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PROCESSED DATA" sheetId="2" r:id="rId5"/>
    <sheet state="visible" name="GDP" sheetId="3" r:id="rId6"/>
    <sheet state="visible" name="ENERGY" sheetId="4" r:id="rId7"/>
    <sheet state="visible" name="HUMAN RESOURCES" sheetId="5" r:id="rId8"/>
    <sheet state="visible" name="TOURISM" sheetId="6" r:id="rId9"/>
    <sheet state="visible" name="BUSINESS" sheetId="7" r:id="rId10"/>
    <sheet state="visible" name=" Bivariate Analysis" sheetId="8" r:id="rId11"/>
    <sheet state="visible" name=" Univeriate Analysis" sheetId="9" r:id="rId12"/>
  </sheets>
  <definedNames>
    <definedName hidden="1" localSheetId="2" name="_xlnm._FilterDatabase">GDP!$A$1:$G$2692</definedName>
    <definedName hidden="1" localSheetId="3" name="_xlnm._FilterDatabase">ENERGY!$B$1:$B$2692</definedName>
    <definedName hidden="1" localSheetId="6" name="_xlnm._FilterDatabase">BUSINESS!$C$1:$C$2692</definedName>
    <definedName hidden="1" localSheetId="2" name="Z_A90F994E_CE44_4A5F_9725_5C01EC1D5879_.wvu.FilterData">GDP!$B$1:$B$2692</definedName>
  </definedNames>
  <calcPr/>
  <customWorkbookViews>
    <customWorkbookView activeSheetId="0" maximized="1" windowHeight="0" windowWidth="0" guid="{A90F994E-CE44-4A5F-9725-5C01EC1D5879}" name="Filter 1"/>
  </customWorkbookViews>
</workbook>
</file>

<file path=xl/sharedStrings.xml><?xml version="1.0" encoding="utf-8"?>
<sst xmlns="http://schemas.openxmlformats.org/spreadsheetml/2006/main" count="48684" uniqueCount="327">
  <si>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</si>
  <si>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</si>
  <si>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</si>
  <si>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</si>
  <si>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</si>
  <si>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</si>
  <si>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</si>
  <si>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</si>
  <si>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</si>
  <si>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</si>
  <si>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</si>
  <si>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</si>
  <si>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</si>
  <si>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</si>
  <si>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</si>
  <si>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</si>
  <si>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</si>
  <si>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</si>
  <si>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</si>
  <si>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</si>
  <si>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</si>
  <si>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</si>
  <si>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</si>
  <si>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</si>
  <si>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</si>
  <si>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</si>
  <si>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</si>
  <si>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</si>
  <si>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</si>
  <si>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</si>
  <si>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</si>
  <si>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</si>
  <si>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</si>
  <si>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</si>
  <si>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</si>
  <si>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</si>
  <si>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</si>
  <si>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</si>
  <si>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</si>
  <si>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</si>
  <si>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</si>
  <si>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</si>
  <si>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</si>
  <si>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</si>
  <si>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</si>
  <si>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</si>
  <si>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</si>
  <si>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</si>
  <si>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</si>
  <si>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</si>
  <si>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</si>
  <si>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</si>
  <si>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</si>
  <si>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</si>
  <si>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</si>
  <si>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</si>
  <si>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</si>
  <si>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</si>
  <si>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Optional</t>
  </si>
  <si>
    <t>Unique No</t>
  </si>
  <si>
    <t>YEAR</t>
  </si>
  <si>
    <t>GDP/CAP</t>
  </si>
  <si>
    <t>ENERGY/CAPITA</t>
  </si>
  <si>
    <t>C02/CAPITA</t>
  </si>
  <si>
    <t>TOURISM OUT/CAPITA</t>
  </si>
  <si>
    <t>c02/CAPITA</t>
  </si>
  <si>
    <t>FEATURES</t>
  </si>
  <si>
    <t>MIN</t>
  </si>
  <si>
    <t>Q1</t>
  </si>
  <si>
    <t>Q2</t>
  </si>
  <si>
    <t>Q3</t>
  </si>
  <si>
    <t>Q4</t>
  </si>
  <si>
    <t>IQR</t>
  </si>
  <si>
    <t>1.5IQR</t>
  </si>
  <si>
    <t>Algeria-Africa</t>
  </si>
  <si>
    <t>Africa</t>
  </si>
  <si>
    <t>2000</t>
  </si>
  <si>
    <t>2001</t>
  </si>
  <si>
    <t>ENG/CAP</t>
  </si>
  <si>
    <t>2002</t>
  </si>
  <si>
    <t>CO2/CAP</t>
  </si>
  <si>
    <t>2003</t>
  </si>
  <si>
    <t>TOU/CAP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</si>
  <si>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</si>
  <si>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</si>
  <si>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</si>
  <si>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</si>
  <si>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</si>
  <si>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</si>
  <si>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</si>
  <si>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</si>
  <si>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</si>
  <si>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</si>
  <si>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</si>
  <si>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</si>
  <si>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</si>
  <si>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</si>
  <si>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</si>
  <si>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</si>
  <si>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</si>
  <si>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</si>
  <si>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</si>
  <si>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</si>
  <si>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</si>
  <si>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</si>
  <si>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</si>
  <si>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</si>
  <si>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</si>
  <si>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</si>
  <si>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</si>
  <si>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</si>
  <si>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</si>
  <si>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</si>
  <si>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</si>
  <si>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</si>
  <si>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</si>
  <si>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</si>
  <si>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</si>
  <si>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</si>
  <si>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</si>
  <si>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</si>
  <si>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</si>
  <si>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</si>
  <si>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</si>
  <si>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</si>
  <si>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</si>
  <si>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</si>
  <si>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</si>
  <si>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</si>
  <si>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</si>
  <si>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</si>
  <si>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</si>
  <si>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</si>
  <si>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Somalia-Africa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</si>
  <si>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</si>
  <si>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</si>
  <si>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</si>
  <si>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</si>
  <si>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</si>
  <si>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</si>
  <si>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</si>
  <si>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</si>
  <si>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</si>
  <si>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</si>
  <si>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Afghanistan-Asia</t>
  </si>
  <si>
    <t>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</si>
  <si>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</si>
  <si>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</si>
  <si>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</si>
  <si>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</si>
  <si>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</si>
  <si>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</si>
  <si>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</si>
  <si>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</si>
  <si>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</si>
  <si>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</si>
  <si>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</si>
  <si>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</si>
  <si>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</si>
  <si>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</si>
  <si>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</si>
  <si>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</si>
  <si>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</si>
  <si>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</si>
  <si>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</si>
  <si>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Myanmar-Asia</t>
  </si>
  <si>
    <t>Nepal-Asia</t>
  </si>
  <si>
    <t>North Korea-Asia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</si>
  <si>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</si>
  <si>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</si>
  <si>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</si>
  <si>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</si>
  <si>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</si>
  <si>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</si>
  <si>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</si>
  <si>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</si>
  <si>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</si>
  <si>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</si>
  <si>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</si>
  <si>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Albania-Europe</t>
  </si>
  <si>
    <t>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</si>
  <si>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</si>
  <si>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</si>
  <si>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</si>
  <si>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</si>
  <si>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</si>
  <si>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</si>
  <si>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</si>
  <si>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</si>
  <si>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</si>
  <si>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</si>
  <si>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</si>
  <si>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</si>
  <si>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</si>
  <si>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</si>
  <si>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</si>
  <si>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</si>
  <si>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</si>
  <si>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</si>
  <si>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</si>
  <si>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</si>
  <si>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</si>
  <si>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</si>
  <si>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</si>
  <si>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</si>
  <si>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</si>
  <si>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</si>
  <si>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</si>
  <si>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</si>
  <si>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</si>
  <si>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</si>
  <si>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</si>
  <si>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</si>
  <si>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</si>
  <si>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</si>
  <si>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</si>
  <si>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</si>
  <si>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</si>
  <si>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</si>
  <si>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</si>
  <si>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</si>
  <si>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</si>
  <si>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</si>
  <si>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</si>
  <si>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</si>
  <si>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</si>
  <si>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</si>
  <si>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</si>
  <si>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Bahrain-Middle East</t>
  </si>
  <si>
    <t>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</si>
  <si>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</si>
  <si>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</si>
  <si>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</si>
  <si>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</si>
  <si>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</si>
  <si>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</si>
  <si>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</si>
  <si>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</si>
  <si>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</si>
  <si>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</si>
  <si>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</si>
  <si>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</si>
  <si>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American Samoa-Oceania</t>
  </si>
  <si>
    <t>Oceania</t>
  </si>
  <si>
    <t>Australia-Oceania</t>
  </si>
  <si>
    <t>Fiji-Oceania</t>
  </si>
  <si>
    <t>French Polynesia-Oceania</t>
  </si>
  <si>
    <t>Guam-Oceania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</si>
  <si>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</si>
  <si>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</si>
  <si>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</si>
  <si>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</si>
  <si>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</si>
  <si>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</si>
  <si>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</si>
  <si>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</si>
  <si>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</si>
  <si>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</si>
  <si>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Antigua and Barbuda-The Americas</t>
  </si>
  <si>
    <t>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</si>
  <si>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</si>
  <si>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</si>
  <si>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</si>
  <si>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</si>
  <si>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</si>
  <si>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</si>
  <si>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</si>
  <si>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</si>
  <si>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</si>
  <si>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Cayman Islands-The Americas</t>
  </si>
  <si>
    <t>Chile-The Americas</t>
  </si>
  <si>
    <t>Colombia-The Americas</t>
  </si>
  <si>
    <t>Costa Rica-The Americas</t>
  </si>
  <si>
    <t>Cuba-The Americas</t>
  </si>
  <si>
    <t>Curacao-The Americas</t>
  </si>
  <si>
    <t>Dominica-The Americas</t>
  </si>
  <si>
    <t>Dominican Republic-The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</si>
  <si>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</si>
  <si>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</si>
  <si>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</si>
  <si>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</si>
  <si>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</si>
  <si>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</si>
  <si>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</si>
  <si>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</si>
  <si>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</si>
  <si>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</si>
  <si>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</si>
  <si>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</si>
  <si>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</si>
  <si>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</si>
  <si>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</si>
  <si>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Sint Maarten (Dutch part)-The Americas</t>
  </si>
  <si>
    <t>St. Kitts and Nevis-The Americas</t>
  </si>
  <si>
    <t>St. Lucia-The Americas</t>
  </si>
  <si>
    <t>St. Martin (French part)-The Americas</t>
  </si>
  <si>
    <t>St. Vincent and the Grenadines-The Americas</t>
  </si>
  <si>
    <t>Suriname-The Americas</t>
  </si>
  <si>
    <t>Trinidad and Tobago-The Americas</t>
  </si>
  <si>
    <t>Turks and Caicos Islands-The Americas</t>
  </si>
  <si>
    <t>United States-The Americas</t>
  </si>
  <si>
    <t>Uruguay-The Americas</t>
  </si>
  <si>
    <t>Venezuela-The Americas</t>
  </si>
  <si>
    <t>Unique ID</t>
  </si>
  <si>
    <t>UNIQUE ID</t>
  </si>
  <si>
    <t>CORRELATION</t>
  </si>
  <si>
    <t>AS WE CALULATED CORREL AND WE CAN OBSERVE THAT IT HAS SLIGHTLY NEGATIVE CORRELATION WHERE GDP CAP INCREASES AND HEALTH EXEPENDITURE DECREASES</t>
  </si>
  <si>
    <t>AS WE CALULATED CORREL AND WE CAN OBSERVE THAT IT HAS SLIGHTLY NEGATIVE CORRELATION WHERE GDP CAP INCREASES AND LENDING INTEREST DECREASES</t>
  </si>
  <si>
    <t>AS WE CALULATED CORREL AND WE CAN OBSERVE THAT IT HAS SLIGHTLY POSITIVE CORRELATION WHERE GDP/CAP INCREASES AND ENERGY CAPITA ALSO INCREASES</t>
  </si>
  <si>
    <t xml:space="preserve">AS WE CALULATED CORREL AND WE CAN OBSERVE THAT IT HAS SLIGHTLY NEGATIVE CORRELATIO WHERE GDP/CAP INCREASES AND COS CAPITA DECREASES </t>
  </si>
  <si>
    <t>AS WE CALULATED CORREL AND WE CAN OBSERVE THAT IT HAS SLIGHTLY POSITIVE CORRELATION WHERE GDP INCREASES AND TOURISM OUTBOUND CAPITA ALSO INCREASES</t>
  </si>
  <si>
    <t xml:space="preserve">AS WE CALULATED CORREL AND WE CAN OBSERVE THAT IT HAS SLIGHTLY NEGATIVE CORRELATIO WHERE GDP  CAP INCREASES AND BIRTH RATE DECREASES </t>
  </si>
  <si>
    <t xml:space="preserve">AS WE CALULATED CORREL AND WE CAN OBSERVE THAT IT HAS SLIGHTLY NEGATIVE CORRELATIO WHERE GDP  CAP INCREASES AND INFANT MORALITY RATE DECREASES </t>
  </si>
  <si>
    <t xml:space="preserve">AS WE CALULATED CORREL AND WE CAN OBSERVE THAT IT HAS SLIGHTLY NEGATIVE CORRELATIO WHERE GDP  CAP INCREASES AND BUSINESS TAX RATE DECREASES </t>
  </si>
  <si>
    <t>AS WE CALULATED CORREL AND WE CAN OBSERVE THAT IT HAS SLIGHTLY POSITIVE CORRELATION WHERE GDP  CAP INCREASES AND DAYS TO START BUSINESS ALSO INCREASES</t>
  </si>
  <si>
    <t xml:space="preserve">AS WE CALULATED CORREL AND WE CAN OBSERVE THAT IT HAS SLIGHTLY NEGATIVE CORRELATIO WHERE GDP  CAP INCREASES AND MOBILE PHONE USAGE DECREASES </t>
  </si>
  <si>
    <t xml:space="preserve">AS WE CALULATED CORREL AND WE CAN OBSERVE THAT IT HAS SLIGHTLY NEGATIVE CORRELATIO WHERE GDP  CAP INCREASES AND MOBILE  INTERNET USAGE DECREASES </t>
  </si>
  <si>
    <t>OUTLIER</t>
  </si>
  <si>
    <t>AVERAGE</t>
  </si>
  <si>
    <t>MEDIAN</t>
  </si>
  <si>
    <t>TRIM MEAN</t>
  </si>
  <si>
    <t>STDEVI</t>
  </si>
  <si>
    <t>THERE ARE SO MANY OUTLIER PRESENT IN GDP/CAPITA BECAUSE STDEVIATION IS FAR FROM OUR MEAN WHERE THERE ARE SO MANY COUNTRIES HAS LOW GDP PER CAPITA</t>
  </si>
  <si>
    <t>THERE IS NO OUTLIER PRESENT IN LENDING INTEREST BECAUSE AVEREAGE IS  APPROX SAME AS STDEVATION HENCE IT HAS LESS VARIANCE</t>
  </si>
  <si>
    <t>THERE  ARE VERY FEW OUTLIER PRESENT IN ENERGY PER CAPITA BECAUSE STDEVATION IS APPROX SAME AS AVERAGE</t>
  </si>
  <si>
    <t>THERE ARE VERY FEW OUTLIERS IN CO2/CAPITA BECAUSE STDEVIATION IS LITTLEBIT HIGHER THAN AVERGAE VALUE. LESS VARIANCE IN DATA</t>
  </si>
  <si>
    <t>THERE ARE MANY OUTLIERS PRESENT IN DATA BECAUSE STDEVATION IS MORE THAN AVERAGE VALUE MORE VARIANCE IN DATA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</si>
</sst>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23">
    <font>
      <sz val="10.0"/>
      <color rgb="FF000000"/>
      <name val="Arial"/>
      <scheme val="minor"/>
    </font>
    <font>
      <b/>
      <color theme="0"/>
      <name val="Arial"/>
    </font>
    <font>
      <color theme="1"/>
      <name val="Arial"/>
    </font>
    <font>
      <sz val="11.0"/>
      <color rgb="FF000000"/>
      <name val="Calibri"/>
    </font>
    <font>
      <b/>
      <i/>
      <sz val="12.0"/>
      <color rgb="FF000000"/>
      <name val="Calibri"/>
    </font>
    <font>
      <b/>
      <i/>
      <sz val="12.0"/>
      <color theme="1"/>
      <name val="Calibri"/>
    </font>
    <font>
      <b/>
      <i/>
      <sz val="12.0"/>
      <color theme="1"/>
      <name val="Arial"/>
    </font>
    <font>
      <b/>
      <i/>
      <sz val="12.0"/>
      <color rgb="FF000000"/>
      <name val="Arial"/>
    </font>
    <font>
      <b/>
      <i/>
      <color rgb="FF000000"/>
      <name val="Arial"/>
    </font>
    <font>
      <b/>
      <sz val="12.0"/>
      <color rgb="FF000000"/>
      <name val="Calibri"/>
    </font>
    <font>
      <b/>
      <sz val="12.0"/>
      <color rgb="FF000000"/>
      <name val="Arial"/>
    </font>
    <font>
      <sz val="12.0"/>
      <color rgb="FF000000"/>
      <name val="Calibri"/>
    </font>
    <font>
      <sz val="12.0"/>
      <color theme="1"/>
      <name val="Calibri"/>
    </font>
    <font>
      <sz val="12.0"/>
      <color theme="1"/>
      <name val="Arial"/>
    </font>
    <font>
      <sz val="12.0"/>
      <color rgb="FF000000"/>
      <name val="Arial"/>
    </font>
    <font>
      <b/>
      <sz val="12.0"/>
      <color theme="1"/>
      <name val="Arial"/>
    </font>
    <font>
      <b/>
      <sz val="12.0"/>
      <color theme="1"/>
      <name val="Calibri"/>
    </font>
    <font>
      <sz val="11.0"/>
      <color theme="1"/>
      <name val="Calibri"/>
    </font>
    <font>
      <b/>
      <color theme="1"/>
      <name val="Arial"/>
    </font>
    <font>
      <b/>
      <sz val="11.0"/>
      <color rgb="FF000000"/>
      <name val="Calibri"/>
    </font>
    <font>
      <b/>
      <i/>
      <color theme="1"/>
      <name val="Arial"/>
    </font>
    <font/>
    <font>
      <b/>
      <color rgb="FF000000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EFEFEF"/>
        <bgColor rgb="FFEFEFEF"/>
      </patternFill>
    </fill>
    <fill>
      <patternFill patternType="solid">
        <fgColor rgb="FF9FC5E8"/>
        <bgColor rgb="FF9FC5E8"/>
      </patternFill>
    </fill>
    <fill>
      <patternFill patternType="solid">
        <fgColor rgb="FF00FFFF"/>
        <bgColor rgb="FF00FFFF"/>
      </patternFill>
    </fill>
    <fill>
      <patternFill patternType="solid">
        <fgColor rgb="FFF3F3F3"/>
        <bgColor rgb="FFF3F3F3"/>
      </patternFill>
    </fill>
    <fill>
      <patternFill patternType="solid">
        <fgColor rgb="FF6989BA"/>
        <bgColor rgb="FF6989BA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B4A7D6"/>
        <bgColor rgb="FFB4A7D6"/>
      </patternFill>
    </fill>
    <fill>
      <patternFill patternType="solid">
        <fgColor rgb="FFCFE2F3"/>
        <bgColor rgb="FFCFE2F3"/>
      </patternFill>
    </fill>
    <fill>
      <patternFill patternType="solid">
        <fgColor rgb="FF6D9EEB"/>
        <bgColor rgb="FF6D9EEB"/>
      </patternFill>
    </fill>
    <fill>
      <patternFill patternType="solid">
        <fgColor rgb="FFEA9999"/>
        <bgColor rgb="FFEA9999"/>
      </patternFill>
    </fill>
    <fill>
      <patternFill patternType="solid">
        <fgColor rgb="FF8E7CC3"/>
        <bgColor rgb="FF8E7CC3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0" fontId="2" numFmtId="0" xfId="0" applyBorder="1" applyFont="1"/>
    <xf borderId="1" fillId="0" fontId="3" numFmtId="0" xfId="0" applyAlignment="1" applyBorder="1" applyFont="1">
      <alignment shrinkToFit="0" vertical="bottom" wrapText="0"/>
    </xf>
    <xf borderId="0" fillId="3" fontId="4" numFmtId="164" xfId="0" applyAlignment="1" applyFill="1" applyFont="1" applyNumberFormat="1">
      <alignment horizontal="center" shrinkToFit="0" vertical="bottom" wrapText="0"/>
    </xf>
    <xf borderId="0" fillId="3" fontId="4" numFmtId="0" xfId="0" applyAlignment="1" applyFont="1">
      <alignment horizontal="center" shrinkToFit="0" vertical="bottom" wrapText="0"/>
    </xf>
    <xf borderId="0" fillId="3" fontId="5" numFmtId="0" xfId="0" applyAlignment="1" applyFont="1">
      <alignment horizontal="center" vertical="bottom"/>
    </xf>
    <xf borderId="0" fillId="3" fontId="6" numFmtId="0" xfId="0" applyAlignment="1" applyFont="1">
      <alignment horizontal="center"/>
    </xf>
    <xf borderId="0" fillId="4" fontId="6" numFmtId="0" xfId="0" applyAlignment="1" applyFill="1" applyFont="1">
      <alignment horizontal="center"/>
    </xf>
    <xf borderId="0" fillId="3" fontId="7" numFmtId="0" xfId="0" applyAlignment="1" applyFont="1">
      <alignment horizontal="center" shrinkToFit="0" vertical="bottom" wrapText="0"/>
    </xf>
    <xf borderId="0" fillId="3" fontId="8" numFmtId="0" xfId="0" applyAlignment="1" applyFont="1">
      <alignment horizontal="center" shrinkToFit="0" vertical="bottom" wrapText="0"/>
    </xf>
    <xf borderId="1" fillId="5" fontId="9" numFmtId="164" xfId="0" applyAlignment="1" applyBorder="1" applyFill="1" applyFont="1" applyNumberFormat="1">
      <alignment horizontal="center" shrinkToFit="0" vertical="bottom" wrapText="0"/>
    </xf>
    <xf borderId="1" fillId="5" fontId="9" numFmtId="0" xfId="0" applyAlignment="1" applyBorder="1" applyFont="1">
      <alignment horizontal="center" shrinkToFit="0" vertical="bottom" wrapText="0"/>
    </xf>
    <xf borderId="1" fillId="5" fontId="9" numFmtId="0" xfId="0" applyAlignment="1" applyBorder="1" applyFont="1">
      <alignment horizontal="center" vertical="bottom"/>
    </xf>
    <xf borderId="1" fillId="5" fontId="10" numFmtId="0" xfId="0" applyAlignment="1" applyBorder="1" applyFont="1">
      <alignment horizontal="center"/>
    </xf>
    <xf borderId="1" fillId="5" fontId="10" numFmtId="0" xfId="0" applyAlignment="1" applyBorder="1" applyFont="1">
      <alignment horizontal="center" shrinkToFit="0" vertical="bottom" wrapText="0"/>
    </xf>
    <xf borderId="0" fillId="6" fontId="8" numFmtId="0" xfId="0" applyAlignment="1" applyFill="1" applyFont="1">
      <alignment horizontal="center" shrinkToFit="0" vertical="bottom" wrapText="0"/>
    </xf>
    <xf borderId="1" fillId="0" fontId="11" numFmtId="164" xfId="0" applyAlignment="1" applyBorder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0" fontId="12" numFmtId="165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/>
    </xf>
    <xf borderId="1" fillId="0" fontId="13" numFmtId="164" xfId="0" applyAlignment="1" applyBorder="1" applyFont="1" applyNumberFormat="1">
      <alignment horizontal="center"/>
    </xf>
    <xf borderId="1" fillId="3" fontId="14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1" fillId="3" fontId="15" numFmtId="0" xfId="0" applyAlignment="1" applyBorder="1" applyFont="1">
      <alignment horizontal="center"/>
    </xf>
    <xf borderId="0" fillId="5" fontId="16" numFmtId="164" xfId="0" applyAlignment="1" applyFont="1" applyNumberFormat="1">
      <alignment vertical="bottom"/>
    </xf>
    <xf borderId="0" fillId="5" fontId="16" numFmtId="0" xfId="0" applyAlignment="1" applyFont="1">
      <alignment vertical="bottom"/>
    </xf>
    <xf borderId="0" fillId="0" fontId="3" numFmtId="0" xfId="0" applyAlignment="1" applyFont="1">
      <alignment horizontal="center" shrinkToFit="0" vertical="bottom" wrapText="0"/>
    </xf>
    <xf borderId="0" fillId="0" fontId="2" numFmtId="164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165" xfId="0" applyAlignment="1" applyFont="1" applyNumberFormat="1">
      <alignment vertical="bottom"/>
    </xf>
    <xf borderId="0" fillId="0" fontId="17" numFmtId="165" xfId="0" applyAlignment="1" applyFont="1" applyNumberFormat="1">
      <alignment horizontal="right" vertical="bottom"/>
    </xf>
    <xf borderId="0" fillId="0" fontId="17" numFmtId="0" xfId="0" applyAlignment="1" applyFont="1">
      <alignment vertical="bottom"/>
    </xf>
    <xf borderId="0" fillId="0" fontId="17" numFmtId="164" xfId="0" applyAlignment="1" applyFont="1" applyNumberFormat="1">
      <alignment horizontal="right" vertical="bottom"/>
    </xf>
    <xf borderId="0" fillId="0" fontId="17" numFmtId="0" xfId="0" applyAlignment="1" applyFont="1">
      <alignment horizontal="right" vertical="bottom"/>
    </xf>
    <xf borderId="0" fillId="5" fontId="9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5" fontId="9" numFmtId="0" xfId="0" applyAlignment="1" applyFont="1">
      <alignment readingOrder="0" shrinkToFit="0" vertical="bottom" wrapText="0"/>
    </xf>
    <xf borderId="0" fillId="0" fontId="3" numFmtId="11" xfId="0" applyAlignment="1" applyFont="1" applyNumberFormat="1">
      <alignment horizontal="right" shrinkToFit="0" vertical="bottom" wrapText="0"/>
    </xf>
    <xf borderId="1" fillId="7" fontId="18" numFmtId="0" xfId="0" applyAlignment="1" applyBorder="1" applyFill="1" applyFont="1">
      <alignment horizontal="center"/>
    </xf>
    <xf borderId="1" fillId="7" fontId="19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/>
    </xf>
    <xf borderId="1" fillId="8" fontId="19" numFmtId="0" xfId="0" applyAlignment="1" applyBorder="1" applyFill="1" applyFont="1">
      <alignment horizontal="center" shrinkToFit="0" vertical="bottom" wrapText="0"/>
    </xf>
    <xf borderId="0" fillId="0" fontId="18" numFmtId="0" xfId="0" applyAlignment="1" applyFont="1">
      <alignment horizontal="center"/>
    </xf>
    <xf borderId="1" fillId="0" fontId="2" numFmtId="0" xfId="0" applyAlignment="1" applyBorder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9" fontId="2" numFmtId="0" xfId="0" applyAlignment="1" applyBorder="1" applyFill="1" applyFont="1">
      <alignment horizontal="center"/>
    </xf>
    <xf borderId="2" fillId="10" fontId="20" numFmtId="0" xfId="0" applyAlignment="1" applyBorder="1" applyFill="1" applyFont="1">
      <alignment horizontal="center" shrinkToFit="0" vertical="center" wrapText="1"/>
    </xf>
    <xf borderId="3" fillId="0" fontId="21" numFmtId="0" xfId="0" applyBorder="1" applyFont="1"/>
    <xf borderId="4" fillId="0" fontId="21" numFmtId="0" xfId="0" applyBorder="1" applyFont="1"/>
    <xf borderId="2" fillId="11" fontId="20" numFmtId="0" xfId="0" applyAlignment="1" applyBorder="1" applyFill="1" applyFont="1">
      <alignment horizontal="center" shrinkToFit="0" vertical="center" wrapText="1"/>
    </xf>
    <xf borderId="2" fillId="12" fontId="20" numFmtId="0" xfId="0" applyAlignment="1" applyBorder="1" applyFill="1" applyFont="1">
      <alignment horizontal="center" shrinkToFit="0" vertical="center" wrapText="1"/>
    </xf>
    <xf borderId="2" fillId="4" fontId="20" numFmtId="0" xfId="0" applyAlignment="1" applyBorder="1" applyFont="1">
      <alignment horizontal="center" shrinkToFit="0" vertical="center" wrapText="1"/>
    </xf>
    <xf borderId="0" fillId="3" fontId="20" numFmtId="0" xfId="0" applyAlignment="1" applyFont="1">
      <alignment horizontal="center" shrinkToFit="0" vertical="center" wrapText="1"/>
    </xf>
    <xf borderId="5" fillId="0" fontId="21" numFmtId="0" xfId="0" applyBorder="1" applyFont="1"/>
    <xf borderId="6" fillId="0" fontId="21" numFmtId="0" xfId="0" applyBorder="1" applyFont="1"/>
    <xf borderId="7" fillId="0" fontId="21" numFmtId="0" xfId="0" applyBorder="1" applyFont="1"/>
    <xf borderId="8" fillId="0" fontId="21" numFmtId="0" xfId="0" applyBorder="1" applyFont="1"/>
    <xf borderId="9" fillId="0" fontId="21" numFmtId="0" xfId="0" applyBorder="1" applyFont="1"/>
    <xf borderId="0" fillId="13" fontId="18" numFmtId="0" xfId="0" applyAlignment="1" applyFill="1" applyFont="1">
      <alignment horizontal="center"/>
    </xf>
    <xf borderId="10" fillId="0" fontId="18" numFmtId="0" xfId="0" applyAlignment="1" applyBorder="1" applyFont="1">
      <alignment horizontal="center"/>
    </xf>
    <xf borderId="11" fillId="0" fontId="21" numFmtId="0" xfId="0" applyBorder="1" applyFont="1"/>
    <xf borderId="12" fillId="0" fontId="21" numFmtId="0" xfId="0" applyBorder="1" applyFont="1"/>
    <xf borderId="1" fillId="0" fontId="19" numFmtId="0" xfId="0" applyAlignment="1" applyBorder="1" applyFont="1">
      <alignment horizontal="center" shrinkToFit="0" vertical="bottom" wrapText="0"/>
    </xf>
    <xf borderId="10" fillId="0" fontId="19" numFmtId="0" xfId="0" applyAlignment="1" applyBorder="1" applyFont="1">
      <alignment horizontal="center" shrinkToFit="0" vertical="bottom" wrapText="0"/>
    </xf>
    <xf borderId="1" fillId="14" fontId="18" numFmtId="0" xfId="0" applyAlignment="1" applyBorder="1" applyFill="1" applyFont="1">
      <alignment horizontal="center"/>
    </xf>
    <xf borderId="2" fillId="15" fontId="18" numFmtId="0" xfId="0" applyAlignment="1" applyBorder="1" applyFill="1" applyFont="1">
      <alignment horizontal="center" shrinkToFit="0" wrapText="1"/>
    </xf>
    <xf borderId="0" fillId="16" fontId="22" numFmtId="0" xfId="0" applyAlignment="1" applyFill="1" applyFont="1">
      <alignment horizontal="center" shrinkToFit="0" vertical="center" wrapText="1"/>
    </xf>
    <xf borderId="2" fillId="17" fontId="18" numFmtId="0" xfId="0" applyAlignment="1" applyBorder="1" applyFill="1" applyFont="1">
      <alignment horizontal="center" shrinkToFit="0" vertical="center" wrapText="1"/>
    </xf>
    <xf borderId="2" fillId="12" fontId="18" numFmtId="0" xfId="0" applyAlignment="1" applyBorder="1" applyFont="1">
      <alignment horizontal="center" shrinkToFit="0" vertical="center" wrapText="1"/>
    </xf>
    <xf borderId="2" fillId="4" fontId="18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Analysis'!$A$691:$A$2640</c:f>
            </c:numRef>
          </c:xVal>
          <c:yVal>
            <c:numRef>
              <c:f>' Bivariate Analysis'!$B$691:$B$2640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322177"/>
        <c:axId val="1378980257"/>
      </c:scatterChart>
      <c:valAx>
        <c:axId val="21473221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78980257"/>
      </c:valAx>
      <c:valAx>
        <c:axId val="13789802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14732217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Lending Interest vs GDP/CAP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Analysis'!$I$1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Analysis'!$H$2:$H$2692</c:f>
            </c:numRef>
          </c:xVal>
          <c:yVal>
            <c:numRef>
              <c:f>' Bivariate Analysis'!$I$2:$I$2692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911635"/>
        <c:axId val="1199792384"/>
      </c:scatterChart>
      <c:valAx>
        <c:axId val="4399116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GDP/CAP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99792384"/>
      </c:valAx>
      <c:valAx>
        <c:axId val="11997923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39911635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ENERGY/CAPITA vs GDP/CAP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Analysis'!$P$1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Analysis'!$O$2:$O$2692</c:f>
            </c:numRef>
          </c:xVal>
          <c:yVal>
            <c:numRef>
              <c:f>' Bivariate Analysis'!$P$2:$P$2692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584025"/>
        <c:axId val="1113385968"/>
      </c:scatterChart>
      <c:valAx>
        <c:axId val="13985840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GDP/CAP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13385968"/>
      </c:valAx>
      <c:valAx>
        <c:axId val="11133859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ENERGY/CAPITA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98584025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Analysis'!$W$1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Analysis'!$V$2:$V$2692</c:f>
            </c:numRef>
          </c:xVal>
          <c:yVal>
            <c:numRef>
              <c:f>' Bivariate Analysis'!$W$2:$W$2692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60958"/>
        <c:axId val="830718011"/>
      </c:scatterChart>
      <c:valAx>
        <c:axId val="20326609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30718011"/>
      </c:valAx>
      <c:valAx>
        <c:axId val="8307180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03266095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Analysis'!$AD$1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Analysis'!$AC$2:$AC$2692</c:f>
            </c:numRef>
          </c:xVal>
          <c:yVal>
            <c:numRef>
              <c:f>' Bivariate Analysis'!$AD$2:$AD$2692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361657"/>
        <c:axId val="2102602293"/>
      </c:scatterChart>
      <c:valAx>
        <c:axId val="175136165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102602293"/>
      </c:valAx>
      <c:valAx>
        <c:axId val="21026022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5136165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Histogram of Birth Rate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Analysis'!$AK$1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Analysis'!$AJ$2:$AJ$2640</c:f>
            </c:numRef>
          </c:xVal>
          <c:yVal>
            <c:numRef>
              <c:f>' Bivariate Analysis'!$AK$2:$AK$2640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02374"/>
        <c:axId val="236767198"/>
      </c:scatterChart>
      <c:valAx>
        <c:axId val="16022023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GDP/CAP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36767198"/>
      </c:valAx>
      <c:valAx>
        <c:axId val="236767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60220237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Infant Mortality Rate vs GDP/CAP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Analysis'!$AR$1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Analysis'!$AQ$2:$AQ$2640</c:f>
            </c:numRef>
          </c:xVal>
          <c:yVal>
            <c:numRef>
              <c:f>' Bivariate Analysis'!$AR$2:$AR$2640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321348"/>
        <c:axId val="1130499555"/>
      </c:scatterChart>
      <c:valAx>
        <c:axId val="19033213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GDP/CAP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30499555"/>
      </c:valAx>
      <c:valAx>
        <c:axId val="11304995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Infant Mortality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0332134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Business Tax Rate vs GDP/CAP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Analysis'!$AY$1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Analysis'!$AX$2:$AX$651</c:f>
            </c:numRef>
          </c:xVal>
          <c:yVal>
            <c:numRef>
              <c:f>' Bivariate Analysis'!$AY$2:$AY$651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88393"/>
        <c:axId val="1418316288"/>
      </c:scatterChart>
      <c:valAx>
        <c:axId val="5259883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GDP/CAP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18316288"/>
      </c:valAx>
      <c:valAx>
        <c:axId val="1418316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Business Tax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2598839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Days to Start Business vs GDP/CAP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Analysis'!$BF$1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Analysis'!$BE$2:$BE$651</c:f>
            </c:numRef>
          </c:xVal>
          <c:yVal>
            <c:numRef>
              <c:f>' Bivariate Analysis'!$BF$2:$BF$651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8168"/>
        <c:axId val="595363749"/>
      </c:scatterChart>
      <c:valAx>
        <c:axId val="754781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GDP/CAP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95363749"/>
      </c:valAx>
      <c:valAx>
        <c:axId val="5953637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Days to Start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547816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Mobile Phone Usage vs GDP/CAP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Analysis'!$BM$1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Analysis'!$BL$2:$BL$2640</c:f>
            </c:numRef>
          </c:xVal>
          <c:yVal>
            <c:numRef>
              <c:f>' Bivariate Analysis'!$BM$2:$BM$2640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28513"/>
        <c:axId val="1608136068"/>
      </c:scatterChart>
      <c:valAx>
        <c:axId val="2209285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GDP/CAP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608136068"/>
      </c:valAx>
      <c:valAx>
        <c:axId val="16081360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Mobile Phone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2092851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Internet Usage vs GDP/CAP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 Bivariate Analysis'!$BT$1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 Bivariate Analysis'!$BS$2:$BS$2640</c:f>
            </c:numRef>
          </c:xVal>
          <c:yVal>
            <c:numRef>
              <c:f>' Bivariate Analysis'!$BT$2:$BT$2640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4662"/>
        <c:axId val="558378642"/>
      </c:scatterChart>
      <c:valAx>
        <c:axId val="3889466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GDP/CAP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58378642"/>
      </c:valAx>
      <c:valAx>
        <c:axId val="5583786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Internet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38894662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14</xdr:row>
      <xdr:rowOff>142875</xdr:rowOff>
    </xdr:from>
    <xdr:ext cx="2838450" cy="18478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19050</xdr:colOff>
      <xdr:row>16</xdr:row>
      <xdr:rowOff>66675</xdr:rowOff>
    </xdr:from>
    <xdr:ext cx="2838450" cy="21812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47625</xdr:colOff>
      <xdr:row>16</xdr:row>
      <xdr:rowOff>66675</xdr:rowOff>
    </xdr:from>
    <xdr:ext cx="2838450" cy="21812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23</xdr:col>
      <xdr:colOff>19050</xdr:colOff>
      <xdr:row>17</xdr:row>
      <xdr:rowOff>180975</xdr:rowOff>
    </xdr:from>
    <xdr:ext cx="2886075" cy="17811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30</xdr:col>
      <xdr:colOff>0</xdr:colOff>
      <xdr:row>16</xdr:row>
      <xdr:rowOff>95250</xdr:rowOff>
    </xdr:from>
    <xdr:ext cx="2838450" cy="21812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36</xdr:col>
      <xdr:colOff>933450</xdr:colOff>
      <xdr:row>15</xdr:row>
      <xdr:rowOff>38100</xdr:rowOff>
    </xdr:from>
    <xdr:ext cx="3000375" cy="19526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43</xdr:col>
      <xdr:colOff>1276350</xdr:colOff>
      <xdr:row>15</xdr:row>
      <xdr:rowOff>38100</xdr:rowOff>
    </xdr:from>
    <xdr:ext cx="2838450" cy="20383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50</xdr:col>
      <xdr:colOff>1171575</xdr:colOff>
      <xdr:row>14</xdr:row>
      <xdr:rowOff>180975</xdr:rowOff>
    </xdr:from>
    <xdr:ext cx="2943225" cy="21240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57</xdr:col>
      <xdr:colOff>1343025</xdr:colOff>
      <xdr:row>14</xdr:row>
      <xdr:rowOff>142875</xdr:rowOff>
    </xdr:from>
    <xdr:ext cx="2943225" cy="21240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65</xdr:col>
      <xdr:colOff>19050</xdr:colOff>
      <xdr:row>14</xdr:row>
      <xdr:rowOff>180975</xdr:rowOff>
    </xdr:from>
    <xdr:ext cx="2838450" cy="21240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72</xdr:col>
      <xdr:colOff>9525</xdr:colOff>
      <xdr:row>14</xdr:row>
      <xdr:rowOff>123825</xdr:rowOff>
    </xdr:from>
    <xdr:ext cx="2886075" cy="21812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1.75"/>
    <col customWidth="1" min="2" max="2" width="24.0"/>
    <col customWidth="1" min="3" max="3" width="50.88"/>
    <col customWidth="1" min="4" max="6" width="12.63"/>
  </cols>
  <sheetData>
    <row r="1" ht="15.75" customHeight="1"/>
    <row r="2" ht="15.75" customHeight="1"/>
    <row r="3" ht="15.75" customHeight="1"/>
    <row r="4" ht="15.75" customHeight="1">
      <c r="A4" s="1" t="s">
        <v>0</v>
      </c>
      <c r="B4" s="1" t="s">
        <v>1</v>
      </c>
      <c r="C4" s="1" t="s">
        <v>2</v>
      </c>
    </row>
    <row r="5" ht="15.75" customHeight="1">
      <c r="A5" s="2" t="s">
        <v>3</v>
      </c>
      <c r="B5" s="3" t="s">
        <v>4</v>
      </c>
      <c r="C5" s="2" t="s">
        <v>4</v>
      </c>
    </row>
    <row r="6" ht="15.75" customHeight="1">
      <c r="A6" s="2" t="s">
        <v>3</v>
      </c>
      <c r="B6" s="3" t="s">
        <v>5</v>
      </c>
      <c r="C6" s="2" t="s">
        <v>6</v>
      </c>
    </row>
    <row r="7" ht="15.75" customHeight="1">
      <c r="A7" s="2" t="s">
        <v>3</v>
      </c>
      <c r="B7" s="3" t="s">
        <v>7</v>
      </c>
      <c r="C7" s="2" t="s">
        <v>8</v>
      </c>
    </row>
    <row r="8" ht="15.75" customHeight="1">
      <c r="A8" s="2" t="s">
        <v>3</v>
      </c>
      <c r="B8" s="3" t="s">
        <v>3</v>
      </c>
      <c r="C8" s="2" t="s">
        <v>9</v>
      </c>
    </row>
    <row r="9" ht="15.75" customHeight="1">
      <c r="A9" s="2" t="s">
        <v>3</v>
      </c>
      <c r="B9" s="3" t="s">
        <v>10</v>
      </c>
      <c r="C9" s="2" t="s">
        <v>11</v>
      </c>
    </row>
    <row r="10" ht="15.75" customHeight="1">
      <c r="A10" s="2" t="s">
        <v>3</v>
      </c>
      <c r="B10" s="3" t="s">
        <v>12</v>
      </c>
      <c r="C10" s="2" t="s">
        <v>13</v>
      </c>
    </row>
    <row r="11" ht="15.75" customHeight="1">
      <c r="A11" s="2" t="s">
        <v>3</v>
      </c>
      <c r="B11" s="3" t="s">
        <v>14</v>
      </c>
      <c r="C11" s="2" t="s">
        <v>15</v>
      </c>
    </row>
    <row r="12" ht="15.75" customHeight="1">
      <c r="A12" s="2" t="s">
        <v>16</v>
      </c>
      <c r="B12" s="3" t="s">
        <v>17</v>
      </c>
      <c r="C12" s="2" t="s">
        <v>18</v>
      </c>
    </row>
    <row r="13" ht="15.75" customHeight="1">
      <c r="A13" s="2" t="s">
        <v>16</v>
      </c>
      <c r="B13" s="3" t="s">
        <v>19</v>
      </c>
      <c r="C13" s="2" t="s">
        <v>20</v>
      </c>
    </row>
    <row r="14" ht="15.75" customHeight="1">
      <c r="A14" s="2" t="s">
        <v>21</v>
      </c>
      <c r="B14" s="3" t="s">
        <v>22</v>
      </c>
      <c r="C14" s="2" t="s">
        <v>23</v>
      </c>
    </row>
    <row r="15" ht="15.75" customHeight="1">
      <c r="A15" s="2" t="s">
        <v>21</v>
      </c>
      <c r="B15" s="3" t="s">
        <v>24</v>
      </c>
      <c r="C15" s="2" t="s">
        <v>25</v>
      </c>
    </row>
    <row r="16" ht="15.75" customHeight="1">
      <c r="A16" s="2" t="s">
        <v>21</v>
      </c>
      <c r="B16" s="3" t="s">
        <v>26</v>
      </c>
      <c r="C16" s="2" t="s">
        <v>27</v>
      </c>
    </row>
    <row r="17" ht="15.75" customHeight="1">
      <c r="A17" s="2" t="s">
        <v>21</v>
      </c>
      <c r="B17" s="3" t="s">
        <v>28</v>
      </c>
      <c r="C17" s="2" t="s">
        <v>29</v>
      </c>
    </row>
    <row r="18" ht="15.75" customHeight="1">
      <c r="A18" s="2" t="s">
        <v>21</v>
      </c>
      <c r="B18" s="3" t="s">
        <v>30</v>
      </c>
      <c r="C18" s="2" t="s">
        <v>31</v>
      </c>
    </row>
    <row r="19" ht="15.75" customHeight="1">
      <c r="A19" s="2" t="s">
        <v>21</v>
      </c>
      <c r="B19" s="3" t="s">
        <v>32</v>
      </c>
      <c r="C19" s="2" t="s">
        <v>33</v>
      </c>
    </row>
    <row r="20" ht="15.75" customHeight="1">
      <c r="A20" s="2" t="s">
        <v>21</v>
      </c>
      <c r="B20" s="3" t="s">
        <v>34</v>
      </c>
      <c r="C20" s="2" t="s">
        <v>35</v>
      </c>
    </row>
    <row r="21" ht="15.75" customHeight="1">
      <c r="A21" s="2" t="s">
        <v>21</v>
      </c>
      <c r="B21" s="3" t="s">
        <v>36</v>
      </c>
      <c r="C21" s="2" t="s">
        <v>37</v>
      </c>
    </row>
    <row r="22" ht="15.75" customHeight="1">
      <c r="A22" s="2" t="s">
        <v>21</v>
      </c>
      <c r="B22" s="3" t="s">
        <v>38</v>
      </c>
      <c r="C22" s="2" t="s">
        <v>39</v>
      </c>
    </row>
    <row r="23" ht="15.75" customHeight="1">
      <c r="A23" s="2" t="s">
        <v>40</v>
      </c>
      <c r="B23" s="3" t="s">
        <v>41</v>
      </c>
      <c r="C23" s="2" t="s">
        <v>42</v>
      </c>
    </row>
    <row r="24" ht="15.75" customHeight="1">
      <c r="A24" s="2" t="s">
        <v>40</v>
      </c>
      <c r="B24" s="3" t="s">
        <v>43</v>
      </c>
      <c r="C24" s="2" t="s">
        <v>44</v>
      </c>
    </row>
    <row r="25" ht="15.75" customHeight="1">
      <c r="A25" s="2" t="s">
        <v>45</v>
      </c>
      <c r="B25" s="3" t="s">
        <v>46</v>
      </c>
      <c r="C25" s="2" t="s">
        <v>47</v>
      </c>
    </row>
    <row r="26" ht="15.75" customHeight="1">
      <c r="A26" s="2" t="s">
        <v>45</v>
      </c>
      <c r="B26" s="3" t="s">
        <v>48</v>
      </c>
      <c r="C26" s="2" t="s">
        <v>49</v>
      </c>
    </row>
    <row r="27" ht="15.75" customHeight="1">
      <c r="A27" s="2" t="s">
        <v>45</v>
      </c>
      <c r="B27" s="3" t="s">
        <v>50</v>
      </c>
      <c r="C27" s="2" t="s">
        <v>51</v>
      </c>
    </row>
    <row r="28" ht="15.75" customHeight="1">
      <c r="A28" s="2" t="s">
        <v>45</v>
      </c>
      <c r="B28" s="3" t="s">
        <v>52</v>
      </c>
      <c r="C28" s="2" t="s">
        <v>53</v>
      </c>
    </row>
    <row r="29" ht="15.75" customHeight="1">
      <c r="A29" s="2" t="s">
        <v>45</v>
      </c>
      <c r="B29" s="3" t="s">
        <v>54</v>
      </c>
      <c r="C29" s="2" t="s">
        <v>55</v>
      </c>
    </row>
    <row r="30" ht="15.75" customHeight="1">
      <c r="A30" s="2" t="s">
        <v>45</v>
      </c>
      <c r="B30" s="3" t="s">
        <v>56</v>
      </c>
      <c r="C30" s="2" t="s">
        <v>57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5.13"/>
    <col customWidth="1" min="2" max="2" width="40.75"/>
    <col customWidth="1" min="3" max="4" width="12.63"/>
    <col customWidth="1" min="5" max="5" width="22.38"/>
    <col customWidth="1" min="6" max="6" width="12.63"/>
    <col customWidth="1" min="7" max="7" width="17.38"/>
    <col customWidth="1" min="8" max="8" width="15.5"/>
    <col customWidth="1" min="22" max="22" width="14.38"/>
    <col customWidth="1" min="27" max="27" width="16.38"/>
    <col customWidth="1" min="28" max="28" width="16.0"/>
    <col customWidth="1" min="29" max="30" width="20.88"/>
    <col customWidth="1" min="31" max="31" width="24.63"/>
    <col customWidth="1" min="32" max="32" width="10.88"/>
    <col customWidth="1" min="33" max="33" width="18.63"/>
    <col customWidth="1" min="34" max="34" width="13.13"/>
    <col customWidth="1" min="35" max="35" width="24.63"/>
    <col customWidth="1" min="37" max="37" width="16.25"/>
    <col customWidth="1" min="38" max="38" width="14.38"/>
    <col customWidth="1" min="39" max="39" width="17.25"/>
    <col customWidth="1" min="40" max="40" width="13.5"/>
    <col customWidth="1" min="41" max="41" width="12.63"/>
    <col customWidth="1" min="42" max="43" width="13.5"/>
  </cols>
  <sheetData>
    <row r="1" ht="15.75" customHeight="1">
      <c r="A1" s="4"/>
      <c r="B1" s="4"/>
      <c r="C1" s="5"/>
      <c r="D1" s="6"/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7"/>
      <c r="AC1" s="7"/>
      <c r="AD1" s="7"/>
      <c r="AE1" s="7"/>
      <c r="AF1" s="8" t="s">
        <v>58</v>
      </c>
      <c r="AJ1" s="9"/>
      <c r="AK1" s="9"/>
      <c r="AL1" s="9"/>
      <c r="AM1" s="9"/>
      <c r="AN1" s="9"/>
      <c r="AO1" s="9"/>
      <c r="AP1" s="9"/>
      <c r="AQ1" s="9"/>
      <c r="AR1" s="10"/>
      <c r="AS1" s="10"/>
      <c r="AT1" s="10"/>
      <c r="AU1" s="10"/>
      <c r="AV1" s="10"/>
    </row>
    <row r="2" ht="15.75" customHeight="1">
      <c r="A2" s="11" t="s">
        <v>59</v>
      </c>
      <c r="B2" s="11" t="s">
        <v>5</v>
      </c>
      <c r="C2" s="12" t="s">
        <v>4</v>
      </c>
      <c r="D2" s="13" t="s">
        <v>60</v>
      </c>
      <c r="E2" s="11" t="s">
        <v>3</v>
      </c>
      <c r="F2" s="12" t="s">
        <v>10</v>
      </c>
      <c r="G2" s="12" t="s">
        <v>12</v>
      </c>
      <c r="H2" s="12" t="s">
        <v>14</v>
      </c>
      <c r="I2" s="12" t="s">
        <v>17</v>
      </c>
      <c r="J2" s="12" t="s">
        <v>19</v>
      </c>
      <c r="K2" s="12" t="s">
        <v>22</v>
      </c>
      <c r="L2" s="12" t="s">
        <v>24</v>
      </c>
      <c r="M2" s="12" t="s">
        <v>26</v>
      </c>
      <c r="N2" s="12" t="s">
        <v>28</v>
      </c>
      <c r="O2" s="12" t="s">
        <v>30</v>
      </c>
      <c r="P2" s="12" t="s">
        <v>32</v>
      </c>
      <c r="Q2" s="12" t="s">
        <v>34</v>
      </c>
      <c r="R2" s="12" t="s">
        <v>36</v>
      </c>
      <c r="S2" s="12" t="s">
        <v>38</v>
      </c>
      <c r="T2" s="12" t="s">
        <v>41</v>
      </c>
      <c r="U2" s="12" t="s">
        <v>43</v>
      </c>
      <c r="V2" s="12" t="s">
        <v>46</v>
      </c>
      <c r="W2" s="12" t="s">
        <v>48</v>
      </c>
      <c r="X2" s="12" t="s">
        <v>50</v>
      </c>
      <c r="Y2" s="12" t="s">
        <v>52</v>
      </c>
      <c r="Z2" s="12" t="s">
        <v>54</v>
      </c>
      <c r="AA2" s="12" t="s">
        <v>56</v>
      </c>
      <c r="AB2" s="14" t="s">
        <v>61</v>
      </c>
      <c r="AC2" s="14" t="s">
        <v>62</v>
      </c>
      <c r="AD2" s="14" t="s">
        <v>63</v>
      </c>
      <c r="AE2" s="14" t="s">
        <v>64</v>
      </c>
      <c r="AF2" s="14" t="s">
        <v>61</v>
      </c>
      <c r="AG2" s="14" t="s">
        <v>62</v>
      </c>
      <c r="AH2" s="14" t="s">
        <v>65</v>
      </c>
      <c r="AI2" s="14" t="s">
        <v>64</v>
      </c>
      <c r="AJ2" s="15" t="s">
        <v>66</v>
      </c>
      <c r="AK2" s="15" t="s">
        <v>67</v>
      </c>
      <c r="AL2" s="15" t="s">
        <v>68</v>
      </c>
      <c r="AM2" s="15" t="s">
        <v>69</v>
      </c>
      <c r="AN2" s="15" t="s">
        <v>70</v>
      </c>
      <c r="AO2" s="15" t="s">
        <v>71</v>
      </c>
      <c r="AP2" s="15" t="s">
        <v>72</v>
      </c>
      <c r="AQ2" s="15" t="s">
        <v>73</v>
      </c>
      <c r="AR2" s="16"/>
      <c r="AS2" s="16"/>
      <c r="AT2" s="16"/>
      <c r="AU2" s="16"/>
      <c r="AV2" s="16"/>
    </row>
    <row r="3" ht="15.75" customHeight="1">
      <c r="A3" s="17" t="str">
        <f t="shared" ref="A3:A2693" si="1">CONCAT(B3,D3)</f>
        <v>Algeria-Africa2000</v>
      </c>
      <c r="B3" s="17" t="s">
        <v>74</v>
      </c>
      <c r="C3" s="18" t="s">
        <v>75</v>
      </c>
      <c r="D3" s="19" t="s">
        <v>76</v>
      </c>
      <c r="E3" s="17">
        <v>1.50431114E8</v>
      </c>
      <c r="F3" s="18">
        <v>0.035</v>
      </c>
      <c r="G3" s="18">
        <v>60.0</v>
      </c>
      <c r="H3" s="18">
        <v>0.1</v>
      </c>
      <c r="I3" s="20">
        <v>0.0</v>
      </c>
      <c r="J3" s="20"/>
      <c r="K3" s="20">
        <f t="array" ref="K3:S3">VLOOKUP(A3,'HUMAN RESOURCES'!$A$2:$M$2692,{2,3,4,5,6,7,8,9,10},0)</f>
        <v>0.02</v>
      </c>
      <c r="L3" s="20">
        <v>0.034</v>
      </c>
      <c r="M3" s="20">
        <v>71.0</v>
      </c>
      <c r="N3" s="20">
        <v>67.0</v>
      </c>
      <c r="O3" s="20">
        <v>0.342</v>
      </c>
      <c r="P3" s="20">
        <v>0.619</v>
      </c>
      <c r="Q3" s="20">
        <v>0.039</v>
      </c>
      <c r="R3" s="20">
        <v>3.1719449E7</v>
      </c>
      <c r="S3" s="20">
        <v>0.599</v>
      </c>
      <c r="T3" s="20">
        <f t="array" ref="T3:U3">VLOOKUP(A3,TOURISM!$A$2:$F$2692,{3,6},0)</f>
        <v>102000000</v>
      </c>
      <c r="U3" s="20">
        <v>1.93E8</v>
      </c>
      <c r="V3" s="20" t="str">
        <f t="array" ref="V3:AA3">VLOOKUP(A3,BUSINESS!$A$2:$J$2692,{4,5,6,7,8,9},0)</f>
        <v/>
      </c>
      <c r="W3" s="20"/>
      <c r="X3" s="20"/>
      <c r="Y3" s="20"/>
      <c r="Z3" s="20">
        <v>0.005</v>
      </c>
      <c r="AA3" s="20">
        <v>0.003</v>
      </c>
      <c r="AB3" s="21">
        <f t="shared" ref="AB3:AB652" si="2">E3/R3</f>
        <v>4.742551297</v>
      </c>
      <c r="AC3" s="20"/>
      <c r="AD3" s="20"/>
      <c r="AE3" s="20">
        <f t="shared" ref="AE3:AE38" si="3">U3/R3</f>
        <v>6.084594975</v>
      </c>
      <c r="AF3" s="22" t="b">
        <f t="shared" ref="AF3:AF2693" si="4">IF(OR(AB3&gt;$AN$3+$AQ$3,AB3&lt;$AL$3-$AQ$3),True,False)</f>
        <v>0</v>
      </c>
      <c r="AG3" s="20" t="b">
        <f t="shared" ref="AG3:AG2693" si="5">if(OR(AC3&gt;$AN$4+$AQ$4,AC3&lt;$AL$4-$AQ$4),True,False)</f>
        <v>0</v>
      </c>
      <c r="AH3" s="20" t="b">
        <f t="shared" ref="AH3:AH2693" si="6">if(or(AD3&gt;$AN$5+$AQ$5,AD3&lt;$AL$5-$AQ$5),True,False)</f>
        <v>0</v>
      </c>
      <c r="AI3" s="20" t="b">
        <f t="shared" ref="AI3:AI2693" si="7">IF(OR(AE3&gt;$AN$6+$AQ$6,AE3&lt;$AL$3-$AQ$6),True,False)</f>
        <v>0</v>
      </c>
      <c r="AJ3" s="20" t="s">
        <v>61</v>
      </c>
      <c r="AK3" s="21">
        <f>MIN(AB3:AB2693)</f>
        <v>1.795117822</v>
      </c>
      <c r="AL3" s="20">
        <f>QUARTILE(AB3:AB652,1)</f>
        <v>427.639372</v>
      </c>
      <c r="AM3" s="20">
        <f>QUARTILE(AB:AB,2)</f>
        <v>4292.675404</v>
      </c>
      <c r="AN3" s="20">
        <f>QUARTILE(AB:AB,3)</f>
        <v>37745.55674</v>
      </c>
      <c r="AO3" s="20">
        <f>QUARTILE(AB:AB,4)</f>
        <v>31446241.22</v>
      </c>
      <c r="AP3" s="20">
        <f t="shared" ref="AP3:AP6" si="8">AN3-AL3</f>
        <v>37317.91737</v>
      </c>
      <c r="AQ3" s="20">
        <f t="shared" ref="AQ3:AQ6" si="9">1.5*AP3</f>
        <v>55976.87605</v>
      </c>
      <c r="AR3" s="23"/>
      <c r="AS3" s="23"/>
      <c r="AT3" s="23"/>
      <c r="AU3" s="23"/>
      <c r="AV3" s="23"/>
    </row>
    <row r="4" ht="15.75" customHeight="1">
      <c r="A4" s="17" t="str">
        <f t="shared" si="1"/>
        <v>Algeria-Africa2001</v>
      </c>
      <c r="B4" s="17" t="s">
        <v>74</v>
      </c>
      <c r="C4" s="18" t="s">
        <v>75</v>
      </c>
      <c r="D4" s="19" t="s">
        <v>77</v>
      </c>
      <c r="E4" s="17">
        <v>1.51560778E8</v>
      </c>
      <c r="F4" s="18">
        <v>0.038</v>
      </c>
      <c r="G4" s="18">
        <v>65.0</v>
      </c>
      <c r="H4" s="18">
        <v>0.095</v>
      </c>
      <c r="I4" s="20">
        <f t="array" ref="I4:J4">IFNA(VLOOKUP(A4,ENERGY!$A$2:$F$2692,{5,6},0),0)</f>
        <v>41852</v>
      </c>
      <c r="J4" s="20"/>
      <c r="K4" s="20">
        <f t="array" ref="K4:S4">VLOOKUP(A4,'HUMAN RESOURCES'!$A$2:$M$2692,{2,3,4,5,6,7,8,9,10},0)</f>
        <v>0.019</v>
      </c>
      <c r="L4" s="20">
        <v>0.033</v>
      </c>
      <c r="M4" s="20">
        <v>71.0</v>
      </c>
      <c r="N4" s="20">
        <v>68.0</v>
      </c>
      <c r="O4" s="20">
        <v>0.33</v>
      </c>
      <c r="P4" s="20">
        <v>0.63</v>
      </c>
      <c r="Q4" s="20">
        <v>0.04</v>
      </c>
      <c r="R4" s="20">
        <v>3.2150198E7</v>
      </c>
      <c r="S4" s="20">
        <v>0.607</v>
      </c>
      <c r="T4" s="20">
        <f t="array" ref="T4:U4">VLOOKUP(A4,TOURISM!$A$2:$F$2692,{3,6},0)</f>
        <v>100000000</v>
      </c>
      <c r="U4" s="20">
        <v>1.94E8</v>
      </c>
      <c r="V4" s="20" t="str">
        <f t="array" ref="V4:AA4">VLOOKUP(A4,BUSINESS!$A$2:$J$2692,{4,5,6,7,8,9},0)</f>
        <v/>
      </c>
      <c r="W4" s="20"/>
      <c r="X4" s="20"/>
      <c r="Y4" s="20"/>
      <c r="Z4" s="20">
        <v>0.006</v>
      </c>
      <c r="AA4" s="20">
        <v>0.003</v>
      </c>
      <c r="AB4" s="21">
        <f t="shared" si="2"/>
        <v>4.714147577</v>
      </c>
      <c r="AC4" s="20">
        <f t="shared" ref="AC4:AC8" si="10">I4/R4</f>
        <v>0.001301764922</v>
      </c>
      <c r="AD4" s="20"/>
      <c r="AE4" s="20">
        <f t="shared" si="3"/>
        <v>6.034177457</v>
      </c>
      <c r="AF4" s="22" t="b">
        <f t="shared" si="4"/>
        <v>0</v>
      </c>
      <c r="AG4" s="20" t="b">
        <f t="shared" si="5"/>
        <v>0</v>
      </c>
      <c r="AH4" s="20" t="b">
        <f t="shared" si="6"/>
        <v>0</v>
      </c>
      <c r="AI4" s="20" t="b">
        <f t="shared" si="7"/>
        <v>0</v>
      </c>
      <c r="AJ4" s="20" t="s">
        <v>78</v>
      </c>
      <c r="AK4" s="20">
        <f>MIN(AC3:AC2693)</f>
        <v>0.000009361837995</v>
      </c>
      <c r="AL4" s="20">
        <f>QUARTILE(AC:AC,1)</f>
        <v>0.0006150957961</v>
      </c>
      <c r="AM4" s="20">
        <f>QUARTILE(AC:AC,2)</f>
        <v>0.001408040623</v>
      </c>
      <c r="AN4" s="20">
        <f>QUARTILE(AC:AC,3)</f>
        <v>0.00324135511</v>
      </c>
      <c r="AO4" s="20">
        <f>QUARTILE(AC:AC,4)</f>
        <v>0.05440432292</v>
      </c>
      <c r="AP4" s="20">
        <f t="shared" si="8"/>
        <v>0.002626259314</v>
      </c>
      <c r="AQ4" s="20">
        <f t="shared" si="9"/>
        <v>0.003939388971</v>
      </c>
      <c r="AR4" s="23"/>
      <c r="AS4" s="23"/>
      <c r="AT4" s="23"/>
      <c r="AU4" s="23"/>
      <c r="AV4" s="23"/>
    </row>
    <row r="5" ht="15.75" customHeight="1">
      <c r="A5" s="17" t="str">
        <f t="shared" si="1"/>
        <v>Algeria-Africa2002</v>
      </c>
      <c r="B5" s="17" t="s">
        <v>74</v>
      </c>
      <c r="C5" s="18" t="s">
        <v>75</v>
      </c>
      <c r="D5" s="19" t="s">
        <v>79</v>
      </c>
      <c r="E5" s="17">
        <v>1.52565763E8</v>
      </c>
      <c r="F5" s="18">
        <v>0.037</v>
      </c>
      <c r="G5" s="18">
        <v>65.0</v>
      </c>
      <c r="H5" s="18">
        <v>0.086</v>
      </c>
      <c r="I5" s="20">
        <f t="array" ref="I5:J5">IFNA(VLOOKUP(A5,ENERGY!$A$2:$F$2692,{5,6},0),0)</f>
        <v>40105</v>
      </c>
      <c r="J5" s="20">
        <v>123475.0</v>
      </c>
      <c r="K5" s="20">
        <f t="array" ref="K5:S5">VLOOKUP(A5,'HUMAN RESOURCES'!$A$2:$M$2692,{2,3,4,5,6,7,8,9,10},0)</f>
        <v>0.019</v>
      </c>
      <c r="L5" s="20">
        <v>0.032</v>
      </c>
      <c r="M5" s="20">
        <v>71.0</v>
      </c>
      <c r="N5" s="20">
        <v>68.0</v>
      </c>
      <c r="O5" s="20">
        <v>0.318</v>
      </c>
      <c r="P5" s="20">
        <v>0.641</v>
      </c>
      <c r="Q5" s="20">
        <v>0.041</v>
      </c>
      <c r="R5" s="20">
        <v>3.2572977E7</v>
      </c>
      <c r="S5" s="20">
        <v>0.615</v>
      </c>
      <c r="T5" s="20">
        <f t="array" ref="T5:U5">VLOOKUP(A5,TOURISM!$A$2:$F$2692,{3,6},0)</f>
        <v>111000000</v>
      </c>
      <c r="U5" s="20">
        <v>2.48E8</v>
      </c>
      <c r="V5" s="20" t="str">
        <f t="array" ref="V5:AA5">VLOOKUP(A5,BUSINESS!$A$2:$J$2692,{4,5,6,7,8,9},0)</f>
        <v/>
      </c>
      <c r="W5" s="20"/>
      <c r="X5" s="20"/>
      <c r="Y5" s="20"/>
      <c r="Z5" s="20">
        <v>0.016</v>
      </c>
      <c r="AA5" s="20">
        <v>0.014</v>
      </c>
      <c r="AB5" s="21">
        <f t="shared" si="2"/>
        <v>4.683813917</v>
      </c>
      <c r="AC5" s="20">
        <f t="shared" si="10"/>
        <v>0.001231235327</v>
      </c>
      <c r="AD5" s="20">
        <f t="shared" ref="AD5:AD8" si="11">J5/R5</f>
        <v>0.003790718914</v>
      </c>
      <c r="AE5" s="20">
        <f t="shared" si="3"/>
        <v>7.613673138</v>
      </c>
      <c r="AF5" s="22" t="b">
        <f t="shared" si="4"/>
        <v>0</v>
      </c>
      <c r="AG5" s="20" t="b">
        <f t="shared" si="5"/>
        <v>0</v>
      </c>
      <c r="AH5" s="20" t="b">
        <f t="shared" si="6"/>
        <v>0</v>
      </c>
      <c r="AI5" s="20" t="b">
        <f t="shared" si="7"/>
        <v>0</v>
      </c>
      <c r="AJ5" s="20" t="s">
        <v>80</v>
      </c>
      <c r="AK5" s="20">
        <f>MIN(AD3:AD2693)</f>
        <v>0.000003579127347</v>
      </c>
      <c r="AL5" s="20">
        <f>QUARTILE(AD:AD,1)</f>
        <v>0.000625354901</v>
      </c>
      <c r="AM5" s="20">
        <f>QUARTILE(AD:AD,2)</f>
        <v>0.002594831697</v>
      </c>
      <c r="AN5" s="20">
        <f>QUARTILE(AD:AD,3)</f>
        <v>0.007206960022</v>
      </c>
      <c r="AO5" s="20">
        <f>QUARTILE(AD:AD,4)</f>
        <v>0.1119993013</v>
      </c>
      <c r="AP5" s="20">
        <f t="shared" si="8"/>
        <v>0.006581605121</v>
      </c>
      <c r="AQ5" s="20">
        <f t="shared" si="9"/>
        <v>0.009872407681</v>
      </c>
      <c r="AR5" s="23"/>
      <c r="AS5" s="23"/>
      <c r="AT5" s="23"/>
      <c r="AU5" s="23"/>
      <c r="AV5" s="23"/>
    </row>
    <row r="6" ht="15.75" customHeight="1">
      <c r="A6" s="17" t="str">
        <f t="shared" si="1"/>
        <v>Algeria-Africa2003</v>
      </c>
      <c r="B6" s="17" t="s">
        <v>74</v>
      </c>
      <c r="C6" s="18" t="s">
        <v>75</v>
      </c>
      <c r="D6" s="19" t="s">
        <v>81</v>
      </c>
      <c r="E6" s="17">
        <v>1.632E8</v>
      </c>
      <c r="F6" s="18">
        <v>0.036</v>
      </c>
      <c r="G6" s="18">
        <v>74.0</v>
      </c>
      <c r="H6" s="18">
        <v>0.081</v>
      </c>
      <c r="I6" s="20">
        <f t="array" ref="I6:J6">IFNA(VLOOKUP(A6,ENERGY!$A$2:$F$2692,{5,6},0),0)</f>
        <v>40823</v>
      </c>
      <c r="J6" s="20">
        <v>124586.0</v>
      </c>
      <c r="K6" s="20">
        <f t="array" ref="K6:S6">VLOOKUP(A6,'HUMAN RESOURCES'!$A$2:$M$2692,{2,3,4,5,6,7,8,9,10},0)</f>
        <v>0.02</v>
      </c>
      <c r="L6" s="20">
        <v>0.031</v>
      </c>
      <c r="M6" s="20">
        <v>71.0</v>
      </c>
      <c r="N6" s="20">
        <v>68.0</v>
      </c>
      <c r="O6" s="20">
        <v>0.307</v>
      </c>
      <c r="P6" s="20">
        <v>0.651</v>
      </c>
      <c r="Q6" s="20">
        <v>0.042</v>
      </c>
      <c r="R6" s="20">
        <v>3.3003442E7</v>
      </c>
      <c r="S6" s="20">
        <v>0.623</v>
      </c>
      <c r="T6" s="20">
        <f t="array" ref="T6:U6">VLOOKUP(A6,TOURISM!$A$2:$F$2692,{3,6},0)</f>
        <v>112000000</v>
      </c>
      <c r="U6" s="20">
        <v>2.55E8</v>
      </c>
      <c r="V6" s="20" t="str">
        <f t="array" ref="V6:AA6">VLOOKUP(A6,BUSINESS!$A$2:$J$2692,{4,5,6,7,8,9},0)</f>
        <v/>
      </c>
      <c r="W6" s="20">
        <v>25.0</v>
      </c>
      <c r="X6" s="20"/>
      <c r="Y6" s="20"/>
      <c r="Z6" s="20">
        <v>0.022</v>
      </c>
      <c r="AA6" s="20">
        <v>0.044</v>
      </c>
      <c r="AB6" s="21">
        <f t="shared" si="2"/>
        <v>4.944938773</v>
      </c>
      <c r="AC6" s="20">
        <f t="shared" si="10"/>
        <v>0.00123693159</v>
      </c>
      <c r="AD6" s="20">
        <f t="shared" si="11"/>
        <v>0.003774939596</v>
      </c>
      <c r="AE6" s="20">
        <f t="shared" si="3"/>
        <v>7.726466833</v>
      </c>
      <c r="AF6" s="22" t="b">
        <f t="shared" si="4"/>
        <v>0</v>
      </c>
      <c r="AG6" s="20" t="b">
        <f t="shared" si="5"/>
        <v>0</v>
      </c>
      <c r="AH6" s="20" t="b">
        <f t="shared" si="6"/>
        <v>0</v>
      </c>
      <c r="AI6" s="20" t="b">
        <f t="shared" si="7"/>
        <v>0</v>
      </c>
      <c r="AJ6" s="20" t="s">
        <v>82</v>
      </c>
      <c r="AK6" s="20">
        <f>MIN(AE3:AE2693)</f>
        <v>0.2654541968</v>
      </c>
      <c r="AL6" s="20">
        <f>QUARTILE(AE:AE,1)</f>
        <v>22.80526158</v>
      </c>
      <c r="AM6" s="20">
        <f>QUARTILE(AE:AE,2)</f>
        <v>87.41696572</v>
      </c>
      <c r="AN6" s="20">
        <f>QUARTILE(AE:AE,3)</f>
        <v>417.4393881</v>
      </c>
      <c r="AO6" s="20">
        <f>QUARTILE(AE:AE,4)</f>
        <v>7778.573621</v>
      </c>
      <c r="AP6" s="20">
        <f t="shared" si="8"/>
        <v>394.6341265</v>
      </c>
      <c r="AQ6" s="20">
        <f t="shared" si="9"/>
        <v>591.9511898</v>
      </c>
      <c r="AR6" s="23"/>
      <c r="AS6" s="23"/>
      <c r="AT6" s="23"/>
      <c r="AU6" s="23"/>
      <c r="AV6" s="23"/>
    </row>
    <row r="7" ht="15.75" customHeight="1">
      <c r="A7" s="17" t="str">
        <f t="shared" si="1"/>
        <v>Algeria-Africa2004</v>
      </c>
      <c r="B7" s="17" t="s">
        <v>74</v>
      </c>
      <c r="C7" s="18" t="s">
        <v>75</v>
      </c>
      <c r="D7" s="19" t="s">
        <v>83</v>
      </c>
      <c r="E7" s="17">
        <v>1.6704288E8</v>
      </c>
      <c r="F7" s="18">
        <v>0.035</v>
      </c>
      <c r="G7" s="18">
        <v>90.0</v>
      </c>
      <c r="H7" s="18">
        <v>0.08</v>
      </c>
      <c r="I7" s="20">
        <f t="array" ref="I7:J7">IFNA(VLOOKUP(A7,ENERGY!$A$2:$F$2692,{5,6},0),0)</f>
        <v>37425</v>
      </c>
      <c r="J7" s="20">
        <v>114619.0</v>
      </c>
      <c r="K7" s="20">
        <f t="array" ref="K7:S7">VLOOKUP(A7,'HUMAN RESOURCES'!$A$2:$M$2692,{2,3,4,5,6,7,8,9,10},0)</f>
        <v>0.02</v>
      </c>
      <c r="L7" s="20">
        <v>0.03</v>
      </c>
      <c r="M7" s="20">
        <v>71.0</v>
      </c>
      <c r="N7" s="20">
        <v>68.0</v>
      </c>
      <c r="O7" s="20">
        <v>0.297</v>
      </c>
      <c r="P7" s="20">
        <v>0.66</v>
      </c>
      <c r="Q7" s="20">
        <v>0.043</v>
      </c>
      <c r="R7" s="20">
        <v>3.3461345E7</v>
      </c>
      <c r="S7" s="20">
        <v>0.631</v>
      </c>
      <c r="T7" s="20">
        <f t="array" ref="T7:U7">VLOOKUP(A7,TOURISM!$A$2:$F$2692,{3,6},0)</f>
        <v>178000000</v>
      </c>
      <c r="U7" s="20">
        <v>3.41E8</v>
      </c>
      <c r="V7" s="20" t="str">
        <f t="array" ref="V7:AA7">VLOOKUP(A7,BUSINESS!$A$2:$J$2692,{4,5,6,7,8,9},0)</f>
        <v/>
      </c>
      <c r="W7" s="20">
        <v>25.0</v>
      </c>
      <c r="X7" s="20"/>
      <c r="Y7" s="20"/>
      <c r="Z7" s="20">
        <v>0.046</v>
      </c>
      <c r="AA7" s="20">
        <v>0.146</v>
      </c>
      <c r="AB7" s="21">
        <f t="shared" si="2"/>
        <v>4.992114931</v>
      </c>
      <c r="AC7" s="20">
        <f t="shared" si="10"/>
        <v>0.001118454742</v>
      </c>
      <c r="AD7" s="20">
        <f t="shared" si="11"/>
        <v>0.003425415207</v>
      </c>
      <c r="AE7" s="20">
        <f t="shared" si="3"/>
        <v>10.19086352</v>
      </c>
      <c r="AF7" s="22" t="b">
        <f t="shared" si="4"/>
        <v>0</v>
      </c>
      <c r="AG7" s="20" t="b">
        <f t="shared" si="5"/>
        <v>0</v>
      </c>
      <c r="AH7" s="20" t="b">
        <f t="shared" si="6"/>
        <v>0</v>
      </c>
      <c r="AI7" s="20" t="b">
        <f t="shared" si="7"/>
        <v>0</v>
      </c>
      <c r="AJ7" s="20"/>
      <c r="AK7" s="20"/>
      <c r="AL7" s="20"/>
      <c r="AM7" s="20"/>
      <c r="AN7" s="20"/>
      <c r="AO7" s="20"/>
      <c r="AP7" s="20"/>
      <c r="AQ7" s="20"/>
      <c r="AR7" s="23"/>
      <c r="AS7" s="23"/>
      <c r="AT7" s="23"/>
      <c r="AU7" s="23"/>
      <c r="AV7" s="23"/>
    </row>
    <row r="8" ht="15.75" customHeight="1">
      <c r="A8" s="17" t="str">
        <f t="shared" si="1"/>
        <v>Algeria-Africa2005</v>
      </c>
      <c r="B8" s="17" t="s">
        <v>74</v>
      </c>
      <c r="C8" s="18" t="s">
        <v>75</v>
      </c>
      <c r="D8" s="19" t="s">
        <v>84</v>
      </c>
      <c r="E8" s="17">
        <v>1.707E8</v>
      </c>
      <c r="F8" s="18">
        <v>0.031</v>
      </c>
      <c r="G8" s="18">
        <v>95.0</v>
      </c>
      <c r="H8" s="18">
        <v>0.08</v>
      </c>
      <c r="I8" s="20">
        <f t="array" ref="I8:J8">IFNA(VLOOKUP(A8,ENERGY!$A$2:$F$2692,{5,6},0),0)</f>
        <v>36793</v>
      </c>
      <c r="J8" s="20">
        <v>112339.0</v>
      </c>
      <c r="K8" s="20">
        <f t="array" ref="K8:S8">VLOOKUP(A8,'HUMAN RESOURCES'!$A$2:$M$2692,{2,3,4,5,6,7,8,9,10},0)</f>
        <v>0.021</v>
      </c>
      <c r="L8" s="20">
        <v>0.029</v>
      </c>
      <c r="M8" s="20">
        <v>71.0</v>
      </c>
      <c r="N8" s="20">
        <v>68.0</v>
      </c>
      <c r="O8" s="20">
        <v>0.289</v>
      </c>
      <c r="P8" s="20">
        <v>0.667</v>
      </c>
      <c r="Q8" s="20">
        <v>0.044</v>
      </c>
      <c r="R8" s="20">
        <v>3.3960903E7</v>
      </c>
      <c r="S8" s="20">
        <v>0.638</v>
      </c>
      <c r="T8" s="20">
        <f t="array" ref="T8:U8">VLOOKUP(A8,TOURISM!$A$2:$F$2692,{3,6},0)</f>
        <v>477000000</v>
      </c>
      <c r="U8" s="20">
        <v>6.6E8</v>
      </c>
      <c r="V8" s="20">
        <f t="array" ref="V8:AA8">VLOOKUP(A8,BUSINESS!$A$2:$J$2692,{4,5,6,7,8,9},0)</f>
        <v>0.769</v>
      </c>
      <c r="W8" s="20">
        <v>25.0</v>
      </c>
      <c r="X8" s="20"/>
      <c r="Y8" s="20">
        <v>451.0</v>
      </c>
      <c r="Z8" s="20">
        <v>0.058</v>
      </c>
      <c r="AA8" s="20">
        <v>0.402</v>
      </c>
      <c r="AB8" s="21">
        <f t="shared" si="2"/>
        <v>5.026368115</v>
      </c>
      <c r="AC8" s="20">
        <f t="shared" si="10"/>
        <v>0.001083392865</v>
      </c>
      <c r="AD8" s="20">
        <f t="shared" si="11"/>
        <v>0.003307892019</v>
      </c>
      <c r="AE8" s="20">
        <f t="shared" si="3"/>
        <v>19.43411222</v>
      </c>
      <c r="AF8" s="22" t="b">
        <f t="shared" si="4"/>
        <v>0</v>
      </c>
      <c r="AG8" s="20" t="b">
        <f t="shared" si="5"/>
        <v>0</v>
      </c>
      <c r="AH8" s="20" t="b">
        <f t="shared" si="6"/>
        <v>0</v>
      </c>
      <c r="AI8" s="20" t="b">
        <f t="shared" si="7"/>
        <v>0</v>
      </c>
      <c r="AJ8" s="20"/>
      <c r="AK8" s="20"/>
      <c r="AL8" s="20"/>
      <c r="AM8" s="20"/>
      <c r="AN8" s="20"/>
      <c r="AO8" s="20"/>
      <c r="AP8" s="20"/>
      <c r="AQ8" s="20"/>
      <c r="AR8" s="23"/>
      <c r="AS8" s="23"/>
      <c r="AT8" s="23"/>
      <c r="AU8" s="23"/>
      <c r="AV8" s="23"/>
    </row>
    <row r="9" ht="15.75" customHeight="1">
      <c r="A9" s="17" t="str">
        <f t="shared" si="1"/>
        <v>Algeria-Africa2006</v>
      </c>
      <c r="B9" s="17" t="s">
        <v>74</v>
      </c>
      <c r="C9" s="18" t="s">
        <v>75</v>
      </c>
      <c r="D9" s="19" t="s">
        <v>85</v>
      </c>
      <c r="E9" s="17">
        <v>1.72253739E8</v>
      </c>
      <c r="F9" s="18">
        <v>0.031</v>
      </c>
      <c r="G9" s="18">
        <v>106.0</v>
      </c>
      <c r="H9" s="18">
        <v>0.08</v>
      </c>
      <c r="I9" s="20">
        <f t="array" ref="I9:J9">IFNA(VLOOKUP(A9,ENERGY!$A$2:$F$2692,{5,6},0),0)</f>
        <v>0</v>
      </c>
      <c r="J9" s="20">
        <v>0.0</v>
      </c>
      <c r="K9" s="20">
        <f t="array" ref="K9:S9">VLOOKUP(A9,'HUMAN RESOURCES'!$A$2:$M$2692,{2,3,4,5,6,7,8,9,10},0)</f>
        <v>0.022</v>
      </c>
      <c r="L9" s="20">
        <v>0.028</v>
      </c>
      <c r="M9" s="20">
        <v>72.0</v>
      </c>
      <c r="N9" s="20">
        <v>68.0</v>
      </c>
      <c r="O9" s="20">
        <v>0.282</v>
      </c>
      <c r="P9" s="20">
        <v>0.673</v>
      </c>
      <c r="Q9" s="20">
        <v>0.045</v>
      </c>
      <c r="R9" s="20">
        <v>3.4507214E7</v>
      </c>
      <c r="S9" s="20">
        <v>0.646</v>
      </c>
      <c r="T9" s="20">
        <f t="array" ref="T9:U9">VLOOKUP(A9,TOURISM!$A$2:$F$2692,{3,6},0)</f>
        <v>393000000</v>
      </c>
      <c r="U9" s="20">
        <v>4.14E8</v>
      </c>
      <c r="V9" s="20">
        <f t="array" ref="V9:AA9">VLOOKUP(A9,BUSINESS!$A$2:$J$2692,{4,5,6,7,8,9},0)</f>
        <v>0.769</v>
      </c>
      <c r="W9" s="20">
        <v>25.0</v>
      </c>
      <c r="X9" s="20"/>
      <c r="Y9" s="20">
        <v>451.0</v>
      </c>
      <c r="Z9" s="20">
        <v>0.074</v>
      </c>
      <c r="AA9" s="20">
        <v>0.609</v>
      </c>
      <c r="AB9" s="21">
        <f t="shared" si="2"/>
        <v>4.991818204</v>
      </c>
      <c r="AC9" s="20"/>
      <c r="AD9" s="20"/>
      <c r="AE9" s="20">
        <f t="shared" si="3"/>
        <v>11.99749131</v>
      </c>
      <c r="AF9" s="22" t="b">
        <f t="shared" si="4"/>
        <v>0</v>
      </c>
      <c r="AG9" s="20" t="b">
        <f t="shared" si="5"/>
        <v>0</v>
      </c>
      <c r="AH9" s="20" t="b">
        <f t="shared" si="6"/>
        <v>0</v>
      </c>
      <c r="AI9" s="20" t="b">
        <f t="shared" si="7"/>
        <v>0</v>
      </c>
      <c r="AJ9" s="24"/>
      <c r="AK9" s="24"/>
      <c r="AL9" s="24"/>
      <c r="AM9" s="24"/>
      <c r="AN9" s="20"/>
      <c r="AO9" s="20"/>
      <c r="AP9" s="20"/>
      <c r="AQ9" s="20"/>
      <c r="AR9" s="23"/>
      <c r="AS9" s="23"/>
      <c r="AT9" s="23"/>
      <c r="AU9" s="23"/>
      <c r="AV9" s="23"/>
    </row>
    <row r="10" ht="15.75" customHeight="1">
      <c r="A10" s="17" t="str">
        <f t="shared" si="1"/>
        <v>Algeria-Africa2007</v>
      </c>
      <c r="B10" s="17" t="s">
        <v>74</v>
      </c>
      <c r="C10" s="18" t="s">
        <v>75</v>
      </c>
      <c r="D10" s="19" t="s">
        <v>86</v>
      </c>
      <c r="E10" s="17">
        <v>1.73E8</v>
      </c>
      <c r="F10" s="18">
        <v>0.035</v>
      </c>
      <c r="G10" s="18">
        <v>135.0</v>
      </c>
      <c r="H10" s="18">
        <v>0.08</v>
      </c>
      <c r="I10" s="20">
        <f t="array" ref="I10:J10">IFNA(VLOOKUP(A10,ENERGY!$A$2:$F$2692,{5,6},0),0)</f>
        <v>0</v>
      </c>
      <c r="J10" s="20">
        <v>0.0</v>
      </c>
      <c r="K10" s="20">
        <f t="array" ref="K10:S10">VLOOKUP(A10,'HUMAN RESOURCES'!$A$2:$M$2692,{2,3,4,5,6,7,8,9,10},0)</f>
        <v>0.023</v>
      </c>
      <c r="L10" s="20">
        <v>0.026</v>
      </c>
      <c r="M10" s="20">
        <v>72.0</v>
      </c>
      <c r="N10" s="20">
        <v>69.0</v>
      </c>
      <c r="O10" s="20">
        <v>0.277</v>
      </c>
      <c r="P10" s="20">
        <v>0.677</v>
      </c>
      <c r="Q10" s="20">
        <v>0.046</v>
      </c>
      <c r="R10" s="20">
        <v>3.5097043E7</v>
      </c>
      <c r="S10" s="20">
        <v>0.653</v>
      </c>
      <c r="T10" s="20">
        <f t="array" ref="T10:U10">VLOOKUP(A10,TOURISM!$A$2:$F$2692,{3,6},0)</f>
        <v>332000000</v>
      </c>
      <c r="U10" s="20">
        <v>5.04E8</v>
      </c>
      <c r="V10" s="20">
        <f t="array" ref="V10:AA10">VLOOKUP(A10,BUSINESS!$A$2:$J$2692,{4,5,6,7,8,9},0)</f>
        <v>0.742</v>
      </c>
      <c r="W10" s="20">
        <v>25.0</v>
      </c>
      <c r="X10" s="20"/>
      <c r="Y10" s="20">
        <v>451.0</v>
      </c>
      <c r="Z10" s="20">
        <v>0.095</v>
      </c>
      <c r="AA10" s="20">
        <v>0.785</v>
      </c>
      <c r="AB10" s="21">
        <f t="shared" si="2"/>
        <v>4.929190188</v>
      </c>
      <c r="AC10" s="20"/>
      <c r="AD10" s="20"/>
      <c r="AE10" s="20">
        <f t="shared" si="3"/>
        <v>14.36018413</v>
      </c>
      <c r="AF10" s="22" t="b">
        <f t="shared" si="4"/>
        <v>0</v>
      </c>
      <c r="AG10" s="20" t="b">
        <f t="shared" si="5"/>
        <v>0</v>
      </c>
      <c r="AH10" s="20" t="b">
        <f t="shared" si="6"/>
        <v>0</v>
      </c>
      <c r="AI10" s="20" t="b">
        <f t="shared" si="7"/>
        <v>0</v>
      </c>
      <c r="AJ10" s="20"/>
      <c r="AK10" s="20"/>
      <c r="AL10" s="20"/>
      <c r="AM10" s="20"/>
      <c r="AN10" s="20"/>
      <c r="AO10" s="20"/>
      <c r="AP10" s="20"/>
      <c r="AQ10" s="20"/>
      <c r="AR10" s="23"/>
      <c r="AS10" s="23"/>
      <c r="AT10" s="23"/>
      <c r="AU10" s="23"/>
      <c r="AV10" s="23"/>
    </row>
    <row r="11" ht="15.75" customHeight="1">
      <c r="A11" s="17" t="str">
        <f t="shared" si="1"/>
        <v>Algeria-Africa2008</v>
      </c>
      <c r="B11" s="17" t="s">
        <v>74</v>
      </c>
      <c r="C11" s="18" t="s">
        <v>75</v>
      </c>
      <c r="D11" s="19" t="s">
        <v>87</v>
      </c>
      <c r="E11" s="17">
        <v>1.74984469E8</v>
      </c>
      <c r="F11" s="18">
        <v>0.038</v>
      </c>
      <c r="G11" s="18">
        <v>183.0</v>
      </c>
      <c r="H11" s="18">
        <v>0.08</v>
      </c>
      <c r="I11" s="20">
        <f t="array" ref="I11:J11">IFNA(VLOOKUP(A11,ENERGY!$A$2:$F$2692,{5,6},0),0)</f>
        <v>30698</v>
      </c>
      <c r="J11" s="20">
        <v>92533.0</v>
      </c>
      <c r="K11" s="20">
        <f t="array" ref="K11:S11">VLOOKUP(A11,'HUMAN RESOURCES'!$A$2:$M$2692,{2,3,4,5,6,7,8,9,10},0)</f>
        <v>0.024</v>
      </c>
      <c r="L11" s="20">
        <v>0.025</v>
      </c>
      <c r="M11" s="20">
        <v>72.0</v>
      </c>
      <c r="N11" s="20">
        <v>69.0</v>
      </c>
      <c r="O11" s="20">
        <v>0.274</v>
      </c>
      <c r="P11" s="20">
        <v>0.68</v>
      </c>
      <c r="Q11" s="20">
        <v>0.047</v>
      </c>
      <c r="R11" s="20">
        <v>3.5725377E7</v>
      </c>
      <c r="S11" s="20">
        <v>0.661</v>
      </c>
      <c r="T11" s="20">
        <f t="array" ref="T11:U11">VLOOKUP(A11,TOURISM!$A$2:$F$2692,{3,6},0)</f>
        <v>474000000</v>
      </c>
      <c r="U11" s="20">
        <v>6.17E8</v>
      </c>
      <c r="V11" s="20">
        <f t="array" ref="V11:AA11">VLOOKUP(A11,BUSINESS!$A$2:$J$2692,{4,5,6,7,8,9},0)</f>
        <v>0.738</v>
      </c>
      <c r="W11" s="20">
        <v>25.0</v>
      </c>
      <c r="X11" s="20"/>
      <c r="Y11" s="20">
        <v>451.0</v>
      </c>
      <c r="Z11" s="20">
        <v>0.102</v>
      </c>
      <c r="AA11" s="20">
        <v>0.757</v>
      </c>
      <c r="AB11" s="21">
        <f t="shared" si="2"/>
        <v>4.898044015</v>
      </c>
      <c r="AC11" s="20">
        <f t="shared" ref="AC11:AC12" si="12">I11/R11</f>
        <v>0.0008592771463</v>
      </c>
      <c r="AD11" s="20">
        <f t="shared" ref="AD11:AD12" si="13">J11/R11</f>
        <v>0.002590119623</v>
      </c>
      <c r="AE11" s="20">
        <f t="shared" si="3"/>
        <v>17.2706365</v>
      </c>
      <c r="AF11" s="22" t="b">
        <f t="shared" si="4"/>
        <v>0</v>
      </c>
      <c r="AG11" s="20" t="b">
        <f t="shared" si="5"/>
        <v>0</v>
      </c>
      <c r="AH11" s="20" t="b">
        <f t="shared" si="6"/>
        <v>0</v>
      </c>
      <c r="AI11" s="20" t="b">
        <f t="shared" si="7"/>
        <v>0</v>
      </c>
      <c r="AJ11" s="20"/>
      <c r="AK11" s="20"/>
      <c r="AL11" s="20"/>
      <c r="AM11" s="20"/>
      <c r="AN11" s="20"/>
      <c r="AO11" s="20"/>
      <c r="AP11" s="20"/>
      <c r="AQ11" s="20"/>
      <c r="AR11" s="23"/>
      <c r="AS11" s="23"/>
      <c r="AT11" s="23"/>
      <c r="AU11" s="23"/>
      <c r="AV11" s="23"/>
    </row>
    <row r="12" ht="15.75" customHeight="1">
      <c r="A12" s="17" t="str">
        <f t="shared" si="1"/>
        <v>Algeria-Africa2009</v>
      </c>
      <c r="B12" s="17" t="s">
        <v>74</v>
      </c>
      <c r="C12" s="18" t="s">
        <v>75</v>
      </c>
      <c r="D12" s="19" t="s">
        <v>88</v>
      </c>
      <c r="E12" s="17">
        <v>1.81801947E8</v>
      </c>
      <c r="F12" s="18">
        <v>0.046</v>
      </c>
      <c r="G12" s="18">
        <v>174.0</v>
      </c>
      <c r="H12" s="18">
        <v>0.08</v>
      </c>
      <c r="I12" s="20">
        <f t="array" ref="I12:J12">IFNA(VLOOKUP(A12,ENERGY!$A$2:$F$2692,{5,6},0),0)</f>
        <v>34658</v>
      </c>
      <c r="J12" s="20">
        <v>103963.0</v>
      </c>
      <c r="K12" s="20">
        <f t="array" ref="K12:S12">VLOOKUP(A12,'HUMAN RESOURCES'!$A$2:$M$2692,{2,3,4,5,6,7,8,9,10},0)</f>
        <v>0.024</v>
      </c>
      <c r="L12" s="20">
        <v>0.024</v>
      </c>
      <c r="M12" s="20">
        <v>72.0</v>
      </c>
      <c r="N12" s="20">
        <v>69.0</v>
      </c>
      <c r="O12" s="20">
        <v>0.272</v>
      </c>
      <c r="P12" s="20">
        <v>0.681</v>
      </c>
      <c r="Q12" s="20">
        <v>0.047</v>
      </c>
      <c r="R12" s="20">
        <v>3.6383302E7</v>
      </c>
      <c r="S12" s="20">
        <v>0.668</v>
      </c>
      <c r="T12" s="20">
        <f t="array" ref="T12:U12">VLOOKUP(A12,TOURISM!$A$2:$F$2692,{3,6},0)</f>
        <v>381000000</v>
      </c>
      <c r="U12" s="20">
        <v>5.74E8</v>
      </c>
      <c r="V12" s="20">
        <f t="array" ref="V12:AA12">VLOOKUP(A12,BUSINESS!$A$2:$J$2692,{4,5,6,7,8,9},0)</f>
        <v>0.72</v>
      </c>
      <c r="W12" s="20">
        <v>25.0</v>
      </c>
      <c r="X12" s="20"/>
      <c r="Y12" s="20">
        <v>451.0</v>
      </c>
      <c r="Z12" s="20">
        <v>0.112</v>
      </c>
      <c r="AA12" s="20">
        <v>0.9</v>
      </c>
      <c r="AB12" s="21">
        <f t="shared" si="2"/>
        <v>4.99685122</v>
      </c>
      <c r="AC12" s="20">
        <f t="shared" si="12"/>
        <v>0.0009525798401</v>
      </c>
      <c r="AD12" s="20">
        <f t="shared" si="13"/>
        <v>0.002857437184</v>
      </c>
      <c r="AE12" s="20">
        <f t="shared" si="3"/>
        <v>15.77646801</v>
      </c>
      <c r="AF12" s="22" t="b">
        <f t="shared" si="4"/>
        <v>0</v>
      </c>
      <c r="AG12" s="20" t="b">
        <f t="shared" si="5"/>
        <v>0</v>
      </c>
      <c r="AH12" s="20" t="b">
        <f t="shared" si="6"/>
        <v>0</v>
      </c>
      <c r="AI12" s="20" t="b">
        <f t="shared" si="7"/>
        <v>0</v>
      </c>
      <c r="AJ12" s="20"/>
      <c r="AK12" s="20"/>
      <c r="AL12" s="20"/>
      <c r="AM12" s="20"/>
      <c r="AN12" s="20"/>
      <c r="AO12" s="20"/>
      <c r="AP12" s="20"/>
      <c r="AQ12" s="20"/>
      <c r="AR12" s="23"/>
      <c r="AS12" s="23"/>
      <c r="AT12" s="23"/>
      <c r="AU12" s="23"/>
      <c r="AV12" s="23"/>
    </row>
    <row r="13" ht="15.75" customHeight="1">
      <c r="A13" s="17" t="str">
        <f t="shared" si="1"/>
        <v>Algeria-Africa2010</v>
      </c>
      <c r="B13" s="17" t="s">
        <v>74</v>
      </c>
      <c r="C13" s="18" t="s">
        <v>75</v>
      </c>
      <c r="D13" s="19" t="s">
        <v>89</v>
      </c>
      <c r="E13" s="17">
        <v>1.83464986E8</v>
      </c>
      <c r="F13" s="18">
        <v>0.042</v>
      </c>
      <c r="G13" s="18">
        <v>181.0</v>
      </c>
      <c r="H13" s="18">
        <v>0.08</v>
      </c>
      <c r="I13" s="20">
        <f t="array" ref="I13:J13">IFNA(VLOOKUP(A13,ENERGY!$A$2:$F$2692,{5,6},0),0)</f>
        <v>0</v>
      </c>
      <c r="J13" s="20">
        <v>0.0</v>
      </c>
      <c r="K13" s="20">
        <f t="array" ref="K13:S13">VLOOKUP(A13,'HUMAN RESOURCES'!$A$2:$M$2692,{2,3,4,5,6,7,8,9,10},0)</f>
        <v>0.025</v>
      </c>
      <c r="L13" s="20">
        <v>0.024</v>
      </c>
      <c r="M13" s="20">
        <v>72.0</v>
      </c>
      <c r="N13" s="20">
        <v>69.0</v>
      </c>
      <c r="O13" s="20">
        <v>0.271</v>
      </c>
      <c r="P13" s="20">
        <v>0.681</v>
      </c>
      <c r="Q13" s="20">
        <v>0.047</v>
      </c>
      <c r="R13" s="20">
        <v>3.706282E7</v>
      </c>
      <c r="S13" s="20">
        <v>0.675</v>
      </c>
      <c r="T13" s="20">
        <f t="array" ref="T13:U13">VLOOKUP(A13,TOURISM!$A$2:$F$2692,{3,6},0)</f>
        <v>323000000</v>
      </c>
      <c r="U13" s="20">
        <v>7.37E8</v>
      </c>
      <c r="V13" s="20">
        <f t="array" ref="V13:AA13">VLOOKUP(A13,BUSINESS!$A$2:$J$2692,{4,5,6,7,8,9},0)</f>
        <v>0.72</v>
      </c>
      <c r="W13" s="20">
        <v>25.0</v>
      </c>
      <c r="X13" s="20"/>
      <c r="Y13" s="20">
        <v>451.0</v>
      </c>
      <c r="Z13" s="20">
        <v>0.125</v>
      </c>
      <c r="AA13" s="20">
        <v>0.884</v>
      </c>
      <c r="AB13" s="21">
        <f t="shared" si="2"/>
        <v>4.950108653</v>
      </c>
      <c r="AC13" s="20"/>
      <c r="AD13" s="20"/>
      <c r="AE13" s="20">
        <f t="shared" si="3"/>
        <v>19.88515715</v>
      </c>
      <c r="AF13" s="22" t="b">
        <f t="shared" si="4"/>
        <v>0</v>
      </c>
      <c r="AG13" s="20" t="b">
        <f t="shared" si="5"/>
        <v>0</v>
      </c>
      <c r="AH13" s="20" t="b">
        <f t="shared" si="6"/>
        <v>0</v>
      </c>
      <c r="AI13" s="20" t="b">
        <f t="shared" si="7"/>
        <v>0</v>
      </c>
      <c r="AJ13" s="20"/>
      <c r="AK13" s="20"/>
      <c r="AL13" s="20"/>
      <c r="AM13" s="20"/>
      <c r="AN13" s="20"/>
      <c r="AO13" s="20"/>
      <c r="AP13" s="20"/>
      <c r="AQ13" s="20"/>
      <c r="AR13" s="23"/>
      <c r="AS13" s="23"/>
      <c r="AT13" s="23"/>
      <c r="AU13" s="23"/>
      <c r="AV13" s="23"/>
    </row>
    <row r="14" ht="15.75" customHeight="1">
      <c r="A14" s="17" t="str">
        <f t="shared" si="1"/>
        <v>Algeria-Africa2011</v>
      </c>
      <c r="B14" s="17" t="s">
        <v>74</v>
      </c>
      <c r="C14" s="18" t="s">
        <v>75</v>
      </c>
      <c r="D14" s="19" t="s">
        <v>90</v>
      </c>
      <c r="E14" s="17">
        <v>1.88623258E8</v>
      </c>
      <c r="F14" s="18">
        <v>0.044</v>
      </c>
      <c r="G14" s="18">
        <v>233.0</v>
      </c>
      <c r="H14" s="18">
        <v>0.08</v>
      </c>
      <c r="I14" s="20">
        <f t="array" ref="I14:J14">IFNA(VLOOKUP(A14,ENERGY!$A$2:$F$2692,{5,6},0),0)</f>
        <v>30974</v>
      </c>
      <c r="J14" s="20">
        <v>89493.0</v>
      </c>
      <c r="K14" s="20">
        <f t="array" ref="K14:S14">VLOOKUP(A14,'HUMAN RESOURCES'!$A$2:$M$2692,{2,3,4,5,6,7,8,9,10},0)</f>
        <v>0.025</v>
      </c>
      <c r="L14" s="20">
        <v>0.023</v>
      </c>
      <c r="M14" s="20">
        <v>72.0</v>
      </c>
      <c r="N14" s="20">
        <v>69.0</v>
      </c>
      <c r="O14" s="20">
        <v>0.272</v>
      </c>
      <c r="P14" s="20">
        <v>0.681</v>
      </c>
      <c r="Q14" s="20">
        <v>0.047</v>
      </c>
      <c r="R14" s="20">
        <v>3.7762962E7</v>
      </c>
      <c r="S14" s="20">
        <v>0.682</v>
      </c>
      <c r="T14" s="20">
        <f t="array" ref="T14:U14">VLOOKUP(A14,TOURISM!$A$2:$F$2692,{3,6},0)</f>
        <v>300000000</v>
      </c>
      <c r="U14" s="20">
        <v>5.71E8</v>
      </c>
      <c r="V14" s="20">
        <f t="array" ref="V14:AA14">VLOOKUP(A14,BUSINESS!$A$2:$J$2692,{4,5,6,7,8,9},0)</f>
        <v>0.72</v>
      </c>
      <c r="W14" s="20">
        <v>25.0</v>
      </c>
      <c r="X14" s="20"/>
      <c r="Y14" s="20">
        <v>451.0</v>
      </c>
      <c r="Z14" s="20">
        <v>0.14</v>
      </c>
      <c r="AA14" s="20">
        <v>0.943</v>
      </c>
      <c r="AB14" s="21">
        <f t="shared" si="2"/>
        <v>4.994927517</v>
      </c>
      <c r="AC14" s="20">
        <f t="shared" ref="AC14:AC20" si="14">I14/R14</f>
        <v>0.0008202216765</v>
      </c>
      <c r="AD14" s="20">
        <f t="shared" ref="AD14:AD15" si="15">J14/R14</f>
        <v>0.002369861771</v>
      </c>
      <c r="AE14" s="20">
        <f t="shared" si="3"/>
        <v>15.12063593</v>
      </c>
      <c r="AF14" s="22" t="b">
        <f t="shared" si="4"/>
        <v>0</v>
      </c>
      <c r="AG14" s="20" t="b">
        <f t="shared" si="5"/>
        <v>0</v>
      </c>
      <c r="AH14" s="20" t="b">
        <f t="shared" si="6"/>
        <v>0</v>
      </c>
      <c r="AI14" s="20" t="b">
        <f t="shared" si="7"/>
        <v>0</v>
      </c>
      <c r="AJ14" s="20"/>
      <c r="AK14" s="20"/>
      <c r="AL14" s="20"/>
      <c r="AM14" s="20"/>
      <c r="AN14" s="20"/>
      <c r="AO14" s="20"/>
      <c r="AP14" s="20"/>
      <c r="AQ14" s="20"/>
      <c r="AR14" s="23"/>
      <c r="AS14" s="23"/>
      <c r="AT14" s="23"/>
      <c r="AU14" s="23"/>
      <c r="AV14" s="23"/>
    </row>
    <row r="15" ht="15.75" customHeight="1">
      <c r="A15" s="17" t="str">
        <f t="shared" si="1"/>
        <v>Algeria-Africa2012</v>
      </c>
      <c r="B15" s="17" t="s">
        <v>74</v>
      </c>
      <c r="C15" s="18" t="s">
        <v>75</v>
      </c>
      <c r="D15" s="19" t="s">
        <v>91</v>
      </c>
      <c r="E15" s="17">
        <v>1.96473839E8</v>
      </c>
      <c r="F15" s="18">
        <v>0.052</v>
      </c>
      <c r="G15" s="18">
        <v>279.0</v>
      </c>
      <c r="H15" s="18">
        <v>0.08</v>
      </c>
      <c r="I15" s="20">
        <f t="array" ref="I15:J15">IFNA(VLOOKUP(A15,ENERGY!$A$2:$F$2692,{5,6},0),0)</f>
        <v>28773</v>
      </c>
      <c r="J15" s="20">
        <v>90854.0</v>
      </c>
      <c r="K15" s="20">
        <f t="array" ref="K15:S15">VLOOKUP(A15,'HUMAN RESOURCES'!$A$2:$M$2692,{2,3,4,5,6,7,8,9,10},0)</f>
        <v>0.025</v>
      </c>
      <c r="L15" s="20">
        <v>0.022</v>
      </c>
      <c r="M15" s="20">
        <v>73.0</v>
      </c>
      <c r="N15" s="20">
        <v>69.0</v>
      </c>
      <c r="O15" s="20">
        <v>0.274</v>
      </c>
      <c r="P15" s="20">
        <v>0.679</v>
      </c>
      <c r="Q15" s="20">
        <v>0.047</v>
      </c>
      <c r="R15" s="20">
        <v>3.8481705E7</v>
      </c>
      <c r="S15" s="20">
        <v>0.689</v>
      </c>
      <c r="T15" s="20">
        <f t="array" ref="T15:U15">VLOOKUP(A15,TOURISM!$A$2:$F$2692,{3,6},0)</f>
        <v>295000000</v>
      </c>
      <c r="U15" s="20">
        <v>5.59E8</v>
      </c>
      <c r="V15" s="20">
        <f t="array" ref="V15:AA15">VLOOKUP(A15,BUSINESS!$A$2:$J$2692,{4,5,6,7,8,9},0)</f>
        <v>0.719</v>
      </c>
      <c r="W15" s="20">
        <v>25.0</v>
      </c>
      <c r="X15" s="20">
        <v>151.0</v>
      </c>
      <c r="Y15" s="20">
        <v>451.0</v>
      </c>
      <c r="Z15" s="20">
        <v>0.152</v>
      </c>
      <c r="AA15" s="20">
        <v>0.975</v>
      </c>
      <c r="AB15" s="21">
        <f t="shared" si="2"/>
        <v>5.105642772</v>
      </c>
      <c r="AC15" s="20">
        <f t="shared" si="14"/>
        <v>0.0007477059553</v>
      </c>
      <c r="AD15" s="20">
        <f t="shared" si="15"/>
        <v>0.002360966075</v>
      </c>
      <c r="AE15" s="20">
        <f t="shared" si="3"/>
        <v>14.52638338</v>
      </c>
      <c r="AF15" s="22" t="b">
        <f t="shared" si="4"/>
        <v>0</v>
      </c>
      <c r="AG15" s="20" t="b">
        <f t="shared" si="5"/>
        <v>0</v>
      </c>
      <c r="AH15" s="20" t="b">
        <f t="shared" si="6"/>
        <v>0</v>
      </c>
      <c r="AI15" s="20" t="b">
        <f t="shared" si="7"/>
        <v>0</v>
      </c>
      <c r="AJ15" s="20"/>
      <c r="AK15" s="20"/>
      <c r="AL15" s="20"/>
      <c r="AM15" s="20"/>
      <c r="AN15" s="20"/>
      <c r="AO15" s="20"/>
      <c r="AP15" s="20"/>
      <c r="AQ15" s="20"/>
      <c r="AR15" s="23"/>
      <c r="AS15" s="23"/>
      <c r="AT15" s="23"/>
      <c r="AU15" s="23"/>
      <c r="AV15" s="23"/>
    </row>
    <row r="16" ht="15.75" customHeight="1">
      <c r="A16" s="17" t="str">
        <f t="shared" si="1"/>
        <v>Angola-Africa2001</v>
      </c>
      <c r="B16" s="17" t="s">
        <v>92</v>
      </c>
      <c r="C16" s="18" t="s">
        <v>75</v>
      </c>
      <c r="D16" s="19" t="s">
        <v>77</v>
      </c>
      <c r="E16" s="17">
        <v>2.95998379E8</v>
      </c>
      <c r="F16" s="18">
        <v>0.034</v>
      </c>
      <c r="G16" s="18">
        <v>22.0</v>
      </c>
      <c r="H16" s="18">
        <v>1.032</v>
      </c>
      <c r="I16" s="20">
        <f t="array" ref="I16:J16">IFNA(VLOOKUP(A16,ENERGY!$A$2:$F$2692,{5,6},0),0)</f>
        <v>13576</v>
      </c>
      <c r="J16" s="20"/>
      <c r="K16" s="20">
        <f t="array" ref="K16:S16">VLOOKUP(A16,'HUMAN RESOURCES'!$A$2:$M$2692,{2,3,4,5,6,7,8,9,10},0)</f>
        <v>0.05</v>
      </c>
      <c r="L16" s="20">
        <v>0.127</v>
      </c>
      <c r="M16" s="20">
        <v>47.0</v>
      </c>
      <c r="N16" s="20">
        <v>45.0</v>
      </c>
      <c r="O16" s="20">
        <v>0.477</v>
      </c>
      <c r="P16" s="20">
        <v>0.499</v>
      </c>
      <c r="Q16" s="20">
        <v>0.025</v>
      </c>
      <c r="R16" s="20">
        <v>1.4385283E7</v>
      </c>
      <c r="S16" s="20">
        <v>0.332</v>
      </c>
      <c r="T16" s="20">
        <f t="array" ref="T16:U16">VLOOKUP(A16,TOURISM!$A$2:$F$2692,{3,6},0)</f>
        <v>35000000</v>
      </c>
      <c r="U16" s="20">
        <v>8.0E7</v>
      </c>
      <c r="V16" s="20" t="str">
        <f t="array" ref="V16:AA16">VLOOKUP(A16,BUSINESS!$A$2:$J$2692,{4,5,6,7,8,9},0)</f>
        <v/>
      </c>
      <c r="W16" s="20"/>
      <c r="X16" s="20"/>
      <c r="Y16" s="20"/>
      <c r="Z16" s="20">
        <v>0.001</v>
      </c>
      <c r="AA16" s="20">
        <v>0.005</v>
      </c>
      <c r="AB16" s="21">
        <f t="shared" si="2"/>
        <v>20.57647243</v>
      </c>
      <c r="AC16" s="20">
        <f t="shared" si="14"/>
        <v>0.0009437422955</v>
      </c>
      <c r="AD16" s="20"/>
      <c r="AE16" s="20">
        <f t="shared" si="3"/>
        <v>5.561239219</v>
      </c>
      <c r="AF16" s="22" t="b">
        <f t="shared" si="4"/>
        <v>0</v>
      </c>
      <c r="AG16" s="20" t="b">
        <f t="shared" si="5"/>
        <v>0</v>
      </c>
      <c r="AH16" s="20" t="b">
        <f t="shared" si="6"/>
        <v>0</v>
      </c>
      <c r="AI16" s="20" t="b">
        <f t="shared" si="7"/>
        <v>0</v>
      </c>
      <c r="AJ16" s="20"/>
      <c r="AK16" s="20"/>
      <c r="AL16" s="20"/>
      <c r="AM16" s="20"/>
      <c r="AN16" s="20"/>
      <c r="AO16" s="20"/>
      <c r="AP16" s="20"/>
      <c r="AQ16" s="20"/>
      <c r="AR16" s="23"/>
      <c r="AS16" s="23"/>
      <c r="AT16" s="23"/>
      <c r="AU16" s="23"/>
      <c r="AV16" s="23"/>
    </row>
    <row r="17" ht="15.75" customHeight="1">
      <c r="A17" s="17" t="str">
        <f t="shared" si="1"/>
        <v>Angola-Africa2002</v>
      </c>
      <c r="B17" s="17" t="s">
        <v>92</v>
      </c>
      <c r="C17" s="18" t="s">
        <v>75</v>
      </c>
      <c r="D17" s="19" t="s">
        <v>79</v>
      </c>
      <c r="E17" s="17">
        <v>3.01064027E8</v>
      </c>
      <c r="F17" s="18">
        <v>0.058</v>
      </c>
      <c r="G17" s="18">
        <v>36.0</v>
      </c>
      <c r="H17" s="18">
        <v>0.96</v>
      </c>
      <c r="I17" s="20">
        <f t="array" ref="I17:J17">IFNA(VLOOKUP(A17,ENERGY!$A$2:$F$2692,{5,6},0),0)</f>
        <v>13378</v>
      </c>
      <c r="J17" s="20">
        <v>30418.0</v>
      </c>
      <c r="K17" s="20">
        <f t="array" ref="K17:S17">VLOOKUP(A17,'HUMAN RESOURCES'!$A$2:$M$2692,{2,3,4,5,6,7,8,9,10},0)</f>
        <v>0.05</v>
      </c>
      <c r="L17" s="20">
        <v>0.126</v>
      </c>
      <c r="M17" s="20">
        <v>48.0</v>
      </c>
      <c r="N17" s="20">
        <v>45.0</v>
      </c>
      <c r="O17" s="20">
        <v>0.477</v>
      </c>
      <c r="P17" s="20">
        <v>0.499</v>
      </c>
      <c r="Q17" s="20">
        <v>0.025</v>
      </c>
      <c r="R17" s="20">
        <v>1.4886574E7</v>
      </c>
      <c r="S17" s="20">
        <v>0.339</v>
      </c>
      <c r="T17" s="20">
        <f t="array" ref="T17:U17">VLOOKUP(A17,TOURISM!$A$2:$F$2692,{3,6},0)</f>
        <v>51000000</v>
      </c>
      <c r="U17" s="20">
        <v>5.2E7</v>
      </c>
      <c r="V17" s="20" t="str">
        <f t="array" ref="V17:AA17">VLOOKUP(A17,BUSINESS!$A$2:$J$2692,{4,5,6,7,8,9},0)</f>
        <v/>
      </c>
      <c r="W17" s="20"/>
      <c r="X17" s="20"/>
      <c r="Y17" s="20"/>
      <c r="Z17" s="20">
        <v>0.003</v>
      </c>
      <c r="AA17" s="20">
        <v>0.009</v>
      </c>
      <c r="AB17" s="21">
        <f t="shared" si="2"/>
        <v>20.22386259</v>
      </c>
      <c r="AC17" s="20">
        <f t="shared" si="14"/>
        <v>0.0008986621099</v>
      </c>
      <c r="AD17" s="20">
        <f t="shared" ref="AD17:AD20" si="16">J17/R17</f>
        <v>0.00204331769</v>
      </c>
      <c r="AE17" s="20">
        <f t="shared" si="3"/>
        <v>3.493080409</v>
      </c>
      <c r="AF17" s="22" t="b">
        <f t="shared" si="4"/>
        <v>0</v>
      </c>
      <c r="AG17" s="20" t="b">
        <f t="shared" si="5"/>
        <v>0</v>
      </c>
      <c r="AH17" s="20" t="b">
        <f t="shared" si="6"/>
        <v>0</v>
      </c>
      <c r="AI17" s="20" t="b">
        <f t="shared" si="7"/>
        <v>0</v>
      </c>
      <c r="AJ17" s="20"/>
      <c r="AK17" s="20"/>
      <c r="AL17" s="20"/>
      <c r="AM17" s="20"/>
      <c r="AN17" s="20"/>
      <c r="AO17" s="20"/>
      <c r="AP17" s="20"/>
      <c r="AQ17" s="20"/>
      <c r="AR17" s="23"/>
      <c r="AS17" s="23"/>
      <c r="AT17" s="23"/>
      <c r="AU17" s="23"/>
      <c r="AV17" s="23"/>
    </row>
    <row r="18" ht="15.75" customHeight="1">
      <c r="A18" s="17" t="str">
        <f t="shared" si="1"/>
        <v>Angola-Africa2003</v>
      </c>
      <c r="B18" s="17" t="s">
        <v>92</v>
      </c>
      <c r="C18" s="18" t="s">
        <v>75</v>
      </c>
      <c r="D18" s="19" t="s">
        <v>81</v>
      </c>
      <c r="E18" s="17">
        <v>3.01905953E8</v>
      </c>
      <c r="F18" s="18">
        <v>0.044</v>
      </c>
      <c r="G18" s="18">
        <v>33.0</v>
      </c>
      <c r="H18" s="18">
        <v>0.973</v>
      </c>
      <c r="I18" s="20">
        <f t="array" ref="I18:J18">IFNA(VLOOKUP(A18,ENERGY!$A$2:$F$2692,{5,6},0),0)</f>
        <v>12586</v>
      </c>
      <c r="J18" s="20">
        <v>27836.0</v>
      </c>
      <c r="K18" s="20">
        <f t="array" ref="K18:S18">VLOOKUP(A18,'HUMAN RESOURCES'!$A$2:$M$2692,{2,3,4,5,6,7,8,9,10},0)</f>
        <v>0.05</v>
      </c>
      <c r="L18" s="20">
        <v>0.125</v>
      </c>
      <c r="M18" s="20">
        <v>49.0</v>
      </c>
      <c r="N18" s="20">
        <v>46.0</v>
      </c>
      <c r="O18" s="20">
        <v>0.477</v>
      </c>
      <c r="P18" s="20">
        <v>0.498</v>
      </c>
      <c r="Q18" s="20">
        <v>0.025</v>
      </c>
      <c r="R18" s="20">
        <v>1.5421075E7</v>
      </c>
      <c r="S18" s="20">
        <v>0.346</v>
      </c>
      <c r="T18" s="20">
        <f t="array" ref="T18:U18">VLOOKUP(A18,TOURISM!$A$2:$F$2692,{3,6},0)</f>
        <v>63000000</v>
      </c>
      <c r="U18" s="20">
        <v>4.9E7</v>
      </c>
      <c r="V18" s="20" t="str">
        <f t="array" ref="V18:AA18">VLOOKUP(A18,BUSINESS!$A$2:$J$2692,{4,5,6,7,8,9},0)</f>
        <v/>
      </c>
      <c r="W18" s="20">
        <v>119.0</v>
      </c>
      <c r="X18" s="20"/>
      <c r="Y18" s="20"/>
      <c r="Z18" s="20">
        <v>0.004</v>
      </c>
      <c r="AA18" s="20">
        <v>0.023</v>
      </c>
      <c r="AB18" s="21">
        <f t="shared" si="2"/>
        <v>19.57749074</v>
      </c>
      <c r="AC18" s="20">
        <f t="shared" si="14"/>
        <v>0.0008161558127</v>
      </c>
      <c r="AD18" s="20">
        <f t="shared" si="16"/>
        <v>0.001805062228</v>
      </c>
      <c r="AE18" s="20">
        <f t="shared" si="3"/>
        <v>3.177469794</v>
      </c>
      <c r="AF18" s="22" t="b">
        <f t="shared" si="4"/>
        <v>0</v>
      </c>
      <c r="AG18" s="20" t="b">
        <f t="shared" si="5"/>
        <v>0</v>
      </c>
      <c r="AH18" s="20" t="b">
        <f t="shared" si="6"/>
        <v>0</v>
      </c>
      <c r="AI18" s="20" t="b">
        <f t="shared" si="7"/>
        <v>0</v>
      </c>
      <c r="AJ18" s="20"/>
      <c r="AK18" s="20"/>
      <c r="AL18" s="20"/>
      <c r="AM18" s="20"/>
      <c r="AN18" s="20"/>
      <c r="AO18" s="20"/>
      <c r="AP18" s="20"/>
      <c r="AQ18" s="20"/>
      <c r="AR18" s="23"/>
      <c r="AS18" s="23"/>
      <c r="AT18" s="23"/>
      <c r="AU18" s="23"/>
      <c r="AV18" s="23"/>
    </row>
    <row r="19" ht="15.75" customHeight="1">
      <c r="A19" s="17" t="str">
        <f t="shared" si="1"/>
        <v>Angola-Africa2004</v>
      </c>
      <c r="B19" s="17" t="s">
        <v>92</v>
      </c>
      <c r="C19" s="18" t="s">
        <v>75</v>
      </c>
      <c r="D19" s="19" t="s">
        <v>83</v>
      </c>
      <c r="E19" s="17">
        <v>3.10287519E8</v>
      </c>
      <c r="F19" s="18">
        <v>0.049</v>
      </c>
      <c r="G19" s="18">
        <v>45.0</v>
      </c>
      <c r="H19" s="18">
        <v>0.961</v>
      </c>
      <c r="I19" s="20">
        <f t="array" ref="I19:J19">IFNA(VLOOKUP(A19,ENERGY!$A$2:$F$2692,{5,6},0),0)</f>
        <v>11584</v>
      </c>
      <c r="J19" s="20">
        <v>26597.0</v>
      </c>
      <c r="K19" s="20">
        <f t="array" ref="K19:S19">VLOOKUP(A19,'HUMAN RESOURCES'!$A$2:$M$2692,{2,3,4,5,6,7,8,9,10},0)</f>
        <v>0.05</v>
      </c>
      <c r="L19" s="20">
        <v>0.123</v>
      </c>
      <c r="M19" s="20">
        <v>49.0</v>
      </c>
      <c r="N19" s="20">
        <v>47.0</v>
      </c>
      <c r="O19" s="20">
        <v>0.477</v>
      </c>
      <c r="P19" s="20">
        <v>0.498</v>
      </c>
      <c r="Q19" s="20">
        <v>0.025</v>
      </c>
      <c r="R19" s="20">
        <v>1.5976715E7</v>
      </c>
      <c r="S19" s="20">
        <v>0.354</v>
      </c>
      <c r="T19" s="20">
        <f t="array" ref="T19:U19">VLOOKUP(A19,TOURISM!$A$2:$F$2692,{3,6},0)</f>
        <v>82000000</v>
      </c>
      <c r="U19" s="20">
        <v>8.6E7</v>
      </c>
      <c r="V19" s="20" t="str">
        <f t="array" ref="V19:AA19">VLOOKUP(A19,BUSINESS!$A$2:$J$2692,{4,5,6,7,8,9},0)</f>
        <v/>
      </c>
      <c r="W19" s="20">
        <v>119.0</v>
      </c>
      <c r="X19" s="20"/>
      <c r="Y19" s="20"/>
      <c r="Z19" s="20">
        <v>0.005</v>
      </c>
      <c r="AA19" s="20">
        <v>0.046</v>
      </c>
      <c r="AB19" s="21">
        <f t="shared" si="2"/>
        <v>19.4212339</v>
      </c>
      <c r="AC19" s="20">
        <f t="shared" si="14"/>
        <v>0.0007250551819</v>
      </c>
      <c r="AD19" s="20">
        <f t="shared" si="16"/>
        <v>0.00166473521</v>
      </c>
      <c r="AE19" s="20">
        <f t="shared" si="3"/>
        <v>5.382833705</v>
      </c>
      <c r="AF19" s="22" t="b">
        <f t="shared" si="4"/>
        <v>0</v>
      </c>
      <c r="AG19" s="20" t="b">
        <f t="shared" si="5"/>
        <v>0</v>
      </c>
      <c r="AH19" s="20" t="b">
        <f t="shared" si="6"/>
        <v>0</v>
      </c>
      <c r="AI19" s="20" t="b">
        <f t="shared" si="7"/>
        <v>0</v>
      </c>
      <c r="AJ19" s="20"/>
      <c r="AK19" s="20"/>
      <c r="AL19" s="20"/>
      <c r="AM19" s="20"/>
      <c r="AN19" s="20"/>
      <c r="AO19" s="20"/>
      <c r="AP19" s="20"/>
      <c r="AQ19" s="20"/>
      <c r="AR19" s="23"/>
      <c r="AS19" s="23"/>
      <c r="AT19" s="23"/>
      <c r="AU19" s="23"/>
      <c r="AV19" s="23"/>
    </row>
    <row r="20" ht="15.75" customHeight="1">
      <c r="A20" s="17" t="str">
        <f t="shared" si="1"/>
        <v>Angola-Africa2005</v>
      </c>
      <c r="B20" s="17" t="s">
        <v>92</v>
      </c>
      <c r="C20" s="18" t="s">
        <v>75</v>
      </c>
      <c r="D20" s="19" t="s">
        <v>84</v>
      </c>
      <c r="E20" s="17">
        <v>3.14463144E8</v>
      </c>
      <c r="F20" s="18">
        <v>0.051</v>
      </c>
      <c r="G20" s="18">
        <v>63.0</v>
      </c>
      <c r="H20" s="18">
        <v>0.823</v>
      </c>
      <c r="I20" s="20">
        <f t="array" ref="I20:J20">IFNA(VLOOKUP(A20,ENERGY!$A$2:$F$2692,{5,6},0),0)</f>
        <v>10697</v>
      </c>
      <c r="J20" s="20">
        <v>25152.0</v>
      </c>
      <c r="K20" s="20">
        <f t="array" ref="K20:S20">VLOOKUP(A20,'HUMAN RESOURCES'!$A$2:$M$2692,{2,3,4,5,6,7,8,9,10},0)</f>
        <v>0.049</v>
      </c>
      <c r="L20" s="20">
        <v>0.122</v>
      </c>
      <c r="M20" s="20">
        <v>50.0</v>
      </c>
      <c r="N20" s="20">
        <v>47.0</v>
      </c>
      <c r="O20" s="20">
        <v>0.478</v>
      </c>
      <c r="P20" s="20">
        <v>0.498</v>
      </c>
      <c r="Q20" s="20">
        <v>0.025</v>
      </c>
      <c r="R20" s="20">
        <v>1.6544376E7</v>
      </c>
      <c r="S20" s="20">
        <v>0.362</v>
      </c>
      <c r="T20" s="20">
        <f t="array" ref="T20:U20">VLOOKUP(A20,TOURISM!$A$2:$F$2692,{3,6},0)</f>
        <v>103000000</v>
      </c>
      <c r="U20" s="20">
        <v>1.35E8</v>
      </c>
      <c r="V20" s="20">
        <f t="array" ref="V20:AA20">VLOOKUP(A20,BUSINESS!$A$2:$J$2692,{4,5,6,7,8,9},0)</f>
        <v>0.521</v>
      </c>
      <c r="W20" s="20">
        <v>119.0</v>
      </c>
      <c r="X20" s="20"/>
      <c r="Y20" s="20">
        <v>272.0</v>
      </c>
      <c r="Z20" s="20">
        <v>0.011</v>
      </c>
      <c r="AA20" s="20">
        <v>0.097</v>
      </c>
      <c r="AB20" s="21">
        <f t="shared" si="2"/>
        <v>19.00725322</v>
      </c>
      <c r="AC20" s="20">
        <f t="shared" si="14"/>
        <v>0.0006465641255</v>
      </c>
      <c r="AD20" s="20">
        <f t="shared" si="16"/>
        <v>0.001520274926</v>
      </c>
      <c r="AE20" s="20">
        <f t="shared" si="3"/>
        <v>8.159872575</v>
      </c>
      <c r="AF20" s="22" t="b">
        <f t="shared" si="4"/>
        <v>0</v>
      </c>
      <c r="AG20" s="20" t="b">
        <f t="shared" si="5"/>
        <v>0</v>
      </c>
      <c r="AH20" s="20" t="b">
        <f t="shared" si="6"/>
        <v>0</v>
      </c>
      <c r="AI20" s="20" t="b">
        <f t="shared" si="7"/>
        <v>0</v>
      </c>
      <c r="AJ20" s="20"/>
      <c r="AK20" s="20"/>
      <c r="AL20" s="20"/>
      <c r="AM20" s="20"/>
      <c r="AN20" s="20"/>
      <c r="AO20" s="20"/>
      <c r="AP20" s="20"/>
      <c r="AQ20" s="20"/>
      <c r="AR20" s="23"/>
      <c r="AS20" s="23"/>
      <c r="AT20" s="23"/>
      <c r="AU20" s="23"/>
      <c r="AV20" s="23"/>
    </row>
    <row r="21" ht="15.75" customHeight="1">
      <c r="A21" s="17" t="str">
        <f t="shared" si="1"/>
        <v>Angola-Africa2006</v>
      </c>
      <c r="B21" s="17" t="s">
        <v>92</v>
      </c>
      <c r="C21" s="18" t="s">
        <v>75</v>
      </c>
      <c r="D21" s="19" t="s">
        <v>85</v>
      </c>
      <c r="E21" s="17">
        <v>3.18522296E8</v>
      </c>
      <c r="F21" s="18">
        <v>0.042</v>
      </c>
      <c r="G21" s="18">
        <v>71.0</v>
      </c>
      <c r="H21" s="18">
        <v>0.677</v>
      </c>
      <c r="I21" s="20">
        <f t="array" ref="I21:J21">IFNA(VLOOKUP(A21,ENERGY!$A$2:$F$2692,{5,6},0),0)</f>
        <v>0</v>
      </c>
      <c r="J21" s="20">
        <v>0.0</v>
      </c>
      <c r="K21" s="20">
        <f t="array" ref="K21:S21">VLOOKUP(A21,'HUMAN RESOURCES'!$A$2:$M$2692,{2,3,4,5,6,7,8,9,10},0)</f>
        <v>0.049</v>
      </c>
      <c r="L21" s="20">
        <v>0.12</v>
      </c>
      <c r="M21" s="20">
        <v>50.0</v>
      </c>
      <c r="N21" s="20">
        <v>48.0</v>
      </c>
      <c r="O21" s="20">
        <v>0.478</v>
      </c>
      <c r="P21" s="20">
        <v>0.497</v>
      </c>
      <c r="Q21" s="20">
        <v>0.024</v>
      </c>
      <c r="R21" s="20">
        <v>1.7122409E7</v>
      </c>
      <c r="S21" s="20">
        <v>0.369</v>
      </c>
      <c r="T21" s="20">
        <f t="array" ref="T21:U21">VLOOKUP(A21,TOURISM!$A$2:$F$2692,{3,6},0)</f>
        <v>91000000</v>
      </c>
      <c r="U21" s="20">
        <v>3.93E8</v>
      </c>
      <c r="V21" s="20">
        <f t="array" ref="V21:AA21">VLOOKUP(A21,BUSINESS!$A$2:$J$2692,{4,5,6,7,8,9},0)</f>
        <v>0.521</v>
      </c>
      <c r="W21" s="20">
        <v>119.0</v>
      </c>
      <c r="X21" s="20"/>
      <c r="Y21" s="20">
        <v>272.0</v>
      </c>
      <c r="Z21" s="20">
        <v>0.019</v>
      </c>
      <c r="AA21" s="20">
        <v>0.178</v>
      </c>
      <c r="AB21" s="21">
        <f t="shared" si="2"/>
        <v>18.60265667</v>
      </c>
      <c r="AC21" s="20"/>
      <c r="AD21" s="20"/>
      <c r="AE21" s="20">
        <f t="shared" si="3"/>
        <v>22.95237779</v>
      </c>
      <c r="AF21" s="22" t="b">
        <f t="shared" si="4"/>
        <v>0</v>
      </c>
      <c r="AG21" s="20" t="b">
        <f t="shared" si="5"/>
        <v>0</v>
      </c>
      <c r="AH21" s="20" t="b">
        <f t="shared" si="6"/>
        <v>0</v>
      </c>
      <c r="AI21" s="20" t="b">
        <f t="shared" si="7"/>
        <v>0</v>
      </c>
      <c r="AJ21" s="20"/>
      <c r="AK21" s="20"/>
      <c r="AL21" s="20"/>
      <c r="AM21" s="20"/>
      <c r="AN21" s="20"/>
      <c r="AO21" s="20"/>
      <c r="AP21" s="20"/>
      <c r="AQ21" s="20"/>
      <c r="AR21" s="23"/>
      <c r="AS21" s="23"/>
      <c r="AT21" s="23"/>
      <c r="AU21" s="23"/>
      <c r="AV21" s="23"/>
    </row>
    <row r="22" ht="15.75" customHeight="1">
      <c r="A22" s="17" t="str">
        <f t="shared" si="1"/>
        <v>Angola-Africa2007</v>
      </c>
      <c r="B22" s="17" t="s">
        <v>92</v>
      </c>
      <c r="C22" s="18" t="s">
        <v>75</v>
      </c>
      <c r="D22" s="19" t="s">
        <v>86</v>
      </c>
      <c r="E22" s="17">
        <v>3.24463833E8</v>
      </c>
      <c r="F22" s="18">
        <v>0.045</v>
      </c>
      <c r="G22" s="18">
        <v>111.0</v>
      </c>
      <c r="H22" s="18">
        <v>0.195</v>
      </c>
      <c r="I22" s="20">
        <f t="array" ref="I22:J22">IFNA(VLOOKUP(A22,ENERGY!$A$2:$F$2692,{5,6},0),0)</f>
        <v>0</v>
      </c>
      <c r="J22" s="20">
        <v>0.0</v>
      </c>
      <c r="K22" s="20">
        <f t="array" ref="K22:S22">VLOOKUP(A22,'HUMAN RESOURCES'!$A$2:$M$2692,{2,3,4,5,6,7,8,9,10},0)</f>
        <v>0.048</v>
      </c>
      <c r="L22" s="20">
        <v>0.117</v>
      </c>
      <c r="M22" s="20">
        <v>51.0</v>
      </c>
      <c r="N22" s="20">
        <v>48.0</v>
      </c>
      <c r="O22" s="20">
        <v>0.479</v>
      </c>
      <c r="P22" s="20">
        <v>0.497</v>
      </c>
      <c r="Q22" s="20">
        <v>0.024</v>
      </c>
      <c r="R22" s="20">
        <v>1.7712824E7</v>
      </c>
      <c r="S22" s="20">
        <v>0.377</v>
      </c>
      <c r="T22" s="20">
        <f t="array" ref="T22:U22">VLOOKUP(A22,TOURISM!$A$2:$F$2692,{3,6},0)</f>
        <v>236000000</v>
      </c>
      <c r="U22" s="20">
        <v>4.73E8</v>
      </c>
      <c r="V22" s="20">
        <f t="array" ref="V22:AA22">VLOOKUP(A22,BUSINESS!$A$2:$J$2692,{4,5,6,7,8,9},0)</f>
        <v>0.521</v>
      </c>
      <c r="W22" s="20">
        <v>119.0</v>
      </c>
      <c r="X22" s="20"/>
      <c r="Y22" s="20">
        <v>272.0</v>
      </c>
      <c r="Z22" s="20">
        <v>0.032</v>
      </c>
      <c r="AA22" s="20">
        <v>0.28</v>
      </c>
      <c r="AB22" s="21">
        <f t="shared" si="2"/>
        <v>18.31801823</v>
      </c>
      <c r="AC22" s="20"/>
      <c r="AD22" s="20"/>
      <c r="AE22" s="20">
        <f t="shared" si="3"/>
        <v>26.7038164</v>
      </c>
      <c r="AF22" s="22" t="b">
        <f t="shared" si="4"/>
        <v>0</v>
      </c>
      <c r="AG22" s="20" t="b">
        <f t="shared" si="5"/>
        <v>0</v>
      </c>
      <c r="AH22" s="20" t="b">
        <f t="shared" si="6"/>
        <v>0</v>
      </c>
      <c r="AI22" s="20" t="b">
        <f t="shared" si="7"/>
        <v>0</v>
      </c>
      <c r="AJ22" s="20"/>
      <c r="AK22" s="20"/>
      <c r="AL22" s="20"/>
      <c r="AM22" s="20"/>
      <c r="AN22" s="20"/>
      <c r="AO22" s="20"/>
      <c r="AP22" s="20"/>
      <c r="AQ22" s="20"/>
      <c r="AR22" s="23"/>
      <c r="AS22" s="23"/>
      <c r="AT22" s="23"/>
      <c r="AU22" s="23"/>
      <c r="AV22" s="23"/>
    </row>
    <row r="23" ht="15.75" customHeight="1">
      <c r="A23" s="17" t="str">
        <f t="shared" si="1"/>
        <v>Angola-Africa2008</v>
      </c>
      <c r="B23" s="17" t="s">
        <v>92</v>
      </c>
      <c r="C23" s="18" t="s">
        <v>75</v>
      </c>
      <c r="D23" s="19" t="s">
        <v>87</v>
      </c>
      <c r="E23" s="17">
        <v>3.24470869E8</v>
      </c>
      <c r="F23" s="18">
        <v>0.034</v>
      </c>
      <c r="G23" s="18">
        <v>115.0</v>
      </c>
      <c r="H23" s="18">
        <v>0.177</v>
      </c>
      <c r="I23" s="20">
        <f t="array" ref="I23:J23">IFNA(VLOOKUP(A23,ENERGY!$A$2:$F$2692,{5,6},0),0)</f>
        <v>9004</v>
      </c>
      <c r="J23" s="20">
        <v>9065.0</v>
      </c>
      <c r="K23" s="20">
        <f t="array" ref="K23:S23">VLOOKUP(A23,'HUMAN RESOURCES'!$A$2:$M$2692,{2,3,4,5,6,7,8,9,10},0)</f>
        <v>0.048</v>
      </c>
      <c r="L23" s="20">
        <v>0.115</v>
      </c>
      <c r="M23" s="20">
        <v>51.0</v>
      </c>
      <c r="N23" s="20">
        <v>48.0</v>
      </c>
      <c r="O23" s="20">
        <v>0.479</v>
      </c>
      <c r="P23" s="20">
        <v>0.497</v>
      </c>
      <c r="Q23" s="20">
        <v>0.024</v>
      </c>
      <c r="R23" s="20">
        <v>1.8314441E7</v>
      </c>
      <c r="S23" s="20">
        <v>0.385</v>
      </c>
      <c r="T23" s="20">
        <f t="array" ref="T23:U23">VLOOKUP(A23,TOURISM!$A$2:$F$2692,{3,6},0)</f>
        <v>293000000</v>
      </c>
      <c r="U23" s="20">
        <v>4.47E8</v>
      </c>
      <c r="V23" s="20">
        <f t="array" ref="V23:AA23">VLOOKUP(A23,BUSINESS!$A$2:$J$2692,{4,5,6,7,8,9},0)</f>
        <v>0.521</v>
      </c>
      <c r="W23" s="20">
        <v>68.0</v>
      </c>
      <c r="X23" s="20"/>
      <c r="Y23" s="20">
        <v>272.0</v>
      </c>
      <c r="Z23" s="20">
        <v>0.046</v>
      </c>
      <c r="AA23" s="20">
        <v>0.37</v>
      </c>
      <c r="AB23" s="21">
        <f t="shared" si="2"/>
        <v>17.7166679</v>
      </c>
      <c r="AC23" s="20">
        <f t="shared" ref="AC23:AC24" si="17">I23/R23</f>
        <v>0.000491633897</v>
      </c>
      <c r="AD23" s="20">
        <f t="shared" ref="AD23:AD24" si="18">J23/R23</f>
        <v>0.000494964602</v>
      </c>
      <c r="AE23" s="20">
        <f t="shared" si="3"/>
        <v>24.40696934</v>
      </c>
      <c r="AF23" s="22" t="b">
        <f t="shared" si="4"/>
        <v>0</v>
      </c>
      <c r="AG23" s="20" t="b">
        <f t="shared" si="5"/>
        <v>0</v>
      </c>
      <c r="AH23" s="20" t="b">
        <f t="shared" si="6"/>
        <v>0</v>
      </c>
      <c r="AI23" s="20" t="b">
        <f t="shared" si="7"/>
        <v>0</v>
      </c>
      <c r="AJ23" s="20"/>
      <c r="AK23" s="20"/>
      <c r="AL23" s="20"/>
      <c r="AM23" s="20"/>
      <c r="AN23" s="20"/>
      <c r="AO23" s="20"/>
      <c r="AP23" s="20"/>
      <c r="AQ23" s="20"/>
      <c r="AR23" s="23"/>
      <c r="AS23" s="23"/>
      <c r="AT23" s="23"/>
      <c r="AU23" s="23"/>
      <c r="AV23" s="23"/>
    </row>
    <row r="24" ht="15.75" customHeight="1">
      <c r="A24" s="17" t="str">
        <f t="shared" si="1"/>
        <v>Angola-Africa2009</v>
      </c>
      <c r="B24" s="17" t="s">
        <v>92</v>
      </c>
      <c r="C24" s="18" t="s">
        <v>75</v>
      </c>
      <c r="D24" s="19" t="s">
        <v>88</v>
      </c>
      <c r="E24" s="17">
        <v>3.26160961E8</v>
      </c>
      <c r="F24" s="18">
        <v>0.038</v>
      </c>
      <c r="G24" s="18">
        <v>177.0</v>
      </c>
      <c r="H24" s="18">
        <v>0.125</v>
      </c>
      <c r="I24" s="20">
        <f t="array" ref="I24:J24">IFNA(VLOOKUP(A24,ENERGY!$A$2:$F$2692,{5,6},0),0)</f>
        <v>10006</v>
      </c>
      <c r="J24" s="20">
        <v>22266.0</v>
      </c>
      <c r="K24" s="20">
        <f t="array" ref="K24:S24">VLOOKUP(A24,'HUMAN RESOURCES'!$A$2:$M$2692,{2,3,4,5,6,7,8,9,10},0)</f>
        <v>0.047</v>
      </c>
      <c r="L24" s="20">
        <v>0.112</v>
      </c>
      <c r="M24" s="20">
        <v>52.0</v>
      </c>
      <c r="N24" s="20">
        <v>49.0</v>
      </c>
      <c r="O24" s="20">
        <v>0.479</v>
      </c>
      <c r="P24" s="20">
        <v>0.497</v>
      </c>
      <c r="Q24" s="20">
        <v>0.024</v>
      </c>
      <c r="R24" s="20">
        <v>1.892665E7</v>
      </c>
      <c r="S24" s="20">
        <v>0.393</v>
      </c>
      <c r="T24" s="20">
        <f t="array" ref="T24:U24">VLOOKUP(A24,TOURISM!$A$2:$F$2692,{3,6},0)</f>
        <v>554000000</v>
      </c>
      <c r="U24" s="20">
        <v>2.7E8</v>
      </c>
      <c r="V24" s="20">
        <f t="array" ref="V24:AA24">VLOOKUP(A24,BUSINESS!$A$2:$J$2692,{4,5,6,7,8,9},0)</f>
        <v>0.521</v>
      </c>
      <c r="W24" s="20">
        <v>68.0</v>
      </c>
      <c r="X24" s="20"/>
      <c r="Y24" s="20">
        <v>272.0</v>
      </c>
      <c r="Z24" s="20">
        <v>0.06</v>
      </c>
      <c r="AA24" s="20">
        <v>0.428</v>
      </c>
      <c r="AB24" s="21">
        <f t="shared" si="2"/>
        <v>17.23289441</v>
      </c>
      <c r="AC24" s="20">
        <f t="shared" si="17"/>
        <v>0.0005286725332</v>
      </c>
      <c r="AD24" s="20">
        <f t="shared" si="18"/>
        <v>0.001176436401</v>
      </c>
      <c r="AE24" s="20">
        <f t="shared" si="3"/>
        <v>14.26559904</v>
      </c>
      <c r="AF24" s="22" t="b">
        <f t="shared" si="4"/>
        <v>0</v>
      </c>
      <c r="AG24" s="20" t="b">
        <f t="shared" si="5"/>
        <v>0</v>
      </c>
      <c r="AH24" s="20" t="b">
        <f t="shared" si="6"/>
        <v>0</v>
      </c>
      <c r="AI24" s="20" t="b">
        <f t="shared" si="7"/>
        <v>0</v>
      </c>
      <c r="AJ24" s="20"/>
      <c r="AK24" s="20"/>
      <c r="AL24" s="20"/>
      <c r="AM24" s="20"/>
      <c r="AN24" s="20"/>
      <c r="AO24" s="20"/>
      <c r="AP24" s="20"/>
      <c r="AQ24" s="20"/>
      <c r="AR24" s="23"/>
      <c r="AS24" s="23"/>
      <c r="AT24" s="23"/>
      <c r="AU24" s="23"/>
      <c r="AV24" s="23"/>
    </row>
    <row r="25" ht="15.75" customHeight="1">
      <c r="A25" s="17" t="str">
        <f t="shared" si="1"/>
        <v>Angola-Africa2010</v>
      </c>
      <c r="B25" s="17" t="s">
        <v>92</v>
      </c>
      <c r="C25" s="18" t="s">
        <v>75</v>
      </c>
      <c r="D25" s="19" t="s">
        <v>89</v>
      </c>
      <c r="E25" s="17">
        <v>3.26998081E8</v>
      </c>
      <c r="F25" s="18">
        <v>0.044</v>
      </c>
      <c r="G25" s="18">
        <v>174.0</v>
      </c>
      <c r="H25" s="18">
        <v>0.157</v>
      </c>
      <c r="I25" s="20">
        <f t="array" ref="I25:J25">IFNA(VLOOKUP(A25,ENERGY!$A$2:$F$2692,{5,6},0),0)</f>
        <v>0</v>
      </c>
      <c r="J25" s="20">
        <v>0.0</v>
      </c>
      <c r="K25" s="20">
        <f t="array" ref="K25:S25">VLOOKUP(A25,'HUMAN RESOURCES'!$A$2:$M$2692,{2,3,4,5,6,7,8,9,10},0)</f>
        <v>0.046</v>
      </c>
      <c r="L25" s="20">
        <v>0.11</v>
      </c>
      <c r="M25" s="20">
        <v>52.0</v>
      </c>
      <c r="N25" s="20">
        <v>49.0</v>
      </c>
      <c r="O25" s="20">
        <v>0.478</v>
      </c>
      <c r="P25" s="20">
        <v>0.498</v>
      </c>
      <c r="Q25" s="20">
        <v>0.024</v>
      </c>
      <c r="R25" s="20">
        <v>1.9549124E7</v>
      </c>
      <c r="S25" s="20">
        <v>0.401</v>
      </c>
      <c r="T25" s="20">
        <f t="array" ref="T25:U25">VLOOKUP(A25,TOURISM!$A$2:$F$2692,{3,6},0)</f>
        <v>726000000</v>
      </c>
      <c r="U25" s="20">
        <v>2.75E8</v>
      </c>
      <c r="V25" s="20">
        <f t="array" ref="V25:AA25">VLOOKUP(A25,BUSINESS!$A$2:$J$2692,{4,5,6,7,8,9},0)</f>
        <v>0.521</v>
      </c>
      <c r="W25" s="20">
        <v>66.0</v>
      </c>
      <c r="X25" s="20"/>
      <c r="Y25" s="20">
        <v>282.0</v>
      </c>
      <c r="Z25" s="20">
        <v>0.1</v>
      </c>
      <c r="AA25" s="20">
        <v>0.481</v>
      </c>
      <c r="AB25" s="21">
        <f t="shared" si="2"/>
        <v>16.72699406</v>
      </c>
      <c r="AC25" s="20"/>
      <c r="AD25" s="20"/>
      <c r="AE25" s="20">
        <f t="shared" si="3"/>
        <v>14.06712649</v>
      </c>
      <c r="AF25" s="22" t="b">
        <f t="shared" si="4"/>
        <v>0</v>
      </c>
      <c r="AG25" s="20" t="b">
        <f t="shared" si="5"/>
        <v>0</v>
      </c>
      <c r="AH25" s="20" t="b">
        <f t="shared" si="6"/>
        <v>0</v>
      </c>
      <c r="AI25" s="20" t="b">
        <f t="shared" si="7"/>
        <v>0</v>
      </c>
      <c r="AJ25" s="20"/>
      <c r="AK25" s="20"/>
      <c r="AL25" s="20"/>
      <c r="AM25" s="20"/>
      <c r="AN25" s="20"/>
      <c r="AO25" s="20"/>
      <c r="AP25" s="20"/>
      <c r="AQ25" s="20"/>
      <c r="AR25" s="23"/>
      <c r="AS25" s="23"/>
      <c r="AT25" s="23"/>
      <c r="AU25" s="23"/>
      <c r="AV25" s="23"/>
    </row>
    <row r="26" ht="15.75" customHeight="1">
      <c r="A26" s="17" t="str">
        <f t="shared" si="1"/>
        <v>Angola-Africa2011</v>
      </c>
      <c r="B26" s="17" t="s">
        <v>92</v>
      </c>
      <c r="C26" s="18" t="s">
        <v>75</v>
      </c>
      <c r="D26" s="19" t="s">
        <v>90</v>
      </c>
      <c r="E26" s="17">
        <v>3.3094985E8</v>
      </c>
      <c r="F26" s="18">
        <v>0.034</v>
      </c>
      <c r="G26" s="18">
        <v>144.0</v>
      </c>
      <c r="H26" s="18">
        <v>0.225</v>
      </c>
      <c r="I26" s="20">
        <f t="array" ref="I26:J26">IFNA(VLOOKUP(A26,ENERGY!$A$2:$F$2692,{5,6},0),0)</f>
        <v>9676</v>
      </c>
      <c r="J26" s="20">
        <v>18793.0</v>
      </c>
      <c r="K26" s="20">
        <f t="array" ref="K26:S26">VLOOKUP(A26,'HUMAN RESOURCES'!$A$2:$M$2692,{2,3,4,5,6,7,8,9,10},0)</f>
        <v>0.046</v>
      </c>
      <c r="L26" s="20">
        <v>0.107</v>
      </c>
      <c r="M26" s="20">
        <v>53.0</v>
      </c>
      <c r="N26" s="20">
        <v>50.0</v>
      </c>
      <c r="O26" s="20">
        <v>0.477</v>
      </c>
      <c r="P26" s="20">
        <v>0.499</v>
      </c>
      <c r="Q26" s="20">
        <v>0.024</v>
      </c>
      <c r="R26" s="20">
        <v>2.018049E7</v>
      </c>
      <c r="S26" s="20">
        <v>0.409</v>
      </c>
      <c r="T26" s="20">
        <f t="array" ref="T26:U26">VLOOKUP(A26,TOURISM!$A$2:$F$2692,{3,6},0)</f>
        <v>653000000</v>
      </c>
      <c r="U26" s="20">
        <v>3.23E8</v>
      </c>
      <c r="V26" s="20">
        <f t="array" ref="V26:AA26">VLOOKUP(A26,BUSINESS!$A$2:$J$2692,{4,5,6,7,8,9},0)</f>
        <v>0.521</v>
      </c>
      <c r="W26" s="20">
        <v>66.0</v>
      </c>
      <c r="X26" s="20"/>
      <c r="Y26" s="20">
        <v>282.0</v>
      </c>
      <c r="Z26" s="20">
        <v>0.148</v>
      </c>
      <c r="AA26" s="20">
        <v>0.53</v>
      </c>
      <c r="AB26" s="21">
        <f t="shared" si="2"/>
        <v>16.39949526</v>
      </c>
      <c r="AC26" s="20">
        <f t="shared" ref="AC26:AC27" si="19">I26/R26</f>
        <v>0.0004794729959</v>
      </c>
      <c r="AD26" s="20">
        <f t="shared" ref="AD26:AD27" si="20">J26/R26</f>
        <v>0.0009312459707</v>
      </c>
      <c r="AE26" s="20">
        <f t="shared" si="3"/>
        <v>16.00555784</v>
      </c>
      <c r="AF26" s="22" t="b">
        <f t="shared" si="4"/>
        <v>0</v>
      </c>
      <c r="AG26" s="20" t="b">
        <f t="shared" si="5"/>
        <v>0</v>
      </c>
      <c r="AH26" s="20" t="b">
        <f t="shared" si="6"/>
        <v>0</v>
      </c>
      <c r="AI26" s="20" t="b">
        <f t="shared" si="7"/>
        <v>0</v>
      </c>
      <c r="AJ26" s="20"/>
      <c r="AK26" s="20"/>
      <c r="AL26" s="20"/>
      <c r="AM26" s="20"/>
      <c r="AN26" s="20"/>
      <c r="AO26" s="20"/>
      <c r="AP26" s="20"/>
      <c r="AQ26" s="20"/>
      <c r="AR26" s="23"/>
      <c r="AS26" s="23"/>
      <c r="AT26" s="23"/>
      <c r="AU26" s="23"/>
      <c r="AV26" s="23"/>
    </row>
    <row r="27" ht="15.75" customHeight="1">
      <c r="A27" s="17" t="str">
        <f t="shared" si="1"/>
        <v>Angola-Africa2012</v>
      </c>
      <c r="B27" s="17" t="s">
        <v>92</v>
      </c>
      <c r="C27" s="18" t="s">
        <v>75</v>
      </c>
      <c r="D27" s="19" t="s">
        <v>91</v>
      </c>
      <c r="E27" s="17">
        <v>3.32736307E8</v>
      </c>
      <c r="F27" s="18">
        <v>0.034</v>
      </c>
      <c r="G27" s="18">
        <v>178.0</v>
      </c>
      <c r="H27" s="18">
        <v>0.188</v>
      </c>
      <c r="I27" s="20">
        <f t="array" ref="I27:J27">IFNA(VLOOKUP(A27,ENERGY!$A$2:$F$2692,{5,6},0),0)</f>
        <v>8304</v>
      </c>
      <c r="J27" s="20">
        <v>12666.0</v>
      </c>
      <c r="K27" s="20">
        <f t="array" ref="K27:S27">VLOOKUP(A27,'HUMAN RESOURCES'!$A$2:$M$2692,{2,3,4,5,6,7,8,9,10},0)</f>
        <v>0.045</v>
      </c>
      <c r="L27" s="20">
        <v>0.104</v>
      </c>
      <c r="M27" s="20">
        <v>53.0</v>
      </c>
      <c r="N27" s="20">
        <v>50.0</v>
      </c>
      <c r="O27" s="20">
        <v>0.476</v>
      </c>
      <c r="P27" s="20">
        <v>0.5</v>
      </c>
      <c r="Q27" s="20">
        <v>0.024</v>
      </c>
      <c r="R27" s="20">
        <v>2.0820525E7</v>
      </c>
      <c r="S27" s="20">
        <v>0.417</v>
      </c>
      <c r="T27" s="20">
        <f t="array" ref="T27:U27">VLOOKUP(A27,TOURISM!$A$2:$F$2692,{3,6},0)</f>
        <v>711000000</v>
      </c>
      <c r="U27" s="20">
        <v>2.92E8</v>
      </c>
      <c r="V27" s="20">
        <f t="array" ref="V27:AA27">VLOOKUP(A27,BUSINESS!$A$2:$J$2692,{4,5,6,7,8,9},0)</f>
        <v>0.521</v>
      </c>
      <c r="W27" s="20">
        <v>66.0</v>
      </c>
      <c r="X27" s="20">
        <v>178.0</v>
      </c>
      <c r="Y27" s="20">
        <v>282.0</v>
      </c>
      <c r="Z27" s="20">
        <v>0.169</v>
      </c>
      <c r="AA27" s="20">
        <v>0.614</v>
      </c>
      <c r="AB27" s="21">
        <f t="shared" si="2"/>
        <v>15.98116796</v>
      </c>
      <c r="AC27" s="20">
        <f t="shared" si="19"/>
        <v>0.0003988372051</v>
      </c>
      <c r="AD27" s="20">
        <f t="shared" si="20"/>
        <v>0.0006083420087</v>
      </c>
      <c r="AE27" s="20">
        <f t="shared" si="3"/>
        <v>14.02462234</v>
      </c>
      <c r="AF27" s="22" t="b">
        <f t="shared" si="4"/>
        <v>0</v>
      </c>
      <c r="AG27" s="20" t="b">
        <f t="shared" si="5"/>
        <v>0</v>
      </c>
      <c r="AH27" s="20" t="b">
        <f t="shared" si="6"/>
        <v>0</v>
      </c>
      <c r="AI27" s="20" t="b">
        <f t="shared" si="7"/>
        <v>0</v>
      </c>
      <c r="AJ27" s="20"/>
      <c r="AK27" s="20"/>
      <c r="AL27" s="20"/>
      <c r="AM27" s="20"/>
      <c r="AN27" s="20"/>
      <c r="AO27" s="20"/>
      <c r="AP27" s="20"/>
      <c r="AQ27" s="20"/>
      <c r="AR27" s="23"/>
      <c r="AS27" s="23"/>
      <c r="AT27" s="23"/>
      <c r="AU27" s="23"/>
      <c r="AV27" s="23"/>
    </row>
    <row r="28" ht="15.75" customHeight="1">
      <c r="A28" s="17" t="str">
        <f t="shared" si="1"/>
        <v>Angola-Africa2000</v>
      </c>
      <c r="B28" s="17" t="s">
        <v>92</v>
      </c>
      <c r="C28" s="18" t="s">
        <v>75</v>
      </c>
      <c r="D28" s="19" t="s">
        <v>76</v>
      </c>
      <c r="E28" s="17">
        <v>3.40803913E8</v>
      </c>
      <c r="F28" s="18">
        <v>0.035</v>
      </c>
      <c r="G28" s="18">
        <v>190.0</v>
      </c>
      <c r="H28" s="18">
        <v>0.167</v>
      </c>
      <c r="I28" s="20" t="str">
        <f t="array" ref="I28:J28">IFNA(VLOOKUP(A28,ENERGY!$A$2:$F$2692,{5,6},0),0)</f>
        <v/>
      </c>
      <c r="J28" s="20"/>
      <c r="K28" s="20">
        <f t="array" ref="K28:S28">VLOOKUP(A28,'HUMAN RESOURCES'!$A$2:$M$2692,{2,3,4,5,6,7,8,9,10},0)</f>
        <v>0.05</v>
      </c>
      <c r="L28" s="20">
        <v>0.128</v>
      </c>
      <c r="M28" s="20">
        <v>47.0</v>
      </c>
      <c r="N28" s="20">
        <v>44.0</v>
      </c>
      <c r="O28" s="20">
        <v>0.476</v>
      </c>
      <c r="P28" s="20">
        <v>0.499</v>
      </c>
      <c r="Q28" s="20">
        <v>0.025</v>
      </c>
      <c r="R28" s="20">
        <v>1.392493E7</v>
      </c>
      <c r="S28" s="20">
        <v>0.324</v>
      </c>
      <c r="T28" s="20">
        <f t="array" ref="T28:U28">VLOOKUP(A28,TOURISM!$A$2:$F$2692,{3,6},0)</f>
        <v>34000000</v>
      </c>
      <c r="U28" s="20">
        <v>1.46E8</v>
      </c>
      <c r="V28" s="20" t="str">
        <f t="array" ref="V28:AA28">VLOOKUP(A28,BUSINESS!$A$2:$J$2692,{4,5,6,7,8,9},0)</f>
        <v/>
      </c>
      <c r="W28" s="20"/>
      <c r="X28" s="20"/>
      <c r="Y28" s="20"/>
      <c r="Z28" s="20">
        <v>0.001</v>
      </c>
      <c r="AA28" s="20">
        <v>0.002</v>
      </c>
      <c r="AB28" s="21">
        <f t="shared" si="2"/>
        <v>24.47437172</v>
      </c>
      <c r="AC28" s="20"/>
      <c r="AD28" s="20"/>
      <c r="AE28" s="20">
        <f t="shared" si="3"/>
        <v>10.48479238</v>
      </c>
      <c r="AF28" s="22" t="b">
        <f t="shared" si="4"/>
        <v>0</v>
      </c>
      <c r="AG28" s="20" t="b">
        <f t="shared" si="5"/>
        <v>0</v>
      </c>
      <c r="AH28" s="20" t="b">
        <f t="shared" si="6"/>
        <v>0</v>
      </c>
      <c r="AI28" s="20" t="b">
        <f t="shared" si="7"/>
        <v>0</v>
      </c>
      <c r="AJ28" s="20"/>
      <c r="AK28" s="20"/>
      <c r="AL28" s="20"/>
      <c r="AM28" s="20"/>
      <c r="AN28" s="20"/>
      <c r="AO28" s="20"/>
      <c r="AP28" s="20"/>
      <c r="AQ28" s="20"/>
      <c r="AR28" s="23"/>
      <c r="AS28" s="23"/>
      <c r="AT28" s="23"/>
      <c r="AU28" s="23"/>
      <c r="AV28" s="23"/>
    </row>
    <row r="29" ht="15.75" customHeight="1">
      <c r="A29" s="17" t="str">
        <f t="shared" si="1"/>
        <v>Benin-Africa2001</v>
      </c>
      <c r="B29" s="17" t="s">
        <v>93</v>
      </c>
      <c r="C29" s="18" t="s">
        <v>75</v>
      </c>
      <c r="D29" s="19" t="s">
        <v>77</v>
      </c>
      <c r="E29" s="17">
        <v>8.70486066E8</v>
      </c>
      <c r="F29" s="18">
        <v>0.043</v>
      </c>
      <c r="G29" s="18">
        <v>15.0</v>
      </c>
      <c r="H29" s="18"/>
      <c r="I29" s="20">
        <f t="array" ref="I29:J29">IFNA(VLOOKUP(A29,ENERGY!$A$2:$F$2692,{5,6},0),0)</f>
        <v>3761</v>
      </c>
      <c r="J29" s="20"/>
      <c r="K29" s="20">
        <f t="array" ref="K29:S29">VLOOKUP(A29,'HUMAN RESOURCES'!$A$2:$M$2692,{2,3,4,5,6,7,8,9,10},0)</f>
        <v>0.042</v>
      </c>
      <c r="L29" s="20">
        <v>0.088</v>
      </c>
      <c r="M29" s="20">
        <v>57.0</v>
      </c>
      <c r="N29" s="20">
        <v>54.0</v>
      </c>
      <c r="O29" s="20">
        <v>0.453</v>
      </c>
      <c r="P29" s="20">
        <v>0.518</v>
      </c>
      <c r="Q29" s="20">
        <v>0.029</v>
      </c>
      <c r="R29" s="20">
        <v>7174911.0</v>
      </c>
      <c r="S29" s="20">
        <v>0.387</v>
      </c>
      <c r="T29" s="20">
        <f t="array" ref="T29:U29">VLOOKUP(A29,TOURISM!$A$2:$F$2692,{3,6},0)</f>
        <v>86000000</v>
      </c>
      <c r="U29" s="20">
        <v>4.8E7</v>
      </c>
      <c r="V29" s="20" t="str">
        <f t="array" ref="V29:AA29">VLOOKUP(A29,BUSINESS!$A$2:$J$2692,{4,5,6,7,8,9},0)</f>
        <v/>
      </c>
      <c r="W29" s="20"/>
      <c r="X29" s="20"/>
      <c r="Y29" s="20"/>
      <c r="Z29" s="20">
        <v>0.004</v>
      </c>
      <c r="AA29" s="20">
        <v>0.017</v>
      </c>
      <c r="AB29" s="21">
        <f t="shared" si="2"/>
        <v>121.3236047</v>
      </c>
      <c r="AC29" s="20">
        <f t="shared" ref="AC29:AC34" si="21">I29/R29</f>
        <v>0.0005241876868</v>
      </c>
      <c r="AD29" s="20"/>
      <c r="AE29" s="20">
        <f t="shared" si="3"/>
        <v>6.689978454</v>
      </c>
      <c r="AF29" s="22" t="b">
        <f t="shared" si="4"/>
        <v>0</v>
      </c>
      <c r="AG29" s="20" t="b">
        <f t="shared" si="5"/>
        <v>0</v>
      </c>
      <c r="AH29" s="20" t="b">
        <f t="shared" si="6"/>
        <v>0</v>
      </c>
      <c r="AI29" s="20" t="b">
        <f t="shared" si="7"/>
        <v>0</v>
      </c>
      <c r="AJ29" s="20"/>
      <c r="AK29" s="20"/>
      <c r="AL29" s="20"/>
      <c r="AM29" s="20"/>
      <c r="AN29" s="20"/>
      <c r="AO29" s="20"/>
      <c r="AP29" s="20"/>
      <c r="AQ29" s="20"/>
      <c r="AR29" s="23"/>
      <c r="AS29" s="23"/>
      <c r="AT29" s="23"/>
      <c r="AU29" s="23"/>
      <c r="AV29" s="23"/>
    </row>
    <row r="30" ht="15.75" customHeight="1">
      <c r="A30" s="17" t="str">
        <f t="shared" si="1"/>
        <v>Benin-Africa2002</v>
      </c>
      <c r="B30" s="17" t="s">
        <v>93</v>
      </c>
      <c r="C30" s="18" t="s">
        <v>75</v>
      </c>
      <c r="D30" s="19" t="s">
        <v>79</v>
      </c>
      <c r="E30" s="17">
        <v>8.71840755E8</v>
      </c>
      <c r="F30" s="18">
        <v>0.047</v>
      </c>
      <c r="G30" s="18">
        <v>16.0</v>
      </c>
      <c r="H30" s="18"/>
      <c r="I30" s="20">
        <f t="array" ref="I30:J30">IFNA(VLOOKUP(A30,ENERGY!$A$2:$F$2692,{5,6},0),0)</f>
        <v>3653</v>
      </c>
      <c r="J30" s="20">
        <v>5189.0</v>
      </c>
      <c r="K30" s="20">
        <f t="array" ref="K30:S30">VLOOKUP(A30,'HUMAN RESOURCES'!$A$2:$M$2692,{2,3,4,5,6,7,8,9,10},0)</f>
        <v>0.042</v>
      </c>
      <c r="L30" s="20">
        <v>0.085</v>
      </c>
      <c r="M30" s="20">
        <v>58.0</v>
      </c>
      <c r="N30" s="20">
        <v>54.0</v>
      </c>
      <c r="O30" s="20">
        <v>0.451</v>
      </c>
      <c r="P30" s="20">
        <v>0.52</v>
      </c>
      <c r="Q30" s="20">
        <v>0.028</v>
      </c>
      <c r="R30" s="20">
        <v>7414744.0</v>
      </c>
      <c r="S30" s="20">
        <v>0.39</v>
      </c>
      <c r="T30" s="20">
        <f t="array" ref="T30:U30">VLOOKUP(A30,TOURISM!$A$2:$F$2692,{3,6},0)</f>
        <v>95000000</v>
      </c>
      <c r="U30" s="20">
        <v>4.9E7</v>
      </c>
      <c r="V30" s="20" t="str">
        <f t="array" ref="V30:AA30">VLOOKUP(A30,BUSINESS!$A$2:$J$2692,{4,5,6,7,8,9},0)</f>
        <v/>
      </c>
      <c r="W30" s="20"/>
      <c r="X30" s="20"/>
      <c r="Y30" s="20"/>
      <c r="Z30" s="20">
        <v>0.007</v>
      </c>
      <c r="AA30" s="20">
        <v>0.03</v>
      </c>
      <c r="AB30" s="21">
        <f t="shared" si="2"/>
        <v>117.582044</v>
      </c>
      <c r="AC30" s="20">
        <f t="shared" si="21"/>
        <v>0.0004926670429</v>
      </c>
      <c r="AD30" s="20">
        <f t="shared" ref="AD30:AD34" si="22">J30/R30</f>
        <v>0.0006998218684</v>
      </c>
      <c r="AE30" s="20">
        <f t="shared" si="3"/>
        <v>6.608454722</v>
      </c>
      <c r="AF30" s="22" t="b">
        <f t="shared" si="4"/>
        <v>0</v>
      </c>
      <c r="AG30" s="20" t="b">
        <f t="shared" si="5"/>
        <v>0</v>
      </c>
      <c r="AH30" s="20" t="b">
        <f t="shared" si="6"/>
        <v>0</v>
      </c>
      <c r="AI30" s="20" t="b">
        <f t="shared" si="7"/>
        <v>0</v>
      </c>
      <c r="AJ30" s="20"/>
      <c r="AK30" s="20"/>
      <c r="AL30" s="20"/>
      <c r="AM30" s="20"/>
      <c r="AN30" s="20"/>
      <c r="AO30" s="20"/>
      <c r="AP30" s="20"/>
      <c r="AQ30" s="20"/>
      <c r="AR30" s="23"/>
      <c r="AS30" s="23"/>
      <c r="AT30" s="23"/>
      <c r="AU30" s="23"/>
      <c r="AV30" s="23"/>
    </row>
    <row r="31" ht="15.75" customHeight="1">
      <c r="A31" s="17" t="str">
        <f t="shared" si="1"/>
        <v>Benin-Africa2003</v>
      </c>
      <c r="B31" s="17" t="s">
        <v>93</v>
      </c>
      <c r="C31" s="18" t="s">
        <v>75</v>
      </c>
      <c r="D31" s="19" t="s">
        <v>81</v>
      </c>
      <c r="E31" s="17">
        <v>8.76794723E8</v>
      </c>
      <c r="F31" s="18">
        <v>0.043</v>
      </c>
      <c r="G31" s="18">
        <v>16.0</v>
      </c>
      <c r="H31" s="18"/>
      <c r="I31" s="20">
        <f t="array" ref="I31:J31">IFNA(VLOOKUP(A31,ENERGY!$A$2:$F$2692,{5,6},0),0)</f>
        <v>3439</v>
      </c>
      <c r="J31" s="20">
        <v>4756.0</v>
      </c>
      <c r="K31" s="20">
        <f t="array" ref="K31:S31">VLOOKUP(A31,'HUMAN RESOURCES'!$A$2:$M$2692,{2,3,4,5,6,7,8,9,10},0)</f>
        <v>0.041</v>
      </c>
      <c r="L31" s="20">
        <v>0.082</v>
      </c>
      <c r="M31" s="20">
        <v>58.0</v>
      </c>
      <c r="N31" s="20">
        <v>55.0</v>
      </c>
      <c r="O31" s="20">
        <v>0.449</v>
      </c>
      <c r="P31" s="20">
        <v>0.522</v>
      </c>
      <c r="Q31" s="20">
        <v>0.028</v>
      </c>
      <c r="R31" s="20">
        <v>7665681.0</v>
      </c>
      <c r="S31" s="20">
        <v>0.393</v>
      </c>
      <c r="T31" s="20">
        <f t="array" ref="T31:U31">VLOOKUP(A31,TOURISM!$A$2:$F$2692,{3,6},0)</f>
        <v>108000000</v>
      </c>
      <c r="U31" s="20">
        <v>5.3E7</v>
      </c>
      <c r="V31" s="20" t="str">
        <f t="array" ref="V31:AA31">VLOOKUP(A31,BUSINESS!$A$2:$J$2692,{4,5,6,7,8,9},0)</f>
        <v/>
      </c>
      <c r="W31" s="20">
        <v>32.0</v>
      </c>
      <c r="X31" s="20"/>
      <c r="Y31" s="20"/>
      <c r="Z31" s="20">
        <v>0.01</v>
      </c>
      <c r="AA31" s="20">
        <v>0.031</v>
      </c>
      <c r="AB31" s="21">
        <f t="shared" si="2"/>
        <v>114.3792343</v>
      </c>
      <c r="AC31" s="20">
        <f t="shared" si="21"/>
        <v>0.0004486228947</v>
      </c>
      <c r="AD31" s="20">
        <f t="shared" si="22"/>
        <v>0.0006204275915</v>
      </c>
      <c r="AE31" s="20">
        <f t="shared" si="3"/>
        <v>6.913932369</v>
      </c>
      <c r="AF31" s="22" t="b">
        <f t="shared" si="4"/>
        <v>0</v>
      </c>
      <c r="AG31" s="20" t="b">
        <f t="shared" si="5"/>
        <v>0</v>
      </c>
      <c r="AH31" s="20" t="b">
        <f t="shared" si="6"/>
        <v>0</v>
      </c>
      <c r="AI31" s="20" t="b">
        <f t="shared" si="7"/>
        <v>0</v>
      </c>
      <c r="AJ31" s="20"/>
      <c r="AK31" s="20"/>
      <c r="AL31" s="20"/>
      <c r="AM31" s="20"/>
      <c r="AN31" s="20"/>
      <c r="AO31" s="20"/>
      <c r="AP31" s="20"/>
      <c r="AQ31" s="20"/>
      <c r="AR31" s="23"/>
      <c r="AS31" s="23"/>
      <c r="AT31" s="23"/>
      <c r="AU31" s="23"/>
      <c r="AV31" s="23"/>
    </row>
    <row r="32" ht="15.75" customHeight="1">
      <c r="A32" s="17" t="str">
        <f t="shared" si="1"/>
        <v>Benin-Africa2004</v>
      </c>
      <c r="B32" s="17" t="s">
        <v>93</v>
      </c>
      <c r="C32" s="18" t="s">
        <v>75</v>
      </c>
      <c r="D32" s="19" t="s">
        <v>83</v>
      </c>
      <c r="E32" s="17">
        <v>8.7995721E8</v>
      </c>
      <c r="F32" s="18">
        <v>0.046</v>
      </c>
      <c r="G32" s="18">
        <v>21.0</v>
      </c>
      <c r="H32" s="18"/>
      <c r="I32" s="20">
        <f t="array" ref="I32:J32">IFNA(VLOOKUP(A32,ENERGY!$A$2:$F$2692,{5,6},0),0)</f>
        <v>3278</v>
      </c>
      <c r="J32" s="20">
        <v>4492.0</v>
      </c>
      <c r="K32" s="20">
        <f t="array" ref="K32:S32">VLOOKUP(A32,'HUMAN RESOURCES'!$A$2:$M$2692,{2,3,4,5,6,7,8,9,10},0)</f>
        <v>0.041</v>
      </c>
      <c r="L32" s="20">
        <v>0.078</v>
      </c>
      <c r="M32" s="20">
        <v>58.0</v>
      </c>
      <c r="N32" s="20">
        <v>55.0</v>
      </c>
      <c r="O32" s="20">
        <v>0.447</v>
      </c>
      <c r="P32" s="20">
        <v>0.525</v>
      </c>
      <c r="Q32" s="20">
        <v>0.028</v>
      </c>
      <c r="R32" s="20">
        <v>7922796.0</v>
      </c>
      <c r="S32" s="20">
        <v>0.396</v>
      </c>
      <c r="T32" s="20">
        <f t="array" ref="T32:U32">VLOOKUP(A32,TOURISM!$A$2:$F$2692,{3,6},0)</f>
        <v>121000000</v>
      </c>
      <c r="U32" s="20">
        <v>5.9E7</v>
      </c>
      <c r="V32" s="20" t="str">
        <f t="array" ref="V32:AA32">VLOOKUP(A32,BUSINESS!$A$2:$J$2692,{4,5,6,7,8,9},0)</f>
        <v/>
      </c>
      <c r="W32" s="20">
        <v>31.0</v>
      </c>
      <c r="X32" s="20"/>
      <c r="Y32" s="20"/>
      <c r="Z32" s="20">
        <v>0.012</v>
      </c>
      <c r="AA32" s="20">
        <v>0.058</v>
      </c>
      <c r="AB32" s="21">
        <f t="shared" si="2"/>
        <v>111.0664985</v>
      </c>
      <c r="AC32" s="20">
        <f t="shared" si="21"/>
        <v>0.0004137428251</v>
      </c>
      <c r="AD32" s="20">
        <f t="shared" si="22"/>
        <v>0.000566971559</v>
      </c>
      <c r="AE32" s="20">
        <f t="shared" si="3"/>
        <v>7.44686598</v>
      </c>
      <c r="AF32" s="22" t="b">
        <f t="shared" si="4"/>
        <v>0</v>
      </c>
      <c r="AG32" s="20" t="b">
        <f t="shared" si="5"/>
        <v>0</v>
      </c>
      <c r="AH32" s="20" t="b">
        <f t="shared" si="6"/>
        <v>0</v>
      </c>
      <c r="AI32" s="20" t="b">
        <f t="shared" si="7"/>
        <v>0</v>
      </c>
      <c r="AJ32" s="20"/>
      <c r="AK32" s="20"/>
      <c r="AL32" s="20"/>
      <c r="AM32" s="20"/>
      <c r="AN32" s="20"/>
      <c r="AO32" s="20"/>
      <c r="AP32" s="20"/>
      <c r="AQ32" s="20"/>
      <c r="AR32" s="23"/>
      <c r="AS32" s="23"/>
      <c r="AT32" s="23"/>
      <c r="AU32" s="23"/>
      <c r="AV32" s="23"/>
    </row>
    <row r="33" ht="15.75" customHeight="1">
      <c r="A33" s="17" t="str">
        <f t="shared" si="1"/>
        <v>Benin-Africa2005</v>
      </c>
      <c r="B33" s="17" t="s">
        <v>93</v>
      </c>
      <c r="C33" s="18" t="s">
        <v>75</v>
      </c>
      <c r="D33" s="19" t="s">
        <v>84</v>
      </c>
      <c r="E33" s="17">
        <v>8.92164364E8</v>
      </c>
      <c r="F33" s="18">
        <v>0.046</v>
      </c>
      <c r="G33" s="18">
        <v>23.0</v>
      </c>
      <c r="H33" s="18"/>
      <c r="I33" s="20">
        <f t="array" ref="I33:J33">IFNA(VLOOKUP(A33,ENERGY!$A$2:$F$2692,{5,6},0),0)</f>
        <v>2262</v>
      </c>
      <c r="J33" s="20">
        <v>2054.0</v>
      </c>
      <c r="K33" s="20">
        <f t="array" ref="K33:S33">VLOOKUP(A33,'HUMAN RESOURCES'!$A$2:$M$2692,{2,3,4,5,6,7,8,9,10},0)</f>
        <v>0.04</v>
      </c>
      <c r="L33" s="20">
        <v>0.075</v>
      </c>
      <c r="M33" s="20">
        <v>59.0</v>
      </c>
      <c r="N33" s="20">
        <v>56.0</v>
      </c>
      <c r="O33" s="20">
        <v>0.445</v>
      </c>
      <c r="P33" s="20">
        <v>0.527</v>
      </c>
      <c r="Q33" s="20">
        <v>0.028</v>
      </c>
      <c r="R33" s="20">
        <v>8182362.0</v>
      </c>
      <c r="S33" s="20">
        <v>0.4</v>
      </c>
      <c r="T33" s="20">
        <f t="array" ref="T33:U33">VLOOKUP(A33,TOURISM!$A$2:$F$2692,{3,6},0)</f>
        <v>108000000</v>
      </c>
      <c r="U33" s="20">
        <v>5.8E7</v>
      </c>
      <c r="V33" s="20">
        <f t="array" ref="V33:AA33">VLOOKUP(A33,BUSINESS!$A$2:$J$2692,{4,5,6,7,8,9},0)</f>
        <v>0.757</v>
      </c>
      <c r="W33" s="20">
        <v>31.0</v>
      </c>
      <c r="X33" s="20"/>
      <c r="Y33" s="20">
        <v>270.0</v>
      </c>
      <c r="Z33" s="20">
        <v>0.013</v>
      </c>
      <c r="AA33" s="20">
        <v>0.073</v>
      </c>
      <c r="AB33" s="21">
        <f t="shared" si="2"/>
        <v>109.035064</v>
      </c>
      <c r="AC33" s="20">
        <f t="shared" si="21"/>
        <v>0.0002764482921</v>
      </c>
      <c r="AD33" s="20">
        <f t="shared" si="22"/>
        <v>0.0002510277595</v>
      </c>
      <c r="AE33" s="20">
        <f t="shared" si="3"/>
        <v>7.088417745</v>
      </c>
      <c r="AF33" s="22" t="b">
        <f t="shared" si="4"/>
        <v>0</v>
      </c>
      <c r="AG33" s="20" t="b">
        <f t="shared" si="5"/>
        <v>0</v>
      </c>
      <c r="AH33" s="20" t="b">
        <f t="shared" si="6"/>
        <v>0</v>
      </c>
      <c r="AI33" s="20" t="b">
        <f t="shared" si="7"/>
        <v>0</v>
      </c>
      <c r="AJ33" s="20"/>
      <c r="AK33" s="20"/>
      <c r="AL33" s="20"/>
      <c r="AM33" s="20"/>
      <c r="AN33" s="20"/>
      <c r="AO33" s="20"/>
      <c r="AP33" s="20"/>
      <c r="AQ33" s="20"/>
      <c r="AR33" s="23"/>
      <c r="AS33" s="23"/>
      <c r="AT33" s="23"/>
      <c r="AU33" s="23"/>
      <c r="AV33" s="23"/>
    </row>
    <row r="34" ht="15.75" customHeight="1">
      <c r="A34" s="17" t="str">
        <f t="shared" si="1"/>
        <v>Benin-Africa2006</v>
      </c>
      <c r="B34" s="17" t="s">
        <v>93</v>
      </c>
      <c r="C34" s="18" t="s">
        <v>75</v>
      </c>
      <c r="D34" s="19" t="s">
        <v>85</v>
      </c>
      <c r="E34" s="17">
        <v>8.97672086E8</v>
      </c>
      <c r="F34" s="18">
        <v>0.047</v>
      </c>
      <c r="G34" s="18">
        <v>25.0</v>
      </c>
      <c r="H34" s="18"/>
      <c r="I34" s="20">
        <f t="array" ref="I34:J34">IFNA(VLOOKUP(A34,ENERGY!$A$2:$F$2692,{5,6},0),0)</f>
        <v>3206</v>
      </c>
      <c r="J34" s="20">
        <v>4499.0</v>
      </c>
      <c r="K34" s="20">
        <f t="array" ref="K34:S34">VLOOKUP(A34,'HUMAN RESOURCES'!$A$2:$M$2692,{2,3,4,5,6,7,8,9,10},0)</f>
        <v>0.04</v>
      </c>
      <c r="L34" s="20">
        <v>0.072</v>
      </c>
      <c r="M34" s="20">
        <v>59.0</v>
      </c>
      <c r="N34" s="20">
        <v>56.0</v>
      </c>
      <c r="O34" s="20">
        <v>0.443</v>
      </c>
      <c r="P34" s="20">
        <v>0.529</v>
      </c>
      <c r="Q34" s="20">
        <v>0.028</v>
      </c>
      <c r="R34" s="20">
        <v>8443671.0</v>
      </c>
      <c r="S34" s="20">
        <v>0.403</v>
      </c>
      <c r="T34" s="20">
        <f t="array" ref="T34:U34">VLOOKUP(A34,TOURISM!$A$2:$F$2692,{3,6},0)</f>
        <v>122000000</v>
      </c>
      <c r="U34" s="20">
        <v>7.1E7</v>
      </c>
      <c r="V34" s="20">
        <f t="array" ref="V34:AA34">VLOOKUP(A34,BUSINESS!$A$2:$J$2692,{4,5,6,7,8,9},0)</f>
        <v>0.757</v>
      </c>
      <c r="W34" s="20">
        <v>31.0</v>
      </c>
      <c r="X34" s="20"/>
      <c r="Y34" s="20">
        <v>270.0</v>
      </c>
      <c r="Z34" s="20">
        <v>0.015</v>
      </c>
      <c r="AA34" s="20">
        <v>0.125</v>
      </c>
      <c r="AB34" s="21">
        <f t="shared" si="2"/>
        <v>106.3130108</v>
      </c>
      <c r="AC34" s="20">
        <f t="shared" si="21"/>
        <v>0.0003796926716</v>
      </c>
      <c r="AD34" s="20">
        <f t="shared" si="22"/>
        <v>0.0005328251184</v>
      </c>
      <c r="AE34" s="20">
        <f t="shared" si="3"/>
        <v>8.408664904</v>
      </c>
      <c r="AF34" s="22" t="b">
        <f t="shared" si="4"/>
        <v>0</v>
      </c>
      <c r="AG34" s="20" t="b">
        <f t="shared" si="5"/>
        <v>0</v>
      </c>
      <c r="AH34" s="20" t="b">
        <f t="shared" si="6"/>
        <v>0</v>
      </c>
      <c r="AI34" s="20" t="b">
        <f t="shared" si="7"/>
        <v>0</v>
      </c>
      <c r="AJ34" s="20"/>
      <c r="AK34" s="20"/>
      <c r="AL34" s="20"/>
      <c r="AM34" s="20"/>
      <c r="AN34" s="20"/>
      <c r="AO34" s="20"/>
      <c r="AP34" s="20"/>
      <c r="AQ34" s="20"/>
      <c r="AR34" s="23"/>
      <c r="AS34" s="23"/>
      <c r="AT34" s="23"/>
      <c r="AU34" s="23"/>
      <c r="AV34" s="23"/>
    </row>
    <row r="35" ht="15.75" customHeight="1">
      <c r="A35" s="17" t="str">
        <f t="shared" si="1"/>
        <v>Benin-Africa2007</v>
      </c>
      <c r="B35" s="17" t="s">
        <v>93</v>
      </c>
      <c r="C35" s="18" t="s">
        <v>75</v>
      </c>
      <c r="D35" s="19" t="s">
        <v>86</v>
      </c>
      <c r="E35" s="17">
        <v>8.98282866E8</v>
      </c>
      <c r="F35" s="18">
        <v>0.048</v>
      </c>
      <c r="G35" s="18">
        <v>26.0</v>
      </c>
      <c r="H35" s="18"/>
      <c r="I35" s="20">
        <f t="array" ref="I35:J35">IFNA(VLOOKUP(A35,ENERGY!$A$2:$F$2692,{5,6},0),0)</f>
        <v>0</v>
      </c>
      <c r="J35" s="20">
        <v>0.0</v>
      </c>
      <c r="K35" s="20">
        <f t="array" ref="K35:S35">VLOOKUP(A35,'HUMAN RESOURCES'!$A$2:$M$2692,{2,3,4,5,6,7,8,9,10},0)</f>
        <v>0.039</v>
      </c>
      <c r="L35" s="20">
        <v>0.069</v>
      </c>
      <c r="M35" s="20">
        <v>59.0</v>
      </c>
      <c r="N35" s="20">
        <v>57.0</v>
      </c>
      <c r="O35" s="20">
        <v>0.441</v>
      </c>
      <c r="P35" s="20">
        <v>0.531</v>
      </c>
      <c r="Q35" s="20">
        <v>0.028</v>
      </c>
      <c r="R35" s="20">
        <v>8707490.0</v>
      </c>
      <c r="S35" s="20">
        <v>0.407</v>
      </c>
      <c r="T35" s="20">
        <f t="array" ref="T35:U35">VLOOKUP(A35,TOURISM!$A$2:$F$2692,{3,6},0)</f>
        <v>206000000</v>
      </c>
      <c r="U35" s="20">
        <v>1.07E8</v>
      </c>
      <c r="V35" s="20">
        <f t="array" ref="V35:AA35">VLOOKUP(A35,BUSINESS!$A$2:$J$2692,{4,5,6,7,8,9},0)</f>
        <v>0.732</v>
      </c>
      <c r="W35" s="20">
        <v>31.0</v>
      </c>
      <c r="X35" s="20"/>
      <c r="Y35" s="20">
        <v>270.0</v>
      </c>
      <c r="Z35" s="20">
        <v>0.018</v>
      </c>
      <c r="AA35" s="20">
        <v>0.236</v>
      </c>
      <c r="AB35" s="21">
        <f t="shared" si="2"/>
        <v>103.1620899</v>
      </c>
      <c r="AC35" s="20"/>
      <c r="AD35" s="20"/>
      <c r="AE35" s="20">
        <f t="shared" si="3"/>
        <v>12.28827136</v>
      </c>
      <c r="AF35" s="22" t="b">
        <f t="shared" si="4"/>
        <v>0</v>
      </c>
      <c r="AG35" s="20" t="b">
        <f t="shared" si="5"/>
        <v>0</v>
      </c>
      <c r="AH35" s="20" t="b">
        <f t="shared" si="6"/>
        <v>0</v>
      </c>
      <c r="AI35" s="20" t="b">
        <f t="shared" si="7"/>
        <v>0</v>
      </c>
      <c r="AJ35" s="20"/>
      <c r="AK35" s="20"/>
      <c r="AL35" s="20"/>
      <c r="AM35" s="20"/>
      <c r="AN35" s="20"/>
      <c r="AO35" s="20"/>
      <c r="AP35" s="20"/>
      <c r="AQ35" s="20"/>
      <c r="AR35" s="23"/>
      <c r="AS35" s="23"/>
      <c r="AT35" s="23"/>
      <c r="AU35" s="23"/>
      <c r="AV35" s="23"/>
    </row>
    <row r="36" ht="15.75" customHeight="1">
      <c r="A36" s="17" t="str">
        <f t="shared" si="1"/>
        <v>Benin-Africa2008</v>
      </c>
      <c r="B36" s="17" t="s">
        <v>93</v>
      </c>
      <c r="C36" s="18" t="s">
        <v>75</v>
      </c>
      <c r="D36" s="19" t="s">
        <v>87</v>
      </c>
      <c r="E36" s="17">
        <v>9.00629373E8</v>
      </c>
      <c r="F36" s="18">
        <v>0.045</v>
      </c>
      <c r="G36" s="18">
        <v>29.0</v>
      </c>
      <c r="H36" s="18"/>
      <c r="I36" s="20">
        <f t="array" ref="I36:J36">IFNA(VLOOKUP(A36,ENERGY!$A$2:$F$2692,{5,6},0),0)</f>
        <v>2386</v>
      </c>
      <c r="J36" s="20">
        <v>2321.0</v>
      </c>
      <c r="K36" s="20">
        <f t="array" ref="K36:S36">VLOOKUP(A36,'HUMAN RESOURCES'!$A$2:$M$2692,{2,3,4,5,6,7,8,9,10},0)</f>
        <v>0.039</v>
      </c>
      <c r="L36" s="20">
        <v>0.066</v>
      </c>
      <c r="M36" s="20">
        <v>60.0</v>
      </c>
      <c r="N36" s="20">
        <v>57.0</v>
      </c>
      <c r="O36" s="20">
        <v>0.439</v>
      </c>
      <c r="P36" s="20">
        <v>0.533</v>
      </c>
      <c r="Q36" s="20">
        <v>0.029</v>
      </c>
      <c r="R36" s="20">
        <v>8973293.0</v>
      </c>
      <c r="S36" s="20">
        <v>0.411</v>
      </c>
      <c r="T36" s="20">
        <f t="array" ref="T36:U36">VLOOKUP(A36,TOURISM!$A$2:$F$2692,{3,6},0)</f>
        <v>236000000</v>
      </c>
      <c r="U36" s="20">
        <v>1.02E8</v>
      </c>
      <c r="V36" s="20">
        <f t="array" ref="V36:AA36">VLOOKUP(A36,BUSINESS!$A$2:$J$2692,{4,5,6,7,8,9},0)</f>
        <v>0.732</v>
      </c>
      <c r="W36" s="20">
        <v>31.0</v>
      </c>
      <c r="X36" s="20"/>
      <c r="Y36" s="20">
        <v>270.0</v>
      </c>
      <c r="Z36" s="20">
        <v>0.019</v>
      </c>
      <c r="AA36" s="20">
        <v>0.404</v>
      </c>
      <c r="AB36" s="21">
        <f t="shared" si="2"/>
        <v>100.3677661</v>
      </c>
      <c r="AC36" s="20">
        <f t="shared" ref="AC36:AC37" si="23">I36/R36</f>
        <v>0.000265900155</v>
      </c>
      <c r="AD36" s="20">
        <f t="shared" ref="AD36:AD37" si="24">J36/R36</f>
        <v>0.0002586564375</v>
      </c>
      <c r="AE36" s="20">
        <f t="shared" si="3"/>
        <v>11.36706447</v>
      </c>
      <c r="AF36" s="22" t="b">
        <f t="shared" si="4"/>
        <v>0</v>
      </c>
      <c r="AG36" s="20" t="b">
        <f t="shared" si="5"/>
        <v>0</v>
      </c>
      <c r="AH36" s="20" t="b">
        <f t="shared" si="6"/>
        <v>0</v>
      </c>
      <c r="AI36" s="20" t="b">
        <f t="shared" si="7"/>
        <v>0</v>
      </c>
      <c r="AJ36" s="20"/>
      <c r="AK36" s="20"/>
      <c r="AL36" s="20"/>
      <c r="AM36" s="20"/>
      <c r="AN36" s="20"/>
      <c r="AO36" s="20"/>
      <c r="AP36" s="20"/>
      <c r="AQ36" s="20"/>
      <c r="AR36" s="23"/>
      <c r="AS36" s="23"/>
      <c r="AT36" s="23"/>
      <c r="AU36" s="23"/>
      <c r="AV36" s="23"/>
    </row>
    <row r="37" ht="15.75" customHeight="1">
      <c r="A37" s="17" t="str">
        <f t="shared" si="1"/>
        <v>Benin-Africa2009</v>
      </c>
      <c r="B37" s="17" t="s">
        <v>93</v>
      </c>
      <c r="C37" s="18" t="s">
        <v>75</v>
      </c>
      <c r="D37" s="19" t="s">
        <v>88</v>
      </c>
      <c r="E37" s="17">
        <v>9.05113767E8</v>
      </c>
      <c r="F37" s="18">
        <v>0.042</v>
      </c>
      <c r="G37" s="18">
        <v>31.0</v>
      </c>
      <c r="H37" s="18"/>
      <c r="I37" s="20">
        <f t="array" ref="I37:J37">IFNA(VLOOKUP(A37,ENERGY!$A$2:$F$2692,{5,6},0),0)</f>
        <v>2949</v>
      </c>
      <c r="J37" s="20">
        <v>3876.0</v>
      </c>
      <c r="K37" s="20">
        <f t="array" ref="K37:S37">VLOOKUP(A37,'HUMAN RESOURCES'!$A$2:$M$2692,{2,3,4,5,6,7,8,9,10},0)</f>
        <v>0.038</v>
      </c>
      <c r="L37" s="20">
        <v>0.064</v>
      </c>
      <c r="M37" s="20">
        <v>60.0</v>
      </c>
      <c r="N37" s="20">
        <v>57.0</v>
      </c>
      <c r="O37" s="20">
        <v>0.436</v>
      </c>
      <c r="P37" s="20">
        <v>0.535</v>
      </c>
      <c r="Q37" s="20">
        <v>0.029</v>
      </c>
      <c r="R37" s="20">
        <v>9240783.0</v>
      </c>
      <c r="S37" s="20">
        <v>0.415</v>
      </c>
      <c r="T37" s="20">
        <f t="array" ref="T37:U37">VLOOKUP(A37,TOURISM!$A$2:$F$2692,{3,6},0)</f>
        <v>131000000</v>
      </c>
      <c r="U37" s="20">
        <v>8.8E7</v>
      </c>
      <c r="V37" s="20">
        <f t="array" ref="V37:AA37">VLOOKUP(A37,BUSINESS!$A$2:$J$2692,{4,5,6,7,8,9},0)</f>
        <v>0.732</v>
      </c>
      <c r="W37" s="20">
        <v>31.0</v>
      </c>
      <c r="X37" s="20"/>
      <c r="Y37" s="20">
        <v>270.0</v>
      </c>
      <c r="Z37" s="20">
        <v>0.022</v>
      </c>
      <c r="AA37" s="20">
        <v>0.545</v>
      </c>
      <c r="AB37" s="21">
        <f t="shared" si="2"/>
        <v>97.94773527</v>
      </c>
      <c r="AC37" s="20">
        <f t="shared" si="23"/>
        <v>0.0003191288011</v>
      </c>
      <c r="AD37" s="20">
        <f t="shared" si="24"/>
        <v>0.0004194449756</v>
      </c>
      <c r="AE37" s="20">
        <f t="shared" si="3"/>
        <v>9.523002542</v>
      </c>
      <c r="AF37" s="22" t="b">
        <f t="shared" si="4"/>
        <v>0</v>
      </c>
      <c r="AG37" s="20" t="b">
        <f t="shared" si="5"/>
        <v>0</v>
      </c>
      <c r="AH37" s="20" t="b">
        <f t="shared" si="6"/>
        <v>0</v>
      </c>
      <c r="AI37" s="20" t="b">
        <f t="shared" si="7"/>
        <v>0</v>
      </c>
      <c r="AJ37" s="20"/>
      <c r="AK37" s="20"/>
      <c r="AL37" s="20"/>
      <c r="AM37" s="20"/>
      <c r="AN37" s="20"/>
      <c r="AO37" s="20"/>
      <c r="AP37" s="20"/>
      <c r="AQ37" s="20"/>
      <c r="AR37" s="23"/>
      <c r="AS37" s="23"/>
      <c r="AT37" s="23"/>
      <c r="AU37" s="23"/>
      <c r="AV37" s="23"/>
    </row>
    <row r="38" ht="15.75" customHeight="1">
      <c r="A38" s="17" t="str">
        <f t="shared" si="1"/>
        <v>Benin-Africa2010</v>
      </c>
      <c r="B38" s="17" t="s">
        <v>93</v>
      </c>
      <c r="C38" s="18" t="s">
        <v>75</v>
      </c>
      <c r="D38" s="19" t="s">
        <v>89</v>
      </c>
      <c r="E38" s="17">
        <v>9.08558307E8</v>
      </c>
      <c r="F38" s="18">
        <v>0.044</v>
      </c>
      <c r="G38" s="18">
        <v>32.0</v>
      </c>
      <c r="H38" s="18"/>
      <c r="I38" s="20">
        <f t="array" ref="I38:J38">IFNA(VLOOKUP(A38,ENERGY!$A$2:$F$2692,{5,6},0),0)</f>
        <v>0</v>
      </c>
      <c r="J38" s="20">
        <v>0.0</v>
      </c>
      <c r="K38" s="20">
        <f t="array" ref="K38:S38">VLOOKUP(A38,'HUMAN RESOURCES'!$A$2:$M$2692,{2,3,4,5,6,7,8,9,10},0)</f>
        <v>0.038</v>
      </c>
      <c r="L38" s="20">
        <v>0.062</v>
      </c>
      <c r="M38" s="20">
        <v>60.0</v>
      </c>
      <c r="N38" s="20">
        <v>57.0</v>
      </c>
      <c r="O38" s="20">
        <v>0.434</v>
      </c>
      <c r="P38" s="20">
        <v>0.537</v>
      </c>
      <c r="Q38" s="20">
        <v>0.029</v>
      </c>
      <c r="R38" s="20">
        <v>9509798.0</v>
      </c>
      <c r="S38" s="20">
        <v>0.419</v>
      </c>
      <c r="T38" s="20">
        <f t="array" ref="T38:U38">VLOOKUP(A38,TOURISM!$A$2:$F$2692,{3,6},0)</f>
        <v>149000000</v>
      </c>
      <c r="U38" s="20">
        <v>9.1E7</v>
      </c>
      <c r="V38" s="20">
        <f t="array" ref="V38:AA38">VLOOKUP(A38,BUSINESS!$A$2:$J$2692,{4,5,6,7,8,9},0)</f>
        <v>0.659</v>
      </c>
      <c r="W38" s="20">
        <v>31.0</v>
      </c>
      <c r="X38" s="20"/>
      <c r="Y38" s="20">
        <v>270.0</v>
      </c>
      <c r="Z38" s="20">
        <v>0.031</v>
      </c>
      <c r="AA38" s="20">
        <v>0.744</v>
      </c>
      <c r="AB38" s="21">
        <f t="shared" si="2"/>
        <v>95.53918043</v>
      </c>
      <c r="AC38" s="20"/>
      <c r="AD38" s="20"/>
      <c r="AE38" s="20">
        <f t="shared" si="3"/>
        <v>9.569078123</v>
      </c>
      <c r="AF38" s="22" t="b">
        <f t="shared" si="4"/>
        <v>0</v>
      </c>
      <c r="AG38" s="20" t="b">
        <f t="shared" si="5"/>
        <v>0</v>
      </c>
      <c r="AH38" s="20" t="b">
        <f t="shared" si="6"/>
        <v>0</v>
      </c>
      <c r="AI38" s="20" t="b">
        <f t="shared" si="7"/>
        <v>0</v>
      </c>
      <c r="AJ38" s="20"/>
      <c r="AK38" s="20"/>
      <c r="AL38" s="20"/>
      <c r="AM38" s="20"/>
      <c r="AN38" s="20"/>
      <c r="AO38" s="20"/>
      <c r="AP38" s="20"/>
      <c r="AQ38" s="20"/>
      <c r="AR38" s="23"/>
      <c r="AS38" s="23"/>
      <c r="AT38" s="23"/>
      <c r="AU38" s="23"/>
      <c r="AV38" s="23"/>
    </row>
    <row r="39" ht="15.75" customHeight="1">
      <c r="A39" s="17" t="str">
        <f t="shared" si="1"/>
        <v>Benin-Africa2011</v>
      </c>
      <c r="B39" s="17" t="s">
        <v>93</v>
      </c>
      <c r="C39" s="18" t="s">
        <v>75</v>
      </c>
      <c r="D39" s="19" t="s">
        <v>90</v>
      </c>
      <c r="E39" s="17">
        <v>9.141091E8</v>
      </c>
      <c r="F39" s="18">
        <v>0.043</v>
      </c>
      <c r="G39" s="18">
        <v>30.0</v>
      </c>
      <c r="H39" s="18"/>
      <c r="I39" s="20">
        <f t="array" ref="I39:J39">IFNA(VLOOKUP(A39,ENERGY!$A$2:$F$2692,{5,6},0),0)</f>
        <v>0</v>
      </c>
      <c r="J39" s="20">
        <v>0.0</v>
      </c>
      <c r="K39" s="20">
        <f t="array" ref="K39:S39">VLOOKUP(A39,'HUMAN RESOURCES'!$A$2:$M$2692,{2,3,4,5,6,7,8,9,10},0)</f>
        <v>0.037</v>
      </c>
      <c r="L39" s="20">
        <v>0.06</v>
      </c>
      <c r="M39" s="20">
        <v>60.0</v>
      </c>
      <c r="N39" s="20">
        <v>58.0</v>
      </c>
      <c r="O39" s="20">
        <v>0.432</v>
      </c>
      <c r="P39" s="20">
        <v>0.539</v>
      </c>
      <c r="Q39" s="20">
        <v>0.029</v>
      </c>
      <c r="R39" s="20">
        <v>9779795.0</v>
      </c>
      <c r="S39" s="20">
        <v>0.423</v>
      </c>
      <c r="T39" s="20">
        <f t="array" ref="T39:U39">VLOOKUP(A39,TOURISM!$A$2:$F$2692,{3,6},0)</f>
        <v>188000000</v>
      </c>
      <c r="U39" s="20"/>
      <c r="V39" s="20">
        <f t="array" ref="V39:AA39">VLOOKUP(A39,BUSINESS!$A$2:$J$2692,{4,5,6,7,8,9},0)</f>
        <v>0.659</v>
      </c>
      <c r="W39" s="20">
        <v>29.0</v>
      </c>
      <c r="X39" s="20"/>
      <c r="Y39" s="20">
        <v>270.0</v>
      </c>
      <c r="Z39" s="20">
        <v>0.041</v>
      </c>
      <c r="AA39" s="20">
        <v>0.794</v>
      </c>
      <c r="AB39" s="21">
        <f t="shared" si="2"/>
        <v>93.46914736</v>
      </c>
      <c r="AC39" s="20"/>
      <c r="AD39" s="20"/>
      <c r="AE39" s="20"/>
      <c r="AF39" s="22" t="b">
        <f t="shared" si="4"/>
        <v>0</v>
      </c>
      <c r="AG39" s="20" t="b">
        <f t="shared" si="5"/>
        <v>0</v>
      </c>
      <c r="AH39" s="20" t="b">
        <f t="shared" si="6"/>
        <v>0</v>
      </c>
      <c r="AI39" s="20" t="b">
        <f t="shared" si="7"/>
        <v>0</v>
      </c>
      <c r="AJ39" s="20"/>
      <c r="AK39" s="20"/>
      <c r="AL39" s="20"/>
      <c r="AM39" s="20"/>
      <c r="AN39" s="20"/>
      <c r="AO39" s="20"/>
      <c r="AP39" s="20"/>
      <c r="AQ39" s="20"/>
      <c r="AR39" s="23"/>
      <c r="AS39" s="23"/>
      <c r="AT39" s="23"/>
      <c r="AU39" s="23"/>
      <c r="AV39" s="23"/>
    </row>
    <row r="40" ht="15.75" customHeight="1">
      <c r="A40" s="17" t="str">
        <f t="shared" si="1"/>
        <v>Benin-Africa2012</v>
      </c>
      <c r="B40" s="17" t="s">
        <v>93</v>
      </c>
      <c r="C40" s="18" t="s">
        <v>75</v>
      </c>
      <c r="D40" s="19" t="s">
        <v>91</v>
      </c>
      <c r="E40" s="17">
        <v>9.14500332E8</v>
      </c>
      <c r="F40" s="18">
        <v>0.045</v>
      </c>
      <c r="G40" s="18">
        <v>34.0</v>
      </c>
      <c r="H40" s="18"/>
      <c r="I40" s="20">
        <f t="array" ref="I40:J40">IFNA(VLOOKUP(A40,ENERGY!$A$2:$F$2692,{5,6},0),0)</f>
        <v>2491</v>
      </c>
      <c r="J40" s="20">
        <v>2512.0</v>
      </c>
      <c r="K40" s="20">
        <f t="array" ref="K40:S40">VLOOKUP(A40,'HUMAN RESOURCES'!$A$2:$M$2692,{2,3,4,5,6,7,8,9,10},0)</f>
        <v>0.037</v>
      </c>
      <c r="L40" s="20">
        <v>0.058</v>
      </c>
      <c r="M40" s="20">
        <v>61.0</v>
      </c>
      <c r="N40" s="20">
        <v>58.0</v>
      </c>
      <c r="O40" s="20">
        <v>0.43</v>
      </c>
      <c r="P40" s="20">
        <v>0.542</v>
      </c>
      <c r="Q40" s="20">
        <v>0.029</v>
      </c>
      <c r="R40" s="20">
        <v>1.0050702E7</v>
      </c>
      <c r="S40" s="20">
        <v>0.427</v>
      </c>
      <c r="T40" s="20">
        <f t="array" ref="T40:U40">VLOOKUP(A40,TOURISM!$A$2:$F$2692,{3,6},0)</f>
        <v>192000000</v>
      </c>
      <c r="U40" s="20"/>
      <c r="V40" s="20">
        <f t="array" ref="V40:AA40">VLOOKUP(A40,BUSINESS!$A$2:$J$2692,{4,5,6,7,8,9},0)</f>
        <v>0.659</v>
      </c>
      <c r="W40" s="20">
        <v>26.0</v>
      </c>
      <c r="X40" s="20">
        <v>175.0</v>
      </c>
      <c r="Y40" s="20">
        <v>270.0</v>
      </c>
      <c r="Z40" s="20">
        <v>0.045</v>
      </c>
      <c r="AA40" s="20">
        <v>0.837</v>
      </c>
      <c r="AB40" s="21">
        <f t="shared" si="2"/>
        <v>90.98870228</v>
      </c>
      <c r="AC40" s="20">
        <f>I40/R40</f>
        <v>0.0002478433845</v>
      </c>
      <c r="AD40" s="20">
        <f>J40/R40</f>
        <v>0.0002499327908</v>
      </c>
      <c r="AE40" s="20"/>
      <c r="AF40" s="22" t="b">
        <f t="shared" si="4"/>
        <v>0</v>
      </c>
      <c r="AG40" s="20" t="b">
        <f t="shared" si="5"/>
        <v>0</v>
      </c>
      <c r="AH40" s="20" t="b">
        <f t="shared" si="6"/>
        <v>0</v>
      </c>
      <c r="AI40" s="20" t="b">
        <f t="shared" si="7"/>
        <v>0</v>
      </c>
      <c r="AJ40" s="20"/>
      <c r="AK40" s="20"/>
      <c r="AL40" s="20"/>
      <c r="AM40" s="20"/>
      <c r="AN40" s="20"/>
      <c r="AO40" s="20"/>
      <c r="AP40" s="20"/>
      <c r="AQ40" s="20"/>
      <c r="AR40" s="23"/>
      <c r="AS40" s="23"/>
      <c r="AT40" s="23"/>
      <c r="AU40" s="23"/>
      <c r="AV40" s="23"/>
    </row>
    <row r="41" ht="15.75" customHeight="1">
      <c r="A41" s="17" t="str">
        <f t="shared" si="1"/>
        <v>Benin-Africa2000</v>
      </c>
      <c r="B41" s="17" t="s">
        <v>93</v>
      </c>
      <c r="C41" s="18" t="s">
        <v>75</v>
      </c>
      <c r="D41" s="19" t="s">
        <v>76</v>
      </c>
      <c r="E41" s="17">
        <v>9.15257323E8</v>
      </c>
      <c r="F41" s="18">
        <v>0.045</v>
      </c>
      <c r="G41" s="18">
        <v>33.0</v>
      </c>
      <c r="H41" s="18"/>
      <c r="I41" s="20" t="str">
        <f t="array" ref="I41:J41">IFNA(VLOOKUP(A41,ENERGY!$A$2:$F$2692,{5,6},0),0)</f>
        <v/>
      </c>
      <c r="J41" s="20"/>
      <c r="K41" s="20">
        <f t="array" ref="K41:S41">VLOOKUP(A41,'HUMAN RESOURCES'!$A$2:$M$2692,{2,3,4,5,6,7,8,9,10},0)</f>
        <v>0.043</v>
      </c>
      <c r="L41" s="20">
        <v>0.09</v>
      </c>
      <c r="M41" s="20">
        <v>57.0</v>
      </c>
      <c r="N41" s="20">
        <v>53.0</v>
      </c>
      <c r="O41" s="20">
        <v>0.454</v>
      </c>
      <c r="P41" s="20">
        <v>0.517</v>
      </c>
      <c r="Q41" s="20">
        <v>0.029</v>
      </c>
      <c r="R41" s="20">
        <v>6949366.0</v>
      </c>
      <c r="S41" s="20">
        <v>0.383</v>
      </c>
      <c r="T41" s="20">
        <f t="array" ref="T41:U41">VLOOKUP(A41,TOURISM!$A$2:$F$2692,{3,6},0)</f>
        <v>77000000</v>
      </c>
      <c r="U41" s="20">
        <v>5.0E7</v>
      </c>
      <c r="V41" s="20" t="str">
        <f t="array" ref="V41:AA41">VLOOKUP(A41,BUSINESS!$A$2:$J$2692,{4,5,6,7,8,9},0)</f>
        <v/>
      </c>
      <c r="W41" s="20"/>
      <c r="X41" s="20"/>
      <c r="Y41" s="20"/>
      <c r="Z41" s="20">
        <v>0.002</v>
      </c>
      <c r="AA41" s="20">
        <v>0.008</v>
      </c>
      <c r="AB41" s="21">
        <f t="shared" si="2"/>
        <v>131.7037156</v>
      </c>
      <c r="AC41" s="20"/>
      <c r="AD41" s="20"/>
      <c r="AE41" s="20">
        <f t="shared" ref="AE41:AE64" si="25">U41/R41</f>
        <v>7.194900945</v>
      </c>
      <c r="AF41" s="22" t="b">
        <f t="shared" si="4"/>
        <v>0</v>
      </c>
      <c r="AG41" s="20" t="b">
        <f t="shared" si="5"/>
        <v>0</v>
      </c>
      <c r="AH41" s="20" t="b">
        <f t="shared" si="6"/>
        <v>0</v>
      </c>
      <c r="AI41" s="20" t="b">
        <f t="shared" si="7"/>
        <v>0</v>
      </c>
      <c r="AJ41" s="20"/>
      <c r="AK41" s="20"/>
      <c r="AL41" s="20"/>
      <c r="AM41" s="20"/>
      <c r="AN41" s="20"/>
      <c r="AO41" s="20"/>
      <c r="AP41" s="20"/>
      <c r="AQ41" s="20"/>
      <c r="AR41" s="23"/>
      <c r="AS41" s="23"/>
      <c r="AT41" s="23"/>
      <c r="AU41" s="23"/>
      <c r="AV41" s="23"/>
    </row>
    <row r="42" ht="15.75" customHeight="1">
      <c r="A42" s="17" t="str">
        <f t="shared" si="1"/>
        <v>Botswana-Africa2001</v>
      </c>
      <c r="B42" s="17" t="s">
        <v>94</v>
      </c>
      <c r="C42" s="18" t="s">
        <v>75</v>
      </c>
      <c r="D42" s="19" t="s">
        <v>77</v>
      </c>
      <c r="E42" s="17">
        <v>1.194074074E9</v>
      </c>
      <c r="F42" s="18">
        <v>0.047</v>
      </c>
      <c r="G42" s="18">
        <v>152.0</v>
      </c>
      <c r="H42" s="18">
        <v>0.155</v>
      </c>
      <c r="I42" s="20">
        <f t="array" ref="I42:J42">IFNA(VLOOKUP(A42,ENERGY!$A$2:$F$2692,{5,6},0),0)</f>
        <v>2215</v>
      </c>
      <c r="J42" s="20"/>
      <c r="K42" s="20">
        <f t="array" ref="K42:S42">VLOOKUP(A42,'HUMAN RESOURCES'!$A$2:$M$2692,{2,3,4,5,6,7,8,9,10},0)</f>
        <v>0.027</v>
      </c>
      <c r="L42" s="20">
        <v>0.054</v>
      </c>
      <c r="M42" s="20">
        <v>51.0</v>
      </c>
      <c r="N42" s="20">
        <v>48.0</v>
      </c>
      <c r="O42" s="20">
        <v>0.377</v>
      </c>
      <c r="P42" s="20">
        <v>0.593</v>
      </c>
      <c r="Q42" s="20">
        <v>0.03</v>
      </c>
      <c r="R42" s="20">
        <v>1783349.0</v>
      </c>
      <c r="S42" s="20">
        <v>0.541</v>
      </c>
      <c r="T42" s="20">
        <f t="array" ref="T42:U42">VLOOKUP(A42,TOURISM!$A$2:$F$2692,{3,6},0)</f>
        <v>235000000</v>
      </c>
      <c r="U42" s="20">
        <v>2.15E8</v>
      </c>
      <c r="V42" s="20" t="str">
        <f t="array" ref="V42:AA42">VLOOKUP(A42,BUSINESS!$A$2:$J$2692,{4,5,6,7,8,9},0)</f>
        <v/>
      </c>
      <c r="W42" s="20"/>
      <c r="X42" s="20"/>
      <c r="Y42" s="20"/>
      <c r="Z42" s="20">
        <v>0.034</v>
      </c>
      <c r="AA42" s="20">
        <v>0.186</v>
      </c>
      <c r="AB42" s="21">
        <f t="shared" si="2"/>
        <v>669.5683649</v>
      </c>
      <c r="AC42" s="20">
        <f t="shared" ref="AC42:AC45" si="26">I42/R42</f>
        <v>0.001242045163</v>
      </c>
      <c r="AD42" s="20"/>
      <c r="AE42" s="20">
        <f t="shared" si="25"/>
        <v>120.5596885</v>
      </c>
      <c r="AF42" s="22" t="b">
        <f t="shared" si="4"/>
        <v>0</v>
      </c>
      <c r="AG42" s="20" t="b">
        <f t="shared" si="5"/>
        <v>0</v>
      </c>
      <c r="AH42" s="20" t="b">
        <f t="shared" si="6"/>
        <v>0</v>
      </c>
      <c r="AI42" s="20" t="b">
        <f t="shared" si="7"/>
        <v>0</v>
      </c>
      <c r="AJ42" s="20"/>
      <c r="AK42" s="20"/>
      <c r="AL42" s="20"/>
      <c r="AM42" s="20"/>
      <c r="AN42" s="20"/>
      <c r="AO42" s="20"/>
      <c r="AP42" s="20"/>
      <c r="AQ42" s="20"/>
      <c r="AR42" s="23"/>
      <c r="AS42" s="23"/>
      <c r="AT42" s="23"/>
      <c r="AU42" s="23"/>
      <c r="AV42" s="23"/>
    </row>
    <row r="43" ht="15.75" customHeight="1">
      <c r="A43" s="17" t="str">
        <f t="shared" si="1"/>
        <v>Botswana-Africa2002</v>
      </c>
      <c r="B43" s="17" t="s">
        <v>94</v>
      </c>
      <c r="C43" s="18" t="s">
        <v>75</v>
      </c>
      <c r="D43" s="19" t="s">
        <v>79</v>
      </c>
      <c r="E43" s="17">
        <v>1.196091806E9</v>
      </c>
      <c r="F43" s="18">
        <v>0.052</v>
      </c>
      <c r="G43" s="18">
        <v>175.0</v>
      </c>
      <c r="H43" s="18">
        <v>0.158</v>
      </c>
      <c r="I43" s="20">
        <f t="array" ref="I43:J43">IFNA(VLOOKUP(A43,ENERGY!$A$2:$F$2692,{5,6},0),0)</f>
        <v>2263</v>
      </c>
      <c r="J43" s="20">
        <v>5233.0</v>
      </c>
      <c r="K43" s="20">
        <f t="array" ref="K43:S43">VLOOKUP(A43,'HUMAN RESOURCES'!$A$2:$M$2692,{2,3,4,5,6,7,8,9,10},0)</f>
        <v>0.026</v>
      </c>
      <c r="L43" s="20">
        <v>0.054</v>
      </c>
      <c r="M43" s="20">
        <v>49.0</v>
      </c>
      <c r="N43" s="20">
        <v>48.0</v>
      </c>
      <c r="O43" s="20">
        <v>0.372</v>
      </c>
      <c r="P43" s="20">
        <v>0.598</v>
      </c>
      <c r="Q43" s="20">
        <v>0.03</v>
      </c>
      <c r="R43" s="20">
        <v>1808976.0</v>
      </c>
      <c r="S43" s="20">
        <v>0.544</v>
      </c>
      <c r="T43" s="20">
        <f t="array" ref="T43:U43">VLOOKUP(A43,TOURISM!$A$2:$F$2692,{3,6},0)</f>
        <v>324000000</v>
      </c>
      <c r="U43" s="20">
        <v>1.97E8</v>
      </c>
      <c r="V43" s="20" t="str">
        <f t="array" ref="V43:AA43">VLOOKUP(A43,BUSINESS!$A$2:$J$2692,{4,5,6,7,8,9},0)</f>
        <v/>
      </c>
      <c r="W43" s="20"/>
      <c r="X43" s="20"/>
      <c r="Y43" s="20"/>
      <c r="Z43" s="20">
        <v>0.034</v>
      </c>
      <c r="AA43" s="20">
        <v>0.184</v>
      </c>
      <c r="AB43" s="21">
        <f t="shared" si="2"/>
        <v>661.1982724</v>
      </c>
      <c r="AC43" s="20">
        <f t="shared" si="26"/>
        <v>0.001250983982</v>
      </c>
      <c r="AD43" s="20">
        <f t="shared" ref="AD43:AD45" si="27">J43/R43</f>
        <v>0.002892796809</v>
      </c>
      <c r="AE43" s="20">
        <f t="shared" si="25"/>
        <v>108.9013895</v>
      </c>
      <c r="AF43" s="22" t="b">
        <f t="shared" si="4"/>
        <v>0</v>
      </c>
      <c r="AG43" s="20" t="b">
        <f t="shared" si="5"/>
        <v>0</v>
      </c>
      <c r="AH43" s="20" t="b">
        <f t="shared" si="6"/>
        <v>0</v>
      </c>
      <c r="AI43" s="20" t="b">
        <f t="shared" si="7"/>
        <v>0</v>
      </c>
      <c r="AJ43" s="20"/>
      <c r="AK43" s="20"/>
      <c r="AL43" s="20"/>
      <c r="AM43" s="20"/>
      <c r="AN43" s="20"/>
      <c r="AO43" s="20"/>
      <c r="AP43" s="20"/>
      <c r="AQ43" s="20"/>
      <c r="AR43" s="23"/>
      <c r="AS43" s="23"/>
      <c r="AT43" s="23"/>
      <c r="AU43" s="23"/>
      <c r="AV43" s="23"/>
    </row>
    <row r="44" ht="15.75" customHeight="1">
      <c r="A44" s="17" t="str">
        <f t="shared" si="1"/>
        <v>Botswana-Africa2003</v>
      </c>
      <c r="B44" s="17" t="s">
        <v>94</v>
      </c>
      <c r="C44" s="18" t="s">
        <v>75</v>
      </c>
      <c r="D44" s="19" t="s">
        <v>81</v>
      </c>
      <c r="E44" s="17">
        <v>1.198997305E9</v>
      </c>
      <c r="F44" s="18">
        <v>0.057</v>
      </c>
      <c r="G44" s="18">
        <v>193.0</v>
      </c>
      <c r="H44" s="18">
        <v>0.162</v>
      </c>
      <c r="I44" s="20">
        <f t="array" ref="I44:J44">IFNA(VLOOKUP(A44,ENERGY!$A$2:$F$2692,{5,6},0),0)</f>
        <v>2023</v>
      </c>
      <c r="J44" s="20">
        <v>4397.0</v>
      </c>
      <c r="K44" s="20">
        <f t="array" ref="K44:S44">VLOOKUP(A44,'HUMAN RESOURCES'!$A$2:$M$2692,{2,3,4,5,6,7,8,9,10},0)</f>
        <v>0.026</v>
      </c>
      <c r="L44" s="20">
        <v>0.051</v>
      </c>
      <c r="M44" s="20">
        <v>48.0</v>
      </c>
      <c r="N44" s="20">
        <v>47.0</v>
      </c>
      <c r="O44" s="20">
        <v>0.367</v>
      </c>
      <c r="P44" s="20">
        <v>0.602</v>
      </c>
      <c r="Q44" s="20">
        <v>0.031</v>
      </c>
      <c r="R44" s="20">
        <v>1832602.0</v>
      </c>
      <c r="S44" s="20">
        <v>0.546</v>
      </c>
      <c r="T44" s="20">
        <f t="array" ref="T44:U44">VLOOKUP(A44,TOURISM!$A$2:$F$2692,{3,6},0)</f>
        <v>459000000</v>
      </c>
      <c r="U44" s="20">
        <v>2.35E8</v>
      </c>
      <c r="V44" s="20" t="str">
        <f t="array" ref="V44:AA44">VLOOKUP(A44,BUSINESS!$A$2:$J$2692,{4,5,6,7,8,9},0)</f>
        <v/>
      </c>
      <c r="W44" s="20">
        <v>107.0</v>
      </c>
      <c r="X44" s="20"/>
      <c r="Y44" s="20"/>
      <c r="Z44" s="20">
        <v>0.033</v>
      </c>
      <c r="AA44" s="20">
        <v>0.243</v>
      </c>
      <c r="AB44" s="21">
        <f t="shared" si="2"/>
        <v>654.2595201</v>
      </c>
      <c r="AC44" s="20">
        <f t="shared" si="26"/>
        <v>0.001103894899</v>
      </c>
      <c r="AD44" s="20">
        <f t="shared" si="27"/>
        <v>0.002399320747</v>
      </c>
      <c r="AE44" s="20">
        <f t="shared" si="25"/>
        <v>128.2329715</v>
      </c>
      <c r="AF44" s="22" t="b">
        <f t="shared" si="4"/>
        <v>0</v>
      </c>
      <c r="AG44" s="20" t="b">
        <f t="shared" si="5"/>
        <v>0</v>
      </c>
      <c r="AH44" s="20" t="b">
        <f t="shared" si="6"/>
        <v>0</v>
      </c>
      <c r="AI44" s="20" t="b">
        <f t="shared" si="7"/>
        <v>0</v>
      </c>
      <c r="AJ44" s="20"/>
      <c r="AK44" s="20"/>
      <c r="AL44" s="20"/>
      <c r="AM44" s="20"/>
      <c r="AN44" s="20"/>
      <c r="AO44" s="20"/>
      <c r="AP44" s="20"/>
      <c r="AQ44" s="20"/>
      <c r="AR44" s="23"/>
      <c r="AS44" s="23"/>
      <c r="AT44" s="23"/>
      <c r="AU44" s="23"/>
      <c r="AV44" s="23"/>
    </row>
    <row r="45" ht="15.75" customHeight="1">
      <c r="A45" s="17" t="str">
        <f t="shared" si="1"/>
        <v>Botswana-Africa2004</v>
      </c>
      <c r="B45" s="17" t="s">
        <v>94</v>
      </c>
      <c r="C45" s="18" t="s">
        <v>75</v>
      </c>
      <c r="D45" s="19" t="s">
        <v>83</v>
      </c>
      <c r="E45" s="17">
        <v>1.206296296E9</v>
      </c>
      <c r="F45" s="18">
        <v>0.043</v>
      </c>
      <c r="G45" s="18">
        <v>190.0</v>
      </c>
      <c r="H45" s="18">
        <v>0.164</v>
      </c>
      <c r="I45" s="20">
        <f t="array" ref="I45:J45">IFNA(VLOOKUP(A45,ENERGY!$A$2:$F$2692,{5,6},0),0)</f>
        <v>2151</v>
      </c>
      <c r="J45" s="20">
        <v>4980.0</v>
      </c>
      <c r="K45" s="20">
        <f t="array" ref="K45:S45">VLOOKUP(A45,'HUMAN RESOURCES'!$A$2:$M$2692,{2,3,4,5,6,7,8,9,10},0)</f>
        <v>0.026</v>
      </c>
      <c r="L45" s="20">
        <v>0.046</v>
      </c>
      <c r="M45" s="20">
        <v>48.0</v>
      </c>
      <c r="N45" s="20">
        <v>47.0</v>
      </c>
      <c r="O45" s="20">
        <v>0.362</v>
      </c>
      <c r="P45" s="20">
        <v>0.607</v>
      </c>
      <c r="Q45" s="20">
        <v>0.032</v>
      </c>
      <c r="R45" s="20">
        <v>1854739.0</v>
      </c>
      <c r="S45" s="20">
        <v>0.548</v>
      </c>
      <c r="T45" s="20">
        <f t="array" ref="T45:U45">VLOOKUP(A45,TOURISM!$A$2:$F$2692,{3,6},0)</f>
        <v>582000000</v>
      </c>
      <c r="U45" s="20">
        <v>2.8E8</v>
      </c>
      <c r="V45" s="20" t="str">
        <f t="array" ref="V45:AA45">VLOOKUP(A45,BUSINESS!$A$2:$J$2692,{4,5,6,7,8,9},0)</f>
        <v/>
      </c>
      <c r="W45" s="20">
        <v>107.0</v>
      </c>
      <c r="X45" s="20"/>
      <c r="Y45" s="20"/>
      <c r="Z45" s="20">
        <v>0.033</v>
      </c>
      <c r="AA45" s="20">
        <v>0.282</v>
      </c>
      <c r="AB45" s="21">
        <f t="shared" si="2"/>
        <v>650.386009</v>
      </c>
      <c r="AC45" s="20">
        <f t="shared" si="26"/>
        <v>0.001159731908</v>
      </c>
      <c r="AD45" s="20">
        <f t="shared" si="27"/>
        <v>0.002685013902</v>
      </c>
      <c r="AE45" s="20">
        <f t="shared" si="25"/>
        <v>150.9646371</v>
      </c>
      <c r="AF45" s="22" t="b">
        <f t="shared" si="4"/>
        <v>0</v>
      </c>
      <c r="AG45" s="20" t="b">
        <f t="shared" si="5"/>
        <v>0</v>
      </c>
      <c r="AH45" s="20" t="b">
        <f t="shared" si="6"/>
        <v>0</v>
      </c>
      <c r="AI45" s="20" t="b">
        <f t="shared" si="7"/>
        <v>0</v>
      </c>
      <c r="AJ45" s="20"/>
      <c r="AK45" s="20"/>
      <c r="AL45" s="20"/>
      <c r="AM45" s="20"/>
      <c r="AN45" s="20"/>
      <c r="AO45" s="20"/>
      <c r="AP45" s="20"/>
      <c r="AQ45" s="20"/>
      <c r="AR45" s="23"/>
      <c r="AS45" s="23"/>
      <c r="AT45" s="23"/>
      <c r="AU45" s="23"/>
      <c r="AV45" s="23"/>
    </row>
    <row r="46" ht="15.75" customHeight="1">
      <c r="A46" s="17" t="str">
        <f t="shared" si="1"/>
        <v>Botswana-Africa2005</v>
      </c>
      <c r="B46" s="17" t="s">
        <v>94</v>
      </c>
      <c r="C46" s="18" t="s">
        <v>75</v>
      </c>
      <c r="D46" s="19" t="s">
        <v>84</v>
      </c>
      <c r="E46" s="17">
        <v>1.21116188E9</v>
      </c>
      <c r="F46" s="18">
        <v>0.049</v>
      </c>
      <c r="G46" s="18">
        <v>268.0</v>
      </c>
      <c r="H46" s="18">
        <v>0.158</v>
      </c>
      <c r="I46" s="20">
        <f t="array" ref="I46:J46">IFNA(VLOOKUP(A46,ENERGY!$A$2:$F$2692,{5,6},0),0)</f>
        <v>0</v>
      </c>
      <c r="J46" s="20">
        <v>0.0</v>
      </c>
      <c r="K46" s="20">
        <f t="array" ref="K46:S46">VLOOKUP(A46,'HUMAN RESOURCES'!$A$2:$M$2692,{2,3,4,5,6,7,8,9,10},0)</f>
        <v>0.025</v>
      </c>
      <c r="L46" s="20">
        <v>0.043</v>
      </c>
      <c r="M46" s="20">
        <v>47.0</v>
      </c>
      <c r="N46" s="20">
        <v>46.0</v>
      </c>
      <c r="O46" s="20">
        <v>0.358</v>
      </c>
      <c r="P46" s="20">
        <v>0.61</v>
      </c>
      <c r="Q46" s="20">
        <v>0.032</v>
      </c>
      <c r="R46" s="20">
        <v>1875805.0</v>
      </c>
      <c r="S46" s="20">
        <v>0.551</v>
      </c>
      <c r="T46" s="20">
        <f t="array" ref="T46:U46">VLOOKUP(A46,TOURISM!$A$2:$F$2692,{3,6},0)</f>
        <v>563000000</v>
      </c>
      <c r="U46" s="20">
        <v>3.01E8</v>
      </c>
      <c r="V46" s="20">
        <f t="array" ref="V46:AA46">VLOOKUP(A46,BUSINESS!$A$2:$J$2692,{4,5,6,7,8,9},0)</f>
        <v>0.171</v>
      </c>
      <c r="W46" s="20">
        <v>107.0</v>
      </c>
      <c r="X46" s="20"/>
      <c r="Y46" s="20">
        <v>140.0</v>
      </c>
      <c r="Z46" s="20">
        <v>0.033</v>
      </c>
      <c r="AA46" s="20">
        <v>0.301</v>
      </c>
      <c r="AB46" s="21">
        <f t="shared" si="2"/>
        <v>645.6757925</v>
      </c>
      <c r="AC46" s="20"/>
      <c r="AD46" s="20"/>
      <c r="AE46" s="20">
        <f t="shared" si="25"/>
        <v>160.4644406</v>
      </c>
      <c r="AF46" s="22" t="b">
        <f t="shared" si="4"/>
        <v>0</v>
      </c>
      <c r="AG46" s="20" t="b">
        <f t="shared" si="5"/>
        <v>0</v>
      </c>
      <c r="AH46" s="20" t="b">
        <f t="shared" si="6"/>
        <v>0</v>
      </c>
      <c r="AI46" s="20" t="b">
        <f t="shared" si="7"/>
        <v>0</v>
      </c>
      <c r="AJ46" s="20"/>
      <c r="AK46" s="20"/>
      <c r="AL46" s="20"/>
      <c r="AM46" s="20"/>
      <c r="AN46" s="20"/>
      <c r="AO46" s="20"/>
      <c r="AP46" s="20"/>
      <c r="AQ46" s="20"/>
      <c r="AR46" s="23"/>
      <c r="AS46" s="23"/>
      <c r="AT46" s="23"/>
      <c r="AU46" s="23"/>
      <c r="AV46" s="23"/>
    </row>
    <row r="47" ht="15.75" customHeight="1">
      <c r="A47" s="17" t="str">
        <f t="shared" si="1"/>
        <v>Botswana-Africa2006</v>
      </c>
      <c r="B47" s="17" t="s">
        <v>94</v>
      </c>
      <c r="C47" s="18" t="s">
        <v>75</v>
      </c>
      <c r="D47" s="19" t="s">
        <v>85</v>
      </c>
      <c r="E47" s="17">
        <v>1.21745E9</v>
      </c>
      <c r="F47" s="18">
        <v>0.056</v>
      </c>
      <c r="G47" s="18">
        <v>298.0</v>
      </c>
      <c r="H47" s="18">
        <v>0.157</v>
      </c>
      <c r="I47" s="20">
        <f t="array" ref="I47:J47">IFNA(VLOOKUP(A47,ENERGY!$A$2:$F$2692,{5,6},0),0)</f>
        <v>2033</v>
      </c>
      <c r="J47" s="20">
        <v>4701.0</v>
      </c>
      <c r="K47" s="20">
        <f t="array" ref="K47:S47">VLOOKUP(A47,'HUMAN RESOURCES'!$A$2:$M$2692,{2,3,4,5,6,7,8,9,10},0)</f>
        <v>0.025</v>
      </c>
      <c r="L47" s="20">
        <v>0.043</v>
      </c>
      <c r="M47" s="20">
        <v>47.0</v>
      </c>
      <c r="N47" s="20">
        <v>46.0</v>
      </c>
      <c r="O47" s="20">
        <v>0.354</v>
      </c>
      <c r="P47" s="20">
        <v>0.613</v>
      </c>
      <c r="Q47" s="20">
        <v>0.033</v>
      </c>
      <c r="R47" s="20">
        <v>1895944.0</v>
      </c>
      <c r="S47" s="20">
        <v>0.553</v>
      </c>
      <c r="T47" s="20">
        <f t="array" ref="T47:U47">VLOOKUP(A47,TOURISM!$A$2:$F$2692,{3,6},0)</f>
        <v>539000000</v>
      </c>
      <c r="U47" s="20">
        <v>2.85E8</v>
      </c>
      <c r="V47" s="20">
        <f t="array" ref="V47:AA47">VLOOKUP(A47,BUSINESS!$A$2:$J$2692,{4,5,6,7,8,9},0)</f>
        <v>0.171</v>
      </c>
      <c r="W47" s="20">
        <v>107.0</v>
      </c>
      <c r="X47" s="20"/>
      <c r="Y47" s="20">
        <v>140.0</v>
      </c>
      <c r="Z47" s="20">
        <v>0.043</v>
      </c>
      <c r="AA47" s="20">
        <v>0.434</v>
      </c>
      <c r="AB47" s="21">
        <f t="shared" si="2"/>
        <v>642.1339449</v>
      </c>
      <c r="AC47" s="20">
        <f>I47/R47</f>
        <v>0.001072289055</v>
      </c>
      <c r="AD47" s="20">
        <f>J47/R47</f>
        <v>0.002479503614</v>
      </c>
      <c r="AE47" s="20">
        <f t="shared" si="25"/>
        <v>150.3208956</v>
      </c>
      <c r="AF47" s="22" t="b">
        <f t="shared" si="4"/>
        <v>0</v>
      </c>
      <c r="AG47" s="20" t="b">
        <f t="shared" si="5"/>
        <v>0</v>
      </c>
      <c r="AH47" s="20" t="b">
        <f t="shared" si="6"/>
        <v>0</v>
      </c>
      <c r="AI47" s="20" t="b">
        <f t="shared" si="7"/>
        <v>0</v>
      </c>
      <c r="AJ47" s="20"/>
      <c r="AK47" s="20"/>
      <c r="AL47" s="20"/>
      <c r="AM47" s="20"/>
      <c r="AN47" s="20"/>
      <c r="AO47" s="20"/>
      <c r="AP47" s="20"/>
      <c r="AQ47" s="20"/>
      <c r="AR47" s="23"/>
      <c r="AS47" s="23"/>
      <c r="AT47" s="23"/>
      <c r="AU47" s="23"/>
      <c r="AV47" s="23"/>
    </row>
    <row r="48" ht="15.75" customHeight="1">
      <c r="A48" s="17" t="str">
        <f t="shared" si="1"/>
        <v>Botswana-Africa2007</v>
      </c>
      <c r="B48" s="17" t="s">
        <v>94</v>
      </c>
      <c r="C48" s="18" t="s">
        <v>75</v>
      </c>
      <c r="D48" s="19" t="s">
        <v>86</v>
      </c>
      <c r="E48" s="17">
        <v>1.221113795E9</v>
      </c>
      <c r="F48" s="18">
        <v>0.049</v>
      </c>
      <c r="G48" s="18">
        <v>263.0</v>
      </c>
      <c r="H48" s="18">
        <v>0.165</v>
      </c>
      <c r="I48" s="20">
        <f t="array" ref="I48:J48">IFNA(VLOOKUP(A48,ENERGY!$A$2:$F$2692,{5,6},0),0)</f>
        <v>0</v>
      </c>
      <c r="J48" s="20">
        <v>0.0</v>
      </c>
      <c r="K48" s="20">
        <f t="array" ref="K48:S48">VLOOKUP(A48,'HUMAN RESOURCES'!$A$2:$M$2692,{2,3,4,5,6,7,8,9,10},0)</f>
        <v>0.025</v>
      </c>
      <c r="L48" s="20">
        <v>0.043</v>
      </c>
      <c r="M48" s="20">
        <v>46.0</v>
      </c>
      <c r="N48" s="20">
        <v>46.0</v>
      </c>
      <c r="O48" s="20">
        <v>0.351</v>
      </c>
      <c r="P48" s="20">
        <v>0.616</v>
      </c>
      <c r="Q48" s="20">
        <v>0.033</v>
      </c>
      <c r="R48" s="20">
        <v>1915187.0</v>
      </c>
      <c r="S48" s="20">
        <v>0.555</v>
      </c>
      <c r="T48" s="20">
        <f t="array" ref="T48:U48">VLOOKUP(A48,TOURISM!$A$2:$F$2692,{3,6},0)</f>
        <v>548000000</v>
      </c>
      <c r="U48" s="20">
        <v>2.84E8</v>
      </c>
      <c r="V48" s="20">
        <f t="array" ref="V48:AA48">VLOOKUP(A48,BUSINESS!$A$2:$J$2692,{4,5,6,7,8,9},0)</f>
        <v>0.171</v>
      </c>
      <c r="W48" s="20">
        <v>107.0</v>
      </c>
      <c r="X48" s="20"/>
      <c r="Y48" s="20">
        <v>140.0</v>
      </c>
      <c r="Z48" s="20">
        <v>0.053</v>
      </c>
      <c r="AA48" s="20">
        <v>0.601</v>
      </c>
      <c r="AB48" s="21">
        <f t="shared" si="2"/>
        <v>637.595073</v>
      </c>
      <c r="AC48" s="20"/>
      <c r="AD48" s="20"/>
      <c r="AE48" s="20">
        <f t="shared" si="25"/>
        <v>148.2883917</v>
      </c>
      <c r="AF48" s="22" t="b">
        <f t="shared" si="4"/>
        <v>0</v>
      </c>
      <c r="AG48" s="20" t="b">
        <f t="shared" si="5"/>
        <v>0</v>
      </c>
      <c r="AH48" s="20" t="b">
        <f t="shared" si="6"/>
        <v>0</v>
      </c>
      <c r="AI48" s="20" t="b">
        <f t="shared" si="7"/>
        <v>0</v>
      </c>
      <c r="AJ48" s="20"/>
      <c r="AK48" s="20"/>
      <c r="AL48" s="20"/>
      <c r="AM48" s="20"/>
      <c r="AN48" s="20"/>
      <c r="AO48" s="20"/>
      <c r="AP48" s="20"/>
      <c r="AQ48" s="20"/>
      <c r="AR48" s="23"/>
      <c r="AS48" s="23"/>
      <c r="AT48" s="23"/>
      <c r="AU48" s="23"/>
      <c r="AV48" s="23"/>
    </row>
    <row r="49" ht="15.75" customHeight="1">
      <c r="A49" s="17" t="str">
        <f t="shared" si="1"/>
        <v>Botswana-Africa2008</v>
      </c>
      <c r="B49" s="17" t="s">
        <v>94</v>
      </c>
      <c r="C49" s="18" t="s">
        <v>75</v>
      </c>
      <c r="D49" s="19" t="s">
        <v>87</v>
      </c>
      <c r="E49" s="17">
        <v>1.224220675E9</v>
      </c>
      <c r="F49" s="18">
        <v>0.047</v>
      </c>
      <c r="G49" s="18">
        <v>269.0</v>
      </c>
      <c r="H49" s="18">
        <v>0.162</v>
      </c>
      <c r="I49" s="20">
        <f t="array" ref="I49:J49">IFNA(VLOOKUP(A49,ENERGY!$A$2:$F$2692,{5,6},0),0)</f>
        <v>1836</v>
      </c>
      <c r="J49" s="20">
        <v>4276.0</v>
      </c>
      <c r="K49" s="20">
        <f t="array" ref="K49:S49">VLOOKUP(A49,'HUMAN RESOURCES'!$A$2:$M$2692,{2,3,4,5,6,7,8,9,10},0)</f>
        <v>0.025</v>
      </c>
      <c r="L49" s="20">
        <v>0.043</v>
      </c>
      <c r="M49" s="20">
        <v>46.0</v>
      </c>
      <c r="N49" s="20">
        <v>46.0</v>
      </c>
      <c r="O49" s="20">
        <v>0.348</v>
      </c>
      <c r="P49" s="20">
        <v>0.618</v>
      </c>
      <c r="Q49" s="20">
        <v>0.034</v>
      </c>
      <c r="R49" s="20">
        <v>1933719.0</v>
      </c>
      <c r="S49" s="20">
        <v>0.558</v>
      </c>
      <c r="T49" s="20">
        <f t="array" ref="T49:U49">VLOOKUP(A49,TOURISM!$A$2:$F$2692,{3,6},0)</f>
        <v>59000000</v>
      </c>
      <c r="U49" s="20">
        <v>5.4E7</v>
      </c>
      <c r="V49" s="20">
        <f t="array" ref="V49:AA49">VLOOKUP(A49,BUSINESS!$A$2:$J$2692,{4,5,6,7,8,9},0)</f>
        <v>0.171</v>
      </c>
      <c r="W49" s="20">
        <v>77.0</v>
      </c>
      <c r="X49" s="20"/>
      <c r="Y49" s="20">
        <v>140.0</v>
      </c>
      <c r="Z49" s="20">
        <v>0.063</v>
      </c>
      <c r="AA49" s="20">
        <v>0.768</v>
      </c>
      <c r="AB49" s="21">
        <f t="shared" si="2"/>
        <v>633.0912997</v>
      </c>
      <c r="AC49" s="20">
        <f t="shared" ref="AC49:AC51" si="28">I49/R49</f>
        <v>0.0009494657704</v>
      </c>
      <c r="AD49" s="20">
        <f t="shared" ref="AD49:AD51" si="29">J49/R49</f>
        <v>0.002211283025</v>
      </c>
      <c r="AE49" s="20">
        <f t="shared" si="25"/>
        <v>27.92546383</v>
      </c>
      <c r="AF49" s="22" t="b">
        <f t="shared" si="4"/>
        <v>0</v>
      </c>
      <c r="AG49" s="20" t="b">
        <f t="shared" si="5"/>
        <v>0</v>
      </c>
      <c r="AH49" s="20" t="b">
        <f t="shared" si="6"/>
        <v>0</v>
      </c>
      <c r="AI49" s="20" t="b">
        <f t="shared" si="7"/>
        <v>0</v>
      </c>
      <c r="AJ49" s="20"/>
      <c r="AK49" s="20"/>
      <c r="AL49" s="20"/>
      <c r="AM49" s="20"/>
      <c r="AN49" s="20"/>
      <c r="AO49" s="20"/>
      <c r="AP49" s="20"/>
      <c r="AQ49" s="20"/>
      <c r="AR49" s="23"/>
      <c r="AS49" s="23"/>
      <c r="AT49" s="23"/>
      <c r="AU49" s="23"/>
      <c r="AV49" s="23"/>
    </row>
    <row r="50" ht="15.75" customHeight="1">
      <c r="A50" s="17" t="str">
        <f t="shared" si="1"/>
        <v>Botswana-Africa2009</v>
      </c>
      <c r="B50" s="17" t="s">
        <v>94</v>
      </c>
      <c r="C50" s="18" t="s">
        <v>75</v>
      </c>
      <c r="D50" s="19" t="s">
        <v>88</v>
      </c>
      <c r="E50" s="17">
        <v>1.234197704E9</v>
      </c>
      <c r="F50" s="18">
        <v>0.053</v>
      </c>
      <c r="G50" s="18">
        <v>307.0</v>
      </c>
      <c r="H50" s="18">
        <v>0.165</v>
      </c>
      <c r="I50" s="20">
        <f t="array" ref="I50:J50">IFNA(VLOOKUP(A50,ENERGY!$A$2:$F$2692,{5,6},0),0)</f>
        <v>1907</v>
      </c>
      <c r="J50" s="20">
        <v>4265.0</v>
      </c>
      <c r="K50" s="20">
        <f t="array" ref="K50:S50">VLOOKUP(A50,'HUMAN RESOURCES'!$A$2:$M$2692,{2,3,4,5,6,7,8,9,10},0)</f>
        <v>0.025</v>
      </c>
      <c r="L50" s="20">
        <v>0.041</v>
      </c>
      <c r="M50" s="20">
        <v>46.0</v>
      </c>
      <c r="N50" s="20">
        <v>47.0</v>
      </c>
      <c r="O50" s="20">
        <v>0.345</v>
      </c>
      <c r="P50" s="20">
        <v>0.621</v>
      </c>
      <c r="Q50" s="20">
        <v>0.034</v>
      </c>
      <c r="R50" s="20">
        <v>1951715.0</v>
      </c>
      <c r="S50" s="20">
        <v>0.56</v>
      </c>
      <c r="T50" s="20">
        <f t="array" ref="T50:U50">VLOOKUP(A50,TOURISM!$A$2:$F$2692,{3,6},0)</f>
        <v>53000000</v>
      </c>
      <c r="U50" s="20">
        <v>8.0E7</v>
      </c>
      <c r="V50" s="20">
        <f t="array" ref="V50:AA50">VLOOKUP(A50,BUSINESS!$A$2:$J$2692,{4,5,6,7,8,9},0)</f>
        <v>0.17</v>
      </c>
      <c r="W50" s="20">
        <v>60.0</v>
      </c>
      <c r="X50" s="20"/>
      <c r="Y50" s="20">
        <v>140.0</v>
      </c>
      <c r="Z50" s="20">
        <v>0.062</v>
      </c>
      <c r="AA50" s="20">
        <v>0.96</v>
      </c>
      <c r="AB50" s="21">
        <f t="shared" si="2"/>
        <v>632.3657419</v>
      </c>
      <c r="AC50" s="20">
        <f t="shared" si="28"/>
        <v>0.0009770893804</v>
      </c>
      <c r="AD50" s="20">
        <f t="shared" si="29"/>
        <v>0.002185257581</v>
      </c>
      <c r="AE50" s="20">
        <f t="shared" si="25"/>
        <v>40.98959121</v>
      </c>
      <c r="AF50" s="22" t="b">
        <f t="shared" si="4"/>
        <v>0</v>
      </c>
      <c r="AG50" s="20" t="b">
        <f t="shared" si="5"/>
        <v>0</v>
      </c>
      <c r="AH50" s="20" t="b">
        <f t="shared" si="6"/>
        <v>0</v>
      </c>
      <c r="AI50" s="20" t="b">
        <f t="shared" si="7"/>
        <v>0</v>
      </c>
      <c r="AJ50" s="20"/>
      <c r="AK50" s="20"/>
      <c r="AL50" s="20"/>
      <c r="AM50" s="20"/>
      <c r="AN50" s="20"/>
      <c r="AO50" s="20"/>
      <c r="AP50" s="20"/>
      <c r="AQ50" s="20"/>
      <c r="AR50" s="23"/>
      <c r="AS50" s="23"/>
      <c r="AT50" s="23"/>
      <c r="AU50" s="23"/>
      <c r="AV50" s="23"/>
    </row>
    <row r="51" ht="15.75" customHeight="1">
      <c r="A51" s="17" t="str">
        <f t="shared" si="1"/>
        <v>Botswana-Africa2010</v>
      </c>
      <c r="B51" s="17" t="s">
        <v>94</v>
      </c>
      <c r="C51" s="18" t="s">
        <v>75</v>
      </c>
      <c r="D51" s="19" t="s">
        <v>89</v>
      </c>
      <c r="E51" s="17">
        <v>1.239004288E9</v>
      </c>
      <c r="F51" s="18">
        <v>0.061</v>
      </c>
      <c r="G51" s="18">
        <v>318.0</v>
      </c>
      <c r="H51" s="18">
        <v>0.138</v>
      </c>
      <c r="I51" s="20">
        <f t="array" ref="I51:J51">IFNA(VLOOKUP(A51,ENERGY!$A$2:$F$2692,{5,6},0),0)</f>
        <v>1956</v>
      </c>
      <c r="J51" s="20">
        <v>4646.0</v>
      </c>
      <c r="K51" s="20">
        <f t="array" ref="K51:S51">VLOOKUP(A51,'HUMAN RESOURCES'!$A$2:$M$2692,{2,3,4,5,6,7,8,9,10},0)</f>
        <v>0.024</v>
      </c>
      <c r="L51" s="20">
        <v>0.04</v>
      </c>
      <c r="M51" s="20">
        <v>46.0</v>
      </c>
      <c r="N51" s="20">
        <v>47.0</v>
      </c>
      <c r="O51" s="20">
        <v>0.343</v>
      </c>
      <c r="P51" s="20">
        <v>0.623</v>
      </c>
      <c r="Q51" s="20">
        <v>0.035</v>
      </c>
      <c r="R51" s="20">
        <v>1969341.0</v>
      </c>
      <c r="S51" s="20">
        <v>0.562</v>
      </c>
      <c r="T51" s="20">
        <f t="array" ref="T51:U51">VLOOKUP(A51,TOURISM!$A$2:$F$2692,{3,6},0)</f>
        <v>80000000</v>
      </c>
      <c r="U51" s="20">
        <v>8.9E7</v>
      </c>
      <c r="V51" s="20">
        <f t="array" ref="V51:AA51">VLOOKUP(A51,BUSINESS!$A$2:$J$2692,{4,5,6,7,8,9},0)</f>
        <v>0.195</v>
      </c>
      <c r="W51" s="20">
        <v>60.0</v>
      </c>
      <c r="X51" s="20"/>
      <c r="Y51" s="20">
        <v>152.0</v>
      </c>
      <c r="Z51" s="20">
        <v>0.06</v>
      </c>
      <c r="AA51" s="20">
        <v>1.2</v>
      </c>
      <c r="AB51" s="21">
        <f t="shared" si="2"/>
        <v>629.1466475</v>
      </c>
      <c r="AC51" s="20">
        <f t="shared" si="28"/>
        <v>0.0009932256526</v>
      </c>
      <c r="AD51" s="20">
        <f t="shared" si="29"/>
        <v>0.002359164817</v>
      </c>
      <c r="AE51" s="20">
        <f t="shared" si="25"/>
        <v>45.19278276</v>
      </c>
      <c r="AF51" s="22" t="b">
        <f t="shared" si="4"/>
        <v>0</v>
      </c>
      <c r="AG51" s="20" t="b">
        <f t="shared" si="5"/>
        <v>0</v>
      </c>
      <c r="AH51" s="20" t="b">
        <f t="shared" si="6"/>
        <v>0</v>
      </c>
      <c r="AI51" s="20" t="b">
        <f t="shared" si="7"/>
        <v>0</v>
      </c>
      <c r="AJ51" s="20"/>
      <c r="AK51" s="20"/>
      <c r="AL51" s="20"/>
      <c r="AM51" s="20"/>
      <c r="AN51" s="20"/>
      <c r="AO51" s="20"/>
      <c r="AP51" s="20"/>
      <c r="AQ51" s="20"/>
      <c r="AR51" s="23"/>
      <c r="AS51" s="23"/>
      <c r="AT51" s="23"/>
      <c r="AU51" s="23"/>
      <c r="AV51" s="23"/>
    </row>
    <row r="52" ht="15.75" customHeight="1">
      <c r="A52" s="17" t="str">
        <f t="shared" si="1"/>
        <v>Botswana-Africa2011</v>
      </c>
      <c r="B52" s="17" t="s">
        <v>94</v>
      </c>
      <c r="C52" s="18" t="s">
        <v>75</v>
      </c>
      <c r="D52" s="19" t="s">
        <v>90</v>
      </c>
      <c r="E52" s="17">
        <v>1.239144502E9</v>
      </c>
      <c r="F52" s="18">
        <v>0.056</v>
      </c>
      <c r="G52" s="18">
        <v>394.0</v>
      </c>
      <c r="H52" s="18">
        <v>0.115</v>
      </c>
      <c r="I52" s="20">
        <f t="array" ref="I52:J52">IFNA(VLOOKUP(A52,ENERGY!$A$2:$F$2692,{5,6},0),0)</f>
        <v>0</v>
      </c>
      <c r="J52" s="20">
        <v>0.0</v>
      </c>
      <c r="K52" s="20">
        <f t="array" ref="K52:S52">VLOOKUP(A52,'HUMAN RESOURCES'!$A$2:$M$2692,{2,3,4,5,6,7,8,9,10},0)</f>
        <v>0.024</v>
      </c>
      <c r="L52" s="20">
        <v>0.039</v>
      </c>
      <c r="M52" s="20">
        <v>46.0</v>
      </c>
      <c r="N52" s="20">
        <v>47.0</v>
      </c>
      <c r="O52" s="20">
        <v>0.34</v>
      </c>
      <c r="P52" s="20">
        <v>0.625</v>
      </c>
      <c r="Q52" s="20">
        <v>0.035</v>
      </c>
      <c r="R52" s="20">
        <v>1986701.0</v>
      </c>
      <c r="S52" s="20">
        <v>0.565</v>
      </c>
      <c r="T52" s="20">
        <f t="array" ref="T52:U52">VLOOKUP(A52,TOURISM!$A$2:$F$2692,{3,6},0)</f>
        <v>36000000</v>
      </c>
      <c r="U52" s="20">
        <v>8.2E7</v>
      </c>
      <c r="V52" s="20">
        <f t="array" ref="V52:AA52">VLOOKUP(A52,BUSINESS!$A$2:$J$2692,{4,5,6,7,8,9},0)</f>
        <v>0.195</v>
      </c>
      <c r="W52" s="20">
        <v>60.0</v>
      </c>
      <c r="X52" s="20"/>
      <c r="Y52" s="20">
        <v>152.0</v>
      </c>
      <c r="Z52" s="20">
        <v>0.08</v>
      </c>
      <c r="AA52" s="20">
        <v>1.46</v>
      </c>
      <c r="AB52" s="21">
        <f t="shared" si="2"/>
        <v>623.719675</v>
      </c>
      <c r="AC52" s="20"/>
      <c r="AD52" s="20"/>
      <c r="AE52" s="20">
        <f t="shared" si="25"/>
        <v>41.27445449</v>
      </c>
      <c r="AF52" s="22" t="b">
        <f t="shared" si="4"/>
        <v>0</v>
      </c>
      <c r="AG52" s="20" t="b">
        <f t="shared" si="5"/>
        <v>0</v>
      </c>
      <c r="AH52" s="20" t="b">
        <f t="shared" si="6"/>
        <v>0</v>
      </c>
      <c r="AI52" s="20" t="b">
        <f t="shared" si="7"/>
        <v>0</v>
      </c>
      <c r="AJ52" s="20"/>
      <c r="AK52" s="20"/>
      <c r="AL52" s="20"/>
      <c r="AM52" s="20"/>
      <c r="AN52" s="20"/>
      <c r="AO52" s="20"/>
      <c r="AP52" s="20"/>
      <c r="AQ52" s="20"/>
      <c r="AR52" s="23"/>
      <c r="AS52" s="23"/>
      <c r="AT52" s="23"/>
      <c r="AU52" s="23"/>
      <c r="AV52" s="23"/>
    </row>
    <row r="53" ht="15.75" customHeight="1">
      <c r="A53" s="17" t="str">
        <f t="shared" si="1"/>
        <v>Botswana-Africa2012</v>
      </c>
      <c r="B53" s="17" t="s">
        <v>94</v>
      </c>
      <c r="C53" s="18" t="s">
        <v>75</v>
      </c>
      <c r="D53" s="19" t="s">
        <v>91</v>
      </c>
      <c r="E53" s="17">
        <v>1.252222222E9</v>
      </c>
      <c r="F53" s="18">
        <v>0.052</v>
      </c>
      <c r="G53" s="18">
        <v>404.0</v>
      </c>
      <c r="H53" s="18">
        <v>0.11</v>
      </c>
      <c r="I53" s="20">
        <f t="array" ref="I53:J53">IFNA(VLOOKUP(A53,ENERGY!$A$2:$F$2692,{5,6},0),0)</f>
        <v>1857</v>
      </c>
      <c r="J53" s="20">
        <v>4378.0</v>
      </c>
      <c r="K53" s="20">
        <f t="array" ref="K53:S53">VLOOKUP(A53,'HUMAN RESOURCES'!$A$2:$M$2692,{2,3,4,5,6,7,8,9,10},0)</f>
        <v>0.024</v>
      </c>
      <c r="L53" s="20">
        <v>0.037</v>
      </c>
      <c r="M53" s="20">
        <v>46.0</v>
      </c>
      <c r="N53" s="20">
        <v>48.0</v>
      </c>
      <c r="O53" s="20">
        <v>0.338</v>
      </c>
      <c r="P53" s="20">
        <v>0.627</v>
      </c>
      <c r="Q53" s="20">
        <v>0.036</v>
      </c>
      <c r="R53" s="20">
        <v>2003910.0</v>
      </c>
      <c r="S53" s="20">
        <v>0.567</v>
      </c>
      <c r="T53" s="20">
        <f t="array" ref="T53:U53">VLOOKUP(A53,TOURISM!$A$2:$F$2692,{3,6},0)</f>
        <v>30000000</v>
      </c>
      <c r="U53" s="20">
        <v>1.0E8</v>
      </c>
      <c r="V53" s="20">
        <f t="array" ref="V53:AA53">VLOOKUP(A53,BUSINESS!$A$2:$J$2692,{4,5,6,7,8,9},0)</f>
        <v>0.254</v>
      </c>
      <c r="W53" s="20">
        <v>60.0</v>
      </c>
      <c r="X53" s="20">
        <v>65.0</v>
      </c>
      <c r="Y53" s="20">
        <v>152.0</v>
      </c>
      <c r="Z53" s="20">
        <v>0.115</v>
      </c>
      <c r="AA53" s="20">
        <v>1.538</v>
      </c>
      <c r="AB53" s="21">
        <f t="shared" si="2"/>
        <v>624.8894521</v>
      </c>
      <c r="AC53" s="20">
        <f>I53/R53</f>
        <v>0.0009266883243</v>
      </c>
      <c r="AD53" s="20">
        <f>J53/R53</f>
        <v>0.002184728855</v>
      </c>
      <c r="AE53" s="20">
        <f t="shared" si="25"/>
        <v>49.90244073</v>
      </c>
      <c r="AF53" s="22" t="b">
        <f t="shared" si="4"/>
        <v>0</v>
      </c>
      <c r="AG53" s="20" t="b">
        <f t="shared" si="5"/>
        <v>0</v>
      </c>
      <c r="AH53" s="20" t="b">
        <f t="shared" si="6"/>
        <v>0</v>
      </c>
      <c r="AI53" s="20" t="b">
        <f t="shared" si="7"/>
        <v>0</v>
      </c>
      <c r="AJ53" s="20"/>
      <c r="AK53" s="20"/>
      <c r="AL53" s="20"/>
      <c r="AM53" s="20"/>
      <c r="AN53" s="20"/>
      <c r="AO53" s="20"/>
      <c r="AP53" s="20"/>
      <c r="AQ53" s="20"/>
      <c r="AR53" s="23"/>
      <c r="AS53" s="23"/>
      <c r="AT53" s="23"/>
      <c r="AU53" s="23"/>
      <c r="AV53" s="23"/>
    </row>
    <row r="54" ht="15.75" customHeight="1">
      <c r="A54" s="17" t="str">
        <f t="shared" si="1"/>
        <v>Botswana-Africa2000</v>
      </c>
      <c r="B54" s="17" t="s">
        <v>94</v>
      </c>
      <c r="C54" s="18" t="s">
        <v>75</v>
      </c>
      <c r="D54" s="19" t="s">
        <v>76</v>
      </c>
      <c r="E54" s="17">
        <v>1.258193519E9</v>
      </c>
      <c r="F54" s="18">
        <v>0.053</v>
      </c>
      <c r="G54" s="18">
        <v>384.0</v>
      </c>
      <c r="H54" s="18">
        <v>0.11</v>
      </c>
      <c r="I54" s="20" t="str">
        <f t="array" ref="I54:J54">IFNA(VLOOKUP(A54,ENERGY!$A$2:$F$2692,{5,6},0),0)</f>
        <v/>
      </c>
      <c r="J54" s="20"/>
      <c r="K54" s="20">
        <f t="array" ref="K54:S54">VLOOKUP(A54,'HUMAN RESOURCES'!$A$2:$M$2692,{2,3,4,5,6,7,8,9,10},0)</f>
        <v>0.027</v>
      </c>
      <c r="L54" s="20">
        <v>0.054</v>
      </c>
      <c r="M54" s="20">
        <v>52.0</v>
      </c>
      <c r="N54" s="20">
        <v>49.0</v>
      </c>
      <c r="O54" s="20">
        <v>0.383</v>
      </c>
      <c r="P54" s="20">
        <v>0.587</v>
      </c>
      <c r="Q54" s="20">
        <v>0.029</v>
      </c>
      <c r="R54" s="20">
        <v>1755375.0</v>
      </c>
      <c r="S54" s="20">
        <v>0.532</v>
      </c>
      <c r="T54" s="20">
        <f t="array" ref="T54:U54">VLOOKUP(A54,TOURISM!$A$2:$F$2692,{3,6},0)</f>
        <v>227000000</v>
      </c>
      <c r="U54" s="20">
        <v>2.09E8</v>
      </c>
      <c r="V54" s="20" t="str">
        <f t="array" ref="V54:AA54">VLOOKUP(A54,BUSINESS!$A$2:$J$2692,{4,5,6,7,8,9},0)</f>
        <v/>
      </c>
      <c r="W54" s="20"/>
      <c r="X54" s="20"/>
      <c r="Y54" s="20"/>
      <c r="Z54" s="20">
        <v>0.029</v>
      </c>
      <c r="AA54" s="20">
        <v>0.127</v>
      </c>
      <c r="AB54" s="21">
        <f t="shared" si="2"/>
        <v>716.7662289</v>
      </c>
      <c r="AC54" s="20"/>
      <c r="AD54" s="20"/>
      <c r="AE54" s="20">
        <f t="shared" si="25"/>
        <v>119.0628783</v>
      </c>
      <c r="AF54" s="22" t="b">
        <f t="shared" si="4"/>
        <v>0</v>
      </c>
      <c r="AG54" s="20" t="b">
        <f t="shared" si="5"/>
        <v>0</v>
      </c>
      <c r="AH54" s="20" t="b">
        <f t="shared" si="6"/>
        <v>0</v>
      </c>
      <c r="AI54" s="20" t="b">
        <f t="shared" si="7"/>
        <v>0</v>
      </c>
      <c r="AJ54" s="20"/>
      <c r="AK54" s="20"/>
      <c r="AL54" s="20"/>
      <c r="AM54" s="20"/>
      <c r="AN54" s="20"/>
      <c r="AO54" s="20"/>
      <c r="AP54" s="20"/>
      <c r="AQ54" s="20"/>
      <c r="AR54" s="23"/>
      <c r="AS54" s="23"/>
      <c r="AT54" s="23"/>
      <c r="AU54" s="23"/>
      <c r="AV54" s="23"/>
    </row>
    <row r="55" ht="15.75" customHeight="1">
      <c r="A55" s="17" t="str">
        <f t="shared" si="1"/>
        <v>Burkina Faso-Africa2001</v>
      </c>
      <c r="B55" s="17" t="s">
        <v>95</v>
      </c>
      <c r="C55" s="18" t="s">
        <v>75</v>
      </c>
      <c r="D55" s="19" t="s">
        <v>77</v>
      </c>
      <c r="E55" s="17">
        <v>1.42645203E9</v>
      </c>
      <c r="F55" s="18">
        <v>0.051</v>
      </c>
      <c r="G55" s="18">
        <v>12.0</v>
      </c>
      <c r="H55" s="18"/>
      <c r="I55" s="20" t="str">
        <f t="array" ref="I55:J55">IFNA(VLOOKUP(A55,ENERGY!$A$2:$F$2692,{5,6},0),0)</f>
        <v/>
      </c>
      <c r="J55" s="20"/>
      <c r="K55" s="20">
        <f t="array" ref="K55:S55">VLOOKUP(A55,'HUMAN RESOURCES'!$A$2:$M$2692,{2,3,4,5,6,7,8,9,10},0)</f>
        <v>0.046</v>
      </c>
      <c r="L55" s="20">
        <v>0.095</v>
      </c>
      <c r="M55" s="20">
        <v>52.0</v>
      </c>
      <c r="N55" s="20">
        <v>50.0</v>
      </c>
      <c r="O55" s="20">
        <v>0.467</v>
      </c>
      <c r="P55" s="20">
        <v>0.506</v>
      </c>
      <c r="Q55" s="20">
        <v>0.027</v>
      </c>
      <c r="R55" s="20">
        <v>1.194608E7</v>
      </c>
      <c r="S55" s="20">
        <v>0.185</v>
      </c>
      <c r="T55" s="20">
        <f t="array" ref="T55:U55">VLOOKUP(A55,TOURISM!$A$2:$F$2692,{3,6},0)</f>
        <v>25000000</v>
      </c>
      <c r="U55" s="20">
        <v>3.5E7</v>
      </c>
      <c r="V55" s="20" t="str">
        <f t="array" ref="V55:AA55">VLOOKUP(A55,BUSINESS!$A$2:$J$2692,{4,5,6,7,8,9},0)</f>
        <v/>
      </c>
      <c r="W55" s="20"/>
      <c r="X55" s="20"/>
      <c r="Y55" s="20"/>
      <c r="Z55" s="20">
        <v>0.002</v>
      </c>
      <c r="AA55" s="20">
        <v>0.006</v>
      </c>
      <c r="AB55" s="21">
        <f t="shared" si="2"/>
        <v>119.4075404</v>
      </c>
      <c r="AC55" s="20"/>
      <c r="AD55" s="20"/>
      <c r="AE55" s="20">
        <f t="shared" si="25"/>
        <v>2.929831376</v>
      </c>
      <c r="AF55" s="22" t="b">
        <f t="shared" si="4"/>
        <v>0</v>
      </c>
      <c r="AG55" s="20" t="b">
        <f t="shared" si="5"/>
        <v>0</v>
      </c>
      <c r="AH55" s="20" t="b">
        <f t="shared" si="6"/>
        <v>0</v>
      </c>
      <c r="AI55" s="20" t="b">
        <f t="shared" si="7"/>
        <v>0</v>
      </c>
      <c r="AJ55" s="20"/>
      <c r="AK55" s="20"/>
      <c r="AL55" s="20"/>
      <c r="AM55" s="20"/>
      <c r="AN55" s="20"/>
      <c r="AO55" s="20"/>
      <c r="AP55" s="20"/>
      <c r="AQ55" s="20"/>
      <c r="AR55" s="23"/>
      <c r="AS55" s="23"/>
      <c r="AT55" s="23"/>
      <c r="AU55" s="23"/>
      <c r="AV55" s="23"/>
    </row>
    <row r="56" ht="15.75" customHeight="1">
      <c r="A56" s="17" t="str">
        <f t="shared" si="1"/>
        <v>Burkina Faso-Africa2002</v>
      </c>
      <c r="B56" s="17" t="s">
        <v>95</v>
      </c>
      <c r="C56" s="18" t="s">
        <v>75</v>
      </c>
      <c r="D56" s="19" t="s">
        <v>79</v>
      </c>
      <c r="E56" s="17">
        <v>1.4288426E9</v>
      </c>
      <c r="F56" s="18">
        <v>0.049</v>
      </c>
      <c r="G56" s="18">
        <v>12.0</v>
      </c>
      <c r="H56" s="18"/>
      <c r="I56" s="20" t="str">
        <f t="array" ref="I56:J56">IFNA(VLOOKUP(A56,ENERGY!$A$2:$F$2692,{5,6},0),0)</f>
        <v/>
      </c>
      <c r="J56" s="20">
        <v>1683.0</v>
      </c>
      <c r="K56" s="20">
        <f t="array" ref="K56:S56">VLOOKUP(A56,'HUMAN RESOURCES'!$A$2:$M$2692,{2,3,4,5,6,7,8,9,10},0)</f>
        <v>0.046</v>
      </c>
      <c r="L56" s="20">
        <v>0.094</v>
      </c>
      <c r="M56" s="20">
        <v>52.0</v>
      </c>
      <c r="N56" s="20">
        <v>50.0</v>
      </c>
      <c r="O56" s="20">
        <v>0.467</v>
      </c>
      <c r="P56" s="20">
        <v>0.507</v>
      </c>
      <c r="Q56" s="20">
        <v>0.027</v>
      </c>
      <c r="R56" s="20">
        <v>1.2296399E7</v>
      </c>
      <c r="S56" s="20">
        <v>0.193</v>
      </c>
      <c r="T56" s="20">
        <f t="array" ref="T56:U56">VLOOKUP(A56,TOURISM!$A$2:$F$2692,{3,6},0)</f>
        <v>37000000</v>
      </c>
      <c r="U56" s="20">
        <v>3.6E7</v>
      </c>
      <c r="V56" s="20" t="str">
        <f t="array" ref="V56:AA56">VLOOKUP(A56,BUSINESS!$A$2:$J$2692,{4,5,6,7,8,9},0)</f>
        <v/>
      </c>
      <c r="W56" s="20"/>
      <c r="X56" s="20"/>
      <c r="Y56" s="20"/>
      <c r="Z56" s="20">
        <v>0.002</v>
      </c>
      <c r="AA56" s="20">
        <v>0.009</v>
      </c>
      <c r="AB56" s="21">
        <f t="shared" si="2"/>
        <v>116.2000843</v>
      </c>
      <c r="AC56" s="20"/>
      <c r="AD56" s="20">
        <f t="shared" ref="AD56:AD58" si="30">J56/R56</f>
        <v>0.0001368693387</v>
      </c>
      <c r="AE56" s="20">
        <f t="shared" si="25"/>
        <v>2.92768639</v>
      </c>
      <c r="AF56" s="22" t="b">
        <f t="shared" si="4"/>
        <v>0</v>
      </c>
      <c r="AG56" s="20" t="b">
        <f t="shared" si="5"/>
        <v>0</v>
      </c>
      <c r="AH56" s="20" t="b">
        <f t="shared" si="6"/>
        <v>0</v>
      </c>
      <c r="AI56" s="20" t="b">
        <f t="shared" si="7"/>
        <v>0</v>
      </c>
      <c r="AJ56" s="20"/>
      <c r="AK56" s="20"/>
      <c r="AL56" s="20"/>
      <c r="AM56" s="20"/>
      <c r="AN56" s="20"/>
      <c r="AO56" s="20"/>
      <c r="AP56" s="20"/>
      <c r="AQ56" s="20"/>
      <c r="AR56" s="23"/>
      <c r="AS56" s="23"/>
      <c r="AT56" s="23"/>
      <c r="AU56" s="23"/>
      <c r="AV56" s="23"/>
    </row>
    <row r="57" ht="15.75" customHeight="1">
      <c r="A57" s="17" t="str">
        <f t="shared" si="1"/>
        <v>Burkina Faso-Africa2003</v>
      </c>
      <c r="B57" s="17" t="s">
        <v>95</v>
      </c>
      <c r="C57" s="18" t="s">
        <v>75</v>
      </c>
      <c r="D57" s="19" t="s">
        <v>81</v>
      </c>
      <c r="E57" s="17">
        <v>1.431208677E9</v>
      </c>
      <c r="F57" s="18">
        <v>0.05</v>
      </c>
      <c r="G57" s="18">
        <v>13.0</v>
      </c>
      <c r="H57" s="18"/>
      <c r="I57" s="20" t="str">
        <f t="array" ref="I57:J57">IFNA(VLOOKUP(A57,ENERGY!$A$2:$F$2692,{5,6},0),0)</f>
        <v/>
      </c>
      <c r="J57" s="20">
        <v>1665.0</v>
      </c>
      <c r="K57" s="20">
        <f t="array" ref="K57:S57">VLOOKUP(A57,'HUMAN RESOURCES'!$A$2:$M$2692,{2,3,4,5,6,7,8,9,10},0)</f>
        <v>0.045</v>
      </c>
      <c r="L57" s="20">
        <v>0.091</v>
      </c>
      <c r="M57" s="20">
        <v>53.0</v>
      </c>
      <c r="N57" s="20">
        <v>51.0</v>
      </c>
      <c r="O57" s="20">
        <v>0.466</v>
      </c>
      <c r="P57" s="20">
        <v>0.508</v>
      </c>
      <c r="Q57" s="20">
        <v>0.026</v>
      </c>
      <c r="R57" s="20">
        <v>1.2659086E7</v>
      </c>
      <c r="S57" s="20">
        <v>0.2</v>
      </c>
      <c r="T57" s="20">
        <f t="array" ref="T57:U57">VLOOKUP(A57,TOURISM!$A$2:$F$2692,{3,6},0)</f>
        <v>38000000</v>
      </c>
      <c r="U57" s="20">
        <v>5.0E7</v>
      </c>
      <c r="V57" s="20" t="str">
        <f t="array" ref="V57:AA57">VLOOKUP(A57,BUSINESS!$A$2:$J$2692,{4,5,6,7,8,9},0)</f>
        <v/>
      </c>
      <c r="W57" s="20">
        <v>40.0</v>
      </c>
      <c r="X57" s="20"/>
      <c r="Y57" s="20"/>
      <c r="Z57" s="20">
        <v>0.004</v>
      </c>
      <c r="AA57" s="20">
        <v>0.019</v>
      </c>
      <c r="AB57" s="21">
        <f t="shared" si="2"/>
        <v>113.0578208</v>
      </c>
      <c r="AC57" s="20"/>
      <c r="AD57" s="20">
        <f t="shared" si="30"/>
        <v>0.0001315260833</v>
      </c>
      <c r="AE57" s="20">
        <f t="shared" si="25"/>
        <v>3.949732232</v>
      </c>
      <c r="AF57" s="22" t="b">
        <f t="shared" si="4"/>
        <v>0</v>
      </c>
      <c r="AG57" s="20" t="b">
        <f t="shared" si="5"/>
        <v>0</v>
      </c>
      <c r="AH57" s="20" t="b">
        <f t="shared" si="6"/>
        <v>0</v>
      </c>
      <c r="AI57" s="20" t="b">
        <f t="shared" si="7"/>
        <v>0</v>
      </c>
      <c r="AJ57" s="20"/>
      <c r="AK57" s="20"/>
      <c r="AL57" s="20"/>
      <c r="AM57" s="20"/>
      <c r="AN57" s="20"/>
      <c r="AO57" s="20"/>
      <c r="AP57" s="20"/>
      <c r="AQ57" s="20"/>
      <c r="AR57" s="23"/>
      <c r="AS57" s="23"/>
      <c r="AT57" s="23"/>
      <c r="AU57" s="23"/>
      <c r="AV57" s="23"/>
    </row>
    <row r="58" ht="15.75" customHeight="1">
      <c r="A58" s="17" t="str">
        <f t="shared" si="1"/>
        <v>Burkina Faso-Africa2004</v>
      </c>
      <c r="B58" s="17" t="s">
        <v>95</v>
      </c>
      <c r="C58" s="18" t="s">
        <v>75</v>
      </c>
      <c r="D58" s="19" t="s">
        <v>83</v>
      </c>
      <c r="E58" s="17">
        <v>1.456198796E9</v>
      </c>
      <c r="F58" s="18">
        <v>0.055</v>
      </c>
      <c r="G58" s="18">
        <v>19.0</v>
      </c>
      <c r="H58" s="18"/>
      <c r="I58" s="20" t="str">
        <f t="array" ref="I58:J58">IFNA(VLOOKUP(A58,ENERGY!$A$2:$F$2692,{5,6},0),0)</f>
        <v/>
      </c>
      <c r="J58" s="20">
        <v>1698.0</v>
      </c>
      <c r="K58" s="20">
        <f t="array" ref="K58:S58">VLOOKUP(A58,'HUMAN RESOURCES'!$A$2:$M$2692,{2,3,4,5,6,7,8,9,10},0)</f>
        <v>0.045</v>
      </c>
      <c r="L58" s="20">
        <v>0.089</v>
      </c>
      <c r="M58" s="20">
        <v>53.0</v>
      </c>
      <c r="N58" s="20">
        <v>51.0</v>
      </c>
      <c r="O58" s="20">
        <v>0.466</v>
      </c>
      <c r="P58" s="20">
        <v>0.508</v>
      </c>
      <c r="Q58" s="20">
        <v>0.026</v>
      </c>
      <c r="R58" s="20">
        <v>1.3034258E7</v>
      </c>
      <c r="S58" s="20">
        <v>0.208</v>
      </c>
      <c r="T58" s="20">
        <f t="array" ref="T58:U58">VLOOKUP(A58,TOURISM!$A$2:$F$2692,{3,6},0)</f>
        <v>52000000</v>
      </c>
      <c r="U58" s="20">
        <v>6.7E7</v>
      </c>
      <c r="V58" s="20" t="str">
        <f t="array" ref="V58:AA58">VLOOKUP(A58,BUSINESS!$A$2:$J$2692,{4,5,6,7,8,9},0)</f>
        <v/>
      </c>
      <c r="W58" s="20">
        <v>40.0</v>
      </c>
      <c r="X58" s="20"/>
      <c r="Y58" s="20"/>
      <c r="Z58" s="20">
        <v>0.004</v>
      </c>
      <c r="AA58" s="20">
        <v>0.03</v>
      </c>
      <c r="AB58" s="21">
        <f t="shared" si="2"/>
        <v>111.7208817</v>
      </c>
      <c r="AC58" s="20"/>
      <c r="AD58" s="20">
        <f t="shared" si="30"/>
        <v>0.0001302720876</v>
      </c>
      <c r="AE58" s="20">
        <f t="shared" si="25"/>
        <v>5.140300276</v>
      </c>
      <c r="AF58" s="22" t="b">
        <f t="shared" si="4"/>
        <v>0</v>
      </c>
      <c r="AG58" s="20" t="b">
        <f t="shared" si="5"/>
        <v>0</v>
      </c>
      <c r="AH58" s="20" t="b">
        <f t="shared" si="6"/>
        <v>0</v>
      </c>
      <c r="AI58" s="20" t="b">
        <f t="shared" si="7"/>
        <v>0</v>
      </c>
      <c r="AJ58" s="20"/>
      <c r="AK58" s="20"/>
      <c r="AL58" s="20"/>
      <c r="AM58" s="20"/>
      <c r="AN58" s="20"/>
      <c r="AO58" s="20"/>
      <c r="AP58" s="20"/>
      <c r="AQ58" s="20"/>
      <c r="AR58" s="23"/>
      <c r="AS58" s="23"/>
      <c r="AT58" s="23"/>
      <c r="AU58" s="23"/>
      <c r="AV58" s="23"/>
    </row>
    <row r="59" ht="15.75" customHeight="1">
      <c r="A59" s="17" t="str">
        <f t="shared" si="1"/>
        <v>Burkina Faso-Africa2005</v>
      </c>
      <c r="B59" s="17" t="s">
        <v>95</v>
      </c>
      <c r="C59" s="18" t="s">
        <v>75</v>
      </c>
      <c r="D59" s="19" t="s">
        <v>84</v>
      </c>
      <c r="E59" s="17">
        <v>1.458449058E9</v>
      </c>
      <c r="F59" s="18">
        <v>0.061</v>
      </c>
      <c r="G59" s="18">
        <v>24.0</v>
      </c>
      <c r="H59" s="18"/>
      <c r="I59" s="20">
        <f t="array" ref="I59:J59">IFNA(VLOOKUP(A59,ENERGY!$A$2:$F$2692,{5,6},0),0)</f>
        <v>0</v>
      </c>
      <c r="J59" s="20">
        <v>0.0</v>
      </c>
      <c r="K59" s="20">
        <f t="array" ref="K59:S59">VLOOKUP(A59,'HUMAN RESOURCES'!$A$2:$M$2692,{2,3,4,5,6,7,8,9,10},0)</f>
        <v>0.045</v>
      </c>
      <c r="L59" s="20">
        <v>0.086</v>
      </c>
      <c r="M59" s="20">
        <v>53.0</v>
      </c>
      <c r="N59" s="20">
        <v>52.0</v>
      </c>
      <c r="O59" s="20">
        <v>0.465</v>
      </c>
      <c r="P59" s="20">
        <v>0.509</v>
      </c>
      <c r="Q59" s="20">
        <v>0.026</v>
      </c>
      <c r="R59" s="20">
        <v>1.3421929E7</v>
      </c>
      <c r="S59" s="20">
        <v>0.215</v>
      </c>
      <c r="T59" s="20">
        <f t="array" ref="T59:U59">VLOOKUP(A59,TOURISM!$A$2:$F$2692,{3,6},0)</f>
        <v>46000000</v>
      </c>
      <c r="U59" s="20">
        <v>7.4E7</v>
      </c>
      <c r="V59" s="20">
        <f t="array" ref="V59:AA59">VLOOKUP(A59,BUSINESS!$A$2:$J$2692,{4,5,6,7,8,9},0)</f>
        <v>0.475</v>
      </c>
      <c r="W59" s="20">
        <v>40.0</v>
      </c>
      <c r="X59" s="20"/>
      <c r="Y59" s="20">
        <v>270.0</v>
      </c>
      <c r="Z59" s="20">
        <v>0.005</v>
      </c>
      <c r="AA59" s="20">
        <v>0.047</v>
      </c>
      <c r="AB59" s="21">
        <f t="shared" si="2"/>
        <v>108.6616579</v>
      </c>
      <c r="AC59" s="20"/>
      <c r="AD59" s="20"/>
      <c r="AE59" s="20">
        <f t="shared" si="25"/>
        <v>5.513365478</v>
      </c>
      <c r="AF59" s="22" t="b">
        <f t="shared" si="4"/>
        <v>0</v>
      </c>
      <c r="AG59" s="20" t="b">
        <f t="shared" si="5"/>
        <v>0</v>
      </c>
      <c r="AH59" s="20" t="b">
        <f t="shared" si="6"/>
        <v>0</v>
      </c>
      <c r="AI59" s="20" t="b">
        <f t="shared" si="7"/>
        <v>0</v>
      </c>
      <c r="AJ59" s="20"/>
      <c r="AK59" s="20"/>
      <c r="AL59" s="20"/>
      <c r="AM59" s="20"/>
      <c r="AN59" s="20"/>
      <c r="AO59" s="20"/>
      <c r="AP59" s="20"/>
      <c r="AQ59" s="20"/>
      <c r="AR59" s="23"/>
      <c r="AS59" s="23"/>
      <c r="AT59" s="23"/>
      <c r="AU59" s="23"/>
      <c r="AV59" s="23"/>
    </row>
    <row r="60" ht="15.75" customHeight="1">
      <c r="A60" s="17" t="str">
        <f t="shared" si="1"/>
        <v>Burkina Faso-Africa2006</v>
      </c>
      <c r="B60" s="17" t="s">
        <v>95</v>
      </c>
      <c r="C60" s="18" t="s">
        <v>75</v>
      </c>
      <c r="D60" s="19" t="s">
        <v>85</v>
      </c>
      <c r="E60" s="17">
        <v>1.461139008E9</v>
      </c>
      <c r="F60" s="18">
        <v>0.069</v>
      </c>
      <c r="G60" s="18">
        <v>28.0</v>
      </c>
      <c r="H60" s="18"/>
      <c r="I60" s="20" t="str">
        <f t="array" ref="I60:J60">IFNA(VLOOKUP(A60,ENERGY!$A$2:$F$2692,{5,6},0),0)</f>
        <v/>
      </c>
      <c r="J60" s="20">
        <v>1646.0</v>
      </c>
      <c r="K60" s="20">
        <f t="array" ref="K60:S60">VLOOKUP(A60,'HUMAN RESOURCES'!$A$2:$M$2692,{2,3,4,5,6,7,8,9,10},0)</f>
        <v>0.044</v>
      </c>
      <c r="L60" s="20">
        <v>0.083</v>
      </c>
      <c r="M60" s="20">
        <v>54.0</v>
      </c>
      <c r="N60" s="20">
        <v>52.0</v>
      </c>
      <c r="O60" s="20">
        <v>0.464</v>
      </c>
      <c r="P60" s="20">
        <v>0.51</v>
      </c>
      <c r="Q60" s="20">
        <v>0.025</v>
      </c>
      <c r="R60" s="20">
        <v>1.3822257E7</v>
      </c>
      <c r="S60" s="20">
        <v>0.223</v>
      </c>
      <c r="T60" s="20">
        <f t="array" ref="T60:U60">VLOOKUP(A60,TOURISM!$A$2:$F$2692,{3,6},0)</f>
        <v>55000000</v>
      </c>
      <c r="U60" s="20">
        <v>8.4E7</v>
      </c>
      <c r="V60" s="20">
        <f t="array" ref="V60:AA60">VLOOKUP(A60,BUSINESS!$A$2:$J$2692,{4,5,6,7,8,9},0)</f>
        <v>0.476</v>
      </c>
      <c r="W60" s="20">
        <v>34.0</v>
      </c>
      <c r="X60" s="20"/>
      <c r="Y60" s="20">
        <v>270.0</v>
      </c>
      <c r="Z60" s="20">
        <v>0.006</v>
      </c>
      <c r="AA60" s="20">
        <v>0.074</v>
      </c>
      <c r="AB60" s="21">
        <f t="shared" si="2"/>
        <v>105.7091478</v>
      </c>
      <c r="AC60" s="20"/>
      <c r="AD60" s="20">
        <f>J60/R60</f>
        <v>0.0001190833017</v>
      </c>
      <c r="AE60" s="20">
        <f t="shared" si="25"/>
        <v>6.077155127</v>
      </c>
      <c r="AF60" s="22" t="b">
        <f t="shared" si="4"/>
        <v>0</v>
      </c>
      <c r="AG60" s="20" t="b">
        <f t="shared" si="5"/>
        <v>0</v>
      </c>
      <c r="AH60" s="20" t="b">
        <f t="shared" si="6"/>
        <v>0</v>
      </c>
      <c r="AI60" s="20" t="b">
        <f t="shared" si="7"/>
        <v>0</v>
      </c>
      <c r="AJ60" s="20"/>
      <c r="AK60" s="20"/>
      <c r="AL60" s="20"/>
      <c r="AM60" s="20"/>
      <c r="AN60" s="20"/>
      <c r="AO60" s="20"/>
      <c r="AP60" s="20"/>
      <c r="AQ60" s="20"/>
      <c r="AR60" s="23"/>
      <c r="AS60" s="23"/>
      <c r="AT60" s="23"/>
      <c r="AU60" s="23"/>
      <c r="AV60" s="23"/>
    </row>
    <row r="61" ht="15.75" customHeight="1">
      <c r="A61" s="17" t="str">
        <f t="shared" si="1"/>
        <v>Burkina Faso-Africa2007</v>
      </c>
      <c r="B61" s="17" t="s">
        <v>95</v>
      </c>
      <c r="C61" s="18" t="s">
        <v>75</v>
      </c>
      <c r="D61" s="19" t="s">
        <v>86</v>
      </c>
      <c r="E61" s="17">
        <v>1.469075398E9</v>
      </c>
      <c r="F61" s="18">
        <v>0.074</v>
      </c>
      <c r="G61" s="18">
        <v>28.0</v>
      </c>
      <c r="H61" s="18"/>
      <c r="I61" s="20">
        <f t="array" ref="I61:J61">IFNA(VLOOKUP(A61,ENERGY!$A$2:$F$2692,{5,6},0),0)</f>
        <v>0</v>
      </c>
      <c r="J61" s="20">
        <v>0.0</v>
      </c>
      <c r="K61" s="20">
        <f t="array" ref="K61:S61">VLOOKUP(A61,'HUMAN RESOURCES'!$A$2:$M$2692,{2,3,4,5,6,7,8,9,10},0)</f>
        <v>0.044</v>
      </c>
      <c r="L61" s="20">
        <v>0.079</v>
      </c>
      <c r="M61" s="20">
        <v>54.0</v>
      </c>
      <c r="N61" s="20">
        <v>53.0</v>
      </c>
      <c r="O61" s="20">
        <v>0.463</v>
      </c>
      <c r="P61" s="20">
        <v>0.511</v>
      </c>
      <c r="Q61" s="20">
        <v>0.025</v>
      </c>
      <c r="R61" s="20">
        <v>1.4235075E7</v>
      </c>
      <c r="S61" s="20">
        <v>0.232</v>
      </c>
      <c r="T61" s="20">
        <f t="array" ref="T61:U61">VLOOKUP(A61,TOURISM!$A$2:$F$2692,{3,6},0)</f>
        <v>61000000</v>
      </c>
      <c r="U61" s="20">
        <v>9.3E7</v>
      </c>
      <c r="V61" s="20">
        <f t="array" ref="V61:AA61">VLOOKUP(A61,BUSINESS!$A$2:$J$2692,{4,5,6,7,8,9},0)</f>
        <v>0.476</v>
      </c>
      <c r="W61" s="20">
        <v>18.0</v>
      </c>
      <c r="X61" s="20"/>
      <c r="Y61" s="20">
        <v>270.0</v>
      </c>
      <c r="Z61" s="20">
        <v>0.008</v>
      </c>
      <c r="AA61" s="20">
        <v>0.131</v>
      </c>
      <c r="AB61" s="21">
        <f t="shared" si="2"/>
        <v>103.2011</v>
      </c>
      <c r="AC61" s="20"/>
      <c r="AD61" s="20"/>
      <c r="AE61" s="20">
        <f t="shared" si="25"/>
        <v>6.533158413</v>
      </c>
      <c r="AF61" s="22" t="b">
        <f t="shared" si="4"/>
        <v>0</v>
      </c>
      <c r="AG61" s="20" t="b">
        <f t="shared" si="5"/>
        <v>0</v>
      </c>
      <c r="AH61" s="20" t="b">
        <f t="shared" si="6"/>
        <v>0</v>
      </c>
      <c r="AI61" s="20" t="b">
        <f t="shared" si="7"/>
        <v>0</v>
      </c>
      <c r="AJ61" s="20"/>
      <c r="AK61" s="20"/>
      <c r="AL61" s="20"/>
      <c r="AM61" s="20"/>
      <c r="AN61" s="20"/>
      <c r="AO61" s="20"/>
      <c r="AP61" s="20"/>
      <c r="AQ61" s="20"/>
      <c r="AR61" s="23"/>
      <c r="AS61" s="23"/>
      <c r="AT61" s="23"/>
      <c r="AU61" s="23"/>
      <c r="AV61" s="23"/>
    </row>
    <row r="62" ht="15.75" customHeight="1">
      <c r="A62" s="17" t="str">
        <f t="shared" si="1"/>
        <v>Burkina Faso-Africa2008</v>
      </c>
      <c r="B62" s="17" t="s">
        <v>95</v>
      </c>
      <c r="C62" s="18" t="s">
        <v>75</v>
      </c>
      <c r="D62" s="19" t="s">
        <v>87</v>
      </c>
      <c r="E62" s="17">
        <v>1.473721521E9</v>
      </c>
      <c r="F62" s="18">
        <v>0.077</v>
      </c>
      <c r="G62" s="18">
        <v>32.0</v>
      </c>
      <c r="H62" s="18"/>
      <c r="I62" s="20" t="str">
        <f t="array" ref="I62:J62">IFNA(VLOOKUP(A62,ENERGY!$A$2:$F$2692,{5,6},0),0)</f>
        <v/>
      </c>
      <c r="J62" s="20">
        <v>1041.0</v>
      </c>
      <c r="K62" s="20">
        <f t="array" ref="K62:S62">VLOOKUP(A62,'HUMAN RESOURCES'!$A$2:$M$2692,{2,3,4,5,6,7,8,9,10},0)</f>
        <v>0.044</v>
      </c>
      <c r="L62" s="20">
        <v>0.076</v>
      </c>
      <c r="M62" s="20">
        <v>55.0</v>
      </c>
      <c r="N62" s="20">
        <v>54.0</v>
      </c>
      <c r="O62" s="20">
        <v>0.462</v>
      </c>
      <c r="P62" s="20">
        <v>0.512</v>
      </c>
      <c r="Q62" s="20">
        <v>0.025</v>
      </c>
      <c r="R62" s="20">
        <v>1.4659646E7</v>
      </c>
      <c r="S62" s="20">
        <v>0.24</v>
      </c>
      <c r="T62" s="20">
        <f t="array" ref="T62:U62">VLOOKUP(A62,TOURISM!$A$2:$F$2692,{3,6},0)</f>
        <v>82000000</v>
      </c>
      <c r="U62" s="20">
        <v>1.1E8</v>
      </c>
      <c r="V62" s="20">
        <f t="array" ref="V62:AA62">VLOOKUP(A62,BUSINESS!$A$2:$J$2692,{4,5,6,7,8,9},0)</f>
        <v>0.445</v>
      </c>
      <c r="W62" s="20">
        <v>16.0</v>
      </c>
      <c r="X62" s="20"/>
      <c r="Y62" s="20">
        <v>270.0</v>
      </c>
      <c r="Z62" s="20">
        <v>0.009</v>
      </c>
      <c r="AA62" s="20">
        <v>0.206</v>
      </c>
      <c r="AB62" s="21">
        <f t="shared" si="2"/>
        <v>100.5291343</v>
      </c>
      <c r="AC62" s="20"/>
      <c r="AD62" s="20">
        <f t="shared" ref="AD62:AD64" si="31">J62/R62</f>
        <v>0.00007101126453</v>
      </c>
      <c r="AE62" s="20">
        <f t="shared" si="25"/>
        <v>7.503591833</v>
      </c>
      <c r="AF62" s="22" t="b">
        <f t="shared" si="4"/>
        <v>0</v>
      </c>
      <c r="AG62" s="20" t="b">
        <f t="shared" si="5"/>
        <v>0</v>
      </c>
      <c r="AH62" s="20" t="b">
        <f t="shared" si="6"/>
        <v>0</v>
      </c>
      <c r="AI62" s="20" t="b">
        <f t="shared" si="7"/>
        <v>0</v>
      </c>
      <c r="AJ62" s="20"/>
      <c r="AK62" s="20"/>
      <c r="AL62" s="20"/>
      <c r="AM62" s="20"/>
      <c r="AN62" s="20"/>
      <c r="AO62" s="20"/>
      <c r="AP62" s="20"/>
      <c r="AQ62" s="20"/>
      <c r="AR62" s="23"/>
      <c r="AS62" s="23"/>
      <c r="AT62" s="23"/>
      <c r="AU62" s="23"/>
      <c r="AV62" s="23"/>
    </row>
    <row r="63" ht="15.75" customHeight="1">
      <c r="A63" s="17" t="str">
        <f t="shared" si="1"/>
        <v>Burkina Faso-Africa2009</v>
      </c>
      <c r="B63" s="17" t="s">
        <v>95</v>
      </c>
      <c r="C63" s="18" t="s">
        <v>75</v>
      </c>
      <c r="D63" s="19" t="s">
        <v>88</v>
      </c>
      <c r="E63" s="17">
        <v>1.474630199E9</v>
      </c>
      <c r="F63" s="18">
        <v>0.086</v>
      </c>
      <c r="G63" s="18">
        <v>39.0</v>
      </c>
      <c r="H63" s="18"/>
      <c r="I63" s="20" t="str">
        <f t="array" ref="I63:J63">IFNA(VLOOKUP(A63,ENERGY!$A$2:$F$2692,{5,6},0),0)</f>
        <v/>
      </c>
      <c r="J63" s="20">
        <v>1078.0</v>
      </c>
      <c r="K63" s="20">
        <f t="array" ref="K63:S63">VLOOKUP(A63,'HUMAN RESOURCES'!$A$2:$M$2692,{2,3,4,5,6,7,8,9,10},0)</f>
        <v>0.043</v>
      </c>
      <c r="L63" s="20">
        <v>0.073</v>
      </c>
      <c r="M63" s="20">
        <v>55.0</v>
      </c>
      <c r="N63" s="20">
        <v>54.0</v>
      </c>
      <c r="O63" s="20">
        <v>0.461</v>
      </c>
      <c r="P63" s="20">
        <v>0.514</v>
      </c>
      <c r="Q63" s="20">
        <v>0.025</v>
      </c>
      <c r="R63" s="20">
        <v>1.5094967E7</v>
      </c>
      <c r="S63" s="20">
        <v>0.248</v>
      </c>
      <c r="T63" s="20">
        <f t="array" ref="T63:U63">VLOOKUP(A63,TOURISM!$A$2:$F$2692,{3,6},0)</f>
        <v>99000000</v>
      </c>
      <c r="U63" s="20">
        <v>1.11E8</v>
      </c>
      <c r="V63" s="20">
        <f t="array" ref="V63:AA63">VLOOKUP(A63,BUSINESS!$A$2:$J$2692,{4,5,6,7,8,9},0)</f>
        <v>0.449</v>
      </c>
      <c r="W63" s="20">
        <v>14.0</v>
      </c>
      <c r="X63" s="20"/>
      <c r="Y63" s="20">
        <v>270.0</v>
      </c>
      <c r="Z63" s="20">
        <v>0.011</v>
      </c>
      <c r="AA63" s="20">
        <v>0.253</v>
      </c>
      <c r="AB63" s="21">
        <f t="shared" si="2"/>
        <v>97.69019031</v>
      </c>
      <c r="AC63" s="20"/>
      <c r="AD63" s="20">
        <f t="shared" si="31"/>
        <v>0.00007141453174</v>
      </c>
      <c r="AE63" s="20">
        <f t="shared" si="25"/>
        <v>7.353444363</v>
      </c>
      <c r="AF63" s="22" t="b">
        <f t="shared" si="4"/>
        <v>0</v>
      </c>
      <c r="AG63" s="20" t="b">
        <f t="shared" si="5"/>
        <v>0</v>
      </c>
      <c r="AH63" s="20" t="b">
        <f t="shared" si="6"/>
        <v>0</v>
      </c>
      <c r="AI63" s="20" t="b">
        <f t="shared" si="7"/>
        <v>0</v>
      </c>
      <c r="AJ63" s="20"/>
      <c r="AK63" s="20"/>
      <c r="AL63" s="20"/>
      <c r="AM63" s="20"/>
      <c r="AN63" s="20"/>
      <c r="AO63" s="20"/>
      <c r="AP63" s="20"/>
      <c r="AQ63" s="20"/>
      <c r="AR63" s="23"/>
      <c r="AS63" s="23"/>
      <c r="AT63" s="23"/>
      <c r="AU63" s="23"/>
      <c r="AV63" s="23"/>
    </row>
    <row r="64" ht="15.75" customHeight="1">
      <c r="A64" s="17" t="str">
        <f t="shared" si="1"/>
        <v>Burkina Faso-Africa2010</v>
      </c>
      <c r="B64" s="17" t="s">
        <v>95</v>
      </c>
      <c r="C64" s="18" t="s">
        <v>75</v>
      </c>
      <c r="D64" s="19" t="s">
        <v>89</v>
      </c>
      <c r="E64" s="17">
        <v>1.480656884E9</v>
      </c>
      <c r="F64" s="18">
        <v>0.073</v>
      </c>
      <c r="G64" s="18">
        <v>41.0</v>
      </c>
      <c r="H64" s="18"/>
      <c r="I64" s="20" t="str">
        <f t="array" ref="I64:J64">IFNA(VLOOKUP(A64,ENERGY!$A$2:$F$2692,{5,6},0),0)</f>
        <v/>
      </c>
      <c r="J64" s="20">
        <v>1360.0</v>
      </c>
      <c r="K64" s="20">
        <f t="array" ref="K64:S64">VLOOKUP(A64,'HUMAN RESOURCES'!$A$2:$M$2692,{2,3,4,5,6,7,8,9,10},0)</f>
        <v>0.043</v>
      </c>
      <c r="L64" s="20">
        <v>0.07</v>
      </c>
      <c r="M64" s="20">
        <v>56.0</v>
      </c>
      <c r="N64" s="20">
        <v>54.0</v>
      </c>
      <c r="O64" s="20">
        <v>0.46</v>
      </c>
      <c r="P64" s="20">
        <v>0.515</v>
      </c>
      <c r="Q64" s="20">
        <v>0.025</v>
      </c>
      <c r="R64" s="20">
        <v>1.5540284E7</v>
      </c>
      <c r="S64" s="20">
        <v>0.257</v>
      </c>
      <c r="T64" s="20">
        <f t="array" ref="T64:U64">VLOOKUP(A64,TOURISM!$A$2:$F$2692,{3,6},0)</f>
        <v>105000000</v>
      </c>
      <c r="U64" s="20">
        <v>1.1E8</v>
      </c>
      <c r="V64" s="20">
        <f t="array" ref="V64:AA64">VLOOKUP(A64,BUSINESS!$A$2:$J$2692,{4,5,6,7,8,9},0)</f>
        <v>0.448</v>
      </c>
      <c r="W64" s="20">
        <v>14.0</v>
      </c>
      <c r="X64" s="20"/>
      <c r="Y64" s="20">
        <v>270.0</v>
      </c>
      <c r="Z64" s="20">
        <v>0.024</v>
      </c>
      <c r="AA64" s="20">
        <v>0.367</v>
      </c>
      <c r="AB64" s="21">
        <f t="shared" si="2"/>
        <v>95.27862451</v>
      </c>
      <c r="AC64" s="20"/>
      <c r="AD64" s="20">
        <f t="shared" si="31"/>
        <v>0.00008751448815</v>
      </c>
      <c r="AE64" s="20">
        <f t="shared" si="25"/>
        <v>7.078377718</v>
      </c>
      <c r="AF64" s="22" t="b">
        <f t="shared" si="4"/>
        <v>0</v>
      </c>
      <c r="AG64" s="20" t="b">
        <f t="shared" si="5"/>
        <v>0</v>
      </c>
      <c r="AH64" s="20" t="b">
        <f t="shared" si="6"/>
        <v>0</v>
      </c>
      <c r="AI64" s="20" t="b">
        <f t="shared" si="7"/>
        <v>0</v>
      </c>
      <c r="AJ64" s="20"/>
      <c r="AK64" s="20"/>
      <c r="AL64" s="20"/>
      <c r="AM64" s="20"/>
      <c r="AN64" s="20"/>
      <c r="AO64" s="20"/>
      <c r="AP64" s="20"/>
      <c r="AQ64" s="20"/>
      <c r="AR64" s="23"/>
      <c r="AS64" s="23"/>
      <c r="AT64" s="23"/>
      <c r="AU64" s="23"/>
      <c r="AV64" s="23"/>
    </row>
    <row r="65" ht="15.75" customHeight="1">
      <c r="A65" s="17" t="str">
        <f t="shared" si="1"/>
        <v>Burkina Faso-Africa2011</v>
      </c>
      <c r="B65" s="17" t="s">
        <v>95</v>
      </c>
      <c r="C65" s="18" t="s">
        <v>75</v>
      </c>
      <c r="D65" s="19" t="s">
        <v>90</v>
      </c>
      <c r="E65" s="17">
        <v>1.484092538E9</v>
      </c>
      <c r="F65" s="18">
        <v>0.074</v>
      </c>
      <c r="G65" s="18">
        <v>41.0</v>
      </c>
      <c r="H65" s="18"/>
      <c r="I65" s="20">
        <f t="array" ref="I65:J65">IFNA(VLOOKUP(A65,ENERGY!$A$2:$F$2692,{5,6},0),0)</f>
        <v>0</v>
      </c>
      <c r="J65" s="20">
        <v>0.0</v>
      </c>
      <c r="K65" s="20">
        <f t="array" ref="K65:S65">VLOOKUP(A65,'HUMAN RESOURCES'!$A$2:$M$2692,{2,3,4,5,6,7,8,9,10},0)</f>
        <v>0.042</v>
      </c>
      <c r="L65" s="20">
        <v>0.068</v>
      </c>
      <c r="M65" s="20">
        <v>56.0</v>
      </c>
      <c r="N65" s="20">
        <v>55.0</v>
      </c>
      <c r="O65" s="20">
        <v>0.458</v>
      </c>
      <c r="P65" s="20">
        <v>0.517</v>
      </c>
      <c r="Q65" s="20">
        <v>0.025</v>
      </c>
      <c r="R65" s="20">
        <v>1.5995313E7</v>
      </c>
      <c r="S65" s="20">
        <v>0.265</v>
      </c>
      <c r="T65" s="20" t="str">
        <f t="array" ref="T65:U65">VLOOKUP(A65,TOURISM!$A$2:$F$2692,{3,6},0)</f>
        <v/>
      </c>
      <c r="U65" s="20"/>
      <c r="V65" s="20">
        <f t="array" ref="V65:AA65">VLOOKUP(A65,BUSINESS!$A$2:$J$2692,{4,5,6,7,8,9},0)</f>
        <v>0.435</v>
      </c>
      <c r="W65" s="20">
        <v>13.0</v>
      </c>
      <c r="X65" s="20"/>
      <c r="Y65" s="20">
        <v>270.0</v>
      </c>
      <c r="Z65" s="20">
        <v>0.03</v>
      </c>
      <c r="AA65" s="20">
        <v>0.48</v>
      </c>
      <c r="AB65" s="21">
        <f t="shared" si="2"/>
        <v>92.78296323</v>
      </c>
      <c r="AC65" s="20"/>
      <c r="AD65" s="20"/>
      <c r="AE65" s="20"/>
      <c r="AF65" s="22" t="b">
        <f t="shared" si="4"/>
        <v>0</v>
      </c>
      <c r="AG65" s="20" t="b">
        <f t="shared" si="5"/>
        <v>0</v>
      </c>
      <c r="AH65" s="20" t="b">
        <f t="shared" si="6"/>
        <v>0</v>
      </c>
      <c r="AI65" s="20" t="b">
        <f t="shared" si="7"/>
        <v>0</v>
      </c>
      <c r="AJ65" s="20"/>
      <c r="AK65" s="20"/>
      <c r="AL65" s="20"/>
      <c r="AM65" s="20"/>
      <c r="AN65" s="20"/>
      <c r="AO65" s="20"/>
      <c r="AP65" s="20"/>
      <c r="AQ65" s="20"/>
      <c r="AR65" s="23"/>
      <c r="AS65" s="23"/>
      <c r="AT65" s="23"/>
      <c r="AU65" s="23"/>
      <c r="AV65" s="23"/>
    </row>
    <row r="66" ht="15.75" customHeight="1">
      <c r="A66" s="17" t="str">
        <f t="shared" si="1"/>
        <v>Burkina Faso-Africa2012</v>
      </c>
      <c r="B66" s="17" t="s">
        <v>95</v>
      </c>
      <c r="C66" s="18" t="s">
        <v>75</v>
      </c>
      <c r="D66" s="19" t="s">
        <v>91</v>
      </c>
      <c r="E66" s="17">
        <v>1.486861879E9</v>
      </c>
      <c r="F66" s="18">
        <v>0.064</v>
      </c>
      <c r="G66" s="18">
        <v>39.0</v>
      </c>
      <c r="H66" s="18"/>
      <c r="I66" s="20" t="str">
        <f t="array" ref="I66:J66">IFNA(VLOOKUP(A66,ENERGY!$A$2:$F$2692,{5,6},0),0)</f>
        <v/>
      </c>
      <c r="J66" s="20">
        <v>1104.0</v>
      </c>
      <c r="K66" s="20">
        <f t="array" ref="K66:S66">VLOOKUP(A66,'HUMAN RESOURCES'!$A$2:$M$2692,{2,3,4,5,6,7,8,9,10},0)</f>
        <v>0.041</v>
      </c>
      <c r="L66" s="20">
        <v>0.066</v>
      </c>
      <c r="M66" s="20">
        <v>56.0</v>
      </c>
      <c r="N66" s="20">
        <v>55.0</v>
      </c>
      <c r="O66" s="20">
        <v>0.457</v>
      </c>
      <c r="P66" s="20">
        <v>0.519</v>
      </c>
      <c r="Q66" s="20">
        <v>0.024</v>
      </c>
      <c r="R66" s="20">
        <v>1.6460141E7</v>
      </c>
      <c r="S66" s="20">
        <v>0.273</v>
      </c>
      <c r="T66" s="20" t="str">
        <f t="array" ref="T66:U66">VLOOKUP(A66,TOURISM!$A$2:$F$2692,{3,6},0)</f>
        <v/>
      </c>
      <c r="U66" s="20"/>
      <c r="V66" s="20">
        <f t="array" ref="V66:AA66">VLOOKUP(A66,BUSINESS!$A$2:$J$2692,{4,5,6,7,8,9},0)</f>
        <v>0.435</v>
      </c>
      <c r="W66" s="20">
        <v>13.0</v>
      </c>
      <c r="X66" s="20">
        <v>154.0</v>
      </c>
      <c r="Y66" s="20">
        <v>270.0</v>
      </c>
      <c r="Z66" s="20">
        <v>0.037</v>
      </c>
      <c r="AA66" s="20">
        <v>0.606</v>
      </c>
      <c r="AB66" s="21">
        <f t="shared" si="2"/>
        <v>90.3310536</v>
      </c>
      <c r="AC66" s="20"/>
      <c r="AD66" s="20">
        <f>J66/R66</f>
        <v>0.0000670711144</v>
      </c>
      <c r="AE66" s="20"/>
      <c r="AF66" s="22" t="b">
        <f t="shared" si="4"/>
        <v>0</v>
      </c>
      <c r="AG66" s="20" t="b">
        <f t="shared" si="5"/>
        <v>0</v>
      </c>
      <c r="AH66" s="20" t="b">
        <f t="shared" si="6"/>
        <v>0</v>
      </c>
      <c r="AI66" s="20" t="b">
        <f t="shared" si="7"/>
        <v>0</v>
      </c>
      <c r="AJ66" s="20"/>
      <c r="AK66" s="20"/>
      <c r="AL66" s="20"/>
      <c r="AM66" s="20"/>
      <c r="AN66" s="20"/>
      <c r="AO66" s="20"/>
      <c r="AP66" s="20"/>
      <c r="AQ66" s="20"/>
      <c r="AR66" s="23"/>
      <c r="AS66" s="23"/>
      <c r="AT66" s="23"/>
      <c r="AU66" s="23"/>
      <c r="AV66" s="23"/>
    </row>
    <row r="67" ht="15.75" customHeight="1">
      <c r="A67" s="17" t="str">
        <f t="shared" si="1"/>
        <v>Burkina Faso-Africa2000</v>
      </c>
      <c r="B67" s="17" t="s">
        <v>95</v>
      </c>
      <c r="C67" s="18" t="s">
        <v>75</v>
      </c>
      <c r="D67" s="19" t="s">
        <v>76</v>
      </c>
      <c r="E67" s="17">
        <v>1.489E9</v>
      </c>
      <c r="F67" s="18">
        <v>0.062</v>
      </c>
      <c r="G67" s="18">
        <v>38.0</v>
      </c>
      <c r="H67" s="18"/>
      <c r="I67" s="20" t="str">
        <f t="array" ref="I67:J67">IFNA(VLOOKUP(A67,ENERGY!$A$2:$F$2692,{5,6},0),0)</f>
        <v/>
      </c>
      <c r="J67" s="20"/>
      <c r="K67" s="20">
        <f t="array" ref="K67:S67">VLOOKUP(A67,'HUMAN RESOURCES'!$A$2:$M$2692,{2,3,4,5,6,7,8,9,10},0)</f>
        <v>0.046</v>
      </c>
      <c r="L67" s="20">
        <v>0.096</v>
      </c>
      <c r="M67" s="20">
        <v>52.0</v>
      </c>
      <c r="N67" s="20">
        <v>49.0</v>
      </c>
      <c r="O67" s="20">
        <v>0.468</v>
      </c>
      <c r="P67" s="20">
        <v>0.505</v>
      </c>
      <c r="Q67" s="20">
        <v>0.028</v>
      </c>
      <c r="R67" s="20">
        <v>1.1607944E7</v>
      </c>
      <c r="S67" s="20">
        <v>0.178</v>
      </c>
      <c r="T67" s="20">
        <f t="array" ref="T67:U67">VLOOKUP(A67,TOURISM!$A$2:$F$2692,{3,6},0)</f>
        <v>23000000</v>
      </c>
      <c r="U67" s="20">
        <v>3.0E7</v>
      </c>
      <c r="V67" s="20" t="str">
        <f t="array" ref="V67:AA67">VLOOKUP(A67,BUSINESS!$A$2:$J$2692,{4,5,6,7,8,9},0)</f>
        <v/>
      </c>
      <c r="W67" s="20"/>
      <c r="X67" s="20"/>
      <c r="Y67" s="20"/>
      <c r="Z67" s="20">
        <v>0.001</v>
      </c>
      <c r="AA67" s="20">
        <v>0.002</v>
      </c>
      <c r="AB67" s="21">
        <f t="shared" si="2"/>
        <v>128.2742232</v>
      </c>
      <c r="AC67" s="20"/>
      <c r="AD67" s="20"/>
      <c r="AE67" s="20">
        <f t="shared" ref="AE67:AE103" si="32">U67/R67</f>
        <v>2.584437003</v>
      </c>
      <c r="AF67" s="22" t="b">
        <f t="shared" si="4"/>
        <v>0</v>
      </c>
      <c r="AG67" s="20" t="b">
        <f t="shared" si="5"/>
        <v>0</v>
      </c>
      <c r="AH67" s="20" t="b">
        <f t="shared" si="6"/>
        <v>0</v>
      </c>
      <c r="AI67" s="20" t="b">
        <f t="shared" si="7"/>
        <v>0</v>
      </c>
      <c r="AJ67" s="20"/>
      <c r="AK67" s="20"/>
      <c r="AL67" s="20"/>
      <c r="AM67" s="20"/>
      <c r="AN67" s="20"/>
      <c r="AO67" s="20"/>
      <c r="AP67" s="20"/>
      <c r="AQ67" s="20"/>
      <c r="AR67" s="23"/>
      <c r="AS67" s="23"/>
      <c r="AT67" s="23"/>
      <c r="AU67" s="23"/>
      <c r="AV67" s="23"/>
    </row>
    <row r="68" ht="15.75" customHeight="1">
      <c r="A68" s="17" t="str">
        <f t="shared" si="1"/>
        <v>Burundi-Africa2001</v>
      </c>
      <c r="B68" s="17" t="s">
        <v>96</v>
      </c>
      <c r="C68" s="18" t="s">
        <v>75</v>
      </c>
      <c r="D68" s="19" t="s">
        <v>77</v>
      </c>
      <c r="E68" s="17">
        <v>1.524490159E9</v>
      </c>
      <c r="F68" s="18">
        <v>0.063</v>
      </c>
      <c r="G68" s="18">
        <v>7.0</v>
      </c>
      <c r="H68" s="18">
        <v>0.158</v>
      </c>
      <c r="I68" s="20" t="str">
        <f t="array" ref="I68:J68">IFNA(VLOOKUP(A68,ENERGY!$A$2:$F$2692,{5,6},0),0)</f>
        <v/>
      </c>
      <c r="J68" s="20"/>
      <c r="K68" s="20">
        <f t="array" ref="K68:S68">VLOOKUP(A68,'HUMAN RESOURCES'!$A$2:$M$2692,{2,3,4,5,6,7,8,9,10},0)</f>
        <v>0.042</v>
      </c>
      <c r="L68" s="20">
        <v>0.089</v>
      </c>
      <c r="M68" s="20">
        <v>50.0</v>
      </c>
      <c r="N68" s="20">
        <v>47.0</v>
      </c>
      <c r="O68" s="20">
        <v>0.484</v>
      </c>
      <c r="P68" s="20">
        <v>0.487</v>
      </c>
      <c r="Q68" s="20">
        <v>0.029</v>
      </c>
      <c r="R68" s="20">
        <v>6839376.0</v>
      </c>
      <c r="S68" s="20">
        <v>0.085</v>
      </c>
      <c r="T68" s="20">
        <f t="array" ref="T68:U68">VLOOKUP(A68,TOURISM!$A$2:$F$2692,{3,6},0)</f>
        <v>900000</v>
      </c>
      <c r="U68" s="20">
        <v>1.2E7</v>
      </c>
      <c r="V68" s="20" t="str">
        <f t="array" ref="V68:AA68">VLOOKUP(A68,BUSINESS!$A$2:$J$2692,{4,5,6,7,8,9},0)</f>
        <v/>
      </c>
      <c r="W68" s="20"/>
      <c r="X68" s="20"/>
      <c r="Y68" s="20"/>
      <c r="Z68" s="20">
        <v>0.001</v>
      </c>
      <c r="AA68" s="20">
        <v>0.005</v>
      </c>
      <c r="AB68" s="21">
        <f t="shared" si="2"/>
        <v>222.8990129</v>
      </c>
      <c r="AC68" s="20"/>
      <c r="AD68" s="20"/>
      <c r="AE68" s="20">
        <f t="shared" si="32"/>
        <v>1.754546029</v>
      </c>
      <c r="AF68" s="22" t="b">
        <f t="shared" si="4"/>
        <v>0</v>
      </c>
      <c r="AG68" s="20" t="b">
        <f t="shared" si="5"/>
        <v>0</v>
      </c>
      <c r="AH68" s="20" t="b">
        <f t="shared" si="6"/>
        <v>0</v>
      </c>
      <c r="AI68" s="20" t="b">
        <f t="shared" si="7"/>
        <v>0</v>
      </c>
      <c r="AJ68" s="20"/>
      <c r="AK68" s="20"/>
      <c r="AL68" s="20"/>
      <c r="AM68" s="20"/>
      <c r="AN68" s="20"/>
      <c r="AO68" s="20"/>
      <c r="AP68" s="20"/>
      <c r="AQ68" s="20"/>
      <c r="AR68" s="23"/>
      <c r="AS68" s="23"/>
      <c r="AT68" s="23"/>
      <c r="AU68" s="23"/>
      <c r="AV68" s="23"/>
    </row>
    <row r="69" ht="15.75" customHeight="1">
      <c r="A69" s="17" t="str">
        <f t="shared" si="1"/>
        <v>Burundi-Africa2002</v>
      </c>
      <c r="B69" s="17" t="s">
        <v>96</v>
      </c>
      <c r="C69" s="18" t="s">
        <v>75</v>
      </c>
      <c r="D69" s="19" t="s">
        <v>79</v>
      </c>
      <c r="E69" s="17">
        <v>1.525113501E9</v>
      </c>
      <c r="F69" s="18">
        <v>0.068</v>
      </c>
      <c r="G69" s="18">
        <v>7.0</v>
      </c>
      <c r="H69" s="18">
        <v>0.168</v>
      </c>
      <c r="I69" s="20" t="str">
        <f t="array" ref="I69:J69">IFNA(VLOOKUP(A69,ENERGY!$A$2:$F$2692,{5,6},0),0)</f>
        <v/>
      </c>
      <c r="J69" s="20">
        <v>308.0</v>
      </c>
      <c r="K69" s="20">
        <f t="array" ref="K69:S69">VLOOKUP(A69,'HUMAN RESOURCES'!$A$2:$M$2692,{2,3,4,5,6,7,8,9,10},0)</f>
        <v>0.043</v>
      </c>
      <c r="L69" s="20">
        <v>0.086</v>
      </c>
      <c r="M69" s="20">
        <v>50.0</v>
      </c>
      <c r="N69" s="20">
        <v>48.0</v>
      </c>
      <c r="O69" s="20">
        <v>0.476</v>
      </c>
      <c r="P69" s="20">
        <v>0.495</v>
      </c>
      <c r="Q69" s="20">
        <v>0.028</v>
      </c>
      <c r="R69" s="20">
        <v>7037727.0</v>
      </c>
      <c r="S69" s="20">
        <v>0.087</v>
      </c>
      <c r="T69" s="20">
        <f t="array" ref="T69:U69">VLOOKUP(A69,TOURISM!$A$2:$F$2692,{3,6},0)</f>
        <v>1600000</v>
      </c>
      <c r="U69" s="20">
        <v>1.4E7</v>
      </c>
      <c r="V69" s="20" t="str">
        <f t="array" ref="V69:AA69">VLOOKUP(A69,BUSINESS!$A$2:$J$2692,{4,5,6,7,8,9},0)</f>
        <v/>
      </c>
      <c r="W69" s="20"/>
      <c r="X69" s="20"/>
      <c r="Y69" s="20"/>
      <c r="Z69" s="20">
        <v>0.001</v>
      </c>
      <c r="AA69" s="20">
        <v>0.007</v>
      </c>
      <c r="AB69" s="21">
        <f t="shared" si="2"/>
        <v>216.705408</v>
      </c>
      <c r="AC69" s="20"/>
      <c r="AD69" s="20">
        <f t="shared" ref="AD69:AD71" si="33">J69/R69</f>
        <v>0.00004376413009</v>
      </c>
      <c r="AE69" s="20">
        <f t="shared" si="32"/>
        <v>1.989278641</v>
      </c>
      <c r="AF69" s="22" t="b">
        <f t="shared" si="4"/>
        <v>0</v>
      </c>
      <c r="AG69" s="20" t="b">
        <f t="shared" si="5"/>
        <v>0</v>
      </c>
      <c r="AH69" s="20" t="b">
        <f t="shared" si="6"/>
        <v>0</v>
      </c>
      <c r="AI69" s="20" t="b">
        <f t="shared" si="7"/>
        <v>0</v>
      </c>
      <c r="AJ69" s="20"/>
      <c r="AK69" s="20"/>
      <c r="AL69" s="20"/>
      <c r="AM69" s="20"/>
      <c r="AN69" s="20"/>
      <c r="AO69" s="20"/>
      <c r="AP69" s="20"/>
      <c r="AQ69" s="20"/>
      <c r="AR69" s="23"/>
      <c r="AS69" s="23"/>
      <c r="AT69" s="23"/>
      <c r="AU69" s="23"/>
      <c r="AV69" s="23"/>
    </row>
    <row r="70" ht="15.75" customHeight="1">
      <c r="A70" s="17" t="str">
        <f t="shared" si="1"/>
        <v>Burundi-Africa2003</v>
      </c>
      <c r="B70" s="17" t="s">
        <v>96</v>
      </c>
      <c r="C70" s="18" t="s">
        <v>75</v>
      </c>
      <c r="D70" s="19" t="s">
        <v>81</v>
      </c>
      <c r="E70" s="17">
        <v>1.537753885E9</v>
      </c>
      <c r="F70" s="18">
        <v>0.071</v>
      </c>
      <c r="G70" s="18">
        <v>6.0</v>
      </c>
      <c r="H70" s="18">
        <v>0.195</v>
      </c>
      <c r="I70" s="20" t="str">
        <f t="array" ref="I70:J70">IFNA(VLOOKUP(A70,ENERGY!$A$2:$F$2692,{5,6},0),0)</f>
        <v/>
      </c>
      <c r="J70" s="20">
        <v>180.0</v>
      </c>
      <c r="K70" s="20">
        <f t="array" ref="K70:S70">VLOOKUP(A70,'HUMAN RESOURCES'!$A$2:$M$2692,{2,3,4,5,6,7,8,9,10},0)</f>
        <v>0.043</v>
      </c>
      <c r="L70" s="20">
        <v>0.082</v>
      </c>
      <c r="M70" s="20">
        <v>50.0</v>
      </c>
      <c r="N70" s="20">
        <v>48.0</v>
      </c>
      <c r="O70" s="20">
        <v>0.468</v>
      </c>
      <c r="P70" s="20">
        <v>0.504</v>
      </c>
      <c r="Q70" s="20">
        <v>0.028</v>
      </c>
      <c r="R70" s="20">
        <v>7264340.0</v>
      </c>
      <c r="S70" s="20">
        <v>0.089</v>
      </c>
      <c r="T70" s="20">
        <f t="array" ref="T70:U70">VLOOKUP(A70,TOURISM!$A$2:$F$2692,{3,6},0)</f>
        <v>1200000</v>
      </c>
      <c r="U70" s="20">
        <v>1.5E7</v>
      </c>
      <c r="V70" s="20" t="str">
        <f t="array" ref="V70:AA70">VLOOKUP(A70,BUSINESS!$A$2:$J$2692,{4,5,6,7,8,9},0)</f>
        <v/>
      </c>
      <c r="W70" s="20">
        <v>13.0</v>
      </c>
      <c r="X70" s="20"/>
      <c r="Y70" s="20"/>
      <c r="Z70" s="20">
        <v>0.002</v>
      </c>
      <c r="AA70" s="20">
        <v>0.009</v>
      </c>
      <c r="AB70" s="21">
        <f t="shared" si="2"/>
        <v>211.6852852</v>
      </c>
      <c r="AC70" s="20"/>
      <c r="AD70" s="20">
        <f t="shared" si="33"/>
        <v>0.00002477857589</v>
      </c>
      <c r="AE70" s="20">
        <f t="shared" si="32"/>
        <v>2.064881324</v>
      </c>
      <c r="AF70" s="22" t="b">
        <f t="shared" si="4"/>
        <v>0</v>
      </c>
      <c r="AG70" s="20" t="b">
        <f t="shared" si="5"/>
        <v>0</v>
      </c>
      <c r="AH70" s="20" t="b">
        <f t="shared" si="6"/>
        <v>0</v>
      </c>
      <c r="AI70" s="20" t="b">
        <f t="shared" si="7"/>
        <v>0</v>
      </c>
      <c r="AJ70" s="20"/>
      <c r="AK70" s="20"/>
      <c r="AL70" s="20"/>
      <c r="AM70" s="20"/>
      <c r="AN70" s="20"/>
      <c r="AO70" s="20"/>
      <c r="AP70" s="20"/>
      <c r="AQ70" s="20"/>
      <c r="AR70" s="23"/>
      <c r="AS70" s="23"/>
      <c r="AT70" s="23"/>
      <c r="AU70" s="23"/>
      <c r="AV70" s="23"/>
    </row>
    <row r="71" ht="15.75" customHeight="1">
      <c r="A71" s="17" t="str">
        <f t="shared" si="1"/>
        <v>Burundi-Africa2004</v>
      </c>
      <c r="B71" s="17" t="s">
        <v>96</v>
      </c>
      <c r="C71" s="18" t="s">
        <v>75</v>
      </c>
      <c r="D71" s="19" t="s">
        <v>83</v>
      </c>
      <c r="E71" s="17">
        <v>1.541978559E9</v>
      </c>
      <c r="F71" s="18">
        <v>0.072</v>
      </c>
      <c r="G71" s="18">
        <v>6.0</v>
      </c>
      <c r="H71" s="18">
        <v>0.182</v>
      </c>
      <c r="I71" s="20" t="str">
        <f t="array" ref="I71:J71">IFNA(VLOOKUP(A71,ENERGY!$A$2:$F$2692,{5,6},0),0)</f>
        <v/>
      </c>
      <c r="J71" s="20">
        <v>249.0</v>
      </c>
      <c r="K71" s="20">
        <f t="array" ref="K71:S71">VLOOKUP(A71,'HUMAN RESOURCES'!$A$2:$M$2692,{2,3,4,5,6,7,8,9,10},0)</f>
        <v>0.043</v>
      </c>
      <c r="L71" s="20">
        <v>0.079</v>
      </c>
      <c r="M71" s="20">
        <v>51.0</v>
      </c>
      <c r="N71" s="20">
        <v>48.0</v>
      </c>
      <c r="O71" s="20">
        <v>0.461</v>
      </c>
      <c r="P71" s="20">
        <v>0.512</v>
      </c>
      <c r="Q71" s="20">
        <v>0.028</v>
      </c>
      <c r="R71" s="20">
        <v>7510771.0</v>
      </c>
      <c r="S71" s="20">
        <v>0.091</v>
      </c>
      <c r="T71" s="20">
        <f t="array" ref="T71:U71">VLOOKUP(A71,TOURISM!$A$2:$F$2692,{3,6},0)</f>
        <v>1800000</v>
      </c>
      <c r="U71" s="20">
        <v>2.9E7</v>
      </c>
      <c r="V71" s="20" t="str">
        <f t="array" ref="V71:AA71">VLOOKUP(A71,BUSINESS!$A$2:$J$2692,{4,5,6,7,8,9},0)</f>
        <v/>
      </c>
      <c r="W71" s="20">
        <v>13.0</v>
      </c>
      <c r="X71" s="20"/>
      <c r="Y71" s="20"/>
      <c r="Z71" s="20">
        <v>0.003</v>
      </c>
      <c r="AA71" s="20">
        <v>0.013</v>
      </c>
      <c r="AB71" s="21">
        <f t="shared" si="2"/>
        <v>205.3022997</v>
      </c>
      <c r="AC71" s="20"/>
      <c r="AD71" s="20">
        <f t="shared" si="33"/>
        <v>0.00003315238875</v>
      </c>
      <c r="AE71" s="20">
        <f t="shared" si="32"/>
        <v>3.861121581</v>
      </c>
      <c r="AF71" s="22" t="b">
        <f t="shared" si="4"/>
        <v>0</v>
      </c>
      <c r="AG71" s="20" t="b">
        <f t="shared" si="5"/>
        <v>0</v>
      </c>
      <c r="AH71" s="20" t="b">
        <f t="shared" si="6"/>
        <v>0</v>
      </c>
      <c r="AI71" s="20" t="b">
        <f t="shared" si="7"/>
        <v>0</v>
      </c>
      <c r="AJ71" s="20"/>
      <c r="AK71" s="20"/>
      <c r="AL71" s="20"/>
      <c r="AM71" s="20"/>
      <c r="AN71" s="20"/>
      <c r="AO71" s="20"/>
      <c r="AP71" s="20"/>
      <c r="AQ71" s="20"/>
      <c r="AR71" s="23"/>
      <c r="AS71" s="23"/>
      <c r="AT71" s="23"/>
      <c r="AU71" s="23"/>
      <c r="AV71" s="23"/>
    </row>
    <row r="72" ht="15.75" customHeight="1">
      <c r="A72" s="17" t="str">
        <f t="shared" si="1"/>
        <v>Burundi-Africa2005</v>
      </c>
      <c r="B72" s="17" t="s">
        <v>96</v>
      </c>
      <c r="C72" s="18" t="s">
        <v>75</v>
      </c>
      <c r="D72" s="19" t="s">
        <v>84</v>
      </c>
      <c r="E72" s="17">
        <v>1.554125543E9</v>
      </c>
      <c r="F72" s="18">
        <v>0.097</v>
      </c>
      <c r="G72" s="18">
        <v>9.0</v>
      </c>
      <c r="H72" s="18">
        <v>0.183</v>
      </c>
      <c r="I72" s="20">
        <f t="array" ref="I72:J72">IFNA(VLOOKUP(A72,ENERGY!$A$2:$F$2692,{5,6},0),0)</f>
        <v>0</v>
      </c>
      <c r="J72" s="20">
        <v>0.0</v>
      </c>
      <c r="K72" s="20">
        <f t="array" ref="K72:S72">VLOOKUP(A72,'HUMAN RESOURCES'!$A$2:$M$2692,{2,3,4,5,6,7,8,9,10},0)</f>
        <v>0.044</v>
      </c>
      <c r="L72" s="20">
        <v>0.075</v>
      </c>
      <c r="M72" s="20">
        <v>51.0</v>
      </c>
      <c r="N72" s="20">
        <v>49.0</v>
      </c>
      <c r="O72" s="20">
        <v>0.454</v>
      </c>
      <c r="P72" s="20">
        <v>0.519</v>
      </c>
      <c r="Q72" s="20">
        <v>0.027</v>
      </c>
      <c r="R72" s="20">
        <v>7770392.0</v>
      </c>
      <c r="S72" s="20">
        <v>0.094</v>
      </c>
      <c r="T72" s="20">
        <f t="array" ref="T72:U72">VLOOKUP(A72,TOURISM!$A$2:$F$2692,{3,6},0)</f>
        <v>1900000</v>
      </c>
      <c r="U72" s="20">
        <v>6.2E7</v>
      </c>
      <c r="V72" s="20">
        <f t="array" ref="V72:AA72">VLOOKUP(A72,BUSINESS!$A$2:$J$2692,{4,5,6,7,8,9},0)</f>
        <v>2.797</v>
      </c>
      <c r="W72" s="20">
        <v>13.0</v>
      </c>
      <c r="X72" s="20"/>
      <c r="Y72" s="20">
        <v>140.0</v>
      </c>
      <c r="Z72" s="20">
        <v>0.005</v>
      </c>
      <c r="AA72" s="20">
        <v>0.02</v>
      </c>
      <c r="AB72" s="21">
        <f t="shared" si="2"/>
        <v>200.006067</v>
      </c>
      <c r="AC72" s="20"/>
      <c r="AD72" s="20"/>
      <c r="AE72" s="20">
        <f t="shared" si="32"/>
        <v>7.979005435</v>
      </c>
      <c r="AF72" s="22" t="b">
        <f t="shared" si="4"/>
        <v>0</v>
      </c>
      <c r="AG72" s="20" t="b">
        <f t="shared" si="5"/>
        <v>0</v>
      </c>
      <c r="AH72" s="20" t="b">
        <f t="shared" si="6"/>
        <v>0</v>
      </c>
      <c r="AI72" s="20" t="b">
        <f t="shared" si="7"/>
        <v>0</v>
      </c>
      <c r="AJ72" s="20"/>
      <c r="AK72" s="20"/>
      <c r="AL72" s="20"/>
      <c r="AM72" s="20"/>
      <c r="AN72" s="20"/>
      <c r="AO72" s="20"/>
      <c r="AP72" s="20"/>
      <c r="AQ72" s="20"/>
      <c r="AR72" s="23"/>
      <c r="AS72" s="23"/>
      <c r="AT72" s="23"/>
      <c r="AU72" s="23"/>
      <c r="AV72" s="23"/>
    </row>
    <row r="73" ht="15.75" customHeight="1">
      <c r="A73" s="17" t="str">
        <f t="shared" si="1"/>
        <v>Burundi-Africa2006</v>
      </c>
      <c r="B73" s="17" t="s">
        <v>96</v>
      </c>
      <c r="C73" s="18" t="s">
        <v>75</v>
      </c>
      <c r="D73" s="19" t="s">
        <v>85</v>
      </c>
      <c r="E73" s="17">
        <v>1.563072653E9</v>
      </c>
      <c r="F73" s="18">
        <v>0.101</v>
      </c>
      <c r="G73" s="18">
        <v>14.0</v>
      </c>
      <c r="H73" s="18">
        <v>0.184</v>
      </c>
      <c r="I73" s="20" t="str">
        <f t="array" ref="I73:J73">IFNA(VLOOKUP(A73,ENERGY!$A$2:$F$2692,{5,6},0),0)</f>
        <v/>
      </c>
      <c r="J73" s="20">
        <v>191.0</v>
      </c>
      <c r="K73" s="20">
        <f t="array" ref="K73:S73">VLOOKUP(A73,'HUMAN RESOURCES'!$A$2:$M$2692,{2,3,4,5,6,7,8,9,10},0)</f>
        <v>0.044</v>
      </c>
      <c r="L73" s="20">
        <v>0.072</v>
      </c>
      <c r="M73" s="20">
        <v>52.0</v>
      </c>
      <c r="N73" s="20">
        <v>49.0</v>
      </c>
      <c r="O73" s="20">
        <v>0.449</v>
      </c>
      <c r="P73" s="20">
        <v>0.524</v>
      </c>
      <c r="Q73" s="20">
        <v>0.027</v>
      </c>
      <c r="R73" s="20">
        <v>8042579.0</v>
      </c>
      <c r="S73" s="20">
        <v>0.096</v>
      </c>
      <c r="T73" s="20">
        <f t="array" ref="T73:U73">VLOOKUP(A73,TOURISM!$A$2:$F$2692,{3,6},0)</f>
        <v>1600000</v>
      </c>
      <c r="U73" s="20">
        <v>1.26E8</v>
      </c>
      <c r="V73" s="20">
        <f t="array" ref="V73:AA73">VLOOKUP(A73,BUSINESS!$A$2:$J$2692,{4,5,6,7,8,9},0)</f>
        <v>2.797</v>
      </c>
      <c r="W73" s="20">
        <v>13.0</v>
      </c>
      <c r="X73" s="20"/>
      <c r="Y73" s="20">
        <v>140.0</v>
      </c>
      <c r="Z73" s="20">
        <v>0.007</v>
      </c>
      <c r="AA73" s="20">
        <v>0.025</v>
      </c>
      <c r="AB73" s="21">
        <f t="shared" si="2"/>
        <v>194.3496797</v>
      </c>
      <c r="AC73" s="20"/>
      <c r="AD73" s="20">
        <f>J73/R73</f>
        <v>0.00002374860104</v>
      </c>
      <c r="AE73" s="20">
        <f t="shared" si="32"/>
        <v>15.66661639</v>
      </c>
      <c r="AF73" s="22" t="b">
        <f t="shared" si="4"/>
        <v>0</v>
      </c>
      <c r="AG73" s="20" t="b">
        <f t="shared" si="5"/>
        <v>0</v>
      </c>
      <c r="AH73" s="20" t="b">
        <f t="shared" si="6"/>
        <v>0</v>
      </c>
      <c r="AI73" s="20" t="b">
        <f t="shared" si="7"/>
        <v>0</v>
      </c>
      <c r="AJ73" s="20"/>
      <c r="AK73" s="20"/>
      <c r="AL73" s="20"/>
      <c r="AM73" s="20"/>
      <c r="AN73" s="20"/>
      <c r="AO73" s="20"/>
      <c r="AP73" s="20"/>
      <c r="AQ73" s="20"/>
      <c r="AR73" s="23"/>
      <c r="AS73" s="23"/>
      <c r="AT73" s="23"/>
      <c r="AU73" s="23"/>
      <c r="AV73" s="23"/>
    </row>
    <row r="74" ht="15.75" customHeight="1">
      <c r="A74" s="17" t="str">
        <f t="shared" si="1"/>
        <v>Burundi-Africa2007</v>
      </c>
      <c r="B74" s="17" t="s">
        <v>96</v>
      </c>
      <c r="C74" s="18" t="s">
        <v>75</v>
      </c>
      <c r="D74" s="19" t="s">
        <v>86</v>
      </c>
      <c r="E74" s="17">
        <v>1.5636678E9</v>
      </c>
      <c r="F74" s="18">
        <v>0.116</v>
      </c>
      <c r="G74" s="18">
        <v>18.0</v>
      </c>
      <c r="H74" s="18">
        <v>0.171</v>
      </c>
      <c r="I74" s="20">
        <f t="array" ref="I74:J74">IFNA(VLOOKUP(A74,ENERGY!$A$2:$F$2692,{5,6},0),0)</f>
        <v>0</v>
      </c>
      <c r="J74" s="20">
        <v>0.0</v>
      </c>
      <c r="K74" s="20">
        <f t="array" ref="K74:S74">VLOOKUP(A74,'HUMAN RESOURCES'!$A$2:$M$2692,{2,3,4,5,6,7,8,9,10},0)</f>
        <v>0.044</v>
      </c>
      <c r="L74" s="20">
        <v>0.069</v>
      </c>
      <c r="M74" s="20">
        <v>53.0</v>
      </c>
      <c r="N74" s="20">
        <v>50.0</v>
      </c>
      <c r="O74" s="20">
        <v>0.445</v>
      </c>
      <c r="P74" s="20">
        <v>0.529</v>
      </c>
      <c r="Q74" s="20">
        <v>0.026</v>
      </c>
      <c r="R74" s="20">
        <v>8328312.0</v>
      </c>
      <c r="S74" s="20">
        <v>0.099</v>
      </c>
      <c r="T74" s="20">
        <f t="array" ref="T74:U74">VLOOKUP(A74,TOURISM!$A$2:$F$2692,{3,6},0)</f>
        <v>2300000</v>
      </c>
      <c r="U74" s="20">
        <v>1.06E8</v>
      </c>
      <c r="V74" s="20">
        <f t="array" ref="V74:AA74">VLOOKUP(A74,BUSINESS!$A$2:$J$2692,{4,5,6,7,8,9},0)</f>
        <v>2.797</v>
      </c>
      <c r="W74" s="20">
        <v>13.0</v>
      </c>
      <c r="X74" s="20"/>
      <c r="Y74" s="20">
        <v>140.0</v>
      </c>
      <c r="Z74" s="20">
        <v>0.007</v>
      </c>
      <c r="AA74" s="20">
        <v>0.032</v>
      </c>
      <c r="AB74" s="21">
        <f t="shared" si="2"/>
        <v>187.7532686</v>
      </c>
      <c r="AC74" s="20"/>
      <c r="AD74" s="20"/>
      <c r="AE74" s="20">
        <f t="shared" si="32"/>
        <v>12.72766918</v>
      </c>
      <c r="AF74" s="22" t="b">
        <f t="shared" si="4"/>
        <v>0</v>
      </c>
      <c r="AG74" s="20" t="b">
        <f t="shared" si="5"/>
        <v>0</v>
      </c>
      <c r="AH74" s="20" t="b">
        <f t="shared" si="6"/>
        <v>0</v>
      </c>
      <c r="AI74" s="20" t="b">
        <f t="shared" si="7"/>
        <v>0</v>
      </c>
      <c r="AJ74" s="20"/>
      <c r="AK74" s="20"/>
      <c r="AL74" s="20"/>
      <c r="AM74" s="20"/>
      <c r="AN74" s="20"/>
      <c r="AO74" s="20"/>
      <c r="AP74" s="20"/>
      <c r="AQ74" s="20"/>
      <c r="AR74" s="23"/>
      <c r="AS74" s="23"/>
      <c r="AT74" s="23"/>
      <c r="AU74" s="23"/>
      <c r="AV74" s="23"/>
    </row>
    <row r="75" ht="15.75" customHeight="1">
      <c r="A75" s="17" t="str">
        <f t="shared" si="1"/>
        <v>Burundi-Africa2008</v>
      </c>
      <c r="B75" s="17" t="s">
        <v>96</v>
      </c>
      <c r="C75" s="18" t="s">
        <v>75</v>
      </c>
      <c r="D75" s="19" t="s">
        <v>87</v>
      </c>
      <c r="E75" s="17">
        <v>1.5725E9</v>
      </c>
      <c r="F75" s="18">
        <v>0.1</v>
      </c>
      <c r="G75" s="18">
        <v>16.0</v>
      </c>
      <c r="H75" s="18">
        <v>0.168</v>
      </c>
      <c r="I75" s="20" t="str">
        <f t="array" ref="I75:J75">IFNA(VLOOKUP(A75,ENERGY!$A$2:$F$2692,{5,6},0),0)</f>
        <v/>
      </c>
      <c r="J75" s="20">
        <v>301.0</v>
      </c>
      <c r="K75" s="20">
        <f t="array" ref="K75:S75">VLOOKUP(A75,'HUMAN RESOURCES'!$A$2:$M$2692,{2,3,4,5,6,7,8,9,10},0)</f>
        <v>0.045</v>
      </c>
      <c r="L75" s="20">
        <v>0.066</v>
      </c>
      <c r="M75" s="20">
        <v>53.0</v>
      </c>
      <c r="N75" s="20">
        <v>50.0</v>
      </c>
      <c r="O75" s="20">
        <v>0.442</v>
      </c>
      <c r="P75" s="20">
        <v>0.532</v>
      </c>
      <c r="Q75" s="20">
        <v>0.026</v>
      </c>
      <c r="R75" s="20">
        <v>8624280.0</v>
      </c>
      <c r="S75" s="20">
        <v>0.101</v>
      </c>
      <c r="T75" s="20">
        <f t="array" ref="T75:U75">VLOOKUP(A75,TOURISM!$A$2:$F$2692,{3,6},0)</f>
        <v>1600000</v>
      </c>
      <c r="U75" s="20">
        <v>1.51E8</v>
      </c>
      <c r="V75" s="20">
        <f t="array" ref="V75:AA75">VLOOKUP(A75,BUSINESS!$A$2:$J$2692,{4,5,6,7,8,9},0)</f>
        <v>2.797</v>
      </c>
      <c r="W75" s="20">
        <v>13.0</v>
      </c>
      <c r="X75" s="20"/>
      <c r="Y75" s="20">
        <v>140.0</v>
      </c>
      <c r="Z75" s="20">
        <v>0.008</v>
      </c>
      <c r="AA75" s="20">
        <v>0.056</v>
      </c>
      <c r="AB75" s="21">
        <f t="shared" si="2"/>
        <v>182.3340615</v>
      </c>
      <c r="AC75" s="20"/>
      <c r="AD75" s="20">
        <f t="shared" ref="AD75:AD77" si="34">J75/R75</f>
        <v>0.00003490146424</v>
      </c>
      <c r="AE75" s="20">
        <f t="shared" si="32"/>
        <v>17.50870797</v>
      </c>
      <c r="AF75" s="22" t="b">
        <f t="shared" si="4"/>
        <v>0</v>
      </c>
      <c r="AG75" s="20" t="b">
        <f t="shared" si="5"/>
        <v>0</v>
      </c>
      <c r="AH75" s="20" t="b">
        <f t="shared" si="6"/>
        <v>0</v>
      </c>
      <c r="AI75" s="20" t="b">
        <f t="shared" si="7"/>
        <v>0</v>
      </c>
      <c r="AJ75" s="20"/>
      <c r="AK75" s="20"/>
      <c r="AL75" s="20"/>
      <c r="AM75" s="20"/>
      <c r="AN75" s="20"/>
      <c r="AO75" s="20"/>
      <c r="AP75" s="20"/>
      <c r="AQ75" s="20"/>
      <c r="AR75" s="23"/>
      <c r="AS75" s="23"/>
      <c r="AT75" s="23"/>
      <c r="AU75" s="23"/>
      <c r="AV75" s="23"/>
    </row>
    <row r="76" ht="15.75" customHeight="1">
      <c r="A76" s="17" t="str">
        <f t="shared" si="1"/>
        <v>Burundi-Africa2009</v>
      </c>
      <c r="B76" s="17" t="s">
        <v>96</v>
      </c>
      <c r="C76" s="18" t="s">
        <v>75</v>
      </c>
      <c r="D76" s="19" t="s">
        <v>88</v>
      </c>
      <c r="E76" s="17">
        <v>1.585396256E9</v>
      </c>
      <c r="F76" s="18">
        <v>0.079</v>
      </c>
      <c r="G76" s="18">
        <v>15.0</v>
      </c>
      <c r="H76" s="18">
        <v>0.165</v>
      </c>
      <c r="I76" s="20" t="str">
        <f t="array" ref="I76:J76">IFNA(VLOOKUP(A76,ENERGY!$A$2:$F$2692,{5,6},0),0)</f>
        <v/>
      </c>
      <c r="J76" s="20">
        <v>165.0</v>
      </c>
      <c r="K76" s="20">
        <f t="array" ref="K76:S76">VLOOKUP(A76,'HUMAN RESOURCES'!$A$2:$M$2692,{2,3,4,5,6,7,8,9,10},0)</f>
        <v>0.045</v>
      </c>
      <c r="L76" s="20">
        <v>0.063</v>
      </c>
      <c r="M76" s="20">
        <v>54.0</v>
      </c>
      <c r="N76" s="20">
        <v>51.0</v>
      </c>
      <c r="O76" s="20">
        <v>0.44</v>
      </c>
      <c r="P76" s="20">
        <v>0.535</v>
      </c>
      <c r="Q76" s="20">
        <v>0.026</v>
      </c>
      <c r="R76" s="20">
        <v>8926687.0</v>
      </c>
      <c r="S76" s="20">
        <v>0.104</v>
      </c>
      <c r="T76" s="20">
        <f t="array" ref="T76:U76">VLOOKUP(A76,TOURISM!$A$2:$F$2692,{3,6},0)</f>
        <v>1700000</v>
      </c>
      <c r="U76" s="20">
        <v>7.1E7</v>
      </c>
      <c r="V76" s="20">
        <f t="array" ref="V76:AA76">VLOOKUP(A76,BUSINESS!$A$2:$J$2692,{4,5,6,7,8,9},0)</f>
        <v>2.797</v>
      </c>
      <c r="W76" s="20">
        <v>13.0</v>
      </c>
      <c r="X76" s="20"/>
      <c r="Y76" s="20">
        <v>140.0</v>
      </c>
      <c r="Z76" s="20">
        <v>0.009</v>
      </c>
      <c r="AA76" s="20">
        <v>0.103</v>
      </c>
      <c r="AB76" s="21">
        <f t="shared" si="2"/>
        <v>177.6018646</v>
      </c>
      <c r="AC76" s="20"/>
      <c r="AD76" s="20">
        <f t="shared" si="34"/>
        <v>0.00001848390114</v>
      </c>
      <c r="AE76" s="20">
        <f t="shared" si="32"/>
        <v>7.953678672</v>
      </c>
      <c r="AF76" s="22" t="b">
        <f t="shared" si="4"/>
        <v>0</v>
      </c>
      <c r="AG76" s="20" t="b">
        <f t="shared" si="5"/>
        <v>0</v>
      </c>
      <c r="AH76" s="20" t="b">
        <f t="shared" si="6"/>
        <v>0</v>
      </c>
      <c r="AI76" s="20" t="b">
        <f t="shared" si="7"/>
        <v>0</v>
      </c>
      <c r="AJ76" s="20"/>
      <c r="AK76" s="20"/>
      <c r="AL76" s="20"/>
      <c r="AM76" s="20"/>
      <c r="AN76" s="20"/>
      <c r="AO76" s="20"/>
      <c r="AP76" s="20"/>
      <c r="AQ76" s="20"/>
      <c r="AR76" s="23"/>
      <c r="AS76" s="23"/>
      <c r="AT76" s="23"/>
      <c r="AU76" s="23"/>
      <c r="AV76" s="23"/>
    </row>
    <row r="77" ht="15.75" customHeight="1">
      <c r="A77" s="17" t="str">
        <f t="shared" si="1"/>
        <v>Burundi-Africa2010</v>
      </c>
      <c r="B77" s="17" t="s">
        <v>96</v>
      </c>
      <c r="C77" s="18" t="s">
        <v>75</v>
      </c>
      <c r="D77" s="19" t="s">
        <v>89</v>
      </c>
      <c r="E77" s="17">
        <v>1.595297301E9</v>
      </c>
      <c r="F77" s="18">
        <v>0.07</v>
      </c>
      <c r="G77" s="18">
        <v>14.0</v>
      </c>
      <c r="H77" s="18">
        <v>0.141</v>
      </c>
      <c r="I77" s="20" t="str">
        <f t="array" ref="I77:J77">IFNA(VLOOKUP(A77,ENERGY!$A$2:$F$2692,{5,6},0),0)</f>
        <v/>
      </c>
      <c r="J77" s="20">
        <v>187.0</v>
      </c>
      <c r="K77" s="20">
        <f t="array" ref="K77:S77">VLOOKUP(A77,'HUMAN RESOURCES'!$A$2:$M$2692,{2,3,4,5,6,7,8,9,10},0)</f>
        <v>0.045</v>
      </c>
      <c r="L77" s="20">
        <v>0.061</v>
      </c>
      <c r="M77" s="20">
        <v>54.0</v>
      </c>
      <c r="N77" s="20">
        <v>51.0</v>
      </c>
      <c r="O77" s="20">
        <v>0.439</v>
      </c>
      <c r="P77" s="20">
        <v>0.535</v>
      </c>
      <c r="Q77" s="20">
        <v>0.025</v>
      </c>
      <c r="R77" s="20">
        <v>9232753.0</v>
      </c>
      <c r="S77" s="20">
        <v>0.106</v>
      </c>
      <c r="T77" s="20">
        <f t="array" ref="T77:U77">VLOOKUP(A77,TOURISM!$A$2:$F$2692,{3,6},0)</f>
        <v>2100000</v>
      </c>
      <c r="U77" s="20">
        <v>3.5E7</v>
      </c>
      <c r="V77" s="20">
        <f t="array" ref="V77:AA77">VLOOKUP(A77,BUSINESS!$A$2:$J$2692,{4,5,6,7,8,9},0)</f>
        <v>1.545</v>
      </c>
      <c r="W77" s="20">
        <v>13.0</v>
      </c>
      <c r="X77" s="20"/>
      <c r="Y77" s="20">
        <v>211.0</v>
      </c>
      <c r="Z77" s="20">
        <v>0.01</v>
      </c>
      <c r="AA77" s="20">
        <v>0.182</v>
      </c>
      <c r="AB77" s="21">
        <f t="shared" si="2"/>
        <v>172.786741</v>
      </c>
      <c r="AC77" s="20"/>
      <c r="AD77" s="20">
        <f t="shared" si="34"/>
        <v>0.00002025398058</v>
      </c>
      <c r="AE77" s="20">
        <f t="shared" si="32"/>
        <v>3.790851981</v>
      </c>
      <c r="AF77" s="22" t="b">
        <f t="shared" si="4"/>
        <v>0</v>
      </c>
      <c r="AG77" s="20" t="b">
        <f t="shared" si="5"/>
        <v>0</v>
      </c>
      <c r="AH77" s="20" t="b">
        <f t="shared" si="6"/>
        <v>0</v>
      </c>
      <c r="AI77" s="20" t="b">
        <f t="shared" si="7"/>
        <v>0</v>
      </c>
      <c r="AJ77" s="20"/>
      <c r="AK77" s="20"/>
      <c r="AL77" s="20"/>
      <c r="AM77" s="20"/>
      <c r="AN77" s="20"/>
      <c r="AO77" s="20"/>
      <c r="AP77" s="20"/>
      <c r="AQ77" s="20"/>
      <c r="AR77" s="23"/>
      <c r="AS77" s="23"/>
      <c r="AT77" s="23"/>
      <c r="AU77" s="23"/>
      <c r="AV77" s="23"/>
    </row>
    <row r="78" ht="15.75" customHeight="1">
      <c r="A78" s="17" t="str">
        <f t="shared" si="1"/>
        <v>Burundi-Africa2011</v>
      </c>
      <c r="B78" s="17" t="s">
        <v>96</v>
      </c>
      <c r="C78" s="18" t="s">
        <v>75</v>
      </c>
      <c r="D78" s="19" t="s">
        <v>90</v>
      </c>
      <c r="E78" s="17">
        <v>1.597484736E9</v>
      </c>
      <c r="F78" s="18">
        <v>0.088</v>
      </c>
      <c r="G78" s="18">
        <v>19.0</v>
      </c>
      <c r="H78" s="18">
        <v>0.124</v>
      </c>
      <c r="I78" s="20">
        <f t="array" ref="I78:J78">IFNA(VLOOKUP(A78,ENERGY!$A$2:$F$2692,{5,6},0),0)</f>
        <v>0</v>
      </c>
      <c r="J78" s="20">
        <v>0.0</v>
      </c>
      <c r="K78" s="20">
        <f t="array" ref="K78:S78">VLOOKUP(A78,'HUMAN RESOURCES'!$A$2:$M$2692,{2,3,4,5,6,7,8,9,10},0)</f>
        <v>0.045</v>
      </c>
      <c r="L78" s="20">
        <v>0.059</v>
      </c>
      <c r="M78" s="20">
        <v>55.0</v>
      </c>
      <c r="N78" s="20">
        <v>51.0</v>
      </c>
      <c r="O78" s="20">
        <v>0.44</v>
      </c>
      <c r="P78" s="20">
        <v>0.535</v>
      </c>
      <c r="Q78" s="20">
        <v>0.025</v>
      </c>
      <c r="R78" s="20">
        <v>9540362.0</v>
      </c>
      <c r="S78" s="20">
        <v>0.109</v>
      </c>
      <c r="T78" s="20">
        <f t="array" ref="T78:U78">VLOOKUP(A78,TOURISM!$A$2:$F$2692,{3,6},0)</f>
        <v>3700000</v>
      </c>
      <c r="U78" s="20">
        <v>4.9E7</v>
      </c>
      <c r="V78" s="20">
        <f t="array" ref="V78:AA78">VLOOKUP(A78,BUSINESS!$A$2:$J$2692,{4,5,6,7,8,9},0)</f>
        <v>0.516</v>
      </c>
      <c r="W78" s="20">
        <v>13.0</v>
      </c>
      <c r="X78" s="20"/>
      <c r="Y78" s="20">
        <v>274.0</v>
      </c>
      <c r="Z78" s="20">
        <v>0.011</v>
      </c>
      <c r="AA78" s="20">
        <v>0.201</v>
      </c>
      <c r="AB78" s="21">
        <f t="shared" si="2"/>
        <v>167.4448764</v>
      </c>
      <c r="AC78" s="20"/>
      <c r="AD78" s="20"/>
      <c r="AE78" s="20">
        <f t="shared" si="32"/>
        <v>5.136073453</v>
      </c>
      <c r="AF78" s="22" t="b">
        <f t="shared" si="4"/>
        <v>0</v>
      </c>
      <c r="AG78" s="20" t="b">
        <f t="shared" si="5"/>
        <v>0</v>
      </c>
      <c r="AH78" s="20" t="b">
        <f t="shared" si="6"/>
        <v>0</v>
      </c>
      <c r="AI78" s="20" t="b">
        <f t="shared" si="7"/>
        <v>0</v>
      </c>
      <c r="AJ78" s="20"/>
      <c r="AK78" s="20"/>
      <c r="AL78" s="20"/>
      <c r="AM78" s="20"/>
      <c r="AN78" s="20"/>
      <c r="AO78" s="20"/>
      <c r="AP78" s="20"/>
      <c r="AQ78" s="20"/>
      <c r="AR78" s="23"/>
      <c r="AS78" s="23"/>
      <c r="AT78" s="23"/>
      <c r="AU78" s="23"/>
      <c r="AV78" s="23"/>
    </row>
    <row r="79" ht="15.75" customHeight="1">
      <c r="A79" s="17" t="str">
        <f t="shared" si="1"/>
        <v>Burundi-Africa2012</v>
      </c>
      <c r="B79" s="17" t="s">
        <v>96</v>
      </c>
      <c r="C79" s="18" t="s">
        <v>75</v>
      </c>
      <c r="D79" s="19" t="s">
        <v>91</v>
      </c>
      <c r="E79" s="17">
        <v>1.605640633E9</v>
      </c>
      <c r="F79" s="18">
        <v>0.09</v>
      </c>
      <c r="G79" s="18">
        <v>21.0</v>
      </c>
      <c r="H79" s="18">
        <v>0.132</v>
      </c>
      <c r="I79" s="20" t="str">
        <f t="array" ref="I79:J79">IFNA(VLOOKUP(A79,ENERGY!$A$2:$F$2692,{5,6},0),0)</f>
        <v/>
      </c>
      <c r="J79" s="20">
        <v>198.0</v>
      </c>
      <c r="K79" s="20">
        <f t="array" ref="K79:S79">VLOOKUP(A79,'HUMAN RESOURCES'!$A$2:$M$2692,{2,3,4,5,6,7,8,9,10},0)</f>
        <v>0.045</v>
      </c>
      <c r="L79" s="20">
        <v>0.057</v>
      </c>
      <c r="M79" s="20">
        <v>56.0</v>
      </c>
      <c r="N79" s="20">
        <v>52.0</v>
      </c>
      <c r="O79" s="20">
        <v>0.442</v>
      </c>
      <c r="P79" s="20">
        <v>0.534</v>
      </c>
      <c r="Q79" s="20">
        <v>0.024</v>
      </c>
      <c r="R79" s="20">
        <v>9849569.0</v>
      </c>
      <c r="S79" s="20">
        <v>0.112</v>
      </c>
      <c r="T79" s="20">
        <f t="array" ref="T79:U79">VLOOKUP(A79,TOURISM!$A$2:$F$2692,{3,6},0)</f>
        <v>2700000</v>
      </c>
      <c r="U79" s="20">
        <v>4.1E7</v>
      </c>
      <c r="V79" s="20">
        <f t="array" ref="V79:AA79">VLOOKUP(A79,BUSINESS!$A$2:$J$2692,{4,5,6,7,8,9},0)</f>
        <v>0.516</v>
      </c>
      <c r="W79" s="20">
        <v>8.0</v>
      </c>
      <c r="X79" s="20">
        <v>157.0</v>
      </c>
      <c r="Y79" s="20">
        <v>274.0</v>
      </c>
      <c r="Z79" s="20">
        <v>0.012</v>
      </c>
      <c r="AA79" s="20">
        <v>0.228</v>
      </c>
      <c r="AB79" s="21">
        <f t="shared" si="2"/>
        <v>163.0163343</v>
      </c>
      <c r="AC79" s="20"/>
      <c r="AD79" s="20">
        <f>J79/R79</f>
        <v>0.00002010240245</v>
      </c>
      <c r="AE79" s="20">
        <f t="shared" si="32"/>
        <v>4.162618689</v>
      </c>
      <c r="AF79" s="22" t="b">
        <f t="shared" si="4"/>
        <v>0</v>
      </c>
      <c r="AG79" s="20" t="b">
        <f t="shared" si="5"/>
        <v>0</v>
      </c>
      <c r="AH79" s="20" t="b">
        <f t="shared" si="6"/>
        <v>0</v>
      </c>
      <c r="AI79" s="20" t="b">
        <f t="shared" si="7"/>
        <v>0</v>
      </c>
      <c r="AJ79" s="20"/>
      <c r="AK79" s="20"/>
      <c r="AL79" s="20"/>
      <c r="AM79" s="20"/>
      <c r="AN79" s="20"/>
      <c r="AO79" s="20"/>
      <c r="AP79" s="20"/>
      <c r="AQ79" s="20"/>
      <c r="AR79" s="23"/>
      <c r="AS79" s="23"/>
      <c r="AT79" s="23"/>
      <c r="AU79" s="23"/>
      <c r="AV79" s="23"/>
    </row>
    <row r="80" ht="15.75" customHeight="1">
      <c r="A80" s="17" t="str">
        <f t="shared" si="1"/>
        <v>Burundi-Africa2000</v>
      </c>
      <c r="B80" s="17" t="s">
        <v>96</v>
      </c>
      <c r="C80" s="18" t="s">
        <v>75</v>
      </c>
      <c r="D80" s="19" t="s">
        <v>76</v>
      </c>
      <c r="E80" s="17">
        <v>1.611634286E9</v>
      </c>
      <c r="F80" s="18">
        <v>0.081</v>
      </c>
      <c r="G80" s="18">
        <v>20.0</v>
      </c>
      <c r="H80" s="18">
        <v>0.143</v>
      </c>
      <c r="I80" s="20" t="str">
        <f t="array" ref="I80:J80">IFNA(VLOOKUP(A80,ENERGY!$A$2:$F$2692,{5,6},0),0)</f>
        <v/>
      </c>
      <c r="J80" s="20"/>
      <c r="K80" s="20">
        <f t="array" ref="K80:S80">VLOOKUP(A80,'HUMAN RESOURCES'!$A$2:$M$2692,{2,3,4,5,6,7,8,9,10},0)</f>
        <v>0.042</v>
      </c>
      <c r="L80" s="20">
        <v>0.092</v>
      </c>
      <c r="M80" s="20">
        <v>49.0</v>
      </c>
      <c r="N80" s="20">
        <v>47.0</v>
      </c>
      <c r="O80" s="20">
        <v>0.49</v>
      </c>
      <c r="P80" s="20">
        <v>0.481</v>
      </c>
      <c r="Q80" s="20">
        <v>0.029</v>
      </c>
      <c r="R80" s="20">
        <v>6674286.0</v>
      </c>
      <c r="S80" s="20">
        <v>0.082</v>
      </c>
      <c r="T80" s="20">
        <f t="array" ref="T80:U80">VLOOKUP(A80,TOURISM!$A$2:$F$2692,{3,6},0)</f>
        <v>1400000</v>
      </c>
      <c r="U80" s="20">
        <v>1.4E7</v>
      </c>
      <c r="V80" s="20" t="str">
        <f t="array" ref="V80:AA80">VLOOKUP(A80,BUSINESS!$A$2:$J$2692,{4,5,6,7,8,9},0)</f>
        <v/>
      </c>
      <c r="W80" s="20"/>
      <c r="X80" s="20"/>
      <c r="Y80" s="20"/>
      <c r="Z80" s="20">
        <v>0.001</v>
      </c>
      <c r="AA80" s="20">
        <v>0.002</v>
      </c>
      <c r="AB80" s="21">
        <f t="shared" si="2"/>
        <v>241.4691678</v>
      </c>
      <c r="AC80" s="20"/>
      <c r="AD80" s="20"/>
      <c r="AE80" s="20">
        <f t="shared" si="32"/>
        <v>2.09760265</v>
      </c>
      <c r="AF80" s="22" t="b">
        <f t="shared" si="4"/>
        <v>0</v>
      </c>
      <c r="AG80" s="20" t="b">
        <f t="shared" si="5"/>
        <v>0</v>
      </c>
      <c r="AH80" s="20" t="b">
        <f t="shared" si="6"/>
        <v>0</v>
      </c>
      <c r="AI80" s="20" t="b">
        <f t="shared" si="7"/>
        <v>0</v>
      </c>
      <c r="AJ80" s="20"/>
      <c r="AK80" s="20"/>
      <c r="AL80" s="20"/>
      <c r="AM80" s="20"/>
      <c r="AN80" s="20"/>
      <c r="AO80" s="20"/>
      <c r="AP80" s="20"/>
      <c r="AQ80" s="20"/>
      <c r="AR80" s="23"/>
      <c r="AS80" s="23"/>
      <c r="AT80" s="23"/>
      <c r="AU80" s="23"/>
      <c r="AV80" s="23"/>
    </row>
    <row r="81" ht="15.75" customHeight="1">
      <c r="A81" s="17" t="str">
        <f t="shared" si="1"/>
        <v>Cameroon-Africa2001</v>
      </c>
      <c r="B81" s="17" t="s">
        <v>97</v>
      </c>
      <c r="C81" s="18" t="s">
        <v>75</v>
      </c>
      <c r="D81" s="19" t="s">
        <v>77</v>
      </c>
      <c r="E81" s="17">
        <v>1.702543477E9</v>
      </c>
      <c r="F81" s="18">
        <v>0.044</v>
      </c>
      <c r="G81" s="18">
        <v>26.0</v>
      </c>
      <c r="H81" s="18">
        <v>0.22</v>
      </c>
      <c r="I81" s="20">
        <f t="array" ref="I81:J81">IFNA(VLOOKUP(A81,ENERGY!$A$2:$F$2692,{5,6},0),0)</f>
        <v>6720</v>
      </c>
      <c r="J81" s="20"/>
      <c r="K81" s="20">
        <f t="array" ref="K81:S81">VLOOKUP(A81,'HUMAN RESOURCES'!$A$2:$M$2692,{2,3,4,5,6,7,8,9,10},0)</f>
        <v>0.041</v>
      </c>
      <c r="L81" s="20">
        <v>0.09</v>
      </c>
      <c r="M81" s="20">
        <v>53.0</v>
      </c>
      <c r="N81" s="20">
        <v>51.0</v>
      </c>
      <c r="O81" s="20">
        <v>0.451</v>
      </c>
      <c r="P81" s="20">
        <v>0.515</v>
      </c>
      <c r="Q81" s="20">
        <v>0.034</v>
      </c>
      <c r="R81" s="20">
        <v>1.635044E7</v>
      </c>
      <c r="S81" s="20">
        <v>0.461</v>
      </c>
      <c r="T81" s="20">
        <f t="array" ref="T81:U81">VLOOKUP(A81,TOURISM!$A$2:$F$2692,{3,6},0)</f>
        <v>182000000</v>
      </c>
      <c r="U81" s="20">
        <v>1.99E8</v>
      </c>
      <c r="V81" s="20" t="str">
        <f t="array" ref="V81:AA81">VLOOKUP(A81,BUSINESS!$A$2:$J$2692,{4,5,6,7,8,9},0)</f>
        <v/>
      </c>
      <c r="W81" s="20"/>
      <c r="X81" s="20"/>
      <c r="Y81" s="20"/>
      <c r="Z81" s="20">
        <v>0.003</v>
      </c>
      <c r="AA81" s="20">
        <v>0.026</v>
      </c>
      <c r="AB81" s="21">
        <f t="shared" si="2"/>
        <v>104.1282973</v>
      </c>
      <c r="AC81" s="20">
        <f t="shared" ref="AC81:AC84" si="35">I81/R81</f>
        <v>0.0004109981138</v>
      </c>
      <c r="AD81" s="20"/>
      <c r="AE81" s="20">
        <f t="shared" si="32"/>
        <v>12.17092629</v>
      </c>
      <c r="AF81" s="22" t="b">
        <f t="shared" si="4"/>
        <v>0</v>
      </c>
      <c r="AG81" s="20" t="b">
        <f t="shared" si="5"/>
        <v>0</v>
      </c>
      <c r="AH81" s="20" t="b">
        <f t="shared" si="6"/>
        <v>0</v>
      </c>
      <c r="AI81" s="20" t="b">
        <f t="shared" si="7"/>
        <v>0</v>
      </c>
      <c r="AJ81" s="20"/>
      <c r="AK81" s="20"/>
      <c r="AL81" s="20"/>
      <c r="AM81" s="20"/>
      <c r="AN81" s="20"/>
      <c r="AO81" s="20"/>
      <c r="AP81" s="20"/>
      <c r="AQ81" s="20"/>
      <c r="AR81" s="23"/>
      <c r="AS81" s="23"/>
      <c r="AT81" s="23"/>
      <c r="AU81" s="23"/>
      <c r="AV81" s="23"/>
    </row>
    <row r="82" ht="15.75" customHeight="1">
      <c r="A82" s="17" t="str">
        <f t="shared" si="1"/>
        <v>Cameroon-Africa2002</v>
      </c>
      <c r="B82" s="17" t="s">
        <v>97</v>
      </c>
      <c r="C82" s="18" t="s">
        <v>75</v>
      </c>
      <c r="D82" s="19" t="s">
        <v>79</v>
      </c>
      <c r="E82" s="17">
        <v>1.707662608E9</v>
      </c>
      <c r="F82" s="18">
        <v>0.047</v>
      </c>
      <c r="G82" s="18">
        <v>27.0</v>
      </c>
      <c r="H82" s="18">
        <v>0.207</v>
      </c>
      <c r="I82" s="20">
        <f t="array" ref="I82:J82">IFNA(VLOOKUP(A82,ENERGY!$A$2:$F$2692,{5,6},0),0)</f>
        <v>6944</v>
      </c>
      <c r="J82" s="20">
        <v>7235.0</v>
      </c>
      <c r="K82" s="20">
        <f t="array" ref="K82:S82">VLOOKUP(A82,'HUMAN RESOURCES'!$A$2:$M$2692,{2,3,4,5,6,7,8,9,10},0)</f>
        <v>0.041</v>
      </c>
      <c r="L82" s="20">
        <v>0.087</v>
      </c>
      <c r="M82" s="20">
        <v>53.0</v>
      </c>
      <c r="N82" s="20">
        <v>51.0</v>
      </c>
      <c r="O82" s="20">
        <v>0.449</v>
      </c>
      <c r="P82" s="20">
        <v>0.518</v>
      </c>
      <c r="Q82" s="20">
        <v>0.034</v>
      </c>
      <c r="R82" s="20">
        <v>1.6782044E7</v>
      </c>
      <c r="S82" s="20">
        <v>0.467</v>
      </c>
      <c r="T82" s="20">
        <f t="array" ref="T82:U82">VLOOKUP(A82,TOURISM!$A$2:$F$2692,{3,6},0)</f>
        <v>124000000</v>
      </c>
      <c r="U82" s="20">
        <v>2.05E8</v>
      </c>
      <c r="V82" s="20" t="str">
        <f t="array" ref="V82:AA82">VLOOKUP(A82,BUSINESS!$A$2:$J$2692,{4,5,6,7,8,9},0)</f>
        <v/>
      </c>
      <c r="W82" s="20"/>
      <c r="X82" s="20"/>
      <c r="Y82" s="20"/>
      <c r="Z82" s="20">
        <v>0.004</v>
      </c>
      <c r="AA82" s="20">
        <v>0.042</v>
      </c>
      <c r="AB82" s="21">
        <f t="shared" si="2"/>
        <v>101.7553409</v>
      </c>
      <c r="AC82" s="20">
        <f t="shared" si="35"/>
        <v>0.0004137755806</v>
      </c>
      <c r="AD82" s="20">
        <f t="shared" ref="AD82:AD84" si="36">J82/R82</f>
        <v>0.0004311155423</v>
      </c>
      <c r="AE82" s="20">
        <f t="shared" si="32"/>
        <v>12.21543693</v>
      </c>
      <c r="AF82" s="22" t="b">
        <f t="shared" si="4"/>
        <v>0</v>
      </c>
      <c r="AG82" s="20" t="b">
        <f t="shared" si="5"/>
        <v>0</v>
      </c>
      <c r="AH82" s="20" t="b">
        <f t="shared" si="6"/>
        <v>0</v>
      </c>
      <c r="AI82" s="20" t="b">
        <f t="shared" si="7"/>
        <v>0</v>
      </c>
      <c r="AJ82" s="20"/>
      <c r="AK82" s="20"/>
      <c r="AL82" s="20"/>
      <c r="AM82" s="20"/>
      <c r="AN82" s="20"/>
      <c r="AO82" s="20"/>
      <c r="AP82" s="20"/>
      <c r="AQ82" s="20"/>
      <c r="AR82" s="23"/>
      <c r="AS82" s="23"/>
      <c r="AT82" s="23"/>
      <c r="AU82" s="23"/>
      <c r="AV82" s="23"/>
    </row>
    <row r="83" ht="15.75" customHeight="1">
      <c r="A83" s="17" t="str">
        <f t="shared" si="1"/>
        <v>Cameroon-Africa2003</v>
      </c>
      <c r="B83" s="17" t="s">
        <v>97</v>
      </c>
      <c r="C83" s="18" t="s">
        <v>75</v>
      </c>
      <c r="D83" s="19" t="s">
        <v>81</v>
      </c>
      <c r="E83" s="17">
        <v>1.708772782E9</v>
      </c>
      <c r="F83" s="18">
        <v>0.048</v>
      </c>
      <c r="G83" s="18">
        <v>31.0</v>
      </c>
      <c r="H83" s="18">
        <v>0.18</v>
      </c>
      <c r="I83" s="20">
        <f t="array" ref="I83:J83">IFNA(VLOOKUP(A83,ENERGY!$A$2:$F$2692,{5,6},0),0)</f>
        <v>6914</v>
      </c>
      <c r="J83" s="20">
        <v>6674.0</v>
      </c>
      <c r="K83" s="20">
        <f t="array" ref="K83:S83">VLOOKUP(A83,'HUMAN RESOURCES'!$A$2:$M$2692,{2,3,4,5,6,7,8,9,10},0)</f>
        <v>0.041</v>
      </c>
      <c r="L83" s="20">
        <v>0.084</v>
      </c>
      <c r="M83" s="20">
        <v>53.0</v>
      </c>
      <c r="N83" s="20">
        <v>51.0</v>
      </c>
      <c r="O83" s="20">
        <v>0.447</v>
      </c>
      <c r="P83" s="20">
        <v>0.52</v>
      </c>
      <c r="Q83" s="20">
        <v>0.033</v>
      </c>
      <c r="R83" s="20">
        <v>1.7223277E7</v>
      </c>
      <c r="S83" s="20">
        <v>0.473</v>
      </c>
      <c r="T83" s="20">
        <f t="array" ref="T83:U83">VLOOKUP(A83,TOURISM!$A$2:$F$2692,{3,6},0)</f>
        <v>266000000</v>
      </c>
      <c r="U83" s="20">
        <v>2.72E8</v>
      </c>
      <c r="V83" s="20" t="str">
        <f t="array" ref="V83:AA83">VLOOKUP(A83,BUSINESS!$A$2:$J$2692,{4,5,6,7,8,9},0)</f>
        <v/>
      </c>
      <c r="W83" s="20">
        <v>45.0</v>
      </c>
      <c r="X83" s="20"/>
      <c r="Y83" s="20"/>
      <c r="Z83" s="20">
        <v>0.006</v>
      </c>
      <c r="AA83" s="20">
        <v>0.063</v>
      </c>
      <c r="AB83" s="21">
        <f t="shared" si="2"/>
        <v>99.21298845</v>
      </c>
      <c r="AC83" s="20">
        <f t="shared" si="35"/>
        <v>0.0004014334787</v>
      </c>
      <c r="AD83" s="20">
        <f t="shared" si="36"/>
        <v>0.0003874988482</v>
      </c>
      <c r="AE83" s="20">
        <f t="shared" si="32"/>
        <v>15.79258117</v>
      </c>
      <c r="AF83" s="22" t="b">
        <f t="shared" si="4"/>
        <v>0</v>
      </c>
      <c r="AG83" s="20" t="b">
        <f t="shared" si="5"/>
        <v>0</v>
      </c>
      <c r="AH83" s="20" t="b">
        <f t="shared" si="6"/>
        <v>0</v>
      </c>
      <c r="AI83" s="20" t="b">
        <f t="shared" si="7"/>
        <v>0</v>
      </c>
      <c r="AJ83" s="20"/>
      <c r="AK83" s="20"/>
      <c r="AL83" s="20"/>
      <c r="AM83" s="20"/>
      <c r="AN83" s="20"/>
      <c r="AO83" s="20"/>
      <c r="AP83" s="20"/>
      <c r="AQ83" s="20"/>
      <c r="AR83" s="23"/>
      <c r="AS83" s="23"/>
      <c r="AT83" s="23"/>
      <c r="AU83" s="23"/>
      <c r="AV83" s="23"/>
    </row>
    <row r="84" ht="15.75" customHeight="1">
      <c r="A84" s="17" t="str">
        <f t="shared" si="1"/>
        <v>Cameroon-Africa2004</v>
      </c>
      <c r="B84" s="17" t="s">
        <v>97</v>
      </c>
      <c r="C84" s="18" t="s">
        <v>75</v>
      </c>
      <c r="D84" s="19" t="s">
        <v>83</v>
      </c>
      <c r="E84" s="17">
        <v>1.709347777E9</v>
      </c>
      <c r="F84" s="18">
        <v>0.049</v>
      </c>
      <c r="G84" s="18">
        <v>39.0</v>
      </c>
      <c r="H84" s="18">
        <v>0.18</v>
      </c>
      <c r="I84" s="20">
        <f t="array" ref="I84:J84">IFNA(VLOOKUP(A84,ENERGY!$A$2:$F$2692,{5,6},0),0)</f>
        <v>6395</v>
      </c>
      <c r="J84" s="20">
        <v>5545.0</v>
      </c>
      <c r="K84" s="20">
        <f t="array" ref="K84:S84">VLOOKUP(A84,'HUMAN RESOURCES'!$A$2:$M$2692,{2,3,4,5,6,7,8,9,10},0)</f>
        <v>0.041</v>
      </c>
      <c r="L84" s="20">
        <v>0.081</v>
      </c>
      <c r="M84" s="20">
        <v>53.0</v>
      </c>
      <c r="N84" s="20">
        <v>51.0</v>
      </c>
      <c r="O84" s="20">
        <v>0.445</v>
      </c>
      <c r="P84" s="20">
        <v>0.522</v>
      </c>
      <c r="Q84" s="20">
        <v>0.033</v>
      </c>
      <c r="R84" s="20">
        <v>1.767496E7</v>
      </c>
      <c r="S84" s="20">
        <v>0.479</v>
      </c>
      <c r="T84" s="20">
        <f t="array" ref="T84:U84">VLOOKUP(A84,TOURISM!$A$2:$F$2692,{3,6},0)</f>
        <v>212000000</v>
      </c>
      <c r="U84" s="20">
        <v>3.94E8</v>
      </c>
      <c r="V84" s="20" t="str">
        <f t="array" ref="V84:AA84">VLOOKUP(A84,BUSINESS!$A$2:$J$2692,{4,5,6,7,8,9},0)</f>
        <v/>
      </c>
      <c r="W84" s="20">
        <v>45.0</v>
      </c>
      <c r="X84" s="20"/>
      <c r="Y84" s="20"/>
      <c r="Z84" s="20">
        <v>0.01</v>
      </c>
      <c r="AA84" s="20">
        <v>0.087</v>
      </c>
      <c r="AB84" s="21">
        <f t="shared" si="2"/>
        <v>96.71013553</v>
      </c>
      <c r="AC84" s="20">
        <f t="shared" si="35"/>
        <v>0.0003618112856</v>
      </c>
      <c r="AD84" s="20">
        <f t="shared" si="36"/>
        <v>0.0003137206534</v>
      </c>
      <c r="AE84" s="20">
        <f t="shared" si="32"/>
        <v>22.29142244</v>
      </c>
      <c r="AF84" s="22" t="b">
        <f t="shared" si="4"/>
        <v>0</v>
      </c>
      <c r="AG84" s="20" t="b">
        <f t="shared" si="5"/>
        <v>0</v>
      </c>
      <c r="AH84" s="20" t="b">
        <f t="shared" si="6"/>
        <v>0</v>
      </c>
      <c r="AI84" s="20" t="b">
        <f t="shared" si="7"/>
        <v>0</v>
      </c>
      <c r="AJ84" s="20"/>
      <c r="AK84" s="20"/>
      <c r="AL84" s="20"/>
      <c r="AM84" s="20"/>
      <c r="AN84" s="20"/>
      <c r="AO84" s="20"/>
      <c r="AP84" s="20"/>
      <c r="AQ84" s="20"/>
      <c r="AR84" s="23"/>
      <c r="AS84" s="23"/>
      <c r="AT84" s="23"/>
      <c r="AU84" s="23"/>
      <c r="AV84" s="23"/>
    </row>
    <row r="85" ht="15.75" customHeight="1">
      <c r="A85" s="17" t="str">
        <f t="shared" si="1"/>
        <v>Cameroon-Africa2005</v>
      </c>
      <c r="B85" s="17" t="s">
        <v>97</v>
      </c>
      <c r="C85" s="18" t="s">
        <v>75</v>
      </c>
      <c r="D85" s="19" t="s">
        <v>84</v>
      </c>
      <c r="E85" s="17">
        <v>1.716502069E9</v>
      </c>
      <c r="F85" s="18">
        <v>0.046</v>
      </c>
      <c r="G85" s="18">
        <v>41.0</v>
      </c>
      <c r="H85" s="18">
        <v>0.18</v>
      </c>
      <c r="I85" s="20">
        <f t="array" ref="I85:J85">IFNA(VLOOKUP(A85,ENERGY!$A$2:$F$2692,{5,6},0),0)</f>
        <v>0</v>
      </c>
      <c r="J85" s="20">
        <v>0.0</v>
      </c>
      <c r="K85" s="20">
        <f t="array" ref="K85:S85">VLOOKUP(A85,'HUMAN RESOURCES'!$A$2:$M$2692,{2,3,4,5,6,7,8,9,10},0)</f>
        <v>0.04</v>
      </c>
      <c r="L85" s="20">
        <v>0.078</v>
      </c>
      <c r="M85" s="20">
        <v>53.0</v>
      </c>
      <c r="N85" s="20">
        <v>51.0</v>
      </c>
      <c r="O85" s="20">
        <v>0.443</v>
      </c>
      <c r="P85" s="20">
        <v>0.524</v>
      </c>
      <c r="Q85" s="20">
        <v>0.033</v>
      </c>
      <c r="R85" s="20">
        <v>1.8137734E7</v>
      </c>
      <c r="S85" s="20">
        <v>0.485</v>
      </c>
      <c r="T85" s="20">
        <f t="array" ref="T85:U85">VLOOKUP(A85,TOURISM!$A$2:$F$2692,{3,6},0)</f>
        <v>229000000</v>
      </c>
      <c r="U85" s="20">
        <v>4.8E8</v>
      </c>
      <c r="V85" s="20">
        <f t="array" ref="V85:AA85">VLOOKUP(A85,BUSINESS!$A$2:$J$2692,{4,5,6,7,8,9},0)</f>
        <v>0.506</v>
      </c>
      <c r="W85" s="20">
        <v>45.0</v>
      </c>
      <c r="X85" s="20"/>
      <c r="Y85" s="20">
        <v>654.0</v>
      </c>
      <c r="Z85" s="20">
        <v>0.014</v>
      </c>
      <c r="AA85" s="20">
        <v>0.124</v>
      </c>
      <c r="AB85" s="21">
        <f t="shared" si="2"/>
        <v>94.63707368</v>
      </c>
      <c r="AC85" s="20"/>
      <c r="AD85" s="20"/>
      <c r="AE85" s="20">
        <f t="shared" si="32"/>
        <v>26.46416581</v>
      </c>
      <c r="AF85" s="22" t="b">
        <f t="shared" si="4"/>
        <v>0</v>
      </c>
      <c r="AG85" s="20" t="b">
        <f t="shared" si="5"/>
        <v>0</v>
      </c>
      <c r="AH85" s="20" t="b">
        <f t="shared" si="6"/>
        <v>0</v>
      </c>
      <c r="AI85" s="20" t="b">
        <f t="shared" si="7"/>
        <v>0</v>
      </c>
      <c r="AJ85" s="20"/>
      <c r="AK85" s="20"/>
      <c r="AL85" s="20"/>
      <c r="AM85" s="20"/>
      <c r="AN85" s="20"/>
      <c r="AO85" s="20"/>
      <c r="AP85" s="20"/>
      <c r="AQ85" s="20"/>
      <c r="AR85" s="23"/>
      <c r="AS85" s="23"/>
      <c r="AT85" s="23"/>
      <c r="AU85" s="23"/>
      <c r="AV85" s="23"/>
    </row>
    <row r="86" ht="15.75" customHeight="1">
      <c r="A86" s="17" t="str">
        <f t="shared" si="1"/>
        <v>Cameroon-Africa2006</v>
      </c>
      <c r="B86" s="17" t="s">
        <v>97</v>
      </c>
      <c r="C86" s="18" t="s">
        <v>75</v>
      </c>
      <c r="D86" s="19" t="s">
        <v>85</v>
      </c>
      <c r="E86" s="17">
        <v>1.730894295E9</v>
      </c>
      <c r="F86" s="18">
        <v>0.049</v>
      </c>
      <c r="G86" s="18">
        <v>45.0</v>
      </c>
      <c r="H86" s="18">
        <v>0.177</v>
      </c>
      <c r="I86" s="20">
        <f t="array" ref="I86:J86">IFNA(VLOOKUP(A86,ENERGY!$A$2:$F$2692,{5,6},0),0)</f>
        <v>6340</v>
      </c>
      <c r="J86" s="20">
        <v>5834.0</v>
      </c>
      <c r="K86" s="20">
        <f t="array" ref="K86:S86">VLOOKUP(A86,'HUMAN RESOURCES'!$A$2:$M$2692,{2,3,4,5,6,7,8,9,10},0)</f>
        <v>0.04</v>
      </c>
      <c r="L86" s="20">
        <v>0.076</v>
      </c>
      <c r="M86" s="20">
        <v>53.0</v>
      </c>
      <c r="N86" s="20">
        <v>51.0</v>
      </c>
      <c r="O86" s="20">
        <v>0.441</v>
      </c>
      <c r="P86" s="20">
        <v>0.526</v>
      </c>
      <c r="Q86" s="20">
        <v>0.033</v>
      </c>
      <c r="R86" s="20">
        <v>1.8611937E7</v>
      </c>
      <c r="S86" s="20">
        <v>0.491</v>
      </c>
      <c r="T86" s="20">
        <f t="array" ref="T86:U86">VLOOKUP(A86,TOURISM!$A$2:$F$2692,{3,6},0)</f>
        <v>231000000</v>
      </c>
      <c r="U86" s="20">
        <v>5.21E8</v>
      </c>
      <c r="V86" s="20">
        <f t="array" ref="V86:AA86">VLOOKUP(A86,BUSINESS!$A$2:$J$2692,{4,5,6,7,8,9},0)</f>
        <v>0.508</v>
      </c>
      <c r="W86" s="20">
        <v>45.0</v>
      </c>
      <c r="X86" s="20"/>
      <c r="Y86" s="20">
        <v>654.0</v>
      </c>
      <c r="Z86" s="20">
        <v>0.02</v>
      </c>
      <c r="AA86" s="20">
        <v>0.168</v>
      </c>
      <c r="AB86" s="21">
        <f t="shared" si="2"/>
        <v>92.99914861</v>
      </c>
      <c r="AC86" s="20">
        <f>I86/R86</f>
        <v>0.0003406416001</v>
      </c>
      <c r="AD86" s="20">
        <f>J86/R86</f>
        <v>0.0003134547468</v>
      </c>
      <c r="AE86" s="20">
        <f t="shared" si="32"/>
        <v>27.99278764</v>
      </c>
      <c r="AF86" s="22" t="b">
        <f t="shared" si="4"/>
        <v>0</v>
      </c>
      <c r="AG86" s="20" t="b">
        <f t="shared" si="5"/>
        <v>0</v>
      </c>
      <c r="AH86" s="20" t="b">
        <f t="shared" si="6"/>
        <v>0</v>
      </c>
      <c r="AI86" s="20" t="b">
        <f t="shared" si="7"/>
        <v>0</v>
      </c>
      <c r="AJ86" s="20"/>
      <c r="AK86" s="20"/>
      <c r="AL86" s="20"/>
      <c r="AM86" s="20"/>
      <c r="AN86" s="20"/>
      <c r="AO86" s="20"/>
      <c r="AP86" s="20"/>
      <c r="AQ86" s="20"/>
      <c r="AR86" s="23"/>
      <c r="AS86" s="23"/>
      <c r="AT86" s="23"/>
      <c r="AU86" s="23"/>
      <c r="AV86" s="23"/>
    </row>
    <row r="87" ht="15.75" customHeight="1">
      <c r="A87" s="17" t="str">
        <f t="shared" si="1"/>
        <v>Cameroon-Africa2007</v>
      </c>
      <c r="B87" s="17" t="s">
        <v>97</v>
      </c>
      <c r="C87" s="18" t="s">
        <v>75</v>
      </c>
      <c r="D87" s="19" t="s">
        <v>86</v>
      </c>
      <c r="E87" s="17">
        <v>1.731198022E9</v>
      </c>
      <c r="F87" s="18">
        <v>0.048</v>
      </c>
      <c r="G87" s="18">
        <v>46.0</v>
      </c>
      <c r="H87" s="18">
        <v>0.153</v>
      </c>
      <c r="I87" s="20">
        <f t="array" ref="I87:J87">IFNA(VLOOKUP(A87,ENERGY!$A$2:$F$2692,{5,6},0),0)</f>
        <v>0</v>
      </c>
      <c r="J87" s="20">
        <v>0.0</v>
      </c>
      <c r="K87" s="20">
        <f t="array" ref="K87:S87">VLOOKUP(A87,'HUMAN RESOURCES'!$A$2:$M$2692,{2,3,4,5,6,7,8,9,10},0)</f>
        <v>0.04</v>
      </c>
      <c r="L87" s="20">
        <v>0.073</v>
      </c>
      <c r="M87" s="20">
        <v>53.0</v>
      </c>
      <c r="N87" s="20">
        <v>52.0</v>
      </c>
      <c r="O87" s="20">
        <v>0.439</v>
      </c>
      <c r="P87" s="20">
        <v>0.528</v>
      </c>
      <c r="Q87" s="20">
        <v>0.033</v>
      </c>
      <c r="R87" s="20">
        <v>1.9097676E7</v>
      </c>
      <c r="S87" s="20">
        <v>0.497</v>
      </c>
      <c r="T87" s="20">
        <f t="array" ref="T87:U87">VLOOKUP(A87,TOURISM!$A$2:$F$2692,{3,6},0)</f>
        <v>254000000</v>
      </c>
      <c r="U87" s="20">
        <v>4.66E8</v>
      </c>
      <c r="V87" s="20">
        <f t="array" ref="V87:AA87">VLOOKUP(A87,BUSINESS!$A$2:$J$2692,{4,5,6,7,8,9},0)</f>
        <v>0.508</v>
      </c>
      <c r="W87" s="20">
        <v>38.0</v>
      </c>
      <c r="X87" s="20"/>
      <c r="Y87" s="20">
        <v>654.0</v>
      </c>
      <c r="Z87" s="20">
        <v>0.029</v>
      </c>
      <c r="AA87" s="20">
        <v>0.238</v>
      </c>
      <c r="AB87" s="21">
        <f t="shared" si="2"/>
        <v>90.64966973</v>
      </c>
      <c r="AC87" s="20"/>
      <c r="AD87" s="20"/>
      <c r="AE87" s="20">
        <f t="shared" si="32"/>
        <v>24.40087475</v>
      </c>
      <c r="AF87" s="22" t="b">
        <f t="shared" si="4"/>
        <v>0</v>
      </c>
      <c r="AG87" s="20" t="b">
        <f t="shared" si="5"/>
        <v>0</v>
      </c>
      <c r="AH87" s="20" t="b">
        <f t="shared" si="6"/>
        <v>0</v>
      </c>
      <c r="AI87" s="20" t="b">
        <f t="shared" si="7"/>
        <v>0</v>
      </c>
      <c r="AJ87" s="20"/>
      <c r="AK87" s="20"/>
      <c r="AL87" s="20"/>
      <c r="AM87" s="20"/>
      <c r="AN87" s="20"/>
      <c r="AO87" s="20"/>
      <c r="AP87" s="20"/>
      <c r="AQ87" s="20"/>
      <c r="AR87" s="23"/>
      <c r="AS87" s="23"/>
      <c r="AT87" s="23"/>
      <c r="AU87" s="23"/>
      <c r="AV87" s="23"/>
    </row>
    <row r="88" ht="15.75" customHeight="1">
      <c r="A88" s="17" t="str">
        <f t="shared" si="1"/>
        <v>Cameroon-Africa2008</v>
      </c>
      <c r="B88" s="17" t="s">
        <v>97</v>
      </c>
      <c r="C88" s="18" t="s">
        <v>75</v>
      </c>
      <c r="D88" s="19" t="s">
        <v>87</v>
      </c>
      <c r="E88" s="17">
        <v>1.733828405E9</v>
      </c>
      <c r="F88" s="18">
        <v>0.047</v>
      </c>
      <c r="G88" s="18">
        <v>50.0</v>
      </c>
      <c r="H88" s="18">
        <v>0.15</v>
      </c>
      <c r="I88" s="20">
        <f t="array" ref="I88:J88">IFNA(VLOOKUP(A88,ENERGY!$A$2:$F$2692,{5,6},0),0)</f>
        <v>0</v>
      </c>
      <c r="J88" s="20">
        <v>0.0</v>
      </c>
      <c r="K88" s="20">
        <f t="array" ref="K88:S88">VLOOKUP(A88,'HUMAN RESOURCES'!$A$2:$M$2692,{2,3,4,5,6,7,8,9,10},0)</f>
        <v>0.039</v>
      </c>
      <c r="L88" s="20">
        <v>0.071</v>
      </c>
      <c r="M88" s="20">
        <v>54.0</v>
      </c>
      <c r="N88" s="20">
        <v>52.0</v>
      </c>
      <c r="O88" s="20">
        <v>0.438</v>
      </c>
      <c r="P88" s="20">
        <v>0.53</v>
      </c>
      <c r="Q88" s="20">
        <v>0.033</v>
      </c>
      <c r="R88" s="20">
        <v>1.9595026E7</v>
      </c>
      <c r="S88" s="20">
        <v>0.503</v>
      </c>
      <c r="T88" s="20">
        <f t="array" ref="T88:U88">VLOOKUP(A88,TOURISM!$A$2:$F$2692,{3,6},0)</f>
        <v>167000000</v>
      </c>
      <c r="U88" s="20">
        <v>5.63E8</v>
      </c>
      <c r="V88" s="20">
        <f t="array" ref="V88:AA88">VLOOKUP(A88,BUSINESS!$A$2:$J$2692,{4,5,6,7,8,9},0)</f>
        <v>0.504</v>
      </c>
      <c r="W88" s="20">
        <v>38.0</v>
      </c>
      <c r="X88" s="20"/>
      <c r="Y88" s="20">
        <v>654.0</v>
      </c>
      <c r="Z88" s="20">
        <v>0.034</v>
      </c>
      <c r="AA88" s="20">
        <v>0.314</v>
      </c>
      <c r="AB88" s="21">
        <f t="shared" si="2"/>
        <v>88.48308775</v>
      </c>
      <c r="AC88" s="20"/>
      <c r="AD88" s="20"/>
      <c r="AE88" s="20">
        <f t="shared" si="32"/>
        <v>28.73178122</v>
      </c>
      <c r="AF88" s="22" t="b">
        <f t="shared" si="4"/>
        <v>0</v>
      </c>
      <c r="AG88" s="20" t="b">
        <f t="shared" si="5"/>
        <v>0</v>
      </c>
      <c r="AH88" s="20" t="b">
        <f t="shared" si="6"/>
        <v>0</v>
      </c>
      <c r="AI88" s="20" t="b">
        <f t="shared" si="7"/>
        <v>0</v>
      </c>
      <c r="AJ88" s="20"/>
      <c r="AK88" s="20"/>
      <c r="AL88" s="20"/>
      <c r="AM88" s="20"/>
      <c r="AN88" s="20"/>
      <c r="AO88" s="20"/>
      <c r="AP88" s="20"/>
      <c r="AQ88" s="20"/>
      <c r="AR88" s="23"/>
      <c r="AS88" s="23"/>
      <c r="AT88" s="23"/>
      <c r="AU88" s="23"/>
      <c r="AV88" s="23"/>
    </row>
    <row r="89" ht="15.75" customHeight="1">
      <c r="A89" s="17" t="str">
        <f t="shared" si="1"/>
        <v>Cameroon-Africa2009</v>
      </c>
      <c r="B89" s="17" t="s">
        <v>97</v>
      </c>
      <c r="C89" s="18" t="s">
        <v>75</v>
      </c>
      <c r="D89" s="19" t="s">
        <v>88</v>
      </c>
      <c r="E89" s="17">
        <v>1.73493819E9</v>
      </c>
      <c r="F89" s="18">
        <v>0.05</v>
      </c>
      <c r="G89" s="18">
        <v>60.0</v>
      </c>
      <c r="H89" s="18"/>
      <c r="I89" s="20">
        <f t="array" ref="I89:J89">IFNA(VLOOKUP(A89,ENERGY!$A$2:$F$2692,{5,6},0),0)</f>
        <v>6766</v>
      </c>
      <c r="J89" s="20">
        <v>3795.0</v>
      </c>
      <c r="K89" s="20">
        <f t="array" ref="K89:S89">VLOOKUP(A89,'HUMAN RESOURCES'!$A$2:$M$2692,{2,3,4,5,6,7,8,9,10},0)</f>
        <v>0.039</v>
      </c>
      <c r="L89" s="20">
        <v>0.069</v>
      </c>
      <c r="M89" s="20">
        <v>54.0</v>
      </c>
      <c r="N89" s="20">
        <v>52.0</v>
      </c>
      <c r="O89" s="20">
        <v>0.436</v>
      </c>
      <c r="P89" s="20">
        <v>0.532</v>
      </c>
      <c r="Q89" s="20">
        <v>0.033</v>
      </c>
      <c r="R89" s="20">
        <v>2.0103945E7</v>
      </c>
      <c r="S89" s="20">
        <v>0.509</v>
      </c>
      <c r="T89" s="20">
        <f t="array" ref="T89:U89">VLOOKUP(A89,TOURISM!$A$2:$F$2692,{3,6},0)</f>
        <v>271000000</v>
      </c>
      <c r="U89" s="20">
        <v>4.76E8</v>
      </c>
      <c r="V89" s="20">
        <f t="array" ref="V89:AA89">VLOOKUP(A89,BUSINESS!$A$2:$J$2692,{4,5,6,7,8,9},0)</f>
        <v>0.488</v>
      </c>
      <c r="W89" s="20">
        <v>35.0</v>
      </c>
      <c r="X89" s="20"/>
      <c r="Y89" s="20">
        <v>654.0</v>
      </c>
      <c r="Z89" s="20">
        <v>0.038</v>
      </c>
      <c r="AA89" s="20">
        <v>0.398</v>
      </c>
      <c r="AB89" s="21">
        <f t="shared" si="2"/>
        <v>86.29839517</v>
      </c>
      <c r="AC89" s="20">
        <f t="shared" ref="AC89:AC90" si="37">I89/R89</f>
        <v>0.000336550861</v>
      </c>
      <c r="AD89" s="20">
        <f t="shared" ref="AD89:AD90" si="38">J89/R89</f>
        <v>0.0001887689207</v>
      </c>
      <c r="AE89" s="20">
        <f t="shared" si="32"/>
        <v>23.676945</v>
      </c>
      <c r="AF89" s="22" t="b">
        <f t="shared" si="4"/>
        <v>0</v>
      </c>
      <c r="AG89" s="20" t="b">
        <f t="shared" si="5"/>
        <v>0</v>
      </c>
      <c r="AH89" s="20" t="b">
        <f t="shared" si="6"/>
        <v>0</v>
      </c>
      <c r="AI89" s="20" t="b">
        <f t="shared" si="7"/>
        <v>0</v>
      </c>
      <c r="AJ89" s="20"/>
      <c r="AK89" s="20"/>
      <c r="AL89" s="20"/>
      <c r="AM89" s="20"/>
      <c r="AN89" s="20"/>
      <c r="AO89" s="20"/>
      <c r="AP89" s="20"/>
      <c r="AQ89" s="20"/>
      <c r="AR89" s="23"/>
      <c r="AS89" s="23"/>
      <c r="AT89" s="23"/>
      <c r="AU89" s="23"/>
      <c r="AV89" s="23"/>
    </row>
    <row r="90" ht="15.75" customHeight="1">
      <c r="A90" s="17" t="str">
        <f t="shared" si="1"/>
        <v>Cameroon-Africa2010</v>
      </c>
      <c r="B90" s="17" t="s">
        <v>97</v>
      </c>
      <c r="C90" s="18" t="s">
        <v>75</v>
      </c>
      <c r="D90" s="19" t="s">
        <v>89</v>
      </c>
      <c r="E90" s="17">
        <v>1.738432116E9</v>
      </c>
      <c r="F90" s="18">
        <v>0.051</v>
      </c>
      <c r="G90" s="18">
        <v>56.0</v>
      </c>
      <c r="H90" s="18"/>
      <c r="I90" s="20">
        <f t="array" ref="I90:J90">IFNA(VLOOKUP(A90,ENERGY!$A$2:$F$2692,{5,6},0),0)</f>
        <v>6723</v>
      </c>
      <c r="J90" s="20">
        <v>3828.0</v>
      </c>
      <c r="K90" s="20">
        <f t="array" ref="K90:S90">VLOOKUP(A90,'HUMAN RESOURCES'!$A$2:$M$2692,{2,3,4,5,6,7,8,9,10},0)</f>
        <v>0.039</v>
      </c>
      <c r="L90" s="20">
        <v>0.066</v>
      </c>
      <c r="M90" s="20">
        <v>55.0</v>
      </c>
      <c r="N90" s="20">
        <v>53.0</v>
      </c>
      <c r="O90" s="20">
        <v>0.434</v>
      </c>
      <c r="P90" s="20">
        <v>0.533</v>
      </c>
      <c r="Q90" s="20">
        <v>0.032</v>
      </c>
      <c r="R90" s="20">
        <v>2.0624343E7</v>
      </c>
      <c r="S90" s="20">
        <v>0.515</v>
      </c>
      <c r="T90" s="20">
        <f t="array" ref="T90:U90">VLOOKUP(A90,TOURISM!$A$2:$F$2692,{3,6},0)</f>
        <v>171000000</v>
      </c>
      <c r="U90" s="20">
        <v>2.65E8</v>
      </c>
      <c r="V90" s="20">
        <f t="array" ref="V90:AA90">VLOOKUP(A90,BUSINESS!$A$2:$J$2692,{4,5,6,7,8,9},0)</f>
        <v>0.488</v>
      </c>
      <c r="W90" s="20">
        <v>19.0</v>
      </c>
      <c r="X90" s="20"/>
      <c r="Y90" s="20">
        <v>654.0</v>
      </c>
      <c r="Z90" s="20">
        <v>0.043</v>
      </c>
      <c r="AA90" s="20">
        <v>0.419</v>
      </c>
      <c r="AB90" s="21">
        <f t="shared" si="2"/>
        <v>84.29030277</v>
      </c>
      <c r="AC90" s="20">
        <f t="shared" si="37"/>
        <v>0.0003259740201</v>
      </c>
      <c r="AD90" s="20">
        <f t="shared" si="38"/>
        <v>0.0001856059124</v>
      </c>
      <c r="AE90" s="20">
        <f t="shared" si="32"/>
        <v>12.84889414</v>
      </c>
      <c r="AF90" s="22" t="b">
        <f t="shared" si="4"/>
        <v>0</v>
      </c>
      <c r="AG90" s="20" t="b">
        <f t="shared" si="5"/>
        <v>0</v>
      </c>
      <c r="AH90" s="20" t="b">
        <f t="shared" si="6"/>
        <v>0</v>
      </c>
      <c r="AI90" s="20" t="b">
        <f t="shared" si="7"/>
        <v>0</v>
      </c>
      <c r="AJ90" s="20"/>
      <c r="AK90" s="20"/>
      <c r="AL90" s="20"/>
      <c r="AM90" s="20"/>
      <c r="AN90" s="20"/>
      <c r="AO90" s="20"/>
      <c r="AP90" s="20"/>
      <c r="AQ90" s="20"/>
      <c r="AR90" s="23"/>
      <c r="AS90" s="23"/>
      <c r="AT90" s="23"/>
      <c r="AU90" s="23"/>
      <c r="AV90" s="23"/>
    </row>
    <row r="91" ht="15.75" customHeight="1">
      <c r="A91" s="17" t="str">
        <f t="shared" si="1"/>
        <v>Cameroon-Africa2011</v>
      </c>
      <c r="B91" s="17" t="s">
        <v>97</v>
      </c>
      <c r="C91" s="18" t="s">
        <v>75</v>
      </c>
      <c r="D91" s="19" t="s">
        <v>90</v>
      </c>
      <c r="E91" s="17">
        <v>1.739579594E9</v>
      </c>
      <c r="F91" s="18">
        <v>0.053</v>
      </c>
      <c r="G91" s="18">
        <v>57.0</v>
      </c>
      <c r="H91" s="18"/>
      <c r="I91" s="20">
        <f t="array" ref="I91:J91">IFNA(VLOOKUP(A91,ENERGY!$A$2:$F$2692,{5,6},0),0)</f>
        <v>0</v>
      </c>
      <c r="J91" s="20">
        <v>0.0</v>
      </c>
      <c r="K91" s="20">
        <f t="array" ref="K91:S91">VLOOKUP(A91,'HUMAN RESOURCES'!$A$2:$M$2692,{2,3,4,5,6,7,8,9,10},0)</f>
        <v>0.038</v>
      </c>
      <c r="L91" s="20">
        <v>0.064</v>
      </c>
      <c r="M91" s="20">
        <v>55.0</v>
      </c>
      <c r="N91" s="20">
        <v>53.0</v>
      </c>
      <c r="O91" s="20">
        <v>0.432</v>
      </c>
      <c r="P91" s="20">
        <v>0.535</v>
      </c>
      <c r="Q91" s="20">
        <v>0.032</v>
      </c>
      <c r="R91" s="20">
        <v>2.1156272E7</v>
      </c>
      <c r="S91" s="20">
        <v>0.521</v>
      </c>
      <c r="T91" s="20">
        <f t="array" ref="T91:U91">VLOOKUP(A91,TOURISM!$A$2:$F$2692,{3,6},0)</f>
        <v>423000000</v>
      </c>
      <c r="U91" s="20">
        <v>6.22E8</v>
      </c>
      <c r="V91" s="20">
        <f t="array" ref="V91:AA91">VLOOKUP(A91,BUSINESS!$A$2:$J$2692,{4,5,6,7,8,9},0)</f>
        <v>0.488</v>
      </c>
      <c r="W91" s="20">
        <v>15.0</v>
      </c>
      <c r="X91" s="20"/>
      <c r="Y91" s="20">
        <v>654.0</v>
      </c>
      <c r="Z91" s="20">
        <v>0.05</v>
      </c>
      <c r="AA91" s="20">
        <v>0.496</v>
      </c>
      <c r="AB91" s="21">
        <f t="shared" si="2"/>
        <v>82.22524242</v>
      </c>
      <c r="AC91" s="20"/>
      <c r="AD91" s="20"/>
      <c r="AE91" s="20">
        <f t="shared" si="32"/>
        <v>29.40026485</v>
      </c>
      <c r="AF91" s="22" t="b">
        <f t="shared" si="4"/>
        <v>0</v>
      </c>
      <c r="AG91" s="20" t="b">
        <f t="shared" si="5"/>
        <v>0</v>
      </c>
      <c r="AH91" s="20" t="b">
        <f t="shared" si="6"/>
        <v>0</v>
      </c>
      <c r="AI91" s="20" t="b">
        <f t="shared" si="7"/>
        <v>0</v>
      </c>
      <c r="AJ91" s="20"/>
      <c r="AK91" s="20"/>
      <c r="AL91" s="20"/>
      <c r="AM91" s="20"/>
      <c r="AN91" s="20"/>
      <c r="AO91" s="20"/>
      <c r="AP91" s="20"/>
      <c r="AQ91" s="20"/>
      <c r="AR91" s="23"/>
      <c r="AS91" s="23"/>
      <c r="AT91" s="23"/>
      <c r="AU91" s="23"/>
      <c r="AV91" s="23"/>
    </row>
    <row r="92" ht="15.75" customHeight="1">
      <c r="A92" s="17" t="str">
        <f t="shared" si="1"/>
        <v>Cameroon-Africa2012</v>
      </c>
      <c r="B92" s="17" t="s">
        <v>97</v>
      </c>
      <c r="C92" s="18" t="s">
        <v>75</v>
      </c>
      <c r="D92" s="19" t="s">
        <v>91</v>
      </c>
      <c r="E92" s="17">
        <v>1.739781536E9</v>
      </c>
      <c r="F92" s="18">
        <v>0.054</v>
      </c>
      <c r="G92" s="18">
        <v>64.0</v>
      </c>
      <c r="H92" s="18"/>
      <c r="I92" s="20">
        <f t="array" ref="I92:J92">IFNA(VLOOKUP(A92,ENERGY!$A$2:$F$2692,{5,6},0),0)</f>
        <v>6959</v>
      </c>
      <c r="J92" s="20">
        <v>3957.0</v>
      </c>
      <c r="K92" s="20">
        <f t="array" ref="K92:S92">VLOOKUP(A92,'HUMAN RESOURCES'!$A$2:$M$2692,{2,3,4,5,6,7,8,9,10},0)</f>
        <v>0.038</v>
      </c>
      <c r="L92" s="20">
        <v>0.062</v>
      </c>
      <c r="M92" s="20">
        <v>56.0</v>
      </c>
      <c r="N92" s="20">
        <v>54.0</v>
      </c>
      <c r="O92" s="20">
        <v>0.431</v>
      </c>
      <c r="P92" s="20">
        <v>0.537</v>
      </c>
      <c r="Q92" s="20">
        <v>0.032</v>
      </c>
      <c r="R92" s="20">
        <v>2.1699631E7</v>
      </c>
      <c r="S92" s="20">
        <v>0.527</v>
      </c>
      <c r="T92" s="20">
        <f t="array" ref="T92:U92">VLOOKUP(A92,TOURISM!$A$2:$F$2692,{3,6},0)</f>
        <v>377000000</v>
      </c>
      <c r="U92" s="20">
        <v>6.68E8</v>
      </c>
      <c r="V92" s="20">
        <f t="array" ref="V92:AA92">VLOOKUP(A92,BUSINESS!$A$2:$J$2692,{4,5,6,7,8,9},0)</f>
        <v>0.488</v>
      </c>
      <c r="W92" s="20">
        <v>15.0</v>
      </c>
      <c r="X92" s="20">
        <v>162.0</v>
      </c>
      <c r="Y92" s="20">
        <v>654.0</v>
      </c>
      <c r="Z92" s="20">
        <v>0.057</v>
      </c>
      <c r="AA92" s="20">
        <v>0.604</v>
      </c>
      <c r="AB92" s="21">
        <f t="shared" si="2"/>
        <v>80.17562769</v>
      </c>
      <c r="AC92" s="20">
        <f>I92/R92</f>
        <v>0.0003206966976</v>
      </c>
      <c r="AD92" s="20">
        <f>J92/R92</f>
        <v>0.0001823533313</v>
      </c>
      <c r="AE92" s="20">
        <f t="shared" si="32"/>
        <v>30.78393361</v>
      </c>
      <c r="AF92" s="22" t="b">
        <f t="shared" si="4"/>
        <v>0</v>
      </c>
      <c r="AG92" s="20" t="b">
        <f t="shared" si="5"/>
        <v>0</v>
      </c>
      <c r="AH92" s="20" t="b">
        <f t="shared" si="6"/>
        <v>0</v>
      </c>
      <c r="AI92" s="20" t="b">
        <f t="shared" si="7"/>
        <v>0</v>
      </c>
      <c r="AJ92" s="20"/>
      <c r="AK92" s="20"/>
      <c r="AL92" s="20"/>
      <c r="AM92" s="20"/>
      <c r="AN92" s="20"/>
      <c r="AO92" s="20"/>
      <c r="AP92" s="20"/>
      <c r="AQ92" s="20"/>
      <c r="AR92" s="23"/>
      <c r="AS92" s="23"/>
      <c r="AT92" s="23"/>
      <c r="AU92" s="23"/>
      <c r="AV92" s="23"/>
    </row>
    <row r="93" ht="15.75" customHeight="1">
      <c r="A93" s="17" t="str">
        <f t="shared" si="1"/>
        <v>Cameroon-Africa2000</v>
      </c>
      <c r="B93" s="17" t="s">
        <v>97</v>
      </c>
      <c r="C93" s="18" t="s">
        <v>75</v>
      </c>
      <c r="D93" s="19" t="s">
        <v>76</v>
      </c>
      <c r="E93" s="17">
        <v>1.740334782E9</v>
      </c>
      <c r="F93" s="18">
        <v>0.051</v>
      </c>
      <c r="G93" s="18">
        <v>59.0</v>
      </c>
      <c r="H93" s="18"/>
      <c r="I93" s="20" t="str">
        <f t="array" ref="I93:J93">IFNA(VLOOKUP(A93,ENERGY!$A$2:$F$2692,{5,6},0),0)</f>
        <v/>
      </c>
      <c r="J93" s="20"/>
      <c r="K93" s="20">
        <f t="array" ref="K93:S93">VLOOKUP(A93,'HUMAN RESOURCES'!$A$2:$M$2692,{2,3,4,5,6,7,8,9,10},0)</f>
        <v>0.041</v>
      </c>
      <c r="L93" s="20">
        <v>0.093</v>
      </c>
      <c r="M93" s="20">
        <v>53.0</v>
      </c>
      <c r="N93" s="20">
        <v>51.0</v>
      </c>
      <c r="O93" s="20">
        <v>0.453</v>
      </c>
      <c r="P93" s="20">
        <v>0.513</v>
      </c>
      <c r="Q93" s="20">
        <v>0.034</v>
      </c>
      <c r="R93" s="20">
        <v>1.5927713E7</v>
      </c>
      <c r="S93" s="20">
        <v>0.455</v>
      </c>
      <c r="T93" s="20">
        <f t="array" ref="T93:U93">VLOOKUP(A93,TOURISM!$A$2:$F$2692,{3,6},0)</f>
        <v>132000000</v>
      </c>
      <c r="U93" s="20">
        <v>2.41E8</v>
      </c>
      <c r="V93" s="20" t="str">
        <f t="array" ref="V93:AA93">VLOOKUP(A93,BUSINESS!$A$2:$J$2692,{4,5,6,7,8,9},0)</f>
        <v/>
      </c>
      <c r="W93" s="20"/>
      <c r="X93" s="20"/>
      <c r="Y93" s="20"/>
      <c r="Z93" s="20">
        <v>0.003</v>
      </c>
      <c r="AA93" s="20">
        <v>0.006</v>
      </c>
      <c r="AB93" s="21">
        <f t="shared" si="2"/>
        <v>109.2645744</v>
      </c>
      <c r="AC93" s="20"/>
      <c r="AD93" s="20"/>
      <c r="AE93" s="20">
        <f t="shared" si="32"/>
        <v>15.13086028</v>
      </c>
      <c r="AF93" s="22" t="b">
        <f t="shared" si="4"/>
        <v>0</v>
      </c>
      <c r="AG93" s="20" t="b">
        <f t="shared" si="5"/>
        <v>0</v>
      </c>
      <c r="AH93" s="20" t="b">
        <f t="shared" si="6"/>
        <v>0</v>
      </c>
      <c r="AI93" s="20" t="b">
        <f t="shared" si="7"/>
        <v>0</v>
      </c>
      <c r="AJ93" s="20"/>
      <c r="AK93" s="20"/>
      <c r="AL93" s="20"/>
      <c r="AM93" s="20"/>
      <c r="AN93" s="20"/>
      <c r="AO93" s="20"/>
      <c r="AP93" s="20"/>
      <c r="AQ93" s="20"/>
      <c r="AR93" s="23"/>
      <c r="AS93" s="23"/>
      <c r="AT93" s="23"/>
      <c r="AU93" s="23"/>
      <c r="AV93" s="23"/>
    </row>
    <row r="94" ht="15.75" customHeight="1">
      <c r="A94" s="17" t="str">
        <f t="shared" si="1"/>
        <v>Central African Republic-Africa2001</v>
      </c>
      <c r="B94" s="17" t="s">
        <v>98</v>
      </c>
      <c r="C94" s="18" t="s">
        <v>75</v>
      </c>
      <c r="D94" s="19" t="s">
        <v>77</v>
      </c>
      <c r="E94" s="17">
        <v>1.945327546E9</v>
      </c>
      <c r="F94" s="18">
        <v>0.043</v>
      </c>
      <c r="G94" s="18">
        <v>11.0</v>
      </c>
      <c r="H94" s="18">
        <v>0.22</v>
      </c>
      <c r="I94" s="20" t="str">
        <f t="array" ref="I94:J94">IFNA(VLOOKUP(A94,ENERGY!$A$2:$F$2692,{5,6},0),0)</f>
        <v/>
      </c>
      <c r="J94" s="20"/>
      <c r="K94" s="20">
        <f t="array" ref="K94:S94">VLOOKUP(A94,'HUMAN RESOURCES'!$A$2:$M$2692,{2,3,4,5,6,7,8,9,10},0)</f>
        <v>0.039</v>
      </c>
      <c r="L94" s="20">
        <v>0.113</v>
      </c>
      <c r="M94" s="20">
        <v>45.0</v>
      </c>
      <c r="N94" s="20">
        <v>42.0</v>
      </c>
      <c r="O94" s="20">
        <v>0.422</v>
      </c>
      <c r="P94" s="20">
        <v>0.538</v>
      </c>
      <c r="Q94" s="20">
        <v>0.04</v>
      </c>
      <c r="R94" s="20">
        <v>3704045.0</v>
      </c>
      <c r="S94" s="20">
        <v>0.377</v>
      </c>
      <c r="T94" s="20">
        <f t="array" ref="T94:U94">VLOOKUP(A94,TOURISM!$A$2:$F$2692,{3,6},0)</f>
        <v>5000000</v>
      </c>
      <c r="U94" s="20">
        <v>2.9E7</v>
      </c>
      <c r="V94" s="20" t="str">
        <f t="array" ref="V94:AA94">VLOOKUP(A94,BUSINESS!$A$2:$J$2692,{4,5,6,7,8,9},0)</f>
        <v/>
      </c>
      <c r="W94" s="20"/>
      <c r="X94" s="20"/>
      <c r="Y94" s="20"/>
      <c r="Z94" s="20">
        <v>0.001</v>
      </c>
      <c r="AA94" s="20">
        <v>0.003</v>
      </c>
      <c r="AB94" s="21">
        <f t="shared" si="2"/>
        <v>525.1900412</v>
      </c>
      <c r="AC94" s="20"/>
      <c r="AD94" s="20"/>
      <c r="AE94" s="20">
        <f t="shared" si="32"/>
        <v>7.829278532</v>
      </c>
      <c r="AF94" s="22" t="b">
        <f t="shared" si="4"/>
        <v>0</v>
      </c>
      <c r="AG94" s="20" t="b">
        <f t="shared" si="5"/>
        <v>0</v>
      </c>
      <c r="AH94" s="20" t="b">
        <f t="shared" si="6"/>
        <v>0</v>
      </c>
      <c r="AI94" s="20" t="b">
        <f t="shared" si="7"/>
        <v>0</v>
      </c>
      <c r="AJ94" s="20"/>
      <c r="AK94" s="20"/>
      <c r="AL94" s="20"/>
      <c r="AM94" s="20"/>
      <c r="AN94" s="20"/>
      <c r="AO94" s="20"/>
      <c r="AP94" s="20"/>
      <c r="AQ94" s="20"/>
      <c r="AR94" s="23"/>
      <c r="AS94" s="23"/>
      <c r="AT94" s="23"/>
      <c r="AU94" s="23"/>
      <c r="AV94" s="23"/>
    </row>
    <row r="95" ht="15.75" customHeight="1">
      <c r="A95" s="17" t="str">
        <f t="shared" si="1"/>
        <v>Central African Republic-Africa2002</v>
      </c>
      <c r="B95" s="17" t="s">
        <v>98</v>
      </c>
      <c r="C95" s="18" t="s">
        <v>75</v>
      </c>
      <c r="D95" s="19" t="s">
        <v>79</v>
      </c>
      <c r="E95" s="17">
        <v>1.970135199E9</v>
      </c>
      <c r="F95" s="18">
        <v>0.04</v>
      </c>
      <c r="G95" s="18">
        <v>10.0</v>
      </c>
      <c r="H95" s="18">
        <v>0.207</v>
      </c>
      <c r="I95" s="20" t="str">
        <f t="array" ref="I95:J95">IFNA(VLOOKUP(A95,ENERGY!$A$2:$F$2692,{5,6},0),0)</f>
        <v/>
      </c>
      <c r="J95" s="20">
        <v>264.0</v>
      </c>
      <c r="K95" s="20">
        <f t="array" ref="K95:S95">VLOOKUP(A95,'HUMAN RESOURCES'!$A$2:$M$2692,{2,3,4,5,6,7,8,9,10},0)</f>
        <v>0.039</v>
      </c>
      <c r="L95" s="20">
        <v>0.113</v>
      </c>
      <c r="M95" s="20">
        <v>46.0</v>
      </c>
      <c r="N95" s="20">
        <v>42.0</v>
      </c>
      <c r="O95" s="20">
        <v>0.422</v>
      </c>
      <c r="P95" s="20">
        <v>0.539</v>
      </c>
      <c r="Q95" s="20">
        <v>0.04</v>
      </c>
      <c r="R95" s="20">
        <v>3767248.0</v>
      </c>
      <c r="S95" s="20">
        <v>0.378</v>
      </c>
      <c r="T95" s="20">
        <f t="array" ref="T95:U95">VLOOKUP(A95,TOURISM!$A$2:$F$2692,{3,6},0)</f>
        <v>3000000</v>
      </c>
      <c r="U95" s="20">
        <v>2.9E7</v>
      </c>
      <c r="V95" s="20" t="str">
        <f t="array" ref="V95:AA95">VLOOKUP(A95,BUSINESS!$A$2:$J$2692,{4,5,6,7,8,9},0)</f>
        <v/>
      </c>
      <c r="W95" s="20"/>
      <c r="X95" s="20"/>
      <c r="Y95" s="20"/>
      <c r="Z95" s="20">
        <v>0.001</v>
      </c>
      <c r="AA95" s="20">
        <v>0.003</v>
      </c>
      <c r="AB95" s="21">
        <f t="shared" si="2"/>
        <v>522.9640308</v>
      </c>
      <c r="AC95" s="20"/>
      <c r="AD95" s="20">
        <f t="shared" ref="AD95:AD97" si="39">J95/R95</f>
        <v>0.00007007768005</v>
      </c>
      <c r="AE95" s="20">
        <f t="shared" si="32"/>
        <v>7.697926975</v>
      </c>
      <c r="AF95" s="22" t="b">
        <f t="shared" si="4"/>
        <v>0</v>
      </c>
      <c r="AG95" s="20" t="b">
        <f t="shared" si="5"/>
        <v>0</v>
      </c>
      <c r="AH95" s="20" t="b">
        <f t="shared" si="6"/>
        <v>0</v>
      </c>
      <c r="AI95" s="20" t="b">
        <f t="shared" si="7"/>
        <v>0</v>
      </c>
      <c r="AJ95" s="20"/>
      <c r="AK95" s="20"/>
      <c r="AL95" s="20"/>
      <c r="AM95" s="20"/>
      <c r="AN95" s="20"/>
      <c r="AO95" s="20"/>
      <c r="AP95" s="20"/>
      <c r="AQ95" s="20"/>
      <c r="AR95" s="23"/>
      <c r="AS95" s="23"/>
      <c r="AT95" s="23"/>
      <c r="AU95" s="23"/>
      <c r="AV95" s="23"/>
    </row>
    <row r="96" ht="15.75" customHeight="1">
      <c r="A96" s="17" t="str">
        <f t="shared" si="1"/>
        <v>Central African Republic-Africa2003</v>
      </c>
      <c r="B96" s="17" t="s">
        <v>98</v>
      </c>
      <c r="C96" s="18" t="s">
        <v>75</v>
      </c>
      <c r="D96" s="19" t="s">
        <v>81</v>
      </c>
      <c r="E96" s="17">
        <v>1.980901554E9</v>
      </c>
      <c r="F96" s="18">
        <v>0.042</v>
      </c>
      <c r="G96" s="18">
        <v>11.0</v>
      </c>
      <c r="H96" s="18">
        <v>0.18</v>
      </c>
      <c r="I96" s="20" t="str">
        <f t="array" ref="I96:J96">IFNA(VLOOKUP(A96,ENERGY!$A$2:$F$2692,{5,6},0),0)</f>
        <v/>
      </c>
      <c r="J96" s="20">
        <v>235.0</v>
      </c>
      <c r="K96" s="20">
        <f t="array" ref="K96:S96">VLOOKUP(A96,'HUMAN RESOURCES'!$A$2:$M$2692,{2,3,4,5,6,7,8,9,10},0)</f>
        <v>0.038</v>
      </c>
      <c r="L96" s="20">
        <v>0.112</v>
      </c>
      <c r="M96" s="20">
        <v>46.0</v>
      </c>
      <c r="N96" s="20">
        <v>43.0</v>
      </c>
      <c r="O96" s="20">
        <v>0.421</v>
      </c>
      <c r="P96" s="20">
        <v>0.539</v>
      </c>
      <c r="Q96" s="20">
        <v>0.04</v>
      </c>
      <c r="R96" s="20">
        <v>3829636.0</v>
      </c>
      <c r="S96" s="20">
        <v>0.379</v>
      </c>
      <c r="T96" s="20">
        <f t="array" ref="T96:U96">VLOOKUP(A96,TOURISM!$A$2:$F$2692,{3,6},0)</f>
        <v>4000000</v>
      </c>
      <c r="U96" s="20">
        <v>3.1E7</v>
      </c>
      <c r="V96" s="20" t="str">
        <f t="array" ref="V96:AA96">VLOOKUP(A96,BUSINESS!$A$2:$J$2692,{4,5,6,7,8,9},0)</f>
        <v/>
      </c>
      <c r="W96" s="20">
        <v>22.0</v>
      </c>
      <c r="X96" s="20"/>
      <c r="Y96" s="20"/>
      <c r="Z96" s="20">
        <v>0.002</v>
      </c>
      <c r="AA96" s="20">
        <v>0.01</v>
      </c>
      <c r="AB96" s="21">
        <f t="shared" si="2"/>
        <v>517.2558316</v>
      </c>
      <c r="AC96" s="20"/>
      <c r="AD96" s="20">
        <f t="shared" si="39"/>
        <v>0.00006136353429</v>
      </c>
      <c r="AE96" s="20">
        <f t="shared" si="32"/>
        <v>8.094764098</v>
      </c>
      <c r="AF96" s="22" t="b">
        <f t="shared" si="4"/>
        <v>0</v>
      </c>
      <c r="AG96" s="20" t="b">
        <f t="shared" si="5"/>
        <v>0</v>
      </c>
      <c r="AH96" s="20" t="b">
        <f t="shared" si="6"/>
        <v>0</v>
      </c>
      <c r="AI96" s="20" t="b">
        <f t="shared" si="7"/>
        <v>0</v>
      </c>
      <c r="AJ96" s="20"/>
      <c r="AK96" s="20"/>
      <c r="AL96" s="20"/>
      <c r="AM96" s="20"/>
      <c r="AN96" s="20"/>
      <c r="AO96" s="20"/>
      <c r="AP96" s="20"/>
      <c r="AQ96" s="20"/>
      <c r="AR96" s="23"/>
      <c r="AS96" s="23"/>
      <c r="AT96" s="23"/>
      <c r="AU96" s="23"/>
      <c r="AV96" s="23"/>
    </row>
    <row r="97" ht="15.75" customHeight="1">
      <c r="A97" s="17" t="str">
        <f t="shared" si="1"/>
        <v>Central African Republic-Africa2004</v>
      </c>
      <c r="B97" s="17" t="s">
        <v>98</v>
      </c>
      <c r="C97" s="18" t="s">
        <v>75</v>
      </c>
      <c r="D97" s="19" t="s">
        <v>83</v>
      </c>
      <c r="E97" s="17">
        <v>1.981728179E9</v>
      </c>
      <c r="F97" s="18">
        <v>0.044</v>
      </c>
      <c r="G97" s="18">
        <v>13.0</v>
      </c>
      <c r="H97" s="18">
        <v>0.18</v>
      </c>
      <c r="I97" s="20" t="str">
        <f t="array" ref="I97:J97">IFNA(VLOOKUP(A97,ENERGY!$A$2:$F$2692,{5,6},0),0)</f>
        <v/>
      </c>
      <c r="J97" s="20">
        <v>235.0</v>
      </c>
      <c r="K97" s="20">
        <f t="array" ref="K97:S97">VLOOKUP(A97,'HUMAN RESOURCES'!$A$2:$M$2692,{2,3,4,5,6,7,8,9,10},0)</f>
        <v>0.038</v>
      </c>
      <c r="L97" s="20">
        <v>0.111</v>
      </c>
      <c r="M97" s="20">
        <v>46.0</v>
      </c>
      <c r="N97" s="20">
        <v>43.0</v>
      </c>
      <c r="O97" s="20">
        <v>0.42</v>
      </c>
      <c r="P97" s="20">
        <v>0.54</v>
      </c>
      <c r="Q97" s="20">
        <v>0.04</v>
      </c>
      <c r="R97" s="20">
        <v>3893595.0</v>
      </c>
      <c r="S97" s="20">
        <v>0.38</v>
      </c>
      <c r="T97" s="20">
        <f t="array" ref="T97:U97">VLOOKUP(A97,TOURISM!$A$2:$F$2692,{3,6},0)</f>
        <v>7800000</v>
      </c>
      <c r="U97" s="20">
        <v>3.2E7</v>
      </c>
      <c r="V97" s="20" t="str">
        <f t="array" ref="V97:AA97">VLOOKUP(A97,BUSINESS!$A$2:$J$2692,{4,5,6,7,8,9},0)</f>
        <v/>
      </c>
      <c r="W97" s="20">
        <v>22.0</v>
      </c>
      <c r="X97" s="20"/>
      <c r="Y97" s="20"/>
      <c r="Z97" s="20">
        <v>0.002</v>
      </c>
      <c r="AA97" s="20">
        <v>0.015</v>
      </c>
      <c r="AB97" s="21">
        <f t="shared" si="2"/>
        <v>508.971318</v>
      </c>
      <c r="AC97" s="20"/>
      <c r="AD97" s="20">
        <f t="shared" si="39"/>
        <v>0.00006035553261</v>
      </c>
      <c r="AE97" s="20">
        <f t="shared" si="32"/>
        <v>8.218625717</v>
      </c>
      <c r="AF97" s="22" t="b">
        <f t="shared" si="4"/>
        <v>0</v>
      </c>
      <c r="AG97" s="20" t="b">
        <f t="shared" si="5"/>
        <v>0</v>
      </c>
      <c r="AH97" s="20" t="b">
        <f t="shared" si="6"/>
        <v>0</v>
      </c>
      <c r="AI97" s="20" t="b">
        <f t="shared" si="7"/>
        <v>0</v>
      </c>
      <c r="AJ97" s="20"/>
      <c r="AK97" s="20"/>
      <c r="AL97" s="20"/>
      <c r="AM97" s="20"/>
      <c r="AN97" s="20"/>
      <c r="AO97" s="20"/>
      <c r="AP97" s="20"/>
      <c r="AQ97" s="20"/>
      <c r="AR97" s="23"/>
      <c r="AS97" s="23"/>
      <c r="AT97" s="23"/>
      <c r="AU97" s="23"/>
      <c r="AV97" s="23"/>
    </row>
    <row r="98" ht="15.75" customHeight="1">
      <c r="A98" s="17" t="str">
        <f t="shared" si="1"/>
        <v>Central African Republic-Africa2005</v>
      </c>
      <c r="B98" s="17" t="s">
        <v>98</v>
      </c>
      <c r="C98" s="18" t="s">
        <v>75</v>
      </c>
      <c r="D98" s="19" t="s">
        <v>84</v>
      </c>
      <c r="E98" s="17">
        <v>1.984639641E9</v>
      </c>
      <c r="F98" s="18">
        <v>0.041</v>
      </c>
      <c r="G98" s="18">
        <v>14.0</v>
      </c>
      <c r="H98" s="18">
        <v>0.18</v>
      </c>
      <c r="I98" s="20">
        <f t="array" ref="I98:J98">IFNA(VLOOKUP(A98,ENERGY!$A$2:$F$2692,{5,6},0),0)</f>
        <v>0</v>
      </c>
      <c r="J98" s="20">
        <v>0.0</v>
      </c>
      <c r="K98" s="20">
        <f t="array" ref="K98:S98">VLOOKUP(A98,'HUMAN RESOURCES'!$A$2:$M$2692,{2,3,4,5,6,7,8,9,10},0)</f>
        <v>0.037</v>
      </c>
      <c r="L98" s="20">
        <v>0.111</v>
      </c>
      <c r="M98" s="20">
        <v>47.0</v>
      </c>
      <c r="N98" s="20">
        <v>43.0</v>
      </c>
      <c r="O98" s="20">
        <v>0.419</v>
      </c>
      <c r="P98" s="20">
        <v>0.542</v>
      </c>
      <c r="Q98" s="20">
        <v>0.04</v>
      </c>
      <c r="R98" s="20">
        <v>3960897.0</v>
      </c>
      <c r="S98" s="20">
        <v>0.381</v>
      </c>
      <c r="T98" s="20">
        <f t="array" ref="T98:U98">VLOOKUP(A98,TOURISM!$A$2:$F$2692,{3,6},0)</f>
        <v>7200000</v>
      </c>
      <c r="U98" s="20">
        <v>4.6E7</v>
      </c>
      <c r="V98" s="20">
        <f t="array" ref="V98:AA98">VLOOKUP(A98,BUSINESS!$A$2:$J$2692,{4,5,6,7,8,9},0)</f>
        <v>0.657</v>
      </c>
      <c r="W98" s="20">
        <v>22.0</v>
      </c>
      <c r="X98" s="20"/>
      <c r="Y98" s="20">
        <v>504.0</v>
      </c>
      <c r="Z98" s="20">
        <v>0.003</v>
      </c>
      <c r="AA98" s="20">
        <v>0.025</v>
      </c>
      <c r="AB98" s="21">
        <f t="shared" si="2"/>
        <v>501.0581293</v>
      </c>
      <c r="AC98" s="20"/>
      <c r="AD98" s="20"/>
      <c r="AE98" s="20">
        <f t="shared" si="32"/>
        <v>11.61353098</v>
      </c>
      <c r="AF98" s="22" t="b">
        <f t="shared" si="4"/>
        <v>0</v>
      </c>
      <c r="AG98" s="20" t="b">
        <f t="shared" si="5"/>
        <v>0</v>
      </c>
      <c r="AH98" s="20" t="b">
        <f t="shared" si="6"/>
        <v>0</v>
      </c>
      <c r="AI98" s="20" t="b">
        <f t="shared" si="7"/>
        <v>0</v>
      </c>
      <c r="AJ98" s="20"/>
      <c r="AK98" s="20"/>
      <c r="AL98" s="20"/>
      <c r="AM98" s="20"/>
      <c r="AN98" s="20"/>
      <c r="AO98" s="20"/>
      <c r="AP98" s="20"/>
      <c r="AQ98" s="20"/>
      <c r="AR98" s="23"/>
      <c r="AS98" s="23"/>
      <c r="AT98" s="23"/>
      <c r="AU98" s="23"/>
      <c r="AV98" s="23"/>
    </row>
    <row r="99" ht="15.75" customHeight="1">
      <c r="A99" s="17" t="str">
        <f t="shared" si="1"/>
        <v>Central African Republic-Africa2006</v>
      </c>
      <c r="B99" s="17" t="s">
        <v>98</v>
      </c>
      <c r="C99" s="18" t="s">
        <v>75</v>
      </c>
      <c r="D99" s="19" t="s">
        <v>85</v>
      </c>
      <c r="E99" s="17">
        <v>1.985370255E9</v>
      </c>
      <c r="F99" s="18">
        <v>0.044</v>
      </c>
      <c r="G99" s="18">
        <v>15.0</v>
      </c>
      <c r="H99" s="18">
        <v>0.177</v>
      </c>
      <c r="I99" s="20" t="str">
        <f t="array" ref="I99:J99">IFNA(VLOOKUP(A99,ENERGY!$A$2:$F$2692,{5,6},0),0)</f>
        <v/>
      </c>
      <c r="J99" s="20">
        <v>235.0</v>
      </c>
      <c r="K99" s="20">
        <f t="array" ref="K99:S99">VLOOKUP(A99,'HUMAN RESOURCES'!$A$2:$M$2692,{2,3,4,5,6,7,8,9,10},0)</f>
        <v>0.037</v>
      </c>
      <c r="L99" s="20">
        <v>0.109</v>
      </c>
      <c r="M99" s="20">
        <v>47.0</v>
      </c>
      <c r="N99" s="20">
        <v>44.0</v>
      </c>
      <c r="O99" s="20">
        <v>0.417</v>
      </c>
      <c r="P99" s="20">
        <v>0.544</v>
      </c>
      <c r="Q99" s="20">
        <v>0.04</v>
      </c>
      <c r="R99" s="20">
        <v>4032102.0</v>
      </c>
      <c r="S99" s="20">
        <v>0.382</v>
      </c>
      <c r="T99" s="20">
        <f t="array" ref="T99:U99">VLOOKUP(A99,TOURISM!$A$2:$F$2692,{3,6},0)</f>
        <v>10200000</v>
      </c>
      <c r="U99" s="20">
        <v>4.7E7</v>
      </c>
      <c r="V99" s="20">
        <f t="array" ref="V99:AA99">VLOOKUP(A99,BUSINESS!$A$2:$J$2692,{4,5,6,7,8,9},0)</f>
        <v>2.038</v>
      </c>
      <c r="W99" s="20">
        <v>22.0</v>
      </c>
      <c r="X99" s="20"/>
      <c r="Y99" s="20">
        <v>504.0</v>
      </c>
      <c r="Z99" s="20">
        <v>0.003</v>
      </c>
      <c r="AA99" s="20">
        <v>0.027</v>
      </c>
      <c r="AB99" s="21">
        <f t="shared" si="2"/>
        <v>492.3908807</v>
      </c>
      <c r="AC99" s="20"/>
      <c r="AD99" s="20">
        <f>J99/R99</f>
        <v>0.00005828225576</v>
      </c>
      <c r="AE99" s="20">
        <f t="shared" si="32"/>
        <v>11.65645115</v>
      </c>
      <c r="AF99" s="22" t="b">
        <f t="shared" si="4"/>
        <v>0</v>
      </c>
      <c r="AG99" s="20" t="b">
        <f t="shared" si="5"/>
        <v>0</v>
      </c>
      <c r="AH99" s="20" t="b">
        <f t="shared" si="6"/>
        <v>0</v>
      </c>
      <c r="AI99" s="20" t="b">
        <f t="shared" si="7"/>
        <v>0</v>
      </c>
      <c r="AJ99" s="20"/>
      <c r="AK99" s="20"/>
      <c r="AL99" s="20"/>
      <c r="AM99" s="20"/>
      <c r="AN99" s="20"/>
      <c r="AO99" s="20"/>
      <c r="AP99" s="20"/>
      <c r="AQ99" s="20"/>
      <c r="AR99" s="23"/>
      <c r="AS99" s="23"/>
      <c r="AT99" s="23"/>
      <c r="AU99" s="23"/>
      <c r="AV99" s="23"/>
    </row>
    <row r="100" ht="15.75" customHeight="1">
      <c r="A100" s="17" t="str">
        <f t="shared" si="1"/>
        <v>Central African Republic-Africa2007</v>
      </c>
      <c r="B100" s="17" t="s">
        <v>98</v>
      </c>
      <c r="C100" s="18" t="s">
        <v>75</v>
      </c>
      <c r="D100" s="19" t="s">
        <v>86</v>
      </c>
      <c r="E100" s="17">
        <v>1.986014759E9</v>
      </c>
      <c r="F100" s="18">
        <v>0.04</v>
      </c>
      <c r="G100" s="18">
        <v>15.0</v>
      </c>
      <c r="H100" s="18">
        <v>0.153</v>
      </c>
      <c r="I100" s="20">
        <f t="array" ref="I100:J100">IFNA(VLOOKUP(A100,ENERGY!$A$2:$F$2692,{5,6},0),0)</f>
        <v>0</v>
      </c>
      <c r="J100" s="20">
        <v>0.0</v>
      </c>
      <c r="K100" s="20">
        <f t="array" ref="K100:S100">VLOOKUP(A100,'HUMAN RESOURCES'!$A$2:$M$2692,{2,3,4,5,6,7,8,9,10},0)</f>
        <v>0.036</v>
      </c>
      <c r="L100" s="20">
        <v>0.108</v>
      </c>
      <c r="M100" s="20">
        <v>48.0</v>
      </c>
      <c r="N100" s="20">
        <v>45.0</v>
      </c>
      <c r="O100" s="20">
        <v>0.415</v>
      </c>
      <c r="P100" s="20">
        <v>0.546</v>
      </c>
      <c r="Q100" s="20">
        <v>0.039</v>
      </c>
      <c r="R100" s="20">
        <v>4106897.0</v>
      </c>
      <c r="S100" s="20">
        <v>0.383</v>
      </c>
      <c r="T100" s="20">
        <f t="array" ref="T100:U100">VLOOKUP(A100,TOURISM!$A$2:$F$2692,{3,6},0)</f>
        <v>10800000</v>
      </c>
      <c r="U100" s="20">
        <v>5.4E7</v>
      </c>
      <c r="V100" s="20">
        <f t="array" ref="V100:AA100">VLOOKUP(A100,BUSINESS!$A$2:$J$2692,{4,5,6,7,8,9},0)</f>
        <v>2.038</v>
      </c>
      <c r="W100" s="20">
        <v>22.0</v>
      </c>
      <c r="X100" s="20"/>
      <c r="Y100" s="20">
        <v>504.0</v>
      </c>
      <c r="Z100" s="20">
        <v>0.004</v>
      </c>
      <c r="AA100" s="20">
        <v>0.083</v>
      </c>
      <c r="AB100" s="21">
        <f t="shared" si="2"/>
        <v>483.5803671</v>
      </c>
      <c r="AC100" s="20"/>
      <c r="AD100" s="20"/>
      <c r="AE100" s="20">
        <f t="shared" si="32"/>
        <v>13.14861317</v>
      </c>
      <c r="AF100" s="22" t="b">
        <f t="shared" si="4"/>
        <v>0</v>
      </c>
      <c r="AG100" s="20" t="b">
        <f t="shared" si="5"/>
        <v>0</v>
      </c>
      <c r="AH100" s="20" t="b">
        <f t="shared" si="6"/>
        <v>0</v>
      </c>
      <c r="AI100" s="20" t="b">
        <f t="shared" si="7"/>
        <v>0</v>
      </c>
      <c r="AJ100" s="20"/>
      <c r="AK100" s="20"/>
      <c r="AL100" s="20"/>
      <c r="AM100" s="20"/>
      <c r="AN100" s="20"/>
      <c r="AO100" s="20"/>
      <c r="AP100" s="20"/>
      <c r="AQ100" s="20"/>
      <c r="AR100" s="23"/>
      <c r="AS100" s="23"/>
      <c r="AT100" s="23"/>
      <c r="AU100" s="23"/>
      <c r="AV100" s="23"/>
    </row>
    <row r="101" ht="15.75" customHeight="1">
      <c r="A101" s="17" t="str">
        <f t="shared" si="1"/>
        <v>Central African Republic-Africa2008</v>
      </c>
      <c r="B101" s="17" t="s">
        <v>98</v>
      </c>
      <c r="C101" s="18" t="s">
        <v>75</v>
      </c>
      <c r="D101" s="19" t="s">
        <v>87</v>
      </c>
      <c r="E101" s="17">
        <v>1.987622269E9</v>
      </c>
      <c r="F101" s="18">
        <v>0.043</v>
      </c>
      <c r="G101" s="18">
        <v>18.0</v>
      </c>
      <c r="H101" s="18">
        <v>0.15</v>
      </c>
      <c r="I101" s="20">
        <f t="array" ref="I101:J101">IFNA(VLOOKUP(A101,ENERGY!$A$2:$F$2692,{5,6},0),0)</f>
        <v>0</v>
      </c>
      <c r="J101" s="20">
        <v>0.0</v>
      </c>
      <c r="K101" s="20">
        <f t="array" ref="K101:S101">VLOOKUP(A101,'HUMAN RESOURCES'!$A$2:$M$2692,{2,3,4,5,6,7,8,9,10},0)</f>
        <v>0.036</v>
      </c>
      <c r="L101" s="20">
        <v>0.107</v>
      </c>
      <c r="M101" s="20">
        <v>48.0</v>
      </c>
      <c r="N101" s="20">
        <v>45.0</v>
      </c>
      <c r="O101" s="20">
        <v>0.412</v>
      </c>
      <c r="P101" s="20">
        <v>0.549</v>
      </c>
      <c r="Q101" s="20">
        <v>0.039</v>
      </c>
      <c r="R101" s="20">
        <v>4185106.0</v>
      </c>
      <c r="S101" s="20">
        <v>0.385</v>
      </c>
      <c r="T101" s="20">
        <f t="array" ref="T101:U101">VLOOKUP(A101,TOURISM!$A$2:$F$2692,{3,6},0)</f>
        <v>11800000</v>
      </c>
      <c r="U101" s="20">
        <v>5.6E7</v>
      </c>
      <c r="V101" s="20">
        <f t="array" ref="V101:AA101">VLOOKUP(A101,BUSINESS!$A$2:$J$2692,{4,5,6,7,8,9},0)</f>
        <v>2.038</v>
      </c>
      <c r="W101" s="20">
        <v>22.0</v>
      </c>
      <c r="X101" s="20"/>
      <c r="Y101" s="20">
        <v>504.0</v>
      </c>
      <c r="Z101" s="20">
        <v>0.01</v>
      </c>
      <c r="AA101" s="20">
        <v>0.136</v>
      </c>
      <c r="AB101" s="21">
        <f t="shared" si="2"/>
        <v>474.927581</v>
      </c>
      <c r="AC101" s="20"/>
      <c r="AD101" s="20"/>
      <c r="AE101" s="20">
        <f t="shared" si="32"/>
        <v>13.38078414</v>
      </c>
      <c r="AF101" s="22" t="b">
        <f t="shared" si="4"/>
        <v>0</v>
      </c>
      <c r="AG101" s="20" t="b">
        <f t="shared" si="5"/>
        <v>0</v>
      </c>
      <c r="AH101" s="20" t="b">
        <f t="shared" si="6"/>
        <v>0</v>
      </c>
      <c r="AI101" s="20" t="b">
        <f t="shared" si="7"/>
        <v>0</v>
      </c>
      <c r="AJ101" s="20"/>
      <c r="AK101" s="20"/>
      <c r="AL101" s="20"/>
      <c r="AM101" s="20"/>
      <c r="AN101" s="20"/>
      <c r="AO101" s="20"/>
      <c r="AP101" s="20"/>
      <c r="AQ101" s="20"/>
      <c r="AR101" s="23"/>
      <c r="AS101" s="23"/>
      <c r="AT101" s="23"/>
      <c r="AU101" s="23"/>
      <c r="AV101" s="23"/>
    </row>
    <row r="102" ht="15.75" customHeight="1">
      <c r="A102" s="17" t="str">
        <f t="shared" si="1"/>
        <v>Central African Republic-Africa2009</v>
      </c>
      <c r="B102" s="17" t="s">
        <v>98</v>
      </c>
      <c r="C102" s="18" t="s">
        <v>75</v>
      </c>
      <c r="D102" s="19" t="s">
        <v>88</v>
      </c>
      <c r="E102" s="17">
        <v>1.992066759E9</v>
      </c>
      <c r="F102" s="18">
        <v>0.043</v>
      </c>
      <c r="G102" s="18">
        <v>20.0</v>
      </c>
      <c r="H102" s="18"/>
      <c r="I102" s="20" t="str">
        <f t="array" ref="I102:J102">IFNA(VLOOKUP(A102,ENERGY!$A$2:$F$2692,{5,6},0),0)</f>
        <v/>
      </c>
      <c r="J102" s="20">
        <v>235.0</v>
      </c>
      <c r="K102" s="20">
        <f t="array" ref="K102:S102">VLOOKUP(A102,'HUMAN RESOURCES'!$A$2:$M$2692,{2,3,4,5,6,7,8,9,10},0)</f>
        <v>0.035</v>
      </c>
      <c r="L102" s="20">
        <v>0.105</v>
      </c>
      <c r="M102" s="20">
        <v>49.0</v>
      </c>
      <c r="N102" s="20">
        <v>46.0</v>
      </c>
      <c r="O102" s="20">
        <v>0.409</v>
      </c>
      <c r="P102" s="20">
        <v>0.552</v>
      </c>
      <c r="Q102" s="20">
        <v>0.039</v>
      </c>
      <c r="R102" s="20">
        <v>4266247.0</v>
      </c>
      <c r="S102" s="20">
        <v>0.386</v>
      </c>
      <c r="T102" s="20">
        <f t="array" ref="T102:U102">VLOOKUP(A102,TOURISM!$A$2:$F$2692,{3,6},0)</f>
        <v>6000000</v>
      </c>
      <c r="U102" s="20">
        <v>6.1E7</v>
      </c>
      <c r="V102" s="20">
        <f t="array" ref="V102:AA102">VLOOKUP(A102,BUSINESS!$A$2:$J$2692,{4,5,6,7,8,9},0)</f>
        <v>2.038</v>
      </c>
      <c r="W102" s="20">
        <v>23.0</v>
      </c>
      <c r="X102" s="20"/>
      <c r="Y102" s="20">
        <v>504.0</v>
      </c>
      <c r="Z102" s="20">
        <v>0.018</v>
      </c>
      <c r="AA102" s="20">
        <v>0.202</v>
      </c>
      <c r="AB102" s="21">
        <f t="shared" si="2"/>
        <v>466.9365742</v>
      </c>
      <c r="AC102" s="20"/>
      <c r="AD102" s="20">
        <f t="shared" ref="AD102:AD103" si="40">J102/R102</f>
        <v>0.00005508354298</v>
      </c>
      <c r="AE102" s="20">
        <f t="shared" si="32"/>
        <v>14.29828137</v>
      </c>
      <c r="AF102" s="22" t="b">
        <f t="shared" si="4"/>
        <v>0</v>
      </c>
      <c r="AG102" s="20" t="b">
        <f t="shared" si="5"/>
        <v>0</v>
      </c>
      <c r="AH102" s="20" t="b">
        <f t="shared" si="6"/>
        <v>0</v>
      </c>
      <c r="AI102" s="20" t="b">
        <f t="shared" si="7"/>
        <v>0</v>
      </c>
      <c r="AJ102" s="20"/>
      <c r="AK102" s="20"/>
      <c r="AL102" s="20"/>
      <c r="AM102" s="20"/>
      <c r="AN102" s="20"/>
      <c r="AO102" s="20"/>
      <c r="AP102" s="20"/>
      <c r="AQ102" s="20"/>
      <c r="AR102" s="23"/>
      <c r="AS102" s="23"/>
      <c r="AT102" s="23"/>
      <c r="AU102" s="23"/>
      <c r="AV102" s="23"/>
    </row>
    <row r="103" ht="15.75" customHeight="1">
      <c r="A103" s="17" t="str">
        <f t="shared" si="1"/>
        <v>Central African Republic-Africa2010</v>
      </c>
      <c r="B103" s="17" t="s">
        <v>98</v>
      </c>
      <c r="C103" s="18" t="s">
        <v>75</v>
      </c>
      <c r="D103" s="19" t="s">
        <v>89</v>
      </c>
      <c r="E103" s="17">
        <v>2.021301676E9</v>
      </c>
      <c r="F103" s="18">
        <v>0.036</v>
      </c>
      <c r="G103" s="18">
        <v>17.0</v>
      </c>
      <c r="H103" s="18"/>
      <c r="I103" s="20" t="str">
        <f t="array" ref="I103:J103">IFNA(VLOOKUP(A103,ENERGY!$A$2:$F$2692,{5,6},0),0)</f>
        <v/>
      </c>
      <c r="J103" s="20">
        <v>227.0</v>
      </c>
      <c r="K103" s="20">
        <f t="array" ref="K103:S103">VLOOKUP(A103,'HUMAN RESOURCES'!$A$2:$M$2692,{2,3,4,5,6,7,8,9,10},0)</f>
        <v>0.035</v>
      </c>
      <c r="L103" s="20">
        <v>0.103</v>
      </c>
      <c r="M103" s="20">
        <v>50.0</v>
      </c>
      <c r="N103" s="20">
        <v>46.0</v>
      </c>
      <c r="O103" s="20">
        <v>0.406</v>
      </c>
      <c r="P103" s="20">
        <v>0.555</v>
      </c>
      <c r="Q103" s="20">
        <v>0.039</v>
      </c>
      <c r="R103" s="20">
        <v>4349921.0</v>
      </c>
      <c r="S103" s="20">
        <v>0.388</v>
      </c>
      <c r="T103" s="20">
        <f t="array" ref="T103:U103">VLOOKUP(A103,TOURISM!$A$2:$F$2692,{3,6},0)</f>
        <v>7200000</v>
      </c>
      <c r="U103" s="20">
        <v>6.1E7</v>
      </c>
      <c r="V103" s="20">
        <f t="array" ref="V103:AA103">VLOOKUP(A103,BUSINESS!$A$2:$J$2692,{4,5,6,7,8,9},0)</f>
        <v>2.038</v>
      </c>
      <c r="W103" s="20">
        <v>23.0</v>
      </c>
      <c r="X103" s="20"/>
      <c r="Y103" s="20">
        <v>504.0</v>
      </c>
      <c r="Z103" s="20">
        <v>0.02</v>
      </c>
      <c r="AA103" s="20">
        <v>0.225</v>
      </c>
      <c r="AB103" s="21">
        <f t="shared" si="2"/>
        <v>464.6754909</v>
      </c>
      <c r="AC103" s="20"/>
      <c r="AD103" s="20">
        <f t="shared" si="40"/>
        <v>0.00005218485577</v>
      </c>
      <c r="AE103" s="20">
        <f t="shared" si="32"/>
        <v>14.02324318</v>
      </c>
      <c r="AF103" s="22" t="b">
        <f t="shared" si="4"/>
        <v>0</v>
      </c>
      <c r="AG103" s="20" t="b">
        <f t="shared" si="5"/>
        <v>0</v>
      </c>
      <c r="AH103" s="20" t="b">
        <f t="shared" si="6"/>
        <v>0</v>
      </c>
      <c r="AI103" s="20" t="b">
        <f t="shared" si="7"/>
        <v>0</v>
      </c>
      <c r="AJ103" s="20"/>
      <c r="AK103" s="20"/>
      <c r="AL103" s="20"/>
      <c r="AM103" s="20"/>
      <c r="AN103" s="20"/>
      <c r="AO103" s="20"/>
      <c r="AP103" s="20"/>
      <c r="AQ103" s="20"/>
      <c r="AR103" s="23"/>
      <c r="AS103" s="23"/>
      <c r="AT103" s="23"/>
      <c r="AU103" s="23"/>
      <c r="AV103" s="23"/>
    </row>
    <row r="104" ht="15.75" customHeight="1">
      <c r="A104" s="17" t="str">
        <f t="shared" si="1"/>
        <v>Central African Republic-Africa2011</v>
      </c>
      <c r="B104" s="17" t="s">
        <v>98</v>
      </c>
      <c r="C104" s="18" t="s">
        <v>75</v>
      </c>
      <c r="D104" s="19" t="s">
        <v>90</v>
      </c>
      <c r="E104" s="17">
        <v>2.023324407E9</v>
      </c>
      <c r="F104" s="18">
        <v>0.039</v>
      </c>
      <c r="G104" s="18">
        <v>18.0</v>
      </c>
      <c r="H104" s="18"/>
      <c r="I104" s="20">
        <f t="array" ref="I104:J104">IFNA(VLOOKUP(A104,ENERGY!$A$2:$F$2692,{5,6},0),0)</f>
        <v>0</v>
      </c>
      <c r="J104" s="20">
        <v>0.0</v>
      </c>
      <c r="K104" s="20">
        <f t="array" ref="K104:S104">VLOOKUP(A104,'HUMAN RESOURCES'!$A$2:$M$2692,{2,3,4,5,6,7,8,9,10},0)</f>
        <v>0.035</v>
      </c>
      <c r="L104" s="20">
        <v>0.1</v>
      </c>
      <c r="M104" s="20">
        <v>51.0</v>
      </c>
      <c r="N104" s="20">
        <v>47.0</v>
      </c>
      <c r="O104" s="20">
        <v>0.404</v>
      </c>
      <c r="P104" s="20">
        <v>0.558</v>
      </c>
      <c r="Q104" s="20">
        <v>0.039</v>
      </c>
      <c r="R104" s="20">
        <v>4436217.0</v>
      </c>
      <c r="S104" s="20">
        <v>0.39</v>
      </c>
      <c r="T104" s="20" t="str">
        <f t="array" ref="T104:U104">VLOOKUP(A104,TOURISM!$A$2:$F$2692,{3,6},0)</f>
        <v/>
      </c>
      <c r="U104" s="20"/>
      <c r="V104" s="20">
        <f t="array" ref="V104:AA104">VLOOKUP(A104,BUSINESS!$A$2:$J$2692,{4,5,6,7,8,9},0)</f>
        <v>0.546</v>
      </c>
      <c r="W104" s="20">
        <v>22.0</v>
      </c>
      <c r="X104" s="20"/>
      <c r="Y104" s="20">
        <v>504.0</v>
      </c>
      <c r="Z104" s="20">
        <v>0.022</v>
      </c>
      <c r="AA104" s="20">
        <v>0.224</v>
      </c>
      <c r="AB104" s="21">
        <f t="shared" si="2"/>
        <v>456.0922982</v>
      </c>
      <c r="AC104" s="20"/>
      <c r="AD104" s="20"/>
      <c r="AE104" s="20"/>
      <c r="AF104" s="22" t="b">
        <f t="shared" si="4"/>
        <v>0</v>
      </c>
      <c r="AG104" s="20" t="b">
        <f t="shared" si="5"/>
        <v>0</v>
      </c>
      <c r="AH104" s="20" t="b">
        <f t="shared" si="6"/>
        <v>0</v>
      </c>
      <c r="AI104" s="20" t="b">
        <f t="shared" si="7"/>
        <v>0</v>
      </c>
      <c r="AJ104" s="20"/>
      <c r="AK104" s="20"/>
      <c r="AL104" s="20"/>
      <c r="AM104" s="20"/>
      <c r="AN104" s="20"/>
      <c r="AO104" s="20"/>
      <c r="AP104" s="20"/>
      <c r="AQ104" s="20"/>
      <c r="AR104" s="23"/>
      <c r="AS104" s="23"/>
      <c r="AT104" s="23"/>
      <c r="AU104" s="23"/>
      <c r="AV104" s="23"/>
    </row>
    <row r="105" ht="15.75" customHeight="1">
      <c r="A105" s="17" t="str">
        <f t="shared" si="1"/>
        <v>Central African Republic-Africa2012</v>
      </c>
      <c r="B105" s="17" t="s">
        <v>98</v>
      </c>
      <c r="C105" s="18" t="s">
        <v>75</v>
      </c>
      <c r="D105" s="19" t="s">
        <v>91</v>
      </c>
      <c r="E105" s="17">
        <v>2.025565089E9</v>
      </c>
      <c r="F105" s="18">
        <v>0.039</v>
      </c>
      <c r="G105" s="18">
        <v>19.0</v>
      </c>
      <c r="H105" s="18"/>
      <c r="I105" s="20" t="str">
        <f t="array" ref="I105:J105">IFNA(VLOOKUP(A105,ENERGY!$A$2:$F$2692,{5,6},0),0)</f>
        <v/>
      </c>
      <c r="J105" s="20">
        <v>213.0</v>
      </c>
      <c r="K105" s="20">
        <f t="array" ref="K105:S105">VLOOKUP(A105,'HUMAN RESOURCES'!$A$2:$M$2692,{2,3,4,5,6,7,8,9,10},0)</f>
        <v>0.034</v>
      </c>
      <c r="L105" s="20">
        <v>0.098</v>
      </c>
      <c r="M105" s="20">
        <v>51.0</v>
      </c>
      <c r="N105" s="20">
        <v>48.0</v>
      </c>
      <c r="O105" s="20">
        <v>0.401</v>
      </c>
      <c r="P105" s="20">
        <v>0.561</v>
      </c>
      <c r="Q105" s="20">
        <v>0.039</v>
      </c>
      <c r="R105" s="20">
        <v>4525209.0</v>
      </c>
      <c r="S105" s="20">
        <v>0.393</v>
      </c>
      <c r="T105" s="20" t="str">
        <f t="array" ref="T105:U105">VLOOKUP(A105,TOURISM!$A$2:$F$2692,{3,6},0)</f>
        <v/>
      </c>
      <c r="U105" s="20"/>
      <c r="V105" s="20">
        <f t="array" ref="V105:AA105">VLOOKUP(A105,BUSINESS!$A$2:$J$2692,{4,5,6,7,8,9},0)</f>
        <v>0.674</v>
      </c>
      <c r="W105" s="20">
        <v>22.0</v>
      </c>
      <c r="X105" s="20">
        <v>187.0</v>
      </c>
      <c r="Y105" s="20">
        <v>483.0</v>
      </c>
      <c r="Z105" s="20">
        <v>0.03</v>
      </c>
      <c r="AA105" s="20">
        <v>0.253</v>
      </c>
      <c r="AB105" s="21">
        <f t="shared" si="2"/>
        <v>447.6180192</v>
      </c>
      <c r="AC105" s="20"/>
      <c r="AD105" s="20">
        <f>J105/R105</f>
        <v>0.00004706964916</v>
      </c>
      <c r="AE105" s="20"/>
      <c r="AF105" s="22" t="b">
        <f t="shared" si="4"/>
        <v>0</v>
      </c>
      <c r="AG105" s="20" t="b">
        <f t="shared" si="5"/>
        <v>0</v>
      </c>
      <c r="AH105" s="20" t="b">
        <f t="shared" si="6"/>
        <v>0</v>
      </c>
      <c r="AI105" s="20" t="b">
        <f t="shared" si="7"/>
        <v>0</v>
      </c>
      <c r="AJ105" s="20"/>
      <c r="AK105" s="20"/>
      <c r="AL105" s="20"/>
      <c r="AM105" s="20"/>
      <c r="AN105" s="20"/>
      <c r="AO105" s="20"/>
      <c r="AP105" s="20"/>
      <c r="AQ105" s="20"/>
      <c r="AR105" s="23"/>
      <c r="AS105" s="23"/>
      <c r="AT105" s="23"/>
      <c r="AU105" s="23"/>
      <c r="AV105" s="23"/>
    </row>
    <row r="106" ht="15.75" customHeight="1">
      <c r="A106" s="17" t="str">
        <f t="shared" si="1"/>
        <v>Central African Republic-Africa2000</v>
      </c>
      <c r="B106" s="17" t="s">
        <v>98</v>
      </c>
      <c r="C106" s="18" t="s">
        <v>75</v>
      </c>
      <c r="D106" s="19" t="s">
        <v>76</v>
      </c>
      <c r="E106" s="17">
        <v>2.026864414E9</v>
      </c>
      <c r="F106" s="18">
        <v>0.038</v>
      </c>
      <c r="G106" s="18">
        <v>18.0</v>
      </c>
      <c r="H106" s="18"/>
      <c r="I106" s="20" t="str">
        <f t="array" ref="I106:J106">IFNA(VLOOKUP(A106,ENERGY!$A$2:$F$2692,{5,6},0),0)</f>
        <v/>
      </c>
      <c r="J106" s="20"/>
      <c r="K106" s="20">
        <f t="array" ref="K106:S106">VLOOKUP(A106,'HUMAN RESOURCES'!$A$2:$M$2692,{2,3,4,5,6,7,8,9,10},0)</f>
        <v>0.039</v>
      </c>
      <c r="L106" s="20">
        <v>0.113</v>
      </c>
      <c r="M106" s="20">
        <v>45.0</v>
      </c>
      <c r="N106" s="20">
        <v>42.0</v>
      </c>
      <c r="O106" s="20">
        <v>0.423</v>
      </c>
      <c r="P106" s="20">
        <v>0.537</v>
      </c>
      <c r="Q106" s="20">
        <v>0.04</v>
      </c>
      <c r="R106" s="20">
        <v>3638316.0</v>
      </c>
      <c r="S106" s="20">
        <v>0.376</v>
      </c>
      <c r="T106" s="20">
        <f t="array" ref="T106:U106">VLOOKUP(A106,TOURISM!$A$2:$F$2692,{3,6},0)</f>
        <v>5000000</v>
      </c>
      <c r="U106" s="20">
        <v>3.3E7</v>
      </c>
      <c r="V106" s="20" t="str">
        <f t="array" ref="V106:AA106">VLOOKUP(A106,BUSINESS!$A$2:$J$2692,{4,5,6,7,8,9},0)</f>
        <v/>
      </c>
      <c r="W106" s="20"/>
      <c r="X106" s="20"/>
      <c r="Y106" s="20"/>
      <c r="Z106" s="20">
        <v>0.001</v>
      </c>
      <c r="AA106" s="20">
        <v>0.001</v>
      </c>
      <c r="AB106" s="21">
        <f t="shared" si="2"/>
        <v>557.088613</v>
      </c>
      <c r="AC106" s="20"/>
      <c r="AD106" s="20"/>
      <c r="AE106" s="20">
        <f t="shared" ref="AE106:AE108" si="41">U106/R106</f>
        <v>9.070130247</v>
      </c>
      <c r="AF106" s="22" t="b">
        <f t="shared" si="4"/>
        <v>0</v>
      </c>
      <c r="AG106" s="20" t="b">
        <f t="shared" si="5"/>
        <v>0</v>
      </c>
      <c r="AH106" s="20" t="b">
        <f t="shared" si="6"/>
        <v>0</v>
      </c>
      <c r="AI106" s="20" t="b">
        <f t="shared" si="7"/>
        <v>0</v>
      </c>
      <c r="AJ106" s="20"/>
      <c r="AK106" s="20"/>
      <c r="AL106" s="20"/>
      <c r="AM106" s="20"/>
      <c r="AN106" s="20"/>
      <c r="AO106" s="20"/>
      <c r="AP106" s="20"/>
      <c r="AQ106" s="20"/>
      <c r="AR106" s="23"/>
      <c r="AS106" s="23"/>
      <c r="AT106" s="23"/>
      <c r="AU106" s="23"/>
      <c r="AV106" s="23"/>
    </row>
    <row r="107" ht="15.75" customHeight="1">
      <c r="A107" s="17" t="str">
        <f t="shared" si="1"/>
        <v>Chad-Africa2001</v>
      </c>
      <c r="B107" s="17" t="s">
        <v>99</v>
      </c>
      <c r="C107" s="18" t="s">
        <v>75</v>
      </c>
      <c r="D107" s="19" t="s">
        <v>77</v>
      </c>
      <c r="E107" s="17">
        <v>2.073255525E9</v>
      </c>
      <c r="F107" s="18">
        <v>0.063</v>
      </c>
      <c r="G107" s="18">
        <v>10.0</v>
      </c>
      <c r="H107" s="18">
        <v>0.22</v>
      </c>
      <c r="I107" s="20" t="str">
        <f t="array" ref="I107:J107">IFNA(VLOOKUP(A107,ENERGY!$A$2:$F$2692,{5,6},0),0)</f>
        <v/>
      </c>
      <c r="J107" s="20"/>
      <c r="K107" s="20">
        <f t="array" ref="K107:S107">VLOOKUP(A107,'HUMAN RESOURCES'!$A$2:$M$2692,{2,3,4,5,6,7,8,9,10},0)</f>
        <v>0.051</v>
      </c>
      <c r="L107" s="20">
        <v>0.105</v>
      </c>
      <c r="M107" s="20">
        <v>48.0</v>
      </c>
      <c r="N107" s="20">
        <v>46.0</v>
      </c>
      <c r="O107" s="20">
        <v>0.491</v>
      </c>
      <c r="P107" s="20">
        <v>0.481</v>
      </c>
      <c r="Q107" s="20">
        <v>0.028</v>
      </c>
      <c r="R107" s="20">
        <v>8620917.0</v>
      </c>
      <c r="S107" s="20">
        <v>0.217</v>
      </c>
      <c r="T107" s="20">
        <f t="array" ref="T107:U107">VLOOKUP(A107,TOURISM!$A$2:$F$2692,{3,6},0)</f>
        <v>23000000</v>
      </c>
      <c r="U107" s="20">
        <v>5.6E7</v>
      </c>
      <c r="V107" s="20" t="str">
        <f t="array" ref="V107:AA107">VLOOKUP(A107,BUSINESS!$A$2:$J$2692,{4,5,6,7,8,9},0)</f>
        <v/>
      </c>
      <c r="W107" s="20"/>
      <c r="X107" s="20"/>
      <c r="Y107" s="20"/>
      <c r="Z107" s="20">
        <v>0.0</v>
      </c>
      <c r="AA107" s="20">
        <v>0.003</v>
      </c>
      <c r="AB107" s="21">
        <f t="shared" si="2"/>
        <v>240.4912987</v>
      </c>
      <c r="AC107" s="20"/>
      <c r="AD107" s="20"/>
      <c r="AE107" s="20">
        <f t="shared" si="41"/>
        <v>6.495828692</v>
      </c>
      <c r="AF107" s="22" t="b">
        <f t="shared" si="4"/>
        <v>0</v>
      </c>
      <c r="AG107" s="20" t="b">
        <f t="shared" si="5"/>
        <v>0</v>
      </c>
      <c r="AH107" s="20" t="b">
        <f t="shared" si="6"/>
        <v>0</v>
      </c>
      <c r="AI107" s="20" t="b">
        <f t="shared" si="7"/>
        <v>0</v>
      </c>
      <c r="AJ107" s="20"/>
      <c r="AK107" s="20"/>
      <c r="AL107" s="20"/>
      <c r="AM107" s="20"/>
      <c r="AN107" s="20"/>
      <c r="AO107" s="20"/>
      <c r="AP107" s="20"/>
      <c r="AQ107" s="20"/>
      <c r="AR107" s="23"/>
      <c r="AS107" s="23"/>
      <c r="AT107" s="23"/>
      <c r="AU107" s="23"/>
      <c r="AV107" s="23"/>
    </row>
    <row r="108" ht="15.75" customHeight="1">
      <c r="A108" s="17" t="str">
        <f t="shared" si="1"/>
        <v>Chad-Africa2002</v>
      </c>
      <c r="B108" s="17" t="s">
        <v>99</v>
      </c>
      <c r="C108" s="18" t="s">
        <v>75</v>
      </c>
      <c r="D108" s="19" t="s">
        <v>79</v>
      </c>
      <c r="E108" s="17">
        <v>2.07614871E9</v>
      </c>
      <c r="F108" s="18">
        <v>0.06</v>
      </c>
      <c r="G108" s="18">
        <v>12.0</v>
      </c>
      <c r="H108" s="18">
        <v>0.207</v>
      </c>
      <c r="I108" s="20" t="str">
        <f t="array" ref="I108:J108">IFNA(VLOOKUP(A108,ENERGY!$A$2:$F$2692,{5,6},0),0)</f>
        <v/>
      </c>
      <c r="J108" s="20">
        <v>469.0</v>
      </c>
      <c r="K108" s="20">
        <f t="array" ref="K108:S108">VLOOKUP(A108,'HUMAN RESOURCES'!$A$2:$M$2692,{2,3,4,5,6,7,8,9,10},0)</f>
        <v>0.051</v>
      </c>
      <c r="L108" s="20">
        <v>0.104</v>
      </c>
      <c r="M108" s="20">
        <v>48.0</v>
      </c>
      <c r="N108" s="20">
        <v>46.0</v>
      </c>
      <c r="O108" s="20">
        <v>0.491</v>
      </c>
      <c r="P108" s="20">
        <v>0.481</v>
      </c>
      <c r="Q108" s="20">
        <v>0.028</v>
      </c>
      <c r="R108" s="20">
        <v>8959964.0</v>
      </c>
      <c r="S108" s="20">
        <v>0.217</v>
      </c>
      <c r="T108" s="20">
        <f t="array" ref="T108:U108">VLOOKUP(A108,TOURISM!$A$2:$F$2692,{3,6},0)</f>
        <v>25000000</v>
      </c>
      <c r="U108" s="20">
        <v>8.0E7</v>
      </c>
      <c r="V108" s="20" t="str">
        <f t="array" ref="V108:AA108">VLOOKUP(A108,BUSINESS!$A$2:$J$2692,{4,5,6,7,8,9},0)</f>
        <v/>
      </c>
      <c r="W108" s="20"/>
      <c r="X108" s="20"/>
      <c r="Y108" s="20"/>
      <c r="Z108" s="20">
        <v>0.002</v>
      </c>
      <c r="AA108" s="20">
        <v>0.004</v>
      </c>
      <c r="AB108" s="21">
        <f t="shared" si="2"/>
        <v>231.7139567</v>
      </c>
      <c r="AC108" s="20"/>
      <c r="AD108" s="20">
        <f t="shared" ref="AD108:AD110" si="42">J108/R108</f>
        <v>0.00005234396031</v>
      </c>
      <c r="AE108" s="20">
        <f t="shared" si="41"/>
        <v>8.928607302</v>
      </c>
      <c r="AF108" s="22" t="b">
        <f t="shared" si="4"/>
        <v>0</v>
      </c>
      <c r="AG108" s="20" t="b">
        <f t="shared" si="5"/>
        <v>0</v>
      </c>
      <c r="AH108" s="20" t="b">
        <f t="shared" si="6"/>
        <v>0</v>
      </c>
      <c r="AI108" s="20" t="b">
        <f t="shared" si="7"/>
        <v>0</v>
      </c>
      <c r="AJ108" s="20"/>
      <c r="AK108" s="20"/>
      <c r="AL108" s="20"/>
      <c r="AM108" s="20"/>
      <c r="AN108" s="20"/>
      <c r="AO108" s="20"/>
      <c r="AP108" s="20"/>
      <c r="AQ108" s="20"/>
      <c r="AR108" s="23"/>
      <c r="AS108" s="23"/>
      <c r="AT108" s="23"/>
      <c r="AU108" s="23"/>
      <c r="AV108" s="23"/>
    </row>
    <row r="109" ht="15.75" customHeight="1">
      <c r="A109" s="17" t="str">
        <f t="shared" si="1"/>
        <v>Chad-Africa2003</v>
      </c>
      <c r="B109" s="17" t="s">
        <v>99</v>
      </c>
      <c r="C109" s="18" t="s">
        <v>75</v>
      </c>
      <c r="D109" s="19" t="s">
        <v>81</v>
      </c>
      <c r="E109" s="17">
        <v>2.089188921E9</v>
      </c>
      <c r="F109" s="18">
        <v>0.08</v>
      </c>
      <c r="G109" s="18">
        <v>18.0</v>
      </c>
      <c r="H109" s="18">
        <v>0.18</v>
      </c>
      <c r="I109" s="20" t="str">
        <f t="array" ref="I109:J109">IFNA(VLOOKUP(A109,ENERGY!$A$2:$F$2692,{5,6},0),0)</f>
        <v/>
      </c>
      <c r="J109" s="20">
        <v>444.0</v>
      </c>
      <c r="K109" s="20">
        <f t="array" ref="K109:S109">VLOOKUP(A109,'HUMAN RESOURCES'!$A$2:$M$2692,{2,3,4,5,6,7,8,9,10},0)</f>
        <v>0.05</v>
      </c>
      <c r="L109" s="20">
        <v>0.103</v>
      </c>
      <c r="M109" s="20">
        <v>48.0</v>
      </c>
      <c r="N109" s="20">
        <v>46.0</v>
      </c>
      <c r="O109" s="20">
        <v>0.492</v>
      </c>
      <c r="P109" s="20">
        <v>0.481</v>
      </c>
      <c r="Q109" s="20">
        <v>0.027</v>
      </c>
      <c r="R109" s="20">
        <v>9311234.0</v>
      </c>
      <c r="S109" s="20">
        <v>0.217</v>
      </c>
      <c r="T109" s="20" t="str">
        <f t="array" ref="T109:U109">VLOOKUP(A109,TOURISM!$A$2:$F$2692,{3,6},0)</f>
        <v/>
      </c>
      <c r="U109" s="20"/>
      <c r="V109" s="20" t="str">
        <f t="array" ref="V109:AA109">VLOOKUP(A109,BUSINESS!$A$2:$J$2692,{4,5,6,7,8,9},0)</f>
        <v/>
      </c>
      <c r="W109" s="20">
        <v>64.0</v>
      </c>
      <c r="X109" s="20"/>
      <c r="Y109" s="20"/>
      <c r="Z109" s="20">
        <v>0.003</v>
      </c>
      <c r="AA109" s="20">
        <v>0.007</v>
      </c>
      <c r="AB109" s="21">
        <f t="shared" si="2"/>
        <v>224.3729371</v>
      </c>
      <c r="AC109" s="20"/>
      <c r="AD109" s="20">
        <f t="shared" si="42"/>
        <v>0.00004768433486</v>
      </c>
      <c r="AE109" s="20"/>
      <c r="AF109" s="22" t="b">
        <f t="shared" si="4"/>
        <v>0</v>
      </c>
      <c r="AG109" s="20" t="b">
        <f t="shared" si="5"/>
        <v>0</v>
      </c>
      <c r="AH109" s="20" t="b">
        <f t="shared" si="6"/>
        <v>0</v>
      </c>
      <c r="AI109" s="20" t="b">
        <f t="shared" si="7"/>
        <v>0</v>
      </c>
      <c r="AJ109" s="20"/>
      <c r="AK109" s="20"/>
      <c r="AL109" s="20"/>
      <c r="AM109" s="20"/>
      <c r="AN109" s="20"/>
      <c r="AO109" s="20"/>
      <c r="AP109" s="20"/>
      <c r="AQ109" s="20"/>
      <c r="AR109" s="23"/>
      <c r="AS109" s="23"/>
      <c r="AT109" s="23"/>
      <c r="AU109" s="23"/>
      <c r="AV109" s="23"/>
    </row>
    <row r="110" ht="15.75" customHeight="1">
      <c r="A110" s="17" t="str">
        <f t="shared" si="1"/>
        <v>Chad-Africa2004</v>
      </c>
      <c r="B110" s="17" t="s">
        <v>99</v>
      </c>
      <c r="C110" s="18" t="s">
        <v>75</v>
      </c>
      <c r="D110" s="19" t="s">
        <v>83</v>
      </c>
      <c r="E110" s="17">
        <v>2.113179304E9</v>
      </c>
      <c r="F110" s="18">
        <v>0.058</v>
      </c>
      <c r="G110" s="18">
        <v>17.0</v>
      </c>
      <c r="H110" s="18">
        <v>0.18</v>
      </c>
      <c r="I110" s="20" t="str">
        <f t="array" ref="I110:J110">IFNA(VLOOKUP(A110,ENERGY!$A$2:$F$2692,{5,6},0),0)</f>
        <v/>
      </c>
      <c r="J110" s="20">
        <v>510.0</v>
      </c>
      <c r="K110" s="20">
        <f t="array" ref="K110:S110">VLOOKUP(A110,'HUMAN RESOURCES'!$A$2:$M$2692,{2,3,4,5,6,7,8,9,10},0)</f>
        <v>0.05</v>
      </c>
      <c r="L110" s="20">
        <v>0.102</v>
      </c>
      <c r="M110" s="20">
        <v>48.0</v>
      </c>
      <c r="N110" s="20">
        <v>47.0</v>
      </c>
      <c r="O110" s="20">
        <v>0.492</v>
      </c>
      <c r="P110" s="20">
        <v>0.481</v>
      </c>
      <c r="Q110" s="20">
        <v>0.027</v>
      </c>
      <c r="R110" s="20">
        <v>9665024.0</v>
      </c>
      <c r="S110" s="20">
        <v>0.218</v>
      </c>
      <c r="T110" s="20" t="str">
        <f t="array" ref="T110:U110">VLOOKUP(A110,TOURISM!$A$2:$F$2692,{3,6},0)</f>
        <v/>
      </c>
      <c r="U110" s="20"/>
      <c r="V110" s="20" t="str">
        <f t="array" ref="V110:AA110">VLOOKUP(A110,BUSINESS!$A$2:$J$2692,{4,5,6,7,8,9},0)</f>
        <v/>
      </c>
      <c r="W110" s="20">
        <v>64.0</v>
      </c>
      <c r="X110" s="20"/>
      <c r="Y110" s="20"/>
      <c r="Z110" s="20">
        <v>0.004</v>
      </c>
      <c r="AA110" s="20">
        <v>0.013</v>
      </c>
      <c r="AB110" s="21">
        <f t="shared" si="2"/>
        <v>218.6419096</v>
      </c>
      <c r="AC110" s="20"/>
      <c r="AD110" s="20">
        <f t="shared" si="42"/>
        <v>0.00005276758754</v>
      </c>
      <c r="AE110" s="20"/>
      <c r="AF110" s="22" t="b">
        <f t="shared" si="4"/>
        <v>0</v>
      </c>
      <c r="AG110" s="20" t="b">
        <f t="shared" si="5"/>
        <v>0</v>
      </c>
      <c r="AH110" s="20" t="b">
        <f t="shared" si="6"/>
        <v>0</v>
      </c>
      <c r="AI110" s="20" t="b">
        <f t="shared" si="7"/>
        <v>0</v>
      </c>
      <c r="AJ110" s="20"/>
      <c r="AK110" s="20"/>
      <c r="AL110" s="20"/>
      <c r="AM110" s="20"/>
      <c r="AN110" s="20"/>
      <c r="AO110" s="20"/>
      <c r="AP110" s="20"/>
      <c r="AQ110" s="20"/>
      <c r="AR110" s="23"/>
      <c r="AS110" s="23"/>
      <c r="AT110" s="23"/>
      <c r="AU110" s="23"/>
      <c r="AV110" s="23"/>
    </row>
    <row r="111" ht="15.75" customHeight="1">
      <c r="A111" s="17" t="str">
        <f t="shared" si="1"/>
        <v>Chad-Africa2005</v>
      </c>
      <c r="B111" s="17" t="s">
        <v>99</v>
      </c>
      <c r="C111" s="18" t="s">
        <v>75</v>
      </c>
      <c r="D111" s="19" t="s">
        <v>84</v>
      </c>
      <c r="E111" s="17">
        <v>2.11515409E9</v>
      </c>
      <c r="F111" s="18">
        <v>0.051</v>
      </c>
      <c r="G111" s="18">
        <v>23.0</v>
      </c>
      <c r="H111" s="18">
        <v>0.18</v>
      </c>
      <c r="I111" s="20">
        <f t="array" ref="I111:J111">IFNA(VLOOKUP(A111,ENERGY!$A$2:$F$2692,{5,6},0),0)</f>
        <v>0</v>
      </c>
      <c r="J111" s="20">
        <v>0.0</v>
      </c>
      <c r="K111" s="20">
        <f t="array" ref="K111:S111">VLOOKUP(A111,'HUMAN RESOURCES'!$A$2:$M$2692,{2,3,4,5,6,7,8,9,10},0)</f>
        <v>0.05</v>
      </c>
      <c r="L111" s="20">
        <v>0.101</v>
      </c>
      <c r="M111" s="20">
        <v>48.0</v>
      </c>
      <c r="N111" s="20">
        <v>47.0</v>
      </c>
      <c r="O111" s="20">
        <v>0.492</v>
      </c>
      <c r="P111" s="20">
        <v>0.481</v>
      </c>
      <c r="Q111" s="20">
        <v>0.027</v>
      </c>
      <c r="R111" s="20">
        <v>1.0014413E7</v>
      </c>
      <c r="S111" s="20">
        <v>0.218</v>
      </c>
      <c r="T111" s="20" t="str">
        <f t="array" ref="T111:U111">VLOOKUP(A111,TOURISM!$A$2:$F$2692,{3,6},0)</f>
        <v/>
      </c>
      <c r="U111" s="20"/>
      <c r="V111" s="20">
        <f t="array" ref="V111:AA111">VLOOKUP(A111,BUSINESS!$A$2:$J$2692,{4,5,6,7,8,9},0)</f>
        <v>0.74</v>
      </c>
      <c r="W111" s="20">
        <v>64.0</v>
      </c>
      <c r="X111" s="20"/>
      <c r="Y111" s="20">
        <v>732.0</v>
      </c>
      <c r="Z111" s="20">
        <v>0.004</v>
      </c>
      <c r="AA111" s="20">
        <v>0.021</v>
      </c>
      <c r="AB111" s="21">
        <f t="shared" si="2"/>
        <v>211.2109906</v>
      </c>
      <c r="AC111" s="20"/>
      <c r="AD111" s="20"/>
      <c r="AE111" s="20"/>
      <c r="AF111" s="22" t="b">
        <f t="shared" si="4"/>
        <v>0</v>
      </c>
      <c r="AG111" s="20" t="b">
        <f t="shared" si="5"/>
        <v>0</v>
      </c>
      <c r="AH111" s="20" t="b">
        <f t="shared" si="6"/>
        <v>0</v>
      </c>
      <c r="AI111" s="20" t="b">
        <f t="shared" si="7"/>
        <v>0</v>
      </c>
      <c r="AJ111" s="20"/>
      <c r="AK111" s="20"/>
      <c r="AL111" s="20"/>
      <c r="AM111" s="20"/>
      <c r="AN111" s="20"/>
      <c r="AO111" s="20"/>
      <c r="AP111" s="20"/>
      <c r="AQ111" s="20"/>
      <c r="AR111" s="23"/>
      <c r="AS111" s="23"/>
      <c r="AT111" s="23"/>
      <c r="AU111" s="23"/>
      <c r="AV111" s="23"/>
    </row>
    <row r="112" ht="15.75" customHeight="1">
      <c r="A112" s="17" t="str">
        <f t="shared" si="1"/>
        <v>Chad-Africa2006</v>
      </c>
      <c r="B112" s="17" t="s">
        <v>99</v>
      </c>
      <c r="C112" s="18" t="s">
        <v>75</v>
      </c>
      <c r="D112" s="19" t="s">
        <v>85</v>
      </c>
      <c r="E112" s="17">
        <v>2.117039511E9</v>
      </c>
      <c r="F112" s="18">
        <v>0.047</v>
      </c>
      <c r="G112" s="18">
        <v>25.0</v>
      </c>
      <c r="H112" s="18">
        <v>0.177</v>
      </c>
      <c r="I112" s="20" t="str">
        <f t="array" ref="I112:J112">IFNA(VLOOKUP(A112,ENERGY!$A$2:$F$2692,{5,6},0),0)</f>
        <v/>
      </c>
      <c r="J112" s="20">
        <v>462.0</v>
      </c>
      <c r="K112" s="20">
        <f t="array" ref="K112:S112">VLOOKUP(A112,'HUMAN RESOURCES'!$A$2:$M$2692,{2,3,4,5,6,7,8,9,10},0)</f>
        <v>0.049</v>
      </c>
      <c r="L112" s="20">
        <v>0.1</v>
      </c>
      <c r="M112" s="20">
        <v>49.0</v>
      </c>
      <c r="N112" s="20">
        <v>47.0</v>
      </c>
      <c r="O112" s="20">
        <v>0.492</v>
      </c>
      <c r="P112" s="20">
        <v>0.482</v>
      </c>
      <c r="Q112" s="20">
        <v>0.026</v>
      </c>
      <c r="R112" s="20">
        <v>1.0356822E7</v>
      </c>
      <c r="S112" s="20">
        <v>0.218</v>
      </c>
      <c r="T112" s="20" t="str">
        <f t="array" ref="T112:U112">VLOOKUP(A112,TOURISM!$A$2:$F$2692,{3,6},0)</f>
        <v/>
      </c>
      <c r="U112" s="20"/>
      <c r="V112" s="20">
        <f t="array" ref="V112:AA112">VLOOKUP(A112,BUSINESS!$A$2:$J$2692,{4,5,6,7,8,9},0)</f>
        <v>0.74</v>
      </c>
      <c r="W112" s="20">
        <v>64.0</v>
      </c>
      <c r="X112" s="20"/>
      <c r="Y112" s="20">
        <v>732.0</v>
      </c>
      <c r="Z112" s="20">
        <v>0.006</v>
      </c>
      <c r="AA112" s="20">
        <v>0.045</v>
      </c>
      <c r="AB112" s="21">
        <f t="shared" si="2"/>
        <v>204.4101473</v>
      </c>
      <c r="AC112" s="20"/>
      <c r="AD112" s="20">
        <f t="shared" ref="AD112:AD113" si="43">J112/R112</f>
        <v>0.00004460827849</v>
      </c>
      <c r="AE112" s="20"/>
      <c r="AF112" s="22" t="b">
        <f t="shared" si="4"/>
        <v>0</v>
      </c>
      <c r="AG112" s="20" t="b">
        <f t="shared" si="5"/>
        <v>0</v>
      </c>
      <c r="AH112" s="20" t="b">
        <f t="shared" si="6"/>
        <v>0</v>
      </c>
      <c r="AI112" s="20" t="b">
        <f t="shared" si="7"/>
        <v>0</v>
      </c>
      <c r="AJ112" s="20"/>
      <c r="AK112" s="20"/>
      <c r="AL112" s="20"/>
      <c r="AM112" s="20"/>
      <c r="AN112" s="20"/>
      <c r="AO112" s="20"/>
      <c r="AP112" s="20"/>
      <c r="AQ112" s="20"/>
      <c r="AR112" s="23"/>
      <c r="AS112" s="23"/>
      <c r="AT112" s="23"/>
      <c r="AU112" s="23"/>
      <c r="AV112" s="23"/>
    </row>
    <row r="113" ht="15.75" customHeight="1">
      <c r="A113" s="17" t="str">
        <f t="shared" si="1"/>
        <v>Chad-Africa2007</v>
      </c>
      <c r="B113" s="17" t="s">
        <v>99</v>
      </c>
      <c r="C113" s="18" t="s">
        <v>75</v>
      </c>
      <c r="D113" s="19" t="s">
        <v>86</v>
      </c>
      <c r="E113" s="17">
        <v>2.118467913E9</v>
      </c>
      <c r="F113" s="18">
        <v>0.04</v>
      </c>
      <c r="G113" s="18">
        <v>24.0</v>
      </c>
      <c r="H113" s="18">
        <v>0.153</v>
      </c>
      <c r="I113" s="20" t="str">
        <f t="array" ref="I113:J113">IFNA(VLOOKUP(A113,ENERGY!$A$2:$F$2692,{5,6},0),0)</f>
        <v/>
      </c>
      <c r="J113" s="20">
        <v>169.0</v>
      </c>
      <c r="K113" s="20">
        <f t="array" ref="K113:S113">VLOOKUP(A113,'HUMAN RESOURCES'!$A$2:$M$2692,{2,3,4,5,6,7,8,9,10},0)</f>
        <v>0.049</v>
      </c>
      <c r="L113" s="20">
        <v>0.099</v>
      </c>
      <c r="M113" s="20">
        <v>49.0</v>
      </c>
      <c r="N113" s="20">
        <v>48.0</v>
      </c>
      <c r="O113" s="20">
        <v>0.492</v>
      </c>
      <c r="P113" s="20">
        <v>0.482</v>
      </c>
      <c r="Q113" s="20">
        <v>0.026</v>
      </c>
      <c r="R113" s="20">
        <v>1.0694366E7</v>
      </c>
      <c r="S113" s="20">
        <v>0.219</v>
      </c>
      <c r="T113" s="20" t="str">
        <f t="array" ref="T113:U113">VLOOKUP(A113,TOURISM!$A$2:$F$2692,{3,6},0)</f>
        <v/>
      </c>
      <c r="U113" s="20"/>
      <c r="V113" s="20">
        <f t="array" ref="V113:AA113">VLOOKUP(A113,BUSINESS!$A$2:$J$2692,{4,5,6,7,8,9},0)</f>
        <v>0.74</v>
      </c>
      <c r="W113" s="20">
        <v>64.0</v>
      </c>
      <c r="X113" s="20"/>
      <c r="Y113" s="20">
        <v>732.0</v>
      </c>
      <c r="Z113" s="20">
        <v>0.008</v>
      </c>
      <c r="AA113" s="20">
        <v>0.086</v>
      </c>
      <c r="AB113" s="21">
        <f t="shared" si="2"/>
        <v>198.0919592</v>
      </c>
      <c r="AC113" s="20"/>
      <c r="AD113" s="20">
        <f t="shared" si="43"/>
        <v>0.00001580271332</v>
      </c>
      <c r="AE113" s="20"/>
      <c r="AF113" s="22" t="b">
        <f t="shared" si="4"/>
        <v>0</v>
      </c>
      <c r="AG113" s="20" t="b">
        <f t="shared" si="5"/>
        <v>0</v>
      </c>
      <c r="AH113" s="20" t="b">
        <f t="shared" si="6"/>
        <v>0</v>
      </c>
      <c r="AI113" s="20" t="b">
        <f t="shared" si="7"/>
        <v>0</v>
      </c>
      <c r="AJ113" s="20"/>
      <c r="AK113" s="20"/>
      <c r="AL113" s="20"/>
      <c r="AM113" s="20"/>
      <c r="AN113" s="20"/>
      <c r="AO113" s="20"/>
      <c r="AP113" s="20"/>
      <c r="AQ113" s="20"/>
      <c r="AR113" s="23"/>
      <c r="AS113" s="23"/>
      <c r="AT113" s="23"/>
      <c r="AU113" s="23"/>
      <c r="AV113" s="23"/>
    </row>
    <row r="114" ht="15.75" customHeight="1">
      <c r="A114" s="17" t="str">
        <f t="shared" si="1"/>
        <v>Chad-Africa2008</v>
      </c>
      <c r="B114" s="17" t="s">
        <v>99</v>
      </c>
      <c r="C114" s="18" t="s">
        <v>75</v>
      </c>
      <c r="D114" s="19" t="s">
        <v>87</v>
      </c>
      <c r="E114" s="17">
        <v>2.121759848E9</v>
      </c>
      <c r="F114" s="18">
        <v>0.042</v>
      </c>
      <c r="G114" s="18">
        <v>27.0</v>
      </c>
      <c r="H114" s="18">
        <v>0.15</v>
      </c>
      <c r="I114" s="20">
        <f t="array" ref="I114:J114">IFNA(VLOOKUP(A114,ENERGY!$A$2:$F$2692,{5,6},0),0)</f>
        <v>0</v>
      </c>
      <c r="J114" s="20">
        <v>0.0</v>
      </c>
      <c r="K114" s="20">
        <f t="array" ref="K114:S114">VLOOKUP(A114,'HUMAN RESOURCES'!$A$2:$M$2692,{2,3,4,5,6,7,8,9,10},0)</f>
        <v>0.048</v>
      </c>
      <c r="L114" s="20">
        <v>0.097</v>
      </c>
      <c r="M114" s="20">
        <v>50.0</v>
      </c>
      <c r="N114" s="20">
        <v>48.0</v>
      </c>
      <c r="O114" s="20">
        <v>0.491</v>
      </c>
      <c r="P114" s="20">
        <v>0.484</v>
      </c>
      <c r="Q114" s="20">
        <v>0.026</v>
      </c>
      <c r="R114" s="20">
        <v>1.1030628E7</v>
      </c>
      <c r="S114" s="20">
        <v>0.219</v>
      </c>
      <c r="T114" s="20" t="str">
        <f t="array" ref="T114:U114">VLOOKUP(A114,TOURISM!$A$2:$F$2692,{3,6},0)</f>
        <v/>
      </c>
      <c r="U114" s="20"/>
      <c r="V114" s="20">
        <f t="array" ref="V114:AA114">VLOOKUP(A114,BUSINESS!$A$2:$J$2692,{4,5,6,7,8,9},0)</f>
        <v>0.713</v>
      </c>
      <c r="W114" s="20">
        <v>64.0</v>
      </c>
      <c r="X114" s="20"/>
      <c r="Y114" s="20">
        <v>732.0</v>
      </c>
      <c r="Z114" s="20">
        <v>0.012</v>
      </c>
      <c r="AA114" s="20">
        <v>0.145</v>
      </c>
      <c r="AB114" s="21">
        <f t="shared" si="2"/>
        <v>192.3516819</v>
      </c>
      <c r="AC114" s="20"/>
      <c r="AD114" s="20"/>
      <c r="AE114" s="20"/>
      <c r="AF114" s="22" t="b">
        <f t="shared" si="4"/>
        <v>0</v>
      </c>
      <c r="AG114" s="20" t="b">
        <f t="shared" si="5"/>
        <v>0</v>
      </c>
      <c r="AH114" s="20" t="b">
        <f t="shared" si="6"/>
        <v>0</v>
      </c>
      <c r="AI114" s="20" t="b">
        <f t="shared" si="7"/>
        <v>0</v>
      </c>
      <c r="AJ114" s="20"/>
      <c r="AK114" s="20"/>
      <c r="AL114" s="20"/>
      <c r="AM114" s="20"/>
      <c r="AN114" s="20"/>
      <c r="AO114" s="20"/>
      <c r="AP114" s="20"/>
      <c r="AQ114" s="20"/>
      <c r="AR114" s="23"/>
      <c r="AS114" s="23"/>
      <c r="AT114" s="23"/>
      <c r="AU114" s="23"/>
      <c r="AV114" s="23"/>
    </row>
    <row r="115" ht="15.75" customHeight="1">
      <c r="A115" s="17" t="str">
        <f t="shared" si="1"/>
        <v>Chad-Africa2009</v>
      </c>
      <c r="B115" s="17" t="s">
        <v>99</v>
      </c>
      <c r="C115" s="18" t="s">
        <v>75</v>
      </c>
      <c r="D115" s="19" t="s">
        <v>88</v>
      </c>
      <c r="E115" s="17">
        <v>2.134104884E9</v>
      </c>
      <c r="F115" s="18">
        <v>0.036</v>
      </c>
      <c r="G115" s="18">
        <v>27.0</v>
      </c>
      <c r="H115" s="18"/>
      <c r="I115" s="20" t="str">
        <f t="array" ref="I115:J115">IFNA(VLOOKUP(A115,ENERGY!$A$2:$F$2692,{5,6},0),0)</f>
        <v/>
      </c>
      <c r="J115" s="20">
        <v>381.0</v>
      </c>
      <c r="K115" s="20">
        <f t="array" ref="K115:S115">VLOOKUP(A115,'HUMAN RESOURCES'!$A$2:$M$2692,{2,3,4,5,6,7,8,9,10},0)</f>
        <v>0.048</v>
      </c>
      <c r="L115" s="20">
        <v>0.095</v>
      </c>
      <c r="M115" s="20">
        <v>50.0</v>
      </c>
      <c r="N115" s="20">
        <v>49.0</v>
      </c>
      <c r="O115" s="20">
        <v>0.49</v>
      </c>
      <c r="P115" s="20">
        <v>0.485</v>
      </c>
      <c r="Q115" s="20">
        <v>0.025</v>
      </c>
      <c r="R115" s="20">
        <v>1.1371325E7</v>
      </c>
      <c r="S115" s="20">
        <v>0.219</v>
      </c>
      <c r="T115" s="20" t="str">
        <f t="array" ref="T115:U115">VLOOKUP(A115,TOURISM!$A$2:$F$2692,{3,6},0)</f>
        <v/>
      </c>
      <c r="U115" s="20"/>
      <c r="V115" s="20">
        <f t="array" ref="V115:AA115">VLOOKUP(A115,BUSINESS!$A$2:$J$2692,{4,5,6,7,8,9},0)</f>
        <v>0.713</v>
      </c>
      <c r="W115" s="20">
        <v>64.0</v>
      </c>
      <c r="X115" s="20"/>
      <c r="Y115" s="20">
        <v>732.0</v>
      </c>
      <c r="Z115" s="20">
        <v>0.015</v>
      </c>
      <c r="AA115" s="20">
        <v>0.201</v>
      </c>
      <c r="AB115" s="21">
        <f t="shared" si="2"/>
        <v>187.6742494</v>
      </c>
      <c r="AC115" s="20"/>
      <c r="AD115" s="20">
        <f t="shared" ref="AD115:AD116" si="44">J115/R115</f>
        <v>0.00003350533029</v>
      </c>
      <c r="AE115" s="20"/>
      <c r="AF115" s="22" t="b">
        <f t="shared" si="4"/>
        <v>0</v>
      </c>
      <c r="AG115" s="20" t="b">
        <f t="shared" si="5"/>
        <v>0</v>
      </c>
      <c r="AH115" s="20" t="b">
        <f t="shared" si="6"/>
        <v>0</v>
      </c>
      <c r="AI115" s="20" t="b">
        <f t="shared" si="7"/>
        <v>0</v>
      </c>
      <c r="AJ115" s="20"/>
      <c r="AK115" s="20"/>
      <c r="AL115" s="20"/>
      <c r="AM115" s="20"/>
      <c r="AN115" s="20"/>
      <c r="AO115" s="20"/>
      <c r="AP115" s="20"/>
      <c r="AQ115" s="20"/>
      <c r="AR115" s="23"/>
      <c r="AS115" s="23"/>
      <c r="AT115" s="23"/>
      <c r="AU115" s="23"/>
      <c r="AV115" s="23"/>
    </row>
    <row r="116" ht="15.75" customHeight="1">
      <c r="A116" s="17" t="str">
        <f t="shared" si="1"/>
        <v>Chad-Africa2010</v>
      </c>
      <c r="B116" s="17" t="s">
        <v>99</v>
      </c>
      <c r="C116" s="18" t="s">
        <v>75</v>
      </c>
      <c r="D116" s="19" t="s">
        <v>89</v>
      </c>
      <c r="E116" s="17">
        <v>2.158653216E9</v>
      </c>
      <c r="F116" s="18">
        <v>0.045</v>
      </c>
      <c r="G116" s="18">
        <v>28.0</v>
      </c>
      <c r="H116" s="18"/>
      <c r="I116" s="20" t="str">
        <f t="array" ref="I116:J116">IFNA(VLOOKUP(A116,ENERGY!$A$2:$F$2692,{5,6},0),0)</f>
        <v/>
      </c>
      <c r="J116" s="20">
        <v>407.0</v>
      </c>
      <c r="K116" s="20">
        <f t="array" ref="K116:S116">VLOOKUP(A116,'HUMAN RESOURCES'!$A$2:$M$2692,{2,3,4,5,6,7,8,9,10},0)</f>
        <v>0.047</v>
      </c>
      <c r="L116" s="20">
        <v>0.094</v>
      </c>
      <c r="M116" s="20">
        <v>51.0</v>
      </c>
      <c r="N116" s="20">
        <v>49.0</v>
      </c>
      <c r="O116" s="20">
        <v>0.488</v>
      </c>
      <c r="P116" s="20">
        <v>0.487</v>
      </c>
      <c r="Q116" s="20">
        <v>0.025</v>
      </c>
      <c r="R116" s="20">
        <v>1.1720781E7</v>
      </c>
      <c r="S116" s="20">
        <v>0.22</v>
      </c>
      <c r="T116" s="20" t="str">
        <f t="array" ref="T116:U116">VLOOKUP(A116,TOURISM!$A$2:$F$2692,{3,6},0)</f>
        <v/>
      </c>
      <c r="U116" s="20"/>
      <c r="V116" s="20">
        <f t="array" ref="V116:AA116">VLOOKUP(A116,BUSINESS!$A$2:$J$2692,{4,5,6,7,8,9},0)</f>
        <v>0.758</v>
      </c>
      <c r="W116" s="20">
        <v>64.0</v>
      </c>
      <c r="X116" s="20"/>
      <c r="Y116" s="20">
        <v>732.0</v>
      </c>
      <c r="Z116" s="20">
        <v>0.017</v>
      </c>
      <c r="AA116" s="20">
        <v>0.245</v>
      </c>
      <c r="AB116" s="21">
        <f t="shared" si="2"/>
        <v>184.173155</v>
      </c>
      <c r="AC116" s="20"/>
      <c r="AD116" s="20">
        <f t="shared" si="44"/>
        <v>0.00003472464847</v>
      </c>
      <c r="AE116" s="20"/>
      <c r="AF116" s="22" t="b">
        <f t="shared" si="4"/>
        <v>0</v>
      </c>
      <c r="AG116" s="20" t="b">
        <f t="shared" si="5"/>
        <v>0</v>
      </c>
      <c r="AH116" s="20" t="b">
        <f t="shared" si="6"/>
        <v>0</v>
      </c>
      <c r="AI116" s="20" t="b">
        <f t="shared" si="7"/>
        <v>0</v>
      </c>
      <c r="AJ116" s="20"/>
      <c r="AK116" s="20"/>
      <c r="AL116" s="20"/>
      <c r="AM116" s="20"/>
      <c r="AN116" s="20"/>
      <c r="AO116" s="20"/>
      <c r="AP116" s="20"/>
      <c r="AQ116" s="20"/>
      <c r="AR116" s="23"/>
      <c r="AS116" s="23"/>
      <c r="AT116" s="23"/>
      <c r="AU116" s="23"/>
      <c r="AV116" s="23"/>
    </row>
    <row r="117" ht="15.75" customHeight="1">
      <c r="A117" s="17" t="str">
        <f t="shared" si="1"/>
        <v>Chad-Africa2011</v>
      </c>
      <c r="B117" s="17" t="s">
        <v>99</v>
      </c>
      <c r="C117" s="18" t="s">
        <v>75</v>
      </c>
      <c r="D117" s="19" t="s">
        <v>90</v>
      </c>
      <c r="E117" s="17">
        <v>2.162990126E9</v>
      </c>
      <c r="F117" s="18">
        <v>0.04</v>
      </c>
      <c r="G117" s="18">
        <v>29.0</v>
      </c>
      <c r="H117" s="18"/>
      <c r="I117" s="20">
        <f t="array" ref="I117:J117">IFNA(VLOOKUP(A117,ENERGY!$A$2:$F$2692,{5,6},0),0)</f>
        <v>0</v>
      </c>
      <c r="J117" s="20">
        <v>0.0</v>
      </c>
      <c r="K117" s="20">
        <f t="array" ref="K117:S117">VLOOKUP(A117,'HUMAN RESOURCES'!$A$2:$M$2692,{2,3,4,5,6,7,8,9,10},0)</f>
        <v>0.047</v>
      </c>
      <c r="L117" s="20">
        <v>0.092</v>
      </c>
      <c r="M117" s="20">
        <v>51.0</v>
      </c>
      <c r="N117" s="20">
        <v>49.0</v>
      </c>
      <c r="O117" s="20">
        <v>0.487</v>
      </c>
      <c r="P117" s="20">
        <v>0.488</v>
      </c>
      <c r="Q117" s="20">
        <v>0.025</v>
      </c>
      <c r="R117" s="20">
        <v>1.2080037E7</v>
      </c>
      <c r="S117" s="20">
        <v>0.22</v>
      </c>
      <c r="T117" s="20" t="str">
        <f t="array" ref="T117:U117">VLOOKUP(A117,TOURISM!$A$2:$F$2692,{3,6},0)</f>
        <v/>
      </c>
      <c r="U117" s="20"/>
      <c r="V117" s="20">
        <f t="array" ref="V117:AA117">VLOOKUP(A117,BUSINESS!$A$2:$J$2692,{4,5,6,7,8,9},0)</f>
        <v>0.758</v>
      </c>
      <c r="W117" s="20">
        <v>55.0</v>
      </c>
      <c r="X117" s="20"/>
      <c r="Y117" s="20">
        <v>732.0</v>
      </c>
      <c r="Z117" s="20">
        <v>0.019</v>
      </c>
      <c r="AA117" s="20">
        <v>0.303</v>
      </c>
      <c r="AB117" s="21">
        <f t="shared" si="2"/>
        <v>179.0549256</v>
      </c>
      <c r="AC117" s="20"/>
      <c r="AD117" s="20"/>
      <c r="AE117" s="20"/>
      <c r="AF117" s="22" t="b">
        <f t="shared" si="4"/>
        <v>0</v>
      </c>
      <c r="AG117" s="20" t="b">
        <f t="shared" si="5"/>
        <v>0</v>
      </c>
      <c r="AH117" s="20" t="b">
        <f t="shared" si="6"/>
        <v>0</v>
      </c>
      <c r="AI117" s="20" t="b">
        <f t="shared" si="7"/>
        <v>0</v>
      </c>
      <c r="AJ117" s="20"/>
      <c r="AK117" s="20"/>
      <c r="AL117" s="20"/>
      <c r="AM117" s="20"/>
      <c r="AN117" s="20"/>
      <c r="AO117" s="20"/>
      <c r="AP117" s="20"/>
      <c r="AQ117" s="20"/>
      <c r="AR117" s="23"/>
      <c r="AS117" s="23"/>
      <c r="AT117" s="23"/>
      <c r="AU117" s="23"/>
      <c r="AV117" s="23"/>
    </row>
    <row r="118" ht="15.75" customHeight="1">
      <c r="A118" s="17" t="str">
        <f t="shared" si="1"/>
        <v>Chad-Africa2012</v>
      </c>
      <c r="B118" s="17" t="s">
        <v>99</v>
      </c>
      <c r="C118" s="18" t="s">
        <v>75</v>
      </c>
      <c r="D118" s="19" t="s">
        <v>91</v>
      </c>
      <c r="E118" s="17">
        <v>2.169706411E9</v>
      </c>
      <c r="F118" s="18">
        <v>0.028</v>
      </c>
      <c r="G118" s="18">
        <v>25.0</v>
      </c>
      <c r="H118" s="18"/>
      <c r="I118" s="20" t="str">
        <f t="array" ref="I118:J118">IFNA(VLOOKUP(A118,ENERGY!$A$2:$F$2692,{5,6},0),0)</f>
        <v/>
      </c>
      <c r="J118" s="20">
        <v>378.0</v>
      </c>
      <c r="K118" s="20">
        <f t="array" ref="K118:S118">VLOOKUP(A118,'HUMAN RESOURCES'!$A$2:$M$2692,{2,3,4,5,6,7,8,9,10},0)</f>
        <v>0.046</v>
      </c>
      <c r="L118" s="20">
        <v>0.09</v>
      </c>
      <c r="M118" s="20">
        <v>52.0</v>
      </c>
      <c r="N118" s="20">
        <v>50.0</v>
      </c>
      <c r="O118" s="20">
        <v>0.485</v>
      </c>
      <c r="P118" s="20">
        <v>0.49</v>
      </c>
      <c r="Q118" s="20">
        <v>0.024</v>
      </c>
      <c r="R118" s="20">
        <v>1.2448175E7</v>
      </c>
      <c r="S118" s="20">
        <v>0.221</v>
      </c>
      <c r="T118" s="20" t="str">
        <f t="array" ref="T118:U118">VLOOKUP(A118,TOURISM!$A$2:$F$2692,{3,6},0)</f>
        <v/>
      </c>
      <c r="U118" s="20"/>
      <c r="V118" s="20">
        <f t="array" ref="V118:AA118">VLOOKUP(A118,BUSINESS!$A$2:$J$2692,{4,5,6,7,8,9},0)</f>
        <v>0.757</v>
      </c>
      <c r="W118" s="20">
        <v>62.0</v>
      </c>
      <c r="X118" s="20">
        <v>189.0</v>
      </c>
      <c r="Y118" s="20">
        <v>732.0</v>
      </c>
      <c r="Z118" s="20">
        <v>0.021</v>
      </c>
      <c r="AA118" s="20">
        <v>0.354</v>
      </c>
      <c r="AB118" s="21">
        <f t="shared" si="2"/>
        <v>174.2991572</v>
      </c>
      <c r="AC118" s="20"/>
      <c r="AD118" s="20">
        <f>J118/R118</f>
        <v>0.00003036589701</v>
      </c>
      <c r="AE118" s="20"/>
      <c r="AF118" s="22" t="b">
        <f t="shared" si="4"/>
        <v>0</v>
      </c>
      <c r="AG118" s="20" t="b">
        <f t="shared" si="5"/>
        <v>0</v>
      </c>
      <c r="AH118" s="20" t="b">
        <f t="shared" si="6"/>
        <v>0</v>
      </c>
      <c r="AI118" s="20" t="b">
        <f t="shared" si="7"/>
        <v>0</v>
      </c>
      <c r="AJ118" s="20"/>
      <c r="AK118" s="20"/>
      <c r="AL118" s="20"/>
      <c r="AM118" s="20"/>
      <c r="AN118" s="20"/>
      <c r="AO118" s="20"/>
      <c r="AP118" s="20"/>
      <c r="AQ118" s="20"/>
      <c r="AR118" s="23"/>
      <c r="AS118" s="23"/>
      <c r="AT118" s="23"/>
      <c r="AU118" s="23"/>
      <c r="AV118" s="23"/>
    </row>
    <row r="119" ht="15.75" customHeight="1">
      <c r="A119" s="17" t="str">
        <f t="shared" si="1"/>
        <v>Chad-Africa2000</v>
      </c>
      <c r="B119" s="17" t="s">
        <v>99</v>
      </c>
      <c r="C119" s="18" t="s">
        <v>75</v>
      </c>
      <c r="D119" s="19" t="s">
        <v>76</v>
      </c>
      <c r="E119" s="17">
        <v>2.170481498E9</v>
      </c>
      <c r="F119" s="18">
        <v>0.028</v>
      </c>
      <c r="G119" s="18">
        <v>25.0</v>
      </c>
      <c r="H119" s="18"/>
      <c r="I119" s="20" t="str">
        <f t="array" ref="I119:J119">IFNA(VLOOKUP(A119,ENERGY!$A$2:$F$2692,{5,6},0),0)</f>
        <v/>
      </c>
      <c r="J119" s="20"/>
      <c r="K119" s="20">
        <f t="array" ref="K119:S119">VLOOKUP(A119,'HUMAN RESOURCES'!$A$2:$M$2692,{2,3,4,5,6,7,8,9,10},0)</f>
        <v>0.051</v>
      </c>
      <c r="L119" s="20">
        <v>0.106</v>
      </c>
      <c r="M119" s="20">
        <v>48.0</v>
      </c>
      <c r="N119" s="20">
        <v>46.0</v>
      </c>
      <c r="O119" s="20">
        <v>0.49</v>
      </c>
      <c r="P119" s="20">
        <v>0.482</v>
      </c>
      <c r="Q119" s="20">
        <v>0.028</v>
      </c>
      <c r="R119" s="20">
        <v>8301151.0</v>
      </c>
      <c r="S119" s="20">
        <v>0.216</v>
      </c>
      <c r="T119" s="20">
        <f t="array" ref="T119:U119">VLOOKUP(A119,TOURISM!$A$2:$F$2692,{3,6},0)</f>
        <v>14000000</v>
      </c>
      <c r="U119" s="20">
        <v>5.6E7</v>
      </c>
      <c r="V119" s="20" t="str">
        <f t="array" ref="V119:AA119">VLOOKUP(A119,BUSINESS!$A$2:$J$2692,{4,5,6,7,8,9},0)</f>
        <v/>
      </c>
      <c r="W119" s="20"/>
      <c r="X119" s="20"/>
      <c r="Y119" s="20"/>
      <c r="Z119" s="20">
        <v>0.0</v>
      </c>
      <c r="AA119" s="20">
        <v>0.001</v>
      </c>
      <c r="AB119" s="21">
        <f t="shared" si="2"/>
        <v>261.467536</v>
      </c>
      <c r="AC119" s="20"/>
      <c r="AD119" s="20"/>
      <c r="AE119" s="20">
        <f>U119/R119</f>
        <v>6.746052445</v>
      </c>
      <c r="AF119" s="22" t="b">
        <f t="shared" si="4"/>
        <v>0</v>
      </c>
      <c r="AG119" s="20" t="b">
        <f t="shared" si="5"/>
        <v>0</v>
      </c>
      <c r="AH119" s="20" t="b">
        <f t="shared" si="6"/>
        <v>0</v>
      </c>
      <c r="AI119" s="20" t="b">
        <f t="shared" si="7"/>
        <v>0</v>
      </c>
      <c r="AJ119" s="20"/>
      <c r="AK119" s="20"/>
      <c r="AL119" s="20"/>
      <c r="AM119" s="20"/>
      <c r="AN119" s="20"/>
      <c r="AO119" s="20"/>
      <c r="AP119" s="20"/>
      <c r="AQ119" s="20"/>
      <c r="AR119" s="23"/>
      <c r="AS119" s="23"/>
      <c r="AT119" s="23"/>
      <c r="AU119" s="23"/>
      <c r="AV119" s="23"/>
    </row>
    <row r="120" ht="15.75" customHeight="1">
      <c r="A120" s="17" t="str">
        <f t="shared" si="1"/>
        <v>Comoros-Africa2001</v>
      </c>
      <c r="B120" s="17" t="s">
        <v>100</v>
      </c>
      <c r="C120" s="18" t="s">
        <v>75</v>
      </c>
      <c r="D120" s="19" t="s">
        <v>77</v>
      </c>
      <c r="E120" s="17">
        <v>2.535333632E9</v>
      </c>
      <c r="F120" s="18">
        <v>0.035</v>
      </c>
      <c r="G120" s="18">
        <v>13.0</v>
      </c>
      <c r="H120" s="18">
        <v>0.12</v>
      </c>
      <c r="I120" s="20" t="str">
        <f t="array" ref="I120:J120">IFNA(VLOOKUP(A120,ENERGY!$A$2:$F$2692,{5,6},0),0)</f>
        <v/>
      </c>
      <c r="J120" s="20"/>
      <c r="K120" s="20">
        <f t="array" ref="K120:S120">VLOOKUP(A120,'HUMAN RESOURCES'!$A$2:$M$2692,{2,3,4,5,6,7,8,9,10},0)</f>
        <v>0.039</v>
      </c>
      <c r="L120" s="20">
        <v>0.073</v>
      </c>
      <c r="M120" s="20">
        <v>60.0</v>
      </c>
      <c r="N120" s="20">
        <v>57.0</v>
      </c>
      <c r="O120" s="20">
        <v>0.414</v>
      </c>
      <c r="P120" s="20">
        <v>0.555</v>
      </c>
      <c r="Q120" s="20">
        <v>0.031</v>
      </c>
      <c r="R120" s="20">
        <v>541976.0</v>
      </c>
      <c r="S120" s="20">
        <v>0.28</v>
      </c>
      <c r="T120" s="20">
        <f t="array" ref="T120:U120">VLOOKUP(A120,TOURISM!$A$2:$F$2692,{3,6},0)</f>
        <v>9000000</v>
      </c>
      <c r="U120" s="20"/>
      <c r="V120" s="20" t="str">
        <f t="array" ref="V120:AA120">VLOOKUP(A120,BUSINESS!$A$2:$J$2692,{4,5,6,7,8,9},0)</f>
        <v/>
      </c>
      <c r="W120" s="20"/>
      <c r="X120" s="20"/>
      <c r="Y120" s="20"/>
      <c r="Z120" s="20">
        <v>0.004</v>
      </c>
      <c r="AA120" s="20"/>
      <c r="AB120" s="21">
        <f t="shared" si="2"/>
        <v>4677.94447</v>
      </c>
      <c r="AC120" s="20"/>
      <c r="AD120" s="20"/>
      <c r="AE120" s="20"/>
      <c r="AF120" s="22" t="b">
        <f t="shared" si="4"/>
        <v>0</v>
      </c>
      <c r="AG120" s="20" t="b">
        <f t="shared" si="5"/>
        <v>0</v>
      </c>
      <c r="AH120" s="20" t="b">
        <f t="shared" si="6"/>
        <v>0</v>
      </c>
      <c r="AI120" s="20" t="b">
        <f t="shared" si="7"/>
        <v>0</v>
      </c>
      <c r="AJ120" s="20"/>
      <c r="AK120" s="20"/>
      <c r="AL120" s="20"/>
      <c r="AM120" s="20"/>
      <c r="AN120" s="20"/>
      <c r="AO120" s="20"/>
      <c r="AP120" s="20"/>
      <c r="AQ120" s="20"/>
      <c r="AR120" s="23"/>
      <c r="AS120" s="23"/>
      <c r="AT120" s="23"/>
      <c r="AU120" s="23"/>
      <c r="AV120" s="23"/>
    </row>
    <row r="121" ht="15.75" customHeight="1">
      <c r="A121" s="17" t="str">
        <f t="shared" si="1"/>
        <v>Comoros-Africa2002</v>
      </c>
      <c r="B121" s="17" t="s">
        <v>100</v>
      </c>
      <c r="C121" s="18" t="s">
        <v>75</v>
      </c>
      <c r="D121" s="19" t="s">
        <v>79</v>
      </c>
      <c r="E121" s="17">
        <v>2.539759286E9</v>
      </c>
      <c r="F121" s="18">
        <v>0.028</v>
      </c>
      <c r="G121" s="18">
        <v>11.0</v>
      </c>
      <c r="H121" s="18">
        <v>0.12</v>
      </c>
      <c r="I121" s="20" t="str">
        <f t="array" ref="I121:J121">IFNA(VLOOKUP(A121,ENERGY!$A$2:$F$2692,{5,6},0),0)</f>
        <v/>
      </c>
      <c r="J121" s="20">
        <v>139.0</v>
      </c>
      <c r="K121" s="20">
        <f t="array" ref="K121:S121">VLOOKUP(A121,'HUMAN RESOURCES'!$A$2:$M$2692,{2,3,4,5,6,7,8,9,10},0)</f>
        <v>0.039</v>
      </c>
      <c r="L121" s="20">
        <v>0.072</v>
      </c>
      <c r="M121" s="20">
        <v>60.0</v>
      </c>
      <c r="N121" s="20">
        <v>57.0</v>
      </c>
      <c r="O121" s="20">
        <v>0.413</v>
      </c>
      <c r="P121" s="20">
        <v>0.556</v>
      </c>
      <c r="Q121" s="20">
        <v>0.031</v>
      </c>
      <c r="R121" s="20">
        <v>556028.0</v>
      </c>
      <c r="S121" s="20">
        <v>0.28</v>
      </c>
      <c r="T121" s="20">
        <f t="array" ref="T121:U121">VLOOKUP(A121,TOURISM!$A$2:$F$2692,{3,6},0)</f>
        <v>11000000</v>
      </c>
      <c r="U121" s="20"/>
      <c r="V121" s="20" t="str">
        <f t="array" ref="V121:AA121">VLOOKUP(A121,BUSINESS!$A$2:$J$2692,{4,5,6,7,8,9},0)</f>
        <v/>
      </c>
      <c r="W121" s="20"/>
      <c r="X121" s="20"/>
      <c r="Y121" s="20"/>
      <c r="Z121" s="20">
        <v>0.006</v>
      </c>
      <c r="AA121" s="20"/>
      <c r="AB121" s="21">
        <f t="shared" si="2"/>
        <v>4567.682358</v>
      </c>
      <c r="AC121" s="20"/>
      <c r="AD121" s="20">
        <f t="shared" ref="AD121:AD126" si="45">J121/R121</f>
        <v>0.0002499874107</v>
      </c>
      <c r="AE121" s="20"/>
      <c r="AF121" s="22" t="b">
        <f t="shared" si="4"/>
        <v>0</v>
      </c>
      <c r="AG121" s="20" t="b">
        <f t="shared" si="5"/>
        <v>0</v>
      </c>
      <c r="AH121" s="20" t="b">
        <f t="shared" si="6"/>
        <v>0</v>
      </c>
      <c r="AI121" s="20" t="b">
        <f t="shared" si="7"/>
        <v>0</v>
      </c>
      <c r="AJ121" s="20"/>
      <c r="AK121" s="20"/>
      <c r="AL121" s="20"/>
      <c r="AM121" s="20"/>
      <c r="AN121" s="20"/>
      <c r="AO121" s="20"/>
      <c r="AP121" s="20"/>
      <c r="AQ121" s="20"/>
      <c r="AR121" s="23"/>
      <c r="AS121" s="23"/>
      <c r="AT121" s="23"/>
      <c r="AU121" s="23"/>
      <c r="AV121" s="23"/>
    </row>
    <row r="122" ht="15.75" customHeight="1">
      <c r="A122" s="17" t="str">
        <f t="shared" si="1"/>
        <v>Comoros-Africa2003</v>
      </c>
      <c r="B122" s="17" t="s">
        <v>100</v>
      </c>
      <c r="C122" s="18" t="s">
        <v>75</v>
      </c>
      <c r="D122" s="19" t="s">
        <v>81</v>
      </c>
      <c r="E122" s="17">
        <v>2.576602497E9</v>
      </c>
      <c r="F122" s="18">
        <v>0.034</v>
      </c>
      <c r="G122" s="18">
        <v>15.0</v>
      </c>
      <c r="H122" s="18">
        <v>0.12</v>
      </c>
      <c r="I122" s="20" t="str">
        <f t="array" ref="I122:J122">IFNA(VLOOKUP(A122,ENERGY!$A$2:$F$2692,{5,6},0),0)</f>
        <v/>
      </c>
      <c r="J122" s="20">
        <v>125.0</v>
      </c>
      <c r="K122" s="20">
        <f t="array" ref="K122:S122">VLOOKUP(A122,'HUMAN RESOURCES'!$A$2:$M$2692,{2,3,4,5,6,7,8,9,10},0)</f>
        <v>0.039</v>
      </c>
      <c r="L122" s="20">
        <v>0.072</v>
      </c>
      <c r="M122" s="20">
        <v>60.0</v>
      </c>
      <c r="N122" s="20">
        <v>57.0</v>
      </c>
      <c r="O122" s="20">
        <v>0.414</v>
      </c>
      <c r="P122" s="20">
        <v>0.556</v>
      </c>
      <c r="Q122" s="20">
        <v>0.03</v>
      </c>
      <c r="R122" s="20">
        <v>570491.0</v>
      </c>
      <c r="S122" s="20">
        <v>0.279</v>
      </c>
      <c r="T122" s="20">
        <f t="array" ref="T122:U122">VLOOKUP(A122,TOURISM!$A$2:$F$2692,{3,6},0)</f>
        <v>16000000</v>
      </c>
      <c r="U122" s="20">
        <v>8000000.0</v>
      </c>
      <c r="V122" s="20" t="str">
        <f t="array" ref="V122:AA122">VLOOKUP(A122,BUSINESS!$A$2:$J$2692,{4,5,6,7,8,9},0)</f>
        <v/>
      </c>
      <c r="W122" s="20"/>
      <c r="X122" s="20"/>
      <c r="Y122" s="20"/>
      <c r="Z122" s="20">
        <v>0.008</v>
      </c>
      <c r="AA122" s="20">
        <v>0.004</v>
      </c>
      <c r="AB122" s="21">
        <f t="shared" si="2"/>
        <v>4516.464759</v>
      </c>
      <c r="AC122" s="20"/>
      <c r="AD122" s="20">
        <f t="shared" si="45"/>
        <v>0.0002191095039</v>
      </c>
      <c r="AE122" s="20">
        <f t="shared" ref="AE122:AE130" si="46">U122/R122</f>
        <v>14.02300825</v>
      </c>
      <c r="AF122" s="22" t="b">
        <f t="shared" si="4"/>
        <v>0</v>
      </c>
      <c r="AG122" s="20" t="b">
        <f t="shared" si="5"/>
        <v>0</v>
      </c>
      <c r="AH122" s="20" t="b">
        <f t="shared" si="6"/>
        <v>0</v>
      </c>
      <c r="AI122" s="20" t="b">
        <f t="shared" si="7"/>
        <v>0</v>
      </c>
      <c r="AJ122" s="20"/>
      <c r="AK122" s="20"/>
      <c r="AL122" s="20"/>
      <c r="AM122" s="20"/>
      <c r="AN122" s="20"/>
      <c r="AO122" s="20"/>
      <c r="AP122" s="20"/>
      <c r="AQ122" s="20"/>
      <c r="AR122" s="23"/>
      <c r="AS122" s="23"/>
      <c r="AT122" s="23"/>
      <c r="AU122" s="23"/>
      <c r="AV122" s="23"/>
    </row>
    <row r="123" ht="15.75" customHeight="1">
      <c r="A123" s="17" t="str">
        <f t="shared" si="1"/>
        <v>Comoros-Africa2004</v>
      </c>
      <c r="B123" s="17" t="s">
        <v>100</v>
      </c>
      <c r="C123" s="18" t="s">
        <v>75</v>
      </c>
      <c r="D123" s="19" t="s">
        <v>83</v>
      </c>
      <c r="E123" s="17">
        <v>2.578159463E9</v>
      </c>
      <c r="F123" s="18">
        <v>0.036</v>
      </c>
      <c r="G123" s="18">
        <v>21.0</v>
      </c>
      <c r="H123" s="18">
        <v>0.118</v>
      </c>
      <c r="I123" s="20" t="str">
        <f t="array" ref="I123:J123">IFNA(VLOOKUP(A123,ENERGY!$A$2:$F$2692,{5,6},0),0)</f>
        <v/>
      </c>
      <c r="J123" s="20">
        <v>125.0</v>
      </c>
      <c r="K123" s="20">
        <f t="array" ref="K123:S123">VLOOKUP(A123,'HUMAN RESOURCES'!$A$2:$M$2692,{2,3,4,5,6,7,8,9,10},0)</f>
        <v>0.039</v>
      </c>
      <c r="L123" s="20">
        <v>0.071</v>
      </c>
      <c r="M123" s="20">
        <v>60.0</v>
      </c>
      <c r="N123" s="20">
        <v>57.0</v>
      </c>
      <c r="O123" s="20">
        <v>0.414</v>
      </c>
      <c r="P123" s="20">
        <v>0.556</v>
      </c>
      <c r="Q123" s="20">
        <v>0.03</v>
      </c>
      <c r="R123" s="20">
        <v>585389.0</v>
      </c>
      <c r="S123" s="20">
        <v>0.279</v>
      </c>
      <c r="T123" s="20">
        <f t="array" ref="T123:U123">VLOOKUP(A123,TOURISM!$A$2:$F$2692,{3,6},0)</f>
        <v>21000000</v>
      </c>
      <c r="U123" s="20">
        <v>9000000.0</v>
      </c>
      <c r="V123" s="20" t="str">
        <f t="array" ref="V123:AA123">VLOOKUP(A123,BUSINESS!$A$2:$J$2692,{4,5,6,7,8,9},0)</f>
        <v/>
      </c>
      <c r="W123" s="20"/>
      <c r="X123" s="20"/>
      <c r="Y123" s="20"/>
      <c r="Z123" s="20">
        <v>0.013</v>
      </c>
      <c r="AA123" s="20">
        <v>0.014</v>
      </c>
      <c r="AB123" s="21">
        <f t="shared" si="2"/>
        <v>4404.181601</v>
      </c>
      <c r="AC123" s="20"/>
      <c r="AD123" s="20">
        <f t="shared" si="45"/>
        <v>0.0002135332232</v>
      </c>
      <c r="AE123" s="20">
        <f t="shared" si="46"/>
        <v>15.37439207</v>
      </c>
      <c r="AF123" s="22" t="b">
        <f t="shared" si="4"/>
        <v>0</v>
      </c>
      <c r="AG123" s="20" t="b">
        <f t="shared" si="5"/>
        <v>0</v>
      </c>
      <c r="AH123" s="20" t="b">
        <f t="shared" si="6"/>
        <v>0</v>
      </c>
      <c r="AI123" s="20" t="b">
        <f t="shared" si="7"/>
        <v>0</v>
      </c>
      <c r="AJ123" s="20"/>
      <c r="AK123" s="20"/>
      <c r="AL123" s="20"/>
      <c r="AM123" s="20"/>
      <c r="AN123" s="20"/>
      <c r="AO123" s="20"/>
      <c r="AP123" s="20"/>
      <c r="AQ123" s="20"/>
      <c r="AR123" s="23"/>
      <c r="AS123" s="23"/>
      <c r="AT123" s="23"/>
      <c r="AU123" s="23"/>
      <c r="AV123" s="23"/>
    </row>
    <row r="124" ht="15.75" customHeight="1">
      <c r="A124" s="17" t="str">
        <f t="shared" si="1"/>
        <v>Comoros-Africa2005</v>
      </c>
      <c r="B124" s="17" t="s">
        <v>100</v>
      </c>
      <c r="C124" s="18" t="s">
        <v>75</v>
      </c>
      <c r="D124" s="19" t="s">
        <v>84</v>
      </c>
      <c r="E124" s="17">
        <v>2.581286407E9</v>
      </c>
      <c r="F124" s="18">
        <v>0.04</v>
      </c>
      <c r="G124" s="18">
        <v>25.0</v>
      </c>
      <c r="H124" s="18">
        <v>0.11</v>
      </c>
      <c r="I124" s="20">
        <f t="array" ref="I124:J124">IFNA(VLOOKUP(A124,ENERGY!$A$2:$F$2692,{5,6},0),0)</f>
        <v>34</v>
      </c>
      <c r="J124" s="20">
        <v>103.0</v>
      </c>
      <c r="K124" s="20">
        <f t="array" ref="K124:S124">VLOOKUP(A124,'HUMAN RESOURCES'!$A$2:$M$2692,{2,3,4,5,6,7,8,9,10},0)</f>
        <v>0.039</v>
      </c>
      <c r="L124" s="20">
        <v>0.07</v>
      </c>
      <c r="M124" s="20">
        <v>60.0</v>
      </c>
      <c r="N124" s="20">
        <v>58.0</v>
      </c>
      <c r="O124" s="20">
        <v>0.415</v>
      </c>
      <c r="P124" s="20">
        <v>0.555</v>
      </c>
      <c r="Q124" s="20">
        <v>0.03</v>
      </c>
      <c r="R124" s="20">
        <v>600733.0</v>
      </c>
      <c r="S124" s="20">
        <v>0.279</v>
      </c>
      <c r="T124" s="20">
        <f t="array" ref="T124:U124">VLOOKUP(A124,TOURISM!$A$2:$F$2692,{3,6},0)</f>
        <v>24000000</v>
      </c>
      <c r="U124" s="20">
        <v>1.0E7</v>
      </c>
      <c r="V124" s="20">
        <f t="array" ref="V124:AA124">VLOOKUP(A124,BUSINESS!$A$2:$J$2692,{4,5,6,7,8,9},0)</f>
        <v>2.179</v>
      </c>
      <c r="W124" s="20">
        <v>24.0</v>
      </c>
      <c r="X124" s="20"/>
      <c r="Y124" s="20">
        <v>100.0</v>
      </c>
      <c r="Z124" s="20">
        <v>0.02</v>
      </c>
      <c r="AA124" s="20">
        <v>0.026</v>
      </c>
      <c r="AB124" s="21">
        <f t="shared" si="2"/>
        <v>4296.894639</v>
      </c>
      <c r="AC124" s="20">
        <f t="shared" ref="AC124:AC125" si="47">I124/R124</f>
        <v>0.00005659752336</v>
      </c>
      <c r="AD124" s="20">
        <f t="shared" si="45"/>
        <v>0.0001714572031</v>
      </c>
      <c r="AE124" s="20">
        <f t="shared" si="46"/>
        <v>16.6463304</v>
      </c>
      <c r="AF124" s="22" t="b">
        <f t="shared" si="4"/>
        <v>0</v>
      </c>
      <c r="AG124" s="20" t="b">
        <f t="shared" si="5"/>
        <v>0</v>
      </c>
      <c r="AH124" s="20" t="b">
        <f t="shared" si="6"/>
        <v>0</v>
      </c>
      <c r="AI124" s="20" t="b">
        <f t="shared" si="7"/>
        <v>0</v>
      </c>
      <c r="AJ124" s="20"/>
      <c r="AK124" s="20"/>
      <c r="AL124" s="20"/>
      <c r="AM124" s="20"/>
      <c r="AN124" s="20"/>
      <c r="AO124" s="20"/>
      <c r="AP124" s="20"/>
      <c r="AQ124" s="20"/>
      <c r="AR124" s="23"/>
      <c r="AS124" s="23"/>
      <c r="AT124" s="23"/>
      <c r="AU124" s="23"/>
      <c r="AV124" s="23"/>
    </row>
    <row r="125" ht="15.75" customHeight="1">
      <c r="A125" s="17" t="str">
        <f t="shared" si="1"/>
        <v>Comoros-Africa2006</v>
      </c>
      <c r="B125" s="17" t="s">
        <v>100</v>
      </c>
      <c r="C125" s="18" t="s">
        <v>75</v>
      </c>
      <c r="D125" s="19" t="s">
        <v>85</v>
      </c>
      <c r="E125" s="17">
        <v>2.584077931E9</v>
      </c>
      <c r="F125" s="18">
        <v>0.043</v>
      </c>
      <c r="G125" s="18">
        <v>28.0</v>
      </c>
      <c r="H125" s="18">
        <v>0.11</v>
      </c>
      <c r="I125" s="20">
        <f t="array" ref="I125:J125">IFNA(VLOOKUP(A125,ENERGY!$A$2:$F$2692,{5,6},0),0)</f>
        <v>41</v>
      </c>
      <c r="J125" s="20">
        <v>121.0</v>
      </c>
      <c r="K125" s="20">
        <f t="array" ref="K125:S125">VLOOKUP(A125,'HUMAN RESOURCES'!$A$2:$M$2692,{2,3,4,5,6,7,8,9,10},0)</f>
        <v>0.039</v>
      </c>
      <c r="L125" s="20">
        <v>0.069</v>
      </c>
      <c r="M125" s="20">
        <v>61.0</v>
      </c>
      <c r="N125" s="20">
        <v>58.0</v>
      </c>
      <c r="O125" s="20">
        <v>0.417</v>
      </c>
      <c r="P125" s="20">
        <v>0.553</v>
      </c>
      <c r="Q125" s="20">
        <v>0.03</v>
      </c>
      <c r="R125" s="20">
        <v>616526.0</v>
      </c>
      <c r="S125" s="20">
        <v>0.279</v>
      </c>
      <c r="T125" s="20">
        <f t="array" ref="T125:U125">VLOOKUP(A125,TOURISM!$A$2:$F$2692,{3,6},0)</f>
        <v>27000000</v>
      </c>
      <c r="U125" s="20">
        <v>1.1E7</v>
      </c>
      <c r="V125" s="20">
        <f t="array" ref="V125:AA125">VLOOKUP(A125,BUSINESS!$A$2:$J$2692,{4,5,6,7,8,9},0)</f>
        <v>2.179</v>
      </c>
      <c r="W125" s="20">
        <v>22.0</v>
      </c>
      <c r="X125" s="20"/>
      <c r="Y125" s="20">
        <v>100.0</v>
      </c>
      <c r="Z125" s="20">
        <v>0.022</v>
      </c>
      <c r="AA125" s="20">
        <v>0.06</v>
      </c>
      <c r="AB125" s="21">
        <f t="shared" si="2"/>
        <v>4191.352726</v>
      </c>
      <c r="AC125" s="20">
        <f t="shared" si="47"/>
        <v>0.00006650165605</v>
      </c>
      <c r="AD125" s="20">
        <f t="shared" si="45"/>
        <v>0.0001962609849</v>
      </c>
      <c r="AE125" s="20">
        <f t="shared" si="46"/>
        <v>17.84190772</v>
      </c>
      <c r="AF125" s="22" t="b">
        <f t="shared" si="4"/>
        <v>0</v>
      </c>
      <c r="AG125" s="20" t="b">
        <f t="shared" si="5"/>
        <v>0</v>
      </c>
      <c r="AH125" s="20" t="b">
        <f t="shared" si="6"/>
        <v>0</v>
      </c>
      <c r="AI125" s="20" t="b">
        <f t="shared" si="7"/>
        <v>0</v>
      </c>
      <c r="AJ125" s="20"/>
      <c r="AK125" s="20"/>
      <c r="AL125" s="20"/>
      <c r="AM125" s="20"/>
      <c r="AN125" s="20"/>
      <c r="AO125" s="20"/>
      <c r="AP125" s="20"/>
      <c r="AQ125" s="20"/>
      <c r="AR125" s="23"/>
      <c r="AS125" s="23"/>
      <c r="AT125" s="23"/>
      <c r="AU125" s="23"/>
      <c r="AV125" s="23"/>
    </row>
    <row r="126" ht="15.75" customHeight="1">
      <c r="A126" s="17" t="str">
        <f t="shared" si="1"/>
        <v>Comoros-Africa2007</v>
      </c>
      <c r="B126" s="17" t="s">
        <v>100</v>
      </c>
      <c r="C126" s="18" t="s">
        <v>75</v>
      </c>
      <c r="D126" s="19" t="s">
        <v>86</v>
      </c>
      <c r="E126" s="17">
        <v>2.584463687E9</v>
      </c>
      <c r="F126" s="18">
        <v>0.046</v>
      </c>
      <c r="G126" s="18">
        <v>30.0</v>
      </c>
      <c r="H126" s="18">
        <v>0.105</v>
      </c>
      <c r="I126" s="20" t="str">
        <f t="array" ref="I126:J126">IFNA(VLOOKUP(A126,ENERGY!$A$2:$F$2692,{5,6},0),0)</f>
        <v/>
      </c>
      <c r="J126" s="20">
        <v>92.0</v>
      </c>
      <c r="K126" s="20">
        <f t="array" ref="K126:S126">VLOOKUP(A126,'HUMAN RESOURCES'!$A$2:$M$2692,{2,3,4,5,6,7,8,9,10},0)</f>
        <v>0.039</v>
      </c>
      <c r="L126" s="20">
        <v>0.068</v>
      </c>
      <c r="M126" s="20">
        <v>61.0</v>
      </c>
      <c r="N126" s="20">
        <v>58.0</v>
      </c>
      <c r="O126" s="20">
        <v>0.418</v>
      </c>
      <c r="P126" s="20">
        <v>0.552</v>
      </c>
      <c r="Q126" s="20">
        <v>0.03</v>
      </c>
      <c r="R126" s="20">
        <v>632736.0</v>
      </c>
      <c r="S126" s="20">
        <v>0.279</v>
      </c>
      <c r="T126" s="20">
        <f t="array" ref="T126:U126">VLOOKUP(A126,TOURISM!$A$2:$F$2692,{3,6},0)</f>
        <v>30000000</v>
      </c>
      <c r="U126" s="20">
        <v>1.5E7</v>
      </c>
      <c r="V126" s="20">
        <f t="array" ref="V126:AA126">VLOOKUP(A126,BUSINESS!$A$2:$J$2692,{4,5,6,7,8,9},0)</f>
        <v>2.179</v>
      </c>
      <c r="W126" s="20">
        <v>22.0</v>
      </c>
      <c r="X126" s="20"/>
      <c r="Y126" s="20">
        <v>100.0</v>
      </c>
      <c r="Z126" s="20">
        <v>0.025</v>
      </c>
      <c r="AA126" s="20">
        <v>0.098</v>
      </c>
      <c r="AB126" s="21">
        <f t="shared" si="2"/>
        <v>4084.584546</v>
      </c>
      <c r="AC126" s="20"/>
      <c r="AD126" s="20">
        <f t="shared" si="45"/>
        <v>0.0001454002933</v>
      </c>
      <c r="AE126" s="20">
        <f t="shared" si="46"/>
        <v>23.70656956</v>
      </c>
      <c r="AF126" s="22" t="b">
        <f t="shared" si="4"/>
        <v>0</v>
      </c>
      <c r="AG126" s="20" t="b">
        <f t="shared" si="5"/>
        <v>0</v>
      </c>
      <c r="AH126" s="20" t="b">
        <f t="shared" si="6"/>
        <v>0</v>
      </c>
      <c r="AI126" s="20" t="b">
        <f t="shared" si="7"/>
        <v>0</v>
      </c>
      <c r="AJ126" s="20"/>
      <c r="AK126" s="20"/>
      <c r="AL126" s="20"/>
      <c r="AM126" s="20"/>
      <c r="AN126" s="20"/>
      <c r="AO126" s="20"/>
      <c r="AP126" s="20"/>
      <c r="AQ126" s="20"/>
      <c r="AR126" s="23"/>
      <c r="AS126" s="23"/>
      <c r="AT126" s="23"/>
      <c r="AU126" s="23"/>
      <c r="AV126" s="23"/>
    </row>
    <row r="127" ht="15.75" customHeight="1">
      <c r="A127" s="17" t="str">
        <f t="shared" si="1"/>
        <v>Comoros-Africa2008</v>
      </c>
      <c r="B127" s="17" t="s">
        <v>100</v>
      </c>
      <c r="C127" s="18" t="s">
        <v>75</v>
      </c>
      <c r="D127" s="19" t="s">
        <v>87</v>
      </c>
      <c r="E127" s="17">
        <v>2.598231467E9</v>
      </c>
      <c r="F127" s="18">
        <v>0.049</v>
      </c>
      <c r="G127" s="18">
        <v>36.0</v>
      </c>
      <c r="H127" s="18">
        <v>0.105</v>
      </c>
      <c r="I127" s="20">
        <f t="array" ref="I127:J127">IFNA(VLOOKUP(A127,ENERGY!$A$2:$F$2692,{5,6},0),0)</f>
        <v>0</v>
      </c>
      <c r="J127" s="20">
        <v>0.0</v>
      </c>
      <c r="K127" s="20">
        <f t="array" ref="K127:S127">VLOOKUP(A127,'HUMAN RESOURCES'!$A$2:$M$2692,{2,3,4,5,6,7,8,9,10},0)</f>
        <v>0.038</v>
      </c>
      <c r="L127" s="20">
        <v>0.066</v>
      </c>
      <c r="M127" s="20">
        <v>61.0</v>
      </c>
      <c r="N127" s="20">
        <v>58.0</v>
      </c>
      <c r="O127" s="20">
        <v>0.42</v>
      </c>
      <c r="P127" s="20">
        <v>0.55</v>
      </c>
      <c r="Q127" s="20">
        <v>0.03</v>
      </c>
      <c r="R127" s="20">
        <v>649291.0</v>
      </c>
      <c r="S127" s="20">
        <v>0.279</v>
      </c>
      <c r="T127" s="20">
        <f t="array" ref="T127:U127">VLOOKUP(A127,TOURISM!$A$2:$F$2692,{3,6},0)</f>
        <v>37000000</v>
      </c>
      <c r="U127" s="20">
        <v>1.5E7</v>
      </c>
      <c r="V127" s="20">
        <f t="array" ref="V127:AA127">VLOOKUP(A127,BUSINESS!$A$2:$J$2692,{4,5,6,7,8,9},0)</f>
        <v>2.179</v>
      </c>
      <c r="W127" s="20">
        <v>22.0</v>
      </c>
      <c r="X127" s="20"/>
      <c r="Y127" s="20">
        <v>100.0</v>
      </c>
      <c r="Z127" s="20">
        <v>0.03</v>
      </c>
      <c r="AA127" s="20">
        <v>0.141</v>
      </c>
      <c r="AB127" s="21">
        <f t="shared" si="2"/>
        <v>4001.64405</v>
      </c>
      <c r="AC127" s="20"/>
      <c r="AD127" s="20"/>
      <c r="AE127" s="20">
        <f t="shared" si="46"/>
        <v>23.10212216</v>
      </c>
      <c r="AF127" s="22" t="b">
        <f t="shared" si="4"/>
        <v>0</v>
      </c>
      <c r="AG127" s="20" t="b">
        <f t="shared" si="5"/>
        <v>0</v>
      </c>
      <c r="AH127" s="20" t="b">
        <f t="shared" si="6"/>
        <v>0</v>
      </c>
      <c r="AI127" s="20" t="b">
        <f t="shared" si="7"/>
        <v>0</v>
      </c>
      <c r="AJ127" s="20"/>
      <c r="AK127" s="20"/>
      <c r="AL127" s="20"/>
      <c r="AM127" s="20"/>
      <c r="AN127" s="20"/>
      <c r="AO127" s="20"/>
      <c r="AP127" s="20"/>
      <c r="AQ127" s="20"/>
      <c r="AR127" s="23"/>
      <c r="AS127" s="23"/>
      <c r="AT127" s="23"/>
      <c r="AU127" s="23"/>
      <c r="AV127" s="23"/>
    </row>
    <row r="128" ht="15.75" customHeight="1">
      <c r="A128" s="17" t="str">
        <f t="shared" si="1"/>
        <v>Comoros-Africa2009</v>
      </c>
      <c r="B128" s="17" t="s">
        <v>100</v>
      </c>
      <c r="C128" s="18" t="s">
        <v>75</v>
      </c>
      <c r="D128" s="19" t="s">
        <v>88</v>
      </c>
      <c r="E128" s="17">
        <v>2.607739837E9</v>
      </c>
      <c r="F128" s="18">
        <v>0.052</v>
      </c>
      <c r="G128" s="18">
        <v>42.0</v>
      </c>
      <c r="H128" s="18">
        <v>0.105</v>
      </c>
      <c r="I128" s="20" t="str">
        <f t="array" ref="I128:J128">IFNA(VLOOKUP(A128,ENERGY!$A$2:$F$2692,{5,6},0),0)</f>
        <v/>
      </c>
      <c r="J128" s="20">
        <v>99.0</v>
      </c>
      <c r="K128" s="20">
        <f t="array" ref="K128:S128">VLOOKUP(A128,'HUMAN RESOURCES'!$A$2:$M$2692,{2,3,4,5,6,7,8,9,10},0)</f>
        <v>0.038</v>
      </c>
      <c r="L128" s="20">
        <v>0.065</v>
      </c>
      <c r="M128" s="20">
        <v>61.0</v>
      </c>
      <c r="N128" s="20">
        <v>59.0</v>
      </c>
      <c r="O128" s="20">
        <v>0.421</v>
      </c>
      <c r="P128" s="20">
        <v>0.549</v>
      </c>
      <c r="Q128" s="20">
        <v>0.029</v>
      </c>
      <c r="R128" s="20">
        <v>666097.0</v>
      </c>
      <c r="S128" s="20">
        <v>0.279</v>
      </c>
      <c r="T128" s="20">
        <f t="array" ref="T128:U128">VLOOKUP(A128,TOURISM!$A$2:$F$2692,{3,6},0)</f>
        <v>32000000</v>
      </c>
      <c r="U128" s="20">
        <v>1.7E7</v>
      </c>
      <c r="V128" s="20">
        <f t="array" ref="V128:AA128">VLOOKUP(A128,BUSINESS!$A$2:$J$2692,{4,5,6,7,8,9},0)</f>
        <v>2.179</v>
      </c>
      <c r="W128" s="20">
        <v>22.0</v>
      </c>
      <c r="X128" s="20"/>
      <c r="Y128" s="20">
        <v>100.0</v>
      </c>
      <c r="Z128" s="20">
        <v>0.035</v>
      </c>
      <c r="AA128" s="20">
        <v>0.184</v>
      </c>
      <c r="AB128" s="21">
        <f t="shared" si="2"/>
        <v>3914.955085</v>
      </c>
      <c r="AC128" s="20"/>
      <c r="AD128" s="20">
        <f t="shared" ref="AD128:AD129" si="48">J128/R128</f>
        <v>0.0001486270018</v>
      </c>
      <c r="AE128" s="20">
        <f t="shared" si="46"/>
        <v>25.52180839</v>
      </c>
      <c r="AF128" s="22" t="b">
        <f t="shared" si="4"/>
        <v>0</v>
      </c>
      <c r="AG128" s="20" t="b">
        <f t="shared" si="5"/>
        <v>0</v>
      </c>
      <c r="AH128" s="20" t="b">
        <f t="shared" si="6"/>
        <v>0</v>
      </c>
      <c r="AI128" s="20" t="b">
        <f t="shared" si="7"/>
        <v>0</v>
      </c>
      <c r="AJ128" s="20"/>
      <c r="AK128" s="20"/>
      <c r="AL128" s="20"/>
      <c r="AM128" s="20"/>
      <c r="AN128" s="20"/>
      <c r="AO128" s="20"/>
      <c r="AP128" s="20"/>
      <c r="AQ128" s="20"/>
      <c r="AR128" s="23"/>
      <c r="AS128" s="23"/>
      <c r="AT128" s="23"/>
      <c r="AU128" s="23"/>
      <c r="AV128" s="23"/>
    </row>
    <row r="129" ht="15.75" customHeight="1">
      <c r="A129" s="17" t="str">
        <f t="shared" si="1"/>
        <v>Comoros-Africa2010</v>
      </c>
      <c r="B129" s="17" t="s">
        <v>100</v>
      </c>
      <c r="C129" s="18" t="s">
        <v>75</v>
      </c>
      <c r="D129" s="19" t="s">
        <v>89</v>
      </c>
      <c r="E129" s="17">
        <v>2.610959139E9</v>
      </c>
      <c r="F129" s="18">
        <v>0.038</v>
      </c>
      <c r="G129" s="18">
        <v>31.0</v>
      </c>
      <c r="H129" s="18">
        <v>0.105</v>
      </c>
      <c r="I129" s="20">
        <f t="array" ref="I129:J129">IFNA(VLOOKUP(A129,ENERGY!$A$2:$F$2692,{5,6},0),0)</f>
        <v>42</v>
      </c>
      <c r="J129" s="20">
        <v>121.0</v>
      </c>
      <c r="K129" s="20">
        <f t="array" ref="K129:S129">VLOOKUP(A129,'HUMAN RESOURCES'!$A$2:$M$2692,{2,3,4,5,6,7,8,9,10},0)</f>
        <v>0.037</v>
      </c>
      <c r="L129" s="20">
        <v>0.063</v>
      </c>
      <c r="M129" s="20">
        <v>62.0</v>
      </c>
      <c r="N129" s="20">
        <v>59.0</v>
      </c>
      <c r="O129" s="20">
        <v>0.422</v>
      </c>
      <c r="P129" s="20">
        <v>0.549</v>
      </c>
      <c r="Q129" s="20">
        <v>0.029</v>
      </c>
      <c r="R129" s="20">
        <v>683081.0</v>
      </c>
      <c r="S129" s="20">
        <v>0.279</v>
      </c>
      <c r="T129" s="20">
        <f t="array" ref="T129:U129">VLOOKUP(A129,TOURISM!$A$2:$F$2692,{3,6},0)</f>
        <v>35000000</v>
      </c>
      <c r="U129" s="20">
        <v>1.9E7</v>
      </c>
      <c r="V129" s="20">
        <f t="array" ref="V129:AA129">VLOOKUP(A129,BUSINESS!$A$2:$J$2692,{4,5,6,7,8,9},0)</f>
        <v>2.179</v>
      </c>
      <c r="W129" s="20">
        <v>22.0</v>
      </c>
      <c r="X129" s="20"/>
      <c r="Y129" s="20">
        <v>100.0</v>
      </c>
      <c r="Z129" s="20">
        <v>0.051</v>
      </c>
      <c r="AA129" s="20">
        <v>0.242</v>
      </c>
      <c r="AB129" s="21">
        <f t="shared" si="2"/>
        <v>3822.327277</v>
      </c>
      <c r="AC129" s="20">
        <f>I129/R129</f>
        <v>0.00006148611951</v>
      </c>
      <c r="AD129" s="20">
        <f t="shared" si="48"/>
        <v>0.0001771385824</v>
      </c>
      <c r="AE129" s="20">
        <f t="shared" si="46"/>
        <v>27.8151493</v>
      </c>
      <c r="AF129" s="22" t="b">
        <f t="shared" si="4"/>
        <v>0</v>
      </c>
      <c r="AG129" s="20" t="b">
        <f t="shared" si="5"/>
        <v>0</v>
      </c>
      <c r="AH129" s="20" t="b">
        <f t="shared" si="6"/>
        <v>0</v>
      </c>
      <c r="AI129" s="20" t="b">
        <f t="shared" si="7"/>
        <v>0</v>
      </c>
      <c r="AJ129" s="20"/>
      <c r="AK129" s="20"/>
      <c r="AL129" s="20"/>
      <c r="AM129" s="20"/>
      <c r="AN129" s="20"/>
      <c r="AO129" s="20"/>
      <c r="AP129" s="20"/>
      <c r="AQ129" s="20"/>
      <c r="AR129" s="23"/>
      <c r="AS129" s="23"/>
      <c r="AT129" s="23"/>
      <c r="AU129" s="23"/>
      <c r="AV129" s="23"/>
    </row>
    <row r="130" ht="15.75" customHeight="1">
      <c r="A130" s="17" t="str">
        <f t="shared" si="1"/>
        <v>Comoros-Africa2011</v>
      </c>
      <c r="B130" s="17" t="s">
        <v>100</v>
      </c>
      <c r="C130" s="18" t="s">
        <v>75</v>
      </c>
      <c r="D130" s="19" t="s">
        <v>90</v>
      </c>
      <c r="E130" s="17">
        <v>2.623726257E9</v>
      </c>
      <c r="F130" s="18">
        <v>0.034</v>
      </c>
      <c r="G130" s="18">
        <v>27.0</v>
      </c>
      <c r="H130" s="18">
        <v>0.105</v>
      </c>
      <c r="I130" s="20">
        <f t="array" ref="I130:J130">IFNA(VLOOKUP(A130,ENERGY!$A$2:$F$2692,{5,6},0),0)</f>
        <v>0</v>
      </c>
      <c r="J130" s="20">
        <v>0.0</v>
      </c>
      <c r="K130" s="20">
        <f t="array" ref="K130:S130">VLOOKUP(A130,'HUMAN RESOURCES'!$A$2:$M$2692,{2,3,4,5,6,7,8,9,10},0)</f>
        <v>0.036</v>
      </c>
      <c r="L130" s="20">
        <v>0.061</v>
      </c>
      <c r="M130" s="20">
        <v>62.0</v>
      </c>
      <c r="N130" s="20">
        <v>59.0</v>
      </c>
      <c r="O130" s="20">
        <v>0.422</v>
      </c>
      <c r="P130" s="20">
        <v>0.549</v>
      </c>
      <c r="Q130" s="20">
        <v>0.029</v>
      </c>
      <c r="R130" s="20">
        <v>700216.0</v>
      </c>
      <c r="S130" s="20">
        <v>0.28</v>
      </c>
      <c r="T130" s="20">
        <f t="array" ref="T130:U130">VLOOKUP(A130,TOURISM!$A$2:$F$2692,{3,6},0)</f>
        <v>42000000</v>
      </c>
      <c r="U130" s="20">
        <v>2.0E7</v>
      </c>
      <c r="V130" s="20">
        <f t="array" ref="V130:AA130">VLOOKUP(A130,BUSINESS!$A$2:$J$2692,{4,5,6,7,8,9},0)</f>
        <v>2.179</v>
      </c>
      <c r="W130" s="20">
        <v>22.0</v>
      </c>
      <c r="X130" s="20"/>
      <c r="Y130" s="20">
        <v>100.0</v>
      </c>
      <c r="Z130" s="20">
        <v>0.055</v>
      </c>
      <c r="AA130" s="20">
        <v>0.309</v>
      </c>
      <c r="AB130" s="21">
        <f t="shared" si="2"/>
        <v>3747.024143</v>
      </c>
      <c r="AC130" s="20"/>
      <c r="AD130" s="20"/>
      <c r="AE130" s="20">
        <f t="shared" si="46"/>
        <v>28.56261496</v>
      </c>
      <c r="AF130" s="22" t="b">
        <f t="shared" si="4"/>
        <v>0</v>
      </c>
      <c r="AG130" s="20" t="b">
        <f t="shared" si="5"/>
        <v>0</v>
      </c>
      <c r="AH130" s="20" t="b">
        <f t="shared" si="6"/>
        <v>0</v>
      </c>
      <c r="AI130" s="20" t="b">
        <f t="shared" si="7"/>
        <v>0</v>
      </c>
      <c r="AJ130" s="20"/>
      <c r="AK130" s="20"/>
      <c r="AL130" s="20"/>
      <c r="AM130" s="20"/>
      <c r="AN130" s="20"/>
      <c r="AO130" s="20"/>
      <c r="AP130" s="20"/>
      <c r="AQ130" s="20"/>
      <c r="AR130" s="23"/>
      <c r="AS130" s="23"/>
      <c r="AT130" s="23"/>
      <c r="AU130" s="23"/>
      <c r="AV130" s="23"/>
    </row>
    <row r="131" ht="15.75" customHeight="1">
      <c r="A131" s="17" t="str">
        <f t="shared" si="1"/>
        <v>Comoros-Africa2012</v>
      </c>
      <c r="B131" s="17" t="s">
        <v>100</v>
      </c>
      <c r="C131" s="18" t="s">
        <v>75</v>
      </c>
      <c r="D131" s="19" t="s">
        <v>91</v>
      </c>
      <c r="E131" s="17">
        <v>2.625127098E9</v>
      </c>
      <c r="F131" s="18">
        <v>0.036</v>
      </c>
      <c r="G131" s="18">
        <v>31.0</v>
      </c>
      <c r="H131" s="18">
        <v>0.105</v>
      </c>
      <c r="I131" s="20">
        <f t="array" ref="I131:J131">IFNA(VLOOKUP(A131,ENERGY!$A$2:$F$2692,{5,6},0),0)</f>
        <v>0</v>
      </c>
      <c r="J131" s="20">
        <v>0.0</v>
      </c>
      <c r="K131" s="20">
        <f t="array" ref="K131:S131">VLOOKUP(A131,'HUMAN RESOURCES'!$A$2:$M$2692,{2,3,4,5,6,7,8,9,10},0)</f>
        <v>0.036</v>
      </c>
      <c r="L131" s="20">
        <v>0.059</v>
      </c>
      <c r="M131" s="20">
        <v>62.0</v>
      </c>
      <c r="N131" s="20">
        <v>59.0</v>
      </c>
      <c r="O131" s="20">
        <v>0.422</v>
      </c>
      <c r="P131" s="20">
        <v>0.55</v>
      </c>
      <c r="Q131" s="20">
        <v>0.029</v>
      </c>
      <c r="R131" s="20">
        <v>717503.0</v>
      </c>
      <c r="S131" s="20">
        <v>0.28</v>
      </c>
      <c r="T131" s="20" t="str">
        <f t="array" ref="T131:U131">VLOOKUP(A131,TOURISM!$A$2:$F$2692,{3,6},0)</f>
        <v/>
      </c>
      <c r="U131" s="20"/>
      <c r="V131" s="20">
        <f t="array" ref="V131:AA131">VLOOKUP(A131,BUSINESS!$A$2:$J$2692,{4,5,6,7,8,9},0)</f>
        <v>2.179</v>
      </c>
      <c r="W131" s="20">
        <v>20.0</v>
      </c>
      <c r="X131" s="20">
        <v>160.0</v>
      </c>
      <c r="Y131" s="20">
        <v>100.0</v>
      </c>
      <c r="Z131" s="20">
        <v>0.06</v>
      </c>
      <c r="AA131" s="20">
        <v>0.395</v>
      </c>
      <c r="AB131" s="21">
        <f t="shared" si="2"/>
        <v>3658.698428</v>
      </c>
      <c r="AC131" s="20"/>
      <c r="AD131" s="20"/>
      <c r="AE131" s="20"/>
      <c r="AF131" s="22" t="b">
        <f t="shared" si="4"/>
        <v>0</v>
      </c>
      <c r="AG131" s="20" t="b">
        <f t="shared" si="5"/>
        <v>0</v>
      </c>
      <c r="AH131" s="20" t="b">
        <f t="shared" si="6"/>
        <v>0</v>
      </c>
      <c r="AI131" s="20" t="b">
        <f t="shared" si="7"/>
        <v>0</v>
      </c>
      <c r="AJ131" s="20"/>
      <c r="AK131" s="20"/>
      <c r="AL131" s="20"/>
      <c r="AM131" s="20"/>
      <c r="AN131" s="20"/>
      <c r="AO131" s="20"/>
      <c r="AP131" s="20"/>
      <c r="AQ131" s="20"/>
      <c r="AR131" s="23"/>
      <c r="AS131" s="23"/>
      <c r="AT131" s="23"/>
      <c r="AU131" s="23"/>
      <c r="AV131" s="23"/>
    </row>
    <row r="132" ht="15.75" customHeight="1">
      <c r="A132" s="17" t="str">
        <f t="shared" si="1"/>
        <v>Comoros-Africa2000</v>
      </c>
      <c r="B132" s="17" t="s">
        <v>100</v>
      </c>
      <c r="C132" s="18" t="s">
        <v>75</v>
      </c>
      <c r="D132" s="19" t="s">
        <v>76</v>
      </c>
      <c r="E132" s="17">
        <v>2.626093294E9</v>
      </c>
      <c r="F132" s="18">
        <v>0.045</v>
      </c>
      <c r="G132" s="18">
        <v>38.0</v>
      </c>
      <c r="H132" s="18">
        <v>0.105</v>
      </c>
      <c r="I132" s="20" t="str">
        <f t="array" ref="I132:J132">IFNA(VLOOKUP(A132,ENERGY!$A$2:$F$2692,{5,6},0),0)</f>
        <v/>
      </c>
      <c r="J132" s="20"/>
      <c r="K132" s="20">
        <f t="array" ref="K132:S132">VLOOKUP(A132,'HUMAN RESOURCES'!$A$2:$M$2692,{2,3,4,5,6,7,8,9,10},0)</f>
        <v>0.039</v>
      </c>
      <c r="L132" s="20">
        <v>0.073</v>
      </c>
      <c r="M132" s="20">
        <v>59.0</v>
      </c>
      <c r="N132" s="20">
        <v>56.0</v>
      </c>
      <c r="O132" s="20">
        <v>0.415</v>
      </c>
      <c r="P132" s="20">
        <v>0.554</v>
      </c>
      <c r="Q132" s="20">
        <v>0.031</v>
      </c>
      <c r="R132" s="20">
        <v>528312.0</v>
      </c>
      <c r="S132" s="20">
        <v>0.281</v>
      </c>
      <c r="T132" s="20">
        <f t="array" ref="T132:U132">VLOOKUP(A132,TOURISM!$A$2:$F$2692,{3,6},0)</f>
        <v>15000000</v>
      </c>
      <c r="U132" s="20"/>
      <c r="V132" s="20" t="str">
        <f t="array" ref="V132:AA132">VLOOKUP(A132,BUSINESS!$A$2:$J$2692,{4,5,6,7,8,9},0)</f>
        <v/>
      </c>
      <c r="W132" s="20"/>
      <c r="X132" s="20"/>
      <c r="Y132" s="20"/>
      <c r="Z132" s="20">
        <v>0.003</v>
      </c>
      <c r="AA132" s="20"/>
      <c r="AB132" s="21">
        <f t="shared" si="2"/>
        <v>4970.724295</v>
      </c>
      <c r="AC132" s="20"/>
      <c r="AD132" s="20"/>
      <c r="AE132" s="20"/>
      <c r="AF132" s="22" t="b">
        <f t="shared" si="4"/>
        <v>0</v>
      </c>
      <c r="AG132" s="20" t="b">
        <f t="shared" si="5"/>
        <v>0</v>
      </c>
      <c r="AH132" s="20" t="b">
        <f t="shared" si="6"/>
        <v>0</v>
      </c>
      <c r="AI132" s="20" t="b">
        <f t="shared" si="7"/>
        <v>0</v>
      </c>
      <c r="AJ132" s="20"/>
      <c r="AK132" s="20"/>
      <c r="AL132" s="20"/>
      <c r="AM132" s="20"/>
      <c r="AN132" s="20"/>
      <c r="AO132" s="20"/>
      <c r="AP132" s="20"/>
      <c r="AQ132" s="20"/>
      <c r="AR132" s="23"/>
      <c r="AS132" s="23"/>
      <c r="AT132" s="23"/>
      <c r="AU132" s="23"/>
      <c r="AV132" s="23"/>
    </row>
    <row r="133" ht="15.75" customHeight="1">
      <c r="A133" s="17" t="str">
        <f t="shared" si="1"/>
        <v>Congo (Brazzaville)-Africa2001</v>
      </c>
      <c r="B133" s="17" t="s">
        <v>101</v>
      </c>
      <c r="C133" s="18" t="s">
        <v>75</v>
      </c>
      <c r="D133" s="19" t="s">
        <v>77</v>
      </c>
      <c r="E133" s="17">
        <v>2.629739067E9</v>
      </c>
      <c r="F133" s="18">
        <v>0.021</v>
      </c>
      <c r="G133" s="18">
        <v>22.0</v>
      </c>
      <c r="H133" s="18">
        <v>0.22</v>
      </c>
      <c r="I133" s="20">
        <f t="array" ref="I133:J133">IFNA(VLOOKUP(A133,ENERGY!$A$2:$F$2692,{5,6},0),0)</f>
        <v>1659</v>
      </c>
      <c r="J133" s="20"/>
      <c r="K133" s="20">
        <f t="array" ref="K133:S133">VLOOKUP(A133,'HUMAN RESOURCES'!$A$2:$M$2692,{2,3,4,5,6,7,8,9,10},0)</f>
        <v>0.039</v>
      </c>
      <c r="L133" s="20">
        <v>0.075</v>
      </c>
      <c r="M133" s="20">
        <v>54.0</v>
      </c>
      <c r="N133" s="20">
        <v>51.0</v>
      </c>
      <c r="O133" s="20">
        <v>0.419</v>
      </c>
      <c r="P133" s="20">
        <v>0.545</v>
      </c>
      <c r="Q133" s="20">
        <v>0.036</v>
      </c>
      <c r="R133" s="20">
        <v>3205636.0</v>
      </c>
      <c r="S133" s="20">
        <v>0.592</v>
      </c>
      <c r="T133" s="20">
        <f t="array" ref="T133:U133">VLOOKUP(A133,TOURISM!$A$2:$F$2692,{3,6},0)</f>
        <v>22600000</v>
      </c>
      <c r="U133" s="20">
        <v>8.2E7</v>
      </c>
      <c r="V133" s="20" t="str">
        <f t="array" ref="V133:AA133">VLOOKUP(A133,BUSINESS!$A$2:$J$2692,{4,5,6,7,8,9},0)</f>
        <v/>
      </c>
      <c r="W133" s="20"/>
      <c r="X133" s="20"/>
      <c r="Y133" s="20"/>
      <c r="Z133" s="20">
        <v>0.0</v>
      </c>
      <c r="AA133" s="20">
        <v>0.047</v>
      </c>
      <c r="AB133" s="21">
        <f t="shared" si="2"/>
        <v>820.3486194</v>
      </c>
      <c r="AC133" s="20">
        <f t="shared" ref="AC133:AC139" si="49">I133/R133</f>
        <v>0.0005175260073</v>
      </c>
      <c r="AD133" s="20"/>
      <c r="AE133" s="20">
        <f t="shared" ref="AE133:AE139" si="50">U133/R133</f>
        <v>25.57994732</v>
      </c>
      <c r="AF133" s="22" t="b">
        <f t="shared" si="4"/>
        <v>0</v>
      </c>
      <c r="AG133" s="20" t="b">
        <f t="shared" si="5"/>
        <v>0</v>
      </c>
      <c r="AH133" s="20" t="b">
        <f t="shared" si="6"/>
        <v>0</v>
      </c>
      <c r="AI133" s="20" t="b">
        <f t="shared" si="7"/>
        <v>0</v>
      </c>
      <c r="AJ133" s="20"/>
      <c r="AK133" s="20"/>
      <c r="AL133" s="20"/>
      <c r="AM133" s="20"/>
      <c r="AN133" s="20"/>
      <c r="AO133" s="20"/>
      <c r="AP133" s="20"/>
      <c r="AQ133" s="20"/>
      <c r="AR133" s="23"/>
      <c r="AS133" s="23"/>
      <c r="AT133" s="23"/>
      <c r="AU133" s="23"/>
      <c r="AV133" s="23"/>
    </row>
    <row r="134" ht="15.75" customHeight="1">
      <c r="A134" s="17" t="str">
        <f t="shared" si="1"/>
        <v>Congo (Brazzaville)-Africa2002</v>
      </c>
      <c r="B134" s="17" t="s">
        <v>101</v>
      </c>
      <c r="C134" s="18" t="s">
        <v>75</v>
      </c>
      <c r="D134" s="19" t="s">
        <v>79</v>
      </c>
      <c r="E134" s="17">
        <v>2.64788382E9</v>
      </c>
      <c r="F134" s="18">
        <v>0.024</v>
      </c>
      <c r="G134" s="18">
        <v>21.0</v>
      </c>
      <c r="H134" s="18">
        <v>0.207</v>
      </c>
      <c r="I134" s="20">
        <f t="array" ref="I134:J134">IFNA(VLOOKUP(A134,ENERGY!$A$2:$F$2692,{5,6},0),0)</f>
        <v>1511</v>
      </c>
      <c r="J134" s="20">
        <v>2028.0</v>
      </c>
      <c r="K134" s="20">
        <f t="array" ref="K134:S134">VLOOKUP(A134,'HUMAN RESOURCES'!$A$2:$M$2692,{2,3,4,5,6,7,8,9,10},0)</f>
        <v>0.039</v>
      </c>
      <c r="L134" s="20">
        <v>0.073</v>
      </c>
      <c r="M134" s="20">
        <v>54.0</v>
      </c>
      <c r="N134" s="20">
        <v>52.0</v>
      </c>
      <c r="O134" s="20">
        <v>0.42</v>
      </c>
      <c r="P134" s="20">
        <v>0.545</v>
      </c>
      <c r="Q134" s="20">
        <v>0.036</v>
      </c>
      <c r="R134" s="20">
        <v>3283719.0</v>
      </c>
      <c r="S134" s="20">
        <v>0.596</v>
      </c>
      <c r="T134" s="20">
        <f t="array" ref="T134:U134">VLOOKUP(A134,TOURISM!$A$2:$F$2692,{3,6},0)</f>
        <v>25600000</v>
      </c>
      <c r="U134" s="20">
        <v>8.5E7</v>
      </c>
      <c r="V134" s="20" t="str">
        <f t="array" ref="V134:AA134">VLOOKUP(A134,BUSINESS!$A$2:$J$2692,{4,5,6,7,8,9},0)</f>
        <v/>
      </c>
      <c r="W134" s="20"/>
      <c r="X134" s="20"/>
      <c r="Y134" s="20"/>
      <c r="Z134" s="20">
        <v>0.002</v>
      </c>
      <c r="AA134" s="20">
        <v>0.068</v>
      </c>
      <c r="AB134" s="21">
        <f t="shared" si="2"/>
        <v>806.3673597</v>
      </c>
      <c r="AC134" s="20">
        <f t="shared" si="49"/>
        <v>0.0004601489957</v>
      </c>
      <c r="AD134" s="20">
        <f t="shared" ref="AD134:AD139" si="51">J134/R134</f>
        <v>0.000617592431</v>
      </c>
      <c r="AE134" s="20">
        <f t="shared" si="50"/>
        <v>25.88528434</v>
      </c>
      <c r="AF134" s="22" t="b">
        <f t="shared" si="4"/>
        <v>0</v>
      </c>
      <c r="AG134" s="20" t="b">
        <f t="shared" si="5"/>
        <v>0</v>
      </c>
      <c r="AH134" s="20" t="b">
        <f t="shared" si="6"/>
        <v>0</v>
      </c>
      <c r="AI134" s="20" t="b">
        <f t="shared" si="7"/>
        <v>0</v>
      </c>
      <c r="AJ134" s="20"/>
      <c r="AK134" s="20"/>
      <c r="AL134" s="20"/>
      <c r="AM134" s="20"/>
      <c r="AN134" s="20"/>
      <c r="AO134" s="20"/>
      <c r="AP134" s="20"/>
      <c r="AQ134" s="20"/>
      <c r="AR134" s="23"/>
      <c r="AS134" s="23"/>
      <c r="AT134" s="23"/>
      <c r="AU134" s="23"/>
      <c r="AV134" s="23"/>
    </row>
    <row r="135" ht="15.75" customHeight="1">
      <c r="A135" s="17" t="str">
        <f t="shared" si="1"/>
        <v>Congo (Brazzaville)-Africa2003</v>
      </c>
      <c r="B135" s="17" t="s">
        <v>101</v>
      </c>
      <c r="C135" s="18" t="s">
        <v>75</v>
      </c>
      <c r="D135" s="19" t="s">
        <v>81</v>
      </c>
      <c r="E135" s="17">
        <v>2.665158943E9</v>
      </c>
      <c r="F135" s="18">
        <v>0.025</v>
      </c>
      <c r="G135" s="18">
        <v>23.0</v>
      </c>
      <c r="H135" s="18">
        <v>0.18</v>
      </c>
      <c r="I135" s="20">
        <f t="array" ref="I135:J135">IFNA(VLOOKUP(A135,ENERGY!$A$2:$F$2692,{5,6},0),0)</f>
        <v>1416</v>
      </c>
      <c r="J135" s="20">
        <v>1885.0</v>
      </c>
      <c r="K135" s="20">
        <f t="array" ref="K135:S135">VLOOKUP(A135,'HUMAN RESOURCES'!$A$2:$M$2692,{2,3,4,5,6,7,8,9,10},0)</f>
        <v>0.039</v>
      </c>
      <c r="L135" s="20">
        <v>0.07</v>
      </c>
      <c r="M135" s="20">
        <v>54.0</v>
      </c>
      <c r="N135" s="20">
        <v>52.0</v>
      </c>
      <c r="O135" s="20">
        <v>0.421</v>
      </c>
      <c r="P135" s="20">
        <v>0.544</v>
      </c>
      <c r="Q135" s="20">
        <v>0.036</v>
      </c>
      <c r="R135" s="20">
        <v>3363418.0</v>
      </c>
      <c r="S135" s="20">
        <v>0.601</v>
      </c>
      <c r="T135" s="20">
        <f t="array" ref="T135:U135">VLOOKUP(A135,TOURISM!$A$2:$F$2692,{3,6},0)</f>
        <v>30000000</v>
      </c>
      <c r="U135" s="20">
        <v>1.18E8</v>
      </c>
      <c r="V135" s="20" t="str">
        <f t="array" ref="V135:AA135">VLOOKUP(A135,BUSINESS!$A$2:$J$2692,{4,5,6,7,8,9},0)</f>
        <v/>
      </c>
      <c r="W135" s="20">
        <v>37.0</v>
      </c>
      <c r="X135" s="20"/>
      <c r="Y135" s="20"/>
      <c r="Z135" s="20">
        <v>0.005</v>
      </c>
      <c r="AA135" s="20">
        <v>0.098</v>
      </c>
      <c r="AB135" s="21">
        <f t="shared" si="2"/>
        <v>792.3959921</v>
      </c>
      <c r="AC135" s="20">
        <f t="shared" si="49"/>
        <v>0.0004210003039</v>
      </c>
      <c r="AD135" s="20">
        <f t="shared" si="51"/>
        <v>0.0005604417887</v>
      </c>
      <c r="AE135" s="20">
        <f t="shared" si="50"/>
        <v>35.08335865</v>
      </c>
      <c r="AF135" s="22" t="b">
        <f t="shared" si="4"/>
        <v>0</v>
      </c>
      <c r="AG135" s="20" t="b">
        <f t="shared" si="5"/>
        <v>0</v>
      </c>
      <c r="AH135" s="20" t="b">
        <f t="shared" si="6"/>
        <v>0</v>
      </c>
      <c r="AI135" s="20" t="b">
        <f t="shared" si="7"/>
        <v>0</v>
      </c>
      <c r="AJ135" s="20"/>
      <c r="AK135" s="20"/>
      <c r="AL135" s="20"/>
      <c r="AM135" s="20"/>
      <c r="AN135" s="20"/>
      <c r="AO135" s="20"/>
      <c r="AP135" s="20"/>
      <c r="AQ135" s="20"/>
      <c r="AR135" s="23"/>
      <c r="AS135" s="23"/>
      <c r="AT135" s="23"/>
      <c r="AU135" s="23"/>
      <c r="AV135" s="23"/>
    </row>
    <row r="136" ht="15.75" customHeight="1">
      <c r="A136" s="17" t="str">
        <f t="shared" si="1"/>
        <v>Congo (Brazzaville)-Africa2004</v>
      </c>
      <c r="B136" s="17" t="s">
        <v>101</v>
      </c>
      <c r="C136" s="18" t="s">
        <v>75</v>
      </c>
      <c r="D136" s="19" t="s">
        <v>83</v>
      </c>
      <c r="E136" s="17">
        <v>2.671401083E9</v>
      </c>
      <c r="F136" s="18">
        <v>0.026</v>
      </c>
      <c r="G136" s="18">
        <v>27.0</v>
      </c>
      <c r="H136" s="18">
        <v>0.18</v>
      </c>
      <c r="I136" s="20">
        <f t="array" ref="I136:J136">IFNA(VLOOKUP(A136,ENERGY!$A$2:$F$2692,{5,6},0),0)</f>
        <v>1260</v>
      </c>
      <c r="J136" s="20">
        <v>1474.0</v>
      </c>
      <c r="K136" s="20">
        <f t="array" ref="K136:S136">VLOOKUP(A136,'HUMAN RESOURCES'!$A$2:$M$2692,{2,3,4,5,6,7,8,9,10},0)</f>
        <v>0.039</v>
      </c>
      <c r="L136" s="20">
        <v>0.066</v>
      </c>
      <c r="M136" s="20">
        <v>55.0</v>
      </c>
      <c r="N136" s="20">
        <v>52.0</v>
      </c>
      <c r="O136" s="20">
        <v>0.422</v>
      </c>
      <c r="P136" s="20">
        <v>0.543</v>
      </c>
      <c r="Q136" s="20">
        <v>0.035</v>
      </c>
      <c r="R136" s="20">
        <v>3448868.0</v>
      </c>
      <c r="S136" s="20">
        <v>0.605</v>
      </c>
      <c r="T136" s="20">
        <f t="array" ref="T136:U136">VLOOKUP(A136,TOURISM!$A$2:$F$2692,{3,6},0)</f>
        <v>23100000</v>
      </c>
      <c r="U136" s="20">
        <v>1.76E8</v>
      </c>
      <c r="V136" s="20" t="str">
        <f t="array" ref="V136:AA136">VLOOKUP(A136,BUSINESS!$A$2:$J$2692,{4,5,6,7,8,9},0)</f>
        <v/>
      </c>
      <c r="W136" s="20">
        <v>37.0</v>
      </c>
      <c r="X136" s="20"/>
      <c r="Y136" s="20"/>
      <c r="Z136" s="20">
        <v>0.011</v>
      </c>
      <c r="AA136" s="20">
        <v>0.111</v>
      </c>
      <c r="AB136" s="21">
        <f t="shared" si="2"/>
        <v>774.5733043</v>
      </c>
      <c r="AC136" s="20">
        <f t="shared" si="49"/>
        <v>0.0003653372643</v>
      </c>
      <c r="AD136" s="20">
        <f t="shared" si="51"/>
        <v>0.0004273866092</v>
      </c>
      <c r="AE136" s="20">
        <f t="shared" si="50"/>
        <v>51.03123692</v>
      </c>
      <c r="AF136" s="22" t="b">
        <f t="shared" si="4"/>
        <v>0</v>
      </c>
      <c r="AG136" s="20" t="b">
        <f t="shared" si="5"/>
        <v>0</v>
      </c>
      <c r="AH136" s="20" t="b">
        <f t="shared" si="6"/>
        <v>0</v>
      </c>
      <c r="AI136" s="20" t="b">
        <f t="shared" si="7"/>
        <v>0</v>
      </c>
      <c r="AJ136" s="20"/>
      <c r="AK136" s="20"/>
      <c r="AL136" s="20"/>
      <c r="AM136" s="20"/>
      <c r="AN136" s="20"/>
      <c r="AO136" s="20"/>
      <c r="AP136" s="20"/>
      <c r="AQ136" s="20"/>
      <c r="AR136" s="23"/>
      <c r="AS136" s="23"/>
      <c r="AT136" s="23"/>
      <c r="AU136" s="23"/>
      <c r="AV136" s="23"/>
    </row>
    <row r="137" ht="15.75" customHeight="1">
      <c r="A137" s="17" t="str">
        <f t="shared" si="1"/>
        <v>Congo (Brazzaville)-Africa2005</v>
      </c>
      <c r="B137" s="17" t="s">
        <v>101</v>
      </c>
      <c r="C137" s="18" t="s">
        <v>75</v>
      </c>
      <c r="D137" s="19" t="s">
        <v>84</v>
      </c>
      <c r="E137" s="17">
        <v>2.682347064E9</v>
      </c>
      <c r="F137" s="18">
        <v>0.026</v>
      </c>
      <c r="G137" s="18">
        <v>34.0</v>
      </c>
      <c r="H137" s="18">
        <v>0.18</v>
      </c>
      <c r="I137" s="20">
        <f t="array" ref="I137:J137">IFNA(VLOOKUP(A137,ENERGY!$A$2:$F$2692,{5,6},0),0)</f>
        <v>1020</v>
      </c>
      <c r="J137" s="20">
        <v>1181.0</v>
      </c>
      <c r="K137" s="20">
        <f t="array" ref="K137:S137">VLOOKUP(A137,'HUMAN RESOURCES'!$A$2:$M$2692,{2,3,4,5,6,7,8,9,10},0)</f>
        <v>0.039</v>
      </c>
      <c r="L137" s="20">
        <v>0.062</v>
      </c>
      <c r="M137" s="20">
        <v>55.0</v>
      </c>
      <c r="N137" s="20">
        <v>53.0</v>
      </c>
      <c r="O137" s="20">
        <v>0.422</v>
      </c>
      <c r="P137" s="20">
        <v>0.543</v>
      </c>
      <c r="Q137" s="20">
        <v>0.035</v>
      </c>
      <c r="R137" s="20">
        <v>3542867.0</v>
      </c>
      <c r="S137" s="20">
        <v>0.61</v>
      </c>
      <c r="T137" s="20">
        <f t="array" ref="T137:U137">VLOOKUP(A137,TOURISM!$A$2:$F$2692,{3,6},0)</f>
        <v>40000000</v>
      </c>
      <c r="U137" s="20">
        <v>1.12E8</v>
      </c>
      <c r="V137" s="20">
        <f t="array" ref="V137:AA137">VLOOKUP(A137,BUSINESS!$A$2:$J$2692,{4,5,6,7,8,9},0)</f>
        <v>0.649</v>
      </c>
      <c r="W137" s="20">
        <v>37.0</v>
      </c>
      <c r="X137" s="20"/>
      <c r="Y137" s="20">
        <v>606.0</v>
      </c>
      <c r="Z137" s="20">
        <v>0.015</v>
      </c>
      <c r="AA137" s="20">
        <v>0.158</v>
      </c>
      <c r="AB137" s="21">
        <f t="shared" si="2"/>
        <v>757.1119842</v>
      </c>
      <c r="AC137" s="20">
        <f t="shared" si="49"/>
        <v>0.0002879024248</v>
      </c>
      <c r="AD137" s="20">
        <f t="shared" si="51"/>
        <v>0.0003333458467</v>
      </c>
      <c r="AE137" s="20">
        <f t="shared" si="50"/>
        <v>31.61281527</v>
      </c>
      <c r="AF137" s="22" t="b">
        <f t="shared" si="4"/>
        <v>0</v>
      </c>
      <c r="AG137" s="20" t="b">
        <f t="shared" si="5"/>
        <v>0</v>
      </c>
      <c r="AH137" s="20" t="b">
        <f t="shared" si="6"/>
        <v>0</v>
      </c>
      <c r="AI137" s="20" t="b">
        <f t="shared" si="7"/>
        <v>0</v>
      </c>
      <c r="AJ137" s="20"/>
      <c r="AK137" s="20"/>
      <c r="AL137" s="20"/>
      <c r="AM137" s="20"/>
      <c r="AN137" s="20"/>
      <c r="AO137" s="20"/>
      <c r="AP137" s="20"/>
      <c r="AQ137" s="20"/>
      <c r="AR137" s="23"/>
      <c r="AS137" s="23"/>
      <c r="AT137" s="23"/>
      <c r="AU137" s="23"/>
      <c r="AV137" s="23"/>
    </row>
    <row r="138" ht="15.75" customHeight="1">
      <c r="A138" s="17" t="str">
        <f t="shared" si="1"/>
        <v>Congo (Brazzaville)-Africa2006</v>
      </c>
      <c r="B138" s="17" t="s">
        <v>101</v>
      </c>
      <c r="C138" s="18" t="s">
        <v>75</v>
      </c>
      <c r="D138" s="19" t="s">
        <v>85</v>
      </c>
      <c r="E138" s="17">
        <v>2.688617885E9</v>
      </c>
      <c r="F138" s="18">
        <v>0.024</v>
      </c>
      <c r="G138" s="18">
        <v>42.0</v>
      </c>
      <c r="H138" s="18">
        <v>0.177</v>
      </c>
      <c r="I138" s="20">
        <f t="array" ref="I138:J138">IFNA(VLOOKUP(A138,ENERGY!$A$2:$F$2692,{5,6},0),0)</f>
        <v>1209</v>
      </c>
      <c r="J138" s="20">
        <v>1437.0</v>
      </c>
      <c r="K138" s="20">
        <f t="array" ref="K138:S138">VLOOKUP(A138,'HUMAN RESOURCES'!$A$2:$M$2692,{2,3,4,5,6,7,8,9,10},0)</f>
        <v>0.039</v>
      </c>
      <c r="L138" s="20">
        <v>0.057</v>
      </c>
      <c r="M138" s="20">
        <v>56.0</v>
      </c>
      <c r="N138" s="20">
        <v>53.0</v>
      </c>
      <c r="O138" s="20">
        <v>0.422</v>
      </c>
      <c r="P138" s="20">
        <v>0.543</v>
      </c>
      <c r="Q138" s="20">
        <v>0.035</v>
      </c>
      <c r="R138" s="20">
        <v>3646653.0</v>
      </c>
      <c r="S138" s="20">
        <v>0.614</v>
      </c>
      <c r="T138" s="20">
        <f t="array" ref="T138:U138">VLOOKUP(A138,TOURISM!$A$2:$F$2692,{3,6},0)</f>
        <v>45000000</v>
      </c>
      <c r="U138" s="20">
        <v>1.32E8</v>
      </c>
      <c r="V138" s="20">
        <f t="array" ref="V138:AA138">VLOOKUP(A138,BUSINESS!$A$2:$J$2692,{4,5,6,7,8,9},0)</f>
        <v>0.649</v>
      </c>
      <c r="W138" s="20">
        <v>37.0</v>
      </c>
      <c r="X138" s="20"/>
      <c r="Y138" s="20">
        <v>606.0</v>
      </c>
      <c r="Z138" s="20">
        <v>0.02</v>
      </c>
      <c r="AA138" s="20">
        <v>0.252</v>
      </c>
      <c r="AB138" s="21">
        <f t="shared" si="2"/>
        <v>737.2837188</v>
      </c>
      <c r="AC138" s="20">
        <f t="shared" si="49"/>
        <v>0.0003315368915</v>
      </c>
      <c r="AD138" s="20">
        <f t="shared" si="51"/>
        <v>0.0003940599777</v>
      </c>
      <c r="AE138" s="20">
        <f t="shared" si="50"/>
        <v>36.19757624</v>
      </c>
      <c r="AF138" s="22" t="b">
        <f t="shared" si="4"/>
        <v>0</v>
      </c>
      <c r="AG138" s="20" t="b">
        <f t="shared" si="5"/>
        <v>0</v>
      </c>
      <c r="AH138" s="20" t="b">
        <f t="shared" si="6"/>
        <v>0</v>
      </c>
      <c r="AI138" s="20" t="b">
        <f t="shared" si="7"/>
        <v>0</v>
      </c>
      <c r="AJ138" s="20"/>
      <c r="AK138" s="20"/>
      <c r="AL138" s="20"/>
      <c r="AM138" s="20"/>
      <c r="AN138" s="20"/>
      <c r="AO138" s="20"/>
      <c r="AP138" s="20"/>
      <c r="AQ138" s="20"/>
      <c r="AR138" s="23"/>
      <c r="AS138" s="23"/>
      <c r="AT138" s="23"/>
      <c r="AU138" s="23"/>
      <c r="AV138" s="23"/>
    </row>
    <row r="139" ht="15.75" customHeight="1">
      <c r="A139" s="17" t="str">
        <f t="shared" si="1"/>
        <v>Congo (Brazzaville)-Africa2007</v>
      </c>
      <c r="B139" s="17" t="s">
        <v>101</v>
      </c>
      <c r="C139" s="18" t="s">
        <v>75</v>
      </c>
      <c r="D139" s="19" t="s">
        <v>86</v>
      </c>
      <c r="E139" s="17">
        <v>2.696020575E9</v>
      </c>
      <c r="F139" s="18">
        <v>0.024</v>
      </c>
      <c r="G139" s="18">
        <v>50.0</v>
      </c>
      <c r="H139" s="18">
        <v>0.153</v>
      </c>
      <c r="I139" s="20">
        <f t="array" ref="I139:J139">IFNA(VLOOKUP(A139,ENERGY!$A$2:$F$2692,{5,6},0),0)</f>
        <v>869</v>
      </c>
      <c r="J139" s="20">
        <v>708.0</v>
      </c>
      <c r="K139" s="20">
        <f t="array" ref="K139:S139">VLOOKUP(A139,'HUMAN RESOURCES'!$A$2:$M$2692,{2,3,4,5,6,7,8,9,10},0)</f>
        <v>0.039</v>
      </c>
      <c r="L139" s="20">
        <v>0.053</v>
      </c>
      <c r="M139" s="20">
        <v>57.0</v>
      </c>
      <c r="N139" s="20">
        <v>54.0</v>
      </c>
      <c r="O139" s="20">
        <v>0.422</v>
      </c>
      <c r="P139" s="20">
        <v>0.543</v>
      </c>
      <c r="Q139" s="20">
        <v>0.035</v>
      </c>
      <c r="R139" s="20">
        <v>3758858.0</v>
      </c>
      <c r="S139" s="20">
        <v>0.619</v>
      </c>
      <c r="T139" s="20">
        <f t="array" ref="T139:U139">VLOOKUP(A139,TOURISM!$A$2:$F$2692,{3,6},0)</f>
        <v>54000000</v>
      </c>
      <c r="U139" s="20">
        <v>1.68E8</v>
      </c>
      <c r="V139" s="20">
        <f t="array" ref="V139:AA139">VLOOKUP(A139,BUSINESS!$A$2:$J$2692,{4,5,6,7,8,9},0)</f>
        <v>0.649</v>
      </c>
      <c r="W139" s="20">
        <v>37.0</v>
      </c>
      <c r="X139" s="20"/>
      <c r="Y139" s="20">
        <v>606.0</v>
      </c>
      <c r="Z139" s="20">
        <v>0.028</v>
      </c>
      <c r="AA139" s="20">
        <v>0.343</v>
      </c>
      <c r="AB139" s="21">
        <f t="shared" si="2"/>
        <v>717.2445926</v>
      </c>
      <c r="AC139" s="20">
        <f t="shared" si="49"/>
        <v>0.0002311872383</v>
      </c>
      <c r="AD139" s="20">
        <f t="shared" si="51"/>
        <v>0.0001883550802</v>
      </c>
      <c r="AE139" s="20">
        <f t="shared" si="50"/>
        <v>44.69442581</v>
      </c>
      <c r="AF139" s="22" t="b">
        <f t="shared" si="4"/>
        <v>0</v>
      </c>
      <c r="AG139" s="20" t="b">
        <f t="shared" si="5"/>
        <v>0</v>
      </c>
      <c r="AH139" s="20" t="b">
        <f t="shared" si="6"/>
        <v>0</v>
      </c>
      <c r="AI139" s="20" t="b">
        <f t="shared" si="7"/>
        <v>0</v>
      </c>
      <c r="AJ139" s="20"/>
      <c r="AK139" s="20"/>
      <c r="AL139" s="20"/>
      <c r="AM139" s="20"/>
      <c r="AN139" s="20"/>
      <c r="AO139" s="20"/>
      <c r="AP139" s="20"/>
      <c r="AQ139" s="20"/>
      <c r="AR139" s="23"/>
      <c r="AS139" s="23"/>
      <c r="AT139" s="23"/>
      <c r="AU139" s="23"/>
      <c r="AV139" s="23"/>
    </row>
    <row r="140" ht="15.75" customHeight="1">
      <c r="A140" s="17" t="str">
        <f t="shared" si="1"/>
        <v>Congo (Brazzaville)-Africa2008</v>
      </c>
      <c r="B140" s="17" t="s">
        <v>101</v>
      </c>
      <c r="C140" s="18" t="s">
        <v>75</v>
      </c>
      <c r="D140" s="19" t="s">
        <v>87</v>
      </c>
      <c r="E140" s="17">
        <v>2.702427047E9</v>
      </c>
      <c r="F140" s="18">
        <v>0.025</v>
      </c>
      <c r="G140" s="18">
        <v>57.0</v>
      </c>
      <c r="H140" s="18">
        <v>0.15</v>
      </c>
      <c r="I140" s="20">
        <f t="array" ref="I140:J140">IFNA(VLOOKUP(A140,ENERGY!$A$2:$F$2692,{5,6},0),0)</f>
        <v>0</v>
      </c>
      <c r="J140" s="20">
        <v>0.0</v>
      </c>
      <c r="K140" s="20">
        <f t="array" ref="K140:S140">VLOOKUP(A140,'HUMAN RESOURCES'!$A$2:$M$2692,{2,3,4,5,6,7,8,9,10},0)</f>
        <v>0.039</v>
      </c>
      <c r="L140" s="20">
        <v>0.049</v>
      </c>
      <c r="M140" s="20">
        <v>57.0</v>
      </c>
      <c r="N140" s="20">
        <v>55.0</v>
      </c>
      <c r="O140" s="20">
        <v>0.422</v>
      </c>
      <c r="P140" s="20">
        <v>0.544</v>
      </c>
      <c r="Q140" s="20">
        <v>0.034</v>
      </c>
      <c r="R140" s="20">
        <v>3876475.0</v>
      </c>
      <c r="S140" s="20">
        <v>0.623</v>
      </c>
      <c r="T140" s="20" t="str">
        <f t="array" ref="T140:U140">VLOOKUP(A140,TOURISM!$A$2:$F$2692,{3,6},0)</f>
        <v/>
      </c>
      <c r="U140" s="20"/>
      <c r="V140" s="20">
        <f t="array" ref="V140:AA140">VLOOKUP(A140,BUSINESS!$A$2:$J$2692,{4,5,6,7,8,9},0)</f>
        <v>0.659</v>
      </c>
      <c r="W140" s="20">
        <v>161.0</v>
      </c>
      <c r="X140" s="20"/>
      <c r="Y140" s="20">
        <v>606.0</v>
      </c>
      <c r="Z140" s="20">
        <v>0.043</v>
      </c>
      <c r="AA140" s="20">
        <v>0.466</v>
      </c>
      <c r="AB140" s="21">
        <f t="shared" si="2"/>
        <v>697.1351671</v>
      </c>
      <c r="AC140" s="20"/>
      <c r="AD140" s="20"/>
      <c r="AE140" s="20"/>
      <c r="AF140" s="22" t="b">
        <f t="shared" si="4"/>
        <v>0</v>
      </c>
      <c r="AG140" s="20" t="b">
        <f t="shared" si="5"/>
        <v>0</v>
      </c>
      <c r="AH140" s="20" t="b">
        <f t="shared" si="6"/>
        <v>0</v>
      </c>
      <c r="AI140" s="20" t="b">
        <f t="shared" si="7"/>
        <v>0</v>
      </c>
      <c r="AJ140" s="20"/>
      <c r="AK140" s="20"/>
      <c r="AL140" s="20"/>
      <c r="AM140" s="20"/>
      <c r="AN140" s="20"/>
      <c r="AO140" s="20"/>
      <c r="AP140" s="20"/>
      <c r="AQ140" s="20"/>
      <c r="AR140" s="23"/>
      <c r="AS140" s="23"/>
      <c r="AT140" s="23"/>
      <c r="AU140" s="23"/>
      <c r="AV140" s="23"/>
    </row>
    <row r="141" ht="15.75" customHeight="1">
      <c r="A141" s="17" t="str">
        <f t="shared" si="1"/>
        <v>Congo (Brazzaville)-Africa2009</v>
      </c>
      <c r="B141" s="17" t="s">
        <v>101</v>
      </c>
      <c r="C141" s="18" t="s">
        <v>75</v>
      </c>
      <c r="D141" s="19" t="s">
        <v>88</v>
      </c>
      <c r="E141" s="17">
        <v>2.727507213E9</v>
      </c>
      <c r="F141" s="18">
        <v>0.021</v>
      </c>
      <c r="G141" s="18">
        <v>64.0</v>
      </c>
      <c r="H141" s="18"/>
      <c r="I141" s="20">
        <f t="array" ref="I141:J141">IFNA(VLOOKUP(A141,ENERGY!$A$2:$F$2692,{5,6},0),0)</f>
        <v>999</v>
      </c>
      <c r="J141" s="20">
        <v>1085.0</v>
      </c>
      <c r="K141" s="20">
        <f t="array" ref="K141:S141">VLOOKUP(A141,'HUMAN RESOURCES'!$A$2:$M$2692,{2,3,4,5,6,7,8,9,10},0)</f>
        <v>0.039</v>
      </c>
      <c r="L141" s="20">
        <v>0.045</v>
      </c>
      <c r="M141" s="20">
        <v>58.0</v>
      </c>
      <c r="N141" s="20">
        <v>55.0</v>
      </c>
      <c r="O141" s="20">
        <v>0.422</v>
      </c>
      <c r="P141" s="20">
        <v>0.544</v>
      </c>
      <c r="Q141" s="20">
        <v>0.034</v>
      </c>
      <c r="R141" s="20">
        <v>3995146.0</v>
      </c>
      <c r="S141" s="20">
        <v>0.628</v>
      </c>
      <c r="T141" s="20" t="str">
        <f t="array" ref="T141:U141">VLOOKUP(A141,TOURISM!$A$2:$F$2692,{3,6},0)</f>
        <v/>
      </c>
      <c r="U141" s="20"/>
      <c r="V141" s="20">
        <f t="array" ref="V141:AA141">VLOOKUP(A141,BUSINESS!$A$2:$J$2692,{4,5,6,7,8,9},0)</f>
        <v>0.659</v>
      </c>
      <c r="W141" s="20">
        <v>161.0</v>
      </c>
      <c r="X141" s="20"/>
      <c r="Y141" s="20">
        <v>606.0</v>
      </c>
      <c r="Z141" s="20">
        <v>0.045</v>
      </c>
      <c r="AA141" s="20">
        <v>0.738</v>
      </c>
      <c r="AB141" s="21">
        <f t="shared" si="2"/>
        <v>682.7052661</v>
      </c>
      <c r="AC141" s="20">
        <f t="shared" ref="AC141:AC142" si="52">I141/R141</f>
        <v>0.0002500534398</v>
      </c>
      <c r="AD141" s="20">
        <f t="shared" ref="AD141:AD142" si="53">J141/R141</f>
        <v>0.0002715795618</v>
      </c>
      <c r="AE141" s="20"/>
      <c r="AF141" s="22" t="b">
        <f t="shared" si="4"/>
        <v>0</v>
      </c>
      <c r="AG141" s="20" t="b">
        <f t="shared" si="5"/>
        <v>0</v>
      </c>
      <c r="AH141" s="20" t="b">
        <f t="shared" si="6"/>
        <v>0</v>
      </c>
      <c r="AI141" s="20" t="b">
        <f t="shared" si="7"/>
        <v>0</v>
      </c>
      <c r="AJ141" s="20"/>
      <c r="AK141" s="20"/>
      <c r="AL141" s="20"/>
      <c r="AM141" s="20"/>
      <c r="AN141" s="20"/>
      <c r="AO141" s="20"/>
      <c r="AP141" s="20"/>
      <c r="AQ141" s="20"/>
      <c r="AR141" s="23"/>
      <c r="AS141" s="23"/>
      <c r="AT141" s="23"/>
      <c r="AU141" s="23"/>
      <c r="AV141" s="23"/>
    </row>
    <row r="142" ht="15.75" customHeight="1">
      <c r="A142" s="17" t="str">
        <f t="shared" si="1"/>
        <v>Congo (Brazzaville)-Africa2010</v>
      </c>
      <c r="B142" s="17" t="s">
        <v>101</v>
      </c>
      <c r="C142" s="18" t="s">
        <v>75</v>
      </c>
      <c r="D142" s="19" t="s">
        <v>89</v>
      </c>
      <c r="E142" s="17">
        <v>2.731416281E9</v>
      </c>
      <c r="F142" s="18">
        <v>0.023</v>
      </c>
      <c r="G142" s="18">
        <v>54.0</v>
      </c>
      <c r="H142" s="18"/>
      <c r="I142" s="20">
        <f t="array" ref="I142:J142">IFNA(VLOOKUP(A142,ENERGY!$A$2:$F$2692,{5,6},0),0)</f>
        <v>1154</v>
      </c>
      <c r="J142" s="20">
        <v>1338.0</v>
      </c>
      <c r="K142" s="20">
        <f t="array" ref="K142:S142">VLOOKUP(A142,'HUMAN RESOURCES'!$A$2:$M$2692,{2,3,4,5,6,7,8,9,10},0)</f>
        <v>0.039</v>
      </c>
      <c r="L142" s="20">
        <v>0.042</v>
      </c>
      <c r="M142" s="20">
        <v>59.0</v>
      </c>
      <c r="N142" s="20">
        <v>56.0</v>
      </c>
      <c r="O142" s="20">
        <v>0.422</v>
      </c>
      <c r="P142" s="20">
        <v>0.544</v>
      </c>
      <c r="Q142" s="20">
        <v>0.034</v>
      </c>
      <c r="R142" s="20">
        <v>4111715.0</v>
      </c>
      <c r="S142" s="20">
        <v>0.632</v>
      </c>
      <c r="T142" s="20" t="str">
        <f t="array" ref="T142:U142">VLOOKUP(A142,TOURISM!$A$2:$F$2692,{3,6},0)</f>
        <v/>
      </c>
      <c r="U142" s="20"/>
      <c r="V142" s="20">
        <f t="array" ref="V142:AA142">VLOOKUP(A142,BUSINESS!$A$2:$J$2692,{4,5,6,7,8,9},0)</f>
        <v>0.663</v>
      </c>
      <c r="W142" s="20">
        <v>161.0</v>
      </c>
      <c r="X142" s="20"/>
      <c r="Y142" s="20">
        <v>606.0</v>
      </c>
      <c r="Z142" s="20">
        <v>0.05</v>
      </c>
      <c r="AA142" s="20">
        <v>0.904</v>
      </c>
      <c r="AB142" s="21">
        <f t="shared" si="2"/>
        <v>664.3009744</v>
      </c>
      <c r="AC142" s="20">
        <f t="shared" si="52"/>
        <v>0.0002806614758</v>
      </c>
      <c r="AD142" s="20">
        <f t="shared" si="53"/>
        <v>0.0003254116591</v>
      </c>
      <c r="AE142" s="20"/>
      <c r="AF142" s="22" t="b">
        <f t="shared" si="4"/>
        <v>0</v>
      </c>
      <c r="AG142" s="20" t="b">
        <f t="shared" si="5"/>
        <v>0</v>
      </c>
      <c r="AH142" s="20" t="b">
        <f t="shared" si="6"/>
        <v>0</v>
      </c>
      <c r="AI142" s="20" t="b">
        <f t="shared" si="7"/>
        <v>0</v>
      </c>
      <c r="AJ142" s="20"/>
      <c r="AK142" s="20"/>
      <c r="AL142" s="20"/>
      <c r="AM142" s="20"/>
      <c r="AN142" s="20"/>
      <c r="AO142" s="20"/>
      <c r="AP142" s="20"/>
      <c r="AQ142" s="20"/>
      <c r="AR142" s="23"/>
      <c r="AS142" s="23"/>
      <c r="AT142" s="23"/>
      <c r="AU142" s="23"/>
      <c r="AV142" s="23"/>
    </row>
    <row r="143" ht="15.75" customHeight="1">
      <c r="A143" s="17" t="str">
        <f t="shared" si="1"/>
        <v>Congo (Brazzaville)-Africa2011</v>
      </c>
      <c r="B143" s="17" t="s">
        <v>101</v>
      </c>
      <c r="C143" s="18" t="s">
        <v>75</v>
      </c>
      <c r="D143" s="19" t="s">
        <v>90</v>
      </c>
      <c r="E143" s="17">
        <v>2.735550177E9</v>
      </c>
      <c r="F143" s="18">
        <v>0.023</v>
      </c>
      <c r="G143" s="18">
        <v>67.0</v>
      </c>
      <c r="H143" s="18"/>
      <c r="I143" s="20">
        <f t="array" ref="I143:J143">IFNA(VLOOKUP(A143,ENERGY!$A$2:$F$2692,{5,6},0),0)</f>
        <v>0</v>
      </c>
      <c r="J143" s="20">
        <v>0.0</v>
      </c>
      <c r="K143" s="20">
        <f t="array" ref="K143:S143">VLOOKUP(A143,'HUMAN RESOURCES'!$A$2:$M$2692,{2,3,4,5,6,7,8,9,10},0)</f>
        <v>0.038</v>
      </c>
      <c r="L143" s="20">
        <v>0.039</v>
      </c>
      <c r="M143" s="20">
        <v>59.0</v>
      </c>
      <c r="N143" s="20">
        <v>56.0</v>
      </c>
      <c r="O143" s="20">
        <v>0.423</v>
      </c>
      <c r="P143" s="20">
        <v>0.543</v>
      </c>
      <c r="Q143" s="20">
        <v>0.034</v>
      </c>
      <c r="R143" s="20">
        <v>4225359.0</v>
      </c>
      <c r="S143" s="20">
        <v>0.637</v>
      </c>
      <c r="T143" s="20" t="str">
        <f t="array" ref="T143:U143">VLOOKUP(A143,TOURISM!$A$2:$F$2692,{3,6},0)</f>
        <v/>
      </c>
      <c r="U143" s="20"/>
      <c r="V143" s="20">
        <f t="array" ref="V143:AA143">VLOOKUP(A143,BUSINESS!$A$2:$J$2692,{4,5,6,7,8,9},0)</f>
        <v>0.653</v>
      </c>
      <c r="W143" s="20">
        <v>161.0</v>
      </c>
      <c r="X143" s="20"/>
      <c r="Y143" s="20">
        <v>606.0</v>
      </c>
      <c r="Z143" s="20">
        <v>0.056</v>
      </c>
      <c r="AA143" s="20">
        <v>0.919</v>
      </c>
      <c r="AB143" s="21">
        <f t="shared" si="2"/>
        <v>647.4124866</v>
      </c>
      <c r="AC143" s="20"/>
      <c r="AD143" s="20"/>
      <c r="AE143" s="20"/>
      <c r="AF143" s="22" t="b">
        <f t="shared" si="4"/>
        <v>0</v>
      </c>
      <c r="AG143" s="20" t="b">
        <f t="shared" si="5"/>
        <v>0</v>
      </c>
      <c r="AH143" s="20" t="b">
        <f t="shared" si="6"/>
        <v>0</v>
      </c>
      <c r="AI143" s="20" t="b">
        <f t="shared" si="7"/>
        <v>0</v>
      </c>
      <c r="AJ143" s="20"/>
      <c r="AK143" s="20"/>
      <c r="AL143" s="20"/>
      <c r="AM143" s="20"/>
      <c r="AN143" s="20"/>
      <c r="AO143" s="20"/>
      <c r="AP143" s="20"/>
      <c r="AQ143" s="20"/>
      <c r="AR143" s="23"/>
      <c r="AS143" s="23"/>
      <c r="AT143" s="23"/>
      <c r="AU143" s="23"/>
      <c r="AV143" s="23"/>
    </row>
    <row r="144" ht="15.75" customHeight="1">
      <c r="A144" s="17" t="str">
        <f t="shared" si="1"/>
        <v>Congo (Brazzaville)-Africa2012</v>
      </c>
      <c r="B144" s="17" t="s">
        <v>101</v>
      </c>
      <c r="C144" s="18" t="s">
        <v>75</v>
      </c>
      <c r="D144" s="19" t="s">
        <v>91</v>
      </c>
      <c r="E144" s="17">
        <v>2.736666451E9</v>
      </c>
      <c r="F144" s="18">
        <v>0.025</v>
      </c>
      <c r="G144" s="18">
        <v>85.0</v>
      </c>
      <c r="H144" s="18"/>
      <c r="I144" s="20">
        <f t="array" ref="I144:J144">IFNA(VLOOKUP(A144,ENERGY!$A$2:$F$2692,{5,6},0),0)</f>
        <v>0</v>
      </c>
      <c r="J144" s="20">
        <v>0.0</v>
      </c>
      <c r="K144" s="20">
        <f t="array" ref="K144:S144">VLOOKUP(A144,'HUMAN RESOURCES'!$A$2:$M$2692,{2,3,4,5,6,7,8,9,10},0)</f>
        <v>0.038</v>
      </c>
      <c r="L144" s="20">
        <v>0.037</v>
      </c>
      <c r="M144" s="20">
        <v>60.0</v>
      </c>
      <c r="N144" s="20">
        <v>57.0</v>
      </c>
      <c r="O144" s="20">
        <v>0.424</v>
      </c>
      <c r="P144" s="20">
        <v>0.542</v>
      </c>
      <c r="Q144" s="20">
        <v>0.034</v>
      </c>
      <c r="R144" s="20">
        <v>4337051.0</v>
      </c>
      <c r="S144" s="20">
        <v>0.641</v>
      </c>
      <c r="T144" s="20" t="str">
        <f t="array" ref="T144:U144">VLOOKUP(A144,TOURISM!$A$2:$F$2692,{3,6},0)</f>
        <v/>
      </c>
      <c r="U144" s="20"/>
      <c r="V144" s="20">
        <f t="array" ref="V144:AA144">VLOOKUP(A144,BUSINESS!$A$2:$J$2692,{4,5,6,7,8,9},0)</f>
        <v>0.649</v>
      </c>
      <c r="W144" s="20">
        <v>161.0</v>
      </c>
      <c r="X144" s="20">
        <v>186.0</v>
      </c>
      <c r="Y144" s="20">
        <v>606.0</v>
      </c>
      <c r="Z144" s="20">
        <v>0.061</v>
      </c>
      <c r="AA144" s="20">
        <v>0.988</v>
      </c>
      <c r="AB144" s="21">
        <f t="shared" si="2"/>
        <v>630.9970648</v>
      </c>
      <c r="AC144" s="20"/>
      <c r="AD144" s="20"/>
      <c r="AE144" s="20"/>
      <c r="AF144" s="22" t="b">
        <f t="shared" si="4"/>
        <v>0</v>
      </c>
      <c r="AG144" s="20" t="b">
        <f t="shared" si="5"/>
        <v>0</v>
      </c>
      <c r="AH144" s="20" t="b">
        <f t="shared" si="6"/>
        <v>0</v>
      </c>
      <c r="AI144" s="20" t="b">
        <f t="shared" si="7"/>
        <v>0</v>
      </c>
      <c r="AJ144" s="20"/>
      <c r="AK144" s="20"/>
      <c r="AL144" s="20"/>
      <c r="AM144" s="20"/>
      <c r="AN144" s="20"/>
      <c r="AO144" s="20"/>
      <c r="AP144" s="20"/>
      <c r="AQ144" s="20"/>
      <c r="AR144" s="23"/>
      <c r="AS144" s="23"/>
      <c r="AT144" s="23"/>
      <c r="AU144" s="23"/>
      <c r="AV144" s="23"/>
    </row>
    <row r="145" ht="15.75" customHeight="1">
      <c r="A145" s="17" t="str">
        <f t="shared" si="1"/>
        <v>Congo (Brazzaville)-Africa2000</v>
      </c>
      <c r="B145" s="17" t="s">
        <v>101</v>
      </c>
      <c r="C145" s="18" t="s">
        <v>75</v>
      </c>
      <c r="D145" s="19" t="s">
        <v>76</v>
      </c>
      <c r="E145" s="17">
        <v>2.754995877E9</v>
      </c>
      <c r="F145" s="18">
        <v>0.032</v>
      </c>
      <c r="G145" s="18">
        <v>100.0</v>
      </c>
      <c r="H145" s="18"/>
      <c r="I145" s="20" t="str">
        <f t="array" ref="I145:J145">IFNA(VLOOKUP(A145,ENERGY!$A$2:$F$2692,{5,6},0),0)</f>
        <v/>
      </c>
      <c r="J145" s="20"/>
      <c r="K145" s="20">
        <f t="array" ref="K145:S145">VLOOKUP(A145,'HUMAN RESOURCES'!$A$2:$M$2692,{2,3,4,5,6,7,8,9,10},0)</f>
        <v>0.039</v>
      </c>
      <c r="L145" s="20">
        <v>0.077</v>
      </c>
      <c r="M145" s="20">
        <v>53.0</v>
      </c>
      <c r="N145" s="20">
        <v>51.0</v>
      </c>
      <c r="O145" s="20">
        <v>0.419</v>
      </c>
      <c r="P145" s="20">
        <v>0.545</v>
      </c>
      <c r="Q145" s="20">
        <v>0.036</v>
      </c>
      <c r="R145" s="20">
        <v>3126204.0</v>
      </c>
      <c r="S145" s="20">
        <v>0.587</v>
      </c>
      <c r="T145" s="20">
        <f t="array" ref="T145:U145">VLOOKUP(A145,TOURISM!$A$2:$F$2692,{3,6},0)</f>
        <v>12400000</v>
      </c>
      <c r="U145" s="20">
        <v>5.9E7</v>
      </c>
      <c r="V145" s="20" t="str">
        <f t="array" ref="V145:AA145">VLOOKUP(A145,BUSINESS!$A$2:$J$2692,{4,5,6,7,8,9},0)</f>
        <v/>
      </c>
      <c r="W145" s="20"/>
      <c r="X145" s="20"/>
      <c r="Y145" s="20"/>
      <c r="Z145" s="20">
        <v>0.0</v>
      </c>
      <c r="AA145" s="20">
        <v>0.022</v>
      </c>
      <c r="AB145" s="21">
        <f t="shared" si="2"/>
        <v>881.2591491</v>
      </c>
      <c r="AC145" s="20"/>
      <c r="AD145" s="20"/>
      <c r="AE145" s="20">
        <f>U145/R145</f>
        <v>18.87272872</v>
      </c>
      <c r="AF145" s="22" t="b">
        <f t="shared" si="4"/>
        <v>0</v>
      </c>
      <c r="AG145" s="20" t="b">
        <f t="shared" si="5"/>
        <v>0</v>
      </c>
      <c r="AH145" s="20" t="b">
        <f t="shared" si="6"/>
        <v>0</v>
      </c>
      <c r="AI145" s="20" t="b">
        <f t="shared" si="7"/>
        <v>0</v>
      </c>
      <c r="AJ145" s="20"/>
      <c r="AK145" s="20"/>
      <c r="AL145" s="20"/>
      <c r="AM145" s="20"/>
      <c r="AN145" s="20"/>
      <c r="AO145" s="20"/>
      <c r="AP145" s="20"/>
      <c r="AQ145" s="20"/>
      <c r="AR145" s="23"/>
      <c r="AS145" s="23"/>
      <c r="AT145" s="23"/>
      <c r="AU145" s="23"/>
      <c r="AV145" s="23"/>
    </row>
    <row r="146" ht="15.75" customHeight="1">
      <c r="A146" s="17" t="str">
        <f t="shared" si="1"/>
        <v>Congo (Kinshasa)-Africa2001</v>
      </c>
      <c r="B146" s="17" t="s">
        <v>102</v>
      </c>
      <c r="C146" s="18" t="s">
        <v>75</v>
      </c>
      <c r="D146" s="19" t="s">
        <v>77</v>
      </c>
      <c r="E146" s="17">
        <v>2.758117365E9</v>
      </c>
      <c r="F146" s="18">
        <v>0.048</v>
      </c>
      <c r="G146" s="18">
        <v>14.0</v>
      </c>
      <c r="H146" s="18"/>
      <c r="I146" s="20">
        <f t="array" ref="I146:J146">IFNA(VLOOKUP(A146,ENERGY!$A$2:$F$2692,{5,6},0),0)</f>
        <v>24497</v>
      </c>
      <c r="J146" s="20"/>
      <c r="K146" s="20">
        <f t="array" ref="K146:S146">VLOOKUP(A146,'HUMAN RESOURCES'!$A$2:$M$2692,{2,3,4,5,6,7,8,9,10},0)</f>
        <v>0.047</v>
      </c>
      <c r="L146" s="20">
        <v>0.114</v>
      </c>
      <c r="M146" s="20">
        <v>48.0</v>
      </c>
      <c r="N146" s="20">
        <v>45.0</v>
      </c>
      <c r="O146" s="20">
        <v>0.464</v>
      </c>
      <c r="P146" s="20">
        <v>0.507</v>
      </c>
      <c r="Q146" s="20">
        <v>0.028</v>
      </c>
      <c r="R146" s="20">
        <v>4.8167045E7</v>
      </c>
      <c r="S146" s="20">
        <v>0.356</v>
      </c>
      <c r="T146" s="20" t="str">
        <f t="array" ref="T146:U146">VLOOKUP(A146,TOURISM!$A$2:$F$2692,{3,6},0)</f>
        <v/>
      </c>
      <c r="U146" s="20"/>
      <c r="V146" s="20" t="str">
        <f t="array" ref="V146:AA146">VLOOKUP(A146,BUSINESS!$A$2:$J$2692,{4,5,6,7,8,9},0)</f>
        <v/>
      </c>
      <c r="W146" s="20"/>
      <c r="X146" s="20"/>
      <c r="Y146" s="20"/>
      <c r="Z146" s="20">
        <v>0.0</v>
      </c>
      <c r="AA146" s="20">
        <v>0.003</v>
      </c>
      <c r="AB146" s="21">
        <f t="shared" si="2"/>
        <v>57.26150244</v>
      </c>
      <c r="AC146" s="20">
        <f t="shared" ref="AC146:AC152" si="54">I146/R146</f>
        <v>0.0005085842405</v>
      </c>
      <c r="AD146" s="20"/>
      <c r="AE146" s="20"/>
      <c r="AF146" s="22" t="b">
        <f t="shared" si="4"/>
        <v>0</v>
      </c>
      <c r="AG146" s="20" t="b">
        <f t="shared" si="5"/>
        <v>0</v>
      </c>
      <c r="AH146" s="20" t="b">
        <f t="shared" si="6"/>
        <v>0</v>
      </c>
      <c r="AI146" s="20" t="b">
        <f t="shared" si="7"/>
        <v>0</v>
      </c>
      <c r="AJ146" s="20"/>
      <c r="AK146" s="20"/>
      <c r="AL146" s="20"/>
      <c r="AM146" s="20"/>
      <c r="AN146" s="20"/>
      <c r="AO146" s="20"/>
      <c r="AP146" s="20"/>
      <c r="AQ146" s="20"/>
      <c r="AR146" s="23"/>
      <c r="AS146" s="23"/>
      <c r="AT146" s="23"/>
      <c r="AU146" s="23"/>
      <c r="AV146" s="23"/>
    </row>
    <row r="147" ht="15.75" customHeight="1">
      <c r="A147" s="17" t="str">
        <f t="shared" si="1"/>
        <v>Congo (Kinshasa)-Africa2002</v>
      </c>
      <c r="B147" s="17" t="s">
        <v>102</v>
      </c>
      <c r="C147" s="18" t="s">
        <v>75</v>
      </c>
      <c r="D147" s="19" t="s">
        <v>79</v>
      </c>
      <c r="E147" s="17">
        <v>2.791960894E9</v>
      </c>
      <c r="F147" s="18">
        <v>0.043</v>
      </c>
      <c r="G147" s="18">
        <v>6.0</v>
      </c>
      <c r="H147" s="18"/>
      <c r="I147" s="20">
        <f t="array" ref="I147:J147">IFNA(VLOOKUP(A147,ENERGY!$A$2:$F$2692,{5,6},0),0)</f>
        <v>23766</v>
      </c>
      <c r="J147" s="20">
        <v>3040.0</v>
      </c>
      <c r="K147" s="20">
        <f t="array" ref="K147:S147">VLOOKUP(A147,'HUMAN RESOURCES'!$A$2:$M$2692,{2,3,4,5,6,7,8,9,10},0)</f>
        <v>0.047</v>
      </c>
      <c r="L147" s="20">
        <v>0.113</v>
      </c>
      <c r="M147" s="20">
        <v>48.0</v>
      </c>
      <c r="N147" s="20">
        <v>46.0</v>
      </c>
      <c r="O147" s="20">
        <v>0.464</v>
      </c>
      <c r="P147" s="20">
        <v>0.508</v>
      </c>
      <c r="Q147" s="20">
        <v>0.028</v>
      </c>
      <c r="R147" s="20">
        <v>4.951696E7</v>
      </c>
      <c r="S147" s="20">
        <v>0.361</v>
      </c>
      <c r="T147" s="20" t="str">
        <f t="array" ref="T147:U147">VLOOKUP(A147,TOURISM!$A$2:$F$2692,{3,6},0)</f>
        <v/>
      </c>
      <c r="U147" s="20"/>
      <c r="V147" s="20" t="str">
        <f t="array" ref="V147:AA147">VLOOKUP(A147,BUSINESS!$A$2:$J$2692,{4,5,6,7,8,9},0)</f>
        <v/>
      </c>
      <c r="W147" s="20"/>
      <c r="X147" s="20"/>
      <c r="Y147" s="20"/>
      <c r="Z147" s="20">
        <v>0.001</v>
      </c>
      <c r="AA147" s="20">
        <v>0.011</v>
      </c>
      <c r="AB147" s="21">
        <f t="shared" si="2"/>
        <v>56.38393177</v>
      </c>
      <c r="AC147" s="20">
        <f t="shared" si="54"/>
        <v>0.0004799567663</v>
      </c>
      <c r="AD147" s="20">
        <f t="shared" ref="AD147:AD152" si="55">J147/R147</f>
        <v>0.00006139310652</v>
      </c>
      <c r="AE147" s="20"/>
      <c r="AF147" s="22" t="b">
        <f t="shared" si="4"/>
        <v>0</v>
      </c>
      <c r="AG147" s="20" t="b">
        <f t="shared" si="5"/>
        <v>0</v>
      </c>
      <c r="AH147" s="20" t="b">
        <f t="shared" si="6"/>
        <v>0</v>
      </c>
      <c r="AI147" s="20" t="b">
        <f t="shared" si="7"/>
        <v>0</v>
      </c>
      <c r="AJ147" s="20"/>
      <c r="AK147" s="20"/>
      <c r="AL147" s="20"/>
      <c r="AM147" s="20"/>
      <c r="AN147" s="20"/>
      <c r="AO147" s="20"/>
      <c r="AP147" s="20"/>
      <c r="AQ147" s="20"/>
      <c r="AR147" s="23"/>
      <c r="AS147" s="23"/>
      <c r="AT147" s="23"/>
      <c r="AU147" s="23"/>
      <c r="AV147" s="23"/>
    </row>
    <row r="148" ht="15.75" customHeight="1">
      <c r="A148" s="17" t="str">
        <f t="shared" si="1"/>
        <v>Congo (Kinshasa)-Africa2003</v>
      </c>
      <c r="B148" s="17" t="s">
        <v>102</v>
      </c>
      <c r="C148" s="18" t="s">
        <v>75</v>
      </c>
      <c r="D148" s="19" t="s">
        <v>81</v>
      </c>
      <c r="E148" s="17">
        <v>2.794259756E9</v>
      </c>
      <c r="F148" s="18">
        <v>0.042</v>
      </c>
      <c r="G148" s="18">
        <v>5.0</v>
      </c>
      <c r="H148" s="18"/>
      <c r="I148" s="20">
        <f t="array" ref="I148:J148">IFNA(VLOOKUP(A148,ENERGY!$A$2:$F$2692,{5,6},0),0)</f>
        <v>22925</v>
      </c>
      <c r="J148" s="20">
        <v>2721.0</v>
      </c>
      <c r="K148" s="20">
        <f t="array" ref="K148:S148">VLOOKUP(A148,'HUMAN RESOURCES'!$A$2:$M$2692,{2,3,4,5,6,7,8,9,10},0)</f>
        <v>0.047</v>
      </c>
      <c r="L148" s="20">
        <v>0.111</v>
      </c>
      <c r="M148" s="20">
        <v>49.0</v>
      </c>
      <c r="N148" s="20">
        <v>46.0</v>
      </c>
      <c r="O148" s="20">
        <v>0.464</v>
      </c>
      <c r="P148" s="20">
        <v>0.508</v>
      </c>
      <c r="Q148" s="20">
        <v>0.028</v>
      </c>
      <c r="R148" s="20">
        <v>5.0972323E7</v>
      </c>
      <c r="S148" s="20">
        <v>0.365</v>
      </c>
      <c r="T148" s="20" t="str">
        <f t="array" ref="T148:U148">VLOOKUP(A148,TOURISM!$A$2:$F$2692,{3,6},0)</f>
        <v/>
      </c>
      <c r="U148" s="20"/>
      <c r="V148" s="20" t="str">
        <f t="array" ref="V148:AA148">VLOOKUP(A148,BUSINESS!$A$2:$J$2692,{4,5,6,7,8,9},0)</f>
        <v/>
      </c>
      <c r="W148" s="20">
        <v>166.0</v>
      </c>
      <c r="X148" s="20"/>
      <c r="Y148" s="20"/>
      <c r="Z148" s="20">
        <v>0.001</v>
      </c>
      <c r="AA148" s="20">
        <v>0.024</v>
      </c>
      <c r="AB148" s="21">
        <f t="shared" si="2"/>
        <v>54.81915658</v>
      </c>
      <c r="AC148" s="20">
        <f t="shared" si="54"/>
        <v>0.0004497538792</v>
      </c>
      <c r="AD148" s="20">
        <f t="shared" si="55"/>
        <v>0.00005338191081</v>
      </c>
      <c r="AE148" s="20"/>
      <c r="AF148" s="22" t="b">
        <f t="shared" si="4"/>
        <v>0</v>
      </c>
      <c r="AG148" s="20" t="b">
        <f t="shared" si="5"/>
        <v>0</v>
      </c>
      <c r="AH148" s="20" t="b">
        <f t="shared" si="6"/>
        <v>0</v>
      </c>
      <c r="AI148" s="20" t="b">
        <f t="shared" si="7"/>
        <v>0</v>
      </c>
      <c r="AJ148" s="20"/>
      <c r="AK148" s="20"/>
      <c r="AL148" s="20"/>
      <c r="AM148" s="20"/>
      <c r="AN148" s="20"/>
      <c r="AO148" s="20"/>
      <c r="AP148" s="20"/>
      <c r="AQ148" s="20"/>
      <c r="AR148" s="23"/>
      <c r="AS148" s="23"/>
      <c r="AT148" s="23"/>
      <c r="AU148" s="23"/>
      <c r="AV148" s="23"/>
    </row>
    <row r="149" ht="15.75" customHeight="1">
      <c r="A149" s="17" t="str">
        <f t="shared" si="1"/>
        <v>Congo (Kinshasa)-Africa2004</v>
      </c>
      <c r="B149" s="17" t="s">
        <v>102</v>
      </c>
      <c r="C149" s="18" t="s">
        <v>75</v>
      </c>
      <c r="D149" s="19" t="s">
        <v>83</v>
      </c>
      <c r="E149" s="17">
        <v>2.807061009E9</v>
      </c>
      <c r="F149" s="18">
        <v>0.051</v>
      </c>
      <c r="G149" s="18">
        <v>6.0</v>
      </c>
      <c r="H149" s="18"/>
      <c r="I149" s="20">
        <f t="array" ref="I149:J149">IFNA(VLOOKUP(A149,ENERGY!$A$2:$F$2692,{5,6},0),0)</f>
        <v>22246</v>
      </c>
      <c r="J149" s="20">
        <v>2820.0</v>
      </c>
      <c r="K149" s="20">
        <f t="array" ref="K149:S149">VLOOKUP(A149,'HUMAN RESOURCES'!$A$2:$M$2692,{2,3,4,5,6,7,8,9,10},0)</f>
        <v>0.046</v>
      </c>
      <c r="L149" s="20">
        <v>0.108</v>
      </c>
      <c r="M149" s="20">
        <v>49.0</v>
      </c>
      <c r="N149" s="20">
        <v>46.0</v>
      </c>
      <c r="O149" s="20">
        <v>0.463</v>
      </c>
      <c r="P149" s="20">
        <v>0.509</v>
      </c>
      <c r="Q149" s="20">
        <v>0.028</v>
      </c>
      <c r="R149" s="20">
        <v>5.2487293E7</v>
      </c>
      <c r="S149" s="20">
        <v>0.37</v>
      </c>
      <c r="T149" s="20" t="str">
        <f t="array" ref="T149:U149">VLOOKUP(A149,TOURISM!$A$2:$F$2692,{3,6},0)</f>
        <v/>
      </c>
      <c r="U149" s="20"/>
      <c r="V149" s="20" t="str">
        <f t="array" ref="V149:AA149">VLOOKUP(A149,BUSINESS!$A$2:$J$2692,{4,5,6,7,8,9},0)</f>
        <v/>
      </c>
      <c r="W149" s="20">
        <v>133.0</v>
      </c>
      <c r="X149" s="20"/>
      <c r="Y149" s="20"/>
      <c r="Z149" s="20">
        <v>0.002</v>
      </c>
      <c r="AA149" s="20">
        <v>0.038</v>
      </c>
      <c r="AB149" s="21">
        <f t="shared" si="2"/>
        <v>53.48077313</v>
      </c>
      <c r="AC149" s="20">
        <f t="shared" si="54"/>
        <v>0.0004238359178</v>
      </c>
      <c r="AD149" s="20">
        <f t="shared" si="55"/>
        <v>0.00005372728977</v>
      </c>
      <c r="AE149" s="20"/>
      <c r="AF149" s="22" t="b">
        <f t="shared" si="4"/>
        <v>0</v>
      </c>
      <c r="AG149" s="20" t="b">
        <f t="shared" si="5"/>
        <v>0</v>
      </c>
      <c r="AH149" s="20" t="b">
        <f t="shared" si="6"/>
        <v>0</v>
      </c>
      <c r="AI149" s="20" t="b">
        <f t="shared" si="7"/>
        <v>0</v>
      </c>
      <c r="AJ149" s="20"/>
      <c r="AK149" s="20"/>
      <c r="AL149" s="20"/>
      <c r="AM149" s="20"/>
      <c r="AN149" s="20"/>
      <c r="AO149" s="20"/>
      <c r="AP149" s="20"/>
      <c r="AQ149" s="20"/>
      <c r="AR149" s="23"/>
      <c r="AS149" s="23"/>
      <c r="AT149" s="23"/>
      <c r="AU149" s="23"/>
      <c r="AV149" s="23"/>
    </row>
    <row r="150" ht="15.75" customHeight="1">
      <c r="A150" s="17" t="str">
        <f t="shared" si="1"/>
        <v>Congo (Kinshasa)-Africa2005</v>
      </c>
      <c r="B150" s="17" t="s">
        <v>102</v>
      </c>
      <c r="C150" s="18" t="s">
        <v>75</v>
      </c>
      <c r="D150" s="19" t="s">
        <v>84</v>
      </c>
      <c r="E150" s="17">
        <v>2.807657386E9</v>
      </c>
      <c r="F150" s="18">
        <v>0.054</v>
      </c>
      <c r="G150" s="18">
        <v>7.0</v>
      </c>
      <c r="H150" s="18"/>
      <c r="I150" s="20">
        <f t="array" ref="I150:J150">IFNA(VLOOKUP(A150,ENERGY!$A$2:$F$2692,{5,6},0),0)</f>
        <v>19231</v>
      </c>
      <c r="J150" s="20">
        <v>1936.0</v>
      </c>
      <c r="K150" s="20">
        <f t="array" ref="K150:S150">VLOOKUP(A150,'HUMAN RESOURCES'!$A$2:$M$2692,{2,3,4,5,6,7,8,9,10},0)</f>
        <v>0.046</v>
      </c>
      <c r="L150" s="20">
        <v>0.105</v>
      </c>
      <c r="M150" s="20">
        <v>49.0</v>
      </c>
      <c r="N150" s="20">
        <v>46.0</v>
      </c>
      <c r="O150" s="20">
        <v>0.462</v>
      </c>
      <c r="P150" s="20">
        <v>0.51</v>
      </c>
      <c r="Q150" s="20">
        <v>0.028</v>
      </c>
      <c r="R150" s="20">
        <v>5.4028003E7</v>
      </c>
      <c r="S150" s="20">
        <v>0.375</v>
      </c>
      <c r="T150" s="20">
        <f t="array" ref="T150:U150">VLOOKUP(A150,TOURISM!$A$2:$F$2692,{3,6},0)</f>
        <v>3200000</v>
      </c>
      <c r="U150" s="20">
        <v>5.4E7</v>
      </c>
      <c r="V150" s="20">
        <f t="array" ref="V150:AA150">VLOOKUP(A150,BUSINESS!$A$2:$J$2692,{4,5,6,7,8,9},0)</f>
        <v>2.865</v>
      </c>
      <c r="W150" s="20">
        <v>133.0</v>
      </c>
      <c r="X150" s="20"/>
      <c r="Y150" s="20">
        <v>308.0</v>
      </c>
      <c r="Z150" s="20">
        <v>0.002</v>
      </c>
      <c r="AA150" s="20">
        <v>0.051</v>
      </c>
      <c r="AB150" s="21">
        <f t="shared" si="2"/>
        <v>51.96670671</v>
      </c>
      <c r="AC150" s="20">
        <f t="shared" si="54"/>
        <v>0.0003559450458</v>
      </c>
      <c r="AD150" s="20">
        <f t="shared" si="55"/>
        <v>0.00003583326965</v>
      </c>
      <c r="AE150" s="20">
        <f t="shared" ref="AE150:AE157" si="56">U150/R150</f>
        <v>0.9994816947</v>
      </c>
      <c r="AF150" s="22" t="b">
        <f t="shared" si="4"/>
        <v>0</v>
      </c>
      <c r="AG150" s="20" t="b">
        <f t="shared" si="5"/>
        <v>0</v>
      </c>
      <c r="AH150" s="20" t="b">
        <f t="shared" si="6"/>
        <v>0</v>
      </c>
      <c r="AI150" s="20" t="b">
        <f t="shared" si="7"/>
        <v>0</v>
      </c>
      <c r="AJ150" s="20"/>
      <c r="AK150" s="20"/>
      <c r="AL150" s="20"/>
      <c r="AM150" s="20"/>
      <c r="AN150" s="20"/>
      <c r="AO150" s="20"/>
      <c r="AP150" s="20"/>
      <c r="AQ150" s="20"/>
      <c r="AR150" s="23"/>
      <c r="AS150" s="23"/>
      <c r="AT150" s="23"/>
      <c r="AU150" s="23"/>
      <c r="AV150" s="23"/>
    </row>
    <row r="151" ht="15.75" customHeight="1">
      <c r="A151" s="17" t="str">
        <f t="shared" si="1"/>
        <v>Congo (Kinshasa)-Africa2006</v>
      </c>
      <c r="B151" s="17" t="s">
        <v>102</v>
      </c>
      <c r="C151" s="18" t="s">
        <v>75</v>
      </c>
      <c r="D151" s="19" t="s">
        <v>85</v>
      </c>
      <c r="E151" s="17">
        <v>2.812845486E9</v>
      </c>
      <c r="F151" s="18">
        <v>0.053</v>
      </c>
      <c r="G151" s="18">
        <v>7.0</v>
      </c>
      <c r="H151" s="18"/>
      <c r="I151" s="20">
        <f t="array" ref="I151:J151">IFNA(VLOOKUP(A151,ENERGY!$A$2:$F$2692,{5,6},0),0)</f>
        <v>21459</v>
      </c>
      <c r="J151" s="20">
        <v>2604.0</v>
      </c>
      <c r="K151" s="20">
        <f t="array" ref="K151:S151">VLOOKUP(A151,'HUMAN RESOURCES'!$A$2:$M$2692,{2,3,4,5,6,7,8,9,10},0)</f>
        <v>0.046</v>
      </c>
      <c r="L151" s="20">
        <v>0.102</v>
      </c>
      <c r="M151" s="20">
        <v>50.0</v>
      </c>
      <c r="N151" s="20">
        <v>46.0</v>
      </c>
      <c r="O151" s="20">
        <v>0.461</v>
      </c>
      <c r="P151" s="20">
        <v>0.511</v>
      </c>
      <c r="Q151" s="20">
        <v>0.028</v>
      </c>
      <c r="R151" s="20">
        <v>5.5590838E7</v>
      </c>
      <c r="S151" s="20">
        <v>0.38</v>
      </c>
      <c r="T151" s="20">
        <f t="array" ref="T151:U151">VLOOKUP(A151,TOURISM!$A$2:$F$2692,{3,6},0)</f>
        <v>3100000</v>
      </c>
      <c r="U151" s="20">
        <v>9.3E7</v>
      </c>
      <c r="V151" s="20">
        <f t="array" ref="V151:AA151">VLOOKUP(A151,BUSINESS!$A$2:$J$2692,{4,5,6,7,8,9},0)</f>
        <v>2.865</v>
      </c>
      <c r="W151" s="20">
        <v>133.0</v>
      </c>
      <c r="X151" s="20"/>
      <c r="Y151" s="20">
        <v>308.0</v>
      </c>
      <c r="Z151" s="20">
        <v>0.003</v>
      </c>
      <c r="AA151" s="20">
        <v>0.079</v>
      </c>
      <c r="AB151" s="21">
        <f t="shared" si="2"/>
        <v>50.59908408</v>
      </c>
      <c r="AC151" s="20">
        <f t="shared" si="54"/>
        <v>0.0003860168469</v>
      </c>
      <c r="AD151" s="20">
        <f t="shared" si="55"/>
        <v>0.00004684225124</v>
      </c>
      <c r="AE151" s="20">
        <f t="shared" si="56"/>
        <v>1.672937544</v>
      </c>
      <c r="AF151" s="22" t="b">
        <f t="shared" si="4"/>
        <v>0</v>
      </c>
      <c r="AG151" s="20" t="b">
        <f t="shared" si="5"/>
        <v>0</v>
      </c>
      <c r="AH151" s="20" t="b">
        <f t="shared" si="6"/>
        <v>0</v>
      </c>
      <c r="AI151" s="20" t="b">
        <f t="shared" si="7"/>
        <v>0</v>
      </c>
      <c r="AJ151" s="20"/>
      <c r="AK151" s="20"/>
      <c r="AL151" s="20"/>
      <c r="AM151" s="20"/>
      <c r="AN151" s="20"/>
      <c r="AO151" s="20"/>
      <c r="AP151" s="20"/>
      <c r="AQ151" s="20"/>
      <c r="AR151" s="23"/>
      <c r="AS151" s="23"/>
      <c r="AT151" s="23"/>
      <c r="AU151" s="23"/>
      <c r="AV151" s="23"/>
    </row>
    <row r="152" ht="15.75" customHeight="1">
      <c r="A152" s="17" t="str">
        <f t="shared" si="1"/>
        <v>Congo (Kinshasa)-Africa2007</v>
      </c>
      <c r="B152" s="17" t="s">
        <v>102</v>
      </c>
      <c r="C152" s="18" t="s">
        <v>75</v>
      </c>
      <c r="D152" s="19" t="s">
        <v>86</v>
      </c>
      <c r="E152" s="17">
        <v>2.821346684E9</v>
      </c>
      <c r="F152" s="18">
        <v>0.055</v>
      </c>
      <c r="G152" s="18">
        <v>9.0</v>
      </c>
      <c r="H152" s="18">
        <v>0.464</v>
      </c>
      <c r="I152" s="20">
        <f t="array" ref="I152:J152">IFNA(VLOOKUP(A152,ENERGY!$A$2:$F$2692,{5,6},0),0)</f>
        <v>17841</v>
      </c>
      <c r="J152" s="20">
        <v>1544.0</v>
      </c>
      <c r="K152" s="20">
        <f t="array" ref="K152:S152">VLOOKUP(A152,'HUMAN RESOURCES'!$A$2:$M$2692,{2,3,4,5,6,7,8,9,10},0)</f>
        <v>0.045</v>
      </c>
      <c r="L152" s="20">
        <v>0.1</v>
      </c>
      <c r="M152" s="20">
        <v>50.0</v>
      </c>
      <c r="N152" s="20">
        <v>47.0</v>
      </c>
      <c r="O152" s="20">
        <v>0.46</v>
      </c>
      <c r="P152" s="20">
        <v>0.512</v>
      </c>
      <c r="Q152" s="20">
        <v>0.028</v>
      </c>
      <c r="R152" s="20">
        <v>5.7187942E7</v>
      </c>
      <c r="S152" s="20">
        <v>0.384</v>
      </c>
      <c r="T152" s="20">
        <f t="array" ref="T152:U152">VLOOKUP(A152,TOURISM!$A$2:$F$2692,{3,6},0)</f>
        <v>700000</v>
      </c>
      <c r="U152" s="20">
        <v>1.09E8</v>
      </c>
      <c r="V152" s="20">
        <f t="array" ref="V152:AA152">VLOOKUP(A152,BUSINESS!$A$2:$J$2692,{4,5,6,7,8,9},0)</f>
        <v>2.881</v>
      </c>
      <c r="W152" s="20">
        <v>133.0</v>
      </c>
      <c r="X152" s="20"/>
      <c r="Y152" s="20">
        <v>308.0</v>
      </c>
      <c r="Z152" s="20">
        <v>0.004</v>
      </c>
      <c r="AA152" s="20">
        <v>0.115</v>
      </c>
      <c r="AB152" s="21">
        <f t="shared" si="2"/>
        <v>49.33464268</v>
      </c>
      <c r="AC152" s="20">
        <f t="shared" si="54"/>
        <v>0.0003119713593</v>
      </c>
      <c r="AD152" s="20">
        <f t="shared" si="55"/>
        <v>0.00002699869843</v>
      </c>
      <c r="AE152" s="20">
        <f t="shared" si="56"/>
        <v>1.905996198</v>
      </c>
      <c r="AF152" s="22" t="b">
        <f t="shared" si="4"/>
        <v>0</v>
      </c>
      <c r="AG152" s="20" t="b">
        <f t="shared" si="5"/>
        <v>0</v>
      </c>
      <c r="AH152" s="20" t="b">
        <f t="shared" si="6"/>
        <v>0</v>
      </c>
      <c r="AI152" s="20" t="b">
        <f t="shared" si="7"/>
        <v>0</v>
      </c>
      <c r="AJ152" s="20"/>
      <c r="AK152" s="20"/>
      <c r="AL152" s="20"/>
      <c r="AM152" s="20"/>
      <c r="AN152" s="20"/>
      <c r="AO152" s="20"/>
      <c r="AP152" s="20"/>
      <c r="AQ152" s="20"/>
      <c r="AR152" s="23"/>
      <c r="AS152" s="23"/>
      <c r="AT152" s="23"/>
      <c r="AU152" s="23"/>
      <c r="AV152" s="23"/>
    </row>
    <row r="153" ht="15.75" customHeight="1">
      <c r="A153" s="17" t="str">
        <f t="shared" si="1"/>
        <v>Congo (Kinshasa)-Africa2008</v>
      </c>
      <c r="B153" s="17" t="s">
        <v>102</v>
      </c>
      <c r="C153" s="18" t="s">
        <v>75</v>
      </c>
      <c r="D153" s="19" t="s">
        <v>87</v>
      </c>
      <c r="E153" s="17">
        <v>2.823503853E9</v>
      </c>
      <c r="F153" s="18">
        <v>0.059</v>
      </c>
      <c r="G153" s="18">
        <v>10.0</v>
      </c>
      <c r="H153" s="18">
        <v>0.47</v>
      </c>
      <c r="I153" s="20">
        <f t="array" ref="I153:J153">IFNA(VLOOKUP(A153,ENERGY!$A$2:$F$2692,{5,6},0),0)</f>
        <v>0</v>
      </c>
      <c r="J153" s="20">
        <v>0.0</v>
      </c>
      <c r="K153" s="20">
        <f t="array" ref="K153:S153">VLOOKUP(A153,'HUMAN RESOURCES'!$A$2:$M$2692,{2,3,4,5,6,7,8,9,10},0)</f>
        <v>0.045</v>
      </c>
      <c r="L153" s="20">
        <v>0.097</v>
      </c>
      <c r="M153" s="20">
        <v>50.0</v>
      </c>
      <c r="N153" s="20">
        <v>47.0</v>
      </c>
      <c r="O153" s="20">
        <v>0.458</v>
      </c>
      <c r="P153" s="20">
        <v>0.514</v>
      </c>
      <c r="Q153" s="20">
        <v>0.028</v>
      </c>
      <c r="R153" s="20">
        <v>5.8819038E7</v>
      </c>
      <c r="S153" s="20">
        <v>0.389</v>
      </c>
      <c r="T153" s="20">
        <f t="array" ref="T153:U153">VLOOKUP(A153,TOURISM!$A$2:$F$2692,{3,6},0)</f>
        <v>700000</v>
      </c>
      <c r="U153" s="20">
        <v>1.27E8</v>
      </c>
      <c r="V153" s="20">
        <f t="array" ref="V153:AA153">VLOOKUP(A153,BUSINESS!$A$2:$J$2692,{4,5,6,7,8,9},0)</f>
        <v>2.881</v>
      </c>
      <c r="W153" s="20">
        <v>133.0</v>
      </c>
      <c r="X153" s="20"/>
      <c r="Y153" s="20">
        <v>308.0</v>
      </c>
      <c r="Z153" s="20">
        <v>0.004</v>
      </c>
      <c r="AA153" s="20">
        <v>0.169</v>
      </c>
      <c r="AB153" s="21">
        <f t="shared" si="2"/>
        <v>48.00323074</v>
      </c>
      <c r="AC153" s="20"/>
      <c r="AD153" s="20"/>
      <c r="AE153" s="20">
        <f t="shared" si="56"/>
        <v>2.159164861</v>
      </c>
      <c r="AF153" s="22" t="b">
        <f t="shared" si="4"/>
        <v>0</v>
      </c>
      <c r="AG153" s="20" t="b">
        <f t="shared" si="5"/>
        <v>0</v>
      </c>
      <c r="AH153" s="20" t="b">
        <f t="shared" si="6"/>
        <v>0</v>
      </c>
      <c r="AI153" s="20" t="b">
        <f t="shared" si="7"/>
        <v>0</v>
      </c>
      <c r="AJ153" s="20"/>
      <c r="AK153" s="20"/>
      <c r="AL153" s="20"/>
      <c r="AM153" s="20"/>
      <c r="AN153" s="20"/>
      <c r="AO153" s="20"/>
      <c r="AP153" s="20"/>
      <c r="AQ153" s="20"/>
      <c r="AR153" s="23"/>
      <c r="AS153" s="23"/>
      <c r="AT153" s="23"/>
      <c r="AU153" s="23"/>
      <c r="AV153" s="23"/>
    </row>
    <row r="154" ht="15.75" customHeight="1">
      <c r="A154" s="17" t="str">
        <f t="shared" si="1"/>
        <v>Congo (Kinshasa)-Africa2009</v>
      </c>
      <c r="B154" s="17" t="s">
        <v>102</v>
      </c>
      <c r="C154" s="18" t="s">
        <v>75</v>
      </c>
      <c r="D154" s="19" t="s">
        <v>88</v>
      </c>
      <c r="E154" s="17">
        <v>2.826481072E9</v>
      </c>
      <c r="F154" s="18">
        <v>0.073</v>
      </c>
      <c r="G154" s="18">
        <v>15.0</v>
      </c>
      <c r="H154" s="18">
        <v>0.432</v>
      </c>
      <c r="I154" s="20">
        <f t="array" ref="I154:J154">IFNA(VLOOKUP(A154,ENERGY!$A$2:$F$2692,{5,6},0),0)</f>
        <v>18503</v>
      </c>
      <c r="J154" s="20">
        <v>1698.0</v>
      </c>
      <c r="K154" s="20">
        <f t="array" ref="K154:S154">VLOOKUP(A154,'HUMAN RESOURCES'!$A$2:$M$2692,{2,3,4,5,6,7,8,9,10},0)</f>
        <v>0.044</v>
      </c>
      <c r="L154" s="20">
        <v>0.095</v>
      </c>
      <c r="M154" s="20">
        <v>50.0</v>
      </c>
      <c r="N154" s="20">
        <v>47.0</v>
      </c>
      <c r="O154" s="20">
        <v>0.456</v>
      </c>
      <c r="P154" s="20">
        <v>0.515</v>
      </c>
      <c r="Q154" s="20">
        <v>0.028</v>
      </c>
      <c r="R154" s="20">
        <v>6.0486276E7</v>
      </c>
      <c r="S154" s="20">
        <v>0.394</v>
      </c>
      <c r="T154" s="20">
        <f t="array" ref="T154:U154">VLOOKUP(A154,TOURISM!$A$2:$F$2692,{3,6},0)</f>
        <v>24000000</v>
      </c>
      <c r="U154" s="20">
        <v>1.21E8</v>
      </c>
      <c r="V154" s="20">
        <f t="array" ref="V154:AA154">VLOOKUP(A154,BUSINESS!$A$2:$J$2692,{4,5,6,7,8,9},0)</f>
        <v>2.927</v>
      </c>
      <c r="W154" s="20">
        <v>127.0</v>
      </c>
      <c r="X154" s="20"/>
      <c r="Y154" s="20">
        <v>308.0</v>
      </c>
      <c r="Z154" s="20">
        <v>0.006</v>
      </c>
      <c r="AA154" s="20">
        <v>0.156</v>
      </c>
      <c r="AB154" s="21">
        <f t="shared" si="2"/>
        <v>46.72929562</v>
      </c>
      <c r="AC154" s="20">
        <f t="shared" ref="AC154:AC155" si="57">I154/R154</f>
        <v>0.0003059041029</v>
      </c>
      <c r="AD154" s="20">
        <f t="shared" ref="AD154:AD155" si="58">J154/R154</f>
        <v>0.00002807248375</v>
      </c>
      <c r="AE154" s="20">
        <f t="shared" si="56"/>
        <v>2.000453789</v>
      </c>
      <c r="AF154" s="22" t="b">
        <f t="shared" si="4"/>
        <v>0</v>
      </c>
      <c r="AG154" s="20" t="b">
        <f t="shared" si="5"/>
        <v>0</v>
      </c>
      <c r="AH154" s="20" t="b">
        <f t="shared" si="6"/>
        <v>0</v>
      </c>
      <c r="AI154" s="20" t="b">
        <f t="shared" si="7"/>
        <v>0</v>
      </c>
      <c r="AJ154" s="20"/>
      <c r="AK154" s="20"/>
      <c r="AL154" s="20"/>
      <c r="AM154" s="20"/>
      <c r="AN154" s="20"/>
      <c r="AO154" s="20"/>
      <c r="AP154" s="20"/>
      <c r="AQ154" s="20"/>
      <c r="AR154" s="23"/>
      <c r="AS154" s="23"/>
      <c r="AT154" s="23"/>
      <c r="AU154" s="23"/>
      <c r="AV154" s="23"/>
    </row>
    <row r="155" ht="15.75" customHeight="1">
      <c r="A155" s="17" t="str">
        <f t="shared" si="1"/>
        <v>Congo (Kinshasa)-Africa2010</v>
      </c>
      <c r="B155" s="17" t="s">
        <v>102</v>
      </c>
      <c r="C155" s="18" t="s">
        <v>75</v>
      </c>
      <c r="D155" s="19" t="s">
        <v>89</v>
      </c>
      <c r="E155" s="17">
        <v>2.830236054E9</v>
      </c>
      <c r="F155" s="18">
        <v>0.091</v>
      </c>
      <c r="G155" s="18">
        <v>17.0</v>
      </c>
      <c r="H155" s="18">
        <v>0.654</v>
      </c>
      <c r="I155" s="20">
        <f t="array" ref="I155:J155">IFNA(VLOOKUP(A155,ENERGY!$A$2:$F$2692,{5,6},0),0)</f>
        <v>20715</v>
      </c>
      <c r="J155" s="20">
        <v>2417.0</v>
      </c>
      <c r="K155" s="20">
        <f t="array" ref="K155:S155">VLOOKUP(A155,'HUMAN RESOURCES'!$A$2:$M$2692,{2,3,4,5,6,7,8,9,10},0)</f>
        <v>0.044</v>
      </c>
      <c r="L155" s="20">
        <v>0.092</v>
      </c>
      <c r="M155" s="20">
        <v>51.0</v>
      </c>
      <c r="N155" s="20">
        <v>47.0</v>
      </c>
      <c r="O155" s="20">
        <v>0.455</v>
      </c>
      <c r="P155" s="20">
        <v>0.517</v>
      </c>
      <c r="Q155" s="20">
        <v>0.028</v>
      </c>
      <c r="R155" s="20">
        <v>6.2191161E7</v>
      </c>
      <c r="S155" s="20">
        <v>0.399</v>
      </c>
      <c r="T155" s="20">
        <f t="array" ref="T155:U155">VLOOKUP(A155,TOURISM!$A$2:$F$2692,{3,6},0)</f>
        <v>10700000</v>
      </c>
      <c r="U155" s="20">
        <v>1.5E8</v>
      </c>
      <c r="V155" s="20">
        <f t="array" ref="V155:AA155">VLOOKUP(A155,BUSINESS!$A$2:$J$2692,{4,5,6,7,8,9},0)</f>
        <v>3.391</v>
      </c>
      <c r="W155" s="20">
        <v>84.0</v>
      </c>
      <c r="X155" s="20"/>
      <c r="Y155" s="20">
        <v>336.0</v>
      </c>
      <c r="Z155" s="20">
        <v>0.007</v>
      </c>
      <c r="AA155" s="20">
        <v>0.19</v>
      </c>
      <c r="AB155" s="21">
        <f t="shared" si="2"/>
        <v>45.50865442</v>
      </c>
      <c r="AC155" s="20">
        <f t="shared" si="57"/>
        <v>0.0003330859188</v>
      </c>
      <c r="AD155" s="20">
        <f t="shared" si="58"/>
        <v>0.00003886404372</v>
      </c>
      <c r="AE155" s="20">
        <f t="shared" si="56"/>
        <v>2.411918311</v>
      </c>
      <c r="AF155" s="22" t="b">
        <f t="shared" si="4"/>
        <v>0</v>
      </c>
      <c r="AG155" s="20" t="b">
        <f t="shared" si="5"/>
        <v>0</v>
      </c>
      <c r="AH155" s="20" t="b">
        <f t="shared" si="6"/>
        <v>0</v>
      </c>
      <c r="AI155" s="20" t="b">
        <f t="shared" si="7"/>
        <v>0</v>
      </c>
      <c r="AJ155" s="20"/>
      <c r="AK155" s="20"/>
      <c r="AL155" s="20"/>
      <c r="AM155" s="20"/>
      <c r="AN155" s="20"/>
      <c r="AO155" s="20"/>
      <c r="AP155" s="20"/>
      <c r="AQ155" s="20"/>
      <c r="AR155" s="23"/>
      <c r="AS155" s="23"/>
      <c r="AT155" s="23"/>
      <c r="AU155" s="23"/>
      <c r="AV155" s="23"/>
    </row>
    <row r="156" ht="15.75" customHeight="1">
      <c r="A156" s="17" t="str">
        <f t="shared" si="1"/>
        <v>Congo (Kinshasa)-Africa2011</v>
      </c>
      <c r="B156" s="17" t="s">
        <v>102</v>
      </c>
      <c r="C156" s="18" t="s">
        <v>75</v>
      </c>
      <c r="D156" s="19" t="s">
        <v>90</v>
      </c>
      <c r="E156" s="17">
        <v>2.83344275E9</v>
      </c>
      <c r="F156" s="18">
        <v>0.07</v>
      </c>
      <c r="G156" s="18">
        <v>15.0</v>
      </c>
      <c r="H156" s="18">
        <v>0.565</v>
      </c>
      <c r="I156" s="20">
        <f t="array" ref="I156:J156">IFNA(VLOOKUP(A156,ENERGY!$A$2:$F$2692,{5,6},0),0)</f>
        <v>0</v>
      </c>
      <c r="J156" s="20">
        <v>0.0</v>
      </c>
      <c r="K156" s="20">
        <f t="array" ref="K156:S156">VLOOKUP(A156,'HUMAN RESOURCES'!$A$2:$M$2692,{2,3,4,5,6,7,8,9,10},0)</f>
        <v>0.044</v>
      </c>
      <c r="L156" s="20">
        <v>0.09</v>
      </c>
      <c r="M156" s="20">
        <v>51.0</v>
      </c>
      <c r="N156" s="20">
        <v>48.0</v>
      </c>
      <c r="O156" s="20">
        <v>0.453</v>
      </c>
      <c r="P156" s="20">
        <v>0.519</v>
      </c>
      <c r="Q156" s="20">
        <v>0.028</v>
      </c>
      <c r="R156" s="20">
        <v>6.3931512E7</v>
      </c>
      <c r="S156" s="20">
        <v>0.404</v>
      </c>
      <c r="T156" s="20">
        <f t="array" ref="T156:U156">VLOOKUP(A156,TOURISM!$A$2:$F$2692,{3,6},0)</f>
        <v>11400000</v>
      </c>
      <c r="U156" s="20">
        <v>2.98E8</v>
      </c>
      <c r="V156" s="20">
        <f t="array" ref="V156:AA156">VLOOKUP(A156,BUSINESS!$A$2:$J$2692,{4,5,6,7,8,9},0)</f>
        <v>3.391</v>
      </c>
      <c r="W156" s="20">
        <v>65.0</v>
      </c>
      <c r="X156" s="20"/>
      <c r="Y156" s="20">
        <v>336.0</v>
      </c>
      <c r="Z156" s="20">
        <v>0.012</v>
      </c>
      <c r="AA156" s="20">
        <v>0.245</v>
      </c>
      <c r="AB156" s="21">
        <f t="shared" si="2"/>
        <v>44.31997088</v>
      </c>
      <c r="AC156" s="20"/>
      <c r="AD156" s="20"/>
      <c r="AE156" s="20">
        <f t="shared" si="56"/>
        <v>4.661238107</v>
      </c>
      <c r="AF156" s="22" t="b">
        <f t="shared" si="4"/>
        <v>0</v>
      </c>
      <c r="AG156" s="20" t="b">
        <f t="shared" si="5"/>
        <v>0</v>
      </c>
      <c r="AH156" s="20" t="b">
        <f t="shared" si="6"/>
        <v>0</v>
      </c>
      <c r="AI156" s="20" t="b">
        <f t="shared" si="7"/>
        <v>0</v>
      </c>
      <c r="AJ156" s="20"/>
      <c r="AK156" s="20"/>
      <c r="AL156" s="20"/>
      <c r="AM156" s="20"/>
      <c r="AN156" s="20"/>
      <c r="AO156" s="20"/>
      <c r="AP156" s="20"/>
      <c r="AQ156" s="20"/>
      <c r="AR156" s="23"/>
      <c r="AS156" s="23"/>
      <c r="AT156" s="23"/>
      <c r="AU156" s="23"/>
      <c r="AV156" s="23"/>
    </row>
    <row r="157" ht="15.75" customHeight="1">
      <c r="A157" s="17" t="str">
        <f t="shared" si="1"/>
        <v>Congo (Kinshasa)-Africa2012</v>
      </c>
      <c r="B157" s="17" t="s">
        <v>102</v>
      </c>
      <c r="C157" s="18" t="s">
        <v>75</v>
      </c>
      <c r="D157" s="19" t="s">
        <v>91</v>
      </c>
      <c r="E157" s="17">
        <v>2.834168889E9</v>
      </c>
      <c r="F157" s="18">
        <v>0.061</v>
      </c>
      <c r="G157" s="18">
        <v>15.0</v>
      </c>
      <c r="H157" s="18">
        <v>0.438</v>
      </c>
      <c r="I157" s="20">
        <f t="array" ref="I157:J157">IFNA(VLOOKUP(A157,ENERGY!$A$2:$F$2692,{5,6},0),0)</f>
        <v>0</v>
      </c>
      <c r="J157" s="20">
        <v>0.0</v>
      </c>
      <c r="K157" s="20">
        <f t="array" ref="K157:S157">VLOOKUP(A157,'HUMAN RESOURCES'!$A$2:$M$2692,{2,3,4,5,6,7,8,9,10},0)</f>
        <v>0.043</v>
      </c>
      <c r="L157" s="20">
        <v>0.088</v>
      </c>
      <c r="M157" s="20">
        <v>51.0</v>
      </c>
      <c r="N157" s="20">
        <v>48.0</v>
      </c>
      <c r="O157" s="20">
        <v>0.451</v>
      </c>
      <c r="P157" s="20">
        <v>0.52</v>
      </c>
      <c r="Q157" s="20">
        <v>0.028</v>
      </c>
      <c r="R157" s="20">
        <v>6.5705093E7</v>
      </c>
      <c r="S157" s="20">
        <v>0.41</v>
      </c>
      <c r="T157" s="20">
        <f t="array" ref="T157:U157">VLOOKUP(A157,TOURISM!$A$2:$F$2692,{3,6},0)</f>
        <v>6900000</v>
      </c>
      <c r="U157" s="20">
        <v>1.08E8</v>
      </c>
      <c r="V157" s="20">
        <f t="array" ref="V157:AA157">VLOOKUP(A157,BUSINESS!$A$2:$J$2692,{4,5,6,7,8,9},0)</f>
        <v>3.391</v>
      </c>
      <c r="W157" s="20">
        <v>58.0</v>
      </c>
      <c r="X157" s="20">
        <v>183.0</v>
      </c>
      <c r="Y157" s="20">
        <v>336.0</v>
      </c>
      <c r="Z157" s="20">
        <v>0.017</v>
      </c>
      <c r="AA157" s="20">
        <v>0.306</v>
      </c>
      <c r="AB157" s="21">
        <f t="shared" si="2"/>
        <v>43.13469108</v>
      </c>
      <c r="AC157" s="20"/>
      <c r="AD157" s="20"/>
      <c r="AE157" s="20">
        <f t="shared" si="56"/>
        <v>1.643708198</v>
      </c>
      <c r="AF157" s="22" t="b">
        <f t="shared" si="4"/>
        <v>0</v>
      </c>
      <c r="AG157" s="20" t="b">
        <f t="shared" si="5"/>
        <v>0</v>
      </c>
      <c r="AH157" s="20" t="b">
        <f t="shared" si="6"/>
        <v>0</v>
      </c>
      <c r="AI157" s="20" t="b">
        <f t="shared" si="7"/>
        <v>0</v>
      </c>
      <c r="AJ157" s="20"/>
      <c r="AK157" s="20"/>
      <c r="AL157" s="20"/>
      <c r="AM157" s="20"/>
      <c r="AN157" s="20"/>
      <c r="AO157" s="20"/>
      <c r="AP157" s="20"/>
      <c r="AQ157" s="20"/>
      <c r="AR157" s="23"/>
      <c r="AS157" s="23"/>
      <c r="AT157" s="23"/>
      <c r="AU157" s="23"/>
      <c r="AV157" s="23"/>
    </row>
    <row r="158" ht="15.75" customHeight="1">
      <c r="A158" s="17" t="str">
        <f t="shared" si="1"/>
        <v>Congo (Kinshasa)-Africa2000</v>
      </c>
      <c r="B158" s="17" t="s">
        <v>102</v>
      </c>
      <c r="C158" s="18" t="s">
        <v>75</v>
      </c>
      <c r="D158" s="19" t="s">
        <v>76</v>
      </c>
      <c r="E158" s="17">
        <v>2.851154076E9</v>
      </c>
      <c r="F158" s="18">
        <v>0.056</v>
      </c>
      <c r="G158" s="18">
        <v>15.0</v>
      </c>
      <c r="H158" s="18">
        <v>0.284</v>
      </c>
      <c r="I158" s="20" t="str">
        <f t="array" ref="I158:J158">IFNA(VLOOKUP(A158,ENERGY!$A$2:$F$2692,{5,6},0),0)</f>
        <v/>
      </c>
      <c r="J158" s="20"/>
      <c r="K158" s="20">
        <f t="array" ref="K158:S158">VLOOKUP(A158,'HUMAN RESOURCES'!$A$2:$M$2692,{2,3,4,5,6,7,8,9,10},0)</f>
        <v>0.048</v>
      </c>
      <c r="L158" s="20">
        <v>0.115</v>
      </c>
      <c r="M158" s="20">
        <v>48.0</v>
      </c>
      <c r="N158" s="20">
        <v>45.0</v>
      </c>
      <c r="O158" s="20">
        <v>0.464</v>
      </c>
      <c r="P158" s="20">
        <v>0.507</v>
      </c>
      <c r="Q158" s="20">
        <v>0.028</v>
      </c>
      <c r="R158" s="20">
        <v>4.6949244E7</v>
      </c>
      <c r="S158" s="20">
        <v>0.351</v>
      </c>
      <c r="T158" s="20" t="str">
        <f t="array" ref="T158:U158">VLOOKUP(A158,TOURISM!$A$2:$F$2692,{3,6},0)</f>
        <v/>
      </c>
      <c r="U158" s="20"/>
      <c r="V158" s="20" t="str">
        <f t="array" ref="V158:AA158">VLOOKUP(A158,BUSINESS!$A$2:$J$2692,{4,5,6,7,8,9},0)</f>
        <v/>
      </c>
      <c r="W158" s="20"/>
      <c r="X158" s="20"/>
      <c r="Y158" s="20"/>
      <c r="Z158" s="20">
        <v>0.0</v>
      </c>
      <c r="AA158" s="20">
        <v>0.0</v>
      </c>
      <c r="AB158" s="21">
        <f t="shared" si="2"/>
        <v>60.72843422</v>
      </c>
      <c r="AC158" s="20"/>
      <c r="AD158" s="20"/>
      <c r="AE158" s="20"/>
      <c r="AF158" s="22" t="b">
        <f t="shared" si="4"/>
        <v>0</v>
      </c>
      <c r="AG158" s="20" t="b">
        <f t="shared" si="5"/>
        <v>0</v>
      </c>
      <c r="AH158" s="20" t="b">
        <f t="shared" si="6"/>
        <v>0</v>
      </c>
      <c r="AI158" s="20" t="b">
        <f t="shared" si="7"/>
        <v>0</v>
      </c>
      <c r="AJ158" s="20"/>
      <c r="AK158" s="20"/>
      <c r="AL158" s="20"/>
      <c r="AM158" s="20"/>
      <c r="AN158" s="20"/>
      <c r="AO158" s="20"/>
      <c r="AP158" s="20"/>
      <c r="AQ158" s="20"/>
      <c r="AR158" s="23"/>
      <c r="AS158" s="23"/>
      <c r="AT158" s="23"/>
      <c r="AU158" s="23"/>
      <c r="AV158" s="23"/>
    </row>
    <row r="159" ht="15.75" customHeight="1">
      <c r="A159" s="17" t="str">
        <f t="shared" si="1"/>
        <v>Cote d'Ivoire-Africa2001</v>
      </c>
      <c r="B159" s="17" t="s">
        <v>103</v>
      </c>
      <c r="C159" s="18" t="s">
        <v>75</v>
      </c>
      <c r="D159" s="19" t="s">
        <v>77</v>
      </c>
      <c r="E159" s="17">
        <v>3.01977068E9</v>
      </c>
      <c r="F159" s="18">
        <v>0.052</v>
      </c>
      <c r="G159" s="18">
        <v>34.0</v>
      </c>
      <c r="H159" s="18"/>
      <c r="I159" s="20">
        <f t="array" ref="I159:J159">IFNA(VLOOKUP(A159,ENERGY!$A$2:$F$2692,{5,6},0),0)</f>
        <v>11233</v>
      </c>
      <c r="J159" s="20"/>
      <c r="K159" s="20">
        <f t="array" ref="K159:S159">VLOOKUP(A159,'HUMAN RESOURCES'!$A$2:$M$2692,{2,3,4,5,6,7,8,9,10},0)</f>
        <v>0.038</v>
      </c>
      <c r="L159" s="20">
        <v>0.098</v>
      </c>
      <c r="M159" s="20">
        <v>47.0</v>
      </c>
      <c r="N159" s="20">
        <v>46.0</v>
      </c>
      <c r="O159" s="20">
        <v>0.421</v>
      </c>
      <c r="P159" s="20">
        <v>0.55</v>
      </c>
      <c r="Q159" s="20">
        <v>0.029</v>
      </c>
      <c r="R159" s="20">
        <v>1.6420173E7</v>
      </c>
      <c r="S159" s="20">
        <v>0.442</v>
      </c>
      <c r="T159" s="20">
        <f t="array" ref="T159:U159">VLOOKUP(A159,TOURISM!$A$2:$F$2692,{3,6},0)</f>
        <v>58000000</v>
      </c>
      <c r="U159" s="20">
        <v>2.89E8</v>
      </c>
      <c r="V159" s="20" t="str">
        <f t="array" ref="V159:AA159">VLOOKUP(A159,BUSINESS!$A$2:$J$2692,{4,5,6,7,8,9},0)</f>
        <v/>
      </c>
      <c r="W159" s="20"/>
      <c r="X159" s="20"/>
      <c r="Y159" s="20"/>
      <c r="Z159" s="20">
        <v>0.004</v>
      </c>
      <c r="AA159" s="20">
        <v>0.044</v>
      </c>
      <c r="AB159" s="21">
        <f t="shared" si="2"/>
        <v>183.9061428</v>
      </c>
      <c r="AC159" s="20">
        <f t="shared" ref="AC159:AC165" si="59">I159/R159</f>
        <v>0.0006840975427</v>
      </c>
      <c r="AD159" s="20"/>
      <c r="AE159" s="20">
        <f t="shared" ref="AE159:AE168" si="60">U159/R159</f>
        <v>17.60030178</v>
      </c>
      <c r="AF159" s="22" t="b">
        <f t="shared" si="4"/>
        <v>0</v>
      </c>
      <c r="AG159" s="20" t="b">
        <f t="shared" si="5"/>
        <v>0</v>
      </c>
      <c r="AH159" s="20" t="b">
        <f t="shared" si="6"/>
        <v>0</v>
      </c>
      <c r="AI159" s="20" t="b">
        <f t="shared" si="7"/>
        <v>0</v>
      </c>
      <c r="AJ159" s="20"/>
      <c r="AK159" s="20"/>
      <c r="AL159" s="20"/>
      <c r="AM159" s="20"/>
      <c r="AN159" s="20"/>
      <c r="AO159" s="20"/>
      <c r="AP159" s="20"/>
      <c r="AQ159" s="20"/>
      <c r="AR159" s="23"/>
      <c r="AS159" s="23"/>
      <c r="AT159" s="23"/>
      <c r="AU159" s="23"/>
      <c r="AV159" s="23"/>
    </row>
    <row r="160" ht="15.75" customHeight="1">
      <c r="A160" s="17" t="str">
        <f t="shared" si="1"/>
        <v>Cote d'Ivoire-Africa2002</v>
      </c>
      <c r="B160" s="17" t="s">
        <v>103</v>
      </c>
      <c r="C160" s="18" t="s">
        <v>75</v>
      </c>
      <c r="D160" s="19" t="s">
        <v>79</v>
      </c>
      <c r="E160" s="17">
        <v>3.019993723E9</v>
      </c>
      <c r="F160" s="18">
        <v>0.047</v>
      </c>
      <c r="G160" s="18">
        <v>33.0</v>
      </c>
      <c r="H160" s="18"/>
      <c r="I160" s="20">
        <f t="array" ref="I160:J160">IFNA(VLOOKUP(A160,ENERGY!$A$2:$F$2692,{5,6},0),0)</f>
        <v>9800</v>
      </c>
      <c r="J160" s="20">
        <v>5805.0</v>
      </c>
      <c r="K160" s="20">
        <f t="array" ref="K160:S160">VLOOKUP(A160,'HUMAN RESOURCES'!$A$2:$M$2692,{2,3,4,5,6,7,8,9,10},0)</f>
        <v>0.038</v>
      </c>
      <c r="L160" s="20">
        <v>0.096</v>
      </c>
      <c r="M160" s="20">
        <v>47.0</v>
      </c>
      <c r="N160" s="20">
        <v>46.0</v>
      </c>
      <c r="O160" s="20">
        <v>0.422</v>
      </c>
      <c r="P160" s="20">
        <v>0.549</v>
      </c>
      <c r="Q160" s="20">
        <v>0.029</v>
      </c>
      <c r="R160" s="20">
        <v>1.6674987E7</v>
      </c>
      <c r="S160" s="20">
        <v>0.449</v>
      </c>
      <c r="T160" s="20">
        <f t="array" ref="T160:U160">VLOOKUP(A160,TOURISM!$A$2:$F$2692,{3,6},0)</f>
        <v>56000000</v>
      </c>
      <c r="U160" s="20">
        <v>4.9E8</v>
      </c>
      <c r="V160" s="20" t="str">
        <f t="array" ref="V160:AA160">VLOOKUP(A160,BUSINESS!$A$2:$J$2692,{4,5,6,7,8,9},0)</f>
        <v/>
      </c>
      <c r="W160" s="20"/>
      <c r="X160" s="20"/>
      <c r="Y160" s="20"/>
      <c r="Z160" s="20">
        <v>0.005</v>
      </c>
      <c r="AA160" s="20">
        <v>0.062</v>
      </c>
      <c r="AB160" s="21">
        <f t="shared" si="2"/>
        <v>181.10921</v>
      </c>
      <c r="AC160" s="20">
        <f t="shared" si="59"/>
        <v>0.0005877066051</v>
      </c>
      <c r="AD160" s="20">
        <f t="shared" ref="AD160:AD165" si="61">J160/R160</f>
        <v>0.0003481262084</v>
      </c>
      <c r="AE160" s="20">
        <f t="shared" si="60"/>
        <v>29.38533026</v>
      </c>
      <c r="AF160" s="22" t="b">
        <f t="shared" si="4"/>
        <v>0</v>
      </c>
      <c r="AG160" s="20" t="b">
        <f t="shared" si="5"/>
        <v>0</v>
      </c>
      <c r="AH160" s="20" t="b">
        <f t="shared" si="6"/>
        <v>0</v>
      </c>
      <c r="AI160" s="20" t="b">
        <f t="shared" si="7"/>
        <v>0</v>
      </c>
      <c r="AJ160" s="20"/>
      <c r="AK160" s="20"/>
      <c r="AL160" s="20"/>
      <c r="AM160" s="20"/>
      <c r="AN160" s="20"/>
      <c r="AO160" s="20"/>
      <c r="AP160" s="20"/>
      <c r="AQ160" s="20"/>
      <c r="AR160" s="23"/>
      <c r="AS160" s="23"/>
      <c r="AT160" s="23"/>
      <c r="AU160" s="23"/>
      <c r="AV160" s="23"/>
    </row>
    <row r="161" ht="15.75" customHeight="1">
      <c r="A161" s="17" t="str">
        <f t="shared" si="1"/>
        <v>Cote d'Ivoire-Africa2003</v>
      </c>
      <c r="B161" s="17" t="s">
        <v>103</v>
      </c>
      <c r="C161" s="18" t="s">
        <v>75</v>
      </c>
      <c r="D161" s="19" t="s">
        <v>81</v>
      </c>
      <c r="E161" s="17">
        <v>3.027032864E9</v>
      </c>
      <c r="F161" s="18">
        <v>0.051</v>
      </c>
      <c r="G161" s="18">
        <v>42.0</v>
      </c>
      <c r="H161" s="18"/>
      <c r="I161" s="20">
        <f t="array" ref="I161:J161">IFNA(VLOOKUP(A161,ENERGY!$A$2:$F$2692,{5,6},0),0)</f>
        <v>9489</v>
      </c>
      <c r="J161" s="20">
        <v>5856.0</v>
      </c>
      <c r="K161" s="20">
        <f t="array" ref="K161:S161">VLOOKUP(A161,'HUMAN RESOURCES'!$A$2:$M$2692,{2,3,4,5,6,7,8,9,10},0)</f>
        <v>0.037</v>
      </c>
      <c r="L161" s="20">
        <v>0.094</v>
      </c>
      <c r="M161" s="20">
        <v>47.0</v>
      </c>
      <c r="N161" s="20">
        <v>46.0</v>
      </c>
      <c r="O161" s="20">
        <v>0.422</v>
      </c>
      <c r="P161" s="20">
        <v>0.548</v>
      </c>
      <c r="Q161" s="20">
        <v>0.029</v>
      </c>
      <c r="R161" s="20">
        <v>1.6909801E7</v>
      </c>
      <c r="S161" s="20">
        <v>0.455</v>
      </c>
      <c r="T161" s="20">
        <f t="array" ref="T161:U161">VLOOKUP(A161,TOURISM!$A$2:$F$2692,{3,6},0)</f>
        <v>76000000</v>
      </c>
      <c r="U161" s="20">
        <v>5.51E8</v>
      </c>
      <c r="V161" s="20" t="str">
        <f t="array" ref="V161:AA161">VLOOKUP(A161,BUSINESS!$A$2:$J$2692,{4,5,6,7,8,9},0)</f>
        <v/>
      </c>
      <c r="W161" s="20">
        <v>62.0</v>
      </c>
      <c r="X161" s="20"/>
      <c r="Y161" s="20"/>
      <c r="Z161" s="20">
        <v>0.008</v>
      </c>
      <c r="AA161" s="20">
        <v>0.076</v>
      </c>
      <c r="AB161" s="21">
        <f t="shared" si="2"/>
        <v>179.0105551</v>
      </c>
      <c r="AC161" s="20">
        <f t="shared" si="59"/>
        <v>0.0005611538539</v>
      </c>
      <c r="AD161" s="20">
        <f t="shared" si="61"/>
        <v>0.0003463080376</v>
      </c>
      <c r="AE161" s="20">
        <f t="shared" si="60"/>
        <v>32.58465313</v>
      </c>
      <c r="AF161" s="22" t="b">
        <f t="shared" si="4"/>
        <v>0</v>
      </c>
      <c r="AG161" s="20" t="b">
        <f t="shared" si="5"/>
        <v>0</v>
      </c>
      <c r="AH161" s="20" t="b">
        <f t="shared" si="6"/>
        <v>0</v>
      </c>
      <c r="AI161" s="20" t="b">
        <f t="shared" si="7"/>
        <v>0</v>
      </c>
      <c r="AJ161" s="20"/>
      <c r="AK161" s="20"/>
      <c r="AL161" s="20"/>
      <c r="AM161" s="20"/>
      <c r="AN161" s="20"/>
      <c r="AO161" s="20"/>
      <c r="AP161" s="20"/>
      <c r="AQ161" s="20"/>
      <c r="AR161" s="23"/>
      <c r="AS161" s="23"/>
      <c r="AT161" s="23"/>
      <c r="AU161" s="23"/>
      <c r="AV161" s="23"/>
    </row>
    <row r="162" ht="15.75" customHeight="1">
      <c r="A162" s="17" t="str">
        <f t="shared" si="1"/>
        <v>Cote d'Ivoire-Africa2004</v>
      </c>
      <c r="B162" s="17" t="s">
        <v>103</v>
      </c>
      <c r="C162" s="18" t="s">
        <v>75</v>
      </c>
      <c r="D162" s="19" t="s">
        <v>83</v>
      </c>
      <c r="E162" s="17">
        <v>3.040718541E9</v>
      </c>
      <c r="F162" s="18">
        <v>0.056</v>
      </c>
      <c r="G162" s="18">
        <v>50.0</v>
      </c>
      <c r="H162" s="18"/>
      <c r="I162" s="20">
        <f t="array" ref="I162:J162">IFNA(VLOOKUP(A162,ENERGY!$A$2:$F$2692,{5,6},0),0)</f>
        <v>10278</v>
      </c>
      <c r="J162" s="20">
        <v>6872.0</v>
      </c>
      <c r="K162" s="20">
        <f t="array" ref="K162:S162">VLOOKUP(A162,'HUMAN RESOURCES'!$A$2:$M$2692,{2,3,4,5,6,7,8,9,10},0)</f>
        <v>0.037</v>
      </c>
      <c r="L162" s="20">
        <v>0.091</v>
      </c>
      <c r="M162" s="20">
        <v>48.0</v>
      </c>
      <c r="N162" s="20">
        <v>46.0</v>
      </c>
      <c r="O162" s="20">
        <v>0.423</v>
      </c>
      <c r="P162" s="20">
        <v>0.548</v>
      </c>
      <c r="Q162" s="20">
        <v>0.029</v>
      </c>
      <c r="R162" s="20">
        <v>1.7144325E7</v>
      </c>
      <c r="S162" s="20">
        <v>0.462</v>
      </c>
      <c r="T162" s="20">
        <f t="array" ref="T162:U162">VLOOKUP(A162,TOURISM!$A$2:$F$2692,{3,6},0)</f>
        <v>91000000</v>
      </c>
      <c r="U162" s="20">
        <v>5.71E8</v>
      </c>
      <c r="V162" s="20" t="str">
        <f t="array" ref="V162:AA162">VLOOKUP(A162,BUSINESS!$A$2:$J$2692,{4,5,6,7,8,9},0)</f>
        <v/>
      </c>
      <c r="W162" s="20">
        <v>58.0</v>
      </c>
      <c r="X162" s="20"/>
      <c r="Y162" s="20"/>
      <c r="Z162" s="20">
        <v>0.008</v>
      </c>
      <c r="AA162" s="20">
        <v>0.098</v>
      </c>
      <c r="AB162" s="21">
        <f t="shared" si="2"/>
        <v>177.3600618</v>
      </c>
      <c r="AC162" s="20">
        <f t="shared" si="59"/>
        <v>0.0005994986679</v>
      </c>
      <c r="AD162" s="20">
        <f t="shared" si="61"/>
        <v>0.0004008323454</v>
      </c>
      <c r="AE162" s="20">
        <f t="shared" si="60"/>
        <v>33.30548155</v>
      </c>
      <c r="AF162" s="22" t="b">
        <f t="shared" si="4"/>
        <v>0</v>
      </c>
      <c r="AG162" s="20" t="b">
        <f t="shared" si="5"/>
        <v>0</v>
      </c>
      <c r="AH162" s="20" t="b">
        <f t="shared" si="6"/>
        <v>0</v>
      </c>
      <c r="AI162" s="20" t="b">
        <f t="shared" si="7"/>
        <v>0</v>
      </c>
      <c r="AJ162" s="20"/>
      <c r="AK162" s="20"/>
      <c r="AL162" s="20"/>
      <c r="AM162" s="20"/>
      <c r="AN162" s="20"/>
      <c r="AO162" s="20"/>
      <c r="AP162" s="20"/>
      <c r="AQ162" s="20"/>
      <c r="AR162" s="23"/>
      <c r="AS162" s="23"/>
      <c r="AT162" s="23"/>
      <c r="AU162" s="23"/>
      <c r="AV162" s="23"/>
    </row>
    <row r="163" ht="15.75" customHeight="1">
      <c r="A163" s="17" t="str">
        <f t="shared" si="1"/>
        <v>Cote d'Ivoire-Africa2005</v>
      </c>
      <c r="B163" s="17" t="s">
        <v>103</v>
      </c>
      <c r="C163" s="18" t="s">
        <v>75</v>
      </c>
      <c r="D163" s="19" t="s">
        <v>84</v>
      </c>
      <c r="E163" s="17">
        <v>3.052898686E9</v>
      </c>
      <c r="F163" s="18">
        <v>0.057</v>
      </c>
      <c r="G163" s="18">
        <v>53.0</v>
      </c>
      <c r="H163" s="18"/>
      <c r="I163" s="20">
        <f t="array" ref="I163:J163">IFNA(VLOOKUP(A163,ENERGY!$A$2:$F$2692,{5,6},0),0)</f>
        <v>9302</v>
      </c>
      <c r="J163" s="20">
        <v>7664.0</v>
      </c>
      <c r="K163" s="20">
        <f t="array" ref="K163:S163">VLOOKUP(A163,'HUMAN RESOURCES'!$A$2:$M$2692,{2,3,4,5,6,7,8,9,10},0)</f>
        <v>0.037</v>
      </c>
      <c r="L163" s="20">
        <v>0.089</v>
      </c>
      <c r="M163" s="20">
        <v>48.0</v>
      </c>
      <c r="N163" s="20">
        <v>46.0</v>
      </c>
      <c r="O163" s="20">
        <v>0.423</v>
      </c>
      <c r="P163" s="20">
        <v>0.547</v>
      </c>
      <c r="Q163" s="20">
        <v>0.03</v>
      </c>
      <c r="R163" s="20">
        <v>1.7393994E7</v>
      </c>
      <c r="S163" s="20">
        <v>0.468</v>
      </c>
      <c r="T163" s="20">
        <f t="array" ref="T163:U163">VLOOKUP(A163,TOURISM!$A$2:$F$2692,{3,6},0)</f>
        <v>93000000</v>
      </c>
      <c r="U163" s="20">
        <v>5.49E8</v>
      </c>
      <c r="V163" s="20">
        <f t="array" ref="V163:AA163">VLOOKUP(A163,BUSINESS!$A$2:$J$2692,{4,5,6,7,8,9},0)</f>
        <v>0.473</v>
      </c>
      <c r="W163" s="20">
        <v>45.0</v>
      </c>
      <c r="X163" s="20"/>
      <c r="Y163" s="20">
        <v>270.0</v>
      </c>
      <c r="Z163" s="20">
        <v>0.01</v>
      </c>
      <c r="AA163" s="20">
        <v>0.135</v>
      </c>
      <c r="AB163" s="21">
        <f t="shared" si="2"/>
        <v>175.5145302</v>
      </c>
      <c r="AC163" s="20">
        <f t="shared" si="59"/>
        <v>0.0005347822932</v>
      </c>
      <c r="AD163" s="20">
        <f t="shared" si="61"/>
        <v>0.0004406118572</v>
      </c>
      <c r="AE163" s="20">
        <f t="shared" si="60"/>
        <v>31.56261868</v>
      </c>
      <c r="AF163" s="22" t="b">
        <f t="shared" si="4"/>
        <v>0</v>
      </c>
      <c r="AG163" s="20" t="b">
        <f t="shared" si="5"/>
        <v>0</v>
      </c>
      <c r="AH163" s="20" t="b">
        <f t="shared" si="6"/>
        <v>0</v>
      </c>
      <c r="AI163" s="20" t="b">
        <f t="shared" si="7"/>
        <v>0</v>
      </c>
      <c r="AJ163" s="20"/>
      <c r="AK163" s="20"/>
      <c r="AL163" s="20"/>
      <c r="AM163" s="20"/>
      <c r="AN163" s="20"/>
      <c r="AO163" s="20"/>
      <c r="AP163" s="20"/>
      <c r="AQ163" s="20"/>
      <c r="AR163" s="23"/>
      <c r="AS163" s="23"/>
      <c r="AT163" s="23"/>
      <c r="AU163" s="23"/>
      <c r="AV163" s="23"/>
    </row>
    <row r="164" ht="15.75" customHeight="1">
      <c r="A164" s="17" t="str">
        <f t="shared" si="1"/>
        <v>Cote d'Ivoire-Africa2006</v>
      </c>
      <c r="B164" s="17" t="s">
        <v>103</v>
      </c>
      <c r="C164" s="18" t="s">
        <v>75</v>
      </c>
      <c r="D164" s="19" t="s">
        <v>85</v>
      </c>
      <c r="E164" s="17">
        <v>3.053823329E9</v>
      </c>
      <c r="F164" s="18">
        <v>0.06</v>
      </c>
      <c r="G164" s="18">
        <v>59.0</v>
      </c>
      <c r="H164" s="18"/>
      <c r="I164" s="20">
        <f t="array" ref="I164:J164">IFNA(VLOOKUP(A164,ENERGY!$A$2:$F$2692,{5,6},0),0)</f>
        <v>10233</v>
      </c>
      <c r="J164" s="20">
        <v>6883.0</v>
      </c>
      <c r="K164" s="20">
        <f t="array" ref="K164:S164">VLOOKUP(A164,'HUMAN RESOURCES'!$A$2:$M$2692,{2,3,4,5,6,7,8,9,10},0)</f>
        <v>0.036</v>
      </c>
      <c r="L164" s="20">
        <v>0.087</v>
      </c>
      <c r="M164" s="20">
        <v>49.0</v>
      </c>
      <c r="N164" s="20">
        <v>47.0</v>
      </c>
      <c r="O164" s="20">
        <v>0.423</v>
      </c>
      <c r="P164" s="20">
        <v>0.547</v>
      </c>
      <c r="Q164" s="20">
        <v>0.03</v>
      </c>
      <c r="R164" s="20">
        <v>1.7662417E7</v>
      </c>
      <c r="S164" s="20">
        <v>0.475</v>
      </c>
      <c r="T164" s="20">
        <f t="array" ref="T164:U164">VLOOKUP(A164,TOURISM!$A$2:$F$2692,{3,6},0)</f>
        <v>104000000</v>
      </c>
      <c r="U164" s="20">
        <v>5.83E8</v>
      </c>
      <c r="V164" s="20">
        <f t="array" ref="V164:AA164">VLOOKUP(A164,BUSINESS!$A$2:$J$2692,{4,5,6,7,8,9},0)</f>
        <v>0.473</v>
      </c>
      <c r="W164" s="20">
        <v>45.0</v>
      </c>
      <c r="X164" s="20"/>
      <c r="Y164" s="20">
        <v>270.0</v>
      </c>
      <c r="Z164" s="20">
        <v>0.015</v>
      </c>
      <c r="AA164" s="20">
        <v>0.23</v>
      </c>
      <c r="AB164" s="21">
        <f t="shared" si="2"/>
        <v>172.8995148</v>
      </c>
      <c r="AC164" s="20">
        <f t="shared" si="59"/>
        <v>0.0005793657799</v>
      </c>
      <c r="AD164" s="20">
        <f t="shared" si="61"/>
        <v>0.0003896975142</v>
      </c>
      <c r="AE164" s="20">
        <f t="shared" si="60"/>
        <v>33.00793997</v>
      </c>
      <c r="AF164" s="22" t="b">
        <f t="shared" si="4"/>
        <v>0</v>
      </c>
      <c r="AG164" s="20" t="b">
        <f t="shared" si="5"/>
        <v>0</v>
      </c>
      <c r="AH164" s="20" t="b">
        <f t="shared" si="6"/>
        <v>0</v>
      </c>
      <c r="AI164" s="20" t="b">
        <f t="shared" si="7"/>
        <v>0</v>
      </c>
      <c r="AJ164" s="20"/>
      <c r="AK164" s="20"/>
      <c r="AL164" s="20"/>
      <c r="AM164" s="20"/>
      <c r="AN164" s="20"/>
      <c r="AO164" s="20"/>
      <c r="AP164" s="20"/>
      <c r="AQ164" s="20"/>
      <c r="AR164" s="23"/>
      <c r="AS164" s="23"/>
      <c r="AT164" s="23"/>
      <c r="AU164" s="23"/>
      <c r="AV164" s="23"/>
    </row>
    <row r="165" ht="15.75" customHeight="1">
      <c r="A165" s="17" t="str">
        <f t="shared" si="1"/>
        <v>Cote d'Ivoire-Africa2007</v>
      </c>
      <c r="B165" s="17" t="s">
        <v>103</v>
      </c>
      <c r="C165" s="18" t="s">
        <v>75</v>
      </c>
      <c r="D165" s="19" t="s">
        <v>86</v>
      </c>
      <c r="E165" s="17">
        <v>3.057453461E9</v>
      </c>
      <c r="F165" s="18">
        <v>0.066</v>
      </c>
      <c r="G165" s="18">
        <v>72.0</v>
      </c>
      <c r="H165" s="18"/>
      <c r="I165" s="20">
        <f t="array" ref="I165:J165">IFNA(VLOOKUP(A165,ENERGY!$A$2:$F$2692,{5,6},0),0)</f>
        <v>9634</v>
      </c>
      <c r="J165" s="20">
        <v>7825.0</v>
      </c>
      <c r="K165" s="20">
        <f t="array" ref="K165:S165">VLOOKUP(A165,'HUMAN RESOURCES'!$A$2:$M$2692,{2,3,4,5,6,7,8,9,10},0)</f>
        <v>0.036</v>
      </c>
      <c r="L165" s="20">
        <v>0.084</v>
      </c>
      <c r="M165" s="20">
        <v>49.0</v>
      </c>
      <c r="N165" s="20">
        <v>47.0</v>
      </c>
      <c r="O165" s="20">
        <v>0.422</v>
      </c>
      <c r="P165" s="20">
        <v>0.548</v>
      </c>
      <c r="Q165" s="20">
        <v>0.03</v>
      </c>
      <c r="R165" s="20">
        <v>1.7949061E7</v>
      </c>
      <c r="S165" s="20">
        <v>0.483</v>
      </c>
      <c r="T165" s="20">
        <f t="array" ref="T165:U165">VLOOKUP(A165,TOURISM!$A$2:$F$2692,{3,6},0)</f>
        <v>115000000</v>
      </c>
      <c r="U165" s="20">
        <v>6.06E8</v>
      </c>
      <c r="V165" s="20">
        <f t="array" ref="V165:AA165">VLOOKUP(A165,BUSINESS!$A$2:$J$2692,{4,5,6,7,8,9},0)</f>
        <v>0.446</v>
      </c>
      <c r="W165" s="20">
        <v>40.0</v>
      </c>
      <c r="X165" s="20"/>
      <c r="Y165" s="20">
        <v>270.0</v>
      </c>
      <c r="Z165" s="20">
        <v>0.018</v>
      </c>
      <c r="AA165" s="20">
        <v>0.416</v>
      </c>
      <c r="AB165" s="21">
        <f t="shared" si="2"/>
        <v>170.34058</v>
      </c>
      <c r="AC165" s="20">
        <f t="shared" si="59"/>
        <v>0.0005367411699</v>
      </c>
      <c r="AD165" s="20">
        <f t="shared" si="61"/>
        <v>0.0004359559534</v>
      </c>
      <c r="AE165" s="20">
        <f t="shared" si="60"/>
        <v>33.76221185</v>
      </c>
      <c r="AF165" s="22" t="b">
        <f t="shared" si="4"/>
        <v>0</v>
      </c>
      <c r="AG165" s="20" t="b">
        <f t="shared" si="5"/>
        <v>0</v>
      </c>
      <c r="AH165" s="20" t="b">
        <f t="shared" si="6"/>
        <v>0</v>
      </c>
      <c r="AI165" s="20" t="b">
        <f t="shared" si="7"/>
        <v>0</v>
      </c>
      <c r="AJ165" s="20"/>
      <c r="AK165" s="20"/>
      <c r="AL165" s="20"/>
      <c r="AM165" s="20"/>
      <c r="AN165" s="20"/>
      <c r="AO165" s="20"/>
      <c r="AP165" s="20"/>
      <c r="AQ165" s="20"/>
      <c r="AR165" s="23"/>
      <c r="AS165" s="23"/>
      <c r="AT165" s="23"/>
      <c r="AU165" s="23"/>
      <c r="AV165" s="23"/>
    </row>
    <row r="166" ht="15.75" customHeight="1">
      <c r="A166" s="17" t="str">
        <f t="shared" si="1"/>
        <v>Cote d'Ivoire-Africa2008</v>
      </c>
      <c r="B166" s="17" t="s">
        <v>103</v>
      </c>
      <c r="C166" s="18" t="s">
        <v>75</v>
      </c>
      <c r="D166" s="19" t="s">
        <v>87</v>
      </c>
      <c r="E166" s="17">
        <v>3.070803431E9</v>
      </c>
      <c r="F166" s="18">
        <v>0.065</v>
      </c>
      <c r="G166" s="18">
        <v>83.0</v>
      </c>
      <c r="H166" s="18"/>
      <c r="I166" s="20">
        <f t="array" ref="I166:J166">IFNA(VLOOKUP(A166,ENERGY!$A$2:$F$2692,{5,6},0),0)</f>
        <v>0</v>
      </c>
      <c r="J166" s="20">
        <v>0.0</v>
      </c>
      <c r="K166" s="20">
        <f t="array" ref="K166:S166">VLOOKUP(A166,'HUMAN RESOURCES'!$A$2:$M$2692,{2,3,4,5,6,7,8,9,10},0)</f>
        <v>0.036</v>
      </c>
      <c r="L166" s="20">
        <v>0.082</v>
      </c>
      <c r="M166" s="20">
        <v>50.0</v>
      </c>
      <c r="N166" s="20">
        <v>48.0</v>
      </c>
      <c r="O166" s="20">
        <v>0.421</v>
      </c>
      <c r="P166" s="20">
        <v>0.549</v>
      </c>
      <c r="Q166" s="20">
        <v>0.03</v>
      </c>
      <c r="R166" s="20">
        <v>1.8260044E7</v>
      </c>
      <c r="S166" s="20">
        <v>0.49</v>
      </c>
      <c r="T166" s="20">
        <f t="array" ref="T166:U166">VLOOKUP(A166,TOURISM!$A$2:$F$2692,{3,6},0)</f>
        <v>129000000</v>
      </c>
      <c r="U166" s="20">
        <v>6.12E8</v>
      </c>
      <c r="V166" s="20">
        <f t="array" ref="V166:AA166">VLOOKUP(A166,BUSINESS!$A$2:$J$2692,{4,5,6,7,8,9},0)</f>
        <v>0.446</v>
      </c>
      <c r="W166" s="20">
        <v>40.0</v>
      </c>
      <c r="X166" s="20"/>
      <c r="Y166" s="20">
        <v>270.0</v>
      </c>
      <c r="Z166" s="20">
        <v>0.019</v>
      </c>
      <c r="AA166" s="20">
        <v>0.572</v>
      </c>
      <c r="AB166" s="21">
        <f t="shared" si="2"/>
        <v>168.1706479</v>
      </c>
      <c r="AC166" s="20"/>
      <c r="AD166" s="20"/>
      <c r="AE166" s="20">
        <f t="shared" si="60"/>
        <v>33.51580095</v>
      </c>
      <c r="AF166" s="22" t="b">
        <f t="shared" si="4"/>
        <v>0</v>
      </c>
      <c r="AG166" s="20" t="b">
        <f t="shared" si="5"/>
        <v>0</v>
      </c>
      <c r="AH166" s="20" t="b">
        <f t="shared" si="6"/>
        <v>0</v>
      </c>
      <c r="AI166" s="20" t="b">
        <f t="shared" si="7"/>
        <v>0</v>
      </c>
      <c r="AJ166" s="20"/>
      <c r="AK166" s="20"/>
      <c r="AL166" s="20"/>
      <c r="AM166" s="20"/>
      <c r="AN166" s="20"/>
      <c r="AO166" s="20"/>
      <c r="AP166" s="20"/>
      <c r="AQ166" s="20"/>
      <c r="AR166" s="23"/>
      <c r="AS166" s="23"/>
      <c r="AT166" s="23"/>
      <c r="AU166" s="23"/>
      <c r="AV166" s="23"/>
    </row>
    <row r="167" ht="15.75" customHeight="1">
      <c r="A167" s="17" t="str">
        <f t="shared" si="1"/>
        <v>Cote d'Ivoire-Africa2009</v>
      </c>
      <c r="B167" s="17" t="s">
        <v>103</v>
      </c>
      <c r="C167" s="18" t="s">
        <v>75</v>
      </c>
      <c r="D167" s="19" t="s">
        <v>88</v>
      </c>
      <c r="E167" s="17">
        <v>3.081029666E9</v>
      </c>
      <c r="F167" s="18">
        <v>0.068</v>
      </c>
      <c r="G167" s="18">
        <v>84.0</v>
      </c>
      <c r="H167" s="18"/>
      <c r="I167" s="20">
        <f t="array" ref="I167:J167">IFNA(VLOOKUP(A167,ENERGY!$A$2:$F$2692,{5,6},0),0)</f>
        <v>6578</v>
      </c>
      <c r="J167" s="20">
        <v>5460.0</v>
      </c>
      <c r="K167" s="20">
        <f t="array" ref="K167:S167">VLOOKUP(A167,'HUMAN RESOURCES'!$A$2:$M$2692,{2,3,4,5,6,7,8,9,10},0)</f>
        <v>0.036</v>
      </c>
      <c r="L167" s="20">
        <v>0.079</v>
      </c>
      <c r="M167" s="20">
        <v>50.0</v>
      </c>
      <c r="N167" s="20">
        <v>48.0</v>
      </c>
      <c r="O167" s="20">
        <v>0.42</v>
      </c>
      <c r="P167" s="20">
        <v>0.55</v>
      </c>
      <c r="Q167" s="20">
        <v>0.031</v>
      </c>
      <c r="R167" s="20">
        <v>1.8601342E7</v>
      </c>
      <c r="S167" s="20">
        <v>0.498</v>
      </c>
      <c r="T167" s="20">
        <f t="array" ref="T167:U167">VLOOKUP(A167,TOURISM!$A$2:$F$2692,{3,6},0)</f>
        <v>164000000</v>
      </c>
      <c r="U167" s="20">
        <v>5.89E8</v>
      </c>
      <c r="V167" s="20">
        <f t="array" ref="V167:AA167">VLOOKUP(A167,BUSINESS!$A$2:$J$2692,{4,5,6,7,8,9},0)</f>
        <v>0.444</v>
      </c>
      <c r="W167" s="20">
        <v>40.0</v>
      </c>
      <c r="X167" s="20"/>
      <c r="Y167" s="20">
        <v>270.0</v>
      </c>
      <c r="Z167" s="20">
        <v>0.02</v>
      </c>
      <c r="AA167" s="20">
        <v>0.709</v>
      </c>
      <c r="AB167" s="21">
        <f t="shared" si="2"/>
        <v>165.6348056</v>
      </c>
      <c r="AC167" s="20">
        <f t="shared" ref="AC167:AC168" si="62">I167/R167</f>
        <v>0.0003536303994</v>
      </c>
      <c r="AD167" s="20">
        <f t="shared" ref="AD167:AD168" si="63">J167/R167</f>
        <v>0.000293527209</v>
      </c>
      <c r="AE167" s="20">
        <f t="shared" si="60"/>
        <v>31.66438206</v>
      </c>
      <c r="AF167" s="22" t="b">
        <f t="shared" si="4"/>
        <v>0</v>
      </c>
      <c r="AG167" s="20" t="b">
        <f t="shared" si="5"/>
        <v>0</v>
      </c>
      <c r="AH167" s="20" t="b">
        <f t="shared" si="6"/>
        <v>0</v>
      </c>
      <c r="AI167" s="20" t="b">
        <f t="shared" si="7"/>
        <v>0</v>
      </c>
      <c r="AJ167" s="20"/>
      <c r="AK167" s="20"/>
      <c r="AL167" s="20"/>
      <c r="AM167" s="20"/>
      <c r="AN167" s="20"/>
      <c r="AO167" s="20"/>
      <c r="AP167" s="20"/>
      <c r="AQ167" s="20"/>
      <c r="AR167" s="23"/>
      <c r="AS167" s="23"/>
      <c r="AT167" s="23"/>
      <c r="AU167" s="23"/>
      <c r="AV167" s="23"/>
    </row>
    <row r="168" ht="15.75" customHeight="1">
      <c r="A168" s="17" t="str">
        <f t="shared" si="1"/>
        <v>Cote d'Ivoire-Africa2010</v>
      </c>
      <c r="B168" s="17" t="s">
        <v>103</v>
      </c>
      <c r="C168" s="18" t="s">
        <v>75</v>
      </c>
      <c r="D168" s="19" t="s">
        <v>89</v>
      </c>
      <c r="E168" s="17">
        <v>3.09196748E9</v>
      </c>
      <c r="F168" s="18">
        <v>0.069</v>
      </c>
      <c r="G168" s="18">
        <v>83.0</v>
      </c>
      <c r="H168" s="18"/>
      <c r="I168" s="20">
        <f t="array" ref="I168:J168">IFNA(VLOOKUP(A168,ENERGY!$A$2:$F$2692,{5,6},0),0)</f>
        <v>9537</v>
      </c>
      <c r="J168" s="20">
        <v>6997.0</v>
      </c>
      <c r="K168" s="20">
        <f t="array" ref="K168:S168">VLOOKUP(A168,'HUMAN RESOURCES'!$A$2:$M$2692,{2,3,4,5,6,7,8,9,10},0)</f>
        <v>0.037</v>
      </c>
      <c r="L168" s="20">
        <v>0.077</v>
      </c>
      <c r="M168" s="20">
        <v>50.0</v>
      </c>
      <c r="N168" s="20">
        <v>49.0</v>
      </c>
      <c r="O168" s="20">
        <v>0.418</v>
      </c>
      <c r="P168" s="20">
        <v>0.551</v>
      </c>
      <c r="Q168" s="20">
        <v>0.031</v>
      </c>
      <c r="R168" s="20">
        <v>1.8976588E7</v>
      </c>
      <c r="S168" s="20">
        <v>0.506</v>
      </c>
      <c r="T168" s="20">
        <f t="array" ref="T168:U168">VLOOKUP(A168,TOURISM!$A$2:$F$2692,{3,6},0)</f>
        <v>213000000</v>
      </c>
      <c r="U168" s="20">
        <v>5.69E8</v>
      </c>
      <c r="V168" s="20">
        <f t="array" ref="V168:AA168">VLOOKUP(A168,BUSINESS!$A$2:$J$2692,{4,5,6,7,8,9},0)</f>
        <v>0.442</v>
      </c>
      <c r="W168" s="20">
        <v>40.0</v>
      </c>
      <c r="X168" s="20"/>
      <c r="Y168" s="20">
        <v>270.0</v>
      </c>
      <c r="Z168" s="20">
        <v>0.021</v>
      </c>
      <c r="AA168" s="20">
        <v>0.822</v>
      </c>
      <c r="AB168" s="21">
        <f t="shared" si="2"/>
        <v>162.9359019</v>
      </c>
      <c r="AC168" s="20">
        <f t="shared" si="62"/>
        <v>0.0005025666363</v>
      </c>
      <c r="AD168" s="20">
        <f t="shared" si="63"/>
        <v>0.0003687174955</v>
      </c>
      <c r="AE168" s="20">
        <f t="shared" si="60"/>
        <v>29.98431541</v>
      </c>
      <c r="AF168" s="22" t="b">
        <f t="shared" si="4"/>
        <v>0</v>
      </c>
      <c r="AG168" s="20" t="b">
        <f t="shared" si="5"/>
        <v>0</v>
      </c>
      <c r="AH168" s="20" t="b">
        <f t="shared" si="6"/>
        <v>0</v>
      </c>
      <c r="AI168" s="20" t="b">
        <f t="shared" si="7"/>
        <v>0</v>
      </c>
      <c r="AJ168" s="20"/>
      <c r="AK168" s="20"/>
      <c r="AL168" s="20"/>
      <c r="AM168" s="20"/>
      <c r="AN168" s="20"/>
      <c r="AO168" s="20"/>
      <c r="AP168" s="20"/>
      <c r="AQ168" s="20"/>
      <c r="AR168" s="23"/>
      <c r="AS168" s="23"/>
      <c r="AT168" s="23"/>
      <c r="AU168" s="23"/>
      <c r="AV168" s="23"/>
    </row>
    <row r="169" ht="15.75" customHeight="1">
      <c r="A169" s="17" t="str">
        <f t="shared" si="1"/>
        <v>Cote d'Ivoire-Africa2011</v>
      </c>
      <c r="B169" s="17" t="s">
        <v>103</v>
      </c>
      <c r="C169" s="18" t="s">
        <v>75</v>
      </c>
      <c r="D169" s="19" t="s">
        <v>90</v>
      </c>
      <c r="E169" s="17">
        <v>3.103099942E9</v>
      </c>
      <c r="F169" s="18">
        <v>0.068</v>
      </c>
      <c r="G169" s="18">
        <v>84.0</v>
      </c>
      <c r="H169" s="18"/>
      <c r="I169" s="20">
        <f t="array" ref="I169:J169">IFNA(VLOOKUP(A169,ENERGY!$A$2:$F$2692,{5,6},0),0)</f>
        <v>0</v>
      </c>
      <c r="J169" s="20">
        <v>0.0</v>
      </c>
      <c r="K169" s="20">
        <f t="array" ref="K169:S169">VLOOKUP(A169,'HUMAN RESOURCES'!$A$2:$M$2692,{2,3,4,5,6,7,8,9,10},0)</f>
        <v>0.037</v>
      </c>
      <c r="L169" s="20">
        <v>0.075</v>
      </c>
      <c r="M169" s="20">
        <v>51.0</v>
      </c>
      <c r="N169" s="20">
        <v>49.0</v>
      </c>
      <c r="O169" s="20">
        <v>0.417</v>
      </c>
      <c r="P169" s="20">
        <v>0.552</v>
      </c>
      <c r="Q169" s="20">
        <v>0.031</v>
      </c>
      <c r="R169" s="20">
        <v>1.9389954E7</v>
      </c>
      <c r="S169" s="20">
        <v>0.513</v>
      </c>
      <c r="T169" s="20" t="str">
        <f t="array" ref="T169:U169">VLOOKUP(A169,TOURISM!$A$2:$F$2692,{3,6},0)</f>
        <v/>
      </c>
      <c r="U169" s="20"/>
      <c r="V169" s="20">
        <f t="array" ref="V169:AA169">VLOOKUP(A169,BUSINESS!$A$2:$J$2692,{4,5,6,7,8,9},0)</f>
        <v>0.44</v>
      </c>
      <c r="W169" s="20">
        <v>32.0</v>
      </c>
      <c r="X169" s="20"/>
      <c r="Y169" s="20">
        <v>270.0</v>
      </c>
      <c r="Z169" s="20">
        <v>0.022</v>
      </c>
      <c r="AA169" s="20">
        <v>0.894</v>
      </c>
      <c r="AB169" s="21">
        <f t="shared" si="2"/>
        <v>160.0364778</v>
      </c>
      <c r="AC169" s="20"/>
      <c r="AD169" s="20"/>
      <c r="AE169" s="20"/>
      <c r="AF169" s="22" t="b">
        <f t="shared" si="4"/>
        <v>0</v>
      </c>
      <c r="AG169" s="20" t="b">
        <f t="shared" si="5"/>
        <v>0</v>
      </c>
      <c r="AH169" s="20" t="b">
        <f t="shared" si="6"/>
        <v>0</v>
      </c>
      <c r="AI169" s="20" t="b">
        <f t="shared" si="7"/>
        <v>0</v>
      </c>
      <c r="AJ169" s="20"/>
      <c r="AK169" s="20"/>
      <c r="AL169" s="20"/>
      <c r="AM169" s="20"/>
      <c r="AN169" s="20"/>
      <c r="AO169" s="20"/>
      <c r="AP169" s="20"/>
      <c r="AQ169" s="20"/>
      <c r="AR169" s="23"/>
      <c r="AS169" s="23"/>
      <c r="AT169" s="23"/>
      <c r="AU169" s="23"/>
      <c r="AV169" s="23"/>
    </row>
    <row r="170" ht="15.75" customHeight="1">
      <c r="A170" s="17" t="str">
        <f t="shared" si="1"/>
        <v>Cote d'Ivoire-Africa2012</v>
      </c>
      <c r="B170" s="17" t="s">
        <v>103</v>
      </c>
      <c r="C170" s="18" t="s">
        <v>75</v>
      </c>
      <c r="D170" s="19" t="s">
        <v>91</v>
      </c>
      <c r="E170" s="17">
        <v>3.110327823E9</v>
      </c>
      <c r="F170" s="18">
        <v>0.071</v>
      </c>
      <c r="G170" s="18">
        <v>88.0</v>
      </c>
      <c r="H170" s="18"/>
      <c r="I170" s="20">
        <f t="array" ref="I170:J170">IFNA(VLOOKUP(A170,ENERGY!$A$2:$F$2692,{5,6},0),0)</f>
        <v>0</v>
      </c>
      <c r="J170" s="20">
        <v>0.0</v>
      </c>
      <c r="K170" s="20">
        <f t="array" ref="K170:S170">VLOOKUP(A170,'HUMAN RESOURCES'!$A$2:$M$2692,{2,3,4,5,6,7,8,9,10},0)</f>
        <v>0.037</v>
      </c>
      <c r="L170" s="20">
        <v>0.073</v>
      </c>
      <c r="M170" s="20">
        <v>51.0</v>
      </c>
      <c r="N170" s="20">
        <v>50.0</v>
      </c>
      <c r="O170" s="20">
        <v>0.415</v>
      </c>
      <c r="P170" s="20">
        <v>0.554</v>
      </c>
      <c r="Q170" s="20">
        <v>0.031</v>
      </c>
      <c r="R170" s="20">
        <v>1.983975E7</v>
      </c>
      <c r="S170" s="20">
        <v>0.52</v>
      </c>
      <c r="T170" s="20" t="str">
        <f t="array" ref="T170:U170">VLOOKUP(A170,TOURISM!$A$2:$F$2692,{3,6},0)</f>
        <v/>
      </c>
      <c r="U170" s="20"/>
      <c r="V170" s="20">
        <f t="array" ref="V170:AA170">VLOOKUP(A170,BUSINESS!$A$2:$J$2692,{4,5,6,7,8,9},0)</f>
        <v>0.394</v>
      </c>
      <c r="W170" s="20">
        <v>32.0</v>
      </c>
      <c r="X170" s="20">
        <v>173.0</v>
      </c>
      <c r="Y170" s="20">
        <v>270.0</v>
      </c>
      <c r="Z170" s="20">
        <v>0.024</v>
      </c>
      <c r="AA170" s="20">
        <v>0.912</v>
      </c>
      <c r="AB170" s="21">
        <f t="shared" si="2"/>
        <v>156.7725311</v>
      </c>
      <c r="AC170" s="20"/>
      <c r="AD170" s="20"/>
      <c r="AE170" s="20"/>
      <c r="AF170" s="22" t="b">
        <f t="shared" si="4"/>
        <v>0</v>
      </c>
      <c r="AG170" s="20" t="b">
        <f t="shared" si="5"/>
        <v>0</v>
      </c>
      <c r="AH170" s="20" t="b">
        <f t="shared" si="6"/>
        <v>0</v>
      </c>
      <c r="AI170" s="20" t="b">
        <f t="shared" si="7"/>
        <v>0</v>
      </c>
      <c r="AJ170" s="20"/>
      <c r="AK170" s="20"/>
      <c r="AL170" s="20"/>
      <c r="AM170" s="20"/>
      <c r="AN170" s="20"/>
      <c r="AO170" s="20"/>
      <c r="AP170" s="20"/>
      <c r="AQ170" s="20"/>
      <c r="AR170" s="23"/>
      <c r="AS170" s="23"/>
      <c r="AT170" s="23"/>
      <c r="AU170" s="23"/>
      <c r="AV170" s="23"/>
    </row>
    <row r="171" ht="15.75" customHeight="1">
      <c r="A171" s="17" t="str">
        <f t="shared" si="1"/>
        <v>Cote d'Ivoire-Africa2000</v>
      </c>
      <c r="B171" s="17" t="s">
        <v>103</v>
      </c>
      <c r="C171" s="18" t="s">
        <v>75</v>
      </c>
      <c r="D171" s="19" t="s">
        <v>76</v>
      </c>
      <c r="E171" s="17">
        <v>3.11235E9</v>
      </c>
      <c r="F171" s="18">
        <v>0.065</v>
      </c>
      <c r="G171" s="18">
        <v>42.0</v>
      </c>
      <c r="H171" s="18"/>
      <c r="I171" s="20" t="str">
        <f t="array" ref="I171:J171">IFNA(VLOOKUP(A171,ENERGY!$A$2:$F$2692,{5,6},0),0)</f>
        <v/>
      </c>
      <c r="J171" s="20"/>
      <c r="K171" s="20">
        <f t="array" ref="K171:S171">VLOOKUP(A171,'HUMAN RESOURCES'!$A$2:$M$2692,{2,3,4,5,6,7,8,9,10},0)</f>
        <v>0.038</v>
      </c>
      <c r="L171" s="20">
        <v>0.1</v>
      </c>
      <c r="M171" s="20">
        <v>47.0</v>
      </c>
      <c r="N171" s="20">
        <v>46.0</v>
      </c>
      <c r="O171" s="20">
        <v>0.421</v>
      </c>
      <c r="P171" s="20">
        <v>0.55</v>
      </c>
      <c r="Q171" s="20">
        <v>0.029</v>
      </c>
      <c r="R171" s="20">
        <v>1.6131332E7</v>
      </c>
      <c r="S171" s="20">
        <v>0.435</v>
      </c>
      <c r="T171" s="20">
        <f t="array" ref="T171:U171">VLOOKUP(A171,TOURISM!$A$2:$F$2692,{3,6},0)</f>
        <v>53000000</v>
      </c>
      <c r="U171" s="20">
        <v>2.91E8</v>
      </c>
      <c r="V171" s="20" t="str">
        <f t="array" ref="V171:AA171">VLOOKUP(A171,BUSINESS!$A$2:$J$2692,{4,5,6,7,8,9},0)</f>
        <v/>
      </c>
      <c r="W171" s="20"/>
      <c r="X171" s="20"/>
      <c r="Y171" s="20"/>
      <c r="Z171" s="20">
        <v>0.002</v>
      </c>
      <c r="AA171" s="20">
        <v>0.029</v>
      </c>
      <c r="AB171" s="21">
        <f t="shared" si="2"/>
        <v>192.9381901</v>
      </c>
      <c r="AC171" s="20"/>
      <c r="AD171" s="20"/>
      <c r="AE171" s="20">
        <f t="shared" ref="AE171:AE199" si="64">U171/R171</f>
        <v>18.03942787</v>
      </c>
      <c r="AF171" s="22" t="b">
        <f t="shared" si="4"/>
        <v>0</v>
      </c>
      <c r="AG171" s="20" t="b">
        <f t="shared" si="5"/>
        <v>0</v>
      </c>
      <c r="AH171" s="20" t="b">
        <f t="shared" si="6"/>
        <v>0</v>
      </c>
      <c r="AI171" s="20" t="b">
        <f t="shared" si="7"/>
        <v>0</v>
      </c>
      <c r="AJ171" s="20"/>
      <c r="AK171" s="20"/>
      <c r="AL171" s="20"/>
      <c r="AM171" s="20"/>
      <c r="AN171" s="20"/>
      <c r="AO171" s="20"/>
      <c r="AP171" s="20"/>
      <c r="AQ171" s="20"/>
      <c r="AR171" s="23"/>
      <c r="AS171" s="23"/>
      <c r="AT171" s="23"/>
      <c r="AU171" s="23"/>
      <c r="AV171" s="23"/>
    </row>
    <row r="172" ht="15.75" customHeight="1">
      <c r="A172" s="17" t="str">
        <f t="shared" si="1"/>
        <v>Djibouti-Africa2000</v>
      </c>
      <c r="B172" s="17" t="s">
        <v>104</v>
      </c>
      <c r="C172" s="18" t="s">
        <v>75</v>
      </c>
      <c r="D172" s="19" t="s">
        <v>76</v>
      </c>
      <c r="E172" s="17">
        <v>3.957418083E9</v>
      </c>
      <c r="F172" s="18">
        <v>0.058</v>
      </c>
      <c r="G172" s="18">
        <v>44.0</v>
      </c>
      <c r="H172" s="18"/>
      <c r="I172" s="20" t="str">
        <f t="array" ref="I172:J172">IFNA(VLOOKUP(A172,ENERGY!$A$2:$F$2692,{5,6},0),0)</f>
        <v/>
      </c>
      <c r="J172" s="20"/>
      <c r="K172" s="20">
        <f t="array" ref="K172:S172">VLOOKUP(A172,'HUMAN RESOURCES'!$A$2:$M$2692,{2,3,4,5,6,7,8,9,10},0)</f>
        <v>0.03</v>
      </c>
      <c r="L172" s="20">
        <v>0.08</v>
      </c>
      <c r="M172" s="20">
        <v>59.0</v>
      </c>
      <c r="N172" s="20">
        <v>55.0</v>
      </c>
      <c r="O172" s="20">
        <v>0.414</v>
      </c>
      <c r="P172" s="20">
        <v>0.556</v>
      </c>
      <c r="Q172" s="20">
        <v>0.03</v>
      </c>
      <c r="R172" s="20">
        <v>722887.0</v>
      </c>
      <c r="S172" s="20">
        <v>0.765</v>
      </c>
      <c r="T172" s="20">
        <f t="array" ref="T172:U172">VLOOKUP(A172,TOURISM!$A$2:$F$2692,{3,6},0)</f>
        <v>8100000</v>
      </c>
      <c r="U172" s="20">
        <v>1.48E7</v>
      </c>
      <c r="V172" s="20" t="str">
        <f t="array" ref="V172:AA172">VLOOKUP(A172,BUSINESS!$A$2:$J$2692,{4,5,6,7,8,9},0)</f>
        <v/>
      </c>
      <c r="W172" s="20"/>
      <c r="X172" s="20"/>
      <c r="Y172" s="20"/>
      <c r="Z172" s="20">
        <v>0.002</v>
      </c>
      <c r="AA172" s="20">
        <v>0.0</v>
      </c>
      <c r="AB172" s="21">
        <f t="shared" si="2"/>
        <v>5474.462929</v>
      </c>
      <c r="AC172" s="20"/>
      <c r="AD172" s="20"/>
      <c r="AE172" s="20">
        <f t="shared" si="64"/>
        <v>20.47346266</v>
      </c>
      <c r="AF172" s="22" t="b">
        <f t="shared" si="4"/>
        <v>0</v>
      </c>
      <c r="AG172" s="20" t="b">
        <f t="shared" si="5"/>
        <v>0</v>
      </c>
      <c r="AH172" s="20" t="b">
        <f t="shared" si="6"/>
        <v>0</v>
      </c>
      <c r="AI172" s="20" t="b">
        <f t="shared" si="7"/>
        <v>0</v>
      </c>
      <c r="AJ172" s="20"/>
      <c r="AK172" s="20"/>
      <c r="AL172" s="20"/>
      <c r="AM172" s="20"/>
      <c r="AN172" s="20"/>
      <c r="AO172" s="20"/>
      <c r="AP172" s="20"/>
      <c r="AQ172" s="20"/>
      <c r="AR172" s="23"/>
      <c r="AS172" s="23"/>
      <c r="AT172" s="23"/>
      <c r="AU172" s="23"/>
      <c r="AV172" s="23"/>
    </row>
    <row r="173" ht="15.75" customHeight="1">
      <c r="A173" s="17" t="str">
        <f t="shared" si="1"/>
        <v>Djibouti-Africa2001</v>
      </c>
      <c r="B173" s="17" t="s">
        <v>104</v>
      </c>
      <c r="C173" s="18" t="s">
        <v>75</v>
      </c>
      <c r="D173" s="19" t="s">
        <v>77</v>
      </c>
      <c r="E173" s="17">
        <v>3.958701369E9</v>
      </c>
      <c r="F173" s="18">
        <v>0.054</v>
      </c>
      <c r="G173" s="18">
        <v>41.0</v>
      </c>
      <c r="H173" s="18">
        <v>0.115</v>
      </c>
      <c r="I173" s="20" t="str">
        <f t="array" ref="I173:J173">IFNA(VLOOKUP(A173,ENERGY!$A$2:$F$2692,{5,6},0),0)</f>
        <v/>
      </c>
      <c r="J173" s="20"/>
      <c r="K173" s="20">
        <f t="array" ref="K173:S173">VLOOKUP(A173,'HUMAN RESOURCES'!$A$2:$M$2692,{2,3,4,5,6,7,8,9,10},0)</f>
        <v>0.03</v>
      </c>
      <c r="L173" s="20">
        <v>0.078</v>
      </c>
      <c r="M173" s="20">
        <v>59.0</v>
      </c>
      <c r="N173" s="20">
        <v>56.0</v>
      </c>
      <c r="O173" s="20">
        <v>0.407</v>
      </c>
      <c r="P173" s="20">
        <v>0.562</v>
      </c>
      <c r="Q173" s="20">
        <v>0.031</v>
      </c>
      <c r="R173" s="20">
        <v>733732.0</v>
      </c>
      <c r="S173" s="20">
        <v>0.766</v>
      </c>
      <c r="T173" s="20">
        <f t="array" ref="T173:U173">VLOOKUP(A173,TOURISM!$A$2:$F$2692,{3,6},0)</f>
        <v>8600000</v>
      </c>
      <c r="U173" s="20">
        <v>1.29E7</v>
      </c>
      <c r="V173" s="20" t="str">
        <f t="array" ref="V173:AA173">VLOOKUP(A173,BUSINESS!$A$2:$J$2692,{4,5,6,7,8,9},0)</f>
        <v/>
      </c>
      <c r="W173" s="20"/>
      <c r="X173" s="20"/>
      <c r="Y173" s="20"/>
      <c r="Z173" s="20">
        <v>0.003</v>
      </c>
      <c r="AA173" s="20">
        <v>0.004</v>
      </c>
      <c r="AB173" s="21">
        <f t="shared" si="2"/>
        <v>5395.29606</v>
      </c>
      <c r="AC173" s="20"/>
      <c r="AD173" s="20"/>
      <c r="AE173" s="20">
        <f t="shared" si="64"/>
        <v>17.58135123</v>
      </c>
      <c r="AF173" s="22" t="b">
        <f t="shared" si="4"/>
        <v>0</v>
      </c>
      <c r="AG173" s="20" t="b">
        <f t="shared" si="5"/>
        <v>0</v>
      </c>
      <c r="AH173" s="20" t="b">
        <f t="shared" si="6"/>
        <v>0</v>
      </c>
      <c r="AI173" s="20" t="b">
        <f t="shared" si="7"/>
        <v>0</v>
      </c>
      <c r="AJ173" s="20"/>
      <c r="AK173" s="20"/>
      <c r="AL173" s="20"/>
      <c r="AM173" s="20"/>
      <c r="AN173" s="20"/>
      <c r="AO173" s="20"/>
      <c r="AP173" s="20"/>
      <c r="AQ173" s="20"/>
      <c r="AR173" s="23"/>
      <c r="AS173" s="23"/>
      <c r="AT173" s="23"/>
      <c r="AU173" s="23"/>
      <c r="AV173" s="23"/>
    </row>
    <row r="174" ht="15.75" customHeight="1">
      <c r="A174" s="17" t="str">
        <f t="shared" si="1"/>
        <v>Djibouti-Africa2002</v>
      </c>
      <c r="B174" s="17" t="s">
        <v>104</v>
      </c>
      <c r="C174" s="18" t="s">
        <v>75</v>
      </c>
      <c r="D174" s="19" t="s">
        <v>79</v>
      </c>
      <c r="E174" s="17">
        <v>3.979813388E9</v>
      </c>
      <c r="F174" s="18">
        <v>0.054</v>
      </c>
      <c r="G174" s="18">
        <v>42.0</v>
      </c>
      <c r="H174" s="18">
        <v>0.113</v>
      </c>
      <c r="I174" s="20" t="str">
        <f t="array" ref="I174:J174">IFNA(VLOOKUP(A174,ENERGY!$A$2:$F$2692,{5,6},0),0)</f>
        <v/>
      </c>
      <c r="J174" s="20">
        <v>539.0</v>
      </c>
      <c r="K174" s="20">
        <f t="array" ref="K174:S174">VLOOKUP(A174,'HUMAN RESOURCES'!$A$2:$M$2692,{2,3,4,5,6,7,8,9,10},0)</f>
        <v>0.029</v>
      </c>
      <c r="L174" s="20">
        <v>0.076</v>
      </c>
      <c r="M174" s="20">
        <v>59.0</v>
      </c>
      <c r="N174" s="20">
        <v>56.0</v>
      </c>
      <c r="O174" s="20">
        <v>0.398</v>
      </c>
      <c r="P174" s="20">
        <v>0.57</v>
      </c>
      <c r="Q174" s="20">
        <v>0.032</v>
      </c>
      <c r="R174" s="20">
        <v>744434.0</v>
      </c>
      <c r="S174" s="20">
        <v>0.766</v>
      </c>
      <c r="T174" s="20">
        <f t="array" ref="T174:U174">VLOOKUP(A174,TOURISM!$A$2:$F$2692,{3,6},0)</f>
        <v>8900000</v>
      </c>
      <c r="U174" s="20">
        <v>7700000.0</v>
      </c>
      <c r="V174" s="20" t="str">
        <f t="array" ref="V174:AA174">VLOOKUP(A174,BUSINESS!$A$2:$J$2692,{4,5,6,7,8,9},0)</f>
        <v/>
      </c>
      <c r="W174" s="20"/>
      <c r="X174" s="20"/>
      <c r="Y174" s="20"/>
      <c r="Z174" s="20">
        <v>0.005</v>
      </c>
      <c r="AA174" s="20">
        <v>0.02</v>
      </c>
      <c r="AB174" s="21">
        <f t="shared" si="2"/>
        <v>5346.092989</v>
      </c>
      <c r="AC174" s="20"/>
      <c r="AD174" s="20">
        <f t="shared" ref="AD174:AD182" si="65">J174/R174</f>
        <v>0.0007240400089</v>
      </c>
      <c r="AE174" s="20">
        <f t="shared" si="64"/>
        <v>10.3434287</v>
      </c>
      <c r="AF174" s="22" t="b">
        <f t="shared" si="4"/>
        <v>0</v>
      </c>
      <c r="AG174" s="20" t="b">
        <f t="shared" si="5"/>
        <v>0</v>
      </c>
      <c r="AH174" s="20" t="b">
        <f t="shared" si="6"/>
        <v>0</v>
      </c>
      <c r="AI174" s="20" t="b">
        <f t="shared" si="7"/>
        <v>0</v>
      </c>
      <c r="AJ174" s="20"/>
      <c r="AK174" s="20"/>
      <c r="AL174" s="20"/>
      <c r="AM174" s="20"/>
      <c r="AN174" s="20"/>
      <c r="AO174" s="20"/>
      <c r="AP174" s="20"/>
      <c r="AQ174" s="20"/>
      <c r="AR174" s="23"/>
      <c r="AS174" s="23"/>
      <c r="AT174" s="23"/>
      <c r="AU174" s="23"/>
      <c r="AV174" s="23"/>
    </row>
    <row r="175" ht="15.75" customHeight="1">
      <c r="A175" s="17" t="str">
        <f t="shared" si="1"/>
        <v>Djibouti-Africa2003</v>
      </c>
      <c r="B175" s="17" t="s">
        <v>104</v>
      </c>
      <c r="C175" s="18" t="s">
        <v>75</v>
      </c>
      <c r="D175" s="19" t="s">
        <v>81</v>
      </c>
      <c r="E175" s="17">
        <v>3.988775844E9</v>
      </c>
      <c r="F175" s="18">
        <v>0.062</v>
      </c>
      <c r="G175" s="18">
        <v>50.0</v>
      </c>
      <c r="H175" s="18">
        <v>0.113</v>
      </c>
      <c r="I175" s="20" t="str">
        <f t="array" ref="I175:J175">IFNA(VLOOKUP(A175,ENERGY!$A$2:$F$2692,{5,6},0),0)</f>
        <v/>
      </c>
      <c r="J175" s="20">
        <v>532.0</v>
      </c>
      <c r="K175" s="20">
        <f t="array" ref="K175:S175">VLOOKUP(A175,'HUMAN RESOURCES'!$A$2:$M$2692,{2,3,4,5,6,7,8,9,10},0)</f>
        <v>0.029</v>
      </c>
      <c r="L175" s="20">
        <v>0.075</v>
      </c>
      <c r="M175" s="20">
        <v>59.0</v>
      </c>
      <c r="N175" s="20">
        <v>56.0</v>
      </c>
      <c r="O175" s="20">
        <v>0.39</v>
      </c>
      <c r="P175" s="20">
        <v>0.578</v>
      </c>
      <c r="Q175" s="20">
        <v>0.032</v>
      </c>
      <c r="R175" s="20">
        <v>755085.0</v>
      </c>
      <c r="S175" s="20">
        <v>0.767</v>
      </c>
      <c r="T175" s="20">
        <f t="array" ref="T175:U175">VLOOKUP(A175,TOURISM!$A$2:$F$2692,{3,6},0)</f>
        <v>6900000</v>
      </c>
      <c r="U175" s="20">
        <v>9900000.0</v>
      </c>
      <c r="V175" s="20" t="str">
        <f t="array" ref="V175:AA175">VLOOKUP(A175,BUSINESS!$A$2:$J$2692,{4,5,6,7,8,9},0)</f>
        <v/>
      </c>
      <c r="W175" s="20"/>
      <c r="X175" s="20"/>
      <c r="Y175" s="20"/>
      <c r="Z175" s="20">
        <v>0.006</v>
      </c>
      <c r="AA175" s="20">
        <v>0.03</v>
      </c>
      <c r="AB175" s="21">
        <f t="shared" si="2"/>
        <v>5282.552089</v>
      </c>
      <c r="AC175" s="20"/>
      <c r="AD175" s="20">
        <f t="shared" si="65"/>
        <v>0.0007045564407</v>
      </c>
      <c r="AE175" s="20">
        <f t="shared" si="64"/>
        <v>13.1111067</v>
      </c>
      <c r="AF175" s="22" t="b">
        <f t="shared" si="4"/>
        <v>0</v>
      </c>
      <c r="AG175" s="20" t="b">
        <f t="shared" si="5"/>
        <v>0</v>
      </c>
      <c r="AH175" s="20" t="b">
        <f t="shared" si="6"/>
        <v>0</v>
      </c>
      <c r="AI175" s="20" t="b">
        <f t="shared" si="7"/>
        <v>0</v>
      </c>
      <c r="AJ175" s="20"/>
      <c r="AK175" s="20"/>
      <c r="AL175" s="20"/>
      <c r="AM175" s="20"/>
      <c r="AN175" s="20"/>
      <c r="AO175" s="20"/>
      <c r="AP175" s="20"/>
      <c r="AQ175" s="20"/>
      <c r="AR175" s="23"/>
      <c r="AS175" s="23"/>
      <c r="AT175" s="23"/>
      <c r="AU175" s="23"/>
      <c r="AV175" s="23"/>
    </row>
    <row r="176" ht="15.75" customHeight="1">
      <c r="A176" s="17" t="str">
        <f t="shared" si="1"/>
        <v>Djibouti-Africa2004</v>
      </c>
      <c r="B176" s="17" t="s">
        <v>104</v>
      </c>
      <c r="C176" s="18" t="s">
        <v>75</v>
      </c>
      <c r="D176" s="19" t="s">
        <v>83</v>
      </c>
      <c r="E176" s="17">
        <v>3.99137454E9</v>
      </c>
      <c r="F176" s="18">
        <v>0.068</v>
      </c>
      <c r="G176" s="18">
        <v>57.0</v>
      </c>
      <c r="H176" s="18">
        <v>0.112</v>
      </c>
      <c r="I176" s="20" t="str">
        <f t="array" ref="I176:J176">IFNA(VLOOKUP(A176,ENERGY!$A$2:$F$2692,{5,6},0),0)</f>
        <v/>
      </c>
      <c r="J176" s="20">
        <v>524.0</v>
      </c>
      <c r="K176" s="20">
        <f t="array" ref="K176:S176">VLOOKUP(A176,'HUMAN RESOURCES'!$A$2:$M$2692,{2,3,4,5,6,7,8,9,10},0)</f>
        <v>0.029</v>
      </c>
      <c r="L176" s="20">
        <v>0.073</v>
      </c>
      <c r="M176" s="20">
        <v>59.0</v>
      </c>
      <c r="N176" s="20">
        <v>56.0</v>
      </c>
      <c r="O176" s="20">
        <v>0.381</v>
      </c>
      <c r="P176" s="20">
        <v>0.586</v>
      </c>
      <c r="Q176" s="20">
        <v>0.033</v>
      </c>
      <c r="R176" s="20">
        <v>765776.0</v>
      </c>
      <c r="S176" s="20">
        <v>0.767</v>
      </c>
      <c r="T176" s="20">
        <f t="array" ref="T176:U176">VLOOKUP(A176,TOURISM!$A$2:$F$2692,{3,6},0)</f>
        <v>6800000</v>
      </c>
      <c r="U176" s="20">
        <v>1.4E7</v>
      </c>
      <c r="V176" s="20" t="str">
        <f t="array" ref="V176:AA176">VLOOKUP(A176,BUSINESS!$A$2:$J$2692,{4,5,6,7,8,9},0)</f>
        <v/>
      </c>
      <c r="W176" s="20"/>
      <c r="X176" s="20"/>
      <c r="Y176" s="20"/>
      <c r="Z176" s="20">
        <v>0.008</v>
      </c>
      <c r="AA176" s="20">
        <v>0.045</v>
      </c>
      <c r="AB176" s="21">
        <f t="shared" si="2"/>
        <v>5212.195916</v>
      </c>
      <c r="AC176" s="20"/>
      <c r="AD176" s="20">
        <f t="shared" si="65"/>
        <v>0.0006842732078</v>
      </c>
      <c r="AE176" s="20">
        <f t="shared" si="64"/>
        <v>18.28210861</v>
      </c>
      <c r="AF176" s="22" t="b">
        <f t="shared" si="4"/>
        <v>0</v>
      </c>
      <c r="AG176" s="20" t="b">
        <f t="shared" si="5"/>
        <v>0</v>
      </c>
      <c r="AH176" s="20" t="b">
        <f t="shared" si="6"/>
        <v>0</v>
      </c>
      <c r="AI176" s="20" t="b">
        <f t="shared" si="7"/>
        <v>0</v>
      </c>
      <c r="AJ176" s="20"/>
      <c r="AK176" s="20"/>
      <c r="AL176" s="20"/>
      <c r="AM176" s="20"/>
      <c r="AN176" s="20"/>
      <c r="AO176" s="20"/>
      <c r="AP176" s="20"/>
      <c r="AQ176" s="20"/>
      <c r="AR176" s="23"/>
      <c r="AS176" s="23"/>
      <c r="AT176" s="23"/>
      <c r="AU176" s="23"/>
      <c r="AV176" s="23"/>
    </row>
    <row r="177" ht="15.75" customHeight="1">
      <c r="A177" s="17" t="str">
        <f t="shared" si="1"/>
        <v>Djibouti-Africa2005</v>
      </c>
      <c r="B177" s="17" t="s">
        <v>104</v>
      </c>
      <c r="C177" s="18" t="s">
        <v>75</v>
      </c>
      <c r="D177" s="19" t="s">
        <v>84</v>
      </c>
      <c r="E177" s="17">
        <v>4.035420973E9</v>
      </c>
      <c r="F177" s="18">
        <v>0.072</v>
      </c>
      <c r="G177" s="18">
        <v>63.0</v>
      </c>
      <c r="H177" s="18">
        <v>0.112</v>
      </c>
      <c r="I177" s="20">
        <f t="array" ref="I177:J177">IFNA(VLOOKUP(A177,ENERGY!$A$2:$F$2692,{5,6},0),0)</f>
        <v>133</v>
      </c>
      <c r="J177" s="20">
        <v>458.0</v>
      </c>
      <c r="K177" s="20">
        <f t="array" ref="K177:S177">VLOOKUP(A177,'HUMAN RESOURCES'!$A$2:$M$2692,{2,3,4,5,6,7,8,9,10},0)</f>
        <v>0.029</v>
      </c>
      <c r="L177" s="20">
        <v>0.071</v>
      </c>
      <c r="M177" s="20">
        <v>59.0</v>
      </c>
      <c r="N177" s="20">
        <v>57.0</v>
      </c>
      <c r="O177" s="20">
        <v>0.373</v>
      </c>
      <c r="P177" s="20">
        <v>0.594</v>
      </c>
      <c r="Q177" s="20">
        <v>0.034</v>
      </c>
      <c r="R177" s="20">
        <v>776585.0</v>
      </c>
      <c r="S177" s="20">
        <v>0.768</v>
      </c>
      <c r="T177" s="20">
        <f t="array" ref="T177:U177">VLOOKUP(A177,TOURISM!$A$2:$F$2692,{3,6},0)</f>
        <v>7100000</v>
      </c>
      <c r="U177" s="20">
        <v>1.44E7</v>
      </c>
      <c r="V177" s="20">
        <f t="array" ref="V177:AA177">VLOOKUP(A177,BUSINESS!$A$2:$J$2692,{4,5,6,7,8,9},0)</f>
        <v>0.378</v>
      </c>
      <c r="W177" s="20">
        <v>37.0</v>
      </c>
      <c r="X177" s="20"/>
      <c r="Y177" s="20">
        <v>66.0</v>
      </c>
      <c r="Z177" s="20">
        <v>0.01</v>
      </c>
      <c r="AA177" s="20">
        <v>0.057</v>
      </c>
      <c r="AB177" s="21">
        <f t="shared" si="2"/>
        <v>5196.367394</v>
      </c>
      <c r="AC177" s="20">
        <f t="shared" ref="AC177:AC179" si="66">I177/R177</f>
        <v>0.0001712626435</v>
      </c>
      <c r="AD177" s="20">
        <f t="shared" si="65"/>
        <v>0.0005897615844</v>
      </c>
      <c r="AE177" s="20">
        <f t="shared" si="64"/>
        <v>18.5427223</v>
      </c>
      <c r="AF177" s="22" t="b">
        <f t="shared" si="4"/>
        <v>0</v>
      </c>
      <c r="AG177" s="20" t="b">
        <f t="shared" si="5"/>
        <v>0</v>
      </c>
      <c r="AH177" s="20" t="b">
        <f t="shared" si="6"/>
        <v>0</v>
      </c>
      <c r="AI177" s="20" t="b">
        <f t="shared" si="7"/>
        <v>0</v>
      </c>
      <c r="AJ177" s="20"/>
      <c r="AK177" s="20"/>
      <c r="AL177" s="20"/>
      <c r="AM177" s="20"/>
      <c r="AN177" s="20"/>
      <c r="AO177" s="20"/>
      <c r="AP177" s="20"/>
      <c r="AQ177" s="20"/>
      <c r="AR177" s="23"/>
      <c r="AS177" s="23"/>
      <c r="AT177" s="23"/>
      <c r="AU177" s="23"/>
      <c r="AV177" s="23"/>
    </row>
    <row r="178" ht="15.75" customHeight="1">
      <c r="A178" s="17" t="str">
        <f t="shared" si="1"/>
        <v>Djibouti-Africa2006</v>
      </c>
      <c r="B178" s="17" t="s">
        <v>104</v>
      </c>
      <c r="C178" s="18" t="s">
        <v>75</v>
      </c>
      <c r="D178" s="19" t="s">
        <v>85</v>
      </c>
      <c r="E178" s="17">
        <v>4.045813953E9</v>
      </c>
      <c r="F178" s="18">
        <v>0.071</v>
      </c>
      <c r="G178" s="18">
        <v>66.0</v>
      </c>
      <c r="H178" s="18"/>
      <c r="I178" s="20">
        <f t="array" ref="I178:J178">IFNA(VLOOKUP(A178,ENERGY!$A$2:$F$2692,{5,6},0),0)</f>
        <v>143</v>
      </c>
      <c r="J178" s="20">
        <v>488.0</v>
      </c>
      <c r="K178" s="20">
        <f t="array" ref="K178:S178">VLOOKUP(A178,'HUMAN RESOURCES'!$A$2:$M$2692,{2,3,4,5,6,7,8,9,10},0)</f>
        <v>0.029</v>
      </c>
      <c r="L178" s="20">
        <v>0.069</v>
      </c>
      <c r="M178" s="20">
        <v>60.0</v>
      </c>
      <c r="N178" s="20">
        <v>57.0</v>
      </c>
      <c r="O178" s="20">
        <v>0.365</v>
      </c>
      <c r="P178" s="20">
        <v>0.601</v>
      </c>
      <c r="Q178" s="20">
        <v>0.034</v>
      </c>
      <c r="R178" s="20">
        <v>787544.0</v>
      </c>
      <c r="S178" s="20">
        <v>0.768</v>
      </c>
      <c r="T178" s="20">
        <f t="array" ref="T178:U178">VLOOKUP(A178,TOURISM!$A$2:$F$2692,{3,6},0)</f>
        <v>9800000</v>
      </c>
      <c r="U178" s="20">
        <v>1.5E7</v>
      </c>
      <c r="V178" s="20">
        <f t="array" ref="V178:AA178">VLOOKUP(A178,BUSINESS!$A$2:$J$2692,{4,5,6,7,8,9},0)</f>
        <v>0.378</v>
      </c>
      <c r="W178" s="20">
        <v>37.0</v>
      </c>
      <c r="X178" s="20"/>
      <c r="Y178" s="20">
        <v>66.0</v>
      </c>
      <c r="Z178" s="20">
        <v>0.013</v>
      </c>
      <c r="AA178" s="20">
        <v>0.057</v>
      </c>
      <c r="AB178" s="21">
        <f t="shared" si="2"/>
        <v>5137.254494</v>
      </c>
      <c r="AC178" s="20">
        <f t="shared" si="66"/>
        <v>0.0001815771563</v>
      </c>
      <c r="AD178" s="20">
        <f t="shared" si="65"/>
        <v>0.0006196479181</v>
      </c>
      <c r="AE178" s="20">
        <f t="shared" si="64"/>
        <v>19.04655486</v>
      </c>
      <c r="AF178" s="22" t="b">
        <f t="shared" si="4"/>
        <v>0</v>
      </c>
      <c r="AG178" s="20" t="b">
        <f t="shared" si="5"/>
        <v>0</v>
      </c>
      <c r="AH178" s="20" t="b">
        <f t="shared" si="6"/>
        <v>0</v>
      </c>
      <c r="AI178" s="20" t="b">
        <f t="shared" si="7"/>
        <v>0</v>
      </c>
      <c r="AJ178" s="20"/>
      <c r="AK178" s="20"/>
      <c r="AL178" s="20"/>
      <c r="AM178" s="20"/>
      <c r="AN178" s="20"/>
      <c r="AO178" s="20"/>
      <c r="AP178" s="20"/>
      <c r="AQ178" s="20"/>
      <c r="AR178" s="23"/>
      <c r="AS178" s="23"/>
      <c r="AT178" s="23"/>
      <c r="AU178" s="23"/>
      <c r="AV178" s="23"/>
    </row>
    <row r="179" ht="15.75" customHeight="1">
      <c r="A179" s="17" t="str">
        <f t="shared" si="1"/>
        <v>Djibouti-Africa2007</v>
      </c>
      <c r="B179" s="17" t="s">
        <v>104</v>
      </c>
      <c r="C179" s="18" t="s">
        <v>75</v>
      </c>
      <c r="D179" s="19" t="s">
        <v>86</v>
      </c>
      <c r="E179" s="17">
        <v>4.049589166E9</v>
      </c>
      <c r="F179" s="18">
        <v>0.077</v>
      </c>
      <c r="G179" s="18">
        <v>78.0</v>
      </c>
      <c r="H179" s="18">
        <v>0.112</v>
      </c>
      <c r="I179" s="20">
        <f t="array" ref="I179:J179">IFNA(VLOOKUP(A179,ENERGY!$A$2:$F$2692,{5,6},0),0)</f>
        <v>139</v>
      </c>
      <c r="J179" s="20">
        <v>473.0</v>
      </c>
      <c r="K179" s="20">
        <f t="array" ref="K179:S179">VLOOKUP(A179,'HUMAN RESOURCES'!$A$2:$M$2692,{2,3,4,5,6,7,8,9,10},0)</f>
        <v>0.029</v>
      </c>
      <c r="L179" s="20">
        <v>0.067</v>
      </c>
      <c r="M179" s="20">
        <v>60.0</v>
      </c>
      <c r="N179" s="20">
        <v>57.0</v>
      </c>
      <c r="O179" s="20">
        <v>0.357</v>
      </c>
      <c r="P179" s="20">
        <v>0.608</v>
      </c>
      <c r="Q179" s="20">
        <v>0.035</v>
      </c>
      <c r="R179" s="20">
        <v>798690.0</v>
      </c>
      <c r="S179" s="20">
        <v>0.769</v>
      </c>
      <c r="T179" s="20">
        <f t="array" ref="T179:U179">VLOOKUP(A179,TOURISM!$A$2:$F$2692,{3,6},0)</f>
        <v>6800000</v>
      </c>
      <c r="U179" s="20">
        <v>1.42E7</v>
      </c>
      <c r="V179" s="20">
        <f t="array" ref="V179:AA179">VLOOKUP(A179,BUSINESS!$A$2:$J$2692,{4,5,6,7,8,9},0)</f>
        <v>0.378</v>
      </c>
      <c r="W179" s="20">
        <v>37.0</v>
      </c>
      <c r="X179" s="20"/>
      <c r="Y179" s="20">
        <v>66.0</v>
      </c>
      <c r="Z179" s="20">
        <v>0.016</v>
      </c>
      <c r="AA179" s="20">
        <v>0.087</v>
      </c>
      <c r="AB179" s="21">
        <f t="shared" si="2"/>
        <v>5070.289056</v>
      </c>
      <c r="AC179" s="20">
        <f t="shared" si="66"/>
        <v>0.0001740349823</v>
      </c>
      <c r="AD179" s="20">
        <f t="shared" si="65"/>
        <v>0.0005922197599</v>
      </c>
      <c r="AE179" s="20">
        <f t="shared" si="64"/>
        <v>17.7791133</v>
      </c>
      <c r="AF179" s="22" t="b">
        <f t="shared" si="4"/>
        <v>0</v>
      </c>
      <c r="AG179" s="20" t="b">
        <f t="shared" si="5"/>
        <v>0</v>
      </c>
      <c r="AH179" s="20" t="b">
        <f t="shared" si="6"/>
        <v>0</v>
      </c>
      <c r="AI179" s="20" t="b">
        <f t="shared" si="7"/>
        <v>0</v>
      </c>
      <c r="AJ179" s="20"/>
      <c r="AK179" s="20"/>
      <c r="AL179" s="20"/>
      <c r="AM179" s="20"/>
      <c r="AN179" s="20"/>
      <c r="AO179" s="20"/>
      <c r="AP179" s="20"/>
      <c r="AQ179" s="20"/>
      <c r="AR179" s="23"/>
      <c r="AS179" s="23"/>
      <c r="AT179" s="23"/>
      <c r="AU179" s="23"/>
      <c r="AV179" s="23"/>
    </row>
    <row r="180" ht="15.75" customHeight="1">
      <c r="A180" s="17" t="str">
        <f t="shared" si="1"/>
        <v>Djibouti-Africa2008</v>
      </c>
      <c r="B180" s="17" t="s">
        <v>104</v>
      </c>
      <c r="C180" s="18" t="s">
        <v>75</v>
      </c>
      <c r="D180" s="19" t="s">
        <v>87</v>
      </c>
      <c r="E180" s="17">
        <v>4.050869968E9</v>
      </c>
      <c r="F180" s="18">
        <v>0.08</v>
      </c>
      <c r="G180" s="18">
        <v>92.0</v>
      </c>
      <c r="H180" s="18">
        <v>0.116</v>
      </c>
      <c r="I180" s="20" t="str">
        <f t="array" ref="I180:J180">IFNA(VLOOKUP(A180,ENERGY!$A$2:$F$2692,{5,6},0),0)</f>
        <v/>
      </c>
      <c r="J180" s="20">
        <v>400.0</v>
      </c>
      <c r="K180" s="20">
        <f t="array" ref="K180:S180">VLOOKUP(A180,'HUMAN RESOURCES'!$A$2:$M$2692,{2,3,4,5,6,7,8,9,10},0)</f>
        <v>0.029</v>
      </c>
      <c r="L180" s="20">
        <v>0.066</v>
      </c>
      <c r="M180" s="20">
        <v>61.0</v>
      </c>
      <c r="N180" s="20">
        <v>58.0</v>
      </c>
      <c r="O180" s="20">
        <v>0.351</v>
      </c>
      <c r="P180" s="20">
        <v>0.614</v>
      </c>
      <c r="Q180" s="20">
        <v>0.035</v>
      </c>
      <c r="R180" s="20">
        <v>810100.0</v>
      </c>
      <c r="S180" s="20">
        <v>0.769</v>
      </c>
      <c r="T180" s="20">
        <f t="array" ref="T180:U180">VLOOKUP(A180,TOURISM!$A$2:$F$2692,{3,6},0)</f>
        <v>7800000</v>
      </c>
      <c r="U180" s="20">
        <v>1.55E7</v>
      </c>
      <c r="V180" s="20">
        <f t="array" ref="V180:AA180">VLOOKUP(A180,BUSINESS!$A$2:$J$2692,{4,5,6,7,8,9},0)</f>
        <v>0.378</v>
      </c>
      <c r="W180" s="20">
        <v>37.0</v>
      </c>
      <c r="X180" s="20"/>
      <c r="Y180" s="20">
        <v>66.0</v>
      </c>
      <c r="Z180" s="20">
        <v>0.023</v>
      </c>
      <c r="AA180" s="20">
        <v>0.139</v>
      </c>
      <c r="AB180" s="21">
        <f t="shared" si="2"/>
        <v>5000.456694</v>
      </c>
      <c r="AC180" s="20"/>
      <c r="AD180" s="20">
        <f t="shared" si="65"/>
        <v>0.0004937662017</v>
      </c>
      <c r="AE180" s="20">
        <f t="shared" si="64"/>
        <v>19.13344032</v>
      </c>
      <c r="AF180" s="22" t="b">
        <f t="shared" si="4"/>
        <v>0</v>
      </c>
      <c r="AG180" s="20" t="b">
        <f t="shared" si="5"/>
        <v>0</v>
      </c>
      <c r="AH180" s="20" t="b">
        <f t="shared" si="6"/>
        <v>0</v>
      </c>
      <c r="AI180" s="20" t="b">
        <f t="shared" si="7"/>
        <v>0</v>
      </c>
      <c r="AJ180" s="20"/>
      <c r="AK180" s="20"/>
      <c r="AL180" s="20"/>
      <c r="AM180" s="20"/>
      <c r="AN180" s="20"/>
      <c r="AO180" s="20"/>
      <c r="AP180" s="20"/>
      <c r="AQ180" s="20"/>
      <c r="AR180" s="23"/>
      <c r="AS180" s="23"/>
      <c r="AT180" s="23"/>
      <c r="AU180" s="23"/>
      <c r="AV180" s="23"/>
    </row>
    <row r="181" ht="15.75" customHeight="1">
      <c r="A181" s="17" t="str">
        <f t="shared" si="1"/>
        <v>Djibouti-Africa2009</v>
      </c>
      <c r="B181" s="17" t="s">
        <v>104</v>
      </c>
      <c r="C181" s="18" t="s">
        <v>75</v>
      </c>
      <c r="D181" s="19" t="s">
        <v>88</v>
      </c>
      <c r="E181" s="17">
        <v>4.075049537E9</v>
      </c>
      <c r="F181" s="18">
        <v>0.083</v>
      </c>
      <c r="G181" s="18">
        <v>100.0</v>
      </c>
      <c r="H181" s="18">
        <v>0.111</v>
      </c>
      <c r="I181" s="20" t="str">
        <f t="array" ref="I181:J181">IFNA(VLOOKUP(A181,ENERGY!$A$2:$F$2692,{5,6},0),0)</f>
        <v/>
      </c>
      <c r="J181" s="20">
        <v>407.0</v>
      </c>
      <c r="K181" s="20">
        <f t="array" ref="K181:S181">VLOOKUP(A181,'HUMAN RESOURCES'!$A$2:$M$2692,{2,3,4,5,6,7,8,9,10},0)</f>
        <v>0.029</v>
      </c>
      <c r="L181" s="20">
        <v>0.064</v>
      </c>
      <c r="M181" s="20">
        <v>61.0</v>
      </c>
      <c r="N181" s="20">
        <v>58.0</v>
      </c>
      <c r="O181" s="20">
        <v>0.345</v>
      </c>
      <c r="P181" s="20">
        <v>0.618</v>
      </c>
      <c r="Q181" s="20">
        <v>0.036</v>
      </c>
      <c r="R181" s="20">
        <v>821865.0</v>
      </c>
      <c r="S181" s="20">
        <v>0.769</v>
      </c>
      <c r="T181" s="20">
        <f t="array" ref="T181:U181">VLOOKUP(A181,TOURISM!$A$2:$F$2692,{3,6},0)</f>
        <v>16000000</v>
      </c>
      <c r="U181" s="20">
        <v>1.75E7</v>
      </c>
      <c r="V181" s="20">
        <f t="array" ref="V181:AA181">VLOOKUP(A181,BUSINESS!$A$2:$J$2692,{4,5,6,7,8,9},0)</f>
        <v>0.378</v>
      </c>
      <c r="W181" s="20">
        <v>37.0</v>
      </c>
      <c r="X181" s="20"/>
      <c r="Y181" s="20">
        <v>66.0</v>
      </c>
      <c r="Z181" s="20">
        <v>0.04</v>
      </c>
      <c r="AA181" s="20">
        <v>0.157</v>
      </c>
      <c r="AB181" s="21">
        <f t="shared" si="2"/>
        <v>4958.295507</v>
      </c>
      <c r="AC181" s="20"/>
      <c r="AD181" s="20">
        <f t="shared" si="65"/>
        <v>0.0004952151509</v>
      </c>
      <c r="AE181" s="20">
        <f t="shared" si="64"/>
        <v>21.29303474</v>
      </c>
      <c r="AF181" s="22" t="b">
        <f t="shared" si="4"/>
        <v>0</v>
      </c>
      <c r="AG181" s="20" t="b">
        <f t="shared" si="5"/>
        <v>0</v>
      </c>
      <c r="AH181" s="20" t="b">
        <f t="shared" si="6"/>
        <v>0</v>
      </c>
      <c r="AI181" s="20" t="b">
        <f t="shared" si="7"/>
        <v>0</v>
      </c>
      <c r="AJ181" s="20"/>
      <c r="AK181" s="20"/>
      <c r="AL181" s="20"/>
      <c r="AM181" s="20"/>
      <c r="AN181" s="20"/>
      <c r="AO181" s="20"/>
      <c r="AP181" s="20"/>
      <c r="AQ181" s="20"/>
      <c r="AR181" s="23"/>
      <c r="AS181" s="23"/>
      <c r="AT181" s="23"/>
      <c r="AU181" s="23"/>
      <c r="AV181" s="23"/>
    </row>
    <row r="182" ht="15.75" customHeight="1">
      <c r="A182" s="17" t="str">
        <f t="shared" si="1"/>
        <v>Djibouti-Africa2010</v>
      </c>
      <c r="B182" s="17" t="s">
        <v>104</v>
      </c>
      <c r="C182" s="18" t="s">
        <v>75</v>
      </c>
      <c r="D182" s="19" t="s">
        <v>89</v>
      </c>
      <c r="E182" s="17">
        <v>4.075664785E9</v>
      </c>
      <c r="F182" s="18">
        <v>0.088</v>
      </c>
      <c r="G182" s="18">
        <v>111.0</v>
      </c>
      <c r="H182" s="18">
        <v>0.103</v>
      </c>
      <c r="I182" s="20">
        <f t="array" ref="I182:J182">IFNA(VLOOKUP(A182,ENERGY!$A$2:$F$2692,{5,6},0),0)</f>
        <v>143</v>
      </c>
      <c r="J182" s="20">
        <v>488.0</v>
      </c>
      <c r="K182" s="20">
        <f t="array" ref="K182:S182">VLOOKUP(A182,'HUMAN RESOURCES'!$A$2:$M$2692,{2,3,4,5,6,7,8,9,10},0)</f>
        <v>0.028</v>
      </c>
      <c r="L182" s="20">
        <v>0.062</v>
      </c>
      <c r="M182" s="20">
        <v>62.0</v>
      </c>
      <c r="N182" s="20">
        <v>59.0</v>
      </c>
      <c r="O182" s="20">
        <v>0.341</v>
      </c>
      <c r="P182" s="20">
        <v>0.622</v>
      </c>
      <c r="Q182" s="20">
        <v>0.037</v>
      </c>
      <c r="R182" s="20">
        <v>834036.0</v>
      </c>
      <c r="S182" s="20">
        <v>0.77</v>
      </c>
      <c r="T182" s="20">
        <f t="array" ref="T182:U182">VLOOKUP(A182,TOURISM!$A$2:$F$2692,{3,6},0)</f>
        <v>18000000</v>
      </c>
      <c r="U182" s="20">
        <v>2.05E7</v>
      </c>
      <c r="V182" s="20">
        <f t="array" ref="V182:AA182">VLOOKUP(A182,BUSINESS!$A$2:$J$2692,{4,5,6,7,8,9},0)</f>
        <v>0.378</v>
      </c>
      <c r="W182" s="20">
        <v>37.0</v>
      </c>
      <c r="X182" s="20"/>
      <c r="Y182" s="20">
        <v>90.0</v>
      </c>
      <c r="Z182" s="20">
        <v>0.065</v>
      </c>
      <c r="AA182" s="20">
        <v>0.199</v>
      </c>
      <c r="AB182" s="21">
        <f t="shared" si="2"/>
        <v>4886.677296</v>
      </c>
      <c r="AC182" s="20">
        <f>I182/R182</f>
        <v>0.0001714554288</v>
      </c>
      <c r="AD182" s="20">
        <f t="shared" si="65"/>
        <v>0.0005851066381</v>
      </c>
      <c r="AE182" s="20">
        <f t="shared" si="64"/>
        <v>24.57927476</v>
      </c>
      <c r="AF182" s="22" t="b">
        <f t="shared" si="4"/>
        <v>0</v>
      </c>
      <c r="AG182" s="20" t="b">
        <f t="shared" si="5"/>
        <v>0</v>
      </c>
      <c r="AH182" s="20" t="b">
        <f t="shared" si="6"/>
        <v>0</v>
      </c>
      <c r="AI182" s="20" t="b">
        <f t="shared" si="7"/>
        <v>0</v>
      </c>
      <c r="AJ182" s="20"/>
      <c r="AK182" s="20"/>
      <c r="AL182" s="20"/>
      <c r="AM182" s="20"/>
      <c r="AN182" s="20"/>
      <c r="AO182" s="20"/>
      <c r="AP182" s="20"/>
      <c r="AQ182" s="20"/>
      <c r="AR182" s="23"/>
      <c r="AS182" s="23"/>
      <c r="AT182" s="23"/>
      <c r="AU182" s="23"/>
      <c r="AV182" s="23"/>
    </row>
    <row r="183" ht="15.75" customHeight="1">
      <c r="A183" s="17" t="str">
        <f t="shared" si="1"/>
        <v>Djibouti-Africa2011</v>
      </c>
      <c r="B183" s="17" t="s">
        <v>104</v>
      </c>
      <c r="C183" s="18" t="s">
        <v>75</v>
      </c>
      <c r="D183" s="19" t="s">
        <v>90</v>
      </c>
      <c r="E183" s="17">
        <v>4.091020249E9</v>
      </c>
      <c r="F183" s="18">
        <v>0.087</v>
      </c>
      <c r="G183" s="18">
        <v>119.0</v>
      </c>
      <c r="H183" s="18">
        <v>0.106</v>
      </c>
      <c r="I183" s="20">
        <f t="array" ref="I183:J183">IFNA(VLOOKUP(A183,ENERGY!$A$2:$F$2692,{5,6},0),0)</f>
        <v>0</v>
      </c>
      <c r="J183" s="20">
        <v>0.0</v>
      </c>
      <c r="K183" s="20">
        <f t="array" ref="K183:S183">VLOOKUP(A183,'HUMAN RESOURCES'!$A$2:$M$2692,{2,3,4,5,6,7,8,9,10},0)</f>
        <v>0.028</v>
      </c>
      <c r="L183" s="20">
        <v>0.061</v>
      </c>
      <c r="M183" s="20">
        <v>62.0</v>
      </c>
      <c r="N183" s="20">
        <v>59.0</v>
      </c>
      <c r="O183" s="20">
        <v>0.339</v>
      </c>
      <c r="P183" s="20">
        <v>0.623</v>
      </c>
      <c r="Q183" s="20">
        <v>0.038</v>
      </c>
      <c r="R183" s="20">
        <v>846646.0</v>
      </c>
      <c r="S183" s="20">
        <v>0.771</v>
      </c>
      <c r="T183" s="20">
        <f t="array" ref="T183:U183">VLOOKUP(A183,TOURISM!$A$2:$F$2692,{3,6},0)</f>
        <v>19200000</v>
      </c>
      <c r="U183" s="20">
        <v>3.35E7</v>
      </c>
      <c r="V183" s="20">
        <f t="array" ref="V183:AA183">VLOOKUP(A183,BUSINESS!$A$2:$J$2692,{4,5,6,7,8,9},0)</f>
        <v>0.378</v>
      </c>
      <c r="W183" s="20">
        <v>37.0</v>
      </c>
      <c r="X183" s="20"/>
      <c r="Y183" s="20">
        <v>82.0</v>
      </c>
      <c r="Z183" s="20">
        <v>0.07</v>
      </c>
      <c r="AA183" s="20">
        <v>0.228</v>
      </c>
      <c r="AB183" s="21">
        <f t="shared" si="2"/>
        <v>4832.031627</v>
      </c>
      <c r="AC183" s="20"/>
      <c r="AD183" s="20"/>
      <c r="AE183" s="20">
        <f t="shared" si="64"/>
        <v>39.56789496</v>
      </c>
      <c r="AF183" s="22" t="b">
        <f t="shared" si="4"/>
        <v>0</v>
      </c>
      <c r="AG183" s="20" t="b">
        <f t="shared" si="5"/>
        <v>0</v>
      </c>
      <c r="AH183" s="20" t="b">
        <f t="shared" si="6"/>
        <v>0</v>
      </c>
      <c r="AI183" s="20" t="b">
        <f t="shared" si="7"/>
        <v>0</v>
      </c>
      <c r="AJ183" s="20"/>
      <c r="AK183" s="20"/>
      <c r="AL183" s="20"/>
      <c r="AM183" s="20"/>
      <c r="AN183" s="20"/>
      <c r="AO183" s="20"/>
      <c r="AP183" s="20"/>
      <c r="AQ183" s="20"/>
      <c r="AR183" s="23"/>
      <c r="AS183" s="23"/>
      <c r="AT183" s="23"/>
      <c r="AU183" s="23"/>
      <c r="AV183" s="23"/>
    </row>
    <row r="184" ht="15.75" customHeight="1">
      <c r="A184" s="17" t="str">
        <f t="shared" si="1"/>
        <v>Djibouti-Africa2012</v>
      </c>
      <c r="B184" s="17" t="s">
        <v>104</v>
      </c>
      <c r="C184" s="18" t="s">
        <v>75</v>
      </c>
      <c r="D184" s="19" t="s">
        <v>91</v>
      </c>
      <c r="E184" s="17">
        <v>4.110348444E9</v>
      </c>
      <c r="F184" s="18">
        <v>0.088</v>
      </c>
      <c r="G184" s="18">
        <v>129.0</v>
      </c>
      <c r="H184" s="18"/>
      <c r="I184" s="20">
        <f t="array" ref="I184:J184">IFNA(VLOOKUP(A184,ENERGY!$A$2:$F$2692,{5,6},0),0)</f>
        <v>0</v>
      </c>
      <c r="J184" s="20">
        <v>0.0</v>
      </c>
      <c r="K184" s="20">
        <f t="array" ref="K184:S184">VLOOKUP(A184,'HUMAN RESOURCES'!$A$2:$M$2692,{2,3,4,5,6,7,8,9,10},0)</f>
        <v>0.028</v>
      </c>
      <c r="L184" s="20">
        <v>0.059</v>
      </c>
      <c r="M184" s="20">
        <v>63.0</v>
      </c>
      <c r="N184" s="20">
        <v>60.0</v>
      </c>
      <c r="O184" s="20">
        <v>0.337</v>
      </c>
      <c r="P184" s="20">
        <v>0.624</v>
      </c>
      <c r="Q184" s="20">
        <v>0.039</v>
      </c>
      <c r="R184" s="20">
        <v>859652.0</v>
      </c>
      <c r="S184" s="20">
        <v>0.771</v>
      </c>
      <c r="T184" s="20">
        <f t="array" ref="T184:U184">VLOOKUP(A184,TOURISM!$A$2:$F$2692,{3,6},0)</f>
        <v>20500000</v>
      </c>
      <c r="U184" s="20">
        <v>2.96E7</v>
      </c>
      <c r="V184" s="20">
        <f t="array" ref="V184:AA184">VLOOKUP(A184,BUSINESS!$A$2:$J$2692,{4,5,6,7,8,9},0)</f>
        <v>0.378</v>
      </c>
      <c r="W184" s="20">
        <v>37.0</v>
      </c>
      <c r="X184" s="20">
        <v>172.0</v>
      </c>
      <c r="Y184" s="20">
        <v>82.0</v>
      </c>
      <c r="Z184" s="20">
        <v>0.083</v>
      </c>
      <c r="AA184" s="20">
        <v>0.247</v>
      </c>
      <c r="AB184" s="21">
        <f t="shared" si="2"/>
        <v>4781.409738</v>
      </c>
      <c r="AC184" s="20"/>
      <c r="AD184" s="20"/>
      <c r="AE184" s="20">
        <f t="shared" si="64"/>
        <v>34.43253782</v>
      </c>
      <c r="AF184" s="22" t="b">
        <f t="shared" si="4"/>
        <v>0</v>
      </c>
      <c r="AG184" s="20" t="b">
        <f t="shared" si="5"/>
        <v>0</v>
      </c>
      <c r="AH184" s="20" t="b">
        <f t="shared" si="6"/>
        <v>0</v>
      </c>
      <c r="AI184" s="20" t="b">
        <f t="shared" si="7"/>
        <v>0</v>
      </c>
      <c r="AJ184" s="20"/>
      <c r="AK184" s="20"/>
      <c r="AL184" s="20"/>
      <c r="AM184" s="20"/>
      <c r="AN184" s="20"/>
      <c r="AO184" s="20"/>
      <c r="AP184" s="20"/>
      <c r="AQ184" s="20"/>
      <c r="AR184" s="23"/>
      <c r="AS184" s="23"/>
      <c r="AT184" s="23"/>
      <c r="AU184" s="23"/>
      <c r="AV184" s="23"/>
    </row>
    <row r="185" ht="15.75" customHeight="1">
      <c r="A185" s="17" t="str">
        <f t="shared" si="1"/>
        <v>Egypt-Africa2000</v>
      </c>
      <c r="B185" s="17" t="s">
        <v>105</v>
      </c>
      <c r="C185" s="18" t="s">
        <v>75</v>
      </c>
      <c r="D185" s="19" t="s">
        <v>76</v>
      </c>
      <c r="E185" s="17">
        <v>4.515824643E9</v>
      </c>
      <c r="F185" s="18">
        <v>0.054</v>
      </c>
      <c r="G185" s="18">
        <v>79.0</v>
      </c>
      <c r="H185" s="18">
        <v>0.132</v>
      </c>
      <c r="I185" s="20" t="str">
        <f t="array" ref="I185:J185">IFNA(VLOOKUP(A185,ENERGY!$A$2:$F$2692,{5,6},0),0)</f>
        <v/>
      </c>
      <c r="J185" s="20"/>
      <c r="K185" s="20">
        <f t="array" ref="K185:S185">VLOOKUP(A185,'HUMAN RESOURCES'!$A$2:$M$2692,{2,3,4,5,6,7,8,9,10},0)</f>
        <v>0.025</v>
      </c>
      <c r="L185" s="20">
        <v>0.036</v>
      </c>
      <c r="M185" s="20">
        <v>71.0</v>
      </c>
      <c r="N185" s="20">
        <v>66.0</v>
      </c>
      <c r="O185" s="20">
        <v>0.354</v>
      </c>
      <c r="P185" s="20">
        <v>0.592</v>
      </c>
      <c r="Q185" s="20">
        <v>0.053</v>
      </c>
      <c r="R185" s="20">
        <v>6.613659E7</v>
      </c>
      <c r="S185" s="20">
        <v>0.428</v>
      </c>
      <c r="T185" s="20">
        <f t="array" ref="T185:U185">VLOOKUP(A185,TOURISM!$A$2:$F$2692,{3,6},0)</f>
        <v>4657000000</v>
      </c>
      <c r="U185" s="20">
        <v>1.206E9</v>
      </c>
      <c r="V185" s="20" t="str">
        <f t="array" ref="V185:AA185">VLOOKUP(A185,BUSINESS!$A$2:$J$2692,{4,5,6,7,8,9},0)</f>
        <v/>
      </c>
      <c r="W185" s="20"/>
      <c r="X185" s="20"/>
      <c r="Y185" s="20"/>
      <c r="Z185" s="20">
        <v>0.006</v>
      </c>
      <c r="AA185" s="20">
        <v>0.021</v>
      </c>
      <c r="AB185" s="21">
        <f t="shared" si="2"/>
        <v>68.28027636</v>
      </c>
      <c r="AC185" s="20"/>
      <c r="AD185" s="20"/>
      <c r="AE185" s="20">
        <f t="shared" si="64"/>
        <v>18.23498913</v>
      </c>
      <c r="AF185" s="22" t="b">
        <f t="shared" si="4"/>
        <v>0</v>
      </c>
      <c r="AG185" s="20" t="b">
        <f t="shared" si="5"/>
        <v>0</v>
      </c>
      <c r="AH185" s="20" t="b">
        <f t="shared" si="6"/>
        <v>0</v>
      </c>
      <c r="AI185" s="20" t="b">
        <f t="shared" si="7"/>
        <v>0</v>
      </c>
      <c r="AJ185" s="20"/>
      <c r="AK185" s="20"/>
      <c r="AL185" s="20"/>
      <c r="AM185" s="20"/>
      <c r="AN185" s="20"/>
      <c r="AO185" s="20"/>
      <c r="AP185" s="20"/>
      <c r="AQ185" s="20"/>
      <c r="AR185" s="23"/>
      <c r="AS185" s="23"/>
      <c r="AT185" s="23"/>
      <c r="AU185" s="23"/>
      <c r="AV185" s="23"/>
    </row>
    <row r="186" ht="15.75" customHeight="1">
      <c r="A186" s="17" t="str">
        <f t="shared" si="1"/>
        <v>Egypt-Africa2001</v>
      </c>
      <c r="B186" s="17" t="s">
        <v>105</v>
      </c>
      <c r="C186" s="18" t="s">
        <v>75</v>
      </c>
      <c r="D186" s="19" t="s">
        <v>77</v>
      </c>
      <c r="E186" s="17">
        <v>4.529575233E9</v>
      </c>
      <c r="F186" s="18">
        <v>0.058</v>
      </c>
      <c r="G186" s="18">
        <v>76.0</v>
      </c>
      <c r="H186" s="18">
        <v>0.133</v>
      </c>
      <c r="I186" s="20">
        <f t="array" ref="I186:J186">IFNA(VLOOKUP(A186,ENERGY!$A$2:$F$2692,{5,6},0),0)</f>
        <v>77649</v>
      </c>
      <c r="J186" s="20"/>
      <c r="K186" s="20">
        <f t="array" ref="K186:S186">VLOOKUP(A186,'HUMAN RESOURCES'!$A$2:$M$2692,{2,3,4,5,6,7,8,9,10},0)</f>
        <v>0.025</v>
      </c>
      <c r="L186" s="20">
        <v>0.034</v>
      </c>
      <c r="M186" s="20">
        <v>71.0</v>
      </c>
      <c r="N186" s="20">
        <v>66.0</v>
      </c>
      <c r="O186" s="20">
        <v>0.348</v>
      </c>
      <c r="P186" s="20">
        <v>0.598</v>
      </c>
      <c r="Q186" s="20">
        <v>0.054</v>
      </c>
      <c r="R186" s="20">
        <v>6.7204189E7</v>
      </c>
      <c r="S186" s="20">
        <v>0.428</v>
      </c>
      <c r="T186" s="20">
        <f t="array" ref="T186:U186">VLOOKUP(A186,TOURISM!$A$2:$F$2692,{3,6},0)</f>
        <v>4119000000</v>
      </c>
      <c r="U186" s="20">
        <v>1.248E9</v>
      </c>
      <c r="V186" s="20" t="str">
        <f t="array" ref="V186:AA186">VLOOKUP(A186,BUSINESS!$A$2:$J$2692,{4,5,6,7,8,9},0)</f>
        <v/>
      </c>
      <c r="W186" s="20"/>
      <c r="X186" s="20"/>
      <c r="Y186" s="20"/>
      <c r="Z186" s="20">
        <v>0.008</v>
      </c>
      <c r="AA186" s="20">
        <v>0.042</v>
      </c>
      <c r="AB186" s="21">
        <f t="shared" si="2"/>
        <v>67.40019187</v>
      </c>
      <c r="AC186" s="20">
        <f t="shared" ref="AC186:AC195" si="67">I186/R186</f>
        <v>0.001155419047</v>
      </c>
      <c r="AD186" s="20"/>
      <c r="AE186" s="20">
        <f t="shared" si="64"/>
        <v>18.57027097</v>
      </c>
      <c r="AF186" s="22" t="b">
        <f t="shared" si="4"/>
        <v>0</v>
      </c>
      <c r="AG186" s="20" t="b">
        <f t="shared" si="5"/>
        <v>0</v>
      </c>
      <c r="AH186" s="20" t="b">
        <f t="shared" si="6"/>
        <v>0</v>
      </c>
      <c r="AI186" s="20" t="b">
        <f t="shared" si="7"/>
        <v>0</v>
      </c>
      <c r="AJ186" s="20"/>
      <c r="AK186" s="20"/>
      <c r="AL186" s="20"/>
      <c r="AM186" s="20"/>
      <c r="AN186" s="20"/>
      <c r="AO186" s="20"/>
      <c r="AP186" s="20"/>
      <c r="AQ186" s="20"/>
      <c r="AR186" s="23"/>
      <c r="AS186" s="23"/>
      <c r="AT186" s="23"/>
      <c r="AU186" s="23"/>
      <c r="AV186" s="23"/>
    </row>
    <row r="187" ht="15.75" customHeight="1">
      <c r="A187" s="17" t="str">
        <f t="shared" si="1"/>
        <v>Egypt-Africa2002</v>
      </c>
      <c r="B187" s="17" t="s">
        <v>105</v>
      </c>
      <c r="C187" s="18" t="s">
        <v>75</v>
      </c>
      <c r="D187" s="19" t="s">
        <v>79</v>
      </c>
      <c r="E187" s="17">
        <v>4.536544699E9</v>
      </c>
      <c r="F187" s="18">
        <v>0.061</v>
      </c>
      <c r="G187" s="18">
        <v>74.0</v>
      </c>
      <c r="H187" s="18">
        <v>0.138</v>
      </c>
      <c r="I187" s="20">
        <f t="array" ref="I187:J187">IFNA(VLOOKUP(A187,ENERGY!$A$2:$F$2692,{5,6},0),0)</f>
        <v>73575</v>
      </c>
      <c r="J187" s="20">
        <v>204776.0</v>
      </c>
      <c r="K187" s="20">
        <f t="array" ref="K187:S187">VLOOKUP(A187,'HUMAN RESOURCES'!$A$2:$M$2692,{2,3,4,5,6,7,8,9,10},0)</f>
        <v>0.024</v>
      </c>
      <c r="L187" s="20">
        <v>0.031</v>
      </c>
      <c r="M187" s="20">
        <v>71.0</v>
      </c>
      <c r="N187" s="20">
        <v>67.0</v>
      </c>
      <c r="O187" s="20">
        <v>0.342</v>
      </c>
      <c r="P187" s="20">
        <v>0.604</v>
      </c>
      <c r="Q187" s="20">
        <v>0.054</v>
      </c>
      <c r="R187" s="20">
        <v>6.8302914E7</v>
      </c>
      <c r="S187" s="20">
        <v>0.429</v>
      </c>
      <c r="T187" s="20">
        <f t="array" ref="T187:U187">VLOOKUP(A187,TOURISM!$A$2:$F$2692,{3,6},0)</f>
        <v>4133000000</v>
      </c>
      <c r="U187" s="20">
        <v>1.309E9</v>
      </c>
      <c r="V187" s="20" t="str">
        <f t="array" ref="V187:AA187">VLOOKUP(A187,BUSINESS!$A$2:$J$2692,{4,5,6,7,8,9},0)</f>
        <v/>
      </c>
      <c r="W187" s="20"/>
      <c r="X187" s="20"/>
      <c r="Y187" s="20"/>
      <c r="Z187" s="20">
        <v>0.027</v>
      </c>
      <c r="AA187" s="20">
        <v>0.066</v>
      </c>
      <c r="AB187" s="21">
        <f t="shared" si="2"/>
        <v>66.41802572</v>
      </c>
      <c r="AC187" s="20">
        <f t="shared" si="67"/>
        <v>0.001077186839</v>
      </c>
      <c r="AD187" s="20">
        <f t="shared" ref="AD187:AD195" si="68">J187/R187</f>
        <v>0.002998056569</v>
      </c>
      <c r="AE187" s="20">
        <f t="shared" si="64"/>
        <v>19.16462891</v>
      </c>
      <c r="AF187" s="22" t="b">
        <f t="shared" si="4"/>
        <v>0</v>
      </c>
      <c r="AG187" s="20" t="b">
        <f t="shared" si="5"/>
        <v>0</v>
      </c>
      <c r="AH187" s="20" t="b">
        <f t="shared" si="6"/>
        <v>0</v>
      </c>
      <c r="AI187" s="20" t="b">
        <f t="shared" si="7"/>
        <v>0</v>
      </c>
      <c r="AJ187" s="20"/>
      <c r="AK187" s="20"/>
      <c r="AL187" s="20"/>
      <c r="AM187" s="20"/>
      <c r="AN187" s="20"/>
      <c r="AO187" s="20"/>
      <c r="AP187" s="20"/>
      <c r="AQ187" s="20"/>
      <c r="AR187" s="23"/>
      <c r="AS187" s="23"/>
      <c r="AT187" s="23"/>
      <c r="AU187" s="23"/>
      <c r="AV187" s="23"/>
    </row>
    <row r="188" ht="15.75" customHeight="1">
      <c r="A188" s="17" t="str">
        <f t="shared" si="1"/>
        <v>Egypt-Africa2003</v>
      </c>
      <c r="B188" s="17" t="s">
        <v>105</v>
      </c>
      <c r="C188" s="18" t="s">
        <v>75</v>
      </c>
      <c r="D188" s="19" t="s">
        <v>81</v>
      </c>
      <c r="E188" s="17">
        <v>4.538345345E9</v>
      </c>
      <c r="F188" s="18">
        <v>0.056</v>
      </c>
      <c r="G188" s="18">
        <v>56.0</v>
      </c>
      <c r="H188" s="18">
        <v>0.135</v>
      </c>
      <c r="I188" s="20">
        <f t="array" ref="I188:J188">IFNA(VLOOKUP(A188,ENERGY!$A$2:$F$2692,{5,6},0),0)</f>
        <v>71465</v>
      </c>
      <c r="J188" s="20">
        <v>197871.0</v>
      </c>
      <c r="K188" s="20">
        <f t="array" ref="K188:S188">VLOOKUP(A188,'HUMAN RESOURCES'!$A$2:$M$2692,{2,3,4,5,6,7,8,9,10},0)</f>
        <v>0.024</v>
      </c>
      <c r="L188" s="20">
        <v>0.029</v>
      </c>
      <c r="M188" s="20">
        <v>72.0</v>
      </c>
      <c r="N188" s="20">
        <v>67.0</v>
      </c>
      <c r="O188" s="20">
        <v>0.335</v>
      </c>
      <c r="P188" s="20">
        <v>0.61</v>
      </c>
      <c r="Q188" s="20">
        <v>0.054</v>
      </c>
      <c r="R188" s="20">
        <v>6.9432477E7</v>
      </c>
      <c r="S188" s="20">
        <v>0.429</v>
      </c>
      <c r="T188" s="20">
        <f t="array" ref="T188:U188">VLOOKUP(A188,TOURISM!$A$2:$F$2692,{3,6},0)</f>
        <v>4704000000</v>
      </c>
      <c r="U188" s="20">
        <v>1.465E9</v>
      </c>
      <c r="V188" s="20" t="str">
        <f t="array" ref="V188:AA188">VLOOKUP(A188,BUSINESS!$A$2:$J$2692,{4,5,6,7,8,9},0)</f>
        <v/>
      </c>
      <c r="W188" s="20">
        <v>37.0</v>
      </c>
      <c r="X188" s="20"/>
      <c r="Y188" s="20"/>
      <c r="Z188" s="20">
        <v>0.04</v>
      </c>
      <c r="AA188" s="20">
        <v>0.083</v>
      </c>
      <c r="AB188" s="21">
        <f t="shared" si="2"/>
        <v>65.36343713</v>
      </c>
      <c r="AC188" s="20">
        <f t="shared" si="67"/>
        <v>0.001029273376</v>
      </c>
      <c r="AD188" s="20">
        <f t="shared" si="68"/>
        <v>0.002849833515</v>
      </c>
      <c r="AE188" s="20">
        <f t="shared" si="64"/>
        <v>21.09963613</v>
      </c>
      <c r="AF188" s="22" t="b">
        <f t="shared" si="4"/>
        <v>0</v>
      </c>
      <c r="AG188" s="20" t="b">
        <f t="shared" si="5"/>
        <v>0</v>
      </c>
      <c r="AH188" s="20" t="b">
        <f t="shared" si="6"/>
        <v>0</v>
      </c>
      <c r="AI188" s="20" t="b">
        <f t="shared" si="7"/>
        <v>0</v>
      </c>
      <c r="AJ188" s="20"/>
      <c r="AK188" s="20"/>
      <c r="AL188" s="20"/>
      <c r="AM188" s="20"/>
      <c r="AN188" s="20"/>
      <c r="AO188" s="20"/>
      <c r="AP188" s="20"/>
      <c r="AQ188" s="20"/>
      <c r="AR188" s="23"/>
      <c r="AS188" s="23"/>
      <c r="AT188" s="23"/>
      <c r="AU188" s="23"/>
      <c r="AV188" s="23"/>
    </row>
    <row r="189" ht="15.75" customHeight="1">
      <c r="A189" s="17" t="str">
        <f t="shared" si="1"/>
        <v>Egypt-Africa2004</v>
      </c>
      <c r="B189" s="17" t="s">
        <v>105</v>
      </c>
      <c r="C189" s="18" t="s">
        <v>75</v>
      </c>
      <c r="D189" s="19" t="s">
        <v>83</v>
      </c>
      <c r="E189" s="17">
        <v>4.54155E9</v>
      </c>
      <c r="F189" s="18">
        <v>0.053</v>
      </c>
      <c r="G189" s="18">
        <v>57.0</v>
      </c>
      <c r="H189" s="18">
        <v>0.134</v>
      </c>
      <c r="I189" s="20">
        <f t="array" ref="I189:J189">IFNA(VLOOKUP(A189,ENERGY!$A$2:$F$2692,{5,6},0),0)</f>
        <v>72050</v>
      </c>
      <c r="J189" s="20">
        <v>196797.0</v>
      </c>
      <c r="K189" s="20">
        <f t="array" ref="K189:S189">VLOOKUP(A189,'HUMAN RESOURCES'!$A$2:$M$2692,{2,3,4,5,6,7,8,9,10},0)</f>
        <v>0.024</v>
      </c>
      <c r="L189" s="20">
        <v>0.027</v>
      </c>
      <c r="M189" s="20">
        <v>72.0</v>
      </c>
      <c r="N189" s="20">
        <v>67.0</v>
      </c>
      <c r="O189" s="20">
        <v>0.33</v>
      </c>
      <c r="P189" s="20">
        <v>0.616</v>
      </c>
      <c r="Q189" s="20">
        <v>0.054</v>
      </c>
      <c r="R189" s="20">
        <v>7.0591288E7</v>
      </c>
      <c r="S189" s="20">
        <v>0.43</v>
      </c>
      <c r="T189" s="20">
        <f t="array" ref="T189:U189">VLOOKUP(A189,TOURISM!$A$2:$F$2692,{3,6},0)</f>
        <v>6328000000</v>
      </c>
      <c r="U189" s="20">
        <v>1.543E9</v>
      </c>
      <c r="V189" s="20" t="str">
        <f t="array" ref="V189:AA189">VLOOKUP(A189,BUSINESS!$A$2:$J$2692,{4,5,6,7,8,9},0)</f>
        <v/>
      </c>
      <c r="W189" s="20">
        <v>37.0</v>
      </c>
      <c r="X189" s="20"/>
      <c r="Y189" s="20"/>
      <c r="Z189" s="20">
        <v>0.119</v>
      </c>
      <c r="AA189" s="20">
        <v>0.108</v>
      </c>
      <c r="AB189" s="21">
        <f t="shared" si="2"/>
        <v>64.33584269</v>
      </c>
      <c r="AC189" s="20">
        <f t="shared" si="67"/>
        <v>0.001020664193</v>
      </c>
      <c r="AD189" s="20">
        <f t="shared" si="68"/>
        <v>0.002787836935</v>
      </c>
      <c r="AE189" s="20">
        <f t="shared" si="64"/>
        <v>21.85822137</v>
      </c>
      <c r="AF189" s="22" t="b">
        <f t="shared" si="4"/>
        <v>0</v>
      </c>
      <c r="AG189" s="20" t="b">
        <f t="shared" si="5"/>
        <v>0</v>
      </c>
      <c r="AH189" s="20" t="b">
        <f t="shared" si="6"/>
        <v>0</v>
      </c>
      <c r="AI189" s="20" t="b">
        <f t="shared" si="7"/>
        <v>0</v>
      </c>
      <c r="AJ189" s="20"/>
      <c r="AK189" s="20"/>
      <c r="AL189" s="20"/>
      <c r="AM189" s="20"/>
      <c r="AN189" s="20"/>
      <c r="AO189" s="20"/>
      <c r="AP189" s="20"/>
      <c r="AQ189" s="20"/>
      <c r="AR189" s="23"/>
      <c r="AS189" s="23"/>
      <c r="AT189" s="23"/>
      <c r="AU189" s="23"/>
      <c r="AV189" s="23"/>
    </row>
    <row r="190" ht="15.75" customHeight="1">
      <c r="A190" s="17" t="str">
        <f t="shared" si="1"/>
        <v>Egypt-Africa2005</v>
      </c>
      <c r="B190" s="17" t="s">
        <v>105</v>
      </c>
      <c r="C190" s="18" t="s">
        <v>75</v>
      </c>
      <c r="D190" s="19" t="s">
        <v>84</v>
      </c>
      <c r="E190" s="17">
        <v>4.582562398E9</v>
      </c>
      <c r="F190" s="18">
        <v>0.051</v>
      </c>
      <c r="G190" s="18">
        <v>64.0</v>
      </c>
      <c r="H190" s="18">
        <v>0.131</v>
      </c>
      <c r="I190" s="20">
        <f t="array" ref="I190:J190">IFNA(VLOOKUP(A190,ENERGY!$A$2:$F$2692,{5,6},0),0)</f>
        <v>53536</v>
      </c>
      <c r="J190" s="20">
        <v>150912.0</v>
      </c>
      <c r="K190" s="20">
        <f t="array" ref="K190:S190">VLOOKUP(A190,'HUMAN RESOURCES'!$A$2:$M$2692,{2,3,4,5,6,7,8,9,10},0)</f>
        <v>0.024</v>
      </c>
      <c r="L190" s="20">
        <v>0.026</v>
      </c>
      <c r="M190" s="20">
        <v>72.0</v>
      </c>
      <c r="N190" s="20">
        <v>67.0</v>
      </c>
      <c r="O190" s="20">
        <v>0.325</v>
      </c>
      <c r="P190" s="20">
        <v>0.62</v>
      </c>
      <c r="Q190" s="20">
        <v>0.055</v>
      </c>
      <c r="R190" s="20">
        <v>7.1777678E7</v>
      </c>
      <c r="S190" s="20">
        <v>0.43</v>
      </c>
      <c r="T190" s="20">
        <f t="array" ref="T190:U190">VLOOKUP(A190,TOURISM!$A$2:$F$2692,{3,6},0)</f>
        <v>7206000000</v>
      </c>
      <c r="U190" s="20">
        <v>1.932E9</v>
      </c>
      <c r="V190" s="20">
        <f t="array" ref="V190:AA190">VLOOKUP(A190,BUSINESS!$A$2:$J$2692,{4,5,6,7,8,9},0)</f>
        <v>0.543</v>
      </c>
      <c r="W190" s="20">
        <v>22.0</v>
      </c>
      <c r="X190" s="20"/>
      <c r="Y190" s="20">
        <v>504.0</v>
      </c>
      <c r="Z190" s="20">
        <v>0.128</v>
      </c>
      <c r="AA190" s="20">
        <v>0.19</v>
      </c>
      <c r="AB190" s="21">
        <f t="shared" si="2"/>
        <v>63.84383733</v>
      </c>
      <c r="AC190" s="20">
        <f t="shared" si="67"/>
        <v>0.000745858622</v>
      </c>
      <c r="AD190" s="20">
        <f t="shared" si="68"/>
        <v>0.002102492087</v>
      </c>
      <c r="AE190" s="20">
        <f t="shared" si="64"/>
        <v>26.91644609</v>
      </c>
      <c r="AF190" s="22" t="b">
        <f t="shared" si="4"/>
        <v>0</v>
      </c>
      <c r="AG190" s="20" t="b">
        <f t="shared" si="5"/>
        <v>0</v>
      </c>
      <c r="AH190" s="20" t="b">
        <f t="shared" si="6"/>
        <v>0</v>
      </c>
      <c r="AI190" s="20" t="b">
        <f t="shared" si="7"/>
        <v>0</v>
      </c>
      <c r="AJ190" s="20"/>
      <c r="AK190" s="20"/>
      <c r="AL190" s="20"/>
      <c r="AM190" s="20"/>
      <c r="AN190" s="20"/>
      <c r="AO190" s="20"/>
      <c r="AP190" s="20"/>
      <c r="AQ190" s="20"/>
      <c r="AR190" s="23"/>
      <c r="AS190" s="23"/>
      <c r="AT190" s="23"/>
      <c r="AU190" s="23"/>
      <c r="AV190" s="23"/>
    </row>
    <row r="191" ht="15.75" customHeight="1">
      <c r="A191" s="17" t="str">
        <f t="shared" si="1"/>
        <v>Egypt-Africa2006</v>
      </c>
      <c r="B191" s="17" t="s">
        <v>105</v>
      </c>
      <c r="C191" s="18" t="s">
        <v>75</v>
      </c>
      <c r="D191" s="19" t="s">
        <v>85</v>
      </c>
      <c r="E191" s="17">
        <v>4.583648922E9</v>
      </c>
      <c r="F191" s="18">
        <v>0.052</v>
      </c>
      <c r="G191" s="18">
        <v>75.0</v>
      </c>
      <c r="H191" s="18">
        <v>0.126</v>
      </c>
      <c r="I191" s="20">
        <f t="array" ref="I191:J191">IFNA(VLOOKUP(A191,ENERGY!$A$2:$F$2692,{5,6},0),0)</f>
        <v>71189</v>
      </c>
      <c r="J191" s="20">
        <v>192382.0</v>
      </c>
      <c r="K191" s="20">
        <f t="array" ref="K191:S191">VLOOKUP(A191,'HUMAN RESOURCES'!$A$2:$M$2692,{2,3,4,5,6,7,8,9,10},0)</f>
        <v>0.024</v>
      </c>
      <c r="L191" s="20">
        <v>0.024</v>
      </c>
      <c r="M191" s="20">
        <v>72.0</v>
      </c>
      <c r="N191" s="20">
        <v>67.0</v>
      </c>
      <c r="O191" s="20">
        <v>0.322</v>
      </c>
      <c r="P191" s="20">
        <v>0.624</v>
      </c>
      <c r="Q191" s="20">
        <v>0.055</v>
      </c>
      <c r="R191" s="20">
        <v>7.2990754E7</v>
      </c>
      <c r="S191" s="20">
        <v>0.431</v>
      </c>
      <c r="T191" s="20">
        <f t="array" ref="T191:U191">VLOOKUP(A191,TOURISM!$A$2:$F$2692,{3,6},0)</f>
        <v>8133000000</v>
      </c>
      <c r="U191" s="20">
        <v>2.156E9</v>
      </c>
      <c r="V191" s="20">
        <f t="array" ref="V191:AA191">VLOOKUP(A191,BUSINESS!$A$2:$J$2692,{4,5,6,7,8,9},0)</f>
        <v>0.464</v>
      </c>
      <c r="W191" s="20">
        <v>19.0</v>
      </c>
      <c r="X191" s="20"/>
      <c r="Y191" s="20">
        <v>596.0</v>
      </c>
      <c r="Z191" s="20">
        <v>0.137</v>
      </c>
      <c r="AA191" s="20">
        <v>0.247</v>
      </c>
      <c r="AB191" s="21">
        <f t="shared" si="2"/>
        <v>62.79766506</v>
      </c>
      <c r="AC191" s="20">
        <f t="shared" si="67"/>
        <v>0.0009753153119</v>
      </c>
      <c r="AD191" s="20">
        <f t="shared" si="68"/>
        <v>0.002635703695</v>
      </c>
      <c r="AE191" s="20">
        <f t="shared" si="64"/>
        <v>29.53798778</v>
      </c>
      <c r="AF191" s="22" t="b">
        <f t="shared" si="4"/>
        <v>0</v>
      </c>
      <c r="AG191" s="20" t="b">
        <f t="shared" si="5"/>
        <v>0</v>
      </c>
      <c r="AH191" s="20" t="b">
        <f t="shared" si="6"/>
        <v>0</v>
      </c>
      <c r="AI191" s="20" t="b">
        <f t="shared" si="7"/>
        <v>0</v>
      </c>
      <c r="AJ191" s="20"/>
      <c r="AK191" s="20"/>
      <c r="AL191" s="20"/>
      <c r="AM191" s="20"/>
      <c r="AN191" s="20"/>
      <c r="AO191" s="20"/>
      <c r="AP191" s="20"/>
      <c r="AQ191" s="20"/>
      <c r="AR191" s="23"/>
      <c r="AS191" s="23"/>
      <c r="AT191" s="23"/>
      <c r="AU191" s="23"/>
      <c r="AV191" s="23"/>
    </row>
    <row r="192" ht="15.75" customHeight="1">
      <c r="A192" s="17" t="str">
        <f t="shared" si="1"/>
        <v>Egypt-Africa2007</v>
      </c>
      <c r="B192" s="17" t="s">
        <v>105</v>
      </c>
      <c r="C192" s="18" t="s">
        <v>75</v>
      </c>
      <c r="D192" s="19" t="s">
        <v>86</v>
      </c>
      <c r="E192" s="17">
        <v>4.583834427E9</v>
      </c>
      <c r="F192" s="18">
        <v>0.049</v>
      </c>
      <c r="G192" s="18">
        <v>85.0</v>
      </c>
      <c r="H192" s="18">
        <v>0.125</v>
      </c>
      <c r="I192" s="20">
        <f t="array" ref="I192:J192">IFNA(VLOOKUP(A192,ENERGY!$A$2:$F$2692,{5,6},0),0)</f>
        <v>62741</v>
      </c>
      <c r="J192" s="20">
        <v>167208.0</v>
      </c>
      <c r="K192" s="20">
        <f t="array" ref="K192:S192">VLOOKUP(A192,'HUMAN RESOURCES'!$A$2:$M$2692,{2,3,4,5,6,7,8,9,10},0)</f>
        <v>0.024</v>
      </c>
      <c r="L192" s="20">
        <v>0.023</v>
      </c>
      <c r="M192" s="20">
        <v>72.0</v>
      </c>
      <c r="N192" s="20">
        <v>68.0</v>
      </c>
      <c r="O192" s="20">
        <v>0.319</v>
      </c>
      <c r="P192" s="20">
        <v>0.626</v>
      </c>
      <c r="Q192" s="20">
        <v>0.054</v>
      </c>
      <c r="R192" s="20">
        <v>7.4229577E7</v>
      </c>
      <c r="S192" s="20">
        <v>0.431</v>
      </c>
      <c r="T192" s="20">
        <f t="array" ref="T192:U192">VLOOKUP(A192,TOURISM!$A$2:$F$2692,{3,6},0)</f>
        <v>10327000000</v>
      </c>
      <c r="U192" s="20">
        <v>2.886E9</v>
      </c>
      <c r="V192" s="20">
        <f t="array" ref="V192:AA192">VLOOKUP(A192,BUSINESS!$A$2:$J$2692,{4,5,6,7,8,9},0)</f>
        <v>0.451</v>
      </c>
      <c r="W192" s="20">
        <v>10.0</v>
      </c>
      <c r="X192" s="20"/>
      <c r="Y192" s="20">
        <v>711.0</v>
      </c>
      <c r="Z192" s="20">
        <v>0.16</v>
      </c>
      <c r="AA192" s="20">
        <v>0.405</v>
      </c>
      <c r="AB192" s="21">
        <f t="shared" si="2"/>
        <v>61.75212917</v>
      </c>
      <c r="AC192" s="20">
        <f t="shared" si="67"/>
        <v>0.0008452291194</v>
      </c>
      <c r="AD192" s="20">
        <f t="shared" si="68"/>
        <v>0.002252579184</v>
      </c>
      <c r="AE192" s="20">
        <f t="shared" si="64"/>
        <v>38.87938092</v>
      </c>
      <c r="AF192" s="22" t="b">
        <f t="shared" si="4"/>
        <v>0</v>
      </c>
      <c r="AG192" s="20" t="b">
        <f t="shared" si="5"/>
        <v>0</v>
      </c>
      <c r="AH192" s="20" t="b">
        <f t="shared" si="6"/>
        <v>0</v>
      </c>
      <c r="AI192" s="20" t="b">
        <f t="shared" si="7"/>
        <v>0</v>
      </c>
      <c r="AJ192" s="20"/>
      <c r="AK192" s="20"/>
      <c r="AL192" s="20"/>
      <c r="AM192" s="20"/>
      <c r="AN192" s="20"/>
      <c r="AO192" s="20"/>
      <c r="AP192" s="20"/>
      <c r="AQ192" s="20"/>
      <c r="AR192" s="23"/>
      <c r="AS192" s="23"/>
      <c r="AT192" s="23"/>
      <c r="AU192" s="23"/>
      <c r="AV192" s="23"/>
    </row>
    <row r="193" ht="15.75" customHeight="1">
      <c r="A193" s="17" t="str">
        <f t="shared" si="1"/>
        <v>Egypt-Africa2008</v>
      </c>
      <c r="B193" s="17" t="s">
        <v>105</v>
      </c>
      <c r="C193" s="18" t="s">
        <v>75</v>
      </c>
      <c r="D193" s="19" t="s">
        <v>87</v>
      </c>
      <c r="E193" s="17">
        <v>4.59265E9</v>
      </c>
      <c r="F193" s="18">
        <v>0.048</v>
      </c>
      <c r="G193" s="18">
        <v>101.0</v>
      </c>
      <c r="H193" s="18">
        <v>0.123</v>
      </c>
      <c r="I193" s="20">
        <f t="array" ref="I193:J193">IFNA(VLOOKUP(A193,ENERGY!$A$2:$F$2692,{5,6},0),0)</f>
        <v>47162</v>
      </c>
      <c r="J193" s="20">
        <v>127194.0</v>
      </c>
      <c r="K193" s="20">
        <f t="array" ref="K193:S193">VLOOKUP(A193,'HUMAN RESOURCES'!$A$2:$M$2692,{2,3,4,5,6,7,8,9,10},0)</f>
        <v>0.024</v>
      </c>
      <c r="L193" s="20">
        <v>0.021</v>
      </c>
      <c r="M193" s="20">
        <v>72.0</v>
      </c>
      <c r="N193" s="20">
        <v>68.0</v>
      </c>
      <c r="O193" s="20">
        <v>0.318</v>
      </c>
      <c r="P193" s="20">
        <v>0.628</v>
      </c>
      <c r="Q193" s="20">
        <v>0.054</v>
      </c>
      <c r="R193" s="20">
        <v>7.5491922E7</v>
      </c>
      <c r="S193" s="20">
        <v>0.431</v>
      </c>
      <c r="T193" s="20">
        <f t="array" ref="T193:U193">VLOOKUP(A193,TOURISM!$A$2:$F$2692,{3,6},0)</f>
        <v>12104000000</v>
      </c>
      <c r="U193" s="20">
        <v>3.39E9</v>
      </c>
      <c r="V193" s="20">
        <f t="array" ref="V193:AA193">VLOOKUP(A193,BUSINESS!$A$2:$J$2692,{4,5,6,7,8,9},0)</f>
        <v>0.44</v>
      </c>
      <c r="W193" s="20">
        <v>8.0</v>
      </c>
      <c r="X193" s="20"/>
      <c r="Y193" s="20">
        <v>711.0</v>
      </c>
      <c r="Z193" s="20">
        <v>0.18</v>
      </c>
      <c r="AA193" s="20">
        <v>0.547</v>
      </c>
      <c r="AB193" s="21">
        <f t="shared" si="2"/>
        <v>60.83631041</v>
      </c>
      <c r="AC193" s="20">
        <f t="shared" si="67"/>
        <v>0.0006247290935</v>
      </c>
      <c r="AD193" s="20">
        <f t="shared" si="68"/>
        <v>0.001684869012</v>
      </c>
      <c r="AE193" s="20">
        <f t="shared" si="64"/>
        <v>44.90546684</v>
      </c>
      <c r="AF193" s="22" t="b">
        <f t="shared" si="4"/>
        <v>0</v>
      </c>
      <c r="AG193" s="20" t="b">
        <f t="shared" si="5"/>
        <v>0</v>
      </c>
      <c r="AH193" s="20" t="b">
        <f t="shared" si="6"/>
        <v>0</v>
      </c>
      <c r="AI193" s="20" t="b">
        <f t="shared" si="7"/>
        <v>0</v>
      </c>
      <c r="AJ193" s="20"/>
      <c r="AK193" s="20"/>
      <c r="AL193" s="20"/>
      <c r="AM193" s="20"/>
      <c r="AN193" s="20"/>
      <c r="AO193" s="20"/>
      <c r="AP193" s="20"/>
      <c r="AQ193" s="20"/>
      <c r="AR193" s="23"/>
      <c r="AS193" s="23"/>
      <c r="AT193" s="23"/>
      <c r="AU193" s="23"/>
      <c r="AV193" s="23"/>
    </row>
    <row r="194" ht="15.75" customHeight="1">
      <c r="A194" s="17" t="str">
        <f t="shared" si="1"/>
        <v>Egypt-Africa2009</v>
      </c>
      <c r="B194" s="17" t="s">
        <v>105</v>
      </c>
      <c r="C194" s="18" t="s">
        <v>75</v>
      </c>
      <c r="D194" s="19" t="s">
        <v>88</v>
      </c>
      <c r="E194" s="17">
        <v>4.602346923E9</v>
      </c>
      <c r="F194" s="18">
        <v>0.05</v>
      </c>
      <c r="G194" s="18">
        <v>118.0</v>
      </c>
      <c r="H194" s="18">
        <v>0.12</v>
      </c>
      <c r="I194" s="20">
        <f t="array" ref="I194:J194">IFNA(VLOOKUP(A194,ENERGY!$A$2:$F$2692,{5,6},0),0)</f>
        <v>48971</v>
      </c>
      <c r="J194" s="20">
        <v>147963.0</v>
      </c>
      <c r="K194" s="20">
        <f t="array" ref="K194:S194">VLOOKUP(A194,'HUMAN RESOURCES'!$A$2:$M$2692,{2,3,4,5,6,7,8,9,10},0)</f>
        <v>0.024</v>
      </c>
      <c r="L194" s="20">
        <v>0.021</v>
      </c>
      <c r="M194" s="20">
        <v>73.0</v>
      </c>
      <c r="N194" s="20">
        <v>68.0</v>
      </c>
      <c r="O194" s="20">
        <v>0.316</v>
      </c>
      <c r="P194" s="20">
        <v>0.629</v>
      </c>
      <c r="Q194" s="20">
        <v>0.055</v>
      </c>
      <c r="R194" s="20">
        <v>7.6775023E7</v>
      </c>
      <c r="S194" s="20">
        <v>0.43</v>
      </c>
      <c r="T194" s="20">
        <f t="array" ref="T194:U194">VLOOKUP(A194,TOURISM!$A$2:$F$2692,{3,6},0)</f>
        <v>11757000000</v>
      </c>
      <c r="U194" s="20">
        <v>2.941E9</v>
      </c>
      <c r="V194" s="20">
        <f t="array" ref="V194:AA194">VLOOKUP(A194,BUSINESS!$A$2:$J$2692,{4,5,6,7,8,9},0)</f>
        <v>0.43</v>
      </c>
      <c r="W194" s="20">
        <v>8.0</v>
      </c>
      <c r="X194" s="20"/>
      <c r="Y194" s="20">
        <v>480.0</v>
      </c>
      <c r="Z194" s="20">
        <v>0.257</v>
      </c>
      <c r="AA194" s="20">
        <v>0.721</v>
      </c>
      <c r="AB194" s="21">
        <f t="shared" si="2"/>
        <v>59.94588791</v>
      </c>
      <c r="AC194" s="20">
        <f t="shared" si="67"/>
        <v>0.0006378506718</v>
      </c>
      <c r="AD194" s="20">
        <f t="shared" si="68"/>
        <v>0.001927228338</v>
      </c>
      <c r="AE194" s="20">
        <f t="shared" si="64"/>
        <v>38.306729</v>
      </c>
      <c r="AF194" s="22" t="b">
        <f t="shared" si="4"/>
        <v>0</v>
      </c>
      <c r="AG194" s="20" t="b">
        <f t="shared" si="5"/>
        <v>0</v>
      </c>
      <c r="AH194" s="20" t="b">
        <f t="shared" si="6"/>
        <v>0</v>
      </c>
      <c r="AI194" s="20" t="b">
        <f t="shared" si="7"/>
        <v>0</v>
      </c>
      <c r="AJ194" s="20"/>
      <c r="AK194" s="20"/>
      <c r="AL194" s="20"/>
      <c r="AM194" s="20"/>
      <c r="AN194" s="20"/>
      <c r="AO194" s="20"/>
      <c r="AP194" s="20"/>
      <c r="AQ194" s="20"/>
      <c r="AR194" s="23"/>
      <c r="AS194" s="23"/>
      <c r="AT194" s="23"/>
      <c r="AU194" s="23"/>
      <c r="AV194" s="23"/>
    </row>
    <row r="195" ht="15.75" customHeight="1">
      <c r="A195" s="17" t="str">
        <f t="shared" si="1"/>
        <v>Egypt-Africa2010</v>
      </c>
      <c r="B195" s="17" t="s">
        <v>105</v>
      </c>
      <c r="C195" s="18" t="s">
        <v>75</v>
      </c>
      <c r="D195" s="19" t="s">
        <v>89</v>
      </c>
      <c r="E195" s="17">
        <v>4.60992372E9</v>
      </c>
      <c r="F195" s="18">
        <v>0.048</v>
      </c>
      <c r="G195" s="18">
        <v>126.0</v>
      </c>
      <c r="H195" s="18">
        <v>0.11</v>
      </c>
      <c r="I195" s="20">
        <f t="array" ref="I195:J195">IFNA(VLOOKUP(A195,ENERGY!$A$2:$F$2692,{5,6},0),0)</f>
        <v>66269</v>
      </c>
      <c r="J195" s="20">
        <v>178616.0</v>
      </c>
      <c r="K195" s="20">
        <f t="array" ref="K195:S195">VLOOKUP(A195,'HUMAN RESOURCES'!$A$2:$M$2692,{2,3,4,5,6,7,8,9,10},0)</f>
        <v>0.024</v>
      </c>
      <c r="L195" s="20">
        <v>0.02</v>
      </c>
      <c r="M195" s="20">
        <v>73.0</v>
      </c>
      <c r="N195" s="20">
        <v>68.0</v>
      </c>
      <c r="O195" s="20">
        <v>0.315</v>
      </c>
      <c r="P195" s="20">
        <v>0.63</v>
      </c>
      <c r="Q195" s="20">
        <v>0.055</v>
      </c>
      <c r="R195" s="20">
        <v>7.8075705E7</v>
      </c>
      <c r="S195" s="20">
        <v>0.43</v>
      </c>
      <c r="T195" s="20">
        <f t="array" ref="T195:U195">VLOOKUP(A195,TOURISM!$A$2:$F$2692,{3,6},0)</f>
        <v>13633000000</v>
      </c>
      <c r="U195" s="20">
        <v>2.696E9</v>
      </c>
      <c r="V195" s="20">
        <f t="array" ref="V195:AA195">VLOOKUP(A195,BUSINESS!$A$2:$J$2692,{4,5,6,7,8,9},0)</f>
        <v>0.426</v>
      </c>
      <c r="W195" s="20">
        <v>8.0</v>
      </c>
      <c r="X195" s="20"/>
      <c r="Y195" s="20">
        <v>433.0</v>
      </c>
      <c r="Z195" s="20">
        <v>0.314</v>
      </c>
      <c r="AA195" s="20">
        <v>0.905</v>
      </c>
      <c r="AB195" s="21">
        <f t="shared" si="2"/>
        <v>59.04427914</v>
      </c>
      <c r="AC195" s="20">
        <f t="shared" si="67"/>
        <v>0.000848778759</v>
      </c>
      <c r="AD195" s="20">
        <f t="shared" si="68"/>
        <v>0.002287728302</v>
      </c>
      <c r="AE195" s="20">
        <f t="shared" si="64"/>
        <v>34.53058797</v>
      </c>
      <c r="AF195" s="22" t="b">
        <f t="shared" si="4"/>
        <v>0</v>
      </c>
      <c r="AG195" s="20" t="b">
        <f t="shared" si="5"/>
        <v>0</v>
      </c>
      <c r="AH195" s="20" t="b">
        <f t="shared" si="6"/>
        <v>0</v>
      </c>
      <c r="AI195" s="20" t="b">
        <f t="shared" si="7"/>
        <v>0</v>
      </c>
      <c r="AJ195" s="20"/>
      <c r="AK195" s="20"/>
      <c r="AL195" s="20"/>
      <c r="AM195" s="20"/>
      <c r="AN195" s="20"/>
      <c r="AO195" s="20"/>
      <c r="AP195" s="20"/>
      <c r="AQ195" s="20"/>
      <c r="AR195" s="23"/>
      <c r="AS195" s="23"/>
      <c r="AT195" s="23"/>
      <c r="AU195" s="23"/>
      <c r="AV195" s="23"/>
    </row>
    <row r="196" ht="15.75" customHeight="1">
      <c r="A196" s="17" t="str">
        <f t="shared" si="1"/>
        <v>Egypt-Africa2011</v>
      </c>
      <c r="B196" s="17" t="s">
        <v>105</v>
      </c>
      <c r="C196" s="18" t="s">
        <v>75</v>
      </c>
      <c r="D196" s="19" t="s">
        <v>90</v>
      </c>
      <c r="E196" s="17">
        <v>4.648628839E9</v>
      </c>
      <c r="F196" s="18">
        <v>0.049</v>
      </c>
      <c r="G196" s="18">
        <v>137.0</v>
      </c>
      <c r="H196" s="18">
        <v>0.11</v>
      </c>
      <c r="I196" s="20">
        <f t="array" ref="I196:J196">IFNA(VLOOKUP(A196,ENERGY!$A$2:$F$2692,{5,6},0),0)</f>
        <v>0</v>
      </c>
      <c r="J196" s="20">
        <v>0.0</v>
      </c>
      <c r="K196" s="20">
        <f t="array" ref="K196:S196">VLOOKUP(A196,'HUMAN RESOURCES'!$A$2:$M$2692,{2,3,4,5,6,7,8,9,10},0)</f>
        <v>0.024</v>
      </c>
      <c r="L196" s="20">
        <v>0.019</v>
      </c>
      <c r="M196" s="20">
        <v>73.0</v>
      </c>
      <c r="N196" s="20">
        <v>68.0</v>
      </c>
      <c r="O196" s="20">
        <v>0.314</v>
      </c>
      <c r="P196" s="20">
        <v>0.631</v>
      </c>
      <c r="Q196" s="20">
        <v>0.056</v>
      </c>
      <c r="R196" s="20">
        <v>7.9392466E7</v>
      </c>
      <c r="S196" s="20">
        <v>0.43</v>
      </c>
      <c r="T196" s="20">
        <f t="array" ref="T196:U196">VLOOKUP(A196,TOURISM!$A$2:$F$2692,{3,6},0)</f>
        <v>9333000000</v>
      </c>
      <c r="U196" s="20">
        <v>2.575E9</v>
      </c>
      <c r="V196" s="20">
        <f t="array" ref="V196:AA196">VLOOKUP(A196,BUSINESS!$A$2:$J$2692,{4,5,6,7,8,9},0)</f>
        <v>0.436</v>
      </c>
      <c r="W196" s="20">
        <v>8.0</v>
      </c>
      <c r="X196" s="20"/>
      <c r="Y196" s="20">
        <v>433.0</v>
      </c>
      <c r="Z196" s="20">
        <v>0.398</v>
      </c>
      <c r="AA196" s="20">
        <v>1.051</v>
      </c>
      <c r="AB196" s="21">
        <f t="shared" si="2"/>
        <v>58.55251856</v>
      </c>
      <c r="AC196" s="20"/>
      <c r="AD196" s="20"/>
      <c r="AE196" s="20">
        <f t="shared" si="64"/>
        <v>32.43380801</v>
      </c>
      <c r="AF196" s="22" t="b">
        <f t="shared" si="4"/>
        <v>0</v>
      </c>
      <c r="AG196" s="20" t="b">
        <f t="shared" si="5"/>
        <v>0</v>
      </c>
      <c r="AH196" s="20" t="b">
        <f t="shared" si="6"/>
        <v>0</v>
      </c>
      <c r="AI196" s="20" t="b">
        <f t="shared" si="7"/>
        <v>0</v>
      </c>
      <c r="AJ196" s="20"/>
      <c r="AK196" s="20"/>
      <c r="AL196" s="20"/>
      <c r="AM196" s="20"/>
      <c r="AN196" s="20"/>
      <c r="AO196" s="20"/>
      <c r="AP196" s="20"/>
      <c r="AQ196" s="20"/>
      <c r="AR196" s="23"/>
      <c r="AS196" s="23"/>
      <c r="AT196" s="23"/>
      <c r="AU196" s="23"/>
      <c r="AV196" s="23"/>
    </row>
    <row r="197" ht="15.75" customHeight="1">
      <c r="A197" s="17" t="str">
        <f t="shared" si="1"/>
        <v>Egypt-Africa2012</v>
      </c>
      <c r="B197" s="17" t="s">
        <v>105</v>
      </c>
      <c r="C197" s="18" t="s">
        <v>75</v>
      </c>
      <c r="D197" s="19" t="s">
        <v>91</v>
      </c>
      <c r="E197" s="17">
        <v>4.658246907E9</v>
      </c>
      <c r="F197" s="18">
        <v>0.05</v>
      </c>
      <c r="G197" s="18">
        <v>152.0</v>
      </c>
      <c r="H197" s="18">
        <v>0.12</v>
      </c>
      <c r="I197" s="20">
        <f t="array" ref="I197:J197">IFNA(VLOOKUP(A197,ENERGY!$A$2:$F$2692,{5,6},0),0)</f>
        <v>0</v>
      </c>
      <c r="J197" s="20">
        <v>0.0</v>
      </c>
      <c r="K197" s="20">
        <f t="array" ref="K197:S197">VLOOKUP(A197,'HUMAN RESOURCES'!$A$2:$M$2692,{2,3,4,5,6,7,8,9,10},0)</f>
        <v>0.024</v>
      </c>
      <c r="L197" s="20">
        <v>0.019</v>
      </c>
      <c r="M197" s="20">
        <v>73.0</v>
      </c>
      <c r="N197" s="20">
        <v>69.0</v>
      </c>
      <c r="O197" s="20">
        <v>0.312</v>
      </c>
      <c r="P197" s="20">
        <v>0.631</v>
      </c>
      <c r="Q197" s="20">
        <v>0.056</v>
      </c>
      <c r="R197" s="20">
        <v>8.0721874E7</v>
      </c>
      <c r="S197" s="20">
        <v>0.43</v>
      </c>
      <c r="T197" s="20">
        <f t="array" ref="T197:U197">VLOOKUP(A197,TOURISM!$A$2:$F$2692,{3,6},0)</f>
        <v>10823000000</v>
      </c>
      <c r="U197" s="20">
        <v>3.037E9</v>
      </c>
      <c r="V197" s="20">
        <f t="array" ref="V197:AA197">VLOOKUP(A197,BUSINESS!$A$2:$J$2692,{4,5,6,7,8,9},0)</f>
        <v>0.426</v>
      </c>
      <c r="W197" s="20">
        <v>8.0</v>
      </c>
      <c r="X197" s="20">
        <v>127.0</v>
      </c>
      <c r="Y197" s="20">
        <v>392.0</v>
      </c>
      <c r="Z197" s="20">
        <v>0.44</v>
      </c>
      <c r="AA197" s="20">
        <v>1.199</v>
      </c>
      <c r="AB197" s="21">
        <f t="shared" si="2"/>
        <v>57.70736823</v>
      </c>
      <c r="AC197" s="20"/>
      <c r="AD197" s="20"/>
      <c r="AE197" s="20">
        <f t="shared" si="64"/>
        <v>37.62301158</v>
      </c>
      <c r="AF197" s="22" t="b">
        <f t="shared" si="4"/>
        <v>0</v>
      </c>
      <c r="AG197" s="20" t="b">
        <f t="shared" si="5"/>
        <v>0</v>
      </c>
      <c r="AH197" s="20" t="b">
        <f t="shared" si="6"/>
        <v>0</v>
      </c>
      <c r="AI197" s="20" t="b">
        <f t="shared" si="7"/>
        <v>0</v>
      </c>
      <c r="AJ197" s="20"/>
      <c r="AK197" s="20"/>
      <c r="AL197" s="20"/>
      <c r="AM197" s="20"/>
      <c r="AN197" s="20"/>
      <c r="AO197" s="20"/>
      <c r="AP197" s="20"/>
      <c r="AQ197" s="20"/>
      <c r="AR197" s="23"/>
      <c r="AS197" s="23"/>
      <c r="AT197" s="23"/>
      <c r="AU197" s="23"/>
      <c r="AV197" s="23"/>
    </row>
    <row r="198" ht="15.75" customHeight="1">
      <c r="A198" s="17" t="str">
        <f t="shared" si="1"/>
        <v>Equatorial Guinea-Africa2000</v>
      </c>
      <c r="B198" s="17" t="s">
        <v>106</v>
      </c>
      <c r="C198" s="18" t="s">
        <v>75</v>
      </c>
      <c r="D198" s="19" t="s">
        <v>76</v>
      </c>
      <c r="E198" s="17">
        <v>4.838551014E9</v>
      </c>
      <c r="F198" s="18">
        <v>0.024</v>
      </c>
      <c r="G198" s="18">
        <v>57.0</v>
      </c>
      <c r="H198" s="18">
        <v>0.22</v>
      </c>
      <c r="I198" s="20" t="str">
        <f t="array" ref="I198:J198">IFNA(VLOOKUP(A198,ENERGY!$A$2:$F$2692,{5,6},0),0)</f>
        <v/>
      </c>
      <c r="J198" s="20"/>
      <c r="K198" s="20">
        <f t="array" ref="K198:S198">VLOOKUP(A198,'HUMAN RESOURCES'!$A$2:$M$2692,{2,3,4,5,6,7,8,9,10},0)</f>
        <v>0.04</v>
      </c>
      <c r="L198" s="20">
        <v>0.099</v>
      </c>
      <c r="M198" s="20">
        <v>49.0</v>
      </c>
      <c r="N198" s="20">
        <v>46.0</v>
      </c>
      <c r="O198" s="20">
        <v>0.426</v>
      </c>
      <c r="P198" s="20">
        <v>0.537</v>
      </c>
      <c r="Q198" s="20">
        <v>0.037</v>
      </c>
      <c r="R198" s="20">
        <v>518179.0</v>
      </c>
      <c r="S198" s="20">
        <v>0.388</v>
      </c>
      <c r="T198" s="20">
        <f t="array" ref="T198:U198">VLOOKUP(A198,TOURISM!$A$2:$F$2692,{3,6},0)</f>
        <v>5000000</v>
      </c>
      <c r="U198" s="20">
        <v>1.9E7</v>
      </c>
      <c r="V198" s="20" t="str">
        <f t="array" ref="V198:AA198">VLOOKUP(A198,BUSINESS!$A$2:$J$2692,{4,5,6,7,8,9},0)</f>
        <v/>
      </c>
      <c r="W198" s="20"/>
      <c r="X198" s="20"/>
      <c r="Y198" s="20"/>
      <c r="Z198" s="20">
        <v>0.001</v>
      </c>
      <c r="AA198" s="20">
        <v>0.01</v>
      </c>
      <c r="AB198" s="21">
        <f t="shared" si="2"/>
        <v>9337.605372</v>
      </c>
      <c r="AC198" s="20"/>
      <c r="AD198" s="20"/>
      <c r="AE198" s="20">
        <f t="shared" si="64"/>
        <v>36.66686608</v>
      </c>
      <c r="AF198" s="22" t="b">
        <f t="shared" si="4"/>
        <v>0</v>
      </c>
      <c r="AG198" s="20" t="b">
        <f t="shared" si="5"/>
        <v>0</v>
      </c>
      <c r="AH198" s="20" t="b">
        <f t="shared" si="6"/>
        <v>0</v>
      </c>
      <c r="AI198" s="20" t="b">
        <f t="shared" si="7"/>
        <v>0</v>
      </c>
      <c r="AJ198" s="20"/>
      <c r="AK198" s="20"/>
      <c r="AL198" s="20"/>
      <c r="AM198" s="20"/>
      <c r="AN198" s="20"/>
      <c r="AO198" s="20"/>
      <c r="AP198" s="20"/>
      <c r="AQ198" s="20"/>
      <c r="AR198" s="23"/>
      <c r="AS198" s="23"/>
      <c r="AT198" s="23"/>
      <c r="AU198" s="23"/>
      <c r="AV198" s="23"/>
    </row>
    <row r="199" ht="15.75" customHeight="1">
      <c r="A199" s="17" t="str">
        <f t="shared" si="1"/>
        <v>Equatorial Guinea-Africa2001</v>
      </c>
      <c r="B199" s="17" t="s">
        <v>106</v>
      </c>
      <c r="C199" s="18" t="s">
        <v>75</v>
      </c>
      <c r="D199" s="19" t="s">
        <v>77</v>
      </c>
      <c r="E199" s="17">
        <v>4.868136E9</v>
      </c>
      <c r="F199" s="18">
        <v>0.015</v>
      </c>
      <c r="G199" s="18">
        <v>50.0</v>
      </c>
      <c r="H199" s="18">
        <v>0.207</v>
      </c>
      <c r="I199" s="20" t="str">
        <f t="array" ref="I199:J199">IFNA(VLOOKUP(A199,ENERGY!$A$2:$F$2692,{5,6},0),0)</f>
        <v/>
      </c>
      <c r="J199" s="20"/>
      <c r="K199" s="20">
        <f t="array" ref="K199:S199">VLOOKUP(A199,'HUMAN RESOURCES'!$A$2:$M$2692,{2,3,4,5,6,7,8,9,10},0)</f>
        <v>0.039</v>
      </c>
      <c r="L199" s="20">
        <v>0.096</v>
      </c>
      <c r="M199" s="20">
        <v>49.0</v>
      </c>
      <c r="N199" s="20">
        <v>47.0</v>
      </c>
      <c r="O199" s="20">
        <v>0.423</v>
      </c>
      <c r="P199" s="20">
        <v>0.541</v>
      </c>
      <c r="Q199" s="20">
        <v>0.036</v>
      </c>
      <c r="R199" s="20">
        <v>534592.0</v>
      </c>
      <c r="S199" s="20">
        <v>0.388</v>
      </c>
      <c r="T199" s="20">
        <f t="array" ref="T199:U199">VLOOKUP(A199,TOURISM!$A$2:$F$2692,{3,6},0)</f>
        <v>14000000</v>
      </c>
      <c r="U199" s="20">
        <v>3.0E7</v>
      </c>
      <c r="V199" s="20" t="str">
        <f t="array" ref="V199:AA199">VLOOKUP(A199,BUSINESS!$A$2:$J$2692,{4,5,6,7,8,9},0)</f>
        <v/>
      </c>
      <c r="W199" s="20"/>
      <c r="X199" s="20"/>
      <c r="Y199" s="20"/>
      <c r="Z199" s="20">
        <v>0.002</v>
      </c>
      <c r="AA199" s="20">
        <v>0.028</v>
      </c>
      <c r="AB199" s="21">
        <f t="shared" si="2"/>
        <v>9106.264216</v>
      </c>
      <c r="AC199" s="20"/>
      <c r="AD199" s="20"/>
      <c r="AE199" s="20">
        <f t="shared" si="64"/>
        <v>56.11756255</v>
      </c>
      <c r="AF199" s="22" t="b">
        <f t="shared" si="4"/>
        <v>0</v>
      </c>
      <c r="AG199" s="20" t="b">
        <f t="shared" si="5"/>
        <v>0</v>
      </c>
      <c r="AH199" s="20" t="b">
        <f t="shared" si="6"/>
        <v>0</v>
      </c>
      <c r="AI199" s="20" t="b">
        <f t="shared" si="7"/>
        <v>0</v>
      </c>
      <c r="AJ199" s="20"/>
      <c r="AK199" s="20"/>
      <c r="AL199" s="20"/>
      <c r="AM199" s="20"/>
      <c r="AN199" s="20"/>
      <c r="AO199" s="20"/>
      <c r="AP199" s="20"/>
      <c r="AQ199" s="20"/>
      <c r="AR199" s="23"/>
      <c r="AS199" s="23"/>
      <c r="AT199" s="23"/>
      <c r="AU199" s="23"/>
      <c r="AV199" s="23"/>
    </row>
    <row r="200" ht="15.75" customHeight="1">
      <c r="A200" s="17" t="str">
        <f t="shared" si="1"/>
        <v>Equatorial Guinea-Africa2002</v>
      </c>
      <c r="B200" s="17" t="s">
        <v>106</v>
      </c>
      <c r="C200" s="18" t="s">
        <v>75</v>
      </c>
      <c r="D200" s="19" t="s">
        <v>79</v>
      </c>
      <c r="E200" s="17">
        <v>4.874178417E9</v>
      </c>
      <c r="F200" s="18">
        <v>0.018</v>
      </c>
      <c r="G200" s="18">
        <v>71.0</v>
      </c>
      <c r="H200" s="18">
        <v>0.18</v>
      </c>
      <c r="I200" s="20" t="str">
        <f t="array" ref="I200:J200">IFNA(VLOOKUP(A200,ENERGY!$A$2:$F$2692,{5,6},0),0)</f>
        <v/>
      </c>
      <c r="J200" s="20">
        <v>4679.0</v>
      </c>
      <c r="K200" s="20">
        <f t="array" ref="K200:S200">VLOOKUP(A200,'HUMAN RESOURCES'!$A$2:$M$2692,{2,3,4,5,6,7,8,9,10},0)</f>
        <v>0.039</v>
      </c>
      <c r="L200" s="20">
        <v>0.094</v>
      </c>
      <c r="M200" s="20">
        <v>49.0</v>
      </c>
      <c r="N200" s="20">
        <v>47.0</v>
      </c>
      <c r="O200" s="20">
        <v>0.419</v>
      </c>
      <c r="P200" s="20">
        <v>0.546</v>
      </c>
      <c r="Q200" s="20">
        <v>0.035</v>
      </c>
      <c r="R200" s="20">
        <v>551399.0</v>
      </c>
      <c r="S200" s="20">
        <v>0.388</v>
      </c>
      <c r="T200" s="20" t="str">
        <f t="array" ref="T200:U200">VLOOKUP(A200,TOURISM!$A$2:$F$2692,{3,6},0)</f>
        <v/>
      </c>
      <c r="U200" s="20"/>
      <c r="V200" s="20" t="str">
        <f t="array" ref="V200:AA200">VLOOKUP(A200,BUSINESS!$A$2:$J$2692,{4,5,6,7,8,9},0)</f>
        <v/>
      </c>
      <c r="W200" s="20"/>
      <c r="X200" s="20"/>
      <c r="Y200" s="20"/>
      <c r="Z200" s="20">
        <v>0.003</v>
      </c>
      <c r="AA200" s="20">
        <v>0.058</v>
      </c>
      <c r="AB200" s="21">
        <f t="shared" si="2"/>
        <v>8839.657702</v>
      </c>
      <c r="AC200" s="20"/>
      <c r="AD200" s="20">
        <f t="shared" ref="AD200:AD208" si="69">J200/R200</f>
        <v>0.008485688222</v>
      </c>
      <c r="AE200" s="20"/>
      <c r="AF200" s="22" t="b">
        <f t="shared" si="4"/>
        <v>0</v>
      </c>
      <c r="AG200" s="20" t="b">
        <f t="shared" si="5"/>
        <v>0</v>
      </c>
      <c r="AH200" s="20" t="b">
        <f t="shared" si="6"/>
        <v>0</v>
      </c>
      <c r="AI200" s="20" t="b">
        <f t="shared" si="7"/>
        <v>0</v>
      </c>
      <c r="AJ200" s="20"/>
      <c r="AK200" s="20"/>
      <c r="AL200" s="20"/>
      <c r="AM200" s="20"/>
      <c r="AN200" s="20"/>
      <c r="AO200" s="20"/>
      <c r="AP200" s="20"/>
      <c r="AQ200" s="20"/>
      <c r="AR200" s="23"/>
      <c r="AS200" s="23"/>
      <c r="AT200" s="23"/>
      <c r="AU200" s="23"/>
      <c r="AV200" s="23"/>
    </row>
    <row r="201" ht="15.75" customHeight="1">
      <c r="A201" s="17" t="str">
        <f t="shared" si="1"/>
        <v>Equatorial Guinea-Africa2003</v>
      </c>
      <c r="B201" s="17" t="s">
        <v>106</v>
      </c>
      <c r="C201" s="18" t="s">
        <v>75</v>
      </c>
      <c r="D201" s="19" t="s">
        <v>81</v>
      </c>
      <c r="E201" s="17">
        <v>4.877602012E9</v>
      </c>
      <c r="F201" s="18">
        <v>0.02</v>
      </c>
      <c r="G201" s="18">
        <v>101.0</v>
      </c>
      <c r="H201" s="18">
        <v>0.18</v>
      </c>
      <c r="I201" s="20" t="str">
        <f t="array" ref="I201:J201">IFNA(VLOOKUP(A201,ENERGY!$A$2:$F$2692,{5,6},0),0)</f>
        <v/>
      </c>
      <c r="J201" s="20">
        <v>4620.0</v>
      </c>
      <c r="K201" s="20">
        <f t="array" ref="K201:S201">VLOOKUP(A201,'HUMAN RESOURCES'!$A$2:$M$2692,{2,3,4,5,6,7,8,9,10},0)</f>
        <v>0.038</v>
      </c>
      <c r="L201" s="20">
        <v>0.092</v>
      </c>
      <c r="M201" s="20">
        <v>49.0</v>
      </c>
      <c r="N201" s="20">
        <v>47.0</v>
      </c>
      <c r="O201" s="20">
        <v>0.415</v>
      </c>
      <c r="P201" s="20">
        <v>0.551</v>
      </c>
      <c r="Q201" s="20">
        <v>0.034</v>
      </c>
      <c r="R201" s="20">
        <v>568552.0</v>
      </c>
      <c r="S201" s="20">
        <v>0.388</v>
      </c>
      <c r="T201" s="20" t="str">
        <f t="array" ref="T201:U201">VLOOKUP(A201,TOURISM!$A$2:$F$2692,{3,6},0)</f>
        <v/>
      </c>
      <c r="U201" s="20"/>
      <c r="V201" s="20" t="str">
        <f t="array" ref="V201:AA201">VLOOKUP(A201,BUSINESS!$A$2:$J$2692,{4,5,6,7,8,9},0)</f>
        <v/>
      </c>
      <c r="W201" s="20"/>
      <c r="X201" s="20"/>
      <c r="Y201" s="20"/>
      <c r="Z201" s="20">
        <v>0.005</v>
      </c>
      <c r="AA201" s="20">
        <v>0.073</v>
      </c>
      <c r="AB201" s="21">
        <f t="shared" si="2"/>
        <v>8578.990157</v>
      </c>
      <c r="AC201" s="20"/>
      <c r="AD201" s="20">
        <f t="shared" si="69"/>
        <v>0.00812590581</v>
      </c>
      <c r="AE201" s="20"/>
      <c r="AF201" s="22" t="b">
        <f t="shared" si="4"/>
        <v>0</v>
      </c>
      <c r="AG201" s="20" t="b">
        <f t="shared" si="5"/>
        <v>0</v>
      </c>
      <c r="AH201" s="20" t="b">
        <f t="shared" si="6"/>
        <v>0</v>
      </c>
      <c r="AI201" s="20" t="b">
        <f t="shared" si="7"/>
        <v>0</v>
      </c>
      <c r="AJ201" s="20"/>
      <c r="AK201" s="20"/>
      <c r="AL201" s="20"/>
      <c r="AM201" s="20"/>
      <c r="AN201" s="20"/>
      <c r="AO201" s="20"/>
      <c r="AP201" s="20"/>
      <c r="AQ201" s="20"/>
      <c r="AR201" s="23"/>
      <c r="AS201" s="23"/>
      <c r="AT201" s="23"/>
      <c r="AU201" s="23"/>
      <c r="AV201" s="23"/>
    </row>
    <row r="202" ht="15.75" customHeight="1">
      <c r="A202" s="17" t="str">
        <f t="shared" si="1"/>
        <v>Equatorial Guinea-Africa2004</v>
      </c>
      <c r="B202" s="17" t="s">
        <v>106</v>
      </c>
      <c r="C202" s="18" t="s">
        <v>75</v>
      </c>
      <c r="D202" s="19" t="s">
        <v>83</v>
      </c>
      <c r="E202" s="17">
        <v>4.879738636E9</v>
      </c>
      <c r="F202" s="18">
        <v>0.021</v>
      </c>
      <c r="G202" s="18">
        <v>191.0</v>
      </c>
      <c r="H202" s="18">
        <v>0.18</v>
      </c>
      <c r="I202" s="20" t="str">
        <f t="array" ref="I202:J202">IFNA(VLOOKUP(A202,ENERGY!$A$2:$F$2692,{5,6},0),0)</f>
        <v/>
      </c>
      <c r="J202" s="20">
        <v>4503.0</v>
      </c>
      <c r="K202" s="20">
        <f t="array" ref="K202:S202">VLOOKUP(A202,'HUMAN RESOURCES'!$A$2:$M$2692,{2,3,4,5,6,7,8,9,10},0)</f>
        <v>0.038</v>
      </c>
      <c r="L202" s="20">
        <v>0.089</v>
      </c>
      <c r="M202" s="20">
        <v>50.0</v>
      </c>
      <c r="N202" s="20">
        <v>47.0</v>
      </c>
      <c r="O202" s="20">
        <v>0.41</v>
      </c>
      <c r="P202" s="20">
        <v>0.557</v>
      </c>
      <c r="Q202" s="20">
        <v>0.033</v>
      </c>
      <c r="R202" s="20">
        <v>585983.0</v>
      </c>
      <c r="S202" s="20">
        <v>0.388</v>
      </c>
      <c r="T202" s="20" t="str">
        <f t="array" ref="T202:U202">VLOOKUP(A202,TOURISM!$A$2:$F$2692,{3,6},0)</f>
        <v/>
      </c>
      <c r="U202" s="20"/>
      <c r="V202" s="20" t="str">
        <f t="array" ref="V202:AA202">VLOOKUP(A202,BUSINESS!$A$2:$J$2692,{4,5,6,7,8,9},0)</f>
        <v/>
      </c>
      <c r="W202" s="20"/>
      <c r="X202" s="20"/>
      <c r="Y202" s="20"/>
      <c r="Z202" s="20">
        <v>0.008</v>
      </c>
      <c r="AA202" s="20">
        <v>0.106</v>
      </c>
      <c r="AB202" s="21">
        <f t="shared" si="2"/>
        <v>8327.440619</v>
      </c>
      <c r="AC202" s="20"/>
      <c r="AD202" s="20">
        <f t="shared" si="69"/>
        <v>0.007684523271</v>
      </c>
      <c r="AE202" s="20"/>
      <c r="AF202" s="22" t="b">
        <f t="shared" si="4"/>
        <v>0</v>
      </c>
      <c r="AG202" s="20" t="b">
        <f t="shared" si="5"/>
        <v>0</v>
      </c>
      <c r="AH202" s="20" t="b">
        <f t="shared" si="6"/>
        <v>0</v>
      </c>
      <c r="AI202" s="20" t="b">
        <f t="shared" si="7"/>
        <v>0</v>
      </c>
      <c r="AJ202" s="20"/>
      <c r="AK202" s="20"/>
      <c r="AL202" s="20"/>
      <c r="AM202" s="20"/>
      <c r="AN202" s="20"/>
      <c r="AO202" s="20"/>
      <c r="AP202" s="20"/>
      <c r="AQ202" s="20"/>
      <c r="AR202" s="23"/>
      <c r="AS202" s="23"/>
      <c r="AT202" s="23"/>
      <c r="AU202" s="23"/>
      <c r="AV202" s="23"/>
    </row>
    <row r="203" ht="15.75" customHeight="1">
      <c r="A203" s="17" t="str">
        <f t="shared" si="1"/>
        <v>Equatorial Guinea-Africa2005</v>
      </c>
      <c r="B203" s="17" t="s">
        <v>106</v>
      </c>
      <c r="C203" s="18" t="s">
        <v>75</v>
      </c>
      <c r="D203" s="19" t="s">
        <v>84</v>
      </c>
      <c r="E203" s="17">
        <v>4.900436759E9</v>
      </c>
      <c r="F203" s="18">
        <v>0.016</v>
      </c>
      <c r="G203" s="18">
        <v>220.0</v>
      </c>
      <c r="H203" s="18">
        <v>0.177</v>
      </c>
      <c r="I203" s="20">
        <f t="array" ref="I203:J203">IFNA(VLOOKUP(A203,ENERGY!$A$2:$F$2692,{5,6},0),0)</f>
        <v>762</v>
      </c>
      <c r="J203" s="20">
        <v>5218.0</v>
      </c>
      <c r="K203" s="20">
        <f t="array" ref="K203:S203">VLOOKUP(A203,'HUMAN RESOURCES'!$A$2:$M$2692,{2,3,4,5,6,7,8,9,10},0)</f>
        <v>0.038</v>
      </c>
      <c r="L203" s="20">
        <v>0.087</v>
      </c>
      <c r="M203" s="20">
        <v>50.0</v>
      </c>
      <c r="N203" s="20">
        <v>48.0</v>
      </c>
      <c r="O203" s="20">
        <v>0.406</v>
      </c>
      <c r="P203" s="20">
        <v>0.561</v>
      </c>
      <c r="Q203" s="20">
        <v>0.032</v>
      </c>
      <c r="R203" s="20">
        <v>603648.0</v>
      </c>
      <c r="S203" s="20">
        <v>0.389</v>
      </c>
      <c r="T203" s="20" t="str">
        <f t="array" ref="T203:U203">VLOOKUP(A203,TOURISM!$A$2:$F$2692,{3,6},0)</f>
        <v/>
      </c>
      <c r="U203" s="20"/>
      <c r="V203" s="20">
        <f t="array" ref="V203:AA203">VLOOKUP(A203,BUSINESS!$A$2:$J$2692,{4,5,6,7,8,9},0)</f>
        <v>0.441</v>
      </c>
      <c r="W203" s="20">
        <v>137.0</v>
      </c>
      <c r="X203" s="20"/>
      <c r="Y203" s="20">
        <v>492.0</v>
      </c>
      <c r="Z203" s="20">
        <v>0.011</v>
      </c>
      <c r="AA203" s="20">
        <v>0.161</v>
      </c>
      <c r="AB203" s="21">
        <f t="shared" si="2"/>
        <v>8118.036934</v>
      </c>
      <c r="AC203" s="20">
        <f t="shared" ref="AC203:AC205" si="70">I203/R203</f>
        <v>0.001262325064</v>
      </c>
      <c r="AD203" s="20">
        <f t="shared" si="69"/>
        <v>0.008644110475</v>
      </c>
      <c r="AE203" s="20"/>
      <c r="AF203" s="22" t="b">
        <f t="shared" si="4"/>
        <v>0</v>
      </c>
      <c r="AG203" s="20" t="b">
        <f t="shared" si="5"/>
        <v>0</v>
      </c>
      <c r="AH203" s="20" t="b">
        <f t="shared" si="6"/>
        <v>0</v>
      </c>
      <c r="AI203" s="20" t="b">
        <f t="shared" si="7"/>
        <v>0</v>
      </c>
      <c r="AJ203" s="20"/>
      <c r="AK203" s="20"/>
      <c r="AL203" s="20"/>
      <c r="AM203" s="20"/>
      <c r="AN203" s="20"/>
      <c r="AO203" s="20"/>
      <c r="AP203" s="20"/>
      <c r="AQ203" s="20"/>
      <c r="AR203" s="23"/>
      <c r="AS203" s="23"/>
      <c r="AT203" s="23"/>
      <c r="AU203" s="23"/>
      <c r="AV203" s="23"/>
    </row>
    <row r="204" ht="15.75" customHeight="1">
      <c r="A204" s="17" t="str">
        <f t="shared" si="1"/>
        <v>Equatorial Guinea-Africa2006</v>
      </c>
      <c r="B204" s="17" t="s">
        <v>106</v>
      </c>
      <c r="C204" s="18" t="s">
        <v>75</v>
      </c>
      <c r="D204" s="19" t="s">
        <v>85</v>
      </c>
      <c r="E204" s="17">
        <v>4.901584516E9</v>
      </c>
      <c r="F204" s="18">
        <v>0.023</v>
      </c>
      <c r="G204" s="18">
        <v>287.0</v>
      </c>
      <c r="H204" s="18">
        <v>0.153</v>
      </c>
      <c r="I204" s="20">
        <f t="array" ref="I204:J204">IFNA(VLOOKUP(A204,ENERGY!$A$2:$F$2692,{5,6},0),0)</f>
        <v>1759</v>
      </c>
      <c r="J204" s="20">
        <v>4796.0</v>
      </c>
      <c r="K204" s="20">
        <f t="array" ref="K204:S204">VLOOKUP(A204,'HUMAN RESOURCES'!$A$2:$M$2692,{2,3,4,5,6,7,8,9,10},0)</f>
        <v>0.038</v>
      </c>
      <c r="L204" s="20">
        <v>0.085</v>
      </c>
      <c r="M204" s="20">
        <v>51.0</v>
      </c>
      <c r="N204" s="20">
        <v>48.0</v>
      </c>
      <c r="O204" s="20">
        <v>0.403</v>
      </c>
      <c r="P204" s="20">
        <v>0.566</v>
      </c>
      <c r="Q204" s="20">
        <v>0.032</v>
      </c>
      <c r="R204" s="20">
        <v>621517.0</v>
      </c>
      <c r="S204" s="20">
        <v>0.389</v>
      </c>
      <c r="T204" s="20" t="str">
        <f t="array" ref="T204:U204">VLOOKUP(A204,TOURISM!$A$2:$F$2692,{3,6},0)</f>
        <v/>
      </c>
      <c r="U204" s="20"/>
      <c r="V204" s="20">
        <f t="array" ref="V204:AA204">VLOOKUP(A204,BUSINESS!$A$2:$J$2692,{4,5,6,7,8,9},0)</f>
        <v>0.441</v>
      </c>
      <c r="W204" s="20">
        <v>135.0</v>
      </c>
      <c r="X204" s="20"/>
      <c r="Y204" s="20">
        <v>492.0</v>
      </c>
      <c r="Z204" s="20">
        <v>0.013</v>
      </c>
      <c r="AA204" s="20">
        <v>0.193</v>
      </c>
      <c r="AB204" s="21">
        <f t="shared" si="2"/>
        <v>7886.485029</v>
      </c>
      <c r="AC204" s="20">
        <f t="shared" si="70"/>
        <v>0.002830171982</v>
      </c>
      <c r="AD204" s="20">
        <f t="shared" si="69"/>
        <v>0.007716603086</v>
      </c>
      <c r="AE204" s="20"/>
      <c r="AF204" s="22" t="b">
        <f t="shared" si="4"/>
        <v>0</v>
      </c>
      <c r="AG204" s="20" t="b">
        <f t="shared" si="5"/>
        <v>0</v>
      </c>
      <c r="AH204" s="20" t="b">
        <f t="shared" si="6"/>
        <v>0</v>
      </c>
      <c r="AI204" s="20" t="b">
        <f t="shared" si="7"/>
        <v>0</v>
      </c>
      <c r="AJ204" s="20"/>
      <c r="AK204" s="20"/>
      <c r="AL204" s="20"/>
      <c r="AM204" s="20"/>
      <c r="AN204" s="20"/>
      <c r="AO204" s="20"/>
      <c r="AP204" s="20"/>
      <c r="AQ204" s="20"/>
      <c r="AR204" s="23"/>
      <c r="AS204" s="23"/>
      <c r="AT204" s="23"/>
      <c r="AU204" s="23"/>
      <c r="AV204" s="23"/>
    </row>
    <row r="205" ht="15.75" customHeight="1">
      <c r="A205" s="17" t="str">
        <f t="shared" si="1"/>
        <v>Equatorial Guinea-Africa2007</v>
      </c>
      <c r="B205" s="17" t="s">
        <v>106</v>
      </c>
      <c r="C205" s="18" t="s">
        <v>75</v>
      </c>
      <c r="D205" s="19" t="s">
        <v>86</v>
      </c>
      <c r="E205" s="17">
        <v>4.929414915E9</v>
      </c>
      <c r="F205" s="18">
        <v>0.024</v>
      </c>
      <c r="G205" s="18">
        <v>380.0</v>
      </c>
      <c r="H205" s="18">
        <v>0.15</v>
      </c>
      <c r="I205" s="20">
        <f t="array" ref="I205:J205">IFNA(VLOOKUP(A205,ENERGY!$A$2:$F$2692,{5,6},0),0)</f>
        <v>1249</v>
      </c>
      <c r="J205" s="20">
        <v>4712.0</v>
      </c>
      <c r="K205" s="20">
        <f t="array" ref="K205:S205">VLOOKUP(A205,'HUMAN RESOURCES'!$A$2:$M$2692,{2,3,4,5,6,7,8,9,10},0)</f>
        <v>0.038</v>
      </c>
      <c r="L205" s="20">
        <v>0.082</v>
      </c>
      <c r="M205" s="20">
        <v>51.0</v>
      </c>
      <c r="N205" s="20">
        <v>49.0</v>
      </c>
      <c r="O205" s="20">
        <v>0.4</v>
      </c>
      <c r="P205" s="20">
        <v>0.569</v>
      </c>
      <c r="Q205" s="20">
        <v>0.031</v>
      </c>
      <c r="R205" s="20">
        <v>639618.0</v>
      </c>
      <c r="S205" s="20">
        <v>0.39</v>
      </c>
      <c r="T205" s="20" t="str">
        <f t="array" ref="T205:U205">VLOOKUP(A205,TOURISM!$A$2:$F$2692,{3,6},0)</f>
        <v/>
      </c>
      <c r="U205" s="20"/>
      <c r="V205" s="20">
        <f t="array" ref="V205:AA205">VLOOKUP(A205,BUSINESS!$A$2:$J$2692,{4,5,6,7,8,9},0)</f>
        <v>0.441</v>
      </c>
      <c r="W205" s="20">
        <v>135.0</v>
      </c>
      <c r="X205" s="20"/>
      <c r="Y205" s="20">
        <v>492.0</v>
      </c>
      <c r="Z205" s="20">
        <v>0.016</v>
      </c>
      <c r="AA205" s="20">
        <v>0.235</v>
      </c>
      <c r="AB205" s="21">
        <f t="shared" si="2"/>
        <v>7706.810807</v>
      </c>
      <c r="AC205" s="20">
        <f t="shared" si="70"/>
        <v>0.001952728035</v>
      </c>
      <c r="AD205" s="20">
        <f t="shared" si="69"/>
        <v>0.007366897117</v>
      </c>
      <c r="AE205" s="20"/>
      <c r="AF205" s="22" t="b">
        <f t="shared" si="4"/>
        <v>0</v>
      </c>
      <c r="AG205" s="20" t="b">
        <f t="shared" si="5"/>
        <v>0</v>
      </c>
      <c r="AH205" s="20" t="b">
        <f t="shared" si="6"/>
        <v>0</v>
      </c>
      <c r="AI205" s="20" t="b">
        <f t="shared" si="7"/>
        <v>0</v>
      </c>
      <c r="AJ205" s="20"/>
      <c r="AK205" s="20"/>
      <c r="AL205" s="20"/>
      <c r="AM205" s="20"/>
      <c r="AN205" s="20"/>
      <c r="AO205" s="20"/>
      <c r="AP205" s="20"/>
      <c r="AQ205" s="20"/>
      <c r="AR205" s="23"/>
      <c r="AS205" s="23"/>
      <c r="AT205" s="23"/>
      <c r="AU205" s="23"/>
      <c r="AV205" s="23"/>
    </row>
    <row r="206" ht="15.75" customHeight="1">
      <c r="A206" s="17" t="str">
        <f t="shared" si="1"/>
        <v>Equatorial Guinea-Africa2008</v>
      </c>
      <c r="B206" s="17" t="s">
        <v>106</v>
      </c>
      <c r="C206" s="18" t="s">
        <v>75</v>
      </c>
      <c r="D206" s="19" t="s">
        <v>87</v>
      </c>
      <c r="E206" s="17">
        <v>4.931280096E9</v>
      </c>
      <c r="F206" s="18">
        <v>0.034</v>
      </c>
      <c r="G206" s="18">
        <v>792.0</v>
      </c>
      <c r="H206" s="18"/>
      <c r="I206" s="20" t="str">
        <f t="array" ref="I206:J206">IFNA(VLOOKUP(A206,ENERGY!$A$2:$F$2692,{5,6},0),0)</f>
        <v/>
      </c>
      <c r="J206" s="20">
        <v>4980.0</v>
      </c>
      <c r="K206" s="20">
        <f t="array" ref="K206:S206">VLOOKUP(A206,'HUMAN RESOURCES'!$A$2:$M$2692,{2,3,4,5,6,7,8,9,10},0)</f>
        <v>0.037</v>
      </c>
      <c r="L206" s="20">
        <v>0.08</v>
      </c>
      <c r="M206" s="20">
        <v>52.0</v>
      </c>
      <c r="N206" s="20">
        <v>49.0</v>
      </c>
      <c r="O206" s="20">
        <v>0.397</v>
      </c>
      <c r="P206" s="20">
        <v>0.572</v>
      </c>
      <c r="Q206" s="20">
        <v>0.03</v>
      </c>
      <c r="R206" s="20">
        <v>658025.0</v>
      </c>
      <c r="S206" s="20">
        <v>0.39</v>
      </c>
      <c r="T206" s="20" t="str">
        <f t="array" ref="T206:U206">VLOOKUP(A206,TOURISM!$A$2:$F$2692,{3,6},0)</f>
        <v/>
      </c>
      <c r="U206" s="20"/>
      <c r="V206" s="20">
        <f t="array" ref="V206:AA206">VLOOKUP(A206,BUSINESS!$A$2:$J$2692,{4,5,6,7,8,9},0)</f>
        <v>0.441</v>
      </c>
      <c r="W206" s="20">
        <v>135.0</v>
      </c>
      <c r="X206" s="20"/>
      <c r="Y206" s="20">
        <v>492.0</v>
      </c>
      <c r="Z206" s="20">
        <v>0.018</v>
      </c>
      <c r="AA206" s="20">
        <v>0.274</v>
      </c>
      <c r="AB206" s="21">
        <f t="shared" si="2"/>
        <v>7494.061922</v>
      </c>
      <c r="AC206" s="20"/>
      <c r="AD206" s="20">
        <f t="shared" si="69"/>
        <v>0.007568101516</v>
      </c>
      <c r="AE206" s="20"/>
      <c r="AF206" s="22" t="b">
        <f t="shared" si="4"/>
        <v>0</v>
      </c>
      <c r="AG206" s="20" t="b">
        <f t="shared" si="5"/>
        <v>0</v>
      </c>
      <c r="AH206" s="20" t="b">
        <f t="shared" si="6"/>
        <v>0</v>
      </c>
      <c r="AI206" s="20" t="b">
        <f t="shared" si="7"/>
        <v>0</v>
      </c>
      <c r="AJ206" s="20"/>
      <c r="AK206" s="20"/>
      <c r="AL206" s="20"/>
      <c r="AM206" s="20"/>
      <c r="AN206" s="20"/>
      <c r="AO206" s="20"/>
      <c r="AP206" s="20"/>
      <c r="AQ206" s="20"/>
      <c r="AR206" s="23"/>
      <c r="AS206" s="23"/>
      <c r="AT206" s="23"/>
      <c r="AU206" s="23"/>
      <c r="AV206" s="23"/>
    </row>
    <row r="207" ht="15.75" customHeight="1">
      <c r="A207" s="17" t="str">
        <f t="shared" si="1"/>
        <v>Equatorial Guinea-Africa2009</v>
      </c>
      <c r="B207" s="17" t="s">
        <v>106</v>
      </c>
      <c r="C207" s="18" t="s">
        <v>75</v>
      </c>
      <c r="D207" s="19" t="s">
        <v>88</v>
      </c>
      <c r="E207" s="17">
        <v>4.931503836E9</v>
      </c>
      <c r="F207" s="18">
        <v>0.056</v>
      </c>
      <c r="G207" s="18">
        <v>861.0</v>
      </c>
      <c r="H207" s="18"/>
      <c r="I207" s="20" t="str">
        <f t="array" ref="I207:J207">IFNA(VLOOKUP(A207,ENERGY!$A$2:$F$2692,{5,6},0),0)</f>
        <v/>
      </c>
      <c r="J207" s="20">
        <v>6018.0</v>
      </c>
      <c r="K207" s="20">
        <f t="array" ref="K207:S207">VLOOKUP(A207,'HUMAN RESOURCES'!$A$2:$M$2692,{2,3,4,5,6,7,8,9,10},0)</f>
        <v>0.037</v>
      </c>
      <c r="L207" s="20">
        <v>0.078</v>
      </c>
      <c r="M207" s="20">
        <v>52.0</v>
      </c>
      <c r="N207" s="20">
        <v>50.0</v>
      </c>
      <c r="O207" s="20">
        <v>0.395</v>
      </c>
      <c r="P207" s="20">
        <v>0.575</v>
      </c>
      <c r="Q207" s="20">
        <v>0.03</v>
      </c>
      <c r="R207" s="20">
        <v>676851.0</v>
      </c>
      <c r="S207" s="20">
        <v>0.391</v>
      </c>
      <c r="T207" s="20" t="str">
        <f t="array" ref="T207:U207">VLOOKUP(A207,TOURISM!$A$2:$F$2692,{3,6},0)</f>
        <v/>
      </c>
      <c r="U207" s="20"/>
      <c r="V207" s="20">
        <f t="array" ref="V207:AA207">VLOOKUP(A207,BUSINESS!$A$2:$J$2692,{4,5,6,7,8,9},0)</f>
        <v>0.441</v>
      </c>
      <c r="W207" s="20">
        <v>135.0</v>
      </c>
      <c r="X207" s="20"/>
      <c r="Y207" s="20">
        <v>492.0</v>
      </c>
      <c r="Z207" s="20">
        <v>0.021</v>
      </c>
      <c r="AA207" s="20">
        <v>0.295</v>
      </c>
      <c r="AB207" s="21">
        <f t="shared" si="2"/>
        <v>7285.95191</v>
      </c>
      <c r="AC207" s="20"/>
      <c r="AD207" s="20">
        <f t="shared" si="69"/>
        <v>0.008891173981</v>
      </c>
      <c r="AE207" s="20"/>
      <c r="AF207" s="22" t="b">
        <f t="shared" si="4"/>
        <v>0</v>
      </c>
      <c r="AG207" s="20" t="b">
        <f t="shared" si="5"/>
        <v>0</v>
      </c>
      <c r="AH207" s="20" t="b">
        <f t="shared" si="6"/>
        <v>0</v>
      </c>
      <c r="AI207" s="20" t="b">
        <f t="shared" si="7"/>
        <v>0</v>
      </c>
      <c r="AJ207" s="20"/>
      <c r="AK207" s="20"/>
      <c r="AL207" s="20"/>
      <c r="AM207" s="20"/>
      <c r="AN207" s="20"/>
      <c r="AO207" s="20"/>
      <c r="AP207" s="20"/>
      <c r="AQ207" s="20"/>
      <c r="AR207" s="23"/>
      <c r="AS207" s="23"/>
      <c r="AT207" s="23"/>
      <c r="AU207" s="23"/>
      <c r="AV207" s="23"/>
    </row>
    <row r="208" ht="15.75" customHeight="1">
      <c r="A208" s="17" t="str">
        <f t="shared" si="1"/>
        <v>Equatorial Guinea-Africa2010</v>
      </c>
      <c r="B208" s="17" t="s">
        <v>106</v>
      </c>
      <c r="C208" s="18" t="s">
        <v>75</v>
      </c>
      <c r="D208" s="19" t="s">
        <v>89</v>
      </c>
      <c r="E208" s="17">
        <v>4.97948198E9</v>
      </c>
      <c r="F208" s="18">
        <v>0.043</v>
      </c>
      <c r="G208" s="18">
        <v>757.0</v>
      </c>
      <c r="H208" s="18"/>
      <c r="I208" s="20">
        <f t="array" ref="I208:J208">IFNA(VLOOKUP(A208,ENERGY!$A$2:$F$2692,{5,6},0),0)</f>
        <v>1503</v>
      </c>
      <c r="J208" s="20">
        <v>4752.0</v>
      </c>
      <c r="K208" s="20">
        <f t="array" ref="K208:S208">VLOOKUP(A208,'HUMAN RESOURCES'!$A$2:$M$2692,{2,3,4,5,6,7,8,9,10},0)</f>
        <v>0.037</v>
      </c>
      <c r="L208" s="20">
        <v>0.076</v>
      </c>
      <c r="M208" s="20">
        <v>53.0</v>
      </c>
      <c r="N208" s="20">
        <v>50.0</v>
      </c>
      <c r="O208" s="20">
        <v>0.393</v>
      </c>
      <c r="P208" s="20">
        <v>0.578</v>
      </c>
      <c r="Q208" s="20">
        <v>0.029</v>
      </c>
      <c r="R208" s="20">
        <v>696167.0</v>
      </c>
      <c r="S208" s="20">
        <v>0.392</v>
      </c>
      <c r="T208" s="20" t="str">
        <f t="array" ref="T208:U208">VLOOKUP(A208,TOURISM!$A$2:$F$2692,{3,6},0)</f>
        <v/>
      </c>
      <c r="U208" s="20"/>
      <c r="V208" s="20">
        <f t="array" ref="V208:AA208">VLOOKUP(A208,BUSINESS!$A$2:$J$2692,{4,5,6,7,8,9},0)</f>
        <v>0.441</v>
      </c>
      <c r="W208" s="20">
        <v>135.0</v>
      </c>
      <c r="X208" s="20"/>
      <c r="Y208" s="20">
        <v>492.0</v>
      </c>
      <c r="Z208" s="20">
        <v>0.06</v>
      </c>
      <c r="AA208" s="20">
        <v>0.574</v>
      </c>
      <c r="AB208" s="21">
        <f t="shared" si="2"/>
        <v>7152.711892</v>
      </c>
      <c r="AC208" s="20">
        <f>I208/R208</f>
        <v>0.002158964731</v>
      </c>
      <c r="AD208" s="20">
        <f t="shared" si="69"/>
        <v>0.006825948372</v>
      </c>
      <c r="AE208" s="20"/>
      <c r="AF208" s="22" t="b">
        <f t="shared" si="4"/>
        <v>0</v>
      </c>
      <c r="AG208" s="20" t="b">
        <f t="shared" si="5"/>
        <v>0</v>
      </c>
      <c r="AH208" s="20" t="b">
        <f t="shared" si="6"/>
        <v>0</v>
      </c>
      <c r="AI208" s="20" t="b">
        <f t="shared" si="7"/>
        <v>0</v>
      </c>
      <c r="AJ208" s="20"/>
      <c r="AK208" s="20"/>
      <c r="AL208" s="20"/>
      <c r="AM208" s="20"/>
      <c r="AN208" s="20"/>
      <c r="AO208" s="20"/>
      <c r="AP208" s="20"/>
      <c r="AQ208" s="20"/>
      <c r="AR208" s="23"/>
      <c r="AS208" s="23"/>
      <c r="AT208" s="23"/>
      <c r="AU208" s="23"/>
      <c r="AV208" s="23"/>
    </row>
    <row r="209" ht="15.75" customHeight="1">
      <c r="A209" s="17" t="str">
        <f t="shared" si="1"/>
        <v>Equatorial Guinea-Africa2011</v>
      </c>
      <c r="B209" s="17" t="s">
        <v>106</v>
      </c>
      <c r="C209" s="18" t="s">
        <v>75</v>
      </c>
      <c r="D209" s="19" t="s">
        <v>90</v>
      </c>
      <c r="E209" s="17">
        <v>4.982849054E9</v>
      </c>
      <c r="F209" s="18">
        <v>0.045</v>
      </c>
      <c r="G209" s="18">
        <v>1051.0</v>
      </c>
      <c r="H209" s="18"/>
      <c r="I209" s="20">
        <f t="array" ref="I209:J209">IFNA(VLOOKUP(A209,ENERGY!$A$2:$F$2692,{5,6},0),0)</f>
        <v>0</v>
      </c>
      <c r="J209" s="20">
        <v>0.0</v>
      </c>
      <c r="K209" s="20">
        <f t="array" ref="K209:S209">VLOOKUP(A209,'HUMAN RESOURCES'!$A$2:$M$2692,{2,3,4,5,6,7,8,9,10},0)</f>
        <v>0.036</v>
      </c>
      <c r="L209" s="20">
        <v>0.073</v>
      </c>
      <c r="M209" s="20">
        <v>54.0</v>
      </c>
      <c r="N209" s="20">
        <v>51.0</v>
      </c>
      <c r="O209" s="20">
        <v>0.391</v>
      </c>
      <c r="P209" s="20">
        <v>0.58</v>
      </c>
      <c r="Q209" s="20">
        <v>0.029</v>
      </c>
      <c r="R209" s="20">
        <v>715996.0</v>
      </c>
      <c r="S209" s="20">
        <v>0.393</v>
      </c>
      <c r="T209" s="20" t="str">
        <f t="array" ref="T209:U209">VLOOKUP(A209,TOURISM!$A$2:$F$2692,{3,6},0)</f>
        <v/>
      </c>
      <c r="U209" s="20"/>
      <c r="V209" s="20">
        <f t="array" ref="V209:AA209">VLOOKUP(A209,BUSINESS!$A$2:$J$2692,{4,5,6,7,8,9},0)</f>
        <v>0.441</v>
      </c>
      <c r="W209" s="20">
        <v>135.0</v>
      </c>
      <c r="X209" s="20"/>
      <c r="Y209" s="20">
        <v>492.0</v>
      </c>
      <c r="Z209" s="20">
        <v>0.115</v>
      </c>
      <c r="AA209" s="20">
        <v>0.669</v>
      </c>
      <c r="AB209" s="21">
        <f t="shared" si="2"/>
        <v>6959.325267</v>
      </c>
      <c r="AC209" s="20"/>
      <c r="AD209" s="20"/>
      <c r="AE209" s="20"/>
      <c r="AF209" s="22" t="b">
        <f t="shared" si="4"/>
        <v>0</v>
      </c>
      <c r="AG209" s="20" t="b">
        <f t="shared" si="5"/>
        <v>0</v>
      </c>
      <c r="AH209" s="20" t="b">
        <f t="shared" si="6"/>
        <v>0</v>
      </c>
      <c r="AI209" s="20" t="b">
        <f t="shared" si="7"/>
        <v>0</v>
      </c>
      <c r="AJ209" s="20"/>
      <c r="AK209" s="20"/>
      <c r="AL209" s="20"/>
      <c r="AM209" s="20"/>
      <c r="AN209" s="20"/>
      <c r="AO209" s="20"/>
      <c r="AP209" s="20"/>
      <c r="AQ209" s="20"/>
      <c r="AR209" s="23"/>
      <c r="AS209" s="23"/>
      <c r="AT209" s="23"/>
      <c r="AU209" s="23"/>
      <c r="AV209" s="23"/>
    </row>
    <row r="210" ht="15.75" customHeight="1">
      <c r="A210" s="17" t="str">
        <f t="shared" si="1"/>
        <v>Equatorial Guinea-Africa2012</v>
      </c>
      <c r="B210" s="17" t="s">
        <v>106</v>
      </c>
      <c r="C210" s="18" t="s">
        <v>75</v>
      </c>
      <c r="D210" s="19" t="s">
        <v>91</v>
      </c>
      <c r="E210" s="17">
        <v>5.012121212E9</v>
      </c>
      <c r="F210" s="18">
        <v>0.047</v>
      </c>
      <c r="G210" s="18">
        <v>1138.0</v>
      </c>
      <c r="H210" s="18"/>
      <c r="I210" s="20">
        <f t="array" ref="I210:J210">IFNA(VLOOKUP(A210,ENERGY!$A$2:$F$2692,{5,6},0),0)</f>
        <v>0</v>
      </c>
      <c r="J210" s="20">
        <v>0.0</v>
      </c>
      <c r="K210" s="20">
        <f t="array" ref="K210:S210">VLOOKUP(A210,'HUMAN RESOURCES'!$A$2:$M$2692,{2,3,4,5,6,7,8,9,10},0)</f>
        <v>0.036</v>
      </c>
      <c r="L210" s="20">
        <v>0.071</v>
      </c>
      <c r="M210" s="20">
        <v>54.0</v>
      </c>
      <c r="N210" s="20">
        <v>51.0</v>
      </c>
      <c r="O210" s="20">
        <v>0.39</v>
      </c>
      <c r="P210" s="20">
        <v>0.582</v>
      </c>
      <c r="Q210" s="20">
        <v>0.028</v>
      </c>
      <c r="R210" s="20">
        <v>736296.0</v>
      </c>
      <c r="S210" s="20">
        <v>0.395</v>
      </c>
      <c r="T210" s="20" t="str">
        <f t="array" ref="T210:U210">VLOOKUP(A210,TOURISM!$A$2:$F$2692,{3,6},0)</f>
        <v/>
      </c>
      <c r="U210" s="20"/>
      <c r="V210" s="20">
        <f t="array" ref="V210:AA210">VLOOKUP(A210,BUSINESS!$A$2:$J$2692,{4,5,6,7,8,9},0)</f>
        <v>0.441</v>
      </c>
      <c r="W210" s="20">
        <v>135.0</v>
      </c>
      <c r="X210" s="20">
        <v>164.0</v>
      </c>
      <c r="Y210" s="20">
        <v>492.0</v>
      </c>
      <c r="Z210" s="20">
        <v>0.139</v>
      </c>
      <c r="AA210" s="20">
        <v>0.681</v>
      </c>
      <c r="AB210" s="21">
        <f t="shared" si="2"/>
        <v>6807.209617</v>
      </c>
      <c r="AC210" s="20"/>
      <c r="AD210" s="20"/>
      <c r="AE210" s="20"/>
      <c r="AF210" s="22" t="b">
        <f t="shared" si="4"/>
        <v>0</v>
      </c>
      <c r="AG210" s="20" t="b">
        <f t="shared" si="5"/>
        <v>0</v>
      </c>
      <c r="AH210" s="20" t="b">
        <f t="shared" si="6"/>
        <v>0</v>
      </c>
      <c r="AI210" s="20" t="b">
        <f t="shared" si="7"/>
        <v>0</v>
      </c>
      <c r="AJ210" s="20"/>
      <c r="AK210" s="20"/>
      <c r="AL210" s="20"/>
      <c r="AM210" s="20"/>
      <c r="AN210" s="20"/>
      <c r="AO210" s="20"/>
      <c r="AP210" s="20"/>
      <c r="AQ210" s="20"/>
      <c r="AR210" s="23"/>
      <c r="AS210" s="23"/>
      <c r="AT210" s="23"/>
      <c r="AU210" s="23"/>
      <c r="AV210" s="23"/>
    </row>
    <row r="211" ht="15.75" customHeight="1">
      <c r="A211" s="17" t="str">
        <f t="shared" si="1"/>
        <v>Eritrea-Africa2000</v>
      </c>
      <c r="B211" s="17" t="s">
        <v>107</v>
      </c>
      <c r="C211" s="18" t="s">
        <v>75</v>
      </c>
      <c r="D211" s="19" t="s">
        <v>76</v>
      </c>
      <c r="E211" s="17">
        <v>5.030639934E9</v>
      </c>
      <c r="F211" s="18">
        <v>0.045</v>
      </c>
      <c r="G211" s="18">
        <v>7.0</v>
      </c>
      <c r="H211" s="18"/>
      <c r="I211" s="20" t="str">
        <f t="array" ref="I211:J211">IFNA(VLOOKUP(A211,ENERGY!$A$2:$F$2692,{5,6},0),0)</f>
        <v/>
      </c>
      <c r="J211" s="20"/>
      <c r="K211" s="20">
        <f t="array" ref="K211:S211">VLOOKUP(A211,'HUMAN RESOURCES'!$A$2:$M$2692,{2,3,4,5,6,7,8,9,10},0)</f>
        <v>0.04</v>
      </c>
      <c r="L211" s="20">
        <v>0.058</v>
      </c>
      <c r="M211" s="20">
        <v>58.0</v>
      </c>
      <c r="N211" s="20">
        <v>54.0</v>
      </c>
      <c r="O211" s="20">
        <v>0.47</v>
      </c>
      <c r="P211" s="20">
        <v>0.512</v>
      </c>
      <c r="Q211" s="20">
        <v>0.018</v>
      </c>
      <c r="R211" s="20">
        <v>3939348.0</v>
      </c>
      <c r="S211" s="20">
        <v>0.176</v>
      </c>
      <c r="T211" s="20">
        <f t="array" ref="T211:U211">VLOOKUP(A211,TOURISM!$A$2:$F$2692,{3,6},0)</f>
        <v>36000000</v>
      </c>
      <c r="U211" s="20"/>
      <c r="V211" s="20" t="str">
        <f t="array" ref="V211:AA211">VLOOKUP(A211,BUSINESS!$A$2:$J$2692,{4,5,6,7,8,9},0)</f>
        <v/>
      </c>
      <c r="W211" s="20"/>
      <c r="X211" s="20"/>
      <c r="Y211" s="20"/>
      <c r="Z211" s="20">
        <v>0.001</v>
      </c>
      <c r="AA211" s="20"/>
      <c r="AB211" s="21">
        <f t="shared" si="2"/>
        <v>1277.023491</v>
      </c>
      <c r="AC211" s="20"/>
      <c r="AD211" s="20"/>
      <c r="AE211" s="20"/>
      <c r="AF211" s="22" t="b">
        <f t="shared" si="4"/>
        <v>0</v>
      </c>
      <c r="AG211" s="20" t="b">
        <f t="shared" si="5"/>
        <v>0</v>
      </c>
      <c r="AH211" s="20" t="b">
        <f t="shared" si="6"/>
        <v>0</v>
      </c>
      <c r="AI211" s="20" t="b">
        <f t="shared" si="7"/>
        <v>0</v>
      </c>
      <c r="AJ211" s="20"/>
      <c r="AK211" s="20"/>
      <c r="AL211" s="20"/>
      <c r="AM211" s="20"/>
      <c r="AN211" s="20"/>
      <c r="AO211" s="20"/>
      <c r="AP211" s="20"/>
      <c r="AQ211" s="20"/>
      <c r="AR211" s="23"/>
      <c r="AS211" s="23"/>
      <c r="AT211" s="23"/>
      <c r="AU211" s="23"/>
      <c r="AV211" s="23"/>
    </row>
    <row r="212" ht="15.75" customHeight="1">
      <c r="A212" s="17" t="str">
        <f t="shared" si="1"/>
        <v>Eritrea-Africa2001</v>
      </c>
      <c r="B212" s="17" t="s">
        <v>107</v>
      </c>
      <c r="C212" s="18" t="s">
        <v>75</v>
      </c>
      <c r="D212" s="19" t="s">
        <v>77</v>
      </c>
      <c r="E212" s="17">
        <v>5.038577519E9</v>
      </c>
      <c r="F212" s="18">
        <v>0.039</v>
      </c>
      <c r="G212" s="18">
        <v>7.0</v>
      </c>
      <c r="H212" s="18"/>
      <c r="I212" s="20">
        <f t="array" ref="I212:J212">IFNA(VLOOKUP(A212,ENERGY!$A$2:$F$2692,{5,6},0),0)</f>
        <v>765</v>
      </c>
      <c r="J212" s="20"/>
      <c r="K212" s="20">
        <f t="array" ref="K212:S212">VLOOKUP(A212,'HUMAN RESOURCES'!$A$2:$M$2692,{2,3,4,5,6,7,8,9,10},0)</f>
        <v>0.04</v>
      </c>
      <c r="L212" s="20">
        <v>0.056</v>
      </c>
      <c r="M212" s="20">
        <v>59.0</v>
      </c>
      <c r="N212" s="20">
        <v>54.0</v>
      </c>
      <c r="O212" s="20">
        <v>0.462</v>
      </c>
      <c r="P212" s="20">
        <v>0.519</v>
      </c>
      <c r="Q212" s="20">
        <v>0.019</v>
      </c>
      <c r="R212" s="20">
        <v>4101609.0</v>
      </c>
      <c r="S212" s="20">
        <v>0.178</v>
      </c>
      <c r="T212" s="20">
        <f t="array" ref="T212:U212">VLOOKUP(A212,TOURISM!$A$2:$F$2692,{3,6},0)</f>
        <v>74000000</v>
      </c>
      <c r="U212" s="20"/>
      <c r="V212" s="20" t="str">
        <f t="array" ref="V212:AA212">VLOOKUP(A212,BUSINESS!$A$2:$J$2692,{4,5,6,7,8,9},0)</f>
        <v/>
      </c>
      <c r="W212" s="20"/>
      <c r="X212" s="20"/>
      <c r="Y212" s="20"/>
      <c r="Z212" s="20">
        <v>0.002</v>
      </c>
      <c r="AA212" s="20"/>
      <c r="AB212" s="21">
        <f t="shared" si="2"/>
        <v>1228.439259</v>
      </c>
      <c r="AC212" s="20">
        <f t="shared" ref="AC212:AC221" si="71">I212/R212</f>
        <v>0.0001865121712</v>
      </c>
      <c r="AD212" s="20"/>
      <c r="AE212" s="20"/>
      <c r="AF212" s="22" t="b">
        <f t="shared" si="4"/>
        <v>0</v>
      </c>
      <c r="AG212" s="20" t="b">
        <f t="shared" si="5"/>
        <v>0</v>
      </c>
      <c r="AH212" s="20" t="b">
        <f t="shared" si="6"/>
        <v>0</v>
      </c>
      <c r="AI212" s="20" t="b">
        <f t="shared" si="7"/>
        <v>0</v>
      </c>
      <c r="AJ212" s="20"/>
      <c r="AK212" s="20"/>
      <c r="AL212" s="20"/>
      <c r="AM212" s="20"/>
      <c r="AN212" s="20"/>
      <c r="AO212" s="20"/>
      <c r="AP212" s="20"/>
      <c r="AQ212" s="20"/>
      <c r="AR212" s="23"/>
      <c r="AS212" s="23"/>
      <c r="AT212" s="23"/>
      <c r="AU212" s="23"/>
      <c r="AV212" s="23"/>
    </row>
    <row r="213" ht="15.75" customHeight="1">
      <c r="A213" s="17" t="str">
        <f t="shared" si="1"/>
        <v>Eritrea-Africa2002</v>
      </c>
      <c r="B213" s="17" t="s">
        <v>107</v>
      </c>
      <c r="C213" s="18" t="s">
        <v>75</v>
      </c>
      <c r="D213" s="19" t="s">
        <v>79</v>
      </c>
      <c r="E213" s="17">
        <v>5.067360041E9</v>
      </c>
      <c r="F213" s="18">
        <v>0.04</v>
      </c>
      <c r="G213" s="18">
        <v>6.0</v>
      </c>
      <c r="H213" s="18"/>
      <c r="I213" s="20">
        <f t="array" ref="I213:J213">IFNA(VLOOKUP(A213,ENERGY!$A$2:$F$2692,{5,6},0),0)</f>
        <v>745</v>
      </c>
      <c r="J213" s="20">
        <v>513.0</v>
      </c>
      <c r="K213" s="20">
        <f t="array" ref="K213:S213">VLOOKUP(A213,'HUMAN RESOURCES'!$A$2:$M$2692,{2,3,4,5,6,7,8,9,10},0)</f>
        <v>0.04</v>
      </c>
      <c r="L213" s="20">
        <v>0.054</v>
      </c>
      <c r="M213" s="20">
        <v>59.0</v>
      </c>
      <c r="N213" s="20">
        <v>55.0</v>
      </c>
      <c r="O213" s="20">
        <v>0.454</v>
      </c>
      <c r="P213" s="20">
        <v>0.527</v>
      </c>
      <c r="Q213" s="20">
        <v>0.019</v>
      </c>
      <c r="R213" s="20">
        <v>4281576.0</v>
      </c>
      <c r="S213" s="20">
        <v>0.18</v>
      </c>
      <c r="T213" s="20">
        <f t="array" ref="T213:U213">VLOOKUP(A213,TOURISM!$A$2:$F$2692,{3,6},0)</f>
        <v>73000000</v>
      </c>
      <c r="U213" s="20"/>
      <c r="V213" s="20" t="str">
        <f t="array" ref="V213:AA213">VLOOKUP(A213,BUSINESS!$A$2:$J$2692,{4,5,6,7,8,9},0)</f>
        <v/>
      </c>
      <c r="W213" s="20"/>
      <c r="X213" s="20"/>
      <c r="Y213" s="20"/>
      <c r="Z213" s="20">
        <v>0.002</v>
      </c>
      <c r="AA213" s="20"/>
      <c r="AB213" s="21">
        <f t="shared" si="2"/>
        <v>1183.526823</v>
      </c>
      <c r="AC213" s="20">
        <f t="shared" si="71"/>
        <v>0.000174001349</v>
      </c>
      <c r="AD213" s="20">
        <f t="shared" ref="AD213:AD221" si="72">J213/R213</f>
        <v>0.000119815694</v>
      </c>
      <c r="AE213" s="20"/>
      <c r="AF213" s="22" t="b">
        <f t="shared" si="4"/>
        <v>0</v>
      </c>
      <c r="AG213" s="20" t="b">
        <f t="shared" si="5"/>
        <v>0</v>
      </c>
      <c r="AH213" s="20" t="b">
        <f t="shared" si="6"/>
        <v>0</v>
      </c>
      <c r="AI213" s="20" t="b">
        <f t="shared" si="7"/>
        <v>0</v>
      </c>
      <c r="AJ213" s="20"/>
      <c r="AK213" s="20"/>
      <c r="AL213" s="20"/>
      <c r="AM213" s="20"/>
      <c r="AN213" s="20"/>
      <c r="AO213" s="20"/>
      <c r="AP213" s="20"/>
      <c r="AQ213" s="20"/>
      <c r="AR213" s="23"/>
      <c r="AS213" s="23"/>
      <c r="AT213" s="23"/>
      <c r="AU213" s="23"/>
      <c r="AV213" s="23"/>
    </row>
    <row r="214" ht="15.75" customHeight="1">
      <c r="A214" s="17" t="str">
        <f t="shared" si="1"/>
        <v>Eritrea-Africa2003</v>
      </c>
      <c r="B214" s="17" t="s">
        <v>107</v>
      </c>
      <c r="C214" s="18" t="s">
        <v>75</v>
      </c>
      <c r="D214" s="19" t="s">
        <v>81</v>
      </c>
      <c r="E214" s="17">
        <v>5.067865503E9</v>
      </c>
      <c r="F214" s="18">
        <v>0.032</v>
      </c>
      <c r="G214" s="18">
        <v>6.0</v>
      </c>
      <c r="H214" s="18"/>
      <c r="I214" s="20">
        <f t="array" ref="I214:J214">IFNA(VLOOKUP(A214,ENERGY!$A$2:$F$2692,{5,6},0),0)</f>
        <v>726</v>
      </c>
      <c r="J214" s="20">
        <v>513.0</v>
      </c>
      <c r="K214" s="20">
        <f t="array" ref="K214:S214">VLOOKUP(A214,'HUMAN RESOURCES'!$A$2:$M$2692,{2,3,4,5,6,7,8,9,10},0)</f>
        <v>0.04</v>
      </c>
      <c r="L214" s="20">
        <v>0.051</v>
      </c>
      <c r="M214" s="20">
        <v>60.0</v>
      </c>
      <c r="N214" s="20">
        <v>55.0</v>
      </c>
      <c r="O214" s="20">
        <v>0.446</v>
      </c>
      <c r="P214" s="20">
        <v>0.535</v>
      </c>
      <c r="Q214" s="20">
        <v>0.019</v>
      </c>
      <c r="R214" s="20">
        <v>4472533.0</v>
      </c>
      <c r="S214" s="20">
        <v>0.183</v>
      </c>
      <c r="T214" s="20">
        <f t="array" ref="T214:U214">VLOOKUP(A214,TOURISM!$A$2:$F$2692,{3,6},0)</f>
        <v>74000000</v>
      </c>
      <c r="U214" s="20"/>
      <c r="V214" s="20" t="str">
        <f t="array" ref="V214:AA214">VLOOKUP(A214,BUSINESS!$A$2:$J$2692,{4,5,6,7,8,9},0)</f>
        <v/>
      </c>
      <c r="W214" s="20"/>
      <c r="X214" s="20"/>
      <c r="Y214" s="20"/>
      <c r="Z214" s="20"/>
      <c r="AA214" s="20"/>
      <c r="AB214" s="21">
        <f t="shared" si="2"/>
        <v>1133.108577</v>
      </c>
      <c r="AC214" s="20">
        <f t="shared" si="71"/>
        <v>0.0001623241237</v>
      </c>
      <c r="AD214" s="20">
        <f t="shared" si="72"/>
        <v>0.0001147001039</v>
      </c>
      <c r="AE214" s="20"/>
      <c r="AF214" s="22" t="b">
        <f t="shared" si="4"/>
        <v>0</v>
      </c>
      <c r="AG214" s="20" t="b">
        <f t="shared" si="5"/>
        <v>0</v>
      </c>
      <c r="AH214" s="20" t="b">
        <f t="shared" si="6"/>
        <v>0</v>
      </c>
      <c r="AI214" s="20" t="b">
        <f t="shared" si="7"/>
        <v>0</v>
      </c>
      <c r="AJ214" s="20"/>
      <c r="AK214" s="20"/>
      <c r="AL214" s="20"/>
      <c r="AM214" s="20"/>
      <c r="AN214" s="20"/>
      <c r="AO214" s="20"/>
      <c r="AP214" s="20"/>
      <c r="AQ214" s="20"/>
      <c r="AR214" s="23"/>
      <c r="AS214" s="23"/>
      <c r="AT214" s="23"/>
      <c r="AU214" s="23"/>
      <c r="AV214" s="23"/>
    </row>
    <row r="215" ht="15.75" customHeight="1">
      <c r="A215" s="17" t="str">
        <f t="shared" si="1"/>
        <v>Eritrea-Africa2004</v>
      </c>
      <c r="B215" s="17" t="s">
        <v>107</v>
      </c>
      <c r="C215" s="18" t="s">
        <v>75</v>
      </c>
      <c r="D215" s="19" t="s">
        <v>83</v>
      </c>
      <c r="E215" s="17">
        <v>5.10732901E9</v>
      </c>
      <c r="F215" s="18">
        <v>0.029</v>
      </c>
      <c r="G215" s="18">
        <v>7.0</v>
      </c>
      <c r="H215" s="18"/>
      <c r="I215" s="20">
        <f t="array" ref="I215:J215">IFNA(VLOOKUP(A215,ENERGY!$A$2:$F$2692,{5,6},0),0)</f>
        <v>677</v>
      </c>
      <c r="J215" s="20">
        <v>414.0</v>
      </c>
      <c r="K215" s="20">
        <f t="array" ref="K215:S215">VLOOKUP(A215,'HUMAN RESOURCES'!$A$2:$M$2692,{2,3,4,5,6,7,8,9,10},0)</f>
        <v>0.04</v>
      </c>
      <c r="L215" s="20">
        <v>0.049</v>
      </c>
      <c r="M215" s="20">
        <v>60.0</v>
      </c>
      <c r="N215" s="20">
        <v>56.0</v>
      </c>
      <c r="O215" s="20">
        <v>0.44</v>
      </c>
      <c r="P215" s="20">
        <v>0.541</v>
      </c>
      <c r="Q215" s="20">
        <v>0.019</v>
      </c>
      <c r="R215" s="20">
        <v>4665522.0</v>
      </c>
      <c r="S215" s="20">
        <v>0.186</v>
      </c>
      <c r="T215" s="20">
        <f t="array" ref="T215:U215">VLOOKUP(A215,TOURISM!$A$2:$F$2692,{3,6},0)</f>
        <v>73000000</v>
      </c>
      <c r="U215" s="20"/>
      <c r="V215" s="20" t="str">
        <f t="array" ref="V215:AA215">VLOOKUP(A215,BUSINESS!$A$2:$J$2692,{4,5,6,7,8,9},0)</f>
        <v/>
      </c>
      <c r="W215" s="20">
        <v>91.0</v>
      </c>
      <c r="X215" s="20"/>
      <c r="Y215" s="20"/>
      <c r="Z215" s="20"/>
      <c r="AA215" s="20">
        <v>0.004</v>
      </c>
      <c r="AB215" s="21">
        <f t="shared" si="2"/>
        <v>1094.696158</v>
      </c>
      <c r="AC215" s="20">
        <f t="shared" si="71"/>
        <v>0.0001451070213</v>
      </c>
      <c r="AD215" s="20">
        <f t="shared" si="72"/>
        <v>0.0000887360514</v>
      </c>
      <c r="AE215" s="20"/>
      <c r="AF215" s="22" t="b">
        <f t="shared" si="4"/>
        <v>0</v>
      </c>
      <c r="AG215" s="20" t="b">
        <f t="shared" si="5"/>
        <v>0</v>
      </c>
      <c r="AH215" s="20" t="b">
        <f t="shared" si="6"/>
        <v>0</v>
      </c>
      <c r="AI215" s="20" t="b">
        <f t="shared" si="7"/>
        <v>0</v>
      </c>
      <c r="AJ215" s="20"/>
      <c r="AK215" s="20"/>
      <c r="AL215" s="20"/>
      <c r="AM215" s="20"/>
      <c r="AN215" s="20"/>
      <c r="AO215" s="20"/>
      <c r="AP215" s="20"/>
      <c r="AQ215" s="20"/>
      <c r="AR215" s="23"/>
      <c r="AS215" s="23"/>
      <c r="AT215" s="23"/>
      <c r="AU215" s="23"/>
      <c r="AV215" s="23"/>
    </row>
    <row r="216" ht="15.75" customHeight="1">
      <c r="A216" s="17" t="str">
        <f t="shared" si="1"/>
        <v>Eritrea-Africa2005</v>
      </c>
      <c r="B216" s="17" t="s">
        <v>107</v>
      </c>
      <c r="C216" s="18" t="s">
        <v>75</v>
      </c>
      <c r="D216" s="19" t="s">
        <v>84</v>
      </c>
      <c r="E216" s="17">
        <v>5.119621569E9</v>
      </c>
      <c r="F216" s="18">
        <v>0.028</v>
      </c>
      <c r="G216" s="18">
        <v>6.0</v>
      </c>
      <c r="H216" s="18"/>
      <c r="I216" s="20">
        <f t="array" ref="I216:J216">IFNA(VLOOKUP(A216,ENERGY!$A$2:$F$2692,{5,6},0),0)</f>
        <v>744</v>
      </c>
      <c r="J216" s="20">
        <v>770.0</v>
      </c>
      <c r="K216" s="20">
        <f t="array" ref="K216:S216">VLOOKUP(A216,'HUMAN RESOURCES'!$A$2:$M$2692,{2,3,4,5,6,7,8,9,10},0)</f>
        <v>0.04</v>
      </c>
      <c r="L216" s="20">
        <v>0.047</v>
      </c>
      <c r="M216" s="20">
        <v>61.0</v>
      </c>
      <c r="N216" s="20">
        <v>56.0</v>
      </c>
      <c r="O216" s="20">
        <v>0.435</v>
      </c>
      <c r="P216" s="20">
        <v>0.545</v>
      </c>
      <c r="Q216" s="20">
        <v>0.02</v>
      </c>
      <c r="R216" s="20">
        <v>4854066.0</v>
      </c>
      <c r="S216" s="20">
        <v>0.189</v>
      </c>
      <c r="T216" s="20">
        <f t="array" ref="T216:U216">VLOOKUP(A216,TOURISM!$A$2:$F$2692,{3,6},0)</f>
        <v>66000000</v>
      </c>
      <c r="U216" s="20"/>
      <c r="V216" s="20">
        <f t="array" ref="V216:AA216">VLOOKUP(A216,BUSINESS!$A$2:$J$2692,{4,5,6,7,8,9},0)</f>
        <v>0.845</v>
      </c>
      <c r="W216" s="20">
        <v>76.0</v>
      </c>
      <c r="X216" s="20"/>
      <c r="Y216" s="20">
        <v>216.0</v>
      </c>
      <c r="Z216" s="20"/>
      <c r="AA216" s="20">
        <v>0.008</v>
      </c>
      <c r="AB216" s="21">
        <f t="shared" si="2"/>
        <v>1054.707861</v>
      </c>
      <c r="AC216" s="20">
        <f t="shared" si="71"/>
        <v>0.0001532735649</v>
      </c>
      <c r="AD216" s="20">
        <f t="shared" si="72"/>
        <v>0.0001586298991</v>
      </c>
      <c r="AE216" s="20"/>
      <c r="AF216" s="22" t="b">
        <f t="shared" si="4"/>
        <v>0</v>
      </c>
      <c r="AG216" s="20" t="b">
        <f t="shared" si="5"/>
        <v>0</v>
      </c>
      <c r="AH216" s="20" t="b">
        <f t="shared" si="6"/>
        <v>0</v>
      </c>
      <c r="AI216" s="20" t="b">
        <f t="shared" si="7"/>
        <v>0</v>
      </c>
      <c r="AJ216" s="20"/>
      <c r="AK216" s="20"/>
      <c r="AL216" s="20"/>
      <c r="AM216" s="20"/>
      <c r="AN216" s="20"/>
      <c r="AO216" s="20"/>
      <c r="AP216" s="20"/>
      <c r="AQ216" s="20"/>
      <c r="AR216" s="23"/>
      <c r="AS216" s="23"/>
      <c r="AT216" s="23"/>
      <c r="AU216" s="23"/>
      <c r="AV216" s="23"/>
    </row>
    <row r="217" ht="15.75" customHeight="1">
      <c r="A217" s="17" t="str">
        <f t="shared" si="1"/>
        <v>Eritrea-Africa2006</v>
      </c>
      <c r="B217" s="17" t="s">
        <v>107</v>
      </c>
      <c r="C217" s="18" t="s">
        <v>75</v>
      </c>
      <c r="D217" s="19" t="s">
        <v>85</v>
      </c>
      <c r="E217" s="17">
        <v>5.125273877E9</v>
      </c>
      <c r="F217" s="18">
        <v>0.032</v>
      </c>
      <c r="G217" s="18">
        <v>8.0</v>
      </c>
      <c r="H217" s="18"/>
      <c r="I217" s="20">
        <f t="array" ref="I217:J217">IFNA(VLOOKUP(A217,ENERGY!$A$2:$F$2692,{5,6},0),0)</f>
        <v>721</v>
      </c>
      <c r="J217" s="20">
        <v>579.0</v>
      </c>
      <c r="K217" s="20">
        <f t="array" ref="K217:S217">VLOOKUP(A217,'HUMAN RESOURCES'!$A$2:$M$2692,{2,3,4,5,6,7,8,9,10},0)</f>
        <v>0.04</v>
      </c>
      <c r="L217" s="20">
        <v>0.046</v>
      </c>
      <c r="M217" s="20">
        <v>61.0</v>
      </c>
      <c r="N217" s="20">
        <v>57.0</v>
      </c>
      <c r="O217" s="20">
        <v>0.432</v>
      </c>
      <c r="P217" s="20">
        <v>0.548</v>
      </c>
      <c r="Q217" s="20">
        <v>0.02</v>
      </c>
      <c r="R217" s="20">
        <v>5035036.0</v>
      </c>
      <c r="S217" s="20">
        <v>0.192</v>
      </c>
      <c r="T217" s="20">
        <f t="array" ref="T217:U217">VLOOKUP(A217,TOURISM!$A$2:$F$2692,{3,6},0)</f>
        <v>60000000</v>
      </c>
      <c r="U217" s="20"/>
      <c r="V217" s="20">
        <f t="array" ref="V217:AA217">VLOOKUP(A217,BUSINESS!$A$2:$J$2692,{4,5,6,7,8,9},0)</f>
        <v>0.845</v>
      </c>
      <c r="W217" s="20">
        <v>76.0</v>
      </c>
      <c r="X217" s="20"/>
      <c r="Y217" s="20">
        <v>216.0</v>
      </c>
      <c r="Z217" s="20"/>
      <c r="AA217" s="20">
        <v>0.012</v>
      </c>
      <c r="AB217" s="21">
        <f t="shared" si="2"/>
        <v>1017.921992</v>
      </c>
      <c r="AC217" s="20">
        <f t="shared" si="71"/>
        <v>0.0001431965928</v>
      </c>
      <c r="AD217" s="20">
        <f t="shared" si="72"/>
        <v>0.0001149942126</v>
      </c>
      <c r="AE217" s="20"/>
      <c r="AF217" s="22" t="b">
        <f t="shared" si="4"/>
        <v>0</v>
      </c>
      <c r="AG217" s="20" t="b">
        <f t="shared" si="5"/>
        <v>0</v>
      </c>
      <c r="AH217" s="20" t="b">
        <f t="shared" si="6"/>
        <v>0</v>
      </c>
      <c r="AI217" s="20" t="b">
        <f t="shared" si="7"/>
        <v>0</v>
      </c>
      <c r="AJ217" s="20"/>
      <c r="AK217" s="20"/>
      <c r="AL217" s="20"/>
      <c r="AM217" s="20"/>
      <c r="AN217" s="20"/>
      <c r="AO217" s="20"/>
      <c r="AP217" s="20"/>
      <c r="AQ217" s="20"/>
      <c r="AR217" s="23"/>
      <c r="AS217" s="23"/>
      <c r="AT217" s="23"/>
      <c r="AU217" s="23"/>
      <c r="AV217" s="23"/>
    </row>
    <row r="218" ht="15.75" customHeight="1">
      <c r="A218" s="17" t="str">
        <f t="shared" si="1"/>
        <v>Eritrea-Africa2007</v>
      </c>
      <c r="B218" s="17" t="s">
        <v>107</v>
      </c>
      <c r="C218" s="18" t="s">
        <v>75</v>
      </c>
      <c r="D218" s="19" t="s">
        <v>86</v>
      </c>
      <c r="E218" s="17">
        <v>5.139957785E9</v>
      </c>
      <c r="F218" s="18">
        <v>0.033</v>
      </c>
      <c r="G218" s="18">
        <v>8.0</v>
      </c>
      <c r="H218" s="18"/>
      <c r="I218" s="20">
        <f t="array" ref="I218:J218">IFNA(VLOOKUP(A218,ENERGY!$A$2:$F$2692,{5,6},0),0)</f>
        <v>763</v>
      </c>
      <c r="J218" s="20">
        <v>766.0</v>
      </c>
      <c r="K218" s="20">
        <f t="array" ref="K218:S218">VLOOKUP(A218,'HUMAN RESOURCES'!$A$2:$M$2692,{2,3,4,5,6,7,8,9,10},0)</f>
        <v>0.04</v>
      </c>
      <c r="L218" s="20">
        <v>0.044</v>
      </c>
      <c r="M218" s="20">
        <v>62.0</v>
      </c>
      <c r="N218" s="20">
        <v>57.0</v>
      </c>
      <c r="O218" s="20">
        <v>0.431</v>
      </c>
      <c r="P218" s="20">
        <v>0.549</v>
      </c>
      <c r="Q218" s="20">
        <v>0.02</v>
      </c>
      <c r="R218" s="20">
        <v>5209846.0</v>
      </c>
      <c r="S218" s="20">
        <v>0.195</v>
      </c>
      <c r="T218" s="20">
        <f t="array" ref="T218:U218">VLOOKUP(A218,TOURISM!$A$2:$F$2692,{3,6},0)</f>
        <v>61000000</v>
      </c>
      <c r="U218" s="20"/>
      <c r="V218" s="20">
        <f t="array" ref="V218:AA218">VLOOKUP(A218,BUSINESS!$A$2:$J$2692,{4,5,6,7,8,9},0)</f>
        <v>0.845</v>
      </c>
      <c r="W218" s="20">
        <v>84.0</v>
      </c>
      <c r="X218" s="20"/>
      <c r="Y218" s="20">
        <v>216.0</v>
      </c>
      <c r="Z218" s="20">
        <v>0.004</v>
      </c>
      <c r="AA218" s="20">
        <v>0.016</v>
      </c>
      <c r="AB218" s="21">
        <f t="shared" si="2"/>
        <v>986.5853588</v>
      </c>
      <c r="AC218" s="20">
        <f t="shared" si="71"/>
        <v>0.0001464534652</v>
      </c>
      <c r="AD218" s="20">
        <f t="shared" si="72"/>
        <v>0.000147029298</v>
      </c>
      <c r="AE218" s="20"/>
      <c r="AF218" s="22" t="b">
        <f t="shared" si="4"/>
        <v>0</v>
      </c>
      <c r="AG218" s="20" t="b">
        <f t="shared" si="5"/>
        <v>0</v>
      </c>
      <c r="AH218" s="20" t="b">
        <f t="shared" si="6"/>
        <v>0</v>
      </c>
      <c r="AI218" s="20" t="b">
        <f t="shared" si="7"/>
        <v>0</v>
      </c>
      <c r="AJ218" s="20"/>
      <c r="AK218" s="20"/>
      <c r="AL218" s="20"/>
      <c r="AM218" s="20"/>
      <c r="AN218" s="20"/>
      <c r="AO218" s="20"/>
      <c r="AP218" s="20"/>
      <c r="AQ218" s="20"/>
      <c r="AR218" s="23"/>
      <c r="AS218" s="23"/>
      <c r="AT218" s="23"/>
      <c r="AU218" s="23"/>
      <c r="AV218" s="23"/>
    </row>
    <row r="219" ht="15.75" customHeight="1">
      <c r="A219" s="17" t="str">
        <f t="shared" si="1"/>
        <v>Eritrea-Africa2008</v>
      </c>
      <c r="B219" s="17" t="s">
        <v>107</v>
      </c>
      <c r="C219" s="18" t="s">
        <v>75</v>
      </c>
      <c r="D219" s="19" t="s">
        <v>87</v>
      </c>
      <c r="E219" s="17">
        <v>5.16133617E9</v>
      </c>
      <c r="F219" s="18">
        <v>0.034</v>
      </c>
      <c r="G219" s="18">
        <v>9.0</v>
      </c>
      <c r="H219" s="18"/>
      <c r="I219" s="20">
        <f t="array" ref="I219:J219">IFNA(VLOOKUP(A219,ENERGY!$A$2:$F$2692,{5,6},0),0)</f>
        <v>748</v>
      </c>
      <c r="J219" s="20">
        <v>605.0</v>
      </c>
      <c r="K219" s="20">
        <f t="array" ref="K219:S219">VLOOKUP(A219,'HUMAN RESOURCES'!$A$2:$M$2692,{2,3,4,5,6,7,8,9,10},0)</f>
        <v>0.039</v>
      </c>
      <c r="L219" s="20">
        <v>0.042</v>
      </c>
      <c r="M219" s="20">
        <v>63.0</v>
      </c>
      <c r="N219" s="20">
        <v>58.0</v>
      </c>
      <c r="O219" s="20">
        <v>0.43</v>
      </c>
      <c r="P219" s="20">
        <v>0.549</v>
      </c>
      <c r="Q219" s="20">
        <v>0.02</v>
      </c>
      <c r="R219" s="20">
        <v>5382163.0</v>
      </c>
      <c r="S219" s="20">
        <v>0.199</v>
      </c>
      <c r="T219" s="20">
        <f t="array" ref="T219:U219">VLOOKUP(A219,TOURISM!$A$2:$F$2692,{3,6},0)</f>
        <v>46000000</v>
      </c>
      <c r="U219" s="20"/>
      <c r="V219" s="20">
        <f t="array" ref="V219:AA219">VLOOKUP(A219,BUSINESS!$A$2:$J$2692,{4,5,6,7,8,9},0)</f>
        <v>0.845</v>
      </c>
      <c r="W219" s="20">
        <v>84.0</v>
      </c>
      <c r="X219" s="20"/>
      <c r="Y219" s="20">
        <v>216.0</v>
      </c>
      <c r="Z219" s="20">
        <v>0.005</v>
      </c>
      <c r="AA219" s="20">
        <v>0.02</v>
      </c>
      <c r="AB219" s="21">
        <f t="shared" si="2"/>
        <v>958.9706165</v>
      </c>
      <c r="AC219" s="20">
        <f t="shared" si="71"/>
        <v>0.0001389775821</v>
      </c>
      <c r="AD219" s="20">
        <f t="shared" si="72"/>
        <v>0.0001124083384</v>
      </c>
      <c r="AE219" s="20"/>
      <c r="AF219" s="22" t="b">
        <f t="shared" si="4"/>
        <v>0</v>
      </c>
      <c r="AG219" s="20" t="b">
        <f t="shared" si="5"/>
        <v>0</v>
      </c>
      <c r="AH219" s="20" t="b">
        <f t="shared" si="6"/>
        <v>0</v>
      </c>
      <c r="AI219" s="20" t="b">
        <f t="shared" si="7"/>
        <v>0</v>
      </c>
      <c r="AJ219" s="20"/>
      <c r="AK219" s="20"/>
      <c r="AL219" s="20"/>
      <c r="AM219" s="20"/>
      <c r="AN219" s="20"/>
      <c r="AO219" s="20"/>
      <c r="AP219" s="20"/>
      <c r="AQ219" s="20"/>
      <c r="AR219" s="23"/>
      <c r="AS219" s="23"/>
      <c r="AT219" s="23"/>
      <c r="AU219" s="23"/>
      <c r="AV219" s="23"/>
    </row>
    <row r="220" ht="15.75" customHeight="1">
      <c r="A220" s="17" t="str">
        <f t="shared" si="1"/>
        <v>Eritrea-Africa2009</v>
      </c>
      <c r="B220" s="17" t="s">
        <v>107</v>
      </c>
      <c r="C220" s="18" t="s">
        <v>75</v>
      </c>
      <c r="D220" s="19" t="s">
        <v>88</v>
      </c>
      <c r="E220" s="17">
        <v>5.208687775E9</v>
      </c>
      <c r="F220" s="18">
        <v>0.031</v>
      </c>
      <c r="G220" s="18">
        <v>10.0</v>
      </c>
      <c r="H220" s="18"/>
      <c r="I220" s="20">
        <f t="array" ref="I220:J220">IFNA(VLOOKUP(A220,ENERGY!$A$2:$F$2692,{5,6},0),0)</f>
        <v>804</v>
      </c>
      <c r="J220" s="20">
        <v>726.0</v>
      </c>
      <c r="K220" s="20">
        <f t="array" ref="K220:S220">VLOOKUP(A220,'HUMAN RESOURCES'!$A$2:$M$2692,{2,3,4,5,6,7,8,9,10},0)</f>
        <v>0.039</v>
      </c>
      <c r="L220" s="20">
        <v>0.041</v>
      </c>
      <c r="M220" s="20">
        <v>63.0</v>
      </c>
      <c r="N220" s="20">
        <v>58.0</v>
      </c>
      <c r="O220" s="20">
        <v>0.43</v>
      </c>
      <c r="P220" s="20">
        <v>0.549</v>
      </c>
      <c r="Q220" s="20">
        <v>0.021</v>
      </c>
      <c r="R220" s="20">
        <v>5557889.0</v>
      </c>
      <c r="S220" s="20">
        <v>0.202</v>
      </c>
      <c r="T220" s="20">
        <f t="array" ref="T220:U220">VLOOKUP(A220,TOURISM!$A$2:$F$2692,{3,6},0)</f>
        <v>26000000</v>
      </c>
      <c r="U220" s="20"/>
      <c r="V220" s="20">
        <f t="array" ref="V220:AA220">VLOOKUP(A220,BUSINESS!$A$2:$J$2692,{4,5,6,7,8,9},0)</f>
        <v>0.845</v>
      </c>
      <c r="W220" s="20">
        <v>84.0</v>
      </c>
      <c r="X220" s="20"/>
      <c r="Y220" s="20">
        <v>216.0</v>
      </c>
      <c r="Z220" s="20">
        <v>0.005</v>
      </c>
      <c r="AA220" s="20">
        <v>0.025</v>
      </c>
      <c r="AB220" s="21">
        <f t="shared" si="2"/>
        <v>937.1701693</v>
      </c>
      <c r="AC220" s="20">
        <f t="shared" si="71"/>
        <v>0.0001446592402</v>
      </c>
      <c r="AD220" s="20">
        <f t="shared" si="72"/>
        <v>0.0001306251348</v>
      </c>
      <c r="AE220" s="20"/>
      <c r="AF220" s="22" t="b">
        <f t="shared" si="4"/>
        <v>0</v>
      </c>
      <c r="AG220" s="20" t="b">
        <f t="shared" si="5"/>
        <v>0</v>
      </c>
      <c r="AH220" s="20" t="b">
        <f t="shared" si="6"/>
        <v>0</v>
      </c>
      <c r="AI220" s="20" t="b">
        <f t="shared" si="7"/>
        <v>0</v>
      </c>
      <c r="AJ220" s="20"/>
      <c r="AK220" s="20"/>
      <c r="AL220" s="20"/>
      <c r="AM220" s="20"/>
      <c r="AN220" s="20"/>
      <c r="AO220" s="20"/>
      <c r="AP220" s="20"/>
      <c r="AQ220" s="20"/>
      <c r="AR220" s="23"/>
      <c r="AS220" s="23"/>
      <c r="AT220" s="23"/>
      <c r="AU220" s="23"/>
      <c r="AV220" s="23"/>
    </row>
    <row r="221" ht="15.75" customHeight="1">
      <c r="A221" s="17" t="str">
        <f t="shared" si="1"/>
        <v>Eritrea-Africa2010</v>
      </c>
      <c r="B221" s="17" t="s">
        <v>107</v>
      </c>
      <c r="C221" s="18" t="s">
        <v>75</v>
      </c>
      <c r="D221" s="19" t="s">
        <v>89</v>
      </c>
      <c r="E221" s="17">
        <v>5.224213019E9</v>
      </c>
      <c r="F221" s="18">
        <v>0.032</v>
      </c>
      <c r="G221" s="18">
        <v>12.0</v>
      </c>
      <c r="H221" s="18"/>
      <c r="I221" s="20">
        <f t="array" ref="I221:J221">IFNA(VLOOKUP(A221,ENERGY!$A$2:$F$2692,{5,6},0),0)</f>
        <v>697</v>
      </c>
      <c r="J221" s="20">
        <v>561.0</v>
      </c>
      <c r="K221" s="20">
        <f t="array" ref="K221:S221">VLOOKUP(A221,'HUMAN RESOURCES'!$A$2:$M$2692,{2,3,4,5,6,7,8,9,10},0)</f>
        <v>0.038</v>
      </c>
      <c r="L221" s="20">
        <v>0.039</v>
      </c>
      <c r="M221" s="20">
        <v>64.0</v>
      </c>
      <c r="N221" s="20">
        <v>59.0</v>
      </c>
      <c r="O221" s="20">
        <v>0.43</v>
      </c>
      <c r="P221" s="20">
        <v>0.549</v>
      </c>
      <c r="Q221" s="20">
        <v>0.021</v>
      </c>
      <c r="R221" s="20">
        <v>5741159.0</v>
      </c>
      <c r="S221" s="20">
        <v>0.206</v>
      </c>
      <c r="T221" s="20" t="str">
        <f t="array" ref="T221:U221">VLOOKUP(A221,TOURISM!$A$2:$F$2692,{3,6},0)</f>
        <v/>
      </c>
      <c r="U221" s="20"/>
      <c r="V221" s="20">
        <f t="array" ref="V221:AA221">VLOOKUP(A221,BUSINESS!$A$2:$J$2692,{4,5,6,7,8,9},0)</f>
        <v>0.845</v>
      </c>
      <c r="W221" s="20">
        <v>84.0</v>
      </c>
      <c r="X221" s="20"/>
      <c r="Y221" s="20">
        <v>216.0</v>
      </c>
      <c r="Z221" s="20">
        <v>0.006</v>
      </c>
      <c r="AA221" s="20">
        <v>0.032</v>
      </c>
      <c r="AB221" s="21">
        <f t="shared" si="2"/>
        <v>909.9579055</v>
      </c>
      <c r="AC221" s="20">
        <f t="shared" si="71"/>
        <v>0.000121404058</v>
      </c>
      <c r="AD221" s="20">
        <f t="shared" si="72"/>
        <v>0.00009771546129</v>
      </c>
      <c r="AE221" s="20"/>
      <c r="AF221" s="22" t="b">
        <f t="shared" si="4"/>
        <v>0</v>
      </c>
      <c r="AG221" s="20" t="b">
        <f t="shared" si="5"/>
        <v>0</v>
      </c>
      <c r="AH221" s="20" t="b">
        <f t="shared" si="6"/>
        <v>0</v>
      </c>
      <c r="AI221" s="20" t="b">
        <f t="shared" si="7"/>
        <v>0</v>
      </c>
      <c r="AJ221" s="20"/>
      <c r="AK221" s="20"/>
      <c r="AL221" s="20"/>
      <c r="AM221" s="20"/>
      <c r="AN221" s="20"/>
      <c r="AO221" s="20"/>
      <c r="AP221" s="20"/>
      <c r="AQ221" s="20"/>
      <c r="AR221" s="23"/>
      <c r="AS221" s="23"/>
      <c r="AT221" s="23"/>
      <c r="AU221" s="23"/>
      <c r="AV221" s="23"/>
    </row>
    <row r="222" ht="15.75" customHeight="1">
      <c r="A222" s="17" t="str">
        <f t="shared" si="1"/>
        <v>Eritrea-Africa2011</v>
      </c>
      <c r="B222" s="17" t="s">
        <v>107</v>
      </c>
      <c r="C222" s="18" t="s">
        <v>75</v>
      </c>
      <c r="D222" s="19" t="s">
        <v>90</v>
      </c>
      <c r="E222" s="17">
        <v>5.272617196E9</v>
      </c>
      <c r="F222" s="18">
        <v>0.027</v>
      </c>
      <c r="G222" s="18">
        <v>12.0</v>
      </c>
      <c r="H222" s="18"/>
      <c r="I222" s="20">
        <f t="array" ref="I222:J222">IFNA(VLOOKUP(A222,ENERGY!$A$2:$F$2692,{5,6},0),0)</f>
        <v>0</v>
      </c>
      <c r="J222" s="20">
        <v>0.0</v>
      </c>
      <c r="K222" s="20">
        <f t="array" ref="K222:S222">VLOOKUP(A222,'HUMAN RESOURCES'!$A$2:$M$2692,{2,3,4,5,6,7,8,9,10},0)</f>
        <v>0.038</v>
      </c>
      <c r="L222" s="20">
        <v>0.038</v>
      </c>
      <c r="M222" s="20">
        <v>64.0</v>
      </c>
      <c r="N222" s="20">
        <v>59.0</v>
      </c>
      <c r="O222" s="20">
        <v>0.431</v>
      </c>
      <c r="P222" s="20">
        <v>0.548</v>
      </c>
      <c r="Q222" s="20">
        <v>0.022</v>
      </c>
      <c r="R222" s="20">
        <v>5932852.0</v>
      </c>
      <c r="S222" s="20">
        <v>0.21</v>
      </c>
      <c r="T222" s="20" t="str">
        <f t="array" ref="T222:U222">VLOOKUP(A222,TOURISM!$A$2:$F$2692,{3,6},0)</f>
        <v/>
      </c>
      <c r="U222" s="20"/>
      <c r="V222" s="20">
        <f t="array" ref="V222:AA222">VLOOKUP(A222,BUSINESS!$A$2:$J$2692,{4,5,6,7,8,9},0)</f>
        <v>0.845</v>
      </c>
      <c r="W222" s="20">
        <v>84.0</v>
      </c>
      <c r="X222" s="20"/>
      <c r="Y222" s="20">
        <v>216.0</v>
      </c>
      <c r="Z222" s="20">
        <v>0.007</v>
      </c>
      <c r="AA222" s="20">
        <v>0.041</v>
      </c>
      <c r="AB222" s="21">
        <f t="shared" si="2"/>
        <v>888.7154434</v>
      </c>
      <c r="AC222" s="20"/>
      <c r="AD222" s="20"/>
      <c r="AE222" s="20"/>
      <c r="AF222" s="22" t="b">
        <f t="shared" si="4"/>
        <v>0</v>
      </c>
      <c r="AG222" s="20" t="b">
        <f t="shared" si="5"/>
        <v>0</v>
      </c>
      <c r="AH222" s="20" t="b">
        <f t="shared" si="6"/>
        <v>0</v>
      </c>
      <c r="AI222" s="20" t="b">
        <f t="shared" si="7"/>
        <v>0</v>
      </c>
      <c r="AJ222" s="20"/>
      <c r="AK222" s="20"/>
      <c r="AL222" s="20"/>
      <c r="AM222" s="20"/>
      <c r="AN222" s="20"/>
      <c r="AO222" s="20"/>
      <c r="AP222" s="20"/>
      <c r="AQ222" s="20"/>
      <c r="AR222" s="23"/>
      <c r="AS222" s="23"/>
      <c r="AT222" s="23"/>
      <c r="AU222" s="23"/>
      <c r="AV222" s="23"/>
    </row>
    <row r="223" ht="15.75" customHeight="1">
      <c r="A223" s="17" t="str">
        <f t="shared" si="1"/>
        <v>Eritrea-Africa2012</v>
      </c>
      <c r="B223" s="17" t="s">
        <v>107</v>
      </c>
      <c r="C223" s="18" t="s">
        <v>75</v>
      </c>
      <c r="D223" s="19" t="s">
        <v>91</v>
      </c>
      <c r="E223" s="17">
        <v>5.285461999E9</v>
      </c>
      <c r="F223" s="18">
        <v>0.026</v>
      </c>
      <c r="G223" s="18">
        <v>15.0</v>
      </c>
      <c r="H223" s="18"/>
      <c r="I223" s="20">
        <f t="array" ref="I223:J223">IFNA(VLOOKUP(A223,ENERGY!$A$2:$F$2692,{5,6},0),0)</f>
        <v>0</v>
      </c>
      <c r="J223" s="20">
        <v>0.0</v>
      </c>
      <c r="K223" s="20">
        <f t="array" ref="K223:S223">VLOOKUP(A223,'HUMAN RESOURCES'!$A$2:$M$2692,{2,3,4,5,6,7,8,9,10},0)</f>
        <v>0.037</v>
      </c>
      <c r="L223" s="20">
        <v>0.037</v>
      </c>
      <c r="M223" s="20">
        <v>65.0</v>
      </c>
      <c r="N223" s="20">
        <v>60.0</v>
      </c>
      <c r="O223" s="20">
        <v>0.431</v>
      </c>
      <c r="P223" s="20">
        <v>0.547</v>
      </c>
      <c r="Q223" s="20">
        <v>0.022</v>
      </c>
      <c r="R223" s="20">
        <v>6130922.0</v>
      </c>
      <c r="S223" s="20">
        <v>0.214</v>
      </c>
      <c r="T223" s="20" t="str">
        <f t="array" ref="T223:U223">VLOOKUP(A223,TOURISM!$A$2:$F$2692,{3,6},0)</f>
        <v/>
      </c>
      <c r="U223" s="20"/>
      <c r="V223" s="20">
        <f t="array" ref="V223:AA223">VLOOKUP(A223,BUSINESS!$A$2:$J$2692,{4,5,6,7,8,9},0)</f>
        <v>0.845</v>
      </c>
      <c r="W223" s="20">
        <v>84.0</v>
      </c>
      <c r="X223" s="20">
        <v>185.0</v>
      </c>
      <c r="Y223" s="20">
        <v>216.0</v>
      </c>
      <c r="Z223" s="20">
        <v>0.008</v>
      </c>
      <c r="AA223" s="20">
        <v>0.05</v>
      </c>
      <c r="AB223" s="21">
        <f t="shared" si="2"/>
        <v>862.0990446</v>
      </c>
      <c r="AC223" s="20"/>
      <c r="AD223" s="20"/>
      <c r="AE223" s="20"/>
      <c r="AF223" s="22" t="b">
        <f t="shared" si="4"/>
        <v>0</v>
      </c>
      <c r="AG223" s="20" t="b">
        <f t="shared" si="5"/>
        <v>0</v>
      </c>
      <c r="AH223" s="20" t="b">
        <f t="shared" si="6"/>
        <v>0</v>
      </c>
      <c r="AI223" s="20" t="b">
        <f t="shared" si="7"/>
        <v>0</v>
      </c>
      <c r="AJ223" s="20"/>
      <c r="AK223" s="20"/>
      <c r="AL223" s="20"/>
      <c r="AM223" s="20"/>
      <c r="AN223" s="20"/>
      <c r="AO223" s="20"/>
      <c r="AP223" s="20"/>
      <c r="AQ223" s="20"/>
      <c r="AR223" s="23"/>
      <c r="AS223" s="23"/>
      <c r="AT223" s="23"/>
      <c r="AU223" s="23"/>
      <c r="AV223" s="23"/>
    </row>
    <row r="224" ht="15.75" customHeight="1">
      <c r="A224" s="17" t="str">
        <f t="shared" si="1"/>
        <v>Ethiopia-Africa2000</v>
      </c>
      <c r="B224" s="17" t="s">
        <v>108</v>
      </c>
      <c r="C224" s="18" t="s">
        <v>75</v>
      </c>
      <c r="D224" s="19" t="s">
        <v>76</v>
      </c>
      <c r="E224" s="17">
        <v>5.439176376E9</v>
      </c>
      <c r="F224" s="18">
        <v>0.043</v>
      </c>
      <c r="G224" s="18">
        <v>5.0</v>
      </c>
      <c r="H224" s="18">
        <v>0.109</v>
      </c>
      <c r="I224" s="20" t="str">
        <f t="array" ref="I224:J224">IFNA(VLOOKUP(A224,ENERGY!$A$2:$F$2692,{5,6},0),0)</f>
        <v/>
      </c>
      <c r="J224" s="20"/>
      <c r="K224" s="20">
        <f t="array" ref="K224:S224">VLOOKUP(A224,'HUMAN RESOURCES'!$A$2:$M$2692,{2,3,4,5,6,7,8,9,10},0)</f>
        <v>0.044</v>
      </c>
      <c r="L224" s="20">
        <v>0.09</v>
      </c>
      <c r="M224" s="20">
        <v>53.0</v>
      </c>
      <c r="N224" s="20">
        <v>51.0</v>
      </c>
      <c r="O224" s="20">
        <v>0.466</v>
      </c>
      <c r="P224" s="20">
        <v>0.503</v>
      </c>
      <c r="Q224" s="20">
        <v>0.031</v>
      </c>
      <c r="R224" s="20">
        <v>6.6024199E7</v>
      </c>
      <c r="S224" s="20">
        <v>0.147</v>
      </c>
      <c r="T224" s="20">
        <f t="array" ref="T224:U224">VLOOKUP(A224,TOURISM!$A$2:$F$2692,{3,6},0)</f>
        <v>205000000</v>
      </c>
      <c r="U224" s="20">
        <v>8.0E7</v>
      </c>
      <c r="V224" s="20" t="str">
        <f t="array" ref="V224:AA224">VLOOKUP(A224,BUSINESS!$A$2:$J$2692,{4,5,6,7,8,9},0)</f>
        <v/>
      </c>
      <c r="W224" s="20"/>
      <c r="X224" s="20"/>
      <c r="Y224" s="20"/>
      <c r="Z224" s="20">
        <v>0.0</v>
      </c>
      <c r="AA224" s="20">
        <v>0.0</v>
      </c>
      <c r="AB224" s="21">
        <f t="shared" si="2"/>
        <v>82.38155795</v>
      </c>
      <c r="AC224" s="20"/>
      <c r="AD224" s="20"/>
      <c r="AE224" s="20">
        <f t="shared" ref="AE224:AE242" si="73">U224/R224</f>
        <v>1.211676949</v>
      </c>
      <c r="AF224" s="22" t="b">
        <f t="shared" si="4"/>
        <v>0</v>
      </c>
      <c r="AG224" s="20" t="b">
        <f t="shared" si="5"/>
        <v>0</v>
      </c>
      <c r="AH224" s="20" t="b">
        <f t="shared" si="6"/>
        <v>0</v>
      </c>
      <c r="AI224" s="20" t="b">
        <f t="shared" si="7"/>
        <v>0</v>
      </c>
      <c r="AJ224" s="20"/>
      <c r="AK224" s="20"/>
      <c r="AL224" s="20"/>
      <c r="AM224" s="20"/>
      <c r="AN224" s="20"/>
      <c r="AO224" s="20"/>
      <c r="AP224" s="20"/>
      <c r="AQ224" s="20"/>
      <c r="AR224" s="23"/>
      <c r="AS224" s="23"/>
      <c r="AT224" s="23"/>
      <c r="AU224" s="23"/>
      <c r="AV224" s="23"/>
    </row>
    <row r="225" ht="15.75" customHeight="1">
      <c r="A225" s="17" t="str">
        <f t="shared" si="1"/>
        <v>Ethiopia-Africa2001</v>
      </c>
      <c r="B225" s="17" t="s">
        <v>108</v>
      </c>
      <c r="C225" s="18" t="s">
        <v>75</v>
      </c>
      <c r="D225" s="19" t="s">
        <v>77</v>
      </c>
      <c r="E225" s="17">
        <v>5.439422031E9</v>
      </c>
      <c r="F225" s="18">
        <v>0.047</v>
      </c>
      <c r="G225" s="18">
        <v>6.0</v>
      </c>
      <c r="H225" s="18">
        <v>0.109</v>
      </c>
      <c r="I225" s="20">
        <f t="array" ref="I225:J225">IFNA(VLOOKUP(A225,ENERGY!$A$2:$F$2692,{5,6},0),0)</f>
        <v>34064</v>
      </c>
      <c r="J225" s="20"/>
      <c r="K225" s="20">
        <f t="array" ref="K225:S225">VLOOKUP(A225,'HUMAN RESOURCES'!$A$2:$M$2692,{2,3,4,5,6,7,8,9,10},0)</f>
        <v>0.043</v>
      </c>
      <c r="L225" s="20">
        <v>0.087</v>
      </c>
      <c r="M225" s="20">
        <v>54.0</v>
      </c>
      <c r="N225" s="20">
        <v>52.0</v>
      </c>
      <c r="O225" s="20">
        <v>0.466</v>
      </c>
      <c r="P225" s="20">
        <v>0.504</v>
      </c>
      <c r="Q225" s="20">
        <v>0.031</v>
      </c>
      <c r="R225" s="20">
        <v>6.7956866E7</v>
      </c>
      <c r="S225" s="20">
        <v>0.149</v>
      </c>
      <c r="T225" s="20">
        <f t="array" ref="T225:U225">VLOOKUP(A225,TOURISM!$A$2:$F$2692,{3,6},0)</f>
        <v>218000000</v>
      </c>
      <c r="U225" s="20">
        <v>5.0E7</v>
      </c>
      <c r="V225" s="20" t="str">
        <f t="array" ref="V225:AA225">VLOOKUP(A225,BUSINESS!$A$2:$J$2692,{4,5,6,7,8,9},0)</f>
        <v/>
      </c>
      <c r="W225" s="20"/>
      <c r="X225" s="20"/>
      <c r="Y225" s="20"/>
      <c r="Z225" s="20">
        <v>0.0</v>
      </c>
      <c r="AA225" s="20">
        <v>0.0</v>
      </c>
      <c r="AB225" s="21">
        <f t="shared" si="2"/>
        <v>80.04227315</v>
      </c>
      <c r="AC225" s="20">
        <f t="shared" ref="AC225:AC234" si="74">I225/R225</f>
        <v>0.0005012591369</v>
      </c>
      <c r="AD225" s="20"/>
      <c r="AE225" s="20">
        <f t="shared" si="73"/>
        <v>0.7357608281</v>
      </c>
      <c r="AF225" s="22" t="b">
        <f t="shared" si="4"/>
        <v>0</v>
      </c>
      <c r="AG225" s="20" t="b">
        <f t="shared" si="5"/>
        <v>0</v>
      </c>
      <c r="AH225" s="20" t="b">
        <f t="shared" si="6"/>
        <v>0</v>
      </c>
      <c r="AI225" s="20" t="b">
        <f t="shared" si="7"/>
        <v>0</v>
      </c>
      <c r="AJ225" s="20"/>
      <c r="AK225" s="20"/>
      <c r="AL225" s="20"/>
      <c r="AM225" s="20"/>
      <c r="AN225" s="20"/>
      <c r="AO225" s="20"/>
      <c r="AP225" s="20"/>
      <c r="AQ225" s="20"/>
      <c r="AR225" s="23"/>
      <c r="AS225" s="23"/>
      <c r="AT225" s="23"/>
      <c r="AU225" s="23"/>
      <c r="AV225" s="23"/>
    </row>
    <row r="226" ht="15.75" customHeight="1">
      <c r="A226" s="17" t="str">
        <f t="shared" si="1"/>
        <v>Ethiopia-Africa2002</v>
      </c>
      <c r="B226" s="17" t="s">
        <v>108</v>
      </c>
      <c r="C226" s="18" t="s">
        <v>75</v>
      </c>
      <c r="D226" s="19" t="s">
        <v>79</v>
      </c>
      <c r="E226" s="17">
        <v>5.4438965E9</v>
      </c>
      <c r="F226" s="18">
        <v>0.047</v>
      </c>
      <c r="G226" s="18">
        <v>5.0</v>
      </c>
      <c r="H226" s="18">
        <v>0.087</v>
      </c>
      <c r="I226" s="20">
        <f t="array" ref="I226:J226">IFNA(VLOOKUP(A226,ENERGY!$A$2:$F$2692,{5,6},0),0)</f>
        <v>33250</v>
      </c>
      <c r="J226" s="20">
        <v>6494.0</v>
      </c>
      <c r="K226" s="20">
        <f t="array" ref="K226:S226">VLOOKUP(A226,'HUMAN RESOURCES'!$A$2:$M$2692,{2,3,4,5,6,7,8,9,10},0)</f>
        <v>0.042</v>
      </c>
      <c r="L226" s="20">
        <v>0.083</v>
      </c>
      <c r="M226" s="20">
        <v>55.0</v>
      </c>
      <c r="N226" s="20">
        <v>53.0</v>
      </c>
      <c r="O226" s="20">
        <v>0.465</v>
      </c>
      <c r="P226" s="20">
        <v>0.504</v>
      </c>
      <c r="Q226" s="20">
        <v>0.031</v>
      </c>
      <c r="R226" s="20">
        <v>6.9948344E7</v>
      </c>
      <c r="S226" s="20">
        <v>0.151</v>
      </c>
      <c r="T226" s="20">
        <f t="array" ref="T226:U226">VLOOKUP(A226,TOURISM!$A$2:$F$2692,{3,6},0)</f>
        <v>261000000</v>
      </c>
      <c r="U226" s="20">
        <v>5.5E7</v>
      </c>
      <c r="V226" s="20" t="str">
        <f t="array" ref="V226:AA226">VLOOKUP(A226,BUSINESS!$A$2:$J$2692,{4,5,6,7,8,9},0)</f>
        <v/>
      </c>
      <c r="W226" s="20"/>
      <c r="X226" s="20"/>
      <c r="Y226" s="20"/>
      <c r="Z226" s="20">
        <v>0.001</v>
      </c>
      <c r="AA226" s="20">
        <v>0.001</v>
      </c>
      <c r="AB226" s="21">
        <f t="shared" si="2"/>
        <v>77.82738216</v>
      </c>
      <c r="AC226" s="20">
        <f t="shared" si="74"/>
        <v>0.0004753507817</v>
      </c>
      <c r="AD226" s="20">
        <f t="shared" ref="AD226:AD234" si="75">J226/R226</f>
        <v>0.00009283993914</v>
      </c>
      <c r="AE226" s="20">
        <f t="shared" si="73"/>
        <v>0.7862945261</v>
      </c>
      <c r="AF226" s="22" t="b">
        <f t="shared" si="4"/>
        <v>0</v>
      </c>
      <c r="AG226" s="20" t="b">
        <f t="shared" si="5"/>
        <v>0</v>
      </c>
      <c r="AH226" s="20" t="b">
        <f t="shared" si="6"/>
        <v>0</v>
      </c>
      <c r="AI226" s="20" t="b">
        <f t="shared" si="7"/>
        <v>0</v>
      </c>
      <c r="AJ226" s="20"/>
      <c r="AK226" s="20"/>
      <c r="AL226" s="20"/>
      <c r="AM226" s="20"/>
      <c r="AN226" s="20"/>
      <c r="AO226" s="20"/>
      <c r="AP226" s="20"/>
      <c r="AQ226" s="20"/>
      <c r="AR226" s="23"/>
      <c r="AS226" s="23"/>
      <c r="AT226" s="23"/>
      <c r="AU226" s="23"/>
      <c r="AV226" s="23"/>
    </row>
    <row r="227" ht="15.75" customHeight="1">
      <c r="A227" s="17" t="str">
        <f t="shared" si="1"/>
        <v>Ethiopia-Africa2003</v>
      </c>
      <c r="B227" s="17" t="s">
        <v>108</v>
      </c>
      <c r="C227" s="18" t="s">
        <v>75</v>
      </c>
      <c r="D227" s="19" t="s">
        <v>81</v>
      </c>
      <c r="E227" s="17">
        <v>5.443930125E9</v>
      </c>
      <c r="F227" s="18">
        <v>0.049</v>
      </c>
      <c r="G227" s="18">
        <v>6.0</v>
      </c>
      <c r="H227" s="18">
        <v>0.07</v>
      </c>
      <c r="I227" s="20">
        <f t="array" ref="I227:J227">IFNA(VLOOKUP(A227,ENERGY!$A$2:$F$2692,{5,6},0),0)</f>
        <v>32378</v>
      </c>
      <c r="J227" s="20">
        <v>6659.0</v>
      </c>
      <c r="K227" s="20">
        <f t="array" ref="K227:S227">VLOOKUP(A227,'HUMAN RESOURCES'!$A$2:$M$2692,{2,3,4,5,6,7,8,9,10},0)</f>
        <v>0.041</v>
      </c>
      <c r="L227" s="20">
        <v>0.079</v>
      </c>
      <c r="M227" s="20">
        <v>55.0</v>
      </c>
      <c r="N227" s="20">
        <v>54.0</v>
      </c>
      <c r="O227" s="20">
        <v>0.465</v>
      </c>
      <c r="P227" s="20">
        <v>0.504</v>
      </c>
      <c r="Q227" s="20">
        <v>0.031</v>
      </c>
      <c r="R227" s="20">
        <v>7.1989666E7</v>
      </c>
      <c r="S227" s="20">
        <v>0.153</v>
      </c>
      <c r="T227" s="20">
        <f t="array" ref="T227:U227">VLOOKUP(A227,TOURISM!$A$2:$F$2692,{3,6},0)</f>
        <v>336000000</v>
      </c>
      <c r="U227" s="20">
        <v>6.3E7</v>
      </c>
      <c r="V227" s="20" t="str">
        <f t="array" ref="V227:AA227">VLOOKUP(A227,BUSINESS!$A$2:$J$2692,{4,5,6,7,8,9},0)</f>
        <v/>
      </c>
      <c r="W227" s="20">
        <v>46.0</v>
      </c>
      <c r="X227" s="20"/>
      <c r="Y227" s="20"/>
      <c r="Z227" s="20">
        <v>0.001</v>
      </c>
      <c r="AA227" s="20">
        <v>0.001</v>
      </c>
      <c r="AB227" s="21">
        <f t="shared" si="2"/>
        <v>75.62099434</v>
      </c>
      <c r="AC227" s="20">
        <f t="shared" si="74"/>
        <v>0.0004497589974</v>
      </c>
      <c r="AD227" s="20">
        <f t="shared" si="75"/>
        <v>0.00009249938734</v>
      </c>
      <c r="AE227" s="20">
        <f t="shared" si="73"/>
        <v>0.8751256048</v>
      </c>
      <c r="AF227" s="22" t="b">
        <f t="shared" si="4"/>
        <v>0</v>
      </c>
      <c r="AG227" s="20" t="b">
        <f t="shared" si="5"/>
        <v>0</v>
      </c>
      <c r="AH227" s="20" t="b">
        <f t="shared" si="6"/>
        <v>0</v>
      </c>
      <c r="AI227" s="20" t="b">
        <f t="shared" si="7"/>
        <v>0</v>
      </c>
      <c r="AJ227" s="20"/>
      <c r="AK227" s="20"/>
      <c r="AL227" s="20"/>
      <c r="AM227" s="20"/>
      <c r="AN227" s="20"/>
      <c r="AO227" s="20"/>
      <c r="AP227" s="20"/>
      <c r="AQ227" s="20"/>
      <c r="AR227" s="23"/>
      <c r="AS227" s="23"/>
      <c r="AT227" s="23"/>
      <c r="AU227" s="23"/>
      <c r="AV227" s="23"/>
    </row>
    <row r="228" ht="15.75" customHeight="1">
      <c r="A228" s="17" t="str">
        <f t="shared" si="1"/>
        <v>Ethiopia-Africa2004</v>
      </c>
      <c r="B228" s="17" t="s">
        <v>108</v>
      </c>
      <c r="C228" s="18" t="s">
        <v>75</v>
      </c>
      <c r="D228" s="19" t="s">
        <v>83</v>
      </c>
      <c r="E228" s="17">
        <v>5.462709055E9</v>
      </c>
      <c r="F228" s="18">
        <v>0.043</v>
      </c>
      <c r="G228" s="18">
        <v>6.0</v>
      </c>
      <c r="H228" s="18">
        <v>0.07</v>
      </c>
      <c r="I228" s="20">
        <f t="array" ref="I228:J228">IFNA(VLOOKUP(A228,ENERGY!$A$2:$F$2692,{5,6},0),0)</f>
        <v>31482</v>
      </c>
      <c r="J228" s="20">
        <v>6370.0</v>
      </c>
      <c r="K228" s="20">
        <f t="array" ref="K228:S228">VLOOKUP(A228,'HUMAN RESOURCES'!$A$2:$M$2692,{2,3,4,5,6,7,8,9,10},0)</f>
        <v>0.04</v>
      </c>
      <c r="L228" s="20">
        <v>0.074</v>
      </c>
      <c r="M228" s="20">
        <v>56.0</v>
      </c>
      <c r="N228" s="20">
        <v>55.0</v>
      </c>
      <c r="O228" s="20">
        <v>0.464</v>
      </c>
      <c r="P228" s="20">
        <v>0.505</v>
      </c>
      <c r="Q228" s="20">
        <v>0.031</v>
      </c>
      <c r="R228" s="20">
        <v>7.4066147E7</v>
      </c>
      <c r="S228" s="20">
        <v>0.155</v>
      </c>
      <c r="T228" s="20">
        <f t="array" ref="T228:U228">VLOOKUP(A228,TOURISM!$A$2:$F$2692,{3,6},0)</f>
        <v>458000000</v>
      </c>
      <c r="U228" s="20">
        <v>5.9E7</v>
      </c>
      <c r="V228" s="20" t="str">
        <f t="array" ref="V228:AA228">VLOOKUP(A228,BUSINESS!$A$2:$J$2692,{4,5,6,7,8,9},0)</f>
        <v/>
      </c>
      <c r="W228" s="20">
        <v>34.0</v>
      </c>
      <c r="X228" s="20"/>
      <c r="Y228" s="20"/>
      <c r="Z228" s="20">
        <v>0.002</v>
      </c>
      <c r="AA228" s="20">
        <v>0.002</v>
      </c>
      <c r="AB228" s="21">
        <f t="shared" si="2"/>
        <v>73.75446511</v>
      </c>
      <c r="AC228" s="20">
        <f t="shared" si="74"/>
        <v>0.0004250524872</v>
      </c>
      <c r="AD228" s="20">
        <f t="shared" si="75"/>
        <v>0.00008600420378</v>
      </c>
      <c r="AE228" s="20">
        <f t="shared" si="73"/>
        <v>0.796585247</v>
      </c>
      <c r="AF228" s="22" t="b">
        <f t="shared" si="4"/>
        <v>0</v>
      </c>
      <c r="AG228" s="20" t="b">
        <f t="shared" si="5"/>
        <v>0</v>
      </c>
      <c r="AH228" s="20" t="b">
        <f t="shared" si="6"/>
        <v>0</v>
      </c>
      <c r="AI228" s="20" t="b">
        <f t="shared" si="7"/>
        <v>0</v>
      </c>
      <c r="AJ228" s="20"/>
      <c r="AK228" s="20"/>
      <c r="AL228" s="20"/>
      <c r="AM228" s="20"/>
      <c r="AN228" s="20"/>
      <c r="AO228" s="20"/>
      <c r="AP228" s="20"/>
      <c r="AQ228" s="20"/>
      <c r="AR228" s="23"/>
      <c r="AS228" s="23"/>
      <c r="AT228" s="23"/>
      <c r="AU228" s="23"/>
      <c r="AV228" s="23"/>
    </row>
    <row r="229" ht="15.75" customHeight="1">
      <c r="A229" s="17" t="str">
        <f t="shared" si="1"/>
        <v>Ethiopia-Africa2005</v>
      </c>
      <c r="B229" s="17" t="s">
        <v>108</v>
      </c>
      <c r="C229" s="18" t="s">
        <v>75</v>
      </c>
      <c r="D229" s="19" t="s">
        <v>84</v>
      </c>
      <c r="E229" s="17">
        <v>5.473536E9</v>
      </c>
      <c r="F229" s="18">
        <v>0.041</v>
      </c>
      <c r="G229" s="18">
        <v>7.0</v>
      </c>
      <c r="H229" s="18">
        <v>0.07</v>
      </c>
      <c r="I229" s="20">
        <f t="array" ref="I229:J229">IFNA(VLOOKUP(A229,ENERGY!$A$2:$F$2692,{5,6},0),0)</f>
        <v>28377</v>
      </c>
      <c r="J229" s="20">
        <v>5244.0</v>
      </c>
      <c r="K229" s="20">
        <f t="array" ref="K229:S229">VLOOKUP(A229,'HUMAN RESOURCES'!$A$2:$M$2692,{2,3,4,5,6,7,8,9,10},0)</f>
        <v>0.039</v>
      </c>
      <c r="L229" s="20">
        <v>0.07</v>
      </c>
      <c r="M229" s="20">
        <v>58.0</v>
      </c>
      <c r="N229" s="20">
        <v>56.0</v>
      </c>
      <c r="O229" s="20">
        <v>0.462</v>
      </c>
      <c r="P229" s="20">
        <v>0.507</v>
      </c>
      <c r="Q229" s="20">
        <v>0.031</v>
      </c>
      <c r="R229" s="20">
        <v>7.616724E7</v>
      </c>
      <c r="S229" s="20">
        <v>0.157</v>
      </c>
      <c r="T229" s="20">
        <f t="array" ref="T229:U229">VLOOKUP(A229,TOURISM!$A$2:$F$2692,{3,6},0)</f>
        <v>533000000</v>
      </c>
      <c r="U229" s="20">
        <v>7.7E7</v>
      </c>
      <c r="V229" s="20">
        <f t="array" ref="V229:AA229">VLOOKUP(A229,BUSINESS!$A$2:$J$2692,{4,5,6,7,8,9},0)</f>
        <v>0.303</v>
      </c>
      <c r="W229" s="20">
        <v>34.0</v>
      </c>
      <c r="X229" s="20"/>
      <c r="Y229" s="20">
        <v>212.0</v>
      </c>
      <c r="Z229" s="20">
        <v>0.002</v>
      </c>
      <c r="AA229" s="20">
        <v>0.005</v>
      </c>
      <c r="AB229" s="21">
        <f t="shared" si="2"/>
        <v>71.86207614</v>
      </c>
      <c r="AC229" s="20">
        <f t="shared" si="74"/>
        <v>0.000372561747</v>
      </c>
      <c r="AD229" s="20">
        <f t="shared" si="75"/>
        <v>0.00006884849707</v>
      </c>
      <c r="AE229" s="20">
        <f t="shared" si="73"/>
        <v>1.010933309</v>
      </c>
      <c r="AF229" s="22" t="b">
        <f t="shared" si="4"/>
        <v>0</v>
      </c>
      <c r="AG229" s="20" t="b">
        <f t="shared" si="5"/>
        <v>0</v>
      </c>
      <c r="AH229" s="20" t="b">
        <f t="shared" si="6"/>
        <v>0</v>
      </c>
      <c r="AI229" s="20" t="b">
        <f t="shared" si="7"/>
        <v>0</v>
      </c>
      <c r="AJ229" s="20"/>
      <c r="AK229" s="20"/>
      <c r="AL229" s="20"/>
      <c r="AM229" s="20"/>
      <c r="AN229" s="20"/>
      <c r="AO229" s="20"/>
      <c r="AP229" s="20"/>
      <c r="AQ229" s="20"/>
      <c r="AR229" s="23"/>
      <c r="AS229" s="23"/>
      <c r="AT229" s="23"/>
      <c r="AU229" s="23"/>
      <c r="AV229" s="23"/>
    </row>
    <row r="230" ht="15.75" customHeight="1">
      <c r="A230" s="17" t="str">
        <f t="shared" si="1"/>
        <v>Ethiopia-Africa2006</v>
      </c>
      <c r="B230" s="17" t="s">
        <v>108</v>
      </c>
      <c r="C230" s="18" t="s">
        <v>75</v>
      </c>
      <c r="D230" s="19" t="s">
        <v>85</v>
      </c>
      <c r="E230" s="17">
        <v>5.474030228E9</v>
      </c>
      <c r="F230" s="18">
        <v>0.042</v>
      </c>
      <c r="G230" s="18">
        <v>8.0</v>
      </c>
      <c r="H230" s="18">
        <v>0.07</v>
      </c>
      <c r="I230" s="20">
        <f t="array" ref="I230:J230">IFNA(VLOOKUP(A230,ENERGY!$A$2:$F$2692,{5,6},0),0)</f>
        <v>30536</v>
      </c>
      <c r="J230" s="20">
        <v>5915.0</v>
      </c>
      <c r="K230" s="20">
        <f t="array" ref="K230:S230">VLOOKUP(A230,'HUMAN RESOURCES'!$A$2:$M$2692,{2,3,4,5,6,7,8,9,10},0)</f>
        <v>0.038</v>
      </c>
      <c r="L230" s="20">
        <v>0.065</v>
      </c>
      <c r="M230" s="20">
        <v>59.0</v>
      </c>
      <c r="N230" s="20">
        <v>57.0</v>
      </c>
      <c r="O230" s="20">
        <v>0.46</v>
      </c>
      <c r="P230" s="20">
        <v>0.509</v>
      </c>
      <c r="Q230" s="20">
        <v>0.031</v>
      </c>
      <c r="R230" s="20">
        <v>7.8290649E7</v>
      </c>
      <c r="S230" s="20">
        <v>0.159</v>
      </c>
      <c r="T230" s="20">
        <f t="array" ref="T230:U230">VLOOKUP(A230,TOURISM!$A$2:$F$2692,{3,6},0)</f>
        <v>639000000</v>
      </c>
      <c r="U230" s="20">
        <v>9.7E7</v>
      </c>
      <c r="V230" s="20">
        <f t="array" ref="V230:AA230">VLOOKUP(A230,BUSINESS!$A$2:$J$2692,{4,5,6,7,8,9},0)</f>
        <v>0.303</v>
      </c>
      <c r="W230" s="20">
        <v>18.0</v>
      </c>
      <c r="X230" s="20"/>
      <c r="Y230" s="20">
        <v>212.0</v>
      </c>
      <c r="Z230" s="20">
        <v>0.003</v>
      </c>
      <c r="AA230" s="20">
        <v>0.011</v>
      </c>
      <c r="AB230" s="21">
        <f t="shared" si="2"/>
        <v>69.91933645</v>
      </c>
      <c r="AC230" s="20">
        <f t="shared" si="74"/>
        <v>0.0003900338085</v>
      </c>
      <c r="AD230" s="20">
        <f t="shared" si="75"/>
        <v>0.00007555180696</v>
      </c>
      <c r="AE230" s="20">
        <f t="shared" si="73"/>
        <v>1.238972997</v>
      </c>
      <c r="AF230" s="22" t="b">
        <f t="shared" si="4"/>
        <v>0</v>
      </c>
      <c r="AG230" s="20" t="b">
        <f t="shared" si="5"/>
        <v>0</v>
      </c>
      <c r="AH230" s="20" t="b">
        <f t="shared" si="6"/>
        <v>0</v>
      </c>
      <c r="AI230" s="20" t="b">
        <f t="shared" si="7"/>
        <v>0</v>
      </c>
      <c r="AJ230" s="20"/>
      <c r="AK230" s="20"/>
      <c r="AL230" s="20"/>
      <c r="AM230" s="20"/>
      <c r="AN230" s="20"/>
      <c r="AO230" s="20"/>
      <c r="AP230" s="20"/>
      <c r="AQ230" s="20"/>
      <c r="AR230" s="23"/>
      <c r="AS230" s="23"/>
      <c r="AT230" s="23"/>
      <c r="AU230" s="23"/>
      <c r="AV230" s="23"/>
    </row>
    <row r="231" ht="15.75" customHeight="1">
      <c r="A231" s="17" t="str">
        <f t="shared" si="1"/>
        <v>Ethiopia-Africa2007</v>
      </c>
      <c r="B231" s="17" t="s">
        <v>108</v>
      </c>
      <c r="C231" s="18" t="s">
        <v>75</v>
      </c>
      <c r="D231" s="19" t="s">
        <v>86</v>
      </c>
      <c r="E231" s="17">
        <v>5.489646903E9</v>
      </c>
      <c r="F231" s="18">
        <v>0.048</v>
      </c>
      <c r="G231" s="18">
        <v>11.0</v>
      </c>
      <c r="H231" s="18">
        <v>0.075</v>
      </c>
      <c r="I231" s="20">
        <f t="array" ref="I231:J231">IFNA(VLOOKUP(A231,ENERGY!$A$2:$F$2692,{5,6},0),0)</f>
        <v>28935</v>
      </c>
      <c r="J231" s="20">
        <v>5053.0</v>
      </c>
      <c r="K231" s="20">
        <f t="array" ref="K231:S231">VLOOKUP(A231,'HUMAN RESOURCES'!$A$2:$M$2692,{2,3,4,5,6,7,8,9,10},0)</f>
        <v>0.037</v>
      </c>
      <c r="L231" s="20">
        <v>0.061</v>
      </c>
      <c r="M231" s="20">
        <v>60.0</v>
      </c>
      <c r="N231" s="20">
        <v>58.0</v>
      </c>
      <c r="O231" s="20">
        <v>0.457</v>
      </c>
      <c r="P231" s="20">
        <v>0.511</v>
      </c>
      <c r="Q231" s="20">
        <v>0.032</v>
      </c>
      <c r="R231" s="20">
        <v>8.0440708E7</v>
      </c>
      <c r="S231" s="20">
        <v>0.161</v>
      </c>
      <c r="T231" s="20">
        <f t="array" ref="T231:U231">VLOOKUP(A231,TOURISM!$A$2:$F$2692,{3,6},0)</f>
        <v>790000000</v>
      </c>
      <c r="U231" s="20">
        <v>1.07E8</v>
      </c>
      <c r="V231" s="20">
        <f t="array" ref="V231:AA231">VLOOKUP(A231,BUSINESS!$A$2:$J$2692,{4,5,6,7,8,9},0)</f>
        <v>0.303</v>
      </c>
      <c r="W231" s="20">
        <v>18.0</v>
      </c>
      <c r="X231" s="20"/>
      <c r="Y231" s="20">
        <v>198.0</v>
      </c>
      <c r="Z231" s="20">
        <v>0.004</v>
      </c>
      <c r="AA231" s="20">
        <v>0.015</v>
      </c>
      <c r="AB231" s="21">
        <f t="shared" si="2"/>
        <v>68.24463682</v>
      </c>
      <c r="AC231" s="20">
        <f t="shared" si="74"/>
        <v>0.000359705934</v>
      </c>
      <c r="AD231" s="20">
        <f t="shared" si="75"/>
        <v>0.00006281645358</v>
      </c>
      <c r="AE231" s="20">
        <f t="shared" si="73"/>
        <v>1.33017228</v>
      </c>
      <c r="AF231" s="22" t="b">
        <f t="shared" si="4"/>
        <v>0</v>
      </c>
      <c r="AG231" s="20" t="b">
        <f t="shared" si="5"/>
        <v>0</v>
      </c>
      <c r="AH231" s="20" t="b">
        <f t="shared" si="6"/>
        <v>0</v>
      </c>
      <c r="AI231" s="20" t="b">
        <f t="shared" si="7"/>
        <v>0</v>
      </c>
      <c r="AJ231" s="20"/>
      <c r="AK231" s="20"/>
      <c r="AL231" s="20"/>
      <c r="AM231" s="20"/>
      <c r="AN231" s="20"/>
      <c r="AO231" s="20"/>
      <c r="AP231" s="20"/>
      <c r="AQ231" s="20"/>
      <c r="AR231" s="23"/>
      <c r="AS231" s="23"/>
      <c r="AT231" s="23"/>
      <c r="AU231" s="23"/>
      <c r="AV231" s="23"/>
    </row>
    <row r="232" ht="15.75" customHeight="1">
      <c r="A232" s="17" t="str">
        <f t="shared" si="1"/>
        <v>Ethiopia-Africa2008</v>
      </c>
      <c r="B232" s="17" t="s">
        <v>108</v>
      </c>
      <c r="C232" s="18" t="s">
        <v>75</v>
      </c>
      <c r="D232" s="19" t="s">
        <v>87</v>
      </c>
      <c r="E232" s="17">
        <v>5.494252208E9</v>
      </c>
      <c r="F232" s="18">
        <v>0.043</v>
      </c>
      <c r="G232" s="18">
        <v>14.0</v>
      </c>
      <c r="H232" s="18">
        <v>0.08</v>
      </c>
      <c r="I232" s="20">
        <f t="array" ref="I232:J232">IFNA(VLOOKUP(A232,ENERGY!$A$2:$F$2692,{5,6},0),0)</f>
        <v>26867</v>
      </c>
      <c r="J232" s="20">
        <v>4481.0</v>
      </c>
      <c r="K232" s="20">
        <f t="array" ref="K232:S232">VLOOKUP(A232,'HUMAN RESOURCES'!$A$2:$M$2692,{2,3,4,5,6,7,8,9,10},0)</f>
        <v>0.036</v>
      </c>
      <c r="L232" s="20">
        <v>0.057</v>
      </c>
      <c r="M232" s="20">
        <v>61.0</v>
      </c>
      <c r="N232" s="20">
        <v>59.0</v>
      </c>
      <c r="O232" s="20">
        <v>0.453</v>
      </c>
      <c r="P232" s="20">
        <v>0.515</v>
      </c>
      <c r="Q232" s="20">
        <v>0.032</v>
      </c>
      <c r="R232" s="20">
        <v>8.262119E7</v>
      </c>
      <c r="S232" s="20">
        <v>0.165</v>
      </c>
      <c r="T232" s="20">
        <f t="array" ref="T232:U232">VLOOKUP(A232,TOURISM!$A$2:$F$2692,{3,6},0)</f>
        <v>1184000000</v>
      </c>
      <c r="U232" s="20">
        <v>1.56E8</v>
      </c>
      <c r="V232" s="20">
        <f t="array" ref="V232:AA232">VLOOKUP(A232,BUSINESS!$A$2:$J$2692,{4,5,6,7,8,9},0)</f>
        <v>0.303</v>
      </c>
      <c r="W232" s="20">
        <v>18.0</v>
      </c>
      <c r="X232" s="20"/>
      <c r="Y232" s="20">
        <v>198.0</v>
      </c>
      <c r="Z232" s="20">
        <v>0.005</v>
      </c>
      <c r="AA232" s="20">
        <v>0.024</v>
      </c>
      <c r="AB232" s="21">
        <f t="shared" si="2"/>
        <v>66.49931099</v>
      </c>
      <c r="AC232" s="20">
        <f t="shared" si="74"/>
        <v>0.0003251829222</v>
      </c>
      <c r="AD232" s="20">
        <f t="shared" si="75"/>
        <v>0.00005423548124</v>
      </c>
      <c r="AE232" s="20">
        <f t="shared" si="73"/>
        <v>1.888135477</v>
      </c>
      <c r="AF232" s="22" t="b">
        <f t="shared" si="4"/>
        <v>0</v>
      </c>
      <c r="AG232" s="20" t="b">
        <f t="shared" si="5"/>
        <v>0</v>
      </c>
      <c r="AH232" s="20" t="b">
        <f t="shared" si="6"/>
        <v>0</v>
      </c>
      <c r="AI232" s="20" t="b">
        <f t="shared" si="7"/>
        <v>0</v>
      </c>
      <c r="AJ232" s="20"/>
      <c r="AK232" s="20"/>
      <c r="AL232" s="20"/>
      <c r="AM232" s="20"/>
      <c r="AN232" s="20"/>
      <c r="AO232" s="20"/>
      <c r="AP232" s="20"/>
      <c r="AQ232" s="20"/>
      <c r="AR232" s="23"/>
      <c r="AS232" s="23"/>
      <c r="AT232" s="23"/>
      <c r="AU232" s="23"/>
      <c r="AV232" s="23"/>
    </row>
    <row r="233" ht="15.75" customHeight="1">
      <c r="A233" s="17" t="str">
        <f t="shared" si="1"/>
        <v>Ethiopia-Africa2009</v>
      </c>
      <c r="B233" s="17" t="s">
        <v>108</v>
      </c>
      <c r="C233" s="18" t="s">
        <v>75</v>
      </c>
      <c r="D233" s="19" t="s">
        <v>88</v>
      </c>
      <c r="E233" s="17">
        <v>5.505984456E9</v>
      </c>
      <c r="F233" s="18">
        <v>0.045</v>
      </c>
      <c r="G233" s="18">
        <v>15.0</v>
      </c>
      <c r="H233" s="18"/>
      <c r="I233" s="20">
        <f t="array" ref="I233:J233">IFNA(VLOOKUP(A233,ENERGY!$A$2:$F$2692,{5,6},0),0)</f>
        <v>27648</v>
      </c>
      <c r="J233" s="20">
        <v>4947.0</v>
      </c>
      <c r="K233" s="20">
        <f t="array" ref="K233:S233">VLOOKUP(A233,'HUMAN RESOURCES'!$A$2:$M$2692,{2,3,4,5,6,7,8,9,10},0)</f>
        <v>0.035</v>
      </c>
      <c r="L233" s="20">
        <v>0.054</v>
      </c>
      <c r="M233" s="20">
        <v>62.0</v>
      </c>
      <c r="N233" s="20">
        <v>59.0</v>
      </c>
      <c r="O233" s="20">
        <v>0.449</v>
      </c>
      <c r="P233" s="20">
        <v>0.518</v>
      </c>
      <c r="Q233" s="20">
        <v>0.033</v>
      </c>
      <c r="R233" s="20">
        <v>8.4838032E7</v>
      </c>
      <c r="S233" s="20">
        <v>0.169</v>
      </c>
      <c r="T233" s="20">
        <f t="array" ref="T233:U233">VLOOKUP(A233,TOURISM!$A$2:$F$2692,{3,6},0)</f>
        <v>1119000000</v>
      </c>
      <c r="U233" s="20">
        <v>1.39E8</v>
      </c>
      <c r="V233" s="20">
        <f t="array" ref="V233:AA233">VLOOKUP(A233,BUSINESS!$A$2:$J$2692,{4,5,6,7,8,9},0)</f>
        <v>0.303</v>
      </c>
      <c r="W233" s="20">
        <v>15.0</v>
      </c>
      <c r="X233" s="20"/>
      <c r="Y233" s="20">
        <v>198.0</v>
      </c>
      <c r="Z233" s="20">
        <v>0.005</v>
      </c>
      <c r="AA233" s="20">
        <v>0.048</v>
      </c>
      <c r="AB233" s="21">
        <f t="shared" si="2"/>
        <v>64.89995496</v>
      </c>
      <c r="AC233" s="20">
        <f t="shared" si="74"/>
        <v>0.0003258915766</v>
      </c>
      <c r="AD233" s="20">
        <f t="shared" si="75"/>
        <v>0.00005831111217</v>
      </c>
      <c r="AE233" s="20">
        <f t="shared" si="73"/>
        <v>1.638416129</v>
      </c>
      <c r="AF233" s="22" t="b">
        <f t="shared" si="4"/>
        <v>0</v>
      </c>
      <c r="AG233" s="20" t="b">
        <f t="shared" si="5"/>
        <v>0</v>
      </c>
      <c r="AH233" s="20" t="b">
        <f t="shared" si="6"/>
        <v>0</v>
      </c>
      <c r="AI233" s="20" t="b">
        <f t="shared" si="7"/>
        <v>0</v>
      </c>
      <c r="AJ233" s="20"/>
      <c r="AK233" s="20"/>
      <c r="AL233" s="20"/>
      <c r="AM233" s="20"/>
      <c r="AN233" s="20"/>
      <c r="AO233" s="20"/>
      <c r="AP233" s="20"/>
      <c r="AQ233" s="20"/>
      <c r="AR233" s="23"/>
      <c r="AS233" s="23"/>
      <c r="AT233" s="23"/>
      <c r="AU233" s="23"/>
      <c r="AV233" s="23"/>
    </row>
    <row r="234" ht="15.75" customHeight="1">
      <c r="A234" s="17" t="str">
        <f t="shared" si="1"/>
        <v>Ethiopia-Africa2010</v>
      </c>
      <c r="B234" s="17" t="s">
        <v>108</v>
      </c>
      <c r="C234" s="18" t="s">
        <v>75</v>
      </c>
      <c r="D234" s="19" t="s">
        <v>89</v>
      </c>
      <c r="E234" s="17">
        <v>5.506275948E9</v>
      </c>
      <c r="F234" s="18">
        <v>0.047</v>
      </c>
      <c r="G234" s="18">
        <v>14.0</v>
      </c>
      <c r="H234" s="18"/>
      <c r="I234" s="20">
        <f t="array" ref="I234:J234">IFNA(VLOOKUP(A234,ENERGY!$A$2:$F$2692,{5,6},0),0)</f>
        <v>29705</v>
      </c>
      <c r="J234" s="20">
        <v>5420.0</v>
      </c>
      <c r="K234" s="20">
        <f t="array" ref="K234:S234">VLOOKUP(A234,'HUMAN RESOURCES'!$A$2:$M$2692,{2,3,4,5,6,7,8,9,10},0)</f>
        <v>0.035</v>
      </c>
      <c r="L234" s="20">
        <v>0.051</v>
      </c>
      <c r="M234" s="20">
        <v>63.0</v>
      </c>
      <c r="N234" s="20">
        <v>60.0</v>
      </c>
      <c r="O234" s="20">
        <v>0.444</v>
      </c>
      <c r="P234" s="20">
        <v>0.523</v>
      </c>
      <c r="Q234" s="20">
        <v>0.033</v>
      </c>
      <c r="R234" s="20">
        <v>8.7095281E7</v>
      </c>
      <c r="S234" s="20">
        <v>0.173</v>
      </c>
      <c r="T234" s="20">
        <f t="array" ref="T234:U234">VLOOKUP(A234,TOURISM!$A$2:$F$2692,{3,6},0)</f>
        <v>1434000000</v>
      </c>
      <c r="U234" s="20">
        <v>1.43E8</v>
      </c>
      <c r="V234" s="20">
        <f t="array" ref="V234:AA234">VLOOKUP(A234,BUSINESS!$A$2:$J$2692,{4,5,6,7,8,9},0)</f>
        <v>0.303</v>
      </c>
      <c r="W234" s="20">
        <v>15.0</v>
      </c>
      <c r="X234" s="20"/>
      <c r="Y234" s="20">
        <v>198.0</v>
      </c>
      <c r="Z234" s="20">
        <v>0.008</v>
      </c>
      <c r="AA234" s="20">
        <v>0.079</v>
      </c>
      <c r="AB234" s="21">
        <f t="shared" si="2"/>
        <v>63.2212892</v>
      </c>
      <c r="AC234" s="20">
        <f t="shared" si="74"/>
        <v>0.0003410632546</v>
      </c>
      <c r="AD234" s="20">
        <f t="shared" si="75"/>
        <v>0.00006223069652</v>
      </c>
      <c r="AE234" s="20">
        <f t="shared" si="73"/>
        <v>1.64188</v>
      </c>
      <c r="AF234" s="22" t="b">
        <f t="shared" si="4"/>
        <v>0</v>
      </c>
      <c r="AG234" s="20" t="b">
        <f t="shared" si="5"/>
        <v>0</v>
      </c>
      <c r="AH234" s="20" t="b">
        <f t="shared" si="6"/>
        <v>0</v>
      </c>
      <c r="AI234" s="20" t="b">
        <f t="shared" si="7"/>
        <v>0</v>
      </c>
      <c r="AJ234" s="20"/>
      <c r="AK234" s="20"/>
      <c r="AL234" s="20"/>
      <c r="AM234" s="20"/>
      <c r="AN234" s="20"/>
      <c r="AO234" s="20"/>
      <c r="AP234" s="20"/>
      <c r="AQ234" s="20"/>
      <c r="AR234" s="23"/>
      <c r="AS234" s="23"/>
      <c r="AT234" s="23"/>
      <c r="AU234" s="23"/>
      <c r="AV234" s="23"/>
    </row>
    <row r="235" ht="15.75" customHeight="1">
      <c r="A235" s="17" t="str">
        <f t="shared" si="1"/>
        <v>Ethiopia-Africa2011</v>
      </c>
      <c r="B235" s="17" t="s">
        <v>108</v>
      </c>
      <c r="C235" s="18" t="s">
        <v>75</v>
      </c>
      <c r="D235" s="19" t="s">
        <v>90</v>
      </c>
      <c r="E235" s="17">
        <v>5.514253043E9</v>
      </c>
      <c r="F235" s="18">
        <v>0.041</v>
      </c>
      <c r="G235" s="18">
        <v>14.0</v>
      </c>
      <c r="H235" s="18"/>
      <c r="I235" s="20">
        <f t="array" ref="I235:J235">IFNA(VLOOKUP(A235,ENERGY!$A$2:$F$2692,{5,6},0),0)</f>
        <v>0</v>
      </c>
      <c r="J235" s="20">
        <v>0.0</v>
      </c>
      <c r="K235" s="20">
        <f t="array" ref="K235:S235">VLOOKUP(A235,'HUMAN RESOURCES'!$A$2:$M$2692,{2,3,4,5,6,7,8,9,10},0)</f>
        <v>0.034</v>
      </c>
      <c r="L235" s="20">
        <v>0.048</v>
      </c>
      <c r="M235" s="20">
        <v>64.0</v>
      </c>
      <c r="N235" s="20">
        <v>61.0</v>
      </c>
      <c r="O235" s="20">
        <v>0.439</v>
      </c>
      <c r="P235" s="20">
        <v>0.528</v>
      </c>
      <c r="Q235" s="20">
        <v>0.033</v>
      </c>
      <c r="R235" s="20">
        <v>8.9393063E7</v>
      </c>
      <c r="S235" s="20">
        <v>0.177</v>
      </c>
      <c r="T235" s="20">
        <f t="array" ref="T235:U235">VLOOKUP(A235,TOURISM!$A$2:$F$2692,{3,6},0)</f>
        <v>1998000000</v>
      </c>
      <c r="U235" s="20">
        <v>1.7E8</v>
      </c>
      <c r="V235" s="20">
        <f t="array" ref="V235:AA235">VLOOKUP(A235,BUSINESS!$A$2:$J$2692,{4,5,6,7,8,9},0)</f>
        <v>0.303</v>
      </c>
      <c r="W235" s="20">
        <v>15.0</v>
      </c>
      <c r="X235" s="20"/>
      <c r="Y235" s="20">
        <v>198.0</v>
      </c>
      <c r="Z235" s="20">
        <v>0.011</v>
      </c>
      <c r="AA235" s="20">
        <v>0.158</v>
      </c>
      <c r="AB235" s="21">
        <f t="shared" si="2"/>
        <v>61.6854693</v>
      </c>
      <c r="AC235" s="20"/>
      <c r="AD235" s="20"/>
      <c r="AE235" s="20">
        <f t="shared" si="73"/>
        <v>1.901713559</v>
      </c>
      <c r="AF235" s="22" t="b">
        <f t="shared" si="4"/>
        <v>0</v>
      </c>
      <c r="AG235" s="20" t="b">
        <f t="shared" si="5"/>
        <v>0</v>
      </c>
      <c r="AH235" s="20" t="b">
        <f t="shared" si="6"/>
        <v>0</v>
      </c>
      <c r="AI235" s="20" t="b">
        <f t="shared" si="7"/>
        <v>0</v>
      </c>
      <c r="AJ235" s="20"/>
      <c r="AK235" s="20"/>
      <c r="AL235" s="20"/>
      <c r="AM235" s="20"/>
      <c r="AN235" s="20"/>
      <c r="AO235" s="20"/>
      <c r="AP235" s="20"/>
      <c r="AQ235" s="20"/>
      <c r="AR235" s="23"/>
      <c r="AS235" s="23"/>
      <c r="AT235" s="23"/>
      <c r="AU235" s="23"/>
      <c r="AV235" s="23"/>
    </row>
    <row r="236" ht="15.75" customHeight="1">
      <c r="A236" s="17" t="str">
        <f t="shared" si="1"/>
        <v>Ethiopia-Africa2012</v>
      </c>
      <c r="B236" s="17" t="s">
        <v>108</v>
      </c>
      <c r="C236" s="18" t="s">
        <v>75</v>
      </c>
      <c r="D236" s="19" t="s">
        <v>91</v>
      </c>
      <c r="E236" s="17">
        <v>5.515236338E9</v>
      </c>
      <c r="F236" s="18">
        <v>0.038</v>
      </c>
      <c r="G236" s="18">
        <v>18.0</v>
      </c>
      <c r="H236" s="18"/>
      <c r="I236" s="20">
        <f t="array" ref="I236:J236">IFNA(VLOOKUP(A236,ENERGY!$A$2:$F$2692,{5,6},0),0)</f>
        <v>0</v>
      </c>
      <c r="J236" s="20">
        <v>0.0</v>
      </c>
      <c r="K236" s="20">
        <f t="array" ref="K236:S236">VLOOKUP(A236,'HUMAN RESOURCES'!$A$2:$M$2692,{2,3,4,5,6,7,8,9,10},0)</f>
        <v>0.034</v>
      </c>
      <c r="L236" s="20">
        <v>0.046</v>
      </c>
      <c r="M236" s="20">
        <v>65.0</v>
      </c>
      <c r="N236" s="20">
        <v>61.0</v>
      </c>
      <c r="O236" s="20">
        <v>0.433</v>
      </c>
      <c r="P236" s="20">
        <v>0.533</v>
      </c>
      <c r="Q236" s="20">
        <v>0.034</v>
      </c>
      <c r="R236" s="20">
        <v>9.1728849E7</v>
      </c>
      <c r="S236" s="20">
        <v>0.182</v>
      </c>
      <c r="T236" s="20">
        <f t="array" ref="T236:U236">VLOOKUP(A236,TOURISM!$A$2:$F$2692,{3,6},0)</f>
        <v>1980000000</v>
      </c>
      <c r="U236" s="20">
        <v>1.81E8</v>
      </c>
      <c r="V236" s="20">
        <f t="array" ref="V236:AA236">VLOOKUP(A236,BUSINESS!$A$2:$J$2692,{4,5,6,7,8,9},0)</f>
        <v>0.325</v>
      </c>
      <c r="W236" s="20">
        <v>15.0</v>
      </c>
      <c r="X236" s="20">
        <v>124.0</v>
      </c>
      <c r="Y236" s="20">
        <v>306.0</v>
      </c>
      <c r="Z236" s="20">
        <v>0.015</v>
      </c>
      <c r="AA236" s="20">
        <v>0.224</v>
      </c>
      <c r="AB236" s="21">
        <f t="shared" si="2"/>
        <v>60.12542835</v>
      </c>
      <c r="AC236" s="20"/>
      <c r="AD236" s="20"/>
      <c r="AE236" s="20">
        <f t="shared" si="73"/>
        <v>1.973206924</v>
      </c>
      <c r="AF236" s="22" t="b">
        <f t="shared" si="4"/>
        <v>0</v>
      </c>
      <c r="AG236" s="20" t="b">
        <f t="shared" si="5"/>
        <v>0</v>
      </c>
      <c r="AH236" s="20" t="b">
        <f t="shared" si="6"/>
        <v>0</v>
      </c>
      <c r="AI236" s="20" t="b">
        <f t="shared" si="7"/>
        <v>0</v>
      </c>
      <c r="AJ236" s="20"/>
      <c r="AK236" s="20"/>
      <c r="AL236" s="20"/>
      <c r="AM236" s="20"/>
      <c r="AN236" s="20"/>
      <c r="AO236" s="20"/>
      <c r="AP236" s="20"/>
      <c r="AQ236" s="20"/>
      <c r="AR236" s="23"/>
      <c r="AS236" s="23"/>
      <c r="AT236" s="23"/>
      <c r="AU236" s="23"/>
      <c r="AV236" s="23"/>
    </row>
    <row r="237" ht="15.75" customHeight="1">
      <c r="A237" s="17" t="str">
        <f t="shared" si="1"/>
        <v>Gabon-Africa2000</v>
      </c>
      <c r="B237" s="17" t="s">
        <v>109</v>
      </c>
      <c r="C237" s="18" t="s">
        <v>75</v>
      </c>
      <c r="D237" s="19" t="s">
        <v>76</v>
      </c>
      <c r="E237" s="17">
        <v>6.342116354E9</v>
      </c>
      <c r="F237" s="18">
        <v>0.029</v>
      </c>
      <c r="G237" s="18">
        <v>118.0</v>
      </c>
      <c r="H237" s="18">
        <v>0.22</v>
      </c>
      <c r="I237" s="20" t="str">
        <f t="array" ref="I237:J237">IFNA(VLOOKUP(A237,ENERGY!$A$2:$F$2692,{5,6},0),0)</f>
        <v/>
      </c>
      <c r="J237" s="20"/>
      <c r="K237" s="20">
        <f t="array" ref="K237:S237">VLOOKUP(A237,'HUMAN RESOURCES'!$A$2:$M$2692,{2,3,4,5,6,7,8,9,10},0)</f>
        <v>0.034</v>
      </c>
      <c r="L237" s="20">
        <v>0.056</v>
      </c>
      <c r="M237" s="20">
        <v>61.0</v>
      </c>
      <c r="N237" s="20">
        <v>59.0</v>
      </c>
      <c r="O237" s="20">
        <v>0.406</v>
      </c>
      <c r="P237" s="20">
        <v>0.535</v>
      </c>
      <c r="Q237" s="20">
        <v>0.059</v>
      </c>
      <c r="R237" s="20">
        <v>1225527.0</v>
      </c>
      <c r="S237" s="20">
        <v>0.801</v>
      </c>
      <c r="T237" s="20">
        <f t="array" ref="T237:U237">VLOOKUP(A237,TOURISM!$A$2:$F$2692,{3,6},0)</f>
        <v>99000000</v>
      </c>
      <c r="U237" s="20">
        <v>1.83E8</v>
      </c>
      <c r="V237" s="20" t="str">
        <f t="array" ref="V237:AA237">VLOOKUP(A237,BUSINESS!$A$2:$J$2692,{4,5,6,7,8,9},0)</f>
        <v/>
      </c>
      <c r="W237" s="20"/>
      <c r="X237" s="20"/>
      <c r="Y237" s="20"/>
      <c r="Z237" s="20">
        <v>0.012</v>
      </c>
      <c r="AA237" s="20">
        <v>0.098</v>
      </c>
      <c r="AB237" s="21">
        <f t="shared" si="2"/>
        <v>5175.011529</v>
      </c>
      <c r="AC237" s="20"/>
      <c r="AD237" s="20"/>
      <c r="AE237" s="20">
        <f t="shared" si="73"/>
        <v>149.3235155</v>
      </c>
      <c r="AF237" s="22" t="b">
        <f t="shared" si="4"/>
        <v>0</v>
      </c>
      <c r="AG237" s="20" t="b">
        <f t="shared" si="5"/>
        <v>0</v>
      </c>
      <c r="AH237" s="20" t="b">
        <f t="shared" si="6"/>
        <v>0</v>
      </c>
      <c r="AI237" s="20" t="b">
        <f t="shared" si="7"/>
        <v>0</v>
      </c>
      <c r="AJ237" s="20"/>
      <c r="AK237" s="20"/>
      <c r="AL237" s="20"/>
      <c r="AM237" s="20"/>
      <c r="AN237" s="20"/>
      <c r="AO237" s="20"/>
      <c r="AP237" s="20"/>
      <c r="AQ237" s="20"/>
      <c r="AR237" s="23"/>
      <c r="AS237" s="23"/>
      <c r="AT237" s="23"/>
      <c r="AU237" s="23"/>
      <c r="AV237" s="23"/>
    </row>
    <row r="238" ht="15.75" customHeight="1">
      <c r="A238" s="17" t="str">
        <f t="shared" si="1"/>
        <v>Gabon-Africa2001</v>
      </c>
      <c r="B238" s="17" t="s">
        <v>109</v>
      </c>
      <c r="C238" s="18" t="s">
        <v>75</v>
      </c>
      <c r="D238" s="19" t="s">
        <v>77</v>
      </c>
      <c r="E238" s="17">
        <v>6.384457744E9</v>
      </c>
      <c r="F238" s="18">
        <v>0.033</v>
      </c>
      <c r="G238" s="18">
        <v>125.0</v>
      </c>
      <c r="H238" s="18">
        <v>0.207</v>
      </c>
      <c r="I238" s="20">
        <f t="array" ref="I238:J238">IFNA(VLOOKUP(A238,ENERGY!$A$2:$F$2692,{5,6},0),0)</f>
        <v>1997</v>
      </c>
      <c r="J238" s="20"/>
      <c r="K238" s="20">
        <f t="array" ref="K238:S238">VLOOKUP(A238,'HUMAN RESOURCES'!$A$2:$M$2692,{2,3,4,5,6,7,8,9,10},0)</f>
        <v>0.034</v>
      </c>
      <c r="L238" s="20">
        <v>0.055</v>
      </c>
      <c r="M238" s="20">
        <v>61.0</v>
      </c>
      <c r="N238" s="20">
        <v>58.0</v>
      </c>
      <c r="O238" s="20">
        <v>0.404</v>
      </c>
      <c r="P238" s="20">
        <v>0.538</v>
      </c>
      <c r="Q238" s="20">
        <v>0.058</v>
      </c>
      <c r="R238" s="20">
        <v>1255299.0</v>
      </c>
      <c r="S238" s="20">
        <v>0.809</v>
      </c>
      <c r="T238" s="20">
        <f t="array" ref="T238:U238">VLOOKUP(A238,TOURISM!$A$2:$F$2692,{3,6},0)</f>
        <v>46000000</v>
      </c>
      <c r="U238" s="20">
        <v>2.56E8</v>
      </c>
      <c r="V238" s="20" t="str">
        <f t="array" ref="V238:AA238">VLOOKUP(A238,BUSINESS!$A$2:$J$2692,{4,5,6,7,8,9},0)</f>
        <v/>
      </c>
      <c r="W238" s="20"/>
      <c r="X238" s="20"/>
      <c r="Y238" s="20"/>
      <c r="Z238" s="20">
        <v>0.013</v>
      </c>
      <c r="AA238" s="20">
        <v>0.119</v>
      </c>
      <c r="AB238" s="21">
        <f t="shared" si="2"/>
        <v>5086.0056</v>
      </c>
      <c r="AC238" s="20">
        <f t="shared" ref="AC238:AC244" si="76">I238/R238</f>
        <v>0.001590856043</v>
      </c>
      <c r="AD238" s="20"/>
      <c r="AE238" s="20">
        <f t="shared" si="73"/>
        <v>203.9354767</v>
      </c>
      <c r="AF238" s="22" t="b">
        <f t="shared" si="4"/>
        <v>0</v>
      </c>
      <c r="AG238" s="20" t="b">
        <f t="shared" si="5"/>
        <v>0</v>
      </c>
      <c r="AH238" s="20" t="b">
        <f t="shared" si="6"/>
        <v>0</v>
      </c>
      <c r="AI238" s="20" t="b">
        <f t="shared" si="7"/>
        <v>0</v>
      </c>
      <c r="AJ238" s="20"/>
      <c r="AK238" s="20"/>
      <c r="AL238" s="20"/>
      <c r="AM238" s="20"/>
      <c r="AN238" s="20"/>
      <c r="AO238" s="20"/>
      <c r="AP238" s="20"/>
      <c r="AQ238" s="20"/>
      <c r="AR238" s="23"/>
      <c r="AS238" s="23"/>
      <c r="AT238" s="23"/>
      <c r="AU238" s="23"/>
      <c r="AV238" s="23"/>
    </row>
    <row r="239" ht="15.75" customHeight="1">
      <c r="A239" s="17" t="str">
        <f t="shared" si="1"/>
        <v>Gabon-Africa2002</v>
      </c>
      <c r="B239" s="17" t="s">
        <v>109</v>
      </c>
      <c r="C239" s="18" t="s">
        <v>75</v>
      </c>
      <c r="D239" s="19" t="s">
        <v>79</v>
      </c>
      <c r="E239" s="17">
        <v>6.385691315E9</v>
      </c>
      <c r="F239" s="18">
        <v>0.037</v>
      </c>
      <c r="G239" s="18">
        <v>142.0</v>
      </c>
      <c r="H239" s="18">
        <v>0.18</v>
      </c>
      <c r="I239" s="20">
        <f t="array" ref="I239:J239">IFNA(VLOOKUP(A239,ENERGY!$A$2:$F$2692,{5,6},0),0)</f>
        <v>1984</v>
      </c>
      <c r="J239" s="20">
        <v>2574.0</v>
      </c>
      <c r="K239" s="20">
        <f t="array" ref="K239:S239">VLOOKUP(A239,'HUMAN RESOURCES'!$A$2:$M$2692,{2,3,4,5,6,7,8,9,10},0)</f>
        <v>0.033</v>
      </c>
      <c r="L239" s="20">
        <v>0.054</v>
      </c>
      <c r="M239" s="20">
        <v>61.0</v>
      </c>
      <c r="N239" s="20">
        <v>58.0</v>
      </c>
      <c r="O239" s="20">
        <v>0.402</v>
      </c>
      <c r="P239" s="20">
        <v>0.54</v>
      </c>
      <c r="Q239" s="20">
        <v>0.058</v>
      </c>
      <c r="R239" s="20">
        <v>1285318.0</v>
      </c>
      <c r="S239" s="20">
        <v>0.816</v>
      </c>
      <c r="T239" s="20">
        <f t="array" ref="T239:U239">VLOOKUP(A239,TOURISM!$A$2:$F$2692,{3,6},0)</f>
        <v>77000000</v>
      </c>
      <c r="U239" s="20">
        <v>2.34E8</v>
      </c>
      <c r="V239" s="20" t="str">
        <f t="array" ref="V239:AA239">VLOOKUP(A239,BUSINESS!$A$2:$J$2692,{4,5,6,7,8,9},0)</f>
        <v/>
      </c>
      <c r="W239" s="20"/>
      <c r="X239" s="20"/>
      <c r="Y239" s="20"/>
      <c r="Z239" s="20">
        <v>0.019</v>
      </c>
      <c r="AA239" s="20">
        <v>0.217</v>
      </c>
      <c r="AB239" s="21">
        <f t="shared" si="2"/>
        <v>4968.180104</v>
      </c>
      <c r="AC239" s="20">
        <f t="shared" si="76"/>
        <v>0.001543586879</v>
      </c>
      <c r="AD239" s="20">
        <f t="shared" ref="AD239:AD244" si="77">J239/R239</f>
        <v>0.002002617251</v>
      </c>
      <c r="AE239" s="20">
        <f t="shared" si="73"/>
        <v>182.0561137</v>
      </c>
      <c r="AF239" s="22" t="b">
        <f t="shared" si="4"/>
        <v>0</v>
      </c>
      <c r="AG239" s="20" t="b">
        <f t="shared" si="5"/>
        <v>0</v>
      </c>
      <c r="AH239" s="20" t="b">
        <f t="shared" si="6"/>
        <v>0</v>
      </c>
      <c r="AI239" s="20" t="b">
        <f t="shared" si="7"/>
        <v>0</v>
      </c>
      <c r="AJ239" s="20"/>
      <c r="AK239" s="20"/>
      <c r="AL239" s="20"/>
      <c r="AM239" s="20"/>
      <c r="AN239" s="20"/>
      <c r="AO239" s="20"/>
      <c r="AP239" s="20"/>
      <c r="AQ239" s="20"/>
      <c r="AR239" s="23"/>
      <c r="AS239" s="23"/>
      <c r="AT239" s="23"/>
      <c r="AU239" s="23"/>
      <c r="AV239" s="23"/>
    </row>
    <row r="240" ht="15.75" customHeight="1">
      <c r="A240" s="17" t="str">
        <f t="shared" si="1"/>
        <v>Gabon-Africa2003</v>
      </c>
      <c r="B240" s="17" t="s">
        <v>109</v>
      </c>
      <c r="C240" s="18" t="s">
        <v>75</v>
      </c>
      <c r="D240" s="19" t="s">
        <v>81</v>
      </c>
      <c r="E240" s="17">
        <v>6.39012359E9</v>
      </c>
      <c r="F240" s="18">
        <v>0.038</v>
      </c>
      <c r="G240" s="18">
        <v>174.0</v>
      </c>
      <c r="H240" s="18">
        <v>0.18</v>
      </c>
      <c r="I240" s="20">
        <f t="array" ref="I240:J240">IFNA(VLOOKUP(A240,ENERGY!$A$2:$F$2692,{5,6},0),0)</f>
        <v>1925</v>
      </c>
      <c r="J240" s="20">
        <v>81.0</v>
      </c>
      <c r="K240" s="20">
        <f t="array" ref="K240:S240">VLOOKUP(A240,'HUMAN RESOURCES'!$A$2:$M$2692,{2,3,4,5,6,7,8,9,10},0)</f>
        <v>0.033</v>
      </c>
      <c r="L240" s="20">
        <v>0.053</v>
      </c>
      <c r="M240" s="20">
        <v>61.0</v>
      </c>
      <c r="N240" s="20">
        <v>58.0</v>
      </c>
      <c r="O240" s="20">
        <v>0.399</v>
      </c>
      <c r="P240" s="20">
        <v>0.543</v>
      </c>
      <c r="Q240" s="20">
        <v>0.057</v>
      </c>
      <c r="R240" s="20">
        <v>1315820.0</v>
      </c>
      <c r="S240" s="20">
        <v>0.822</v>
      </c>
      <c r="T240" s="20">
        <f t="array" ref="T240:U240">VLOOKUP(A240,TOURISM!$A$2:$F$2692,{3,6},0)</f>
        <v>84000000</v>
      </c>
      <c r="U240" s="20">
        <v>2.39E8</v>
      </c>
      <c r="V240" s="20" t="str">
        <f t="array" ref="V240:AA240">VLOOKUP(A240,BUSINESS!$A$2:$J$2692,{4,5,6,7,8,9},0)</f>
        <v/>
      </c>
      <c r="W240" s="20"/>
      <c r="X240" s="20"/>
      <c r="Y240" s="20"/>
      <c r="Z240" s="20">
        <v>0.027</v>
      </c>
      <c r="AA240" s="20">
        <v>0.228</v>
      </c>
      <c r="AB240" s="21">
        <f t="shared" si="2"/>
        <v>4856.38126</v>
      </c>
      <c r="AC240" s="20">
        <f t="shared" si="76"/>
        <v>0.001462966059</v>
      </c>
      <c r="AD240" s="20">
        <f t="shared" si="77"/>
        <v>0.00006155857184</v>
      </c>
      <c r="AE240" s="20">
        <f t="shared" si="73"/>
        <v>181.635786</v>
      </c>
      <c r="AF240" s="22" t="b">
        <f t="shared" si="4"/>
        <v>0</v>
      </c>
      <c r="AG240" s="20" t="b">
        <f t="shared" si="5"/>
        <v>0</v>
      </c>
      <c r="AH240" s="20" t="b">
        <f t="shared" si="6"/>
        <v>0</v>
      </c>
      <c r="AI240" s="20" t="b">
        <f t="shared" si="7"/>
        <v>0</v>
      </c>
      <c r="AJ240" s="20"/>
      <c r="AK240" s="20"/>
      <c r="AL240" s="20"/>
      <c r="AM240" s="20"/>
      <c r="AN240" s="20"/>
      <c r="AO240" s="20"/>
      <c r="AP240" s="20"/>
      <c r="AQ240" s="20"/>
      <c r="AR240" s="23"/>
      <c r="AS240" s="23"/>
      <c r="AT240" s="23"/>
      <c r="AU240" s="23"/>
      <c r="AV240" s="23"/>
    </row>
    <row r="241" ht="15.75" customHeight="1">
      <c r="A241" s="17" t="str">
        <f t="shared" si="1"/>
        <v>Gabon-Africa2004</v>
      </c>
      <c r="B241" s="17" t="s">
        <v>109</v>
      </c>
      <c r="C241" s="18" t="s">
        <v>75</v>
      </c>
      <c r="D241" s="19" t="s">
        <v>83</v>
      </c>
      <c r="E241" s="17">
        <v>6.40672702E9</v>
      </c>
      <c r="F241" s="18">
        <v>0.034</v>
      </c>
      <c r="G241" s="18">
        <v>180.0</v>
      </c>
      <c r="H241" s="18">
        <v>0.18</v>
      </c>
      <c r="I241" s="20">
        <f t="array" ref="I241:J241">IFNA(VLOOKUP(A241,ENERGY!$A$2:$F$2692,{5,6},0),0)</f>
        <v>1880</v>
      </c>
      <c r="J241" s="20">
        <v>1566.0</v>
      </c>
      <c r="K241" s="20">
        <f t="array" ref="K241:S241">VLOOKUP(A241,'HUMAN RESOURCES'!$A$2:$M$2692,{2,3,4,5,6,7,8,9,10},0)</f>
        <v>0.033</v>
      </c>
      <c r="L241" s="20">
        <v>0.052</v>
      </c>
      <c r="M241" s="20">
        <v>61.0</v>
      </c>
      <c r="N241" s="20">
        <v>59.0</v>
      </c>
      <c r="O241" s="20">
        <v>0.397</v>
      </c>
      <c r="P241" s="20">
        <v>0.546</v>
      </c>
      <c r="Q241" s="20">
        <v>0.057</v>
      </c>
      <c r="R241" s="20">
        <v>1347125.0</v>
      </c>
      <c r="S241" s="20">
        <v>0.828</v>
      </c>
      <c r="T241" s="20">
        <f t="array" ref="T241:U241">VLOOKUP(A241,TOURISM!$A$2:$F$2692,{3,6},0)</f>
        <v>74000000</v>
      </c>
      <c r="U241" s="20">
        <v>2.75E8</v>
      </c>
      <c r="V241" s="20" t="str">
        <f t="array" ref="V241:AA241">VLOOKUP(A241,BUSINESS!$A$2:$J$2692,{4,5,6,7,8,9},0)</f>
        <v/>
      </c>
      <c r="W241" s="20"/>
      <c r="X241" s="20"/>
      <c r="Y241" s="20"/>
      <c r="Z241" s="20">
        <v>0.03</v>
      </c>
      <c r="AA241" s="20">
        <v>0.363</v>
      </c>
      <c r="AB241" s="21">
        <f t="shared" si="2"/>
        <v>4755.851922</v>
      </c>
      <c r="AC241" s="20">
        <f t="shared" si="76"/>
        <v>0.001395564628</v>
      </c>
      <c r="AD241" s="20">
        <f t="shared" si="77"/>
        <v>0.001162475643</v>
      </c>
      <c r="AE241" s="20">
        <f t="shared" si="73"/>
        <v>204.138443</v>
      </c>
      <c r="AF241" s="22" t="b">
        <f t="shared" si="4"/>
        <v>0</v>
      </c>
      <c r="AG241" s="20" t="b">
        <f t="shared" si="5"/>
        <v>0</v>
      </c>
      <c r="AH241" s="20" t="b">
        <f t="shared" si="6"/>
        <v>0</v>
      </c>
      <c r="AI241" s="20" t="b">
        <f t="shared" si="7"/>
        <v>0</v>
      </c>
      <c r="AJ241" s="20"/>
      <c r="AK241" s="20"/>
      <c r="AL241" s="20"/>
      <c r="AM241" s="20"/>
      <c r="AN241" s="20"/>
      <c r="AO241" s="20"/>
      <c r="AP241" s="20"/>
      <c r="AQ241" s="20"/>
      <c r="AR241" s="23"/>
      <c r="AS241" s="23"/>
      <c r="AT241" s="23"/>
      <c r="AU241" s="23"/>
      <c r="AV241" s="23"/>
    </row>
    <row r="242" ht="15.75" customHeight="1">
      <c r="A242" s="17" t="str">
        <f t="shared" si="1"/>
        <v>Gabon-Africa2005</v>
      </c>
      <c r="B242" s="17" t="s">
        <v>109</v>
      </c>
      <c r="C242" s="18" t="s">
        <v>75</v>
      </c>
      <c r="D242" s="19" t="s">
        <v>84</v>
      </c>
      <c r="E242" s="17">
        <v>6.411147323E9</v>
      </c>
      <c r="F242" s="18">
        <v>0.03</v>
      </c>
      <c r="G242" s="18">
        <v>187.0</v>
      </c>
      <c r="H242" s="18">
        <v>0.177</v>
      </c>
      <c r="I242" s="20">
        <f t="array" ref="I242:J242">IFNA(VLOOKUP(A242,ENERGY!$A$2:$F$2692,{5,6},0),0)</f>
        <v>1629</v>
      </c>
      <c r="J242" s="20">
        <v>1767.0</v>
      </c>
      <c r="K242" s="20">
        <f t="array" ref="K242:S242">VLOOKUP(A242,'HUMAN RESOURCES'!$A$2:$M$2692,{2,3,4,5,6,7,8,9,10},0)</f>
        <v>0.033</v>
      </c>
      <c r="L242" s="20">
        <v>0.05</v>
      </c>
      <c r="M242" s="20">
        <v>61.0</v>
      </c>
      <c r="N242" s="20">
        <v>59.0</v>
      </c>
      <c r="O242" s="20">
        <v>0.395</v>
      </c>
      <c r="P242" s="20">
        <v>0.549</v>
      </c>
      <c r="Q242" s="20">
        <v>0.056</v>
      </c>
      <c r="R242" s="20">
        <v>1379465.0</v>
      </c>
      <c r="S242" s="20">
        <v>0.834</v>
      </c>
      <c r="T242" s="20">
        <f t="array" ref="T242:U242">VLOOKUP(A242,TOURISM!$A$2:$F$2692,{3,6},0)</f>
        <v>13000000</v>
      </c>
      <c r="U242" s="20">
        <v>3.46E8</v>
      </c>
      <c r="V242" s="20">
        <f t="array" ref="V242:AA242">VLOOKUP(A242,BUSINESS!$A$2:$J$2692,{4,5,6,7,8,9},0)</f>
        <v>0.451</v>
      </c>
      <c r="W242" s="20">
        <v>57.0</v>
      </c>
      <c r="X242" s="20"/>
      <c r="Y242" s="20">
        <v>488.0</v>
      </c>
      <c r="Z242" s="20">
        <v>0.049</v>
      </c>
      <c r="AA242" s="20">
        <v>0.534</v>
      </c>
      <c r="AB242" s="21">
        <f t="shared" si="2"/>
        <v>4647.560701</v>
      </c>
      <c r="AC242" s="20">
        <f t="shared" si="76"/>
        <v>0.001180892592</v>
      </c>
      <c r="AD242" s="20">
        <f t="shared" si="77"/>
        <v>0.001280931376</v>
      </c>
      <c r="AE242" s="20">
        <f t="shared" si="73"/>
        <v>250.8218766</v>
      </c>
      <c r="AF242" s="22" t="b">
        <f t="shared" si="4"/>
        <v>0</v>
      </c>
      <c r="AG242" s="20" t="b">
        <f t="shared" si="5"/>
        <v>0</v>
      </c>
      <c r="AH242" s="20" t="b">
        <f t="shared" si="6"/>
        <v>0</v>
      </c>
      <c r="AI242" s="20" t="b">
        <f t="shared" si="7"/>
        <v>0</v>
      </c>
      <c r="AJ242" s="20"/>
      <c r="AK242" s="20"/>
      <c r="AL242" s="20"/>
      <c r="AM242" s="20"/>
      <c r="AN242" s="20"/>
      <c r="AO242" s="20"/>
      <c r="AP242" s="20"/>
      <c r="AQ242" s="20"/>
      <c r="AR242" s="23"/>
      <c r="AS242" s="23"/>
      <c r="AT242" s="23"/>
      <c r="AU242" s="23"/>
      <c r="AV242" s="23"/>
    </row>
    <row r="243" ht="15.75" customHeight="1">
      <c r="A243" s="17" t="str">
        <f t="shared" si="1"/>
        <v>Gabon-Africa2006</v>
      </c>
      <c r="B243" s="17" t="s">
        <v>109</v>
      </c>
      <c r="C243" s="18" t="s">
        <v>75</v>
      </c>
      <c r="D243" s="19" t="s">
        <v>85</v>
      </c>
      <c r="E243" s="17">
        <v>6.411842066E9</v>
      </c>
      <c r="F243" s="18">
        <v>0.032</v>
      </c>
      <c r="G243" s="18">
        <v>216.0</v>
      </c>
      <c r="H243" s="18">
        <v>0.153</v>
      </c>
      <c r="I243" s="20">
        <f t="array" ref="I243:J243">IFNA(VLOOKUP(A243,ENERGY!$A$2:$F$2692,{5,6},0),0)</f>
        <v>1832</v>
      </c>
      <c r="J243" s="20">
        <v>2332.0</v>
      </c>
      <c r="K243" s="20">
        <f t="array" ref="K243:S243">VLOOKUP(A243,'HUMAN RESOURCES'!$A$2:$M$2692,{2,3,4,5,6,7,8,9,10},0)</f>
        <v>0.033</v>
      </c>
      <c r="L243" s="20">
        <v>0.049</v>
      </c>
      <c r="M243" s="20">
        <v>61.0</v>
      </c>
      <c r="N243" s="20">
        <v>59.0</v>
      </c>
      <c r="O243" s="20">
        <v>0.393</v>
      </c>
      <c r="P243" s="20">
        <v>0.551</v>
      </c>
      <c r="Q243" s="20">
        <v>0.056</v>
      </c>
      <c r="R243" s="20">
        <v>1412907.0</v>
      </c>
      <c r="S243" s="20">
        <v>0.84</v>
      </c>
      <c r="T243" s="20" t="str">
        <f t="array" ref="T243:U243">VLOOKUP(A243,TOURISM!$A$2:$F$2692,{3,6},0)</f>
        <v/>
      </c>
      <c r="U243" s="20"/>
      <c r="V243" s="20">
        <f t="array" ref="V243:AA243">VLOOKUP(A243,BUSINESS!$A$2:$J$2692,{4,5,6,7,8,9},0)</f>
        <v>0.447</v>
      </c>
      <c r="W243" s="20">
        <v>57.0</v>
      </c>
      <c r="X243" s="20"/>
      <c r="Y243" s="20">
        <v>488.0</v>
      </c>
      <c r="Z243" s="20">
        <v>0.055</v>
      </c>
      <c r="AA243" s="20">
        <v>0.636</v>
      </c>
      <c r="AB243" s="21">
        <f t="shared" si="2"/>
        <v>4538.049614</v>
      </c>
      <c r="AC243" s="20">
        <f t="shared" si="76"/>
        <v>0.001296617541</v>
      </c>
      <c r="AD243" s="20">
        <f t="shared" si="77"/>
        <v>0.001650497874</v>
      </c>
      <c r="AE243" s="20"/>
      <c r="AF243" s="22" t="b">
        <f t="shared" si="4"/>
        <v>0</v>
      </c>
      <c r="AG243" s="20" t="b">
        <f t="shared" si="5"/>
        <v>0</v>
      </c>
      <c r="AH243" s="20" t="b">
        <f t="shared" si="6"/>
        <v>0</v>
      </c>
      <c r="AI243" s="20" t="b">
        <f t="shared" si="7"/>
        <v>0</v>
      </c>
      <c r="AJ243" s="20"/>
      <c r="AK243" s="20"/>
      <c r="AL243" s="20"/>
      <c r="AM243" s="20"/>
      <c r="AN243" s="20"/>
      <c r="AO243" s="20"/>
      <c r="AP243" s="20"/>
      <c r="AQ243" s="20"/>
      <c r="AR243" s="23"/>
      <c r="AS243" s="23"/>
      <c r="AT243" s="23"/>
      <c r="AU243" s="23"/>
      <c r="AV243" s="23"/>
    </row>
    <row r="244" ht="15.75" customHeight="1">
      <c r="A244" s="17" t="str">
        <f t="shared" si="1"/>
        <v>Gabon-Africa2007</v>
      </c>
      <c r="B244" s="17" t="s">
        <v>109</v>
      </c>
      <c r="C244" s="18" t="s">
        <v>75</v>
      </c>
      <c r="D244" s="19" t="s">
        <v>86</v>
      </c>
      <c r="E244" s="17">
        <v>6.44546083E9</v>
      </c>
      <c r="F244" s="18">
        <v>0.033</v>
      </c>
      <c r="G244" s="18">
        <v>262.0</v>
      </c>
      <c r="H244" s="18">
        <v>0.15</v>
      </c>
      <c r="I244" s="20">
        <f t="array" ref="I244:J244">IFNA(VLOOKUP(A244,ENERGY!$A$2:$F$2692,{5,6},0),0)</f>
        <v>1718</v>
      </c>
      <c r="J244" s="20">
        <v>2087.0</v>
      </c>
      <c r="K244" s="20">
        <f t="array" ref="K244:S244">VLOOKUP(A244,'HUMAN RESOURCES'!$A$2:$M$2692,{2,3,4,5,6,7,8,9,10},0)</f>
        <v>0.033</v>
      </c>
      <c r="L244" s="20">
        <v>0.048</v>
      </c>
      <c r="M244" s="20">
        <v>62.0</v>
      </c>
      <c r="N244" s="20">
        <v>60.0</v>
      </c>
      <c r="O244" s="20">
        <v>0.391</v>
      </c>
      <c r="P244" s="20">
        <v>0.554</v>
      </c>
      <c r="Q244" s="20">
        <v>0.055</v>
      </c>
      <c r="R244" s="20">
        <v>1447388.0</v>
      </c>
      <c r="S244" s="20">
        <v>0.844</v>
      </c>
      <c r="T244" s="20" t="str">
        <f t="array" ref="T244:U244">VLOOKUP(A244,TOURISM!$A$2:$F$2692,{3,6},0)</f>
        <v/>
      </c>
      <c r="U244" s="20"/>
      <c r="V244" s="20">
        <f t="array" ref="V244:AA244">VLOOKUP(A244,BUSINESS!$A$2:$J$2692,{4,5,6,7,8,9},0)</f>
        <v>0.447</v>
      </c>
      <c r="W244" s="20">
        <v>57.0</v>
      </c>
      <c r="X244" s="20"/>
      <c r="Y244" s="20">
        <v>488.0</v>
      </c>
      <c r="Z244" s="20">
        <v>0.058</v>
      </c>
      <c r="AA244" s="20">
        <v>0.808</v>
      </c>
      <c r="AB244" s="21">
        <f t="shared" si="2"/>
        <v>4453.167243</v>
      </c>
      <c r="AC244" s="20">
        <f t="shared" si="76"/>
        <v>0.001186965762</v>
      </c>
      <c r="AD244" s="20">
        <f t="shared" si="77"/>
        <v>0.001441907768</v>
      </c>
      <c r="AE244" s="20"/>
      <c r="AF244" s="22" t="b">
        <f t="shared" si="4"/>
        <v>0</v>
      </c>
      <c r="AG244" s="20" t="b">
        <f t="shared" si="5"/>
        <v>0</v>
      </c>
      <c r="AH244" s="20" t="b">
        <f t="shared" si="6"/>
        <v>0</v>
      </c>
      <c r="AI244" s="20" t="b">
        <f t="shared" si="7"/>
        <v>0</v>
      </c>
      <c r="AJ244" s="20"/>
      <c r="AK244" s="20"/>
      <c r="AL244" s="20"/>
      <c r="AM244" s="20"/>
      <c r="AN244" s="20"/>
      <c r="AO244" s="20"/>
      <c r="AP244" s="20"/>
      <c r="AQ244" s="20"/>
      <c r="AR244" s="23"/>
      <c r="AS244" s="23"/>
      <c r="AT244" s="23"/>
      <c r="AU244" s="23"/>
      <c r="AV244" s="23"/>
    </row>
    <row r="245" ht="15.75" customHeight="1">
      <c r="A245" s="17" t="str">
        <f t="shared" si="1"/>
        <v>Gabon-Africa2008</v>
      </c>
      <c r="B245" s="17" t="s">
        <v>109</v>
      </c>
      <c r="C245" s="18" t="s">
        <v>75</v>
      </c>
      <c r="D245" s="19" t="s">
        <v>87</v>
      </c>
      <c r="E245" s="17">
        <v>6.514271488E9</v>
      </c>
      <c r="F245" s="18">
        <v>0.027</v>
      </c>
      <c r="G245" s="18">
        <v>283.0</v>
      </c>
      <c r="H245" s="18"/>
      <c r="I245" s="20">
        <f t="array" ref="I245:J245">IFNA(VLOOKUP(A245,ENERGY!$A$2:$F$2692,{5,6},0),0)</f>
        <v>0</v>
      </c>
      <c r="J245" s="20">
        <v>0.0</v>
      </c>
      <c r="K245" s="20">
        <f t="array" ref="K245:S245">VLOOKUP(A245,'HUMAN RESOURCES'!$A$2:$M$2692,{2,3,4,5,6,7,8,9,10},0)</f>
        <v>0.033</v>
      </c>
      <c r="L245" s="20">
        <v>0.046</v>
      </c>
      <c r="M245" s="20">
        <v>62.0</v>
      </c>
      <c r="N245" s="20">
        <v>60.0</v>
      </c>
      <c r="O245" s="20">
        <v>0.389</v>
      </c>
      <c r="P245" s="20">
        <v>0.556</v>
      </c>
      <c r="Q245" s="20">
        <v>0.055</v>
      </c>
      <c r="R245" s="20">
        <v>1482843.0</v>
      </c>
      <c r="S245" s="20">
        <v>0.849</v>
      </c>
      <c r="T245" s="20" t="str">
        <f t="array" ref="T245:U245">VLOOKUP(A245,TOURISM!$A$2:$F$2692,{3,6},0)</f>
        <v/>
      </c>
      <c r="U245" s="20"/>
      <c r="V245" s="20">
        <f t="array" ref="V245:AA245">VLOOKUP(A245,BUSINESS!$A$2:$J$2692,{4,5,6,7,8,9},0)</f>
        <v>0.447</v>
      </c>
      <c r="W245" s="20">
        <v>57.0</v>
      </c>
      <c r="X245" s="20"/>
      <c r="Y245" s="20">
        <v>488.0</v>
      </c>
      <c r="Z245" s="20">
        <v>0.062</v>
      </c>
      <c r="AA245" s="20">
        <v>0.877</v>
      </c>
      <c r="AB245" s="21">
        <f t="shared" si="2"/>
        <v>4393.095889</v>
      </c>
      <c r="AC245" s="20"/>
      <c r="AD245" s="20"/>
      <c r="AE245" s="20"/>
      <c r="AF245" s="22" t="b">
        <f t="shared" si="4"/>
        <v>0</v>
      </c>
      <c r="AG245" s="20" t="b">
        <f t="shared" si="5"/>
        <v>0</v>
      </c>
      <c r="AH245" s="20" t="b">
        <f t="shared" si="6"/>
        <v>0</v>
      </c>
      <c r="AI245" s="20" t="b">
        <f t="shared" si="7"/>
        <v>0</v>
      </c>
      <c r="AJ245" s="20"/>
      <c r="AK245" s="20"/>
      <c r="AL245" s="20"/>
      <c r="AM245" s="20"/>
      <c r="AN245" s="20"/>
      <c r="AO245" s="20"/>
      <c r="AP245" s="20"/>
      <c r="AQ245" s="20"/>
      <c r="AR245" s="23"/>
      <c r="AS245" s="23"/>
      <c r="AT245" s="23"/>
      <c r="AU245" s="23"/>
      <c r="AV245" s="23"/>
    </row>
    <row r="246" ht="15.75" customHeight="1">
      <c r="A246" s="17" t="str">
        <f t="shared" si="1"/>
        <v>Gabon-Africa2009</v>
      </c>
      <c r="B246" s="17" t="s">
        <v>109</v>
      </c>
      <c r="C246" s="18" t="s">
        <v>75</v>
      </c>
      <c r="D246" s="19" t="s">
        <v>88</v>
      </c>
      <c r="E246" s="17">
        <v>6.516651E9</v>
      </c>
      <c r="F246" s="18">
        <v>0.037</v>
      </c>
      <c r="G246" s="18">
        <v>291.0</v>
      </c>
      <c r="H246" s="18"/>
      <c r="I246" s="20">
        <f t="array" ref="I246:J246">IFNA(VLOOKUP(A246,ENERGY!$A$2:$F$2692,{5,6},0),0)</f>
        <v>1593</v>
      </c>
      <c r="J246" s="20">
        <v>1335.0</v>
      </c>
      <c r="K246" s="20">
        <f t="array" ref="K246:S246">VLOOKUP(A246,'HUMAN RESOURCES'!$A$2:$M$2692,{2,3,4,5,6,7,8,9,10},0)</f>
        <v>0.033</v>
      </c>
      <c r="L246" s="20">
        <v>0.045</v>
      </c>
      <c r="M246" s="20">
        <v>63.0</v>
      </c>
      <c r="N246" s="20">
        <v>61.0</v>
      </c>
      <c r="O246" s="20">
        <v>0.388</v>
      </c>
      <c r="P246" s="20">
        <v>0.559</v>
      </c>
      <c r="Q246" s="20">
        <v>0.054</v>
      </c>
      <c r="R246" s="20">
        <v>1519155.0</v>
      </c>
      <c r="S246" s="20">
        <v>0.853</v>
      </c>
      <c r="T246" s="20" t="str">
        <f t="array" ref="T246:U246">VLOOKUP(A246,TOURISM!$A$2:$F$2692,{3,6},0)</f>
        <v/>
      </c>
      <c r="U246" s="20"/>
      <c r="V246" s="20">
        <f t="array" ref="V246:AA246">VLOOKUP(A246,BUSINESS!$A$2:$J$2692,{4,5,6,7,8,9},0)</f>
        <v>0.447</v>
      </c>
      <c r="W246" s="20">
        <v>57.0</v>
      </c>
      <c r="X246" s="20"/>
      <c r="Y246" s="20">
        <v>488.0</v>
      </c>
      <c r="Z246" s="20">
        <v>0.067</v>
      </c>
      <c r="AA246" s="20">
        <v>0.954</v>
      </c>
      <c r="AB246" s="21">
        <f t="shared" si="2"/>
        <v>4289.655104</v>
      </c>
      <c r="AC246" s="20">
        <f t="shared" ref="AC246:AC247" si="78">I246/R246</f>
        <v>0.00104860926</v>
      </c>
      <c r="AD246" s="20">
        <f t="shared" ref="AD246:AD247" si="79">J246/R246</f>
        <v>0.0008787780049</v>
      </c>
      <c r="AE246" s="20"/>
      <c r="AF246" s="22" t="b">
        <f t="shared" si="4"/>
        <v>0</v>
      </c>
      <c r="AG246" s="20" t="b">
        <f t="shared" si="5"/>
        <v>0</v>
      </c>
      <c r="AH246" s="20" t="b">
        <f t="shared" si="6"/>
        <v>0</v>
      </c>
      <c r="AI246" s="20" t="b">
        <f t="shared" si="7"/>
        <v>0</v>
      </c>
      <c r="AJ246" s="20"/>
      <c r="AK246" s="20"/>
      <c r="AL246" s="20"/>
      <c r="AM246" s="20"/>
      <c r="AN246" s="20"/>
      <c r="AO246" s="20"/>
      <c r="AP246" s="20"/>
      <c r="AQ246" s="20"/>
      <c r="AR246" s="23"/>
      <c r="AS246" s="23"/>
      <c r="AT246" s="23"/>
      <c r="AU246" s="23"/>
      <c r="AV246" s="23"/>
    </row>
    <row r="247" ht="15.75" customHeight="1">
      <c r="A247" s="17" t="str">
        <f t="shared" si="1"/>
        <v>Gabon-Africa2010</v>
      </c>
      <c r="B247" s="17" t="s">
        <v>109</v>
      </c>
      <c r="C247" s="18" t="s">
        <v>75</v>
      </c>
      <c r="D247" s="19" t="s">
        <v>89</v>
      </c>
      <c r="E247" s="17">
        <v>6.522732203E9</v>
      </c>
      <c r="F247" s="18">
        <v>0.035</v>
      </c>
      <c r="G247" s="18">
        <v>322.0</v>
      </c>
      <c r="H247" s="18"/>
      <c r="I247" s="20">
        <f t="array" ref="I247:J247">IFNA(VLOOKUP(A247,ENERGY!$A$2:$F$2692,{5,6},0),0)</f>
        <v>1768</v>
      </c>
      <c r="J247" s="20">
        <v>1977.0</v>
      </c>
      <c r="K247" s="20">
        <f t="array" ref="K247:S247">VLOOKUP(A247,'HUMAN RESOURCES'!$A$2:$M$2692,{2,3,4,5,6,7,8,9,10},0)</f>
        <v>0.033</v>
      </c>
      <c r="L247" s="20">
        <v>0.043</v>
      </c>
      <c r="M247" s="20">
        <v>63.0</v>
      </c>
      <c r="N247" s="20">
        <v>61.0</v>
      </c>
      <c r="O247" s="20">
        <v>0.386</v>
      </c>
      <c r="P247" s="20">
        <v>0.56</v>
      </c>
      <c r="Q247" s="20">
        <v>0.053</v>
      </c>
      <c r="R247" s="20">
        <v>1556222.0</v>
      </c>
      <c r="S247" s="20">
        <v>0.857</v>
      </c>
      <c r="T247" s="20" t="str">
        <f t="array" ref="T247:U247">VLOOKUP(A247,TOURISM!$A$2:$F$2692,{3,6},0)</f>
        <v/>
      </c>
      <c r="U247" s="20"/>
      <c r="V247" s="20">
        <f t="array" ref="V247:AA247">VLOOKUP(A247,BUSINESS!$A$2:$J$2692,{4,5,6,7,8,9},0)</f>
        <v>0.435</v>
      </c>
      <c r="W247" s="20">
        <v>57.0</v>
      </c>
      <c r="X247" s="20"/>
      <c r="Y247" s="20">
        <v>488.0</v>
      </c>
      <c r="Z247" s="20">
        <v>0.072</v>
      </c>
      <c r="AA247" s="20">
        <v>1.035</v>
      </c>
      <c r="AB247" s="21">
        <f t="shared" si="2"/>
        <v>4191.389277</v>
      </c>
      <c r="AC247" s="20">
        <f t="shared" si="78"/>
        <v>0.001136084697</v>
      </c>
      <c r="AD247" s="20">
        <f t="shared" si="79"/>
        <v>0.001270384302</v>
      </c>
      <c r="AE247" s="20"/>
      <c r="AF247" s="22" t="b">
        <f t="shared" si="4"/>
        <v>0</v>
      </c>
      <c r="AG247" s="20" t="b">
        <f t="shared" si="5"/>
        <v>0</v>
      </c>
      <c r="AH247" s="20" t="b">
        <f t="shared" si="6"/>
        <v>0</v>
      </c>
      <c r="AI247" s="20" t="b">
        <f t="shared" si="7"/>
        <v>0</v>
      </c>
      <c r="AJ247" s="20"/>
      <c r="AK247" s="20"/>
      <c r="AL247" s="20"/>
      <c r="AM247" s="20"/>
      <c r="AN247" s="20"/>
      <c r="AO247" s="20"/>
      <c r="AP247" s="20"/>
      <c r="AQ247" s="20"/>
      <c r="AR247" s="23"/>
      <c r="AS247" s="23"/>
      <c r="AT247" s="23"/>
      <c r="AU247" s="23"/>
      <c r="AV247" s="23"/>
    </row>
    <row r="248" ht="15.75" customHeight="1">
      <c r="A248" s="17" t="str">
        <f t="shared" si="1"/>
        <v>Gabon-Africa2011</v>
      </c>
      <c r="B248" s="17" t="s">
        <v>109</v>
      </c>
      <c r="C248" s="18" t="s">
        <v>75</v>
      </c>
      <c r="D248" s="19" t="s">
        <v>90</v>
      </c>
      <c r="E248" s="17">
        <v>6.548530572E9</v>
      </c>
      <c r="F248" s="18">
        <v>0.034</v>
      </c>
      <c r="G248" s="18">
        <v>401.0</v>
      </c>
      <c r="H248" s="18"/>
      <c r="I248" s="20">
        <f t="array" ref="I248:J248">IFNA(VLOOKUP(A248,ENERGY!$A$2:$F$2692,{5,6},0),0)</f>
        <v>0</v>
      </c>
      <c r="J248" s="20">
        <v>0.0</v>
      </c>
      <c r="K248" s="20">
        <f t="array" ref="K248:S248">VLOOKUP(A248,'HUMAN RESOURCES'!$A$2:$M$2692,{2,3,4,5,6,7,8,9,10},0)</f>
        <v>0.032</v>
      </c>
      <c r="L248" s="20">
        <v>0.042</v>
      </c>
      <c r="M248" s="20">
        <v>64.0</v>
      </c>
      <c r="N248" s="20">
        <v>62.0</v>
      </c>
      <c r="O248" s="20">
        <v>0.385</v>
      </c>
      <c r="P248" s="20">
        <v>0.562</v>
      </c>
      <c r="Q248" s="20">
        <v>0.053</v>
      </c>
      <c r="R248" s="20">
        <v>1594034.0</v>
      </c>
      <c r="S248" s="20">
        <v>0.86</v>
      </c>
      <c r="T248" s="20" t="str">
        <f t="array" ref="T248:U248">VLOOKUP(A248,TOURISM!$A$2:$F$2692,{3,6},0)</f>
        <v/>
      </c>
      <c r="U248" s="20"/>
      <c r="V248" s="20">
        <f t="array" ref="V248:AA248">VLOOKUP(A248,BUSINESS!$A$2:$J$2692,{4,5,6,7,8,9},0)</f>
        <v>0.435</v>
      </c>
      <c r="W248" s="20">
        <v>57.0</v>
      </c>
      <c r="X248" s="20"/>
      <c r="Y248" s="20">
        <v>488.0</v>
      </c>
      <c r="Z248" s="20">
        <v>0.08</v>
      </c>
      <c r="AA248" s="20">
        <v>1.487</v>
      </c>
      <c r="AB248" s="21">
        <f t="shared" si="2"/>
        <v>4108.149871</v>
      </c>
      <c r="AC248" s="20"/>
      <c r="AD248" s="20"/>
      <c r="AE248" s="20"/>
      <c r="AF248" s="22" t="b">
        <f t="shared" si="4"/>
        <v>0</v>
      </c>
      <c r="AG248" s="20" t="b">
        <f t="shared" si="5"/>
        <v>0</v>
      </c>
      <c r="AH248" s="20" t="b">
        <f t="shared" si="6"/>
        <v>0</v>
      </c>
      <c r="AI248" s="20" t="b">
        <f t="shared" si="7"/>
        <v>0</v>
      </c>
      <c r="AJ248" s="20"/>
      <c r="AK248" s="20"/>
      <c r="AL248" s="20"/>
      <c r="AM248" s="20"/>
      <c r="AN248" s="20"/>
      <c r="AO248" s="20"/>
      <c r="AP248" s="20"/>
      <c r="AQ248" s="20"/>
      <c r="AR248" s="23"/>
      <c r="AS248" s="23"/>
      <c r="AT248" s="23"/>
      <c r="AU248" s="23"/>
      <c r="AV248" s="23"/>
    </row>
    <row r="249" ht="15.75" customHeight="1">
      <c r="A249" s="17" t="str">
        <f t="shared" si="1"/>
        <v>Gabon-Africa2012</v>
      </c>
      <c r="B249" s="17" t="s">
        <v>109</v>
      </c>
      <c r="C249" s="18" t="s">
        <v>75</v>
      </c>
      <c r="D249" s="19" t="s">
        <v>91</v>
      </c>
      <c r="E249" s="17">
        <v>6.557333067E9</v>
      </c>
      <c r="F249" s="18">
        <v>0.035</v>
      </c>
      <c r="G249" s="18">
        <v>397.0</v>
      </c>
      <c r="H249" s="18"/>
      <c r="I249" s="20">
        <f t="array" ref="I249:J249">IFNA(VLOOKUP(A249,ENERGY!$A$2:$F$2692,{5,6},0),0)</f>
        <v>0</v>
      </c>
      <c r="J249" s="20">
        <v>0.0</v>
      </c>
      <c r="K249" s="20">
        <f t="array" ref="K249:S249">VLOOKUP(A249,'HUMAN RESOURCES'!$A$2:$M$2692,{2,3,4,5,6,7,8,9,10},0)</f>
        <v>0.032</v>
      </c>
      <c r="L249" s="20">
        <v>0.04</v>
      </c>
      <c r="M249" s="20">
        <v>64.0</v>
      </c>
      <c r="N249" s="20">
        <v>62.0</v>
      </c>
      <c r="O249" s="20">
        <v>0.385</v>
      </c>
      <c r="P249" s="20">
        <v>0.563</v>
      </c>
      <c r="Q249" s="20">
        <v>0.052</v>
      </c>
      <c r="R249" s="20">
        <v>1632572.0</v>
      </c>
      <c r="S249" s="20">
        <v>0.864</v>
      </c>
      <c r="T249" s="20" t="str">
        <f t="array" ref="T249:U249">VLOOKUP(A249,TOURISM!$A$2:$F$2692,{3,6},0)</f>
        <v/>
      </c>
      <c r="U249" s="20"/>
      <c r="V249" s="20">
        <f t="array" ref="V249:AA249">VLOOKUP(A249,BUSINESS!$A$2:$J$2692,{4,5,6,7,8,9},0)</f>
        <v>0.435</v>
      </c>
      <c r="W249" s="20">
        <v>57.0</v>
      </c>
      <c r="X249" s="20">
        <v>169.0</v>
      </c>
      <c r="Y249" s="20">
        <v>488.0</v>
      </c>
      <c r="Z249" s="20">
        <v>0.086</v>
      </c>
      <c r="AA249" s="20">
        <v>1.795</v>
      </c>
      <c r="AB249" s="21">
        <f t="shared" si="2"/>
        <v>4016.565926</v>
      </c>
      <c r="AC249" s="20"/>
      <c r="AD249" s="20"/>
      <c r="AE249" s="20"/>
      <c r="AF249" s="22" t="b">
        <f t="shared" si="4"/>
        <v>0</v>
      </c>
      <c r="AG249" s="20" t="b">
        <f t="shared" si="5"/>
        <v>0</v>
      </c>
      <c r="AH249" s="20" t="b">
        <f t="shared" si="6"/>
        <v>0</v>
      </c>
      <c r="AI249" s="20" t="b">
        <f t="shared" si="7"/>
        <v>0</v>
      </c>
      <c r="AJ249" s="20"/>
      <c r="AK249" s="20"/>
      <c r="AL249" s="20"/>
      <c r="AM249" s="20"/>
      <c r="AN249" s="20"/>
      <c r="AO249" s="20"/>
      <c r="AP249" s="20"/>
      <c r="AQ249" s="20"/>
      <c r="AR249" s="23"/>
      <c r="AS249" s="23"/>
      <c r="AT249" s="23"/>
      <c r="AU249" s="23"/>
      <c r="AV249" s="23"/>
    </row>
    <row r="250" ht="15.75" customHeight="1">
      <c r="A250" s="17" t="str">
        <f t="shared" si="1"/>
        <v>Gambia, The-Africa2000</v>
      </c>
      <c r="B250" s="17" t="s">
        <v>110</v>
      </c>
      <c r="C250" s="18" t="s">
        <v>75</v>
      </c>
      <c r="D250" s="19" t="s">
        <v>76</v>
      </c>
      <c r="E250" s="17">
        <v>6.558416322E9</v>
      </c>
      <c r="F250" s="18">
        <v>0.045</v>
      </c>
      <c r="G250" s="18">
        <v>29.0</v>
      </c>
      <c r="H250" s="18">
        <v>0.24</v>
      </c>
      <c r="I250" s="20" t="str">
        <f t="array" ref="I250:J250">IFNA(VLOOKUP(A250,ENERGY!$A$2:$F$2692,{5,6},0),0)</f>
        <v/>
      </c>
      <c r="J250" s="20"/>
      <c r="K250" s="20">
        <f t="array" ref="K250:S250">VLOOKUP(A250,'HUMAN RESOURCES'!$A$2:$M$2692,{2,3,4,5,6,7,8,9,10},0)</f>
        <v>0.045</v>
      </c>
      <c r="L250" s="20">
        <v>0.063</v>
      </c>
      <c r="M250" s="20">
        <v>56.0</v>
      </c>
      <c r="N250" s="20">
        <v>54.0</v>
      </c>
      <c r="O250" s="20">
        <v>0.459</v>
      </c>
      <c r="P250" s="20">
        <v>0.514</v>
      </c>
      <c r="Q250" s="20">
        <v>0.027</v>
      </c>
      <c r="R250" s="20">
        <v>1228863.0</v>
      </c>
      <c r="S250" s="20">
        <v>0.479</v>
      </c>
      <c r="T250" s="20" t="str">
        <f t="array" ref="T250:U250">VLOOKUP(A250,TOURISM!$A$2:$F$2692,{3,6},0)</f>
        <v/>
      </c>
      <c r="U250" s="20"/>
      <c r="V250" s="20" t="str">
        <f t="array" ref="V250:AA250">VLOOKUP(A250,BUSINESS!$A$2:$J$2692,{4,5,6,7,8,9},0)</f>
        <v/>
      </c>
      <c r="W250" s="20"/>
      <c r="X250" s="20"/>
      <c r="Y250" s="20"/>
      <c r="Z250" s="20">
        <v>0.009</v>
      </c>
      <c r="AA250" s="20">
        <v>0.005</v>
      </c>
      <c r="AB250" s="21">
        <f t="shared" si="2"/>
        <v>5336.979242</v>
      </c>
      <c r="AC250" s="20"/>
      <c r="AD250" s="20"/>
      <c r="AE250" s="20"/>
      <c r="AF250" s="22" t="b">
        <f t="shared" si="4"/>
        <v>0</v>
      </c>
      <c r="AG250" s="20" t="b">
        <f t="shared" si="5"/>
        <v>0</v>
      </c>
      <c r="AH250" s="20" t="b">
        <f t="shared" si="6"/>
        <v>0</v>
      </c>
      <c r="AI250" s="20" t="b">
        <f t="shared" si="7"/>
        <v>0</v>
      </c>
      <c r="AJ250" s="20"/>
      <c r="AK250" s="20"/>
      <c r="AL250" s="20"/>
      <c r="AM250" s="20"/>
      <c r="AN250" s="20"/>
      <c r="AO250" s="20"/>
      <c r="AP250" s="20"/>
      <c r="AQ250" s="20"/>
      <c r="AR250" s="23"/>
      <c r="AS250" s="23"/>
      <c r="AT250" s="23"/>
      <c r="AU250" s="23"/>
      <c r="AV250" s="23"/>
    </row>
    <row r="251" ht="15.75" customHeight="1">
      <c r="A251" s="17" t="str">
        <f t="shared" si="1"/>
        <v>Gambia, The-Africa2001</v>
      </c>
      <c r="B251" s="17" t="s">
        <v>110</v>
      </c>
      <c r="C251" s="18" t="s">
        <v>75</v>
      </c>
      <c r="D251" s="19" t="s">
        <v>77</v>
      </c>
      <c r="E251" s="17">
        <v>6.5605469E9</v>
      </c>
      <c r="F251" s="18">
        <v>0.046</v>
      </c>
      <c r="G251" s="18">
        <v>25.0</v>
      </c>
      <c r="H251" s="18">
        <v>0.24</v>
      </c>
      <c r="I251" s="20" t="str">
        <f t="array" ref="I251:J251">IFNA(VLOOKUP(A251,ENERGY!$A$2:$F$2692,{5,6},0),0)</f>
        <v/>
      </c>
      <c r="J251" s="20"/>
      <c r="K251" s="20">
        <f t="array" ref="K251:S251">VLOOKUP(A251,'HUMAN RESOURCES'!$A$2:$M$2692,{2,3,4,5,6,7,8,9,10},0)</f>
        <v>0.045</v>
      </c>
      <c r="L251" s="20">
        <v>0.062</v>
      </c>
      <c r="M251" s="20">
        <v>57.0</v>
      </c>
      <c r="N251" s="20">
        <v>54.0</v>
      </c>
      <c r="O251" s="20">
        <v>0.459</v>
      </c>
      <c r="P251" s="20">
        <v>0.515</v>
      </c>
      <c r="Q251" s="20">
        <v>0.027</v>
      </c>
      <c r="R251" s="20">
        <v>1266691.0</v>
      </c>
      <c r="S251" s="20">
        <v>0.488</v>
      </c>
      <c r="T251" s="20" t="str">
        <f t="array" ref="T251:U251">VLOOKUP(A251,TOURISM!$A$2:$F$2692,{3,6},0)</f>
        <v/>
      </c>
      <c r="U251" s="20"/>
      <c r="V251" s="20" t="str">
        <f t="array" ref="V251:AA251">VLOOKUP(A251,BUSINESS!$A$2:$J$2692,{4,5,6,7,8,9},0)</f>
        <v/>
      </c>
      <c r="W251" s="20"/>
      <c r="X251" s="20"/>
      <c r="Y251" s="20"/>
      <c r="Z251" s="20">
        <v>0.013</v>
      </c>
      <c r="AA251" s="20">
        <v>0.043</v>
      </c>
      <c r="AB251" s="21">
        <f t="shared" si="2"/>
        <v>5179.279635</v>
      </c>
      <c r="AC251" s="20"/>
      <c r="AD251" s="20"/>
      <c r="AE251" s="20"/>
      <c r="AF251" s="22" t="b">
        <f t="shared" si="4"/>
        <v>0</v>
      </c>
      <c r="AG251" s="20" t="b">
        <f t="shared" si="5"/>
        <v>0</v>
      </c>
      <c r="AH251" s="20" t="b">
        <f t="shared" si="6"/>
        <v>0</v>
      </c>
      <c r="AI251" s="20" t="b">
        <f t="shared" si="7"/>
        <v>0</v>
      </c>
      <c r="AJ251" s="20"/>
      <c r="AK251" s="20"/>
      <c r="AL251" s="20"/>
      <c r="AM251" s="20"/>
      <c r="AN251" s="20"/>
      <c r="AO251" s="20"/>
      <c r="AP251" s="20"/>
      <c r="AQ251" s="20"/>
      <c r="AR251" s="23"/>
      <c r="AS251" s="23"/>
      <c r="AT251" s="23"/>
      <c r="AU251" s="23"/>
      <c r="AV251" s="23"/>
    </row>
    <row r="252" ht="15.75" customHeight="1">
      <c r="A252" s="17" t="str">
        <f t="shared" si="1"/>
        <v>Gambia, The-Africa2002</v>
      </c>
      <c r="B252" s="17" t="s">
        <v>110</v>
      </c>
      <c r="C252" s="18" t="s">
        <v>75</v>
      </c>
      <c r="D252" s="19" t="s">
        <v>79</v>
      </c>
      <c r="E252" s="17">
        <v>6.578515331E9</v>
      </c>
      <c r="F252" s="18">
        <v>0.038</v>
      </c>
      <c r="G252" s="18">
        <v>17.0</v>
      </c>
      <c r="H252" s="18">
        <v>0.24</v>
      </c>
      <c r="I252" s="20" t="str">
        <f t="array" ref="I252:J252">IFNA(VLOOKUP(A252,ENERGY!$A$2:$F$2692,{5,6},0),0)</f>
        <v/>
      </c>
      <c r="J252" s="20">
        <v>473.0</v>
      </c>
      <c r="K252" s="20">
        <f t="array" ref="K252:S252">VLOOKUP(A252,'HUMAN RESOURCES'!$A$2:$M$2692,{2,3,4,5,6,7,8,9,10},0)</f>
        <v>0.045</v>
      </c>
      <c r="L252" s="20">
        <v>0.061</v>
      </c>
      <c r="M252" s="20">
        <v>57.0</v>
      </c>
      <c r="N252" s="20">
        <v>55.0</v>
      </c>
      <c r="O252" s="20">
        <v>0.459</v>
      </c>
      <c r="P252" s="20">
        <v>0.515</v>
      </c>
      <c r="Q252" s="20">
        <v>0.026</v>
      </c>
      <c r="R252" s="20">
        <v>1306667.0</v>
      </c>
      <c r="S252" s="20">
        <v>0.497</v>
      </c>
      <c r="T252" s="20" t="str">
        <f t="array" ref="T252:U252">VLOOKUP(A252,TOURISM!$A$2:$F$2692,{3,6},0)</f>
        <v/>
      </c>
      <c r="U252" s="20"/>
      <c r="V252" s="20" t="str">
        <f t="array" ref="V252:AA252">VLOOKUP(A252,BUSINESS!$A$2:$J$2692,{4,5,6,7,8,9},0)</f>
        <v/>
      </c>
      <c r="W252" s="20"/>
      <c r="X252" s="20"/>
      <c r="Y252" s="20"/>
      <c r="Z252" s="20">
        <v>0.018</v>
      </c>
      <c r="AA252" s="20">
        <v>0.077</v>
      </c>
      <c r="AB252" s="21">
        <f t="shared" si="2"/>
        <v>5034.576775</v>
      </c>
      <c r="AC252" s="20"/>
      <c r="AD252" s="20">
        <f t="shared" ref="AD252:AD257" si="80">J252/R252</f>
        <v>0.0003619897036</v>
      </c>
      <c r="AE252" s="20"/>
      <c r="AF252" s="22" t="b">
        <f t="shared" si="4"/>
        <v>0</v>
      </c>
      <c r="AG252" s="20" t="b">
        <f t="shared" si="5"/>
        <v>0</v>
      </c>
      <c r="AH252" s="20" t="b">
        <f t="shared" si="6"/>
        <v>0</v>
      </c>
      <c r="AI252" s="20" t="b">
        <f t="shared" si="7"/>
        <v>0</v>
      </c>
      <c r="AJ252" s="20"/>
      <c r="AK252" s="20"/>
      <c r="AL252" s="20"/>
      <c r="AM252" s="20"/>
      <c r="AN252" s="20"/>
      <c r="AO252" s="20"/>
      <c r="AP252" s="20"/>
      <c r="AQ252" s="20"/>
      <c r="AR252" s="23"/>
      <c r="AS252" s="23"/>
      <c r="AT252" s="23"/>
      <c r="AU252" s="23"/>
      <c r="AV252" s="23"/>
    </row>
    <row r="253" ht="15.75" customHeight="1">
      <c r="A253" s="17" t="str">
        <f t="shared" si="1"/>
        <v>Gambia, The-Africa2003</v>
      </c>
      <c r="B253" s="17" t="s">
        <v>110</v>
      </c>
      <c r="C253" s="18" t="s">
        <v>75</v>
      </c>
      <c r="D253" s="19" t="s">
        <v>81</v>
      </c>
      <c r="E253" s="17">
        <v>6.584649419E9</v>
      </c>
      <c r="F253" s="18">
        <v>0.042</v>
      </c>
      <c r="G253" s="18">
        <v>15.0</v>
      </c>
      <c r="H253" s="18">
        <v>0.293</v>
      </c>
      <c r="I253" s="20" t="str">
        <f t="array" ref="I253:J253">IFNA(VLOOKUP(A253,ENERGY!$A$2:$F$2692,{5,6},0),0)</f>
        <v/>
      </c>
      <c r="J253" s="20">
        <v>436.0</v>
      </c>
      <c r="K253" s="20">
        <f t="array" ref="K253:S253">VLOOKUP(A253,'HUMAN RESOURCES'!$A$2:$M$2692,{2,3,4,5,6,7,8,9,10},0)</f>
        <v>0.045</v>
      </c>
      <c r="L253" s="20">
        <v>0.059</v>
      </c>
      <c r="M253" s="20">
        <v>57.0</v>
      </c>
      <c r="N253" s="20">
        <v>55.0</v>
      </c>
      <c r="O253" s="20">
        <v>0.459</v>
      </c>
      <c r="P253" s="20">
        <v>0.515</v>
      </c>
      <c r="Q253" s="20">
        <v>0.026</v>
      </c>
      <c r="R253" s="20">
        <v>1348548.0</v>
      </c>
      <c r="S253" s="20">
        <v>0.506</v>
      </c>
      <c r="T253" s="20">
        <f t="array" ref="T253:U253">VLOOKUP(A253,TOURISM!$A$2:$F$2692,{3,6},0)</f>
        <v>58000000</v>
      </c>
      <c r="U253" s="20">
        <v>8000000.0</v>
      </c>
      <c r="V253" s="20" t="str">
        <f t="array" ref="V253:AA253">VLOOKUP(A253,BUSINESS!$A$2:$J$2692,{4,5,6,7,8,9},0)</f>
        <v/>
      </c>
      <c r="W253" s="20"/>
      <c r="X253" s="20"/>
      <c r="Y253" s="20"/>
      <c r="Z253" s="20">
        <v>0.024</v>
      </c>
      <c r="AA253" s="20">
        <v>0.111</v>
      </c>
      <c r="AB253" s="21">
        <f t="shared" si="2"/>
        <v>4882.769778</v>
      </c>
      <c r="AC253" s="20"/>
      <c r="AD253" s="20">
        <f t="shared" si="80"/>
        <v>0.0003233107016</v>
      </c>
      <c r="AE253" s="20">
        <f t="shared" ref="AE253:AE288" si="81">U253/R253</f>
        <v>5.932306451</v>
      </c>
      <c r="AF253" s="22" t="b">
        <f t="shared" si="4"/>
        <v>0</v>
      </c>
      <c r="AG253" s="20" t="b">
        <f t="shared" si="5"/>
        <v>0</v>
      </c>
      <c r="AH253" s="20" t="b">
        <f t="shared" si="6"/>
        <v>0</v>
      </c>
      <c r="AI253" s="20" t="b">
        <f t="shared" si="7"/>
        <v>0</v>
      </c>
      <c r="AJ253" s="20"/>
      <c r="AK253" s="20"/>
      <c r="AL253" s="20"/>
      <c r="AM253" s="20"/>
      <c r="AN253" s="20"/>
      <c r="AO253" s="20"/>
      <c r="AP253" s="20"/>
      <c r="AQ253" s="20"/>
      <c r="AR253" s="23"/>
      <c r="AS253" s="23"/>
      <c r="AT253" s="23"/>
      <c r="AU253" s="23"/>
      <c r="AV253" s="23"/>
    </row>
    <row r="254" ht="15.75" customHeight="1">
      <c r="A254" s="17" t="str">
        <f t="shared" si="1"/>
        <v>Gambia, The-Africa2004</v>
      </c>
      <c r="B254" s="17" t="s">
        <v>110</v>
      </c>
      <c r="C254" s="18" t="s">
        <v>75</v>
      </c>
      <c r="D254" s="19" t="s">
        <v>83</v>
      </c>
      <c r="E254" s="17">
        <v>6.585134688E9</v>
      </c>
      <c r="F254" s="18">
        <v>0.044</v>
      </c>
      <c r="G254" s="18">
        <v>18.0</v>
      </c>
      <c r="H254" s="18">
        <v>0.365</v>
      </c>
      <c r="I254" s="20" t="str">
        <f t="array" ref="I254:J254">IFNA(VLOOKUP(A254,ENERGY!$A$2:$F$2692,{5,6},0),0)</f>
        <v/>
      </c>
      <c r="J254" s="20">
        <v>411.0</v>
      </c>
      <c r="K254" s="20">
        <f t="array" ref="K254:S254">VLOOKUP(A254,'HUMAN RESOURCES'!$A$2:$M$2692,{2,3,4,5,6,7,8,9,10},0)</f>
        <v>0.044</v>
      </c>
      <c r="L254" s="20">
        <v>0.058</v>
      </c>
      <c r="M254" s="20">
        <v>58.0</v>
      </c>
      <c r="N254" s="20">
        <v>55.0</v>
      </c>
      <c r="O254" s="20">
        <v>0.46</v>
      </c>
      <c r="P254" s="20">
        <v>0.515</v>
      </c>
      <c r="Q254" s="20">
        <v>0.026</v>
      </c>
      <c r="R254" s="20">
        <v>1391934.0</v>
      </c>
      <c r="S254" s="20">
        <v>0.515</v>
      </c>
      <c r="T254" s="20">
        <f t="array" ref="T254:U254">VLOOKUP(A254,TOURISM!$A$2:$F$2692,{3,6},0)</f>
        <v>51000000</v>
      </c>
      <c r="U254" s="20">
        <v>6000000.0</v>
      </c>
      <c r="V254" s="20" t="str">
        <f t="array" ref="V254:AA254">VLOOKUP(A254,BUSINESS!$A$2:$J$2692,{4,5,6,7,8,9},0)</f>
        <v/>
      </c>
      <c r="W254" s="20"/>
      <c r="X254" s="20"/>
      <c r="Y254" s="20"/>
      <c r="Z254" s="20">
        <v>0.033</v>
      </c>
      <c r="AA254" s="20">
        <v>0.126</v>
      </c>
      <c r="AB254" s="21">
        <f t="shared" si="2"/>
        <v>4730.924518</v>
      </c>
      <c r="AC254" s="20"/>
      <c r="AD254" s="20">
        <f t="shared" si="80"/>
        <v>0.0002952726207</v>
      </c>
      <c r="AE254" s="20">
        <f t="shared" si="81"/>
        <v>4.310549207</v>
      </c>
      <c r="AF254" s="22" t="b">
        <f t="shared" si="4"/>
        <v>0</v>
      </c>
      <c r="AG254" s="20" t="b">
        <f t="shared" si="5"/>
        <v>0</v>
      </c>
      <c r="AH254" s="20" t="b">
        <f t="shared" si="6"/>
        <v>0</v>
      </c>
      <c r="AI254" s="20" t="b">
        <f t="shared" si="7"/>
        <v>0</v>
      </c>
      <c r="AJ254" s="20"/>
      <c r="AK254" s="20"/>
      <c r="AL254" s="20"/>
      <c r="AM254" s="20"/>
      <c r="AN254" s="20"/>
      <c r="AO254" s="20"/>
      <c r="AP254" s="20"/>
      <c r="AQ254" s="20"/>
      <c r="AR254" s="23"/>
      <c r="AS254" s="23"/>
      <c r="AT254" s="23"/>
      <c r="AU254" s="23"/>
      <c r="AV254" s="23"/>
    </row>
    <row r="255" ht="15.75" customHeight="1">
      <c r="A255" s="17" t="str">
        <f t="shared" si="1"/>
        <v>Gambia, The-Africa2005</v>
      </c>
      <c r="B255" s="17" t="s">
        <v>110</v>
      </c>
      <c r="C255" s="18" t="s">
        <v>75</v>
      </c>
      <c r="D255" s="19" t="s">
        <v>84</v>
      </c>
      <c r="E255" s="17">
        <v>6.588103836E9</v>
      </c>
      <c r="F255" s="18">
        <v>0.045</v>
      </c>
      <c r="G255" s="18">
        <v>20.0</v>
      </c>
      <c r="H255" s="18">
        <v>0.349</v>
      </c>
      <c r="I255" s="20">
        <f t="array" ref="I255:J255">IFNA(VLOOKUP(A255,ENERGY!$A$2:$F$2692,{5,6},0),0)</f>
        <v>108</v>
      </c>
      <c r="J255" s="20">
        <v>323.0</v>
      </c>
      <c r="K255" s="20">
        <f t="array" ref="K255:S255">VLOOKUP(A255,'HUMAN RESOURCES'!$A$2:$M$2692,{2,3,4,5,6,7,8,9,10},0)</f>
        <v>0.044</v>
      </c>
      <c r="L255" s="20">
        <v>0.057</v>
      </c>
      <c r="M255" s="20">
        <v>58.0</v>
      </c>
      <c r="N255" s="20">
        <v>56.0</v>
      </c>
      <c r="O255" s="20">
        <v>0.46</v>
      </c>
      <c r="P255" s="20">
        <v>0.515</v>
      </c>
      <c r="Q255" s="20">
        <v>0.025</v>
      </c>
      <c r="R255" s="20">
        <v>1436549.0</v>
      </c>
      <c r="S255" s="20">
        <v>0.523</v>
      </c>
      <c r="T255" s="20">
        <f t="array" ref="T255:U255">VLOOKUP(A255,TOURISM!$A$2:$F$2692,{3,6},0)</f>
        <v>59000000</v>
      </c>
      <c r="U255" s="20">
        <v>7000000.0</v>
      </c>
      <c r="V255" s="20">
        <f t="array" ref="V255:AA255">VLOOKUP(A255,BUSINESS!$A$2:$J$2692,{4,5,6,7,8,9},0)</f>
        <v>2.86</v>
      </c>
      <c r="W255" s="20">
        <v>27.0</v>
      </c>
      <c r="X255" s="20"/>
      <c r="Y255" s="20">
        <v>376.0</v>
      </c>
      <c r="Z255" s="20">
        <v>0.038</v>
      </c>
      <c r="AA255" s="20">
        <v>0.172</v>
      </c>
      <c r="AB255" s="21">
        <f t="shared" si="2"/>
        <v>4586.062735</v>
      </c>
      <c r="AC255" s="20">
        <f t="shared" ref="AC255:AC257" si="82">I255/R255</f>
        <v>0.00007518017137</v>
      </c>
      <c r="AD255" s="20">
        <f t="shared" si="80"/>
        <v>0.0002248444014</v>
      </c>
      <c r="AE255" s="20">
        <f t="shared" si="81"/>
        <v>4.872788885</v>
      </c>
      <c r="AF255" s="22" t="b">
        <f t="shared" si="4"/>
        <v>0</v>
      </c>
      <c r="AG255" s="20" t="b">
        <f t="shared" si="5"/>
        <v>0</v>
      </c>
      <c r="AH255" s="20" t="b">
        <f t="shared" si="6"/>
        <v>0</v>
      </c>
      <c r="AI255" s="20" t="b">
        <f t="shared" si="7"/>
        <v>0</v>
      </c>
      <c r="AJ255" s="20"/>
      <c r="AK255" s="20"/>
      <c r="AL255" s="20"/>
      <c r="AM255" s="20"/>
      <c r="AN255" s="20"/>
      <c r="AO255" s="20"/>
      <c r="AP255" s="20"/>
      <c r="AQ255" s="20"/>
      <c r="AR255" s="23"/>
      <c r="AS255" s="23"/>
      <c r="AT255" s="23"/>
      <c r="AU255" s="23"/>
      <c r="AV255" s="23"/>
    </row>
    <row r="256" ht="15.75" customHeight="1">
      <c r="A256" s="17" t="str">
        <f t="shared" si="1"/>
        <v>Gambia, The-Africa2006</v>
      </c>
      <c r="B256" s="17" t="s">
        <v>110</v>
      </c>
      <c r="C256" s="18" t="s">
        <v>75</v>
      </c>
      <c r="D256" s="19" t="s">
        <v>85</v>
      </c>
      <c r="E256" s="17">
        <v>6.605133551E9</v>
      </c>
      <c r="F256" s="18">
        <v>0.047</v>
      </c>
      <c r="G256" s="18">
        <v>21.0</v>
      </c>
      <c r="H256" s="18">
        <v>0.298</v>
      </c>
      <c r="I256" s="20">
        <f t="array" ref="I256:J256">IFNA(VLOOKUP(A256,ENERGY!$A$2:$F$2692,{5,6},0),0)</f>
        <v>133</v>
      </c>
      <c r="J256" s="20">
        <v>396.0</v>
      </c>
      <c r="K256" s="20">
        <f t="array" ref="K256:S256">VLOOKUP(A256,'HUMAN RESOURCES'!$A$2:$M$2692,{2,3,4,5,6,7,8,9,10},0)</f>
        <v>0.044</v>
      </c>
      <c r="L256" s="20">
        <v>0.056</v>
      </c>
      <c r="M256" s="20">
        <v>58.0</v>
      </c>
      <c r="N256" s="20">
        <v>56.0</v>
      </c>
      <c r="O256" s="20">
        <v>0.46</v>
      </c>
      <c r="P256" s="20">
        <v>0.515</v>
      </c>
      <c r="Q256" s="20">
        <v>0.025</v>
      </c>
      <c r="R256" s="20">
        <v>1482324.0</v>
      </c>
      <c r="S256" s="20">
        <v>0.532</v>
      </c>
      <c r="T256" s="20">
        <f t="array" ref="T256:U256">VLOOKUP(A256,TOURISM!$A$2:$F$2692,{3,6},0)</f>
        <v>69000000</v>
      </c>
      <c r="U256" s="20">
        <v>8000000.0</v>
      </c>
      <c r="V256" s="20">
        <f t="array" ref="V256:AA256">VLOOKUP(A256,BUSINESS!$A$2:$J$2692,{4,5,6,7,8,9},0)</f>
        <v>2.921</v>
      </c>
      <c r="W256" s="20">
        <v>27.0</v>
      </c>
      <c r="X256" s="20"/>
      <c r="Y256" s="20">
        <v>376.0</v>
      </c>
      <c r="Z256" s="20">
        <v>0.052</v>
      </c>
      <c r="AA256" s="20">
        <v>0.273</v>
      </c>
      <c r="AB256" s="21">
        <f t="shared" si="2"/>
        <v>4455.931059</v>
      </c>
      <c r="AC256" s="20">
        <f t="shared" si="82"/>
        <v>0.00008972397398</v>
      </c>
      <c r="AD256" s="20">
        <f t="shared" si="80"/>
        <v>0.0002671480729</v>
      </c>
      <c r="AE256" s="20">
        <f t="shared" si="81"/>
        <v>5.396930765</v>
      </c>
      <c r="AF256" s="22" t="b">
        <f t="shared" si="4"/>
        <v>0</v>
      </c>
      <c r="AG256" s="20" t="b">
        <f t="shared" si="5"/>
        <v>0</v>
      </c>
      <c r="AH256" s="20" t="b">
        <f t="shared" si="6"/>
        <v>0</v>
      </c>
      <c r="AI256" s="20" t="b">
        <f t="shared" si="7"/>
        <v>0</v>
      </c>
      <c r="AJ256" s="20"/>
      <c r="AK256" s="20"/>
      <c r="AL256" s="20"/>
      <c r="AM256" s="20"/>
      <c r="AN256" s="20"/>
      <c r="AO256" s="20"/>
      <c r="AP256" s="20"/>
      <c r="AQ256" s="20"/>
      <c r="AR256" s="23"/>
      <c r="AS256" s="23"/>
      <c r="AT256" s="23"/>
      <c r="AU256" s="23"/>
      <c r="AV256" s="23"/>
    </row>
    <row r="257" ht="15.75" customHeight="1">
      <c r="A257" s="17" t="str">
        <f t="shared" si="1"/>
        <v>Gambia, The-Africa2007</v>
      </c>
      <c r="B257" s="17" t="s">
        <v>110</v>
      </c>
      <c r="C257" s="18" t="s">
        <v>75</v>
      </c>
      <c r="D257" s="19" t="s">
        <v>86</v>
      </c>
      <c r="E257" s="17">
        <v>6.60686645E9</v>
      </c>
      <c r="F257" s="18">
        <v>0.041</v>
      </c>
      <c r="G257" s="18">
        <v>21.0</v>
      </c>
      <c r="H257" s="18">
        <v>0.279</v>
      </c>
      <c r="I257" s="20">
        <f t="array" ref="I257:J257">IFNA(VLOOKUP(A257,ENERGY!$A$2:$F$2692,{5,6},0),0)</f>
        <v>108</v>
      </c>
      <c r="J257" s="20">
        <v>323.0</v>
      </c>
      <c r="K257" s="20">
        <f t="array" ref="K257:S257">VLOOKUP(A257,'HUMAN RESOURCES'!$A$2:$M$2692,{2,3,4,5,6,7,8,9,10},0)</f>
        <v>0.044</v>
      </c>
      <c r="L257" s="20">
        <v>0.055</v>
      </c>
      <c r="M257" s="20">
        <v>59.0</v>
      </c>
      <c r="N257" s="20">
        <v>56.0</v>
      </c>
      <c r="O257" s="20">
        <v>0.46</v>
      </c>
      <c r="P257" s="20">
        <v>0.514</v>
      </c>
      <c r="Q257" s="20">
        <v>0.025</v>
      </c>
      <c r="R257" s="20">
        <v>1529406.0</v>
      </c>
      <c r="S257" s="20">
        <v>0.54</v>
      </c>
      <c r="T257" s="20">
        <f t="array" ref="T257:U257">VLOOKUP(A257,TOURISM!$A$2:$F$2692,{3,6},0)</f>
        <v>87000000</v>
      </c>
      <c r="U257" s="20">
        <v>8000000.0</v>
      </c>
      <c r="V257" s="20">
        <f t="array" ref="V257:AA257">VLOOKUP(A257,BUSINESS!$A$2:$J$2692,{4,5,6,7,8,9},0)</f>
        <v>2.921</v>
      </c>
      <c r="W257" s="20">
        <v>32.0</v>
      </c>
      <c r="X257" s="20"/>
      <c r="Y257" s="20">
        <v>376.0</v>
      </c>
      <c r="Z257" s="20">
        <v>0.062</v>
      </c>
      <c r="AA257" s="20">
        <v>0.523</v>
      </c>
      <c r="AB257" s="21">
        <f t="shared" si="2"/>
        <v>4319.8905</v>
      </c>
      <c r="AC257" s="20">
        <f t="shared" si="82"/>
        <v>0.00007061565078</v>
      </c>
      <c r="AD257" s="20">
        <f t="shared" si="80"/>
        <v>0.0002111931037</v>
      </c>
      <c r="AE257" s="20">
        <f t="shared" si="81"/>
        <v>5.230788947</v>
      </c>
      <c r="AF257" s="22" t="b">
        <f t="shared" si="4"/>
        <v>0</v>
      </c>
      <c r="AG257" s="20" t="b">
        <f t="shared" si="5"/>
        <v>0</v>
      </c>
      <c r="AH257" s="20" t="b">
        <f t="shared" si="6"/>
        <v>0</v>
      </c>
      <c r="AI257" s="20" t="b">
        <f t="shared" si="7"/>
        <v>0</v>
      </c>
      <c r="AJ257" s="20"/>
      <c r="AK257" s="20"/>
      <c r="AL257" s="20"/>
      <c r="AM257" s="20"/>
      <c r="AN257" s="20"/>
      <c r="AO257" s="20"/>
      <c r="AP257" s="20"/>
      <c r="AQ257" s="20"/>
      <c r="AR257" s="23"/>
      <c r="AS257" s="23"/>
      <c r="AT257" s="23"/>
      <c r="AU257" s="23"/>
      <c r="AV257" s="23"/>
    </row>
    <row r="258" ht="15.75" customHeight="1">
      <c r="A258" s="17" t="str">
        <f t="shared" si="1"/>
        <v>Gambia, The-Africa2008</v>
      </c>
      <c r="B258" s="17" t="s">
        <v>110</v>
      </c>
      <c r="C258" s="18" t="s">
        <v>75</v>
      </c>
      <c r="D258" s="19" t="s">
        <v>87</v>
      </c>
      <c r="E258" s="17">
        <v>6.622541529E9</v>
      </c>
      <c r="F258" s="18">
        <v>0.041</v>
      </c>
      <c r="G258" s="18">
        <v>25.0</v>
      </c>
      <c r="H258" s="18">
        <v>0.27</v>
      </c>
      <c r="I258" s="20">
        <f t="array" ref="I258:J258">IFNA(VLOOKUP(A258,ENERGY!$A$2:$F$2692,{5,6},0),0)</f>
        <v>0</v>
      </c>
      <c r="J258" s="20">
        <v>0.0</v>
      </c>
      <c r="K258" s="20">
        <f t="array" ref="K258:S258">VLOOKUP(A258,'HUMAN RESOURCES'!$A$2:$M$2692,{2,3,4,5,6,7,8,9,10},0)</f>
        <v>0.044</v>
      </c>
      <c r="L258" s="20">
        <v>0.054</v>
      </c>
      <c r="M258" s="20">
        <v>59.0</v>
      </c>
      <c r="N258" s="20">
        <v>56.0</v>
      </c>
      <c r="O258" s="20">
        <v>0.46</v>
      </c>
      <c r="P258" s="20">
        <v>0.514</v>
      </c>
      <c r="Q258" s="20">
        <v>0.025</v>
      </c>
      <c r="R258" s="20">
        <v>1577984.0</v>
      </c>
      <c r="S258" s="20">
        <v>0.548</v>
      </c>
      <c r="T258" s="20">
        <f t="array" ref="T258:U258">VLOOKUP(A258,TOURISM!$A$2:$F$2692,{3,6},0)</f>
        <v>80000000</v>
      </c>
      <c r="U258" s="20">
        <v>8000000.0</v>
      </c>
      <c r="V258" s="20">
        <f t="array" ref="V258:AA258">VLOOKUP(A258,BUSINESS!$A$2:$J$2692,{4,5,6,7,8,9},0)</f>
        <v>2.921</v>
      </c>
      <c r="W258" s="20">
        <v>27.0</v>
      </c>
      <c r="X258" s="20"/>
      <c r="Y258" s="20">
        <v>376.0</v>
      </c>
      <c r="Z258" s="20">
        <v>0.069</v>
      </c>
      <c r="AA258" s="20">
        <v>0.739</v>
      </c>
      <c r="AB258" s="21">
        <f t="shared" si="2"/>
        <v>4196.836932</v>
      </c>
      <c r="AC258" s="20"/>
      <c r="AD258" s="20"/>
      <c r="AE258" s="20">
        <f t="shared" si="81"/>
        <v>5.069759896</v>
      </c>
      <c r="AF258" s="22" t="b">
        <f t="shared" si="4"/>
        <v>0</v>
      </c>
      <c r="AG258" s="20" t="b">
        <f t="shared" si="5"/>
        <v>0</v>
      </c>
      <c r="AH258" s="20" t="b">
        <f t="shared" si="6"/>
        <v>0</v>
      </c>
      <c r="AI258" s="20" t="b">
        <f t="shared" si="7"/>
        <v>0</v>
      </c>
      <c r="AJ258" s="20"/>
      <c r="AK258" s="20"/>
      <c r="AL258" s="20"/>
      <c r="AM258" s="20"/>
      <c r="AN258" s="20"/>
      <c r="AO258" s="20"/>
      <c r="AP258" s="20"/>
      <c r="AQ258" s="20"/>
      <c r="AR258" s="23"/>
      <c r="AS258" s="23"/>
      <c r="AT258" s="23"/>
      <c r="AU258" s="23"/>
      <c r="AV258" s="23"/>
    </row>
    <row r="259" ht="15.75" customHeight="1">
      <c r="A259" s="17" t="str">
        <f t="shared" si="1"/>
        <v>Gambia, The-Africa2009</v>
      </c>
      <c r="B259" s="17" t="s">
        <v>110</v>
      </c>
      <c r="C259" s="18" t="s">
        <v>75</v>
      </c>
      <c r="D259" s="19" t="s">
        <v>88</v>
      </c>
      <c r="E259" s="17">
        <v>6.630214452E9</v>
      </c>
      <c r="F259" s="18">
        <v>0.045</v>
      </c>
      <c r="G259" s="18">
        <v>25.0</v>
      </c>
      <c r="H259" s="18">
        <v>0.27</v>
      </c>
      <c r="I259" s="20" t="str">
        <f t="array" ref="I259:J259">IFNA(VLOOKUP(A259,ENERGY!$A$2:$F$2692,{5,6},0),0)</f>
        <v/>
      </c>
      <c r="J259" s="20">
        <v>315.0</v>
      </c>
      <c r="K259" s="20">
        <f t="array" ref="K259:S259">VLOOKUP(A259,'HUMAN RESOURCES'!$A$2:$M$2692,{2,3,4,5,6,7,8,9,10},0)</f>
        <v>0.043</v>
      </c>
      <c r="L259" s="20">
        <v>0.053</v>
      </c>
      <c r="M259" s="20">
        <v>59.0</v>
      </c>
      <c r="N259" s="20">
        <v>57.0</v>
      </c>
      <c r="O259" s="20">
        <v>0.46</v>
      </c>
      <c r="P259" s="20">
        <v>0.515</v>
      </c>
      <c r="Q259" s="20">
        <v>0.025</v>
      </c>
      <c r="R259" s="20">
        <v>1628332.0</v>
      </c>
      <c r="S259" s="20">
        <v>0.556</v>
      </c>
      <c r="T259" s="20">
        <f t="array" ref="T259:U259">VLOOKUP(A259,TOURISM!$A$2:$F$2692,{3,6},0)</f>
        <v>64000000</v>
      </c>
      <c r="U259" s="20">
        <v>9000000.0</v>
      </c>
      <c r="V259" s="20">
        <f t="array" ref="V259:AA259">VLOOKUP(A259,BUSINESS!$A$2:$J$2692,{4,5,6,7,8,9},0)</f>
        <v>2.921</v>
      </c>
      <c r="W259" s="20">
        <v>27.0</v>
      </c>
      <c r="X259" s="20"/>
      <c r="Y259" s="20">
        <v>376.0</v>
      </c>
      <c r="Z259" s="20">
        <v>0.076</v>
      </c>
      <c r="AA259" s="20">
        <v>0.806</v>
      </c>
      <c r="AB259" s="21">
        <f t="shared" si="2"/>
        <v>4071.782936</v>
      </c>
      <c r="AC259" s="20"/>
      <c r="AD259" s="20">
        <f t="shared" ref="AD259:AD260" si="83">J259/R259</f>
        <v>0.0001934494931</v>
      </c>
      <c r="AE259" s="20">
        <f t="shared" si="81"/>
        <v>5.527128374</v>
      </c>
      <c r="AF259" s="22" t="b">
        <f t="shared" si="4"/>
        <v>0</v>
      </c>
      <c r="AG259" s="20" t="b">
        <f t="shared" si="5"/>
        <v>0</v>
      </c>
      <c r="AH259" s="20" t="b">
        <f t="shared" si="6"/>
        <v>0</v>
      </c>
      <c r="AI259" s="20" t="b">
        <f t="shared" si="7"/>
        <v>0</v>
      </c>
      <c r="AJ259" s="20"/>
      <c r="AK259" s="20"/>
      <c r="AL259" s="20"/>
      <c r="AM259" s="20"/>
      <c r="AN259" s="20"/>
      <c r="AO259" s="20"/>
      <c r="AP259" s="20"/>
      <c r="AQ259" s="20"/>
      <c r="AR259" s="23"/>
      <c r="AS259" s="23"/>
      <c r="AT259" s="23"/>
      <c r="AU259" s="23"/>
      <c r="AV259" s="23"/>
    </row>
    <row r="260" ht="15.75" customHeight="1">
      <c r="A260" s="17" t="str">
        <f t="shared" si="1"/>
        <v>Gambia, The-Africa2010</v>
      </c>
      <c r="B260" s="17" t="s">
        <v>110</v>
      </c>
      <c r="C260" s="18" t="s">
        <v>75</v>
      </c>
      <c r="D260" s="19" t="s">
        <v>89</v>
      </c>
      <c r="E260" s="17">
        <v>6.633561835E9</v>
      </c>
      <c r="F260" s="18">
        <v>0.047</v>
      </c>
      <c r="G260" s="18">
        <v>27.0</v>
      </c>
      <c r="H260" s="18">
        <v>0.27</v>
      </c>
      <c r="I260" s="20">
        <f t="array" ref="I260:J260">IFNA(VLOOKUP(A260,ENERGY!$A$2:$F$2692,{5,6},0),0)</f>
        <v>114</v>
      </c>
      <c r="J260" s="20">
        <v>337.0</v>
      </c>
      <c r="K260" s="20">
        <f t="array" ref="K260:S260">VLOOKUP(A260,'HUMAN RESOURCES'!$A$2:$M$2692,{2,3,4,5,6,7,8,9,10},0)</f>
        <v>0.043</v>
      </c>
      <c r="L260" s="20">
        <v>0.052</v>
      </c>
      <c r="M260" s="20">
        <v>59.0</v>
      </c>
      <c r="N260" s="20">
        <v>57.0</v>
      </c>
      <c r="O260" s="20">
        <v>0.46</v>
      </c>
      <c r="P260" s="20">
        <v>0.515</v>
      </c>
      <c r="Q260" s="20">
        <v>0.025</v>
      </c>
      <c r="R260" s="20">
        <v>1680640.0</v>
      </c>
      <c r="S260" s="20">
        <v>0.563</v>
      </c>
      <c r="T260" s="20">
        <f t="array" ref="T260:U260">VLOOKUP(A260,TOURISM!$A$2:$F$2692,{3,6},0)</f>
        <v>80000000</v>
      </c>
      <c r="U260" s="20">
        <v>1.1E7</v>
      </c>
      <c r="V260" s="20">
        <f t="array" ref="V260:AA260">VLOOKUP(A260,BUSINESS!$A$2:$J$2692,{4,5,6,7,8,9},0)</f>
        <v>2.921</v>
      </c>
      <c r="W260" s="20">
        <v>27.0</v>
      </c>
      <c r="X260" s="20"/>
      <c r="Y260" s="20">
        <v>376.0</v>
      </c>
      <c r="Z260" s="20">
        <v>0.092</v>
      </c>
      <c r="AA260" s="20">
        <v>0.88</v>
      </c>
      <c r="AB260" s="21">
        <f t="shared" si="2"/>
        <v>3947.045075</v>
      </c>
      <c r="AC260" s="20">
        <f>I260/R260</f>
        <v>0.00006783130236</v>
      </c>
      <c r="AD260" s="20">
        <f t="shared" si="83"/>
        <v>0.00020051885</v>
      </c>
      <c r="AE260" s="20">
        <f t="shared" si="81"/>
        <v>6.545125666</v>
      </c>
      <c r="AF260" s="22" t="b">
        <f t="shared" si="4"/>
        <v>0</v>
      </c>
      <c r="AG260" s="20" t="b">
        <f t="shared" si="5"/>
        <v>0</v>
      </c>
      <c r="AH260" s="20" t="b">
        <f t="shared" si="6"/>
        <v>0</v>
      </c>
      <c r="AI260" s="20" t="b">
        <f t="shared" si="7"/>
        <v>0</v>
      </c>
      <c r="AJ260" s="20"/>
      <c r="AK260" s="20"/>
      <c r="AL260" s="20"/>
      <c r="AM260" s="20"/>
      <c r="AN260" s="20"/>
      <c r="AO260" s="20"/>
      <c r="AP260" s="20"/>
      <c r="AQ260" s="20"/>
      <c r="AR260" s="23"/>
      <c r="AS260" s="23"/>
      <c r="AT260" s="23"/>
      <c r="AU260" s="23"/>
      <c r="AV260" s="23"/>
    </row>
    <row r="261" ht="15.75" customHeight="1">
      <c r="A261" s="17" t="str">
        <f t="shared" si="1"/>
        <v>Gambia, The-Africa2011</v>
      </c>
      <c r="B261" s="17" t="s">
        <v>110</v>
      </c>
      <c r="C261" s="18" t="s">
        <v>75</v>
      </c>
      <c r="D261" s="19" t="s">
        <v>90</v>
      </c>
      <c r="E261" s="17">
        <v>6.646663021E9</v>
      </c>
      <c r="F261" s="18">
        <v>0.047</v>
      </c>
      <c r="G261" s="18">
        <v>24.0</v>
      </c>
      <c r="H261" s="18">
        <v>0.28</v>
      </c>
      <c r="I261" s="20">
        <f t="array" ref="I261:J261">IFNA(VLOOKUP(A261,ENERGY!$A$2:$F$2692,{5,6},0),0)</f>
        <v>0</v>
      </c>
      <c r="J261" s="20">
        <v>0.0</v>
      </c>
      <c r="K261" s="20">
        <f t="array" ref="K261:S261">VLOOKUP(A261,'HUMAN RESOURCES'!$A$2:$M$2692,{2,3,4,5,6,7,8,9,10},0)</f>
        <v>0.043</v>
      </c>
      <c r="L261" s="20">
        <v>0.051</v>
      </c>
      <c r="M261" s="20">
        <v>60.0</v>
      </c>
      <c r="N261" s="20">
        <v>57.0</v>
      </c>
      <c r="O261" s="20">
        <v>0.459</v>
      </c>
      <c r="P261" s="20">
        <v>0.516</v>
      </c>
      <c r="Q261" s="20">
        <v>0.025</v>
      </c>
      <c r="R261" s="20">
        <v>1734966.0</v>
      </c>
      <c r="S261" s="20">
        <v>0.57</v>
      </c>
      <c r="T261" s="20">
        <f t="array" ref="T261:U261">VLOOKUP(A261,TOURISM!$A$2:$F$2692,{3,6},0)</f>
        <v>92000000</v>
      </c>
      <c r="U261" s="20">
        <v>1.1E7</v>
      </c>
      <c r="V261" s="20">
        <f t="array" ref="V261:AA261">VLOOKUP(A261,BUSINESS!$A$2:$J$2692,{4,5,6,7,8,9},0)</f>
        <v>2.832</v>
      </c>
      <c r="W261" s="20">
        <v>27.0</v>
      </c>
      <c r="X261" s="20"/>
      <c r="Y261" s="20">
        <v>376.0</v>
      </c>
      <c r="Z261" s="20">
        <v>0.109</v>
      </c>
      <c r="AA261" s="20">
        <v>0.808</v>
      </c>
      <c r="AB261" s="21">
        <f t="shared" si="2"/>
        <v>3831.00477</v>
      </c>
      <c r="AC261" s="20"/>
      <c r="AD261" s="20"/>
      <c r="AE261" s="20">
        <f t="shared" si="81"/>
        <v>6.340181883</v>
      </c>
      <c r="AF261" s="22" t="b">
        <f t="shared" si="4"/>
        <v>0</v>
      </c>
      <c r="AG261" s="20" t="b">
        <f t="shared" si="5"/>
        <v>0</v>
      </c>
      <c r="AH261" s="20" t="b">
        <f t="shared" si="6"/>
        <v>0</v>
      </c>
      <c r="AI261" s="20" t="b">
        <f t="shared" si="7"/>
        <v>0</v>
      </c>
      <c r="AJ261" s="20"/>
      <c r="AK261" s="20"/>
      <c r="AL261" s="20"/>
      <c r="AM261" s="20"/>
      <c r="AN261" s="20"/>
      <c r="AO261" s="20"/>
      <c r="AP261" s="20"/>
      <c r="AQ261" s="20"/>
      <c r="AR261" s="23"/>
      <c r="AS261" s="23"/>
      <c r="AT261" s="23"/>
      <c r="AU261" s="23"/>
      <c r="AV261" s="23"/>
    </row>
    <row r="262" ht="15.75" customHeight="1">
      <c r="A262" s="17" t="str">
        <f t="shared" si="1"/>
        <v>Gambia, The-Africa2012</v>
      </c>
      <c r="B262" s="17" t="s">
        <v>110</v>
      </c>
      <c r="C262" s="18" t="s">
        <v>75</v>
      </c>
      <c r="D262" s="19" t="s">
        <v>91</v>
      </c>
      <c r="E262" s="17">
        <v>6.651226179E9</v>
      </c>
      <c r="F262" s="18">
        <v>0.05</v>
      </c>
      <c r="G262" s="18">
        <v>26.0</v>
      </c>
      <c r="H262" s="18">
        <v>0.28</v>
      </c>
      <c r="I262" s="20">
        <f t="array" ref="I262:J262">IFNA(VLOOKUP(A262,ENERGY!$A$2:$F$2692,{5,6},0),0)</f>
        <v>0</v>
      </c>
      <c r="J262" s="20">
        <v>0.0</v>
      </c>
      <c r="K262" s="20">
        <f t="array" ref="K262:S262">VLOOKUP(A262,'HUMAN RESOURCES'!$A$2:$M$2692,{2,3,4,5,6,7,8,9,10},0)</f>
        <v>0.043</v>
      </c>
      <c r="L262" s="20">
        <v>0.05</v>
      </c>
      <c r="M262" s="20">
        <v>60.0</v>
      </c>
      <c r="N262" s="20">
        <v>57.0</v>
      </c>
      <c r="O262" s="20">
        <v>0.459</v>
      </c>
      <c r="P262" s="20">
        <v>0.517</v>
      </c>
      <c r="Q262" s="20">
        <v>0.024</v>
      </c>
      <c r="R262" s="20">
        <v>1791225.0</v>
      </c>
      <c r="S262" s="20">
        <v>0.577</v>
      </c>
      <c r="T262" s="20">
        <f t="array" ref="T262:U262">VLOOKUP(A262,TOURISM!$A$2:$F$2692,{3,6},0)</f>
        <v>99000000</v>
      </c>
      <c r="U262" s="20">
        <v>8000000.0</v>
      </c>
      <c r="V262" s="20">
        <f t="array" ref="V262:AA262">VLOOKUP(A262,BUSINESS!$A$2:$J$2692,{4,5,6,7,8,9},0)</f>
        <v>2.832</v>
      </c>
      <c r="W262" s="20">
        <v>27.0</v>
      </c>
      <c r="X262" s="20">
        <v>148.0</v>
      </c>
      <c r="Y262" s="20">
        <v>376.0</v>
      </c>
      <c r="Z262" s="20">
        <v>0.124</v>
      </c>
      <c r="AA262" s="20">
        <v>0.852</v>
      </c>
      <c r="AB262" s="21">
        <f t="shared" si="2"/>
        <v>3713.22764</v>
      </c>
      <c r="AC262" s="20"/>
      <c r="AD262" s="20"/>
      <c r="AE262" s="20">
        <f t="shared" si="81"/>
        <v>4.466217254</v>
      </c>
      <c r="AF262" s="22" t="b">
        <f t="shared" si="4"/>
        <v>0</v>
      </c>
      <c r="AG262" s="20" t="b">
        <f t="shared" si="5"/>
        <v>0</v>
      </c>
      <c r="AH262" s="20" t="b">
        <f t="shared" si="6"/>
        <v>0</v>
      </c>
      <c r="AI262" s="20" t="b">
        <f t="shared" si="7"/>
        <v>0</v>
      </c>
      <c r="AJ262" s="20"/>
      <c r="AK262" s="20"/>
      <c r="AL262" s="20"/>
      <c r="AM262" s="20"/>
      <c r="AN262" s="20"/>
      <c r="AO262" s="20"/>
      <c r="AP262" s="20"/>
      <c r="AQ262" s="20"/>
      <c r="AR262" s="23"/>
      <c r="AS262" s="23"/>
      <c r="AT262" s="23"/>
      <c r="AU262" s="23"/>
      <c r="AV262" s="23"/>
    </row>
    <row r="263" ht="15.75" customHeight="1">
      <c r="A263" s="17" t="str">
        <f t="shared" si="1"/>
        <v>Ghana-Africa2000</v>
      </c>
      <c r="B263" s="17" t="s">
        <v>111</v>
      </c>
      <c r="C263" s="18" t="s">
        <v>75</v>
      </c>
      <c r="D263" s="19" t="s">
        <v>76</v>
      </c>
      <c r="E263" s="17">
        <v>7.275766111E9</v>
      </c>
      <c r="F263" s="18">
        <v>0.048</v>
      </c>
      <c r="G263" s="18">
        <v>13.0</v>
      </c>
      <c r="H263" s="18"/>
      <c r="I263" s="20" t="str">
        <f t="array" ref="I263:J263">IFNA(VLOOKUP(A263,ENERGY!$A$2:$F$2692,{5,6},0),0)</f>
        <v/>
      </c>
      <c r="J263" s="20"/>
      <c r="K263" s="20">
        <f t="array" ref="K263:S263">VLOOKUP(A263,'HUMAN RESOURCES'!$A$2:$M$2692,{2,3,4,5,6,7,8,9,10},0)</f>
        <v>0.035</v>
      </c>
      <c r="L263" s="20">
        <v>0.065</v>
      </c>
      <c r="M263" s="20">
        <v>58.0</v>
      </c>
      <c r="N263" s="20">
        <v>56.0</v>
      </c>
      <c r="O263" s="20">
        <v>0.414</v>
      </c>
      <c r="P263" s="20">
        <v>0.556</v>
      </c>
      <c r="Q263" s="20">
        <v>0.03</v>
      </c>
      <c r="R263" s="20">
        <v>1.8825034E7</v>
      </c>
      <c r="S263" s="20">
        <v>0.439</v>
      </c>
      <c r="T263" s="20">
        <f t="array" ref="T263:U263">VLOOKUP(A263,TOURISM!$A$2:$F$2692,{3,6},0)</f>
        <v>357000000</v>
      </c>
      <c r="U263" s="20">
        <v>1.62E8</v>
      </c>
      <c r="V263" s="20" t="str">
        <f t="array" ref="V263:AA263">VLOOKUP(A263,BUSINESS!$A$2:$J$2692,{4,5,6,7,8,9},0)</f>
        <v/>
      </c>
      <c r="W263" s="20"/>
      <c r="X263" s="20"/>
      <c r="Y263" s="20"/>
      <c r="Z263" s="20">
        <v>0.002</v>
      </c>
      <c r="AA263" s="20">
        <v>0.007</v>
      </c>
      <c r="AB263" s="21">
        <f t="shared" si="2"/>
        <v>386.4941817</v>
      </c>
      <c r="AC263" s="20"/>
      <c r="AD263" s="20"/>
      <c r="AE263" s="20">
        <f t="shared" si="81"/>
        <v>8.605562147</v>
      </c>
      <c r="AF263" s="22" t="b">
        <f t="shared" si="4"/>
        <v>0</v>
      </c>
      <c r="AG263" s="20" t="b">
        <f t="shared" si="5"/>
        <v>0</v>
      </c>
      <c r="AH263" s="20" t="b">
        <f t="shared" si="6"/>
        <v>0</v>
      </c>
      <c r="AI263" s="20" t="b">
        <f t="shared" si="7"/>
        <v>0</v>
      </c>
      <c r="AJ263" s="20"/>
      <c r="AK263" s="20"/>
      <c r="AL263" s="20"/>
      <c r="AM263" s="20"/>
      <c r="AN263" s="20"/>
      <c r="AO263" s="20"/>
      <c r="AP263" s="20"/>
      <c r="AQ263" s="20"/>
      <c r="AR263" s="23"/>
      <c r="AS263" s="23"/>
      <c r="AT263" s="23"/>
      <c r="AU263" s="23"/>
      <c r="AV263" s="23"/>
    </row>
    <row r="264" ht="15.75" customHeight="1">
      <c r="A264" s="17" t="str">
        <f t="shared" si="1"/>
        <v>Ghana-Africa2001</v>
      </c>
      <c r="B264" s="17" t="s">
        <v>111</v>
      </c>
      <c r="C264" s="18" t="s">
        <v>75</v>
      </c>
      <c r="D264" s="19" t="s">
        <v>77</v>
      </c>
      <c r="E264" s="17">
        <v>7.284686576E9</v>
      </c>
      <c r="F264" s="18">
        <v>0.056</v>
      </c>
      <c r="G264" s="18">
        <v>15.0</v>
      </c>
      <c r="H264" s="18"/>
      <c r="I264" s="20">
        <f t="array" ref="I264:J264">IFNA(VLOOKUP(A264,ENERGY!$A$2:$F$2692,{5,6},0),0)</f>
        <v>10550</v>
      </c>
      <c r="J264" s="20"/>
      <c r="K264" s="20">
        <f t="array" ref="K264:S264">VLOOKUP(A264,'HUMAN RESOURCES'!$A$2:$M$2692,{2,3,4,5,6,7,8,9,10},0)</f>
        <v>0.034</v>
      </c>
      <c r="L264" s="20">
        <v>0.063</v>
      </c>
      <c r="M264" s="20">
        <v>58.0</v>
      </c>
      <c r="N264" s="20">
        <v>56.0</v>
      </c>
      <c r="O264" s="20">
        <v>0.412</v>
      </c>
      <c r="P264" s="20">
        <v>0.557</v>
      </c>
      <c r="Q264" s="20">
        <v>0.031</v>
      </c>
      <c r="R264" s="20">
        <v>1.9293392E7</v>
      </c>
      <c r="S264" s="20">
        <v>0.446</v>
      </c>
      <c r="T264" s="20">
        <f t="array" ref="T264:U264">VLOOKUP(A264,TOURISM!$A$2:$F$2692,{3,6},0)</f>
        <v>374000000</v>
      </c>
      <c r="U264" s="20">
        <v>1.65E8</v>
      </c>
      <c r="V264" s="20" t="str">
        <f t="array" ref="V264:AA264">VLOOKUP(A264,BUSINESS!$A$2:$J$2692,{4,5,6,7,8,9},0)</f>
        <v/>
      </c>
      <c r="W264" s="20"/>
      <c r="X264" s="20"/>
      <c r="Y264" s="20"/>
      <c r="Z264" s="20">
        <v>0.002</v>
      </c>
      <c r="AA264" s="20">
        <v>0.013</v>
      </c>
      <c r="AB264" s="21">
        <f t="shared" si="2"/>
        <v>377.5741754</v>
      </c>
      <c r="AC264" s="20">
        <f t="shared" ref="AC264:AC270" si="84">I264/R264</f>
        <v>0.0005468193462</v>
      </c>
      <c r="AD264" s="20"/>
      <c r="AE264" s="20">
        <f t="shared" si="81"/>
        <v>8.552150913</v>
      </c>
      <c r="AF264" s="22" t="b">
        <f t="shared" si="4"/>
        <v>0</v>
      </c>
      <c r="AG264" s="20" t="b">
        <f t="shared" si="5"/>
        <v>0</v>
      </c>
      <c r="AH264" s="20" t="b">
        <f t="shared" si="6"/>
        <v>0</v>
      </c>
      <c r="AI264" s="20" t="b">
        <f t="shared" si="7"/>
        <v>0</v>
      </c>
      <c r="AJ264" s="20"/>
      <c r="AK264" s="20"/>
      <c r="AL264" s="20"/>
      <c r="AM264" s="20"/>
      <c r="AN264" s="20"/>
      <c r="AO264" s="20"/>
      <c r="AP264" s="20"/>
      <c r="AQ264" s="20"/>
      <c r="AR264" s="23"/>
      <c r="AS264" s="23"/>
      <c r="AT264" s="23"/>
      <c r="AU264" s="23"/>
      <c r="AV264" s="23"/>
    </row>
    <row r="265" ht="15.75" customHeight="1">
      <c r="A265" s="17" t="str">
        <f t="shared" si="1"/>
        <v>Ghana-Africa2002</v>
      </c>
      <c r="B265" s="17" t="s">
        <v>111</v>
      </c>
      <c r="C265" s="18" t="s">
        <v>75</v>
      </c>
      <c r="D265" s="19" t="s">
        <v>79</v>
      </c>
      <c r="E265" s="17">
        <v>7.294900431E9</v>
      </c>
      <c r="F265" s="18">
        <v>0.048</v>
      </c>
      <c r="G265" s="18">
        <v>15.0</v>
      </c>
      <c r="H265" s="18"/>
      <c r="I265" s="20">
        <f t="array" ref="I265:J265">IFNA(VLOOKUP(A265,ENERGY!$A$2:$F$2692,{5,6},0),0)</f>
        <v>10011</v>
      </c>
      <c r="J265" s="20">
        <v>8999.0</v>
      </c>
      <c r="K265" s="20">
        <f t="array" ref="K265:S265">VLOOKUP(A265,'HUMAN RESOURCES'!$A$2:$M$2692,{2,3,4,5,6,7,8,9,10},0)</f>
        <v>0.034</v>
      </c>
      <c r="L265" s="20">
        <v>0.062</v>
      </c>
      <c r="M265" s="20">
        <v>58.0</v>
      </c>
      <c r="N265" s="20">
        <v>57.0</v>
      </c>
      <c r="O265" s="20">
        <v>0.409</v>
      </c>
      <c r="P265" s="20">
        <v>0.559</v>
      </c>
      <c r="Q265" s="20">
        <v>0.032</v>
      </c>
      <c r="R265" s="20">
        <v>1.9786307E7</v>
      </c>
      <c r="S265" s="20">
        <v>0.453</v>
      </c>
      <c r="T265" s="20">
        <f t="array" ref="T265:U265">VLOOKUP(A265,TOURISM!$A$2:$F$2692,{3,6},0)</f>
        <v>383000000</v>
      </c>
      <c r="U265" s="20">
        <v>1.84E8</v>
      </c>
      <c r="V265" s="20" t="str">
        <f t="array" ref="V265:AA265">VLOOKUP(A265,BUSINESS!$A$2:$J$2692,{4,5,6,7,8,9},0)</f>
        <v/>
      </c>
      <c r="W265" s="20"/>
      <c r="X265" s="20"/>
      <c r="Y265" s="20"/>
      <c r="Z265" s="20">
        <v>0.008</v>
      </c>
      <c r="AA265" s="20">
        <v>0.02</v>
      </c>
      <c r="AB265" s="21">
        <f t="shared" si="2"/>
        <v>368.6842841</v>
      </c>
      <c r="AC265" s="20">
        <f t="shared" si="84"/>
        <v>0.0005059559624</v>
      </c>
      <c r="AD265" s="20">
        <f t="shared" ref="AD265:AD270" si="85">J265/R265</f>
        <v>0.0004548094801</v>
      </c>
      <c r="AE265" s="20">
        <f t="shared" si="81"/>
        <v>9.299360411</v>
      </c>
      <c r="AF265" s="22" t="b">
        <f t="shared" si="4"/>
        <v>0</v>
      </c>
      <c r="AG265" s="20" t="b">
        <f t="shared" si="5"/>
        <v>0</v>
      </c>
      <c r="AH265" s="20" t="b">
        <f t="shared" si="6"/>
        <v>0</v>
      </c>
      <c r="AI265" s="20" t="b">
        <f t="shared" si="7"/>
        <v>0</v>
      </c>
      <c r="AJ265" s="20"/>
      <c r="AK265" s="20"/>
      <c r="AL265" s="20"/>
      <c r="AM265" s="20"/>
      <c r="AN265" s="20"/>
      <c r="AO265" s="20"/>
      <c r="AP265" s="20"/>
      <c r="AQ265" s="20"/>
      <c r="AR265" s="23"/>
      <c r="AS265" s="23"/>
      <c r="AT265" s="23"/>
      <c r="AU265" s="23"/>
      <c r="AV265" s="23"/>
    </row>
    <row r="266" ht="15.75" customHeight="1">
      <c r="A266" s="17" t="str">
        <f t="shared" si="1"/>
        <v>Ghana-Africa2003</v>
      </c>
      <c r="B266" s="17" t="s">
        <v>111</v>
      </c>
      <c r="C266" s="18" t="s">
        <v>75</v>
      </c>
      <c r="D266" s="19" t="s">
        <v>81</v>
      </c>
      <c r="E266" s="17">
        <v>7.324390332E9</v>
      </c>
      <c r="F266" s="18">
        <v>0.048</v>
      </c>
      <c r="G266" s="18">
        <v>18.0</v>
      </c>
      <c r="H266" s="18"/>
      <c r="I266" s="20">
        <f t="array" ref="I266:J266">IFNA(VLOOKUP(A266,ENERGY!$A$2:$F$2692,{5,6},0),0)</f>
        <v>9320</v>
      </c>
      <c r="J266" s="20">
        <v>7444.0</v>
      </c>
      <c r="K266" s="20">
        <f t="array" ref="K266:S266">VLOOKUP(A266,'HUMAN RESOURCES'!$A$2:$M$2692,{2,3,4,5,6,7,8,9,10},0)</f>
        <v>0.034</v>
      </c>
      <c r="L266" s="20">
        <v>0.06</v>
      </c>
      <c r="M266" s="20">
        <v>59.0</v>
      </c>
      <c r="N266" s="20">
        <v>57.0</v>
      </c>
      <c r="O266" s="20">
        <v>0.407</v>
      </c>
      <c r="P266" s="20">
        <v>0.561</v>
      </c>
      <c r="Q266" s="20">
        <v>0.032</v>
      </c>
      <c r="R266" s="20">
        <v>2.0301686E7</v>
      </c>
      <c r="S266" s="20">
        <v>0.46</v>
      </c>
      <c r="T266" s="20">
        <f t="array" ref="T266:U266">VLOOKUP(A266,TOURISM!$A$2:$F$2692,{3,6},0)</f>
        <v>441000000</v>
      </c>
      <c r="U266" s="20">
        <v>2.16E8</v>
      </c>
      <c r="V266" s="20" t="str">
        <f t="array" ref="V266:AA266">VLOOKUP(A266,BUSINESS!$A$2:$J$2692,{4,5,6,7,8,9},0)</f>
        <v/>
      </c>
      <c r="W266" s="20">
        <v>22.0</v>
      </c>
      <c r="X266" s="20"/>
      <c r="Y266" s="20"/>
      <c r="Z266" s="20">
        <v>0.012</v>
      </c>
      <c r="AA266" s="20">
        <v>0.039</v>
      </c>
      <c r="AB266" s="21">
        <f t="shared" si="2"/>
        <v>360.7774414</v>
      </c>
      <c r="AC266" s="20">
        <f t="shared" si="84"/>
        <v>0.0004590751724</v>
      </c>
      <c r="AD266" s="20">
        <f t="shared" si="85"/>
        <v>0.000366669054</v>
      </c>
      <c r="AE266" s="20">
        <f t="shared" si="81"/>
        <v>10.63951043</v>
      </c>
      <c r="AF266" s="22" t="b">
        <f t="shared" si="4"/>
        <v>0</v>
      </c>
      <c r="AG266" s="20" t="b">
        <f t="shared" si="5"/>
        <v>0</v>
      </c>
      <c r="AH266" s="20" t="b">
        <f t="shared" si="6"/>
        <v>0</v>
      </c>
      <c r="AI266" s="20" t="b">
        <f t="shared" si="7"/>
        <v>0</v>
      </c>
      <c r="AJ266" s="20"/>
      <c r="AK266" s="20"/>
      <c r="AL266" s="20"/>
      <c r="AM266" s="20"/>
      <c r="AN266" s="20"/>
      <c r="AO266" s="20"/>
      <c r="AP266" s="20"/>
      <c r="AQ266" s="20"/>
      <c r="AR266" s="23"/>
      <c r="AS266" s="23"/>
      <c r="AT266" s="23"/>
      <c r="AU266" s="23"/>
      <c r="AV266" s="23"/>
    </row>
    <row r="267" ht="15.75" customHeight="1">
      <c r="A267" s="17" t="str">
        <f t="shared" si="1"/>
        <v>Ghana-Africa2004</v>
      </c>
      <c r="B267" s="17" t="s">
        <v>111</v>
      </c>
      <c r="C267" s="18" t="s">
        <v>75</v>
      </c>
      <c r="D267" s="19" t="s">
        <v>83</v>
      </c>
      <c r="E267" s="17">
        <v>7.342905883E9</v>
      </c>
      <c r="F267" s="18">
        <v>0.061</v>
      </c>
      <c r="G267" s="18">
        <v>26.0</v>
      </c>
      <c r="H267" s="18"/>
      <c r="I267" s="20">
        <f t="array" ref="I267:J267">IFNA(VLOOKUP(A267,ENERGY!$A$2:$F$2692,{5,6},0),0)</f>
        <v>8958</v>
      </c>
      <c r="J267" s="20">
        <v>8529.0</v>
      </c>
      <c r="K267" s="20">
        <f t="array" ref="K267:S267">VLOOKUP(A267,'HUMAN RESOURCES'!$A$2:$M$2692,{2,3,4,5,6,7,8,9,10},0)</f>
        <v>0.034</v>
      </c>
      <c r="L267" s="20">
        <v>0.059</v>
      </c>
      <c r="M267" s="20">
        <v>59.0</v>
      </c>
      <c r="N267" s="20">
        <v>57.0</v>
      </c>
      <c r="O267" s="20">
        <v>0.404</v>
      </c>
      <c r="P267" s="20">
        <v>0.562</v>
      </c>
      <c r="Q267" s="20">
        <v>0.033</v>
      </c>
      <c r="R267" s="20">
        <v>2.0835514E7</v>
      </c>
      <c r="S267" s="20">
        <v>0.466</v>
      </c>
      <c r="T267" s="20">
        <f t="array" ref="T267:U267">VLOOKUP(A267,TOURISM!$A$2:$F$2692,{3,6},0)</f>
        <v>495000000</v>
      </c>
      <c r="U267" s="20">
        <v>2.7E8</v>
      </c>
      <c r="V267" s="20" t="str">
        <f t="array" ref="V267:AA267">VLOOKUP(A267,BUSINESS!$A$2:$J$2692,{4,5,6,7,8,9},0)</f>
        <v/>
      </c>
      <c r="W267" s="20">
        <v>22.0</v>
      </c>
      <c r="X267" s="20"/>
      <c r="Y267" s="20"/>
      <c r="Z267" s="20">
        <v>0.017</v>
      </c>
      <c r="AA267" s="20">
        <v>0.081</v>
      </c>
      <c r="AB267" s="21">
        <f t="shared" si="2"/>
        <v>352.4225936</v>
      </c>
      <c r="AC267" s="20">
        <f t="shared" si="84"/>
        <v>0.0004299389974</v>
      </c>
      <c r="AD267" s="20">
        <f t="shared" si="85"/>
        <v>0.0004093491526</v>
      </c>
      <c r="AE267" s="20">
        <f t="shared" si="81"/>
        <v>12.95864359</v>
      </c>
      <c r="AF267" s="22" t="b">
        <f t="shared" si="4"/>
        <v>0</v>
      </c>
      <c r="AG267" s="20" t="b">
        <f t="shared" si="5"/>
        <v>0</v>
      </c>
      <c r="AH267" s="20" t="b">
        <f t="shared" si="6"/>
        <v>0</v>
      </c>
      <c r="AI267" s="20" t="b">
        <f t="shared" si="7"/>
        <v>0</v>
      </c>
      <c r="AJ267" s="20"/>
      <c r="AK267" s="20"/>
      <c r="AL267" s="20"/>
      <c r="AM267" s="20"/>
      <c r="AN267" s="20"/>
      <c r="AO267" s="20"/>
      <c r="AP267" s="20"/>
      <c r="AQ267" s="20"/>
      <c r="AR267" s="23"/>
      <c r="AS267" s="23"/>
      <c r="AT267" s="23"/>
      <c r="AU267" s="23"/>
      <c r="AV267" s="23"/>
    </row>
    <row r="268" ht="15.75" customHeight="1">
      <c r="A268" s="17" t="str">
        <f t="shared" si="1"/>
        <v>Ghana-Africa2005</v>
      </c>
      <c r="B268" s="17" t="s">
        <v>111</v>
      </c>
      <c r="C268" s="18" t="s">
        <v>75</v>
      </c>
      <c r="D268" s="19" t="s">
        <v>84</v>
      </c>
      <c r="E268" s="17">
        <v>7.42210252E9</v>
      </c>
      <c r="F268" s="18">
        <v>0.07</v>
      </c>
      <c r="G268" s="18">
        <v>35.0</v>
      </c>
      <c r="H268" s="18"/>
      <c r="I268" s="20">
        <f t="array" ref="I268:J268">IFNA(VLOOKUP(A268,ENERGY!$A$2:$F$2692,{5,6},0),0)</f>
        <v>8267</v>
      </c>
      <c r="J268" s="20">
        <v>7349.0</v>
      </c>
      <c r="K268" s="20">
        <f t="array" ref="K268:S268">VLOOKUP(A268,'HUMAN RESOURCES'!$A$2:$M$2692,{2,3,4,5,6,7,8,9,10},0)</f>
        <v>0.034</v>
      </c>
      <c r="L268" s="20">
        <v>0.058</v>
      </c>
      <c r="M268" s="20">
        <v>60.0</v>
      </c>
      <c r="N268" s="20">
        <v>58.0</v>
      </c>
      <c r="O268" s="20">
        <v>0.402</v>
      </c>
      <c r="P268" s="20">
        <v>0.564</v>
      </c>
      <c r="Q268" s="20">
        <v>0.034</v>
      </c>
      <c r="R268" s="20">
        <v>2.1384034E7</v>
      </c>
      <c r="S268" s="20">
        <v>0.473</v>
      </c>
      <c r="T268" s="20">
        <f t="array" ref="T268:U268">VLOOKUP(A268,TOURISM!$A$2:$F$2692,{3,6},0)</f>
        <v>867000000</v>
      </c>
      <c r="U268" s="20">
        <v>4.72E8</v>
      </c>
      <c r="V268" s="20">
        <f t="array" ref="V268:AA268">VLOOKUP(A268,BUSINESS!$A$2:$J$2692,{4,5,6,7,8,9},0)</f>
        <v>0.398</v>
      </c>
      <c r="W268" s="20">
        <v>18.0</v>
      </c>
      <c r="X268" s="20"/>
      <c r="Y268" s="20">
        <v>304.0</v>
      </c>
      <c r="Z268" s="20">
        <v>0.018</v>
      </c>
      <c r="AA268" s="20">
        <v>0.134</v>
      </c>
      <c r="AB268" s="21">
        <f t="shared" si="2"/>
        <v>347.0861728</v>
      </c>
      <c r="AC268" s="20">
        <f t="shared" si="84"/>
        <v>0.0003865968414</v>
      </c>
      <c r="AD268" s="20">
        <f t="shared" si="85"/>
        <v>0.0003436676167</v>
      </c>
      <c r="AE268" s="20">
        <f t="shared" si="81"/>
        <v>22.07254253</v>
      </c>
      <c r="AF268" s="22" t="b">
        <f t="shared" si="4"/>
        <v>0</v>
      </c>
      <c r="AG268" s="20" t="b">
        <f t="shared" si="5"/>
        <v>0</v>
      </c>
      <c r="AH268" s="20" t="b">
        <f t="shared" si="6"/>
        <v>0</v>
      </c>
      <c r="AI268" s="20" t="b">
        <f t="shared" si="7"/>
        <v>0</v>
      </c>
      <c r="AJ268" s="20"/>
      <c r="AK268" s="20"/>
      <c r="AL268" s="20"/>
      <c r="AM268" s="20"/>
      <c r="AN268" s="20"/>
      <c r="AO268" s="20"/>
      <c r="AP268" s="20"/>
      <c r="AQ268" s="20"/>
      <c r="AR268" s="23"/>
      <c r="AS268" s="23"/>
      <c r="AT268" s="23"/>
      <c r="AU268" s="23"/>
      <c r="AV268" s="23"/>
    </row>
    <row r="269" ht="15.75" customHeight="1">
      <c r="A269" s="17" t="str">
        <f t="shared" si="1"/>
        <v>Ghana-Africa2006</v>
      </c>
      <c r="B269" s="17" t="s">
        <v>111</v>
      </c>
      <c r="C269" s="18" t="s">
        <v>75</v>
      </c>
      <c r="D269" s="19" t="s">
        <v>85</v>
      </c>
      <c r="E269" s="17">
        <v>7.4381891E9</v>
      </c>
      <c r="F269" s="18">
        <v>0.054</v>
      </c>
      <c r="G269" s="18">
        <v>48.0</v>
      </c>
      <c r="H269" s="18"/>
      <c r="I269" s="20">
        <f t="array" ref="I269:J269">IFNA(VLOOKUP(A269,ENERGY!$A$2:$F$2692,{5,6},0),0)</f>
        <v>9064</v>
      </c>
      <c r="J269" s="20">
        <v>9578.0</v>
      </c>
      <c r="K269" s="20">
        <f t="array" ref="K269:S269">VLOOKUP(A269,'HUMAN RESOURCES'!$A$2:$M$2692,{2,3,4,5,6,7,8,9,10},0)</f>
        <v>0.034</v>
      </c>
      <c r="L269" s="20">
        <v>0.057</v>
      </c>
      <c r="M269" s="20">
        <v>60.0</v>
      </c>
      <c r="N269" s="20">
        <v>58.0</v>
      </c>
      <c r="O269" s="20">
        <v>0.399</v>
      </c>
      <c r="P269" s="20">
        <v>0.566</v>
      </c>
      <c r="Q269" s="20">
        <v>0.034</v>
      </c>
      <c r="R269" s="20">
        <v>2.1947779E7</v>
      </c>
      <c r="S269" s="20">
        <v>0.48</v>
      </c>
      <c r="T269" s="20">
        <f t="array" ref="T269:U269">VLOOKUP(A269,TOURISM!$A$2:$F$2692,{3,6},0)</f>
        <v>910000000</v>
      </c>
      <c r="U269" s="20">
        <v>5.75E8</v>
      </c>
      <c r="V269" s="20">
        <f t="array" ref="V269:AA269">VLOOKUP(A269,BUSINESS!$A$2:$J$2692,{4,5,6,7,8,9},0)</f>
        <v>0.359</v>
      </c>
      <c r="W269" s="20">
        <v>18.0</v>
      </c>
      <c r="X269" s="20"/>
      <c r="Y269" s="20">
        <v>304.0</v>
      </c>
      <c r="Z269" s="20">
        <v>0.027</v>
      </c>
      <c r="AA269" s="20">
        <v>0.237</v>
      </c>
      <c r="AB269" s="21">
        <f t="shared" si="2"/>
        <v>338.9039547</v>
      </c>
      <c r="AC269" s="20">
        <f t="shared" si="84"/>
        <v>0.0004129802838</v>
      </c>
      <c r="AD269" s="20">
        <f t="shared" si="85"/>
        <v>0.0004363995099</v>
      </c>
      <c r="AE269" s="20">
        <f t="shared" si="81"/>
        <v>26.19855066</v>
      </c>
      <c r="AF269" s="22" t="b">
        <f t="shared" si="4"/>
        <v>0</v>
      </c>
      <c r="AG269" s="20" t="b">
        <f t="shared" si="5"/>
        <v>0</v>
      </c>
      <c r="AH269" s="20" t="b">
        <f t="shared" si="6"/>
        <v>0</v>
      </c>
      <c r="AI269" s="20" t="b">
        <f t="shared" si="7"/>
        <v>0</v>
      </c>
      <c r="AJ269" s="20"/>
      <c r="AK269" s="20"/>
      <c r="AL269" s="20"/>
      <c r="AM269" s="20"/>
      <c r="AN269" s="20"/>
      <c r="AO269" s="20"/>
      <c r="AP269" s="20"/>
      <c r="AQ269" s="20"/>
      <c r="AR269" s="23"/>
      <c r="AS269" s="23"/>
      <c r="AT269" s="23"/>
      <c r="AU269" s="23"/>
      <c r="AV269" s="23"/>
    </row>
    <row r="270" ht="15.75" customHeight="1">
      <c r="A270" s="17" t="str">
        <f t="shared" si="1"/>
        <v>Ghana-Africa2007</v>
      </c>
      <c r="B270" s="17" t="s">
        <v>111</v>
      </c>
      <c r="C270" s="18" t="s">
        <v>75</v>
      </c>
      <c r="D270" s="19" t="s">
        <v>86</v>
      </c>
      <c r="E270" s="17">
        <v>7.458167331E9</v>
      </c>
      <c r="F270" s="18">
        <v>0.06</v>
      </c>
      <c r="G270" s="18">
        <v>66.0</v>
      </c>
      <c r="H270" s="18"/>
      <c r="I270" s="20">
        <f t="array" ref="I270:J270">IFNA(VLOOKUP(A270,ENERGY!$A$2:$F$2692,{5,6},0),0)</f>
        <v>8229</v>
      </c>
      <c r="J270" s="20">
        <v>6956.0</v>
      </c>
      <c r="K270" s="20">
        <f t="array" ref="K270:S270">VLOOKUP(A270,'HUMAN RESOURCES'!$A$2:$M$2692,{2,3,4,5,6,7,8,9,10},0)</f>
        <v>0.033</v>
      </c>
      <c r="L270" s="20">
        <v>0.057</v>
      </c>
      <c r="M270" s="20">
        <v>61.0</v>
      </c>
      <c r="N270" s="20">
        <v>59.0</v>
      </c>
      <c r="O270" s="20">
        <v>0.397</v>
      </c>
      <c r="P270" s="20">
        <v>0.568</v>
      </c>
      <c r="Q270" s="20">
        <v>0.035</v>
      </c>
      <c r="R270" s="20">
        <v>2.2525659E7</v>
      </c>
      <c r="S270" s="20">
        <v>0.487</v>
      </c>
      <c r="T270" s="20">
        <f t="array" ref="T270:U270">VLOOKUP(A270,TOURISM!$A$2:$F$2692,{3,6},0)</f>
        <v>990000000</v>
      </c>
      <c r="U270" s="20">
        <v>8.16E8</v>
      </c>
      <c r="V270" s="20">
        <f t="array" ref="V270:AA270">VLOOKUP(A270,BUSINESS!$A$2:$J$2692,{4,5,6,7,8,9},0)</f>
        <v>0.327</v>
      </c>
      <c r="W270" s="20">
        <v>15.0</v>
      </c>
      <c r="X270" s="20"/>
      <c r="Y270" s="20">
        <v>304.0</v>
      </c>
      <c r="Z270" s="20">
        <v>0.039</v>
      </c>
      <c r="AA270" s="20">
        <v>0.338</v>
      </c>
      <c r="AB270" s="21">
        <f t="shared" si="2"/>
        <v>331.0965211</v>
      </c>
      <c r="AC270" s="20">
        <f t="shared" si="84"/>
        <v>0.0003653167261</v>
      </c>
      <c r="AD270" s="20">
        <f t="shared" si="85"/>
        <v>0.0003088033962</v>
      </c>
      <c r="AE270" s="20">
        <f t="shared" si="81"/>
        <v>36.22535527</v>
      </c>
      <c r="AF270" s="22" t="b">
        <f t="shared" si="4"/>
        <v>0</v>
      </c>
      <c r="AG270" s="20" t="b">
        <f t="shared" si="5"/>
        <v>0</v>
      </c>
      <c r="AH270" s="20" t="b">
        <f t="shared" si="6"/>
        <v>0</v>
      </c>
      <c r="AI270" s="20" t="b">
        <f t="shared" si="7"/>
        <v>0</v>
      </c>
      <c r="AJ270" s="20"/>
      <c r="AK270" s="20"/>
      <c r="AL270" s="20"/>
      <c r="AM270" s="20"/>
      <c r="AN270" s="20"/>
      <c r="AO270" s="20"/>
      <c r="AP270" s="20"/>
      <c r="AQ270" s="20"/>
      <c r="AR270" s="23"/>
      <c r="AS270" s="23"/>
      <c r="AT270" s="23"/>
      <c r="AU270" s="23"/>
      <c r="AV270" s="23"/>
    </row>
    <row r="271" ht="15.75" customHeight="1">
      <c r="A271" s="17" t="str">
        <f t="shared" si="1"/>
        <v>Ghana-Africa2008</v>
      </c>
      <c r="B271" s="17" t="s">
        <v>111</v>
      </c>
      <c r="C271" s="18" t="s">
        <v>75</v>
      </c>
      <c r="D271" s="19" t="s">
        <v>87</v>
      </c>
      <c r="E271" s="17">
        <v>7.46444695E9</v>
      </c>
      <c r="F271" s="18">
        <v>0.056</v>
      </c>
      <c r="G271" s="18">
        <v>69.0</v>
      </c>
      <c r="H271" s="18"/>
      <c r="I271" s="20">
        <f t="array" ref="I271:J271">IFNA(VLOOKUP(A271,ENERGY!$A$2:$F$2692,{5,6},0),0)</f>
        <v>0</v>
      </c>
      <c r="J271" s="20">
        <v>0.0</v>
      </c>
      <c r="K271" s="20">
        <f t="array" ref="K271:S271">VLOOKUP(A271,'HUMAN RESOURCES'!$A$2:$M$2692,{2,3,4,5,6,7,8,9,10},0)</f>
        <v>0.033</v>
      </c>
      <c r="L271" s="20">
        <v>0.056</v>
      </c>
      <c r="M271" s="20">
        <v>61.0</v>
      </c>
      <c r="N271" s="20">
        <v>59.0</v>
      </c>
      <c r="O271" s="20">
        <v>0.394</v>
      </c>
      <c r="P271" s="20">
        <v>0.571</v>
      </c>
      <c r="Q271" s="20">
        <v>0.035</v>
      </c>
      <c r="R271" s="20">
        <v>2.3110139E7</v>
      </c>
      <c r="S271" s="20">
        <v>0.494</v>
      </c>
      <c r="T271" s="20">
        <f t="array" ref="T271:U271">VLOOKUP(A271,TOURISM!$A$2:$F$2692,{3,6},0)</f>
        <v>970000000</v>
      </c>
      <c r="U271" s="20">
        <v>8.7E8</v>
      </c>
      <c r="V271" s="20">
        <f t="array" ref="V271:AA271">VLOOKUP(A271,BUSINESS!$A$2:$J$2692,{4,5,6,7,8,9},0)</f>
        <v>0.325</v>
      </c>
      <c r="W271" s="20">
        <v>13.0</v>
      </c>
      <c r="X271" s="20"/>
      <c r="Y271" s="20">
        <v>224.0</v>
      </c>
      <c r="Z271" s="20">
        <v>0.043</v>
      </c>
      <c r="AA271" s="20">
        <v>0.501</v>
      </c>
      <c r="AB271" s="21">
        <f t="shared" si="2"/>
        <v>322.9944636</v>
      </c>
      <c r="AC271" s="20"/>
      <c r="AD271" s="20"/>
      <c r="AE271" s="20">
        <f t="shared" si="81"/>
        <v>37.64581425</v>
      </c>
      <c r="AF271" s="22" t="b">
        <f t="shared" si="4"/>
        <v>0</v>
      </c>
      <c r="AG271" s="20" t="b">
        <f t="shared" si="5"/>
        <v>0</v>
      </c>
      <c r="AH271" s="20" t="b">
        <f t="shared" si="6"/>
        <v>0</v>
      </c>
      <c r="AI271" s="20" t="b">
        <f t="shared" si="7"/>
        <v>0</v>
      </c>
      <c r="AJ271" s="20"/>
      <c r="AK271" s="20"/>
      <c r="AL271" s="20"/>
      <c r="AM271" s="20"/>
      <c r="AN271" s="20"/>
      <c r="AO271" s="20"/>
      <c r="AP271" s="20"/>
      <c r="AQ271" s="20"/>
      <c r="AR271" s="23"/>
      <c r="AS271" s="23"/>
      <c r="AT271" s="23"/>
      <c r="AU271" s="23"/>
      <c r="AV271" s="23"/>
    </row>
    <row r="272" ht="15.75" customHeight="1">
      <c r="A272" s="17" t="str">
        <f t="shared" si="1"/>
        <v>Ghana-Africa2009</v>
      </c>
      <c r="B272" s="17" t="s">
        <v>111</v>
      </c>
      <c r="C272" s="18" t="s">
        <v>75</v>
      </c>
      <c r="D272" s="19" t="s">
        <v>88</v>
      </c>
      <c r="E272" s="17">
        <v>7.511538765E9</v>
      </c>
      <c r="F272" s="18">
        <v>0.051</v>
      </c>
      <c r="G272" s="18">
        <v>56.0</v>
      </c>
      <c r="H272" s="18"/>
      <c r="I272" s="20">
        <f t="array" ref="I272:J272">IFNA(VLOOKUP(A272,ENERGY!$A$2:$F$2692,{5,6},0),0)</f>
        <v>8226</v>
      </c>
      <c r="J272" s="20">
        <v>7631.0</v>
      </c>
      <c r="K272" s="20">
        <f t="array" ref="K272:S272">VLOOKUP(A272,'HUMAN RESOURCES'!$A$2:$M$2692,{2,3,4,5,6,7,8,9,10},0)</f>
        <v>0.033</v>
      </c>
      <c r="L272" s="20">
        <v>0.056</v>
      </c>
      <c r="M272" s="20">
        <v>61.0</v>
      </c>
      <c r="N272" s="20">
        <v>59.0</v>
      </c>
      <c r="O272" s="20">
        <v>0.392</v>
      </c>
      <c r="P272" s="20">
        <v>0.573</v>
      </c>
      <c r="Q272" s="20">
        <v>0.035</v>
      </c>
      <c r="R272" s="20">
        <v>2.3691533E7</v>
      </c>
      <c r="S272" s="20">
        <v>0.5</v>
      </c>
      <c r="T272" s="20">
        <f t="array" ref="T272:U272">VLOOKUP(A272,TOURISM!$A$2:$F$2692,{3,6},0)</f>
        <v>849000000</v>
      </c>
      <c r="U272" s="20">
        <v>9.48E8</v>
      </c>
      <c r="V272" s="20">
        <f t="array" ref="V272:AA272">VLOOKUP(A272,BUSINESS!$A$2:$J$2692,{4,5,6,7,8,9},0)</f>
        <v>0.325</v>
      </c>
      <c r="W272" s="20">
        <v>12.0</v>
      </c>
      <c r="X272" s="20"/>
      <c r="Y272" s="20">
        <v>224.0</v>
      </c>
      <c r="Z272" s="20">
        <v>0.054</v>
      </c>
      <c r="AA272" s="20">
        <v>0.638</v>
      </c>
      <c r="AB272" s="21">
        <f t="shared" si="2"/>
        <v>317.0558345</v>
      </c>
      <c r="AC272" s="20">
        <f t="shared" ref="AC272:AC273" si="86">I272/R272</f>
        <v>0.0003472126519</v>
      </c>
      <c r="AD272" s="20">
        <f t="shared" ref="AD272:AD273" si="87">J272/R272</f>
        <v>0.0003220981943</v>
      </c>
      <c r="AE272" s="20">
        <f t="shared" si="81"/>
        <v>40.0142954</v>
      </c>
      <c r="AF272" s="22" t="b">
        <f t="shared" si="4"/>
        <v>0</v>
      </c>
      <c r="AG272" s="20" t="b">
        <f t="shared" si="5"/>
        <v>0</v>
      </c>
      <c r="AH272" s="20" t="b">
        <f t="shared" si="6"/>
        <v>0</v>
      </c>
      <c r="AI272" s="20" t="b">
        <f t="shared" si="7"/>
        <v>0</v>
      </c>
      <c r="AJ272" s="20"/>
      <c r="AK272" s="20"/>
      <c r="AL272" s="20"/>
      <c r="AM272" s="20"/>
      <c r="AN272" s="20"/>
      <c r="AO272" s="20"/>
      <c r="AP272" s="20"/>
      <c r="AQ272" s="20"/>
      <c r="AR272" s="23"/>
      <c r="AS272" s="23"/>
      <c r="AT272" s="23"/>
      <c r="AU272" s="23"/>
      <c r="AV272" s="23"/>
    </row>
    <row r="273" ht="15.75" customHeight="1">
      <c r="A273" s="17" t="str">
        <f t="shared" si="1"/>
        <v>Ghana-Africa2010</v>
      </c>
      <c r="B273" s="17" t="s">
        <v>111</v>
      </c>
      <c r="C273" s="18" t="s">
        <v>75</v>
      </c>
      <c r="D273" s="19" t="s">
        <v>89</v>
      </c>
      <c r="E273" s="17">
        <v>7.5138347E9</v>
      </c>
      <c r="F273" s="18">
        <v>0.053</v>
      </c>
      <c r="G273" s="18">
        <v>70.0</v>
      </c>
      <c r="H273" s="18"/>
      <c r="I273" s="20">
        <f t="array" ref="I273:J273">IFNA(VLOOKUP(A273,ENERGY!$A$2:$F$2692,{5,6},0),0)</f>
        <v>9062</v>
      </c>
      <c r="J273" s="20">
        <v>9289.0</v>
      </c>
      <c r="K273" s="20">
        <f t="array" ref="K273:S273">VLOOKUP(A273,'HUMAN RESOURCES'!$A$2:$M$2692,{2,3,4,5,6,7,8,9,10},0)</f>
        <v>0.032</v>
      </c>
      <c r="L273" s="20">
        <v>0.055</v>
      </c>
      <c r="M273" s="20">
        <v>62.0</v>
      </c>
      <c r="N273" s="20">
        <v>60.0</v>
      </c>
      <c r="O273" s="20">
        <v>0.39</v>
      </c>
      <c r="P273" s="20">
        <v>0.575</v>
      </c>
      <c r="Q273" s="20">
        <v>0.035</v>
      </c>
      <c r="R273" s="20">
        <v>2.4262901E7</v>
      </c>
      <c r="S273" s="20">
        <v>0.507</v>
      </c>
      <c r="T273" s="20">
        <f t="array" ref="T273:U273">VLOOKUP(A273,TOURISM!$A$2:$F$2692,{3,6},0)</f>
        <v>706000000</v>
      </c>
      <c r="U273" s="20">
        <v>8.82E8</v>
      </c>
      <c r="V273" s="20">
        <f t="array" ref="V273:AA273">VLOOKUP(A273,BUSINESS!$A$2:$J$2692,{4,5,6,7,8,9},0)</f>
        <v>0.325</v>
      </c>
      <c r="W273" s="20">
        <v>12.0</v>
      </c>
      <c r="X273" s="20"/>
      <c r="Y273" s="20">
        <v>224.0</v>
      </c>
      <c r="Z273" s="20">
        <v>0.078</v>
      </c>
      <c r="AA273" s="20">
        <v>0.719</v>
      </c>
      <c r="AB273" s="21">
        <f t="shared" si="2"/>
        <v>309.6841017</v>
      </c>
      <c r="AC273" s="20">
        <f t="shared" si="86"/>
        <v>0.0003734920239</v>
      </c>
      <c r="AD273" s="20">
        <f t="shared" si="87"/>
        <v>0.0003828478713</v>
      </c>
      <c r="AE273" s="20">
        <f t="shared" si="81"/>
        <v>36.35179487</v>
      </c>
      <c r="AF273" s="22" t="b">
        <f t="shared" si="4"/>
        <v>0</v>
      </c>
      <c r="AG273" s="20" t="b">
        <f t="shared" si="5"/>
        <v>0</v>
      </c>
      <c r="AH273" s="20" t="b">
        <f t="shared" si="6"/>
        <v>0</v>
      </c>
      <c r="AI273" s="20" t="b">
        <f t="shared" si="7"/>
        <v>0</v>
      </c>
      <c r="AJ273" s="20"/>
      <c r="AK273" s="20"/>
      <c r="AL273" s="20"/>
      <c r="AM273" s="20"/>
      <c r="AN273" s="20"/>
      <c r="AO273" s="20"/>
      <c r="AP273" s="20"/>
      <c r="AQ273" s="20"/>
      <c r="AR273" s="23"/>
      <c r="AS273" s="23"/>
      <c r="AT273" s="23"/>
      <c r="AU273" s="23"/>
      <c r="AV273" s="23"/>
    </row>
    <row r="274" ht="15.75" customHeight="1">
      <c r="A274" s="17" t="str">
        <f t="shared" si="1"/>
        <v>Ghana-Africa2011</v>
      </c>
      <c r="B274" s="17" t="s">
        <v>111</v>
      </c>
      <c r="C274" s="18" t="s">
        <v>75</v>
      </c>
      <c r="D274" s="19" t="s">
        <v>90</v>
      </c>
      <c r="E274" s="17">
        <v>7.51683416E9</v>
      </c>
      <c r="F274" s="18">
        <v>0.053</v>
      </c>
      <c r="G274" s="18">
        <v>83.0</v>
      </c>
      <c r="H274" s="18"/>
      <c r="I274" s="20">
        <f t="array" ref="I274:J274">IFNA(VLOOKUP(A274,ENERGY!$A$2:$F$2692,{5,6},0),0)</f>
        <v>0</v>
      </c>
      <c r="J274" s="20">
        <v>0.0</v>
      </c>
      <c r="K274" s="20">
        <f t="array" ref="K274:S274">VLOOKUP(A274,'HUMAN RESOURCES'!$A$2:$M$2692,{2,3,4,5,6,7,8,9,10},0)</f>
        <v>0.032</v>
      </c>
      <c r="L274" s="20">
        <v>0.054</v>
      </c>
      <c r="M274" s="20">
        <v>62.0</v>
      </c>
      <c r="N274" s="20">
        <v>60.0</v>
      </c>
      <c r="O274" s="20">
        <v>0.388</v>
      </c>
      <c r="P274" s="20">
        <v>0.577</v>
      </c>
      <c r="Q274" s="20">
        <v>0.035</v>
      </c>
      <c r="R274" s="20">
        <v>2.4820706E7</v>
      </c>
      <c r="S274" s="20">
        <v>0.514</v>
      </c>
      <c r="T274" s="20">
        <f t="array" ref="T274:U274">VLOOKUP(A274,TOURISM!$A$2:$F$2692,{3,6},0)</f>
        <v>797000000</v>
      </c>
      <c r="U274" s="20">
        <v>1.026E9</v>
      </c>
      <c r="V274" s="20">
        <f t="array" ref="V274:AA274">VLOOKUP(A274,BUSINESS!$A$2:$J$2692,{4,5,6,7,8,9},0)</f>
        <v>0.334</v>
      </c>
      <c r="W274" s="20">
        <v>12.0</v>
      </c>
      <c r="X274" s="20"/>
      <c r="Y274" s="20">
        <v>224.0</v>
      </c>
      <c r="Z274" s="20">
        <v>0.141</v>
      </c>
      <c r="AA274" s="20">
        <v>0.853</v>
      </c>
      <c r="AB274" s="21">
        <f t="shared" si="2"/>
        <v>302.8453002</v>
      </c>
      <c r="AC274" s="20"/>
      <c r="AD274" s="20"/>
      <c r="AE274" s="20">
        <f t="shared" si="81"/>
        <v>41.33645514</v>
      </c>
      <c r="AF274" s="22" t="b">
        <f t="shared" si="4"/>
        <v>0</v>
      </c>
      <c r="AG274" s="20" t="b">
        <f t="shared" si="5"/>
        <v>0</v>
      </c>
      <c r="AH274" s="20" t="b">
        <f t="shared" si="6"/>
        <v>0</v>
      </c>
      <c r="AI274" s="20" t="b">
        <f t="shared" si="7"/>
        <v>0</v>
      </c>
      <c r="AJ274" s="20"/>
      <c r="AK274" s="20"/>
      <c r="AL274" s="20"/>
      <c r="AM274" s="20"/>
      <c r="AN274" s="20"/>
      <c r="AO274" s="20"/>
      <c r="AP274" s="20"/>
      <c r="AQ274" s="20"/>
      <c r="AR274" s="23"/>
      <c r="AS274" s="23"/>
      <c r="AT274" s="23"/>
      <c r="AU274" s="23"/>
      <c r="AV274" s="23"/>
    </row>
    <row r="275" ht="15.75" customHeight="1">
      <c r="A275" s="17" t="str">
        <f t="shared" si="1"/>
        <v>Ghana-Africa2012</v>
      </c>
      <c r="B275" s="17" t="s">
        <v>111</v>
      </c>
      <c r="C275" s="18" t="s">
        <v>75</v>
      </c>
      <c r="D275" s="19" t="s">
        <v>91</v>
      </c>
      <c r="E275" s="17">
        <v>7.543183759E9</v>
      </c>
      <c r="F275" s="18">
        <v>0.052</v>
      </c>
      <c r="G275" s="18">
        <v>83.0</v>
      </c>
      <c r="H275" s="18"/>
      <c r="I275" s="20">
        <f t="array" ref="I275:J275">IFNA(VLOOKUP(A275,ENERGY!$A$2:$F$2692,{5,6},0),0)</f>
        <v>0</v>
      </c>
      <c r="J275" s="20">
        <v>0.0</v>
      </c>
      <c r="K275" s="20">
        <f t="array" ref="K275:S275">VLOOKUP(A275,'HUMAN RESOURCES'!$A$2:$M$2692,{2,3,4,5,6,7,8,9,10},0)</f>
        <v>0.031</v>
      </c>
      <c r="L275" s="20">
        <v>0.053</v>
      </c>
      <c r="M275" s="20">
        <v>62.0</v>
      </c>
      <c r="N275" s="20">
        <v>60.0</v>
      </c>
      <c r="O275" s="20">
        <v>0.386</v>
      </c>
      <c r="P275" s="20">
        <v>0.579</v>
      </c>
      <c r="Q275" s="20">
        <v>0.035</v>
      </c>
      <c r="R275" s="20">
        <v>2.5366462E7</v>
      </c>
      <c r="S275" s="20">
        <v>0.521</v>
      </c>
      <c r="T275" s="20">
        <f t="array" ref="T275:U275">VLOOKUP(A275,TOURISM!$A$2:$F$2692,{3,6},0)</f>
        <v>1154000000</v>
      </c>
      <c r="U275" s="20">
        <v>9.79E8</v>
      </c>
      <c r="V275" s="20">
        <f t="array" ref="V275:AA275">VLOOKUP(A275,BUSINESS!$A$2:$J$2692,{4,5,6,7,8,9},0)</f>
        <v>0.334</v>
      </c>
      <c r="W275" s="20">
        <v>12.0</v>
      </c>
      <c r="X275" s="20">
        <v>62.0</v>
      </c>
      <c r="Y275" s="20">
        <v>224.0</v>
      </c>
      <c r="Z275" s="20">
        <v>0.123</v>
      </c>
      <c r="AA275" s="20">
        <v>1.01</v>
      </c>
      <c r="AB275" s="21">
        <f t="shared" si="2"/>
        <v>297.3683819</v>
      </c>
      <c r="AC275" s="20"/>
      <c r="AD275" s="20"/>
      <c r="AE275" s="20">
        <f t="shared" si="81"/>
        <v>38.59426671</v>
      </c>
      <c r="AF275" s="22" t="b">
        <f t="shared" si="4"/>
        <v>0</v>
      </c>
      <c r="AG275" s="20" t="b">
        <f t="shared" si="5"/>
        <v>0</v>
      </c>
      <c r="AH275" s="20" t="b">
        <f t="shared" si="6"/>
        <v>0</v>
      </c>
      <c r="AI275" s="20" t="b">
        <f t="shared" si="7"/>
        <v>0</v>
      </c>
      <c r="AJ275" s="20"/>
      <c r="AK275" s="20"/>
      <c r="AL275" s="20"/>
      <c r="AM275" s="20"/>
      <c r="AN275" s="20"/>
      <c r="AO275" s="20"/>
      <c r="AP275" s="20"/>
      <c r="AQ275" s="20"/>
      <c r="AR275" s="23"/>
      <c r="AS275" s="23"/>
      <c r="AT275" s="23"/>
      <c r="AU275" s="23"/>
      <c r="AV275" s="23"/>
    </row>
    <row r="276" ht="15.75" customHeight="1">
      <c r="A276" s="17" t="str">
        <f t="shared" si="1"/>
        <v>Guinea-Africa2000</v>
      </c>
      <c r="B276" s="17" t="s">
        <v>112</v>
      </c>
      <c r="C276" s="18" t="s">
        <v>75</v>
      </c>
      <c r="D276" s="19" t="s">
        <v>76</v>
      </c>
      <c r="E276" s="17">
        <v>8.704983553E9</v>
      </c>
      <c r="F276" s="18">
        <v>0.056</v>
      </c>
      <c r="G276" s="18">
        <v>19.0</v>
      </c>
      <c r="H276" s="18">
        <v>0.194</v>
      </c>
      <c r="I276" s="20" t="str">
        <f t="array" ref="I276:J276">IFNA(VLOOKUP(A276,ENERGY!$A$2:$F$2692,{5,6},0),0)</f>
        <v/>
      </c>
      <c r="J276" s="20"/>
      <c r="K276" s="20">
        <f t="array" ref="K276:S276">VLOOKUP(A276,'HUMAN RESOURCES'!$A$2:$M$2692,{2,3,4,5,6,7,8,9,10},0)</f>
        <v>0.042</v>
      </c>
      <c r="L276" s="20">
        <v>0.103</v>
      </c>
      <c r="M276" s="20">
        <v>51.0</v>
      </c>
      <c r="N276" s="20">
        <v>51.0</v>
      </c>
      <c r="O276" s="20">
        <v>0.44</v>
      </c>
      <c r="P276" s="20">
        <v>0.525</v>
      </c>
      <c r="Q276" s="20">
        <v>0.034</v>
      </c>
      <c r="R276" s="20">
        <v>8746128.0</v>
      </c>
      <c r="S276" s="20">
        <v>0.31</v>
      </c>
      <c r="T276" s="20">
        <f t="array" ref="T276:U276">VLOOKUP(A276,TOURISM!$A$2:$F$2692,{3,6},0)</f>
        <v>7800000</v>
      </c>
      <c r="U276" s="20">
        <v>1.3E7</v>
      </c>
      <c r="V276" s="20" t="str">
        <f t="array" ref="V276:AA276">VLOOKUP(A276,BUSINESS!$A$2:$J$2692,{4,5,6,7,8,9},0)</f>
        <v/>
      </c>
      <c r="W276" s="20"/>
      <c r="X276" s="20"/>
      <c r="Y276" s="20"/>
      <c r="Z276" s="20">
        <v>0.001</v>
      </c>
      <c r="AA276" s="20">
        <v>0.005</v>
      </c>
      <c r="AB276" s="21">
        <f t="shared" si="2"/>
        <v>995.2956958</v>
      </c>
      <c r="AC276" s="20"/>
      <c r="AD276" s="20"/>
      <c r="AE276" s="20">
        <f t="shared" si="81"/>
        <v>1.486372027</v>
      </c>
      <c r="AF276" s="22" t="b">
        <f t="shared" si="4"/>
        <v>0</v>
      </c>
      <c r="AG276" s="20" t="b">
        <f t="shared" si="5"/>
        <v>0</v>
      </c>
      <c r="AH276" s="20" t="b">
        <f t="shared" si="6"/>
        <v>0</v>
      </c>
      <c r="AI276" s="20" t="b">
        <f t="shared" si="7"/>
        <v>0</v>
      </c>
      <c r="AJ276" s="20"/>
      <c r="AK276" s="20"/>
      <c r="AL276" s="20"/>
      <c r="AM276" s="20"/>
      <c r="AN276" s="20"/>
      <c r="AO276" s="20"/>
      <c r="AP276" s="20"/>
      <c r="AQ276" s="20"/>
      <c r="AR276" s="23"/>
      <c r="AS276" s="23"/>
      <c r="AT276" s="23"/>
      <c r="AU276" s="23"/>
      <c r="AV276" s="23"/>
    </row>
    <row r="277" ht="15.75" customHeight="1">
      <c r="A277" s="17" t="str">
        <f t="shared" si="1"/>
        <v>Guinea-Africa2001</v>
      </c>
      <c r="B277" s="17" t="s">
        <v>112</v>
      </c>
      <c r="C277" s="18" t="s">
        <v>75</v>
      </c>
      <c r="D277" s="19" t="s">
        <v>77</v>
      </c>
      <c r="E277" s="17">
        <v>8.707015064E9</v>
      </c>
      <c r="F277" s="18">
        <v>0.059</v>
      </c>
      <c r="G277" s="18">
        <v>19.0</v>
      </c>
      <c r="H277" s="18"/>
      <c r="I277" s="20" t="str">
        <f t="array" ref="I277:J277">IFNA(VLOOKUP(A277,ENERGY!$A$2:$F$2692,{5,6},0),0)</f>
        <v/>
      </c>
      <c r="J277" s="20"/>
      <c r="K277" s="20">
        <f t="array" ref="K277:S277">VLOOKUP(A277,'HUMAN RESOURCES'!$A$2:$M$2692,{2,3,4,5,6,7,8,9,10},0)</f>
        <v>0.042</v>
      </c>
      <c r="L277" s="20">
        <v>0.099</v>
      </c>
      <c r="M277" s="20">
        <v>51.0</v>
      </c>
      <c r="N277" s="20">
        <v>51.0</v>
      </c>
      <c r="O277" s="20">
        <v>0.44</v>
      </c>
      <c r="P277" s="20">
        <v>0.526</v>
      </c>
      <c r="Q277" s="20">
        <v>0.034</v>
      </c>
      <c r="R277" s="20">
        <v>8895353.0</v>
      </c>
      <c r="S277" s="20">
        <v>0.314</v>
      </c>
      <c r="T277" s="20">
        <f t="array" ref="T277:U277">VLOOKUP(A277,TOURISM!$A$2:$F$2692,{3,6},0)</f>
        <v>8200000</v>
      </c>
      <c r="U277" s="20">
        <v>2.6E7</v>
      </c>
      <c r="V277" s="20" t="str">
        <f t="array" ref="V277:AA277">VLOOKUP(A277,BUSINESS!$A$2:$J$2692,{4,5,6,7,8,9},0)</f>
        <v/>
      </c>
      <c r="W277" s="20"/>
      <c r="X277" s="20"/>
      <c r="Y277" s="20"/>
      <c r="Z277" s="20">
        <v>0.002</v>
      </c>
      <c r="AA277" s="20">
        <v>0.006</v>
      </c>
      <c r="AB277" s="21">
        <f t="shared" si="2"/>
        <v>978.8273792</v>
      </c>
      <c r="AC277" s="20"/>
      <c r="AD277" s="20"/>
      <c r="AE277" s="20">
        <f t="shared" si="81"/>
        <v>2.922874449</v>
      </c>
      <c r="AF277" s="22" t="b">
        <f t="shared" si="4"/>
        <v>0</v>
      </c>
      <c r="AG277" s="20" t="b">
        <f t="shared" si="5"/>
        <v>0</v>
      </c>
      <c r="AH277" s="20" t="b">
        <f t="shared" si="6"/>
        <v>0</v>
      </c>
      <c r="AI277" s="20" t="b">
        <f t="shared" si="7"/>
        <v>0</v>
      </c>
      <c r="AJ277" s="20"/>
      <c r="AK277" s="20"/>
      <c r="AL277" s="20"/>
      <c r="AM277" s="20"/>
      <c r="AN277" s="20"/>
      <c r="AO277" s="20"/>
      <c r="AP277" s="20"/>
      <c r="AQ277" s="20"/>
      <c r="AR277" s="23"/>
      <c r="AS277" s="23"/>
      <c r="AT277" s="23"/>
      <c r="AU277" s="23"/>
      <c r="AV277" s="23"/>
    </row>
    <row r="278" ht="15.75" customHeight="1">
      <c r="A278" s="17" t="str">
        <f t="shared" si="1"/>
        <v>Guinea-Africa2002</v>
      </c>
      <c r="B278" s="17" t="s">
        <v>112</v>
      </c>
      <c r="C278" s="18" t="s">
        <v>75</v>
      </c>
      <c r="D278" s="19" t="s">
        <v>79</v>
      </c>
      <c r="E278" s="17">
        <v>8.724107049E9</v>
      </c>
      <c r="F278" s="18">
        <v>0.061</v>
      </c>
      <c r="G278" s="18">
        <v>20.0</v>
      </c>
      <c r="H278" s="18"/>
      <c r="I278" s="20" t="str">
        <f t="array" ref="I278:J278">IFNA(VLOOKUP(A278,ENERGY!$A$2:$F$2692,{5,6},0),0)</f>
        <v/>
      </c>
      <c r="J278" s="20">
        <v>1236.0</v>
      </c>
      <c r="K278" s="20">
        <f t="array" ref="K278:S278">VLOOKUP(A278,'HUMAN RESOURCES'!$A$2:$M$2692,{2,3,4,5,6,7,8,9,10},0)</f>
        <v>0.041</v>
      </c>
      <c r="L278" s="20">
        <v>0.095</v>
      </c>
      <c r="M278" s="20">
        <v>51.0</v>
      </c>
      <c r="N278" s="20">
        <v>51.0</v>
      </c>
      <c r="O278" s="20">
        <v>0.439</v>
      </c>
      <c r="P278" s="20">
        <v>0.527</v>
      </c>
      <c r="Q278" s="20">
        <v>0.034</v>
      </c>
      <c r="R278" s="20">
        <v>9045748.0</v>
      </c>
      <c r="S278" s="20">
        <v>0.317</v>
      </c>
      <c r="T278" s="20" t="str">
        <f t="array" ref="T278:U278">VLOOKUP(A278,TOURISM!$A$2:$F$2692,{3,6},0)</f>
        <v/>
      </c>
      <c r="U278" s="20">
        <v>3.8E7</v>
      </c>
      <c r="V278" s="20" t="str">
        <f t="array" ref="V278:AA278">VLOOKUP(A278,BUSINESS!$A$2:$J$2692,{4,5,6,7,8,9},0)</f>
        <v/>
      </c>
      <c r="W278" s="20"/>
      <c r="X278" s="20"/>
      <c r="Y278" s="20"/>
      <c r="Z278" s="20">
        <v>0.004</v>
      </c>
      <c r="AA278" s="20">
        <v>0.01</v>
      </c>
      <c r="AB278" s="21">
        <f t="shared" si="2"/>
        <v>964.4428575</v>
      </c>
      <c r="AC278" s="20"/>
      <c r="AD278" s="20">
        <f t="shared" ref="AD278:AD281" si="88">J278/R278</f>
        <v>0.0001366387832</v>
      </c>
      <c r="AE278" s="20">
        <f t="shared" si="81"/>
        <v>4.20086874</v>
      </c>
      <c r="AF278" s="22" t="b">
        <f t="shared" si="4"/>
        <v>0</v>
      </c>
      <c r="AG278" s="20" t="b">
        <f t="shared" si="5"/>
        <v>0</v>
      </c>
      <c r="AH278" s="20" t="b">
        <f t="shared" si="6"/>
        <v>0</v>
      </c>
      <c r="AI278" s="20" t="b">
        <f t="shared" si="7"/>
        <v>0</v>
      </c>
      <c r="AJ278" s="20"/>
      <c r="AK278" s="20"/>
      <c r="AL278" s="20"/>
      <c r="AM278" s="20"/>
      <c r="AN278" s="20"/>
      <c r="AO278" s="20"/>
      <c r="AP278" s="20"/>
      <c r="AQ278" s="20"/>
      <c r="AR278" s="23"/>
      <c r="AS278" s="23"/>
      <c r="AT278" s="23"/>
      <c r="AU278" s="23"/>
      <c r="AV278" s="23"/>
    </row>
    <row r="279" ht="15.75" customHeight="1">
      <c r="A279" s="17" t="str">
        <f t="shared" si="1"/>
        <v>Guinea-Africa2003</v>
      </c>
      <c r="B279" s="17" t="s">
        <v>112</v>
      </c>
      <c r="C279" s="18" t="s">
        <v>75</v>
      </c>
      <c r="D279" s="19" t="s">
        <v>81</v>
      </c>
      <c r="E279" s="17">
        <v>8.728037672E9</v>
      </c>
      <c r="F279" s="18">
        <v>0.049</v>
      </c>
      <c r="G279" s="18">
        <v>18.0</v>
      </c>
      <c r="H279" s="18"/>
      <c r="I279" s="20" t="str">
        <f t="array" ref="I279:J279">IFNA(VLOOKUP(A279,ENERGY!$A$2:$F$2692,{5,6},0),0)</f>
        <v/>
      </c>
      <c r="J279" s="20">
        <v>1228.0</v>
      </c>
      <c r="K279" s="20">
        <f t="array" ref="K279:S279">VLOOKUP(A279,'HUMAN RESOURCES'!$A$2:$M$2692,{2,3,4,5,6,7,8,9,10},0)</f>
        <v>0.041</v>
      </c>
      <c r="L279" s="20">
        <v>0.092</v>
      </c>
      <c r="M279" s="20">
        <v>52.0</v>
      </c>
      <c r="N279" s="20">
        <v>52.0</v>
      </c>
      <c r="O279" s="20">
        <v>0.438</v>
      </c>
      <c r="P279" s="20">
        <v>0.529</v>
      </c>
      <c r="Q279" s="20">
        <v>0.033</v>
      </c>
      <c r="R279" s="20">
        <v>9204581.0</v>
      </c>
      <c r="S279" s="20">
        <v>0.321</v>
      </c>
      <c r="T279" s="20" t="str">
        <f t="array" ref="T279:U279">VLOOKUP(A279,TOURISM!$A$2:$F$2692,{3,6},0)</f>
        <v/>
      </c>
      <c r="U279" s="20">
        <v>3.6E7</v>
      </c>
      <c r="V279" s="20" t="str">
        <f t="array" ref="V279:AA279">VLOOKUP(A279,BUSINESS!$A$2:$J$2692,{4,5,6,7,8,9},0)</f>
        <v/>
      </c>
      <c r="W279" s="20">
        <v>40.0</v>
      </c>
      <c r="X279" s="20"/>
      <c r="Y279" s="20"/>
      <c r="Z279" s="20">
        <v>0.005</v>
      </c>
      <c r="AA279" s="20">
        <v>0.012</v>
      </c>
      <c r="AB279" s="21">
        <f t="shared" si="2"/>
        <v>948.2275915</v>
      </c>
      <c r="AC279" s="20"/>
      <c r="AD279" s="20">
        <f t="shared" si="88"/>
        <v>0.0001334118305</v>
      </c>
      <c r="AE279" s="20">
        <f t="shared" si="81"/>
        <v>3.911096008</v>
      </c>
      <c r="AF279" s="22" t="b">
        <f t="shared" si="4"/>
        <v>0</v>
      </c>
      <c r="AG279" s="20" t="b">
        <f t="shared" si="5"/>
        <v>0</v>
      </c>
      <c r="AH279" s="20" t="b">
        <f t="shared" si="6"/>
        <v>0</v>
      </c>
      <c r="AI279" s="20" t="b">
        <f t="shared" si="7"/>
        <v>0</v>
      </c>
      <c r="AJ279" s="20"/>
      <c r="AK279" s="20"/>
      <c r="AL279" s="20"/>
      <c r="AM279" s="20"/>
      <c r="AN279" s="20"/>
      <c r="AO279" s="20"/>
      <c r="AP279" s="20"/>
      <c r="AQ279" s="20"/>
      <c r="AR279" s="23"/>
      <c r="AS279" s="23"/>
      <c r="AT279" s="23"/>
      <c r="AU279" s="23"/>
      <c r="AV279" s="23"/>
    </row>
    <row r="280" ht="15.75" customHeight="1">
      <c r="A280" s="17" t="str">
        <f t="shared" si="1"/>
        <v>Guinea-Africa2004</v>
      </c>
      <c r="B280" s="17" t="s">
        <v>112</v>
      </c>
      <c r="C280" s="18" t="s">
        <v>75</v>
      </c>
      <c r="D280" s="19" t="s">
        <v>83</v>
      </c>
      <c r="E280" s="17">
        <v>8.734651406E9</v>
      </c>
      <c r="F280" s="18">
        <v>0.053</v>
      </c>
      <c r="G280" s="18">
        <v>20.0</v>
      </c>
      <c r="H280" s="18"/>
      <c r="I280" s="20" t="str">
        <f t="array" ref="I280:J280">IFNA(VLOOKUP(A280,ENERGY!$A$2:$F$2692,{5,6},0),0)</f>
        <v/>
      </c>
      <c r="J280" s="20">
        <v>1214.0</v>
      </c>
      <c r="K280" s="20">
        <f t="array" ref="K280:S280">VLOOKUP(A280,'HUMAN RESOURCES'!$A$2:$M$2692,{2,3,4,5,6,7,8,9,10},0)</f>
        <v>0.04</v>
      </c>
      <c r="L280" s="20">
        <v>0.088</v>
      </c>
      <c r="M280" s="20">
        <v>52.0</v>
      </c>
      <c r="N280" s="20">
        <v>52.0</v>
      </c>
      <c r="O280" s="20">
        <v>0.437</v>
      </c>
      <c r="P280" s="20">
        <v>0.53</v>
      </c>
      <c r="Q280" s="20">
        <v>0.033</v>
      </c>
      <c r="R280" s="20">
        <v>9379621.0</v>
      </c>
      <c r="S280" s="20">
        <v>0.324</v>
      </c>
      <c r="T280" s="20" t="str">
        <f t="array" ref="T280:U280">VLOOKUP(A280,TOURISM!$A$2:$F$2692,{3,6},0)</f>
        <v/>
      </c>
      <c r="U280" s="20">
        <v>2.9E7</v>
      </c>
      <c r="V280" s="20" t="str">
        <f t="array" ref="V280:AA280">VLOOKUP(A280,BUSINESS!$A$2:$J$2692,{4,5,6,7,8,9},0)</f>
        <v/>
      </c>
      <c r="W280" s="20">
        <v>40.0</v>
      </c>
      <c r="X280" s="20"/>
      <c r="Y280" s="20"/>
      <c r="Z280" s="20">
        <v>0.005</v>
      </c>
      <c r="AA280" s="20">
        <v>0.017</v>
      </c>
      <c r="AB280" s="21">
        <f t="shared" si="2"/>
        <v>931.237137</v>
      </c>
      <c r="AC280" s="20"/>
      <c r="AD280" s="20">
        <f t="shared" si="88"/>
        <v>0.0001294295367</v>
      </c>
      <c r="AE280" s="20">
        <f t="shared" si="81"/>
        <v>3.09180936</v>
      </c>
      <c r="AF280" s="22" t="b">
        <f t="shared" si="4"/>
        <v>0</v>
      </c>
      <c r="AG280" s="20" t="b">
        <f t="shared" si="5"/>
        <v>0</v>
      </c>
      <c r="AH280" s="20" t="b">
        <f t="shared" si="6"/>
        <v>0</v>
      </c>
      <c r="AI280" s="20" t="b">
        <f t="shared" si="7"/>
        <v>0</v>
      </c>
      <c r="AJ280" s="20"/>
      <c r="AK280" s="20"/>
      <c r="AL280" s="20"/>
      <c r="AM280" s="20"/>
      <c r="AN280" s="20"/>
      <c r="AO280" s="20"/>
      <c r="AP280" s="20"/>
      <c r="AQ280" s="20"/>
      <c r="AR280" s="23"/>
      <c r="AS280" s="23"/>
      <c r="AT280" s="23"/>
      <c r="AU280" s="23"/>
      <c r="AV280" s="23"/>
    </row>
    <row r="281" ht="15.75" customHeight="1">
      <c r="A281" s="17" t="str">
        <f t="shared" si="1"/>
        <v>Guinea-Africa2005</v>
      </c>
      <c r="B281" s="17" t="s">
        <v>112</v>
      </c>
      <c r="C281" s="18" t="s">
        <v>75</v>
      </c>
      <c r="D281" s="19" t="s">
        <v>84</v>
      </c>
      <c r="E281" s="17">
        <v>8.737687353E9</v>
      </c>
      <c r="F281" s="18">
        <v>0.053</v>
      </c>
      <c r="G281" s="18">
        <v>16.0</v>
      </c>
      <c r="H281" s="18"/>
      <c r="I281" s="20" t="str">
        <f t="array" ref="I281:J281">IFNA(VLOOKUP(A281,ENERGY!$A$2:$F$2692,{5,6},0),0)</f>
        <v/>
      </c>
      <c r="J281" s="20">
        <v>1342.0</v>
      </c>
      <c r="K281" s="20">
        <f t="array" ref="K281:S281">VLOOKUP(A281,'HUMAN RESOURCES'!$A$2:$M$2692,{2,3,4,5,6,7,8,9,10},0)</f>
        <v>0.04</v>
      </c>
      <c r="L281" s="20">
        <v>0.085</v>
      </c>
      <c r="M281" s="20">
        <v>53.0</v>
      </c>
      <c r="N281" s="20">
        <v>52.0</v>
      </c>
      <c r="O281" s="20">
        <v>0.436</v>
      </c>
      <c r="P281" s="20">
        <v>0.531</v>
      </c>
      <c r="Q281" s="20">
        <v>0.032</v>
      </c>
      <c r="R281" s="20">
        <v>9576331.0</v>
      </c>
      <c r="S281" s="20">
        <v>0.328</v>
      </c>
      <c r="T281" s="20" t="str">
        <f t="array" ref="T281:U281">VLOOKUP(A281,TOURISM!$A$2:$F$2692,{3,6},0)</f>
        <v/>
      </c>
      <c r="U281" s="20">
        <v>3.8E7</v>
      </c>
      <c r="V281" s="20">
        <f t="array" ref="V281:AA281">VLOOKUP(A281,BUSINESS!$A$2:$J$2692,{4,5,6,7,8,9},0)</f>
        <v>0.807</v>
      </c>
      <c r="W281" s="20">
        <v>40.0</v>
      </c>
      <c r="X281" s="20"/>
      <c r="Y281" s="20">
        <v>416.0</v>
      </c>
      <c r="Z281" s="20">
        <v>0.005</v>
      </c>
      <c r="AA281" s="20">
        <v>0.02</v>
      </c>
      <c r="AB281" s="21">
        <f t="shared" si="2"/>
        <v>912.4253697</v>
      </c>
      <c r="AC281" s="20"/>
      <c r="AD281" s="20">
        <f t="shared" si="88"/>
        <v>0.0001401371778</v>
      </c>
      <c r="AE281" s="20">
        <f t="shared" si="81"/>
        <v>3.968116808</v>
      </c>
      <c r="AF281" s="22" t="b">
        <f t="shared" si="4"/>
        <v>0</v>
      </c>
      <c r="AG281" s="20" t="b">
        <f t="shared" si="5"/>
        <v>0</v>
      </c>
      <c r="AH281" s="20" t="b">
        <f t="shared" si="6"/>
        <v>0</v>
      </c>
      <c r="AI281" s="20" t="b">
        <f t="shared" si="7"/>
        <v>0</v>
      </c>
      <c r="AJ281" s="20"/>
      <c r="AK281" s="20"/>
      <c r="AL281" s="20"/>
      <c r="AM281" s="20"/>
      <c r="AN281" s="20"/>
      <c r="AO281" s="20"/>
      <c r="AP281" s="20"/>
      <c r="AQ281" s="20"/>
      <c r="AR281" s="23"/>
      <c r="AS281" s="23"/>
      <c r="AT281" s="23"/>
      <c r="AU281" s="23"/>
      <c r="AV281" s="23"/>
    </row>
    <row r="282" ht="15.75" customHeight="1">
      <c r="A282" s="17" t="str">
        <f t="shared" si="1"/>
        <v>Guinea-Africa2006</v>
      </c>
      <c r="B282" s="17" t="s">
        <v>112</v>
      </c>
      <c r="C282" s="18" t="s">
        <v>75</v>
      </c>
      <c r="D282" s="19" t="s">
        <v>85</v>
      </c>
      <c r="E282" s="17">
        <v>8.761426371E9</v>
      </c>
      <c r="F282" s="18">
        <v>0.055</v>
      </c>
      <c r="G282" s="18">
        <v>16.0</v>
      </c>
      <c r="H282" s="18"/>
      <c r="I282" s="20">
        <f t="array" ref="I282:J282">IFNA(VLOOKUP(A282,ENERGY!$A$2:$F$2692,{5,6},0),0)</f>
        <v>0</v>
      </c>
      <c r="J282" s="20">
        <v>0.0</v>
      </c>
      <c r="K282" s="20">
        <f t="array" ref="K282:S282">VLOOKUP(A282,'HUMAN RESOURCES'!$A$2:$M$2692,{2,3,4,5,6,7,8,9,10},0)</f>
        <v>0.04</v>
      </c>
      <c r="L282" s="20">
        <v>0.082</v>
      </c>
      <c r="M282" s="20">
        <v>54.0</v>
      </c>
      <c r="N282" s="20">
        <v>53.0</v>
      </c>
      <c r="O282" s="20">
        <v>0.435</v>
      </c>
      <c r="P282" s="20">
        <v>0.533</v>
      </c>
      <c r="Q282" s="20">
        <v>0.032</v>
      </c>
      <c r="R282" s="20">
        <v>9798963.0</v>
      </c>
      <c r="S282" s="20">
        <v>0.332</v>
      </c>
      <c r="T282" s="20" t="str">
        <f t="array" ref="T282:U282">VLOOKUP(A282,TOURISM!$A$2:$F$2692,{3,6},0)</f>
        <v/>
      </c>
      <c r="U282" s="20">
        <v>4.1E7</v>
      </c>
      <c r="V282" s="20">
        <f t="array" ref="V282:AA282">VLOOKUP(A282,BUSINESS!$A$2:$J$2692,{4,5,6,7,8,9},0)</f>
        <v>0.807</v>
      </c>
      <c r="W282" s="20">
        <v>40.0</v>
      </c>
      <c r="X282" s="20"/>
      <c r="Y282" s="20">
        <v>416.0</v>
      </c>
      <c r="Z282" s="20">
        <v>0.006</v>
      </c>
      <c r="AA282" s="20"/>
      <c r="AB282" s="21">
        <f t="shared" si="2"/>
        <v>894.1177113</v>
      </c>
      <c r="AC282" s="20"/>
      <c r="AD282" s="20"/>
      <c r="AE282" s="20">
        <f t="shared" si="81"/>
        <v>4.184116217</v>
      </c>
      <c r="AF282" s="22" t="b">
        <f t="shared" si="4"/>
        <v>0</v>
      </c>
      <c r="AG282" s="20" t="b">
        <f t="shared" si="5"/>
        <v>0</v>
      </c>
      <c r="AH282" s="20" t="b">
        <f t="shared" si="6"/>
        <v>0</v>
      </c>
      <c r="AI282" s="20" t="b">
        <f t="shared" si="7"/>
        <v>0</v>
      </c>
      <c r="AJ282" s="20"/>
      <c r="AK282" s="20"/>
      <c r="AL282" s="20"/>
      <c r="AM282" s="20"/>
      <c r="AN282" s="20"/>
      <c r="AO282" s="20"/>
      <c r="AP282" s="20"/>
      <c r="AQ282" s="20"/>
      <c r="AR282" s="23"/>
      <c r="AS282" s="23"/>
      <c r="AT282" s="23"/>
      <c r="AU282" s="23"/>
      <c r="AV282" s="23"/>
    </row>
    <row r="283" ht="15.75" customHeight="1">
      <c r="A283" s="17" t="str">
        <f t="shared" si="1"/>
        <v>Guinea-Africa2007</v>
      </c>
      <c r="B283" s="17" t="s">
        <v>112</v>
      </c>
      <c r="C283" s="18" t="s">
        <v>75</v>
      </c>
      <c r="D283" s="19" t="s">
        <v>86</v>
      </c>
      <c r="E283" s="17">
        <v>8.772197585E9</v>
      </c>
      <c r="F283" s="18">
        <v>0.063</v>
      </c>
      <c r="G283" s="18">
        <v>26.0</v>
      </c>
      <c r="H283" s="18"/>
      <c r="I283" s="20" t="str">
        <f t="array" ref="I283:J283">IFNA(VLOOKUP(A283,ENERGY!$A$2:$F$2692,{5,6},0),0)</f>
        <v/>
      </c>
      <c r="J283" s="20">
        <v>1210.0</v>
      </c>
      <c r="K283" s="20">
        <f t="array" ref="K283:S283">VLOOKUP(A283,'HUMAN RESOURCES'!$A$2:$M$2692,{2,3,4,5,6,7,8,9,10},0)</f>
        <v>0.039</v>
      </c>
      <c r="L283" s="20">
        <v>0.079</v>
      </c>
      <c r="M283" s="20">
        <v>55.0</v>
      </c>
      <c r="N283" s="20">
        <v>53.0</v>
      </c>
      <c r="O283" s="20">
        <v>0.433</v>
      </c>
      <c r="P283" s="20">
        <v>0.534</v>
      </c>
      <c r="Q283" s="20">
        <v>0.032</v>
      </c>
      <c r="R283" s="20">
        <v>1.0046967E7</v>
      </c>
      <c r="S283" s="20">
        <v>0.336</v>
      </c>
      <c r="T283" s="20">
        <f t="array" ref="T283:U283">VLOOKUP(A283,TOURISM!$A$2:$F$2692,{3,6},0)</f>
        <v>1100000</v>
      </c>
      <c r="U283" s="20">
        <v>9.6E7</v>
      </c>
      <c r="V283" s="20">
        <f t="array" ref="V283:AA283">VLOOKUP(A283,BUSINESS!$A$2:$J$2692,{4,5,6,7,8,9},0)</f>
        <v>0.807</v>
      </c>
      <c r="W283" s="20">
        <v>40.0</v>
      </c>
      <c r="X283" s="20"/>
      <c r="Y283" s="20">
        <v>416.0</v>
      </c>
      <c r="Z283" s="20">
        <v>0.008</v>
      </c>
      <c r="AA283" s="20">
        <v>0.199</v>
      </c>
      <c r="AB283" s="21">
        <f t="shared" si="2"/>
        <v>873.1189806</v>
      </c>
      <c r="AC283" s="20"/>
      <c r="AD283" s="20">
        <f>J283/R283</f>
        <v>0.000120434356</v>
      </c>
      <c r="AE283" s="20">
        <f t="shared" si="81"/>
        <v>9.555122456</v>
      </c>
      <c r="AF283" s="22" t="b">
        <f t="shared" si="4"/>
        <v>0</v>
      </c>
      <c r="AG283" s="20" t="b">
        <f t="shared" si="5"/>
        <v>0</v>
      </c>
      <c r="AH283" s="20" t="b">
        <f t="shared" si="6"/>
        <v>0</v>
      </c>
      <c r="AI283" s="20" t="b">
        <f t="shared" si="7"/>
        <v>0</v>
      </c>
      <c r="AJ283" s="20"/>
      <c r="AK283" s="20"/>
      <c r="AL283" s="20"/>
      <c r="AM283" s="20"/>
      <c r="AN283" s="20"/>
      <c r="AO283" s="20"/>
      <c r="AP283" s="20"/>
      <c r="AQ283" s="20"/>
      <c r="AR283" s="23"/>
      <c r="AS283" s="23"/>
      <c r="AT283" s="23"/>
      <c r="AU283" s="23"/>
      <c r="AV283" s="23"/>
    </row>
    <row r="284" ht="15.75" customHeight="1">
      <c r="A284" s="17" t="str">
        <f t="shared" si="1"/>
        <v>Guinea-Africa2008</v>
      </c>
      <c r="B284" s="17" t="s">
        <v>112</v>
      </c>
      <c r="C284" s="18" t="s">
        <v>75</v>
      </c>
      <c r="D284" s="19" t="s">
        <v>87</v>
      </c>
      <c r="E284" s="17">
        <v>8.773451739E9</v>
      </c>
      <c r="F284" s="18">
        <v>0.06</v>
      </c>
      <c r="G284" s="18">
        <v>26.0</v>
      </c>
      <c r="H284" s="18"/>
      <c r="I284" s="20">
        <f t="array" ref="I284:J284">IFNA(VLOOKUP(A284,ENERGY!$A$2:$F$2692,{5,6},0),0)</f>
        <v>0</v>
      </c>
      <c r="J284" s="20">
        <v>0.0</v>
      </c>
      <c r="K284" s="20">
        <f t="array" ref="K284:S284">VLOOKUP(A284,'HUMAN RESOURCES'!$A$2:$M$2692,{2,3,4,5,6,7,8,9,10},0)</f>
        <v>0.039</v>
      </c>
      <c r="L284" s="20">
        <v>0.077</v>
      </c>
      <c r="M284" s="20">
        <v>55.0</v>
      </c>
      <c r="N284" s="20">
        <v>54.0</v>
      </c>
      <c r="O284" s="20">
        <v>0.432</v>
      </c>
      <c r="P284" s="20">
        <v>0.536</v>
      </c>
      <c r="Q284" s="20">
        <v>0.032</v>
      </c>
      <c r="R284" s="20">
        <v>1.0314678E7</v>
      </c>
      <c r="S284" s="20">
        <v>0.34</v>
      </c>
      <c r="T284" s="20">
        <f t="array" ref="T284:U284">VLOOKUP(A284,TOURISM!$A$2:$F$2692,{3,6},0)</f>
        <v>2400000</v>
      </c>
      <c r="U284" s="20">
        <v>3.0E7</v>
      </c>
      <c r="V284" s="20">
        <f t="array" ref="V284:AA284">VLOOKUP(A284,BUSINESS!$A$2:$J$2692,{4,5,6,7,8,9},0)</f>
        <v>0.807</v>
      </c>
      <c r="W284" s="20">
        <v>40.0</v>
      </c>
      <c r="X284" s="20"/>
      <c r="Y284" s="20">
        <v>416.0</v>
      </c>
      <c r="Z284" s="20">
        <v>0.009</v>
      </c>
      <c r="AA284" s="20">
        <v>0.267</v>
      </c>
      <c r="AB284" s="21">
        <f t="shared" si="2"/>
        <v>850.5793142</v>
      </c>
      <c r="AC284" s="20"/>
      <c r="AD284" s="20"/>
      <c r="AE284" s="20">
        <f t="shared" si="81"/>
        <v>2.908476639</v>
      </c>
      <c r="AF284" s="22" t="b">
        <f t="shared" si="4"/>
        <v>0</v>
      </c>
      <c r="AG284" s="20" t="b">
        <f t="shared" si="5"/>
        <v>0</v>
      </c>
      <c r="AH284" s="20" t="b">
        <f t="shared" si="6"/>
        <v>0</v>
      </c>
      <c r="AI284" s="20" t="b">
        <f t="shared" si="7"/>
        <v>0</v>
      </c>
      <c r="AJ284" s="20"/>
      <c r="AK284" s="20"/>
      <c r="AL284" s="20"/>
      <c r="AM284" s="20"/>
      <c r="AN284" s="20"/>
      <c r="AO284" s="20"/>
      <c r="AP284" s="20"/>
      <c r="AQ284" s="20"/>
      <c r="AR284" s="23"/>
      <c r="AS284" s="23"/>
      <c r="AT284" s="23"/>
      <c r="AU284" s="23"/>
      <c r="AV284" s="23"/>
    </row>
    <row r="285" ht="15.75" customHeight="1">
      <c r="A285" s="17" t="str">
        <f t="shared" si="1"/>
        <v>Guinea-Africa2009</v>
      </c>
      <c r="B285" s="17" t="s">
        <v>112</v>
      </c>
      <c r="C285" s="18" t="s">
        <v>75</v>
      </c>
      <c r="D285" s="19" t="s">
        <v>88</v>
      </c>
      <c r="E285" s="17">
        <v>8.824873156E9</v>
      </c>
      <c r="F285" s="18">
        <v>0.063</v>
      </c>
      <c r="G285" s="18">
        <v>28.0</v>
      </c>
      <c r="H285" s="18"/>
      <c r="I285" s="20">
        <f t="array" ref="I285:J285">IFNA(VLOOKUP(A285,ENERGY!$A$2:$F$2692,{5,6},0),0)</f>
        <v>0</v>
      </c>
      <c r="J285" s="20">
        <v>0.0</v>
      </c>
      <c r="K285" s="20">
        <f t="array" ref="K285:S285">VLOOKUP(A285,'HUMAN RESOURCES'!$A$2:$M$2692,{2,3,4,5,6,7,8,9,10},0)</f>
        <v>0.039</v>
      </c>
      <c r="L285" s="20">
        <v>0.074</v>
      </c>
      <c r="M285" s="20">
        <v>56.0</v>
      </c>
      <c r="N285" s="20">
        <v>54.0</v>
      </c>
      <c r="O285" s="20">
        <v>0.43</v>
      </c>
      <c r="P285" s="20">
        <v>0.538</v>
      </c>
      <c r="Q285" s="20">
        <v>0.032</v>
      </c>
      <c r="R285" s="20">
        <v>1.0593248E7</v>
      </c>
      <c r="S285" s="20">
        <v>0.344</v>
      </c>
      <c r="T285" s="20">
        <f t="array" ref="T285:U285">VLOOKUP(A285,TOURISM!$A$2:$F$2692,{3,6},0)</f>
        <v>4900000</v>
      </c>
      <c r="U285" s="20">
        <v>2.8E7</v>
      </c>
      <c r="V285" s="20">
        <f t="array" ref="V285:AA285">VLOOKUP(A285,BUSINESS!$A$2:$J$2692,{4,5,6,7,8,9},0)</f>
        <v>0.807</v>
      </c>
      <c r="W285" s="20">
        <v>40.0</v>
      </c>
      <c r="X285" s="20"/>
      <c r="Y285" s="20">
        <v>416.0</v>
      </c>
      <c r="Z285" s="20">
        <v>0.009</v>
      </c>
      <c r="AA285" s="20">
        <v>0.329</v>
      </c>
      <c r="AB285" s="21">
        <f t="shared" si="2"/>
        <v>833.0658506</v>
      </c>
      <c r="AC285" s="20"/>
      <c r="AD285" s="20"/>
      <c r="AE285" s="20">
        <f t="shared" si="81"/>
        <v>2.643193098</v>
      </c>
      <c r="AF285" s="22" t="b">
        <f t="shared" si="4"/>
        <v>0</v>
      </c>
      <c r="AG285" s="20" t="b">
        <f t="shared" si="5"/>
        <v>0</v>
      </c>
      <c r="AH285" s="20" t="b">
        <f t="shared" si="6"/>
        <v>0</v>
      </c>
      <c r="AI285" s="20" t="b">
        <f t="shared" si="7"/>
        <v>0</v>
      </c>
      <c r="AJ285" s="20"/>
      <c r="AK285" s="20"/>
      <c r="AL285" s="20"/>
      <c r="AM285" s="20"/>
      <c r="AN285" s="20"/>
      <c r="AO285" s="20"/>
      <c r="AP285" s="20"/>
      <c r="AQ285" s="20"/>
      <c r="AR285" s="23"/>
      <c r="AS285" s="23"/>
      <c r="AT285" s="23"/>
      <c r="AU285" s="23"/>
      <c r="AV285" s="23"/>
    </row>
    <row r="286" ht="15.75" customHeight="1">
      <c r="A286" s="17" t="str">
        <f t="shared" si="1"/>
        <v>Guinea-Africa2010</v>
      </c>
      <c r="B286" s="17" t="s">
        <v>112</v>
      </c>
      <c r="C286" s="18" t="s">
        <v>75</v>
      </c>
      <c r="D286" s="19" t="s">
        <v>89</v>
      </c>
      <c r="E286" s="17">
        <v>8.834661043E9</v>
      </c>
      <c r="F286" s="18">
        <v>0.062</v>
      </c>
      <c r="G286" s="18">
        <v>27.0</v>
      </c>
      <c r="H286" s="18"/>
      <c r="I286" s="20" t="str">
        <f t="array" ref="I286:J286">IFNA(VLOOKUP(A286,ENERGY!$A$2:$F$2692,{5,6},0),0)</f>
        <v/>
      </c>
      <c r="J286" s="20">
        <v>1342.0</v>
      </c>
      <c r="K286" s="20">
        <f t="array" ref="K286:S286">VLOOKUP(A286,'HUMAN RESOURCES'!$A$2:$M$2692,{2,3,4,5,6,7,8,9,10},0)</f>
        <v>0.038</v>
      </c>
      <c r="L286" s="20">
        <v>0.071</v>
      </c>
      <c r="M286" s="20">
        <v>56.0</v>
      </c>
      <c r="N286" s="20">
        <v>55.0</v>
      </c>
      <c r="O286" s="20">
        <v>0.428</v>
      </c>
      <c r="P286" s="20">
        <v>0.54</v>
      </c>
      <c r="Q286" s="20">
        <v>0.032</v>
      </c>
      <c r="R286" s="20">
        <v>1.0876033E7</v>
      </c>
      <c r="S286" s="20">
        <v>0.349</v>
      </c>
      <c r="T286" s="20">
        <f t="array" ref="T286:U286">VLOOKUP(A286,TOURISM!$A$2:$F$2692,{3,6},0)</f>
        <v>2000000</v>
      </c>
      <c r="U286" s="20">
        <v>1.7E7</v>
      </c>
      <c r="V286" s="20">
        <f t="array" ref="V286:AA286">VLOOKUP(A286,BUSINESS!$A$2:$J$2692,{4,5,6,7,8,9},0)</f>
        <v>0.879</v>
      </c>
      <c r="W286" s="20">
        <v>40.0</v>
      </c>
      <c r="X286" s="20"/>
      <c r="Y286" s="20">
        <v>416.0</v>
      </c>
      <c r="Z286" s="20">
        <v>0.01</v>
      </c>
      <c r="AA286" s="20">
        <v>0.368</v>
      </c>
      <c r="AB286" s="21">
        <f t="shared" si="2"/>
        <v>812.305465</v>
      </c>
      <c r="AC286" s="20"/>
      <c r="AD286" s="20">
        <f t="shared" ref="AD286:AD287" si="89">J286/R286</f>
        <v>0.0001233905782</v>
      </c>
      <c r="AE286" s="20">
        <f t="shared" si="81"/>
        <v>1.563069917</v>
      </c>
      <c r="AF286" s="22" t="b">
        <f t="shared" si="4"/>
        <v>0</v>
      </c>
      <c r="AG286" s="20" t="b">
        <f t="shared" si="5"/>
        <v>0</v>
      </c>
      <c r="AH286" s="20" t="b">
        <f t="shared" si="6"/>
        <v>0</v>
      </c>
      <c r="AI286" s="20" t="b">
        <f t="shared" si="7"/>
        <v>0</v>
      </c>
      <c r="AJ286" s="20"/>
      <c r="AK286" s="20"/>
      <c r="AL286" s="20"/>
      <c r="AM286" s="20"/>
      <c r="AN286" s="20"/>
      <c r="AO286" s="20"/>
      <c r="AP286" s="20"/>
      <c r="AQ286" s="20"/>
      <c r="AR286" s="23"/>
      <c r="AS286" s="23"/>
      <c r="AT286" s="23"/>
      <c r="AU286" s="23"/>
      <c r="AV286" s="23"/>
    </row>
    <row r="287" ht="15.75" customHeight="1">
      <c r="A287" s="17" t="str">
        <f t="shared" si="1"/>
        <v>Guinea-Africa2011</v>
      </c>
      <c r="B287" s="17" t="s">
        <v>112</v>
      </c>
      <c r="C287" s="18" t="s">
        <v>75</v>
      </c>
      <c r="D287" s="19" t="s">
        <v>90</v>
      </c>
      <c r="E287" s="17">
        <v>8.83606369E9</v>
      </c>
      <c r="F287" s="18">
        <v>0.06</v>
      </c>
      <c r="G287" s="18">
        <v>27.0</v>
      </c>
      <c r="H287" s="18"/>
      <c r="I287" s="20" t="str">
        <f t="array" ref="I287:J287">IFNA(VLOOKUP(A287,ENERGY!$A$2:$F$2692,{5,6},0),0)</f>
        <v/>
      </c>
      <c r="J287" s="20">
        <v>1181.0</v>
      </c>
      <c r="K287" s="20">
        <f t="array" ref="K287:S287">VLOOKUP(A287,'HUMAN RESOURCES'!$A$2:$M$2692,{2,3,4,5,6,7,8,9,10},0)</f>
        <v>0.038</v>
      </c>
      <c r="L287" s="20">
        <v>0.069</v>
      </c>
      <c r="M287" s="20">
        <v>56.0</v>
      </c>
      <c r="N287" s="20">
        <v>55.0</v>
      </c>
      <c r="O287" s="20">
        <v>0.427</v>
      </c>
      <c r="P287" s="20">
        <v>0.542</v>
      </c>
      <c r="Q287" s="20">
        <v>0.031</v>
      </c>
      <c r="R287" s="20">
        <v>1.116153E7</v>
      </c>
      <c r="S287" s="20">
        <v>0.353</v>
      </c>
      <c r="T287" s="20">
        <f t="array" ref="T287:U287">VLOOKUP(A287,TOURISM!$A$2:$F$2692,{3,6},0)</f>
        <v>2100000</v>
      </c>
      <c r="U287" s="20">
        <v>4.9E7</v>
      </c>
      <c r="V287" s="20">
        <f t="array" ref="V287:AA287">VLOOKUP(A287,BUSINESS!$A$2:$J$2692,{4,5,6,7,8,9},0)</f>
        <v>0.912</v>
      </c>
      <c r="W287" s="20">
        <v>40.0</v>
      </c>
      <c r="X287" s="20"/>
      <c r="Y287" s="20">
        <v>416.0</v>
      </c>
      <c r="Z287" s="20">
        <v>0.013</v>
      </c>
      <c r="AA287" s="20">
        <v>0.435</v>
      </c>
      <c r="AB287" s="21">
        <f t="shared" si="2"/>
        <v>791.6534463</v>
      </c>
      <c r="AC287" s="20"/>
      <c r="AD287" s="20">
        <f t="shared" si="89"/>
        <v>0.0001058098666</v>
      </c>
      <c r="AE287" s="20">
        <f t="shared" si="81"/>
        <v>4.390079138</v>
      </c>
      <c r="AF287" s="22" t="b">
        <f t="shared" si="4"/>
        <v>0</v>
      </c>
      <c r="AG287" s="20" t="b">
        <f t="shared" si="5"/>
        <v>0</v>
      </c>
      <c r="AH287" s="20" t="b">
        <f t="shared" si="6"/>
        <v>0</v>
      </c>
      <c r="AI287" s="20" t="b">
        <f t="shared" si="7"/>
        <v>0</v>
      </c>
      <c r="AJ287" s="20"/>
      <c r="AK287" s="20"/>
      <c r="AL287" s="20"/>
      <c r="AM287" s="20"/>
      <c r="AN287" s="20"/>
      <c r="AO287" s="20"/>
      <c r="AP287" s="20"/>
      <c r="AQ287" s="20"/>
      <c r="AR287" s="23"/>
      <c r="AS287" s="23"/>
      <c r="AT287" s="23"/>
      <c r="AU287" s="23"/>
      <c r="AV287" s="23"/>
    </row>
    <row r="288" ht="15.75" customHeight="1">
      <c r="A288" s="17" t="str">
        <f t="shared" si="1"/>
        <v>Guinea-Africa2012</v>
      </c>
      <c r="B288" s="17" t="s">
        <v>112</v>
      </c>
      <c r="C288" s="18" t="s">
        <v>75</v>
      </c>
      <c r="D288" s="19" t="s">
        <v>91</v>
      </c>
      <c r="E288" s="17">
        <v>8.863076923E9</v>
      </c>
      <c r="F288" s="18">
        <v>0.063</v>
      </c>
      <c r="G288" s="18">
        <v>32.0</v>
      </c>
      <c r="H288" s="18"/>
      <c r="I288" s="20">
        <f t="array" ref="I288:J288">IFNA(VLOOKUP(A288,ENERGY!$A$2:$F$2692,{5,6},0),0)</f>
        <v>0</v>
      </c>
      <c r="J288" s="20">
        <v>0.0</v>
      </c>
      <c r="K288" s="20">
        <f t="array" ref="K288:S288">VLOOKUP(A288,'HUMAN RESOURCES'!$A$2:$M$2692,{2,3,4,5,6,7,8,9,10},0)</f>
        <v>0.037</v>
      </c>
      <c r="L288" s="20">
        <v>0.067</v>
      </c>
      <c r="M288" s="20">
        <v>57.0</v>
      </c>
      <c r="N288" s="20">
        <v>55.0</v>
      </c>
      <c r="O288" s="20">
        <v>0.425</v>
      </c>
      <c r="P288" s="20">
        <v>0.544</v>
      </c>
      <c r="Q288" s="20">
        <v>0.031</v>
      </c>
      <c r="R288" s="20">
        <v>1.1451273E7</v>
      </c>
      <c r="S288" s="20">
        <v>0.357</v>
      </c>
      <c r="T288" s="20">
        <f t="array" ref="T288:U288">VLOOKUP(A288,TOURISM!$A$2:$F$2692,{3,6},0)</f>
        <v>1700000</v>
      </c>
      <c r="U288" s="20">
        <v>4.1E7</v>
      </c>
      <c r="V288" s="20">
        <f t="array" ref="V288:AA288">VLOOKUP(A288,BUSINESS!$A$2:$J$2692,{4,5,6,7,8,9},0)</f>
        <v>0.912</v>
      </c>
      <c r="W288" s="20">
        <v>35.0</v>
      </c>
      <c r="X288" s="20">
        <v>179.0</v>
      </c>
      <c r="Y288" s="20">
        <v>416.0</v>
      </c>
      <c r="Z288" s="20">
        <v>0.015</v>
      </c>
      <c r="AA288" s="20">
        <v>0.488</v>
      </c>
      <c r="AB288" s="21">
        <f t="shared" si="2"/>
        <v>773.981803</v>
      </c>
      <c r="AC288" s="20"/>
      <c r="AD288" s="20"/>
      <c r="AE288" s="20">
        <f t="shared" si="81"/>
        <v>3.580387962</v>
      </c>
      <c r="AF288" s="22" t="b">
        <f t="shared" si="4"/>
        <v>0</v>
      </c>
      <c r="AG288" s="20" t="b">
        <f t="shared" si="5"/>
        <v>0</v>
      </c>
      <c r="AH288" s="20" t="b">
        <f t="shared" si="6"/>
        <v>0</v>
      </c>
      <c r="AI288" s="20" t="b">
        <f t="shared" si="7"/>
        <v>0</v>
      </c>
      <c r="AJ288" s="20"/>
      <c r="AK288" s="20"/>
      <c r="AL288" s="20"/>
      <c r="AM288" s="20"/>
      <c r="AN288" s="20"/>
      <c r="AO288" s="20"/>
      <c r="AP288" s="20"/>
      <c r="AQ288" s="20"/>
      <c r="AR288" s="23"/>
      <c r="AS288" s="23"/>
      <c r="AT288" s="23"/>
      <c r="AU288" s="23"/>
      <c r="AV288" s="23"/>
    </row>
    <row r="289" ht="15.75" customHeight="1">
      <c r="A289" s="17" t="str">
        <f t="shared" si="1"/>
        <v>Guinea-Bissau-Africa2000</v>
      </c>
      <c r="B289" s="17" t="s">
        <v>113</v>
      </c>
      <c r="C289" s="18" t="s">
        <v>75</v>
      </c>
      <c r="D289" s="19" t="s">
        <v>76</v>
      </c>
      <c r="E289" s="17">
        <v>8.881419348E9</v>
      </c>
      <c r="F289" s="18">
        <v>0.049</v>
      </c>
      <c r="G289" s="18">
        <v>16.0</v>
      </c>
      <c r="H289" s="18"/>
      <c r="I289" s="20" t="str">
        <f t="array" ref="I289:J289">IFNA(VLOOKUP(A289,ENERGY!$A$2:$F$2692,{5,6},0),0)</f>
        <v/>
      </c>
      <c r="J289" s="20"/>
      <c r="K289" s="20">
        <f t="array" ref="K289:S289">VLOOKUP(A289,'HUMAN RESOURCES'!$A$2:$M$2692,{2,3,4,5,6,7,8,9,10},0)</f>
        <v>0.042</v>
      </c>
      <c r="L289" s="20">
        <v>0.109</v>
      </c>
      <c r="M289" s="20">
        <v>53.0</v>
      </c>
      <c r="N289" s="20">
        <v>50.0</v>
      </c>
      <c r="O289" s="20">
        <v>0.435</v>
      </c>
      <c r="P289" s="20">
        <v>0.534</v>
      </c>
      <c r="Q289" s="20">
        <v>0.031</v>
      </c>
      <c r="R289" s="20">
        <v>1273312.0</v>
      </c>
      <c r="S289" s="20">
        <v>0.367</v>
      </c>
      <c r="T289" s="20" t="str">
        <f t="array" ref="T289:U289">VLOOKUP(A289,TOURISM!$A$2:$F$2692,{3,6},0)</f>
        <v/>
      </c>
      <c r="U289" s="20"/>
      <c r="V289" s="20" t="str">
        <f t="array" ref="V289:AA289">VLOOKUP(A289,BUSINESS!$A$2:$J$2692,{4,5,6,7,8,9},0)</f>
        <v/>
      </c>
      <c r="W289" s="20"/>
      <c r="X289" s="20"/>
      <c r="Y289" s="20"/>
      <c r="Z289" s="20">
        <v>0.002</v>
      </c>
      <c r="AA289" s="20"/>
      <c r="AB289" s="21">
        <f t="shared" si="2"/>
        <v>6975.05352</v>
      </c>
      <c r="AC289" s="20"/>
      <c r="AD289" s="20"/>
      <c r="AE289" s="20"/>
      <c r="AF289" s="22" t="b">
        <f t="shared" si="4"/>
        <v>0</v>
      </c>
      <c r="AG289" s="20" t="b">
        <f t="shared" si="5"/>
        <v>0</v>
      </c>
      <c r="AH289" s="20" t="b">
        <f t="shared" si="6"/>
        <v>0</v>
      </c>
      <c r="AI289" s="20" t="b">
        <f t="shared" si="7"/>
        <v>0</v>
      </c>
      <c r="AJ289" s="20"/>
      <c r="AK289" s="20"/>
      <c r="AL289" s="20"/>
      <c r="AM289" s="20"/>
      <c r="AN289" s="20"/>
      <c r="AO289" s="20"/>
      <c r="AP289" s="20"/>
      <c r="AQ289" s="20"/>
      <c r="AR289" s="23"/>
      <c r="AS289" s="23"/>
      <c r="AT289" s="23"/>
      <c r="AU289" s="23"/>
      <c r="AV289" s="23"/>
    </row>
    <row r="290" ht="15.75" customHeight="1">
      <c r="A290" s="17" t="str">
        <f t="shared" si="1"/>
        <v>Guinea-Bissau-Africa2001</v>
      </c>
      <c r="B290" s="17" t="s">
        <v>113</v>
      </c>
      <c r="C290" s="18" t="s">
        <v>75</v>
      </c>
      <c r="D290" s="19" t="s">
        <v>77</v>
      </c>
      <c r="E290" s="17">
        <v>8.907207933E9</v>
      </c>
      <c r="F290" s="18">
        <v>0.05</v>
      </c>
      <c r="G290" s="18">
        <v>15.0</v>
      </c>
      <c r="H290" s="18"/>
      <c r="I290" s="20" t="str">
        <f t="array" ref="I290:J290">IFNA(VLOOKUP(A290,ENERGY!$A$2:$F$2692,{5,6},0),0)</f>
        <v/>
      </c>
      <c r="J290" s="20"/>
      <c r="K290" s="20">
        <f t="array" ref="K290:S290">VLOOKUP(A290,'HUMAN RESOURCES'!$A$2:$M$2692,{2,3,4,5,6,7,8,9,10},0)</f>
        <v>0.041</v>
      </c>
      <c r="L290" s="20">
        <v>0.106</v>
      </c>
      <c r="M290" s="20">
        <v>53.0</v>
      </c>
      <c r="N290" s="20">
        <v>51.0</v>
      </c>
      <c r="O290" s="20">
        <v>0.434</v>
      </c>
      <c r="P290" s="20">
        <v>0.535</v>
      </c>
      <c r="Q290" s="20">
        <v>0.031</v>
      </c>
      <c r="R290" s="20">
        <v>1301748.0</v>
      </c>
      <c r="S290" s="20">
        <v>0.375</v>
      </c>
      <c r="T290" s="20">
        <f t="array" ref="T290:U290">VLOOKUP(A290,TOURISM!$A$2:$F$2692,{3,6},0)</f>
        <v>2700000</v>
      </c>
      <c r="U290" s="20">
        <v>5500000.0</v>
      </c>
      <c r="V290" s="20" t="str">
        <f t="array" ref="V290:AA290">VLOOKUP(A290,BUSINESS!$A$2:$J$2692,{4,5,6,7,8,9},0)</f>
        <v/>
      </c>
      <c r="W290" s="20"/>
      <c r="X290" s="20"/>
      <c r="Y290" s="20"/>
      <c r="Z290" s="20">
        <v>0.003</v>
      </c>
      <c r="AA290" s="20"/>
      <c r="AB290" s="21">
        <f t="shared" si="2"/>
        <v>6842.497882</v>
      </c>
      <c r="AC290" s="20"/>
      <c r="AD290" s="20"/>
      <c r="AE290" s="20">
        <f t="shared" ref="AE290:AE299" si="90">U290/R290</f>
        <v>4.225088112</v>
      </c>
      <c r="AF290" s="22" t="b">
        <f t="shared" si="4"/>
        <v>0</v>
      </c>
      <c r="AG290" s="20" t="b">
        <f t="shared" si="5"/>
        <v>0</v>
      </c>
      <c r="AH290" s="20" t="b">
        <f t="shared" si="6"/>
        <v>0</v>
      </c>
      <c r="AI290" s="20" t="b">
        <f t="shared" si="7"/>
        <v>0</v>
      </c>
      <c r="AJ290" s="20"/>
      <c r="AK290" s="20"/>
      <c r="AL290" s="20"/>
      <c r="AM290" s="20"/>
      <c r="AN290" s="20"/>
      <c r="AO290" s="20"/>
      <c r="AP290" s="20"/>
      <c r="AQ290" s="20"/>
      <c r="AR290" s="23"/>
      <c r="AS290" s="23"/>
      <c r="AT290" s="23"/>
      <c r="AU290" s="23"/>
      <c r="AV290" s="23"/>
    </row>
    <row r="291" ht="15.75" customHeight="1">
      <c r="A291" s="17" t="str">
        <f t="shared" si="1"/>
        <v>Guinea-Bissau-Africa2002</v>
      </c>
      <c r="B291" s="17" t="s">
        <v>113</v>
      </c>
      <c r="C291" s="18" t="s">
        <v>75</v>
      </c>
      <c r="D291" s="19" t="s">
        <v>79</v>
      </c>
      <c r="E291" s="17">
        <v>8.936079253E9</v>
      </c>
      <c r="F291" s="18">
        <v>0.058</v>
      </c>
      <c r="G291" s="18">
        <v>17.0</v>
      </c>
      <c r="H291" s="18"/>
      <c r="I291" s="20" t="str">
        <f t="array" ref="I291:J291">IFNA(VLOOKUP(A291,ENERGY!$A$2:$F$2692,{5,6},0),0)</f>
        <v/>
      </c>
      <c r="J291" s="20">
        <v>238.0</v>
      </c>
      <c r="K291" s="20">
        <f t="array" ref="K291:S291">VLOOKUP(A291,'HUMAN RESOURCES'!$A$2:$M$2692,{2,3,4,5,6,7,8,9,10},0)</f>
        <v>0.041</v>
      </c>
      <c r="L291" s="20">
        <v>0.104</v>
      </c>
      <c r="M291" s="20">
        <v>53.0</v>
      </c>
      <c r="N291" s="20">
        <v>51.0</v>
      </c>
      <c r="O291" s="20">
        <v>0.433</v>
      </c>
      <c r="P291" s="20">
        <v>0.537</v>
      </c>
      <c r="Q291" s="20">
        <v>0.03</v>
      </c>
      <c r="R291" s="20">
        <v>1330849.0</v>
      </c>
      <c r="S291" s="20">
        <v>0.383</v>
      </c>
      <c r="T291" s="20">
        <f t="array" ref="T291:U291">VLOOKUP(A291,TOURISM!$A$2:$F$2692,{3,6},0)</f>
        <v>2300000</v>
      </c>
      <c r="U291" s="20">
        <v>1.02E7</v>
      </c>
      <c r="V291" s="20" t="str">
        <f t="array" ref="V291:AA291">VLOOKUP(A291,BUSINESS!$A$2:$J$2692,{4,5,6,7,8,9},0)</f>
        <v/>
      </c>
      <c r="W291" s="20"/>
      <c r="X291" s="20"/>
      <c r="Y291" s="20"/>
      <c r="Z291" s="20">
        <v>0.01</v>
      </c>
      <c r="AA291" s="20"/>
      <c r="AB291" s="21">
        <f t="shared" si="2"/>
        <v>6714.570363</v>
      </c>
      <c r="AC291" s="20"/>
      <c r="AD291" s="20">
        <f t="shared" ref="AD291:AD294" si="91">J291/R291</f>
        <v>0.000178833211</v>
      </c>
      <c r="AE291" s="20">
        <f t="shared" si="90"/>
        <v>7.664280471</v>
      </c>
      <c r="AF291" s="22" t="b">
        <f t="shared" si="4"/>
        <v>0</v>
      </c>
      <c r="AG291" s="20" t="b">
        <f t="shared" si="5"/>
        <v>0</v>
      </c>
      <c r="AH291" s="20" t="b">
        <f t="shared" si="6"/>
        <v>0</v>
      </c>
      <c r="AI291" s="20" t="b">
        <f t="shared" si="7"/>
        <v>0</v>
      </c>
      <c r="AJ291" s="20"/>
      <c r="AK291" s="20"/>
      <c r="AL291" s="20"/>
      <c r="AM291" s="20"/>
      <c r="AN291" s="20"/>
      <c r="AO291" s="20"/>
      <c r="AP291" s="20"/>
      <c r="AQ291" s="20"/>
      <c r="AR291" s="23"/>
      <c r="AS291" s="23"/>
      <c r="AT291" s="23"/>
      <c r="AU291" s="23"/>
      <c r="AV291" s="23"/>
    </row>
    <row r="292" ht="15.75" customHeight="1">
      <c r="A292" s="17" t="str">
        <f t="shared" si="1"/>
        <v>Guinea-Bissau-Africa2003</v>
      </c>
      <c r="B292" s="17" t="s">
        <v>113</v>
      </c>
      <c r="C292" s="18" t="s">
        <v>75</v>
      </c>
      <c r="D292" s="19" t="s">
        <v>81</v>
      </c>
      <c r="E292" s="17">
        <v>8.937565919E9</v>
      </c>
      <c r="F292" s="18">
        <v>0.058</v>
      </c>
      <c r="G292" s="18">
        <v>20.0</v>
      </c>
      <c r="H292" s="18"/>
      <c r="I292" s="20" t="str">
        <f t="array" ref="I292:J292">IFNA(VLOOKUP(A292,ENERGY!$A$2:$F$2692,{5,6},0),0)</f>
        <v/>
      </c>
      <c r="J292" s="20">
        <v>235.0</v>
      </c>
      <c r="K292" s="20">
        <f t="array" ref="K292:S292">VLOOKUP(A292,'HUMAN RESOURCES'!$A$2:$M$2692,{2,3,4,5,6,7,8,9,10},0)</f>
        <v>0.041</v>
      </c>
      <c r="L292" s="20">
        <v>0.101</v>
      </c>
      <c r="M292" s="20">
        <v>53.0</v>
      </c>
      <c r="N292" s="20">
        <v>51.0</v>
      </c>
      <c r="O292" s="20">
        <v>0.431</v>
      </c>
      <c r="P292" s="20">
        <v>0.539</v>
      </c>
      <c r="Q292" s="20">
        <v>0.03</v>
      </c>
      <c r="R292" s="20">
        <v>1360559.0</v>
      </c>
      <c r="S292" s="20">
        <v>0.392</v>
      </c>
      <c r="T292" s="20">
        <f t="array" ref="T292:U292">VLOOKUP(A292,TOURISM!$A$2:$F$2692,{3,6},0)</f>
        <v>2400000</v>
      </c>
      <c r="U292" s="20">
        <v>2.13E7</v>
      </c>
      <c r="V292" s="20" t="str">
        <f t="array" ref="V292:AA292">VLOOKUP(A292,BUSINESS!$A$2:$J$2692,{4,5,6,7,8,9},0)</f>
        <v/>
      </c>
      <c r="W292" s="20"/>
      <c r="X292" s="20"/>
      <c r="Y292" s="20"/>
      <c r="Z292" s="20">
        <v>0.014</v>
      </c>
      <c r="AA292" s="20">
        <v>0.001</v>
      </c>
      <c r="AB292" s="21">
        <f t="shared" si="2"/>
        <v>6569.039578</v>
      </c>
      <c r="AC292" s="20"/>
      <c r="AD292" s="20">
        <f t="shared" si="91"/>
        <v>0.0001727231234</v>
      </c>
      <c r="AE292" s="20">
        <f t="shared" si="90"/>
        <v>15.6553299</v>
      </c>
      <c r="AF292" s="22" t="b">
        <f t="shared" si="4"/>
        <v>0</v>
      </c>
      <c r="AG292" s="20" t="b">
        <f t="shared" si="5"/>
        <v>0</v>
      </c>
      <c r="AH292" s="20" t="b">
        <f t="shared" si="6"/>
        <v>0</v>
      </c>
      <c r="AI292" s="20" t="b">
        <f t="shared" si="7"/>
        <v>0</v>
      </c>
      <c r="AJ292" s="20"/>
      <c r="AK292" s="20"/>
      <c r="AL292" s="20"/>
      <c r="AM292" s="20"/>
      <c r="AN292" s="20"/>
      <c r="AO292" s="20"/>
      <c r="AP292" s="20"/>
      <c r="AQ292" s="20"/>
      <c r="AR292" s="23"/>
      <c r="AS292" s="23"/>
      <c r="AT292" s="23"/>
      <c r="AU292" s="23"/>
      <c r="AV292" s="23"/>
    </row>
    <row r="293" ht="15.75" customHeight="1">
      <c r="A293" s="17" t="str">
        <f t="shared" si="1"/>
        <v>Guinea-Bissau-Africa2004</v>
      </c>
      <c r="B293" s="17" t="s">
        <v>113</v>
      </c>
      <c r="C293" s="18" t="s">
        <v>75</v>
      </c>
      <c r="D293" s="19" t="s">
        <v>83</v>
      </c>
      <c r="E293" s="17">
        <v>8.93821056E9</v>
      </c>
      <c r="F293" s="18">
        <v>0.053</v>
      </c>
      <c r="G293" s="18">
        <v>20.0</v>
      </c>
      <c r="H293" s="18"/>
      <c r="I293" s="20" t="str">
        <f t="array" ref="I293:J293">IFNA(VLOOKUP(A293,ENERGY!$A$2:$F$2692,{5,6},0),0)</f>
        <v/>
      </c>
      <c r="J293" s="20">
        <v>227.0</v>
      </c>
      <c r="K293" s="20">
        <f t="array" ref="K293:S293">VLOOKUP(A293,'HUMAN RESOURCES'!$A$2:$M$2692,{2,3,4,5,6,7,8,9,10},0)</f>
        <v>0.04</v>
      </c>
      <c r="L293" s="20">
        <v>0.099</v>
      </c>
      <c r="M293" s="20">
        <v>53.0</v>
      </c>
      <c r="N293" s="20">
        <v>51.0</v>
      </c>
      <c r="O293" s="20">
        <v>0.43</v>
      </c>
      <c r="P293" s="20">
        <v>0.54</v>
      </c>
      <c r="Q293" s="20">
        <v>0.029</v>
      </c>
      <c r="R293" s="20">
        <v>1390791.0</v>
      </c>
      <c r="S293" s="20">
        <v>0.4</v>
      </c>
      <c r="T293" s="20">
        <f t="array" ref="T293:U293">VLOOKUP(A293,TOURISM!$A$2:$F$2692,{3,6},0)</f>
        <v>2200000</v>
      </c>
      <c r="U293" s="20">
        <v>2.23E7</v>
      </c>
      <c r="V293" s="20" t="str">
        <f t="array" ref="V293:AA293">VLOOKUP(A293,BUSINESS!$A$2:$J$2692,{4,5,6,7,8,9},0)</f>
        <v/>
      </c>
      <c r="W293" s="20"/>
      <c r="X293" s="20"/>
      <c r="Y293" s="20"/>
      <c r="Z293" s="20">
        <v>0.018</v>
      </c>
      <c r="AA293" s="20">
        <v>0.028</v>
      </c>
      <c r="AB293" s="21">
        <f t="shared" si="2"/>
        <v>6426.710095</v>
      </c>
      <c r="AC293" s="20"/>
      <c r="AD293" s="20">
        <f t="shared" si="91"/>
        <v>0.0001632164718</v>
      </c>
      <c r="AE293" s="20">
        <f t="shared" si="90"/>
        <v>16.03404106</v>
      </c>
      <c r="AF293" s="22" t="b">
        <f t="shared" si="4"/>
        <v>0</v>
      </c>
      <c r="AG293" s="20" t="b">
        <f t="shared" si="5"/>
        <v>0</v>
      </c>
      <c r="AH293" s="20" t="b">
        <f t="shared" si="6"/>
        <v>0</v>
      </c>
      <c r="AI293" s="20" t="b">
        <f t="shared" si="7"/>
        <v>0</v>
      </c>
      <c r="AJ293" s="20"/>
      <c r="AK293" s="20"/>
      <c r="AL293" s="20"/>
      <c r="AM293" s="20"/>
      <c r="AN293" s="20"/>
      <c r="AO293" s="20"/>
      <c r="AP293" s="20"/>
      <c r="AQ293" s="20"/>
      <c r="AR293" s="23"/>
      <c r="AS293" s="23"/>
      <c r="AT293" s="23"/>
      <c r="AU293" s="23"/>
      <c r="AV293" s="23"/>
    </row>
    <row r="294" ht="15.75" customHeight="1">
      <c r="A294" s="17" t="str">
        <f t="shared" si="1"/>
        <v>Guinea-Bissau-Africa2005</v>
      </c>
      <c r="B294" s="17" t="s">
        <v>113</v>
      </c>
      <c r="C294" s="18" t="s">
        <v>75</v>
      </c>
      <c r="D294" s="19" t="s">
        <v>84</v>
      </c>
      <c r="E294" s="17">
        <v>8.957491785E9</v>
      </c>
      <c r="F294" s="18">
        <v>0.057</v>
      </c>
      <c r="G294" s="18">
        <v>24.0</v>
      </c>
      <c r="H294" s="18"/>
      <c r="I294" s="20">
        <f t="array" ref="I294:J294">IFNA(VLOOKUP(A294,ENERGY!$A$2:$F$2692,{5,6},0),0)</f>
        <v>86</v>
      </c>
      <c r="J294" s="20">
        <v>202.0</v>
      </c>
      <c r="K294" s="20">
        <f t="array" ref="K294:S294">VLOOKUP(A294,'HUMAN RESOURCES'!$A$2:$M$2692,{2,3,4,5,6,7,8,9,10},0)</f>
        <v>0.04</v>
      </c>
      <c r="L294" s="20">
        <v>0.096</v>
      </c>
      <c r="M294" s="20">
        <v>53.0</v>
      </c>
      <c r="N294" s="20">
        <v>51.0</v>
      </c>
      <c r="O294" s="20">
        <v>0.429</v>
      </c>
      <c r="P294" s="20">
        <v>0.542</v>
      </c>
      <c r="Q294" s="20">
        <v>0.029</v>
      </c>
      <c r="R294" s="20">
        <v>1421515.0</v>
      </c>
      <c r="S294" s="20">
        <v>0.409</v>
      </c>
      <c r="T294" s="20">
        <f t="array" ref="T294:U294">VLOOKUP(A294,TOURISM!$A$2:$F$2692,{3,6},0)</f>
        <v>1600000</v>
      </c>
      <c r="U294" s="20">
        <v>1.89E7</v>
      </c>
      <c r="V294" s="20">
        <f t="array" ref="V294:AA294">VLOOKUP(A294,BUSINESS!$A$2:$J$2692,{4,5,6,7,8,9},0)</f>
        <v>0.542</v>
      </c>
      <c r="W294" s="20">
        <v>259.0</v>
      </c>
      <c r="X294" s="20"/>
      <c r="Y294" s="20">
        <v>208.0</v>
      </c>
      <c r="Z294" s="20">
        <v>0.019</v>
      </c>
      <c r="AA294" s="20">
        <v>0.07</v>
      </c>
      <c r="AB294" s="21">
        <f t="shared" si="2"/>
        <v>6301.369866</v>
      </c>
      <c r="AC294" s="20">
        <f>I294/R294</f>
        <v>0.00006049883399</v>
      </c>
      <c r="AD294" s="20">
        <f t="shared" si="91"/>
        <v>0.0001421019124</v>
      </c>
      <c r="AE294" s="20">
        <f t="shared" si="90"/>
        <v>13.29567398</v>
      </c>
      <c r="AF294" s="22" t="b">
        <f t="shared" si="4"/>
        <v>0</v>
      </c>
      <c r="AG294" s="20" t="b">
        <f t="shared" si="5"/>
        <v>0</v>
      </c>
      <c r="AH294" s="20" t="b">
        <f t="shared" si="6"/>
        <v>0</v>
      </c>
      <c r="AI294" s="20" t="b">
        <f t="shared" si="7"/>
        <v>0</v>
      </c>
      <c r="AJ294" s="20"/>
      <c r="AK294" s="20"/>
      <c r="AL294" s="20"/>
      <c r="AM294" s="20"/>
      <c r="AN294" s="20"/>
      <c r="AO294" s="20"/>
      <c r="AP294" s="20"/>
      <c r="AQ294" s="20"/>
      <c r="AR294" s="23"/>
      <c r="AS294" s="23"/>
      <c r="AT294" s="23"/>
      <c r="AU294" s="23"/>
      <c r="AV294" s="23"/>
    </row>
    <row r="295" ht="15.75" customHeight="1">
      <c r="A295" s="17" t="str">
        <f t="shared" si="1"/>
        <v>Guinea-Bissau-Africa2006</v>
      </c>
      <c r="B295" s="17" t="s">
        <v>113</v>
      </c>
      <c r="C295" s="18" t="s">
        <v>75</v>
      </c>
      <c r="D295" s="19" t="s">
        <v>85</v>
      </c>
      <c r="E295" s="17">
        <v>8.96448057E9</v>
      </c>
      <c r="F295" s="18">
        <v>0.059</v>
      </c>
      <c r="G295" s="18">
        <v>24.0</v>
      </c>
      <c r="H295" s="18"/>
      <c r="I295" s="20">
        <f t="array" ref="I295:J295">IFNA(VLOOKUP(A295,ENERGY!$A$2:$F$2692,{5,6},0),0)</f>
        <v>0</v>
      </c>
      <c r="J295" s="20">
        <v>0.0</v>
      </c>
      <c r="K295" s="20">
        <f t="array" ref="K295:S295">VLOOKUP(A295,'HUMAN RESOURCES'!$A$2:$M$2692,{2,3,4,5,6,7,8,9,10},0)</f>
        <v>0.04</v>
      </c>
      <c r="L295" s="20">
        <v>0.094</v>
      </c>
      <c r="M295" s="20">
        <v>54.0</v>
      </c>
      <c r="N295" s="20">
        <v>52.0</v>
      </c>
      <c r="O295" s="20">
        <v>0.427</v>
      </c>
      <c r="P295" s="20">
        <v>0.544</v>
      </c>
      <c r="Q295" s="20">
        <v>0.029</v>
      </c>
      <c r="R295" s="20">
        <v>1452659.0</v>
      </c>
      <c r="S295" s="20">
        <v>0.417</v>
      </c>
      <c r="T295" s="20">
        <f t="array" ref="T295:U295">VLOOKUP(A295,TOURISM!$A$2:$F$2692,{3,6},0)</f>
        <v>2800000</v>
      </c>
      <c r="U295" s="20">
        <v>1.78E7</v>
      </c>
      <c r="V295" s="20">
        <f t="array" ref="V295:AA295">VLOOKUP(A295,BUSINESS!$A$2:$J$2692,{4,5,6,7,8,9},0)</f>
        <v>0.459</v>
      </c>
      <c r="W295" s="20">
        <v>259.0</v>
      </c>
      <c r="X295" s="20"/>
      <c r="Y295" s="20">
        <v>208.0</v>
      </c>
      <c r="Z295" s="20">
        <v>0.021</v>
      </c>
      <c r="AA295" s="20">
        <v>0.108</v>
      </c>
      <c r="AB295" s="21">
        <f t="shared" si="2"/>
        <v>6171.083902</v>
      </c>
      <c r="AC295" s="20"/>
      <c r="AD295" s="20"/>
      <c r="AE295" s="20">
        <f t="shared" si="90"/>
        <v>12.25339188</v>
      </c>
      <c r="AF295" s="22" t="b">
        <f t="shared" si="4"/>
        <v>0</v>
      </c>
      <c r="AG295" s="20" t="b">
        <f t="shared" si="5"/>
        <v>0</v>
      </c>
      <c r="AH295" s="20" t="b">
        <f t="shared" si="6"/>
        <v>0</v>
      </c>
      <c r="AI295" s="20" t="b">
        <f t="shared" si="7"/>
        <v>0</v>
      </c>
      <c r="AJ295" s="20"/>
      <c r="AK295" s="20"/>
      <c r="AL295" s="20"/>
      <c r="AM295" s="20"/>
      <c r="AN295" s="20"/>
      <c r="AO295" s="20"/>
      <c r="AP295" s="20"/>
      <c r="AQ295" s="20"/>
      <c r="AR295" s="23"/>
      <c r="AS295" s="23"/>
      <c r="AT295" s="23"/>
      <c r="AU295" s="23"/>
      <c r="AV295" s="23"/>
    </row>
    <row r="296" ht="15.75" customHeight="1">
      <c r="A296" s="17" t="str">
        <f t="shared" si="1"/>
        <v>Guinea-Bissau-Africa2007</v>
      </c>
      <c r="B296" s="17" t="s">
        <v>113</v>
      </c>
      <c r="C296" s="18" t="s">
        <v>75</v>
      </c>
      <c r="D296" s="19" t="s">
        <v>86</v>
      </c>
      <c r="E296" s="17">
        <v>8.972965061E9</v>
      </c>
      <c r="F296" s="18">
        <v>0.061</v>
      </c>
      <c r="G296" s="18">
        <v>29.0</v>
      </c>
      <c r="H296" s="18"/>
      <c r="I296" s="20">
        <f t="array" ref="I296:J296">IFNA(VLOOKUP(A296,ENERGY!$A$2:$F$2692,{5,6},0),0)</f>
        <v>95</v>
      </c>
      <c r="J296" s="20">
        <v>231.0</v>
      </c>
      <c r="K296" s="20">
        <f t="array" ref="K296:S296">VLOOKUP(A296,'HUMAN RESOURCES'!$A$2:$M$2692,{2,3,4,5,6,7,8,9,10},0)</f>
        <v>0.04</v>
      </c>
      <c r="L296" s="20">
        <v>0.091</v>
      </c>
      <c r="M296" s="20">
        <v>54.0</v>
      </c>
      <c r="N296" s="20">
        <v>52.0</v>
      </c>
      <c r="O296" s="20">
        <v>0.425</v>
      </c>
      <c r="P296" s="20">
        <v>0.546</v>
      </c>
      <c r="Q296" s="20">
        <v>0.029</v>
      </c>
      <c r="R296" s="20">
        <v>1484337.0</v>
      </c>
      <c r="S296" s="20">
        <v>0.426</v>
      </c>
      <c r="T296" s="20">
        <f t="array" ref="T296:U296">VLOOKUP(A296,TOURISM!$A$2:$F$2692,{3,6},0)</f>
        <v>28400000</v>
      </c>
      <c r="U296" s="20">
        <v>4.07E7</v>
      </c>
      <c r="V296" s="20">
        <f t="array" ref="V296:AA296">VLOOKUP(A296,BUSINESS!$A$2:$J$2692,{4,5,6,7,8,9},0)</f>
        <v>0.459</v>
      </c>
      <c r="W296" s="20">
        <v>259.0</v>
      </c>
      <c r="X296" s="20"/>
      <c r="Y296" s="20">
        <v>208.0</v>
      </c>
      <c r="Z296" s="20">
        <v>0.022</v>
      </c>
      <c r="AA296" s="20">
        <v>0.2</v>
      </c>
      <c r="AB296" s="21">
        <f t="shared" si="2"/>
        <v>6045.099638</v>
      </c>
      <c r="AC296" s="20">
        <f t="shared" ref="AC296:AC297" si="92">I296/R296</f>
        <v>0.00006400163844</v>
      </c>
      <c r="AD296" s="20">
        <f t="shared" ref="AD296:AD297" si="93">J296/R296</f>
        <v>0.0001556250366</v>
      </c>
      <c r="AE296" s="20">
        <f t="shared" si="90"/>
        <v>27.41964931</v>
      </c>
      <c r="AF296" s="22" t="b">
        <f t="shared" si="4"/>
        <v>0</v>
      </c>
      <c r="AG296" s="20" t="b">
        <f t="shared" si="5"/>
        <v>0</v>
      </c>
      <c r="AH296" s="20" t="b">
        <f t="shared" si="6"/>
        <v>0</v>
      </c>
      <c r="AI296" s="20" t="b">
        <f t="shared" si="7"/>
        <v>0</v>
      </c>
      <c r="AJ296" s="20"/>
      <c r="AK296" s="20"/>
      <c r="AL296" s="20"/>
      <c r="AM296" s="20"/>
      <c r="AN296" s="20"/>
      <c r="AO296" s="20"/>
      <c r="AP296" s="20"/>
      <c r="AQ296" s="20"/>
      <c r="AR296" s="23"/>
      <c r="AS296" s="23"/>
      <c r="AT296" s="23"/>
      <c r="AU296" s="23"/>
      <c r="AV296" s="23"/>
    </row>
    <row r="297" ht="15.75" customHeight="1">
      <c r="A297" s="17" t="str">
        <f t="shared" si="1"/>
        <v>Guinea-Bissau-Africa2008</v>
      </c>
      <c r="B297" s="17" t="s">
        <v>113</v>
      </c>
      <c r="C297" s="18" t="s">
        <v>75</v>
      </c>
      <c r="D297" s="19" t="s">
        <v>87</v>
      </c>
      <c r="E297" s="17">
        <v>8.97644642E9</v>
      </c>
      <c r="F297" s="18">
        <v>0.06</v>
      </c>
      <c r="G297" s="18">
        <v>34.0</v>
      </c>
      <c r="H297" s="18"/>
      <c r="I297" s="20">
        <f t="array" ref="I297:J297">IFNA(VLOOKUP(A297,ENERGY!$A$2:$F$2692,{5,6},0),0)</f>
        <v>87</v>
      </c>
      <c r="J297" s="20">
        <v>213.0</v>
      </c>
      <c r="K297" s="20">
        <f t="array" ref="K297:S297">VLOOKUP(A297,'HUMAN RESOURCES'!$A$2:$M$2692,{2,3,4,5,6,7,8,9,10},0)</f>
        <v>0.039</v>
      </c>
      <c r="L297" s="20">
        <v>0.089</v>
      </c>
      <c r="M297" s="20">
        <v>55.0</v>
      </c>
      <c r="N297" s="20">
        <v>52.0</v>
      </c>
      <c r="O297" s="20">
        <v>0.423</v>
      </c>
      <c r="P297" s="20">
        <v>0.548</v>
      </c>
      <c r="Q297" s="20">
        <v>0.029</v>
      </c>
      <c r="R297" s="20">
        <v>1516920.0</v>
      </c>
      <c r="S297" s="20">
        <v>0.435</v>
      </c>
      <c r="T297" s="20">
        <f t="array" ref="T297:U297">VLOOKUP(A297,TOURISM!$A$2:$F$2692,{3,6},0)</f>
        <v>38200000</v>
      </c>
      <c r="U297" s="20">
        <v>4.61E7</v>
      </c>
      <c r="V297" s="20">
        <f t="array" ref="V297:AA297">VLOOKUP(A297,BUSINESS!$A$2:$J$2692,{4,5,6,7,8,9},0)</f>
        <v>0.459</v>
      </c>
      <c r="W297" s="20">
        <v>259.0</v>
      </c>
      <c r="X297" s="20"/>
      <c r="Y297" s="20">
        <v>208.0</v>
      </c>
      <c r="Z297" s="20">
        <v>0.024</v>
      </c>
      <c r="AA297" s="20">
        <v>0.33</v>
      </c>
      <c r="AB297" s="21">
        <f t="shared" si="2"/>
        <v>5917.547676</v>
      </c>
      <c r="AC297" s="20">
        <f t="shared" si="92"/>
        <v>0.00005735305751</v>
      </c>
      <c r="AD297" s="20">
        <f t="shared" si="93"/>
        <v>0.0001404161063</v>
      </c>
      <c r="AE297" s="20">
        <f t="shared" si="90"/>
        <v>30.39052818</v>
      </c>
      <c r="AF297" s="22" t="b">
        <f t="shared" si="4"/>
        <v>0</v>
      </c>
      <c r="AG297" s="20" t="b">
        <f t="shared" si="5"/>
        <v>0</v>
      </c>
      <c r="AH297" s="20" t="b">
        <f t="shared" si="6"/>
        <v>0</v>
      </c>
      <c r="AI297" s="20" t="b">
        <f t="shared" si="7"/>
        <v>0</v>
      </c>
      <c r="AJ297" s="20"/>
      <c r="AK297" s="20"/>
      <c r="AL297" s="20"/>
      <c r="AM297" s="20"/>
      <c r="AN297" s="20"/>
      <c r="AO297" s="20"/>
      <c r="AP297" s="20"/>
      <c r="AQ297" s="20"/>
      <c r="AR297" s="23"/>
      <c r="AS297" s="23"/>
      <c r="AT297" s="23"/>
      <c r="AU297" s="23"/>
      <c r="AV297" s="23"/>
    </row>
    <row r="298" ht="15.75" customHeight="1">
      <c r="A298" s="17" t="str">
        <f t="shared" si="1"/>
        <v>Guinea-Bissau-Africa2009</v>
      </c>
      <c r="B298" s="17" t="s">
        <v>113</v>
      </c>
      <c r="C298" s="18" t="s">
        <v>75</v>
      </c>
      <c r="D298" s="19" t="s">
        <v>88</v>
      </c>
      <c r="E298" s="17">
        <v>9.008273516E9</v>
      </c>
      <c r="F298" s="18">
        <v>0.068</v>
      </c>
      <c r="G298" s="18">
        <v>36.0</v>
      </c>
      <c r="H298" s="18"/>
      <c r="I298" s="20">
        <f t="array" ref="I298:J298">IFNA(VLOOKUP(A298,ENERGY!$A$2:$F$2692,{5,6},0),0)</f>
        <v>0</v>
      </c>
      <c r="J298" s="20">
        <v>0.0</v>
      </c>
      <c r="K298" s="20">
        <f t="array" ref="K298:S298">VLOOKUP(A298,'HUMAN RESOURCES'!$A$2:$M$2692,{2,3,4,5,6,7,8,9,10},0)</f>
        <v>0.039</v>
      </c>
      <c r="L298" s="20">
        <v>0.087</v>
      </c>
      <c r="M298" s="20">
        <v>55.0</v>
      </c>
      <c r="N298" s="20">
        <v>52.0</v>
      </c>
      <c r="O298" s="20">
        <v>0.421</v>
      </c>
      <c r="P298" s="20">
        <v>0.55</v>
      </c>
      <c r="Q298" s="20">
        <v>0.03</v>
      </c>
      <c r="R298" s="20">
        <v>1550905.0</v>
      </c>
      <c r="S298" s="20">
        <v>0.443</v>
      </c>
      <c r="T298" s="20">
        <f t="array" ref="T298:U298">VLOOKUP(A298,TOURISM!$A$2:$F$2692,{3,6},0)</f>
        <v>12000000</v>
      </c>
      <c r="U298" s="20">
        <v>2.6E7</v>
      </c>
      <c r="V298" s="20">
        <f t="array" ref="V298:AA298">VLOOKUP(A298,BUSINESS!$A$2:$J$2692,{4,5,6,7,8,9},0)</f>
        <v>0.459</v>
      </c>
      <c r="W298" s="20">
        <v>216.0</v>
      </c>
      <c r="X298" s="20"/>
      <c r="Y298" s="20">
        <v>208.0</v>
      </c>
      <c r="Z298" s="20">
        <v>0.023</v>
      </c>
      <c r="AA298" s="20">
        <v>0.361</v>
      </c>
      <c r="AB298" s="21">
        <f t="shared" si="2"/>
        <v>5808.39801</v>
      </c>
      <c r="AC298" s="20"/>
      <c r="AD298" s="20"/>
      <c r="AE298" s="20">
        <f t="shared" si="90"/>
        <v>16.7644053</v>
      </c>
      <c r="AF298" s="22" t="b">
        <f t="shared" si="4"/>
        <v>0</v>
      </c>
      <c r="AG298" s="20" t="b">
        <f t="shared" si="5"/>
        <v>0</v>
      </c>
      <c r="AH298" s="20" t="b">
        <f t="shared" si="6"/>
        <v>0</v>
      </c>
      <c r="AI298" s="20" t="b">
        <f t="shared" si="7"/>
        <v>0</v>
      </c>
      <c r="AJ298" s="20"/>
      <c r="AK298" s="20"/>
      <c r="AL298" s="20"/>
      <c r="AM298" s="20"/>
      <c r="AN298" s="20"/>
      <c r="AO298" s="20"/>
      <c r="AP298" s="20"/>
      <c r="AQ298" s="20"/>
      <c r="AR298" s="23"/>
      <c r="AS298" s="23"/>
      <c r="AT298" s="23"/>
      <c r="AU298" s="23"/>
      <c r="AV298" s="23"/>
    </row>
    <row r="299" ht="15.75" customHeight="1">
      <c r="A299" s="17" t="str">
        <f t="shared" si="1"/>
        <v>Guinea-Bissau-Africa2010</v>
      </c>
      <c r="B299" s="17" t="s">
        <v>113</v>
      </c>
      <c r="C299" s="18" t="s">
        <v>75</v>
      </c>
      <c r="D299" s="19" t="s">
        <v>89</v>
      </c>
      <c r="E299" s="17">
        <v>9.008629729E9</v>
      </c>
      <c r="F299" s="18">
        <v>0.071</v>
      </c>
      <c r="G299" s="18">
        <v>38.0</v>
      </c>
      <c r="H299" s="18"/>
      <c r="I299" s="20" t="str">
        <f t="array" ref="I299:J299">IFNA(VLOOKUP(A299,ENERGY!$A$2:$F$2692,{5,6},0),0)</f>
        <v/>
      </c>
      <c r="J299" s="20">
        <v>194.0</v>
      </c>
      <c r="K299" s="20">
        <f t="array" ref="K299:S299">VLOOKUP(A299,'HUMAN RESOURCES'!$A$2:$M$2692,{2,3,4,5,6,7,8,9,10},0)</f>
        <v>0.039</v>
      </c>
      <c r="L299" s="20">
        <v>0.085</v>
      </c>
      <c r="M299" s="20">
        <v>55.0</v>
      </c>
      <c r="N299" s="20">
        <v>52.0</v>
      </c>
      <c r="O299" s="20">
        <v>0.419</v>
      </c>
      <c r="P299" s="20">
        <v>0.551</v>
      </c>
      <c r="Q299" s="20">
        <v>0.03</v>
      </c>
      <c r="R299" s="20">
        <v>1586624.0</v>
      </c>
      <c r="S299" s="20">
        <v>0.452</v>
      </c>
      <c r="T299" s="20">
        <f t="array" ref="T299:U299">VLOOKUP(A299,TOURISM!$A$2:$F$2692,{3,6},0)</f>
        <v>13600000</v>
      </c>
      <c r="U299" s="20">
        <v>2.95E7</v>
      </c>
      <c r="V299" s="20">
        <f t="array" ref="V299:AA299">VLOOKUP(A299,BUSINESS!$A$2:$J$2692,{4,5,6,7,8,9},0)</f>
        <v>0.459</v>
      </c>
      <c r="W299" s="20">
        <v>216.0</v>
      </c>
      <c r="X299" s="20"/>
      <c r="Y299" s="20">
        <v>208.0</v>
      </c>
      <c r="Z299" s="20">
        <v>0.025</v>
      </c>
      <c r="AA299" s="20">
        <v>0.427</v>
      </c>
      <c r="AB299" s="21">
        <f t="shared" si="2"/>
        <v>5677.860494</v>
      </c>
      <c r="AC299" s="20"/>
      <c r="AD299" s="20">
        <f t="shared" ref="AD299:AD300" si="94">J299/R299</f>
        <v>0.0001222721956</v>
      </c>
      <c r="AE299" s="20">
        <f t="shared" si="90"/>
        <v>18.59293695</v>
      </c>
      <c r="AF299" s="22" t="b">
        <f t="shared" si="4"/>
        <v>0</v>
      </c>
      <c r="AG299" s="20" t="b">
        <f t="shared" si="5"/>
        <v>0</v>
      </c>
      <c r="AH299" s="20" t="b">
        <f t="shared" si="6"/>
        <v>0</v>
      </c>
      <c r="AI299" s="20" t="b">
        <f t="shared" si="7"/>
        <v>0</v>
      </c>
      <c r="AJ299" s="20"/>
      <c r="AK299" s="20"/>
      <c r="AL299" s="20"/>
      <c r="AM299" s="20"/>
      <c r="AN299" s="20"/>
      <c r="AO299" s="20"/>
      <c r="AP299" s="20"/>
      <c r="AQ299" s="20"/>
      <c r="AR299" s="23"/>
      <c r="AS299" s="23"/>
      <c r="AT299" s="23"/>
      <c r="AU299" s="23"/>
      <c r="AV299" s="23"/>
    </row>
    <row r="300" ht="15.75" customHeight="1">
      <c r="A300" s="17" t="str">
        <f t="shared" si="1"/>
        <v>Guinea-Bissau-Africa2011</v>
      </c>
      <c r="B300" s="17" t="s">
        <v>113</v>
      </c>
      <c r="C300" s="18" t="s">
        <v>75</v>
      </c>
      <c r="D300" s="19" t="s">
        <v>90</v>
      </c>
      <c r="E300" s="17">
        <v>9.01383449E9</v>
      </c>
      <c r="F300" s="18">
        <v>0.063</v>
      </c>
      <c r="G300" s="18">
        <v>35.0</v>
      </c>
      <c r="H300" s="18"/>
      <c r="I300" s="20">
        <f t="array" ref="I300:J300">IFNA(VLOOKUP(A300,ENERGY!$A$2:$F$2692,{5,6},0),0)</f>
        <v>90</v>
      </c>
      <c r="J300" s="20">
        <v>216.0</v>
      </c>
      <c r="K300" s="20">
        <f t="array" ref="K300:S300">VLOOKUP(A300,'HUMAN RESOURCES'!$A$2:$M$2692,{2,3,4,5,6,7,8,9,10},0)</f>
        <v>0.038</v>
      </c>
      <c r="L300" s="20">
        <v>0.082</v>
      </c>
      <c r="M300" s="20">
        <v>55.0</v>
      </c>
      <c r="N300" s="20">
        <v>52.0</v>
      </c>
      <c r="O300" s="20">
        <v>0.417</v>
      </c>
      <c r="P300" s="20">
        <v>0.553</v>
      </c>
      <c r="Q300" s="20">
        <v>0.029</v>
      </c>
      <c r="R300" s="20">
        <v>1624228.0</v>
      </c>
      <c r="S300" s="20">
        <v>0.461</v>
      </c>
      <c r="T300" s="20" t="str">
        <f t="array" ref="T300:U300">VLOOKUP(A300,TOURISM!$A$2:$F$2692,{3,6},0)</f>
        <v/>
      </c>
      <c r="U300" s="20"/>
      <c r="V300" s="20">
        <f t="array" ref="V300:AA300">VLOOKUP(A300,BUSINESS!$A$2:$J$2692,{4,5,6,7,8,9},0)</f>
        <v>0.459</v>
      </c>
      <c r="W300" s="20">
        <v>9.0</v>
      </c>
      <c r="X300" s="20"/>
      <c r="Y300" s="20">
        <v>208.0</v>
      </c>
      <c r="Z300" s="20">
        <v>0.027</v>
      </c>
      <c r="AA300" s="20">
        <v>0.451</v>
      </c>
      <c r="AB300" s="21">
        <f t="shared" si="2"/>
        <v>5549.611563</v>
      </c>
      <c r="AC300" s="20">
        <f>I300/R300</f>
        <v>0.00005541093984</v>
      </c>
      <c r="AD300" s="20">
        <f t="shared" si="94"/>
        <v>0.0001329862556</v>
      </c>
      <c r="AE300" s="20"/>
      <c r="AF300" s="22" t="b">
        <f t="shared" si="4"/>
        <v>0</v>
      </c>
      <c r="AG300" s="20" t="b">
        <f t="shared" si="5"/>
        <v>0</v>
      </c>
      <c r="AH300" s="20" t="b">
        <f t="shared" si="6"/>
        <v>0</v>
      </c>
      <c r="AI300" s="20" t="b">
        <f t="shared" si="7"/>
        <v>0</v>
      </c>
      <c r="AJ300" s="20"/>
      <c r="AK300" s="20"/>
      <c r="AL300" s="20"/>
      <c r="AM300" s="20"/>
      <c r="AN300" s="20"/>
      <c r="AO300" s="20"/>
      <c r="AP300" s="20"/>
      <c r="AQ300" s="20"/>
      <c r="AR300" s="23"/>
      <c r="AS300" s="23"/>
      <c r="AT300" s="23"/>
      <c r="AU300" s="23"/>
      <c r="AV300" s="23"/>
    </row>
    <row r="301" ht="15.75" customHeight="1">
      <c r="A301" s="17" t="str">
        <f t="shared" si="1"/>
        <v>Guinea-Bissau-Africa2012</v>
      </c>
      <c r="B301" s="17" t="s">
        <v>113</v>
      </c>
      <c r="C301" s="18" t="s">
        <v>75</v>
      </c>
      <c r="D301" s="19" t="s">
        <v>91</v>
      </c>
      <c r="E301" s="17">
        <v>9.043715356E9</v>
      </c>
      <c r="F301" s="18">
        <v>0.059</v>
      </c>
      <c r="G301" s="18">
        <v>30.0</v>
      </c>
      <c r="H301" s="18"/>
      <c r="I301" s="20">
        <f t="array" ref="I301:J301">IFNA(VLOOKUP(A301,ENERGY!$A$2:$F$2692,{5,6},0),0)</f>
        <v>0</v>
      </c>
      <c r="J301" s="20">
        <v>0.0</v>
      </c>
      <c r="K301" s="20">
        <f t="array" ref="K301:S301">VLOOKUP(A301,'HUMAN RESOURCES'!$A$2:$M$2692,{2,3,4,5,6,7,8,9,10},0)</f>
        <v>0.038</v>
      </c>
      <c r="L301" s="20">
        <v>0.08</v>
      </c>
      <c r="M301" s="20">
        <v>56.0</v>
      </c>
      <c r="N301" s="20">
        <v>53.0</v>
      </c>
      <c r="O301" s="20">
        <v>0.416</v>
      </c>
      <c r="P301" s="20">
        <v>0.555</v>
      </c>
      <c r="Q301" s="20">
        <v>0.029</v>
      </c>
      <c r="R301" s="20">
        <v>1663558.0</v>
      </c>
      <c r="S301" s="20">
        <v>0.469</v>
      </c>
      <c r="T301" s="20" t="str">
        <f t="array" ref="T301:U301">VLOOKUP(A301,TOURISM!$A$2:$F$2692,{3,6},0)</f>
        <v/>
      </c>
      <c r="U301" s="20"/>
      <c r="V301" s="20">
        <f t="array" ref="V301:AA301">VLOOKUP(A301,BUSINESS!$A$2:$J$2692,{4,5,6,7,8,9},0)</f>
        <v>0.459</v>
      </c>
      <c r="W301" s="20">
        <v>9.0</v>
      </c>
      <c r="X301" s="20">
        <v>181.0</v>
      </c>
      <c r="Y301" s="20">
        <v>208.0</v>
      </c>
      <c r="Z301" s="20">
        <v>0.029</v>
      </c>
      <c r="AA301" s="20">
        <v>0.631</v>
      </c>
      <c r="AB301" s="21">
        <f t="shared" si="2"/>
        <v>5436.369129</v>
      </c>
      <c r="AC301" s="20"/>
      <c r="AD301" s="20"/>
      <c r="AE301" s="20"/>
      <c r="AF301" s="22" t="b">
        <f t="shared" si="4"/>
        <v>0</v>
      </c>
      <c r="AG301" s="20" t="b">
        <f t="shared" si="5"/>
        <v>0</v>
      </c>
      <c r="AH301" s="20" t="b">
        <f t="shared" si="6"/>
        <v>0</v>
      </c>
      <c r="AI301" s="20" t="b">
        <f t="shared" si="7"/>
        <v>0</v>
      </c>
      <c r="AJ301" s="20"/>
      <c r="AK301" s="20"/>
      <c r="AL301" s="20"/>
      <c r="AM301" s="20"/>
      <c r="AN301" s="20"/>
      <c r="AO301" s="20"/>
      <c r="AP301" s="20"/>
      <c r="AQ301" s="20"/>
      <c r="AR301" s="23"/>
      <c r="AS301" s="23"/>
      <c r="AT301" s="23"/>
      <c r="AU301" s="23"/>
      <c r="AV301" s="23"/>
    </row>
    <row r="302" ht="15.75" customHeight="1">
      <c r="A302" s="17" t="str">
        <f t="shared" si="1"/>
        <v>Kenya-Africa2000</v>
      </c>
      <c r="B302" s="17" t="s">
        <v>114</v>
      </c>
      <c r="C302" s="18" t="s">
        <v>75</v>
      </c>
      <c r="D302" s="19" t="s">
        <v>76</v>
      </c>
      <c r="E302" s="17">
        <v>1.5280615815E10</v>
      </c>
      <c r="F302" s="18">
        <v>0.047</v>
      </c>
      <c r="G302" s="18">
        <v>19.0</v>
      </c>
      <c r="H302" s="18">
        <v>0.223</v>
      </c>
      <c r="I302" s="20" t="str">
        <f t="array" ref="I302:J302">IFNA(VLOOKUP(A302,ENERGY!$A$2:$F$2692,{5,6},0),0)</f>
        <v/>
      </c>
      <c r="J302" s="20"/>
      <c r="K302" s="20">
        <f t="array" ref="K302:S302">VLOOKUP(A302,'HUMAN RESOURCES'!$A$2:$M$2692,{2,3,4,5,6,7,8,9,10},0)</f>
        <v>0.039</v>
      </c>
      <c r="L302" s="20">
        <v>0.069</v>
      </c>
      <c r="M302" s="20">
        <v>54.0</v>
      </c>
      <c r="N302" s="20">
        <v>52.0</v>
      </c>
      <c r="O302" s="20">
        <v>0.442</v>
      </c>
      <c r="P302" s="20">
        <v>0.531</v>
      </c>
      <c r="Q302" s="20">
        <v>0.028</v>
      </c>
      <c r="R302" s="20">
        <v>3.128505E7</v>
      </c>
      <c r="S302" s="20">
        <v>0.199</v>
      </c>
      <c r="T302" s="20">
        <f t="array" ref="T302:U302">VLOOKUP(A302,TOURISM!$A$2:$F$2692,{3,6},0)</f>
        <v>500000000</v>
      </c>
      <c r="U302" s="20">
        <v>1.56E8</v>
      </c>
      <c r="V302" s="20" t="str">
        <f t="array" ref="V302:AA302">VLOOKUP(A302,BUSINESS!$A$2:$J$2692,{4,5,6,7,8,9},0)</f>
        <v/>
      </c>
      <c r="W302" s="20"/>
      <c r="X302" s="20"/>
      <c r="Y302" s="20"/>
      <c r="Z302" s="20">
        <v>0.003</v>
      </c>
      <c r="AA302" s="20">
        <v>0.004</v>
      </c>
      <c r="AB302" s="21">
        <f t="shared" si="2"/>
        <v>488.4318809</v>
      </c>
      <c r="AC302" s="20"/>
      <c r="AD302" s="20"/>
      <c r="AE302" s="20">
        <f t="shared" ref="AE302:AE327" si="95">U302/R302</f>
        <v>4.986407246</v>
      </c>
      <c r="AF302" s="22" t="b">
        <f t="shared" si="4"/>
        <v>0</v>
      </c>
      <c r="AG302" s="20" t="b">
        <f t="shared" si="5"/>
        <v>0</v>
      </c>
      <c r="AH302" s="20" t="b">
        <f t="shared" si="6"/>
        <v>0</v>
      </c>
      <c r="AI302" s="20" t="b">
        <f t="shared" si="7"/>
        <v>0</v>
      </c>
      <c r="AJ302" s="20"/>
      <c r="AK302" s="20"/>
      <c r="AL302" s="20"/>
      <c r="AM302" s="20"/>
      <c r="AN302" s="20"/>
      <c r="AO302" s="20"/>
      <c r="AP302" s="20"/>
      <c r="AQ302" s="20"/>
      <c r="AR302" s="23"/>
      <c r="AS302" s="23"/>
      <c r="AT302" s="23"/>
      <c r="AU302" s="23"/>
      <c r="AV302" s="23"/>
    </row>
    <row r="303" ht="15.75" customHeight="1">
      <c r="A303" s="17" t="str">
        <f t="shared" si="1"/>
        <v>Kenya-Africa2001</v>
      </c>
      <c r="B303" s="17" t="s">
        <v>114</v>
      </c>
      <c r="C303" s="18" t="s">
        <v>75</v>
      </c>
      <c r="D303" s="19" t="s">
        <v>77</v>
      </c>
      <c r="E303" s="17">
        <v>1.5292424757E10</v>
      </c>
      <c r="F303" s="18">
        <v>0.046</v>
      </c>
      <c r="G303" s="18">
        <v>19.0</v>
      </c>
      <c r="H303" s="18">
        <v>0.197</v>
      </c>
      <c r="I303" s="20">
        <f t="array" ref="I303:J303">IFNA(VLOOKUP(A303,ENERGY!$A$2:$F$2692,{5,6},0),0)</f>
        <v>20179</v>
      </c>
      <c r="J303" s="20"/>
      <c r="K303" s="20">
        <f t="array" ref="K303:S303">VLOOKUP(A303,'HUMAN RESOURCES'!$A$2:$M$2692,{2,3,4,5,6,7,8,9,10},0)</f>
        <v>0.039</v>
      </c>
      <c r="L303" s="20">
        <v>0.068</v>
      </c>
      <c r="M303" s="20">
        <v>54.0</v>
      </c>
      <c r="N303" s="20">
        <v>52.0</v>
      </c>
      <c r="O303" s="20">
        <v>0.438</v>
      </c>
      <c r="P303" s="20">
        <v>0.534</v>
      </c>
      <c r="Q303" s="20">
        <v>0.028</v>
      </c>
      <c r="R303" s="20">
        <v>3.2126351E7</v>
      </c>
      <c r="S303" s="20">
        <v>0.202</v>
      </c>
      <c r="T303" s="20">
        <f t="array" ref="T303:U303">VLOOKUP(A303,TOURISM!$A$2:$F$2692,{3,6},0)</f>
        <v>536000000</v>
      </c>
      <c r="U303" s="20">
        <v>1.83E8</v>
      </c>
      <c r="V303" s="20" t="str">
        <f t="array" ref="V303:AA303">VLOOKUP(A303,BUSINESS!$A$2:$J$2692,{4,5,6,7,8,9},0)</f>
        <v/>
      </c>
      <c r="W303" s="20"/>
      <c r="X303" s="20"/>
      <c r="Y303" s="20"/>
      <c r="Z303" s="20">
        <v>0.006</v>
      </c>
      <c r="AA303" s="20">
        <v>0.019</v>
      </c>
      <c r="AB303" s="21">
        <f t="shared" si="2"/>
        <v>476.0087679</v>
      </c>
      <c r="AC303" s="20">
        <f t="shared" ref="AC303:AC310" si="96">I303/R303</f>
        <v>0.0006281136628</v>
      </c>
      <c r="AD303" s="20"/>
      <c r="AE303" s="20">
        <f t="shared" si="95"/>
        <v>5.696258501</v>
      </c>
      <c r="AF303" s="22" t="b">
        <f t="shared" si="4"/>
        <v>0</v>
      </c>
      <c r="AG303" s="20" t="b">
        <f t="shared" si="5"/>
        <v>0</v>
      </c>
      <c r="AH303" s="20" t="b">
        <f t="shared" si="6"/>
        <v>0</v>
      </c>
      <c r="AI303" s="20" t="b">
        <f t="shared" si="7"/>
        <v>0</v>
      </c>
      <c r="AJ303" s="20"/>
      <c r="AK303" s="20"/>
      <c r="AL303" s="20"/>
      <c r="AM303" s="20"/>
      <c r="AN303" s="20"/>
      <c r="AO303" s="20"/>
      <c r="AP303" s="20"/>
      <c r="AQ303" s="20"/>
      <c r="AR303" s="23"/>
      <c r="AS303" s="23"/>
      <c r="AT303" s="23"/>
      <c r="AU303" s="23"/>
      <c r="AV303" s="23"/>
    </row>
    <row r="304" ht="15.75" customHeight="1">
      <c r="A304" s="17" t="str">
        <f t="shared" si="1"/>
        <v>Kenya-Africa2002</v>
      </c>
      <c r="B304" s="17" t="s">
        <v>114</v>
      </c>
      <c r="C304" s="18" t="s">
        <v>75</v>
      </c>
      <c r="D304" s="19" t="s">
        <v>79</v>
      </c>
      <c r="E304" s="17">
        <v>1.5419096232E10</v>
      </c>
      <c r="F304" s="18">
        <v>0.045</v>
      </c>
      <c r="G304" s="18">
        <v>18.0</v>
      </c>
      <c r="H304" s="18">
        <v>0.185</v>
      </c>
      <c r="I304" s="20">
        <f t="array" ref="I304:J304">IFNA(VLOOKUP(A304,ENERGY!$A$2:$F$2692,{5,6},0),0)</f>
        <v>19719</v>
      </c>
      <c r="J304" s="20">
        <v>12427.0</v>
      </c>
      <c r="K304" s="20">
        <f t="array" ref="K304:S304">VLOOKUP(A304,'HUMAN RESOURCES'!$A$2:$M$2692,{2,3,4,5,6,7,8,9,10},0)</f>
        <v>0.039</v>
      </c>
      <c r="L304" s="20">
        <v>0.066</v>
      </c>
      <c r="M304" s="20">
        <v>54.0</v>
      </c>
      <c r="N304" s="20">
        <v>52.0</v>
      </c>
      <c r="O304" s="20">
        <v>0.435</v>
      </c>
      <c r="P304" s="20">
        <v>0.538</v>
      </c>
      <c r="Q304" s="20">
        <v>0.028</v>
      </c>
      <c r="R304" s="20">
        <v>3.3000524E7</v>
      </c>
      <c r="S304" s="20">
        <v>0.206</v>
      </c>
      <c r="T304" s="20">
        <f t="array" ref="T304:U304">VLOOKUP(A304,TOURISM!$A$2:$F$2692,{3,6},0)</f>
        <v>513000000</v>
      </c>
      <c r="U304" s="20">
        <v>1.26E8</v>
      </c>
      <c r="V304" s="20" t="str">
        <f t="array" ref="V304:AA304">VLOOKUP(A304,BUSINESS!$A$2:$J$2692,{4,5,6,7,8,9},0)</f>
        <v/>
      </c>
      <c r="W304" s="20"/>
      <c r="X304" s="20"/>
      <c r="Y304" s="20"/>
      <c r="Z304" s="20">
        <v>0.012</v>
      </c>
      <c r="AA304" s="20">
        <v>0.036</v>
      </c>
      <c r="AB304" s="21">
        <f t="shared" si="2"/>
        <v>467.2379212</v>
      </c>
      <c r="AC304" s="20">
        <f t="shared" si="96"/>
        <v>0.0005975359664</v>
      </c>
      <c r="AD304" s="20">
        <f t="shared" ref="AD304:AD310" si="97">J304/R304</f>
        <v>0.0003765697781</v>
      </c>
      <c r="AE304" s="20">
        <f t="shared" si="95"/>
        <v>3.818121191</v>
      </c>
      <c r="AF304" s="22" t="b">
        <f t="shared" si="4"/>
        <v>0</v>
      </c>
      <c r="AG304" s="20" t="b">
        <f t="shared" si="5"/>
        <v>0</v>
      </c>
      <c r="AH304" s="20" t="b">
        <f t="shared" si="6"/>
        <v>0</v>
      </c>
      <c r="AI304" s="20" t="b">
        <f t="shared" si="7"/>
        <v>0</v>
      </c>
      <c r="AJ304" s="20"/>
      <c r="AK304" s="20"/>
      <c r="AL304" s="20"/>
      <c r="AM304" s="20"/>
      <c r="AN304" s="20"/>
      <c r="AO304" s="20"/>
      <c r="AP304" s="20"/>
      <c r="AQ304" s="20"/>
      <c r="AR304" s="23"/>
      <c r="AS304" s="23"/>
      <c r="AT304" s="23"/>
      <c r="AU304" s="23"/>
      <c r="AV304" s="23"/>
    </row>
    <row r="305" ht="15.75" customHeight="1">
      <c r="A305" s="17" t="str">
        <f t="shared" si="1"/>
        <v>Kenya-Africa2003</v>
      </c>
      <c r="B305" s="17" t="s">
        <v>114</v>
      </c>
      <c r="C305" s="18" t="s">
        <v>75</v>
      </c>
      <c r="D305" s="19" t="s">
        <v>81</v>
      </c>
      <c r="E305" s="17">
        <v>1.54647E10</v>
      </c>
      <c r="F305" s="18">
        <v>0.044</v>
      </c>
      <c r="G305" s="18">
        <v>20.0</v>
      </c>
      <c r="H305" s="18">
        <v>0.166</v>
      </c>
      <c r="I305" s="20">
        <f t="array" ref="I305:J305">IFNA(VLOOKUP(A305,ENERGY!$A$2:$F$2692,{5,6},0),0)</f>
        <v>18897</v>
      </c>
      <c r="J305" s="20">
        <v>12350.0</v>
      </c>
      <c r="K305" s="20">
        <f t="array" ref="K305:S305">VLOOKUP(A305,'HUMAN RESOURCES'!$A$2:$M$2692,{2,3,4,5,6,7,8,9,10},0)</f>
        <v>0.039</v>
      </c>
      <c r="L305" s="20">
        <v>0.065</v>
      </c>
      <c r="M305" s="20">
        <v>54.0</v>
      </c>
      <c r="N305" s="20">
        <v>52.0</v>
      </c>
      <c r="O305" s="20">
        <v>0.432</v>
      </c>
      <c r="P305" s="20">
        <v>0.541</v>
      </c>
      <c r="Q305" s="20">
        <v>0.028</v>
      </c>
      <c r="R305" s="20">
        <v>3.3905011E7</v>
      </c>
      <c r="S305" s="20">
        <v>0.209</v>
      </c>
      <c r="T305" s="20">
        <f t="array" ref="T305:U305">VLOOKUP(A305,TOURISM!$A$2:$F$2692,{3,6},0)</f>
        <v>619000000</v>
      </c>
      <c r="U305" s="20">
        <v>1.27E8</v>
      </c>
      <c r="V305" s="20" t="str">
        <f t="array" ref="V305:AA305">VLOOKUP(A305,BUSINESS!$A$2:$J$2692,{4,5,6,7,8,9},0)</f>
        <v/>
      </c>
      <c r="W305" s="20">
        <v>60.0</v>
      </c>
      <c r="X305" s="20"/>
      <c r="Y305" s="20"/>
      <c r="Z305" s="20">
        <v>0.029</v>
      </c>
      <c r="AA305" s="20">
        <v>0.047</v>
      </c>
      <c r="AB305" s="21">
        <f t="shared" si="2"/>
        <v>456.1184186</v>
      </c>
      <c r="AC305" s="20">
        <f t="shared" si="96"/>
        <v>0.0005573512423</v>
      </c>
      <c r="AD305" s="20">
        <f t="shared" si="97"/>
        <v>0.0003642529418</v>
      </c>
      <c r="AE305" s="20">
        <f t="shared" si="95"/>
        <v>3.745758997</v>
      </c>
      <c r="AF305" s="22" t="b">
        <f t="shared" si="4"/>
        <v>0</v>
      </c>
      <c r="AG305" s="20" t="b">
        <f t="shared" si="5"/>
        <v>0</v>
      </c>
      <c r="AH305" s="20" t="b">
        <f t="shared" si="6"/>
        <v>0</v>
      </c>
      <c r="AI305" s="20" t="b">
        <f t="shared" si="7"/>
        <v>0</v>
      </c>
      <c r="AJ305" s="20"/>
      <c r="AK305" s="20"/>
      <c r="AL305" s="20"/>
      <c r="AM305" s="20"/>
      <c r="AN305" s="20"/>
      <c r="AO305" s="20"/>
      <c r="AP305" s="20"/>
      <c r="AQ305" s="20"/>
      <c r="AR305" s="23"/>
      <c r="AS305" s="23"/>
      <c r="AT305" s="23"/>
      <c r="AU305" s="23"/>
      <c r="AV305" s="23"/>
    </row>
    <row r="306" ht="15.75" customHeight="1">
      <c r="A306" s="17" t="str">
        <f t="shared" si="1"/>
        <v>Kenya-Africa2004</v>
      </c>
      <c r="B306" s="17" t="s">
        <v>114</v>
      </c>
      <c r="C306" s="18" t="s">
        <v>75</v>
      </c>
      <c r="D306" s="19" t="s">
        <v>83</v>
      </c>
      <c r="E306" s="17">
        <v>1.5481092596E10</v>
      </c>
      <c r="F306" s="18">
        <v>0.043</v>
      </c>
      <c r="G306" s="18">
        <v>20.0</v>
      </c>
      <c r="H306" s="18">
        <v>0.125</v>
      </c>
      <c r="I306" s="20">
        <f t="array" ref="I306:J306">IFNA(VLOOKUP(A306,ENERGY!$A$2:$F$2692,{5,6},0),0)</f>
        <v>17806</v>
      </c>
      <c r="J306" s="20">
        <v>10242.0</v>
      </c>
      <c r="K306" s="20">
        <f t="array" ref="K306:S306">VLOOKUP(A306,'HUMAN RESOURCES'!$A$2:$M$2692,{2,3,4,5,6,7,8,9,10},0)</f>
        <v>0.039</v>
      </c>
      <c r="L306" s="20">
        <v>0.063</v>
      </c>
      <c r="M306" s="20">
        <v>55.0</v>
      </c>
      <c r="N306" s="20">
        <v>53.0</v>
      </c>
      <c r="O306" s="20">
        <v>0.429</v>
      </c>
      <c r="P306" s="20">
        <v>0.543</v>
      </c>
      <c r="Q306" s="20">
        <v>0.027</v>
      </c>
      <c r="R306" s="20">
        <v>3.4834606E7</v>
      </c>
      <c r="S306" s="20">
        <v>0.213</v>
      </c>
      <c r="T306" s="20">
        <f t="array" ref="T306:U306">VLOOKUP(A306,TOURISM!$A$2:$F$2692,{3,6},0)</f>
        <v>799000000</v>
      </c>
      <c r="U306" s="20">
        <v>1.08E8</v>
      </c>
      <c r="V306" s="20" t="str">
        <f t="array" ref="V306:AA306">VLOOKUP(A306,BUSINESS!$A$2:$J$2692,{4,5,6,7,8,9},0)</f>
        <v/>
      </c>
      <c r="W306" s="20">
        <v>47.0</v>
      </c>
      <c r="X306" s="20"/>
      <c r="Y306" s="20"/>
      <c r="Z306" s="20">
        <v>0.03</v>
      </c>
      <c r="AA306" s="20">
        <v>0.073</v>
      </c>
      <c r="AB306" s="21">
        <f t="shared" si="2"/>
        <v>444.4170431</v>
      </c>
      <c r="AC306" s="20">
        <f t="shared" si="96"/>
        <v>0.0005111583579</v>
      </c>
      <c r="AD306" s="20">
        <f t="shared" si="97"/>
        <v>0.0002940179659</v>
      </c>
      <c r="AE306" s="20">
        <f t="shared" si="95"/>
        <v>3.100365194</v>
      </c>
      <c r="AF306" s="22" t="b">
        <f t="shared" si="4"/>
        <v>0</v>
      </c>
      <c r="AG306" s="20" t="b">
        <f t="shared" si="5"/>
        <v>0</v>
      </c>
      <c r="AH306" s="20" t="b">
        <f t="shared" si="6"/>
        <v>0</v>
      </c>
      <c r="AI306" s="20" t="b">
        <f t="shared" si="7"/>
        <v>0</v>
      </c>
      <c r="AJ306" s="20"/>
      <c r="AK306" s="20"/>
      <c r="AL306" s="20"/>
      <c r="AM306" s="20"/>
      <c r="AN306" s="20"/>
      <c r="AO306" s="20"/>
      <c r="AP306" s="20"/>
      <c r="AQ306" s="20"/>
      <c r="AR306" s="23"/>
      <c r="AS306" s="23"/>
      <c r="AT306" s="23"/>
      <c r="AU306" s="23"/>
      <c r="AV306" s="23"/>
    </row>
    <row r="307" ht="15.75" customHeight="1">
      <c r="A307" s="17" t="str">
        <f t="shared" si="1"/>
        <v>Kenya-Africa2005</v>
      </c>
      <c r="B307" s="17" t="s">
        <v>114</v>
      </c>
      <c r="C307" s="18" t="s">
        <v>75</v>
      </c>
      <c r="D307" s="19" t="s">
        <v>84</v>
      </c>
      <c r="E307" s="17">
        <v>1.5493320082E10</v>
      </c>
      <c r="F307" s="18">
        <v>0.044</v>
      </c>
      <c r="G307" s="18">
        <v>23.0</v>
      </c>
      <c r="H307" s="18">
        <v>0.129</v>
      </c>
      <c r="I307" s="20">
        <f t="array" ref="I307:J307">IFNA(VLOOKUP(A307,ENERGY!$A$2:$F$2692,{5,6},0),0)</f>
        <v>14259</v>
      </c>
      <c r="J307" s="20">
        <v>9369.0</v>
      </c>
      <c r="K307" s="20">
        <f t="array" ref="K307:S307">VLOOKUP(A307,'HUMAN RESOURCES'!$A$2:$M$2692,{2,3,4,5,6,7,8,9,10},0)</f>
        <v>0.039</v>
      </c>
      <c r="L307" s="20">
        <v>0.061</v>
      </c>
      <c r="M307" s="20">
        <v>56.0</v>
      </c>
      <c r="N307" s="20">
        <v>54.0</v>
      </c>
      <c r="O307" s="20">
        <v>0.428</v>
      </c>
      <c r="P307" s="20">
        <v>0.545</v>
      </c>
      <c r="Q307" s="20">
        <v>0.027</v>
      </c>
      <c r="R307" s="20">
        <v>3.5785718E7</v>
      </c>
      <c r="S307" s="20">
        <v>0.217</v>
      </c>
      <c r="T307" s="20">
        <f t="array" ref="T307:U307">VLOOKUP(A307,TOURISM!$A$2:$F$2692,{3,6},0)</f>
        <v>969000000</v>
      </c>
      <c r="U307" s="20">
        <v>1.24E8</v>
      </c>
      <c r="V307" s="20">
        <f t="array" ref="V307:AA307">VLOOKUP(A307,BUSINESS!$A$2:$J$2692,{4,5,6,7,8,9},0)</f>
        <v>0.498</v>
      </c>
      <c r="W307" s="20">
        <v>54.0</v>
      </c>
      <c r="X307" s="20"/>
      <c r="Y307" s="20">
        <v>372.0</v>
      </c>
      <c r="Z307" s="20">
        <v>0.031</v>
      </c>
      <c r="AA307" s="20">
        <v>0.129</v>
      </c>
      <c r="AB307" s="21">
        <f t="shared" si="2"/>
        <v>432.9470232</v>
      </c>
      <c r="AC307" s="20">
        <f t="shared" si="96"/>
        <v>0.0003984550485</v>
      </c>
      <c r="AD307" s="20">
        <f t="shared" si="97"/>
        <v>0.0002618083561</v>
      </c>
      <c r="AE307" s="20">
        <f t="shared" si="95"/>
        <v>3.465069501</v>
      </c>
      <c r="AF307" s="22" t="b">
        <f t="shared" si="4"/>
        <v>0</v>
      </c>
      <c r="AG307" s="20" t="b">
        <f t="shared" si="5"/>
        <v>0</v>
      </c>
      <c r="AH307" s="20" t="b">
        <f t="shared" si="6"/>
        <v>0</v>
      </c>
      <c r="AI307" s="20" t="b">
        <f t="shared" si="7"/>
        <v>0</v>
      </c>
      <c r="AJ307" s="20"/>
      <c r="AK307" s="20"/>
      <c r="AL307" s="20"/>
      <c r="AM307" s="20"/>
      <c r="AN307" s="20"/>
      <c r="AO307" s="20"/>
      <c r="AP307" s="20"/>
      <c r="AQ307" s="20"/>
      <c r="AR307" s="23"/>
      <c r="AS307" s="23"/>
      <c r="AT307" s="23"/>
      <c r="AU307" s="23"/>
      <c r="AV307" s="23"/>
    </row>
    <row r="308" ht="15.75" customHeight="1">
      <c r="A308" s="17" t="str">
        <f t="shared" si="1"/>
        <v>Kenya-Africa2006</v>
      </c>
      <c r="B308" s="17" t="s">
        <v>114</v>
      </c>
      <c r="C308" s="18" t="s">
        <v>75</v>
      </c>
      <c r="D308" s="19" t="s">
        <v>85</v>
      </c>
      <c r="E308" s="17">
        <v>1.5653921367E10</v>
      </c>
      <c r="F308" s="18">
        <v>0.045</v>
      </c>
      <c r="G308" s="18">
        <v>28.0</v>
      </c>
      <c r="H308" s="18">
        <v>0.136</v>
      </c>
      <c r="I308" s="20">
        <f t="array" ref="I308:J308">IFNA(VLOOKUP(A308,ENERGY!$A$2:$F$2692,{5,6},0),0)</f>
        <v>15552</v>
      </c>
      <c r="J308" s="20">
        <v>7624.0</v>
      </c>
      <c r="K308" s="20">
        <f t="array" ref="K308:S308">VLOOKUP(A308,'HUMAN RESOURCES'!$A$2:$M$2692,{2,3,4,5,6,7,8,9,10},0)</f>
        <v>0.038</v>
      </c>
      <c r="L308" s="20">
        <v>0.059</v>
      </c>
      <c r="M308" s="20">
        <v>57.0</v>
      </c>
      <c r="N308" s="20">
        <v>55.0</v>
      </c>
      <c r="O308" s="20">
        <v>0.427</v>
      </c>
      <c r="P308" s="20">
        <v>0.546</v>
      </c>
      <c r="Q308" s="20">
        <v>0.027</v>
      </c>
      <c r="R308" s="20">
        <v>3.6757498E7</v>
      </c>
      <c r="S308" s="20">
        <v>0.22</v>
      </c>
      <c r="T308" s="20">
        <f t="array" ref="T308:U308">VLOOKUP(A308,TOURISM!$A$2:$F$2692,{3,6},0)</f>
        <v>1181000000</v>
      </c>
      <c r="U308" s="20">
        <v>1.78E8</v>
      </c>
      <c r="V308" s="20">
        <f t="array" ref="V308:AA308">VLOOKUP(A308,BUSINESS!$A$2:$J$2692,{4,5,6,7,8,9},0)</f>
        <v>0.498</v>
      </c>
      <c r="W308" s="20">
        <v>54.0</v>
      </c>
      <c r="X308" s="20"/>
      <c r="Y308" s="20">
        <v>432.0</v>
      </c>
      <c r="Z308" s="20">
        <v>0.075</v>
      </c>
      <c r="AA308" s="20">
        <v>0.2</v>
      </c>
      <c r="AB308" s="21">
        <f t="shared" si="2"/>
        <v>425.8701549</v>
      </c>
      <c r="AC308" s="20">
        <f t="shared" si="96"/>
        <v>0.0004230973501</v>
      </c>
      <c r="AD308" s="20">
        <f t="shared" si="97"/>
        <v>0.0002074134643</v>
      </c>
      <c r="AE308" s="20">
        <f t="shared" si="95"/>
        <v>4.842549403</v>
      </c>
      <c r="AF308" s="22" t="b">
        <f t="shared" si="4"/>
        <v>0</v>
      </c>
      <c r="AG308" s="20" t="b">
        <f t="shared" si="5"/>
        <v>0</v>
      </c>
      <c r="AH308" s="20" t="b">
        <f t="shared" si="6"/>
        <v>0</v>
      </c>
      <c r="AI308" s="20" t="b">
        <f t="shared" si="7"/>
        <v>0</v>
      </c>
      <c r="AJ308" s="20"/>
      <c r="AK308" s="20"/>
      <c r="AL308" s="20"/>
      <c r="AM308" s="20"/>
      <c r="AN308" s="20"/>
      <c r="AO308" s="20"/>
      <c r="AP308" s="20"/>
      <c r="AQ308" s="20"/>
      <c r="AR308" s="23"/>
      <c r="AS308" s="23"/>
      <c r="AT308" s="23"/>
      <c r="AU308" s="23"/>
      <c r="AV308" s="23"/>
    </row>
    <row r="309" ht="15.75" customHeight="1">
      <c r="A309" s="17" t="str">
        <f t="shared" si="1"/>
        <v>Kenya-Africa2007</v>
      </c>
      <c r="B309" s="17" t="s">
        <v>114</v>
      </c>
      <c r="C309" s="18" t="s">
        <v>75</v>
      </c>
      <c r="D309" s="19" t="s">
        <v>86</v>
      </c>
      <c r="E309" s="17">
        <v>1.5685389827E10</v>
      </c>
      <c r="F309" s="18">
        <v>0.044</v>
      </c>
      <c r="G309" s="18">
        <v>32.0</v>
      </c>
      <c r="H309" s="18">
        <v>0.133</v>
      </c>
      <c r="I309" s="20">
        <f t="array" ref="I309:J309">IFNA(VLOOKUP(A309,ENERGY!$A$2:$F$2692,{5,6},0),0)</f>
        <v>17230</v>
      </c>
      <c r="J309" s="20">
        <v>9831.0</v>
      </c>
      <c r="K309" s="20">
        <f t="array" ref="K309:S309">VLOOKUP(A309,'HUMAN RESOURCES'!$A$2:$M$2692,{2,3,4,5,6,7,8,9,10},0)</f>
        <v>0.038</v>
      </c>
      <c r="L309" s="20">
        <v>0.058</v>
      </c>
      <c r="M309" s="20">
        <v>58.0</v>
      </c>
      <c r="N309" s="20">
        <v>55.0</v>
      </c>
      <c r="O309" s="20">
        <v>0.426</v>
      </c>
      <c r="P309" s="20">
        <v>0.547</v>
      </c>
      <c r="Q309" s="20">
        <v>0.027</v>
      </c>
      <c r="R309" s="20">
        <v>3.7752304E7</v>
      </c>
      <c r="S309" s="20">
        <v>0.224</v>
      </c>
      <c r="T309" s="20">
        <f t="array" ref="T309:U309">VLOOKUP(A309,TOURISM!$A$2:$F$2692,{3,6},0)</f>
        <v>1514000000</v>
      </c>
      <c r="U309" s="20">
        <v>2.65E8</v>
      </c>
      <c r="V309" s="20">
        <f t="array" ref="V309:AA309">VLOOKUP(A309,BUSINESS!$A$2:$J$2692,{4,5,6,7,8,9},0)</f>
        <v>0.493</v>
      </c>
      <c r="W309" s="20">
        <v>44.0</v>
      </c>
      <c r="X309" s="20"/>
      <c r="Y309" s="20">
        <v>432.0</v>
      </c>
      <c r="Z309" s="20">
        <v>0.08</v>
      </c>
      <c r="AA309" s="20">
        <v>0.301</v>
      </c>
      <c r="AB309" s="21">
        <f t="shared" si="2"/>
        <v>415.4816571</v>
      </c>
      <c r="AC309" s="20">
        <f t="shared" si="96"/>
        <v>0.0004563959858</v>
      </c>
      <c r="AD309" s="20">
        <f t="shared" si="97"/>
        <v>0.0002604079476</v>
      </c>
      <c r="AE309" s="20">
        <f t="shared" si="95"/>
        <v>7.019439131</v>
      </c>
      <c r="AF309" s="22" t="b">
        <f t="shared" si="4"/>
        <v>0</v>
      </c>
      <c r="AG309" s="20" t="b">
        <f t="shared" si="5"/>
        <v>0</v>
      </c>
      <c r="AH309" s="20" t="b">
        <f t="shared" si="6"/>
        <v>0</v>
      </c>
      <c r="AI309" s="20" t="b">
        <f t="shared" si="7"/>
        <v>0</v>
      </c>
      <c r="AJ309" s="20"/>
      <c r="AK309" s="20"/>
      <c r="AL309" s="20"/>
      <c r="AM309" s="20"/>
      <c r="AN309" s="20"/>
      <c r="AO309" s="20"/>
      <c r="AP309" s="20"/>
      <c r="AQ309" s="20"/>
      <c r="AR309" s="23"/>
      <c r="AS309" s="23"/>
      <c r="AT309" s="23"/>
      <c r="AU309" s="23"/>
      <c r="AV309" s="23"/>
    </row>
    <row r="310" ht="15.75" customHeight="1">
      <c r="A310" s="17" t="str">
        <f t="shared" si="1"/>
        <v>Kenya-Africa2008</v>
      </c>
      <c r="B310" s="17" t="s">
        <v>114</v>
      </c>
      <c r="C310" s="18" t="s">
        <v>75</v>
      </c>
      <c r="D310" s="19" t="s">
        <v>87</v>
      </c>
      <c r="E310" s="17">
        <v>1.5715842151E10</v>
      </c>
      <c r="F310" s="18">
        <v>0.042</v>
      </c>
      <c r="G310" s="18">
        <v>33.0</v>
      </c>
      <c r="H310" s="18">
        <v>0.14</v>
      </c>
      <c r="I310" s="20">
        <f t="array" ref="I310:J310">IFNA(VLOOKUP(A310,ENERGY!$A$2:$F$2692,{5,6},0),0)</f>
        <v>16151</v>
      </c>
      <c r="J310" s="20">
        <v>8562.0</v>
      </c>
      <c r="K310" s="20">
        <f t="array" ref="K310:S310">VLOOKUP(A310,'HUMAN RESOURCES'!$A$2:$M$2692,{2,3,4,5,6,7,8,9,10},0)</f>
        <v>0.038</v>
      </c>
      <c r="L310" s="20">
        <v>0.056</v>
      </c>
      <c r="M310" s="20">
        <v>59.0</v>
      </c>
      <c r="N310" s="20">
        <v>56.0</v>
      </c>
      <c r="O310" s="20">
        <v>0.426</v>
      </c>
      <c r="P310" s="20">
        <v>0.547</v>
      </c>
      <c r="Q310" s="20">
        <v>0.026</v>
      </c>
      <c r="R310" s="20">
        <v>3.8773277E7</v>
      </c>
      <c r="S310" s="20">
        <v>0.228</v>
      </c>
      <c r="T310" s="20">
        <f t="array" ref="T310:U310">VLOOKUP(A310,TOURISM!$A$2:$F$2692,{3,6},0)</f>
        <v>1398000000</v>
      </c>
      <c r="U310" s="20">
        <v>2.66E8</v>
      </c>
      <c r="V310" s="20">
        <f t="array" ref="V310:AA310">VLOOKUP(A310,BUSINESS!$A$2:$J$2692,{4,5,6,7,8,9},0)</f>
        <v>0.493</v>
      </c>
      <c r="W310" s="20">
        <v>30.0</v>
      </c>
      <c r="X310" s="20"/>
      <c r="Y310" s="20">
        <v>417.0</v>
      </c>
      <c r="Z310" s="20">
        <v>0.087</v>
      </c>
      <c r="AA310" s="20">
        <v>0.42</v>
      </c>
      <c r="AB310" s="21">
        <f t="shared" si="2"/>
        <v>405.3266416</v>
      </c>
      <c r="AC310" s="20">
        <f t="shared" si="96"/>
        <v>0.0004165497799</v>
      </c>
      <c r="AD310" s="20">
        <f t="shared" si="97"/>
        <v>0.0002208221915</v>
      </c>
      <c r="AE310" s="20">
        <f t="shared" si="95"/>
        <v>6.860395112</v>
      </c>
      <c r="AF310" s="22" t="b">
        <f t="shared" si="4"/>
        <v>0</v>
      </c>
      <c r="AG310" s="20" t="b">
        <f t="shared" si="5"/>
        <v>0</v>
      </c>
      <c r="AH310" s="20" t="b">
        <f t="shared" si="6"/>
        <v>0</v>
      </c>
      <c r="AI310" s="20" t="b">
        <f t="shared" si="7"/>
        <v>0</v>
      </c>
      <c r="AJ310" s="20"/>
      <c r="AK310" s="20"/>
      <c r="AL310" s="20"/>
      <c r="AM310" s="20"/>
      <c r="AN310" s="20"/>
      <c r="AO310" s="20"/>
      <c r="AP310" s="20"/>
      <c r="AQ310" s="20"/>
      <c r="AR310" s="23"/>
      <c r="AS310" s="23"/>
      <c r="AT310" s="23"/>
      <c r="AU310" s="23"/>
      <c r="AV310" s="23"/>
    </row>
    <row r="311" ht="15.75" customHeight="1">
      <c r="A311" s="17" t="str">
        <f t="shared" si="1"/>
        <v>Kenya-Africa2009</v>
      </c>
      <c r="B311" s="17" t="s">
        <v>114</v>
      </c>
      <c r="C311" s="18" t="s">
        <v>75</v>
      </c>
      <c r="D311" s="19" t="s">
        <v>88</v>
      </c>
      <c r="E311" s="17">
        <v>1.574622441E10</v>
      </c>
      <c r="F311" s="18">
        <v>0.046</v>
      </c>
      <c r="G311" s="18">
        <v>36.0</v>
      </c>
      <c r="H311" s="18">
        <v>0.148</v>
      </c>
      <c r="I311" s="20">
        <f t="array" ref="I311:J311">IFNA(VLOOKUP(A311,ENERGY!$A$2:$F$2692,{5,6},0),0)</f>
        <v>0</v>
      </c>
      <c r="J311" s="20">
        <v>0.0</v>
      </c>
      <c r="K311" s="20">
        <f t="array" ref="K311:S311">VLOOKUP(A311,'HUMAN RESOURCES'!$A$2:$M$2692,{2,3,4,5,6,7,8,9,10},0)</f>
        <v>0.037</v>
      </c>
      <c r="L311" s="20">
        <v>0.054</v>
      </c>
      <c r="M311" s="20">
        <v>60.0</v>
      </c>
      <c r="N311" s="20">
        <v>57.0</v>
      </c>
      <c r="O311" s="20">
        <v>0.426</v>
      </c>
      <c r="P311" s="20">
        <v>0.548</v>
      </c>
      <c r="Q311" s="20">
        <v>0.026</v>
      </c>
      <c r="R311" s="20">
        <v>3.9824734E7</v>
      </c>
      <c r="S311" s="20">
        <v>0.232</v>
      </c>
      <c r="T311" s="20">
        <f t="array" ref="T311:U311">VLOOKUP(A311,TOURISM!$A$2:$F$2692,{3,6},0)</f>
        <v>1124000000</v>
      </c>
      <c r="U311" s="20">
        <v>2.27E8</v>
      </c>
      <c r="V311" s="20">
        <f t="array" ref="V311:AA311">VLOOKUP(A311,BUSINESS!$A$2:$J$2692,{4,5,6,7,8,9},0)</f>
        <v>0.493</v>
      </c>
      <c r="W311" s="20">
        <v>34.0</v>
      </c>
      <c r="X311" s="20"/>
      <c r="Y311" s="20">
        <v>417.0</v>
      </c>
      <c r="Z311" s="20">
        <v>0.1</v>
      </c>
      <c r="AA311" s="20">
        <v>0.486</v>
      </c>
      <c r="AB311" s="21">
        <f t="shared" si="2"/>
        <v>395.3880624</v>
      </c>
      <c r="AC311" s="20"/>
      <c r="AD311" s="20"/>
      <c r="AE311" s="20">
        <f t="shared" si="95"/>
        <v>5.699975297</v>
      </c>
      <c r="AF311" s="22" t="b">
        <f t="shared" si="4"/>
        <v>0</v>
      </c>
      <c r="AG311" s="20" t="b">
        <f t="shared" si="5"/>
        <v>0</v>
      </c>
      <c r="AH311" s="20" t="b">
        <f t="shared" si="6"/>
        <v>0</v>
      </c>
      <c r="AI311" s="20" t="b">
        <f t="shared" si="7"/>
        <v>0</v>
      </c>
      <c r="AJ311" s="20"/>
      <c r="AK311" s="20"/>
      <c r="AL311" s="20"/>
      <c r="AM311" s="20"/>
      <c r="AN311" s="20"/>
      <c r="AO311" s="20"/>
      <c r="AP311" s="20"/>
      <c r="AQ311" s="20"/>
      <c r="AR311" s="23"/>
      <c r="AS311" s="23"/>
      <c r="AT311" s="23"/>
      <c r="AU311" s="23"/>
      <c r="AV311" s="23"/>
    </row>
    <row r="312" ht="15.75" customHeight="1">
      <c r="A312" s="17" t="str">
        <f t="shared" si="1"/>
        <v>Kenya-Africa2010</v>
      </c>
      <c r="B312" s="17" t="s">
        <v>114</v>
      </c>
      <c r="C312" s="18" t="s">
        <v>75</v>
      </c>
      <c r="D312" s="19" t="s">
        <v>89</v>
      </c>
      <c r="E312" s="17">
        <v>1.5775356737E10</v>
      </c>
      <c r="F312" s="18">
        <v>0.044</v>
      </c>
      <c r="G312" s="18">
        <v>35.0</v>
      </c>
      <c r="H312" s="18">
        <v>0.144</v>
      </c>
      <c r="I312" s="20">
        <f t="array" ref="I312:J312">IFNA(VLOOKUP(A312,ENERGY!$A$2:$F$2692,{5,6},0),0)</f>
        <v>14769</v>
      </c>
      <c r="J312" s="20">
        <v>6755.0</v>
      </c>
      <c r="K312" s="20">
        <f t="array" ref="K312:S312">VLOOKUP(A312,'HUMAN RESOURCES'!$A$2:$M$2692,{2,3,4,5,6,7,8,9,10},0)</f>
        <v>0.037</v>
      </c>
      <c r="L312" s="20">
        <v>0.052</v>
      </c>
      <c r="M312" s="20">
        <v>61.0</v>
      </c>
      <c r="N312" s="20">
        <v>58.0</v>
      </c>
      <c r="O312" s="20">
        <v>0.426</v>
      </c>
      <c r="P312" s="20">
        <v>0.548</v>
      </c>
      <c r="Q312" s="20">
        <v>0.026</v>
      </c>
      <c r="R312" s="20">
        <v>4.0909194E7</v>
      </c>
      <c r="S312" s="20">
        <v>0.236</v>
      </c>
      <c r="T312" s="20">
        <f t="array" ref="T312:U312">VLOOKUP(A312,TOURISM!$A$2:$F$2692,{3,6},0)</f>
        <v>1620000000</v>
      </c>
      <c r="U312" s="20">
        <v>2.12E8</v>
      </c>
      <c r="V312" s="20">
        <f t="array" ref="V312:AA312">VLOOKUP(A312,BUSINESS!$A$2:$J$2692,{4,5,6,7,8,9},0)</f>
        <v>0.493</v>
      </c>
      <c r="W312" s="20">
        <v>33.0</v>
      </c>
      <c r="X312" s="20"/>
      <c r="Y312" s="20">
        <v>393.0</v>
      </c>
      <c r="Z312" s="20">
        <v>0.14</v>
      </c>
      <c r="AA312" s="20">
        <v>0.61</v>
      </c>
      <c r="AB312" s="21">
        <f t="shared" si="2"/>
        <v>385.6188596</v>
      </c>
      <c r="AC312" s="20">
        <f t="shared" ref="AC312:AC313" si="98">I312/R312</f>
        <v>0.0003610190902</v>
      </c>
      <c r="AD312" s="20">
        <f t="shared" ref="AD312:AD313" si="99">J312/R312</f>
        <v>0.0001651218061</v>
      </c>
      <c r="AE312" s="20">
        <f t="shared" si="95"/>
        <v>5.182209163</v>
      </c>
      <c r="AF312" s="22" t="b">
        <f t="shared" si="4"/>
        <v>0</v>
      </c>
      <c r="AG312" s="20" t="b">
        <f t="shared" si="5"/>
        <v>0</v>
      </c>
      <c r="AH312" s="20" t="b">
        <f t="shared" si="6"/>
        <v>0</v>
      </c>
      <c r="AI312" s="20" t="b">
        <f t="shared" si="7"/>
        <v>0</v>
      </c>
      <c r="AJ312" s="20"/>
      <c r="AK312" s="20"/>
      <c r="AL312" s="20"/>
      <c r="AM312" s="20"/>
      <c r="AN312" s="20"/>
      <c r="AO312" s="20"/>
      <c r="AP312" s="20"/>
      <c r="AQ312" s="20"/>
      <c r="AR312" s="23"/>
      <c r="AS312" s="23"/>
      <c r="AT312" s="23"/>
      <c r="AU312" s="23"/>
      <c r="AV312" s="23"/>
    </row>
    <row r="313" ht="15.75" customHeight="1">
      <c r="A313" s="17" t="str">
        <f t="shared" si="1"/>
        <v>Kenya-Africa2011</v>
      </c>
      <c r="B313" s="17" t="s">
        <v>114</v>
      </c>
      <c r="C313" s="18" t="s">
        <v>75</v>
      </c>
      <c r="D313" s="19" t="s">
        <v>90</v>
      </c>
      <c r="E313" s="17">
        <v>1.57983E10</v>
      </c>
      <c r="F313" s="18">
        <v>0.044</v>
      </c>
      <c r="G313" s="18">
        <v>35.0</v>
      </c>
      <c r="H313" s="18">
        <v>0.15</v>
      </c>
      <c r="I313" s="20">
        <f t="array" ref="I313:J313">IFNA(VLOOKUP(A313,ENERGY!$A$2:$F$2692,{5,6},0),0)</f>
        <v>16896</v>
      </c>
      <c r="J313" s="20">
        <v>9575.0</v>
      </c>
      <c r="K313" s="20">
        <f t="array" ref="K313:S313">VLOOKUP(A313,'HUMAN RESOURCES'!$A$2:$M$2692,{2,3,4,5,6,7,8,9,10},0)</f>
        <v>0.036</v>
      </c>
      <c r="L313" s="20">
        <v>0.05</v>
      </c>
      <c r="M313" s="20">
        <v>62.0</v>
      </c>
      <c r="N313" s="20">
        <v>59.0</v>
      </c>
      <c r="O313" s="20">
        <v>0.425</v>
      </c>
      <c r="P313" s="20">
        <v>0.549</v>
      </c>
      <c r="Q313" s="20">
        <v>0.026</v>
      </c>
      <c r="R313" s="20">
        <v>4.2027891E7</v>
      </c>
      <c r="S313" s="20">
        <v>0.24</v>
      </c>
      <c r="T313" s="20">
        <f t="array" ref="T313:U313">VLOOKUP(A313,TOURISM!$A$2:$F$2692,{3,6},0)</f>
        <v>1844000000</v>
      </c>
      <c r="U313" s="20">
        <v>1.97E8</v>
      </c>
      <c r="V313" s="20">
        <f t="array" ref="V313:AA313">VLOOKUP(A313,BUSINESS!$A$2:$J$2692,{4,5,6,7,8,9},0)</f>
        <v>0.493</v>
      </c>
      <c r="W313" s="20">
        <v>33.0</v>
      </c>
      <c r="X313" s="20"/>
      <c r="Y313" s="20">
        <v>393.0</v>
      </c>
      <c r="Z313" s="20">
        <v>0.28</v>
      </c>
      <c r="AA313" s="20">
        <v>0.668</v>
      </c>
      <c r="AB313" s="21">
        <f t="shared" si="2"/>
        <v>375.9003753</v>
      </c>
      <c r="AC313" s="20">
        <f t="shared" si="98"/>
        <v>0.0004020187451</v>
      </c>
      <c r="AD313" s="20">
        <f t="shared" si="99"/>
        <v>0.0002278248985</v>
      </c>
      <c r="AE313" s="20">
        <f t="shared" si="95"/>
        <v>4.687363446</v>
      </c>
      <c r="AF313" s="22" t="b">
        <f t="shared" si="4"/>
        <v>0</v>
      </c>
      <c r="AG313" s="20" t="b">
        <f t="shared" si="5"/>
        <v>0</v>
      </c>
      <c r="AH313" s="20" t="b">
        <f t="shared" si="6"/>
        <v>0</v>
      </c>
      <c r="AI313" s="20" t="b">
        <f t="shared" si="7"/>
        <v>0</v>
      </c>
      <c r="AJ313" s="20"/>
      <c r="AK313" s="20"/>
      <c r="AL313" s="20"/>
      <c r="AM313" s="20"/>
      <c r="AN313" s="20"/>
      <c r="AO313" s="20"/>
      <c r="AP313" s="20"/>
      <c r="AQ313" s="20"/>
      <c r="AR313" s="23"/>
      <c r="AS313" s="23"/>
      <c r="AT313" s="23"/>
      <c r="AU313" s="23"/>
      <c r="AV313" s="23"/>
    </row>
    <row r="314" ht="15.75" customHeight="1">
      <c r="A314" s="17" t="str">
        <f t="shared" si="1"/>
        <v>Kenya-Africa2012</v>
      </c>
      <c r="B314" s="17" t="s">
        <v>114</v>
      </c>
      <c r="C314" s="18" t="s">
        <v>75</v>
      </c>
      <c r="D314" s="19" t="s">
        <v>91</v>
      </c>
      <c r="E314" s="17">
        <v>1.5816972051E10</v>
      </c>
      <c r="F314" s="18">
        <v>0.047</v>
      </c>
      <c r="G314" s="18">
        <v>45.0</v>
      </c>
      <c r="H314" s="18">
        <v>0.197</v>
      </c>
      <c r="I314" s="20">
        <f t="array" ref="I314:J314">IFNA(VLOOKUP(A314,ENERGY!$A$2:$F$2692,{5,6},0),0)</f>
        <v>0</v>
      </c>
      <c r="J314" s="20">
        <v>0.0</v>
      </c>
      <c r="K314" s="20">
        <f t="array" ref="K314:S314">VLOOKUP(A314,'HUMAN RESOURCES'!$A$2:$M$2692,{2,3,4,5,6,7,8,9,10},0)</f>
        <v>0.036</v>
      </c>
      <c r="L314" s="20">
        <v>0.049</v>
      </c>
      <c r="M314" s="20">
        <v>63.0</v>
      </c>
      <c r="N314" s="20">
        <v>59.0</v>
      </c>
      <c r="O314" s="20">
        <v>0.424</v>
      </c>
      <c r="P314" s="20">
        <v>0.55</v>
      </c>
      <c r="Q314" s="20">
        <v>0.026</v>
      </c>
      <c r="R314" s="20">
        <v>4.3178141E7</v>
      </c>
      <c r="S314" s="20">
        <v>0.244</v>
      </c>
      <c r="T314" s="20">
        <f t="array" ref="T314:U314">VLOOKUP(A314,TOURISM!$A$2:$F$2692,{3,6},0)</f>
        <v>2004000000</v>
      </c>
      <c r="U314" s="20">
        <v>1.74E8</v>
      </c>
      <c r="V314" s="20">
        <f t="array" ref="V314:AA314">VLOOKUP(A314,BUSINESS!$A$2:$J$2692,{4,5,6,7,8,9},0)</f>
        <v>0.442</v>
      </c>
      <c r="W314" s="20">
        <v>32.0</v>
      </c>
      <c r="X314" s="20">
        <v>122.0</v>
      </c>
      <c r="Y314" s="20">
        <v>340.0</v>
      </c>
      <c r="Z314" s="20">
        <v>0.321</v>
      </c>
      <c r="AA314" s="20">
        <v>0.712</v>
      </c>
      <c r="AB314" s="21">
        <f t="shared" si="2"/>
        <v>366.318968</v>
      </c>
      <c r="AC314" s="20"/>
      <c r="AD314" s="20"/>
      <c r="AE314" s="20">
        <f t="shared" si="95"/>
        <v>4.029816846</v>
      </c>
      <c r="AF314" s="22" t="b">
        <f t="shared" si="4"/>
        <v>0</v>
      </c>
      <c r="AG314" s="20" t="b">
        <f t="shared" si="5"/>
        <v>0</v>
      </c>
      <c r="AH314" s="20" t="b">
        <f t="shared" si="6"/>
        <v>0</v>
      </c>
      <c r="AI314" s="20" t="b">
        <f t="shared" si="7"/>
        <v>0</v>
      </c>
      <c r="AJ314" s="20"/>
      <c r="AK314" s="20"/>
      <c r="AL314" s="20"/>
      <c r="AM314" s="20"/>
      <c r="AN314" s="20"/>
      <c r="AO314" s="20"/>
      <c r="AP314" s="20"/>
      <c r="AQ314" s="20"/>
      <c r="AR314" s="23"/>
      <c r="AS314" s="23"/>
      <c r="AT314" s="23"/>
      <c r="AU314" s="23"/>
      <c r="AV314" s="23"/>
    </row>
    <row r="315" ht="15.75" customHeight="1">
      <c r="A315" s="17" t="str">
        <f t="shared" si="1"/>
        <v>Lesotho-Africa2000</v>
      </c>
      <c r="B315" s="17" t="s">
        <v>115</v>
      </c>
      <c r="C315" s="18" t="s">
        <v>75</v>
      </c>
      <c r="D315" s="19" t="s">
        <v>76</v>
      </c>
      <c r="E315" s="17">
        <v>1.9795705245E10</v>
      </c>
      <c r="F315" s="18">
        <v>0.069</v>
      </c>
      <c r="G315" s="18">
        <v>29.0</v>
      </c>
      <c r="H315" s="18">
        <v>0.171</v>
      </c>
      <c r="I315" s="20" t="str">
        <f t="array" ref="I315:J315">IFNA(VLOOKUP(A315,ENERGY!$A$2:$F$2692,{5,6},0),0)</f>
        <v/>
      </c>
      <c r="J315" s="20"/>
      <c r="K315" s="20">
        <f t="array" ref="K315:S315">VLOOKUP(A315,'HUMAN RESOURCES'!$A$2:$M$2692,{2,3,4,5,6,7,8,9,10},0)</f>
        <v>0.031</v>
      </c>
      <c r="L315" s="20">
        <v>0.081</v>
      </c>
      <c r="M315" s="20">
        <v>48.0</v>
      </c>
      <c r="N315" s="20">
        <v>47.0</v>
      </c>
      <c r="O315" s="20">
        <v>0.412</v>
      </c>
      <c r="P315" s="20">
        <v>0.543</v>
      </c>
      <c r="Q315" s="20">
        <v>0.045</v>
      </c>
      <c r="R315" s="20">
        <v>1856225.0</v>
      </c>
      <c r="S315" s="20">
        <v>0.195</v>
      </c>
      <c r="T315" s="20">
        <f t="array" ref="T315:U315">VLOOKUP(A315,TOURISM!$A$2:$F$2692,{3,6},0)</f>
        <v>18000000</v>
      </c>
      <c r="U315" s="20">
        <v>1.95E8</v>
      </c>
      <c r="V315" s="20" t="str">
        <f t="array" ref="V315:AA315">VLOOKUP(A315,BUSINESS!$A$2:$J$2692,{4,5,6,7,8,9},0)</f>
        <v/>
      </c>
      <c r="W315" s="20"/>
      <c r="X315" s="20"/>
      <c r="Y315" s="20"/>
      <c r="Z315" s="20">
        <v>0.002</v>
      </c>
      <c r="AA315" s="20">
        <v>0.012</v>
      </c>
      <c r="AB315" s="21">
        <f t="shared" si="2"/>
        <v>10664.49662</v>
      </c>
      <c r="AC315" s="20"/>
      <c r="AD315" s="20"/>
      <c r="AE315" s="20">
        <f t="shared" si="95"/>
        <v>105.0519199</v>
      </c>
      <c r="AF315" s="22" t="b">
        <f t="shared" si="4"/>
        <v>0</v>
      </c>
      <c r="AG315" s="20" t="b">
        <f t="shared" si="5"/>
        <v>0</v>
      </c>
      <c r="AH315" s="20" t="b">
        <f t="shared" si="6"/>
        <v>0</v>
      </c>
      <c r="AI315" s="20" t="b">
        <f t="shared" si="7"/>
        <v>0</v>
      </c>
      <c r="AJ315" s="20"/>
      <c r="AK315" s="20"/>
      <c r="AL315" s="20"/>
      <c r="AM315" s="20"/>
      <c r="AN315" s="20"/>
      <c r="AO315" s="20"/>
      <c r="AP315" s="20"/>
      <c r="AQ315" s="20"/>
      <c r="AR315" s="23"/>
      <c r="AS315" s="23"/>
      <c r="AT315" s="23"/>
      <c r="AU315" s="23"/>
      <c r="AV315" s="23"/>
    </row>
    <row r="316" ht="15.75" customHeight="1">
      <c r="A316" s="17" t="str">
        <f t="shared" si="1"/>
        <v>Lesotho-Africa2001</v>
      </c>
      <c r="B316" s="17" t="s">
        <v>115</v>
      </c>
      <c r="C316" s="18" t="s">
        <v>75</v>
      </c>
      <c r="D316" s="19" t="s">
        <v>77</v>
      </c>
      <c r="E316" s="17">
        <v>1.9842519685E10</v>
      </c>
      <c r="F316" s="18">
        <v>0.075</v>
      </c>
      <c r="G316" s="18">
        <v>28.0</v>
      </c>
      <c r="H316" s="18">
        <v>0.166</v>
      </c>
      <c r="I316" s="20" t="str">
        <f t="array" ref="I316:J316">IFNA(VLOOKUP(A316,ENERGY!$A$2:$F$2692,{5,6},0),0)</f>
        <v/>
      </c>
      <c r="J316" s="20"/>
      <c r="K316" s="20">
        <f t="array" ref="K316:S316">VLOOKUP(A316,'HUMAN RESOURCES'!$A$2:$M$2692,{2,3,4,5,6,7,8,9,10},0)</f>
        <v>0.031</v>
      </c>
      <c r="L316" s="20">
        <v>0.082</v>
      </c>
      <c r="M316" s="20">
        <v>46.0</v>
      </c>
      <c r="N316" s="20">
        <v>45.0</v>
      </c>
      <c r="O316" s="20">
        <v>0.41</v>
      </c>
      <c r="P316" s="20">
        <v>0.545</v>
      </c>
      <c r="Q316" s="20">
        <v>0.046</v>
      </c>
      <c r="R316" s="20">
        <v>1871500.0</v>
      </c>
      <c r="S316" s="20">
        <v>0.201</v>
      </c>
      <c r="T316" s="20">
        <f t="array" ref="T316:U316">VLOOKUP(A316,TOURISM!$A$2:$F$2692,{3,6},0)</f>
        <v>16000000</v>
      </c>
      <c r="U316" s="20">
        <v>1.66E8</v>
      </c>
      <c r="V316" s="20" t="str">
        <f t="array" ref="V316:AA316">VLOOKUP(A316,BUSINESS!$A$2:$J$2692,{4,5,6,7,8,9},0)</f>
        <v/>
      </c>
      <c r="W316" s="20"/>
      <c r="X316" s="20"/>
      <c r="Y316" s="20"/>
      <c r="Z316" s="20">
        <v>0.003</v>
      </c>
      <c r="AA316" s="20">
        <v>0.03</v>
      </c>
      <c r="AB316" s="21">
        <f t="shared" si="2"/>
        <v>10602.46844</v>
      </c>
      <c r="AC316" s="20"/>
      <c r="AD316" s="20"/>
      <c r="AE316" s="20">
        <f t="shared" si="95"/>
        <v>88.69890462</v>
      </c>
      <c r="AF316" s="22" t="b">
        <f t="shared" si="4"/>
        <v>0</v>
      </c>
      <c r="AG316" s="20" t="b">
        <f t="shared" si="5"/>
        <v>0</v>
      </c>
      <c r="AH316" s="20" t="b">
        <f t="shared" si="6"/>
        <v>0</v>
      </c>
      <c r="AI316" s="20" t="b">
        <f t="shared" si="7"/>
        <v>0</v>
      </c>
      <c r="AJ316" s="20"/>
      <c r="AK316" s="20"/>
      <c r="AL316" s="20"/>
      <c r="AM316" s="20"/>
      <c r="AN316" s="20"/>
      <c r="AO316" s="20"/>
      <c r="AP316" s="20"/>
      <c r="AQ316" s="20"/>
      <c r="AR316" s="23"/>
      <c r="AS316" s="23"/>
      <c r="AT316" s="23"/>
      <c r="AU316" s="23"/>
      <c r="AV316" s="23"/>
    </row>
    <row r="317" ht="15.75" customHeight="1">
      <c r="A317" s="17" t="str">
        <f t="shared" si="1"/>
        <v>Lesotho-Africa2002</v>
      </c>
      <c r="B317" s="17" t="s">
        <v>115</v>
      </c>
      <c r="C317" s="18" t="s">
        <v>75</v>
      </c>
      <c r="D317" s="19" t="s">
        <v>79</v>
      </c>
      <c r="E317" s="17">
        <v>1.986788055E10</v>
      </c>
      <c r="F317" s="18">
        <v>0.069</v>
      </c>
      <c r="G317" s="18">
        <v>24.0</v>
      </c>
      <c r="H317" s="18">
        <v>0.171</v>
      </c>
      <c r="I317" s="20" t="str">
        <f t="array" ref="I317:J317">IFNA(VLOOKUP(A317,ENERGY!$A$2:$F$2692,{5,6},0),0)</f>
        <v/>
      </c>
      <c r="J317" s="20">
        <v>18.0</v>
      </c>
      <c r="K317" s="20">
        <f t="array" ref="K317:S317">VLOOKUP(A317,'HUMAN RESOURCES'!$A$2:$M$2692,{2,3,4,5,6,7,8,9,10},0)</f>
        <v>0.03</v>
      </c>
      <c r="L317" s="20">
        <v>0.082</v>
      </c>
      <c r="M317" s="20">
        <v>45.0</v>
      </c>
      <c r="N317" s="20">
        <v>44.0</v>
      </c>
      <c r="O317" s="20">
        <v>0.407</v>
      </c>
      <c r="P317" s="20">
        <v>0.547</v>
      </c>
      <c r="Q317" s="20">
        <v>0.046</v>
      </c>
      <c r="R317" s="20">
        <v>1885487.0</v>
      </c>
      <c r="S317" s="20">
        <v>0.206</v>
      </c>
      <c r="T317" s="20">
        <f t="array" ref="T317:U317">VLOOKUP(A317,TOURISM!$A$2:$F$2692,{3,6},0)</f>
        <v>14000000</v>
      </c>
      <c r="U317" s="20">
        <v>1.64E8</v>
      </c>
      <c r="V317" s="20" t="str">
        <f t="array" ref="V317:AA317">VLOOKUP(A317,BUSINESS!$A$2:$J$2692,{4,5,6,7,8,9},0)</f>
        <v/>
      </c>
      <c r="W317" s="20"/>
      <c r="X317" s="20"/>
      <c r="Y317" s="20"/>
      <c r="Z317" s="20">
        <v>0.011</v>
      </c>
      <c r="AA317" s="20">
        <v>0.073</v>
      </c>
      <c r="AB317" s="21">
        <f t="shared" si="2"/>
        <v>10537.26732</v>
      </c>
      <c r="AC317" s="20"/>
      <c r="AD317" s="20">
        <f t="shared" ref="AD317:AD319" si="100">J317/R317</f>
        <v>0.000009546605201</v>
      </c>
      <c r="AE317" s="20">
        <f t="shared" si="95"/>
        <v>86.98018072</v>
      </c>
      <c r="AF317" s="22" t="b">
        <f t="shared" si="4"/>
        <v>0</v>
      </c>
      <c r="AG317" s="20" t="b">
        <f t="shared" si="5"/>
        <v>0</v>
      </c>
      <c r="AH317" s="20" t="b">
        <f t="shared" si="6"/>
        <v>0</v>
      </c>
      <c r="AI317" s="20" t="b">
        <f t="shared" si="7"/>
        <v>0</v>
      </c>
      <c r="AJ317" s="20"/>
      <c r="AK317" s="20"/>
      <c r="AL317" s="20"/>
      <c r="AM317" s="20"/>
      <c r="AN317" s="20"/>
      <c r="AO317" s="20"/>
      <c r="AP317" s="20"/>
      <c r="AQ317" s="20"/>
      <c r="AR317" s="23"/>
      <c r="AS317" s="23"/>
      <c r="AT317" s="23"/>
      <c r="AU317" s="23"/>
      <c r="AV317" s="23"/>
    </row>
    <row r="318" ht="15.75" customHeight="1">
      <c r="A318" s="17" t="str">
        <f t="shared" si="1"/>
        <v>Lesotho-Africa2003</v>
      </c>
      <c r="B318" s="17" t="s">
        <v>115</v>
      </c>
      <c r="C318" s="18" t="s">
        <v>75</v>
      </c>
      <c r="D318" s="19" t="s">
        <v>81</v>
      </c>
      <c r="E318" s="17">
        <v>1.9935046397E10</v>
      </c>
      <c r="F318" s="18">
        <v>0.071</v>
      </c>
      <c r="G318" s="18">
        <v>36.0</v>
      </c>
      <c r="H318" s="18">
        <v>0.16</v>
      </c>
      <c r="I318" s="20" t="str">
        <f t="array" ref="I318:J318">IFNA(VLOOKUP(A318,ENERGY!$A$2:$F$2692,{5,6},0),0)</f>
        <v/>
      </c>
      <c r="J318" s="20">
        <v>26.0</v>
      </c>
      <c r="K318" s="20">
        <f t="array" ref="K318:S318">VLOOKUP(A318,'HUMAN RESOURCES'!$A$2:$M$2692,{2,3,4,5,6,7,8,9,10},0)</f>
        <v>0.03</v>
      </c>
      <c r="L318" s="20">
        <v>0.083</v>
      </c>
      <c r="M318" s="20">
        <v>44.0</v>
      </c>
      <c r="N318" s="20">
        <v>44.0</v>
      </c>
      <c r="O318" s="20">
        <v>0.404</v>
      </c>
      <c r="P318" s="20">
        <v>0.55</v>
      </c>
      <c r="Q318" s="20">
        <v>0.046</v>
      </c>
      <c r="R318" s="20">
        <v>1898757.0</v>
      </c>
      <c r="S318" s="20">
        <v>0.211</v>
      </c>
      <c r="T318" s="20">
        <f t="array" ref="T318:U318">VLOOKUP(A318,TOURISM!$A$2:$F$2692,{3,6},0)</f>
        <v>21000000</v>
      </c>
      <c r="U318" s="20">
        <v>2.42E8</v>
      </c>
      <c r="V318" s="20" t="str">
        <f t="array" ref="V318:AA318">VLOOKUP(A318,BUSINESS!$A$2:$J$2692,{4,5,6,7,8,9},0)</f>
        <v/>
      </c>
      <c r="W318" s="20">
        <v>93.0</v>
      </c>
      <c r="X318" s="20"/>
      <c r="Y318" s="20"/>
      <c r="Z318" s="20">
        <v>0.015</v>
      </c>
      <c r="AA318" s="20">
        <v>0.066</v>
      </c>
      <c r="AB318" s="21">
        <f t="shared" si="2"/>
        <v>10498.99824</v>
      </c>
      <c r="AC318" s="20"/>
      <c r="AD318" s="20">
        <f t="shared" si="100"/>
        <v>0.00001369316874</v>
      </c>
      <c r="AE318" s="20">
        <f t="shared" si="95"/>
        <v>127.4518014</v>
      </c>
      <c r="AF318" s="22" t="b">
        <f t="shared" si="4"/>
        <v>0</v>
      </c>
      <c r="AG318" s="20" t="b">
        <f t="shared" si="5"/>
        <v>0</v>
      </c>
      <c r="AH318" s="20" t="b">
        <f t="shared" si="6"/>
        <v>0</v>
      </c>
      <c r="AI318" s="20" t="b">
        <f t="shared" si="7"/>
        <v>0</v>
      </c>
      <c r="AJ318" s="20"/>
      <c r="AK318" s="20"/>
      <c r="AL318" s="20"/>
      <c r="AM318" s="20"/>
      <c r="AN318" s="20"/>
      <c r="AO318" s="20"/>
      <c r="AP318" s="20"/>
      <c r="AQ318" s="20"/>
      <c r="AR318" s="23"/>
      <c r="AS318" s="23"/>
      <c r="AT318" s="23"/>
      <c r="AU318" s="23"/>
      <c r="AV318" s="23"/>
    </row>
    <row r="319" ht="15.75" customHeight="1">
      <c r="A319" s="17" t="str">
        <f t="shared" si="1"/>
        <v>Lesotho-Africa2004</v>
      </c>
      <c r="B319" s="17" t="s">
        <v>115</v>
      </c>
      <c r="C319" s="18" t="s">
        <v>75</v>
      </c>
      <c r="D319" s="19" t="s">
        <v>83</v>
      </c>
      <c r="E319" s="17">
        <v>1.9949284975E10</v>
      </c>
      <c r="F319" s="18">
        <v>0.07</v>
      </c>
      <c r="G319" s="18">
        <v>45.0</v>
      </c>
      <c r="H319" s="18">
        <v>0.124</v>
      </c>
      <c r="I319" s="20" t="str">
        <f t="array" ref="I319:J319">IFNA(VLOOKUP(A319,ENERGY!$A$2:$F$2692,{5,6},0),0)</f>
        <v/>
      </c>
      <c r="J319" s="20">
        <v>18.0</v>
      </c>
      <c r="K319" s="20">
        <f t="array" ref="K319:S319">VLOOKUP(A319,'HUMAN RESOURCES'!$A$2:$M$2692,{2,3,4,5,6,7,8,9,10},0)</f>
        <v>0.029</v>
      </c>
      <c r="L319" s="20">
        <v>0.084</v>
      </c>
      <c r="M319" s="20">
        <v>44.0</v>
      </c>
      <c r="N319" s="20">
        <v>43.0</v>
      </c>
      <c r="O319" s="20">
        <v>0.4</v>
      </c>
      <c r="P319" s="20">
        <v>0.553</v>
      </c>
      <c r="Q319" s="20">
        <v>0.046</v>
      </c>
      <c r="R319" s="20">
        <v>1912022.0</v>
      </c>
      <c r="S319" s="20">
        <v>0.217</v>
      </c>
      <c r="T319" s="20">
        <f t="array" ref="T319:U319">VLOOKUP(A319,TOURISM!$A$2:$F$2692,{3,6},0)</f>
        <v>26000000</v>
      </c>
      <c r="U319" s="20">
        <v>2.78E8</v>
      </c>
      <c r="V319" s="20" t="str">
        <f t="array" ref="V319:AA319">VLOOKUP(A319,BUSINESS!$A$2:$J$2692,{4,5,6,7,8,9},0)</f>
        <v/>
      </c>
      <c r="W319" s="20">
        <v>93.0</v>
      </c>
      <c r="X319" s="20"/>
      <c r="Y319" s="20"/>
      <c r="Z319" s="20">
        <v>0.022</v>
      </c>
      <c r="AA319" s="20">
        <v>0.103</v>
      </c>
      <c r="AB319" s="21">
        <f t="shared" si="2"/>
        <v>10433.6064</v>
      </c>
      <c r="AC319" s="20"/>
      <c r="AD319" s="20">
        <f t="shared" si="100"/>
        <v>0.00000941411762</v>
      </c>
      <c r="AE319" s="20">
        <f t="shared" si="95"/>
        <v>145.3958166</v>
      </c>
      <c r="AF319" s="22" t="b">
        <f t="shared" si="4"/>
        <v>0</v>
      </c>
      <c r="AG319" s="20" t="b">
        <f t="shared" si="5"/>
        <v>0</v>
      </c>
      <c r="AH319" s="20" t="b">
        <f t="shared" si="6"/>
        <v>0</v>
      </c>
      <c r="AI319" s="20" t="b">
        <f t="shared" si="7"/>
        <v>0</v>
      </c>
      <c r="AJ319" s="20"/>
      <c r="AK319" s="20"/>
      <c r="AL319" s="20"/>
      <c r="AM319" s="20"/>
      <c r="AN319" s="20"/>
      <c r="AO319" s="20"/>
      <c r="AP319" s="20"/>
      <c r="AQ319" s="20"/>
      <c r="AR319" s="23"/>
      <c r="AS319" s="23"/>
      <c r="AT319" s="23"/>
      <c r="AU319" s="23"/>
      <c r="AV319" s="23"/>
    </row>
    <row r="320" ht="15.75" customHeight="1">
      <c r="A320" s="17" t="str">
        <f t="shared" si="1"/>
        <v>Lesotho-Africa2005</v>
      </c>
      <c r="B320" s="17" t="s">
        <v>115</v>
      </c>
      <c r="C320" s="18" t="s">
        <v>75</v>
      </c>
      <c r="D320" s="19" t="s">
        <v>84</v>
      </c>
      <c r="E320" s="17">
        <v>1.9964893807E10</v>
      </c>
      <c r="F320" s="18">
        <v>0.063</v>
      </c>
      <c r="G320" s="18">
        <v>45.0</v>
      </c>
      <c r="H320" s="18">
        <v>0.117</v>
      </c>
      <c r="I320" s="20" t="str">
        <f t="array" ref="I320:J320">IFNA(VLOOKUP(A320,ENERGY!$A$2:$F$2692,{5,6},0),0)</f>
        <v/>
      </c>
      <c r="J320" s="20"/>
      <c r="K320" s="20">
        <f t="array" ref="K320:S320">VLOOKUP(A320,'HUMAN RESOURCES'!$A$2:$M$2692,{2,3,4,5,6,7,8,9,10},0)</f>
        <v>0.029</v>
      </c>
      <c r="L320" s="20">
        <v>0.085</v>
      </c>
      <c r="M320" s="20">
        <v>44.0</v>
      </c>
      <c r="N320" s="20">
        <v>44.0</v>
      </c>
      <c r="O320" s="20">
        <v>0.397</v>
      </c>
      <c r="P320" s="20">
        <v>0.557</v>
      </c>
      <c r="Q320" s="20">
        <v>0.046</v>
      </c>
      <c r="R320" s="20">
        <v>1925844.0</v>
      </c>
      <c r="S320" s="20">
        <v>0.222</v>
      </c>
      <c r="T320" s="20">
        <f t="array" ref="T320:U320">VLOOKUP(A320,TOURISM!$A$2:$F$2692,{3,6},0)</f>
        <v>27000000</v>
      </c>
      <c r="U320" s="20">
        <v>2.71E8</v>
      </c>
      <c r="V320" s="20">
        <f t="array" ref="V320:AA320">VLOOKUP(A320,BUSINESS!$A$2:$J$2692,{4,5,6,7,8,9},0)</f>
        <v>0.288</v>
      </c>
      <c r="W320" s="20">
        <v>93.0</v>
      </c>
      <c r="X320" s="20"/>
      <c r="Y320" s="20">
        <v>564.0</v>
      </c>
      <c r="Z320" s="20">
        <v>0.026</v>
      </c>
      <c r="AA320" s="20">
        <v>0.13</v>
      </c>
      <c r="AB320" s="21">
        <f t="shared" si="2"/>
        <v>10366.82816</v>
      </c>
      <c r="AC320" s="20"/>
      <c r="AD320" s="20"/>
      <c r="AE320" s="20">
        <f t="shared" si="95"/>
        <v>140.7175244</v>
      </c>
      <c r="AF320" s="22" t="b">
        <f t="shared" si="4"/>
        <v>0</v>
      </c>
      <c r="AG320" s="20" t="b">
        <f t="shared" si="5"/>
        <v>0</v>
      </c>
      <c r="AH320" s="20" t="b">
        <f t="shared" si="6"/>
        <v>0</v>
      </c>
      <c r="AI320" s="20" t="b">
        <f t="shared" si="7"/>
        <v>0</v>
      </c>
      <c r="AJ320" s="20"/>
      <c r="AK320" s="20"/>
      <c r="AL320" s="20"/>
      <c r="AM320" s="20"/>
      <c r="AN320" s="20"/>
      <c r="AO320" s="20"/>
      <c r="AP320" s="20"/>
      <c r="AQ320" s="20"/>
      <c r="AR320" s="23"/>
      <c r="AS320" s="23"/>
      <c r="AT320" s="23"/>
      <c r="AU320" s="23"/>
      <c r="AV320" s="23"/>
    </row>
    <row r="321" ht="15.75" customHeight="1">
      <c r="A321" s="17" t="str">
        <f t="shared" si="1"/>
        <v>Lesotho-Africa2006</v>
      </c>
      <c r="B321" s="17" t="s">
        <v>115</v>
      </c>
      <c r="C321" s="18" t="s">
        <v>75</v>
      </c>
      <c r="D321" s="19" t="s">
        <v>85</v>
      </c>
      <c r="E321" s="17">
        <v>1.997946779E10</v>
      </c>
      <c r="F321" s="18">
        <v>0.071</v>
      </c>
      <c r="G321" s="18">
        <v>52.0</v>
      </c>
      <c r="H321" s="18">
        <v>0.122</v>
      </c>
      <c r="I321" s="20">
        <f t="array" ref="I321:J321">IFNA(VLOOKUP(A321,ENERGY!$A$2:$F$2692,{5,6},0),0)</f>
        <v>28</v>
      </c>
      <c r="J321" s="20"/>
      <c r="K321" s="20">
        <f t="array" ref="K321:S321">VLOOKUP(A321,'HUMAN RESOURCES'!$A$2:$M$2692,{2,3,4,5,6,7,8,9,10},0)</f>
        <v>0.029</v>
      </c>
      <c r="L321" s="20">
        <v>0.084</v>
      </c>
      <c r="M321" s="20">
        <v>44.0</v>
      </c>
      <c r="N321" s="20">
        <v>44.0</v>
      </c>
      <c r="O321" s="20">
        <v>0.393</v>
      </c>
      <c r="P321" s="20">
        <v>0.561</v>
      </c>
      <c r="Q321" s="20">
        <v>0.046</v>
      </c>
      <c r="R321" s="20">
        <v>1940413.0</v>
      </c>
      <c r="S321" s="20">
        <v>0.228</v>
      </c>
      <c r="T321" s="20">
        <f t="array" ref="T321:U321">VLOOKUP(A321,TOURISM!$A$2:$F$2692,{3,6},0)</f>
        <v>29000000</v>
      </c>
      <c r="U321" s="20">
        <v>2.63E8</v>
      </c>
      <c r="V321" s="20">
        <f t="array" ref="V321:AA321">VLOOKUP(A321,BUSINESS!$A$2:$J$2692,{4,5,6,7,8,9},0)</f>
        <v>0.288</v>
      </c>
      <c r="W321" s="20">
        <v>73.0</v>
      </c>
      <c r="X321" s="20"/>
      <c r="Y321" s="20">
        <v>564.0</v>
      </c>
      <c r="Z321" s="20">
        <v>0.03</v>
      </c>
      <c r="AA321" s="20">
        <v>0.184</v>
      </c>
      <c r="AB321" s="21">
        <f t="shared" si="2"/>
        <v>10296.50275</v>
      </c>
      <c r="AC321" s="20">
        <f t="shared" ref="AC321:AC323" si="101">I321/R321</f>
        <v>0.00001442991775</v>
      </c>
      <c r="AD321" s="20"/>
      <c r="AE321" s="20">
        <f t="shared" si="95"/>
        <v>135.5381561</v>
      </c>
      <c r="AF321" s="22" t="b">
        <f t="shared" si="4"/>
        <v>0</v>
      </c>
      <c r="AG321" s="20" t="b">
        <f t="shared" si="5"/>
        <v>0</v>
      </c>
      <c r="AH321" s="20" t="b">
        <f t="shared" si="6"/>
        <v>0</v>
      </c>
      <c r="AI321" s="20" t="b">
        <f t="shared" si="7"/>
        <v>0</v>
      </c>
      <c r="AJ321" s="20"/>
      <c r="AK321" s="20"/>
      <c r="AL321" s="20"/>
      <c r="AM321" s="20"/>
      <c r="AN321" s="20"/>
      <c r="AO321" s="20"/>
      <c r="AP321" s="20"/>
      <c r="AQ321" s="20"/>
      <c r="AR321" s="23"/>
      <c r="AS321" s="23"/>
      <c r="AT321" s="23"/>
      <c r="AU321" s="23"/>
      <c r="AV321" s="23"/>
    </row>
    <row r="322" ht="15.75" customHeight="1">
      <c r="A322" s="17" t="str">
        <f t="shared" si="1"/>
        <v>Lesotho-Africa2007</v>
      </c>
      <c r="B322" s="17" t="s">
        <v>115</v>
      </c>
      <c r="C322" s="18" t="s">
        <v>75</v>
      </c>
      <c r="D322" s="19" t="s">
        <v>86</v>
      </c>
      <c r="E322" s="17">
        <v>2.0030529733E10</v>
      </c>
      <c r="F322" s="18">
        <v>0.085</v>
      </c>
      <c r="G322" s="18">
        <v>69.0</v>
      </c>
      <c r="H322" s="18">
        <v>0.141</v>
      </c>
      <c r="I322" s="20">
        <f t="array" ref="I322:J322">IFNA(VLOOKUP(A322,ENERGY!$A$2:$F$2692,{5,6},0),0)</f>
        <v>19</v>
      </c>
      <c r="J322" s="20">
        <v>7.0</v>
      </c>
      <c r="K322" s="20">
        <f t="array" ref="K322:S322">VLOOKUP(A322,'HUMAN RESOURCES'!$A$2:$M$2692,{2,3,4,5,6,7,8,9,10},0)</f>
        <v>0.028</v>
      </c>
      <c r="L322" s="20">
        <v>0.082</v>
      </c>
      <c r="M322" s="20">
        <v>45.0</v>
      </c>
      <c r="N322" s="20">
        <v>45.0</v>
      </c>
      <c r="O322" s="20">
        <v>0.389</v>
      </c>
      <c r="P322" s="20">
        <v>0.566</v>
      </c>
      <c r="Q322" s="20">
        <v>0.045</v>
      </c>
      <c r="R322" s="20">
        <v>1955784.0</v>
      </c>
      <c r="S322" s="20">
        <v>0.233</v>
      </c>
      <c r="T322" s="20">
        <f t="array" ref="T322:U322">VLOOKUP(A322,TOURISM!$A$2:$F$2692,{3,6},0)</f>
        <v>31000000</v>
      </c>
      <c r="U322" s="20">
        <v>2.76E8</v>
      </c>
      <c r="V322" s="20">
        <f t="array" ref="V322:AA322">VLOOKUP(A322,BUSINESS!$A$2:$J$2692,{4,5,6,7,8,9},0)</f>
        <v>0.224</v>
      </c>
      <c r="W322" s="20">
        <v>73.0</v>
      </c>
      <c r="X322" s="20"/>
      <c r="Y322" s="20">
        <v>342.0</v>
      </c>
      <c r="Z322" s="20">
        <v>0.034</v>
      </c>
      <c r="AA322" s="20">
        <v>0.247</v>
      </c>
      <c r="AB322" s="21">
        <f t="shared" si="2"/>
        <v>10241.68811</v>
      </c>
      <c r="AC322" s="20">
        <f t="shared" si="101"/>
        <v>0.000009714774229</v>
      </c>
      <c r="AD322" s="20">
        <f>J322/R322</f>
        <v>0.000003579127347</v>
      </c>
      <c r="AE322" s="20">
        <f t="shared" si="95"/>
        <v>141.1198783</v>
      </c>
      <c r="AF322" s="22" t="b">
        <f t="shared" si="4"/>
        <v>0</v>
      </c>
      <c r="AG322" s="20" t="b">
        <f t="shared" si="5"/>
        <v>0</v>
      </c>
      <c r="AH322" s="20" t="b">
        <f t="shared" si="6"/>
        <v>0</v>
      </c>
      <c r="AI322" s="20" t="b">
        <f t="shared" si="7"/>
        <v>0</v>
      </c>
      <c r="AJ322" s="20"/>
      <c r="AK322" s="20"/>
      <c r="AL322" s="20"/>
      <c r="AM322" s="20"/>
      <c r="AN322" s="20"/>
      <c r="AO322" s="20"/>
      <c r="AP322" s="20"/>
      <c r="AQ322" s="20"/>
      <c r="AR322" s="23"/>
      <c r="AS322" s="23"/>
      <c r="AT322" s="23"/>
      <c r="AU322" s="23"/>
      <c r="AV322" s="23"/>
    </row>
    <row r="323" ht="15.75" customHeight="1">
      <c r="A323" s="17" t="str">
        <f t="shared" si="1"/>
        <v>Lesotho-Africa2008</v>
      </c>
      <c r="B323" s="17" t="s">
        <v>115</v>
      </c>
      <c r="C323" s="18" t="s">
        <v>75</v>
      </c>
      <c r="D323" s="19" t="s">
        <v>87</v>
      </c>
      <c r="E323" s="17">
        <v>2.003223791E10</v>
      </c>
      <c r="F323" s="18">
        <v>0.089</v>
      </c>
      <c r="G323" s="18">
        <v>73.0</v>
      </c>
      <c r="H323" s="18">
        <v>0.162</v>
      </c>
      <c r="I323" s="20">
        <f t="array" ref="I323:J323">IFNA(VLOOKUP(A323,ENERGY!$A$2:$F$2692,{5,6},0),0)</f>
        <v>33</v>
      </c>
      <c r="J323" s="20"/>
      <c r="K323" s="20">
        <f t="array" ref="K323:S323">VLOOKUP(A323,'HUMAN RESOURCES'!$A$2:$M$2692,{2,3,4,5,6,7,8,9,10},0)</f>
        <v>0.028</v>
      </c>
      <c r="L323" s="20">
        <v>0.082</v>
      </c>
      <c r="M323" s="20">
        <v>46.0</v>
      </c>
      <c r="N323" s="20">
        <v>46.0</v>
      </c>
      <c r="O323" s="20">
        <v>0.385</v>
      </c>
      <c r="P323" s="20">
        <v>0.571</v>
      </c>
      <c r="Q323" s="20">
        <v>0.044</v>
      </c>
      <c r="R323" s="20">
        <v>1972199.0</v>
      </c>
      <c r="S323" s="20">
        <v>0.238</v>
      </c>
      <c r="T323" s="20">
        <f t="array" ref="T323:U323">VLOOKUP(A323,TOURISM!$A$2:$F$2692,{3,6},0)</f>
        <v>30000000</v>
      </c>
      <c r="U323" s="20">
        <v>2.48E8</v>
      </c>
      <c r="V323" s="20">
        <f t="array" ref="V323:AA323">VLOOKUP(A323,BUSINESS!$A$2:$J$2692,{4,5,6,7,8,9},0)</f>
        <v>0.196</v>
      </c>
      <c r="W323" s="20">
        <v>40.0</v>
      </c>
      <c r="X323" s="20"/>
      <c r="Y323" s="20">
        <v>324.0</v>
      </c>
      <c r="Z323" s="20">
        <v>0.036</v>
      </c>
      <c r="AA323" s="20">
        <v>0.301</v>
      </c>
      <c r="AB323" s="21">
        <f t="shared" si="2"/>
        <v>10157.31065</v>
      </c>
      <c r="AC323" s="20">
        <f t="shared" si="101"/>
        <v>0.00001673259139</v>
      </c>
      <c r="AD323" s="20"/>
      <c r="AE323" s="20">
        <f t="shared" si="95"/>
        <v>125.7479595</v>
      </c>
      <c r="AF323" s="22" t="b">
        <f t="shared" si="4"/>
        <v>0</v>
      </c>
      <c r="AG323" s="20" t="b">
        <f t="shared" si="5"/>
        <v>0</v>
      </c>
      <c r="AH323" s="20" t="b">
        <f t="shared" si="6"/>
        <v>0</v>
      </c>
      <c r="AI323" s="20" t="b">
        <f t="shared" si="7"/>
        <v>0</v>
      </c>
      <c r="AJ323" s="20"/>
      <c r="AK323" s="20"/>
      <c r="AL323" s="20"/>
      <c r="AM323" s="20"/>
      <c r="AN323" s="20"/>
      <c r="AO323" s="20"/>
      <c r="AP323" s="20"/>
      <c r="AQ323" s="20"/>
      <c r="AR323" s="23"/>
      <c r="AS323" s="23"/>
      <c r="AT323" s="23"/>
      <c r="AU323" s="23"/>
      <c r="AV323" s="23"/>
    </row>
    <row r="324" ht="15.75" customHeight="1">
      <c r="A324" s="17" t="str">
        <f t="shared" si="1"/>
        <v>Lesotho-Africa2009</v>
      </c>
      <c r="B324" s="17" t="s">
        <v>115</v>
      </c>
      <c r="C324" s="18" t="s">
        <v>75</v>
      </c>
      <c r="D324" s="19" t="s">
        <v>88</v>
      </c>
      <c r="E324" s="17">
        <v>2.0049414986E10</v>
      </c>
      <c r="F324" s="18">
        <v>0.098</v>
      </c>
      <c r="G324" s="18">
        <v>84.0</v>
      </c>
      <c r="H324" s="18">
        <v>0.13</v>
      </c>
      <c r="I324" s="20">
        <f t="array" ref="I324:J324">IFNA(VLOOKUP(A324,ENERGY!$A$2:$F$2692,{5,6},0),0)</f>
        <v>0</v>
      </c>
      <c r="J324" s="20">
        <v>0.0</v>
      </c>
      <c r="K324" s="20">
        <f t="array" ref="K324:S324">VLOOKUP(A324,'HUMAN RESOURCES'!$A$2:$M$2692,{2,3,4,5,6,7,8,9,10},0)</f>
        <v>0.028</v>
      </c>
      <c r="L324" s="20">
        <v>0.08</v>
      </c>
      <c r="M324" s="20">
        <v>47.0</v>
      </c>
      <c r="N324" s="20">
        <v>46.0</v>
      </c>
      <c r="O324" s="20">
        <v>0.381</v>
      </c>
      <c r="P324" s="20">
        <v>0.576</v>
      </c>
      <c r="Q324" s="20">
        <v>0.043</v>
      </c>
      <c r="R324" s="20">
        <v>1989873.0</v>
      </c>
      <c r="S324" s="20">
        <v>0.243</v>
      </c>
      <c r="T324" s="20">
        <f t="array" ref="T324:U324">VLOOKUP(A324,TOURISM!$A$2:$F$2692,{3,6},0)</f>
        <v>30000000</v>
      </c>
      <c r="U324" s="20">
        <v>2.47E8</v>
      </c>
      <c r="V324" s="20">
        <f t="array" ref="V324:AA324">VLOOKUP(A324,BUSINESS!$A$2:$J$2692,{4,5,6,7,8,9},0)</f>
        <v>0.199</v>
      </c>
      <c r="W324" s="20">
        <v>40.0</v>
      </c>
      <c r="X324" s="20"/>
      <c r="Y324" s="20">
        <v>324.0</v>
      </c>
      <c r="Z324" s="20">
        <v>0.037</v>
      </c>
      <c r="AA324" s="20">
        <v>0.332</v>
      </c>
      <c r="AB324" s="21">
        <f t="shared" si="2"/>
        <v>10075.72593</v>
      </c>
      <c r="AC324" s="20"/>
      <c r="AD324" s="20"/>
      <c r="AE324" s="20">
        <f t="shared" si="95"/>
        <v>124.1285248</v>
      </c>
      <c r="AF324" s="22" t="b">
        <f t="shared" si="4"/>
        <v>0</v>
      </c>
      <c r="AG324" s="20" t="b">
        <f t="shared" si="5"/>
        <v>0</v>
      </c>
      <c r="AH324" s="20" t="b">
        <f t="shared" si="6"/>
        <v>0</v>
      </c>
      <c r="AI324" s="20" t="b">
        <f t="shared" si="7"/>
        <v>0</v>
      </c>
      <c r="AJ324" s="20"/>
      <c r="AK324" s="20"/>
      <c r="AL324" s="20"/>
      <c r="AM324" s="20"/>
      <c r="AN324" s="20"/>
      <c r="AO324" s="20"/>
      <c r="AP324" s="20"/>
      <c r="AQ324" s="20"/>
      <c r="AR324" s="23"/>
      <c r="AS324" s="23"/>
      <c r="AT324" s="23"/>
      <c r="AU324" s="23"/>
      <c r="AV324" s="23"/>
    </row>
    <row r="325" ht="15.75" customHeight="1">
      <c r="A325" s="17" t="str">
        <f t="shared" si="1"/>
        <v>Lesotho-Africa2010</v>
      </c>
      <c r="B325" s="17" t="s">
        <v>115</v>
      </c>
      <c r="C325" s="18" t="s">
        <v>75</v>
      </c>
      <c r="D325" s="19" t="s">
        <v>89</v>
      </c>
      <c r="E325" s="17">
        <v>2.008291874E10</v>
      </c>
      <c r="F325" s="18">
        <v>0.108</v>
      </c>
      <c r="G325" s="18">
        <v>118.0</v>
      </c>
      <c r="H325" s="18">
        <v>0.112</v>
      </c>
      <c r="I325" s="20" t="str">
        <f t="array" ref="I325:J325">IFNA(VLOOKUP(A325,ENERGY!$A$2:$F$2692,{5,6},0),0)</f>
        <v/>
      </c>
      <c r="J325" s="20"/>
      <c r="K325" s="20">
        <f t="array" ref="K325:S325">VLOOKUP(A325,'HUMAN RESOURCES'!$A$2:$M$2692,{2,3,4,5,6,7,8,9,10},0)</f>
        <v>0.028</v>
      </c>
      <c r="L325" s="20">
        <v>0.077</v>
      </c>
      <c r="M325" s="20">
        <v>48.0</v>
      </c>
      <c r="N325" s="20">
        <v>47.0</v>
      </c>
      <c r="O325" s="20">
        <v>0.376</v>
      </c>
      <c r="P325" s="20">
        <v>0.581</v>
      </c>
      <c r="Q325" s="20">
        <v>0.043</v>
      </c>
      <c r="R325" s="20">
        <v>2008921.0</v>
      </c>
      <c r="S325" s="20">
        <v>0.248</v>
      </c>
      <c r="T325" s="20">
        <f t="array" ref="T325:U325">VLOOKUP(A325,TOURISM!$A$2:$F$2692,{3,6},0)</f>
        <v>25000000</v>
      </c>
      <c r="U325" s="20">
        <v>2.78E8</v>
      </c>
      <c r="V325" s="20">
        <f t="array" ref="V325:AA325">VLOOKUP(A325,BUSINESS!$A$2:$J$2692,{4,5,6,7,8,9},0)</f>
        <v>0.196</v>
      </c>
      <c r="W325" s="20">
        <v>40.0</v>
      </c>
      <c r="X325" s="20"/>
      <c r="Y325" s="20">
        <v>324.0</v>
      </c>
      <c r="Z325" s="20">
        <v>0.039</v>
      </c>
      <c r="AA325" s="20">
        <v>0.492</v>
      </c>
      <c r="AB325" s="21">
        <f t="shared" si="2"/>
        <v>9996.868339</v>
      </c>
      <c r="AC325" s="20"/>
      <c r="AD325" s="20"/>
      <c r="AE325" s="20">
        <f t="shared" si="95"/>
        <v>138.3827438</v>
      </c>
      <c r="AF325" s="22" t="b">
        <f t="shared" si="4"/>
        <v>0</v>
      </c>
      <c r="AG325" s="20" t="b">
        <f t="shared" si="5"/>
        <v>0</v>
      </c>
      <c r="AH325" s="20" t="b">
        <f t="shared" si="6"/>
        <v>0</v>
      </c>
      <c r="AI325" s="20" t="b">
        <f t="shared" si="7"/>
        <v>0</v>
      </c>
      <c r="AJ325" s="20"/>
      <c r="AK325" s="20"/>
      <c r="AL325" s="20"/>
      <c r="AM325" s="20"/>
      <c r="AN325" s="20"/>
      <c r="AO325" s="20"/>
      <c r="AP325" s="20"/>
      <c r="AQ325" s="20"/>
      <c r="AR325" s="23"/>
      <c r="AS325" s="23"/>
      <c r="AT325" s="23"/>
      <c r="AU325" s="23"/>
      <c r="AV325" s="23"/>
    </row>
    <row r="326" ht="15.75" customHeight="1">
      <c r="A326" s="17" t="str">
        <f t="shared" si="1"/>
        <v>Lesotho-Africa2011</v>
      </c>
      <c r="B326" s="17" t="s">
        <v>115</v>
      </c>
      <c r="C326" s="18" t="s">
        <v>75</v>
      </c>
      <c r="D326" s="19" t="s">
        <v>90</v>
      </c>
      <c r="E326" s="17">
        <v>2.01049E10</v>
      </c>
      <c r="F326" s="18">
        <v>0.117</v>
      </c>
      <c r="G326" s="18">
        <v>146.0</v>
      </c>
      <c r="H326" s="18">
        <v>0.104</v>
      </c>
      <c r="I326" s="20">
        <f t="array" ref="I326:J326">IFNA(VLOOKUP(A326,ENERGY!$A$2:$F$2692,{5,6},0),0)</f>
        <v>19</v>
      </c>
      <c r="J326" s="20"/>
      <c r="K326" s="20">
        <f t="array" ref="K326:S326">VLOOKUP(A326,'HUMAN RESOURCES'!$A$2:$M$2692,{2,3,4,5,6,7,8,9,10},0)</f>
        <v>0.028</v>
      </c>
      <c r="L326" s="20">
        <v>0.073</v>
      </c>
      <c r="M326" s="20">
        <v>48.0</v>
      </c>
      <c r="N326" s="20">
        <v>48.0</v>
      </c>
      <c r="O326" s="20">
        <v>0.372</v>
      </c>
      <c r="P326" s="20">
        <v>0.586</v>
      </c>
      <c r="Q326" s="20">
        <v>0.042</v>
      </c>
      <c r="R326" s="20">
        <v>2029516.0</v>
      </c>
      <c r="S326" s="20">
        <v>0.253</v>
      </c>
      <c r="T326" s="20">
        <f t="array" ref="T326:U326">VLOOKUP(A326,TOURISM!$A$2:$F$2692,{3,6},0)</f>
        <v>29000000</v>
      </c>
      <c r="U326" s="20">
        <v>3.0E8</v>
      </c>
      <c r="V326" s="20">
        <f t="array" ref="V326:AA326">VLOOKUP(A326,BUSINESS!$A$2:$J$2692,{4,5,6,7,8,9},0)</f>
        <v>0.16</v>
      </c>
      <c r="W326" s="20">
        <v>40.0</v>
      </c>
      <c r="X326" s="20"/>
      <c r="Y326" s="20">
        <v>324.0</v>
      </c>
      <c r="Z326" s="20">
        <v>0.042</v>
      </c>
      <c r="AA326" s="20">
        <v>0.607</v>
      </c>
      <c r="AB326" s="21">
        <f t="shared" si="2"/>
        <v>9906.253511</v>
      </c>
      <c r="AC326" s="20">
        <f>I326/R326</f>
        <v>0.000009361837995</v>
      </c>
      <c r="AD326" s="20"/>
      <c r="AE326" s="20">
        <f t="shared" si="95"/>
        <v>147.8184947</v>
      </c>
      <c r="AF326" s="22" t="b">
        <f t="shared" si="4"/>
        <v>0</v>
      </c>
      <c r="AG326" s="20" t="b">
        <f t="shared" si="5"/>
        <v>0</v>
      </c>
      <c r="AH326" s="20" t="b">
        <f t="shared" si="6"/>
        <v>0</v>
      </c>
      <c r="AI326" s="20" t="b">
        <f t="shared" si="7"/>
        <v>0</v>
      </c>
      <c r="AJ326" s="20"/>
      <c r="AK326" s="20"/>
      <c r="AL326" s="20"/>
      <c r="AM326" s="20"/>
      <c r="AN326" s="20"/>
      <c r="AO326" s="20"/>
      <c r="AP326" s="20"/>
      <c r="AQ326" s="20"/>
      <c r="AR326" s="23"/>
      <c r="AS326" s="23"/>
      <c r="AT326" s="23"/>
      <c r="AU326" s="23"/>
      <c r="AV326" s="23"/>
    </row>
    <row r="327" ht="15.75" customHeight="1">
      <c r="A327" s="17" t="str">
        <f t="shared" si="1"/>
        <v>Lesotho-Africa2012</v>
      </c>
      <c r="B327" s="17" t="s">
        <v>115</v>
      </c>
      <c r="C327" s="18" t="s">
        <v>75</v>
      </c>
      <c r="D327" s="19" t="s">
        <v>91</v>
      </c>
      <c r="E327" s="17">
        <v>2.0196868009E10</v>
      </c>
      <c r="F327" s="18">
        <v>0.116</v>
      </c>
      <c r="G327" s="18">
        <v>138.0</v>
      </c>
      <c r="H327" s="18">
        <v>0.101</v>
      </c>
      <c r="I327" s="20" t="str">
        <f t="array" ref="I327:J327">IFNA(VLOOKUP(A327,ENERGY!$A$2:$F$2692,{5,6},0),0)</f>
        <v/>
      </c>
      <c r="J327" s="20"/>
      <c r="K327" s="20">
        <f t="array" ref="K327:S327">VLOOKUP(A327,'HUMAN RESOURCES'!$A$2:$M$2692,{2,3,4,5,6,7,8,9,10},0)</f>
        <v>0.028</v>
      </c>
      <c r="L327" s="20">
        <v>0.074</v>
      </c>
      <c r="M327" s="20">
        <v>49.0</v>
      </c>
      <c r="N327" s="20">
        <v>49.0</v>
      </c>
      <c r="O327" s="20">
        <v>0.368</v>
      </c>
      <c r="P327" s="20">
        <v>0.591</v>
      </c>
      <c r="Q327" s="20">
        <v>0.042</v>
      </c>
      <c r="R327" s="20">
        <v>2051545.0</v>
      </c>
      <c r="S327" s="20">
        <v>0.258</v>
      </c>
      <c r="T327" s="20">
        <f t="array" ref="T327:U327">VLOOKUP(A327,TOURISM!$A$2:$F$2692,{3,6},0)</f>
        <v>46000000</v>
      </c>
      <c r="U327" s="20">
        <v>2.56E8</v>
      </c>
      <c r="V327" s="20">
        <f t="array" ref="V327:AA327">VLOOKUP(A327,BUSINESS!$A$2:$J$2692,{4,5,6,7,8,9},0)</f>
        <v>0.16</v>
      </c>
      <c r="W327" s="20">
        <v>29.0</v>
      </c>
      <c r="X327" s="20">
        <v>139.0</v>
      </c>
      <c r="Y327" s="20">
        <v>324.0</v>
      </c>
      <c r="Z327" s="20">
        <v>0.046</v>
      </c>
      <c r="AA327" s="20">
        <v>0.753</v>
      </c>
      <c r="AB327" s="21">
        <f t="shared" si="2"/>
        <v>9844.711185</v>
      </c>
      <c r="AC327" s="20"/>
      <c r="AD327" s="20"/>
      <c r="AE327" s="20">
        <f t="shared" si="95"/>
        <v>124.7840043</v>
      </c>
      <c r="AF327" s="22" t="b">
        <f t="shared" si="4"/>
        <v>0</v>
      </c>
      <c r="AG327" s="20" t="b">
        <f t="shared" si="5"/>
        <v>0</v>
      </c>
      <c r="AH327" s="20" t="b">
        <f t="shared" si="6"/>
        <v>0</v>
      </c>
      <c r="AI327" s="20" t="b">
        <f t="shared" si="7"/>
        <v>0</v>
      </c>
      <c r="AJ327" s="20"/>
      <c r="AK327" s="20"/>
      <c r="AL327" s="20"/>
      <c r="AM327" s="20"/>
      <c r="AN327" s="20"/>
      <c r="AO327" s="20"/>
      <c r="AP327" s="20"/>
      <c r="AQ327" s="20"/>
      <c r="AR327" s="23"/>
      <c r="AS327" s="23"/>
      <c r="AT327" s="23"/>
      <c r="AU327" s="23"/>
      <c r="AV327" s="23"/>
    </row>
    <row r="328" ht="15.75" customHeight="1">
      <c r="A328" s="17" t="str">
        <f t="shared" si="1"/>
        <v>Liberia-Africa2000</v>
      </c>
      <c r="B328" s="17" t="s">
        <v>116</v>
      </c>
      <c r="C328" s="18" t="s">
        <v>75</v>
      </c>
      <c r="D328" s="19" t="s">
        <v>76</v>
      </c>
      <c r="E328" s="17">
        <v>2.0214385965E10</v>
      </c>
      <c r="F328" s="18">
        <v>0.059</v>
      </c>
      <c r="G328" s="18">
        <v>11.0</v>
      </c>
      <c r="H328" s="18">
        <v>0.205</v>
      </c>
      <c r="I328" s="20" t="str">
        <f t="array" ref="I328:J328">IFNA(VLOOKUP(A328,ENERGY!$A$2:$F$2692,{5,6},0),0)</f>
        <v/>
      </c>
      <c r="J328" s="20"/>
      <c r="K328" s="20">
        <f t="array" ref="K328:S328">VLOOKUP(A328,'HUMAN RESOURCES'!$A$2:$M$2692,{2,3,4,5,6,7,8,9,10},0)</f>
        <v>0.043</v>
      </c>
      <c r="L328" s="20">
        <v>0.119</v>
      </c>
      <c r="M328" s="20">
        <v>53.0</v>
      </c>
      <c r="N328" s="20">
        <v>52.0</v>
      </c>
      <c r="O328" s="20">
        <v>0.432</v>
      </c>
      <c r="P328" s="20">
        <v>0.537</v>
      </c>
      <c r="Q328" s="20">
        <v>0.031</v>
      </c>
      <c r="R328" s="20">
        <v>2891968.0</v>
      </c>
      <c r="S328" s="20">
        <v>0.443</v>
      </c>
      <c r="T328" s="20" t="str">
        <f t="array" ref="T328:U328">VLOOKUP(A328,TOURISM!$A$2:$F$2692,{3,6},0)</f>
        <v/>
      </c>
      <c r="U328" s="20"/>
      <c r="V328" s="20" t="str">
        <f t="array" ref="V328:AA328">VLOOKUP(A328,BUSINESS!$A$2:$J$2692,{4,5,6,7,8,9},0)</f>
        <v/>
      </c>
      <c r="W328" s="20"/>
      <c r="X328" s="20"/>
      <c r="Y328" s="20"/>
      <c r="Z328" s="20">
        <v>0.0</v>
      </c>
      <c r="AA328" s="20">
        <v>0.001</v>
      </c>
      <c r="AB328" s="21">
        <f t="shared" si="2"/>
        <v>6989.837358</v>
      </c>
      <c r="AC328" s="20"/>
      <c r="AD328" s="20"/>
      <c r="AE328" s="20"/>
      <c r="AF328" s="22" t="b">
        <f t="shared" si="4"/>
        <v>0</v>
      </c>
      <c r="AG328" s="20" t="b">
        <f t="shared" si="5"/>
        <v>0</v>
      </c>
      <c r="AH328" s="20" t="b">
        <f t="shared" si="6"/>
        <v>0</v>
      </c>
      <c r="AI328" s="20" t="b">
        <f t="shared" si="7"/>
        <v>0</v>
      </c>
      <c r="AJ328" s="20"/>
      <c r="AK328" s="20"/>
      <c r="AL328" s="20"/>
      <c r="AM328" s="20"/>
      <c r="AN328" s="20"/>
      <c r="AO328" s="20"/>
      <c r="AP328" s="20"/>
      <c r="AQ328" s="20"/>
      <c r="AR328" s="23"/>
      <c r="AS328" s="23"/>
      <c r="AT328" s="23"/>
      <c r="AU328" s="23"/>
      <c r="AV328" s="23"/>
    </row>
    <row r="329" ht="15.75" customHeight="1">
      <c r="A329" s="17" t="str">
        <f t="shared" si="1"/>
        <v>Liberia-Africa2001</v>
      </c>
      <c r="B329" s="17" t="s">
        <v>116</v>
      </c>
      <c r="C329" s="18" t="s">
        <v>75</v>
      </c>
      <c r="D329" s="19" t="s">
        <v>77</v>
      </c>
      <c r="E329" s="17">
        <v>2.0267551133E10</v>
      </c>
      <c r="F329" s="18">
        <v>0.064</v>
      </c>
      <c r="G329" s="18">
        <v>11.0</v>
      </c>
      <c r="H329" s="18">
        <v>0.221</v>
      </c>
      <c r="I329" s="20" t="str">
        <f t="array" ref="I329:J329">IFNA(VLOOKUP(A329,ENERGY!$A$2:$F$2692,{5,6},0),0)</f>
        <v/>
      </c>
      <c r="J329" s="20"/>
      <c r="K329" s="20">
        <f t="array" ref="K329:S329">VLOOKUP(A329,'HUMAN RESOURCES'!$A$2:$M$2692,{2,3,4,5,6,7,8,9,10},0)</f>
        <v>0.042</v>
      </c>
      <c r="L329" s="20">
        <v>0.112</v>
      </c>
      <c r="M329" s="20">
        <v>53.0</v>
      </c>
      <c r="N329" s="20">
        <v>52.0</v>
      </c>
      <c r="O329" s="20">
        <v>0.432</v>
      </c>
      <c r="P329" s="20">
        <v>0.537</v>
      </c>
      <c r="Q329" s="20">
        <v>0.031</v>
      </c>
      <c r="R329" s="20">
        <v>2998770.0</v>
      </c>
      <c r="S329" s="20">
        <v>0.447</v>
      </c>
      <c r="T329" s="20" t="str">
        <f t="array" ref="T329:U329">VLOOKUP(A329,TOURISM!$A$2:$F$2692,{3,6},0)</f>
        <v/>
      </c>
      <c r="U329" s="20"/>
      <c r="V329" s="20" t="str">
        <f t="array" ref="V329:AA329">VLOOKUP(A329,BUSINESS!$A$2:$J$2692,{4,5,6,7,8,9},0)</f>
        <v/>
      </c>
      <c r="W329" s="20"/>
      <c r="X329" s="20"/>
      <c r="Y329" s="20"/>
      <c r="Z329" s="20">
        <v>0.0</v>
      </c>
      <c r="AA329" s="20">
        <v>0.001</v>
      </c>
      <c r="AB329" s="21">
        <f t="shared" si="2"/>
        <v>6758.621412</v>
      </c>
      <c r="AC329" s="20"/>
      <c r="AD329" s="20"/>
      <c r="AE329" s="20"/>
      <c r="AF329" s="22" t="b">
        <f t="shared" si="4"/>
        <v>0</v>
      </c>
      <c r="AG329" s="20" t="b">
        <f t="shared" si="5"/>
        <v>0</v>
      </c>
      <c r="AH329" s="20" t="b">
        <f t="shared" si="6"/>
        <v>0</v>
      </c>
      <c r="AI329" s="20" t="b">
        <f t="shared" si="7"/>
        <v>0</v>
      </c>
      <c r="AJ329" s="20"/>
      <c r="AK329" s="20"/>
      <c r="AL329" s="20"/>
      <c r="AM329" s="20"/>
      <c r="AN329" s="20"/>
      <c r="AO329" s="20"/>
      <c r="AP329" s="20"/>
      <c r="AQ329" s="20"/>
      <c r="AR329" s="23"/>
      <c r="AS329" s="23"/>
      <c r="AT329" s="23"/>
      <c r="AU329" s="23"/>
      <c r="AV329" s="23"/>
    </row>
    <row r="330" ht="15.75" customHeight="1">
      <c r="A330" s="17" t="str">
        <f t="shared" si="1"/>
        <v>Liberia-Africa2002</v>
      </c>
      <c r="B330" s="17" t="s">
        <v>116</v>
      </c>
      <c r="C330" s="18" t="s">
        <v>75</v>
      </c>
      <c r="D330" s="19" t="s">
        <v>79</v>
      </c>
      <c r="E330" s="17">
        <v>2.0410239313E10</v>
      </c>
      <c r="F330" s="18">
        <v>0.054</v>
      </c>
      <c r="G330" s="18">
        <v>9.0</v>
      </c>
      <c r="H330" s="18">
        <v>0.202</v>
      </c>
      <c r="I330" s="20" t="str">
        <f t="array" ref="I330:J330">IFNA(VLOOKUP(A330,ENERGY!$A$2:$F$2692,{5,6},0),0)</f>
        <v/>
      </c>
      <c r="J330" s="20">
        <v>799.0</v>
      </c>
      <c r="K330" s="20">
        <f t="array" ref="K330:S330">VLOOKUP(A330,'HUMAN RESOURCES'!$A$2:$M$2692,{2,3,4,5,6,7,8,9,10},0)</f>
        <v>0.042</v>
      </c>
      <c r="L330" s="20">
        <v>0.104</v>
      </c>
      <c r="M330" s="20">
        <v>54.0</v>
      </c>
      <c r="N330" s="20">
        <v>52.0</v>
      </c>
      <c r="O330" s="20">
        <v>0.432</v>
      </c>
      <c r="P330" s="20">
        <v>0.537</v>
      </c>
      <c r="Q330" s="20">
        <v>0.031</v>
      </c>
      <c r="R330" s="20">
        <v>3070673.0</v>
      </c>
      <c r="S330" s="20">
        <v>0.45</v>
      </c>
      <c r="T330" s="20" t="str">
        <f t="array" ref="T330:U330">VLOOKUP(A330,TOURISM!$A$2:$F$2692,{3,6},0)</f>
        <v/>
      </c>
      <c r="U330" s="20"/>
      <c r="V330" s="20" t="str">
        <f t="array" ref="V330:AA330">VLOOKUP(A330,BUSINESS!$A$2:$J$2692,{4,5,6,7,8,9},0)</f>
        <v/>
      </c>
      <c r="W330" s="20"/>
      <c r="X330" s="20"/>
      <c r="Y330" s="20"/>
      <c r="Z330" s="20">
        <v>0.0</v>
      </c>
      <c r="AA330" s="20">
        <v>0.002</v>
      </c>
      <c r="AB330" s="21">
        <f t="shared" si="2"/>
        <v>6646.829315</v>
      </c>
      <c r="AC330" s="20"/>
      <c r="AD330" s="20">
        <f t="shared" ref="AD330:AD336" si="102">J330/R330</f>
        <v>0.000260203545</v>
      </c>
      <c r="AE330" s="20"/>
      <c r="AF330" s="22" t="b">
        <f t="shared" si="4"/>
        <v>0</v>
      </c>
      <c r="AG330" s="20" t="b">
        <f t="shared" si="5"/>
        <v>0</v>
      </c>
      <c r="AH330" s="20" t="b">
        <f t="shared" si="6"/>
        <v>0</v>
      </c>
      <c r="AI330" s="20" t="b">
        <f t="shared" si="7"/>
        <v>0</v>
      </c>
      <c r="AJ330" s="20"/>
      <c r="AK330" s="20"/>
      <c r="AL330" s="20"/>
      <c r="AM330" s="20"/>
      <c r="AN330" s="20"/>
      <c r="AO330" s="20"/>
      <c r="AP330" s="20"/>
      <c r="AQ330" s="20"/>
      <c r="AR330" s="23"/>
      <c r="AS330" s="23"/>
      <c r="AT330" s="23"/>
      <c r="AU330" s="23"/>
      <c r="AV330" s="23"/>
    </row>
    <row r="331" ht="15.75" customHeight="1">
      <c r="A331" s="17" t="str">
        <f t="shared" si="1"/>
        <v>Liberia-Africa2003</v>
      </c>
      <c r="B331" s="17" t="s">
        <v>116</v>
      </c>
      <c r="C331" s="18" t="s">
        <v>75</v>
      </c>
      <c r="D331" s="19" t="s">
        <v>81</v>
      </c>
      <c r="E331" s="17">
        <v>2.0428232684E10</v>
      </c>
      <c r="F331" s="18">
        <v>0.034</v>
      </c>
      <c r="G331" s="18">
        <v>5.0</v>
      </c>
      <c r="H331" s="18">
        <v>0.171</v>
      </c>
      <c r="I331" s="20" t="str">
        <f t="array" ref="I331:J331">IFNA(VLOOKUP(A331,ENERGY!$A$2:$F$2692,{5,6},0),0)</f>
        <v/>
      </c>
      <c r="J331" s="20">
        <v>528.0</v>
      </c>
      <c r="K331" s="20">
        <f t="array" ref="K331:S331">VLOOKUP(A331,'HUMAN RESOURCES'!$A$2:$M$2692,{2,3,4,5,6,7,8,9,10},0)</f>
        <v>0.041</v>
      </c>
      <c r="L331" s="20">
        <v>0.097</v>
      </c>
      <c r="M331" s="20">
        <v>54.0</v>
      </c>
      <c r="N331" s="20">
        <v>53.0</v>
      </c>
      <c r="O331" s="20">
        <v>0.432</v>
      </c>
      <c r="P331" s="20">
        <v>0.537</v>
      </c>
      <c r="Q331" s="20">
        <v>0.03</v>
      </c>
      <c r="R331" s="20">
        <v>3124222.0</v>
      </c>
      <c r="S331" s="20">
        <v>0.454</v>
      </c>
      <c r="T331" s="20" t="str">
        <f t="array" ref="T331:U331">VLOOKUP(A331,TOURISM!$A$2:$F$2692,{3,6},0)</f>
        <v/>
      </c>
      <c r="U331" s="20"/>
      <c r="V331" s="20" t="str">
        <f t="array" ref="V331:AA331">VLOOKUP(A331,BUSINESS!$A$2:$J$2692,{4,5,6,7,8,9},0)</f>
        <v/>
      </c>
      <c r="W331" s="20"/>
      <c r="X331" s="20"/>
      <c r="Y331" s="20"/>
      <c r="Z331" s="20">
        <v>0.0</v>
      </c>
      <c r="AA331" s="20">
        <v>0.015</v>
      </c>
      <c r="AB331" s="21">
        <f t="shared" si="2"/>
        <v>6538.662324</v>
      </c>
      <c r="AC331" s="20"/>
      <c r="AD331" s="20">
        <f t="shared" si="102"/>
        <v>0.0001690020748</v>
      </c>
      <c r="AE331" s="20"/>
      <c r="AF331" s="22" t="b">
        <f t="shared" si="4"/>
        <v>0</v>
      </c>
      <c r="AG331" s="20" t="b">
        <f t="shared" si="5"/>
        <v>0</v>
      </c>
      <c r="AH331" s="20" t="b">
        <f t="shared" si="6"/>
        <v>0</v>
      </c>
      <c r="AI331" s="20" t="b">
        <f t="shared" si="7"/>
        <v>0</v>
      </c>
      <c r="AJ331" s="20"/>
      <c r="AK331" s="20"/>
      <c r="AL331" s="20"/>
      <c r="AM331" s="20"/>
      <c r="AN331" s="20"/>
      <c r="AO331" s="20"/>
      <c r="AP331" s="20"/>
      <c r="AQ331" s="20"/>
      <c r="AR331" s="23"/>
      <c r="AS331" s="23"/>
      <c r="AT331" s="23"/>
      <c r="AU331" s="23"/>
      <c r="AV331" s="23"/>
    </row>
    <row r="332" ht="15.75" customHeight="1">
      <c r="A332" s="17" t="str">
        <f t="shared" si="1"/>
        <v>Liberia-Africa2004</v>
      </c>
      <c r="B332" s="17" t="s">
        <v>116</v>
      </c>
      <c r="C332" s="18" t="s">
        <v>75</v>
      </c>
      <c r="D332" s="19" t="s">
        <v>83</v>
      </c>
      <c r="E332" s="17">
        <v>2.0431779034E10</v>
      </c>
      <c r="F332" s="18">
        <v>0.088</v>
      </c>
      <c r="G332" s="18">
        <v>13.0</v>
      </c>
      <c r="H332" s="18">
        <v>0.181</v>
      </c>
      <c r="I332" s="20" t="str">
        <f t="array" ref="I332:J332">IFNA(VLOOKUP(A332,ENERGY!$A$2:$F$2692,{5,6},0),0)</f>
        <v/>
      </c>
      <c r="J332" s="20">
        <v>576.0</v>
      </c>
      <c r="K332" s="20">
        <f t="array" ref="K332:S332">VLOOKUP(A332,'HUMAN RESOURCES'!$A$2:$M$2692,{2,3,4,5,6,7,8,9,10},0)</f>
        <v>0.041</v>
      </c>
      <c r="L332" s="20">
        <v>0.09</v>
      </c>
      <c r="M332" s="20">
        <v>55.0</v>
      </c>
      <c r="N332" s="20">
        <v>53.0</v>
      </c>
      <c r="O332" s="20">
        <v>0.433</v>
      </c>
      <c r="P332" s="20">
        <v>0.537</v>
      </c>
      <c r="Q332" s="20">
        <v>0.03</v>
      </c>
      <c r="R332" s="20">
        <v>3184643.0</v>
      </c>
      <c r="S332" s="20">
        <v>0.457</v>
      </c>
      <c r="T332" s="20">
        <f t="array" ref="T332:U332">VLOOKUP(A332,TOURISM!$A$2:$F$2692,{3,6},0)</f>
        <v>59000000</v>
      </c>
      <c r="U332" s="20">
        <v>2.9E7</v>
      </c>
      <c r="V332" s="20" t="str">
        <f t="array" ref="V332:AA332">VLOOKUP(A332,BUSINESS!$A$2:$J$2692,{4,5,6,7,8,9},0)</f>
        <v/>
      </c>
      <c r="W332" s="20"/>
      <c r="X332" s="20"/>
      <c r="Y332" s="20"/>
      <c r="Z332" s="20">
        <v>0.0</v>
      </c>
      <c r="AA332" s="20">
        <v>0.03</v>
      </c>
      <c r="AB332" s="21">
        <f t="shared" si="2"/>
        <v>6415.720391</v>
      </c>
      <c r="AC332" s="20"/>
      <c r="AD332" s="20">
        <f t="shared" si="102"/>
        <v>0.0001808679968</v>
      </c>
      <c r="AE332" s="20">
        <f t="shared" ref="AE332:AE339" si="103">U332/R332</f>
        <v>9.106201229</v>
      </c>
      <c r="AF332" s="22" t="b">
        <f t="shared" si="4"/>
        <v>0</v>
      </c>
      <c r="AG332" s="20" t="b">
        <f t="shared" si="5"/>
        <v>0</v>
      </c>
      <c r="AH332" s="20" t="b">
        <f t="shared" si="6"/>
        <v>0</v>
      </c>
      <c r="AI332" s="20" t="b">
        <f t="shared" si="7"/>
        <v>0</v>
      </c>
      <c r="AJ332" s="20"/>
      <c r="AK332" s="20"/>
      <c r="AL332" s="20"/>
      <c r="AM332" s="20"/>
      <c r="AN332" s="20"/>
      <c r="AO332" s="20"/>
      <c r="AP332" s="20"/>
      <c r="AQ332" s="20"/>
      <c r="AR332" s="23"/>
      <c r="AS332" s="23"/>
      <c r="AT332" s="23"/>
      <c r="AU332" s="23"/>
      <c r="AV332" s="23"/>
    </row>
    <row r="333" ht="15.75" customHeight="1">
      <c r="A333" s="17" t="str">
        <f t="shared" si="1"/>
        <v>Liberia-Africa2005</v>
      </c>
      <c r="B333" s="17" t="s">
        <v>116</v>
      </c>
      <c r="C333" s="18" t="s">
        <v>75</v>
      </c>
      <c r="D333" s="19" t="s">
        <v>84</v>
      </c>
      <c r="E333" s="17">
        <v>2.0498926981E10</v>
      </c>
      <c r="F333" s="18">
        <v>0.08</v>
      </c>
      <c r="G333" s="18">
        <v>13.0</v>
      </c>
      <c r="H333" s="18">
        <v>0.17</v>
      </c>
      <c r="I333" s="20" t="str">
        <f t="array" ref="I333:J333">IFNA(VLOOKUP(A333,ENERGY!$A$2:$F$2692,{5,6},0),0)</f>
        <v/>
      </c>
      <c r="J333" s="20">
        <v>502.0</v>
      </c>
      <c r="K333" s="20">
        <f t="array" ref="K333:S333">VLOOKUP(A333,'HUMAN RESOURCES'!$A$2:$M$2692,{2,3,4,5,6,7,8,9,10},0)</f>
        <v>0.04</v>
      </c>
      <c r="L333" s="20">
        <v>0.083</v>
      </c>
      <c r="M333" s="20">
        <v>56.0</v>
      </c>
      <c r="N333" s="20">
        <v>54.0</v>
      </c>
      <c r="O333" s="20">
        <v>0.433</v>
      </c>
      <c r="P333" s="20">
        <v>0.537</v>
      </c>
      <c r="Q333" s="20">
        <v>0.03</v>
      </c>
      <c r="R333" s="20">
        <v>3269786.0</v>
      </c>
      <c r="S333" s="20">
        <v>0.461</v>
      </c>
      <c r="T333" s="20">
        <f t="array" ref="T333:U333">VLOOKUP(A333,TOURISM!$A$2:$F$2692,{3,6},0)</f>
        <v>67000000</v>
      </c>
      <c r="U333" s="20">
        <v>3.3E7</v>
      </c>
      <c r="V333" s="20" t="str">
        <f t="array" ref="V333:AA333">VLOOKUP(A333,BUSINESS!$A$2:$J$2692,{4,5,6,7,8,9},0)</f>
        <v/>
      </c>
      <c r="W333" s="20"/>
      <c r="X333" s="20"/>
      <c r="Y333" s="20"/>
      <c r="Z333" s="20"/>
      <c r="AA333" s="20">
        <v>0.049</v>
      </c>
      <c r="AB333" s="21">
        <f t="shared" si="2"/>
        <v>6269.195287</v>
      </c>
      <c r="AC333" s="20"/>
      <c r="AD333" s="20">
        <f t="shared" si="102"/>
        <v>0.0001535268669</v>
      </c>
      <c r="AE333" s="20">
        <f t="shared" si="103"/>
        <v>10.0924036</v>
      </c>
      <c r="AF333" s="22" t="b">
        <f t="shared" si="4"/>
        <v>0</v>
      </c>
      <c r="AG333" s="20" t="b">
        <f t="shared" si="5"/>
        <v>0</v>
      </c>
      <c r="AH333" s="20" t="b">
        <f t="shared" si="6"/>
        <v>0</v>
      </c>
      <c r="AI333" s="20" t="b">
        <f t="shared" si="7"/>
        <v>0</v>
      </c>
      <c r="AJ333" s="20"/>
      <c r="AK333" s="20"/>
      <c r="AL333" s="20"/>
      <c r="AM333" s="20"/>
      <c r="AN333" s="20"/>
      <c r="AO333" s="20"/>
      <c r="AP333" s="20"/>
      <c r="AQ333" s="20"/>
      <c r="AR333" s="23"/>
      <c r="AS333" s="23"/>
      <c r="AT333" s="23"/>
      <c r="AU333" s="23"/>
      <c r="AV333" s="23"/>
    </row>
    <row r="334" ht="15.75" customHeight="1">
      <c r="A334" s="17" t="str">
        <f t="shared" si="1"/>
        <v>Liberia-Africa2006</v>
      </c>
      <c r="B334" s="17" t="s">
        <v>116</v>
      </c>
      <c r="C334" s="18" t="s">
        <v>75</v>
      </c>
      <c r="D334" s="19" t="s">
        <v>85</v>
      </c>
      <c r="E334" s="17">
        <v>2.0506795254E10</v>
      </c>
      <c r="F334" s="18">
        <v>0.109</v>
      </c>
      <c r="G334" s="18">
        <v>18.0</v>
      </c>
      <c r="H334" s="18">
        <v>0.155</v>
      </c>
      <c r="I334" s="20" t="str">
        <f t="array" ref="I334:J334">IFNA(VLOOKUP(A334,ENERGY!$A$2:$F$2692,{5,6},0),0)</f>
        <v/>
      </c>
      <c r="J334" s="20">
        <v>627.0</v>
      </c>
      <c r="K334" s="20">
        <f t="array" ref="K334:S334">VLOOKUP(A334,'HUMAN RESOURCES'!$A$2:$M$2692,{2,3,4,5,6,7,8,9,10},0)</f>
        <v>0.04</v>
      </c>
      <c r="L334" s="20">
        <v>0.077</v>
      </c>
      <c r="M334" s="20">
        <v>57.0</v>
      </c>
      <c r="N334" s="20">
        <v>55.0</v>
      </c>
      <c r="O334" s="20">
        <v>0.434</v>
      </c>
      <c r="P334" s="20">
        <v>0.536</v>
      </c>
      <c r="Q334" s="20">
        <v>0.03</v>
      </c>
      <c r="R334" s="20">
        <v>3384791.0</v>
      </c>
      <c r="S334" s="20">
        <v>0.464</v>
      </c>
      <c r="T334" s="20">
        <f t="array" ref="T334:U334">VLOOKUP(A334,TOURISM!$A$2:$F$2692,{3,6},0)</f>
        <v>124000000</v>
      </c>
      <c r="U334" s="20">
        <v>4.1E7</v>
      </c>
      <c r="V334" s="20">
        <f t="array" ref="V334:AA334">VLOOKUP(A334,BUSINESS!$A$2:$J$2692,{4,5,6,7,8,9},0)</f>
        <v>0.429</v>
      </c>
      <c r="W334" s="20">
        <v>68.0</v>
      </c>
      <c r="X334" s="20"/>
      <c r="Y334" s="20">
        <v>158.0</v>
      </c>
      <c r="Z334" s="20"/>
      <c r="AA334" s="20">
        <v>0.083</v>
      </c>
      <c r="AB334" s="21">
        <f t="shared" si="2"/>
        <v>6058.511516</v>
      </c>
      <c r="AC334" s="20"/>
      <c r="AD334" s="20">
        <f t="shared" si="102"/>
        <v>0.0001852403885</v>
      </c>
      <c r="AE334" s="20">
        <f t="shared" si="103"/>
        <v>12.11300786</v>
      </c>
      <c r="AF334" s="22" t="b">
        <f t="shared" si="4"/>
        <v>0</v>
      </c>
      <c r="AG334" s="20" t="b">
        <f t="shared" si="5"/>
        <v>0</v>
      </c>
      <c r="AH334" s="20" t="b">
        <f t="shared" si="6"/>
        <v>0</v>
      </c>
      <c r="AI334" s="20" t="b">
        <f t="shared" si="7"/>
        <v>0</v>
      </c>
      <c r="AJ334" s="20"/>
      <c r="AK334" s="20"/>
      <c r="AL334" s="20"/>
      <c r="AM334" s="20"/>
      <c r="AN334" s="20"/>
      <c r="AO334" s="20"/>
      <c r="AP334" s="20"/>
      <c r="AQ334" s="20"/>
      <c r="AR334" s="23"/>
      <c r="AS334" s="23"/>
      <c r="AT334" s="23"/>
      <c r="AU334" s="23"/>
      <c r="AV334" s="23"/>
    </row>
    <row r="335" ht="15.75" customHeight="1">
      <c r="A335" s="17" t="str">
        <f t="shared" si="1"/>
        <v>Liberia-Africa2007</v>
      </c>
      <c r="B335" s="17" t="s">
        <v>116</v>
      </c>
      <c r="C335" s="18" t="s">
        <v>75</v>
      </c>
      <c r="D335" s="19" t="s">
        <v>86</v>
      </c>
      <c r="E335" s="17">
        <v>2.0523286237E10</v>
      </c>
      <c r="F335" s="18">
        <v>0.102</v>
      </c>
      <c r="G335" s="18">
        <v>21.0</v>
      </c>
      <c r="H335" s="18">
        <v>0.15</v>
      </c>
      <c r="I335" s="20" t="str">
        <f t="array" ref="I335:J335">IFNA(VLOOKUP(A335,ENERGY!$A$2:$F$2692,{5,6},0),0)</f>
        <v/>
      </c>
      <c r="J335" s="20">
        <v>678.0</v>
      </c>
      <c r="K335" s="20">
        <f t="array" ref="K335:S335">VLOOKUP(A335,'HUMAN RESOURCES'!$A$2:$M$2692,{2,3,4,5,6,7,8,9,10},0)</f>
        <v>0.039</v>
      </c>
      <c r="L335" s="20">
        <v>0.072</v>
      </c>
      <c r="M335" s="20">
        <v>58.0</v>
      </c>
      <c r="N335" s="20">
        <v>56.0</v>
      </c>
      <c r="O335" s="20">
        <v>0.434</v>
      </c>
      <c r="P335" s="20">
        <v>0.535</v>
      </c>
      <c r="Q335" s="20">
        <v>0.03</v>
      </c>
      <c r="R335" s="20">
        <v>3522294.0</v>
      </c>
      <c r="S335" s="20">
        <v>0.467</v>
      </c>
      <c r="T335" s="20">
        <f t="array" ref="T335:U335">VLOOKUP(A335,TOURISM!$A$2:$F$2692,{3,6},0)</f>
        <v>131000000</v>
      </c>
      <c r="U335" s="20">
        <v>4.8E7</v>
      </c>
      <c r="V335" s="20">
        <f t="array" ref="V335:AA335">VLOOKUP(A335,BUSINESS!$A$2:$J$2692,{4,5,6,7,8,9},0)</f>
        <v>0.429</v>
      </c>
      <c r="W335" s="20">
        <v>68.0</v>
      </c>
      <c r="X335" s="20"/>
      <c r="Y335" s="20">
        <v>158.0</v>
      </c>
      <c r="Z335" s="20">
        <v>0.006</v>
      </c>
      <c r="AA335" s="20">
        <v>0.16</v>
      </c>
      <c r="AB335" s="21">
        <f t="shared" si="2"/>
        <v>5826.68177</v>
      </c>
      <c r="AC335" s="20"/>
      <c r="AD335" s="20">
        <f t="shared" si="102"/>
        <v>0.0001924881909</v>
      </c>
      <c r="AE335" s="20">
        <f t="shared" si="103"/>
        <v>13.62748254</v>
      </c>
      <c r="AF335" s="22" t="b">
        <f t="shared" si="4"/>
        <v>0</v>
      </c>
      <c r="AG335" s="20" t="b">
        <f t="shared" si="5"/>
        <v>0</v>
      </c>
      <c r="AH335" s="20" t="b">
        <f t="shared" si="6"/>
        <v>0</v>
      </c>
      <c r="AI335" s="20" t="b">
        <f t="shared" si="7"/>
        <v>0</v>
      </c>
      <c r="AJ335" s="20"/>
      <c r="AK335" s="20"/>
      <c r="AL335" s="20"/>
      <c r="AM335" s="20"/>
      <c r="AN335" s="20"/>
      <c r="AO335" s="20"/>
      <c r="AP335" s="20"/>
      <c r="AQ335" s="20"/>
      <c r="AR335" s="23"/>
      <c r="AS335" s="23"/>
      <c r="AT335" s="23"/>
      <c r="AU335" s="23"/>
      <c r="AV335" s="23"/>
    </row>
    <row r="336" ht="15.75" customHeight="1">
      <c r="A336" s="17" t="str">
        <f t="shared" si="1"/>
        <v>Liberia-Africa2008</v>
      </c>
      <c r="B336" s="17" t="s">
        <v>116</v>
      </c>
      <c r="C336" s="18" t="s">
        <v>75</v>
      </c>
      <c r="D336" s="19" t="s">
        <v>87</v>
      </c>
      <c r="E336" s="17">
        <v>2.0596424325E10</v>
      </c>
      <c r="F336" s="18">
        <v>0.118</v>
      </c>
      <c r="G336" s="18">
        <v>27.0</v>
      </c>
      <c r="H336" s="18">
        <v>0.144</v>
      </c>
      <c r="I336" s="20" t="str">
        <f t="array" ref="I336:J336">IFNA(VLOOKUP(A336,ENERGY!$A$2:$F$2692,{5,6},0),0)</f>
        <v/>
      </c>
      <c r="J336" s="20">
        <v>741.0</v>
      </c>
      <c r="K336" s="20">
        <f t="array" ref="K336:S336">VLOOKUP(A336,'HUMAN RESOURCES'!$A$2:$M$2692,{2,3,4,5,6,7,8,9,10},0)</f>
        <v>0.038</v>
      </c>
      <c r="L336" s="20">
        <v>0.067</v>
      </c>
      <c r="M336" s="20">
        <v>59.0</v>
      </c>
      <c r="N336" s="20">
        <v>57.0</v>
      </c>
      <c r="O336" s="20">
        <v>0.434</v>
      </c>
      <c r="P336" s="20">
        <v>0.535</v>
      </c>
      <c r="Q336" s="20">
        <v>0.031</v>
      </c>
      <c r="R336" s="20">
        <v>3672714.0</v>
      </c>
      <c r="S336" s="20">
        <v>0.471</v>
      </c>
      <c r="T336" s="20">
        <f t="array" ref="T336:U336">VLOOKUP(A336,TOURISM!$A$2:$F$2692,{3,6},0)</f>
        <v>158000000</v>
      </c>
      <c r="U336" s="20">
        <v>5.8E7</v>
      </c>
      <c r="V336" s="20">
        <f t="array" ref="V336:AA336">VLOOKUP(A336,BUSINESS!$A$2:$J$2692,{4,5,6,7,8,9},0)</f>
        <v>0.429</v>
      </c>
      <c r="W336" s="20">
        <v>31.0</v>
      </c>
      <c r="X336" s="20"/>
      <c r="Y336" s="20">
        <v>158.0</v>
      </c>
      <c r="Z336" s="20">
        <v>0.005</v>
      </c>
      <c r="AA336" s="20">
        <v>0.233</v>
      </c>
      <c r="AB336" s="21">
        <f t="shared" si="2"/>
        <v>5607.957583</v>
      </c>
      <c r="AC336" s="20"/>
      <c r="AD336" s="20">
        <f t="shared" si="102"/>
        <v>0.0002017581549</v>
      </c>
      <c r="AE336" s="20">
        <f t="shared" si="103"/>
        <v>15.79213628</v>
      </c>
      <c r="AF336" s="22" t="b">
        <f t="shared" si="4"/>
        <v>0</v>
      </c>
      <c r="AG336" s="20" t="b">
        <f t="shared" si="5"/>
        <v>0</v>
      </c>
      <c r="AH336" s="20" t="b">
        <f t="shared" si="6"/>
        <v>0</v>
      </c>
      <c r="AI336" s="20" t="b">
        <f t="shared" si="7"/>
        <v>0</v>
      </c>
      <c r="AJ336" s="20"/>
      <c r="AK336" s="20"/>
      <c r="AL336" s="20"/>
      <c r="AM336" s="20"/>
      <c r="AN336" s="20"/>
      <c r="AO336" s="20"/>
      <c r="AP336" s="20"/>
      <c r="AQ336" s="20"/>
      <c r="AR336" s="23"/>
      <c r="AS336" s="23"/>
      <c r="AT336" s="23"/>
      <c r="AU336" s="23"/>
      <c r="AV336" s="23"/>
    </row>
    <row r="337" ht="15.75" customHeight="1">
      <c r="A337" s="17" t="str">
        <f t="shared" si="1"/>
        <v>Liberia-Africa2009</v>
      </c>
      <c r="B337" s="17" t="s">
        <v>116</v>
      </c>
      <c r="C337" s="18" t="s">
        <v>75</v>
      </c>
      <c r="D337" s="19" t="s">
        <v>88</v>
      </c>
      <c r="E337" s="17">
        <v>2.0661E10</v>
      </c>
      <c r="F337" s="18">
        <v>0.144</v>
      </c>
      <c r="G337" s="18">
        <v>43.0</v>
      </c>
      <c r="H337" s="18">
        <v>0.142</v>
      </c>
      <c r="I337" s="20">
        <f t="array" ref="I337:J337">IFNA(VLOOKUP(A337,ENERGY!$A$2:$F$2692,{5,6},0),0)</f>
        <v>0</v>
      </c>
      <c r="J337" s="20">
        <v>0.0</v>
      </c>
      <c r="K337" s="20">
        <f t="array" ref="K337:S337">VLOOKUP(A337,'HUMAN RESOURCES'!$A$2:$M$2692,{2,3,4,5,6,7,8,9,10},0)</f>
        <v>0.038</v>
      </c>
      <c r="L337" s="20">
        <v>0.064</v>
      </c>
      <c r="M337" s="20">
        <v>60.0</v>
      </c>
      <c r="N337" s="20">
        <v>58.0</v>
      </c>
      <c r="O337" s="20">
        <v>0.434</v>
      </c>
      <c r="P337" s="20">
        <v>0.535</v>
      </c>
      <c r="Q337" s="20">
        <v>0.031</v>
      </c>
      <c r="R337" s="20">
        <v>3821440.0</v>
      </c>
      <c r="S337" s="20">
        <v>0.474</v>
      </c>
      <c r="T337" s="20">
        <f t="array" ref="T337:U337">VLOOKUP(A337,TOURISM!$A$2:$F$2692,{3,6},0)</f>
        <v>123000000</v>
      </c>
      <c r="U337" s="20">
        <v>5.1E7</v>
      </c>
      <c r="V337" s="20">
        <f t="array" ref="V337:AA337">VLOOKUP(A337,BUSINESS!$A$2:$J$2692,{4,5,6,7,8,9},0)</f>
        <v>0.429</v>
      </c>
      <c r="W337" s="20">
        <v>20.0</v>
      </c>
      <c r="X337" s="20"/>
      <c r="Y337" s="20">
        <v>158.0</v>
      </c>
      <c r="Z337" s="20">
        <v>0.005</v>
      </c>
      <c r="AA337" s="20">
        <v>0.284</v>
      </c>
      <c r="AB337" s="21">
        <f t="shared" si="2"/>
        <v>5406.600653</v>
      </c>
      <c r="AC337" s="20"/>
      <c r="AD337" s="20"/>
      <c r="AE337" s="20">
        <f t="shared" si="103"/>
        <v>13.34575448</v>
      </c>
      <c r="AF337" s="22" t="b">
        <f t="shared" si="4"/>
        <v>0</v>
      </c>
      <c r="AG337" s="20" t="b">
        <f t="shared" si="5"/>
        <v>0</v>
      </c>
      <c r="AH337" s="20" t="b">
        <f t="shared" si="6"/>
        <v>0</v>
      </c>
      <c r="AI337" s="20" t="b">
        <f t="shared" si="7"/>
        <v>0</v>
      </c>
      <c r="AJ337" s="20"/>
      <c r="AK337" s="20"/>
      <c r="AL337" s="20"/>
      <c r="AM337" s="20"/>
      <c r="AN337" s="20"/>
      <c r="AO337" s="20"/>
      <c r="AP337" s="20"/>
      <c r="AQ337" s="20"/>
      <c r="AR337" s="23"/>
      <c r="AS337" s="23"/>
      <c r="AT337" s="23"/>
      <c r="AU337" s="23"/>
      <c r="AV337" s="23"/>
    </row>
    <row r="338" ht="15.75" customHeight="1">
      <c r="A338" s="17" t="str">
        <f t="shared" si="1"/>
        <v>Liberia-Africa2010</v>
      </c>
      <c r="B338" s="17" t="s">
        <v>116</v>
      </c>
      <c r="C338" s="18" t="s">
        <v>75</v>
      </c>
      <c r="D338" s="19" t="s">
        <v>89</v>
      </c>
      <c r="E338" s="17">
        <v>2.0662525941E10</v>
      </c>
      <c r="F338" s="18">
        <v>0.131</v>
      </c>
      <c r="G338" s="18">
        <v>43.0</v>
      </c>
      <c r="H338" s="18">
        <v>0.142</v>
      </c>
      <c r="I338" s="20" t="str">
        <f t="array" ref="I338:J338">IFNA(VLOOKUP(A338,ENERGY!$A$2:$F$2692,{5,6},0),0)</f>
        <v/>
      </c>
      <c r="J338" s="20">
        <v>532.0</v>
      </c>
      <c r="K338" s="20">
        <f t="array" ref="K338:S338">VLOOKUP(A338,'HUMAN RESOURCES'!$A$2:$M$2692,{2,3,4,5,6,7,8,9,10},0)</f>
        <v>0.037</v>
      </c>
      <c r="L338" s="20">
        <v>0.06</v>
      </c>
      <c r="M338" s="20">
        <v>60.0</v>
      </c>
      <c r="N338" s="20">
        <v>59.0</v>
      </c>
      <c r="O338" s="20">
        <v>0.433</v>
      </c>
      <c r="P338" s="20">
        <v>0.536</v>
      </c>
      <c r="Q338" s="20">
        <v>0.031</v>
      </c>
      <c r="R338" s="20">
        <v>3957990.0</v>
      </c>
      <c r="S338" s="20">
        <v>0.478</v>
      </c>
      <c r="T338" s="20">
        <f t="array" ref="T338:U338">VLOOKUP(A338,TOURISM!$A$2:$F$2692,{3,6},0)</f>
        <v>12000000</v>
      </c>
      <c r="U338" s="20">
        <v>1.34E8</v>
      </c>
      <c r="V338" s="20">
        <f t="array" ref="V338:AA338">VLOOKUP(A338,BUSINESS!$A$2:$J$2692,{4,5,6,7,8,9},0)</f>
        <v>0.429</v>
      </c>
      <c r="W338" s="20">
        <v>20.0</v>
      </c>
      <c r="X338" s="20"/>
      <c r="Y338" s="20">
        <v>141.0</v>
      </c>
      <c r="Z338" s="20">
        <v>0.023</v>
      </c>
      <c r="AA338" s="20">
        <v>0.397</v>
      </c>
      <c r="AB338" s="21">
        <f t="shared" si="2"/>
        <v>5220.45936</v>
      </c>
      <c r="AC338" s="20"/>
      <c r="AD338" s="20">
        <f t="shared" ref="AD338:AD340" si="104">J338/R338</f>
        <v>0.0001344116584</v>
      </c>
      <c r="AE338" s="20">
        <f t="shared" si="103"/>
        <v>33.8555681</v>
      </c>
      <c r="AF338" s="22" t="b">
        <f t="shared" si="4"/>
        <v>0</v>
      </c>
      <c r="AG338" s="20" t="b">
        <f t="shared" si="5"/>
        <v>0</v>
      </c>
      <c r="AH338" s="20" t="b">
        <f t="shared" si="6"/>
        <v>0</v>
      </c>
      <c r="AI338" s="20" t="b">
        <f t="shared" si="7"/>
        <v>0</v>
      </c>
      <c r="AJ338" s="20"/>
      <c r="AK338" s="20"/>
      <c r="AL338" s="20"/>
      <c r="AM338" s="20"/>
      <c r="AN338" s="20"/>
      <c r="AO338" s="20"/>
      <c r="AP338" s="20"/>
      <c r="AQ338" s="20"/>
      <c r="AR338" s="23"/>
      <c r="AS338" s="23"/>
      <c r="AT338" s="23"/>
      <c r="AU338" s="23"/>
      <c r="AV338" s="23"/>
    </row>
    <row r="339" ht="15.75" customHeight="1">
      <c r="A339" s="17" t="str">
        <f t="shared" si="1"/>
        <v>Liberia-Africa2011</v>
      </c>
      <c r="B339" s="17" t="s">
        <v>116</v>
      </c>
      <c r="C339" s="18" t="s">
        <v>75</v>
      </c>
      <c r="D339" s="19" t="s">
        <v>90</v>
      </c>
      <c r="E339" s="17">
        <v>2.0668176834E10</v>
      </c>
      <c r="F339" s="18">
        <v>0.156</v>
      </c>
      <c r="G339" s="18">
        <v>59.0</v>
      </c>
      <c r="H339" s="18">
        <v>0.138</v>
      </c>
      <c r="I339" s="20" t="str">
        <f t="array" ref="I339:J339">IFNA(VLOOKUP(A339,ENERGY!$A$2:$F$2692,{5,6},0),0)</f>
        <v/>
      </c>
      <c r="J339" s="20">
        <v>759.0</v>
      </c>
      <c r="K339" s="20">
        <f t="array" ref="K339:S339">VLOOKUP(A339,'HUMAN RESOURCES'!$A$2:$M$2692,{2,3,4,5,6,7,8,9,10},0)</f>
        <v>0.037</v>
      </c>
      <c r="L339" s="20">
        <v>0.058</v>
      </c>
      <c r="M339" s="20">
        <v>61.0</v>
      </c>
      <c r="N339" s="20">
        <v>59.0</v>
      </c>
      <c r="O339" s="20">
        <v>0.432</v>
      </c>
      <c r="P339" s="20">
        <v>0.537</v>
      </c>
      <c r="Q339" s="20">
        <v>0.031</v>
      </c>
      <c r="R339" s="20">
        <v>4079697.0</v>
      </c>
      <c r="S339" s="20">
        <v>0.482</v>
      </c>
      <c r="T339" s="20">
        <f t="array" ref="T339:U339">VLOOKUP(A339,TOURISM!$A$2:$F$2692,{3,6},0)</f>
        <v>232000000</v>
      </c>
      <c r="U339" s="20">
        <v>1.32E8</v>
      </c>
      <c r="V339" s="20">
        <f t="array" ref="V339:AA339">VLOOKUP(A339,BUSINESS!$A$2:$J$2692,{4,5,6,7,8,9},0)</f>
        <v>0.429</v>
      </c>
      <c r="W339" s="20">
        <v>6.0</v>
      </c>
      <c r="X339" s="20"/>
      <c r="Y339" s="20">
        <v>158.0</v>
      </c>
      <c r="Z339" s="20">
        <v>0.03</v>
      </c>
      <c r="AA339" s="20">
        <v>0.498</v>
      </c>
      <c r="AB339" s="21">
        <f t="shared" si="2"/>
        <v>5066.105849</v>
      </c>
      <c r="AC339" s="20"/>
      <c r="AD339" s="20">
        <f t="shared" si="104"/>
        <v>0.0001860432282</v>
      </c>
      <c r="AE339" s="20">
        <f t="shared" si="103"/>
        <v>32.35534404</v>
      </c>
      <c r="AF339" s="22" t="b">
        <f t="shared" si="4"/>
        <v>0</v>
      </c>
      <c r="AG339" s="20" t="b">
        <f t="shared" si="5"/>
        <v>0</v>
      </c>
      <c r="AH339" s="20" t="b">
        <f t="shared" si="6"/>
        <v>0</v>
      </c>
      <c r="AI339" s="20" t="b">
        <f t="shared" si="7"/>
        <v>0</v>
      </c>
      <c r="AJ339" s="20"/>
      <c r="AK339" s="20"/>
      <c r="AL339" s="20"/>
      <c r="AM339" s="20"/>
      <c r="AN339" s="20"/>
      <c r="AO339" s="20"/>
      <c r="AP339" s="20"/>
      <c r="AQ339" s="20"/>
      <c r="AR339" s="23"/>
      <c r="AS339" s="23"/>
      <c r="AT339" s="23"/>
      <c r="AU339" s="23"/>
      <c r="AV339" s="23"/>
    </row>
    <row r="340" ht="15.75" customHeight="1">
      <c r="A340" s="17" t="str">
        <f t="shared" si="1"/>
        <v>Liberia-Africa2012</v>
      </c>
      <c r="B340" s="17" t="s">
        <v>116</v>
      </c>
      <c r="C340" s="18" t="s">
        <v>75</v>
      </c>
      <c r="D340" s="19" t="s">
        <v>91</v>
      </c>
      <c r="E340" s="17">
        <v>2.0715086119E10</v>
      </c>
      <c r="F340" s="18">
        <v>0.155</v>
      </c>
      <c r="G340" s="18">
        <v>65.0</v>
      </c>
      <c r="H340" s="18">
        <v>0.135</v>
      </c>
      <c r="I340" s="20" t="str">
        <f t="array" ref="I340:J340">IFNA(VLOOKUP(A340,ENERGY!$A$2:$F$2692,{5,6},0),0)</f>
        <v/>
      </c>
      <c r="J340" s="20">
        <v>502.0</v>
      </c>
      <c r="K340" s="20">
        <f t="array" ref="K340:S340">VLOOKUP(A340,'HUMAN RESOURCES'!$A$2:$M$2692,{2,3,4,5,6,7,8,9,10},0)</f>
        <v>0.036</v>
      </c>
      <c r="L340" s="20">
        <v>0.056</v>
      </c>
      <c r="M340" s="20">
        <v>61.0</v>
      </c>
      <c r="N340" s="20">
        <v>59.0</v>
      </c>
      <c r="O340" s="20">
        <v>0.431</v>
      </c>
      <c r="P340" s="20">
        <v>0.539</v>
      </c>
      <c r="Q340" s="20">
        <v>0.03</v>
      </c>
      <c r="R340" s="20">
        <v>4190435.0</v>
      </c>
      <c r="S340" s="20">
        <v>0.485</v>
      </c>
      <c r="T340" s="20" t="str">
        <f t="array" ref="T340:U340">VLOOKUP(A340,TOURISM!$A$2:$F$2692,{3,6},0)</f>
        <v/>
      </c>
      <c r="U340" s="20"/>
      <c r="V340" s="20">
        <f t="array" ref="V340:AA340">VLOOKUP(A340,BUSINESS!$A$2:$J$2692,{4,5,6,7,8,9},0)</f>
        <v>0.266</v>
      </c>
      <c r="W340" s="20">
        <v>6.0</v>
      </c>
      <c r="X340" s="20">
        <v>149.0</v>
      </c>
      <c r="Y340" s="20">
        <v>158.0</v>
      </c>
      <c r="Z340" s="20">
        <v>0.038</v>
      </c>
      <c r="AA340" s="20">
        <v>0.571</v>
      </c>
      <c r="AB340" s="21">
        <f t="shared" si="2"/>
        <v>4943.421415</v>
      </c>
      <c r="AC340" s="20"/>
      <c r="AD340" s="20">
        <f t="shared" si="104"/>
        <v>0.0001197966321</v>
      </c>
      <c r="AE340" s="20"/>
      <c r="AF340" s="22" t="b">
        <f t="shared" si="4"/>
        <v>0</v>
      </c>
      <c r="AG340" s="20" t="b">
        <f t="shared" si="5"/>
        <v>0</v>
      </c>
      <c r="AH340" s="20" t="b">
        <f t="shared" si="6"/>
        <v>0</v>
      </c>
      <c r="AI340" s="20" t="b">
        <f t="shared" si="7"/>
        <v>0</v>
      </c>
      <c r="AJ340" s="20"/>
      <c r="AK340" s="20"/>
      <c r="AL340" s="20"/>
      <c r="AM340" s="20"/>
      <c r="AN340" s="20"/>
      <c r="AO340" s="20"/>
      <c r="AP340" s="20"/>
      <c r="AQ340" s="20"/>
      <c r="AR340" s="23"/>
      <c r="AS340" s="23"/>
      <c r="AT340" s="23"/>
      <c r="AU340" s="23"/>
      <c r="AV340" s="23"/>
    </row>
    <row r="341" ht="15.75" customHeight="1">
      <c r="A341" s="17" t="str">
        <f t="shared" si="1"/>
        <v>Libya-Africa2000</v>
      </c>
      <c r="B341" s="17" t="s">
        <v>117</v>
      </c>
      <c r="C341" s="18" t="s">
        <v>75</v>
      </c>
      <c r="D341" s="19" t="s">
        <v>76</v>
      </c>
      <c r="E341" s="17">
        <v>2.0731022857E10</v>
      </c>
      <c r="F341" s="18">
        <v>0.034</v>
      </c>
      <c r="G341" s="18">
        <v>252.0</v>
      </c>
      <c r="H341" s="18">
        <v>0.07</v>
      </c>
      <c r="I341" s="20" t="str">
        <f t="array" ref="I341:J341">IFNA(VLOOKUP(A341,ENERGY!$A$2:$F$2692,{5,6},0),0)</f>
        <v/>
      </c>
      <c r="J341" s="20"/>
      <c r="K341" s="20">
        <f t="array" ref="K341:S341">VLOOKUP(A341,'HUMAN RESOURCES'!$A$2:$M$2692,{2,3,4,5,6,7,8,9,10},0)</f>
        <v>0.022</v>
      </c>
      <c r="L341" s="20">
        <v>0.024</v>
      </c>
      <c r="M341" s="20">
        <v>74.0</v>
      </c>
      <c r="N341" s="20">
        <v>70.0</v>
      </c>
      <c r="O341" s="20">
        <v>0.333</v>
      </c>
      <c r="P341" s="20">
        <v>0.628</v>
      </c>
      <c r="Q341" s="20">
        <v>0.039</v>
      </c>
      <c r="R341" s="20">
        <v>5176185.0</v>
      </c>
      <c r="S341" s="20">
        <v>0.763</v>
      </c>
      <c r="T341" s="20">
        <f t="array" ref="T341:U341">VLOOKUP(A341,TOURISM!$A$2:$F$2692,{3,6},0)</f>
        <v>84000000</v>
      </c>
      <c r="U341" s="20">
        <v>4.95E8</v>
      </c>
      <c r="V341" s="20" t="str">
        <f t="array" ref="V341:AA341">VLOOKUP(A341,BUSINESS!$A$2:$J$2692,{4,5,6,7,8,9},0)</f>
        <v/>
      </c>
      <c r="W341" s="20"/>
      <c r="X341" s="20"/>
      <c r="Y341" s="20"/>
      <c r="Z341" s="20">
        <v>0.002</v>
      </c>
      <c r="AA341" s="20">
        <v>0.008</v>
      </c>
      <c r="AB341" s="21">
        <f t="shared" si="2"/>
        <v>4005.07765</v>
      </c>
      <c r="AC341" s="20"/>
      <c r="AD341" s="20"/>
      <c r="AE341" s="20">
        <f t="shared" ref="AE341:AE351" si="105">U341/R341</f>
        <v>95.63027597</v>
      </c>
      <c r="AF341" s="22" t="b">
        <f t="shared" si="4"/>
        <v>0</v>
      </c>
      <c r="AG341" s="20" t="b">
        <f t="shared" si="5"/>
        <v>0</v>
      </c>
      <c r="AH341" s="20" t="b">
        <f t="shared" si="6"/>
        <v>0</v>
      </c>
      <c r="AI341" s="20" t="b">
        <f t="shared" si="7"/>
        <v>0</v>
      </c>
      <c r="AJ341" s="20"/>
      <c r="AK341" s="20"/>
      <c r="AL341" s="20"/>
      <c r="AM341" s="20"/>
      <c r="AN341" s="20"/>
      <c r="AO341" s="20"/>
      <c r="AP341" s="20"/>
      <c r="AQ341" s="20"/>
      <c r="AR341" s="23"/>
      <c r="AS341" s="23"/>
      <c r="AT341" s="23"/>
      <c r="AU341" s="23"/>
      <c r="AV341" s="23"/>
    </row>
    <row r="342" ht="15.75" customHeight="1">
      <c r="A342" s="17" t="str">
        <f t="shared" si="1"/>
        <v>Libya-Africa2001</v>
      </c>
      <c r="B342" s="17" t="s">
        <v>117</v>
      </c>
      <c r="C342" s="18" t="s">
        <v>75</v>
      </c>
      <c r="D342" s="19" t="s">
        <v>77</v>
      </c>
      <c r="E342" s="17">
        <v>2.0758191858E10</v>
      </c>
      <c r="F342" s="18">
        <v>0.041</v>
      </c>
      <c r="G342" s="18">
        <v>261.0</v>
      </c>
      <c r="H342" s="18">
        <v>0.07</v>
      </c>
      <c r="I342" s="20">
        <f t="array" ref="I342:J342">IFNA(VLOOKUP(A342,ENERGY!$A$2:$F$2692,{5,6},0),0)</f>
        <v>13342</v>
      </c>
      <c r="J342" s="20"/>
      <c r="K342" s="20">
        <f t="array" ref="K342:S342">VLOOKUP(A342,'HUMAN RESOURCES'!$A$2:$M$2692,{2,3,4,5,6,7,8,9,10},0)</f>
        <v>0.022</v>
      </c>
      <c r="L342" s="20">
        <v>0.024</v>
      </c>
      <c r="M342" s="20">
        <v>74.0</v>
      </c>
      <c r="N342" s="20">
        <v>71.0</v>
      </c>
      <c r="O342" s="20">
        <v>0.326</v>
      </c>
      <c r="P342" s="20">
        <v>0.634</v>
      </c>
      <c r="Q342" s="20">
        <v>0.04</v>
      </c>
      <c r="R342" s="20">
        <v>5258677.0</v>
      </c>
      <c r="S342" s="20">
        <v>0.764</v>
      </c>
      <c r="T342" s="20">
        <f t="array" ref="T342:U342">VLOOKUP(A342,TOURISM!$A$2:$F$2692,{3,6},0)</f>
        <v>90000000</v>
      </c>
      <c r="U342" s="20">
        <v>5.72E8</v>
      </c>
      <c r="V342" s="20" t="str">
        <f t="array" ref="V342:AA342">VLOOKUP(A342,BUSINESS!$A$2:$J$2692,{4,5,6,7,8,9},0)</f>
        <v/>
      </c>
      <c r="W342" s="20"/>
      <c r="X342" s="20"/>
      <c r="Y342" s="20"/>
      <c r="Z342" s="20">
        <v>0.004</v>
      </c>
      <c r="AA342" s="20">
        <v>0.01</v>
      </c>
      <c r="AB342" s="21">
        <f t="shared" si="2"/>
        <v>3947.417166</v>
      </c>
      <c r="AC342" s="20">
        <f t="shared" ref="AC342:AC345" si="106">I342/R342</f>
        <v>0.002537140045</v>
      </c>
      <c r="AD342" s="20"/>
      <c r="AE342" s="20">
        <f t="shared" si="105"/>
        <v>108.7726057</v>
      </c>
      <c r="AF342" s="22" t="b">
        <f t="shared" si="4"/>
        <v>0</v>
      </c>
      <c r="AG342" s="20" t="b">
        <f t="shared" si="5"/>
        <v>0</v>
      </c>
      <c r="AH342" s="20" t="b">
        <f t="shared" si="6"/>
        <v>0</v>
      </c>
      <c r="AI342" s="20" t="b">
        <f t="shared" si="7"/>
        <v>0</v>
      </c>
      <c r="AJ342" s="20"/>
      <c r="AK342" s="20"/>
      <c r="AL342" s="20"/>
      <c r="AM342" s="20"/>
      <c r="AN342" s="20"/>
      <c r="AO342" s="20"/>
      <c r="AP342" s="20"/>
      <c r="AQ342" s="20"/>
      <c r="AR342" s="23"/>
      <c r="AS342" s="23"/>
      <c r="AT342" s="23"/>
      <c r="AU342" s="23"/>
      <c r="AV342" s="23"/>
    </row>
    <row r="343" ht="15.75" customHeight="1">
      <c r="A343" s="17" t="str">
        <f t="shared" si="1"/>
        <v>Libya-Africa2002</v>
      </c>
      <c r="B343" s="17" t="s">
        <v>117</v>
      </c>
      <c r="C343" s="18" t="s">
        <v>75</v>
      </c>
      <c r="D343" s="19" t="s">
        <v>79</v>
      </c>
      <c r="E343" s="17">
        <v>2.077653692E10</v>
      </c>
      <c r="F343" s="18">
        <v>0.049</v>
      </c>
      <c r="G343" s="18">
        <v>185.0</v>
      </c>
      <c r="H343" s="18">
        <v>0.07</v>
      </c>
      <c r="I343" s="20">
        <f t="array" ref="I343:J343">IFNA(VLOOKUP(A343,ENERGY!$A$2:$F$2692,{5,6},0),0)</f>
        <v>21611</v>
      </c>
      <c r="J343" s="20">
        <v>59035.0</v>
      </c>
      <c r="K343" s="20">
        <f t="array" ref="K343:S343">VLOOKUP(A343,'HUMAN RESOURCES'!$A$2:$M$2692,{2,3,4,5,6,7,8,9,10},0)</f>
        <v>0.023</v>
      </c>
      <c r="L343" s="20">
        <v>0.023</v>
      </c>
      <c r="M343" s="20">
        <v>74.0</v>
      </c>
      <c r="N343" s="20">
        <v>71.0</v>
      </c>
      <c r="O343" s="20">
        <v>0.32</v>
      </c>
      <c r="P343" s="20">
        <v>0.64</v>
      </c>
      <c r="Q343" s="20">
        <v>0.041</v>
      </c>
      <c r="R343" s="20">
        <v>5340389.0</v>
      </c>
      <c r="S343" s="20">
        <v>0.765</v>
      </c>
      <c r="T343" s="20">
        <f t="array" ref="T343:U343">VLOOKUP(A343,TOURISM!$A$2:$F$2692,{3,6},0)</f>
        <v>202000000</v>
      </c>
      <c r="U343" s="20">
        <v>6.54E8</v>
      </c>
      <c r="V343" s="20" t="str">
        <f t="array" ref="V343:AA343">VLOOKUP(A343,BUSINESS!$A$2:$J$2692,{4,5,6,7,8,9},0)</f>
        <v/>
      </c>
      <c r="W343" s="20"/>
      <c r="X343" s="20"/>
      <c r="Y343" s="20"/>
      <c r="Z343" s="20">
        <v>0.022</v>
      </c>
      <c r="AA343" s="20">
        <v>0.013</v>
      </c>
      <c r="AB343" s="21">
        <f t="shared" si="2"/>
        <v>3890.453845</v>
      </c>
      <c r="AC343" s="20">
        <f t="shared" si="106"/>
        <v>0.004046708957</v>
      </c>
      <c r="AD343" s="20">
        <f t="shared" ref="AD343:AD345" si="107">J343/R343</f>
        <v>0.01105443817</v>
      </c>
      <c r="AE343" s="20">
        <f t="shared" si="105"/>
        <v>122.4629891</v>
      </c>
      <c r="AF343" s="22" t="b">
        <f t="shared" si="4"/>
        <v>0</v>
      </c>
      <c r="AG343" s="20" t="b">
        <f t="shared" si="5"/>
        <v>0</v>
      </c>
      <c r="AH343" s="20" t="b">
        <f t="shared" si="6"/>
        <v>0</v>
      </c>
      <c r="AI343" s="20" t="b">
        <f t="shared" si="7"/>
        <v>0</v>
      </c>
      <c r="AJ343" s="20"/>
      <c r="AK343" s="20"/>
      <c r="AL343" s="20"/>
      <c r="AM343" s="20"/>
      <c r="AN343" s="20"/>
      <c r="AO343" s="20"/>
      <c r="AP343" s="20"/>
      <c r="AQ343" s="20"/>
      <c r="AR343" s="23"/>
      <c r="AS343" s="23"/>
      <c r="AT343" s="23"/>
      <c r="AU343" s="23"/>
      <c r="AV343" s="23"/>
    </row>
    <row r="344" ht="15.75" customHeight="1">
      <c r="A344" s="17" t="str">
        <f t="shared" si="1"/>
        <v>Libya-Africa2003</v>
      </c>
      <c r="B344" s="17" t="s">
        <v>117</v>
      </c>
      <c r="C344" s="18" t="s">
        <v>75</v>
      </c>
      <c r="D344" s="19" t="s">
        <v>81</v>
      </c>
      <c r="E344" s="17">
        <v>2.0782116982E10</v>
      </c>
      <c r="F344" s="18">
        <v>0.041</v>
      </c>
      <c r="G344" s="18">
        <v>194.0</v>
      </c>
      <c r="H344" s="18">
        <v>0.07</v>
      </c>
      <c r="I344" s="20">
        <f t="array" ref="I344:J344">IFNA(VLOOKUP(A344,ENERGY!$A$2:$F$2692,{5,6},0),0)</f>
        <v>20286</v>
      </c>
      <c r="J344" s="20">
        <v>67674.0</v>
      </c>
      <c r="K344" s="20">
        <f t="array" ref="K344:S344">VLOOKUP(A344,'HUMAN RESOURCES'!$A$2:$M$2692,{2,3,4,5,6,7,8,9,10},0)</f>
        <v>0.023</v>
      </c>
      <c r="L344" s="20">
        <v>0.022</v>
      </c>
      <c r="M344" s="20">
        <v>75.0</v>
      </c>
      <c r="N344" s="20">
        <v>71.0</v>
      </c>
      <c r="O344" s="20">
        <v>0.315</v>
      </c>
      <c r="P344" s="20">
        <v>0.644</v>
      </c>
      <c r="Q344" s="20">
        <v>0.041</v>
      </c>
      <c r="R344" s="20">
        <v>5422612.0</v>
      </c>
      <c r="S344" s="20">
        <v>0.767</v>
      </c>
      <c r="T344" s="20">
        <f t="array" ref="T344:U344">VLOOKUP(A344,TOURISM!$A$2:$F$2692,{3,6},0)</f>
        <v>243000000</v>
      </c>
      <c r="U344" s="20">
        <v>6.89E8</v>
      </c>
      <c r="V344" s="20" t="str">
        <f t="array" ref="V344:AA344">VLOOKUP(A344,BUSINESS!$A$2:$J$2692,{4,5,6,7,8,9},0)</f>
        <v/>
      </c>
      <c r="W344" s="20"/>
      <c r="X344" s="20"/>
      <c r="Y344" s="20"/>
      <c r="Z344" s="20">
        <v>0.028</v>
      </c>
      <c r="AA344" s="20">
        <v>0.023</v>
      </c>
      <c r="AB344" s="21">
        <f t="shared" si="2"/>
        <v>3832.491977</v>
      </c>
      <c r="AC344" s="20">
        <f t="shared" si="106"/>
        <v>0.003741001569</v>
      </c>
      <c r="AD344" s="20">
        <f t="shared" si="107"/>
        <v>0.01247996353</v>
      </c>
      <c r="AE344" s="20">
        <f t="shared" si="105"/>
        <v>127.0605384</v>
      </c>
      <c r="AF344" s="22" t="b">
        <f t="shared" si="4"/>
        <v>0</v>
      </c>
      <c r="AG344" s="20" t="b">
        <f t="shared" si="5"/>
        <v>0</v>
      </c>
      <c r="AH344" s="20" t="b">
        <f t="shared" si="6"/>
        <v>0</v>
      </c>
      <c r="AI344" s="20" t="b">
        <f t="shared" si="7"/>
        <v>0</v>
      </c>
      <c r="AJ344" s="20"/>
      <c r="AK344" s="20"/>
      <c r="AL344" s="20"/>
      <c r="AM344" s="20"/>
      <c r="AN344" s="20"/>
      <c r="AO344" s="20"/>
      <c r="AP344" s="20"/>
      <c r="AQ344" s="20"/>
      <c r="AR344" s="23"/>
      <c r="AS344" s="23"/>
      <c r="AT344" s="23"/>
      <c r="AU344" s="23"/>
      <c r="AV344" s="23"/>
    </row>
    <row r="345" ht="15.75" customHeight="1">
      <c r="A345" s="17" t="str">
        <f t="shared" si="1"/>
        <v>Libya-Africa2004</v>
      </c>
      <c r="B345" s="17" t="s">
        <v>117</v>
      </c>
      <c r="C345" s="18" t="s">
        <v>75</v>
      </c>
      <c r="D345" s="19" t="s">
        <v>83</v>
      </c>
      <c r="E345" s="17">
        <v>2.089878842E10</v>
      </c>
      <c r="F345" s="18">
        <v>0.035</v>
      </c>
      <c r="G345" s="18">
        <v>205.0</v>
      </c>
      <c r="H345" s="18">
        <v>0.061</v>
      </c>
      <c r="I345" s="20">
        <f t="array" ref="I345:J345">IFNA(VLOOKUP(A345,ENERGY!$A$2:$F$2692,{5,6},0),0)</f>
        <v>17738</v>
      </c>
      <c r="J345" s="20">
        <v>60392.0</v>
      </c>
      <c r="K345" s="20">
        <f t="array" ref="K345:S345">VLOOKUP(A345,'HUMAN RESOURCES'!$A$2:$M$2692,{2,3,4,5,6,7,8,9,10},0)</f>
        <v>0.023</v>
      </c>
      <c r="L345" s="20">
        <v>0.021</v>
      </c>
      <c r="M345" s="20">
        <v>75.0</v>
      </c>
      <c r="N345" s="20">
        <v>72.0</v>
      </c>
      <c r="O345" s="20">
        <v>0.31</v>
      </c>
      <c r="P345" s="20">
        <v>0.648</v>
      </c>
      <c r="Q345" s="20">
        <v>0.042</v>
      </c>
      <c r="R345" s="20">
        <v>5507000.0</v>
      </c>
      <c r="S345" s="20">
        <v>0.768</v>
      </c>
      <c r="T345" s="20">
        <f t="array" ref="T345:U345">VLOOKUP(A345,TOURISM!$A$2:$F$2692,{3,6},0)</f>
        <v>261000000</v>
      </c>
      <c r="U345" s="20">
        <v>7.89E8</v>
      </c>
      <c r="V345" s="20" t="str">
        <f t="array" ref="V345:AA345">VLOOKUP(A345,BUSINESS!$A$2:$J$2692,{4,5,6,7,8,9},0)</f>
        <v/>
      </c>
      <c r="W345" s="20"/>
      <c r="X345" s="20"/>
      <c r="Y345" s="20"/>
      <c r="Z345" s="20">
        <v>0.035</v>
      </c>
      <c r="AA345" s="20">
        <v>0.091</v>
      </c>
      <c r="AB345" s="21">
        <f t="shared" si="2"/>
        <v>3794.949777</v>
      </c>
      <c r="AC345" s="20">
        <f t="shared" si="106"/>
        <v>0.003220991465</v>
      </c>
      <c r="AD345" s="20">
        <f t="shared" si="107"/>
        <v>0.01096640639</v>
      </c>
      <c r="AE345" s="20">
        <f t="shared" si="105"/>
        <v>143.272199</v>
      </c>
      <c r="AF345" s="22" t="b">
        <f t="shared" si="4"/>
        <v>0</v>
      </c>
      <c r="AG345" s="20" t="b">
        <f t="shared" si="5"/>
        <v>0</v>
      </c>
      <c r="AH345" s="20" t="b">
        <f t="shared" si="6"/>
        <v>0</v>
      </c>
      <c r="AI345" s="20" t="b">
        <f t="shared" si="7"/>
        <v>0</v>
      </c>
      <c r="AJ345" s="20"/>
      <c r="AK345" s="20"/>
      <c r="AL345" s="20"/>
      <c r="AM345" s="20"/>
      <c r="AN345" s="20"/>
      <c r="AO345" s="20"/>
      <c r="AP345" s="20"/>
      <c r="AQ345" s="20"/>
      <c r="AR345" s="23"/>
      <c r="AS345" s="23"/>
      <c r="AT345" s="23"/>
      <c r="AU345" s="23"/>
      <c r="AV345" s="23"/>
    </row>
    <row r="346" ht="15.75" customHeight="1">
      <c r="A346" s="17" t="str">
        <f t="shared" si="1"/>
        <v>Libya-Africa2005</v>
      </c>
      <c r="B346" s="17" t="s">
        <v>117</v>
      </c>
      <c r="C346" s="18" t="s">
        <v>75</v>
      </c>
      <c r="D346" s="19" t="s">
        <v>84</v>
      </c>
      <c r="E346" s="17">
        <v>2.0955223881E10</v>
      </c>
      <c r="F346" s="18">
        <v>0.026</v>
      </c>
      <c r="G346" s="18">
        <v>213.0</v>
      </c>
      <c r="H346" s="18">
        <v>0.061</v>
      </c>
      <c r="I346" s="20">
        <f t="array" ref="I346:J346">IFNA(VLOOKUP(A346,ENERGY!$A$2:$F$2692,{5,6},0),0)</f>
        <v>0</v>
      </c>
      <c r="J346" s="20">
        <v>0.0</v>
      </c>
      <c r="K346" s="20">
        <f t="array" ref="K346:S346">VLOOKUP(A346,'HUMAN RESOURCES'!$A$2:$M$2692,{2,3,4,5,6,7,8,9,10},0)</f>
        <v>0.023</v>
      </c>
      <c r="L346" s="20">
        <v>0.02</v>
      </c>
      <c r="M346" s="20">
        <v>75.0</v>
      </c>
      <c r="N346" s="20">
        <v>72.0</v>
      </c>
      <c r="O346" s="20">
        <v>0.306</v>
      </c>
      <c r="P346" s="20">
        <v>0.651</v>
      </c>
      <c r="Q346" s="20">
        <v>0.043</v>
      </c>
      <c r="R346" s="20">
        <v>5594450.0</v>
      </c>
      <c r="S346" s="20">
        <v>0.769</v>
      </c>
      <c r="T346" s="20">
        <f t="array" ref="T346:U346">VLOOKUP(A346,TOURISM!$A$2:$F$2692,{3,6},0)</f>
        <v>301000000</v>
      </c>
      <c r="U346" s="20">
        <v>9.2E8</v>
      </c>
      <c r="V346" s="20" t="str">
        <f t="array" ref="V346:AA346">VLOOKUP(A346,BUSINESS!$A$2:$J$2692,{4,5,6,7,8,9},0)</f>
        <v/>
      </c>
      <c r="W346" s="20"/>
      <c r="X346" s="20"/>
      <c r="Y346" s="20"/>
      <c r="Z346" s="20">
        <v>0.039</v>
      </c>
      <c r="AA346" s="20">
        <v>0.357</v>
      </c>
      <c r="AB346" s="21">
        <f t="shared" si="2"/>
        <v>3745.716537</v>
      </c>
      <c r="AC346" s="20"/>
      <c r="AD346" s="20"/>
      <c r="AE346" s="20">
        <f t="shared" si="105"/>
        <v>164.4486947</v>
      </c>
      <c r="AF346" s="22" t="b">
        <f t="shared" si="4"/>
        <v>0</v>
      </c>
      <c r="AG346" s="20" t="b">
        <f t="shared" si="5"/>
        <v>0</v>
      </c>
      <c r="AH346" s="20" t="b">
        <f t="shared" si="6"/>
        <v>0</v>
      </c>
      <c r="AI346" s="20" t="b">
        <f t="shared" si="7"/>
        <v>0</v>
      </c>
      <c r="AJ346" s="20"/>
      <c r="AK346" s="20"/>
      <c r="AL346" s="20"/>
      <c r="AM346" s="20"/>
      <c r="AN346" s="20"/>
      <c r="AO346" s="20"/>
      <c r="AP346" s="20"/>
      <c r="AQ346" s="20"/>
      <c r="AR346" s="23"/>
      <c r="AS346" s="23"/>
      <c r="AT346" s="23"/>
      <c r="AU346" s="23"/>
      <c r="AV346" s="23"/>
    </row>
    <row r="347" ht="15.75" customHeight="1">
      <c r="A347" s="17" t="str">
        <f t="shared" si="1"/>
        <v>Libya-Africa2006</v>
      </c>
      <c r="B347" s="17" t="s">
        <v>117</v>
      </c>
      <c r="C347" s="18" t="s">
        <v>75</v>
      </c>
      <c r="D347" s="19" t="s">
        <v>85</v>
      </c>
      <c r="E347" s="17">
        <v>2.0982270733E10</v>
      </c>
      <c r="F347" s="18">
        <v>0.025</v>
      </c>
      <c r="G347" s="18">
        <v>237.0</v>
      </c>
      <c r="H347" s="18">
        <v>0.063</v>
      </c>
      <c r="I347" s="20">
        <f t="array" ref="I347:J347">IFNA(VLOOKUP(A347,ENERGY!$A$2:$F$2692,{5,6},0),0)</f>
        <v>17796</v>
      </c>
      <c r="J347" s="20">
        <v>50359.0</v>
      </c>
      <c r="K347" s="20">
        <f t="array" ref="K347:S347">VLOOKUP(A347,'HUMAN RESOURCES'!$A$2:$M$2692,{2,3,4,5,6,7,8,9,10},0)</f>
        <v>0.023</v>
      </c>
      <c r="L347" s="20">
        <v>0.019</v>
      </c>
      <c r="M347" s="20">
        <v>76.0</v>
      </c>
      <c r="N347" s="20">
        <v>72.0</v>
      </c>
      <c r="O347" s="20">
        <v>0.303</v>
      </c>
      <c r="P347" s="20">
        <v>0.654</v>
      </c>
      <c r="Q347" s="20">
        <v>0.043</v>
      </c>
      <c r="R347" s="20">
        <v>5686475.0</v>
      </c>
      <c r="S347" s="20">
        <v>0.77</v>
      </c>
      <c r="T347" s="20">
        <f t="array" ref="T347:U347">VLOOKUP(A347,TOURISM!$A$2:$F$2692,{3,6},0)</f>
        <v>244000000</v>
      </c>
      <c r="U347" s="20">
        <v>9.15E8</v>
      </c>
      <c r="V347" s="20" t="str">
        <f t="array" ref="V347:AA347">VLOOKUP(A347,BUSINESS!$A$2:$J$2692,{4,5,6,7,8,9},0)</f>
        <v/>
      </c>
      <c r="W347" s="20"/>
      <c r="X347" s="20"/>
      <c r="Y347" s="20"/>
      <c r="Z347" s="20">
        <v>0.043</v>
      </c>
      <c r="AA347" s="20">
        <v>0.691</v>
      </c>
      <c r="AB347" s="21">
        <f t="shared" si="2"/>
        <v>3689.855443</v>
      </c>
      <c r="AC347" s="20">
        <f t="shared" ref="AC347:AC349" si="108">I347/R347</f>
        <v>0.003129531036</v>
      </c>
      <c r="AD347" s="20">
        <f t="shared" ref="AD347:AD349" si="109">J347/R347</f>
        <v>0.008855925683</v>
      </c>
      <c r="AE347" s="20">
        <f t="shared" si="105"/>
        <v>160.9081197</v>
      </c>
      <c r="AF347" s="22" t="b">
        <f t="shared" si="4"/>
        <v>0</v>
      </c>
      <c r="AG347" s="20" t="b">
        <f t="shared" si="5"/>
        <v>0</v>
      </c>
      <c r="AH347" s="20" t="b">
        <f t="shared" si="6"/>
        <v>0</v>
      </c>
      <c r="AI347" s="20" t="b">
        <f t="shared" si="7"/>
        <v>0</v>
      </c>
      <c r="AJ347" s="20"/>
      <c r="AK347" s="20"/>
      <c r="AL347" s="20"/>
      <c r="AM347" s="20"/>
      <c r="AN347" s="20"/>
      <c r="AO347" s="20"/>
      <c r="AP347" s="20"/>
      <c r="AQ347" s="20"/>
      <c r="AR347" s="23"/>
      <c r="AS347" s="23"/>
      <c r="AT347" s="23"/>
      <c r="AU347" s="23"/>
      <c r="AV347" s="23"/>
    </row>
    <row r="348" ht="15.75" customHeight="1">
      <c r="A348" s="17" t="str">
        <f t="shared" si="1"/>
        <v>Libya-Africa2007</v>
      </c>
      <c r="B348" s="17" t="s">
        <v>117</v>
      </c>
      <c r="C348" s="18" t="s">
        <v>75</v>
      </c>
      <c r="D348" s="19" t="s">
        <v>86</v>
      </c>
      <c r="E348" s="17">
        <v>2.1099833784E10</v>
      </c>
      <c r="F348" s="18">
        <v>0.025</v>
      </c>
      <c r="G348" s="18">
        <v>276.0</v>
      </c>
      <c r="H348" s="18">
        <v>0.06</v>
      </c>
      <c r="I348" s="20">
        <f t="array" ref="I348:J348">IFNA(VLOOKUP(A348,ENERGY!$A$2:$F$2692,{5,6},0),0)</f>
        <v>17525</v>
      </c>
      <c r="J348" s="20">
        <v>54209.0</v>
      </c>
      <c r="K348" s="20">
        <f t="array" ref="K348:S348">VLOOKUP(A348,'HUMAN RESOURCES'!$A$2:$M$2692,{2,3,4,5,6,7,8,9,10},0)</f>
        <v>0.023</v>
      </c>
      <c r="L348" s="20">
        <v>0.017</v>
      </c>
      <c r="M348" s="20">
        <v>76.0</v>
      </c>
      <c r="N348" s="20">
        <v>72.0</v>
      </c>
      <c r="O348" s="20">
        <v>0.3</v>
      </c>
      <c r="P348" s="20">
        <v>0.656</v>
      </c>
      <c r="Q348" s="20">
        <v>0.044</v>
      </c>
      <c r="R348" s="20">
        <v>5782108.0</v>
      </c>
      <c r="S348" s="20">
        <v>0.772</v>
      </c>
      <c r="T348" s="20">
        <f t="array" ref="T348:U348">VLOOKUP(A348,TOURISM!$A$2:$F$2692,{3,6},0)</f>
        <v>99000000</v>
      </c>
      <c r="U348" s="20">
        <v>1.01E9</v>
      </c>
      <c r="V348" s="20" t="str">
        <f t="array" ref="V348:AA348">VLOOKUP(A348,BUSINESS!$A$2:$J$2692,{4,5,6,7,8,9},0)</f>
        <v/>
      </c>
      <c r="W348" s="20"/>
      <c r="X348" s="20"/>
      <c r="Y348" s="20"/>
      <c r="Z348" s="20">
        <v>0.047</v>
      </c>
      <c r="AA348" s="20">
        <v>0.778</v>
      </c>
      <c r="AB348" s="21">
        <f t="shared" si="2"/>
        <v>3649.159404</v>
      </c>
      <c r="AC348" s="20">
        <f t="shared" si="108"/>
        <v>0.003030901533</v>
      </c>
      <c r="AD348" s="20">
        <f t="shared" si="109"/>
        <v>0.009375300496</v>
      </c>
      <c r="AE348" s="20">
        <f t="shared" si="105"/>
        <v>174.6767788</v>
      </c>
      <c r="AF348" s="22" t="b">
        <f t="shared" si="4"/>
        <v>0</v>
      </c>
      <c r="AG348" s="20" t="b">
        <f t="shared" si="5"/>
        <v>0</v>
      </c>
      <c r="AH348" s="20" t="b">
        <f t="shared" si="6"/>
        <v>0</v>
      </c>
      <c r="AI348" s="20" t="b">
        <f t="shared" si="7"/>
        <v>0</v>
      </c>
      <c r="AJ348" s="20"/>
      <c r="AK348" s="20"/>
      <c r="AL348" s="20"/>
      <c r="AM348" s="20"/>
      <c r="AN348" s="20"/>
      <c r="AO348" s="20"/>
      <c r="AP348" s="20"/>
      <c r="AQ348" s="20"/>
      <c r="AR348" s="23"/>
      <c r="AS348" s="23"/>
      <c r="AT348" s="23"/>
      <c r="AU348" s="23"/>
      <c r="AV348" s="23"/>
    </row>
    <row r="349" ht="15.75" customHeight="1">
      <c r="A349" s="17" t="str">
        <f t="shared" si="1"/>
        <v>Libya-Africa2008</v>
      </c>
      <c r="B349" s="17" t="s">
        <v>117</v>
      </c>
      <c r="C349" s="18" t="s">
        <v>75</v>
      </c>
      <c r="D349" s="19" t="s">
        <v>87</v>
      </c>
      <c r="E349" s="17">
        <v>2.11219E10</v>
      </c>
      <c r="F349" s="18">
        <v>0.022</v>
      </c>
      <c r="G349" s="18">
        <v>318.0</v>
      </c>
      <c r="H349" s="18">
        <v>0.06</v>
      </c>
      <c r="I349" s="20">
        <f t="array" ref="I349:J349">IFNA(VLOOKUP(A349,ENERGY!$A$2:$F$2692,{5,6},0),0)</f>
        <v>17670</v>
      </c>
      <c r="J349" s="20">
        <v>52108.0</v>
      </c>
      <c r="K349" s="20">
        <f t="array" ref="K349:S349">VLOOKUP(A349,'HUMAN RESOURCES'!$A$2:$M$2692,{2,3,4,5,6,7,8,9,10},0)</f>
        <v>0.022</v>
      </c>
      <c r="L349" s="20">
        <v>0.016</v>
      </c>
      <c r="M349" s="20">
        <v>76.0</v>
      </c>
      <c r="N349" s="20">
        <v>73.0</v>
      </c>
      <c r="O349" s="20">
        <v>0.297</v>
      </c>
      <c r="P349" s="20">
        <v>0.658</v>
      </c>
      <c r="Q349" s="20">
        <v>0.044</v>
      </c>
      <c r="R349" s="20">
        <v>5876805.0</v>
      </c>
      <c r="S349" s="20">
        <v>0.773</v>
      </c>
      <c r="T349" s="20">
        <f t="array" ref="T349:U349">VLOOKUP(A349,TOURISM!$A$2:$F$2692,{3,6},0)</f>
        <v>99000000</v>
      </c>
      <c r="U349" s="20">
        <v>1.339E9</v>
      </c>
      <c r="V349" s="20" t="str">
        <f t="array" ref="V349:AA349">VLOOKUP(A349,BUSINESS!$A$2:$J$2692,{4,5,6,7,8,9},0)</f>
        <v/>
      </c>
      <c r="W349" s="20"/>
      <c r="X349" s="20"/>
      <c r="Y349" s="20"/>
      <c r="Z349" s="20">
        <v>0.09</v>
      </c>
      <c r="AA349" s="20">
        <v>1.256</v>
      </c>
      <c r="AB349" s="21">
        <f t="shared" si="2"/>
        <v>3594.112787</v>
      </c>
      <c r="AC349" s="20">
        <f t="shared" si="108"/>
        <v>0.003006735803</v>
      </c>
      <c r="AD349" s="20">
        <f t="shared" si="109"/>
        <v>0.008866722649</v>
      </c>
      <c r="AE349" s="20">
        <f t="shared" si="105"/>
        <v>227.8448919</v>
      </c>
      <c r="AF349" s="22" t="b">
        <f t="shared" si="4"/>
        <v>0</v>
      </c>
      <c r="AG349" s="20" t="b">
        <f t="shared" si="5"/>
        <v>0</v>
      </c>
      <c r="AH349" s="20" t="b">
        <f t="shared" si="6"/>
        <v>0</v>
      </c>
      <c r="AI349" s="20" t="b">
        <f t="shared" si="7"/>
        <v>0</v>
      </c>
      <c r="AJ349" s="20"/>
      <c r="AK349" s="20"/>
      <c r="AL349" s="20"/>
      <c r="AM349" s="20"/>
      <c r="AN349" s="20"/>
      <c r="AO349" s="20"/>
      <c r="AP349" s="20"/>
      <c r="AQ349" s="20"/>
      <c r="AR349" s="23"/>
      <c r="AS349" s="23"/>
      <c r="AT349" s="23"/>
      <c r="AU349" s="23"/>
      <c r="AV349" s="23"/>
    </row>
    <row r="350" ht="15.75" customHeight="1">
      <c r="A350" s="17" t="str">
        <f t="shared" si="1"/>
        <v>Libya-Africa2009</v>
      </c>
      <c r="B350" s="17" t="s">
        <v>117</v>
      </c>
      <c r="C350" s="18" t="s">
        <v>75</v>
      </c>
      <c r="D350" s="19" t="s">
        <v>88</v>
      </c>
      <c r="E350" s="17">
        <v>2.1268012747E10</v>
      </c>
      <c r="F350" s="18">
        <v>0.035</v>
      </c>
      <c r="G350" s="18">
        <v>349.0</v>
      </c>
      <c r="H350" s="18">
        <v>0.06</v>
      </c>
      <c r="I350" s="20">
        <f t="array" ref="I350:J350">IFNA(VLOOKUP(A350,ENERGY!$A$2:$F$2692,{5,6},0),0)</f>
        <v>0</v>
      </c>
      <c r="J350" s="20">
        <v>0.0</v>
      </c>
      <c r="K350" s="20">
        <f t="array" ref="K350:S350">VLOOKUP(A350,'HUMAN RESOURCES'!$A$2:$M$2692,{2,3,4,5,6,7,8,9,10},0)</f>
        <v>0.022</v>
      </c>
      <c r="L350" s="20">
        <v>0.015</v>
      </c>
      <c r="M350" s="20">
        <v>77.0</v>
      </c>
      <c r="N350" s="20">
        <v>73.0</v>
      </c>
      <c r="O350" s="20">
        <v>0.295</v>
      </c>
      <c r="P350" s="20">
        <v>0.659</v>
      </c>
      <c r="Q350" s="20">
        <v>0.045</v>
      </c>
      <c r="R350" s="20">
        <v>5964325.0</v>
      </c>
      <c r="S350" s="20">
        <v>0.775</v>
      </c>
      <c r="T350" s="20">
        <f t="array" ref="T350:U350">VLOOKUP(A350,TOURISM!$A$2:$F$2692,{3,6},0)</f>
        <v>159000000</v>
      </c>
      <c r="U350" s="20">
        <v>1.683E9</v>
      </c>
      <c r="V350" s="20" t="str">
        <f t="array" ref="V350:AA350">VLOOKUP(A350,BUSINESS!$A$2:$J$2692,{4,5,6,7,8,9},0)</f>
        <v/>
      </c>
      <c r="W350" s="20"/>
      <c r="X350" s="20"/>
      <c r="Y350" s="20"/>
      <c r="Z350" s="20">
        <v>0.108</v>
      </c>
      <c r="AA350" s="20">
        <v>1.599</v>
      </c>
      <c r="AB350" s="21">
        <f t="shared" si="2"/>
        <v>3565.870865</v>
      </c>
      <c r="AC350" s="20"/>
      <c r="AD350" s="20"/>
      <c r="AE350" s="20">
        <f t="shared" si="105"/>
        <v>282.1777821</v>
      </c>
      <c r="AF350" s="22" t="b">
        <f t="shared" si="4"/>
        <v>0</v>
      </c>
      <c r="AG350" s="20" t="b">
        <f t="shared" si="5"/>
        <v>0</v>
      </c>
      <c r="AH350" s="20" t="b">
        <f t="shared" si="6"/>
        <v>0</v>
      </c>
      <c r="AI350" s="20" t="b">
        <f t="shared" si="7"/>
        <v>0</v>
      </c>
      <c r="AJ350" s="20"/>
      <c r="AK350" s="20"/>
      <c r="AL350" s="20"/>
      <c r="AM350" s="20"/>
      <c r="AN350" s="20"/>
      <c r="AO350" s="20"/>
      <c r="AP350" s="20"/>
      <c r="AQ350" s="20"/>
      <c r="AR350" s="23"/>
      <c r="AS350" s="23"/>
      <c r="AT350" s="23"/>
      <c r="AU350" s="23"/>
      <c r="AV350" s="23"/>
    </row>
    <row r="351" ht="15.75" customHeight="1">
      <c r="A351" s="17" t="str">
        <f t="shared" si="1"/>
        <v>Libya-Africa2010</v>
      </c>
      <c r="B351" s="17" t="s">
        <v>117</v>
      </c>
      <c r="C351" s="18" t="s">
        <v>75</v>
      </c>
      <c r="D351" s="19" t="s">
        <v>89</v>
      </c>
      <c r="E351" s="17">
        <v>2.1287562189E10</v>
      </c>
      <c r="F351" s="18">
        <v>0.033</v>
      </c>
      <c r="G351" s="18">
        <v>389.0</v>
      </c>
      <c r="H351" s="18">
        <v>0.06</v>
      </c>
      <c r="I351" s="20">
        <f t="array" ref="I351:J351">IFNA(VLOOKUP(A351,ENERGY!$A$2:$F$2692,{5,6},0),0)</f>
        <v>17441</v>
      </c>
      <c r="J351" s="20">
        <v>49167.0</v>
      </c>
      <c r="K351" s="20">
        <f t="array" ref="K351:S351">VLOOKUP(A351,'HUMAN RESOURCES'!$A$2:$M$2692,{2,3,4,5,6,7,8,9,10},0)</f>
        <v>0.022</v>
      </c>
      <c r="L351" s="20">
        <v>0.014</v>
      </c>
      <c r="M351" s="20">
        <v>77.0</v>
      </c>
      <c r="N351" s="20">
        <v>73.0</v>
      </c>
      <c r="O351" s="20">
        <v>0.294</v>
      </c>
      <c r="P351" s="20">
        <v>0.66</v>
      </c>
      <c r="Q351" s="20">
        <v>0.046</v>
      </c>
      <c r="R351" s="20">
        <v>6040612.0</v>
      </c>
      <c r="S351" s="20">
        <v>0.776</v>
      </c>
      <c r="T351" s="20">
        <f t="array" ref="T351:U351">VLOOKUP(A351,TOURISM!$A$2:$F$2692,{3,6},0)</f>
        <v>170000000</v>
      </c>
      <c r="U351" s="20">
        <v>2.184E9</v>
      </c>
      <c r="V351" s="20" t="str">
        <f t="array" ref="V351:AA351">VLOOKUP(A351,BUSINESS!$A$2:$J$2692,{4,5,6,7,8,9},0)</f>
        <v/>
      </c>
      <c r="W351" s="20"/>
      <c r="X351" s="20"/>
      <c r="Y351" s="20"/>
      <c r="Z351" s="20">
        <v>0.14</v>
      </c>
      <c r="AA351" s="20">
        <v>1.804</v>
      </c>
      <c r="AB351" s="21">
        <f t="shared" si="2"/>
        <v>3524.073751</v>
      </c>
      <c r="AC351" s="20">
        <f t="shared" ref="AC351:AC353" si="110">I351/R351</f>
        <v>0.002887290228</v>
      </c>
      <c r="AD351" s="20">
        <f t="shared" ref="AD351:AD353" si="111">J351/R351</f>
        <v>0.008139407067</v>
      </c>
      <c r="AE351" s="20">
        <f t="shared" si="105"/>
        <v>361.5527698</v>
      </c>
      <c r="AF351" s="22" t="b">
        <f t="shared" si="4"/>
        <v>0</v>
      </c>
      <c r="AG351" s="20" t="b">
        <f t="shared" si="5"/>
        <v>0</v>
      </c>
      <c r="AH351" s="20" t="b">
        <f t="shared" si="6"/>
        <v>0</v>
      </c>
      <c r="AI351" s="20" t="b">
        <f t="shared" si="7"/>
        <v>0</v>
      </c>
      <c r="AJ351" s="20"/>
      <c r="AK351" s="20"/>
      <c r="AL351" s="20"/>
      <c r="AM351" s="20"/>
      <c r="AN351" s="20"/>
      <c r="AO351" s="20"/>
      <c r="AP351" s="20"/>
      <c r="AQ351" s="20"/>
      <c r="AR351" s="23"/>
      <c r="AS351" s="23"/>
      <c r="AT351" s="23"/>
      <c r="AU351" s="23"/>
      <c r="AV351" s="23"/>
    </row>
    <row r="352" ht="15.75" customHeight="1">
      <c r="A352" s="17" t="str">
        <f t="shared" si="1"/>
        <v>Libya-Africa2011</v>
      </c>
      <c r="B352" s="17" t="s">
        <v>117</v>
      </c>
      <c r="C352" s="18" t="s">
        <v>75</v>
      </c>
      <c r="D352" s="19" t="s">
        <v>90</v>
      </c>
      <c r="E352" s="17">
        <v>2.1313263933E10</v>
      </c>
      <c r="F352" s="18">
        <v>0.039</v>
      </c>
      <c r="G352" s="18">
        <v>211.0</v>
      </c>
      <c r="H352" s="18">
        <v>0.06</v>
      </c>
      <c r="I352" s="20">
        <f t="array" ref="I352:J352">IFNA(VLOOKUP(A352,ENERGY!$A$2:$F$2692,{5,6},0),0)</f>
        <v>17899</v>
      </c>
      <c r="J352" s="20">
        <v>53788.0</v>
      </c>
      <c r="K352" s="20">
        <f t="array" ref="K352:S352">VLOOKUP(A352,'HUMAN RESOURCES'!$A$2:$M$2692,{2,3,4,5,6,7,8,9,10},0)</f>
        <v>0.022</v>
      </c>
      <c r="L352" s="20">
        <v>0.014</v>
      </c>
      <c r="M352" s="20">
        <v>77.0</v>
      </c>
      <c r="N352" s="20">
        <v>73.0</v>
      </c>
      <c r="O352" s="20">
        <v>0.294</v>
      </c>
      <c r="P352" s="20">
        <v>0.659</v>
      </c>
      <c r="Q352" s="20">
        <v>0.046</v>
      </c>
      <c r="R352" s="20">
        <v>6103233.0</v>
      </c>
      <c r="S352" s="20">
        <v>0.778</v>
      </c>
      <c r="T352" s="20" t="str">
        <f t="array" ref="T352:U352">VLOOKUP(A352,TOURISM!$A$2:$F$2692,{3,6},0)</f>
        <v/>
      </c>
      <c r="U352" s="20"/>
      <c r="V352" s="20" t="str">
        <f t="array" ref="V352:AA352">VLOOKUP(A352,BUSINESS!$A$2:$J$2692,{4,5,6,7,8,9},0)</f>
        <v/>
      </c>
      <c r="W352" s="20"/>
      <c r="X352" s="20"/>
      <c r="Y352" s="20"/>
      <c r="Z352" s="20">
        <v>0.14</v>
      </c>
      <c r="AA352" s="20">
        <v>1.638</v>
      </c>
      <c r="AB352" s="21">
        <f t="shared" si="2"/>
        <v>3492.126867</v>
      </c>
      <c r="AC352" s="20">
        <f t="shared" si="110"/>
        <v>0.00293270796</v>
      </c>
      <c r="AD352" s="20">
        <f t="shared" si="111"/>
        <v>0.00881303401</v>
      </c>
      <c r="AE352" s="20"/>
      <c r="AF352" s="22" t="b">
        <f t="shared" si="4"/>
        <v>0</v>
      </c>
      <c r="AG352" s="20" t="b">
        <f t="shared" si="5"/>
        <v>0</v>
      </c>
      <c r="AH352" s="20" t="b">
        <f t="shared" si="6"/>
        <v>0</v>
      </c>
      <c r="AI352" s="20" t="b">
        <f t="shared" si="7"/>
        <v>0</v>
      </c>
      <c r="AJ352" s="20"/>
      <c r="AK352" s="20"/>
      <c r="AL352" s="20"/>
      <c r="AM352" s="20"/>
      <c r="AN352" s="20"/>
      <c r="AO352" s="20"/>
      <c r="AP352" s="20"/>
      <c r="AQ352" s="20"/>
      <c r="AR352" s="23"/>
      <c r="AS352" s="23"/>
      <c r="AT352" s="23"/>
      <c r="AU352" s="23"/>
      <c r="AV352" s="23"/>
    </row>
    <row r="353" ht="15.75" customHeight="1">
      <c r="A353" s="17" t="str">
        <f t="shared" si="1"/>
        <v>Libya-Africa2012</v>
      </c>
      <c r="B353" s="17" t="s">
        <v>117</v>
      </c>
      <c r="C353" s="18" t="s">
        <v>75</v>
      </c>
      <c r="D353" s="19" t="s">
        <v>91</v>
      </c>
      <c r="E353" s="17">
        <v>2.13681654E10</v>
      </c>
      <c r="F353" s="18">
        <v>0.039</v>
      </c>
      <c r="G353" s="18">
        <v>578.0</v>
      </c>
      <c r="H353" s="18">
        <v>0.06</v>
      </c>
      <c r="I353" s="20">
        <f t="array" ref="I353:J353">IFNA(VLOOKUP(A353,ENERGY!$A$2:$F$2692,{5,6},0),0)</f>
        <v>16951</v>
      </c>
      <c r="J353" s="20">
        <v>47832.0</v>
      </c>
      <c r="K353" s="20">
        <f t="array" ref="K353:S353">VLOOKUP(A353,'HUMAN RESOURCES'!$A$2:$M$2692,{2,3,4,5,6,7,8,9,10},0)</f>
        <v>0.021</v>
      </c>
      <c r="L353" s="20">
        <v>0.013</v>
      </c>
      <c r="M353" s="20">
        <v>77.0</v>
      </c>
      <c r="N353" s="20">
        <v>73.0</v>
      </c>
      <c r="O353" s="20">
        <v>0.295</v>
      </c>
      <c r="P353" s="20">
        <v>0.658</v>
      </c>
      <c r="Q353" s="20">
        <v>0.047</v>
      </c>
      <c r="R353" s="20">
        <v>6154623.0</v>
      </c>
      <c r="S353" s="20">
        <v>0.78</v>
      </c>
      <c r="T353" s="20" t="str">
        <f t="array" ref="T353:U353">VLOOKUP(A353,TOURISM!$A$2:$F$2692,{3,6},0)</f>
        <v/>
      </c>
      <c r="U353" s="20">
        <v>2.654E9</v>
      </c>
      <c r="V353" s="20">
        <f t="array" ref="V353:AA353">VLOOKUP(A353,BUSINESS!$A$2:$J$2692,{4,5,6,7,8,9},0)</f>
        <v>0.316</v>
      </c>
      <c r="W353" s="20">
        <v>35.0</v>
      </c>
      <c r="X353" s="20">
        <v>188.0</v>
      </c>
      <c r="Y353" s="20">
        <v>889.0</v>
      </c>
      <c r="Z353" s="20"/>
      <c r="AA353" s="20">
        <v>1.558</v>
      </c>
      <c r="AB353" s="21">
        <f t="shared" si="2"/>
        <v>3471.888595</v>
      </c>
      <c r="AC353" s="20">
        <f t="shared" si="110"/>
        <v>0.002754189818</v>
      </c>
      <c r="AD353" s="20">
        <f t="shared" si="111"/>
        <v>0.007771718918</v>
      </c>
      <c r="AE353" s="20">
        <f t="shared" ref="AE353:AE364" si="112">U353/R353</f>
        <v>431.2205638</v>
      </c>
      <c r="AF353" s="22" t="b">
        <f t="shared" si="4"/>
        <v>0</v>
      </c>
      <c r="AG353" s="20" t="b">
        <f t="shared" si="5"/>
        <v>0</v>
      </c>
      <c r="AH353" s="20" t="b">
        <f t="shared" si="6"/>
        <v>0</v>
      </c>
      <c r="AI353" s="20" t="b">
        <f t="shared" si="7"/>
        <v>0</v>
      </c>
      <c r="AJ353" s="20"/>
      <c r="AK353" s="20"/>
      <c r="AL353" s="20"/>
      <c r="AM353" s="20"/>
      <c r="AN353" s="20"/>
      <c r="AO353" s="20"/>
      <c r="AP353" s="20"/>
      <c r="AQ353" s="20"/>
      <c r="AR353" s="23"/>
      <c r="AS353" s="23"/>
      <c r="AT353" s="23"/>
      <c r="AU353" s="23"/>
      <c r="AV353" s="23"/>
    </row>
    <row r="354" ht="15.75" customHeight="1">
      <c r="A354" s="17" t="str">
        <f t="shared" si="1"/>
        <v>Madagascar-Africa2000</v>
      </c>
      <c r="B354" s="17" t="s">
        <v>118</v>
      </c>
      <c r="C354" s="18" t="s">
        <v>75</v>
      </c>
      <c r="D354" s="19" t="s">
        <v>76</v>
      </c>
      <c r="E354" s="17">
        <v>2.3874165047E10</v>
      </c>
      <c r="F354" s="18">
        <v>0.05</v>
      </c>
      <c r="G354" s="18">
        <v>12.0</v>
      </c>
      <c r="H354" s="18">
        <v>0.265</v>
      </c>
      <c r="I354" s="20" t="str">
        <f t="array" ref="I354:J354">IFNA(VLOOKUP(A354,ENERGY!$A$2:$F$2692,{5,6},0),0)</f>
        <v/>
      </c>
      <c r="J354" s="20"/>
      <c r="K354" s="20">
        <f t="array" ref="K354:S354">VLOOKUP(A354,'HUMAN RESOURCES'!$A$2:$M$2692,{2,3,4,5,6,7,8,9,10},0)</f>
        <v>0.041</v>
      </c>
      <c r="L354" s="20">
        <v>0.071</v>
      </c>
      <c r="M354" s="20">
        <v>60.0</v>
      </c>
      <c r="N354" s="20">
        <v>57.0</v>
      </c>
      <c r="O354" s="20">
        <v>0.455</v>
      </c>
      <c r="P354" s="20">
        <v>0.515</v>
      </c>
      <c r="Q354" s="20">
        <v>0.03</v>
      </c>
      <c r="R354" s="20">
        <v>1.5744811E7</v>
      </c>
      <c r="S354" s="20">
        <v>0.271</v>
      </c>
      <c r="T354" s="20">
        <f t="array" ref="T354:U354">VLOOKUP(A354,TOURISM!$A$2:$F$2692,{3,6},0)</f>
        <v>152000000</v>
      </c>
      <c r="U354" s="20">
        <v>1.39E8</v>
      </c>
      <c r="V354" s="20" t="str">
        <f t="array" ref="V354:AA354">VLOOKUP(A354,BUSINESS!$A$2:$J$2692,{4,5,6,7,8,9},0)</f>
        <v/>
      </c>
      <c r="W354" s="20"/>
      <c r="X354" s="20"/>
      <c r="Y354" s="20"/>
      <c r="Z354" s="20">
        <v>0.002</v>
      </c>
      <c r="AA354" s="20">
        <v>0.004</v>
      </c>
      <c r="AB354" s="21">
        <f t="shared" si="2"/>
        <v>1516.31957</v>
      </c>
      <c r="AC354" s="20"/>
      <c r="AD354" s="20"/>
      <c r="AE354" s="20">
        <f t="shared" si="112"/>
        <v>8.828305402</v>
      </c>
      <c r="AF354" s="22" t="b">
        <f t="shared" si="4"/>
        <v>0</v>
      </c>
      <c r="AG354" s="20" t="b">
        <f t="shared" si="5"/>
        <v>0</v>
      </c>
      <c r="AH354" s="20" t="b">
        <f t="shared" si="6"/>
        <v>0</v>
      </c>
      <c r="AI354" s="20" t="b">
        <f t="shared" si="7"/>
        <v>0</v>
      </c>
      <c r="AJ354" s="20"/>
      <c r="AK354" s="20"/>
      <c r="AL354" s="20"/>
      <c r="AM354" s="20"/>
      <c r="AN354" s="20"/>
      <c r="AO354" s="20"/>
      <c r="AP354" s="20"/>
      <c r="AQ354" s="20"/>
      <c r="AR354" s="23"/>
      <c r="AS354" s="23"/>
      <c r="AT354" s="23"/>
      <c r="AU354" s="23"/>
      <c r="AV354" s="23"/>
    </row>
    <row r="355" ht="15.75" customHeight="1">
      <c r="A355" s="17" t="str">
        <f t="shared" si="1"/>
        <v>Madagascar-Africa2001</v>
      </c>
      <c r="B355" s="17" t="s">
        <v>118</v>
      </c>
      <c r="C355" s="18" t="s">
        <v>75</v>
      </c>
      <c r="D355" s="19" t="s">
        <v>77</v>
      </c>
      <c r="E355" s="17">
        <v>2.3948541156E10</v>
      </c>
      <c r="F355" s="18">
        <v>0.05</v>
      </c>
      <c r="G355" s="18">
        <v>14.0</v>
      </c>
      <c r="H355" s="18">
        <v>0.253</v>
      </c>
      <c r="I355" s="20" t="str">
        <f t="array" ref="I355:J355">IFNA(VLOOKUP(A355,ENERGY!$A$2:$F$2692,{5,6},0),0)</f>
        <v/>
      </c>
      <c r="J355" s="20"/>
      <c r="K355" s="20">
        <f t="array" ref="K355:S355">VLOOKUP(A355,'HUMAN RESOURCES'!$A$2:$M$2692,{2,3,4,5,6,7,8,9,10},0)</f>
        <v>0.04</v>
      </c>
      <c r="L355" s="20">
        <v>0.067</v>
      </c>
      <c r="M355" s="20">
        <v>60.0</v>
      </c>
      <c r="N355" s="20">
        <v>58.0</v>
      </c>
      <c r="O355" s="20">
        <v>0.455</v>
      </c>
      <c r="P355" s="20">
        <v>0.516</v>
      </c>
      <c r="Q355" s="20">
        <v>0.03</v>
      </c>
      <c r="R355" s="20">
        <v>1.6235767E7</v>
      </c>
      <c r="S355" s="20">
        <v>0.274</v>
      </c>
      <c r="T355" s="20">
        <f t="array" ref="T355:U355">VLOOKUP(A355,TOURISM!$A$2:$F$2692,{3,6},0)</f>
        <v>149000000</v>
      </c>
      <c r="U355" s="20">
        <v>1.79E8</v>
      </c>
      <c r="V355" s="20" t="str">
        <f t="array" ref="V355:AA355">VLOOKUP(A355,BUSINESS!$A$2:$J$2692,{4,5,6,7,8,9},0)</f>
        <v/>
      </c>
      <c r="W355" s="20"/>
      <c r="X355" s="20"/>
      <c r="Y355" s="20"/>
      <c r="Z355" s="20">
        <v>0.002</v>
      </c>
      <c r="AA355" s="20">
        <v>0.009</v>
      </c>
      <c r="AB355" s="21">
        <f t="shared" si="2"/>
        <v>1475.04834</v>
      </c>
      <c r="AC355" s="20"/>
      <c r="AD355" s="20"/>
      <c r="AE355" s="20">
        <f t="shared" si="112"/>
        <v>11.02504119</v>
      </c>
      <c r="AF355" s="22" t="b">
        <f t="shared" si="4"/>
        <v>0</v>
      </c>
      <c r="AG355" s="20" t="b">
        <f t="shared" si="5"/>
        <v>0</v>
      </c>
      <c r="AH355" s="20" t="b">
        <f t="shared" si="6"/>
        <v>0</v>
      </c>
      <c r="AI355" s="20" t="b">
        <f t="shared" si="7"/>
        <v>0</v>
      </c>
      <c r="AJ355" s="20"/>
      <c r="AK355" s="20"/>
      <c r="AL355" s="20"/>
      <c r="AM355" s="20"/>
      <c r="AN355" s="20"/>
      <c r="AO355" s="20"/>
      <c r="AP355" s="20"/>
      <c r="AQ355" s="20"/>
      <c r="AR355" s="23"/>
      <c r="AS355" s="23"/>
      <c r="AT355" s="23"/>
      <c r="AU355" s="23"/>
      <c r="AV355" s="23"/>
    </row>
    <row r="356" ht="15.75" customHeight="1">
      <c r="A356" s="17" t="str">
        <f t="shared" si="1"/>
        <v>Madagascar-Africa2002</v>
      </c>
      <c r="B356" s="17" t="s">
        <v>118</v>
      </c>
      <c r="C356" s="18" t="s">
        <v>75</v>
      </c>
      <c r="D356" s="19" t="s">
        <v>79</v>
      </c>
      <c r="E356" s="17">
        <v>2.3965280312E10</v>
      </c>
      <c r="F356" s="18">
        <v>0.052</v>
      </c>
      <c r="G356" s="18">
        <v>14.0</v>
      </c>
      <c r="H356" s="18">
        <v>0.253</v>
      </c>
      <c r="I356" s="20" t="str">
        <f t="array" ref="I356:J356">IFNA(VLOOKUP(A356,ENERGY!$A$2:$F$2692,{5,6},0),0)</f>
        <v/>
      </c>
      <c r="J356" s="20">
        <v>2013.0</v>
      </c>
      <c r="K356" s="20">
        <f t="array" ref="K356:S356">VLOOKUP(A356,'HUMAN RESOURCES'!$A$2:$M$2692,{2,3,4,5,6,7,8,9,10},0)</f>
        <v>0.04</v>
      </c>
      <c r="L356" s="20">
        <v>0.064</v>
      </c>
      <c r="M356" s="20">
        <v>61.0</v>
      </c>
      <c r="N356" s="20">
        <v>59.0</v>
      </c>
      <c r="O356" s="20">
        <v>0.454</v>
      </c>
      <c r="P356" s="20">
        <v>0.517</v>
      </c>
      <c r="Q356" s="20">
        <v>0.03</v>
      </c>
      <c r="R356" s="20">
        <v>1.6736029E7</v>
      </c>
      <c r="S356" s="20">
        <v>0.277</v>
      </c>
      <c r="T356" s="20">
        <f t="array" ref="T356:U356">VLOOKUP(A356,TOURISM!$A$2:$F$2692,{3,6},0)</f>
        <v>109000000</v>
      </c>
      <c r="U356" s="20">
        <v>1.92E8</v>
      </c>
      <c r="V356" s="20" t="str">
        <f t="array" ref="V356:AA356">VLOOKUP(A356,BUSINESS!$A$2:$J$2692,{4,5,6,7,8,9},0)</f>
        <v/>
      </c>
      <c r="W356" s="20"/>
      <c r="X356" s="20"/>
      <c r="Y356" s="20"/>
      <c r="Z356" s="20">
        <v>0.003</v>
      </c>
      <c r="AA356" s="20">
        <v>0.01</v>
      </c>
      <c r="AB356" s="21">
        <f t="shared" si="2"/>
        <v>1431.957384</v>
      </c>
      <c r="AC356" s="20"/>
      <c r="AD356" s="20">
        <f t="shared" ref="AD356:AD358" si="113">J356/R356</f>
        <v>0.0001202794283</v>
      </c>
      <c r="AE356" s="20">
        <f t="shared" si="112"/>
        <v>11.47225546</v>
      </c>
      <c r="AF356" s="22" t="b">
        <f t="shared" si="4"/>
        <v>0</v>
      </c>
      <c r="AG356" s="20" t="b">
        <f t="shared" si="5"/>
        <v>0</v>
      </c>
      <c r="AH356" s="20" t="b">
        <f t="shared" si="6"/>
        <v>0</v>
      </c>
      <c r="AI356" s="20" t="b">
        <f t="shared" si="7"/>
        <v>0</v>
      </c>
      <c r="AJ356" s="20"/>
      <c r="AK356" s="20"/>
      <c r="AL356" s="20"/>
      <c r="AM356" s="20"/>
      <c r="AN356" s="20"/>
      <c r="AO356" s="20"/>
      <c r="AP356" s="20"/>
      <c r="AQ356" s="20"/>
      <c r="AR356" s="23"/>
      <c r="AS356" s="23"/>
      <c r="AT356" s="23"/>
      <c r="AU356" s="23"/>
      <c r="AV356" s="23"/>
    </row>
    <row r="357" ht="15.75" customHeight="1">
      <c r="A357" s="17" t="str">
        <f t="shared" si="1"/>
        <v>Madagascar-Africa2003</v>
      </c>
      <c r="B357" s="17" t="s">
        <v>118</v>
      </c>
      <c r="C357" s="18" t="s">
        <v>75</v>
      </c>
      <c r="D357" s="19" t="s">
        <v>81</v>
      </c>
      <c r="E357" s="17">
        <v>2.3996656676E10</v>
      </c>
      <c r="F357" s="18">
        <v>0.048</v>
      </c>
      <c r="G357" s="18">
        <v>15.0</v>
      </c>
      <c r="H357" s="18">
        <v>0.243</v>
      </c>
      <c r="I357" s="20" t="str">
        <f t="array" ref="I357:J357">IFNA(VLOOKUP(A357,ENERGY!$A$2:$F$2692,{5,6},0),0)</f>
        <v/>
      </c>
      <c r="J357" s="20">
        <v>1822.0</v>
      </c>
      <c r="K357" s="20">
        <f t="array" ref="K357:S357">VLOOKUP(A357,'HUMAN RESOURCES'!$A$2:$M$2692,{2,3,4,5,6,7,8,9,10},0)</f>
        <v>0.039</v>
      </c>
      <c r="L357" s="20">
        <v>0.061</v>
      </c>
      <c r="M357" s="20">
        <v>62.0</v>
      </c>
      <c r="N357" s="20">
        <v>59.0</v>
      </c>
      <c r="O357" s="20">
        <v>0.452</v>
      </c>
      <c r="P357" s="20">
        <v>0.518</v>
      </c>
      <c r="Q357" s="20">
        <v>0.029</v>
      </c>
      <c r="R357" s="20">
        <v>1.7245275E7</v>
      </c>
      <c r="S357" s="20">
        <v>0.279</v>
      </c>
      <c r="T357" s="20">
        <f t="array" ref="T357:U357">VLOOKUP(A357,TOURISM!$A$2:$F$2692,{3,6},0)</f>
        <v>119000000</v>
      </c>
      <c r="U357" s="20">
        <v>6.7E7</v>
      </c>
      <c r="V357" s="20" t="str">
        <f t="array" ref="V357:AA357">VLOOKUP(A357,BUSINESS!$A$2:$J$2692,{4,5,6,7,8,9},0)</f>
        <v/>
      </c>
      <c r="W357" s="20">
        <v>67.0</v>
      </c>
      <c r="X357" s="20"/>
      <c r="Y357" s="20"/>
      <c r="Z357" s="20">
        <v>0.004</v>
      </c>
      <c r="AA357" s="20">
        <v>0.016</v>
      </c>
      <c r="AB357" s="21">
        <f t="shared" si="2"/>
        <v>1391.49168</v>
      </c>
      <c r="AC357" s="20"/>
      <c r="AD357" s="20">
        <f t="shared" si="113"/>
        <v>0.0001056521279</v>
      </c>
      <c r="AE357" s="20">
        <f t="shared" si="112"/>
        <v>3.885122157</v>
      </c>
      <c r="AF357" s="22" t="b">
        <f t="shared" si="4"/>
        <v>0</v>
      </c>
      <c r="AG357" s="20" t="b">
        <f t="shared" si="5"/>
        <v>0</v>
      </c>
      <c r="AH357" s="20" t="b">
        <f t="shared" si="6"/>
        <v>0</v>
      </c>
      <c r="AI357" s="20" t="b">
        <f t="shared" si="7"/>
        <v>0</v>
      </c>
      <c r="AJ357" s="20"/>
      <c r="AK357" s="20"/>
      <c r="AL357" s="20"/>
      <c r="AM357" s="20"/>
      <c r="AN357" s="20"/>
      <c r="AO357" s="20"/>
      <c r="AP357" s="20"/>
      <c r="AQ357" s="20"/>
      <c r="AR357" s="23"/>
      <c r="AS357" s="23"/>
      <c r="AT357" s="23"/>
      <c r="AU357" s="23"/>
      <c r="AV357" s="23"/>
    </row>
    <row r="358" ht="15.75" customHeight="1">
      <c r="A358" s="17" t="str">
        <f t="shared" si="1"/>
        <v>Madagascar-Africa2004</v>
      </c>
      <c r="B358" s="17" t="s">
        <v>118</v>
      </c>
      <c r="C358" s="18" t="s">
        <v>75</v>
      </c>
      <c r="D358" s="19" t="s">
        <v>83</v>
      </c>
      <c r="E358" s="17">
        <v>2.400968046E10</v>
      </c>
      <c r="F358" s="18">
        <v>0.049</v>
      </c>
      <c r="G358" s="18">
        <v>12.0</v>
      </c>
      <c r="H358" s="18">
        <v>0.255</v>
      </c>
      <c r="I358" s="20" t="str">
        <f t="array" ref="I358:J358">IFNA(VLOOKUP(A358,ENERGY!$A$2:$F$2692,{5,6},0),0)</f>
        <v/>
      </c>
      <c r="J358" s="20">
        <v>1944.0</v>
      </c>
      <c r="K358" s="20">
        <f t="array" ref="K358:S358">VLOOKUP(A358,'HUMAN RESOURCES'!$A$2:$M$2692,{2,3,4,5,6,7,8,9,10},0)</f>
        <v>0.038</v>
      </c>
      <c r="L358" s="20">
        <v>0.058</v>
      </c>
      <c r="M358" s="20">
        <v>62.0</v>
      </c>
      <c r="N358" s="20">
        <v>59.0</v>
      </c>
      <c r="O358" s="20">
        <v>0.45</v>
      </c>
      <c r="P358" s="20">
        <v>0.52</v>
      </c>
      <c r="Q358" s="20">
        <v>0.029</v>
      </c>
      <c r="R358" s="20">
        <v>1.7763367E7</v>
      </c>
      <c r="S358" s="20">
        <v>0.282</v>
      </c>
      <c r="T358" s="20">
        <f t="array" ref="T358:U358">VLOOKUP(A358,TOURISM!$A$2:$F$2692,{3,6},0)</f>
        <v>239000000</v>
      </c>
      <c r="U358" s="20">
        <v>1.08E8</v>
      </c>
      <c r="V358" s="20" t="str">
        <f t="array" ref="V358:AA358">VLOOKUP(A358,BUSINESS!$A$2:$J$2692,{4,5,6,7,8,9},0)</f>
        <v/>
      </c>
      <c r="W358" s="20">
        <v>44.0</v>
      </c>
      <c r="X358" s="20"/>
      <c r="Y358" s="20"/>
      <c r="Z358" s="20">
        <v>0.005</v>
      </c>
      <c r="AA358" s="20">
        <v>0.019</v>
      </c>
      <c r="AB358" s="21">
        <f t="shared" si="2"/>
        <v>1351.640174</v>
      </c>
      <c r="AC358" s="20"/>
      <c r="AD358" s="20">
        <f t="shared" si="113"/>
        <v>0.0001094387117</v>
      </c>
      <c r="AE358" s="20">
        <f t="shared" si="112"/>
        <v>6.079928428</v>
      </c>
      <c r="AF358" s="22" t="b">
        <f t="shared" si="4"/>
        <v>0</v>
      </c>
      <c r="AG358" s="20" t="b">
        <f t="shared" si="5"/>
        <v>0</v>
      </c>
      <c r="AH358" s="20" t="b">
        <f t="shared" si="6"/>
        <v>0</v>
      </c>
      <c r="AI358" s="20" t="b">
        <f t="shared" si="7"/>
        <v>0</v>
      </c>
      <c r="AJ358" s="20"/>
      <c r="AK358" s="20"/>
      <c r="AL358" s="20"/>
      <c r="AM358" s="20"/>
      <c r="AN358" s="20"/>
      <c r="AO358" s="20"/>
      <c r="AP358" s="20"/>
      <c r="AQ358" s="20"/>
      <c r="AR358" s="23"/>
      <c r="AS358" s="23"/>
      <c r="AT358" s="23"/>
      <c r="AU358" s="23"/>
      <c r="AV358" s="23"/>
    </row>
    <row r="359" ht="15.75" customHeight="1">
      <c r="A359" s="17" t="str">
        <f t="shared" si="1"/>
        <v>Madagascar-Africa2005</v>
      </c>
      <c r="B359" s="17" t="s">
        <v>118</v>
      </c>
      <c r="C359" s="18" t="s">
        <v>75</v>
      </c>
      <c r="D359" s="19" t="s">
        <v>84</v>
      </c>
      <c r="E359" s="17">
        <v>2.40625E10</v>
      </c>
      <c r="F359" s="18">
        <v>0.049</v>
      </c>
      <c r="G359" s="18">
        <v>13.0</v>
      </c>
      <c r="H359" s="18">
        <v>0.27</v>
      </c>
      <c r="I359" s="20">
        <f t="array" ref="I359:J359">IFNA(VLOOKUP(A359,ENERGY!$A$2:$F$2692,{5,6},0),0)</f>
        <v>0</v>
      </c>
      <c r="J359" s="20">
        <v>0.0</v>
      </c>
      <c r="K359" s="20">
        <f t="array" ref="K359:S359">VLOOKUP(A359,'HUMAN RESOURCES'!$A$2:$M$2692,{2,3,4,5,6,7,8,9,10},0)</f>
        <v>0.038</v>
      </c>
      <c r="L359" s="20">
        <v>0.055</v>
      </c>
      <c r="M359" s="20">
        <v>63.0</v>
      </c>
      <c r="N359" s="20">
        <v>60.0</v>
      </c>
      <c r="O359" s="20">
        <v>0.448</v>
      </c>
      <c r="P359" s="20">
        <v>0.523</v>
      </c>
      <c r="Q359" s="20">
        <v>0.029</v>
      </c>
      <c r="R359" s="20">
        <v>1.8290394E7</v>
      </c>
      <c r="S359" s="20">
        <v>0.288</v>
      </c>
      <c r="T359" s="20">
        <f t="array" ref="T359:U359">VLOOKUP(A359,TOURISM!$A$2:$F$2692,{3,6},0)</f>
        <v>290000000</v>
      </c>
      <c r="U359" s="20">
        <v>8.0E7</v>
      </c>
      <c r="V359" s="20">
        <f t="array" ref="V359:AA359">VLOOKUP(A359,BUSINESS!$A$2:$J$2692,{4,5,6,7,8,9},0)</f>
        <v>0.469</v>
      </c>
      <c r="W359" s="20">
        <v>38.0</v>
      </c>
      <c r="X359" s="20"/>
      <c r="Y359" s="20">
        <v>400.0</v>
      </c>
      <c r="Z359" s="20">
        <v>0.006</v>
      </c>
      <c r="AA359" s="20">
        <v>0.028</v>
      </c>
      <c r="AB359" s="21">
        <f t="shared" si="2"/>
        <v>1315.581283</v>
      </c>
      <c r="AC359" s="20"/>
      <c r="AD359" s="20"/>
      <c r="AE359" s="20">
        <f t="shared" si="112"/>
        <v>4.373880628</v>
      </c>
      <c r="AF359" s="22" t="b">
        <f t="shared" si="4"/>
        <v>0</v>
      </c>
      <c r="AG359" s="20" t="b">
        <f t="shared" si="5"/>
        <v>0</v>
      </c>
      <c r="AH359" s="20" t="b">
        <f t="shared" si="6"/>
        <v>0</v>
      </c>
      <c r="AI359" s="20" t="b">
        <f t="shared" si="7"/>
        <v>0</v>
      </c>
      <c r="AJ359" s="20"/>
      <c r="AK359" s="20"/>
      <c r="AL359" s="20"/>
      <c r="AM359" s="20"/>
      <c r="AN359" s="20"/>
      <c r="AO359" s="20"/>
      <c r="AP359" s="20"/>
      <c r="AQ359" s="20"/>
      <c r="AR359" s="23"/>
      <c r="AS359" s="23"/>
      <c r="AT359" s="23"/>
      <c r="AU359" s="23"/>
      <c r="AV359" s="23"/>
    </row>
    <row r="360" ht="15.75" customHeight="1">
      <c r="A360" s="17" t="str">
        <f t="shared" si="1"/>
        <v>Madagascar-Africa2006</v>
      </c>
      <c r="B360" s="17" t="s">
        <v>118</v>
      </c>
      <c r="C360" s="18" t="s">
        <v>75</v>
      </c>
      <c r="D360" s="19" t="s">
        <v>85</v>
      </c>
      <c r="E360" s="17">
        <v>2.4074553674E10</v>
      </c>
      <c r="F360" s="18">
        <v>0.05</v>
      </c>
      <c r="G360" s="18">
        <v>15.0</v>
      </c>
      <c r="H360" s="18">
        <v>0.295</v>
      </c>
      <c r="I360" s="20" t="str">
        <f t="array" ref="I360:J360">IFNA(VLOOKUP(A360,ENERGY!$A$2:$F$2692,{5,6},0),0)</f>
        <v/>
      </c>
      <c r="J360" s="20">
        <v>1808.0</v>
      </c>
      <c r="K360" s="20">
        <f t="array" ref="K360:S360">VLOOKUP(A360,'HUMAN RESOURCES'!$A$2:$M$2692,{2,3,4,5,6,7,8,9,10},0)</f>
        <v>0.037</v>
      </c>
      <c r="L360" s="20">
        <v>0.052</v>
      </c>
      <c r="M360" s="20">
        <v>63.0</v>
      </c>
      <c r="N360" s="20">
        <v>60.0</v>
      </c>
      <c r="O360" s="20">
        <v>0.446</v>
      </c>
      <c r="P360" s="20">
        <v>0.525</v>
      </c>
      <c r="Q360" s="20">
        <v>0.029</v>
      </c>
      <c r="R360" s="20">
        <v>1.8826126E7</v>
      </c>
      <c r="S360" s="20">
        <v>0.294</v>
      </c>
      <c r="T360" s="20">
        <f t="array" ref="T360:U360">VLOOKUP(A360,TOURISM!$A$2:$F$2692,{3,6},0)</f>
        <v>386000000</v>
      </c>
      <c r="U360" s="20">
        <v>8.6E7</v>
      </c>
      <c r="V360" s="20">
        <f t="array" ref="V360:AA360">VLOOKUP(A360,BUSINESS!$A$2:$J$2692,{4,5,6,7,8,9},0)</f>
        <v>0.465</v>
      </c>
      <c r="W360" s="20">
        <v>21.0</v>
      </c>
      <c r="X360" s="20"/>
      <c r="Y360" s="20">
        <v>304.0</v>
      </c>
      <c r="Z360" s="20">
        <v>0.006</v>
      </c>
      <c r="AA360" s="20">
        <v>0.056</v>
      </c>
      <c r="AB360" s="21">
        <f t="shared" si="2"/>
        <v>1278.784264</v>
      </c>
      <c r="AC360" s="20"/>
      <c r="AD360" s="20">
        <f t="shared" ref="AD360:AD361" si="114">J360/R360</f>
        <v>0.00009603675233</v>
      </c>
      <c r="AE360" s="20">
        <f t="shared" si="112"/>
        <v>4.568119856</v>
      </c>
      <c r="AF360" s="22" t="b">
        <f t="shared" si="4"/>
        <v>0</v>
      </c>
      <c r="AG360" s="20" t="b">
        <f t="shared" si="5"/>
        <v>0</v>
      </c>
      <c r="AH360" s="20" t="b">
        <f t="shared" si="6"/>
        <v>0</v>
      </c>
      <c r="AI360" s="20" t="b">
        <f t="shared" si="7"/>
        <v>0</v>
      </c>
      <c r="AJ360" s="20"/>
      <c r="AK360" s="20"/>
      <c r="AL360" s="20"/>
      <c r="AM360" s="20"/>
      <c r="AN360" s="20"/>
      <c r="AO360" s="20"/>
      <c r="AP360" s="20"/>
      <c r="AQ360" s="20"/>
      <c r="AR360" s="23"/>
      <c r="AS360" s="23"/>
      <c r="AT360" s="23"/>
      <c r="AU360" s="23"/>
      <c r="AV360" s="23"/>
    </row>
    <row r="361" ht="15.75" customHeight="1">
      <c r="A361" s="17" t="str">
        <f t="shared" si="1"/>
        <v>Madagascar-Africa2007</v>
      </c>
      <c r="B361" s="17" t="s">
        <v>118</v>
      </c>
      <c r="C361" s="18" t="s">
        <v>75</v>
      </c>
      <c r="D361" s="19" t="s">
        <v>86</v>
      </c>
      <c r="E361" s="17">
        <v>2.4405791045E10</v>
      </c>
      <c r="F361" s="18">
        <v>0.05</v>
      </c>
      <c r="G361" s="18">
        <v>19.0</v>
      </c>
      <c r="H361" s="18">
        <v>0.45</v>
      </c>
      <c r="I361" s="20" t="str">
        <f t="array" ref="I361:J361">IFNA(VLOOKUP(A361,ENERGY!$A$2:$F$2692,{5,6},0),0)</f>
        <v/>
      </c>
      <c r="J361" s="20">
        <v>1815.0</v>
      </c>
      <c r="K361" s="20">
        <f t="array" ref="K361:S361">VLOOKUP(A361,'HUMAN RESOURCES'!$A$2:$M$2692,{2,3,4,5,6,7,8,9,10},0)</f>
        <v>0.037</v>
      </c>
      <c r="L361" s="20">
        <v>0.049</v>
      </c>
      <c r="M361" s="20">
        <v>63.0</v>
      </c>
      <c r="N361" s="20">
        <v>61.0</v>
      </c>
      <c r="O361" s="20">
        <v>0.443</v>
      </c>
      <c r="P361" s="20">
        <v>0.528</v>
      </c>
      <c r="Q361" s="20">
        <v>0.029</v>
      </c>
      <c r="R361" s="20">
        <v>1.9371023E7</v>
      </c>
      <c r="S361" s="20">
        <v>0.3</v>
      </c>
      <c r="T361" s="20">
        <f t="array" ref="T361:U361">VLOOKUP(A361,TOURISM!$A$2:$F$2692,{3,6},0)</f>
        <v>506000000</v>
      </c>
      <c r="U361" s="20">
        <v>9.4E7</v>
      </c>
      <c r="V361" s="20">
        <f t="array" ref="V361:AA361">VLOOKUP(A361,BUSINESS!$A$2:$J$2692,{4,5,6,7,8,9},0)</f>
        <v>0.465</v>
      </c>
      <c r="W361" s="20">
        <v>7.0</v>
      </c>
      <c r="X361" s="20"/>
      <c r="Y361" s="20">
        <v>238.0</v>
      </c>
      <c r="Z361" s="20">
        <v>0.007</v>
      </c>
      <c r="AA361" s="20">
        <v>0.114</v>
      </c>
      <c r="AB361" s="21">
        <f t="shared" si="2"/>
        <v>1259.912347</v>
      </c>
      <c r="AC361" s="20"/>
      <c r="AD361" s="20">
        <f t="shared" si="114"/>
        <v>0.00009369665195</v>
      </c>
      <c r="AE361" s="20">
        <f t="shared" si="112"/>
        <v>4.852608972</v>
      </c>
      <c r="AF361" s="22" t="b">
        <f t="shared" si="4"/>
        <v>0</v>
      </c>
      <c r="AG361" s="20" t="b">
        <f t="shared" si="5"/>
        <v>0</v>
      </c>
      <c r="AH361" s="20" t="b">
        <f t="shared" si="6"/>
        <v>0</v>
      </c>
      <c r="AI361" s="20" t="b">
        <f t="shared" si="7"/>
        <v>0</v>
      </c>
      <c r="AJ361" s="20"/>
      <c r="AK361" s="20"/>
      <c r="AL361" s="20"/>
      <c r="AM361" s="20"/>
      <c r="AN361" s="20"/>
      <c r="AO361" s="20"/>
      <c r="AP361" s="20"/>
      <c r="AQ361" s="20"/>
      <c r="AR361" s="23"/>
      <c r="AS361" s="23"/>
      <c r="AT361" s="23"/>
      <c r="AU361" s="23"/>
      <c r="AV361" s="23"/>
    </row>
    <row r="362" ht="15.75" customHeight="1">
      <c r="A362" s="17" t="str">
        <f t="shared" si="1"/>
        <v>Madagascar-Africa2008</v>
      </c>
      <c r="B362" s="17" t="s">
        <v>118</v>
      </c>
      <c r="C362" s="18" t="s">
        <v>75</v>
      </c>
      <c r="D362" s="19" t="s">
        <v>87</v>
      </c>
      <c r="E362" s="17">
        <v>2.4468324E10</v>
      </c>
      <c r="F362" s="18">
        <v>0.043</v>
      </c>
      <c r="G362" s="18">
        <v>20.0</v>
      </c>
      <c r="H362" s="18">
        <v>0.45</v>
      </c>
      <c r="I362" s="20">
        <f t="array" ref="I362:J362">IFNA(VLOOKUP(A362,ENERGY!$A$2:$F$2692,{5,6},0),0)</f>
        <v>0</v>
      </c>
      <c r="J362" s="20">
        <v>0.0</v>
      </c>
      <c r="K362" s="20">
        <f t="array" ref="K362:S362">VLOOKUP(A362,'HUMAN RESOURCES'!$A$2:$M$2692,{2,3,4,5,6,7,8,9,10},0)</f>
        <v>0.036</v>
      </c>
      <c r="L362" s="20">
        <v>0.047</v>
      </c>
      <c r="M362" s="20">
        <v>64.0</v>
      </c>
      <c r="N362" s="20">
        <v>61.0</v>
      </c>
      <c r="O362" s="20">
        <v>0.44</v>
      </c>
      <c r="P362" s="20">
        <v>0.531</v>
      </c>
      <c r="Q362" s="20">
        <v>0.029</v>
      </c>
      <c r="R362" s="20">
        <v>1.9926785E7</v>
      </c>
      <c r="S362" s="20">
        <v>0.307</v>
      </c>
      <c r="T362" s="20">
        <f t="array" ref="T362:U362">VLOOKUP(A362,TOURISM!$A$2:$F$2692,{3,6},0)</f>
        <v>620000000</v>
      </c>
      <c r="U362" s="20">
        <v>1.43E8</v>
      </c>
      <c r="V362" s="20">
        <f t="array" ref="V362:AA362">VLOOKUP(A362,BUSINESS!$A$2:$J$2692,{4,5,6,7,8,9},0)</f>
        <v>0.426</v>
      </c>
      <c r="W362" s="20">
        <v>7.0</v>
      </c>
      <c r="X362" s="20"/>
      <c r="Y362" s="20">
        <v>238.0</v>
      </c>
      <c r="Z362" s="20">
        <v>0.017</v>
      </c>
      <c r="AA362" s="20">
        <v>0.243</v>
      </c>
      <c r="AB362" s="21">
        <f t="shared" si="2"/>
        <v>1227.911276</v>
      </c>
      <c r="AC362" s="20"/>
      <c r="AD362" s="20"/>
      <c r="AE362" s="20">
        <f t="shared" si="112"/>
        <v>7.176270532</v>
      </c>
      <c r="AF362" s="22" t="b">
        <f t="shared" si="4"/>
        <v>0</v>
      </c>
      <c r="AG362" s="20" t="b">
        <f t="shared" si="5"/>
        <v>0</v>
      </c>
      <c r="AH362" s="20" t="b">
        <f t="shared" si="6"/>
        <v>0</v>
      </c>
      <c r="AI362" s="20" t="b">
        <f t="shared" si="7"/>
        <v>0</v>
      </c>
      <c r="AJ362" s="20"/>
      <c r="AK362" s="20"/>
      <c r="AL362" s="20"/>
      <c r="AM362" s="20"/>
      <c r="AN362" s="20"/>
      <c r="AO362" s="20"/>
      <c r="AP362" s="20"/>
      <c r="AQ362" s="20"/>
      <c r="AR362" s="23"/>
      <c r="AS362" s="23"/>
      <c r="AT362" s="23"/>
      <c r="AU362" s="23"/>
      <c r="AV362" s="23"/>
    </row>
    <row r="363" ht="15.75" customHeight="1">
      <c r="A363" s="17" t="str">
        <f t="shared" si="1"/>
        <v>Madagascar-Africa2009</v>
      </c>
      <c r="B363" s="17" t="s">
        <v>118</v>
      </c>
      <c r="C363" s="18" t="s">
        <v>75</v>
      </c>
      <c r="D363" s="19" t="s">
        <v>88</v>
      </c>
      <c r="E363" s="17">
        <v>2.4577114428E10</v>
      </c>
      <c r="F363" s="18">
        <v>0.045</v>
      </c>
      <c r="G363" s="18">
        <v>19.0</v>
      </c>
      <c r="H363" s="18">
        <v>0.45</v>
      </c>
      <c r="I363" s="20" t="str">
        <f t="array" ref="I363:J363">IFNA(VLOOKUP(A363,ENERGY!$A$2:$F$2692,{5,6},0),0)</f>
        <v/>
      </c>
      <c r="J363" s="20">
        <v>1742.0</v>
      </c>
      <c r="K363" s="20">
        <f t="array" ref="K363:S363">VLOOKUP(A363,'HUMAN RESOURCES'!$A$2:$M$2692,{2,3,4,5,6,7,8,9,10},0)</f>
        <v>0.036</v>
      </c>
      <c r="L363" s="20">
        <v>0.045</v>
      </c>
      <c r="M363" s="20">
        <v>64.0</v>
      </c>
      <c r="N363" s="20">
        <v>61.0</v>
      </c>
      <c r="O363" s="20">
        <v>0.437</v>
      </c>
      <c r="P363" s="20">
        <v>0.534</v>
      </c>
      <c r="Q363" s="20">
        <v>0.029</v>
      </c>
      <c r="R363" s="20">
        <v>2.0495695E7</v>
      </c>
      <c r="S363" s="20">
        <v>0.313</v>
      </c>
      <c r="T363" s="20">
        <f t="array" ref="T363:U363">VLOOKUP(A363,TOURISM!$A$2:$F$2692,{3,6},0)</f>
        <v>518000000</v>
      </c>
      <c r="U363" s="20">
        <v>1.23E8</v>
      </c>
      <c r="V363" s="20">
        <f t="array" ref="V363:AA363">VLOOKUP(A363,BUSINESS!$A$2:$J$2692,{4,5,6,7,8,9},0)</f>
        <v>0.384</v>
      </c>
      <c r="W363" s="20">
        <v>7.0</v>
      </c>
      <c r="X363" s="20"/>
      <c r="Y363" s="20">
        <v>201.0</v>
      </c>
      <c r="Z363" s="20">
        <v>0.016</v>
      </c>
      <c r="AA363" s="20">
        <v>0.307</v>
      </c>
      <c r="AB363" s="21">
        <f t="shared" si="2"/>
        <v>1199.135449</v>
      </c>
      <c r="AC363" s="20"/>
      <c r="AD363" s="20">
        <f t="shared" ref="AD363:AD366" si="115">J363/R363</f>
        <v>0.00008499345838</v>
      </c>
      <c r="AE363" s="20">
        <f t="shared" si="112"/>
        <v>6.001260265</v>
      </c>
      <c r="AF363" s="22" t="b">
        <f t="shared" si="4"/>
        <v>0</v>
      </c>
      <c r="AG363" s="20" t="b">
        <f t="shared" si="5"/>
        <v>0</v>
      </c>
      <c r="AH363" s="20" t="b">
        <f t="shared" si="6"/>
        <v>0</v>
      </c>
      <c r="AI363" s="20" t="b">
        <f t="shared" si="7"/>
        <v>0</v>
      </c>
      <c r="AJ363" s="20"/>
      <c r="AK363" s="20"/>
      <c r="AL363" s="20"/>
      <c r="AM363" s="20"/>
      <c r="AN363" s="20"/>
      <c r="AO363" s="20"/>
      <c r="AP363" s="20"/>
      <c r="AQ363" s="20"/>
      <c r="AR363" s="23"/>
      <c r="AS363" s="23"/>
      <c r="AT363" s="23"/>
      <c r="AU363" s="23"/>
      <c r="AV363" s="23"/>
    </row>
    <row r="364" ht="15.75" customHeight="1">
      <c r="A364" s="17" t="str">
        <f t="shared" si="1"/>
        <v>Madagascar-Africa2010</v>
      </c>
      <c r="B364" s="17" t="s">
        <v>118</v>
      </c>
      <c r="C364" s="18" t="s">
        <v>75</v>
      </c>
      <c r="D364" s="19" t="s">
        <v>89</v>
      </c>
      <c r="E364" s="17">
        <v>2.4611040343E10</v>
      </c>
      <c r="F364" s="18">
        <v>0.045</v>
      </c>
      <c r="G364" s="18">
        <v>19.0</v>
      </c>
      <c r="H364" s="18">
        <v>0.49</v>
      </c>
      <c r="I364" s="20" t="str">
        <f t="array" ref="I364:J364">IFNA(VLOOKUP(A364,ENERGY!$A$2:$F$2692,{5,6},0),0)</f>
        <v/>
      </c>
      <c r="J364" s="20">
        <v>1701.0</v>
      </c>
      <c r="K364" s="20">
        <f t="array" ref="K364:S364">VLOOKUP(A364,'HUMAN RESOURCES'!$A$2:$M$2692,{2,3,4,5,6,7,8,9,10},0)</f>
        <v>0.035</v>
      </c>
      <c r="L364" s="20">
        <v>0.044</v>
      </c>
      <c r="M364" s="20">
        <v>65.0</v>
      </c>
      <c r="N364" s="20">
        <v>62.0</v>
      </c>
      <c r="O364" s="20">
        <v>0.434</v>
      </c>
      <c r="P364" s="20">
        <v>0.537</v>
      </c>
      <c r="Q364" s="20">
        <v>0.028</v>
      </c>
      <c r="R364" s="20">
        <v>2.1079532E7</v>
      </c>
      <c r="S364" s="20">
        <v>0.319</v>
      </c>
      <c r="T364" s="20">
        <f t="array" ref="T364:U364">VLOOKUP(A364,TOURISM!$A$2:$F$2692,{3,6},0)</f>
        <v>633000000</v>
      </c>
      <c r="U364" s="20">
        <v>1.1E8</v>
      </c>
      <c r="V364" s="20">
        <f t="array" ref="V364:AA364">VLOOKUP(A364,BUSINESS!$A$2:$J$2692,{4,5,6,7,8,9},0)</f>
        <v>0.377</v>
      </c>
      <c r="W364" s="20">
        <v>7.0</v>
      </c>
      <c r="X364" s="20"/>
      <c r="Y364" s="20">
        <v>201.0</v>
      </c>
      <c r="Z364" s="20">
        <v>0.017</v>
      </c>
      <c r="AA364" s="20">
        <v>0.366</v>
      </c>
      <c r="AB364" s="21">
        <f t="shared" si="2"/>
        <v>1167.532578</v>
      </c>
      <c r="AC364" s="20"/>
      <c r="AD364" s="20">
        <f t="shared" si="115"/>
        <v>0.00008069439113</v>
      </c>
      <c r="AE364" s="20">
        <f t="shared" si="112"/>
        <v>5.218332172</v>
      </c>
      <c r="AF364" s="22" t="b">
        <f t="shared" si="4"/>
        <v>0</v>
      </c>
      <c r="AG364" s="20" t="b">
        <f t="shared" si="5"/>
        <v>0</v>
      </c>
      <c r="AH364" s="20" t="b">
        <f t="shared" si="6"/>
        <v>0</v>
      </c>
      <c r="AI364" s="20" t="b">
        <f t="shared" si="7"/>
        <v>0</v>
      </c>
      <c r="AJ364" s="20"/>
      <c r="AK364" s="20"/>
      <c r="AL364" s="20"/>
      <c r="AM364" s="20"/>
      <c r="AN364" s="20"/>
      <c r="AO364" s="20"/>
      <c r="AP364" s="20"/>
      <c r="AQ364" s="20"/>
      <c r="AR364" s="23"/>
      <c r="AS364" s="23"/>
      <c r="AT364" s="23"/>
      <c r="AU364" s="23"/>
      <c r="AV364" s="23"/>
    </row>
    <row r="365" ht="15.75" customHeight="1">
      <c r="A365" s="17" t="str">
        <f t="shared" si="1"/>
        <v>Madagascar-Africa2011</v>
      </c>
      <c r="B365" s="17" t="s">
        <v>118</v>
      </c>
      <c r="C365" s="18" t="s">
        <v>75</v>
      </c>
      <c r="D365" s="19" t="s">
        <v>90</v>
      </c>
      <c r="E365" s="17">
        <v>2.4636598581E10</v>
      </c>
      <c r="F365" s="18">
        <v>0.041</v>
      </c>
      <c r="G365" s="18">
        <v>19.0</v>
      </c>
      <c r="H365" s="18">
        <v>0.525</v>
      </c>
      <c r="I365" s="20" t="str">
        <f t="array" ref="I365:J365">IFNA(VLOOKUP(A365,ENERGY!$A$2:$F$2692,{5,6},0),0)</f>
        <v/>
      </c>
      <c r="J365" s="20">
        <v>1683.0</v>
      </c>
      <c r="K365" s="20">
        <f t="array" ref="K365:S365">VLOOKUP(A365,'HUMAN RESOURCES'!$A$2:$M$2692,{2,3,4,5,6,7,8,9,10},0)</f>
        <v>0.035</v>
      </c>
      <c r="L365" s="20">
        <v>0.042</v>
      </c>
      <c r="M365" s="20">
        <v>65.0</v>
      </c>
      <c r="N365" s="20">
        <v>62.0</v>
      </c>
      <c r="O365" s="20">
        <v>0.431</v>
      </c>
      <c r="P365" s="20">
        <v>0.541</v>
      </c>
      <c r="Q365" s="20">
        <v>0.028</v>
      </c>
      <c r="R365" s="20">
        <v>2.1678934E7</v>
      </c>
      <c r="S365" s="20">
        <v>0.326</v>
      </c>
      <c r="T365" s="20" t="str">
        <f t="array" ref="T365:U365">VLOOKUP(A365,TOURISM!$A$2:$F$2692,{3,6},0)</f>
        <v/>
      </c>
      <c r="U365" s="20"/>
      <c r="V365" s="20">
        <f t="array" ref="V365:AA365">VLOOKUP(A365,BUSINESS!$A$2:$J$2692,{4,5,6,7,8,9},0)</f>
        <v>0.371</v>
      </c>
      <c r="W365" s="20">
        <v>8.0</v>
      </c>
      <c r="X365" s="20"/>
      <c r="Y365" s="20">
        <v>201.0</v>
      </c>
      <c r="Z365" s="20">
        <v>0.019</v>
      </c>
      <c r="AA365" s="20">
        <v>0.4</v>
      </c>
      <c r="AB365" s="21">
        <f t="shared" si="2"/>
        <v>1136.430351</v>
      </c>
      <c r="AC365" s="20"/>
      <c r="AD365" s="20">
        <f t="shared" si="115"/>
        <v>0.00007763296848</v>
      </c>
      <c r="AE365" s="20"/>
      <c r="AF365" s="22" t="b">
        <f t="shared" si="4"/>
        <v>0</v>
      </c>
      <c r="AG365" s="20" t="b">
        <f t="shared" si="5"/>
        <v>0</v>
      </c>
      <c r="AH365" s="20" t="b">
        <f t="shared" si="6"/>
        <v>0</v>
      </c>
      <c r="AI365" s="20" t="b">
        <f t="shared" si="7"/>
        <v>0</v>
      </c>
      <c r="AJ365" s="20"/>
      <c r="AK365" s="20"/>
      <c r="AL365" s="20"/>
      <c r="AM365" s="20"/>
      <c r="AN365" s="20"/>
      <c r="AO365" s="20"/>
      <c r="AP365" s="20"/>
      <c r="AQ365" s="20"/>
      <c r="AR365" s="23"/>
      <c r="AS365" s="23"/>
      <c r="AT365" s="23"/>
      <c r="AU365" s="23"/>
      <c r="AV365" s="23"/>
    </row>
    <row r="366" ht="15.75" customHeight="1">
      <c r="A366" s="17" t="str">
        <f t="shared" si="1"/>
        <v>Madagascar-Africa2012</v>
      </c>
      <c r="B366" s="17" t="s">
        <v>118</v>
      </c>
      <c r="C366" s="18" t="s">
        <v>75</v>
      </c>
      <c r="D366" s="19" t="s">
        <v>91</v>
      </c>
      <c r="E366" s="17">
        <v>2.467360228E10</v>
      </c>
      <c r="F366" s="18">
        <v>0.041</v>
      </c>
      <c r="G366" s="18">
        <v>18.0</v>
      </c>
      <c r="H366" s="18">
        <v>0.6</v>
      </c>
      <c r="I366" s="20" t="str">
        <f t="array" ref="I366:J366">IFNA(VLOOKUP(A366,ENERGY!$A$2:$F$2692,{5,6},0),0)</f>
        <v/>
      </c>
      <c r="J366" s="20">
        <v>1236.0</v>
      </c>
      <c r="K366" s="20">
        <f t="array" ref="K366:S366">VLOOKUP(A366,'HUMAN RESOURCES'!$A$2:$M$2692,{2,3,4,5,6,7,8,9,10},0)</f>
        <v>0.035</v>
      </c>
      <c r="L366" s="20">
        <v>0.041</v>
      </c>
      <c r="M366" s="20">
        <v>66.0</v>
      </c>
      <c r="N366" s="20">
        <v>63.0</v>
      </c>
      <c r="O366" s="20">
        <v>0.427</v>
      </c>
      <c r="P366" s="20">
        <v>0.545</v>
      </c>
      <c r="Q366" s="20">
        <v>0.028</v>
      </c>
      <c r="R366" s="20">
        <v>2.2293914E7</v>
      </c>
      <c r="S366" s="20">
        <v>0.332</v>
      </c>
      <c r="T366" s="20" t="str">
        <f t="array" ref="T366:U366">VLOOKUP(A366,TOURISM!$A$2:$F$2692,{3,6},0)</f>
        <v/>
      </c>
      <c r="U366" s="20"/>
      <c r="V366" s="20">
        <f t="array" ref="V366:AA366">VLOOKUP(A366,BUSINESS!$A$2:$J$2692,{4,5,6,7,8,9},0)</f>
        <v>0.364</v>
      </c>
      <c r="W366" s="20">
        <v>8.0</v>
      </c>
      <c r="X366" s="20">
        <v>144.0</v>
      </c>
      <c r="Y366" s="20">
        <v>201.0</v>
      </c>
      <c r="Z366" s="20">
        <v>0.021</v>
      </c>
      <c r="AA366" s="20">
        <v>0.394</v>
      </c>
      <c r="AB366" s="21">
        <f t="shared" si="2"/>
        <v>1106.74161</v>
      </c>
      <c r="AC366" s="20"/>
      <c r="AD366" s="20">
        <f t="shared" si="115"/>
        <v>0.00005544113968</v>
      </c>
      <c r="AE366" s="20"/>
      <c r="AF366" s="22" t="b">
        <f t="shared" si="4"/>
        <v>0</v>
      </c>
      <c r="AG366" s="20" t="b">
        <f t="shared" si="5"/>
        <v>0</v>
      </c>
      <c r="AH366" s="20" t="b">
        <f t="shared" si="6"/>
        <v>0</v>
      </c>
      <c r="AI366" s="20" t="b">
        <f t="shared" si="7"/>
        <v>0</v>
      </c>
      <c r="AJ366" s="20"/>
      <c r="AK366" s="20"/>
      <c r="AL366" s="20"/>
      <c r="AM366" s="20"/>
      <c r="AN366" s="20"/>
      <c r="AO366" s="20"/>
      <c r="AP366" s="20"/>
      <c r="AQ366" s="20"/>
      <c r="AR366" s="23"/>
      <c r="AS366" s="23"/>
      <c r="AT366" s="23"/>
      <c r="AU366" s="23"/>
      <c r="AV366" s="23"/>
    </row>
    <row r="367" ht="15.75" customHeight="1">
      <c r="A367" s="17" t="str">
        <f t="shared" si="1"/>
        <v>Malawi-Africa2000</v>
      </c>
      <c r="B367" s="17" t="s">
        <v>119</v>
      </c>
      <c r="C367" s="18" t="s">
        <v>75</v>
      </c>
      <c r="D367" s="19" t="s">
        <v>76</v>
      </c>
      <c r="E367" s="17">
        <v>2.4680372724E10</v>
      </c>
      <c r="F367" s="18">
        <v>0.061</v>
      </c>
      <c r="G367" s="18">
        <v>9.0</v>
      </c>
      <c r="H367" s="18">
        <v>0.531</v>
      </c>
      <c r="I367" s="20" t="str">
        <f t="array" ref="I367:J367">IFNA(VLOOKUP(A367,ENERGY!$A$2:$F$2692,{5,6},0),0)</f>
        <v/>
      </c>
      <c r="J367" s="20"/>
      <c r="K367" s="20">
        <f t="array" ref="K367:S367">VLOOKUP(A367,'HUMAN RESOURCES'!$A$2:$M$2692,{2,3,4,5,6,7,8,9,10},0)</f>
        <v>0.045</v>
      </c>
      <c r="L367" s="20">
        <v>0.103</v>
      </c>
      <c r="M367" s="20">
        <v>46.0</v>
      </c>
      <c r="N367" s="20">
        <v>46.0</v>
      </c>
      <c r="O367" s="20">
        <v>0.458</v>
      </c>
      <c r="P367" s="20">
        <v>0.511</v>
      </c>
      <c r="Q367" s="20">
        <v>0.031</v>
      </c>
      <c r="R367" s="20">
        <v>1.1321496E7</v>
      </c>
      <c r="S367" s="20">
        <v>0.146</v>
      </c>
      <c r="T367" s="20">
        <f t="array" ref="T367:U367">VLOOKUP(A367,TOURISM!$A$2:$F$2692,{3,6},0)</f>
        <v>29000000</v>
      </c>
      <c r="U367" s="20">
        <v>5.3E7</v>
      </c>
      <c r="V367" s="20" t="str">
        <f t="array" ref="V367:AA367">VLOOKUP(A367,BUSINESS!$A$2:$J$2692,{4,5,6,7,8,9},0)</f>
        <v/>
      </c>
      <c r="W367" s="20"/>
      <c r="X367" s="20"/>
      <c r="Y367" s="20"/>
      <c r="Z367" s="20">
        <v>0.001</v>
      </c>
      <c r="AA367" s="20">
        <v>0.004</v>
      </c>
      <c r="AB367" s="21">
        <f t="shared" si="2"/>
        <v>2179.956847</v>
      </c>
      <c r="AC367" s="20"/>
      <c r="AD367" s="20"/>
      <c r="AE367" s="20">
        <f t="shared" ref="AE367:AE391" si="116">U367/R367</f>
        <v>4.681360131</v>
      </c>
      <c r="AF367" s="22" t="b">
        <f t="shared" si="4"/>
        <v>0</v>
      </c>
      <c r="AG367" s="20" t="b">
        <f t="shared" si="5"/>
        <v>0</v>
      </c>
      <c r="AH367" s="20" t="b">
        <f t="shared" si="6"/>
        <v>0</v>
      </c>
      <c r="AI367" s="20" t="b">
        <f t="shared" si="7"/>
        <v>0</v>
      </c>
      <c r="AJ367" s="20"/>
      <c r="AK367" s="20"/>
      <c r="AL367" s="20"/>
      <c r="AM367" s="20"/>
      <c r="AN367" s="20"/>
      <c r="AO367" s="20"/>
      <c r="AP367" s="20"/>
      <c r="AQ367" s="20"/>
      <c r="AR367" s="23"/>
      <c r="AS367" s="23"/>
      <c r="AT367" s="23"/>
      <c r="AU367" s="23"/>
      <c r="AV367" s="23"/>
    </row>
    <row r="368" ht="15.75" customHeight="1">
      <c r="A368" s="17" t="str">
        <f t="shared" si="1"/>
        <v>Malawi-Africa2001</v>
      </c>
      <c r="B368" s="17" t="s">
        <v>119</v>
      </c>
      <c r="C368" s="18" t="s">
        <v>75</v>
      </c>
      <c r="D368" s="19" t="s">
        <v>77</v>
      </c>
      <c r="E368" s="17">
        <v>2.4757608488E10</v>
      </c>
      <c r="F368" s="18">
        <v>0.051</v>
      </c>
      <c r="G368" s="18">
        <v>8.0</v>
      </c>
      <c r="H368" s="18">
        <v>0.562</v>
      </c>
      <c r="I368" s="20" t="str">
        <f t="array" ref="I368:J368">IFNA(VLOOKUP(A368,ENERGY!$A$2:$F$2692,{5,6},0),0)</f>
        <v/>
      </c>
      <c r="J368" s="20"/>
      <c r="K368" s="20">
        <f t="array" ref="K368:S368">VLOOKUP(A368,'HUMAN RESOURCES'!$A$2:$M$2692,{2,3,4,5,6,7,8,9,10},0)</f>
        <v>0.045</v>
      </c>
      <c r="L368" s="20">
        <v>0.097</v>
      </c>
      <c r="M368" s="20">
        <v>46.0</v>
      </c>
      <c r="N368" s="20">
        <v>46.0</v>
      </c>
      <c r="O368" s="20">
        <v>0.46</v>
      </c>
      <c r="P368" s="20">
        <v>0.51</v>
      </c>
      <c r="Q368" s="20">
        <v>0.03</v>
      </c>
      <c r="R368" s="20">
        <v>1.1623166E7</v>
      </c>
      <c r="S368" s="20">
        <v>0.147</v>
      </c>
      <c r="T368" s="20">
        <f t="array" ref="T368:U368">VLOOKUP(A368,TOURISM!$A$2:$F$2692,{3,6},0)</f>
        <v>40000000</v>
      </c>
      <c r="U368" s="20">
        <v>5.2E7</v>
      </c>
      <c r="V368" s="20" t="str">
        <f t="array" ref="V368:AA368">VLOOKUP(A368,BUSINESS!$A$2:$J$2692,{4,5,6,7,8,9},0)</f>
        <v/>
      </c>
      <c r="W368" s="20"/>
      <c r="X368" s="20"/>
      <c r="Y368" s="20"/>
      <c r="Z368" s="20">
        <v>0.002</v>
      </c>
      <c r="AA368" s="20">
        <v>0.005</v>
      </c>
      <c r="AB368" s="21">
        <f t="shared" si="2"/>
        <v>2130.022791</v>
      </c>
      <c r="AC368" s="20"/>
      <c r="AD368" s="20"/>
      <c r="AE368" s="20">
        <f t="shared" si="116"/>
        <v>4.473824085</v>
      </c>
      <c r="AF368" s="22" t="b">
        <f t="shared" si="4"/>
        <v>0</v>
      </c>
      <c r="AG368" s="20" t="b">
        <f t="shared" si="5"/>
        <v>0</v>
      </c>
      <c r="AH368" s="20" t="b">
        <f t="shared" si="6"/>
        <v>0</v>
      </c>
      <c r="AI368" s="20" t="b">
        <f t="shared" si="7"/>
        <v>0</v>
      </c>
      <c r="AJ368" s="20"/>
      <c r="AK368" s="20"/>
      <c r="AL368" s="20"/>
      <c r="AM368" s="20"/>
      <c r="AN368" s="20"/>
      <c r="AO368" s="20"/>
      <c r="AP368" s="20"/>
      <c r="AQ368" s="20"/>
      <c r="AR368" s="23"/>
      <c r="AS368" s="23"/>
      <c r="AT368" s="23"/>
      <c r="AU368" s="23"/>
      <c r="AV368" s="23"/>
    </row>
    <row r="369" ht="15.75" customHeight="1">
      <c r="A369" s="17" t="str">
        <f t="shared" si="1"/>
        <v>Malawi-Africa2002</v>
      </c>
      <c r="B369" s="17" t="s">
        <v>119</v>
      </c>
      <c r="C369" s="18" t="s">
        <v>75</v>
      </c>
      <c r="D369" s="19" t="s">
        <v>79</v>
      </c>
      <c r="E369" s="17">
        <v>2.4851264943E10</v>
      </c>
      <c r="F369" s="18">
        <v>0.048</v>
      </c>
      <c r="G369" s="18">
        <v>11.0</v>
      </c>
      <c r="H369" s="18">
        <v>0.505</v>
      </c>
      <c r="I369" s="20" t="str">
        <f t="array" ref="I369:J369">IFNA(VLOOKUP(A369,ENERGY!$A$2:$F$2692,{5,6},0),0)</f>
        <v/>
      </c>
      <c r="J369" s="20">
        <v>1239.0</v>
      </c>
      <c r="K369" s="20">
        <f t="array" ref="K369:S369">VLOOKUP(A369,'HUMAN RESOURCES'!$A$2:$M$2692,{2,3,4,5,6,7,8,9,10},0)</f>
        <v>0.044</v>
      </c>
      <c r="L369" s="20">
        <v>0.09</v>
      </c>
      <c r="M369" s="20">
        <v>47.0</v>
      </c>
      <c r="N369" s="20">
        <v>47.0</v>
      </c>
      <c r="O369" s="20">
        <v>0.461</v>
      </c>
      <c r="P369" s="20">
        <v>0.509</v>
      </c>
      <c r="Q369" s="20">
        <v>0.03</v>
      </c>
      <c r="R369" s="20">
        <v>1.1926778E7</v>
      </c>
      <c r="S369" s="20">
        <v>0.148</v>
      </c>
      <c r="T369" s="20">
        <f t="array" ref="T369:U369">VLOOKUP(A369,TOURISM!$A$2:$F$2692,{3,6},0)</f>
        <v>45000000</v>
      </c>
      <c r="U369" s="20">
        <v>8.6E7</v>
      </c>
      <c r="V369" s="20" t="str">
        <f t="array" ref="V369:AA369">VLOOKUP(A369,BUSINESS!$A$2:$J$2692,{4,5,6,7,8,9},0)</f>
        <v/>
      </c>
      <c r="W369" s="20"/>
      <c r="X369" s="20"/>
      <c r="Y369" s="20"/>
      <c r="Z369" s="20">
        <v>0.002</v>
      </c>
      <c r="AA369" s="20">
        <v>0.007</v>
      </c>
      <c r="AB369" s="21">
        <f t="shared" si="2"/>
        <v>2083.652848</v>
      </c>
      <c r="AC369" s="20"/>
      <c r="AD369" s="20">
        <f t="shared" ref="AD369:AD371" si="117">J369/R369</f>
        <v>0.0001038838821</v>
      </c>
      <c r="AE369" s="20">
        <f t="shared" si="116"/>
        <v>7.210664942</v>
      </c>
      <c r="AF369" s="22" t="b">
        <f t="shared" si="4"/>
        <v>0</v>
      </c>
      <c r="AG369" s="20" t="b">
        <f t="shared" si="5"/>
        <v>0</v>
      </c>
      <c r="AH369" s="20" t="b">
        <f t="shared" si="6"/>
        <v>0</v>
      </c>
      <c r="AI369" s="20" t="b">
        <f t="shared" si="7"/>
        <v>0</v>
      </c>
      <c r="AJ369" s="20"/>
      <c r="AK369" s="20"/>
      <c r="AL369" s="20"/>
      <c r="AM369" s="20"/>
      <c r="AN369" s="20"/>
      <c r="AO369" s="20"/>
      <c r="AP369" s="20"/>
      <c r="AQ369" s="20"/>
      <c r="AR369" s="23"/>
      <c r="AS369" s="23"/>
      <c r="AT369" s="23"/>
      <c r="AU369" s="23"/>
      <c r="AV369" s="23"/>
    </row>
    <row r="370" ht="15.75" customHeight="1">
      <c r="A370" s="17" t="str">
        <f t="shared" si="1"/>
        <v>Malawi-Africa2003</v>
      </c>
      <c r="B370" s="17" t="s">
        <v>119</v>
      </c>
      <c r="C370" s="18" t="s">
        <v>75</v>
      </c>
      <c r="D370" s="19" t="s">
        <v>81</v>
      </c>
      <c r="E370" s="17">
        <v>2.4884E10</v>
      </c>
      <c r="F370" s="18">
        <v>0.063</v>
      </c>
      <c r="G370" s="18">
        <v>13.0</v>
      </c>
      <c r="H370" s="18">
        <v>0.489</v>
      </c>
      <c r="I370" s="20" t="str">
        <f t="array" ref="I370:J370">IFNA(VLOOKUP(A370,ENERGY!$A$2:$F$2692,{5,6},0),0)</f>
        <v/>
      </c>
      <c r="J370" s="20">
        <v>1060.0</v>
      </c>
      <c r="K370" s="20">
        <f t="array" ref="K370:S370">VLOOKUP(A370,'HUMAN RESOURCES'!$A$2:$M$2692,{2,3,4,5,6,7,8,9,10},0)</f>
        <v>0.043</v>
      </c>
      <c r="L370" s="20">
        <v>0.084</v>
      </c>
      <c r="M370" s="20">
        <v>47.0</v>
      </c>
      <c r="N370" s="20">
        <v>47.0</v>
      </c>
      <c r="O370" s="20">
        <v>0.461</v>
      </c>
      <c r="P370" s="20">
        <v>0.509</v>
      </c>
      <c r="Q370" s="20">
        <v>0.03</v>
      </c>
      <c r="R370" s="20">
        <v>1.2238739E7</v>
      </c>
      <c r="S370" s="20">
        <v>0.149</v>
      </c>
      <c r="T370" s="20">
        <f t="array" ref="T370:U370">VLOOKUP(A370,TOURISM!$A$2:$F$2692,{3,6},0)</f>
        <v>66000000</v>
      </c>
      <c r="U370" s="20">
        <v>7.0E7</v>
      </c>
      <c r="V370" s="20" t="str">
        <f t="array" ref="V370:AA370">VLOOKUP(A370,BUSINESS!$A$2:$J$2692,{4,5,6,7,8,9},0)</f>
        <v/>
      </c>
      <c r="W370" s="20">
        <v>45.0</v>
      </c>
      <c r="X370" s="20"/>
      <c r="Y370" s="20"/>
      <c r="Z370" s="20">
        <v>0.003</v>
      </c>
      <c r="AA370" s="20">
        <v>0.011</v>
      </c>
      <c r="AB370" s="21">
        <f t="shared" si="2"/>
        <v>2033.216004</v>
      </c>
      <c r="AC370" s="20"/>
      <c r="AD370" s="20">
        <f t="shared" si="117"/>
        <v>0.00008661023002</v>
      </c>
      <c r="AE370" s="20">
        <f t="shared" si="116"/>
        <v>5.719543492</v>
      </c>
      <c r="AF370" s="22" t="b">
        <f t="shared" si="4"/>
        <v>0</v>
      </c>
      <c r="AG370" s="20" t="b">
        <f t="shared" si="5"/>
        <v>0</v>
      </c>
      <c r="AH370" s="20" t="b">
        <f t="shared" si="6"/>
        <v>0</v>
      </c>
      <c r="AI370" s="20" t="b">
        <f t="shared" si="7"/>
        <v>0</v>
      </c>
      <c r="AJ370" s="20"/>
      <c r="AK370" s="20"/>
      <c r="AL370" s="20"/>
      <c r="AM370" s="20"/>
      <c r="AN370" s="20"/>
      <c r="AO370" s="20"/>
      <c r="AP370" s="20"/>
      <c r="AQ370" s="20"/>
      <c r="AR370" s="23"/>
      <c r="AS370" s="23"/>
      <c r="AT370" s="23"/>
      <c r="AU370" s="23"/>
      <c r="AV370" s="23"/>
    </row>
    <row r="371" ht="15.75" customHeight="1">
      <c r="A371" s="17" t="str">
        <f t="shared" si="1"/>
        <v>Malawi-Africa2004</v>
      </c>
      <c r="B371" s="17" t="s">
        <v>119</v>
      </c>
      <c r="C371" s="18" t="s">
        <v>75</v>
      </c>
      <c r="D371" s="19" t="s">
        <v>83</v>
      </c>
      <c r="E371" s="17">
        <v>2.4894907435E10</v>
      </c>
      <c r="F371" s="18">
        <v>0.078</v>
      </c>
      <c r="G371" s="18">
        <v>16.0</v>
      </c>
      <c r="H371" s="18">
        <v>0.368</v>
      </c>
      <c r="I371" s="20" t="str">
        <f t="array" ref="I371:J371">IFNA(VLOOKUP(A371,ENERGY!$A$2:$F$2692,{5,6},0),0)</f>
        <v/>
      </c>
      <c r="J371" s="20">
        <v>1155.0</v>
      </c>
      <c r="K371" s="20">
        <f t="array" ref="K371:S371">VLOOKUP(A371,'HUMAN RESOURCES'!$A$2:$M$2692,{2,3,4,5,6,7,8,9,10},0)</f>
        <v>0.043</v>
      </c>
      <c r="L371" s="20">
        <v>0.078</v>
      </c>
      <c r="M371" s="20">
        <v>48.0</v>
      </c>
      <c r="N371" s="20">
        <v>48.0</v>
      </c>
      <c r="O371" s="20">
        <v>0.461</v>
      </c>
      <c r="P371" s="20">
        <v>0.508</v>
      </c>
      <c r="Q371" s="20">
        <v>0.03</v>
      </c>
      <c r="R371" s="20">
        <v>1.2569091E7</v>
      </c>
      <c r="S371" s="20">
        <v>0.15</v>
      </c>
      <c r="T371" s="20">
        <f t="array" ref="T371:U371">VLOOKUP(A371,TOURISM!$A$2:$F$2692,{3,6},0)</f>
        <v>74000000</v>
      </c>
      <c r="U371" s="20">
        <v>7.0E7</v>
      </c>
      <c r="V371" s="20" t="str">
        <f t="array" ref="V371:AA371">VLOOKUP(A371,BUSINESS!$A$2:$J$2692,{4,5,6,7,8,9},0)</f>
        <v/>
      </c>
      <c r="W371" s="20">
        <v>39.0</v>
      </c>
      <c r="X371" s="20"/>
      <c r="Y371" s="20"/>
      <c r="Z371" s="20">
        <v>0.003</v>
      </c>
      <c r="AA371" s="20">
        <v>0.018</v>
      </c>
      <c r="AB371" s="21">
        <f t="shared" si="2"/>
        <v>1980.645015</v>
      </c>
      <c r="AC371" s="20"/>
      <c r="AD371" s="20">
        <f t="shared" si="117"/>
        <v>0.00009189208671</v>
      </c>
      <c r="AE371" s="20">
        <f t="shared" si="116"/>
        <v>5.569217376</v>
      </c>
      <c r="AF371" s="22" t="b">
        <f t="shared" si="4"/>
        <v>0</v>
      </c>
      <c r="AG371" s="20" t="b">
        <f t="shared" si="5"/>
        <v>0</v>
      </c>
      <c r="AH371" s="20" t="b">
        <f t="shared" si="6"/>
        <v>0</v>
      </c>
      <c r="AI371" s="20" t="b">
        <f t="shared" si="7"/>
        <v>0</v>
      </c>
      <c r="AJ371" s="20"/>
      <c r="AK371" s="20"/>
      <c r="AL371" s="20"/>
      <c r="AM371" s="20"/>
      <c r="AN371" s="20"/>
      <c r="AO371" s="20"/>
      <c r="AP371" s="20"/>
      <c r="AQ371" s="20"/>
      <c r="AR371" s="23"/>
      <c r="AS371" s="23"/>
      <c r="AT371" s="23"/>
      <c r="AU371" s="23"/>
      <c r="AV371" s="23"/>
    </row>
    <row r="372" ht="15.75" customHeight="1">
      <c r="A372" s="17" t="str">
        <f t="shared" si="1"/>
        <v>Malawi-Africa2005</v>
      </c>
      <c r="B372" s="17" t="s">
        <v>119</v>
      </c>
      <c r="C372" s="18" t="s">
        <v>75</v>
      </c>
      <c r="D372" s="19" t="s">
        <v>84</v>
      </c>
      <c r="E372" s="17">
        <v>2.5071193102E10</v>
      </c>
      <c r="F372" s="18">
        <v>0.082</v>
      </c>
      <c r="G372" s="18">
        <v>17.0</v>
      </c>
      <c r="H372" s="18">
        <v>0.331</v>
      </c>
      <c r="I372" s="20">
        <f t="array" ref="I372:J372">IFNA(VLOOKUP(A372,ENERGY!$A$2:$F$2692,{5,6},0),0)</f>
        <v>0</v>
      </c>
      <c r="J372" s="20">
        <v>0.0</v>
      </c>
      <c r="K372" s="20">
        <f t="array" ref="K372:S372">VLOOKUP(A372,'HUMAN RESOURCES'!$A$2:$M$2692,{2,3,4,5,6,7,8,9,10},0)</f>
        <v>0.042</v>
      </c>
      <c r="L372" s="20">
        <v>0.073</v>
      </c>
      <c r="M372" s="20">
        <v>49.0</v>
      </c>
      <c r="N372" s="20">
        <v>49.0</v>
      </c>
      <c r="O372" s="20">
        <v>0.461</v>
      </c>
      <c r="P372" s="20">
        <v>0.508</v>
      </c>
      <c r="Q372" s="20">
        <v>0.031</v>
      </c>
      <c r="R372" s="20">
        <v>1.2924746E7</v>
      </c>
      <c r="S372" s="20">
        <v>0.151</v>
      </c>
      <c r="T372" s="20">
        <f t="array" ref="T372:U372">VLOOKUP(A372,TOURISM!$A$2:$F$2692,{3,6},0)</f>
        <v>48000000</v>
      </c>
      <c r="U372" s="20">
        <v>8.4E7</v>
      </c>
      <c r="V372" s="20">
        <f t="array" ref="V372:AA372">VLOOKUP(A372,BUSINESS!$A$2:$J$2692,{4,5,6,7,8,9},0)</f>
        <v>0.334</v>
      </c>
      <c r="W372" s="20">
        <v>39.0</v>
      </c>
      <c r="X372" s="20"/>
      <c r="Y372" s="20">
        <v>370.0</v>
      </c>
      <c r="Z372" s="20">
        <v>0.004</v>
      </c>
      <c r="AA372" s="20">
        <v>0.033</v>
      </c>
      <c r="AB372" s="21">
        <f t="shared" si="2"/>
        <v>1939.782267</v>
      </c>
      <c r="AC372" s="20"/>
      <c r="AD372" s="20"/>
      <c r="AE372" s="20">
        <f t="shared" si="116"/>
        <v>6.499160602</v>
      </c>
      <c r="AF372" s="22" t="b">
        <f t="shared" si="4"/>
        <v>0</v>
      </c>
      <c r="AG372" s="20" t="b">
        <f t="shared" si="5"/>
        <v>0</v>
      </c>
      <c r="AH372" s="20" t="b">
        <f t="shared" si="6"/>
        <v>0</v>
      </c>
      <c r="AI372" s="20" t="b">
        <f t="shared" si="7"/>
        <v>0</v>
      </c>
      <c r="AJ372" s="20"/>
      <c r="AK372" s="20"/>
      <c r="AL372" s="20"/>
      <c r="AM372" s="20"/>
      <c r="AN372" s="20"/>
      <c r="AO372" s="20"/>
      <c r="AP372" s="20"/>
      <c r="AQ372" s="20"/>
      <c r="AR372" s="23"/>
      <c r="AS372" s="23"/>
      <c r="AT372" s="23"/>
      <c r="AU372" s="23"/>
      <c r="AV372" s="23"/>
    </row>
    <row r="373" ht="15.75" customHeight="1">
      <c r="A373" s="17" t="str">
        <f t="shared" si="1"/>
        <v>Malawi-Africa2006</v>
      </c>
      <c r="B373" s="17" t="s">
        <v>119</v>
      </c>
      <c r="C373" s="18" t="s">
        <v>75</v>
      </c>
      <c r="D373" s="19" t="s">
        <v>85</v>
      </c>
      <c r="E373" s="17">
        <v>2.5086930693E10</v>
      </c>
      <c r="F373" s="18">
        <v>0.09</v>
      </c>
      <c r="G373" s="18">
        <v>21.0</v>
      </c>
      <c r="H373" s="18">
        <v>0.323</v>
      </c>
      <c r="I373" s="20" t="str">
        <f t="array" ref="I373:J373">IFNA(VLOOKUP(A373,ENERGY!$A$2:$F$2692,{5,6},0),0)</f>
        <v/>
      </c>
      <c r="J373" s="20">
        <v>975.0</v>
      </c>
      <c r="K373" s="20">
        <f t="array" ref="K373:S373">VLOOKUP(A373,'HUMAN RESOURCES'!$A$2:$M$2692,{2,3,4,5,6,7,8,9,10},0)</f>
        <v>0.042</v>
      </c>
      <c r="L373" s="20">
        <v>0.068</v>
      </c>
      <c r="M373" s="20">
        <v>50.0</v>
      </c>
      <c r="N373" s="20">
        <v>50.0</v>
      </c>
      <c r="O373" s="20">
        <v>0.461</v>
      </c>
      <c r="P373" s="20">
        <v>0.508</v>
      </c>
      <c r="Q373" s="20">
        <v>0.03</v>
      </c>
      <c r="R373" s="20">
        <v>1.3307535E7</v>
      </c>
      <c r="S373" s="20">
        <v>0.151</v>
      </c>
      <c r="T373" s="20">
        <f t="array" ref="T373:U373">VLOOKUP(A373,TOURISM!$A$2:$F$2692,{3,6},0)</f>
        <v>45000000</v>
      </c>
      <c r="U373" s="20">
        <v>8.5E7</v>
      </c>
      <c r="V373" s="20">
        <f t="array" ref="V373:AA373">VLOOKUP(A373,BUSINESS!$A$2:$J$2692,{4,5,6,7,8,9},0)</f>
        <v>0.334</v>
      </c>
      <c r="W373" s="20">
        <v>39.0</v>
      </c>
      <c r="X373" s="20"/>
      <c r="Y373" s="20">
        <v>370.0</v>
      </c>
      <c r="Z373" s="20">
        <v>0.004</v>
      </c>
      <c r="AA373" s="20">
        <v>0.047</v>
      </c>
      <c r="AB373" s="21">
        <f t="shared" si="2"/>
        <v>1885.167365</v>
      </c>
      <c r="AC373" s="20"/>
      <c r="AD373" s="20">
        <f t="shared" ref="AD373:AD374" si="118">J373/R373</f>
        <v>0.00007326676203</v>
      </c>
      <c r="AE373" s="20">
        <f t="shared" si="116"/>
        <v>6.387358741</v>
      </c>
      <c r="AF373" s="22" t="b">
        <f t="shared" si="4"/>
        <v>0</v>
      </c>
      <c r="AG373" s="20" t="b">
        <f t="shared" si="5"/>
        <v>0</v>
      </c>
      <c r="AH373" s="20" t="b">
        <f t="shared" si="6"/>
        <v>0</v>
      </c>
      <c r="AI373" s="20" t="b">
        <f t="shared" si="7"/>
        <v>0</v>
      </c>
      <c r="AJ373" s="20"/>
      <c r="AK373" s="20"/>
      <c r="AL373" s="20"/>
      <c r="AM373" s="20"/>
      <c r="AN373" s="20"/>
      <c r="AO373" s="20"/>
      <c r="AP373" s="20"/>
      <c r="AQ373" s="20"/>
      <c r="AR373" s="23"/>
      <c r="AS373" s="23"/>
      <c r="AT373" s="23"/>
      <c r="AU373" s="23"/>
      <c r="AV373" s="23"/>
    </row>
    <row r="374" ht="15.75" customHeight="1">
      <c r="A374" s="17" t="str">
        <f t="shared" si="1"/>
        <v>Malawi-Africa2007</v>
      </c>
      <c r="B374" s="17" t="s">
        <v>119</v>
      </c>
      <c r="C374" s="18" t="s">
        <v>75</v>
      </c>
      <c r="D374" s="19" t="s">
        <v>86</v>
      </c>
      <c r="E374" s="17">
        <v>2.5234408773E10</v>
      </c>
      <c r="F374" s="18">
        <v>0.067</v>
      </c>
      <c r="G374" s="18">
        <v>18.0</v>
      </c>
      <c r="H374" s="18">
        <v>0.277</v>
      </c>
      <c r="I374" s="20" t="str">
        <f t="array" ref="I374:J374">IFNA(VLOOKUP(A374,ENERGY!$A$2:$F$2692,{5,6},0),0)</f>
        <v/>
      </c>
      <c r="J374" s="20">
        <v>953.0</v>
      </c>
      <c r="K374" s="20">
        <f t="array" ref="K374:S374">VLOOKUP(A374,'HUMAN RESOURCES'!$A$2:$M$2692,{2,3,4,5,6,7,8,9,10},0)</f>
        <v>0.042</v>
      </c>
      <c r="L374" s="20">
        <v>0.064</v>
      </c>
      <c r="M374" s="20">
        <v>51.0</v>
      </c>
      <c r="N374" s="20">
        <v>51.0</v>
      </c>
      <c r="O374" s="20">
        <v>0.461</v>
      </c>
      <c r="P374" s="20">
        <v>0.509</v>
      </c>
      <c r="Q374" s="20">
        <v>0.03</v>
      </c>
      <c r="R374" s="20">
        <v>1.3713758E7</v>
      </c>
      <c r="S374" s="20">
        <v>0.152</v>
      </c>
      <c r="T374" s="20">
        <f t="array" ref="T374:U374">VLOOKUP(A374,TOURISM!$A$2:$F$2692,{3,6},0)</f>
        <v>43000000</v>
      </c>
      <c r="U374" s="20">
        <v>7.9E7</v>
      </c>
      <c r="V374" s="20">
        <f t="array" ref="V374:AA374">VLOOKUP(A374,BUSINESS!$A$2:$J$2692,{4,5,6,7,8,9},0)</f>
        <v>0.33</v>
      </c>
      <c r="W374" s="20">
        <v>39.0</v>
      </c>
      <c r="X374" s="20"/>
      <c r="Y374" s="20">
        <v>370.0</v>
      </c>
      <c r="Z374" s="20">
        <v>0.01</v>
      </c>
      <c r="AA374" s="20">
        <v>0.077</v>
      </c>
      <c r="AB374" s="21">
        <f t="shared" si="2"/>
        <v>1840.079778</v>
      </c>
      <c r="AC374" s="20"/>
      <c r="AD374" s="20">
        <f t="shared" si="118"/>
        <v>0.00006949225734</v>
      </c>
      <c r="AE374" s="20">
        <f t="shared" si="116"/>
        <v>5.760638331</v>
      </c>
      <c r="AF374" s="22" t="b">
        <f t="shared" si="4"/>
        <v>0</v>
      </c>
      <c r="AG374" s="20" t="b">
        <f t="shared" si="5"/>
        <v>0</v>
      </c>
      <c r="AH374" s="20" t="b">
        <f t="shared" si="6"/>
        <v>0</v>
      </c>
      <c r="AI374" s="20" t="b">
        <f t="shared" si="7"/>
        <v>0</v>
      </c>
      <c r="AJ374" s="20"/>
      <c r="AK374" s="20"/>
      <c r="AL374" s="20"/>
      <c r="AM374" s="20"/>
      <c r="AN374" s="20"/>
      <c r="AO374" s="20"/>
      <c r="AP374" s="20"/>
      <c r="AQ374" s="20"/>
      <c r="AR374" s="23"/>
      <c r="AS374" s="23"/>
      <c r="AT374" s="23"/>
      <c r="AU374" s="23"/>
      <c r="AV374" s="23"/>
    </row>
    <row r="375" ht="15.75" customHeight="1">
      <c r="A375" s="17" t="str">
        <f t="shared" si="1"/>
        <v>Malawi-Africa2008</v>
      </c>
      <c r="B375" s="17" t="s">
        <v>119</v>
      </c>
      <c r="C375" s="18" t="s">
        <v>75</v>
      </c>
      <c r="D375" s="19" t="s">
        <v>87</v>
      </c>
      <c r="E375" s="17">
        <v>2.5283228366E10</v>
      </c>
      <c r="F375" s="18">
        <v>0.084</v>
      </c>
      <c r="G375" s="18">
        <v>25.0</v>
      </c>
      <c r="H375" s="18">
        <v>0.253</v>
      </c>
      <c r="I375" s="20">
        <f t="array" ref="I375:J375">IFNA(VLOOKUP(A375,ENERGY!$A$2:$F$2692,{5,6},0),0)</f>
        <v>0</v>
      </c>
      <c r="J375" s="20">
        <v>0.0</v>
      </c>
      <c r="K375" s="20">
        <f t="array" ref="K375:S375">VLOOKUP(A375,'HUMAN RESOURCES'!$A$2:$M$2692,{2,3,4,5,6,7,8,9,10},0)</f>
        <v>0.042</v>
      </c>
      <c r="L375" s="20">
        <v>0.059</v>
      </c>
      <c r="M375" s="20">
        <v>52.0</v>
      </c>
      <c r="N375" s="20">
        <v>52.0</v>
      </c>
      <c r="O375" s="20">
        <v>0.46</v>
      </c>
      <c r="P375" s="20">
        <v>0.509</v>
      </c>
      <c r="Q375" s="20">
        <v>0.03</v>
      </c>
      <c r="R375" s="20">
        <v>1.4138207E7</v>
      </c>
      <c r="S375" s="20">
        <v>0.153</v>
      </c>
      <c r="T375" s="20">
        <f t="array" ref="T375:U375">VLOOKUP(A375,TOURISM!$A$2:$F$2692,{3,6},0)</f>
        <v>43000000</v>
      </c>
      <c r="U375" s="20">
        <v>8.6E7</v>
      </c>
      <c r="V375" s="20">
        <f t="array" ref="V375:AA375">VLOOKUP(A375,BUSINESS!$A$2:$J$2692,{4,5,6,7,8,9},0)</f>
        <v>0.322</v>
      </c>
      <c r="W375" s="20">
        <v>39.0</v>
      </c>
      <c r="X375" s="20"/>
      <c r="Y375" s="20">
        <v>292.0</v>
      </c>
      <c r="Z375" s="20">
        <v>0.007</v>
      </c>
      <c r="AA375" s="20">
        <v>0.107</v>
      </c>
      <c r="AB375" s="21">
        <f t="shared" si="2"/>
        <v>1788.291002</v>
      </c>
      <c r="AC375" s="20"/>
      <c r="AD375" s="20"/>
      <c r="AE375" s="20">
        <f t="shared" si="116"/>
        <v>6.082808096</v>
      </c>
      <c r="AF375" s="22" t="b">
        <f t="shared" si="4"/>
        <v>0</v>
      </c>
      <c r="AG375" s="20" t="b">
        <f t="shared" si="5"/>
        <v>0</v>
      </c>
      <c r="AH375" s="20" t="b">
        <f t="shared" si="6"/>
        <v>0</v>
      </c>
      <c r="AI375" s="20" t="b">
        <f t="shared" si="7"/>
        <v>0</v>
      </c>
      <c r="AJ375" s="20"/>
      <c r="AK375" s="20"/>
      <c r="AL375" s="20"/>
      <c r="AM375" s="20"/>
      <c r="AN375" s="20"/>
      <c r="AO375" s="20"/>
      <c r="AP375" s="20"/>
      <c r="AQ375" s="20"/>
      <c r="AR375" s="23"/>
      <c r="AS375" s="23"/>
      <c r="AT375" s="23"/>
      <c r="AU375" s="23"/>
      <c r="AV375" s="23"/>
    </row>
    <row r="376" ht="15.75" customHeight="1">
      <c r="A376" s="17" t="str">
        <f t="shared" si="1"/>
        <v>Malawi-Africa2009</v>
      </c>
      <c r="B376" s="17" t="s">
        <v>119</v>
      </c>
      <c r="C376" s="18" t="s">
        <v>75</v>
      </c>
      <c r="D376" s="19" t="s">
        <v>88</v>
      </c>
      <c r="E376" s="17">
        <v>2.5321517504E10</v>
      </c>
      <c r="F376" s="18">
        <v>0.083</v>
      </c>
      <c r="G376" s="18">
        <v>29.0</v>
      </c>
      <c r="H376" s="18">
        <v>0.253</v>
      </c>
      <c r="I376" s="20" t="str">
        <f t="array" ref="I376:J376">IFNA(VLOOKUP(A376,ENERGY!$A$2:$F$2692,{5,6},0),0)</f>
        <v/>
      </c>
      <c r="J376" s="20">
        <v>917.0</v>
      </c>
      <c r="K376" s="20">
        <f t="array" ref="K376:S376">VLOOKUP(A376,'HUMAN RESOURCES'!$A$2:$M$2692,{2,3,4,5,6,7,8,9,10},0)</f>
        <v>0.041</v>
      </c>
      <c r="L376" s="20">
        <v>0.055</v>
      </c>
      <c r="M376" s="20">
        <v>53.0</v>
      </c>
      <c r="N376" s="20">
        <v>53.0</v>
      </c>
      <c r="O376" s="20">
        <v>0.459</v>
      </c>
      <c r="P376" s="20">
        <v>0.51</v>
      </c>
      <c r="Q376" s="20">
        <v>0.031</v>
      </c>
      <c r="R376" s="20">
        <v>1.4573338E7</v>
      </c>
      <c r="S376" s="20">
        <v>0.154</v>
      </c>
      <c r="T376" s="20">
        <f t="array" ref="T376:U376">VLOOKUP(A376,TOURISM!$A$2:$F$2692,{3,6},0)</f>
        <v>46000000</v>
      </c>
      <c r="U376" s="20">
        <v>9.1E7</v>
      </c>
      <c r="V376" s="20">
        <f t="array" ref="V376:AA376">VLOOKUP(A376,BUSINESS!$A$2:$J$2692,{4,5,6,7,8,9},0)</f>
        <v>0.263</v>
      </c>
      <c r="W376" s="20">
        <v>39.0</v>
      </c>
      <c r="X376" s="20"/>
      <c r="Y376" s="20">
        <v>157.0</v>
      </c>
      <c r="Z376" s="20">
        <v>0.011</v>
      </c>
      <c r="AA376" s="20">
        <v>0.171</v>
      </c>
      <c r="AB376" s="21">
        <f t="shared" si="2"/>
        <v>1737.523518</v>
      </c>
      <c r="AC376" s="20"/>
      <c r="AD376" s="20">
        <f t="shared" ref="AD376:AD379" si="119">J376/R376</f>
        <v>0.00006292312715</v>
      </c>
      <c r="AE376" s="20">
        <f t="shared" si="116"/>
        <v>6.244279794</v>
      </c>
      <c r="AF376" s="22" t="b">
        <f t="shared" si="4"/>
        <v>0</v>
      </c>
      <c r="AG376" s="20" t="b">
        <f t="shared" si="5"/>
        <v>0</v>
      </c>
      <c r="AH376" s="20" t="b">
        <f t="shared" si="6"/>
        <v>0</v>
      </c>
      <c r="AI376" s="20" t="b">
        <f t="shared" si="7"/>
        <v>0</v>
      </c>
      <c r="AJ376" s="20"/>
      <c r="AK376" s="20"/>
      <c r="AL376" s="20"/>
      <c r="AM376" s="20"/>
      <c r="AN376" s="20"/>
      <c r="AO376" s="20"/>
      <c r="AP376" s="20"/>
      <c r="AQ376" s="20"/>
      <c r="AR376" s="23"/>
      <c r="AS376" s="23"/>
      <c r="AT376" s="23"/>
      <c r="AU376" s="23"/>
      <c r="AV376" s="23"/>
    </row>
    <row r="377" ht="15.75" customHeight="1">
      <c r="A377" s="17" t="str">
        <f t="shared" si="1"/>
        <v>Malawi-Africa2010</v>
      </c>
      <c r="B377" s="17" t="s">
        <v>119</v>
      </c>
      <c r="C377" s="18" t="s">
        <v>75</v>
      </c>
      <c r="D377" s="19" t="s">
        <v>89</v>
      </c>
      <c r="E377" s="17">
        <v>2.5486923059E10</v>
      </c>
      <c r="F377" s="18">
        <v>0.085</v>
      </c>
      <c r="G377" s="18">
        <v>30.0</v>
      </c>
      <c r="H377" s="18">
        <v>0.246</v>
      </c>
      <c r="I377" s="20" t="str">
        <f t="array" ref="I377:J377">IFNA(VLOOKUP(A377,ENERGY!$A$2:$F$2692,{5,6},0),0)</f>
        <v/>
      </c>
      <c r="J377" s="20">
        <v>957.0</v>
      </c>
      <c r="K377" s="20">
        <f t="array" ref="K377:S377">VLOOKUP(A377,'HUMAN RESOURCES'!$A$2:$M$2692,{2,3,4,5,6,7,8,9,10},0)</f>
        <v>0.041</v>
      </c>
      <c r="L377" s="20">
        <v>0.053</v>
      </c>
      <c r="M377" s="20">
        <v>54.0</v>
      </c>
      <c r="N377" s="20">
        <v>53.0</v>
      </c>
      <c r="O377" s="20">
        <v>0.458</v>
      </c>
      <c r="P377" s="20">
        <v>0.511</v>
      </c>
      <c r="Q377" s="20">
        <v>0.031</v>
      </c>
      <c r="R377" s="20">
        <v>1.5013694E7</v>
      </c>
      <c r="S377" s="20">
        <v>0.155</v>
      </c>
      <c r="T377" s="20">
        <f t="array" ref="T377:U377">VLOOKUP(A377,TOURISM!$A$2:$F$2692,{3,6},0)</f>
        <v>47000000</v>
      </c>
      <c r="U377" s="20">
        <v>9.3E7</v>
      </c>
      <c r="V377" s="20">
        <f t="array" ref="V377:AA377">VLOOKUP(A377,BUSINESS!$A$2:$J$2692,{4,5,6,7,8,9},0)</f>
        <v>0.259</v>
      </c>
      <c r="W377" s="20">
        <v>39.0</v>
      </c>
      <c r="X377" s="20"/>
      <c r="Y377" s="20">
        <v>157.0</v>
      </c>
      <c r="Z377" s="20">
        <v>0.023</v>
      </c>
      <c r="AA377" s="20">
        <v>0.208</v>
      </c>
      <c r="AB377" s="21">
        <f t="shared" si="2"/>
        <v>1697.578428</v>
      </c>
      <c r="AC377" s="20"/>
      <c r="AD377" s="20">
        <f t="shared" si="119"/>
        <v>0.00006374180798</v>
      </c>
      <c r="AE377" s="20">
        <f t="shared" si="116"/>
        <v>6.194344976</v>
      </c>
      <c r="AF377" s="22" t="b">
        <f t="shared" si="4"/>
        <v>0</v>
      </c>
      <c r="AG377" s="20" t="b">
        <f t="shared" si="5"/>
        <v>0</v>
      </c>
      <c r="AH377" s="20" t="b">
        <f t="shared" si="6"/>
        <v>0</v>
      </c>
      <c r="AI377" s="20" t="b">
        <f t="shared" si="7"/>
        <v>0</v>
      </c>
      <c r="AJ377" s="20"/>
      <c r="AK377" s="20"/>
      <c r="AL377" s="20"/>
      <c r="AM377" s="20"/>
      <c r="AN377" s="20"/>
      <c r="AO377" s="20"/>
      <c r="AP377" s="20"/>
      <c r="AQ377" s="20"/>
      <c r="AR377" s="23"/>
      <c r="AS377" s="23"/>
      <c r="AT377" s="23"/>
      <c r="AU377" s="23"/>
      <c r="AV377" s="23"/>
    </row>
    <row r="378" ht="15.75" customHeight="1">
      <c r="A378" s="17" t="str">
        <f t="shared" si="1"/>
        <v>Malawi-Africa2011</v>
      </c>
      <c r="B378" s="17" t="s">
        <v>119</v>
      </c>
      <c r="C378" s="18" t="s">
        <v>75</v>
      </c>
      <c r="D378" s="19" t="s">
        <v>90</v>
      </c>
      <c r="E378" s="17">
        <v>2.5633674564E10</v>
      </c>
      <c r="F378" s="18">
        <v>0.083</v>
      </c>
      <c r="G378" s="18">
        <v>30.0</v>
      </c>
      <c r="H378" s="18">
        <v>0.238</v>
      </c>
      <c r="I378" s="20" t="str">
        <f t="array" ref="I378:J378">IFNA(VLOOKUP(A378,ENERGY!$A$2:$F$2692,{5,6},0),0)</f>
        <v/>
      </c>
      <c r="J378" s="20">
        <v>953.0</v>
      </c>
      <c r="K378" s="20">
        <f t="array" ref="K378:S378">VLOOKUP(A378,'HUMAN RESOURCES'!$A$2:$M$2692,{2,3,4,5,6,7,8,9,10},0)</f>
        <v>0.04</v>
      </c>
      <c r="L378" s="20">
        <v>0.049</v>
      </c>
      <c r="M378" s="20">
        <v>54.0</v>
      </c>
      <c r="N378" s="20">
        <v>54.0</v>
      </c>
      <c r="O378" s="20">
        <v>0.456</v>
      </c>
      <c r="P378" s="20">
        <v>0.512</v>
      </c>
      <c r="Q378" s="20">
        <v>0.031</v>
      </c>
      <c r="R378" s="20">
        <v>1.5457531E7</v>
      </c>
      <c r="S378" s="20">
        <v>0.157</v>
      </c>
      <c r="T378" s="20">
        <f t="array" ref="T378:U378">VLOOKUP(A378,TOURISM!$A$2:$F$2692,{3,6},0)</f>
        <v>39000000</v>
      </c>
      <c r="U378" s="20">
        <v>9.7E7</v>
      </c>
      <c r="V378" s="20">
        <f t="array" ref="V378:AA378">VLOOKUP(A378,BUSINESS!$A$2:$J$2692,{4,5,6,7,8,9},0)</f>
        <v>0.29</v>
      </c>
      <c r="W378" s="20">
        <v>39.0</v>
      </c>
      <c r="X378" s="20"/>
      <c r="Y378" s="20">
        <v>157.0</v>
      </c>
      <c r="Z378" s="20">
        <v>0.033</v>
      </c>
      <c r="AA378" s="20">
        <v>0.256</v>
      </c>
      <c r="AB378" s="21">
        <f t="shared" si="2"/>
        <v>1658.329171</v>
      </c>
      <c r="AC378" s="20"/>
      <c r="AD378" s="20">
        <f t="shared" si="119"/>
        <v>0.00006165279565</v>
      </c>
      <c r="AE378" s="20">
        <f t="shared" si="116"/>
        <v>6.275258319</v>
      </c>
      <c r="AF378" s="22" t="b">
        <f t="shared" si="4"/>
        <v>0</v>
      </c>
      <c r="AG378" s="20" t="b">
        <f t="shared" si="5"/>
        <v>0</v>
      </c>
      <c r="AH378" s="20" t="b">
        <f t="shared" si="6"/>
        <v>0</v>
      </c>
      <c r="AI378" s="20" t="b">
        <f t="shared" si="7"/>
        <v>0</v>
      </c>
      <c r="AJ378" s="20"/>
      <c r="AK378" s="20"/>
      <c r="AL378" s="20"/>
      <c r="AM378" s="20"/>
      <c r="AN378" s="20"/>
      <c r="AO378" s="20"/>
      <c r="AP378" s="20"/>
      <c r="AQ378" s="20"/>
      <c r="AR378" s="23"/>
      <c r="AS378" s="23"/>
      <c r="AT378" s="23"/>
      <c r="AU378" s="23"/>
      <c r="AV378" s="23"/>
    </row>
    <row r="379" ht="15.75" customHeight="1">
      <c r="A379" s="17" t="str">
        <f t="shared" si="1"/>
        <v>Malawi-Africa2012</v>
      </c>
      <c r="B379" s="17" t="s">
        <v>119</v>
      </c>
      <c r="C379" s="18" t="s">
        <v>75</v>
      </c>
      <c r="D379" s="19" t="s">
        <v>91</v>
      </c>
      <c r="E379" s="17">
        <v>2.5711147929E10</v>
      </c>
      <c r="F379" s="18">
        <v>0.092</v>
      </c>
      <c r="G379" s="18">
        <v>25.0</v>
      </c>
      <c r="H379" s="18">
        <v>0.323</v>
      </c>
      <c r="I379" s="20" t="str">
        <f t="array" ref="I379:J379">IFNA(VLOOKUP(A379,ENERGY!$A$2:$F$2692,{5,6},0),0)</f>
        <v/>
      </c>
      <c r="J379" s="20">
        <v>884.0</v>
      </c>
      <c r="K379" s="20">
        <f t="array" ref="K379:S379">VLOOKUP(A379,'HUMAN RESOURCES'!$A$2:$M$2692,{2,3,4,5,6,7,8,9,10},0)</f>
        <v>0.04</v>
      </c>
      <c r="L379" s="20">
        <v>0.046</v>
      </c>
      <c r="M379" s="20">
        <v>55.0</v>
      </c>
      <c r="N379" s="20">
        <v>55.0</v>
      </c>
      <c r="O379" s="20">
        <v>0.454</v>
      </c>
      <c r="P379" s="20">
        <v>0.514</v>
      </c>
      <c r="Q379" s="20">
        <v>0.031</v>
      </c>
      <c r="R379" s="20">
        <v>1.5906483E7</v>
      </c>
      <c r="S379" s="20">
        <v>0.158</v>
      </c>
      <c r="T379" s="20">
        <f t="array" ref="T379:U379">VLOOKUP(A379,TOURISM!$A$2:$F$2692,{3,6},0)</f>
        <v>38000000</v>
      </c>
      <c r="U379" s="20">
        <v>1.01E8</v>
      </c>
      <c r="V379" s="20">
        <f t="array" ref="V379:AA379">VLOOKUP(A379,BUSINESS!$A$2:$J$2692,{4,5,6,7,8,9},0)</f>
        <v>0.324</v>
      </c>
      <c r="W379" s="20">
        <v>40.0</v>
      </c>
      <c r="X379" s="20">
        <v>161.0</v>
      </c>
      <c r="Y379" s="20">
        <v>175.0</v>
      </c>
      <c r="Z379" s="20">
        <v>0.044</v>
      </c>
      <c r="AA379" s="20">
        <v>0.292</v>
      </c>
      <c r="AB379" s="21">
        <f t="shared" si="2"/>
        <v>1616.394267</v>
      </c>
      <c r="AC379" s="20"/>
      <c r="AD379" s="20">
        <f t="shared" si="119"/>
        <v>0.00005557482443</v>
      </c>
      <c r="AE379" s="20">
        <f t="shared" si="116"/>
        <v>6.349612293</v>
      </c>
      <c r="AF379" s="22" t="b">
        <f t="shared" si="4"/>
        <v>0</v>
      </c>
      <c r="AG379" s="20" t="b">
        <f t="shared" si="5"/>
        <v>0</v>
      </c>
      <c r="AH379" s="20" t="b">
        <f t="shared" si="6"/>
        <v>0</v>
      </c>
      <c r="AI379" s="20" t="b">
        <f t="shared" si="7"/>
        <v>0</v>
      </c>
      <c r="AJ379" s="20"/>
      <c r="AK379" s="20"/>
      <c r="AL379" s="20"/>
      <c r="AM379" s="20"/>
      <c r="AN379" s="20"/>
      <c r="AO379" s="20"/>
      <c r="AP379" s="20"/>
      <c r="AQ379" s="20"/>
      <c r="AR379" s="23"/>
      <c r="AS379" s="23"/>
      <c r="AT379" s="23"/>
      <c r="AU379" s="23"/>
      <c r="AV379" s="23"/>
    </row>
    <row r="380" ht="15.75" customHeight="1">
      <c r="A380" s="17" t="str">
        <f t="shared" si="1"/>
        <v>Mali-Africa2000</v>
      </c>
      <c r="B380" s="17" t="s">
        <v>120</v>
      </c>
      <c r="C380" s="18" t="s">
        <v>75</v>
      </c>
      <c r="D380" s="19" t="s">
        <v>76</v>
      </c>
      <c r="E380" s="17">
        <v>2.8480338368E10</v>
      </c>
      <c r="F380" s="18">
        <v>0.063</v>
      </c>
      <c r="G380" s="18">
        <v>16.0</v>
      </c>
      <c r="H380" s="18"/>
      <c r="I380" s="20" t="str">
        <f t="array" ref="I380:J380">IFNA(VLOOKUP(A380,ENERGY!$A$2:$F$2692,{5,6},0),0)</f>
        <v/>
      </c>
      <c r="J380" s="20"/>
      <c r="K380" s="20">
        <f t="array" ref="K380:S380">VLOOKUP(A380,'HUMAN RESOURCES'!$A$2:$M$2692,{2,3,4,5,6,7,8,9,10},0)</f>
        <v>0.048</v>
      </c>
      <c r="L380" s="20">
        <v>0.116</v>
      </c>
      <c r="M380" s="20">
        <v>49.0</v>
      </c>
      <c r="N380" s="20">
        <v>49.0</v>
      </c>
      <c r="O380" s="20">
        <v>0.461</v>
      </c>
      <c r="P380" s="20">
        <v>0.504</v>
      </c>
      <c r="Q380" s="20">
        <v>0.035</v>
      </c>
      <c r="R380" s="20">
        <v>1.0260577E7</v>
      </c>
      <c r="S380" s="20">
        <v>0.284</v>
      </c>
      <c r="T380" s="20">
        <f t="array" ref="T380:U380">VLOOKUP(A380,TOURISM!$A$2:$F$2692,{3,6},0)</f>
        <v>47000000</v>
      </c>
      <c r="U380" s="20">
        <v>6.6E7</v>
      </c>
      <c r="V380" s="20" t="str">
        <f t="array" ref="V380:AA380">VLOOKUP(A380,BUSINESS!$A$2:$J$2692,{4,5,6,7,8,9},0)</f>
        <v/>
      </c>
      <c r="W380" s="20"/>
      <c r="X380" s="20"/>
      <c r="Y380" s="20"/>
      <c r="Z380" s="20">
        <v>0.001</v>
      </c>
      <c r="AA380" s="20">
        <v>0.001</v>
      </c>
      <c r="AB380" s="21">
        <f t="shared" si="2"/>
        <v>2775.70534</v>
      </c>
      <c r="AC380" s="20"/>
      <c r="AD380" s="20"/>
      <c r="AE380" s="20">
        <f t="shared" si="116"/>
        <v>6.432386795</v>
      </c>
      <c r="AF380" s="22" t="b">
        <f t="shared" si="4"/>
        <v>0</v>
      </c>
      <c r="AG380" s="20" t="b">
        <f t="shared" si="5"/>
        <v>0</v>
      </c>
      <c r="AH380" s="20" t="b">
        <f t="shared" si="6"/>
        <v>0</v>
      </c>
      <c r="AI380" s="20" t="b">
        <f t="shared" si="7"/>
        <v>0</v>
      </c>
      <c r="AJ380" s="20"/>
      <c r="AK380" s="20"/>
      <c r="AL380" s="20"/>
      <c r="AM380" s="20"/>
      <c r="AN380" s="20"/>
      <c r="AO380" s="20"/>
      <c r="AP380" s="20"/>
      <c r="AQ380" s="20"/>
      <c r="AR380" s="23"/>
      <c r="AS380" s="23"/>
      <c r="AT380" s="23"/>
      <c r="AU380" s="23"/>
      <c r="AV380" s="23"/>
    </row>
    <row r="381" ht="15.75" customHeight="1">
      <c r="A381" s="17" t="str">
        <f t="shared" si="1"/>
        <v>Mali-Africa2001</v>
      </c>
      <c r="B381" s="17" t="s">
        <v>120</v>
      </c>
      <c r="C381" s="18" t="s">
        <v>75</v>
      </c>
      <c r="D381" s="19" t="s">
        <v>77</v>
      </c>
      <c r="E381" s="17">
        <v>2.8528016511E10</v>
      </c>
      <c r="F381" s="18">
        <v>0.064</v>
      </c>
      <c r="G381" s="18">
        <v>18.0</v>
      </c>
      <c r="H381" s="18"/>
      <c r="I381" s="20" t="str">
        <f t="array" ref="I381:J381">IFNA(VLOOKUP(A381,ENERGY!$A$2:$F$2692,{5,6},0),0)</f>
        <v/>
      </c>
      <c r="J381" s="20"/>
      <c r="K381" s="20">
        <f t="array" ref="K381:S381">VLOOKUP(A381,'HUMAN RESOURCES'!$A$2:$M$2692,{2,3,4,5,6,7,8,9,10},0)</f>
        <v>0.048</v>
      </c>
      <c r="L381" s="20">
        <v>0.113</v>
      </c>
      <c r="M381" s="20">
        <v>49.0</v>
      </c>
      <c r="N381" s="20">
        <v>50.0</v>
      </c>
      <c r="O381" s="20">
        <v>0.461</v>
      </c>
      <c r="P381" s="20">
        <v>0.505</v>
      </c>
      <c r="Q381" s="20">
        <v>0.034</v>
      </c>
      <c r="R381" s="20">
        <v>1.0562768E7</v>
      </c>
      <c r="S381" s="20">
        <v>0.291</v>
      </c>
      <c r="T381" s="20">
        <f t="array" ref="T381:U381">VLOOKUP(A381,TOURISM!$A$2:$F$2692,{3,6},0)</f>
        <v>91000000</v>
      </c>
      <c r="U381" s="20">
        <v>6.5E7</v>
      </c>
      <c r="V381" s="20" t="str">
        <f t="array" ref="V381:AA381">VLOOKUP(A381,BUSINESS!$A$2:$J$2692,{4,5,6,7,8,9},0)</f>
        <v/>
      </c>
      <c r="W381" s="20"/>
      <c r="X381" s="20"/>
      <c r="Y381" s="20"/>
      <c r="Z381" s="20">
        <v>0.002</v>
      </c>
      <c r="AA381" s="20">
        <v>0.002</v>
      </c>
      <c r="AB381" s="21">
        <f t="shared" si="2"/>
        <v>2700.808776</v>
      </c>
      <c r="AC381" s="20"/>
      <c r="AD381" s="20"/>
      <c r="AE381" s="20">
        <f t="shared" si="116"/>
        <v>6.153690018</v>
      </c>
      <c r="AF381" s="22" t="b">
        <f t="shared" si="4"/>
        <v>0</v>
      </c>
      <c r="AG381" s="20" t="b">
        <f t="shared" si="5"/>
        <v>0</v>
      </c>
      <c r="AH381" s="20" t="b">
        <f t="shared" si="6"/>
        <v>0</v>
      </c>
      <c r="AI381" s="20" t="b">
        <f t="shared" si="7"/>
        <v>0</v>
      </c>
      <c r="AJ381" s="20"/>
      <c r="AK381" s="20"/>
      <c r="AL381" s="20"/>
      <c r="AM381" s="20"/>
      <c r="AN381" s="20"/>
      <c r="AO381" s="20"/>
      <c r="AP381" s="20"/>
      <c r="AQ381" s="20"/>
      <c r="AR381" s="23"/>
      <c r="AS381" s="23"/>
      <c r="AT381" s="23"/>
      <c r="AU381" s="23"/>
      <c r="AV381" s="23"/>
    </row>
    <row r="382" ht="15.75" customHeight="1">
      <c r="A382" s="17" t="str">
        <f t="shared" si="1"/>
        <v>Mali-Africa2002</v>
      </c>
      <c r="B382" s="17" t="s">
        <v>120</v>
      </c>
      <c r="C382" s="18" t="s">
        <v>75</v>
      </c>
      <c r="D382" s="19" t="s">
        <v>79</v>
      </c>
      <c r="E382" s="17">
        <v>2.8548945E10</v>
      </c>
      <c r="F382" s="18">
        <v>0.063</v>
      </c>
      <c r="G382" s="18">
        <v>19.0</v>
      </c>
      <c r="H382" s="18"/>
      <c r="I382" s="20" t="str">
        <f t="array" ref="I382:J382">IFNA(VLOOKUP(A382,ENERGY!$A$2:$F$2692,{5,6},0),0)</f>
        <v/>
      </c>
      <c r="J382" s="20">
        <v>623.0</v>
      </c>
      <c r="K382" s="20">
        <f t="array" ref="K382:S382">VLOOKUP(A382,'HUMAN RESOURCES'!$A$2:$M$2692,{2,3,4,5,6,7,8,9,10},0)</f>
        <v>0.048</v>
      </c>
      <c r="L382" s="20">
        <v>0.109</v>
      </c>
      <c r="M382" s="20">
        <v>50.0</v>
      </c>
      <c r="N382" s="20">
        <v>50.0</v>
      </c>
      <c r="O382" s="20">
        <v>0.461</v>
      </c>
      <c r="P382" s="20">
        <v>0.506</v>
      </c>
      <c r="Q382" s="20">
        <v>0.033</v>
      </c>
      <c r="R382" s="20">
        <v>1.0882662E7</v>
      </c>
      <c r="S382" s="20">
        <v>0.298</v>
      </c>
      <c r="T382" s="20">
        <f t="array" ref="T382:U382">VLOOKUP(A382,TOURISM!$A$2:$F$2692,{3,6},0)</f>
        <v>105000000</v>
      </c>
      <c r="U382" s="20">
        <v>6.2E7</v>
      </c>
      <c r="V382" s="20" t="str">
        <f t="array" ref="V382:AA382">VLOOKUP(A382,BUSINESS!$A$2:$J$2692,{4,5,6,7,8,9},0)</f>
        <v/>
      </c>
      <c r="W382" s="20"/>
      <c r="X382" s="20"/>
      <c r="Y382" s="20"/>
      <c r="Z382" s="20">
        <v>0.002</v>
      </c>
      <c r="AA382" s="20">
        <v>0.004</v>
      </c>
      <c r="AB382" s="21">
        <f t="shared" si="2"/>
        <v>2623.342065</v>
      </c>
      <c r="AC382" s="20"/>
      <c r="AD382" s="20">
        <f t="shared" ref="AD382:AD387" si="120">J382/R382</f>
        <v>0.00005724702283</v>
      </c>
      <c r="AE382" s="20">
        <f t="shared" si="116"/>
        <v>5.697135499</v>
      </c>
      <c r="AF382" s="22" t="b">
        <f t="shared" si="4"/>
        <v>0</v>
      </c>
      <c r="AG382" s="20" t="b">
        <f t="shared" si="5"/>
        <v>0</v>
      </c>
      <c r="AH382" s="20" t="b">
        <f t="shared" si="6"/>
        <v>0</v>
      </c>
      <c r="AI382" s="20" t="b">
        <f t="shared" si="7"/>
        <v>0</v>
      </c>
      <c r="AJ382" s="20"/>
      <c r="AK382" s="20"/>
      <c r="AL382" s="20"/>
      <c r="AM382" s="20"/>
      <c r="AN382" s="20"/>
      <c r="AO382" s="20"/>
      <c r="AP382" s="20"/>
      <c r="AQ382" s="20"/>
      <c r="AR382" s="23"/>
      <c r="AS382" s="23"/>
      <c r="AT382" s="23"/>
      <c r="AU382" s="23"/>
      <c r="AV382" s="23"/>
    </row>
    <row r="383" ht="15.75" customHeight="1">
      <c r="A383" s="17" t="str">
        <f t="shared" si="1"/>
        <v>Mali-Africa2003</v>
      </c>
      <c r="B383" s="17" t="s">
        <v>120</v>
      </c>
      <c r="C383" s="18" t="s">
        <v>75</v>
      </c>
      <c r="D383" s="19" t="s">
        <v>81</v>
      </c>
      <c r="E383" s="17">
        <v>2.8724041828E10</v>
      </c>
      <c r="F383" s="18">
        <v>0.062</v>
      </c>
      <c r="G383" s="18">
        <v>24.0</v>
      </c>
      <c r="H383" s="18"/>
      <c r="I383" s="20" t="str">
        <f t="array" ref="I383:J383">IFNA(VLOOKUP(A383,ENERGY!$A$2:$F$2692,{5,6},0),0)</f>
        <v/>
      </c>
      <c r="J383" s="20">
        <v>612.0</v>
      </c>
      <c r="K383" s="20">
        <f t="array" ref="K383:S383">VLOOKUP(A383,'HUMAN RESOURCES'!$A$2:$M$2692,{2,3,4,5,6,7,8,9,10},0)</f>
        <v>0.048</v>
      </c>
      <c r="L383" s="20">
        <v>0.105</v>
      </c>
      <c r="M383" s="20">
        <v>50.0</v>
      </c>
      <c r="N383" s="20">
        <v>51.0</v>
      </c>
      <c r="O383" s="20">
        <v>0.462</v>
      </c>
      <c r="P383" s="20">
        <v>0.506</v>
      </c>
      <c r="Q383" s="20">
        <v>0.032</v>
      </c>
      <c r="R383" s="20">
        <v>1.1219737E7</v>
      </c>
      <c r="S383" s="20">
        <v>0.305</v>
      </c>
      <c r="T383" s="20">
        <f t="array" ref="T383:U383">VLOOKUP(A383,TOURISM!$A$2:$F$2692,{3,6},0)</f>
        <v>136000000</v>
      </c>
      <c r="U383" s="20">
        <v>9.4E7</v>
      </c>
      <c r="V383" s="20" t="str">
        <f t="array" ref="V383:AA383">VLOOKUP(A383,BUSINESS!$A$2:$J$2692,{4,5,6,7,8,9},0)</f>
        <v/>
      </c>
      <c r="W383" s="20">
        <v>41.0</v>
      </c>
      <c r="X383" s="20"/>
      <c r="Y383" s="20"/>
      <c r="Z383" s="20">
        <v>0.003</v>
      </c>
      <c r="AA383" s="20">
        <v>0.022</v>
      </c>
      <c r="AB383" s="21">
        <f t="shared" si="2"/>
        <v>2560.13504</v>
      </c>
      <c r="AC383" s="20"/>
      <c r="AD383" s="20">
        <f t="shared" si="120"/>
        <v>0.00005454673314</v>
      </c>
      <c r="AE383" s="20">
        <f t="shared" si="116"/>
        <v>8.378092998</v>
      </c>
      <c r="AF383" s="22" t="b">
        <f t="shared" si="4"/>
        <v>0</v>
      </c>
      <c r="AG383" s="20" t="b">
        <f t="shared" si="5"/>
        <v>0</v>
      </c>
      <c r="AH383" s="20" t="b">
        <f t="shared" si="6"/>
        <v>0</v>
      </c>
      <c r="AI383" s="20" t="b">
        <f t="shared" si="7"/>
        <v>0</v>
      </c>
      <c r="AJ383" s="20"/>
      <c r="AK383" s="20"/>
      <c r="AL383" s="20"/>
      <c r="AM383" s="20"/>
      <c r="AN383" s="20"/>
      <c r="AO383" s="20"/>
      <c r="AP383" s="20"/>
      <c r="AQ383" s="20"/>
      <c r="AR383" s="23"/>
      <c r="AS383" s="23"/>
      <c r="AT383" s="23"/>
      <c r="AU383" s="23"/>
      <c r="AV383" s="23"/>
    </row>
    <row r="384" ht="15.75" customHeight="1">
      <c r="A384" s="17" t="str">
        <f t="shared" si="1"/>
        <v>Mali-Africa2004</v>
      </c>
      <c r="B384" s="17" t="s">
        <v>120</v>
      </c>
      <c r="C384" s="18" t="s">
        <v>75</v>
      </c>
      <c r="D384" s="19" t="s">
        <v>83</v>
      </c>
      <c r="E384" s="17">
        <v>2.8765687042E10</v>
      </c>
      <c r="F384" s="18">
        <v>0.063</v>
      </c>
      <c r="G384" s="18">
        <v>27.0</v>
      </c>
      <c r="H384" s="18"/>
      <c r="I384" s="20" t="str">
        <f t="array" ref="I384:J384">IFNA(VLOOKUP(A384,ENERGY!$A$2:$F$2692,{5,6},0),0)</f>
        <v/>
      </c>
      <c r="J384" s="20">
        <v>594.0</v>
      </c>
      <c r="K384" s="20">
        <f t="array" ref="K384:S384">VLOOKUP(A384,'HUMAN RESOURCES'!$A$2:$M$2692,{2,3,4,5,6,7,8,9,10},0)</f>
        <v>0.048</v>
      </c>
      <c r="L384" s="20">
        <v>0.101</v>
      </c>
      <c r="M384" s="20">
        <v>51.0</v>
      </c>
      <c r="N384" s="20">
        <v>51.0</v>
      </c>
      <c r="O384" s="20">
        <v>0.462</v>
      </c>
      <c r="P384" s="20">
        <v>0.506</v>
      </c>
      <c r="Q384" s="20">
        <v>0.031</v>
      </c>
      <c r="R384" s="20">
        <v>1.1572936E7</v>
      </c>
      <c r="S384" s="20">
        <v>0.313</v>
      </c>
      <c r="T384" s="20">
        <f t="array" ref="T384:U384">VLOOKUP(A384,TOURISM!$A$2:$F$2692,{3,6},0)</f>
        <v>142000000</v>
      </c>
      <c r="U384" s="20">
        <v>1.25E8</v>
      </c>
      <c r="V384" s="20" t="str">
        <f t="array" ref="V384:AA384">VLOOKUP(A384,BUSINESS!$A$2:$J$2692,{4,5,6,7,8,9},0)</f>
        <v/>
      </c>
      <c r="W384" s="20">
        <v>41.0</v>
      </c>
      <c r="X384" s="20"/>
      <c r="Y384" s="20"/>
      <c r="Z384" s="20">
        <v>0.004</v>
      </c>
      <c r="AA384" s="20">
        <v>0.035</v>
      </c>
      <c r="AB384" s="21">
        <f t="shared" si="2"/>
        <v>2485.599768</v>
      </c>
      <c r="AC384" s="20"/>
      <c r="AD384" s="20">
        <f t="shared" si="120"/>
        <v>0.00005132664693</v>
      </c>
      <c r="AE384" s="20">
        <f t="shared" si="116"/>
        <v>10.80106206</v>
      </c>
      <c r="AF384" s="22" t="b">
        <f t="shared" si="4"/>
        <v>0</v>
      </c>
      <c r="AG384" s="20" t="b">
        <f t="shared" si="5"/>
        <v>0</v>
      </c>
      <c r="AH384" s="20" t="b">
        <f t="shared" si="6"/>
        <v>0</v>
      </c>
      <c r="AI384" s="20" t="b">
        <f t="shared" si="7"/>
        <v>0</v>
      </c>
      <c r="AJ384" s="20"/>
      <c r="AK384" s="20"/>
      <c r="AL384" s="20"/>
      <c r="AM384" s="20"/>
      <c r="AN384" s="20"/>
      <c r="AO384" s="20"/>
      <c r="AP384" s="20"/>
      <c r="AQ384" s="20"/>
      <c r="AR384" s="23"/>
      <c r="AS384" s="23"/>
      <c r="AT384" s="23"/>
      <c r="AU384" s="23"/>
      <c r="AV384" s="23"/>
    </row>
    <row r="385" ht="15.75" customHeight="1">
      <c r="A385" s="17" t="str">
        <f t="shared" si="1"/>
        <v>Mali-Africa2005</v>
      </c>
      <c r="B385" s="17" t="s">
        <v>120</v>
      </c>
      <c r="C385" s="18" t="s">
        <v>75</v>
      </c>
      <c r="D385" s="19" t="s">
        <v>84</v>
      </c>
      <c r="E385" s="17">
        <v>2.88141E10</v>
      </c>
      <c r="F385" s="18">
        <v>0.063</v>
      </c>
      <c r="G385" s="18">
        <v>29.0</v>
      </c>
      <c r="H385" s="18"/>
      <c r="I385" s="20" t="str">
        <f t="array" ref="I385:J385">IFNA(VLOOKUP(A385,ENERGY!$A$2:$F$2692,{5,6},0),0)</f>
        <v/>
      </c>
      <c r="J385" s="20">
        <v>554.0</v>
      </c>
      <c r="K385" s="20">
        <f t="array" ref="K385:S385">VLOOKUP(A385,'HUMAN RESOURCES'!$A$2:$M$2692,{2,3,4,5,6,7,8,9,10},0)</f>
        <v>0.048</v>
      </c>
      <c r="L385" s="20">
        <v>0.097</v>
      </c>
      <c r="M385" s="20">
        <v>51.0</v>
      </c>
      <c r="N385" s="20">
        <v>52.0</v>
      </c>
      <c r="O385" s="20">
        <v>0.463</v>
      </c>
      <c r="P385" s="20">
        <v>0.506</v>
      </c>
      <c r="Q385" s="20">
        <v>0.031</v>
      </c>
      <c r="R385" s="20">
        <v>1.1941258E7</v>
      </c>
      <c r="S385" s="20">
        <v>0.321</v>
      </c>
      <c r="T385" s="20">
        <f t="array" ref="T385:U385">VLOOKUP(A385,TOURISM!$A$2:$F$2692,{3,6},0)</f>
        <v>149000000</v>
      </c>
      <c r="U385" s="20">
        <v>1.33E8</v>
      </c>
      <c r="V385" s="20">
        <f t="array" ref="V385:AA385">VLOOKUP(A385,BUSINESS!$A$2:$J$2692,{4,5,6,7,8,9},0)</f>
        <v>0.514</v>
      </c>
      <c r="W385" s="20">
        <v>41.0</v>
      </c>
      <c r="X385" s="20"/>
      <c r="Y385" s="20">
        <v>270.0</v>
      </c>
      <c r="Z385" s="20">
        <v>0.005</v>
      </c>
      <c r="AA385" s="20">
        <v>0.064</v>
      </c>
      <c r="AB385" s="21">
        <f t="shared" si="2"/>
        <v>2412.986973</v>
      </c>
      <c r="AC385" s="20"/>
      <c r="AD385" s="20">
        <f t="shared" si="120"/>
        <v>0.00004639377191</v>
      </c>
      <c r="AE385" s="20">
        <f t="shared" si="116"/>
        <v>11.13785499</v>
      </c>
      <c r="AF385" s="22" t="b">
        <f t="shared" si="4"/>
        <v>0</v>
      </c>
      <c r="AG385" s="20" t="b">
        <f t="shared" si="5"/>
        <v>0</v>
      </c>
      <c r="AH385" s="20" t="b">
        <f t="shared" si="6"/>
        <v>0</v>
      </c>
      <c r="AI385" s="20" t="b">
        <f t="shared" si="7"/>
        <v>0</v>
      </c>
      <c r="AJ385" s="20"/>
      <c r="AK385" s="20"/>
      <c r="AL385" s="20"/>
      <c r="AM385" s="20"/>
      <c r="AN385" s="20"/>
      <c r="AO385" s="20"/>
      <c r="AP385" s="20"/>
      <c r="AQ385" s="20"/>
      <c r="AR385" s="23"/>
      <c r="AS385" s="23"/>
      <c r="AT385" s="23"/>
      <c r="AU385" s="23"/>
      <c r="AV385" s="23"/>
    </row>
    <row r="386" ht="15.75" customHeight="1">
      <c r="A386" s="17" t="str">
        <f t="shared" si="1"/>
        <v>Mali-Africa2006</v>
      </c>
      <c r="B386" s="17" t="s">
        <v>120</v>
      </c>
      <c r="C386" s="18" t="s">
        <v>75</v>
      </c>
      <c r="D386" s="19" t="s">
        <v>85</v>
      </c>
      <c r="E386" s="17">
        <v>2.8829850746E10</v>
      </c>
      <c r="F386" s="18">
        <v>0.066</v>
      </c>
      <c r="G386" s="18">
        <v>33.0</v>
      </c>
      <c r="H386" s="18"/>
      <c r="I386" s="20" t="str">
        <f t="array" ref="I386:J386">IFNA(VLOOKUP(A386,ENERGY!$A$2:$F$2692,{5,6},0),0)</f>
        <v/>
      </c>
      <c r="J386" s="20">
        <v>565.0</v>
      </c>
      <c r="K386" s="20">
        <f t="array" ref="K386:S386">VLOOKUP(A386,'HUMAN RESOURCES'!$A$2:$M$2692,{2,3,4,5,6,7,8,9,10},0)</f>
        <v>0.048</v>
      </c>
      <c r="L386" s="20">
        <v>0.093</v>
      </c>
      <c r="M386" s="20">
        <v>52.0</v>
      </c>
      <c r="N386" s="20">
        <v>52.0</v>
      </c>
      <c r="O386" s="20">
        <v>0.464</v>
      </c>
      <c r="P386" s="20">
        <v>0.506</v>
      </c>
      <c r="Q386" s="20">
        <v>0.03</v>
      </c>
      <c r="R386" s="20">
        <v>1.2325545E7</v>
      </c>
      <c r="S386" s="20">
        <v>0.328</v>
      </c>
      <c r="T386" s="20">
        <f t="array" ref="T386:U386">VLOOKUP(A386,TOURISM!$A$2:$F$2692,{3,6},0)</f>
        <v>175000000</v>
      </c>
      <c r="U386" s="20">
        <v>1.96E8</v>
      </c>
      <c r="V386" s="20">
        <f t="array" ref="V386:AA386">VLOOKUP(A386,BUSINESS!$A$2:$J$2692,{4,5,6,7,8,9},0)</f>
        <v>0.514</v>
      </c>
      <c r="W386" s="20">
        <v>41.0</v>
      </c>
      <c r="X386" s="20"/>
      <c r="Y386" s="20">
        <v>270.0</v>
      </c>
      <c r="Z386" s="20">
        <v>0.007</v>
      </c>
      <c r="AA386" s="20">
        <v>0.123</v>
      </c>
      <c r="AB386" s="21">
        <f t="shared" si="2"/>
        <v>2339.032533</v>
      </c>
      <c r="AC386" s="20"/>
      <c r="AD386" s="20">
        <f t="shared" si="120"/>
        <v>0.000045839758</v>
      </c>
      <c r="AE386" s="20">
        <f t="shared" si="116"/>
        <v>15.90193375</v>
      </c>
      <c r="AF386" s="22" t="b">
        <f t="shared" si="4"/>
        <v>0</v>
      </c>
      <c r="AG386" s="20" t="b">
        <f t="shared" si="5"/>
        <v>0</v>
      </c>
      <c r="AH386" s="20" t="b">
        <f t="shared" si="6"/>
        <v>0</v>
      </c>
      <c r="AI386" s="20" t="b">
        <f t="shared" si="7"/>
        <v>0</v>
      </c>
      <c r="AJ386" s="20"/>
      <c r="AK386" s="20"/>
      <c r="AL386" s="20"/>
      <c r="AM386" s="20"/>
      <c r="AN386" s="20"/>
      <c r="AO386" s="20"/>
      <c r="AP386" s="20"/>
      <c r="AQ386" s="20"/>
      <c r="AR386" s="23"/>
      <c r="AS386" s="23"/>
      <c r="AT386" s="23"/>
      <c r="AU386" s="23"/>
      <c r="AV386" s="23"/>
    </row>
    <row r="387" ht="15.75" customHeight="1">
      <c r="A387" s="17" t="str">
        <f t="shared" si="1"/>
        <v>Mali-Africa2007</v>
      </c>
      <c r="B387" s="17" t="s">
        <v>120</v>
      </c>
      <c r="C387" s="18" t="s">
        <v>75</v>
      </c>
      <c r="D387" s="19" t="s">
        <v>86</v>
      </c>
      <c r="E387" s="17">
        <v>2.8840197019E10</v>
      </c>
      <c r="F387" s="18">
        <v>0.07</v>
      </c>
      <c r="G387" s="18">
        <v>39.0</v>
      </c>
      <c r="H387" s="18"/>
      <c r="I387" s="20" t="str">
        <f t="array" ref="I387:J387">IFNA(VLOOKUP(A387,ENERGY!$A$2:$F$2692,{5,6},0),0)</f>
        <v/>
      </c>
      <c r="J387" s="20">
        <v>579.0</v>
      </c>
      <c r="K387" s="20">
        <f t="array" ref="K387:S387">VLOOKUP(A387,'HUMAN RESOURCES'!$A$2:$M$2692,{2,3,4,5,6,7,8,9,10},0)</f>
        <v>0.048</v>
      </c>
      <c r="L387" s="20">
        <v>0.09</v>
      </c>
      <c r="M387" s="20">
        <v>52.0</v>
      </c>
      <c r="N387" s="20">
        <v>53.0</v>
      </c>
      <c r="O387" s="20">
        <v>0.464</v>
      </c>
      <c r="P387" s="20">
        <v>0.506</v>
      </c>
      <c r="Q387" s="20">
        <v>0.03</v>
      </c>
      <c r="R387" s="20">
        <v>1.2725629E7</v>
      </c>
      <c r="S387" s="20">
        <v>0.336</v>
      </c>
      <c r="T387" s="20">
        <f t="array" ref="T387:U387">VLOOKUP(A387,TOURISM!$A$2:$F$2692,{3,6},0)</f>
        <v>227000000</v>
      </c>
      <c r="U387" s="20">
        <v>2.01E8</v>
      </c>
      <c r="V387" s="20">
        <f t="array" ref="V387:AA387">VLOOKUP(A387,BUSINESS!$A$2:$J$2692,{4,5,6,7,8,9},0)</f>
        <v>0.514</v>
      </c>
      <c r="W387" s="20">
        <v>25.0</v>
      </c>
      <c r="X387" s="20"/>
      <c r="Y387" s="20">
        <v>270.0</v>
      </c>
      <c r="Z387" s="20">
        <v>0.008</v>
      </c>
      <c r="AA387" s="20">
        <v>0.199</v>
      </c>
      <c r="AB387" s="21">
        <f t="shared" si="2"/>
        <v>2266.308174</v>
      </c>
      <c r="AC387" s="20"/>
      <c r="AD387" s="20">
        <f t="shared" si="120"/>
        <v>0.0000454987333</v>
      </c>
      <c r="AE387" s="20">
        <f t="shared" si="116"/>
        <v>15.79489705</v>
      </c>
      <c r="AF387" s="22" t="b">
        <f t="shared" si="4"/>
        <v>0</v>
      </c>
      <c r="AG387" s="20" t="b">
        <f t="shared" si="5"/>
        <v>0</v>
      </c>
      <c r="AH387" s="20" t="b">
        <f t="shared" si="6"/>
        <v>0</v>
      </c>
      <c r="AI387" s="20" t="b">
        <f t="shared" si="7"/>
        <v>0</v>
      </c>
      <c r="AJ387" s="20"/>
      <c r="AK387" s="20"/>
      <c r="AL387" s="20"/>
      <c r="AM387" s="20"/>
      <c r="AN387" s="20"/>
      <c r="AO387" s="20"/>
      <c r="AP387" s="20"/>
      <c r="AQ387" s="20"/>
      <c r="AR387" s="23"/>
      <c r="AS387" s="23"/>
      <c r="AT387" s="23"/>
      <c r="AU387" s="23"/>
      <c r="AV387" s="23"/>
    </row>
    <row r="388" ht="15.75" customHeight="1">
      <c r="A388" s="17" t="str">
        <f t="shared" si="1"/>
        <v>Mali-Africa2008</v>
      </c>
      <c r="B388" s="17" t="s">
        <v>120</v>
      </c>
      <c r="C388" s="18" t="s">
        <v>75</v>
      </c>
      <c r="D388" s="19" t="s">
        <v>87</v>
      </c>
      <c r="E388" s="17">
        <v>2.8858965517E10</v>
      </c>
      <c r="F388" s="18">
        <v>0.067</v>
      </c>
      <c r="G388" s="18">
        <v>45.0</v>
      </c>
      <c r="H388" s="18"/>
      <c r="I388" s="20">
        <f t="array" ref="I388:J388">IFNA(VLOOKUP(A388,ENERGY!$A$2:$F$2692,{5,6},0),0)</f>
        <v>0</v>
      </c>
      <c r="J388" s="20">
        <v>0.0</v>
      </c>
      <c r="K388" s="20">
        <f t="array" ref="K388:S388">VLOOKUP(A388,'HUMAN RESOURCES'!$A$2:$M$2692,{2,3,4,5,6,7,8,9,10},0)</f>
        <v>0.048</v>
      </c>
      <c r="L388" s="20">
        <v>0.088</v>
      </c>
      <c r="M388" s="20">
        <v>53.0</v>
      </c>
      <c r="N388" s="20">
        <v>53.0</v>
      </c>
      <c r="O388" s="20">
        <v>0.465</v>
      </c>
      <c r="P388" s="20">
        <v>0.505</v>
      </c>
      <c r="Q388" s="20">
        <v>0.03</v>
      </c>
      <c r="R388" s="20">
        <v>1.3138299E7</v>
      </c>
      <c r="S388" s="20">
        <v>0.344</v>
      </c>
      <c r="T388" s="20">
        <f t="array" ref="T388:U388">VLOOKUP(A388,TOURISM!$A$2:$F$2692,{3,6},0)</f>
        <v>286000000</v>
      </c>
      <c r="U388" s="20">
        <v>2.28E8</v>
      </c>
      <c r="V388" s="20">
        <f t="array" ref="V388:AA388">VLOOKUP(A388,BUSINESS!$A$2:$J$2692,{4,5,6,7,8,9},0)</f>
        <v>0.514</v>
      </c>
      <c r="W388" s="20">
        <v>25.0</v>
      </c>
      <c r="X388" s="20"/>
      <c r="Y388" s="20">
        <v>270.0</v>
      </c>
      <c r="Z388" s="20">
        <v>0.016</v>
      </c>
      <c r="AA388" s="20">
        <v>0.262</v>
      </c>
      <c r="AB388" s="21">
        <f t="shared" si="2"/>
        <v>2196.552652</v>
      </c>
      <c r="AC388" s="20"/>
      <c r="AD388" s="20"/>
      <c r="AE388" s="20">
        <f t="shared" si="116"/>
        <v>17.35384466</v>
      </c>
      <c r="AF388" s="22" t="b">
        <f t="shared" si="4"/>
        <v>0</v>
      </c>
      <c r="AG388" s="20" t="b">
        <f t="shared" si="5"/>
        <v>0</v>
      </c>
      <c r="AH388" s="20" t="b">
        <f t="shared" si="6"/>
        <v>0</v>
      </c>
      <c r="AI388" s="20" t="b">
        <f t="shared" si="7"/>
        <v>0</v>
      </c>
      <c r="AJ388" s="20"/>
      <c r="AK388" s="20"/>
      <c r="AL388" s="20"/>
      <c r="AM388" s="20"/>
      <c r="AN388" s="20"/>
      <c r="AO388" s="20"/>
      <c r="AP388" s="20"/>
      <c r="AQ388" s="20"/>
      <c r="AR388" s="23"/>
      <c r="AS388" s="23"/>
      <c r="AT388" s="23"/>
      <c r="AU388" s="23"/>
      <c r="AV388" s="23"/>
    </row>
    <row r="389" ht="15.75" customHeight="1">
      <c r="A389" s="17" t="str">
        <f t="shared" si="1"/>
        <v>Mali-Africa2009</v>
      </c>
      <c r="B389" s="17" t="s">
        <v>120</v>
      </c>
      <c r="C389" s="18" t="s">
        <v>75</v>
      </c>
      <c r="D389" s="19" t="s">
        <v>88</v>
      </c>
      <c r="E389" s="17">
        <v>2.889508354E10</v>
      </c>
      <c r="F389" s="18">
        <v>0.068</v>
      </c>
      <c r="G389" s="18">
        <v>45.0</v>
      </c>
      <c r="H389" s="18"/>
      <c r="I389" s="20" t="str">
        <f t="array" ref="I389:J389">IFNA(VLOOKUP(A389,ENERGY!$A$2:$F$2692,{5,6},0),0)</f>
        <v/>
      </c>
      <c r="J389" s="20">
        <v>568.0</v>
      </c>
      <c r="K389" s="20">
        <f t="array" ref="K389:S389">VLOOKUP(A389,'HUMAN RESOURCES'!$A$2:$M$2692,{2,3,4,5,6,7,8,9,10},0)</f>
        <v>0.048</v>
      </c>
      <c r="L389" s="20">
        <v>0.085</v>
      </c>
      <c r="M389" s="20">
        <v>53.0</v>
      </c>
      <c r="N389" s="20">
        <v>54.0</v>
      </c>
      <c r="O389" s="20">
        <v>0.467</v>
      </c>
      <c r="P389" s="20">
        <v>0.504</v>
      </c>
      <c r="Q389" s="20">
        <v>0.029</v>
      </c>
      <c r="R389" s="20">
        <v>1.3559296E7</v>
      </c>
      <c r="S389" s="20">
        <v>0.352</v>
      </c>
      <c r="T389" s="20">
        <f t="array" ref="T389:U389">VLOOKUP(A389,TOURISM!$A$2:$F$2692,{3,6},0)</f>
        <v>290000000</v>
      </c>
      <c r="U389" s="20">
        <v>2.31E8</v>
      </c>
      <c r="V389" s="20">
        <f t="array" ref="V389:AA389">VLOOKUP(A389,BUSINESS!$A$2:$J$2692,{4,5,6,7,8,9},0)</f>
        <v>0.514</v>
      </c>
      <c r="W389" s="20">
        <v>8.0</v>
      </c>
      <c r="X389" s="20"/>
      <c r="Y389" s="20">
        <v>270.0</v>
      </c>
      <c r="Z389" s="20">
        <v>0.018</v>
      </c>
      <c r="AA389" s="20">
        <v>0.329</v>
      </c>
      <c r="AB389" s="21">
        <f t="shared" si="2"/>
        <v>2131.016503</v>
      </c>
      <c r="AC389" s="20"/>
      <c r="AD389" s="20">
        <f t="shared" ref="AD389:AD391" si="121">J389/R389</f>
        <v>0.00004189008043</v>
      </c>
      <c r="AE389" s="20">
        <f t="shared" si="116"/>
        <v>17.03628271</v>
      </c>
      <c r="AF389" s="22" t="b">
        <f t="shared" si="4"/>
        <v>0</v>
      </c>
      <c r="AG389" s="20" t="b">
        <f t="shared" si="5"/>
        <v>0</v>
      </c>
      <c r="AH389" s="20" t="b">
        <f t="shared" si="6"/>
        <v>0</v>
      </c>
      <c r="AI389" s="20" t="b">
        <f t="shared" si="7"/>
        <v>0</v>
      </c>
      <c r="AJ389" s="20"/>
      <c r="AK389" s="20"/>
      <c r="AL389" s="20"/>
      <c r="AM389" s="20"/>
      <c r="AN389" s="20"/>
      <c r="AO389" s="20"/>
      <c r="AP389" s="20"/>
      <c r="AQ389" s="20"/>
      <c r="AR389" s="23"/>
      <c r="AS389" s="23"/>
      <c r="AT389" s="23"/>
      <c r="AU389" s="23"/>
      <c r="AV389" s="23"/>
    </row>
    <row r="390" ht="15.75" customHeight="1">
      <c r="A390" s="17" t="str">
        <f t="shared" si="1"/>
        <v>Mali-Africa2010</v>
      </c>
      <c r="B390" s="17" t="s">
        <v>120</v>
      </c>
      <c r="C390" s="18" t="s">
        <v>75</v>
      </c>
      <c r="D390" s="19" t="s">
        <v>89</v>
      </c>
      <c r="E390" s="17">
        <v>2.9044378668E10</v>
      </c>
      <c r="F390" s="18">
        <v>0.069</v>
      </c>
      <c r="G390" s="18">
        <v>46.0</v>
      </c>
      <c r="H390" s="18"/>
      <c r="I390" s="20" t="str">
        <f t="array" ref="I390:J390">IFNA(VLOOKUP(A390,ENERGY!$A$2:$F$2692,{5,6},0),0)</f>
        <v/>
      </c>
      <c r="J390" s="20">
        <v>539.0</v>
      </c>
      <c r="K390" s="20">
        <f t="array" ref="K390:S390">VLOOKUP(A390,'HUMAN RESOURCES'!$A$2:$M$2692,{2,3,4,5,6,7,8,9,10},0)</f>
        <v>0.048</v>
      </c>
      <c r="L390" s="20">
        <v>0.083</v>
      </c>
      <c r="M390" s="20">
        <v>54.0</v>
      </c>
      <c r="N390" s="20">
        <v>54.0</v>
      </c>
      <c r="O390" s="20">
        <v>0.468</v>
      </c>
      <c r="P390" s="20">
        <v>0.503</v>
      </c>
      <c r="Q390" s="20">
        <v>0.029</v>
      </c>
      <c r="R390" s="20">
        <v>1.3985961E7</v>
      </c>
      <c r="S390" s="20">
        <v>0.36</v>
      </c>
      <c r="T390" s="20">
        <f t="array" ref="T390:U390">VLOOKUP(A390,TOURISM!$A$2:$F$2692,{3,6},0)</f>
        <v>296000000</v>
      </c>
      <c r="U390" s="20">
        <v>2.35E8</v>
      </c>
      <c r="V390" s="20">
        <f t="array" ref="V390:AA390">VLOOKUP(A390,BUSINESS!$A$2:$J$2692,{4,5,6,7,8,9},0)</f>
        <v>0.514</v>
      </c>
      <c r="W390" s="20">
        <v>8.0</v>
      </c>
      <c r="X390" s="20"/>
      <c r="Y390" s="20">
        <v>270.0</v>
      </c>
      <c r="Z390" s="20">
        <v>0.019</v>
      </c>
      <c r="AA390" s="20">
        <v>0.532</v>
      </c>
      <c r="AB390" s="21">
        <f t="shared" si="2"/>
        <v>2076.680942</v>
      </c>
      <c r="AC390" s="20"/>
      <c r="AD390" s="20">
        <f t="shared" si="121"/>
        <v>0.000038538646</v>
      </c>
      <c r="AE390" s="20">
        <f t="shared" si="116"/>
        <v>16.80256366</v>
      </c>
      <c r="AF390" s="22" t="b">
        <f t="shared" si="4"/>
        <v>0</v>
      </c>
      <c r="AG390" s="20" t="b">
        <f t="shared" si="5"/>
        <v>0</v>
      </c>
      <c r="AH390" s="20" t="b">
        <f t="shared" si="6"/>
        <v>0</v>
      </c>
      <c r="AI390" s="20" t="b">
        <f t="shared" si="7"/>
        <v>0</v>
      </c>
      <c r="AJ390" s="20"/>
      <c r="AK390" s="20"/>
      <c r="AL390" s="20"/>
      <c r="AM390" s="20"/>
      <c r="AN390" s="20"/>
      <c r="AO390" s="20"/>
      <c r="AP390" s="20"/>
      <c r="AQ390" s="20"/>
      <c r="AR390" s="23"/>
      <c r="AS390" s="23"/>
      <c r="AT390" s="23"/>
      <c r="AU390" s="23"/>
      <c r="AV390" s="23"/>
    </row>
    <row r="391" ht="15.75" customHeight="1">
      <c r="A391" s="17" t="str">
        <f t="shared" si="1"/>
        <v>Mali-Africa2011</v>
      </c>
      <c r="B391" s="17" t="s">
        <v>120</v>
      </c>
      <c r="C391" s="18" t="s">
        <v>75</v>
      </c>
      <c r="D391" s="19" t="s">
        <v>90</v>
      </c>
      <c r="E391" s="17">
        <v>2.9144582393E10</v>
      </c>
      <c r="F391" s="18">
        <v>0.068</v>
      </c>
      <c r="G391" s="18">
        <v>51.0</v>
      </c>
      <c r="H391" s="18"/>
      <c r="I391" s="20" t="str">
        <f t="array" ref="I391:J391">IFNA(VLOOKUP(A391,ENERGY!$A$2:$F$2692,{5,6},0),0)</f>
        <v/>
      </c>
      <c r="J391" s="20">
        <v>568.0</v>
      </c>
      <c r="K391" s="20">
        <f t="array" ref="K391:S391">VLOOKUP(A391,'HUMAN RESOURCES'!$A$2:$M$2692,{2,3,4,5,6,7,8,9,10},0)</f>
        <v>0.048</v>
      </c>
      <c r="L391" s="20">
        <v>0.081</v>
      </c>
      <c r="M391" s="20">
        <v>54.0</v>
      </c>
      <c r="N391" s="20">
        <v>54.0</v>
      </c>
      <c r="O391" s="20">
        <v>0.47</v>
      </c>
      <c r="P391" s="20">
        <v>0.502</v>
      </c>
      <c r="Q391" s="20">
        <v>0.029</v>
      </c>
      <c r="R391" s="20">
        <v>1.4416737E7</v>
      </c>
      <c r="S391" s="20">
        <v>0.368</v>
      </c>
      <c r="T391" s="20">
        <f t="array" ref="T391:U391">VLOOKUP(A391,TOURISM!$A$2:$F$2692,{3,6},0)</f>
        <v>274000000</v>
      </c>
      <c r="U391" s="20">
        <v>2.24E8</v>
      </c>
      <c r="V391" s="20">
        <f t="array" ref="V391:AA391">VLOOKUP(A391,BUSINESS!$A$2:$J$2692,{4,5,6,7,8,9},0)</f>
        <v>0.511</v>
      </c>
      <c r="W391" s="20">
        <v>8.0</v>
      </c>
      <c r="X391" s="20"/>
      <c r="Y391" s="20">
        <v>270.0</v>
      </c>
      <c r="Z391" s="20">
        <v>0.02</v>
      </c>
      <c r="AA391" s="20">
        <v>0.751</v>
      </c>
      <c r="AB391" s="21">
        <f t="shared" si="2"/>
        <v>2021.579668</v>
      </c>
      <c r="AC391" s="20"/>
      <c r="AD391" s="20">
        <f t="shared" si="121"/>
        <v>0.00003939865172</v>
      </c>
      <c r="AE391" s="20">
        <f t="shared" si="116"/>
        <v>15.53749645</v>
      </c>
      <c r="AF391" s="22" t="b">
        <f t="shared" si="4"/>
        <v>0</v>
      </c>
      <c r="AG391" s="20" t="b">
        <f t="shared" si="5"/>
        <v>0</v>
      </c>
      <c r="AH391" s="20" t="b">
        <f t="shared" si="6"/>
        <v>0</v>
      </c>
      <c r="AI391" s="20" t="b">
        <f t="shared" si="7"/>
        <v>0</v>
      </c>
      <c r="AJ391" s="20"/>
      <c r="AK391" s="20"/>
      <c r="AL391" s="20"/>
      <c r="AM391" s="20"/>
      <c r="AN391" s="20"/>
      <c r="AO391" s="20"/>
      <c r="AP391" s="20"/>
      <c r="AQ391" s="20"/>
      <c r="AR391" s="23"/>
      <c r="AS391" s="23"/>
      <c r="AT391" s="23"/>
      <c r="AU391" s="23"/>
      <c r="AV391" s="23"/>
    </row>
    <row r="392" ht="15.75" customHeight="1">
      <c r="A392" s="17" t="str">
        <f t="shared" si="1"/>
        <v>Mali-Africa2012</v>
      </c>
      <c r="B392" s="17" t="s">
        <v>120</v>
      </c>
      <c r="C392" s="18" t="s">
        <v>75</v>
      </c>
      <c r="D392" s="19" t="s">
        <v>91</v>
      </c>
      <c r="E392" s="17">
        <v>2.9152072068E10</v>
      </c>
      <c r="F392" s="18">
        <v>0.058</v>
      </c>
      <c r="G392" s="18">
        <v>42.0</v>
      </c>
      <c r="H392" s="18"/>
      <c r="I392" s="20">
        <f t="array" ref="I392:J392">IFNA(VLOOKUP(A392,ENERGY!$A$2:$F$2692,{5,6},0),0)</f>
        <v>0</v>
      </c>
      <c r="J392" s="20">
        <v>0.0</v>
      </c>
      <c r="K392" s="20">
        <f t="array" ref="K392:S392">VLOOKUP(A392,'HUMAN RESOURCES'!$A$2:$M$2692,{2,3,4,5,6,7,8,9,10},0)</f>
        <v>0.047</v>
      </c>
      <c r="L392" s="20">
        <v>0.079</v>
      </c>
      <c r="M392" s="20">
        <v>54.0</v>
      </c>
      <c r="N392" s="20">
        <v>55.0</v>
      </c>
      <c r="O392" s="20">
        <v>0.471</v>
      </c>
      <c r="P392" s="20">
        <v>0.5</v>
      </c>
      <c r="Q392" s="20">
        <v>0.028</v>
      </c>
      <c r="R392" s="20">
        <v>1.4853572E7</v>
      </c>
      <c r="S392" s="20">
        <v>0.376</v>
      </c>
      <c r="T392" s="20" t="str">
        <f t="array" ref="T392:U392">VLOOKUP(A392,TOURISM!$A$2:$F$2692,{3,6},0)</f>
        <v/>
      </c>
      <c r="U392" s="20"/>
      <c r="V392" s="20">
        <f t="array" ref="V392:AA392">VLOOKUP(A392,BUSINESS!$A$2:$J$2692,{4,5,6,7,8,9},0)</f>
        <v>0.511</v>
      </c>
      <c r="W392" s="20">
        <v>8.0</v>
      </c>
      <c r="X392" s="20">
        <v>153.0</v>
      </c>
      <c r="Y392" s="20">
        <v>270.0</v>
      </c>
      <c r="Z392" s="20">
        <v>0.022</v>
      </c>
      <c r="AA392" s="20">
        <v>0.984</v>
      </c>
      <c r="AB392" s="21">
        <f t="shared" si="2"/>
        <v>1962.630408</v>
      </c>
      <c r="AC392" s="20"/>
      <c r="AD392" s="20"/>
      <c r="AE392" s="20"/>
      <c r="AF392" s="22" t="b">
        <f t="shared" si="4"/>
        <v>0</v>
      </c>
      <c r="AG392" s="20" t="b">
        <f t="shared" si="5"/>
        <v>0</v>
      </c>
      <c r="AH392" s="20" t="b">
        <f t="shared" si="6"/>
        <v>0</v>
      </c>
      <c r="AI392" s="20" t="b">
        <f t="shared" si="7"/>
        <v>0</v>
      </c>
      <c r="AJ392" s="20"/>
      <c r="AK392" s="20"/>
      <c r="AL392" s="20"/>
      <c r="AM392" s="20"/>
      <c r="AN392" s="20"/>
      <c r="AO392" s="20"/>
      <c r="AP392" s="20"/>
      <c r="AQ392" s="20"/>
      <c r="AR392" s="23"/>
      <c r="AS392" s="23"/>
      <c r="AT392" s="23"/>
      <c r="AU392" s="23"/>
      <c r="AV392" s="23"/>
    </row>
    <row r="393" ht="15.75" customHeight="1">
      <c r="A393" s="17" t="str">
        <f t="shared" si="1"/>
        <v>Mauritania-Africa2000</v>
      </c>
      <c r="B393" s="17" t="s">
        <v>121</v>
      </c>
      <c r="C393" s="18" t="s">
        <v>75</v>
      </c>
      <c r="D393" s="19" t="s">
        <v>76</v>
      </c>
      <c r="E393" s="17">
        <v>3.184335784E10</v>
      </c>
      <c r="F393" s="18">
        <v>0.06</v>
      </c>
      <c r="G393" s="18">
        <v>24.0</v>
      </c>
      <c r="H393" s="18">
        <v>0.256</v>
      </c>
      <c r="I393" s="20" t="str">
        <f t="array" ref="I393:J393">IFNA(VLOOKUP(A393,ENERGY!$A$2:$F$2692,{5,6},0),0)</f>
        <v/>
      </c>
      <c r="J393" s="20"/>
      <c r="K393" s="20">
        <f t="array" ref="K393:S393">VLOOKUP(A393,'HUMAN RESOURCES'!$A$2:$M$2692,{2,3,4,5,6,7,8,9,10},0)</f>
        <v>0.038</v>
      </c>
      <c r="L393" s="20">
        <v>0.076</v>
      </c>
      <c r="M393" s="20">
        <v>61.0</v>
      </c>
      <c r="N393" s="20">
        <v>58.0</v>
      </c>
      <c r="O393" s="20">
        <v>0.428</v>
      </c>
      <c r="P393" s="20">
        <v>0.54</v>
      </c>
      <c r="Q393" s="20">
        <v>0.032</v>
      </c>
      <c r="R393" s="20">
        <v>2708095.0</v>
      </c>
      <c r="S393" s="20">
        <v>0.492</v>
      </c>
      <c r="T393" s="20" t="str">
        <f t="array" ref="T393:U393">VLOOKUP(A393,TOURISM!$A$2:$F$2692,{3,6},0)</f>
        <v/>
      </c>
      <c r="U393" s="20"/>
      <c r="V393" s="20" t="str">
        <f t="array" ref="V393:AA393">VLOOKUP(A393,BUSINESS!$A$2:$J$2692,{4,5,6,7,8,9},0)</f>
        <v/>
      </c>
      <c r="W393" s="20"/>
      <c r="X393" s="20"/>
      <c r="Y393" s="20"/>
      <c r="Z393" s="20">
        <v>0.002</v>
      </c>
      <c r="AA393" s="20">
        <v>0.006</v>
      </c>
      <c r="AB393" s="21">
        <f t="shared" si="2"/>
        <v>11758.58227</v>
      </c>
      <c r="AC393" s="20"/>
      <c r="AD393" s="20"/>
      <c r="AE393" s="20"/>
      <c r="AF393" s="22" t="b">
        <f t="shared" si="4"/>
        <v>0</v>
      </c>
      <c r="AG393" s="20" t="b">
        <f t="shared" si="5"/>
        <v>0</v>
      </c>
      <c r="AH393" s="20" t="b">
        <f t="shared" si="6"/>
        <v>0</v>
      </c>
      <c r="AI393" s="20" t="b">
        <f t="shared" si="7"/>
        <v>0</v>
      </c>
      <c r="AJ393" s="20"/>
      <c r="AK393" s="20"/>
      <c r="AL393" s="20"/>
      <c r="AM393" s="20"/>
      <c r="AN393" s="20"/>
      <c r="AO393" s="20"/>
      <c r="AP393" s="20"/>
      <c r="AQ393" s="20"/>
      <c r="AR393" s="23"/>
      <c r="AS393" s="23"/>
      <c r="AT393" s="23"/>
      <c r="AU393" s="23"/>
      <c r="AV393" s="23"/>
    </row>
    <row r="394" ht="15.75" customHeight="1">
      <c r="A394" s="17" t="str">
        <f t="shared" si="1"/>
        <v>Mauritania-Africa2001</v>
      </c>
      <c r="B394" s="17" t="s">
        <v>121</v>
      </c>
      <c r="C394" s="18" t="s">
        <v>75</v>
      </c>
      <c r="D394" s="19" t="s">
        <v>77</v>
      </c>
      <c r="E394" s="17">
        <v>3.1992801303E10</v>
      </c>
      <c r="F394" s="18">
        <v>0.048</v>
      </c>
      <c r="G394" s="18">
        <v>19.0</v>
      </c>
      <c r="H394" s="18">
        <v>0.225</v>
      </c>
      <c r="I394" s="20" t="str">
        <f t="array" ref="I394:J394">IFNA(VLOOKUP(A394,ENERGY!$A$2:$F$2692,{5,6},0),0)</f>
        <v/>
      </c>
      <c r="J394" s="20"/>
      <c r="K394" s="20">
        <f t="array" ref="K394:S394">VLOOKUP(A394,'HUMAN RESOURCES'!$A$2:$M$2692,{2,3,4,5,6,7,8,9,10},0)</f>
        <v>0.038</v>
      </c>
      <c r="L394" s="20">
        <v>0.076</v>
      </c>
      <c r="M394" s="20">
        <v>61.0</v>
      </c>
      <c r="N394" s="20">
        <v>58.0</v>
      </c>
      <c r="O394" s="20">
        <v>0.426</v>
      </c>
      <c r="P394" s="20">
        <v>0.543</v>
      </c>
      <c r="Q394" s="20">
        <v>0.032</v>
      </c>
      <c r="R394" s="20">
        <v>2791403.0</v>
      </c>
      <c r="S394" s="20">
        <v>0.5</v>
      </c>
      <c r="T394" s="20" t="str">
        <f t="array" ref="T394:U394">VLOOKUP(A394,TOURISM!$A$2:$F$2692,{3,6},0)</f>
        <v/>
      </c>
      <c r="U394" s="20"/>
      <c r="V394" s="20" t="str">
        <f t="array" ref="V394:AA394">VLOOKUP(A394,BUSINESS!$A$2:$J$2692,{4,5,6,7,8,9},0)</f>
        <v/>
      </c>
      <c r="W394" s="20"/>
      <c r="X394" s="20"/>
      <c r="Y394" s="20"/>
      <c r="Z394" s="20">
        <v>0.003</v>
      </c>
      <c r="AA394" s="20">
        <v>0.04</v>
      </c>
      <c r="AB394" s="21">
        <f t="shared" si="2"/>
        <v>11461.19041</v>
      </c>
      <c r="AC394" s="20"/>
      <c r="AD394" s="20"/>
      <c r="AE394" s="20"/>
      <c r="AF394" s="22" t="b">
        <f t="shared" si="4"/>
        <v>0</v>
      </c>
      <c r="AG394" s="20" t="b">
        <f t="shared" si="5"/>
        <v>0</v>
      </c>
      <c r="AH394" s="20" t="b">
        <f t="shared" si="6"/>
        <v>0</v>
      </c>
      <c r="AI394" s="20" t="b">
        <f t="shared" si="7"/>
        <v>0</v>
      </c>
      <c r="AJ394" s="20"/>
      <c r="AK394" s="20"/>
      <c r="AL394" s="20"/>
      <c r="AM394" s="20"/>
      <c r="AN394" s="20"/>
      <c r="AO394" s="20"/>
      <c r="AP394" s="20"/>
      <c r="AQ394" s="20"/>
      <c r="AR394" s="23"/>
      <c r="AS394" s="23"/>
      <c r="AT394" s="23"/>
      <c r="AU394" s="23"/>
      <c r="AV394" s="23"/>
    </row>
    <row r="395" ht="15.75" customHeight="1">
      <c r="A395" s="17" t="str">
        <f t="shared" si="1"/>
        <v>Mauritania-Africa2002</v>
      </c>
      <c r="B395" s="17" t="s">
        <v>121</v>
      </c>
      <c r="C395" s="18" t="s">
        <v>75</v>
      </c>
      <c r="D395" s="19" t="s">
        <v>79</v>
      </c>
      <c r="E395" s="17">
        <v>3.2174210793E10</v>
      </c>
      <c r="F395" s="18">
        <v>0.06</v>
      </c>
      <c r="G395" s="18">
        <v>24.0</v>
      </c>
      <c r="H395" s="18">
        <v>0.21</v>
      </c>
      <c r="I395" s="20" t="str">
        <f t="array" ref="I395:J395">IFNA(VLOOKUP(A395,ENERGY!$A$2:$F$2692,{5,6},0),0)</f>
        <v/>
      </c>
      <c r="J395" s="20">
        <v>2215.0</v>
      </c>
      <c r="K395" s="20">
        <f t="array" ref="K395:S395">VLOOKUP(A395,'HUMAN RESOURCES'!$A$2:$M$2692,{2,3,4,5,6,7,8,9,10},0)</f>
        <v>0.038</v>
      </c>
      <c r="L395" s="20">
        <v>0.076</v>
      </c>
      <c r="M395" s="20">
        <v>61.0</v>
      </c>
      <c r="N395" s="20">
        <v>58.0</v>
      </c>
      <c r="O395" s="20">
        <v>0.423</v>
      </c>
      <c r="P395" s="20">
        <v>0.545</v>
      </c>
      <c r="Q395" s="20">
        <v>0.032</v>
      </c>
      <c r="R395" s="20">
        <v>2877431.0</v>
      </c>
      <c r="S395" s="20">
        <v>0.508</v>
      </c>
      <c r="T395" s="20" t="str">
        <f t="array" ref="T395:U395">VLOOKUP(A395,TOURISM!$A$2:$F$2692,{3,6},0)</f>
        <v/>
      </c>
      <c r="U395" s="20"/>
      <c r="V395" s="20" t="str">
        <f t="array" ref="V395:AA395">VLOOKUP(A395,BUSINESS!$A$2:$J$2692,{4,5,6,7,8,9},0)</f>
        <v/>
      </c>
      <c r="W395" s="20"/>
      <c r="X395" s="20"/>
      <c r="Y395" s="20"/>
      <c r="Z395" s="20">
        <v>0.004</v>
      </c>
      <c r="AA395" s="20">
        <v>0.086</v>
      </c>
      <c r="AB395" s="21">
        <f t="shared" si="2"/>
        <v>11181.57509</v>
      </c>
      <c r="AC395" s="20"/>
      <c r="AD395" s="20">
        <f t="shared" ref="AD395:AD400" si="122">J395/R395</f>
        <v>0.0007697838801</v>
      </c>
      <c r="AE395" s="20"/>
      <c r="AF395" s="22" t="b">
        <f t="shared" si="4"/>
        <v>0</v>
      </c>
      <c r="AG395" s="20" t="b">
        <f t="shared" si="5"/>
        <v>0</v>
      </c>
      <c r="AH395" s="20" t="b">
        <f t="shared" si="6"/>
        <v>0</v>
      </c>
      <c r="AI395" s="20" t="b">
        <f t="shared" si="7"/>
        <v>0</v>
      </c>
      <c r="AJ395" s="20"/>
      <c r="AK395" s="20"/>
      <c r="AL395" s="20"/>
      <c r="AM395" s="20"/>
      <c r="AN395" s="20"/>
      <c r="AO395" s="20"/>
      <c r="AP395" s="20"/>
      <c r="AQ395" s="20"/>
      <c r="AR395" s="23"/>
      <c r="AS395" s="23"/>
      <c r="AT395" s="23"/>
      <c r="AU395" s="23"/>
      <c r="AV395" s="23"/>
    </row>
    <row r="396" ht="15.75" customHeight="1">
      <c r="A396" s="17" t="str">
        <f t="shared" si="1"/>
        <v>Mauritania-Africa2003</v>
      </c>
      <c r="B396" s="17" t="s">
        <v>121</v>
      </c>
      <c r="C396" s="18" t="s">
        <v>75</v>
      </c>
      <c r="D396" s="19" t="s">
        <v>81</v>
      </c>
      <c r="E396" s="17">
        <v>3.2282960678E10</v>
      </c>
      <c r="F396" s="18">
        <v>0.054</v>
      </c>
      <c r="G396" s="18">
        <v>23.0</v>
      </c>
      <c r="H396" s="18">
        <v>0.21</v>
      </c>
      <c r="I396" s="20" t="str">
        <f t="array" ref="I396:J396">IFNA(VLOOKUP(A396,ENERGY!$A$2:$F$2692,{5,6},0),0)</f>
        <v/>
      </c>
      <c r="J396" s="20">
        <v>2211.0</v>
      </c>
      <c r="K396" s="20">
        <f t="array" ref="K396:S396">VLOOKUP(A396,'HUMAN RESOURCES'!$A$2:$M$2692,{2,3,4,5,6,7,8,9,10},0)</f>
        <v>0.037</v>
      </c>
      <c r="L396" s="20">
        <v>0.076</v>
      </c>
      <c r="M396" s="20">
        <v>62.0</v>
      </c>
      <c r="N396" s="20">
        <v>59.0</v>
      </c>
      <c r="O396" s="20">
        <v>0.42</v>
      </c>
      <c r="P396" s="20">
        <v>0.548</v>
      </c>
      <c r="Q396" s="20">
        <v>0.032</v>
      </c>
      <c r="R396" s="20">
        <v>2965667.0</v>
      </c>
      <c r="S396" s="20">
        <v>0.516</v>
      </c>
      <c r="T396" s="20" t="str">
        <f t="array" ref="T396:U396">VLOOKUP(A396,TOURISM!$A$2:$F$2692,{3,6},0)</f>
        <v/>
      </c>
      <c r="U396" s="20"/>
      <c r="V396" s="20" t="str">
        <f t="array" ref="V396:AA396">VLOOKUP(A396,BUSINESS!$A$2:$J$2692,{4,5,6,7,8,9},0)</f>
        <v/>
      </c>
      <c r="W396" s="20">
        <v>82.0</v>
      </c>
      <c r="X396" s="20"/>
      <c r="Y396" s="20"/>
      <c r="Z396" s="20">
        <v>0.004</v>
      </c>
      <c r="AA396" s="20">
        <v>0.118</v>
      </c>
      <c r="AB396" s="21">
        <f t="shared" si="2"/>
        <v>10885.56493</v>
      </c>
      <c r="AC396" s="20"/>
      <c r="AD396" s="20">
        <f t="shared" si="122"/>
        <v>0.0007455321181</v>
      </c>
      <c r="AE396" s="20"/>
      <c r="AF396" s="22" t="b">
        <f t="shared" si="4"/>
        <v>0</v>
      </c>
      <c r="AG396" s="20" t="b">
        <f t="shared" si="5"/>
        <v>0</v>
      </c>
      <c r="AH396" s="20" t="b">
        <f t="shared" si="6"/>
        <v>0</v>
      </c>
      <c r="AI396" s="20" t="b">
        <f t="shared" si="7"/>
        <v>0</v>
      </c>
      <c r="AJ396" s="20"/>
      <c r="AK396" s="20"/>
      <c r="AL396" s="20"/>
      <c r="AM396" s="20"/>
      <c r="AN396" s="20"/>
      <c r="AO396" s="20"/>
      <c r="AP396" s="20"/>
      <c r="AQ396" s="20"/>
      <c r="AR396" s="23"/>
      <c r="AS396" s="23"/>
      <c r="AT396" s="23"/>
      <c r="AU396" s="23"/>
      <c r="AV396" s="23"/>
    </row>
    <row r="397" ht="15.75" customHeight="1">
      <c r="A397" s="17" t="str">
        <f t="shared" si="1"/>
        <v>Mauritania-Africa2004</v>
      </c>
      <c r="B397" s="17" t="s">
        <v>121</v>
      </c>
      <c r="C397" s="18" t="s">
        <v>75</v>
      </c>
      <c r="D397" s="19" t="s">
        <v>83</v>
      </c>
      <c r="E397" s="17">
        <v>3.2351184234E10</v>
      </c>
      <c r="F397" s="18">
        <v>0.059</v>
      </c>
      <c r="G397" s="18">
        <v>28.0</v>
      </c>
      <c r="H397" s="18">
        <v>0.21</v>
      </c>
      <c r="I397" s="20" t="str">
        <f t="array" ref="I397:J397">IFNA(VLOOKUP(A397,ENERGY!$A$2:$F$2692,{5,6},0),0)</f>
        <v/>
      </c>
      <c r="J397" s="20">
        <v>2021.0</v>
      </c>
      <c r="K397" s="20">
        <f t="array" ref="K397:S397">VLOOKUP(A397,'HUMAN RESOURCES'!$A$2:$M$2692,{2,3,4,5,6,7,8,9,10},0)</f>
        <v>0.037</v>
      </c>
      <c r="L397" s="20">
        <v>0.075</v>
      </c>
      <c r="M397" s="20">
        <v>62.0</v>
      </c>
      <c r="N397" s="20">
        <v>59.0</v>
      </c>
      <c r="O397" s="20">
        <v>0.418</v>
      </c>
      <c r="P397" s="20">
        <v>0.551</v>
      </c>
      <c r="Q397" s="20">
        <v>0.032</v>
      </c>
      <c r="R397" s="20">
        <v>3055425.0</v>
      </c>
      <c r="S397" s="20">
        <v>0.524</v>
      </c>
      <c r="T397" s="20" t="str">
        <f t="array" ref="T397:U397">VLOOKUP(A397,TOURISM!$A$2:$F$2692,{3,6},0)</f>
        <v/>
      </c>
      <c r="U397" s="20"/>
      <c r="V397" s="20" t="str">
        <f t="array" ref="V397:AA397">VLOOKUP(A397,BUSINESS!$A$2:$J$2692,{4,5,6,7,8,9},0)</f>
        <v/>
      </c>
      <c r="W397" s="20">
        <v>82.0</v>
      </c>
      <c r="X397" s="20"/>
      <c r="Y397" s="20"/>
      <c r="Z397" s="20">
        <v>0.005</v>
      </c>
      <c r="AA397" s="20">
        <v>0.171</v>
      </c>
      <c r="AB397" s="21">
        <f t="shared" si="2"/>
        <v>10588.1127</v>
      </c>
      <c r="AC397" s="20"/>
      <c r="AD397" s="20">
        <f t="shared" si="122"/>
        <v>0.0006614464436</v>
      </c>
      <c r="AE397" s="20"/>
      <c r="AF397" s="22" t="b">
        <f t="shared" si="4"/>
        <v>0</v>
      </c>
      <c r="AG397" s="20" t="b">
        <f t="shared" si="5"/>
        <v>0</v>
      </c>
      <c r="AH397" s="20" t="b">
        <f t="shared" si="6"/>
        <v>0</v>
      </c>
      <c r="AI397" s="20" t="b">
        <f t="shared" si="7"/>
        <v>0</v>
      </c>
      <c r="AJ397" s="20"/>
      <c r="AK397" s="20"/>
      <c r="AL397" s="20"/>
      <c r="AM397" s="20"/>
      <c r="AN397" s="20"/>
      <c r="AO397" s="20"/>
      <c r="AP397" s="20"/>
      <c r="AQ397" s="20"/>
      <c r="AR397" s="23"/>
      <c r="AS397" s="23"/>
      <c r="AT397" s="23"/>
      <c r="AU397" s="23"/>
      <c r="AV397" s="23"/>
    </row>
    <row r="398" ht="15.75" customHeight="1">
      <c r="A398" s="17" t="str">
        <f t="shared" si="1"/>
        <v>Mauritania-Africa2005</v>
      </c>
      <c r="B398" s="17" t="s">
        <v>121</v>
      </c>
      <c r="C398" s="18" t="s">
        <v>75</v>
      </c>
      <c r="D398" s="19" t="s">
        <v>84</v>
      </c>
      <c r="E398" s="17">
        <v>3.2432859E10</v>
      </c>
      <c r="F398" s="18">
        <v>0.05</v>
      </c>
      <c r="G398" s="18">
        <v>29.0</v>
      </c>
      <c r="H398" s="18">
        <v>0.231</v>
      </c>
      <c r="I398" s="20" t="str">
        <f t="array" ref="I398:J398">IFNA(VLOOKUP(A398,ENERGY!$A$2:$F$2692,{5,6},0),0)</f>
        <v/>
      </c>
      <c r="J398" s="20">
        <v>1434.0</v>
      </c>
      <c r="K398" s="20">
        <f t="array" ref="K398:S398">VLOOKUP(A398,'HUMAN RESOURCES'!$A$2:$M$2692,{2,3,4,5,6,7,8,9,10},0)</f>
        <v>0.037</v>
      </c>
      <c r="L398" s="20">
        <v>0.075</v>
      </c>
      <c r="M398" s="20">
        <v>62.0</v>
      </c>
      <c r="N398" s="20">
        <v>59.0</v>
      </c>
      <c r="O398" s="20">
        <v>0.416</v>
      </c>
      <c r="P398" s="20">
        <v>0.553</v>
      </c>
      <c r="Q398" s="20">
        <v>0.031</v>
      </c>
      <c r="R398" s="20">
        <v>3146164.0</v>
      </c>
      <c r="S398" s="20">
        <v>0.531</v>
      </c>
      <c r="T398" s="20" t="str">
        <f t="array" ref="T398:U398">VLOOKUP(A398,TOURISM!$A$2:$F$2692,{3,6},0)</f>
        <v/>
      </c>
      <c r="U398" s="20"/>
      <c r="V398" s="20">
        <f t="array" ref="V398:AA398">VLOOKUP(A398,BUSINESS!$A$2:$J$2692,{4,5,6,7,8,9},0)</f>
        <v>0.947</v>
      </c>
      <c r="W398" s="20">
        <v>82.0</v>
      </c>
      <c r="X398" s="20"/>
      <c r="Y398" s="20">
        <v>696.0</v>
      </c>
      <c r="Z398" s="20">
        <v>0.007</v>
      </c>
      <c r="AA398" s="20">
        <v>0.237</v>
      </c>
      <c r="AB398" s="21">
        <f t="shared" si="2"/>
        <v>10308.69942</v>
      </c>
      <c r="AC398" s="20"/>
      <c r="AD398" s="20">
        <f t="shared" si="122"/>
        <v>0.00045579315</v>
      </c>
      <c r="AE398" s="20"/>
      <c r="AF398" s="22" t="b">
        <f t="shared" si="4"/>
        <v>0</v>
      </c>
      <c r="AG398" s="20" t="b">
        <f t="shared" si="5"/>
        <v>0</v>
      </c>
      <c r="AH398" s="20" t="b">
        <f t="shared" si="6"/>
        <v>0</v>
      </c>
      <c r="AI398" s="20" t="b">
        <f t="shared" si="7"/>
        <v>0</v>
      </c>
      <c r="AJ398" s="20"/>
      <c r="AK398" s="20"/>
      <c r="AL398" s="20"/>
      <c r="AM398" s="20"/>
      <c r="AN398" s="20"/>
      <c r="AO398" s="20"/>
      <c r="AP398" s="20"/>
      <c r="AQ398" s="20"/>
      <c r="AR398" s="23"/>
      <c r="AS398" s="23"/>
      <c r="AT398" s="23"/>
      <c r="AU398" s="23"/>
      <c r="AV398" s="23"/>
    </row>
    <row r="399" ht="15.75" customHeight="1">
      <c r="A399" s="17" t="str">
        <f t="shared" si="1"/>
        <v>Mauritania-Africa2006</v>
      </c>
      <c r="B399" s="17" t="s">
        <v>121</v>
      </c>
      <c r="C399" s="18" t="s">
        <v>75</v>
      </c>
      <c r="D399" s="19" t="s">
        <v>85</v>
      </c>
      <c r="E399" s="17">
        <v>3.2440133261E10</v>
      </c>
      <c r="F399" s="18">
        <v>0.035</v>
      </c>
      <c r="G399" s="18">
        <v>30.0</v>
      </c>
      <c r="H399" s="18">
        <v>0.24</v>
      </c>
      <c r="I399" s="20" t="str">
        <f t="array" ref="I399:J399">IFNA(VLOOKUP(A399,ENERGY!$A$2:$F$2692,{5,6},0),0)</f>
        <v/>
      </c>
      <c r="J399" s="20">
        <v>1632.0</v>
      </c>
      <c r="K399" s="20">
        <f t="array" ref="K399:S399">VLOOKUP(A399,'HUMAN RESOURCES'!$A$2:$M$2692,{2,3,4,5,6,7,8,9,10},0)</f>
        <v>0.037</v>
      </c>
      <c r="L399" s="20">
        <v>0.074</v>
      </c>
      <c r="M399" s="20">
        <v>62.0</v>
      </c>
      <c r="N399" s="20">
        <v>59.0</v>
      </c>
      <c r="O399" s="20">
        <v>0.413</v>
      </c>
      <c r="P399" s="20">
        <v>0.555</v>
      </c>
      <c r="Q399" s="20">
        <v>0.031</v>
      </c>
      <c r="R399" s="20">
        <v>3237713.0</v>
      </c>
      <c r="S399" s="20">
        <v>0.539</v>
      </c>
      <c r="T399" s="20" t="str">
        <f t="array" ref="T399:U399">VLOOKUP(A399,TOURISM!$A$2:$F$2692,{3,6},0)</f>
        <v/>
      </c>
      <c r="U399" s="20"/>
      <c r="V399" s="20">
        <f t="array" ref="V399:AA399">VLOOKUP(A399,BUSINESS!$A$2:$J$2692,{4,5,6,7,8,9},0)</f>
        <v>0.947</v>
      </c>
      <c r="W399" s="20">
        <v>82.0</v>
      </c>
      <c r="X399" s="20"/>
      <c r="Y399" s="20">
        <v>696.0</v>
      </c>
      <c r="Z399" s="20">
        <v>0.01</v>
      </c>
      <c r="AA399" s="20">
        <v>0.327</v>
      </c>
      <c r="AB399" s="21">
        <f t="shared" si="2"/>
        <v>10019.45919</v>
      </c>
      <c r="AC399" s="20"/>
      <c r="AD399" s="20">
        <f t="shared" si="122"/>
        <v>0.0005040595013</v>
      </c>
      <c r="AE399" s="20"/>
      <c r="AF399" s="22" t="b">
        <f t="shared" si="4"/>
        <v>0</v>
      </c>
      <c r="AG399" s="20" t="b">
        <f t="shared" si="5"/>
        <v>0</v>
      </c>
      <c r="AH399" s="20" t="b">
        <f t="shared" si="6"/>
        <v>0</v>
      </c>
      <c r="AI399" s="20" t="b">
        <f t="shared" si="7"/>
        <v>0</v>
      </c>
      <c r="AJ399" s="20"/>
      <c r="AK399" s="20"/>
      <c r="AL399" s="20"/>
      <c r="AM399" s="20"/>
      <c r="AN399" s="20"/>
      <c r="AO399" s="20"/>
      <c r="AP399" s="20"/>
      <c r="AQ399" s="20"/>
      <c r="AR399" s="23"/>
      <c r="AS399" s="23"/>
      <c r="AT399" s="23"/>
      <c r="AU399" s="23"/>
      <c r="AV399" s="23"/>
    </row>
    <row r="400" ht="15.75" customHeight="1">
      <c r="A400" s="17" t="str">
        <f t="shared" si="1"/>
        <v>Mauritania-Africa2007</v>
      </c>
      <c r="B400" s="17" t="s">
        <v>121</v>
      </c>
      <c r="C400" s="18" t="s">
        <v>75</v>
      </c>
      <c r="D400" s="19" t="s">
        <v>86</v>
      </c>
      <c r="E400" s="17">
        <v>3.2816828373E10</v>
      </c>
      <c r="F400" s="18">
        <v>0.044</v>
      </c>
      <c r="G400" s="18">
        <v>37.0</v>
      </c>
      <c r="H400" s="18">
        <v>0.235</v>
      </c>
      <c r="I400" s="20" t="str">
        <f t="array" ref="I400:J400">IFNA(VLOOKUP(A400,ENERGY!$A$2:$F$2692,{5,6},0),0)</f>
        <v/>
      </c>
      <c r="J400" s="20">
        <v>1914.0</v>
      </c>
      <c r="K400" s="20">
        <f t="array" ref="K400:S400">VLOOKUP(A400,'HUMAN RESOURCES'!$A$2:$M$2692,{2,3,4,5,6,7,8,9,10},0)</f>
        <v>0.036</v>
      </c>
      <c r="L400" s="20">
        <v>0.073</v>
      </c>
      <c r="M400" s="20">
        <v>62.0</v>
      </c>
      <c r="N400" s="20">
        <v>59.0</v>
      </c>
      <c r="O400" s="20">
        <v>0.411</v>
      </c>
      <c r="P400" s="20">
        <v>0.557</v>
      </c>
      <c r="Q400" s="20">
        <v>0.031</v>
      </c>
      <c r="R400" s="20">
        <v>3330037.0</v>
      </c>
      <c r="S400" s="20">
        <v>0.546</v>
      </c>
      <c r="T400" s="20" t="str">
        <f t="array" ref="T400:U400">VLOOKUP(A400,TOURISM!$A$2:$F$2692,{3,6},0)</f>
        <v/>
      </c>
      <c r="U400" s="20"/>
      <c r="V400" s="20">
        <f t="array" ref="V400:AA400">VLOOKUP(A400,BUSINESS!$A$2:$J$2692,{4,5,6,7,8,9},0)</f>
        <v>0.947</v>
      </c>
      <c r="W400" s="20">
        <v>65.0</v>
      </c>
      <c r="X400" s="20"/>
      <c r="Y400" s="20">
        <v>696.0</v>
      </c>
      <c r="Z400" s="20">
        <v>0.014</v>
      </c>
      <c r="AA400" s="20">
        <v>0.425</v>
      </c>
      <c r="AB400" s="21">
        <f t="shared" si="2"/>
        <v>9854.793918</v>
      </c>
      <c r="AC400" s="20"/>
      <c r="AD400" s="20">
        <f t="shared" si="122"/>
        <v>0.0005747683885</v>
      </c>
      <c r="AE400" s="20"/>
      <c r="AF400" s="22" t="b">
        <f t="shared" si="4"/>
        <v>0</v>
      </c>
      <c r="AG400" s="20" t="b">
        <f t="shared" si="5"/>
        <v>0</v>
      </c>
      <c r="AH400" s="20" t="b">
        <f t="shared" si="6"/>
        <v>0</v>
      </c>
      <c r="AI400" s="20" t="b">
        <f t="shared" si="7"/>
        <v>0</v>
      </c>
      <c r="AJ400" s="20"/>
      <c r="AK400" s="20"/>
      <c r="AL400" s="20"/>
      <c r="AM400" s="20"/>
      <c r="AN400" s="20"/>
      <c r="AO400" s="20"/>
      <c r="AP400" s="20"/>
      <c r="AQ400" s="20"/>
      <c r="AR400" s="23"/>
      <c r="AS400" s="23"/>
      <c r="AT400" s="23"/>
      <c r="AU400" s="23"/>
      <c r="AV400" s="23"/>
    </row>
    <row r="401" ht="15.75" customHeight="1">
      <c r="A401" s="17" t="str">
        <f t="shared" si="1"/>
        <v>Mauritania-Africa2008</v>
      </c>
      <c r="B401" s="17" t="s">
        <v>121</v>
      </c>
      <c r="C401" s="18" t="s">
        <v>75</v>
      </c>
      <c r="D401" s="19" t="s">
        <v>87</v>
      </c>
      <c r="E401" s="17">
        <v>3.3050343783E10</v>
      </c>
      <c r="F401" s="18">
        <v>0.043</v>
      </c>
      <c r="G401" s="18">
        <v>46.0</v>
      </c>
      <c r="H401" s="18">
        <v>0.203</v>
      </c>
      <c r="I401" s="20">
        <f t="array" ref="I401:J401">IFNA(VLOOKUP(A401,ENERGY!$A$2:$F$2692,{5,6},0),0)</f>
        <v>0</v>
      </c>
      <c r="J401" s="20">
        <v>0.0</v>
      </c>
      <c r="K401" s="20">
        <f t="array" ref="K401:S401">VLOOKUP(A401,'HUMAN RESOURCES'!$A$2:$M$2692,{2,3,4,5,6,7,8,9,10},0)</f>
        <v>0.036</v>
      </c>
      <c r="L401" s="20">
        <v>0.072</v>
      </c>
      <c r="M401" s="20">
        <v>62.0</v>
      </c>
      <c r="N401" s="20">
        <v>59.0</v>
      </c>
      <c r="O401" s="20">
        <v>0.409</v>
      </c>
      <c r="P401" s="20">
        <v>0.559</v>
      </c>
      <c r="Q401" s="20">
        <v>0.031</v>
      </c>
      <c r="R401" s="20">
        <v>3422901.0</v>
      </c>
      <c r="S401" s="20">
        <v>0.553</v>
      </c>
      <c r="T401" s="20" t="str">
        <f t="array" ref="T401:U401">VLOOKUP(A401,TOURISM!$A$2:$F$2692,{3,6},0)</f>
        <v/>
      </c>
      <c r="U401" s="20"/>
      <c r="V401" s="20">
        <f t="array" ref="V401:AA401">VLOOKUP(A401,BUSINESS!$A$2:$J$2692,{4,5,6,7,8,9},0)</f>
        <v>0.858</v>
      </c>
      <c r="W401" s="20">
        <v>19.0</v>
      </c>
      <c r="X401" s="20"/>
      <c r="Y401" s="20">
        <v>696.0</v>
      </c>
      <c r="Z401" s="20">
        <v>0.019</v>
      </c>
      <c r="AA401" s="20">
        <v>0.611</v>
      </c>
      <c r="AB401" s="21">
        <f t="shared" si="2"/>
        <v>9655.652846</v>
      </c>
      <c r="AC401" s="20"/>
      <c r="AD401" s="20"/>
      <c r="AE401" s="20"/>
      <c r="AF401" s="22" t="b">
        <f t="shared" si="4"/>
        <v>0</v>
      </c>
      <c r="AG401" s="20" t="b">
        <f t="shared" si="5"/>
        <v>0</v>
      </c>
      <c r="AH401" s="20" t="b">
        <f t="shared" si="6"/>
        <v>0</v>
      </c>
      <c r="AI401" s="20" t="b">
        <f t="shared" si="7"/>
        <v>0</v>
      </c>
      <c r="AJ401" s="20"/>
      <c r="AK401" s="20"/>
      <c r="AL401" s="20"/>
      <c r="AM401" s="20"/>
      <c r="AN401" s="20"/>
      <c r="AO401" s="20"/>
      <c r="AP401" s="20"/>
      <c r="AQ401" s="20"/>
      <c r="AR401" s="23"/>
      <c r="AS401" s="23"/>
      <c r="AT401" s="23"/>
      <c r="AU401" s="23"/>
      <c r="AV401" s="23"/>
    </row>
    <row r="402" ht="15.75" customHeight="1">
      <c r="A402" s="17" t="str">
        <f t="shared" si="1"/>
        <v>Mauritania-Africa2009</v>
      </c>
      <c r="B402" s="17" t="s">
        <v>121</v>
      </c>
      <c r="C402" s="18" t="s">
        <v>75</v>
      </c>
      <c r="D402" s="19" t="s">
        <v>88</v>
      </c>
      <c r="E402" s="17">
        <v>3.3209188739E10</v>
      </c>
      <c r="F402" s="18">
        <v>0.054</v>
      </c>
      <c r="G402" s="18">
        <v>46.0</v>
      </c>
      <c r="H402" s="18">
        <v>0.195</v>
      </c>
      <c r="I402" s="20" t="str">
        <f t="array" ref="I402:J402">IFNA(VLOOKUP(A402,ENERGY!$A$2:$F$2692,{5,6},0),0)</f>
        <v/>
      </c>
      <c r="J402" s="20">
        <v>1676.0</v>
      </c>
      <c r="K402" s="20">
        <f t="array" ref="K402:S402">VLOOKUP(A402,'HUMAN RESOURCES'!$A$2:$M$2692,{2,3,4,5,6,7,8,9,10},0)</f>
        <v>0.036</v>
      </c>
      <c r="L402" s="20">
        <v>0.071</v>
      </c>
      <c r="M402" s="20">
        <v>62.0</v>
      </c>
      <c r="N402" s="20">
        <v>59.0</v>
      </c>
      <c r="O402" s="20">
        <v>0.407</v>
      </c>
      <c r="P402" s="20">
        <v>0.561</v>
      </c>
      <c r="Q402" s="20">
        <v>0.031</v>
      </c>
      <c r="R402" s="20">
        <v>3516077.0</v>
      </c>
      <c r="S402" s="20">
        <v>0.56</v>
      </c>
      <c r="T402" s="20" t="str">
        <f t="array" ref="T402:U402">VLOOKUP(A402,TOURISM!$A$2:$F$2692,{3,6},0)</f>
        <v/>
      </c>
      <c r="U402" s="20"/>
      <c r="V402" s="20">
        <f t="array" ref="V402:AA402">VLOOKUP(A402,BUSINESS!$A$2:$J$2692,{4,5,6,7,8,9},0)</f>
        <v>0.858</v>
      </c>
      <c r="W402" s="20">
        <v>19.0</v>
      </c>
      <c r="X402" s="20"/>
      <c r="Y402" s="20">
        <v>696.0</v>
      </c>
      <c r="Z402" s="20">
        <v>0.023</v>
      </c>
      <c r="AA402" s="20">
        <v>0.621</v>
      </c>
      <c r="AB402" s="21">
        <f t="shared" si="2"/>
        <v>9444.954914</v>
      </c>
      <c r="AC402" s="20"/>
      <c r="AD402" s="20">
        <f t="shared" ref="AD402:AD404" si="123">J402/R402</f>
        <v>0.0004766676043</v>
      </c>
      <c r="AE402" s="20"/>
      <c r="AF402" s="22" t="b">
        <f t="shared" si="4"/>
        <v>0</v>
      </c>
      <c r="AG402" s="20" t="b">
        <f t="shared" si="5"/>
        <v>0</v>
      </c>
      <c r="AH402" s="20" t="b">
        <f t="shared" si="6"/>
        <v>0</v>
      </c>
      <c r="AI402" s="20" t="b">
        <f t="shared" si="7"/>
        <v>0</v>
      </c>
      <c r="AJ402" s="20"/>
      <c r="AK402" s="20"/>
      <c r="AL402" s="20"/>
      <c r="AM402" s="20"/>
      <c r="AN402" s="20"/>
      <c r="AO402" s="20"/>
      <c r="AP402" s="20"/>
      <c r="AQ402" s="20"/>
      <c r="AR402" s="23"/>
      <c r="AS402" s="23"/>
      <c r="AT402" s="23"/>
      <c r="AU402" s="23"/>
      <c r="AV402" s="23"/>
    </row>
    <row r="403" ht="15.75" customHeight="1">
      <c r="A403" s="17" t="str">
        <f t="shared" si="1"/>
        <v>Mauritania-Africa2010</v>
      </c>
      <c r="B403" s="17" t="s">
        <v>121</v>
      </c>
      <c r="C403" s="18" t="s">
        <v>75</v>
      </c>
      <c r="D403" s="19" t="s">
        <v>89</v>
      </c>
      <c r="E403" s="17">
        <v>3.32705E10</v>
      </c>
      <c r="F403" s="18">
        <v>0.06</v>
      </c>
      <c r="G403" s="18">
        <v>58.0</v>
      </c>
      <c r="H403" s="18">
        <v>0.17</v>
      </c>
      <c r="I403" s="20" t="str">
        <f t="array" ref="I403:J403">IFNA(VLOOKUP(A403,ENERGY!$A$2:$F$2692,{5,6},0),0)</f>
        <v/>
      </c>
      <c r="J403" s="20">
        <v>1474.0</v>
      </c>
      <c r="K403" s="20">
        <f t="array" ref="K403:S403">VLOOKUP(A403,'HUMAN RESOURCES'!$A$2:$M$2692,{2,3,4,5,6,7,8,9,10},0)</f>
        <v>0.035</v>
      </c>
      <c r="L403" s="20">
        <v>0.07</v>
      </c>
      <c r="M403" s="20">
        <v>63.0</v>
      </c>
      <c r="N403" s="20">
        <v>60.0</v>
      </c>
      <c r="O403" s="20">
        <v>0.406</v>
      </c>
      <c r="P403" s="20">
        <v>0.563</v>
      </c>
      <c r="Q403" s="20">
        <v>0.031</v>
      </c>
      <c r="R403" s="20">
        <v>3609420.0</v>
      </c>
      <c r="S403" s="20">
        <v>0.567</v>
      </c>
      <c r="T403" s="20" t="str">
        <f t="array" ref="T403:U403">VLOOKUP(A403,TOURISM!$A$2:$F$2692,{3,6},0)</f>
        <v/>
      </c>
      <c r="U403" s="20"/>
      <c r="V403" s="20">
        <f t="array" ref="V403:AA403">VLOOKUP(A403,BUSINESS!$A$2:$J$2692,{4,5,6,7,8,9},0)</f>
        <v>0.682</v>
      </c>
      <c r="W403" s="20">
        <v>19.0</v>
      </c>
      <c r="X403" s="20"/>
      <c r="Y403" s="20">
        <v>696.0</v>
      </c>
      <c r="Z403" s="20">
        <v>0.04</v>
      </c>
      <c r="AA403" s="20">
        <v>0.769</v>
      </c>
      <c r="AB403" s="21">
        <f t="shared" si="2"/>
        <v>9217.685944</v>
      </c>
      <c r="AC403" s="20"/>
      <c r="AD403" s="20">
        <f t="shared" si="123"/>
        <v>0.0004083758609</v>
      </c>
      <c r="AE403" s="20"/>
      <c r="AF403" s="22" t="b">
        <f t="shared" si="4"/>
        <v>0</v>
      </c>
      <c r="AG403" s="20" t="b">
        <f t="shared" si="5"/>
        <v>0</v>
      </c>
      <c r="AH403" s="20" t="b">
        <f t="shared" si="6"/>
        <v>0</v>
      </c>
      <c r="AI403" s="20" t="b">
        <f t="shared" si="7"/>
        <v>0</v>
      </c>
      <c r="AJ403" s="20"/>
      <c r="AK403" s="20"/>
      <c r="AL403" s="20"/>
      <c r="AM403" s="20"/>
      <c r="AN403" s="20"/>
      <c r="AO403" s="20"/>
      <c r="AP403" s="20"/>
      <c r="AQ403" s="20"/>
      <c r="AR403" s="23"/>
      <c r="AS403" s="23"/>
      <c r="AT403" s="23"/>
      <c r="AU403" s="23"/>
      <c r="AV403" s="23"/>
    </row>
    <row r="404" ht="15.75" customHeight="1">
      <c r="A404" s="17" t="str">
        <f t="shared" si="1"/>
        <v>Mauritania-Africa2011</v>
      </c>
      <c r="B404" s="17" t="s">
        <v>121</v>
      </c>
      <c r="C404" s="18" t="s">
        <v>75</v>
      </c>
      <c r="D404" s="19" t="s">
        <v>90</v>
      </c>
      <c r="E404" s="17">
        <v>3.3332844575E10</v>
      </c>
      <c r="F404" s="18">
        <v>0.059</v>
      </c>
      <c r="G404" s="18">
        <v>51.0</v>
      </c>
      <c r="H404" s="18">
        <v>0.17</v>
      </c>
      <c r="I404" s="20" t="str">
        <f t="array" ref="I404:J404">IFNA(VLOOKUP(A404,ENERGY!$A$2:$F$2692,{5,6},0),0)</f>
        <v/>
      </c>
      <c r="J404" s="20">
        <v>1676.0</v>
      </c>
      <c r="K404" s="20">
        <f t="array" ref="K404:S404">VLOOKUP(A404,'HUMAN RESOURCES'!$A$2:$M$2692,{2,3,4,5,6,7,8,9,10},0)</f>
        <v>0.035</v>
      </c>
      <c r="L404" s="20">
        <v>0.069</v>
      </c>
      <c r="M404" s="20">
        <v>63.0</v>
      </c>
      <c r="N404" s="20">
        <v>60.0</v>
      </c>
      <c r="O404" s="20">
        <v>0.404</v>
      </c>
      <c r="P404" s="20">
        <v>0.565</v>
      </c>
      <c r="Q404" s="20">
        <v>0.031</v>
      </c>
      <c r="R404" s="20">
        <v>3702763.0</v>
      </c>
      <c r="S404" s="20">
        <v>0.573</v>
      </c>
      <c r="T404" s="20" t="str">
        <f t="array" ref="T404:U404">VLOOKUP(A404,TOURISM!$A$2:$F$2692,{3,6},0)</f>
        <v/>
      </c>
      <c r="U404" s="20"/>
      <c r="V404" s="20">
        <f t="array" ref="V404:AA404">VLOOKUP(A404,BUSINESS!$A$2:$J$2692,{4,5,6,7,8,9},0)</f>
        <v>0.682</v>
      </c>
      <c r="W404" s="20">
        <v>19.0</v>
      </c>
      <c r="X404" s="20"/>
      <c r="Y404" s="20">
        <v>696.0</v>
      </c>
      <c r="Z404" s="20">
        <v>0.045</v>
      </c>
      <c r="AA404" s="20">
        <v>0.895</v>
      </c>
      <c r="AB404" s="21">
        <f t="shared" si="2"/>
        <v>9002.154492</v>
      </c>
      <c r="AC404" s="20"/>
      <c r="AD404" s="20">
        <f t="shared" si="123"/>
        <v>0.0004526349648</v>
      </c>
      <c r="AE404" s="20"/>
      <c r="AF404" s="22" t="b">
        <f t="shared" si="4"/>
        <v>0</v>
      </c>
      <c r="AG404" s="20" t="b">
        <f t="shared" si="5"/>
        <v>0</v>
      </c>
      <c r="AH404" s="20" t="b">
        <f t="shared" si="6"/>
        <v>0</v>
      </c>
      <c r="AI404" s="20" t="b">
        <f t="shared" si="7"/>
        <v>0</v>
      </c>
      <c r="AJ404" s="20"/>
      <c r="AK404" s="20"/>
      <c r="AL404" s="20"/>
      <c r="AM404" s="20"/>
      <c r="AN404" s="20"/>
      <c r="AO404" s="20"/>
      <c r="AP404" s="20"/>
      <c r="AQ404" s="20"/>
      <c r="AR404" s="23"/>
      <c r="AS404" s="23"/>
      <c r="AT404" s="23"/>
      <c r="AU404" s="23"/>
      <c r="AV404" s="23"/>
    </row>
    <row r="405" ht="15.75" customHeight="1">
      <c r="A405" s="17" t="str">
        <f t="shared" si="1"/>
        <v>Mauritania-Africa2012</v>
      </c>
      <c r="B405" s="17" t="s">
        <v>121</v>
      </c>
      <c r="C405" s="18" t="s">
        <v>75</v>
      </c>
      <c r="D405" s="19" t="s">
        <v>91</v>
      </c>
      <c r="E405" s="17">
        <v>3.3384615385E10</v>
      </c>
      <c r="F405" s="18">
        <v>0.064</v>
      </c>
      <c r="G405" s="18">
        <v>52.0</v>
      </c>
      <c r="H405" s="18">
        <v>0.17</v>
      </c>
      <c r="I405" s="20">
        <f t="array" ref="I405:J405">IFNA(VLOOKUP(A405,ENERGY!$A$2:$F$2692,{5,6},0),0)</f>
        <v>0</v>
      </c>
      <c r="J405" s="20">
        <v>0.0</v>
      </c>
      <c r="K405" s="20">
        <f t="array" ref="K405:S405">VLOOKUP(A405,'HUMAN RESOURCES'!$A$2:$M$2692,{2,3,4,5,6,7,8,9,10},0)</f>
        <v>0.034</v>
      </c>
      <c r="L405" s="20">
        <v>0.068</v>
      </c>
      <c r="M405" s="20">
        <v>63.0</v>
      </c>
      <c r="N405" s="20">
        <v>60.0</v>
      </c>
      <c r="O405" s="20">
        <v>0.402</v>
      </c>
      <c r="P405" s="20">
        <v>0.566</v>
      </c>
      <c r="Q405" s="20">
        <v>0.032</v>
      </c>
      <c r="R405" s="20">
        <v>3796141.0</v>
      </c>
      <c r="S405" s="20">
        <v>0.58</v>
      </c>
      <c r="T405" s="20" t="str">
        <f t="array" ref="T405:U405">VLOOKUP(A405,TOURISM!$A$2:$F$2692,{3,6},0)</f>
        <v/>
      </c>
      <c r="U405" s="20"/>
      <c r="V405" s="20">
        <f t="array" ref="V405:AA405">VLOOKUP(A405,BUSINESS!$A$2:$J$2692,{4,5,6,7,8,9},0)</f>
        <v>0.682</v>
      </c>
      <c r="W405" s="20">
        <v>19.0</v>
      </c>
      <c r="X405" s="20">
        <v>171.0</v>
      </c>
      <c r="Y405" s="20">
        <v>696.0</v>
      </c>
      <c r="Z405" s="20">
        <v>0.054</v>
      </c>
      <c r="AA405" s="20">
        <v>1.06</v>
      </c>
      <c r="AB405" s="21">
        <f t="shared" si="2"/>
        <v>8794.356001</v>
      </c>
      <c r="AC405" s="20"/>
      <c r="AD405" s="20"/>
      <c r="AE405" s="20"/>
      <c r="AF405" s="22" t="b">
        <f t="shared" si="4"/>
        <v>0</v>
      </c>
      <c r="AG405" s="20" t="b">
        <f t="shared" si="5"/>
        <v>0</v>
      </c>
      <c r="AH405" s="20" t="b">
        <f t="shared" si="6"/>
        <v>0</v>
      </c>
      <c r="AI405" s="20" t="b">
        <f t="shared" si="7"/>
        <v>0</v>
      </c>
      <c r="AJ405" s="20"/>
      <c r="AK405" s="20"/>
      <c r="AL405" s="20"/>
      <c r="AM405" s="20"/>
      <c r="AN405" s="20"/>
      <c r="AO405" s="20"/>
      <c r="AP405" s="20"/>
      <c r="AQ405" s="20"/>
      <c r="AR405" s="23"/>
      <c r="AS405" s="23"/>
      <c r="AT405" s="23"/>
      <c r="AU405" s="23"/>
      <c r="AV405" s="23"/>
    </row>
    <row r="406" ht="15.75" customHeight="1">
      <c r="A406" s="17" t="str">
        <f t="shared" si="1"/>
        <v>Mauritius-Africa2000</v>
      </c>
      <c r="B406" s="17" t="s">
        <v>122</v>
      </c>
      <c r="C406" s="18" t="s">
        <v>75</v>
      </c>
      <c r="D406" s="19" t="s">
        <v>76</v>
      </c>
      <c r="E406" s="17">
        <v>3.35904E10</v>
      </c>
      <c r="F406" s="18">
        <v>0.037</v>
      </c>
      <c r="G406" s="18">
        <v>146.0</v>
      </c>
      <c r="H406" s="18">
        <v>0.208</v>
      </c>
      <c r="I406" s="20" t="str">
        <f t="array" ref="I406:J406">IFNA(VLOOKUP(A406,ENERGY!$A$2:$F$2692,{5,6},0),0)</f>
        <v/>
      </c>
      <c r="J406" s="20"/>
      <c r="K406" s="20">
        <f t="array" ref="K406:S406">VLOOKUP(A406,'HUMAN RESOURCES'!$A$2:$M$2692,{2,3,4,5,6,7,8,9,10},0)</f>
        <v>0.017</v>
      </c>
      <c r="L406" s="20">
        <v>0.016</v>
      </c>
      <c r="M406" s="20">
        <v>75.0</v>
      </c>
      <c r="N406" s="20">
        <v>68.0</v>
      </c>
      <c r="O406" s="20">
        <v>0.258</v>
      </c>
      <c r="P406" s="20">
        <v>0.681</v>
      </c>
      <c r="Q406" s="20">
        <v>0.061</v>
      </c>
      <c r="R406" s="20">
        <v>1186873.0</v>
      </c>
      <c r="S406" s="20">
        <v>0.427</v>
      </c>
      <c r="T406" s="20">
        <f t="array" ref="T406:U406">VLOOKUP(A406,TOURISM!$A$2:$F$2692,{3,6},0)</f>
        <v>732000000</v>
      </c>
      <c r="U406" s="20">
        <v>2.03E8</v>
      </c>
      <c r="V406" s="20" t="str">
        <f t="array" ref="V406:AA406">VLOOKUP(A406,BUSINESS!$A$2:$J$2692,{4,5,6,7,8,9},0)</f>
        <v/>
      </c>
      <c r="W406" s="20"/>
      <c r="X406" s="20"/>
      <c r="Y406" s="20"/>
      <c r="Z406" s="20">
        <v>0.073</v>
      </c>
      <c r="AA406" s="20">
        <v>0.152</v>
      </c>
      <c r="AB406" s="21">
        <f t="shared" si="2"/>
        <v>28301.59587</v>
      </c>
      <c r="AC406" s="20"/>
      <c r="AD406" s="20"/>
      <c r="AE406" s="20">
        <f t="shared" ref="AE406:AE456" si="124">U406/R406</f>
        <v>171.0376763</v>
      </c>
      <c r="AF406" s="22" t="b">
        <f t="shared" si="4"/>
        <v>0</v>
      </c>
      <c r="AG406" s="20" t="b">
        <f t="shared" si="5"/>
        <v>0</v>
      </c>
      <c r="AH406" s="20" t="b">
        <f t="shared" si="6"/>
        <v>0</v>
      </c>
      <c r="AI406" s="20" t="b">
        <f t="shared" si="7"/>
        <v>0</v>
      </c>
      <c r="AJ406" s="20"/>
      <c r="AK406" s="20"/>
      <c r="AL406" s="20"/>
      <c r="AM406" s="20"/>
      <c r="AN406" s="20"/>
      <c r="AO406" s="20"/>
      <c r="AP406" s="20"/>
      <c r="AQ406" s="20"/>
      <c r="AR406" s="23"/>
      <c r="AS406" s="23"/>
      <c r="AT406" s="23"/>
      <c r="AU406" s="23"/>
      <c r="AV406" s="23"/>
    </row>
    <row r="407" ht="15.75" customHeight="1">
      <c r="A407" s="17" t="str">
        <f t="shared" si="1"/>
        <v>Mauritius-Africa2001</v>
      </c>
      <c r="B407" s="17" t="s">
        <v>122</v>
      </c>
      <c r="C407" s="18" t="s">
        <v>75</v>
      </c>
      <c r="D407" s="19" t="s">
        <v>77</v>
      </c>
      <c r="E407" s="17">
        <v>3.3640085728E10</v>
      </c>
      <c r="F407" s="18">
        <v>0.038</v>
      </c>
      <c r="G407" s="18">
        <v>147.0</v>
      </c>
      <c r="H407" s="18">
        <v>0.211</v>
      </c>
      <c r="I407" s="20" t="str">
        <f t="array" ref="I407:J407">IFNA(VLOOKUP(A407,ENERGY!$A$2:$F$2692,{5,6},0),0)</f>
        <v/>
      </c>
      <c r="J407" s="20"/>
      <c r="K407" s="20">
        <f t="array" ref="K407:S407">VLOOKUP(A407,'HUMAN RESOURCES'!$A$2:$M$2692,{2,3,4,5,6,7,8,9,10},0)</f>
        <v>0.016</v>
      </c>
      <c r="L407" s="20">
        <v>0.015</v>
      </c>
      <c r="M407" s="20">
        <v>75.0</v>
      </c>
      <c r="N407" s="20">
        <v>68.0</v>
      </c>
      <c r="O407" s="20">
        <v>0.255</v>
      </c>
      <c r="P407" s="20">
        <v>0.683</v>
      </c>
      <c r="Q407" s="20">
        <v>0.063</v>
      </c>
      <c r="R407" s="20">
        <v>1199881.0</v>
      </c>
      <c r="S407" s="20">
        <v>0.425</v>
      </c>
      <c r="T407" s="20">
        <f t="array" ref="T407:U407">VLOOKUP(A407,TOURISM!$A$2:$F$2692,{3,6},0)</f>
        <v>820000000</v>
      </c>
      <c r="U407" s="20">
        <v>2.16E8</v>
      </c>
      <c r="V407" s="20" t="str">
        <f t="array" ref="V407:AA407">VLOOKUP(A407,BUSINESS!$A$2:$J$2692,{4,5,6,7,8,9},0)</f>
        <v/>
      </c>
      <c r="W407" s="20"/>
      <c r="X407" s="20"/>
      <c r="Y407" s="20"/>
      <c r="Z407" s="20">
        <v>0.088</v>
      </c>
      <c r="AA407" s="20">
        <v>0.228</v>
      </c>
      <c r="AB407" s="21">
        <f t="shared" si="2"/>
        <v>28036.18503</v>
      </c>
      <c r="AC407" s="20"/>
      <c r="AD407" s="20"/>
      <c r="AE407" s="20">
        <f t="shared" si="124"/>
        <v>180.0178518</v>
      </c>
      <c r="AF407" s="22" t="b">
        <f t="shared" si="4"/>
        <v>0</v>
      </c>
      <c r="AG407" s="20" t="b">
        <f t="shared" si="5"/>
        <v>0</v>
      </c>
      <c r="AH407" s="20" t="b">
        <f t="shared" si="6"/>
        <v>0</v>
      </c>
      <c r="AI407" s="20" t="b">
        <f t="shared" si="7"/>
        <v>0</v>
      </c>
      <c r="AJ407" s="20"/>
      <c r="AK407" s="20"/>
      <c r="AL407" s="20"/>
      <c r="AM407" s="20"/>
      <c r="AN407" s="20"/>
      <c r="AO407" s="20"/>
      <c r="AP407" s="20"/>
      <c r="AQ407" s="20"/>
      <c r="AR407" s="23"/>
      <c r="AS407" s="23"/>
      <c r="AT407" s="23"/>
      <c r="AU407" s="23"/>
      <c r="AV407" s="23"/>
    </row>
    <row r="408" ht="15.75" customHeight="1">
      <c r="A408" s="17" t="str">
        <f t="shared" si="1"/>
        <v>Mauritius-Africa2002</v>
      </c>
      <c r="B408" s="17" t="s">
        <v>122</v>
      </c>
      <c r="C408" s="18" t="s">
        <v>75</v>
      </c>
      <c r="D408" s="19" t="s">
        <v>79</v>
      </c>
      <c r="E408" s="17">
        <v>3.366936772E10</v>
      </c>
      <c r="F408" s="18">
        <v>0.042</v>
      </c>
      <c r="G408" s="18">
        <v>168.0</v>
      </c>
      <c r="H408" s="18">
        <v>0.21</v>
      </c>
      <c r="I408" s="20" t="str">
        <f t="array" ref="I408:J408">IFNA(VLOOKUP(A408,ENERGY!$A$2:$F$2692,{5,6},0),0)</f>
        <v/>
      </c>
      <c r="J408" s="20">
        <v>4118.0</v>
      </c>
      <c r="K408" s="20">
        <f t="array" ref="K408:S408">VLOOKUP(A408,'HUMAN RESOURCES'!$A$2:$M$2692,{2,3,4,5,6,7,8,9,10},0)</f>
        <v>0.017</v>
      </c>
      <c r="L408" s="20">
        <v>0.014</v>
      </c>
      <c r="M408" s="20">
        <v>76.0</v>
      </c>
      <c r="N408" s="20">
        <v>69.0</v>
      </c>
      <c r="O408" s="20">
        <v>0.252</v>
      </c>
      <c r="P408" s="20">
        <v>0.685</v>
      </c>
      <c r="Q408" s="20">
        <v>0.064</v>
      </c>
      <c r="R408" s="20">
        <v>1210196.0</v>
      </c>
      <c r="S408" s="20">
        <v>0.423</v>
      </c>
      <c r="T408" s="20">
        <f t="array" ref="T408:U408">VLOOKUP(A408,TOURISM!$A$2:$F$2692,{3,6},0)</f>
        <v>829000000</v>
      </c>
      <c r="U408" s="20">
        <v>2.23E8</v>
      </c>
      <c r="V408" s="20" t="str">
        <f t="array" ref="V408:AA408">VLOOKUP(A408,BUSINESS!$A$2:$J$2692,{4,5,6,7,8,9},0)</f>
        <v/>
      </c>
      <c r="W408" s="20"/>
      <c r="X408" s="20"/>
      <c r="Y408" s="20"/>
      <c r="Z408" s="20">
        <v>0.103</v>
      </c>
      <c r="AA408" s="20">
        <v>0.29</v>
      </c>
      <c r="AB408" s="21">
        <f t="shared" si="2"/>
        <v>27821.41713</v>
      </c>
      <c r="AC408" s="20"/>
      <c r="AD408" s="20">
        <f t="shared" ref="AD408:AD413" si="125">J408/R408</f>
        <v>0.003402754595</v>
      </c>
      <c r="AE408" s="20">
        <f t="shared" si="124"/>
        <v>184.2676723</v>
      </c>
      <c r="AF408" s="22" t="b">
        <f t="shared" si="4"/>
        <v>0</v>
      </c>
      <c r="AG408" s="20" t="b">
        <f t="shared" si="5"/>
        <v>0</v>
      </c>
      <c r="AH408" s="20" t="b">
        <f t="shared" si="6"/>
        <v>0</v>
      </c>
      <c r="AI408" s="20" t="b">
        <f t="shared" si="7"/>
        <v>0</v>
      </c>
      <c r="AJ408" s="20"/>
      <c r="AK408" s="20"/>
      <c r="AL408" s="20"/>
      <c r="AM408" s="20"/>
      <c r="AN408" s="20"/>
      <c r="AO408" s="20"/>
      <c r="AP408" s="20"/>
      <c r="AQ408" s="20"/>
      <c r="AR408" s="23"/>
      <c r="AS408" s="23"/>
      <c r="AT408" s="23"/>
      <c r="AU408" s="23"/>
      <c r="AV408" s="23"/>
    </row>
    <row r="409" ht="15.75" customHeight="1">
      <c r="A409" s="17" t="str">
        <f t="shared" si="1"/>
        <v>Mauritius-Africa2003</v>
      </c>
      <c r="B409" s="17" t="s">
        <v>122</v>
      </c>
      <c r="C409" s="18" t="s">
        <v>75</v>
      </c>
      <c r="D409" s="19" t="s">
        <v>81</v>
      </c>
      <c r="E409" s="17">
        <v>3.3837749815E10</v>
      </c>
      <c r="F409" s="18">
        <v>0.039</v>
      </c>
      <c r="G409" s="18">
        <v>188.0</v>
      </c>
      <c r="H409" s="18">
        <v>0.21</v>
      </c>
      <c r="I409" s="20" t="str">
        <f t="array" ref="I409:J409">IFNA(VLOOKUP(A409,ENERGY!$A$2:$F$2692,{5,6},0),0)</f>
        <v/>
      </c>
      <c r="J409" s="20">
        <v>3865.0</v>
      </c>
      <c r="K409" s="20">
        <f t="array" ref="K409:S409">VLOOKUP(A409,'HUMAN RESOURCES'!$A$2:$M$2692,{2,3,4,5,6,7,8,9,10},0)</f>
        <v>0.016</v>
      </c>
      <c r="L409" s="20">
        <v>0.014</v>
      </c>
      <c r="M409" s="20">
        <v>76.0</v>
      </c>
      <c r="N409" s="20">
        <v>69.0</v>
      </c>
      <c r="O409" s="20">
        <v>0.249</v>
      </c>
      <c r="P409" s="20">
        <v>0.687</v>
      </c>
      <c r="Q409" s="20">
        <v>0.064</v>
      </c>
      <c r="R409" s="20">
        <v>1222811.0</v>
      </c>
      <c r="S409" s="20">
        <v>0.42</v>
      </c>
      <c r="T409" s="20">
        <f t="array" ref="T409:U409">VLOOKUP(A409,TOURISM!$A$2:$F$2692,{3,6},0)</f>
        <v>960000000</v>
      </c>
      <c r="U409" s="20">
        <v>2.36E8</v>
      </c>
      <c r="V409" s="20" t="str">
        <f t="array" ref="V409:AA409">VLOOKUP(A409,BUSINESS!$A$2:$J$2692,{4,5,6,7,8,9},0)</f>
        <v/>
      </c>
      <c r="W409" s="20"/>
      <c r="X409" s="20"/>
      <c r="Y409" s="20"/>
      <c r="Z409" s="20">
        <v>0.122</v>
      </c>
      <c r="AA409" s="20">
        <v>0.384</v>
      </c>
      <c r="AB409" s="21">
        <f t="shared" si="2"/>
        <v>27672.10126</v>
      </c>
      <c r="AC409" s="20"/>
      <c r="AD409" s="20">
        <f t="shared" si="125"/>
        <v>0.003160750108</v>
      </c>
      <c r="AE409" s="20">
        <f t="shared" si="124"/>
        <v>192.9979367</v>
      </c>
      <c r="AF409" s="22" t="b">
        <f t="shared" si="4"/>
        <v>0</v>
      </c>
      <c r="AG409" s="20" t="b">
        <f t="shared" si="5"/>
        <v>0</v>
      </c>
      <c r="AH409" s="20" t="b">
        <f t="shared" si="6"/>
        <v>0</v>
      </c>
      <c r="AI409" s="20" t="b">
        <f t="shared" si="7"/>
        <v>0</v>
      </c>
      <c r="AJ409" s="20"/>
      <c r="AK409" s="20"/>
      <c r="AL409" s="20"/>
      <c r="AM409" s="20"/>
      <c r="AN409" s="20"/>
      <c r="AO409" s="20"/>
      <c r="AP409" s="20"/>
      <c r="AQ409" s="20"/>
      <c r="AR409" s="23"/>
      <c r="AS409" s="23"/>
      <c r="AT409" s="23"/>
      <c r="AU409" s="23"/>
      <c r="AV409" s="23"/>
    </row>
    <row r="410" ht="15.75" customHeight="1">
      <c r="A410" s="17" t="str">
        <f t="shared" si="1"/>
        <v>Mauritius-Africa2004</v>
      </c>
      <c r="B410" s="17" t="s">
        <v>122</v>
      </c>
      <c r="C410" s="18" t="s">
        <v>75</v>
      </c>
      <c r="D410" s="19" t="s">
        <v>83</v>
      </c>
      <c r="E410" s="17">
        <v>3.3896600871E10</v>
      </c>
      <c r="F410" s="18">
        <v>0.042</v>
      </c>
      <c r="G410" s="18">
        <v>227.0</v>
      </c>
      <c r="H410" s="18">
        <v>0.21</v>
      </c>
      <c r="I410" s="20" t="str">
        <f t="array" ref="I410:J410">IFNA(VLOOKUP(A410,ENERGY!$A$2:$F$2692,{5,6},0),0)</f>
        <v/>
      </c>
      <c r="J410" s="20">
        <v>3953.0</v>
      </c>
      <c r="K410" s="20">
        <f t="array" ref="K410:S410">VLOOKUP(A410,'HUMAN RESOURCES'!$A$2:$M$2692,{2,3,4,5,6,7,8,9,10},0)</f>
        <v>0.016</v>
      </c>
      <c r="L410" s="20">
        <v>0.014</v>
      </c>
      <c r="M410" s="20">
        <v>76.0</v>
      </c>
      <c r="N410" s="20">
        <v>69.0</v>
      </c>
      <c r="O410" s="20">
        <v>0.246</v>
      </c>
      <c r="P410" s="20">
        <v>0.689</v>
      </c>
      <c r="Q410" s="20">
        <v>0.065</v>
      </c>
      <c r="R410" s="20">
        <v>1233386.0</v>
      </c>
      <c r="S410" s="20">
        <v>0.418</v>
      </c>
      <c r="T410" s="20">
        <f t="array" ref="T410:U410">VLOOKUP(A410,TOURISM!$A$2:$F$2692,{3,6},0)</f>
        <v>1156000000</v>
      </c>
      <c r="U410" s="20">
        <v>2.77E8</v>
      </c>
      <c r="V410" s="20" t="str">
        <f t="array" ref="V410:AA410">VLOOKUP(A410,BUSINESS!$A$2:$J$2692,{4,5,6,7,8,9},0)</f>
        <v/>
      </c>
      <c r="W410" s="20">
        <v>46.0</v>
      </c>
      <c r="X410" s="20"/>
      <c r="Y410" s="20"/>
      <c r="Z410" s="20">
        <v>0.137</v>
      </c>
      <c r="AA410" s="20">
        <v>0.453</v>
      </c>
      <c r="AB410" s="21">
        <f t="shared" si="2"/>
        <v>27482.55686</v>
      </c>
      <c r="AC410" s="20"/>
      <c r="AD410" s="20">
        <f t="shared" si="125"/>
        <v>0.003204998273</v>
      </c>
      <c r="AE410" s="20">
        <f t="shared" si="124"/>
        <v>224.5850042</v>
      </c>
      <c r="AF410" s="22" t="b">
        <f t="shared" si="4"/>
        <v>0</v>
      </c>
      <c r="AG410" s="20" t="b">
        <f t="shared" si="5"/>
        <v>0</v>
      </c>
      <c r="AH410" s="20" t="b">
        <f t="shared" si="6"/>
        <v>0</v>
      </c>
      <c r="AI410" s="20" t="b">
        <f t="shared" si="7"/>
        <v>0</v>
      </c>
      <c r="AJ410" s="20"/>
      <c r="AK410" s="20"/>
      <c r="AL410" s="20"/>
      <c r="AM410" s="20"/>
      <c r="AN410" s="20"/>
      <c r="AO410" s="20"/>
      <c r="AP410" s="20"/>
      <c r="AQ410" s="20"/>
      <c r="AR410" s="23"/>
      <c r="AS410" s="23"/>
      <c r="AT410" s="23"/>
      <c r="AU410" s="23"/>
      <c r="AV410" s="23"/>
    </row>
    <row r="411" ht="15.75" customHeight="1">
      <c r="A411" s="17" t="str">
        <f t="shared" si="1"/>
        <v>Mauritius-Africa2005</v>
      </c>
      <c r="B411" s="17" t="s">
        <v>122</v>
      </c>
      <c r="C411" s="18" t="s">
        <v>75</v>
      </c>
      <c r="D411" s="19" t="s">
        <v>84</v>
      </c>
      <c r="E411" s="17">
        <v>3.3969724872E10</v>
      </c>
      <c r="F411" s="18">
        <v>0.045</v>
      </c>
      <c r="G411" s="18">
        <v>239.0</v>
      </c>
      <c r="H411" s="18">
        <v>0.21</v>
      </c>
      <c r="I411" s="20" t="str">
        <f t="array" ref="I411:J411">IFNA(VLOOKUP(A411,ENERGY!$A$2:$F$2692,{5,6},0),0)</f>
        <v/>
      </c>
      <c r="J411" s="20">
        <v>2981.0</v>
      </c>
      <c r="K411" s="20">
        <f t="array" ref="K411:S411">VLOOKUP(A411,'HUMAN RESOURCES'!$A$2:$M$2692,{2,3,4,5,6,7,8,9,10},0)</f>
        <v>0.015</v>
      </c>
      <c r="L411" s="20">
        <v>0.014</v>
      </c>
      <c r="M411" s="20">
        <v>76.0</v>
      </c>
      <c r="N411" s="20">
        <v>69.0</v>
      </c>
      <c r="O411" s="20">
        <v>0.242</v>
      </c>
      <c r="P411" s="20">
        <v>0.692</v>
      </c>
      <c r="Q411" s="20">
        <v>0.066</v>
      </c>
      <c r="R411" s="20">
        <v>1243253.0</v>
      </c>
      <c r="S411" s="20">
        <v>0.416</v>
      </c>
      <c r="T411" s="20">
        <f t="array" ref="T411:U411">VLOOKUP(A411,TOURISM!$A$2:$F$2692,{3,6},0)</f>
        <v>1189000000</v>
      </c>
      <c r="U411" s="20">
        <v>2.95E8</v>
      </c>
      <c r="V411" s="20">
        <f t="array" ref="V411:AA411">VLOOKUP(A411,BUSINESS!$A$2:$J$2692,{4,5,6,7,8,9},0)</f>
        <v>0.262</v>
      </c>
      <c r="W411" s="20">
        <v>46.0</v>
      </c>
      <c r="X411" s="20"/>
      <c r="Y411" s="20">
        <v>161.0</v>
      </c>
      <c r="Z411" s="20">
        <v>0.152</v>
      </c>
      <c r="AA411" s="20">
        <v>0.542</v>
      </c>
      <c r="AB411" s="21">
        <f t="shared" si="2"/>
        <v>27323.25993</v>
      </c>
      <c r="AC411" s="20"/>
      <c r="AD411" s="20">
        <f t="shared" si="125"/>
        <v>0.002397742053</v>
      </c>
      <c r="AE411" s="20">
        <f t="shared" si="124"/>
        <v>237.2807466</v>
      </c>
      <c r="AF411" s="22" t="b">
        <f t="shared" si="4"/>
        <v>0</v>
      </c>
      <c r="AG411" s="20" t="b">
        <f t="shared" si="5"/>
        <v>0</v>
      </c>
      <c r="AH411" s="20" t="b">
        <f t="shared" si="6"/>
        <v>0</v>
      </c>
      <c r="AI411" s="20" t="b">
        <f t="shared" si="7"/>
        <v>0</v>
      </c>
      <c r="AJ411" s="20"/>
      <c r="AK411" s="20"/>
      <c r="AL411" s="20"/>
      <c r="AM411" s="20"/>
      <c r="AN411" s="20"/>
      <c r="AO411" s="20"/>
      <c r="AP411" s="20"/>
      <c r="AQ411" s="20"/>
      <c r="AR411" s="23"/>
      <c r="AS411" s="23"/>
      <c r="AT411" s="23"/>
      <c r="AU411" s="23"/>
      <c r="AV411" s="23"/>
    </row>
    <row r="412" ht="15.75" customHeight="1">
      <c r="A412" s="17" t="str">
        <f t="shared" si="1"/>
        <v>Mauritius-Africa2006</v>
      </c>
      <c r="B412" s="17" t="s">
        <v>122</v>
      </c>
      <c r="C412" s="18" t="s">
        <v>75</v>
      </c>
      <c r="D412" s="19" t="s">
        <v>85</v>
      </c>
      <c r="E412" s="17">
        <v>3.4077095478E10</v>
      </c>
      <c r="F412" s="18">
        <v>0.048</v>
      </c>
      <c r="G412" s="18">
        <v>269.0</v>
      </c>
      <c r="H412" s="18">
        <v>0.211</v>
      </c>
      <c r="I412" s="20">
        <f t="array" ref="I412:J412">IFNA(VLOOKUP(A412,ENERGY!$A$2:$F$2692,{5,6},0),0)</f>
        <v>1019</v>
      </c>
      <c r="J412" s="20">
        <v>3194.0</v>
      </c>
      <c r="K412" s="20">
        <f t="array" ref="K412:S412">VLOOKUP(A412,'HUMAN RESOURCES'!$A$2:$M$2692,{2,3,4,5,6,7,8,9,10},0)</f>
        <v>0.014</v>
      </c>
      <c r="L412" s="20">
        <v>0.014</v>
      </c>
      <c r="M412" s="20">
        <v>76.0</v>
      </c>
      <c r="N412" s="20">
        <v>69.0</v>
      </c>
      <c r="O412" s="20">
        <v>0.236</v>
      </c>
      <c r="P412" s="20">
        <v>0.696</v>
      </c>
      <c r="Q412" s="20">
        <v>0.068</v>
      </c>
      <c r="R412" s="20">
        <v>1252698.0</v>
      </c>
      <c r="S412" s="20">
        <v>0.414</v>
      </c>
      <c r="T412" s="20">
        <f t="array" ref="T412:U412">VLOOKUP(A412,TOURISM!$A$2:$F$2692,{3,6},0)</f>
        <v>1302000000</v>
      </c>
      <c r="U412" s="20">
        <v>3.47E8</v>
      </c>
      <c r="V412" s="20">
        <f t="array" ref="V412:AA412">VLOOKUP(A412,BUSINESS!$A$2:$J$2692,{4,5,6,7,8,9},0)</f>
        <v>0.26</v>
      </c>
      <c r="W412" s="20">
        <v>46.0</v>
      </c>
      <c r="X412" s="20"/>
      <c r="Y412" s="20">
        <v>161.0</v>
      </c>
      <c r="Z412" s="20">
        <v>0.167</v>
      </c>
      <c r="AA412" s="20">
        <v>0.635</v>
      </c>
      <c r="AB412" s="21">
        <f t="shared" si="2"/>
        <v>27202.96151</v>
      </c>
      <c r="AC412" s="20">
        <f t="shared" ref="AC412:AC413" si="126">I412/R412</f>
        <v>0.0008134442619</v>
      </c>
      <c r="AD412" s="20">
        <f t="shared" si="125"/>
        <v>0.002549696735</v>
      </c>
      <c r="AE412" s="20">
        <f t="shared" si="124"/>
        <v>277.0021186</v>
      </c>
      <c r="AF412" s="22" t="b">
        <f t="shared" si="4"/>
        <v>0</v>
      </c>
      <c r="AG412" s="20" t="b">
        <f t="shared" si="5"/>
        <v>0</v>
      </c>
      <c r="AH412" s="20" t="b">
        <f t="shared" si="6"/>
        <v>0</v>
      </c>
      <c r="AI412" s="20" t="b">
        <f t="shared" si="7"/>
        <v>0</v>
      </c>
      <c r="AJ412" s="20"/>
      <c r="AK412" s="20"/>
      <c r="AL412" s="20"/>
      <c r="AM412" s="20"/>
      <c r="AN412" s="20"/>
      <c r="AO412" s="20"/>
      <c r="AP412" s="20"/>
      <c r="AQ412" s="20"/>
      <c r="AR412" s="23"/>
      <c r="AS412" s="23"/>
      <c r="AT412" s="23"/>
      <c r="AU412" s="23"/>
      <c r="AV412" s="23"/>
    </row>
    <row r="413" ht="15.75" customHeight="1">
      <c r="A413" s="17" t="str">
        <f t="shared" si="1"/>
        <v>Mauritius-Africa2007</v>
      </c>
      <c r="B413" s="17" t="s">
        <v>122</v>
      </c>
      <c r="C413" s="18" t="s">
        <v>75</v>
      </c>
      <c r="D413" s="19" t="s">
        <v>86</v>
      </c>
      <c r="E413" s="17">
        <v>3.4113106486E10</v>
      </c>
      <c r="F413" s="18">
        <v>0.05</v>
      </c>
      <c r="G413" s="18">
        <v>316.0</v>
      </c>
      <c r="H413" s="18">
        <v>0.219</v>
      </c>
      <c r="I413" s="20">
        <f t="array" ref="I413:J413">IFNA(VLOOKUP(A413,ENERGY!$A$2:$F$2692,{5,6},0),0)</f>
        <v>1194</v>
      </c>
      <c r="J413" s="20">
        <v>3887.0</v>
      </c>
      <c r="K413" s="20">
        <f t="array" ref="K413:S413">VLOOKUP(A413,'HUMAN RESOURCES'!$A$2:$M$2692,{2,3,4,5,6,7,8,9,10},0)</f>
        <v>0.014</v>
      </c>
      <c r="L413" s="20">
        <v>0.014</v>
      </c>
      <c r="M413" s="20">
        <v>76.0</v>
      </c>
      <c r="N413" s="20">
        <v>69.0</v>
      </c>
      <c r="O413" s="20">
        <v>0.23</v>
      </c>
      <c r="P413" s="20">
        <v>0.7</v>
      </c>
      <c r="Q413" s="20">
        <v>0.07</v>
      </c>
      <c r="R413" s="20">
        <v>1260403.0</v>
      </c>
      <c r="S413" s="20">
        <v>0.412</v>
      </c>
      <c r="T413" s="20">
        <f t="array" ref="T413:U413">VLOOKUP(A413,TOURISM!$A$2:$F$2692,{3,6},0)</f>
        <v>1663000000</v>
      </c>
      <c r="U413" s="20">
        <v>3.84E8</v>
      </c>
      <c r="V413" s="20">
        <f t="array" ref="V413:AA413">VLOOKUP(A413,BUSINESS!$A$2:$J$2692,{4,5,6,7,8,9},0)</f>
        <v>0.242</v>
      </c>
      <c r="W413" s="20">
        <v>7.0</v>
      </c>
      <c r="X413" s="20"/>
      <c r="Y413" s="20">
        <v>161.0</v>
      </c>
      <c r="Z413" s="20">
        <v>0.202</v>
      </c>
      <c r="AA413" s="20">
        <v>0.761</v>
      </c>
      <c r="AB413" s="21">
        <f t="shared" si="2"/>
        <v>27065.23746</v>
      </c>
      <c r="AC413" s="20">
        <f t="shared" si="126"/>
        <v>0.0009473160568</v>
      </c>
      <c r="AD413" s="20">
        <f t="shared" si="125"/>
        <v>0.003083934265</v>
      </c>
      <c r="AE413" s="20">
        <f t="shared" si="124"/>
        <v>304.6644605</v>
      </c>
      <c r="AF413" s="22" t="b">
        <f t="shared" si="4"/>
        <v>0</v>
      </c>
      <c r="AG413" s="20" t="b">
        <f t="shared" si="5"/>
        <v>0</v>
      </c>
      <c r="AH413" s="20" t="b">
        <f t="shared" si="6"/>
        <v>0</v>
      </c>
      <c r="AI413" s="20" t="b">
        <f t="shared" si="7"/>
        <v>0</v>
      </c>
      <c r="AJ413" s="20"/>
      <c r="AK413" s="20"/>
      <c r="AL413" s="20"/>
      <c r="AM413" s="20"/>
      <c r="AN413" s="20"/>
      <c r="AO413" s="20"/>
      <c r="AP413" s="20"/>
      <c r="AQ413" s="20"/>
      <c r="AR413" s="23"/>
      <c r="AS413" s="23"/>
      <c r="AT413" s="23"/>
      <c r="AU413" s="23"/>
      <c r="AV413" s="23"/>
    </row>
    <row r="414" ht="15.75" customHeight="1">
      <c r="A414" s="17" t="str">
        <f t="shared" si="1"/>
        <v>Mauritius-Africa2008</v>
      </c>
      <c r="B414" s="17" t="s">
        <v>122</v>
      </c>
      <c r="C414" s="18" t="s">
        <v>75</v>
      </c>
      <c r="D414" s="19" t="s">
        <v>87</v>
      </c>
      <c r="E414" s="17">
        <v>3.4143409062E10</v>
      </c>
      <c r="F414" s="18">
        <v>0.046</v>
      </c>
      <c r="G414" s="18">
        <v>362.0</v>
      </c>
      <c r="H414" s="18">
        <v>0.115</v>
      </c>
      <c r="I414" s="20">
        <f t="array" ref="I414:J414">IFNA(VLOOKUP(A414,ENERGY!$A$2:$F$2692,{5,6},0),0)</f>
        <v>0</v>
      </c>
      <c r="J414" s="20">
        <v>0.0</v>
      </c>
      <c r="K414" s="20">
        <f t="array" ref="K414:S414">VLOOKUP(A414,'HUMAN RESOURCES'!$A$2:$M$2692,{2,3,4,5,6,7,8,9,10},0)</f>
        <v>0.013</v>
      </c>
      <c r="L414" s="20">
        <v>0.014</v>
      </c>
      <c r="M414" s="20">
        <v>76.0</v>
      </c>
      <c r="N414" s="20">
        <v>69.0</v>
      </c>
      <c r="O414" s="20">
        <v>0.224</v>
      </c>
      <c r="P414" s="20">
        <v>0.704</v>
      </c>
      <c r="Q414" s="20">
        <v>0.072</v>
      </c>
      <c r="R414" s="20">
        <v>1268565.0</v>
      </c>
      <c r="S414" s="20">
        <v>0.41</v>
      </c>
      <c r="T414" s="20">
        <f t="array" ref="T414:U414">VLOOKUP(A414,TOURISM!$A$2:$F$2692,{3,6},0)</f>
        <v>1823000000</v>
      </c>
      <c r="U414" s="20">
        <v>4.89E8</v>
      </c>
      <c r="V414" s="20">
        <f t="array" ref="V414:AA414">VLOOKUP(A414,BUSINESS!$A$2:$J$2692,{4,5,6,7,8,9},0)</f>
        <v>0.258</v>
      </c>
      <c r="W414" s="20">
        <v>6.0</v>
      </c>
      <c r="X414" s="20"/>
      <c r="Y414" s="20">
        <v>161.0</v>
      </c>
      <c r="Z414" s="20">
        <v>0.218</v>
      </c>
      <c r="AA414" s="20">
        <v>0.845</v>
      </c>
      <c r="AB414" s="21">
        <f t="shared" si="2"/>
        <v>26914.98588</v>
      </c>
      <c r="AC414" s="20"/>
      <c r="AD414" s="20"/>
      <c r="AE414" s="20">
        <f t="shared" si="124"/>
        <v>385.4749264</v>
      </c>
      <c r="AF414" s="22" t="b">
        <f t="shared" si="4"/>
        <v>0</v>
      </c>
      <c r="AG414" s="20" t="b">
        <f t="shared" si="5"/>
        <v>0</v>
      </c>
      <c r="AH414" s="20" t="b">
        <f t="shared" si="6"/>
        <v>0</v>
      </c>
      <c r="AI414" s="20" t="b">
        <f t="shared" si="7"/>
        <v>0</v>
      </c>
      <c r="AJ414" s="20"/>
      <c r="AK414" s="20"/>
      <c r="AL414" s="20"/>
      <c r="AM414" s="20"/>
      <c r="AN414" s="20"/>
      <c r="AO414" s="20"/>
      <c r="AP414" s="20"/>
      <c r="AQ414" s="20"/>
      <c r="AR414" s="23"/>
      <c r="AS414" s="23"/>
      <c r="AT414" s="23"/>
      <c r="AU414" s="23"/>
      <c r="AV414" s="23"/>
    </row>
    <row r="415" ht="15.75" customHeight="1">
      <c r="A415" s="17" t="str">
        <f t="shared" si="1"/>
        <v>Mauritius-Africa2009</v>
      </c>
      <c r="B415" s="17" t="s">
        <v>122</v>
      </c>
      <c r="C415" s="18" t="s">
        <v>75</v>
      </c>
      <c r="D415" s="19" t="s">
        <v>88</v>
      </c>
      <c r="E415" s="17">
        <v>3.431331584E10</v>
      </c>
      <c r="F415" s="18">
        <v>0.05</v>
      </c>
      <c r="G415" s="18">
        <v>357.0</v>
      </c>
      <c r="H415" s="18">
        <v>0.093</v>
      </c>
      <c r="I415" s="20">
        <f t="array" ref="I415:J415">IFNA(VLOOKUP(A415,ENERGY!$A$2:$F$2692,{5,6},0),0)</f>
        <v>1077</v>
      </c>
      <c r="J415" s="20">
        <v>3410.0</v>
      </c>
      <c r="K415" s="20">
        <f t="array" ref="K415:S415">VLOOKUP(A415,'HUMAN RESOURCES'!$A$2:$M$2692,{2,3,4,5,6,7,8,9,10},0)</f>
        <v>0.012</v>
      </c>
      <c r="L415" s="20">
        <v>0.014</v>
      </c>
      <c r="M415" s="20">
        <v>77.0</v>
      </c>
      <c r="N415" s="20">
        <v>69.0</v>
      </c>
      <c r="O415" s="20">
        <v>0.217</v>
      </c>
      <c r="P415" s="20">
        <v>0.708</v>
      </c>
      <c r="Q415" s="20">
        <v>0.075</v>
      </c>
      <c r="R415" s="20">
        <v>1275032.0</v>
      </c>
      <c r="S415" s="20">
        <v>0.408</v>
      </c>
      <c r="T415" s="20">
        <f t="array" ref="T415:U415">VLOOKUP(A415,TOURISM!$A$2:$F$2692,{3,6},0)</f>
        <v>1390000000</v>
      </c>
      <c r="U415" s="20">
        <v>3.84E8</v>
      </c>
      <c r="V415" s="20">
        <f t="array" ref="V415:AA415">VLOOKUP(A415,BUSINESS!$A$2:$J$2692,{4,5,6,7,8,9},0)</f>
        <v>0.26</v>
      </c>
      <c r="W415" s="20">
        <v>6.0</v>
      </c>
      <c r="X415" s="20"/>
      <c r="Y415" s="20">
        <v>161.0</v>
      </c>
      <c r="Z415" s="20">
        <v>0.225</v>
      </c>
      <c r="AA415" s="20">
        <v>0.886</v>
      </c>
      <c r="AB415" s="21">
        <f t="shared" si="2"/>
        <v>26911.72915</v>
      </c>
      <c r="AC415" s="20">
        <f>I415/R415</f>
        <v>0.0008446846824</v>
      </c>
      <c r="AD415" s="20">
        <f t="shared" ref="AD415:AD417" si="127">J415/R415</f>
        <v>0.002674442681</v>
      </c>
      <c r="AE415" s="20">
        <f t="shared" si="124"/>
        <v>301.1689118</v>
      </c>
      <c r="AF415" s="22" t="b">
        <f t="shared" si="4"/>
        <v>0</v>
      </c>
      <c r="AG415" s="20" t="b">
        <f t="shared" si="5"/>
        <v>0</v>
      </c>
      <c r="AH415" s="20" t="b">
        <f t="shared" si="6"/>
        <v>0</v>
      </c>
      <c r="AI415" s="20" t="b">
        <f t="shared" si="7"/>
        <v>0</v>
      </c>
      <c r="AJ415" s="20"/>
      <c r="AK415" s="20"/>
      <c r="AL415" s="20"/>
      <c r="AM415" s="20"/>
      <c r="AN415" s="20"/>
      <c r="AO415" s="20"/>
      <c r="AP415" s="20"/>
      <c r="AQ415" s="20"/>
      <c r="AR415" s="23"/>
      <c r="AS415" s="23"/>
      <c r="AT415" s="23"/>
      <c r="AU415" s="23"/>
      <c r="AV415" s="23"/>
    </row>
    <row r="416" ht="15.75" customHeight="1">
      <c r="A416" s="17" t="str">
        <f t="shared" si="1"/>
        <v>Mauritius-Africa2010</v>
      </c>
      <c r="B416" s="17" t="s">
        <v>122</v>
      </c>
      <c r="C416" s="18" t="s">
        <v>75</v>
      </c>
      <c r="D416" s="19" t="s">
        <v>89</v>
      </c>
      <c r="E416" s="17">
        <v>3.4378437265E10</v>
      </c>
      <c r="F416" s="18">
        <v>0.054</v>
      </c>
      <c r="G416" s="18">
        <v>427.0</v>
      </c>
      <c r="H416" s="18">
        <v>0.089</v>
      </c>
      <c r="I416" s="20" t="str">
        <f t="array" ref="I416:J416">IFNA(VLOOKUP(A416,ENERGY!$A$2:$F$2692,{5,6},0),0)</f>
        <v/>
      </c>
      <c r="J416" s="20">
        <v>3146.0</v>
      </c>
      <c r="K416" s="20">
        <f t="array" ref="K416:S416">VLOOKUP(A416,'HUMAN RESOURCES'!$A$2:$M$2692,{2,3,4,5,6,7,8,9,10},0)</f>
        <v>0.012</v>
      </c>
      <c r="L416" s="20">
        <v>0.013</v>
      </c>
      <c r="M416" s="20">
        <v>77.0</v>
      </c>
      <c r="N416" s="20">
        <v>69.0</v>
      </c>
      <c r="O416" s="20">
        <v>0.212</v>
      </c>
      <c r="P416" s="20">
        <v>0.711</v>
      </c>
      <c r="Q416" s="20">
        <v>0.077</v>
      </c>
      <c r="R416" s="20">
        <v>1280924.0</v>
      </c>
      <c r="S416" s="20">
        <v>0.406</v>
      </c>
      <c r="T416" s="20">
        <f t="array" ref="T416:U416">VLOOKUP(A416,TOURISM!$A$2:$F$2692,{3,6},0)</f>
        <v>1585000000</v>
      </c>
      <c r="U416" s="20">
        <v>4.23E8</v>
      </c>
      <c r="V416" s="20">
        <f t="array" ref="V416:AA416">VLOOKUP(A416,BUSINESS!$A$2:$J$2692,{4,5,6,7,8,9},0)</f>
        <v>0.272</v>
      </c>
      <c r="W416" s="20">
        <v>6.0</v>
      </c>
      <c r="X416" s="20"/>
      <c r="Y416" s="20">
        <v>161.0</v>
      </c>
      <c r="Z416" s="20">
        <v>0.283</v>
      </c>
      <c r="AA416" s="20">
        <v>0.968</v>
      </c>
      <c r="AB416" s="21">
        <f t="shared" si="2"/>
        <v>26838.77987</v>
      </c>
      <c r="AC416" s="20"/>
      <c r="AD416" s="20">
        <f t="shared" si="127"/>
        <v>0.002456039546</v>
      </c>
      <c r="AE416" s="20">
        <f t="shared" si="124"/>
        <v>330.230365</v>
      </c>
      <c r="AF416" s="22" t="b">
        <f t="shared" si="4"/>
        <v>0</v>
      </c>
      <c r="AG416" s="20" t="b">
        <f t="shared" si="5"/>
        <v>0</v>
      </c>
      <c r="AH416" s="20" t="b">
        <f t="shared" si="6"/>
        <v>0</v>
      </c>
      <c r="AI416" s="20" t="b">
        <f t="shared" si="7"/>
        <v>0</v>
      </c>
      <c r="AJ416" s="20"/>
      <c r="AK416" s="20"/>
      <c r="AL416" s="20"/>
      <c r="AM416" s="20"/>
      <c r="AN416" s="20"/>
      <c r="AO416" s="20"/>
      <c r="AP416" s="20"/>
      <c r="AQ416" s="20"/>
      <c r="AR416" s="23"/>
      <c r="AS416" s="23"/>
      <c r="AT416" s="23"/>
      <c r="AU416" s="23"/>
      <c r="AV416" s="23"/>
    </row>
    <row r="417" ht="15.75" customHeight="1">
      <c r="A417" s="17" t="str">
        <f t="shared" si="1"/>
        <v>Mauritius-Africa2011</v>
      </c>
      <c r="B417" s="17" t="s">
        <v>122</v>
      </c>
      <c r="C417" s="18" t="s">
        <v>75</v>
      </c>
      <c r="D417" s="19" t="s">
        <v>90</v>
      </c>
      <c r="E417" s="17">
        <v>3.4638306042E10</v>
      </c>
      <c r="F417" s="18">
        <v>0.049</v>
      </c>
      <c r="G417" s="18">
        <v>450.0</v>
      </c>
      <c r="H417" s="18">
        <v>0.089</v>
      </c>
      <c r="I417" s="20">
        <f t="array" ref="I417:J417">IFNA(VLOOKUP(A417,ENERGY!$A$2:$F$2692,{5,6},0),0)</f>
        <v>1173</v>
      </c>
      <c r="J417" s="20">
        <v>3777.0</v>
      </c>
      <c r="K417" s="20">
        <f t="array" ref="K417:S417">VLOOKUP(A417,'HUMAN RESOURCES'!$A$2:$M$2692,{2,3,4,5,6,7,8,9,10},0)</f>
        <v>0.011</v>
      </c>
      <c r="L417" s="20">
        <v>0.013</v>
      </c>
      <c r="M417" s="20">
        <v>77.0</v>
      </c>
      <c r="N417" s="20">
        <v>70.0</v>
      </c>
      <c r="O417" s="20">
        <v>0.206</v>
      </c>
      <c r="P417" s="20">
        <v>0.713</v>
      </c>
      <c r="Q417" s="20">
        <v>0.08</v>
      </c>
      <c r="R417" s="20">
        <v>1286051.0</v>
      </c>
      <c r="S417" s="20">
        <v>0.404</v>
      </c>
      <c r="T417" s="20">
        <f t="array" ref="T417:U417">VLOOKUP(A417,TOURISM!$A$2:$F$2692,{3,6},0)</f>
        <v>1808000000</v>
      </c>
      <c r="U417" s="20">
        <v>4.27E8</v>
      </c>
      <c r="V417" s="20">
        <f t="array" ref="V417:AA417">VLOOKUP(A417,BUSINESS!$A$2:$J$2692,{4,5,6,7,8,9},0)</f>
        <v>0.277</v>
      </c>
      <c r="W417" s="20">
        <v>6.0</v>
      </c>
      <c r="X417" s="20"/>
      <c r="Y417" s="20">
        <v>161.0</v>
      </c>
      <c r="Z417" s="20">
        <v>0.35</v>
      </c>
      <c r="AA417" s="20">
        <v>1.048</v>
      </c>
      <c r="AB417" s="21">
        <f t="shared" si="2"/>
        <v>26933.85102</v>
      </c>
      <c r="AC417" s="20">
        <f>I417/R417</f>
        <v>0.0009120944659</v>
      </c>
      <c r="AD417" s="20">
        <f t="shared" si="127"/>
        <v>0.002936897526</v>
      </c>
      <c r="AE417" s="20">
        <f t="shared" si="124"/>
        <v>332.0241577</v>
      </c>
      <c r="AF417" s="22" t="b">
        <f t="shared" si="4"/>
        <v>0</v>
      </c>
      <c r="AG417" s="20" t="b">
        <f t="shared" si="5"/>
        <v>0</v>
      </c>
      <c r="AH417" s="20" t="b">
        <f t="shared" si="6"/>
        <v>0</v>
      </c>
      <c r="AI417" s="20" t="b">
        <f t="shared" si="7"/>
        <v>0</v>
      </c>
      <c r="AJ417" s="20"/>
      <c r="AK417" s="20"/>
      <c r="AL417" s="20"/>
      <c r="AM417" s="20"/>
      <c r="AN417" s="20"/>
      <c r="AO417" s="20"/>
      <c r="AP417" s="20"/>
      <c r="AQ417" s="20"/>
      <c r="AR417" s="23"/>
      <c r="AS417" s="23"/>
      <c r="AT417" s="23"/>
      <c r="AU417" s="23"/>
      <c r="AV417" s="23"/>
    </row>
    <row r="418" ht="15.75" customHeight="1">
      <c r="A418" s="17" t="str">
        <f t="shared" si="1"/>
        <v>Mauritius-Africa2012</v>
      </c>
      <c r="B418" s="17" t="s">
        <v>122</v>
      </c>
      <c r="C418" s="18" t="s">
        <v>75</v>
      </c>
      <c r="D418" s="19" t="s">
        <v>91</v>
      </c>
      <c r="E418" s="17">
        <v>3.4699395524E10</v>
      </c>
      <c r="F418" s="18">
        <v>0.048</v>
      </c>
      <c r="G418" s="18">
        <v>444.0</v>
      </c>
      <c r="H418" s="18">
        <v>0.087</v>
      </c>
      <c r="I418" s="20">
        <f t="array" ref="I418:J418">IFNA(VLOOKUP(A418,ENERGY!$A$2:$F$2692,{5,6},0),0)</f>
        <v>0</v>
      </c>
      <c r="J418" s="20">
        <v>0.0</v>
      </c>
      <c r="K418" s="20">
        <f t="array" ref="K418:S418">VLOOKUP(A418,'HUMAN RESOURCES'!$A$2:$M$2692,{2,3,4,5,6,7,8,9,10},0)</f>
        <v>0.011</v>
      </c>
      <c r="L418" s="20">
        <v>0.013</v>
      </c>
      <c r="M418" s="20">
        <v>77.0</v>
      </c>
      <c r="N418" s="20">
        <v>70.0</v>
      </c>
      <c r="O418" s="20">
        <v>0.202</v>
      </c>
      <c r="P418" s="20">
        <v>0.715</v>
      </c>
      <c r="Q418" s="20">
        <v>0.084</v>
      </c>
      <c r="R418" s="20">
        <v>1291167.0</v>
      </c>
      <c r="S418" s="20">
        <v>0.402</v>
      </c>
      <c r="T418" s="20">
        <f t="array" ref="T418:U418">VLOOKUP(A418,TOURISM!$A$2:$F$2692,{3,6},0)</f>
        <v>1778000000</v>
      </c>
      <c r="U418" s="20">
        <v>3.94E8</v>
      </c>
      <c r="V418" s="20">
        <f t="array" ref="V418:AA418">VLOOKUP(A418,BUSINESS!$A$2:$J$2692,{4,5,6,7,8,9},0)</f>
        <v>0.275</v>
      </c>
      <c r="W418" s="20">
        <v>6.0</v>
      </c>
      <c r="X418" s="20">
        <v>20.0</v>
      </c>
      <c r="Y418" s="20">
        <v>161.0</v>
      </c>
      <c r="Z418" s="20">
        <v>0.354</v>
      </c>
      <c r="AA418" s="20">
        <v>1.199</v>
      </c>
      <c r="AB418" s="21">
        <f t="shared" si="2"/>
        <v>26874.44422</v>
      </c>
      <c r="AC418" s="20"/>
      <c r="AD418" s="20"/>
      <c r="AE418" s="20">
        <f t="shared" si="124"/>
        <v>305.150302</v>
      </c>
      <c r="AF418" s="22" t="b">
        <f t="shared" si="4"/>
        <v>0</v>
      </c>
      <c r="AG418" s="20" t="b">
        <f t="shared" si="5"/>
        <v>0</v>
      </c>
      <c r="AH418" s="20" t="b">
        <f t="shared" si="6"/>
        <v>0</v>
      </c>
      <c r="AI418" s="20" t="b">
        <f t="shared" si="7"/>
        <v>0</v>
      </c>
      <c r="AJ418" s="20"/>
      <c r="AK418" s="20"/>
      <c r="AL418" s="20"/>
      <c r="AM418" s="20"/>
      <c r="AN418" s="20"/>
      <c r="AO418" s="20"/>
      <c r="AP418" s="20"/>
      <c r="AQ418" s="20"/>
      <c r="AR418" s="23"/>
      <c r="AS418" s="23"/>
      <c r="AT418" s="23"/>
      <c r="AU418" s="23"/>
      <c r="AV418" s="23"/>
    </row>
    <row r="419" ht="15.75" customHeight="1">
      <c r="A419" s="17" t="str">
        <f t="shared" si="1"/>
        <v>Morocco-Africa2000</v>
      </c>
      <c r="B419" s="17" t="s">
        <v>123</v>
      </c>
      <c r="C419" s="18" t="s">
        <v>75</v>
      </c>
      <c r="D419" s="19" t="s">
        <v>76</v>
      </c>
      <c r="E419" s="17">
        <v>4.5379174408E10</v>
      </c>
      <c r="F419" s="18">
        <v>0.042</v>
      </c>
      <c r="G419" s="18">
        <v>54.0</v>
      </c>
      <c r="H419" s="18">
        <v>0.133</v>
      </c>
      <c r="I419" s="20" t="str">
        <f t="array" ref="I419:J419">IFNA(VLOOKUP(A419,ENERGY!$A$2:$F$2692,{5,6},0),0)</f>
        <v/>
      </c>
      <c r="J419" s="20"/>
      <c r="K419" s="20">
        <f t="array" ref="K419:S419">VLOOKUP(A419,'HUMAN RESOURCES'!$A$2:$M$2692,{2,3,4,5,6,7,8,9,10},0)</f>
        <v>0.022</v>
      </c>
      <c r="L419" s="20">
        <v>0.043</v>
      </c>
      <c r="M419" s="20">
        <v>70.0</v>
      </c>
      <c r="N419" s="20">
        <v>67.0</v>
      </c>
      <c r="O419" s="20">
        <v>0.341</v>
      </c>
      <c r="P419" s="20">
        <v>0.613</v>
      </c>
      <c r="Q419" s="20">
        <v>0.047</v>
      </c>
      <c r="R419" s="20">
        <v>2.8710123E7</v>
      </c>
      <c r="S419" s="20">
        <v>0.533</v>
      </c>
      <c r="T419" s="20">
        <f t="array" ref="T419:U419">VLOOKUP(A419,TOURISM!$A$2:$F$2692,{3,6},0)</f>
        <v>2280000000</v>
      </c>
      <c r="U419" s="20">
        <v>5.06E8</v>
      </c>
      <c r="V419" s="20" t="str">
        <f t="array" ref="V419:AA419">VLOOKUP(A419,BUSINESS!$A$2:$J$2692,{4,5,6,7,8,9},0)</f>
        <v/>
      </c>
      <c r="W419" s="20"/>
      <c r="X419" s="20"/>
      <c r="Y419" s="20"/>
      <c r="Z419" s="20">
        <v>0.007</v>
      </c>
      <c r="AA419" s="20">
        <v>0.082</v>
      </c>
      <c r="AB419" s="21">
        <f t="shared" si="2"/>
        <v>1580.598398</v>
      </c>
      <c r="AC419" s="20"/>
      <c r="AD419" s="20"/>
      <c r="AE419" s="20">
        <f t="shared" si="124"/>
        <v>17.62444557</v>
      </c>
      <c r="AF419" s="22" t="b">
        <f t="shared" si="4"/>
        <v>0</v>
      </c>
      <c r="AG419" s="20" t="b">
        <f t="shared" si="5"/>
        <v>0</v>
      </c>
      <c r="AH419" s="20" t="b">
        <f t="shared" si="6"/>
        <v>0</v>
      </c>
      <c r="AI419" s="20" t="b">
        <f t="shared" si="7"/>
        <v>0</v>
      </c>
      <c r="AJ419" s="20"/>
      <c r="AK419" s="20"/>
      <c r="AL419" s="20"/>
      <c r="AM419" s="20"/>
      <c r="AN419" s="20"/>
      <c r="AO419" s="20"/>
      <c r="AP419" s="20"/>
      <c r="AQ419" s="20"/>
      <c r="AR419" s="23"/>
      <c r="AS419" s="23"/>
      <c r="AT419" s="23"/>
      <c r="AU419" s="23"/>
      <c r="AV419" s="23"/>
    </row>
    <row r="420" ht="15.75" customHeight="1">
      <c r="A420" s="17" t="str">
        <f t="shared" si="1"/>
        <v>Morocco-Africa2001</v>
      </c>
      <c r="B420" s="17" t="s">
        <v>123</v>
      </c>
      <c r="C420" s="18" t="s">
        <v>75</v>
      </c>
      <c r="D420" s="19" t="s">
        <v>77</v>
      </c>
      <c r="E420" s="17">
        <v>4.5456460335E10</v>
      </c>
      <c r="F420" s="18">
        <v>0.044</v>
      </c>
      <c r="G420" s="18">
        <v>58.0</v>
      </c>
      <c r="H420" s="18">
        <v>0.133</v>
      </c>
      <c r="I420" s="20">
        <f t="array" ref="I420:J420">IFNA(VLOOKUP(A420,ENERGY!$A$2:$F$2692,{5,6},0),0)</f>
        <v>17283</v>
      </c>
      <c r="J420" s="20"/>
      <c r="K420" s="20">
        <f t="array" ref="K420:S420">VLOOKUP(A420,'HUMAN RESOURCES'!$A$2:$M$2692,{2,3,4,5,6,7,8,9,10},0)</f>
        <v>0.021</v>
      </c>
      <c r="L420" s="20">
        <v>0.041</v>
      </c>
      <c r="M420" s="20">
        <v>70.0</v>
      </c>
      <c r="N420" s="20">
        <v>67.0</v>
      </c>
      <c r="O420" s="20">
        <v>0.333</v>
      </c>
      <c r="P420" s="20">
        <v>0.619</v>
      </c>
      <c r="Q420" s="20">
        <v>0.048</v>
      </c>
      <c r="R420" s="20">
        <v>2.9021156E7</v>
      </c>
      <c r="S420" s="20">
        <v>0.537</v>
      </c>
      <c r="T420" s="20">
        <f t="array" ref="T420:U420">VLOOKUP(A420,TOURISM!$A$2:$F$2692,{3,6},0)</f>
        <v>2966000000</v>
      </c>
      <c r="U420" s="20">
        <v>5.89E8</v>
      </c>
      <c r="V420" s="20" t="str">
        <f t="array" ref="V420:AA420">VLOOKUP(A420,BUSINESS!$A$2:$J$2692,{4,5,6,7,8,9},0)</f>
        <v/>
      </c>
      <c r="W420" s="20"/>
      <c r="X420" s="20"/>
      <c r="Y420" s="20"/>
      <c r="Z420" s="20">
        <v>0.014</v>
      </c>
      <c r="AA420" s="20">
        <v>0.164</v>
      </c>
      <c r="AB420" s="21">
        <f t="shared" si="2"/>
        <v>1566.321491</v>
      </c>
      <c r="AC420" s="20">
        <f t="shared" ref="AC420:AC425" si="128">I420/R420</f>
        <v>0.0005955310671</v>
      </c>
      <c r="AD420" s="20"/>
      <c r="AE420" s="20">
        <f t="shared" si="124"/>
        <v>20.29553888</v>
      </c>
      <c r="AF420" s="22" t="b">
        <f t="shared" si="4"/>
        <v>0</v>
      </c>
      <c r="AG420" s="20" t="b">
        <f t="shared" si="5"/>
        <v>0</v>
      </c>
      <c r="AH420" s="20" t="b">
        <f t="shared" si="6"/>
        <v>0</v>
      </c>
      <c r="AI420" s="20" t="b">
        <f t="shared" si="7"/>
        <v>0</v>
      </c>
      <c r="AJ420" s="20"/>
      <c r="AK420" s="20"/>
      <c r="AL420" s="20"/>
      <c r="AM420" s="20"/>
      <c r="AN420" s="20"/>
      <c r="AO420" s="20"/>
      <c r="AP420" s="20"/>
      <c r="AQ420" s="20"/>
      <c r="AR420" s="23"/>
      <c r="AS420" s="23"/>
      <c r="AT420" s="23"/>
      <c r="AU420" s="23"/>
      <c r="AV420" s="23"/>
    </row>
    <row r="421" ht="15.75" customHeight="1">
      <c r="A421" s="17" t="str">
        <f t="shared" si="1"/>
        <v>Morocco-Africa2002</v>
      </c>
      <c r="B421" s="17" t="s">
        <v>123</v>
      </c>
      <c r="C421" s="18" t="s">
        <v>75</v>
      </c>
      <c r="D421" s="19" t="s">
        <v>79</v>
      </c>
      <c r="E421" s="17">
        <v>4.5796187338E10</v>
      </c>
      <c r="F421" s="18">
        <v>0.053</v>
      </c>
      <c r="G421" s="18">
        <v>73.0</v>
      </c>
      <c r="H421" s="18">
        <v>0.131</v>
      </c>
      <c r="I421" s="20">
        <f t="array" ref="I421:J421">IFNA(VLOOKUP(A421,ENERGY!$A$2:$F$2692,{5,6},0),0)</f>
        <v>16183</v>
      </c>
      <c r="J421" s="20">
        <v>50608.0</v>
      </c>
      <c r="K421" s="20">
        <f t="array" ref="K421:S421">VLOOKUP(A421,'HUMAN RESOURCES'!$A$2:$M$2692,{2,3,4,5,6,7,8,9,10},0)</f>
        <v>0.021</v>
      </c>
      <c r="L421" s="20">
        <v>0.04</v>
      </c>
      <c r="M421" s="20">
        <v>70.0</v>
      </c>
      <c r="N421" s="20">
        <v>67.0</v>
      </c>
      <c r="O421" s="20">
        <v>0.327</v>
      </c>
      <c r="P421" s="20">
        <v>0.625</v>
      </c>
      <c r="Q421" s="20">
        <v>0.048</v>
      </c>
      <c r="R421" s="20">
        <v>2.9311443E7</v>
      </c>
      <c r="S421" s="20">
        <v>0.54</v>
      </c>
      <c r="T421" s="20">
        <f t="array" ref="T421:U421">VLOOKUP(A421,TOURISM!$A$2:$F$2692,{3,6},0)</f>
        <v>3157000000</v>
      </c>
      <c r="U421" s="20">
        <v>6.69E8</v>
      </c>
      <c r="V421" s="20" t="str">
        <f t="array" ref="V421:AA421">VLOOKUP(A421,BUSINESS!$A$2:$J$2692,{4,5,6,7,8,9},0)</f>
        <v/>
      </c>
      <c r="W421" s="20"/>
      <c r="X421" s="20"/>
      <c r="Y421" s="20"/>
      <c r="Z421" s="20">
        <v>0.024</v>
      </c>
      <c r="AA421" s="20">
        <v>0.211</v>
      </c>
      <c r="AB421" s="21">
        <f t="shared" si="2"/>
        <v>1562.399618</v>
      </c>
      <c r="AC421" s="20">
        <f t="shared" si="128"/>
        <v>0.0005521051966</v>
      </c>
      <c r="AD421" s="20">
        <f t="shared" ref="AD421:AD425" si="129">J421/R421</f>
        <v>0.001726561193</v>
      </c>
      <c r="AE421" s="20">
        <f t="shared" si="124"/>
        <v>22.82385074</v>
      </c>
      <c r="AF421" s="22" t="b">
        <f t="shared" si="4"/>
        <v>0</v>
      </c>
      <c r="AG421" s="20" t="b">
        <f t="shared" si="5"/>
        <v>0</v>
      </c>
      <c r="AH421" s="20" t="b">
        <f t="shared" si="6"/>
        <v>0</v>
      </c>
      <c r="AI421" s="20" t="b">
        <f t="shared" si="7"/>
        <v>0</v>
      </c>
      <c r="AJ421" s="20"/>
      <c r="AK421" s="20"/>
      <c r="AL421" s="20"/>
      <c r="AM421" s="20"/>
      <c r="AN421" s="20"/>
      <c r="AO421" s="20"/>
      <c r="AP421" s="20"/>
      <c r="AQ421" s="20"/>
      <c r="AR421" s="23"/>
      <c r="AS421" s="23"/>
      <c r="AT421" s="23"/>
      <c r="AU421" s="23"/>
      <c r="AV421" s="23"/>
    </row>
    <row r="422" ht="15.75" customHeight="1">
      <c r="A422" s="17" t="str">
        <f t="shared" si="1"/>
        <v>Morocco-Africa2003</v>
      </c>
      <c r="B422" s="17" t="s">
        <v>123</v>
      </c>
      <c r="C422" s="18" t="s">
        <v>75</v>
      </c>
      <c r="D422" s="19" t="s">
        <v>81</v>
      </c>
      <c r="E422" s="17">
        <v>4.5837416479E10</v>
      </c>
      <c r="F422" s="18">
        <v>0.053</v>
      </c>
      <c r="G422" s="18">
        <v>88.0</v>
      </c>
      <c r="H422" s="18">
        <v>0.126</v>
      </c>
      <c r="I422" s="20">
        <f t="array" ref="I422:J422">IFNA(VLOOKUP(A422,ENERGY!$A$2:$F$2692,{5,6},0),0)</f>
        <v>15054</v>
      </c>
      <c r="J422" s="20">
        <v>49541.0</v>
      </c>
      <c r="K422" s="20">
        <f t="array" ref="K422:S422">VLOOKUP(A422,'HUMAN RESOURCES'!$A$2:$M$2692,{2,3,4,5,6,7,8,9,10},0)</f>
        <v>0.021</v>
      </c>
      <c r="L422" s="20">
        <v>0.038</v>
      </c>
      <c r="M422" s="20">
        <v>70.0</v>
      </c>
      <c r="N422" s="20">
        <v>67.0</v>
      </c>
      <c r="O422" s="20">
        <v>0.32</v>
      </c>
      <c r="P422" s="20">
        <v>0.631</v>
      </c>
      <c r="Q422" s="20">
        <v>0.049</v>
      </c>
      <c r="R422" s="20">
        <v>2.9586937E7</v>
      </c>
      <c r="S422" s="20">
        <v>0.543</v>
      </c>
      <c r="T422" s="20">
        <f t="array" ref="T422:U422">VLOOKUP(A422,TOURISM!$A$2:$F$2692,{3,6},0)</f>
        <v>3802000000</v>
      </c>
      <c r="U422" s="20">
        <v>8.45E8</v>
      </c>
      <c r="V422" s="20" t="str">
        <f t="array" ref="V422:AA422">VLOOKUP(A422,BUSINESS!$A$2:$J$2692,{4,5,6,7,8,9},0)</f>
        <v/>
      </c>
      <c r="W422" s="20">
        <v>36.0</v>
      </c>
      <c r="X422" s="20"/>
      <c r="Y422" s="20"/>
      <c r="Z422" s="20">
        <v>0.034</v>
      </c>
      <c r="AA422" s="20">
        <v>0.249</v>
      </c>
      <c r="AB422" s="21">
        <f t="shared" si="2"/>
        <v>1549.245077</v>
      </c>
      <c r="AC422" s="20">
        <f t="shared" si="128"/>
        <v>0.0005088056259</v>
      </c>
      <c r="AD422" s="20">
        <f t="shared" si="129"/>
        <v>0.001674421384</v>
      </c>
      <c r="AE422" s="20">
        <f t="shared" si="124"/>
        <v>28.55990128</v>
      </c>
      <c r="AF422" s="22" t="b">
        <f t="shared" si="4"/>
        <v>0</v>
      </c>
      <c r="AG422" s="20" t="b">
        <f t="shared" si="5"/>
        <v>0</v>
      </c>
      <c r="AH422" s="20" t="b">
        <f t="shared" si="6"/>
        <v>0</v>
      </c>
      <c r="AI422" s="20" t="b">
        <f t="shared" si="7"/>
        <v>0</v>
      </c>
      <c r="AJ422" s="20"/>
      <c r="AK422" s="20"/>
      <c r="AL422" s="20"/>
      <c r="AM422" s="20"/>
      <c r="AN422" s="20"/>
      <c r="AO422" s="20"/>
      <c r="AP422" s="20"/>
      <c r="AQ422" s="20"/>
      <c r="AR422" s="23"/>
      <c r="AS422" s="23"/>
      <c r="AT422" s="23"/>
      <c r="AU422" s="23"/>
      <c r="AV422" s="23"/>
    </row>
    <row r="423" ht="15.75" customHeight="1">
      <c r="A423" s="17" t="str">
        <f t="shared" si="1"/>
        <v>Morocco-Africa2004</v>
      </c>
      <c r="B423" s="17" t="s">
        <v>123</v>
      </c>
      <c r="C423" s="18" t="s">
        <v>75</v>
      </c>
      <c r="D423" s="19" t="s">
        <v>83</v>
      </c>
      <c r="E423" s="17">
        <v>4.5951129422E10</v>
      </c>
      <c r="F423" s="18">
        <v>0.052</v>
      </c>
      <c r="G423" s="18">
        <v>99.0</v>
      </c>
      <c r="H423" s="18">
        <v>0.115</v>
      </c>
      <c r="I423" s="20">
        <f t="array" ref="I423:J423">IFNA(VLOOKUP(A423,ENERGY!$A$2:$F$2692,{5,6},0),0)</f>
        <v>14933</v>
      </c>
      <c r="J423" s="20">
        <v>49934.0</v>
      </c>
      <c r="K423" s="20">
        <f t="array" ref="K423:S423">VLOOKUP(A423,'HUMAN RESOURCES'!$A$2:$M$2692,{2,3,4,5,6,7,8,9,10},0)</f>
        <v>0.02</v>
      </c>
      <c r="L423" s="20">
        <v>0.037</v>
      </c>
      <c r="M423" s="20">
        <v>71.0</v>
      </c>
      <c r="N423" s="20">
        <v>67.0</v>
      </c>
      <c r="O423" s="20">
        <v>0.314</v>
      </c>
      <c r="P423" s="20">
        <v>0.636</v>
      </c>
      <c r="Q423" s="20">
        <v>0.049</v>
      </c>
      <c r="R423" s="20">
        <v>2.985582E7</v>
      </c>
      <c r="S423" s="20">
        <v>0.546</v>
      </c>
      <c r="T423" s="20">
        <f t="array" ref="T423:U423">VLOOKUP(A423,TOURISM!$A$2:$F$2692,{3,6},0)</f>
        <v>4540000000</v>
      </c>
      <c r="U423" s="20">
        <v>9.12E8</v>
      </c>
      <c r="V423" s="20" t="str">
        <f t="array" ref="V423:AA423">VLOOKUP(A423,BUSINESS!$A$2:$J$2692,{4,5,6,7,8,9},0)</f>
        <v/>
      </c>
      <c r="W423" s="20">
        <v>12.0</v>
      </c>
      <c r="X423" s="20"/>
      <c r="Y423" s="20"/>
      <c r="Z423" s="20">
        <v>0.116</v>
      </c>
      <c r="AA423" s="20">
        <v>0.313</v>
      </c>
      <c r="AB423" s="21">
        <f t="shared" si="2"/>
        <v>1539.101235</v>
      </c>
      <c r="AC423" s="20">
        <f t="shared" si="128"/>
        <v>0.000500170486</v>
      </c>
      <c r="AD423" s="20">
        <f t="shared" si="129"/>
        <v>0.001672504724</v>
      </c>
      <c r="AE423" s="20">
        <f t="shared" si="124"/>
        <v>30.54680796</v>
      </c>
      <c r="AF423" s="22" t="b">
        <f t="shared" si="4"/>
        <v>0</v>
      </c>
      <c r="AG423" s="20" t="b">
        <f t="shared" si="5"/>
        <v>0</v>
      </c>
      <c r="AH423" s="20" t="b">
        <f t="shared" si="6"/>
        <v>0</v>
      </c>
      <c r="AI423" s="20" t="b">
        <f t="shared" si="7"/>
        <v>0</v>
      </c>
      <c r="AJ423" s="20"/>
      <c r="AK423" s="20"/>
      <c r="AL423" s="20"/>
      <c r="AM423" s="20"/>
      <c r="AN423" s="20"/>
      <c r="AO423" s="20"/>
      <c r="AP423" s="20"/>
      <c r="AQ423" s="20"/>
      <c r="AR423" s="23"/>
      <c r="AS423" s="23"/>
      <c r="AT423" s="23"/>
      <c r="AU423" s="23"/>
      <c r="AV423" s="23"/>
    </row>
    <row r="424" ht="15.75" customHeight="1">
      <c r="A424" s="17" t="str">
        <f t="shared" si="1"/>
        <v>Morocco-Africa2005</v>
      </c>
      <c r="B424" s="17" t="s">
        <v>123</v>
      </c>
      <c r="C424" s="18" t="s">
        <v>75</v>
      </c>
      <c r="D424" s="19" t="s">
        <v>84</v>
      </c>
      <c r="E424" s="17">
        <v>4.5988510814E10</v>
      </c>
      <c r="F424" s="18">
        <v>0.051</v>
      </c>
      <c r="G424" s="18">
        <v>100.0</v>
      </c>
      <c r="H424" s="18">
        <v>0.115</v>
      </c>
      <c r="I424" s="20">
        <f t="array" ref="I424:J424">IFNA(VLOOKUP(A424,ENERGY!$A$2:$F$2692,{5,6},0),0)</f>
        <v>11079</v>
      </c>
      <c r="J424" s="20">
        <v>38254.0</v>
      </c>
      <c r="K424" s="20">
        <f t="array" ref="K424:S424">VLOOKUP(A424,'HUMAN RESOURCES'!$A$2:$M$2692,{2,3,4,5,6,7,8,9,10},0)</f>
        <v>0.02</v>
      </c>
      <c r="L424" s="20">
        <v>0.035</v>
      </c>
      <c r="M424" s="20">
        <v>71.0</v>
      </c>
      <c r="N424" s="20">
        <v>67.0</v>
      </c>
      <c r="O424" s="20">
        <v>0.308</v>
      </c>
      <c r="P424" s="20">
        <v>0.642</v>
      </c>
      <c r="Q424" s="20">
        <v>0.05</v>
      </c>
      <c r="R424" s="20">
        <v>3.0125445E7</v>
      </c>
      <c r="S424" s="20">
        <v>0.551</v>
      </c>
      <c r="T424" s="20">
        <f t="array" ref="T424:U424">VLOOKUP(A424,TOURISM!$A$2:$F$2692,{3,6},0)</f>
        <v>5426000000</v>
      </c>
      <c r="U424" s="20">
        <v>9.99E8</v>
      </c>
      <c r="V424" s="20">
        <f t="array" ref="V424:AA424">VLOOKUP(A424,BUSINESS!$A$2:$J$2692,{4,5,6,7,8,9},0)</f>
        <v>0.517</v>
      </c>
      <c r="W424" s="20">
        <v>12.0</v>
      </c>
      <c r="X424" s="20"/>
      <c r="Y424" s="20">
        <v>358.0</v>
      </c>
      <c r="Z424" s="20">
        <v>0.151</v>
      </c>
      <c r="AA424" s="20">
        <v>0.411</v>
      </c>
      <c r="AB424" s="21">
        <f t="shared" si="2"/>
        <v>1526.56702</v>
      </c>
      <c r="AC424" s="20">
        <f t="shared" si="128"/>
        <v>0.0003677622024</v>
      </c>
      <c r="AD424" s="20">
        <f t="shared" si="129"/>
        <v>0.001269823566</v>
      </c>
      <c r="AE424" s="20">
        <f t="shared" si="124"/>
        <v>33.16133587</v>
      </c>
      <c r="AF424" s="22" t="b">
        <f t="shared" si="4"/>
        <v>0</v>
      </c>
      <c r="AG424" s="20" t="b">
        <f t="shared" si="5"/>
        <v>0</v>
      </c>
      <c r="AH424" s="20" t="b">
        <f t="shared" si="6"/>
        <v>0</v>
      </c>
      <c r="AI424" s="20" t="b">
        <f t="shared" si="7"/>
        <v>0</v>
      </c>
      <c r="AJ424" s="20"/>
      <c r="AK424" s="20"/>
      <c r="AL424" s="20"/>
      <c r="AM424" s="20"/>
      <c r="AN424" s="20"/>
      <c r="AO424" s="20"/>
      <c r="AP424" s="20"/>
      <c r="AQ424" s="20"/>
      <c r="AR424" s="23"/>
      <c r="AS424" s="23"/>
      <c r="AT424" s="23"/>
      <c r="AU424" s="23"/>
      <c r="AV424" s="23"/>
    </row>
    <row r="425" ht="15.75" customHeight="1">
      <c r="A425" s="17" t="str">
        <f t="shared" si="1"/>
        <v>Morocco-Africa2006</v>
      </c>
      <c r="B425" s="17" t="s">
        <v>123</v>
      </c>
      <c r="C425" s="18" t="s">
        <v>75</v>
      </c>
      <c r="D425" s="19" t="s">
        <v>85</v>
      </c>
      <c r="E425" s="17">
        <v>4.6385589534E10</v>
      </c>
      <c r="F425" s="18">
        <v>0.052</v>
      </c>
      <c r="G425" s="18">
        <v>113.0</v>
      </c>
      <c r="H425" s="18"/>
      <c r="I425" s="20">
        <f t="array" ref="I425:J425">IFNA(VLOOKUP(A425,ENERGY!$A$2:$F$2692,{5,6},0),0)</f>
        <v>12221</v>
      </c>
      <c r="J425" s="20">
        <v>43311.0</v>
      </c>
      <c r="K425" s="20">
        <f t="array" ref="K425:S425">VLOOKUP(A425,'HUMAN RESOURCES'!$A$2:$M$2692,{2,3,4,5,6,7,8,9,10},0)</f>
        <v>0.02</v>
      </c>
      <c r="L425" s="20">
        <v>0.034</v>
      </c>
      <c r="M425" s="20">
        <v>71.0</v>
      </c>
      <c r="N425" s="20">
        <v>68.0</v>
      </c>
      <c r="O425" s="20">
        <v>0.302</v>
      </c>
      <c r="P425" s="20">
        <v>0.648</v>
      </c>
      <c r="Q425" s="20">
        <v>0.05</v>
      </c>
      <c r="R425" s="20">
        <v>3.0395097E7</v>
      </c>
      <c r="S425" s="20">
        <v>0.556</v>
      </c>
      <c r="T425" s="20">
        <f t="array" ref="T425:U425">VLOOKUP(A425,TOURISM!$A$2:$F$2692,{3,6},0)</f>
        <v>6900000000</v>
      </c>
      <c r="U425" s="20">
        <v>1.113E9</v>
      </c>
      <c r="V425" s="20">
        <f t="array" ref="V425:AA425">VLOOKUP(A425,BUSINESS!$A$2:$J$2692,{4,5,6,7,8,9},0)</f>
        <v>0.517</v>
      </c>
      <c r="W425" s="20">
        <v>12.0</v>
      </c>
      <c r="X425" s="20"/>
      <c r="Y425" s="20">
        <v>358.0</v>
      </c>
      <c r="Z425" s="20">
        <v>0.198</v>
      </c>
      <c r="AA425" s="20">
        <v>0.527</v>
      </c>
      <c r="AB425" s="21">
        <f t="shared" si="2"/>
        <v>1526.087893</v>
      </c>
      <c r="AC425" s="20">
        <f t="shared" si="128"/>
        <v>0.0004020714262</v>
      </c>
      <c r="AD425" s="20">
        <f t="shared" si="129"/>
        <v>0.001424933765</v>
      </c>
      <c r="AE425" s="20">
        <f t="shared" si="124"/>
        <v>36.61774792</v>
      </c>
      <c r="AF425" s="22" t="b">
        <f t="shared" si="4"/>
        <v>0</v>
      </c>
      <c r="AG425" s="20" t="b">
        <f t="shared" si="5"/>
        <v>0</v>
      </c>
      <c r="AH425" s="20" t="b">
        <f t="shared" si="6"/>
        <v>0</v>
      </c>
      <c r="AI425" s="20" t="b">
        <f t="shared" si="7"/>
        <v>0</v>
      </c>
      <c r="AJ425" s="20"/>
      <c r="AK425" s="20"/>
      <c r="AL425" s="20"/>
      <c r="AM425" s="20"/>
      <c r="AN425" s="20"/>
      <c r="AO425" s="20"/>
      <c r="AP425" s="20"/>
      <c r="AQ425" s="20"/>
      <c r="AR425" s="23"/>
      <c r="AS425" s="23"/>
      <c r="AT425" s="23"/>
      <c r="AU425" s="23"/>
      <c r="AV425" s="23"/>
    </row>
    <row r="426" ht="15.75" customHeight="1">
      <c r="A426" s="17" t="str">
        <f t="shared" si="1"/>
        <v>Morocco-Africa2007</v>
      </c>
      <c r="B426" s="17" t="s">
        <v>123</v>
      </c>
      <c r="C426" s="18" t="s">
        <v>75</v>
      </c>
      <c r="D426" s="19" t="s">
        <v>86</v>
      </c>
      <c r="E426" s="17">
        <v>4.6385996027E10</v>
      </c>
      <c r="F426" s="18">
        <v>0.055</v>
      </c>
      <c r="G426" s="18">
        <v>134.0</v>
      </c>
      <c r="H426" s="18"/>
      <c r="I426" s="20">
        <f t="array" ref="I426:J426">IFNA(VLOOKUP(A426,ENERGY!$A$2:$F$2692,{5,6},0),0)</f>
        <v>0</v>
      </c>
      <c r="J426" s="20">
        <v>0.0</v>
      </c>
      <c r="K426" s="20">
        <f t="array" ref="K426:S426">VLOOKUP(A426,'HUMAN RESOURCES'!$A$2:$M$2692,{2,3,4,5,6,7,8,9,10},0)</f>
        <v>0.02</v>
      </c>
      <c r="L426" s="20">
        <v>0.033</v>
      </c>
      <c r="M426" s="20">
        <v>71.0</v>
      </c>
      <c r="N426" s="20">
        <v>68.0</v>
      </c>
      <c r="O426" s="20">
        <v>0.295</v>
      </c>
      <c r="P426" s="20">
        <v>0.654</v>
      </c>
      <c r="Q426" s="20">
        <v>0.05</v>
      </c>
      <c r="R426" s="20">
        <v>3.0667086E7</v>
      </c>
      <c r="S426" s="20">
        <v>0.562</v>
      </c>
      <c r="T426" s="20">
        <f t="array" ref="T426:U426">VLOOKUP(A426,TOURISM!$A$2:$F$2692,{3,6},0)</f>
        <v>8307000000</v>
      </c>
      <c r="U426" s="20">
        <v>1.418E9</v>
      </c>
      <c r="V426" s="20">
        <f t="array" ref="V426:AA426">VLOOKUP(A426,BUSINESS!$A$2:$J$2692,{4,5,6,7,8,9},0)</f>
        <v>0.444</v>
      </c>
      <c r="W426" s="20">
        <v>12.0</v>
      </c>
      <c r="X426" s="20"/>
      <c r="Y426" s="20">
        <v>358.0</v>
      </c>
      <c r="Z426" s="20">
        <v>0.215</v>
      </c>
      <c r="AA426" s="20">
        <v>0.653</v>
      </c>
      <c r="AB426" s="21">
        <f t="shared" si="2"/>
        <v>1512.566144</v>
      </c>
      <c r="AC426" s="20"/>
      <c r="AD426" s="20"/>
      <c r="AE426" s="20">
        <f t="shared" si="124"/>
        <v>46.23849817</v>
      </c>
      <c r="AF426" s="22" t="b">
        <f t="shared" si="4"/>
        <v>0</v>
      </c>
      <c r="AG426" s="20" t="b">
        <f t="shared" si="5"/>
        <v>0</v>
      </c>
      <c r="AH426" s="20" t="b">
        <f t="shared" si="6"/>
        <v>0</v>
      </c>
      <c r="AI426" s="20" t="b">
        <f t="shared" si="7"/>
        <v>0</v>
      </c>
      <c r="AJ426" s="20"/>
      <c r="AK426" s="20"/>
      <c r="AL426" s="20"/>
      <c r="AM426" s="20"/>
      <c r="AN426" s="20"/>
      <c r="AO426" s="20"/>
      <c r="AP426" s="20"/>
      <c r="AQ426" s="20"/>
      <c r="AR426" s="23"/>
      <c r="AS426" s="23"/>
      <c r="AT426" s="23"/>
      <c r="AU426" s="23"/>
      <c r="AV426" s="23"/>
    </row>
    <row r="427" ht="15.75" customHeight="1">
      <c r="A427" s="17" t="str">
        <f t="shared" si="1"/>
        <v>Morocco-Africa2008</v>
      </c>
      <c r="B427" s="17" t="s">
        <v>123</v>
      </c>
      <c r="C427" s="18" t="s">
        <v>75</v>
      </c>
      <c r="D427" s="19" t="s">
        <v>87</v>
      </c>
      <c r="E427" s="17">
        <v>4.6484962937E10</v>
      </c>
      <c r="F427" s="18">
        <v>0.054</v>
      </c>
      <c r="G427" s="18">
        <v>156.0</v>
      </c>
      <c r="H427" s="18"/>
      <c r="I427" s="20">
        <f t="array" ref="I427:J427">IFNA(VLOOKUP(A427,ENERGY!$A$2:$F$2692,{5,6},0),0)</f>
        <v>14457</v>
      </c>
      <c r="J427" s="20">
        <v>50267.0</v>
      </c>
      <c r="K427" s="20">
        <f t="array" ref="K427:S427">VLOOKUP(A427,'HUMAN RESOURCES'!$A$2:$M$2692,{2,3,4,5,6,7,8,9,10},0)</f>
        <v>0.021</v>
      </c>
      <c r="L427" s="20">
        <v>0.031</v>
      </c>
      <c r="M427" s="20">
        <v>71.0</v>
      </c>
      <c r="N427" s="20">
        <v>68.0</v>
      </c>
      <c r="O427" s="20">
        <v>0.289</v>
      </c>
      <c r="P427" s="20">
        <v>0.66</v>
      </c>
      <c r="Q427" s="20">
        <v>0.05</v>
      </c>
      <c r="R427" s="20">
        <v>3.0955151E7</v>
      </c>
      <c r="S427" s="20">
        <v>0.567</v>
      </c>
      <c r="T427" s="20">
        <f t="array" ref="T427:U427">VLOOKUP(A427,TOURISM!$A$2:$F$2692,{3,6},0)</f>
        <v>8885000000</v>
      </c>
      <c r="U427" s="20">
        <v>1.91E9</v>
      </c>
      <c r="V427" s="20">
        <f t="array" ref="V427:AA427">VLOOKUP(A427,BUSINESS!$A$2:$J$2692,{4,5,6,7,8,9},0)</f>
        <v>0.529</v>
      </c>
      <c r="W427" s="20">
        <v>12.0</v>
      </c>
      <c r="X427" s="20"/>
      <c r="Y427" s="20">
        <v>358.0</v>
      </c>
      <c r="Z427" s="20">
        <v>0.331</v>
      </c>
      <c r="AA427" s="20">
        <v>0.737</v>
      </c>
      <c r="AB427" s="21">
        <f t="shared" si="2"/>
        <v>1501.687488</v>
      </c>
      <c r="AC427" s="20">
        <f t="shared" ref="AC427:AC428" si="130">I427/R427</f>
        <v>0.0004670305113</v>
      </c>
      <c r="AD427" s="20">
        <f t="shared" ref="AD427:AD428" si="131">J427/R427</f>
        <v>0.001623865443</v>
      </c>
      <c r="AE427" s="20">
        <f t="shared" si="124"/>
        <v>61.70217034</v>
      </c>
      <c r="AF427" s="22" t="b">
        <f t="shared" si="4"/>
        <v>0</v>
      </c>
      <c r="AG427" s="20" t="b">
        <f t="shared" si="5"/>
        <v>0</v>
      </c>
      <c r="AH427" s="20" t="b">
        <f t="shared" si="6"/>
        <v>0</v>
      </c>
      <c r="AI427" s="20" t="b">
        <f t="shared" si="7"/>
        <v>0</v>
      </c>
      <c r="AJ427" s="20"/>
      <c r="AK427" s="20"/>
      <c r="AL427" s="20"/>
      <c r="AM427" s="20"/>
      <c r="AN427" s="20"/>
      <c r="AO427" s="20"/>
      <c r="AP427" s="20"/>
      <c r="AQ427" s="20"/>
      <c r="AR427" s="23"/>
      <c r="AS427" s="23"/>
      <c r="AT427" s="23"/>
      <c r="AU427" s="23"/>
      <c r="AV427" s="23"/>
    </row>
    <row r="428" ht="15.75" customHeight="1">
      <c r="A428" s="17" t="str">
        <f t="shared" si="1"/>
        <v>Morocco-Africa2009</v>
      </c>
      <c r="B428" s="17" t="s">
        <v>123</v>
      </c>
      <c r="C428" s="18" t="s">
        <v>75</v>
      </c>
      <c r="D428" s="19" t="s">
        <v>88</v>
      </c>
      <c r="E428" s="17">
        <v>4.6802044E10</v>
      </c>
      <c r="F428" s="18">
        <v>0.057</v>
      </c>
      <c r="G428" s="18">
        <v>165.0</v>
      </c>
      <c r="H428" s="18"/>
      <c r="I428" s="20">
        <f t="array" ref="I428:J428">IFNA(VLOOKUP(A428,ENERGY!$A$2:$F$2692,{5,6},0),0)</f>
        <v>13327</v>
      </c>
      <c r="J428" s="20">
        <v>45771.0</v>
      </c>
      <c r="K428" s="20">
        <f t="array" ref="K428:S428">VLOOKUP(A428,'HUMAN RESOURCES'!$A$2:$M$2692,{2,3,4,5,6,7,8,9,10},0)</f>
        <v>0.021</v>
      </c>
      <c r="L428" s="20">
        <v>0.03</v>
      </c>
      <c r="M428" s="20">
        <v>72.0</v>
      </c>
      <c r="N428" s="20">
        <v>68.0</v>
      </c>
      <c r="O428" s="20">
        <v>0.285</v>
      </c>
      <c r="P428" s="20">
        <v>0.665</v>
      </c>
      <c r="Q428" s="20">
        <v>0.05</v>
      </c>
      <c r="R428" s="20">
        <v>3.1276564E7</v>
      </c>
      <c r="S428" s="20">
        <v>0.572</v>
      </c>
      <c r="T428" s="20">
        <f t="array" ref="T428:U428">VLOOKUP(A428,TOURISM!$A$2:$F$2692,{3,6},0)</f>
        <v>7980000000</v>
      </c>
      <c r="U428" s="20">
        <v>1.713E9</v>
      </c>
      <c r="V428" s="20">
        <f t="array" ref="V428:AA428">VLOOKUP(A428,BUSINESS!$A$2:$J$2692,{4,5,6,7,8,9},0)</f>
        <v>0.493</v>
      </c>
      <c r="W428" s="20">
        <v>12.0</v>
      </c>
      <c r="X428" s="20"/>
      <c r="Y428" s="20">
        <v>358.0</v>
      </c>
      <c r="Z428" s="20">
        <v>0.413</v>
      </c>
      <c r="AA428" s="20">
        <v>0.809</v>
      </c>
      <c r="AB428" s="21">
        <f t="shared" si="2"/>
        <v>1496.393402</v>
      </c>
      <c r="AC428" s="20">
        <f t="shared" si="130"/>
        <v>0.000426101793</v>
      </c>
      <c r="AD428" s="20">
        <f t="shared" si="131"/>
        <v>0.001463428016</v>
      </c>
      <c r="AE428" s="20">
        <f t="shared" si="124"/>
        <v>54.76944334</v>
      </c>
      <c r="AF428" s="22" t="b">
        <f t="shared" si="4"/>
        <v>0</v>
      </c>
      <c r="AG428" s="20" t="b">
        <f t="shared" si="5"/>
        <v>0</v>
      </c>
      <c r="AH428" s="20" t="b">
        <f t="shared" si="6"/>
        <v>0</v>
      </c>
      <c r="AI428" s="20" t="b">
        <f t="shared" si="7"/>
        <v>0</v>
      </c>
      <c r="AJ428" s="20"/>
      <c r="AK428" s="20"/>
      <c r="AL428" s="20"/>
      <c r="AM428" s="20"/>
      <c r="AN428" s="20"/>
      <c r="AO428" s="20"/>
      <c r="AP428" s="20"/>
      <c r="AQ428" s="20"/>
      <c r="AR428" s="23"/>
      <c r="AS428" s="23"/>
      <c r="AT428" s="23"/>
      <c r="AU428" s="23"/>
      <c r="AV428" s="23"/>
    </row>
    <row r="429" ht="15.75" customHeight="1">
      <c r="A429" s="17" t="str">
        <f t="shared" si="1"/>
        <v>Morocco-Africa2010</v>
      </c>
      <c r="B429" s="17" t="s">
        <v>123</v>
      </c>
      <c r="C429" s="18" t="s">
        <v>75</v>
      </c>
      <c r="D429" s="19" t="s">
        <v>89</v>
      </c>
      <c r="E429" s="17">
        <v>4.6987842847E10</v>
      </c>
      <c r="F429" s="18">
        <v>0.059</v>
      </c>
      <c r="G429" s="18">
        <v>168.0</v>
      </c>
      <c r="H429" s="18"/>
      <c r="I429" s="20">
        <f t="array" ref="I429:J429">IFNA(VLOOKUP(A429,ENERGY!$A$2:$F$2692,{5,6},0),0)</f>
        <v>0</v>
      </c>
      <c r="J429" s="20">
        <v>0.0</v>
      </c>
      <c r="K429" s="20">
        <f t="array" ref="K429:S429">VLOOKUP(A429,'HUMAN RESOURCES'!$A$2:$M$2692,{2,3,4,5,6,7,8,9,10},0)</f>
        <v>0.022</v>
      </c>
      <c r="L429" s="20">
        <v>0.029</v>
      </c>
      <c r="M429" s="20">
        <v>72.0</v>
      </c>
      <c r="N429" s="20">
        <v>68.0</v>
      </c>
      <c r="O429" s="20">
        <v>0.281</v>
      </c>
      <c r="P429" s="20">
        <v>0.669</v>
      </c>
      <c r="Q429" s="20">
        <v>0.05</v>
      </c>
      <c r="R429" s="20">
        <v>3.164236E7</v>
      </c>
      <c r="S429" s="20">
        <v>0.577</v>
      </c>
      <c r="T429" s="20">
        <f t="array" ref="T429:U429">VLOOKUP(A429,TOURISM!$A$2:$F$2692,{3,6},0)</f>
        <v>8176000000</v>
      </c>
      <c r="U429" s="20">
        <v>1.879E9</v>
      </c>
      <c r="V429" s="20">
        <f t="array" ref="V429:AA429">VLOOKUP(A429,BUSINESS!$A$2:$J$2692,{4,5,6,7,8,9},0)</f>
        <v>0.496</v>
      </c>
      <c r="W429" s="20">
        <v>12.0</v>
      </c>
      <c r="X429" s="20"/>
      <c r="Y429" s="20">
        <v>358.0</v>
      </c>
      <c r="Z429" s="20">
        <v>0.52</v>
      </c>
      <c r="AA429" s="20">
        <v>1.011</v>
      </c>
      <c r="AB429" s="21">
        <f t="shared" si="2"/>
        <v>1484.966445</v>
      </c>
      <c r="AC429" s="20"/>
      <c r="AD429" s="20"/>
      <c r="AE429" s="20">
        <f t="shared" si="124"/>
        <v>59.3824228</v>
      </c>
      <c r="AF429" s="22" t="b">
        <f t="shared" si="4"/>
        <v>0</v>
      </c>
      <c r="AG429" s="20" t="b">
        <f t="shared" si="5"/>
        <v>0</v>
      </c>
      <c r="AH429" s="20" t="b">
        <f t="shared" si="6"/>
        <v>0</v>
      </c>
      <c r="AI429" s="20" t="b">
        <f t="shared" si="7"/>
        <v>0</v>
      </c>
      <c r="AJ429" s="20"/>
      <c r="AK429" s="20"/>
      <c r="AL429" s="20"/>
      <c r="AM429" s="20"/>
      <c r="AN429" s="20"/>
      <c r="AO429" s="20"/>
      <c r="AP429" s="20"/>
      <c r="AQ429" s="20"/>
      <c r="AR429" s="23"/>
      <c r="AS429" s="23"/>
      <c r="AT429" s="23"/>
      <c r="AU429" s="23"/>
      <c r="AV429" s="23"/>
    </row>
    <row r="430" ht="15.75" customHeight="1">
      <c r="A430" s="17" t="str">
        <f t="shared" si="1"/>
        <v>Morocco-Africa2011</v>
      </c>
      <c r="B430" s="17" t="s">
        <v>123</v>
      </c>
      <c r="C430" s="18" t="s">
        <v>75</v>
      </c>
      <c r="D430" s="19" t="s">
        <v>90</v>
      </c>
      <c r="E430" s="17">
        <v>4.6999407184E10</v>
      </c>
      <c r="F430" s="18">
        <v>0.063</v>
      </c>
      <c r="G430" s="18">
        <v>195.0</v>
      </c>
      <c r="H430" s="18"/>
      <c r="I430" s="20">
        <f t="array" ref="I430:J430">IFNA(VLOOKUP(A430,ENERGY!$A$2:$F$2692,{5,6},0),0)</f>
        <v>13648</v>
      </c>
      <c r="J430" s="20">
        <v>47425.0</v>
      </c>
      <c r="K430" s="20">
        <f t="array" ref="K430:S430">VLOOKUP(A430,'HUMAN RESOURCES'!$A$2:$M$2692,{2,3,4,5,6,7,8,9,10},0)</f>
        <v>0.022</v>
      </c>
      <c r="L430" s="20">
        <v>0.028</v>
      </c>
      <c r="M430" s="20">
        <v>72.0</v>
      </c>
      <c r="N430" s="20">
        <v>69.0</v>
      </c>
      <c r="O430" s="20">
        <v>0.279</v>
      </c>
      <c r="P430" s="20">
        <v>0.671</v>
      </c>
      <c r="Q430" s="20">
        <v>0.05</v>
      </c>
      <c r="R430" s="20">
        <v>3.2059424E7</v>
      </c>
      <c r="S430" s="20">
        <v>0.582</v>
      </c>
      <c r="T430" s="20">
        <f t="array" ref="T430:U430">VLOOKUP(A430,TOURISM!$A$2:$F$2692,{3,6},0)</f>
        <v>9101000000</v>
      </c>
      <c r="U430" s="20">
        <v>2.26E9</v>
      </c>
      <c r="V430" s="20">
        <f t="array" ref="V430:AA430">VLOOKUP(A430,BUSINESS!$A$2:$J$2692,{4,5,6,7,8,9},0)</f>
        <v>0.496</v>
      </c>
      <c r="W430" s="20">
        <v>12.0</v>
      </c>
      <c r="X430" s="20"/>
      <c r="Y430" s="20">
        <v>238.0</v>
      </c>
      <c r="Z430" s="20">
        <v>0.461</v>
      </c>
      <c r="AA430" s="20">
        <v>1.14</v>
      </c>
      <c r="AB430" s="21">
        <f t="shared" si="2"/>
        <v>1466.009096</v>
      </c>
      <c r="AC430" s="20">
        <f>I430/R430</f>
        <v>0.0004257094575</v>
      </c>
      <c r="AD430" s="20">
        <f>J430/R430</f>
        <v>0.001479284219</v>
      </c>
      <c r="AE430" s="20">
        <f t="shared" si="124"/>
        <v>70.49409247</v>
      </c>
      <c r="AF430" s="22" t="b">
        <f t="shared" si="4"/>
        <v>0</v>
      </c>
      <c r="AG430" s="20" t="b">
        <f t="shared" si="5"/>
        <v>0</v>
      </c>
      <c r="AH430" s="20" t="b">
        <f t="shared" si="6"/>
        <v>0</v>
      </c>
      <c r="AI430" s="20" t="b">
        <f t="shared" si="7"/>
        <v>0</v>
      </c>
      <c r="AJ430" s="20"/>
      <c r="AK430" s="20"/>
      <c r="AL430" s="20"/>
      <c r="AM430" s="20"/>
      <c r="AN430" s="20"/>
      <c r="AO430" s="20"/>
      <c r="AP430" s="20"/>
      <c r="AQ430" s="20"/>
      <c r="AR430" s="23"/>
      <c r="AS430" s="23"/>
      <c r="AT430" s="23"/>
      <c r="AU430" s="23"/>
      <c r="AV430" s="23"/>
    </row>
    <row r="431" ht="15.75" customHeight="1">
      <c r="A431" s="17" t="str">
        <f t="shared" si="1"/>
        <v>Morocco-Africa2012</v>
      </c>
      <c r="B431" s="17" t="s">
        <v>123</v>
      </c>
      <c r="C431" s="18" t="s">
        <v>75</v>
      </c>
      <c r="D431" s="19" t="s">
        <v>91</v>
      </c>
      <c r="E431" s="17">
        <v>4.7124925462E10</v>
      </c>
      <c r="F431" s="18">
        <v>0.064</v>
      </c>
      <c r="G431" s="18">
        <v>190.0</v>
      </c>
      <c r="H431" s="18"/>
      <c r="I431" s="20">
        <f t="array" ref="I431:J431">IFNA(VLOOKUP(A431,ENERGY!$A$2:$F$2692,{5,6},0),0)</f>
        <v>0</v>
      </c>
      <c r="J431" s="20">
        <v>0.0</v>
      </c>
      <c r="K431" s="20">
        <f t="array" ref="K431:S431">VLOOKUP(A431,'HUMAN RESOURCES'!$A$2:$M$2692,{2,3,4,5,6,7,8,9,10},0)</f>
        <v>0.023</v>
      </c>
      <c r="L431" s="20">
        <v>0.027</v>
      </c>
      <c r="M431" s="20">
        <v>72.0</v>
      </c>
      <c r="N431" s="20">
        <v>69.0</v>
      </c>
      <c r="O431" s="20">
        <v>0.278</v>
      </c>
      <c r="P431" s="20">
        <v>0.672</v>
      </c>
      <c r="Q431" s="20">
        <v>0.05</v>
      </c>
      <c r="R431" s="20">
        <v>3.2521143E7</v>
      </c>
      <c r="S431" s="20">
        <v>0.587</v>
      </c>
      <c r="T431" s="20">
        <f t="array" ref="T431:U431">VLOOKUP(A431,TOURISM!$A$2:$F$2692,{3,6},0)</f>
        <v>8491000000</v>
      </c>
      <c r="U431" s="20">
        <v>2.095E9</v>
      </c>
      <c r="V431" s="20">
        <f t="array" ref="V431:AA431">VLOOKUP(A431,BUSINESS!$A$2:$J$2692,{4,5,6,7,8,9},0)</f>
        <v>0.496</v>
      </c>
      <c r="W431" s="20">
        <v>12.0</v>
      </c>
      <c r="X431" s="20">
        <v>95.0</v>
      </c>
      <c r="Y431" s="20">
        <v>238.0</v>
      </c>
      <c r="Z431" s="20">
        <v>0.554</v>
      </c>
      <c r="AA431" s="20">
        <v>1.2</v>
      </c>
      <c r="AB431" s="21">
        <f t="shared" si="2"/>
        <v>1449.055018</v>
      </c>
      <c r="AC431" s="20"/>
      <c r="AD431" s="20"/>
      <c r="AE431" s="20">
        <f t="shared" si="124"/>
        <v>64.41963002</v>
      </c>
      <c r="AF431" s="22" t="b">
        <f t="shared" si="4"/>
        <v>0</v>
      </c>
      <c r="AG431" s="20" t="b">
        <f t="shared" si="5"/>
        <v>0</v>
      </c>
      <c r="AH431" s="20" t="b">
        <f t="shared" si="6"/>
        <v>0</v>
      </c>
      <c r="AI431" s="20" t="b">
        <f t="shared" si="7"/>
        <v>0</v>
      </c>
      <c r="AJ431" s="20"/>
      <c r="AK431" s="20"/>
      <c r="AL431" s="20"/>
      <c r="AM431" s="20"/>
      <c r="AN431" s="20"/>
      <c r="AO431" s="20"/>
      <c r="AP431" s="20"/>
      <c r="AQ431" s="20"/>
      <c r="AR431" s="23"/>
      <c r="AS431" s="23"/>
      <c r="AT431" s="23"/>
      <c r="AU431" s="23"/>
      <c r="AV431" s="23"/>
    </row>
    <row r="432" ht="15.75" customHeight="1">
      <c r="A432" s="17" t="str">
        <f t="shared" si="1"/>
        <v>Mozambique-Africa2000</v>
      </c>
      <c r="B432" s="17" t="s">
        <v>124</v>
      </c>
      <c r="C432" s="18" t="s">
        <v>75</v>
      </c>
      <c r="D432" s="19" t="s">
        <v>76</v>
      </c>
      <c r="E432" s="17">
        <v>4.7236710623E10</v>
      </c>
      <c r="F432" s="18">
        <v>0.062</v>
      </c>
      <c r="G432" s="18">
        <v>15.0</v>
      </c>
      <c r="H432" s="18">
        <v>0.19</v>
      </c>
      <c r="I432" s="20" t="str">
        <f t="array" ref="I432:J432">IFNA(VLOOKUP(A432,ENERGY!$A$2:$F$2692,{5,6},0),0)</f>
        <v/>
      </c>
      <c r="J432" s="20"/>
      <c r="K432" s="20">
        <f t="array" ref="K432:S432">VLOOKUP(A432,'HUMAN RESOURCES'!$A$2:$M$2692,{2,3,4,5,6,7,8,9,10},0)</f>
        <v>0.044</v>
      </c>
      <c r="L432" s="20">
        <v>0.114</v>
      </c>
      <c r="M432" s="20">
        <v>49.0</v>
      </c>
      <c r="N432" s="20">
        <v>46.0</v>
      </c>
      <c r="O432" s="20">
        <v>0.438</v>
      </c>
      <c r="P432" s="20">
        <v>0.53</v>
      </c>
      <c r="Q432" s="20">
        <v>0.032</v>
      </c>
      <c r="R432" s="20">
        <v>1.8275618E7</v>
      </c>
      <c r="S432" s="20">
        <v>0.291</v>
      </c>
      <c r="T432" s="20">
        <f t="array" ref="T432:U432">VLOOKUP(A432,TOURISM!$A$2:$F$2692,{3,6},0)</f>
        <v>74000000</v>
      </c>
      <c r="U432" s="20">
        <v>1.22E8</v>
      </c>
      <c r="V432" s="20" t="str">
        <f t="array" ref="V432:AA432">VLOOKUP(A432,BUSINESS!$A$2:$J$2692,{4,5,6,7,8,9},0)</f>
        <v/>
      </c>
      <c r="W432" s="20"/>
      <c r="X432" s="20"/>
      <c r="Y432" s="20"/>
      <c r="Z432" s="20">
        <v>0.001</v>
      </c>
      <c r="AA432" s="20">
        <v>0.003</v>
      </c>
      <c r="AB432" s="21">
        <f t="shared" si="2"/>
        <v>2584.684722</v>
      </c>
      <c r="AC432" s="20"/>
      <c r="AD432" s="20"/>
      <c r="AE432" s="20">
        <f t="shared" si="124"/>
        <v>6.675560848</v>
      </c>
      <c r="AF432" s="22" t="b">
        <f t="shared" si="4"/>
        <v>0</v>
      </c>
      <c r="AG432" s="20" t="b">
        <f t="shared" si="5"/>
        <v>0</v>
      </c>
      <c r="AH432" s="20" t="b">
        <f t="shared" si="6"/>
        <v>0</v>
      </c>
      <c r="AI432" s="20" t="b">
        <f t="shared" si="7"/>
        <v>0</v>
      </c>
      <c r="AJ432" s="20"/>
      <c r="AK432" s="20"/>
      <c r="AL432" s="20"/>
      <c r="AM432" s="20"/>
      <c r="AN432" s="20"/>
      <c r="AO432" s="20"/>
      <c r="AP432" s="20"/>
      <c r="AQ432" s="20"/>
      <c r="AR432" s="23"/>
      <c r="AS432" s="23"/>
      <c r="AT432" s="23"/>
      <c r="AU432" s="23"/>
      <c r="AV432" s="23"/>
    </row>
    <row r="433" ht="15.75" customHeight="1">
      <c r="A433" s="17" t="str">
        <f t="shared" si="1"/>
        <v>Mozambique-Africa2001</v>
      </c>
      <c r="B433" s="17" t="s">
        <v>124</v>
      </c>
      <c r="C433" s="18" t="s">
        <v>75</v>
      </c>
      <c r="D433" s="19" t="s">
        <v>77</v>
      </c>
      <c r="E433" s="17">
        <v>4.7349639895E10</v>
      </c>
      <c r="F433" s="18">
        <v>0.056</v>
      </c>
      <c r="G433" s="18">
        <v>12.0</v>
      </c>
      <c r="H433" s="18">
        <v>0.227</v>
      </c>
      <c r="I433" s="20">
        <f t="array" ref="I433:J433">IFNA(VLOOKUP(A433,ENERGY!$A$2:$F$2692,{5,6},0),0)</f>
        <v>10202</v>
      </c>
      <c r="J433" s="20"/>
      <c r="K433" s="20">
        <f t="array" ref="K433:S433">VLOOKUP(A433,'HUMAN RESOURCES'!$A$2:$M$2692,{2,3,4,5,6,7,8,9,10},0)</f>
        <v>0.045</v>
      </c>
      <c r="L433" s="20">
        <v>0.109</v>
      </c>
      <c r="M433" s="20">
        <v>49.0</v>
      </c>
      <c r="N433" s="20">
        <v>46.0</v>
      </c>
      <c r="O433" s="20">
        <v>0.44</v>
      </c>
      <c r="P433" s="20">
        <v>0.529</v>
      </c>
      <c r="Q433" s="20">
        <v>0.032</v>
      </c>
      <c r="R433" s="20">
        <v>1.8785719E7</v>
      </c>
      <c r="S433" s="20">
        <v>0.293</v>
      </c>
      <c r="T433" s="20">
        <f t="array" ref="T433:U433">VLOOKUP(A433,TOURISM!$A$2:$F$2692,{3,6},0)</f>
        <v>64000000</v>
      </c>
      <c r="U433" s="20">
        <v>1.32E8</v>
      </c>
      <c r="V433" s="20" t="str">
        <f t="array" ref="V433:AA433">VLOOKUP(A433,BUSINESS!$A$2:$J$2692,{4,5,6,7,8,9},0)</f>
        <v/>
      </c>
      <c r="W433" s="20"/>
      <c r="X433" s="20"/>
      <c r="Y433" s="20"/>
      <c r="Z433" s="20">
        <v>0.002</v>
      </c>
      <c r="AA433" s="20">
        <v>0.008</v>
      </c>
      <c r="AB433" s="21">
        <f t="shared" si="2"/>
        <v>2520.512518</v>
      </c>
      <c r="AC433" s="20">
        <f t="shared" ref="AC433:AC438" si="132">I433/R433</f>
        <v>0.0005430721071</v>
      </c>
      <c r="AD433" s="20"/>
      <c r="AE433" s="20">
        <f t="shared" si="124"/>
        <v>7.026614206</v>
      </c>
      <c r="AF433" s="22" t="b">
        <f t="shared" si="4"/>
        <v>0</v>
      </c>
      <c r="AG433" s="20" t="b">
        <f t="shared" si="5"/>
        <v>0</v>
      </c>
      <c r="AH433" s="20" t="b">
        <f t="shared" si="6"/>
        <v>0</v>
      </c>
      <c r="AI433" s="20" t="b">
        <f t="shared" si="7"/>
        <v>0</v>
      </c>
      <c r="AJ433" s="20"/>
      <c r="AK433" s="20"/>
      <c r="AL433" s="20"/>
      <c r="AM433" s="20"/>
      <c r="AN433" s="20"/>
      <c r="AO433" s="20"/>
      <c r="AP433" s="20"/>
      <c r="AQ433" s="20"/>
      <c r="AR433" s="23"/>
      <c r="AS433" s="23"/>
      <c r="AT433" s="23"/>
      <c r="AU433" s="23"/>
      <c r="AV433" s="23"/>
    </row>
    <row r="434" ht="15.75" customHeight="1">
      <c r="A434" s="17" t="str">
        <f t="shared" si="1"/>
        <v>Mozambique-Africa2002</v>
      </c>
      <c r="B434" s="17" t="s">
        <v>124</v>
      </c>
      <c r="C434" s="18" t="s">
        <v>75</v>
      </c>
      <c r="D434" s="19" t="s">
        <v>79</v>
      </c>
      <c r="E434" s="17">
        <v>4.7438363056E10</v>
      </c>
      <c r="F434" s="18">
        <v>0.064</v>
      </c>
      <c r="G434" s="18">
        <v>14.0</v>
      </c>
      <c r="H434" s="18">
        <v>0.267</v>
      </c>
      <c r="I434" s="20">
        <f t="array" ref="I434:J434">IFNA(VLOOKUP(A434,ENERGY!$A$2:$F$2692,{5,6},0),0)</f>
        <v>9875</v>
      </c>
      <c r="J434" s="20">
        <v>2882.0</v>
      </c>
      <c r="K434" s="20">
        <f t="array" ref="K434:S434">VLOOKUP(A434,'HUMAN RESOURCES'!$A$2:$M$2692,{2,3,4,5,6,7,8,9,10},0)</f>
        <v>0.045</v>
      </c>
      <c r="L434" s="20">
        <v>0.104</v>
      </c>
      <c r="M434" s="20">
        <v>49.0</v>
      </c>
      <c r="N434" s="20">
        <v>46.0</v>
      </c>
      <c r="O434" s="20">
        <v>0.441</v>
      </c>
      <c r="P434" s="20">
        <v>0.527</v>
      </c>
      <c r="Q434" s="20">
        <v>0.032</v>
      </c>
      <c r="R434" s="20">
        <v>1.9319894E7</v>
      </c>
      <c r="S434" s="20">
        <v>0.295</v>
      </c>
      <c r="T434" s="20">
        <f t="array" ref="T434:U434">VLOOKUP(A434,TOURISM!$A$2:$F$2692,{3,6},0)</f>
        <v>65000000</v>
      </c>
      <c r="U434" s="20">
        <v>1.15E8</v>
      </c>
      <c r="V434" s="20" t="str">
        <f t="array" ref="V434:AA434">VLOOKUP(A434,BUSINESS!$A$2:$J$2692,{4,5,6,7,8,9},0)</f>
        <v/>
      </c>
      <c r="W434" s="20"/>
      <c r="X434" s="20"/>
      <c r="Y434" s="20"/>
      <c r="Z434" s="20">
        <v>0.003</v>
      </c>
      <c r="AA434" s="20">
        <v>0.013</v>
      </c>
      <c r="AB434" s="21">
        <f t="shared" si="2"/>
        <v>2455.415286</v>
      </c>
      <c r="AC434" s="20">
        <f t="shared" si="132"/>
        <v>0.0005111311687</v>
      </c>
      <c r="AD434" s="20">
        <f t="shared" ref="AD434:AD438" si="133">J434/R434</f>
        <v>0.0001491726611</v>
      </c>
      <c r="AE434" s="20">
        <f t="shared" si="124"/>
        <v>5.952413611</v>
      </c>
      <c r="AF434" s="22" t="b">
        <f t="shared" si="4"/>
        <v>0</v>
      </c>
      <c r="AG434" s="20" t="b">
        <f t="shared" si="5"/>
        <v>0</v>
      </c>
      <c r="AH434" s="20" t="b">
        <f t="shared" si="6"/>
        <v>0</v>
      </c>
      <c r="AI434" s="20" t="b">
        <f t="shared" si="7"/>
        <v>0</v>
      </c>
      <c r="AJ434" s="20"/>
      <c r="AK434" s="20"/>
      <c r="AL434" s="20"/>
      <c r="AM434" s="20"/>
      <c r="AN434" s="20"/>
      <c r="AO434" s="20"/>
      <c r="AP434" s="20"/>
      <c r="AQ434" s="20"/>
      <c r="AR434" s="23"/>
      <c r="AS434" s="23"/>
      <c r="AT434" s="23"/>
      <c r="AU434" s="23"/>
      <c r="AV434" s="23"/>
    </row>
    <row r="435" ht="15.75" customHeight="1">
      <c r="A435" s="17" t="str">
        <f t="shared" si="1"/>
        <v>Mozambique-Africa2003</v>
      </c>
      <c r="B435" s="17" t="s">
        <v>124</v>
      </c>
      <c r="C435" s="18" t="s">
        <v>75</v>
      </c>
      <c r="D435" s="19" t="s">
        <v>81</v>
      </c>
      <c r="E435" s="17">
        <v>4.7571130071E10</v>
      </c>
      <c r="F435" s="18">
        <v>0.064</v>
      </c>
      <c r="G435" s="18">
        <v>15.0</v>
      </c>
      <c r="H435" s="18">
        <v>0.247</v>
      </c>
      <c r="I435" s="20">
        <f t="array" ref="I435:J435">IFNA(VLOOKUP(A435,ENERGY!$A$2:$F$2692,{5,6},0),0)</f>
        <v>9554</v>
      </c>
      <c r="J435" s="20">
        <v>2574.0</v>
      </c>
      <c r="K435" s="20">
        <f t="array" ref="K435:S435">VLOOKUP(A435,'HUMAN RESOURCES'!$A$2:$M$2692,{2,3,4,5,6,7,8,9,10},0)</f>
        <v>0.045</v>
      </c>
      <c r="L435" s="20">
        <v>0.099</v>
      </c>
      <c r="M435" s="20">
        <v>49.0</v>
      </c>
      <c r="N435" s="20">
        <v>46.0</v>
      </c>
      <c r="O435" s="20">
        <v>0.444</v>
      </c>
      <c r="P435" s="20">
        <v>0.525</v>
      </c>
      <c r="Q435" s="20">
        <v>0.032</v>
      </c>
      <c r="R435" s="20">
        <v>1.987346E7</v>
      </c>
      <c r="S435" s="20">
        <v>0.296</v>
      </c>
      <c r="T435" s="20">
        <f t="array" ref="T435:U435">VLOOKUP(A435,TOURISM!$A$2:$F$2692,{3,6},0)</f>
        <v>106000000</v>
      </c>
      <c r="U435" s="20">
        <v>1.41E8</v>
      </c>
      <c r="V435" s="20" t="str">
        <f t="array" ref="V435:AA435">VLOOKUP(A435,BUSINESS!$A$2:$J$2692,{4,5,6,7,8,9},0)</f>
        <v/>
      </c>
      <c r="W435" s="20">
        <v>153.0</v>
      </c>
      <c r="X435" s="20"/>
      <c r="Y435" s="20"/>
      <c r="Z435" s="20">
        <v>0.004</v>
      </c>
      <c r="AA435" s="20">
        <v>0.022</v>
      </c>
      <c r="AB435" s="21">
        <f t="shared" si="2"/>
        <v>2393.701453</v>
      </c>
      <c r="AC435" s="20">
        <f t="shared" si="132"/>
        <v>0.0004807416524</v>
      </c>
      <c r="AD435" s="20">
        <f t="shared" si="133"/>
        <v>0.0001295194697</v>
      </c>
      <c r="AE435" s="20">
        <f t="shared" si="124"/>
        <v>7.094889365</v>
      </c>
      <c r="AF435" s="22" t="b">
        <f t="shared" si="4"/>
        <v>0</v>
      </c>
      <c r="AG435" s="20" t="b">
        <f t="shared" si="5"/>
        <v>0</v>
      </c>
      <c r="AH435" s="20" t="b">
        <f t="shared" si="6"/>
        <v>0</v>
      </c>
      <c r="AI435" s="20" t="b">
        <f t="shared" si="7"/>
        <v>0</v>
      </c>
      <c r="AJ435" s="20"/>
      <c r="AK435" s="20"/>
      <c r="AL435" s="20"/>
      <c r="AM435" s="20"/>
      <c r="AN435" s="20"/>
      <c r="AO435" s="20"/>
      <c r="AP435" s="20"/>
      <c r="AQ435" s="20"/>
      <c r="AR435" s="23"/>
      <c r="AS435" s="23"/>
      <c r="AT435" s="23"/>
      <c r="AU435" s="23"/>
      <c r="AV435" s="23"/>
    </row>
    <row r="436" ht="15.75" customHeight="1">
      <c r="A436" s="17" t="str">
        <f t="shared" si="1"/>
        <v>Mozambique-Africa2004</v>
      </c>
      <c r="B436" s="17" t="s">
        <v>124</v>
      </c>
      <c r="C436" s="18" t="s">
        <v>75</v>
      </c>
      <c r="D436" s="19" t="s">
        <v>83</v>
      </c>
      <c r="E436" s="17">
        <v>4.7654789735E10</v>
      </c>
      <c r="F436" s="18">
        <v>0.059</v>
      </c>
      <c r="G436" s="18">
        <v>16.0</v>
      </c>
      <c r="H436" s="18">
        <v>0.221</v>
      </c>
      <c r="I436" s="20">
        <f t="array" ref="I436:J436">IFNA(VLOOKUP(A436,ENERGY!$A$2:$F$2692,{5,6},0),0)</f>
        <v>9264</v>
      </c>
      <c r="J436" s="20">
        <v>2340.0</v>
      </c>
      <c r="K436" s="20">
        <f t="array" ref="K436:S436">VLOOKUP(A436,'HUMAN RESOURCES'!$A$2:$M$2692,{2,3,4,5,6,7,8,9,10},0)</f>
        <v>0.044</v>
      </c>
      <c r="L436" s="20">
        <v>0.095</v>
      </c>
      <c r="M436" s="20">
        <v>49.0</v>
      </c>
      <c r="N436" s="20">
        <v>46.0</v>
      </c>
      <c r="O436" s="20">
        <v>0.446</v>
      </c>
      <c r="P436" s="20">
        <v>0.522</v>
      </c>
      <c r="Q436" s="20">
        <v>0.032</v>
      </c>
      <c r="R436" s="20">
        <v>2.0438827E7</v>
      </c>
      <c r="S436" s="20">
        <v>0.298</v>
      </c>
      <c r="T436" s="20">
        <f t="array" ref="T436:U436">VLOOKUP(A436,TOURISM!$A$2:$F$2692,{3,6},0)</f>
        <v>96000000</v>
      </c>
      <c r="U436" s="20">
        <v>1.4E8</v>
      </c>
      <c r="V436" s="20" t="str">
        <f t="array" ref="V436:AA436">VLOOKUP(A436,BUSINESS!$A$2:$J$2692,{4,5,6,7,8,9},0)</f>
        <v/>
      </c>
      <c r="W436" s="20">
        <v>153.0</v>
      </c>
      <c r="X436" s="20"/>
      <c r="Y436" s="20"/>
      <c r="Z436" s="20">
        <v>0.007</v>
      </c>
      <c r="AA436" s="20">
        <v>0.035</v>
      </c>
      <c r="AB436" s="21">
        <f t="shared" si="2"/>
        <v>2331.581442</v>
      </c>
      <c r="AC436" s="20">
        <f t="shared" si="132"/>
        <v>0.000453254974</v>
      </c>
      <c r="AD436" s="20">
        <f t="shared" si="133"/>
        <v>0.0001144879792</v>
      </c>
      <c r="AE436" s="20">
        <f t="shared" si="124"/>
        <v>6.849708156</v>
      </c>
      <c r="AF436" s="22" t="b">
        <f t="shared" si="4"/>
        <v>0</v>
      </c>
      <c r="AG436" s="20" t="b">
        <f t="shared" si="5"/>
        <v>0</v>
      </c>
      <c r="AH436" s="20" t="b">
        <f t="shared" si="6"/>
        <v>0</v>
      </c>
      <c r="AI436" s="20" t="b">
        <f t="shared" si="7"/>
        <v>0</v>
      </c>
      <c r="AJ436" s="20"/>
      <c r="AK436" s="20"/>
      <c r="AL436" s="20"/>
      <c r="AM436" s="20"/>
      <c r="AN436" s="20"/>
      <c r="AO436" s="20"/>
      <c r="AP436" s="20"/>
      <c r="AQ436" s="20"/>
      <c r="AR436" s="23"/>
      <c r="AS436" s="23"/>
      <c r="AT436" s="23"/>
      <c r="AU436" s="23"/>
      <c r="AV436" s="23"/>
    </row>
    <row r="437" ht="15.75" customHeight="1">
      <c r="A437" s="17" t="str">
        <f t="shared" si="1"/>
        <v>Mozambique-Africa2005</v>
      </c>
      <c r="B437" s="17" t="s">
        <v>124</v>
      </c>
      <c r="C437" s="18" t="s">
        <v>75</v>
      </c>
      <c r="D437" s="19" t="s">
        <v>84</v>
      </c>
      <c r="E437" s="17">
        <v>4.7726575741E10</v>
      </c>
      <c r="F437" s="18">
        <v>0.069</v>
      </c>
      <c r="G437" s="18">
        <v>22.0</v>
      </c>
      <c r="H437" s="18">
        <v>0.195</v>
      </c>
      <c r="I437" s="20">
        <f t="array" ref="I437:J437">IFNA(VLOOKUP(A437,ENERGY!$A$2:$F$2692,{5,6},0),0)</f>
        <v>7645</v>
      </c>
      <c r="J437" s="20">
        <v>1588.0</v>
      </c>
      <c r="K437" s="20">
        <f t="array" ref="K437:S437">VLOOKUP(A437,'HUMAN RESOURCES'!$A$2:$M$2692,{2,3,4,5,6,7,8,9,10},0)</f>
        <v>0.044</v>
      </c>
      <c r="L437" s="20">
        <v>0.091</v>
      </c>
      <c r="M437" s="20">
        <v>49.0</v>
      </c>
      <c r="N437" s="20">
        <v>47.0</v>
      </c>
      <c r="O437" s="20">
        <v>0.448</v>
      </c>
      <c r="P437" s="20">
        <v>0.52</v>
      </c>
      <c r="Q437" s="20">
        <v>0.032</v>
      </c>
      <c r="R437" s="20">
        <v>2.1010376E7</v>
      </c>
      <c r="S437" s="20">
        <v>0.3</v>
      </c>
      <c r="T437" s="20">
        <f t="array" ref="T437:U437">VLOOKUP(A437,TOURISM!$A$2:$F$2692,{3,6},0)</f>
        <v>138000000</v>
      </c>
      <c r="U437" s="20">
        <v>1.87E8</v>
      </c>
      <c r="V437" s="20">
        <f t="array" ref="V437:AA437">VLOOKUP(A437,BUSINESS!$A$2:$J$2692,{4,5,6,7,8,9},0)</f>
        <v>0.375</v>
      </c>
      <c r="W437" s="20">
        <v>153.0</v>
      </c>
      <c r="X437" s="20"/>
      <c r="Y437" s="20">
        <v>230.0</v>
      </c>
      <c r="Z437" s="20">
        <v>0.009</v>
      </c>
      <c r="AA437" s="20">
        <v>0.072</v>
      </c>
      <c r="AB437" s="21">
        <f t="shared" si="2"/>
        <v>2271.57171</v>
      </c>
      <c r="AC437" s="20">
        <f t="shared" si="132"/>
        <v>0.0003638678337</v>
      </c>
      <c r="AD437" s="20">
        <f t="shared" si="133"/>
        <v>0.00007558170306</v>
      </c>
      <c r="AE437" s="20">
        <f t="shared" si="124"/>
        <v>8.900364277</v>
      </c>
      <c r="AF437" s="22" t="b">
        <f t="shared" si="4"/>
        <v>0</v>
      </c>
      <c r="AG437" s="20" t="b">
        <f t="shared" si="5"/>
        <v>0</v>
      </c>
      <c r="AH437" s="20" t="b">
        <f t="shared" si="6"/>
        <v>0</v>
      </c>
      <c r="AI437" s="20" t="b">
        <f t="shared" si="7"/>
        <v>0</v>
      </c>
      <c r="AJ437" s="20"/>
      <c r="AK437" s="20"/>
      <c r="AL437" s="20"/>
      <c r="AM437" s="20"/>
      <c r="AN437" s="20"/>
      <c r="AO437" s="20"/>
      <c r="AP437" s="20"/>
      <c r="AQ437" s="20"/>
      <c r="AR437" s="23"/>
      <c r="AS437" s="23"/>
      <c r="AT437" s="23"/>
      <c r="AU437" s="23"/>
      <c r="AV437" s="23"/>
    </row>
    <row r="438" ht="15.75" customHeight="1">
      <c r="A438" s="17" t="str">
        <f t="shared" si="1"/>
        <v>Mozambique-Africa2006</v>
      </c>
      <c r="B438" s="17" t="s">
        <v>124</v>
      </c>
      <c r="C438" s="18" t="s">
        <v>75</v>
      </c>
      <c r="D438" s="19" t="s">
        <v>85</v>
      </c>
      <c r="E438" s="17">
        <v>4.7760580366E10</v>
      </c>
      <c r="F438" s="18">
        <v>0.065</v>
      </c>
      <c r="G438" s="18">
        <v>21.0</v>
      </c>
      <c r="H438" s="18">
        <v>0.186</v>
      </c>
      <c r="I438" s="20">
        <f t="array" ref="I438:J438">IFNA(VLOOKUP(A438,ENERGY!$A$2:$F$2692,{5,6},0),0)</f>
        <v>8375</v>
      </c>
      <c r="J438" s="20">
        <v>1922.0</v>
      </c>
      <c r="K438" s="20">
        <f t="array" ref="K438:S438">VLOOKUP(A438,'HUMAN RESOURCES'!$A$2:$M$2692,{2,3,4,5,6,7,8,9,10},0)</f>
        <v>0.043</v>
      </c>
      <c r="L438" s="20">
        <v>0.087</v>
      </c>
      <c r="M438" s="20">
        <v>49.0</v>
      </c>
      <c r="N438" s="20">
        <v>47.0</v>
      </c>
      <c r="O438" s="20">
        <v>0.45</v>
      </c>
      <c r="P438" s="20">
        <v>0.519</v>
      </c>
      <c r="Q438" s="20">
        <v>0.032</v>
      </c>
      <c r="R438" s="20">
        <v>2.1587317E7</v>
      </c>
      <c r="S438" s="20">
        <v>0.302</v>
      </c>
      <c r="T438" s="20">
        <f t="array" ref="T438:U438">VLOOKUP(A438,TOURISM!$A$2:$F$2692,{3,6},0)</f>
        <v>145000000</v>
      </c>
      <c r="U438" s="20">
        <v>1.96E8</v>
      </c>
      <c r="V438" s="20">
        <f t="array" ref="V438:AA438">VLOOKUP(A438,BUSINESS!$A$2:$J$2692,{4,5,6,7,8,9},0)</f>
        <v>0.375</v>
      </c>
      <c r="W438" s="20">
        <v>113.0</v>
      </c>
      <c r="X438" s="20"/>
      <c r="Y438" s="20">
        <v>230.0</v>
      </c>
      <c r="Z438" s="20">
        <v>0.008</v>
      </c>
      <c r="AA438" s="20">
        <v>0.108</v>
      </c>
      <c r="AB438" s="21">
        <f t="shared" si="2"/>
        <v>2212.43707</v>
      </c>
      <c r="AC438" s="20">
        <f t="shared" si="132"/>
        <v>0.0003879592818</v>
      </c>
      <c r="AD438" s="20">
        <f t="shared" si="133"/>
        <v>0.00008903375996</v>
      </c>
      <c r="AE438" s="20">
        <f t="shared" si="124"/>
        <v>9.079405282</v>
      </c>
      <c r="AF438" s="22" t="b">
        <f t="shared" si="4"/>
        <v>0</v>
      </c>
      <c r="AG438" s="20" t="b">
        <f t="shared" si="5"/>
        <v>0</v>
      </c>
      <c r="AH438" s="20" t="b">
        <f t="shared" si="6"/>
        <v>0</v>
      </c>
      <c r="AI438" s="20" t="b">
        <f t="shared" si="7"/>
        <v>0</v>
      </c>
      <c r="AJ438" s="20"/>
      <c r="AK438" s="20"/>
      <c r="AL438" s="20"/>
      <c r="AM438" s="20"/>
      <c r="AN438" s="20"/>
      <c r="AO438" s="20"/>
      <c r="AP438" s="20"/>
      <c r="AQ438" s="20"/>
      <c r="AR438" s="23"/>
      <c r="AS438" s="23"/>
      <c r="AT438" s="23"/>
      <c r="AU438" s="23"/>
      <c r="AV438" s="23"/>
    </row>
    <row r="439" ht="15.75" customHeight="1">
      <c r="A439" s="17" t="str">
        <f t="shared" si="1"/>
        <v>Mozambique-Africa2007</v>
      </c>
      <c r="B439" s="17" t="s">
        <v>124</v>
      </c>
      <c r="C439" s="18" t="s">
        <v>75</v>
      </c>
      <c r="D439" s="19" t="s">
        <v>86</v>
      </c>
      <c r="E439" s="17">
        <v>4.7875837662E10</v>
      </c>
      <c r="F439" s="18">
        <v>0.06</v>
      </c>
      <c r="G439" s="18">
        <v>22.0</v>
      </c>
      <c r="H439" s="18">
        <v>0.195</v>
      </c>
      <c r="I439" s="20">
        <f t="array" ref="I439:J439">IFNA(VLOOKUP(A439,ENERGY!$A$2:$F$2692,{5,6},0),0)</f>
        <v>0</v>
      </c>
      <c r="J439" s="20">
        <v>0.0</v>
      </c>
      <c r="K439" s="20">
        <f t="array" ref="K439:S439">VLOOKUP(A439,'HUMAN RESOURCES'!$A$2:$M$2692,{2,3,4,5,6,7,8,9,10},0)</f>
        <v>0.043</v>
      </c>
      <c r="L439" s="20">
        <v>0.082</v>
      </c>
      <c r="M439" s="20">
        <v>49.0</v>
      </c>
      <c r="N439" s="20">
        <v>47.0</v>
      </c>
      <c r="O439" s="20">
        <v>0.451</v>
      </c>
      <c r="P439" s="20">
        <v>0.517</v>
      </c>
      <c r="Q439" s="20">
        <v>0.032</v>
      </c>
      <c r="R439" s="20">
        <v>2.2171404E7</v>
      </c>
      <c r="S439" s="20">
        <v>0.304</v>
      </c>
      <c r="T439" s="20">
        <f t="array" ref="T439:U439">VLOOKUP(A439,TOURISM!$A$2:$F$2692,{3,6},0)</f>
        <v>182000000</v>
      </c>
      <c r="U439" s="20">
        <v>2.09E8</v>
      </c>
      <c r="V439" s="20">
        <f t="array" ref="V439:AA439">VLOOKUP(A439,BUSINESS!$A$2:$J$2692,{4,5,6,7,8,9},0)</f>
        <v>0.375</v>
      </c>
      <c r="W439" s="20">
        <v>29.0</v>
      </c>
      <c r="X439" s="20"/>
      <c r="Y439" s="20">
        <v>230.0</v>
      </c>
      <c r="Z439" s="20">
        <v>0.009</v>
      </c>
      <c r="AA439" s="20">
        <v>0.139</v>
      </c>
      <c r="AB439" s="21">
        <f t="shared" si="2"/>
        <v>2159.350741</v>
      </c>
      <c r="AC439" s="20"/>
      <c r="AD439" s="20"/>
      <c r="AE439" s="20">
        <f t="shared" si="124"/>
        <v>9.426556839</v>
      </c>
      <c r="AF439" s="22" t="b">
        <f t="shared" si="4"/>
        <v>0</v>
      </c>
      <c r="AG439" s="20" t="b">
        <f t="shared" si="5"/>
        <v>0</v>
      </c>
      <c r="AH439" s="20" t="b">
        <f t="shared" si="6"/>
        <v>0</v>
      </c>
      <c r="AI439" s="20" t="b">
        <f t="shared" si="7"/>
        <v>0</v>
      </c>
      <c r="AJ439" s="20"/>
      <c r="AK439" s="20"/>
      <c r="AL439" s="20"/>
      <c r="AM439" s="20"/>
      <c r="AN439" s="20"/>
      <c r="AO439" s="20"/>
      <c r="AP439" s="20"/>
      <c r="AQ439" s="20"/>
      <c r="AR439" s="23"/>
      <c r="AS439" s="23"/>
      <c r="AT439" s="23"/>
      <c r="AU439" s="23"/>
      <c r="AV439" s="23"/>
    </row>
    <row r="440" ht="15.75" customHeight="1">
      <c r="A440" s="17" t="str">
        <f t="shared" si="1"/>
        <v>Mozambique-Africa2008</v>
      </c>
      <c r="B440" s="17" t="s">
        <v>124</v>
      </c>
      <c r="C440" s="18" t="s">
        <v>75</v>
      </c>
      <c r="D440" s="19" t="s">
        <v>87</v>
      </c>
      <c r="E440" s="17">
        <v>4.8242913263E10</v>
      </c>
      <c r="F440" s="18">
        <v>0.055</v>
      </c>
      <c r="G440" s="18">
        <v>24.0</v>
      </c>
      <c r="H440" s="18">
        <v>0.183</v>
      </c>
      <c r="I440" s="20">
        <f t="array" ref="I440:J440">IFNA(VLOOKUP(A440,ENERGY!$A$2:$F$2692,{5,6},0),0)</f>
        <v>9144</v>
      </c>
      <c r="J440" s="20">
        <v>2391.0</v>
      </c>
      <c r="K440" s="20">
        <f t="array" ref="K440:S440">VLOOKUP(A440,'HUMAN RESOURCES'!$A$2:$M$2692,{2,3,4,5,6,7,8,9,10},0)</f>
        <v>0.042</v>
      </c>
      <c r="L440" s="20">
        <v>0.078</v>
      </c>
      <c r="M440" s="20">
        <v>50.0</v>
      </c>
      <c r="N440" s="20">
        <v>47.0</v>
      </c>
      <c r="O440" s="20">
        <v>0.452</v>
      </c>
      <c r="P440" s="20">
        <v>0.516</v>
      </c>
      <c r="Q440" s="20">
        <v>0.032</v>
      </c>
      <c r="R440" s="20">
        <v>2.2762525E7</v>
      </c>
      <c r="S440" s="20">
        <v>0.305</v>
      </c>
      <c r="T440" s="20">
        <f t="array" ref="T440:U440">VLOOKUP(A440,TOURISM!$A$2:$F$2692,{3,6},0)</f>
        <v>213000000</v>
      </c>
      <c r="U440" s="20">
        <v>2.35E8</v>
      </c>
      <c r="V440" s="20">
        <f t="array" ref="V440:AA440">VLOOKUP(A440,BUSINESS!$A$2:$J$2692,{4,5,6,7,8,9},0)</f>
        <v>0.375</v>
      </c>
      <c r="W440" s="20">
        <v>26.0</v>
      </c>
      <c r="X440" s="20"/>
      <c r="Y440" s="20">
        <v>230.0</v>
      </c>
      <c r="Z440" s="20">
        <v>0.016</v>
      </c>
      <c r="AA440" s="20">
        <v>0.194</v>
      </c>
      <c r="AB440" s="21">
        <f t="shared" si="2"/>
        <v>2119.400781</v>
      </c>
      <c r="AC440" s="20">
        <f t="shared" ref="AC440:AC441" si="134">I440/R440</f>
        <v>0.0004017129031</v>
      </c>
      <c r="AD440" s="20">
        <f t="shared" ref="AD440:AD441" si="135">J440/R440</f>
        <v>0.0001050410708</v>
      </c>
      <c r="AE440" s="20">
        <f t="shared" si="124"/>
        <v>10.32398646</v>
      </c>
      <c r="AF440" s="22" t="b">
        <f t="shared" si="4"/>
        <v>0</v>
      </c>
      <c r="AG440" s="20" t="b">
        <f t="shared" si="5"/>
        <v>0</v>
      </c>
      <c r="AH440" s="20" t="b">
        <f t="shared" si="6"/>
        <v>0</v>
      </c>
      <c r="AI440" s="20" t="b">
        <f t="shared" si="7"/>
        <v>0</v>
      </c>
      <c r="AJ440" s="20"/>
      <c r="AK440" s="20"/>
      <c r="AL440" s="20"/>
      <c r="AM440" s="20"/>
      <c r="AN440" s="20"/>
      <c r="AO440" s="20"/>
      <c r="AP440" s="20"/>
      <c r="AQ440" s="20"/>
      <c r="AR440" s="23"/>
      <c r="AS440" s="23"/>
      <c r="AT440" s="23"/>
      <c r="AU440" s="23"/>
      <c r="AV440" s="23"/>
    </row>
    <row r="441" ht="15.75" customHeight="1">
      <c r="A441" s="17" t="str">
        <f t="shared" si="1"/>
        <v>Mozambique-Africa2009</v>
      </c>
      <c r="B441" s="17" t="s">
        <v>124</v>
      </c>
      <c r="C441" s="18" t="s">
        <v>75</v>
      </c>
      <c r="D441" s="19" t="s">
        <v>88</v>
      </c>
      <c r="E441" s="17">
        <v>4.8568714012E10</v>
      </c>
      <c r="F441" s="18">
        <v>0.06</v>
      </c>
      <c r="G441" s="18">
        <v>25.0</v>
      </c>
      <c r="H441" s="18">
        <v>0.157</v>
      </c>
      <c r="I441" s="20">
        <f t="array" ref="I441:J441">IFNA(VLOOKUP(A441,ENERGY!$A$2:$F$2692,{5,6},0),0)</f>
        <v>8489</v>
      </c>
      <c r="J441" s="20">
        <v>1822.0</v>
      </c>
      <c r="K441" s="20">
        <f t="array" ref="K441:S441">VLOOKUP(A441,'HUMAN RESOURCES'!$A$2:$M$2692,{2,3,4,5,6,7,8,9,10},0)</f>
        <v>0.041</v>
      </c>
      <c r="L441" s="20">
        <v>0.074</v>
      </c>
      <c r="M441" s="20">
        <v>50.0</v>
      </c>
      <c r="N441" s="20">
        <v>48.0</v>
      </c>
      <c r="O441" s="20">
        <v>0.453</v>
      </c>
      <c r="P441" s="20">
        <v>0.515</v>
      </c>
      <c r="Q441" s="20">
        <v>0.032</v>
      </c>
      <c r="R441" s="20">
        <v>2.3361025E7</v>
      </c>
      <c r="S441" s="20">
        <v>0.307</v>
      </c>
      <c r="T441" s="20">
        <f t="array" ref="T441:U441">VLOOKUP(A441,TOURISM!$A$2:$F$2692,{3,6},0)</f>
        <v>217000000</v>
      </c>
      <c r="U441" s="20">
        <v>2.47E8</v>
      </c>
      <c r="V441" s="20">
        <f t="array" ref="V441:AA441">VLOOKUP(A441,BUSINESS!$A$2:$J$2692,{4,5,6,7,8,9},0)</f>
        <v>0.375</v>
      </c>
      <c r="W441" s="20">
        <v>26.0</v>
      </c>
      <c r="X441" s="20"/>
      <c r="Y441" s="20">
        <v>230.0</v>
      </c>
      <c r="Z441" s="20">
        <v>0.027</v>
      </c>
      <c r="AA441" s="20">
        <v>0.256</v>
      </c>
      <c r="AB441" s="21">
        <f t="shared" si="2"/>
        <v>2079.048929</v>
      </c>
      <c r="AC441" s="20">
        <f t="shared" si="134"/>
        <v>0.0003633830279</v>
      </c>
      <c r="AD441" s="20">
        <f t="shared" si="135"/>
        <v>0.00007799315313</v>
      </c>
      <c r="AE441" s="20">
        <f t="shared" si="124"/>
        <v>10.5731662</v>
      </c>
      <c r="AF441" s="22" t="b">
        <f t="shared" si="4"/>
        <v>0</v>
      </c>
      <c r="AG441" s="20" t="b">
        <f t="shared" si="5"/>
        <v>0</v>
      </c>
      <c r="AH441" s="20" t="b">
        <f t="shared" si="6"/>
        <v>0</v>
      </c>
      <c r="AI441" s="20" t="b">
        <f t="shared" si="7"/>
        <v>0</v>
      </c>
      <c r="AJ441" s="20"/>
      <c r="AK441" s="20"/>
      <c r="AL441" s="20"/>
      <c r="AM441" s="20"/>
      <c r="AN441" s="20"/>
      <c r="AO441" s="20"/>
      <c r="AP441" s="20"/>
      <c r="AQ441" s="20"/>
      <c r="AR441" s="23"/>
      <c r="AS441" s="23"/>
      <c r="AT441" s="23"/>
      <c r="AU441" s="23"/>
      <c r="AV441" s="23"/>
    </row>
    <row r="442" ht="15.75" customHeight="1">
      <c r="A442" s="17" t="str">
        <f t="shared" si="1"/>
        <v>Mozambique-Africa2010</v>
      </c>
      <c r="B442" s="17" t="s">
        <v>124</v>
      </c>
      <c r="C442" s="18" t="s">
        <v>75</v>
      </c>
      <c r="D442" s="19" t="s">
        <v>89</v>
      </c>
      <c r="E442" s="17">
        <v>4.885248296E10</v>
      </c>
      <c r="F442" s="18">
        <v>0.057</v>
      </c>
      <c r="G442" s="18">
        <v>22.0</v>
      </c>
      <c r="H442" s="18">
        <v>0.163</v>
      </c>
      <c r="I442" s="20">
        <f t="array" ref="I442:J442">IFNA(VLOOKUP(A442,ENERGY!$A$2:$F$2692,{5,6},0),0)</f>
        <v>0</v>
      </c>
      <c r="J442" s="20">
        <v>0.0</v>
      </c>
      <c r="K442" s="20">
        <f t="array" ref="K442:S442">VLOOKUP(A442,'HUMAN RESOURCES'!$A$2:$M$2692,{2,3,4,5,6,7,8,9,10},0)</f>
        <v>0.041</v>
      </c>
      <c r="L442" s="20">
        <v>0.072</v>
      </c>
      <c r="M442" s="20">
        <v>50.0</v>
      </c>
      <c r="N442" s="20">
        <v>48.0</v>
      </c>
      <c r="O442" s="20">
        <v>0.453</v>
      </c>
      <c r="P442" s="20">
        <v>0.514</v>
      </c>
      <c r="Q442" s="20">
        <v>0.032</v>
      </c>
      <c r="R442" s="20">
        <v>2.3967265E7</v>
      </c>
      <c r="S442" s="20">
        <v>0.31</v>
      </c>
      <c r="T442" s="20">
        <f t="array" ref="T442:U442">VLOOKUP(A442,TOURISM!$A$2:$F$2692,{3,6},0)</f>
        <v>224000000</v>
      </c>
      <c r="U442" s="20">
        <v>2.6E8</v>
      </c>
      <c r="V442" s="20">
        <f t="array" ref="V442:AA442">VLOOKUP(A442,BUSINESS!$A$2:$J$2692,{4,5,6,7,8,9},0)</f>
        <v>0.375</v>
      </c>
      <c r="W442" s="20">
        <v>13.0</v>
      </c>
      <c r="X442" s="20"/>
      <c r="Y442" s="20">
        <v>230.0</v>
      </c>
      <c r="Z442" s="20">
        <v>0.042</v>
      </c>
      <c r="AA442" s="20">
        <v>0.301</v>
      </c>
      <c r="AB442" s="21">
        <f t="shared" si="2"/>
        <v>2038.30028</v>
      </c>
      <c r="AC442" s="20"/>
      <c r="AD442" s="20"/>
      <c r="AE442" s="20">
        <f t="shared" si="124"/>
        <v>10.84812973</v>
      </c>
      <c r="AF442" s="22" t="b">
        <f t="shared" si="4"/>
        <v>0</v>
      </c>
      <c r="AG442" s="20" t="b">
        <f t="shared" si="5"/>
        <v>0</v>
      </c>
      <c r="AH442" s="20" t="b">
        <f t="shared" si="6"/>
        <v>0</v>
      </c>
      <c r="AI442" s="20" t="b">
        <f t="shared" si="7"/>
        <v>0</v>
      </c>
      <c r="AJ442" s="20"/>
      <c r="AK442" s="20"/>
      <c r="AL442" s="20"/>
      <c r="AM442" s="20"/>
      <c r="AN442" s="20"/>
      <c r="AO442" s="20"/>
      <c r="AP442" s="20"/>
      <c r="AQ442" s="20"/>
      <c r="AR442" s="23"/>
      <c r="AS442" s="23"/>
      <c r="AT442" s="23"/>
      <c r="AU442" s="23"/>
      <c r="AV442" s="23"/>
    </row>
    <row r="443" ht="15.75" customHeight="1">
      <c r="A443" s="17" t="str">
        <f t="shared" si="1"/>
        <v>Mozambique-Africa2011</v>
      </c>
      <c r="B443" s="17" t="s">
        <v>124</v>
      </c>
      <c r="C443" s="18" t="s">
        <v>75</v>
      </c>
      <c r="D443" s="19" t="s">
        <v>90</v>
      </c>
      <c r="E443" s="17">
        <v>4.9208375314E10</v>
      </c>
      <c r="F443" s="18">
        <v>0.064</v>
      </c>
      <c r="G443" s="18">
        <v>33.0</v>
      </c>
      <c r="H443" s="18">
        <v>0.191</v>
      </c>
      <c r="I443" s="20">
        <f t="array" ref="I443:J443">IFNA(VLOOKUP(A443,ENERGY!$A$2:$F$2692,{5,6},0),0)</f>
        <v>8742</v>
      </c>
      <c r="J443" s="20">
        <v>1980.0</v>
      </c>
      <c r="K443" s="20">
        <f t="array" ref="K443:S443">VLOOKUP(A443,'HUMAN RESOURCES'!$A$2:$M$2692,{2,3,4,5,6,7,8,9,10},0)</f>
        <v>0.04</v>
      </c>
      <c r="L443" s="20">
        <v>0.068</v>
      </c>
      <c r="M443" s="20">
        <v>50.0</v>
      </c>
      <c r="N443" s="20">
        <v>49.0</v>
      </c>
      <c r="O443" s="20">
        <v>0.454</v>
      </c>
      <c r="P443" s="20">
        <v>0.514</v>
      </c>
      <c r="Q443" s="20">
        <v>0.032</v>
      </c>
      <c r="R443" s="20">
        <v>2.4581367E7</v>
      </c>
      <c r="S443" s="20">
        <v>0.312</v>
      </c>
      <c r="T443" s="20">
        <f t="array" ref="T443:U443">VLOOKUP(A443,TOURISM!$A$2:$F$2692,{3,6},0)</f>
        <v>266000000</v>
      </c>
      <c r="U443" s="20">
        <v>2.56E8</v>
      </c>
      <c r="V443" s="20">
        <f t="array" ref="V443:AA443">VLOOKUP(A443,BUSINESS!$A$2:$J$2692,{4,5,6,7,8,9},0)</f>
        <v>0.375</v>
      </c>
      <c r="W443" s="20">
        <v>13.0</v>
      </c>
      <c r="X443" s="20"/>
      <c r="Y443" s="20">
        <v>230.0</v>
      </c>
      <c r="Z443" s="20">
        <v>0.043</v>
      </c>
      <c r="AA443" s="20">
        <v>0.32</v>
      </c>
      <c r="AB443" s="21">
        <f t="shared" si="2"/>
        <v>2001.856744</v>
      </c>
      <c r="AC443" s="20">
        <f>I443/R443</f>
        <v>0.0003556352257</v>
      </c>
      <c r="AD443" s="20">
        <f>J443/R443</f>
        <v>0.00008054881569</v>
      </c>
      <c r="AE443" s="20">
        <f t="shared" si="124"/>
        <v>10.41439233</v>
      </c>
      <c r="AF443" s="22" t="b">
        <f t="shared" si="4"/>
        <v>0</v>
      </c>
      <c r="AG443" s="20" t="b">
        <f t="shared" si="5"/>
        <v>0</v>
      </c>
      <c r="AH443" s="20" t="b">
        <f t="shared" si="6"/>
        <v>0</v>
      </c>
      <c r="AI443" s="20" t="b">
        <f t="shared" si="7"/>
        <v>0</v>
      </c>
      <c r="AJ443" s="20"/>
      <c r="AK443" s="20"/>
      <c r="AL443" s="20"/>
      <c r="AM443" s="20"/>
      <c r="AN443" s="20"/>
      <c r="AO443" s="20"/>
      <c r="AP443" s="20"/>
      <c r="AQ443" s="20"/>
      <c r="AR443" s="23"/>
      <c r="AS443" s="23"/>
      <c r="AT443" s="23"/>
      <c r="AU443" s="23"/>
      <c r="AV443" s="23"/>
    </row>
    <row r="444" ht="15.75" customHeight="1">
      <c r="A444" s="17" t="str">
        <f t="shared" si="1"/>
        <v>Mozambique-Africa2012</v>
      </c>
      <c r="B444" s="17" t="s">
        <v>124</v>
      </c>
      <c r="C444" s="18" t="s">
        <v>75</v>
      </c>
      <c r="D444" s="19" t="s">
        <v>91</v>
      </c>
      <c r="E444" s="17">
        <v>4.9208656976E10</v>
      </c>
      <c r="F444" s="18">
        <v>0.064</v>
      </c>
      <c r="G444" s="18">
        <v>37.0</v>
      </c>
      <c r="H444" s="18">
        <v>0.168</v>
      </c>
      <c r="I444" s="20">
        <f t="array" ref="I444:J444">IFNA(VLOOKUP(A444,ENERGY!$A$2:$F$2692,{5,6},0),0)</f>
        <v>0</v>
      </c>
      <c r="J444" s="20">
        <v>0.0</v>
      </c>
      <c r="K444" s="20">
        <f t="array" ref="K444:S444">VLOOKUP(A444,'HUMAN RESOURCES'!$A$2:$M$2692,{2,3,4,5,6,7,8,9,10},0)</f>
        <v>0.039</v>
      </c>
      <c r="L444" s="20">
        <v>0.064</v>
      </c>
      <c r="M444" s="20">
        <v>51.0</v>
      </c>
      <c r="N444" s="20">
        <v>49.0</v>
      </c>
      <c r="O444" s="20">
        <v>0.454</v>
      </c>
      <c r="P444" s="20">
        <v>0.514</v>
      </c>
      <c r="Q444" s="20">
        <v>0.033</v>
      </c>
      <c r="R444" s="20">
        <v>2.5203395E7</v>
      </c>
      <c r="S444" s="20">
        <v>0.314</v>
      </c>
      <c r="T444" s="20">
        <f t="array" ref="T444:U444">VLOOKUP(A444,TOURISM!$A$2:$F$2692,{3,6},0)</f>
        <v>289000000</v>
      </c>
      <c r="U444" s="20">
        <v>2.3E8</v>
      </c>
      <c r="V444" s="20">
        <f t="array" ref="V444:AA444">VLOOKUP(A444,BUSINESS!$A$2:$J$2692,{4,5,6,7,8,9},0)</f>
        <v>0.375</v>
      </c>
      <c r="W444" s="20">
        <v>13.0</v>
      </c>
      <c r="X444" s="20">
        <v>142.0</v>
      </c>
      <c r="Y444" s="20">
        <v>230.0</v>
      </c>
      <c r="Z444" s="20">
        <v>0.048</v>
      </c>
      <c r="AA444" s="20">
        <v>0.349</v>
      </c>
      <c r="AB444" s="21">
        <f t="shared" si="2"/>
        <v>1952.461443</v>
      </c>
      <c r="AC444" s="20"/>
      <c r="AD444" s="20"/>
      <c r="AE444" s="20">
        <f t="shared" si="124"/>
        <v>9.125754685</v>
      </c>
      <c r="AF444" s="22" t="b">
        <f t="shared" si="4"/>
        <v>0</v>
      </c>
      <c r="AG444" s="20" t="b">
        <f t="shared" si="5"/>
        <v>0</v>
      </c>
      <c r="AH444" s="20" t="b">
        <f t="shared" si="6"/>
        <v>0</v>
      </c>
      <c r="AI444" s="20" t="b">
        <f t="shared" si="7"/>
        <v>0</v>
      </c>
      <c r="AJ444" s="20"/>
      <c r="AK444" s="20"/>
      <c r="AL444" s="20"/>
      <c r="AM444" s="20"/>
      <c r="AN444" s="20"/>
      <c r="AO444" s="20"/>
      <c r="AP444" s="20"/>
      <c r="AQ444" s="20"/>
      <c r="AR444" s="23"/>
      <c r="AS444" s="23"/>
      <c r="AT444" s="23"/>
      <c r="AU444" s="23"/>
      <c r="AV444" s="23"/>
    </row>
    <row r="445" ht="15.75" customHeight="1">
      <c r="A445" s="17" t="str">
        <f t="shared" si="1"/>
        <v>Namibia-Africa2000</v>
      </c>
      <c r="B445" s="17" t="s">
        <v>125</v>
      </c>
      <c r="C445" s="18" t="s">
        <v>75</v>
      </c>
      <c r="D445" s="19" t="s">
        <v>76</v>
      </c>
      <c r="E445" s="17">
        <v>5.1183443225E10</v>
      </c>
      <c r="F445" s="18">
        <v>0.061</v>
      </c>
      <c r="G445" s="18">
        <v>126.0</v>
      </c>
      <c r="H445" s="18">
        <v>0.153</v>
      </c>
      <c r="I445" s="20" t="str">
        <f t="array" ref="I445:J445">IFNA(VLOOKUP(A445,ENERGY!$A$2:$F$2692,{5,6},0),0)</f>
        <v/>
      </c>
      <c r="J445" s="20"/>
      <c r="K445" s="20">
        <f t="array" ref="K445:S445">VLOOKUP(A445,'HUMAN RESOURCES'!$A$2:$M$2692,{2,3,4,5,6,7,8,9,10},0)</f>
        <v>0.032</v>
      </c>
      <c r="L445" s="20">
        <v>0.049</v>
      </c>
      <c r="M445" s="20">
        <v>57.0</v>
      </c>
      <c r="N445" s="20">
        <v>53.0</v>
      </c>
      <c r="O445" s="20">
        <v>0.405</v>
      </c>
      <c r="P445" s="20">
        <v>0.562</v>
      </c>
      <c r="Q445" s="20">
        <v>0.033</v>
      </c>
      <c r="R445" s="20">
        <v>1897953.0</v>
      </c>
      <c r="S445" s="20">
        <v>0.324</v>
      </c>
      <c r="T445" s="20">
        <f t="array" ref="T445:U445">VLOOKUP(A445,TOURISM!$A$2:$F$2692,{3,6},0)</f>
        <v>193000000</v>
      </c>
      <c r="U445" s="20">
        <v>8.6E7</v>
      </c>
      <c r="V445" s="20" t="str">
        <f t="array" ref="V445:AA445">VLOOKUP(A445,BUSINESS!$A$2:$J$2692,{4,5,6,7,8,9},0)</f>
        <v/>
      </c>
      <c r="W445" s="20"/>
      <c r="X445" s="20"/>
      <c r="Y445" s="20"/>
      <c r="Z445" s="20">
        <v>0.016</v>
      </c>
      <c r="AA445" s="20">
        <v>0.043</v>
      </c>
      <c r="AB445" s="21">
        <f t="shared" si="2"/>
        <v>26967.70849</v>
      </c>
      <c r="AC445" s="20"/>
      <c r="AD445" s="20"/>
      <c r="AE445" s="20">
        <f t="shared" si="124"/>
        <v>45.31197559</v>
      </c>
      <c r="AF445" s="22" t="b">
        <f t="shared" si="4"/>
        <v>0</v>
      </c>
      <c r="AG445" s="20" t="b">
        <f t="shared" si="5"/>
        <v>0</v>
      </c>
      <c r="AH445" s="20" t="b">
        <f t="shared" si="6"/>
        <v>0</v>
      </c>
      <c r="AI445" s="20" t="b">
        <f t="shared" si="7"/>
        <v>0</v>
      </c>
      <c r="AJ445" s="20"/>
      <c r="AK445" s="20"/>
      <c r="AL445" s="20"/>
      <c r="AM445" s="20"/>
      <c r="AN445" s="20"/>
      <c r="AO445" s="20"/>
      <c r="AP445" s="20"/>
      <c r="AQ445" s="20"/>
      <c r="AR445" s="23"/>
      <c r="AS445" s="23"/>
      <c r="AT445" s="23"/>
      <c r="AU445" s="23"/>
      <c r="AV445" s="23"/>
    </row>
    <row r="446" ht="15.75" customHeight="1">
      <c r="A446" s="17" t="str">
        <f t="shared" si="1"/>
        <v>Namibia-Africa2001</v>
      </c>
      <c r="B446" s="17" t="s">
        <v>125</v>
      </c>
      <c r="C446" s="18" t="s">
        <v>75</v>
      </c>
      <c r="D446" s="19" t="s">
        <v>77</v>
      </c>
      <c r="E446" s="17">
        <v>5.1295103189E10</v>
      </c>
      <c r="F446" s="18">
        <v>0.062</v>
      </c>
      <c r="G446" s="18">
        <v>113.0</v>
      </c>
      <c r="H446" s="18">
        <v>0.145</v>
      </c>
      <c r="I446" s="20">
        <f t="array" ref="I446:J446">IFNA(VLOOKUP(A446,ENERGY!$A$2:$F$2692,{5,6},0),0)</f>
        <v>1589</v>
      </c>
      <c r="J446" s="20"/>
      <c r="K446" s="20">
        <f t="array" ref="K446:S446">VLOOKUP(A446,'HUMAN RESOURCES'!$A$2:$M$2692,{2,3,4,5,6,7,8,9,10},0)</f>
        <v>0.031</v>
      </c>
      <c r="L446" s="20">
        <v>0.049</v>
      </c>
      <c r="M446" s="20">
        <v>56.0</v>
      </c>
      <c r="N446" s="20">
        <v>52.0</v>
      </c>
      <c r="O446" s="20">
        <v>0.403</v>
      </c>
      <c r="P446" s="20">
        <v>0.564</v>
      </c>
      <c r="Q446" s="20">
        <v>0.033</v>
      </c>
      <c r="R446" s="20">
        <v>1931282.0</v>
      </c>
      <c r="S446" s="20">
        <v>0.329</v>
      </c>
      <c r="T446" s="20">
        <f t="array" ref="T446:U446">VLOOKUP(A446,TOURISM!$A$2:$F$2692,{3,6},0)</f>
        <v>264000000</v>
      </c>
      <c r="U446" s="20">
        <v>7.1E7</v>
      </c>
      <c r="V446" s="20" t="str">
        <f t="array" ref="V446:AA446">VLOOKUP(A446,BUSINESS!$A$2:$J$2692,{4,5,6,7,8,9},0)</f>
        <v/>
      </c>
      <c r="W446" s="20"/>
      <c r="X446" s="20"/>
      <c r="Y446" s="20"/>
      <c r="Z446" s="20">
        <v>0.024</v>
      </c>
      <c r="AA446" s="20">
        <v>0.055</v>
      </c>
      <c r="AB446" s="21">
        <f t="shared" si="2"/>
        <v>26560.13114</v>
      </c>
      <c r="AC446" s="20">
        <f t="shared" ref="AC446:AC449" si="136">I446/R446</f>
        <v>0.0008227695386</v>
      </c>
      <c r="AD446" s="20"/>
      <c r="AE446" s="20">
        <f t="shared" si="124"/>
        <v>36.7631449</v>
      </c>
      <c r="AF446" s="22" t="b">
        <f t="shared" si="4"/>
        <v>0</v>
      </c>
      <c r="AG446" s="20" t="b">
        <f t="shared" si="5"/>
        <v>0</v>
      </c>
      <c r="AH446" s="20" t="b">
        <f t="shared" si="6"/>
        <v>0</v>
      </c>
      <c r="AI446" s="20" t="b">
        <f t="shared" si="7"/>
        <v>0</v>
      </c>
      <c r="AJ446" s="20"/>
      <c r="AK446" s="20"/>
      <c r="AL446" s="20"/>
      <c r="AM446" s="20"/>
      <c r="AN446" s="20"/>
      <c r="AO446" s="20"/>
      <c r="AP446" s="20"/>
      <c r="AQ446" s="20"/>
      <c r="AR446" s="23"/>
      <c r="AS446" s="23"/>
      <c r="AT446" s="23"/>
      <c r="AU446" s="23"/>
      <c r="AV446" s="23"/>
    </row>
    <row r="447" ht="15.75" customHeight="1">
      <c r="A447" s="17" t="str">
        <f t="shared" si="1"/>
        <v>Namibia-Africa2002</v>
      </c>
      <c r="B447" s="17" t="s">
        <v>125</v>
      </c>
      <c r="C447" s="18" t="s">
        <v>75</v>
      </c>
      <c r="D447" s="19" t="s">
        <v>79</v>
      </c>
      <c r="E447" s="17">
        <v>5.1303659418E10</v>
      </c>
      <c r="F447" s="18">
        <v>0.062</v>
      </c>
      <c r="G447" s="18">
        <v>106.0</v>
      </c>
      <c r="H447" s="18">
        <v>0.138</v>
      </c>
      <c r="I447" s="20">
        <f t="array" ref="I447:J447">IFNA(VLOOKUP(A447,ENERGY!$A$2:$F$2692,{5,6},0),0)</f>
        <v>1552</v>
      </c>
      <c r="J447" s="20">
        <v>3176.0</v>
      </c>
      <c r="K447" s="20">
        <f t="array" ref="K447:S447">VLOOKUP(A447,'HUMAN RESOURCES'!$A$2:$M$2692,{2,3,4,5,6,7,8,9,10},0)</f>
        <v>0.031</v>
      </c>
      <c r="L447" s="20">
        <v>0.049</v>
      </c>
      <c r="M447" s="20">
        <v>56.0</v>
      </c>
      <c r="N447" s="20">
        <v>52.0</v>
      </c>
      <c r="O447" s="20">
        <v>0.402</v>
      </c>
      <c r="P447" s="20">
        <v>0.565</v>
      </c>
      <c r="Q447" s="20">
        <v>0.033</v>
      </c>
      <c r="R447" s="20">
        <v>1958303.0</v>
      </c>
      <c r="S447" s="20">
        <v>0.338</v>
      </c>
      <c r="T447" s="20">
        <f t="array" ref="T447:U447">VLOOKUP(A447,TOURISM!$A$2:$F$2692,{3,6},0)</f>
        <v>251000000</v>
      </c>
      <c r="U447" s="20">
        <v>6.5E7</v>
      </c>
      <c r="V447" s="20" t="str">
        <f t="array" ref="V447:AA447">VLOOKUP(A447,BUSINESS!$A$2:$J$2692,{4,5,6,7,8,9},0)</f>
        <v/>
      </c>
      <c r="W447" s="20"/>
      <c r="X447" s="20"/>
      <c r="Y447" s="20"/>
      <c r="Z447" s="20">
        <v>0.026</v>
      </c>
      <c r="AA447" s="20">
        <v>0.077</v>
      </c>
      <c r="AB447" s="21">
        <f t="shared" si="2"/>
        <v>26198.01911</v>
      </c>
      <c r="AC447" s="20">
        <f t="shared" si="136"/>
        <v>0.000792522914</v>
      </c>
      <c r="AD447" s="20">
        <f t="shared" ref="AD447:AD449" si="137">J447/R447</f>
        <v>0.001621812355</v>
      </c>
      <c r="AE447" s="20">
        <f t="shared" si="124"/>
        <v>33.19200348</v>
      </c>
      <c r="AF447" s="22" t="b">
        <f t="shared" si="4"/>
        <v>0</v>
      </c>
      <c r="AG447" s="20" t="b">
        <f t="shared" si="5"/>
        <v>0</v>
      </c>
      <c r="AH447" s="20" t="b">
        <f t="shared" si="6"/>
        <v>0</v>
      </c>
      <c r="AI447" s="20" t="b">
        <f t="shared" si="7"/>
        <v>0</v>
      </c>
      <c r="AJ447" s="20"/>
      <c r="AK447" s="20"/>
      <c r="AL447" s="20"/>
      <c r="AM447" s="20"/>
      <c r="AN447" s="20"/>
      <c r="AO447" s="20"/>
      <c r="AP447" s="20"/>
      <c r="AQ447" s="20"/>
      <c r="AR447" s="23"/>
      <c r="AS447" s="23"/>
      <c r="AT447" s="23"/>
      <c r="AU447" s="23"/>
      <c r="AV447" s="23"/>
    </row>
    <row r="448" ht="15.75" customHeight="1">
      <c r="A448" s="17" t="str">
        <f t="shared" si="1"/>
        <v>Namibia-Africa2003</v>
      </c>
      <c r="B448" s="17" t="s">
        <v>125</v>
      </c>
      <c r="C448" s="18" t="s">
        <v>75</v>
      </c>
      <c r="D448" s="19" t="s">
        <v>81</v>
      </c>
      <c r="E448" s="17">
        <v>5.1320661751E10</v>
      </c>
      <c r="F448" s="18">
        <v>0.065</v>
      </c>
      <c r="G448" s="18">
        <v>162.0</v>
      </c>
      <c r="H448" s="18">
        <v>0.147</v>
      </c>
      <c r="I448" s="20">
        <f t="array" ref="I448:J448">IFNA(VLOOKUP(A448,ENERGY!$A$2:$F$2692,{5,6},0),0)</f>
        <v>1497</v>
      </c>
      <c r="J448" s="20">
        <v>3183.0</v>
      </c>
      <c r="K448" s="20">
        <f t="array" ref="K448:S448">VLOOKUP(A448,'HUMAN RESOURCES'!$A$2:$M$2692,{2,3,4,5,6,7,8,9,10},0)</f>
        <v>0.03</v>
      </c>
      <c r="L448" s="20">
        <v>0.049</v>
      </c>
      <c r="M448" s="20">
        <v>56.0</v>
      </c>
      <c r="N448" s="20">
        <v>52.0</v>
      </c>
      <c r="O448" s="20">
        <v>0.401</v>
      </c>
      <c r="P448" s="20">
        <v>0.565</v>
      </c>
      <c r="Q448" s="20">
        <v>0.033</v>
      </c>
      <c r="R448" s="20">
        <v>1981237.0</v>
      </c>
      <c r="S448" s="20">
        <v>0.347</v>
      </c>
      <c r="T448" s="20">
        <f t="array" ref="T448:U448">VLOOKUP(A448,TOURISM!$A$2:$F$2692,{3,6},0)</f>
        <v>383000000</v>
      </c>
      <c r="U448" s="20">
        <v>1.01E8</v>
      </c>
      <c r="V448" s="20" t="str">
        <f t="array" ref="V448:AA448">VLOOKUP(A448,BUSINESS!$A$2:$J$2692,{4,5,6,7,8,9},0)</f>
        <v/>
      </c>
      <c r="W448" s="20">
        <v>85.0</v>
      </c>
      <c r="X448" s="20"/>
      <c r="Y448" s="20"/>
      <c r="Z448" s="20">
        <v>0.034</v>
      </c>
      <c r="AA448" s="20">
        <v>0.113</v>
      </c>
      <c r="AB448" s="21">
        <f t="shared" si="2"/>
        <v>25903.34309</v>
      </c>
      <c r="AC448" s="20">
        <f t="shared" si="136"/>
        <v>0.000755588554</v>
      </c>
      <c r="AD448" s="20">
        <f t="shared" si="137"/>
        <v>0.001606572056</v>
      </c>
      <c r="AE448" s="20">
        <f t="shared" si="124"/>
        <v>50.97825248</v>
      </c>
      <c r="AF448" s="22" t="b">
        <f t="shared" si="4"/>
        <v>0</v>
      </c>
      <c r="AG448" s="20" t="b">
        <f t="shared" si="5"/>
        <v>0</v>
      </c>
      <c r="AH448" s="20" t="b">
        <f t="shared" si="6"/>
        <v>0</v>
      </c>
      <c r="AI448" s="20" t="b">
        <f t="shared" si="7"/>
        <v>0</v>
      </c>
      <c r="AJ448" s="20"/>
      <c r="AK448" s="20"/>
      <c r="AL448" s="20"/>
      <c r="AM448" s="20"/>
      <c r="AN448" s="20"/>
      <c r="AO448" s="20"/>
      <c r="AP448" s="20"/>
      <c r="AQ448" s="20"/>
      <c r="AR448" s="23"/>
      <c r="AS448" s="23"/>
      <c r="AT448" s="23"/>
      <c r="AU448" s="23"/>
      <c r="AV448" s="23"/>
    </row>
    <row r="449" ht="15.75" customHeight="1">
      <c r="A449" s="17" t="str">
        <f t="shared" si="1"/>
        <v>Namibia-Africa2004</v>
      </c>
      <c r="B449" s="17" t="s">
        <v>125</v>
      </c>
      <c r="C449" s="18" t="s">
        <v>75</v>
      </c>
      <c r="D449" s="19" t="s">
        <v>83</v>
      </c>
      <c r="E449" s="17">
        <v>5.1824892678E10</v>
      </c>
      <c r="F449" s="18">
        <v>0.065</v>
      </c>
      <c r="G449" s="18">
        <v>213.0</v>
      </c>
      <c r="H449" s="18">
        <v>0.114</v>
      </c>
      <c r="I449" s="20">
        <f t="array" ref="I449:J449">IFNA(VLOOKUP(A449,ENERGY!$A$2:$F$2692,{5,6},0),0)</f>
        <v>1455</v>
      </c>
      <c r="J449" s="20">
        <v>3579.0</v>
      </c>
      <c r="K449" s="20">
        <f t="array" ref="K449:S449">VLOOKUP(A449,'HUMAN RESOURCES'!$A$2:$M$2692,{2,3,4,5,6,7,8,9,10},0)</f>
        <v>0.03</v>
      </c>
      <c r="L449" s="20">
        <v>0.048</v>
      </c>
      <c r="M449" s="20">
        <v>57.0</v>
      </c>
      <c r="N449" s="20">
        <v>53.0</v>
      </c>
      <c r="O449" s="20">
        <v>0.4</v>
      </c>
      <c r="P449" s="20">
        <v>0.567</v>
      </c>
      <c r="Q449" s="20">
        <v>0.033</v>
      </c>
      <c r="R449" s="20">
        <v>2003320.0</v>
      </c>
      <c r="S449" s="20">
        <v>0.357</v>
      </c>
      <c r="T449" s="20">
        <f t="array" ref="T449:U449">VLOOKUP(A449,TOURISM!$A$2:$F$2692,{3,6},0)</f>
        <v>426000000</v>
      </c>
      <c r="U449" s="20">
        <v>1.23E8</v>
      </c>
      <c r="V449" s="20" t="str">
        <f t="array" ref="V449:AA449">VLOOKUP(A449,BUSINESS!$A$2:$J$2692,{4,5,6,7,8,9},0)</f>
        <v/>
      </c>
      <c r="W449" s="20">
        <v>85.0</v>
      </c>
      <c r="X449" s="20"/>
      <c r="Y449" s="20"/>
      <c r="Z449" s="20">
        <v>0.038</v>
      </c>
      <c r="AA449" s="20">
        <v>0.143</v>
      </c>
      <c r="AB449" s="21">
        <f t="shared" si="2"/>
        <v>25869.50296</v>
      </c>
      <c r="AC449" s="20">
        <f t="shared" si="136"/>
        <v>0.0007262943514</v>
      </c>
      <c r="AD449" s="20">
        <f t="shared" si="137"/>
        <v>0.001786534353</v>
      </c>
      <c r="AE449" s="20">
        <f t="shared" si="124"/>
        <v>61.39807919</v>
      </c>
      <c r="AF449" s="22" t="b">
        <f t="shared" si="4"/>
        <v>0</v>
      </c>
      <c r="AG449" s="20" t="b">
        <f t="shared" si="5"/>
        <v>0</v>
      </c>
      <c r="AH449" s="20" t="b">
        <f t="shared" si="6"/>
        <v>0</v>
      </c>
      <c r="AI449" s="20" t="b">
        <f t="shared" si="7"/>
        <v>0</v>
      </c>
      <c r="AJ449" s="20"/>
      <c r="AK449" s="20"/>
      <c r="AL449" s="20"/>
      <c r="AM449" s="20"/>
      <c r="AN449" s="20"/>
      <c r="AO449" s="20"/>
      <c r="AP449" s="20"/>
      <c r="AQ449" s="20"/>
      <c r="AR449" s="23"/>
      <c r="AS449" s="23"/>
      <c r="AT449" s="23"/>
      <c r="AU449" s="23"/>
      <c r="AV449" s="23"/>
    </row>
    <row r="450" ht="15.75" customHeight="1">
      <c r="A450" s="17" t="str">
        <f t="shared" si="1"/>
        <v>Namibia-Africa2005</v>
      </c>
      <c r="B450" s="17" t="s">
        <v>125</v>
      </c>
      <c r="C450" s="18" t="s">
        <v>75</v>
      </c>
      <c r="D450" s="19" t="s">
        <v>84</v>
      </c>
      <c r="E450" s="17">
        <v>5.1913661485E10</v>
      </c>
      <c r="F450" s="18">
        <v>0.073</v>
      </c>
      <c r="G450" s="18">
        <v>262.0</v>
      </c>
      <c r="H450" s="18">
        <v>0.106</v>
      </c>
      <c r="I450" s="20">
        <f t="array" ref="I450:J450">IFNA(VLOOKUP(A450,ENERGY!$A$2:$F$2692,{5,6},0),0)</f>
        <v>0</v>
      </c>
      <c r="J450" s="20">
        <v>0.0</v>
      </c>
      <c r="K450" s="20">
        <f t="array" ref="K450:S450">VLOOKUP(A450,'HUMAN RESOURCES'!$A$2:$M$2692,{2,3,4,5,6,7,8,9,10},0)</f>
        <v>0.029</v>
      </c>
      <c r="L450" s="20">
        <v>0.046</v>
      </c>
      <c r="M450" s="20">
        <v>58.0</v>
      </c>
      <c r="N450" s="20">
        <v>54.0</v>
      </c>
      <c r="O450" s="20">
        <v>0.398</v>
      </c>
      <c r="P450" s="20">
        <v>0.569</v>
      </c>
      <c r="Q450" s="20">
        <v>0.033</v>
      </c>
      <c r="R450" s="20">
        <v>2027026.0</v>
      </c>
      <c r="S450" s="20">
        <v>0.366</v>
      </c>
      <c r="T450" s="20">
        <f t="array" ref="T450:U450">VLOOKUP(A450,TOURISM!$A$2:$F$2692,{3,6},0)</f>
        <v>363000000</v>
      </c>
      <c r="U450" s="20">
        <v>1.08E8</v>
      </c>
      <c r="V450" s="20">
        <f t="array" ref="V450:AA450">VLOOKUP(A450,BUSINESS!$A$2:$J$2692,{4,5,6,7,8,9},0)</f>
        <v>0.258</v>
      </c>
      <c r="W450" s="20">
        <v>95.0</v>
      </c>
      <c r="X450" s="20"/>
      <c r="Y450" s="20">
        <v>339.0</v>
      </c>
      <c r="Z450" s="20">
        <v>0.04</v>
      </c>
      <c r="AA450" s="20">
        <v>0.221</v>
      </c>
      <c r="AB450" s="21">
        <f t="shared" si="2"/>
        <v>25610.75264</v>
      </c>
      <c r="AC450" s="20"/>
      <c r="AD450" s="20"/>
      <c r="AE450" s="20">
        <f t="shared" si="124"/>
        <v>53.280027</v>
      </c>
      <c r="AF450" s="22" t="b">
        <f t="shared" si="4"/>
        <v>0</v>
      </c>
      <c r="AG450" s="20" t="b">
        <f t="shared" si="5"/>
        <v>0</v>
      </c>
      <c r="AH450" s="20" t="b">
        <f t="shared" si="6"/>
        <v>0</v>
      </c>
      <c r="AI450" s="20" t="b">
        <f t="shared" si="7"/>
        <v>0</v>
      </c>
      <c r="AJ450" s="20"/>
      <c r="AK450" s="20"/>
      <c r="AL450" s="20"/>
      <c r="AM450" s="20"/>
      <c r="AN450" s="20"/>
      <c r="AO450" s="20"/>
      <c r="AP450" s="20"/>
      <c r="AQ450" s="20"/>
      <c r="AR450" s="23"/>
      <c r="AS450" s="23"/>
      <c r="AT450" s="23"/>
      <c r="AU450" s="23"/>
      <c r="AV450" s="23"/>
    </row>
    <row r="451" ht="15.75" customHeight="1">
      <c r="A451" s="17" t="str">
        <f t="shared" si="1"/>
        <v>Namibia-Africa2006</v>
      </c>
      <c r="B451" s="17" t="s">
        <v>125</v>
      </c>
      <c r="C451" s="18" t="s">
        <v>75</v>
      </c>
      <c r="D451" s="19" t="s">
        <v>85</v>
      </c>
      <c r="E451" s="17">
        <v>5.2011621745E10</v>
      </c>
      <c r="F451" s="18">
        <v>0.072</v>
      </c>
      <c r="G451" s="18">
        <v>280.0</v>
      </c>
      <c r="H451" s="18">
        <v>0.112</v>
      </c>
      <c r="I451" s="20">
        <f t="array" ref="I451:J451">IFNA(VLOOKUP(A451,ENERGY!$A$2:$F$2692,{5,6},0),0)</f>
        <v>1163</v>
      </c>
      <c r="J451" s="20">
        <v>1962.0</v>
      </c>
      <c r="K451" s="20">
        <f t="array" ref="K451:S451">VLOOKUP(A451,'HUMAN RESOURCES'!$A$2:$M$2692,{2,3,4,5,6,7,8,9,10},0)</f>
        <v>0.029</v>
      </c>
      <c r="L451" s="20">
        <v>0.044</v>
      </c>
      <c r="M451" s="20">
        <v>60.0</v>
      </c>
      <c r="N451" s="20">
        <v>55.0</v>
      </c>
      <c r="O451" s="20">
        <v>0.395</v>
      </c>
      <c r="P451" s="20">
        <v>0.571</v>
      </c>
      <c r="Q451" s="20">
        <v>0.033</v>
      </c>
      <c r="R451" s="20">
        <v>2052931.0</v>
      </c>
      <c r="S451" s="20">
        <v>0.376</v>
      </c>
      <c r="T451" s="20">
        <f t="array" ref="T451:U451">VLOOKUP(A451,TOURISM!$A$2:$F$2692,{3,6},0)</f>
        <v>473000000</v>
      </c>
      <c r="U451" s="20">
        <v>1.18E8</v>
      </c>
      <c r="V451" s="20">
        <f t="array" ref="V451:AA451">VLOOKUP(A451,BUSINESS!$A$2:$J$2692,{4,5,6,7,8,9},0)</f>
        <v>0.258</v>
      </c>
      <c r="W451" s="20">
        <v>95.0</v>
      </c>
      <c r="X451" s="20"/>
      <c r="Y451" s="20">
        <v>339.0</v>
      </c>
      <c r="Z451" s="20">
        <v>0.044</v>
      </c>
      <c r="AA451" s="20">
        <v>0.297</v>
      </c>
      <c r="AB451" s="21">
        <f t="shared" si="2"/>
        <v>25335.2995</v>
      </c>
      <c r="AC451" s="20">
        <f>I451/R451</f>
        <v>0.0005665071062</v>
      </c>
      <c r="AD451" s="20">
        <f>J451/R451</f>
        <v>0.0009557067432</v>
      </c>
      <c r="AE451" s="20">
        <f t="shared" si="124"/>
        <v>57.47879495</v>
      </c>
      <c r="AF451" s="22" t="b">
        <f t="shared" si="4"/>
        <v>0</v>
      </c>
      <c r="AG451" s="20" t="b">
        <f t="shared" si="5"/>
        <v>0</v>
      </c>
      <c r="AH451" s="20" t="b">
        <f t="shared" si="6"/>
        <v>0</v>
      </c>
      <c r="AI451" s="20" t="b">
        <f t="shared" si="7"/>
        <v>0</v>
      </c>
      <c r="AJ451" s="20"/>
      <c r="AK451" s="20"/>
      <c r="AL451" s="20"/>
      <c r="AM451" s="20"/>
      <c r="AN451" s="20"/>
      <c r="AO451" s="20"/>
      <c r="AP451" s="20"/>
      <c r="AQ451" s="20"/>
      <c r="AR451" s="23"/>
      <c r="AS451" s="23"/>
      <c r="AT451" s="23"/>
      <c r="AU451" s="23"/>
      <c r="AV451" s="23"/>
    </row>
    <row r="452" ht="15.75" customHeight="1">
      <c r="A452" s="17" t="str">
        <f t="shared" si="1"/>
        <v>Namibia-Africa2007</v>
      </c>
      <c r="B452" s="17" t="s">
        <v>125</v>
      </c>
      <c r="C452" s="18" t="s">
        <v>75</v>
      </c>
      <c r="D452" s="19" t="s">
        <v>86</v>
      </c>
      <c r="E452" s="17">
        <v>5.2053324635E10</v>
      </c>
      <c r="F452" s="18">
        <v>0.069</v>
      </c>
      <c r="G452" s="18">
        <v>294.0</v>
      </c>
      <c r="H452" s="18">
        <v>0.129</v>
      </c>
      <c r="I452" s="20">
        <f t="array" ref="I452:J452">IFNA(VLOOKUP(A452,ENERGY!$A$2:$F$2692,{5,6},0),0)</f>
        <v>0</v>
      </c>
      <c r="J452" s="20">
        <v>0.0</v>
      </c>
      <c r="K452" s="20">
        <f t="array" ref="K452:S452">VLOOKUP(A452,'HUMAN RESOURCES'!$A$2:$M$2692,{2,3,4,5,6,7,8,9,10},0)</f>
        <v>0.028</v>
      </c>
      <c r="L452" s="20">
        <v>0.042</v>
      </c>
      <c r="M452" s="20">
        <v>62.0</v>
      </c>
      <c r="N452" s="20">
        <v>56.0</v>
      </c>
      <c r="O452" s="20">
        <v>0.391</v>
      </c>
      <c r="P452" s="20">
        <v>0.575</v>
      </c>
      <c r="Q452" s="20">
        <v>0.034</v>
      </c>
      <c r="R452" s="20">
        <v>2080700.0</v>
      </c>
      <c r="S452" s="20">
        <v>0.386</v>
      </c>
      <c r="T452" s="20">
        <f t="array" ref="T452:U452">VLOOKUP(A452,TOURISM!$A$2:$F$2692,{3,6},0)</f>
        <v>542000000</v>
      </c>
      <c r="U452" s="20">
        <v>1.32E8</v>
      </c>
      <c r="V452" s="20">
        <f t="array" ref="V452:AA452">VLOOKUP(A452,BUSINESS!$A$2:$J$2692,{4,5,6,7,8,9},0)</f>
        <v>0.258</v>
      </c>
      <c r="W452" s="20">
        <v>99.0</v>
      </c>
      <c r="X452" s="20"/>
      <c r="Y452" s="20">
        <v>339.0</v>
      </c>
      <c r="Z452" s="20">
        <v>0.048</v>
      </c>
      <c r="AA452" s="20">
        <v>0.385</v>
      </c>
      <c r="AB452" s="21">
        <f t="shared" si="2"/>
        <v>25017.21759</v>
      </c>
      <c r="AC452" s="20"/>
      <c r="AD452" s="20"/>
      <c r="AE452" s="20">
        <f t="shared" si="124"/>
        <v>63.4401884</v>
      </c>
      <c r="AF452" s="22" t="b">
        <f t="shared" si="4"/>
        <v>0</v>
      </c>
      <c r="AG452" s="20" t="b">
        <f t="shared" si="5"/>
        <v>0</v>
      </c>
      <c r="AH452" s="20" t="b">
        <f t="shared" si="6"/>
        <v>0</v>
      </c>
      <c r="AI452" s="20" t="b">
        <f t="shared" si="7"/>
        <v>0</v>
      </c>
      <c r="AJ452" s="20"/>
      <c r="AK452" s="20"/>
      <c r="AL452" s="20"/>
      <c r="AM452" s="20"/>
      <c r="AN452" s="20"/>
      <c r="AO452" s="20"/>
      <c r="AP452" s="20"/>
      <c r="AQ452" s="20"/>
      <c r="AR452" s="23"/>
      <c r="AS452" s="23"/>
      <c r="AT452" s="23"/>
      <c r="AU452" s="23"/>
      <c r="AV452" s="23"/>
    </row>
    <row r="453" ht="15.75" customHeight="1">
      <c r="A453" s="17" t="str">
        <f t="shared" si="1"/>
        <v>Namibia-Africa2008</v>
      </c>
      <c r="B453" s="17" t="s">
        <v>125</v>
      </c>
      <c r="C453" s="18" t="s">
        <v>75</v>
      </c>
      <c r="D453" s="19" t="s">
        <v>87</v>
      </c>
      <c r="E453" s="17">
        <v>5.2720966883E10</v>
      </c>
      <c r="F453" s="18">
        <v>0.069</v>
      </c>
      <c r="G453" s="18">
        <v>287.0</v>
      </c>
      <c r="H453" s="18">
        <v>0.137</v>
      </c>
      <c r="I453" s="20">
        <f t="array" ref="I453:J453">IFNA(VLOOKUP(A453,ENERGY!$A$2:$F$2692,{5,6},0),0)</f>
        <v>1345</v>
      </c>
      <c r="J453" s="20">
        <v>2409.0</v>
      </c>
      <c r="K453" s="20">
        <f t="array" ref="K453:S453">VLOOKUP(A453,'HUMAN RESOURCES'!$A$2:$M$2692,{2,3,4,5,6,7,8,9,10},0)</f>
        <v>0.028</v>
      </c>
      <c r="L453" s="20">
        <v>0.041</v>
      </c>
      <c r="M453" s="20">
        <v>63.0</v>
      </c>
      <c r="N453" s="20">
        <v>57.0</v>
      </c>
      <c r="O453" s="20">
        <v>0.387</v>
      </c>
      <c r="P453" s="20">
        <v>0.579</v>
      </c>
      <c r="Q453" s="20">
        <v>0.034</v>
      </c>
      <c r="R453" s="20">
        <v>2110791.0</v>
      </c>
      <c r="S453" s="20">
        <v>0.396</v>
      </c>
      <c r="T453" s="20">
        <f t="array" ref="T453:U453">VLOOKUP(A453,TOURISM!$A$2:$F$2692,{3,6},0)</f>
        <v>484000000</v>
      </c>
      <c r="U453" s="20">
        <v>1.14E8</v>
      </c>
      <c r="V453" s="20">
        <f t="array" ref="V453:AA453">VLOOKUP(A453,BUSINESS!$A$2:$J$2692,{4,5,6,7,8,9},0)</f>
        <v>0.228</v>
      </c>
      <c r="W453" s="20">
        <v>66.0</v>
      </c>
      <c r="X453" s="20"/>
      <c r="Y453" s="20">
        <v>339.0</v>
      </c>
      <c r="Z453" s="20">
        <v>0.053</v>
      </c>
      <c r="AA453" s="20">
        <v>0.498</v>
      </c>
      <c r="AB453" s="21">
        <f t="shared" si="2"/>
        <v>24976.87686</v>
      </c>
      <c r="AC453" s="20">
        <f t="shared" ref="AC453:AC454" si="138">I453/R453</f>
        <v>0.0006372018831</v>
      </c>
      <c r="AD453" s="20">
        <f t="shared" ref="AD453:AD454" si="139">J453/R453</f>
        <v>0.001141278317</v>
      </c>
      <c r="AE453" s="20">
        <f t="shared" si="124"/>
        <v>54.00818935</v>
      </c>
      <c r="AF453" s="22" t="b">
        <f t="shared" si="4"/>
        <v>0</v>
      </c>
      <c r="AG453" s="20" t="b">
        <f t="shared" si="5"/>
        <v>0</v>
      </c>
      <c r="AH453" s="20" t="b">
        <f t="shared" si="6"/>
        <v>0</v>
      </c>
      <c r="AI453" s="20" t="b">
        <f t="shared" si="7"/>
        <v>0</v>
      </c>
      <c r="AJ453" s="20"/>
      <c r="AK453" s="20"/>
      <c r="AL453" s="20"/>
      <c r="AM453" s="20"/>
      <c r="AN453" s="20"/>
      <c r="AO453" s="20"/>
      <c r="AP453" s="20"/>
      <c r="AQ453" s="20"/>
      <c r="AR453" s="23"/>
      <c r="AS453" s="23"/>
      <c r="AT453" s="23"/>
      <c r="AU453" s="23"/>
      <c r="AV453" s="23"/>
    </row>
    <row r="454" ht="15.75" customHeight="1">
      <c r="A454" s="17" t="str">
        <f t="shared" si="1"/>
        <v>Namibia-Africa2009</v>
      </c>
      <c r="B454" s="17" t="s">
        <v>125</v>
      </c>
      <c r="C454" s="18" t="s">
        <v>75</v>
      </c>
      <c r="D454" s="19" t="s">
        <v>88</v>
      </c>
      <c r="E454" s="17">
        <v>5.27421E10</v>
      </c>
      <c r="F454" s="18">
        <v>0.079</v>
      </c>
      <c r="G454" s="18">
        <v>326.0</v>
      </c>
      <c r="H454" s="18">
        <v>0.111</v>
      </c>
      <c r="I454" s="20">
        <f t="array" ref="I454:J454">IFNA(VLOOKUP(A454,ENERGY!$A$2:$F$2692,{5,6},0),0)</f>
        <v>1294</v>
      </c>
      <c r="J454" s="20">
        <v>2310.0</v>
      </c>
      <c r="K454" s="20">
        <f t="array" ref="K454:S454">VLOOKUP(A454,'HUMAN RESOURCES'!$A$2:$M$2692,{2,3,4,5,6,7,8,9,10},0)</f>
        <v>0.027</v>
      </c>
      <c r="L454" s="20">
        <v>0.039</v>
      </c>
      <c r="M454" s="20">
        <v>64.0</v>
      </c>
      <c r="N454" s="20">
        <v>59.0</v>
      </c>
      <c r="O454" s="20">
        <v>0.382</v>
      </c>
      <c r="P454" s="20">
        <v>0.584</v>
      </c>
      <c r="Q454" s="20">
        <v>0.034</v>
      </c>
      <c r="R454" s="20">
        <v>2143498.0</v>
      </c>
      <c r="S454" s="20">
        <v>0.406</v>
      </c>
      <c r="T454" s="20">
        <f t="array" ref="T454:U454">VLOOKUP(A454,TOURISM!$A$2:$F$2692,{3,6},0)</f>
        <v>511000000</v>
      </c>
      <c r="U454" s="20">
        <v>1.2E8</v>
      </c>
      <c r="V454" s="20">
        <f t="array" ref="V454:AA454">VLOOKUP(A454,BUSINESS!$A$2:$J$2692,{4,5,6,7,8,9},0)</f>
        <v>0.223</v>
      </c>
      <c r="W454" s="20">
        <v>66.0</v>
      </c>
      <c r="X454" s="20"/>
      <c r="Y454" s="20">
        <v>339.0</v>
      </c>
      <c r="Z454" s="20">
        <v>0.065</v>
      </c>
      <c r="AA454" s="20">
        <v>0.761</v>
      </c>
      <c r="AB454" s="21">
        <f t="shared" si="2"/>
        <v>24605.62128</v>
      </c>
      <c r="AC454" s="20">
        <f t="shared" si="138"/>
        <v>0.0006036861243</v>
      </c>
      <c r="AD454" s="20">
        <f t="shared" si="139"/>
        <v>0.001077677703</v>
      </c>
      <c r="AE454" s="20">
        <f t="shared" si="124"/>
        <v>55.98325727</v>
      </c>
      <c r="AF454" s="22" t="b">
        <f t="shared" si="4"/>
        <v>0</v>
      </c>
      <c r="AG454" s="20" t="b">
        <f t="shared" si="5"/>
        <v>0</v>
      </c>
      <c r="AH454" s="20" t="b">
        <f t="shared" si="6"/>
        <v>0</v>
      </c>
      <c r="AI454" s="20" t="b">
        <f t="shared" si="7"/>
        <v>0</v>
      </c>
      <c r="AJ454" s="20"/>
      <c r="AK454" s="20"/>
      <c r="AL454" s="20"/>
      <c r="AM454" s="20"/>
      <c r="AN454" s="20"/>
      <c r="AO454" s="20"/>
      <c r="AP454" s="20"/>
      <c r="AQ454" s="20"/>
      <c r="AR454" s="23"/>
      <c r="AS454" s="23"/>
      <c r="AT454" s="23"/>
      <c r="AU454" s="23"/>
      <c r="AV454" s="23"/>
    </row>
    <row r="455" ht="15.75" customHeight="1">
      <c r="A455" s="17" t="str">
        <f t="shared" si="1"/>
        <v>Namibia-Africa2010</v>
      </c>
      <c r="B455" s="17" t="s">
        <v>125</v>
      </c>
      <c r="C455" s="18" t="s">
        <v>75</v>
      </c>
      <c r="D455" s="19" t="s">
        <v>89</v>
      </c>
      <c r="E455" s="17">
        <v>5.2839990731E10</v>
      </c>
      <c r="F455" s="18">
        <v>0.082</v>
      </c>
      <c r="G455" s="18">
        <v>416.0</v>
      </c>
      <c r="H455" s="18">
        <v>0.097</v>
      </c>
      <c r="I455" s="20">
        <f t="array" ref="I455:J455">IFNA(VLOOKUP(A455,ENERGY!$A$2:$F$2692,{5,6},0),0)</f>
        <v>0</v>
      </c>
      <c r="J455" s="20">
        <v>0.0</v>
      </c>
      <c r="K455" s="20">
        <f t="array" ref="K455:S455">VLOOKUP(A455,'HUMAN RESOURCES'!$A$2:$M$2692,{2,3,4,5,6,7,8,9,10},0)</f>
        <v>0.027</v>
      </c>
      <c r="L455" s="20">
        <v>0.038</v>
      </c>
      <c r="M455" s="20">
        <v>65.0</v>
      </c>
      <c r="N455" s="20">
        <v>60.0</v>
      </c>
      <c r="O455" s="20">
        <v>0.377</v>
      </c>
      <c r="P455" s="20">
        <v>0.589</v>
      </c>
      <c r="Q455" s="20">
        <v>0.034</v>
      </c>
      <c r="R455" s="20">
        <v>2178967.0</v>
      </c>
      <c r="S455" s="20">
        <v>0.416</v>
      </c>
      <c r="T455" s="20">
        <f t="array" ref="T455:U455">VLOOKUP(A455,TOURISM!$A$2:$F$2692,{3,6},0)</f>
        <v>560000000</v>
      </c>
      <c r="U455" s="20">
        <v>1.45E8</v>
      </c>
      <c r="V455" s="20">
        <f t="array" ref="V455:AA455">VLOOKUP(A455,BUSINESS!$A$2:$J$2692,{4,5,6,7,8,9},0)</f>
        <v>0.223</v>
      </c>
      <c r="W455" s="20">
        <v>66.0</v>
      </c>
      <c r="X455" s="20"/>
      <c r="Y455" s="20">
        <v>339.0</v>
      </c>
      <c r="Z455" s="20">
        <v>0.116</v>
      </c>
      <c r="AA455" s="20">
        <v>0.895</v>
      </c>
      <c r="AB455" s="21">
        <f t="shared" si="2"/>
        <v>24250.01881</v>
      </c>
      <c r="AC455" s="20"/>
      <c r="AD455" s="20"/>
      <c r="AE455" s="20">
        <f t="shared" si="124"/>
        <v>66.54529417</v>
      </c>
      <c r="AF455" s="22" t="b">
        <f t="shared" si="4"/>
        <v>0</v>
      </c>
      <c r="AG455" s="20" t="b">
        <f t="shared" si="5"/>
        <v>0</v>
      </c>
      <c r="AH455" s="20" t="b">
        <f t="shared" si="6"/>
        <v>0</v>
      </c>
      <c r="AI455" s="20" t="b">
        <f t="shared" si="7"/>
        <v>0</v>
      </c>
      <c r="AJ455" s="20"/>
      <c r="AK455" s="20"/>
      <c r="AL455" s="20"/>
      <c r="AM455" s="20"/>
      <c r="AN455" s="20"/>
      <c r="AO455" s="20"/>
      <c r="AP455" s="20"/>
      <c r="AQ455" s="20"/>
      <c r="AR455" s="23"/>
      <c r="AS455" s="23"/>
      <c r="AT455" s="23"/>
      <c r="AU455" s="23"/>
      <c r="AV455" s="23"/>
    </row>
    <row r="456" ht="15.75" customHeight="1">
      <c r="A456" s="17" t="str">
        <f t="shared" si="1"/>
        <v>Namibia-Africa2011</v>
      </c>
      <c r="B456" s="17" t="s">
        <v>125</v>
      </c>
      <c r="C456" s="18" t="s">
        <v>75</v>
      </c>
      <c r="D456" s="19" t="s">
        <v>90</v>
      </c>
      <c r="E456" s="17">
        <v>5.2902703376E10</v>
      </c>
      <c r="F456" s="18">
        <v>0.086</v>
      </c>
      <c r="G456" s="18">
        <v>486.0</v>
      </c>
      <c r="H456" s="18">
        <v>0.087</v>
      </c>
      <c r="I456" s="20">
        <f t="array" ref="I456:J456">IFNA(VLOOKUP(A456,ENERGY!$A$2:$F$2692,{5,6},0),0)</f>
        <v>1076</v>
      </c>
      <c r="J456" s="20">
        <v>1874.0</v>
      </c>
      <c r="K456" s="20">
        <f t="array" ref="K456:S456">VLOOKUP(A456,'HUMAN RESOURCES'!$A$2:$M$2692,{2,3,4,5,6,7,8,9,10},0)</f>
        <v>0.027</v>
      </c>
      <c r="L456" s="20">
        <v>0.036</v>
      </c>
      <c r="M456" s="20">
        <v>66.0</v>
      </c>
      <c r="N456" s="20">
        <v>61.0</v>
      </c>
      <c r="O456" s="20">
        <v>0.371</v>
      </c>
      <c r="P456" s="20">
        <v>0.594</v>
      </c>
      <c r="Q456" s="20">
        <v>0.035</v>
      </c>
      <c r="R456" s="20">
        <v>2217618.0</v>
      </c>
      <c r="S456" s="20">
        <v>0.426</v>
      </c>
      <c r="T456" s="20">
        <f t="array" ref="T456:U456">VLOOKUP(A456,TOURISM!$A$2:$F$2692,{3,6},0)</f>
        <v>645000000</v>
      </c>
      <c r="U456" s="20">
        <v>2.07E8</v>
      </c>
      <c r="V456" s="20">
        <f t="array" ref="V456:AA456">VLOOKUP(A456,BUSINESS!$A$2:$J$2692,{4,5,6,7,8,9},0)</f>
        <v>0.218</v>
      </c>
      <c r="W456" s="20">
        <v>66.0</v>
      </c>
      <c r="X456" s="20"/>
      <c r="Y456" s="20">
        <v>339.0</v>
      </c>
      <c r="Z456" s="20">
        <v>0.12</v>
      </c>
      <c r="AA456" s="20">
        <v>0.99</v>
      </c>
      <c r="AB456" s="21">
        <f t="shared" si="2"/>
        <v>23855.64303</v>
      </c>
      <c r="AC456" s="20">
        <f t="shared" ref="AC456:AC457" si="140">I456/R456</f>
        <v>0.0004852052969</v>
      </c>
      <c r="AD456" s="20">
        <f t="shared" ref="AD456:AD457" si="141">J456/R456</f>
        <v>0.0008450508609</v>
      </c>
      <c r="AE456" s="20">
        <f t="shared" si="124"/>
        <v>93.34339819</v>
      </c>
      <c r="AF456" s="22" t="b">
        <f t="shared" si="4"/>
        <v>0</v>
      </c>
      <c r="AG456" s="20" t="b">
        <f t="shared" si="5"/>
        <v>0</v>
      </c>
      <c r="AH456" s="20" t="b">
        <f t="shared" si="6"/>
        <v>0</v>
      </c>
      <c r="AI456" s="20" t="b">
        <f t="shared" si="7"/>
        <v>0</v>
      </c>
      <c r="AJ456" s="20"/>
      <c r="AK456" s="20"/>
      <c r="AL456" s="20"/>
      <c r="AM456" s="20"/>
      <c r="AN456" s="20"/>
      <c r="AO456" s="20"/>
      <c r="AP456" s="20"/>
      <c r="AQ456" s="20"/>
      <c r="AR456" s="23"/>
      <c r="AS456" s="23"/>
      <c r="AT456" s="23"/>
      <c r="AU456" s="23"/>
      <c r="AV456" s="23"/>
    </row>
    <row r="457" ht="15.75" customHeight="1">
      <c r="A457" s="17" t="str">
        <f t="shared" si="1"/>
        <v>Namibia-Africa2012</v>
      </c>
      <c r="B457" s="17" t="s">
        <v>125</v>
      </c>
      <c r="C457" s="18" t="s">
        <v>75</v>
      </c>
      <c r="D457" s="19" t="s">
        <v>91</v>
      </c>
      <c r="E457" s="17">
        <v>5.3305639461E10</v>
      </c>
      <c r="F457" s="18">
        <v>0.083</v>
      </c>
      <c r="G457" s="18">
        <v>473.0</v>
      </c>
      <c r="H457" s="18">
        <v>0.087</v>
      </c>
      <c r="I457" s="20">
        <f t="array" ref="I457:J457">IFNA(VLOOKUP(A457,ENERGY!$A$2:$F$2692,{5,6},0),0)</f>
        <v>1294</v>
      </c>
      <c r="J457" s="20">
        <v>2329.0</v>
      </c>
      <c r="K457" s="20">
        <f t="array" ref="K457:S457">VLOOKUP(A457,'HUMAN RESOURCES'!$A$2:$M$2692,{2,3,4,5,6,7,8,9,10},0)</f>
        <v>0.026</v>
      </c>
      <c r="L457" s="20">
        <v>0.036</v>
      </c>
      <c r="M457" s="20">
        <v>67.0</v>
      </c>
      <c r="N457" s="20">
        <v>61.0</v>
      </c>
      <c r="O457" s="20">
        <v>0.366</v>
      </c>
      <c r="P457" s="20">
        <v>0.599</v>
      </c>
      <c r="Q457" s="20">
        <v>0.035</v>
      </c>
      <c r="R457" s="20">
        <v>2259393.0</v>
      </c>
      <c r="S457" s="20">
        <v>0.437</v>
      </c>
      <c r="T457" s="20" t="str">
        <f t="array" ref="T457:U457">VLOOKUP(A457,TOURISM!$A$2:$F$2692,{3,6},0)</f>
        <v/>
      </c>
      <c r="U457" s="20"/>
      <c r="V457" s="20">
        <f t="array" ref="V457:AA457">VLOOKUP(A457,BUSINESS!$A$2:$J$2692,{4,5,6,7,8,9},0)</f>
        <v>0.218</v>
      </c>
      <c r="W457" s="20">
        <v>66.0</v>
      </c>
      <c r="X457" s="20">
        <v>94.0</v>
      </c>
      <c r="Y457" s="20">
        <v>314.0</v>
      </c>
      <c r="Z457" s="20">
        <v>0.129</v>
      </c>
      <c r="AA457" s="20">
        <v>0.95</v>
      </c>
      <c r="AB457" s="21">
        <f t="shared" si="2"/>
        <v>23592.90281</v>
      </c>
      <c r="AC457" s="20">
        <f t="shared" si="140"/>
        <v>0.0005727201952</v>
      </c>
      <c r="AD457" s="20">
        <f t="shared" si="141"/>
        <v>0.001030807832</v>
      </c>
      <c r="AE457" s="20"/>
      <c r="AF457" s="22" t="b">
        <f t="shared" si="4"/>
        <v>0</v>
      </c>
      <c r="AG457" s="20" t="b">
        <f t="shared" si="5"/>
        <v>0</v>
      </c>
      <c r="AH457" s="20" t="b">
        <f t="shared" si="6"/>
        <v>0</v>
      </c>
      <c r="AI457" s="20" t="b">
        <f t="shared" si="7"/>
        <v>0</v>
      </c>
      <c r="AJ457" s="20"/>
      <c r="AK457" s="20"/>
      <c r="AL457" s="20"/>
      <c r="AM457" s="20"/>
      <c r="AN457" s="20"/>
      <c r="AO457" s="20"/>
      <c r="AP457" s="20"/>
      <c r="AQ457" s="20"/>
      <c r="AR457" s="23"/>
      <c r="AS457" s="23"/>
      <c r="AT457" s="23"/>
      <c r="AU457" s="23"/>
      <c r="AV457" s="23"/>
    </row>
    <row r="458" ht="15.75" customHeight="1">
      <c r="A458" s="17" t="str">
        <f t="shared" si="1"/>
        <v>Niger-Africa2000</v>
      </c>
      <c r="B458" s="17" t="s">
        <v>126</v>
      </c>
      <c r="C458" s="18" t="s">
        <v>75</v>
      </c>
      <c r="D458" s="19" t="s">
        <v>76</v>
      </c>
      <c r="E458" s="17">
        <v>6.82339E10</v>
      </c>
      <c r="F458" s="18">
        <v>0.064</v>
      </c>
      <c r="G458" s="18">
        <v>10.0</v>
      </c>
      <c r="H458" s="18"/>
      <c r="I458" s="20" t="str">
        <f t="array" ref="I458:J458">IFNA(VLOOKUP(A458,ENERGY!$A$2:$F$2692,{5,6},0),0)</f>
        <v/>
      </c>
      <c r="J458" s="20"/>
      <c r="K458" s="20">
        <f t="array" ref="K458:S458">VLOOKUP(A458,'HUMAN RESOURCES'!$A$2:$M$2692,{2,3,4,5,6,7,8,9,10},0)</f>
        <v>0.053</v>
      </c>
      <c r="L458" s="20">
        <v>0.101</v>
      </c>
      <c r="M458" s="20">
        <v>51.0</v>
      </c>
      <c r="N458" s="20">
        <v>51.0</v>
      </c>
      <c r="O458" s="20">
        <v>0.479</v>
      </c>
      <c r="P458" s="20">
        <v>0.495</v>
      </c>
      <c r="Q458" s="20">
        <v>0.025</v>
      </c>
      <c r="R458" s="20">
        <v>1.0989815E7</v>
      </c>
      <c r="S458" s="20">
        <v>0.162</v>
      </c>
      <c r="T458" s="20">
        <f t="array" ref="T458:U458">VLOOKUP(A458,TOURISM!$A$2:$F$2692,{3,6},0)</f>
        <v>23000000</v>
      </c>
      <c r="U458" s="20">
        <v>3.2E7</v>
      </c>
      <c r="V458" s="20" t="str">
        <f t="array" ref="V458:AA458">VLOOKUP(A458,BUSINESS!$A$2:$J$2692,{4,5,6,7,8,9},0)</f>
        <v/>
      </c>
      <c r="W458" s="20"/>
      <c r="X458" s="20"/>
      <c r="Y458" s="20"/>
      <c r="Z458" s="20">
        <v>0.0</v>
      </c>
      <c r="AA458" s="20">
        <v>0.0</v>
      </c>
      <c r="AB458" s="21">
        <f t="shared" si="2"/>
        <v>6208.830631</v>
      </c>
      <c r="AC458" s="20"/>
      <c r="AD458" s="20"/>
      <c r="AE458" s="20">
        <f t="shared" ref="AE458:AE467" si="142">U458/R458</f>
        <v>2.911786959</v>
      </c>
      <c r="AF458" s="22" t="b">
        <f t="shared" si="4"/>
        <v>0</v>
      </c>
      <c r="AG458" s="20" t="b">
        <f t="shared" si="5"/>
        <v>0</v>
      </c>
      <c r="AH458" s="20" t="b">
        <f t="shared" si="6"/>
        <v>0</v>
      </c>
      <c r="AI458" s="20" t="b">
        <f t="shared" si="7"/>
        <v>0</v>
      </c>
      <c r="AJ458" s="20"/>
      <c r="AK458" s="20"/>
      <c r="AL458" s="20"/>
      <c r="AM458" s="20"/>
      <c r="AN458" s="20"/>
      <c r="AO458" s="20"/>
      <c r="AP458" s="20"/>
      <c r="AQ458" s="20"/>
      <c r="AR458" s="23"/>
      <c r="AS458" s="23"/>
      <c r="AT458" s="23"/>
      <c r="AU458" s="23"/>
      <c r="AV458" s="23"/>
    </row>
    <row r="459" ht="15.75" customHeight="1">
      <c r="A459" s="17" t="str">
        <f t="shared" si="1"/>
        <v>Niger-Africa2001</v>
      </c>
      <c r="B459" s="17" t="s">
        <v>126</v>
      </c>
      <c r="C459" s="18" t="s">
        <v>75</v>
      </c>
      <c r="D459" s="19" t="s">
        <v>77</v>
      </c>
      <c r="E459" s="17">
        <v>6.8415421373E10</v>
      </c>
      <c r="F459" s="18">
        <v>0.074</v>
      </c>
      <c r="G459" s="18">
        <v>12.0</v>
      </c>
      <c r="H459" s="18"/>
      <c r="I459" s="20" t="str">
        <f t="array" ref="I459:J459">IFNA(VLOOKUP(A459,ENERGY!$A$2:$F$2692,{5,6},0),0)</f>
        <v/>
      </c>
      <c r="J459" s="20"/>
      <c r="K459" s="20">
        <f t="array" ref="K459:S459">VLOOKUP(A459,'HUMAN RESOURCES'!$A$2:$M$2692,{2,3,4,5,6,7,8,9,10},0)</f>
        <v>0.053</v>
      </c>
      <c r="L459" s="20">
        <v>0.098</v>
      </c>
      <c r="M459" s="20">
        <v>51.0</v>
      </c>
      <c r="N459" s="20">
        <v>51.0</v>
      </c>
      <c r="O459" s="20">
        <v>0.481</v>
      </c>
      <c r="P459" s="20">
        <v>0.494</v>
      </c>
      <c r="Q459" s="20">
        <v>0.025</v>
      </c>
      <c r="R459" s="20">
        <v>1.1396434E7</v>
      </c>
      <c r="S459" s="20">
        <v>0.163</v>
      </c>
      <c r="T459" s="20">
        <f t="array" ref="T459:U459">VLOOKUP(A459,TOURISM!$A$2:$F$2692,{3,6},0)</f>
        <v>30000000</v>
      </c>
      <c r="U459" s="20">
        <v>3.3E7</v>
      </c>
      <c r="V459" s="20" t="str">
        <f t="array" ref="V459:AA459">VLOOKUP(A459,BUSINESS!$A$2:$J$2692,{4,5,6,7,8,9},0)</f>
        <v/>
      </c>
      <c r="W459" s="20"/>
      <c r="X459" s="20"/>
      <c r="Y459" s="20"/>
      <c r="Z459" s="20">
        <v>0.001</v>
      </c>
      <c r="AA459" s="20">
        <v>0.0</v>
      </c>
      <c r="AB459" s="21">
        <f t="shared" si="2"/>
        <v>6003.230605</v>
      </c>
      <c r="AC459" s="20"/>
      <c r="AD459" s="20"/>
      <c r="AE459" s="20">
        <f t="shared" si="142"/>
        <v>2.895642619</v>
      </c>
      <c r="AF459" s="22" t="b">
        <f t="shared" si="4"/>
        <v>0</v>
      </c>
      <c r="AG459" s="20" t="b">
        <f t="shared" si="5"/>
        <v>0</v>
      </c>
      <c r="AH459" s="20" t="b">
        <f t="shared" si="6"/>
        <v>0</v>
      </c>
      <c r="AI459" s="20" t="b">
        <f t="shared" si="7"/>
        <v>0</v>
      </c>
      <c r="AJ459" s="20"/>
      <c r="AK459" s="20"/>
      <c r="AL459" s="20"/>
      <c r="AM459" s="20"/>
      <c r="AN459" s="20"/>
      <c r="AO459" s="20"/>
      <c r="AP459" s="20"/>
      <c r="AQ459" s="20"/>
      <c r="AR459" s="23"/>
      <c r="AS459" s="23"/>
      <c r="AT459" s="23"/>
      <c r="AU459" s="23"/>
      <c r="AV459" s="23"/>
    </row>
    <row r="460" ht="15.75" customHeight="1">
      <c r="A460" s="17" t="str">
        <f t="shared" si="1"/>
        <v>Niger-Africa2002</v>
      </c>
      <c r="B460" s="17" t="s">
        <v>126</v>
      </c>
      <c r="C460" s="18" t="s">
        <v>75</v>
      </c>
      <c r="D460" s="19" t="s">
        <v>79</v>
      </c>
      <c r="E460" s="17">
        <v>6.8730906314E10</v>
      </c>
      <c r="F460" s="18">
        <v>0.07</v>
      </c>
      <c r="G460" s="18">
        <v>12.0</v>
      </c>
      <c r="H460" s="18"/>
      <c r="I460" s="20" t="str">
        <f t="array" ref="I460:J460">IFNA(VLOOKUP(A460,ENERGY!$A$2:$F$2692,{5,6},0),0)</f>
        <v/>
      </c>
      <c r="J460" s="20">
        <v>1412.0</v>
      </c>
      <c r="K460" s="20">
        <f t="array" ref="K460:S460">VLOOKUP(A460,'HUMAN RESOURCES'!$A$2:$M$2692,{2,3,4,5,6,7,8,9,10},0)</f>
        <v>0.052</v>
      </c>
      <c r="L460" s="20">
        <v>0.094</v>
      </c>
      <c r="M460" s="20">
        <v>52.0</v>
      </c>
      <c r="N460" s="20">
        <v>52.0</v>
      </c>
      <c r="O460" s="20">
        <v>0.483</v>
      </c>
      <c r="P460" s="20">
        <v>0.491</v>
      </c>
      <c r="Q460" s="20">
        <v>0.025</v>
      </c>
      <c r="R460" s="20">
        <v>1.1817297E7</v>
      </c>
      <c r="S460" s="20">
        <v>0.164</v>
      </c>
      <c r="T460" s="20">
        <f t="array" ref="T460:U460">VLOOKUP(A460,TOURISM!$A$2:$F$2692,{3,6},0)</f>
        <v>20000000</v>
      </c>
      <c r="U460" s="20">
        <v>2.9E7</v>
      </c>
      <c r="V460" s="20" t="str">
        <f t="array" ref="V460:AA460">VLOOKUP(A460,BUSINESS!$A$2:$J$2692,{4,5,6,7,8,9},0)</f>
        <v/>
      </c>
      <c r="W460" s="20"/>
      <c r="X460" s="20"/>
      <c r="Y460" s="20"/>
      <c r="Z460" s="20">
        <v>0.001</v>
      </c>
      <c r="AA460" s="20">
        <v>0.005</v>
      </c>
      <c r="AB460" s="21">
        <f t="shared" si="2"/>
        <v>5816.127522</v>
      </c>
      <c r="AC460" s="20"/>
      <c r="AD460" s="20">
        <f t="shared" ref="AD460:AD462" si="143">J460/R460</f>
        <v>0.0001194858689</v>
      </c>
      <c r="AE460" s="20">
        <f t="shared" si="142"/>
        <v>2.454029885</v>
      </c>
      <c r="AF460" s="22" t="b">
        <f t="shared" si="4"/>
        <v>0</v>
      </c>
      <c r="AG460" s="20" t="b">
        <f t="shared" si="5"/>
        <v>0</v>
      </c>
      <c r="AH460" s="20" t="b">
        <f t="shared" si="6"/>
        <v>0</v>
      </c>
      <c r="AI460" s="20" t="b">
        <f t="shared" si="7"/>
        <v>0</v>
      </c>
      <c r="AJ460" s="20"/>
      <c r="AK460" s="20"/>
      <c r="AL460" s="20"/>
      <c r="AM460" s="20"/>
      <c r="AN460" s="20"/>
      <c r="AO460" s="20"/>
      <c r="AP460" s="20"/>
      <c r="AQ460" s="20"/>
      <c r="AR460" s="23"/>
      <c r="AS460" s="23"/>
      <c r="AT460" s="23"/>
      <c r="AU460" s="23"/>
      <c r="AV460" s="23"/>
    </row>
    <row r="461" ht="15.75" customHeight="1">
      <c r="A461" s="17" t="str">
        <f t="shared" si="1"/>
        <v>Niger-Africa2003</v>
      </c>
      <c r="B461" s="17" t="s">
        <v>126</v>
      </c>
      <c r="C461" s="18" t="s">
        <v>75</v>
      </c>
      <c r="D461" s="19" t="s">
        <v>81</v>
      </c>
      <c r="E461" s="17">
        <v>6.9002095095E10</v>
      </c>
      <c r="F461" s="18">
        <v>0.068</v>
      </c>
      <c r="G461" s="18">
        <v>15.0</v>
      </c>
      <c r="H461" s="18"/>
      <c r="I461" s="20" t="str">
        <f t="array" ref="I461:J461">IFNA(VLOOKUP(A461,ENERGY!$A$2:$F$2692,{5,6},0),0)</f>
        <v/>
      </c>
      <c r="J461" s="20">
        <v>1085.0</v>
      </c>
      <c r="K461" s="20">
        <f t="array" ref="K461:S461">VLOOKUP(A461,'HUMAN RESOURCES'!$A$2:$M$2692,{2,3,4,5,6,7,8,9,10},0)</f>
        <v>0.052</v>
      </c>
      <c r="L461" s="20">
        <v>0.09</v>
      </c>
      <c r="M461" s="20">
        <v>53.0</v>
      </c>
      <c r="N461" s="20">
        <v>53.0</v>
      </c>
      <c r="O461" s="20">
        <v>0.486</v>
      </c>
      <c r="P461" s="20">
        <v>0.489</v>
      </c>
      <c r="Q461" s="20">
        <v>0.025</v>
      </c>
      <c r="R461" s="20">
        <v>1.225404E7</v>
      </c>
      <c r="S461" s="20">
        <v>0.165</v>
      </c>
      <c r="T461" s="20">
        <f t="array" ref="T461:U461">VLOOKUP(A461,TOURISM!$A$2:$F$2692,{3,6},0)</f>
        <v>28000000</v>
      </c>
      <c r="U461" s="20">
        <v>3.9E7</v>
      </c>
      <c r="V461" s="20" t="str">
        <f t="array" ref="V461:AA461">VLOOKUP(A461,BUSINESS!$A$2:$J$2692,{4,5,6,7,8,9},0)</f>
        <v/>
      </c>
      <c r="W461" s="20">
        <v>35.0</v>
      </c>
      <c r="X461" s="20"/>
      <c r="Y461" s="20"/>
      <c r="Z461" s="20">
        <v>0.002</v>
      </c>
      <c r="AA461" s="20">
        <v>0.007</v>
      </c>
      <c r="AB461" s="21">
        <f t="shared" si="2"/>
        <v>5630.967019</v>
      </c>
      <c r="AC461" s="20"/>
      <c r="AD461" s="20">
        <f t="shared" si="143"/>
        <v>0.00008854222771</v>
      </c>
      <c r="AE461" s="20">
        <f t="shared" si="142"/>
        <v>3.182623853</v>
      </c>
      <c r="AF461" s="22" t="b">
        <f t="shared" si="4"/>
        <v>0</v>
      </c>
      <c r="AG461" s="20" t="b">
        <f t="shared" si="5"/>
        <v>0</v>
      </c>
      <c r="AH461" s="20" t="b">
        <f t="shared" si="6"/>
        <v>0</v>
      </c>
      <c r="AI461" s="20" t="b">
        <f t="shared" si="7"/>
        <v>0</v>
      </c>
      <c r="AJ461" s="20"/>
      <c r="AK461" s="20"/>
      <c r="AL461" s="20"/>
      <c r="AM461" s="20"/>
      <c r="AN461" s="20"/>
      <c r="AO461" s="20"/>
      <c r="AP461" s="20"/>
      <c r="AQ461" s="20"/>
      <c r="AR461" s="23"/>
      <c r="AS461" s="23"/>
      <c r="AT461" s="23"/>
      <c r="AU461" s="23"/>
      <c r="AV461" s="23"/>
    </row>
    <row r="462" ht="15.75" customHeight="1">
      <c r="A462" s="17" t="str">
        <f t="shared" si="1"/>
        <v>Niger-Africa2004</v>
      </c>
      <c r="B462" s="17" t="s">
        <v>126</v>
      </c>
      <c r="C462" s="18" t="s">
        <v>75</v>
      </c>
      <c r="D462" s="19" t="s">
        <v>83</v>
      </c>
      <c r="E462" s="17">
        <v>6.9595512099E10</v>
      </c>
      <c r="F462" s="18">
        <v>0.071</v>
      </c>
      <c r="G462" s="18">
        <v>16.0</v>
      </c>
      <c r="H462" s="18"/>
      <c r="I462" s="20" t="str">
        <f t="array" ref="I462:J462">IFNA(VLOOKUP(A462,ENERGY!$A$2:$F$2692,{5,6},0),0)</f>
        <v/>
      </c>
      <c r="J462" s="20">
        <v>917.0</v>
      </c>
      <c r="K462" s="20">
        <f t="array" ref="K462:S462">VLOOKUP(A462,'HUMAN RESOURCES'!$A$2:$M$2692,{2,3,4,5,6,7,8,9,10},0)</f>
        <v>0.052</v>
      </c>
      <c r="L462" s="20">
        <v>0.086</v>
      </c>
      <c r="M462" s="20">
        <v>53.0</v>
      </c>
      <c r="N462" s="20">
        <v>53.0</v>
      </c>
      <c r="O462" s="20">
        <v>0.488</v>
      </c>
      <c r="P462" s="20">
        <v>0.487</v>
      </c>
      <c r="Q462" s="20">
        <v>0.025</v>
      </c>
      <c r="R462" s="20">
        <v>1.2708897E7</v>
      </c>
      <c r="S462" s="20">
        <v>0.166</v>
      </c>
      <c r="T462" s="20">
        <f t="array" ref="T462:U462">VLOOKUP(A462,TOURISM!$A$2:$F$2692,{3,6},0)</f>
        <v>32000000</v>
      </c>
      <c r="U462" s="20">
        <v>4.2E7</v>
      </c>
      <c r="V462" s="20" t="str">
        <f t="array" ref="V462:AA462">VLOOKUP(A462,BUSINESS!$A$2:$J$2692,{4,5,6,7,8,9},0)</f>
        <v/>
      </c>
      <c r="W462" s="20">
        <v>35.0</v>
      </c>
      <c r="X462" s="20"/>
      <c r="Y462" s="20"/>
      <c r="Z462" s="20">
        <v>0.002</v>
      </c>
      <c r="AA462" s="20">
        <v>0.014</v>
      </c>
      <c r="AB462" s="21">
        <f t="shared" si="2"/>
        <v>5476.125277</v>
      </c>
      <c r="AC462" s="20"/>
      <c r="AD462" s="20">
        <f t="shared" si="143"/>
        <v>0.00007215417672</v>
      </c>
      <c r="AE462" s="20">
        <f t="shared" si="142"/>
        <v>3.304771453</v>
      </c>
      <c r="AF462" s="22" t="b">
        <f t="shared" si="4"/>
        <v>0</v>
      </c>
      <c r="AG462" s="20" t="b">
        <f t="shared" si="5"/>
        <v>0</v>
      </c>
      <c r="AH462" s="20" t="b">
        <f t="shared" si="6"/>
        <v>0</v>
      </c>
      <c r="AI462" s="20" t="b">
        <f t="shared" si="7"/>
        <v>0</v>
      </c>
      <c r="AJ462" s="20"/>
      <c r="AK462" s="20"/>
      <c r="AL462" s="20"/>
      <c r="AM462" s="20"/>
      <c r="AN462" s="20"/>
      <c r="AO462" s="20"/>
      <c r="AP462" s="20"/>
      <c r="AQ462" s="20"/>
      <c r="AR462" s="23"/>
      <c r="AS462" s="23"/>
      <c r="AT462" s="23"/>
      <c r="AU462" s="23"/>
      <c r="AV462" s="23"/>
    </row>
    <row r="463" ht="15.75" customHeight="1">
      <c r="A463" s="17" t="str">
        <f t="shared" si="1"/>
        <v>Niger-Africa2005</v>
      </c>
      <c r="B463" s="17" t="s">
        <v>126</v>
      </c>
      <c r="C463" s="18" t="s">
        <v>75</v>
      </c>
      <c r="D463" s="19" t="s">
        <v>84</v>
      </c>
      <c r="E463" s="17">
        <v>6.9668635E10</v>
      </c>
      <c r="F463" s="18">
        <v>0.077</v>
      </c>
      <c r="G463" s="18">
        <v>20.0</v>
      </c>
      <c r="H463" s="18"/>
      <c r="I463" s="20">
        <f t="array" ref="I463:J463">IFNA(VLOOKUP(A463,ENERGY!$A$2:$F$2692,{5,6},0),0)</f>
        <v>0</v>
      </c>
      <c r="J463" s="20">
        <v>0.0</v>
      </c>
      <c r="K463" s="20">
        <f t="array" ref="K463:S463">VLOOKUP(A463,'HUMAN RESOURCES'!$A$2:$M$2692,{2,3,4,5,6,7,8,9,10},0)</f>
        <v>0.051</v>
      </c>
      <c r="L463" s="20">
        <v>0.082</v>
      </c>
      <c r="M463" s="20">
        <v>54.0</v>
      </c>
      <c r="N463" s="20">
        <v>54.0</v>
      </c>
      <c r="O463" s="20">
        <v>0.49</v>
      </c>
      <c r="P463" s="20">
        <v>0.485</v>
      </c>
      <c r="Q463" s="20">
        <v>0.025</v>
      </c>
      <c r="R463" s="20">
        <v>1.3183798E7</v>
      </c>
      <c r="S463" s="20">
        <v>0.167</v>
      </c>
      <c r="T463" s="20">
        <f t="array" ref="T463:U463">VLOOKUP(A463,TOURISM!$A$2:$F$2692,{3,6},0)</f>
        <v>44000000</v>
      </c>
      <c r="U463" s="20">
        <v>4.2E7</v>
      </c>
      <c r="V463" s="20">
        <f t="array" ref="V463:AA463">VLOOKUP(A463,BUSINESS!$A$2:$J$2692,{4,5,6,7,8,9},0)</f>
        <v>0.423</v>
      </c>
      <c r="W463" s="20">
        <v>35.0</v>
      </c>
      <c r="X463" s="20"/>
      <c r="Y463" s="20">
        <v>270.0</v>
      </c>
      <c r="Z463" s="20">
        <v>0.002</v>
      </c>
      <c r="AA463" s="20">
        <v>0.025</v>
      </c>
      <c r="AB463" s="21">
        <f t="shared" si="2"/>
        <v>5284.413111</v>
      </c>
      <c r="AC463" s="20"/>
      <c r="AD463" s="20"/>
      <c r="AE463" s="20">
        <f t="shared" si="142"/>
        <v>3.185728422</v>
      </c>
      <c r="AF463" s="22" t="b">
        <f t="shared" si="4"/>
        <v>0</v>
      </c>
      <c r="AG463" s="20" t="b">
        <f t="shared" si="5"/>
        <v>0</v>
      </c>
      <c r="AH463" s="20" t="b">
        <f t="shared" si="6"/>
        <v>0</v>
      </c>
      <c r="AI463" s="20" t="b">
        <f t="shared" si="7"/>
        <v>0</v>
      </c>
      <c r="AJ463" s="20"/>
      <c r="AK463" s="20"/>
      <c r="AL463" s="20"/>
      <c r="AM463" s="20"/>
      <c r="AN463" s="20"/>
      <c r="AO463" s="20"/>
      <c r="AP463" s="20"/>
      <c r="AQ463" s="20"/>
      <c r="AR463" s="23"/>
      <c r="AS463" s="23"/>
      <c r="AT463" s="23"/>
      <c r="AU463" s="23"/>
      <c r="AV463" s="23"/>
    </row>
    <row r="464" ht="15.75" customHeight="1">
      <c r="A464" s="17" t="str">
        <f t="shared" si="1"/>
        <v>Niger-Africa2006</v>
      </c>
      <c r="B464" s="17" t="s">
        <v>126</v>
      </c>
      <c r="C464" s="18" t="s">
        <v>75</v>
      </c>
      <c r="D464" s="19" t="s">
        <v>85</v>
      </c>
      <c r="E464" s="17">
        <v>6.9971912138E10</v>
      </c>
      <c r="F464" s="18">
        <v>0.079</v>
      </c>
      <c r="G464" s="18">
        <v>21.0</v>
      </c>
      <c r="H464" s="18"/>
      <c r="I464" s="20" t="str">
        <f t="array" ref="I464:J464">IFNA(VLOOKUP(A464,ENERGY!$A$2:$F$2692,{5,6},0),0)</f>
        <v/>
      </c>
      <c r="J464" s="20">
        <v>964.0</v>
      </c>
      <c r="K464" s="20">
        <f t="array" ref="K464:S464">VLOOKUP(A464,'HUMAN RESOURCES'!$A$2:$M$2692,{2,3,4,5,6,7,8,9,10},0)</f>
        <v>0.051</v>
      </c>
      <c r="L464" s="20">
        <v>0.079</v>
      </c>
      <c r="M464" s="20">
        <v>55.0</v>
      </c>
      <c r="N464" s="20">
        <v>55.0</v>
      </c>
      <c r="O464" s="20">
        <v>0.492</v>
      </c>
      <c r="P464" s="20">
        <v>0.483</v>
      </c>
      <c r="Q464" s="20">
        <v>0.025</v>
      </c>
      <c r="R464" s="20">
        <v>1.3679705E7</v>
      </c>
      <c r="S464" s="20">
        <v>0.169</v>
      </c>
      <c r="T464" s="20">
        <f t="array" ref="T464:U464">VLOOKUP(A464,TOURISM!$A$2:$F$2692,{3,6},0)</f>
        <v>39000000</v>
      </c>
      <c r="U464" s="20">
        <v>4.2E7</v>
      </c>
      <c r="V464" s="20">
        <f t="array" ref="V464:AA464">VLOOKUP(A464,BUSINESS!$A$2:$J$2692,{4,5,6,7,8,9},0)</f>
        <v>0.423</v>
      </c>
      <c r="W464" s="20">
        <v>24.0</v>
      </c>
      <c r="X464" s="20"/>
      <c r="Y464" s="20">
        <v>270.0</v>
      </c>
      <c r="Z464" s="20">
        <v>0.003</v>
      </c>
      <c r="AA464" s="20">
        <v>0.035</v>
      </c>
      <c r="AB464" s="21">
        <f t="shared" si="2"/>
        <v>5115.01616</v>
      </c>
      <c r="AC464" s="20"/>
      <c r="AD464" s="20">
        <f>J464/R464</f>
        <v>0.00007046935588</v>
      </c>
      <c r="AE464" s="20">
        <f t="shared" si="142"/>
        <v>3.070241646</v>
      </c>
      <c r="AF464" s="22" t="b">
        <f t="shared" si="4"/>
        <v>0</v>
      </c>
      <c r="AG464" s="20" t="b">
        <f t="shared" si="5"/>
        <v>0</v>
      </c>
      <c r="AH464" s="20" t="b">
        <f t="shared" si="6"/>
        <v>0</v>
      </c>
      <c r="AI464" s="20" t="b">
        <f t="shared" si="7"/>
        <v>0</v>
      </c>
      <c r="AJ464" s="20"/>
      <c r="AK464" s="20"/>
      <c r="AL464" s="20"/>
      <c r="AM464" s="20"/>
      <c r="AN464" s="20"/>
      <c r="AO464" s="20"/>
      <c r="AP464" s="20"/>
      <c r="AQ464" s="20"/>
      <c r="AR464" s="23"/>
      <c r="AS464" s="23"/>
      <c r="AT464" s="23"/>
      <c r="AU464" s="23"/>
      <c r="AV464" s="23"/>
    </row>
    <row r="465" ht="15.75" customHeight="1">
      <c r="A465" s="17" t="str">
        <f t="shared" si="1"/>
        <v>Niger-Africa2007</v>
      </c>
      <c r="B465" s="17" t="s">
        <v>126</v>
      </c>
      <c r="C465" s="18" t="s">
        <v>75</v>
      </c>
      <c r="D465" s="19" t="s">
        <v>86</v>
      </c>
      <c r="E465" s="17">
        <v>7.0984568429E10</v>
      </c>
      <c r="F465" s="18">
        <v>0.074</v>
      </c>
      <c r="G465" s="18">
        <v>22.0</v>
      </c>
      <c r="H465" s="18"/>
      <c r="I465" s="20">
        <f t="array" ref="I465:J465">IFNA(VLOOKUP(A465,ENERGY!$A$2:$F$2692,{5,6},0),0)</f>
        <v>0</v>
      </c>
      <c r="J465" s="20">
        <v>0.0</v>
      </c>
      <c r="K465" s="20">
        <f t="array" ref="K465:S465">VLOOKUP(A465,'HUMAN RESOURCES'!$A$2:$M$2692,{2,3,4,5,6,7,8,9,10},0)</f>
        <v>0.051</v>
      </c>
      <c r="L465" s="20">
        <v>0.075</v>
      </c>
      <c r="M465" s="20">
        <v>55.0</v>
      </c>
      <c r="N465" s="20">
        <v>55.0</v>
      </c>
      <c r="O465" s="20">
        <v>0.494</v>
      </c>
      <c r="P465" s="20">
        <v>0.481</v>
      </c>
      <c r="Q465" s="20">
        <v>0.025</v>
      </c>
      <c r="R465" s="20">
        <v>1.4197289E7</v>
      </c>
      <c r="S465" s="20">
        <v>0.17</v>
      </c>
      <c r="T465" s="20">
        <f t="array" ref="T465:U465">VLOOKUP(A465,TOURISM!$A$2:$F$2692,{3,6},0)</f>
        <v>44000000</v>
      </c>
      <c r="U465" s="20">
        <v>4.8E7</v>
      </c>
      <c r="V465" s="20">
        <f t="array" ref="V465:AA465">VLOOKUP(A465,BUSINESS!$A$2:$J$2692,{4,5,6,7,8,9},0)</f>
        <v>0.424</v>
      </c>
      <c r="W465" s="20">
        <v>23.0</v>
      </c>
      <c r="X465" s="20"/>
      <c r="Y465" s="20">
        <v>270.0</v>
      </c>
      <c r="Z465" s="20">
        <v>0.004</v>
      </c>
      <c r="AA465" s="20">
        <v>0.063</v>
      </c>
      <c r="AB465" s="21">
        <f t="shared" si="2"/>
        <v>4999.867822</v>
      </c>
      <c r="AC465" s="20"/>
      <c r="AD465" s="20"/>
      <c r="AE465" s="20">
        <f t="shared" si="142"/>
        <v>3.380927162</v>
      </c>
      <c r="AF465" s="22" t="b">
        <f t="shared" si="4"/>
        <v>0</v>
      </c>
      <c r="AG465" s="20" t="b">
        <f t="shared" si="5"/>
        <v>0</v>
      </c>
      <c r="AH465" s="20" t="b">
        <f t="shared" si="6"/>
        <v>0</v>
      </c>
      <c r="AI465" s="20" t="b">
        <f t="shared" si="7"/>
        <v>0</v>
      </c>
      <c r="AJ465" s="20"/>
      <c r="AK465" s="20"/>
      <c r="AL465" s="20"/>
      <c r="AM465" s="20"/>
      <c r="AN465" s="20"/>
      <c r="AO465" s="20"/>
      <c r="AP465" s="20"/>
      <c r="AQ465" s="20"/>
      <c r="AR465" s="23"/>
      <c r="AS465" s="23"/>
      <c r="AT465" s="23"/>
      <c r="AU465" s="23"/>
      <c r="AV465" s="23"/>
    </row>
    <row r="466" ht="15.75" customHeight="1">
      <c r="A466" s="17" t="str">
        <f t="shared" si="1"/>
        <v>Niger-Africa2008</v>
      </c>
      <c r="B466" s="17" t="s">
        <v>126</v>
      </c>
      <c r="C466" s="18" t="s">
        <v>75</v>
      </c>
      <c r="D466" s="19" t="s">
        <v>87</v>
      </c>
      <c r="E466" s="17">
        <v>7.1803278689E10</v>
      </c>
      <c r="F466" s="18">
        <v>0.071</v>
      </c>
      <c r="G466" s="18">
        <v>26.0</v>
      </c>
      <c r="H466" s="18"/>
      <c r="I466" s="20" t="str">
        <f t="array" ref="I466:J466">IFNA(VLOOKUP(A466,ENERGY!$A$2:$F$2692,{5,6},0),0)</f>
        <v/>
      </c>
      <c r="J466" s="20">
        <v>821.0</v>
      </c>
      <c r="K466" s="20">
        <f t="array" ref="K466:S466">VLOOKUP(A466,'HUMAN RESOURCES'!$A$2:$M$2692,{2,3,4,5,6,7,8,9,10},0)</f>
        <v>0.05</v>
      </c>
      <c r="L466" s="20">
        <v>0.072</v>
      </c>
      <c r="M466" s="20">
        <v>56.0</v>
      </c>
      <c r="N466" s="20">
        <v>56.0</v>
      </c>
      <c r="O466" s="20">
        <v>0.496</v>
      </c>
      <c r="P466" s="20">
        <v>0.479</v>
      </c>
      <c r="Q466" s="20">
        <v>0.026</v>
      </c>
      <c r="R466" s="20">
        <v>1.4737895E7</v>
      </c>
      <c r="S466" s="20">
        <v>0.172</v>
      </c>
      <c r="T466" s="20">
        <f t="array" ref="T466:U466">VLOOKUP(A466,TOURISM!$A$2:$F$2692,{3,6},0)</f>
        <v>86000000</v>
      </c>
      <c r="U466" s="20">
        <v>9.8E7</v>
      </c>
      <c r="V466" s="20">
        <f t="array" ref="V466:AA466">VLOOKUP(A466,BUSINESS!$A$2:$J$2692,{4,5,6,7,8,9},0)</f>
        <v>0.423</v>
      </c>
      <c r="W466" s="20">
        <v>19.0</v>
      </c>
      <c r="X466" s="20"/>
      <c r="Y466" s="20">
        <v>270.0</v>
      </c>
      <c r="Z466" s="20">
        <v>0.007</v>
      </c>
      <c r="AA466" s="20">
        <v>0.129</v>
      </c>
      <c r="AB466" s="21">
        <f t="shared" si="2"/>
        <v>4872.017251</v>
      </c>
      <c r="AC466" s="20"/>
      <c r="AD466" s="20">
        <f t="shared" ref="AD466:AD467" si="144">J466/R466</f>
        <v>0.00005570673424</v>
      </c>
      <c r="AE466" s="20">
        <f t="shared" si="142"/>
        <v>6.649524915</v>
      </c>
      <c r="AF466" s="22" t="b">
        <f t="shared" si="4"/>
        <v>0</v>
      </c>
      <c r="AG466" s="20" t="b">
        <f t="shared" si="5"/>
        <v>0</v>
      </c>
      <c r="AH466" s="20" t="b">
        <f t="shared" si="6"/>
        <v>0</v>
      </c>
      <c r="AI466" s="20" t="b">
        <f t="shared" si="7"/>
        <v>0</v>
      </c>
      <c r="AJ466" s="20"/>
      <c r="AK466" s="20"/>
      <c r="AL466" s="20"/>
      <c r="AM466" s="20"/>
      <c r="AN466" s="20"/>
      <c r="AO466" s="20"/>
      <c r="AP466" s="20"/>
      <c r="AQ466" s="20"/>
      <c r="AR466" s="23"/>
      <c r="AS466" s="23"/>
      <c r="AT466" s="23"/>
      <c r="AU466" s="23"/>
      <c r="AV466" s="23"/>
    </row>
    <row r="467" ht="15.75" customHeight="1">
      <c r="A467" s="17" t="str">
        <f t="shared" si="1"/>
        <v>Niger-Africa2009</v>
      </c>
      <c r="B467" s="17" t="s">
        <v>126</v>
      </c>
      <c r="C467" s="18" t="s">
        <v>75</v>
      </c>
      <c r="D467" s="19" t="s">
        <v>88</v>
      </c>
      <c r="E467" s="17">
        <v>7.2306820396E10</v>
      </c>
      <c r="F467" s="18">
        <v>0.077</v>
      </c>
      <c r="G467" s="18">
        <v>27.0</v>
      </c>
      <c r="H467" s="18"/>
      <c r="I467" s="20" t="str">
        <f t="array" ref="I467:J467">IFNA(VLOOKUP(A467,ENERGY!$A$2:$F$2692,{5,6},0),0)</f>
        <v/>
      </c>
      <c r="J467" s="20">
        <v>829.0</v>
      </c>
      <c r="K467" s="20">
        <f t="array" ref="K467:S467">VLOOKUP(A467,'HUMAN RESOURCES'!$A$2:$M$2692,{2,3,4,5,6,7,8,9,10},0)</f>
        <v>0.05</v>
      </c>
      <c r="L467" s="20">
        <v>0.069</v>
      </c>
      <c r="M467" s="20">
        <v>57.0</v>
      </c>
      <c r="N467" s="20">
        <v>56.0</v>
      </c>
      <c r="O467" s="20">
        <v>0.497</v>
      </c>
      <c r="P467" s="20">
        <v>0.477</v>
      </c>
      <c r="Q467" s="20">
        <v>0.026</v>
      </c>
      <c r="R467" s="20">
        <v>1.5302948E7</v>
      </c>
      <c r="S467" s="20">
        <v>0.174</v>
      </c>
      <c r="T467" s="20">
        <f t="array" ref="T467:U467">VLOOKUP(A467,TOURISM!$A$2:$F$2692,{3,6},0)</f>
        <v>69000000</v>
      </c>
      <c r="U467" s="20">
        <v>8.4E7</v>
      </c>
      <c r="V467" s="20">
        <f t="array" ref="V467:AA467">VLOOKUP(A467,BUSINESS!$A$2:$J$2692,{4,5,6,7,8,9},0)</f>
        <v>0.465</v>
      </c>
      <c r="W467" s="20">
        <v>17.0</v>
      </c>
      <c r="X467" s="20"/>
      <c r="Y467" s="20">
        <v>270.0</v>
      </c>
      <c r="Z467" s="20">
        <v>0.008</v>
      </c>
      <c r="AA467" s="20">
        <v>0.17</v>
      </c>
      <c r="AB467" s="21">
        <f t="shared" si="2"/>
        <v>4725.025557</v>
      </c>
      <c r="AC467" s="20"/>
      <c r="AD467" s="20">
        <f t="shared" si="144"/>
        <v>0.00005417256858</v>
      </c>
      <c r="AE467" s="20">
        <f t="shared" si="142"/>
        <v>5.489138433</v>
      </c>
      <c r="AF467" s="22" t="b">
        <f t="shared" si="4"/>
        <v>0</v>
      </c>
      <c r="AG467" s="20" t="b">
        <f t="shared" si="5"/>
        <v>0</v>
      </c>
      <c r="AH467" s="20" t="b">
        <f t="shared" si="6"/>
        <v>0</v>
      </c>
      <c r="AI467" s="20" t="b">
        <f t="shared" si="7"/>
        <v>0</v>
      </c>
      <c r="AJ467" s="20"/>
      <c r="AK467" s="20"/>
      <c r="AL467" s="20"/>
      <c r="AM467" s="20"/>
      <c r="AN467" s="20"/>
      <c r="AO467" s="20"/>
      <c r="AP467" s="20"/>
      <c r="AQ467" s="20"/>
      <c r="AR467" s="23"/>
      <c r="AS467" s="23"/>
      <c r="AT467" s="23"/>
      <c r="AU467" s="23"/>
      <c r="AV467" s="23"/>
    </row>
    <row r="468" ht="15.75" customHeight="1">
      <c r="A468" s="17" t="str">
        <f t="shared" si="1"/>
        <v>Niger-Africa2010</v>
      </c>
      <c r="B468" s="17" t="s">
        <v>126</v>
      </c>
      <c r="C468" s="18" t="s">
        <v>75</v>
      </c>
      <c r="D468" s="19" t="s">
        <v>89</v>
      </c>
      <c r="E468" s="17">
        <v>7.2309738921E10</v>
      </c>
      <c r="F468" s="18">
        <v>0.069</v>
      </c>
      <c r="G468" s="18">
        <v>24.0</v>
      </c>
      <c r="H468" s="18"/>
      <c r="I468" s="20">
        <f t="array" ref="I468:J468">IFNA(VLOOKUP(A468,ENERGY!$A$2:$F$2692,{5,6},0),0)</f>
        <v>0</v>
      </c>
      <c r="J468" s="20">
        <v>0.0</v>
      </c>
      <c r="K468" s="20">
        <f t="array" ref="K468:S468">VLOOKUP(A468,'HUMAN RESOURCES'!$A$2:$M$2692,{2,3,4,5,6,7,8,9,10},0)</f>
        <v>0.05</v>
      </c>
      <c r="L468" s="20">
        <v>0.066</v>
      </c>
      <c r="M468" s="20">
        <v>57.0</v>
      </c>
      <c r="N468" s="20">
        <v>57.0</v>
      </c>
      <c r="O468" s="20">
        <v>0.498</v>
      </c>
      <c r="P468" s="20">
        <v>0.476</v>
      </c>
      <c r="Q468" s="20">
        <v>0.026</v>
      </c>
      <c r="R468" s="20">
        <v>1.5893746E7</v>
      </c>
      <c r="S468" s="20">
        <v>0.176</v>
      </c>
      <c r="T468" s="20">
        <f t="array" ref="T468:U468">VLOOKUP(A468,TOURISM!$A$2:$F$2692,{3,6},0)</f>
        <v>86000000</v>
      </c>
      <c r="U468" s="20"/>
      <c r="V468" s="20">
        <f t="array" ref="V468:AA468">VLOOKUP(A468,BUSINESS!$A$2:$J$2692,{4,5,6,7,8,9},0)</f>
        <v>0.465</v>
      </c>
      <c r="W468" s="20">
        <v>17.0</v>
      </c>
      <c r="X468" s="20"/>
      <c r="Y468" s="20">
        <v>270.0</v>
      </c>
      <c r="Z468" s="20">
        <v>0.008</v>
      </c>
      <c r="AA468" s="20">
        <v>0.231</v>
      </c>
      <c r="AB468" s="21">
        <f t="shared" si="2"/>
        <v>4549.57182</v>
      </c>
      <c r="AC468" s="20"/>
      <c r="AD468" s="20"/>
      <c r="AE468" s="20"/>
      <c r="AF468" s="22" t="b">
        <f t="shared" si="4"/>
        <v>0</v>
      </c>
      <c r="AG468" s="20" t="b">
        <f t="shared" si="5"/>
        <v>0</v>
      </c>
      <c r="AH468" s="20" t="b">
        <f t="shared" si="6"/>
        <v>0</v>
      </c>
      <c r="AI468" s="20" t="b">
        <f t="shared" si="7"/>
        <v>0</v>
      </c>
      <c r="AJ468" s="20"/>
      <c r="AK468" s="20"/>
      <c r="AL468" s="20"/>
      <c r="AM468" s="20"/>
      <c r="AN468" s="20"/>
      <c r="AO468" s="20"/>
      <c r="AP468" s="20"/>
      <c r="AQ468" s="20"/>
      <c r="AR468" s="23"/>
      <c r="AS468" s="23"/>
      <c r="AT468" s="23"/>
      <c r="AU468" s="23"/>
      <c r="AV468" s="23"/>
    </row>
    <row r="469" ht="15.75" customHeight="1">
      <c r="A469" s="17" t="str">
        <f t="shared" si="1"/>
        <v>Niger-Africa2011</v>
      </c>
      <c r="B469" s="17" t="s">
        <v>126</v>
      </c>
      <c r="C469" s="18" t="s">
        <v>75</v>
      </c>
      <c r="D469" s="19" t="s">
        <v>90</v>
      </c>
      <c r="E469" s="17">
        <v>7.2336972322E10</v>
      </c>
      <c r="F469" s="18">
        <v>0.068</v>
      </c>
      <c r="G469" s="18">
        <v>25.0</v>
      </c>
      <c r="H469" s="18"/>
      <c r="I469" s="20" t="str">
        <f t="array" ref="I469:J469">IFNA(VLOOKUP(A469,ENERGY!$A$2:$F$2692,{5,6},0),0)</f>
        <v/>
      </c>
      <c r="J469" s="20">
        <v>880.0</v>
      </c>
      <c r="K469" s="20">
        <f t="array" ref="K469:S469">VLOOKUP(A469,'HUMAN RESOURCES'!$A$2:$M$2692,{2,3,4,5,6,7,8,9,10},0)</f>
        <v>0.05</v>
      </c>
      <c r="L469" s="20">
        <v>0.064</v>
      </c>
      <c r="M469" s="20">
        <v>58.0</v>
      </c>
      <c r="N469" s="20">
        <v>57.0</v>
      </c>
      <c r="O469" s="20">
        <v>0.499</v>
      </c>
      <c r="P469" s="20">
        <v>0.475</v>
      </c>
      <c r="Q469" s="20">
        <v>0.026</v>
      </c>
      <c r="R469" s="20">
        <v>1.6511462E7</v>
      </c>
      <c r="S469" s="20">
        <v>0.178</v>
      </c>
      <c r="T469" s="20">
        <f t="array" ref="T469:U469">VLOOKUP(A469,TOURISM!$A$2:$F$2692,{3,6},0)</f>
        <v>86000000</v>
      </c>
      <c r="U469" s="20"/>
      <c r="V469" s="20">
        <f t="array" ref="V469:AA469">VLOOKUP(A469,BUSINESS!$A$2:$J$2692,{4,5,6,7,8,9},0)</f>
        <v>0.438</v>
      </c>
      <c r="W469" s="20">
        <v>17.0</v>
      </c>
      <c r="X469" s="20"/>
      <c r="Y469" s="20">
        <v>270.0</v>
      </c>
      <c r="Z469" s="20">
        <v>0.013</v>
      </c>
      <c r="AA469" s="20">
        <v>0.287</v>
      </c>
      <c r="AB469" s="21">
        <f t="shared" si="2"/>
        <v>4381.015583</v>
      </c>
      <c r="AC469" s="20"/>
      <c r="AD469" s="20">
        <f t="shared" ref="AD469:AD470" si="145">J469/R469</f>
        <v>0.00005329631016</v>
      </c>
      <c r="AE469" s="20"/>
      <c r="AF469" s="22" t="b">
        <f t="shared" si="4"/>
        <v>0</v>
      </c>
      <c r="AG469" s="20" t="b">
        <f t="shared" si="5"/>
        <v>0</v>
      </c>
      <c r="AH469" s="20" t="b">
        <f t="shared" si="6"/>
        <v>0</v>
      </c>
      <c r="AI469" s="20" t="b">
        <f t="shared" si="7"/>
        <v>0</v>
      </c>
      <c r="AJ469" s="20"/>
      <c r="AK469" s="20"/>
      <c r="AL469" s="20"/>
      <c r="AM469" s="20"/>
      <c r="AN469" s="20"/>
      <c r="AO469" s="20"/>
      <c r="AP469" s="20"/>
      <c r="AQ469" s="20"/>
      <c r="AR469" s="23"/>
      <c r="AS469" s="23"/>
      <c r="AT469" s="23"/>
      <c r="AU469" s="23"/>
      <c r="AV469" s="23"/>
    </row>
    <row r="470" ht="15.75" customHeight="1">
      <c r="A470" s="17" t="str">
        <f t="shared" si="1"/>
        <v>Niger-Africa2012</v>
      </c>
      <c r="B470" s="17" t="s">
        <v>126</v>
      </c>
      <c r="C470" s="18" t="s">
        <v>75</v>
      </c>
      <c r="D470" s="19" t="s">
        <v>91</v>
      </c>
      <c r="E470" s="17">
        <v>7.2546194E10</v>
      </c>
      <c r="F470" s="18">
        <v>0.072</v>
      </c>
      <c r="G470" s="18">
        <v>25.0</v>
      </c>
      <c r="H470" s="18"/>
      <c r="I470" s="20" t="str">
        <f t="array" ref="I470:J470">IFNA(VLOOKUP(A470,ENERGY!$A$2:$F$2692,{5,6},0),0)</f>
        <v/>
      </c>
      <c r="J470" s="20">
        <v>807.0</v>
      </c>
      <c r="K470" s="20">
        <f t="array" ref="K470:S470">VLOOKUP(A470,'HUMAN RESOURCES'!$A$2:$M$2692,{2,3,4,5,6,7,8,9,10},0)</f>
        <v>0.05</v>
      </c>
      <c r="L470" s="20">
        <v>0.062</v>
      </c>
      <c r="M470" s="20">
        <v>58.0</v>
      </c>
      <c r="N470" s="20">
        <v>58.0</v>
      </c>
      <c r="O470" s="20">
        <v>0.5</v>
      </c>
      <c r="P470" s="20">
        <v>0.474</v>
      </c>
      <c r="Q470" s="20">
        <v>0.026</v>
      </c>
      <c r="R470" s="20">
        <v>1.7157042E7</v>
      </c>
      <c r="S470" s="20">
        <v>0.18</v>
      </c>
      <c r="T470" s="20" t="str">
        <f t="array" ref="T470:U470">VLOOKUP(A470,TOURISM!$A$2:$F$2692,{3,6},0)</f>
        <v/>
      </c>
      <c r="U470" s="20"/>
      <c r="V470" s="20">
        <f t="array" ref="V470:AA470">VLOOKUP(A470,BUSINESS!$A$2:$J$2692,{4,5,6,7,8,9},0)</f>
        <v>0.438</v>
      </c>
      <c r="W470" s="20">
        <v>17.0</v>
      </c>
      <c r="X470" s="20">
        <v>174.0</v>
      </c>
      <c r="Y470" s="20">
        <v>270.0</v>
      </c>
      <c r="Z470" s="20">
        <v>0.014</v>
      </c>
      <c r="AA470" s="20">
        <v>0.314</v>
      </c>
      <c r="AB470" s="21">
        <f t="shared" si="2"/>
        <v>4228.362558</v>
      </c>
      <c r="AC470" s="20"/>
      <c r="AD470" s="20">
        <f t="shared" si="145"/>
        <v>0.00004703608</v>
      </c>
      <c r="AE470" s="20"/>
      <c r="AF470" s="22" t="b">
        <f t="shared" si="4"/>
        <v>0</v>
      </c>
      <c r="AG470" s="20" t="b">
        <f t="shared" si="5"/>
        <v>0</v>
      </c>
      <c r="AH470" s="20" t="b">
        <f t="shared" si="6"/>
        <v>0</v>
      </c>
      <c r="AI470" s="20" t="b">
        <f t="shared" si="7"/>
        <v>0</v>
      </c>
      <c r="AJ470" s="20"/>
      <c r="AK470" s="20"/>
      <c r="AL470" s="20"/>
      <c r="AM470" s="20"/>
      <c r="AN470" s="20"/>
      <c r="AO470" s="20"/>
      <c r="AP470" s="20"/>
      <c r="AQ470" s="20"/>
      <c r="AR470" s="23"/>
      <c r="AS470" s="23"/>
      <c r="AT470" s="23"/>
      <c r="AU470" s="23"/>
      <c r="AV470" s="23"/>
    </row>
    <row r="471" ht="15.75" customHeight="1">
      <c r="A471" s="17" t="str">
        <f t="shared" si="1"/>
        <v>Nigeria-Africa2000</v>
      </c>
      <c r="B471" s="17" t="s">
        <v>127</v>
      </c>
      <c r="C471" s="18" t="s">
        <v>75</v>
      </c>
      <c r="D471" s="19" t="s">
        <v>76</v>
      </c>
      <c r="E471" s="17">
        <v>7.395237497E10</v>
      </c>
      <c r="F471" s="18">
        <v>0.046</v>
      </c>
      <c r="G471" s="18">
        <v>17.0</v>
      </c>
      <c r="H471" s="18">
        <v>0.213</v>
      </c>
      <c r="I471" s="20" t="str">
        <f t="array" ref="I471:J471">IFNA(VLOOKUP(A471,ENERGY!$A$2:$F$2692,{5,6},0),0)</f>
        <v/>
      </c>
      <c r="J471" s="20"/>
      <c r="K471" s="20">
        <f t="array" ref="K471:S471">VLOOKUP(A471,'HUMAN RESOURCES'!$A$2:$M$2692,{2,3,4,5,6,7,8,9,10},0)</f>
        <v>0.043</v>
      </c>
      <c r="L471" s="20">
        <v>0.113</v>
      </c>
      <c r="M471" s="20">
        <v>47.0</v>
      </c>
      <c r="N471" s="20">
        <v>46.0</v>
      </c>
      <c r="O471" s="20">
        <v>0.435</v>
      </c>
      <c r="P471" s="20">
        <v>0.537</v>
      </c>
      <c r="Q471" s="20">
        <v>0.028</v>
      </c>
      <c r="R471" s="20">
        <v>1.22876727E8</v>
      </c>
      <c r="S471" s="20">
        <v>0.348</v>
      </c>
      <c r="T471" s="20">
        <f t="array" ref="T471:U471">VLOOKUP(A471,TOURISM!$A$2:$F$2692,{3,6},0)</f>
        <v>186000000</v>
      </c>
      <c r="U471" s="20">
        <v>6.1E8</v>
      </c>
      <c r="V471" s="20" t="str">
        <f t="array" ref="V471:AA471">VLOOKUP(A471,BUSINESS!$A$2:$J$2692,{4,5,6,7,8,9},0)</f>
        <v/>
      </c>
      <c r="W471" s="20"/>
      <c r="X471" s="20"/>
      <c r="Y471" s="20"/>
      <c r="Z471" s="20">
        <v>0.001</v>
      </c>
      <c r="AA471" s="20">
        <v>0.0</v>
      </c>
      <c r="AB471" s="21">
        <f t="shared" si="2"/>
        <v>601.8419987</v>
      </c>
      <c r="AC471" s="20"/>
      <c r="AD471" s="20"/>
      <c r="AE471" s="20">
        <f t="shared" ref="AE471:AE474" si="146">U471/R471</f>
        <v>4.964324937</v>
      </c>
      <c r="AF471" s="22" t="b">
        <f t="shared" si="4"/>
        <v>0</v>
      </c>
      <c r="AG471" s="20" t="b">
        <f t="shared" si="5"/>
        <v>0</v>
      </c>
      <c r="AH471" s="20" t="b">
        <f t="shared" si="6"/>
        <v>0</v>
      </c>
      <c r="AI471" s="20" t="b">
        <f t="shared" si="7"/>
        <v>0</v>
      </c>
      <c r="AJ471" s="20"/>
      <c r="AK471" s="20"/>
      <c r="AL471" s="20"/>
      <c r="AM471" s="20"/>
      <c r="AN471" s="20"/>
      <c r="AO471" s="20"/>
      <c r="AP471" s="20"/>
      <c r="AQ471" s="20"/>
      <c r="AR471" s="23"/>
      <c r="AS471" s="23"/>
      <c r="AT471" s="23"/>
      <c r="AU471" s="23"/>
      <c r="AV471" s="23"/>
    </row>
    <row r="472" ht="15.75" customHeight="1">
      <c r="A472" s="17" t="str">
        <f t="shared" si="1"/>
        <v>Nigeria-Africa2001</v>
      </c>
      <c r="B472" s="17" t="s">
        <v>127</v>
      </c>
      <c r="C472" s="18" t="s">
        <v>75</v>
      </c>
      <c r="D472" s="19" t="s">
        <v>77</v>
      </c>
      <c r="E472" s="17">
        <v>7.4147754854E10</v>
      </c>
      <c r="F472" s="18">
        <v>0.048</v>
      </c>
      <c r="G472" s="18">
        <v>18.0</v>
      </c>
      <c r="H472" s="18">
        <v>0.234</v>
      </c>
      <c r="I472" s="20">
        <f t="array" ref="I472:J472">IFNA(VLOOKUP(A472,ENERGY!$A$2:$F$2692,{5,6},0),0)</f>
        <v>118325</v>
      </c>
      <c r="J472" s="20"/>
      <c r="K472" s="20">
        <f t="array" ref="K472:S472">VLOOKUP(A472,'HUMAN RESOURCES'!$A$2:$M$2692,{2,3,4,5,6,7,8,9,10},0)</f>
        <v>0.043</v>
      </c>
      <c r="L472" s="20">
        <v>0.11</v>
      </c>
      <c r="M472" s="20">
        <v>47.0</v>
      </c>
      <c r="N472" s="20">
        <v>46.0</v>
      </c>
      <c r="O472" s="20">
        <v>0.435</v>
      </c>
      <c r="P472" s="20">
        <v>0.538</v>
      </c>
      <c r="Q472" s="20">
        <v>0.028</v>
      </c>
      <c r="R472" s="20">
        <v>1.26004992E8</v>
      </c>
      <c r="S472" s="20">
        <v>0.357</v>
      </c>
      <c r="T472" s="20">
        <f t="array" ref="T472:U472">VLOOKUP(A472,TOURISM!$A$2:$F$2692,{3,6},0)</f>
        <v>168000000</v>
      </c>
      <c r="U472" s="20">
        <v>8.58E8</v>
      </c>
      <c r="V472" s="20" t="str">
        <f t="array" ref="V472:AA472">VLOOKUP(A472,BUSINESS!$A$2:$J$2692,{4,5,6,7,8,9},0)</f>
        <v/>
      </c>
      <c r="W472" s="20"/>
      <c r="X472" s="20"/>
      <c r="Y472" s="20"/>
      <c r="Z472" s="20">
        <v>0.001</v>
      </c>
      <c r="AA472" s="20">
        <v>0.002</v>
      </c>
      <c r="AB472" s="21">
        <f t="shared" si="2"/>
        <v>588.450931</v>
      </c>
      <c r="AC472" s="20">
        <f t="shared" ref="AC472:AC475" si="147">I472/R472</f>
        <v>0.0009390500973</v>
      </c>
      <c r="AD472" s="20"/>
      <c r="AE472" s="20">
        <f t="shared" si="146"/>
        <v>6.809254033</v>
      </c>
      <c r="AF472" s="22" t="b">
        <f t="shared" si="4"/>
        <v>0</v>
      </c>
      <c r="AG472" s="20" t="b">
        <f t="shared" si="5"/>
        <v>0</v>
      </c>
      <c r="AH472" s="20" t="b">
        <f t="shared" si="6"/>
        <v>0</v>
      </c>
      <c r="AI472" s="20" t="b">
        <f t="shared" si="7"/>
        <v>0</v>
      </c>
      <c r="AJ472" s="20"/>
      <c r="AK472" s="20"/>
      <c r="AL472" s="20"/>
      <c r="AM472" s="20"/>
      <c r="AN472" s="20"/>
      <c r="AO472" s="20"/>
      <c r="AP472" s="20"/>
      <c r="AQ472" s="20"/>
      <c r="AR472" s="23"/>
      <c r="AS472" s="23"/>
      <c r="AT472" s="23"/>
      <c r="AU472" s="23"/>
      <c r="AV472" s="23"/>
    </row>
    <row r="473" ht="15.75" customHeight="1">
      <c r="A473" s="17" t="str">
        <f t="shared" si="1"/>
        <v>Nigeria-Africa2002</v>
      </c>
      <c r="B473" s="17" t="s">
        <v>127</v>
      </c>
      <c r="C473" s="18" t="s">
        <v>75</v>
      </c>
      <c r="D473" s="19" t="s">
        <v>79</v>
      </c>
      <c r="E473" s="17">
        <v>7.4755288917E10</v>
      </c>
      <c r="F473" s="18">
        <v>0.039</v>
      </c>
      <c r="G473" s="18">
        <v>18.0</v>
      </c>
      <c r="H473" s="18">
        <v>0.248</v>
      </c>
      <c r="I473" s="20">
        <f t="array" ref="I473:J473">IFNA(VLOOKUP(A473,ENERGY!$A$2:$F$2692,{5,6},0),0)</f>
        <v>115138</v>
      </c>
      <c r="J473" s="20">
        <v>78910.0</v>
      </c>
      <c r="K473" s="20">
        <f t="array" ref="K473:S473">VLOOKUP(A473,'HUMAN RESOURCES'!$A$2:$M$2692,{2,3,4,5,6,7,8,9,10},0)</f>
        <v>0.043</v>
      </c>
      <c r="L473" s="20">
        <v>0.106</v>
      </c>
      <c r="M473" s="20">
        <v>48.0</v>
      </c>
      <c r="N473" s="20">
        <v>47.0</v>
      </c>
      <c r="O473" s="20">
        <v>0.434</v>
      </c>
      <c r="P473" s="20">
        <v>0.538</v>
      </c>
      <c r="Q473" s="20">
        <v>0.028</v>
      </c>
      <c r="R473" s="20">
        <v>1.29224641E8</v>
      </c>
      <c r="S473" s="20">
        <v>0.365</v>
      </c>
      <c r="T473" s="20">
        <f t="array" ref="T473:U473">VLOOKUP(A473,TOURISM!$A$2:$F$2692,{3,6},0)</f>
        <v>256000000</v>
      </c>
      <c r="U473" s="20">
        <v>9.1E8</v>
      </c>
      <c r="V473" s="20" t="str">
        <f t="array" ref="V473:AA473">VLOOKUP(A473,BUSINESS!$A$2:$J$2692,{4,5,6,7,8,9},0)</f>
        <v/>
      </c>
      <c r="W473" s="20"/>
      <c r="X473" s="20"/>
      <c r="Y473" s="20"/>
      <c r="Z473" s="20">
        <v>0.003</v>
      </c>
      <c r="AA473" s="20">
        <v>0.012</v>
      </c>
      <c r="AB473" s="21">
        <f t="shared" si="2"/>
        <v>578.4909777</v>
      </c>
      <c r="AC473" s="20">
        <f t="shared" si="147"/>
        <v>0.0008909910611</v>
      </c>
      <c r="AD473" s="20">
        <f t="shared" ref="AD473:AD475" si="148">J473/R473</f>
        <v>0.0006106420524</v>
      </c>
      <c r="AE473" s="20">
        <f t="shared" si="146"/>
        <v>7.042000604</v>
      </c>
      <c r="AF473" s="22" t="b">
        <f t="shared" si="4"/>
        <v>0</v>
      </c>
      <c r="AG473" s="20" t="b">
        <f t="shared" si="5"/>
        <v>0</v>
      </c>
      <c r="AH473" s="20" t="b">
        <f t="shared" si="6"/>
        <v>0</v>
      </c>
      <c r="AI473" s="20" t="b">
        <f t="shared" si="7"/>
        <v>0</v>
      </c>
      <c r="AJ473" s="20"/>
      <c r="AK473" s="20"/>
      <c r="AL473" s="20"/>
      <c r="AM473" s="20"/>
      <c r="AN473" s="20"/>
      <c r="AO473" s="20"/>
      <c r="AP473" s="20"/>
      <c r="AQ473" s="20"/>
      <c r="AR473" s="23"/>
      <c r="AS473" s="23"/>
      <c r="AT473" s="23"/>
      <c r="AU473" s="23"/>
      <c r="AV473" s="23"/>
    </row>
    <row r="474" ht="15.75" customHeight="1">
      <c r="A474" s="17" t="str">
        <f t="shared" si="1"/>
        <v>Nigeria-Africa2003</v>
      </c>
      <c r="B474" s="17" t="s">
        <v>127</v>
      </c>
      <c r="C474" s="18" t="s">
        <v>75</v>
      </c>
      <c r="D474" s="19" t="s">
        <v>81</v>
      </c>
      <c r="E474" s="17">
        <v>7.5226318359E10</v>
      </c>
      <c r="F474" s="18">
        <v>0.075</v>
      </c>
      <c r="G474" s="18">
        <v>39.0</v>
      </c>
      <c r="H474" s="18">
        <v>0.207</v>
      </c>
      <c r="I474" s="20">
        <f t="array" ref="I474:J474">IFNA(VLOOKUP(A474,ENERGY!$A$2:$F$2692,{5,6},0),0)</f>
        <v>109255</v>
      </c>
      <c r="J474" s="20">
        <v>71719.0</v>
      </c>
      <c r="K474" s="20">
        <f t="array" ref="K474:S474">VLOOKUP(A474,'HUMAN RESOURCES'!$A$2:$M$2692,{2,3,4,5,6,7,8,9,10},0)</f>
        <v>0.043</v>
      </c>
      <c r="L474" s="20">
        <v>0.103</v>
      </c>
      <c r="M474" s="20">
        <v>48.0</v>
      </c>
      <c r="N474" s="20">
        <v>47.0</v>
      </c>
      <c r="O474" s="20">
        <v>0.435</v>
      </c>
      <c r="P474" s="20">
        <v>0.538</v>
      </c>
      <c r="Q474" s="20">
        <v>0.028</v>
      </c>
      <c r="R474" s="20">
        <v>1.32550146E8</v>
      </c>
      <c r="S474" s="20">
        <v>0.374</v>
      </c>
      <c r="T474" s="20">
        <f t="array" ref="T474:U474">VLOOKUP(A474,TOURISM!$A$2:$F$2692,{3,6},0)</f>
        <v>58000000</v>
      </c>
      <c r="U474" s="20">
        <v>2.076E9</v>
      </c>
      <c r="V474" s="20" t="str">
        <f t="array" ref="V474:AA474">VLOOKUP(A474,BUSINESS!$A$2:$J$2692,{4,5,6,7,8,9},0)</f>
        <v/>
      </c>
      <c r="W474" s="20">
        <v>36.0</v>
      </c>
      <c r="X474" s="20"/>
      <c r="Y474" s="20"/>
      <c r="Z474" s="20">
        <v>0.006</v>
      </c>
      <c r="AA474" s="20">
        <v>0.024</v>
      </c>
      <c r="AB474" s="21">
        <f t="shared" si="2"/>
        <v>567.5310109</v>
      </c>
      <c r="AC474" s="20">
        <f t="shared" si="147"/>
        <v>0.0008242540902</v>
      </c>
      <c r="AD474" s="20">
        <f t="shared" si="148"/>
        <v>0.0005410706979</v>
      </c>
      <c r="AE474" s="20">
        <f t="shared" si="146"/>
        <v>15.66199708</v>
      </c>
      <c r="AF474" s="22" t="b">
        <f t="shared" si="4"/>
        <v>0</v>
      </c>
      <c r="AG474" s="20" t="b">
        <f t="shared" si="5"/>
        <v>0</v>
      </c>
      <c r="AH474" s="20" t="b">
        <f t="shared" si="6"/>
        <v>0</v>
      </c>
      <c r="AI474" s="20" t="b">
        <f t="shared" si="7"/>
        <v>0</v>
      </c>
      <c r="AJ474" s="20"/>
      <c r="AK474" s="20"/>
      <c r="AL474" s="20"/>
      <c r="AM474" s="20"/>
      <c r="AN474" s="20"/>
      <c r="AO474" s="20"/>
      <c r="AP474" s="20"/>
      <c r="AQ474" s="20"/>
      <c r="AR474" s="23"/>
      <c r="AS474" s="23"/>
      <c r="AT474" s="23"/>
      <c r="AU474" s="23"/>
      <c r="AV474" s="23"/>
    </row>
    <row r="475" ht="15.75" customHeight="1">
      <c r="A475" s="17" t="str">
        <f t="shared" si="1"/>
        <v>Nigeria-Africa2004</v>
      </c>
      <c r="B475" s="17" t="s">
        <v>127</v>
      </c>
      <c r="C475" s="18" t="s">
        <v>75</v>
      </c>
      <c r="D475" s="19" t="s">
        <v>83</v>
      </c>
      <c r="E475" s="17">
        <v>7.5492417649E10</v>
      </c>
      <c r="F475" s="18">
        <v>0.07</v>
      </c>
      <c r="G475" s="18">
        <v>45.0</v>
      </c>
      <c r="H475" s="18">
        <v>0.192</v>
      </c>
      <c r="I475" s="20">
        <f t="array" ref="I475:J475">IFNA(VLOOKUP(A475,ENERGY!$A$2:$F$2692,{5,6},0),0)</f>
        <v>111225</v>
      </c>
      <c r="J475" s="20">
        <v>92621.0</v>
      </c>
      <c r="K475" s="20">
        <f t="array" ref="K475:S475">VLOOKUP(A475,'HUMAN RESOURCES'!$A$2:$M$2692,{2,3,4,5,6,7,8,9,10},0)</f>
        <v>0.043</v>
      </c>
      <c r="L475" s="20">
        <v>0.1</v>
      </c>
      <c r="M475" s="20">
        <v>49.0</v>
      </c>
      <c r="N475" s="20">
        <v>48.0</v>
      </c>
      <c r="O475" s="20">
        <v>0.435</v>
      </c>
      <c r="P475" s="20">
        <v>0.538</v>
      </c>
      <c r="Q475" s="20">
        <v>0.027</v>
      </c>
      <c r="R475" s="20">
        <v>1.3599925E8</v>
      </c>
      <c r="S475" s="20">
        <v>0.382</v>
      </c>
      <c r="T475" s="20">
        <f t="array" ref="T475:U475">VLOOKUP(A475,TOURISM!$A$2:$F$2692,{3,6},0)</f>
        <v>49000000</v>
      </c>
      <c r="U475" s="20"/>
      <c r="V475" s="20" t="str">
        <f t="array" ref="V475:AA475">VLOOKUP(A475,BUSINESS!$A$2:$J$2692,{4,5,6,7,8,9},0)</f>
        <v/>
      </c>
      <c r="W475" s="20">
        <v>36.0</v>
      </c>
      <c r="X475" s="20"/>
      <c r="Y475" s="20"/>
      <c r="Z475" s="20">
        <v>0.013</v>
      </c>
      <c r="AA475" s="20">
        <v>0.067</v>
      </c>
      <c r="AB475" s="21">
        <f t="shared" si="2"/>
        <v>555.0943674</v>
      </c>
      <c r="AC475" s="20">
        <f t="shared" si="147"/>
        <v>0.0008178353925</v>
      </c>
      <c r="AD475" s="20">
        <f t="shared" si="148"/>
        <v>0.0006810405204</v>
      </c>
      <c r="AE475" s="20"/>
      <c r="AF475" s="22" t="b">
        <f t="shared" si="4"/>
        <v>0</v>
      </c>
      <c r="AG475" s="20" t="b">
        <f t="shared" si="5"/>
        <v>0</v>
      </c>
      <c r="AH475" s="20" t="b">
        <f t="shared" si="6"/>
        <v>0</v>
      </c>
      <c r="AI475" s="20" t="b">
        <f t="shared" si="7"/>
        <v>0</v>
      </c>
      <c r="AJ475" s="20"/>
      <c r="AK475" s="20"/>
      <c r="AL475" s="20"/>
      <c r="AM475" s="20"/>
      <c r="AN475" s="20"/>
      <c r="AO475" s="20"/>
      <c r="AP475" s="20"/>
      <c r="AQ475" s="20"/>
      <c r="AR475" s="23"/>
      <c r="AS475" s="23"/>
      <c r="AT475" s="23"/>
      <c r="AU475" s="23"/>
      <c r="AV475" s="23"/>
    </row>
    <row r="476" ht="15.75" customHeight="1">
      <c r="A476" s="17" t="str">
        <f t="shared" si="1"/>
        <v>Nigeria-Africa2005</v>
      </c>
      <c r="B476" s="17" t="s">
        <v>127</v>
      </c>
      <c r="C476" s="18" t="s">
        <v>75</v>
      </c>
      <c r="D476" s="19" t="s">
        <v>84</v>
      </c>
      <c r="E476" s="17">
        <v>7.5794733525E10</v>
      </c>
      <c r="F476" s="18">
        <v>0.066</v>
      </c>
      <c r="G476" s="18">
        <v>53.0</v>
      </c>
      <c r="H476" s="18">
        <v>0.179</v>
      </c>
      <c r="I476" s="20">
        <f t="array" ref="I476:J476">IFNA(VLOOKUP(A476,ENERGY!$A$2:$F$2692,{5,6},0),0)</f>
        <v>0</v>
      </c>
      <c r="J476" s="20">
        <v>0.0</v>
      </c>
      <c r="K476" s="20">
        <f t="array" ref="K476:S476">VLOOKUP(A476,'HUMAN RESOURCES'!$A$2:$M$2692,{2,3,4,5,6,7,8,9,10},0)</f>
        <v>0.042</v>
      </c>
      <c r="L476" s="20">
        <v>0.097</v>
      </c>
      <c r="M476" s="20">
        <v>49.0</v>
      </c>
      <c r="N476" s="20">
        <v>48.0</v>
      </c>
      <c r="O476" s="20">
        <v>0.436</v>
      </c>
      <c r="P476" s="20">
        <v>0.537</v>
      </c>
      <c r="Q476" s="20">
        <v>0.027</v>
      </c>
      <c r="R476" s="20">
        <v>1.39585891E8</v>
      </c>
      <c r="S476" s="20">
        <v>0.391</v>
      </c>
      <c r="T476" s="20">
        <f t="array" ref="T476:U476">VLOOKUP(A476,TOURISM!$A$2:$F$2692,{3,6},0)</f>
        <v>139000000</v>
      </c>
      <c r="U476" s="20">
        <v>5.01E8</v>
      </c>
      <c r="V476" s="20">
        <f t="array" ref="V476:AA476">VLOOKUP(A476,BUSINESS!$A$2:$J$2692,{4,5,6,7,8,9},0)</f>
        <v>0.316</v>
      </c>
      <c r="W476" s="20">
        <v>35.0</v>
      </c>
      <c r="X476" s="20"/>
      <c r="Y476" s="20">
        <v>1120.0</v>
      </c>
      <c r="Z476" s="20">
        <v>0.035</v>
      </c>
      <c r="AA476" s="20">
        <v>0.133</v>
      </c>
      <c r="AB476" s="21">
        <f t="shared" si="2"/>
        <v>542.9970965</v>
      </c>
      <c r="AC476" s="20"/>
      <c r="AD476" s="20"/>
      <c r="AE476" s="20">
        <f t="shared" ref="AE476:AE520" si="149">U476/R476</f>
        <v>3.589187965</v>
      </c>
      <c r="AF476" s="22" t="b">
        <f t="shared" si="4"/>
        <v>0</v>
      </c>
      <c r="AG476" s="20" t="b">
        <f t="shared" si="5"/>
        <v>0</v>
      </c>
      <c r="AH476" s="20" t="b">
        <f t="shared" si="6"/>
        <v>0</v>
      </c>
      <c r="AI476" s="20" t="b">
        <f t="shared" si="7"/>
        <v>0</v>
      </c>
      <c r="AJ476" s="20"/>
      <c r="AK476" s="20"/>
      <c r="AL476" s="20"/>
      <c r="AM476" s="20"/>
      <c r="AN476" s="20"/>
      <c r="AO476" s="20"/>
      <c r="AP476" s="20"/>
      <c r="AQ476" s="20"/>
      <c r="AR476" s="23"/>
      <c r="AS476" s="23"/>
      <c r="AT476" s="23"/>
      <c r="AU476" s="23"/>
      <c r="AV476" s="23"/>
    </row>
    <row r="477" ht="15.75" customHeight="1">
      <c r="A477" s="17" t="str">
        <f t="shared" si="1"/>
        <v>Nigeria-Africa2006</v>
      </c>
      <c r="B477" s="17" t="s">
        <v>127</v>
      </c>
      <c r="C477" s="18" t="s">
        <v>75</v>
      </c>
      <c r="D477" s="19" t="s">
        <v>85</v>
      </c>
      <c r="E477" s="17">
        <v>7.5833996E10</v>
      </c>
      <c r="F477" s="18">
        <v>0.057</v>
      </c>
      <c r="G477" s="18">
        <v>59.0</v>
      </c>
      <c r="H477" s="18">
        <v>0.169</v>
      </c>
      <c r="I477" s="20">
        <f t="array" ref="I477:J477">IFNA(VLOOKUP(A477,ENERGY!$A$2:$F$2692,{5,6},0),0)</f>
        <v>97389</v>
      </c>
      <c r="J477" s="20">
        <v>98125.0</v>
      </c>
      <c r="K477" s="20">
        <f t="array" ref="K477:S477">VLOOKUP(A477,'HUMAN RESOURCES'!$A$2:$M$2692,{2,3,4,5,6,7,8,9,10},0)</f>
        <v>0.042</v>
      </c>
      <c r="L477" s="20">
        <v>0.094</v>
      </c>
      <c r="M477" s="20">
        <v>50.0</v>
      </c>
      <c r="N477" s="20">
        <v>49.0</v>
      </c>
      <c r="O477" s="20">
        <v>0.436</v>
      </c>
      <c r="P477" s="20">
        <v>0.536</v>
      </c>
      <c r="Q477" s="20">
        <v>0.027</v>
      </c>
      <c r="R477" s="20">
        <v>1.43314909E8</v>
      </c>
      <c r="S477" s="20">
        <v>0.399</v>
      </c>
      <c r="T477" s="20">
        <f t="array" ref="T477:U477">VLOOKUP(A477,TOURISM!$A$2:$F$2692,{3,6},0)</f>
        <v>209000000</v>
      </c>
      <c r="U477" s="20">
        <v>3.536E9</v>
      </c>
      <c r="V477" s="20">
        <f t="array" ref="V477:AA477">VLOOKUP(A477,BUSINESS!$A$2:$J$2692,{4,5,6,7,8,9},0)</f>
        <v>0.322</v>
      </c>
      <c r="W477" s="20">
        <v>35.0</v>
      </c>
      <c r="X477" s="20"/>
      <c r="Y477" s="20">
        <v>1120.0</v>
      </c>
      <c r="Z477" s="20">
        <v>0.055</v>
      </c>
      <c r="AA477" s="20">
        <v>0.226</v>
      </c>
      <c r="AB477" s="21">
        <f t="shared" si="2"/>
        <v>529.1424076</v>
      </c>
      <c r="AC477" s="20">
        <f t="shared" ref="AC477:AC480" si="150">I477/R477</f>
        <v>0.0006795454896</v>
      </c>
      <c r="AD477" s="20">
        <f t="shared" ref="AD477:AD480" si="151">J477/R477</f>
        <v>0.0006846810334</v>
      </c>
      <c r="AE477" s="20">
        <f t="shared" si="149"/>
        <v>24.67293895</v>
      </c>
      <c r="AF477" s="22" t="b">
        <f t="shared" si="4"/>
        <v>0</v>
      </c>
      <c r="AG477" s="20" t="b">
        <f t="shared" si="5"/>
        <v>0</v>
      </c>
      <c r="AH477" s="20" t="b">
        <f t="shared" si="6"/>
        <v>0</v>
      </c>
      <c r="AI477" s="20" t="b">
        <f t="shared" si="7"/>
        <v>0</v>
      </c>
      <c r="AJ477" s="20"/>
      <c r="AK477" s="20"/>
      <c r="AL477" s="20"/>
      <c r="AM477" s="20"/>
      <c r="AN477" s="20"/>
      <c r="AO477" s="20"/>
      <c r="AP477" s="20"/>
      <c r="AQ477" s="20"/>
      <c r="AR477" s="23"/>
      <c r="AS477" s="23"/>
      <c r="AT477" s="23"/>
      <c r="AU477" s="23"/>
      <c r="AV477" s="23"/>
    </row>
    <row r="478" ht="15.75" customHeight="1">
      <c r="A478" s="17" t="str">
        <f t="shared" si="1"/>
        <v>Nigeria-Africa2007</v>
      </c>
      <c r="B478" s="17" t="s">
        <v>127</v>
      </c>
      <c r="C478" s="18" t="s">
        <v>75</v>
      </c>
      <c r="D478" s="19" t="s">
        <v>86</v>
      </c>
      <c r="E478" s="17">
        <v>7.6261998623E10</v>
      </c>
      <c r="F478" s="18">
        <v>0.072</v>
      </c>
      <c r="G478" s="18">
        <v>81.0</v>
      </c>
      <c r="H478" s="18">
        <v>0.169</v>
      </c>
      <c r="I478" s="20">
        <f t="array" ref="I478:J478">IFNA(VLOOKUP(A478,ENERGY!$A$2:$F$2692,{5,6},0),0)</f>
        <v>101751</v>
      </c>
      <c r="J478" s="20">
        <v>97047.0</v>
      </c>
      <c r="K478" s="20">
        <f t="array" ref="K478:S478">VLOOKUP(A478,'HUMAN RESOURCES'!$A$2:$M$2692,{2,3,4,5,6,7,8,9,10},0)</f>
        <v>0.042</v>
      </c>
      <c r="L478" s="20">
        <v>0.091</v>
      </c>
      <c r="M478" s="20">
        <v>50.0</v>
      </c>
      <c r="N478" s="20">
        <v>49.0</v>
      </c>
      <c r="O478" s="20">
        <v>0.437</v>
      </c>
      <c r="P478" s="20">
        <v>0.536</v>
      </c>
      <c r="Q478" s="20">
        <v>0.027</v>
      </c>
      <c r="R478" s="20">
        <v>1.47187353E8</v>
      </c>
      <c r="S478" s="20">
        <v>0.408</v>
      </c>
      <c r="T478" s="20">
        <f t="array" ref="T478:U478">VLOOKUP(A478,TOURISM!$A$2:$F$2692,{3,6},0)</f>
        <v>337000000</v>
      </c>
      <c r="U478" s="20">
        <v>6.664E9</v>
      </c>
      <c r="V478" s="20">
        <f t="array" ref="V478:AA478">VLOOKUP(A478,BUSINESS!$A$2:$J$2692,{4,5,6,7,8,9},0)</f>
        <v>0.322</v>
      </c>
      <c r="W478" s="20">
        <v>27.0</v>
      </c>
      <c r="X478" s="20"/>
      <c r="Y478" s="20">
        <v>1120.0</v>
      </c>
      <c r="Z478" s="20">
        <v>0.068</v>
      </c>
      <c r="AA478" s="20">
        <v>0.274</v>
      </c>
      <c r="AB478" s="21">
        <f t="shared" si="2"/>
        <v>518.1287459</v>
      </c>
      <c r="AC478" s="20">
        <f t="shared" si="150"/>
        <v>0.0006913026012</v>
      </c>
      <c r="AD478" s="20">
        <f t="shared" si="151"/>
        <v>0.0006593433337</v>
      </c>
      <c r="AE478" s="20">
        <f t="shared" si="149"/>
        <v>45.27562908</v>
      </c>
      <c r="AF478" s="22" t="b">
        <f t="shared" si="4"/>
        <v>0</v>
      </c>
      <c r="AG478" s="20" t="b">
        <f t="shared" si="5"/>
        <v>0</v>
      </c>
      <c r="AH478" s="20" t="b">
        <f t="shared" si="6"/>
        <v>0</v>
      </c>
      <c r="AI478" s="20" t="b">
        <f t="shared" si="7"/>
        <v>0</v>
      </c>
      <c r="AJ478" s="20"/>
      <c r="AK478" s="20"/>
      <c r="AL478" s="20"/>
      <c r="AM478" s="20"/>
      <c r="AN478" s="20"/>
      <c r="AO478" s="20"/>
      <c r="AP478" s="20"/>
      <c r="AQ478" s="20"/>
      <c r="AR478" s="23"/>
      <c r="AS478" s="23"/>
      <c r="AT478" s="23"/>
      <c r="AU478" s="23"/>
      <c r="AV478" s="23"/>
    </row>
    <row r="479" ht="15.75" customHeight="1">
      <c r="A479" s="17" t="str">
        <f t="shared" si="1"/>
        <v>Nigeria-Africa2008</v>
      </c>
      <c r="B479" s="17" t="s">
        <v>127</v>
      </c>
      <c r="C479" s="18" t="s">
        <v>75</v>
      </c>
      <c r="D479" s="19" t="s">
        <v>87</v>
      </c>
      <c r="E479" s="17">
        <v>7.6769729E10</v>
      </c>
      <c r="F479" s="18">
        <v>0.065</v>
      </c>
      <c r="G479" s="18">
        <v>88.0</v>
      </c>
      <c r="H479" s="18">
        <v>0.155</v>
      </c>
      <c r="I479" s="20">
        <f t="array" ref="I479:J479">IFNA(VLOOKUP(A479,ENERGY!$A$2:$F$2692,{5,6},0),0)</f>
        <v>107683</v>
      </c>
      <c r="J479" s="20">
        <v>95210.0</v>
      </c>
      <c r="K479" s="20">
        <f t="array" ref="K479:S479">VLOOKUP(A479,'HUMAN RESOURCES'!$A$2:$M$2692,{2,3,4,5,6,7,8,9,10},0)</f>
        <v>0.042</v>
      </c>
      <c r="L479" s="20">
        <v>0.088</v>
      </c>
      <c r="M479" s="20">
        <v>51.0</v>
      </c>
      <c r="N479" s="20">
        <v>50.0</v>
      </c>
      <c r="O479" s="20">
        <v>0.438</v>
      </c>
      <c r="P479" s="20">
        <v>0.535</v>
      </c>
      <c r="Q479" s="20">
        <v>0.027</v>
      </c>
      <c r="R479" s="20">
        <v>1.5120808E8</v>
      </c>
      <c r="S479" s="20">
        <v>0.417</v>
      </c>
      <c r="T479" s="20">
        <f t="array" ref="T479:U479">VLOOKUP(A479,TOURISM!$A$2:$F$2692,{3,6},0)</f>
        <v>959000000</v>
      </c>
      <c r="U479" s="20">
        <v>1.1009E10</v>
      </c>
      <c r="V479" s="20">
        <f t="array" ref="V479:AA479">VLOOKUP(A479,BUSINESS!$A$2:$J$2692,{4,5,6,7,8,9},0)</f>
        <v>0.322</v>
      </c>
      <c r="W479" s="20">
        <v>25.0</v>
      </c>
      <c r="X479" s="20"/>
      <c r="Y479" s="20">
        <v>938.0</v>
      </c>
      <c r="Z479" s="20">
        <v>0.159</v>
      </c>
      <c r="AA479" s="20">
        <v>0.417</v>
      </c>
      <c r="AB479" s="21">
        <f t="shared" si="2"/>
        <v>507.7091714</v>
      </c>
      <c r="AC479" s="20">
        <f t="shared" si="150"/>
        <v>0.0007121510967</v>
      </c>
      <c r="AD479" s="20">
        <f t="shared" si="151"/>
        <v>0.0006296621186</v>
      </c>
      <c r="AE479" s="20">
        <f t="shared" si="149"/>
        <v>72.80695582</v>
      </c>
      <c r="AF479" s="22" t="b">
        <f t="shared" si="4"/>
        <v>0</v>
      </c>
      <c r="AG479" s="20" t="b">
        <f t="shared" si="5"/>
        <v>0</v>
      </c>
      <c r="AH479" s="20" t="b">
        <f t="shared" si="6"/>
        <v>0</v>
      </c>
      <c r="AI479" s="20" t="b">
        <f t="shared" si="7"/>
        <v>0</v>
      </c>
      <c r="AJ479" s="20"/>
      <c r="AK479" s="20"/>
      <c r="AL479" s="20"/>
      <c r="AM479" s="20"/>
      <c r="AN479" s="20"/>
      <c r="AO479" s="20"/>
      <c r="AP479" s="20"/>
      <c r="AQ479" s="20"/>
      <c r="AR479" s="23"/>
      <c r="AS479" s="23"/>
      <c r="AT479" s="23"/>
      <c r="AU479" s="23"/>
      <c r="AV479" s="23"/>
    </row>
    <row r="480" ht="15.75" customHeight="1">
      <c r="A480" s="17" t="str">
        <f t="shared" si="1"/>
        <v>Nigeria-Africa2009</v>
      </c>
      <c r="B480" s="17" t="s">
        <v>127</v>
      </c>
      <c r="C480" s="18" t="s">
        <v>75</v>
      </c>
      <c r="D480" s="19" t="s">
        <v>88</v>
      </c>
      <c r="E480" s="17">
        <v>7.7414425532E10</v>
      </c>
      <c r="F480" s="18">
        <v>0.068</v>
      </c>
      <c r="G480" s="18">
        <v>74.0</v>
      </c>
      <c r="H480" s="18">
        <v>0.184</v>
      </c>
      <c r="I480" s="20">
        <f t="array" ref="I480:J480">IFNA(VLOOKUP(A480,ENERGY!$A$2:$F$2692,{5,6},0),0)</f>
        <v>106509</v>
      </c>
      <c r="J480" s="20">
        <v>104697.0</v>
      </c>
      <c r="K480" s="20">
        <f t="array" ref="K480:S480">VLOOKUP(A480,'HUMAN RESOURCES'!$A$2:$M$2692,{2,3,4,5,6,7,8,9,10},0)</f>
        <v>0.042</v>
      </c>
      <c r="L480" s="20">
        <v>0.085</v>
      </c>
      <c r="M480" s="20">
        <v>51.0</v>
      </c>
      <c r="N480" s="20">
        <v>51.0</v>
      </c>
      <c r="O480" s="20">
        <v>0.439</v>
      </c>
      <c r="P480" s="20">
        <v>0.534</v>
      </c>
      <c r="Q480" s="20">
        <v>0.027</v>
      </c>
      <c r="R480" s="20">
        <v>1.5538102E8</v>
      </c>
      <c r="S480" s="20">
        <v>0.426</v>
      </c>
      <c r="T480" s="20">
        <f t="array" ref="T480:U480">VLOOKUP(A480,TOURISM!$A$2:$F$2692,{3,6},0)</f>
        <v>791000000</v>
      </c>
      <c r="U480" s="20">
        <v>6.236E9</v>
      </c>
      <c r="V480" s="20">
        <f t="array" ref="V480:AA480">VLOOKUP(A480,BUSINESS!$A$2:$J$2692,{4,5,6,7,8,9},0)</f>
        <v>0.322</v>
      </c>
      <c r="W480" s="20">
        <v>25.0</v>
      </c>
      <c r="X480" s="20"/>
      <c r="Y480" s="20">
        <v>938.0</v>
      </c>
      <c r="Z480" s="20">
        <v>0.2</v>
      </c>
      <c r="AA480" s="20">
        <v>0.48</v>
      </c>
      <c r="AB480" s="21">
        <f t="shared" si="2"/>
        <v>498.2231777</v>
      </c>
      <c r="AC480" s="20">
        <f t="shared" si="150"/>
        <v>0.0006854698212</v>
      </c>
      <c r="AD480" s="20">
        <f t="shared" si="151"/>
        <v>0.0006738081652</v>
      </c>
      <c r="AE480" s="20">
        <f t="shared" si="149"/>
        <v>40.1336019</v>
      </c>
      <c r="AF480" s="22" t="b">
        <f t="shared" si="4"/>
        <v>0</v>
      </c>
      <c r="AG480" s="20" t="b">
        <f t="shared" si="5"/>
        <v>0</v>
      </c>
      <c r="AH480" s="20" t="b">
        <f t="shared" si="6"/>
        <v>0</v>
      </c>
      <c r="AI480" s="20" t="b">
        <f t="shared" si="7"/>
        <v>0</v>
      </c>
      <c r="AJ480" s="20"/>
      <c r="AK480" s="20"/>
      <c r="AL480" s="20"/>
      <c r="AM480" s="20"/>
      <c r="AN480" s="20"/>
      <c r="AO480" s="20"/>
      <c r="AP480" s="20"/>
      <c r="AQ480" s="20"/>
      <c r="AR480" s="23"/>
      <c r="AS480" s="23"/>
      <c r="AT480" s="23"/>
      <c r="AU480" s="23"/>
      <c r="AV480" s="23"/>
    </row>
    <row r="481" ht="15.75" customHeight="1">
      <c r="A481" s="17" t="str">
        <f t="shared" si="1"/>
        <v>Nigeria-Africa2010</v>
      </c>
      <c r="B481" s="17" t="s">
        <v>127</v>
      </c>
      <c r="C481" s="18" t="s">
        <v>75</v>
      </c>
      <c r="D481" s="19" t="s">
        <v>89</v>
      </c>
      <c r="E481" s="17">
        <v>7.7840186385E10</v>
      </c>
      <c r="F481" s="18">
        <v>0.056</v>
      </c>
      <c r="G481" s="18">
        <v>80.0</v>
      </c>
      <c r="H481" s="18">
        <v>0.176</v>
      </c>
      <c r="I481" s="20">
        <f t="array" ref="I481:J481">IFNA(VLOOKUP(A481,ENERGY!$A$2:$F$2692,{5,6},0),0)</f>
        <v>0</v>
      </c>
      <c r="J481" s="20">
        <v>0.0</v>
      </c>
      <c r="K481" s="20">
        <f t="array" ref="K481:S481">VLOOKUP(A481,'HUMAN RESOURCES'!$A$2:$M$2692,{2,3,4,5,6,7,8,9,10},0)</f>
        <v>0.042</v>
      </c>
      <c r="L481" s="20">
        <v>0.082</v>
      </c>
      <c r="M481" s="20">
        <v>52.0</v>
      </c>
      <c r="N481" s="20">
        <v>51.0</v>
      </c>
      <c r="O481" s="20">
        <v>0.44</v>
      </c>
      <c r="P481" s="20">
        <v>0.532</v>
      </c>
      <c r="Q481" s="20">
        <v>0.027</v>
      </c>
      <c r="R481" s="20">
        <v>1.5970778E8</v>
      </c>
      <c r="S481" s="20">
        <v>0.435</v>
      </c>
      <c r="T481" s="20">
        <f t="array" ref="T481:U481">VLOOKUP(A481,TOURISM!$A$2:$F$2692,{3,6},0)</f>
        <v>738000000</v>
      </c>
      <c r="U481" s="20">
        <v>8.379E9</v>
      </c>
      <c r="V481" s="20">
        <f t="array" ref="V481:AA481">VLOOKUP(A481,BUSINESS!$A$2:$J$2692,{4,5,6,7,8,9},0)</f>
        <v>0.322</v>
      </c>
      <c r="W481" s="20">
        <v>25.0</v>
      </c>
      <c r="X481" s="20"/>
      <c r="Y481" s="20">
        <v>938.0</v>
      </c>
      <c r="Z481" s="20">
        <v>0.24</v>
      </c>
      <c r="AA481" s="20">
        <v>0.547</v>
      </c>
      <c r="AB481" s="21">
        <f t="shared" si="2"/>
        <v>487.3913242</v>
      </c>
      <c r="AC481" s="20"/>
      <c r="AD481" s="20"/>
      <c r="AE481" s="20">
        <f t="shared" si="149"/>
        <v>52.46456998</v>
      </c>
      <c r="AF481" s="22" t="b">
        <f t="shared" si="4"/>
        <v>0</v>
      </c>
      <c r="AG481" s="20" t="b">
        <f t="shared" si="5"/>
        <v>0</v>
      </c>
      <c r="AH481" s="20" t="b">
        <f t="shared" si="6"/>
        <v>0</v>
      </c>
      <c r="AI481" s="20" t="b">
        <f t="shared" si="7"/>
        <v>0</v>
      </c>
      <c r="AJ481" s="20"/>
      <c r="AK481" s="20"/>
      <c r="AL481" s="20"/>
      <c r="AM481" s="20"/>
      <c r="AN481" s="20"/>
      <c r="AO481" s="20"/>
      <c r="AP481" s="20"/>
      <c r="AQ481" s="20"/>
      <c r="AR481" s="23"/>
      <c r="AS481" s="23"/>
      <c r="AT481" s="23"/>
      <c r="AU481" s="23"/>
      <c r="AV481" s="23"/>
    </row>
    <row r="482" ht="15.75" customHeight="1">
      <c r="A482" s="17" t="str">
        <f t="shared" si="1"/>
        <v>Nigeria-Africa2011</v>
      </c>
      <c r="B482" s="17" t="s">
        <v>127</v>
      </c>
      <c r="C482" s="18" t="s">
        <v>75</v>
      </c>
      <c r="D482" s="19" t="s">
        <v>90</v>
      </c>
      <c r="E482" s="17">
        <v>7.8289467471E10</v>
      </c>
      <c r="F482" s="18">
        <v>0.057</v>
      </c>
      <c r="G482" s="18">
        <v>85.0</v>
      </c>
      <c r="H482" s="18">
        <v>0.16</v>
      </c>
      <c r="I482" s="20">
        <f t="array" ref="I482:J482">IFNA(VLOOKUP(A482,ENERGY!$A$2:$F$2692,{5,6},0),0)</f>
        <v>99007</v>
      </c>
      <c r="J482" s="20">
        <v>93138.0</v>
      </c>
      <c r="K482" s="20">
        <f t="array" ref="K482:S482">VLOOKUP(A482,'HUMAN RESOURCES'!$A$2:$M$2692,{2,3,4,5,6,7,8,9,10},0)</f>
        <v>0.042</v>
      </c>
      <c r="L482" s="20">
        <v>0.079</v>
      </c>
      <c r="M482" s="20">
        <v>52.0</v>
      </c>
      <c r="N482" s="20">
        <v>51.0</v>
      </c>
      <c r="O482" s="20">
        <v>0.441</v>
      </c>
      <c r="P482" s="20">
        <v>0.531</v>
      </c>
      <c r="Q482" s="20">
        <v>0.027</v>
      </c>
      <c r="R482" s="20">
        <v>1.64192925E8</v>
      </c>
      <c r="S482" s="20">
        <v>0.444</v>
      </c>
      <c r="T482" s="20">
        <f t="array" ref="T482:U482">VLOOKUP(A482,TOURISM!$A$2:$F$2692,{3,6},0)</f>
        <v>688000000</v>
      </c>
      <c r="U482" s="20">
        <v>9.534E9</v>
      </c>
      <c r="V482" s="20">
        <f t="array" ref="V482:AA482">VLOOKUP(A482,BUSINESS!$A$2:$J$2692,{4,5,6,7,8,9},0)</f>
        <v>0.327</v>
      </c>
      <c r="W482" s="20">
        <v>28.0</v>
      </c>
      <c r="X482" s="20"/>
      <c r="Y482" s="20">
        <v>938.0</v>
      </c>
      <c r="Z482" s="20">
        <v>0.284</v>
      </c>
      <c r="AA482" s="20">
        <v>0.58</v>
      </c>
      <c r="AB482" s="21">
        <f t="shared" si="2"/>
        <v>476.8138912</v>
      </c>
      <c r="AC482" s="20">
        <f t="shared" ref="AC482:AC483" si="152">I482/R482</f>
        <v>0.0006029918768</v>
      </c>
      <c r="AD482" s="20">
        <f t="shared" ref="AD482:AD483" si="153">J482/R482</f>
        <v>0.0005672473403</v>
      </c>
      <c r="AE482" s="20">
        <f t="shared" si="149"/>
        <v>58.06583932</v>
      </c>
      <c r="AF482" s="22" t="b">
        <f t="shared" si="4"/>
        <v>0</v>
      </c>
      <c r="AG482" s="20" t="b">
        <f t="shared" si="5"/>
        <v>0</v>
      </c>
      <c r="AH482" s="20" t="b">
        <f t="shared" si="6"/>
        <v>0</v>
      </c>
      <c r="AI482" s="20" t="b">
        <f t="shared" si="7"/>
        <v>0</v>
      </c>
      <c r="AJ482" s="20"/>
      <c r="AK482" s="20"/>
      <c r="AL482" s="20"/>
      <c r="AM482" s="20"/>
      <c r="AN482" s="20"/>
      <c r="AO482" s="20"/>
      <c r="AP482" s="20"/>
      <c r="AQ482" s="20"/>
      <c r="AR482" s="23"/>
      <c r="AS482" s="23"/>
      <c r="AT482" s="23"/>
      <c r="AU482" s="23"/>
      <c r="AV482" s="23"/>
    </row>
    <row r="483" ht="15.75" customHeight="1">
      <c r="A483" s="17" t="str">
        <f t="shared" si="1"/>
        <v>Nigeria-Africa2012</v>
      </c>
      <c r="B483" s="17" t="s">
        <v>127</v>
      </c>
      <c r="C483" s="18" t="s">
        <v>75</v>
      </c>
      <c r="D483" s="19" t="s">
        <v>91</v>
      </c>
      <c r="E483" s="17">
        <v>7.8425201661E10</v>
      </c>
      <c r="F483" s="18">
        <v>0.061</v>
      </c>
      <c r="G483" s="18">
        <v>94.0</v>
      </c>
      <c r="H483" s="18">
        <v>0.168</v>
      </c>
      <c r="I483" s="20">
        <f t="array" ref="I483:J483">IFNA(VLOOKUP(A483,ENERGY!$A$2:$F$2692,{5,6},0),0)</f>
        <v>107005</v>
      </c>
      <c r="J483" s="20">
        <v>98514.0</v>
      </c>
      <c r="K483" s="20">
        <f t="array" ref="K483:S483">VLOOKUP(A483,'HUMAN RESOURCES'!$A$2:$M$2692,{2,3,4,5,6,7,8,9,10},0)</f>
        <v>0.042</v>
      </c>
      <c r="L483" s="20">
        <v>0.077</v>
      </c>
      <c r="M483" s="20">
        <v>52.0</v>
      </c>
      <c r="N483" s="20">
        <v>52.0</v>
      </c>
      <c r="O483" s="20">
        <v>0.442</v>
      </c>
      <c r="P483" s="20">
        <v>0.531</v>
      </c>
      <c r="Q483" s="20">
        <v>0.027</v>
      </c>
      <c r="R483" s="20">
        <v>1.68833776E8</v>
      </c>
      <c r="S483" s="20">
        <v>0.452</v>
      </c>
      <c r="T483" s="20">
        <f t="array" ref="T483:U483">VLOOKUP(A483,TOURISM!$A$2:$F$2692,{3,6},0)</f>
        <v>641000000</v>
      </c>
      <c r="U483" s="20">
        <v>9.28E9</v>
      </c>
      <c r="V483" s="20">
        <f t="array" ref="V483:AA483">VLOOKUP(A483,BUSINESS!$A$2:$J$2692,{4,5,6,7,8,9},0)</f>
        <v>0.338</v>
      </c>
      <c r="W483" s="20">
        <v>28.0</v>
      </c>
      <c r="X483" s="20">
        <v>138.0</v>
      </c>
      <c r="Y483" s="20">
        <v>956.0</v>
      </c>
      <c r="Z483" s="20">
        <v>0.328</v>
      </c>
      <c r="AA483" s="20">
        <v>0.668</v>
      </c>
      <c r="AB483" s="21">
        <f t="shared" si="2"/>
        <v>464.5113289</v>
      </c>
      <c r="AC483" s="20">
        <f t="shared" si="152"/>
        <v>0.0006337890589</v>
      </c>
      <c r="AD483" s="20">
        <f t="shared" si="153"/>
        <v>0.0005834969894</v>
      </c>
      <c r="AE483" s="20">
        <f t="shared" si="149"/>
        <v>54.96530505</v>
      </c>
      <c r="AF483" s="22" t="b">
        <f t="shared" si="4"/>
        <v>0</v>
      </c>
      <c r="AG483" s="20" t="b">
        <f t="shared" si="5"/>
        <v>0</v>
      </c>
      <c r="AH483" s="20" t="b">
        <f t="shared" si="6"/>
        <v>0</v>
      </c>
      <c r="AI483" s="20" t="b">
        <f t="shared" si="7"/>
        <v>0</v>
      </c>
      <c r="AJ483" s="20"/>
      <c r="AK483" s="20"/>
      <c r="AL483" s="20"/>
      <c r="AM483" s="20"/>
      <c r="AN483" s="20"/>
      <c r="AO483" s="20"/>
      <c r="AP483" s="20"/>
      <c r="AQ483" s="20"/>
      <c r="AR483" s="23"/>
      <c r="AS483" s="23"/>
      <c r="AT483" s="23"/>
      <c r="AU483" s="23"/>
      <c r="AV483" s="23"/>
    </row>
    <row r="484" ht="15.75" customHeight="1">
      <c r="A484" s="17" t="str">
        <f t="shared" si="1"/>
        <v>Rwanda-Africa2000</v>
      </c>
      <c r="B484" s="17" t="s">
        <v>128</v>
      </c>
      <c r="C484" s="18" t="s">
        <v>75</v>
      </c>
      <c r="D484" s="19" t="s">
        <v>76</v>
      </c>
      <c r="E484" s="17">
        <v>1.68E11</v>
      </c>
      <c r="F484" s="18">
        <v>0.042</v>
      </c>
      <c r="G484" s="18">
        <v>9.0</v>
      </c>
      <c r="H484" s="18">
        <v>0.17</v>
      </c>
      <c r="I484" s="20" t="str">
        <f t="array" ref="I484:J484">IFNA(VLOOKUP(A484,ENERGY!$A$2:$F$2692,{5,6},0),0)</f>
        <v/>
      </c>
      <c r="J484" s="20"/>
      <c r="K484" s="20">
        <f t="array" ref="K484:S484">VLOOKUP(A484,'HUMAN RESOURCES'!$A$2:$M$2692,{2,3,4,5,6,7,8,9,10},0)</f>
        <v>0.041</v>
      </c>
      <c r="L484" s="20">
        <v>0.108</v>
      </c>
      <c r="M484" s="20">
        <v>49.0</v>
      </c>
      <c r="N484" s="20">
        <v>47.0</v>
      </c>
      <c r="O484" s="20">
        <v>0.466</v>
      </c>
      <c r="P484" s="20">
        <v>0.505</v>
      </c>
      <c r="Q484" s="20">
        <v>0.03</v>
      </c>
      <c r="R484" s="20">
        <v>8395577.0</v>
      </c>
      <c r="S484" s="20">
        <v>0.149</v>
      </c>
      <c r="T484" s="20">
        <f t="array" ref="T484:U484">VLOOKUP(A484,TOURISM!$A$2:$F$2692,{3,6},0)</f>
        <v>27000000</v>
      </c>
      <c r="U484" s="20">
        <v>3.5E7</v>
      </c>
      <c r="V484" s="20" t="str">
        <f t="array" ref="V484:AA484">VLOOKUP(A484,BUSINESS!$A$2:$J$2692,{4,5,6,7,8,9},0)</f>
        <v/>
      </c>
      <c r="W484" s="20"/>
      <c r="X484" s="20"/>
      <c r="Y484" s="20"/>
      <c r="Z484" s="20">
        <v>0.001</v>
      </c>
      <c r="AA484" s="20">
        <v>0.005</v>
      </c>
      <c r="AB484" s="21">
        <f t="shared" si="2"/>
        <v>20010.5365</v>
      </c>
      <c r="AC484" s="20"/>
      <c r="AD484" s="20"/>
      <c r="AE484" s="20">
        <f t="shared" si="149"/>
        <v>4.168861771</v>
      </c>
      <c r="AF484" s="22" t="b">
        <f t="shared" si="4"/>
        <v>0</v>
      </c>
      <c r="AG484" s="20" t="b">
        <f t="shared" si="5"/>
        <v>0</v>
      </c>
      <c r="AH484" s="20" t="b">
        <f t="shared" si="6"/>
        <v>0</v>
      </c>
      <c r="AI484" s="20" t="b">
        <f t="shared" si="7"/>
        <v>0</v>
      </c>
      <c r="AJ484" s="20"/>
      <c r="AK484" s="20"/>
      <c r="AL484" s="20"/>
      <c r="AM484" s="20"/>
      <c r="AN484" s="20"/>
      <c r="AO484" s="20"/>
      <c r="AP484" s="20"/>
      <c r="AQ484" s="20"/>
      <c r="AR484" s="23"/>
      <c r="AS484" s="23"/>
      <c r="AT484" s="23"/>
      <c r="AU484" s="23"/>
      <c r="AV484" s="23"/>
    </row>
    <row r="485" ht="15.75" customHeight="1">
      <c r="A485" s="17" t="str">
        <f t="shared" si="1"/>
        <v>Rwanda-Africa2001</v>
      </c>
      <c r="B485" s="17" t="s">
        <v>128</v>
      </c>
      <c r="C485" s="18" t="s">
        <v>75</v>
      </c>
      <c r="D485" s="19" t="s">
        <v>77</v>
      </c>
      <c r="E485" s="17">
        <v>1.69E11</v>
      </c>
      <c r="F485" s="18">
        <v>0.044</v>
      </c>
      <c r="G485" s="18">
        <v>8.0</v>
      </c>
      <c r="H485" s="18">
        <v>0.173</v>
      </c>
      <c r="I485" s="20" t="str">
        <f t="array" ref="I485:J485">IFNA(VLOOKUP(A485,ENERGY!$A$2:$F$2692,{5,6},0),0)</f>
        <v/>
      </c>
      <c r="J485" s="20"/>
      <c r="K485" s="20">
        <f t="array" ref="K485:S485">VLOOKUP(A485,'HUMAN RESOURCES'!$A$2:$M$2692,{2,3,4,5,6,7,8,9,10},0)</f>
        <v>0.04</v>
      </c>
      <c r="L485" s="20">
        <v>0.101</v>
      </c>
      <c r="M485" s="20">
        <v>50.0</v>
      </c>
      <c r="N485" s="20">
        <v>48.0</v>
      </c>
      <c r="O485" s="20">
        <v>0.464</v>
      </c>
      <c r="P485" s="20">
        <v>0.507</v>
      </c>
      <c r="Q485" s="20">
        <v>0.029</v>
      </c>
      <c r="R485" s="20">
        <v>8760003.0</v>
      </c>
      <c r="S485" s="20">
        <v>0.158</v>
      </c>
      <c r="T485" s="20">
        <f t="array" ref="T485:U485">VLOOKUP(A485,TOURISM!$A$2:$F$2692,{3,6},0)</f>
        <v>29000000</v>
      </c>
      <c r="U485" s="20">
        <v>3.3E7</v>
      </c>
      <c r="V485" s="20" t="str">
        <f t="array" ref="V485:AA485">VLOOKUP(A485,BUSINESS!$A$2:$J$2692,{4,5,6,7,8,9},0)</f>
        <v/>
      </c>
      <c r="W485" s="20"/>
      <c r="X485" s="20"/>
      <c r="Y485" s="20"/>
      <c r="Z485" s="20">
        <v>0.002</v>
      </c>
      <c r="AA485" s="20">
        <v>0.007</v>
      </c>
      <c r="AB485" s="21">
        <f t="shared" si="2"/>
        <v>19292.23084</v>
      </c>
      <c r="AC485" s="20"/>
      <c r="AD485" s="20"/>
      <c r="AE485" s="20">
        <f t="shared" si="149"/>
        <v>3.767121998</v>
      </c>
      <c r="AF485" s="22" t="b">
        <f t="shared" si="4"/>
        <v>0</v>
      </c>
      <c r="AG485" s="20" t="b">
        <f t="shared" si="5"/>
        <v>0</v>
      </c>
      <c r="AH485" s="20" t="b">
        <f t="shared" si="6"/>
        <v>0</v>
      </c>
      <c r="AI485" s="20" t="b">
        <f t="shared" si="7"/>
        <v>0</v>
      </c>
      <c r="AJ485" s="20"/>
      <c r="AK485" s="20"/>
      <c r="AL485" s="20"/>
      <c r="AM485" s="20"/>
      <c r="AN485" s="20"/>
      <c r="AO485" s="20"/>
      <c r="AP485" s="20"/>
      <c r="AQ485" s="20"/>
      <c r="AR485" s="23"/>
      <c r="AS485" s="23"/>
      <c r="AT485" s="23"/>
      <c r="AU485" s="23"/>
      <c r="AV485" s="23"/>
    </row>
    <row r="486" ht="15.75" customHeight="1">
      <c r="A486" s="17" t="str">
        <f t="shared" si="1"/>
        <v>Rwanda-Africa2002</v>
      </c>
      <c r="B486" s="17" t="s">
        <v>128</v>
      </c>
      <c r="C486" s="18" t="s">
        <v>75</v>
      </c>
      <c r="D486" s="19" t="s">
        <v>79</v>
      </c>
      <c r="E486" s="17">
        <v>1.69E11</v>
      </c>
      <c r="F486" s="18">
        <v>0.042</v>
      </c>
      <c r="G486" s="18">
        <v>8.0</v>
      </c>
      <c r="H486" s="18">
        <v>0.164</v>
      </c>
      <c r="I486" s="20" t="str">
        <f t="array" ref="I486:J486">IFNA(VLOOKUP(A486,ENERGY!$A$2:$F$2692,{5,6},0),0)</f>
        <v/>
      </c>
      <c r="J486" s="20">
        <v>594.0</v>
      </c>
      <c r="K486" s="20">
        <f t="array" ref="K486:S486">VLOOKUP(A486,'HUMAN RESOURCES'!$A$2:$M$2692,{2,3,4,5,6,7,8,9,10},0)</f>
        <v>0.04</v>
      </c>
      <c r="L486" s="20">
        <v>0.092</v>
      </c>
      <c r="M486" s="20">
        <v>51.0</v>
      </c>
      <c r="N486" s="20">
        <v>50.0</v>
      </c>
      <c r="O486" s="20">
        <v>0.459</v>
      </c>
      <c r="P486" s="20">
        <v>0.513</v>
      </c>
      <c r="Q486" s="20">
        <v>0.029</v>
      </c>
      <c r="R486" s="20">
        <v>8987523.0</v>
      </c>
      <c r="S486" s="20">
        <v>0.168</v>
      </c>
      <c r="T486" s="20">
        <f t="array" ref="T486:U486">VLOOKUP(A486,TOURISM!$A$2:$F$2692,{3,6},0)</f>
        <v>31000000</v>
      </c>
      <c r="U486" s="20">
        <v>2.4E7</v>
      </c>
      <c r="V486" s="20" t="str">
        <f t="array" ref="V486:AA486">VLOOKUP(A486,BUSINESS!$A$2:$J$2692,{4,5,6,7,8,9},0)</f>
        <v/>
      </c>
      <c r="W486" s="20"/>
      <c r="X486" s="20"/>
      <c r="Y486" s="20"/>
      <c r="Z486" s="20">
        <v>0.003</v>
      </c>
      <c r="AA486" s="20">
        <v>0.009</v>
      </c>
      <c r="AB486" s="21">
        <f t="shared" si="2"/>
        <v>18803.84618</v>
      </c>
      <c r="AC486" s="20"/>
      <c r="AD486" s="20">
        <f t="shared" ref="AD486:AD488" si="154">J486/R486</f>
        <v>0.00006609162502</v>
      </c>
      <c r="AE486" s="20">
        <f t="shared" si="149"/>
        <v>2.670368688</v>
      </c>
      <c r="AF486" s="22" t="b">
        <f t="shared" si="4"/>
        <v>0</v>
      </c>
      <c r="AG486" s="20" t="b">
        <f t="shared" si="5"/>
        <v>0</v>
      </c>
      <c r="AH486" s="20" t="b">
        <f t="shared" si="6"/>
        <v>0</v>
      </c>
      <c r="AI486" s="20" t="b">
        <f t="shared" si="7"/>
        <v>0</v>
      </c>
      <c r="AJ486" s="20"/>
      <c r="AK486" s="20"/>
      <c r="AL486" s="20"/>
      <c r="AM486" s="20"/>
      <c r="AN486" s="20"/>
      <c r="AO486" s="20"/>
      <c r="AP486" s="20"/>
      <c r="AQ486" s="20"/>
      <c r="AR486" s="23"/>
      <c r="AS486" s="23"/>
      <c r="AT486" s="23"/>
      <c r="AU486" s="23"/>
      <c r="AV486" s="23"/>
    </row>
    <row r="487" ht="15.75" customHeight="1">
      <c r="A487" s="17" t="str">
        <f t="shared" si="1"/>
        <v>Rwanda-Africa2003</v>
      </c>
      <c r="B487" s="17" t="s">
        <v>128</v>
      </c>
      <c r="C487" s="18" t="s">
        <v>75</v>
      </c>
      <c r="D487" s="19" t="s">
        <v>81</v>
      </c>
      <c r="E487" s="17">
        <v>1.69E11</v>
      </c>
      <c r="F487" s="18">
        <v>0.063</v>
      </c>
      <c r="G487" s="18">
        <v>13.0</v>
      </c>
      <c r="H487" s="18">
        <v>0.171</v>
      </c>
      <c r="I487" s="20" t="str">
        <f t="array" ref="I487:J487">IFNA(VLOOKUP(A487,ENERGY!$A$2:$F$2692,{5,6},0),0)</f>
        <v/>
      </c>
      <c r="J487" s="20">
        <v>576.0</v>
      </c>
      <c r="K487" s="20">
        <f t="array" ref="K487:S487">VLOOKUP(A487,'HUMAN RESOURCES'!$A$2:$M$2692,{2,3,4,5,6,7,8,9,10},0)</f>
        <v>0.039</v>
      </c>
      <c r="L487" s="20">
        <v>0.083</v>
      </c>
      <c r="M487" s="20">
        <v>53.0</v>
      </c>
      <c r="N487" s="20">
        <v>51.0</v>
      </c>
      <c r="O487" s="20">
        <v>0.452</v>
      </c>
      <c r="P487" s="20">
        <v>0.521</v>
      </c>
      <c r="Q487" s="20">
        <v>0.027</v>
      </c>
      <c r="R487" s="20">
        <v>9126167.0</v>
      </c>
      <c r="S487" s="20">
        <v>0.176</v>
      </c>
      <c r="T487" s="20">
        <f t="array" ref="T487:U487">VLOOKUP(A487,TOURISM!$A$2:$F$2692,{3,6},0)</f>
        <v>30000000</v>
      </c>
      <c r="U487" s="20">
        <v>2.6E7</v>
      </c>
      <c r="V487" s="20" t="str">
        <f t="array" ref="V487:AA487">VLOOKUP(A487,BUSINESS!$A$2:$J$2692,{4,5,6,7,8,9},0)</f>
        <v/>
      </c>
      <c r="W487" s="20">
        <v>18.0</v>
      </c>
      <c r="X487" s="20"/>
      <c r="Y487" s="20"/>
      <c r="Z487" s="20">
        <v>0.004</v>
      </c>
      <c r="AA487" s="20">
        <v>0.014</v>
      </c>
      <c r="AB487" s="21">
        <f t="shared" si="2"/>
        <v>18518.17965</v>
      </c>
      <c r="AC487" s="20"/>
      <c r="AD487" s="20">
        <f t="shared" si="154"/>
        <v>0.00006311521584</v>
      </c>
      <c r="AE487" s="20">
        <f t="shared" si="149"/>
        <v>2.848950715</v>
      </c>
      <c r="AF487" s="22" t="b">
        <f t="shared" si="4"/>
        <v>0</v>
      </c>
      <c r="AG487" s="20" t="b">
        <f t="shared" si="5"/>
        <v>0</v>
      </c>
      <c r="AH487" s="20" t="b">
        <f t="shared" si="6"/>
        <v>0</v>
      </c>
      <c r="AI487" s="20" t="b">
        <f t="shared" si="7"/>
        <v>0</v>
      </c>
      <c r="AJ487" s="20"/>
      <c r="AK487" s="20"/>
      <c r="AL487" s="20"/>
      <c r="AM487" s="20"/>
      <c r="AN487" s="20"/>
      <c r="AO487" s="20"/>
      <c r="AP487" s="20"/>
      <c r="AQ487" s="20"/>
      <c r="AR487" s="23"/>
      <c r="AS487" s="23"/>
      <c r="AT487" s="23"/>
      <c r="AU487" s="23"/>
      <c r="AV487" s="23"/>
    </row>
    <row r="488" ht="15.75" customHeight="1">
      <c r="A488" s="17" t="str">
        <f t="shared" si="1"/>
        <v>Rwanda-Africa2004</v>
      </c>
      <c r="B488" s="17" t="s">
        <v>128</v>
      </c>
      <c r="C488" s="18" t="s">
        <v>75</v>
      </c>
      <c r="D488" s="19" t="s">
        <v>83</v>
      </c>
      <c r="E488" s="17">
        <v>1.69E11</v>
      </c>
      <c r="F488" s="18">
        <v>0.058</v>
      </c>
      <c r="G488" s="18">
        <v>13.0</v>
      </c>
      <c r="H488" s="18">
        <v>0.165</v>
      </c>
      <c r="I488" s="20" t="str">
        <f t="array" ref="I488:J488">IFNA(VLOOKUP(A488,ENERGY!$A$2:$F$2692,{5,6},0),0)</f>
        <v/>
      </c>
      <c r="J488" s="20">
        <v>543.0</v>
      </c>
      <c r="K488" s="20">
        <f t="array" ref="K488:S488">VLOOKUP(A488,'HUMAN RESOURCES'!$A$2:$M$2692,{2,3,4,5,6,7,8,9,10},0)</f>
        <v>0.039</v>
      </c>
      <c r="L488" s="20">
        <v>0.075</v>
      </c>
      <c r="M488" s="20">
        <v>55.0</v>
      </c>
      <c r="N488" s="20">
        <v>52.0</v>
      </c>
      <c r="O488" s="20">
        <v>0.446</v>
      </c>
      <c r="P488" s="20">
        <v>0.528</v>
      </c>
      <c r="Q488" s="20">
        <v>0.026</v>
      </c>
      <c r="R488" s="20">
        <v>9254379.0</v>
      </c>
      <c r="S488" s="20">
        <v>0.184</v>
      </c>
      <c r="T488" s="20">
        <f t="array" ref="T488:U488">VLOOKUP(A488,TOURISM!$A$2:$F$2692,{3,6},0)</f>
        <v>44000000</v>
      </c>
      <c r="U488" s="20">
        <v>3.1E7</v>
      </c>
      <c r="V488" s="20" t="str">
        <f t="array" ref="V488:AA488">VLOOKUP(A488,BUSINESS!$A$2:$J$2692,{4,5,6,7,8,9},0)</f>
        <v/>
      </c>
      <c r="W488" s="20">
        <v>18.0</v>
      </c>
      <c r="X488" s="20"/>
      <c r="Y488" s="20"/>
      <c r="Z488" s="20">
        <v>0.004</v>
      </c>
      <c r="AA488" s="20">
        <v>0.015</v>
      </c>
      <c r="AB488" s="21">
        <f t="shared" si="2"/>
        <v>18261.62512</v>
      </c>
      <c r="AC488" s="20"/>
      <c r="AD488" s="20">
        <f t="shared" si="154"/>
        <v>0.00005867492568</v>
      </c>
      <c r="AE488" s="20">
        <f t="shared" si="149"/>
        <v>3.349765554</v>
      </c>
      <c r="AF488" s="22" t="b">
        <f t="shared" si="4"/>
        <v>0</v>
      </c>
      <c r="AG488" s="20" t="b">
        <f t="shared" si="5"/>
        <v>0</v>
      </c>
      <c r="AH488" s="20" t="b">
        <f t="shared" si="6"/>
        <v>0</v>
      </c>
      <c r="AI488" s="20" t="b">
        <f t="shared" si="7"/>
        <v>0</v>
      </c>
      <c r="AJ488" s="20"/>
      <c r="AK488" s="20"/>
      <c r="AL488" s="20"/>
      <c r="AM488" s="20"/>
      <c r="AN488" s="20"/>
      <c r="AO488" s="20"/>
      <c r="AP488" s="20"/>
      <c r="AQ488" s="20"/>
      <c r="AR488" s="23"/>
      <c r="AS488" s="23"/>
      <c r="AT488" s="23"/>
      <c r="AU488" s="23"/>
      <c r="AV488" s="23"/>
    </row>
    <row r="489" ht="15.75" customHeight="1">
      <c r="A489" s="17" t="str">
        <f t="shared" si="1"/>
        <v>Rwanda-Africa2005</v>
      </c>
      <c r="B489" s="17" t="s">
        <v>128</v>
      </c>
      <c r="C489" s="18" t="s">
        <v>75</v>
      </c>
      <c r="D489" s="19" t="s">
        <v>84</v>
      </c>
      <c r="E489" s="17">
        <v>1.7E11</v>
      </c>
      <c r="F489" s="18">
        <v>0.061</v>
      </c>
      <c r="G489" s="18">
        <v>17.0</v>
      </c>
      <c r="H489" s="18">
        <v>0.161</v>
      </c>
      <c r="I489" s="20">
        <f t="array" ref="I489:J489">IFNA(VLOOKUP(A489,ENERGY!$A$2:$F$2692,{5,6},0),0)</f>
        <v>0</v>
      </c>
      <c r="J489" s="20">
        <v>0.0</v>
      </c>
      <c r="K489" s="20">
        <f t="array" ref="K489:S489">VLOOKUP(A489,'HUMAN RESOURCES'!$A$2:$M$2692,{2,3,4,5,6,7,8,9,10},0)</f>
        <v>0.038</v>
      </c>
      <c r="L489" s="20">
        <v>0.067</v>
      </c>
      <c r="M489" s="20">
        <v>56.0</v>
      </c>
      <c r="N489" s="20">
        <v>54.0</v>
      </c>
      <c r="O489" s="20">
        <v>0.442</v>
      </c>
      <c r="P489" s="20">
        <v>0.532</v>
      </c>
      <c r="Q489" s="20">
        <v>0.025</v>
      </c>
      <c r="R489" s="20">
        <v>9429457.0</v>
      </c>
      <c r="S489" s="20">
        <v>0.193</v>
      </c>
      <c r="T489" s="20">
        <f t="array" ref="T489:U489">VLOOKUP(A489,TOURISM!$A$2:$F$2692,{3,6},0)</f>
        <v>67000000</v>
      </c>
      <c r="U489" s="20">
        <v>7.5E7</v>
      </c>
      <c r="V489" s="20">
        <f t="array" ref="V489:AA489">VLOOKUP(A489,BUSINESS!$A$2:$J$2692,{4,5,6,7,8,9},0)</f>
        <v>0.468</v>
      </c>
      <c r="W489" s="20">
        <v>18.0</v>
      </c>
      <c r="X489" s="20"/>
      <c r="Y489" s="20">
        <v>168.0</v>
      </c>
      <c r="Z489" s="20">
        <v>0.006</v>
      </c>
      <c r="AA489" s="20">
        <v>0.024</v>
      </c>
      <c r="AB489" s="21">
        <f t="shared" si="2"/>
        <v>18028.60971</v>
      </c>
      <c r="AC489" s="20"/>
      <c r="AD489" s="20"/>
      <c r="AE489" s="20">
        <f t="shared" si="149"/>
        <v>7.9537984</v>
      </c>
      <c r="AF489" s="22" t="b">
        <f t="shared" si="4"/>
        <v>0</v>
      </c>
      <c r="AG489" s="20" t="b">
        <f t="shared" si="5"/>
        <v>0</v>
      </c>
      <c r="AH489" s="20" t="b">
        <f t="shared" si="6"/>
        <v>0</v>
      </c>
      <c r="AI489" s="20" t="b">
        <f t="shared" si="7"/>
        <v>0</v>
      </c>
      <c r="AJ489" s="20"/>
      <c r="AK489" s="20"/>
      <c r="AL489" s="20"/>
      <c r="AM489" s="20"/>
      <c r="AN489" s="20"/>
      <c r="AO489" s="20"/>
      <c r="AP489" s="20"/>
      <c r="AQ489" s="20"/>
      <c r="AR489" s="23"/>
      <c r="AS489" s="23"/>
      <c r="AT489" s="23"/>
      <c r="AU489" s="23"/>
      <c r="AV489" s="23"/>
    </row>
    <row r="490" ht="15.75" customHeight="1">
      <c r="A490" s="17" t="str">
        <f t="shared" si="1"/>
        <v>Rwanda-Africa2006</v>
      </c>
      <c r="B490" s="17" t="s">
        <v>128</v>
      </c>
      <c r="C490" s="18" t="s">
        <v>75</v>
      </c>
      <c r="D490" s="19" t="s">
        <v>85</v>
      </c>
      <c r="E490" s="17">
        <v>1.7E11</v>
      </c>
      <c r="F490" s="18">
        <v>0.1</v>
      </c>
      <c r="G490" s="18">
        <v>32.0</v>
      </c>
      <c r="H490" s="18">
        <v>0.161</v>
      </c>
      <c r="I490" s="20">
        <f t="array" ref="I490:J490">IFNA(VLOOKUP(A490,ENERGY!$A$2:$F$2692,{5,6},0),0)</f>
        <v>0</v>
      </c>
      <c r="J490" s="20">
        <v>0.0</v>
      </c>
      <c r="K490" s="20">
        <f t="array" ref="K490:S490">VLOOKUP(A490,'HUMAN RESOURCES'!$A$2:$M$2692,{2,3,4,5,6,7,8,9,10},0)</f>
        <v>0.038</v>
      </c>
      <c r="L490" s="20">
        <v>0.061</v>
      </c>
      <c r="M490" s="20">
        <v>58.0</v>
      </c>
      <c r="N490" s="20">
        <v>56.0</v>
      </c>
      <c r="O490" s="20">
        <v>0.442</v>
      </c>
      <c r="P490" s="20">
        <v>0.533</v>
      </c>
      <c r="Q490" s="20">
        <v>0.024</v>
      </c>
      <c r="R490" s="20">
        <v>9660946.0</v>
      </c>
      <c r="S490" s="20">
        <v>0.202</v>
      </c>
      <c r="T490" s="20">
        <f t="array" ref="T490:U490">VLOOKUP(A490,TOURISM!$A$2:$F$2692,{3,6},0)</f>
        <v>148000000</v>
      </c>
      <c r="U490" s="20">
        <v>8.4E7</v>
      </c>
      <c r="V490" s="20">
        <f t="array" ref="V490:AA490">VLOOKUP(A490,BUSINESS!$A$2:$J$2692,{4,5,6,7,8,9},0)</f>
        <v>0.369</v>
      </c>
      <c r="W490" s="20">
        <v>16.0</v>
      </c>
      <c r="X490" s="20"/>
      <c r="Y490" s="20">
        <v>168.0</v>
      </c>
      <c r="Z490" s="20"/>
      <c r="AA490" s="20">
        <v>0.033</v>
      </c>
      <c r="AB490" s="21">
        <f t="shared" si="2"/>
        <v>17596.62046</v>
      </c>
      <c r="AC490" s="20"/>
      <c r="AD490" s="20"/>
      <c r="AE490" s="20">
        <f t="shared" si="149"/>
        <v>8.694800696</v>
      </c>
      <c r="AF490" s="22" t="b">
        <f t="shared" si="4"/>
        <v>0</v>
      </c>
      <c r="AG490" s="20" t="b">
        <f t="shared" si="5"/>
        <v>0</v>
      </c>
      <c r="AH490" s="20" t="b">
        <f t="shared" si="6"/>
        <v>0</v>
      </c>
      <c r="AI490" s="20" t="b">
        <f t="shared" si="7"/>
        <v>0</v>
      </c>
      <c r="AJ490" s="20"/>
      <c r="AK490" s="20"/>
      <c r="AL490" s="20"/>
      <c r="AM490" s="20"/>
      <c r="AN490" s="20"/>
      <c r="AO490" s="20"/>
      <c r="AP490" s="20"/>
      <c r="AQ490" s="20"/>
      <c r="AR490" s="23"/>
      <c r="AS490" s="23"/>
      <c r="AT490" s="23"/>
      <c r="AU490" s="23"/>
      <c r="AV490" s="23"/>
    </row>
    <row r="491" ht="15.75" customHeight="1">
      <c r="A491" s="17" t="str">
        <f t="shared" si="1"/>
        <v>Rwanda-Africa2007</v>
      </c>
      <c r="B491" s="17" t="s">
        <v>128</v>
      </c>
      <c r="C491" s="18" t="s">
        <v>75</v>
      </c>
      <c r="D491" s="19" t="s">
        <v>86</v>
      </c>
      <c r="E491" s="17">
        <v>1.71E11</v>
      </c>
      <c r="F491" s="18">
        <v>0.1</v>
      </c>
      <c r="G491" s="18">
        <v>38.0</v>
      </c>
      <c r="H491" s="18">
        <v>0.161</v>
      </c>
      <c r="I491" s="20" t="str">
        <f t="array" ref="I491:J491">IFNA(VLOOKUP(A491,ENERGY!$A$2:$F$2692,{5,6},0),0)</f>
        <v/>
      </c>
      <c r="J491" s="20">
        <v>689.0</v>
      </c>
      <c r="K491" s="20">
        <f t="array" ref="K491:S491">VLOOKUP(A491,'HUMAN RESOURCES'!$A$2:$M$2692,{2,3,4,5,6,7,8,9,10},0)</f>
        <v>0.038</v>
      </c>
      <c r="L491" s="20">
        <v>0.055</v>
      </c>
      <c r="M491" s="20">
        <v>60.0</v>
      </c>
      <c r="N491" s="20">
        <v>57.0</v>
      </c>
      <c r="O491" s="20">
        <v>0.445</v>
      </c>
      <c r="P491" s="20">
        <v>0.532</v>
      </c>
      <c r="Q491" s="20">
        <v>0.024</v>
      </c>
      <c r="R491" s="20">
        <v>9928143.0</v>
      </c>
      <c r="S491" s="20">
        <v>0.211</v>
      </c>
      <c r="T491" s="20">
        <f t="array" ref="T491:U491">VLOOKUP(A491,TOURISM!$A$2:$F$2692,{3,6},0)</f>
        <v>177000000</v>
      </c>
      <c r="U491" s="20">
        <v>9.8E7</v>
      </c>
      <c r="V491" s="20">
        <f t="array" ref="V491:AA491">VLOOKUP(A491,BUSINESS!$A$2:$J$2692,{4,5,6,7,8,9},0)</f>
        <v>0.335</v>
      </c>
      <c r="W491" s="20">
        <v>16.0</v>
      </c>
      <c r="X491" s="20"/>
      <c r="Y491" s="20">
        <v>168.0</v>
      </c>
      <c r="Z491" s="20">
        <v>0.021</v>
      </c>
      <c r="AA491" s="20">
        <v>0.064</v>
      </c>
      <c r="AB491" s="21">
        <f t="shared" si="2"/>
        <v>17223.76481</v>
      </c>
      <c r="AC491" s="20"/>
      <c r="AD491" s="20">
        <f t="shared" ref="AD491:AD492" si="155">J491/R491</f>
        <v>0.00006939867808</v>
      </c>
      <c r="AE491" s="20">
        <f t="shared" si="149"/>
        <v>9.870929538</v>
      </c>
      <c r="AF491" s="22" t="b">
        <f t="shared" si="4"/>
        <v>0</v>
      </c>
      <c r="AG491" s="20" t="b">
        <f t="shared" si="5"/>
        <v>0</v>
      </c>
      <c r="AH491" s="20" t="b">
        <f t="shared" si="6"/>
        <v>0</v>
      </c>
      <c r="AI491" s="20" t="b">
        <f t="shared" si="7"/>
        <v>0</v>
      </c>
      <c r="AJ491" s="20"/>
      <c r="AK491" s="20"/>
      <c r="AL491" s="20"/>
      <c r="AM491" s="20"/>
      <c r="AN491" s="20"/>
      <c r="AO491" s="20"/>
      <c r="AP491" s="20"/>
      <c r="AQ491" s="20"/>
      <c r="AR491" s="23"/>
      <c r="AS491" s="23"/>
      <c r="AT491" s="23"/>
      <c r="AU491" s="23"/>
      <c r="AV491" s="23"/>
    </row>
    <row r="492" ht="15.75" customHeight="1">
      <c r="A492" s="17" t="str">
        <f t="shared" si="1"/>
        <v>Rwanda-Africa2008</v>
      </c>
      <c r="B492" s="17" t="s">
        <v>128</v>
      </c>
      <c r="C492" s="18" t="s">
        <v>75</v>
      </c>
      <c r="D492" s="19" t="s">
        <v>87</v>
      </c>
      <c r="E492" s="17">
        <v>1.71E11</v>
      </c>
      <c r="F492" s="18">
        <v>0.101</v>
      </c>
      <c r="G492" s="18">
        <v>47.0</v>
      </c>
      <c r="H492" s="18">
        <v>0.165</v>
      </c>
      <c r="I492" s="20" t="str">
        <f t="array" ref="I492:J492">IFNA(VLOOKUP(A492,ENERGY!$A$2:$F$2692,{5,6},0),0)</f>
        <v/>
      </c>
      <c r="J492" s="20">
        <v>557.0</v>
      </c>
      <c r="K492" s="20">
        <f t="array" ref="K492:S492">VLOOKUP(A492,'HUMAN RESOURCES'!$A$2:$M$2692,{2,3,4,5,6,7,8,9,10},0)</f>
        <v>0.038</v>
      </c>
      <c r="L492" s="20">
        <v>0.05</v>
      </c>
      <c r="M492" s="20">
        <v>61.0</v>
      </c>
      <c r="N492" s="20">
        <v>59.0</v>
      </c>
      <c r="O492" s="20">
        <v>0.447</v>
      </c>
      <c r="P492" s="20">
        <v>0.53</v>
      </c>
      <c r="Q492" s="20">
        <v>0.023</v>
      </c>
      <c r="R492" s="20">
        <v>1.0222961E7</v>
      </c>
      <c r="S492" s="20">
        <v>0.22</v>
      </c>
      <c r="T492" s="20">
        <f t="array" ref="T492:U492">VLOOKUP(A492,TOURISM!$A$2:$F$2692,{3,6},0)</f>
        <v>224000000</v>
      </c>
      <c r="U492" s="20">
        <v>1.46E8</v>
      </c>
      <c r="V492" s="20">
        <f t="array" ref="V492:AA492">VLOOKUP(A492,BUSINESS!$A$2:$J$2692,{4,5,6,7,8,9},0)</f>
        <v>0.334</v>
      </c>
      <c r="W492" s="20">
        <v>14.0</v>
      </c>
      <c r="X492" s="20"/>
      <c r="Y492" s="20">
        <v>160.0</v>
      </c>
      <c r="Z492" s="20">
        <v>0.045</v>
      </c>
      <c r="AA492" s="20">
        <v>0.129</v>
      </c>
      <c r="AB492" s="21">
        <f t="shared" si="2"/>
        <v>16727.05198</v>
      </c>
      <c r="AC492" s="20"/>
      <c r="AD492" s="20">
        <f t="shared" si="155"/>
        <v>0.0000544851927</v>
      </c>
      <c r="AE492" s="20">
        <f t="shared" si="149"/>
        <v>14.28157654</v>
      </c>
      <c r="AF492" s="22" t="b">
        <f t="shared" si="4"/>
        <v>0</v>
      </c>
      <c r="AG492" s="20" t="b">
        <f t="shared" si="5"/>
        <v>0</v>
      </c>
      <c r="AH492" s="20" t="b">
        <f t="shared" si="6"/>
        <v>0</v>
      </c>
      <c r="AI492" s="20" t="b">
        <f t="shared" si="7"/>
        <v>0</v>
      </c>
      <c r="AJ492" s="20"/>
      <c r="AK492" s="20"/>
      <c r="AL492" s="20"/>
      <c r="AM492" s="20"/>
      <c r="AN492" s="20"/>
      <c r="AO492" s="20"/>
      <c r="AP492" s="20"/>
      <c r="AQ492" s="20"/>
      <c r="AR492" s="23"/>
      <c r="AS492" s="23"/>
      <c r="AT492" s="23"/>
      <c r="AU492" s="23"/>
      <c r="AV492" s="23"/>
    </row>
    <row r="493" ht="15.75" customHeight="1">
      <c r="A493" s="17" t="str">
        <f t="shared" si="1"/>
        <v>Rwanda-Africa2009</v>
      </c>
      <c r="B493" s="17" t="s">
        <v>128</v>
      </c>
      <c r="C493" s="18" t="s">
        <v>75</v>
      </c>
      <c r="D493" s="19" t="s">
        <v>88</v>
      </c>
      <c r="E493" s="17">
        <v>1.71E11</v>
      </c>
      <c r="F493" s="18">
        <v>0.1</v>
      </c>
      <c r="G493" s="18">
        <v>50.0</v>
      </c>
      <c r="H493" s="18">
        <v>0.161</v>
      </c>
      <c r="I493" s="20">
        <f t="array" ref="I493:J493">IFNA(VLOOKUP(A493,ENERGY!$A$2:$F$2692,{5,6},0),0)</f>
        <v>0</v>
      </c>
      <c r="J493" s="20">
        <v>0.0</v>
      </c>
      <c r="K493" s="20">
        <f t="array" ref="K493:S493">VLOOKUP(A493,'HUMAN RESOURCES'!$A$2:$M$2692,{2,3,4,5,6,7,8,9,10},0)</f>
        <v>0.037</v>
      </c>
      <c r="L493" s="20">
        <v>0.047</v>
      </c>
      <c r="M493" s="20">
        <v>63.0</v>
      </c>
      <c r="N493" s="20">
        <v>60.0</v>
      </c>
      <c r="O493" s="20">
        <v>0.448</v>
      </c>
      <c r="P493" s="20">
        <v>0.529</v>
      </c>
      <c r="Q493" s="20">
        <v>0.023</v>
      </c>
      <c r="R493" s="20">
        <v>1.0529668E7</v>
      </c>
      <c r="S493" s="20">
        <v>0.23</v>
      </c>
      <c r="T493" s="20">
        <f t="array" ref="T493:U493">VLOOKUP(A493,TOURISM!$A$2:$F$2692,{3,6},0)</f>
        <v>223000000</v>
      </c>
      <c r="U493" s="20">
        <v>1.48E8</v>
      </c>
      <c r="V493" s="20">
        <f t="array" ref="V493:AA493">VLOOKUP(A493,BUSINESS!$A$2:$J$2692,{4,5,6,7,8,9},0)</f>
        <v>0.31</v>
      </c>
      <c r="W493" s="20">
        <v>3.0</v>
      </c>
      <c r="X493" s="20"/>
      <c r="Y493" s="20">
        <v>160.0</v>
      </c>
      <c r="Z493" s="20">
        <v>0.077</v>
      </c>
      <c r="AA493" s="20">
        <v>0.231</v>
      </c>
      <c r="AB493" s="21">
        <f t="shared" si="2"/>
        <v>16239.82826</v>
      </c>
      <c r="AC493" s="20"/>
      <c r="AD493" s="20"/>
      <c r="AE493" s="20">
        <f t="shared" si="149"/>
        <v>14.05552388</v>
      </c>
      <c r="AF493" s="22" t="b">
        <f t="shared" si="4"/>
        <v>0</v>
      </c>
      <c r="AG493" s="20" t="b">
        <f t="shared" si="5"/>
        <v>0</v>
      </c>
      <c r="AH493" s="20" t="b">
        <f t="shared" si="6"/>
        <v>0</v>
      </c>
      <c r="AI493" s="20" t="b">
        <f t="shared" si="7"/>
        <v>0</v>
      </c>
      <c r="AJ493" s="20"/>
      <c r="AK493" s="20"/>
      <c r="AL493" s="20"/>
      <c r="AM493" s="20"/>
      <c r="AN493" s="20"/>
      <c r="AO493" s="20"/>
      <c r="AP493" s="20"/>
      <c r="AQ493" s="20"/>
      <c r="AR493" s="23"/>
      <c r="AS493" s="23"/>
      <c r="AT493" s="23"/>
      <c r="AU493" s="23"/>
      <c r="AV493" s="23"/>
    </row>
    <row r="494" ht="15.75" customHeight="1">
      <c r="A494" s="17" t="str">
        <f t="shared" si="1"/>
        <v>Rwanda-Africa2010</v>
      </c>
      <c r="B494" s="17" t="s">
        <v>128</v>
      </c>
      <c r="C494" s="18" t="s">
        <v>75</v>
      </c>
      <c r="D494" s="19" t="s">
        <v>89</v>
      </c>
      <c r="E494" s="17">
        <v>1.71E11</v>
      </c>
      <c r="F494" s="18">
        <v>0.108</v>
      </c>
      <c r="G494" s="18">
        <v>56.0</v>
      </c>
      <c r="H494" s="18">
        <v>0.167</v>
      </c>
      <c r="I494" s="20" t="str">
        <f t="array" ref="I494:J494">IFNA(VLOOKUP(A494,ENERGY!$A$2:$F$2692,{5,6},0),0)</f>
        <v/>
      </c>
      <c r="J494" s="20">
        <v>528.0</v>
      </c>
      <c r="K494" s="20">
        <f t="array" ref="K494:S494">VLOOKUP(A494,'HUMAN RESOURCES'!$A$2:$M$2692,{2,3,4,5,6,7,8,9,10},0)</f>
        <v>0.037</v>
      </c>
      <c r="L494" s="20">
        <v>0.044</v>
      </c>
      <c r="M494" s="20">
        <v>64.0</v>
      </c>
      <c r="N494" s="20">
        <v>61.0</v>
      </c>
      <c r="O494" s="20">
        <v>0.447</v>
      </c>
      <c r="P494" s="20">
        <v>0.53</v>
      </c>
      <c r="Q494" s="20">
        <v>0.023</v>
      </c>
      <c r="R494" s="20">
        <v>1.0836732E7</v>
      </c>
      <c r="S494" s="20">
        <v>0.24</v>
      </c>
      <c r="T494" s="20">
        <f t="array" ref="T494:U494">VLOOKUP(A494,TOURISM!$A$2:$F$2692,{3,6},0)</f>
        <v>224000000</v>
      </c>
      <c r="U494" s="20">
        <v>1.2E8</v>
      </c>
      <c r="V494" s="20">
        <f t="array" ref="V494:AA494">VLOOKUP(A494,BUSINESS!$A$2:$J$2692,{4,5,6,7,8,9},0)</f>
        <v>0.31</v>
      </c>
      <c r="W494" s="20">
        <v>3.0</v>
      </c>
      <c r="X494" s="20"/>
      <c r="Y494" s="20">
        <v>148.0</v>
      </c>
      <c r="Z494" s="20">
        <v>0.08</v>
      </c>
      <c r="AA494" s="20">
        <v>0.327</v>
      </c>
      <c r="AB494" s="21">
        <f t="shared" si="2"/>
        <v>15779.66494</v>
      </c>
      <c r="AC494" s="20"/>
      <c r="AD494" s="20">
        <f t="shared" ref="AD494:AD496" si="156">J494/R494</f>
        <v>0.00004872317595</v>
      </c>
      <c r="AE494" s="20">
        <f t="shared" si="149"/>
        <v>11.07344908</v>
      </c>
      <c r="AF494" s="22" t="b">
        <f t="shared" si="4"/>
        <v>0</v>
      </c>
      <c r="AG494" s="20" t="b">
        <f t="shared" si="5"/>
        <v>0</v>
      </c>
      <c r="AH494" s="20" t="b">
        <f t="shared" si="6"/>
        <v>0</v>
      </c>
      <c r="AI494" s="20" t="b">
        <f t="shared" si="7"/>
        <v>0</v>
      </c>
      <c r="AJ494" s="20"/>
      <c r="AK494" s="20"/>
      <c r="AL494" s="20"/>
      <c r="AM494" s="20"/>
      <c r="AN494" s="20"/>
      <c r="AO494" s="20"/>
      <c r="AP494" s="20"/>
      <c r="AQ494" s="20"/>
      <c r="AR494" s="23"/>
      <c r="AS494" s="23"/>
      <c r="AT494" s="23"/>
      <c r="AU494" s="23"/>
      <c r="AV494" s="23"/>
    </row>
    <row r="495" ht="15.75" customHeight="1">
      <c r="A495" s="17" t="str">
        <f t="shared" si="1"/>
        <v>Rwanda-Africa2011</v>
      </c>
      <c r="B495" s="17" t="s">
        <v>128</v>
      </c>
      <c r="C495" s="18" t="s">
        <v>75</v>
      </c>
      <c r="D495" s="19" t="s">
        <v>90</v>
      </c>
      <c r="E495" s="17">
        <v>1.71E11</v>
      </c>
      <c r="F495" s="18">
        <v>0.11</v>
      </c>
      <c r="G495" s="18">
        <v>62.0</v>
      </c>
      <c r="H495" s="18"/>
      <c r="I495" s="20" t="str">
        <f t="array" ref="I495:J495">IFNA(VLOOKUP(A495,ENERGY!$A$2:$F$2692,{5,6},0),0)</f>
        <v/>
      </c>
      <c r="J495" s="20">
        <v>682.0</v>
      </c>
      <c r="K495" s="20">
        <f t="array" ref="K495:S495">VLOOKUP(A495,'HUMAN RESOURCES'!$A$2:$M$2692,{2,3,4,5,6,7,8,9,10},0)</f>
        <v>0.036</v>
      </c>
      <c r="L495" s="20">
        <v>0.041</v>
      </c>
      <c r="M495" s="20">
        <v>65.0</v>
      </c>
      <c r="N495" s="20">
        <v>61.0</v>
      </c>
      <c r="O495" s="20">
        <v>0.442</v>
      </c>
      <c r="P495" s="20">
        <v>0.535</v>
      </c>
      <c r="Q495" s="20">
        <v>0.023</v>
      </c>
      <c r="R495" s="20">
        <v>1.1144315E7</v>
      </c>
      <c r="S495" s="20">
        <v>0.249</v>
      </c>
      <c r="T495" s="20">
        <f t="array" ref="T495:U495">VLOOKUP(A495,TOURISM!$A$2:$F$2692,{3,6},0)</f>
        <v>298000000</v>
      </c>
      <c r="U495" s="20">
        <v>1.47E8</v>
      </c>
      <c r="V495" s="20">
        <f t="array" ref="V495:AA495">VLOOKUP(A495,BUSINESS!$A$2:$J$2692,{4,5,6,7,8,9},0)</f>
        <v>0.31</v>
      </c>
      <c r="W495" s="20">
        <v>3.0</v>
      </c>
      <c r="X495" s="20"/>
      <c r="Y495" s="20">
        <v>148.0</v>
      </c>
      <c r="Z495" s="20">
        <v>0.07</v>
      </c>
      <c r="AA495" s="20">
        <v>0.399</v>
      </c>
      <c r="AB495" s="21">
        <f t="shared" si="2"/>
        <v>15344.14632</v>
      </c>
      <c r="AC495" s="20"/>
      <c r="AD495" s="20">
        <f t="shared" si="156"/>
        <v>0.00006119712158</v>
      </c>
      <c r="AE495" s="20">
        <f t="shared" si="149"/>
        <v>13.19058192</v>
      </c>
      <c r="AF495" s="22" t="b">
        <f t="shared" si="4"/>
        <v>0</v>
      </c>
      <c r="AG495" s="20" t="b">
        <f t="shared" si="5"/>
        <v>0</v>
      </c>
      <c r="AH495" s="20" t="b">
        <f t="shared" si="6"/>
        <v>0</v>
      </c>
      <c r="AI495" s="20" t="b">
        <f t="shared" si="7"/>
        <v>0</v>
      </c>
      <c r="AJ495" s="20"/>
      <c r="AK495" s="20"/>
      <c r="AL495" s="20"/>
      <c r="AM495" s="20"/>
      <c r="AN495" s="20"/>
      <c r="AO495" s="20"/>
      <c r="AP495" s="20"/>
      <c r="AQ495" s="20"/>
      <c r="AR495" s="23"/>
      <c r="AS495" s="23"/>
      <c r="AT495" s="23"/>
      <c r="AU495" s="23"/>
      <c r="AV495" s="23"/>
    </row>
    <row r="496" ht="15.75" customHeight="1">
      <c r="A496" s="17" t="str">
        <f t="shared" si="1"/>
        <v>Rwanda-Africa2012</v>
      </c>
      <c r="B496" s="17" t="s">
        <v>128</v>
      </c>
      <c r="C496" s="18" t="s">
        <v>75</v>
      </c>
      <c r="D496" s="19" t="s">
        <v>91</v>
      </c>
      <c r="E496" s="17">
        <v>1.71E11</v>
      </c>
      <c r="F496" s="18">
        <v>0.107</v>
      </c>
      <c r="G496" s="18">
        <v>66.0</v>
      </c>
      <c r="H496" s="18"/>
      <c r="I496" s="20" t="str">
        <f t="array" ref="I496:J496">IFNA(VLOOKUP(A496,ENERGY!$A$2:$F$2692,{5,6},0),0)</f>
        <v/>
      </c>
      <c r="J496" s="20">
        <v>528.0</v>
      </c>
      <c r="K496" s="20">
        <f t="array" ref="K496:S496">VLOOKUP(A496,'HUMAN RESOURCES'!$A$2:$M$2692,{2,3,4,5,6,7,8,9,10},0)</f>
        <v>0.036</v>
      </c>
      <c r="L496" s="20">
        <v>0.039</v>
      </c>
      <c r="M496" s="20">
        <v>65.0</v>
      </c>
      <c r="N496" s="20">
        <v>62.0</v>
      </c>
      <c r="O496" s="20">
        <v>0.436</v>
      </c>
      <c r="P496" s="20">
        <v>0.541</v>
      </c>
      <c r="Q496" s="20">
        <v>0.023</v>
      </c>
      <c r="R496" s="20">
        <v>1.1457801E7</v>
      </c>
      <c r="S496" s="20">
        <v>0.259</v>
      </c>
      <c r="T496" s="20">
        <f t="array" ref="T496:U496">VLOOKUP(A496,TOURISM!$A$2:$F$2692,{3,6},0)</f>
        <v>337000000</v>
      </c>
      <c r="U496" s="20">
        <v>1.33E8</v>
      </c>
      <c r="V496" s="20">
        <f t="array" ref="V496:AA496">VLOOKUP(A496,BUSINESS!$A$2:$J$2692,{4,5,6,7,8,9},0)</f>
        <v>0.308</v>
      </c>
      <c r="W496" s="20">
        <v>3.0</v>
      </c>
      <c r="X496" s="20">
        <v>54.0</v>
      </c>
      <c r="Y496" s="20">
        <v>134.0</v>
      </c>
      <c r="Z496" s="20">
        <v>0.08</v>
      </c>
      <c r="AA496" s="20">
        <v>0.497</v>
      </c>
      <c r="AB496" s="21">
        <f t="shared" si="2"/>
        <v>14924.32972</v>
      </c>
      <c r="AC496" s="20"/>
      <c r="AD496" s="20">
        <f t="shared" si="156"/>
        <v>0.00004608214089</v>
      </c>
      <c r="AE496" s="20">
        <f t="shared" si="149"/>
        <v>11.60781201</v>
      </c>
      <c r="AF496" s="22" t="b">
        <f t="shared" si="4"/>
        <v>0</v>
      </c>
      <c r="AG496" s="20" t="b">
        <f t="shared" si="5"/>
        <v>0</v>
      </c>
      <c r="AH496" s="20" t="b">
        <f t="shared" si="6"/>
        <v>0</v>
      </c>
      <c r="AI496" s="20" t="b">
        <f t="shared" si="7"/>
        <v>0</v>
      </c>
      <c r="AJ496" s="20"/>
      <c r="AK496" s="20"/>
      <c r="AL496" s="20"/>
      <c r="AM496" s="20"/>
      <c r="AN496" s="20"/>
      <c r="AO496" s="20"/>
      <c r="AP496" s="20"/>
      <c r="AQ496" s="20"/>
      <c r="AR496" s="23"/>
      <c r="AS496" s="23"/>
      <c r="AT496" s="23"/>
      <c r="AU496" s="23"/>
      <c r="AV496" s="23"/>
    </row>
    <row r="497" ht="15.75" customHeight="1">
      <c r="A497" s="17" t="str">
        <f t="shared" si="1"/>
        <v>Sao Tome and Principe-Africa2000</v>
      </c>
      <c r="B497" s="17" t="s">
        <v>129</v>
      </c>
      <c r="C497" s="18" t="s">
        <v>75</v>
      </c>
      <c r="D497" s="19" t="s">
        <v>76</v>
      </c>
      <c r="E497" s="17">
        <v>1.89E11</v>
      </c>
      <c r="F497" s="18">
        <v>0.089</v>
      </c>
      <c r="G497" s="18">
        <v>46.0</v>
      </c>
      <c r="H497" s="18">
        <v>0.397</v>
      </c>
      <c r="I497" s="20" t="str">
        <f t="array" ref="I497:J497">IFNA(VLOOKUP(A497,ENERGY!$A$2:$F$2692,{5,6},0),0)</f>
        <v/>
      </c>
      <c r="J497" s="20"/>
      <c r="K497" s="20">
        <f t="array" ref="K497:S497">VLOOKUP(A497,'HUMAN RESOURCES'!$A$2:$M$2692,{2,3,4,5,6,7,8,9,10},0)</f>
        <v>0.036</v>
      </c>
      <c r="L497" s="20">
        <v>0.058</v>
      </c>
      <c r="M497" s="20">
        <v>65.0</v>
      </c>
      <c r="N497" s="20">
        <v>62.0</v>
      </c>
      <c r="O497" s="20">
        <v>0.44</v>
      </c>
      <c r="P497" s="20">
        <v>0.52</v>
      </c>
      <c r="Q497" s="20">
        <v>0.04</v>
      </c>
      <c r="R497" s="20">
        <v>139428.0</v>
      </c>
      <c r="S497" s="20">
        <v>0.534</v>
      </c>
      <c r="T497" s="20">
        <f t="array" ref="T497:U497">VLOOKUP(A497,TOURISM!$A$2:$F$2692,{3,6},0)</f>
        <v>9900000</v>
      </c>
      <c r="U497" s="20">
        <v>2200000.0</v>
      </c>
      <c r="V497" s="20" t="str">
        <f t="array" ref="V497:AA497">VLOOKUP(A497,BUSINESS!$A$2:$J$2692,{4,5,6,7,8,9},0)</f>
        <v/>
      </c>
      <c r="W497" s="20"/>
      <c r="X497" s="20"/>
      <c r="Y497" s="20"/>
      <c r="Z497" s="20">
        <v>0.046</v>
      </c>
      <c r="AA497" s="20"/>
      <c r="AB497" s="21">
        <f t="shared" si="2"/>
        <v>1355538.342</v>
      </c>
      <c r="AC497" s="20"/>
      <c r="AD497" s="20"/>
      <c r="AE497" s="20">
        <f t="shared" si="149"/>
        <v>15.77875319</v>
      </c>
      <c r="AF497" s="22" t="b">
        <f t="shared" si="4"/>
        <v>1</v>
      </c>
      <c r="AG497" s="20" t="b">
        <f t="shared" si="5"/>
        <v>0</v>
      </c>
      <c r="AH497" s="20" t="b">
        <f t="shared" si="6"/>
        <v>0</v>
      </c>
      <c r="AI497" s="20" t="b">
        <f t="shared" si="7"/>
        <v>0</v>
      </c>
      <c r="AJ497" s="20"/>
      <c r="AK497" s="20"/>
      <c r="AL497" s="20"/>
      <c r="AM497" s="20"/>
      <c r="AN497" s="20"/>
      <c r="AO497" s="20"/>
      <c r="AP497" s="20"/>
      <c r="AQ497" s="20"/>
      <c r="AR497" s="23"/>
      <c r="AS497" s="23"/>
      <c r="AT497" s="23"/>
      <c r="AU497" s="23"/>
      <c r="AV497" s="23"/>
    </row>
    <row r="498" ht="15.75" customHeight="1">
      <c r="A498" s="17" t="str">
        <f t="shared" si="1"/>
        <v>Sao Tome and Principe-Africa2001</v>
      </c>
      <c r="B498" s="17" t="s">
        <v>129</v>
      </c>
      <c r="C498" s="18" t="s">
        <v>75</v>
      </c>
      <c r="D498" s="19" t="s">
        <v>77</v>
      </c>
      <c r="E498" s="17">
        <v>1.9E11</v>
      </c>
      <c r="F498" s="18">
        <v>0.103</v>
      </c>
      <c r="G498" s="18">
        <v>52.0</v>
      </c>
      <c r="H498" s="18">
        <v>0.37</v>
      </c>
      <c r="I498" s="20" t="str">
        <f t="array" ref="I498:J498">IFNA(VLOOKUP(A498,ENERGY!$A$2:$F$2692,{5,6},0),0)</f>
        <v/>
      </c>
      <c r="J498" s="20"/>
      <c r="K498" s="20">
        <f t="array" ref="K498:S498">VLOOKUP(A498,'HUMAN RESOURCES'!$A$2:$M$2692,{2,3,4,5,6,7,8,9,10},0)</f>
        <v>0.037</v>
      </c>
      <c r="L498" s="20">
        <v>0.056</v>
      </c>
      <c r="M498" s="20">
        <v>65.0</v>
      </c>
      <c r="N498" s="20">
        <v>62.0</v>
      </c>
      <c r="O498" s="20">
        <v>0.434</v>
      </c>
      <c r="P498" s="20">
        <v>0.526</v>
      </c>
      <c r="Q498" s="20">
        <v>0.04</v>
      </c>
      <c r="R498" s="20">
        <v>141783.0</v>
      </c>
      <c r="S498" s="20">
        <v>0.544</v>
      </c>
      <c r="T498" s="20">
        <f t="array" ref="T498:U498">VLOOKUP(A498,TOURISM!$A$2:$F$2692,{3,6},0)</f>
        <v>6200000</v>
      </c>
      <c r="U498" s="20">
        <v>2000000.0</v>
      </c>
      <c r="V498" s="20" t="str">
        <f t="array" ref="V498:AA498">VLOOKUP(A498,BUSINESS!$A$2:$J$2692,{4,5,6,7,8,9},0)</f>
        <v/>
      </c>
      <c r="W498" s="20"/>
      <c r="X498" s="20"/>
      <c r="Y498" s="20"/>
      <c r="Z498" s="20">
        <v>0.063</v>
      </c>
      <c r="AA498" s="20"/>
      <c r="AB498" s="21">
        <f t="shared" si="2"/>
        <v>1340076.032</v>
      </c>
      <c r="AC498" s="20"/>
      <c r="AD498" s="20"/>
      <c r="AE498" s="20">
        <f t="shared" si="149"/>
        <v>14.10606349</v>
      </c>
      <c r="AF498" s="22" t="b">
        <f t="shared" si="4"/>
        <v>1</v>
      </c>
      <c r="AG498" s="20" t="b">
        <f t="shared" si="5"/>
        <v>0</v>
      </c>
      <c r="AH498" s="20" t="b">
        <f t="shared" si="6"/>
        <v>0</v>
      </c>
      <c r="AI498" s="20" t="b">
        <f t="shared" si="7"/>
        <v>0</v>
      </c>
      <c r="AJ498" s="20"/>
      <c r="AK498" s="20"/>
      <c r="AL498" s="20"/>
      <c r="AM498" s="20"/>
      <c r="AN498" s="20"/>
      <c r="AO498" s="20"/>
      <c r="AP498" s="20"/>
      <c r="AQ498" s="20"/>
      <c r="AR498" s="23"/>
      <c r="AS498" s="23"/>
      <c r="AT498" s="23"/>
      <c r="AU498" s="23"/>
      <c r="AV498" s="23"/>
    </row>
    <row r="499" ht="15.75" customHeight="1">
      <c r="A499" s="17" t="str">
        <f t="shared" si="1"/>
        <v>Sao Tome and Principe-Africa2002</v>
      </c>
      <c r="B499" s="17" t="s">
        <v>129</v>
      </c>
      <c r="C499" s="18" t="s">
        <v>75</v>
      </c>
      <c r="D499" s="19" t="s">
        <v>79</v>
      </c>
      <c r="E499" s="17">
        <v>1.9E11</v>
      </c>
      <c r="F499" s="18">
        <v>0.106</v>
      </c>
      <c r="G499" s="18">
        <v>59.0</v>
      </c>
      <c r="H499" s="18">
        <v>0.374</v>
      </c>
      <c r="I499" s="20" t="str">
        <f t="array" ref="I499:J499">IFNA(VLOOKUP(A499,ENERGY!$A$2:$F$2692,{5,6},0),0)</f>
        <v/>
      </c>
      <c r="J499" s="20">
        <v>99.0</v>
      </c>
      <c r="K499" s="20">
        <f t="array" ref="K499:S499">VLOOKUP(A499,'HUMAN RESOURCES'!$A$2:$M$2692,{2,3,4,5,6,7,8,9,10},0)</f>
        <v>0.037</v>
      </c>
      <c r="L499" s="20">
        <v>0.054</v>
      </c>
      <c r="M499" s="20">
        <v>66.0</v>
      </c>
      <c r="N499" s="20">
        <v>62.0</v>
      </c>
      <c r="O499" s="20">
        <v>0.429</v>
      </c>
      <c r="P499" s="20">
        <v>0.53</v>
      </c>
      <c r="Q499" s="20">
        <v>0.04</v>
      </c>
      <c r="R499" s="20">
        <v>144447.0</v>
      </c>
      <c r="S499" s="20">
        <v>0.553</v>
      </c>
      <c r="T499" s="20">
        <f t="array" ref="T499:U499">VLOOKUP(A499,TOURISM!$A$2:$F$2692,{3,6},0)</f>
        <v>6900000</v>
      </c>
      <c r="U499" s="20">
        <v>1800000.0</v>
      </c>
      <c r="V499" s="20" t="str">
        <f t="array" ref="V499:AA499">VLOOKUP(A499,BUSINESS!$A$2:$J$2692,{4,5,6,7,8,9},0)</f>
        <v/>
      </c>
      <c r="W499" s="20"/>
      <c r="X499" s="20"/>
      <c r="Y499" s="20"/>
      <c r="Z499" s="20">
        <v>0.076</v>
      </c>
      <c r="AA499" s="20">
        <v>0.014</v>
      </c>
      <c r="AB499" s="21">
        <f t="shared" si="2"/>
        <v>1315361.344</v>
      </c>
      <c r="AC499" s="20"/>
      <c r="AD499" s="20">
        <f t="shared" ref="AD499:AD501" si="157">J499/R499</f>
        <v>0.0006853724896</v>
      </c>
      <c r="AE499" s="20">
        <f t="shared" si="149"/>
        <v>12.46131799</v>
      </c>
      <c r="AF499" s="22" t="b">
        <f t="shared" si="4"/>
        <v>1</v>
      </c>
      <c r="AG499" s="20" t="b">
        <f t="shared" si="5"/>
        <v>0</v>
      </c>
      <c r="AH499" s="20" t="b">
        <f t="shared" si="6"/>
        <v>0</v>
      </c>
      <c r="AI499" s="20" t="b">
        <f t="shared" si="7"/>
        <v>0</v>
      </c>
      <c r="AJ499" s="20"/>
      <c r="AK499" s="20"/>
      <c r="AL499" s="20"/>
      <c r="AM499" s="20"/>
      <c r="AN499" s="20"/>
      <c r="AO499" s="20"/>
      <c r="AP499" s="20"/>
      <c r="AQ499" s="20"/>
      <c r="AR499" s="23"/>
      <c r="AS499" s="23"/>
      <c r="AT499" s="23"/>
      <c r="AU499" s="23"/>
      <c r="AV499" s="23"/>
    </row>
    <row r="500" ht="15.75" customHeight="1">
      <c r="A500" s="17" t="str">
        <f t="shared" si="1"/>
        <v>Sao Tome and Principe-Africa2003</v>
      </c>
      <c r="B500" s="17" t="s">
        <v>129</v>
      </c>
      <c r="C500" s="18" t="s">
        <v>75</v>
      </c>
      <c r="D500" s="19" t="s">
        <v>81</v>
      </c>
      <c r="E500" s="17">
        <v>1.91E11</v>
      </c>
      <c r="F500" s="18">
        <v>0.118</v>
      </c>
      <c r="G500" s="18">
        <v>78.0</v>
      </c>
      <c r="H500" s="18">
        <v>0.296</v>
      </c>
      <c r="I500" s="20" t="str">
        <f t="array" ref="I500:J500">IFNA(VLOOKUP(A500,ENERGY!$A$2:$F$2692,{5,6},0),0)</f>
        <v/>
      </c>
      <c r="J500" s="20">
        <v>92.0</v>
      </c>
      <c r="K500" s="20">
        <f t="array" ref="K500:S500">VLOOKUP(A500,'HUMAN RESOURCES'!$A$2:$M$2692,{2,3,4,5,6,7,8,9,10},0)</f>
        <v>0.037</v>
      </c>
      <c r="L500" s="20">
        <v>0.052</v>
      </c>
      <c r="M500" s="20">
        <v>66.0</v>
      </c>
      <c r="N500" s="20">
        <v>62.0</v>
      </c>
      <c r="O500" s="20">
        <v>0.426</v>
      </c>
      <c r="P500" s="20">
        <v>0.534</v>
      </c>
      <c r="Q500" s="20">
        <v>0.04</v>
      </c>
      <c r="R500" s="20">
        <v>147455.0</v>
      </c>
      <c r="S500" s="20">
        <v>0.563</v>
      </c>
      <c r="T500" s="20">
        <f t="array" ref="T500:U500">VLOOKUP(A500,TOURISM!$A$2:$F$2692,{3,6},0)</f>
        <v>7400000</v>
      </c>
      <c r="U500" s="20">
        <v>1800000.0</v>
      </c>
      <c r="V500" s="20" t="str">
        <f t="array" ref="V500:AA500">VLOOKUP(A500,BUSINESS!$A$2:$J$2692,{4,5,6,7,8,9},0)</f>
        <v/>
      </c>
      <c r="W500" s="20"/>
      <c r="X500" s="20"/>
      <c r="Y500" s="20"/>
      <c r="Z500" s="20">
        <v>0.102</v>
      </c>
      <c r="AA500" s="20">
        <v>0.033</v>
      </c>
      <c r="AB500" s="21">
        <f t="shared" si="2"/>
        <v>1295310.434</v>
      </c>
      <c r="AC500" s="20"/>
      <c r="AD500" s="20">
        <f t="shared" si="157"/>
        <v>0.0006239191618</v>
      </c>
      <c r="AE500" s="20">
        <f t="shared" si="149"/>
        <v>12.20711403</v>
      </c>
      <c r="AF500" s="22" t="b">
        <f t="shared" si="4"/>
        <v>1</v>
      </c>
      <c r="AG500" s="20" t="b">
        <f t="shared" si="5"/>
        <v>0</v>
      </c>
      <c r="AH500" s="20" t="b">
        <f t="shared" si="6"/>
        <v>0</v>
      </c>
      <c r="AI500" s="20" t="b">
        <f t="shared" si="7"/>
        <v>0</v>
      </c>
      <c r="AJ500" s="20"/>
      <c r="AK500" s="20"/>
      <c r="AL500" s="20"/>
      <c r="AM500" s="20"/>
      <c r="AN500" s="20"/>
      <c r="AO500" s="20"/>
      <c r="AP500" s="20"/>
      <c r="AQ500" s="20"/>
      <c r="AR500" s="23"/>
      <c r="AS500" s="23"/>
      <c r="AT500" s="23"/>
      <c r="AU500" s="23"/>
      <c r="AV500" s="23"/>
    </row>
    <row r="501" ht="15.75" customHeight="1">
      <c r="A501" s="17" t="str">
        <f t="shared" si="1"/>
        <v>Sao Tome and Principe-Africa2004</v>
      </c>
      <c r="B501" s="17" t="s">
        <v>129</v>
      </c>
      <c r="C501" s="18" t="s">
        <v>75</v>
      </c>
      <c r="D501" s="19" t="s">
        <v>83</v>
      </c>
      <c r="E501" s="17">
        <v>1.92E11</v>
      </c>
      <c r="F501" s="18">
        <v>0.11</v>
      </c>
      <c r="G501" s="18">
        <v>79.0</v>
      </c>
      <c r="H501" s="18">
        <v>0.298</v>
      </c>
      <c r="I501" s="20" t="str">
        <f t="array" ref="I501:J501">IFNA(VLOOKUP(A501,ENERGY!$A$2:$F$2692,{5,6},0),0)</f>
        <v/>
      </c>
      <c r="J501" s="20">
        <v>84.0</v>
      </c>
      <c r="K501" s="20">
        <f t="array" ref="K501:S501">VLOOKUP(A501,'HUMAN RESOURCES'!$A$2:$M$2692,{2,3,4,5,6,7,8,9,10},0)</f>
        <v>0.038</v>
      </c>
      <c r="L501" s="20">
        <v>0.05</v>
      </c>
      <c r="M501" s="20">
        <v>66.0</v>
      </c>
      <c r="N501" s="20">
        <v>62.0</v>
      </c>
      <c r="O501" s="20">
        <v>0.422</v>
      </c>
      <c r="P501" s="20">
        <v>0.537</v>
      </c>
      <c r="Q501" s="20">
        <v>0.04</v>
      </c>
      <c r="R501" s="20">
        <v>150842.0</v>
      </c>
      <c r="S501" s="20">
        <v>0.571</v>
      </c>
      <c r="T501" s="20">
        <f t="array" ref="T501:U501">VLOOKUP(A501,TOURISM!$A$2:$F$2692,{3,6},0)</f>
        <v>7700000</v>
      </c>
      <c r="U501" s="20">
        <v>2100000.0</v>
      </c>
      <c r="V501" s="20" t="str">
        <f t="array" ref="V501:AA501">VLOOKUP(A501,BUSINESS!$A$2:$J$2692,{4,5,6,7,8,9},0)</f>
        <v/>
      </c>
      <c r="W501" s="20">
        <v>192.0</v>
      </c>
      <c r="X501" s="20"/>
      <c r="Y501" s="20"/>
      <c r="Z501" s="20">
        <v>0.133</v>
      </c>
      <c r="AA501" s="20">
        <v>0.051</v>
      </c>
      <c r="AB501" s="21">
        <f t="shared" si="2"/>
        <v>1272855.04</v>
      </c>
      <c r="AC501" s="20"/>
      <c r="AD501" s="20">
        <f t="shared" si="157"/>
        <v>0.0005568740802</v>
      </c>
      <c r="AE501" s="20">
        <f t="shared" si="149"/>
        <v>13.921852</v>
      </c>
      <c r="AF501" s="22" t="b">
        <f t="shared" si="4"/>
        <v>1</v>
      </c>
      <c r="AG501" s="20" t="b">
        <f t="shared" si="5"/>
        <v>0</v>
      </c>
      <c r="AH501" s="20" t="b">
        <f t="shared" si="6"/>
        <v>0</v>
      </c>
      <c r="AI501" s="20" t="b">
        <f t="shared" si="7"/>
        <v>0</v>
      </c>
      <c r="AJ501" s="20"/>
      <c r="AK501" s="20"/>
      <c r="AL501" s="20"/>
      <c r="AM501" s="20"/>
      <c r="AN501" s="20"/>
      <c r="AO501" s="20"/>
      <c r="AP501" s="20"/>
      <c r="AQ501" s="20"/>
      <c r="AR501" s="23"/>
      <c r="AS501" s="23"/>
      <c r="AT501" s="23"/>
      <c r="AU501" s="23"/>
      <c r="AV501" s="23"/>
    </row>
    <row r="502" ht="15.75" customHeight="1">
      <c r="A502" s="17" t="str">
        <f t="shared" si="1"/>
        <v>Sao Tome and Principe-Africa2005</v>
      </c>
      <c r="B502" s="17" t="s">
        <v>129</v>
      </c>
      <c r="C502" s="18" t="s">
        <v>75</v>
      </c>
      <c r="D502" s="19" t="s">
        <v>84</v>
      </c>
      <c r="E502" s="17">
        <v>1.92E11</v>
      </c>
      <c r="F502" s="18">
        <v>0.1</v>
      </c>
      <c r="G502" s="18">
        <v>81.0</v>
      </c>
      <c r="H502" s="18">
        <v>0.312</v>
      </c>
      <c r="I502" s="20">
        <f t="array" ref="I502:J502">IFNA(VLOOKUP(A502,ENERGY!$A$2:$F$2692,{5,6},0),0)</f>
        <v>0</v>
      </c>
      <c r="J502" s="20">
        <v>0.0</v>
      </c>
      <c r="K502" s="20">
        <f t="array" ref="K502:S502">VLOOKUP(A502,'HUMAN RESOURCES'!$A$2:$M$2692,{2,3,4,5,6,7,8,9,10},0)</f>
        <v>0.038</v>
      </c>
      <c r="L502" s="20">
        <v>0.048</v>
      </c>
      <c r="M502" s="20">
        <v>66.0</v>
      </c>
      <c r="N502" s="20">
        <v>63.0</v>
      </c>
      <c r="O502" s="20">
        <v>0.42</v>
      </c>
      <c r="P502" s="20">
        <v>0.54</v>
      </c>
      <c r="Q502" s="20">
        <v>0.04</v>
      </c>
      <c r="R502" s="20">
        <v>154615.0</v>
      </c>
      <c r="S502" s="20">
        <v>0.58</v>
      </c>
      <c r="T502" s="20">
        <f t="array" ref="T502:U502">VLOOKUP(A502,TOURISM!$A$2:$F$2692,{3,6},0)</f>
        <v>7300000</v>
      </c>
      <c r="U502" s="20">
        <v>500000.0</v>
      </c>
      <c r="V502" s="20">
        <f t="array" ref="V502:AA502">VLOOKUP(A502,BUSINESS!$A$2:$J$2692,{4,5,6,7,8,9},0)</f>
        <v>0.469</v>
      </c>
      <c r="W502" s="20">
        <v>144.0</v>
      </c>
      <c r="X502" s="20"/>
      <c r="Y502" s="20">
        <v>424.0</v>
      </c>
      <c r="Z502" s="20">
        <v>0.138</v>
      </c>
      <c r="AA502" s="20">
        <v>0.077</v>
      </c>
      <c r="AB502" s="21">
        <f t="shared" si="2"/>
        <v>1241794.134</v>
      </c>
      <c r="AC502" s="20"/>
      <c r="AD502" s="20"/>
      <c r="AE502" s="20">
        <f t="shared" si="149"/>
        <v>3.23383889</v>
      </c>
      <c r="AF502" s="22" t="b">
        <f t="shared" si="4"/>
        <v>1</v>
      </c>
      <c r="AG502" s="20" t="b">
        <f t="shared" si="5"/>
        <v>0</v>
      </c>
      <c r="AH502" s="20" t="b">
        <f t="shared" si="6"/>
        <v>0</v>
      </c>
      <c r="AI502" s="20" t="b">
        <f t="shared" si="7"/>
        <v>0</v>
      </c>
      <c r="AJ502" s="20"/>
      <c r="AK502" s="20"/>
      <c r="AL502" s="20"/>
      <c r="AM502" s="20"/>
      <c r="AN502" s="20"/>
      <c r="AO502" s="20"/>
      <c r="AP502" s="20"/>
      <c r="AQ502" s="20"/>
      <c r="AR502" s="23"/>
      <c r="AS502" s="23"/>
      <c r="AT502" s="23"/>
      <c r="AU502" s="23"/>
      <c r="AV502" s="23"/>
    </row>
    <row r="503" ht="15.75" customHeight="1">
      <c r="A503" s="17" t="str">
        <f t="shared" si="1"/>
        <v>Sao Tome and Principe-Africa2006</v>
      </c>
      <c r="B503" s="17" t="s">
        <v>129</v>
      </c>
      <c r="C503" s="18" t="s">
        <v>75</v>
      </c>
      <c r="D503" s="19" t="s">
        <v>85</v>
      </c>
      <c r="E503" s="17">
        <v>1.92E11</v>
      </c>
      <c r="F503" s="18">
        <v>0.078</v>
      </c>
      <c r="G503" s="18">
        <v>68.0</v>
      </c>
      <c r="H503" s="18">
        <v>0.293</v>
      </c>
      <c r="I503" s="20">
        <f t="array" ref="I503:J503">IFNA(VLOOKUP(A503,ENERGY!$A$2:$F$2692,{5,6},0),0)</f>
        <v>0</v>
      </c>
      <c r="J503" s="20">
        <v>0.0</v>
      </c>
      <c r="K503" s="20">
        <f t="array" ref="K503:S503">VLOOKUP(A503,'HUMAN RESOURCES'!$A$2:$M$2692,{2,3,4,5,6,7,8,9,10},0)</f>
        <v>0.038</v>
      </c>
      <c r="L503" s="20">
        <v>0.046</v>
      </c>
      <c r="M503" s="20">
        <v>67.0</v>
      </c>
      <c r="N503" s="20">
        <v>63.0</v>
      </c>
      <c r="O503" s="20">
        <v>0.418</v>
      </c>
      <c r="P503" s="20">
        <v>0.542</v>
      </c>
      <c r="Q503" s="20">
        <v>0.039</v>
      </c>
      <c r="R503" s="20">
        <v>158806.0</v>
      </c>
      <c r="S503" s="20">
        <v>0.588</v>
      </c>
      <c r="T503" s="20">
        <f t="array" ref="T503:U503">VLOOKUP(A503,TOURISM!$A$2:$F$2692,{3,6},0)</f>
        <v>6700000</v>
      </c>
      <c r="U503" s="20">
        <v>1100000.0</v>
      </c>
      <c r="V503" s="20">
        <f t="array" ref="V503:AA503">VLOOKUP(A503,BUSINESS!$A$2:$J$2692,{4,5,6,7,8,9},0)</f>
        <v>0.487</v>
      </c>
      <c r="W503" s="20">
        <v>144.0</v>
      </c>
      <c r="X503" s="20"/>
      <c r="Y503" s="20">
        <v>424.0</v>
      </c>
      <c r="Z503" s="20">
        <v>0.142</v>
      </c>
      <c r="AA503" s="20">
        <v>0.116</v>
      </c>
      <c r="AB503" s="21">
        <f t="shared" si="2"/>
        <v>1209022.329</v>
      </c>
      <c r="AC503" s="20"/>
      <c r="AD503" s="20"/>
      <c r="AE503" s="20">
        <f t="shared" si="149"/>
        <v>6.926690427</v>
      </c>
      <c r="AF503" s="22" t="b">
        <f t="shared" si="4"/>
        <v>1</v>
      </c>
      <c r="AG503" s="20" t="b">
        <f t="shared" si="5"/>
        <v>0</v>
      </c>
      <c r="AH503" s="20" t="b">
        <f t="shared" si="6"/>
        <v>0</v>
      </c>
      <c r="AI503" s="20" t="b">
        <f t="shared" si="7"/>
        <v>0</v>
      </c>
      <c r="AJ503" s="20"/>
      <c r="AK503" s="20"/>
      <c r="AL503" s="20"/>
      <c r="AM503" s="20"/>
      <c r="AN503" s="20"/>
      <c r="AO503" s="20"/>
      <c r="AP503" s="20"/>
      <c r="AQ503" s="20"/>
      <c r="AR503" s="23"/>
      <c r="AS503" s="23"/>
      <c r="AT503" s="23"/>
      <c r="AU503" s="23"/>
      <c r="AV503" s="23"/>
    </row>
    <row r="504" ht="15.75" customHeight="1">
      <c r="A504" s="17" t="str">
        <f t="shared" si="1"/>
        <v>Sao Tome and Principe-Africa2007</v>
      </c>
      <c r="B504" s="17" t="s">
        <v>129</v>
      </c>
      <c r="C504" s="18" t="s">
        <v>75</v>
      </c>
      <c r="D504" s="19" t="s">
        <v>86</v>
      </c>
      <c r="E504" s="17">
        <v>1.92E11</v>
      </c>
      <c r="F504" s="18">
        <v>0.071</v>
      </c>
      <c r="G504" s="18">
        <v>66.0</v>
      </c>
      <c r="H504" s="18">
        <v>0.324</v>
      </c>
      <c r="I504" s="20">
        <f t="array" ref="I504:J504">IFNA(VLOOKUP(A504,ENERGY!$A$2:$F$2692,{5,6},0),0)</f>
        <v>38</v>
      </c>
      <c r="J504" s="20">
        <v>73.0</v>
      </c>
      <c r="K504" s="20">
        <f t="array" ref="K504:S504">VLOOKUP(A504,'HUMAN RESOURCES'!$A$2:$M$2692,{2,3,4,5,6,7,8,9,10},0)</f>
        <v>0.038</v>
      </c>
      <c r="L504" s="20">
        <v>0.044</v>
      </c>
      <c r="M504" s="20">
        <v>67.0</v>
      </c>
      <c r="N504" s="20">
        <v>63.0</v>
      </c>
      <c r="O504" s="20">
        <v>0.417</v>
      </c>
      <c r="P504" s="20">
        <v>0.544</v>
      </c>
      <c r="Q504" s="20">
        <v>0.039</v>
      </c>
      <c r="R504" s="20">
        <v>163390.0</v>
      </c>
      <c r="S504" s="20">
        <v>0.597</v>
      </c>
      <c r="T504" s="20">
        <f t="array" ref="T504:U504">VLOOKUP(A504,TOURISM!$A$2:$F$2692,{3,6},0)</f>
        <v>5000000</v>
      </c>
      <c r="U504" s="20">
        <v>700000.0</v>
      </c>
      <c r="V504" s="20">
        <f t="array" ref="V504:AA504">VLOOKUP(A504,BUSINESS!$A$2:$J$2692,{4,5,6,7,8,9},0)</f>
        <v>0.487</v>
      </c>
      <c r="W504" s="20">
        <v>144.0</v>
      </c>
      <c r="X504" s="20"/>
      <c r="Y504" s="20">
        <v>424.0</v>
      </c>
      <c r="Z504" s="20">
        <v>0.146</v>
      </c>
      <c r="AA504" s="20">
        <v>0.184</v>
      </c>
      <c r="AB504" s="21">
        <f t="shared" si="2"/>
        <v>1175102.515</v>
      </c>
      <c r="AC504" s="20">
        <f t="shared" ref="AC504:AC505" si="158">I504/R504</f>
        <v>0.0002325723729</v>
      </c>
      <c r="AD504" s="20">
        <f t="shared" ref="AD504:AD505" si="159">J504/R504</f>
        <v>0.0004467837689</v>
      </c>
      <c r="AE504" s="20">
        <f t="shared" si="149"/>
        <v>4.284227921</v>
      </c>
      <c r="AF504" s="22" t="b">
        <f t="shared" si="4"/>
        <v>1</v>
      </c>
      <c r="AG504" s="20" t="b">
        <f t="shared" si="5"/>
        <v>0</v>
      </c>
      <c r="AH504" s="20" t="b">
        <f t="shared" si="6"/>
        <v>0</v>
      </c>
      <c r="AI504" s="20" t="b">
        <f t="shared" si="7"/>
        <v>0</v>
      </c>
      <c r="AJ504" s="20"/>
      <c r="AK504" s="20"/>
      <c r="AL504" s="20"/>
      <c r="AM504" s="20"/>
      <c r="AN504" s="20"/>
      <c r="AO504" s="20"/>
      <c r="AP504" s="20"/>
      <c r="AQ504" s="20"/>
      <c r="AR504" s="23"/>
      <c r="AS504" s="23"/>
      <c r="AT504" s="23"/>
      <c r="AU504" s="23"/>
      <c r="AV504" s="23"/>
    </row>
    <row r="505" ht="15.75" customHeight="1">
      <c r="A505" s="17" t="str">
        <f t="shared" si="1"/>
        <v>Sao Tome and Principe-Africa2008</v>
      </c>
      <c r="B505" s="17" t="s">
        <v>129</v>
      </c>
      <c r="C505" s="18" t="s">
        <v>75</v>
      </c>
      <c r="D505" s="19" t="s">
        <v>87</v>
      </c>
      <c r="E505" s="17">
        <v>1.92E11</v>
      </c>
      <c r="F505" s="18">
        <v>0.063</v>
      </c>
      <c r="G505" s="18">
        <v>75.0</v>
      </c>
      <c r="H505" s="18">
        <v>0.324</v>
      </c>
      <c r="I505" s="20">
        <f t="array" ref="I505:J505">IFNA(VLOOKUP(A505,ENERGY!$A$2:$F$2692,{5,6},0),0)</f>
        <v>44</v>
      </c>
      <c r="J505" s="20">
        <v>84.0</v>
      </c>
      <c r="K505" s="20">
        <f t="array" ref="K505:S505">VLOOKUP(A505,'HUMAN RESOURCES'!$A$2:$M$2692,{2,3,4,5,6,7,8,9,10},0)</f>
        <v>0.037</v>
      </c>
      <c r="L505" s="20">
        <v>0.043</v>
      </c>
      <c r="M505" s="20">
        <v>67.0</v>
      </c>
      <c r="N505" s="20">
        <v>64.0</v>
      </c>
      <c r="O505" s="20">
        <v>0.416</v>
      </c>
      <c r="P505" s="20">
        <v>0.546</v>
      </c>
      <c r="Q505" s="20">
        <v>0.038</v>
      </c>
      <c r="R505" s="20">
        <v>168253.0</v>
      </c>
      <c r="S505" s="20">
        <v>0.604</v>
      </c>
      <c r="T505" s="20">
        <f t="array" ref="T505:U505">VLOOKUP(A505,TOURISM!$A$2:$F$2692,{3,6},0)</f>
        <v>7700000</v>
      </c>
      <c r="U505" s="20">
        <v>300000.0</v>
      </c>
      <c r="V505" s="20">
        <f t="array" ref="V505:AA505">VLOOKUP(A505,BUSINESS!$A$2:$J$2692,{4,5,6,7,8,9},0)</f>
        <v>0.472</v>
      </c>
      <c r="W505" s="20">
        <v>144.0</v>
      </c>
      <c r="X505" s="20"/>
      <c r="Y505" s="20">
        <v>424.0</v>
      </c>
      <c r="Z505" s="20">
        <v>0.155</v>
      </c>
      <c r="AA505" s="20">
        <v>0.3</v>
      </c>
      <c r="AB505" s="21">
        <f t="shared" si="2"/>
        <v>1141138.642</v>
      </c>
      <c r="AC505" s="20">
        <f t="shared" si="158"/>
        <v>0.0002615109389</v>
      </c>
      <c r="AD505" s="20">
        <f t="shared" si="159"/>
        <v>0.0004992481561</v>
      </c>
      <c r="AE505" s="20">
        <f t="shared" si="149"/>
        <v>1.783029129</v>
      </c>
      <c r="AF505" s="22" t="b">
        <f t="shared" si="4"/>
        <v>1</v>
      </c>
      <c r="AG505" s="20" t="b">
        <f t="shared" si="5"/>
        <v>0</v>
      </c>
      <c r="AH505" s="20" t="b">
        <f t="shared" si="6"/>
        <v>0</v>
      </c>
      <c r="AI505" s="20" t="b">
        <f t="shared" si="7"/>
        <v>0</v>
      </c>
      <c r="AJ505" s="20"/>
      <c r="AK505" s="20"/>
      <c r="AL505" s="20"/>
      <c r="AM505" s="20"/>
      <c r="AN505" s="20"/>
      <c r="AO505" s="20"/>
      <c r="AP505" s="20"/>
      <c r="AQ505" s="20"/>
      <c r="AR505" s="23"/>
      <c r="AS505" s="23"/>
      <c r="AT505" s="23"/>
      <c r="AU505" s="23"/>
      <c r="AV505" s="23"/>
    </row>
    <row r="506" ht="15.75" customHeight="1">
      <c r="A506" s="17" t="str">
        <f t="shared" si="1"/>
        <v>Sao Tome and Principe-Africa2009</v>
      </c>
      <c r="B506" s="17" t="s">
        <v>129</v>
      </c>
      <c r="C506" s="18" t="s">
        <v>75</v>
      </c>
      <c r="D506" s="19" t="s">
        <v>88</v>
      </c>
      <c r="E506" s="17">
        <v>1.92E11</v>
      </c>
      <c r="F506" s="18">
        <v>0.075</v>
      </c>
      <c r="G506" s="18">
        <v>94.0</v>
      </c>
      <c r="H506" s="18">
        <v>0.311</v>
      </c>
      <c r="I506" s="20">
        <f t="array" ref="I506:J506">IFNA(VLOOKUP(A506,ENERGY!$A$2:$F$2692,{5,6},0),0)</f>
        <v>0</v>
      </c>
      <c r="J506" s="20">
        <v>0.0</v>
      </c>
      <c r="K506" s="20">
        <f t="array" ref="K506:S506">VLOOKUP(A506,'HUMAN RESOURCES'!$A$2:$M$2692,{2,3,4,5,6,7,8,9,10},0)</f>
        <v>0.037</v>
      </c>
      <c r="L506" s="20">
        <v>0.041</v>
      </c>
      <c r="M506" s="20">
        <v>68.0</v>
      </c>
      <c r="N506" s="20">
        <v>64.0</v>
      </c>
      <c r="O506" s="20">
        <v>0.416</v>
      </c>
      <c r="P506" s="20">
        <v>0.547</v>
      </c>
      <c r="Q506" s="20">
        <v>0.037</v>
      </c>
      <c r="R506" s="20">
        <v>173240.0</v>
      </c>
      <c r="S506" s="20">
        <v>0.612</v>
      </c>
      <c r="T506" s="20">
        <f t="array" ref="T506:U506">VLOOKUP(A506,TOURISM!$A$2:$F$2692,{3,6},0)</f>
        <v>8300000</v>
      </c>
      <c r="U506" s="20">
        <v>400000.0</v>
      </c>
      <c r="V506" s="20">
        <f t="array" ref="V506:AA506">VLOOKUP(A506,BUSINESS!$A$2:$J$2692,{4,5,6,7,8,9},0)</f>
        <v>0.472</v>
      </c>
      <c r="W506" s="20">
        <v>144.0</v>
      </c>
      <c r="X506" s="20"/>
      <c r="Y506" s="20">
        <v>424.0</v>
      </c>
      <c r="Z506" s="20">
        <v>0.164</v>
      </c>
      <c r="AA506" s="20">
        <v>0.467</v>
      </c>
      <c r="AB506" s="21">
        <f t="shared" si="2"/>
        <v>1108289.079</v>
      </c>
      <c r="AC506" s="20"/>
      <c r="AD506" s="20"/>
      <c r="AE506" s="20">
        <f t="shared" si="149"/>
        <v>2.308935581</v>
      </c>
      <c r="AF506" s="22" t="b">
        <f t="shared" si="4"/>
        <v>1</v>
      </c>
      <c r="AG506" s="20" t="b">
        <f t="shared" si="5"/>
        <v>0</v>
      </c>
      <c r="AH506" s="20" t="b">
        <f t="shared" si="6"/>
        <v>0</v>
      </c>
      <c r="AI506" s="20" t="b">
        <f t="shared" si="7"/>
        <v>0</v>
      </c>
      <c r="AJ506" s="20"/>
      <c r="AK506" s="20"/>
      <c r="AL506" s="20"/>
      <c r="AM506" s="20"/>
      <c r="AN506" s="20"/>
      <c r="AO506" s="20"/>
      <c r="AP506" s="20"/>
      <c r="AQ506" s="20"/>
      <c r="AR506" s="23"/>
      <c r="AS506" s="23"/>
      <c r="AT506" s="23"/>
      <c r="AU506" s="23"/>
      <c r="AV506" s="23"/>
    </row>
    <row r="507" ht="15.75" customHeight="1">
      <c r="A507" s="17" t="str">
        <f t="shared" si="1"/>
        <v>Sao Tome and Principe-Africa2010</v>
      </c>
      <c r="B507" s="17" t="s">
        <v>129</v>
      </c>
      <c r="C507" s="18" t="s">
        <v>75</v>
      </c>
      <c r="D507" s="19" t="s">
        <v>89</v>
      </c>
      <c r="E507" s="17">
        <v>1.92E11</v>
      </c>
      <c r="F507" s="18">
        <v>0.071</v>
      </c>
      <c r="G507" s="18">
        <v>86.0</v>
      </c>
      <c r="H507" s="18">
        <v>0.289</v>
      </c>
      <c r="I507" s="20">
        <f t="array" ref="I507:J507">IFNA(VLOOKUP(A507,ENERGY!$A$2:$F$2692,{5,6},0),0)</f>
        <v>43</v>
      </c>
      <c r="J507" s="20">
        <v>77.0</v>
      </c>
      <c r="K507" s="20">
        <f t="array" ref="K507:S507">VLOOKUP(A507,'HUMAN RESOURCES'!$A$2:$M$2692,{2,3,4,5,6,7,8,9,10},0)</f>
        <v>0.036</v>
      </c>
      <c r="L507" s="20">
        <v>0.04</v>
      </c>
      <c r="M507" s="20">
        <v>68.0</v>
      </c>
      <c r="N507" s="20">
        <v>64.0</v>
      </c>
      <c r="O507" s="20">
        <v>0.416</v>
      </c>
      <c r="P507" s="20">
        <v>0.548</v>
      </c>
      <c r="Q507" s="20">
        <v>0.036</v>
      </c>
      <c r="R507" s="20">
        <v>178228.0</v>
      </c>
      <c r="S507" s="20">
        <v>0.619</v>
      </c>
      <c r="T507" s="20">
        <f t="array" ref="T507:U507">VLOOKUP(A507,TOURISM!$A$2:$F$2692,{3,6},0)</f>
        <v>11100000</v>
      </c>
      <c r="U507" s="20">
        <v>600000.0</v>
      </c>
      <c r="V507" s="20">
        <f t="array" ref="V507:AA507">VLOOKUP(A507,BUSINESS!$A$2:$J$2692,{4,5,6,7,8,9},0)</f>
        <v>0.333</v>
      </c>
      <c r="W507" s="20">
        <v>144.0</v>
      </c>
      <c r="X507" s="20"/>
      <c r="Y507" s="20">
        <v>424.0</v>
      </c>
      <c r="Z507" s="20">
        <v>0.188</v>
      </c>
      <c r="AA507" s="20">
        <v>0.576</v>
      </c>
      <c r="AB507" s="21">
        <f t="shared" si="2"/>
        <v>1077271.809</v>
      </c>
      <c r="AC507" s="20">
        <f>I507/R507</f>
        <v>0.0002412639989</v>
      </c>
      <c r="AD507" s="20">
        <f t="shared" ref="AD507:AD509" si="160">J507/R507</f>
        <v>0.0004320308818</v>
      </c>
      <c r="AE507" s="20">
        <f t="shared" si="149"/>
        <v>3.366474404</v>
      </c>
      <c r="AF507" s="22" t="b">
        <f t="shared" si="4"/>
        <v>1</v>
      </c>
      <c r="AG507" s="20" t="b">
        <f t="shared" si="5"/>
        <v>0</v>
      </c>
      <c r="AH507" s="20" t="b">
        <f t="shared" si="6"/>
        <v>0</v>
      </c>
      <c r="AI507" s="20" t="b">
        <f t="shared" si="7"/>
        <v>0</v>
      </c>
      <c r="AJ507" s="20"/>
      <c r="AK507" s="20"/>
      <c r="AL507" s="20"/>
      <c r="AM507" s="20"/>
      <c r="AN507" s="20"/>
      <c r="AO507" s="20"/>
      <c r="AP507" s="20"/>
      <c r="AQ507" s="20"/>
      <c r="AR507" s="23"/>
      <c r="AS507" s="23"/>
      <c r="AT507" s="23"/>
      <c r="AU507" s="23"/>
      <c r="AV507" s="23"/>
    </row>
    <row r="508" ht="15.75" customHeight="1">
      <c r="A508" s="17" t="str">
        <f t="shared" si="1"/>
        <v>Sao Tome and Principe-Africa2011</v>
      </c>
      <c r="B508" s="17" t="s">
        <v>129</v>
      </c>
      <c r="C508" s="18" t="s">
        <v>75</v>
      </c>
      <c r="D508" s="19" t="s">
        <v>90</v>
      </c>
      <c r="E508" s="17">
        <v>1.93E11</v>
      </c>
      <c r="F508" s="18">
        <v>0.076</v>
      </c>
      <c r="G508" s="18">
        <v>108.0</v>
      </c>
      <c r="H508" s="18">
        <v>0.27</v>
      </c>
      <c r="I508" s="20" t="str">
        <f t="array" ref="I508:J508">IFNA(VLOOKUP(A508,ENERGY!$A$2:$F$2692,{5,6},0),0)</f>
        <v/>
      </c>
      <c r="J508" s="20">
        <v>66.0</v>
      </c>
      <c r="K508" s="20">
        <f t="array" ref="K508:S508">VLOOKUP(A508,'HUMAN RESOURCES'!$A$2:$M$2692,{2,3,4,5,6,7,8,9,10},0)</f>
        <v>0.036</v>
      </c>
      <c r="L508" s="20">
        <v>0.039</v>
      </c>
      <c r="M508" s="20">
        <v>68.0</v>
      </c>
      <c r="N508" s="20">
        <v>64.0</v>
      </c>
      <c r="O508" s="20">
        <v>0.416</v>
      </c>
      <c r="P508" s="20">
        <v>0.549</v>
      </c>
      <c r="Q508" s="20">
        <v>0.035</v>
      </c>
      <c r="R508" s="20">
        <v>183177.0</v>
      </c>
      <c r="S508" s="20">
        <v>0.626</v>
      </c>
      <c r="T508" s="20">
        <f t="array" ref="T508:U508">VLOOKUP(A508,TOURISM!$A$2:$F$2692,{3,6},0)</f>
        <v>15900000</v>
      </c>
      <c r="U508" s="20">
        <v>1400000.0</v>
      </c>
      <c r="V508" s="20">
        <f t="array" ref="V508:AA508">VLOOKUP(A508,BUSINESS!$A$2:$J$2692,{4,5,6,7,8,9},0)</f>
        <v>0.325</v>
      </c>
      <c r="W508" s="20">
        <v>10.0</v>
      </c>
      <c r="X508" s="20"/>
      <c r="Y508" s="20">
        <v>424.0</v>
      </c>
      <c r="Z508" s="20">
        <v>0.202</v>
      </c>
      <c r="AA508" s="20">
        <v>0.628</v>
      </c>
      <c r="AB508" s="21">
        <f t="shared" si="2"/>
        <v>1053625.728</v>
      </c>
      <c r="AC508" s="20"/>
      <c r="AD508" s="20">
        <f t="shared" si="160"/>
        <v>0.0003603072438</v>
      </c>
      <c r="AE508" s="20">
        <f t="shared" si="149"/>
        <v>7.642880929</v>
      </c>
      <c r="AF508" s="22" t="b">
        <f t="shared" si="4"/>
        <v>1</v>
      </c>
      <c r="AG508" s="20" t="b">
        <f t="shared" si="5"/>
        <v>0</v>
      </c>
      <c r="AH508" s="20" t="b">
        <f t="shared" si="6"/>
        <v>0</v>
      </c>
      <c r="AI508" s="20" t="b">
        <f t="shared" si="7"/>
        <v>0</v>
      </c>
      <c r="AJ508" s="20"/>
      <c r="AK508" s="20"/>
      <c r="AL508" s="20"/>
      <c r="AM508" s="20"/>
      <c r="AN508" s="20"/>
      <c r="AO508" s="20"/>
      <c r="AP508" s="20"/>
      <c r="AQ508" s="20"/>
      <c r="AR508" s="23"/>
      <c r="AS508" s="23"/>
      <c r="AT508" s="23"/>
      <c r="AU508" s="23"/>
      <c r="AV508" s="23"/>
    </row>
    <row r="509" ht="15.75" customHeight="1">
      <c r="A509" s="17" t="str">
        <f t="shared" si="1"/>
        <v>Sao Tome and Principe-Africa2012</v>
      </c>
      <c r="B509" s="17" t="s">
        <v>129</v>
      </c>
      <c r="C509" s="18" t="s">
        <v>75</v>
      </c>
      <c r="D509" s="19" t="s">
        <v>91</v>
      </c>
      <c r="E509" s="17">
        <v>1.93E11</v>
      </c>
      <c r="F509" s="18">
        <v>0.079</v>
      </c>
      <c r="G509" s="18">
        <v>109.0</v>
      </c>
      <c r="H509" s="18">
        <v>0.262</v>
      </c>
      <c r="I509" s="20">
        <f t="array" ref="I509:J509">IFNA(VLOOKUP(A509,ENERGY!$A$2:$F$2692,{5,6},0),0)</f>
        <v>44</v>
      </c>
      <c r="J509" s="20">
        <v>84.0</v>
      </c>
      <c r="K509" s="20">
        <f t="array" ref="K509:S509">VLOOKUP(A509,'HUMAN RESOURCES'!$A$2:$M$2692,{2,3,4,5,6,7,8,9,10},0)</f>
        <v>0.035</v>
      </c>
      <c r="L509" s="20">
        <v>0.038</v>
      </c>
      <c r="M509" s="20">
        <v>68.0</v>
      </c>
      <c r="N509" s="20">
        <v>64.0</v>
      </c>
      <c r="O509" s="20">
        <v>0.416</v>
      </c>
      <c r="P509" s="20">
        <v>0.55</v>
      </c>
      <c r="Q509" s="20">
        <v>0.034</v>
      </c>
      <c r="R509" s="20">
        <v>188098.0</v>
      </c>
      <c r="S509" s="20">
        <v>0.633</v>
      </c>
      <c r="T509" s="20">
        <f t="array" ref="T509:U509">VLOOKUP(A509,TOURISM!$A$2:$F$2692,{3,6},0)</f>
        <v>15000000</v>
      </c>
      <c r="U509" s="20">
        <v>1300000.0</v>
      </c>
      <c r="V509" s="20">
        <f t="array" ref="V509:AA509">VLOOKUP(A509,BUSINESS!$A$2:$J$2692,{4,5,6,7,8,9},0)</f>
        <v>0.325</v>
      </c>
      <c r="W509" s="20">
        <v>5.0</v>
      </c>
      <c r="X509" s="20">
        <v>166.0</v>
      </c>
      <c r="Y509" s="20">
        <v>424.0</v>
      </c>
      <c r="Z509" s="20">
        <v>0.216</v>
      </c>
      <c r="AA509" s="20">
        <v>0.65</v>
      </c>
      <c r="AB509" s="21">
        <f t="shared" si="2"/>
        <v>1026060.883</v>
      </c>
      <c r="AC509" s="20">
        <f>I509/R509</f>
        <v>0.0002339206158</v>
      </c>
      <c r="AD509" s="20">
        <f t="shared" si="160"/>
        <v>0.0004465757212</v>
      </c>
      <c r="AE509" s="20">
        <f t="shared" si="149"/>
        <v>6.911290923</v>
      </c>
      <c r="AF509" s="22" t="b">
        <f t="shared" si="4"/>
        <v>1</v>
      </c>
      <c r="AG509" s="20" t="b">
        <f t="shared" si="5"/>
        <v>0</v>
      </c>
      <c r="AH509" s="20" t="b">
        <f t="shared" si="6"/>
        <v>0</v>
      </c>
      <c r="AI509" s="20" t="b">
        <f t="shared" si="7"/>
        <v>0</v>
      </c>
      <c r="AJ509" s="20"/>
      <c r="AK509" s="20"/>
      <c r="AL509" s="20"/>
      <c r="AM509" s="20"/>
      <c r="AN509" s="20"/>
      <c r="AO509" s="20"/>
      <c r="AP509" s="20"/>
      <c r="AQ509" s="20"/>
      <c r="AR509" s="23"/>
      <c r="AS509" s="23"/>
      <c r="AT509" s="23"/>
      <c r="AU509" s="23"/>
      <c r="AV509" s="23"/>
    </row>
    <row r="510" ht="15.75" customHeight="1">
      <c r="A510" s="17" t="str">
        <f t="shared" si="1"/>
        <v>Senegal-Africa2000</v>
      </c>
      <c r="B510" s="17" t="s">
        <v>130</v>
      </c>
      <c r="C510" s="18" t="s">
        <v>75</v>
      </c>
      <c r="D510" s="19" t="s">
        <v>76</v>
      </c>
      <c r="E510" s="17">
        <v>2.03E11</v>
      </c>
      <c r="F510" s="18">
        <v>0.046</v>
      </c>
      <c r="G510" s="18">
        <v>22.0</v>
      </c>
      <c r="H510" s="18"/>
      <c r="I510" s="20" t="str">
        <f t="array" ref="I510:J510">IFNA(VLOOKUP(A510,ENERGY!$A$2:$F$2692,{5,6},0),0)</f>
        <v/>
      </c>
      <c r="J510" s="20"/>
      <c r="K510" s="20">
        <f t="array" ref="K510:S510">VLOOKUP(A510,'HUMAN RESOURCES'!$A$2:$M$2692,{2,3,4,5,6,7,8,9,10},0)</f>
        <v>0.04</v>
      </c>
      <c r="L510" s="20">
        <v>0.069</v>
      </c>
      <c r="M510" s="20">
        <v>59.0</v>
      </c>
      <c r="N510" s="20">
        <v>56.0</v>
      </c>
      <c r="O510" s="20">
        <v>0.451</v>
      </c>
      <c r="P510" s="20">
        <v>0.517</v>
      </c>
      <c r="Q510" s="20">
        <v>0.032</v>
      </c>
      <c r="R510" s="20">
        <v>9861679.0</v>
      </c>
      <c r="S510" s="20">
        <v>0.403</v>
      </c>
      <c r="T510" s="20">
        <f t="array" ref="T510:U510">VLOOKUP(A510,TOURISM!$A$2:$F$2692,{3,6},0)</f>
        <v>152000000</v>
      </c>
      <c r="U510" s="20">
        <v>1.25E8</v>
      </c>
      <c r="V510" s="20" t="str">
        <f t="array" ref="V510:AA510">VLOOKUP(A510,BUSINESS!$A$2:$J$2692,{4,5,6,7,8,9},0)</f>
        <v/>
      </c>
      <c r="W510" s="20"/>
      <c r="X510" s="20"/>
      <c r="Y510" s="20"/>
      <c r="Z510" s="20">
        <v>0.004</v>
      </c>
      <c r="AA510" s="20">
        <v>0.025</v>
      </c>
      <c r="AB510" s="21">
        <f t="shared" si="2"/>
        <v>20584.73004</v>
      </c>
      <c r="AC510" s="20"/>
      <c r="AD510" s="20"/>
      <c r="AE510" s="20">
        <f t="shared" si="149"/>
        <v>12.67532638</v>
      </c>
      <c r="AF510" s="22" t="b">
        <f t="shared" si="4"/>
        <v>0</v>
      </c>
      <c r="AG510" s="20" t="b">
        <f t="shared" si="5"/>
        <v>0</v>
      </c>
      <c r="AH510" s="20" t="b">
        <f t="shared" si="6"/>
        <v>0</v>
      </c>
      <c r="AI510" s="20" t="b">
        <f t="shared" si="7"/>
        <v>0</v>
      </c>
      <c r="AJ510" s="20"/>
      <c r="AK510" s="20"/>
      <c r="AL510" s="20"/>
      <c r="AM510" s="20"/>
      <c r="AN510" s="20"/>
      <c r="AO510" s="20"/>
      <c r="AP510" s="20"/>
      <c r="AQ510" s="20"/>
      <c r="AR510" s="23"/>
      <c r="AS510" s="23"/>
      <c r="AT510" s="23"/>
      <c r="AU510" s="23"/>
      <c r="AV510" s="23"/>
    </row>
    <row r="511" ht="15.75" customHeight="1">
      <c r="A511" s="17" t="str">
        <f t="shared" si="1"/>
        <v>Senegal-Africa2001</v>
      </c>
      <c r="B511" s="17" t="s">
        <v>130</v>
      </c>
      <c r="C511" s="18" t="s">
        <v>75</v>
      </c>
      <c r="D511" s="19" t="s">
        <v>77</v>
      </c>
      <c r="E511" s="17">
        <v>2.04E11</v>
      </c>
      <c r="F511" s="18">
        <v>0.05</v>
      </c>
      <c r="G511" s="18">
        <v>24.0</v>
      </c>
      <c r="H511" s="18"/>
      <c r="I511" s="20">
        <f t="array" ref="I511:J511">IFNA(VLOOKUP(A511,ENERGY!$A$2:$F$2692,{5,6},0),0)</f>
        <v>3515</v>
      </c>
      <c r="J511" s="20"/>
      <c r="K511" s="20">
        <f t="array" ref="K511:S511">VLOOKUP(A511,'HUMAN RESOURCES'!$A$2:$M$2692,{2,3,4,5,6,7,8,9,10},0)</f>
        <v>0.04</v>
      </c>
      <c r="L511" s="20">
        <v>0.067</v>
      </c>
      <c r="M511" s="20">
        <v>60.0</v>
      </c>
      <c r="N511" s="20">
        <v>57.0</v>
      </c>
      <c r="O511" s="20">
        <v>0.449</v>
      </c>
      <c r="P511" s="20">
        <v>0.519</v>
      </c>
      <c r="Q511" s="20">
        <v>0.032</v>
      </c>
      <c r="R511" s="20">
        <v>1.0119118E7</v>
      </c>
      <c r="S511" s="20">
        <v>0.405</v>
      </c>
      <c r="T511" s="20">
        <f t="array" ref="T511:U511">VLOOKUP(A511,TOURISM!$A$2:$F$2692,{3,6},0)</f>
        <v>175000000</v>
      </c>
      <c r="U511" s="20">
        <v>1.12E8</v>
      </c>
      <c r="V511" s="20" t="str">
        <f t="array" ref="V511:AA511">VLOOKUP(A511,BUSINESS!$A$2:$J$2692,{4,5,6,7,8,9},0)</f>
        <v/>
      </c>
      <c r="W511" s="20"/>
      <c r="X511" s="20"/>
      <c r="Y511" s="20"/>
      <c r="Z511" s="20">
        <v>0.01</v>
      </c>
      <c r="AA511" s="20">
        <v>0.03</v>
      </c>
      <c r="AB511" s="21">
        <f t="shared" si="2"/>
        <v>20159.85978</v>
      </c>
      <c r="AC511" s="20">
        <f t="shared" ref="AC511:AC514" si="161">I511/R511</f>
        <v>0.0003473622899</v>
      </c>
      <c r="AD511" s="20"/>
      <c r="AE511" s="20">
        <f t="shared" si="149"/>
        <v>11.06815831</v>
      </c>
      <c r="AF511" s="22" t="b">
        <f t="shared" si="4"/>
        <v>0</v>
      </c>
      <c r="AG511" s="20" t="b">
        <f t="shared" si="5"/>
        <v>0</v>
      </c>
      <c r="AH511" s="20" t="b">
        <f t="shared" si="6"/>
        <v>0</v>
      </c>
      <c r="AI511" s="20" t="b">
        <f t="shared" si="7"/>
        <v>0</v>
      </c>
      <c r="AJ511" s="20"/>
      <c r="AK511" s="20"/>
      <c r="AL511" s="20"/>
      <c r="AM511" s="20"/>
      <c r="AN511" s="20"/>
      <c r="AO511" s="20"/>
      <c r="AP511" s="20"/>
      <c r="AQ511" s="20"/>
      <c r="AR511" s="23"/>
      <c r="AS511" s="23"/>
      <c r="AT511" s="23"/>
      <c r="AU511" s="23"/>
      <c r="AV511" s="23"/>
    </row>
    <row r="512" ht="15.75" customHeight="1">
      <c r="A512" s="17" t="str">
        <f t="shared" si="1"/>
        <v>Senegal-Africa2002</v>
      </c>
      <c r="B512" s="17" t="s">
        <v>130</v>
      </c>
      <c r="C512" s="18" t="s">
        <v>75</v>
      </c>
      <c r="D512" s="19" t="s">
        <v>79</v>
      </c>
      <c r="E512" s="17">
        <v>2.04E11</v>
      </c>
      <c r="F512" s="18">
        <v>0.051</v>
      </c>
      <c r="G512" s="18">
        <v>26.0</v>
      </c>
      <c r="H512" s="18"/>
      <c r="I512" s="20">
        <f t="array" ref="I512:J512">IFNA(VLOOKUP(A512,ENERGY!$A$2:$F$2692,{5,6},0),0)</f>
        <v>3426</v>
      </c>
      <c r="J512" s="20">
        <v>7059.0</v>
      </c>
      <c r="K512" s="20">
        <f t="array" ref="K512:S512">VLOOKUP(A512,'HUMAN RESOURCES'!$A$2:$M$2692,{2,3,4,5,6,7,8,9,10},0)</f>
        <v>0.04</v>
      </c>
      <c r="L512" s="20">
        <v>0.065</v>
      </c>
      <c r="M512" s="20">
        <v>60.0</v>
      </c>
      <c r="N512" s="20">
        <v>57.0</v>
      </c>
      <c r="O512" s="20">
        <v>0.447</v>
      </c>
      <c r="P512" s="20">
        <v>0.521</v>
      </c>
      <c r="Q512" s="20">
        <v>0.032</v>
      </c>
      <c r="R512" s="20">
        <v>1.039005E7</v>
      </c>
      <c r="S512" s="20">
        <v>0.406</v>
      </c>
      <c r="T512" s="20">
        <f t="array" ref="T512:U512">VLOOKUP(A512,TOURISM!$A$2:$F$2692,{3,6},0)</f>
        <v>210000000</v>
      </c>
      <c r="U512" s="20">
        <v>1.12E8</v>
      </c>
      <c r="V512" s="20" t="str">
        <f t="array" ref="V512:AA512">VLOOKUP(A512,BUSINESS!$A$2:$J$2692,{4,5,6,7,8,9},0)</f>
        <v/>
      </c>
      <c r="W512" s="20"/>
      <c r="X512" s="20"/>
      <c r="Y512" s="20"/>
      <c r="Z512" s="20">
        <v>0.01</v>
      </c>
      <c r="AA512" s="20">
        <v>0.053</v>
      </c>
      <c r="AB512" s="21">
        <f t="shared" si="2"/>
        <v>19634.16923</v>
      </c>
      <c r="AC512" s="20">
        <f t="shared" si="161"/>
        <v>0.0003297385479</v>
      </c>
      <c r="AD512" s="20">
        <f t="shared" ref="AD512:AD514" si="162">J512/R512</f>
        <v>0.0006794000029</v>
      </c>
      <c r="AE512" s="20">
        <f t="shared" si="149"/>
        <v>10.77954389</v>
      </c>
      <c r="AF512" s="22" t="b">
        <f t="shared" si="4"/>
        <v>0</v>
      </c>
      <c r="AG512" s="20" t="b">
        <f t="shared" si="5"/>
        <v>0</v>
      </c>
      <c r="AH512" s="20" t="b">
        <f t="shared" si="6"/>
        <v>0</v>
      </c>
      <c r="AI512" s="20" t="b">
        <f t="shared" si="7"/>
        <v>0</v>
      </c>
      <c r="AJ512" s="20"/>
      <c r="AK512" s="20"/>
      <c r="AL512" s="20"/>
      <c r="AM512" s="20"/>
      <c r="AN512" s="20"/>
      <c r="AO512" s="20"/>
      <c r="AP512" s="20"/>
      <c r="AQ512" s="20"/>
      <c r="AR512" s="23"/>
      <c r="AS512" s="23"/>
      <c r="AT512" s="23"/>
      <c r="AU512" s="23"/>
      <c r="AV512" s="23"/>
    </row>
    <row r="513" ht="15.75" customHeight="1">
      <c r="A513" s="17" t="str">
        <f t="shared" si="1"/>
        <v>Senegal-Africa2003</v>
      </c>
      <c r="B513" s="17" t="s">
        <v>130</v>
      </c>
      <c r="C513" s="18" t="s">
        <v>75</v>
      </c>
      <c r="D513" s="19" t="s">
        <v>81</v>
      </c>
      <c r="E513" s="17">
        <v>2.04E11</v>
      </c>
      <c r="F513" s="18">
        <v>0.054</v>
      </c>
      <c r="G513" s="18">
        <v>35.0</v>
      </c>
      <c r="H513" s="18"/>
      <c r="I513" s="20">
        <f t="array" ref="I513:J513">IFNA(VLOOKUP(A513,ENERGY!$A$2:$F$2692,{5,6},0),0)</f>
        <v>3270</v>
      </c>
      <c r="J513" s="20">
        <v>5849.0</v>
      </c>
      <c r="K513" s="20">
        <f t="array" ref="K513:S513">VLOOKUP(A513,'HUMAN RESOURCES'!$A$2:$M$2692,{2,3,4,5,6,7,8,9,10},0)</f>
        <v>0.039</v>
      </c>
      <c r="L513" s="20">
        <v>0.062</v>
      </c>
      <c r="M513" s="20">
        <v>61.0</v>
      </c>
      <c r="N513" s="20">
        <v>58.0</v>
      </c>
      <c r="O513" s="20">
        <v>0.445</v>
      </c>
      <c r="P513" s="20">
        <v>0.524</v>
      </c>
      <c r="Q513" s="20">
        <v>0.032</v>
      </c>
      <c r="R513" s="20">
        <v>1.0673535E7</v>
      </c>
      <c r="S513" s="20">
        <v>0.408</v>
      </c>
      <c r="T513" s="20">
        <f t="array" ref="T513:U513">VLOOKUP(A513,TOURISM!$A$2:$F$2692,{3,6},0)</f>
        <v>269000000</v>
      </c>
      <c r="U513" s="20">
        <v>1.29E8</v>
      </c>
      <c r="V513" s="20" t="str">
        <f t="array" ref="V513:AA513">VLOOKUP(A513,BUSINESS!$A$2:$J$2692,{4,5,6,7,8,9},0)</f>
        <v/>
      </c>
      <c r="W513" s="20">
        <v>59.0</v>
      </c>
      <c r="X513" s="20"/>
      <c r="Y513" s="20"/>
      <c r="Z513" s="20">
        <v>0.021</v>
      </c>
      <c r="AA513" s="20">
        <v>0.073</v>
      </c>
      <c r="AB513" s="21">
        <f t="shared" si="2"/>
        <v>19112.69322</v>
      </c>
      <c r="AC513" s="20">
        <f t="shared" si="161"/>
        <v>0.0003063652295</v>
      </c>
      <c r="AD513" s="20">
        <f t="shared" si="162"/>
        <v>0.0005479908952</v>
      </c>
      <c r="AE513" s="20">
        <f t="shared" si="149"/>
        <v>12.08596777</v>
      </c>
      <c r="AF513" s="22" t="b">
        <f t="shared" si="4"/>
        <v>0</v>
      </c>
      <c r="AG513" s="20" t="b">
        <f t="shared" si="5"/>
        <v>0</v>
      </c>
      <c r="AH513" s="20" t="b">
        <f t="shared" si="6"/>
        <v>0</v>
      </c>
      <c r="AI513" s="20" t="b">
        <f t="shared" si="7"/>
        <v>0</v>
      </c>
      <c r="AJ513" s="20"/>
      <c r="AK513" s="20"/>
      <c r="AL513" s="20"/>
      <c r="AM513" s="20"/>
      <c r="AN513" s="20"/>
      <c r="AO513" s="20"/>
      <c r="AP513" s="20"/>
      <c r="AQ513" s="20"/>
      <c r="AR513" s="23"/>
      <c r="AS513" s="23"/>
      <c r="AT513" s="23"/>
      <c r="AU513" s="23"/>
      <c r="AV513" s="23"/>
    </row>
    <row r="514" ht="15.75" customHeight="1">
      <c r="A514" s="17" t="str">
        <f t="shared" si="1"/>
        <v>Senegal-Africa2004</v>
      </c>
      <c r="B514" s="17" t="s">
        <v>130</v>
      </c>
      <c r="C514" s="18" t="s">
        <v>75</v>
      </c>
      <c r="D514" s="19" t="s">
        <v>83</v>
      </c>
      <c r="E514" s="17">
        <v>2.06E11</v>
      </c>
      <c r="F514" s="18">
        <v>0.057</v>
      </c>
      <c r="G514" s="18">
        <v>42.0</v>
      </c>
      <c r="H514" s="18"/>
      <c r="I514" s="20">
        <f t="array" ref="I514:J514">IFNA(VLOOKUP(A514,ENERGY!$A$2:$F$2692,{5,6},0),0)</f>
        <v>3036</v>
      </c>
      <c r="J514" s="20">
        <v>5442.0</v>
      </c>
      <c r="K514" s="20">
        <f t="array" ref="K514:S514">VLOOKUP(A514,'HUMAN RESOURCES'!$A$2:$M$2692,{2,3,4,5,6,7,8,9,10},0)</f>
        <v>0.039</v>
      </c>
      <c r="L514" s="20">
        <v>0.059</v>
      </c>
      <c r="M514" s="20">
        <v>62.0</v>
      </c>
      <c r="N514" s="20">
        <v>58.0</v>
      </c>
      <c r="O514" s="20">
        <v>0.443</v>
      </c>
      <c r="P514" s="20">
        <v>0.526</v>
      </c>
      <c r="Q514" s="20">
        <v>0.032</v>
      </c>
      <c r="R514" s="20">
        <v>1.0967568E7</v>
      </c>
      <c r="S514" s="20">
        <v>0.409</v>
      </c>
      <c r="T514" s="20">
        <f t="array" ref="T514:U514">VLOOKUP(A514,TOURISM!$A$2:$F$2692,{3,6},0)</f>
        <v>286000000</v>
      </c>
      <c r="U514" s="20">
        <v>1.38E8</v>
      </c>
      <c r="V514" s="20" t="str">
        <f t="array" ref="V514:AA514">VLOOKUP(A514,BUSINESS!$A$2:$J$2692,{4,5,6,7,8,9},0)</f>
        <v/>
      </c>
      <c r="W514" s="20">
        <v>59.0</v>
      </c>
      <c r="X514" s="20"/>
      <c r="Y514" s="20"/>
      <c r="Z514" s="20">
        <v>0.044</v>
      </c>
      <c r="AA514" s="20">
        <v>0.102</v>
      </c>
      <c r="AB514" s="21">
        <f t="shared" si="2"/>
        <v>18782.65081</v>
      </c>
      <c r="AC514" s="20">
        <f t="shared" si="161"/>
        <v>0.0002768161547</v>
      </c>
      <c r="AD514" s="20">
        <f t="shared" si="162"/>
        <v>0.0004961902219</v>
      </c>
      <c r="AE514" s="20">
        <f t="shared" si="149"/>
        <v>12.58255249</v>
      </c>
      <c r="AF514" s="22" t="b">
        <f t="shared" si="4"/>
        <v>0</v>
      </c>
      <c r="AG514" s="20" t="b">
        <f t="shared" si="5"/>
        <v>0</v>
      </c>
      <c r="AH514" s="20" t="b">
        <f t="shared" si="6"/>
        <v>0</v>
      </c>
      <c r="AI514" s="20" t="b">
        <f t="shared" si="7"/>
        <v>0</v>
      </c>
      <c r="AJ514" s="20"/>
      <c r="AK514" s="20"/>
      <c r="AL514" s="20"/>
      <c r="AM514" s="20"/>
      <c r="AN514" s="20"/>
      <c r="AO514" s="20"/>
      <c r="AP514" s="20"/>
      <c r="AQ514" s="20"/>
      <c r="AR514" s="23"/>
      <c r="AS514" s="23"/>
      <c r="AT514" s="23"/>
      <c r="AU514" s="23"/>
      <c r="AV514" s="23"/>
    </row>
    <row r="515" ht="15.75" customHeight="1">
      <c r="A515" s="17" t="str">
        <f t="shared" si="1"/>
        <v>Senegal-Africa2005</v>
      </c>
      <c r="B515" s="17" t="s">
        <v>130</v>
      </c>
      <c r="C515" s="18" t="s">
        <v>75</v>
      </c>
      <c r="D515" s="19" t="s">
        <v>84</v>
      </c>
      <c r="E515" s="17">
        <v>2.07E11</v>
      </c>
      <c r="F515" s="18">
        <v>0.054</v>
      </c>
      <c r="G515" s="18">
        <v>41.0</v>
      </c>
      <c r="H515" s="18"/>
      <c r="I515" s="20">
        <f t="array" ref="I515:J515">IFNA(VLOOKUP(A515,ENERGY!$A$2:$F$2692,{5,6},0),0)</f>
        <v>0</v>
      </c>
      <c r="J515" s="20">
        <v>0.0</v>
      </c>
      <c r="K515" s="20">
        <f t="array" ref="K515:S515">VLOOKUP(A515,'HUMAN RESOURCES'!$A$2:$M$2692,{2,3,4,5,6,7,8,9,10},0)</f>
        <v>0.039</v>
      </c>
      <c r="L515" s="20">
        <v>0.057</v>
      </c>
      <c r="M515" s="20">
        <v>62.0</v>
      </c>
      <c r="N515" s="20">
        <v>59.0</v>
      </c>
      <c r="O515" s="20">
        <v>0.441</v>
      </c>
      <c r="P515" s="20">
        <v>0.527</v>
      </c>
      <c r="Q515" s="20">
        <v>0.032</v>
      </c>
      <c r="R515" s="20">
        <v>1.1270826E7</v>
      </c>
      <c r="S515" s="20">
        <v>0.411</v>
      </c>
      <c r="T515" s="20">
        <f t="array" ref="T515:U515">VLOOKUP(A515,TOURISM!$A$2:$F$2692,{3,6},0)</f>
        <v>334000000</v>
      </c>
      <c r="U515" s="20">
        <v>1.44E8</v>
      </c>
      <c r="V515" s="20">
        <f t="array" ref="V515:AA515">VLOOKUP(A515,BUSINESS!$A$2:$J$2692,{4,5,6,7,8,9},0)</f>
        <v>0.503</v>
      </c>
      <c r="W515" s="20">
        <v>59.0</v>
      </c>
      <c r="X515" s="20"/>
      <c r="Y515" s="20">
        <v>696.0</v>
      </c>
      <c r="Z515" s="20">
        <v>0.048</v>
      </c>
      <c r="AA515" s="20">
        <v>0.154</v>
      </c>
      <c r="AB515" s="21">
        <f t="shared" si="2"/>
        <v>18366.00086</v>
      </c>
      <c r="AC515" s="20"/>
      <c r="AD515" s="20"/>
      <c r="AE515" s="20">
        <f t="shared" si="149"/>
        <v>12.77634842</v>
      </c>
      <c r="AF515" s="22" t="b">
        <f t="shared" si="4"/>
        <v>0</v>
      </c>
      <c r="AG515" s="20" t="b">
        <f t="shared" si="5"/>
        <v>0</v>
      </c>
      <c r="AH515" s="20" t="b">
        <f t="shared" si="6"/>
        <v>0</v>
      </c>
      <c r="AI515" s="20" t="b">
        <f t="shared" si="7"/>
        <v>0</v>
      </c>
      <c r="AJ515" s="20"/>
      <c r="AK515" s="20"/>
      <c r="AL515" s="20"/>
      <c r="AM515" s="20"/>
      <c r="AN515" s="20"/>
      <c r="AO515" s="20"/>
      <c r="AP515" s="20"/>
      <c r="AQ515" s="20"/>
      <c r="AR515" s="23"/>
      <c r="AS515" s="23"/>
      <c r="AT515" s="23"/>
      <c r="AU515" s="23"/>
      <c r="AV515" s="23"/>
    </row>
    <row r="516" ht="15.75" customHeight="1">
      <c r="A516" s="17" t="str">
        <f t="shared" si="1"/>
        <v>Senegal-Africa2006</v>
      </c>
      <c r="B516" s="17" t="s">
        <v>130</v>
      </c>
      <c r="C516" s="18" t="s">
        <v>75</v>
      </c>
      <c r="D516" s="19" t="s">
        <v>85</v>
      </c>
      <c r="E516" s="17">
        <v>2.08E11</v>
      </c>
      <c r="F516" s="18">
        <v>0.054</v>
      </c>
      <c r="G516" s="18">
        <v>44.0</v>
      </c>
      <c r="H516" s="18"/>
      <c r="I516" s="20">
        <f t="array" ref="I516:J516">IFNA(VLOOKUP(A516,ENERGY!$A$2:$F$2692,{5,6},0),0)</f>
        <v>0</v>
      </c>
      <c r="J516" s="20">
        <v>0.0</v>
      </c>
      <c r="K516" s="20">
        <f t="array" ref="K516:S516">VLOOKUP(A516,'HUMAN RESOURCES'!$A$2:$M$2692,{2,3,4,5,6,7,8,9,10},0)</f>
        <v>0.039</v>
      </c>
      <c r="L516" s="20">
        <v>0.055</v>
      </c>
      <c r="M516" s="20">
        <v>63.0</v>
      </c>
      <c r="N516" s="20">
        <v>60.0</v>
      </c>
      <c r="O516" s="20">
        <v>0.44</v>
      </c>
      <c r="P516" s="20">
        <v>0.529</v>
      </c>
      <c r="Q516" s="20">
        <v>0.032</v>
      </c>
      <c r="R516" s="20">
        <v>1.1582925E7</v>
      </c>
      <c r="S516" s="20">
        <v>0.413</v>
      </c>
      <c r="T516" s="20">
        <f t="array" ref="T516:U516">VLOOKUP(A516,TOURISM!$A$2:$F$2692,{3,6},0)</f>
        <v>329000000</v>
      </c>
      <c r="U516" s="20">
        <v>1.39E8</v>
      </c>
      <c r="V516" s="20">
        <f t="array" ref="V516:AA516">VLOOKUP(A516,BUSINESS!$A$2:$J$2692,{4,5,6,7,8,9},0)</f>
        <v>0.455</v>
      </c>
      <c r="W516" s="20">
        <v>59.0</v>
      </c>
      <c r="X516" s="20"/>
      <c r="Y516" s="20">
        <v>696.0</v>
      </c>
      <c r="Z516" s="20">
        <v>0.056</v>
      </c>
      <c r="AA516" s="20">
        <v>0.258</v>
      </c>
      <c r="AB516" s="21">
        <f t="shared" si="2"/>
        <v>17957.46757</v>
      </c>
      <c r="AC516" s="20"/>
      <c r="AD516" s="20"/>
      <c r="AE516" s="20">
        <f t="shared" si="149"/>
        <v>12.00042304</v>
      </c>
      <c r="AF516" s="22" t="b">
        <f t="shared" si="4"/>
        <v>0</v>
      </c>
      <c r="AG516" s="20" t="b">
        <f t="shared" si="5"/>
        <v>0</v>
      </c>
      <c r="AH516" s="20" t="b">
        <f t="shared" si="6"/>
        <v>0</v>
      </c>
      <c r="AI516" s="20" t="b">
        <f t="shared" si="7"/>
        <v>0</v>
      </c>
      <c r="AJ516" s="20"/>
      <c r="AK516" s="20"/>
      <c r="AL516" s="20"/>
      <c r="AM516" s="20"/>
      <c r="AN516" s="20"/>
      <c r="AO516" s="20"/>
      <c r="AP516" s="20"/>
      <c r="AQ516" s="20"/>
      <c r="AR516" s="23"/>
      <c r="AS516" s="23"/>
      <c r="AT516" s="23"/>
      <c r="AU516" s="23"/>
      <c r="AV516" s="23"/>
    </row>
    <row r="517" ht="15.75" customHeight="1">
      <c r="A517" s="17" t="str">
        <f t="shared" si="1"/>
        <v>Senegal-Africa2007</v>
      </c>
      <c r="B517" s="17" t="s">
        <v>130</v>
      </c>
      <c r="C517" s="18" t="s">
        <v>75</v>
      </c>
      <c r="D517" s="19" t="s">
        <v>86</v>
      </c>
      <c r="E517" s="17">
        <v>2.08E11</v>
      </c>
      <c r="F517" s="18">
        <v>0.047</v>
      </c>
      <c r="G517" s="18">
        <v>45.0</v>
      </c>
      <c r="H517" s="18"/>
      <c r="I517" s="20">
        <f t="array" ref="I517:J517">IFNA(VLOOKUP(A517,ENERGY!$A$2:$F$2692,{5,6},0),0)</f>
        <v>2736</v>
      </c>
      <c r="J517" s="20">
        <v>5280.0</v>
      </c>
      <c r="K517" s="20">
        <f t="array" ref="K517:S517">VLOOKUP(A517,'HUMAN RESOURCES'!$A$2:$M$2692,{2,3,4,5,6,7,8,9,10},0)</f>
        <v>0.039</v>
      </c>
      <c r="L517" s="20">
        <v>0.052</v>
      </c>
      <c r="M517" s="20">
        <v>63.0</v>
      </c>
      <c r="N517" s="20">
        <v>60.0</v>
      </c>
      <c r="O517" s="20">
        <v>0.439</v>
      </c>
      <c r="P517" s="20">
        <v>0.53</v>
      </c>
      <c r="Q517" s="20">
        <v>0.031</v>
      </c>
      <c r="R517" s="20">
        <v>1.1904974E7</v>
      </c>
      <c r="S517" s="20">
        <v>0.415</v>
      </c>
      <c r="T517" s="20">
        <f t="array" ref="T517:U517">VLOOKUP(A517,TOURISM!$A$2:$F$2692,{3,6},0)</f>
        <v>622000000</v>
      </c>
      <c r="U517" s="20">
        <v>3.52E8</v>
      </c>
      <c r="V517" s="20">
        <f t="array" ref="V517:AA517">VLOOKUP(A517,BUSINESS!$A$2:$J$2692,{4,5,6,7,8,9},0)</f>
        <v>0.455</v>
      </c>
      <c r="W517" s="20">
        <v>59.0</v>
      </c>
      <c r="X517" s="20"/>
      <c r="Y517" s="20">
        <v>696.0</v>
      </c>
      <c r="Z517" s="20">
        <v>0.077</v>
      </c>
      <c r="AA517" s="20">
        <v>0.305</v>
      </c>
      <c r="AB517" s="21">
        <f t="shared" si="2"/>
        <v>17471.68872</v>
      </c>
      <c r="AC517" s="20">
        <f t="shared" ref="AC517:AC518" si="163">I517/R517</f>
        <v>0.0002298199055</v>
      </c>
      <c r="AD517" s="20">
        <f t="shared" ref="AD517:AD518" si="164">J517/R517</f>
        <v>0.0004435120984</v>
      </c>
      <c r="AE517" s="20">
        <f t="shared" si="149"/>
        <v>29.56747323</v>
      </c>
      <c r="AF517" s="22" t="b">
        <f t="shared" si="4"/>
        <v>0</v>
      </c>
      <c r="AG517" s="20" t="b">
        <f t="shared" si="5"/>
        <v>0</v>
      </c>
      <c r="AH517" s="20" t="b">
        <f t="shared" si="6"/>
        <v>0</v>
      </c>
      <c r="AI517" s="20" t="b">
        <f t="shared" si="7"/>
        <v>0</v>
      </c>
      <c r="AJ517" s="20"/>
      <c r="AK517" s="20"/>
      <c r="AL517" s="20"/>
      <c r="AM517" s="20"/>
      <c r="AN517" s="20"/>
      <c r="AO517" s="20"/>
      <c r="AP517" s="20"/>
      <c r="AQ517" s="20"/>
      <c r="AR517" s="23"/>
      <c r="AS517" s="23"/>
      <c r="AT517" s="23"/>
      <c r="AU517" s="23"/>
      <c r="AV517" s="23"/>
    </row>
    <row r="518" ht="15.75" customHeight="1">
      <c r="A518" s="17" t="str">
        <f t="shared" si="1"/>
        <v>Senegal-Africa2008</v>
      </c>
      <c r="B518" s="17" t="s">
        <v>130</v>
      </c>
      <c r="C518" s="18" t="s">
        <v>75</v>
      </c>
      <c r="D518" s="19" t="s">
        <v>87</v>
      </c>
      <c r="E518" s="17">
        <v>2.08E11</v>
      </c>
      <c r="F518" s="18">
        <v>0.049</v>
      </c>
      <c r="G518" s="18">
        <v>54.0</v>
      </c>
      <c r="H518" s="18"/>
      <c r="I518" s="20">
        <f t="array" ref="I518:J518">IFNA(VLOOKUP(A518,ENERGY!$A$2:$F$2692,{5,6},0),0)</f>
        <v>3000</v>
      </c>
      <c r="J518" s="20">
        <v>5335.0</v>
      </c>
      <c r="K518" s="20">
        <f t="array" ref="K518:S518">VLOOKUP(A518,'HUMAN RESOURCES'!$A$2:$M$2692,{2,3,4,5,6,7,8,9,10},0)</f>
        <v>0.039</v>
      </c>
      <c r="L518" s="20">
        <v>0.051</v>
      </c>
      <c r="M518" s="20">
        <v>64.0</v>
      </c>
      <c r="N518" s="20">
        <v>61.0</v>
      </c>
      <c r="O518" s="20">
        <v>0.438</v>
      </c>
      <c r="P518" s="20">
        <v>0.531</v>
      </c>
      <c r="Q518" s="20">
        <v>0.031</v>
      </c>
      <c r="R518" s="20">
        <v>1.2238791E7</v>
      </c>
      <c r="S518" s="20">
        <v>0.417</v>
      </c>
      <c r="T518" s="20">
        <f t="array" ref="T518:U518">VLOOKUP(A518,TOURISM!$A$2:$F$2692,{3,6},0)</f>
        <v>637000000</v>
      </c>
      <c r="U518" s="20">
        <v>2.76E8</v>
      </c>
      <c r="V518" s="20">
        <f t="array" ref="V518:AA518">VLOOKUP(A518,BUSINESS!$A$2:$J$2692,{4,5,6,7,8,9},0)</f>
        <v>0.455</v>
      </c>
      <c r="W518" s="20">
        <v>9.0</v>
      </c>
      <c r="X518" s="20"/>
      <c r="Y518" s="20">
        <v>666.0</v>
      </c>
      <c r="Z518" s="20">
        <v>0.106</v>
      </c>
      <c r="AA518" s="20">
        <v>0.44</v>
      </c>
      <c r="AB518" s="21">
        <f t="shared" si="2"/>
        <v>16995.14274</v>
      </c>
      <c r="AC518" s="20">
        <f t="shared" si="163"/>
        <v>0.000245122251</v>
      </c>
      <c r="AD518" s="20">
        <f t="shared" si="164"/>
        <v>0.0004359090698</v>
      </c>
      <c r="AE518" s="20">
        <f t="shared" si="149"/>
        <v>22.5512471</v>
      </c>
      <c r="AF518" s="22" t="b">
        <f t="shared" si="4"/>
        <v>0</v>
      </c>
      <c r="AG518" s="20" t="b">
        <f t="shared" si="5"/>
        <v>0</v>
      </c>
      <c r="AH518" s="20" t="b">
        <f t="shared" si="6"/>
        <v>0</v>
      </c>
      <c r="AI518" s="20" t="b">
        <f t="shared" si="7"/>
        <v>0</v>
      </c>
      <c r="AJ518" s="20"/>
      <c r="AK518" s="20"/>
      <c r="AL518" s="20"/>
      <c r="AM518" s="20"/>
      <c r="AN518" s="20"/>
      <c r="AO518" s="20"/>
      <c r="AP518" s="20"/>
      <c r="AQ518" s="20"/>
      <c r="AR518" s="23"/>
      <c r="AS518" s="23"/>
      <c r="AT518" s="23"/>
      <c r="AU518" s="23"/>
      <c r="AV518" s="23"/>
    </row>
    <row r="519" ht="15.75" customHeight="1">
      <c r="A519" s="17" t="str">
        <f t="shared" si="1"/>
        <v>Senegal-Africa2009</v>
      </c>
      <c r="B519" s="17" t="s">
        <v>130</v>
      </c>
      <c r="C519" s="18" t="s">
        <v>75</v>
      </c>
      <c r="D519" s="19" t="s">
        <v>88</v>
      </c>
      <c r="E519" s="17">
        <v>2.08E11</v>
      </c>
      <c r="F519" s="18">
        <v>0.048</v>
      </c>
      <c r="G519" s="18">
        <v>49.0</v>
      </c>
      <c r="H519" s="18"/>
      <c r="I519" s="20">
        <f t="array" ref="I519:J519">IFNA(VLOOKUP(A519,ENERGY!$A$2:$F$2692,{5,6},0),0)</f>
        <v>0</v>
      </c>
      <c r="J519" s="20">
        <v>0.0</v>
      </c>
      <c r="K519" s="20">
        <f t="array" ref="K519:S519">VLOOKUP(A519,'HUMAN RESOURCES'!$A$2:$M$2692,{2,3,4,5,6,7,8,9,10},0)</f>
        <v>0.039</v>
      </c>
      <c r="L519" s="20">
        <v>0.049</v>
      </c>
      <c r="M519" s="20">
        <v>64.0</v>
      </c>
      <c r="N519" s="20">
        <v>61.0</v>
      </c>
      <c r="O519" s="20">
        <v>0.437</v>
      </c>
      <c r="P519" s="20">
        <v>0.532</v>
      </c>
      <c r="Q519" s="20">
        <v>0.031</v>
      </c>
      <c r="R519" s="20">
        <v>1.2586827E7</v>
      </c>
      <c r="S519" s="20">
        <v>0.42</v>
      </c>
      <c r="T519" s="20">
        <f t="array" ref="T519:U519">VLOOKUP(A519,TOURISM!$A$2:$F$2692,{3,6},0)</f>
        <v>474000000</v>
      </c>
      <c r="U519" s="20">
        <v>2.58E8</v>
      </c>
      <c r="V519" s="20">
        <f t="array" ref="V519:AA519">VLOOKUP(A519,BUSINESS!$A$2:$J$2692,{4,5,6,7,8,9},0)</f>
        <v>0.455</v>
      </c>
      <c r="W519" s="20">
        <v>9.0</v>
      </c>
      <c r="X519" s="20"/>
      <c r="Y519" s="20">
        <v>666.0</v>
      </c>
      <c r="Z519" s="20">
        <v>0.145</v>
      </c>
      <c r="AA519" s="20">
        <v>0.548</v>
      </c>
      <c r="AB519" s="21">
        <f t="shared" si="2"/>
        <v>16525.21322</v>
      </c>
      <c r="AC519" s="20"/>
      <c r="AD519" s="20"/>
      <c r="AE519" s="20">
        <f t="shared" si="149"/>
        <v>20.49762025</v>
      </c>
      <c r="AF519" s="22" t="b">
        <f t="shared" si="4"/>
        <v>0</v>
      </c>
      <c r="AG519" s="20" t="b">
        <f t="shared" si="5"/>
        <v>0</v>
      </c>
      <c r="AH519" s="20" t="b">
        <f t="shared" si="6"/>
        <v>0</v>
      </c>
      <c r="AI519" s="20" t="b">
        <f t="shared" si="7"/>
        <v>0</v>
      </c>
      <c r="AJ519" s="20"/>
      <c r="AK519" s="20"/>
      <c r="AL519" s="20"/>
      <c r="AM519" s="20"/>
      <c r="AN519" s="20"/>
      <c r="AO519" s="20"/>
      <c r="AP519" s="20"/>
      <c r="AQ519" s="20"/>
      <c r="AR519" s="23"/>
      <c r="AS519" s="23"/>
      <c r="AT519" s="23"/>
      <c r="AU519" s="23"/>
      <c r="AV519" s="23"/>
    </row>
    <row r="520" ht="15.75" customHeight="1">
      <c r="A520" s="17" t="str">
        <f t="shared" si="1"/>
        <v>Senegal-Africa2010</v>
      </c>
      <c r="B520" s="17" t="s">
        <v>130</v>
      </c>
      <c r="C520" s="18" t="s">
        <v>75</v>
      </c>
      <c r="D520" s="19" t="s">
        <v>89</v>
      </c>
      <c r="E520" s="17">
        <v>2.09E11</v>
      </c>
      <c r="F520" s="18">
        <v>0.048</v>
      </c>
      <c r="G520" s="18">
        <v>48.0</v>
      </c>
      <c r="H520" s="18"/>
      <c r="I520" s="20">
        <f t="array" ref="I520:J520">IFNA(VLOOKUP(A520,ENERGY!$A$2:$F$2692,{5,6},0),0)</f>
        <v>2791</v>
      </c>
      <c r="J520" s="20">
        <v>5860.0</v>
      </c>
      <c r="K520" s="20">
        <f t="array" ref="K520:S520">VLOOKUP(A520,'HUMAN RESOURCES'!$A$2:$M$2692,{2,3,4,5,6,7,8,9,10},0)</f>
        <v>0.039</v>
      </c>
      <c r="L520" s="20">
        <v>0.047</v>
      </c>
      <c r="M520" s="20">
        <v>64.0</v>
      </c>
      <c r="N520" s="20">
        <v>61.0</v>
      </c>
      <c r="O520" s="20">
        <v>0.436</v>
      </c>
      <c r="P520" s="20">
        <v>0.533</v>
      </c>
      <c r="Q520" s="20">
        <v>0.031</v>
      </c>
      <c r="R520" s="20">
        <v>1.2950564E7</v>
      </c>
      <c r="S520" s="20">
        <v>0.422</v>
      </c>
      <c r="T520" s="20">
        <f t="array" ref="T520:U520">VLOOKUP(A520,TOURISM!$A$2:$F$2692,{3,6},0)</f>
        <v>464000000</v>
      </c>
      <c r="U520" s="20">
        <v>2.17E8</v>
      </c>
      <c r="V520" s="20">
        <f t="array" ref="V520:AA520">VLOOKUP(A520,BUSINESS!$A$2:$J$2692,{4,5,6,7,8,9},0)</f>
        <v>0.455</v>
      </c>
      <c r="W520" s="20">
        <v>9.0</v>
      </c>
      <c r="X520" s="20"/>
      <c r="Y520" s="20">
        <v>666.0</v>
      </c>
      <c r="Z520" s="20">
        <v>0.16</v>
      </c>
      <c r="AA520" s="20">
        <v>0.644</v>
      </c>
      <c r="AB520" s="21">
        <f t="shared" si="2"/>
        <v>16138.29328</v>
      </c>
      <c r="AC520" s="20">
        <f t="shared" ref="AC520:AC522" si="165">I520/R520</f>
        <v>0.0002155118495</v>
      </c>
      <c r="AD520" s="20">
        <f t="shared" ref="AD520:AD522" si="166">J520/R520</f>
        <v>0.0004524899456</v>
      </c>
      <c r="AE520" s="20">
        <f t="shared" si="149"/>
        <v>16.756027</v>
      </c>
      <c r="AF520" s="22" t="b">
        <f t="shared" si="4"/>
        <v>0</v>
      </c>
      <c r="AG520" s="20" t="b">
        <f t="shared" si="5"/>
        <v>0</v>
      </c>
      <c r="AH520" s="20" t="b">
        <f t="shared" si="6"/>
        <v>0</v>
      </c>
      <c r="AI520" s="20" t="b">
        <f t="shared" si="7"/>
        <v>0</v>
      </c>
      <c r="AJ520" s="20"/>
      <c r="AK520" s="20"/>
      <c r="AL520" s="20"/>
      <c r="AM520" s="20"/>
      <c r="AN520" s="20"/>
      <c r="AO520" s="20"/>
      <c r="AP520" s="20"/>
      <c r="AQ520" s="20"/>
      <c r="AR520" s="23"/>
      <c r="AS520" s="23"/>
      <c r="AT520" s="23"/>
      <c r="AU520" s="23"/>
      <c r="AV520" s="23"/>
    </row>
    <row r="521" ht="15.75" customHeight="1">
      <c r="A521" s="17" t="str">
        <f t="shared" si="1"/>
        <v>Senegal-Africa2011</v>
      </c>
      <c r="B521" s="17" t="s">
        <v>130</v>
      </c>
      <c r="C521" s="18" t="s">
        <v>75</v>
      </c>
      <c r="D521" s="19" t="s">
        <v>90</v>
      </c>
      <c r="E521" s="17">
        <v>2.11E11</v>
      </c>
      <c r="F521" s="18">
        <v>0.05</v>
      </c>
      <c r="G521" s="18">
        <v>54.0</v>
      </c>
      <c r="H521" s="18"/>
      <c r="I521" s="20">
        <f t="array" ref="I521:J521">IFNA(VLOOKUP(A521,ENERGY!$A$2:$F$2692,{5,6},0),0)</f>
        <v>2556</v>
      </c>
      <c r="J521" s="20">
        <v>5013.0</v>
      </c>
      <c r="K521" s="20">
        <f t="array" ref="K521:S521">VLOOKUP(A521,'HUMAN RESOURCES'!$A$2:$M$2692,{2,3,4,5,6,7,8,9,10},0)</f>
        <v>0.038</v>
      </c>
      <c r="L521" s="20">
        <v>0.046</v>
      </c>
      <c r="M521" s="20">
        <v>65.0</v>
      </c>
      <c r="N521" s="20">
        <v>62.0</v>
      </c>
      <c r="O521" s="20">
        <v>0.436</v>
      </c>
      <c r="P521" s="20">
        <v>0.534</v>
      </c>
      <c r="Q521" s="20">
        <v>0.031</v>
      </c>
      <c r="R521" s="20">
        <v>1.3330737E7</v>
      </c>
      <c r="S521" s="20">
        <v>0.425</v>
      </c>
      <c r="T521" s="20" t="str">
        <f t="array" ref="T521:U521">VLOOKUP(A521,TOURISM!$A$2:$F$2692,{3,6},0)</f>
        <v/>
      </c>
      <c r="U521" s="20"/>
      <c r="V521" s="20">
        <f t="array" ref="V521:AA521">VLOOKUP(A521,BUSINESS!$A$2:$J$2692,{4,5,6,7,8,9},0)</f>
        <v>0.455</v>
      </c>
      <c r="W521" s="20">
        <v>6.0</v>
      </c>
      <c r="X521" s="20"/>
      <c r="Y521" s="20">
        <v>666.0</v>
      </c>
      <c r="Z521" s="20">
        <v>0.175</v>
      </c>
      <c r="AA521" s="20">
        <v>0.702</v>
      </c>
      <c r="AB521" s="21">
        <f t="shared" si="2"/>
        <v>15828.08212</v>
      </c>
      <c r="AC521" s="20">
        <f t="shared" si="165"/>
        <v>0.0001917373361</v>
      </c>
      <c r="AD521" s="20">
        <f t="shared" si="166"/>
        <v>0.000376048226</v>
      </c>
      <c r="AE521" s="20"/>
      <c r="AF521" s="22" t="b">
        <f t="shared" si="4"/>
        <v>0</v>
      </c>
      <c r="AG521" s="20" t="b">
        <f t="shared" si="5"/>
        <v>0</v>
      </c>
      <c r="AH521" s="20" t="b">
        <f t="shared" si="6"/>
        <v>0</v>
      </c>
      <c r="AI521" s="20" t="b">
        <f t="shared" si="7"/>
        <v>0</v>
      </c>
      <c r="AJ521" s="20"/>
      <c r="AK521" s="20"/>
      <c r="AL521" s="20"/>
      <c r="AM521" s="20"/>
      <c r="AN521" s="20"/>
      <c r="AO521" s="20"/>
      <c r="AP521" s="20"/>
      <c r="AQ521" s="20"/>
      <c r="AR521" s="23"/>
      <c r="AS521" s="23"/>
      <c r="AT521" s="23"/>
      <c r="AU521" s="23"/>
      <c r="AV521" s="23"/>
    </row>
    <row r="522" ht="15.75" customHeight="1">
      <c r="A522" s="17" t="str">
        <f t="shared" si="1"/>
        <v>Senegal-Africa2012</v>
      </c>
      <c r="B522" s="17" t="s">
        <v>130</v>
      </c>
      <c r="C522" s="18" t="s">
        <v>75</v>
      </c>
      <c r="D522" s="19" t="s">
        <v>91</v>
      </c>
      <c r="E522" s="17">
        <v>2.12E11</v>
      </c>
      <c r="F522" s="18">
        <v>0.05</v>
      </c>
      <c r="G522" s="18">
        <v>51.0</v>
      </c>
      <c r="H522" s="18"/>
      <c r="I522" s="20">
        <f t="array" ref="I522:J522">IFNA(VLOOKUP(A522,ENERGY!$A$2:$F$2692,{5,6},0),0)</f>
        <v>2798</v>
      </c>
      <c r="J522" s="20">
        <v>4789.0</v>
      </c>
      <c r="K522" s="20">
        <f t="array" ref="K522:S522">VLOOKUP(A522,'HUMAN RESOURCES'!$A$2:$M$2692,{2,3,4,5,6,7,8,9,10},0)</f>
        <v>0.038</v>
      </c>
      <c r="L522" s="20">
        <v>0.045</v>
      </c>
      <c r="M522" s="20">
        <v>65.0</v>
      </c>
      <c r="N522" s="20">
        <v>62.0</v>
      </c>
      <c r="O522" s="20">
        <v>0.435</v>
      </c>
      <c r="P522" s="20">
        <v>0.534</v>
      </c>
      <c r="Q522" s="20">
        <v>0.03</v>
      </c>
      <c r="R522" s="20">
        <v>1.3726021E7</v>
      </c>
      <c r="S522" s="20">
        <v>0.428</v>
      </c>
      <c r="T522" s="20" t="str">
        <f t="array" ref="T522:U522">VLOOKUP(A522,TOURISM!$A$2:$F$2692,{3,6},0)</f>
        <v/>
      </c>
      <c r="U522" s="20"/>
      <c r="V522" s="20">
        <f t="array" ref="V522:AA522">VLOOKUP(A522,BUSINESS!$A$2:$J$2692,{4,5,6,7,8,9},0)</f>
        <v>0.455</v>
      </c>
      <c r="W522" s="20">
        <v>6.0</v>
      </c>
      <c r="X522" s="20">
        <v>176.0</v>
      </c>
      <c r="Y522" s="20">
        <v>666.0</v>
      </c>
      <c r="Z522" s="20">
        <v>0.192</v>
      </c>
      <c r="AA522" s="20">
        <v>0.836</v>
      </c>
      <c r="AB522" s="21">
        <f t="shared" si="2"/>
        <v>15445.11698</v>
      </c>
      <c r="AC522" s="20">
        <f t="shared" si="165"/>
        <v>0.0002038464024</v>
      </c>
      <c r="AD522" s="20">
        <f t="shared" si="166"/>
        <v>0.0003488993642</v>
      </c>
      <c r="AE522" s="20"/>
      <c r="AF522" s="22" t="b">
        <f t="shared" si="4"/>
        <v>0</v>
      </c>
      <c r="AG522" s="20" t="b">
        <f t="shared" si="5"/>
        <v>0</v>
      </c>
      <c r="AH522" s="20" t="b">
        <f t="shared" si="6"/>
        <v>0</v>
      </c>
      <c r="AI522" s="20" t="b">
        <f t="shared" si="7"/>
        <v>0</v>
      </c>
      <c r="AJ522" s="20"/>
      <c r="AK522" s="20"/>
      <c r="AL522" s="20"/>
      <c r="AM522" s="20"/>
      <c r="AN522" s="20"/>
      <c r="AO522" s="20"/>
      <c r="AP522" s="20"/>
      <c r="AQ522" s="20"/>
      <c r="AR522" s="23"/>
      <c r="AS522" s="23"/>
      <c r="AT522" s="23"/>
      <c r="AU522" s="23"/>
      <c r="AV522" s="23"/>
    </row>
    <row r="523" ht="15.75" customHeight="1">
      <c r="A523" s="17" t="str">
        <f t="shared" si="1"/>
        <v>Seychelles-Africa2000</v>
      </c>
      <c r="B523" s="17" t="s">
        <v>131</v>
      </c>
      <c r="C523" s="18" t="s">
        <v>75</v>
      </c>
      <c r="D523" s="19" t="s">
        <v>76</v>
      </c>
      <c r="E523" s="17">
        <v>2.22E11</v>
      </c>
      <c r="F523" s="18">
        <v>0.048</v>
      </c>
      <c r="G523" s="18">
        <v>371.0</v>
      </c>
      <c r="H523" s="18">
        <v>0.107</v>
      </c>
      <c r="I523" s="20" t="str">
        <f t="array" ref="I523:J523">IFNA(VLOOKUP(A523,ENERGY!$A$2:$F$2692,{5,6},0),0)</f>
        <v/>
      </c>
      <c r="J523" s="20"/>
      <c r="K523" s="20">
        <f t="array" ref="K523:S523">VLOOKUP(A523,'HUMAN RESOURCES'!$A$2:$M$2692,{2,3,4,5,6,7,8,9,10},0)</f>
        <v>0.019</v>
      </c>
      <c r="L523" s="20">
        <v>0.012</v>
      </c>
      <c r="M523" s="20"/>
      <c r="N523" s="20"/>
      <c r="O523" s="20">
        <v>0.282</v>
      </c>
      <c r="P523" s="20">
        <v>0.637</v>
      </c>
      <c r="Q523" s="20">
        <v>0.081</v>
      </c>
      <c r="R523" s="20">
        <v>81131.0</v>
      </c>
      <c r="S523" s="20">
        <v>0.501</v>
      </c>
      <c r="T523" s="20">
        <f t="array" ref="T523:U523">VLOOKUP(A523,TOURISM!$A$2:$F$2692,{3,6},0)</f>
        <v>225000000</v>
      </c>
      <c r="U523" s="20">
        <v>4.4E7</v>
      </c>
      <c r="V523" s="20" t="str">
        <f t="array" ref="V523:AA523">VLOOKUP(A523,BUSINESS!$A$2:$J$2692,{4,5,6,7,8,9},0)</f>
        <v/>
      </c>
      <c r="W523" s="20"/>
      <c r="X523" s="20"/>
      <c r="Y523" s="20"/>
      <c r="Z523" s="20">
        <v>0.074</v>
      </c>
      <c r="AA523" s="20">
        <v>0.325</v>
      </c>
      <c r="AB523" s="21">
        <f t="shared" si="2"/>
        <v>2736315.342</v>
      </c>
      <c r="AC523" s="20"/>
      <c r="AD523" s="20"/>
      <c r="AE523" s="20">
        <f t="shared" ref="AE523:AE548" si="167">U523/R523</f>
        <v>542.3327705</v>
      </c>
      <c r="AF523" s="22" t="b">
        <f t="shared" si="4"/>
        <v>1</v>
      </c>
      <c r="AG523" s="20" t="b">
        <f t="shared" si="5"/>
        <v>0</v>
      </c>
      <c r="AH523" s="20" t="b">
        <f t="shared" si="6"/>
        <v>0</v>
      </c>
      <c r="AI523" s="20" t="b">
        <f t="shared" si="7"/>
        <v>0</v>
      </c>
      <c r="AJ523" s="20"/>
      <c r="AK523" s="20"/>
      <c r="AL523" s="20"/>
      <c r="AM523" s="20"/>
      <c r="AN523" s="20"/>
      <c r="AO523" s="20"/>
      <c r="AP523" s="20"/>
      <c r="AQ523" s="20"/>
      <c r="AR523" s="23"/>
      <c r="AS523" s="23"/>
      <c r="AT523" s="23"/>
      <c r="AU523" s="23"/>
      <c r="AV523" s="23"/>
    </row>
    <row r="524" ht="15.75" customHeight="1">
      <c r="A524" s="17" t="str">
        <f t="shared" si="1"/>
        <v>Seychelles-Africa2001</v>
      </c>
      <c r="B524" s="17" t="s">
        <v>131</v>
      </c>
      <c r="C524" s="18" t="s">
        <v>75</v>
      </c>
      <c r="D524" s="19" t="s">
        <v>77</v>
      </c>
      <c r="E524" s="17">
        <v>2.23E11</v>
      </c>
      <c r="F524" s="18">
        <v>0.047</v>
      </c>
      <c r="G524" s="18">
        <v>356.0</v>
      </c>
      <c r="H524" s="18">
        <v>0.106</v>
      </c>
      <c r="I524" s="20" t="str">
        <f t="array" ref="I524:J524">IFNA(VLOOKUP(A524,ENERGY!$A$2:$F$2692,{5,6},0),0)</f>
        <v/>
      </c>
      <c r="J524" s="20"/>
      <c r="K524" s="20">
        <f t="array" ref="K524:S524">VLOOKUP(A524,'HUMAN RESOURCES'!$A$2:$M$2692,{2,3,4,5,6,7,8,9,10},0)</f>
        <v>0.018</v>
      </c>
      <c r="L524" s="20">
        <v>0.012</v>
      </c>
      <c r="M524" s="20"/>
      <c r="N524" s="20"/>
      <c r="O524" s="20">
        <v>0.275</v>
      </c>
      <c r="P524" s="20">
        <v>0.645</v>
      </c>
      <c r="Q524" s="20">
        <v>0.08</v>
      </c>
      <c r="R524" s="20">
        <v>81202.0</v>
      </c>
      <c r="S524" s="20">
        <v>0.503</v>
      </c>
      <c r="T524" s="20">
        <f t="array" ref="T524:U524">VLOOKUP(A524,TOURISM!$A$2:$F$2692,{3,6},0)</f>
        <v>221000000</v>
      </c>
      <c r="U524" s="20">
        <v>4.1E7</v>
      </c>
      <c r="V524" s="20" t="str">
        <f t="array" ref="V524:AA524">VLOOKUP(A524,BUSINESS!$A$2:$J$2692,{4,5,6,7,8,9},0)</f>
        <v/>
      </c>
      <c r="W524" s="20"/>
      <c r="X524" s="20"/>
      <c r="Y524" s="20"/>
      <c r="Z524" s="20">
        <v>0.11</v>
      </c>
      <c r="AA524" s="20">
        <v>0.452</v>
      </c>
      <c r="AB524" s="21">
        <f t="shared" si="2"/>
        <v>2746237.777</v>
      </c>
      <c r="AC524" s="20"/>
      <c r="AD524" s="20"/>
      <c r="AE524" s="20">
        <f t="shared" si="167"/>
        <v>504.9136721</v>
      </c>
      <c r="AF524" s="22" t="b">
        <f t="shared" si="4"/>
        <v>1</v>
      </c>
      <c r="AG524" s="20" t="b">
        <f t="shared" si="5"/>
        <v>0</v>
      </c>
      <c r="AH524" s="20" t="b">
        <f t="shared" si="6"/>
        <v>0</v>
      </c>
      <c r="AI524" s="20" t="b">
        <f t="shared" si="7"/>
        <v>0</v>
      </c>
      <c r="AJ524" s="20"/>
      <c r="AK524" s="20"/>
      <c r="AL524" s="20"/>
      <c r="AM524" s="20"/>
      <c r="AN524" s="20"/>
      <c r="AO524" s="20"/>
      <c r="AP524" s="20"/>
      <c r="AQ524" s="20"/>
      <c r="AR524" s="23"/>
      <c r="AS524" s="23"/>
      <c r="AT524" s="23"/>
      <c r="AU524" s="23"/>
      <c r="AV524" s="23"/>
    </row>
    <row r="525" ht="15.75" customHeight="1">
      <c r="A525" s="17" t="str">
        <f t="shared" si="1"/>
        <v>Seychelles-Africa2002</v>
      </c>
      <c r="B525" s="17" t="s">
        <v>131</v>
      </c>
      <c r="C525" s="18" t="s">
        <v>75</v>
      </c>
      <c r="D525" s="19" t="s">
        <v>79</v>
      </c>
      <c r="E525" s="17">
        <v>2.23E11</v>
      </c>
      <c r="F525" s="18">
        <v>0.044</v>
      </c>
      <c r="G525" s="18">
        <v>371.0</v>
      </c>
      <c r="H525" s="18">
        <v>0.106</v>
      </c>
      <c r="I525" s="20" t="str">
        <f t="array" ref="I525:J525">IFNA(VLOOKUP(A525,ENERGY!$A$2:$F$2692,{5,6},0),0)</f>
        <v/>
      </c>
      <c r="J525" s="20">
        <v>704.0</v>
      </c>
      <c r="K525" s="20">
        <f t="array" ref="K525:S525">VLOOKUP(A525,'HUMAN RESOURCES'!$A$2:$M$2692,{2,3,4,5,6,7,8,9,10},0)</f>
        <v>0.018</v>
      </c>
      <c r="L525" s="20">
        <v>0.012</v>
      </c>
      <c r="M525" s="20">
        <v>77.0</v>
      </c>
      <c r="N525" s="20">
        <v>69.0</v>
      </c>
      <c r="O525" s="20">
        <v>0.267</v>
      </c>
      <c r="P525" s="20">
        <v>0.654</v>
      </c>
      <c r="Q525" s="20">
        <v>0.079</v>
      </c>
      <c r="R525" s="20">
        <v>83700.0</v>
      </c>
      <c r="S525" s="20">
        <v>0.505</v>
      </c>
      <c r="T525" s="20">
        <f t="array" ref="T525:U525">VLOOKUP(A525,TOURISM!$A$2:$F$2692,{3,6},0)</f>
        <v>247000000</v>
      </c>
      <c r="U525" s="20">
        <v>5.3E7</v>
      </c>
      <c r="V525" s="20" t="str">
        <f t="array" ref="V525:AA525">VLOOKUP(A525,BUSINESS!$A$2:$J$2692,{4,5,6,7,8,9},0)</f>
        <v/>
      </c>
      <c r="W525" s="20"/>
      <c r="X525" s="20"/>
      <c r="Y525" s="20"/>
      <c r="Z525" s="20">
        <v>0.143</v>
      </c>
      <c r="AA525" s="20">
        <v>0.541</v>
      </c>
      <c r="AB525" s="21">
        <f t="shared" si="2"/>
        <v>2664277.18</v>
      </c>
      <c r="AC525" s="20"/>
      <c r="AD525" s="20">
        <f t="shared" ref="AD525:AD527" si="168">J525/R525</f>
        <v>0.008410991637</v>
      </c>
      <c r="AE525" s="20">
        <f t="shared" si="167"/>
        <v>633.213859</v>
      </c>
      <c r="AF525" s="22" t="b">
        <f t="shared" si="4"/>
        <v>1</v>
      </c>
      <c r="AG525" s="20" t="b">
        <f t="shared" si="5"/>
        <v>0</v>
      </c>
      <c r="AH525" s="20" t="b">
        <f t="shared" si="6"/>
        <v>0</v>
      </c>
      <c r="AI525" s="20" t="b">
        <f t="shared" si="7"/>
        <v>0</v>
      </c>
      <c r="AJ525" s="20"/>
      <c r="AK525" s="20"/>
      <c r="AL525" s="20"/>
      <c r="AM525" s="20"/>
      <c r="AN525" s="20"/>
      <c r="AO525" s="20"/>
      <c r="AP525" s="20"/>
      <c r="AQ525" s="20"/>
      <c r="AR525" s="23"/>
      <c r="AS525" s="23"/>
      <c r="AT525" s="23"/>
      <c r="AU525" s="23"/>
      <c r="AV525" s="23"/>
    </row>
    <row r="526" ht="15.75" customHeight="1">
      <c r="A526" s="17" t="str">
        <f t="shared" si="1"/>
        <v>Seychelles-Africa2003</v>
      </c>
      <c r="B526" s="17" t="s">
        <v>131</v>
      </c>
      <c r="C526" s="18" t="s">
        <v>75</v>
      </c>
      <c r="D526" s="19" t="s">
        <v>81</v>
      </c>
      <c r="E526" s="17">
        <v>2.23E11</v>
      </c>
      <c r="F526" s="18">
        <v>0.048</v>
      </c>
      <c r="G526" s="18">
        <v>403.0</v>
      </c>
      <c r="H526" s="18">
        <v>0.106</v>
      </c>
      <c r="I526" s="20" t="str">
        <f t="array" ref="I526:J526">IFNA(VLOOKUP(A526,ENERGY!$A$2:$F$2692,{5,6},0),0)</f>
        <v/>
      </c>
      <c r="J526" s="20">
        <v>755.0</v>
      </c>
      <c r="K526" s="20">
        <f t="array" ref="K526:S526">VLOOKUP(A526,'HUMAN RESOURCES'!$A$2:$M$2692,{2,3,4,5,6,7,8,9,10},0)</f>
        <v>0.018</v>
      </c>
      <c r="L526" s="20">
        <v>0.012</v>
      </c>
      <c r="M526" s="20">
        <v>76.0</v>
      </c>
      <c r="N526" s="20">
        <v>66.0</v>
      </c>
      <c r="O526" s="20">
        <v>0.258</v>
      </c>
      <c r="P526" s="20">
        <v>0.664</v>
      </c>
      <c r="Q526" s="20">
        <v>0.078</v>
      </c>
      <c r="R526" s="20">
        <v>82800.0</v>
      </c>
      <c r="S526" s="20">
        <v>0.506</v>
      </c>
      <c r="T526" s="20">
        <f t="array" ref="T526:U526">VLOOKUP(A526,TOURISM!$A$2:$F$2692,{3,6},0)</f>
        <v>258000000</v>
      </c>
      <c r="U526" s="20">
        <v>5.4E7</v>
      </c>
      <c r="V526" s="20" t="str">
        <f t="array" ref="V526:AA526">VLOOKUP(A526,BUSINESS!$A$2:$J$2692,{4,5,6,7,8,9},0)</f>
        <v/>
      </c>
      <c r="W526" s="20"/>
      <c r="X526" s="20"/>
      <c r="Y526" s="20"/>
      <c r="Z526" s="20">
        <v>0.146</v>
      </c>
      <c r="AA526" s="20">
        <v>0.585</v>
      </c>
      <c r="AB526" s="21">
        <f t="shared" si="2"/>
        <v>2693236.715</v>
      </c>
      <c r="AC526" s="20"/>
      <c r="AD526" s="20">
        <f t="shared" si="168"/>
        <v>0.009118357488</v>
      </c>
      <c r="AE526" s="20">
        <f t="shared" si="167"/>
        <v>652.173913</v>
      </c>
      <c r="AF526" s="22" t="b">
        <f t="shared" si="4"/>
        <v>1</v>
      </c>
      <c r="AG526" s="20" t="b">
        <f t="shared" si="5"/>
        <v>0</v>
      </c>
      <c r="AH526" s="20" t="b">
        <f t="shared" si="6"/>
        <v>0</v>
      </c>
      <c r="AI526" s="20" t="b">
        <f t="shared" si="7"/>
        <v>0</v>
      </c>
      <c r="AJ526" s="20"/>
      <c r="AK526" s="20"/>
      <c r="AL526" s="20"/>
      <c r="AM526" s="20"/>
      <c r="AN526" s="20"/>
      <c r="AO526" s="20"/>
      <c r="AP526" s="20"/>
      <c r="AQ526" s="20"/>
      <c r="AR526" s="23"/>
      <c r="AS526" s="23"/>
      <c r="AT526" s="23"/>
      <c r="AU526" s="23"/>
      <c r="AV526" s="23"/>
    </row>
    <row r="527" ht="15.75" customHeight="1">
      <c r="A527" s="17" t="str">
        <f t="shared" si="1"/>
        <v>Seychelles-Africa2004</v>
      </c>
      <c r="B527" s="17" t="s">
        <v>131</v>
      </c>
      <c r="C527" s="18" t="s">
        <v>75</v>
      </c>
      <c r="D527" s="19" t="s">
        <v>83</v>
      </c>
      <c r="E527" s="17">
        <v>2.24E11</v>
      </c>
      <c r="F527" s="18">
        <v>0.043</v>
      </c>
      <c r="G527" s="18">
        <v>421.0</v>
      </c>
      <c r="H527" s="18">
        <v>0.1</v>
      </c>
      <c r="I527" s="20" t="str">
        <f t="array" ref="I527:J527">IFNA(VLOOKUP(A527,ENERGY!$A$2:$F$2692,{5,6},0),0)</f>
        <v/>
      </c>
      <c r="J527" s="20">
        <v>708.0</v>
      </c>
      <c r="K527" s="20">
        <f t="array" ref="K527:S527">VLOOKUP(A527,'HUMAN RESOURCES'!$A$2:$M$2692,{2,3,4,5,6,7,8,9,10},0)</f>
        <v>0.017</v>
      </c>
      <c r="L527" s="20">
        <v>0.012</v>
      </c>
      <c r="M527" s="20">
        <v>76.0</v>
      </c>
      <c r="N527" s="20">
        <v>69.0</v>
      </c>
      <c r="O527" s="20">
        <v>0.25</v>
      </c>
      <c r="P527" s="20">
        <v>0.673</v>
      </c>
      <c r="Q527" s="20">
        <v>0.076</v>
      </c>
      <c r="R527" s="20">
        <v>82500.0</v>
      </c>
      <c r="S527" s="20">
        <v>0.508</v>
      </c>
      <c r="T527" s="20">
        <f t="array" ref="T527:U527">VLOOKUP(A527,TOURISM!$A$2:$F$2692,{3,6},0)</f>
        <v>256000000</v>
      </c>
      <c r="U527" s="20">
        <v>5.3E7</v>
      </c>
      <c r="V527" s="20" t="str">
        <f t="array" ref="V527:AA527">VLOOKUP(A527,BUSINESS!$A$2:$J$2692,{4,5,6,7,8,9},0)</f>
        <v/>
      </c>
      <c r="W527" s="20"/>
      <c r="X527" s="20"/>
      <c r="Y527" s="20"/>
      <c r="Z527" s="20">
        <v>0.243</v>
      </c>
      <c r="AA527" s="20">
        <v>0.634</v>
      </c>
      <c r="AB527" s="21">
        <f t="shared" si="2"/>
        <v>2715151.515</v>
      </c>
      <c r="AC527" s="20"/>
      <c r="AD527" s="20">
        <f t="shared" si="168"/>
        <v>0.008581818182</v>
      </c>
      <c r="AE527" s="20">
        <f t="shared" si="167"/>
        <v>642.4242424</v>
      </c>
      <c r="AF527" s="22" t="b">
        <f t="shared" si="4"/>
        <v>1</v>
      </c>
      <c r="AG527" s="20" t="b">
        <f t="shared" si="5"/>
        <v>0</v>
      </c>
      <c r="AH527" s="20" t="b">
        <f t="shared" si="6"/>
        <v>0</v>
      </c>
      <c r="AI527" s="20" t="b">
        <f t="shared" si="7"/>
        <v>0</v>
      </c>
      <c r="AJ527" s="20"/>
      <c r="AK527" s="20"/>
      <c r="AL527" s="20"/>
      <c r="AM527" s="20"/>
      <c r="AN527" s="20"/>
      <c r="AO527" s="20"/>
      <c r="AP527" s="20"/>
      <c r="AQ527" s="20"/>
      <c r="AR527" s="23"/>
      <c r="AS527" s="23"/>
      <c r="AT527" s="23"/>
      <c r="AU527" s="23"/>
      <c r="AV527" s="23"/>
    </row>
    <row r="528" ht="15.75" customHeight="1">
      <c r="A528" s="17" t="str">
        <f t="shared" si="1"/>
        <v>Seychelles-Africa2005</v>
      </c>
      <c r="B528" s="17" t="s">
        <v>131</v>
      </c>
      <c r="C528" s="18" t="s">
        <v>75</v>
      </c>
      <c r="D528" s="19" t="s">
        <v>84</v>
      </c>
      <c r="E528" s="17">
        <v>2.25E11</v>
      </c>
      <c r="F528" s="18">
        <v>0.04</v>
      </c>
      <c r="G528" s="18">
        <v>423.0</v>
      </c>
      <c r="H528" s="18">
        <v>0.098</v>
      </c>
      <c r="I528" s="20">
        <f t="array" ref="I528:J528">IFNA(VLOOKUP(A528,ENERGY!$A$2:$F$2692,{5,6},0),0)</f>
        <v>0</v>
      </c>
      <c r="J528" s="20">
        <v>0.0</v>
      </c>
      <c r="K528" s="20">
        <f t="array" ref="K528:S528">VLOOKUP(A528,'HUMAN RESOURCES'!$A$2:$M$2692,{2,3,4,5,6,7,8,9,10},0)</f>
        <v>0.019</v>
      </c>
      <c r="L528" s="20">
        <v>0.012</v>
      </c>
      <c r="M528" s="20">
        <v>77.0</v>
      </c>
      <c r="N528" s="20">
        <v>67.0</v>
      </c>
      <c r="O528" s="20">
        <v>0.243</v>
      </c>
      <c r="P528" s="20">
        <v>0.681</v>
      </c>
      <c r="Q528" s="20">
        <v>0.075</v>
      </c>
      <c r="R528" s="20">
        <v>82900.0</v>
      </c>
      <c r="S528" s="20">
        <v>0.511</v>
      </c>
      <c r="T528" s="20">
        <f t="array" ref="T528:U528">VLOOKUP(A528,TOURISM!$A$2:$F$2692,{3,6},0)</f>
        <v>269000000</v>
      </c>
      <c r="U528" s="20">
        <v>5.9E7</v>
      </c>
      <c r="V528" s="20">
        <f t="array" ref="V528:AA528">VLOOKUP(A528,BUSINESS!$A$2:$J$2692,{4,5,6,7,8,9},0)</f>
        <v>0.484</v>
      </c>
      <c r="W528" s="20">
        <v>39.0</v>
      </c>
      <c r="X528" s="20"/>
      <c r="Y528" s="20">
        <v>76.0</v>
      </c>
      <c r="Z528" s="20">
        <v>0.254</v>
      </c>
      <c r="AA528" s="20">
        <v>0.675</v>
      </c>
      <c r="AB528" s="21">
        <f t="shared" si="2"/>
        <v>2714113.39</v>
      </c>
      <c r="AC528" s="20"/>
      <c r="AD528" s="20"/>
      <c r="AE528" s="20">
        <f t="shared" si="167"/>
        <v>711.7008444</v>
      </c>
      <c r="AF528" s="22" t="b">
        <f t="shared" si="4"/>
        <v>1</v>
      </c>
      <c r="AG528" s="20" t="b">
        <f t="shared" si="5"/>
        <v>0</v>
      </c>
      <c r="AH528" s="20" t="b">
        <f t="shared" si="6"/>
        <v>0</v>
      </c>
      <c r="AI528" s="20" t="b">
        <f t="shared" si="7"/>
        <v>0</v>
      </c>
      <c r="AJ528" s="20"/>
      <c r="AK528" s="20"/>
      <c r="AL528" s="20"/>
      <c r="AM528" s="20"/>
      <c r="AN528" s="20"/>
      <c r="AO528" s="20"/>
      <c r="AP528" s="20"/>
      <c r="AQ528" s="20"/>
      <c r="AR528" s="23"/>
      <c r="AS528" s="23"/>
      <c r="AT528" s="23"/>
      <c r="AU528" s="23"/>
      <c r="AV528" s="23"/>
    </row>
    <row r="529" ht="15.75" customHeight="1">
      <c r="A529" s="17" t="str">
        <f t="shared" si="1"/>
        <v>Seychelles-Africa2006</v>
      </c>
      <c r="B529" s="17" t="s">
        <v>131</v>
      </c>
      <c r="C529" s="18" t="s">
        <v>75</v>
      </c>
      <c r="D529" s="19" t="s">
        <v>85</v>
      </c>
      <c r="E529" s="17">
        <v>2.25E11</v>
      </c>
      <c r="F529" s="18">
        <v>0.038</v>
      </c>
      <c r="G529" s="18">
        <v>438.0</v>
      </c>
      <c r="H529" s="18">
        <v>0.1</v>
      </c>
      <c r="I529" s="20">
        <f t="array" ref="I529:J529">IFNA(VLOOKUP(A529,ENERGY!$A$2:$F$2692,{5,6},0),0)</f>
        <v>0</v>
      </c>
      <c r="J529" s="20">
        <v>0.0</v>
      </c>
      <c r="K529" s="20">
        <f t="array" ref="K529:S529">VLOOKUP(A529,'HUMAN RESOURCES'!$A$2:$M$2692,{2,3,4,5,6,7,8,9,10},0)</f>
        <v>0.017</v>
      </c>
      <c r="L529" s="20">
        <v>0.012</v>
      </c>
      <c r="M529" s="20">
        <v>76.0</v>
      </c>
      <c r="N529" s="20">
        <v>69.0</v>
      </c>
      <c r="O529" s="20">
        <v>0.238</v>
      </c>
      <c r="P529" s="20">
        <v>0.688</v>
      </c>
      <c r="Q529" s="20">
        <v>0.075</v>
      </c>
      <c r="R529" s="20">
        <v>84600.0</v>
      </c>
      <c r="S529" s="20">
        <v>0.513</v>
      </c>
      <c r="T529" s="20">
        <f t="array" ref="T529:U529">VLOOKUP(A529,TOURISM!$A$2:$F$2692,{3,6},0)</f>
        <v>323000000</v>
      </c>
      <c r="U529" s="20">
        <v>5.6E7</v>
      </c>
      <c r="V529" s="20">
        <f t="array" ref="V529:AA529">VLOOKUP(A529,BUSINESS!$A$2:$J$2692,{4,5,6,7,8,9},0)</f>
        <v>0.484</v>
      </c>
      <c r="W529" s="20">
        <v>39.0</v>
      </c>
      <c r="X529" s="20"/>
      <c r="Y529" s="20">
        <v>76.0</v>
      </c>
      <c r="Z529" s="20">
        <v>0.35</v>
      </c>
      <c r="AA529" s="20">
        <v>0.797</v>
      </c>
      <c r="AB529" s="21">
        <f t="shared" si="2"/>
        <v>2659574.468</v>
      </c>
      <c r="AC529" s="20"/>
      <c r="AD529" s="20"/>
      <c r="AE529" s="20">
        <f t="shared" si="167"/>
        <v>661.9385343</v>
      </c>
      <c r="AF529" s="22" t="b">
        <f t="shared" si="4"/>
        <v>1</v>
      </c>
      <c r="AG529" s="20" t="b">
        <f t="shared" si="5"/>
        <v>0</v>
      </c>
      <c r="AH529" s="20" t="b">
        <f t="shared" si="6"/>
        <v>0</v>
      </c>
      <c r="AI529" s="20" t="b">
        <f t="shared" si="7"/>
        <v>0</v>
      </c>
      <c r="AJ529" s="20"/>
      <c r="AK529" s="20"/>
      <c r="AL529" s="20"/>
      <c r="AM529" s="20"/>
      <c r="AN529" s="20"/>
      <c r="AO529" s="20"/>
      <c r="AP529" s="20"/>
      <c r="AQ529" s="20"/>
      <c r="AR529" s="23"/>
      <c r="AS529" s="23"/>
      <c r="AT529" s="23"/>
      <c r="AU529" s="23"/>
      <c r="AV529" s="23"/>
    </row>
    <row r="530" ht="15.75" customHeight="1">
      <c r="A530" s="17" t="str">
        <f t="shared" si="1"/>
        <v>Seychelles-Africa2007</v>
      </c>
      <c r="B530" s="17" t="s">
        <v>131</v>
      </c>
      <c r="C530" s="18" t="s">
        <v>75</v>
      </c>
      <c r="D530" s="19" t="s">
        <v>86</v>
      </c>
      <c r="E530" s="17">
        <v>2.25E11</v>
      </c>
      <c r="F530" s="18">
        <v>0.034</v>
      </c>
      <c r="G530" s="18">
        <v>393.0</v>
      </c>
      <c r="H530" s="18">
        <v>0.109</v>
      </c>
      <c r="I530" s="20">
        <f t="array" ref="I530:J530">IFNA(VLOOKUP(A530,ENERGY!$A$2:$F$2692,{5,6},0),0)</f>
        <v>256</v>
      </c>
      <c r="J530" s="20">
        <v>744.0</v>
      </c>
      <c r="K530" s="20">
        <f t="array" ref="K530:S530">VLOOKUP(A530,'HUMAN RESOURCES'!$A$2:$M$2692,{2,3,4,5,6,7,8,9,10},0)</f>
        <v>0.018</v>
      </c>
      <c r="L530" s="20">
        <v>0.012</v>
      </c>
      <c r="M530" s="20">
        <v>78.0</v>
      </c>
      <c r="N530" s="20">
        <v>69.0</v>
      </c>
      <c r="O530" s="20">
        <v>0.233</v>
      </c>
      <c r="P530" s="20">
        <v>0.693</v>
      </c>
      <c r="Q530" s="20">
        <v>0.075</v>
      </c>
      <c r="R530" s="20">
        <v>85033.0</v>
      </c>
      <c r="S530" s="20">
        <v>0.515</v>
      </c>
      <c r="T530" s="20">
        <f t="array" ref="T530:U530">VLOOKUP(A530,TOURISM!$A$2:$F$2692,{3,6},0)</f>
        <v>60000000</v>
      </c>
      <c r="U530" s="20">
        <v>1.1E7</v>
      </c>
      <c r="V530" s="20">
        <f t="array" ref="V530:AA530">VLOOKUP(A530,BUSINESS!$A$2:$J$2692,{4,5,6,7,8,9},0)</f>
        <v>0.484</v>
      </c>
      <c r="W530" s="20">
        <v>39.0</v>
      </c>
      <c r="X530" s="20"/>
      <c r="Y530" s="20">
        <v>76.0</v>
      </c>
      <c r="Z530" s="20">
        <v>0.384</v>
      </c>
      <c r="AA530" s="20">
        <v>0.867</v>
      </c>
      <c r="AB530" s="21">
        <f t="shared" si="2"/>
        <v>2646031.541</v>
      </c>
      <c r="AC530" s="20">
        <f t="shared" ref="AC530:AC531" si="169">I530/R530</f>
        <v>0.003010595886</v>
      </c>
      <c r="AD530" s="20">
        <f t="shared" ref="AD530:AD531" si="170">J530/R530</f>
        <v>0.008749544295</v>
      </c>
      <c r="AE530" s="20">
        <f t="shared" si="167"/>
        <v>129.361542</v>
      </c>
      <c r="AF530" s="22" t="b">
        <f t="shared" si="4"/>
        <v>1</v>
      </c>
      <c r="AG530" s="20" t="b">
        <f t="shared" si="5"/>
        <v>0</v>
      </c>
      <c r="AH530" s="20" t="b">
        <f t="shared" si="6"/>
        <v>0</v>
      </c>
      <c r="AI530" s="20" t="b">
        <f t="shared" si="7"/>
        <v>0</v>
      </c>
      <c r="AJ530" s="20"/>
      <c r="AK530" s="20"/>
      <c r="AL530" s="20"/>
      <c r="AM530" s="20"/>
      <c r="AN530" s="20"/>
      <c r="AO530" s="20"/>
      <c r="AP530" s="20"/>
      <c r="AQ530" s="20"/>
      <c r="AR530" s="23"/>
      <c r="AS530" s="23"/>
      <c r="AT530" s="23"/>
      <c r="AU530" s="23"/>
      <c r="AV530" s="23"/>
    </row>
    <row r="531" ht="15.75" customHeight="1">
      <c r="A531" s="17" t="str">
        <f t="shared" si="1"/>
        <v>Seychelles-Africa2008</v>
      </c>
      <c r="B531" s="17" t="s">
        <v>131</v>
      </c>
      <c r="C531" s="18" t="s">
        <v>75</v>
      </c>
      <c r="D531" s="19" t="s">
        <v>87</v>
      </c>
      <c r="E531" s="17">
        <v>2.25E11</v>
      </c>
      <c r="F531" s="18">
        <v>0.027</v>
      </c>
      <c r="G531" s="18">
        <v>289.0</v>
      </c>
      <c r="H531" s="18">
        <v>0.118</v>
      </c>
      <c r="I531" s="20">
        <f t="array" ref="I531:J531">IFNA(VLOOKUP(A531,ENERGY!$A$2:$F$2692,{5,6},0),0)</f>
        <v>205</v>
      </c>
      <c r="J531" s="20">
        <v>653.0</v>
      </c>
      <c r="K531" s="20">
        <f t="array" ref="K531:S531">VLOOKUP(A531,'HUMAN RESOURCES'!$A$2:$M$2692,{2,3,4,5,6,7,8,9,10},0)</f>
        <v>0.018</v>
      </c>
      <c r="L531" s="20">
        <v>0.012</v>
      </c>
      <c r="M531" s="20">
        <v>79.0</v>
      </c>
      <c r="N531" s="20">
        <v>68.0</v>
      </c>
      <c r="O531" s="20">
        <v>0.229</v>
      </c>
      <c r="P531" s="20">
        <v>0.696</v>
      </c>
      <c r="Q531" s="20">
        <v>0.075</v>
      </c>
      <c r="R531" s="20">
        <v>86956.0</v>
      </c>
      <c r="S531" s="20">
        <v>0.518</v>
      </c>
      <c r="T531" s="20">
        <f t="array" ref="T531:U531">VLOOKUP(A531,TOURISM!$A$2:$F$2692,{3,6},0)</f>
        <v>46000000</v>
      </c>
      <c r="U531" s="20">
        <v>7000000.0</v>
      </c>
      <c r="V531" s="20">
        <f t="array" ref="V531:AA531">VLOOKUP(A531,BUSINESS!$A$2:$J$2692,{4,5,6,7,8,9},0)</f>
        <v>0.466</v>
      </c>
      <c r="W531" s="20">
        <v>39.0</v>
      </c>
      <c r="X531" s="20"/>
      <c r="Y531" s="20">
        <v>76.0</v>
      </c>
      <c r="Z531" s="20">
        <v>0.404</v>
      </c>
      <c r="AA531" s="20">
        <v>1.04</v>
      </c>
      <c r="AB531" s="21">
        <f t="shared" si="2"/>
        <v>2587515.525</v>
      </c>
      <c r="AC531" s="20">
        <f t="shared" si="169"/>
        <v>0.002357514145</v>
      </c>
      <c r="AD531" s="20">
        <f t="shared" si="170"/>
        <v>0.007509545057</v>
      </c>
      <c r="AE531" s="20">
        <f t="shared" si="167"/>
        <v>80.500483</v>
      </c>
      <c r="AF531" s="22" t="b">
        <f t="shared" si="4"/>
        <v>1</v>
      </c>
      <c r="AG531" s="20" t="b">
        <f t="shared" si="5"/>
        <v>0</v>
      </c>
      <c r="AH531" s="20" t="b">
        <f t="shared" si="6"/>
        <v>0</v>
      </c>
      <c r="AI531" s="20" t="b">
        <f t="shared" si="7"/>
        <v>0</v>
      </c>
      <c r="AJ531" s="20"/>
      <c r="AK531" s="20"/>
      <c r="AL531" s="20"/>
      <c r="AM531" s="20"/>
      <c r="AN531" s="20"/>
      <c r="AO531" s="20"/>
      <c r="AP531" s="20"/>
      <c r="AQ531" s="20"/>
      <c r="AR531" s="23"/>
      <c r="AS531" s="23"/>
      <c r="AT531" s="23"/>
      <c r="AU531" s="23"/>
      <c r="AV531" s="23"/>
    </row>
    <row r="532" ht="15.75" customHeight="1">
      <c r="A532" s="17" t="str">
        <f t="shared" si="1"/>
        <v>Seychelles-Africa2009</v>
      </c>
      <c r="B532" s="17" t="s">
        <v>131</v>
      </c>
      <c r="C532" s="18" t="s">
        <v>75</v>
      </c>
      <c r="D532" s="19" t="s">
        <v>88</v>
      </c>
      <c r="E532" s="17">
        <v>2.26E11</v>
      </c>
      <c r="F532" s="18">
        <v>0.027</v>
      </c>
      <c r="G532" s="18">
        <v>250.0</v>
      </c>
      <c r="H532" s="18">
        <v>0.153</v>
      </c>
      <c r="I532" s="20">
        <f t="array" ref="I532:J532">IFNA(VLOOKUP(A532,ENERGY!$A$2:$F$2692,{5,6},0),0)</f>
        <v>0</v>
      </c>
      <c r="J532" s="20">
        <v>0.0</v>
      </c>
      <c r="K532" s="20">
        <f t="array" ref="K532:S532">VLOOKUP(A532,'HUMAN RESOURCES'!$A$2:$M$2692,{2,3,4,5,6,7,8,9,10},0)</f>
        <v>0.018</v>
      </c>
      <c r="L532" s="20">
        <v>0.012</v>
      </c>
      <c r="M532" s="20">
        <v>78.0</v>
      </c>
      <c r="N532" s="20">
        <v>68.0</v>
      </c>
      <c r="O532" s="20">
        <v>0.225</v>
      </c>
      <c r="P532" s="20">
        <v>0.699</v>
      </c>
      <c r="Q532" s="20">
        <v>0.076</v>
      </c>
      <c r="R532" s="20">
        <v>87298.0</v>
      </c>
      <c r="S532" s="20">
        <v>0.52</v>
      </c>
      <c r="T532" s="20">
        <f t="array" ref="T532:U532">VLOOKUP(A532,TOURISM!$A$2:$F$2692,{3,6},0)</f>
        <v>27000000</v>
      </c>
      <c r="U532" s="20">
        <v>5000000.0</v>
      </c>
      <c r="V532" s="20">
        <f t="array" ref="V532:AA532">VLOOKUP(A532,BUSINESS!$A$2:$J$2692,{4,5,6,7,8,9},0)</f>
        <v>0.441</v>
      </c>
      <c r="W532" s="20">
        <v>39.0</v>
      </c>
      <c r="X532" s="20"/>
      <c r="Y532" s="20">
        <v>76.0</v>
      </c>
      <c r="Z532" s="20"/>
      <c r="AA532" s="20">
        <v>1.222</v>
      </c>
      <c r="AB532" s="21">
        <f t="shared" si="2"/>
        <v>2588833.65</v>
      </c>
      <c r="AC532" s="20"/>
      <c r="AD532" s="20"/>
      <c r="AE532" s="20">
        <f t="shared" si="167"/>
        <v>57.27508076</v>
      </c>
      <c r="AF532" s="22" t="b">
        <f t="shared" si="4"/>
        <v>1</v>
      </c>
      <c r="AG532" s="20" t="b">
        <f t="shared" si="5"/>
        <v>0</v>
      </c>
      <c r="AH532" s="20" t="b">
        <f t="shared" si="6"/>
        <v>0</v>
      </c>
      <c r="AI532" s="20" t="b">
        <f t="shared" si="7"/>
        <v>0</v>
      </c>
      <c r="AJ532" s="20"/>
      <c r="AK532" s="20"/>
      <c r="AL532" s="20"/>
      <c r="AM532" s="20"/>
      <c r="AN532" s="20"/>
      <c r="AO532" s="20"/>
      <c r="AP532" s="20"/>
      <c r="AQ532" s="20"/>
      <c r="AR532" s="23"/>
      <c r="AS532" s="23"/>
      <c r="AT532" s="23"/>
      <c r="AU532" s="23"/>
      <c r="AV532" s="23"/>
    </row>
    <row r="533" ht="15.75" customHeight="1">
      <c r="A533" s="17" t="str">
        <f t="shared" si="1"/>
        <v>Seychelles-Africa2010</v>
      </c>
      <c r="B533" s="17" t="s">
        <v>131</v>
      </c>
      <c r="C533" s="18" t="s">
        <v>75</v>
      </c>
      <c r="D533" s="19" t="s">
        <v>89</v>
      </c>
      <c r="E533" s="17">
        <v>2.27E11</v>
      </c>
      <c r="F533" s="18">
        <v>0.037</v>
      </c>
      <c r="G533" s="18">
        <v>394.0</v>
      </c>
      <c r="H533" s="18">
        <v>0.127</v>
      </c>
      <c r="I533" s="20">
        <f t="array" ref="I533:J533">IFNA(VLOOKUP(A533,ENERGY!$A$2:$F$2692,{5,6},0),0)</f>
        <v>228</v>
      </c>
      <c r="J533" s="20">
        <v>697.0</v>
      </c>
      <c r="K533" s="20">
        <f t="array" ref="K533:S533">VLOOKUP(A533,'HUMAN RESOURCES'!$A$2:$M$2692,{2,3,4,5,6,7,8,9,10},0)</f>
        <v>0.017</v>
      </c>
      <c r="L533" s="20">
        <v>0.012</v>
      </c>
      <c r="M533" s="20">
        <v>78.0</v>
      </c>
      <c r="N533" s="20">
        <v>69.0</v>
      </c>
      <c r="O533" s="20">
        <v>0.223</v>
      </c>
      <c r="P533" s="20">
        <v>0.701</v>
      </c>
      <c r="Q533" s="20">
        <v>0.076</v>
      </c>
      <c r="R533" s="20">
        <v>89770.0</v>
      </c>
      <c r="S533" s="20">
        <v>0.523</v>
      </c>
      <c r="T533" s="20">
        <f t="array" ref="T533:U533">VLOOKUP(A533,TOURISM!$A$2:$F$2692,{3,6},0)</f>
        <v>29000000</v>
      </c>
      <c r="U533" s="20">
        <v>5000000.0</v>
      </c>
      <c r="V533" s="20">
        <f t="array" ref="V533:AA533">VLOOKUP(A533,BUSINESS!$A$2:$J$2692,{4,5,6,7,8,9},0)</f>
        <v>0.441</v>
      </c>
      <c r="W533" s="20">
        <v>39.0</v>
      </c>
      <c r="X533" s="20"/>
      <c r="Y533" s="20">
        <v>76.0</v>
      </c>
      <c r="Z533" s="20">
        <v>0.41</v>
      </c>
      <c r="AA533" s="20">
        <v>1.289</v>
      </c>
      <c r="AB533" s="21">
        <f t="shared" si="2"/>
        <v>2528684.416</v>
      </c>
      <c r="AC533" s="20">
        <f>I533/R533</f>
        <v>0.002539823995</v>
      </c>
      <c r="AD533" s="20">
        <f t="shared" ref="AD533:AD535" si="171">J533/R533</f>
        <v>0.00776428651</v>
      </c>
      <c r="AE533" s="20">
        <f t="shared" si="167"/>
        <v>55.69789462</v>
      </c>
      <c r="AF533" s="22" t="b">
        <f t="shared" si="4"/>
        <v>1</v>
      </c>
      <c r="AG533" s="20" t="b">
        <f t="shared" si="5"/>
        <v>0</v>
      </c>
      <c r="AH533" s="20" t="b">
        <f t="shared" si="6"/>
        <v>0</v>
      </c>
      <c r="AI533" s="20" t="b">
        <f t="shared" si="7"/>
        <v>0</v>
      </c>
      <c r="AJ533" s="20"/>
      <c r="AK533" s="20"/>
      <c r="AL533" s="20"/>
      <c r="AM533" s="20"/>
      <c r="AN533" s="20"/>
      <c r="AO533" s="20"/>
      <c r="AP533" s="20"/>
      <c r="AQ533" s="20"/>
      <c r="AR533" s="23"/>
      <c r="AS533" s="23"/>
      <c r="AT533" s="23"/>
      <c r="AU533" s="23"/>
      <c r="AV533" s="23"/>
    </row>
    <row r="534" ht="15.75" customHeight="1">
      <c r="A534" s="17" t="str">
        <f t="shared" si="1"/>
        <v>Seychelles-Africa2011</v>
      </c>
      <c r="B534" s="17" t="s">
        <v>131</v>
      </c>
      <c r="C534" s="18" t="s">
        <v>75</v>
      </c>
      <c r="D534" s="19" t="s">
        <v>90</v>
      </c>
      <c r="E534" s="17">
        <v>2.28E11</v>
      </c>
      <c r="F534" s="18">
        <v>0.036</v>
      </c>
      <c r="G534" s="18">
        <v>413.0</v>
      </c>
      <c r="H534" s="18">
        <v>0.112</v>
      </c>
      <c r="I534" s="20" t="str">
        <f t="array" ref="I534:J534">IFNA(VLOOKUP(A534,ENERGY!$A$2:$F$2692,{5,6},0),0)</f>
        <v/>
      </c>
      <c r="J534" s="20">
        <v>557.0</v>
      </c>
      <c r="K534" s="20">
        <f t="array" ref="K534:S534">VLOOKUP(A534,'HUMAN RESOURCES'!$A$2:$M$2692,{2,3,4,5,6,7,8,9,10},0)</f>
        <v>0.019</v>
      </c>
      <c r="L534" s="20">
        <v>0.012</v>
      </c>
      <c r="M534" s="20">
        <v>78.0</v>
      </c>
      <c r="N534" s="20">
        <v>68.0</v>
      </c>
      <c r="O534" s="20">
        <v>0.222</v>
      </c>
      <c r="P534" s="20">
        <v>0.702</v>
      </c>
      <c r="Q534" s="20">
        <v>0.076</v>
      </c>
      <c r="R534" s="20">
        <v>87441.0</v>
      </c>
      <c r="S534" s="20">
        <v>0.526</v>
      </c>
      <c r="T534" s="20">
        <f t="array" ref="T534:U534">VLOOKUP(A534,TOURISM!$A$2:$F$2692,{3,6},0)</f>
        <v>31000000</v>
      </c>
      <c r="U534" s="20">
        <v>5000000.0</v>
      </c>
      <c r="V534" s="20">
        <f t="array" ref="V534:AA534">VLOOKUP(A534,BUSINESS!$A$2:$J$2692,{4,5,6,7,8,9},0)</f>
        <v>0.322</v>
      </c>
      <c r="W534" s="20">
        <v>39.0</v>
      </c>
      <c r="X534" s="20"/>
      <c r="Y534" s="20">
        <v>76.0</v>
      </c>
      <c r="Z534" s="20">
        <v>0.432</v>
      </c>
      <c r="AA534" s="20">
        <v>1.379</v>
      </c>
      <c r="AB534" s="21">
        <f t="shared" si="2"/>
        <v>2607472.467</v>
      </c>
      <c r="AC534" s="20"/>
      <c r="AD534" s="20">
        <f t="shared" si="171"/>
        <v>0.006370009492</v>
      </c>
      <c r="AE534" s="20">
        <f t="shared" si="167"/>
        <v>57.18141375</v>
      </c>
      <c r="AF534" s="22" t="b">
        <f t="shared" si="4"/>
        <v>1</v>
      </c>
      <c r="AG534" s="20" t="b">
        <f t="shared" si="5"/>
        <v>0</v>
      </c>
      <c r="AH534" s="20" t="b">
        <f t="shared" si="6"/>
        <v>0</v>
      </c>
      <c r="AI534" s="20" t="b">
        <f t="shared" si="7"/>
        <v>0</v>
      </c>
      <c r="AJ534" s="20"/>
      <c r="AK534" s="20"/>
      <c r="AL534" s="20"/>
      <c r="AM534" s="20"/>
      <c r="AN534" s="20"/>
      <c r="AO534" s="20"/>
      <c r="AP534" s="20"/>
      <c r="AQ534" s="20"/>
      <c r="AR534" s="23"/>
      <c r="AS534" s="23"/>
      <c r="AT534" s="23"/>
      <c r="AU534" s="23"/>
      <c r="AV534" s="23"/>
    </row>
    <row r="535" ht="15.75" customHeight="1">
      <c r="A535" s="17" t="str">
        <f t="shared" si="1"/>
        <v>Seychelles-Africa2012</v>
      </c>
      <c r="B535" s="17" t="s">
        <v>131</v>
      </c>
      <c r="C535" s="18" t="s">
        <v>75</v>
      </c>
      <c r="D535" s="19" t="s">
        <v>91</v>
      </c>
      <c r="E535" s="17">
        <v>2.29E11</v>
      </c>
      <c r="F535" s="18">
        <v>0.047</v>
      </c>
      <c r="G535" s="18">
        <v>521.0</v>
      </c>
      <c r="H535" s="18">
        <v>0.122</v>
      </c>
      <c r="I535" s="20">
        <f t="array" ref="I535:J535">IFNA(VLOOKUP(A535,ENERGY!$A$2:$F$2692,{5,6},0),0)</f>
        <v>243</v>
      </c>
      <c r="J535" s="20">
        <v>744.0</v>
      </c>
      <c r="K535" s="20">
        <f t="array" ref="K535:S535">VLOOKUP(A535,'HUMAN RESOURCES'!$A$2:$M$2692,{2,3,4,5,6,7,8,9,10},0)</f>
        <v>0.019</v>
      </c>
      <c r="L535" s="20">
        <v>0.012</v>
      </c>
      <c r="M535" s="20">
        <v>78.0</v>
      </c>
      <c r="N535" s="20">
        <v>68.0</v>
      </c>
      <c r="O535" s="20">
        <v>0.221</v>
      </c>
      <c r="P535" s="20">
        <v>0.702</v>
      </c>
      <c r="Q535" s="20">
        <v>0.077</v>
      </c>
      <c r="R535" s="20">
        <v>88303.0</v>
      </c>
      <c r="S535" s="20">
        <v>0.529</v>
      </c>
      <c r="T535" s="20">
        <f t="array" ref="T535:U535">VLOOKUP(A535,TOURISM!$A$2:$F$2692,{3,6},0)</f>
        <v>26000000</v>
      </c>
      <c r="U535" s="20">
        <v>4000000.0</v>
      </c>
      <c r="V535" s="20">
        <f t="array" ref="V535:AA535">VLOOKUP(A535,BUSINESS!$A$2:$J$2692,{4,5,6,7,8,9},0)</f>
        <v>0.257</v>
      </c>
      <c r="W535" s="20">
        <v>39.0</v>
      </c>
      <c r="X535" s="20">
        <v>77.0</v>
      </c>
      <c r="Y535" s="20">
        <v>76.0</v>
      </c>
      <c r="Z535" s="20">
        <v>0.471</v>
      </c>
      <c r="AA535" s="20">
        <v>1.478</v>
      </c>
      <c r="AB535" s="21">
        <f t="shared" si="2"/>
        <v>2593343.375</v>
      </c>
      <c r="AC535" s="20">
        <f>I535/R535</f>
        <v>0.002751888384</v>
      </c>
      <c r="AD535" s="20">
        <f t="shared" si="171"/>
        <v>0.008425534806</v>
      </c>
      <c r="AE535" s="20">
        <f t="shared" si="167"/>
        <v>45.29857423</v>
      </c>
      <c r="AF535" s="22" t="b">
        <f t="shared" si="4"/>
        <v>1</v>
      </c>
      <c r="AG535" s="20" t="b">
        <f t="shared" si="5"/>
        <v>0</v>
      </c>
      <c r="AH535" s="20" t="b">
        <f t="shared" si="6"/>
        <v>0</v>
      </c>
      <c r="AI535" s="20" t="b">
        <f t="shared" si="7"/>
        <v>0</v>
      </c>
      <c r="AJ535" s="20"/>
      <c r="AK535" s="20"/>
      <c r="AL535" s="20"/>
      <c r="AM535" s="20"/>
      <c r="AN535" s="20"/>
      <c r="AO535" s="20"/>
      <c r="AP535" s="20"/>
      <c r="AQ535" s="20"/>
      <c r="AR535" s="23"/>
      <c r="AS535" s="23"/>
      <c r="AT535" s="23"/>
      <c r="AU535" s="23"/>
      <c r="AV535" s="23"/>
    </row>
    <row r="536" ht="15.75" customHeight="1">
      <c r="A536" s="17" t="str">
        <f t="shared" si="1"/>
        <v>Sierra Leone-Africa2000</v>
      </c>
      <c r="B536" s="17" t="s">
        <v>132</v>
      </c>
      <c r="C536" s="18" t="s">
        <v>75</v>
      </c>
      <c r="D536" s="19" t="s">
        <v>76</v>
      </c>
      <c r="E536" s="17">
        <v>2.29E11</v>
      </c>
      <c r="F536" s="18">
        <v>0.184</v>
      </c>
      <c r="G536" s="18">
        <v>28.0</v>
      </c>
      <c r="H536" s="18">
        <v>0.263</v>
      </c>
      <c r="I536" s="20" t="str">
        <f t="array" ref="I536:J536">IFNA(VLOOKUP(A536,ENERGY!$A$2:$F$2692,{5,6},0),0)</f>
        <v/>
      </c>
      <c r="J536" s="20"/>
      <c r="K536" s="20">
        <f t="array" ref="K536:S536">VLOOKUP(A536,'HUMAN RESOURCES'!$A$2:$M$2692,{2,3,4,5,6,7,8,9,10},0)</f>
        <v>0.044</v>
      </c>
      <c r="L536" s="20">
        <v>0.141</v>
      </c>
      <c r="M536" s="20">
        <v>39.0</v>
      </c>
      <c r="N536" s="20">
        <v>37.0</v>
      </c>
      <c r="O536" s="20">
        <v>0.43</v>
      </c>
      <c r="P536" s="20">
        <v>0.546</v>
      </c>
      <c r="Q536" s="20">
        <v>0.025</v>
      </c>
      <c r="R536" s="20">
        <v>4139757.0</v>
      </c>
      <c r="S536" s="20">
        <v>0.356</v>
      </c>
      <c r="T536" s="20">
        <f t="array" ref="T536:U536">VLOOKUP(A536,TOURISM!$A$2:$F$2692,{3,6},0)</f>
        <v>10000000</v>
      </c>
      <c r="U536" s="20">
        <v>3.5E7</v>
      </c>
      <c r="V536" s="20" t="str">
        <f t="array" ref="V536:AA536">VLOOKUP(A536,BUSINESS!$A$2:$J$2692,{4,5,6,7,8,9},0)</f>
        <v/>
      </c>
      <c r="W536" s="20"/>
      <c r="X536" s="20"/>
      <c r="Y536" s="20"/>
      <c r="Z536" s="20">
        <v>0.001</v>
      </c>
      <c r="AA536" s="20">
        <v>0.003</v>
      </c>
      <c r="AB536" s="21">
        <f t="shared" si="2"/>
        <v>55317.25654</v>
      </c>
      <c r="AC536" s="20"/>
      <c r="AD536" s="20"/>
      <c r="AE536" s="20">
        <f t="shared" si="167"/>
        <v>8.454602529</v>
      </c>
      <c r="AF536" s="22" t="b">
        <f t="shared" si="4"/>
        <v>0</v>
      </c>
      <c r="AG536" s="20" t="b">
        <f t="shared" si="5"/>
        <v>0</v>
      </c>
      <c r="AH536" s="20" t="b">
        <f t="shared" si="6"/>
        <v>0</v>
      </c>
      <c r="AI536" s="20" t="b">
        <f t="shared" si="7"/>
        <v>0</v>
      </c>
      <c r="AJ536" s="20"/>
      <c r="AK536" s="20"/>
      <c r="AL536" s="20"/>
      <c r="AM536" s="20"/>
      <c r="AN536" s="20"/>
      <c r="AO536" s="20"/>
      <c r="AP536" s="20"/>
      <c r="AQ536" s="20"/>
      <c r="AR536" s="23"/>
      <c r="AS536" s="23"/>
      <c r="AT536" s="23"/>
      <c r="AU536" s="23"/>
      <c r="AV536" s="23"/>
    </row>
    <row r="537" ht="15.75" customHeight="1">
      <c r="A537" s="17" t="str">
        <f t="shared" si="1"/>
        <v>Sierra Leone-Africa2001</v>
      </c>
      <c r="B537" s="17" t="s">
        <v>132</v>
      </c>
      <c r="C537" s="18" t="s">
        <v>75</v>
      </c>
      <c r="D537" s="19" t="s">
        <v>77</v>
      </c>
      <c r="E537" s="17">
        <v>2.3E11</v>
      </c>
      <c r="F537" s="18">
        <v>0.16</v>
      </c>
      <c r="G537" s="18">
        <v>40.0</v>
      </c>
      <c r="H537" s="18">
        <v>0.243</v>
      </c>
      <c r="I537" s="20" t="str">
        <f t="array" ref="I537:J537">IFNA(VLOOKUP(A537,ENERGY!$A$2:$F$2692,{5,6},0),0)</f>
        <v/>
      </c>
      <c r="J537" s="20"/>
      <c r="K537" s="20">
        <f t="array" ref="K537:S537">VLOOKUP(A537,'HUMAN RESOURCES'!$A$2:$M$2692,{2,3,4,5,6,7,8,9,10},0)</f>
        <v>0.044</v>
      </c>
      <c r="L537" s="20">
        <v>0.139</v>
      </c>
      <c r="M537" s="20">
        <v>40.0</v>
      </c>
      <c r="N537" s="20">
        <v>38.0</v>
      </c>
      <c r="O537" s="20">
        <v>0.429</v>
      </c>
      <c r="P537" s="20">
        <v>0.547</v>
      </c>
      <c r="Q537" s="20">
        <v>0.024</v>
      </c>
      <c r="R537" s="20">
        <v>4295667.0</v>
      </c>
      <c r="S537" s="20">
        <v>0.359</v>
      </c>
      <c r="T537" s="20">
        <f t="array" ref="T537:U537">VLOOKUP(A537,TOURISM!$A$2:$F$2692,{3,6},0)</f>
        <v>14000000</v>
      </c>
      <c r="U537" s="20">
        <v>4.2E7</v>
      </c>
      <c r="V537" s="20" t="str">
        <f t="array" ref="V537:AA537">VLOOKUP(A537,BUSINESS!$A$2:$J$2692,{4,5,6,7,8,9},0)</f>
        <v/>
      </c>
      <c r="W537" s="20"/>
      <c r="X537" s="20"/>
      <c r="Y537" s="20"/>
      <c r="Z537" s="20">
        <v>0.002</v>
      </c>
      <c r="AA537" s="20">
        <v>0.006</v>
      </c>
      <c r="AB537" s="21">
        <f t="shared" si="2"/>
        <v>53542.32532</v>
      </c>
      <c r="AC537" s="20"/>
      <c r="AD537" s="20"/>
      <c r="AE537" s="20">
        <f t="shared" si="167"/>
        <v>9.77729419</v>
      </c>
      <c r="AF537" s="22" t="b">
        <f t="shared" si="4"/>
        <v>0</v>
      </c>
      <c r="AG537" s="20" t="b">
        <f t="shared" si="5"/>
        <v>0</v>
      </c>
      <c r="AH537" s="20" t="b">
        <f t="shared" si="6"/>
        <v>0</v>
      </c>
      <c r="AI537" s="20" t="b">
        <f t="shared" si="7"/>
        <v>0</v>
      </c>
      <c r="AJ537" s="20"/>
      <c r="AK537" s="20"/>
      <c r="AL537" s="20"/>
      <c r="AM537" s="20"/>
      <c r="AN537" s="20"/>
      <c r="AO537" s="20"/>
      <c r="AP537" s="20"/>
      <c r="AQ537" s="20"/>
      <c r="AR537" s="23"/>
      <c r="AS537" s="23"/>
      <c r="AT537" s="23"/>
      <c r="AU537" s="23"/>
      <c r="AV537" s="23"/>
    </row>
    <row r="538" ht="15.75" customHeight="1">
      <c r="A538" s="17" t="str">
        <f t="shared" si="1"/>
        <v>Sierra Leone-Africa2002</v>
      </c>
      <c r="B538" s="17" t="s">
        <v>132</v>
      </c>
      <c r="C538" s="18" t="s">
        <v>75</v>
      </c>
      <c r="D538" s="19" t="s">
        <v>79</v>
      </c>
      <c r="E538" s="17">
        <v>2.31E11</v>
      </c>
      <c r="F538" s="18">
        <v>0.16</v>
      </c>
      <c r="G538" s="18">
        <v>44.0</v>
      </c>
      <c r="H538" s="18">
        <v>0.222</v>
      </c>
      <c r="I538" s="20" t="str">
        <f t="array" ref="I538:J538">IFNA(VLOOKUP(A538,ENERGY!$A$2:$F$2692,{5,6},0),0)</f>
        <v/>
      </c>
      <c r="J538" s="20">
        <v>689.0</v>
      </c>
      <c r="K538" s="20">
        <f t="array" ref="K538:S538">VLOOKUP(A538,'HUMAN RESOURCES'!$A$2:$M$2692,{2,3,4,5,6,7,8,9,10},0)</f>
        <v>0.043</v>
      </c>
      <c r="L538" s="20">
        <v>0.136</v>
      </c>
      <c r="M538" s="20">
        <v>40.0</v>
      </c>
      <c r="N538" s="20">
        <v>39.0</v>
      </c>
      <c r="O538" s="20">
        <v>0.428</v>
      </c>
      <c r="P538" s="20">
        <v>0.548</v>
      </c>
      <c r="Q538" s="20">
        <v>0.024</v>
      </c>
      <c r="R538" s="20">
        <v>4493047.0</v>
      </c>
      <c r="S538" s="20">
        <v>0.361</v>
      </c>
      <c r="T538" s="20">
        <f t="array" ref="T538:U538">VLOOKUP(A538,TOURISM!$A$2:$F$2692,{3,6},0)</f>
        <v>38000000</v>
      </c>
      <c r="U538" s="20">
        <v>3.9E7</v>
      </c>
      <c r="V538" s="20" t="str">
        <f t="array" ref="V538:AA538">VLOOKUP(A538,BUSINESS!$A$2:$J$2692,{4,5,6,7,8,9},0)</f>
        <v/>
      </c>
      <c r="W538" s="20"/>
      <c r="X538" s="20"/>
      <c r="Y538" s="20"/>
      <c r="Z538" s="20">
        <v>0.002</v>
      </c>
      <c r="AA538" s="20">
        <v>0.015</v>
      </c>
      <c r="AB538" s="21">
        <f t="shared" si="2"/>
        <v>51412.77178</v>
      </c>
      <c r="AC538" s="20"/>
      <c r="AD538" s="20">
        <f t="shared" ref="AD538:AD540" si="172">J538/R538</f>
        <v>0.0001533480509</v>
      </c>
      <c r="AE538" s="20">
        <f t="shared" si="167"/>
        <v>8.680078352</v>
      </c>
      <c r="AF538" s="22" t="b">
        <f t="shared" si="4"/>
        <v>0</v>
      </c>
      <c r="AG538" s="20" t="b">
        <f t="shared" si="5"/>
        <v>0</v>
      </c>
      <c r="AH538" s="20" t="b">
        <f t="shared" si="6"/>
        <v>0</v>
      </c>
      <c r="AI538" s="20" t="b">
        <f t="shared" si="7"/>
        <v>0</v>
      </c>
      <c r="AJ538" s="20"/>
      <c r="AK538" s="20"/>
      <c r="AL538" s="20"/>
      <c r="AM538" s="20"/>
      <c r="AN538" s="20"/>
      <c r="AO538" s="20"/>
      <c r="AP538" s="20"/>
      <c r="AQ538" s="20"/>
      <c r="AR538" s="23"/>
      <c r="AS538" s="23"/>
      <c r="AT538" s="23"/>
      <c r="AU538" s="23"/>
      <c r="AV538" s="23"/>
    </row>
    <row r="539" ht="15.75" customHeight="1">
      <c r="A539" s="17" t="str">
        <f t="shared" si="1"/>
        <v>Sierra Leone-Africa2003</v>
      </c>
      <c r="B539" s="17" t="s">
        <v>132</v>
      </c>
      <c r="C539" s="18" t="s">
        <v>75</v>
      </c>
      <c r="D539" s="19" t="s">
        <v>81</v>
      </c>
      <c r="E539" s="17">
        <v>2.32E11</v>
      </c>
      <c r="F539" s="18">
        <v>0.155</v>
      </c>
      <c r="G539" s="18">
        <v>45.0</v>
      </c>
      <c r="H539" s="18">
        <v>0.2</v>
      </c>
      <c r="I539" s="20" t="str">
        <f t="array" ref="I539:J539">IFNA(VLOOKUP(A539,ENERGY!$A$2:$F$2692,{5,6},0),0)</f>
        <v/>
      </c>
      <c r="J539" s="20">
        <v>653.0</v>
      </c>
      <c r="K539" s="20">
        <f t="array" ref="K539:S539">VLOOKUP(A539,'HUMAN RESOURCES'!$A$2:$M$2692,{2,3,4,5,6,7,8,9,10},0)</f>
        <v>0.043</v>
      </c>
      <c r="L539" s="20">
        <v>0.133</v>
      </c>
      <c r="M539" s="20">
        <v>41.0</v>
      </c>
      <c r="N539" s="20">
        <v>40.0</v>
      </c>
      <c r="O539" s="20">
        <v>0.428</v>
      </c>
      <c r="P539" s="20">
        <v>0.548</v>
      </c>
      <c r="Q539" s="20">
        <v>0.024</v>
      </c>
      <c r="R539" s="20">
        <v>4712763.0</v>
      </c>
      <c r="S539" s="20">
        <v>0.364</v>
      </c>
      <c r="T539" s="20">
        <f t="array" ref="T539:U539">VLOOKUP(A539,TOURISM!$A$2:$F$2692,{3,6},0)</f>
        <v>60000000</v>
      </c>
      <c r="U539" s="20">
        <v>3.8E7</v>
      </c>
      <c r="V539" s="20" t="str">
        <f t="array" ref="V539:AA539">VLOOKUP(A539,BUSINESS!$A$2:$J$2692,{4,5,6,7,8,9},0)</f>
        <v/>
      </c>
      <c r="W539" s="20">
        <v>26.0</v>
      </c>
      <c r="X539" s="20"/>
      <c r="Y539" s="20"/>
      <c r="Z539" s="20">
        <v>0.002</v>
      </c>
      <c r="AA539" s="20">
        <v>0.024</v>
      </c>
      <c r="AB539" s="21">
        <f t="shared" si="2"/>
        <v>49228.02186</v>
      </c>
      <c r="AC539" s="20"/>
      <c r="AD539" s="20">
        <f t="shared" si="172"/>
        <v>0.0001385599064</v>
      </c>
      <c r="AE539" s="20">
        <f t="shared" si="167"/>
        <v>8.063210478</v>
      </c>
      <c r="AF539" s="22" t="b">
        <f t="shared" si="4"/>
        <v>0</v>
      </c>
      <c r="AG539" s="20" t="b">
        <f t="shared" si="5"/>
        <v>0</v>
      </c>
      <c r="AH539" s="20" t="b">
        <f t="shared" si="6"/>
        <v>0</v>
      </c>
      <c r="AI539" s="20" t="b">
        <f t="shared" si="7"/>
        <v>0</v>
      </c>
      <c r="AJ539" s="20"/>
      <c r="AK539" s="20"/>
      <c r="AL539" s="20"/>
      <c r="AM539" s="20"/>
      <c r="AN539" s="20"/>
      <c r="AO539" s="20"/>
      <c r="AP539" s="20"/>
      <c r="AQ539" s="20"/>
      <c r="AR539" s="23"/>
      <c r="AS539" s="23"/>
      <c r="AT539" s="23"/>
      <c r="AU539" s="23"/>
      <c r="AV539" s="23"/>
    </row>
    <row r="540" ht="15.75" customHeight="1">
      <c r="A540" s="17" t="str">
        <f t="shared" si="1"/>
        <v>Sierra Leone-Africa2004</v>
      </c>
      <c r="B540" s="17" t="s">
        <v>132</v>
      </c>
      <c r="C540" s="18" t="s">
        <v>75</v>
      </c>
      <c r="D540" s="19" t="s">
        <v>83</v>
      </c>
      <c r="E540" s="17">
        <v>2.32E11</v>
      </c>
      <c r="F540" s="18">
        <v>0.154</v>
      </c>
      <c r="G540" s="18">
        <v>45.0</v>
      </c>
      <c r="H540" s="18">
        <v>0.221</v>
      </c>
      <c r="I540" s="20" t="str">
        <f t="array" ref="I540:J540">IFNA(VLOOKUP(A540,ENERGY!$A$2:$F$2692,{5,6},0),0)</f>
        <v/>
      </c>
      <c r="J540" s="20">
        <v>664.0</v>
      </c>
      <c r="K540" s="20">
        <f t="array" ref="K540:S540">VLOOKUP(A540,'HUMAN RESOURCES'!$A$2:$M$2692,{2,3,4,5,6,7,8,9,10},0)</f>
        <v>0.042</v>
      </c>
      <c r="L540" s="20">
        <v>0.13</v>
      </c>
      <c r="M540" s="20">
        <v>42.0</v>
      </c>
      <c r="N540" s="20">
        <v>41.0</v>
      </c>
      <c r="O540" s="20">
        <v>0.427</v>
      </c>
      <c r="P540" s="20">
        <v>0.549</v>
      </c>
      <c r="Q540" s="20">
        <v>0.024</v>
      </c>
      <c r="R540" s="20">
        <v>4928175.0</v>
      </c>
      <c r="S540" s="20">
        <v>0.366</v>
      </c>
      <c r="T540" s="20">
        <f t="array" ref="T540:U540">VLOOKUP(A540,TOURISM!$A$2:$F$2692,{3,6},0)</f>
        <v>58000000</v>
      </c>
      <c r="U540" s="20">
        <v>3.0E7</v>
      </c>
      <c r="V540" s="20" t="str">
        <f t="array" ref="V540:AA540">VLOOKUP(A540,BUSINESS!$A$2:$J$2692,{4,5,6,7,8,9},0)</f>
        <v/>
      </c>
      <c r="W540" s="20">
        <v>26.0</v>
      </c>
      <c r="X540" s="20"/>
      <c r="Y540" s="20"/>
      <c r="Z540" s="20">
        <v>0.002</v>
      </c>
      <c r="AA540" s="20"/>
      <c r="AB540" s="21">
        <f t="shared" si="2"/>
        <v>47076.25034</v>
      </c>
      <c r="AC540" s="20"/>
      <c r="AD540" s="20">
        <f t="shared" si="172"/>
        <v>0.0001347354751</v>
      </c>
      <c r="AE540" s="20">
        <f t="shared" si="167"/>
        <v>6.087446164</v>
      </c>
      <c r="AF540" s="22" t="b">
        <f t="shared" si="4"/>
        <v>0</v>
      </c>
      <c r="AG540" s="20" t="b">
        <f t="shared" si="5"/>
        <v>0</v>
      </c>
      <c r="AH540" s="20" t="b">
        <f t="shared" si="6"/>
        <v>0</v>
      </c>
      <c r="AI540" s="20" t="b">
        <f t="shared" si="7"/>
        <v>0</v>
      </c>
      <c r="AJ540" s="20"/>
      <c r="AK540" s="20"/>
      <c r="AL540" s="20"/>
      <c r="AM540" s="20"/>
      <c r="AN540" s="20"/>
      <c r="AO540" s="20"/>
      <c r="AP540" s="20"/>
      <c r="AQ540" s="20"/>
      <c r="AR540" s="23"/>
      <c r="AS540" s="23"/>
      <c r="AT540" s="23"/>
      <c r="AU540" s="23"/>
      <c r="AV540" s="23"/>
    </row>
    <row r="541" ht="15.75" customHeight="1">
      <c r="A541" s="17" t="str">
        <f t="shared" si="1"/>
        <v>Sierra Leone-Africa2005</v>
      </c>
      <c r="B541" s="17" t="s">
        <v>132</v>
      </c>
      <c r="C541" s="18" t="s">
        <v>75</v>
      </c>
      <c r="D541" s="19" t="s">
        <v>84</v>
      </c>
      <c r="E541" s="17">
        <v>2.32E11</v>
      </c>
      <c r="F541" s="18">
        <v>0.159</v>
      </c>
      <c r="G541" s="18">
        <v>51.0</v>
      </c>
      <c r="H541" s="18">
        <v>0.246</v>
      </c>
      <c r="I541" s="20">
        <f t="array" ref="I541:J541">IFNA(VLOOKUP(A541,ENERGY!$A$2:$F$2692,{5,6},0),0)</f>
        <v>0</v>
      </c>
      <c r="J541" s="20">
        <v>0.0</v>
      </c>
      <c r="K541" s="20">
        <f t="array" ref="K541:S541">VLOOKUP(A541,'HUMAN RESOURCES'!$A$2:$M$2692,{2,3,4,5,6,7,8,9,10},0)</f>
        <v>0.042</v>
      </c>
      <c r="L541" s="20">
        <v>0.128</v>
      </c>
      <c r="M541" s="20">
        <v>42.0</v>
      </c>
      <c r="N541" s="20">
        <v>42.0</v>
      </c>
      <c r="O541" s="20">
        <v>0.427</v>
      </c>
      <c r="P541" s="20">
        <v>0.549</v>
      </c>
      <c r="Q541" s="20">
        <v>0.024</v>
      </c>
      <c r="R541" s="20">
        <v>5119895.0</v>
      </c>
      <c r="S541" s="20">
        <v>0.368</v>
      </c>
      <c r="T541" s="20">
        <f t="array" ref="T541:U541">VLOOKUP(A541,TOURISM!$A$2:$F$2692,{3,6},0)</f>
        <v>64000000</v>
      </c>
      <c r="U541" s="20">
        <v>3.4E7</v>
      </c>
      <c r="V541" s="20">
        <f t="array" ref="V541:AA541">VLOOKUP(A541,BUSINESS!$A$2:$J$2692,{4,5,6,7,8,9},0)</f>
        <v>2.72</v>
      </c>
      <c r="W541" s="20">
        <v>26.0</v>
      </c>
      <c r="X541" s="20"/>
      <c r="Y541" s="20">
        <v>399.0</v>
      </c>
      <c r="Z541" s="20">
        <v>0.002</v>
      </c>
      <c r="AA541" s="20"/>
      <c r="AB541" s="21">
        <f t="shared" si="2"/>
        <v>45313.42928</v>
      </c>
      <c r="AC541" s="20"/>
      <c r="AD541" s="20"/>
      <c r="AE541" s="20">
        <f t="shared" si="167"/>
        <v>6.640761187</v>
      </c>
      <c r="AF541" s="22" t="b">
        <f t="shared" si="4"/>
        <v>0</v>
      </c>
      <c r="AG541" s="20" t="b">
        <f t="shared" si="5"/>
        <v>0</v>
      </c>
      <c r="AH541" s="20" t="b">
        <f t="shared" si="6"/>
        <v>0</v>
      </c>
      <c r="AI541" s="20" t="b">
        <f t="shared" si="7"/>
        <v>0</v>
      </c>
      <c r="AJ541" s="20"/>
      <c r="AK541" s="20"/>
      <c r="AL541" s="20"/>
      <c r="AM541" s="20"/>
      <c r="AN541" s="20"/>
      <c r="AO541" s="20"/>
      <c r="AP541" s="20"/>
      <c r="AQ541" s="20"/>
      <c r="AR541" s="23"/>
      <c r="AS541" s="23"/>
      <c r="AT541" s="23"/>
      <c r="AU541" s="23"/>
      <c r="AV541" s="23"/>
    </row>
    <row r="542" ht="15.75" customHeight="1">
      <c r="A542" s="17" t="str">
        <f t="shared" si="1"/>
        <v>Sierra Leone-Africa2006</v>
      </c>
      <c r="B542" s="17" t="s">
        <v>132</v>
      </c>
      <c r="C542" s="18" t="s">
        <v>75</v>
      </c>
      <c r="D542" s="19" t="s">
        <v>85</v>
      </c>
      <c r="E542" s="17">
        <v>2.33E11</v>
      </c>
      <c r="F542" s="18">
        <v>0.142</v>
      </c>
      <c r="G542" s="18">
        <v>51.0</v>
      </c>
      <c r="H542" s="18">
        <v>0.24</v>
      </c>
      <c r="I542" s="20">
        <f t="array" ref="I542:J542">IFNA(VLOOKUP(A542,ENERGY!$A$2:$F$2692,{5,6},0),0)</f>
        <v>0</v>
      </c>
      <c r="J542" s="20">
        <v>0.0</v>
      </c>
      <c r="K542" s="20">
        <f t="array" ref="K542:S542">VLOOKUP(A542,'HUMAN RESOURCES'!$A$2:$M$2692,{2,3,4,5,6,7,8,9,10},0)</f>
        <v>0.041</v>
      </c>
      <c r="L542" s="20">
        <v>0.125</v>
      </c>
      <c r="M542" s="20">
        <v>43.0</v>
      </c>
      <c r="N542" s="20">
        <v>43.0</v>
      </c>
      <c r="O542" s="20">
        <v>0.426</v>
      </c>
      <c r="P542" s="20">
        <v>0.549</v>
      </c>
      <c r="Q542" s="20">
        <v>0.025</v>
      </c>
      <c r="R542" s="20">
        <v>5280909.0</v>
      </c>
      <c r="S542" s="20">
        <v>0.371</v>
      </c>
      <c r="T542" s="20">
        <f t="array" ref="T542:U542">VLOOKUP(A542,TOURISM!$A$2:$F$2692,{3,6},0)</f>
        <v>23000000</v>
      </c>
      <c r="U542" s="20">
        <v>1.5E7</v>
      </c>
      <c r="V542" s="20">
        <f t="array" ref="V542:AA542">VLOOKUP(A542,BUSINESS!$A$2:$J$2692,{4,5,6,7,8,9},0)</f>
        <v>2.72</v>
      </c>
      <c r="W542" s="20">
        <v>26.0</v>
      </c>
      <c r="X542" s="20"/>
      <c r="Y542" s="20">
        <v>399.0</v>
      </c>
      <c r="Z542" s="20">
        <v>0.002</v>
      </c>
      <c r="AA542" s="20"/>
      <c r="AB542" s="21">
        <f t="shared" si="2"/>
        <v>44121.19201</v>
      </c>
      <c r="AC542" s="20"/>
      <c r="AD542" s="20"/>
      <c r="AE542" s="20">
        <f t="shared" si="167"/>
        <v>2.840420087</v>
      </c>
      <c r="AF542" s="22" t="b">
        <f t="shared" si="4"/>
        <v>0</v>
      </c>
      <c r="AG542" s="20" t="b">
        <f t="shared" si="5"/>
        <v>0</v>
      </c>
      <c r="AH542" s="20" t="b">
        <f t="shared" si="6"/>
        <v>0</v>
      </c>
      <c r="AI542" s="20" t="b">
        <f t="shared" si="7"/>
        <v>0</v>
      </c>
      <c r="AJ542" s="20"/>
      <c r="AK542" s="20"/>
      <c r="AL542" s="20"/>
      <c r="AM542" s="20"/>
      <c r="AN542" s="20"/>
      <c r="AO542" s="20"/>
      <c r="AP542" s="20"/>
      <c r="AQ542" s="20"/>
      <c r="AR542" s="23"/>
      <c r="AS542" s="23"/>
      <c r="AT542" s="23"/>
      <c r="AU542" s="23"/>
      <c r="AV542" s="23"/>
    </row>
    <row r="543" ht="15.75" customHeight="1">
      <c r="A543" s="17" t="str">
        <f t="shared" si="1"/>
        <v>Sierra Leone-Africa2007</v>
      </c>
      <c r="B543" s="17" t="s">
        <v>132</v>
      </c>
      <c r="C543" s="18" t="s">
        <v>75</v>
      </c>
      <c r="D543" s="19" t="s">
        <v>86</v>
      </c>
      <c r="E543" s="17">
        <v>2.33E11</v>
      </c>
      <c r="F543" s="18">
        <v>0.14</v>
      </c>
      <c r="G543" s="18">
        <v>56.0</v>
      </c>
      <c r="H543" s="18">
        <v>0.25</v>
      </c>
      <c r="I543" s="20" t="str">
        <f t="array" ref="I543:J543">IFNA(VLOOKUP(A543,ENERGY!$A$2:$F$2692,{5,6},0),0)</f>
        <v/>
      </c>
      <c r="J543" s="20">
        <v>642.0</v>
      </c>
      <c r="K543" s="20">
        <f t="array" ref="K543:S543">VLOOKUP(A543,'HUMAN RESOURCES'!$A$2:$M$2692,{2,3,4,5,6,7,8,9,10},0)</f>
        <v>0.04</v>
      </c>
      <c r="L543" s="20">
        <v>0.122</v>
      </c>
      <c r="M543" s="20">
        <v>44.0</v>
      </c>
      <c r="N543" s="20">
        <v>43.0</v>
      </c>
      <c r="O543" s="20">
        <v>0.425</v>
      </c>
      <c r="P543" s="20">
        <v>0.55</v>
      </c>
      <c r="Q543" s="20">
        <v>0.025</v>
      </c>
      <c r="R543" s="20">
        <v>5416015.0</v>
      </c>
      <c r="S543" s="20">
        <v>0.374</v>
      </c>
      <c r="T543" s="20">
        <f t="array" ref="T543:U543">VLOOKUP(A543,TOURISM!$A$2:$F$2692,{3,6},0)</f>
        <v>22000000</v>
      </c>
      <c r="U543" s="20">
        <v>1.7E7</v>
      </c>
      <c r="V543" s="20">
        <f t="array" ref="V543:AA543">VLOOKUP(A543,BUSINESS!$A$2:$J$2692,{4,5,6,7,8,9},0)</f>
        <v>2.352</v>
      </c>
      <c r="W543" s="20">
        <v>26.0</v>
      </c>
      <c r="X543" s="20"/>
      <c r="Y543" s="20">
        <v>399.0</v>
      </c>
      <c r="Z543" s="20">
        <v>0.002</v>
      </c>
      <c r="AA543" s="20">
        <v>0.143</v>
      </c>
      <c r="AB543" s="21">
        <f t="shared" si="2"/>
        <v>43020.56032</v>
      </c>
      <c r="AC543" s="20"/>
      <c r="AD543" s="20">
        <f t="shared" ref="AD543:AD544" si="173">J543/R543</f>
        <v>0.0001185373379</v>
      </c>
      <c r="AE543" s="20">
        <f t="shared" si="167"/>
        <v>3.138839165</v>
      </c>
      <c r="AF543" s="22" t="b">
        <f t="shared" si="4"/>
        <v>0</v>
      </c>
      <c r="AG543" s="20" t="b">
        <f t="shared" si="5"/>
        <v>0</v>
      </c>
      <c r="AH543" s="20" t="b">
        <f t="shared" si="6"/>
        <v>0</v>
      </c>
      <c r="AI543" s="20" t="b">
        <f t="shared" si="7"/>
        <v>0</v>
      </c>
      <c r="AJ543" s="20"/>
      <c r="AK543" s="20"/>
      <c r="AL543" s="20"/>
      <c r="AM543" s="20"/>
      <c r="AN543" s="20"/>
      <c r="AO543" s="20"/>
      <c r="AP543" s="20"/>
      <c r="AQ543" s="20"/>
      <c r="AR543" s="23"/>
      <c r="AS543" s="23"/>
      <c r="AT543" s="23"/>
      <c r="AU543" s="23"/>
      <c r="AV543" s="23"/>
    </row>
    <row r="544" ht="15.75" customHeight="1">
      <c r="A544" s="17" t="str">
        <f t="shared" si="1"/>
        <v>Sierra Leone-Africa2008</v>
      </c>
      <c r="B544" s="17" t="s">
        <v>132</v>
      </c>
      <c r="C544" s="18" t="s">
        <v>75</v>
      </c>
      <c r="D544" s="19" t="s">
        <v>87</v>
      </c>
      <c r="E544" s="17">
        <v>2.34E11</v>
      </c>
      <c r="F544" s="18">
        <v>0.142</v>
      </c>
      <c r="G544" s="18">
        <v>64.0</v>
      </c>
      <c r="H544" s="18">
        <v>0.245</v>
      </c>
      <c r="I544" s="20" t="str">
        <f t="array" ref="I544:J544">IFNA(VLOOKUP(A544,ENERGY!$A$2:$F$2692,{5,6},0),0)</f>
        <v/>
      </c>
      <c r="J544" s="20">
        <v>634.0</v>
      </c>
      <c r="K544" s="20">
        <f t="array" ref="K544:S544">VLOOKUP(A544,'HUMAN RESOURCES'!$A$2:$M$2692,{2,3,4,5,6,7,8,9,10},0)</f>
        <v>0.04</v>
      </c>
      <c r="L544" s="20">
        <v>0.12</v>
      </c>
      <c r="M544" s="20">
        <v>44.0</v>
      </c>
      <c r="N544" s="20">
        <v>44.0</v>
      </c>
      <c r="O544" s="20">
        <v>0.424</v>
      </c>
      <c r="P544" s="20">
        <v>0.551</v>
      </c>
      <c r="Q544" s="20">
        <v>0.025</v>
      </c>
      <c r="R544" s="20">
        <v>5532139.0</v>
      </c>
      <c r="S544" s="20">
        <v>0.376</v>
      </c>
      <c r="T544" s="20">
        <f t="array" ref="T544:U544">VLOOKUP(A544,TOURISM!$A$2:$F$2692,{3,6},0)</f>
        <v>34000000</v>
      </c>
      <c r="U544" s="20">
        <v>2.4E7</v>
      </c>
      <c r="V544" s="20">
        <f t="array" ref="V544:AA544">VLOOKUP(A544,BUSINESS!$A$2:$J$2692,{4,5,6,7,8,9},0)</f>
        <v>2.352</v>
      </c>
      <c r="W544" s="20">
        <v>17.0</v>
      </c>
      <c r="X544" s="20"/>
      <c r="Y544" s="20">
        <v>399.0</v>
      </c>
      <c r="Z544" s="20">
        <v>0.003</v>
      </c>
      <c r="AA544" s="20">
        <v>0.182</v>
      </c>
      <c r="AB544" s="21">
        <f t="shared" si="2"/>
        <v>42298.28643</v>
      </c>
      <c r="AC544" s="20"/>
      <c r="AD544" s="20">
        <f t="shared" si="173"/>
        <v>0.0001146030496</v>
      </c>
      <c r="AE544" s="20">
        <f t="shared" si="167"/>
        <v>4.338285788</v>
      </c>
      <c r="AF544" s="22" t="b">
        <f t="shared" si="4"/>
        <v>0</v>
      </c>
      <c r="AG544" s="20" t="b">
        <f t="shared" si="5"/>
        <v>0</v>
      </c>
      <c r="AH544" s="20" t="b">
        <f t="shared" si="6"/>
        <v>0</v>
      </c>
      <c r="AI544" s="20" t="b">
        <f t="shared" si="7"/>
        <v>0</v>
      </c>
      <c r="AJ544" s="20"/>
      <c r="AK544" s="20"/>
      <c r="AL544" s="20"/>
      <c r="AM544" s="20"/>
      <c r="AN544" s="20"/>
      <c r="AO544" s="20"/>
      <c r="AP544" s="20"/>
      <c r="AQ544" s="20"/>
      <c r="AR544" s="23"/>
      <c r="AS544" s="23"/>
      <c r="AT544" s="23"/>
      <c r="AU544" s="23"/>
      <c r="AV544" s="23"/>
    </row>
    <row r="545" ht="15.75" customHeight="1">
      <c r="A545" s="17" t="str">
        <f t="shared" si="1"/>
        <v>Sierra Leone-Africa2009</v>
      </c>
      <c r="B545" s="17" t="s">
        <v>132</v>
      </c>
      <c r="C545" s="18" t="s">
        <v>75</v>
      </c>
      <c r="D545" s="19" t="s">
        <v>88</v>
      </c>
      <c r="E545" s="17">
        <v>2.34E11</v>
      </c>
      <c r="F545" s="18">
        <v>0.169</v>
      </c>
      <c r="G545" s="18">
        <v>74.0</v>
      </c>
      <c r="H545" s="18">
        <v>0.222</v>
      </c>
      <c r="I545" s="20">
        <f t="array" ref="I545:J545">IFNA(VLOOKUP(A545,ENERGY!$A$2:$F$2692,{5,6},0),0)</f>
        <v>0</v>
      </c>
      <c r="J545" s="20">
        <v>0.0</v>
      </c>
      <c r="K545" s="20">
        <f t="array" ref="K545:S545">VLOOKUP(A545,'HUMAN RESOURCES'!$A$2:$M$2692,{2,3,4,5,6,7,8,9,10},0)</f>
        <v>0.039</v>
      </c>
      <c r="L545" s="20">
        <v>0.117</v>
      </c>
      <c r="M545" s="20">
        <v>45.0</v>
      </c>
      <c r="N545" s="20">
        <v>44.0</v>
      </c>
      <c r="O545" s="20">
        <v>0.423</v>
      </c>
      <c r="P545" s="20">
        <v>0.551</v>
      </c>
      <c r="Q545" s="20">
        <v>0.025</v>
      </c>
      <c r="R545" s="20">
        <v>5641182.0</v>
      </c>
      <c r="S545" s="20">
        <v>0.379</v>
      </c>
      <c r="T545" s="20">
        <f t="array" ref="T545:U545">VLOOKUP(A545,TOURISM!$A$2:$F$2692,{3,6},0)</f>
        <v>25000000</v>
      </c>
      <c r="U545" s="20">
        <v>2.2E7</v>
      </c>
      <c r="V545" s="20">
        <f t="array" ref="V545:AA545">VLOOKUP(A545,BUSINESS!$A$2:$J$2692,{4,5,6,7,8,9},0)</f>
        <v>2.352</v>
      </c>
      <c r="W545" s="20">
        <v>12.0</v>
      </c>
      <c r="X545" s="20"/>
      <c r="Y545" s="20">
        <v>357.0</v>
      </c>
      <c r="Z545" s="20">
        <v>0.003</v>
      </c>
      <c r="AA545" s="20">
        <v>0.206</v>
      </c>
      <c r="AB545" s="21">
        <f t="shared" si="2"/>
        <v>41480.66841</v>
      </c>
      <c r="AC545" s="20"/>
      <c r="AD545" s="20"/>
      <c r="AE545" s="20">
        <f t="shared" si="167"/>
        <v>3.899891902</v>
      </c>
      <c r="AF545" s="22" t="b">
        <f t="shared" si="4"/>
        <v>0</v>
      </c>
      <c r="AG545" s="20" t="b">
        <f t="shared" si="5"/>
        <v>0</v>
      </c>
      <c r="AH545" s="20" t="b">
        <f t="shared" si="6"/>
        <v>0</v>
      </c>
      <c r="AI545" s="20" t="b">
        <f t="shared" si="7"/>
        <v>0</v>
      </c>
      <c r="AJ545" s="20"/>
      <c r="AK545" s="20"/>
      <c r="AL545" s="20"/>
      <c r="AM545" s="20"/>
      <c r="AN545" s="20"/>
      <c r="AO545" s="20"/>
      <c r="AP545" s="20"/>
      <c r="AQ545" s="20"/>
      <c r="AR545" s="23"/>
      <c r="AS545" s="23"/>
      <c r="AT545" s="23"/>
      <c r="AU545" s="23"/>
      <c r="AV545" s="23"/>
    </row>
    <row r="546" ht="15.75" customHeight="1">
      <c r="A546" s="17" t="str">
        <f t="shared" si="1"/>
        <v>Sierra Leone-Africa2010</v>
      </c>
      <c r="B546" s="17" t="s">
        <v>132</v>
      </c>
      <c r="C546" s="18" t="s">
        <v>75</v>
      </c>
      <c r="D546" s="19" t="s">
        <v>89</v>
      </c>
      <c r="E546" s="17">
        <v>2.35E11</v>
      </c>
      <c r="F546" s="18">
        <v>0.154</v>
      </c>
      <c r="G546" s="18">
        <v>69.0</v>
      </c>
      <c r="H546" s="18">
        <v>0.213</v>
      </c>
      <c r="I546" s="20" t="str">
        <f t="array" ref="I546:J546">IFNA(VLOOKUP(A546,ENERGY!$A$2:$F$2692,{5,6},0),0)</f>
        <v/>
      </c>
      <c r="J546" s="20">
        <v>546.0</v>
      </c>
      <c r="K546" s="20">
        <f t="array" ref="K546:S546">VLOOKUP(A546,'HUMAN RESOURCES'!$A$2:$M$2692,{2,3,4,5,6,7,8,9,10},0)</f>
        <v>0.038</v>
      </c>
      <c r="L546" s="20">
        <v>0.114</v>
      </c>
      <c r="M546" s="20">
        <v>45.0</v>
      </c>
      <c r="N546" s="20">
        <v>45.0</v>
      </c>
      <c r="O546" s="20">
        <v>0.422</v>
      </c>
      <c r="P546" s="20">
        <v>0.553</v>
      </c>
      <c r="Q546" s="20">
        <v>0.026</v>
      </c>
      <c r="R546" s="20">
        <v>5751976.0</v>
      </c>
      <c r="S546" s="20">
        <v>0.382</v>
      </c>
      <c r="T546" s="20">
        <f t="array" ref="T546:U546">VLOOKUP(A546,TOURISM!$A$2:$F$2692,{3,6},0)</f>
        <v>26000000</v>
      </c>
      <c r="U546" s="20">
        <v>2.2E7</v>
      </c>
      <c r="V546" s="20">
        <f t="array" ref="V546:AA546">VLOOKUP(A546,BUSINESS!$A$2:$J$2692,{4,5,6,7,8,9},0)</f>
        <v>2.352</v>
      </c>
      <c r="W546" s="20">
        <v>12.0</v>
      </c>
      <c r="X546" s="20"/>
      <c r="Y546" s="20">
        <v>357.0</v>
      </c>
      <c r="Z546" s="20">
        <v>0.006</v>
      </c>
      <c r="AA546" s="20">
        <v>0.348</v>
      </c>
      <c r="AB546" s="21">
        <f t="shared" si="2"/>
        <v>40855.52513</v>
      </c>
      <c r="AC546" s="20"/>
      <c r="AD546" s="20">
        <f t="shared" ref="AD546:AD548" si="174">J546/R546</f>
        <v>0.00009492390093</v>
      </c>
      <c r="AE546" s="20">
        <f t="shared" si="167"/>
        <v>3.824772565</v>
      </c>
      <c r="AF546" s="22" t="b">
        <f t="shared" si="4"/>
        <v>0</v>
      </c>
      <c r="AG546" s="20" t="b">
        <f t="shared" si="5"/>
        <v>0</v>
      </c>
      <c r="AH546" s="20" t="b">
        <f t="shared" si="6"/>
        <v>0</v>
      </c>
      <c r="AI546" s="20" t="b">
        <f t="shared" si="7"/>
        <v>0</v>
      </c>
      <c r="AJ546" s="20"/>
      <c r="AK546" s="20"/>
      <c r="AL546" s="20"/>
      <c r="AM546" s="20"/>
      <c r="AN546" s="20"/>
      <c r="AO546" s="20"/>
      <c r="AP546" s="20"/>
      <c r="AQ546" s="20"/>
      <c r="AR546" s="23"/>
      <c r="AS546" s="23"/>
      <c r="AT546" s="23"/>
      <c r="AU546" s="23"/>
      <c r="AV546" s="23"/>
    </row>
    <row r="547" ht="15.75" customHeight="1">
      <c r="A547" s="17" t="str">
        <f t="shared" si="1"/>
        <v>Sierra Leone-Africa2011</v>
      </c>
      <c r="B547" s="17" t="s">
        <v>132</v>
      </c>
      <c r="C547" s="18" t="s">
        <v>75</v>
      </c>
      <c r="D547" s="19" t="s">
        <v>90</v>
      </c>
      <c r="E547" s="17">
        <v>2.36E11</v>
      </c>
      <c r="F547" s="18">
        <v>0.163</v>
      </c>
      <c r="G547" s="18">
        <v>82.0</v>
      </c>
      <c r="H547" s="18">
        <v>0.21</v>
      </c>
      <c r="I547" s="20" t="str">
        <f t="array" ref="I547:J547">IFNA(VLOOKUP(A547,ENERGY!$A$2:$F$2692,{5,6},0),0)</f>
        <v/>
      </c>
      <c r="J547" s="20">
        <v>653.0</v>
      </c>
      <c r="K547" s="20">
        <f t="array" ref="K547:S547">VLOOKUP(A547,'HUMAN RESOURCES'!$A$2:$M$2692,{2,3,4,5,6,7,8,9,10},0)</f>
        <v>0.038</v>
      </c>
      <c r="L547" s="20">
        <v>0.112</v>
      </c>
      <c r="M547" s="20">
        <v>45.0</v>
      </c>
      <c r="N547" s="20">
        <v>45.0</v>
      </c>
      <c r="O547" s="20">
        <v>0.42</v>
      </c>
      <c r="P547" s="20">
        <v>0.554</v>
      </c>
      <c r="Q547" s="20">
        <v>0.026</v>
      </c>
      <c r="R547" s="20">
        <v>5865491.0</v>
      </c>
      <c r="S547" s="20">
        <v>0.386</v>
      </c>
      <c r="T547" s="20">
        <f t="array" ref="T547:U547">VLOOKUP(A547,TOURISM!$A$2:$F$2692,{3,6},0)</f>
        <v>44000000</v>
      </c>
      <c r="U547" s="20">
        <v>2.9E7</v>
      </c>
      <c r="V547" s="20">
        <f t="array" ref="V547:AA547">VLOOKUP(A547,BUSINESS!$A$2:$J$2692,{4,5,6,7,8,9},0)</f>
        <v>0.324</v>
      </c>
      <c r="W547" s="20">
        <v>12.0</v>
      </c>
      <c r="X547" s="20"/>
      <c r="Y547" s="20">
        <v>357.0</v>
      </c>
      <c r="Z547" s="20">
        <v>0.009</v>
      </c>
      <c r="AA547" s="20">
        <v>0.364</v>
      </c>
      <c r="AB547" s="21">
        <f t="shared" si="2"/>
        <v>40235.3358</v>
      </c>
      <c r="AC547" s="20"/>
      <c r="AD547" s="20">
        <f t="shared" si="174"/>
        <v>0.0001113291283</v>
      </c>
      <c r="AE547" s="20">
        <f t="shared" si="167"/>
        <v>4.944172619</v>
      </c>
      <c r="AF547" s="22" t="b">
        <f t="shared" si="4"/>
        <v>0</v>
      </c>
      <c r="AG547" s="20" t="b">
        <f t="shared" si="5"/>
        <v>0</v>
      </c>
      <c r="AH547" s="20" t="b">
        <f t="shared" si="6"/>
        <v>0</v>
      </c>
      <c r="AI547" s="20" t="b">
        <f t="shared" si="7"/>
        <v>0</v>
      </c>
      <c r="AJ547" s="20"/>
      <c r="AK547" s="20"/>
      <c r="AL547" s="20"/>
      <c r="AM547" s="20"/>
      <c r="AN547" s="20"/>
      <c r="AO547" s="20"/>
      <c r="AP547" s="20"/>
      <c r="AQ547" s="20"/>
      <c r="AR547" s="23"/>
      <c r="AS547" s="23"/>
      <c r="AT547" s="23"/>
      <c r="AU547" s="23"/>
      <c r="AV547" s="23"/>
    </row>
    <row r="548" ht="15.75" customHeight="1">
      <c r="A548" s="17" t="str">
        <f t="shared" si="1"/>
        <v>Sierra Leone-Africa2012</v>
      </c>
      <c r="B548" s="17" t="s">
        <v>132</v>
      </c>
      <c r="C548" s="18" t="s">
        <v>75</v>
      </c>
      <c r="D548" s="19" t="s">
        <v>91</v>
      </c>
      <c r="E548" s="17">
        <v>2.36E11</v>
      </c>
      <c r="F548" s="18">
        <v>0.151</v>
      </c>
      <c r="G548" s="18">
        <v>96.0</v>
      </c>
      <c r="H548" s="18">
        <v>0.21</v>
      </c>
      <c r="I548" s="20" t="str">
        <f t="array" ref="I548:J548">IFNA(VLOOKUP(A548,ENERGY!$A$2:$F$2692,{5,6},0),0)</f>
        <v/>
      </c>
      <c r="J548" s="20">
        <v>733.0</v>
      </c>
      <c r="K548" s="20">
        <f t="array" ref="K548:S548">VLOOKUP(A548,'HUMAN RESOURCES'!$A$2:$M$2692,{2,3,4,5,6,7,8,9,10},0)</f>
        <v>0.037</v>
      </c>
      <c r="L548" s="20">
        <v>0.11</v>
      </c>
      <c r="M548" s="20">
        <v>46.0</v>
      </c>
      <c r="N548" s="20">
        <v>45.0</v>
      </c>
      <c r="O548" s="20">
        <v>0.417</v>
      </c>
      <c r="P548" s="20">
        <v>0.556</v>
      </c>
      <c r="Q548" s="20">
        <v>0.026</v>
      </c>
      <c r="R548" s="20">
        <v>5978727.0</v>
      </c>
      <c r="S548" s="20">
        <v>0.389</v>
      </c>
      <c r="T548" s="20">
        <f t="array" ref="T548:U548">VLOOKUP(A548,TOURISM!$A$2:$F$2692,{3,6},0)</f>
        <v>41000000</v>
      </c>
      <c r="U548" s="20">
        <v>2.5E7</v>
      </c>
      <c r="V548" s="20">
        <f t="array" ref="V548:AA548">VLOOKUP(A548,BUSINESS!$A$2:$J$2692,{4,5,6,7,8,9},0)</f>
        <v>0.324</v>
      </c>
      <c r="W548" s="20">
        <v>12.0</v>
      </c>
      <c r="X548" s="20">
        <v>137.0</v>
      </c>
      <c r="Y548" s="20">
        <v>357.0</v>
      </c>
      <c r="Z548" s="20">
        <v>0.013</v>
      </c>
      <c r="AA548" s="20">
        <v>0.37</v>
      </c>
      <c r="AB548" s="21">
        <f t="shared" si="2"/>
        <v>39473.28587</v>
      </c>
      <c r="AC548" s="20"/>
      <c r="AD548" s="20">
        <f t="shared" si="174"/>
        <v>0.0001226013498</v>
      </c>
      <c r="AE548" s="20">
        <f t="shared" si="167"/>
        <v>4.181492147</v>
      </c>
      <c r="AF548" s="22" t="b">
        <f t="shared" si="4"/>
        <v>0</v>
      </c>
      <c r="AG548" s="20" t="b">
        <f t="shared" si="5"/>
        <v>0</v>
      </c>
      <c r="AH548" s="20" t="b">
        <f t="shared" si="6"/>
        <v>0</v>
      </c>
      <c r="AI548" s="20" t="b">
        <f t="shared" si="7"/>
        <v>0</v>
      </c>
      <c r="AJ548" s="20"/>
      <c r="AK548" s="20"/>
      <c r="AL548" s="20"/>
      <c r="AM548" s="20"/>
      <c r="AN548" s="20"/>
      <c r="AO548" s="20"/>
      <c r="AP548" s="20"/>
      <c r="AQ548" s="20"/>
      <c r="AR548" s="23"/>
      <c r="AS548" s="23"/>
      <c r="AT548" s="23"/>
      <c r="AU548" s="23"/>
      <c r="AV548" s="23"/>
    </row>
    <row r="549" ht="15.75" customHeight="1">
      <c r="A549" s="17" t="str">
        <f t="shared" si="1"/>
        <v>Somalia-Africa2000</v>
      </c>
      <c r="B549" s="17" t="s">
        <v>133</v>
      </c>
      <c r="C549" s="18" t="s">
        <v>75</v>
      </c>
      <c r="D549" s="19" t="s">
        <v>76</v>
      </c>
      <c r="E549" s="17">
        <v>3.05E11</v>
      </c>
      <c r="F549" s="18"/>
      <c r="G549" s="18"/>
      <c r="H549" s="18"/>
      <c r="I549" s="20" t="str">
        <f t="array" ref="I549:J549">IFNA(VLOOKUP(A549,ENERGY!$A$2:$F$2692,{5,6},0),0)</f>
        <v/>
      </c>
      <c r="J549" s="20"/>
      <c r="K549" s="20">
        <f t="array" ref="K549:S549">VLOOKUP(A549,'HUMAN RESOURCES'!$A$2:$M$2692,{2,3,4,5,6,7,8,9,10},0)</f>
        <v>0.049</v>
      </c>
      <c r="L549" s="20">
        <v>0.105</v>
      </c>
      <c r="M549" s="20">
        <v>52.0</v>
      </c>
      <c r="N549" s="20">
        <v>49.0</v>
      </c>
      <c r="O549" s="20">
        <v>0.472</v>
      </c>
      <c r="P549" s="20">
        <v>0.499</v>
      </c>
      <c r="Q549" s="20">
        <v>0.029</v>
      </c>
      <c r="R549" s="20">
        <v>7385416.0</v>
      </c>
      <c r="S549" s="20">
        <v>0.332</v>
      </c>
      <c r="T549" s="20" t="str">
        <f t="array" ref="T549:U549">VLOOKUP(A549,TOURISM!$A$2:$F$2692,{3,6},0)</f>
        <v/>
      </c>
      <c r="U549" s="20"/>
      <c r="V549" s="20" t="str">
        <f t="array" ref="V549:AA549">VLOOKUP(A549,BUSINESS!$A$2:$J$2692,{4,5,6,7,8,9},0)</f>
        <v/>
      </c>
      <c r="W549" s="20"/>
      <c r="X549" s="20"/>
      <c r="Y549" s="20"/>
      <c r="Z549" s="20">
        <v>0.0</v>
      </c>
      <c r="AA549" s="20">
        <v>0.011</v>
      </c>
      <c r="AB549" s="21">
        <f t="shared" si="2"/>
        <v>41297.60598</v>
      </c>
      <c r="AC549" s="20"/>
      <c r="AD549" s="20"/>
      <c r="AE549" s="20"/>
      <c r="AF549" s="22" t="b">
        <f t="shared" si="4"/>
        <v>0</v>
      </c>
      <c r="AG549" s="20" t="b">
        <f t="shared" si="5"/>
        <v>0</v>
      </c>
      <c r="AH549" s="20" t="b">
        <f t="shared" si="6"/>
        <v>0</v>
      </c>
      <c r="AI549" s="20" t="b">
        <f t="shared" si="7"/>
        <v>0</v>
      </c>
      <c r="AJ549" s="20"/>
      <c r="AK549" s="20"/>
      <c r="AL549" s="20"/>
      <c r="AM549" s="20"/>
      <c r="AN549" s="20"/>
      <c r="AO549" s="20"/>
      <c r="AP549" s="20"/>
      <c r="AQ549" s="20"/>
      <c r="AR549" s="23"/>
      <c r="AS549" s="23"/>
      <c r="AT549" s="23"/>
      <c r="AU549" s="23"/>
      <c r="AV549" s="23"/>
    </row>
    <row r="550" ht="15.75" customHeight="1">
      <c r="A550" s="17" t="str">
        <f t="shared" si="1"/>
        <v>Somalia-Africa2001</v>
      </c>
      <c r="B550" s="17" t="s">
        <v>133</v>
      </c>
      <c r="C550" s="18" t="s">
        <v>75</v>
      </c>
      <c r="D550" s="19" t="s">
        <v>77</v>
      </c>
      <c r="E550" s="17">
        <v>3.07E11</v>
      </c>
      <c r="F550" s="18"/>
      <c r="G550" s="18"/>
      <c r="H550" s="18"/>
      <c r="I550" s="20" t="str">
        <f t="array" ref="I550:J550">IFNA(VLOOKUP(A550,ENERGY!$A$2:$F$2692,{5,6},0),0)</f>
        <v/>
      </c>
      <c r="J550" s="20"/>
      <c r="K550" s="20">
        <f t="array" ref="K550:S550">VLOOKUP(A550,'HUMAN RESOURCES'!$A$2:$M$2692,{2,3,4,5,6,7,8,9,10},0)</f>
        <v>0.048</v>
      </c>
      <c r="L550" s="20">
        <v>0.105</v>
      </c>
      <c r="M550" s="20">
        <v>53.0</v>
      </c>
      <c r="N550" s="20">
        <v>50.0</v>
      </c>
      <c r="O550" s="20">
        <v>0.473</v>
      </c>
      <c r="P550" s="20">
        <v>0.497</v>
      </c>
      <c r="Q550" s="20">
        <v>0.029</v>
      </c>
      <c r="R550" s="20">
        <v>7609265.0</v>
      </c>
      <c r="S550" s="20">
        <v>0.336</v>
      </c>
      <c r="T550" s="20" t="str">
        <f t="array" ref="T550:U550">VLOOKUP(A550,TOURISM!$A$2:$F$2692,{3,6},0)</f>
        <v/>
      </c>
      <c r="U550" s="20"/>
      <c r="V550" s="20" t="str">
        <f t="array" ref="V550:AA550">VLOOKUP(A550,BUSINESS!$A$2:$J$2692,{4,5,6,7,8,9},0)</f>
        <v/>
      </c>
      <c r="W550" s="20"/>
      <c r="X550" s="20"/>
      <c r="Y550" s="20"/>
      <c r="Z550" s="20">
        <v>0.001</v>
      </c>
      <c r="AA550" s="20">
        <v>0.011</v>
      </c>
      <c r="AB550" s="21">
        <f t="shared" si="2"/>
        <v>40345.55243</v>
      </c>
      <c r="AC550" s="20"/>
      <c r="AD550" s="20"/>
      <c r="AE550" s="20"/>
      <c r="AF550" s="22" t="b">
        <f t="shared" si="4"/>
        <v>0</v>
      </c>
      <c r="AG550" s="20" t="b">
        <f t="shared" si="5"/>
        <v>0</v>
      </c>
      <c r="AH550" s="20" t="b">
        <f t="shared" si="6"/>
        <v>0</v>
      </c>
      <c r="AI550" s="20" t="b">
        <f t="shared" si="7"/>
        <v>0</v>
      </c>
      <c r="AJ550" s="20"/>
      <c r="AK550" s="20"/>
      <c r="AL550" s="20"/>
      <c r="AM550" s="20"/>
      <c r="AN550" s="20"/>
      <c r="AO550" s="20"/>
      <c r="AP550" s="20"/>
      <c r="AQ550" s="20"/>
      <c r="AR550" s="23"/>
      <c r="AS550" s="23"/>
      <c r="AT550" s="23"/>
      <c r="AU550" s="23"/>
      <c r="AV550" s="23"/>
    </row>
    <row r="551" ht="15.75" customHeight="1">
      <c r="A551" s="17" t="str">
        <f t="shared" si="1"/>
        <v>Somalia-Africa2002</v>
      </c>
      <c r="B551" s="17" t="s">
        <v>133</v>
      </c>
      <c r="C551" s="18" t="s">
        <v>75</v>
      </c>
      <c r="D551" s="19" t="s">
        <v>79</v>
      </c>
      <c r="E551" s="17">
        <v>3.11E11</v>
      </c>
      <c r="F551" s="18"/>
      <c r="G551" s="18"/>
      <c r="H551" s="18"/>
      <c r="I551" s="20" t="str">
        <f t="array" ref="I551:J551">IFNA(VLOOKUP(A551,ENERGY!$A$2:$F$2692,{5,6},0),0)</f>
        <v/>
      </c>
      <c r="J551" s="20">
        <v>609.0</v>
      </c>
      <c r="K551" s="20">
        <f t="array" ref="K551:S551">VLOOKUP(A551,'HUMAN RESOURCES'!$A$2:$M$2692,{2,3,4,5,6,7,8,9,10},0)</f>
        <v>0.048</v>
      </c>
      <c r="L551" s="20">
        <v>0.105</v>
      </c>
      <c r="M551" s="20">
        <v>53.0</v>
      </c>
      <c r="N551" s="20">
        <v>50.0</v>
      </c>
      <c r="O551" s="20">
        <v>0.475</v>
      </c>
      <c r="P551" s="20">
        <v>0.496</v>
      </c>
      <c r="Q551" s="20">
        <v>0.029</v>
      </c>
      <c r="R551" s="20">
        <v>7825924.0</v>
      </c>
      <c r="S551" s="20">
        <v>0.34</v>
      </c>
      <c r="T551" s="20" t="str">
        <f t="array" ref="T551:U551">VLOOKUP(A551,TOURISM!$A$2:$F$2692,{3,6},0)</f>
        <v/>
      </c>
      <c r="U551" s="20"/>
      <c r="V551" s="20" t="str">
        <f t="array" ref="V551:AA551">VLOOKUP(A551,BUSINESS!$A$2:$J$2692,{4,5,6,7,8,9},0)</f>
        <v/>
      </c>
      <c r="W551" s="20"/>
      <c r="X551" s="20"/>
      <c r="Y551" s="20"/>
      <c r="Z551" s="20">
        <v>0.001</v>
      </c>
      <c r="AA551" s="20">
        <v>0.013</v>
      </c>
      <c r="AB551" s="21">
        <f t="shared" si="2"/>
        <v>39739.71636</v>
      </c>
      <c r="AC551" s="20"/>
      <c r="AD551" s="20">
        <f t="shared" ref="AD551:AD553" si="175">J551/R551</f>
        <v>0.00007781828702</v>
      </c>
      <c r="AE551" s="20"/>
      <c r="AF551" s="22" t="b">
        <f t="shared" si="4"/>
        <v>0</v>
      </c>
      <c r="AG551" s="20" t="b">
        <f t="shared" si="5"/>
        <v>0</v>
      </c>
      <c r="AH551" s="20" t="b">
        <f t="shared" si="6"/>
        <v>0</v>
      </c>
      <c r="AI551" s="20" t="b">
        <f t="shared" si="7"/>
        <v>0</v>
      </c>
      <c r="AJ551" s="20"/>
      <c r="AK551" s="20"/>
      <c r="AL551" s="20"/>
      <c r="AM551" s="20"/>
      <c r="AN551" s="20"/>
      <c r="AO551" s="20"/>
      <c r="AP551" s="20"/>
      <c r="AQ551" s="20"/>
      <c r="AR551" s="23"/>
      <c r="AS551" s="23"/>
      <c r="AT551" s="23"/>
      <c r="AU551" s="23"/>
      <c r="AV551" s="23"/>
    </row>
    <row r="552" ht="15.75" customHeight="1">
      <c r="A552" s="17" t="str">
        <f t="shared" si="1"/>
        <v>Somalia-Africa2003</v>
      </c>
      <c r="B552" s="17" t="s">
        <v>133</v>
      </c>
      <c r="C552" s="18" t="s">
        <v>75</v>
      </c>
      <c r="D552" s="19" t="s">
        <v>81</v>
      </c>
      <c r="E552" s="17">
        <v>3.11E11</v>
      </c>
      <c r="F552" s="18"/>
      <c r="G552" s="18"/>
      <c r="H552" s="18"/>
      <c r="I552" s="20" t="str">
        <f t="array" ref="I552:J552">IFNA(VLOOKUP(A552,ENERGY!$A$2:$F$2692,{5,6},0),0)</f>
        <v/>
      </c>
      <c r="J552" s="20">
        <v>594.0</v>
      </c>
      <c r="K552" s="20">
        <f t="array" ref="K552:S552">VLOOKUP(A552,'HUMAN RESOURCES'!$A$2:$M$2692,{2,3,4,5,6,7,8,9,10},0)</f>
        <v>0.047</v>
      </c>
      <c r="L552" s="20">
        <v>0.105</v>
      </c>
      <c r="M552" s="20">
        <v>53.0</v>
      </c>
      <c r="N552" s="20">
        <v>50.0</v>
      </c>
      <c r="O552" s="20">
        <v>0.476</v>
      </c>
      <c r="P552" s="20">
        <v>0.495</v>
      </c>
      <c r="Q552" s="20">
        <v>0.029</v>
      </c>
      <c r="R552" s="20">
        <v>8037706.0</v>
      </c>
      <c r="S552" s="20">
        <v>0.344</v>
      </c>
      <c r="T552" s="20" t="str">
        <f t="array" ref="T552:U552">VLOOKUP(A552,TOURISM!$A$2:$F$2692,{3,6},0)</f>
        <v/>
      </c>
      <c r="U552" s="20"/>
      <c r="V552" s="20" t="str">
        <f t="array" ref="V552:AA552">VLOOKUP(A552,BUSINESS!$A$2:$J$2692,{4,5,6,7,8,9},0)</f>
        <v/>
      </c>
      <c r="W552" s="20"/>
      <c r="X552" s="20"/>
      <c r="Y552" s="20"/>
      <c r="Z552" s="20">
        <v>0.004</v>
      </c>
      <c r="AA552" s="20">
        <v>0.025</v>
      </c>
      <c r="AB552" s="21">
        <f t="shared" si="2"/>
        <v>38692.63195</v>
      </c>
      <c r="AC552" s="20"/>
      <c r="AD552" s="20">
        <f t="shared" si="175"/>
        <v>0.00007390168289</v>
      </c>
      <c r="AE552" s="20"/>
      <c r="AF552" s="22" t="b">
        <f t="shared" si="4"/>
        <v>0</v>
      </c>
      <c r="AG552" s="20" t="b">
        <f t="shared" si="5"/>
        <v>0</v>
      </c>
      <c r="AH552" s="20" t="b">
        <f t="shared" si="6"/>
        <v>0</v>
      </c>
      <c r="AI552" s="20" t="b">
        <f t="shared" si="7"/>
        <v>0</v>
      </c>
      <c r="AJ552" s="20"/>
      <c r="AK552" s="20"/>
      <c r="AL552" s="20"/>
      <c r="AM552" s="20"/>
      <c r="AN552" s="20"/>
      <c r="AO552" s="20"/>
      <c r="AP552" s="20"/>
      <c r="AQ552" s="20"/>
      <c r="AR552" s="23"/>
      <c r="AS552" s="23"/>
      <c r="AT552" s="23"/>
      <c r="AU552" s="23"/>
      <c r="AV552" s="23"/>
    </row>
    <row r="553" ht="15.75" customHeight="1">
      <c r="A553" s="17" t="str">
        <f t="shared" si="1"/>
        <v>Somalia-Africa2004</v>
      </c>
      <c r="B553" s="17" t="s">
        <v>133</v>
      </c>
      <c r="C553" s="18" t="s">
        <v>75</v>
      </c>
      <c r="D553" s="19" t="s">
        <v>83</v>
      </c>
      <c r="E553" s="17">
        <v>3.12E11</v>
      </c>
      <c r="F553" s="18"/>
      <c r="G553" s="18"/>
      <c r="H553" s="18"/>
      <c r="I553" s="20" t="str">
        <f t="array" ref="I553:J553">IFNA(VLOOKUP(A553,ENERGY!$A$2:$F$2692,{5,6},0),0)</f>
        <v/>
      </c>
      <c r="J553" s="20">
        <v>609.0</v>
      </c>
      <c r="K553" s="20">
        <f t="array" ref="K553:S553">VLOOKUP(A553,'HUMAN RESOURCES'!$A$2:$M$2692,{2,3,4,5,6,7,8,9,10},0)</f>
        <v>0.047</v>
      </c>
      <c r="L553" s="20">
        <v>0.105</v>
      </c>
      <c r="M553" s="20">
        <v>54.0</v>
      </c>
      <c r="N553" s="20">
        <v>51.0</v>
      </c>
      <c r="O553" s="20">
        <v>0.477</v>
      </c>
      <c r="P553" s="20">
        <v>0.494</v>
      </c>
      <c r="Q553" s="20">
        <v>0.029</v>
      </c>
      <c r="R553" s="20">
        <v>8249965.0</v>
      </c>
      <c r="S553" s="20">
        <v>0.348</v>
      </c>
      <c r="T553" s="20" t="str">
        <f t="array" ref="T553:U553">VLOOKUP(A553,TOURISM!$A$2:$F$2692,{3,6},0)</f>
        <v/>
      </c>
      <c r="U553" s="20"/>
      <c r="V553" s="20" t="str">
        <f t="array" ref="V553:AA553">VLOOKUP(A553,BUSINESS!$A$2:$J$2692,{4,5,6,7,8,9},0)</f>
        <v/>
      </c>
      <c r="W553" s="20"/>
      <c r="X553" s="20"/>
      <c r="Y553" s="20"/>
      <c r="Z553" s="20">
        <v>0.011</v>
      </c>
      <c r="AA553" s="20">
        <v>0.061</v>
      </c>
      <c r="AB553" s="21">
        <f t="shared" si="2"/>
        <v>37818.34226</v>
      </c>
      <c r="AC553" s="20"/>
      <c r="AD553" s="20">
        <f t="shared" si="175"/>
        <v>0.00007381849499</v>
      </c>
      <c r="AE553" s="20"/>
      <c r="AF553" s="22" t="b">
        <f t="shared" si="4"/>
        <v>0</v>
      </c>
      <c r="AG553" s="20" t="b">
        <f t="shared" si="5"/>
        <v>0</v>
      </c>
      <c r="AH553" s="20" t="b">
        <f t="shared" si="6"/>
        <v>0</v>
      </c>
      <c r="AI553" s="20" t="b">
        <f t="shared" si="7"/>
        <v>0</v>
      </c>
      <c r="AJ553" s="20"/>
      <c r="AK553" s="20"/>
      <c r="AL553" s="20"/>
      <c r="AM553" s="20"/>
      <c r="AN553" s="20"/>
      <c r="AO553" s="20"/>
      <c r="AP553" s="20"/>
      <c r="AQ553" s="20"/>
      <c r="AR553" s="23"/>
      <c r="AS553" s="23"/>
      <c r="AT553" s="23"/>
      <c r="AU553" s="23"/>
      <c r="AV553" s="23"/>
    </row>
    <row r="554" ht="15.75" customHeight="1">
      <c r="A554" s="17" t="str">
        <f t="shared" si="1"/>
        <v>Somalia-Africa2005</v>
      </c>
      <c r="B554" s="17" t="s">
        <v>133</v>
      </c>
      <c r="C554" s="18" t="s">
        <v>75</v>
      </c>
      <c r="D554" s="19" t="s">
        <v>84</v>
      </c>
      <c r="E554" s="17">
        <v>3.13E11</v>
      </c>
      <c r="F554" s="18"/>
      <c r="G554" s="18"/>
      <c r="H554" s="18"/>
      <c r="I554" s="20">
        <f t="array" ref="I554:J554">IFNA(VLOOKUP(A554,ENERGY!$A$2:$F$2692,{5,6},0),0)</f>
        <v>0</v>
      </c>
      <c r="J554" s="20">
        <v>0.0</v>
      </c>
      <c r="K554" s="20">
        <f t="array" ref="K554:S554">VLOOKUP(A554,'HUMAN RESOURCES'!$A$2:$M$2692,{2,3,4,5,6,7,8,9,10},0)</f>
        <v>0.047</v>
      </c>
      <c r="L554" s="20">
        <v>0.105</v>
      </c>
      <c r="M554" s="20">
        <v>54.0</v>
      </c>
      <c r="N554" s="20">
        <v>51.0</v>
      </c>
      <c r="O554" s="20">
        <v>0.477</v>
      </c>
      <c r="P554" s="20">
        <v>0.494</v>
      </c>
      <c r="Q554" s="20">
        <v>0.029</v>
      </c>
      <c r="R554" s="20">
        <v>8466938.0</v>
      </c>
      <c r="S554" s="20">
        <v>0.352</v>
      </c>
      <c r="T554" s="20" t="str">
        <f t="array" ref="T554:U554">VLOOKUP(A554,TOURISM!$A$2:$F$2692,{3,6},0)</f>
        <v/>
      </c>
      <c r="U554" s="20"/>
      <c r="V554" s="20" t="str">
        <f t="array" ref="V554:AA554">VLOOKUP(A554,BUSINESS!$A$2:$J$2692,{4,5,6,7,8,9},0)</f>
        <v/>
      </c>
      <c r="W554" s="20"/>
      <c r="X554" s="20"/>
      <c r="Y554" s="20"/>
      <c r="Z554" s="20">
        <v>0.011</v>
      </c>
      <c r="AA554" s="20">
        <v>0.059</v>
      </c>
      <c r="AB554" s="21">
        <f t="shared" si="2"/>
        <v>36967.31924</v>
      </c>
      <c r="AC554" s="20"/>
      <c r="AD554" s="20"/>
      <c r="AE554" s="20"/>
      <c r="AF554" s="22" t="b">
        <f t="shared" si="4"/>
        <v>0</v>
      </c>
      <c r="AG554" s="20" t="b">
        <f t="shared" si="5"/>
        <v>0</v>
      </c>
      <c r="AH554" s="20" t="b">
        <f t="shared" si="6"/>
        <v>0</v>
      </c>
      <c r="AI554" s="20" t="b">
        <f t="shared" si="7"/>
        <v>0</v>
      </c>
      <c r="AJ554" s="20"/>
      <c r="AK554" s="20"/>
      <c r="AL554" s="20"/>
      <c r="AM554" s="20"/>
      <c r="AN554" s="20"/>
      <c r="AO554" s="20"/>
      <c r="AP554" s="20"/>
      <c r="AQ554" s="20"/>
      <c r="AR554" s="23"/>
      <c r="AS554" s="23"/>
      <c r="AT554" s="23"/>
      <c r="AU554" s="23"/>
      <c r="AV554" s="23"/>
    </row>
    <row r="555" ht="15.75" customHeight="1">
      <c r="A555" s="17" t="str">
        <f t="shared" si="1"/>
        <v>Somalia-Africa2006</v>
      </c>
      <c r="B555" s="17" t="s">
        <v>133</v>
      </c>
      <c r="C555" s="18" t="s">
        <v>75</v>
      </c>
      <c r="D555" s="19" t="s">
        <v>85</v>
      </c>
      <c r="E555" s="17">
        <v>3.15E11</v>
      </c>
      <c r="F555" s="18"/>
      <c r="G555" s="18"/>
      <c r="H555" s="18"/>
      <c r="I555" s="20">
        <f t="array" ref="I555:J555">IFNA(VLOOKUP(A555,ENERGY!$A$2:$F$2692,{5,6},0),0)</f>
        <v>0</v>
      </c>
      <c r="J555" s="20">
        <v>0.0</v>
      </c>
      <c r="K555" s="20">
        <f t="array" ref="K555:S555">VLOOKUP(A555,'HUMAN RESOURCES'!$A$2:$M$2692,{2,3,4,5,6,7,8,9,10},0)</f>
        <v>0.047</v>
      </c>
      <c r="L555" s="20">
        <v>0.105</v>
      </c>
      <c r="M555" s="20">
        <v>54.0</v>
      </c>
      <c r="N555" s="20">
        <v>51.0</v>
      </c>
      <c r="O555" s="20">
        <v>0.478</v>
      </c>
      <c r="P555" s="20">
        <v>0.493</v>
      </c>
      <c r="Q555" s="20">
        <v>0.029</v>
      </c>
      <c r="R555" s="20">
        <v>8687671.0</v>
      </c>
      <c r="S555" s="20">
        <v>0.356</v>
      </c>
      <c r="T555" s="20" t="str">
        <f t="array" ref="T555:U555">VLOOKUP(A555,TOURISM!$A$2:$F$2692,{3,6},0)</f>
        <v/>
      </c>
      <c r="U555" s="20"/>
      <c r="V555" s="20" t="str">
        <f t="array" ref="V555:AA555">VLOOKUP(A555,BUSINESS!$A$2:$J$2692,{4,5,6,7,8,9},0)</f>
        <v/>
      </c>
      <c r="W555" s="20"/>
      <c r="X555" s="20"/>
      <c r="Y555" s="20"/>
      <c r="Z555" s="20">
        <v>0.011</v>
      </c>
      <c r="AA555" s="20">
        <v>0.063</v>
      </c>
      <c r="AB555" s="21">
        <f t="shared" si="2"/>
        <v>36258.27912</v>
      </c>
      <c r="AC555" s="20"/>
      <c r="AD555" s="20"/>
      <c r="AE555" s="20"/>
      <c r="AF555" s="22" t="b">
        <f t="shared" si="4"/>
        <v>0</v>
      </c>
      <c r="AG555" s="20" t="b">
        <f t="shared" si="5"/>
        <v>0</v>
      </c>
      <c r="AH555" s="20" t="b">
        <f t="shared" si="6"/>
        <v>0</v>
      </c>
      <c r="AI555" s="20" t="b">
        <f t="shared" si="7"/>
        <v>0</v>
      </c>
      <c r="AJ555" s="20"/>
      <c r="AK555" s="20"/>
      <c r="AL555" s="20"/>
      <c r="AM555" s="20"/>
      <c r="AN555" s="20"/>
      <c r="AO555" s="20"/>
      <c r="AP555" s="20"/>
      <c r="AQ555" s="20"/>
      <c r="AR555" s="23"/>
      <c r="AS555" s="23"/>
      <c r="AT555" s="23"/>
      <c r="AU555" s="23"/>
      <c r="AV555" s="23"/>
    </row>
    <row r="556" ht="15.75" customHeight="1">
      <c r="A556" s="17" t="str">
        <f t="shared" si="1"/>
        <v>Somalia-Africa2007</v>
      </c>
      <c r="B556" s="17" t="s">
        <v>133</v>
      </c>
      <c r="C556" s="18" t="s">
        <v>75</v>
      </c>
      <c r="D556" s="19" t="s">
        <v>86</v>
      </c>
      <c r="E556" s="17">
        <v>3.15E11</v>
      </c>
      <c r="F556" s="18"/>
      <c r="G556" s="18"/>
      <c r="H556" s="18"/>
      <c r="I556" s="20" t="str">
        <f t="array" ref="I556:J556">IFNA(VLOOKUP(A556,ENERGY!$A$2:$F$2692,{5,6},0),0)</f>
        <v/>
      </c>
      <c r="J556" s="20">
        <v>576.0</v>
      </c>
      <c r="K556" s="20">
        <f t="array" ref="K556:S556">VLOOKUP(A556,'HUMAN RESOURCES'!$A$2:$M$2692,{2,3,4,5,6,7,8,9,10},0)</f>
        <v>0.046</v>
      </c>
      <c r="L556" s="20">
        <v>0.104</v>
      </c>
      <c r="M556" s="20">
        <v>55.0</v>
      </c>
      <c r="N556" s="20">
        <v>51.0</v>
      </c>
      <c r="O556" s="20">
        <v>0.478</v>
      </c>
      <c r="P556" s="20">
        <v>0.493</v>
      </c>
      <c r="Q556" s="20">
        <v>0.029</v>
      </c>
      <c r="R556" s="20">
        <v>8910851.0</v>
      </c>
      <c r="S556" s="20">
        <v>0.36</v>
      </c>
      <c r="T556" s="20" t="str">
        <f t="array" ref="T556:U556">VLOOKUP(A556,TOURISM!$A$2:$F$2692,{3,6},0)</f>
        <v/>
      </c>
      <c r="U556" s="20"/>
      <c r="V556" s="20" t="str">
        <f t="array" ref="V556:AA556">VLOOKUP(A556,BUSINESS!$A$2:$J$2692,{4,5,6,7,8,9},0)</f>
        <v/>
      </c>
      <c r="W556" s="20"/>
      <c r="X556" s="20"/>
      <c r="Y556" s="20"/>
      <c r="Z556" s="20">
        <v>0.011</v>
      </c>
      <c r="AA556" s="20">
        <v>0.067</v>
      </c>
      <c r="AB556" s="21">
        <f t="shared" si="2"/>
        <v>35350.15904</v>
      </c>
      <c r="AC556" s="20"/>
      <c r="AD556" s="20">
        <f t="shared" ref="AD556:AD557" si="176">J556/R556</f>
        <v>0.00006464029081</v>
      </c>
      <c r="AE556" s="20"/>
      <c r="AF556" s="22" t="b">
        <f t="shared" si="4"/>
        <v>0</v>
      </c>
      <c r="AG556" s="20" t="b">
        <f t="shared" si="5"/>
        <v>0</v>
      </c>
      <c r="AH556" s="20" t="b">
        <f t="shared" si="6"/>
        <v>0</v>
      </c>
      <c r="AI556" s="20" t="b">
        <f t="shared" si="7"/>
        <v>0</v>
      </c>
      <c r="AJ556" s="20"/>
      <c r="AK556" s="20"/>
      <c r="AL556" s="20"/>
      <c r="AM556" s="20"/>
      <c r="AN556" s="20"/>
      <c r="AO556" s="20"/>
      <c r="AP556" s="20"/>
      <c r="AQ556" s="20"/>
      <c r="AR556" s="23"/>
      <c r="AS556" s="23"/>
      <c r="AT556" s="23"/>
      <c r="AU556" s="23"/>
      <c r="AV556" s="23"/>
    </row>
    <row r="557" ht="15.75" customHeight="1">
      <c r="A557" s="17" t="str">
        <f t="shared" si="1"/>
        <v>Somalia-Africa2008</v>
      </c>
      <c r="B557" s="17" t="s">
        <v>133</v>
      </c>
      <c r="C557" s="18" t="s">
        <v>75</v>
      </c>
      <c r="D557" s="19" t="s">
        <v>87</v>
      </c>
      <c r="E557" s="17">
        <v>3.15E11</v>
      </c>
      <c r="F557" s="18"/>
      <c r="G557" s="18"/>
      <c r="H557" s="18"/>
      <c r="I557" s="20" t="str">
        <f t="array" ref="I557:J557">IFNA(VLOOKUP(A557,ENERGY!$A$2:$F$2692,{5,6},0),0)</f>
        <v/>
      </c>
      <c r="J557" s="20">
        <v>605.0</v>
      </c>
      <c r="K557" s="20">
        <f t="array" ref="K557:S557">VLOOKUP(A557,'HUMAN RESOURCES'!$A$2:$M$2692,{2,3,4,5,6,7,8,9,10},0)</f>
        <v>0.046</v>
      </c>
      <c r="L557" s="20">
        <v>0.102</v>
      </c>
      <c r="M557" s="20">
        <v>55.0</v>
      </c>
      <c r="N557" s="20">
        <v>52.0</v>
      </c>
      <c r="O557" s="20">
        <v>0.478</v>
      </c>
      <c r="P557" s="20">
        <v>0.493</v>
      </c>
      <c r="Q557" s="20">
        <v>0.029</v>
      </c>
      <c r="R557" s="20">
        <v>9140259.0</v>
      </c>
      <c r="S557" s="20">
        <v>0.364</v>
      </c>
      <c r="T557" s="20" t="str">
        <f t="array" ref="T557:U557">VLOOKUP(A557,TOURISM!$A$2:$F$2692,{3,6},0)</f>
        <v/>
      </c>
      <c r="U557" s="20"/>
      <c r="V557" s="20" t="str">
        <f t="array" ref="V557:AA557">VLOOKUP(A557,BUSINESS!$A$2:$J$2692,{4,5,6,7,8,9},0)</f>
        <v/>
      </c>
      <c r="W557" s="20"/>
      <c r="X557" s="20"/>
      <c r="Y557" s="20"/>
      <c r="Z557" s="20">
        <v>0.011</v>
      </c>
      <c r="AA557" s="20">
        <v>0.069</v>
      </c>
      <c r="AB557" s="21">
        <f t="shared" si="2"/>
        <v>34462.91839</v>
      </c>
      <c r="AC557" s="20"/>
      <c r="AD557" s="20">
        <f t="shared" si="176"/>
        <v>0.00006619068453</v>
      </c>
      <c r="AE557" s="20"/>
      <c r="AF557" s="22" t="b">
        <f t="shared" si="4"/>
        <v>0</v>
      </c>
      <c r="AG557" s="20" t="b">
        <f t="shared" si="5"/>
        <v>0</v>
      </c>
      <c r="AH557" s="20" t="b">
        <f t="shared" si="6"/>
        <v>0</v>
      </c>
      <c r="AI557" s="20" t="b">
        <f t="shared" si="7"/>
        <v>0</v>
      </c>
      <c r="AJ557" s="20"/>
      <c r="AK557" s="20"/>
      <c r="AL557" s="20"/>
      <c r="AM557" s="20"/>
      <c r="AN557" s="20"/>
      <c r="AO557" s="20"/>
      <c r="AP557" s="20"/>
      <c r="AQ557" s="20"/>
      <c r="AR557" s="23"/>
      <c r="AS557" s="23"/>
      <c r="AT557" s="23"/>
      <c r="AU557" s="23"/>
      <c r="AV557" s="23"/>
    </row>
    <row r="558" ht="15.75" customHeight="1">
      <c r="A558" s="17" t="str">
        <f t="shared" si="1"/>
        <v>Somalia-Africa2009</v>
      </c>
      <c r="B558" s="17" t="s">
        <v>133</v>
      </c>
      <c r="C558" s="18" t="s">
        <v>75</v>
      </c>
      <c r="D558" s="19" t="s">
        <v>88</v>
      </c>
      <c r="E558" s="17">
        <v>3.16E11</v>
      </c>
      <c r="F558" s="18"/>
      <c r="G558" s="18"/>
      <c r="H558" s="18"/>
      <c r="I558" s="20">
        <f t="array" ref="I558:J558">IFNA(VLOOKUP(A558,ENERGY!$A$2:$F$2692,{5,6},0),0)</f>
        <v>0</v>
      </c>
      <c r="J558" s="20">
        <v>0.0</v>
      </c>
      <c r="K558" s="20">
        <f t="array" ref="K558:S558">VLOOKUP(A558,'HUMAN RESOURCES'!$A$2:$M$2692,{2,3,4,5,6,7,8,9,10},0)</f>
        <v>0.046</v>
      </c>
      <c r="L558" s="20">
        <v>0.1</v>
      </c>
      <c r="M558" s="20">
        <v>55.0</v>
      </c>
      <c r="N558" s="20">
        <v>52.0</v>
      </c>
      <c r="O558" s="20">
        <v>0.478</v>
      </c>
      <c r="P558" s="20">
        <v>0.494</v>
      </c>
      <c r="Q558" s="20">
        <v>0.028</v>
      </c>
      <c r="R558" s="20">
        <v>9380854.0</v>
      </c>
      <c r="S558" s="20">
        <v>0.368</v>
      </c>
      <c r="T558" s="20" t="str">
        <f t="array" ref="T558:U558">VLOOKUP(A558,TOURISM!$A$2:$F$2692,{3,6},0)</f>
        <v/>
      </c>
      <c r="U558" s="20"/>
      <c r="V558" s="20" t="str">
        <f t="array" ref="V558:AA558">VLOOKUP(A558,BUSINESS!$A$2:$J$2692,{4,5,6,7,8,9},0)</f>
        <v/>
      </c>
      <c r="W558" s="20"/>
      <c r="X558" s="20"/>
      <c r="Y558" s="20"/>
      <c r="Z558" s="20">
        <v>0.012</v>
      </c>
      <c r="AA558" s="20">
        <v>0.068</v>
      </c>
      <c r="AB558" s="21">
        <f t="shared" si="2"/>
        <v>33685.63246</v>
      </c>
      <c r="AC558" s="20"/>
      <c r="AD558" s="20"/>
      <c r="AE558" s="20"/>
      <c r="AF558" s="22" t="b">
        <f t="shared" si="4"/>
        <v>0</v>
      </c>
      <c r="AG558" s="20" t="b">
        <f t="shared" si="5"/>
        <v>0</v>
      </c>
      <c r="AH558" s="20" t="b">
        <f t="shared" si="6"/>
        <v>0</v>
      </c>
      <c r="AI558" s="20" t="b">
        <f t="shared" si="7"/>
        <v>0</v>
      </c>
      <c r="AJ558" s="20"/>
      <c r="AK558" s="20"/>
      <c r="AL558" s="20"/>
      <c r="AM558" s="20"/>
      <c r="AN558" s="20"/>
      <c r="AO558" s="20"/>
      <c r="AP558" s="20"/>
      <c r="AQ558" s="20"/>
      <c r="AR558" s="23"/>
      <c r="AS558" s="23"/>
      <c r="AT558" s="23"/>
      <c r="AU558" s="23"/>
      <c r="AV558" s="23"/>
    </row>
    <row r="559" ht="15.75" customHeight="1">
      <c r="A559" s="17" t="str">
        <f t="shared" si="1"/>
        <v>Somalia-Africa2010</v>
      </c>
      <c r="B559" s="17" t="s">
        <v>133</v>
      </c>
      <c r="C559" s="18" t="s">
        <v>75</v>
      </c>
      <c r="D559" s="19" t="s">
        <v>89</v>
      </c>
      <c r="E559" s="17">
        <v>3.16E11</v>
      </c>
      <c r="F559" s="18"/>
      <c r="G559" s="18"/>
      <c r="H559" s="18"/>
      <c r="I559" s="20" t="str">
        <f t="array" ref="I559:J559">IFNA(VLOOKUP(A559,ENERGY!$A$2:$F$2692,{5,6},0),0)</f>
        <v/>
      </c>
      <c r="J559" s="20">
        <v>579.0</v>
      </c>
      <c r="K559" s="20">
        <f t="array" ref="K559:S559">VLOOKUP(A559,'HUMAN RESOURCES'!$A$2:$M$2692,{2,3,4,5,6,7,8,9,10},0)</f>
        <v>0.045</v>
      </c>
      <c r="L559" s="20">
        <v>0.097</v>
      </c>
      <c r="M559" s="20">
        <v>56.0</v>
      </c>
      <c r="N559" s="20">
        <v>52.0</v>
      </c>
      <c r="O559" s="20">
        <v>0.477</v>
      </c>
      <c r="P559" s="20">
        <v>0.495</v>
      </c>
      <c r="Q559" s="20">
        <v>0.028</v>
      </c>
      <c r="R559" s="20">
        <v>9636173.0</v>
      </c>
      <c r="S559" s="20">
        <v>0.373</v>
      </c>
      <c r="T559" s="20" t="str">
        <f t="array" ref="T559:U559">VLOOKUP(A559,TOURISM!$A$2:$F$2692,{3,6},0)</f>
        <v/>
      </c>
      <c r="U559" s="20"/>
      <c r="V559" s="20" t="str">
        <f t="array" ref="V559:AA559">VLOOKUP(A559,BUSINESS!$A$2:$J$2692,{4,5,6,7,8,9},0)</f>
        <v/>
      </c>
      <c r="W559" s="20"/>
      <c r="X559" s="20"/>
      <c r="Y559" s="20"/>
      <c r="Z559" s="20"/>
      <c r="AA559" s="20">
        <v>0.067</v>
      </c>
      <c r="AB559" s="21">
        <f t="shared" si="2"/>
        <v>32793.10158</v>
      </c>
      <c r="AC559" s="20"/>
      <c r="AD559" s="20">
        <f t="shared" ref="AD559:AD561" si="177">J559/R559</f>
        <v>0.00006008609434</v>
      </c>
      <c r="AE559" s="20"/>
      <c r="AF559" s="22" t="b">
        <f t="shared" si="4"/>
        <v>0</v>
      </c>
      <c r="AG559" s="20" t="b">
        <f t="shared" si="5"/>
        <v>0</v>
      </c>
      <c r="AH559" s="20" t="b">
        <f t="shared" si="6"/>
        <v>0</v>
      </c>
      <c r="AI559" s="20" t="b">
        <f t="shared" si="7"/>
        <v>0</v>
      </c>
      <c r="AJ559" s="20"/>
      <c r="AK559" s="20"/>
      <c r="AL559" s="20"/>
      <c r="AM559" s="20"/>
      <c r="AN559" s="20"/>
      <c r="AO559" s="20"/>
      <c r="AP559" s="20"/>
      <c r="AQ559" s="20"/>
      <c r="AR559" s="23"/>
      <c r="AS559" s="23"/>
      <c r="AT559" s="23"/>
      <c r="AU559" s="23"/>
      <c r="AV559" s="23"/>
    </row>
    <row r="560" ht="15.75" customHeight="1">
      <c r="A560" s="17" t="str">
        <f t="shared" si="1"/>
        <v>Somalia-Africa2011</v>
      </c>
      <c r="B560" s="17" t="s">
        <v>133</v>
      </c>
      <c r="C560" s="18" t="s">
        <v>75</v>
      </c>
      <c r="D560" s="19" t="s">
        <v>90</v>
      </c>
      <c r="E560" s="17">
        <v>3.19E11</v>
      </c>
      <c r="F560" s="18"/>
      <c r="G560" s="18"/>
      <c r="H560" s="18"/>
      <c r="I560" s="20" t="str">
        <f t="array" ref="I560:J560">IFNA(VLOOKUP(A560,ENERGY!$A$2:$F$2692,{5,6},0),0)</f>
        <v/>
      </c>
      <c r="J560" s="20">
        <v>576.0</v>
      </c>
      <c r="K560" s="20">
        <f t="array" ref="K560:S560">VLOOKUP(A560,'HUMAN RESOURCES'!$A$2:$M$2692,{2,3,4,5,6,7,8,9,10},0)</f>
        <v>0.045</v>
      </c>
      <c r="L560" s="20">
        <v>0.095</v>
      </c>
      <c r="M560" s="20">
        <v>56.0</v>
      </c>
      <c r="N560" s="20">
        <v>53.0</v>
      </c>
      <c r="O560" s="20">
        <v>0.475</v>
      </c>
      <c r="P560" s="20">
        <v>0.496</v>
      </c>
      <c r="Q560" s="20">
        <v>0.028</v>
      </c>
      <c r="R560" s="20">
        <v>9907903.0</v>
      </c>
      <c r="S560" s="20">
        <v>0.377</v>
      </c>
      <c r="T560" s="20" t="str">
        <f t="array" ref="T560:U560">VLOOKUP(A560,TOURISM!$A$2:$F$2692,{3,6},0)</f>
        <v/>
      </c>
      <c r="U560" s="20"/>
      <c r="V560" s="20" t="str">
        <f t="array" ref="V560:AA560">VLOOKUP(A560,BUSINESS!$A$2:$J$2692,{4,5,6,7,8,9},0)</f>
        <v/>
      </c>
      <c r="W560" s="20"/>
      <c r="X560" s="20"/>
      <c r="Y560" s="20"/>
      <c r="Z560" s="20">
        <v>0.013</v>
      </c>
      <c r="AA560" s="20">
        <v>0.182</v>
      </c>
      <c r="AB560" s="21">
        <f t="shared" si="2"/>
        <v>32196.52029</v>
      </c>
      <c r="AC560" s="20"/>
      <c r="AD560" s="20">
        <f t="shared" si="177"/>
        <v>0.00005813540968</v>
      </c>
      <c r="AE560" s="20"/>
      <c r="AF560" s="22" t="b">
        <f t="shared" si="4"/>
        <v>0</v>
      </c>
      <c r="AG560" s="20" t="b">
        <f t="shared" si="5"/>
        <v>0</v>
      </c>
      <c r="AH560" s="20" t="b">
        <f t="shared" si="6"/>
        <v>0</v>
      </c>
      <c r="AI560" s="20" t="b">
        <f t="shared" si="7"/>
        <v>0</v>
      </c>
      <c r="AJ560" s="20"/>
      <c r="AK560" s="20"/>
      <c r="AL560" s="20"/>
      <c r="AM560" s="20"/>
      <c r="AN560" s="20"/>
      <c r="AO560" s="20"/>
      <c r="AP560" s="20"/>
      <c r="AQ560" s="20"/>
      <c r="AR560" s="23"/>
      <c r="AS560" s="23"/>
      <c r="AT560" s="23"/>
      <c r="AU560" s="23"/>
      <c r="AV560" s="23"/>
    </row>
    <row r="561" ht="15.75" customHeight="1">
      <c r="A561" s="17" t="str">
        <f t="shared" si="1"/>
        <v>Somalia-Africa2012</v>
      </c>
      <c r="B561" s="17" t="s">
        <v>133</v>
      </c>
      <c r="C561" s="18" t="s">
        <v>75</v>
      </c>
      <c r="D561" s="19" t="s">
        <v>91</v>
      </c>
      <c r="E561" s="17">
        <v>3.21E11</v>
      </c>
      <c r="F561" s="18"/>
      <c r="G561" s="18"/>
      <c r="H561" s="18"/>
      <c r="I561" s="20" t="str">
        <f t="array" ref="I561:J561">IFNA(VLOOKUP(A561,ENERGY!$A$2:$F$2692,{5,6},0),0)</f>
        <v/>
      </c>
      <c r="J561" s="20">
        <v>576.0</v>
      </c>
      <c r="K561" s="20">
        <f t="array" ref="K561:S561">VLOOKUP(A561,'HUMAN RESOURCES'!$A$2:$M$2692,{2,3,4,5,6,7,8,9,10},0)</f>
        <v>0.044</v>
      </c>
      <c r="L561" s="20">
        <v>0.092</v>
      </c>
      <c r="M561" s="20">
        <v>56.0</v>
      </c>
      <c r="N561" s="20">
        <v>53.0</v>
      </c>
      <c r="O561" s="20">
        <v>0.473</v>
      </c>
      <c r="P561" s="20">
        <v>0.498</v>
      </c>
      <c r="Q561" s="20">
        <v>0.028</v>
      </c>
      <c r="R561" s="20">
        <v>1.0195134E7</v>
      </c>
      <c r="S561" s="20">
        <v>0.382</v>
      </c>
      <c r="T561" s="20" t="str">
        <f t="array" ref="T561:U561">VLOOKUP(A561,TOURISM!$A$2:$F$2692,{3,6},0)</f>
        <v/>
      </c>
      <c r="U561" s="20"/>
      <c r="V561" s="20" t="str">
        <f t="array" ref="V561:AA561">VLOOKUP(A561,BUSINESS!$A$2:$J$2692,{4,5,6,7,8,9},0)</f>
        <v/>
      </c>
      <c r="W561" s="20"/>
      <c r="X561" s="20"/>
      <c r="Y561" s="20"/>
      <c r="Z561" s="20">
        <v>0.014</v>
      </c>
      <c r="AA561" s="20">
        <v>0.226</v>
      </c>
      <c r="AB561" s="21">
        <f t="shared" si="2"/>
        <v>31485.60872</v>
      </c>
      <c r="AC561" s="20"/>
      <c r="AD561" s="20">
        <f t="shared" si="177"/>
        <v>0.00005649754089</v>
      </c>
      <c r="AE561" s="20"/>
      <c r="AF561" s="22" t="b">
        <f t="shared" si="4"/>
        <v>0</v>
      </c>
      <c r="AG561" s="20" t="b">
        <f t="shared" si="5"/>
        <v>0</v>
      </c>
      <c r="AH561" s="20" t="b">
        <f t="shared" si="6"/>
        <v>0</v>
      </c>
      <c r="AI561" s="20" t="b">
        <f t="shared" si="7"/>
        <v>0</v>
      </c>
      <c r="AJ561" s="20"/>
      <c r="AK561" s="20"/>
      <c r="AL561" s="20"/>
      <c r="AM561" s="20"/>
      <c r="AN561" s="20"/>
      <c r="AO561" s="20"/>
      <c r="AP561" s="20"/>
      <c r="AQ561" s="20"/>
      <c r="AR561" s="23"/>
      <c r="AS561" s="23"/>
      <c r="AT561" s="23"/>
      <c r="AU561" s="23"/>
      <c r="AV561" s="23"/>
    </row>
    <row r="562" ht="15.75" customHeight="1">
      <c r="A562" s="17" t="str">
        <f t="shared" si="1"/>
        <v>South Africa-Africa2000</v>
      </c>
      <c r="B562" s="17" t="s">
        <v>134</v>
      </c>
      <c r="C562" s="18" t="s">
        <v>75</v>
      </c>
      <c r="D562" s="19" t="s">
        <v>76</v>
      </c>
      <c r="E562" s="17">
        <v>3.25E11</v>
      </c>
      <c r="F562" s="18">
        <v>0.083</v>
      </c>
      <c r="G562" s="18">
        <v>246.0</v>
      </c>
      <c r="H562" s="18">
        <v>0.145</v>
      </c>
      <c r="I562" s="20" t="str">
        <f t="array" ref="I562:J562">IFNA(VLOOKUP(A562,ENERGY!$A$2:$F$2692,{5,6},0),0)</f>
        <v/>
      </c>
      <c r="J562" s="20"/>
      <c r="K562" s="20">
        <f t="array" ref="K562:S562">VLOOKUP(A562,'HUMAN RESOURCES'!$A$2:$M$2692,{2,3,4,5,6,7,8,9,10},0)</f>
        <v>0.024</v>
      </c>
      <c r="L562" s="20">
        <v>0.052</v>
      </c>
      <c r="M562" s="20">
        <v>58.0</v>
      </c>
      <c r="N562" s="20">
        <v>54.0</v>
      </c>
      <c r="O562" s="20">
        <v>0.33</v>
      </c>
      <c r="P562" s="20">
        <v>0.636</v>
      </c>
      <c r="Q562" s="20">
        <v>0.034</v>
      </c>
      <c r="R562" s="20">
        <v>4.4E7</v>
      </c>
      <c r="S562" s="20">
        <v>0.569</v>
      </c>
      <c r="T562" s="20">
        <f t="array" ref="T562:U562">VLOOKUP(A562,TOURISM!$A$2:$F$2692,{3,6},0)</f>
        <v>3338000000</v>
      </c>
      <c r="U562" s="20">
        <v>2.684E9</v>
      </c>
      <c r="V562" s="20" t="str">
        <f t="array" ref="V562:AA562">VLOOKUP(A562,BUSINESS!$A$2:$J$2692,{4,5,6,7,8,9},0)</f>
        <v/>
      </c>
      <c r="W562" s="20"/>
      <c r="X562" s="20"/>
      <c r="Y562" s="20"/>
      <c r="Z562" s="20">
        <v>0.053</v>
      </c>
      <c r="AA562" s="20">
        <v>0.186</v>
      </c>
      <c r="AB562" s="21">
        <f t="shared" si="2"/>
        <v>7386.363636</v>
      </c>
      <c r="AC562" s="20"/>
      <c r="AD562" s="20"/>
      <c r="AE562" s="20">
        <f t="shared" ref="AE562:AE574" si="178">U562/R562</f>
        <v>61</v>
      </c>
      <c r="AF562" s="22" t="b">
        <f t="shared" si="4"/>
        <v>0</v>
      </c>
      <c r="AG562" s="20" t="b">
        <f t="shared" si="5"/>
        <v>0</v>
      </c>
      <c r="AH562" s="20" t="b">
        <f t="shared" si="6"/>
        <v>0</v>
      </c>
      <c r="AI562" s="20" t="b">
        <f t="shared" si="7"/>
        <v>0</v>
      </c>
      <c r="AJ562" s="20"/>
      <c r="AK562" s="20"/>
      <c r="AL562" s="20"/>
      <c r="AM562" s="20"/>
      <c r="AN562" s="20"/>
      <c r="AO562" s="20"/>
      <c r="AP562" s="20"/>
      <c r="AQ562" s="20"/>
      <c r="AR562" s="23"/>
      <c r="AS562" s="23"/>
      <c r="AT562" s="23"/>
      <c r="AU562" s="23"/>
      <c r="AV562" s="23"/>
    </row>
    <row r="563" ht="15.75" customHeight="1">
      <c r="A563" s="17" t="str">
        <f t="shared" si="1"/>
        <v>South Africa-Africa2001</v>
      </c>
      <c r="B563" s="17" t="s">
        <v>134</v>
      </c>
      <c r="C563" s="18" t="s">
        <v>75</v>
      </c>
      <c r="D563" s="19" t="s">
        <v>77</v>
      </c>
      <c r="E563" s="17">
        <v>3.25E11</v>
      </c>
      <c r="F563" s="18">
        <v>0.086</v>
      </c>
      <c r="G563" s="18">
        <v>223.0</v>
      </c>
      <c r="H563" s="18">
        <v>0.138</v>
      </c>
      <c r="I563" s="20">
        <f t="array" ref="I563:J563">IFNA(VLOOKUP(A563,ENERGY!$A$2:$F$2692,{5,6},0),0)</f>
        <v>141372</v>
      </c>
      <c r="J563" s="20"/>
      <c r="K563" s="20">
        <f t="array" ref="K563:S563">VLOOKUP(A563,'HUMAN RESOURCES'!$A$2:$M$2692,{2,3,4,5,6,7,8,9,10},0)</f>
        <v>0.024</v>
      </c>
      <c r="L563" s="20">
        <v>0.053</v>
      </c>
      <c r="M563" s="20">
        <v>57.0</v>
      </c>
      <c r="N563" s="20">
        <v>53.0</v>
      </c>
      <c r="O563" s="20">
        <v>0.325</v>
      </c>
      <c r="P563" s="20">
        <v>0.64</v>
      </c>
      <c r="Q563" s="20">
        <v>0.036</v>
      </c>
      <c r="R563" s="20">
        <v>4.4909738E7</v>
      </c>
      <c r="S563" s="20">
        <v>0.574</v>
      </c>
      <c r="T563" s="20">
        <f t="array" ref="T563:U563">VLOOKUP(A563,TOURISM!$A$2:$F$2692,{3,6},0)</f>
        <v>3256000000</v>
      </c>
      <c r="U563" s="20">
        <v>2.366E9</v>
      </c>
      <c r="V563" s="20" t="str">
        <f t="array" ref="V563:AA563">VLOOKUP(A563,BUSINESS!$A$2:$J$2692,{4,5,6,7,8,9},0)</f>
        <v/>
      </c>
      <c r="W563" s="20"/>
      <c r="X563" s="20"/>
      <c r="Y563" s="20"/>
      <c r="Z563" s="20">
        <v>0.063</v>
      </c>
      <c r="AA563" s="20">
        <v>0.237</v>
      </c>
      <c r="AB563" s="21">
        <f t="shared" si="2"/>
        <v>7236.737832</v>
      </c>
      <c r="AC563" s="20">
        <f t="shared" ref="AC563:AC566" si="179">I563/R563</f>
        <v>0.003147914156</v>
      </c>
      <c r="AD563" s="20"/>
      <c r="AE563" s="20">
        <f t="shared" si="178"/>
        <v>52.68345142</v>
      </c>
      <c r="AF563" s="22" t="b">
        <f t="shared" si="4"/>
        <v>0</v>
      </c>
      <c r="AG563" s="20" t="b">
        <f t="shared" si="5"/>
        <v>0</v>
      </c>
      <c r="AH563" s="20" t="b">
        <f t="shared" si="6"/>
        <v>0</v>
      </c>
      <c r="AI563" s="20" t="b">
        <f t="shared" si="7"/>
        <v>0</v>
      </c>
      <c r="AJ563" s="20"/>
      <c r="AK563" s="20"/>
      <c r="AL563" s="20"/>
      <c r="AM563" s="20"/>
      <c r="AN563" s="20"/>
      <c r="AO563" s="20"/>
      <c r="AP563" s="20"/>
      <c r="AQ563" s="20"/>
      <c r="AR563" s="23"/>
      <c r="AS563" s="23"/>
      <c r="AT563" s="23"/>
      <c r="AU563" s="23"/>
      <c r="AV563" s="23"/>
    </row>
    <row r="564" ht="15.75" customHeight="1">
      <c r="A564" s="17" t="str">
        <f t="shared" si="1"/>
        <v>South Africa-Africa2002</v>
      </c>
      <c r="B564" s="17" t="s">
        <v>134</v>
      </c>
      <c r="C564" s="18" t="s">
        <v>75</v>
      </c>
      <c r="D564" s="19" t="s">
        <v>79</v>
      </c>
      <c r="E564" s="17">
        <v>3.28E11</v>
      </c>
      <c r="F564" s="18">
        <v>0.085</v>
      </c>
      <c r="G564" s="18">
        <v>205.0</v>
      </c>
      <c r="H564" s="18">
        <v>0.158</v>
      </c>
      <c r="I564" s="20">
        <f t="array" ref="I564:J564">IFNA(VLOOKUP(A564,ENERGY!$A$2:$F$2692,{5,6},0),0)</f>
        <v>142291</v>
      </c>
      <c r="J564" s="20">
        <v>460124.0</v>
      </c>
      <c r="K564" s="20">
        <f t="array" ref="K564:S564">VLOOKUP(A564,'HUMAN RESOURCES'!$A$2:$M$2692,{2,3,4,5,6,7,8,9,10},0)</f>
        <v>0.024</v>
      </c>
      <c r="L564" s="20">
        <v>0.053</v>
      </c>
      <c r="M564" s="20">
        <v>55.0</v>
      </c>
      <c r="N564" s="20">
        <v>52.0</v>
      </c>
      <c r="O564" s="20">
        <v>0.32</v>
      </c>
      <c r="P564" s="20">
        <v>0.643</v>
      </c>
      <c r="Q564" s="20">
        <v>0.037</v>
      </c>
      <c r="R564" s="20">
        <v>4.5808736E7</v>
      </c>
      <c r="S564" s="20">
        <v>0.579</v>
      </c>
      <c r="T564" s="20">
        <f t="array" ref="T564:U564">VLOOKUP(A564,TOURISM!$A$2:$F$2692,{3,6},0)</f>
        <v>3695000000</v>
      </c>
      <c r="U564" s="20">
        <v>2.251E9</v>
      </c>
      <c r="V564" s="20" t="str">
        <f t="array" ref="V564:AA564">VLOOKUP(A564,BUSINESS!$A$2:$J$2692,{4,5,6,7,8,9},0)</f>
        <v/>
      </c>
      <c r="W564" s="20"/>
      <c r="X564" s="20"/>
      <c r="Y564" s="20"/>
      <c r="Z564" s="20">
        <v>0.067</v>
      </c>
      <c r="AA564" s="20">
        <v>0.297</v>
      </c>
      <c r="AB564" s="21">
        <f t="shared" si="2"/>
        <v>7160.206298</v>
      </c>
      <c r="AC564" s="20">
        <f t="shared" si="179"/>
        <v>0.003106197909</v>
      </c>
      <c r="AD564" s="20">
        <f t="shared" ref="AD564:AD566" si="180">J564/R564</f>
        <v>0.01004445964</v>
      </c>
      <c r="AE564" s="20">
        <f t="shared" si="178"/>
        <v>49.13909871</v>
      </c>
      <c r="AF564" s="22" t="b">
        <f t="shared" si="4"/>
        <v>0</v>
      </c>
      <c r="AG564" s="20" t="b">
        <f t="shared" si="5"/>
        <v>0</v>
      </c>
      <c r="AH564" s="20" t="b">
        <f t="shared" si="6"/>
        <v>0</v>
      </c>
      <c r="AI564" s="20" t="b">
        <f t="shared" si="7"/>
        <v>0</v>
      </c>
      <c r="AJ564" s="20"/>
      <c r="AK564" s="20"/>
      <c r="AL564" s="20"/>
      <c r="AM564" s="20"/>
      <c r="AN564" s="20"/>
      <c r="AO564" s="20"/>
      <c r="AP564" s="20"/>
      <c r="AQ564" s="20"/>
      <c r="AR564" s="23"/>
      <c r="AS564" s="23"/>
      <c r="AT564" s="23"/>
      <c r="AU564" s="23"/>
      <c r="AV564" s="23"/>
    </row>
    <row r="565" ht="15.75" customHeight="1">
      <c r="A565" s="17" t="str">
        <f t="shared" si="1"/>
        <v>South Africa-Africa2003</v>
      </c>
      <c r="B565" s="17" t="s">
        <v>134</v>
      </c>
      <c r="C565" s="18" t="s">
        <v>75</v>
      </c>
      <c r="D565" s="19" t="s">
        <v>81</v>
      </c>
      <c r="E565" s="17">
        <v>3.29E11</v>
      </c>
      <c r="F565" s="18">
        <v>0.086</v>
      </c>
      <c r="G565" s="18">
        <v>310.0</v>
      </c>
      <c r="H565" s="18">
        <v>0.15</v>
      </c>
      <c r="I565" s="20">
        <f t="array" ref="I565:J565">IFNA(VLOOKUP(A565,ENERGY!$A$2:$F$2692,{5,6},0),0)</f>
        <v>142761</v>
      </c>
      <c r="J565" s="20">
        <v>503941.0</v>
      </c>
      <c r="K565" s="20">
        <f t="array" ref="K565:S565">VLOOKUP(A565,'HUMAN RESOURCES'!$A$2:$M$2692,{2,3,4,5,6,7,8,9,10},0)</f>
        <v>0.023</v>
      </c>
      <c r="L565" s="20">
        <v>0.053</v>
      </c>
      <c r="M565" s="20">
        <v>54.0</v>
      </c>
      <c r="N565" s="20">
        <v>51.0</v>
      </c>
      <c r="O565" s="20">
        <v>0.316</v>
      </c>
      <c r="P565" s="20">
        <v>0.645</v>
      </c>
      <c r="Q565" s="20">
        <v>0.039</v>
      </c>
      <c r="R565" s="20">
        <v>4.6409243E7</v>
      </c>
      <c r="S565" s="20">
        <v>0.584</v>
      </c>
      <c r="T565" s="20">
        <f t="array" ref="T565:U565">VLOOKUP(A565,TOURISM!$A$2:$F$2692,{3,6},0)</f>
        <v>6674000000</v>
      </c>
      <c r="U565" s="20">
        <v>3.655E9</v>
      </c>
      <c r="V565" s="20" t="str">
        <f t="array" ref="V565:AA565">VLOOKUP(A565,BUSINESS!$A$2:$J$2692,{4,5,6,7,8,9},0)</f>
        <v/>
      </c>
      <c r="W565" s="20">
        <v>38.0</v>
      </c>
      <c r="X565" s="20"/>
      <c r="Y565" s="20"/>
      <c r="Z565" s="20">
        <v>0.07</v>
      </c>
      <c r="AA565" s="20">
        <v>0.36</v>
      </c>
      <c r="AB565" s="21">
        <f t="shared" si="2"/>
        <v>7089.105073</v>
      </c>
      <c r="AC565" s="20">
        <f t="shared" si="179"/>
        <v>0.003076132916</v>
      </c>
      <c r="AD565" s="20">
        <f t="shared" si="180"/>
        <v>0.01085863435</v>
      </c>
      <c r="AE565" s="20">
        <f t="shared" si="178"/>
        <v>78.75586335</v>
      </c>
      <c r="AF565" s="22" t="b">
        <f t="shared" si="4"/>
        <v>0</v>
      </c>
      <c r="AG565" s="20" t="b">
        <f t="shared" si="5"/>
        <v>0</v>
      </c>
      <c r="AH565" s="20" t="b">
        <f t="shared" si="6"/>
        <v>0</v>
      </c>
      <c r="AI565" s="20" t="b">
        <f t="shared" si="7"/>
        <v>0</v>
      </c>
      <c r="AJ565" s="20"/>
      <c r="AK565" s="20"/>
      <c r="AL565" s="20"/>
      <c r="AM565" s="20"/>
      <c r="AN565" s="20"/>
      <c r="AO565" s="20"/>
      <c r="AP565" s="20"/>
      <c r="AQ565" s="20"/>
      <c r="AR565" s="23"/>
      <c r="AS565" s="23"/>
      <c r="AT565" s="23"/>
      <c r="AU565" s="23"/>
      <c r="AV565" s="23"/>
    </row>
    <row r="566" ht="15.75" customHeight="1">
      <c r="A566" s="17" t="str">
        <f t="shared" si="1"/>
        <v>South Africa-Africa2004</v>
      </c>
      <c r="B566" s="17" t="s">
        <v>134</v>
      </c>
      <c r="C566" s="18" t="s">
        <v>75</v>
      </c>
      <c r="D566" s="19" t="s">
        <v>83</v>
      </c>
      <c r="E566" s="17">
        <v>3.3E11</v>
      </c>
      <c r="F566" s="18">
        <v>0.089</v>
      </c>
      <c r="G566" s="18">
        <v>410.0</v>
      </c>
      <c r="H566" s="18">
        <v>0.113</v>
      </c>
      <c r="I566" s="20">
        <f t="array" ref="I566:J566">IFNA(VLOOKUP(A566,ENERGY!$A$2:$F$2692,{5,6},0),0)</f>
        <v>146768</v>
      </c>
      <c r="J566" s="20">
        <v>465023.0</v>
      </c>
      <c r="K566" s="20">
        <f t="array" ref="K566:S566">VLOOKUP(A566,'HUMAN RESOURCES'!$A$2:$M$2692,{2,3,4,5,6,7,8,9,10},0)</f>
        <v>0.023</v>
      </c>
      <c r="L566" s="20">
        <v>0.052</v>
      </c>
      <c r="M566" s="20">
        <v>53.0</v>
      </c>
      <c r="N566" s="20">
        <v>51.0</v>
      </c>
      <c r="O566" s="20">
        <v>0.312</v>
      </c>
      <c r="P566" s="20">
        <v>0.647</v>
      </c>
      <c r="Q566" s="20">
        <v>0.042</v>
      </c>
      <c r="R566" s="20">
        <v>4.7019452E7</v>
      </c>
      <c r="S566" s="20">
        <v>0.59</v>
      </c>
      <c r="T566" s="20">
        <f t="array" ref="T566:U566">VLOOKUP(A566,TOURISM!$A$2:$F$2692,{3,6},0)</f>
        <v>7571000000</v>
      </c>
      <c r="U566" s="20">
        <v>4.237E9</v>
      </c>
      <c r="V566" s="20" t="str">
        <f t="array" ref="V566:AA566">VLOOKUP(A566,BUSINESS!$A$2:$J$2692,{4,5,6,7,8,9},0)</f>
        <v/>
      </c>
      <c r="W566" s="20">
        <v>38.0</v>
      </c>
      <c r="X566" s="20"/>
      <c r="Y566" s="20"/>
      <c r="Z566" s="20">
        <v>0.084</v>
      </c>
      <c r="AA566" s="20">
        <v>0.438</v>
      </c>
      <c r="AB566" s="21">
        <f t="shared" si="2"/>
        <v>7018.371886</v>
      </c>
      <c r="AC566" s="20">
        <f t="shared" si="179"/>
        <v>0.00312143153</v>
      </c>
      <c r="AD566" s="20">
        <f t="shared" si="180"/>
        <v>0.00989001318</v>
      </c>
      <c r="AE566" s="20">
        <f t="shared" si="178"/>
        <v>90.11164145</v>
      </c>
      <c r="AF566" s="22" t="b">
        <f t="shared" si="4"/>
        <v>0</v>
      </c>
      <c r="AG566" s="20" t="b">
        <f t="shared" si="5"/>
        <v>0</v>
      </c>
      <c r="AH566" s="20" t="b">
        <f t="shared" si="6"/>
        <v>0</v>
      </c>
      <c r="AI566" s="20" t="b">
        <f t="shared" si="7"/>
        <v>0</v>
      </c>
      <c r="AJ566" s="20"/>
      <c r="AK566" s="20"/>
      <c r="AL566" s="20"/>
      <c r="AM566" s="20"/>
      <c r="AN566" s="20"/>
      <c r="AO566" s="20"/>
      <c r="AP566" s="20"/>
      <c r="AQ566" s="20"/>
      <c r="AR566" s="23"/>
      <c r="AS566" s="23"/>
      <c r="AT566" s="23"/>
      <c r="AU566" s="23"/>
      <c r="AV566" s="23"/>
    </row>
    <row r="567" ht="15.75" customHeight="1">
      <c r="A567" s="17" t="str">
        <f t="shared" si="1"/>
        <v>South Africa-Africa2005</v>
      </c>
      <c r="B567" s="17" t="s">
        <v>134</v>
      </c>
      <c r="C567" s="18" t="s">
        <v>75</v>
      </c>
      <c r="D567" s="19" t="s">
        <v>84</v>
      </c>
      <c r="E567" s="17">
        <v>3.34E11</v>
      </c>
      <c r="F567" s="18">
        <v>0.088</v>
      </c>
      <c r="G567" s="18">
        <v>450.0</v>
      </c>
      <c r="H567" s="18">
        <v>0.106</v>
      </c>
      <c r="I567" s="20">
        <f t="array" ref="I567:J567">IFNA(VLOOKUP(A567,ENERGY!$A$2:$F$2692,{5,6},0),0)</f>
        <v>0</v>
      </c>
      <c r="J567" s="20">
        <v>0.0</v>
      </c>
      <c r="K567" s="20">
        <f t="array" ref="K567:S567">VLOOKUP(A567,'HUMAN RESOURCES'!$A$2:$M$2692,{2,3,4,5,6,7,8,9,10},0)</f>
        <v>0.023</v>
      </c>
      <c r="L567" s="20">
        <v>0.051</v>
      </c>
      <c r="M567" s="20">
        <v>53.0</v>
      </c>
      <c r="N567" s="20">
        <v>50.0</v>
      </c>
      <c r="O567" s="20">
        <v>0.308</v>
      </c>
      <c r="P567" s="20">
        <v>0.648</v>
      </c>
      <c r="Q567" s="20">
        <v>0.044</v>
      </c>
      <c r="R567" s="20">
        <v>4.7639556E7</v>
      </c>
      <c r="S567" s="20">
        <v>0.595</v>
      </c>
      <c r="T567" s="20">
        <f t="array" ref="T567:U567">VLOOKUP(A567,TOURISM!$A$2:$F$2692,{3,6},0)</f>
        <v>8629000000</v>
      </c>
      <c r="U567" s="20">
        <v>4.812E9</v>
      </c>
      <c r="V567" s="20">
        <f t="array" ref="V567:AA567">VLOOKUP(A567,BUSINESS!$A$2:$J$2692,{4,5,6,7,8,9},0)</f>
        <v>0.376</v>
      </c>
      <c r="W567" s="20">
        <v>35.0</v>
      </c>
      <c r="X567" s="20"/>
      <c r="Y567" s="20">
        <v>350.0</v>
      </c>
      <c r="Z567" s="20">
        <v>0.075</v>
      </c>
      <c r="AA567" s="20">
        <v>0.704</v>
      </c>
      <c r="AB567" s="21">
        <f t="shared" si="2"/>
        <v>7010.980539</v>
      </c>
      <c r="AC567" s="20"/>
      <c r="AD567" s="20"/>
      <c r="AE567" s="20">
        <f t="shared" si="178"/>
        <v>101.0084981</v>
      </c>
      <c r="AF567" s="22" t="b">
        <f t="shared" si="4"/>
        <v>0</v>
      </c>
      <c r="AG567" s="20" t="b">
        <f t="shared" si="5"/>
        <v>0</v>
      </c>
      <c r="AH567" s="20" t="b">
        <f t="shared" si="6"/>
        <v>0</v>
      </c>
      <c r="AI567" s="20" t="b">
        <f t="shared" si="7"/>
        <v>0</v>
      </c>
      <c r="AJ567" s="20"/>
      <c r="AK567" s="20"/>
      <c r="AL567" s="20"/>
      <c r="AM567" s="20"/>
      <c r="AN567" s="20"/>
      <c r="AO567" s="20"/>
      <c r="AP567" s="20"/>
      <c r="AQ567" s="20"/>
      <c r="AR567" s="23"/>
      <c r="AS567" s="23"/>
      <c r="AT567" s="23"/>
      <c r="AU567" s="23"/>
      <c r="AV567" s="23"/>
    </row>
    <row r="568" ht="15.75" customHeight="1">
      <c r="A568" s="17" t="str">
        <f t="shared" si="1"/>
        <v>South Africa-Africa2006</v>
      </c>
      <c r="B568" s="17" t="s">
        <v>134</v>
      </c>
      <c r="C568" s="18" t="s">
        <v>75</v>
      </c>
      <c r="D568" s="19" t="s">
        <v>85</v>
      </c>
      <c r="E568" s="17">
        <v>3.35E11</v>
      </c>
      <c r="F568" s="18">
        <v>0.085</v>
      </c>
      <c r="G568" s="18">
        <v>455.0</v>
      </c>
      <c r="H568" s="18">
        <v>0.112</v>
      </c>
      <c r="I568" s="20">
        <f t="array" ref="I568:J568">IFNA(VLOOKUP(A568,ENERGY!$A$2:$F$2692,{5,6},0),0)</f>
        <v>0</v>
      </c>
      <c r="J568" s="20">
        <v>0.0</v>
      </c>
      <c r="K568" s="20">
        <f t="array" ref="K568:S568">VLOOKUP(A568,'HUMAN RESOURCES'!$A$2:$M$2692,{2,3,4,5,6,7,8,9,10},0)</f>
        <v>0.023</v>
      </c>
      <c r="L568" s="20">
        <v>0.05</v>
      </c>
      <c r="M568" s="20">
        <v>53.0</v>
      </c>
      <c r="N568" s="20">
        <v>50.0</v>
      </c>
      <c r="O568" s="20">
        <v>0.305</v>
      </c>
      <c r="P568" s="20">
        <v>0.649</v>
      </c>
      <c r="Q568" s="20">
        <v>0.046</v>
      </c>
      <c r="R568" s="20">
        <v>4.8269753E7</v>
      </c>
      <c r="S568" s="20">
        <v>0.601</v>
      </c>
      <c r="T568" s="20">
        <f t="array" ref="T568:U568">VLOOKUP(A568,TOURISM!$A$2:$F$2692,{3,6},0)</f>
        <v>9211000000</v>
      </c>
      <c r="U568" s="20">
        <v>5.23E9</v>
      </c>
      <c r="V568" s="20">
        <f t="array" ref="V568:AA568">VLOOKUP(A568,BUSINESS!$A$2:$J$2692,{4,5,6,7,8,9},0)</f>
        <v>0.371</v>
      </c>
      <c r="W568" s="20">
        <v>35.0</v>
      </c>
      <c r="X568" s="20"/>
      <c r="Y568" s="20">
        <v>350.0</v>
      </c>
      <c r="Z568" s="20">
        <v>0.076</v>
      </c>
      <c r="AA568" s="20">
        <v>0.811</v>
      </c>
      <c r="AB568" s="21">
        <f t="shared" si="2"/>
        <v>6940.163957</v>
      </c>
      <c r="AC568" s="20"/>
      <c r="AD568" s="20"/>
      <c r="AE568" s="20">
        <f t="shared" si="178"/>
        <v>108.3494254</v>
      </c>
      <c r="AF568" s="22" t="b">
        <f t="shared" si="4"/>
        <v>0</v>
      </c>
      <c r="AG568" s="20" t="b">
        <f t="shared" si="5"/>
        <v>0</v>
      </c>
      <c r="AH568" s="20" t="b">
        <f t="shared" si="6"/>
        <v>0</v>
      </c>
      <c r="AI568" s="20" t="b">
        <f t="shared" si="7"/>
        <v>0</v>
      </c>
      <c r="AJ568" s="20"/>
      <c r="AK568" s="20"/>
      <c r="AL568" s="20"/>
      <c r="AM568" s="20"/>
      <c r="AN568" s="20"/>
      <c r="AO568" s="20"/>
      <c r="AP568" s="20"/>
      <c r="AQ568" s="20"/>
      <c r="AR568" s="23"/>
      <c r="AS568" s="23"/>
      <c r="AT568" s="23"/>
      <c r="AU568" s="23"/>
      <c r="AV568" s="23"/>
    </row>
    <row r="569" ht="15.75" customHeight="1">
      <c r="A569" s="17" t="str">
        <f t="shared" si="1"/>
        <v>South Africa-Africa2007</v>
      </c>
      <c r="B569" s="17" t="s">
        <v>134</v>
      </c>
      <c r="C569" s="18" t="s">
        <v>75</v>
      </c>
      <c r="D569" s="19" t="s">
        <v>86</v>
      </c>
      <c r="E569" s="17">
        <v>3.35E11</v>
      </c>
      <c r="F569" s="18">
        <v>0.078</v>
      </c>
      <c r="G569" s="18">
        <v>449.0</v>
      </c>
      <c r="H569" s="18">
        <v>0.132</v>
      </c>
      <c r="I569" s="20">
        <f t="array" ref="I569:J569">IFNA(VLOOKUP(A569,ENERGY!$A$2:$F$2692,{5,6},0),0)</f>
        <v>128722</v>
      </c>
      <c r="J569" s="20">
        <v>427132.0</v>
      </c>
      <c r="K569" s="20">
        <f t="array" ref="K569:S569">VLOOKUP(A569,'HUMAN RESOURCES'!$A$2:$M$2692,{2,3,4,5,6,7,8,9,10},0)</f>
        <v>0.022</v>
      </c>
      <c r="L569" s="20">
        <v>0.047</v>
      </c>
      <c r="M569" s="20">
        <v>53.0</v>
      </c>
      <c r="N569" s="20">
        <v>51.0</v>
      </c>
      <c r="O569" s="20">
        <v>0.303</v>
      </c>
      <c r="P569" s="20">
        <v>0.65</v>
      </c>
      <c r="Q569" s="20">
        <v>0.048</v>
      </c>
      <c r="R569" s="20">
        <v>4.8910248E7</v>
      </c>
      <c r="S569" s="20">
        <v>0.606</v>
      </c>
      <c r="T569" s="20">
        <f t="array" ref="T569:U569">VLOOKUP(A569,TOURISM!$A$2:$F$2692,{3,6},0)</f>
        <v>10226000000</v>
      </c>
      <c r="U569" s="20">
        <v>6.103E9</v>
      </c>
      <c r="V569" s="20">
        <f t="array" ref="V569:AA569">VLOOKUP(A569,BUSINESS!$A$2:$J$2692,{4,5,6,7,8,9},0)</f>
        <v>0.365</v>
      </c>
      <c r="W569" s="20">
        <v>31.0</v>
      </c>
      <c r="X569" s="20"/>
      <c r="Y569" s="20">
        <v>350.0</v>
      </c>
      <c r="Z569" s="20">
        <v>0.081</v>
      </c>
      <c r="AA569" s="20">
        <v>0.853</v>
      </c>
      <c r="AB569" s="21">
        <f t="shared" si="2"/>
        <v>6849.280339</v>
      </c>
      <c r="AC569" s="20">
        <f t="shared" ref="AC569:AC570" si="181">I569/R569</f>
        <v>0.00263180019</v>
      </c>
      <c r="AD569" s="20">
        <f t="shared" ref="AD569:AD570" si="182">J569/R569</f>
        <v>0.008732975551</v>
      </c>
      <c r="AE569" s="20">
        <f t="shared" si="178"/>
        <v>124.7795758</v>
      </c>
      <c r="AF569" s="22" t="b">
        <f t="shared" si="4"/>
        <v>0</v>
      </c>
      <c r="AG569" s="20" t="b">
        <f t="shared" si="5"/>
        <v>0</v>
      </c>
      <c r="AH569" s="20" t="b">
        <f t="shared" si="6"/>
        <v>0</v>
      </c>
      <c r="AI569" s="20" t="b">
        <f t="shared" si="7"/>
        <v>0</v>
      </c>
      <c r="AJ569" s="20"/>
      <c r="AK569" s="20"/>
      <c r="AL569" s="20"/>
      <c r="AM569" s="20"/>
      <c r="AN569" s="20"/>
      <c r="AO569" s="20"/>
      <c r="AP569" s="20"/>
      <c r="AQ569" s="20"/>
      <c r="AR569" s="23"/>
      <c r="AS569" s="23"/>
      <c r="AT569" s="23"/>
      <c r="AU569" s="23"/>
      <c r="AV569" s="23"/>
    </row>
    <row r="570" ht="15.75" customHeight="1">
      <c r="A570" s="17" t="str">
        <f t="shared" si="1"/>
        <v>South Africa-Africa2008</v>
      </c>
      <c r="B570" s="17" t="s">
        <v>134</v>
      </c>
      <c r="C570" s="18" t="s">
        <v>75</v>
      </c>
      <c r="D570" s="19" t="s">
        <v>87</v>
      </c>
      <c r="E570" s="17">
        <v>3.4E11</v>
      </c>
      <c r="F570" s="18">
        <v>0.08</v>
      </c>
      <c r="G570" s="18">
        <v>437.0</v>
      </c>
      <c r="H570" s="18">
        <v>0.151</v>
      </c>
      <c r="I570" s="20">
        <f t="array" ref="I570:J570">IFNA(VLOOKUP(A570,ENERGY!$A$2:$F$2692,{5,6},0),0)</f>
        <v>136604</v>
      </c>
      <c r="J570" s="20">
        <v>443648.0</v>
      </c>
      <c r="K570" s="20">
        <f t="array" ref="K570:S570">VLOOKUP(A570,'HUMAN RESOURCES'!$A$2:$M$2692,{2,3,4,5,6,7,8,9,10},0)</f>
        <v>0.022</v>
      </c>
      <c r="L570" s="20">
        <v>0.046</v>
      </c>
      <c r="M570" s="20">
        <v>54.0</v>
      </c>
      <c r="N570" s="20">
        <v>51.0</v>
      </c>
      <c r="O570" s="20">
        <v>0.3</v>
      </c>
      <c r="P570" s="20">
        <v>0.65</v>
      </c>
      <c r="Q570" s="20">
        <v>0.049</v>
      </c>
      <c r="R570" s="20">
        <v>4.9561256E7</v>
      </c>
      <c r="S570" s="20">
        <v>0.612</v>
      </c>
      <c r="T570" s="20">
        <f t="array" ref="T570:U570">VLOOKUP(A570,TOURISM!$A$2:$F$2692,{3,6},0)</f>
        <v>9178000000</v>
      </c>
      <c r="U570" s="20">
        <v>6.905E9</v>
      </c>
      <c r="V570" s="20">
        <f t="array" ref="V570:AA570">VLOOKUP(A570,BUSINESS!$A$2:$J$2692,{4,5,6,7,8,9},0)</f>
        <v>0.337</v>
      </c>
      <c r="W570" s="20">
        <v>22.0</v>
      </c>
      <c r="X570" s="20"/>
      <c r="Y570" s="20">
        <v>200.0</v>
      </c>
      <c r="Z570" s="20">
        <v>0.084</v>
      </c>
      <c r="AA570" s="20">
        <v>0.895</v>
      </c>
      <c r="AB570" s="21">
        <f t="shared" si="2"/>
        <v>6860.197409</v>
      </c>
      <c r="AC570" s="20">
        <f t="shared" si="181"/>
        <v>0.002756265903</v>
      </c>
      <c r="AD570" s="20">
        <f t="shared" si="182"/>
        <v>0.008951508412</v>
      </c>
      <c r="AE570" s="20">
        <f t="shared" si="178"/>
        <v>139.3225386</v>
      </c>
      <c r="AF570" s="22" t="b">
        <f t="shared" si="4"/>
        <v>0</v>
      </c>
      <c r="AG570" s="20" t="b">
        <f t="shared" si="5"/>
        <v>0</v>
      </c>
      <c r="AH570" s="20" t="b">
        <f t="shared" si="6"/>
        <v>0</v>
      </c>
      <c r="AI570" s="20" t="b">
        <f t="shared" si="7"/>
        <v>0</v>
      </c>
      <c r="AJ570" s="20"/>
      <c r="AK570" s="20"/>
      <c r="AL570" s="20"/>
      <c r="AM570" s="20"/>
      <c r="AN570" s="20"/>
      <c r="AO570" s="20"/>
      <c r="AP570" s="20"/>
      <c r="AQ570" s="20"/>
      <c r="AR570" s="23"/>
      <c r="AS570" s="23"/>
      <c r="AT570" s="23"/>
      <c r="AU570" s="23"/>
      <c r="AV570" s="23"/>
    </row>
    <row r="571" ht="15.75" customHeight="1">
      <c r="A571" s="17" t="str">
        <f t="shared" si="1"/>
        <v>South Africa-Africa2009</v>
      </c>
      <c r="B571" s="17" t="s">
        <v>134</v>
      </c>
      <c r="C571" s="18" t="s">
        <v>75</v>
      </c>
      <c r="D571" s="19" t="s">
        <v>88</v>
      </c>
      <c r="E571" s="17">
        <v>3.42E11</v>
      </c>
      <c r="F571" s="18">
        <v>0.087</v>
      </c>
      <c r="G571" s="18">
        <v>484.0</v>
      </c>
      <c r="H571" s="18">
        <v>0.117</v>
      </c>
      <c r="I571" s="20">
        <f t="array" ref="I571:J571">IFNA(VLOOKUP(A571,ENERGY!$A$2:$F$2692,{5,6},0),0)</f>
        <v>0</v>
      </c>
      <c r="J571" s="20">
        <v>0.0</v>
      </c>
      <c r="K571" s="20">
        <f t="array" ref="K571:S571">VLOOKUP(A571,'HUMAN RESOURCES'!$A$2:$M$2692,{2,3,4,5,6,7,8,9,10},0)</f>
        <v>0.022</v>
      </c>
      <c r="L571" s="20">
        <v>0.04</v>
      </c>
      <c r="M571" s="20">
        <v>55.0</v>
      </c>
      <c r="N571" s="20">
        <v>52.0</v>
      </c>
      <c r="O571" s="20">
        <v>0.299</v>
      </c>
      <c r="P571" s="20">
        <v>0.651</v>
      </c>
      <c r="Q571" s="20">
        <v>0.051</v>
      </c>
      <c r="R571" s="20">
        <v>5.0222996E7</v>
      </c>
      <c r="S571" s="20">
        <v>0.617</v>
      </c>
      <c r="T571" s="20">
        <f t="array" ref="T571:U571">VLOOKUP(A571,TOURISM!$A$2:$F$2692,{3,6},0)</f>
        <v>8684000000</v>
      </c>
      <c r="U571" s="20">
        <v>6.42E9</v>
      </c>
      <c r="V571" s="20">
        <f t="array" ref="V571:AA571">VLOOKUP(A571,BUSINESS!$A$2:$J$2692,{4,5,6,7,8,9},0)</f>
        <v>0.298</v>
      </c>
      <c r="W571" s="20">
        <v>22.0</v>
      </c>
      <c r="X571" s="20"/>
      <c r="Y571" s="20">
        <v>200.0</v>
      </c>
      <c r="Z571" s="20">
        <v>0.1</v>
      </c>
      <c r="AA571" s="20">
        <v>0.912</v>
      </c>
      <c r="AB571" s="21">
        <f t="shared" si="2"/>
        <v>6809.629597</v>
      </c>
      <c r="AC571" s="20"/>
      <c r="AD571" s="20"/>
      <c r="AE571" s="20">
        <f t="shared" si="178"/>
        <v>127.8298889</v>
      </c>
      <c r="AF571" s="22" t="b">
        <f t="shared" si="4"/>
        <v>0</v>
      </c>
      <c r="AG571" s="20" t="b">
        <f t="shared" si="5"/>
        <v>0</v>
      </c>
      <c r="AH571" s="20" t="b">
        <f t="shared" si="6"/>
        <v>0</v>
      </c>
      <c r="AI571" s="20" t="b">
        <f t="shared" si="7"/>
        <v>0</v>
      </c>
      <c r="AJ571" s="20"/>
      <c r="AK571" s="20"/>
      <c r="AL571" s="20"/>
      <c r="AM571" s="20"/>
      <c r="AN571" s="20"/>
      <c r="AO571" s="20"/>
      <c r="AP571" s="20"/>
      <c r="AQ571" s="20"/>
      <c r="AR571" s="23"/>
      <c r="AS571" s="23"/>
      <c r="AT571" s="23"/>
      <c r="AU571" s="23"/>
      <c r="AV571" s="23"/>
    </row>
    <row r="572" ht="15.75" customHeight="1">
      <c r="A572" s="17" t="str">
        <f t="shared" si="1"/>
        <v>South Africa-Africa2010</v>
      </c>
      <c r="B572" s="17" t="s">
        <v>134</v>
      </c>
      <c r="C572" s="18" t="s">
        <v>75</v>
      </c>
      <c r="D572" s="19" t="s">
        <v>89</v>
      </c>
      <c r="E572" s="17">
        <v>3.42E11</v>
      </c>
      <c r="F572" s="18">
        <v>0.087</v>
      </c>
      <c r="G572" s="18">
        <v>615.0</v>
      </c>
      <c r="H572" s="18">
        <v>0.098</v>
      </c>
      <c r="I572" s="20">
        <f t="array" ref="I572:J572">IFNA(VLOOKUP(A572,ENERGY!$A$2:$F$2692,{5,6},0),0)</f>
        <v>128214</v>
      </c>
      <c r="J572" s="20">
        <v>396117.0</v>
      </c>
      <c r="K572" s="20">
        <f t="array" ref="K572:S572">VLOOKUP(A572,'HUMAN RESOURCES'!$A$2:$M$2692,{2,3,4,5,6,7,8,9,10},0)</f>
        <v>0.022</v>
      </c>
      <c r="L572" s="20">
        <v>0.035</v>
      </c>
      <c r="M572" s="20">
        <v>56.0</v>
      </c>
      <c r="N572" s="20">
        <v>53.0</v>
      </c>
      <c r="O572" s="20">
        <v>0.297</v>
      </c>
      <c r="P572" s="20">
        <v>0.651</v>
      </c>
      <c r="Q572" s="20">
        <v>0.052</v>
      </c>
      <c r="R572" s="20">
        <v>5.0895698E7</v>
      </c>
      <c r="S572" s="20">
        <v>0.622</v>
      </c>
      <c r="T572" s="20">
        <f t="array" ref="T572:U572">VLOOKUP(A572,TOURISM!$A$2:$F$2692,{3,6},0)</f>
        <v>10308000000</v>
      </c>
      <c r="U572" s="20">
        <v>8.139E9</v>
      </c>
      <c r="V572" s="20">
        <f t="array" ref="V572:AA572">VLOOKUP(A572,BUSINESS!$A$2:$J$2692,{4,5,6,7,8,9},0)</f>
        <v>0.3</v>
      </c>
      <c r="W572" s="20">
        <v>22.0</v>
      </c>
      <c r="X572" s="20"/>
      <c r="Y572" s="20">
        <v>200.0</v>
      </c>
      <c r="Z572" s="20">
        <v>0.24</v>
      </c>
      <c r="AA572" s="20">
        <v>0.979</v>
      </c>
      <c r="AB572" s="21">
        <f t="shared" si="2"/>
        <v>6719.624908</v>
      </c>
      <c r="AC572" s="20">
        <f t="shared" ref="AC572:AC574" si="183">I572/R572</f>
        <v>0.002519152012</v>
      </c>
      <c r="AD572" s="20">
        <f t="shared" ref="AD572:AD574" si="184">J572/R572</f>
        <v>0.007782917134</v>
      </c>
      <c r="AE572" s="20">
        <f t="shared" si="178"/>
        <v>159.915284</v>
      </c>
      <c r="AF572" s="22" t="b">
        <f t="shared" si="4"/>
        <v>0</v>
      </c>
      <c r="AG572" s="20" t="b">
        <f t="shared" si="5"/>
        <v>0</v>
      </c>
      <c r="AH572" s="20" t="b">
        <f t="shared" si="6"/>
        <v>0</v>
      </c>
      <c r="AI572" s="20" t="b">
        <f t="shared" si="7"/>
        <v>0</v>
      </c>
      <c r="AJ572" s="20"/>
      <c r="AK572" s="20"/>
      <c r="AL572" s="20"/>
      <c r="AM572" s="20"/>
      <c r="AN572" s="20"/>
      <c r="AO572" s="20"/>
      <c r="AP572" s="20"/>
      <c r="AQ572" s="20"/>
      <c r="AR572" s="23"/>
      <c r="AS572" s="23"/>
      <c r="AT572" s="23"/>
      <c r="AU572" s="23"/>
      <c r="AV572" s="23"/>
    </row>
    <row r="573" ht="15.75" customHeight="1">
      <c r="A573" s="17" t="str">
        <f t="shared" si="1"/>
        <v>South Africa-Africa2011</v>
      </c>
      <c r="B573" s="17" t="s">
        <v>134</v>
      </c>
      <c r="C573" s="18" t="s">
        <v>75</v>
      </c>
      <c r="D573" s="19" t="s">
        <v>90</v>
      </c>
      <c r="E573" s="17">
        <v>3.44E11</v>
      </c>
      <c r="F573" s="18">
        <v>0.087</v>
      </c>
      <c r="G573" s="18">
        <v>670.0</v>
      </c>
      <c r="H573" s="18">
        <v>0.09</v>
      </c>
      <c r="I573" s="20">
        <f t="array" ref="I573:J573">IFNA(VLOOKUP(A573,ENERGY!$A$2:$F$2692,{5,6},0),0)</f>
        <v>117374</v>
      </c>
      <c r="J573" s="20">
        <v>380811.0</v>
      </c>
      <c r="K573" s="20">
        <f t="array" ref="K573:S573">VLOOKUP(A573,'HUMAN RESOURCES'!$A$2:$M$2692,{2,3,4,5,6,7,8,9,10},0)</f>
        <v>0.021</v>
      </c>
      <c r="L573" s="20">
        <v>0.034</v>
      </c>
      <c r="M573" s="20">
        <v>57.0</v>
      </c>
      <c r="N573" s="20">
        <v>53.0</v>
      </c>
      <c r="O573" s="20">
        <v>0.296</v>
      </c>
      <c r="P573" s="20">
        <v>0.651</v>
      </c>
      <c r="Q573" s="20">
        <v>0.053</v>
      </c>
      <c r="R573" s="20">
        <v>5.1579599E7</v>
      </c>
      <c r="S573" s="20">
        <v>0.627</v>
      </c>
      <c r="T573" s="20">
        <f t="array" ref="T573:U573">VLOOKUP(A573,TOURISM!$A$2:$F$2692,{3,6},0)</f>
        <v>10707000000</v>
      </c>
      <c r="U573" s="20">
        <v>8.397E9</v>
      </c>
      <c r="V573" s="20">
        <f t="array" ref="V573:AA573">VLOOKUP(A573,BUSINESS!$A$2:$J$2692,{4,5,6,7,8,9},0)</f>
        <v>0.324</v>
      </c>
      <c r="W573" s="20">
        <v>19.0</v>
      </c>
      <c r="X573" s="20"/>
      <c r="Y573" s="20">
        <v>200.0</v>
      </c>
      <c r="Z573" s="20">
        <v>0.34</v>
      </c>
      <c r="AA573" s="20">
        <v>1.232</v>
      </c>
      <c r="AB573" s="21">
        <f t="shared" si="2"/>
        <v>6669.303497</v>
      </c>
      <c r="AC573" s="20">
        <f t="shared" si="183"/>
        <v>0.002275589618</v>
      </c>
      <c r="AD573" s="20">
        <f t="shared" si="184"/>
        <v>0.007382977134</v>
      </c>
      <c r="AE573" s="20">
        <f t="shared" si="178"/>
        <v>162.7969229</v>
      </c>
      <c r="AF573" s="22" t="b">
        <f t="shared" si="4"/>
        <v>0</v>
      </c>
      <c r="AG573" s="20" t="b">
        <f t="shared" si="5"/>
        <v>0</v>
      </c>
      <c r="AH573" s="20" t="b">
        <f t="shared" si="6"/>
        <v>0</v>
      </c>
      <c r="AI573" s="20" t="b">
        <f t="shared" si="7"/>
        <v>0</v>
      </c>
      <c r="AJ573" s="20"/>
      <c r="AK573" s="20"/>
      <c r="AL573" s="20"/>
      <c r="AM573" s="20"/>
      <c r="AN573" s="20"/>
      <c r="AO573" s="20"/>
      <c r="AP573" s="20"/>
      <c r="AQ573" s="20"/>
      <c r="AR573" s="23"/>
      <c r="AS573" s="23"/>
      <c r="AT573" s="23"/>
      <c r="AU573" s="23"/>
      <c r="AV573" s="23"/>
    </row>
    <row r="574" ht="15.75" customHeight="1">
      <c r="A574" s="17" t="str">
        <f t="shared" si="1"/>
        <v>South Africa-Africa2012</v>
      </c>
      <c r="B574" s="17" t="s">
        <v>134</v>
      </c>
      <c r="C574" s="18" t="s">
        <v>75</v>
      </c>
      <c r="D574" s="19" t="s">
        <v>91</v>
      </c>
      <c r="E574" s="17">
        <v>3.44E11</v>
      </c>
      <c r="F574" s="18">
        <v>0.088</v>
      </c>
      <c r="G574" s="18">
        <v>645.0</v>
      </c>
      <c r="H574" s="18">
        <v>0.088</v>
      </c>
      <c r="I574" s="20">
        <f t="array" ref="I574:J574">IFNA(VLOOKUP(A574,ENERGY!$A$2:$F$2692,{5,6},0),0)</f>
        <v>127255</v>
      </c>
      <c r="J574" s="20">
        <v>424844.0</v>
      </c>
      <c r="K574" s="20">
        <f t="array" ref="K574:S574">VLOOKUP(A574,'HUMAN RESOURCES'!$A$2:$M$2692,{2,3,4,5,6,7,8,9,10},0)</f>
        <v>0.021</v>
      </c>
      <c r="L574" s="20">
        <v>0.034</v>
      </c>
      <c r="M574" s="20">
        <v>58.0</v>
      </c>
      <c r="N574" s="20">
        <v>54.0</v>
      </c>
      <c r="O574" s="20">
        <v>0.295</v>
      </c>
      <c r="P574" s="20">
        <v>0.65</v>
      </c>
      <c r="Q574" s="20">
        <v>0.054</v>
      </c>
      <c r="R574" s="20">
        <v>5.2274945E7</v>
      </c>
      <c r="S574" s="20">
        <v>0.633</v>
      </c>
      <c r="T574" s="20">
        <f t="array" ref="T574:U574">VLOOKUP(A574,TOURISM!$A$2:$F$2692,{3,6},0)</f>
        <v>11201000000</v>
      </c>
      <c r="U574" s="20">
        <v>7.144E9</v>
      </c>
      <c r="V574" s="20">
        <f t="array" ref="V574:AA574">VLOOKUP(A574,BUSINESS!$A$2:$J$2692,{4,5,6,7,8,9},0)</f>
        <v>0.327</v>
      </c>
      <c r="W574" s="20">
        <v>19.0</v>
      </c>
      <c r="X574" s="20">
        <v>41.0</v>
      </c>
      <c r="Y574" s="20">
        <v>200.0</v>
      </c>
      <c r="Z574" s="20">
        <v>0.41</v>
      </c>
      <c r="AA574" s="20">
        <v>1.306</v>
      </c>
      <c r="AB574" s="21">
        <f t="shared" si="2"/>
        <v>6580.590377</v>
      </c>
      <c r="AC574" s="20">
        <f t="shared" si="183"/>
        <v>0.002434340199</v>
      </c>
      <c r="AD574" s="20">
        <f t="shared" si="184"/>
        <v>0.008127105633</v>
      </c>
      <c r="AE574" s="20">
        <f t="shared" si="178"/>
        <v>136.6620281</v>
      </c>
      <c r="AF574" s="22" t="b">
        <f t="shared" si="4"/>
        <v>0</v>
      </c>
      <c r="AG574" s="20" t="b">
        <f t="shared" si="5"/>
        <v>0</v>
      </c>
      <c r="AH574" s="20" t="b">
        <f t="shared" si="6"/>
        <v>0</v>
      </c>
      <c r="AI574" s="20" t="b">
        <f t="shared" si="7"/>
        <v>0</v>
      </c>
      <c r="AJ574" s="20"/>
      <c r="AK574" s="20"/>
      <c r="AL574" s="20"/>
      <c r="AM574" s="20"/>
      <c r="AN574" s="20"/>
      <c r="AO574" s="20"/>
      <c r="AP574" s="20"/>
      <c r="AQ574" s="20"/>
      <c r="AR574" s="23"/>
      <c r="AS574" s="23"/>
      <c r="AT574" s="23"/>
      <c r="AU574" s="23"/>
      <c r="AV574" s="23"/>
    </row>
    <row r="575" ht="15.75" customHeight="1">
      <c r="A575" s="17" t="str">
        <f t="shared" si="1"/>
        <v>South Sudan-Africa2000</v>
      </c>
      <c r="B575" s="17" t="s">
        <v>135</v>
      </c>
      <c r="C575" s="18" t="s">
        <v>75</v>
      </c>
      <c r="D575" s="19" t="s">
        <v>76</v>
      </c>
      <c r="E575" s="17">
        <v>3.74E11</v>
      </c>
      <c r="F575" s="18"/>
      <c r="G575" s="18"/>
      <c r="H575" s="18"/>
      <c r="I575" s="20" t="str">
        <f t="array" ref="I575:J575">IFNA(VLOOKUP(A575,ENERGY!$A$2:$F$2692,{5,6},0),0)</f>
        <v/>
      </c>
      <c r="J575" s="20"/>
      <c r="K575" s="20">
        <f t="array" ref="K575:S575">VLOOKUP(A575,'HUMAN RESOURCES'!$A$2:$M$2692,{2,3,4,5,6,7,8,9,10},0)</f>
        <v>0.043</v>
      </c>
      <c r="L575" s="20">
        <v>0.11</v>
      </c>
      <c r="M575" s="20">
        <v>50.0</v>
      </c>
      <c r="N575" s="20">
        <v>48.0</v>
      </c>
      <c r="O575" s="20">
        <v>0.447</v>
      </c>
      <c r="P575" s="20">
        <v>0.523</v>
      </c>
      <c r="Q575" s="20">
        <v>0.03</v>
      </c>
      <c r="R575" s="20">
        <v>6652984.0</v>
      </c>
      <c r="S575" s="20">
        <v>0.165</v>
      </c>
      <c r="T575" s="20" t="str">
        <f t="array" ref="T575:U575">VLOOKUP(A575,TOURISM!$A$2:$F$2692,{3,6},0)</f>
        <v/>
      </c>
      <c r="U575" s="20"/>
      <c r="V575" s="20" t="str">
        <f t="array" ref="V575:AA575">VLOOKUP(A575,BUSINESS!$A$2:$J$2692,{4,5,6,7,8,9},0)</f>
        <v/>
      </c>
      <c r="W575" s="20"/>
      <c r="X575" s="20"/>
      <c r="Y575" s="20"/>
      <c r="Z575" s="20"/>
      <c r="AA575" s="20"/>
      <c r="AB575" s="21">
        <f t="shared" si="2"/>
        <v>56215.37644</v>
      </c>
      <c r="AC575" s="20"/>
      <c r="AD575" s="20"/>
      <c r="AE575" s="20"/>
      <c r="AF575" s="22" t="b">
        <f t="shared" si="4"/>
        <v>0</v>
      </c>
      <c r="AG575" s="20" t="b">
        <f t="shared" si="5"/>
        <v>0</v>
      </c>
      <c r="AH575" s="20" t="b">
        <f t="shared" si="6"/>
        <v>0</v>
      </c>
      <c r="AI575" s="20" t="b">
        <f t="shared" si="7"/>
        <v>0</v>
      </c>
      <c r="AJ575" s="20"/>
      <c r="AK575" s="20"/>
      <c r="AL575" s="20"/>
      <c r="AM575" s="20"/>
      <c r="AN575" s="20"/>
      <c r="AO575" s="20"/>
      <c r="AP575" s="20"/>
      <c r="AQ575" s="20"/>
      <c r="AR575" s="23"/>
      <c r="AS575" s="23"/>
      <c r="AT575" s="23"/>
      <c r="AU575" s="23"/>
      <c r="AV575" s="23"/>
    </row>
    <row r="576" ht="15.75" customHeight="1">
      <c r="A576" s="17" t="str">
        <f t="shared" si="1"/>
        <v>South Sudan-Africa2001</v>
      </c>
      <c r="B576" s="17" t="s">
        <v>135</v>
      </c>
      <c r="C576" s="18" t="s">
        <v>75</v>
      </c>
      <c r="D576" s="19" t="s">
        <v>77</v>
      </c>
      <c r="E576" s="17">
        <v>3.75E11</v>
      </c>
      <c r="F576" s="18"/>
      <c r="G576" s="18"/>
      <c r="H576" s="18"/>
      <c r="I576" s="20" t="str">
        <f t="array" ref="I576:J576">IFNA(VLOOKUP(A576,ENERGY!$A$2:$F$2692,{5,6},0),0)</f>
        <v/>
      </c>
      <c r="J576" s="20"/>
      <c r="K576" s="20">
        <f t="array" ref="K576:S576">VLOOKUP(A576,'HUMAN RESOURCES'!$A$2:$M$2692,{2,3,4,5,6,7,8,9,10},0)</f>
        <v>0.042</v>
      </c>
      <c r="L576" s="20">
        <v>0.105</v>
      </c>
      <c r="M576" s="20">
        <v>51.0</v>
      </c>
      <c r="N576" s="20">
        <v>48.0</v>
      </c>
      <c r="O576" s="20">
        <v>0.446</v>
      </c>
      <c r="P576" s="20">
        <v>0.523</v>
      </c>
      <c r="Q576" s="20">
        <v>0.031</v>
      </c>
      <c r="R576" s="20">
        <v>6924455.0</v>
      </c>
      <c r="S576" s="20">
        <v>0.166</v>
      </c>
      <c r="T576" s="20" t="str">
        <f t="array" ref="T576:U576">VLOOKUP(A576,TOURISM!$A$2:$F$2692,{3,6},0)</f>
        <v/>
      </c>
      <c r="U576" s="20"/>
      <c r="V576" s="20" t="str">
        <f t="array" ref="V576:AA576">VLOOKUP(A576,BUSINESS!$A$2:$J$2692,{4,5,6,7,8,9},0)</f>
        <v/>
      </c>
      <c r="W576" s="20"/>
      <c r="X576" s="20"/>
      <c r="Y576" s="20"/>
      <c r="Z576" s="20"/>
      <c r="AA576" s="20"/>
      <c r="AB576" s="21">
        <f t="shared" si="2"/>
        <v>54155.88664</v>
      </c>
      <c r="AC576" s="20"/>
      <c r="AD576" s="20"/>
      <c r="AE576" s="20"/>
      <c r="AF576" s="22" t="b">
        <f t="shared" si="4"/>
        <v>0</v>
      </c>
      <c r="AG576" s="20" t="b">
        <f t="shared" si="5"/>
        <v>0</v>
      </c>
      <c r="AH576" s="20" t="b">
        <f t="shared" si="6"/>
        <v>0</v>
      </c>
      <c r="AI576" s="20" t="b">
        <f t="shared" si="7"/>
        <v>0</v>
      </c>
      <c r="AJ576" s="20"/>
      <c r="AK576" s="20"/>
      <c r="AL576" s="20"/>
      <c r="AM576" s="20"/>
      <c r="AN576" s="20"/>
      <c r="AO576" s="20"/>
      <c r="AP576" s="20"/>
      <c r="AQ576" s="20"/>
      <c r="AR576" s="23"/>
      <c r="AS576" s="23"/>
      <c r="AT576" s="23"/>
      <c r="AU576" s="23"/>
      <c r="AV576" s="23"/>
    </row>
    <row r="577" ht="15.75" customHeight="1">
      <c r="A577" s="17" t="str">
        <f t="shared" si="1"/>
        <v>South Sudan-Africa2002</v>
      </c>
      <c r="B577" s="17" t="s">
        <v>135</v>
      </c>
      <c r="C577" s="18" t="s">
        <v>75</v>
      </c>
      <c r="D577" s="19" t="s">
        <v>79</v>
      </c>
      <c r="E577" s="17">
        <v>3.77E11</v>
      </c>
      <c r="F577" s="18"/>
      <c r="G577" s="18"/>
      <c r="H577" s="18"/>
      <c r="I577" s="20" t="str">
        <f t="array" ref="I577:J577">IFNA(VLOOKUP(A577,ENERGY!$A$2:$F$2692,{5,6},0),0)</f>
        <v/>
      </c>
      <c r="J577" s="20"/>
      <c r="K577" s="20">
        <f t="array" ref="K577:S577">VLOOKUP(A577,'HUMAN RESOURCES'!$A$2:$M$2692,{2,3,4,5,6,7,8,9,10},0)</f>
        <v>0.041</v>
      </c>
      <c r="L577" s="20">
        <v>0.1</v>
      </c>
      <c r="M577" s="20">
        <v>51.0</v>
      </c>
      <c r="N577" s="20">
        <v>49.0</v>
      </c>
      <c r="O577" s="20">
        <v>0.445</v>
      </c>
      <c r="P577" s="20">
        <v>0.524</v>
      </c>
      <c r="Q577" s="20">
        <v>0.031</v>
      </c>
      <c r="R577" s="20">
        <v>7186820.0</v>
      </c>
      <c r="S577" s="20">
        <v>0.168</v>
      </c>
      <c r="T577" s="20" t="str">
        <f t="array" ref="T577:U577">VLOOKUP(A577,TOURISM!$A$2:$F$2692,{3,6},0)</f>
        <v/>
      </c>
      <c r="U577" s="20"/>
      <c r="V577" s="20" t="str">
        <f t="array" ref="V577:AA577">VLOOKUP(A577,BUSINESS!$A$2:$J$2692,{4,5,6,7,8,9},0)</f>
        <v/>
      </c>
      <c r="W577" s="20"/>
      <c r="X577" s="20"/>
      <c r="Y577" s="20"/>
      <c r="Z577" s="20"/>
      <c r="AA577" s="20"/>
      <c r="AB577" s="21">
        <f t="shared" si="2"/>
        <v>52457.13681</v>
      </c>
      <c r="AC577" s="20"/>
      <c r="AD577" s="20"/>
      <c r="AE577" s="20"/>
      <c r="AF577" s="22" t="b">
        <f t="shared" si="4"/>
        <v>0</v>
      </c>
      <c r="AG577" s="20" t="b">
        <f t="shared" si="5"/>
        <v>0</v>
      </c>
      <c r="AH577" s="20" t="b">
        <f t="shared" si="6"/>
        <v>0</v>
      </c>
      <c r="AI577" s="20" t="b">
        <f t="shared" si="7"/>
        <v>0</v>
      </c>
      <c r="AJ577" s="20"/>
      <c r="AK577" s="20"/>
      <c r="AL577" s="20"/>
      <c r="AM577" s="20"/>
      <c r="AN577" s="20"/>
      <c r="AO577" s="20"/>
      <c r="AP577" s="20"/>
      <c r="AQ577" s="20"/>
      <c r="AR577" s="23"/>
      <c r="AS577" s="23"/>
      <c r="AT577" s="23"/>
      <c r="AU577" s="23"/>
      <c r="AV577" s="23"/>
    </row>
    <row r="578" ht="15.75" customHeight="1">
      <c r="A578" s="17" t="str">
        <f t="shared" si="1"/>
        <v>South Sudan-Africa2003</v>
      </c>
      <c r="B578" s="17" t="s">
        <v>135</v>
      </c>
      <c r="C578" s="18" t="s">
        <v>75</v>
      </c>
      <c r="D578" s="19" t="s">
        <v>81</v>
      </c>
      <c r="E578" s="17">
        <v>3.77E11</v>
      </c>
      <c r="F578" s="18"/>
      <c r="G578" s="18"/>
      <c r="H578" s="18"/>
      <c r="I578" s="20" t="str">
        <f t="array" ref="I578:J578">IFNA(VLOOKUP(A578,ENERGY!$A$2:$F$2692,{5,6},0),0)</f>
        <v/>
      </c>
      <c r="J578" s="20"/>
      <c r="K578" s="20">
        <f t="array" ref="K578:S578">VLOOKUP(A578,'HUMAN RESOURCES'!$A$2:$M$2692,{2,3,4,5,6,7,8,9,10},0)</f>
        <v>0.041</v>
      </c>
      <c r="L578" s="20">
        <v>0.095</v>
      </c>
      <c r="M578" s="20">
        <v>51.0</v>
      </c>
      <c r="N578" s="20">
        <v>49.0</v>
      </c>
      <c r="O578" s="20">
        <v>0.444</v>
      </c>
      <c r="P578" s="20">
        <v>0.525</v>
      </c>
      <c r="Q578" s="20">
        <v>0.031</v>
      </c>
      <c r="R578" s="20">
        <v>7449905.0</v>
      </c>
      <c r="S578" s="20">
        <v>0.169</v>
      </c>
      <c r="T578" s="20" t="str">
        <f t="array" ref="T578:U578">VLOOKUP(A578,TOURISM!$A$2:$F$2692,{3,6},0)</f>
        <v/>
      </c>
      <c r="U578" s="20"/>
      <c r="V578" s="20" t="str">
        <f t="array" ref="V578:AA578">VLOOKUP(A578,BUSINESS!$A$2:$J$2692,{4,5,6,7,8,9},0)</f>
        <v/>
      </c>
      <c r="W578" s="20"/>
      <c r="X578" s="20"/>
      <c r="Y578" s="20"/>
      <c r="Z578" s="20"/>
      <c r="AA578" s="20"/>
      <c r="AB578" s="21">
        <f t="shared" si="2"/>
        <v>50604.67214</v>
      </c>
      <c r="AC578" s="20"/>
      <c r="AD578" s="20"/>
      <c r="AE578" s="20"/>
      <c r="AF578" s="22" t="b">
        <f t="shared" si="4"/>
        <v>0</v>
      </c>
      <c r="AG578" s="20" t="b">
        <f t="shared" si="5"/>
        <v>0</v>
      </c>
      <c r="AH578" s="20" t="b">
        <f t="shared" si="6"/>
        <v>0</v>
      </c>
      <c r="AI578" s="20" t="b">
        <f t="shared" si="7"/>
        <v>0</v>
      </c>
      <c r="AJ578" s="20"/>
      <c r="AK578" s="20"/>
      <c r="AL578" s="20"/>
      <c r="AM578" s="20"/>
      <c r="AN578" s="20"/>
      <c r="AO578" s="20"/>
      <c r="AP578" s="20"/>
      <c r="AQ578" s="20"/>
      <c r="AR578" s="23"/>
      <c r="AS578" s="23"/>
      <c r="AT578" s="23"/>
      <c r="AU578" s="23"/>
      <c r="AV578" s="23"/>
    </row>
    <row r="579" ht="15.75" customHeight="1">
      <c r="A579" s="17" t="str">
        <f t="shared" si="1"/>
        <v>South Sudan-Africa2004</v>
      </c>
      <c r="B579" s="17" t="s">
        <v>135</v>
      </c>
      <c r="C579" s="18" t="s">
        <v>75</v>
      </c>
      <c r="D579" s="19" t="s">
        <v>83</v>
      </c>
      <c r="E579" s="17">
        <v>3.78E11</v>
      </c>
      <c r="F579" s="18"/>
      <c r="G579" s="18"/>
      <c r="H579" s="18"/>
      <c r="I579" s="20" t="str">
        <f t="array" ref="I579:J579">IFNA(VLOOKUP(A579,ENERGY!$A$2:$F$2692,{5,6},0),0)</f>
        <v/>
      </c>
      <c r="J579" s="20"/>
      <c r="K579" s="20">
        <f t="array" ref="K579:S579">VLOOKUP(A579,'HUMAN RESOURCES'!$A$2:$M$2692,{2,3,4,5,6,7,8,9,10},0)</f>
        <v>0.04</v>
      </c>
      <c r="L579" s="20">
        <v>0.091</v>
      </c>
      <c r="M579" s="20">
        <v>52.0</v>
      </c>
      <c r="N579" s="20">
        <v>50.0</v>
      </c>
      <c r="O579" s="20">
        <v>0.442</v>
      </c>
      <c r="P579" s="20">
        <v>0.526</v>
      </c>
      <c r="Q579" s="20">
        <v>0.032</v>
      </c>
      <c r="R579" s="20">
        <v>7730180.0</v>
      </c>
      <c r="S579" s="20">
        <v>0.17</v>
      </c>
      <c r="T579" s="20" t="str">
        <f t="array" ref="T579:U579">VLOOKUP(A579,TOURISM!$A$2:$F$2692,{3,6},0)</f>
        <v/>
      </c>
      <c r="U579" s="20"/>
      <c r="V579" s="20" t="str">
        <f t="array" ref="V579:AA579">VLOOKUP(A579,BUSINESS!$A$2:$J$2692,{4,5,6,7,8,9},0)</f>
        <v/>
      </c>
      <c r="W579" s="20"/>
      <c r="X579" s="20"/>
      <c r="Y579" s="20"/>
      <c r="Z579" s="20"/>
      <c r="AA579" s="20"/>
      <c r="AB579" s="21">
        <f t="shared" si="2"/>
        <v>48899.24944</v>
      </c>
      <c r="AC579" s="20"/>
      <c r="AD579" s="20"/>
      <c r="AE579" s="20"/>
      <c r="AF579" s="22" t="b">
        <f t="shared" si="4"/>
        <v>0</v>
      </c>
      <c r="AG579" s="20" t="b">
        <f t="shared" si="5"/>
        <v>0</v>
      </c>
      <c r="AH579" s="20" t="b">
        <f t="shared" si="6"/>
        <v>0</v>
      </c>
      <c r="AI579" s="20" t="b">
        <f t="shared" si="7"/>
        <v>0</v>
      </c>
      <c r="AJ579" s="20"/>
      <c r="AK579" s="20"/>
      <c r="AL579" s="20"/>
      <c r="AM579" s="20"/>
      <c r="AN579" s="20"/>
      <c r="AO579" s="20"/>
      <c r="AP579" s="20"/>
      <c r="AQ579" s="20"/>
      <c r="AR579" s="23"/>
      <c r="AS579" s="23"/>
      <c r="AT579" s="23"/>
      <c r="AU579" s="23"/>
      <c r="AV579" s="23"/>
    </row>
    <row r="580" ht="15.75" customHeight="1">
      <c r="A580" s="17" t="str">
        <f t="shared" si="1"/>
        <v>South Sudan-Africa2005</v>
      </c>
      <c r="B580" s="17" t="s">
        <v>135</v>
      </c>
      <c r="C580" s="18" t="s">
        <v>75</v>
      </c>
      <c r="D580" s="19" t="s">
        <v>84</v>
      </c>
      <c r="E580" s="17">
        <v>3.78E11</v>
      </c>
      <c r="F580" s="18"/>
      <c r="G580" s="18"/>
      <c r="H580" s="18"/>
      <c r="I580" s="20">
        <f t="array" ref="I580:J580">IFNA(VLOOKUP(A580,ENERGY!$A$2:$F$2692,{5,6},0),0)</f>
        <v>0</v>
      </c>
      <c r="J580" s="20">
        <v>0.0</v>
      </c>
      <c r="K580" s="20">
        <f t="array" ref="K580:S580">VLOOKUP(A580,'HUMAN RESOURCES'!$A$2:$M$2692,{2,3,4,5,6,7,8,9,10},0)</f>
        <v>0.04</v>
      </c>
      <c r="L580" s="20">
        <v>0.087</v>
      </c>
      <c r="M580" s="20">
        <v>52.0</v>
      </c>
      <c r="N580" s="20">
        <v>50.0</v>
      </c>
      <c r="O580" s="20">
        <v>0.44</v>
      </c>
      <c r="P580" s="20">
        <v>0.527</v>
      </c>
      <c r="Q580" s="20">
        <v>0.032</v>
      </c>
      <c r="R580" s="20">
        <v>8039351.0</v>
      </c>
      <c r="S580" s="20">
        <v>0.172</v>
      </c>
      <c r="T580" s="20" t="str">
        <f t="array" ref="T580:U580">VLOOKUP(A580,TOURISM!$A$2:$F$2692,{3,6},0)</f>
        <v/>
      </c>
      <c r="U580" s="20"/>
      <c r="V580" s="20" t="str">
        <f t="array" ref="V580:AA580">VLOOKUP(A580,BUSINESS!$A$2:$J$2692,{4,5,6,7,8,9},0)</f>
        <v/>
      </c>
      <c r="W580" s="20"/>
      <c r="X580" s="20"/>
      <c r="Y580" s="20"/>
      <c r="Z580" s="20"/>
      <c r="AA580" s="20"/>
      <c r="AB580" s="21">
        <f t="shared" si="2"/>
        <v>47018.72079</v>
      </c>
      <c r="AC580" s="20"/>
      <c r="AD580" s="20"/>
      <c r="AE580" s="20"/>
      <c r="AF580" s="22" t="b">
        <f t="shared" si="4"/>
        <v>0</v>
      </c>
      <c r="AG580" s="20" t="b">
        <f t="shared" si="5"/>
        <v>0</v>
      </c>
      <c r="AH580" s="20" t="b">
        <f t="shared" si="6"/>
        <v>0</v>
      </c>
      <c r="AI580" s="20" t="b">
        <f t="shared" si="7"/>
        <v>0</v>
      </c>
      <c r="AJ580" s="20"/>
      <c r="AK580" s="20"/>
      <c r="AL580" s="20"/>
      <c r="AM580" s="20"/>
      <c r="AN580" s="20"/>
      <c r="AO580" s="20"/>
      <c r="AP580" s="20"/>
      <c r="AQ580" s="20"/>
      <c r="AR580" s="23"/>
      <c r="AS580" s="23"/>
      <c r="AT580" s="23"/>
      <c r="AU580" s="23"/>
      <c r="AV580" s="23"/>
    </row>
    <row r="581" ht="15.75" customHeight="1">
      <c r="A581" s="17" t="str">
        <f t="shared" si="1"/>
        <v>South Sudan-Africa2006</v>
      </c>
      <c r="B581" s="17" t="s">
        <v>135</v>
      </c>
      <c r="C581" s="18" t="s">
        <v>75</v>
      </c>
      <c r="D581" s="19" t="s">
        <v>85</v>
      </c>
      <c r="E581" s="17">
        <v>3.79E11</v>
      </c>
      <c r="F581" s="18"/>
      <c r="G581" s="18"/>
      <c r="H581" s="18"/>
      <c r="I581" s="20">
        <f t="array" ref="I581:J581">IFNA(VLOOKUP(A581,ENERGY!$A$2:$F$2692,{5,6},0),0)</f>
        <v>0</v>
      </c>
      <c r="J581" s="20">
        <v>0.0</v>
      </c>
      <c r="K581" s="20">
        <f t="array" ref="K581:S581">VLOOKUP(A581,'HUMAN RESOURCES'!$A$2:$M$2692,{2,3,4,5,6,7,8,9,10},0)</f>
        <v>0.039</v>
      </c>
      <c r="L581" s="20">
        <v>0.083</v>
      </c>
      <c r="M581" s="20">
        <v>53.0</v>
      </c>
      <c r="N581" s="20">
        <v>50.0</v>
      </c>
      <c r="O581" s="20">
        <v>0.438</v>
      </c>
      <c r="P581" s="20">
        <v>0.529</v>
      </c>
      <c r="Q581" s="20">
        <v>0.033</v>
      </c>
      <c r="R581" s="20">
        <v>8376893.0</v>
      </c>
      <c r="S581" s="20">
        <v>0.173</v>
      </c>
      <c r="T581" s="20" t="str">
        <f t="array" ref="T581:U581">VLOOKUP(A581,TOURISM!$A$2:$F$2692,{3,6},0)</f>
        <v/>
      </c>
      <c r="U581" s="20"/>
      <c r="V581" s="20" t="str">
        <f t="array" ref="V581:AA581">VLOOKUP(A581,BUSINESS!$A$2:$J$2692,{4,5,6,7,8,9},0)</f>
        <v/>
      </c>
      <c r="W581" s="20"/>
      <c r="X581" s="20"/>
      <c r="Y581" s="20"/>
      <c r="Z581" s="20"/>
      <c r="AA581" s="20"/>
      <c r="AB581" s="21">
        <f t="shared" si="2"/>
        <v>45243.50496</v>
      </c>
      <c r="AC581" s="20"/>
      <c r="AD581" s="20"/>
      <c r="AE581" s="20"/>
      <c r="AF581" s="22" t="b">
        <f t="shared" si="4"/>
        <v>0</v>
      </c>
      <c r="AG581" s="20" t="b">
        <f t="shared" si="5"/>
        <v>0</v>
      </c>
      <c r="AH581" s="20" t="b">
        <f t="shared" si="6"/>
        <v>0</v>
      </c>
      <c r="AI581" s="20" t="b">
        <f t="shared" si="7"/>
        <v>0</v>
      </c>
      <c r="AJ581" s="20"/>
      <c r="AK581" s="20"/>
      <c r="AL581" s="20"/>
      <c r="AM581" s="20"/>
      <c r="AN581" s="20"/>
      <c r="AO581" s="20"/>
      <c r="AP581" s="20"/>
      <c r="AQ581" s="20"/>
      <c r="AR581" s="23"/>
      <c r="AS581" s="23"/>
      <c r="AT581" s="23"/>
      <c r="AU581" s="23"/>
      <c r="AV581" s="23"/>
    </row>
    <row r="582" ht="15.75" customHeight="1">
      <c r="A582" s="17" t="str">
        <f t="shared" si="1"/>
        <v>South Sudan-Africa2007</v>
      </c>
      <c r="B582" s="17" t="s">
        <v>135</v>
      </c>
      <c r="C582" s="18" t="s">
        <v>75</v>
      </c>
      <c r="D582" s="19" t="s">
        <v>86</v>
      </c>
      <c r="E582" s="17">
        <v>3.79E11</v>
      </c>
      <c r="F582" s="18"/>
      <c r="G582" s="18"/>
      <c r="H582" s="18"/>
      <c r="I582" s="20" t="str">
        <f t="array" ref="I582:J582">IFNA(VLOOKUP(A582,ENERGY!$A$2:$F$2692,{5,6},0),0)</f>
        <v/>
      </c>
      <c r="J582" s="20"/>
      <c r="K582" s="20">
        <f t="array" ref="K582:S582">VLOOKUP(A582,'HUMAN RESOURCES'!$A$2:$M$2692,{2,3,4,5,6,7,8,9,10},0)</f>
        <v>0.039</v>
      </c>
      <c r="L582" s="20">
        <v>0.079</v>
      </c>
      <c r="M582" s="20">
        <v>53.0</v>
      </c>
      <c r="N582" s="20">
        <v>51.0</v>
      </c>
      <c r="O582" s="20">
        <v>0.436</v>
      </c>
      <c r="P582" s="20">
        <v>0.531</v>
      </c>
      <c r="Q582" s="20">
        <v>0.033</v>
      </c>
      <c r="R582" s="20">
        <v>8736736.0</v>
      </c>
      <c r="S582" s="20">
        <v>0.174</v>
      </c>
      <c r="T582" s="20" t="str">
        <f t="array" ref="T582:U582">VLOOKUP(A582,TOURISM!$A$2:$F$2692,{3,6},0)</f>
        <v/>
      </c>
      <c r="U582" s="20"/>
      <c r="V582" s="20" t="str">
        <f t="array" ref="V582:AA582">VLOOKUP(A582,BUSINESS!$A$2:$J$2692,{4,5,6,7,8,9},0)</f>
        <v/>
      </c>
      <c r="W582" s="20"/>
      <c r="X582" s="20"/>
      <c r="Y582" s="20"/>
      <c r="Z582" s="20"/>
      <c r="AA582" s="20"/>
      <c r="AB582" s="21">
        <f t="shared" si="2"/>
        <v>43380.0449</v>
      </c>
      <c r="AC582" s="20"/>
      <c r="AD582" s="20"/>
      <c r="AE582" s="20"/>
      <c r="AF582" s="22" t="b">
        <f t="shared" si="4"/>
        <v>0</v>
      </c>
      <c r="AG582" s="20" t="b">
        <f t="shared" si="5"/>
        <v>0</v>
      </c>
      <c r="AH582" s="20" t="b">
        <f t="shared" si="6"/>
        <v>0</v>
      </c>
      <c r="AI582" s="20" t="b">
        <f t="shared" si="7"/>
        <v>0</v>
      </c>
      <c r="AJ582" s="20"/>
      <c r="AK582" s="20"/>
      <c r="AL582" s="20"/>
      <c r="AM582" s="20"/>
      <c r="AN582" s="20"/>
      <c r="AO582" s="20"/>
      <c r="AP582" s="20"/>
      <c r="AQ582" s="20"/>
      <c r="AR582" s="23"/>
      <c r="AS582" s="23"/>
      <c r="AT582" s="23"/>
      <c r="AU582" s="23"/>
      <c r="AV582" s="23"/>
    </row>
    <row r="583" ht="15.75" customHeight="1">
      <c r="A583" s="17" t="str">
        <f t="shared" si="1"/>
        <v>South Sudan-Africa2008</v>
      </c>
      <c r="B583" s="17" t="s">
        <v>135</v>
      </c>
      <c r="C583" s="18" t="s">
        <v>75</v>
      </c>
      <c r="D583" s="19" t="s">
        <v>87</v>
      </c>
      <c r="E583" s="17">
        <v>3.81E11</v>
      </c>
      <c r="F583" s="18">
        <v>0.02</v>
      </c>
      <c r="G583" s="18">
        <v>34.0</v>
      </c>
      <c r="H583" s="18"/>
      <c r="I583" s="20" t="str">
        <f t="array" ref="I583:J583">IFNA(VLOOKUP(A583,ENERGY!$A$2:$F$2692,{5,6},0),0)</f>
        <v/>
      </c>
      <c r="J583" s="20"/>
      <c r="K583" s="20">
        <f t="array" ref="K583:S583">VLOOKUP(A583,'HUMAN RESOURCES'!$A$2:$M$2692,{2,3,4,5,6,7,8,9,10},0)</f>
        <v>0.038</v>
      </c>
      <c r="L583" s="20">
        <v>0.076</v>
      </c>
      <c r="M583" s="20">
        <v>53.0</v>
      </c>
      <c r="N583" s="20">
        <v>51.0</v>
      </c>
      <c r="O583" s="20">
        <v>0.434</v>
      </c>
      <c r="P583" s="20">
        <v>0.533</v>
      </c>
      <c r="Q583" s="20">
        <v>0.033</v>
      </c>
      <c r="R583" s="20">
        <v>9118386.0</v>
      </c>
      <c r="S583" s="20">
        <v>0.176</v>
      </c>
      <c r="T583" s="20" t="str">
        <f t="array" ref="T583:U583">VLOOKUP(A583,TOURISM!$A$2:$F$2692,{3,6},0)</f>
        <v/>
      </c>
      <c r="U583" s="20"/>
      <c r="V583" s="20" t="str">
        <f t="array" ref="V583:AA583">VLOOKUP(A583,BUSINESS!$A$2:$J$2692,{4,5,6,7,8,9},0)</f>
        <v/>
      </c>
      <c r="W583" s="20"/>
      <c r="X583" s="20"/>
      <c r="Y583" s="20"/>
      <c r="Z583" s="20"/>
      <c r="AA583" s="20"/>
      <c r="AB583" s="21">
        <f t="shared" si="2"/>
        <v>41783.71041</v>
      </c>
      <c r="AC583" s="20"/>
      <c r="AD583" s="20"/>
      <c r="AE583" s="20"/>
      <c r="AF583" s="22" t="b">
        <f t="shared" si="4"/>
        <v>0</v>
      </c>
      <c r="AG583" s="20" t="b">
        <f t="shared" si="5"/>
        <v>0</v>
      </c>
      <c r="AH583" s="20" t="b">
        <f t="shared" si="6"/>
        <v>0</v>
      </c>
      <c r="AI583" s="20" t="b">
        <f t="shared" si="7"/>
        <v>0</v>
      </c>
      <c r="AJ583" s="20"/>
      <c r="AK583" s="20"/>
      <c r="AL583" s="20"/>
      <c r="AM583" s="20"/>
      <c r="AN583" s="20"/>
      <c r="AO583" s="20"/>
      <c r="AP583" s="20"/>
      <c r="AQ583" s="20"/>
      <c r="AR583" s="23"/>
      <c r="AS583" s="23"/>
      <c r="AT583" s="23"/>
      <c r="AU583" s="23"/>
      <c r="AV583" s="23"/>
    </row>
    <row r="584" ht="15.75" customHeight="1">
      <c r="A584" s="17" t="str">
        <f t="shared" si="1"/>
        <v>South Sudan-Africa2009</v>
      </c>
      <c r="B584" s="17" t="s">
        <v>135</v>
      </c>
      <c r="C584" s="18" t="s">
        <v>75</v>
      </c>
      <c r="D584" s="19" t="s">
        <v>88</v>
      </c>
      <c r="E584" s="17">
        <v>3.82E11</v>
      </c>
      <c r="F584" s="18">
        <v>0.024</v>
      </c>
      <c r="G584" s="18">
        <v>30.0</v>
      </c>
      <c r="H584" s="18"/>
      <c r="I584" s="20">
        <f t="array" ref="I584:J584">IFNA(VLOOKUP(A584,ENERGY!$A$2:$F$2692,{5,6},0),0)</f>
        <v>0</v>
      </c>
      <c r="J584" s="20">
        <v>0.0</v>
      </c>
      <c r="K584" s="20">
        <f t="array" ref="K584:S584">VLOOKUP(A584,'HUMAN RESOURCES'!$A$2:$M$2692,{2,3,4,5,6,7,8,9,10},0)</f>
        <v>0.038</v>
      </c>
      <c r="L584" s="20">
        <v>0.073</v>
      </c>
      <c r="M584" s="20">
        <v>54.0</v>
      </c>
      <c r="N584" s="20">
        <v>52.0</v>
      </c>
      <c r="O584" s="20">
        <v>0.431</v>
      </c>
      <c r="P584" s="20">
        <v>0.535</v>
      </c>
      <c r="Q584" s="20">
        <v>0.034</v>
      </c>
      <c r="R584" s="20">
        <v>9520571.0</v>
      </c>
      <c r="S584" s="20">
        <v>0.177</v>
      </c>
      <c r="T584" s="20" t="str">
        <f t="array" ref="T584:U584">VLOOKUP(A584,TOURISM!$A$2:$F$2692,{3,6},0)</f>
        <v/>
      </c>
      <c r="U584" s="20"/>
      <c r="V584" s="20" t="str">
        <f t="array" ref="V584:AA584">VLOOKUP(A584,BUSINESS!$A$2:$J$2692,{4,5,6,7,8,9},0)</f>
        <v/>
      </c>
      <c r="W584" s="20"/>
      <c r="X584" s="20"/>
      <c r="Y584" s="20"/>
      <c r="Z584" s="20"/>
      <c r="AA584" s="20"/>
      <c r="AB584" s="21">
        <f t="shared" si="2"/>
        <v>40123.64384</v>
      </c>
      <c r="AC584" s="20"/>
      <c r="AD584" s="20"/>
      <c r="AE584" s="20"/>
      <c r="AF584" s="22" t="b">
        <f t="shared" si="4"/>
        <v>0</v>
      </c>
      <c r="AG584" s="20" t="b">
        <f t="shared" si="5"/>
        <v>0</v>
      </c>
      <c r="AH584" s="20" t="b">
        <f t="shared" si="6"/>
        <v>0</v>
      </c>
      <c r="AI584" s="20" t="b">
        <f t="shared" si="7"/>
        <v>0</v>
      </c>
      <c r="AJ584" s="20"/>
      <c r="AK584" s="20"/>
      <c r="AL584" s="20"/>
      <c r="AM584" s="20"/>
      <c r="AN584" s="20"/>
      <c r="AO584" s="20"/>
      <c r="AP584" s="20"/>
      <c r="AQ584" s="20"/>
      <c r="AR584" s="23"/>
      <c r="AS584" s="23"/>
      <c r="AT584" s="23"/>
      <c r="AU584" s="23"/>
      <c r="AV584" s="23"/>
    </row>
    <row r="585" ht="15.75" customHeight="1">
      <c r="A585" s="17" t="str">
        <f t="shared" si="1"/>
        <v>South Sudan-Africa2010</v>
      </c>
      <c r="B585" s="17" t="s">
        <v>135</v>
      </c>
      <c r="C585" s="18" t="s">
        <v>75</v>
      </c>
      <c r="D585" s="19" t="s">
        <v>89</v>
      </c>
      <c r="E585" s="17">
        <v>3.84E11</v>
      </c>
      <c r="F585" s="18">
        <v>0.021</v>
      </c>
      <c r="G585" s="18">
        <v>32.0</v>
      </c>
      <c r="H585" s="18"/>
      <c r="I585" s="20" t="str">
        <f t="array" ref="I585:J585">IFNA(VLOOKUP(A585,ENERGY!$A$2:$F$2692,{5,6},0),0)</f>
        <v/>
      </c>
      <c r="J585" s="20"/>
      <c r="K585" s="20">
        <f t="array" ref="K585:S585">VLOOKUP(A585,'HUMAN RESOURCES'!$A$2:$M$2692,{2,3,4,5,6,7,8,9,10},0)</f>
        <v>0.037</v>
      </c>
      <c r="L585" s="20">
        <v>0.071</v>
      </c>
      <c r="M585" s="20">
        <v>54.0</v>
      </c>
      <c r="N585" s="20">
        <v>52.0</v>
      </c>
      <c r="O585" s="20">
        <v>0.428</v>
      </c>
      <c r="P585" s="20">
        <v>0.538</v>
      </c>
      <c r="Q585" s="20">
        <v>0.034</v>
      </c>
      <c r="R585" s="20">
        <v>9940929.0</v>
      </c>
      <c r="S585" s="20">
        <v>0.179</v>
      </c>
      <c r="T585" s="20" t="str">
        <f t="array" ref="T585:U585">VLOOKUP(A585,TOURISM!$A$2:$F$2692,{3,6},0)</f>
        <v/>
      </c>
      <c r="U585" s="20"/>
      <c r="V585" s="20" t="str">
        <f t="array" ref="V585:AA585">VLOOKUP(A585,BUSINESS!$A$2:$J$2692,{4,5,6,7,8,9},0)</f>
        <v/>
      </c>
      <c r="W585" s="20"/>
      <c r="X585" s="20"/>
      <c r="Y585" s="20"/>
      <c r="Z585" s="20"/>
      <c r="AA585" s="20"/>
      <c r="AB585" s="21">
        <f t="shared" si="2"/>
        <v>38628.18053</v>
      </c>
      <c r="AC585" s="20"/>
      <c r="AD585" s="20"/>
      <c r="AE585" s="20"/>
      <c r="AF585" s="22" t="b">
        <f t="shared" si="4"/>
        <v>0</v>
      </c>
      <c r="AG585" s="20" t="b">
        <f t="shared" si="5"/>
        <v>0</v>
      </c>
      <c r="AH585" s="20" t="b">
        <f t="shared" si="6"/>
        <v>0</v>
      </c>
      <c r="AI585" s="20" t="b">
        <f t="shared" si="7"/>
        <v>0</v>
      </c>
      <c r="AJ585" s="20"/>
      <c r="AK585" s="20"/>
      <c r="AL585" s="20"/>
      <c r="AM585" s="20"/>
      <c r="AN585" s="20"/>
      <c r="AO585" s="20"/>
      <c r="AP585" s="20"/>
      <c r="AQ585" s="20"/>
      <c r="AR585" s="23"/>
      <c r="AS585" s="23"/>
      <c r="AT585" s="23"/>
      <c r="AU585" s="23"/>
      <c r="AV585" s="23"/>
    </row>
    <row r="586" ht="15.75" customHeight="1">
      <c r="A586" s="17" t="str">
        <f t="shared" si="1"/>
        <v>South Sudan-Africa2011</v>
      </c>
      <c r="B586" s="17" t="s">
        <v>135</v>
      </c>
      <c r="C586" s="18" t="s">
        <v>75</v>
      </c>
      <c r="D586" s="19" t="s">
        <v>90</v>
      </c>
      <c r="E586" s="17">
        <v>3.84E11</v>
      </c>
      <c r="F586" s="18">
        <v>0.017</v>
      </c>
      <c r="G586" s="18">
        <v>32.0</v>
      </c>
      <c r="H586" s="18"/>
      <c r="I586" s="20">
        <f t="array" ref="I586:J586">IFNA(VLOOKUP(A586,ENERGY!$A$2:$F$2692,{5,6},0),0)</f>
        <v>0</v>
      </c>
      <c r="J586" s="20">
        <v>0.0</v>
      </c>
      <c r="K586" s="20">
        <f t="array" ref="K586:S586">VLOOKUP(A586,'HUMAN RESOURCES'!$A$2:$M$2692,{2,3,4,5,6,7,8,9,10},0)</f>
        <v>0.037</v>
      </c>
      <c r="L586" s="20">
        <v>0.068</v>
      </c>
      <c r="M586" s="20">
        <v>55.0</v>
      </c>
      <c r="N586" s="20">
        <v>53.0</v>
      </c>
      <c r="O586" s="20">
        <v>0.426</v>
      </c>
      <c r="P586" s="20">
        <v>0.54</v>
      </c>
      <c r="Q586" s="20">
        <v>0.034</v>
      </c>
      <c r="R586" s="20">
        <v>1.038111E7</v>
      </c>
      <c r="S586" s="20">
        <v>0.18</v>
      </c>
      <c r="T586" s="20" t="str">
        <f t="array" ref="T586:U586">VLOOKUP(A586,TOURISM!$A$2:$F$2692,{3,6},0)</f>
        <v/>
      </c>
      <c r="U586" s="20"/>
      <c r="V586" s="20" t="str">
        <f t="array" ref="V586:AA586">VLOOKUP(A586,BUSINESS!$A$2:$J$2692,{4,5,6,7,8,9},0)</f>
        <v/>
      </c>
      <c r="W586" s="20"/>
      <c r="X586" s="20"/>
      <c r="Y586" s="20"/>
      <c r="Z586" s="20"/>
      <c r="AA586" s="20">
        <v>0.173</v>
      </c>
      <c r="AB586" s="21">
        <f t="shared" si="2"/>
        <v>36990.26405</v>
      </c>
      <c r="AC586" s="20"/>
      <c r="AD586" s="20"/>
      <c r="AE586" s="20"/>
      <c r="AF586" s="22" t="b">
        <f t="shared" si="4"/>
        <v>0</v>
      </c>
      <c r="AG586" s="20" t="b">
        <f t="shared" si="5"/>
        <v>0</v>
      </c>
      <c r="AH586" s="20" t="b">
        <f t="shared" si="6"/>
        <v>0</v>
      </c>
      <c r="AI586" s="20" t="b">
        <f t="shared" si="7"/>
        <v>0</v>
      </c>
      <c r="AJ586" s="20"/>
      <c r="AK586" s="20"/>
      <c r="AL586" s="20"/>
      <c r="AM586" s="20"/>
      <c r="AN586" s="20"/>
      <c r="AO586" s="20"/>
      <c r="AP586" s="20"/>
      <c r="AQ586" s="20"/>
      <c r="AR586" s="23"/>
      <c r="AS586" s="23"/>
      <c r="AT586" s="23"/>
      <c r="AU586" s="23"/>
      <c r="AV586" s="23"/>
    </row>
    <row r="587" ht="15.75" customHeight="1">
      <c r="A587" s="17" t="str">
        <f t="shared" si="1"/>
        <v>South Sudan-Africa2012</v>
      </c>
      <c r="B587" s="17" t="s">
        <v>135</v>
      </c>
      <c r="C587" s="18" t="s">
        <v>75</v>
      </c>
      <c r="D587" s="19" t="s">
        <v>91</v>
      </c>
      <c r="E587" s="17">
        <v>3.85E11</v>
      </c>
      <c r="F587" s="18">
        <v>0.026</v>
      </c>
      <c r="G587" s="18">
        <v>27.0</v>
      </c>
      <c r="H587" s="18"/>
      <c r="I587" s="20" t="str">
        <f t="array" ref="I587:J587">IFNA(VLOOKUP(A587,ENERGY!$A$2:$F$2692,{5,6},0),0)</f>
        <v/>
      </c>
      <c r="J587" s="20"/>
      <c r="K587" s="20">
        <f t="array" ref="K587:S587">VLOOKUP(A587,'HUMAN RESOURCES'!$A$2:$M$2692,{2,3,4,5,6,7,8,9,10},0)</f>
        <v>0.037</v>
      </c>
      <c r="L587" s="20">
        <v>0.066</v>
      </c>
      <c r="M587" s="20">
        <v>56.0</v>
      </c>
      <c r="N587" s="20">
        <v>54.0</v>
      </c>
      <c r="O587" s="20">
        <v>0.423</v>
      </c>
      <c r="P587" s="20">
        <v>0.543</v>
      </c>
      <c r="Q587" s="20">
        <v>0.035</v>
      </c>
      <c r="R587" s="20">
        <v>1.0837527E7</v>
      </c>
      <c r="S587" s="20">
        <v>0.182</v>
      </c>
      <c r="T587" s="20" t="str">
        <f t="array" ref="T587:U587">VLOOKUP(A587,TOURISM!$A$2:$F$2692,{3,6},0)</f>
        <v/>
      </c>
      <c r="U587" s="20"/>
      <c r="V587" s="20">
        <f t="array" ref="V587:AA587">VLOOKUP(A587,BUSINESS!$A$2:$J$2692,{4,5,6,7,8,9},0)</f>
        <v>0.263</v>
      </c>
      <c r="W587" s="20">
        <v>17.0</v>
      </c>
      <c r="X587" s="20">
        <v>184.0</v>
      </c>
      <c r="Y587" s="20">
        <v>218.0</v>
      </c>
      <c r="Z587" s="20"/>
      <c r="AA587" s="20">
        <v>0.212</v>
      </c>
      <c r="AB587" s="21">
        <f t="shared" si="2"/>
        <v>35524.70965</v>
      </c>
      <c r="AC587" s="20"/>
      <c r="AD587" s="20"/>
      <c r="AE587" s="20"/>
      <c r="AF587" s="22" t="b">
        <f t="shared" si="4"/>
        <v>0</v>
      </c>
      <c r="AG587" s="20" t="b">
        <f t="shared" si="5"/>
        <v>0</v>
      </c>
      <c r="AH587" s="20" t="b">
        <f t="shared" si="6"/>
        <v>0</v>
      </c>
      <c r="AI587" s="20" t="b">
        <f t="shared" si="7"/>
        <v>0</v>
      </c>
      <c r="AJ587" s="20"/>
      <c r="AK587" s="20"/>
      <c r="AL587" s="20"/>
      <c r="AM587" s="20"/>
      <c r="AN587" s="20"/>
      <c r="AO587" s="20"/>
      <c r="AP587" s="20"/>
      <c r="AQ587" s="20"/>
      <c r="AR587" s="23"/>
      <c r="AS587" s="23"/>
      <c r="AT587" s="23"/>
      <c r="AU587" s="23"/>
      <c r="AV587" s="23"/>
    </row>
    <row r="588" ht="15.75" customHeight="1">
      <c r="A588" s="17" t="str">
        <f t="shared" si="1"/>
        <v>Sudan-Africa2000</v>
      </c>
      <c r="B588" s="17" t="s">
        <v>136</v>
      </c>
      <c r="C588" s="18" t="s">
        <v>75</v>
      </c>
      <c r="D588" s="19" t="s">
        <v>76</v>
      </c>
      <c r="E588" s="17">
        <v>6.31E11</v>
      </c>
      <c r="F588" s="18">
        <v>0.034</v>
      </c>
      <c r="G588" s="18">
        <v>15.0</v>
      </c>
      <c r="H588" s="18"/>
      <c r="I588" s="20" t="str">
        <f t="array" ref="I588:J588">IFNA(VLOOKUP(A588,ENERGY!$A$2:$F$2692,{5,6},0),0)</f>
        <v/>
      </c>
      <c r="J588" s="20"/>
      <c r="K588" s="20">
        <f t="array" ref="K588:S588">VLOOKUP(A588,'HUMAN RESOURCES'!$A$2:$M$2692,{2,3,4,5,6,7,8,9,10},0)</f>
        <v>0.04</v>
      </c>
      <c r="L588" s="20">
        <v>0.069</v>
      </c>
      <c r="M588" s="20">
        <v>60.0</v>
      </c>
      <c r="N588" s="20">
        <v>56.0</v>
      </c>
      <c r="O588" s="20">
        <v>0.437</v>
      </c>
      <c r="P588" s="20">
        <v>0.533</v>
      </c>
      <c r="Q588" s="20">
        <v>0.03</v>
      </c>
      <c r="R588" s="20">
        <v>2.7729798E7</v>
      </c>
      <c r="S588" s="20">
        <v>0.325</v>
      </c>
      <c r="T588" s="20">
        <f t="array" ref="T588:U588">VLOOKUP(A588,TOURISM!$A$2:$F$2692,{3,6},0)</f>
        <v>5000000</v>
      </c>
      <c r="U588" s="20">
        <v>5.5E7</v>
      </c>
      <c r="V588" s="20" t="str">
        <f t="array" ref="V588:AA588">VLOOKUP(A588,BUSINESS!$A$2:$J$2692,{4,5,6,7,8,9},0)</f>
        <v/>
      </c>
      <c r="W588" s="20"/>
      <c r="X588" s="20"/>
      <c r="Y588" s="20"/>
      <c r="Z588" s="20">
        <v>0.0</v>
      </c>
      <c r="AA588" s="20">
        <v>0.001</v>
      </c>
      <c r="AB588" s="21">
        <f t="shared" si="2"/>
        <v>22755.3046</v>
      </c>
      <c r="AC588" s="20"/>
      <c r="AD588" s="20"/>
      <c r="AE588" s="20">
        <f t="shared" ref="AE588:AE611" si="185">U588/R588</f>
        <v>1.983425916</v>
      </c>
      <c r="AF588" s="22" t="b">
        <f t="shared" si="4"/>
        <v>0</v>
      </c>
      <c r="AG588" s="20" t="b">
        <f t="shared" si="5"/>
        <v>0</v>
      </c>
      <c r="AH588" s="20" t="b">
        <f t="shared" si="6"/>
        <v>0</v>
      </c>
      <c r="AI588" s="20" t="b">
        <f t="shared" si="7"/>
        <v>0</v>
      </c>
      <c r="AJ588" s="20"/>
      <c r="AK588" s="20"/>
      <c r="AL588" s="20"/>
      <c r="AM588" s="20"/>
      <c r="AN588" s="20"/>
      <c r="AO588" s="20"/>
      <c r="AP588" s="20"/>
      <c r="AQ588" s="20"/>
      <c r="AR588" s="23"/>
      <c r="AS588" s="23"/>
      <c r="AT588" s="23"/>
      <c r="AU588" s="23"/>
      <c r="AV588" s="23"/>
    </row>
    <row r="589" ht="15.75" customHeight="1">
      <c r="A589" s="17" t="str">
        <f t="shared" si="1"/>
        <v>Sudan-Africa2001</v>
      </c>
      <c r="B589" s="17" t="s">
        <v>136</v>
      </c>
      <c r="C589" s="18" t="s">
        <v>75</v>
      </c>
      <c r="D589" s="19" t="s">
        <v>77</v>
      </c>
      <c r="E589" s="17">
        <v>6.38E11</v>
      </c>
      <c r="F589" s="18">
        <v>0.035</v>
      </c>
      <c r="G589" s="18">
        <v>16.0</v>
      </c>
      <c r="H589" s="18"/>
      <c r="I589" s="20">
        <f t="array" ref="I589:J589">IFNA(VLOOKUP(A589,ENERGY!$A$2:$F$2692,{5,6},0),0)</f>
        <v>16622</v>
      </c>
      <c r="J589" s="20"/>
      <c r="K589" s="20">
        <f t="array" ref="K589:S589">VLOOKUP(A589,'HUMAN RESOURCES'!$A$2:$M$2692,{2,3,4,5,6,7,8,9,10},0)</f>
        <v>0.039</v>
      </c>
      <c r="L589" s="20">
        <v>0.067</v>
      </c>
      <c r="M589" s="20">
        <v>60.0</v>
      </c>
      <c r="N589" s="20">
        <v>57.0</v>
      </c>
      <c r="O589" s="20">
        <v>0.436</v>
      </c>
      <c r="P589" s="20">
        <v>0.534</v>
      </c>
      <c r="Q589" s="20">
        <v>0.03</v>
      </c>
      <c r="R589" s="20">
        <v>2.843481E7</v>
      </c>
      <c r="S589" s="20">
        <v>0.325</v>
      </c>
      <c r="T589" s="20">
        <f t="array" ref="T589:U589">VLOOKUP(A589,TOURISM!$A$2:$F$2692,{3,6},0)</f>
        <v>3000000</v>
      </c>
      <c r="U589" s="20">
        <v>7.4E7</v>
      </c>
      <c r="V589" s="20" t="str">
        <f t="array" ref="V589:AA589">VLOOKUP(A589,BUSINESS!$A$2:$J$2692,{4,5,6,7,8,9},0)</f>
        <v/>
      </c>
      <c r="W589" s="20"/>
      <c r="X589" s="20"/>
      <c r="Y589" s="20"/>
      <c r="Z589" s="20">
        <v>0.001</v>
      </c>
      <c r="AA589" s="20">
        <v>0.003</v>
      </c>
      <c r="AB589" s="21">
        <f t="shared" si="2"/>
        <v>22437.28725</v>
      </c>
      <c r="AC589" s="20">
        <f t="shared" ref="AC589:AC591" si="186">I589/R589</f>
        <v>0.0005845651861</v>
      </c>
      <c r="AD589" s="20"/>
      <c r="AE589" s="20">
        <f t="shared" si="185"/>
        <v>2.602443976</v>
      </c>
      <c r="AF589" s="22" t="b">
        <f t="shared" si="4"/>
        <v>0</v>
      </c>
      <c r="AG589" s="20" t="b">
        <f t="shared" si="5"/>
        <v>0</v>
      </c>
      <c r="AH589" s="20" t="b">
        <f t="shared" si="6"/>
        <v>0</v>
      </c>
      <c r="AI589" s="20" t="b">
        <f t="shared" si="7"/>
        <v>0</v>
      </c>
      <c r="AJ589" s="20"/>
      <c r="AK589" s="20"/>
      <c r="AL589" s="20"/>
      <c r="AM589" s="20"/>
      <c r="AN589" s="20"/>
      <c r="AO589" s="20"/>
      <c r="AP589" s="20"/>
      <c r="AQ589" s="20"/>
      <c r="AR589" s="23"/>
      <c r="AS589" s="23"/>
      <c r="AT589" s="23"/>
      <c r="AU589" s="23"/>
      <c r="AV589" s="23"/>
    </row>
    <row r="590" ht="15.75" customHeight="1">
      <c r="A590" s="17" t="str">
        <f t="shared" si="1"/>
        <v>Sudan-Africa2002</v>
      </c>
      <c r="B590" s="17" t="s">
        <v>136</v>
      </c>
      <c r="C590" s="18" t="s">
        <v>75</v>
      </c>
      <c r="D590" s="19" t="s">
        <v>79</v>
      </c>
      <c r="E590" s="17">
        <v>6.45E11</v>
      </c>
      <c r="F590" s="18">
        <v>0.036</v>
      </c>
      <c r="G590" s="18">
        <v>18.0</v>
      </c>
      <c r="H590" s="18"/>
      <c r="I590" s="20">
        <f t="array" ref="I590:J590">IFNA(VLOOKUP(A590,ENERGY!$A$2:$F$2692,{5,6},0),0)</f>
        <v>16605</v>
      </c>
      <c r="J590" s="20">
        <v>14173.0</v>
      </c>
      <c r="K590" s="20">
        <f t="array" ref="K590:S590">VLOOKUP(A590,'HUMAN RESOURCES'!$A$2:$M$2692,{2,3,4,5,6,7,8,9,10},0)</f>
        <v>0.039</v>
      </c>
      <c r="L590" s="20">
        <v>0.066</v>
      </c>
      <c r="M590" s="20">
        <v>61.0</v>
      </c>
      <c r="N590" s="20">
        <v>57.0</v>
      </c>
      <c r="O590" s="20">
        <v>0.435</v>
      </c>
      <c r="P590" s="20">
        <v>0.535</v>
      </c>
      <c r="Q590" s="20">
        <v>0.03</v>
      </c>
      <c r="R590" s="20">
        <v>2.9186427E7</v>
      </c>
      <c r="S590" s="20">
        <v>0.326</v>
      </c>
      <c r="T590" s="20">
        <f t="array" ref="T590:U590">VLOOKUP(A590,TOURISM!$A$2:$F$2692,{3,6},0)</f>
        <v>108000000</v>
      </c>
      <c r="U590" s="20">
        <v>9.1E7</v>
      </c>
      <c r="V590" s="20" t="str">
        <f t="array" ref="V590:AA590">VLOOKUP(A590,BUSINESS!$A$2:$J$2692,{4,5,6,7,8,9},0)</f>
        <v/>
      </c>
      <c r="W590" s="20"/>
      <c r="X590" s="20"/>
      <c r="Y590" s="20"/>
      <c r="Z590" s="20">
        <v>0.004</v>
      </c>
      <c r="AA590" s="20">
        <v>0.005</v>
      </c>
      <c r="AB590" s="21">
        <f t="shared" si="2"/>
        <v>22099.31349</v>
      </c>
      <c r="AC590" s="20">
        <f t="shared" si="186"/>
        <v>0.0005689288381</v>
      </c>
      <c r="AD590" s="20">
        <f t="shared" ref="AD590:AD591" si="187">J590/R590</f>
        <v>0.0004856024343</v>
      </c>
      <c r="AE590" s="20">
        <f t="shared" si="185"/>
        <v>3.11788764</v>
      </c>
      <c r="AF590" s="22" t="b">
        <f t="shared" si="4"/>
        <v>0</v>
      </c>
      <c r="AG590" s="20" t="b">
        <f t="shared" si="5"/>
        <v>0</v>
      </c>
      <c r="AH590" s="20" t="b">
        <f t="shared" si="6"/>
        <v>0</v>
      </c>
      <c r="AI590" s="20" t="b">
        <f t="shared" si="7"/>
        <v>0</v>
      </c>
      <c r="AJ590" s="20"/>
      <c r="AK590" s="20"/>
      <c r="AL590" s="20"/>
      <c r="AM590" s="20"/>
      <c r="AN590" s="20"/>
      <c r="AO590" s="20"/>
      <c r="AP590" s="20"/>
      <c r="AQ590" s="20"/>
      <c r="AR590" s="23"/>
      <c r="AS590" s="23"/>
      <c r="AT590" s="23"/>
      <c r="AU590" s="23"/>
      <c r="AV590" s="23"/>
    </row>
    <row r="591" ht="15.75" customHeight="1">
      <c r="A591" s="17" t="str">
        <f t="shared" si="1"/>
        <v>Sudan-Africa2003</v>
      </c>
      <c r="B591" s="17" t="s">
        <v>136</v>
      </c>
      <c r="C591" s="18" t="s">
        <v>75</v>
      </c>
      <c r="D591" s="19" t="s">
        <v>81</v>
      </c>
      <c r="E591" s="17">
        <v>6.47E11</v>
      </c>
      <c r="F591" s="18">
        <v>0.038</v>
      </c>
      <c r="G591" s="18">
        <v>23.0</v>
      </c>
      <c r="H591" s="18"/>
      <c r="I591" s="20">
        <f t="array" ref="I591:J591">IFNA(VLOOKUP(A591,ENERGY!$A$2:$F$2692,{5,6},0),0)</f>
        <v>16297</v>
      </c>
      <c r="J591" s="20">
        <v>14056.0</v>
      </c>
      <c r="K591" s="20">
        <f t="array" ref="K591:S591">VLOOKUP(A591,'HUMAN RESOURCES'!$A$2:$M$2692,{2,3,4,5,6,7,8,9,10},0)</f>
        <v>0.039</v>
      </c>
      <c r="L591" s="20">
        <v>0.064</v>
      </c>
      <c r="M591" s="20">
        <v>61.0</v>
      </c>
      <c r="N591" s="20">
        <v>57.0</v>
      </c>
      <c r="O591" s="20">
        <v>0.435</v>
      </c>
      <c r="P591" s="20">
        <v>0.535</v>
      </c>
      <c r="Q591" s="20">
        <v>0.03</v>
      </c>
      <c r="R591" s="20">
        <v>2.9973979E7</v>
      </c>
      <c r="S591" s="20">
        <v>0.327</v>
      </c>
      <c r="T591" s="20">
        <f t="array" ref="T591:U591">VLOOKUP(A591,TOURISM!$A$2:$F$2692,{3,6},0)</f>
        <v>17000000</v>
      </c>
      <c r="U591" s="20">
        <v>1.19E8</v>
      </c>
      <c r="V591" s="20" t="str">
        <f t="array" ref="V591:AA591">VLOOKUP(A591,BUSINESS!$A$2:$J$2692,{4,5,6,7,8,9},0)</f>
        <v/>
      </c>
      <c r="W591" s="20"/>
      <c r="X591" s="20"/>
      <c r="Y591" s="20"/>
      <c r="Z591" s="20">
        <v>0.005</v>
      </c>
      <c r="AA591" s="20">
        <v>0.014</v>
      </c>
      <c r="AB591" s="21">
        <f t="shared" si="2"/>
        <v>21585.38911</v>
      </c>
      <c r="AC591" s="20">
        <f t="shared" si="186"/>
        <v>0.0005437049249</v>
      </c>
      <c r="AD591" s="20">
        <f t="shared" si="187"/>
        <v>0.0004689400763</v>
      </c>
      <c r="AE591" s="20">
        <f t="shared" si="185"/>
        <v>3.970110208</v>
      </c>
      <c r="AF591" s="22" t="b">
        <f t="shared" si="4"/>
        <v>0</v>
      </c>
      <c r="AG591" s="20" t="b">
        <f t="shared" si="5"/>
        <v>0</v>
      </c>
      <c r="AH591" s="20" t="b">
        <f t="shared" si="6"/>
        <v>0</v>
      </c>
      <c r="AI591" s="20" t="b">
        <f t="shared" si="7"/>
        <v>0</v>
      </c>
      <c r="AJ591" s="20"/>
      <c r="AK591" s="20"/>
      <c r="AL591" s="20"/>
      <c r="AM591" s="20"/>
      <c r="AN591" s="20"/>
      <c r="AO591" s="20"/>
      <c r="AP591" s="20"/>
      <c r="AQ591" s="20"/>
      <c r="AR591" s="23"/>
      <c r="AS591" s="23"/>
      <c r="AT591" s="23"/>
      <c r="AU591" s="23"/>
      <c r="AV591" s="23"/>
    </row>
    <row r="592" ht="15.75" customHeight="1">
      <c r="A592" s="17" t="str">
        <f t="shared" si="1"/>
        <v>Sudan-Africa2004</v>
      </c>
      <c r="B592" s="17" t="s">
        <v>136</v>
      </c>
      <c r="C592" s="18" t="s">
        <v>75</v>
      </c>
      <c r="D592" s="19" t="s">
        <v>83</v>
      </c>
      <c r="E592" s="17">
        <v>6.59E11</v>
      </c>
      <c r="F592" s="18">
        <v>0.041</v>
      </c>
      <c r="G592" s="18">
        <v>29.0</v>
      </c>
      <c r="H592" s="18"/>
      <c r="I592" s="20">
        <f t="array" ref="I592:J592">IFNA(VLOOKUP(A592,ENERGY!$A$2:$F$2692,{5,6},0),0)</f>
        <v>0</v>
      </c>
      <c r="J592" s="20">
        <v>0.0</v>
      </c>
      <c r="K592" s="20">
        <f t="array" ref="K592:S592">VLOOKUP(A592,'HUMAN RESOURCES'!$A$2:$M$2692,{2,3,4,5,6,7,8,9,10},0)</f>
        <v>0.038</v>
      </c>
      <c r="L592" s="20">
        <v>0.063</v>
      </c>
      <c r="M592" s="20">
        <v>61.0</v>
      </c>
      <c r="N592" s="20">
        <v>58.0</v>
      </c>
      <c r="O592" s="20">
        <v>0.433</v>
      </c>
      <c r="P592" s="20">
        <v>0.536</v>
      </c>
      <c r="Q592" s="20">
        <v>0.03</v>
      </c>
      <c r="R592" s="20">
        <v>3.0778572E7</v>
      </c>
      <c r="S592" s="20">
        <v>0.327</v>
      </c>
      <c r="T592" s="20">
        <f t="array" ref="T592:U592">VLOOKUP(A592,TOURISM!$A$2:$F$2692,{3,6},0)</f>
        <v>21000000</v>
      </c>
      <c r="U592" s="20">
        <v>1.76E8</v>
      </c>
      <c r="V592" s="20" t="str">
        <f t="array" ref="V592:AA592">VLOOKUP(A592,BUSINESS!$A$2:$J$2692,{4,5,6,7,8,9},0)</f>
        <v/>
      </c>
      <c r="W592" s="20">
        <v>39.0</v>
      </c>
      <c r="X592" s="20"/>
      <c r="Y592" s="20"/>
      <c r="Z592" s="20">
        <v>0.008</v>
      </c>
      <c r="AA592" s="20">
        <v>0.028</v>
      </c>
      <c r="AB592" s="21">
        <f t="shared" si="2"/>
        <v>21410.99983</v>
      </c>
      <c r="AC592" s="20"/>
      <c r="AD592" s="20"/>
      <c r="AE592" s="20">
        <f t="shared" si="185"/>
        <v>5.718263992</v>
      </c>
      <c r="AF592" s="22" t="b">
        <f t="shared" si="4"/>
        <v>0</v>
      </c>
      <c r="AG592" s="20" t="b">
        <f t="shared" si="5"/>
        <v>0</v>
      </c>
      <c r="AH592" s="20" t="b">
        <f t="shared" si="6"/>
        <v>0</v>
      </c>
      <c r="AI592" s="20" t="b">
        <f t="shared" si="7"/>
        <v>0</v>
      </c>
      <c r="AJ592" s="20"/>
      <c r="AK592" s="20"/>
      <c r="AL592" s="20"/>
      <c r="AM592" s="20"/>
      <c r="AN592" s="20"/>
      <c r="AO592" s="20"/>
      <c r="AP592" s="20"/>
      <c r="AQ592" s="20"/>
      <c r="AR592" s="23"/>
      <c r="AS592" s="23"/>
      <c r="AT592" s="23"/>
      <c r="AU592" s="23"/>
      <c r="AV592" s="23"/>
    </row>
    <row r="593" ht="15.75" customHeight="1">
      <c r="A593" s="17" t="str">
        <f t="shared" si="1"/>
        <v>Sudan-Africa2005</v>
      </c>
      <c r="B593" s="17" t="s">
        <v>136</v>
      </c>
      <c r="C593" s="18" t="s">
        <v>75</v>
      </c>
      <c r="D593" s="19" t="s">
        <v>84</v>
      </c>
      <c r="E593" s="17">
        <v>6.64E11</v>
      </c>
      <c r="F593" s="18">
        <v>0.041</v>
      </c>
      <c r="G593" s="18">
        <v>35.0</v>
      </c>
      <c r="H593" s="18"/>
      <c r="I593" s="20">
        <f t="array" ref="I593:J593">IFNA(VLOOKUP(A593,ENERGY!$A$2:$F$2692,{5,6},0),0)</f>
        <v>15539</v>
      </c>
      <c r="J593" s="20">
        <v>12589.0</v>
      </c>
      <c r="K593" s="20">
        <f t="array" ref="K593:S593">VLOOKUP(A593,'HUMAN RESOURCES'!$A$2:$M$2692,{2,3,4,5,6,7,8,9,10},0)</f>
        <v>0.038</v>
      </c>
      <c r="L593" s="20">
        <v>0.061</v>
      </c>
      <c r="M593" s="20">
        <v>62.0</v>
      </c>
      <c r="N593" s="20">
        <v>58.0</v>
      </c>
      <c r="O593" s="20">
        <v>0.432</v>
      </c>
      <c r="P593" s="20">
        <v>0.538</v>
      </c>
      <c r="Q593" s="20">
        <v>0.03</v>
      </c>
      <c r="R593" s="20">
        <v>3.1585871E7</v>
      </c>
      <c r="S593" s="20">
        <v>0.328</v>
      </c>
      <c r="T593" s="20">
        <f t="array" ref="T593:U593">VLOOKUP(A593,TOURISM!$A$2:$F$2692,{3,6},0)</f>
        <v>150000000</v>
      </c>
      <c r="U593" s="20">
        <v>6.67E8</v>
      </c>
      <c r="V593" s="20">
        <f t="array" ref="V593:AA593">VLOOKUP(A593,BUSINESS!$A$2:$J$2692,{4,5,6,7,8,9},0)</f>
        <v>0.497</v>
      </c>
      <c r="W593" s="20">
        <v>39.0</v>
      </c>
      <c r="X593" s="20"/>
      <c r="Y593" s="20">
        <v>180.0</v>
      </c>
      <c r="Z593" s="20">
        <v>0.013</v>
      </c>
      <c r="AA593" s="20">
        <v>0.048</v>
      </c>
      <c r="AB593" s="21">
        <f t="shared" si="2"/>
        <v>21022.05762</v>
      </c>
      <c r="AC593" s="20">
        <f>I593/R593</f>
        <v>0.0004919604718</v>
      </c>
      <c r="AD593" s="20">
        <f>J593/R593</f>
        <v>0.0003985642821</v>
      </c>
      <c r="AE593" s="20">
        <f t="shared" si="185"/>
        <v>21.11703679</v>
      </c>
      <c r="AF593" s="22" t="b">
        <f t="shared" si="4"/>
        <v>0</v>
      </c>
      <c r="AG593" s="20" t="b">
        <f t="shared" si="5"/>
        <v>0</v>
      </c>
      <c r="AH593" s="20" t="b">
        <f t="shared" si="6"/>
        <v>0</v>
      </c>
      <c r="AI593" s="20" t="b">
        <f t="shared" si="7"/>
        <v>0</v>
      </c>
      <c r="AJ593" s="20"/>
      <c r="AK593" s="20"/>
      <c r="AL593" s="20"/>
      <c r="AM593" s="20"/>
      <c r="AN593" s="20"/>
      <c r="AO593" s="20"/>
      <c r="AP593" s="20"/>
      <c r="AQ593" s="20"/>
      <c r="AR593" s="23"/>
      <c r="AS593" s="23"/>
      <c r="AT593" s="23"/>
      <c r="AU593" s="23"/>
      <c r="AV593" s="23"/>
    </row>
    <row r="594" ht="15.75" customHeight="1">
      <c r="A594" s="17" t="str">
        <f t="shared" si="1"/>
        <v>Sudan-Africa2006</v>
      </c>
      <c r="B594" s="17" t="s">
        <v>136</v>
      </c>
      <c r="C594" s="18" t="s">
        <v>75</v>
      </c>
      <c r="D594" s="19" t="s">
        <v>85</v>
      </c>
      <c r="E594" s="17">
        <v>6.7E11</v>
      </c>
      <c r="F594" s="18">
        <v>0.05</v>
      </c>
      <c r="G594" s="18">
        <v>54.0</v>
      </c>
      <c r="H594" s="18"/>
      <c r="I594" s="20">
        <f t="array" ref="I594:J594">IFNA(VLOOKUP(A594,ENERGY!$A$2:$F$2692,{5,6},0),0)</f>
        <v>0</v>
      </c>
      <c r="J594" s="20">
        <v>0.0</v>
      </c>
      <c r="K594" s="20">
        <f t="array" ref="K594:S594">VLOOKUP(A594,'HUMAN RESOURCES'!$A$2:$M$2692,{2,3,4,5,6,7,8,9,10},0)</f>
        <v>0.037</v>
      </c>
      <c r="L594" s="20">
        <v>0.06</v>
      </c>
      <c r="M594" s="20">
        <v>62.0</v>
      </c>
      <c r="N594" s="20">
        <v>59.0</v>
      </c>
      <c r="O594" s="20">
        <v>0.43</v>
      </c>
      <c r="P594" s="20">
        <v>0.539</v>
      </c>
      <c r="Q594" s="20">
        <v>0.031</v>
      </c>
      <c r="R594" s="20">
        <v>3.2397535E7</v>
      </c>
      <c r="S594" s="20">
        <v>0.328</v>
      </c>
      <c r="T594" s="20">
        <f t="array" ref="T594:U594">VLOOKUP(A594,TOURISM!$A$2:$F$2692,{3,6},0)</f>
        <v>252000000</v>
      </c>
      <c r="U594" s="20">
        <v>1.414E9</v>
      </c>
      <c r="V594" s="20">
        <f t="array" ref="V594:AA594">VLOOKUP(A594,BUSINESS!$A$2:$J$2692,{4,5,6,7,8,9},0)</f>
        <v>0.361</v>
      </c>
      <c r="W594" s="20">
        <v>39.0</v>
      </c>
      <c r="X594" s="20"/>
      <c r="Y594" s="20">
        <v>180.0</v>
      </c>
      <c r="Z594" s="20"/>
      <c r="AA594" s="20">
        <v>0.119</v>
      </c>
      <c r="AB594" s="21">
        <f t="shared" si="2"/>
        <v>20680.58573</v>
      </c>
      <c r="AC594" s="20"/>
      <c r="AD594" s="20"/>
      <c r="AE594" s="20">
        <f t="shared" si="185"/>
        <v>43.64529585</v>
      </c>
      <c r="AF594" s="22" t="b">
        <f t="shared" si="4"/>
        <v>0</v>
      </c>
      <c r="AG594" s="20" t="b">
        <f t="shared" si="5"/>
        <v>0</v>
      </c>
      <c r="AH594" s="20" t="b">
        <f t="shared" si="6"/>
        <v>0</v>
      </c>
      <c r="AI594" s="20" t="b">
        <f t="shared" si="7"/>
        <v>0</v>
      </c>
      <c r="AJ594" s="20"/>
      <c r="AK594" s="20"/>
      <c r="AL594" s="20"/>
      <c r="AM594" s="20"/>
      <c r="AN594" s="20"/>
      <c r="AO594" s="20"/>
      <c r="AP594" s="20"/>
      <c r="AQ594" s="20"/>
      <c r="AR594" s="23"/>
      <c r="AS594" s="23"/>
      <c r="AT594" s="23"/>
      <c r="AU594" s="23"/>
      <c r="AV594" s="23"/>
    </row>
    <row r="595" ht="15.75" customHeight="1">
      <c r="A595" s="17" t="str">
        <f t="shared" si="1"/>
        <v>Sudan-Africa2007</v>
      </c>
      <c r="B595" s="17" t="s">
        <v>136</v>
      </c>
      <c r="C595" s="18" t="s">
        <v>75</v>
      </c>
      <c r="D595" s="19" t="s">
        <v>86</v>
      </c>
      <c r="E595" s="17">
        <v>6.78E11</v>
      </c>
      <c r="F595" s="18">
        <v>0.062</v>
      </c>
      <c r="G595" s="18">
        <v>85.0</v>
      </c>
      <c r="H595" s="18"/>
      <c r="I595" s="20">
        <f t="array" ref="I595:J595">IFNA(VLOOKUP(A595,ENERGY!$A$2:$F$2692,{5,6},0),0)</f>
        <v>14769</v>
      </c>
      <c r="J595" s="20">
        <v>11382.0</v>
      </c>
      <c r="K595" s="20">
        <f t="array" ref="K595:S595">VLOOKUP(A595,'HUMAN RESOURCES'!$A$2:$M$2692,{2,3,4,5,6,7,8,9,10},0)</f>
        <v>0.036</v>
      </c>
      <c r="L595" s="20">
        <v>0.059</v>
      </c>
      <c r="M595" s="20">
        <v>62.0</v>
      </c>
      <c r="N595" s="20">
        <v>59.0</v>
      </c>
      <c r="O595" s="20">
        <v>0.428</v>
      </c>
      <c r="P595" s="20">
        <v>0.541</v>
      </c>
      <c r="Q595" s="20">
        <v>0.031</v>
      </c>
      <c r="R595" s="20">
        <v>3.321825E7</v>
      </c>
      <c r="S595" s="20">
        <v>0.329</v>
      </c>
      <c r="T595" s="20">
        <f t="array" ref="T595:U595">VLOOKUP(A595,TOURISM!$A$2:$F$2692,{3,6},0)</f>
        <v>262000000</v>
      </c>
      <c r="U595" s="20">
        <v>1.477E9</v>
      </c>
      <c r="V595" s="20">
        <f t="array" ref="V595:AA595">VLOOKUP(A595,BUSINESS!$A$2:$J$2692,{4,5,6,7,8,9},0)</f>
        <v>0.361</v>
      </c>
      <c r="W595" s="20">
        <v>39.0</v>
      </c>
      <c r="X595" s="20"/>
      <c r="Y595" s="20">
        <v>180.0</v>
      </c>
      <c r="Z595" s="20">
        <v>0.087</v>
      </c>
      <c r="AA595" s="20">
        <v>0.204</v>
      </c>
      <c r="AB595" s="21">
        <f t="shared" si="2"/>
        <v>20410.46714</v>
      </c>
      <c r="AC595" s="20">
        <f>I595/R595</f>
        <v>0.0004446049988</v>
      </c>
      <c r="AD595" s="20">
        <f>J595/R595</f>
        <v>0.0003426429749</v>
      </c>
      <c r="AE595" s="20">
        <f t="shared" si="185"/>
        <v>44.46351027</v>
      </c>
      <c r="AF595" s="22" t="b">
        <f t="shared" si="4"/>
        <v>0</v>
      </c>
      <c r="AG595" s="20" t="b">
        <f t="shared" si="5"/>
        <v>0</v>
      </c>
      <c r="AH595" s="20" t="b">
        <f t="shared" si="6"/>
        <v>0</v>
      </c>
      <c r="AI595" s="20" t="b">
        <f t="shared" si="7"/>
        <v>0</v>
      </c>
      <c r="AJ595" s="20"/>
      <c r="AK595" s="20"/>
      <c r="AL595" s="20"/>
      <c r="AM595" s="20"/>
      <c r="AN595" s="20"/>
      <c r="AO595" s="20"/>
      <c r="AP595" s="20"/>
      <c r="AQ595" s="20"/>
      <c r="AR595" s="23"/>
      <c r="AS595" s="23"/>
      <c r="AT595" s="23"/>
      <c r="AU595" s="23"/>
      <c r="AV595" s="23"/>
    </row>
    <row r="596" ht="15.75" customHeight="1">
      <c r="A596" s="17" t="str">
        <f t="shared" si="1"/>
        <v>Sudan-Africa2008</v>
      </c>
      <c r="B596" s="17" t="s">
        <v>136</v>
      </c>
      <c r="C596" s="18" t="s">
        <v>75</v>
      </c>
      <c r="D596" s="19" t="s">
        <v>87</v>
      </c>
      <c r="E596" s="17">
        <v>6.81E11</v>
      </c>
      <c r="F596" s="18">
        <v>0.075</v>
      </c>
      <c r="G596" s="18">
        <v>118.0</v>
      </c>
      <c r="H596" s="18"/>
      <c r="I596" s="20">
        <f t="array" ref="I596:J596">IFNA(VLOOKUP(A596,ENERGY!$A$2:$F$2692,{5,6},0),0)</f>
        <v>0</v>
      </c>
      <c r="J596" s="20">
        <v>0.0</v>
      </c>
      <c r="K596" s="20">
        <f t="array" ref="K596:S596">VLOOKUP(A596,'HUMAN RESOURCES'!$A$2:$M$2692,{2,3,4,5,6,7,8,9,10},0)</f>
        <v>0.036</v>
      </c>
      <c r="L596" s="20">
        <v>0.058</v>
      </c>
      <c r="M596" s="20">
        <v>63.0</v>
      </c>
      <c r="N596" s="20">
        <v>59.0</v>
      </c>
      <c r="O596" s="20">
        <v>0.426</v>
      </c>
      <c r="P596" s="20">
        <v>0.543</v>
      </c>
      <c r="Q596" s="20">
        <v>0.031</v>
      </c>
      <c r="R596" s="20">
        <v>3.4040065E7</v>
      </c>
      <c r="S596" s="20">
        <v>0.329</v>
      </c>
      <c r="T596" s="20">
        <f t="array" ref="T596:U596">VLOOKUP(A596,TOURISM!$A$2:$F$2692,{3,6},0)</f>
        <v>331000000</v>
      </c>
      <c r="U596" s="20">
        <v>1.188E9</v>
      </c>
      <c r="V596" s="20">
        <f t="array" ref="V596:AA596">VLOOKUP(A596,BUSINESS!$A$2:$J$2692,{4,5,6,7,8,9},0)</f>
        <v>0.361</v>
      </c>
      <c r="W596" s="20">
        <v>39.0</v>
      </c>
      <c r="X596" s="20"/>
      <c r="Y596" s="20">
        <v>180.0</v>
      </c>
      <c r="Z596" s="20"/>
      <c r="AA596" s="20">
        <v>0.29</v>
      </c>
      <c r="AB596" s="21">
        <f t="shared" si="2"/>
        <v>20005.83724</v>
      </c>
      <c r="AC596" s="20"/>
      <c r="AD596" s="20"/>
      <c r="AE596" s="20">
        <f t="shared" si="185"/>
        <v>34.90005087</v>
      </c>
      <c r="AF596" s="22" t="b">
        <f t="shared" si="4"/>
        <v>0</v>
      </c>
      <c r="AG596" s="20" t="b">
        <f t="shared" si="5"/>
        <v>0</v>
      </c>
      <c r="AH596" s="20" t="b">
        <f t="shared" si="6"/>
        <v>0</v>
      </c>
      <c r="AI596" s="20" t="b">
        <f t="shared" si="7"/>
        <v>0</v>
      </c>
      <c r="AJ596" s="20"/>
      <c r="AK596" s="20"/>
      <c r="AL596" s="20"/>
      <c r="AM596" s="20"/>
      <c r="AN596" s="20"/>
      <c r="AO596" s="20"/>
      <c r="AP596" s="20"/>
      <c r="AQ596" s="20"/>
      <c r="AR596" s="23"/>
      <c r="AS596" s="23"/>
      <c r="AT596" s="23"/>
      <c r="AU596" s="23"/>
      <c r="AV596" s="23"/>
    </row>
    <row r="597" ht="15.75" customHeight="1">
      <c r="A597" s="17" t="str">
        <f t="shared" si="1"/>
        <v>Sudan-Africa2009</v>
      </c>
      <c r="B597" s="17" t="s">
        <v>136</v>
      </c>
      <c r="C597" s="18" t="s">
        <v>75</v>
      </c>
      <c r="D597" s="19" t="s">
        <v>88</v>
      </c>
      <c r="E597" s="17">
        <v>6.84E11</v>
      </c>
      <c r="F597" s="18">
        <v>0.074</v>
      </c>
      <c r="G597" s="18">
        <v>112.0</v>
      </c>
      <c r="H597" s="18"/>
      <c r="I597" s="20">
        <f t="array" ref="I597:J597">IFNA(VLOOKUP(A597,ENERGY!$A$2:$F$2692,{5,6},0),0)</f>
        <v>15294</v>
      </c>
      <c r="J597" s="20">
        <v>12541.0</v>
      </c>
      <c r="K597" s="20">
        <f t="array" ref="K597:S597">VLOOKUP(A597,'HUMAN RESOURCES'!$A$2:$M$2692,{2,3,4,5,6,7,8,9,10},0)</f>
        <v>0.035</v>
      </c>
      <c r="L597" s="20">
        <v>0.056</v>
      </c>
      <c r="M597" s="20">
        <v>63.0</v>
      </c>
      <c r="N597" s="20">
        <v>60.0</v>
      </c>
      <c r="O597" s="20">
        <v>0.423</v>
      </c>
      <c r="P597" s="20">
        <v>0.546</v>
      </c>
      <c r="Q597" s="20">
        <v>0.031</v>
      </c>
      <c r="R597" s="20">
        <v>3.4853178E7</v>
      </c>
      <c r="S597" s="20">
        <v>0.33</v>
      </c>
      <c r="T597" s="20">
        <f t="array" ref="T597:U597">VLOOKUP(A597,TOURISM!$A$2:$F$2692,{3,6},0)</f>
        <v>299000000</v>
      </c>
      <c r="U597" s="20">
        <v>8.68E8</v>
      </c>
      <c r="V597" s="20">
        <f t="array" ref="V597:AA597">VLOOKUP(A597,BUSINESS!$A$2:$J$2692,{4,5,6,7,8,9},0)</f>
        <v>0.361</v>
      </c>
      <c r="W597" s="20">
        <v>36.0</v>
      </c>
      <c r="X597" s="20"/>
      <c r="Y597" s="20">
        <v>180.0</v>
      </c>
      <c r="Z597" s="20"/>
      <c r="AA597" s="20">
        <v>0.361</v>
      </c>
      <c r="AB597" s="21">
        <f t="shared" si="2"/>
        <v>19625.1831</v>
      </c>
      <c r="AC597" s="20">
        <f t="shared" ref="AC597:AC598" si="188">I597/R597</f>
        <v>0.0004388122082</v>
      </c>
      <c r="AD597" s="20">
        <f t="shared" ref="AD597:AD598" si="189">J597/R597</f>
        <v>0.0003598237154</v>
      </c>
      <c r="AE597" s="20">
        <f t="shared" si="185"/>
        <v>24.90447213</v>
      </c>
      <c r="AF597" s="22" t="b">
        <f t="shared" si="4"/>
        <v>0</v>
      </c>
      <c r="AG597" s="20" t="b">
        <f t="shared" si="5"/>
        <v>0</v>
      </c>
      <c r="AH597" s="20" t="b">
        <f t="shared" si="6"/>
        <v>0</v>
      </c>
      <c r="AI597" s="20" t="b">
        <f t="shared" si="7"/>
        <v>0</v>
      </c>
      <c r="AJ597" s="20"/>
      <c r="AK597" s="20"/>
      <c r="AL597" s="20"/>
      <c r="AM597" s="20"/>
      <c r="AN597" s="20"/>
      <c r="AO597" s="20"/>
      <c r="AP597" s="20"/>
      <c r="AQ597" s="20"/>
      <c r="AR597" s="23"/>
      <c r="AS597" s="23"/>
      <c r="AT597" s="23"/>
      <c r="AU597" s="23"/>
      <c r="AV597" s="23"/>
    </row>
    <row r="598" ht="15.75" customHeight="1">
      <c r="A598" s="17" t="str">
        <f t="shared" si="1"/>
        <v>Sudan-Africa2010</v>
      </c>
      <c r="B598" s="17" t="s">
        <v>136</v>
      </c>
      <c r="C598" s="18" t="s">
        <v>75</v>
      </c>
      <c r="D598" s="19" t="s">
        <v>89</v>
      </c>
      <c r="E598" s="17">
        <v>6.86E11</v>
      </c>
      <c r="F598" s="18">
        <v>0.065</v>
      </c>
      <c r="G598" s="18">
        <v>119.0</v>
      </c>
      <c r="H598" s="18"/>
      <c r="I598" s="20">
        <f t="array" ref="I598:J598">IFNA(VLOOKUP(A598,ENERGY!$A$2:$F$2692,{5,6},0),0)</f>
        <v>14837</v>
      </c>
      <c r="J598" s="20">
        <v>10708.0</v>
      </c>
      <c r="K598" s="20">
        <f t="array" ref="K598:S598">VLOOKUP(A598,'HUMAN RESOURCES'!$A$2:$M$2692,{2,3,4,5,6,7,8,9,10},0)</f>
        <v>0.035</v>
      </c>
      <c r="L598" s="20">
        <v>0.055</v>
      </c>
      <c r="M598" s="20">
        <v>63.0</v>
      </c>
      <c r="N598" s="20">
        <v>60.0</v>
      </c>
      <c r="O598" s="20">
        <v>0.421</v>
      </c>
      <c r="P598" s="20">
        <v>0.548</v>
      </c>
      <c r="Q598" s="20">
        <v>0.031</v>
      </c>
      <c r="R598" s="20">
        <v>3.5652002E7</v>
      </c>
      <c r="S598" s="20">
        <v>0.331</v>
      </c>
      <c r="T598" s="20">
        <f t="array" ref="T598:U598">VLOOKUP(A598,TOURISM!$A$2:$F$2692,{3,6},0)</f>
        <v>94000000</v>
      </c>
      <c r="U598" s="20">
        <v>1.116E9</v>
      </c>
      <c r="V598" s="20">
        <f t="array" ref="V598:AA598">VLOOKUP(A598,BUSINESS!$A$2:$J$2692,{4,5,6,7,8,9},0)</f>
        <v>0.361</v>
      </c>
      <c r="W598" s="20">
        <v>36.0</v>
      </c>
      <c r="X598" s="20"/>
      <c r="Y598" s="20">
        <v>180.0</v>
      </c>
      <c r="Z598" s="20">
        <v>0.167</v>
      </c>
      <c r="AA598" s="20">
        <v>0.415</v>
      </c>
      <c r="AB598" s="21">
        <f t="shared" si="2"/>
        <v>19241.5562</v>
      </c>
      <c r="AC598" s="20">
        <f t="shared" si="188"/>
        <v>0.0004161617628</v>
      </c>
      <c r="AD598" s="20">
        <f t="shared" si="189"/>
        <v>0.0003003477897</v>
      </c>
      <c r="AE598" s="20">
        <f t="shared" si="185"/>
        <v>31.30258996</v>
      </c>
      <c r="AF598" s="22" t="b">
        <f t="shared" si="4"/>
        <v>0</v>
      </c>
      <c r="AG598" s="20" t="b">
        <f t="shared" si="5"/>
        <v>0</v>
      </c>
      <c r="AH598" s="20" t="b">
        <f t="shared" si="6"/>
        <v>0</v>
      </c>
      <c r="AI598" s="20" t="b">
        <f t="shared" si="7"/>
        <v>0</v>
      </c>
      <c r="AJ598" s="20"/>
      <c r="AK598" s="20"/>
      <c r="AL598" s="20"/>
      <c r="AM598" s="20"/>
      <c r="AN598" s="20"/>
      <c r="AO598" s="20"/>
      <c r="AP598" s="20"/>
      <c r="AQ598" s="20"/>
      <c r="AR598" s="23"/>
      <c r="AS598" s="23"/>
      <c r="AT598" s="23"/>
      <c r="AU598" s="23"/>
      <c r="AV598" s="23"/>
    </row>
    <row r="599" ht="15.75" customHeight="1">
      <c r="A599" s="17" t="str">
        <f t="shared" si="1"/>
        <v>Sudan-Africa2011</v>
      </c>
      <c r="B599" s="17" t="s">
        <v>136</v>
      </c>
      <c r="C599" s="18" t="s">
        <v>75</v>
      </c>
      <c r="D599" s="19" t="s">
        <v>90</v>
      </c>
      <c r="E599" s="17">
        <v>6.94E11</v>
      </c>
      <c r="F599" s="18">
        <v>0.067</v>
      </c>
      <c r="G599" s="18">
        <v>119.0</v>
      </c>
      <c r="H599" s="18"/>
      <c r="I599" s="20">
        <f t="array" ref="I599:J599">IFNA(VLOOKUP(A599,ENERGY!$A$2:$F$2692,{5,6},0),0)</f>
        <v>0</v>
      </c>
      <c r="J599" s="20">
        <v>0.0</v>
      </c>
      <c r="K599" s="20">
        <f t="array" ref="K599:S599">VLOOKUP(A599,'HUMAN RESOURCES'!$A$2:$M$2692,{2,3,4,5,6,7,8,9,10},0)</f>
        <v>0.034</v>
      </c>
      <c r="L599" s="20">
        <v>0.054</v>
      </c>
      <c r="M599" s="20">
        <v>63.0</v>
      </c>
      <c r="N599" s="20">
        <v>60.0</v>
      </c>
      <c r="O599" s="20">
        <v>0.418</v>
      </c>
      <c r="P599" s="20">
        <v>0.551</v>
      </c>
      <c r="Q599" s="20">
        <v>0.032</v>
      </c>
      <c r="R599" s="20">
        <v>3.6430923E7</v>
      </c>
      <c r="S599" s="20">
        <v>0.332</v>
      </c>
      <c r="T599" s="20">
        <f t="array" ref="T599:U599">VLOOKUP(A599,TOURISM!$A$2:$F$2692,{3,6},0)</f>
        <v>185000000</v>
      </c>
      <c r="U599" s="20">
        <v>9.37E8</v>
      </c>
      <c r="V599" s="20">
        <f t="array" ref="V599:AA599">VLOOKUP(A599,BUSINESS!$A$2:$J$2692,{4,5,6,7,8,9},0)</f>
        <v>0.361</v>
      </c>
      <c r="W599" s="20">
        <v>36.0</v>
      </c>
      <c r="X599" s="20"/>
      <c r="Y599" s="20">
        <v>180.0</v>
      </c>
      <c r="Z599" s="20">
        <v>0.173</v>
      </c>
      <c r="AA599" s="20">
        <v>0.688</v>
      </c>
      <c r="AB599" s="21">
        <f t="shared" si="2"/>
        <v>19049.75067</v>
      </c>
      <c r="AC599" s="20"/>
      <c r="AD599" s="20"/>
      <c r="AE599" s="20">
        <f t="shared" si="185"/>
        <v>25.71990833</v>
      </c>
      <c r="AF599" s="22" t="b">
        <f t="shared" si="4"/>
        <v>0</v>
      </c>
      <c r="AG599" s="20" t="b">
        <f t="shared" si="5"/>
        <v>0</v>
      </c>
      <c r="AH599" s="20" t="b">
        <f t="shared" si="6"/>
        <v>0</v>
      </c>
      <c r="AI599" s="20" t="b">
        <f t="shared" si="7"/>
        <v>0</v>
      </c>
      <c r="AJ599" s="20"/>
      <c r="AK599" s="20"/>
      <c r="AL599" s="20"/>
      <c r="AM599" s="20"/>
      <c r="AN599" s="20"/>
      <c r="AO599" s="20"/>
      <c r="AP599" s="20"/>
      <c r="AQ599" s="20"/>
      <c r="AR599" s="23"/>
      <c r="AS599" s="23"/>
      <c r="AT599" s="23"/>
      <c r="AU599" s="23"/>
      <c r="AV599" s="23"/>
    </row>
    <row r="600" ht="15.75" customHeight="1">
      <c r="A600" s="17" t="str">
        <f t="shared" si="1"/>
        <v>Sudan-Africa2012</v>
      </c>
      <c r="B600" s="17" t="s">
        <v>136</v>
      </c>
      <c r="C600" s="18" t="s">
        <v>75</v>
      </c>
      <c r="D600" s="19" t="s">
        <v>91</v>
      </c>
      <c r="E600" s="17">
        <v>7.09E11</v>
      </c>
      <c r="F600" s="18">
        <v>0.072</v>
      </c>
      <c r="G600" s="18">
        <v>115.0</v>
      </c>
      <c r="H600" s="18"/>
      <c r="I600" s="20">
        <f t="array" ref="I600:J600">IFNA(VLOOKUP(A600,ENERGY!$A$2:$F$2692,{5,6},0),0)</f>
        <v>15917</v>
      </c>
      <c r="J600" s="20">
        <v>11503.0</v>
      </c>
      <c r="K600" s="20">
        <f t="array" ref="K600:S600">VLOOKUP(A600,'HUMAN RESOURCES'!$A$2:$M$2692,{2,3,4,5,6,7,8,9,10},0)</f>
        <v>0.034</v>
      </c>
      <c r="L600" s="20">
        <v>0.053</v>
      </c>
      <c r="M600" s="20">
        <v>64.0</v>
      </c>
      <c r="N600" s="20">
        <v>60.0</v>
      </c>
      <c r="O600" s="20">
        <v>0.415</v>
      </c>
      <c r="P600" s="20">
        <v>0.553</v>
      </c>
      <c r="Q600" s="20">
        <v>0.032</v>
      </c>
      <c r="R600" s="20">
        <v>3.7195349E7</v>
      </c>
      <c r="S600" s="20">
        <v>0.333</v>
      </c>
      <c r="T600" s="20">
        <f t="array" ref="T600:U600">VLOOKUP(A600,TOURISM!$A$2:$F$2692,{3,6},0)</f>
        <v>880000000</v>
      </c>
      <c r="U600" s="20">
        <v>9.08E8</v>
      </c>
      <c r="V600" s="20">
        <f t="array" ref="V600:AA600">VLOOKUP(A600,BUSINESS!$A$2:$J$2692,{4,5,6,7,8,9},0)</f>
        <v>0.361</v>
      </c>
      <c r="W600" s="20">
        <v>36.0</v>
      </c>
      <c r="X600" s="20">
        <v>143.0</v>
      </c>
      <c r="Y600" s="20">
        <v>180.0</v>
      </c>
      <c r="Z600" s="20">
        <v>0.21</v>
      </c>
      <c r="AA600" s="20">
        <v>0.744</v>
      </c>
      <c r="AB600" s="21">
        <f t="shared" si="2"/>
        <v>19061.52299</v>
      </c>
      <c r="AC600" s="20">
        <f>I600/R600</f>
        <v>0.0004279298468</v>
      </c>
      <c r="AD600" s="20">
        <f>J600/R600</f>
        <v>0.0003092590958</v>
      </c>
      <c r="AE600" s="20">
        <f t="shared" si="185"/>
        <v>24.41165426</v>
      </c>
      <c r="AF600" s="22" t="b">
        <f t="shared" si="4"/>
        <v>0</v>
      </c>
      <c r="AG600" s="20" t="b">
        <f t="shared" si="5"/>
        <v>0</v>
      </c>
      <c r="AH600" s="20" t="b">
        <f t="shared" si="6"/>
        <v>0</v>
      </c>
      <c r="AI600" s="20" t="b">
        <f t="shared" si="7"/>
        <v>0</v>
      </c>
      <c r="AJ600" s="20"/>
      <c r="AK600" s="20"/>
      <c r="AL600" s="20"/>
      <c r="AM600" s="20"/>
      <c r="AN600" s="20"/>
      <c r="AO600" s="20"/>
      <c r="AP600" s="20"/>
      <c r="AQ600" s="20"/>
      <c r="AR600" s="23"/>
      <c r="AS600" s="23"/>
      <c r="AT600" s="23"/>
      <c r="AU600" s="23"/>
      <c r="AV600" s="23"/>
    </row>
    <row r="601" ht="15.75" customHeight="1">
      <c r="A601" s="17" t="str">
        <f t="shared" si="1"/>
        <v>Swaziland-Africa2000</v>
      </c>
      <c r="B601" s="17" t="s">
        <v>137</v>
      </c>
      <c r="C601" s="18" t="s">
        <v>75</v>
      </c>
      <c r="D601" s="19" t="s">
        <v>76</v>
      </c>
      <c r="E601" s="17">
        <v>7.7E11</v>
      </c>
      <c r="F601" s="18">
        <v>0.053</v>
      </c>
      <c r="G601" s="18">
        <v>75.0</v>
      </c>
      <c r="H601" s="18">
        <v>0.14</v>
      </c>
      <c r="I601" s="20" t="str">
        <f t="array" ref="I601:J601">IFNA(VLOOKUP(A601,ENERGY!$A$2:$F$2692,{5,6},0),0)</f>
        <v/>
      </c>
      <c r="J601" s="20"/>
      <c r="K601" s="20">
        <f t="array" ref="K601:S601">VLOOKUP(A601,'HUMAN RESOURCES'!$A$2:$M$2692,{2,3,4,5,6,7,8,9,10},0)</f>
        <v>0.033</v>
      </c>
      <c r="L601" s="20">
        <v>0.08</v>
      </c>
      <c r="M601" s="20">
        <v>49.0</v>
      </c>
      <c r="N601" s="20">
        <v>48.0</v>
      </c>
      <c r="O601" s="20">
        <v>0.446</v>
      </c>
      <c r="P601" s="20">
        <v>0.524</v>
      </c>
      <c r="Q601" s="20">
        <v>0.029</v>
      </c>
      <c r="R601" s="20">
        <v>1063715.0</v>
      </c>
      <c r="S601" s="20">
        <v>0.227</v>
      </c>
      <c r="T601" s="20">
        <f t="array" ref="T601:U601">VLOOKUP(A601,TOURISM!$A$2:$F$2692,{3,6},0)</f>
        <v>24000000</v>
      </c>
      <c r="U601" s="20">
        <v>3.2E7</v>
      </c>
      <c r="V601" s="20" t="str">
        <f t="array" ref="V601:AA601">VLOOKUP(A601,BUSINESS!$A$2:$J$2692,{4,5,6,7,8,9},0)</f>
        <v/>
      </c>
      <c r="W601" s="20"/>
      <c r="X601" s="20"/>
      <c r="Y601" s="20"/>
      <c r="Z601" s="20">
        <v>0.009</v>
      </c>
      <c r="AA601" s="20">
        <v>0.031</v>
      </c>
      <c r="AB601" s="21">
        <f t="shared" si="2"/>
        <v>723878.1064</v>
      </c>
      <c r="AC601" s="20"/>
      <c r="AD601" s="20"/>
      <c r="AE601" s="20">
        <f t="shared" si="185"/>
        <v>30.08324598</v>
      </c>
      <c r="AF601" s="22" t="b">
        <f t="shared" si="4"/>
        <v>1</v>
      </c>
      <c r="AG601" s="20" t="b">
        <f t="shared" si="5"/>
        <v>0</v>
      </c>
      <c r="AH601" s="20" t="b">
        <f t="shared" si="6"/>
        <v>0</v>
      </c>
      <c r="AI601" s="20" t="b">
        <f t="shared" si="7"/>
        <v>0</v>
      </c>
      <c r="AJ601" s="20"/>
      <c r="AK601" s="20"/>
      <c r="AL601" s="20"/>
      <c r="AM601" s="20"/>
      <c r="AN601" s="20"/>
      <c r="AO601" s="20"/>
      <c r="AP601" s="20"/>
      <c r="AQ601" s="20"/>
      <c r="AR601" s="23"/>
      <c r="AS601" s="23"/>
      <c r="AT601" s="23"/>
      <c r="AU601" s="23"/>
      <c r="AV601" s="23"/>
    </row>
    <row r="602" ht="15.75" customHeight="1">
      <c r="A602" s="17" t="str">
        <f t="shared" si="1"/>
        <v>Swaziland-Africa2001</v>
      </c>
      <c r="B602" s="17" t="s">
        <v>137</v>
      </c>
      <c r="C602" s="18" t="s">
        <v>75</v>
      </c>
      <c r="D602" s="19" t="s">
        <v>77</v>
      </c>
      <c r="E602" s="17">
        <v>7.7E11</v>
      </c>
      <c r="F602" s="18">
        <v>0.052</v>
      </c>
      <c r="G602" s="18">
        <v>65.0</v>
      </c>
      <c r="H602" s="18">
        <v>0.133</v>
      </c>
      <c r="I602" s="20" t="str">
        <f t="array" ref="I602:J602">IFNA(VLOOKUP(A602,ENERGY!$A$2:$F$2692,{5,6},0),0)</f>
        <v/>
      </c>
      <c r="J602" s="20"/>
      <c r="K602" s="20">
        <f t="array" ref="K602:S602">VLOOKUP(A602,'HUMAN RESOURCES'!$A$2:$M$2692,{2,3,4,5,6,7,8,9,10},0)</f>
        <v>0.032</v>
      </c>
      <c r="L602" s="20">
        <v>0.081</v>
      </c>
      <c r="M602" s="20">
        <v>48.0</v>
      </c>
      <c r="N602" s="20">
        <v>47.0</v>
      </c>
      <c r="O602" s="20">
        <v>0.44</v>
      </c>
      <c r="P602" s="20">
        <v>0.53</v>
      </c>
      <c r="Q602" s="20">
        <v>0.03</v>
      </c>
      <c r="R602" s="20">
        <v>1074761.0</v>
      </c>
      <c r="S602" s="20">
        <v>0.226</v>
      </c>
      <c r="T602" s="20">
        <f t="array" ref="T602:U602">VLOOKUP(A602,TOURISM!$A$2:$F$2692,{3,6},0)</f>
        <v>23000000</v>
      </c>
      <c r="U602" s="20">
        <v>3.1E7</v>
      </c>
      <c r="V602" s="20" t="str">
        <f t="array" ref="V602:AA602">VLOOKUP(A602,BUSINESS!$A$2:$J$2692,{4,5,6,7,8,9},0)</f>
        <v/>
      </c>
      <c r="W602" s="20"/>
      <c r="X602" s="20"/>
      <c r="Y602" s="20"/>
      <c r="Z602" s="20">
        <v>0.013</v>
      </c>
      <c r="AA602" s="20">
        <v>0.051</v>
      </c>
      <c r="AB602" s="21">
        <f t="shared" si="2"/>
        <v>716438.3523</v>
      </c>
      <c r="AC602" s="20"/>
      <c r="AD602" s="20"/>
      <c r="AE602" s="20">
        <f t="shared" si="185"/>
        <v>28.84362198</v>
      </c>
      <c r="AF602" s="22" t="b">
        <f t="shared" si="4"/>
        <v>1</v>
      </c>
      <c r="AG602" s="20" t="b">
        <f t="shared" si="5"/>
        <v>0</v>
      </c>
      <c r="AH602" s="20" t="b">
        <f t="shared" si="6"/>
        <v>0</v>
      </c>
      <c r="AI602" s="20" t="b">
        <f t="shared" si="7"/>
        <v>0</v>
      </c>
      <c r="AJ602" s="20"/>
      <c r="AK602" s="20"/>
      <c r="AL602" s="20"/>
      <c r="AM602" s="20"/>
      <c r="AN602" s="20"/>
      <c r="AO602" s="20"/>
      <c r="AP602" s="20"/>
      <c r="AQ602" s="20"/>
      <c r="AR602" s="23"/>
      <c r="AS602" s="23"/>
      <c r="AT602" s="23"/>
      <c r="AU602" s="23"/>
      <c r="AV602" s="23"/>
    </row>
    <row r="603" ht="15.75" customHeight="1">
      <c r="A603" s="17" t="str">
        <f t="shared" si="1"/>
        <v>Swaziland-Africa2002</v>
      </c>
      <c r="B603" s="17" t="s">
        <v>137</v>
      </c>
      <c r="C603" s="18" t="s">
        <v>75</v>
      </c>
      <c r="D603" s="19" t="s">
        <v>79</v>
      </c>
      <c r="E603" s="17">
        <v>7.75E11</v>
      </c>
      <c r="F603" s="18">
        <v>0.052</v>
      </c>
      <c r="G603" s="18">
        <v>58.0</v>
      </c>
      <c r="H603" s="18">
        <v>0.153</v>
      </c>
      <c r="I603" s="20" t="str">
        <f t="array" ref="I603:J603">IFNA(VLOOKUP(A603,ENERGY!$A$2:$F$2692,{5,6},0),0)</f>
        <v/>
      </c>
      <c r="J603" s="20">
        <v>1023.0</v>
      </c>
      <c r="K603" s="20">
        <f t="array" ref="K603:S603">VLOOKUP(A603,'HUMAN RESOURCES'!$A$2:$M$2692,{2,3,4,5,6,7,8,9,10},0)</f>
        <v>0.032</v>
      </c>
      <c r="L603" s="20">
        <v>0.082</v>
      </c>
      <c r="M603" s="20">
        <v>47.0</v>
      </c>
      <c r="N603" s="20">
        <v>46.0</v>
      </c>
      <c r="O603" s="20">
        <v>0.435</v>
      </c>
      <c r="P603" s="20">
        <v>0.535</v>
      </c>
      <c r="Q603" s="20">
        <v>0.03</v>
      </c>
      <c r="R603" s="20">
        <v>1082183.0</v>
      </c>
      <c r="S603" s="20">
        <v>0.224</v>
      </c>
      <c r="T603" s="20">
        <f t="array" ref="T603:U603">VLOOKUP(A603,TOURISM!$A$2:$F$2692,{3,6},0)</f>
        <v>45000000</v>
      </c>
      <c r="U603" s="20">
        <v>2.7E7</v>
      </c>
      <c r="V603" s="20" t="str">
        <f t="array" ref="V603:AA603">VLOOKUP(A603,BUSINESS!$A$2:$J$2692,{4,5,6,7,8,9},0)</f>
        <v/>
      </c>
      <c r="W603" s="20"/>
      <c r="X603" s="20"/>
      <c r="Y603" s="20"/>
      <c r="Z603" s="20">
        <v>0.018</v>
      </c>
      <c r="AA603" s="20">
        <v>0.063</v>
      </c>
      <c r="AB603" s="21">
        <f t="shared" si="2"/>
        <v>716145.0513</v>
      </c>
      <c r="AC603" s="20"/>
      <c r="AD603" s="20">
        <f t="shared" ref="AD603:AD604" si="190">J603/R603</f>
        <v>0.0009453114677</v>
      </c>
      <c r="AE603" s="20">
        <f t="shared" si="185"/>
        <v>24.94956953</v>
      </c>
      <c r="AF603" s="22" t="b">
        <f t="shared" si="4"/>
        <v>1</v>
      </c>
      <c r="AG603" s="20" t="b">
        <f t="shared" si="5"/>
        <v>0</v>
      </c>
      <c r="AH603" s="20" t="b">
        <f t="shared" si="6"/>
        <v>0</v>
      </c>
      <c r="AI603" s="20" t="b">
        <f t="shared" si="7"/>
        <v>0</v>
      </c>
      <c r="AJ603" s="20"/>
      <c r="AK603" s="20"/>
      <c r="AL603" s="20"/>
      <c r="AM603" s="20"/>
      <c r="AN603" s="20"/>
      <c r="AO603" s="20"/>
      <c r="AP603" s="20"/>
      <c r="AQ603" s="20"/>
      <c r="AR603" s="23"/>
      <c r="AS603" s="23"/>
      <c r="AT603" s="23"/>
      <c r="AU603" s="23"/>
      <c r="AV603" s="23"/>
    </row>
    <row r="604" ht="15.75" customHeight="1">
      <c r="A604" s="17" t="str">
        <f t="shared" si="1"/>
        <v>Swaziland-Africa2003</v>
      </c>
      <c r="B604" s="17" t="s">
        <v>137</v>
      </c>
      <c r="C604" s="18" t="s">
        <v>75</v>
      </c>
      <c r="D604" s="19" t="s">
        <v>81</v>
      </c>
      <c r="E604" s="17">
        <v>7.77E11</v>
      </c>
      <c r="F604" s="18">
        <v>0.058</v>
      </c>
      <c r="G604" s="18">
        <v>98.0</v>
      </c>
      <c r="H604" s="18">
        <v>0.146</v>
      </c>
      <c r="I604" s="20" t="str">
        <f t="array" ref="I604:J604">IFNA(VLOOKUP(A604,ENERGY!$A$2:$F$2692,{5,6},0),0)</f>
        <v/>
      </c>
      <c r="J604" s="20">
        <v>1023.0</v>
      </c>
      <c r="K604" s="20">
        <f t="array" ref="K604:S604">VLOOKUP(A604,'HUMAN RESOURCES'!$A$2:$M$2692,{2,3,4,5,6,7,8,9,10},0)</f>
        <v>0.032</v>
      </c>
      <c r="L604" s="20">
        <v>0.082</v>
      </c>
      <c r="M604" s="20">
        <v>46.0</v>
      </c>
      <c r="N604" s="20">
        <v>46.0</v>
      </c>
      <c r="O604" s="20">
        <v>0.43</v>
      </c>
      <c r="P604" s="20">
        <v>0.539</v>
      </c>
      <c r="Q604" s="20">
        <v>0.031</v>
      </c>
      <c r="R604" s="20">
        <v>1087929.0</v>
      </c>
      <c r="S604" s="20">
        <v>0.223</v>
      </c>
      <c r="T604" s="20">
        <f t="array" ref="T604:U604">VLOOKUP(A604,TOURISM!$A$2:$F$2692,{3,6},0)</f>
        <v>70000000</v>
      </c>
      <c r="U604" s="20">
        <v>2.3E7</v>
      </c>
      <c r="V604" s="20" t="str">
        <f t="array" ref="V604:AA604">VLOOKUP(A604,BUSINESS!$A$2:$J$2692,{4,5,6,7,8,9},0)</f>
        <v/>
      </c>
      <c r="W604" s="20"/>
      <c r="X604" s="20"/>
      <c r="Y604" s="20"/>
      <c r="Z604" s="20">
        <v>0.024</v>
      </c>
      <c r="AA604" s="20">
        <v>0.078</v>
      </c>
      <c r="AB604" s="21">
        <f t="shared" si="2"/>
        <v>714201.0186</v>
      </c>
      <c r="AC604" s="20"/>
      <c r="AD604" s="20">
        <f t="shared" si="190"/>
        <v>0.0009403187157</v>
      </c>
      <c r="AE604" s="20">
        <f t="shared" si="185"/>
        <v>21.14108549</v>
      </c>
      <c r="AF604" s="22" t="b">
        <f t="shared" si="4"/>
        <v>1</v>
      </c>
      <c r="AG604" s="20" t="b">
        <f t="shared" si="5"/>
        <v>0</v>
      </c>
      <c r="AH604" s="20" t="b">
        <f t="shared" si="6"/>
        <v>0</v>
      </c>
      <c r="AI604" s="20" t="b">
        <f t="shared" si="7"/>
        <v>0</v>
      </c>
      <c r="AJ604" s="20"/>
      <c r="AK604" s="20"/>
      <c r="AL604" s="20"/>
      <c r="AM604" s="20"/>
      <c r="AN604" s="20"/>
      <c r="AO604" s="20"/>
      <c r="AP604" s="20"/>
      <c r="AQ604" s="20"/>
      <c r="AR604" s="23"/>
      <c r="AS604" s="23"/>
      <c r="AT604" s="23"/>
      <c r="AU604" s="23"/>
      <c r="AV604" s="23"/>
    </row>
    <row r="605" ht="15.75" customHeight="1">
      <c r="A605" s="17" t="str">
        <f t="shared" si="1"/>
        <v>Swaziland-Africa2004</v>
      </c>
      <c r="B605" s="17" t="s">
        <v>137</v>
      </c>
      <c r="C605" s="18" t="s">
        <v>75</v>
      </c>
      <c r="D605" s="19" t="s">
        <v>83</v>
      </c>
      <c r="E605" s="17">
        <v>7.83E11</v>
      </c>
      <c r="F605" s="18">
        <v>0.059</v>
      </c>
      <c r="G605" s="18">
        <v>130.0</v>
      </c>
      <c r="H605" s="18">
        <v>0.113</v>
      </c>
      <c r="I605" s="20">
        <f t="array" ref="I605:J605">IFNA(VLOOKUP(A605,ENERGY!$A$2:$F$2692,{5,6},0),0)</f>
        <v>0</v>
      </c>
      <c r="J605" s="20">
        <v>0.0</v>
      </c>
      <c r="K605" s="20">
        <f t="array" ref="K605:S605">VLOOKUP(A605,'HUMAN RESOURCES'!$A$2:$M$2692,{2,3,4,5,6,7,8,9,10},0)</f>
        <v>0.032</v>
      </c>
      <c r="L605" s="20">
        <v>0.082</v>
      </c>
      <c r="M605" s="20">
        <v>46.0</v>
      </c>
      <c r="N605" s="20">
        <v>46.0</v>
      </c>
      <c r="O605" s="20">
        <v>0.424</v>
      </c>
      <c r="P605" s="20">
        <v>0.545</v>
      </c>
      <c r="Q605" s="20">
        <v>0.031</v>
      </c>
      <c r="R605" s="20">
        <v>1094758.0</v>
      </c>
      <c r="S605" s="20">
        <v>0.222</v>
      </c>
      <c r="T605" s="20">
        <f t="array" ref="T605:U605">VLOOKUP(A605,TOURISM!$A$2:$F$2692,{3,6},0)</f>
        <v>75000000</v>
      </c>
      <c r="U605" s="20">
        <v>5.4E7</v>
      </c>
      <c r="V605" s="20" t="str">
        <f t="array" ref="V605:AA605">VLOOKUP(A605,BUSINESS!$A$2:$J$2692,{4,5,6,7,8,9},0)</f>
        <v/>
      </c>
      <c r="W605" s="20"/>
      <c r="X605" s="20"/>
      <c r="Y605" s="20"/>
      <c r="Z605" s="20">
        <v>0.032</v>
      </c>
      <c r="AA605" s="20">
        <v>0.132</v>
      </c>
      <c r="AB605" s="21">
        <f t="shared" si="2"/>
        <v>715226.5615</v>
      </c>
      <c r="AC605" s="20"/>
      <c r="AD605" s="20"/>
      <c r="AE605" s="20">
        <f t="shared" si="185"/>
        <v>49.32596976</v>
      </c>
      <c r="AF605" s="22" t="b">
        <f t="shared" si="4"/>
        <v>1</v>
      </c>
      <c r="AG605" s="20" t="b">
        <f t="shared" si="5"/>
        <v>0</v>
      </c>
      <c r="AH605" s="20" t="b">
        <f t="shared" si="6"/>
        <v>0</v>
      </c>
      <c r="AI605" s="20" t="b">
        <f t="shared" si="7"/>
        <v>0</v>
      </c>
      <c r="AJ605" s="20"/>
      <c r="AK605" s="20"/>
      <c r="AL605" s="20"/>
      <c r="AM605" s="20"/>
      <c r="AN605" s="20"/>
      <c r="AO605" s="20"/>
      <c r="AP605" s="20"/>
      <c r="AQ605" s="20"/>
      <c r="AR605" s="23"/>
      <c r="AS605" s="23"/>
      <c r="AT605" s="23"/>
      <c r="AU605" s="23"/>
      <c r="AV605" s="23"/>
    </row>
    <row r="606" ht="15.75" customHeight="1">
      <c r="A606" s="17" t="str">
        <f t="shared" si="1"/>
        <v>Swaziland-Africa2005</v>
      </c>
      <c r="B606" s="17" t="s">
        <v>137</v>
      </c>
      <c r="C606" s="18" t="s">
        <v>75</v>
      </c>
      <c r="D606" s="19" t="s">
        <v>84</v>
      </c>
      <c r="E606" s="17">
        <v>7.89E11</v>
      </c>
      <c r="F606" s="18">
        <v>0.068</v>
      </c>
      <c r="G606" s="18">
        <v>159.0</v>
      </c>
      <c r="H606" s="18">
        <v>0.106</v>
      </c>
      <c r="I606" s="20" t="str">
        <f t="array" ref="I606:J606">IFNA(VLOOKUP(A606,ENERGY!$A$2:$F$2692,{5,6},0),0)</f>
        <v/>
      </c>
      <c r="J606" s="20">
        <v>1093.0</v>
      </c>
      <c r="K606" s="20">
        <f t="array" ref="K606:S606">VLOOKUP(A606,'HUMAN RESOURCES'!$A$2:$M$2692,{2,3,4,5,6,7,8,9,10},0)</f>
        <v>0.032</v>
      </c>
      <c r="L606" s="20">
        <v>0.081</v>
      </c>
      <c r="M606" s="20">
        <v>46.0</v>
      </c>
      <c r="N606" s="20">
        <v>46.0</v>
      </c>
      <c r="O606" s="20">
        <v>0.418</v>
      </c>
      <c r="P606" s="20">
        <v>0.55</v>
      </c>
      <c r="Q606" s="20">
        <v>0.032</v>
      </c>
      <c r="R606" s="20">
        <v>1104642.0</v>
      </c>
      <c r="S606" s="20">
        <v>0.22</v>
      </c>
      <c r="T606" s="20">
        <f t="array" ref="T606:U606">VLOOKUP(A606,TOURISM!$A$2:$F$2692,{3,6},0)</f>
        <v>77000000</v>
      </c>
      <c r="U606" s="20">
        <v>6.0E7</v>
      </c>
      <c r="V606" s="20">
        <f t="array" ref="V606:AA606">VLOOKUP(A606,BUSINESS!$A$2:$J$2692,{4,5,6,7,8,9},0)</f>
        <v>0.363</v>
      </c>
      <c r="W606" s="20">
        <v>60.0</v>
      </c>
      <c r="X606" s="20"/>
      <c r="Y606" s="20">
        <v>104.0</v>
      </c>
      <c r="Z606" s="20">
        <v>0.037</v>
      </c>
      <c r="AA606" s="20">
        <v>0.181</v>
      </c>
      <c r="AB606" s="21">
        <f t="shared" si="2"/>
        <v>714258.5562</v>
      </c>
      <c r="AC606" s="20"/>
      <c r="AD606" s="20">
        <f>J606/R606</f>
        <v>0.0009894608389</v>
      </c>
      <c r="AE606" s="20">
        <f t="shared" si="185"/>
        <v>54.31624001</v>
      </c>
      <c r="AF606" s="22" t="b">
        <f t="shared" si="4"/>
        <v>1</v>
      </c>
      <c r="AG606" s="20" t="b">
        <f t="shared" si="5"/>
        <v>0</v>
      </c>
      <c r="AH606" s="20" t="b">
        <f t="shared" si="6"/>
        <v>0</v>
      </c>
      <c r="AI606" s="20" t="b">
        <f t="shared" si="7"/>
        <v>0</v>
      </c>
      <c r="AJ606" s="20"/>
      <c r="AK606" s="20"/>
      <c r="AL606" s="20"/>
      <c r="AM606" s="20"/>
      <c r="AN606" s="20"/>
      <c r="AO606" s="20"/>
      <c r="AP606" s="20"/>
      <c r="AQ606" s="20"/>
      <c r="AR606" s="23"/>
      <c r="AS606" s="23"/>
      <c r="AT606" s="23"/>
      <c r="AU606" s="23"/>
      <c r="AV606" s="23"/>
    </row>
    <row r="607" ht="15.75" customHeight="1">
      <c r="A607" s="17" t="str">
        <f t="shared" si="1"/>
        <v>Swaziland-Africa2006</v>
      </c>
      <c r="B607" s="17" t="s">
        <v>137</v>
      </c>
      <c r="C607" s="18" t="s">
        <v>75</v>
      </c>
      <c r="D607" s="19" t="s">
        <v>85</v>
      </c>
      <c r="E607" s="17">
        <v>7.96E11</v>
      </c>
      <c r="F607" s="18">
        <v>0.068</v>
      </c>
      <c r="G607" s="18">
        <v>180.0</v>
      </c>
      <c r="H607" s="18">
        <v>0.112</v>
      </c>
      <c r="I607" s="20">
        <f t="array" ref="I607:J607">IFNA(VLOOKUP(A607,ENERGY!$A$2:$F$2692,{5,6},0),0)</f>
        <v>0</v>
      </c>
      <c r="J607" s="20">
        <v>0.0</v>
      </c>
      <c r="K607" s="20">
        <f t="array" ref="K607:S607">VLOOKUP(A607,'HUMAN RESOURCES'!$A$2:$M$2692,{2,3,4,5,6,7,8,9,10},0)</f>
        <v>0.031</v>
      </c>
      <c r="L607" s="20">
        <v>0.076</v>
      </c>
      <c r="M607" s="20">
        <v>46.0</v>
      </c>
      <c r="N607" s="20">
        <v>46.0</v>
      </c>
      <c r="O607" s="20">
        <v>0.412</v>
      </c>
      <c r="P607" s="20">
        <v>0.556</v>
      </c>
      <c r="Q607" s="20">
        <v>0.032</v>
      </c>
      <c r="R607" s="20">
        <v>1118253.0</v>
      </c>
      <c r="S607" s="20">
        <v>0.219</v>
      </c>
      <c r="T607" s="20">
        <f t="array" ref="T607:U607">VLOOKUP(A607,TOURISM!$A$2:$F$2692,{3,6},0)</f>
        <v>75000000</v>
      </c>
      <c r="U607" s="20">
        <v>5.4E7</v>
      </c>
      <c r="V607" s="20">
        <f t="array" ref="V607:AA607">VLOOKUP(A607,BUSINESS!$A$2:$J$2692,{4,5,6,7,8,9},0)</f>
        <v>0.363</v>
      </c>
      <c r="W607" s="20">
        <v>60.0</v>
      </c>
      <c r="X607" s="20"/>
      <c r="Y607" s="20">
        <v>104.0</v>
      </c>
      <c r="Z607" s="20">
        <v>0.037</v>
      </c>
      <c r="AA607" s="20">
        <v>0.224</v>
      </c>
      <c r="AB607" s="21">
        <f t="shared" si="2"/>
        <v>711824.605</v>
      </c>
      <c r="AC607" s="20"/>
      <c r="AD607" s="20"/>
      <c r="AE607" s="20">
        <f t="shared" si="185"/>
        <v>48.28960888</v>
      </c>
      <c r="AF607" s="22" t="b">
        <f t="shared" si="4"/>
        <v>1</v>
      </c>
      <c r="AG607" s="20" t="b">
        <f t="shared" si="5"/>
        <v>0</v>
      </c>
      <c r="AH607" s="20" t="b">
        <f t="shared" si="6"/>
        <v>0</v>
      </c>
      <c r="AI607" s="20" t="b">
        <f t="shared" si="7"/>
        <v>0</v>
      </c>
      <c r="AJ607" s="20"/>
      <c r="AK607" s="20"/>
      <c r="AL607" s="20"/>
      <c r="AM607" s="20"/>
      <c r="AN607" s="20"/>
      <c r="AO607" s="20"/>
      <c r="AP607" s="20"/>
      <c r="AQ607" s="20"/>
      <c r="AR607" s="23"/>
      <c r="AS607" s="23"/>
      <c r="AT607" s="23"/>
      <c r="AU607" s="23"/>
      <c r="AV607" s="23"/>
    </row>
    <row r="608" ht="15.75" customHeight="1">
      <c r="A608" s="17" t="str">
        <f t="shared" si="1"/>
        <v>Swaziland-Africa2007</v>
      </c>
      <c r="B608" s="17" t="s">
        <v>137</v>
      </c>
      <c r="C608" s="18" t="s">
        <v>75</v>
      </c>
      <c r="D608" s="19" t="s">
        <v>86</v>
      </c>
      <c r="E608" s="17">
        <v>8.33E11</v>
      </c>
      <c r="F608" s="18">
        <v>0.07</v>
      </c>
      <c r="G608" s="18">
        <v>190.0</v>
      </c>
      <c r="H608" s="18">
        <v>0.132</v>
      </c>
      <c r="I608" s="20">
        <f t="array" ref="I608:J608">IFNA(VLOOKUP(A608,ENERGY!$A$2:$F$2692,{5,6},0),0)</f>
        <v>406</v>
      </c>
      <c r="J608" s="20">
        <v>1030.0</v>
      </c>
      <c r="K608" s="20">
        <f t="array" ref="K608:S608">VLOOKUP(A608,'HUMAN RESOURCES'!$A$2:$M$2692,{2,3,4,5,6,7,8,9,10},0)</f>
        <v>0.031</v>
      </c>
      <c r="L608" s="20">
        <v>0.075</v>
      </c>
      <c r="M608" s="20">
        <v>47.0</v>
      </c>
      <c r="N608" s="20">
        <v>47.0</v>
      </c>
      <c r="O608" s="20">
        <v>0.406</v>
      </c>
      <c r="P608" s="20">
        <v>0.562</v>
      </c>
      <c r="Q608" s="20">
        <v>0.032</v>
      </c>
      <c r="R608" s="20">
        <v>1134977.0</v>
      </c>
      <c r="S608" s="20">
        <v>0.218</v>
      </c>
      <c r="T608" s="20">
        <f t="array" ref="T608:U608">VLOOKUP(A608,TOURISM!$A$2:$F$2692,{3,6},0)</f>
        <v>32000000</v>
      </c>
      <c r="U608" s="20">
        <v>6.3E7</v>
      </c>
      <c r="V608" s="20">
        <f t="array" ref="V608:AA608">VLOOKUP(A608,BUSINESS!$A$2:$J$2692,{4,5,6,7,8,9},0)</f>
        <v>0.363</v>
      </c>
      <c r="W608" s="20">
        <v>60.0</v>
      </c>
      <c r="X608" s="20"/>
      <c r="Y608" s="20">
        <v>104.0</v>
      </c>
      <c r="Z608" s="20">
        <v>0.041</v>
      </c>
      <c r="AA608" s="20">
        <v>0.335</v>
      </c>
      <c r="AB608" s="21">
        <f t="shared" si="2"/>
        <v>733935.5775</v>
      </c>
      <c r="AC608" s="20">
        <f>I608/R608</f>
        <v>0.0003577165</v>
      </c>
      <c r="AD608" s="20">
        <f>J608/R608</f>
        <v>0.0009075073768</v>
      </c>
      <c r="AE608" s="20">
        <f t="shared" si="185"/>
        <v>55.50773276</v>
      </c>
      <c r="AF608" s="22" t="b">
        <f t="shared" si="4"/>
        <v>1</v>
      </c>
      <c r="AG608" s="20" t="b">
        <f t="shared" si="5"/>
        <v>0</v>
      </c>
      <c r="AH608" s="20" t="b">
        <f t="shared" si="6"/>
        <v>0</v>
      </c>
      <c r="AI608" s="20" t="b">
        <f t="shared" si="7"/>
        <v>0</v>
      </c>
      <c r="AJ608" s="20"/>
      <c r="AK608" s="20"/>
      <c r="AL608" s="20"/>
      <c r="AM608" s="20"/>
      <c r="AN608" s="20"/>
      <c r="AO608" s="20"/>
      <c r="AP608" s="20"/>
      <c r="AQ608" s="20"/>
      <c r="AR608" s="23"/>
      <c r="AS608" s="23"/>
      <c r="AT608" s="23"/>
      <c r="AU608" s="23"/>
      <c r="AV608" s="23"/>
    </row>
    <row r="609" ht="15.75" customHeight="1">
      <c r="A609" s="17" t="str">
        <f t="shared" si="1"/>
        <v>Swaziland-Africa2008</v>
      </c>
      <c r="B609" s="17" t="s">
        <v>137</v>
      </c>
      <c r="C609" s="18" t="s">
        <v>75</v>
      </c>
      <c r="D609" s="19" t="s">
        <v>87</v>
      </c>
      <c r="E609" s="17">
        <v>8.34E11</v>
      </c>
      <c r="F609" s="18">
        <v>0.082</v>
      </c>
      <c r="G609" s="18">
        <v>214.0</v>
      </c>
      <c r="H609" s="18">
        <v>0.148</v>
      </c>
      <c r="I609" s="20">
        <f t="array" ref="I609:J609">IFNA(VLOOKUP(A609,ENERGY!$A$2:$F$2692,{5,6},0),0)</f>
        <v>0</v>
      </c>
      <c r="J609" s="20">
        <v>0.0</v>
      </c>
      <c r="K609" s="20">
        <f t="array" ref="K609:S609">VLOOKUP(A609,'HUMAN RESOURCES'!$A$2:$M$2692,{2,3,4,5,6,7,8,9,10},0)</f>
        <v>0.031</v>
      </c>
      <c r="L609" s="20">
        <v>0.074</v>
      </c>
      <c r="M609" s="20">
        <v>47.0</v>
      </c>
      <c r="N609" s="20">
        <v>48.0</v>
      </c>
      <c r="O609" s="20">
        <v>0.399</v>
      </c>
      <c r="P609" s="20">
        <v>0.568</v>
      </c>
      <c r="Q609" s="20">
        <v>0.033</v>
      </c>
      <c r="R609" s="20">
        <v>1153929.0</v>
      </c>
      <c r="S609" s="20">
        <v>0.217</v>
      </c>
      <c r="T609" s="20">
        <f t="array" ref="T609:U609">VLOOKUP(A609,TOURISM!$A$2:$F$2692,{3,6},0)</f>
        <v>26000000</v>
      </c>
      <c r="U609" s="20">
        <v>5.9E7</v>
      </c>
      <c r="V609" s="20">
        <f t="array" ref="V609:AA609">VLOOKUP(A609,BUSINESS!$A$2:$J$2692,{4,5,6,7,8,9},0)</f>
        <v>0.363</v>
      </c>
      <c r="W609" s="20">
        <v>60.0</v>
      </c>
      <c r="X609" s="20"/>
      <c r="Y609" s="20">
        <v>104.0</v>
      </c>
      <c r="Z609" s="20">
        <v>0.069</v>
      </c>
      <c r="AA609" s="20">
        <v>0.461</v>
      </c>
      <c r="AB609" s="21">
        <f t="shared" si="2"/>
        <v>722748.1067</v>
      </c>
      <c r="AC609" s="20"/>
      <c r="AD609" s="20"/>
      <c r="AE609" s="20">
        <f t="shared" si="185"/>
        <v>51.12966222</v>
      </c>
      <c r="AF609" s="22" t="b">
        <f t="shared" si="4"/>
        <v>1</v>
      </c>
      <c r="AG609" s="20" t="b">
        <f t="shared" si="5"/>
        <v>0</v>
      </c>
      <c r="AH609" s="20" t="b">
        <f t="shared" si="6"/>
        <v>0</v>
      </c>
      <c r="AI609" s="20" t="b">
        <f t="shared" si="7"/>
        <v>0</v>
      </c>
      <c r="AJ609" s="20"/>
      <c r="AK609" s="20"/>
      <c r="AL609" s="20"/>
      <c r="AM609" s="20"/>
      <c r="AN609" s="20"/>
      <c r="AO609" s="20"/>
      <c r="AP609" s="20"/>
      <c r="AQ609" s="20"/>
      <c r="AR609" s="23"/>
      <c r="AS609" s="23"/>
      <c r="AT609" s="23"/>
      <c r="AU609" s="23"/>
      <c r="AV609" s="23"/>
    </row>
    <row r="610" ht="15.75" customHeight="1">
      <c r="A610" s="17" t="str">
        <f t="shared" si="1"/>
        <v>Swaziland-Africa2009</v>
      </c>
      <c r="B610" s="17" t="s">
        <v>137</v>
      </c>
      <c r="C610" s="18" t="s">
        <v>75</v>
      </c>
      <c r="D610" s="19" t="s">
        <v>88</v>
      </c>
      <c r="E610" s="17">
        <v>8.46E11</v>
      </c>
      <c r="F610" s="18">
        <v>0.084</v>
      </c>
      <c r="G610" s="18">
        <v>227.0</v>
      </c>
      <c r="H610" s="18">
        <v>0.114</v>
      </c>
      <c r="I610" s="20">
        <f t="array" ref="I610:J610">IFNA(VLOOKUP(A610,ENERGY!$A$2:$F$2692,{5,6},0),0)</f>
        <v>423</v>
      </c>
      <c r="J610" s="20">
        <v>1063.0</v>
      </c>
      <c r="K610" s="20">
        <f t="array" ref="K610:S610">VLOOKUP(A610,'HUMAN RESOURCES'!$A$2:$M$2692,{2,3,4,5,6,7,8,9,10},0)</f>
        <v>0.031</v>
      </c>
      <c r="L610" s="20">
        <v>0.068</v>
      </c>
      <c r="M610" s="20">
        <v>48.0</v>
      </c>
      <c r="N610" s="20">
        <v>48.0</v>
      </c>
      <c r="O610" s="20">
        <v>0.393</v>
      </c>
      <c r="P610" s="20">
        <v>0.574</v>
      </c>
      <c r="Q610" s="20">
        <v>0.033</v>
      </c>
      <c r="R610" s="20">
        <v>1173678.0</v>
      </c>
      <c r="S610" s="20">
        <v>0.216</v>
      </c>
      <c r="T610" s="20">
        <f t="array" ref="T610:U610">VLOOKUP(A610,TOURISM!$A$2:$F$2692,{3,6},0)</f>
        <v>40000000</v>
      </c>
      <c r="U610" s="20">
        <v>9.8E7</v>
      </c>
      <c r="V610" s="20">
        <f t="array" ref="V610:AA610">VLOOKUP(A610,BUSINESS!$A$2:$J$2692,{4,5,6,7,8,9},0)</f>
        <v>0.363</v>
      </c>
      <c r="W610" s="20">
        <v>60.0</v>
      </c>
      <c r="X610" s="20"/>
      <c r="Y610" s="20">
        <v>104.0</v>
      </c>
      <c r="Z610" s="20">
        <v>0.089</v>
      </c>
      <c r="AA610" s="20">
        <v>0.566</v>
      </c>
      <c r="AB610" s="21">
        <f t="shared" si="2"/>
        <v>720810.989</v>
      </c>
      <c r="AC610" s="20">
        <f>I610/R610</f>
        <v>0.0003604054945</v>
      </c>
      <c r="AD610" s="20">
        <f>J610/R610</f>
        <v>0.0009056998598</v>
      </c>
      <c r="AE610" s="20">
        <f t="shared" si="185"/>
        <v>83.49819968</v>
      </c>
      <c r="AF610" s="22" t="b">
        <f t="shared" si="4"/>
        <v>1</v>
      </c>
      <c r="AG610" s="20" t="b">
        <f t="shared" si="5"/>
        <v>0</v>
      </c>
      <c r="AH610" s="20" t="b">
        <f t="shared" si="6"/>
        <v>0</v>
      </c>
      <c r="AI610" s="20" t="b">
        <f t="shared" si="7"/>
        <v>0</v>
      </c>
      <c r="AJ610" s="20"/>
      <c r="AK610" s="20"/>
      <c r="AL610" s="20"/>
      <c r="AM610" s="20"/>
      <c r="AN610" s="20"/>
      <c r="AO610" s="20"/>
      <c r="AP610" s="20"/>
      <c r="AQ610" s="20"/>
      <c r="AR610" s="23"/>
      <c r="AS610" s="23"/>
      <c r="AT610" s="23"/>
      <c r="AU610" s="23"/>
      <c r="AV610" s="23"/>
    </row>
    <row r="611" ht="15.75" customHeight="1">
      <c r="A611" s="17" t="str">
        <f t="shared" si="1"/>
        <v>Swaziland-Africa2010</v>
      </c>
      <c r="B611" s="17" t="s">
        <v>137</v>
      </c>
      <c r="C611" s="18" t="s">
        <v>75</v>
      </c>
      <c r="D611" s="19" t="s">
        <v>89</v>
      </c>
      <c r="E611" s="17">
        <v>8.54E11</v>
      </c>
      <c r="F611" s="18">
        <v>0.084</v>
      </c>
      <c r="G611" s="18">
        <v>261.0</v>
      </c>
      <c r="H611" s="18">
        <v>0.098</v>
      </c>
      <c r="I611" s="20">
        <f t="array" ref="I611:J611">IFNA(VLOOKUP(A611,ENERGY!$A$2:$F$2692,{5,6},0),0)</f>
        <v>0</v>
      </c>
      <c r="J611" s="20">
        <v>0.0</v>
      </c>
      <c r="K611" s="20">
        <f t="array" ref="K611:S611">VLOOKUP(A611,'HUMAN RESOURCES'!$A$2:$M$2692,{2,3,4,5,6,7,8,9,10},0)</f>
        <v>0.031</v>
      </c>
      <c r="L611" s="20">
        <v>0.063</v>
      </c>
      <c r="M611" s="20">
        <v>48.0</v>
      </c>
      <c r="N611" s="20">
        <v>49.0</v>
      </c>
      <c r="O611" s="20">
        <v>0.388</v>
      </c>
      <c r="P611" s="20">
        <v>0.578</v>
      </c>
      <c r="Q611" s="20">
        <v>0.033</v>
      </c>
      <c r="R611" s="20">
        <v>1193148.0</v>
      </c>
      <c r="S611" s="20">
        <v>0.215</v>
      </c>
      <c r="T611" s="20">
        <f t="array" ref="T611:U611">VLOOKUP(A611,TOURISM!$A$2:$F$2692,{3,6},0)</f>
        <v>51000000</v>
      </c>
      <c r="U611" s="20">
        <v>8.7E7</v>
      </c>
      <c r="V611" s="20">
        <f t="array" ref="V611:AA611">VLOOKUP(A611,BUSINESS!$A$2:$J$2692,{4,5,6,7,8,9},0)</f>
        <v>0.365</v>
      </c>
      <c r="W611" s="20">
        <v>56.0</v>
      </c>
      <c r="X611" s="20"/>
      <c r="Y611" s="20">
        <v>104.0</v>
      </c>
      <c r="Z611" s="20">
        <v>0.11</v>
      </c>
      <c r="AA611" s="20">
        <v>0.608</v>
      </c>
      <c r="AB611" s="21">
        <f t="shared" si="2"/>
        <v>715753.6198</v>
      </c>
      <c r="AC611" s="20"/>
      <c r="AD611" s="20"/>
      <c r="AE611" s="20">
        <f t="shared" si="185"/>
        <v>72.91635237</v>
      </c>
      <c r="AF611" s="22" t="b">
        <f t="shared" si="4"/>
        <v>1</v>
      </c>
      <c r="AG611" s="20" t="b">
        <f t="shared" si="5"/>
        <v>0</v>
      </c>
      <c r="AH611" s="20" t="b">
        <f t="shared" si="6"/>
        <v>0</v>
      </c>
      <c r="AI611" s="20" t="b">
        <f t="shared" si="7"/>
        <v>0</v>
      </c>
      <c r="AJ611" s="20"/>
      <c r="AK611" s="20"/>
      <c r="AL611" s="20"/>
      <c r="AM611" s="20"/>
      <c r="AN611" s="20"/>
      <c r="AO611" s="20"/>
      <c r="AP611" s="20"/>
      <c r="AQ611" s="20"/>
      <c r="AR611" s="23"/>
      <c r="AS611" s="23"/>
      <c r="AT611" s="23"/>
      <c r="AU611" s="23"/>
      <c r="AV611" s="23"/>
    </row>
    <row r="612" ht="15.75" customHeight="1">
      <c r="A612" s="17" t="str">
        <f t="shared" si="1"/>
        <v>Swaziland-Africa2011</v>
      </c>
      <c r="B612" s="17" t="s">
        <v>137</v>
      </c>
      <c r="C612" s="18" t="s">
        <v>75</v>
      </c>
      <c r="D612" s="19" t="s">
        <v>90</v>
      </c>
      <c r="E612" s="17">
        <v>8.66E11</v>
      </c>
      <c r="F612" s="18">
        <v>0.083</v>
      </c>
      <c r="G612" s="18">
        <v>270.0</v>
      </c>
      <c r="H612" s="18">
        <v>0.09</v>
      </c>
      <c r="I612" s="20">
        <f t="array" ref="I612:J612">IFNA(VLOOKUP(A612,ENERGY!$A$2:$F$2692,{5,6},0),0)</f>
        <v>399</v>
      </c>
      <c r="J612" s="20">
        <v>1019.0</v>
      </c>
      <c r="K612" s="20">
        <f t="array" ref="K612:S612">VLOOKUP(A612,'HUMAN RESOURCES'!$A$2:$M$2692,{2,3,4,5,6,7,8,9,10},0)</f>
        <v>0.031</v>
      </c>
      <c r="L612" s="20">
        <v>0.058</v>
      </c>
      <c r="M612" s="20">
        <v>48.0</v>
      </c>
      <c r="N612" s="20">
        <v>49.0</v>
      </c>
      <c r="O612" s="20">
        <v>0.384</v>
      </c>
      <c r="P612" s="20">
        <v>0.582</v>
      </c>
      <c r="Q612" s="20">
        <v>0.034</v>
      </c>
      <c r="R612" s="20">
        <v>1212159.0</v>
      </c>
      <c r="S612" s="20">
        <v>0.214</v>
      </c>
      <c r="T612" s="20" t="str">
        <f t="array" ref="T612:U612">VLOOKUP(A612,TOURISM!$A$2:$F$2692,{3,6},0)</f>
        <v/>
      </c>
      <c r="U612" s="20"/>
      <c r="V612" s="20">
        <f t="array" ref="V612:AA612">VLOOKUP(A612,BUSINESS!$A$2:$J$2692,{4,5,6,7,8,9},0)</f>
        <v>0.365</v>
      </c>
      <c r="W612" s="20">
        <v>56.0</v>
      </c>
      <c r="X612" s="20"/>
      <c r="Y612" s="20">
        <v>104.0</v>
      </c>
      <c r="Z612" s="20">
        <v>0.181</v>
      </c>
      <c r="AA612" s="20">
        <v>0.632</v>
      </c>
      <c r="AB612" s="21">
        <f t="shared" si="2"/>
        <v>714427.7277</v>
      </c>
      <c r="AC612" s="20">
        <f t="shared" ref="AC612:AC613" si="191">I612/R612</f>
        <v>0.0003291647383</v>
      </c>
      <c r="AD612" s="20">
        <f t="shared" ref="AD612:AD613" si="192">J612/R612</f>
        <v>0.0008406487928</v>
      </c>
      <c r="AE612" s="20"/>
      <c r="AF612" s="22" t="b">
        <f t="shared" si="4"/>
        <v>1</v>
      </c>
      <c r="AG612" s="20" t="b">
        <f t="shared" si="5"/>
        <v>0</v>
      </c>
      <c r="AH612" s="20" t="b">
        <f t="shared" si="6"/>
        <v>0</v>
      </c>
      <c r="AI612" s="20" t="b">
        <f t="shared" si="7"/>
        <v>0</v>
      </c>
      <c r="AJ612" s="20"/>
      <c r="AK612" s="20"/>
      <c r="AL612" s="20"/>
      <c r="AM612" s="20"/>
      <c r="AN612" s="20"/>
      <c r="AO612" s="20"/>
      <c r="AP612" s="20"/>
      <c r="AQ612" s="20"/>
      <c r="AR612" s="23"/>
      <c r="AS612" s="23"/>
      <c r="AT612" s="23"/>
      <c r="AU612" s="23"/>
      <c r="AV612" s="23"/>
    </row>
    <row r="613" ht="15.75" customHeight="1">
      <c r="A613" s="17" t="str">
        <f t="shared" si="1"/>
        <v>Swaziland-Africa2012</v>
      </c>
      <c r="B613" s="17" t="s">
        <v>137</v>
      </c>
      <c r="C613" s="18" t="s">
        <v>75</v>
      </c>
      <c r="D613" s="19" t="s">
        <v>91</v>
      </c>
      <c r="E613" s="17">
        <v>8.71E11</v>
      </c>
      <c r="F613" s="18">
        <v>0.085</v>
      </c>
      <c r="G613" s="18">
        <v>259.0</v>
      </c>
      <c r="H613" s="18">
        <v>0.088</v>
      </c>
      <c r="I613" s="20">
        <f t="array" ref="I613:J613">IFNA(VLOOKUP(A613,ENERGY!$A$2:$F$2692,{5,6},0),0)</f>
        <v>406</v>
      </c>
      <c r="J613" s="20">
        <v>1016.0</v>
      </c>
      <c r="K613" s="20">
        <f t="array" ref="K613:S613">VLOOKUP(A613,'HUMAN RESOURCES'!$A$2:$M$2692,{2,3,4,5,6,7,8,9,10},0)</f>
        <v>0.03</v>
      </c>
      <c r="L613" s="20">
        <v>0.057</v>
      </c>
      <c r="M613" s="20">
        <v>48.0</v>
      </c>
      <c r="N613" s="20">
        <v>49.0</v>
      </c>
      <c r="O613" s="20">
        <v>0.38</v>
      </c>
      <c r="P613" s="20">
        <v>0.585</v>
      </c>
      <c r="Q613" s="20">
        <v>0.034</v>
      </c>
      <c r="R613" s="20">
        <v>1230985.0</v>
      </c>
      <c r="S613" s="20">
        <v>0.214</v>
      </c>
      <c r="T613" s="20" t="str">
        <f t="array" ref="T613:U613">VLOOKUP(A613,TOURISM!$A$2:$F$2692,{3,6},0)</f>
        <v/>
      </c>
      <c r="U613" s="20"/>
      <c r="V613" s="20">
        <f t="array" ref="V613:AA613">VLOOKUP(A613,BUSINESS!$A$2:$J$2692,{4,5,6,7,8,9},0)</f>
        <v>0.365</v>
      </c>
      <c r="W613" s="20">
        <v>56.0</v>
      </c>
      <c r="X613" s="20">
        <v>120.0</v>
      </c>
      <c r="Y613" s="20">
        <v>104.0</v>
      </c>
      <c r="Z613" s="20">
        <v>0.208</v>
      </c>
      <c r="AA613" s="20">
        <v>0.654</v>
      </c>
      <c r="AB613" s="21">
        <f t="shared" si="2"/>
        <v>707563.4553</v>
      </c>
      <c r="AC613" s="20">
        <f t="shared" si="191"/>
        <v>0.0003298171789</v>
      </c>
      <c r="AD613" s="20">
        <f t="shared" si="192"/>
        <v>0.0008253553049</v>
      </c>
      <c r="AE613" s="20"/>
      <c r="AF613" s="22" t="b">
        <f t="shared" si="4"/>
        <v>1</v>
      </c>
      <c r="AG613" s="20" t="b">
        <f t="shared" si="5"/>
        <v>0</v>
      </c>
      <c r="AH613" s="20" t="b">
        <f t="shared" si="6"/>
        <v>0</v>
      </c>
      <c r="AI613" s="20" t="b">
        <f t="shared" si="7"/>
        <v>0</v>
      </c>
      <c r="AJ613" s="20"/>
      <c r="AK613" s="20"/>
      <c r="AL613" s="20"/>
      <c r="AM613" s="20"/>
      <c r="AN613" s="20"/>
      <c r="AO613" s="20"/>
      <c r="AP613" s="20"/>
      <c r="AQ613" s="20"/>
      <c r="AR613" s="23"/>
      <c r="AS613" s="23"/>
      <c r="AT613" s="23"/>
      <c r="AU613" s="23"/>
      <c r="AV613" s="23"/>
    </row>
    <row r="614" ht="15.75" customHeight="1">
      <c r="A614" s="17" t="str">
        <f t="shared" si="1"/>
        <v>Tanzania-Africa2000</v>
      </c>
      <c r="B614" s="17" t="s">
        <v>138</v>
      </c>
      <c r="C614" s="18" t="s">
        <v>75</v>
      </c>
      <c r="D614" s="19" t="s">
        <v>76</v>
      </c>
      <c r="E614" s="17">
        <v>1.45E12</v>
      </c>
      <c r="F614" s="18">
        <v>0.034</v>
      </c>
      <c r="G614" s="18">
        <v>10.0</v>
      </c>
      <c r="H614" s="18">
        <v>0.216</v>
      </c>
      <c r="I614" s="20" t="str">
        <f t="array" ref="I614:J614">IFNA(VLOOKUP(A614,ENERGY!$A$2:$F$2692,{5,6},0),0)</f>
        <v/>
      </c>
      <c r="J614" s="20"/>
      <c r="K614" s="20">
        <f t="array" ref="K614:S614">VLOOKUP(A614,'HUMAN RESOURCES'!$A$2:$M$2692,{2,3,4,5,6,7,8,9,10},0)</f>
        <v>0.042</v>
      </c>
      <c r="L614" s="20">
        <v>0.08</v>
      </c>
      <c r="M614" s="20">
        <v>51.0</v>
      </c>
      <c r="N614" s="20">
        <v>49.0</v>
      </c>
      <c r="O614" s="20">
        <v>0.448</v>
      </c>
      <c r="P614" s="20">
        <v>0.523</v>
      </c>
      <c r="Q614" s="20">
        <v>0.029</v>
      </c>
      <c r="R614" s="20">
        <v>3.4020512E7</v>
      </c>
      <c r="S614" s="20">
        <v>0.223</v>
      </c>
      <c r="T614" s="20">
        <f t="array" ref="T614:U614">VLOOKUP(A614,TOURISM!$A$2:$F$2692,{3,6},0)</f>
        <v>381000000</v>
      </c>
      <c r="U614" s="20">
        <v>3.69E8</v>
      </c>
      <c r="V614" s="20" t="str">
        <f t="array" ref="V614:AA614">VLOOKUP(A614,BUSINESS!$A$2:$J$2692,{4,5,6,7,8,9},0)</f>
        <v/>
      </c>
      <c r="W614" s="20"/>
      <c r="X614" s="20"/>
      <c r="Y614" s="20"/>
      <c r="Z614" s="20">
        <v>0.001</v>
      </c>
      <c r="AA614" s="20">
        <v>0.003</v>
      </c>
      <c r="AB614" s="21">
        <f t="shared" si="2"/>
        <v>42621.34562</v>
      </c>
      <c r="AC614" s="20"/>
      <c r="AD614" s="20"/>
      <c r="AE614" s="20">
        <f t="shared" ref="AE614:AE637" si="193">U614/R614</f>
        <v>10.84639761</v>
      </c>
      <c r="AF614" s="22" t="b">
        <f t="shared" si="4"/>
        <v>0</v>
      </c>
      <c r="AG614" s="20" t="b">
        <f t="shared" si="5"/>
        <v>0</v>
      </c>
      <c r="AH614" s="20" t="b">
        <f t="shared" si="6"/>
        <v>0</v>
      </c>
      <c r="AI614" s="20" t="b">
        <f t="shared" si="7"/>
        <v>0</v>
      </c>
      <c r="AJ614" s="20"/>
      <c r="AK614" s="20"/>
      <c r="AL614" s="20"/>
      <c r="AM614" s="20"/>
      <c r="AN614" s="20"/>
      <c r="AO614" s="20"/>
      <c r="AP614" s="20"/>
      <c r="AQ614" s="20"/>
      <c r="AR614" s="23"/>
      <c r="AS614" s="23"/>
      <c r="AT614" s="23"/>
      <c r="AU614" s="23"/>
      <c r="AV614" s="23"/>
    </row>
    <row r="615" ht="15.75" customHeight="1">
      <c r="A615" s="17" t="str">
        <f t="shared" si="1"/>
        <v>Tanzania-Africa2001</v>
      </c>
      <c r="B615" s="17" t="s">
        <v>138</v>
      </c>
      <c r="C615" s="18" t="s">
        <v>75</v>
      </c>
      <c r="D615" s="19" t="s">
        <v>77</v>
      </c>
      <c r="E615" s="17">
        <v>1.46E12</v>
      </c>
      <c r="F615" s="18">
        <v>0.035</v>
      </c>
      <c r="G615" s="18">
        <v>11.0</v>
      </c>
      <c r="H615" s="18">
        <v>0.201</v>
      </c>
      <c r="I615" s="20">
        <f t="array" ref="I615:J615">IFNA(VLOOKUP(A615,ENERGY!$A$2:$F$2692,{5,6},0),0)</f>
        <v>20747</v>
      </c>
      <c r="J615" s="20"/>
      <c r="K615" s="20">
        <f t="array" ref="K615:S615">VLOOKUP(A615,'HUMAN RESOURCES'!$A$2:$M$2692,{2,3,4,5,6,7,8,9,10},0)</f>
        <v>0.042</v>
      </c>
      <c r="L615" s="20">
        <v>0.076</v>
      </c>
      <c r="M615" s="20">
        <v>51.0</v>
      </c>
      <c r="N615" s="20">
        <v>50.0</v>
      </c>
      <c r="O615" s="20">
        <v>0.447</v>
      </c>
      <c r="P615" s="20">
        <v>0.524</v>
      </c>
      <c r="Q615" s="20">
        <v>0.029</v>
      </c>
      <c r="R615" s="20">
        <v>3.4895398E7</v>
      </c>
      <c r="S615" s="20">
        <v>0.227</v>
      </c>
      <c r="T615" s="20">
        <f t="array" ref="T615:U615">VLOOKUP(A615,TOURISM!$A$2:$F$2692,{3,6},0)</f>
        <v>626000000</v>
      </c>
      <c r="U615" s="20">
        <v>3.63E8</v>
      </c>
      <c r="V615" s="20" t="str">
        <f t="array" ref="V615:AA615">VLOOKUP(A615,BUSINESS!$A$2:$J$2692,{4,5,6,7,8,9},0)</f>
        <v/>
      </c>
      <c r="W615" s="20"/>
      <c r="X615" s="20"/>
      <c r="Y615" s="20"/>
      <c r="Z615" s="20">
        <v>0.002</v>
      </c>
      <c r="AA615" s="20">
        <v>0.008</v>
      </c>
      <c r="AB615" s="21">
        <f t="shared" si="2"/>
        <v>41839.32793</v>
      </c>
      <c r="AC615" s="20">
        <f t="shared" ref="AC615:AC617" si="194">I615/R615</f>
        <v>0.0005945483126</v>
      </c>
      <c r="AD615" s="20"/>
      <c r="AE615" s="20">
        <f t="shared" si="193"/>
        <v>10.40251783</v>
      </c>
      <c r="AF615" s="22" t="b">
        <f t="shared" si="4"/>
        <v>0</v>
      </c>
      <c r="AG615" s="20" t="b">
        <f t="shared" si="5"/>
        <v>0</v>
      </c>
      <c r="AH615" s="20" t="b">
        <f t="shared" si="6"/>
        <v>0</v>
      </c>
      <c r="AI615" s="20" t="b">
        <f t="shared" si="7"/>
        <v>0</v>
      </c>
      <c r="AJ615" s="20"/>
      <c r="AK615" s="20"/>
      <c r="AL615" s="20"/>
      <c r="AM615" s="20"/>
      <c r="AN615" s="20"/>
      <c r="AO615" s="20"/>
      <c r="AP615" s="20"/>
      <c r="AQ615" s="20"/>
      <c r="AR615" s="23"/>
      <c r="AS615" s="23"/>
      <c r="AT615" s="23"/>
      <c r="AU615" s="23"/>
      <c r="AV615" s="23"/>
    </row>
    <row r="616" ht="15.75" customHeight="1">
      <c r="A616" s="17" t="str">
        <f t="shared" si="1"/>
        <v>Tanzania-Africa2002</v>
      </c>
      <c r="B616" s="17" t="s">
        <v>138</v>
      </c>
      <c r="C616" s="18" t="s">
        <v>75</v>
      </c>
      <c r="D616" s="19" t="s">
        <v>79</v>
      </c>
      <c r="E616" s="17">
        <v>1.49E12</v>
      </c>
      <c r="F616" s="18">
        <v>0.034</v>
      </c>
      <c r="G616" s="18">
        <v>10.0</v>
      </c>
      <c r="H616" s="18">
        <v>0.164</v>
      </c>
      <c r="I616" s="20">
        <f t="array" ref="I616:J616">IFNA(VLOOKUP(A616,ENERGY!$A$2:$F$2692,{5,6},0),0)</f>
        <v>20043</v>
      </c>
      <c r="J616" s="20">
        <v>6846.0</v>
      </c>
      <c r="K616" s="20">
        <f t="array" ref="K616:S616">VLOOKUP(A616,'HUMAN RESOURCES'!$A$2:$M$2692,{2,3,4,5,6,7,8,9,10},0)</f>
        <v>0.042</v>
      </c>
      <c r="L616" s="20">
        <v>0.071</v>
      </c>
      <c r="M616" s="20">
        <v>52.0</v>
      </c>
      <c r="N616" s="20">
        <v>51.0</v>
      </c>
      <c r="O616" s="20">
        <v>0.447</v>
      </c>
      <c r="P616" s="20">
        <v>0.524</v>
      </c>
      <c r="Q616" s="20">
        <v>0.029</v>
      </c>
      <c r="R616" s="20">
        <v>3.5806497E7</v>
      </c>
      <c r="S616" s="20">
        <v>0.23</v>
      </c>
      <c r="T616" s="20">
        <f t="array" ref="T616:U616">VLOOKUP(A616,TOURISM!$A$2:$F$2692,{3,6},0)</f>
        <v>639000000</v>
      </c>
      <c r="U616" s="20">
        <v>3.61E8</v>
      </c>
      <c r="V616" s="20" t="str">
        <f t="array" ref="V616:AA616">VLOOKUP(A616,BUSINESS!$A$2:$J$2692,{4,5,6,7,8,9},0)</f>
        <v/>
      </c>
      <c r="W616" s="20"/>
      <c r="X616" s="20"/>
      <c r="Y616" s="20"/>
      <c r="Z616" s="20">
        <v>0.002</v>
      </c>
      <c r="AA616" s="20">
        <v>0.017</v>
      </c>
      <c r="AB616" s="21">
        <f t="shared" si="2"/>
        <v>41612.55987</v>
      </c>
      <c r="AC616" s="20">
        <f t="shared" si="194"/>
        <v>0.0005597587499</v>
      </c>
      <c r="AD616" s="20">
        <f t="shared" ref="AD616:AD617" si="195">J616/R616</f>
        <v>0.0001911943522</v>
      </c>
      <c r="AE616" s="20">
        <f t="shared" si="193"/>
        <v>10.0819692</v>
      </c>
      <c r="AF616" s="22" t="b">
        <f t="shared" si="4"/>
        <v>0</v>
      </c>
      <c r="AG616" s="20" t="b">
        <f t="shared" si="5"/>
        <v>0</v>
      </c>
      <c r="AH616" s="20" t="b">
        <f t="shared" si="6"/>
        <v>0</v>
      </c>
      <c r="AI616" s="20" t="b">
        <f t="shared" si="7"/>
        <v>0</v>
      </c>
      <c r="AJ616" s="20"/>
      <c r="AK616" s="20"/>
      <c r="AL616" s="20"/>
      <c r="AM616" s="20"/>
      <c r="AN616" s="20"/>
      <c r="AO616" s="20"/>
      <c r="AP616" s="20"/>
      <c r="AQ616" s="20"/>
      <c r="AR616" s="23"/>
      <c r="AS616" s="23"/>
      <c r="AT616" s="23"/>
      <c r="AU616" s="23"/>
      <c r="AV616" s="23"/>
    </row>
    <row r="617" ht="15.75" customHeight="1">
      <c r="A617" s="17" t="str">
        <f t="shared" si="1"/>
        <v>Tanzania-Africa2003</v>
      </c>
      <c r="B617" s="17" t="s">
        <v>138</v>
      </c>
      <c r="C617" s="18" t="s">
        <v>75</v>
      </c>
      <c r="D617" s="19" t="s">
        <v>81</v>
      </c>
      <c r="E617" s="17">
        <v>1.49E12</v>
      </c>
      <c r="F617" s="18">
        <v>0.037</v>
      </c>
      <c r="G617" s="18">
        <v>12.0</v>
      </c>
      <c r="H617" s="18">
        <v>0.145</v>
      </c>
      <c r="I617" s="20">
        <f t="array" ref="I617:J617">IFNA(VLOOKUP(A617,ENERGY!$A$2:$F$2692,{5,6},0),0)</f>
        <v>19345</v>
      </c>
      <c r="J617" s="20">
        <v>6447.0</v>
      </c>
      <c r="K617" s="20">
        <f t="array" ref="K617:S617">VLOOKUP(A617,'HUMAN RESOURCES'!$A$2:$M$2692,{2,3,4,5,6,7,8,9,10},0)</f>
        <v>0.042</v>
      </c>
      <c r="L617" s="20">
        <v>0.066</v>
      </c>
      <c r="M617" s="20">
        <v>53.0</v>
      </c>
      <c r="N617" s="20">
        <v>51.0</v>
      </c>
      <c r="O617" s="20">
        <v>0.446</v>
      </c>
      <c r="P617" s="20">
        <v>0.524</v>
      </c>
      <c r="Q617" s="20">
        <v>0.03</v>
      </c>
      <c r="R617" s="20">
        <v>3.6760831E7</v>
      </c>
      <c r="S617" s="20">
        <v>0.236</v>
      </c>
      <c r="T617" s="20">
        <f t="array" ref="T617:U617">VLOOKUP(A617,TOURISM!$A$2:$F$2692,{3,6},0)</f>
        <v>654000000</v>
      </c>
      <c r="U617" s="20">
        <v>3.75E8</v>
      </c>
      <c r="V617" s="20" t="str">
        <f t="array" ref="V617:AA617">VLOOKUP(A617,BUSINESS!$A$2:$J$2692,{4,5,6,7,8,9},0)</f>
        <v/>
      </c>
      <c r="W617" s="20">
        <v>28.0</v>
      </c>
      <c r="X617" s="20"/>
      <c r="Y617" s="20"/>
      <c r="Z617" s="20">
        <v>0.007</v>
      </c>
      <c r="AA617" s="20">
        <v>0.035</v>
      </c>
      <c r="AB617" s="21">
        <f t="shared" si="2"/>
        <v>40532.27197</v>
      </c>
      <c r="AC617" s="20">
        <f t="shared" si="194"/>
        <v>0.000526239464</v>
      </c>
      <c r="AD617" s="20">
        <f t="shared" si="195"/>
        <v>0.0001753768842</v>
      </c>
      <c r="AE617" s="20">
        <f t="shared" si="193"/>
        <v>10.20107516</v>
      </c>
      <c r="AF617" s="22" t="b">
        <f t="shared" si="4"/>
        <v>0</v>
      </c>
      <c r="AG617" s="20" t="b">
        <f t="shared" si="5"/>
        <v>0</v>
      </c>
      <c r="AH617" s="20" t="b">
        <f t="shared" si="6"/>
        <v>0</v>
      </c>
      <c r="AI617" s="20" t="b">
        <f t="shared" si="7"/>
        <v>0</v>
      </c>
      <c r="AJ617" s="20"/>
      <c r="AK617" s="20"/>
      <c r="AL617" s="20"/>
      <c r="AM617" s="20"/>
      <c r="AN617" s="20"/>
      <c r="AO617" s="20"/>
      <c r="AP617" s="20"/>
      <c r="AQ617" s="20"/>
      <c r="AR617" s="23"/>
      <c r="AS617" s="23"/>
      <c r="AT617" s="23"/>
      <c r="AU617" s="23"/>
      <c r="AV617" s="23"/>
    </row>
    <row r="618" ht="15.75" customHeight="1">
      <c r="A618" s="17" t="str">
        <f t="shared" si="1"/>
        <v>Tanzania-Africa2004</v>
      </c>
      <c r="B618" s="17" t="s">
        <v>138</v>
      </c>
      <c r="C618" s="18" t="s">
        <v>75</v>
      </c>
      <c r="D618" s="19" t="s">
        <v>83</v>
      </c>
      <c r="E618" s="17">
        <v>1.51E12</v>
      </c>
      <c r="F618" s="18">
        <v>0.034</v>
      </c>
      <c r="G618" s="18">
        <v>12.0</v>
      </c>
      <c r="H618" s="18">
        <v>0.141</v>
      </c>
      <c r="I618" s="20">
        <f t="array" ref="I618:J618">IFNA(VLOOKUP(A618,ENERGY!$A$2:$F$2692,{5,6},0),0)</f>
        <v>0</v>
      </c>
      <c r="J618" s="20">
        <v>0.0</v>
      </c>
      <c r="K618" s="20">
        <f t="array" ref="K618:S618">VLOOKUP(A618,'HUMAN RESOURCES'!$A$2:$M$2692,{2,3,4,5,6,7,8,9,10},0)</f>
        <v>0.042</v>
      </c>
      <c r="L618" s="20">
        <v>0.061</v>
      </c>
      <c r="M618" s="20">
        <v>53.0</v>
      </c>
      <c r="N618" s="20">
        <v>52.0</v>
      </c>
      <c r="O618" s="20">
        <v>0.446</v>
      </c>
      <c r="P618" s="20">
        <v>0.524</v>
      </c>
      <c r="Q618" s="20">
        <v>0.03</v>
      </c>
      <c r="R618" s="20">
        <v>3.7765139E7</v>
      </c>
      <c r="S618" s="20">
        <v>0.242</v>
      </c>
      <c r="T618" s="20">
        <f t="array" ref="T618:U618">VLOOKUP(A618,TOURISM!$A$2:$F$2692,{3,6},0)</f>
        <v>762000000</v>
      </c>
      <c r="U618" s="20">
        <v>4.7E8</v>
      </c>
      <c r="V618" s="20" t="str">
        <f t="array" ref="V618:AA618">VLOOKUP(A618,BUSINESS!$A$2:$J$2692,{4,5,6,7,8,9},0)</f>
        <v/>
      </c>
      <c r="W618" s="20">
        <v>28.0</v>
      </c>
      <c r="X618" s="20"/>
      <c r="Y618" s="20"/>
      <c r="Z618" s="20">
        <v>0.009</v>
      </c>
      <c r="AA618" s="20">
        <v>0.051</v>
      </c>
      <c r="AB618" s="21">
        <f t="shared" si="2"/>
        <v>39983.96511</v>
      </c>
      <c r="AC618" s="20"/>
      <c r="AD618" s="20"/>
      <c r="AE618" s="20">
        <f t="shared" si="193"/>
        <v>12.44534013</v>
      </c>
      <c r="AF618" s="22" t="b">
        <f t="shared" si="4"/>
        <v>0</v>
      </c>
      <c r="AG618" s="20" t="b">
        <f t="shared" si="5"/>
        <v>0</v>
      </c>
      <c r="AH618" s="20" t="b">
        <f t="shared" si="6"/>
        <v>0</v>
      </c>
      <c r="AI618" s="20" t="b">
        <f t="shared" si="7"/>
        <v>0</v>
      </c>
      <c r="AJ618" s="20"/>
      <c r="AK618" s="20"/>
      <c r="AL618" s="20"/>
      <c r="AM618" s="20"/>
      <c r="AN618" s="20"/>
      <c r="AO618" s="20"/>
      <c r="AP618" s="20"/>
      <c r="AQ618" s="20"/>
      <c r="AR618" s="23"/>
      <c r="AS618" s="23"/>
      <c r="AT618" s="23"/>
      <c r="AU618" s="23"/>
      <c r="AV618" s="23"/>
    </row>
    <row r="619" ht="15.75" customHeight="1">
      <c r="A619" s="17" t="str">
        <f t="shared" si="1"/>
        <v>Tanzania-Africa2005</v>
      </c>
      <c r="B619" s="17" t="s">
        <v>138</v>
      </c>
      <c r="C619" s="18" t="s">
        <v>75</v>
      </c>
      <c r="D619" s="19" t="s">
        <v>84</v>
      </c>
      <c r="E619" s="17">
        <v>1.52E12</v>
      </c>
      <c r="F619" s="18">
        <v>0.04</v>
      </c>
      <c r="G619" s="18">
        <v>15.0</v>
      </c>
      <c r="H619" s="18">
        <v>0.152</v>
      </c>
      <c r="I619" s="20">
        <f t="array" ref="I619:J619">IFNA(VLOOKUP(A619,ENERGY!$A$2:$F$2692,{5,6},0),0)</f>
        <v>18921</v>
      </c>
      <c r="J619" s="20">
        <v>6538.0</v>
      </c>
      <c r="K619" s="20">
        <f t="array" ref="K619:S619">VLOOKUP(A619,'HUMAN RESOURCES'!$A$2:$M$2692,{2,3,4,5,6,7,8,9,10},0)</f>
        <v>0.042</v>
      </c>
      <c r="L619" s="20">
        <v>0.057</v>
      </c>
      <c r="M619" s="20">
        <v>54.0</v>
      </c>
      <c r="N619" s="20">
        <v>53.0</v>
      </c>
      <c r="O619" s="20">
        <v>0.446</v>
      </c>
      <c r="P619" s="20">
        <v>0.524</v>
      </c>
      <c r="Q619" s="20">
        <v>0.03</v>
      </c>
      <c r="R619" s="20">
        <v>3.8824384E7</v>
      </c>
      <c r="S619" s="20">
        <v>0.248</v>
      </c>
      <c r="T619" s="20">
        <f t="array" ref="T619:U619">VLOOKUP(A619,TOURISM!$A$2:$F$2692,{3,6},0)</f>
        <v>835000000</v>
      </c>
      <c r="U619" s="20">
        <v>5.77E8</v>
      </c>
      <c r="V619" s="20">
        <f t="array" ref="V619:AA619">VLOOKUP(A619,BUSINESS!$A$2:$J$2692,{4,5,6,7,8,9},0)</f>
        <v>0.438</v>
      </c>
      <c r="W619" s="20">
        <v>28.0</v>
      </c>
      <c r="X619" s="20"/>
      <c r="Y619" s="20">
        <v>172.0</v>
      </c>
      <c r="Z619" s="20">
        <v>0.011</v>
      </c>
      <c r="AA619" s="20">
        <v>0.076</v>
      </c>
      <c r="AB619" s="21">
        <f t="shared" si="2"/>
        <v>39150.65336</v>
      </c>
      <c r="AC619" s="20">
        <f>I619/R619</f>
        <v>0.0004873483633</v>
      </c>
      <c r="AD619" s="20">
        <f>J619/R619</f>
        <v>0.0001683993235</v>
      </c>
      <c r="AE619" s="20">
        <f t="shared" si="193"/>
        <v>14.86179407</v>
      </c>
      <c r="AF619" s="22" t="b">
        <f t="shared" si="4"/>
        <v>0</v>
      </c>
      <c r="AG619" s="20" t="b">
        <f t="shared" si="5"/>
        <v>0</v>
      </c>
      <c r="AH619" s="20" t="b">
        <f t="shared" si="6"/>
        <v>0</v>
      </c>
      <c r="AI619" s="20" t="b">
        <f t="shared" si="7"/>
        <v>0</v>
      </c>
      <c r="AJ619" s="20"/>
      <c r="AK619" s="20"/>
      <c r="AL619" s="20"/>
      <c r="AM619" s="20"/>
      <c r="AN619" s="20"/>
      <c r="AO619" s="20"/>
      <c r="AP619" s="20"/>
      <c r="AQ619" s="20"/>
      <c r="AR619" s="23"/>
      <c r="AS619" s="23"/>
      <c r="AT619" s="23"/>
      <c r="AU619" s="23"/>
      <c r="AV619" s="23"/>
    </row>
    <row r="620" ht="15.75" customHeight="1">
      <c r="A620" s="17" t="str">
        <f t="shared" si="1"/>
        <v>Tanzania-Africa2006</v>
      </c>
      <c r="B620" s="17" t="s">
        <v>138</v>
      </c>
      <c r="C620" s="18" t="s">
        <v>75</v>
      </c>
      <c r="D620" s="19" t="s">
        <v>85</v>
      </c>
      <c r="E620" s="17">
        <v>1.53E12</v>
      </c>
      <c r="F620" s="18">
        <v>0.065</v>
      </c>
      <c r="G620" s="18">
        <v>23.0</v>
      </c>
      <c r="H620" s="18">
        <v>0.157</v>
      </c>
      <c r="I620" s="20">
        <f t="array" ref="I620:J620">IFNA(VLOOKUP(A620,ENERGY!$A$2:$F$2692,{5,6},0),0)</f>
        <v>0</v>
      </c>
      <c r="J620" s="20">
        <v>0.0</v>
      </c>
      <c r="K620" s="20">
        <f t="array" ref="K620:S620">VLOOKUP(A620,'HUMAN RESOURCES'!$A$2:$M$2692,{2,3,4,5,6,7,8,9,10},0)</f>
        <v>0.042</v>
      </c>
      <c r="L620" s="20">
        <v>0.054</v>
      </c>
      <c r="M620" s="20">
        <v>56.0</v>
      </c>
      <c r="N620" s="20">
        <v>54.0</v>
      </c>
      <c r="O620" s="20">
        <v>0.447</v>
      </c>
      <c r="P620" s="20">
        <v>0.523</v>
      </c>
      <c r="Q620" s="20">
        <v>0.03</v>
      </c>
      <c r="R620" s="20">
        <v>3.9942347E7</v>
      </c>
      <c r="S620" s="20">
        <v>0.255</v>
      </c>
      <c r="T620" s="20">
        <f t="array" ref="T620:U620">VLOOKUP(A620,TOURISM!$A$2:$F$2692,{3,6},0)</f>
        <v>986000000</v>
      </c>
      <c r="U620" s="20">
        <v>5.71E8</v>
      </c>
      <c r="V620" s="20">
        <f t="array" ref="V620:AA620">VLOOKUP(A620,BUSINESS!$A$2:$J$2692,{4,5,6,7,8,9},0)</f>
        <v>0.438</v>
      </c>
      <c r="W620" s="20">
        <v>27.0</v>
      </c>
      <c r="X620" s="20"/>
      <c r="Y620" s="20">
        <v>172.0</v>
      </c>
      <c r="Z620" s="20">
        <v>0.013</v>
      </c>
      <c r="AA620" s="20">
        <v>0.14</v>
      </c>
      <c r="AB620" s="21">
        <f t="shared" si="2"/>
        <v>38305.21026</v>
      </c>
      <c r="AC620" s="20"/>
      <c r="AD620" s="20"/>
      <c r="AE620" s="20">
        <f t="shared" si="193"/>
        <v>14.29560461</v>
      </c>
      <c r="AF620" s="22" t="b">
        <f t="shared" si="4"/>
        <v>0</v>
      </c>
      <c r="AG620" s="20" t="b">
        <f t="shared" si="5"/>
        <v>0</v>
      </c>
      <c r="AH620" s="20" t="b">
        <f t="shared" si="6"/>
        <v>0</v>
      </c>
      <c r="AI620" s="20" t="b">
        <f t="shared" si="7"/>
        <v>0</v>
      </c>
      <c r="AJ620" s="20"/>
      <c r="AK620" s="20"/>
      <c r="AL620" s="20"/>
      <c r="AM620" s="20"/>
      <c r="AN620" s="20"/>
      <c r="AO620" s="20"/>
      <c r="AP620" s="20"/>
      <c r="AQ620" s="20"/>
      <c r="AR620" s="23"/>
      <c r="AS620" s="23"/>
      <c r="AT620" s="23"/>
      <c r="AU620" s="23"/>
      <c r="AV620" s="23"/>
    </row>
    <row r="621" ht="15.75" customHeight="1">
      <c r="A621" s="17" t="str">
        <f t="shared" si="1"/>
        <v>Tanzania-Africa2007</v>
      </c>
      <c r="B621" s="17" t="s">
        <v>138</v>
      </c>
      <c r="C621" s="18" t="s">
        <v>75</v>
      </c>
      <c r="D621" s="19" t="s">
        <v>86</v>
      </c>
      <c r="E621" s="17">
        <v>1.54E12</v>
      </c>
      <c r="F621" s="18">
        <v>0.057</v>
      </c>
      <c r="G621" s="18">
        <v>23.0</v>
      </c>
      <c r="H621" s="18">
        <v>0.161</v>
      </c>
      <c r="I621" s="20">
        <f t="array" ref="I621:J621">IFNA(VLOOKUP(A621,ENERGY!$A$2:$F$2692,{5,6},0),0)</f>
        <v>14203</v>
      </c>
      <c r="J621" s="20">
        <v>3128.0</v>
      </c>
      <c r="K621" s="20">
        <f t="array" ref="K621:S621">VLOOKUP(A621,'HUMAN RESOURCES'!$A$2:$M$2692,{2,3,4,5,6,7,8,9,10},0)</f>
        <v>0.042</v>
      </c>
      <c r="L621" s="20">
        <v>0.05</v>
      </c>
      <c r="M621" s="20">
        <v>57.0</v>
      </c>
      <c r="N621" s="20">
        <v>55.0</v>
      </c>
      <c r="O621" s="20">
        <v>0.447</v>
      </c>
      <c r="P621" s="20">
        <v>0.522</v>
      </c>
      <c r="Q621" s="20">
        <v>0.03</v>
      </c>
      <c r="R621" s="20">
        <v>4.1119693E7</v>
      </c>
      <c r="S621" s="20">
        <v>0.261</v>
      </c>
      <c r="T621" s="20">
        <f t="array" ref="T621:U621">VLOOKUP(A621,TOURISM!$A$2:$F$2692,{3,6},0)</f>
        <v>1215000000</v>
      </c>
      <c r="U621" s="20">
        <v>6.16E8</v>
      </c>
      <c r="V621" s="20">
        <f t="array" ref="V621:AA621">VLOOKUP(A621,BUSINESS!$A$2:$J$2692,{4,5,6,7,8,9},0)</f>
        <v>0.439</v>
      </c>
      <c r="W621" s="20">
        <v>26.0</v>
      </c>
      <c r="X621" s="20"/>
      <c r="Y621" s="20">
        <v>172.0</v>
      </c>
      <c r="Z621" s="20">
        <v>0.016</v>
      </c>
      <c r="AA621" s="20">
        <v>0.201</v>
      </c>
      <c r="AB621" s="21">
        <f t="shared" si="2"/>
        <v>37451.64148</v>
      </c>
      <c r="AC621" s="20">
        <f t="shared" ref="AC621:AC623" si="196">I621/R621</f>
        <v>0.0003454062753</v>
      </c>
      <c r="AD621" s="20">
        <f t="shared" ref="AD621:AD623" si="197">J621/R621</f>
        <v>0.00007607060685</v>
      </c>
      <c r="AE621" s="20">
        <f t="shared" si="193"/>
        <v>14.98065659</v>
      </c>
      <c r="AF621" s="22" t="b">
        <f t="shared" si="4"/>
        <v>0</v>
      </c>
      <c r="AG621" s="20" t="b">
        <f t="shared" si="5"/>
        <v>0</v>
      </c>
      <c r="AH621" s="20" t="b">
        <f t="shared" si="6"/>
        <v>0</v>
      </c>
      <c r="AI621" s="20" t="b">
        <f t="shared" si="7"/>
        <v>0</v>
      </c>
      <c r="AJ621" s="20"/>
      <c r="AK621" s="20"/>
      <c r="AL621" s="20"/>
      <c r="AM621" s="20"/>
      <c r="AN621" s="20"/>
      <c r="AO621" s="20"/>
      <c r="AP621" s="20"/>
      <c r="AQ621" s="20"/>
      <c r="AR621" s="23"/>
      <c r="AS621" s="23"/>
      <c r="AT621" s="23"/>
      <c r="AU621" s="23"/>
      <c r="AV621" s="23"/>
    </row>
    <row r="622" ht="15.75" customHeight="1">
      <c r="A622" s="17" t="str">
        <f t="shared" si="1"/>
        <v>Tanzania-Africa2008</v>
      </c>
      <c r="B622" s="17" t="s">
        <v>138</v>
      </c>
      <c r="C622" s="18" t="s">
        <v>75</v>
      </c>
      <c r="D622" s="19" t="s">
        <v>87</v>
      </c>
      <c r="E622" s="17">
        <v>1.59E12</v>
      </c>
      <c r="F622" s="18">
        <v>0.054</v>
      </c>
      <c r="G622" s="18">
        <v>26.0</v>
      </c>
      <c r="H622" s="18">
        <v>0.15</v>
      </c>
      <c r="I622" s="20">
        <f t="array" ref="I622:J622">IFNA(VLOOKUP(A622,ENERGY!$A$2:$F$2692,{5,6},0),0)</f>
        <v>16198</v>
      </c>
      <c r="J622" s="20">
        <v>4353.0</v>
      </c>
      <c r="K622" s="20">
        <f t="array" ref="K622:S622">VLOOKUP(A622,'HUMAN RESOURCES'!$A$2:$M$2692,{2,3,4,5,6,7,8,9,10},0)</f>
        <v>0.041</v>
      </c>
      <c r="L622" s="20">
        <v>0.047</v>
      </c>
      <c r="M622" s="20">
        <v>58.0</v>
      </c>
      <c r="N622" s="20">
        <v>56.0</v>
      </c>
      <c r="O622" s="20">
        <v>0.448</v>
      </c>
      <c r="P622" s="20">
        <v>0.522</v>
      </c>
      <c r="Q622" s="20">
        <v>0.031</v>
      </c>
      <c r="R622" s="20">
        <v>4.235379E7</v>
      </c>
      <c r="S622" s="20">
        <v>0.268</v>
      </c>
      <c r="T622" s="20">
        <f t="array" ref="T622:U622">VLOOKUP(A622,TOURISM!$A$2:$F$2692,{3,6},0)</f>
        <v>1293000000</v>
      </c>
      <c r="U622" s="20">
        <v>7.46E8</v>
      </c>
      <c r="V622" s="20">
        <f t="array" ref="V622:AA622">VLOOKUP(A622,BUSINESS!$A$2:$J$2692,{4,5,6,7,8,9},0)</f>
        <v>0.444</v>
      </c>
      <c r="W622" s="20">
        <v>26.0</v>
      </c>
      <c r="X622" s="20"/>
      <c r="Y622" s="20">
        <v>172.0</v>
      </c>
      <c r="Z622" s="20">
        <v>0.019</v>
      </c>
      <c r="AA622" s="20">
        <v>0.307</v>
      </c>
      <c r="AB622" s="21">
        <f t="shared" si="2"/>
        <v>37540.91428</v>
      </c>
      <c r="AC622" s="20">
        <f t="shared" si="196"/>
        <v>0.0003824451129</v>
      </c>
      <c r="AD622" s="20">
        <f t="shared" si="197"/>
        <v>0.0001027771068</v>
      </c>
      <c r="AE622" s="20">
        <f t="shared" si="193"/>
        <v>17.61353588</v>
      </c>
      <c r="AF622" s="22" t="b">
        <f t="shared" si="4"/>
        <v>0</v>
      </c>
      <c r="AG622" s="20" t="b">
        <f t="shared" si="5"/>
        <v>0</v>
      </c>
      <c r="AH622" s="20" t="b">
        <f t="shared" si="6"/>
        <v>0</v>
      </c>
      <c r="AI622" s="20" t="b">
        <f t="shared" si="7"/>
        <v>0</v>
      </c>
      <c r="AJ622" s="20"/>
      <c r="AK622" s="20"/>
      <c r="AL622" s="20"/>
      <c r="AM622" s="20"/>
      <c r="AN622" s="20"/>
      <c r="AO622" s="20"/>
      <c r="AP622" s="20"/>
      <c r="AQ622" s="20"/>
      <c r="AR622" s="23"/>
      <c r="AS622" s="23"/>
      <c r="AT622" s="23"/>
      <c r="AU622" s="23"/>
      <c r="AV622" s="23"/>
    </row>
    <row r="623" ht="15.75" customHeight="1">
      <c r="A623" s="17" t="str">
        <f t="shared" si="1"/>
        <v>Tanzania-Africa2009</v>
      </c>
      <c r="B623" s="17" t="s">
        <v>138</v>
      </c>
      <c r="C623" s="18" t="s">
        <v>75</v>
      </c>
      <c r="D623" s="19" t="s">
        <v>88</v>
      </c>
      <c r="E623" s="17">
        <v>1.61E12</v>
      </c>
      <c r="F623" s="18">
        <v>0.056</v>
      </c>
      <c r="G623" s="18">
        <v>28.0</v>
      </c>
      <c r="H623" s="18">
        <v>0.15</v>
      </c>
      <c r="I623" s="20">
        <f t="array" ref="I623:J623">IFNA(VLOOKUP(A623,ENERGY!$A$2:$F$2692,{5,6},0),0)</f>
        <v>18306</v>
      </c>
      <c r="J623" s="20">
        <v>6150.0</v>
      </c>
      <c r="K623" s="20">
        <f t="array" ref="K623:S623">VLOOKUP(A623,'HUMAN RESOURCES'!$A$2:$M$2692,{2,3,4,5,6,7,8,9,10},0)</f>
        <v>0.041</v>
      </c>
      <c r="L623" s="20">
        <v>0.044</v>
      </c>
      <c r="M623" s="20">
        <v>59.0</v>
      </c>
      <c r="N623" s="20">
        <v>57.0</v>
      </c>
      <c r="O623" s="20">
        <v>0.448</v>
      </c>
      <c r="P623" s="20">
        <v>0.521</v>
      </c>
      <c r="Q623" s="20">
        <v>0.031</v>
      </c>
      <c r="R623" s="20">
        <v>4.3639752E7</v>
      </c>
      <c r="S623" s="20">
        <v>0.274</v>
      </c>
      <c r="T623" s="20">
        <f t="array" ref="T623:U623">VLOOKUP(A623,TOURISM!$A$2:$F$2692,{3,6},0)</f>
        <v>1192000000</v>
      </c>
      <c r="U623" s="20">
        <v>8.06E8</v>
      </c>
      <c r="V623" s="20">
        <f t="array" ref="V623:AA623">VLOOKUP(A623,BUSINESS!$A$2:$J$2692,{4,5,6,7,8,9},0)</f>
        <v>0.444</v>
      </c>
      <c r="W623" s="20">
        <v>26.0</v>
      </c>
      <c r="X623" s="20"/>
      <c r="Y623" s="20">
        <v>172.0</v>
      </c>
      <c r="Z623" s="20">
        <v>0.024</v>
      </c>
      <c r="AA623" s="20">
        <v>0.4</v>
      </c>
      <c r="AB623" s="21">
        <f t="shared" si="2"/>
        <v>36892.96859</v>
      </c>
      <c r="AC623" s="20">
        <f t="shared" si="196"/>
        <v>0.0004194799274</v>
      </c>
      <c r="AD623" s="20">
        <f t="shared" si="197"/>
        <v>0.0001409265571</v>
      </c>
      <c r="AE623" s="20">
        <f t="shared" si="193"/>
        <v>18.46939918</v>
      </c>
      <c r="AF623" s="22" t="b">
        <f t="shared" si="4"/>
        <v>0</v>
      </c>
      <c r="AG623" s="20" t="b">
        <f t="shared" si="5"/>
        <v>0</v>
      </c>
      <c r="AH623" s="20" t="b">
        <f t="shared" si="6"/>
        <v>0</v>
      </c>
      <c r="AI623" s="20" t="b">
        <f t="shared" si="7"/>
        <v>0</v>
      </c>
      <c r="AJ623" s="20"/>
      <c r="AK623" s="20"/>
      <c r="AL623" s="20"/>
      <c r="AM623" s="20"/>
      <c r="AN623" s="20"/>
      <c r="AO623" s="20"/>
      <c r="AP623" s="20"/>
      <c r="AQ623" s="20"/>
      <c r="AR623" s="23"/>
      <c r="AS623" s="23"/>
      <c r="AT623" s="23"/>
      <c r="AU623" s="23"/>
      <c r="AV623" s="23"/>
    </row>
    <row r="624" ht="15.75" customHeight="1">
      <c r="A624" s="17" t="str">
        <f t="shared" si="1"/>
        <v>Tanzania-Africa2010</v>
      </c>
      <c r="B624" s="17" t="s">
        <v>138</v>
      </c>
      <c r="C624" s="18" t="s">
        <v>75</v>
      </c>
      <c r="D624" s="19" t="s">
        <v>89</v>
      </c>
      <c r="E624" s="17">
        <v>1.62E12</v>
      </c>
      <c r="F624" s="18">
        <v>0.072</v>
      </c>
      <c r="G624" s="18">
        <v>37.0</v>
      </c>
      <c r="H624" s="18">
        <v>0.145</v>
      </c>
      <c r="I624" s="20">
        <f t="array" ref="I624:J624">IFNA(VLOOKUP(A624,ENERGY!$A$2:$F$2692,{5,6},0),0)</f>
        <v>0</v>
      </c>
      <c r="J624" s="20">
        <v>0.0</v>
      </c>
      <c r="K624" s="20">
        <f t="array" ref="K624:S624">VLOOKUP(A624,'HUMAN RESOURCES'!$A$2:$M$2692,{2,3,4,5,6,7,8,9,10},0)</f>
        <v>0.041</v>
      </c>
      <c r="L624" s="20">
        <v>0.041</v>
      </c>
      <c r="M624" s="20">
        <v>60.0</v>
      </c>
      <c r="N624" s="20">
        <v>58.0</v>
      </c>
      <c r="O624" s="20">
        <v>0.448</v>
      </c>
      <c r="P624" s="20">
        <v>0.52</v>
      </c>
      <c r="Q624" s="20">
        <v>0.031</v>
      </c>
      <c r="R624" s="20">
        <v>4.497333E7</v>
      </c>
      <c r="S624" s="20">
        <v>0.281</v>
      </c>
      <c r="T624" s="20">
        <f t="array" ref="T624:U624">VLOOKUP(A624,TOURISM!$A$2:$F$2692,{3,6},0)</f>
        <v>1279000000</v>
      </c>
      <c r="U624" s="20">
        <v>8.61E8</v>
      </c>
      <c r="V624" s="20">
        <f t="array" ref="V624:AA624">VLOOKUP(A624,BUSINESS!$A$2:$J$2692,{4,5,6,7,8,9},0)</f>
        <v>0.444</v>
      </c>
      <c r="W624" s="20">
        <v>26.0</v>
      </c>
      <c r="X624" s="20"/>
      <c r="Y624" s="20">
        <v>172.0</v>
      </c>
      <c r="Z624" s="20">
        <v>0.029</v>
      </c>
      <c r="AA624" s="20">
        <v>0.467</v>
      </c>
      <c r="AB624" s="21">
        <f t="shared" si="2"/>
        <v>36021.34865</v>
      </c>
      <c r="AC624" s="20"/>
      <c r="AD624" s="20"/>
      <c r="AE624" s="20">
        <f t="shared" si="193"/>
        <v>19.14467975</v>
      </c>
      <c r="AF624" s="22" t="b">
        <f t="shared" si="4"/>
        <v>0</v>
      </c>
      <c r="AG624" s="20" t="b">
        <f t="shared" si="5"/>
        <v>0</v>
      </c>
      <c r="AH624" s="20" t="b">
        <f t="shared" si="6"/>
        <v>0</v>
      </c>
      <c r="AI624" s="20" t="b">
        <f t="shared" si="7"/>
        <v>0</v>
      </c>
      <c r="AJ624" s="20"/>
      <c r="AK624" s="20"/>
      <c r="AL624" s="20"/>
      <c r="AM624" s="20"/>
      <c r="AN624" s="20"/>
      <c r="AO624" s="20"/>
      <c r="AP624" s="20"/>
      <c r="AQ624" s="20"/>
      <c r="AR624" s="23"/>
      <c r="AS624" s="23"/>
      <c r="AT624" s="23"/>
      <c r="AU624" s="23"/>
      <c r="AV624" s="23"/>
    </row>
    <row r="625" ht="15.75" customHeight="1">
      <c r="A625" s="17" t="str">
        <f t="shared" si="1"/>
        <v>Tanzania-Africa2011</v>
      </c>
      <c r="B625" s="17" t="s">
        <v>138</v>
      </c>
      <c r="C625" s="18" t="s">
        <v>75</v>
      </c>
      <c r="D625" s="19" t="s">
        <v>90</v>
      </c>
      <c r="E625" s="17">
        <v>1.62E12</v>
      </c>
      <c r="F625" s="18">
        <v>0.074</v>
      </c>
      <c r="G625" s="18">
        <v>38.0</v>
      </c>
      <c r="H625" s="18">
        <v>0.15</v>
      </c>
      <c r="I625" s="20">
        <f t="array" ref="I625:J625">IFNA(VLOOKUP(A625,ENERGY!$A$2:$F$2692,{5,6},0),0)</f>
        <v>17141</v>
      </c>
      <c r="J625" s="20">
        <v>5618.0</v>
      </c>
      <c r="K625" s="20">
        <f t="array" ref="K625:S625">VLOOKUP(A625,'HUMAN RESOURCES'!$A$2:$M$2692,{2,3,4,5,6,7,8,9,10},0)</f>
        <v>0.04</v>
      </c>
      <c r="L625" s="20">
        <v>0.039</v>
      </c>
      <c r="M625" s="20">
        <v>61.0</v>
      </c>
      <c r="N625" s="20">
        <v>59.0</v>
      </c>
      <c r="O625" s="20">
        <v>0.449</v>
      </c>
      <c r="P625" s="20">
        <v>0.52</v>
      </c>
      <c r="Q625" s="20">
        <v>0.031</v>
      </c>
      <c r="R625" s="20">
        <v>4.6354607E7</v>
      </c>
      <c r="S625" s="20">
        <v>0.288</v>
      </c>
      <c r="T625" s="20">
        <f t="array" ref="T625:U625">VLOOKUP(A625,TOURISM!$A$2:$F$2692,{3,6},0)</f>
        <v>1383000000</v>
      </c>
      <c r="U625" s="20">
        <v>9.28E8</v>
      </c>
      <c r="V625" s="20">
        <f t="array" ref="V625:AA625">VLOOKUP(A625,BUSINESS!$A$2:$J$2692,{4,5,6,7,8,9},0)</f>
        <v>0.449</v>
      </c>
      <c r="W625" s="20">
        <v>26.0</v>
      </c>
      <c r="X625" s="20"/>
      <c r="Y625" s="20">
        <v>172.0</v>
      </c>
      <c r="Z625" s="20">
        <v>0.035</v>
      </c>
      <c r="AA625" s="20">
        <v>0.554</v>
      </c>
      <c r="AB625" s="21">
        <f t="shared" si="2"/>
        <v>34947.98262</v>
      </c>
      <c r="AC625" s="20">
        <f t="shared" ref="AC625:AC626" si="198">I625/R625</f>
        <v>0.0003697798581</v>
      </c>
      <c r="AD625" s="20">
        <f t="shared" ref="AD625:AD626" si="199">J625/R625</f>
        <v>0.0001211961521</v>
      </c>
      <c r="AE625" s="20">
        <f t="shared" si="193"/>
        <v>20.01958511</v>
      </c>
      <c r="AF625" s="22" t="b">
        <f t="shared" si="4"/>
        <v>0</v>
      </c>
      <c r="AG625" s="20" t="b">
        <f t="shared" si="5"/>
        <v>0</v>
      </c>
      <c r="AH625" s="20" t="b">
        <f t="shared" si="6"/>
        <v>0</v>
      </c>
      <c r="AI625" s="20" t="b">
        <f t="shared" si="7"/>
        <v>0</v>
      </c>
      <c r="AJ625" s="20"/>
      <c r="AK625" s="20"/>
      <c r="AL625" s="20"/>
      <c r="AM625" s="20"/>
      <c r="AN625" s="20"/>
      <c r="AO625" s="20"/>
      <c r="AP625" s="20"/>
      <c r="AQ625" s="20"/>
      <c r="AR625" s="23"/>
      <c r="AS625" s="23"/>
      <c r="AT625" s="23"/>
      <c r="AU625" s="23"/>
      <c r="AV625" s="23"/>
    </row>
    <row r="626" ht="15.75" customHeight="1">
      <c r="A626" s="17" t="str">
        <f t="shared" si="1"/>
        <v>Tanzania-Africa2012</v>
      </c>
      <c r="B626" s="17" t="s">
        <v>138</v>
      </c>
      <c r="C626" s="18" t="s">
        <v>75</v>
      </c>
      <c r="D626" s="19" t="s">
        <v>91</v>
      </c>
      <c r="E626" s="17">
        <v>1.64E12</v>
      </c>
      <c r="F626" s="18">
        <v>0.07</v>
      </c>
      <c r="G626" s="18">
        <v>41.0</v>
      </c>
      <c r="H626" s="18">
        <v>0.155</v>
      </c>
      <c r="I626" s="20">
        <f t="array" ref="I626:J626">IFNA(VLOOKUP(A626,ENERGY!$A$2:$F$2692,{5,6},0),0)</f>
        <v>15491</v>
      </c>
      <c r="J626" s="20">
        <v>3806.0</v>
      </c>
      <c r="K626" s="20">
        <f t="array" ref="K626:S626">VLOOKUP(A626,'HUMAN RESOURCES'!$A$2:$M$2692,{2,3,4,5,6,7,8,9,10},0)</f>
        <v>0.04</v>
      </c>
      <c r="L626" s="20">
        <v>0.038</v>
      </c>
      <c r="M626" s="20">
        <v>62.0</v>
      </c>
      <c r="N626" s="20">
        <v>60.0</v>
      </c>
      <c r="O626" s="20">
        <v>0.449</v>
      </c>
      <c r="P626" s="20">
        <v>0.52</v>
      </c>
      <c r="Q626" s="20">
        <v>0.032</v>
      </c>
      <c r="R626" s="20">
        <v>4.7783107E7</v>
      </c>
      <c r="S626" s="20">
        <v>0.295</v>
      </c>
      <c r="T626" s="20">
        <f t="array" ref="T626:U626">VLOOKUP(A626,TOURISM!$A$2:$F$2692,{3,6},0)</f>
        <v>1605000000</v>
      </c>
      <c r="U626" s="20">
        <v>1.003E9</v>
      </c>
      <c r="V626" s="20">
        <f t="array" ref="V626:AA626">VLOOKUP(A626,BUSINESS!$A$2:$J$2692,{4,5,6,7,8,9},0)</f>
        <v>0.449</v>
      </c>
      <c r="W626" s="20">
        <v>26.0</v>
      </c>
      <c r="X626" s="20">
        <v>136.0</v>
      </c>
      <c r="Y626" s="20">
        <v>172.0</v>
      </c>
      <c r="Z626" s="20">
        <v>0.04</v>
      </c>
      <c r="AA626" s="20">
        <v>0.57</v>
      </c>
      <c r="AB626" s="21">
        <f t="shared" si="2"/>
        <v>34321.75308</v>
      </c>
      <c r="AC626" s="20">
        <f t="shared" si="198"/>
        <v>0.0003241940713</v>
      </c>
      <c r="AD626" s="20">
        <f t="shared" si="199"/>
        <v>0.00007965158063</v>
      </c>
      <c r="AE626" s="20">
        <f t="shared" si="193"/>
        <v>20.99068192</v>
      </c>
      <c r="AF626" s="22" t="b">
        <f t="shared" si="4"/>
        <v>0</v>
      </c>
      <c r="AG626" s="20" t="b">
        <f t="shared" si="5"/>
        <v>0</v>
      </c>
      <c r="AH626" s="20" t="b">
        <f t="shared" si="6"/>
        <v>0</v>
      </c>
      <c r="AI626" s="20" t="b">
        <f t="shared" si="7"/>
        <v>0</v>
      </c>
      <c r="AJ626" s="20"/>
      <c r="AK626" s="20"/>
      <c r="AL626" s="20"/>
      <c r="AM626" s="20"/>
      <c r="AN626" s="20"/>
      <c r="AO626" s="20"/>
      <c r="AP626" s="20"/>
      <c r="AQ626" s="20"/>
      <c r="AR626" s="23"/>
      <c r="AS626" s="23"/>
      <c r="AT626" s="23"/>
      <c r="AU626" s="23"/>
      <c r="AV626" s="23"/>
    </row>
    <row r="627" ht="15.75" customHeight="1">
      <c r="A627" s="17" t="str">
        <f t="shared" si="1"/>
        <v>Togo-Africa2000</v>
      </c>
      <c r="B627" s="17" t="s">
        <v>139</v>
      </c>
      <c r="C627" s="18" t="s">
        <v>75</v>
      </c>
      <c r="D627" s="19" t="s">
        <v>76</v>
      </c>
      <c r="E627" s="17">
        <v>2.21E12</v>
      </c>
      <c r="F627" s="18">
        <v>0.053</v>
      </c>
      <c r="G627" s="18">
        <v>14.0</v>
      </c>
      <c r="H627" s="18"/>
      <c r="I627" s="20" t="str">
        <f t="array" ref="I627:J627">IFNA(VLOOKUP(A627,ENERGY!$A$2:$F$2692,{5,6},0),0)</f>
        <v/>
      </c>
      <c r="J627" s="20"/>
      <c r="K627" s="20">
        <f t="array" ref="K627:S627">VLOOKUP(A627,'HUMAN RESOURCES'!$A$2:$M$2692,{2,3,4,5,6,7,8,9,10},0)</f>
        <v>0.039</v>
      </c>
      <c r="L627" s="20">
        <v>0.077</v>
      </c>
      <c r="M627" s="20">
        <v>54.0</v>
      </c>
      <c r="N627" s="20">
        <v>53.0</v>
      </c>
      <c r="O627" s="20">
        <v>0.442</v>
      </c>
      <c r="P627" s="20">
        <v>0.529</v>
      </c>
      <c r="Q627" s="20">
        <v>0.029</v>
      </c>
      <c r="R627" s="20">
        <v>4864753.0</v>
      </c>
      <c r="S627" s="20">
        <v>0.329</v>
      </c>
      <c r="T627" s="20">
        <f t="array" ref="T627:U627">VLOOKUP(A627,TOURISM!$A$2:$F$2692,{3,6},0)</f>
        <v>11000000</v>
      </c>
      <c r="U627" s="20">
        <v>1.5E7</v>
      </c>
      <c r="V627" s="20" t="str">
        <f t="array" ref="V627:AA627">VLOOKUP(A627,BUSINESS!$A$2:$J$2692,{4,5,6,7,8,9},0)</f>
        <v/>
      </c>
      <c r="W627" s="20"/>
      <c r="X627" s="20"/>
      <c r="Y627" s="20"/>
      <c r="Z627" s="20">
        <v>0.008</v>
      </c>
      <c r="AA627" s="20">
        <v>0.01</v>
      </c>
      <c r="AB627" s="21">
        <f t="shared" si="2"/>
        <v>454288.2239</v>
      </c>
      <c r="AC627" s="20"/>
      <c r="AD627" s="20"/>
      <c r="AE627" s="20">
        <f t="shared" si="193"/>
        <v>3.083404235</v>
      </c>
      <c r="AF627" s="22" t="b">
        <f t="shared" si="4"/>
        <v>1</v>
      </c>
      <c r="AG627" s="20" t="b">
        <f t="shared" si="5"/>
        <v>0</v>
      </c>
      <c r="AH627" s="20" t="b">
        <f t="shared" si="6"/>
        <v>0</v>
      </c>
      <c r="AI627" s="20" t="b">
        <f t="shared" si="7"/>
        <v>0</v>
      </c>
      <c r="AJ627" s="20"/>
      <c r="AK627" s="20"/>
      <c r="AL627" s="20"/>
      <c r="AM627" s="20"/>
      <c r="AN627" s="20"/>
      <c r="AO627" s="20"/>
      <c r="AP627" s="20"/>
      <c r="AQ627" s="20"/>
      <c r="AR627" s="23"/>
      <c r="AS627" s="23"/>
      <c r="AT627" s="23"/>
      <c r="AU627" s="23"/>
      <c r="AV627" s="23"/>
    </row>
    <row r="628" ht="15.75" customHeight="1">
      <c r="A628" s="17" t="str">
        <f t="shared" si="1"/>
        <v>Togo-Africa2001</v>
      </c>
      <c r="B628" s="17" t="s">
        <v>139</v>
      </c>
      <c r="C628" s="18" t="s">
        <v>75</v>
      </c>
      <c r="D628" s="19" t="s">
        <v>77</v>
      </c>
      <c r="E628" s="17">
        <v>2.22E12</v>
      </c>
      <c r="F628" s="18">
        <v>0.052</v>
      </c>
      <c r="G628" s="18">
        <v>14.0</v>
      </c>
      <c r="H628" s="18"/>
      <c r="I628" s="20">
        <f t="array" ref="I628:J628">IFNA(VLOOKUP(A628,ENERGY!$A$2:$F$2692,{5,6},0),0)</f>
        <v>2764</v>
      </c>
      <c r="J628" s="20"/>
      <c r="K628" s="20">
        <f t="array" ref="K628:S628">VLOOKUP(A628,'HUMAN RESOURCES'!$A$2:$M$2692,{2,3,4,5,6,7,8,9,10},0)</f>
        <v>0.039</v>
      </c>
      <c r="L628" s="20">
        <v>0.075</v>
      </c>
      <c r="M628" s="20">
        <v>54.0</v>
      </c>
      <c r="N628" s="20">
        <v>53.0</v>
      </c>
      <c r="O628" s="20">
        <v>0.439</v>
      </c>
      <c r="P628" s="20">
        <v>0.532</v>
      </c>
      <c r="Q628" s="20">
        <v>0.028</v>
      </c>
      <c r="R628" s="20">
        <v>4992225.0</v>
      </c>
      <c r="S628" s="20">
        <v>0.334</v>
      </c>
      <c r="T628" s="20">
        <f t="array" ref="T628:U628">VLOOKUP(A628,TOURISM!$A$2:$F$2692,{3,6},0)</f>
        <v>14000000</v>
      </c>
      <c r="U628" s="20">
        <v>2.0E7</v>
      </c>
      <c r="V628" s="20" t="str">
        <f t="array" ref="V628:AA628">VLOOKUP(A628,BUSINESS!$A$2:$J$2692,{4,5,6,7,8,9},0)</f>
        <v/>
      </c>
      <c r="W628" s="20"/>
      <c r="X628" s="20"/>
      <c r="Y628" s="20"/>
      <c r="Z628" s="20">
        <v>0.009</v>
      </c>
      <c r="AA628" s="20">
        <v>0.019</v>
      </c>
      <c r="AB628" s="21">
        <f t="shared" si="2"/>
        <v>444691.4953</v>
      </c>
      <c r="AC628" s="20">
        <f t="shared" ref="AC628:AC630" si="200">I628/R628</f>
        <v>0.0005536609428</v>
      </c>
      <c r="AD628" s="20"/>
      <c r="AE628" s="20">
        <f t="shared" si="193"/>
        <v>4.006229687</v>
      </c>
      <c r="AF628" s="22" t="b">
        <f t="shared" si="4"/>
        <v>1</v>
      </c>
      <c r="AG628" s="20" t="b">
        <f t="shared" si="5"/>
        <v>0</v>
      </c>
      <c r="AH628" s="20" t="b">
        <f t="shared" si="6"/>
        <v>0</v>
      </c>
      <c r="AI628" s="20" t="b">
        <f t="shared" si="7"/>
        <v>0</v>
      </c>
      <c r="AJ628" s="20"/>
      <c r="AK628" s="20"/>
      <c r="AL628" s="20"/>
      <c r="AM628" s="20"/>
      <c r="AN628" s="20"/>
      <c r="AO628" s="20"/>
      <c r="AP628" s="20"/>
      <c r="AQ628" s="20"/>
      <c r="AR628" s="23"/>
      <c r="AS628" s="23"/>
      <c r="AT628" s="23"/>
      <c r="AU628" s="23"/>
      <c r="AV628" s="23"/>
    </row>
    <row r="629" ht="15.75" customHeight="1">
      <c r="A629" s="17" t="str">
        <f t="shared" si="1"/>
        <v>Togo-Africa2002</v>
      </c>
      <c r="B629" s="17" t="s">
        <v>139</v>
      </c>
      <c r="C629" s="18" t="s">
        <v>75</v>
      </c>
      <c r="D629" s="19" t="s">
        <v>79</v>
      </c>
      <c r="E629" s="17">
        <v>2.25E12</v>
      </c>
      <c r="F629" s="18">
        <v>0.05</v>
      </c>
      <c r="G629" s="18">
        <v>14.0</v>
      </c>
      <c r="H629" s="18"/>
      <c r="I629" s="20">
        <f t="array" ref="I629:J629">IFNA(VLOOKUP(A629,ENERGY!$A$2:$F$2692,{5,6},0),0)</f>
        <v>2692</v>
      </c>
      <c r="J629" s="20">
        <v>1540.0</v>
      </c>
      <c r="K629" s="20">
        <f t="array" ref="K629:S629">VLOOKUP(A629,'HUMAN RESOURCES'!$A$2:$M$2692,{2,3,4,5,6,7,8,9,10},0)</f>
        <v>0.039</v>
      </c>
      <c r="L629" s="20">
        <v>0.073</v>
      </c>
      <c r="M629" s="20">
        <v>55.0</v>
      </c>
      <c r="N629" s="20">
        <v>53.0</v>
      </c>
      <c r="O629" s="20">
        <v>0.436</v>
      </c>
      <c r="P629" s="20">
        <v>0.536</v>
      </c>
      <c r="Q629" s="20">
        <v>0.028</v>
      </c>
      <c r="R629" s="20">
        <v>5123674.0</v>
      </c>
      <c r="S629" s="20">
        <v>0.338</v>
      </c>
      <c r="T629" s="20">
        <f t="array" ref="T629:U629">VLOOKUP(A629,TOURISM!$A$2:$F$2692,{3,6},0)</f>
        <v>16000000</v>
      </c>
      <c r="U629" s="20">
        <v>2.6E7</v>
      </c>
      <c r="V629" s="20" t="str">
        <f t="array" ref="V629:AA629">VLOOKUP(A629,BUSINESS!$A$2:$J$2692,{4,5,6,7,8,9},0)</f>
        <v/>
      </c>
      <c r="W629" s="20"/>
      <c r="X629" s="20"/>
      <c r="Y629" s="20"/>
      <c r="Z629" s="20">
        <v>0.01</v>
      </c>
      <c r="AA629" s="20">
        <v>0.032</v>
      </c>
      <c r="AB629" s="21">
        <f t="shared" si="2"/>
        <v>439138.0092</v>
      </c>
      <c r="AC629" s="20">
        <f t="shared" si="200"/>
        <v>0.0005254042314</v>
      </c>
      <c r="AD629" s="20">
        <f t="shared" ref="AD629:AD630" si="201">J629/R629</f>
        <v>0.0003005655707</v>
      </c>
      <c r="AE629" s="20">
        <f t="shared" si="193"/>
        <v>5.074483662</v>
      </c>
      <c r="AF629" s="22" t="b">
        <f t="shared" si="4"/>
        <v>1</v>
      </c>
      <c r="AG629" s="20" t="b">
        <f t="shared" si="5"/>
        <v>0</v>
      </c>
      <c r="AH629" s="20" t="b">
        <f t="shared" si="6"/>
        <v>0</v>
      </c>
      <c r="AI629" s="20" t="b">
        <f t="shared" si="7"/>
        <v>0</v>
      </c>
      <c r="AJ629" s="20"/>
      <c r="AK629" s="20"/>
      <c r="AL629" s="20"/>
      <c r="AM629" s="20"/>
      <c r="AN629" s="20"/>
      <c r="AO629" s="20"/>
      <c r="AP629" s="20"/>
      <c r="AQ629" s="20"/>
      <c r="AR629" s="23"/>
      <c r="AS629" s="23"/>
      <c r="AT629" s="23"/>
      <c r="AU629" s="23"/>
      <c r="AV629" s="23"/>
    </row>
    <row r="630" ht="15.75" customHeight="1">
      <c r="A630" s="17" t="str">
        <f t="shared" si="1"/>
        <v>Togo-Africa2003</v>
      </c>
      <c r="B630" s="17" t="s">
        <v>139</v>
      </c>
      <c r="C630" s="18" t="s">
        <v>75</v>
      </c>
      <c r="D630" s="19" t="s">
        <v>81</v>
      </c>
      <c r="E630" s="17">
        <v>2.26E12</v>
      </c>
      <c r="F630" s="18">
        <v>0.056</v>
      </c>
      <c r="G630" s="18">
        <v>18.0</v>
      </c>
      <c r="H630" s="18"/>
      <c r="I630" s="20">
        <f t="array" ref="I630:J630">IFNA(VLOOKUP(A630,ENERGY!$A$2:$F$2692,{5,6},0),0)</f>
        <v>2628</v>
      </c>
      <c r="J630" s="20">
        <v>1503.0</v>
      </c>
      <c r="K630" s="20">
        <f t="array" ref="K630:S630">VLOOKUP(A630,'HUMAN RESOURCES'!$A$2:$M$2692,{2,3,4,5,6,7,8,9,10},0)</f>
        <v>0.039</v>
      </c>
      <c r="L630" s="20">
        <v>0.072</v>
      </c>
      <c r="M630" s="20">
        <v>55.0</v>
      </c>
      <c r="N630" s="20">
        <v>53.0</v>
      </c>
      <c r="O630" s="20">
        <v>0.433</v>
      </c>
      <c r="P630" s="20">
        <v>0.539</v>
      </c>
      <c r="Q630" s="20">
        <v>0.028</v>
      </c>
      <c r="R630" s="20">
        <v>5258956.0</v>
      </c>
      <c r="S630" s="20">
        <v>0.343</v>
      </c>
      <c r="T630" s="20">
        <f t="array" ref="T630:U630">VLOOKUP(A630,TOURISM!$A$2:$F$2692,{3,6},0)</f>
        <v>26000000</v>
      </c>
      <c r="U630" s="20">
        <v>3.7E7</v>
      </c>
      <c r="V630" s="20" t="str">
        <f t="array" ref="V630:AA630">VLOOKUP(A630,BUSINESS!$A$2:$J$2692,{4,5,6,7,8,9},0)</f>
        <v/>
      </c>
      <c r="W630" s="20">
        <v>65.0</v>
      </c>
      <c r="X630" s="20"/>
      <c r="Y630" s="20"/>
      <c r="Z630" s="20">
        <v>0.012</v>
      </c>
      <c r="AA630" s="20">
        <v>0.046</v>
      </c>
      <c r="AB630" s="21">
        <f t="shared" si="2"/>
        <v>429743.0897</v>
      </c>
      <c r="AC630" s="20">
        <f t="shared" si="200"/>
        <v>0.0004997189556</v>
      </c>
      <c r="AD630" s="20">
        <f t="shared" si="201"/>
        <v>0.0002857981698</v>
      </c>
      <c r="AE630" s="20">
        <f t="shared" si="193"/>
        <v>7.035616955</v>
      </c>
      <c r="AF630" s="22" t="b">
        <f t="shared" si="4"/>
        <v>1</v>
      </c>
      <c r="AG630" s="20" t="b">
        <f t="shared" si="5"/>
        <v>0</v>
      </c>
      <c r="AH630" s="20" t="b">
        <f t="shared" si="6"/>
        <v>0</v>
      </c>
      <c r="AI630" s="20" t="b">
        <f t="shared" si="7"/>
        <v>0</v>
      </c>
      <c r="AJ630" s="20"/>
      <c r="AK630" s="20"/>
      <c r="AL630" s="20"/>
      <c r="AM630" s="20"/>
      <c r="AN630" s="20"/>
      <c r="AO630" s="20"/>
      <c r="AP630" s="20"/>
      <c r="AQ630" s="20"/>
      <c r="AR630" s="23"/>
      <c r="AS630" s="23"/>
      <c r="AT630" s="23"/>
      <c r="AU630" s="23"/>
      <c r="AV630" s="23"/>
    </row>
    <row r="631" ht="15.75" customHeight="1">
      <c r="A631" s="17" t="str">
        <f t="shared" si="1"/>
        <v>Togo-Africa2004</v>
      </c>
      <c r="B631" s="17" t="s">
        <v>139</v>
      </c>
      <c r="C631" s="18" t="s">
        <v>75</v>
      </c>
      <c r="D631" s="19" t="s">
        <v>83</v>
      </c>
      <c r="E631" s="17">
        <v>2.26E12</v>
      </c>
      <c r="F631" s="18">
        <v>0.059</v>
      </c>
      <c r="G631" s="18">
        <v>21.0</v>
      </c>
      <c r="H631" s="18"/>
      <c r="I631" s="20">
        <f t="array" ref="I631:J631">IFNA(VLOOKUP(A631,ENERGY!$A$2:$F$2692,{5,6},0),0)</f>
        <v>0</v>
      </c>
      <c r="J631" s="20">
        <v>0.0</v>
      </c>
      <c r="K631" s="20">
        <f t="array" ref="K631:S631">VLOOKUP(A631,'HUMAN RESOURCES'!$A$2:$M$2692,{2,3,4,5,6,7,8,9,10},0)</f>
        <v>0.038</v>
      </c>
      <c r="L631" s="20">
        <v>0.07</v>
      </c>
      <c r="M631" s="20">
        <v>55.0</v>
      </c>
      <c r="N631" s="20">
        <v>53.0</v>
      </c>
      <c r="O631" s="20">
        <v>0.431</v>
      </c>
      <c r="P631" s="20">
        <v>0.541</v>
      </c>
      <c r="Q631" s="20">
        <v>0.028</v>
      </c>
      <c r="R631" s="20">
        <v>5397851.0</v>
      </c>
      <c r="S631" s="20">
        <v>0.347</v>
      </c>
      <c r="T631" s="20">
        <f t="array" ref="T631:U631">VLOOKUP(A631,TOURISM!$A$2:$F$2692,{3,6},0)</f>
        <v>25000000</v>
      </c>
      <c r="U631" s="20">
        <v>3.8E7</v>
      </c>
      <c r="V631" s="20" t="str">
        <f t="array" ref="V631:AA631">VLOOKUP(A631,BUSINESS!$A$2:$J$2692,{4,5,6,7,8,9},0)</f>
        <v/>
      </c>
      <c r="W631" s="20">
        <v>65.0</v>
      </c>
      <c r="X631" s="20"/>
      <c r="Y631" s="20"/>
      <c r="Z631" s="20">
        <v>0.015</v>
      </c>
      <c r="AA631" s="20">
        <v>0.062</v>
      </c>
      <c r="AB631" s="21">
        <f t="shared" si="2"/>
        <v>418685.1397</v>
      </c>
      <c r="AC631" s="20"/>
      <c r="AD631" s="20"/>
      <c r="AE631" s="20">
        <f t="shared" si="193"/>
        <v>7.039838632</v>
      </c>
      <c r="AF631" s="22" t="b">
        <f t="shared" si="4"/>
        <v>1</v>
      </c>
      <c r="AG631" s="20" t="b">
        <f t="shared" si="5"/>
        <v>0</v>
      </c>
      <c r="AH631" s="20" t="b">
        <f t="shared" si="6"/>
        <v>0</v>
      </c>
      <c r="AI631" s="20" t="b">
        <f t="shared" si="7"/>
        <v>0</v>
      </c>
      <c r="AJ631" s="20"/>
      <c r="AK631" s="20"/>
      <c r="AL631" s="20"/>
      <c r="AM631" s="20"/>
      <c r="AN631" s="20"/>
      <c r="AO631" s="20"/>
      <c r="AP631" s="20"/>
      <c r="AQ631" s="20"/>
      <c r="AR631" s="23"/>
      <c r="AS631" s="23"/>
      <c r="AT631" s="23"/>
      <c r="AU631" s="23"/>
      <c r="AV631" s="23"/>
    </row>
    <row r="632" ht="15.75" customHeight="1">
      <c r="A632" s="17" t="str">
        <f t="shared" si="1"/>
        <v>Togo-Africa2005</v>
      </c>
      <c r="B632" s="17" t="s">
        <v>139</v>
      </c>
      <c r="C632" s="18" t="s">
        <v>75</v>
      </c>
      <c r="D632" s="19" t="s">
        <v>84</v>
      </c>
      <c r="E632" s="17">
        <v>2.3E12</v>
      </c>
      <c r="F632" s="18">
        <v>0.066</v>
      </c>
      <c r="G632" s="18">
        <v>25.0</v>
      </c>
      <c r="H632" s="18"/>
      <c r="I632" s="20">
        <f t="array" ref="I632:J632">IFNA(VLOOKUP(A632,ENERGY!$A$2:$F$2692,{5,6},0),0)</f>
        <v>2563</v>
      </c>
      <c r="J632" s="20">
        <v>1456.0</v>
      </c>
      <c r="K632" s="20">
        <f t="array" ref="K632:S632">VLOOKUP(A632,'HUMAN RESOURCES'!$A$2:$M$2692,{2,3,4,5,6,7,8,9,10},0)</f>
        <v>0.038</v>
      </c>
      <c r="L632" s="20">
        <v>0.068</v>
      </c>
      <c r="M632" s="20">
        <v>55.0</v>
      </c>
      <c r="N632" s="20">
        <v>53.0</v>
      </c>
      <c r="O632" s="20">
        <v>0.428</v>
      </c>
      <c r="P632" s="20">
        <v>0.544</v>
      </c>
      <c r="Q632" s="20">
        <v>0.028</v>
      </c>
      <c r="R632" s="20">
        <v>5540214.0</v>
      </c>
      <c r="S632" s="20">
        <v>0.352</v>
      </c>
      <c r="T632" s="20">
        <f t="array" ref="T632:U632">VLOOKUP(A632,TOURISM!$A$2:$F$2692,{3,6},0)</f>
        <v>27000000</v>
      </c>
      <c r="U632" s="20">
        <v>4.2E7</v>
      </c>
      <c r="V632" s="20">
        <f t="array" ref="V632:AA632">VLOOKUP(A632,BUSINESS!$A$2:$J$2692,{4,5,6,7,8,9},0)</f>
        <v>0.525</v>
      </c>
      <c r="W632" s="20">
        <v>65.0</v>
      </c>
      <c r="X632" s="20"/>
      <c r="Y632" s="20">
        <v>270.0</v>
      </c>
      <c r="Z632" s="20">
        <v>0.018</v>
      </c>
      <c r="AA632" s="20">
        <v>0.078</v>
      </c>
      <c r="AB632" s="21">
        <f t="shared" si="2"/>
        <v>415146.4185</v>
      </c>
      <c r="AC632" s="20">
        <f>I632/R632</f>
        <v>0.000462617509</v>
      </c>
      <c r="AD632" s="20">
        <f>J632/R632</f>
        <v>0.0002628057328</v>
      </c>
      <c r="AE632" s="20">
        <f t="shared" si="193"/>
        <v>7.580934599</v>
      </c>
      <c r="AF632" s="22" t="b">
        <f t="shared" si="4"/>
        <v>1</v>
      </c>
      <c r="AG632" s="20" t="b">
        <f t="shared" si="5"/>
        <v>0</v>
      </c>
      <c r="AH632" s="20" t="b">
        <f t="shared" si="6"/>
        <v>0</v>
      </c>
      <c r="AI632" s="20" t="b">
        <f t="shared" si="7"/>
        <v>0</v>
      </c>
      <c r="AJ632" s="20"/>
      <c r="AK632" s="20"/>
      <c r="AL632" s="20"/>
      <c r="AM632" s="20"/>
      <c r="AN632" s="20"/>
      <c r="AO632" s="20"/>
      <c r="AP632" s="20"/>
      <c r="AQ632" s="20"/>
      <c r="AR632" s="23"/>
      <c r="AS632" s="23"/>
      <c r="AT632" s="23"/>
      <c r="AU632" s="23"/>
      <c r="AV632" s="23"/>
    </row>
    <row r="633" ht="15.75" customHeight="1">
      <c r="A633" s="17" t="str">
        <f t="shared" si="1"/>
        <v>Togo-Africa2006</v>
      </c>
      <c r="B633" s="17" t="s">
        <v>139</v>
      </c>
      <c r="C633" s="18" t="s">
        <v>75</v>
      </c>
      <c r="D633" s="19" t="s">
        <v>85</v>
      </c>
      <c r="E633" s="17">
        <v>2.31E12</v>
      </c>
      <c r="F633" s="18">
        <v>0.064</v>
      </c>
      <c r="G633" s="18">
        <v>25.0</v>
      </c>
      <c r="H633" s="18"/>
      <c r="I633" s="20">
        <f t="array" ref="I633:J633">IFNA(VLOOKUP(A633,ENERGY!$A$2:$F$2692,{5,6},0),0)</f>
        <v>0</v>
      </c>
      <c r="J633" s="20">
        <v>0.0</v>
      </c>
      <c r="K633" s="20">
        <f t="array" ref="K633:S633">VLOOKUP(A633,'HUMAN RESOURCES'!$A$2:$M$2692,{2,3,4,5,6,7,8,9,10},0)</f>
        <v>0.038</v>
      </c>
      <c r="L633" s="20">
        <v>0.067</v>
      </c>
      <c r="M633" s="20">
        <v>55.0</v>
      </c>
      <c r="N633" s="20">
        <v>54.0</v>
      </c>
      <c r="O633" s="20">
        <v>0.426</v>
      </c>
      <c r="P633" s="20">
        <v>0.546</v>
      </c>
      <c r="Q633" s="20">
        <v>0.028</v>
      </c>
      <c r="R633" s="20">
        <v>5685845.0</v>
      </c>
      <c r="S633" s="20">
        <v>0.356</v>
      </c>
      <c r="T633" s="20">
        <f t="array" ref="T633:U633">VLOOKUP(A633,TOURISM!$A$2:$F$2692,{3,6},0)</f>
        <v>23000000</v>
      </c>
      <c r="U633" s="20">
        <v>4.2E7</v>
      </c>
      <c r="V633" s="20">
        <f t="array" ref="V633:AA633">VLOOKUP(A633,BUSINESS!$A$2:$J$2692,{4,5,6,7,8,9},0)</f>
        <v>0.525</v>
      </c>
      <c r="W633" s="20">
        <v>64.0</v>
      </c>
      <c r="X633" s="20"/>
      <c r="Y633" s="20">
        <v>270.0</v>
      </c>
      <c r="Z633" s="20">
        <v>0.02</v>
      </c>
      <c r="AA633" s="20">
        <v>0.125</v>
      </c>
      <c r="AB633" s="21">
        <f t="shared" si="2"/>
        <v>406272.0669</v>
      </c>
      <c r="AC633" s="20"/>
      <c r="AD633" s="20"/>
      <c r="AE633" s="20">
        <f t="shared" si="193"/>
        <v>7.386764852</v>
      </c>
      <c r="AF633" s="22" t="b">
        <f t="shared" si="4"/>
        <v>1</v>
      </c>
      <c r="AG633" s="20" t="b">
        <f t="shared" si="5"/>
        <v>0</v>
      </c>
      <c r="AH633" s="20" t="b">
        <f t="shared" si="6"/>
        <v>0</v>
      </c>
      <c r="AI633" s="20" t="b">
        <f t="shared" si="7"/>
        <v>0</v>
      </c>
      <c r="AJ633" s="20"/>
      <c r="AK633" s="20"/>
      <c r="AL633" s="20"/>
      <c r="AM633" s="20"/>
      <c r="AN633" s="20"/>
      <c r="AO633" s="20"/>
      <c r="AP633" s="20"/>
      <c r="AQ633" s="20"/>
      <c r="AR633" s="23"/>
      <c r="AS633" s="23"/>
      <c r="AT633" s="23"/>
      <c r="AU633" s="23"/>
      <c r="AV633" s="23"/>
    </row>
    <row r="634" ht="15.75" customHeight="1">
      <c r="A634" s="17" t="str">
        <f t="shared" si="1"/>
        <v>Togo-Africa2007</v>
      </c>
      <c r="B634" s="17" t="s">
        <v>139</v>
      </c>
      <c r="C634" s="18" t="s">
        <v>75</v>
      </c>
      <c r="D634" s="19" t="s">
        <v>86</v>
      </c>
      <c r="E634" s="17">
        <v>2.32E12</v>
      </c>
      <c r="F634" s="18">
        <v>0.065</v>
      </c>
      <c r="G634" s="18">
        <v>28.0</v>
      </c>
      <c r="H634" s="18"/>
      <c r="I634" s="20">
        <f t="array" ref="I634:J634">IFNA(VLOOKUP(A634,ENERGY!$A$2:$F$2692,{5,6},0),0)</f>
        <v>2106</v>
      </c>
      <c r="J634" s="20">
        <v>1162.0</v>
      </c>
      <c r="K634" s="20">
        <f t="array" ref="K634:S634">VLOOKUP(A634,'HUMAN RESOURCES'!$A$2:$M$2692,{2,3,4,5,6,7,8,9,10},0)</f>
        <v>0.038</v>
      </c>
      <c r="L634" s="20">
        <v>0.065</v>
      </c>
      <c r="M634" s="20">
        <v>55.0</v>
      </c>
      <c r="N634" s="20">
        <v>54.0</v>
      </c>
      <c r="O634" s="20">
        <v>0.425</v>
      </c>
      <c r="P634" s="20">
        <v>0.548</v>
      </c>
      <c r="Q634" s="20">
        <v>0.028</v>
      </c>
      <c r="R634" s="20">
        <v>5834806.0</v>
      </c>
      <c r="S634" s="20">
        <v>0.361</v>
      </c>
      <c r="T634" s="20">
        <f t="array" ref="T634:U634">VLOOKUP(A634,TOURISM!$A$2:$F$2692,{3,6},0)</f>
        <v>38000000</v>
      </c>
      <c r="U634" s="20">
        <v>5.9E7</v>
      </c>
      <c r="V634" s="20">
        <f t="array" ref="V634:AA634">VLOOKUP(A634,BUSINESS!$A$2:$J$2692,{4,5,6,7,8,9},0)</f>
        <v>0.526</v>
      </c>
      <c r="W634" s="20">
        <v>62.0</v>
      </c>
      <c r="X634" s="20"/>
      <c r="Y634" s="20">
        <v>270.0</v>
      </c>
      <c r="Z634" s="20">
        <v>0.022</v>
      </c>
      <c r="AA634" s="20">
        <v>0.204</v>
      </c>
      <c r="AB634" s="21">
        <f t="shared" si="2"/>
        <v>397613.9052</v>
      </c>
      <c r="AC634" s="20">
        <f t="shared" ref="AC634:AC636" si="202">I634/R634</f>
        <v>0.0003609374502</v>
      </c>
      <c r="AD634" s="20">
        <f t="shared" ref="AD634:AD636" si="203">J634/R634</f>
        <v>0.0001991497232</v>
      </c>
      <c r="AE634" s="20">
        <f t="shared" si="193"/>
        <v>10.11173294</v>
      </c>
      <c r="AF634" s="22" t="b">
        <f t="shared" si="4"/>
        <v>1</v>
      </c>
      <c r="AG634" s="20" t="b">
        <f t="shared" si="5"/>
        <v>0</v>
      </c>
      <c r="AH634" s="20" t="b">
        <f t="shared" si="6"/>
        <v>0</v>
      </c>
      <c r="AI634" s="20" t="b">
        <f t="shared" si="7"/>
        <v>0</v>
      </c>
      <c r="AJ634" s="20"/>
      <c r="AK634" s="20"/>
      <c r="AL634" s="20"/>
      <c r="AM634" s="20"/>
      <c r="AN634" s="20"/>
      <c r="AO634" s="20"/>
      <c r="AP634" s="20"/>
      <c r="AQ634" s="20"/>
      <c r="AR634" s="23"/>
      <c r="AS634" s="23"/>
      <c r="AT634" s="23"/>
      <c r="AU634" s="23"/>
      <c r="AV634" s="23"/>
    </row>
    <row r="635" ht="15.75" customHeight="1">
      <c r="A635" s="17" t="str">
        <f t="shared" si="1"/>
        <v>Togo-Africa2008</v>
      </c>
      <c r="B635" s="17" t="s">
        <v>139</v>
      </c>
      <c r="C635" s="18" t="s">
        <v>75</v>
      </c>
      <c r="D635" s="19" t="s">
        <v>87</v>
      </c>
      <c r="E635" s="17">
        <v>2.42E12</v>
      </c>
      <c r="F635" s="18">
        <v>0.065</v>
      </c>
      <c r="G635" s="18">
        <v>34.0</v>
      </c>
      <c r="H635" s="18"/>
      <c r="I635" s="20">
        <f t="array" ref="I635:J635">IFNA(VLOOKUP(A635,ENERGY!$A$2:$F$2692,{5,6},0),0)</f>
        <v>2327</v>
      </c>
      <c r="J635" s="20">
        <v>1397.0</v>
      </c>
      <c r="K635" s="20">
        <f t="array" ref="K635:S635">VLOOKUP(A635,'HUMAN RESOURCES'!$A$2:$M$2692,{2,3,4,5,6,7,8,9,10},0)</f>
        <v>0.038</v>
      </c>
      <c r="L635" s="20">
        <v>0.064</v>
      </c>
      <c r="M635" s="20">
        <v>56.0</v>
      </c>
      <c r="N635" s="20">
        <v>54.0</v>
      </c>
      <c r="O635" s="20">
        <v>0.423</v>
      </c>
      <c r="P635" s="20">
        <v>0.549</v>
      </c>
      <c r="Q635" s="20">
        <v>0.028</v>
      </c>
      <c r="R635" s="20">
        <v>5987491.0</v>
      </c>
      <c r="S635" s="20">
        <v>0.366</v>
      </c>
      <c r="T635" s="20">
        <f t="array" ref="T635:U635">VLOOKUP(A635,TOURISM!$A$2:$F$2692,{3,6},0)</f>
        <v>44000000</v>
      </c>
      <c r="U635" s="20">
        <v>6.8E7</v>
      </c>
      <c r="V635" s="20">
        <f t="array" ref="V635:AA635">VLOOKUP(A635,BUSINESS!$A$2:$J$2692,{4,5,6,7,8,9},0)</f>
        <v>0.526</v>
      </c>
      <c r="W635" s="20">
        <v>62.0</v>
      </c>
      <c r="X635" s="20"/>
      <c r="Y635" s="20">
        <v>270.0</v>
      </c>
      <c r="Z635" s="20">
        <v>0.024</v>
      </c>
      <c r="AA635" s="20">
        <v>0.259</v>
      </c>
      <c r="AB635" s="21">
        <f t="shared" si="2"/>
        <v>404175.9729</v>
      </c>
      <c r="AC635" s="20">
        <f t="shared" si="202"/>
        <v>0.0003886435904</v>
      </c>
      <c r="AD635" s="20">
        <f t="shared" si="203"/>
        <v>0.0002333197662</v>
      </c>
      <c r="AE635" s="20">
        <f t="shared" si="193"/>
        <v>11.35701081</v>
      </c>
      <c r="AF635" s="22" t="b">
        <f t="shared" si="4"/>
        <v>1</v>
      </c>
      <c r="AG635" s="20" t="b">
        <f t="shared" si="5"/>
        <v>0</v>
      </c>
      <c r="AH635" s="20" t="b">
        <f t="shared" si="6"/>
        <v>0</v>
      </c>
      <c r="AI635" s="20" t="b">
        <f t="shared" si="7"/>
        <v>0</v>
      </c>
      <c r="AJ635" s="20"/>
      <c r="AK635" s="20"/>
      <c r="AL635" s="20"/>
      <c r="AM635" s="20"/>
      <c r="AN635" s="20"/>
      <c r="AO635" s="20"/>
      <c r="AP635" s="20"/>
      <c r="AQ635" s="20"/>
      <c r="AR635" s="23"/>
      <c r="AS635" s="23"/>
      <c r="AT635" s="23"/>
      <c r="AU635" s="23"/>
      <c r="AV635" s="23"/>
    </row>
    <row r="636" ht="15.75" customHeight="1">
      <c r="A636" s="17" t="str">
        <f t="shared" si="1"/>
        <v>Togo-Africa2009</v>
      </c>
      <c r="B636" s="17" t="s">
        <v>139</v>
      </c>
      <c r="C636" s="18" t="s">
        <v>75</v>
      </c>
      <c r="D636" s="19" t="s">
        <v>88</v>
      </c>
      <c r="E636" s="17">
        <v>2.46E12</v>
      </c>
      <c r="F636" s="18">
        <v>0.072</v>
      </c>
      <c r="G636" s="18">
        <v>37.0</v>
      </c>
      <c r="H636" s="18"/>
      <c r="I636" s="20">
        <f t="array" ref="I636:J636">IFNA(VLOOKUP(A636,ENERGY!$A$2:$F$2692,{5,6},0),0)</f>
        <v>2458</v>
      </c>
      <c r="J636" s="20">
        <v>1316.0</v>
      </c>
      <c r="K636" s="20">
        <f t="array" ref="K636:S636">VLOOKUP(A636,'HUMAN RESOURCES'!$A$2:$M$2692,{2,3,4,5,6,7,8,9,10},0)</f>
        <v>0.038</v>
      </c>
      <c r="L636" s="20">
        <v>0.062</v>
      </c>
      <c r="M636" s="20">
        <v>56.0</v>
      </c>
      <c r="N636" s="20">
        <v>54.0</v>
      </c>
      <c r="O636" s="20">
        <v>0.422</v>
      </c>
      <c r="P636" s="20">
        <v>0.551</v>
      </c>
      <c r="Q636" s="20">
        <v>0.027</v>
      </c>
      <c r="R636" s="20">
        <v>6144457.0</v>
      </c>
      <c r="S636" s="20">
        <v>0.371</v>
      </c>
      <c r="T636" s="20">
        <f t="array" ref="T636:U636">VLOOKUP(A636,TOURISM!$A$2:$F$2692,{3,6},0)</f>
        <v>73000000</v>
      </c>
      <c r="U636" s="20">
        <v>9.4E7</v>
      </c>
      <c r="V636" s="20">
        <f t="array" ref="V636:AA636">VLOOKUP(A636,BUSINESS!$A$2:$J$2692,{4,5,6,7,8,9},0)</f>
        <v>0.525</v>
      </c>
      <c r="W636" s="20">
        <v>84.0</v>
      </c>
      <c r="X636" s="20"/>
      <c r="Y636" s="20">
        <v>270.0</v>
      </c>
      <c r="Z636" s="20">
        <v>0.026</v>
      </c>
      <c r="AA636" s="20">
        <v>0.356</v>
      </c>
      <c r="AB636" s="21">
        <f t="shared" si="2"/>
        <v>400360.8456</v>
      </c>
      <c r="AC636" s="20">
        <f t="shared" si="202"/>
        <v>0.0004000353489</v>
      </c>
      <c r="AD636" s="20">
        <f t="shared" si="203"/>
        <v>0.0002141767775</v>
      </c>
      <c r="AE636" s="20">
        <f t="shared" si="193"/>
        <v>15.29834125</v>
      </c>
      <c r="AF636" s="22" t="b">
        <f t="shared" si="4"/>
        <v>1</v>
      </c>
      <c r="AG636" s="20" t="b">
        <f t="shared" si="5"/>
        <v>0</v>
      </c>
      <c r="AH636" s="20" t="b">
        <f t="shared" si="6"/>
        <v>0</v>
      </c>
      <c r="AI636" s="20" t="b">
        <f t="shared" si="7"/>
        <v>0</v>
      </c>
      <c r="AJ636" s="20"/>
      <c r="AK636" s="20"/>
      <c r="AL636" s="20"/>
      <c r="AM636" s="20"/>
      <c r="AN636" s="20"/>
      <c r="AO636" s="20"/>
      <c r="AP636" s="20"/>
      <c r="AQ636" s="20"/>
      <c r="AR636" s="23"/>
      <c r="AS636" s="23"/>
      <c r="AT636" s="23"/>
      <c r="AU636" s="23"/>
      <c r="AV636" s="23"/>
    </row>
    <row r="637" ht="15.75" customHeight="1">
      <c r="A637" s="17" t="str">
        <f t="shared" si="1"/>
        <v>Togo-Africa2010</v>
      </c>
      <c r="B637" s="17" t="s">
        <v>139</v>
      </c>
      <c r="C637" s="18" t="s">
        <v>75</v>
      </c>
      <c r="D637" s="19" t="s">
        <v>89</v>
      </c>
      <c r="E637" s="17">
        <v>2.46E12</v>
      </c>
      <c r="F637" s="18">
        <v>0.075</v>
      </c>
      <c r="G637" s="18">
        <v>37.0</v>
      </c>
      <c r="H637" s="18"/>
      <c r="I637" s="20">
        <f t="array" ref="I637:J637">IFNA(VLOOKUP(A637,ENERGY!$A$2:$F$2692,{5,6},0),0)</f>
        <v>0</v>
      </c>
      <c r="J637" s="20">
        <v>0.0</v>
      </c>
      <c r="K637" s="20">
        <f t="array" ref="K637:S637">VLOOKUP(A637,'HUMAN RESOURCES'!$A$2:$M$2692,{2,3,4,5,6,7,8,9,10},0)</f>
        <v>0.037</v>
      </c>
      <c r="L637" s="20">
        <v>0.061</v>
      </c>
      <c r="M637" s="20">
        <v>56.0</v>
      </c>
      <c r="N637" s="20">
        <v>55.0</v>
      </c>
      <c r="O637" s="20">
        <v>0.421</v>
      </c>
      <c r="P637" s="20">
        <v>0.552</v>
      </c>
      <c r="Q637" s="20">
        <v>0.027</v>
      </c>
      <c r="R637" s="20">
        <v>6306014.0</v>
      </c>
      <c r="S637" s="20">
        <v>0.375</v>
      </c>
      <c r="T637" s="20">
        <f t="array" ref="T637:U637">VLOOKUP(A637,TOURISM!$A$2:$F$2692,{3,6},0)</f>
        <v>105000000</v>
      </c>
      <c r="U637" s="20">
        <v>8.9E7</v>
      </c>
      <c r="V637" s="20">
        <f t="array" ref="V637:AA637">VLOOKUP(A637,BUSINESS!$A$2:$J$2692,{4,5,6,7,8,9},0)</f>
        <v>0.503</v>
      </c>
      <c r="W637" s="20">
        <v>84.0</v>
      </c>
      <c r="X637" s="20"/>
      <c r="Y637" s="20">
        <v>270.0</v>
      </c>
      <c r="Z637" s="20">
        <v>0.03</v>
      </c>
      <c r="AA637" s="20">
        <v>0.413</v>
      </c>
      <c r="AB637" s="21">
        <f t="shared" si="2"/>
        <v>390103.7962</v>
      </c>
      <c r="AC637" s="20"/>
      <c r="AD637" s="20"/>
      <c r="AE637" s="20">
        <f t="shared" si="193"/>
        <v>14.11351132</v>
      </c>
      <c r="AF637" s="22" t="b">
        <f t="shared" si="4"/>
        <v>1</v>
      </c>
      <c r="AG637" s="20" t="b">
        <f t="shared" si="5"/>
        <v>0</v>
      </c>
      <c r="AH637" s="20" t="b">
        <f t="shared" si="6"/>
        <v>0</v>
      </c>
      <c r="AI637" s="20" t="b">
        <f t="shared" si="7"/>
        <v>0</v>
      </c>
      <c r="AJ637" s="20"/>
      <c r="AK637" s="20"/>
      <c r="AL637" s="20"/>
      <c r="AM637" s="20"/>
      <c r="AN637" s="20"/>
      <c r="AO637" s="20"/>
      <c r="AP637" s="20"/>
      <c r="AQ637" s="20"/>
      <c r="AR637" s="23"/>
      <c r="AS637" s="23"/>
      <c r="AT637" s="23"/>
      <c r="AU637" s="23"/>
      <c r="AV637" s="23"/>
    </row>
    <row r="638" ht="15.75" customHeight="1">
      <c r="A638" s="17" t="str">
        <f t="shared" si="1"/>
        <v>Togo-Africa2011</v>
      </c>
      <c r="B638" s="17" t="s">
        <v>139</v>
      </c>
      <c r="C638" s="18" t="s">
        <v>75</v>
      </c>
      <c r="D638" s="19" t="s">
        <v>90</v>
      </c>
      <c r="E638" s="17">
        <v>2.48E12</v>
      </c>
      <c r="F638" s="18">
        <v>0.08</v>
      </c>
      <c r="G638" s="18">
        <v>43.0</v>
      </c>
      <c r="H638" s="18"/>
      <c r="I638" s="20">
        <f t="array" ref="I638:J638">IFNA(VLOOKUP(A638,ENERGY!$A$2:$F$2692,{5,6},0),0)</f>
        <v>2372</v>
      </c>
      <c r="J638" s="20">
        <v>1338.0</v>
      </c>
      <c r="K638" s="20">
        <f t="array" ref="K638:S638">VLOOKUP(A638,'HUMAN RESOURCES'!$A$2:$M$2692,{2,3,4,5,6,7,8,9,10},0)</f>
        <v>0.037</v>
      </c>
      <c r="L638" s="20">
        <v>0.059</v>
      </c>
      <c r="M638" s="20">
        <v>57.0</v>
      </c>
      <c r="N638" s="20">
        <v>55.0</v>
      </c>
      <c r="O638" s="20">
        <v>0.42</v>
      </c>
      <c r="P638" s="20">
        <v>0.553</v>
      </c>
      <c r="Q638" s="20">
        <v>0.027</v>
      </c>
      <c r="R638" s="20">
        <v>6472304.0</v>
      </c>
      <c r="S638" s="20">
        <v>0.38</v>
      </c>
      <c r="T638" s="20" t="str">
        <f t="array" ref="T638:U638">VLOOKUP(A638,TOURISM!$A$2:$F$2692,{3,6},0)</f>
        <v/>
      </c>
      <c r="U638" s="20"/>
      <c r="V638" s="20">
        <f t="array" ref="V638:AA638">VLOOKUP(A638,BUSINESS!$A$2:$J$2692,{4,5,6,7,8,9},0)</f>
        <v>0.489</v>
      </c>
      <c r="W638" s="20">
        <v>84.0</v>
      </c>
      <c r="X638" s="20"/>
      <c r="Y638" s="20">
        <v>270.0</v>
      </c>
      <c r="Z638" s="20">
        <v>0.035</v>
      </c>
      <c r="AA638" s="20">
        <v>0.416</v>
      </c>
      <c r="AB638" s="21">
        <f t="shared" si="2"/>
        <v>383171.1242</v>
      </c>
      <c r="AC638" s="20">
        <f t="shared" ref="AC638:AC639" si="204">I638/R638</f>
        <v>0.0003664846398</v>
      </c>
      <c r="AD638" s="20">
        <f t="shared" ref="AD638:AD639" si="205">J638/R638</f>
        <v>0.0002067270017</v>
      </c>
      <c r="AE638" s="20"/>
      <c r="AF638" s="22" t="b">
        <f t="shared" si="4"/>
        <v>1</v>
      </c>
      <c r="AG638" s="20" t="b">
        <f t="shared" si="5"/>
        <v>0</v>
      </c>
      <c r="AH638" s="20" t="b">
        <f t="shared" si="6"/>
        <v>0</v>
      </c>
      <c r="AI638" s="20" t="b">
        <f t="shared" si="7"/>
        <v>0</v>
      </c>
      <c r="AJ638" s="20"/>
      <c r="AK638" s="20"/>
      <c r="AL638" s="20"/>
      <c r="AM638" s="20"/>
      <c r="AN638" s="20"/>
      <c r="AO638" s="20"/>
      <c r="AP638" s="20"/>
      <c r="AQ638" s="20"/>
      <c r="AR638" s="23"/>
      <c r="AS638" s="23"/>
      <c r="AT638" s="23"/>
      <c r="AU638" s="23"/>
      <c r="AV638" s="23"/>
    </row>
    <row r="639" ht="15.75" customHeight="1">
      <c r="A639" s="17" t="str">
        <f t="shared" si="1"/>
        <v>Togo-Africa2012</v>
      </c>
      <c r="B639" s="17" t="s">
        <v>139</v>
      </c>
      <c r="C639" s="18" t="s">
        <v>75</v>
      </c>
      <c r="D639" s="19" t="s">
        <v>91</v>
      </c>
      <c r="E639" s="17">
        <v>2.48E12</v>
      </c>
      <c r="F639" s="18">
        <v>0.086</v>
      </c>
      <c r="G639" s="18">
        <v>41.0</v>
      </c>
      <c r="H639" s="18"/>
      <c r="I639" s="20">
        <f t="array" ref="I639:J639">IFNA(VLOOKUP(A639,ENERGY!$A$2:$F$2692,{5,6},0),0)</f>
        <v>2303</v>
      </c>
      <c r="J639" s="20">
        <v>1463.0</v>
      </c>
      <c r="K639" s="20">
        <f t="array" ref="K639:S639">VLOOKUP(A639,'HUMAN RESOURCES'!$A$2:$M$2692,{2,3,4,5,6,7,8,9,10},0)</f>
        <v>0.037</v>
      </c>
      <c r="L639" s="20">
        <v>0.057</v>
      </c>
      <c r="M639" s="20">
        <v>57.0</v>
      </c>
      <c r="N639" s="20">
        <v>55.0</v>
      </c>
      <c r="O639" s="20">
        <v>0.419</v>
      </c>
      <c r="P639" s="20">
        <v>0.554</v>
      </c>
      <c r="Q639" s="20">
        <v>0.027</v>
      </c>
      <c r="R639" s="20">
        <v>6642928.0</v>
      </c>
      <c r="S639" s="20">
        <v>0.385</v>
      </c>
      <c r="T639" s="20" t="str">
        <f t="array" ref="T639:U639">VLOOKUP(A639,TOURISM!$A$2:$F$2692,{3,6},0)</f>
        <v/>
      </c>
      <c r="U639" s="20"/>
      <c r="V639" s="20">
        <f t="array" ref="V639:AA639">VLOOKUP(A639,BUSINESS!$A$2:$J$2692,{4,5,6,7,8,9},0)</f>
        <v>0.489</v>
      </c>
      <c r="W639" s="20">
        <v>38.0</v>
      </c>
      <c r="X639" s="20">
        <v>159.0</v>
      </c>
      <c r="Y639" s="20">
        <v>270.0</v>
      </c>
      <c r="Z639" s="20">
        <v>0.04</v>
      </c>
      <c r="AA639" s="20">
        <v>0.499</v>
      </c>
      <c r="AB639" s="21">
        <f t="shared" si="2"/>
        <v>373329.3512</v>
      </c>
      <c r="AC639" s="20">
        <f t="shared" si="204"/>
        <v>0.0003466844741</v>
      </c>
      <c r="AD639" s="20">
        <f t="shared" si="205"/>
        <v>0.00022023421</v>
      </c>
      <c r="AE639" s="20"/>
      <c r="AF639" s="22" t="b">
        <f t="shared" si="4"/>
        <v>1</v>
      </c>
      <c r="AG639" s="20" t="b">
        <f t="shared" si="5"/>
        <v>0</v>
      </c>
      <c r="AH639" s="20" t="b">
        <f t="shared" si="6"/>
        <v>0</v>
      </c>
      <c r="AI639" s="20" t="b">
        <f t="shared" si="7"/>
        <v>0</v>
      </c>
      <c r="AJ639" s="20"/>
      <c r="AK639" s="20"/>
      <c r="AL639" s="20"/>
      <c r="AM639" s="20"/>
      <c r="AN639" s="20"/>
      <c r="AO639" s="20"/>
      <c r="AP639" s="20"/>
      <c r="AQ639" s="20"/>
      <c r="AR639" s="23"/>
      <c r="AS639" s="23"/>
      <c r="AT639" s="23"/>
      <c r="AU639" s="23"/>
      <c r="AV639" s="23"/>
    </row>
    <row r="640" ht="15.75" customHeight="1">
      <c r="A640" s="17" t="str">
        <f t="shared" si="1"/>
        <v>Tunisia-Africa2000</v>
      </c>
      <c r="B640" s="17" t="s">
        <v>140</v>
      </c>
      <c r="C640" s="18" t="s">
        <v>75</v>
      </c>
      <c r="D640" s="19" t="s">
        <v>76</v>
      </c>
      <c r="E640" s="17">
        <v>4.66E12</v>
      </c>
      <c r="F640" s="18">
        <v>0.054</v>
      </c>
      <c r="G640" s="18">
        <v>123.0</v>
      </c>
      <c r="H640" s="18"/>
      <c r="I640" s="20" t="str">
        <f t="array" ref="I640:J640">IFNA(VLOOKUP(A640,ENERGY!$A$2:$F$2692,{5,6},0),0)</f>
        <v/>
      </c>
      <c r="J640" s="20"/>
      <c r="K640" s="20">
        <f t="array" ref="K640:S640">VLOOKUP(A640,'HUMAN RESOURCES'!$A$2:$M$2692,{2,3,4,5,6,7,8,9,10},0)</f>
        <v>0.017</v>
      </c>
      <c r="L640" s="20">
        <v>0.026</v>
      </c>
      <c r="M640" s="20">
        <v>75.0</v>
      </c>
      <c r="N640" s="20">
        <v>71.0</v>
      </c>
      <c r="O640" s="20">
        <v>0.298</v>
      </c>
      <c r="P640" s="20">
        <v>0.641</v>
      </c>
      <c r="Q640" s="20">
        <v>0.06</v>
      </c>
      <c r="R640" s="20">
        <v>9563500.0</v>
      </c>
      <c r="S640" s="20">
        <v>0.634</v>
      </c>
      <c r="T640" s="20">
        <f t="array" ref="T640:U640">VLOOKUP(A640,TOURISM!$A$2:$F$2692,{3,6},0)</f>
        <v>1977000000</v>
      </c>
      <c r="U640" s="20">
        <v>3.1E8</v>
      </c>
      <c r="V640" s="20" t="str">
        <f t="array" ref="V640:AA640">VLOOKUP(A640,BUSINESS!$A$2:$J$2692,{4,5,6,7,8,9},0)</f>
        <v/>
      </c>
      <c r="W640" s="20"/>
      <c r="X640" s="20"/>
      <c r="Y640" s="20"/>
      <c r="Z640" s="20">
        <v>0.028</v>
      </c>
      <c r="AA640" s="20">
        <v>0.012</v>
      </c>
      <c r="AB640" s="21">
        <f t="shared" si="2"/>
        <v>487269.3052</v>
      </c>
      <c r="AC640" s="20"/>
      <c r="AD640" s="20"/>
      <c r="AE640" s="20">
        <f t="shared" ref="AE640:AE652" si="206">U640/R640</f>
        <v>32.41491086</v>
      </c>
      <c r="AF640" s="22" t="b">
        <f t="shared" si="4"/>
        <v>1</v>
      </c>
      <c r="AG640" s="20" t="b">
        <f t="shared" si="5"/>
        <v>0</v>
      </c>
      <c r="AH640" s="20" t="b">
        <f t="shared" si="6"/>
        <v>0</v>
      </c>
      <c r="AI640" s="20" t="b">
        <f t="shared" si="7"/>
        <v>0</v>
      </c>
      <c r="AJ640" s="20"/>
      <c r="AK640" s="20"/>
      <c r="AL640" s="20"/>
      <c r="AM640" s="20"/>
      <c r="AN640" s="20"/>
      <c r="AO640" s="20"/>
      <c r="AP640" s="20"/>
      <c r="AQ640" s="20"/>
      <c r="AR640" s="23"/>
      <c r="AS640" s="23"/>
      <c r="AT640" s="23"/>
      <c r="AU640" s="23"/>
      <c r="AV640" s="23"/>
    </row>
    <row r="641" ht="15.75" customHeight="1">
      <c r="A641" s="17" t="str">
        <f t="shared" si="1"/>
        <v>Tunisia-Africa2001</v>
      </c>
      <c r="B641" s="17" t="s">
        <v>140</v>
      </c>
      <c r="C641" s="18" t="s">
        <v>75</v>
      </c>
      <c r="D641" s="19" t="s">
        <v>77</v>
      </c>
      <c r="E641" s="17">
        <v>4.73E12</v>
      </c>
      <c r="F641" s="18">
        <v>0.053</v>
      </c>
      <c r="G641" s="18">
        <v>122.0</v>
      </c>
      <c r="H641" s="18"/>
      <c r="I641" s="20">
        <f t="array" ref="I641:J641">IFNA(VLOOKUP(A641,ENERGY!$A$2:$F$2692,{5,6},0),0)</f>
        <v>9504</v>
      </c>
      <c r="J641" s="20"/>
      <c r="K641" s="20">
        <f t="array" ref="K641:S641">VLOOKUP(A641,'HUMAN RESOURCES'!$A$2:$M$2692,{2,3,4,5,6,7,8,9,10},0)</f>
        <v>0.017</v>
      </c>
      <c r="L641" s="20">
        <v>0.024</v>
      </c>
      <c r="M641" s="20">
        <v>75.0</v>
      </c>
      <c r="N641" s="20">
        <v>71.0</v>
      </c>
      <c r="O641" s="20">
        <v>0.289</v>
      </c>
      <c r="P641" s="20">
        <v>0.649</v>
      </c>
      <c r="Q641" s="20">
        <v>0.062</v>
      </c>
      <c r="R641" s="20">
        <v>9673600.0</v>
      </c>
      <c r="S641" s="20">
        <v>0.638</v>
      </c>
      <c r="T641" s="20">
        <f t="array" ref="T641:U641">VLOOKUP(A641,TOURISM!$A$2:$F$2692,{3,6},0)</f>
        <v>2061000000</v>
      </c>
      <c r="U641" s="20">
        <v>3.22E8</v>
      </c>
      <c r="V641" s="20" t="str">
        <f t="array" ref="V641:AA641">VLOOKUP(A641,BUSINESS!$A$2:$J$2692,{4,5,6,7,8,9},0)</f>
        <v/>
      </c>
      <c r="W641" s="20"/>
      <c r="X641" s="20"/>
      <c r="Y641" s="20"/>
      <c r="Z641" s="20">
        <v>0.043</v>
      </c>
      <c r="AA641" s="20">
        <v>0.04</v>
      </c>
      <c r="AB641" s="21">
        <f t="shared" si="2"/>
        <v>488959.6427</v>
      </c>
      <c r="AC641" s="20">
        <f t="shared" ref="AC641:AC643" si="207">I641/R641</f>
        <v>0.0009824677473</v>
      </c>
      <c r="AD641" s="20"/>
      <c r="AE641" s="20">
        <f t="shared" si="206"/>
        <v>33.28647039</v>
      </c>
      <c r="AF641" s="22" t="b">
        <f t="shared" si="4"/>
        <v>1</v>
      </c>
      <c r="AG641" s="20" t="b">
        <f t="shared" si="5"/>
        <v>0</v>
      </c>
      <c r="AH641" s="20" t="b">
        <f t="shared" si="6"/>
        <v>0</v>
      </c>
      <c r="AI641" s="20" t="b">
        <f t="shared" si="7"/>
        <v>0</v>
      </c>
      <c r="AJ641" s="20"/>
      <c r="AK641" s="20"/>
      <c r="AL641" s="20"/>
      <c r="AM641" s="20"/>
      <c r="AN641" s="20"/>
      <c r="AO641" s="20"/>
      <c r="AP641" s="20"/>
      <c r="AQ641" s="20"/>
      <c r="AR641" s="23"/>
      <c r="AS641" s="23"/>
      <c r="AT641" s="23"/>
      <c r="AU641" s="23"/>
      <c r="AV641" s="23"/>
    </row>
    <row r="642" ht="15.75" customHeight="1">
      <c r="A642" s="17" t="str">
        <f t="shared" si="1"/>
        <v>Tunisia-Africa2002</v>
      </c>
      <c r="B642" s="17" t="s">
        <v>140</v>
      </c>
      <c r="C642" s="18" t="s">
        <v>75</v>
      </c>
      <c r="D642" s="19" t="s">
        <v>79</v>
      </c>
      <c r="E642" s="17">
        <v>4.85E12</v>
      </c>
      <c r="F642" s="18">
        <v>0.053</v>
      </c>
      <c r="G642" s="18">
        <v>128.0</v>
      </c>
      <c r="H642" s="18"/>
      <c r="I642" s="20">
        <f t="array" ref="I642:J642">IFNA(VLOOKUP(A642,ENERGY!$A$2:$F$2692,{5,6},0),0)</f>
        <v>9674</v>
      </c>
      <c r="J642" s="20">
        <v>25878.0</v>
      </c>
      <c r="K642" s="20">
        <f t="array" ref="K642:S642">VLOOKUP(A642,'HUMAN RESOURCES'!$A$2:$M$2692,{2,3,4,5,6,7,8,9,10},0)</f>
        <v>0.017</v>
      </c>
      <c r="L642" s="20">
        <v>0.023</v>
      </c>
      <c r="M642" s="20">
        <v>75.0</v>
      </c>
      <c r="N642" s="20">
        <v>71.0</v>
      </c>
      <c r="O642" s="20">
        <v>0.281</v>
      </c>
      <c r="P642" s="20">
        <v>0.656</v>
      </c>
      <c r="Q642" s="20">
        <v>0.064</v>
      </c>
      <c r="R642" s="20">
        <v>9781900.0</v>
      </c>
      <c r="S642" s="20">
        <v>0.642</v>
      </c>
      <c r="T642" s="20">
        <f t="array" ref="T642:U642">VLOOKUP(A642,TOURISM!$A$2:$F$2692,{3,6},0)</f>
        <v>1831000000</v>
      </c>
      <c r="U642" s="20">
        <v>3.03E8</v>
      </c>
      <c r="V642" s="20" t="str">
        <f t="array" ref="V642:AA642">VLOOKUP(A642,BUSINESS!$A$2:$J$2692,{4,5,6,7,8,9},0)</f>
        <v/>
      </c>
      <c r="W642" s="20"/>
      <c r="X642" s="20"/>
      <c r="Y642" s="20"/>
      <c r="Z642" s="20">
        <v>0.053</v>
      </c>
      <c r="AA642" s="20">
        <v>0.059</v>
      </c>
      <c r="AB642" s="21">
        <f t="shared" si="2"/>
        <v>495813.6967</v>
      </c>
      <c r="AC642" s="20">
        <f t="shared" si="207"/>
        <v>0.0009889694231</v>
      </c>
      <c r="AD642" s="20">
        <f t="shared" ref="AD642:AD643" si="208">J642/R642</f>
        <v>0.002645498318</v>
      </c>
      <c r="AE642" s="20">
        <f t="shared" si="206"/>
        <v>30.97557734</v>
      </c>
      <c r="AF642" s="22" t="b">
        <f t="shared" si="4"/>
        <v>1</v>
      </c>
      <c r="AG642" s="20" t="b">
        <f t="shared" si="5"/>
        <v>0</v>
      </c>
      <c r="AH642" s="20" t="b">
        <f t="shared" si="6"/>
        <v>0</v>
      </c>
      <c r="AI642" s="20" t="b">
        <f t="shared" si="7"/>
        <v>0</v>
      </c>
      <c r="AJ642" s="20"/>
      <c r="AK642" s="20"/>
      <c r="AL642" s="20"/>
      <c r="AM642" s="20"/>
      <c r="AN642" s="20"/>
      <c r="AO642" s="20"/>
      <c r="AP642" s="20"/>
      <c r="AQ642" s="20"/>
      <c r="AR642" s="23"/>
      <c r="AS642" s="23"/>
      <c r="AT642" s="23"/>
      <c r="AU642" s="23"/>
      <c r="AV642" s="23"/>
    </row>
    <row r="643" ht="15.75" customHeight="1">
      <c r="A643" s="17" t="str">
        <f t="shared" si="1"/>
        <v>Tunisia-Africa2003</v>
      </c>
      <c r="B643" s="17" t="s">
        <v>140</v>
      </c>
      <c r="C643" s="18" t="s">
        <v>75</v>
      </c>
      <c r="D643" s="19" t="s">
        <v>81</v>
      </c>
      <c r="E643" s="17">
        <v>4.99E12</v>
      </c>
      <c r="F643" s="18">
        <v>0.054</v>
      </c>
      <c r="G643" s="18">
        <v>151.0</v>
      </c>
      <c r="H643" s="18"/>
      <c r="I643" s="20">
        <f t="array" ref="I643:J643">IFNA(VLOOKUP(A643,ENERGY!$A$2:$F$2692,{5,6},0),0)</f>
        <v>9193</v>
      </c>
      <c r="J643" s="20">
        <v>24807.0</v>
      </c>
      <c r="K643" s="20">
        <f t="array" ref="K643:S643">VLOOKUP(A643,'HUMAN RESOURCES'!$A$2:$M$2692,{2,3,4,5,6,7,8,9,10},0)</f>
        <v>0.017</v>
      </c>
      <c r="L643" s="20">
        <v>0.022</v>
      </c>
      <c r="M643" s="20">
        <v>75.0</v>
      </c>
      <c r="N643" s="20">
        <v>71.0</v>
      </c>
      <c r="O643" s="20">
        <v>0.272</v>
      </c>
      <c r="P643" s="20">
        <v>0.663</v>
      </c>
      <c r="Q643" s="20">
        <v>0.065</v>
      </c>
      <c r="R643" s="20">
        <v>9839800.0</v>
      </c>
      <c r="S643" s="20">
        <v>0.646</v>
      </c>
      <c r="T643" s="20">
        <f t="array" ref="T643:U643">VLOOKUP(A643,TOURISM!$A$2:$F$2692,{3,6},0)</f>
        <v>1935000000</v>
      </c>
      <c r="U643" s="20">
        <v>3.55E8</v>
      </c>
      <c r="V643" s="20" t="str">
        <f t="array" ref="V643:AA643">VLOOKUP(A643,BUSINESS!$A$2:$J$2692,{4,5,6,7,8,9},0)</f>
        <v/>
      </c>
      <c r="W643" s="20">
        <v>11.0</v>
      </c>
      <c r="X643" s="20"/>
      <c r="Y643" s="20"/>
      <c r="Z643" s="20">
        <v>0.065</v>
      </c>
      <c r="AA643" s="20">
        <v>0.195</v>
      </c>
      <c r="AB643" s="21">
        <f t="shared" si="2"/>
        <v>507124.1285</v>
      </c>
      <c r="AC643" s="20">
        <f t="shared" si="207"/>
        <v>0.0009342669566</v>
      </c>
      <c r="AD643" s="20">
        <f t="shared" si="208"/>
        <v>0.002521087827</v>
      </c>
      <c r="AE643" s="20">
        <f t="shared" si="206"/>
        <v>36.07796906</v>
      </c>
      <c r="AF643" s="22" t="b">
        <f t="shared" si="4"/>
        <v>1</v>
      </c>
      <c r="AG643" s="20" t="b">
        <f t="shared" si="5"/>
        <v>0</v>
      </c>
      <c r="AH643" s="20" t="b">
        <f t="shared" si="6"/>
        <v>0</v>
      </c>
      <c r="AI643" s="20" t="b">
        <f t="shared" si="7"/>
        <v>0</v>
      </c>
      <c r="AJ643" s="20"/>
      <c r="AK643" s="20"/>
      <c r="AL643" s="20"/>
      <c r="AM643" s="20"/>
      <c r="AN643" s="20"/>
      <c r="AO643" s="20"/>
      <c r="AP643" s="20"/>
      <c r="AQ643" s="20"/>
      <c r="AR643" s="23"/>
      <c r="AS643" s="23"/>
      <c r="AT643" s="23"/>
      <c r="AU643" s="23"/>
      <c r="AV643" s="23"/>
    </row>
    <row r="644" ht="15.75" customHeight="1">
      <c r="A644" s="17" t="str">
        <f t="shared" si="1"/>
        <v>Tunisia-Africa2004</v>
      </c>
      <c r="B644" s="17" t="s">
        <v>140</v>
      </c>
      <c r="C644" s="18" t="s">
        <v>75</v>
      </c>
      <c r="D644" s="19" t="s">
        <v>83</v>
      </c>
      <c r="E644" s="17">
        <v>5.04E12</v>
      </c>
      <c r="F644" s="18">
        <v>0.056</v>
      </c>
      <c r="G644" s="18">
        <v>179.0</v>
      </c>
      <c r="H644" s="18"/>
      <c r="I644" s="20">
        <f t="array" ref="I644:J644">IFNA(VLOOKUP(A644,ENERGY!$A$2:$F$2692,{5,6},0),0)</f>
        <v>0</v>
      </c>
      <c r="J644" s="20">
        <v>0.0</v>
      </c>
      <c r="K644" s="20">
        <f t="array" ref="K644:S644">VLOOKUP(A644,'HUMAN RESOURCES'!$A$2:$M$2692,{2,3,4,5,6,7,8,9,10},0)</f>
        <v>0.017</v>
      </c>
      <c r="L644" s="20">
        <v>0.021</v>
      </c>
      <c r="M644" s="20">
        <v>75.0</v>
      </c>
      <c r="N644" s="20">
        <v>71.0</v>
      </c>
      <c r="O644" s="20">
        <v>0.265</v>
      </c>
      <c r="P644" s="20">
        <v>0.669</v>
      </c>
      <c r="Q644" s="20">
        <v>0.066</v>
      </c>
      <c r="R644" s="20">
        <v>9932400.0</v>
      </c>
      <c r="S644" s="20">
        <v>0.649</v>
      </c>
      <c r="T644" s="20">
        <f t="array" ref="T644:U644">VLOOKUP(A644,TOURISM!$A$2:$F$2692,{3,6},0)</f>
        <v>2432000000</v>
      </c>
      <c r="U644" s="20">
        <v>4.27E8</v>
      </c>
      <c r="V644" s="20" t="str">
        <f t="array" ref="V644:AA644">VLOOKUP(A644,BUSINESS!$A$2:$J$2692,{4,5,6,7,8,9},0)</f>
        <v/>
      </c>
      <c r="W644" s="20">
        <v>11.0</v>
      </c>
      <c r="X644" s="20"/>
      <c r="Y644" s="20"/>
      <c r="Z644" s="20">
        <v>0.085</v>
      </c>
      <c r="AA644" s="20">
        <v>0.376</v>
      </c>
      <c r="AB644" s="21">
        <f t="shared" si="2"/>
        <v>507430.2283</v>
      </c>
      <c r="AC644" s="20"/>
      <c r="AD644" s="20"/>
      <c r="AE644" s="20">
        <f t="shared" si="206"/>
        <v>42.99061657</v>
      </c>
      <c r="AF644" s="22" t="b">
        <f t="shared" si="4"/>
        <v>1</v>
      </c>
      <c r="AG644" s="20" t="b">
        <f t="shared" si="5"/>
        <v>0</v>
      </c>
      <c r="AH644" s="20" t="b">
        <f t="shared" si="6"/>
        <v>0</v>
      </c>
      <c r="AI644" s="20" t="b">
        <f t="shared" si="7"/>
        <v>0</v>
      </c>
      <c r="AJ644" s="20"/>
      <c r="AK644" s="20"/>
      <c r="AL644" s="20"/>
      <c r="AM644" s="20"/>
      <c r="AN644" s="20"/>
      <c r="AO644" s="20"/>
      <c r="AP644" s="20"/>
      <c r="AQ644" s="20"/>
      <c r="AR644" s="23"/>
      <c r="AS644" s="23"/>
      <c r="AT644" s="23"/>
      <c r="AU644" s="23"/>
      <c r="AV644" s="23"/>
    </row>
    <row r="645" ht="15.75" customHeight="1">
      <c r="A645" s="17" t="str">
        <f t="shared" si="1"/>
        <v>Tunisia-Africa2005</v>
      </c>
      <c r="B645" s="17" t="s">
        <v>140</v>
      </c>
      <c r="C645" s="18" t="s">
        <v>75</v>
      </c>
      <c r="D645" s="19" t="s">
        <v>84</v>
      </c>
      <c r="E645" s="17">
        <v>5.5E12</v>
      </c>
      <c r="F645" s="18">
        <v>0.056</v>
      </c>
      <c r="G645" s="18">
        <v>181.0</v>
      </c>
      <c r="H645" s="18"/>
      <c r="I645" s="20">
        <f t="array" ref="I645:J645">IFNA(VLOOKUP(A645,ENERGY!$A$2:$F$2692,{5,6},0),0)</f>
        <v>9427</v>
      </c>
      <c r="J645" s="20">
        <v>25013.0</v>
      </c>
      <c r="K645" s="20">
        <f t="array" ref="K645:S645">VLOOKUP(A645,'HUMAN RESOURCES'!$A$2:$M$2692,{2,3,4,5,6,7,8,9,10},0)</f>
        <v>0.017</v>
      </c>
      <c r="L645" s="20">
        <v>0.02</v>
      </c>
      <c r="M645" s="20">
        <v>76.0</v>
      </c>
      <c r="N645" s="20">
        <v>72.0</v>
      </c>
      <c r="O645" s="20">
        <v>0.258</v>
      </c>
      <c r="P645" s="20">
        <v>0.675</v>
      </c>
      <c r="Q645" s="20">
        <v>0.067</v>
      </c>
      <c r="R645" s="20">
        <v>1.0029E7</v>
      </c>
      <c r="S645" s="20">
        <v>0.651</v>
      </c>
      <c r="T645" s="20">
        <f t="array" ref="T645:U645">VLOOKUP(A645,TOURISM!$A$2:$F$2692,{3,6},0)</f>
        <v>2800000000</v>
      </c>
      <c r="U645" s="20">
        <v>4.52E8</v>
      </c>
      <c r="V645" s="20">
        <f t="array" ref="V645:AA645">VLOOKUP(A645,BUSINESS!$A$2:$J$2692,{4,5,6,7,8,9},0)</f>
        <v>0.606</v>
      </c>
      <c r="W645" s="20">
        <v>11.0</v>
      </c>
      <c r="X645" s="20"/>
      <c r="Y645" s="20">
        <v>268.0</v>
      </c>
      <c r="Z645" s="20">
        <v>0.097</v>
      </c>
      <c r="AA645" s="20">
        <v>0.565</v>
      </c>
      <c r="AB645" s="21">
        <f t="shared" si="2"/>
        <v>548409.6121</v>
      </c>
      <c r="AC645" s="20">
        <f>I645/R645</f>
        <v>0.0009399740752</v>
      </c>
      <c r="AD645" s="20">
        <f>J645/R645</f>
        <v>0.002494067205</v>
      </c>
      <c r="AE645" s="20">
        <f t="shared" si="206"/>
        <v>45.06929903</v>
      </c>
      <c r="AF645" s="22" t="b">
        <f t="shared" si="4"/>
        <v>1</v>
      </c>
      <c r="AG645" s="20" t="b">
        <f t="shared" si="5"/>
        <v>0</v>
      </c>
      <c r="AH645" s="20" t="b">
        <f t="shared" si="6"/>
        <v>0</v>
      </c>
      <c r="AI645" s="20" t="b">
        <f t="shared" si="7"/>
        <v>0</v>
      </c>
      <c r="AJ645" s="20"/>
      <c r="AK645" s="20"/>
      <c r="AL645" s="20"/>
      <c r="AM645" s="20"/>
      <c r="AN645" s="20"/>
      <c r="AO645" s="20"/>
      <c r="AP645" s="20"/>
      <c r="AQ645" s="20"/>
      <c r="AR645" s="23"/>
      <c r="AS645" s="23"/>
      <c r="AT645" s="23"/>
      <c r="AU645" s="23"/>
      <c r="AV645" s="23"/>
    </row>
    <row r="646" ht="15.75" customHeight="1">
      <c r="A646" s="17" t="str">
        <f t="shared" si="1"/>
        <v>Tunisia-Africa2006</v>
      </c>
      <c r="B646" s="17" t="s">
        <v>140</v>
      </c>
      <c r="C646" s="18" t="s">
        <v>75</v>
      </c>
      <c r="D646" s="19" t="s">
        <v>85</v>
      </c>
      <c r="E646" s="17">
        <v>5.91E12</v>
      </c>
      <c r="F646" s="18">
        <v>0.056</v>
      </c>
      <c r="G646" s="18">
        <v>194.0</v>
      </c>
      <c r="H646" s="18"/>
      <c r="I646" s="20">
        <f t="array" ref="I646:J646">IFNA(VLOOKUP(A646,ENERGY!$A$2:$F$2692,{5,6},0),0)</f>
        <v>0</v>
      </c>
      <c r="J646" s="20">
        <v>0.0</v>
      </c>
      <c r="K646" s="20">
        <f t="array" ref="K646:S646">VLOOKUP(A646,'HUMAN RESOURCES'!$A$2:$M$2692,{2,3,4,5,6,7,8,9,10},0)</f>
        <v>0.017</v>
      </c>
      <c r="L646" s="20">
        <v>0.019</v>
      </c>
      <c r="M646" s="20">
        <v>76.0</v>
      </c>
      <c r="N646" s="20">
        <v>72.0</v>
      </c>
      <c r="O646" s="20">
        <v>0.252</v>
      </c>
      <c r="P646" s="20">
        <v>0.681</v>
      </c>
      <c r="Q646" s="20">
        <v>0.068</v>
      </c>
      <c r="R646" s="20">
        <v>1.01279E7</v>
      </c>
      <c r="S646" s="20">
        <v>0.653</v>
      </c>
      <c r="T646" s="20">
        <f t="array" ref="T646:U646">VLOOKUP(A646,TOURISM!$A$2:$F$2692,{3,6},0)</f>
        <v>2999000000</v>
      </c>
      <c r="U646" s="20">
        <v>4.98E8</v>
      </c>
      <c r="V646" s="20">
        <f t="array" ref="V646:AA646">VLOOKUP(A646,BUSINESS!$A$2:$J$2692,{4,5,6,7,8,9},0)</f>
        <v>0.606</v>
      </c>
      <c r="W646" s="20">
        <v>11.0</v>
      </c>
      <c r="X646" s="20"/>
      <c r="Y646" s="20">
        <v>268.0</v>
      </c>
      <c r="Z646" s="20">
        <v>0.13</v>
      </c>
      <c r="AA646" s="20">
        <v>0.722</v>
      </c>
      <c r="AB646" s="21">
        <f t="shared" si="2"/>
        <v>583536.5673</v>
      </c>
      <c r="AC646" s="20"/>
      <c r="AD646" s="20"/>
      <c r="AE646" s="20">
        <f t="shared" si="206"/>
        <v>49.17110161</v>
      </c>
      <c r="AF646" s="22" t="b">
        <f t="shared" si="4"/>
        <v>1</v>
      </c>
      <c r="AG646" s="20" t="b">
        <f t="shared" si="5"/>
        <v>0</v>
      </c>
      <c r="AH646" s="20" t="b">
        <f t="shared" si="6"/>
        <v>0</v>
      </c>
      <c r="AI646" s="20" t="b">
        <f t="shared" si="7"/>
        <v>0</v>
      </c>
      <c r="AJ646" s="20"/>
      <c r="AK646" s="20"/>
      <c r="AL646" s="20"/>
      <c r="AM646" s="20"/>
      <c r="AN646" s="20"/>
      <c r="AO646" s="20"/>
      <c r="AP646" s="20"/>
      <c r="AQ646" s="20"/>
      <c r="AR646" s="23"/>
      <c r="AS646" s="23"/>
      <c r="AT646" s="23"/>
      <c r="AU646" s="23"/>
      <c r="AV646" s="23"/>
    </row>
    <row r="647" ht="15.75" customHeight="1">
      <c r="A647" s="17" t="str">
        <f t="shared" si="1"/>
        <v>Tunisia-Africa2007</v>
      </c>
      <c r="B647" s="17" t="s">
        <v>140</v>
      </c>
      <c r="C647" s="18" t="s">
        <v>75</v>
      </c>
      <c r="D647" s="19" t="s">
        <v>86</v>
      </c>
      <c r="E647" s="17">
        <v>5.93E12</v>
      </c>
      <c r="F647" s="18">
        <v>0.056</v>
      </c>
      <c r="G647" s="18">
        <v>217.0</v>
      </c>
      <c r="H647" s="18"/>
      <c r="I647" s="20">
        <f t="array" ref="I647:J647">IFNA(VLOOKUP(A647,ENERGY!$A$2:$F$2692,{5,6},0),0)</f>
        <v>7711</v>
      </c>
      <c r="J647" s="20">
        <v>20818.0</v>
      </c>
      <c r="K647" s="20">
        <f t="array" ref="K647:S647">VLOOKUP(A647,'HUMAN RESOURCES'!$A$2:$M$2692,{2,3,4,5,6,7,8,9,10},0)</f>
        <v>0.017</v>
      </c>
      <c r="L647" s="20">
        <v>0.018</v>
      </c>
      <c r="M647" s="20">
        <v>76.0</v>
      </c>
      <c r="N647" s="20">
        <v>72.0</v>
      </c>
      <c r="O647" s="20">
        <v>0.246</v>
      </c>
      <c r="P647" s="20">
        <v>0.686</v>
      </c>
      <c r="Q647" s="20">
        <v>0.068</v>
      </c>
      <c r="R647" s="20">
        <v>1.02251E7</v>
      </c>
      <c r="S647" s="20">
        <v>0.654</v>
      </c>
      <c r="T647" s="20">
        <f t="array" ref="T647:U647">VLOOKUP(A647,TOURISM!$A$2:$F$2692,{3,6},0)</f>
        <v>3373000000</v>
      </c>
      <c r="U647" s="20">
        <v>5.3E8</v>
      </c>
      <c r="V647" s="20">
        <f t="array" ref="V647:AA647">VLOOKUP(A647,BUSINESS!$A$2:$J$2692,{4,5,6,7,8,9},0)</f>
        <v>0.606</v>
      </c>
      <c r="W647" s="20">
        <v>11.0</v>
      </c>
      <c r="X647" s="20"/>
      <c r="Y647" s="20">
        <v>268.0</v>
      </c>
      <c r="Z647" s="20">
        <v>0.171</v>
      </c>
      <c r="AA647" s="20">
        <v>0.763</v>
      </c>
      <c r="AB647" s="21">
        <f t="shared" si="2"/>
        <v>579945.4284</v>
      </c>
      <c r="AC647" s="20">
        <f t="shared" ref="AC647:AC652" si="209">I647/R647</f>
        <v>0.000754124654</v>
      </c>
      <c r="AD647" s="20">
        <f t="shared" ref="AD647:AD652" si="210">J647/R647</f>
        <v>0.002035970308</v>
      </c>
      <c r="AE647" s="20">
        <f t="shared" si="206"/>
        <v>51.8332339</v>
      </c>
      <c r="AF647" s="22" t="b">
        <f t="shared" si="4"/>
        <v>1</v>
      </c>
      <c r="AG647" s="20" t="b">
        <f t="shared" si="5"/>
        <v>0</v>
      </c>
      <c r="AH647" s="20" t="b">
        <f t="shared" si="6"/>
        <v>0</v>
      </c>
      <c r="AI647" s="20" t="b">
        <f t="shared" si="7"/>
        <v>0</v>
      </c>
      <c r="AJ647" s="20"/>
      <c r="AK647" s="20"/>
      <c r="AL647" s="20"/>
      <c r="AM647" s="20"/>
      <c r="AN647" s="20"/>
      <c r="AO647" s="20"/>
      <c r="AP647" s="20"/>
      <c r="AQ647" s="20"/>
      <c r="AR647" s="23"/>
      <c r="AS647" s="23"/>
      <c r="AT647" s="23"/>
      <c r="AU647" s="23"/>
      <c r="AV647" s="23"/>
    </row>
    <row r="648" ht="15.75" customHeight="1">
      <c r="A648" s="17" t="str">
        <f t="shared" si="1"/>
        <v>Tunisia-Africa2008</v>
      </c>
      <c r="B648" s="17" t="s">
        <v>140</v>
      </c>
      <c r="C648" s="18" t="s">
        <v>75</v>
      </c>
      <c r="D648" s="19" t="s">
        <v>87</v>
      </c>
      <c r="E648" s="17">
        <v>5.94E12</v>
      </c>
      <c r="F648" s="18">
        <v>0.056</v>
      </c>
      <c r="G648" s="18">
        <v>246.0</v>
      </c>
      <c r="H648" s="18"/>
      <c r="I648" s="20">
        <f t="array" ref="I648:J648">IFNA(VLOOKUP(A648,ENERGY!$A$2:$F$2692,{5,6},0),0)</f>
        <v>8463</v>
      </c>
      <c r="J648" s="20">
        <v>22446.0</v>
      </c>
      <c r="K648" s="20">
        <f t="array" ref="K648:S648">VLOOKUP(A648,'HUMAN RESOURCES'!$A$2:$M$2692,{2,3,4,5,6,7,8,9,10},0)</f>
        <v>0.018</v>
      </c>
      <c r="L648" s="20">
        <v>0.017</v>
      </c>
      <c r="M648" s="20">
        <v>76.0</v>
      </c>
      <c r="N648" s="20">
        <v>72.0</v>
      </c>
      <c r="O648" s="20">
        <v>0.241</v>
      </c>
      <c r="P648" s="20">
        <v>0.69</v>
      </c>
      <c r="Q648" s="20">
        <v>0.069</v>
      </c>
      <c r="R648" s="20">
        <v>1.03289E7</v>
      </c>
      <c r="S648" s="20">
        <v>0.656</v>
      </c>
      <c r="T648" s="20">
        <f t="array" ref="T648:U648">VLOOKUP(A648,TOURISM!$A$2:$F$2692,{3,6},0)</f>
        <v>3909000000</v>
      </c>
      <c r="U648" s="20">
        <v>5.55E8</v>
      </c>
      <c r="V648" s="20">
        <f t="array" ref="V648:AA648">VLOOKUP(A648,BUSINESS!$A$2:$J$2692,{4,5,6,7,8,9},0)</f>
        <v>0.586</v>
      </c>
      <c r="W648" s="20">
        <v>11.0</v>
      </c>
      <c r="X648" s="20"/>
      <c r="Y648" s="20">
        <v>228.0</v>
      </c>
      <c r="Z648" s="20">
        <v>0.275</v>
      </c>
      <c r="AA648" s="20">
        <v>0.828</v>
      </c>
      <c r="AB648" s="21">
        <f t="shared" si="2"/>
        <v>575085.4399</v>
      </c>
      <c r="AC648" s="20">
        <f t="shared" si="209"/>
        <v>0.0008193515282</v>
      </c>
      <c r="AD648" s="20">
        <f t="shared" si="210"/>
        <v>0.002173125889</v>
      </c>
      <c r="AE648" s="20">
        <f t="shared" si="206"/>
        <v>53.73273049</v>
      </c>
      <c r="AF648" s="22" t="b">
        <f t="shared" si="4"/>
        <v>1</v>
      </c>
      <c r="AG648" s="20" t="b">
        <f t="shared" si="5"/>
        <v>0</v>
      </c>
      <c r="AH648" s="20" t="b">
        <f t="shared" si="6"/>
        <v>0</v>
      </c>
      <c r="AI648" s="20" t="b">
        <f t="shared" si="7"/>
        <v>0</v>
      </c>
      <c r="AJ648" s="20"/>
      <c r="AK648" s="20"/>
      <c r="AL648" s="20"/>
      <c r="AM648" s="20"/>
      <c r="AN648" s="20"/>
      <c r="AO648" s="20"/>
      <c r="AP648" s="20"/>
      <c r="AQ648" s="20"/>
      <c r="AR648" s="23"/>
      <c r="AS648" s="23"/>
      <c r="AT648" s="23"/>
      <c r="AU648" s="23"/>
      <c r="AV648" s="23"/>
    </row>
    <row r="649" ht="15.75" customHeight="1">
      <c r="A649" s="17" t="str">
        <f t="shared" si="1"/>
        <v>Tunisia-Africa2009</v>
      </c>
      <c r="B649" s="17" t="s">
        <v>140</v>
      </c>
      <c r="C649" s="18" t="s">
        <v>75</v>
      </c>
      <c r="D649" s="19" t="s">
        <v>88</v>
      </c>
      <c r="E649" s="17">
        <v>7.32E12</v>
      </c>
      <c r="F649" s="18">
        <v>0.062</v>
      </c>
      <c r="G649" s="18">
        <v>259.0</v>
      </c>
      <c r="H649" s="18"/>
      <c r="I649" s="20">
        <f t="array" ref="I649:J649">IFNA(VLOOKUP(A649,ENERGY!$A$2:$F$2692,{5,6},0),0)</f>
        <v>9039</v>
      </c>
      <c r="J649" s="20">
        <v>23869.0</v>
      </c>
      <c r="K649" s="20">
        <f t="array" ref="K649:S649">VLOOKUP(A649,'HUMAN RESOURCES'!$A$2:$M$2692,{2,3,4,5,6,7,8,9,10},0)</f>
        <v>0.018</v>
      </c>
      <c r="L649" s="20">
        <v>0.016</v>
      </c>
      <c r="M649" s="20">
        <v>77.0</v>
      </c>
      <c r="N649" s="20">
        <v>73.0</v>
      </c>
      <c r="O649" s="20">
        <v>0.238</v>
      </c>
      <c r="P649" s="20">
        <v>0.693</v>
      </c>
      <c r="Q649" s="20">
        <v>0.069</v>
      </c>
      <c r="R649" s="20">
        <v>1.04396E7</v>
      </c>
      <c r="S649" s="20">
        <v>0.658</v>
      </c>
      <c r="T649" s="20">
        <f t="array" ref="T649:U649">VLOOKUP(A649,TOURISM!$A$2:$F$2692,{3,6},0)</f>
        <v>3526000000</v>
      </c>
      <c r="U649" s="20">
        <v>4.78E8</v>
      </c>
      <c r="V649" s="20">
        <f t="array" ref="V649:AA649">VLOOKUP(A649,BUSINESS!$A$2:$J$2692,{4,5,6,7,8,9},0)</f>
        <v>0.623</v>
      </c>
      <c r="W649" s="20">
        <v>11.0</v>
      </c>
      <c r="X649" s="20"/>
      <c r="Y649" s="20">
        <v>228.0</v>
      </c>
      <c r="Z649" s="20">
        <v>0.341</v>
      </c>
      <c r="AA649" s="20">
        <v>0.932</v>
      </c>
      <c r="AB649" s="21">
        <f t="shared" si="2"/>
        <v>701176.2903</v>
      </c>
      <c r="AC649" s="20">
        <f t="shared" si="209"/>
        <v>0.0008658377716</v>
      </c>
      <c r="AD649" s="20">
        <f t="shared" si="210"/>
        <v>0.002286390283</v>
      </c>
      <c r="AE649" s="20">
        <f t="shared" si="206"/>
        <v>45.78719491</v>
      </c>
      <c r="AF649" s="22" t="b">
        <f t="shared" si="4"/>
        <v>1</v>
      </c>
      <c r="AG649" s="20" t="b">
        <f t="shared" si="5"/>
        <v>0</v>
      </c>
      <c r="AH649" s="20" t="b">
        <f t="shared" si="6"/>
        <v>0</v>
      </c>
      <c r="AI649" s="20" t="b">
        <f t="shared" si="7"/>
        <v>0</v>
      </c>
      <c r="AJ649" s="20"/>
      <c r="AK649" s="20"/>
      <c r="AL649" s="20"/>
      <c r="AM649" s="20"/>
      <c r="AN649" s="20"/>
      <c r="AO649" s="20"/>
      <c r="AP649" s="20"/>
      <c r="AQ649" s="20"/>
      <c r="AR649" s="23"/>
      <c r="AS649" s="23"/>
      <c r="AT649" s="23"/>
      <c r="AU649" s="23"/>
      <c r="AV649" s="23"/>
    </row>
    <row r="650" ht="15.75" customHeight="1">
      <c r="A650" s="17" t="str">
        <f t="shared" si="1"/>
        <v>Tunisia-Africa2010</v>
      </c>
      <c r="B650" s="17" t="s">
        <v>140</v>
      </c>
      <c r="C650" s="18" t="s">
        <v>75</v>
      </c>
      <c r="D650" s="19" t="s">
        <v>89</v>
      </c>
      <c r="E650" s="17">
        <v>8.23E12</v>
      </c>
      <c r="F650" s="18">
        <v>0.067</v>
      </c>
      <c r="G650" s="18">
        <v>282.0</v>
      </c>
      <c r="H650" s="18"/>
      <c r="I650" s="20">
        <f t="array" ref="I650:J650">IFNA(VLOOKUP(A650,ENERGY!$A$2:$F$2692,{5,6},0),0)</f>
        <v>7814</v>
      </c>
      <c r="J650" s="20">
        <v>21016.0</v>
      </c>
      <c r="K650" s="20">
        <f t="array" ref="K650:S650">VLOOKUP(A650,'HUMAN RESOURCES'!$A$2:$M$2692,{2,3,4,5,6,7,8,9,10},0)</f>
        <v>0.019</v>
      </c>
      <c r="L650" s="20">
        <v>0.015</v>
      </c>
      <c r="M650" s="20">
        <v>77.0</v>
      </c>
      <c r="N650" s="20">
        <v>73.0</v>
      </c>
      <c r="O650" s="20">
        <v>0.235</v>
      </c>
      <c r="P650" s="20">
        <v>0.696</v>
      </c>
      <c r="Q650" s="20">
        <v>0.069</v>
      </c>
      <c r="R650" s="20">
        <v>1.05491E7</v>
      </c>
      <c r="S650" s="20">
        <v>0.659</v>
      </c>
      <c r="T650" s="20">
        <f t="array" ref="T650:U650">VLOOKUP(A650,TOURISM!$A$2:$F$2692,{3,6},0)</f>
        <v>3477000000</v>
      </c>
      <c r="U650" s="20">
        <v>6.11E8</v>
      </c>
      <c r="V650" s="20">
        <f t="array" ref="V650:AA650">VLOOKUP(A650,BUSINESS!$A$2:$J$2692,{4,5,6,7,8,9},0)</f>
        <v>0.623</v>
      </c>
      <c r="W650" s="20">
        <v>11.0</v>
      </c>
      <c r="X650" s="20"/>
      <c r="Y650" s="20">
        <v>144.0</v>
      </c>
      <c r="Z650" s="20">
        <v>0.368</v>
      </c>
      <c r="AA650" s="20">
        <v>1.045</v>
      </c>
      <c r="AB650" s="21">
        <f t="shared" si="2"/>
        <v>780161.3408</v>
      </c>
      <c r="AC650" s="20">
        <f t="shared" si="209"/>
        <v>0.0007407266971</v>
      </c>
      <c r="AD650" s="20">
        <f t="shared" si="210"/>
        <v>0.001992207866</v>
      </c>
      <c r="AE650" s="20">
        <f t="shared" si="206"/>
        <v>57.91963295</v>
      </c>
      <c r="AF650" s="22" t="b">
        <f t="shared" si="4"/>
        <v>1</v>
      </c>
      <c r="AG650" s="20" t="b">
        <f t="shared" si="5"/>
        <v>0</v>
      </c>
      <c r="AH650" s="20" t="b">
        <f t="shared" si="6"/>
        <v>0</v>
      </c>
      <c r="AI650" s="20" t="b">
        <f t="shared" si="7"/>
        <v>0</v>
      </c>
      <c r="AJ650" s="20"/>
      <c r="AK650" s="20"/>
      <c r="AL650" s="20"/>
      <c r="AM650" s="20"/>
      <c r="AN650" s="20"/>
      <c r="AO650" s="20"/>
      <c r="AP650" s="20"/>
      <c r="AQ650" s="20"/>
      <c r="AR650" s="23"/>
      <c r="AS650" s="23"/>
      <c r="AT650" s="23"/>
      <c r="AU650" s="23"/>
      <c r="AV650" s="23"/>
    </row>
    <row r="651" ht="15.75" customHeight="1">
      <c r="A651" s="17" t="str">
        <f t="shared" si="1"/>
        <v>Tunisia-Africa2011</v>
      </c>
      <c r="B651" s="17" t="s">
        <v>140</v>
      </c>
      <c r="C651" s="18" t="s">
        <v>75</v>
      </c>
      <c r="D651" s="19" t="s">
        <v>90</v>
      </c>
      <c r="E651" s="17">
        <v>1.03E13</v>
      </c>
      <c r="F651" s="18">
        <v>0.07</v>
      </c>
      <c r="G651" s="18">
        <v>304.0</v>
      </c>
      <c r="H651" s="18"/>
      <c r="I651" s="20">
        <f t="array" ref="I651:J651">IFNA(VLOOKUP(A651,ENERGY!$A$2:$F$2692,{5,6},0),0)</f>
        <v>8314</v>
      </c>
      <c r="J651" s="20">
        <v>22801.0</v>
      </c>
      <c r="K651" s="20">
        <f t="array" ref="K651:S651">VLOOKUP(A651,'HUMAN RESOURCES'!$A$2:$M$2692,{2,3,4,5,6,7,8,9,10},0)</f>
        <v>0.019</v>
      </c>
      <c r="L651" s="20">
        <v>0.014</v>
      </c>
      <c r="M651" s="20">
        <v>77.0</v>
      </c>
      <c r="N651" s="20">
        <v>73.0</v>
      </c>
      <c r="O651" s="20">
        <v>0.233</v>
      </c>
      <c r="P651" s="20">
        <v>0.697</v>
      </c>
      <c r="Q651" s="20">
        <v>0.07</v>
      </c>
      <c r="R651" s="20">
        <v>1.06738E7</v>
      </c>
      <c r="S651" s="20">
        <v>0.661</v>
      </c>
      <c r="T651" s="20">
        <f t="array" ref="T651:U651">VLOOKUP(A651,TOURISM!$A$2:$F$2692,{3,6},0)</f>
        <v>2529000000</v>
      </c>
      <c r="U651" s="20">
        <v>6.78E8</v>
      </c>
      <c r="V651" s="20">
        <f t="array" ref="V651:AA651">VLOOKUP(A651,BUSINESS!$A$2:$J$2692,{4,5,6,7,8,9},0)</f>
        <v>0.624</v>
      </c>
      <c r="W651" s="20">
        <v>11.0</v>
      </c>
      <c r="X651" s="20"/>
      <c r="Y651" s="20">
        <v>144.0</v>
      </c>
      <c r="Z651" s="20">
        <v>0.391</v>
      </c>
      <c r="AA651" s="20">
        <v>1.152</v>
      </c>
      <c r="AB651" s="21">
        <f t="shared" si="2"/>
        <v>964979.6698</v>
      </c>
      <c r="AC651" s="20">
        <f t="shared" si="209"/>
        <v>0.0007789165995</v>
      </c>
      <c r="AD651" s="20">
        <f t="shared" si="210"/>
        <v>0.00213616519</v>
      </c>
      <c r="AE651" s="20">
        <f t="shared" si="206"/>
        <v>63.52002099</v>
      </c>
      <c r="AF651" s="22" t="b">
        <f t="shared" si="4"/>
        <v>1</v>
      </c>
      <c r="AG651" s="20" t="b">
        <f t="shared" si="5"/>
        <v>0</v>
      </c>
      <c r="AH651" s="20" t="b">
        <f t="shared" si="6"/>
        <v>0</v>
      </c>
      <c r="AI651" s="20" t="b">
        <f t="shared" si="7"/>
        <v>0</v>
      </c>
      <c r="AJ651" s="20"/>
      <c r="AK651" s="20"/>
      <c r="AL651" s="20"/>
      <c r="AM651" s="20"/>
      <c r="AN651" s="20"/>
      <c r="AO651" s="20"/>
      <c r="AP651" s="20"/>
      <c r="AQ651" s="20"/>
      <c r="AR651" s="23"/>
      <c r="AS651" s="23"/>
      <c r="AT651" s="23"/>
      <c r="AU651" s="23"/>
      <c r="AV651" s="23"/>
    </row>
    <row r="652" ht="15.75" customHeight="1">
      <c r="A652" s="17" t="str">
        <f t="shared" si="1"/>
        <v>Tunisia-Africa2012</v>
      </c>
      <c r="B652" s="17" t="s">
        <v>140</v>
      </c>
      <c r="C652" s="18" t="s">
        <v>75</v>
      </c>
      <c r="D652" s="19" t="s">
        <v>91</v>
      </c>
      <c r="E652" s="17">
        <v>1.06E13</v>
      </c>
      <c r="F652" s="18">
        <v>0.07</v>
      </c>
      <c r="G652" s="18">
        <v>297.0</v>
      </c>
      <c r="H652" s="18"/>
      <c r="I652" s="20">
        <f t="array" ref="I652:J652">IFNA(VLOOKUP(A652,ENERGY!$A$2:$F$2692,{5,6},0),0)</f>
        <v>8028</v>
      </c>
      <c r="J652" s="20">
        <v>21397.0</v>
      </c>
      <c r="K652" s="20">
        <f t="array" ref="K652:S652">VLOOKUP(A652,'HUMAN RESOURCES'!$A$2:$M$2692,{2,3,4,5,6,7,8,9,10},0)</f>
        <v>0.019</v>
      </c>
      <c r="L652" s="20">
        <v>0.014</v>
      </c>
      <c r="M652" s="20">
        <v>77.0</v>
      </c>
      <c r="N652" s="20">
        <v>73.0</v>
      </c>
      <c r="O652" s="20">
        <v>0.232</v>
      </c>
      <c r="P652" s="20">
        <v>0.697</v>
      </c>
      <c r="Q652" s="20">
        <v>0.071</v>
      </c>
      <c r="R652" s="20">
        <v>1.07775E7</v>
      </c>
      <c r="S652" s="20">
        <v>0.663</v>
      </c>
      <c r="T652" s="20">
        <f t="array" ref="T652:U652">VLOOKUP(A652,TOURISM!$A$2:$F$2692,{3,6},0)</f>
        <v>2931000000</v>
      </c>
      <c r="U652" s="20">
        <v>6.73E8</v>
      </c>
      <c r="V652" s="20">
        <f t="array" ref="V652:AA652">VLOOKUP(A652,BUSINESS!$A$2:$J$2692,{4,5,6,7,8,9},0)</f>
        <v>0.624</v>
      </c>
      <c r="W652" s="20">
        <v>11.0</v>
      </c>
      <c r="X652" s="20">
        <v>49.0</v>
      </c>
      <c r="Y652" s="20">
        <v>144.0</v>
      </c>
      <c r="Z652" s="20">
        <v>0.414</v>
      </c>
      <c r="AA652" s="20">
        <v>1.181</v>
      </c>
      <c r="AB652" s="21">
        <f t="shared" si="2"/>
        <v>983530.5034</v>
      </c>
      <c r="AC652" s="20">
        <f t="shared" si="209"/>
        <v>0.0007448851775</v>
      </c>
      <c r="AD652" s="20">
        <f t="shared" si="210"/>
        <v>0.001985339828</v>
      </c>
      <c r="AE652" s="20">
        <f t="shared" si="206"/>
        <v>62.44490837</v>
      </c>
      <c r="AF652" s="22" t="b">
        <f t="shared" si="4"/>
        <v>1</v>
      </c>
      <c r="AG652" s="20" t="b">
        <f t="shared" si="5"/>
        <v>0</v>
      </c>
      <c r="AH652" s="20" t="b">
        <f t="shared" si="6"/>
        <v>0</v>
      </c>
      <c r="AI652" s="20" t="b">
        <f t="shared" si="7"/>
        <v>0</v>
      </c>
      <c r="AJ652" s="20"/>
      <c r="AK652" s="20"/>
      <c r="AL652" s="20"/>
      <c r="AM652" s="20"/>
      <c r="AN652" s="20"/>
      <c r="AO652" s="20"/>
      <c r="AP652" s="20"/>
      <c r="AQ652" s="20"/>
      <c r="AR652" s="23"/>
      <c r="AS652" s="23"/>
      <c r="AT652" s="23"/>
      <c r="AU652" s="23"/>
      <c r="AV652" s="23"/>
    </row>
    <row r="653" ht="15.75" customHeight="1">
      <c r="A653" s="17" t="str">
        <f t="shared" si="1"/>
        <v>Uganda-Africa2000</v>
      </c>
      <c r="B653" s="17" t="s">
        <v>141</v>
      </c>
      <c r="C653" s="18" t="s">
        <v>75</v>
      </c>
      <c r="D653" s="19" t="s">
        <v>76</v>
      </c>
      <c r="E653" s="17"/>
      <c r="F653" s="18">
        <v>0.066</v>
      </c>
      <c r="G653" s="18">
        <v>16.0</v>
      </c>
      <c r="H653" s="18">
        <v>0.229</v>
      </c>
      <c r="I653" s="20" t="str">
        <f t="array" ref="I653:J653">IFNA(VLOOKUP(A653,ENERGY!$A$2:$F$2692,{5,6},0),0)</f>
        <v/>
      </c>
      <c r="J653" s="20"/>
      <c r="K653" s="20">
        <f t="array" ref="K653:S653">VLOOKUP(A653,'HUMAN RESOURCES'!$A$2:$M$2692,{2,3,4,5,6,7,8,9,10},0)</f>
        <v>0.048</v>
      </c>
      <c r="L653" s="20">
        <v>0.089</v>
      </c>
      <c r="M653" s="20">
        <v>48.0</v>
      </c>
      <c r="N653" s="20">
        <v>48.0</v>
      </c>
      <c r="O653" s="20">
        <v>0.493</v>
      </c>
      <c r="P653" s="20">
        <v>0.481</v>
      </c>
      <c r="Q653" s="20">
        <v>0.027</v>
      </c>
      <c r="R653" s="20">
        <v>2.4275641E7</v>
      </c>
      <c r="S653" s="20">
        <v>0.121</v>
      </c>
      <c r="T653" s="20">
        <f t="array" ref="T653:U653">VLOOKUP(A653,TOURISM!$A$2:$F$2692,{3,6},0)</f>
        <v>165000000</v>
      </c>
      <c r="U653" s="20"/>
      <c r="V653" s="20" t="str">
        <f t="array" ref="V653:AA653">VLOOKUP(A653,BUSINESS!$A$2:$J$2692,{4,5,6,7,8,9},0)</f>
        <v/>
      </c>
      <c r="W653" s="20"/>
      <c r="X653" s="20"/>
      <c r="Y653" s="20"/>
      <c r="Z653" s="20">
        <v>0.002</v>
      </c>
      <c r="AA653" s="20">
        <v>0.005</v>
      </c>
      <c r="AB653" s="20"/>
      <c r="AC653" s="20"/>
      <c r="AD653" s="20"/>
      <c r="AE653" s="20"/>
      <c r="AF653" s="22" t="b">
        <f t="shared" si="4"/>
        <v>0</v>
      </c>
      <c r="AG653" s="20" t="b">
        <f t="shared" si="5"/>
        <v>0</v>
      </c>
      <c r="AH653" s="20" t="b">
        <f t="shared" si="6"/>
        <v>0</v>
      </c>
      <c r="AI653" s="20" t="b">
        <f t="shared" si="7"/>
        <v>0</v>
      </c>
      <c r="AJ653" s="20"/>
      <c r="AK653" s="20"/>
      <c r="AL653" s="20"/>
      <c r="AM653" s="20"/>
      <c r="AN653" s="20"/>
      <c r="AO653" s="20"/>
      <c r="AP653" s="20"/>
      <c r="AQ653" s="20"/>
      <c r="AR653" s="23"/>
      <c r="AS653" s="23"/>
      <c r="AT653" s="23"/>
      <c r="AU653" s="23"/>
      <c r="AV653" s="23"/>
    </row>
    <row r="654" ht="15.75" customHeight="1">
      <c r="A654" s="17" t="str">
        <f t="shared" si="1"/>
        <v>Uganda-Africa2001</v>
      </c>
      <c r="B654" s="17" t="s">
        <v>141</v>
      </c>
      <c r="C654" s="18" t="s">
        <v>75</v>
      </c>
      <c r="D654" s="19" t="s">
        <v>77</v>
      </c>
      <c r="E654" s="17"/>
      <c r="F654" s="18">
        <v>0.072</v>
      </c>
      <c r="G654" s="18">
        <v>17.0</v>
      </c>
      <c r="H654" s="18">
        <v>0.227</v>
      </c>
      <c r="I654" s="20" t="str">
        <f t="array" ref="I654:J654">IFNA(VLOOKUP(A654,ENERGY!$A$2:$F$2692,{5,6},0),0)</f>
        <v/>
      </c>
      <c r="J654" s="20"/>
      <c r="K654" s="20">
        <f t="array" ref="K654:S654">VLOOKUP(A654,'HUMAN RESOURCES'!$A$2:$M$2692,{2,3,4,5,6,7,8,9,10},0)</f>
        <v>0.048</v>
      </c>
      <c r="L654" s="20">
        <v>0.085</v>
      </c>
      <c r="M654" s="20">
        <v>49.0</v>
      </c>
      <c r="N654" s="20">
        <v>49.0</v>
      </c>
      <c r="O654" s="20">
        <v>0.493</v>
      </c>
      <c r="P654" s="20">
        <v>0.48</v>
      </c>
      <c r="Q654" s="20">
        <v>0.027</v>
      </c>
      <c r="R654" s="20">
        <v>2.5088033E7</v>
      </c>
      <c r="S654" s="20">
        <v>0.122</v>
      </c>
      <c r="T654" s="20">
        <f t="array" ref="T654:U654">VLOOKUP(A654,TOURISM!$A$2:$F$2692,{3,6},0)</f>
        <v>187000000</v>
      </c>
      <c r="U654" s="20"/>
      <c r="V654" s="20" t="str">
        <f t="array" ref="V654:AA654">VLOOKUP(A654,BUSINESS!$A$2:$J$2692,{4,5,6,7,8,9},0)</f>
        <v/>
      </c>
      <c r="W654" s="20"/>
      <c r="X654" s="20"/>
      <c r="Y654" s="20"/>
      <c r="Z654" s="20">
        <v>0.002</v>
      </c>
      <c r="AA654" s="20">
        <v>0.011</v>
      </c>
      <c r="AB654" s="20"/>
      <c r="AC654" s="20"/>
      <c r="AD654" s="20"/>
      <c r="AE654" s="20"/>
      <c r="AF654" s="22" t="b">
        <f t="shared" si="4"/>
        <v>0</v>
      </c>
      <c r="AG654" s="20" t="b">
        <f t="shared" si="5"/>
        <v>0</v>
      </c>
      <c r="AH654" s="20" t="b">
        <f t="shared" si="6"/>
        <v>0</v>
      </c>
      <c r="AI654" s="20" t="b">
        <f t="shared" si="7"/>
        <v>0</v>
      </c>
      <c r="AJ654" s="20"/>
      <c r="AK654" s="20"/>
      <c r="AL654" s="20"/>
      <c r="AM654" s="20"/>
      <c r="AN654" s="20"/>
      <c r="AO654" s="20"/>
      <c r="AP654" s="20"/>
      <c r="AQ654" s="20"/>
      <c r="AR654" s="23"/>
      <c r="AS654" s="23"/>
      <c r="AT654" s="23"/>
      <c r="AU654" s="23"/>
      <c r="AV654" s="23"/>
    </row>
    <row r="655" ht="15.75" customHeight="1">
      <c r="A655" s="17" t="str">
        <f t="shared" si="1"/>
        <v>Uganda-Africa2002</v>
      </c>
      <c r="B655" s="17" t="s">
        <v>141</v>
      </c>
      <c r="C655" s="18" t="s">
        <v>75</v>
      </c>
      <c r="D655" s="19" t="s">
        <v>79</v>
      </c>
      <c r="E655" s="17"/>
      <c r="F655" s="18">
        <v>0.075</v>
      </c>
      <c r="G655" s="18">
        <v>18.0</v>
      </c>
      <c r="H655" s="18">
        <v>0.191</v>
      </c>
      <c r="I655" s="20" t="str">
        <f t="array" ref="I655:J655">IFNA(VLOOKUP(A655,ENERGY!$A$2:$F$2692,{5,6},0),0)</f>
        <v/>
      </c>
      <c r="J655" s="20">
        <v>3784.0</v>
      </c>
      <c r="K655" s="20">
        <f t="array" ref="K655:S655">VLOOKUP(A655,'HUMAN RESOURCES'!$A$2:$M$2692,{2,3,4,5,6,7,8,9,10},0)</f>
        <v>0.048</v>
      </c>
      <c r="L655" s="20">
        <v>0.081</v>
      </c>
      <c r="M655" s="20">
        <v>50.0</v>
      </c>
      <c r="N655" s="20">
        <v>50.0</v>
      </c>
      <c r="O655" s="20">
        <v>0.494</v>
      </c>
      <c r="P655" s="20">
        <v>0.48</v>
      </c>
      <c r="Q655" s="20">
        <v>0.026</v>
      </c>
      <c r="R655" s="20">
        <v>2.5943441E7</v>
      </c>
      <c r="S655" s="20">
        <v>0.123</v>
      </c>
      <c r="T655" s="20">
        <f t="array" ref="T655:U655">VLOOKUP(A655,TOURISM!$A$2:$F$2692,{3,6},0)</f>
        <v>194000000</v>
      </c>
      <c r="U655" s="20"/>
      <c r="V655" s="20" t="str">
        <f t="array" ref="V655:AA655">VLOOKUP(A655,BUSINESS!$A$2:$J$2692,{4,5,6,7,8,9},0)</f>
        <v/>
      </c>
      <c r="W655" s="20"/>
      <c r="X655" s="20"/>
      <c r="Y655" s="20"/>
      <c r="Z655" s="20">
        <v>0.004</v>
      </c>
      <c r="AA655" s="20">
        <v>0.015</v>
      </c>
      <c r="AB655" s="20"/>
      <c r="AC655" s="20"/>
      <c r="AD655" s="20">
        <f t="shared" ref="AD655:AD656" si="211">J655/R655</f>
        <v>0.0001458557483</v>
      </c>
      <c r="AE655" s="20"/>
      <c r="AF655" s="22" t="b">
        <f t="shared" si="4"/>
        <v>0</v>
      </c>
      <c r="AG655" s="20" t="b">
        <f t="shared" si="5"/>
        <v>0</v>
      </c>
      <c r="AH655" s="20" t="b">
        <f t="shared" si="6"/>
        <v>0</v>
      </c>
      <c r="AI655" s="20" t="b">
        <f t="shared" si="7"/>
        <v>0</v>
      </c>
      <c r="AJ655" s="20"/>
      <c r="AK655" s="20"/>
      <c r="AL655" s="20"/>
      <c r="AM655" s="20"/>
      <c r="AN655" s="20"/>
      <c r="AO655" s="20"/>
      <c r="AP655" s="20"/>
      <c r="AQ655" s="20"/>
      <c r="AR655" s="23"/>
      <c r="AS655" s="23"/>
      <c r="AT655" s="23"/>
      <c r="AU655" s="23"/>
      <c r="AV655" s="23"/>
    </row>
    <row r="656" ht="15.75" customHeight="1">
      <c r="A656" s="17" t="str">
        <f t="shared" si="1"/>
        <v>Uganda-Africa2003</v>
      </c>
      <c r="B656" s="17" t="s">
        <v>141</v>
      </c>
      <c r="C656" s="18" t="s">
        <v>75</v>
      </c>
      <c r="D656" s="19" t="s">
        <v>81</v>
      </c>
      <c r="E656" s="17"/>
      <c r="F656" s="18">
        <v>0.076</v>
      </c>
      <c r="G656" s="18">
        <v>18.0</v>
      </c>
      <c r="H656" s="18">
        <v>0.189</v>
      </c>
      <c r="I656" s="20" t="str">
        <f t="array" ref="I656:J656">IFNA(VLOOKUP(A656,ENERGY!$A$2:$F$2692,{5,6},0),0)</f>
        <v/>
      </c>
      <c r="J656" s="20">
        <v>3366.0</v>
      </c>
      <c r="K656" s="20">
        <f t="array" ref="K656:S656">VLOOKUP(A656,'HUMAN RESOURCES'!$A$2:$M$2692,{2,3,4,5,6,7,8,9,10},0)</f>
        <v>0.047</v>
      </c>
      <c r="L656" s="20">
        <v>0.077</v>
      </c>
      <c r="M656" s="20">
        <v>51.0</v>
      </c>
      <c r="N656" s="20">
        <v>51.0</v>
      </c>
      <c r="O656" s="20">
        <v>0.494</v>
      </c>
      <c r="P656" s="20">
        <v>0.481</v>
      </c>
      <c r="Q656" s="20">
        <v>0.026</v>
      </c>
      <c r="R656" s="20">
        <v>2.6838428E7</v>
      </c>
      <c r="S656" s="20">
        <v>0.125</v>
      </c>
      <c r="T656" s="20">
        <f t="array" ref="T656:U656">VLOOKUP(A656,TOURISM!$A$2:$F$2692,{3,6},0)</f>
        <v>185000000</v>
      </c>
      <c r="U656" s="20"/>
      <c r="V656" s="20" t="str">
        <f t="array" ref="V656:AA656">VLOOKUP(A656,BUSINESS!$A$2:$J$2692,{4,5,6,7,8,9},0)</f>
        <v/>
      </c>
      <c r="W656" s="20">
        <v>34.0</v>
      </c>
      <c r="X656" s="20"/>
      <c r="Y656" s="20"/>
      <c r="Z656" s="20">
        <v>0.005</v>
      </c>
      <c r="AA656" s="20">
        <v>0.029</v>
      </c>
      <c r="AB656" s="20"/>
      <c r="AC656" s="20"/>
      <c r="AD656" s="20">
        <f t="shared" si="211"/>
        <v>0.0001254171817</v>
      </c>
      <c r="AE656" s="20"/>
      <c r="AF656" s="22" t="b">
        <f t="shared" si="4"/>
        <v>0</v>
      </c>
      <c r="AG656" s="20" t="b">
        <f t="shared" si="5"/>
        <v>0</v>
      </c>
      <c r="AH656" s="20" t="b">
        <f t="shared" si="6"/>
        <v>0</v>
      </c>
      <c r="AI656" s="20" t="b">
        <f t="shared" si="7"/>
        <v>0</v>
      </c>
      <c r="AJ656" s="20"/>
      <c r="AK656" s="20"/>
      <c r="AL656" s="20"/>
      <c r="AM656" s="20"/>
      <c r="AN656" s="20"/>
      <c r="AO656" s="20"/>
      <c r="AP656" s="20"/>
      <c r="AQ656" s="20"/>
      <c r="AR656" s="23"/>
      <c r="AS656" s="23"/>
      <c r="AT656" s="23"/>
      <c r="AU656" s="23"/>
      <c r="AV656" s="23"/>
    </row>
    <row r="657" ht="15.75" customHeight="1">
      <c r="A657" s="17" t="str">
        <f t="shared" si="1"/>
        <v>Uganda-Africa2004</v>
      </c>
      <c r="B657" s="17" t="s">
        <v>141</v>
      </c>
      <c r="C657" s="18" t="s">
        <v>75</v>
      </c>
      <c r="D657" s="19" t="s">
        <v>83</v>
      </c>
      <c r="E657" s="17"/>
      <c r="F657" s="18">
        <v>0.079</v>
      </c>
      <c r="G657" s="18">
        <v>24.0</v>
      </c>
      <c r="H657" s="18">
        <v>0.206</v>
      </c>
      <c r="I657" s="20">
        <f t="array" ref="I657:J657">IFNA(VLOOKUP(A657,ENERGY!$A$2:$F$2692,{5,6},0),0)</f>
        <v>0</v>
      </c>
      <c r="J657" s="20">
        <v>0.0</v>
      </c>
      <c r="K657" s="20">
        <f t="array" ref="K657:S657">VLOOKUP(A657,'HUMAN RESOURCES'!$A$2:$M$2692,{2,3,4,5,6,7,8,9,10},0)</f>
        <v>0.047</v>
      </c>
      <c r="L657" s="20">
        <v>0.073</v>
      </c>
      <c r="M657" s="20">
        <v>52.0</v>
      </c>
      <c r="N657" s="20">
        <v>52.0</v>
      </c>
      <c r="O657" s="20">
        <v>0.494</v>
      </c>
      <c r="P657" s="20">
        <v>0.481</v>
      </c>
      <c r="Q657" s="20">
        <v>0.025</v>
      </c>
      <c r="R657" s="20">
        <v>2.7766986E7</v>
      </c>
      <c r="S657" s="20">
        <v>0.128</v>
      </c>
      <c r="T657" s="20">
        <f t="array" ref="T657:U657">VLOOKUP(A657,TOURISM!$A$2:$F$2692,{3,6},0)</f>
        <v>268000000</v>
      </c>
      <c r="U657" s="20">
        <v>1.58E8</v>
      </c>
      <c r="V657" s="20" t="str">
        <f t="array" ref="V657:AA657">VLOOKUP(A657,BUSINESS!$A$2:$J$2692,{4,5,6,7,8,9},0)</f>
        <v/>
      </c>
      <c r="W657" s="20">
        <v>34.0</v>
      </c>
      <c r="X657" s="20"/>
      <c r="Y657" s="20"/>
      <c r="Z657" s="20">
        <v>0.007</v>
      </c>
      <c r="AA657" s="20">
        <v>0.042</v>
      </c>
      <c r="AB657" s="20"/>
      <c r="AC657" s="20"/>
      <c r="AD657" s="20"/>
      <c r="AE657" s="20">
        <f t="shared" ref="AE657:AE678" si="212">U657/R657</f>
        <v>5.69021067</v>
      </c>
      <c r="AF657" s="22" t="b">
        <f t="shared" si="4"/>
        <v>0</v>
      </c>
      <c r="AG657" s="20" t="b">
        <f t="shared" si="5"/>
        <v>0</v>
      </c>
      <c r="AH657" s="20" t="b">
        <f t="shared" si="6"/>
        <v>0</v>
      </c>
      <c r="AI657" s="20" t="b">
        <f t="shared" si="7"/>
        <v>0</v>
      </c>
      <c r="AJ657" s="20"/>
      <c r="AK657" s="20"/>
      <c r="AL657" s="20"/>
      <c r="AM657" s="20"/>
      <c r="AN657" s="20"/>
      <c r="AO657" s="20"/>
      <c r="AP657" s="20"/>
      <c r="AQ657" s="20"/>
      <c r="AR657" s="23"/>
      <c r="AS657" s="23"/>
      <c r="AT657" s="23"/>
      <c r="AU657" s="23"/>
      <c r="AV657" s="23"/>
    </row>
    <row r="658" ht="15.75" customHeight="1">
      <c r="A658" s="17" t="str">
        <f t="shared" si="1"/>
        <v>Uganda-Africa2005</v>
      </c>
      <c r="B658" s="17" t="s">
        <v>141</v>
      </c>
      <c r="C658" s="18" t="s">
        <v>75</v>
      </c>
      <c r="D658" s="19" t="s">
        <v>84</v>
      </c>
      <c r="E658" s="17"/>
      <c r="F658" s="18">
        <v>0.092</v>
      </c>
      <c r="G658" s="18">
        <v>29.0</v>
      </c>
      <c r="H658" s="18">
        <v>0.196</v>
      </c>
      <c r="I658" s="20" t="str">
        <f t="array" ref="I658:J658">IFNA(VLOOKUP(A658,ENERGY!$A$2:$F$2692,{5,6},0),0)</f>
        <v/>
      </c>
      <c r="J658" s="20">
        <v>3161.0</v>
      </c>
      <c r="K658" s="20">
        <f t="array" ref="K658:S658">VLOOKUP(A658,'HUMAN RESOURCES'!$A$2:$M$2692,{2,3,4,5,6,7,8,9,10},0)</f>
        <v>0.047</v>
      </c>
      <c r="L658" s="20">
        <v>0.068</v>
      </c>
      <c r="M658" s="20">
        <v>53.0</v>
      </c>
      <c r="N658" s="20">
        <v>52.0</v>
      </c>
      <c r="O658" s="20">
        <v>0.494</v>
      </c>
      <c r="P658" s="20">
        <v>0.481</v>
      </c>
      <c r="Q658" s="20">
        <v>0.025</v>
      </c>
      <c r="R658" s="20">
        <v>2.8724869E7</v>
      </c>
      <c r="S658" s="20">
        <v>0.13</v>
      </c>
      <c r="T658" s="20">
        <f t="array" ref="T658:U658">VLOOKUP(A658,TOURISM!$A$2:$F$2692,{3,6},0)</f>
        <v>382000000</v>
      </c>
      <c r="U658" s="20">
        <v>1.85E8</v>
      </c>
      <c r="V658" s="20">
        <f t="array" ref="V658:AA658">VLOOKUP(A658,BUSINESS!$A$2:$J$2692,{4,5,6,7,8,9},0)</f>
        <v>0.369</v>
      </c>
      <c r="W658" s="20">
        <v>34.0</v>
      </c>
      <c r="X658" s="20"/>
      <c r="Y658" s="20">
        <v>237.0</v>
      </c>
      <c r="Z658" s="20">
        <v>0.017</v>
      </c>
      <c r="AA658" s="20">
        <v>0.046</v>
      </c>
      <c r="AB658" s="20"/>
      <c r="AC658" s="20"/>
      <c r="AD658" s="20">
        <f>J658/R658</f>
        <v>0.000110044018</v>
      </c>
      <c r="AE658" s="20">
        <f t="shared" si="212"/>
        <v>6.440412313</v>
      </c>
      <c r="AF658" s="22" t="b">
        <f t="shared" si="4"/>
        <v>0</v>
      </c>
      <c r="AG658" s="20" t="b">
        <f t="shared" si="5"/>
        <v>0</v>
      </c>
      <c r="AH658" s="20" t="b">
        <f t="shared" si="6"/>
        <v>0</v>
      </c>
      <c r="AI658" s="20" t="b">
        <f t="shared" si="7"/>
        <v>0</v>
      </c>
      <c r="AJ658" s="20"/>
      <c r="AK658" s="20"/>
      <c r="AL658" s="20"/>
      <c r="AM658" s="20"/>
      <c r="AN658" s="20"/>
      <c r="AO658" s="20"/>
      <c r="AP658" s="20"/>
      <c r="AQ658" s="20"/>
      <c r="AR658" s="23"/>
      <c r="AS658" s="23"/>
      <c r="AT658" s="23"/>
      <c r="AU658" s="23"/>
      <c r="AV658" s="23"/>
    </row>
    <row r="659" ht="15.75" customHeight="1">
      <c r="A659" s="17" t="str">
        <f t="shared" si="1"/>
        <v>Uganda-Africa2006</v>
      </c>
      <c r="B659" s="17" t="s">
        <v>141</v>
      </c>
      <c r="C659" s="18" t="s">
        <v>75</v>
      </c>
      <c r="D659" s="19" t="s">
        <v>85</v>
      </c>
      <c r="E659" s="17"/>
      <c r="F659" s="18">
        <v>0.096</v>
      </c>
      <c r="G659" s="18">
        <v>32.0</v>
      </c>
      <c r="H659" s="18">
        <v>0.187</v>
      </c>
      <c r="I659" s="20">
        <f t="array" ref="I659:J659">IFNA(VLOOKUP(A659,ENERGY!$A$2:$F$2692,{5,6},0),0)</f>
        <v>0</v>
      </c>
      <c r="J659" s="20">
        <v>0.0</v>
      </c>
      <c r="K659" s="20">
        <f t="array" ref="K659:S659">VLOOKUP(A659,'HUMAN RESOURCES'!$A$2:$M$2692,{2,3,4,5,6,7,8,9,10},0)</f>
        <v>0.046</v>
      </c>
      <c r="L659" s="20">
        <v>0.064</v>
      </c>
      <c r="M659" s="20">
        <v>54.0</v>
      </c>
      <c r="N659" s="20">
        <v>53.0</v>
      </c>
      <c r="O659" s="20">
        <v>0.493</v>
      </c>
      <c r="P659" s="20">
        <v>0.482</v>
      </c>
      <c r="Q659" s="20">
        <v>0.025</v>
      </c>
      <c r="R659" s="20">
        <v>2.9711397E7</v>
      </c>
      <c r="S659" s="20">
        <v>0.133</v>
      </c>
      <c r="T659" s="20">
        <f t="array" ref="T659:U659">VLOOKUP(A659,TOURISM!$A$2:$F$2692,{3,6},0)</f>
        <v>347000000</v>
      </c>
      <c r="U659" s="20">
        <v>1.96E8</v>
      </c>
      <c r="V659" s="20">
        <f t="array" ref="V659:AA659">VLOOKUP(A659,BUSINESS!$A$2:$J$2692,{4,5,6,7,8,9},0)</f>
        <v>0.352</v>
      </c>
      <c r="W659" s="20">
        <v>28.0</v>
      </c>
      <c r="X659" s="20"/>
      <c r="Y659" s="20">
        <v>237.0</v>
      </c>
      <c r="Z659" s="20">
        <v>0.025</v>
      </c>
      <c r="AA659" s="20">
        <v>0.068</v>
      </c>
      <c r="AB659" s="20"/>
      <c r="AC659" s="20"/>
      <c r="AD659" s="20"/>
      <c r="AE659" s="20">
        <f t="shared" si="212"/>
        <v>6.596795162</v>
      </c>
      <c r="AF659" s="22" t="b">
        <f t="shared" si="4"/>
        <v>0</v>
      </c>
      <c r="AG659" s="20" t="b">
        <f t="shared" si="5"/>
        <v>0</v>
      </c>
      <c r="AH659" s="20" t="b">
        <f t="shared" si="6"/>
        <v>0</v>
      </c>
      <c r="AI659" s="20" t="b">
        <f t="shared" si="7"/>
        <v>0</v>
      </c>
      <c r="AJ659" s="20"/>
      <c r="AK659" s="20"/>
      <c r="AL659" s="20"/>
      <c r="AM659" s="20"/>
      <c r="AN659" s="20"/>
      <c r="AO659" s="20"/>
      <c r="AP659" s="20"/>
      <c r="AQ659" s="20"/>
      <c r="AR659" s="23"/>
      <c r="AS659" s="23"/>
      <c r="AT659" s="23"/>
      <c r="AU659" s="23"/>
      <c r="AV659" s="23"/>
    </row>
    <row r="660" ht="15.75" customHeight="1">
      <c r="A660" s="17" t="str">
        <f t="shared" si="1"/>
        <v>Uganda-Africa2007</v>
      </c>
      <c r="B660" s="17" t="s">
        <v>141</v>
      </c>
      <c r="C660" s="18" t="s">
        <v>75</v>
      </c>
      <c r="D660" s="19" t="s">
        <v>86</v>
      </c>
      <c r="E660" s="17"/>
      <c r="F660" s="18">
        <v>0.094</v>
      </c>
      <c r="G660" s="18">
        <v>37.0</v>
      </c>
      <c r="H660" s="18">
        <v>0.191</v>
      </c>
      <c r="I660" s="20">
        <f t="array" ref="I660:J660">IFNA(VLOOKUP(A660,ENERGY!$A$2:$F$2692,{5,6},0),0)</f>
        <v>0</v>
      </c>
      <c r="J660" s="20">
        <v>0.0</v>
      </c>
      <c r="K660" s="20">
        <f t="array" ref="K660:S660">VLOOKUP(A660,'HUMAN RESOURCES'!$A$2:$M$2692,{2,3,4,5,6,7,8,9,10},0)</f>
        <v>0.046</v>
      </c>
      <c r="L660" s="20">
        <v>0.061</v>
      </c>
      <c r="M660" s="20">
        <v>55.0</v>
      </c>
      <c r="N660" s="20">
        <v>54.0</v>
      </c>
      <c r="O660" s="20">
        <v>0.492</v>
      </c>
      <c r="P660" s="20">
        <v>0.483</v>
      </c>
      <c r="Q660" s="20">
        <v>0.025</v>
      </c>
      <c r="R660" s="20">
        <v>3.0728747E7</v>
      </c>
      <c r="S660" s="20">
        <v>0.136</v>
      </c>
      <c r="T660" s="20">
        <f t="array" ref="T660:U660">VLOOKUP(A660,TOURISM!$A$2:$F$2692,{3,6},0)</f>
        <v>402000000</v>
      </c>
      <c r="U660" s="20">
        <v>2.2E8</v>
      </c>
      <c r="V660" s="20">
        <f t="array" ref="V660:AA660">VLOOKUP(A660,BUSINESS!$A$2:$J$2692,{4,5,6,7,8,9},0)</f>
        <v>0.368</v>
      </c>
      <c r="W660" s="20">
        <v>28.0</v>
      </c>
      <c r="X660" s="20"/>
      <c r="Y660" s="20">
        <v>237.0</v>
      </c>
      <c r="Z660" s="20">
        <v>0.037</v>
      </c>
      <c r="AA660" s="20">
        <v>0.137</v>
      </c>
      <c r="AB660" s="20"/>
      <c r="AC660" s="20"/>
      <c r="AD660" s="20"/>
      <c r="AE660" s="20">
        <f t="shared" si="212"/>
        <v>7.15941981</v>
      </c>
      <c r="AF660" s="22" t="b">
        <f t="shared" si="4"/>
        <v>0</v>
      </c>
      <c r="AG660" s="20" t="b">
        <f t="shared" si="5"/>
        <v>0</v>
      </c>
      <c r="AH660" s="20" t="b">
        <f t="shared" si="6"/>
        <v>0</v>
      </c>
      <c r="AI660" s="20" t="b">
        <f t="shared" si="7"/>
        <v>0</v>
      </c>
      <c r="AJ660" s="20"/>
      <c r="AK660" s="20"/>
      <c r="AL660" s="20"/>
      <c r="AM660" s="20"/>
      <c r="AN660" s="20"/>
      <c r="AO660" s="20"/>
      <c r="AP660" s="20"/>
      <c r="AQ660" s="20"/>
      <c r="AR660" s="23"/>
      <c r="AS660" s="23"/>
      <c r="AT660" s="23"/>
      <c r="AU660" s="23"/>
      <c r="AV660" s="23"/>
    </row>
    <row r="661" ht="15.75" customHeight="1">
      <c r="A661" s="17" t="str">
        <f t="shared" si="1"/>
        <v>Uganda-Africa2008</v>
      </c>
      <c r="B661" s="17" t="s">
        <v>141</v>
      </c>
      <c r="C661" s="18" t="s">
        <v>75</v>
      </c>
      <c r="D661" s="19" t="s">
        <v>87</v>
      </c>
      <c r="E661" s="17"/>
      <c r="F661" s="18">
        <v>0.088</v>
      </c>
      <c r="G661" s="18">
        <v>39.0</v>
      </c>
      <c r="H661" s="18">
        <v>0.205</v>
      </c>
      <c r="I661" s="20" t="str">
        <f t="array" ref="I661:J661">IFNA(VLOOKUP(A661,ENERGY!$A$2:$F$2692,{5,6},0),0)</f>
        <v/>
      </c>
      <c r="J661" s="20">
        <v>1852.0</v>
      </c>
      <c r="K661" s="20">
        <f t="array" ref="K661:S661">VLOOKUP(A661,'HUMAN RESOURCES'!$A$2:$M$2692,{2,3,4,5,6,7,8,9,10},0)</f>
        <v>0.046</v>
      </c>
      <c r="L661" s="20">
        <v>0.057</v>
      </c>
      <c r="M661" s="20">
        <v>56.0</v>
      </c>
      <c r="N661" s="20">
        <v>55.0</v>
      </c>
      <c r="O661" s="20">
        <v>0.491</v>
      </c>
      <c r="P661" s="20">
        <v>0.484</v>
      </c>
      <c r="Q661" s="20">
        <v>0.025</v>
      </c>
      <c r="R661" s="20">
        <v>3.1778799E7</v>
      </c>
      <c r="S661" s="20">
        <v>0.139</v>
      </c>
      <c r="T661" s="20">
        <f t="array" ref="T661:U661">VLOOKUP(A661,TOURISM!$A$2:$F$2692,{3,6},0)</f>
        <v>536000000</v>
      </c>
      <c r="U661" s="20">
        <v>3.15E8</v>
      </c>
      <c r="V661" s="20">
        <f t="array" ref="V661:AA661">VLOOKUP(A661,BUSINESS!$A$2:$J$2692,{4,5,6,7,8,9},0)</f>
        <v>0.34</v>
      </c>
      <c r="W661" s="20">
        <v>25.0</v>
      </c>
      <c r="X661" s="20"/>
      <c r="Y661" s="20">
        <v>222.0</v>
      </c>
      <c r="Z661" s="20">
        <v>0.079</v>
      </c>
      <c r="AA661" s="20">
        <v>0.269</v>
      </c>
      <c r="AB661" s="20"/>
      <c r="AC661" s="20"/>
      <c r="AD661" s="20">
        <f t="shared" ref="AD661:AD665" si="213">J661/R661</f>
        <v>0.00005827784744</v>
      </c>
      <c r="AE661" s="20">
        <f t="shared" si="212"/>
        <v>9.912268868</v>
      </c>
      <c r="AF661" s="22" t="b">
        <f t="shared" si="4"/>
        <v>0</v>
      </c>
      <c r="AG661" s="20" t="b">
        <f t="shared" si="5"/>
        <v>0</v>
      </c>
      <c r="AH661" s="20" t="b">
        <f t="shared" si="6"/>
        <v>0</v>
      </c>
      <c r="AI661" s="20" t="b">
        <f t="shared" si="7"/>
        <v>0</v>
      </c>
      <c r="AJ661" s="20"/>
      <c r="AK661" s="20"/>
      <c r="AL661" s="20"/>
      <c r="AM661" s="20"/>
      <c r="AN661" s="20"/>
      <c r="AO661" s="20"/>
      <c r="AP661" s="20"/>
      <c r="AQ661" s="20"/>
      <c r="AR661" s="23"/>
      <c r="AS661" s="23"/>
      <c r="AT661" s="23"/>
      <c r="AU661" s="23"/>
      <c r="AV661" s="23"/>
    </row>
    <row r="662" ht="15.75" customHeight="1">
      <c r="A662" s="17" t="str">
        <f t="shared" si="1"/>
        <v>Uganda-Africa2009</v>
      </c>
      <c r="B662" s="17" t="s">
        <v>141</v>
      </c>
      <c r="C662" s="18" t="s">
        <v>75</v>
      </c>
      <c r="D662" s="19" t="s">
        <v>88</v>
      </c>
      <c r="E662" s="17"/>
      <c r="F662" s="18">
        <v>0.093</v>
      </c>
      <c r="G662" s="18">
        <v>42.0</v>
      </c>
      <c r="H662" s="18">
        <v>0.21</v>
      </c>
      <c r="I662" s="20" t="str">
        <f t="array" ref="I662:J662">IFNA(VLOOKUP(A662,ENERGY!$A$2:$F$2692,{5,6},0),0)</f>
        <v/>
      </c>
      <c r="J662" s="20">
        <v>3128.0</v>
      </c>
      <c r="K662" s="20">
        <f t="array" ref="K662:S662">VLOOKUP(A662,'HUMAN RESOURCES'!$A$2:$M$2692,{2,3,4,5,6,7,8,9,10},0)</f>
        <v>0.045</v>
      </c>
      <c r="L662" s="20">
        <v>0.054</v>
      </c>
      <c r="M662" s="20">
        <v>57.0</v>
      </c>
      <c r="N662" s="20">
        <v>56.0</v>
      </c>
      <c r="O662" s="20">
        <v>0.49</v>
      </c>
      <c r="P662" s="20">
        <v>0.486</v>
      </c>
      <c r="Q662" s="20">
        <v>0.025</v>
      </c>
      <c r="R662" s="20">
        <v>3.2864328E7</v>
      </c>
      <c r="S662" s="20">
        <v>0.142</v>
      </c>
      <c r="T662" s="20">
        <f t="array" ref="T662:U662">VLOOKUP(A662,TOURISM!$A$2:$F$2692,{3,6},0)</f>
        <v>683000000</v>
      </c>
      <c r="U662" s="20">
        <v>3.51E8</v>
      </c>
      <c r="V662" s="20">
        <f t="array" ref="V662:AA662">VLOOKUP(A662,BUSINESS!$A$2:$J$2692,{4,5,6,7,8,9},0)</f>
        <v>0.35</v>
      </c>
      <c r="W662" s="20">
        <v>25.0</v>
      </c>
      <c r="X662" s="20"/>
      <c r="Y662" s="20">
        <v>161.0</v>
      </c>
      <c r="Z662" s="20">
        <v>0.098</v>
      </c>
      <c r="AA662" s="20">
        <v>0.286</v>
      </c>
      <c r="AB662" s="20"/>
      <c r="AC662" s="20"/>
      <c r="AD662" s="20">
        <f t="shared" si="213"/>
        <v>0.00009517918638</v>
      </c>
      <c r="AE662" s="20">
        <f t="shared" si="212"/>
        <v>10.68027315</v>
      </c>
      <c r="AF662" s="22" t="b">
        <f t="shared" si="4"/>
        <v>0</v>
      </c>
      <c r="AG662" s="20" t="b">
        <f t="shared" si="5"/>
        <v>0</v>
      </c>
      <c r="AH662" s="20" t="b">
        <f t="shared" si="6"/>
        <v>0</v>
      </c>
      <c r="AI662" s="20" t="b">
        <f t="shared" si="7"/>
        <v>0</v>
      </c>
      <c r="AJ662" s="20"/>
      <c r="AK662" s="20"/>
      <c r="AL662" s="20"/>
      <c r="AM662" s="20"/>
      <c r="AN662" s="20"/>
      <c r="AO662" s="20"/>
      <c r="AP662" s="20"/>
      <c r="AQ662" s="20"/>
      <c r="AR662" s="23"/>
      <c r="AS662" s="23"/>
      <c r="AT662" s="23"/>
      <c r="AU662" s="23"/>
      <c r="AV662" s="23"/>
    </row>
    <row r="663" ht="15.75" customHeight="1">
      <c r="A663" s="17" t="str">
        <f t="shared" si="1"/>
        <v>Uganda-Africa2010</v>
      </c>
      <c r="B663" s="17" t="s">
        <v>141</v>
      </c>
      <c r="C663" s="18" t="s">
        <v>75</v>
      </c>
      <c r="D663" s="19" t="s">
        <v>89</v>
      </c>
      <c r="E663" s="17"/>
      <c r="F663" s="18">
        <v>0.092</v>
      </c>
      <c r="G663" s="18">
        <v>43.0</v>
      </c>
      <c r="H663" s="18">
        <v>0.202</v>
      </c>
      <c r="I663" s="20" t="str">
        <f t="array" ref="I663:J663">IFNA(VLOOKUP(A663,ENERGY!$A$2:$F$2692,{5,6},0),0)</f>
        <v/>
      </c>
      <c r="J663" s="20">
        <v>1668.0</v>
      </c>
      <c r="K663" s="20">
        <f t="array" ref="K663:S663">VLOOKUP(A663,'HUMAN RESOURCES'!$A$2:$M$2692,{2,3,4,5,6,7,8,9,10},0)</f>
        <v>0.045</v>
      </c>
      <c r="L663" s="20">
        <v>0.051</v>
      </c>
      <c r="M663" s="20">
        <v>58.0</v>
      </c>
      <c r="N663" s="20">
        <v>56.0</v>
      </c>
      <c r="O663" s="20">
        <v>0.489</v>
      </c>
      <c r="P663" s="20">
        <v>0.487</v>
      </c>
      <c r="Q663" s="20">
        <v>0.024</v>
      </c>
      <c r="R663" s="20">
        <v>3.3987213E7</v>
      </c>
      <c r="S663" s="20">
        <v>0.145</v>
      </c>
      <c r="T663" s="20">
        <f t="array" ref="T663:U663">VLOOKUP(A663,TOURISM!$A$2:$F$2692,{3,6},0)</f>
        <v>802000000</v>
      </c>
      <c r="U663" s="20">
        <v>4.64E8</v>
      </c>
      <c r="V663" s="20">
        <f t="array" ref="V663:AA663">VLOOKUP(A663,BUSINESS!$A$2:$J$2692,{4,5,6,7,8,9},0)</f>
        <v>0.35</v>
      </c>
      <c r="W663" s="20">
        <v>24.0</v>
      </c>
      <c r="X663" s="20"/>
      <c r="Y663" s="20">
        <v>161.0</v>
      </c>
      <c r="Z663" s="20">
        <v>0.125</v>
      </c>
      <c r="AA663" s="20">
        <v>0.377</v>
      </c>
      <c r="AB663" s="20"/>
      <c r="AC663" s="20"/>
      <c r="AD663" s="20">
        <f t="shared" si="213"/>
        <v>0.00004907728092</v>
      </c>
      <c r="AE663" s="20">
        <f t="shared" si="212"/>
        <v>13.65219325</v>
      </c>
      <c r="AF663" s="22" t="b">
        <f t="shared" si="4"/>
        <v>0</v>
      </c>
      <c r="AG663" s="20" t="b">
        <f t="shared" si="5"/>
        <v>0</v>
      </c>
      <c r="AH663" s="20" t="b">
        <f t="shared" si="6"/>
        <v>0</v>
      </c>
      <c r="AI663" s="20" t="b">
        <f t="shared" si="7"/>
        <v>0</v>
      </c>
      <c r="AJ663" s="20"/>
      <c r="AK663" s="20"/>
      <c r="AL663" s="20"/>
      <c r="AM663" s="20"/>
      <c r="AN663" s="20"/>
      <c r="AO663" s="20"/>
      <c r="AP663" s="20"/>
      <c r="AQ663" s="20"/>
      <c r="AR663" s="23"/>
      <c r="AS663" s="23"/>
      <c r="AT663" s="23"/>
      <c r="AU663" s="23"/>
      <c r="AV663" s="23"/>
    </row>
    <row r="664" ht="15.75" customHeight="1">
      <c r="A664" s="17" t="str">
        <f t="shared" si="1"/>
        <v>Uganda-Africa2011</v>
      </c>
      <c r="B664" s="17" t="s">
        <v>141</v>
      </c>
      <c r="C664" s="18" t="s">
        <v>75</v>
      </c>
      <c r="D664" s="19" t="s">
        <v>90</v>
      </c>
      <c r="E664" s="17"/>
      <c r="F664" s="18">
        <v>0.093</v>
      </c>
      <c r="G664" s="18">
        <v>41.0</v>
      </c>
      <c r="H664" s="18">
        <v>0.218</v>
      </c>
      <c r="I664" s="20" t="str">
        <f t="array" ref="I664:J664">IFNA(VLOOKUP(A664,ENERGY!$A$2:$F$2692,{5,6},0),0)</f>
        <v/>
      </c>
      <c r="J664" s="20">
        <v>2285.0</v>
      </c>
      <c r="K664" s="20">
        <f t="array" ref="K664:S664">VLOOKUP(A664,'HUMAN RESOURCES'!$A$2:$M$2692,{2,3,4,5,6,7,8,9,10},0)</f>
        <v>0.044</v>
      </c>
      <c r="L664" s="20">
        <v>0.049</v>
      </c>
      <c r="M664" s="20">
        <v>59.0</v>
      </c>
      <c r="N664" s="20">
        <v>57.0</v>
      </c>
      <c r="O664" s="20">
        <v>0.487</v>
      </c>
      <c r="P664" s="20">
        <v>0.489</v>
      </c>
      <c r="Q664" s="20">
        <v>0.024</v>
      </c>
      <c r="R664" s="20">
        <v>3.5148064E7</v>
      </c>
      <c r="S664" s="20">
        <v>0.148</v>
      </c>
      <c r="T664" s="20">
        <f t="array" ref="T664:U664">VLOOKUP(A664,TOURISM!$A$2:$F$2692,{3,6},0)</f>
        <v>967000000</v>
      </c>
      <c r="U664" s="20">
        <v>5.28E8</v>
      </c>
      <c r="V664" s="20">
        <f t="array" ref="V664:AA664">VLOOKUP(A664,BUSINESS!$A$2:$J$2692,{4,5,6,7,8,9},0)</f>
        <v>0.35</v>
      </c>
      <c r="W664" s="20">
        <v>33.0</v>
      </c>
      <c r="X664" s="20"/>
      <c r="Y664" s="20">
        <v>213.0</v>
      </c>
      <c r="Z664" s="20">
        <v>0.13</v>
      </c>
      <c r="AA664" s="20">
        <v>0.475</v>
      </c>
      <c r="AB664" s="20"/>
      <c r="AC664" s="20"/>
      <c r="AD664" s="20">
        <f t="shared" si="213"/>
        <v>0.00006501069305</v>
      </c>
      <c r="AE664" s="20">
        <f t="shared" si="212"/>
        <v>15.02216452</v>
      </c>
      <c r="AF664" s="22" t="b">
        <f t="shared" si="4"/>
        <v>0</v>
      </c>
      <c r="AG664" s="20" t="b">
        <f t="shared" si="5"/>
        <v>0</v>
      </c>
      <c r="AH664" s="20" t="b">
        <f t="shared" si="6"/>
        <v>0</v>
      </c>
      <c r="AI664" s="20" t="b">
        <f t="shared" si="7"/>
        <v>0</v>
      </c>
      <c r="AJ664" s="20"/>
      <c r="AK664" s="20"/>
      <c r="AL664" s="20"/>
      <c r="AM664" s="20"/>
      <c r="AN664" s="20"/>
      <c r="AO664" s="20"/>
      <c r="AP664" s="20"/>
      <c r="AQ664" s="20"/>
      <c r="AR664" s="23"/>
      <c r="AS664" s="23"/>
      <c r="AT664" s="23"/>
      <c r="AU664" s="23"/>
      <c r="AV664" s="23"/>
    </row>
    <row r="665" ht="15.75" customHeight="1">
      <c r="A665" s="17" t="str">
        <f t="shared" si="1"/>
        <v>Uganda-Africa2012</v>
      </c>
      <c r="B665" s="17" t="s">
        <v>141</v>
      </c>
      <c r="C665" s="18" t="s">
        <v>75</v>
      </c>
      <c r="D665" s="19" t="s">
        <v>91</v>
      </c>
      <c r="E665" s="17"/>
      <c r="F665" s="18">
        <v>0.08</v>
      </c>
      <c r="G665" s="18">
        <v>44.0</v>
      </c>
      <c r="H665" s="18">
        <v>0.263</v>
      </c>
      <c r="I665" s="20" t="str">
        <f t="array" ref="I665:J665">IFNA(VLOOKUP(A665,ENERGY!$A$2:$F$2692,{5,6},0),0)</f>
        <v/>
      </c>
      <c r="J665" s="20">
        <v>1709.0</v>
      </c>
      <c r="K665" s="20">
        <f t="array" ref="K665:S665">VLOOKUP(A665,'HUMAN RESOURCES'!$A$2:$M$2692,{2,3,4,5,6,7,8,9,10},0)</f>
        <v>0.044</v>
      </c>
      <c r="L665" s="20">
        <v>0.045</v>
      </c>
      <c r="M665" s="20">
        <v>60.0</v>
      </c>
      <c r="N665" s="20">
        <v>58.0</v>
      </c>
      <c r="O665" s="20">
        <v>0.485</v>
      </c>
      <c r="P665" s="20">
        <v>0.49</v>
      </c>
      <c r="Q665" s="20">
        <v>0.024</v>
      </c>
      <c r="R665" s="20">
        <v>3.634586E7</v>
      </c>
      <c r="S665" s="20">
        <v>0.151</v>
      </c>
      <c r="T665" s="20">
        <f t="array" ref="T665:U665">VLOOKUP(A665,TOURISM!$A$2:$F$2692,{3,6},0)</f>
        <v>1105000000</v>
      </c>
      <c r="U665" s="20">
        <v>6.04E8</v>
      </c>
      <c r="V665" s="20">
        <f t="array" ref="V665:AA665">VLOOKUP(A665,BUSINESS!$A$2:$J$2692,{4,5,6,7,8,9},0)</f>
        <v>0.366</v>
      </c>
      <c r="W665" s="20">
        <v>33.0</v>
      </c>
      <c r="X665" s="20">
        <v>126.0</v>
      </c>
      <c r="Y665" s="20">
        <v>213.0</v>
      </c>
      <c r="Z665" s="20">
        <v>0.147</v>
      </c>
      <c r="AA665" s="20">
        <v>0.45</v>
      </c>
      <c r="AB665" s="20"/>
      <c r="AC665" s="20"/>
      <c r="AD665" s="20">
        <f t="shared" si="213"/>
        <v>0.00004702048596</v>
      </c>
      <c r="AE665" s="20">
        <f t="shared" si="212"/>
        <v>16.61812377</v>
      </c>
      <c r="AF665" s="22" t="b">
        <f t="shared" si="4"/>
        <v>0</v>
      </c>
      <c r="AG665" s="20" t="b">
        <f t="shared" si="5"/>
        <v>0</v>
      </c>
      <c r="AH665" s="20" t="b">
        <f t="shared" si="6"/>
        <v>0</v>
      </c>
      <c r="AI665" s="20" t="b">
        <f t="shared" si="7"/>
        <v>0</v>
      </c>
      <c r="AJ665" s="20"/>
      <c r="AK665" s="20"/>
      <c r="AL665" s="20"/>
      <c r="AM665" s="20"/>
      <c r="AN665" s="20"/>
      <c r="AO665" s="20"/>
      <c r="AP665" s="20"/>
      <c r="AQ665" s="20"/>
      <c r="AR665" s="23"/>
      <c r="AS665" s="23"/>
      <c r="AT665" s="23"/>
      <c r="AU665" s="23"/>
      <c r="AV665" s="23"/>
    </row>
    <row r="666" ht="15.75" customHeight="1">
      <c r="A666" s="17" t="str">
        <f t="shared" si="1"/>
        <v>Zambia-Africa2000</v>
      </c>
      <c r="B666" s="17" t="s">
        <v>142</v>
      </c>
      <c r="C666" s="18" t="s">
        <v>75</v>
      </c>
      <c r="D666" s="19" t="s">
        <v>76</v>
      </c>
      <c r="E666" s="17"/>
      <c r="F666" s="18">
        <v>0.056</v>
      </c>
      <c r="G666" s="18">
        <v>18.0</v>
      </c>
      <c r="H666" s="18">
        <v>0.388</v>
      </c>
      <c r="I666" s="20" t="str">
        <f t="array" ref="I666:J666">IFNA(VLOOKUP(A666,ENERGY!$A$2:$F$2692,{5,6},0),0)</f>
        <v/>
      </c>
      <c r="J666" s="20"/>
      <c r="K666" s="20">
        <f t="array" ref="K666:S666">VLOOKUP(A666,'HUMAN RESOURCES'!$A$2:$M$2692,{2,3,4,5,6,7,8,9,10},0)</f>
        <v>0.045</v>
      </c>
      <c r="L666" s="20">
        <v>0.1</v>
      </c>
      <c r="M666" s="20">
        <v>42.0</v>
      </c>
      <c r="N666" s="20">
        <v>42.0</v>
      </c>
      <c r="O666" s="20">
        <v>0.457</v>
      </c>
      <c r="P666" s="20">
        <v>0.515</v>
      </c>
      <c r="Q666" s="20">
        <v>0.027</v>
      </c>
      <c r="R666" s="20">
        <v>1.0100981E7</v>
      </c>
      <c r="S666" s="20">
        <v>0.348</v>
      </c>
      <c r="T666" s="20">
        <f t="array" ref="T666:U666">VLOOKUP(A666,TOURISM!$A$2:$F$2692,{3,6},0)</f>
        <v>67000000</v>
      </c>
      <c r="U666" s="20">
        <v>1.02E8</v>
      </c>
      <c r="V666" s="20" t="str">
        <f t="array" ref="V666:AA666">VLOOKUP(A666,BUSINESS!$A$2:$J$2692,{4,5,6,7,8,9},0)</f>
        <v/>
      </c>
      <c r="W666" s="20"/>
      <c r="X666" s="20"/>
      <c r="Y666" s="20"/>
      <c r="Z666" s="20">
        <v>0.002</v>
      </c>
      <c r="AA666" s="20">
        <v>0.01</v>
      </c>
      <c r="AB666" s="20"/>
      <c r="AC666" s="20"/>
      <c r="AD666" s="20"/>
      <c r="AE666" s="20">
        <f t="shared" si="212"/>
        <v>10.09802909</v>
      </c>
      <c r="AF666" s="22" t="b">
        <f t="shared" si="4"/>
        <v>0</v>
      </c>
      <c r="AG666" s="20" t="b">
        <f t="shared" si="5"/>
        <v>0</v>
      </c>
      <c r="AH666" s="20" t="b">
        <f t="shared" si="6"/>
        <v>0</v>
      </c>
      <c r="AI666" s="20" t="b">
        <f t="shared" si="7"/>
        <v>0</v>
      </c>
      <c r="AJ666" s="20"/>
      <c r="AK666" s="20"/>
      <c r="AL666" s="20"/>
      <c r="AM666" s="20"/>
      <c r="AN666" s="20"/>
      <c r="AO666" s="20"/>
      <c r="AP666" s="20"/>
      <c r="AQ666" s="20"/>
      <c r="AR666" s="23"/>
      <c r="AS666" s="23"/>
      <c r="AT666" s="23"/>
      <c r="AU666" s="23"/>
      <c r="AV666" s="23"/>
    </row>
    <row r="667" ht="15.75" customHeight="1">
      <c r="A667" s="17" t="str">
        <f t="shared" si="1"/>
        <v>Zambia-Africa2001</v>
      </c>
      <c r="B667" s="17" t="s">
        <v>142</v>
      </c>
      <c r="C667" s="18" t="s">
        <v>75</v>
      </c>
      <c r="D667" s="19" t="s">
        <v>77</v>
      </c>
      <c r="E667" s="17"/>
      <c r="F667" s="18">
        <v>0.06</v>
      </c>
      <c r="G667" s="18">
        <v>21.0</v>
      </c>
      <c r="H667" s="18">
        <v>0.462</v>
      </c>
      <c r="I667" s="20">
        <f t="array" ref="I667:J667">IFNA(VLOOKUP(A667,ENERGY!$A$2:$F$2692,{5,6},0),0)</f>
        <v>8462</v>
      </c>
      <c r="J667" s="20"/>
      <c r="K667" s="20">
        <f t="array" ref="K667:S667">VLOOKUP(A667,'HUMAN RESOURCES'!$A$2:$M$2692,{2,3,4,5,6,7,8,9,10},0)</f>
        <v>0.045</v>
      </c>
      <c r="L667" s="20">
        <v>0.095</v>
      </c>
      <c r="M667" s="20">
        <v>43.0</v>
      </c>
      <c r="N667" s="20">
        <v>42.0</v>
      </c>
      <c r="O667" s="20">
        <v>0.459</v>
      </c>
      <c r="P667" s="20">
        <v>0.514</v>
      </c>
      <c r="Q667" s="20">
        <v>0.027</v>
      </c>
      <c r="R667" s="20">
        <v>1.0362137E7</v>
      </c>
      <c r="S667" s="20">
        <v>0.35</v>
      </c>
      <c r="T667" s="20">
        <f t="array" ref="T667:U667">VLOOKUP(A667,TOURISM!$A$2:$F$2692,{3,6},0)</f>
        <v>80000000</v>
      </c>
      <c r="U667" s="20">
        <v>1.02E8</v>
      </c>
      <c r="V667" s="20" t="str">
        <f t="array" ref="V667:AA667">VLOOKUP(A667,BUSINESS!$A$2:$J$2692,{4,5,6,7,8,9},0)</f>
        <v/>
      </c>
      <c r="W667" s="20"/>
      <c r="X667" s="20"/>
      <c r="Y667" s="20"/>
      <c r="Z667" s="20">
        <v>0.002</v>
      </c>
      <c r="AA667" s="20">
        <v>0.012</v>
      </c>
      <c r="AB667" s="20"/>
      <c r="AC667" s="20">
        <f t="shared" ref="AC667:AC669" si="214">I667/R667</f>
        <v>0.0008166269178</v>
      </c>
      <c r="AD667" s="20"/>
      <c r="AE667" s="20">
        <f t="shared" si="212"/>
        <v>9.84352938</v>
      </c>
      <c r="AF667" s="22" t="b">
        <f t="shared" si="4"/>
        <v>0</v>
      </c>
      <c r="AG667" s="20" t="b">
        <f t="shared" si="5"/>
        <v>0</v>
      </c>
      <c r="AH667" s="20" t="b">
        <f t="shared" si="6"/>
        <v>0</v>
      </c>
      <c r="AI667" s="20" t="b">
        <f t="shared" si="7"/>
        <v>0</v>
      </c>
      <c r="AJ667" s="20"/>
      <c r="AK667" s="20"/>
      <c r="AL667" s="20"/>
      <c r="AM667" s="20"/>
      <c r="AN667" s="20"/>
      <c r="AO667" s="20"/>
      <c r="AP667" s="20"/>
      <c r="AQ667" s="20"/>
      <c r="AR667" s="23"/>
      <c r="AS667" s="23"/>
      <c r="AT667" s="23"/>
      <c r="AU667" s="23"/>
      <c r="AV667" s="23"/>
    </row>
    <row r="668" ht="15.75" customHeight="1">
      <c r="A668" s="17" t="str">
        <f t="shared" si="1"/>
        <v>Zambia-Africa2002</v>
      </c>
      <c r="B668" s="17" t="s">
        <v>142</v>
      </c>
      <c r="C668" s="18" t="s">
        <v>75</v>
      </c>
      <c r="D668" s="19" t="s">
        <v>79</v>
      </c>
      <c r="E668" s="17"/>
      <c r="F668" s="18">
        <v>0.067</v>
      </c>
      <c r="G668" s="18">
        <v>24.0</v>
      </c>
      <c r="H668" s="18">
        <v>0.452</v>
      </c>
      <c r="I668" s="20">
        <f t="array" ref="I668:J668">IFNA(VLOOKUP(A668,ENERGY!$A$2:$F$2692,{5,6},0),0)</f>
        <v>8054</v>
      </c>
      <c r="J668" s="20">
        <v>2428.0</v>
      </c>
      <c r="K668" s="20">
        <f t="array" ref="K668:S668">VLOOKUP(A668,'HUMAN RESOURCES'!$A$2:$M$2692,{2,3,4,5,6,7,8,9,10},0)</f>
        <v>0.045</v>
      </c>
      <c r="L668" s="20">
        <v>0.091</v>
      </c>
      <c r="M668" s="20">
        <v>44.0</v>
      </c>
      <c r="N668" s="20">
        <v>43.0</v>
      </c>
      <c r="O668" s="20">
        <v>0.461</v>
      </c>
      <c r="P668" s="20">
        <v>0.511</v>
      </c>
      <c r="Q668" s="20">
        <v>0.027</v>
      </c>
      <c r="R668" s="20">
        <v>1.0625423E7</v>
      </c>
      <c r="S668" s="20">
        <v>0.354</v>
      </c>
      <c r="T668" s="20">
        <f t="array" ref="T668:U668">VLOOKUP(A668,TOURISM!$A$2:$F$2692,{3,6},0)</f>
        <v>64000000</v>
      </c>
      <c r="U668" s="20">
        <v>1.09E8</v>
      </c>
      <c r="V668" s="20" t="str">
        <f t="array" ref="V668:AA668">VLOOKUP(A668,BUSINESS!$A$2:$J$2692,{4,5,6,7,8,9},0)</f>
        <v/>
      </c>
      <c r="W668" s="20"/>
      <c r="X668" s="20"/>
      <c r="Y668" s="20"/>
      <c r="Z668" s="20">
        <v>0.005</v>
      </c>
      <c r="AA668" s="20">
        <v>0.013</v>
      </c>
      <c r="AB668" s="20"/>
      <c r="AC668" s="20">
        <f t="shared" si="214"/>
        <v>0.0007579933524</v>
      </c>
      <c r="AD668" s="20">
        <f t="shared" ref="AD668:AD669" si="215">J668/R668</f>
        <v>0.0002285085497</v>
      </c>
      <c r="AE668" s="20">
        <f t="shared" si="212"/>
        <v>10.25841512</v>
      </c>
      <c r="AF668" s="22" t="b">
        <f t="shared" si="4"/>
        <v>0</v>
      </c>
      <c r="AG668" s="20" t="b">
        <f t="shared" si="5"/>
        <v>0</v>
      </c>
      <c r="AH668" s="20" t="b">
        <f t="shared" si="6"/>
        <v>0</v>
      </c>
      <c r="AI668" s="20" t="b">
        <f t="shared" si="7"/>
        <v>0</v>
      </c>
      <c r="AJ668" s="20"/>
      <c r="AK668" s="20"/>
      <c r="AL668" s="20"/>
      <c r="AM668" s="20"/>
      <c r="AN668" s="20"/>
      <c r="AO668" s="20"/>
      <c r="AP668" s="20"/>
      <c r="AQ668" s="20"/>
      <c r="AR668" s="23"/>
      <c r="AS668" s="23"/>
      <c r="AT668" s="23"/>
      <c r="AU668" s="23"/>
      <c r="AV668" s="23"/>
    </row>
    <row r="669" ht="15.75" customHeight="1">
      <c r="A669" s="17" t="str">
        <f t="shared" si="1"/>
        <v>Zambia-Africa2003</v>
      </c>
      <c r="B669" s="17" t="s">
        <v>142</v>
      </c>
      <c r="C669" s="18" t="s">
        <v>75</v>
      </c>
      <c r="D669" s="19" t="s">
        <v>81</v>
      </c>
      <c r="E669" s="17"/>
      <c r="F669" s="18">
        <v>0.067</v>
      </c>
      <c r="G669" s="18">
        <v>27.0</v>
      </c>
      <c r="H669" s="18">
        <v>0.406</v>
      </c>
      <c r="I669" s="20">
        <f t="array" ref="I669:J669">IFNA(VLOOKUP(A669,ENERGY!$A$2:$F$2692,{5,6},0),0)</f>
        <v>7842</v>
      </c>
      <c r="J669" s="20">
        <v>2156.0</v>
      </c>
      <c r="K669" s="20">
        <f t="array" ref="K669:S669">VLOOKUP(A669,'HUMAN RESOURCES'!$A$2:$M$2692,{2,3,4,5,6,7,8,9,10},0)</f>
        <v>0.045</v>
      </c>
      <c r="L669" s="20">
        <v>0.086</v>
      </c>
      <c r="M669" s="20">
        <v>45.0</v>
      </c>
      <c r="N669" s="20">
        <v>44.0</v>
      </c>
      <c r="O669" s="20">
        <v>0.464</v>
      </c>
      <c r="P669" s="20">
        <v>0.509</v>
      </c>
      <c r="Q669" s="20">
        <v>0.027</v>
      </c>
      <c r="R669" s="20">
        <v>1.0894519E7</v>
      </c>
      <c r="S669" s="20">
        <v>0.358</v>
      </c>
      <c r="T669" s="20">
        <f t="array" ref="T669:U669">VLOOKUP(A669,TOURISM!$A$2:$F$2692,{3,6},0)</f>
        <v>88000000</v>
      </c>
      <c r="U669" s="20">
        <v>1.15E8</v>
      </c>
      <c r="V669" s="20" t="str">
        <f t="array" ref="V669:AA669">VLOOKUP(A669,BUSINESS!$A$2:$J$2692,{4,5,6,7,8,9},0)</f>
        <v/>
      </c>
      <c r="W669" s="20">
        <v>35.0</v>
      </c>
      <c r="X669" s="20"/>
      <c r="Y669" s="20"/>
      <c r="Z669" s="20">
        <v>0.01</v>
      </c>
      <c r="AA669" s="20">
        <v>0.022</v>
      </c>
      <c r="AB669" s="20"/>
      <c r="AC669" s="20">
        <f t="shared" si="214"/>
        <v>0.0007198114942</v>
      </c>
      <c r="AD669" s="20">
        <f t="shared" si="215"/>
        <v>0.0001978976768</v>
      </c>
      <c r="AE669" s="20">
        <f t="shared" si="212"/>
        <v>10.55576662</v>
      </c>
      <c r="AF669" s="22" t="b">
        <f t="shared" si="4"/>
        <v>0</v>
      </c>
      <c r="AG669" s="20" t="b">
        <f t="shared" si="5"/>
        <v>0</v>
      </c>
      <c r="AH669" s="20" t="b">
        <f t="shared" si="6"/>
        <v>0</v>
      </c>
      <c r="AI669" s="20" t="b">
        <f t="shared" si="7"/>
        <v>0</v>
      </c>
      <c r="AJ669" s="20"/>
      <c r="AK669" s="20"/>
      <c r="AL669" s="20"/>
      <c r="AM669" s="20"/>
      <c r="AN669" s="20"/>
      <c r="AO669" s="20"/>
      <c r="AP669" s="20"/>
      <c r="AQ669" s="20"/>
      <c r="AR669" s="23"/>
      <c r="AS669" s="23"/>
      <c r="AT669" s="23"/>
      <c r="AU669" s="23"/>
      <c r="AV669" s="23"/>
    </row>
    <row r="670" ht="15.75" customHeight="1">
      <c r="A670" s="17" t="str">
        <f t="shared" si="1"/>
        <v>Zambia-Africa2004</v>
      </c>
      <c r="B670" s="17" t="s">
        <v>142</v>
      </c>
      <c r="C670" s="18" t="s">
        <v>75</v>
      </c>
      <c r="D670" s="19" t="s">
        <v>83</v>
      </c>
      <c r="E670" s="17"/>
      <c r="F670" s="18">
        <v>0.067</v>
      </c>
      <c r="G670" s="18">
        <v>33.0</v>
      </c>
      <c r="H670" s="18">
        <v>0.307</v>
      </c>
      <c r="I670" s="20">
        <f t="array" ref="I670:J670">IFNA(VLOOKUP(A670,ENERGY!$A$2:$F$2692,{5,6},0),0)</f>
        <v>0</v>
      </c>
      <c r="J670" s="20">
        <v>0.0</v>
      </c>
      <c r="K670" s="20">
        <f t="array" ref="K670:S670">VLOOKUP(A670,'HUMAN RESOURCES'!$A$2:$M$2692,{2,3,4,5,6,7,8,9,10},0)</f>
        <v>0.044</v>
      </c>
      <c r="L670" s="20">
        <v>0.081</v>
      </c>
      <c r="M670" s="20">
        <v>46.0</v>
      </c>
      <c r="N670" s="20">
        <v>45.0</v>
      </c>
      <c r="O670" s="20">
        <v>0.466</v>
      </c>
      <c r="P670" s="20">
        <v>0.507</v>
      </c>
      <c r="Q670" s="20">
        <v>0.027</v>
      </c>
      <c r="R670" s="20">
        <v>1.117465E7</v>
      </c>
      <c r="S670" s="20">
        <v>0.362</v>
      </c>
      <c r="T670" s="20">
        <f t="array" ref="T670:U670">VLOOKUP(A670,TOURISM!$A$2:$F$2692,{3,6},0)</f>
        <v>92000000</v>
      </c>
      <c r="U670" s="20">
        <v>8.6E7</v>
      </c>
      <c r="V670" s="20" t="str">
        <f t="array" ref="V670:AA670">VLOOKUP(A670,BUSINESS!$A$2:$J$2692,{4,5,6,7,8,9},0)</f>
        <v/>
      </c>
      <c r="W670" s="20">
        <v>35.0</v>
      </c>
      <c r="X670" s="20"/>
      <c r="Y670" s="20"/>
      <c r="Z670" s="20">
        <v>0.02</v>
      </c>
      <c r="AA670" s="20">
        <v>0.042</v>
      </c>
      <c r="AB670" s="20"/>
      <c r="AC670" s="20"/>
      <c r="AD670" s="20"/>
      <c r="AE670" s="20">
        <f t="shared" si="212"/>
        <v>7.695990478</v>
      </c>
      <c r="AF670" s="22" t="b">
        <f t="shared" si="4"/>
        <v>0</v>
      </c>
      <c r="AG670" s="20" t="b">
        <f t="shared" si="5"/>
        <v>0</v>
      </c>
      <c r="AH670" s="20" t="b">
        <f t="shared" si="6"/>
        <v>0</v>
      </c>
      <c r="AI670" s="20" t="b">
        <f t="shared" si="7"/>
        <v>0</v>
      </c>
      <c r="AJ670" s="20"/>
      <c r="AK670" s="20"/>
      <c r="AL670" s="20"/>
      <c r="AM670" s="20"/>
      <c r="AN670" s="20"/>
      <c r="AO670" s="20"/>
      <c r="AP670" s="20"/>
      <c r="AQ670" s="20"/>
      <c r="AR670" s="23"/>
      <c r="AS670" s="23"/>
      <c r="AT670" s="23"/>
      <c r="AU670" s="23"/>
      <c r="AV670" s="23"/>
    </row>
    <row r="671" ht="15.75" customHeight="1">
      <c r="A671" s="17" t="str">
        <f t="shared" si="1"/>
        <v>Zambia-Africa2005</v>
      </c>
      <c r="B671" s="17" t="s">
        <v>142</v>
      </c>
      <c r="C671" s="18" t="s">
        <v>75</v>
      </c>
      <c r="D671" s="19" t="s">
        <v>84</v>
      </c>
      <c r="E671" s="17"/>
      <c r="F671" s="18">
        <v>0.071</v>
      </c>
      <c r="G671" s="18">
        <v>44.0</v>
      </c>
      <c r="H671" s="18">
        <v>0.282</v>
      </c>
      <c r="I671" s="20">
        <f t="array" ref="I671:J671">IFNA(VLOOKUP(A671,ENERGY!$A$2:$F$2692,{5,6},0),0)</f>
        <v>7641</v>
      </c>
      <c r="J671" s="20">
        <v>1845.0</v>
      </c>
      <c r="K671" s="20">
        <f t="array" ref="K671:S671">VLOOKUP(A671,'HUMAN RESOURCES'!$A$2:$M$2692,{2,3,4,5,6,7,8,9,10},0)</f>
        <v>0.044</v>
      </c>
      <c r="L671" s="20">
        <v>0.076</v>
      </c>
      <c r="M671" s="20">
        <v>48.0</v>
      </c>
      <c r="N671" s="20">
        <v>47.0</v>
      </c>
      <c r="O671" s="20">
        <v>0.467</v>
      </c>
      <c r="P671" s="20">
        <v>0.506</v>
      </c>
      <c r="Q671" s="20">
        <v>0.027</v>
      </c>
      <c r="R671" s="20">
        <v>1.1470022E7</v>
      </c>
      <c r="S671" s="20">
        <v>0.366</v>
      </c>
      <c r="T671" s="20">
        <f t="array" ref="T671:U671">VLOOKUP(A671,TOURISM!$A$2:$F$2692,{3,6},0)</f>
        <v>98000000</v>
      </c>
      <c r="U671" s="20">
        <v>8.8E7</v>
      </c>
      <c r="V671" s="20">
        <f t="array" ref="V671:AA671">VLOOKUP(A671,BUSINESS!$A$2:$J$2692,{4,5,6,7,8,9},0)</f>
        <v>0.154</v>
      </c>
      <c r="W671" s="20">
        <v>35.0</v>
      </c>
      <c r="X671" s="20"/>
      <c r="Y671" s="20">
        <v>183.0</v>
      </c>
      <c r="Z671" s="20">
        <v>0.029</v>
      </c>
      <c r="AA671" s="20">
        <v>0.083</v>
      </c>
      <c r="AB671" s="20"/>
      <c r="AC671" s="20">
        <f>I671/R671</f>
        <v>0.0006661713465</v>
      </c>
      <c r="AD671" s="20">
        <f>J671/R671</f>
        <v>0.0001608540943</v>
      </c>
      <c r="AE671" s="20">
        <f t="shared" si="212"/>
        <v>7.672173602</v>
      </c>
      <c r="AF671" s="22" t="b">
        <f t="shared" si="4"/>
        <v>0</v>
      </c>
      <c r="AG671" s="20" t="b">
        <f t="shared" si="5"/>
        <v>0</v>
      </c>
      <c r="AH671" s="20" t="b">
        <f t="shared" si="6"/>
        <v>0</v>
      </c>
      <c r="AI671" s="20" t="b">
        <f t="shared" si="7"/>
        <v>0</v>
      </c>
      <c r="AJ671" s="20"/>
      <c r="AK671" s="20"/>
      <c r="AL671" s="20"/>
      <c r="AM671" s="20"/>
      <c r="AN671" s="20"/>
      <c r="AO671" s="20"/>
      <c r="AP671" s="20"/>
      <c r="AQ671" s="20"/>
      <c r="AR671" s="23"/>
      <c r="AS671" s="23"/>
      <c r="AT671" s="23"/>
      <c r="AU671" s="23"/>
      <c r="AV671" s="23"/>
    </row>
    <row r="672" ht="15.75" customHeight="1">
      <c r="A672" s="17" t="str">
        <f t="shared" si="1"/>
        <v>Zambia-Africa2006</v>
      </c>
      <c r="B672" s="17" t="s">
        <v>142</v>
      </c>
      <c r="C672" s="18" t="s">
        <v>75</v>
      </c>
      <c r="D672" s="19" t="s">
        <v>85</v>
      </c>
      <c r="E672" s="17"/>
      <c r="F672" s="18">
        <v>0.064</v>
      </c>
      <c r="G672" s="18">
        <v>58.0</v>
      </c>
      <c r="H672" s="18">
        <v>0.232</v>
      </c>
      <c r="I672" s="20">
        <f t="array" ref="I672:J672">IFNA(VLOOKUP(A672,ENERGY!$A$2:$F$2692,{5,6},0),0)</f>
        <v>0</v>
      </c>
      <c r="J672" s="20">
        <v>0.0</v>
      </c>
      <c r="K672" s="20">
        <f t="array" ref="K672:S672">VLOOKUP(A672,'HUMAN RESOURCES'!$A$2:$M$2692,{2,3,4,5,6,7,8,9,10},0)</f>
        <v>0.044</v>
      </c>
      <c r="L672" s="20">
        <v>0.073</v>
      </c>
      <c r="M672" s="20">
        <v>49.0</v>
      </c>
      <c r="N672" s="20">
        <v>48.0</v>
      </c>
      <c r="O672" s="20">
        <v>0.468</v>
      </c>
      <c r="P672" s="20">
        <v>0.505</v>
      </c>
      <c r="Q672" s="20">
        <v>0.027</v>
      </c>
      <c r="R672" s="20">
        <v>1.1781612E7</v>
      </c>
      <c r="S672" s="20">
        <v>0.37</v>
      </c>
      <c r="T672" s="20">
        <f t="array" ref="T672:U672">VLOOKUP(A672,TOURISM!$A$2:$F$2692,{3,6},0)</f>
        <v>110000000</v>
      </c>
      <c r="U672" s="20">
        <v>9.7E7</v>
      </c>
      <c r="V672" s="20">
        <f t="array" ref="V672:AA672">VLOOKUP(A672,BUSINESS!$A$2:$J$2692,{4,5,6,7,8,9},0)</f>
        <v>0.154</v>
      </c>
      <c r="W672" s="20">
        <v>35.0</v>
      </c>
      <c r="X672" s="20"/>
      <c r="Y672" s="20">
        <v>183.0</v>
      </c>
      <c r="Z672" s="20">
        <v>0.042</v>
      </c>
      <c r="AA672" s="20">
        <v>0.141</v>
      </c>
      <c r="AB672" s="20"/>
      <c r="AC672" s="20"/>
      <c r="AD672" s="20"/>
      <c r="AE672" s="20">
        <f t="shared" si="212"/>
        <v>8.233168772</v>
      </c>
      <c r="AF672" s="22" t="b">
        <f t="shared" si="4"/>
        <v>0</v>
      </c>
      <c r="AG672" s="20" t="b">
        <f t="shared" si="5"/>
        <v>0</v>
      </c>
      <c r="AH672" s="20" t="b">
        <f t="shared" si="6"/>
        <v>0</v>
      </c>
      <c r="AI672" s="20" t="b">
        <f t="shared" si="7"/>
        <v>0</v>
      </c>
      <c r="AJ672" s="20"/>
      <c r="AK672" s="20"/>
      <c r="AL672" s="20"/>
      <c r="AM672" s="20"/>
      <c r="AN672" s="20"/>
      <c r="AO672" s="20"/>
      <c r="AP672" s="20"/>
      <c r="AQ672" s="20"/>
      <c r="AR672" s="23"/>
      <c r="AS672" s="23"/>
      <c r="AT672" s="23"/>
      <c r="AU672" s="23"/>
      <c r="AV672" s="23"/>
    </row>
    <row r="673" ht="15.75" customHeight="1">
      <c r="A673" s="17" t="str">
        <f t="shared" si="1"/>
        <v>Zambia-Africa2007</v>
      </c>
      <c r="B673" s="17" t="s">
        <v>142</v>
      </c>
      <c r="C673" s="18" t="s">
        <v>75</v>
      </c>
      <c r="D673" s="19" t="s">
        <v>86</v>
      </c>
      <c r="E673" s="17"/>
      <c r="F673" s="18">
        <v>0.06</v>
      </c>
      <c r="G673" s="18">
        <v>57.0</v>
      </c>
      <c r="H673" s="18">
        <v>0.189</v>
      </c>
      <c r="I673" s="20">
        <f t="array" ref="I673:J673">IFNA(VLOOKUP(A673,ENERGY!$A$2:$F$2692,{5,6},0),0)</f>
        <v>0</v>
      </c>
      <c r="J673" s="20">
        <v>0.0</v>
      </c>
      <c r="K673" s="20">
        <f t="array" ref="K673:S673">VLOOKUP(A673,'HUMAN RESOURCES'!$A$2:$M$2692,{2,3,4,5,6,7,8,9,10},0)</f>
        <v>0.044</v>
      </c>
      <c r="L673" s="20">
        <v>0.07</v>
      </c>
      <c r="M673" s="20">
        <v>51.0</v>
      </c>
      <c r="N673" s="20">
        <v>49.0</v>
      </c>
      <c r="O673" s="20">
        <v>0.469</v>
      </c>
      <c r="P673" s="20">
        <v>0.504</v>
      </c>
      <c r="Q673" s="20">
        <v>0.027</v>
      </c>
      <c r="R673" s="20">
        <v>1.210962E7</v>
      </c>
      <c r="S673" s="20">
        <v>0.375</v>
      </c>
      <c r="T673" s="20">
        <f t="array" ref="T673:U673">VLOOKUP(A673,TOURISM!$A$2:$F$2692,{3,6},0)</f>
        <v>138000000</v>
      </c>
      <c r="U673" s="20">
        <v>9.8E7</v>
      </c>
      <c r="V673" s="20">
        <f t="array" ref="V673:AA673">VLOOKUP(A673,BUSINESS!$A$2:$J$2692,{4,5,6,7,8,9},0)</f>
        <v>0.15</v>
      </c>
      <c r="W673" s="20">
        <v>33.0</v>
      </c>
      <c r="X673" s="20"/>
      <c r="Y673" s="20">
        <v>183.0</v>
      </c>
      <c r="Z673" s="20">
        <v>0.049</v>
      </c>
      <c r="AA673" s="20">
        <v>0.218</v>
      </c>
      <c r="AB673" s="20"/>
      <c r="AC673" s="20"/>
      <c r="AD673" s="20"/>
      <c r="AE673" s="20">
        <f t="shared" si="212"/>
        <v>8.092739491</v>
      </c>
      <c r="AF673" s="22" t="b">
        <f t="shared" si="4"/>
        <v>0</v>
      </c>
      <c r="AG673" s="20" t="b">
        <f t="shared" si="5"/>
        <v>0</v>
      </c>
      <c r="AH673" s="20" t="b">
        <f t="shared" si="6"/>
        <v>0</v>
      </c>
      <c r="AI673" s="20" t="b">
        <f t="shared" si="7"/>
        <v>0</v>
      </c>
      <c r="AJ673" s="20"/>
      <c r="AK673" s="20"/>
      <c r="AL673" s="20"/>
      <c r="AM673" s="20"/>
      <c r="AN673" s="20"/>
      <c r="AO673" s="20"/>
      <c r="AP673" s="20"/>
      <c r="AQ673" s="20"/>
      <c r="AR673" s="23"/>
      <c r="AS673" s="23"/>
      <c r="AT673" s="23"/>
      <c r="AU673" s="23"/>
      <c r="AV673" s="23"/>
    </row>
    <row r="674" ht="15.75" customHeight="1">
      <c r="A674" s="17" t="str">
        <f t="shared" si="1"/>
        <v>Zambia-Africa2008</v>
      </c>
      <c r="B674" s="17" t="s">
        <v>142</v>
      </c>
      <c r="C674" s="18" t="s">
        <v>75</v>
      </c>
      <c r="D674" s="19" t="s">
        <v>87</v>
      </c>
      <c r="E674" s="17"/>
      <c r="F674" s="18">
        <v>0.066</v>
      </c>
      <c r="G674" s="18">
        <v>78.0</v>
      </c>
      <c r="H674" s="18">
        <v>0.191</v>
      </c>
      <c r="I674" s="20">
        <f t="array" ref="I674:J674">IFNA(VLOOKUP(A674,ENERGY!$A$2:$F$2692,{5,6},0),0)</f>
        <v>7005</v>
      </c>
      <c r="J674" s="20">
        <v>2131.0</v>
      </c>
      <c r="K674" s="20">
        <f t="array" ref="K674:S674">VLOOKUP(A674,'HUMAN RESOURCES'!$A$2:$M$2692,{2,3,4,5,6,7,8,9,10},0)</f>
        <v>0.043</v>
      </c>
      <c r="L674" s="20">
        <v>0.067</v>
      </c>
      <c r="M674" s="20">
        <v>52.0</v>
      </c>
      <c r="N674" s="20">
        <v>51.0</v>
      </c>
      <c r="O674" s="20">
        <v>0.47</v>
      </c>
      <c r="P674" s="20">
        <v>0.504</v>
      </c>
      <c r="Q674" s="20">
        <v>0.027</v>
      </c>
      <c r="R674" s="20">
        <v>1.2456527E7</v>
      </c>
      <c r="S674" s="20">
        <v>0.379</v>
      </c>
      <c r="T674" s="20">
        <f t="array" ref="T674:U674">VLOOKUP(A674,TOURISM!$A$2:$F$2692,{3,6},0)</f>
        <v>148000000</v>
      </c>
      <c r="U674" s="20">
        <v>1.07E8</v>
      </c>
      <c r="V674" s="20">
        <f t="array" ref="V674:AA674">VLOOKUP(A674,BUSINESS!$A$2:$J$2692,{4,5,6,7,8,9},0)</f>
        <v>0.15</v>
      </c>
      <c r="W674" s="20">
        <v>18.0</v>
      </c>
      <c r="X674" s="20"/>
      <c r="Y674" s="20">
        <v>183.0</v>
      </c>
      <c r="Z674" s="20">
        <v>0.056</v>
      </c>
      <c r="AA674" s="20">
        <v>0.284</v>
      </c>
      <c r="AB674" s="20"/>
      <c r="AC674" s="20">
        <f t="shared" ref="AC674:AC675" si="216">I674/R674</f>
        <v>0.0005623557834</v>
      </c>
      <c r="AD674" s="20">
        <f t="shared" ref="AD674:AD675" si="217">J674/R674</f>
        <v>0.0001710749714</v>
      </c>
      <c r="AE674" s="20">
        <f t="shared" si="212"/>
        <v>8.589874208</v>
      </c>
      <c r="AF674" s="22" t="b">
        <f t="shared" si="4"/>
        <v>0</v>
      </c>
      <c r="AG674" s="20" t="b">
        <f t="shared" si="5"/>
        <v>0</v>
      </c>
      <c r="AH674" s="20" t="b">
        <f t="shared" si="6"/>
        <v>0</v>
      </c>
      <c r="AI674" s="20" t="b">
        <f t="shared" si="7"/>
        <v>0</v>
      </c>
      <c r="AJ674" s="20"/>
      <c r="AK674" s="20"/>
      <c r="AL674" s="20"/>
      <c r="AM674" s="20"/>
      <c r="AN674" s="20"/>
      <c r="AO674" s="20"/>
      <c r="AP674" s="20"/>
      <c r="AQ674" s="20"/>
      <c r="AR674" s="23"/>
      <c r="AS674" s="23"/>
      <c r="AT674" s="23"/>
      <c r="AU674" s="23"/>
      <c r="AV674" s="23"/>
    </row>
    <row r="675" ht="15.75" customHeight="1">
      <c r="A675" s="17" t="str">
        <f t="shared" si="1"/>
        <v>Zambia-Africa2009</v>
      </c>
      <c r="B675" s="17" t="s">
        <v>142</v>
      </c>
      <c r="C675" s="18" t="s">
        <v>75</v>
      </c>
      <c r="D675" s="19" t="s">
        <v>88</v>
      </c>
      <c r="E675" s="17"/>
      <c r="F675" s="18">
        <v>0.064</v>
      </c>
      <c r="G675" s="18">
        <v>64.0</v>
      </c>
      <c r="H675" s="18">
        <v>0.221</v>
      </c>
      <c r="I675" s="20">
        <f t="array" ref="I675:J675">IFNA(VLOOKUP(A675,ENERGY!$A$2:$F$2692,{5,6},0),0)</f>
        <v>7399</v>
      </c>
      <c r="J675" s="20">
        <v>1654.0</v>
      </c>
      <c r="K675" s="20">
        <f t="array" ref="K675:S675">VLOOKUP(A675,'HUMAN RESOURCES'!$A$2:$M$2692,{2,3,4,5,6,7,8,9,10},0)</f>
        <v>0.043</v>
      </c>
      <c r="L675" s="20">
        <v>0.065</v>
      </c>
      <c r="M675" s="20">
        <v>54.0</v>
      </c>
      <c r="N675" s="20">
        <v>52.0</v>
      </c>
      <c r="O675" s="20">
        <v>0.47</v>
      </c>
      <c r="P675" s="20">
        <v>0.504</v>
      </c>
      <c r="Q675" s="20">
        <v>0.027</v>
      </c>
      <c r="R675" s="20">
        <v>1.2825031E7</v>
      </c>
      <c r="S675" s="20">
        <v>0.383</v>
      </c>
      <c r="T675" s="20">
        <f t="array" ref="T675:U675">VLOOKUP(A675,TOURISM!$A$2:$F$2692,{3,6},0)</f>
        <v>98000000</v>
      </c>
      <c r="U675" s="20">
        <v>8.3E7</v>
      </c>
      <c r="V675" s="20">
        <f t="array" ref="V675:AA675">VLOOKUP(A675,BUSINESS!$A$2:$J$2692,{4,5,6,7,8,9},0)</f>
        <v>0.15</v>
      </c>
      <c r="W675" s="20">
        <v>18.0</v>
      </c>
      <c r="X675" s="20"/>
      <c r="Y675" s="20">
        <v>183.0</v>
      </c>
      <c r="Z675" s="20">
        <v>0.063</v>
      </c>
      <c r="AA675" s="20">
        <v>0.344</v>
      </c>
      <c r="AB675" s="20"/>
      <c r="AC675" s="20">
        <f t="shared" si="216"/>
        <v>0.0005769186835</v>
      </c>
      <c r="AD675" s="20">
        <f t="shared" si="217"/>
        <v>0.0001289665499</v>
      </c>
      <c r="AE675" s="20">
        <f t="shared" si="212"/>
        <v>6.47171925</v>
      </c>
      <c r="AF675" s="22" t="b">
        <f t="shared" si="4"/>
        <v>0</v>
      </c>
      <c r="AG675" s="20" t="b">
        <f t="shared" si="5"/>
        <v>0</v>
      </c>
      <c r="AH675" s="20" t="b">
        <f t="shared" si="6"/>
        <v>0</v>
      </c>
      <c r="AI675" s="20" t="b">
        <f t="shared" si="7"/>
        <v>0</v>
      </c>
      <c r="AJ675" s="20"/>
      <c r="AK675" s="20"/>
      <c r="AL675" s="20"/>
      <c r="AM675" s="20"/>
      <c r="AN675" s="20"/>
      <c r="AO675" s="20"/>
      <c r="AP675" s="20"/>
      <c r="AQ675" s="20"/>
      <c r="AR675" s="23"/>
      <c r="AS675" s="23"/>
      <c r="AT675" s="23"/>
      <c r="AU675" s="23"/>
      <c r="AV675" s="23"/>
    </row>
    <row r="676" ht="15.75" customHeight="1">
      <c r="A676" s="17" t="str">
        <f t="shared" si="1"/>
        <v>Zambia-Africa2010</v>
      </c>
      <c r="B676" s="17" t="s">
        <v>142</v>
      </c>
      <c r="C676" s="18" t="s">
        <v>75</v>
      </c>
      <c r="D676" s="19" t="s">
        <v>89</v>
      </c>
      <c r="E676" s="17"/>
      <c r="F676" s="18">
        <v>0.061</v>
      </c>
      <c r="G676" s="18">
        <v>75.0</v>
      </c>
      <c r="H676" s="18">
        <v>0.209</v>
      </c>
      <c r="I676" s="20">
        <f t="array" ref="I676:J676">IFNA(VLOOKUP(A676,ENERGY!$A$2:$F$2692,{5,6},0),0)</f>
        <v>0</v>
      </c>
      <c r="J676" s="20">
        <v>0.0</v>
      </c>
      <c r="K676" s="20">
        <f t="array" ref="K676:S676">VLOOKUP(A676,'HUMAN RESOURCES'!$A$2:$M$2692,{2,3,4,5,6,7,8,9,10},0)</f>
        <v>0.043</v>
      </c>
      <c r="L676" s="20">
        <v>0.064</v>
      </c>
      <c r="M676" s="20">
        <v>56.0</v>
      </c>
      <c r="N676" s="20">
        <v>53.0</v>
      </c>
      <c r="O676" s="20">
        <v>0.469</v>
      </c>
      <c r="P676" s="20">
        <v>0.504</v>
      </c>
      <c r="Q676" s="20">
        <v>0.027</v>
      </c>
      <c r="R676" s="20">
        <v>1.3216985E7</v>
      </c>
      <c r="S676" s="20">
        <v>0.387</v>
      </c>
      <c r="T676" s="20">
        <f t="array" ref="T676:U676">VLOOKUP(A676,TOURISM!$A$2:$F$2692,{3,6},0)</f>
        <v>125000000</v>
      </c>
      <c r="U676" s="20">
        <v>1.28E8</v>
      </c>
      <c r="V676" s="20">
        <f t="array" ref="V676:AA676">VLOOKUP(A676,BUSINESS!$A$2:$J$2692,{4,5,6,7,8,9},0)</f>
        <v>0.143</v>
      </c>
      <c r="W676" s="20">
        <v>18.0</v>
      </c>
      <c r="X676" s="20"/>
      <c r="Y676" s="20">
        <v>183.0</v>
      </c>
      <c r="Z676" s="20">
        <v>0.1</v>
      </c>
      <c r="AA676" s="20">
        <v>0.412</v>
      </c>
      <c r="AB676" s="20"/>
      <c r="AC676" s="20"/>
      <c r="AD676" s="20"/>
      <c r="AE676" s="20">
        <f t="shared" si="212"/>
        <v>9.684508229</v>
      </c>
      <c r="AF676" s="22" t="b">
        <f t="shared" si="4"/>
        <v>0</v>
      </c>
      <c r="AG676" s="20" t="b">
        <f t="shared" si="5"/>
        <v>0</v>
      </c>
      <c r="AH676" s="20" t="b">
        <f t="shared" si="6"/>
        <v>0</v>
      </c>
      <c r="AI676" s="20" t="b">
        <f t="shared" si="7"/>
        <v>0</v>
      </c>
      <c r="AJ676" s="20"/>
      <c r="AK676" s="20"/>
      <c r="AL676" s="20"/>
      <c r="AM676" s="20"/>
      <c r="AN676" s="20"/>
      <c r="AO676" s="20"/>
      <c r="AP676" s="20"/>
      <c r="AQ676" s="20"/>
      <c r="AR676" s="23"/>
      <c r="AS676" s="23"/>
      <c r="AT676" s="23"/>
      <c r="AU676" s="23"/>
      <c r="AV676" s="23"/>
    </row>
    <row r="677" ht="15.75" customHeight="1">
      <c r="A677" s="17" t="str">
        <f t="shared" si="1"/>
        <v>Zambia-Africa2011</v>
      </c>
      <c r="B677" s="17" t="s">
        <v>142</v>
      </c>
      <c r="C677" s="18" t="s">
        <v>75</v>
      </c>
      <c r="D677" s="19" t="s">
        <v>90</v>
      </c>
      <c r="E677" s="17"/>
      <c r="F677" s="18">
        <v>0.062</v>
      </c>
      <c r="G677" s="18">
        <v>87.0</v>
      </c>
      <c r="H677" s="18">
        <v>0.188</v>
      </c>
      <c r="I677" s="20">
        <f t="array" ref="I677:J677">IFNA(VLOOKUP(A677,ENERGY!$A$2:$F$2692,{5,6},0),0)</f>
        <v>7213</v>
      </c>
      <c r="J677" s="20">
        <v>2274.0</v>
      </c>
      <c r="K677" s="20">
        <f t="array" ref="K677:S677">VLOOKUP(A677,'HUMAN RESOURCES'!$A$2:$M$2692,{2,3,4,5,6,7,8,9,10},0)</f>
        <v>0.043</v>
      </c>
      <c r="L677" s="20">
        <v>0.059</v>
      </c>
      <c r="M677" s="20">
        <v>57.0</v>
      </c>
      <c r="N677" s="20">
        <v>54.0</v>
      </c>
      <c r="O677" s="20">
        <v>0.468</v>
      </c>
      <c r="P677" s="20">
        <v>0.505</v>
      </c>
      <c r="Q677" s="20">
        <v>0.026</v>
      </c>
      <c r="R677" s="20">
        <v>1.3633796E7</v>
      </c>
      <c r="S677" s="20">
        <v>0.392</v>
      </c>
      <c r="T677" s="20">
        <f t="array" ref="T677:U677">VLOOKUP(A677,TOURISM!$A$2:$F$2692,{3,6},0)</f>
        <v>146000000</v>
      </c>
      <c r="U677" s="20">
        <v>1.4E8</v>
      </c>
      <c r="V677" s="20">
        <f t="array" ref="V677:AA677">VLOOKUP(A677,BUSINESS!$A$2:$J$2692,{4,5,6,7,8,9},0)</f>
        <v>0.144</v>
      </c>
      <c r="W677" s="20">
        <v>18.0</v>
      </c>
      <c r="X677" s="20"/>
      <c r="Y677" s="20">
        <v>183.0</v>
      </c>
      <c r="Z677" s="20">
        <v>0.115</v>
      </c>
      <c r="AA677" s="20">
        <v>0.599</v>
      </c>
      <c r="AB677" s="20"/>
      <c r="AC677" s="20">
        <f t="shared" ref="AC677:AC678" si="218">I677/R677</f>
        <v>0.0005290529505</v>
      </c>
      <c r="AD677" s="20">
        <f t="shared" ref="AD677:AD678" si="219">J677/R677</f>
        <v>0.0001667914057</v>
      </c>
      <c r="AE677" s="20">
        <f t="shared" si="212"/>
        <v>10.26860018</v>
      </c>
      <c r="AF677" s="22" t="b">
        <f t="shared" si="4"/>
        <v>0</v>
      </c>
      <c r="AG677" s="20" t="b">
        <f t="shared" si="5"/>
        <v>0</v>
      </c>
      <c r="AH677" s="20" t="b">
        <f t="shared" si="6"/>
        <v>0</v>
      </c>
      <c r="AI677" s="20" t="b">
        <f t="shared" si="7"/>
        <v>0</v>
      </c>
      <c r="AJ677" s="20"/>
      <c r="AK677" s="20"/>
      <c r="AL677" s="20"/>
      <c r="AM677" s="20"/>
      <c r="AN677" s="20"/>
      <c r="AO677" s="20"/>
      <c r="AP677" s="20"/>
      <c r="AQ677" s="20"/>
      <c r="AR677" s="23"/>
      <c r="AS677" s="23"/>
      <c r="AT677" s="23"/>
      <c r="AU677" s="23"/>
      <c r="AV677" s="23"/>
    </row>
    <row r="678" ht="15.75" customHeight="1">
      <c r="A678" s="17" t="str">
        <f t="shared" si="1"/>
        <v>Zambia-Africa2012</v>
      </c>
      <c r="B678" s="17" t="s">
        <v>142</v>
      </c>
      <c r="C678" s="18" t="s">
        <v>75</v>
      </c>
      <c r="D678" s="19" t="s">
        <v>91</v>
      </c>
      <c r="E678" s="17"/>
      <c r="F678" s="18">
        <v>0.065</v>
      </c>
      <c r="G678" s="18">
        <v>96.0</v>
      </c>
      <c r="H678" s="18">
        <v>0.121</v>
      </c>
      <c r="I678" s="20">
        <f t="array" ref="I678:J678">IFNA(VLOOKUP(A678,ENERGY!$A$2:$F$2692,{5,6},0),0)</f>
        <v>6828</v>
      </c>
      <c r="J678" s="20">
        <v>2101.0</v>
      </c>
      <c r="K678" s="20">
        <f t="array" ref="K678:S678">VLOOKUP(A678,'HUMAN RESOURCES'!$A$2:$M$2692,{2,3,4,5,6,7,8,9,10},0)</f>
        <v>0.043</v>
      </c>
      <c r="L678" s="20">
        <v>0.057</v>
      </c>
      <c r="M678" s="20">
        <v>59.0</v>
      </c>
      <c r="N678" s="20">
        <v>55.0</v>
      </c>
      <c r="O678" s="20">
        <v>0.467</v>
      </c>
      <c r="P678" s="20">
        <v>0.506</v>
      </c>
      <c r="Q678" s="20">
        <v>0.026</v>
      </c>
      <c r="R678" s="20">
        <v>1.4075099E7</v>
      </c>
      <c r="S678" s="20">
        <v>0.396</v>
      </c>
      <c r="T678" s="20">
        <f t="array" ref="T678:U678">VLOOKUP(A678,TOURISM!$A$2:$F$2692,{3,6},0)</f>
        <v>155000000</v>
      </c>
      <c r="U678" s="20">
        <v>1.54E8</v>
      </c>
      <c r="V678" s="20">
        <f t="array" ref="V678:AA678">VLOOKUP(A678,BUSINESS!$A$2:$J$2692,{4,5,6,7,8,9},0)</f>
        <v>0.151</v>
      </c>
      <c r="W678" s="20">
        <v>17.0</v>
      </c>
      <c r="X678" s="20">
        <v>90.0</v>
      </c>
      <c r="Y678" s="20">
        <v>183.0</v>
      </c>
      <c r="Z678" s="20">
        <v>0.135</v>
      </c>
      <c r="AA678" s="20">
        <v>0.748</v>
      </c>
      <c r="AB678" s="20"/>
      <c r="AC678" s="20">
        <f t="shared" si="218"/>
        <v>0.0004851120408</v>
      </c>
      <c r="AD678" s="20">
        <f t="shared" si="219"/>
        <v>0.0001492707085</v>
      </c>
      <c r="AE678" s="20">
        <f t="shared" si="212"/>
        <v>10.94130848</v>
      </c>
      <c r="AF678" s="22" t="b">
        <f t="shared" si="4"/>
        <v>0</v>
      </c>
      <c r="AG678" s="20" t="b">
        <f t="shared" si="5"/>
        <v>0</v>
      </c>
      <c r="AH678" s="20" t="b">
        <f t="shared" si="6"/>
        <v>0</v>
      </c>
      <c r="AI678" s="20" t="b">
        <f t="shared" si="7"/>
        <v>0</v>
      </c>
      <c r="AJ678" s="20"/>
      <c r="AK678" s="20"/>
      <c r="AL678" s="20"/>
      <c r="AM678" s="20"/>
      <c r="AN678" s="20"/>
      <c r="AO678" s="20"/>
      <c r="AP678" s="20"/>
      <c r="AQ678" s="20"/>
      <c r="AR678" s="23"/>
      <c r="AS678" s="23"/>
      <c r="AT678" s="23"/>
      <c r="AU678" s="23"/>
      <c r="AV678" s="23"/>
    </row>
    <row r="679" ht="15.75" customHeight="1">
      <c r="A679" s="17" t="str">
        <f t="shared" si="1"/>
        <v>Zimbabwe-Africa2000</v>
      </c>
      <c r="B679" s="17" t="s">
        <v>143</v>
      </c>
      <c r="C679" s="18" t="s">
        <v>75</v>
      </c>
      <c r="D679" s="19" t="s">
        <v>76</v>
      </c>
      <c r="E679" s="17"/>
      <c r="F679" s="18"/>
      <c r="G679" s="18"/>
      <c r="H679" s="18">
        <v>0.682</v>
      </c>
      <c r="I679" s="20" t="str">
        <f t="array" ref="I679:J679">IFNA(VLOOKUP(A679,ENERGY!$A$2:$F$2692,{5,6},0),0)</f>
        <v/>
      </c>
      <c r="J679" s="20"/>
      <c r="K679" s="20">
        <f t="array" ref="K679:S679">VLOOKUP(A679,'HUMAN RESOURCES'!$A$2:$M$2692,{2,3,4,5,6,7,8,9,10},0)</f>
        <v>0.032</v>
      </c>
      <c r="L679" s="20">
        <v>0.061</v>
      </c>
      <c r="M679" s="20">
        <v>44.0</v>
      </c>
      <c r="N679" s="20">
        <v>44.0</v>
      </c>
      <c r="O679" s="20">
        <v>0.422</v>
      </c>
      <c r="P679" s="20">
        <v>0.545</v>
      </c>
      <c r="Q679" s="20">
        <v>0.034</v>
      </c>
      <c r="R679" s="20">
        <v>1.2503652E7</v>
      </c>
      <c r="S679" s="20">
        <v>0.338</v>
      </c>
      <c r="T679" s="20">
        <f t="array" ref="T679:U679">VLOOKUP(A679,TOURISM!$A$2:$F$2692,{3,6},0)</f>
        <v>125000000</v>
      </c>
      <c r="U679" s="20"/>
      <c r="V679" s="20" t="str">
        <f t="array" ref="V679:AA679">VLOOKUP(A679,BUSINESS!$A$2:$J$2692,{4,5,6,7,8,9},0)</f>
        <v/>
      </c>
      <c r="W679" s="20"/>
      <c r="X679" s="20"/>
      <c r="Y679" s="20"/>
      <c r="Z679" s="20">
        <v>0.004</v>
      </c>
      <c r="AA679" s="20">
        <v>0.021</v>
      </c>
      <c r="AB679" s="20"/>
      <c r="AC679" s="20"/>
      <c r="AD679" s="20"/>
      <c r="AE679" s="20"/>
      <c r="AF679" s="22" t="b">
        <f t="shared" si="4"/>
        <v>0</v>
      </c>
      <c r="AG679" s="20" t="b">
        <f t="shared" si="5"/>
        <v>0</v>
      </c>
      <c r="AH679" s="20" t="b">
        <f t="shared" si="6"/>
        <v>0</v>
      </c>
      <c r="AI679" s="20" t="b">
        <f t="shared" si="7"/>
        <v>0</v>
      </c>
      <c r="AJ679" s="20"/>
      <c r="AK679" s="20"/>
      <c r="AL679" s="20"/>
      <c r="AM679" s="20"/>
      <c r="AN679" s="20"/>
      <c r="AO679" s="20"/>
      <c r="AP679" s="20"/>
      <c r="AQ679" s="20"/>
      <c r="AR679" s="23"/>
      <c r="AS679" s="23"/>
      <c r="AT679" s="23"/>
      <c r="AU679" s="23"/>
      <c r="AV679" s="23"/>
    </row>
    <row r="680" ht="15.75" customHeight="1">
      <c r="A680" s="17" t="str">
        <f t="shared" si="1"/>
        <v>Zimbabwe-Africa2001</v>
      </c>
      <c r="B680" s="17" t="s">
        <v>143</v>
      </c>
      <c r="C680" s="18" t="s">
        <v>75</v>
      </c>
      <c r="D680" s="19" t="s">
        <v>77</v>
      </c>
      <c r="E680" s="17"/>
      <c r="F680" s="18"/>
      <c r="G680" s="18"/>
      <c r="H680" s="18">
        <v>0.38</v>
      </c>
      <c r="I680" s="20">
        <f t="array" ref="I680:J680">IFNA(VLOOKUP(A680,ENERGY!$A$2:$F$2692,{5,6},0),0)</f>
        <v>9312</v>
      </c>
      <c r="J680" s="20"/>
      <c r="K680" s="20">
        <f t="array" ref="K680:S680">VLOOKUP(A680,'HUMAN RESOURCES'!$A$2:$M$2692,{2,3,4,5,6,7,8,9,10},0)</f>
        <v>0.032</v>
      </c>
      <c r="L680" s="20">
        <v>0.06</v>
      </c>
      <c r="M680" s="20">
        <v>43.0</v>
      </c>
      <c r="N680" s="20">
        <v>43.0</v>
      </c>
      <c r="O680" s="20">
        <v>0.419</v>
      </c>
      <c r="P680" s="20">
        <v>0.547</v>
      </c>
      <c r="Q680" s="20">
        <v>0.034</v>
      </c>
      <c r="R680" s="20">
        <v>1.2586763E7</v>
      </c>
      <c r="S680" s="20">
        <v>0.342</v>
      </c>
      <c r="T680" s="20">
        <f t="array" ref="T680:U680">VLOOKUP(A680,TOURISM!$A$2:$F$2692,{3,6},0)</f>
        <v>81000000</v>
      </c>
      <c r="U680" s="20"/>
      <c r="V680" s="20" t="str">
        <f t="array" ref="V680:AA680">VLOOKUP(A680,BUSINESS!$A$2:$J$2692,{4,5,6,7,8,9},0)</f>
        <v/>
      </c>
      <c r="W680" s="20"/>
      <c r="X680" s="20"/>
      <c r="Y680" s="20"/>
      <c r="Z680" s="20">
        <v>0.008</v>
      </c>
      <c r="AA680" s="20">
        <v>0.025</v>
      </c>
      <c r="AB680" s="20"/>
      <c r="AC680" s="20">
        <f t="shared" ref="AC680:AC682" si="220">I680/R680</f>
        <v>0.0007398248461</v>
      </c>
      <c r="AD680" s="20"/>
      <c r="AE680" s="20"/>
      <c r="AF680" s="22" t="b">
        <f t="shared" si="4"/>
        <v>0</v>
      </c>
      <c r="AG680" s="20" t="b">
        <f t="shared" si="5"/>
        <v>0</v>
      </c>
      <c r="AH680" s="20" t="b">
        <f t="shared" si="6"/>
        <v>0</v>
      </c>
      <c r="AI680" s="20" t="b">
        <f t="shared" si="7"/>
        <v>0</v>
      </c>
      <c r="AJ680" s="20"/>
      <c r="AK680" s="20"/>
      <c r="AL680" s="20"/>
      <c r="AM680" s="20"/>
      <c r="AN680" s="20"/>
      <c r="AO680" s="20"/>
      <c r="AP680" s="20"/>
      <c r="AQ680" s="20"/>
      <c r="AR680" s="23"/>
      <c r="AS680" s="23"/>
      <c r="AT680" s="23"/>
      <c r="AU680" s="23"/>
      <c r="AV680" s="23"/>
    </row>
    <row r="681" ht="15.75" customHeight="1">
      <c r="A681" s="17" t="str">
        <f t="shared" si="1"/>
        <v>Zimbabwe-Africa2002</v>
      </c>
      <c r="B681" s="17" t="s">
        <v>143</v>
      </c>
      <c r="C681" s="18" t="s">
        <v>75</v>
      </c>
      <c r="D681" s="19" t="s">
        <v>79</v>
      </c>
      <c r="E681" s="17"/>
      <c r="F681" s="18"/>
      <c r="G681" s="18"/>
      <c r="H681" s="18">
        <v>0.365</v>
      </c>
      <c r="I681" s="20">
        <f t="array" ref="I681:J681">IFNA(VLOOKUP(A681,ENERGY!$A$2:$F$2692,{5,6},0),0)</f>
        <v>9000</v>
      </c>
      <c r="J681" s="20">
        <v>9428.0</v>
      </c>
      <c r="K681" s="20">
        <f t="array" ref="K681:S681">VLOOKUP(A681,'HUMAN RESOURCES'!$A$2:$M$2692,{2,3,4,5,6,7,8,9,10},0)</f>
        <v>0.032</v>
      </c>
      <c r="L681" s="20">
        <v>0.059</v>
      </c>
      <c r="M681" s="20">
        <v>43.0</v>
      </c>
      <c r="N681" s="20">
        <v>43.0</v>
      </c>
      <c r="O681" s="20">
        <v>0.417</v>
      </c>
      <c r="P681" s="20">
        <v>0.548</v>
      </c>
      <c r="Q681" s="20">
        <v>0.035</v>
      </c>
      <c r="R681" s="20">
        <v>1.2640922E7</v>
      </c>
      <c r="S681" s="20">
        <v>0.346</v>
      </c>
      <c r="T681" s="20">
        <f t="array" ref="T681:U681">VLOOKUP(A681,TOURISM!$A$2:$F$2692,{3,6},0)</f>
        <v>76000000</v>
      </c>
      <c r="U681" s="20"/>
      <c r="V681" s="20" t="str">
        <f t="array" ref="V681:AA681">VLOOKUP(A681,BUSINESS!$A$2:$J$2692,{4,5,6,7,8,9},0)</f>
        <v/>
      </c>
      <c r="W681" s="20"/>
      <c r="X681" s="20"/>
      <c r="Y681" s="20"/>
      <c r="Z681" s="20">
        <v>0.04</v>
      </c>
      <c r="AA681" s="20">
        <v>0.027</v>
      </c>
      <c r="AB681" s="20"/>
      <c r="AC681" s="20">
        <f t="shared" si="220"/>
        <v>0.000711973383</v>
      </c>
      <c r="AD681" s="20">
        <f t="shared" ref="AD681:AD682" si="221">J681/R681</f>
        <v>0.0007458316727</v>
      </c>
      <c r="AE681" s="20"/>
      <c r="AF681" s="22" t="b">
        <f t="shared" si="4"/>
        <v>0</v>
      </c>
      <c r="AG681" s="20" t="b">
        <f t="shared" si="5"/>
        <v>0</v>
      </c>
      <c r="AH681" s="20" t="b">
        <f t="shared" si="6"/>
        <v>0</v>
      </c>
      <c r="AI681" s="20" t="b">
        <f t="shared" si="7"/>
        <v>0</v>
      </c>
      <c r="AJ681" s="20"/>
      <c r="AK681" s="20"/>
      <c r="AL681" s="20"/>
      <c r="AM681" s="20"/>
      <c r="AN681" s="20"/>
      <c r="AO681" s="20"/>
      <c r="AP681" s="20"/>
      <c r="AQ681" s="20"/>
      <c r="AR681" s="23"/>
      <c r="AS681" s="23"/>
      <c r="AT681" s="23"/>
      <c r="AU681" s="23"/>
      <c r="AV681" s="23"/>
    </row>
    <row r="682" ht="15.75" customHeight="1">
      <c r="A682" s="17" t="str">
        <f t="shared" si="1"/>
        <v>Zimbabwe-Africa2003</v>
      </c>
      <c r="B682" s="17" t="s">
        <v>143</v>
      </c>
      <c r="C682" s="18" t="s">
        <v>75</v>
      </c>
      <c r="D682" s="19" t="s">
        <v>81</v>
      </c>
      <c r="E682" s="17"/>
      <c r="F682" s="18"/>
      <c r="G682" s="18"/>
      <c r="H682" s="18">
        <v>0.973</v>
      </c>
      <c r="I682" s="20">
        <f t="array" ref="I682:J682">IFNA(VLOOKUP(A682,ENERGY!$A$2:$F$2692,{5,6},0),0)</f>
        <v>8747</v>
      </c>
      <c r="J682" s="20">
        <v>8735.0</v>
      </c>
      <c r="K682" s="20">
        <f t="array" ref="K682:S682">VLOOKUP(A682,'HUMAN RESOURCES'!$A$2:$M$2692,{2,3,4,5,6,7,8,9,10},0)</f>
        <v>0.032</v>
      </c>
      <c r="L682" s="20">
        <v>0.058</v>
      </c>
      <c r="M682" s="20">
        <v>42.0</v>
      </c>
      <c r="N682" s="20">
        <v>43.0</v>
      </c>
      <c r="O682" s="20">
        <v>0.416</v>
      </c>
      <c r="P682" s="20">
        <v>0.549</v>
      </c>
      <c r="Q682" s="20">
        <v>0.035</v>
      </c>
      <c r="R682" s="20">
        <v>1.2673103E7</v>
      </c>
      <c r="S682" s="20">
        <v>0.345</v>
      </c>
      <c r="T682" s="20">
        <f t="array" ref="T682:U682">VLOOKUP(A682,TOURISM!$A$2:$F$2692,{3,6},0)</f>
        <v>61000000</v>
      </c>
      <c r="U682" s="20"/>
      <c r="V682" s="20" t="str">
        <f t="array" ref="V682:AA682">VLOOKUP(A682,BUSINESS!$A$2:$J$2692,{4,5,6,7,8,9},0)</f>
        <v/>
      </c>
      <c r="W682" s="20">
        <v>97.0</v>
      </c>
      <c r="X682" s="20"/>
      <c r="Y682" s="20"/>
      <c r="Z682" s="20">
        <v>0.064</v>
      </c>
      <c r="AA682" s="20">
        <v>0.029</v>
      </c>
      <c r="AB682" s="20"/>
      <c r="AC682" s="20">
        <f t="shared" si="220"/>
        <v>0.0006902019182</v>
      </c>
      <c r="AD682" s="20">
        <f t="shared" si="221"/>
        <v>0.0006892550309</v>
      </c>
      <c r="AE682" s="20"/>
      <c r="AF682" s="22" t="b">
        <f t="shared" si="4"/>
        <v>0</v>
      </c>
      <c r="AG682" s="20" t="b">
        <f t="shared" si="5"/>
        <v>0</v>
      </c>
      <c r="AH682" s="20" t="b">
        <f t="shared" si="6"/>
        <v>0</v>
      </c>
      <c r="AI682" s="20" t="b">
        <f t="shared" si="7"/>
        <v>0</v>
      </c>
      <c r="AJ682" s="20"/>
      <c r="AK682" s="20"/>
      <c r="AL682" s="20"/>
      <c r="AM682" s="20"/>
      <c r="AN682" s="20"/>
      <c r="AO682" s="20"/>
      <c r="AP682" s="20"/>
      <c r="AQ682" s="20"/>
      <c r="AR682" s="23"/>
      <c r="AS682" s="23"/>
      <c r="AT682" s="23"/>
      <c r="AU682" s="23"/>
      <c r="AV682" s="23"/>
    </row>
    <row r="683" ht="15.75" customHeight="1">
      <c r="A683" s="17" t="str">
        <f t="shared" si="1"/>
        <v>Zimbabwe-Africa2004</v>
      </c>
      <c r="B683" s="17" t="s">
        <v>143</v>
      </c>
      <c r="C683" s="18" t="s">
        <v>75</v>
      </c>
      <c r="D683" s="19" t="s">
        <v>83</v>
      </c>
      <c r="E683" s="17"/>
      <c r="F683" s="18"/>
      <c r="G683" s="18"/>
      <c r="H683" s="18">
        <v>2.789</v>
      </c>
      <c r="I683" s="20">
        <f t="array" ref="I683:J683">IFNA(VLOOKUP(A683,ENERGY!$A$2:$F$2692,{5,6},0),0)</f>
        <v>0</v>
      </c>
      <c r="J683" s="20">
        <v>0.0</v>
      </c>
      <c r="K683" s="20">
        <f t="array" ref="K683:S683">VLOOKUP(A683,'HUMAN RESOURCES'!$A$2:$M$2692,{2,3,4,5,6,7,8,9,10},0)</f>
        <v>0.032</v>
      </c>
      <c r="L683" s="20">
        <v>0.058</v>
      </c>
      <c r="M683" s="20">
        <v>43.0</v>
      </c>
      <c r="N683" s="20">
        <v>44.0</v>
      </c>
      <c r="O683" s="20">
        <v>0.415</v>
      </c>
      <c r="P683" s="20">
        <v>0.549</v>
      </c>
      <c r="Q683" s="20">
        <v>0.036</v>
      </c>
      <c r="R683" s="20">
        <v>1.2693047E7</v>
      </c>
      <c r="S683" s="20">
        <v>0.343</v>
      </c>
      <c r="T683" s="20">
        <f t="array" ref="T683:U683">VLOOKUP(A683,TOURISM!$A$2:$F$2692,{3,6},0)</f>
        <v>194000000</v>
      </c>
      <c r="U683" s="20"/>
      <c r="V683" s="20" t="str">
        <f t="array" ref="V683:AA683">VLOOKUP(A683,BUSINESS!$A$2:$J$2692,{4,5,6,7,8,9},0)</f>
        <v/>
      </c>
      <c r="W683" s="20">
        <v>97.0</v>
      </c>
      <c r="X683" s="20"/>
      <c r="Y683" s="20"/>
      <c r="Z683" s="20">
        <v>0.066</v>
      </c>
      <c r="AA683" s="20">
        <v>0.034</v>
      </c>
      <c r="AB683" s="20"/>
      <c r="AC683" s="20"/>
      <c r="AD683" s="20"/>
      <c r="AE683" s="20"/>
      <c r="AF683" s="22" t="b">
        <f t="shared" si="4"/>
        <v>0</v>
      </c>
      <c r="AG683" s="20" t="b">
        <f t="shared" si="5"/>
        <v>0</v>
      </c>
      <c r="AH683" s="20" t="b">
        <f t="shared" si="6"/>
        <v>0</v>
      </c>
      <c r="AI683" s="20" t="b">
        <f t="shared" si="7"/>
        <v>0</v>
      </c>
      <c r="AJ683" s="20"/>
      <c r="AK683" s="20"/>
      <c r="AL683" s="20"/>
      <c r="AM683" s="20"/>
      <c r="AN683" s="20"/>
      <c r="AO683" s="20"/>
      <c r="AP683" s="20"/>
      <c r="AQ683" s="20"/>
      <c r="AR683" s="23"/>
      <c r="AS683" s="23"/>
      <c r="AT683" s="23"/>
      <c r="AU683" s="23"/>
      <c r="AV683" s="23"/>
    </row>
    <row r="684" ht="15.75" customHeight="1">
      <c r="A684" s="17" t="str">
        <f t="shared" si="1"/>
        <v>Zimbabwe-Africa2005</v>
      </c>
      <c r="B684" s="17" t="s">
        <v>143</v>
      </c>
      <c r="C684" s="18" t="s">
        <v>75</v>
      </c>
      <c r="D684" s="19" t="s">
        <v>84</v>
      </c>
      <c r="E684" s="17"/>
      <c r="F684" s="18"/>
      <c r="G684" s="18"/>
      <c r="H684" s="18">
        <v>2.357</v>
      </c>
      <c r="I684" s="20">
        <f t="array" ref="I684:J684">IFNA(VLOOKUP(A684,ENERGY!$A$2:$F$2692,{5,6},0),0)</f>
        <v>8678</v>
      </c>
      <c r="J684" s="20">
        <v>8148.0</v>
      </c>
      <c r="K684" s="20">
        <f t="array" ref="K684:S684">VLOOKUP(A684,'HUMAN RESOURCES'!$A$2:$M$2692,{2,3,4,5,6,7,8,9,10},0)</f>
        <v>0.032</v>
      </c>
      <c r="L684" s="20">
        <v>0.057</v>
      </c>
      <c r="M684" s="20">
        <v>43.0</v>
      </c>
      <c r="N684" s="20">
        <v>44.0</v>
      </c>
      <c r="O684" s="20">
        <v>0.415</v>
      </c>
      <c r="P684" s="20">
        <v>0.548</v>
      </c>
      <c r="Q684" s="20">
        <v>0.037</v>
      </c>
      <c r="R684" s="20">
        <v>1.2710589E7</v>
      </c>
      <c r="S684" s="20">
        <v>0.341</v>
      </c>
      <c r="T684" s="20">
        <f t="array" ref="T684:U684">VLOOKUP(A684,TOURISM!$A$2:$F$2692,{3,6},0)</f>
        <v>99000000</v>
      </c>
      <c r="U684" s="20"/>
      <c r="V684" s="20">
        <f t="array" ref="V684:AA684">VLOOKUP(A684,BUSINESS!$A$2:$J$2692,{4,5,6,7,8,9},0)</f>
        <v>0.323</v>
      </c>
      <c r="W684" s="20">
        <v>97.0</v>
      </c>
      <c r="X684" s="20"/>
      <c r="Y684" s="20">
        <v>216.0</v>
      </c>
      <c r="Z684" s="20">
        <v>0.08</v>
      </c>
      <c r="AA684" s="20">
        <v>0.051</v>
      </c>
      <c r="AB684" s="20"/>
      <c r="AC684" s="20">
        <f>I684/R684</f>
        <v>0.0006827378338</v>
      </c>
      <c r="AD684" s="20">
        <f>J684/R684</f>
        <v>0.0006410403169</v>
      </c>
      <c r="AE684" s="20"/>
      <c r="AF684" s="22" t="b">
        <f t="shared" si="4"/>
        <v>0</v>
      </c>
      <c r="AG684" s="20" t="b">
        <f t="shared" si="5"/>
        <v>0</v>
      </c>
      <c r="AH684" s="20" t="b">
        <f t="shared" si="6"/>
        <v>0</v>
      </c>
      <c r="AI684" s="20" t="b">
        <f t="shared" si="7"/>
        <v>0</v>
      </c>
      <c r="AJ684" s="20"/>
      <c r="AK684" s="20"/>
      <c r="AL684" s="20"/>
      <c r="AM684" s="20"/>
      <c r="AN684" s="20"/>
      <c r="AO684" s="20"/>
      <c r="AP684" s="20"/>
      <c r="AQ684" s="20"/>
      <c r="AR684" s="23"/>
      <c r="AS684" s="23"/>
      <c r="AT684" s="23"/>
      <c r="AU684" s="23"/>
      <c r="AV684" s="23"/>
    </row>
    <row r="685" ht="15.75" customHeight="1">
      <c r="A685" s="17" t="str">
        <f t="shared" si="1"/>
        <v>Zimbabwe-Africa2006</v>
      </c>
      <c r="B685" s="17" t="s">
        <v>143</v>
      </c>
      <c r="C685" s="18" t="s">
        <v>75</v>
      </c>
      <c r="D685" s="19" t="s">
        <v>85</v>
      </c>
      <c r="E685" s="17"/>
      <c r="F685" s="18"/>
      <c r="G685" s="18"/>
      <c r="H685" s="18">
        <v>4.965</v>
      </c>
      <c r="I685" s="20">
        <f t="array" ref="I685:J685">IFNA(VLOOKUP(A685,ENERGY!$A$2:$F$2692,{5,6},0),0)</f>
        <v>0</v>
      </c>
      <c r="J685" s="20">
        <v>0.0</v>
      </c>
      <c r="K685" s="20">
        <f t="array" ref="K685:S685">VLOOKUP(A685,'HUMAN RESOURCES'!$A$2:$M$2692,{2,3,4,5,6,7,8,9,10},0)</f>
        <v>0.032</v>
      </c>
      <c r="L685" s="20">
        <v>0.057</v>
      </c>
      <c r="M685" s="20">
        <v>44.0</v>
      </c>
      <c r="N685" s="20">
        <v>46.0</v>
      </c>
      <c r="O685" s="20">
        <v>0.415</v>
      </c>
      <c r="P685" s="20">
        <v>0.548</v>
      </c>
      <c r="Q685" s="20">
        <v>0.038</v>
      </c>
      <c r="R685" s="20">
        <v>1.2724308E7</v>
      </c>
      <c r="S685" s="20">
        <v>0.339</v>
      </c>
      <c r="T685" s="20">
        <f t="array" ref="T685:U685">VLOOKUP(A685,TOURISM!$A$2:$F$2692,{3,6},0)</f>
        <v>338000000</v>
      </c>
      <c r="U685" s="20"/>
      <c r="V685" s="20">
        <f t="array" ref="V685:AA685">VLOOKUP(A685,BUSINESS!$A$2:$J$2692,{4,5,6,7,8,9},0)</f>
        <v>0.323</v>
      </c>
      <c r="W685" s="20">
        <v>97.0</v>
      </c>
      <c r="X685" s="20"/>
      <c r="Y685" s="20">
        <v>216.0</v>
      </c>
      <c r="Z685" s="20">
        <v>0.098</v>
      </c>
      <c r="AA685" s="20">
        <v>0.067</v>
      </c>
      <c r="AB685" s="20"/>
      <c r="AC685" s="20"/>
      <c r="AD685" s="20"/>
      <c r="AE685" s="20"/>
      <c r="AF685" s="22" t="b">
        <f t="shared" si="4"/>
        <v>0</v>
      </c>
      <c r="AG685" s="20" t="b">
        <f t="shared" si="5"/>
        <v>0</v>
      </c>
      <c r="AH685" s="20" t="b">
        <f t="shared" si="6"/>
        <v>0</v>
      </c>
      <c r="AI685" s="20" t="b">
        <f t="shared" si="7"/>
        <v>0</v>
      </c>
      <c r="AJ685" s="20"/>
      <c r="AK685" s="20"/>
      <c r="AL685" s="20"/>
      <c r="AM685" s="20"/>
      <c r="AN685" s="20"/>
      <c r="AO685" s="20"/>
      <c r="AP685" s="20"/>
      <c r="AQ685" s="20"/>
      <c r="AR685" s="23"/>
      <c r="AS685" s="23"/>
      <c r="AT685" s="23"/>
      <c r="AU685" s="23"/>
      <c r="AV685" s="23"/>
    </row>
    <row r="686" ht="15.75" customHeight="1">
      <c r="A686" s="17" t="str">
        <f t="shared" si="1"/>
        <v>Zimbabwe-Africa2007</v>
      </c>
      <c r="B686" s="17" t="s">
        <v>143</v>
      </c>
      <c r="C686" s="18" t="s">
        <v>75</v>
      </c>
      <c r="D686" s="19" t="s">
        <v>86</v>
      </c>
      <c r="E686" s="17"/>
      <c r="F686" s="18"/>
      <c r="G686" s="18"/>
      <c r="H686" s="18"/>
      <c r="I686" s="20">
        <f t="array" ref="I686:J686">IFNA(VLOOKUP(A686,ENERGY!$A$2:$F$2692,{5,6},0),0)</f>
        <v>0</v>
      </c>
      <c r="J686" s="20">
        <v>0.0</v>
      </c>
      <c r="K686" s="20">
        <f t="array" ref="K686:S686">VLOOKUP(A686,'HUMAN RESOURCES'!$A$2:$M$2692,{2,3,4,5,6,7,8,9,10},0)</f>
        <v>0.032</v>
      </c>
      <c r="L686" s="20">
        <v>0.058</v>
      </c>
      <c r="M686" s="20">
        <v>46.0</v>
      </c>
      <c r="N686" s="20">
        <v>47.0</v>
      </c>
      <c r="O686" s="20">
        <v>0.415</v>
      </c>
      <c r="P686" s="20">
        <v>0.546</v>
      </c>
      <c r="Q686" s="20">
        <v>0.038</v>
      </c>
      <c r="R686" s="20">
        <v>1.274016E7</v>
      </c>
      <c r="S686" s="20">
        <v>0.337</v>
      </c>
      <c r="T686" s="20">
        <f t="array" ref="T686:U686">VLOOKUP(A686,TOURISM!$A$2:$F$2692,{3,6},0)</f>
        <v>365000000</v>
      </c>
      <c r="U686" s="20"/>
      <c r="V686" s="20">
        <f t="array" ref="V686:AA686">VLOOKUP(A686,BUSINESS!$A$2:$J$2692,{4,5,6,7,8,9},0)</f>
        <v>0.514</v>
      </c>
      <c r="W686" s="20">
        <v>97.0</v>
      </c>
      <c r="X686" s="20"/>
      <c r="Y686" s="20">
        <v>256.0</v>
      </c>
      <c r="Z686" s="20">
        <v>0.109</v>
      </c>
      <c r="AA686" s="20">
        <v>0.096</v>
      </c>
      <c r="AB686" s="20"/>
      <c r="AC686" s="20"/>
      <c r="AD686" s="20"/>
      <c r="AE686" s="20"/>
      <c r="AF686" s="22" t="b">
        <f t="shared" si="4"/>
        <v>0</v>
      </c>
      <c r="AG686" s="20" t="b">
        <f t="shared" si="5"/>
        <v>0</v>
      </c>
      <c r="AH686" s="20" t="b">
        <f t="shared" si="6"/>
        <v>0</v>
      </c>
      <c r="AI686" s="20" t="b">
        <f t="shared" si="7"/>
        <v>0</v>
      </c>
      <c r="AJ686" s="20"/>
      <c r="AK686" s="20"/>
      <c r="AL686" s="20"/>
      <c r="AM686" s="20"/>
      <c r="AN686" s="20"/>
      <c r="AO686" s="20"/>
      <c r="AP686" s="20"/>
      <c r="AQ686" s="20"/>
      <c r="AR686" s="23"/>
      <c r="AS686" s="23"/>
      <c r="AT686" s="23"/>
      <c r="AU686" s="23"/>
      <c r="AV686" s="23"/>
    </row>
    <row r="687" ht="15.75" customHeight="1">
      <c r="A687" s="17" t="str">
        <f t="shared" si="1"/>
        <v>Zimbabwe-Africa2008</v>
      </c>
      <c r="B687" s="17" t="s">
        <v>143</v>
      </c>
      <c r="C687" s="18" t="s">
        <v>75</v>
      </c>
      <c r="D687" s="19" t="s">
        <v>87</v>
      </c>
      <c r="E687" s="17"/>
      <c r="F687" s="18"/>
      <c r="G687" s="18"/>
      <c r="H687" s="18"/>
      <c r="I687" s="20">
        <f t="array" ref="I687:J687">IFNA(VLOOKUP(A687,ENERGY!$A$2:$F$2692,{5,6},0),0)</f>
        <v>9269</v>
      </c>
      <c r="J687" s="20">
        <v>9927.0</v>
      </c>
      <c r="K687" s="20">
        <f t="array" ref="K687:S687">VLOOKUP(A687,'HUMAN RESOURCES'!$A$2:$M$2692,{2,3,4,5,6,7,8,9,10},0)</f>
        <v>0.032</v>
      </c>
      <c r="L687" s="20">
        <v>0.058</v>
      </c>
      <c r="M687" s="20">
        <v>49.0</v>
      </c>
      <c r="N687" s="20">
        <v>49.0</v>
      </c>
      <c r="O687" s="20">
        <v>0.416</v>
      </c>
      <c r="P687" s="20">
        <v>0.545</v>
      </c>
      <c r="Q687" s="20">
        <v>0.039</v>
      </c>
      <c r="R687" s="20">
        <v>1.2784041E7</v>
      </c>
      <c r="S687" s="20">
        <v>0.336</v>
      </c>
      <c r="T687" s="20">
        <f t="array" ref="T687:U687">VLOOKUP(A687,TOURISM!$A$2:$F$2692,{3,6},0)</f>
        <v>294000000</v>
      </c>
      <c r="U687" s="20"/>
      <c r="V687" s="20">
        <f t="array" ref="V687:AA687">VLOOKUP(A687,BUSINESS!$A$2:$J$2692,{4,5,6,7,8,9},0)</f>
        <v>0.684</v>
      </c>
      <c r="W687" s="20">
        <v>97.0</v>
      </c>
      <c r="X687" s="20"/>
      <c r="Y687" s="20">
        <v>256.0</v>
      </c>
      <c r="Z687" s="20">
        <v>0.114</v>
      </c>
      <c r="AA687" s="20">
        <v>0.129</v>
      </c>
      <c r="AB687" s="20"/>
      <c r="AC687" s="20">
        <f t="shared" ref="AC687:AC688" si="222">I687/R687</f>
        <v>0.0007250446084</v>
      </c>
      <c r="AD687" s="20">
        <f t="shared" ref="AD687:AD688" si="223">J687/R687</f>
        <v>0.0007765150315</v>
      </c>
      <c r="AE687" s="20"/>
      <c r="AF687" s="22" t="b">
        <f t="shared" si="4"/>
        <v>0</v>
      </c>
      <c r="AG687" s="20" t="b">
        <f t="shared" si="5"/>
        <v>0</v>
      </c>
      <c r="AH687" s="20" t="b">
        <f t="shared" si="6"/>
        <v>0</v>
      </c>
      <c r="AI687" s="20" t="b">
        <f t="shared" si="7"/>
        <v>0</v>
      </c>
      <c r="AJ687" s="20"/>
      <c r="AK687" s="20"/>
      <c r="AL687" s="20"/>
      <c r="AM687" s="20"/>
      <c r="AN687" s="20"/>
      <c r="AO687" s="20"/>
      <c r="AP687" s="20"/>
      <c r="AQ687" s="20"/>
      <c r="AR687" s="23"/>
      <c r="AS687" s="23"/>
      <c r="AT687" s="23"/>
      <c r="AU687" s="23"/>
      <c r="AV687" s="23"/>
    </row>
    <row r="688" ht="15.75" customHeight="1">
      <c r="A688" s="17" t="str">
        <f t="shared" si="1"/>
        <v>Zimbabwe-Africa2009</v>
      </c>
      <c r="B688" s="17" t="s">
        <v>143</v>
      </c>
      <c r="C688" s="18" t="s">
        <v>75</v>
      </c>
      <c r="D688" s="19" t="s">
        <v>88</v>
      </c>
      <c r="E688" s="17"/>
      <c r="F688" s="18"/>
      <c r="G688" s="18"/>
      <c r="H688" s="18"/>
      <c r="I688" s="20">
        <f t="array" ref="I688:J688">IFNA(VLOOKUP(A688,ENERGY!$A$2:$F$2692,{5,6},0),0)</f>
        <v>9438</v>
      </c>
      <c r="J688" s="20">
        <v>10213.0</v>
      </c>
      <c r="K688" s="20">
        <f t="array" ref="K688:S688">VLOOKUP(A688,'HUMAN RESOURCES'!$A$2:$M$2692,{2,3,4,5,6,7,8,9,10},0)</f>
        <v>0.032</v>
      </c>
      <c r="L688" s="20">
        <v>0.059</v>
      </c>
      <c r="M688" s="20">
        <v>51.0</v>
      </c>
      <c r="N688" s="20">
        <v>51.0</v>
      </c>
      <c r="O688" s="20">
        <v>0.415</v>
      </c>
      <c r="P688" s="20">
        <v>0.546</v>
      </c>
      <c r="Q688" s="20">
        <v>0.04</v>
      </c>
      <c r="R688" s="20">
        <v>1.2888918E7</v>
      </c>
      <c r="S688" s="20">
        <v>0.334</v>
      </c>
      <c r="T688" s="20">
        <f t="array" ref="T688:U688">VLOOKUP(A688,TOURISM!$A$2:$F$2692,{3,6},0)</f>
        <v>523000000</v>
      </c>
      <c r="U688" s="20"/>
      <c r="V688" s="20">
        <f t="array" ref="V688:AA688">VLOOKUP(A688,BUSINESS!$A$2:$J$2692,{4,5,6,7,8,9},0)</f>
        <v>0.382</v>
      </c>
      <c r="W688" s="20">
        <v>97.0</v>
      </c>
      <c r="X688" s="20"/>
      <c r="Y688" s="20">
        <v>270.0</v>
      </c>
      <c r="Z688" s="20">
        <v>0.114</v>
      </c>
      <c r="AA688" s="20">
        <v>0.31</v>
      </c>
      <c r="AB688" s="20"/>
      <c r="AC688" s="20">
        <f t="shared" si="222"/>
        <v>0.0007322569668</v>
      </c>
      <c r="AD688" s="20">
        <f t="shared" si="223"/>
        <v>0.0007923861413</v>
      </c>
      <c r="AE688" s="20"/>
      <c r="AF688" s="22" t="b">
        <f t="shared" si="4"/>
        <v>0</v>
      </c>
      <c r="AG688" s="20" t="b">
        <f t="shared" si="5"/>
        <v>0</v>
      </c>
      <c r="AH688" s="20" t="b">
        <f t="shared" si="6"/>
        <v>0</v>
      </c>
      <c r="AI688" s="20" t="b">
        <f t="shared" si="7"/>
        <v>0</v>
      </c>
      <c r="AJ688" s="20"/>
      <c r="AK688" s="20"/>
      <c r="AL688" s="20"/>
      <c r="AM688" s="20"/>
      <c r="AN688" s="20"/>
      <c r="AO688" s="20"/>
      <c r="AP688" s="20"/>
      <c r="AQ688" s="20"/>
      <c r="AR688" s="23"/>
      <c r="AS688" s="23"/>
      <c r="AT688" s="23"/>
      <c r="AU688" s="23"/>
      <c r="AV688" s="23"/>
    </row>
    <row r="689" ht="15.75" customHeight="1">
      <c r="A689" s="17" t="str">
        <f t="shared" si="1"/>
        <v>Zimbabwe-Africa2010</v>
      </c>
      <c r="B689" s="17" t="s">
        <v>143</v>
      </c>
      <c r="C689" s="18" t="s">
        <v>75</v>
      </c>
      <c r="D689" s="19" t="s">
        <v>89</v>
      </c>
      <c r="E689" s="17"/>
      <c r="F689" s="18"/>
      <c r="G689" s="18"/>
      <c r="H689" s="18"/>
      <c r="I689" s="20">
        <f t="array" ref="I689:J689">IFNA(VLOOKUP(A689,ENERGY!$A$2:$F$2692,{5,6},0),0)</f>
        <v>0</v>
      </c>
      <c r="J689" s="20">
        <v>0.0</v>
      </c>
      <c r="K689" s="20">
        <f t="array" ref="K689:S689">VLOOKUP(A689,'HUMAN RESOURCES'!$A$2:$M$2692,{2,3,4,5,6,7,8,9,10},0)</f>
        <v>0.032</v>
      </c>
      <c r="L689" s="20">
        <v>0.059</v>
      </c>
      <c r="M689" s="20">
        <v>54.0</v>
      </c>
      <c r="N689" s="20">
        <v>53.0</v>
      </c>
      <c r="O689" s="20">
        <v>0.412</v>
      </c>
      <c r="P689" s="20">
        <v>0.548</v>
      </c>
      <c r="Q689" s="20">
        <v>0.04</v>
      </c>
      <c r="R689" s="20">
        <v>1.3076978E7</v>
      </c>
      <c r="S689" s="20">
        <v>0.332</v>
      </c>
      <c r="T689" s="20">
        <f t="array" ref="T689:U689">VLOOKUP(A689,TOURISM!$A$2:$F$2692,{3,6},0)</f>
        <v>634000000</v>
      </c>
      <c r="U689" s="20"/>
      <c r="V689" s="20">
        <f t="array" ref="V689:AA689">VLOOKUP(A689,BUSINESS!$A$2:$J$2692,{4,5,6,7,8,9},0)</f>
        <v>0.391</v>
      </c>
      <c r="W689" s="20">
        <v>90.0</v>
      </c>
      <c r="X689" s="20"/>
      <c r="Y689" s="20">
        <v>242.0</v>
      </c>
      <c r="Z689" s="20">
        <v>0.115</v>
      </c>
      <c r="AA689" s="20">
        <v>0.589</v>
      </c>
      <c r="AB689" s="20"/>
      <c r="AC689" s="20"/>
      <c r="AD689" s="20"/>
      <c r="AE689" s="20"/>
      <c r="AF689" s="22" t="b">
        <f t="shared" si="4"/>
        <v>0</v>
      </c>
      <c r="AG689" s="20" t="b">
        <f t="shared" si="5"/>
        <v>0</v>
      </c>
      <c r="AH689" s="20" t="b">
        <f t="shared" si="6"/>
        <v>0</v>
      </c>
      <c r="AI689" s="20" t="b">
        <f t="shared" si="7"/>
        <v>0</v>
      </c>
      <c r="AJ689" s="20"/>
      <c r="AK689" s="20"/>
      <c r="AL689" s="20"/>
      <c r="AM689" s="20"/>
      <c r="AN689" s="20"/>
      <c r="AO689" s="20"/>
      <c r="AP689" s="20"/>
      <c r="AQ689" s="20"/>
      <c r="AR689" s="23"/>
      <c r="AS689" s="23"/>
      <c r="AT689" s="23"/>
      <c r="AU689" s="23"/>
      <c r="AV689" s="23"/>
    </row>
    <row r="690" ht="15.75" customHeight="1">
      <c r="A690" s="17" t="str">
        <f t="shared" si="1"/>
        <v>Zimbabwe-Africa2011</v>
      </c>
      <c r="B690" s="17" t="s">
        <v>143</v>
      </c>
      <c r="C690" s="18" t="s">
        <v>75</v>
      </c>
      <c r="D690" s="19" t="s">
        <v>90</v>
      </c>
      <c r="E690" s="17"/>
      <c r="F690" s="18"/>
      <c r="G690" s="18"/>
      <c r="H690" s="18"/>
      <c r="I690" s="20">
        <f t="array" ref="I690:J690">IFNA(VLOOKUP(A690,ENERGY!$A$2:$F$2692,{5,6},0),0)</f>
        <v>9685</v>
      </c>
      <c r="J690" s="20">
        <v>10774.0</v>
      </c>
      <c r="K690" s="20">
        <f t="array" ref="K690:S690">VLOOKUP(A690,'HUMAN RESOURCES'!$A$2:$M$2692,{2,3,4,5,6,7,8,9,10},0)</f>
        <v>0.032</v>
      </c>
      <c r="L690" s="20">
        <v>0.058</v>
      </c>
      <c r="M690" s="20">
        <v>56.0</v>
      </c>
      <c r="N690" s="20">
        <v>55.0</v>
      </c>
      <c r="O690" s="20">
        <v>0.408</v>
      </c>
      <c r="P690" s="20">
        <v>0.552</v>
      </c>
      <c r="Q690" s="20">
        <v>0.04</v>
      </c>
      <c r="R690" s="20">
        <v>1.3358738E7</v>
      </c>
      <c r="S690" s="20">
        <v>0.33</v>
      </c>
      <c r="T690" s="20">
        <f t="array" ref="T690:U690">VLOOKUP(A690,TOURISM!$A$2:$F$2692,{3,6},0)</f>
        <v>664000000</v>
      </c>
      <c r="U690" s="20"/>
      <c r="V690" s="20">
        <f t="array" ref="V690:AA690">VLOOKUP(A690,BUSINESS!$A$2:$J$2692,{4,5,6,7,8,9},0)</f>
        <v>0.343</v>
      </c>
      <c r="W690" s="20">
        <v>90.0</v>
      </c>
      <c r="X690" s="20"/>
      <c r="Y690" s="20">
        <v>242.0</v>
      </c>
      <c r="Z690" s="20">
        <v>0.157</v>
      </c>
      <c r="AA690" s="20">
        <v>0.689</v>
      </c>
      <c r="AB690" s="20"/>
      <c r="AC690" s="20">
        <f t="shared" ref="AC690:AC691" si="224">I690/R690</f>
        <v>0.0007249936334</v>
      </c>
      <c r="AD690" s="20">
        <f t="shared" ref="AD690:AD691" si="225">J690/R690</f>
        <v>0.0008065133099</v>
      </c>
      <c r="AE690" s="20"/>
      <c r="AF690" s="22" t="b">
        <f t="shared" si="4"/>
        <v>0</v>
      </c>
      <c r="AG690" s="20" t="b">
        <f t="shared" si="5"/>
        <v>0</v>
      </c>
      <c r="AH690" s="20" t="b">
        <f t="shared" si="6"/>
        <v>0</v>
      </c>
      <c r="AI690" s="20" t="b">
        <f t="shared" si="7"/>
        <v>0</v>
      </c>
      <c r="AJ690" s="20"/>
      <c r="AK690" s="20"/>
      <c r="AL690" s="20"/>
      <c r="AM690" s="20"/>
      <c r="AN690" s="20"/>
      <c r="AO690" s="20"/>
      <c r="AP690" s="20"/>
      <c r="AQ690" s="20"/>
      <c r="AR690" s="23"/>
      <c r="AS690" s="23"/>
      <c r="AT690" s="23"/>
      <c r="AU690" s="23"/>
      <c r="AV690" s="23"/>
    </row>
    <row r="691" ht="15.75" customHeight="1">
      <c r="A691" s="17" t="str">
        <f t="shared" si="1"/>
        <v>Zimbabwe-Africa2012</v>
      </c>
      <c r="B691" s="17" t="s">
        <v>143</v>
      </c>
      <c r="C691" s="18" t="s">
        <v>75</v>
      </c>
      <c r="D691" s="19" t="s">
        <v>91</v>
      </c>
      <c r="E691" s="17"/>
      <c r="F691" s="18"/>
      <c r="G691" s="18"/>
      <c r="H691" s="18"/>
      <c r="I691" s="20">
        <f t="array" ref="I691:J691">IFNA(VLOOKUP(A691,ENERGY!$A$2:$F$2692,{5,6},0),0)</f>
        <v>9500</v>
      </c>
      <c r="J691" s="20">
        <v>10627.0</v>
      </c>
      <c r="K691" s="20">
        <f t="array" ref="K691:S691">VLOOKUP(A691,'HUMAN RESOURCES'!$A$2:$M$2692,{2,3,4,5,6,7,8,9,10},0)</f>
        <v>0.032</v>
      </c>
      <c r="L691" s="20">
        <v>0.055</v>
      </c>
      <c r="M691" s="20">
        <v>59.0</v>
      </c>
      <c r="N691" s="20">
        <v>57.0</v>
      </c>
      <c r="O691" s="20">
        <v>0.402</v>
      </c>
      <c r="P691" s="20">
        <v>0.558</v>
      </c>
      <c r="Q691" s="20">
        <v>0.039</v>
      </c>
      <c r="R691" s="20">
        <v>1.3724317E7</v>
      </c>
      <c r="S691" s="20">
        <v>0.328</v>
      </c>
      <c r="T691" s="20">
        <f t="array" ref="T691:U691">VLOOKUP(A691,TOURISM!$A$2:$F$2692,{3,6},0)</f>
        <v>749000000</v>
      </c>
      <c r="U691" s="20"/>
      <c r="V691" s="20">
        <f t="array" ref="V691:AA691">VLOOKUP(A691,BUSINESS!$A$2:$J$2692,{4,5,6,7,8,9},0)</f>
        <v>0.345</v>
      </c>
      <c r="W691" s="20">
        <v>90.0</v>
      </c>
      <c r="X691" s="20">
        <v>168.0</v>
      </c>
      <c r="Y691" s="20">
        <v>242.0</v>
      </c>
      <c r="Z691" s="20">
        <v>0.171</v>
      </c>
      <c r="AA691" s="20">
        <v>0.919</v>
      </c>
      <c r="AB691" s="20"/>
      <c r="AC691" s="20">
        <f t="shared" si="224"/>
        <v>0.0006922020236</v>
      </c>
      <c r="AD691" s="20">
        <f t="shared" si="225"/>
        <v>0.0007743190426</v>
      </c>
      <c r="AE691" s="20"/>
      <c r="AF691" s="22" t="b">
        <f t="shared" si="4"/>
        <v>0</v>
      </c>
      <c r="AG691" s="20" t="b">
        <f t="shared" si="5"/>
        <v>0</v>
      </c>
      <c r="AH691" s="20" t="b">
        <f t="shared" si="6"/>
        <v>0</v>
      </c>
      <c r="AI691" s="20" t="b">
        <f t="shared" si="7"/>
        <v>0</v>
      </c>
      <c r="AJ691" s="20"/>
      <c r="AK691" s="20"/>
      <c r="AL691" s="20"/>
      <c r="AM691" s="20"/>
      <c r="AN691" s="20"/>
      <c r="AO691" s="20"/>
      <c r="AP691" s="20"/>
      <c r="AQ691" s="20"/>
      <c r="AR691" s="23"/>
      <c r="AS691" s="23"/>
      <c r="AT691" s="23"/>
      <c r="AU691" s="23"/>
      <c r="AV691" s="23"/>
    </row>
    <row r="692" ht="15.75" customHeight="1">
      <c r="A692" s="17" t="str">
        <f t="shared" si="1"/>
        <v>Afghanistan-Asia2000</v>
      </c>
      <c r="B692" s="17" t="s">
        <v>144</v>
      </c>
      <c r="C692" s="18" t="s">
        <v>145</v>
      </c>
      <c r="D692" s="19" t="s">
        <v>76</v>
      </c>
      <c r="E692" s="17">
        <v>6.3101272E7</v>
      </c>
      <c r="F692" s="18"/>
      <c r="G692" s="18"/>
      <c r="H692" s="18"/>
      <c r="I692" s="20" t="str">
        <f t="array" ref="I692:J692">IFNA(VLOOKUP(A692,ENERGY!$A$2:$F$2692,{5,6},0),0)</f>
        <v/>
      </c>
      <c r="J692" s="20"/>
      <c r="K692" s="20">
        <f t="array" ref="K692:S692">VLOOKUP(A692,'HUMAN RESOURCES'!$A$2:$M$2692,{2,3,4,5,6,7,8,9,10},0)</f>
        <v>0.05</v>
      </c>
      <c r="L692" s="20">
        <v>0.095</v>
      </c>
      <c r="M692" s="20">
        <v>56.0</v>
      </c>
      <c r="N692" s="20">
        <v>54.0</v>
      </c>
      <c r="O692" s="20">
        <v>0.495</v>
      </c>
      <c r="P692" s="20">
        <v>0.485</v>
      </c>
      <c r="Q692" s="20">
        <v>0.02</v>
      </c>
      <c r="R692" s="20">
        <v>2.059536E7</v>
      </c>
      <c r="S692" s="20">
        <v>0.213</v>
      </c>
      <c r="T692" s="20" t="str">
        <f t="array" ref="T692:U692">VLOOKUP(A692,TOURISM!$A$2:$F$2692,{3,6},0)</f>
        <v/>
      </c>
      <c r="U692" s="20"/>
      <c r="V692" s="20" t="str">
        <f t="array" ref="V692:AA692">VLOOKUP(A692,BUSINESS!$A$2:$J$2692,{4,5,6,7,8,9},0)</f>
        <v/>
      </c>
      <c r="W692" s="20"/>
      <c r="X692" s="20"/>
      <c r="Y692" s="20"/>
      <c r="Z692" s="20"/>
      <c r="AA692" s="20"/>
      <c r="AB692" s="21">
        <f t="shared" ref="AB692:AB1094" si="226">E692/R692</f>
        <v>3.063858656</v>
      </c>
      <c r="AC692" s="20"/>
      <c r="AD692" s="20"/>
      <c r="AE692" s="20"/>
      <c r="AF692" s="22" t="b">
        <f t="shared" si="4"/>
        <v>0</v>
      </c>
      <c r="AG692" s="20" t="b">
        <f t="shared" si="5"/>
        <v>0</v>
      </c>
      <c r="AH692" s="20" t="b">
        <f t="shared" si="6"/>
        <v>0</v>
      </c>
      <c r="AI692" s="20" t="b">
        <f t="shared" si="7"/>
        <v>0</v>
      </c>
      <c r="AJ692" s="20"/>
      <c r="AK692" s="20"/>
      <c r="AL692" s="20"/>
      <c r="AM692" s="20"/>
      <c r="AN692" s="20"/>
      <c r="AO692" s="20"/>
      <c r="AP692" s="20"/>
      <c r="AQ692" s="20"/>
      <c r="AR692" s="23"/>
      <c r="AS692" s="23"/>
      <c r="AT692" s="23"/>
      <c r="AU692" s="23"/>
      <c r="AV692" s="23"/>
    </row>
    <row r="693" ht="15.75" customHeight="1">
      <c r="A693" s="17" t="str">
        <f t="shared" si="1"/>
        <v>Afghanistan-Asia2001</v>
      </c>
      <c r="B693" s="17" t="s">
        <v>144</v>
      </c>
      <c r="C693" s="18" t="s">
        <v>145</v>
      </c>
      <c r="D693" s="19" t="s">
        <v>77</v>
      </c>
      <c r="E693" s="17">
        <v>6.7512715E7</v>
      </c>
      <c r="F693" s="18"/>
      <c r="G693" s="18"/>
      <c r="H693" s="18"/>
      <c r="I693" s="20" t="str">
        <f t="array" ref="I693:J693">IFNA(VLOOKUP(A693,ENERGY!$A$2:$F$2692,{5,6},0),0)</f>
        <v/>
      </c>
      <c r="J693" s="20"/>
      <c r="K693" s="20">
        <f t="array" ref="K693:S693">VLOOKUP(A693,'HUMAN RESOURCES'!$A$2:$M$2692,{2,3,4,5,6,7,8,9,10},0)</f>
        <v>0.049</v>
      </c>
      <c r="L693" s="20">
        <v>0.093</v>
      </c>
      <c r="M693" s="20">
        <v>56.0</v>
      </c>
      <c r="N693" s="20">
        <v>54.0</v>
      </c>
      <c r="O693" s="20">
        <v>0.495</v>
      </c>
      <c r="P693" s="20">
        <v>0.484</v>
      </c>
      <c r="Q693" s="20">
        <v>0.02</v>
      </c>
      <c r="R693" s="20">
        <v>2.1347782E7</v>
      </c>
      <c r="S693" s="20">
        <v>0.216</v>
      </c>
      <c r="T693" s="20" t="str">
        <f t="array" ref="T693:U693">VLOOKUP(A693,TOURISM!$A$2:$F$2692,{3,6},0)</f>
        <v/>
      </c>
      <c r="U693" s="20"/>
      <c r="V693" s="20" t="str">
        <f t="array" ref="V693:AA693">VLOOKUP(A693,BUSINESS!$A$2:$J$2692,{4,5,6,7,8,9},0)</f>
        <v/>
      </c>
      <c r="W693" s="20"/>
      <c r="X693" s="20"/>
      <c r="Y693" s="20"/>
      <c r="Z693" s="20">
        <v>0.0</v>
      </c>
      <c r="AA693" s="20"/>
      <c r="AB693" s="21">
        <f t="shared" si="226"/>
        <v>3.162516602</v>
      </c>
      <c r="AC693" s="20"/>
      <c r="AD693" s="20"/>
      <c r="AE693" s="20"/>
      <c r="AF693" s="22" t="b">
        <f t="shared" si="4"/>
        <v>0</v>
      </c>
      <c r="AG693" s="20" t="b">
        <f t="shared" si="5"/>
        <v>0</v>
      </c>
      <c r="AH693" s="20" t="b">
        <f t="shared" si="6"/>
        <v>0</v>
      </c>
      <c r="AI693" s="20" t="b">
        <f t="shared" si="7"/>
        <v>0</v>
      </c>
      <c r="AJ693" s="20"/>
      <c r="AK693" s="20"/>
      <c r="AL693" s="20"/>
      <c r="AM693" s="20"/>
      <c r="AN693" s="20"/>
      <c r="AO693" s="20"/>
      <c r="AP693" s="20"/>
      <c r="AQ693" s="20"/>
      <c r="AR693" s="23"/>
      <c r="AS693" s="23"/>
      <c r="AT693" s="23"/>
      <c r="AU693" s="23"/>
      <c r="AV693" s="23"/>
    </row>
    <row r="694" ht="15.75" customHeight="1">
      <c r="A694" s="17" t="str">
        <f t="shared" si="1"/>
        <v>Afghanistan-Asia2002</v>
      </c>
      <c r="B694" s="17" t="s">
        <v>144</v>
      </c>
      <c r="C694" s="18" t="s">
        <v>145</v>
      </c>
      <c r="D694" s="19" t="s">
        <v>79</v>
      </c>
      <c r="E694" s="17">
        <v>7.2259046E7</v>
      </c>
      <c r="F694" s="18">
        <v>0.089</v>
      </c>
      <c r="G694" s="18">
        <v>14.0</v>
      </c>
      <c r="H694" s="18"/>
      <c r="I694" s="20" t="str">
        <f t="array" ref="I694:J694">IFNA(VLOOKUP(A694,ENERGY!$A$2:$F$2692,{5,6},0),0)</f>
        <v/>
      </c>
      <c r="J694" s="20">
        <v>8236.0</v>
      </c>
      <c r="K694" s="20">
        <f t="array" ref="K694:S694">VLOOKUP(A694,'HUMAN RESOURCES'!$A$2:$M$2692,{2,3,4,5,6,7,8,9,10},0)</f>
        <v>0.048</v>
      </c>
      <c r="L694" s="20">
        <v>0.091</v>
      </c>
      <c r="M694" s="20">
        <v>57.0</v>
      </c>
      <c r="N694" s="20">
        <v>55.0</v>
      </c>
      <c r="O694" s="20">
        <v>0.495</v>
      </c>
      <c r="P694" s="20">
        <v>0.485</v>
      </c>
      <c r="Q694" s="20">
        <v>0.02</v>
      </c>
      <c r="R694" s="20">
        <v>2.2202806E7</v>
      </c>
      <c r="S694" s="20">
        <v>0.219</v>
      </c>
      <c r="T694" s="20" t="str">
        <f t="array" ref="T694:U694">VLOOKUP(A694,TOURISM!$A$2:$F$2692,{3,6},0)</f>
        <v/>
      </c>
      <c r="U694" s="20"/>
      <c r="V694" s="20" t="str">
        <f t="array" ref="V694:AA694">VLOOKUP(A694,BUSINESS!$A$2:$J$2692,{4,5,6,7,8,9},0)</f>
        <v/>
      </c>
      <c r="W694" s="20"/>
      <c r="X694" s="20"/>
      <c r="Y694" s="20"/>
      <c r="Z694" s="20">
        <v>0.0</v>
      </c>
      <c r="AA694" s="20">
        <v>0.001</v>
      </c>
      <c r="AB694" s="21">
        <f t="shared" si="226"/>
        <v>3.254500625</v>
      </c>
      <c r="AC694" s="20"/>
      <c r="AD694" s="20">
        <f t="shared" ref="AD694:AD697" si="227">J694/R694</f>
        <v>0.000370944105</v>
      </c>
      <c r="AE694" s="20"/>
      <c r="AF694" s="22" t="b">
        <f t="shared" si="4"/>
        <v>0</v>
      </c>
      <c r="AG694" s="20" t="b">
        <f t="shared" si="5"/>
        <v>0</v>
      </c>
      <c r="AH694" s="20" t="b">
        <f t="shared" si="6"/>
        <v>0</v>
      </c>
      <c r="AI694" s="20" t="b">
        <f t="shared" si="7"/>
        <v>0</v>
      </c>
      <c r="AJ694" s="20"/>
      <c r="AK694" s="20"/>
      <c r="AL694" s="20"/>
      <c r="AM694" s="20"/>
      <c r="AN694" s="20"/>
      <c r="AO694" s="20"/>
      <c r="AP694" s="20"/>
      <c r="AQ694" s="20"/>
      <c r="AR694" s="23"/>
      <c r="AS694" s="23"/>
      <c r="AT694" s="23"/>
      <c r="AU694" s="23"/>
      <c r="AV694" s="23"/>
    </row>
    <row r="695" ht="15.75" customHeight="1">
      <c r="A695" s="17" t="str">
        <f t="shared" si="1"/>
        <v>Afghanistan-Asia2003</v>
      </c>
      <c r="B695" s="17" t="s">
        <v>144</v>
      </c>
      <c r="C695" s="18" t="s">
        <v>145</v>
      </c>
      <c r="D695" s="19" t="s">
        <v>81</v>
      </c>
      <c r="E695" s="17">
        <v>7.6553443E7</v>
      </c>
      <c r="F695" s="18">
        <v>0.1</v>
      </c>
      <c r="G695" s="18">
        <v>18.0</v>
      </c>
      <c r="H695" s="18"/>
      <c r="I695" s="20" t="str">
        <f t="array" ref="I695:J695">IFNA(VLOOKUP(A695,ENERGY!$A$2:$F$2692,{5,6},0),0)</f>
        <v/>
      </c>
      <c r="J695" s="20">
        <v>6524.0</v>
      </c>
      <c r="K695" s="20">
        <f t="array" ref="K695:S695">VLOOKUP(A695,'HUMAN RESOURCES'!$A$2:$M$2692,{2,3,4,5,6,7,8,9,10},0)</f>
        <v>0.047</v>
      </c>
      <c r="L695" s="20">
        <v>0.088</v>
      </c>
      <c r="M695" s="20">
        <v>57.0</v>
      </c>
      <c r="N695" s="20">
        <v>55.0</v>
      </c>
      <c r="O695" s="20">
        <v>0.494</v>
      </c>
      <c r="P695" s="20">
        <v>0.485</v>
      </c>
      <c r="Q695" s="20">
        <v>0.02</v>
      </c>
      <c r="R695" s="20">
        <v>2.3116142E7</v>
      </c>
      <c r="S695" s="20">
        <v>0.222</v>
      </c>
      <c r="T695" s="20" t="str">
        <f t="array" ref="T695:U695">VLOOKUP(A695,TOURISM!$A$2:$F$2692,{3,6},0)</f>
        <v/>
      </c>
      <c r="U695" s="20"/>
      <c r="V695" s="20" t="str">
        <f t="array" ref="V695:AA695">VLOOKUP(A695,BUSINESS!$A$2:$J$2692,{4,5,6,7,8,9},0)</f>
        <v/>
      </c>
      <c r="W695" s="20"/>
      <c r="X695" s="20"/>
      <c r="Y695" s="20"/>
      <c r="Z695" s="20">
        <v>0.001</v>
      </c>
      <c r="AA695" s="20">
        <v>0.009</v>
      </c>
      <c r="AB695" s="21">
        <f t="shared" si="226"/>
        <v>3.311687694</v>
      </c>
      <c r="AC695" s="20"/>
      <c r="AD695" s="20">
        <f t="shared" si="227"/>
        <v>0.0002822270256</v>
      </c>
      <c r="AE695" s="20"/>
      <c r="AF695" s="22" t="b">
        <f t="shared" si="4"/>
        <v>0</v>
      </c>
      <c r="AG695" s="20" t="b">
        <f t="shared" si="5"/>
        <v>0</v>
      </c>
      <c r="AH695" s="20" t="b">
        <f t="shared" si="6"/>
        <v>0</v>
      </c>
      <c r="AI695" s="20" t="b">
        <f t="shared" si="7"/>
        <v>0</v>
      </c>
      <c r="AJ695" s="20"/>
      <c r="AK695" s="20"/>
      <c r="AL695" s="20"/>
      <c r="AM695" s="20"/>
      <c r="AN695" s="20"/>
      <c r="AO695" s="20"/>
      <c r="AP695" s="20"/>
      <c r="AQ695" s="20"/>
      <c r="AR695" s="23"/>
      <c r="AS695" s="23"/>
      <c r="AT695" s="23"/>
      <c r="AU695" s="23"/>
      <c r="AV695" s="23"/>
    </row>
    <row r="696" ht="15.75" customHeight="1">
      <c r="A696" s="17" t="str">
        <f t="shared" si="1"/>
        <v>Afghanistan-Asia2004</v>
      </c>
      <c r="B696" s="17" t="s">
        <v>144</v>
      </c>
      <c r="C696" s="18" t="s">
        <v>145</v>
      </c>
      <c r="D696" s="19" t="s">
        <v>83</v>
      </c>
      <c r="E696" s="17">
        <v>7.6709305E7</v>
      </c>
      <c r="F696" s="18">
        <v>0.098</v>
      </c>
      <c r="G696" s="18">
        <v>19.0</v>
      </c>
      <c r="H696" s="18"/>
      <c r="I696" s="20" t="str">
        <f t="array" ref="I696:J696">IFNA(VLOOKUP(A696,ENERGY!$A$2:$F$2692,{5,6},0),0)</f>
        <v/>
      </c>
      <c r="J696" s="20">
        <v>3927.0</v>
      </c>
      <c r="K696" s="20">
        <f t="array" ref="K696:S696">VLOOKUP(A696,'HUMAN RESOURCES'!$A$2:$M$2692,{2,3,4,5,6,7,8,9,10},0)</f>
        <v>0.046</v>
      </c>
      <c r="L696" s="20">
        <v>0.086</v>
      </c>
      <c r="M696" s="20">
        <v>58.0</v>
      </c>
      <c r="N696" s="20">
        <v>55.0</v>
      </c>
      <c r="O696" s="20">
        <v>0.494</v>
      </c>
      <c r="P696" s="20">
        <v>0.486</v>
      </c>
      <c r="Q696" s="20">
        <v>0.02</v>
      </c>
      <c r="R696" s="20">
        <v>2.4018682E7</v>
      </c>
      <c r="S696" s="20">
        <v>0.226</v>
      </c>
      <c r="T696" s="20" t="str">
        <f t="array" ref="T696:U696">VLOOKUP(A696,TOURISM!$A$2:$F$2692,{3,6},0)</f>
        <v/>
      </c>
      <c r="U696" s="20"/>
      <c r="V696" s="20" t="str">
        <f t="array" ref="V696:AA696">VLOOKUP(A696,BUSINESS!$A$2:$J$2692,{4,5,6,7,8,9},0)</f>
        <v/>
      </c>
      <c r="W696" s="20">
        <v>9.0</v>
      </c>
      <c r="X696" s="20"/>
      <c r="Y696" s="20"/>
      <c r="Z696" s="20">
        <v>0.001</v>
      </c>
      <c r="AA696" s="20">
        <v>0.025</v>
      </c>
      <c r="AB696" s="21">
        <f t="shared" si="226"/>
        <v>3.193734985</v>
      </c>
      <c r="AC696" s="20"/>
      <c r="AD696" s="20">
        <f t="shared" si="227"/>
        <v>0.0001634977306</v>
      </c>
      <c r="AE696" s="20"/>
      <c r="AF696" s="22" t="b">
        <f t="shared" si="4"/>
        <v>0</v>
      </c>
      <c r="AG696" s="20" t="b">
        <f t="shared" si="5"/>
        <v>0</v>
      </c>
      <c r="AH696" s="20" t="b">
        <f t="shared" si="6"/>
        <v>0</v>
      </c>
      <c r="AI696" s="20" t="b">
        <f t="shared" si="7"/>
        <v>0</v>
      </c>
      <c r="AJ696" s="20"/>
      <c r="AK696" s="20"/>
      <c r="AL696" s="20"/>
      <c r="AM696" s="20"/>
      <c r="AN696" s="20"/>
      <c r="AO696" s="20"/>
      <c r="AP696" s="20"/>
      <c r="AQ696" s="20"/>
      <c r="AR696" s="23"/>
      <c r="AS696" s="23"/>
      <c r="AT696" s="23"/>
      <c r="AU696" s="23"/>
      <c r="AV696" s="23"/>
    </row>
    <row r="697" ht="15.75" customHeight="1">
      <c r="A697" s="17" t="str">
        <f t="shared" si="1"/>
        <v>Afghanistan-Asia2005</v>
      </c>
      <c r="B697" s="17" t="s">
        <v>144</v>
      </c>
      <c r="C697" s="18" t="s">
        <v>145</v>
      </c>
      <c r="D697" s="19" t="s">
        <v>84</v>
      </c>
      <c r="E697" s="17">
        <v>8.4617971E7</v>
      </c>
      <c r="F697" s="18">
        <v>0.092</v>
      </c>
      <c r="G697" s="18">
        <v>21.0</v>
      </c>
      <c r="H697" s="18"/>
      <c r="I697" s="20" t="str">
        <f t="array" ref="I697:J697">IFNA(VLOOKUP(A697,ENERGY!$A$2:$F$2692,{5,6},0),0)</f>
        <v/>
      </c>
      <c r="J697" s="20">
        <v>1991.0</v>
      </c>
      <c r="K697" s="20">
        <f t="array" ref="K697:S697">VLOOKUP(A697,'HUMAN RESOURCES'!$A$2:$M$2692,{2,3,4,5,6,7,8,9,10},0)</f>
        <v>0.045</v>
      </c>
      <c r="L697" s="20">
        <v>0.084</v>
      </c>
      <c r="M697" s="20">
        <v>58.0</v>
      </c>
      <c r="N697" s="20">
        <v>56.0</v>
      </c>
      <c r="O697" s="20">
        <v>0.493</v>
      </c>
      <c r="P697" s="20">
        <v>0.487</v>
      </c>
      <c r="Q697" s="20">
        <v>0.02</v>
      </c>
      <c r="R697" s="20">
        <v>2.4860855E7</v>
      </c>
      <c r="S697" s="20">
        <v>0.229</v>
      </c>
      <c r="T697" s="20" t="str">
        <f t="array" ref="T697:U697">VLOOKUP(A697,TOURISM!$A$2:$F$2692,{3,6},0)</f>
        <v/>
      </c>
      <c r="U697" s="20"/>
      <c r="V697" s="20">
        <f t="array" ref="V697:AA697">VLOOKUP(A697,BUSINESS!$A$2:$J$2692,{4,5,6,7,8,9},0)</f>
        <v>0.363</v>
      </c>
      <c r="W697" s="20">
        <v>9.0</v>
      </c>
      <c r="X697" s="20"/>
      <c r="Y697" s="20">
        <v>275.0</v>
      </c>
      <c r="Z697" s="20">
        <v>0.012</v>
      </c>
      <c r="AA697" s="20">
        <v>0.048</v>
      </c>
      <c r="AB697" s="21">
        <f t="shared" si="226"/>
        <v>3.403662947</v>
      </c>
      <c r="AC697" s="20"/>
      <c r="AD697" s="20">
        <f t="shared" si="227"/>
        <v>0.00008008574122</v>
      </c>
      <c r="AE697" s="20"/>
      <c r="AF697" s="22" t="b">
        <f t="shared" si="4"/>
        <v>0</v>
      </c>
      <c r="AG697" s="20" t="b">
        <f t="shared" si="5"/>
        <v>0</v>
      </c>
      <c r="AH697" s="20" t="b">
        <f t="shared" si="6"/>
        <v>0</v>
      </c>
      <c r="AI697" s="20" t="b">
        <f t="shared" si="7"/>
        <v>0</v>
      </c>
      <c r="AJ697" s="20"/>
      <c r="AK697" s="20"/>
      <c r="AL697" s="20"/>
      <c r="AM697" s="20"/>
      <c r="AN697" s="20"/>
      <c r="AO697" s="20"/>
      <c r="AP697" s="20"/>
      <c r="AQ697" s="20"/>
      <c r="AR697" s="23"/>
      <c r="AS697" s="23"/>
      <c r="AT697" s="23"/>
      <c r="AU697" s="23"/>
      <c r="AV697" s="23"/>
    </row>
    <row r="698" ht="15.75" customHeight="1">
      <c r="A698" s="17" t="str">
        <f t="shared" si="1"/>
        <v>Afghanistan-Asia2006</v>
      </c>
      <c r="B698" s="17" t="s">
        <v>144</v>
      </c>
      <c r="C698" s="18" t="s">
        <v>145</v>
      </c>
      <c r="D698" s="19" t="s">
        <v>85</v>
      </c>
      <c r="E698" s="17">
        <v>9.0148518E7</v>
      </c>
      <c r="F698" s="18">
        <v>0.091</v>
      </c>
      <c r="G698" s="18">
        <v>23.0</v>
      </c>
      <c r="H698" s="18">
        <v>0.18</v>
      </c>
      <c r="I698" s="20">
        <f t="array" ref="I698:J698">IFNA(VLOOKUP(A698,ENERGY!$A$2:$F$2692,{5,6},0),0)</f>
        <v>0</v>
      </c>
      <c r="J698" s="20">
        <v>0.0</v>
      </c>
      <c r="K698" s="20">
        <f t="array" ref="K698:S698">VLOOKUP(A698,'HUMAN RESOURCES'!$A$2:$M$2692,{2,3,4,5,6,7,8,9,10},0)</f>
        <v>0.044</v>
      </c>
      <c r="L698" s="20">
        <v>0.082</v>
      </c>
      <c r="M698" s="20">
        <v>59.0</v>
      </c>
      <c r="N698" s="20">
        <v>56.0</v>
      </c>
      <c r="O698" s="20">
        <v>0.493</v>
      </c>
      <c r="P698" s="20">
        <v>0.487</v>
      </c>
      <c r="Q698" s="20">
        <v>0.02</v>
      </c>
      <c r="R698" s="20">
        <v>2.5631282E7</v>
      </c>
      <c r="S698" s="20">
        <v>0.232</v>
      </c>
      <c r="T698" s="20" t="str">
        <f t="array" ref="T698:U698">VLOOKUP(A698,TOURISM!$A$2:$F$2692,{3,6},0)</f>
        <v/>
      </c>
      <c r="U698" s="20"/>
      <c r="V698" s="20">
        <f t="array" ref="V698:AA698">VLOOKUP(A698,BUSINESS!$A$2:$J$2692,{4,5,6,7,8,9},0)</f>
        <v>0.363</v>
      </c>
      <c r="W698" s="20">
        <v>9.0</v>
      </c>
      <c r="X698" s="20"/>
      <c r="Y698" s="20">
        <v>275.0</v>
      </c>
      <c r="Z698" s="20">
        <v>0.021</v>
      </c>
      <c r="AA698" s="20">
        <v>0.098</v>
      </c>
      <c r="AB698" s="21">
        <f t="shared" si="226"/>
        <v>3.517128718</v>
      </c>
      <c r="AC698" s="20"/>
      <c r="AD698" s="20"/>
      <c r="AE698" s="20"/>
      <c r="AF698" s="22" t="b">
        <f t="shared" si="4"/>
        <v>0</v>
      </c>
      <c r="AG698" s="20" t="b">
        <f t="shared" si="5"/>
        <v>0</v>
      </c>
      <c r="AH698" s="20" t="b">
        <f t="shared" si="6"/>
        <v>0</v>
      </c>
      <c r="AI698" s="20" t="b">
        <f t="shared" si="7"/>
        <v>0</v>
      </c>
      <c r="AJ698" s="20"/>
      <c r="AK698" s="20"/>
      <c r="AL698" s="20"/>
      <c r="AM698" s="20"/>
      <c r="AN698" s="20"/>
      <c r="AO698" s="20"/>
      <c r="AP698" s="20"/>
      <c r="AQ698" s="20"/>
      <c r="AR698" s="23"/>
      <c r="AS698" s="23"/>
      <c r="AT698" s="23"/>
      <c r="AU698" s="23"/>
      <c r="AV698" s="23"/>
    </row>
    <row r="699" ht="15.75" customHeight="1">
      <c r="A699" s="17" t="str">
        <f t="shared" si="1"/>
        <v>Afghanistan-Asia2007</v>
      </c>
      <c r="B699" s="17" t="s">
        <v>144</v>
      </c>
      <c r="C699" s="18" t="s">
        <v>145</v>
      </c>
      <c r="D699" s="19" t="s">
        <v>86</v>
      </c>
      <c r="E699" s="17">
        <v>1.013154E8</v>
      </c>
      <c r="F699" s="18">
        <v>0.1</v>
      </c>
      <c r="G699" s="18">
        <v>30.0</v>
      </c>
      <c r="H699" s="18">
        <v>0.181</v>
      </c>
      <c r="I699" s="20">
        <f t="array" ref="I699:J699">IFNA(VLOOKUP(A699,ENERGY!$A$2:$F$2692,{5,6},0),0)</f>
        <v>0</v>
      </c>
      <c r="J699" s="20">
        <v>0.0</v>
      </c>
      <c r="K699" s="20">
        <f t="array" ref="K699:S699">VLOOKUP(A699,'HUMAN RESOURCES'!$A$2:$M$2692,{2,3,4,5,6,7,8,9,10},0)</f>
        <v>0.042</v>
      </c>
      <c r="L699" s="20">
        <v>0.08</v>
      </c>
      <c r="M699" s="20">
        <v>59.0</v>
      </c>
      <c r="N699" s="20">
        <v>57.0</v>
      </c>
      <c r="O699" s="20">
        <v>0.492</v>
      </c>
      <c r="P699" s="20">
        <v>0.487</v>
      </c>
      <c r="Q699" s="20">
        <v>0.021</v>
      </c>
      <c r="R699" s="20">
        <v>2.6349243E7</v>
      </c>
      <c r="S699" s="20">
        <v>0.236</v>
      </c>
      <c r="T699" s="20" t="str">
        <f t="array" ref="T699:U699">VLOOKUP(A699,TOURISM!$A$2:$F$2692,{3,6},0)</f>
        <v/>
      </c>
      <c r="U699" s="20"/>
      <c r="V699" s="20">
        <f t="array" ref="V699:AA699">VLOOKUP(A699,BUSINESS!$A$2:$J$2692,{4,5,6,7,8,9},0)</f>
        <v>0.363</v>
      </c>
      <c r="W699" s="20">
        <v>9.0</v>
      </c>
      <c r="X699" s="20"/>
      <c r="Y699" s="20">
        <v>275.0</v>
      </c>
      <c r="Z699" s="20">
        <v>0.019</v>
      </c>
      <c r="AA699" s="20">
        <v>0.177</v>
      </c>
      <c r="AB699" s="21">
        <f t="shared" si="226"/>
        <v>3.845097182</v>
      </c>
      <c r="AC699" s="20"/>
      <c r="AD699" s="20"/>
      <c r="AE699" s="20"/>
      <c r="AF699" s="22" t="b">
        <f t="shared" si="4"/>
        <v>0</v>
      </c>
      <c r="AG699" s="20" t="b">
        <f t="shared" si="5"/>
        <v>0</v>
      </c>
      <c r="AH699" s="20" t="b">
        <f t="shared" si="6"/>
        <v>0</v>
      </c>
      <c r="AI699" s="20" t="b">
        <f t="shared" si="7"/>
        <v>0</v>
      </c>
      <c r="AJ699" s="20"/>
      <c r="AK699" s="20"/>
      <c r="AL699" s="20"/>
      <c r="AM699" s="20"/>
      <c r="AN699" s="20"/>
      <c r="AO699" s="20"/>
      <c r="AP699" s="20"/>
      <c r="AQ699" s="20"/>
      <c r="AR699" s="23"/>
      <c r="AS699" s="23"/>
      <c r="AT699" s="23"/>
      <c r="AU699" s="23"/>
      <c r="AV699" s="23"/>
    </row>
    <row r="700" ht="15.75" customHeight="1">
      <c r="A700" s="17" t="str">
        <f t="shared" si="1"/>
        <v>Afghanistan-Asia2008</v>
      </c>
      <c r="B700" s="17" t="s">
        <v>144</v>
      </c>
      <c r="C700" s="18" t="s">
        <v>145</v>
      </c>
      <c r="D700" s="19" t="s">
        <v>87</v>
      </c>
      <c r="E700" s="17">
        <v>1.02220915E8</v>
      </c>
      <c r="F700" s="18">
        <v>0.097</v>
      </c>
      <c r="G700" s="18">
        <v>35.0</v>
      </c>
      <c r="H700" s="18">
        <v>0.149</v>
      </c>
      <c r="I700" s="20" t="str">
        <f t="array" ref="I700:J700">IFNA(VLOOKUP(A700,ENERGY!$A$2:$F$2692,{5,6},0),0)</f>
        <v/>
      </c>
      <c r="J700" s="20">
        <v>583.0</v>
      </c>
      <c r="K700" s="20">
        <f t="array" ref="K700:S700">VLOOKUP(A700,'HUMAN RESOURCES'!$A$2:$M$2692,{2,3,4,5,6,7,8,9,10},0)</f>
        <v>0.041</v>
      </c>
      <c r="L700" s="20">
        <v>0.079</v>
      </c>
      <c r="M700" s="20">
        <v>60.0</v>
      </c>
      <c r="N700" s="20">
        <v>57.0</v>
      </c>
      <c r="O700" s="20">
        <v>0.492</v>
      </c>
      <c r="P700" s="20">
        <v>0.487</v>
      </c>
      <c r="Q700" s="20">
        <v>0.021</v>
      </c>
      <c r="R700" s="20">
        <v>2.7032197E7</v>
      </c>
      <c r="S700" s="20">
        <v>0.239</v>
      </c>
      <c r="T700" s="20">
        <f t="array" ref="T700:U700">VLOOKUP(A700,TOURISM!$A$2:$F$2692,{3,6},0)</f>
        <v>43000000</v>
      </c>
      <c r="U700" s="20">
        <v>5.8E7</v>
      </c>
      <c r="V700" s="20">
        <f t="array" ref="V700:AA700">VLOOKUP(A700,BUSINESS!$A$2:$J$2692,{4,5,6,7,8,9},0)</f>
        <v>0.363</v>
      </c>
      <c r="W700" s="20">
        <v>9.0</v>
      </c>
      <c r="X700" s="20"/>
      <c r="Y700" s="20">
        <v>275.0</v>
      </c>
      <c r="Z700" s="20">
        <v>0.018</v>
      </c>
      <c r="AA700" s="20">
        <v>0.292</v>
      </c>
      <c r="AB700" s="21">
        <f t="shared" si="226"/>
        <v>3.781450505</v>
      </c>
      <c r="AC700" s="20"/>
      <c r="AD700" s="20">
        <f t="shared" ref="AD700:AD701" si="228">J700/R700</f>
        <v>0.00002156687449</v>
      </c>
      <c r="AE700" s="20">
        <f t="shared" ref="AE700:AE743" si="229">U700/R700</f>
        <v>2.145589572</v>
      </c>
      <c r="AF700" s="22" t="b">
        <f t="shared" si="4"/>
        <v>0</v>
      </c>
      <c r="AG700" s="20" t="b">
        <f t="shared" si="5"/>
        <v>0</v>
      </c>
      <c r="AH700" s="20" t="b">
        <f t="shared" si="6"/>
        <v>0</v>
      </c>
      <c r="AI700" s="20" t="b">
        <f t="shared" si="7"/>
        <v>0</v>
      </c>
      <c r="AJ700" s="20"/>
      <c r="AK700" s="20"/>
      <c r="AL700" s="20"/>
      <c r="AM700" s="20"/>
      <c r="AN700" s="20"/>
      <c r="AO700" s="20"/>
      <c r="AP700" s="20"/>
      <c r="AQ700" s="20"/>
      <c r="AR700" s="23"/>
      <c r="AS700" s="23"/>
      <c r="AT700" s="23"/>
      <c r="AU700" s="23"/>
      <c r="AV700" s="23"/>
    </row>
    <row r="701" ht="15.75" customHeight="1">
      <c r="A701" s="17" t="str">
        <f t="shared" si="1"/>
        <v>Afghanistan-Asia2009</v>
      </c>
      <c r="B701" s="17" t="s">
        <v>144</v>
      </c>
      <c r="C701" s="18" t="s">
        <v>145</v>
      </c>
      <c r="D701" s="19" t="s">
        <v>88</v>
      </c>
      <c r="E701" s="17">
        <v>1.04668675E8</v>
      </c>
      <c r="F701" s="18">
        <v>0.087</v>
      </c>
      <c r="G701" s="18">
        <v>35.0</v>
      </c>
      <c r="H701" s="18">
        <v>0.15</v>
      </c>
      <c r="I701" s="20" t="str">
        <f t="array" ref="I701:J701">IFNA(VLOOKUP(A701,ENERGY!$A$2:$F$2692,{5,6},0),0)</f>
        <v/>
      </c>
      <c r="J701" s="20">
        <v>1338.0</v>
      </c>
      <c r="K701" s="20">
        <f t="array" ref="K701:S701">VLOOKUP(A701,'HUMAN RESOURCES'!$A$2:$M$2692,{2,3,4,5,6,7,8,9,10},0)</f>
        <v>0.039</v>
      </c>
      <c r="L701" s="20">
        <v>0.077</v>
      </c>
      <c r="M701" s="20">
        <v>60.0</v>
      </c>
      <c r="N701" s="20">
        <v>58.0</v>
      </c>
      <c r="O701" s="20">
        <v>0.49</v>
      </c>
      <c r="P701" s="20">
        <v>0.489</v>
      </c>
      <c r="Q701" s="20">
        <v>0.021</v>
      </c>
      <c r="R701" s="20">
        <v>2.7708187E7</v>
      </c>
      <c r="S701" s="20">
        <v>0.243</v>
      </c>
      <c r="T701" s="20">
        <f t="array" ref="T701:U701">VLOOKUP(A701,TOURISM!$A$2:$F$2692,{3,6},0)</f>
        <v>96000000</v>
      </c>
      <c r="U701" s="20">
        <v>6.1E7</v>
      </c>
      <c r="V701" s="20">
        <f t="array" ref="V701:AA701">VLOOKUP(A701,BUSINESS!$A$2:$J$2692,{4,5,6,7,8,9},0)</f>
        <v>0.363</v>
      </c>
      <c r="W701" s="20">
        <v>7.0</v>
      </c>
      <c r="X701" s="20"/>
      <c r="Y701" s="20">
        <v>275.0</v>
      </c>
      <c r="Z701" s="20">
        <v>0.036</v>
      </c>
      <c r="AA701" s="20">
        <v>0.379</v>
      </c>
      <c r="AB701" s="21">
        <f t="shared" si="226"/>
        <v>3.77753604</v>
      </c>
      <c r="AC701" s="20"/>
      <c r="AD701" s="20">
        <f t="shared" si="228"/>
        <v>0.00004828897683</v>
      </c>
      <c r="AE701" s="20">
        <f t="shared" si="229"/>
        <v>2.201515386</v>
      </c>
      <c r="AF701" s="22" t="b">
        <f t="shared" si="4"/>
        <v>0</v>
      </c>
      <c r="AG701" s="20" t="b">
        <f t="shared" si="5"/>
        <v>0</v>
      </c>
      <c r="AH701" s="20" t="b">
        <f t="shared" si="6"/>
        <v>0</v>
      </c>
      <c r="AI701" s="20" t="b">
        <f t="shared" si="7"/>
        <v>0</v>
      </c>
      <c r="AJ701" s="20"/>
      <c r="AK701" s="20"/>
      <c r="AL701" s="20"/>
      <c r="AM701" s="20"/>
      <c r="AN701" s="20"/>
      <c r="AO701" s="20"/>
      <c r="AP701" s="20"/>
      <c r="AQ701" s="20"/>
      <c r="AR701" s="23"/>
      <c r="AS701" s="23"/>
      <c r="AT701" s="23"/>
      <c r="AU701" s="23"/>
      <c r="AV701" s="23"/>
    </row>
    <row r="702" ht="15.75" customHeight="1">
      <c r="A702" s="17" t="str">
        <f t="shared" si="1"/>
        <v>Afghanistan-Asia2010</v>
      </c>
      <c r="B702" s="17" t="s">
        <v>144</v>
      </c>
      <c r="C702" s="18" t="s">
        <v>145</v>
      </c>
      <c r="D702" s="19" t="s">
        <v>89</v>
      </c>
      <c r="E702" s="17">
        <v>1.06147384E8</v>
      </c>
      <c r="F702" s="18">
        <v>0.087</v>
      </c>
      <c r="G702" s="18">
        <v>43.0</v>
      </c>
      <c r="H702" s="18">
        <v>0.157</v>
      </c>
      <c r="I702" s="20">
        <f t="array" ref="I702:J702">IFNA(VLOOKUP(A702,ENERGY!$A$2:$F$2692,{5,6},0),0)</f>
        <v>0</v>
      </c>
      <c r="J702" s="20">
        <v>0.0</v>
      </c>
      <c r="K702" s="20">
        <f t="array" ref="K702:S702">VLOOKUP(A702,'HUMAN RESOURCES'!$A$2:$M$2692,{2,3,4,5,6,7,8,9,10},0)</f>
        <v>0.038</v>
      </c>
      <c r="L702" s="20">
        <v>0.075</v>
      </c>
      <c r="M702" s="20">
        <v>61.0</v>
      </c>
      <c r="N702" s="20">
        <v>58.0</v>
      </c>
      <c r="O702" s="20">
        <v>0.486</v>
      </c>
      <c r="P702" s="20">
        <v>0.492</v>
      </c>
      <c r="Q702" s="20">
        <v>0.022</v>
      </c>
      <c r="R702" s="20">
        <v>2.8397812E7</v>
      </c>
      <c r="S702" s="20">
        <v>0.247</v>
      </c>
      <c r="T702" s="20">
        <f t="array" ref="T702:U702">VLOOKUP(A702,TOURISM!$A$2:$F$2692,{3,6},0)</f>
        <v>138000000</v>
      </c>
      <c r="U702" s="20">
        <v>8.6E7</v>
      </c>
      <c r="V702" s="20">
        <f t="array" ref="V702:AA702">VLOOKUP(A702,BUSINESS!$A$2:$J$2692,{4,5,6,7,8,9},0)</f>
        <v>0.363</v>
      </c>
      <c r="W702" s="20">
        <v>7.0</v>
      </c>
      <c r="X702" s="20"/>
      <c r="Y702" s="20">
        <v>275.0</v>
      </c>
      <c r="Z702" s="20">
        <v>0.04</v>
      </c>
      <c r="AA702" s="20">
        <v>0.458</v>
      </c>
      <c r="AB702" s="21">
        <f t="shared" si="226"/>
        <v>3.737871918</v>
      </c>
      <c r="AC702" s="20"/>
      <c r="AD702" s="20"/>
      <c r="AE702" s="20">
        <f t="shared" si="229"/>
        <v>3.028402329</v>
      </c>
      <c r="AF702" s="22" t="b">
        <f t="shared" si="4"/>
        <v>0</v>
      </c>
      <c r="AG702" s="20" t="b">
        <f t="shared" si="5"/>
        <v>0</v>
      </c>
      <c r="AH702" s="20" t="b">
        <f t="shared" si="6"/>
        <v>0</v>
      </c>
      <c r="AI702" s="20" t="b">
        <f t="shared" si="7"/>
        <v>0</v>
      </c>
      <c r="AJ702" s="20"/>
      <c r="AK702" s="20"/>
      <c r="AL702" s="20"/>
      <c r="AM702" s="20"/>
      <c r="AN702" s="20"/>
      <c r="AO702" s="20"/>
      <c r="AP702" s="20"/>
      <c r="AQ702" s="20"/>
      <c r="AR702" s="23"/>
      <c r="AS702" s="23"/>
      <c r="AT702" s="23"/>
      <c r="AU702" s="23"/>
      <c r="AV702" s="23"/>
    </row>
    <row r="703" ht="15.75" customHeight="1">
      <c r="A703" s="17" t="str">
        <f t="shared" si="1"/>
        <v>Afghanistan-Asia2011</v>
      </c>
      <c r="B703" s="17" t="s">
        <v>144</v>
      </c>
      <c r="C703" s="18" t="s">
        <v>145</v>
      </c>
      <c r="D703" s="19" t="s">
        <v>90</v>
      </c>
      <c r="E703" s="17">
        <v>1.10723362E8</v>
      </c>
      <c r="F703" s="18">
        <v>0.084</v>
      </c>
      <c r="G703" s="18">
        <v>48.0</v>
      </c>
      <c r="H703" s="18">
        <v>0.151</v>
      </c>
      <c r="I703" s="20" t="str">
        <f t="array" ref="I703:J703">IFNA(VLOOKUP(A703,ENERGY!$A$2:$F$2692,{5,6},0),0)</f>
        <v/>
      </c>
      <c r="J703" s="20">
        <v>733.0</v>
      </c>
      <c r="K703" s="20">
        <f t="array" ref="K703:S703">VLOOKUP(A703,'HUMAN RESOURCES'!$A$2:$M$2692,{2,3,4,5,6,7,8,9,10},0)</f>
        <v>0.037</v>
      </c>
      <c r="L703" s="20">
        <v>0.074</v>
      </c>
      <c r="M703" s="20">
        <v>61.0</v>
      </c>
      <c r="N703" s="20">
        <v>59.0</v>
      </c>
      <c r="O703" s="20">
        <v>0.481</v>
      </c>
      <c r="P703" s="20">
        <v>0.497</v>
      </c>
      <c r="Q703" s="20">
        <v>0.022</v>
      </c>
      <c r="R703" s="20">
        <v>2.910548E7</v>
      </c>
      <c r="S703" s="20">
        <v>0.251</v>
      </c>
      <c r="T703" s="20">
        <f t="array" ref="T703:U703">VLOOKUP(A703,TOURISM!$A$2:$F$2692,{3,6},0)</f>
        <v>137000000</v>
      </c>
      <c r="U703" s="20">
        <v>1.27E8</v>
      </c>
      <c r="V703" s="20">
        <f t="array" ref="V703:AA703">VLOOKUP(A703,BUSINESS!$A$2:$J$2692,{4,5,6,7,8,9},0)</f>
        <v>0.363</v>
      </c>
      <c r="W703" s="20">
        <v>7.0</v>
      </c>
      <c r="X703" s="20"/>
      <c r="Y703" s="20">
        <v>275.0</v>
      </c>
      <c r="Z703" s="20">
        <v>0.05</v>
      </c>
      <c r="AA703" s="20">
        <v>0.603</v>
      </c>
      <c r="AB703" s="21">
        <f t="shared" si="226"/>
        <v>3.804210135</v>
      </c>
      <c r="AC703" s="20"/>
      <c r="AD703" s="20">
        <f t="shared" ref="AD703:AD704" si="230">J703/R703</f>
        <v>0.00002518426083</v>
      </c>
      <c r="AE703" s="20">
        <f t="shared" si="229"/>
        <v>4.363439462</v>
      </c>
      <c r="AF703" s="22" t="b">
        <f t="shared" si="4"/>
        <v>0</v>
      </c>
      <c r="AG703" s="20" t="b">
        <f t="shared" si="5"/>
        <v>0</v>
      </c>
      <c r="AH703" s="20" t="b">
        <f t="shared" si="6"/>
        <v>0</v>
      </c>
      <c r="AI703" s="20" t="b">
        <f t="shared" si="7"/>
        <v>0</v>
      </c>
      <c r="AJ703" s="20"/>
      <c r="AK703" s="20"/>
      <c r="AL703" s="20"/>
      <c r="AM703" s="20"/>
      <c r="AN703" s="20"/>
      <c r="AO703" s="20"/>
      <c r="AP703" s="20"/>
      <c r="AQ703" s="20"/>
      <c r="AR703" s="23"/>
      <c r="AS703" s="23"/>
      <c r="AT703" s="23"/>
      <c r="AU703" s="23"/>
      <c r="AV703" s="23"/>
    </row>
    <row r="704" ht="15.75" customHeight="1">
      <c r="A704" s="17" t="str">
        <f t="shared" si="1"/>
        <v>Afghanistan-Asia2012</v>
      </c>
      <c r="B704" s="17" t="s">
        <v>144</v>
      </c>
      <c r="C704" s="18" t="s">
        <v>145</v>
      </c>
      <c r="D704" s="19" t="s">
        <v>91</v>
      </c>
      <c r="E704" s="17">
        <v>1.10937729E8</v>
      </c>
      <c r="F704" s="18">
        <v>0.086</v>
      </c>
      <c r="G704" s="18">
        <v>51.0</v>
      </c>
      <c r="H704" s="18">
        <v>0.15</v>
      </c>
      <c r="I704" s="20" t="str">
        <f t="array" ref="I704:J704">IFNA(VLOOKUP(A704,ENERGY!$A$2:$F$2692,{5,6},0),0)</f>
        <v/>
      </c>
      <c r="J704" s="20">
        <v>359.0</v>
      </c>
      <c r="K704" s="20">
        <f t="array" ref="K704:S704">VLOOKUP(A704,'HUMAN RESOURCES'!$A$2:$M$2692,{2,3,4,5,6,7,8,9,10},0)</f>
        <v>0.035</v>
      </c>
      <c r="L704" s="20">
        <v>0.072</v>
      </c>
      <c r="M704" s="20">
        <v>62.0</v>
      </c>
      <c r="N704" s="20">
        <v>59.0</v>
      </c>
      <c r="O704" s="20">
        <v>0.474</v>
      </c>
      <c r="P704" s="20">
        <v>0.503</v>
      </c>
      <c r="Q704" s="20">
        <v>0.023</v>
      </c>
      <c r="R704" s="20">
        <v>2.9824536E7</v>
      </c>
      <c r="S704" s="20">
        <v>0.255</v>
      </c>
      <c r="T704" s="20">
        <f t="array" ref="T704:U704">VLOOKUP(A704,TOURISM!$A$2:$F$2692,{3,6},0)</f>
        <v>116000000</v>
      </c>
      <c r="U704" s="20">
        <v>8.0E7</v>
      </c>
      <c r="V704" s="20">
        <f t="array" ref="V704:AA704">VLOOKUP(A704,BUSINESS!$A$2:$J$2692,{4,5,6,7,8,9},0)</f>
        <v>0.363</v>
      </c>
      <c r="W704" s="20">
        <v>7.0</v>
      </c>
      <c r="X704" s="20">
        <v>170.0</v>
      </c>
      <c r="Y704" s="20">
        <v>275.0</v>
      </c>
      <c r="Z704" s="20">
        <v>0.055</v>
      </c>
      <c r="AA704" s="20">
        <v>0.655</v>
      </c>
      <c r="AB704" s="21">
        <f t="shared" si="226"/>
        <v>3.719679964</v>
      </c>
      <c r="AC704" s="20"/>
      <c r="AD704" s="20">
        <f t="shared" si="230"/>
        <v>0.00001203706908</v>
      </c>
      <c r="AE704" s="20">
        <f t="shared" si="229"/>
        <v>2.682355226</v>
      </c>
      <c r="AF704" s="22" t="b">
        <f t="shared" si="4"/>
        <v>0</v>
      </c>
      <c r="AG704" s="20" t="b">
        <f t="shared" si="5"/>
        <v>0</v>
      </c>
      <c r="AH704" s="20" t="b">
        <f t="shared" si="6"/>
        <v>0</v>
      </c>
      <c r="AI704" s="20" t="b">
        <f t="shared" si="7"/>
        <v>0</v>
      </c>
      <c r="AJ704" s="20"/>
      <c r="AK704" s="20"/>
      <c r="AL704" s="20"/>
      <c r="AM704" s="20"/>
      <c r="AN704" s="20"/>
      <c r="AO704" s="20"/>
      <c r="AP704" s="20"/>
      <c r="AQ704" s="20"/>
      <c r="AR704" s="23"/>
      <c r="AS704" s="23"/>
      <c r="AT704" s="23"/>
      <c r="AU704" s="23"/>
      <c r="AV704" s="23"/>
    </row>
    <row r="705" ht="15.75" customHeight="1">
      <c r="A705" s="17" t="str">
        <f t="shared" si="1"/>
        <v>Armenia-Asia2001</v>
      </c>
      <c r="B705" s="17" t="s">
        <v>146</v>
      </c>
      <c r="C705" s="18" t="s">
        <v>145</v>
      </c>
      <c r="D705" s="19" t="s">
        <v>77</v>
      </c>
      <c r="E705" s="17">
        <v>4.297E8</v>
      </c>
      <c r="F705" s="18">
        <v>0.063</v>
      </c>
      <c r="G705" s="18">
        <v>39.0</v>
      </c>
      <c r="H705" s="18">
        <v>0.316</v>
      </c>
      <c r="I705" s="20">
        <f t="array" ref="I705:J705">IFNA(VLOOKUP(A705,ENERGY!$A$2:$F$2692,{5,6},0),0)</f>
        <v>2716</v>
      </c>
      <c r="J705" s="20"/>
      <c r="K705" s="20">
        <f t="array" ref="K705:S705">VLOOKUP(A705,'HUMAN RESOURCES'!$A$2:$M$2692,{2,3,4,5,6,7,8,9,10},0)</f>
        <v>0.013</v>
      </c>
      <c r="L705" s="20">
        <v>0.025</v>
      </c>
      <c r="M705" s="20">
        <v>75.0</v>
      </c>
      <c r="N705" s="20">
        <v>68.0</v>
      </c>
      <c r="O705" s="20">
        <v>0.25</v>
      </c>
      <c r="P705" s="20">
        <v>0.646</v>
      </c>
      <c r="Q705" s="20">
        <v>0.104</v>
      </c>
      <c r="R705" s="20">
        <v>3059960.0</v>
      </c>
      <c r="S705" s="20">
        <v>0.644</v>
      </c>
      <c r="T705" s="20">
        <f t="array" ref="T705:U705">VLOOKUP(A705,TOURISM!$A$2:$F$2692,{3,6},0)</f>
        <v>81000000</v>
      </c>
      <c r="U705" s="20">
        <v>5.9E7</v>
      </c>
      <c r="V705" s="20" t="str">
        <f t="array" ref="V705:AA705">VLOOKUP(A705,BUSINESS!$A$2:$J$2692,{4,5,6,7,8,9},0)</f>
        <v/>
      </c>
      <c r="W705" s="20"/>
      <c r="X705" s="20"/>
      <c r="Y705" s="20"/>
      <c r="Z705" s="20">
        <v>0.016</v>
      </c>
      <c r="AA705" s="20">
        <v>0.008</v>
      </c>
      <c r="AB705" s="21">
        <f t="shared" si="226"/>
        <v>140.4266722</v>
      </c>
      <c r="AC705" s="20">
        <f t="shared" ref="AC705:AC709" si="231">I705/R705</f>
        <v>0.0008875933019</v>
      </c>
      <c r="AD705" s="20"/>
      <c r="AE705" s="20">
        <f t="shared" si="229"/>
        <v>19.28129779</v>
      </c>
      <c r="AF705" s="22" t="b">
        <f t="shared" si="4"/>
        <v>0</v>
      </c>
      <c r="AG705" s="20" t="b">
        <f t="shared" si="5"/>
        <v>0</v>
      </c>
      <c r="AH705" s="20" t="b">
        <f t="shared" si="6"/>
        <v>0</v>
      </c>
      <c r="AI705" s="20" t="b">
        <f t="shared" si="7"/>
        <v>0</v>
      </c>
      <c r="AJ705" s="20"/>
      <c r="AK705" s="20"/>
      <c r="AL705" s="20"/>
      <c r="AM705" s="20"/>
      <c r="AN705" s="20"/>
      <c r="AO705" s="20"/>
      <c r="AP705" s="20"/>
      <c r="AQ705" s="20"/>
      <c r="AR705" s="23"/>
      <c r="AS705" s="23"/>
      <c r="AT705" s="23"/>
      <c r="AU705" s="23"/>
      <c r="AV705" s="23"/>
    </row>
    <row r="706" ht="15.75" customHeight="1">
      <c r="A706" s="17" t="str">
        <f t="shared" si="1"/>
        <v>Armenia-Asia2002</v>
      </c>
      <c r="B706" s="17" t="s">
        <v>146</v>
      </c>
      <c r="C706" s="18" t="s">
        <v>145</v>
      </c>
      <c r="D706" s="19" t="s">
        <v>79</v>
      </c>
      <c r="E706" s="17">
        <v>4.31017935E8</v>
      </c>
      <c r="F706" s="18">
        <v>0.059</v>
      </c>
      <c r="G706" s="18">
        <v>41.0</v>
      </c>
      <c r="H706" s="18">
        <v>0.267</v>
      </c>
      <c r="I706" s="20">
        <f t="array" ref="I706:J706">IFNA(VLOOKUP(A706,ENERGY!$A$2:$F$2692,{5,6},0),0)</f>
        <v>2483</v>
      </c>
      <c r="J706" s="20">
        <v>4221.0</v>
      </c>
      <c r="K706" s="20">
        <f t="array" ref="K706:S706">VLOOKUP(A706,'HUMAN RESOURCES'!$A$2:$M$2692,{2,3,4,5,6,7,8,9,10},0)</f>
        <v>0.013</v>
      </c>
      <c r="L706" s="20">
        <v>0.024</v>
      </c>
      <c r="M706" s="20">
        <v>76.0</v>
      </c>
      <c r="N706" s="20">
        <v>69.0</v>
      </c>
      <c r="O706" s="20">
        <v>0.241</v>
      </c>
      <c r="P706" s="20">
        <v>0.651</v>
      </c>
      <c r="Q706" s="20">
        <v>0.108</v>
      </c>
      <c r="R706" s="20">
        <v>3047002.0</v>
      </c>
      <c r="S706" s="20">
        <v>0.643</v>
      </c>
      <c r="T706" s="20">
        <f t="array" ref="T706:U706">VLOOKUP(A706,TOURISM!$A$2:$F$2692,{3,6},0)</f>
        <v>81000000</v>
      </c>
      <c r="U706" s="20">
        <v>8.5E7</v>
      </c>
      <c r="V706" s="20" t="str">
        <f t="array" ref="V706:AA706">VLOOKUP(A706,BUSINESS!$A$2:$J$2692,{4,5,6,7,8,9},0)</f>
        <v/>
      </c>
      <c r="W706" s="20"/>
      <c r="X706" s="20"/>
      <c r="Y706" s="20"/>
      <c r="Z706" s="20">
        <v>0.02</v>
      </c>
      <c r="AA706" s="20">
        <v>0.023</v>
      </c>
      <c r="AB706" s="21">
        <f t="shared" si="226"/>
        <v>141.4564004</v>
      </c>
      <c r="AC706" s="20">
        <f t="shared" si="231"/>
        <v>0.0008148993667</v>
      </c>
      <c r="AD706" s="20">
        <f t="shared" ref="AD706:AD709" si="232">J706/R706</f>
        <v>0.001385296104</v>
      </c>
      <c r="AE706" s="20">
        <f t="shared" si="229"/>
        <v>27.89627312</v>
      </c>
      <c r="AF706" s="22" t="b">
        <f t="shared" si="4"/>
        <v>0</v>
      </c>
      <c r="AG706" s="20" t="b">
        <f t="shared" si="5"/>
        <v>0</v>
      </c>
      <c r="AH706" s="20" t="b">
        <f t="shared" si="6"/>
        <v>0</v>
      </c>
      <c r="AI706" s="20" t="b">
        <f t="shared" si="7"/>
        <v>0</v>
      </c>
      <c r="AJ706" s="20"/>
      <c r="AK706" s="20"/>
      <c r="AL706" s="20"/>
      <c r="AM706" s="20"/>
      <c r="AN706" s="20"/>
      <c r="AO706" s="20"/>
      <c r="AP706" s="20"/>
      <c r="AQ706" s="20"/>
      <c r="AR706" s="23"/>
      <c r="AS706" s="23"/>
      <c r="AT706" s="23"/>
      <c r="AU706" s="23"/>
      <c r="AV706" s="23"/>
    </row>
    <row r="707" ht="15.75" customHeight="1">
      <c r="A707" s="17" t="str">
        <f t="shared" si="1"/>
        <v>Armenia-Asia2003</v>
      </c>
      <c r="B707" s="17" t="s">
        <v>146</v>
      </c>
      <c r="C707" s="18" t="s">
        <v>145</v>
      </c>
      <c r="D707" s="19" t="s">
        <v>81</v>
      </c>
      <c r="E707" s="17">
        <v>4.35101217E8</v>
      </c>
      <c r="F707" s="18">
        <v>0.054</v>
      </c>
      <c r="G707" s="18">
        <v>42.0</v>
      </c>
      <c r="H707" s="18">
        <v>0.211</v>
      </c>
      <c r="I707" s="20">
        <f t="array" ref="I707:J707">IFNA(VLOOKUP(A707,ENERGY!$A$2:$F$2692,{5,6},0),0)</f>
        <v>2610</v>
      </c>
      <c r="J707" s="20">
        <v>4353.0</v>
      </c>
      <c r="K707" s="20">
        <f t="array" ref="K707:S707">VLOOKUP(A707,'HUMAN RESOURCES'!$A$2:$M$2692,{2,3,4,5,6,7,8,9,10},0)</f>
        <v>0.014</v>
      </c>
      <c r="L707" s="20">
        <v>0.023</v>
      </c>
      <c r="M707" s="20">
        <v>76.0</v>
      </c>
      <c r="N707" s="20">
        <v>69.0</v>
      </c>
      <c r="O707" s="20">
        <v>0.233</v>
      </c>
      <c r="P707" s="20">
        <v>0.655</v>
      </c>
      <c r="Q707" s="20">
        <v>0.112</v>
      </c>
      <c r="R707" s="20">
        <v>3036032.0</v>
      </c>
      <c r="S707" s="20">
        <v>0.643</v>
      </c>
      <c r="T707" s="20">
        <f t="array" ref="T707:U707">VLOOKUP(A707,TOURISM!$A$2:$F$2692,{3,6},0)</f>
        <v>90000000</v>
      </c>
      <c r="U707" s="20">
        <v>9.7E7</v>
      </c>
      <c r="V707" s="20" t="str">
        <f t="array" ref="V707:AA707">VLOOKUP(A707,BUSINESS!$A$2:$J$2692,{4,5,6,7,8,9},0)</f>
        <v/>
      </c>
      <c r="W707" s="20">
        <v>18.0</v>
      </c>
      <c r="X707" s="20"/>
      <c r="Y707" s="20"/>
      <c r="Z707" s="20">
        <v>0.046</v>
      </c>
      <c r="AA707" s="20">
        <v>0.038</v>
      </c>
      <c r="AB707" s="21">
        <f t="shared" si="226"/>
        <v>143.3124608</v>
      </c>
      <c r="AC707" s="20">
        <f t="shared" si="231"/>
        <v>0.0008596747333</v>
      </c>
      <c r="AD707" s="20">
        <f t="shared" si="232"/>
        <v>0.001433779354</v>
      </c>
      <c r="AE707" s="20">
        <f t="shared" si="229"/>
        <v>31.94959737</v>
      </c>
      <c r="AF707" s="22" t="b">
        <f t="shared" si="4"/>
        <v>0</v>
      </c>
      <c r="AG707" s="20" t="b">
        <f t="shared" si="5"/>
        <v>0</v>
      </c>
      <c r="AH707" s="20" t="b">
        <f t="shared" si="6"/>
        <v>0</v>
      </c>
      <c r="AI707" s="20" t="b">
        <f t="shared" si="7"/>
        <v>0</v>
      </c>
      <c r="AJ707" s="20"/>
      <c r="AK707" s="20"/>
      <c r="AL707" s="20"/>
      <c r="AM707" s="20"/>
      <c r="AN707" s="20"/>
      <c r="AO707" s="20"/>
      <c r="AP707" s="20"/>
      <c r="AQ707" s="20"/>
      <c r="AR707" s="23"/>
      <c r="AS707" s="23"/>
      <c r="AT707" s="23"/>
      <c r="AU707" s="23"/>
      <c r="AV707" s="23"/>
    </row>
    <row r="708" ht="15.75" customHeight="1">
      <c r="A708" s="17" t="str">
        <f t="shared" si="1"/>
        <v>Armenia-Asia2004</v>
      </c>
      <c r="B708" s="17" t="s">
        <v>146</v>
      </c>
      <c r="C708" s="18" t="s">
        <v>145</v>
      </c>
      <c r="D708" s="19" t="s">
        <v>83</v>
      </c>
      <c r="E708" s="17">
        <v>4.365E8</v>
      </c>
      <c r="F708" s="18">
        <v>0.056</v>
      </c>
      <c r="G708" s="18">
        <v>51.0</v>
      </c>
      <c r="H708" s="18">
        <v>0.208</v>
      </c>
      <c r="I708" s="20">
        <f t="array" ref="I708:J708">IFNA(VLOOKUP(A708,ENERGY!$A$2:$F$2692,{5,6},0),0)</f>
        <v>3004</v>
      </c>
      <c r="J708" s="20">
        <v>5556.0</v>
      </c>
      <c r="K708" s="20">
        <f t="array" ref="K708:S708">VLOOKUP(A708,'HUMAN RESOURCES'!$A$2:$M$2692,{2,3,4,5,6,7,8,9,10},0)</f>
        <v>0.014</v>
      </c>
      <c r="L708" s="20">
        <v>0.022</v>
      </c>
      <c r="M708" s="20">
        <v>76.0</v>
      </c>
      <c r="N708" s="20">
        <v>70.0</v>
      </c>
      <c r="O708" s="20">
        <v>0.225</v>
      </c>
      <c r="P708" s="20">
        <v>0.66</v>
      </c>
      <c r="Q708" s="20">
        <v>0.115</v>
      </c>
      <c r="R708" s="20">
        <v>3025652.0</v>
      </c>
      <c r="S708" s="20">
        <v>0.642</v>
      </c>
      <c r="T708" s="20">
        <f t="array" ref="T708:U708">VLOOKUP(A708,TOURISM!$A$2:$F$2692,{3,6},0)</f>
        <v>188000000</v>
      </c>
      <c r="U708" s="20">
        <v>2.16E8</v>
      </c>
      <c r="V708" s="20" t="str">
        <f t="array" ref="V708:AA708">VLOOKUP(A708,BUSINESS!$A$2:$J$2692,{4,5,6,7,8,9},0)</f>
        <v/>
      </c>
      <c r="W708" s="20">
        <v>18.0</v>
      </c>
      <c r="X708" s="20"/>
      <c r="Y708" s="20"/>
      <c r="Z708" s="20">
        <v>0.049</v>
      </c>
      <c r="AA708" s="20">
        <v>0.067</v>
      </c>
      <c r="AB708" s="21">
        <f t="shared" si="226"/>
        <v>144.2664259</v>
      </c>
      <c r="AC708" s="20">
        <f t="shared" si="231"/>
        <v>0.0009928438565</v>
      </c>
      <c r="AD708" s="20">
        <f t="shared" si="232"/>
        <v>0.001836298424</v>
      </c>
      <c r="AE708" s="20">
        <f t="shared" si="229"/>
        <v>71.38957157</v>
      </c>
      <c r="AF708" s="22" t="b">
        <f t="shared" si="4"/>
        <v>0</v>
      </c>
      <c r="AG708" s="20" t="b">
        <f t="shared" si="5"/>
        <v>0</v>
      </c>
      <c r="AH708" s="20" t="b">
        <f t="shared" si="6"/>
        <v>0</v>
      </c>
      <c r="AI708" s="20" t="b">
        <f t="shared" si="7"/>
        <v>0</v>
      </c>
      <c r="AJ708" s="20"/>
      <c r="AK708" s="20"/>
      <c r="AL708" s="20"/>
      <c r="AM708" s="20"/>
      <c r="AN708" s="20"/>
      <c r="AO708" s="20"/>
      <c r="AP708" s="20"/>
      <c r="AQ708" s="20"/>
      <c r="AR708" s="23"/>
      <c r="AS708" s="23"/>
      <c r="AT708" s="23"/>
      <c r="AU708" s="23"/>
      <c r="AV708" s="23"/>
    </row>
    <row r="709" ht="15.75" customHeight="1">
      <c r="A709" s="17" t="str">
        <f t="shared" si="1"/>
        <v>Armenia-Asia2005</v>
      </c>
      <c r="B709" s="17" t="s">
        <v>146</v>
      </c>
      <c r="C709" s="18" t="s">
        <v>145</v>
      </c>
      <c r="D709" s="19" t="s">
        <v>84</v>
      </c>
      <c r="E709" s="17">
        <v>4.37072934E8</v>
      </c>
      <c r="F709" s="18">
        <v>0.055</v>
      </c>
      <c r="G709" s="18">
        <v>65.0</v>
      </c>
      <c r="H709" s="18">
        <v>0.186</v>
      </c>
      <c r="I709" s="20">
        <f t="array" ref="I709:J709">IFNA(VLOOKUP(A709,ENERGY!$A$2:$F$2692,{5,6},0),0)</f>
        <v>2853</v>
      </c>
      <c r="J709" s="20">
        <v>5068.0</v>
      </c>
      <c r="K709" s="20">
        <f t="array" ref="K709:S709">VLOOKUP(A709,'HUMAN RESOURCES'!$A$2:$M$2692,{2,3,4,5,6,7,8,9,10},0)</f>
        <v>0.014</v>
      </c>
      <c r="L709" s="20">
        <v>0.021</v>
      </c>
      <c r="M709" s="20">
        <v>77.0</v>
      </c>
      <c r="N709" s="20">
        <v>70.0</v>
      </c>
      <c r="O709" s="20">
        <v>0.219</v>
      </c>
      <c r="P709" s="20">
        <v>0.665</v>
      </c>
      <c r="Q709" s="20">
        <v>0.116</v>
      </c>
      <c r="R709" s="20">
        <v>3014917.0</v>
      </c>
      <c r="S709" s="20">
        <v>0.642</v>
      </c>
      <c r="T709" s="20">
        <f t="array" ref="T709:U709">VLOOKUP(A709,TOURISM!$A$2:$F$2692,{3,6},0)</f>
        <v>240000000</v>
      </c>
      <c r="U709" s="20">
        <v>2.84E8</v>
      </c>
      <c r="V709" s="20">
        <f t="array" ref="V709:AA709">VLOOKUP(A709,BUSINESS!$A$2:$J$2692,{4,5,6,7,8,9},0)</f>
        <v>0.366</v>
      </c>
      <c r="W709" s="20">
        <v>18.0</v>
      </c>
      <c r="X709" s="20"/>
      <c r="Y709" s="20">
        <v>580.0</v>
      </c>
      <c r="Z709" s="20">
        <v>0.053</v>
      </c>
      <c r="AA709" s="20">
        <v>0.105</v>
      </c>
      <c r="AB709" s="21">
        <f t="shared" si="226"/>
        <v>144.9701381</v>
      </c>
      <c r="AC709" s="20">
        <f t="shared" si="231"/>
        <v>0.0009462947073</v>
      </c>
      <c r="AD709" s="20">
        <f t="shared" si="232"/>
        <v>0.001680974965</v>
      </c>
      <c r="AE709" s="20">
        <f t="shared" si="229"/>
        <v>94.19828141</v>
      </c>
      <c r="AF709" s="22" t="b">
        <f t="shared" si="4"/>
        <v>0</v>
      </c>
      <c r="AG709" s="20" t="b">
        <f t="shared" si="5"/>
        <v>0</v>
      </c>
      <c r="AH709" s="20" t="b">
        <f t="shared" si="6"/>
        <v>0</v>
      </c>
      <c r="AI709" s="20" t="b">
        <f t="shared" si="7"/>
        <v>0</v>
      </c>
      <c r="AJ709" s="20"/>
      <c r="AK709" s="20"/>
      <c r="AL709" s="20"/>
      <c r="AM709" s="20"/>
      <c r="AN709" s="20"/>
      <c r="AO709" s="20"/>
      <c r="AP709" s="20"/>
      <c r="AQ709" s="20"/>
      <c r="AR709" s="23"/>
      <c r="AS709" s="23"/>
      <c r="AT709" s="23"/>
      <c r="AU709" s="23"/>
      <c r="AV709" s="23"/>
    </row>
    <row r="710" ht="15.75" customHeight="1">
      <c r="A710" s="17" t="str">
        <f t="shared" si="1"/>
        <v>Armenia-Asia2006</v>
      </c>
      <c r="B710" s="17" t="s">
        <v>146</v>
      </c>
      <c r="C710" s="18" t="s">
        <v>145</v>
      </c>
      <c r="D710" s="19" t="s">
        <v>85</v>
      </c>
      <c r="E710" s="17">
        <v>4.39158233E8</v>
      </c>
      <c r="F710" s="18">
        <v>0.053</v>
      </c>
      <c r="G710" s="18">
        <v>85.0</v>
      </c>
      <c r="H710" s="18">
        <v>0.18</v>
      </c>
      <c r="I710" s="20">
        <f t="array" ref="I710:J710">IFNA(VLOOKUP(A710,ENERGY!$A$2:$F$2692,{5,6},0),0)</f>
        <v>0</v>
      </c>
      <c r="J710" s="20">
        <v>0.0</v>
      </c>
      <c r="K710" s="20">
        <f t="array" ref="K710:S710">VLOOKUP(A710,'HUMAN RESOURCES'!$A$2:$M$2692,{2,3,4,5,6,7,8,9,10},0)</f>
        <v>0.014</v>
      </c>
      <c r="L710" s="20">
        <v>0.02</v>
      </c>
      <c r="M710" s="20">
        <v>77.0</v>
      </c>
      <c r="N710" s="20">
        <v>70.0</v>
      </c>
      <c r="O710" s="20">
        <v>0.214</v>
      </c>
      <c r="P710" s="20">
        <v>0.67</v>
      </c>
      <c r="Q710" s="20">
        <v>0.116</v>
      </c>
      <c r="R710" s="20">
        <v>3002911.0</v>
      </c>
      <c r="S710" s="20">
        <v>0.642</v>
      </c>
      <c r="T710" s="20">
        <f t="array" ref="T710:U710">VLOOKUP(A710,TOURISM!$A$2:$F$2692,{3,6},0)</f>
        <v>307000000</v>
      </c>
      <c r="U710" s="20">
        <v>3.21E8</v>
      </c>
      <c r="V710" s="20">
        <f t="array" ref="V710:AA710">VLOOKUP(A710,BUSINESS!$A$2:$J$2692,{4,5,6,7,8,9},0)</f>
        <v>0.366</v>
      </c>
      <c r="W710" s="20">
        <v>17.0</v>
      </c>
      <c r="X710" s="20"/>
      <c r="Y710" s="20">
        <v>580.0</v>
      </c>
      <c r="Z710" s="20">
        <v>0.056</v>
      </c>
      <c r="AA710" s="20">
        <v>0.42</v>
      </c>
      <c r="AB710" s="21">
        <f t="shared" si="226"/>
        <v>146.2441721</v>
      </c>
      <c r="AC710" s="20"/>
      <c r="AD710" s="20"/>
      <c r="AE710" s="20">
        <f t="shared" si="229"/>
        <v>106.896275</v>
      </c>
      <c r="AF710" s="22" t="b">
        <f t="shared" si="4"/>
        <v>0</v>
      </c>
      <c r="AG710" s="20" t="b">
        <f t="shared" si="5"/>
        <v>0</v>
      </c>
      <c r="AH710" s="20" t="b">
        <f t="shared" si="6"/>
        <v>0</v>
      </c>
      <c r="AI710" s="20" t="b">
        <f t="shared" si="7"/>
        <v>0</v>
      </c>
      <c r="AJ710" s="20"/>
      <c r="AK710" s="20"/>
      <c r="AL710" s="20"/>
      <c r="AM710" s="20"/>
      <c r="AN710" s="20"/>
      <c r="AO710" s="20"/>
      <c r="AP710" s="20"/>
      <c r="AQ710" s="20"/>
      <c r="AR710" s="23"/>
      <c r="AS710" s="23"/>
      <c r="AT710" s="23"/>
      <c r="AU710" s="23"/>
      <c r="AV710" s="23"/>
    </row>
    <row r="711" ht="15.75" customHeight="1">
      <c r="A711" s="17" t="str">
        <f t="shared" si="1"/>
        <v>Armenia-Asia2007</v>
      </c>
      <c r="B711" s="17" t="s">
        <v>146</v>
      </c>
      <c r="C711" s="18" t="s">
        <v>145</v>
      </c>
      <c r="D711" s="19" t="s">
        <v>86</v>
      </c>
      <c r="E711" s="17">
        <v>4.52222222E8</v>
      </c>
      <c r="F711" s="18">
        <v>0.046</v>
      </c>
      <c r="G711" s="18">
        <v>97.0</v>
      </c>
      <c r="H711" s="18">
        <v>0.165</v>
      </c>
      <c r="I711" s="20">
        <f t="array" ref="I711:J711">IFNA(VLOOKUP(A711,ENERGY!$A$2:$F$2692,{5,6},0),0)</f>
        <v>0</v>
      </c>
      <c r="J711" s="20">
        <v>0.0</v>
      </c>
      <c r="K711" s="20">
        <f t="array" ref="K711:S711">VLOOKUP(A711,'HUMAN RESOURCES'!$A$2:$M$2692,{2,3,4,5,6,7,8,9,10},0)</f>
        <v>0.014</v>
      </c>
      <c r="L711" s="20">
        <v>0.019</v>
      </c>
      <c r="M711" s="20">
        <v>77.0</v>
      </c>
      <c r="N711" s="20">
        <v>70.0</v>
      </c>
      <c r="O711" s="20">
        <v>0.211</v>
      </c>
      <c r="P711" s="20">
        <v>0.676</v>
      </c>
      <c r="Q711" s="20">
        <v>0.114</v>
      </c>
      <c r="R711" s="20">
        <v>2989882.0</v>
      </c>
      <c r="S711" s="20">
        <v>0.641</v>
      </c>
      <c r="T711" s="20">
        <f t="array" ref="T711:U711">VLOOKUP(A711,TOURISM!$A$2:$F$2692,{3,6},0)</f>
        <v>343000000</v>
      </c>
      <c r="U711" s="20">
        <v>3.45E8</v>
      </c>
      <c r="V711" s="20">
        <f t="array" ref="V711:AA711">VLOOKUP(A711,BUSINESS!$A$2:$J$2692,{4,5,6,7,8,9},0)</f>
        <v>0.388</v>
      </c>
      <c r="W711" s="20">
        <v>17.0</v>
      </c>
      <c r="X711" s="20"/>
      <c r="Y711" s="20">
        <v>581.0</v>
      </c>
      <c r="Z711" s="20">
        <v>0.06</v>
      </c>
      <c r="AA711" s="20">
        <v>0.628</v>
      </c>
      <c r="AB711" s="21">
        <f t="shared" si="226"/>
        <v>151.2508594</v>
      </c>
      <c r="AC711" s="20"/>
      <c r="AD711" s="20"/>
      <c r="AE711" s="20">
        <f t="shared" si="229"/>
        <v>115.3891692</v>
      </c>
      <c r="AF711" s="22" t="b">
        <f t="shared" si="4"/>
        <v>0</v>
      </c>
      <c r="AG711" s="20" t="b">
        <f t="shared" si="5"/>
        <v>0</v>
      </c>
      <c r="AH711" s="20" t="b">
        <f t="shared" si="6"/>
        <v>0</v>
      </c>
      <c r="AI711" s="20" t="b">
        <f t="shared" si="7"/>
        <v>0</v>
      </c>
      <c r="AJ711" s="20"/>
      <c r="AK711" s="20"/>
      <c r="AL711" s="20"/>
      <c r="AM711" s="20"/>
      <c r="AN711" s="20"/>
      <c r="AO711" s="20"/>
      <c r="AP711" s="20"/>
      <c r="AQ711" s="20"/>
      <c r="AR711" s="23"/>
      <c r="AS711" s="23"/>
      <c r="AT711" s="23"/>
      <c r="AU711" s="23"/>
      <c r="AV711" s="23"/>
    </row>
    <row r="712" ht="15.75" customHeight="1">
      <c r="A712" s="17" t="str">
        <f t="shared" si="1"/>
        <v>Armenia-Asia2008</v>
      </c>
      <c r="B712" s="17" t="s">
        <v>146</v>
      </c>
      <c r="C712" s="18" t="s">
        <v>145</v>
      </c>
      <c r="D712" s="19" t="s">
        <v>87</v>
      </c>
      <c r="E712" s="17">
        <v>4.530829E8</v>
      </c>
      <c r="F712" s="18">
        <v>0.043</v>
      </c>
      <c r="G712" s="18">
        <v>133.0</v>
      </c>
      <c r="H712" s="18">
        <v>0.175</v>
      </c>
      <c r="I712" s="20">
        <f t="array" ref="I712:J712">IFNA(VLOOKUP(A712,ENERGY!$A$2:$F$2692,{5,6},0),0)</f>
        <v>1981</v>
      </c>
      <c r="J712" s="20">
        <v>3429.0</v>
      </c>
      <c r="K712" s="20">
        <f t="array" ref="K712:S712">VLOOKUP(A712,'HUMAN RESOURCES'!$A$2:$M$2692,{2,3,4,5,6,7,8,9,10},0)</f>
        <v>0.014</v>
      </c>
      <c r="L712" s="20">
        <v>0.018</v>
      </c>
      <c r="M712" s="20">
        <v>77.0</v>
      </c>
      <c r="N712" s="20">
        <v>71.0</v>
      </c>
      <c r="O712" s="20">
        <v>0.208</v>
      </c>
      <c r="P712" s="20">
        <v>0.681</v>
      </c>
      <c r="Q712" s="20">
        <v>0.111</v>
      </c>
      <c r="R712" s="20">
        <v>2977488.0</v>
      </c>
      <c r="S712" s="20">
        <v>0.64</v>
      </c>
      <c r="T712" s="20">
        <f t="array" ref="T712:U712">VLOOKUP(A712,TOURISM!$A$2:$F$2692,{3,6},0)</f>
        <v>377000000</v>
      </c>
      <c r="U712" s="20">
        <v>3.83E8</v>
      </c>
      <c r="V712" s="20">
        <f t="array" ref="V712:AA712">VLOOKUP(A712,BUSINESS!$A$2:$J$2692,{4,5,6,7,8,9},0)</f>
        <v>0.386</v>
      </c>
      <c r="W712" s="20">
        <v>17.0</v>
      </c>
      <c r="X712" s="20"/>
      <c r="Y712" s="20">
        <v>581.0</v>
      </c>
      <c r="Z712" s="20">
        <v>0.062</v>
      </c>
      <c r="AA712" s="20">
        <v>0.484</v>
      </c>
      <c r="AB712" s="21">
        <f t="shared" si="226"/>
        <v>152.1695134</v>
      </c>
      <c r="AC712" s="20">
        <f t="shared" ref="AC712:AC713" si="233">I712/R712</f>
        <v>0.0006653259392</v>
      </c>
      <c r="AD712" s="20">
        <f t="shared" ref="AD712:AD713" si="234">J712/R712</f>
        <v>0.001151641921</v>
      </c>
      <c r="AE712" s="20">
        <f t="shared" si="229"/>
        <v>128.6319206</v>
      </c>
      <c r="AF712" s="22" t="b">
        <f t="shared" si="4"/>
        <v>0</v>
      </c>
      <c r="AG712" s="20" t="b">
        <f t="shared" si="5"/>
        <v>0</v>
      </c>
      <c r="AH712" s="20" t="b">
        <f t="shared" si="6"/>
        <v>0</v>
      </c>
      <c r="AI712" s="20" t="b">
        <f t="shared" si="7"/>
        <v>0</v>
      </c>
      <c r="AJ712" s="20"/>
      <c r="AK712" s="20"/>
      <c r="AL712" s="20"/>
      <c r="AM712" s="20"/>
      <c r="AN712" s="20"/>
      <c r="AO712" s="20"/>
      <c r="AP712" s="20"/>
      <c r="AQ712" s="20"/>
      <c r="AR712" s="23"/>
      <c r="AS712" s="23"/>
      <c r="AT712" s="23"/>
      <c r="AU712" s="23"/>
      <c r="AV712" s="23"/>
    </row>
    <row r="713" ht="15.75" customHeight="1">
      <c r="A713" s="17" t="str">
        <f t="shared" si="1"/>
        <v>Armenia-Asia2009</v>
      </c>
      <c r="B713" s="17" t="s">
        <v>146</v>
      </c>
      <c r="C713" s="18" t="s">
        <v>145</v>
      </c>
      <c r="D713" s="19" t="s">
        <v>88</v>
      </c>
      <c r="E713" s="17">
        <v>4.555E8</v>
      </c>
      <c r="F713" s="18">
        <v>0.038</v>
      </c>
      <c r="G713" s="18">
        <v>149.0</v>
      </c>
      <c r="H713" s="18">
        <v>0.17</v>
      </c>
      <c r="I713" s="20">
        <f t="array" ref="I713:J713">IFNA(VLOOKUP(A713,ENERGY!$A$2:$F$2692,{5,6},0),0)</f>
        <v>2559</v>
      </c>
      <c r="J713" s="20">
        <v>4382.0</v>
      </c>
      <c r="K713" s="20">
        <f t="array" ref="K713:S713">VLOOKUP(A713,'HUMAN RESOURCES'!$A$2:$M$2692,{2,3,4,5,6,7,8,9,10},0)</f>
        <v>0.014</v>
      </c>
      <c r="L713" s="20">
        <v>0.017</v>
      </c>
      <c r="M713" s="20">
        <v>78.0</v>
      </c>
      <c r="N713" s="20">
        <v>71.0</v>
      </c>
      <c r="O713" s="20">
        <v>0.206</v>
      </c>
      <c r="P713" s="20">
        <v>0.686</v>
      </c>
      <c r="Q713" s="20">
        <v>0.108</v>
      </c>
      <c r="R713" s="20">
        <v>2968154.0</v>
      </c>
      <c r="S713" s="20">
        <v>0.638</v>
      </c>
      <c r="T713" s="20">
        <f t="array" ref="T713:U713">VLOOKUP(A713,TOURISM!$A$2:$F$2692,{3,6},0)</f>
        <v>374000000</v>
      </c>
      <c r="U713" s="20">
        <v>3.79E8</v>
      </c>
      <c r="V713" s="20">
        <f t="array" ref="V713:AA713">VLOOKUP(A713,BUSINESS!$A$2:$J$2692,{4,5,6,7,8,9},0)</f>
        <v>0.386</v>
      </c>
      <c r="W713" s="20">
        <v>14.0</v>
      </c>
      <c r="X713" s="20"/>
      <c r="Y713" s="20">
        <v>581.0</v>
      </c>
      <c r="Z713" s="20">
        <v>0.153</v>
      </c>
      <c r="AA713" s="20">
        <v>0.738</v>
      </c>
      <c r="AB713" s="21">
        <f t="shared" si="226"/>
        <v>153.4623877</v>
      </c>
      <c r="AC713" s="20">
        <f t="shared" si="233"/>
        <v>0.0008621520312</v>
      </c>
      <c r="AD713" s="20">
        <f t="shared" si="234"/>
        <v>0.001476338492</v>
      </c>
      <c r="AE713" s="20">
        <f t="shared" si="229"/>
        <v>127.6887924</v>
      </c>
      <c r="AF713" s="22" t="b">
        <f t="shared" si="4"/>
        <v>0</v>
      </c>
      <c r="AG713" s="20" t="b">
        <f t="shared" si="5"/>
        <v>0</v>
      </c>
      <c r="AH713" s="20" t="b">
        <f t="shared" si="6"/>
        <v>0</v>
      </c>
      <c r="AI713" s="20" t="b">
        <f t="shared" si="7"/>
        <v>0</v>
      </c>
      <c r="AJ713" s="20"/>
      <c r="AK713" s="20"/>
      <c r="AL713" s="20"/>
      <c r="AM713" s="20"/>
      <c r="AN713" s="20"/>
      <c r="AO713" s="20"/>
      <c r="AP713" s="20"/>
      <c r="AQ713" s="20"/>
      <c r="AR713" s="23"/>
      <c r="AS713" s="23"/>
      <c r="AT713" s="23"/>
      <c r="AU713" s="23"/>
      <c r="AV713" s="23"/>
    </row>
    <row r="714" ht="15.75" customHeight="1">
      <c r="A714" s="17" t="str">
        <f t="shared" si="1"/>
        <v>Armenia-Asia2010</v>
      </c>
      <c r="B714" s="17" t="s">
        <v>146</v>
      </c>
      <c r="C714" s="18" t="s">
        <v>145</v>
      </c>
      <c r="D714" s="19" t="s">
        <v>89</v>
      </c>
      <c r="E714" s="17">
        <v>4.55905602E8</v>
      </c>
      <c r="F714" s="18">
        <v>0.045</v>
      </c>
      <c r="G714" s="18">
        <v>132.0</v>
      </c>
      <c r="H714" s="18">
        <v>0.188</v>
      </c>
      <c r="I714" s="20">
        <f t="array" ref="I714:J714">IFNA(VLOOKUP(A714,ENERGY!$A$2:$F$2692,{5,6},0),0)</f>
        <v>0</v>
      </c>
      <c r="J714" s="20">
        <v>0.0</v>
      </c>
      <c r="K714" s="20">
        <f t="array" ref="K714:S714">VLOOKUP(A714,'HUMAN RESOURCES'!$A$2:$M$2692,{2,3,4,5,6,7,8,9,10},0)</f>
        <v>0.014</v>
      </c>
      <c r="L714" s="20">
        <v>0.016</v>
      </c>
      <c r="M714" s="20">
        <v>78.0</v>
      </c>
      <c r="N714" s="20">
        <v>71.0</v>
      </c>
      <c r="O714" s="20">
        <v>0.205</v>
      </c>
      <c r="P714" s="20">
        <v>0.689</v>
      </c>
      <c r="Q714" s="20">
        <v>0.105</v>
      </c>
      <c r="R714" s="20">
        <v>2963496.0</v>
      </c>
      <c r="S714" s="20">
        <v>0.636</v>
      </c>
      <c r="T714" s="20">
        <f t="array" ref="T714:U714">VLOOKUP(A714,TOURISM!$A$2:$F$2692,{3,6},0)</f>
        <v>456000000</v>
      </c>
      <c r="U714" s="20">
        <v>4.66E8</v>
      </c>
      <c r="V714" s="20">
        <f t="array" ref="V714:AA714">VLOOKUP(A714,BUSINESS!$A$2:$J$2692,{4,5,6,7,8,9},0)</f>
        <v>0.386</v>
      </c>
      <c r="W714" s="20">
        <v>14.0</v>
      </c>
      <c r="X714" s="20"/>
      <c r="Y714" s="20">
        <v>581.0</v>
      </c>
      <c r="Z714" s="20">
        <v>0.25</v>
      </c>
      <c r="AA714" s="20">
        <v>1.304</v>
      </c>
      <c r="AB714" s="21">
        <f t="shared" si="226"/>
        <v>153.8404648</v>
      </c>
      <c r="AC714" s="20"/>
      <c r="AD714" s="20"/>
      <c r="AE714" s="20">
        <f t="shared" si="229"/>
        <v>157.2467113</v>
      </c>
      <c r="AF714" s="22" t="b">
        <f t="shared" si="4"/>
        <v>0</v>
      </c>
      <c r="AG714" s="20" t="b">
        <f t="shared" si="5"/>
        <v>0</v>
      </c>
      <c r="AH714" s="20" t="b">
        <f t="shared" si="6"/>
        <v>0</v>
      </c>
      <c r="AI714" s="20" t="b">
        <f t="shared" si="7"/>
        <v>0</v>
      </c>
      <c r="AJ714" s="20"/>
      <c r="AK714" s="20"/>
      <c r="AL714" s="20"/>
      <c r="AM714" s="20"/>
      <c r="AN714" s="20"/>
      <c r="AO714" s="20"/>
      <c r="AP714" s="20"/>
      <c r="AQ714" s="20"/>
      <c r="AR714" s="23"/>
      <c r="AS714" s="23"/>
      <c r="AT714" s="23"/>
      <c r="AU714" s="23"/>
      <c r="AV714" s="23"/>
    </row>
    <row r="715" ht="15.75" customHeight="1">
      <c r="A715" s="17" t="str">
        <f t="shared" si="1"/>
        <v>Armenia-Asia2011</v>
      </c>
      <c r="B715" s="17" t="s">
        <v>146</v>
      </c>
      <c r="C715" s="18" t="s">
        <v>145</v>
      </c>
      <c r="D715" s="19" t="s">
        <v>90</v>
      </c>
      <c r="E715" s="17">
        <v>4.56735445E8</v>
      </c>
      <c r="F715" s="18">
        <v>0.046</v>
      </c>
      <c r="G715" s="18">
        <v>143.0</v>
      </c>
      <c r="H715" s="18">
        <v>0.192</v>
      </c>
      <c r="I715" s="20">
        <f t="array" ref="I715:J715">IFNA(VLOOKUP(A715,ENERGY!$A$2:$F$2692,{5,6},0),0)</f>
        <v>2006</v>
      </c>
      <c r="J715" s="20">
        <v>3542.0</v>
      </c>
      <c r="K715" s="20">
        <f t="array" ref="K715:S715">VLOOKUP(A715,'HUMAN RESOURCES'!$A$2:$M$2692,{2,3,4,5,6,7,8,9,10},0)</f>
        <v>0.014</v>
      </c>
      <c r="L715" s="20">
        <v>0.015</v>
      </c>
      <c r="M715" s="20">
        <v>78.0</v>
      </c>
      <c r="N715" s="20">
        <v>71.0</v>
      </c>
      <c r="O715" s="20">
        <v>0.204</v>
      </c>
      <c r="P715" s="20">
        <v>0.692</v>
      </c>
      <c r="Q715" s="20">
        <v>0.104</v>
      </c>
      <c r="R715" s="20">
        <v>2964120.0</v>
      </c>
      <c r="S715" s="20">
        <v>0.634</v>
      </c>
      <c r="T715" s="20">
        <f t="array" ref="T715:U715">VLOOKUP(A715,TOURISM!$A$2:$F$2692,{3,6},0)</f>
        <v>486000000</v>
      </c>
      <c r="U715" s="20">
        <v>5.46E8</v>
      </c>
      <c r="V715" s="20">
        <f t="array" ref="V715:AA715">VLOOKUP(A715,BUSINESS!$A$2:$J$2692,{4,5,6,7,8,9},0)</f>
        <v>0.388</v>
      </c>
      <c r="W715" s="20">
        <v>8.0</v>
      </c>
      <c r="X715" s="20"/>
      <c r="Y715" s="20">
        <v>500.0</v>
      </c>
      <c r="Z715" s="20">
        <v>0.32</v>
      </c>
      <c r="AA715" s="20">
        <v>1.083</v>
      </c>
      <c r="AB715" s="21">
        <f t="shared" si="226"/>
        <v>154.0880413</v>
      </c>
      <c r="AC715" s="20">
        <f t="shared" ref="AC715:AC716" si="235">I715/R715</f>
        <v>0.0006767607249</v>
      </c>
      <c r="AD715" s="20">
        <f t="shared" ref="AD715:AD716" si="236">J715/R715</f>
        <v>0.001194958369</v>
      </c>
      <c r="AE715" s="20">
        <f t="shared" si="229"/>
        <v>184.2030687</v>
      </c>
      <c r="AF715" s="22" t="b">
        <f t="shared" si="4"/>
        <v>0</v>
      </c>
      <c r="AG715" s="20" t="b">
        <f t="shared" si="5"/>
        <v>0</v>
      </c>
      <c r="AH715" s="20" t="b">
        <f t="shared" si="6"/>
        <v>0</v>
      </c>
      <c r="AI715" s="20" t="b">
        <f t="shared" si="7"/>
        <v>0</v>
      </c>
      <c r="AJ715" s="20"/>
      <c r="AK715" s="20"/>
      <c r="AL715" s="20"/>
      <c r="AM715" s="20"/>
      <c r="AN715" s="20"/>
      <c r="AO715" s="20"/>
      <c r="AP715" s="20"/>
      <c r="AQ715" s="20"/>
      <c r="AR715" s="23"/>
      <c r="AS715" s="23"/>
      <c r="AT715" s="23"/>
      <c r="AU715" s="23"/>
      <c r="AV715" s="23"/>
    </row>
    <row r="716" ht="15.75" customHeight="1">
      <c r="A716" s="17" t="str">
        <f t="shared" si="1"/>
        <v>Armenia-Asia2012</v>
      </c>
      <c r="B716" s="17" t="s">
        <v>146</v>
      </c>
      <c r="C716" s="18" t="s">
        <v>145</v>
      </c>
      <c r="D716" s="19" t="s">
        <v>91</v>
      </c>
      <c r="E716" s="17">
        <v>4.61576906E8</v>
      </c>
      <c r="F716" s="18">
        <v>0.037</v>
      </c>
      <c r="G716" s="18">
        <v>127.0</v>
      </c>
      <c r="H716" s="18">
        <v>0.178</v>
      </c>
      <c r="I716" s="20">
        <f t="array" ref="I716:J716">IFNA(VLOOKUP(A716,ENERGY!$A$2:$F$2692,{5,6},0),0)</f>
        <v>2095</v>
      </c>
      <c r="J716" s="20">
        <v>3645.0</v>
      </c>
      <c r="K716" s="20">
        <f t="array" ref="K716:S716">VLOOKUP(A716,'HUMAN RESOURCES'!$A$2:$M$2692,{2,3,4,5,6,7,8,9,10},0)</f>
        <v>0.014</v>
      </c>
      <c r="L716" s="20">
        <v>0.015</v>
      </c>
      <c r="M716" s="20">
        <v>78.0</v>
      </c>
      <c r="N716" s="20">
        <v>71.0</v>
      </c>
      <c r="O716" s="20">
        <v>0.203</v>
      </c>
      <c r="P716" s="20">
        <v>0.693</v>
      </c>
      <c r="Q716" s="20">
        <v>0.103</v>
      </c>
      <c r="R716" s="20">
        <v>2969081.0</v>
      </c>
      <c r="S716" s="20">
        <v>0.632</v>
      </c>
      <c r="T716" s="20">
        <f t="array" ref="T716:U716">VLOOKUP(A716,TOURISM!$A$2:$F$2692,{3,6},0)</f>
        <v>487000000</v>
      </c>
      <c r="U716" s="20">
        <v>5.56E8</v>
      </c>
      <c r="V716" s="20">
        <f t="array" ref="V716:AA716">VLOOKUP(A716,BUSINESS!$A$2:$J$2692,{4,5,6,7,8,9},0)</f>
        <v>0.388</v>
      </c>
      <c r="W716" s="20">
        <v>8.0</v>
      </c>
      <c r="X716" s="20">
        <v>40.0</v>
      </c>
      <c r="Y716" s="20">
        <v>380.0</v>
      </c>
      <c r="Z716" s="20">
        <v>0.392</v>
      </c>
      <c r="AA716" s="20">
        <v>1.119</v>
      </c>
      <c r="AB716" s="21">
        <f t="shared" si="226"/>
        <v>155.4612037</v>
      </c>
      <c r="AC716" s="20">
        <f t="shared" si="235"/>
        <v>0.0007056055392</v>
      </c>
      <c r="AD716" s="20">
        <f t="shared" si="236"/>
        <v>0.001227652597</v>
      </c>
      <c r="AE716" s="20">
        <f t="shared" si="229"/>
        <v>187.2633317</v>
      </c>
      <c r="AF716" s="22" t="b">
        <f t="shared" si="4"/>
        <v>0</v>
      </c>
      <c r="AG716" s="20" t="b">
        <f t="shared" si="5"/>
        <v>0</v>
      </c>
      <c r="AH716" s="20" t="b">
        <f t="shared" si="6"/>
        <v>0</v>
      </c>
      <c r="AI716" s="20" t="b">
        <f t="shared" si="7"/>
        <v>0</v>
      </c>
      <c r="AJ716" s="20"/>
      <c r="AK716" s="20"/>
      <c r="AL716" s="20"/>
      <c r="AM716" s="20"/>
      <c r="AN716" s="20"/>
      <c r="AO716" s="20"/>
      <c r="AP716" s="20"/>
      <c r="AQ716" s="20"/>
      <c r="AR716" s="23"/>
      <c r="AS716" s="23"/>
      <c r="AT716" s="23"/>
      <c r="AU716" s="23"/>
      <c r="AV716" s="23"/>
    </row>
    <row r="717" ht="15.75" customHeight="1">
      <c r="A717" s="17" t="str">
        <f t="shared" si="1"/>
        <v>Armenia-Asia2000</v>
      </c>
      <c r="B717" s="17" t="s">
        <v>146</v>
      </c>
      <c r="C717" s="18" t="s">
        <v>145</v>
      </c>
      <c r="D717" s="19" t="s">
        <v>76</v>
      </c>
      <c r="E717" s="17">
        <v>4.626E8</v>
      </c>
      <c r="F717" s="18">
        <v>0.045</v>
      </c>
      <c r="G717" s="18">
        <v>150.0</v>
      </c>
      <c r="H717" s="18">
        <v>0.172</v>
      </c>
      <c r="I717" s="20" t="str">
        <f t="array" ref="I717:J717">IFNA(VLOOKUP(A717,ENERGY!$A$2:$F$2692,{5,6},0),0)</f>
        <v/>
      </c>
      <c r="J717" s="20"/>
      <c r="K717" s="20">
        <f t="array" ref="K717:S717">VLOOKUP(A717,'HUMAN RESOURCES'!$A$2:$M$2692,{2,3,4,5,6,7,8,9,10},0)</f>
        <v>0.013</v>
      </c>
      <c r="L717" s="20">
        <v>0.027</v>
      </c>
      <c r="M717" s="20">
        <v>75.0</v>
      </c>
      <c r="N717" s="20">
        <v>68.0</v>
      </c>
      <c r="O717" s="20">
        <v>0.259</v>
      </c>
      <c r="P717" s="20">
        <v>0.641</v>
      </c>
      <c r="Q717" s="20">
        <v>0.1</v>
      </c>
      <c r="R717" s="20">
        <v>3076098.0</v>
      </c>
      <c r="S717" s="20">
        <v>0.647</v>
      </c>
      <c r="T717" s="20">
        <f t="array" ref="T717:U717">VLOOKUP(A717,TOURISM!$A$2:$F$2692,{3,6},0)</f>
        <v>52000000</v>
      </c>
      <c r="U717" s="20">
        <v>5.6E7</v>
      </c>
      <c r="V717" s="20" t="str">
        <f t="array" ref="V717:AA717">VLOOKUP(A717,BUSINESS!$A$2:$J$2692,{4,5,6,7,8,9},0)</f>
        <v/>
      </c>
      <c r="W717" s="20"/>
      <c r="X717" s="20"/>
      <c r="Y717" s="20"/>
      <c r="Z717" s="20">
        <v>0.013</v>
      </c>
      <c r="AA717" s="20">
        <v>0.006</v>
      </c>
      <c r="AB717" s="21">
        <f t="shared" si="226"/>
        <v>150.3853258</v>
      </c>
      <c r="AC717" s="20"/>
      <c r="AD717" s="20"/>
      <c r="AE717" s="20">
        <f t="shared" si="229"/>
        <v>18.20488164</v>
      </c>
      <c r="AF717" s="22" t="b">
        <f t="shared" si="4"/>
        <v>0</v>
      </c>
      <c r="AG717" s="20" t="b">
        <f t="shared" si="5"/>
        <v>0</v>
      </c>
      <c r="AH717" s="20" t="b">
        <f t="shared" si="6"/>
        <v>0</v>
      </c>
      <c r="AI717" s="20" t="b">
        <f t="shared" si="7"/>
        <v>0</v>
      </c>
      <c r="AJ717" s="20"/>
      <c r="AK717" s="20"/>
      <c r="AL717" s="20"/>
      <c r="AM717" s="20"/>
      <c r="AN717" s="20"/>
      <c r="AO717" s="20"/>
      <c r="AP717" s="20"/>
      <c r="AQ717" s="20"/>
      <c r="AR717" s="23"/>
      <c r="AS717" s="23"/>
      <c r="AT717" s="23"/>
      <c r="AU717" s="23"/>
      <c r="AV717" s="23"/>
    </row>
    <row r="718" ht="15.75" customHeight="1">
      <c r="A718" s="17" t="str">
        <f t="shared" si="1"/>
        <v>Azerbaijan-Asia2001</v>
      </c>
      <c r="B718" s="17" t="s">
        <v>147</v>
      </c>
      <c r="C718" s="18" t="s">
        <v>145</v>
      </c>
      <c r="D718" s="19" t="s">
        <v>77</v>
      </c>
      <c r="E718" s="17">
        <v>5.73939144E8</v>
      </c>
      <c r="F718" s="18">
        <v>0.047</v>
      </c>
      <c r="G718" s="18">
        <v>30.0</v>
      </c>
      <c r="H718" s="18">
        <v>0.197</v>
      </c>
      <c r="I718" s="20">
        <f t="array" ref="I718:J718">IFNA(VLOOKUP(A718,ENERGY!$A$2:$F$2692,{5,6},0),0)</f>
        <v>12561</v>
      </c>
      <c r="J718" s="20"/>
      <c r="K718" s="20">
        <f t="array" ref="K718:S718">VLOOKUP(A718,'HUMAN RESOURCES'!$A$2:$M$2692,{2,3,4,5,6,7,8,9,10},0)</f>
        <v>0.014</v>
      </c>
      <c r="L718" s="20">
        <v>0.057</v>
      </c>
      <c r="M718" s="20">
        <v>70.0</v>
      </c>
      <c r="N718" s="20">
        <v>64.0</v>
      </c>
      <c r="O718" s="20">
        <v>0.301</v>
      </c>
      <c r="P718" s="20">
        <v>0.641</v>
      </c>
      <c r="Q718" s="20">
        <v>0.058</v>
      </c>
      <c r="R718" s="20">
        <v>8111200.0</v>
      </c>
      <c r="S718" s="20">
        <v>0.516</v>
      </c>
      <c r="T718" s="20">
        <f t="array" ref="T718:U718">VLOOKUP(A718,TOURISM!$A$2:$F$2692,{3,6},0)</f>
        <v>57000000</v>
      </c>
      <c r="U718" s="20">
        <v>1.19E8</v>
      </c>
      <c r="V718" s="20" t="str">
        <f t="array" ref="V718:AA718">VLOOKUP(A718,BUSINESS!$A$2:$J$2692,{4,5,6,7,8,9},0)</f>
        <v/>
      </c>
      <c r="W718" s="20"/>
      <c r="X718" s="20"/>
      <c r="Y718" s="20"/>
      <c r="Z718" s="20">
        <v>0.003</v>
      </c>
      <c r="AA718" s="20">
        <v>0.089</v>
      </c>
      <c r="AB718" s="21">
        <f t="shared" si="226"/>
        <v>70.75884505</v>
      </c>
      <c r="AC718" s="20">
        <f t="shared" ref="AC718:AC723" si="237">I718/R718</f>
        <v>0.001548599467</v>
      </c>
      <c r="AD718" s="20"/>
      <c r="AE718" s="20">
        <f t="shared" si="229"/>
        <v>14.6710721</v>
      </c>
      <c r="AF718" s="22" t="b">
        <f t="shared" si="4"/>
        <v>0</v>
      </c>
      <c r="AG718" s="20" t="b">
        <f t="shared" si="5"/>
        <v>0</v>
      </c>
      <c r="AH718" s="20" t="b">
        <f t="shared" si="6"/>
        <v>0</v>
      </c>
      <c r="AI718" s="20" t="b">
        <f t="shared" si="7"/>
        <v>0</v>
      </c>
      <c r="AJ718" s="20"/>
      <c r="AK718" s="20"/>
      <c r="AL718" s="20"/>
      <c r="AM718" s="20"/>
      <c r="AN718" s="20"/>
      <c r="AO718" s="20"/>
      <c r="AP718" s="20"/>
      <c r="AQ718" s="20"/>
      <c r="AR718" s="23"/>
      <c r="AS718" s="23"/>
      <c r="AT718" s="23"/>
      <c r="AU718" s="23"/>
      <c r="AV718" s="23"/>
    </row>
    <row r="719" ht="15.75" customHeight="1">
      <c r="A719" s="17" t="str">
        <f t="shared" si="1"/>
        <v>Azerbaijan-Asia2002</v>
      </c>
      <c r="B719" s="17" t="s">
        <v>147</v>
      </c>
      <c r="C719" s="18" t="s">
        <v>145</v>
      </c>
      <c r="D719" s="19" t="s">
        <v>79</v>
      </c>
      <c r="E719" s="17">
        <v>5.7823531E8</v>
      </c>
      <c r="F719" s="18">
        <v>0.045</v>
      </c>
      <c r="G719" s="18">
        <v>31.0</v>
      </c>
      <c r="H719" s="18">
        <v>0.197</v>
      </c>
      <c r="I719" s="20">
        <f t="array" ref="I719:J719">IFNA(VLOOKUP(A719,ENERGY!$A$2:$F$2692,{5,6},0),0)</f>
        <v>11586</v>
      </c>
      <c r="J719" s="20">
        <v>45731.0</v>
      </c>
      <c r="K719" s="20">
        <f t="array" ref="K719:S719">VLOOKUP(A719,'HUMAN RESOURCES'!$A$2:$M$2692,{2,3,4,5,6,7,8,9,10},0)</f>
        <v>0.014</v>
      </c>
      <c r="L719" s="20">
        <v>0.053</v>
      </c>
      <c r="M719" s="20">
        <v>70.0</v>
      </c>
      <c r="N719" s="20">
        <v>65.0</v>
      </c>
      <c r="O719" s="20">
        <v>0.291</v>
      </c>
      <c r="P719" s="20">
        <v>0.649</v>
      </c>
      <c r="Q719" s="20">
        <v>0.06</v>
      </c>
      <c r="R719" s="20">
        <v>8171950.0</v>
      </c>
      <c r="S719" s="20">
        <v>0.518</v>
      </c>
      <c r="T719" s="20">
        <f t="array" ref="T719:U719">VLOOKUP(A719,TOURISM!$A$2:$F$2692,{3,6},0)</f>
        <v>63000000</v>
      </c>
      <c r="U719" s="20">
        <v>1.1E8</v>
      </c>
      <c r="V719" s="20" t="str">
        <f t="array" ref="V719:AA719">VLOOKUP(A719,BUSINESS!$A$2:$J$2692,{4,5,6,7,8,9},0)</f>
        <v/>
      </c>
      <c r="W719" s="20"/>
      <c r="X719" s="20"/>
      <c r="Y719" s="20"/>
      <c r="Z719" s="20">
        <v>0.05</v>
      </c>
      <c r="AA719" s="20">
        <v>0.096</v>
      </c>
      <c r="AB719" s="21">
        <f t="shared" si="226"/>
        <v>70.75854723</v>
      </c>
      <c r="AC719" s="20">
        <f t="shared" si="237"/>
        <v>0.001417776663</v>
      </c>
      <c r="AD719" s="20">
        <f t="shared" ref="AD719:AD723" si="238">J719/R719</f>
        <v>0.005596093956</v>
      </c>
      <c r="AE719" s="20">
        <f t="shared" si="229"/>
        <v>13.46067952</v>
      </c>
      <c r="AF719" s="22" t="b">
        <f t="shared" si="4"/>
        <v>0</v>
      </c>
      <c r="AG719" s="20" t="b">
        <f t="shared" si="5"/>
        <v>0</v>
      </c>
      <c r="AH719" s="20" t="b">
        <f t="shared" si="6"/>
        <v>0</v>
      </c>
      <c r="AI719" s="20" t="b">
        <f t="shared" si="7"/>
        <v>0</v>
      </c>
      <c r="AJ719" s="20"/>
      <c r="AK719" s="20"/>
      <c r="AL719" s="20"/>
      <c r="AM719" s="20"/>
      <c r="AN719" s="20"/>
      <c r="AO719" s="20"/>
      <c r="AP719" s="20"/>
      <c r="AQ719" s="20"/>
      <c r="AR719" s="23"/>
      <c r="AS719" s="23"/>
      <c r="AT719" s="23"/>
      <c r="AU719" s="23"/>
      <c r="AV719" s="23"/>
    </row>
    <row r="720" ht="15.75" customHeight="1">
      <c r="A720" s="17" t="str">
        <f t="shared" si="1"/>
        <v>Azerbaijan-Asia2003</v>
      </c>
      <c r="B720" s="17" t="s">
        <v>147</v>
      </c>
      <c r="C720" s="18" t="s">
        <v>145</v>
      </c>
      <c r="D720" s="19" t="s">
        <v>81</v>
      </c>
      <c r="E720" s="17">
        <v>5.78517349E8</v>
      </c>
      <c r="F720" s="18">
        <v>0.045</v>
      </c>
      <c r="G720" s="18">
        <v>34.0</v>
      </c>
      <c r="H720" s="18">
        <v>0.174</v>
      </c>
      <c r="I720" s="20">
        <f t="array" ref="I720:J720">IFNA(VLOOKUP(A720,ENERGY!$A$2:$F$2692,{5,6},0),0)</f>
        <v>11937</v>
      </c>
      <c r="J720" s="20">
        <v>42629.0</v>
      </c>
      <c r="K720" s="20">
        <f t="array" ref="K720:S720">VLOOKUP(A720,'HUMAN RESOURCES'!$A$2:$M$2692,{2,3,4,5,6,7,8,9,10},0)</f>
        <v>0.014</v>
      </c>
      <c r="L720" s="20">
        <v>0.05</v>
      </c>
      <c r="M720" s="20">
        <v>71.0</v>
      </c>
      <c r="N720" s="20">
        <v>65.0</v>
      </c>
      <c r="O720" s="20">
        <v>0.28</v>
      </c>
      <c r="P720" s="20">
        <v>0.658</v>
      </c>
      <c r="Q720" s="20">
        <v>0.062</v>
      </c>
      <c r="R720" s="20">
        <v>8234100.0</v>
      </c>
      <c r="S720" s="20">
        <v>0.52</v>
      </c>
      <c r="T720" s="20">
        <f t="array" ref="T720:U720">VLOOKUP(A720,TOURISM!$A$2:$F$2692,{3,6},0)</f>
        <v>70000000</v>
      </c>
      <c r="U720" s="20">
        <v>1.2E8</v>
      </c>
      <c r="V720" s="20" t="str">
        <f t="array" ref="V720:AA720">VLOOKUP(A720,BUSINESS!$A$2:$J$2692,{4,5,6,7,8,9},0)</f>
        <v/>
      </c>
      <c r="W720" s="20">
        <v>105.0</v>
      </c>
      <c r="X720" s="20"/>
      <c r="Y720" s="20"/>
      <c r="Z720" s="20"/>
      <c r="AA720" s="20">
        <v>0.126</v>
      </c>
      <c r="AB720" s="21">
        <f t="shared" si="226"/>
        <v>70.25872275</v>
      </c>
      <c r="AC720" s="20">
        <f t="shared" si="237"/>
        <v>0.001449703064</v>
      </c>
      <c r="AD720" s="20">
        <f t="shared" si="238"/>
        <v>0.005177129255</v>
      </c>
      <c r="AE720" s="20">
        <f t="shared" si="229"/>
        <v>14.57354173</v>
      </c>
      <c r="AF720" s="22" t="b">
        <f t="shared" si="4"/>
        <v>0</v>
      </c>
      <c r="AG720" s="20" t="b">
        <f t="shared" si="5"/>
        <v>0</v>
      </c>
      <c r="AH720" s="20" t="b">
        <f t="shared" si="6"/>
        <v>0</v>
      </c>
      <c r="AI720" s="20" t="b">
        <f t="shared" si="7"/>
        <v>0</v>
      </c>
      <c r="AJ720" s="20"/>
      <c r="AK720" s="20"/>
      <c r="AL720" s="20"/>
      <c r="AM720" s="20"/>
      <c r="AN720" s="20"/>
      <c r="AO720" s="20"/>
      <c r="AP720" s="20"/>
      <c r="AQ720" s="20"/>
      <c r="AR720" s="23"/>
      <c r="AS720" s="23"/>
      <c r="AT720" s="23"/>
      <c r="AU720" s="23"/>
      <c r="AV720" s="23"/>
    </row>
    <row r="721" ht="15.75" customHeight="1">
      <c r="A721" s="17" t="str">
        <f t="shared" si="1"/>
        <v>Azerbaijan-Asia2004</v>
      </c>
      <c r="B721" s="17" t="s">
        <v>147</v>
      </c>
      <c r="C721" s="18" t="s">
        <v>145</v>
      </c>
      <c r="D721" s="19" t="s">
        <v>83</v>
      </c>
      <c r="E721" s="17">
        <v>5.78785601E8</v>
      </c>
      <c r="F721" s="18">
        <v>0.066</v>
      </c>
      <c r="G721" s="18">
        <v>57.0</v>
      </c>
      <c r="H721" s="18">
        <v>0.155</v>
      </c>
      <c r="I721" s="20">
        <f t="array" ref="I721:J721">IFNA(VLOOKUP(A721,ENERGY!$A$2:$F$2692,{5,6},0),0)</f>
        <v>13322</v>
      </c>
      <c r="J721" s="20">
        <v>45702.0</v>
      </c>
      <c r="K721" s="20">
        <f t="array" ref="K721:S721">VLOOKUP(A721,'HUMAN RESOURCES'!$A$2:$M$2692,{2,3,4,5,6,7,8,9,10},0)</f>
        <v>0.016</v>
      </c>
      <c r="L721" s="20">
        <v>0.047</v>
      </c>
      <c r="M721" s="20">
        <v>71.0</v>
      </c>
      <c r="N721" s="20">
        <v>66.0</v>
      </c>
      <c r="O721" s="20">
        <v>0.27</v>
      </c>
      <c r="P721" s="20">
        <v>0.667</v>
      </c>
      <c r="Q721" s="20">
        <v>0.064</v>
      </c>
      <c r="R721" s="20">
        <v>8306500.0</v>
      </c>
      <c r="S721" s="20">
        <v>0.522</v>
      </c>
      <c r="T721" s="20">
        <f t="array" ref="T721:U721">VLOOKUP(A721,TOURISM!$A$2:$F$2692,{3,6},0)</f>
        <v>79000000</v>
      </c>
      <c r="U721" s="20">
        <v>1.4E8</v>
      </c>
      <c r="V721" s="20" t="str">
        <f t="array" ref="V721:AA721">VLOOKUP(A721,BUSINESS!$A$2:$J$2692,{4,5,6,7,8,9},0)</f>
        <v/>
      </c>
      <c r="W721" s="20">
        <v>121.0</v>
      </c>
      <c r="X721" s="20"/>
      <c r="Y721" s="20"/>
      <c r="Z721" s="20"/>
      <c r="AA721" s="20">
        <v>0.172</v>
      </c>
      <c r="AB721" s="21">
        <f t="shared" si="226"/>
        <v>69.67863733</v>
      </c>
      <c r="AC721" s="20">
        <f t="shared" si="237"/>
        <v>0.00160380425</v>
      </c>
      <c r="AD721" s="20">
        <f t="shared" si="238"/>
        <v>0.005501956299</v>
      </c>
      <c r="AE721" s="20">
        <f t="shared" si="229"/>
        <v>16.85427075</v>
      </c>
      <c r="AF721" s="22" t="b">
        <f t="shared" si="4"/>
        <v>0</v>
      </c>
      <c r="AG721" s="20" t="b">
        <f t="shared" si="5"/>
        <v>0</v>
      </c>
      <c r="AH721" s="20" t="b">
        <f t="shared" si="6"/>
        <v>0</v>
      </c>
      <c r="AI721" s="20" t="b">
        <f t="shared" si="7"/>
        <v>0</v>
      </c>
      <c r="AJ721" s="20"/>
      <c r="AK721" s="20"/>
      <c r="AL721" s="20"/>
      <c r="AM721" s="20"/>
      <c r="AN721" s="20"/>
      <c r="AO721" s="20"/>
      <c r="AP721" s="20"/>
      <c r="AQ721" s="20"/>
      <c r="AR721" s="23"/>
      <c r="AS721" s="23"/>
      <c r="AT721" s="23"/>
      <c r="AU721" s="23"/>
      <c r="AV721" s="23"/>
    </row>
    <row r="722" ht="15.75" customHeight="1">
      <c r="A722" s="17" t="str">
        <f t="shared" si="1"/>
        <v>Azerbaijan-Asia2005</v>
      </c>
      <c r="B722" s="17" t="s">
        <v>147</v>
      </c>
      <c r="C722" s="18" t="s">
        <v>145</v>
      </c>
      <c r="D722" s="19" t="s">
        <v>84</v>
      </c>
      <c r="E722" s="17">
        <v>5.9112204E8</v>
      </c>
      <c r="F722" s="18">
        <v>0.079</v>
      </c>
      <c r="G722" s="18">
        <v>81.0</v>
      </c>
      <c r="H722" s="18">
        <v>0.157</v>
      </c>
      <c r="I722" s="20">
        <f t="array" ref="I722:J722">IFNA(VLOOKUP(A722,ENERGY!$A$2:$F$2692,{5,6},0),0)</f>
        <v>12113</v>
      </c>
      <c r="J722" s="20">
        <v>41426.0</v>
      </c>
      <c r="K722" s="20">
        <f t="array" ref="K722:S722">VLOOKUP(A722,'HUMAN RESOURCES'!$A$2:$M$2692,{2,3,4,5,6,7,8,9,10},0)</f>
        <v>0.017</v>
      </c>
      <c r="L722" s="20">
        <v>0.044</v>
      </c>
      <c r="M722" s="20">
        <v>72.0</v>
      </c>
      <c r="N722" s="20">
        <v>66.0</v>
      </c>
      <c r="O722" s="20">
        <v>0.26</v>
      </c>
      <c r="P722" s="20">
        <v>0.676</v>
      </c>
      <c r="Q722" s="20">
        <v>0.064</v>
      </c>
      <c r="R722" s="20">
        <v>8391850.0</v>
      </c>
      <c r="S722" s="20">
        <v>0.524</v>
      </c>
      <c r="T722" s="20">
        <f t="array" ref="T722:U722">VLOOKUP(A722,TOURISM!$A$2:$F$2692,{3,6},0)</f>
        <v>100000000</v>
      </c>
      <c r="U722" s="20">
        <v>1.88E8</v>
      </c>
      <c r="V722" s="20">
        <f t="array" ref="V722:AA722">VLOOKUP(A722,BUSINESS!$A$2:$J$2692,{4,5,6,7,8,9},0)</f>
        <v>0.464</v>
      </c>
      <c r="W722" s="20">
        <v>113.0</v>
      </c>
      <c r="X722" s="20"/>
      <c r="Y722" s="20">
        <v>756.0</v>
      </c>
      <c r="Z722" s="20">
        <v>0.08</v>
      </c>
      <c r="AA722" s="20">
        <v>0.262</v>
      </c>
      <c r="AB722" s="21">
        <f t="shared" si="226"/>
        <v>70.44001501</v>
      </c>
      <c r="AC722" s="20">
        <f t="shared" si="237"/>
        <v>0.001443424275</v>
      </c>
      <c r="AD722" s="20">
        <f t="shared" si="238"/>
        <v>0.004936456205</v>
      </c>
      <c r="AE722" s="20">
        <f t="shared" si="229"/>
        <v>22.40268832</v>
      </c>
      <c r="AF722" s="22" t="b">
        <f t="shared" si="4"/>
        <v>0</v>
      </c>
      <c r="AG722" s="20" t="b">
        <f t="shared" si="5"/>
        <v>0</v>
      </c>
      <c r="AH722" s="20" t="b">
        <f t="shared" si="6"/>
        <v>0</v>
      </c>
      <c r="AI722" s="20" t="b">
        <f t="shared" si="7"/>
        <v>0</v>
      </c>
      <c r="AJ722" s="20"/>
      <c r="AK722" s="20"/>
      <c r="AL722" s="20"/>
      <c r="AM722" s="20"/>
      <c r="AN722" s="20"/>
      <c r="AO722" s="20"/>
      <c r="AP722" s="20"/>
      <c r="AQ722" s="20"/>
      <c r="AR722" s="23"/>
      <c r="AS722" s="23"/>
      <c r="AT722" s="23"/>
      <c r="AU722" s="23"/>
      <c r="AV722" s="23"/>
    </row>
    <row r="723" ht="15.75" customHeight="1">
      <c r="A723" s="17" t="str">
        <f t="shared" si="1"/>
        <v>Azerbaijan-Asia2006</v>
      </c>
      <c r="B723" s="17" t="s">
        <v>147</v>
      </c>
      <c r="C723" s="18" t="s">
        <v>145</v>
      </c>
      <c r="D723" s="19" t="s">
        <v>85</v>
      </c>
      <c r="E723" s="17">
        <v>5.9589877E8</v>
      </c>
      <c r="F723" s="18">
        <v>0.079</v>
      </c>
      <c r="G723" s="18">
        <v>122.0</v>
      </c>
      <c r="H723" s="18">
        <v>0.17</v>
      </c>
      <c r="I723" s="20">
        <f t="array" ref="I723:J723">IFNA(VLOOKUP(A723,ENERGY!$A$2:$F$2692,{5,6},0),0)</f>
        <v>13427</v>
      </c>
      <c r="J723" s="20">
        <v>34338.0</v>
      </c>
      <c r="K723" s="20">
        <f t="array" ref="K723:S723">VLOOKUP(A723,'HUMAN RESOURCES'!$A$2:$M$2692,{2,3,4,5,6,7,8,9,10},0)</f>
        <v>0.018</v>
      </c>
      <c r="L723" s="20">
        <v>0.042</v>
      </c>
      <c r="M723" s="20">
        <v>72.0</v>
      </c>
      <c r="N723" s="20">
        <v>67.0</v>
      </c>
      <c r="O723" s="20">
        <v>0.251</v>
      </c>
      <c r="P723" s="20">
        <v>0.685</v>
      </c>
      <c r="Q723" s="20">
        <v>0.064</v>
      </c>
      <c r="R723" s="20">
        <v>8484550.0</v>
      </c>
      <c r="S723" s="20">
        <v>0.526</v>
      </c>
      <c r="T723" s="20">
        <f t="array" ref="T723:U723">VLOOKUP(A723,TOURISM!$A$2:$F$2692,{3,6},0)</f>
        <v>201000000</v>
      </c>
      <c r="U723" s="20">
        <v>2.56E8</v>
      </c>
      <c r="V723" s="20">
        <f t="array" ref="V723:AA723">VLOOKUP(A723,BUSINESS!$A$2:$J$2692,{4,5,6,7,8,9},0)</f>
        <v>0.422</v>
      </c>
      <c r="W723" s="20">
        <v>51.0</v>
      </c>
      <c r="X723" s="20"/>
      <c r="Y723" s="20">
        <v>1000.0</v>
      </c>
      <c r="Z723" s="20">
        <v>0.12</v>
      </c>
      <c r="AA723" s="20">
        <v>0.384</v>
      </c>
      <c r="AB723" s="21">
        <f t="shared" si="226"/>
        <v>70.23339717</v>
      </c>
      <c r="AC723" s="20">
        <f t="shared" si="237"/>
        <v>0.001582523528</v>
      </c>
      <c r="AD723" s="20">
        <f t="shared" si="238"/>
        <v>0.004047120943</v>
      </c>
      <c r="AE723" s="20">
        <f t="shared" si="229"/>
        <v>30.17249</v>
      </c>
      <c r="AF723" s="22" t="b">
        <f t="shared" si="4"/>
        <v>0</v>
      </c>
      <c r="AG723" s="20" t="b">
        <f t="shared" si="5"/>
        <v>0</v>
      </c>
      <c r="AH723" s="20" t="b">
        <f t="shared" si="6"/>
        <v>0</v>
      </c>
      <c r="AI723" s="20" t="b">
        <f t="shared" si="7"/>
        <v>0</v>
      </c>
      <c r="AJ723" s="20"/>
      <c r="AK723" s="20"/>
      <c r="AL723" s="20"/>
      <c r="AM723" s="20"/>
      <c r="AN723" s="20"/>
      <c r="AO723" s="20"/>
      <c r="AP723" s="20"/>
      <c r="AQ723" s="20"/>
      <c r="AR723" s="23"/>
      <c r="AS723" s="23"/>
      <c r="AT723" s="23"/>
      <c r="AU723" s="23"/>
      <c r="AV723" s="23"/>
    </row>
    <row r="724" ht="15.75" customHeight="1">
      <c r="A724" s="17" t="str">
        <f t="shared" si="1"/>
        <v>Azerbaijan-Asia2007</v>
      </c>
      <c r="B724" s="17" t="s">
        <v>147</v>
      </c>
      <c r="C724" s="18" t="s">
        <v>145</v>
      </c>
      <c r="D724" s="19" t="s">
        <v>86</v>
      </c>
      <c r="E724" s="17">
        <v>5.96339089E8</v>
      </c>
      <c r="F724" s="18">
        <v>0.062</v>
      </c>
      <c r="G724" s="18">
        <v>149.0</v>
      </c>
      <c r="H724" s="18">
        <v>0.179</v>
      </c>
      <c r="I724" s="20">
        <f t="array" ref="I724:J724">IFNA(VLOOKUP(A724,ENERGY!$A$2:$F$2692,{5,6},0),0)</f>
        <v>0</v>
      </c>
      <c r="J724" s="20">
        <v>0.0</v>
      </c>
      <c r="K724" s="20">
        <f t="array" ref="K724:S724">VLOOKUP(A724,'HUMAN RESOURCES'!$A$2:$M$2692,{2,3,4,5,6,7,8,9,10},0)</f>
        <v>0.018</v>
      </c>
      <c r="L724" s="20">
        <v>0.039</v>
      </c>
      <c r="M724" s="20">
        <v>73.0</v>
      </c>
      <c r="N724" s="20">
        <v>67.0</v>
      </c>
      <c r="O724" s="20">
        <v>0.243</v>
      </c>
      <c r="P724" s="20">
        <v>0.693</v>
      </c>
      <c r="Q724" s="20">
        <v>0.063</v>
      </c>
      <c r="R724" s="20">
        <v>8581300.0</v>
      </c>
      <c r="S724" s="20">
        <v>0.528</v>
      </c>
      <c r="T724" s="20">
        <f t="array" ref="T724:U724">VLOOKUP(A724,TOURISM!$A$2:$F$2692,{3,6},0)</f>
        <v>317000000</v>
      </c>
      <c r="U724" s="20">
        <v>3.81E8</v>
      </c>
      <c r="V724" s="20">
        <f t="array" ref="V724:AA724">VLOOKUP(A724,BUSINESS!$A$2:$J$2692,{4,5,6,7,8,9},0)</f>
        <v>0.409</v>
      </c>
      <c r="W724" s="20">
        <v>36.0</v>
      </c>
      <c r="X724" s="20"/>
      <c r="Y724" s="20">
        <v>952.0</v>
      </c>
      <c r="Z724" s="20">
        <v>0.145</v>
      </c>
      <c r="AA724" s="20">
        <v>0.515</v>
      </c>
      <c r="AB724" s="21">
        <f t="shared" si="226"/>
        <v>69.4928611</v>
      </c>
      <c r="AC724" s="20"/>
      <c r="AD724" s="20"/>
      <c r="AE724" s="20">
        <f t="shared" si="229"/>
        <v>44.3988673</v>
      </c>
      <c r="AF724" s="22" t="b">
        <f t="shared" si="4"/>
        <v>0</v>
      </c>
      <c r="AG724" s="20" t="b">
        <f t="shared" si="5"/>
        <v>0</v>
      </c>
      <c r="AH724" s="20" t="b">
        <f t="shared" si="6"/>
        <v>0</v>
      </c>
      <c r="AI724" s="20" t="b">
        <f t="shared" si="7"/>
        <v>0</v>
      </c>
      <c r="AJ724" s="20"/>
      <c r="AK724" s="20"/>
      <c r="AL724" s="20"/>
      <c r="AM724" s="20"/>
      <c r="AN724" s="20"/>
      <c r="AO724" s="20"/>
      <c r="AP724" s="20"/>
      <c r="AQ724" s="20"/>
      <c r="AR724" s="23"/>
      <c r="AS724" s="23"/>
      <c r="AT724" s="23"/>
      <c r="AU724" s="23"/>
      <c r="AV724" s="23"/>
    </row>
    <row r="725" ht="15.75" customHeight="1">
      <c r="A725" s="17" t="str">
        <f t="shared" si="1"/>
        <v>Azerbaijan-Asia2008</v>
      </c>
      <c r="B725" s="17" t="s">
        <v>147</v>
      </c>
      <c r="C725" s="18" t="s">
        <v>145</v>
      </c>
      <c r="D725" s="19" t="s">
        <v>87</v>
      </c>
      <c r="E725" s="17">
        <v>5.97765363E8</v>
      </c>
      <c r="F725" s="18">
        <v>0.051</v>
      </c>
      <c r="G725" s="18">
        <v>192.0</v>
      </c>
      <c r="H725" s="18">
        <v>0.191</v>
      </c>
      <c r="I725" s="20">
        <f t="array" ref="I725:J725">IFNA(VLOOKUP(A725,ENERGY!$A$2:$F$2692,{5,6},0),0)</f>
        <v>12158</v>
      </c>
      <c r="J725" s="20">
        <v>30616.0</v>
      </c>
      <c r="K725" s="20">
        <f t="array" ref="K725:S725">VLOOKUP(A725,'HUMAN RESOURCES'!$A$2:$M$2692,{2,3,4,5,6,7,8,9,10},0)</f>
        <v>0.017</v>
      </c>
      <c r="L725" s="20">
        <v>0.037</v>
      </c>
      <c r="M725" s="20">
        <v>73.0</v>
      </c>
      <c r="N725" s="20">
        <v>67.0</v>
      </c>
      <c r="O725" s="20">
        <v>0.237</v>
      </c>
      <c r="P725" s="20">
        <v>0.701</v>
      </c>
      <c r="Q725" s="20">
        <v>0.062</v>
      </c>
      <c r="R725" s="20">
        <v>8763400.0</v>
      </c>
      <c r="S725" s="20">
        <v>0.53</v>
      </c>
      <c r="T725" s="20">
        <f t="array" ref="T725:U725">VLOOKUP(A725,TOURISM!$A$2:$F$2692,{3,6},0)</f>
        <v>382000000</v>
      </c>
      <c r="U725" s="20">
        <v>4.56E8</v>
      </c>
      <c r="V725" s="20">
        <f t="array" ref="V725:AA725">VLOOKUP(A725,BUSINESS!$A$2:$J$2692,{4,5,6,7,8,9},0)</f>
        <v>0.409</v>
      </c>
      <c r="W725" s="20">
        <v>10.0</v>
      </c>
      <c r="X725" s="20"/>
      <c r="Y725" s="20">
        <v>376.0</v>
      </c>
      <c r="Z725" s="20">
        <v>0.171</v>
      </c>
      <c r="AA725" s="20">
        <v>0.738</v>
      </c>
      <c r="AB725" s="21">
        <f t="shared" si="226"/>
        <v>68.21158032</v>
      </c>
      <c r="AC725" s="20">
        <f t="shared" ref="AC725:AC726" si="239">I725/R725</f>
        <v>0.00138736107</v>
      </c>
      <c r="AD725" s="20">
        <f t="shared" ref="AD725:AD726" si="240">J725/R725</f>
        <v>0.003493621197</v>
      </c>
      <c r="AE725" s="20">
        <f t="shared" si="229"/>
        <v>52.03459844</v>
      </c>
      <c r="AF725" s="22" t="b">
        <f t="shared" si="4"/>
        <v>0</v>
      </c>
      <c r="AG725" s="20" t="b">
        <f t="shared" si="5"/>
        <v>0</v>
      </c>
      <c r="AH725" s="20" t="b">
        <f t="shared" si="6"/>
        <v>0</v>
      </c>
      <c r="AI725" s="20" t="b">
        <f t="shared" si="7"/>
        <v>0</v>
      </c>
      <c r="AJ725" s="20"/>
      <c r="AK725" s="20"/>
      <c r="AL725" s="20"/>
      <c r="AM725" s="20"/>
      <c r="AN725" s="20"/>
      <c r="AO725" s="20"/>
      <c r="AP725" s="20"/>
      <c r="AQ725" s="20"/>
      <c r="AR725" s="23"/>
      <c r="AS725" s="23"/>
      <c r="AT725" s="23"/>
      <c r="AU725" s="23"/>
      <c r="AV725" s="23"/>
    </row>
    <row r="726" ht="15.75" customHeight="1">
      <c r="A726" s="17" t="str">
        <f t="shared" si="1"/>
        <v>Azerbaijan-Asia2009</v>
      </c>
      <c r="B726" s="17" t="s">
        <v>147</v>
      </c>
      <c r="C726" s="18" t="s">
        <v>145</v>
      </c>
      <c r="D726" s="19" t="s">
        <v>88</v>
      </c>
      <c r="E726" s="17">
        <v>6.00014341E8</v>
      </c>
      <c r="F726" s="18">
        <v>0.044</v>
      </c>
      <c r="G726" s="18">
        <v>241.0</v>
      </c>
      <c r="H726" s="18">
        <v>0.198</v>
      </c>
      <c r="I726" s="20">
        <f t="array" ref="I726:J726">IFNA(VLOOKUP(A726,ENERGY!$A$2:$F$2692,{5,6},0),0)</f>
        <v>13232</v>
      </c>
      <c r="J726" s="20">
        <v>39167.0</v>
      </c>
      <c r="K726" s="20">
        <f t="array" ref="K726:S726">VLOOKUP(A726,'HUMAN RESOURCES'!$A$2:$M$2692,{2,3,4,5,6,7,8,9,10},0)</f>
        <v>0.017</v>
      </c>
      <c r="L726" s="20">
        <v>0.035</v>
      </c>
      <c r="M726" s="20">
        <v>73.0</v>
      </c>
      <c r="N726" s="20">
        <v>67.0</v>
      </c>
      <c r="O726" s="20">
        <v>0.231</v>
      </c>
      <c r="P726" s="20">
        <v>0.708</v>
      </c>
      <c r="Q726" s="20">
        <v>0.061</v>
      </c>
      <c r="R726" s="20">
        <v>8947243.0</v>
      </c>
      <c r="S726" s="20">
        <v>0.532</v>
      </c>
      <c r="T726" s="20">
        <f t="array" ref="T726:U726">VLOOKUP(A726,TOURISM!$A$2:$F$2692,{3,6},0)</f>
        <v>545000000</v>
      </c>
      <c r="U726" s="20">
        <v>4.88E8</v>
      </c>
      <c r="V726" s="20">
        <f t="array" ref="V726:AA726">VLOOKUP(A726,BUSINESS!$A$2:$J$2692,{4,5,6,7,8,9},0)</f>
        <v>0.409</v>
      </c>
      <c r="W726" s="20">
        <v>10.0</v>
      </c>
      <c r="X726" s="20"/>
      <c r="Y726" s="20">
        <v>376.0</v>
      </c>
      <c r="Z726" s="20">
        <v>0.274</v>
      </c>
      <c r="AA726" s="20">
        <v>0.863</v>
      </c>
      <c r="AB726" s="21">
        <f t="shared" si="226"/>
        <v>67.06136639</v>
      </c>
      <c r="AC726" s="20">
        <f t="shared" si="239"/>
        <v>0.001478891319</v>
      </c>
      <c r="AD726" s="20">
        <f t="shared" si="240"/>
        <v>0.004377549598</v>
      </c>
      <c r="AE726" s="20">
        <f t="shared" si="229"/>
        <v>54.54194102</v>
      </c>
      <c r="AF726" s="22" t="b">
        <f t="shared" si="4"/>
        <v>0</v>
      </c>
      <c r="AG726" s="20" t="b">
        <f t="shared" si="5"/>
        <v>0</v>
      </c>
      <c r="AH726" s="20" t="b">
        <f t="shared" si="6"/>
        <v>0</v>
      </c>
      <c r="AI726" s="20" t="b">
        <f t="shared" si="7"/>
        <v>0</v>
      </c>
      <c r="AJ726" s="20"/>
      <c r="AK726" s="20"/>
      <c r="AL726" s="20"/>
      <c r="AM726" s="20"/>
      <c r="AN726" s="20"/>
      <c r="AO726" s="20"/>
      <c r="AP726" s="20"/>
      <c r="AQ726" s="20"/>
      <c r="AR726" s="23"/>
      <c r="AS726" s="23"/>
      <c r="AT726" s="23"/>
      <c r="AU726" s="23"/>
      <c r="AV726" s="23"/>
    </row>
    <row r="727" ht="15.75" customHeight="1">
      <c r="A727" s="17" t="str">
        <f t="shared" si="1"/>
        <v>Azerbaijan-Asia2010</v>
      </c>
      <c r="B727" s="17" t="s">
        <v>147</v>
      </c>
      <c r="C727" s="18" t="s">
        <v>145</v>
      </c>
      <c r="D727" s="19" t="s">
        <v>89</v>
      </c>
      <c r="E727" s="17">
        <v>6.04028582E8</v>
      </c>
      <c r="F727" s="18">
        <v>0.059</v>
      </c>
      <c r="G727" s="18">
        <v>288.0</v>
      </c>
      <c r="H727" s="18">
        <v>0.2</v>
      </c>
      <c r="I727" s="20">
        <f t="array" ref="I727:J727">IFNA(VLOOKUP(A727,ENERGY!$A$2:$F$2692,{5,6},0),0)</f>
        <v>0</v>
      </c>
      <c r="J727" s="20">
        <v>0.0</v>
      </c>
      <c r="K727" s="20">
        <f t="array" ref="K727:S727">VLOOKUP(A727,'HUMAN RESOURCES'!$A$2:$M$2692,{2,3,4,5,6,7,8,9,10},0)</f>
        <v>0.018</v>
      </c>
      <c r="L727" s="20">
        <v>0.034</v>
      </c>
      <c r="M727" s="20">
        <v>74.0</v>
      </c>
      <c r="N727" s="20">
        <v>67.0</v>
      </c>
      <c r="O727" s="20">
        <v>0.227</v>
      </c>
      <c r="P727" s="20">
        <v>0.714</v>
      </c>
      <c r="Q727" s="20">
        <v>0.059</v>
      </c>
      <c r="R727" s="20">
        <v>9054332.0</v>
      </c>
      <c r="S727" s="20">
        <v>0.534</v>
      </c>
      <c r="T727" s="20">
        <f t="array" ref="T727:U727">VLOOKUP(A727,TOURISM!$A$2:$F$2692,{3,6},0)</f>
        <v>792000000</v>
      </c>
      <c r="U727" s="20">
        <v>8.56E8</v>
      </c>
      <c r="V727" s="20">
        <f t="array" ref="V727:AA727">VLOOKUP(A727,BUSINESS!$A$2:$J$2692,{4,5,6,7,8,9},0)</f>
        <v>0.409</v>
      </c>
      <c r="W727" s="20">
        <v>8.0</v>
      </c>
      <c r="X727" s="20"/>
      <c r="Y727" s="20">
        <v>306.0</v>
      </c>
      <c r="Z727" s="20">
        <v>0.46</v>
      </c>
      <c r="AA727" s="20">
        <v>1.001</v>
      </c>
      <c r="AB727" s="21">
        <f t="shared" si="226"/>
        <v>66.71155663</v>
      </c>
      <c r="AC727" s="20"/>
      <c r="AD727" s="20"/>
      <c r="AE727" s="20">
        <f t="shared" si="229"/>
        <v>94.54038133</v>
      </c>
      <c r="AF727" s="22" t="b">
        <f t="shared" si="4"/>
        <v>0</v>
      </c>
      <c r="AG727" s="20" t="b">
        <f t="shared" si="5"/>
        <v>0</v>
      </c>
      <c r="AH727" s="20" t="b">
        <f t="shared" si="6"/>
        <v>0</v>
      </c>
      <c r="AI727" s="20" t="b">
        <f t="shared" si="7"/>
        <v>0</v>
      </c>
      <c r="AJ727" s="20"/>
      <c r="AK727" s="20"/>
      <c r="AL727" s="20"/>
      <c r="AM727" s="20"/>
      <c r="AN727" s="20"/>
      <c r="AO727" s="20"/>
      <c r="AP727" s="20"/>
      <c r="AQ727" s="20"/>
      <c r="AR727" s="23"/>
      <c r="AS727" s="23"/>
      <c r="AT727" s="23"/>
      <c r="AU727" s="23"/>
      <c r="AV727" s="23"/>
    </row>
    <row r="728" ht="15.75" customHeight="1">
      <c r="A728" s="17" t="str">
        <f t="shared" si="1"/>
        <v>Azerbaijan-Asia2011</v>
      </c>
      <c r="B728" s="17" t="s">
        <v>147</v>
      </c>
      <c r="C728" s="18" t="s">
        <v>145</v>
      </c>
      <c r="D728" s="19" t="s">
        <v>90</v>
      </c>
      <c r="E728" s="17">
        <v>6.07983815E8</v>
      </c>
      <c r="F728" s="18">
        <v>0.053</v>
      </c>
      <c r="G728" s="18">
        <v>310.0</v>
      </c>
      <c r="H728" s="18">
        <v>0.207</v>
      </c>
      <c r="I728" s="20">
        <f t="array" ref="I728:J728">IFNA(VLOOKUP(A728,ENERGY!$A$2:$F$2692,{5,6},0),0)</f>
        <v>0</v>
      </c>
      <c r="J728" s="20">
        <v>0.0</v>
      </c>
      <c r="K728" s="20">
        <f t="array" ref="K728:S728">VLOOKUP(A728,'HUMAN RESOURCES'!$A$2:$M$2692,{2,3,4,5,6,7,8,9,10},0)</f>
        <v>0.019</v>
      </c>
      <c r="L728" s="20">
        <v>0.032</v>
      </c>
      <c r="M728" s="20">
        <v>74.0</v>
      </c>
      <c r="N728" s="20">
        <v>68.0</v>
      </c>
      <c r="O728" s="20">
        <v>0.224</v>
      </c>
      <c r="P728" s="20">
        <v>0.718</v>
      </c>
      <c r="Q728" s="20">
        <v>0.058</v>
      </c>
      <c r="R728" s="20">
        <v>9173082.0</v>
      </c>
      <c r="S728" s="20">
        <v>0.536</v>
      </c>
      <c r="T728" s="20">
        <f t="array" ref="T728:U728">VLOOKUP(A728,TOURISM!$A$2:$F$2692,{3,6},0)</f>
        <v>1500000000</v>
      </c>
      <c r="U728" s="20">
        <v>1.778E9</v>
      </c>
      <c r="V728" s="20">
        <f t="array" ref="V728:AA728">VLOOKUP(A728,BUSINESS!$A$2:$J$2692,{4,5,6,7,8,9},0)</f>
        <v>0.4</v>
      </c>
      <c r="W728" s="20">
        <v>8.0</v>
      </c>
      <c r="X728" s="20"/>
      <c r="Y728" s="20">
        <v>225.0</v>
      </c>
      <c r="Z728" s="20">
        <v>0.5</v>
      </c>
      <c r="AA728" s="20">
        <v>1.1</v>
      </c>
      <c r="AB728" s="21">
        <f t="shared" si="226"/>
        <v>66.27912135</v>
      </c>
      <c r="AC728" s="20"/>
      <c r="AD728" s="20"/>
      <c r="AE728" s="20">
        <f t="shared" si="229"/>
        <v>193.827985</v>
      </c>
      <c r="AF728" s="22" t="b">
        <f t="shared" si="4"/>
        <v>0</v>
      </c>
      <c r="AG728" s="20" t="b">
        <f t="shared" si="5"/>
        <v>0</v>
      </c>
      <c r="AH728" s="20" t="b">
        <f t="shared" si="6"/>
        <v>0</v>
      </c>
      <c r="AI728" s="20" t="b">
        <f t="shared" si="7"/>
        <v>0</v>
      </c>
      <c r="AJ728" s="20"/>
      <c r="AK728" s="20"/>
      <c r="AL728" s="20"/>
      <c r="AM728" s="20"/>
      <c r="AN728" s="20"/>
      <c r="AO728" s="20"/>
      <c r="AP728" s="20"/>
      <c r="AQ728" s="20"/>
      <c r="AR728" s="23"/>
      <c r="AS728" s="23"/>
      <c r="AT728" s="23"/>
      <c r="AU728" s="23"/>
      <c r="AV728" s="23"/>
    </row>
    <row r="729" ht="15.75" customHeight="1">
      <c r="A729" s="17" t="str">
        <f t="shared" si="1"/>
        <v>Azerbaijan-Asia2012</v>
      </c>
      <c r="B729" s="17" t="s">
        <v>147</v>
      </c>
      <c r="C729" s="18" t="s">
        <v>145</v>
      </c>
      <c r="D729" s="19" t="s">
        <v>91</v>
      </c>
      <c r="E729" s="17">
        <v>6.08292552E8</v>
      </c>
      <c r="F729" s="18">
        <v>0.05</v>
      </c>
      <c r="G729" s="18">
        <v>359.0</v>
      </c>
      <c r="H729" s="18">
        <v>0.19</v>
      </c>
      <c r="I729" s="20">
        <f t="array" ref="I729:J729">IFNA(VLOOKUP(A729,ENERGY!$A$2:$F$2692,{5,6},0),0)</f>
        <v>12786</v>
      </c>
      <c r="J729" s="20">
        <v>32090.0</v>
      </c>
      <c r="K729" s="20">
        <f t="array" ref="K729:S729">VLOOKUP(A729,'HUMAN RESOURCES'!$A$2:$M$2692,{2,3,4,5,6,7,8,9,10},0)</f>
        <v>0.019</v>
      </c>
      <c r="L729" s="20">
        <v>0.031</v>
      </c>
      <c r="M729" s="20">
        <v>74.0</v>
      </c>
      <c r="N729" s="20">
        <v>68.0</v>
      </c>
      <c r="O729" s="20">
        <v>0.222</v>
      </c>
      <c r="P729" s="20">
        <v>0.721</v>
      </c>
      <c r="Q729" s="20">
        <v>0.057</v>
      </c>
      <c r="R729" s="20">
        <v>9295784.0</v>
      </c>
      <c r="S729" s="20">
        <v>0.539</v>
      </c>
      <c r="T729" s="20">
        <f t="array" ref="T729:U729">VLOOKUP(A729,TOURISM!$A$2:$F$2692,{3,6},0)</f>
        <v>2634000000</v>
      </c>
      <c r="U729" s="20">
        <v>2.616E9</v>
      </c>
      <c r="V729" s="20">
        <f t="array" ref="V729:AA729">VLOOKUP(A729,BUSINESS!$A$2:$J$2692,{4,5,6,7,8,9},0)</f>
        <v>0.4</v>
      </c>
      <c r="W729" s="20">
        <v>8.0</v>
      </c>
      <c r="X729" s="20">
        <v>71.0</v>
      </c>
      <c r="Y729" s="20">
        <v>214.0</v>
      </c>
      <c r="Z729" s="20">
        <v>0.542</v>
      </c>
      <c r="AA729" s="20">
        <v>1.088</v>
      </c>
      <c r="AB729" s="21">
        <f t="shared" si="226"/>
        <v>65.43746628</v>
      </c>
      <c r="AC729" s="20">
        <f>I729/R729</f>
        <v>0.001375462253</v>
      </c>
      <c r="AD729" s="20">
        <f>J729/R729</f>
        <v>0.003452102588</v>
      </c>
      <c r="AE729" s="20">
        <f t="shared" si="229"/>
        <v>281.4178987</v>
      </c>
      <c r="AF729" s="22" t="b">
        <f t="shared" si="4"/>
        <v>0</v>
      </c>
      <c r="AG729" s="20" t="b">
        <f t="shared" si="5"/>
        <v>0</v>
      </c>
      <c r="AH729" s="20" t="b">
        <f t="shared" si="6"/>
        <v>0</v>
      </c>
      <c r="AI729" s="20" t="b">
        <f t="shared" si="7"/>
        <v>0</v>
      </c>
      <c r="AJ729" s="20"/>
      <c r="AK729" s="20"/>
      <c r="AL729" s="20"/>
      <c r="AM729" s="20"/>
      <c r="AN729" s="20"/>
      <c r="AO729" s="20"/>
      <c r="AP729" s="20"/>
      <c r="AQ729" s="20"/>
      <c r="AR729" s="23"/>
      <c r="AS729" s="23"/>
      <c r="AT729" s="23"/>
      <c r="AU729" s="23"/>
      <c r="AV729" s="23"/>
    </row>
    <row r="730" ht="15.75" customHeight="1">
      <c r="A730" s="17" t="str">
        <f t="shared" si="1"/>
        <v>Azerbaijan-Asia2000</v>
      </c>
      <c r="B730" s="17" t="s">
        <v>147</v>
      </c>
      <c r="C730" s="18" t="s">
        <v>145</v>
      </c>
      <c r="D730" s="19" t="s">
        <v>76</v>
      </c>
      <c r="E730" s="17">
        <v>6.10075807E8</v>
      </c>
      <c r="F730" s="18">
        <v>0.054</v>
      </c>
      <c r="G730" s="18">
        <v>398.0</v>
      </c>
      <c r="H730" s="18">
        <v>0.183</v>
      </c>
      <c r="I730" s="20" t="str">
        <f t="array" ref="I730:J730">IFNA(VLOOKUP(A730,ENERGY!$A$2:$F$2692,{5,6},0),0)</f>
        <v/>
      </c>
      <c r="J730" s="20"/>
      <c r="K730" s="20">
        <f t="array" ref="K730:S730">VLOOKUP(A730,'HUMAN RESOURCES'!$A$2:$M$2692,{2,3,4,5,6,7,8,9,10},0)</f>
        <v>0.015</v>
      </c>
      <c r="L730" s="20">
        <v>0.061</v>
      </c>
      <c r="M730" s="20">
        <v>70.0</v>
      </c>
      <c r="N730" s="20">
        <v>64.0</v>
      </c>
      <c r="O730" s="20">
        <v>0.311</v>
      </c>
      <c r="P730" s="20">
        <v>0.633</v>
      </c>
      <c r="Q730" s="20">
        <v>0.056</v>
      </c>
      <c r="R730" s="20">
        <v>8048600.0</v>
      </c>
      <c r="S730" s="20">
        <v>0.514</v>
      </c>
      <c r="T730" s="20">
        <f t="array" ref="T730:U730">VLOOKUP(A730,TOURISM!$A$2:$F$2692,{3,6},0)</f>
        <v>68000000</v>
      </c>
      <c r="U730" s="20">
        <v>1.38E8</v>
      </c>
      <c r="V730" s="20" t="str">
        <f t="array" ref="V730:AA730">VLOOKUP(A730,BUSINESS!$A$2:$J$2692,{4,5,6,7,8,9},0)</f>
        <v/>
      </c>
      <c r="W730" s="20"/>
      <c r="X730" s="20"/>
      <c r="Y730" s="20"/>
      <c r="Z730" s="20">
        <v>0.001</v>
      </c>
      <c r="AA730" s="20">
        <v>0.052</v>
      </c>
      <c r="AB730" s="21">
        <f t="shared" si="226"/>
        <v>75.79899697</v>
      </c>
      <c r="AC730" s="20"/>
      <c r="AD730" s="20"/>
      <c r="AE730" s="20">
        <f t="shared" si="229"/>
        <v>17.14583903</v>
      </c>
      <c r="AF730" s="22" t="b">
        <f t="shared" si="4"/>
        <v>0</v>
      </c>
      <c r="AG730" s="20" t="b">
        <f t="shared" si="5"/>
        <v>0</v>
      </c>
      <c r="AH730" s="20" t="b">
        <f t="shared" si="6"/>
        <v>0</v>
      </c>
      <c r="AI730" s="20" t="b">
        <f t="shared" si="7"/>
        <v>0</v>
      </c>
      <c r="AJ730" s="20"/>
      <c r="AK730" s="20"/>
      <c r="AL730" s="20"/>
      <c r="AM730" s="20"/>
      <c r="AN730" s="20"/>
      <c r="AO730" s="20"/>
      <c r="AP730" s="20"/>
      <c r="AQ730" s="20"/>
      <c r="AR730" s="23"/>
      <c r="AS730" s="23"/>
      <c r="AT730" s="23"/>
      <c r="AU730" s="23"/>
      <c r="AV730" s="23"/>
    </row>
    <row r="731" ht="15.75" customHeight="1">
      <c r="A731" s="17" t="str">
        <f t="shared" si="1"/>
        <v>Bangladesh-Asia2001</v>
      </c>
      <c r="B731" s="17" t="s">
        <v>148</v>
      </c>
      <c r="C731" s="18" t="s">
        <v>145</v>
      </c>
      <c r="D731" s="19" t="s">
        <v>77</v>
      </c>
      <c r="E731" s="17">
        <v>6.95555556E8</v>
      </c>
      <c r="F731" s="18">
        <v>0.028</v>
      </c>
      <c r="G731" s="18">
        <v>10.0</v>
      </c>
      <c r="H731" s="18">
        <v>0.155</v>
      </c>
      <c r="I731" s="20">
        <f t="array" ref="I731:J731">IFNA(VLOOKUP(A731,ENERGY!$A$2:$F$2692,{5,6},0),0)</f>
        <v>31294</v>
      </c>
      <c r="J731" s="20"/>
      <c r="K731" s="20">
        <f t="array" ref="K731:S731">VLOOKUP(A731,'HUMAN RESOURCES'!$A$2:$M$2692,{2,3,4,5,6,7,8,9,10},0)</f>
        <v>0.026</v>
      </c>
      <c r="L731" s="20">
        <v>0.062</v>
      </c>
      <c r="M731" s="20">
        <v>66.0</v>
      </c>
      <c r="N731" s="20">
        <v>66.0</v>
      </c>
      <c r="O731" s="20">
        <v>0.364</v>
      </c>
      <c r="P731" s="20">
        <v>0.595</v>
      </c>
      <c r="Q731" s="20">
        <v>0.041</v>
      </c>
      <c r="R731" s="20">
        <v>1.34729503E8</v>
      </c>
      <c r="S731" s="20">
        <v>0.241</v>
      </c>
      <c r="T731" s="20">
        <f t="array" ref="T731:U731">VLOOKUP(A731,TOURISM!$A$2:$F$2692,{3,6},0)</f>
        <v>48000000</v>
      </c>
      <c r="U731" s="20">
        <v>3.41E8</v>
      </c>
      <c r="V731" s="20" t="str">
        <f t="array" ref="V731:AA731">VLOOKUP(A731,BUSINESS!$A$2:$J$2692,{4,5,6,7,8,9},0)</f>
        <v/>
      </c>
      <c r="W731" s="20"/>
      <c r="X731" s="20"/>
      <c r="Y731" s="20"/>
      <c r="Z731" s="20">
        <v>0.001</v>
      </c>
      <c r="AA731" s="20">
        <v>0.004</v>
      </c>
      <c r="AB731" s="21">
        <f t="shared" si="226"/>
        <v>5.162607599</v>
      </c>
      <c r="AC731" s="20">
        <f t="shared" ref="AC731:AC736" si="241">I731/R731</f>
        <v>0.0002322728081</v>
      </c>
      <c r="AD731" s="20"/>
      <c r="AE731" s="20">
        <f t="shared" si="229"/>
        <v>2.530997238</v>
      </c>
      <c r="AF731" s="22" t="b">
        <f t="shared" si="4"/>
        <v>0</v>
      </c>
      <c r="AG731" s="20" t="b">
        <f t="shared" si="5"/>
        <v>0</v>
      </c>
      <c r="AH731" s="20" t="b">
        <f t="shared" si="6"/>
        <v>0</v>
      </c>
      <c r="AI731" s="20" t="b">
        <f t="shared" si="7"/>
        <v>0</v>
      </c>
      <c r="AJ731" s="20"/>
      <c r="AK731" s="20"/>
      <c r="AL731" s="20"/>
      <c r="AM731" s="20"/>
      <c r="AN731" s="20"/>
      <c r="AO731" s="20"/>
      <c r="AP731" s="20"/>
      <c r="AQ731" s="20"/>
      <c r="AR731" s="23"/>
      <c r="AS731" s="23"/>
      <c r="AT731" s="23"/>
      <c r="AU731" s="23"/>
      <c r="AV731" s="23"/>
    </row>
    <row r="732" ht="15.75" customHeight="1">
      <c r="A732" s="17" t="str">
        <f t="shared" si="1"/>
        <v>Bangladesh-Asia2002</v>
      </c>
      <c r="B732" s="17" t="s">
        <v>148</v>
      </c>
      <c r="C732" s="18" t="s">
        <v>145</v>
      </c>
      <c r="D732" s="19" t="s">
        <v>79</v>
      </c>
      <c r="E732" s="17">
        <v>6.96281469E8</v>
      </c>
      <c r="F732" s="18">
        <v>0.03</v>
      </c>
      <c r="G732" s="18">
        <v>10.0</v>
      </c>
      <c r="H732" s="18">
        <v>0.158</v>
      </c>
      <c r="I732" s="20">
        <f t="array" ref="I732:J732">IFNA(VLOOKUP(A732,ENERGY!$A$2:$F$2692,{5,6},0),0)</f>
        <v>30756</v>
      </c>
      <c r="J732" s="20">
        <v>56153.0</v>
      </c>
      <c r="K732" s="20">
        <f t="array" ref="K732:S732">VLOOKUP(A732,'HUMAN RESOURCES'!$A$2:$M$2692,{2,3,4,5,6,7,8,9,10},0)</f>
        <v>0.026</v>
      </c>
      <c r="L732" s="20">
        <v>0.059</v>
      </c>
      <c r="M732" s="20">
        <v>67.0</v>
      </c>
      <c r="N732" s="20">
        <v>66.0</v>
      </c>
      <c r="O732" s="20">
        <v>0.359</v>
      </c>
      <c r="P732" s="20">
        <v>0.6</v>
      </c>
      <c r="Q732" s="20">
        <v>0.041</v>
      </c>
      <c r="R732" s="20">
        <v>1.37006279E8</v>
      </c>
      <c r="S732" s="20">
        <v>0.248</v>
      </c>
      <c r="T732" s="20">
        <f t="array" ref="T732:U732">VLOOKUP(A732,TOURISM!$A$2:$F$2692,{3,6},0)</f>
        <v>59000000</v>
      </c>
      <c r="U732" s="20">
        <v>3.09E8</v>
      </c>
      <c r="V732" s="20" t="str">
        <f t="array" ref="V732:AA732">VLOOKUP(A732,BUSINESS!$A$2:$J$2692,{4,5,6,7,8,9},0)</f>
        <v/>
      </c>
      <c r="W732" s="20"/>
      <c r="X732" s="20"/>
      <c r="Y732" s="20"/>
      <c r="Z732" s="20">
        <v>0.001</v>
      </c>
      <c r="AA732" s="20">
        <v>0.008</v>
      </c>
      <c r="AB732" s="21">
        <f t="shared" si="226"/>
        <v>5.082113565</v>
      </c>
      <c r="AC732" s="20">
        <f t="shared" si="241"/>
        <v>0.0002244860617</v>
      </c>
      <c r="AD732" s="20">
        <f t="shared" ref="AD732:AD736" si="242">J732/R732</f>
        <v>0.0004098571278</v>
      </c>
      <c r="AE732" s="20">
        <f t="shared" si="229"/>
        <v>2.255371084</v>
      </c>
      <c r="AF732" s="22" t="b">
        <f t="shared" si="4"/>
        <v>0</v>
      </c>
      <c r="AG732" s="20" t="b">
        <f t="shared" si="5"/>
        <v>0</v>
      </c>
      <c r="AH732" s="20" t="b">
        <f t="shared" si="6"/>
        <v>0</v>
      </c>
      <c r="AI732" s="20" t="b">
        <f t="shared" si="7"/>
        <v>0</v>
      </c>
      <c r="AJ732" s="20"/>
      <c r="AK732" s="20"/>
      <c r="AL732" s="20"/>
      <c r="AM732" s="20"/>
      <c r="AN732" s="20"/>
      <c r="AO732" s="20"/>
      <c r="AP732" s="20"/>
      <c r="AQ732" s="20"/>
      <c r="AR732" s="23"/>
      <c r="AS732" s="23"/>
      <c r="AT732" s="23"/>
      <c r="AU732" s="23"/>
      <c r="AV732" s="23"/>
    </row>
    <row r="733" ht="15.75" customHeight="1">
      <c r="A733" s="17" t="str">
        <f t="shared" si="1"/>
        <v>Bangladesh-Asia2003</v>
      </c>
      <c r="B733" s="17" t="s">
        <v>148</v>
      </c>
      <c r="C733" s="18" t="s">
        <v>145</v>
      </c>
      <c r="D733" s="19" t="s">
        <v>81</v>
      </c>
      <c r="E733" s="17">
        <v>6.98083345E8</v>
      </c>
      <c r="F733" s="18">
        <v>0.031</v>
      </c>
      <c r="G733" s="18">
        <v>11.0</v>
      </c>
      <c r="H733" s="18">
        <v>0.16</v>
      </c>
      <c r="I733" s="20">
        <f t="array" ref="I733:J733">IFNA(VLOOKUP(A733,ENERGY!$A$2:$F$2692,{5,6},0),0)</f>
        <v>29131</v>
      </c>
      <c r="J733" s="20">
        <v>52328.0</v>
      </c>
      <c r="K733" s="20">
        <f t="array" ref="K733:S733">VLOOKUP(A733,'HUMAN RESOURCES'!$A$2:$M$2692,{2,3,4,5,6,7,8,9,10},0)</f>
        <v>0.025</v>
      </c>
      <c r="L733" s="20">
        <v>0.056</v>
      </c>
      <c r="M733" s="20">
        <v>67.0</v>
      </c>
      <c r="N733" s="20">
        <v>66.0</v>
      </c>
      <c r="O733" s="20">
        <v>0.354</v>
      </c>
      <c r="P733" s="20">
        <v>0.605</v>
      </c>
      <c r="Q733" s="20">
        <v>0.042</v>
      </c>
      <c r="R733" s="20">
        <v>1.39185986E8</v>
      </c>
      <c r="S733" s="20">
        <v>0.254</v>
      </c>
      <c r="T733" s="20">
        <f t="array" ref="T733:U733">VLOOKUP(A733,TOURISM!$A$2:$F$2692,{3,6},0)</f>
        <v>59000000</v>
      </c>
      <c r="U733" s="20">
        <v>3.89E8</v>
      </c>
      <c r="V733" s="20" t="str">
        <f t="array" ref="V733:AA733">VLOOKUP(A733,BUSINESS!$A$2:$J$2692,{4,5,6,7,8,9},0)</f>
        <v/>
      </c>
      <c r="W733" s="20">
        <v>50.0</v>
      </c>
      <c r="X733" s="20"/>
      <c r="Y733" s="20"/>
      <c r="Z733" s="20">
        <v>0.002</v>
      </c>
      <c r="AA733" s="20">
        <v>0.01</v>
      </c>
      <c r="AB733" s="21">
        <f t="shared" si="226"/>
        <v>5.015471493</v>
      </c>
      <c r="AC733" s="20">
        <f t="shared" si="241"/>
        <v>0.0002092954962</v>
      </c>
      <c r="AD733" s="20">
        <f t="shared" si="242"/>
        <v>0.0003759573898</v>
      </c>
      <c r="AE733" s="20">
        <f t="shared" si="229"/>
        <v>2.794821599</v>
      </c>
      <c r="AF733" s="22" t="b">
        <f t="shared" si="4"/>
        <v>0</v>
      </c>
      <c r="AG733" s="20" t="b">
        <f t="shared" si="5"/>
        <v>0</v>
      </c>
      <c r="AH733" s="20" t="b">
        <f t="shared" si="6"/>
        <v>0</v>
      </c>
      <c r="AI733" s="20" t="b">
        <f t="shared" si="7"/>
        <v>0</v>
      </c>
      <c r="AJ733" s="20"/>
      <c r="AK733" s="20"/>
      <c r="AL733" s="20"/>
      <c r="AM733" s="20"/>
      <c r="AN733" s="20"/>
      <c r="AO733" s="20"/>
      <c r="AP733" s="20"/>
      <c r="AQ733" s="20"/>
      <c r="AR733" s="23"/>
      <c r="AS733" s="23"/>
      <c r="AT733" s="23"/>
      <c r="AU733" s="23"/>
      <c r="AV733" s="23"/>
    </row>
    <row r="734" ht="15.75" customHeight="1">
      <c r="A734" s="17" t="str">
        <f t="shared" si="1"/>
        <v>Bangladesh-Asia2004</v>
      </c>
      <c r="B734" s="17" t="s">
        <v>148</v>
      </c>
      <c r="C734" s="18" t="s">
        <v>145</v>
      </c>
      <c r="D734" s="19" t="s">
        <v>83</v>
      </c>
      <c r="E734" s="17">
        <v>7.00431791E8</v>
      </c>
      <c r="F734" s="18">
        <v>0.03</v>
      </c>
      <c r="G734" s="18">
        <v>11.0</v>
      </c>
      <c r="H734" s="18">
        <v>0.16</v>
      </c>
      <c r="I734" s="20">
        <f t="array" ref="I734:J734">IFNA(VLOOKUP(A734,ENERGY!$A$2:$F$2692,{5,6},0),0)</f>
        <v>27873</v>
      </c>
      <c r="J734" s="20">
        <v>46435.0</v>
      </c>
      <c r="K734" s="20">
        <f t="array" ref="K734:S734">VLOOKUP(A734,'HUMAN RESOURCES'!$A$2:$M$2692,{2,3,4,5,6,7,8,9,10},0)</f>
        <v>0.024</v>
      </c>
      <c r="L734" s="20">
        <v>0.053</v>
      </c>
      <c r="M734" s="20">
        <v>68.0</v>
      </c>
      <c r="N734" s="20">
        <v>67.0</v>
      </c>
      <c r="O734" s="20">
        <v>0.348</v>
      </c>
      <c r="P734" s="20">
        <v>0.609</v>
      </c>
      <c r="Q734" s="20">
        <v>0.042</v>
      </c>
      <c r="R734" s="20">
        <v>1.41235035E8</v>
      </c>
      <c r="S734" s="20">
        <v>0.261</v>
      </c>
      <c r="T734" s="20">
        <f t="array" ref="T734:U734">VLOOKUP(A734,TOURISM!$A$2:$F$2692,{3,6},0)</f>
        <v>76000000</v>
      </c>
      <c r="U734" s="20">
        <v>4.42E8</v>
      </c>
      <c r="V734" s="20" t="str">
        <f t="array" ref="V734:AA734">VLOOKUP(A734,BUSINESS!$A$2:$J$2692,{4,5,6,7,8,9},0)</f>
        <v/>
      </c>
      <c r="W734" s="20">
        <v>50.0</v>
      </c>
      <c r="X734" s="20"/>
      <c r="Y734" s="20"/>
      <c r="Z734" s="20">
        <v>0.002</v>
      </c>
      <c r="AA734" s="20">
        <v>0.02</v>
      </c>
      <c r="AB734" s="21">
        <f t="shared" si="226"/>
        <v>4.959334566</v>
      </c>
      <c r="AC734" s="20">
        <f t="shared" si="241"/>
        <v>0.0001973518823</v>
      </c>
      <c r="AD734" s="20">
        <f t="shared" si="242"/>
        <v>0.0003287781959</v>
      </c>
      <c r="AE734" s="20">
        <f t="shared" si="229"/>
        <v>3.129535104</v>
      </c>
      <c r="AF734" s="22" t="b">
        <f t="shared" si="4"/>
        <v>0</v>
      </c>
      <c r="AG734" s="20" t="b">
        <f t="shared" si="5"/>
        <v>0</v>
      </c>
      <c r="AH734" s="20" t="b">
        <f t="shared" si="6"/>
        <v>0</v>
      </c>
      <c r="AI734" s="20" t="b">
        <f t="shared" si="7"/>
        <v>0</v>
      </c>
      <c r="AJ734" s="20"/>
      <c r="AK734" s="20"/>
      <c r="AL734" s="20"/>
      <c r="AM734" s="20"/>
      <c r="AN734" s="20"/>
      <c r="AO734" s="20"/>
      <c r="AP734" s="20"/>
      <c r="AQ734" s="20"/>
      <c r="AR734" s="23"/>
      <c r="AS734" s="23"/>
      <c r="AT734" s="23"/>
      <c r="AU734" s="23"/>
      <c r="AV734" s="23"/>
    </row>
    <row r="735" ht="15.75" customHeight="1">
      <c r="A735" s="17" t="str">
        <f t="shared" si="1"/>
        <v>Bangladesh-Asia2005</v>
      </c>
      <c r="B735" s="17" t="s">
        <v>148</v>
      </c>
      <c r="C735" s="18" t="s">
        <v>145</v>
      </c>
      <c r="D735" s="19" t="s">
        <v>84</v>
      </c>
      <c r="E735" s="17">
        <v>7.00804286E8</v>
      </c>
      <c r="F735" s="18">
        <v>0.031</v>
      </c>
      <c r="G735" s="18">
        <v>12.0</v>
      </c>
      <c r="H735" s="18">
        <v>0.148</v>
      </c>
      <c r="I735" s="20">
        <f t="array" ref="I735:J735">IFNA(VLOOKUP(A735,ENERGY!$A$2:$F$2692,{5,6},0),0)</f>
        <v>26626</v>
      </c>
      <c r="J735" s="20">
        <v>48467.0</v>
      </c>
      <c r="K735" s="20">
        <f t="array" ref="K735:S735">VLOOKUP(A735,'HUMAN RESOURCES'!$A$2:$M$2692,{2,3,4,5,6,7,8,9,10},0)</f>
        <v>0.023</v>
      </c>
      <c r="L735" s="20">
        <v>0.051</v>
      </c>
      <c r="M735" s="20">
        <v>68.0</v>
      </c>
      <c r="N735" s="20">
        <v>67.0</v>
      </c>
      <c r="O735" s="20">
        <v>0.343</v>
      </c>
      <c r="P735" s="20">
        <v>0.614</v>
      </c>
      <c r="Q735" s="20">
        <v>0.043</v>
      </c>
      <c r="R735" s="20">
        <v>1.4313518E8</v>
      </c>
      <c r="S735" s="20">
        <v>0.268</v>
      </c>
      <c r="T735" s="20">
        <f t="array" ref="T735:U735">VLOOKUP(A735,TOURISM!$A$2:$F$2692,{3,6},0)</f>
        <v>79000000</v>
      </c>
      <c r="U735" s="20">
        <v>3.75E8</v>
      </c>
      <c r="V735" s="20">
        <f t="array" ref="V735:AA735">VLOOKUP(A735,BUSINESS!$A$2:$J$2692,{4,5,6,7,8,9},0)</f>
        <v>0.353</v>
      </c>
      <c r="W735" s="20">
        <v>50.0</v>
      </c>
      <c r="X735" s="20"/>
      <c r="Y735" s="20">
        <v>400.0</v>
      </c>
      <c r="Z735" s="20">
        <v>0.002</v>
      </c>
      <c r="AA735" s="20">
        <v>0.063</v>
      </c>
      <c r="AB735" s="21">
        <f t="shared" si="226"/>
        <v>4.896100917</v>
      </c>
      <c r="AC735" s="20">
        <f t="shared" si="241"/>
        <v>0.0001860199568</v>
      </c>
      <c r="AD735" s="20">
        <f t="shared" si="242"/>
        <v>0.0003386099769</v>
      </c>
      <c r="AE735" s="20">
        <f t="shared" si="229"/>
        <v>2.619900991</v>
      </c>
      <c r="AF735" s="22" t="b">
        <f t="shared" si="4"/>
        <v>0</v>
      </c>
      <c r="AG735" s="20" t="b">
        <f t="shared" si="5"/>
        <v>0</v>
      </c>
      <c r="AH735" s="20" t="b">
        <f t="shared" si="6"/>
        <v>0</v>
      </c>
      <c r="AI735" s="20" t="b">
        <f t="shared" si="7"/>
        <v>0</v>
      </c>
      <c r="AJ735" s="20"/>
      <c r="AK735" s="20"/>
      <c r="AL735" s="20"/>
      <c r="AM735" s="20"/>
      <c r="AN735" s="20"/>
      <c r="AO735" s="20"/>
      <c r="AP735" s="20"/>
      <c r="AQ735" s="20"/>
      <c r="AR735" s="23"/>
      <c r="AS735" s="23"/>
      <c r="AT735" s="23"/>
      <c r="AU735" s="23"/>
      <c r="AV735" s="23"/>
    </row>
    <row r="736" ht="15.75" customHeight="1">
      <c r="A736" s="17" t="str">
        <f t="shared" si="1"/>
        <v>Bangladesh-Asia2006</v>
      </c>
      <c r="B736" s="17" t="s">
        <v>148</v>
      </c>
      <c r="C736" s="18" t="s">
        <v>145</v>
      </c>
      <c r="D736" s="19" t="s">
        <v>85</v>
      </c>
      <c r="E736" s="17">
        <v>7.02682018E8</v>
      </c>
      <c r="F736" s="18">
        <v>0.032</v>
      </c>
      <c r="G736" s="18">
        <v>13.0</v>
      </c>
      <c r="H736" s="18">
        <v>0.14</v>
      </c>
      <c r="I736" s="20">
        <f t="array" ref="I736:J736">IFNA(VLOOKUP(A736,ENERGY!$A$2:$F$2692,{5,6},0),0)</f>
        <v>23868</v>
      </c>
      <c r="J736" s="20">
        <v>37554.0</v>
      </c>
      <c r="K736" s="20">
        <f t="array" ref="K736:S736">VLOOKUP(A736,'HUMAN RESOURCES'!$A$2:$M$2692,{2,3,4,5,6,7,8,9,10},0)</f>
        <v>0.023</v>
      </c>
      <c r="L736" s="20">
        <v>0.048</v>
      </c>
      <c r="M736" s="20">
        <v>68.0</v>
      </c>
      <c r="N736" s="20">
        <v>67.0</v>
      </c>
      <c r="O736" s="20">
        <v>0.338</v>
      </c>
      <c r="P736" s="20">
        <v>0.619</v>
      </c>
      <c r="Q736" s="20">
        <v>0.044</v>
      </c>
      <c r="R736" s="20">
        <v>1.44868702E8</v>
      </c>
      <c r="S736" s="20">
        <v>0.275</v>
      </c>
      <c r="T736" s="20">
        <f t="array" ref="T736:U736">VLOOKUP(A736,TOURISM!$A$2:$F$2692,{3,6},0)</f>
        <v>80000000</v>
      </c>
      <c r="U736" s="20">
        <v>4.44E8</v>
      </c>
      <c r="V736" s="20">
        <f t="array" ref="V736:AA736">VLOOKUP(A736,BUSINESS!$A$2:$J$2692,{4,5,6,7,8,9},0)</f>
        <v>0.353</v>
      </c>
      <c r="W736" s="20">
        <v>50.0</v>
      </c>
      <c r="X736" s="20"/>
      <c r="Y736" s="20">
        <v>400.0</v>
      </c>
      <c r="Z736" s="20">
        <v>0.01</v>
      </c>
      <c r="AA736" s="20">
        <v>0.132</v>
      </c>
      <c r="AB736" s="21">
        <f t="shared" si="226"/>
        <v>4.850475005</v>
      </c>
      <c r="AC736" s="20">
        <f t="shared" si="241"/>
        <v>0.0001647560838</v>
      </c>
      <c r="AD736" s="20">
        <f t="shared" si="242"/>
        <v>0.0002592278351</v>
      </c>
      <c r="AE736" s="20">
        <f t="shared" si="229"/>
        <v>3.064844193</v>
      </c>
      <c r="AF736" s="22" t="b">
        <f t="shared" si="4"/>
        <v>0</v>
      </c>
      <c r="AG736" s="20" t="b">
        <f t="shared" si="5"/>
        <v>0</v>
      </c>
      <c r="AH736" s="20" t="b">
        <f t="shared" si="6"/>
        <v>0</v>
      </c>
      <c r="AI736" s="20" t="b">
        <f t="shared" si="7"/>
        <v>0</v>
      </c>
      <c r="AJ736" s="20"/>
      <c r="AK736" s="20"/>
      <c r="AL736" s="20"/>
      <c r="AM736" s="20"/>
      <c r="AN736" s="20"/>
      <c r="AO736" s="20"/>
      <c r="AP736" s="20"/>
      <c r="AQ736" s="20"/>
      <c r="AR736" s="23"/>
      <c r="AS736" s="23"/>
      <c r="AT736" s="23"/>
      <c r="AU736" s="23"/>
      <c r="AV736" s="23"/>
    </row>
    <row r="737" ht="15.75" customHeight="1">
      <c r="A737" s="17" t="str">
        <f t="shared" si="1"/>
        <v>Bangladesh-Asia2007</v>
      </c>
      <c r="B737" s="17" t="s">
        <v>148</v>
      </c>
      <c r="C737" s="18" t="s">
        <v>145</v>
      </c>
      <c r="D737" s="19" t="s">
        <v>86</v>
      </c>
      <c r="E737" s="17">
        <v>7.03096503E8</v>
      </c>
      <c r="F737" s="18">
        <v>0.034</v>
      </c>
      <c r="G737" s="18">
        <v>14.0</v>
      </c>
      <c r="H737" s="18">
        <v>0.153</v>
      </c>
      <c r="I737" s="20">
        <f t="array" ref="I737:J737">IFNA(VLOOKUP(A737,ENERGY!$A$2:$F$2692,{5,6},0),0)</f>
        <v>0</v>
      </c>
      <c r="J737" s="20">
        <v>0.0</v>
      </c>
      <c r="K737" s="20">
        <f t="array" ref="K737:S737">VLOOKUP(A737,'HUMAN RESOURCES'!$A$2:$M$2692,{2,3,4,5,6,7,8,9,10},0)</f>
        <v>0.022</v>
      </c>
      <c r="L737" s="20">
        <v>0.046</v>
      </c>
      <c r="M737" s="20">
        <v>69.0</v>
      </c>
      <c r="N737" s="20">
        <v>68.0</v>
      </c>
      <c r="O737" s="20">
        <v>0.333</v>
      </c>
      <c r="P737" s="20">
        <v>0.623</v>
      </c>
      <c r="Q737" s="20">
        <v>0.044</v>
      </c>
      <c r="R737" s="20">
        <v>1.46457067E8</v>
      </c>
      <c r="S737" s="20">
        <v>0.282</v>
      </c>
      <c r="T737" s="20">
        <f t="array" ref="T737:U737">VLOOKUP(A737,TOURISM!$A$2:$F$2692,{3,6},0)</f>
        <v>76000000</v>
      </c>
      <c r="U737" s="20">
        <v>5.3E8</v>
      </c>
      <c r="V737" s="20">
        <f t="array" ref="V737:AA737">VLOOKUP(A737,BUSINESS!$A$2:$J$2692,{4,5,6,7,8,9},0)</f>
        <v>0.37</v>
      </c>
      <c r="W737" s="20">
        <v>74.0</v>
      </c>
      <c r="X737" s="20"/>
      <c r="Y737" s="20">
        <v>400.0</v>
      </c>
      <c r="Z737" s="20">
        <v>0.018</v>
      </c>
      <c r="AA737" s="20">
        <v>0.235</v>
      </c>
      <c r="AB737" s="21">
        <f t="shared" si="226"/>
        <v>4.80070042</v>
      </c>
      <c r="AC737" s="20"/>
      <c r="AD737" s="20"/>
      <c r="AE737" s="20">
        <f t="shared" si="229"/>
        <v>3.618807961</v>
      </c>
      <c r="AF737" s="22" t="b">
        <f t="shared" si="4"/>
        <v>0</v>
      </c>
      <c r="AG737" s="20" t="b">
        <f t="shared" si="5"/>
        <v>0</v>
      </c>
      <c r="AH737" s="20" t="b">
        <f t="shared" si="6"/>
        <v>0</v>
      </c>
      <c r="AI737" s="20" t="b">
        <f t="shared" si="7"/>
        <v>0</v>
      </c>
      <c r="AJ737" s="20"/>
      <c r="AK737" s="20"/>
      <c r="AL737" s="20"/>
      <c r="AM737" s="20"/>
      <c r="AN737" s="20"/>
      <c r="AO737" s="20"/>
      <c r="AP737" s="20"/>
      <c r="AQ737" s="20"/>
      <c r="AR737" s="23"/>
      <c r="AS737" s="23"/>
      <c r="AT737" s="23"/>
      <c r="AU737" s="23"/>
      <c r="AV737" s="23"/>
    </row>
    <row r="738" ht="15.75" customHeight="1">
      <c r="A738" s="17" t="str">
        <f t="shared" si="1"/>
        <v>Bangladesh-Asia2008</v>
      </c>
      <c r="B738" s="17" t="s">
        <v>148</v>
      </c>
      <c r="C738" s="18" t="s">
        <v>145</v>
      </c>
      <c r="D738" s="19" t="s">
        <v>87</v>
      </c>
      <c r="E738" s="17">
        <v>7.04762536E8</v>
      </c>
      <c r="F738" s="18">
        <v>0.035</v>
      </c>
      <c r="G738" s="18">
        <v>16.0</v>
      </c>
      <c r="H738" s="18">
        <v>0.16</v>
      </c>
      <c r="I738" s="20">
        <f t="array" ref="I738:J738">IFNA(VLOOKUP(A738,ENERGY!$A$2:$F$2692,{5,6},0),0)</f>
        <v>21713</v>
      </c>
      <c r="J738" s="20">
        <v>33883.0</v>
      </c>
      <c r="K738" s="20">
        <f t="array" ref="K738:S738">VLOOKUP(A738,'HUMAN RESOURCES'!$A$2:$M$2692,{2,3,4,5,6,7,8,9,10},0)</f>
        <v>0.022</v>
      </c>
      <c r="L738" s="20">
        <v>0.043</v>
      </c>
      <c r="M738" s="20">
        <v>69.0</v>
      </c>
      <c r="N738" s="20">
        <v>68.0</v>
      </c>
      <c r="O738" s="20">
        <v>0.327</v>
      </c>
      <c r="P738" s="20">
        <v>0.628</v>
      </c>
      <c r="Q738" s="20">
        <v>0.045</v>
      </c>
      <c r="R738" s="20">
        <v>1.47969967E8</v>
      </c>
      <c r="S738" s="20">
        <v>0.29</v>
      </c>
      <c r="T738" s="20">
        <f t="array" ref="T738:U738">VLOOKUP(A738,TOURISM!$A$2:$F$2692,{3,6},0)</f>
        <v>75000000</v>
      </c>
      <c r="U738" s="20">
        <v>7.35E8</v>
      </c>
      <c r="V738" s="20">
        <f t="array" ref="V738:AA738">VLOOKUP(A738,BUSINESS!$A$2:$J$2692,{4,5,6,7,8,9},0)</f>
        <v>0.361</v>
      </c>
      <c r="W738" s="20">
        <v>73.0</v>
      </c>
      <c r="X738" s="20"/>
      <c r="Y738" s="20">
        <v>302.0</v>
      </c>
      <c r="Z738" s="20">
        <v>0.025</v>
      </c>
      <c r="AA738" s="20">
        <v>0.302</v>
      </c>
      <c r="AB738" s="21">
        <f t="shared" si="226"/>
        <v>4.762875537</v>
      </c>
      <c r="AC738" s="20">
        <f t="shared" ref="AC738:AC739" si="243">I738/R738</f>
        <v>0.0001467392366</v>
      </c>
      <c r="AD738" s="20">
        <f t="shared" ref="AD738:AD739" si="244">J738/R738</f>
        <v>0.0002289856563</v>
      </c>
      <c r="AE738" s="20">
        <f t="shared" si="229"/>
        <v>4.967224194</v>
      </c>
      <c r="AF738" s="22" t="b">
        <f t="shared" si="4"/>
        <v>0</v>
      </c>
      <c r="AG738" s="20" t="b">
        <f t="shared" si="5"/>
        <v>0</v>
      </c>
      <c r="AH738" s="20" t="b">
        <f t="shared" si="6"/>
        <v>0</v>
      </c>
      <c r="AI738" s="20" t="b">
        <f t="shared" si="7"/>
        <v>0</v>
      </c>
      <c r="AJ738" s="20"/>
      <c r="AK738" s="20"/>
      <c r="AL738" s="20"/>
      <c r="AM738" s="20"/>
      <c r="AN738" s="20"/>
      <c r="AO738" s="20"/>
      <c r="AP738" s="20"/>
      <c r="AQ738" s="20"/>
      <c r="AR738" s="23"/>
      <c r="AS738" s="23"/>
      <c r="AT738" s="23"/>
      <c r="AU738" s="23"/>
      <c r="AV738" s="23"/>
    </row>
    <row r="739" ht="15.75" customHeight="1">
      <c r="A739" s="17" t="str">
        <f t="shared" si="1"/>
        <v>Bangladesh-Asia2009</v>
      </c>
      <c r="B739" s="17" t="s">
        <v>148</v>
      </c>
      <c r="C739" s="18" t="s">
        <v>145</v>
      </c>
      <c r="D739" s="19" t="s">
        <v>88</v>
      </c>
      <c r="E739" s="17">
        <v>7.06370812E8</v>
      </c>
      <c r="F739" s="18">
        <v>0.035</v>
      </c>
      <c r="G739" s="18">
        <v>19.0</v>
      </c>
      <c r="H739" s="18">
        <v>0.164</v>
      </c>
      <c r="I739" s="20">
        <f t="array" ref="I739:J739">IFNA(VLOOKUP(A739,ENERGY!$A$2:$F$2692,{5,6},0),0)</f>
        <v>25332</v>
      </c>
      <c r="J739" s="20">
        <v>48137.0</v>
      </c>
      <c r="K739" s="20">
        <f t="array" ref="K739:S739">VLOOKUP(A739,'HUMAN RESOURCES'!$A$2:$M$2692,{2,3,4,5,6,7,8,9,10},0)</f>
        <v>0.021</v>
      </c>
      <c r="L739" s="20">
        <v>0.041</v>
      </c>
      <c r="M739" s="20">
        <v>70.0</v>
      </c>
      <c r="N739" s="20">
        <v>68.0</v>
      </c>
      <c r="O739" s="20">
        <v>0.322</v>
      </c>
      <c r="P739" s="20">
        <v>0.632</v>
      </c>
      <c r="Q739" s="20">
        <v>0.046</v>
      </c>
      <c r="R739" s="20">
        <v>1.495031E8</v>
      </c>
      <c r="S739" s="20">
        <v>0.297</v>
      </c>
      <c r="T739" s="20">
        <f t="array" ref="T739:U739">VLOOKUP(A739,TOURISM!$A$2:$F$2692,{3,6},0)</f>
        <v>77000000</v>
      </c>
      <c r="U739" s="20">
        <v>6.51E8</v>
      </c>
      <c r="V739" s="20">
        <f t="array" ref="V739:AA739">VLOOKUP(A739,BUSINESS!$A$2:$J$2692,{4,5,6,7,8,9},0)</f>
        <v>0.35</v>
      </c>
      <c r="W739" s="20">
        <v>43.0</v>
      </c>
      <c r="X739" s="20"/>
      <c r="Y739" s="20">
        <v>302.0</v>
      </c>
      <c r="Z739" s="20">
        <v>0.031</v>
      </c>
      <c r="AA739" s="20">
        <v>0.344</v>
      </c>
      <c r="AB739" s="21">
        <f t="shared" si="226"/>
        <v>4.724790402</v>
      </c>
      <c r="AC739" s="20">
        <f t="shared" si="243"/>
        <v>0.0001694413026</v>
      </c>
      <c r="AD739" s="20">
        <f t="shared" si="244"/>
        <v>0.0003219799456</v>
      </c>
      <c r="AE739" s="20">
        <f t="shared" si="229"/>
        <v>4.354424758</v>
      </c>
      <c r="AF739" s="22" t="b">
        <f t="shared" si="4"/>
        <v>0</v>
      </c>
      <c r="AG739" s="20" t="b">
        <f t="shared" si="5"/>
        <v>0</v>
      </c>
      <c r="AH739" s="20" t="b">
        <f t="shared" si="6"/>
        <v>0</v>
      </c>
      <c r="AI739" s="20" t="b">
        <f t="shared" si="7"/>
        <v>0</v>
      </c>
      <c r="AJ739" s="20"/>
      <c r="AK739" s="20"/>
      <c r="AL739" s="20"/>
      <c r="AM739" s="20"/>
      <c r="AN739" s="20"/>
      <c r="AO739" s="20"/>
      <c r="AP739" s="20"/>
      <c r="AQ739" s="20"/>
      <c r="AR739" s="23"/>
      <c r="AS739" s="23"/>
      <c r="AT739" s="23"/>
      <c r="AU739" s="23"/>
      <c r="AV739" s="23"/>
    </row>
    <row r="740" ht="15.75" customHeight="1">
      <c r="A740" s="17" t="str">
        <f t="shared" si="1"/>
        <v>Bangladesh-Asia2010</v>
      </c>
      <c r="B740" s="17" t="s">
        <v>148</v>
      </c>
      <c r="C740" s="18" t="s">
        <v>145</v>
      </c>
      <c r="D740" s="19" t="s">
        <v>89</v>
      </c>
      <c r="E740" s="17">
        <v>7.06430933E8</v>
      </c>
      <c r="F740" s="18">
        <v>0.037</v>
      </c>
      <c r="G740" s="18">
        <v>22.0</v>
      </c>
      <c r="H740" s="18">
        <v>0.146</v>
      </c>
      <c r="I740" s="20">
        <f t="array" ref="I740:J740">IFNA(VLOOKUP(A740,ENERGY!$A$2:$F$2692,{5,6},0),0)</f>
        <v>0</v>
      </c>
      <c r="J740" s="20">
        <v>0.0</v>
      </c>
      <c r="K740" s="20">
        <f t="array" ref="K740:S740">VLOOKUP(A740,'HUMAN RESOURCES'!$A$2:$M$2692,{2,3,4,5,6,7,8,9,10},0)</f>
        <v>0.021</v>
      </c>
      <c r="L740" s="20">
        <v>0.039</v>
      </c>
      <c r="M740" s="20">
        <v>70.0</v>
      </c>
      <c r="N740" s="20">
        <v>69.0</v>
      </c>
      <c r="O740" s="20">
        <v>0.317</v>
      </c>
      <c r="P740" s="20">
        <v>0.637</v>
      </c>
      <c r="Q740" s="20">
        <v>0.046</v>
      </c>
      <c r="R740" s="20">
        <v>1.51125475E8</v>
      </c>
      <c r="S740" s="20">
        <v>0.305</v>
      </c>
      <c r="T740" s="20">
        <f t="array" ref="T740:U740">VLOOKUP(A740,TOURISM!$A$2:$F$2692,{3,6},0)</f>
        <v>103000000</v>
      </c>
      <c r="U740" s="20">
        <v>8.35E8</v>
      </c>
      <c r="V740" s="20">
        <f t="array" ref="V740:AA740">VLOOKUP(A740,BUSINESS!$A$2:$J$2692,{4,5,6,7,8,9},0)</f>
        <v>0.35</v>
      </c>
      <c r="W740" s="20">
        <v>19.0</v>
      </c>
      <c r="X740" s="20"/>
      <c r="Y740" s="20">
        <v>302.0</v>
      </c>
      <c r="Z740" s="20">
        <v>0.037</v>
      </c>
      <c r="AA740" s="20">
        <v>0.449</v>
      </c>
      <c r="AB740" s="21">
        <f t="shared" si="226"/>
        <v>4.674466254</v>
      </c>
      <c r="AC740" s="20"/>
      <c r="AD740" s="20"/>
      <c r="AE740" s="20">
        <f t="shared" si="229"/>
        <v>5.525210094</v>
      </c>
      <c r="AF740" s="22" t="b">
        <f t="shared" si="4"/>
        <v>0</v>
      </c>
      <c r="AG740" s="20" t="b">
        <f t="shared" si="5"/>
        <v>0</v>
      </c>
      <c r="AH740" s="20" t="b">
        <f t="shared" si="6"/>
        <v>0</v>
      </c>
      <c r="AI740" s="20" t="b">
        <f t="shared" si="7"/>
        <v>0</v>
      </c>
      <c r="AJ740" s="20"/>
      <c r="AK740" s="20"/>
      <c r="AL740" s="20"/>
      <c r="AM740" s="20"/>
      <c r="AN740" s="20"/>
      <c r="AO740" s="20"/>
      <c r="AP740" s="20"/>
      <c r="AQ740" s="20"/>
      <c r="AR740" s="23"/>
      <c r="AS740" s="23"/>
      <c r="AT740" s="23"/>
      <c r="AU740" s="23"/>
      <c r="AV740" s="23"/>
    </row>
    <row r="741" ht="15.75" customHeight="1">
      <c r="A741" s="17" t="str">
        <f t="shared" si="1"/>
        <v>Bangladesh-Asia2011</v>
      </c>
      <c r="B741" s="17" t="s">
        <v>148</v>
      </c>
      <c r="C741" s="18" t="s">
        <v>145</v>
      </c>
      <c r="D741" s="19" t="s">
        <v>90</v>
      </c>
      <c r="E741" s="17">
        <v>7.08290496E8</v>
      </c>
      <c r="F741" s="18">
        <v>0.037</v>
      </c>
      <c r="G741" s="18">
        <v>24.0</v>
      </c>
      <c r="H741" s="18">
        <v>0.13</v>
      </c>
      <c r="I741" s="20">
        <f t="array" ref="I741:J741">IFNA(VLOOKUP(A741,ENERGY!$A$2:$F$2692,{5,6},0),0)</f>
        <v>0</v>
      </c>
      <c r="J741" s="20">
        <v>0.0</v>
      </c>
      <c r="K741" s="20">
        <f t="array" ref="K741:S741">VLOOKUP(A741,'HUMAN RESOURCES'!$A$2:$M$2692,{2,3,4,5,6,7,8,9,10},0)</f>
        <v>0.021</v>
      </c>
      <c r="L741" s="20">
        <v>0.037</v>
      </c>
      <c r="M741" s="20">
        <v>71.0</v>
      </c>
      <c r="N741" s="20">
        <v>69.0</v>
      </c>
      <c r="O741" s="20">
        <v>0.311</v>
      </c>
      <c r="P741" s="20">
        <v>0.642</v>
      </c>
      <c r="Q741" s="20">
        <v>0.047</v>
      </c>
      <c r="R741" s="20">
        <v>1.52862431E8</v>
      </c>
      <c r="S741" s="20">
        <v>0.312</v>
      </c>
      <c r="T741" s="20">
        <f t="array" ref="T741:U741">VLOOKUP(A741,TOURISM!$A$2:$F$2692,{3,6},0)</f>
        <v>97000000</v>
      </c>
      <c r="U741" s="20">
        <v>8.19E8</v>
      </c>
      <c r="V741" s="20">
        <f t="array" ref="V741:AA741">VLOOKUP(A741,BUSINESS!$A$2:$J$2692,{4,5,6,7,8,9},0)</f>
        <v>0.35</v>
      </c>
      <c r="W741" s="20">
        <v>19.0</v>
      </c>
      <c r="X741" s="20"/>
      <c r="Y741" s="20">
        <v>302.0</v>
      </c>
      <c r="Z741" s="20">
        <v>0.05</v>
      </c>
      <c r="AA741" s="20">
        <v>0.552</v>
      </c>
      <c r="AB741" s="21">
        <f t="shared" si="226"/>
        <v>4.633515844</v>
      </c>
      <c r="AC741" s="20"/>
      <c r="AD741" s="20"/>
      <c r="AE741" s="20">
        <f t="shared" si="229"/>
        <v>5.357758572</v>
      </c>
      <c r="AF741" s="22" t="b">
        <f t="shared" si="4"/>
        <v>0</v>
      </c>
      <c r="AG741" s="20" t="b">
        <f t="shared" si="5"/>
        <v>0</v>
      </c>
      <c r="AH741" s="20" t="b">
        <f t="shared" si="6"/>
        <v>0</v>
      </c>
      <c r="AI741" s="20" t="b">
        <f t="shared" si="7"/>
        <v>0</v>
      </c>
      <c r="AJ741" s="20"/>
      <c r="AK741" s="20"/>
      <c r="AL741" s="20"/>
      <c r="AM741" s="20"/>
      <c r="AN741" s="20"/>
      <c r="AO741" s="20"/>
      <c r="AP741" s="20"/>
      <c r="AQ741" s="20"/>
      <c r="AR741" s="23"/>
      <c r="AS741" s="23"/>
      <c r="AT741" s="23"/>
      <c r="AU741" s="23"/>
      <c r="AV741" s="23"/>
    </row>
    <row r="742" ht="15.75" customHeight="1">
      <c r="A742" s="17" t="str">
        <f t="shared" si="1"/>
        <v>Bangladesh-Asia2012</v>
      </c>
      <c r="B742" s="17" t="s">
        <v>148</v>
      </c>
      <c r="C742" s="18" t="s">
        <v>145</v>
      </c>
      <c r="D742" s="19" t="s">
        <v>91</v>
      </c>
      <c r="E742" s="17">
        <v>7.08633195E8</v>
      </c>
      <c r="F742" s="18">
        <v>0.038</v>
      </c>
      <c r="G742" s="18">
        <v>27.0</v>
      </c>
      <c r="H742" s="18">
        <v>0.133</v>
      </c>
      <c r="I742" s="20">
        <f t="array" ref="I742:J742">IFNA(VLOOKUP(A742,ENERGY!$A$2:$F$2692,{5,6},0),0)</f>
        <v>22554</v>
      </c>
      <c r="J742" s="20">
        <v>39750.0</v>
      </c>
      <c r="K742" s="20">
        <f t="array" ref="K742:S742">VLOOKUP(A742,'HUMAN RESOURCES'!$A$2:$M$2692,{2,3,4,5,6,7,8,9,10},0)</f>
        <v>0.02</v>
      </c>
      <c r="L742" s="20">
        <v>0.035</v>
      </c>
      <c r="M742" s="20">
        <v>71.0</v>
      </c>
      <c r="N742" s="20">
        <v>70.0</v>
      </c>
      <c r="O742" s="20">
        <v>0.306</v>
      </c>
      <c r="P742" s="20">
        <v>0.647</v>
      </c>
      <c r="Q742" s="20">
        <v>0.047</v>
      </c>
      <c r="R742" s="20">
        <v>1.54695368E8</v>
      </c>
      <c r="S742" s="20">
        <v>0.32</v>
      </c>
      <c r="T742" s="20">
        <f t="array" ref="T742:U742">VLOOKUP(A742,TOURISM!$A$2:$F$2692,{3,6},0)</f>
        <v>110000000</v>
      </c>
      <c r="U742" s="20">
        <v>8.29E8</v>
      </c>
      <c r="V742" s="20">
        <f t="array" ref="V742:AA742">VLOOKUP(A742,BUSINESS!$A$2:$J$2692,{4,5,6,7,8,9},0)</f>
        <v>0.35</v>
      </c>
      <c r="W742" s="20">
        <v>19.0</v>
      </c>
      <c r="X742" s="20">
        <v>132.0</v>
      </c>
      <c r="Y742" s="20">
        <v>302.0</v>
      </c>
      <c r="Z742" s="20">
        <v>0.058</v>
      </c>
      <c r="AA742" s="20">
        <v>0.628</v>
      </c>
      <c r="AB742" s="21">
        <f t="shared" si="226"/>
        <v>4.58083008</v>
      </c>
      <c r="AC742" s="20">
        <f>I742/R742</f>
        <v>0.0001457962206</v>
      </c>
      <c r="AD742" s="20">
        <f>J742/R742</f>
        <v>0.0002569566272</v>
      </c>
      <c r="AE742" s="20">
        <f t="shared" si="229"/>
        <v>5.358919344</v>
      </c>
      <c r="AF742" s="22" t="b">
        <f t="shared" si="4"/>
        <v>0</v>
      </c>
      <c r="AG742" s="20" t="b">
        <f t="shared" si="5"/>
        <v>0</v>
      </c>
      <c r="AH742" s="20" t="b">
        <f t="shared" si="6"/>
        <v>0</v>
      </c>
      <c r="AI742" s="20" t="b">
        <f t="shared" si="7"/>
        <v>0</v>
      </c>
      <c r="AJ742" s="20"/>
      <c r="AK742" s="20"/>
      <c r="AL742" s="20"/>
      <c r="AM742" s="20"/>
      <c r="AN742" s="20"/>
      <c r="AO742" s="20"/>
      <c r="AP742" s="20"/>
      <c r="AQ742" s="20"/>
      <c r="AR742" s="23"/>
      <c r="AS742" s="23"/>
      <c r="AT742" s="23"/>
      <c r="AU742" s="23"/>
      <c r="AV742" s="23"/>
    </row>
    <row r="743" ht="15.75" customHeight="1">
      <c r="A743" s="17" t="str">
        <f t="shared" si="1"/>
        <v>Bangladesh-Asia2000</v>
      </c>
      <c r="B743" s="17" t="s">
        <v>148</v>
      </c>
      <c r="C743" s="18" t="s">
        <v>145</v>
      </c>
      <c r="D743" s="19" t="s">
        <v>76</v>
      </c>
      <c r="E743" s="17">
        <v>7.08888889E8</v>
      </c>
      <c r="F743" s="18">
        <v>0.036</v>
      </c>
      <c r="G743" s="18">
        <v>26.0</v>
      </c>
      <c r="H743" s="18">
        <v>0.13</v>
      </c>
      <c r="I743" s="20" t="str">
        <f t="array" ref="I743:J743">IFNA(VLOOKUP(A743,ENERGY!$A$2:$F$2692,{5,6},0),0)</f>
        <v/>
      </c>
      <c r="J743" s="20"/>
      <c r="K743" s="20">
        <f t="array" ref="K743:S743">VLOOKUP(A743,'HUMAN RESOURCES'!$A$2:$M$2692,{2,3,4,5,6,7,8,9,10},0)</f>
        <v>0.027</v>
      </c>
      <c r="L743" s="20">
        <v>0.064</v>
      </c>
      <c r="M743" s="20">
        <v>66.0</v>
      </c>
      <c r="N743" s="20">
        <v>65.0</v>
      </c>
      <c r="O743" s="20">
        <v>0.37</v>
      </c>
      <c r="P743" s="20">
        <v>0.59</v>
      </c>
      <c r="Q743" s="20">
        <v>0.041</v>
      </c>
      <c r="R743" s="20">
        <v>1.32383265E8</v>
      </c>
      <c r="S743" s="20">
        <v>0.236</v>
      </c>
      <c r="T743" s="20">
        <f t="array" ref="T743:U743">VLOOKUP(A743,TOURISM!$A$2:$F$2692,{3,6},0)</f>
        <v>50000000</v>
      </c>
      <c r="U743" s="20">
        <v>4.71E8</v>
      </c>
      <c r="V743" s="20" t="str">
        <f t="array" ref="V743:AA743">VLOOKUP(A743,BUSINESS!$A$2:$J$2692,{4,5,6,7,8,9},0)</f>
        <v/>
      </c>
      <c r="W743" s="20"/>
      <c r="X743" s="20"/>
      <c r="Y743" s="20"/>
      <c r="Z743" s="20">
        <v>0.001</v>
      </c>
      <c r="AA743" s="20">
        <v>0.002</v>
      </c>
      <c r="AB743" s="21">
        <f t="shared" si="226"/>
        <v>5.354822522</v>
      </c>
      <c r="AC743" s="20"/>
      <c r="AD743" s="20"/>
      <c r="AE743" s="20">
        <f t="shared" si="229"/>
        <v>3.557851515</v>
      </c>
      <c r="AF743" s="22" t="b">
        <f t="shared" si="4"/>
        <v>0</v>
      </c>
      <c r="AG743" s="20" t="b">
        <f t="shared" si="5"/>
        <v>0</v>
      </c>
      <c r="AH743" s="20" t="b">
        <f t="shared" si="6"/>
        <v>0</v>
      </c>
      <c r="AI743" s="20" t="b">
        <f t="shared" si="7"/>
        <v>0</v>
      </c>
      <c r="AJ743" s="20"/>
      <c r="AK743" s="20"/>
      <c r="AL743" s="20"/>
      <c r="AM743" s="20"/>
      <c r="AN743" s="20"/>
      <c r="AO743" s="20"/>
      <c r="AP743" s="20"/>
      <c r="AQ743" s="20"/>
      <c r="AR743" s="23"/>
      <c r="AS743" s="23"/>
      <c r="AT743" s="23"/>
      <c r="AU743" s="23"/>
      <c r="AV743" s="23"/>
    </row>
    <row r="744" ht="15.75" customHeight="1">
      <c r="A744" s="17" t="str">
        <f t="shared" si="1"/>
        <v>Bhutan-Asia2001</v>
      </c>
      <c r="B744" s="17" t="s">
        <v>149</v>
      </c>
      <c r="C744" s="18" t="s">
        <v>145</v>
      </c>
      <c r="D744" s="19" t="s">
        <v>77</v>
      </c>
      <c r="E744" s="17">
        <v>9.91387865E8</v>
      </c>
      <c r="F744" s="18">
        <v>0.067</v>
      </c>
      <c r="G744" s="18">
        <v>52.0</v>
      </c>
      <c r="H744" s="18">
        <v>0.16</v>
      </c>
      <c r="I744" s="20" t="str">
        <f t="array" ref="I744:J744">IFNA(VLOOKUP(A744,ENERGY!$A$2:$F$2692,{5,6},0),0)</f>
        <v/>
      </c>
      <c r="J744" s="20"/>
      <c r="K744" s="20">
        <f t="array" ref="K744:S744">VLOOKUP(A744,'HUMAN RESOURCES'!$A$2:$M$2692,{2,3,4,5,6,7,8,9,10},0)</f>
        <v>0.027</v>
      </c>
      <c r="L744" s="20">
        <v>0.056</v>
      </c>
      <c r="M744" s="20">
        <v>61.0</v>
      </c>
      <c r="N744" s="20">
        <v>61.0</v>
      </c>
      <c r="O744" s="20">
        <v>0.393</v>
      </c>
      <c r="P744" s="20">
        <v>0.568</v>
      </c>
      <c r="Q744" s="20">
        <v>0.039</v>
      </c>
      <c r="R744" s="20">
        <v>580888.0</v>
      </c>
      <c r="S744" s="20">
        <v>0.265</v>
      </c>
      <c r="T744" s="20">
        <f t="array" ref="T744:U744">VLOOKUP(A744,TOURISM!$A$2:$F$2692,{3,6},0)</f>
        <v>9000000</v>
      </c>
      <c r="U744" s="20"/>
      <c r="V744" s="20" t="str">
        <f t="array" ref="V744:AA744">VLOOKUP(A744,BUSINESS!$A$2:$J$2692,{4,5,6,7,8,9},0)</f>
        <v/>
      </c>
      <c r="W744" s="20"/>
      <c r="X744" s="20"/>
      <c r="Y744" s="20"/>
      <c r="Z744" s="20">
        <v>0.009</v>
      </c>
      <c r="AA744" s="20"/>
      <c r="AB744" s="21">
        <f t="shared" si="226"/>
        <v>1706.676442</v>
      </c>
      <c r="AC744" s="20"/>
      <c r="AD744" s="20"/>
      <c r="AE744" s="20"/>
      <c r="AF744" s="22" t="b">
        <f t="shared" si="4"/>
        <v>0</v>
      </c>
      <c r="AG744" s="20" t="b">
        <f t="shared" si="5"/>
        <v>0</v>
      </c>
      <c r="AH744" s="20" t="b">
        <f t="shared" si="6"/>
        <v>0</v>
      </c>
      <c r="AI744" s="20" t="b">
        <f t="shared" si="7"/>
        <v>0</v>
      </c>
      <c r="AJ744" s="20"/>
      <c r="AK744" s="20"/>
      <c r="AL744" s="20"/>
      <c r="AM744" s="20"/>
      <c r="AN744" s="20"/>
      <c r="AO744" s="20"/>
      <c r="AP744" s="20"/>
      <c r="AQ744" s="20"/>
      <c r="AR744" s="23"/>
      <c r="AS744" s="23"/>
      <c r="AT744" s="23"/>
      <c r="AU744" s="23"/>
      <c r="AV744" s="23"/>
    </row>
    <row r="745" ht="15.75" customHeight="1">
      <c r="A745" s="17" t="str">
        <f t="shared" si="1"/>
        <v>Bhutan-Asia2002</v>
      </c>
      <c r="B745" s="17" t="s">
        <v>149</v>
      </c>
      <c r="C745" s="18" t="s">
        <v>145</v>
      </c>
      <c r="D745" s="19" t="s">
        <v>79</v>
      </c>
      <c r="E745" s="17">
        <v>9.92473987E8</v>
      </c>
      <c r="F745" s="18">
        <v>0.062</v>
      </c>
      <c r="G745" s="18">
        <v>51.0</v>
      </c>
      <c r="H745" s="18">
        <v>0.158</v>
      </c>
      <c r="I745" s="20" t="str">
        <f t="array" ref="I745:J745">IFNA(VLOOKUP(A745,ENERGY!$A$2:$F$2692,{5,6},0),0)</f>
        <v/>
      </c>
      <c r="J745" s="20">
        <v>477.0</v>
      </c>
      <c r="K745" s="20">
        <f t="array" ref="K745:S745">VLOOKUP(A745,'HUMAN RESOURCES'!$A$2:$M$2692,{2,3,4,5,6,7,8,9,10},0)</f>
        <v>0.026</v>
      </c>
      <c r="L745" s="20">
        <v>0.053</v>
      </c>
      <c r="M745" s="20">
        <v>62.0</v>
      </c>
      <c r="N745" s="20">
        <v>62.0</v>
      </c>
      <c r="O745" s="20">
        <v>0.38</v>
      </c>
      <c r="P745" s="20">
        <v>0.581</v>
      </c>
      <c r="Q745" s="20">
        <v>0.039</v>
      </c>
      <c r="R745" s="20">
        <v>598455.0</v>
      </c>
      <c r="S745" s="20">
        <v>0.276</v>
      </c>
      <c r="T745" s="20">
        <f t="array" ref="T745:U745">VLOOKUP(A745,TOURISM!$A$2:$F$2692,{3,6},0)</f>
        <v>8000000</v>
      </c>
      <c r="U745" s="20"/>
      <c r="V745" s="20" t="str">
        <f t="array" ref="V745:AA745">VLOOKUP(A745,BUSINESS!$A$2:$J$2692,{4,5,6,7,8,9},0)</f>
        <v/>
      </c>
      <c r="W745" s="20"/>
      <c r="X745" s="20"/>
      <c r="Y745" s="20"/>
      <c r="Z745" s="20">
        <v>0.017</v>
      </c>
      <c r="AA745" s="20"/>
      <c r="AB745" s="21">
        <f t="shared" si="226"/>
        <v>1658.393675</v>
      </c>
      <c r="AC745" s="20"/>
      <c r="AD745" s="20">
        <f t="shared" ref="AD745:AD749" si="245">J745/R745</f>
        <v>0.00079705241</v>
      </c>
      <c r="AE745" s="20"/>
      <c r="AF745" s="22" t="b">
        <f t="shared" si="4"/>
        <v>0</v>
      </c>
      <c r="AG745" s="20" t="b">
        <f t="shared" si="5"/>
        <v>0</v>
      </c>
      <c r="AH745" s="20" t="b">
        <f t="shared" si="6"/>
        <v>0</v>
      </c>
      <c r="AI745" s="20" t="b">
        <f t="shared" si="7"/>
        <v>0</v>
      </c>
      <c r="AJ745" s="20"/>
      <c r="AK745" s="20"/>
      <c r="AL745" s="20"/>
      <c r="AM745" s="20"/>
      <c r="AN745" s="20"/>
      <c r="AO745" s="20"/>
      <c r="AP745" s="20"/>
      <c r="AQ745" s="20"/>
      <c r="AR745" s="23"/>
      <c r="AS745" s="23"/>
      <c r="AT745" s="23"/>
      <c r="AU745" s="23"/>
      <c r="AV745" s="23"/>
    </row>
    <row r="746" ht="15.75" customHeight="1">
      <c r="A746" s="17" t="str">
        <f t="shared" si="1"/>
        <v>Bhutan-Asia2003</v>
      </c>
      <c r="B746" s="17" t="s">
        <v>149</v>
      </c>
      <c r="C746" s="18" t="s">
        <v>145</v>
      </c>
      <c r="D746" s="19" t="s">
        <v>81</v>
      </c>
      <c r="E746" s="17">
        <v>9.99105339E8</v>
      </c>
      <c r="F746" s="18">
        <v>0.079</v>
      </c>
      <c r="G746" s="18">
        <v>71.0</v>
      </c>
      <c r="H746" s="18">
        <v>0.153</v>
      </c>
      <c r="I746" s="20" t="str">
        <f t="array" ref="I746:J746">IFNA(VLOOKUP(A746,ENERGY!$A$2:$F$2692,{5,6},0),0)</f>
        <v/>
      </c>
      <c r="J746" s="20">
        <v>389.0</v>
      </c>
      <c r="K746" s="20">
        <f t="array" ref="K746:S746">VLOOKUP(A746,'HUMAN RESOURCES'!$A$2:$M$2692,{2,3,4,5,6,7,8,9,10},0)</f>
        <v>0.025</v>
      </c>
      <c r="L746" s="20">
        <v>0.051</v>
      </c>
      <c r="M746" s="20">
        <v>63.0</v>
      </c>
      <c r="N746" s="20">
        <v>62.0</v>
      </c>
      <c r="O746" s="20">
        <v>0.365</v>
      </c>
      <c r="P746" s="20">
        <v>0.595</v>
      </c>
      <c r="Q746" s="20">
        <v>0.04</v>
      </c>
      <c r="R746" s="20">
        <v>616383.0</v>
      </c>
      <c r="S746" s="20">
        <v>0.287</v>
      </c>
      <c r="T746" s="20">
        <f t="array" ref="T746:U746">VLOOKUP(A746,TOURISM!$A$2:$F$2692,{3,6},0)</f>
        <v>8000000</v>
      </c>
      <c r="U746" s="20"/>
      <c r="V746" s="20" t="str">
        <f t="array" ref="V746:AA746">VLOOKUP(A746,BUSINESS!$A$2:$J$2692,{4,5,6,7,8,9},0)</f>
        <v/>
      </c>
      <c r="W746" s="20">
        <v>62.0</v>
      </c>
      <c r="X746" s="20"/>
      <c r="Y746" s="20"/>
      <c r="Z746" s="20">
        <v>0.024</v>
      </c>
      <c r="AA746" s="20">
        <v>0.004</v>
      </c>
      <c r="AB746" s="21">
        <f t="shared" si="226"/>
        <v>1620.916442</v>
      </c>
      <c r="AC746" s="20"/>
      <c r="AD746" s="20">
        <f t="shared" si="245"/>
        <v>0.0006311011173</v>
      </c>
      <c r="AE746" s="20"/>
      <c r="AF746" s="22" t="b">
        <f t="shared" si="4"/>
        <v>0</v>
      </c>
      <c r="AG746" s="20" t="b">
        <f t="shared" si="5"/>
        <v>0</v>
      </c>
      <c r="AH746" s="20" t="b">
        <f t="shared" si="6"/>
        <v>0</v>
      </c>
      <c r="AI746" s="20" t="b">
        <f t="shared" si="7"/>
        <v>0</v>
      </c>
      <c r="AJ746" s="20"/>
      <c r="AK746" s="20"/>
      <c r="AL746" s="20"/>
      <c r="AM746" s="20"/>
      <c r="AN746" s="20"/>
      <c r="AO746" s="20"/>
      <c r="AP746" s="20"/>
      <c r="AQ746" s="20"/>
      <c r="AR746" s="23"/>
      <c r="AS746" s="23"/>
      <c r="AT746" s="23"/>
      <c r="AU746" s="23"/>
      <c r="AV746" s="23"/>
    </row>
    <row r="747" ht="15.75" customHeight="1">
      <c r="A747" s="17" t="str">
        <f t="shared" si="1"/>
        <v>Bhutan-Asia2004</v>
      </c>
      <c r="B747" s="17" t="s">
        <v>149</v>
      </c>
      <c r="C747" s="18" t="s">
        <v>145</v>
      </c>
      <c r="D747" s="19" t="s">
        <v>83</v>
      </c>
      <c r="E747" s="17">
        <v>9.99972421E8</v>
      </c>
      <c r="F747" s="18">
        <v>0.051</v>
      </c>
      <c r="G747" s="18">
        <v>51.0</v>
      </c>
      <c r="H747" s="18">
        <v>0.15</v>
      </c>
      <c r="I747" s="20" t="str">
        <f t="array" ref="I747:J747">IFNA(VLOOKUP(A747,ENERGY!$A$2:$F$2692,{5,6},0),0)</f>
        <v/>
      </c>
      <c r="J747" s="20">
        <v>422.0</v>
      </c>
      <c r="K747" s="20">
        <f t="array" ref="K747:S747">VLOOKUP(A747,'HUMAN RESOURCES'!$A$2:$M$2692,{2,3,4,5,6,7,8,9,10},0)</f>
        <v>0.024</v>
      </c>
      <c r="L747" s="20">
        <v>0.048</v>
      </c>
      <c r="M747" s="20">
        <v>63.0</v>
      </c>
      <c r="N747" s="20">
        <v>63.0</v>
      </c>
      <c r="O747" s="20">
        <v>0.352</v>
      </c>
      <c r="P747" s="20">
        <v>0.608</v>
      </c>
      <c r="Q747" s="20">
        <v>0.04</v>
      </c>
      <c r="R747" s="20">
        <v>633893.0</v>
      </c>
      <c r="S747" s="20">
        <v>0.298</v>
      </c>
      <c r="T747" s="20">
        <f t="array" ref="T747:U747">VLOOKUP(A747,TOURISM!$A$2:$F$2692,{3,6},0)</f>
        <v>13000000</v>
      </c>
      <c r="U747" s="20"/>
      <c r="V747" s="20" t="str">
        <f t="array" ref="V747:AA747">VLOOKUP(A747,BUSINESS!$A$2:$J$2692,{4,5,6,7,8,9},0)</f>
        <v/>
      </c>
      <c r="W747" s="20">
        <v>62.0</v>
      </c>
      <c r="X747" s="20"/>
      <c r="Y747" s="20"/>
      <c r="Z747" s="20">
        <v>0.032</v>
      </c>
      <c r="AA747" s="20">
        <v>0.03</v>
      </c>
      <c r="AB747" s="21">
        <f t="shared" si="226"/>
        <v>1577.509802</v>
      </c>
      <c r="AC747" s="20"/>
      <c r="AD747" s="20">
        <f t="shared" si="245"/>
        <v>0.0006657274966</v>
      </c>
      <c r="AE747" s="20"/>
      <c r="AF747" s="22" t="b">
        <f t="shared" si="4"/>
        <v>0</v>
      </c>
      <c r="AG747" s="20" t="b">
        <f t="shared" si="5"/>
        <v>0</v>
      </c>
      <c r="AH747" s="20" t="b">
        <f t="shared" si="6"/>
        <v>0</v>
      </c>
      <c r="AI747" s="20" t="b">
        <f t="shared" si="7"/>
        <v>0</v>
      </c>
      <c r="AJ747" s="20"/>
      <c r="AK747" s="20"/>
      <c r="AL747" s="20"/>
      <c r="AM747" s="20"/>
      <c r="AN747" s="20"/>
      <c r="AO747" s="20"/>
      <c r="AP747" s="20"/>
      <c r="AQ747" s="20"/>
      <c r="AR747" s="23"/>
      <c r="AS747" s="23"/>
      <c r="AT747" s="23"/>
      <c r="AU747" s="23"/>
      <c r="AV747" s="23"/>
    </row>
    <row r="748" ht="15.75" customHeight="1">
      <c r="A748" s="17" t="str">
        <f t="shared" si="1"/>
        <v>Bhutan-Asia2005</v>
      </c>
      <c r="B748" s="17" t="s">
        <v>149</v>
      </c>
      <c r="C748" s="18" t="s">
        <v>145</v>
      </c>
      <c r="D748" s="19" t="s">
        <v>84</v>
      </c>
      <c r="E748" s="17">
        <v>1.001970945E9</v>
      </c>
      <c r="F748" s="18">
        <v>0.044</v>
      </c>
      <c r="G748" s="18">
        <v>49.0</v>
      </c>
      <c r="H748" s="18">
        <v>0.15</v>
      </c>
      <c r="I748" s="20" t="str">
        <f t="array" ref="I748:J748">IFNA(VLOOKUP(A748,ENERGY!$A$2:$F$2692,{5,6},0),0)</f>
        <v/>
      </c>
      <c r="J748" s="20">
        <v>418.0</v>
      </c>
      <c r="K748" s="20">
        <f t="array" ref="K748:S748">VLOOKUP(A748,'HUMAN RESOURCES'!$A$2:$M$2692,{2,3,4,5,6,7,8,9,10},0)</f>
        <v>0.023</v>
      </c>
      <c r="L748" s="20">
        <v>0.045</v>
      </c>
      <c r="M748" s="20">
        <v>64.0</v>
      </c>
      <c r="N748" s="20">
        <v>64.0</v>
      </c>
      <c r="O748" s="20">
        <v>0.34</v>
      </c>
      <c r="P748" s="20">
        <v>0.619</v>
      </c>
      <c r="Q748" s="20">
        <v>0.041</v>
      </c>
      <c r="R748" s="20">
        <v>650417.0</v>
      </c>
      <c r="S748" s="20">
        <v>0.31</v>
      </c>
      <c r="T748" s="20">
        <f t="array" ref="T748:U748">VLOOKUP(A748,TOURISM!$A$2:$F$2692,{3,6},0)</f>
        <v>19000000</v>
      </c>
      <c r="U748" s="20"/>
      <c r="V748" s="20">
        <f t="array" ref="V748:AA748">VLOOKUP(A748,BUSINESS!$A$2:$J$2692,{4,5,6,7,8,9},0)</f>
        <v>0.408</v>
      </c>
      <c r="W748" s="20">
        <v>62.0</v>
      </c>
      <c r="X748" s="20"/>
      <c r="Y748" s="20">
        <v>274.0</v>
      </c>
      <c r="Z748" s="20">
        <v>0.038</v>
      </c>
      <c r="AA748" s="20">
        <v>0.055</v>
      </c>
      <c r="AB748" s="21">
        <f t="shared" si="226"/>
        <v>1540.505468</v>
      </c>
      <c r="AC748" s="20"/>
      <c r="AD748" s="20">
        <f t="shared" si="245"/>
        <v>0.000642664629</v>
      </c>
      <c r="AE748" s="20"/>
      <c r="AF748" s="22" t="b">
        <f t="shared" si="4"/>
        <v>0</v>
      </c>
      <c r="AG748" s="20" t="b">
        <f t="shared" si="5"/>
        <v>0</v>
      </c>
      <c r="AH748" s="20" t="b">
        <f t="shared" si="6"/>
        <v>0</v>
      </c>
      <c r="AI748" s="20" t="b">
        <f t="shared" si="7"/>
        <v>0</v>
      </c>
      <c r="AJ748" s="20"/>
      <c r="AK748" s="20"/>
      <c r="AL748" s="20"/>
      <c r="AM748" s="20"/>
      <c r="AN748" s="20"/>
      <c r="AO748" s="20"/>
      <c r="AP748" s="20"/>
      <c r="AQ748" s="20"/>
      <c r="AR748" s="23"/>
      <c r="AS748" s="23"/>
      <c r="AT748" s="23"/>
      <c r="AU748" s="23"/>
      <c r="AV748" s="23"/>
    </row>
    <row r="749" ht="15.75" customHeight="1">
      <c r="A749" s="17" t="str">
        <f t="shared" si="1"/>
        <v>Bhutan-Asia2006</v>
      </c>
      <c r="B749" s="17" t="s">
        <v>149</v>
      </c>
      <c r="C749" s="18" t="s">
        <v>145</v>
      </c>
      <c r="D749" s="19" t="s">
        <v>85</v>
      </c>
      <c r="E749" s="17">
        <v>1.016419769E9</v>
      </c>
      <c r="F749" s="18">
        <v>0.043</v>
      </c>
      <c r="G749" s="18">
        <v>55.0</v>
      </c>
      <c r="H749" s="18">
        <v>0.14</v>
      </c>
      <c r="I749" s="20">
        <f t="array" ref="I749:J749">IFNA(VLOOKUP(A749,ENERGY!$A$2:$F$2692,{5,6},0),0)</f>
        <v>244</v>
      </c>
      <c r="J749" s="20">
        <v>392.0</v>
      </c>
      <c r="K749" s="20">
        <f t="array" ref="K749:S749">VLOOKUP(A749,'HUMAN RESOURCES'!$A$2:$M$2692,{2,3,4,5,6,7,8,9,10},0)</f>
        <v>0.022</v>
      </c>
      <c r="L749" s="20">
        <v>0.043</v>
      </c>
      <c r="M749" s="20">
        <v>65.0</v>
      </c>
      <c r="N749" s="20">
        <v>65.0</v>
      </c>
      <c r="O749" s="20">
        <v>0.329</v>
      </c>
      <c r="P749" s="20">
        <v>0.629</v>
      </c>
      <c r="Q749" s="20">
        <v>0.041</v>
      </c>
      <c r="R749" s="20">
        <v>665568.0</v>
      </c>
      <c r="S749" s="20">
        <v>0.317</v>
      </c>
      <c r="T749" s="20">
        <f t="array" ref="T749:U749">VLOOKUP(A749,TOURISM!$A$2:$F$2692,{3,6},0)</f>
        <v>36000000</v>
      </c>
      <c r="U749" s="20">
        <v>2.2E7</v>
      </c>
      <c r="V749" s="20">
        <f t="array" ref="V749:AA749">VLOOKUP(A749,BUSINESS!$A$2:$J$2692,{4,5,6,7,8,9},0)</f>
        <v>0.408</v>
      </c>
      <c r="W749" s="20">
        <v>62.0</v>
      </c>
      <c r="X749" s="20"/>
      <c r="Y749" s="20">
        <v>274.0</v>
      </c>
      <c r="Z749" s="20">
        <v>0.045</v>
      </c>
      <c r="AA749" s="20">
        <v>0.123</v>
      </c>
      <c r="AB749" s="21">
        <f t="shared" si="226"/>
        <v>1527.146391</v>
      </c>
      <c r="AC749" s="20">
        <f>I749/R749</f>
        <v>0.0003666041637</v>
      </c>
      <c r="AD749" s="20">
        <f t="shared" si="245"/>
        <v>0.0005889706236</v>
      </c>
      <c r="AE749" s="20">
        <f t="shared" ref="AE749:AE755" si="246">U749/R749</f>
        <v>33.05447377</v>
      </c>
      <c r="AF749" s="22" t="b">
        <f t="shared" si="4"/>
        <v>0</v>
      </c>
      <c r="AG749" s="20" t="b">
        <f t="shared" si="5"/>
        <v>0</v>
      </c>
      <c r="AH749" s="20" t="b">
        <f t="shared" si="6"/>
        <v>0</v>
      </c>
      <c r="AI749" s="20" t="b">
        <f t="shared" si="7"/>
        <v>0</v>
      </c>
      <c r="AJ749" s="20"/>
      <c r="AK749" s="20"/>
      <c r="AL749" s="20"/>
      <c r="AM749" s="20"/>
      <c r="AN749" s="20"/>
      <c r="AO749" s="20"/>
      <c r="AP749" s="20"/>
      <c r="AQ749" s="20"/>
      <c r="AR749" s="23"/>
      <c r="AS749" s="23"/>
      <c r="AT749" s="23"/>
      <c r="AU749" s="23"/>
      <c r="AV749" s="23"/>
    </row>
    <row r="750" ht="15.75" customHeight="1">
      <c r="A750" s="17" t="str">
        <f t="shared" si="1"/>
        <v>Bhutan-Asia2007</v>
      </c>
      <c r="B750" s="17" t="s">
        <v>149</v>
      </c>
      <c r="C750" s="18" t="s">
        <v>145</v>
      </c>
      <c r="D750" s="19" t="s">
        <v>86</v>
      </c>
      <c r="E750" s="17">
        <v>1.018069267E9</v>
      </c>
      <c r="F750" s="18">
        <v>0.044</v>
      </c>
      <c r="G750" s="18">
        <v>59.0</v>
      </c>
      <c r="H750" s="18">
        <v>0.14</v>
      </c>
      <c r="I750" s="20">
        <f t="array" ref="I750:J750">IFNA(VLOOKUP(A750,ENERGY!$A$2:$F$2692,{5,6},0),0)</f>
        <v>0</v>
      </c>
      <c r="J750" s="20">
        <v>0.0</v>
      </c>
      <c r="K750" s="20">
        <f t="array" ref="K750:S750">VLOOKUP(A750,'HUMAN RESOURCES'!$A$2:$M$2692,{2,3,4,5,6,7,8,9,10},0)</f>
        <v>0.022</v>
      </c>
      <c r="L750" s="20">
        <v>0.041</v>
      </c>
      <c r="M750" s="20">
        <v>66.0</v>
      </c>
      <c r="N750" s="20">
        <v>65.0</v>
      </c>
      <c r="O750" s="20">
        <v>0.32</v>
      </c>
      <c r="P750" s="20">
        <v>0.638</v>
      </c>
      <c r="Q750" s="20">
        <v>0.042</v>
      </c>
      <c r="R750" s="20">
        <v>679365.0</v>
      </c>
      <c r="S750" s="20">
        <v>0.325</v>
      </c>
      <c r="T750" s="20">
        <f t="array" ref="T750:U750">VLOOKUP(A750,TOURISM!$A$2:$F$2692,{3,6},0)</f>
        <v>47000000</v>
      </c>
      <c r="U750" s="20">
        <v>2.6E7</v>
      </c>
      <c r="V750" s="20">
        <f t="array" ref="V750:AA750">VLOOKUP(A750,BUSINESS!$A$2:$J$2692,{4,5,6,7,8,9},0)</f>
        <v>0.408</v>
      </c>
      <c r="W750" s="20">
        <v>48.0</v>
      </c>
      <c r="X750" s="20"/>
      <c r="Y750" s="20">
        <v>274.0</v>
      </c>
      <c r="Z750" s="20">
        <v>0.059</v>
      </c>
      <c r="AA750" s="20">
        <v>0.22</v>
      </c>
      <c r="AB750" s="21">
        <f t="shared" si="226"/>
        <v>1498.560077</v>
      </c>
      <c r="AC750" s="20"/>
      <c r="AD750" s="20"/>
      <c r="AE750" s="20">
        <f t="shared" si="246"/>
        <v>38.27103251</v>
      </c>
      <c r="AF750" s="22" t="b">
        <f t="shared" si="4"/>
        <v>0</v>
      </c>
      <c r="AG750" s="20" t="b">
        <f t="shared" si="5"/>
        <v>0</v>
      </c>
      <c r="AH750" s="20" t="b">
        <f t="shared" si="6"/>
        <v>0</v>
      </c>
      <c r="AI750" s="20" t="b">
        <f t="shared" si="7"/>
        <v>0</v>
      </c>
      <c r="AJ750" s="20"/>
      <c r="AK750" s="20"/>
      <c r="AL750" s="20"/>
      <c r="AM750" s="20"/>
      <c r="AN750" s="20"/>
      <c r="AO750" s="20"/>
      <c r="AP750" s="20"/>
      <c r="AQ750" s="20"/>
      <c r="AR750" s="23"/>
      <c r="AS750" s="23"/>
      <c r="AT750" s="23"/>
      <c r="AU750" s="23"/>
      <c r="AV750" s="23"/>
    </row>
    <row r="751" ht="15.75" customHeight="1">
      <c r="A751" s="17" t="str">
        <f t="shared" si="1"/>
        <v>Bhutan-Asia2008</v>
      </c>
      <c r="B751" s="17" t="s">
        <v>149</v>
      </c>
      <c r="C751" s="18" t="s">
        <v>145</v>
      </c>
      <c r="D751" s="19" t="s">
        <v>87</v>
      </c>
      <c r="E751" s="17">
        <v>1.032199341E9</v>
      </c>
      <c r="F751" s="18">
        <v>0.05</v>
      </c>
      <c r="G751" s="18">
        <v>88.0</v>
      </c>
      <c r="H751" s="18">
        <v>0.14</v>
      </c>
      <c r="I751" s="20" t="str">
        <f t="array" ref="I751:J751">IFNA(VLOOKUP(A751,ENERGY!$A$2:$F$2692,{5,6},0),0)</f>
        <v/>
      </c>
      <c r="J751" s="20">
        <v>378.0</v>
      </c>
      <c r="K751" s="20">
        <f t="array" ref="K751:S751">VLOOKUP(A751,'HUMAN RESOURCES'!$A$2:$M$2692,{2,3,4,5,6,7,8,9,10},0)</f>
        <v>0.021</v>
      </c>
      <c r="L751" s="20">
        <v>0.038</v>
      </c>
      <c r="M751" s="20">
        <v>66.0</v>
      </c>
      <c r="N751" s="20">
        <v>66.0</v>
      </c>
      <c r="O751" s="20">
        <v>0.312</v>
      </c>
      <c r="P751" s="20">
        <v>0.645</v>
      </c>
      <c r="Q751" s="20">
        <v>0.043</v>
      </c>
      <c r="R751" s="20">
        <v>692159.0</v>
      </c>
      <c r="S751" s="20">
        <v>0.332</v>
      </c>
      <c r="T751" s="20">
        <f t="array" ref="T751:U751">VLOOKUP(A751,TOURISM!$A$2:$F$2692,{3,6},0)</f>
        <v>46000000</v>
      </c>
      <c r="U751" s="20">
        <v>6.6E7</v>
      </c>
      <c r="V751" s="20">
        <f t="array" ref="V751:AA751">VLOOKUP(A751,BUSINESS!$A$2:$J$2692,{4,5,6,7,8,9},0)</f>
        <v>0.408</v>
      </c>
      <c r="W751" s="20">
        <v>46.0</v>
      </c>
      <c r="X751" s="20"/>
      <c r="Y751" s="20">
        <v>274.0</v>
      </c>
      <c r="Z751" s="20">
        <v>0.066</v>
      </c>
      <c r="AA751" s="20">
        <v>0.366</v>
      </c>
      <c r="AB751" s="21">
        <f t="shared" si="226"/>
        <v>1491.274896</v>
      </c>
      <c r="AC751" s="20"/>
      <c r="AD751" s="20">
        <f t="shared" ref="AD751:AD752" si="247">J751/R751</f>
        <v>0.0005461172939</v>
      </c>
      <c r="AE751" s="20">
        <f t="shared" si="246"/>
        <v>95.35381321</v>
      </c>
      <c r="AF751" s="22" t="b">
        <f t="shared" si="4"/>
        <v>0</v>
      </c>
      <c r="AG751" s="20" t="b">
        <f t="shared" si="5"/>
        <v>0</v>
      </c>
      <c r="AH751" s="20" t="b">
        <f t="shared" si="6"/>
        <v>0</v>
      </c>
      <c r="AI751" s="20" t="b">
        <f t="shared" si="7"/>
        <v>0</v>
      </c>
      <c r="AJ751" s="20"/>
      <c r="AK751" s="20"/>
      <c r="AL751" s="20"/>
      <c r="AM751" s="20"/>
      <c r="AN751" s="20"/>
      <c r="AO751" s="20"/>
      <c r="AP751" s="20"/>
      <c r="AQ751" s="20"/>
      <c r="AR751" s="23"/>
      <c r="AS751" s="23"/>
      <c r="AT751" s="23"/>
      <c r="AU751" s="23"/>
      <c r="AV751" s="23"/>
    </row>
    <row r="752" ht="15.75" customHeight="1">
      <c r="A752" s="17" t="str">
        <f t="shared" si="1"/>
        <v>Bhutan-Asia2009</v>
      </c>
      <c r="B752" s="17" t="s">
        <v>149</v>
      </c>
      <c r="C752" s="18" t="s">
        <v>145</v>
      </c>
      <c r="D752" s="19" t="s">
        <v>88</v>
      </c>
      <c r="E752" s="17">
        <v>1.033635773E9</v>
      </c>
      <c r="F752" s="18">
        <v>0.052</v>
      </c>
      <c r="G752" s="18">
        <v>95.0</v>
      </c>
      <c r="H752" s="18">
        <v>0.138</v>
      </c>
      <c r="I752" s="20">
        <f t="array" ref="I752:J752">IFNA(VLOOKUP(A752,ENERGY!$A$2:$F$2692,{5,6},0),0)</f>
        <v>211</v>
      </c>
      <c r="J752" s="20">
        <v>392.0</v>
      </c>
      <c r="K752" s="20">
        <f t="array" ref="K752:S752">VLOOKUP(A752,'HUMAN RESOURCES'!$A$2:$M$2692,{2,3,4,5,6,7,8,9,10},0)</f>
        <v>0.021</v>
      </c>
      <c r="L752" s="20">
        <v>0.036</v>
      </c>
      <c r="M752" s="20">
        <v>67.0</v>
      </c>
      <c r="N752" s="20">
        <v>66.0</v>
      </c>
      <c r="O752" s="20">
        <v>0.305</v>
      </c>
      <c r="P752" s="20">
        <v>0.651</v>
      </c>
      <c r="Q752" s="20">
        <v>0.044</v>
      </c>
      <c r="R752" s="20">
        <v>704542.0</v>
      </c>
      <c r="S752" s="20">
        <v>0.34</v>
      </c>
      <c r="T752" s="20">
        <f t="array" ref="T752:U752">VLOOKUP(A752,TOURISM!$A$2:$F$2692,{3,6},0)</f>
        <v>51000000</v>
      </c>
      <c r="U752" s="20">
        <v>3.4E7</v>
      </c>
      <c r="V752" s="20">
        <f t="array" ref="V752:AA752">VLOOKUP(A752,BUSINESS!$A$2:$J$2692,{4,5,6,7,8,9},0)</f>
        <v>0.408</v>
      </c>
      <c r="W752" s="20">
        <v>46.0</v>
      </c>
      <c r="X752" s="20"/>
      <c r="Y752" s="20">
        <v>274.0</v>
      </c>
      <c r="Z752" s="20">
        <v>0.072</v>
      </c>
      <c r="AA752" s="20">
        <v>0.481</v>
      </c>
      <c r="AB752" s="21">
        <f t="shared" si="226"/>
        <v>1467.103129</v>
      </c>
      <c r="AC752" s="20">
        <f>I752/R752</f>
        <v>0.0002994853394</v>
      </c>
      <c r="AD752" s="20">
        <f t="shared" si="247"/>
        <v>0.0005563898249</v>
      </c>
      <c r="AE752" s="20">
        <f t="shared" si="246"/>
        <v>48.25830114</v>
      </c>
      <c r="AF752" s="22" t="b">
        <f t="shared" si="4"/>
        <v>0</v>
      </c>
      <c r="AG752" s="20" t="b">
        <f t="shared" si="5"/>
        <v>0</v>
      </c>
      <c r="AH752" s="20" t="b">
        <f t="shared" si="6"/>
        <v>0</v>
      </c>
      <c r="AI752" s="20" t="b">
        <f t="shared" si="7"/>
        <v>0</v>
      </c>
      <c r="AJ752" s="20"/>
      <c r="AK752" s="20"/>
      <c r="AL752" s="20"/>
      <c r="AM752" s="20"/>
      <c r="AN752" s="20"/>
      <c r="AO752" s="20"/>
      <c r="AP752" s="20"/>
      <c r="AQ752" s="20"/>
      <c r="AR752" s="23"/>
      <c r="AS752" s="23"/>
      <c r="AT752" s="23"/>
      <c r="AU752" s="23"/>
      <c r="AV752" s="23"/>
    </row>
    <row r="753" ht="15.75" customHeight="1">
      <c r="A753" s="17" t="str">
        <f t="shared" si="1"/>
        <v>Bhutan-Asia2010</v>
      </c>
      <c r="B753" s="17" t="s">
        <v>149</v>
      </c>
      <c r="C753" s="18" t="s">
        <v>145</v>
      </c>
      <c r="D753" s="19" t="s">
        <v>89</v>
      </c>
      <c r="E753" s="17">
        <v>1.045998534E9</v>
      </c>
      <c r="F753" s="18">
        <v>0.046</v>
      </c>
      <c r="G753" s="18">
        <v>82.0</v>
      </c>
      <c r="H753" s="18">
        <v>0.138</v>
      </c>
      <c r="I753" s="20">
        <f t="array" ref="I753:J753">IFNA(VLOOKUP(A753,ENERGY!$A$2:$F$2692,{5,6},0),0)</f>
        <v>0</v>
      </c>
      <c r="J753" s="20">
        <v>0.0</v>
      </c>
      <c r="K753" s="20">
        <f t="array" ref="K753:S753">VLOOKUP(A753,'HUMAN RESOURCES'!$A$2:$M$2692,{2,3,4,5,6,7,8,9,10},0)</f>
        <v>0.021</v>
      </c>
      <c r="L753" s="20">
        <v>0.034</v>
      </c>
      <c r="M753" s="20">
        <v>67.0</v>
      </c>
      <c r="N753" s="20">
        <v>67.0</v>
      </c>
      <c r="O753" s="20">
        <v>0.298</v>
      </c>
      <c r="P753" s="20">
        <v>0.657</v>
      </c>
      <c r="Q753" s="20">
        <v>0.045</v>
      </c>
      <c r="R753" s="20">
        <v>716939.0</v>
      </c>
      <c r="S753" s="20">
        <v>0.348</v>
      </c>
      <c r="T753" s="20">
        <f t="array" ref="T753:U753">VLOOKUP(A753,TOURISM!$A$2:$F$2692,{3,6},0)</f>
        <v>64000000</v>
      </c>
      <c r="U753" s="20">
        <v>4.3E7</v>
      </c>
      <c r="V753" s="20">
        <f t="array" ref="V753:AA753">VLOOKUP(A753,BUSINESS!$A$2:$J$2692,{4,5,6,7,8,9},0)</f>
        <v>0.408</v>
      </c>
      <c r="W753" s="20">
        <v>46.0</v>
      </c>
      <c r="X753" s="20"/>
      <c r="Y753" s="20">
        <v>274.0</v>
      </c>
      <c r="Z753" s="20">
        <v>0.136</v>
      </c>
      <c r="AA753" s="20">
        <v>0.55</v>
      </c>
      <c r="AB753" s="21">
        <f t="shared" si="226"/>
        <v>1458.978426</v>
      </c>
      <c r="AC753" s="20"/>
      <c r="AD753" s="20"/>
      <c r="AE753" s="20">
        <f t="shared" si="246"/>
        <v>59.97720866</v>
      </c>
      <c r="AF753" s="22" t="b">
        <f t="shared" si="4"/>
        <v>0</v>
      </c>
      <c r="AG753" s="20" t="b">
        <f t="shared" si="5"/>
        <v>0</v>
      </c>
      <c r="AH753" s="20" t="b">
        <f t="shared" si="6"/>
        <v>0</v>
      </c>
      <c r="AI753" s="20" t="b">
        <f t="shared" si="7"/>
        <v>0</v>
      </c>
      <c r="AJ753" s="20"/>
      <c r="AK753" s="20"/>
      <c r="AL753" s="20"/>
      <c r="AM753" s="20"/>
      <c r="AN753" s="20"/>
      <c r="AO753" s="20"/>
      <c r="AP753" s="20"/>
      <c r="AQ753" s="20"/>
      <c r="AR753" s="23"/>
      <c r="AS753" s="23"/>
      <c r="AT753" s="23"/>
      <c r="AU753" s="23"/>
      <c r="AV753" s="23"/>
    </row>
    <row r="754" ht="15.75" customHeight="1">
      <c r="A754" s="17" t="str">
        <f t="shared" si="1"/>
        <v>Bhutan-Asia2011</v>
      </c>
      <c r="B754" s="17" t="s">
        <v>149</v>
      </c>
      <c r="C754" s="18" t="s">
        <v>145</v>
      </c>
      <c r="D754" s="19" t="s">
        <v>90</v>
      </c>
      <c r="E754" s="17">
        <v>1.05785E9</v>
      </c>
      <c r="F754" s="18">
        <v>0.041</v>
      </c>
      <c r="G754" s="18">
        <v>90.0</v>
      </c>
      <c r="H754" s="18">
        <v>0.14</v>
      </c>
      <c r="I754" s="20">
        <f t="array" ref="I754:J754">IFNA(VLOOKUP(A754,ENERGY!$A$2:$F$2692,{5,6},0),0)</f>
        <v>0</v>
      </c>
      <c r="J754" s="20">
        <v>0.0</v>
      </c>
      <c r="K754" s="20">
        <f t="array" ref="K754:S754">VLOOKUP(A754,'HUMAN RESOURCES'!$A$2:$M$2692,{2,3,4,5,6,7,8,9,10},0)</f>
        <v>0.02</v>
      </c>
      <c r="L754" s="20">
        <v>0.033</v>
      </c>
      <c r="M754" s="20">
        <v>68.0</v>
      </c>
      <c r="N754" s="20">
        <v>67.0</v>
      </c>
      <c r="O754" s="20">
        <v>0.291</v>
      </c>
      <c r="P754" s="20">
        <v>0.663</v>
      </c>
      <c r="Q754" s="20">
        <v>0.046</v>
      </c>
      <c r="R754" s="20">
        <v>729429.0</v>
      </c>
      <c r="S754" s="20">
        <v>0.356</v>
      </c>
      <c r="T754" s="20">
        <f t="array" ref="T754:U754">VLOOKUP(A754,TOURISM!$A$2:$F$2692,{3,6},0)</f>
        <v>76000000</v>
      </c>
      <c r="U754" s="20">
        <v>5.8E7</v>
      </c>
      <c r="V754" s="20">
        <f t="array" ref="V754:AA754">VLOOKUP(A754,BUSINESS!$A$2:$J$2692,{4,5,6,7,8,9},0)</f>
        <v>0.408</v>
      </c>
      <c r="W754" s="20">
        <v>36.0</v>
      </c>
      <c r="X754" s="20"/>
      <c r="Y754" s="20">
        <v>274.0</v>
      </c>
      <c r="Z754" s="20">
        <v>0.21</v>
      </c>
      <c r="AA754" s="20">
        <v>0.664</v>
      </c>
      <c r="AB754" s="21">
        <f t="shared" si="226"/>
        <v>1450.243958</v>
      </c>
      <c r="AC754" s="20"/>
      <c r="AD754" s="20"/>
      <c r="AE754" s="20">
        <f t="shared" si="246"/>
        <v>79.51425019</v>
      </c>
      <c r="AF754" s="22" t="b">
        <f t="shared" si="4"/>
        <v>0</v>
      </c>
      <c r="AG754" s="20" t="b">
        <f t="shared" si="5"/>
        <v>0</v>
      </c>
      <c r="AH754" s="20" t="b">
        <f t="shared" si="6"/>
        <v>0</v>
      </c>
      <c r="AI754" s="20" t="b">
        <f t="shared" si="7"/>
        <v>0</v>
      </c>
      <c r="AJ754" s="20"/>
      <c r="AK754" s="20"/>
      <c r="AL754" s="20"/>
      <c r="AM754" s="20"/>
      <c r="AN754" s="20"/>
      <c r="AO754" s="20"/>
      <c r="AP754" s="20"/>
      <c r="AQ754" s="20"/>
      <c r="AR754" s="23"/>
      <c r="AS754" s="23"/>
      <c r="AT754" s="23"/>
      <c r="AU754" s="23"/>
      <c r="AV754" s="23"/>
    </row>
    <row r="755" ht="15.75" customHeight="1">
      <c r="A755" s="17" t="str">
        <f t="shared" si="1"/>
        <v>Bhutan-Asia2012</v>
      </c>
      <c r="B755" s="17" t="s">
        <v>149</v>
      </c>
      <c r="C755" s="18" t="s">
        <v>145</v>
      </c>
      <c r="D755" s="19" t="s">
        <v>91</v>
      </c>
      <c r="E755" s="17">
        <v>1.059593023E9</v>
      </c>
      <c r="F755" s="18">
        <v>0.037</v>
      </c>
      <c r="G755" s="18">
        <v>94.0</v>
      </c>
      <c r="H755" s="18">
        <v>0.14</v>
      </c>
      <c r="I755" s="20">
        <f t="array" ref="I755:J755">IFNA(VLOOKUP(A755,ENERGY!$A$2:$F$2692,{5,6},0),0)</f>
        <v>180</v>
      </c>
      <c r="J755" s="20">
        <v>308.0</v>
      </c>
      <c r="K755" s="20">
        <f t="array" ref="K755:S755">VLOOKUP(A755,'HUMAN RESOURCES'!$A$2:$M$2692,{2,3,4,5,6,7,8,9,10},0)</f>
        <v>0.02</v>
      </c>
      <c r="L755" s="20">
        <v>0.031</v>
      </c>
      <c r="M755" s="20">
        <v>68.0</v>
      </c>
      <c r="N755" s="20">
        <v>68.0</v>
      </c>
      <c r="O755" s="20">
        <v>0.285</v>
      </c>
      <c r="P755" s="20">
        <v>0.668</v>
      </c>
      <c r="Q755" s="20">
        <v>0.047</v>
      </c>
      <c r="R755" s="20">
        <v>741822.0</v>
      </c>
      <c r="S755" s="20">
        <v>0.364</v>
      </c>
      <c r="T755" s="20">
        <f t="array" ref="T755:U755">VLOOKUP(A755,TOURISM!$A$2:$F$2692,{3,6},0)</f>
        <v>94000000</v>
      </c>
      <c r="U755" s="20">
        <v>7.1E7</v>
      </c>
      <c r="V755" s="20">
        <f t="array" ref="V755:AA755">VLOOKUP(A755,BUSINESS!$A$2:$J$2692,{4,5,6,7,8,9},0)</f>
        <v>0.408</v>
      </c>
      <c r="W755" s="20">
        <v>36.0</v>
      </c>
      <c r="X755" s="20">
        <v>146.0</v>
      </c>
      <c r="Y755" s="20">
        <v>274.0</v>
      </c>
      <c r="Z755" s="20">
        <v>0.254</v>
      </c>
      <c r="AA755" s="20">
        <v>0.756</v>
      </c>
      <c r="AB755" s="21">
        <f t="shared" si="226"/>
        <v>1428.365596</v>
      </c>
      <c r="AC755" s="20">
        <f>I755/R755</f>
        <v>0.0002426458099</v>
      </c>
      <c r="AD755" s="20">
        <f>J755/R755</f>
        <v>0.0004151939414</v>
      </c>
      <c r="AE755" s="20">
        <f t="shared" si="246"/>
        <v>95.71029169</v>
      </c>
      <c r="AF755" s="22" t="b">
        <f t="shared" si="4"/>
        <v>0</v>
      </c>
      <c r="AG755" s="20" t="b">
        <f t="shared" si="5"/>
        <v>0</v>
      </c>
      <c r="AH755" s="20" t="b">
        <f t="shared" si="6"/>
        <v>0</v>
      </c>
      <c r="AI755" s="20" t="b">
        <f t="shared" si="7"/>
        <v>0</v>
      </c>
      <c r="AJ755" s="20"/>
      <c r="AK755" s="20"/>
      <c r="AL755" s="20"/>
      <c r="AM755" s="20"/>
      <c r="AN755" s="20"/>
      <c r="AO755" s="20"/>
      <c r="AP755" s="20"/>
      <c r="AQ755" s="20"/>
      <c r="AR755" s="23"/>
      <c r="AS755" s="23"/>
      <c r="AT755" s="23"/>
      <c r="AU755" s="23"/>
      <c r="AV755" s="23"/>
    </row>
    <row r="756" ht="15.75" customHeight="1">
      <c r="A756" s="17" t="str">
        <f t="shared" si="1"/>
        <v>Bhutan-Asia2000</v>
      </c>
      <c r="B756" s="17" t="s">
        <v>149</v>
      </c>
      <c r="C756" s="18" t="s">
        <v>145</v>
      </c>
      <c r="D756" s="19" t="s">
        <v>76</v>
      </c>
      <c r="E756" s="17">
        <v>1.062339944E9</v>
      </c>
      <c r="F756" s="18">
        <v>0.038</v>
      </c>
      <c r="G756" s="18">
        <v>90.0</v>
      </c>
      <c r="H756" s="18">
        <v>0.14</v>
      </c>
      <c r="I756" s="20" t="str">
        <f t="array" ref="I756:J756">IFNA(VLOOKUP(A756,ENERGY!$A$2:$F$2692,{5,6},0),0)</f>
        <v/>
      </c>
      <c r="J756" s="20"/>
      <c r="K756" s="20">
        <f t="array" ref="K756:S756">VLOOKUP(A756,'HUMAN RESOURCES'!$A$2:$M$2692,{2,3,4,5,6,7,8,9,10},0)</f>
        <v>0.028</v>
      </c>
      <c r="L756" s="20">
        <v>0.059</v>
      </c>
      <c r="M756" s="20">
        <v>60.0</v>
      </c>
      <c r="N756" s="20">
        <v>60.0</v>
      </c>
      <c r="O756" s="20">
        <v>0.406</v>
      </c>
      <c r="P756" s="20">
        <v>0.556</v>
      </c>
      <c r="Q756" s="20">
        <v>0.038</v>
      </c>
      <c r="R756" s="20">
        <v>564350.0</v>
      </c>
      <c r="S756" s="20">
        <v>0.254</v>
      </c>
      <c r="T756" s="20">
        <f t="array" ref="T756:U756">VLOOKUP(A756,TOURISM!$A$2:$F$2692,{3,6},0)</f>
        <v>10000000</v>
      </c>
      <c r="U756" s="20"/>
      <c r="V756" s="20" t="str">
        <f t="array" ref="V756:AA756">VLOOKUP(A756,BUSINESS!$A$2:$J$2692,{4,5,6,7,8,9},0)</f>
        <v/>
      </c>
      <c r="W756" s="20"/>
      <c r="X756" s="20"/>
      <c r="Y756" s="20"/>
      <c r="Z756" s="20">
        <v>0.004</v>
      </c>
      <c r="AA756" s="20"/>
      <c r="AB756" s="21">
        <f t="shared" si="226"/>
        <v>1882.413297</v>
      </c>
      <c r="AC756" s="20"/>
      <c r="AD756" s="20"/>
      <c r="AE756" s="20"/>
      <c r="AF756" s="22" t="b">
        <f t="shared" si="4"/>
        <v>0</v>
      </c>
      <c r="AG756" s="20" t="b">
        <f t="shared" si="5"/>
        <v>0</v>
      </c>
      <c r="AH756" s="20" t="b">
        <f t="shared" si="6"/>
        <v>0</v>
      </c>
      <c r="AI756" s="20" t="b">
        <f t="shared" si="7"/>
        <v>0</v>
      </c>
      <c r="AJ756" s="20"/>
      <c r="AK756" s="20"/>
      <c r="AL756" s="20"/>
      <c r="AM756" s="20"/>
      <c r="AN756" s="20"/>
      <c r="AO756" s="20"/>
      <c r="AP756" s="20"/>
      <c r="AQ756" s="20"/>
      <c r="AR756" s="23"/>
      <c r="AS756" s="23"/>
      <c r="AT756" s="23"/>
      <c r="AU756" s="23"/>
      <c r="AV756" s="23"/>
    </row>
    <row r="757" ht="15.75" customHeight="1">
      <c r="A757" s="17" t="str">
        <f t="shared" si="1"/>
        <v>Brunei-Asia2001</v>
      </c>
      <c r="B757" s="17" t="s">
        <v>150</v>
      </c>
      <c r="C757" s="18" t="s">
        <v>145</v>
      </c>
      <c r="D757" s="19" t="s">
        <v>77</v>
      </c>
      <c r="E757" s="17">
        <v>1.293653473E9</v>
      </c>
      <c r="F757" s="18">
        <v>0.03</v>
      </c>
      <c r="G757" s="18">
        <v>543.0</v>
      </c>
      <c r="H757" s="18">
        <v>0.055</v>
      </c>
      <c r="I757" s="20">
        <f t="array" ref="I757:J757">IFNA(VLOOKUP(A757,ENERGY!$A$2:$F$2692,{5,6},0),0)</f>
        <v>3832</v>
      </c>
      <c r="J757" s="20"/>
      <c r="K757" s="20">
        <f t="array" ref="K757:S757">VLOOKUP(A757,'HUMAN RESOURCES'!$A$2:$M$2692,{2,3,4,5,6,7,8,9,10},0)</f>
        <v>0.022</v>
      </c>
      <c r="L757" s="20">
        <v>0.008</v>
      </c>
      <c r="M757" s="20">
        <v>78.0</v>
      </c>
      <c r="N757" s="20">
        <v>74.0</v>
      </c>
      <c r="O757" s="20">
        <v>0.301</v>
      </c>
      <c r="P757" s="20">
        <v>0.671</v>
      </c>
      <c r="Q757" s="20">
        <v>0.028</v>
      </c>
      <c r="R757" s="20">
        <v>339114.0</v>
      </c>
      <c r="S757" s="20">
        <v>0.717</v>
      </c>
      <c r="T757" s="20">
        <f t="array" ref="T757:U757">VLOOKUP(A757,TOURISM!$A$2:$F$2692,{3,6},0)</f>
        <v>155000000</v>
      </c>
      <c r="U757" s="20">
        <v>4.56E8</v>
      </c>
      <c r="V757" s="20" t="str">
        <f t="array" ref="V757:AA757">VLOOKUP(A757,BUSINESS!$A$2:$J$2692,{4,5,6,7,8,9},0)</f>
        <v/>
      </c>
      <c r="W757" s="20"/>
      <c r="X757" s="20"/>
      <c r="Y757" s="20"/>
      <c r="Z757" s="20">
        <v>0.129</v>
      </c>
      <c r="AA757" s="20">
        <v>0.422</v>
      </c>
      <c r="AB757" s="21">
        <f t="shared" si="226"/>
        <v>3814.804087</v>
      </c>
      <c r="AC757" s="20">
        <f t="shared" ref="AC757:AC760" si="248">I757/R757</f>
        <v>0.0113000348</v>
      </c>
      <c r="AD757" s="20"/>
      <c r="AE757" s="20">
        <f t="shared" ref="AE757:AE765" si="249">U757/R757</f>
        <v>1344.68055</v>
      </c>
      <c r="AF757" s="22" t="b">
        <f t="shared" si="4"/>
        <v>0</v>
      </c>
      <c r="AG757" s="20" t="b">
        <f t="shared" si="5"/>
        <v>1</v>
      </c>
      <c r="AH757" s="20" t="b">
        <f t="shared" si="6"/>
        <v>0</v>
      </c>
      <c r="AI757" s="20" t="b">
        <f t="shared" si="7"/>
        <v>1</v>
      </c>
      <c r="AJ757" s="20"/>
      <c r="AK757" s="20"/>
      <c r="AL757" s="20"/>
      <c r="AM757" s="20"/>
      <c r="AN757" s="20"/>
      <c r="AO757" s="20"/>
      <c r="AP757" s="20"/>
      <c r="AQ757" s="20"/>
      <c r="AR757" s="23"/>
      <c r="AS757" s="23"/>
      <c r="AT757" s="23"/>
      <c r="AU757" s="23"/>
      <c r="AV757" s="23"/>
    </row>
    <row r="758" ht="15.75" customHeight="1">
      <c r="A758" s="17" t="str">
        <f t="shared" si="1"/>
        <v>Brunei-Asia2002</v>
      </c>
      <c r="B758" s="17" t="s">
        <v>150</v>
      </c>
      <c r="C758" s="18" t="s">
        <v>145</v>
      </c>
      <c r="D758" s="19" t="s">
        <v>79</v>
      </c>
      <c r="E758" s="17">
        <v>1.29425028E9</v>
      </c>
      <c r="F758" s="18">
        <v>0.032</v>
      </c>
      <c r="G758" s="18">
        <v>525.0</v>
      </c>
      <c r="H758" s="18">
        <v>0.055</v>
      </c>
      <c r="I758" s="20">
        <f t="array" ref="I758:J758">IFNA(VLOOKUP(A758,ENERGY!$A$2:$F$2692,{5,6},0),0)</f>
        <v>3240</v>
      </c>
      <c r="J758" s="20">
        <v>9160.0</v>
      </c>
      <c r="K758" s="20">
        <f t="array" ref="K758:S758">VLOOKUP(A758,'HUMAN RESOURCES'!$A$2:$M$2692,{2,3,4,5,6,7,8,9,10},0)</f>
        <v>0.022</v>
      </c>
      <c r="L758" s="20">
        <v>0.008</v>
      </c>
      <c r="M758" s="20">
        <v>78.0</v>
      </c>
      <c r="N758" s="20">
        <v>75.0</v>
      </c>
      <c r="O758" s="20">
        <v>0.298</v>
      </c>
      <c r="P758" s="20">
        <v>0.673</v>
      </c>
      <c r="Q758" s="20">
        <v>0.029</v>
      </c>
      <c r="R758" s="20">
        <v>346407.0</v>
      </c>
      <c r="S758" s="20">
        <v>0.721</v>
      </c>
      <c r="T758" s="20">
        <f t="array" ref="T758:U758">VLOOKUP(A758,TOURISM!$A$2:$F$2692,{3,6},0)</f>
        <v>113000000</v>
      </c>
      <c r="U758" s="20">
        <v>3.98E8</v>
      </c>
      <c r="V758" s="20" t="str">
        <f t="array" ref="V758:AA758">VLOOKUP(A758,BUSINESS!$A$2:$J$2692,{4,5,6,7,8,9},0)</f>
        <v/>
      </c>
      <c r="W758" s="20"/>
      <c r="X758" s="20"/>
      <c r="Y758" s="20"/>
      <c r="Z758" s="20">
        <v>0.153</v>
      </c>
      <c r="AA758" s="20">
        <v>0.444</v>
      </c>
      <c r="AB758" s="21">
        <f t="shared" si="226"/>
        <v>3736.212836</v>
      </c>
      <c r="AC758" s="20">
        <f t="shared" si="248"/>
        <v>0.009353159723</v>
      </c>
      <c r="AD758" s="20">
        <f t="shared" ref="AD758:AD760" si="250">J758/R758</f>
        <v>0.02644288366</v>
      </c>
      <c r="AE758" s="20">
        <f t="shared" si="249"/>
        <v>1148.937521</v>
      </c>
      <c r="AF758" s="22" t="b">
        <f t="shared" si="4"/>
        <v>0</v>
      </c>
      <c r="AG758" s="20" t="b">
        <f t="shared" si="5"/>
        <v>1</v>
      </c>
      <c r="AH758" s="20" t="b">
        <f t="shared" si="6"/>
        <v>1</v>
      </c>
      <c r="AI758" s="20" t="b">
        <f t="shared" si="7"/>
        <v>1</v>
      </c>
      <c r="AJ758" s="20"/>
      <c r="AK758" s="20"/>
      <c r="AL758" s="20"/>
      <c r="AM758" s="20"/>
      <c r="AN758" s="20"/>
      <c r="AO758" s="20"/>
      <c r="AP758" s="20"/>
      <c r="AQ758" s="20"/>
      <c r="AR758" s="23"/>
      <c r="AS758" s="23"/>
      <c r="AT758" s="23"/>
      <c r="AU758" s="23"/>
      <c r="AV758" s="23"/>
    </row>
    <row r="759" ht="15.75" customHeight="1">
      <c r="A759" s="17" t="str">
        <f t="shared" si="1"/>
        <v>Brunei-Asia2003</v>
      </c>
      <c r="B759" s="17" t="s">
        <v>150</v>
      </c>
      <c r="C759" s="18" t="s">
        <v>145</v>
      </c>
      <c r="D759" s="19" t="s">
        <v>81</v>
      </c>
      <c r="E759" s="17">
        <v>1.295536829E9</v>
      </c>
      <c r="F759" s="18">
        <v>0.031</v>
      </c>
      <c r="G759" s="18">
        <v>526.0</v>
      </c>
      <c r="H759" s="18">
        <v>0.055</v>
      </c>
      <c r="I759" s="20">
        <f t="array" ref="I759:J759">IFNA(VLOOKUP(A759,ENERGY!$A$2:$F$2692,{5,6},0),0)</f>
        <v>3043</v>
      </c>
      <c r="J759" s="20">
        <v>9094.0</v>
      </c>
      <c r="K759" s="20">
        <f t="array" ref="K759:S759">VLOOKUP(A759,'HUMAN RESOURCES'!$A$2:$M$2692,{2,3,4,5,6,7,8,9,10},0)</f>
        <v>0.021</v>
      </c>
      <c r="L759" s="20">
        <v>0.008</v>
      </c>
      <c r="M759" s="20">
        <v>79.0</v>
      </c>
      <c r="N759" s="20">
        <v>75.0</v>
      </c>
      <c r="O759" s="20">
        <v>0.295</v>
      </c>
      <c r="P759" s="20">
        <v>0.675</v>
      </c>
      <c r="Q759" s="20">
        <v>0.03</v>
      </c>
      <c r="R759" s="20">
        <v>353649.0</v>
      </c>
      <c r="S759" s="20">
        <v>0.726</v>
      </c>
      <c r="T759" s="20">
        <f t="array" ref="T759:U759">VLOOKUP(A759,TOURISM!$A$2:$F$2692,{3,6},0)</f>
        <v>124000000</v>
      </c>
      <c r="U759" s="20">
        <v>4.69E8</v>
      </c>
      <c r="V759" s="20" t="str">
        <f t="array" ref="V759:AA759">VLOOKUP(A759,BUSINESS!$A$2:$J$2692,{4,5,6,7,8,9},0)</f>
        <v/>
      </c>
      <c r="W759" s="20"/>
      <c r="X759" s="20"/>
      <c r="Y759" s="20"/>
      <c r="Z759" s="20">
        <v>0.196</v>
      </c>
      <c r="AA759" s="20">
        <v>0.502</v>
      </c>
      <c r="AB759" s="21">
        <f t="shared" si="226"/>
        <v>3663.340852</v>
      </c>
      <c r="AC759" s="20">
        <f t="shared" si="248"/>
        <v>0.008604576854</v>
      </c>
      <c r="AD759" s="20">
        <f t="shared" si="250"/>
        <v>0.02571476238</v>
      </c>
      <c r="AE759" s="20">
        <f t="shared" si="249"/>
        <v>1326.173692</v>
      </c>
      <c r="AF759" s="22" t="b">
        <f t="shared" si="4"/>
        <v>0</v>
      </c>
      <c r="AG759" s="20" t="b">
        <f t="shared" si="5"/>
        <v>1</v>
      </c>
      <c r="AH759" s="20" t="b">
        <f t="shared" si="6"/>
        <v>1</v>
      </c>
      <c r="AI759" s="20" t="b">
        <f t="shared" si="7"/>
        <v>1</v>
      </c>
      <c r="AJ759" s="20"/>
      <c r="AK759" s="20"/>
      <c r="AL759" s="20"/>
      <c r="AM759" s="20"/>
      <c r="AN759" s="20"/>
      <c r="AO759" s="20"/>
      <c r="AP759" s="20"/>
      <c r="AQ759" s="20"/>
      <c r="AR759" s="23"/>
      <c r="AS759" s="23"/>
      <c r="AT759" s="23"/>
      <c r="AU759" s="23"/>
      <c r="AV759" s="23"/>
    </row>
    <row r="760" ht="15.75" customHeight="1">
      <c r="A760" s="17" t="str">
        <f t="shared" si="1"/>
        <v>Brunei-Asia2004</v>
      </c>
      <c r="B760" s="17" t="s">
        <v>150</v>
      </c>
      <c r="C760" s="18" t="s">
        <v>145</v>
      </c>
      <c r="D760" s="19" t="s">
        <v>83</v>
      </c>
      <c r="E760" s="17">
        <v>1.295925926E9</v>
      </c>
      <c r="F760" s="18">
        <v>0.031</v>
      </c>
      <c r="G760" s="18">
        <v>575.0</v>
      </c>
      <c r="H760" s="18">
        <v>0.055</v>
      </c>
      <c r="I760" s="20">
        <f t="array" ref="I760:J760">IFNA(VLOOKUP(A760,ENERGY!$A$2:$F$2692,{5,6},0),0)</f>
        <v>3542</v>
      </c>
      <c r="J760" s="20">
        <v>10583.0</v>
      </c>
      <c r="K760" s="20">
        <f t="array" ref="K760:S760">VLOOKUP(A760,'HUMAN RESOURCES'!$A$2:$M$2692,{2,3,4,5,6,7,8,9,10},0)</f>
        <v>0.02</v>
      </c>
      <c r="L760" s="20">
        <v>0.008</v>
      </c>
      <c r="M760" s="20">
        <v>79.0</v>
      </c>
      <c r="N760" s="20">
        <v>75.0</v>
      </c>
      <c r="O760" s="20">
        <v>0.292</v>
      </c>
      <c r="P760" s="20">
        <v>0.677</v>
      </c>
      <c r="Q760" s="20">
        <v>0.031</v>
      </c>
      <c r="R760" s="20">
        <v>360797.0</v>
      </c>
      <c r="S760" s="20">
        <v>0.731</v>
      </c>
      <c r="T760" s="20">
        <f t="array" ref="T760:U760">VLOOKUP(A760,TOURISM!$A$2:$F$2692,{3,6},0)</f>
        <v>181000000</v>
      </c>
      <c r="U760" s="20">
        <v>3.82E8</v>
      </c>
      <c r="V760" s="20" t="str">
        <f t="array" ref="V760:AA760">VLOOKUP(A760,BUSINESS!$A$2:$J$2692,{4,5,6,7,8,9},0)</f>
        <v/>
      </c>
      <c r="W760" s="20"/>
      <c r="X760" s="20"/>
      <c r="Y760" s="20"/>
      <c r="Z760" s="20">
        <v>0.297</v>
      </c>
      <c r="AA760" s="20">
        <v>0.561</v>
      </c>
      <c r="AB760" s="21">
        <f t="shared" si="226"/>
        <v>3591.842299</v>
      </c>
      <c r="AC760" s="20">
        <f t="shared" si="248"/>
        <v>0.009817154799</v>
      </c>
      <c r="AD760" s="20">
        <f t="shared" si="250"/>
        <v>0.02933228381</v>
      </c>
      <c r="AE760" s="20">
        <f t="shared" si="249"/>
        <v>1058.767118</v>
      </c>
      <c r="AF760" s="22" t="b">
        <f t="shared" si="4"/>
        <v>0</v>
      </c>
      <c r="AG760" s="20" t="b">
        <f t="shared" si="5"/>
        <v>1</v>
      </c>
      <c r="AH760" s="20" t="b">
        <f t="shared" si="6"/>
        <v>1</v>
      </c>
      <c r="AI760" s="20" t="b">
        <f t="shared" si="7"/>
        <v>1</v>
      </c>
      <c r="AJ760" s="20"/>
      <c r="AK760" s="20"/>
      <c r="AL760" s="20"/>
      <c r="AM760" s="20"/>
      <c r="AN760" s="20"/>
      <c r="AO760" s="20"/>
      <c r="AP760" s="20"/>
      <c r="AQ760" s="20"/>
      <c r="AR760" s="23"/>
      <c r="AS760" s="23"/>
      <c r="AT760" s="23"/>
      <c r="AU760" s="23"/>
      <c r="AV760" s="23"/>
    </row>
    <row r="761" ht="15.75" customHeight="1">
      <c r="A761" s="17" t="str">
        <f t="shared" si="1"/>
        <v>Brunei-Asia2005</v>
      </c>
      <c r="B761" s="17" t="s">
        <v>150</v>
      </c>
      <c r="C761" s="18" t="s">
        <v>145</v>
      </c>
      <c r="D761" s="19" t="s">
        <v>84</v>
      </c>
      <c r="E761" s="17">
        <v>1.303375806E9</v>
      </c>
      <c r="F761" s="18">
        <v>0.03</v>
      </c>
      <c r="G761" s="18">
        <v>658.0</v>
      </c>
      <c r="H761" s="18">
        <v>0.055</v>
      </c>
      <c r="I761" s="20">
        <f t="array" ref="I761:J761">IFNA(VLOOKUP(A761,ENERGY!$A$2:$F$2692,{5,6},0),0)</f>
        <v>0</v>
      </c>
      <c r="J761" s="20">
        <v>0.0</v>
      </c>
      <c r="K761" s="20">
        <f t="array" ref="K761:S761">VLOOKUP(A761,'HUMAN RESOURCES'!$A$2:$M$2692,{2,3,4,5,6,7,8,9,10},0)</f>
        <v>0.02</v>
      </c>
      <c r="L761" s="20">
        <v>0.007</v>
      </c>
      <c r="M761" s="20">
        <v>79.0</v>
      </c>
      <c r="N761" s="20">
        <v>75.0</v>
      </c>
      <c r="O761" s="20">
        <v>0.289</v>
      </c>
      <c r="P761" s="20">
        <v>0.679</v>
      </c>
      <c r="Q761" s="20">
        <v>0.032</v>
      </c>
      <c r="R761" s="20">
        <v>367815.0</v>
      </c>
      <c r="S761" s="20">
        <v>0.735</v>
      </c>
      <c r="T761" s="20">
        <f t="array" ref="T761:U761">VLOOKUP(A761,TOURISM!$A$2:$F$2692,{3,6},0)</f>
        <v>191000000</v>
      </c>
      <c r="U761" s="20">
        <v>3.74E8</v>
      </c>
      <c r="V761" s="20" t="str">
        <f t="array" ref="V761:AA761">VLOOKUP(A761,BUSINESS!$A$2:$J$2692,{4,5,6,7,8,9},0)</f>
        <v/>
      </c>
      <c r="W761" s="20"/>
      <c r="X761" s="20"/>
      <c r="Y761" s="20"/>
      <c r="Z761" s="20">
        <v>0.365</v>
      </c>
      <c r="AA761" s="20">
        <v>0.633</v>
      </c>
      <c r="AB761" s="21">
        <f t="shared" si="226"/>
        <v>3543.563493</v>
      </c>
      <c r="AC761" s="20"/>
      <c r="AD761" s="20"/>
      <c r="AE761" s="20">
        <f t="shared" si="249"/>
        <v>1016.815519</v>
      </c>
      <c r="AF761" s="22" t="b">
        <f t="shared" si="4"/>
        <v>0</v>
      </c>
      <c r="AG761" s="20" t="b">
        <f t="shared" si="5"/>
        <v>0</v>
      </c>
      <c r="AH761" s="20" t="b">
        <f t="shared" si="6"/>
        <v>0</v>
      </c>
      <c r="AI761" s="20" t="b">
        <f t="shared" si="7"/>
        <v>1</v>
      </c>
      <c r="AJ761" s="20"/>
      <c r="AK761" s="20"/>
      <c r="AL761" s="20"/>
      <c r="AM761" s="20"/>
      <c r="AN761" s="20"/>
      <c r="AO761" s="20"/>
      <c r="AP761" s="20"/>
      <c r="AQ761" s="20"/>
      <c r="AR761" s="23"/>
      <c r="AS761" s="23"/>
      <c r="AT761" s="23"/>
      <c r="AU761" s="23"/>
      <c r="AV761" s="23"/>
    </row>
    <row r="762" ht="15.75" customHeight="1">
      <c r="A762" s="17" t="str">
        <f t="shared" si="1"/>
        <v>Brunei-Asia2006</v>
      </c>
      <c r="B762" s="17" t="s">
        <v>150</v>
      </c>
      <c r="C762" s="18" t="s">
        <v>145</v>
      </c>
      <c r="D762" s="19" t="s">
        <v>85</v>
      </c>
      <c r="E762" s="17">
        <v>1.317357835E9</v>
      </c>
      <c r="F762" s="18">
        <v>0.026</v>
      </c>
      <c r="G762" s="18">
        <v>671.0</v>
      </c>
      <c r="H762" s="18">
        <v>0.055</v>
      </c>
      <c r="I762" s="20">
        <f t="array" ref="I762:J762">IFNA(VLOOKUP(A762,ENERGY!$A$2:$F$2692,{5,6},0),0)</f>
        <v>3227</v>
      </c>
      <c r="J762" s="20">
        <v>10176.0</v>
      </c>
      <c r="K762" s="20">
        <f t="array" ref="K762:S762">VLOOKUP(A762,'HUMAN RESOURCES'!$A$2:$M$2692,{2,3,4,5,6,7,8,9,10},0)</f>
        <v>0.019</v>
      </c>
      <c r="L762" s="20">
        <v>0.007</v>
      </c>
      <c r="M762" s="20">
        <v>79.0</v>
      </c>
      <c r="N762" s="20">
        <v>75.0</v>
      </c>
      <c r="O762" s="20">
        <v>0.285</v>
      </c>
      <c r="P762" s="20">
        <v>0.683</v>
      </c>
      <c r="Q762" s="20">
        <v>0.033</v>
      </c>
      <c r="R762" s="20">
        <v>374697.0</v>
      </c>
      <c r="S762" s="20">
        <v>0.739</v>
      </c>
      <c r="T762" s="20">
        <f t="array" ref="T762:U762">VLOOKUP(A762,TOURISM!$A$2:$F$2692,{3,6},0)</f>
        <v>224000000</v>
      </c>
      <c r="U762" s="20">
        <v>4.08E8</v>
      </c>
      <c r="V762" s="20">
        <f t="array" ref="V762:AA762">VLOOKUP(A762,BUSINESS!$A$2:$J$2692,{4,5,6,7,8,9},0)</f>
        <v>0.374</v>
      </c>
      <c r="W762" s="20">
        <v>116.0</v>
      </c>
      <c r="X762" s="20"/>
      <c r="Y762" s="20">
        <v>144.0</v>
      </c>
      <c r="Z762" s="20">
        <v>0.422</v>
      </c>
      <c r="AA762" s="20">
        <v>0.804</v>
      </c>
      <c r="AB762" s="21">
        <f t="shared" si="226"/>
        <v>3515.794989</v>
      </c>
      <c r="AC762" s="20">
        <f>I762/R762</f>
        <v>0.008612292065</v>
      </c>
      <c r="AD762" s="20">
        <f>J762/R762</f>
        <v>0.02715794362</v>
      </c>
      <c r="AE762" s="20">
        <f t="shared" si="249"/>
        <v>1088.879815</v>
      </c>
      <c r="AF762" s="22" t="b">
        <f t="shared" si="4"/>
        <v>0</v>
      </c>
      <c r="AG762" s="20" t="b">
        <f t="shared" si="5"/>
        <v>1</v>
      </c>
      <c r="AH762" s="20" t="b">
        <f t="shared" si="6"/>
        <v>1</v>
      </c>
      <c r="AI762" s="20" t="b">
        <f t="shared" si="7"/>
        <v>1</v>
      </c>
      <c r="AJ762" s="20"/>
      <c r="AK762" s="20"/>
      <c r="AL762" s="20"/>
      <c r="AM762" s="20"/>
      <c r="AN762" s="20"/>
      <c r="AO762" s="20"/>
      <c r="AP762" s="20"/>
      <c r="AQ762" s="20"/>
      <c r="AR762" s="23"/>
      <c r="AS762" s="23"/>
      <c r="AT762" s="23"/>
      <c r="AU762" s="23"/>
      <c r="AV762" s="23"/>
    </row>
    <row r="763" ht="15.75" customHeight="1">
      <c r="A763" s="17" t="str">
        <f t="shared" si="1"/>
        <v>Brunei-Asia2007</v>
      </c>
      <c r="B763" s="17" t="s">
        <v>150</v>
      </c>
      <c r="C763" s="18" t="s">
        <v>145</v>
      </c>
      <c r="D763" s="19" t="s">
        <v>86</v>
      </c>
      <c r="E763" s="17">
        <v>1.317974493E9</v>
      </c>
      <c r="F763" s="18">
        <v>0.022</v>
      </c>
      <c r="G763" s="18">
        <v>680.0</v>
      </c>
      <c r="H763" s="18">
        <v>0.055</v>
      </c>
      <c r="I763" s="20">
        <f t="array" ref="I763:J763">IFNA(VLOOKUP(A763,ENERGY!$A$2:$F$2692,{5,6},0),0)</f>
        <v>0</v>
      </c>
      <c r="J763" s="20">
        <v>0.0</v>
      </c>
      <c r="K763" s="20">
        <f t="array" ref="K763:S763">VLOOKUP(A763,'HUMAN RESOURCES'!$A$2:$M$2692,{2,3,4,5,6,7,8,9,10},0)</f>
        <v>0.018</v>
      </c>
      <c r="L763" s="20">
        <v>0.008</v>
      </c>
      <c r="M763" s="20">
        <v>79.0</v>
      </c>
      <c r="N763" s="20">
        <v>76.0</v>
      </c>
      <c r="O763" s="20">
        <v>0.28</v>
      </c>
      <c r="P763" s="20">
        <v>0.686</v>
      </c>
      <c r="Q763" s="20">
        <v>0.033</v>
      </c>
      <c r="R763" s="20">
        <v>381440.0</v>
      </c>
      <c r="S763" s="20">
        <v>0.743</v>
      </c>
      <c r="T763" s="20">
        <f t="array" ref="T763:U763">VLOOKUP(A763,TOURISM!$A$2:$F$2692,{3,6},0)</f>
        <v>233000000</v>
      </c>
      <c r="U763" s="20">
        <v>4.3E8</v>
      </c>
      <c r="V763" s="20">
        <f t="array" ref="V763:AA763">VLOOKUP(A763,BUSINESS!$A$2:$J$2692,{4,5,6,7,8,9},0)</f>
        <v>0.374</v>
      </c>
      <c r="W763" s="20">
        <v>116.0</v>
      </c>
      <c r="X763" s="20"/>
      <c r="Y763" s="20">
        <v>144.0</v>
      </c>
      <c r="Z763" s="20">
        <v>0.447</v>
      </c>
      <c r="AA763" s="20">
        <v>0.96</v>
      </c>
      <c r="AB763" s="21">
        <f t="shared" si="226"/>
        <v>3455.260311</v>
      </c>
      <c r="AC763" s="20"/>
      <c r="AD763" s="20"/>
      <c r="AE763" s="20">
        <f t="shared" si="249"/>
        <v>1127.307047</v>
      </c>
      <c r="AF763" s="22" t="b">
        <f t="shared" si="4"/>
        <v>0</v>
      </c>
      <c r="AG763" s="20" t="b">
        <f t="shared" si="5"/>
        <v>0</v>
      </c>
      <c r="AH763" s="20" t="b">
        <f t="shared" si="6"/>
        <v>0</v>
      </c>
      <c r="AI763" s="20" t="b">
        <f t="shared" si="7"/>
        <v>1</v>
      </c>
      <c r="AJ763" s="20"/>
      <c r="AK763" s="20"/>
      <c r="AL763" s="20"/>
      <c r="AM763" s="20"/>
      <c r="AN763" s="20"/>
      <c r="AO763" s="20"/>
      <c r="AP763" s="20"/>
      <c r="AQ763" s="20"/>
      <c r="AR763" s="23"/>
      <c r="AS763" s="23"/>
      <c r="AT763" s="23"/>
      <c r="AU763" s="23"/>
      <c r="AV763" s="23"/>
    </row>
    <row r="764" ht="15.75" customHeight="1">
      <c r="A764" s="17" t="str">
        <f t="shared" si="1"/>
        <v>Brunei-Asia2008</v>
      </c>
      <c r="B764" s="17" t="s">
        <v>150</v>
      </c>
      <c r="C764" s="18" t="s">
        <v>145</v>
      </c>
      <c r="D764" s="19" t="s">
        <v>87</v>
      </c>
      <c r="E764" s="17">
        <v>1.318148148E9</v>
      </c>
      <c r="F764" s="18">
        <v>0.023</v>
      </c>
      <c r="G764" s="18">
        <v>738.0</v>
      </c>
      <c r="H764" s="18">
        <v>0.055</v>
      </c>
      <c r="I764" s="20">
        <f t="array" ref="I764:J764">IFNA(VLOOKUP(A764,ENERGY!$A$2:$F$2692,{5,6},0),0)</f>
        <v>2385</v>
      </c>
      <c r="J764" s="20">
        <v>6527.0</v>
      </c>
      <c r="K764" s="20">
        <f t="array" ref="K764:S764">VLOOKUP(A764,'HUMAN RESOURCES'!$A$2:$M$2692,{2,3,4,5,6,7,8,9,10},0)</f>
        <v>0.018</v>
      </c>
      <c r="L764" s="20">
        <v>0.008</v>
      </c>
      <c r="M764" s="20">
        <v>80.0</v>
      </c>
      <c r="N764" s="20">
        <v>76.0</v>
      </c>
      <c r="O764" s="20">
        <v>0.275</v>
      </c>
      <c r="P764" s="20">
        <v>0.691</v>
      </c>
      <c r="Q764" s="20">
        <v>0.034</v>
      </c>
      <c r="R764" s="20">
        <v>388017.0</v>
      </c>
      <c r="S764" s="20">
        <v>0.747</v>
      </c>
      <c r="T764" s="20">
        <f t="array" ref="T764:U764">VLOOKUP(A764,TOURISM!$A$2:$F$2692,{3,6},0)</f>
        <v>242000000</v>
      </c>
      <c r="U764" s="20">
        <v>4.59E8</v>
      </c>
      <c r="V764" s="20">
        <f t="array" ref="V764:AA764">VLOOKUP(A764,BUSINESS!$A$2:$J$2692,{4,5,6,7,8,9},0)</f>
        <v>0.374</v>
      </c>
      <c r="W764" s="20">
        <v>116.0</v>
      </c>
      <c r="X764" s="20"/>
      <c r="Y764" s="20">
        <v>144.0</v>
      </c>
      <c r="Z764" s="20">
        <v>0.46</v>
      </c>
      <c r="AA764" s="20">
        <v>1.028</v>
      </c>
      <c r="AB764" s="21">
        <f t="shared" si="226"/>
        <v>3397.140197</v>
      </c>
      <c r="AC764" s="20">
        <f t="shared" ref="AC764:AC766" si="251">I764/R764</f>
        <v>0.006146637905</v>
      </c>
      <c r="AD764" s="20">
        <f t="shared" ref="AD764:AD766" si="252">J764/R764</f>
        <v>0.01682142793</v>
      </c>
      <c r="AE764" s="20">
        <f t="shared" si="249"/>
        <v>1182.937861</v>
      </c>
      <c r="AF764" s="22" t="b">
        <f t="shared" si="4"/>
        <v>0</v>
      </c>
      <c r="AG764" s="20" t="b">
        <f t="shared" si="5"/>
        <v>0</v>
      </c>
      <c r="AH764" s="20" t="b">
        <f t="shared" si="6"/>
        <v>0</v>
      </c>
      <c r="AI764" s="20" t="b">
        <f t="shared" si="7"/>
        <v>1</v>
      </c>
      <c r="AJ764" s="20"/>
      <c r="AK764" s="20"/>
      <c r="AL764" s="20"/>
      <c r="AM764" s="20"/>
      <c r="AN764" s="20"/>
      <c r="AO764" s="20"/>
      <c r="AP764" s="20"/>
      <c r="AQ764" s="20"/>
      <c r="AR764" s="23"/>
      <c r="AS764" s="23"/>
      <c r="AT764" s="23"/>
      <c r="AU764" s="23"/>
      <c r="AV764" s="23"/>
    </row>
    <row r="765" ht="15.75" customHeight="1">
      <c r="A765" s="17" t="str">
        <f t="shared" si="1"/>
        <v>Brunei-Asia2009</v>
      </c>
      <c r="B765" s="17" t="s">
        <v>150</v>
      </c>
      <c r="C765" s="18" t="s">
        <v>145</v>
      </c>
      <c r="D765" s="19" t="s">
        <v>88</v>
      </c>
      <c r="E765" s="17">
        <v>1.324424463E9</v>
      </c>
      <c r="F765" s="18">
        <v>0.022</v>
      </c>
      <c r="G765" s="18">
        <v>821.0</v>
      </c>
      <c r="H765" s="18">
        <v>0.055</v>
      </c>
      <c r="I765" s="20">
        <f t="array" ref="I765:J765">IFNA(VLOOKUP(A765,ENERGY!$A$2:$F$2692,{5,6},0),0)</f>
        <v>2505</v>
      </c>
      <c r="J765" s="20">
        <v>5357.0</v>
      </c>
      <c r="K765" s="20">
        <f t="array" ref="K765:S765">VLOOKUP(A765,'HUMAN RESOURCES'!$A$2:$M$2692,{2,3,4,5,6,7,8,9,10},0)</f>
        <v>0.017</v>
      </c>
      <c r="L765" s="20">
        <v>0.008</v>
      </c>
      <c r="M765" s="20">
        <v>80.0</v>
      </c>
      <c r="N765" s="20">
        <v>76.0</v>
      </c>
      <c r="O765" s="20">
        <v>0.271</v>
      </c>
      <c r="P765" s="20">
        <v>0.694</v>
      </c>
      <c r="Q765" s="20">
        <v>0.035</v>
      </c>
      <c r="R765" s="20">
        <v>394400.0</v>
      </c>
      <c r="S765" s="20">
        <v>0.751</v>
      </c>
      <c r="T765" s="20">
        <f t="array" ref="T765:U765">VLOOKUP(A765,TOURISM!$A$2:$F$2692,{3,6},0)</f>
        <v>254000000</v>
      </c>
      <c r="U765" s="20">
        <v>4.77E8</v>
      </c>
      <c r="V765" s="20">
        <f t="array" ref="V765:AA765">VLOOKUP(A765,BUSINESS!$A$2:$J$2692,{4,5,6,7,8,9},0)</f>
        <v>0.303</v>
      </c>
      <c r="W765" s="20">
        <v>116.0</v>
      </c>
      <c r="X765" s="20"/>
      <c r="Y765" s="20">
        <v>144.0</v>
      </c>
      <c r="Z765" s="20">
        <v>0.49</v>
      </c>
      <c r="AA765" s="20">
        <v>1.047</v>
      </c>
      <c r="AB765" s="21">
        <f t="shared" si="226"/>
        <v>3358.074196</v>
      </c>
      <c r="AC765" s="20">
        <f t="shared" si="251"/>
        <v>0.006351419878</v>
      </c>
      <c r="AD765" s="20">
        <f t="shared" si="252"/>
        <v>0.0135826572</v>
      </c>
      <c r="AE765" s="20">
        <f t="shared" si="249"/>
        <v>1209.432049</v>
      </c>
      <c r="AF765" s="22" t="b">
        <f t="shared" si="4"/>
        <v>0</v>
      </c>
      <c r="AG765" s="20" t="b">
        <f t="shared" si="5"/>
        <v>0</v>
      </c>
      <c r="AH765" s="20" t="b">
        <f t="shared" si="6"/>
        <v>0</v>
      </c>
      <c r="AI765" s="20" t="b">
        <f t="shared" si="7"/>
        <v>1</v>
      </c>
      <c r="AJ765" s="20"/>
      <c r="AK765" s="20"/>
      <c r="AL765" s="20"/>
      <c r="AM765" s="20"/>
      <c r="AN765" s="20"/>
      <c r="AO765" s="20"/>
      <c r="AP765" s="20"/>
      <c r="AQ765" s="20"/>
      <c r="AR765" s="23"/>
      <c r="AS765" s="23"/>
      <c r="AT765" s="23"/>
      <c r="AU765" s="23"/>
      <c r="AV765" s="23"/>
    </row>
    <row r="766" ht="15.75" customHeight="1">
      <c r="A766" s="17" t="str">
        <f t="shared" si="1"/>
        <v>Brunei-Asia2010</v>
      </c>
      <c r="B766" s="17" t="s">
        <v>150</v>
      </c>
      <c r="C766" s="18" t="s">
        <v>145</v>
      </c>
      <c r="D766" s="19" t="s">
        <v>89</v>
      </c>
      <c r="E766" s="17">
        <v>1.332328986E9</v>
      </c>
      <c r="F766" s="18">
        <v>0.028</v>
      </c>
      <c r="G766" s="18">
        <v>766.0</v>
      </c>
      <c r="H766" s="18">
        <v>0.055</v>
      </c>
      <c r="I766" s="20">
        <f t="array" ref="I766:J766">IFNA(VLOOKUP(A766,ENERGY!$A$2:$F$2692,{5,6},0),0)</f>
        <v>3152</v>
      </c>
      <c r="J766" s="20">
        <v>4822.0</v>
      </c>
      <c r="K766" s="20">
        <f t="array" ref="K766:S766">VLOOKUP(A766,'HUMAN RESOURCES'!$A$2:$M$2692,{2,3,4,5,6,7,8,9,10},0)</f>
        <v>0.017</v>
      </c>
      <c r="L766" s="20">
        <v>0.008</v>
      </c>
      <c r="M766" s="20">
        <v>80.0</v>
      </c>
      <c r="N766" s="20">
        <v>76.0</v>
      </c>
      <c r="O766" s="20">
        <v>0.266</v>
      </c>
      <c r="P766" s="20">
        <v>0.697</v>
      </c>
      <c r="Q766" s="20">
        <v>0.037</v>
      </c>
      <c r="R766" s="20">
        <v>400569.0</v>
      </c>
      <c r="S766" s="20">
        <v>0.755</v>
      </c>
      <c r="T766" s="20" t="str">
        <f t="array" ref="T766:U766">VLOOKUP(A766,TOURISM!$A$2:$F$2692,{3,6},0)</f>
        <v/>
      </c>
      <c r="U766" s="20"/>
      <c r="V766" s="20">
        <f t="array" ref="V766:AA766">VLOOKUP(A766,BUSINESS!$A$2:$J$2692,{4,5,6,7,8,9},0)</f>
        <v>0.173</v>
      </c>
      <c r="W766" s="20">
        <v>105.0</v>
      </c>
      <c r="X766" s="20"/>
      <c r="Y766" s="20">
        <v>144.0</v>
      </c>
      <c r="Z766" s="20">
        <v>0.53</v>
      </c>
      <c r="AA766" s="20">
        <v>1.086</v>
      </c>
      <c r="AB766" s="21">
        <f t="shared" si="226"/>
        <v>3326.0911</v>
      </c>
      <c r="AC766" s="20">
        <f t="shared" si="251"/>
        <v>0.007868806623</v>
      </c>
      <c r="AD766" s="20">
        <f t="shared" si="252"/>
        <v>0.01203787612</v>
      </c>
      <c r="AE766" s="20"/>
      <c r="AF766" s="22" t="b">
        <f t="shared" si="4"/>
        <v>0</v>
      </c>
      <c r="AG766" s="20" t="b">
        <f t="shared" si="5"/>
        <v>1</v>
      </c>
      <c r="AH766" s="20" t="b">
        <f t="shared" si="6"/>
        <v>0</v>
      </c>
      <c r="AI766" s="20" t="b">
        <f t="shared" si="7"/>
        <v>0</v>
      </c>
      <c r="AJ766" s="20"/>
      <c r="AK766" s="20"/>
      <c r="AL766" s="20"/>
      <c r="AM766" s="20"/>
      <c r="AN766" s="20"/>
      <c r="AO766" s="20"/>
      <c r="AP766" s="20"/>
      <c r="AQ766" s="20"/>
      <c r="AR766" s="23"/>
      <c r="AS766" s="23"/>
      <c r="AT766" s="23"/>
      <c r="AU766" s="23"/>
      <c r="AV766" s="23"/>
    </row>
    <row r="767" ht="15.75" customHeight="1">
      <c r="A767" s="17" t="str">
        <f t="shared" si="1"/>
        <v>Brunei-Asia2011</v>
      </c>
      <c r="B767" s="17" t="s">
        <v>150</v>
      </c>
      <c r="C767" s="18" t="s">
        <v>145</v>
      </c>
      <c r="D767" s="19" t="s">
        <v>90</v>
      </c>
      <c r="E767" s="17">
        <v>1.3385E9</v>
      </c>
      <c r="F767" s="18">
        <v>0.027</v>
      </c>
      <c r="G767" s="18">
        <v>844.0</v>
      </c>
      <c r="H767" s="18">
        <v>0.055</v>
      </c>
      <c r="I767" s="20">
        <f t="array" ref="I767:J767">IFNA(VLOOKUP(A767,ENERGY!$A$2:$F$2692,{5,6},0),0)</f>
        <v>0</v>
      </c>
      <c r="J767" s="20">
        <v>0.0</v>
      </c>
      <c r="K767" s="20">
        <f t="array" ref="K767:S767">VLOOKUP(A767,'HUMAN RESOURCES'!$A$2:$M$2692,{2,3,4,5,6,7,8,9,10},0)</f>
        <v>0.016</v>
      </c>
      <c r="L767" s="20">
        <v>0.008</v>
      </c>
      <c r="M767" s="20">
        <v>80.0</v>
      </c>
      <c r="N767" s="20">
        <v>76.0</v>
      </c>
      <c r="O767" s="20">
        <v>0.262</v>
      </c>
      <c r="P767" s="20">
        <v>0.7</v>
      </c>
      <c r="Q767" s="20">
        <v>0.038</v>
      </c>
      <c r="R767" s="20">
        <v>406512.0</v>
      </c>
      <c r="S767" s="20">
        <v>0.759</v>
      </c>
      <c r="T767" s="20" t="str">
        <f t="array" ref="T767:U767">VLOOKUP(A767,TOURISM!$A$2:$F$2692,{3,6},0)</f>
        <v/>
      </c>
      <c r="U767" s="20"/>
      <c r="V767" s="20">
        <f t="array" ref="V767:AA767">VLOOKUP(A767,BUSINESS!$A$2:$J$2692,{4,5,6,7,8,9},0)</f>
        <v>0.168</v>
      </c>
      <c r="W767" s="20">
        <v>101.0</v>
      </c>
      <c r="X767" s="20"/>
      <c r="Y767" s="20">
        <v>96.0</v>
      </c>
      <c r="Z767" s="20">
        <v>0.56</v>
      </c>
      <c r="AA767" s="20">
        <v>1.09</v>
      </c>
      <c r="AB767" s="21">
        <f t="shared" si="226"/>
        <v>3292.645728</v>
      </c>
      <c r="AC767" s="20"/>
      <c r="AD767" s="20"/>
      <c r="AE767" s="20"/>
      <c r="AF767" s="22" t="b">
        <f t="shared" si="4"/>
        <v>0</v>
      </c>
      <c r="AG767" s="20" t="b">
        <f t="shared" si="5"/>
        <v>0</v>
      </c>
      <c r="AH767" s="20" t="b">
        <f t="shared" si="6"/>
        <v>0</v>
      </c>
      <c r="AI767" s="20" t="b">
        <f t="shared" si="7"/>
        <v>0</v>
      </c>
      <c r="AJ767" s="20"/>
      <c r="AK767" s="20"/>
      <c r="AL767" s="20"/>
      <c r="AM767" s="20"/>
      <c r="AN767" s="20"/>
      <c r="AO767" s="20"/>
      <c r="AP767" s="20"/>
      <c r="AQ767" s="20"/>
      <c r="AR767" s="23"/>
      <c r="AS767" s="23"/>
      <c r="AT767" s="23"/>
      <c r="AU767" s="23"/>
      <c r="AV767" s="23"/>
    </row>
    <row r="768" ht="15.75" customHeight="1">
      <c r="A768" s="17" t="str">
        <f t="shared" si="1"/>
        <v>Brunei-Asia2012</v>
      </c>
      <c r="B768" s="17" t="s">
        <v>150</v>
      </c>
      <c r="C768" s="18" t="s">
        <v>145</v>
      </c>
      <c r="D768" s="19" t="s">
        <v>91</v>
      </c>
      <c r="E768" s="17">
        <v>1.347407407E9</v>
      </c>
      <c r="F768" s="18">
        <v>0.022</v>
      </c>
      <c r="G768" s="18">
        <v>917.0</v>
      </c>
      <c r="H768" s="18">
        <v>0.055</v>
      </c>
      <c r="I768" s="20">
        <f t="array" ref="I768:J768">IFNA(VLOOKUP(A768,ENERGY!$A$2:$F$2692,{5,6},0),0)</f>
        <v>2296</v>
      </c>
      <c r="J768" s="20">
        <v>5361.0</v>
      </c>
      <c r="K768" s="20">
        <f t="array" ref="K768:S768">VLOOKUP(A768,'HUMAN RESOURCES'!$A$2:$M$2692,{2,3,4,5,6,7,8,9,10},0)</f>
        <v>0.016</v>
      </c>
      <c r="L768" s="20">
        <v>0.008</v>
      </c>
      <c r="M768" s="20">
        <v>80.0</v>
      </c>
      <c r="N768" s="20">
        <v>77.0</v>
      </c>
      <c r="O768" s="20">
        <v>0.258</v>
      </c>
      <c r="P768" s="20">
        <v>0.702</v>
      </c>
      <c r="Q768" s="20">
        <v>0.04</v>
      </c>
      <c r="R768" s="20">
        <v>412238.0</v>
      </c>
      <c r="S768" s="20">
        <v>0.762</v>
      </c>
      <c r="T768" s="20" t="str">
        <f t="array" ref="T768:U768">VLOOKUP(A768,TOURISM!$A$2:$F$2692,{3,6},0)</f>
        <v/>
      </c>
      <c r="U768" s="20"/>
      <c r="V768" s="20">
        <f t="array" ref="V768:AA768">VLOOKUP(A768,BUSINESS!$A$2:$J$2692,{4,5,6,7,8,9},0)</f>
        <v>0.168</v>
      </c>
      <c r="W768" s="20">
        <v>101.0</v>
      </c>
      <c r="X768" s="20">
        <v>79.0</v>
      </c>
      <c r="Y768" s="20">
        <v>96.0</v>
      </c>
      <c r="Z768" s="20">
        <v>0.603</v>
      </c>
      <c r="AA768" s="20">
        <v>1.139</v>
      </c>
      <c r="AB768" s="21">
        <f t="shared" si="226"/>
        <v>3268.518203</v>
      </c>
      <c r="AC768" s="20">
        <f>I768/R768</f>
        <v>0.005569598145</v>
      </c>
      <c r="AD768" s="20">
        <f>J768/R768</f>
        <v>0.01300462354</v>
      </c>
      <c r="AE768" s="20"/>
      <c r="AF768" s="22" t="b">
        <f t="shared" si="4"/>
        <v>0</v>
      </c>
      <c r="AG768" s="20" t="b">
        <f t="shared" si="5"/>
        <v>0</v>
      </c>
      <c r="AH768" s="20" t="b">
        <f t="shared" si="6"/>
        <v>0</v>
      </c>
      <c r="AI768" s="20" t="b">
        <f t="shared" si="7"/>
        <v>0</v>
      </c>
      <c r="AJ768" s="20"/>
      <c r="AK768" s="20"/>
      <c r="AL768" s="20"/>
      <c r="AM768" s="20"/>
      <c r="AN768" s="20"/>
      <c r="AO768" s="20"/>
      <c r="AP768" s="20"/>
      <c r="AQ768" s="20"/>
      <c r="AR768" s="23"/>
      <c r="AS768" s="23"/>
      <c r="AT768" s="23"/>
      <c r="AU768" s="23"/>
      <c r="AV768" s="23"/>
    </row>
    <row r="769" ht="15.75" customHeight="1">
      <c r="A769" s="17" t="str">
        <f t="shared" si="1"/>
        <v>Brunei-Asia2000</v>
      </c>
      <c r="B769" s="17" t="s">
        <v>150</v>
      </c>
      <c r="C769" s="18" t="s">
        <v>145</v>
      </c>
      <c r="D769" s="19" t="s">
        <v>76</v>
      </c>
      <c r="E769" s="17">
        <v>1.349326983E9</v>
      </c>
      <c r="F769" s="18">
        <v>0.023</v>
      </c>
      <c r="G769" s="18">
        <v>939.0</v>
      </c>
      <c r="H769" s="18">
        <v>0.055</v>
      </c>
      <c r="I769" s="20" t="str">
        <f t="array" ref="I769:J769">IFNA(VLOOKUP(A769,ENERGY!$A$2:$F$2692,{5,6},0),0)</f>
        <v/>
      </c>
      <c r="J769" s="20"/>
      <c r="K769" s="20">
        <f t="array" ref="K769:S769">VLOOKUP(A769,'HUMAN RESOURCES'!$A$2:$M$2692,{2,3,4,5,6,7,8,9,10},0)</f>
        <v>0.023</v>
      </c>
      <c r="L769" s="20">
        <v>0.008</v>
      </c>
      <c r="M769" s="20">
        <v>78.0</v>
      </c>
      <c r="N769" s="20">
        <v>74.0</v>
      </c>
      <c r="O769" s="20">
        <v>0.304</v>
      </c>
      <c r="P769" s="20">
        <v>0.668</v>
      </c>
      <c r="Q769" s="20">
        <v>0.028</v>
      </c>
      <c r="R769" s="20">
        <v>331801.0</v>
      </c>
      <c r="S769" s="20">
        <v>0.712</v>
      </c>
      <c r="T769" s="20" t="str">
        <f t="array" ref="T769:U769">VLOOKUP(A769,TOURISM!$A$2:$F$2692,{3,6},0)</f>
        <v/>
      </c>
      <c r="U769" s="20"/>
      <c r="V769" s="20" t="str">
        <f t="array" ref="V769:AA769">VLOOKUP(A769,BUSINESS!$A$2:$J$2692,{4,5,6,7,8,9},0)</f>
        <v/>
      </c>
      <c r="W769" s="20"/>
      <c r="X769" s="20"/>
      <c r="Y769" s="20"/>
      <c r="Z769" s="20">
        <v>0.09</v>
      </c>
      <c r="AA769" s="20">
        <v>0.286</v>
      </c>
      <c r="AB769" s="21">
        <f t="shared" si="226"/>
        <v>4066.675456</v>
      </c>
      <c r="AC769" s="20"/>
      <c r="AD769" s="20"/>
      <c r="AE769" s="20"/>
      <c r="AF769" s="22" t="b">
        <f t="shared" si="4"/>
        <v>0</v>
      </c>
      <c r="AG769" s="20" t="b">
        <f t="shared" si="5"/>
        <v>0</v>
      </c>
      <c r="AH769" s="20" t="b">
        <f t="shared" si="6"/>
        <v>0</v>
      </c>
      <c r="AI769" s="20" t="b">
        <f t="shared" si="7"/>
        <v>0</v>
      </c>
      <c r="AJ769" s="20"/>
      <c r="AK769" s="20"/>
      <c r="AL769" s="20"/>
      <c r="AM769" s="20"/>
      <c r="AN769" s="20"/>
      <c r="AO769" s="20"/>
      <c r="AP769" s="20"/>
      <c r="AQ769" s="20"/>
      <c r="AR769" s="23"/>
      <c r="AS769" s="23"/>
      <c r="AT769" s="23"/>
      <c r="AU769" s="23"/>
      <c r="AV769" s="23"/>
    </row>
    <row r="770" ht="15.75" customHeight="1">
      <c r="A770" s="17" t="str">
        <f t="shared" si="1"/>
        <v>Cambodia-Asia2001</v>
      </c>
      <c r="B770" s="17" t="s">
        <v>151</v>
      </c>
      <c r="C770" s="18" t="s">
        <v>145</v>
      </c>
      <c r="D770" s="19" t="s">
        <v>77</v>
      </c>
      <c r="E770" s="17">
        <v>1.614595291E9</v>
      </c>
      <c r="F770" s="18">
        <v>0.063</v>
      </c>
      <c r="G770" s="18">
        <v>19.0</v>
      </c>
      <c r="H770" s="18"/>
      <c r="I770" s="20">
        <f t="array" ref="I770:J770">IFNA(VLOOKUP(A770,ENERGY!$A$2:$F$2692,{5,6},0),0)</f>
        <v>5333</v>
      </c>
      <c r="J770" s="20"/>
      <c r="K770" s="20">
        <f t="array" ref="K770:S770">VLOOKUP(A770,'HUMAN RESOURCES'!$A$2:$M$2692,{2,3,4,5,6,7,8,9,10},0)</f>
        <v>0.027</v>
      </c>
      <c r="L770" s="20">
        <v>0.076</v>
      </c>
      <c r="M770" s="20">
        <v>66.0</v>
      </c>
      <c r="N770" s="20">
        <v>60.0</v>
      </c>
      <c r="O770" s="20">
        <v>0.397</v>
      </c>
      <c r="P770" s="20">
        <v>0.564</v>
      </c>
      <c r="Q770" s="20">
        <v>0.039</v>
      </c>
      <c r="R770" s="20">
        <v>1.2472586E7</v>
      </c>
      <c r="S770" s="20">
        <v>0.187</v>
      </c>
      <c r="T770" s="20">
        <f t="array" ref="T770:U770">VLOOKUP(A770,TOURISM!$A$2:$F$2692,{3,6},0)</f>
        <v>429000000</v>
      </c>
      <c r="U770" s="20">
        <v>5.9E7</v>
      </c>
      <c r="V770" s="20" t="str">
        <f t="array" ref="V770:AA770">VLOOKUP(A770,BUSINESS!$A$2:$J$2692,{4,5,6,7,8,9},0)</f>
        <v/>
      </c>
      <c r="W770" s="20"/>
      <c r="X770" s="20"/>
      <c r="Y770" s="20"/>
      <c r="Z770" s="20">
        <v>0.001</v>
      </c>
      <c r="AA770" s="20">
        <v>0.018</v>
      </c>
      <c r="AB770" s="21">
        <f t="shared" si="226"/>
        <v>129.451526</v>
      </c>
      <c r="AC770" s="20">
        <f t="shared" ref="AC770:AC773" si="253">I770/R770</f>
        <v>0.0004275777293</v>
      </c>
      <c r="AD770" s="20"/>
      <c r="AE770" s="20">
        <f t="shared" ref="AE770:AE793" si="254">U770/R770</f>
        <v>4.730374278</v>
      </c>
      <c r="AF770" s="22" t="b">
        <f t="shared" si="4"/>
        <v>0</v>
      </c>
      <c r="AG770" s="20" t="b">
        <f t="shared" si="5"/>
        <v>0</v>
      </c>
      <c r="AH770" s="20" t="b">
        <f t="shared" si="6"/>
        <v>0</v>
      </c>
      <c r="AI770" s="20" t="b">
        <f t="shared" si="7"/>
        <v>0</v>
      </c>
      <c r="AJ770" s="20"/>
      <c r="AK770" s="20"/>
      <c r="AL770" s="20"/>
      <c r="AM770" s="20"/>
      <c r="AN770" s="20"/>
      <c r="AO770" s="20"/>
      <c r="AP770" s="20"/>
      <c r="AQ770" s="20"/>
      <c r="AR770" s="23"/>
      <c r="AS770" s="23"/>
      <c r="AT770" s="23"/>
      <c r="AU770" s="23"/>
      <c r="AV770" s="23"/>
    </row>
    <row r="771" ht="15.75" customHeight="1">
      <c r="A771" s="17" t="str">
        <f t="shared" si="1"/>
        <v>Cambodia-Asia2002</v>
      </c>
      <c r="B771" s="17" t="s">
        <v>151</v>
      </c>
      <c r="C771" s="18" t="s">
        <v>145</v>
      </c>
      <c r="D771" s="19" t="s">
        <v>79</v>
      </c>
      <c r="E771" s="17">
        <v>1.627853086E9</v>
      </c>
      <c r="F771" s="18">
        <v>0.062</v>
      </c>
      <c r="G771" s="18">
        <v>20.0</v>
      </c>
      <c r="H771" s="18"/>
      <c r="I771" s="20">
        <f t="array" ref="I771:J771">IFNA(VLOOKUP(A771,ENERGY!$A$2:$F$2692,{5,6},0),0)</f>
        <v>5024</v>
      </c>
      <c r="J771" s="20">
        <v>4180.0</v>
      </c>
      <c r="K771" s="20">
        <f t="array" ref="K771:S771">VLOOKUP(A771,'HUMAN RESOURCES'!$A$2:$M$2692,{2,3,4,5,6,7,8,9,10},0)</f>
        <v>0.027</v>
      </c>
      <c r="L771" s="20">
        <v>0.069</v>
      </c>
      <c r="M771" s="20">
        <v>67.0</v>
      </c>
      <c r="N771" s="20">
        <v>61.0</v>
      </c>
      <c r="O771" s="20">
        <v>0.388</v>
      </c>
      <c r="P771" s="20">
        <v>0.572</v>
      </c>
      <c r="Q771" s="20">
        <v>0.04</v>
      </c>
      <c r="R771" s="20">
        <v>1.2709336E7</v>
      </c>
      <c r="S771" s="20">
        <v>0.188</v>
      </c>
      <c r="T771" s="20">
        <f t="array" ref="T771:U771">VLOOKUP(A771,TOURISM!$A$2:$F$2692,{3,6},0)</f>
        <v>509000000</v>
      </c>
      <c r="U771" s="20">
        <v>6.4E7</v>
      </c>
      <c r="V771" s="20" t="str">
        <f t="array" ref="V771:AA771">VLOOKUP(A771,BUSINESS!$A$2:$J$2692,{4,5,6,7,8,9},0)</f>
        <v/>
      </c>
      <c r="W771" s="20"/>
      <c r="X771" s="20"/>
      <c r="Y771" s="20"/>
      <c r="Z771" s="20">
        <v>0.002</v>
      </c>
      <c r="AA771" s="20">
        <v>0.03</v>
      </c>
      <c r="AB771" s="21">
        <f t="shared" si="226"/>
        <v>128.083252</v>
      </c>
      <c r="AC771" s="20">
        <f t="shared" si="253"/>
        <v>0.000395299959</v>
      </c>
      <c r="AD771" s="20">
        <f t="shared" ref="AD771:AD773" si="255">J771/R771</f>
        <v>0.0003288920837</v>
      </c>
      <c r="AE771" s="20">
        <f t="shared" si="254"/>
        <v>5.035668268</v>
      </c>
      <c r="AF771" s="22" t="b">
        <f t="shared" si="4"/>
        <v>0</v>
      </c>
      <c r="AG771" s="20" t="b">
        <f t="shared" si="5"/>
        <v>0</v>
      </c>
      <c r="AH771" s="20" t="b">
        <f t="shared" si="6"/>
        <v>0</v>
      </c>
      <c r="AI771" s="20" t="b">
        <f t="shared" si="7"/>
        <v>0</v>
      </c>
      <c r="AJ771" s="20"/>
      <c r="AK771" s="20"/>
      <c r="AL771" s="20"/>
      <c r="AM771" s="20"/>
      <c r="AN771" s="20"/>
      <c r="AO771" s="20"/>
      <c r="AP771" s="20"/>
      <c r="AQ771" s="20"/>
      <c r="AR771" s="23"/>
      <c r="AS771" s="23"/>
      <c r="AT771" s="23"/>
      <c r="AU771" s="23"/>
      <c r="AV771" s="23"/>
    </row>
    <row r="772" ht="15.75" customHeight="1">
      <c r="A772" s="17" t="str">
        <f t="shared" si="1"/>
        <v>Cambodia-Asia2003</v>
      </c>
      <c r="B772" s="17" t="s">
        <v>151</v>
      </c>
      <c r="C772" s="18" t="s">
        <v>145</v>
      </c>
      <c r="D772" s="19" t="s">
        <v>81</v>
      </c>
      <c r="E772" s="17">
        <v>1.630667593E9</v>
      </c>
      <c r="F772" s="18">
        <v>0.064</v>
      </c>
      <c r="G772" s="18">
        <v>22.0</v>
      </c>
      <c r="H772" s="18"/>
      <c r="I772" s="20">
        <f t="array" ref="I772:J772">IFNA(VLOOKUP(A772,ENERGY!$A$2:$F$2692,{5,6},0),0)</f>
        <v>4907</v>
      </c>
      <c r="J772" s="20">
        <v>4052.0</v>
      </c>
      <c r="K772" s="20">
        <f t="array" ref="K772:S772">VLOOKUP(A772,'HUMAN RESOURCES'!$A$2:$M$2692,{2,3,4,5,6,7,8,9,10},0)</f>
        <v>0.026</v>
      </c>
      <c r="L772" s="20">
        <v>0.063</v>
      </c>
      <c r="M772" s="20">
        <v>68.0</v>
      </c>
      <c r="N772" s="20">
        <v>62.0</v>
      </c>
      <c r="O772" s="20">
        <v>0.379</v>
      </c>
      <c r="P772" s="20">
        <v>0.58</v>
      </c>
      <c r="Q772" s="20">
        <v>0.041</v>
      </c>
      <c r="R772" s="20">
        <v>1.2934369E7</v>
      </c>
      <c r="S772" s="20">
        <v>0.189</v>
      </c>
      <c r="T772" s="20">
        <f t="array" ref="T772:U772">VLOOKUP(A772,TOURISM!$A$2:$F$2692,{3,6},0)</f>
        <v>441000000</v>
      </c>
      <c r="U772" s="20">
        <v>6.0E7</v>
      </c>
      <c r="V772" s="20" t="str">
        <f t="array" ref="V772:AA772">VLOOKUP(A772,BUSINESS!$A$2:$J$2692,{4,5,6,7,8,9},0)</f>
        <v/>
      </c>
      <c r="W772" s="20">
        <v>94.0</v>
      </c>
      <c r="X772" s="20"/>
      <c r="Y772" s="20"/>
      <c r="Z772" s="20">
        <v>0.003</v>
      </c>
      <c r="AA772" s="20">
        <v>0.039</v>
      </c>
      <c r="AB772" s="21">
        <f t="shared" si="226"/>
        <v>126.0724503</v>
      </c>
      <c r="AC772" s="20">
        <f t="shared" si="253"/>
        <v>0.000379376837</v>
      </c>
      <c r="AD772" s="20">
        <f t="shared" si="255"/>
        <v>0.0003132738829</v>
      </c>
      <c r="AE772" s="20">
        <f t="shared" si="254"/>
        <v>4.638803795</v>
      </c>
      <c r="AF772" s="22" t="b">
        <f t="shared" si="4"/>
        <v>0</v>
      </c>
      <c r="AG772" s="20" t="b">
        <f t="shared" si="5"/>
        <v>0</v>
      </c>
      <c r="AH772" s="20" t="b">
        <f t="shared" si="6"/>
        <v>0</v>
      </c>
      <c r="AI772" s="20" t="b">
        <f t="shared" si="7"/>
        <v>0</v>
      </c>
      <c r="AJ772" s="20"/>
      <c r="AK772" s="20"/>
      <c r="AL772" s="20"/>
      <c r="AM772" s="20"/>
      <c r="AN772" s="20"/>
      <c r="AO772" s="20"/>
      <c r="AP772" s="20"/>
      <c r="AQ772" s="20"/>
      <c r="AR772" s="23"/>
      <c r="AS772" s="23"/>
      <c r="AT772" s="23"/>
      <c r="AU772" s="23"/>
      <c r="AV772" s="23"/>
    </row>
    <row r="773" ht="15.75" customHeight="1">
      <c r="A773" s="17" t="str">
        <f t="shared" si="1"/>
        <v>Cambodia-Asia2004</v>
      </c>
      <c r="B773" s="17" t="s">
        <v>151</v>
      </c>
      <c r="C773" s="18" t="s">
        <v>145</v>
      </c>
      <c r="D773" s="19" t="s">
        <v>83</v>
      </c>
      <c r="E773" s="17">
        <v>1.644951892E9</v>
      </c>
      <c r="F773" s="18">
        <v>0.073</v>
      </c>
      <c r="G773" s="18">
        <v>26.0</v>
      </c>
      <c r="H773" s="18"/>
      <c r="I773" s="20">
        <f t="array" ref="I773:J773">IFNA(VLOOKUP(A773,ENERGY!$A$2:$F$2692,{5,6},0),0)</f>
        <v>3514</v>
      </c>
      <c r="J773" s="20">
        <v>3975.0</v>
      </c>
      <c r="K773" s="20">
        <f t="array" ref="K773:S773">VLOOKUP(A773,'HUMAN RESOURCES'!$A$2:$M$2692,{2,3,4,5,6,7,8,9,10},0)</f>
        <v>0.026</v>
      </c>
      <c r="L773" s="20">
        <v>0.057</v>
      </c>
      <c r="M773" s="20">
        <v>69.0</v>
      </c>
      <c r="N773" s="20">
        <v>63.0</v>
      </c>
      <c r="O773" s="20">
        <v>0.37</v>
      </c>
      <c r="P773" s="20">
        <v>0.588</v>
      </c>
      <c r="Q773" s="20">
        <v>0.043</v>
      </c>
      <c r="R773" s="20">
        <v>1.3149386E7</v>
      </c>
      <c r="S773" s="20">
        <v>0.191</v>
      </c>
      <c r="T773" s="20">
        <f t="array" ref="T773:U773">VLOOKUP(A773,TOURISM!$A$2:$F$2692,{3,6},0)</f>
        <v>673000000</v>
      </c>
      <c r="U773" s="20">
        <v>8.0E7</v>
      </c>
      <c r="V773" s="20" t="str">
        <f t="array" ref="V773:AA773">VLOOKUP(A773,BUSINESS!$A$2:$J$2692,{4,5,6,7,8,9},0)</f>
        <v/>
      </c>
      <c r="W773" s="20">
        <v>94.0</v>
      </c>
      <c r="X773" s="20"/>
      <c r="Y773" s="20"/>
      <c r="Z773" s="20">
        <v>0.003</v>
      </c>
      <c r="AA773" s="20">
        <v>0.066</v>
      </c>
      <c r="AB773" s="21">
        <f t="shared" si="226"/>
        <v>125.0972397</v>
      </c>
      <c r="AC773" s="20">
        <f t="shared" si="253"/>
        <v>0.0002672368124</v>
      </c>
      <c r="AD773" s="20">
        <f t="shared" si="255"/>
        <v>0.0003022954836</v>
      </c>
      <c r="AE773" s="20">
        <f t="shared" si="254"/>
        <v>6.083934261</v>
      </c>
      <c r="AF773" s="22" t="b">
        <f t="shared" si="4"/>
        <v>0</v>
      </c>
      <c r="AG773" s="20" t="b">
        <f t="shared" si="5"/>
        <v>0</v>
      </c>
      <c r="AH773" s="20" t="b">
        <f t="shared" si="6"/>
        <v>0</v>
      </c>
      <c r="AI773" s="20" t="b">
        <f t="shared" si="7"/>
        <v>0</v>
      </c>
      <c r="AJ773" s="20"/>
      <c r="AK773" s="20"/>
      <c r="AL773" s="20"/>
      <c r="AM773" s="20"/>
      <c r="AN773" s="20"/>
      <c r="AO773" s="20"/>
      <c r="AP773" s="20"/>
      <c r="AQ773" s="20"/>
      <c r="AR773" s="23"/>
      <c r="AS773" s="23"/>
      <c r="AT773" s="23"/>
      <c r="AU773" s="23"/>
      <c r="AV773" s="23"/>
    </row>
    <row r="774" ht="15.75" customHeight="1">
      <c r="A774" s="17" t="str">
        <f t="shared" si="1"/>
        <v>Cambodia-Asia2005</v>
      </c>
      <c r="B774" s="17" t="s">
        <v>151</v>
      </c>
      <c r="C774" s="18" t="s">
        <v>145</v>
      </c>
      <c r="D774" s="19" t="s">
        <v>84</v>
      </c>
      <c r="E774" s="17">
        <v>1.660102346E9</v>
      </c>
      <c r="F774" s="18">
        <v>0.071</v>
      </c>
      <c r="G774" s="18">
        <v>29.0</v>
      </c>
      <c r="H774" s="18"/>
      <c r="I774" s="20">
        <f t="array" ref="I774:J774">IFNA(VLOOKUP(A774,ENERGY!$A$2:$F$2692,{5,6},0),0)</f>
        <v>0</v>
      </c>
      <c r="J774" s="20">
        <v>0.0</v>
      </c>
      <c r="K774" s="20">
        <f t="array" ref="K774:S774">VLOOKUP(A774,'HUMAN RESOURCES'!$A$2:$M$2692,{2,3,4,5,6,7,8,9,10},0)</f>
        <v>0.026</v>
      </c>
      <c r="L774" s="20">
        <v>0.052</v>
      </c>
      <c r="M774" s="20">
        <v>70.0</v>
      </c>
      <c r="N774" s="20">
        <v>65.0</v>
      </c>
      <c r="O774" s="20">
        <v>0.361</v>
      </c>
      <c r="P774" s="20">
        <v>0.595</v>
      </c>
      <c r="Q774" s="20">
        <v>0.044</v>
      </c>
      <c r="R774" s="20">
        <v>1.3356424E7</v>
      </c>
      <c r="S774" s="20">
        <v>0.192</v>
      </c>
      <c r="T774" s="20">
        <f t="array" ref="T774:U774">VLOOKUP(A774,TOURISM!$A$2:$F$2692,{3,6},0)</f>
        <v>929000000</v>
      </c>
      <c r="U774" s="20">
        <v>1.37E8</v>
      </c>
      <c r="V774" s="20">
        <f t="array" ref="V774:AA774">VLOOKUP(A774,BUSINESS!$A$2:$J$2692,{4,5,6,7,8,9},0)</f>
        <v>0.215</v>
      </c>
      <c r="W774" s="20">
        <v>86.0</v>
      </c>
      <c r="X774" s="20"/>
      <c r="Y774" s="20">
        <v>137.0</v>
      </c>
      <c r="Z774" s="20">
        <v>0.003</v>
      </c>
      <c r="AA774" s="20">
        <v>0.08</v>
      </c>
      <c r="AB774" s="21">
        <f t="shared" si="226"/>
        <v>124.2924263</v>
      </c>
      <c r="AC774" s="20"/>
      <c r="AD774" s="20"/>
      <c r="AE774" s="20">
        <f t="shared" si="254"/>
        <v>10.25723652</v>
      </c>
      <c r="AF774" s="22" t="b">
        <f t="shared" si="4"/>
        <v>0</v>
      </c>
      <c r="AG774" s="20" t="b">
        <f t="shared" si="5"/>
        <v>0</v>
      </c>
      <c r="AH774" s="20" t="b">
        <f t="shared" si="6"/>
        <v>0</v>
      </c>
      <c r="AI774" s="20" t="b">
        <f t="shared" si="7"/>
        <v>0</v>
      </c>
      <c r="AJ774" s="20"/>
      <c r="AK774" s="20"/>
      <c r="AL774" s="20"/>
      <c r="AM774" s="20"/>
      <c r="AN774" s="20"/>
      <c r="AO774" s="20"/>
      <c r="AP774" s="20"/>
      <c r="AQ774" s="20"/>
      <c r="AR774" s="23"/>
      <c r="AS774" s="23"/>
      <c r="AT774" s="23"/>
      <c r="AU774" s="23"/>
      <c r="AV774" s="23"/>
    </row>
    <row r="775" ht="15.75" customHeight="1">
      <c r="A775" s="17" t="str">
        <f t="shared" si="1"/>
        <v>Cambodia-Asia2006</v>
      </c>
      <c r="B775" s="17" t="s">
        <v>151</v>
      </c>
      <c r="C775" s="18" t="s">
        <v>145</v>
      </c>
      <c r="D775" s="19" t="s">
        <v>85</v>
      </c>
      <c r="E775" s="17">
        <v>1.661818168E9</v>
      </c>
      <c r="F775" s="18">
        <v>0.069</v>
      </c>
      <c r="G775" s="18">
        <v>33.0</v>
      </c>
      <c r="H775" s="18"/>
      <c r="I775" s="20">
        <f t="array" ref="I775:J775">IFNA(VLOOKUP(A775,ENERGY!$A$2:$F$2692,{5,6},0),0)</f>
        <v>3482</v>
      </c>
      <c r="J775" s="20">
        <v>3484.0</v>
      </c>
      <c r="K775" s="20">
        <f t="array" ref="K775:S775">VLOOKUP(A775,'HUMAN RESOURCES'!$A$2:$M$2692,{2,3,4,5,6,7,8,9,10},0)</f>
        <v>0.026</v>
      </c>
      <c r="L775" s="20">
        <v>0.048</v>
      </c>
      <c r="M775" s="20">
        <v>71.0</v>
      </c>
      <c r="N775" s="20">
        <v>65.0</v>
      </c>
      <c r="O775" s="20">
        <v>0.351</v>
      </c>
      <c r="P775" s="20">
        <v>0.604</v>
      </c>
      <c r="Q775" s="20">
        <v>0.045</v>
      </c>
      <c r="R775" s="20">
        <v>1.3555054E7</v>
      </c>
      <c r="S775" s="20">
        <v>0.193</v>
      </c>
      <c r="T775" s="20">
        <f t="array" ref="T775:U775">VLOOKUP(A775,TOURISM!$A$2:$F$2692,{3,6},0)</f>
        <v>1109000000</v>
      </c>
      <c r="U775" s="20">
        <v>1.76E8</v>
      </c>
      <c r="V775" s="20">
        <f t="array" ref="V775:AA775">VLOOKUP(A775,BUSINESS!$A$2:$J$2692,{4,5,6,7,8,9},0)</f>
        <v>0.215</v>
      </c>
      <c r="W775" s="20">
        <v>86.0</v>
      </c>
      <c r="X775" s="20"/>
      <c r="Y775" s="20">
        <v>137.0</v>
      </c>
      <c r="Z775" s="20">
        <v>0.005</v>
      </c>
      <c r="AA775" s="20">
        <v>0.127</v>
      </c>
      <c r="AB775" s="21">
        <f t="shared" si="226"/>
        <v>122.5976797</v>
      </c>
      <c r="AC775" s="20">
        <f>I775/R775</f>
        <v>0.000256878357</v>
      </c>
      <c r="AD775" s="20">
        <f>J775/R775</f>
        <v>0.0002570259034</v>
      </c>
      <c r="AE775" s="20">
        <f t="shared" si="254"/>
        <v>12.98408697</v>
      </c>
      <c r="AF775" s="22" t="b">
        <f t="shared" si="4"/>
        <v>0</v>
      </c>
      <c r="AG775" s="20" t="b">
        <f t="shared" si="5"/>
        <v>0</v>
      </c>
      <c r="AH775" s="20" t="b">
        <f t="shared" si="6"/>
        <v>0</v>
      </c>
      <c r="AI775" s="20" t="b">
        <f t="shared" si="7"/>
        <v>0</v>
      </c>
      <c r="AJ775" s="20"/>
      <c r="AK775" s="20"/>
      <c r="AL775" s="20"/>
      <c r="AM775" s="20"/>
      <c r="AN775" s="20"/>
      <c r="AO775" s="20"/>
      <c r="AP775" s="20"/>
      <c r="AQ775" s="20"/>
      <c r="AR775" s="23"/>
      <c r="AS775" s="23"/>
      <c r="AT775" s="23"/>
      <c r="AU775" s="23"/>
      <c r="AV775" s="23"/>
    </row>
    <row r="776" ht="15.75" customHeight="1">
      <c r="A776" s="17" t="str">
        <f t="shared" si="1"/>
        <v>Cambodia-Asia2007</v>
      </c>
      <c r="B776" s="17" t="s">
        <v>151</v>
      </c>
      <c r="C776" s="18" t="s">
        <v>145</v>
      </c>
      <c r="D776" s="19" t="s">
        <v>86</v>
      </c>
      <c r="E776" s="17">
        <v>1.67369039E9</v>
      </c>
      <c r="F776" s="18">
        <v>0.054</v>
      </c>
      <c r="G776" s="18">
        <v>29.0</v>
      </c>
      <c r="H776" s="18"/>
      <c r="I776" s="20">
        <f t="array" ref="I776:J776">IFNA(VLOOKUP(A776,ENERGY!$A$2:$F$2692,{5,6},0),0)</f>
        <v>0</v>
      </c>
      <c r="J776" s="20">
        <v>0.0</v>
      </c>
      <c r="K776" s="20">
        <f t="array" ref="K776:S776">VLOOKUP(A776,'HUMAN RESOURCES'!$A$2:$M$2692,{2,3,4,5,6,7,8,9,10},0)</f>
        <v>0.026</v>
      </c>
      <c r="L776" s="20">
        <v>0.045</v>
      </c>
      <c r="M776" s="20">
        <v>72.0</v>
      </c>
      <c r="N776" s="20">
        <v>66.0</v>
      </c>
      <c r="O776" s="20">
        <v>0.341</v>
      </c>
      <c r="P776" s="20">
        <v>0.612</v>
      </c>
      <c r="Q776" s="20">
        <v>0.046</v>
      </c>
      <c r="R776" s="20">
        <v>1.3747288E7</v>
      </c>
      <c r="S776" s="20">
        <v>0.194</v>
      </c>
      <c r="T776" s="20">
        <f t="array" ref="T776:U776">VLOOKUP(A776,TOURISM!$A$2:$F$2692,{3,6},0)</f>
        <v>1169000000</v>
      </c>
      <c r="U776" s="20">
        <v>1.94E8</v>
      </c>
      <c r="V776" s="20">
        <f t="array" ref="V776:AA776">VLOOKUP(A776,BUSINESS!$A$2:$J$2692,{4,5,6,7,8,9},0)</f>
        <v>0.215</v>
      </c>
      <c r="W776" s="20">
        <v>86.0</v>
      </c>
      <c r="X776" s="20"/>
      <c r="Y776" s="20">
        <v>137.0</v>
      </c>
      <c r="Z776" s="20">
        <v>0.005</v>
      </c>
      <c r="AA776" s="20">
        <v>0.188</v>
      </c>
      <c r="AB776" s="21">
        <f t="shared" si="226"/>
        <v>121.7469504</v>
      </c>
      <c r="AC776" s="20"/>
      <c r="AD776" s="20"/>
      <c r="AE776" s="20">
        <f t="shared" si="254"/>
        <v>14.11187428</v>
      </c>
      <c r="AF776" s="22" t="b">
        <f t="shared" si="4"/>
        <v>0</v>
      </c>
      <c r="AG776" s="20" t="b">
        <f t="shared" si="5"/>
        <v>0</v>
      </c>
      <c r="AH776" s="20" t="b">
        <f t="shared" si="6"/>
        <v>0</v>
      </c>
      <c r="AI776" s="20" t="b">
        <f t="shared" si="7"/>
        <v>0</v>
      </c>
      <c r="AJ776" s="20"/>
      <c r="AK776" s="20"/>
      <c r="AL776" s="20"/>
      <c r="AM776" s="20"/>
      <c r="AN776" s="20"/>
      <c r="AO776" s="20"/>
      <c r="AP776" s="20"/>
      <c r="AQ776" s="20"/>
      <c r="AR776" s="23"/>
      <c r="AS776" s="23"/>
      <c r="AT776" s="23"/>
      <c r="AU776" s="23"/>
      <c r="AV776" s="23"/>
    </row>
    <row r="777" ht="15.75" customHeight="1">
      <c r="A777" s="17" t="str">
        <f t="shared" si="1"/>
        <v>Cambodia-Asia2008</v>
      </c>
      <c r="B777" s="17" t="s">
        <v>151</v>
      </c>
      <c r="C777" s="18" t="s">
        <v>145</v>
      </c>
      <c r="D777" s="19" t="s">
        <v>87</v>
      </c>
      <c r="E777" s="17">
        <v>1.674685126E9</v>
      </c>
      <c r="F777" s="18">
        <v>0.045</v>
      </c>
      <c r="G777" s="18">
        <v>28.0</v>
      </c>
      <c r="H777" s="18"/>
      <c r="I777" s="20">
        <f t="array" ref="I777:J777">IFNA(VLOOKUP(A777,ENERGY!$A$2:$F$2692,{5,6},0),0)</f>
        <v>0</v>
      </c>
      <c r="J777" s="20">
        <v>0.0</v>
      </c>
      <c r="K777" s="20">
        <f t="array" ref="K777:S777">VLOOKUP(A777,'HUMAN RESOURCES'!$A$2:$M$2692,{2,3,4,5,6,7,8,9,10},0)</f>
        <v>0.026</v>
      </c>
      <c r="L777" s="20">
        <v>0.042</v>
      </c>
      <c r="M777" s="20">
        <v>72.0</v>
      </c>
      <c r="N777" s="20">
        <v>67.0</v>
      </c>
      <c r="O777" s="20">
        <v>0.332</v>
      </c>
      <c r="P777" s="20">
        <v>0.62</v>
      </c>
      <c r="Q777" s="20">
        <v>0.048</v>
      </c>
      <c r="R777" s="20">
        <v>1.3940518E7</v>
      </c>
      <c r="S777" s="20">
        <v>0.195</v>
      </c>
      <c r="T777" s="20">
        <f t="array" ref="T777:U777">VLOOKUP(A777,TOURISM!$A$2:$F$2692,{3,6},0)</f>
        <v>1280000000</v>
      </c>
      <c r="U777" s="20">
        <v>1.8E8</v>
      </c>
      <c r="V777" s="20">
        <f t="array" ref="V777:AA777">VLOOKUP(A777,BUSINESS!$A$2:$J$2692,{4,5,6,7,8,9},0)</f>
        <v>0.215</v>
      </c>
      <c r="W777" s="20">
        <v>102.0</v>
      </c>
      <c r="X777" s="20"/>
      <c r="Y777" s="20">
        <v>137.0</v>
      </c>
      <c r="Z777" s="20">
        <v>0.005</v>
      </c>
      <c r="AA777" s="20">
        <v>0.304</v>
      </c>
      <c r="AB777" s="21">
        <f t="shared" si="226"/>
        <v>120.1307675</v>
      </c>
      <c r="AC777" s="20"/>
      <c r="AD777" s="20"/>
      <c r="AE777" s="20">
        <f t="shared" si="254"/>
        <v>12.91200227</v>
      </c>
      <c r="AF777" s="22" t="b">
        <f t="shared" si="4"/>
        <v>0</v>
      </c>
      <c r="AG777" s="20" t="b">
        <f t="shared" si="5"/>
        <v>0</v>
      </c>
      <c r="AH777" s="20" t="b">
        <f t="shared" si="6"/>
        <v>0</v>
      </c>
      <c r="AI777" s="20" t="b">
        <f t="shared" si="7"/>
        <v>0</v>
      </c>
      <c r="AJ777" s="20"/>
      <c r="AK777" s="20"/>
      <c r="AL777" s="20"/>
      <c r="AM777" s="20"/>
      <c r="AN777" s="20"/>
      <c r="AO777" s="20"/>
      <c r="AP777" s="20"/>
      <c r="AQ777" s="20"/>
      <c r="AR777" s="23"/>
      <c r="AS777" s="23"/>
      <c r="AT777" s="23"/>
      <c r="AU777" s="23"/>
      <c r="AV777" s="23"/>
    </row>
    <row r="778" ht="15.75" customHeight="1">
      <c r="A778" s="17" t="str">
        <f t="shared" si="1"/>
        <v>Cambodia-Asia2009</v>
      </c>
      <c r="B778" s="17" t="s">
        <v>151</v>
      </c>
      <c r="C778" s="18" t="s">
        <v>145</v>
      </c>
      <c r="D778" s="19" t="s">
        <v>88</v>
      </c>
      <c r="E778" s="17">
        <v>1.677447003E9</v>
      </c>
      <c r="F778" s="18">
        <v>0.055</v>
      </c>
      <c r="G778" s="18">
        <v>41.0</v>
      </c>
      <c r="H778" s="18"/>
      <c r="I778" s="20">
        <f t="array" ref="I778:J778">IFNA(VLOOKUP(A778,ENERGY!$A$2:$F$2692,{5,6},0),0)</f>
        <v>4115</v>
      </c>
      <c r="J778" s="20">
        <v>2380.0</v>
      </c>
      <c r="K778" s="20">
        <f t="array" ref="K778:S778">VLOOKUP(A778,'HUMAN RESOURCES'!$A$2:$M$2692,{2,3,4,5,6,7,8,9,10},0)</f>
        <v>0.026</v>
      </c>
      <c r="L778" s="20">
        <v>0.039</v>
      </c>
      <c r="M778" s="20">
        <v>73.0</v>
      </c>
      <c r="N778" s="20">
        <v>68.0</v>
      </c>
      <c r="O778" s="20">
        <v>0.324</v>
      </c>
      <c r="P778" s="20">
        <v>0.627</v>
      </c>
      <c r="Q778" s="20">
        <v>0.049</v>
      </c>
      <c r="R778" s="20">
        <v>1.4144225E7</v>
      </c>
      <c r="S778" s="20">
        <v>0.197</v>
      </c>
      <c r="T778" s="20">
        <f t="array" ref="T778:U778">VLOOKUP(A778,TOURISM!$A$2:$F$2692,{3,6},0)</f>
        <v>1208000000</v>
      </c>
      <c r="U778" s="20">
        <v>1.63E8</v>
      </c>
      <c r="V778" s="20">
        <f t="array" ref="V778:AA778">VLOOKUP(A778,BUSINESS!$A$2:$J$2692,{4,5,6,7,8,9},0)</f>
        <v>0.217</v>
      </c>
      <c r="W778" s="20">
        <v>102.0</v>
      </c>
      <c r="X778" s="20"/>
      <c r="Y778" s="20">
        <v>173.0</v>
      </c>
      <c r="Z778" s="20">
        <v>0.005</v>
      </c>
      <c r="AA778" s="20">
        <v>0.443</v>
      </c>
      <c r="AB778" s="21">
        <f t="shared" si="226"/>
        <v>118.5958936</v>
      </c>
      <c r="AC778" s="20">
        <f t="shared" ref="AC778:AC779" si="256">I778/R778</f>
        <v>0.0002909314579</v>
      </c>
      <c r="AD778" s="20">
        <f t="shared" ref="AD778:AD779" si="257">J778/R778</f>
        <v>0.000168266554</v>
      </c>
      <c r="AE778" s="20">
        <f t="shared" si="254"/>
        <v>11.52413794</v>
      </c>
      <c r="AF778" s="22" t="b">
        <f t="shared" si="4"/>
        <v>0</v>
      </c>
      <c r="AG778" s="20" t="b">
        <f t="shared" si="5"/>
        <v>0</v>
      </c>
      <c r="AH778" s="20" t="b">
        <f t="shared" si="6"/>
        <v>0</v>
      </c>
      <c r="AI778" s="20" t="b">
        <f t="shared" si="7"/>
        <v>0</v>
      </c>
      <c r="AJ778" s="20"/>
      <c r="AK778" s="20"/>
      <c r="AL778" s="20"/>
      <c r="AM778" s="20"/>
      <c r="AN778" s="20"/>
      <c r="AO778" s="20"/>
      <c r="AP778" s="20"/>
      <c r="AQ778" s="20"/>
      <c r="AR778" s="23"/>
      <c r="AS778" s="23"/>
      <c r="AT778" s="23"/>
      <c r="AU778" s="23"/>
      <c r="AV778" s="23"/>
    </row>
    <row r="779" ht="15.75" customHeight="1">
      <c r="A779" s="17" t="str">
        <f t="shared" si="1"/>
        <v>Cambodia-Asia2010</v>
      </c>
      <c r="B779" s="17" t="s">
        <v>151</v>
      </c>
      <c r="C779" s="18" t="s">
        <v>145</v>
      </c>
      <c r="D779" s="19" t="s">
        <v>89</v>
      </c>
      <c r="E779" s="17">
        <v>1.68399793E9</v>
      </c>
      <c r="F779" s="18">
        <v>0.063</v>
      </c>
      <c r="G779" s="18">
        <v>46.0</v>
      </c>
      <c r="H779" s="18"/>
      <c r="I779" s="20">
        <f t="array" ref="I779:J779">IFNA(VLOOKUP(A779,ENERGY!$A$2:$F$2692,{5,6},0),0)</f>
        <v>3429</v>
      </c>
      <c r="J779" s="20">
        <v>3000.0</v>
      </c>
      <c r="K779" s="20">
        <f t="array" ref="K779:S779">VLOOKUP(A779,'HUMAN RESOURCES'!$A$2:$M$2692,{2,3,4,5,6,7,8,9,10},0)</f>
        <v>0.026</v>
      </c>
      <c r="L779" s="20">
        <v>0.037</v>
      </c>
      <c r="M779" s="20">
        <v>73.0</v>
      </c>
      <c r="N779" s="20">
        <v>68.0</v>
      </c>
      <c r="O779" s="20">
        <v>0.318</v>
      </c>
      <c r="P779" s="20">
        <v>0.631</v>
      </c>
      <c r="Q779" s="20">
        <v>0.05</v>
      </c>
      <c r="R779" s="20">
        <v>1.4364931E7</v>
      </c>
      <c r="S779" s="20">
        <v>0.198</v>
      </c>
      <c r="T779" s="20">
        <f t="array" ref="T779:U779">VLOOKUP(A779,TOURISM!$A$2:$F$2692,{3,6},0)</f>
        <v>1332000000</v>
      </c>
      <c r="U779" s="20">
        <v>2.68E8</v>
      </c>
      <c r="V779" s="20">
        <f t="array" ref="V779:AA779">VLOOKUP(A779,BUSINESS!$A$2:$J$2692,{4,5,6,7,8,9},0)</f>
        <v>0.214</v>
      </c>
      <c r="W779" s="20">
        <v>102.0</v>
      </c>
      <c r="X779" s="20"/>
      <c r="Y779" s="20">
        <v>173.0</v>
      </c>
      <c r="Z779" s="20">
        <v>0.013</v>
      </c>
      <c r="AA779" s="20">
        <v>0.567</v>
      </c>
      <c r="AB779" s="21">
        <f t="shared" si="226"/>
        <v>117.229796</v>
      </c>
      <c r="AC779" s="20">
        <f t="shared" si="256"/>
        <v>0.0002387063328</v>
      </c>
      <c r="AD779" s="20">
        <f t="shared" si="257"/>
        <v>0.000208841936</v>
      </c>
      <c r="AE779" s="20">
        <f t="shared" si="254"/>
        <v>18.65654628</v>
      </c>
      <c r="AF779" s="22" t="b">
        <f t="shared" si="4"/>
        <v>0</v>
      </c>
      <c r="AG779" s="20" t="b">
        <f t="shared" si="5"/>
        <v>0</v>
      </c>
      <c r="AH779" s="20" t="b">
        <f t="shared" si="6"/>
        <v>0</v>
      </c>
      <c r="AI779" s="20" t="b">
        <f t="shared" si="7"/>
        <v>0</v>
      </c>
      <c r="AJ779" s="20"/>
      <c r="AK779" s="20"/>
      <c r="AL779" s="20"/>
      <c r="AM779" s="20"/>
      <c r="AN779" s="20"/>
      <c r="AO779" s="20"/>
      <c r="AP779" s="20"/>
      <c r="AQ779" s="20"/>
      <c r="AR779" s="23"/>
      <c r="AS779" s="23"/>
      <c r="AT779" s="23"/>
      <c r="AU779" s="23"/>
      <c r="AV779" s="23"/>
    </row>
    <row r="780" ht="15.75" customHeight="1">
      <c r="A780" s="17" t="str">
        <f t="shared" si="1"/>
        <v>Cambodia-Asia2011</v>
      </c>
      <c r="B780" s="17" t="s">
        <v>151</v>
      </c>
      <c r="C780" s="18" t="s">
        <v>145</v>
      </c>
      <c r="D780" s="19" t="s">
        <v>90</v>
      </c>
      <c r="E780" s="17">
        <v>1.684109743E9</v>
      </c>
      <c r="F780" s="18">
        <v>0.058</v>
      </c>
      <c r="G780" s="18">
        <v>46.0</v>
      </c>
      <c r="H780" s="18"/>
      <c r="I780" s="20">
        <f t="array" ref="I780:J780">IFNA(VLOOKUP(A780,ENERGY!$A$2:$F$2692,{5,6},0),0)</f>
        <v>0</v>
      </c>
      <c r="J780" s="20">
        <v>0.0</v>
      </c>
      <c r="K780" s="20">
        <f t="array" ref="K780:S780">VLOOKUP(A780,'HUMAN RESOURCES'!$A$2:$M$2692,{2,3,4,5,6,7,8,9,10},0)</f>
        <v>0.026</v>
      </c>
      <c r="L780" s="20">
        <v>0.036</v>
      </c>
      <c r="M780" s="20">
        <v>74.0</v>
      </c>
      <c r="N780" s="20">
        <v>68.0</v>
      </c>
      <c r="O780" s="20">
        <v>0.314</v>
      </c>
      <c r="P780" s="20">
        <v>0.634</v>
      </c>
      <c r="Q780" s="20">
        <v>0.051</v>
      </c>
      <c r="R780" s="20">
        <v>1.4605862E7</v>
      </c>
      <c r="S780" s="20">
        <v>0.2</v>
      </c>
      <c r="T780" s="20">
        <f t="array" ref="T780:U780">VLOOKUP(A780,TOURISM!$A$2:$F$2692,{3,6},0)</f>
        <v>1790000000</v>
      </c>
      <c r="U780" s="20">
        <v>3.33E8</v>
      </c>
      <c r="V780" s="20">
        <f t="array" ref="V780:AA780">VLOOKUP(A780,BUSINESS!$A$2:$J$2692,{4,5,6,7,8,9},0)</f>
        <v>0.214</v>
      </c>
      <c r="W780" s="20">
        <v>102.0</v>
      </c>
      <c r="X780" s="20"/>
      <c r="Y780" s="20">
        <v>173.0</v>
      </c>
      <c r="Z780" s="20">
        <v>0.031</v>
      </c>
      <c r="AA780" s="20">
        <v>0.942</v>
      </c>
      <c r="AB780" s="21">
        <f t="shared" si="226"/>
        <v>115.3036872</v>
      </c>
      <c r="AC780" s="20"/>
      <c r="AD780" s="20"/>
      <c r="AE780" s="20">
        <f t="shared" si="254"/>
        <v>22.7990652</v>
      </c>
      <c r="AF780" s="22" t="b">
        <f t="shared" si="4"/>
        <v>0</v>
      </c>
      <c r="AG780" s="20" t="b">
        <f t="shared" si="5"/>
        <v>0</v>
      </c>
      <c r="AH780" s="20" t="b">
        <f t="shared" si="6"/>
        <v>0</v>
      </c>
      <c r="AI780" s="20" t="b">
        <f t="shared" si="7"/>
        <v>0</v>
      </c>
      <c r="AJ780" s="20"/>
      <c r="AK780" s="20"/>
      <c r="AL780" s="20"/>
      <c r="AM780" s="20"/>
      <c r="AN780" s="20"/>
      <c r="AO780" s="20"/>
      <c r="AP780" s="20"/>
      <c r="AQ780" s="20"/>
      <c r="AR780" s="23"/>
      <c r="AS780" s="23"/>
      <c r="AT780" s="23"/>
      <c r="AU780" s="23"/>
      <c r="AV780" s="23"/>
    </row>
    <row r="781" ht="15.75" customHeight="1">
      <c r="A781" s="17" t="str">
        <f t="shared" si="1"/>
        <v>Cambodia-Asia2012</v>
      </c>
      <c r="B781" s="17" t="s">
        <v>151</v>
      </c>
      <c r="C781" s="18" t="s">
        <v>145</v>
      </c>
      <c r="D781" s="19" t="s">
        <v>91</v>
      </c>
      <c r="E781" s="17">
        <v>1.687653983E9</v>
      </c>
      <c r="F781" s="18">
        <v>0.056</v>
      </c>
      <c r="G781" s="18">
        <v>49.0</v>
      </c>
      <c r="H781" s="18"/>
      <c r="I781" s="20">
        <f t="array" ref="I781:J781">IFNA(VLOOKUP(A781,ENERGY!$A$2:$F$2692,{5,6},0),0)</f>
        <v>3389</v>
      </c>
      <c r="J781" s="20">
        <v>2446.0</v>
      </c>
      <c r="K781" s="20">
        <f t="array" ref="K781:S781">VLOOKUP(A781,'HUMAN RESOURCES'!$A$2:$M$2692,{2,3,4,5,6,7,8,9,10},0)</f>
        <v>0.026</v>
      </c>
      <c r="L781" s="20">
        <v>0.034</v>
      </c>
      <c r="M781" s="20">
        <v>74.0</v>
      </c>
      <c r="N781" s="20">
        <v>69.0</v>
      </c>
      <c r="O781" s="20">
        <v>0.312</v>
      </c>
      <c r="P781" s="20">
        <v>0.635</v>
      </c>
      <c r="Q781" s="20">
        <v>0.053</v>
      </c>
      <c r="R781" s="20">
        <v>1.4864646E7</v>
      </c>
      <c r="S781" s="20">
        <v>0.201</v>
      </c>
      <c r="T781" s="20">
        <f t="array" ref="T781:U781">VLOOKUP(A781,TOURISM!$A$2:$F$2692,{3,6},0)</f>
        <v>2000000000</v>
      </c>
      <c r="U781" s="20">
        <v>3.82E8</v>
      </c>
      <c r="V781" s="20">
        <f t="array" ref="V781:AA781">VLOOKUP(A781,BUSINESS!$A$2:$J$2692,{4,5,6,7,8,9},0)</f>
        <v>0.214</v>
      </c>
      <c r="W781" s="20">
        <v>102.0</v>
      </c>
      <c r="X781" s="20">
        <v>135.0</v>
      </c>
      <c r="Y781" s="20">
        <v>173.0</v>
      </c>
      <c r="Z781" s="20">
        <v>0.049</v>
      </c>
      <c r="AA781" s="20">
        <v>1.285</v>
      </c>
      <c r="AB781" s="21">
        <f t="shared" si="226"/>
        <v>113.5347578</v>
      </c>
      <c r="AC781" s="20">
        <f>I781/R781</f>
        <v>0.0002279906296</v>
      </c>
      <c r="AD781" s="20">
        <f>J781/R781</f>
        <v>0.0001645515137</v>
      </c>
      <c r="AE781" s="20">
        <f t="shared" si="254"/>
        <v>25.69856019</v>
      </c>
      <c r="AF781" s="22" t="b">
        <f t="shared" si="4"/>
        <v>0</v>
      </c>
      <c r="AG781" s="20" t="b">
        <f t="shared" si="5"/>
        <v>0</v>
      </c>
      <c r="AH781" s="20" t="b">
        <f t="shared" si="6"/>
        <v>0</v>
      </c>
      <c r="AI781" s="20" t="b">
        <f t="shared" si="7"/>
        <v>0</v>
      </c>
      <c r="AJ781" s="20"/>
      <c r="AK781" s="20"/>
      <c r="AL781" s="20"/>
      <c r="AM781" s="20"/>
      <c r="AN781" s="20"/>
      <c r="AO781" s="20"/>
      <c r="AP781" s="20"/>
      <c r="AQ781" s="20"/>
      <c r="AR781" s="23"/>
      <c r="AS781" s="23"/>
      <c r="AT781" s="23"/>
      <c r="AU781" s="23"/>
      <c r="AV781" s="23"/>
    </row>
    <row r="782" ht="15.75" customHeight="1">
      <c r="A782" s="17" t="str">
        <f t="shared" si="1"/>
        <v>Cambodia-Asia2000</v>
      </c>
      <c r="B782" s="17" t="s">
        <v>151</v>
      </c>
      <c r="C782" s="18" t="s">
        <v>145</v>
      </c>
      <c r="D782" s="19" t="s">
        <v>76</v>
      </c>
      <c r="E782" s="17">
        <v>1.69812568E9</v>
      </c>
      <c r="F782" s="18">
        <v>0.054</v>
      </c>
      <c r="G782" s="18">
        <v>51.0</v>
      </c>
      <c r="H782" s="18"/>
      <c r="I782" s="20" t="str">
        <f t="array" ref="I782:J782">IFNA(VLOOKUP(A782,ENERGY!$A$2:$F$2692,{5,6},0),0)</f>
        <v/>
      </c>
      <c r="J782" s="20"/>
      <c r="K782" s="20">
        <f t="array" ref="K782:S782">VLOOKUP(A782,'HUMAN RESOURCES'!$A$2:$M$2692,{2,3,4,5,6,7,8,9,10},0)</f>
        <v>0.028</v>
      </c>
      <c r="L782" s="20">
        <v>0.082</v>
      </c>
      <c r="M782" s="20">
        <v>65.0</v>
      </c>
      <c r="N782" s="20">
        <v>59.0</v>
      </c>
      <c r="O782" s="20">
        <v>0.408</v>
      </c>
      <c r="P782" s="20">
        <v>0.554</v>
      </c>
      <c r="Q782" s="20">
        <v>0.038</v>
      </c>
      <c r="R782" s="20">
        <v>1.2222871E7</v>
      </c>
      <c r="S782" s="20">
        <v>0.186</v>
      </c>
      <c r="T782" s="20">
        <f t="array" ref="T782:U782">VLOOKUP(A782,TOURISM!$A$2:$F$2692,{3,6},0)</f>
        <v>345000000</v>
      </c>
      <c r="U782" s="20">
        <v>5.2E7</v>
      </c>
      <c r="V782" s="20" t="str">
        <f t="array" ref="V782:AA782">VLOOKUP(A782,BUSINESS!$A$2:$J$2692,{4,5,6,7,8,9},0)</f>
        <v/>
      </c>
      <c r="W782" s="20"/>
      <c r="X782" s="20"/>
      <c r="Y782" s="20"/>
      <c r="Z782" s="20">
        <v>0.0</v>
      </c>
      <c r="AA782" s="20">
        <v>0.011</v>
      </c>
      <c r="AB782" s="21">
        <f t="shared" si="226"/>
        <v>138.930181</v>
      </c>
      <c r="AC782" s="20"/>
      <c r="AD782" s="20"/>
      <c r="AE782" s="20">
        <f t="shared" si="254"/>
        <v>4.254319628</v>
      </c>
      <c r="AF782" s="22" t="b">
        <f t="shared" si="4"/>
        <v>0</v>
      </c>
      <c r="AG782" s="20" t="b">
        <f t="shared" si="5"/>
        <v>0</v>
      </c>
      <c r="AH782" s="20" t="b">
        <f t="shared" si="6"/>
        <v>0</v>
      </c>
      <c r="AI782" s="20" t="b">
        <f t="shared" si="7"/>
        <v>0</v>
      </c>
      <c r="AJ782" s="20"/>
      <c r="AK782" s="20"/>
      <c r="AL782" s="20"/>
      <c r="AM782" s="20"/>
      <c r="AN782" s="20"/>
      <c r="AO782" s="20"/>
      <c r="AP782" s="20"/>
      <c r="AQ782" s="20"/>
      <c r="AR782" s="23"/>
      <c r="AS782" s="23"/>
      <c r="AT782" s="23"/>
      <c r="AU782" s="23"/>
      <c r="AV782" s="23"/>
    </row>
    <row r="783" ht="15.75" customHeight="1">
      <c r="A783" s="17" t="str">
        <f t="shared" si="1"/>
        <v>China-Asia2001</v>
      </c>
      <c r="B783" s="17" t="s">
        <v>152</v>
      </c>
      <c r="C783" s="18" t="s">
        <v>145</v>
      </c>
      <c r="D783" s="19" t="s">
        <v>77</v>
      </c>
      <c r="E783" s="17">
        <v>2.322163502E9</v>
      </c>
      <c r="F783" s="18">
        <v>0.046</v>
      </c>
      <c r="G783" s="18">
        <v>43.0</v>
      </c>
      <c r="H783" s="18">
        <v>0.059</v>
      </c>
      <c r="I783" s="20">
        <f t="array" ref="I783:J783">IFNA(VLOOKUP(A783,ENERGY!$A$2:$F$2692,{5,6},0),0)</f>
        <v>2727728</v>
      </c>
      <c r="J783" s="20"/>
      <c r="K783" s="20">
        <f t="array" ref="K783:S783">VLOOKUP(A783,'HUMAN RESOURCES'!$A$2:$M$2692,{2,3,4,5,6,7,8,9,10},0)</f>
        <v>0.013</v>
      </c>
      <c r="L783" s="20">
        <v>0.028</v>
      </c>
      <c r="M783" s="20">
        <v>74.0</v>
      </c>
      <c r="N783" s="20">
        <v>71.0</v>
      </c>
      <c r="O783" s="20">
        <v>0.246</v>
      </c>
      <c r="P783" s="20">
        <v>0.683</v>
      </c>
      <c r="Q783" s="20">
        <v>0.07</v>
      </c>
      <c r="R783" s="20">
        <v>1.27185E9</v>
      </c>
      <c r="S783" s="20">
        <v>0.371</v>
      </c>
      <c r="T783" s="20">
        <f t="array" ref="T783:U783">VLOOKUP(A783,TOURISM!$A$2:$F$2692,{3,6},0)</f>
        <v>19006000000</v>
      </c>
      <c r="U783" s="20">
        <v>1.4992E10</v>
      </c>
      <c r="V783" s="20" t="str">
        <f t="array" ref="V783:AA783">VLOOKUP(A783,BUSINESS!$A$2:$J$2692,{4,5,6,7,8,9},0)</f>
        <v/>
      </c>
      <c r="W783" s="20"/>
      <c r="X783" s="20"/>
      <c r="Y783" s="20"/>
      <c r="Z783" s="20">
        <v>0.026</v>
      </c>
      <c r="AA783" s="20">
        <v>0.112</v>
      </c>
      <c r="AB783" s="21">
        <f t="shared" si="226"/>
        <v>1.825815546</v>
      </c>
      <c r="AC783" s="20">
        <f t="shared" ref="AC783:AC786" si="258">I783/R783</f>
        <v>0.002144693164</v>
      </c>
      <c r="AD783" s="20"/>
      <c r="AE783" s="20">
        <f t="shared" si="254"/>
        <v>11.78755356</v>
      </c>
      <c r="AF783" s="22" t="b">
        <f t="shared" si="4"/>
        <v>0</v>
      </c>
      <c r="AG783" s="20" t="b">
        <f t="shared" si="5"/>
        <v>0</v>
      </c>
      <c r="AH783" s="20" t="b">
        <f t="shared" si="6"/>
        <v>0</v>
      </c>
      <c r="AI783" s="20" t="b">
        <f t="shared" si="7"/>
        <v>0</v>
      </c>
      <c r="AJ783" s="20"/>
      <c r="AK783" s="20"/>
      <c r="AL783" s="20"/>
      <c r="AM783" s="20"/>
      <c r="AN783" s="20"/>
      <c r="AO783" s="20"/>
      <c r="AP783" s="20"/>
      <c r="AQ783" s="20"/>
      <c r="AR783" s="23"/>
      <c r="AS783" s="23"/>
      <c r="AT783" s="23"/>
      <c r="AU783" s="23"/>
      <c r="AV783" s="23"/>
    </row>
    <row r="784" ht="15.75" customHeight="1">
      <c r="A784" s="17" t="str">
        <f t="shared" si="1"/>
        <v>China-Asia2002</v>
      </c>
      <c r="B784" s="17" t="s">
        <v>152</v>
      </c>
      <c r="C784" s="18" t="s">
        <v>145</v>
      </c>
      <c r="D784" s="19" t="s">
        <v>79</v>
      </c>
      <c r="E784" s="17">
        <v>2.328196275E9</v>
      </c>
      <c r="F784" s="18">
        <v>0.046</v>
      </c>
      <c r="G784" s="18">
        <v>47.0</v>
      </c>
      <c r="H784" s="18">
        <v>0.059</v>
      </c>
      <c r="I784" s="20">
        <f t="array" ref="I784:J784">IFNA(VLOOKUP(A784,ENERGY!$A$2:$F$2692,{5,6},0),0)</f>
        <v>2516731</v>
      </c>
      <c r="J784" s="20">
        <v>8286892.0</v>
      </c>
      <c r="K784" s="20">
        <f t="array" ref="K784:S784">VLOOKUP(A784,'HUMAN RESOURCES'!$A$2:$M$2692,{2,3,4,5,6,7,8,9,10},0)</f>
        <v>0.013</v>
      </c>
      <c r="L784" s="20">
        <v>0.026</v>
      </c>
      <c r="M784" s="20">
        <v>74.0</v>
      </c>
      <c r="N784" s="20">
        <v>72.0</v>
      </c>
      <c r="O784" s="20">
        <v>0.236</v>
      </c>
      <c r="P784" s="20">
        <v>0.692</v>
      </c>
      <c r="Q784" s="20">
        <v>0.072</v>
      </c>
      <c r="R784" s="20">
        <v>1.2804E9</v>
      </c>
      <c r="S784" s="20">
        <v>0.384</v>
      </c>
      <c r="T784" s="20">
        <f t="array" ref="T784:U784">VLOOKUP(A784,TOURISM!$A$2:$F$2692,{3,6},0)</f>
        <v>21742000000</v>
      </c>
      <c r="U784" s="20">
        <v>1.6759E10</v>
      </c>
      <c r="V784" s="20" t="str">
        <f t="array" ref="V784:AA784">VLOOKUP(A784,BUSINESS!$A$2:$J$2692,{4,5,6,7,8,9},0)</f>
        <v/>
      </c>
      <c r="W784" s="20"/>
      <c r="X784" s="20"/>
      <c r="Y784" s="20"/>
      <c r="Z784" s="20">
        <v>0.046</v>
      </c>
      <c r="AA784" s="20">
        <v>0.159</v>
      </c>
      <c r="AB784" s="21">
        <f t="shared" si="226"/>
        <v>1.81833511</v>
      </c>
      <c r="AC784" s="20">
        <f t="shared" si="258"/>
        <v>0.001965581849</v>
      </c>
      <c r="AD784" s="20">
        <f t="shared" ref="AD784:AD786" si="259">J784/R784</f>
        <v>0.00647211184</v>
      </c>
      <c r="AE784" s="20">
        <f t="shared" si="254"/>
        <v>13.08887848</v>
      </c>
      <c r="AF784" s="22" t="b">
        <f t="shared" si="4"/>
        <v>0</v>
      </c>
      <c r="AG784" s="20" t="b">
        <f t="shared" si="5"/>
        <v>0</v>
      </c>
      <c r="AH784" s="20" t="b">
        <f t="shared" si="6"/>
        <v>0</v>
      </c>
      <c r="AI784" s="20" t="b">
        <f t="shared" si="7"/>
        <v>0</v>
      </c>
      <c r="AJ784" s="20"/>
      <c r="AK784" s="20"/>
      <c r="AL784" s="20"/>
      <c r="AM784" s="20"/>
      <c r="AN784" s="20"/>
      <c r="AO784" s="20"/>
      <c r="AP784" s="20"/>
      <c r="AQ784" s="20"/>
      <c r="AR784" s="23"/>
      <c r="AS784" s="23"/>
      <c r="AT784" s="23"/>
      <c r="AU784" s="23"/>
      <c r="AV784" s="23"/>
    </row>
    <row r="785" ht="15.75" customHeight="1">
      <c r="A785" s="17" t="str">
        <f t="shared" si="1"/>
        <v>China-Asia2003</v>
      </c>
      <c r="B785" s="17" t="s">
        <v>152</v>
      </c>
      <c r="C785" s="18" t="s">
        <v>145</v>
      </c>
      <c r="D785" s="19" t="s">
        <v>81</v>
      </c>
      <c r="E785" s="17">
        <v>2.331005587E9</v>
      </c>
      <c r="F785" s="18">
        <v>0.048</v>
      </c>
      <c r="G785" s="18">
        <v>54.0</v>
      </c>
      <c r="H785" s="18">
        <v>0.053</v>
      </c>
      <c r="I785" s="20">
        <f t="array" ref="I785:J785">IFNA(VLOOKUP(A785,ENERGY!$A$2:$F$2692,{5,6},0),0)</f>
        <v>2286137</v>
      </c>
      <c r="J785" s="20">
        <v>7692211.0</v>
      </c>
      <c r="K785" s="20">
        <f t="array" ref="K785:S785">VLOOKUP(A785,'HUMAN RESOURCES'!$A$2:$M$2692,{2,3,4,5,6,7,8,9,10},0)</f>
        <v>0.012</v>
      </c>
      <c r="L785" s="20">
        <v>0.024</v>
      </c>
      <c r="M785" s="20">
        <v>75.0</v>
      </c>
      <c r="N785" s="20">
        <v>72.0</v>
      </c>
      <c r="O785" s="20">
        <v>0.225</v>
      </c>
      <c r="P785" s="20">
        <v>0.702</v>
      </c>
      <c r="Q785" s="20">
        <v>0.074</v>
      </c>
      <c r="R785" s="20">
        <v>1.2884E9</v>
      </c>
      <c r="S785" s="20">
        <v>0.398</v>
      </c>
      <c r="T785" s="20">
        <f t="array" ref="T785:U785">VLOOKUP(A785,TOURISM!$A$2:$F$2692,{3,6},0)</f>
        <v>18707000000</v>
      </c>
      <c r="U785" s="20">
        <v>1.6716E10</v>
      </c>
      <c r="V785" s="20" t="str">
        <f t="array" ref="V785:AA785">VLOOKUP(A785,BUSINESS!$A$2:$J$2692,{4,5,6,7,8,9},0)</f>
        <v/>
      </c>
      <c r="W785" s="20">
        <v>48.0</v>
      </c>
      <c r="X785" s="20"/>
      <c r="Y785" s="20"/>
      <c r="Z785" s="20">
        <v>0.062</v>
      </c>
      <c r="AA785" s="20">
        <v>0.207</v>
      </c>
      <c r="AB785" s="21">
        <f t="shared" si="226"/>
        <v>1.809225075</v>
      </c>
      <c r="AC785" s="20">
        <f t="shared" si="258"/>
        <v>0.001774400031</v>
      </c>
      <c r="AD785" s="20">
        <f t="shared" si="259"/>
        <v>0.00597035936</v>
      </c>
      <c r="AE785" s="20">
        <f t="shared" si="254"/>
        <v>12.97423161</v>
      </c>
      <c r="AF785" s="22" t="b">
        <f t="shared" si="4"/>
        <v>0</v>
      </c>
      <c r="AG785" s="20" t="b">
        <f t="shared" si="5"/>
        <v>0</v>
      </c>
      <c r="AH785" s="20" t="b">
        <f t="shared" si="6"/>
        <v>0</v>
      </c>
      <c r="AI785" s="20" t="b">
        <f t="shared" si="7"/>
        <v>0</v>
      </c>
      <c r="AJ785" s="20"/>
      <c r="AK785" s="20"/>
      <c r="AL785" s="20"/>
      <c r="AM785" s="20"/>
      <c r="AN785" s="20"/>
      <c r="AO785" s="20"/>
      <c r="AP785" s="20"/>
      <c r="AQ785" s="20"/>
      <c r="AR785" s="23"/>
      <c r="AS785" s="23"/>
      <c r="AT785" s="23"/>
      <c r="AU785" s="23"/>
      <c r="AV785" s="23"/>
    </row>
    <row r="786" ht="15.75" customHeight="1">
      <c r="A786" s="17" t="str">
        <f t="shared" si="1"/>
        <v>China-Asia2004</v>
      </c>
      <c r="B786" s="17" t="s">
        <v>152</v>
      </c>
      <c r="C786" s="18" t="s">
        <v>145</v>
      </c>
      <c r="D786" s="19" t="s">
        <v>83</v>
      </c>
      <c r="E786" s="17">
        <v>2.355652064E9</v>
      </c>
      <c r="F786" s="18">
        <v>0.048</v>
      </c>
      <c r="G786" s="18">
        <v>61.0</v>
      </c>
      <c r="H786" s="18">
        <v>0.053</v>
      </c>
      <c r="I786" s="20">
        <f t="array" ref="I786:J786">IFNA(VLOOKUP(A786,ENERGY!$A$2:$F$2692,{5,6},0),0)</f>
        <v>2120814</v>
      </c>
      <c r="J786" s="20">
        <v>7035444.0</v>
      </c>
      <c r="K786" s="20">
        <f t="array" ref="K786:S786">VLOOKUP(A786,'HUMAN RESOURCES'!$A$2:$M$2692,{2,3,4,5,6,7,8,9,10},0)</f>
        <v>0.012</v>
      </c>
      <c r="L786" s="20">
        <v>0.022</v>
      </c>
      <c r="M786" s="20">
        <v>75.0</v>
      </c>
      <c r="N786" s="20">
        <v>73.0</v>
      </c>
      <c r="O786" s="20">
        <v>0.214</v>
      </c>
      <c r="P786" s="20">
        <v>0.711</v>
      </c>
      <c r="Q786" s="20">
        <v>0.075</v>
      </c>
      <c r="R786" s="20">
        <v>1.296075E9</v>
      </c>
      <c r="S786" s="20">
        <v>0.411</v>
      </c>
      <c r="T786" s="20">
        <f t="array" ref="T786:U786">VLOOKUP(A786,TOURISM!$A$2:$F$2692,{3,6},0)</f>
        <v>27755000000</v>
      </c>
      <c r="U786" s="20">
        <v>2.136E10</v>
      </c>
      <c r="V786" s="20" t="str">
        <f t="array" ref="V786:AA786">VLOOKUP(A786,BUSINESS!$A$2:$J$2692,{4,5,6,7,8,9},0)</f>
        <v/>
      </c>
      <c r="W786" s="20">
        <v>48.0</v>
      </c>
      <c r="X786" s="20"/>
      <c r="Y786" s="20"/>
      <c r="Z786" s="20">
        <v>0.073</v>
      </c>
      <c r="AA786" s="20">
        <v>0.256</v>
      </c>
      <c r="AB786" s="21">
        <f t="shared" si="226"/>
        <v>1.817527584</v>
      </c>
      <c r="AC786" s="20">
        <f t="shared" si="258"/>
        <v>0.00163633586</v>
      </c>
      <c r="AD786" s="20">
        <f t="shared" si="259"/>
        <v>0.005428269197</v>
      </c>
      <c r="AE786" s="20">
        <f t="shared" si="254"/>
        <v>16.48052775</v>
      </c>
      <c r="AF786" s="22" t="b">
        <f t="shared" si="4"/>
        <v>0</v>
      </c>
      <c r="AG786" s="20" t="b">
        <f t="shared" si="5"/>
        <v>0</v>
      </c>
      <c r="AH786" s="20" t="b">
        <f t="shared" si="6"/>
        <v>0</v>
      </c>
      <c r="AI786" s="20" t="b">
        <f t="shared" si="7"/>
        <v>0</v>
      </c>
      <c r="AJ786" s="20"/>
      <c r="AK786" s="20"/>
      <c r="AL786" s="20"/>
      <c r="AM786" s="20"/>
      <c r="AN786" s="20"/>
      <c r="AO786" s="20"/>
      <c r="AP786" s="20"/>
      <c r="AQ786" s="20"/>
      <c r="AR786" s="23"/>
      <c r="AS786" s="23"/>
      <c r="AT786" s="23"/>
      <c r="AU786" s="23"/>
      <c r="AV786" s="23"/>
    </row>
    <row r="787" ht="15.75" customHeight="1">
      <c r="A787" s="17" t="str">
        <f t="shared" si="1"/>
        <v>China-Asia2005</v>
      </c>
      <c r="B787" s="17" t="s">
        <v>152</v>
      </c>
      <c r="C787" s="18" t="s">
        <v>145</v>
      </c>
      <c r="D787" s="19" t="s">
        <v>84</v>
      </c>
      <c r="E787" s="17">
        <v>2.359122303E9</v>
      </c>
      <c r="F787" s="18">
        <v>0.047</v>
      </c>
      <c r="G787" s="18">
        <v>70.0</v>
      </c>
      <c r="H787" s="18">
        <v>0.056</v>
      </c>
      <c r="I787" s="20">
        <f t="array" ref="I787:J787">IFNA(VLOOKUP(A787,ENERGY!$A$2:$F$2692,{5,6},0),0)</f>
        <v>0</v>
      </c>
      <c r="J787" s="20">
        <v>0.0</v>
      </c>
      <c r="K787" s="20">
        <f t="array" ref="K787:S787">VLOOKUP(A787,'HUMAN RESOURCES'!$A$2:$M$2692,{2,3,4,5,6,7,8,9,10},0)</f>
        <v>0.012</v>
      </c>
      <c r="L787" s="20">
        <v>0.02</v>
      </c>
      <c r="M787" s="20">
        <v>75.0</v>
      </c>
      <c r="N787" s="20">
        <v>73.0</v>
      </c>
      <c r="O787" s="20">
        <v>0.205</v>
      </c>
      <c r="P787" s="20">
        <v>0.718</v>
      </c>
      <c r="Q787" s="20">
        <v>0.077</v>
      </c>
      <c r="R787" s="20">
        <v>1.30372E9</v>
      </c>
      <c r="S787" s="20">
        <v>0.425</v>
      </c>
      <c r="T787" s="20">
        <f t="array" ref="T787:U787">VLOOKUP(A787,TOURISM!$A$2:$F$2692,{3,6},0)</f>
        <v>31842000000</v>
      </c>
      <c r="U787" s="20">
        <v>2.4721E10</v>
      </c>
      <c r="V787" s="20">
        <f t="array" ref="V787:AA787">VLOOKUP(A787,BUSINESS!$A$2:$J$2692,{4,5,6,7,8,9},0)</f>
        <v>0.8</v>
      </c>
      <c r="W787" s="20">
        <v>48.0</v>
      </c>
      <c r="X787" s="20"/>
      <c r="Y787" s="20">
        <v>832.0</v>
      </c>
      <c r="Z787" s="20">
        <v>0.085</v>
      </c>
      <c r="AA787" s="20">
        <v>0.298</v>
      </c>
      <c r="AB787" s="21">
        <f t="shared" si="226"/>
        <v>1.80953142</v>
      </c>
      <c r="AC787" s="20"/>
      <c r="AD787" s="20"/>
      <c r="AE787" s="20">
        <f t="shared" si="254"/>
        <v>18.96189366</v>
      </c>
      <c r="AF787" s="22" t="b">
        <f t="shared" si="4"/>
        <v>0</v>
      </c>
      <c r="AG787" s="20" t="b">
        <f t="shared" si="5"/>
        <v>0</v>
      </c>
      <c r="AH787" s="20" t="b">
        <f t="shared" si="6"/>
        <v>0</v>
      </c>
      <c r="AI787" s="20" t="b">
        <f t="shared" si="7"/>
        <v>0</v>
      </c>
      <c r="AJ787" s="20"/>
      <c r="AK787" s="20"/>
      <c r="AL787" s="20"/>
      <c r="AM787" s="20"/>
      <c r="AN787" s="20"/>
      <c r="AO787" s="20"/>
      <c r="AP787" s="20"/>
      <c r="AQ787" s="20"/>
      <c r="AR787" s="23"/>
      <c r="AS787" s="23"/>
      <c r="AT787" s="23"/>
      <c r="AU787" s="23"/>
      <c r="AV787" s="23"/>
    </row>
    <row r="788" ht="15.75" customHeight="1">
      <c r="A788" s="17" t="str">
        <f t="shared" si="1"/>
        <v>China-Asia2006</v>
      </c>
      <c r="B788" s="17" t="s">
        <v>152</v>
      </c>
      <c r="C788" s="18" t="s">
        <v>145</v>
      </c>
      <c r="D788" s="19" t="s">
        <v>85</v>
      </c>
      <c r="E788" s="17">
        <v>2.36639812E9</v>
      </c>
      <c r="F788" s="18">
        <v>0.047</v>
      </c>
      <c r="G788" s="18">
        <v>80.0</v>
      </c>
      <c r="H788" s="18">
        <v>0.056</v>
      </c>
      <c r="I788" s="20">
        <f t="array" ref="I788:J788">IFNA(VLOOKUP(A788,ENERGY!$A$2:$F$2692,{5,6},0),0)</f>
        <v>2044606</v>
      </c>
      <c r="J788" s="20">
        <v>6791805.0</v>
      </c>
      <c r="K788" s="20">
        <f t="array" ref="K788:S788">VLOOKUP(A788,'HUMAN RESOURCES'!$A$2:$M$2692,{2,3,4,5,6,7,8,9,10},0)</f>
        <v>0.012</v>
      </c>
      <c r="L788" s="20">
        <v>0.019</v>
      </c>
      <c r="M788" s="20">
        <v>76.0</v>
      </c>
      <c r="N788" s="20">
        <v>73.0</v>
      </c>
      <c r="O788" s="20">
        <v>0.198</v>
      </c>
      <c r="P788" s="20">
        <v>0.724</v>
      </c>
      <c r="Q788" s="20">
        <v>0.078</v>
      </c>
      <c r="R788" s="20">
        <v>1.31102E9</v>
      </c>
      <c r="S788" s="20">
        <v>0.439</v>
      </c>
      <c r="T788" s="20">
        <f t="array" ref="T788:U788">VLOOKUP(A788,TOURISM!$A$2:$F$2692,{3,6},0)</f>
        <v>37132000000</v>
      </c>
      <c r="U788" s="20">
        <v>2.8242E10</v>
      </c>
      <c r="V788" s="20">
        <f t="array" ref="V788:AA788">VLOOKUP(A788,BUSINESS!$A$2:$J$2692,{4,5,6,7,8,9},0)</f>
        <v>0.807</v>
      </c>
      <c r="W788" s="20">
        <v>35.0</v>
      </c>
      <c r="X788" s="20"/>
      <c r="Y788" s="20">
        <v>832.0</v>
      </c>
      <c r="Z788" s="20">
        <v>0.105</v>
      </c>
      <c r="AA788" s="20">
        <v>0.348</v>
      </c>
      <c r="AB788" s="21">
        <f t="shared" si="226"/>
        <v>1.805005355</v>
      </c>
      <c r="AC788" s="20">
        <f t="shared" ref="AC788:AC789" si="260">I788/R788</f>
        <v>0.00155955363</v>
      </c>
      <c r="AD788" s="20">
        <f t="shared" ref="AD788:AD789" si="261">J788/R788</f>
        <v>0.005180550259</v>
      </c>
      <c r="AE788" s="20">
        <f t="shared" si="254"/>
        <v>21.54200546</v>
      </c>
      <c r="AF788" s="22" t="b">
        <f t="shared" si="4"/>
        <v>0</v>
      </c>
      <c r="AG788" s="20" t="b">
        <f t="shared" si="5"/>
        <v>0</v>
      </c>
      <c r="AH788" s="20" t="b">
        <f t="shared" si="6"/>
        <v>0</v>
      </c>
      <c r="AI788" s="20" t="b">
        <f t="shared" si="7"/>
        <v>0</v>
      </c>
      <c r="AJ788" s="20"/>
      <c r="AK788" s="20"/>
      <c r="AL788" s="20"/>
      <c r="AM788" s="20"/>
      <c r="AN788" s="20"/>
      <c r="AO788" s="20"/>
      <c r="AP788" s="20"/>
      <c r="AQ788" s="20"/>
      <c r="AR788" s="23"/>
      <c r="AS788" s="23"/>
      <c r="AT788" s="23"/>
      <c r="AU788" s="23"/>
      <c r="AV788" s="23"/>
    </row>
    <row r="789" ht="15.75" customHeight="1">
      <c r="A789" s="17" t="str">
        <f t="shared" si="1"/>
        <v>China-Asia2007</v>
      </c>
      <c r="B789" s="17" t="s">
        <v>152</v>
      </c>
      <c r="C789" s="18" t="s">
        <v>145</v>
      </c>
      <c r="D789" s="19" t="s">
        <v>86</v>
      </c>
      <c r="E789" s="17">
        <v>2.376335048E9</v>
      </c>
      <c r="F789" s="18">
        <v>0.046</v>
      </c>
      <c r="G789" s="18">
        <v>93.0</v>
      </c>
      <c r="H789" s="18">
        <v>0.061</v>
      </c>
      <c r="I789" s="20">
        <f t="array" ref="I789:J789">IFNA(VLOOKUP(A789,ENERGY!$A$2:$F$2692,{5,6},0),0)</f>
        <v>1253831</v>
      </c>
      <c r="J789" s="20">
        <v>3694242.0</v>
      </c>
      <c r="K789" s="20">
        <f t="array" ref="K789:S789">VLOOKUP(A789,'HUMAN RESOURCES'!$A$2:$M$2692,{2,3,4,5,6,7,8,9,10},0)</f>
        <v>0.012</v>
      </c>
      <c r="L789" s="20">
        <v>0.017</v>
      </c>
      <c r="M789" s="20">
        <v>76.0</v>
      </c>
      <c r="N789" s="20">
        <v>73.0</v>
      </c>
      <c r="O789" s="20">
        <v>0.192</v>
      </c>
      <c r="P789" s="20">
        <v>0.729</v>
      </c>
      <c r="Q789" s="20">
        <v>0.079</v>
      </c>
      <c r="R789" s="20">
        <v>1.317885E9</v>
      </c>
      <c r="S789" s="20">
        <v>0.452</v>
      </c>
      <c r="T789" s="20">
        <f t="array" ref="T789:U789">VLOOKUP(A789,TOURISM!$A$2:$F$2692,{3,6},0)</f>
        <v>41126000000</v>
      </c>
      <c r="U789" s="20">
        <v>3.3269E10</v>
      </c>
      <c r="V789" s="20">
        <f t="array" ref="V789:AA789">VLOOKUP(A789,BUSINESS!$A$2:$J$2692,{4,5,6,7,8,9},0)</f>
        <v>0.812</v>
      </c>
      <c r="W789" s="20">
        <v>35.0</v>
      </c>
      <c r="X789" s="20"/>
      <c r="Y789" s="20">
        <v>832.0</v>
      </c>
      <c r="Z789" s="20">
        <v>0.16</v>
      </c>
      <c r="AA789" s="20">
        <v>0.41</v>
      </c>
      <c r="AB789" s="21">
        <f t="shared" si="226"/>
        <v>1.803142951</v>
      </c>
      <c r="AC789" s="20">
        <f t="shared" si="260"/>
        <v>0.0009513963661</v>
      </c>
      <c r="AD789" s="20">
        <f t="shared" si="261"/>
        <v>0.002803159608</v>
      </c>
      <c r="AE789" s="20">
        <f t="shared" si="254"/>
        <v>25.24423603</v>
      </c>
      <c r="AF789" s="22" t="b">
        <f t="shared" si="4"/>
        <v>0</v>
      </c>
      <c r="AG789" s="20" t="b">
        <f t="shared" si="5"/>
        <v>0</v>
      </c>
      <c r="AH789" s="20" t="b">
        <f t="shared" si="6"/>
        <v>0</v>
      </c>
      <c r="AI789" s="20" t="b">
        <f t="shared" si="7"/>
        <v>0</v>
      </c>
      <c r="AJ789" s="20"/>
      <c r="AK789" s="20"/>
      <c r="AL789" s="20"/>
      <c r="AM789" s="20"/>
      <c r="AN789" s="20"/>
      <c r="AO789" s="20"/>
      <c r="AP789" s="20"/>
      <c r="AQ789" s="20"/>
      <c r="AR789" s="23"/>
      <c r="AS789" s="23"/>
      <c r="AT789" s="23"/>
      <c r="AU789" s="23"/>
      <c r="AV789" s="23"/>
    </row>
    <row r="790" ht="15.75" customHeight="1">
      <c r="A790" s="17" t="str">
        <f t="shared" si="1"/>
        <v>China-Asia2008</v>
      </c>
      <c r="B790" s="17" t="s">
        <v>152</v>
      </c>
      <c r="C790" s="18" t="s">
        <v>145</v>
      </c>
      <c r="D790" s="19" t="s">
        <v>87</v>
      </c>
      <c r="E790" s="17">
        <v>2.412859693E9</v>
      </c>
      <c r="F790" s="18">
        <v>0.044</v>
      </c>
      <c r="G790" s="18">
        <v>113.0</v>
      </c>
      <c r="H790" s="18">
        <v>0.075</v>
      </c>
      <c r="I790" s="20">
        <f t="array" ref="I790:J790">IFNA(VLOOKUP(A790,ENERGY!$A$2:$F$2692,{5,6},0),0)</f>
        <v>0</v>
      </c>
      <c r="J790" s="20">
        <v>0.0</v>
      </c>
      <c r="K790" s="20">
        <f t="array" ref="K790:S790">VLOOKUP(A790,'HUMAN RESOURCES'!$A$2:$M$2692,{2,3,4,5,6,7,8,9,10},0)</f>
        <v>0.012</v>
      </c>
      <c r="L790" s="20">
        <v>0.016</v>
      </c>
      <c r="M790" s="20">
        <v>76.0</v>
      </c>
      <c r="N790" s="20">
        <v>73.0</v>
      </c>
      <c r="O790" s="20">
        <v>0.187</v>
      </c>
      <c r="P790" s="20">
        <v>0.732</v>
      </c>
      <c r="Q790" s="20">
        <v>0.081</v>
      </c>
      <c r="R790" s="20">
        <v>1.324655E9</v>
      </c>
      <c r="S790" s="20">
        <v>0.465</v>
      </c>
      <c r="T790" s="20">
        <f t="array" ref="T790:U790">VLOOKUP(A790,TOURISM!$A$2:$F$2692,{3,6},0)</f>
        <v>44130000000</v>
      </c>
      <c r="U790" s="20">
        <v>4.0987E10</v>
      </c>
      <c r="V790" s="20">
        <f t="array" ref="V790:AA790">VLOOKUP(A790,BUSINESS!$A$2:$J$2692,{4,5,6,7,8,9},0)</f>
        <v>0.799</v>
      </c>
      <c r="W790" s="20">
        <v>41.0</v>
      </c>
      <c r="X790" s="20"/>
      <c r="Y790" s="20">
        <v>464.0</v>
      </c>
      <c r="Z790" s="20">
        <v>0.226</v>
      </c>
      <c r="AA790" s="20">
        <v>0.478</v>
      </c>
      <c r="AB790" s="21">
        <f t="shared" si="226"/>
        <v>1.821500461</v>
      </c>
      <c r="AC790" s="20"/>
      <c r="AD790" s="20"/>
      <c r="AE790" s="20">
        <f t="shared" si="254"/>
        <v>30.94164141</v>
      </c>
      <c r="AF790" s="22" t="b">
        <f t="shared" si="4"/>
        <v>0</v>
      </c>
      <c r="AG790" s="20" t="b">
        <f t="shared" si="5"/>
        <v>0</v>
      </c>
      <c r="AH790" s="20" t="b">
        <f t="shared" si="6"/>
        <v>0</v>
      </c>
      <c r="AI790" s="20" t="b">
        <f t="shared" si="7"/>
        <v>0</v>
      </c>
      <c r="AJ790" s="20"/>
      <c r="AK790" s="20"/>
      <c r="AL790" s="20"/>
      <c r="AM790" s="20"/>
      <c r="AN790" s="20"/>
      <c r="AO790" s="20"/>
      <c r="AP790" s="20"/>
      <c r="AQ790" s="20"/>
      <c r="AR790" s="23"/>
      <c r="AS790" s="23"/>
      <c r="AT790" s="23"/>
      <c r="AU790" s="23"/>
      <c r="AV790" s="23"/>
    </row>
    <row r="791" ht="15.75" customHeight="1">
      <c r="A791" s="17" t="str">
        <f t="shared" si="1"/>
        <v>China-Asia2009</v>
      </c>
      <c r="B791" s="17" t="s">
        <v>152</v>
      </c>
      <c r="C791" s="18" t="s">
        <v>145</v>
      </c>
      <c r="D791" s="19" t="s">
        <v>88</v>
      </c>
      <c r="E791" s="17">
        <v>2.420610579E9</v>
      </c>
      <c r="F791" s="18">
        <v>0.046</v>
      </c>
      <c r="G791" s="18">
        <v>155.0</v>
      </c>
      <c r="H791" s="18">
        <v>0.053</v>
      </c>
      <c r="I791" s="20">
        <f t="array" ref="I791:J791">IFNA(VLOOKUP(A791,ENERGY!$A$2:$F$2692,{5,6},0),0)</f>
        <v>1427554</v>
      </c>
      <c r="J791" s="20">
        <v>4525177.0</v>
      </c>
      <c r="K791" s="20">
        <f t="array" ref="K791:S791">VLOOKUP(A791,'HUMAN RESOURCES'!$A$2:$M$2692,{2,3,4,5,6,7,8,9,10},0)</f>
        <v>0.012</v>
      </c>
      <c r="L791" s="20">
        <v>0.015</v>
      </c>
      <c r="M791" s="20">
        <v>76.0</v>
      </c>
      <c r="N791" s="20">
        <v>73.0</v>
      </c>
      <c r="O791" s="20">
        <v>0.184</v>
      </c>
      <c r="P791" s="20">
        <v>0.734</v>
      </c>
      <c r="Q791" s="20">
        <v>0.082</v>
      </c>
      <c r="R791" s="20">
        <v>1.33126E9</v>
      </c>
      <c r="S791" s="20">
        <v>0.479</v>
      </c>
      <c r="T791" s="20">
        <f t="array" ref="T791:U791">VLOOKUP(A791,TOURISM!$A$2:$F$2692,{3,6},0)</f>
        <v>42632000000</v>
      </c>
      <c r="U791" s="20">
        <v>4.7108E10</v>
      </c>
      <c r="V791" s="20">
        <f t="array" ref="V791:AA791">VLOOKUP(A791,BUSINESS!$A$2:$J$2692,{4,5,6,7,8,9},0)</f>
        <v>0.638</v>
      </c>
      <c r="W791" s="20">
        <v>38.0</v>
      </c>
      <c r="X791" s="20"/>
      <c r="Y791" s="20">
        <v>464.0</v>
      </c>
      <c r="Z791" s="20">
        <v>0.289</v>
      </c>
      <c r="AA791" s="20">
        <v>0.553</v>
      </c>
      <c r="AB791" s="21">
        <f t="shared" si="226"/>
        <v>1.818285368</v>
      </c>
      <c r="AC791" s="20">
        <f t="shared" ref="AC791:AC792" si="262">I791/R791</f>
        <v>0.001072332978</v>
      </c>
      <c r="AD791" s="20">
        <f t="shared" ref="AD791:AD792" si="263">J791/R791</f>
        <v>0.003399168457</v>
      </c>
      <c r="AE791" s="20">
        <f t="shared" si="254"/>
        <v>35.38602527</v>
      </c>
      <c r="AF791" s="22" t="b">
        <f t="shared" si="4"/>
        <v>0</v>
      </c>
      <c r="AG791" s="20" t="b">
        <f t="shared" si="5"/>
        <v>0</v>
      </c>
      <c r="AH791" s="20" t="b">
        <f t="shared" si="6"/>
        <v>0</v>
      </c>
      <c r="AI791" s="20" t="b">
        <f t="shared" si="7"/>
        <v>0</v>
      </c>
      <c r="AJ791" s="20"/>
      <c r="AK791" s="20"/>
      <c r="AL791" s="20"/>
      <c r="AM791" s="20"/>
      <c r="AN791" s="20"/>
      <c r="AO791" s="20"/>
      <c r="AP791" s="20"/>
      <c r="AQ791" s="20"/>
      <c r="AR791" s="23"/>
      <c r="AS791" s="23"/>
      <c r="AT791" s="23"/>
      <c r="AU791" s="23"/>
      <c r="AV791" s="23"/>
    </row>
    <row r="792" ht="15.75" customHeight="1">
      <c r="A792" s="17" t="str">
        <f t="shared" si="1"/>
        <v>China-Asia2010</v>
      </c>
      <c r="B792" s="17" t="s">
        <v>152</v>
      </c>
      <c r="C792" s="18" t="s">
        <v>145</v>
      </c>
      <c r="D792" s="19" t="s">
        <v>89</v>
      </c>
      <c r="E792" s="17">
        <v>2.42147486E9</v>
      </c>
      <c r="F792" s="18">
        <v>0.051</v>
      </c>
      <c r="G792" s="18">
        <v>189.0</v>
      </c>
      <c r="H792" s="18">
        <v>0.053</v>
      </c>
      <c r="I792" s="20">
        <f t="array" ref="I792:J792">IFNA(VLOOKUP(A792,ENERGY!$A$2:$F$2692,{5,6},0),0)</f>
        <v>1938944</v>
      </c>
      <c r="J792" s="20">
        <v>6414463.0</v>
      </c>
      <c r="K792" s="20">
        <f t="array" ref="K792:S792">VLOOKUP(A792,'HUMAN RESOURCES'!$A$2:$M$2692,{2,3,4,5,6,7,8,9,10},0)</f>
        <v>0.012</v>
      </c>
      <c r="L792" s="20">
        <v>0.014</v>
      </c>
      <c r="M792" s="20">
        <v>76.0</v>
      </c>
      <c r="N792" s="20">
        <v>74.0</v>
      </c>
      <c r="O792" s="20">
        <v>0.181</v>
      </c>
      <c r="P792" s="20">
        <v>0.735</v>
      </c>
      <c r="Q792" s="20">
        <v>0.084</v>
      </c>
      <c r="R792" s="20">
        <v>1.337705E9</v>
      </c>
      <c r="S792" s="20">
        <v>0.492</v>
      </c>
      <c r="T792" s="20">
        <f t="array" ref="T792:U792">VLOOKUP(A792,TOURISM!$A$2:$F$2692,{3,6},0)</f>
        <v>50154000000</v>
      </c>
      <c r="U792" s="20">
        <v>5.984E10</v>
      </c>
      <c r="V792" s="20">
        <f t="array" ref="V792:AA792">VLOOKUP(A792,BUSINESS!$A$2:$J$2692,{4,5,6,7,8,9},0)</f>
        <v>0.635</v>
      </c>
      <c r="W792" s="20">
        <v>38.0</v>
      </c>
      <c r="X792" s="20"/>
      <c r="Y792" s="20">
        <v>358.0</v>
      </c>
      <c r="Z792" s="20">
        <v>0.343</v>
      </c>
      <c r="AA792" s="20">
        <v>0.632</v>
      </c>
      <c r="AB792" s="21">
        <f t="shared" si="226"/>
        <v>1.810171047</v>
      </c>
      <c r="AC792" s="20">
        <f t="shared" si="262"/>
        <v>0.001449455597</v>
      </c>
      <c r="AD792" s="20">
        <f t="shared" si="263"/>
        <v>0.004795125233</v>
      </c>
      <c r="AE792" s="20">
        <f t="shared" si="254"/>
        <v>44.73333059</v>
      </c>
      <c r="AF792" s="22" t="b">
        <f t="shared" si="4"/>
        <v>0</v>
      </c>
      <c r="AG792" s="20" t="b">
        <f t="shared" si="5"/>
        <v>0</v>
      </c>
      <c r="AH792" s="20" t="b">
        <f t="shared" si="6"/>
        <v>0</v>
      </c>
      <c r="AI792" s="20" t="b">
        <f t="shared" si="7"/>
        <v>0</v>
      </c>
      <c r="AJ792" s="20"/>
      <c r="AK792" s="20"/>
      <c r="AL792" s="20"/>
      <c r="AM792" s="20"/>
      <c r="AN792" s="20"/>
      <c r="AO792" s="20"/>
      <c r="AP792" s="20"/>
      <c r="AQ792" s="20"/>
      <c r="AR792" s="23"/>
      <c r="AS792" s="23"/>
      <c r="AT792" s="23"/>
      <c r="AU792" s="23"/>
      <c r="AV792" s="23"/>
    </row>
    <row r="793" ht="15.75" customHeight="1">
      <c r="A793" s="17" t="str">
        <f t="shared" si="1"/>
        <v>China-Asia2011</v>
      </c>
      <c r="B793" s="17" t="s">
        <v>152</v>
      </c>
      <c r="C793" s="18" t="s">
        <v>145</v>
      </c>
      <c r="D793" s="19" t="s">
        <v>90</v>
      </c>
      <c r="E793" s="17">
        <v>2.422482318E9</v>
      </c>
      <c r="F793" s="18">
        <v>0.05</v>
      </c>
      <c r="G793" s="18">
        <v>216.0</v>
      </c>
      <c r="H793" s="18">
        <v>0.058</v>
      </c>
      <c r="I793" s="20">
        <f t="array" ref="I793:J793">IFNA(VLOOKUP(A793,ENERGY!$A$2:$F$2692,{5,6},0),0)</f>
        <v>0</v>
      </c>
      <c r="J793" s="20">
        <v>0.0</v>
      </c>
      <c r="K793" s="20">
        <f t="array" ref="K793:S793">VLOOKUP(A793,'HUMAN RESOURCES'!$A$2:$M$2692,{2,3,4,5,6,7,8,9,10},0)</f>
        <v>0.012</v>
      </c>
      <c r="L793" s="20">
        <v>0.013</v>
      </c>
      <c r="M793" s="20">
        <v>76.0</v>
      </c>
      <c r="N793" s="20">
        <v>74.0</v>
      </c>
      <c r="O793" s="20">
        <v>0.18</v>
      </c>
      <c r="P793" s="20">
        <v>0.735</v>
      </c>
      <c r="Q793" s="20">
        <v>0.085</v>
      </c>
      <c r="R793" s="20">
        <v>1.34413E9</v>
      </c>
      <c r="S793" s="20">
        <v>0.506</v>
      </c>
      <c r="T793" s="20">
        <f t="array" ref="T793:U793">VLOOKUP(A793,TOURISM!$A$2:$F$2692,{3,6},0)</f>
        <v>53313000000</v>
      </c>
      <c r="U793" s="20">
        <v>7.901E10</v>
      </c>
      <c r="V793" s="20">
        <f t="array" ref="V793:AA793">VLOOKUP(A793,BUSINESS!$A$2:$J$2692,{4,5,6,7,8,9},0)</f>
        <v>0.635</v>
      </c>
      <c r="W793" s="20">
        <v>38.0</v>
      </c>
      <c r="X793" s="20"/>
      <c r="Y793" s="20">
        <v>358.0</v>
      </c>
      <c r="Z793" s="20">
        <v>0.383</v>
      </c>
      <c r="AA793" s="20">
        <v>0.721</v>
      </c>
      <c r="AB793" s="21">
        <f t="shared" si="226"/>
        <v>1.802267874</v>
      </c>
      <c r="AC793" s="20"/>
      <c r="AD793" s="20"/>
      <c r="AE793" s="20">
        <f t="shared" si="254"/>
        <v>58.78151667</v>
      </c>
      <c r="AF793" s="22" t="b">
        <f t="shared" si="4"/>
        <v>0</v>
      </c>
      <c r="AG793" s="20" t="b">
        <f t="shared" si="5"/>
        <v>0</v>
      </c>
      <c r="AH793" s="20" t="b">
        <f t="shared" si="6"/>
        <v>0</v>
      </c>
      <c r="AI793" s="20" t="b">
        <f t="shared" si="7"/>
        <v>0</v>
      </c>
      <c r="AJ793" s="20"/>
      <c r="AK793" s="20"/>
      <c r="AL793" s="20"/>
      <c r="AM793" s="20"/>
      <c r="AN793" s="20"/>
      <c r="AO793" s="20"/>
      <c r="AP793" s="20"/>
      <c r="AQ793" s="20"/>
      <c r="AR793" s="23"/>
      <c r="AS793" s="23"/>
      <c r="AT793" s="23"/>
      <c r="AU793" s="23"/>
      <c r="AV793" s="23"/>
    </row>
    <row r="794" ht="15.75" customHeight="1">
      <c r="A794" s="17" t="str">
        <f t="shared" si="1"/>
        <v>China-Asia2012</v>
      </c>
      <c r="B794" s="17" t="s">
        <v>152</v>
      </c>
      <c r="C794" s="18" t="s">
        <v>145</v>
      </c>
      <c r="D794" s="19" t="s">
        <v>91</v>
      </c>
      <c r="E794" s="17">
        <v>2.424656666E9</v>
      </c>
      <c r="F794" s="18">
        <v>0.051</v>
      </c>
      <c r="G794" s="18">
        <v>274.0</v>
      </c>
      <c r="H794" s="18">
        <v>0.066</v>
      </c>
      <c r="I794" s="20">
        <f t="array" ref="I794:J794">IFNA(VLOOKUP(A794,ENERGY!$A$2:$F$2692,{5,6},0),0)</f>
        <v>1639854</v>
      </c>
      <c r="J794" s="20">
        <v>5288166.0</v>
      </c>
      <c r="K794" s="20">
        <f t="array" ref="K794:S794">VLOOKUP(A794,'HUMAN RESOURCES'!$A$2:$M$2692,{2,3,4,5,6,7,8,9,10},0)</f>
        <v>0.012</v>
      </c>
      <c r="L794" s="20">
        <v>0.012</v>
      </c>
      <c r="M794" s="20">
        <v>77.0</v>
      </c>
      <c r="N794" s="20">
        <v>74.0</v>
      </c>
      <c r="O794" s="20">
        <v>0.18</v>
      </c>
      <c r="P794" s="20">
        <v>0.733</v>
      </c>
      <c r="Q794" s="20">
        <v>0.087</v>
      </c>
      <c r="R794" s="20">
        <v>1.350695E9</v>
      </c>
      <c r="S794" s="20">
        <v>0.519</v>
      </c>
      <c r="T794" s="20">
        <f t="array" ref="T794:U794">VLOOKUP(A794,TOURISM!$A$2:$F$2692,{3,6},0)</f>
        <v>54937000000</v>
      </c>
      <c r="U794" s="20"/>
      <c r="V794" s="20">
        <f t="array" ref="V794:AA794">VLOOKUP(A794,BUSINESS!$A$2:$J$2692,{4,5,6,7,8,9},0)</f>
        <v>0.637</v>
      </c>
      <c r="W794" s="20">
        <v>33.0</v>
      </c>
      <c r="X794" s="20">
        <v>99.0</v>
      </c>
      <c r="Y794" s="20">
        <v>338.0</v>
      </c>
      <c r="Z794" s="20">
        <v>0.423</v>
      </c>
      <c r="AA794" s="20">
        <v>0.808</v>
      </c>
      <c r="AB794" s="21">
        <f t="shared" si="226"/>
        <v>1.795117822</v>
      </c>
      <c r="AC794" s="20">
        <f>I794/R794</f>
        <v>0.001214081639</v>
      </c>
      <c r="AD794" s="20">
        <f>J794/R794</f>
        <v>0.003915144426</v>
      </c>
      <c r="AE794" s="20"/>
      <c r="AF794" s="22" t="b">
        <f t="shared" si="4"/>
        <v>0</v>
      </c>
      <c r="AG794" s="20" t="b">
        <f t="shared" si="5"/>
        <v>0</v>
      </c>
      <c r="AH794" s="20" t="b">
        <f t="shared" si="6"/>
        <v>0</v>
      </c>
      <c r="AI794" s="20" t="b">
        <f t="shared" si="7"/>
        <v>0</v>
      </c>
      <c r="AJ794" s="20"/>
      <c r="AK794" s="20"/>
      <c r="AL794" s="20"/>
      <c r="AM794" s="20"/>
      <c r="AN794" s="20"/>
      <c r="AO794" s="20"/>
      <c r="AP794" s="20"/>
      <c r="AQ794" s="20"/>
      <c r="AR794" s="23"/>
      <c r="AS794" s="23"/>
      <c r="AT794" s="23"/>
      <c r="AU794" s="23"/>
      <c r="AV794" s="23"/>
    </row>
    <row r="795" ht="15.75" customHeight="1">
      <c r="A795" s="17" t="str">
        <f t="shared" si="1"/>
        <v>China-Asia2000</v>
      </c>
      <c r="B795" s="17" t="s">
        <v>152</v>
      </c>
      <c r="C795" s="18" t="s">
        <v>145</v>
      </c>
      <c r="D795" s="19" t="s">
        <v>76</v>
      </c>
      <c r="E795" s="17">
        <v>2.453972797E9</v>
      </c>
      <c r="F795" s="18">
        <v>0.054</v>
      </c>
      <c r="G795" s="18">
        <v>322.0</v>
      </c>
      <c r="H795" s="18">
        <v>0.06</v>
      </c>
      <c r="I795" s="20" t="str">
        <f t="array" ref="I795:J795">IFNA(VLOOKUP(A795,ENERGY!$A$2:$F$2692,{5,6},0),0)</f>
        <v/>
      </c>
      <c r="J795" s="20"/>
      <c r="K795" s="20">
        <f t="array" ref="K795:S795">VLOOKUP(A795,'HUMAN RESOURCES'!$A$2:$M$2692,{2,3,4,5,6,7,8,9,10},0)</f>
        <v>0.014</v>
      </c>
      <c r="L795" s="20">
        <v>0.03</v>
      </c>
      <c r="M795" s="20">
        <v>74.0</v>
      </c>
      <c r="N795" s="20">
        <v>71.0</v>
      </c>
      <c r="O795" s="20">
        <v>0.256</v>
      </c>
      <c r="P795" s="20">
        <v>0.675</v>
      </c>
      <c r="Q795" s="20">
        <v>0.069</v>
      </c>
      <c r="R795" s="20">
        <v>1.262645E9</v>
      </c>
      <c r="S795" s="20">
        <v>0.359</v>
      </c>
      <c r="T795" s="20">
        <f t="array" ref="T795:U795">VLOOKUP(A795,TOURISM!$A$2:$F$2692,{3,6},0)</f>
        <v>17318000000</v>
      </c>
      <c r="U795" s="20">
        <v>1.4169E10</v>
      </c>
      <c r="V795" s="20" t="str">
        <f t="array" ref="V795:AA795">VLOOKUP(A795,BUSINESS!$A$2:$J$2692,{4,5,6,7,8,9},0)</f>
        <v/>
      </c>
      <c r="W795" s="20"/>
      <c r="X795" s="20"/>
      <c r="Y795" s="20"/>
      <c r="Z795" s="20">
        <v>0.018</v>
      </c>
      <c r="AA795" s="20">
        <v>0.067</v>
      </c>
      <c r="AB795" s="21">
        <f t="shared" si="226"/>
        <v>1.943517613</v>
      </c>
      <c r="AC795" s="20"/>
      <c r="AD795" s="20"/>
      <c r="AE795" s="20">
        <f t="shared" ref="AE795:AE899" si="264">U795/R795</f>
        <v>11.22168147</v>
      </c>
      <c r="AF795" s="22" t="b">
        <f t="shared" si="4"/>
        <v>0</v>
      </c>
      <c r="AG795" s="20" t="b">
        <f t="shared" si="5"/>
        <v>0</v>
      </c>
      <c r="AH795" s="20" t="b">
        <f t="shared" si="6"/>
        <v>0</v>
      </c>
      <c r="AI795" s="20" t="b">
        <f t="shared" si="7"/>
        <v>0</v>
      </c>
      <c r="AJ795" s="20"/>
      <c r="AK795" s="20"/>
      <c r="AL795" s="20"/>
      <c r="AM795" s="20"/>
      <c r="AN795" s="20"/>
      <c r="AO795" s="20"/>
      <c r="AP795" s="20"/>
      <c r="AQ795" s="20"/>
      <c r="AR795" s="23"/>
      <c r="AS795" s="23"/>
      <c r="AT795" s="23"/>
      <c r="AU795" s="23"/>
      <c r="AV795" s="23"/>
    </row>
    <row r="796" ht="15.75" customHeight="1">
      <c r="A796" s="17" t="str">
        <f t="shared" si="1"/>
        <v>Georgia-Asia2000</v>
      </c>
      <c r="B796" s="17" t="s">
        <v>153</v>
      </c>
      <c r="C796" s="18" t="s">
        <v>145</v>
      </c>
      <c r="D796" s="19" t="s">
        <v>76</v>
      </c>
      <c r="E796" s="17">
        <v>6.68995761E9</v>
      </c>
      <c r="F796" s="18">
        <v>0.069</v>
      </c>
      <c r="G796" s="18">
        <v>45.0</v>
      </c>
      <c r="H796" s="18">
        <v>0.247</v>
      </c>
      <c r="I796" s="20" t="str">
        <f t="array" ref="I796:J796">IFNA(VLOOKUP(A796,ENERGY!$A$2:$F$2692,{5,6},0),0)</f>
        <v/>
      </c>
      <c r="J796" s="20"/>
      <c r="K796" s="20">
        <f t="array" ref="K796:S796">VLOOKUP(A796,'HUMAN RESOURCES'!$A$2:$M$2692,{2,3,4,5,6,7,8,9,10},0)</f>
        <v>0.012</v>
      </c>
      <c r="L796" s="20">
        <v>0.031</v>
      </c>
      <c r="M796" s="20">
        <v>75.0</v>
      </c>
      <c r="N796" s="20">
        <v>68.0</v>
      </c>
      <c r="O796" s="20">
        <v>0.219</v>
      </c>
      <c r="P796" s="20">
        <v>0.656</v>
      </c>
      <c r="Q796" s="20">
        <v>0.125</v>
      </c>
      <c r="R796" s="20">
        <v>4418300.0</v>
      </c>
      <c r="S796" s="20">
        <v>0.526</v>
      </c>
      <c r="T796" s="20">
        <f t="array" ref="T796:U796">VLOOKUP(A796,TOURISM!$A$2:$F$2692,{3,6},0)</f>
        <v>107000000</v>
      </c>
      <c r="U796" s="20">
        <v>1.29E8</v>
      </c>
      <c r="V796" s="20" t="str">
        <f t="array" ref="V796:AA796">VLOOKUP(A796,BUSINESS!$A$2:$J$2692,{4,5,6,7,8,9},0)</f>
        <v/>
      </c>
      <c r="W796" s="20"/>
      <c r="X796" s="20"/>
      <c r="Y796" s="20"/>
      <c r="Z796" s="20">
        <v>0.005</v>
      </c>
      <c r="AA796" s="20">
        <v>0.041</v>
      </c>
      <c r="AB796" s="21">
        <f t="shared" si="226"/>
        <v>1514.147435</v>
      </c>
      <c r="AC796" s="20"/>
      <c r="AD796" s="20"/>
      <c r="AE796" s="20">
        <f t="shared" si="264"/>
        <v>29.19674988</v>
      </c>
      <c r="AF796" s="22" t="b">
        <f t="shared" si="4"/>
        <v>0</v>
      </c>
      <c r="AG796" s="20" t="b">
        <f t="shared" si="5"/>
        <v>0</v>
      </c>
      <c r="AH796" s="20" t="b">
        <f t="shared" si="6"/>
        <v>0</v>
      </c>
      <c r="AI796" s="20" t="b">
        <f t="shared" si="7"/>
        <v>0</v>
      </c>
      <c r="AJ796" s="20"/>
      <c r="AK796" s="20"/>
      <c r="AL796" s="20"/>
      <c r="AM796" s="20"/>
      <c r="AN796" s="20"/>
      <c r="AO796" s="20"/>
      <c r="AP796" s="20"/>
      <c r="AQ796" s="20"/>
      <c r="AR796" s="23"/>
      <c r="AS796" s="23"/>
      <c r="AT796" s="23"/>
      <c r="AU796" s="23"/>
      <c r="AV796" s="23"/>
    </row>
    <row r="797" ht="15.75" customHeight="1">
      <c r="A797" s="17" t="str">
        <f t="shared" si="1"/>
        <v>Georgia-Asia2001</v>
      </c>
      <c r="B797" s="17" t="s">
        <v>153</v>
      </c>
      <c r="C797" s="18" t="s">
        <v>145</v>
      </c>
      <c r="D797" s="19" t="s">
        <v>77</v>
      </c>
      <c r="E797" s="17">
        <v>6.731536244E9</v>
      </c>
      <c r="F797" s="18">
        <v>0.078</v>
      </c>
      <c r="G797" s="18">
        <v>54.0</v>
      </c>
      <c r="H797" s="18">
        <v>0.223</v>
      </c>
      <c r="I797" s="20">
        <f t="array" ref="I797:J797">IFNA(VLOOKUP(A797,ENERGY!$A$2:$F$2692,{5,6},0),0)</f>
        <v>3543</v>
      </c>
      <c r="J797" s="20"/>
      <c r="K797" s="20">
        <f t="array" ref="K797:S797">VLOOKUP(A797,'HUMAN RESOURCES'!$A$2:$M$2692,{2,3,4,5,6,7,8,9,10},0)</f>
        <v>0.012</v>
      </c>
      <c r="L797" s="20">
        <v>0.029</v>
      </c>
      <c r="M797" s="20">
        <v>76.0</v>
      </c>
      <c r="N797" s="20">
        <v>68.0</v>
      </c>
      <c r="O797" s="20">
        <v>0.212</v>
      </c>
      <c r="P797" s="20">
        <v>0.659</v>
      </c>
      <c r="Q797" s="20">
        <v>0.129</v>
      </c>
      <c r="R797" s="20">
        <v>4386400.0</v>
      </c>
      <c r="S797" s="20">
        <v>0.524</v>
      </c>
      <c r="T797" s="20">
        <f t="array" ref="T797:U797">VLOOKUP(A797,TOURISM!$A$2:$F$2692,{3,6},0)</f>
        <v>136000000</v>
      </c>
      <c r="U797" s="20">
        <v>1.36E8</v>
      </c>
      <c r="V797" s="20" t="str">
        <f t="array" ref="V797:AA797">VLOOKUP(A797,BUSINESS!$A$2:$J$2692,{4,5,6,7,8,9},0)</f>
        <v/>
      </c>
      <c r="W797" s="20"/>
      <c r="X797" s="20"/>
      <c r="Y797" s="20"/>
      <c r="Z797" s="20">
        <v>0.01</v>
      </c>
      <c r="AA797" s="20">
        <v>0.064</v>
      </c>
      <c r="AB797" s="21">
        <f t="shared" si="226"/>
        <v>1534.638028</v>
      </c>
      <c r="AC797" s="20">
        <f t="shared" ref="AC797:AC803" si="265">I797/R797</f>
        <v>0.0008077238738</v>
      </c>
      <c r="AD797" s="20"/>
      <c r="AE797" s="20">
        <f t="shared" si="264"/>
        <v>31.00492431</v>
      </c>
      <c r="AF797" s="22" t="b">
        <f t="shared" si="4"/>
        <v>0</v>
      </c>
      <c r="AG797" s="20" t="b">
        <f t="shared" si="5"/>
        <v>0</v>
      </c>
      <c r="AH797" s="20" t="b">
        <f t="shared" si="6"/>
        <v>0</v>
      </c>
      <c r="AI797" s="20" t="b">
        <f t="shared" si="7"/>
        <v>0</v>
      </c>
      <c r="AJ797" s="20"/>
      <c r="AK797" s="20"/>
      <c r="AL797" s="20"/>
      <c r="AM797" s="20"/>
      <c r="AN797" s="20"/>
      <c r="AO797" s="20"/>
      <c r="AP797" s="20"/>
      <c r="AQ797" s="20"/>
      <c r="AR797" s="23"/>
      <c r="AS797" s="23"/>
      <c r="AT797" s="23"/>
      <c r="AU797" s="23"/>
      <c r="AV797" s="23"/>
    </row>
    <row r="798" ht="15.75" customHeight="1">
      <c r="A798" s="17" t="str">
        <f t="shared" si="1"/>
        <v>Georgia-Asia2002</v>
      </c>
      <c r="B798" s="17" t="s">
        <v>153</v>
      </c>
      <c r="C798" s="18" t="s">
        <v>145</v>
      </c>
      <c r="D798" s="19" t="s">
        <v>79</v>
      </c>
      <c r="E798" s="17">
        <v>6.755823933E9</v>
      </c>
      <c r="F798" s="18">
        <v>0.087</v>
      </c>
      <c r="G798" s="18">
        <v>64.0</v>
      </c>
      <c r="H798" s="18">
        <v>0.236</v>
      </c>
      <c r="I798" s="20">
        <f t="array" ref="I798:J798">IFNA(VLOOKUP(A798,ENERGY!$A$2:$F$2692,{5,6},0),0)</f>
        <v>3122</v>
      </c>
      <c r="J798" s="20">
        <v>6241.0</v>
      </c>
      <c r="K798" s="20">
        <f t="array" ref="K798:S798">VLOOKUP(A798,'HUMAN RESOURCES'!$A$2:$M$2692,{2,3,4,5,6,7,8,9,10},0)</f>
        <v>0.012</v>
      </c>
      <c r="L798" s="20">
        <v>0.028</v>
      </c>
      <c r="M798" s="20">
        <v>76.0</v>
      </c>
      <c r="N798" s="20">
        <v>69.0</v>
      </c>
      <c r="O798" s="20">
        <v>0.205</v>
      </c>
      <c r="P798" s="20">
        <v>0.661</v>
      </c>
      <c r="Q798" s="20">
        <v>0.134</v>
      </c>
      <c r="R798" s="20">
        <v>4357000.0</v>
      </c>
      <c r="S798" s="20">
        <v>0.523</v>
      </c>
      <c r="T798" s="20">
        <f t="array" ref="T798:U798">VLOOKUP(A798,TOURISM!$A$2:$F$2692,{3,6},0)</f>
        <v>144000000</v>
      </c>
      <c r="U798" s="20">
        <v>1.89E8</v>
      </c>
      <c r="V798" s="20" t="str">
        <f t="array" ref="V798:AA798">VLOOKUP(A798,BUSINESS!$A$2:$J$2692,{4,5,6,7,8,9},0)</f>
        <v/>
      </c>
      <c r="W798" s="20"/>
      <c r="X798" s="20"/>
      <c r="Y798" s="20"/>
      <c r="Z798" s="20">
        <v>0.016</v>
      </c>
      <c r="AA798" s="20">
        <v>0.109</v>
      </c>
      <c r="AB798" s="21">
        <f t="shared" si="226"/>
        <v>1550.567807</v>
      </c>
      <c r="AC798" s="20">
        <f t="shared" si="265"/>
        <v>0.0007165480835</v>
      </c>
      <c r="AD798" s="20">
        <f t="shared" ref="AD798:AD803" si="266">J798/R798</f>
        <v>0.00143240762</v>
      </c>
      <c r="AE798" s="20">
        <f t="shared" si="264"/>
        <v>43.37847143</v>
      </c>
      <c r="AF798" s="22" t="b">
        <f t="shared" si="4"/>
        <v>0</v>
      </c>
      <c r="AG798" s="20" t="b">
        <f t="shared" si="5"/>
        <v>0</v>
      </c>
      <c r="AH798" s="20" t="b">
        <f t="shared" si="6"/>
        <v>0</v>
      </c>
      <c r="AI798" s="20" t="b">
        <f t="shared" si="7"/>
        <v>0</v>
      </c>
      <c r="AJ798" s="20"/>
      <c r="AK798" s="20"/>
      <c r="AL798" s="20"/>
      <c r="AM798" s="20"/>
      <c r="AN798" s="20"/>
      <c r="AO798" s="20"/>
      <c r="AP798" s="20"/>
      <c r="AQ798" s="20"/>
      <c r="AR798" s="23"/>
      <c r="AS798" s="23"/>
      <c r="AT798" s="23"/>
      <c r="AU798" s="23"/>
      <c r="AV798" s="23"/>
    </row>
    <row r="799" ht="15.75" customHeight="1">
      <c r="A799" s="17" t="str">
        <f t="shared" si="1"/>
        <v>Georgia-Asia2003</v>
      </c>
      <c r="B799" s="17" t="s">
        <v>153</v>
      </c>
      <c r="C799" s="18" t="s">
        <v>145</v>
      </c>
      <c r="D799" s="19" t="s">
        <v>81</v>
      </c>
      <c r="E799" s="17">
        <v>6.773185511E9</v>
      </c>
      <c r="F799" s="18">
        <v>0.085</v>
      </c>
      <c r="G799" s="18">
        <v>74.0</v>
      </c>
      <c r="H799" s="18">
        <v>0.238</v>
      </c>
      <c r="I799" s="20">
        <f t="array" ref="I799:J799">IFNA(VLOOKUP(A799,ENERGY!$A$2:$F$2692,{5,6},0),0)</f>
        <v>3096</v>
      </c>
      <c r="J799" s="20">
        <v>6058.0</v>
      </c>
      <c r="K799" s="20">
        <f t="array" ref="K799:S799">VLOOKUP(A799,'HUMAN RESOURCES'!$A$2:$M$2692,{2,3,4,5,6,7,8,9,10},0)</f>
        <v>0.012</v>
      </c>
      <c r="L799" s="20">
        <v>0.026</v>
      </c>
      <c r="M799" s="20">
        <v>76.0</v>
      </c>
      <c r="N799" s="20">
        <v>69.0</v>
      </c>
      <c r="O799" s="20">
        <v>0.197</v>
      </c>
      <c r="P799" s="20">
        <v>0.664</v>
      </c>
      <c r="Q799" s="20">
        <v>0.139</v>
      </c>
      <c r="R799" s="20">
        <v>4328900.0</v>
      </c>
      <c r="S799" s="20">
        <v>0.524</v>
      </c>
      <c r="T799" s="20">
        <f t="array" ref="T799:U799">VLOOKUP(A799,TOURISM!$A$2:$F$2692,{3,6},0)</f>
        <v>172000000</v>
      </c>
      <c r="U799" s="20">
        <v>1.7E8</v>
      </c>
      <c r="V799" s="20" t="str">
        <f t="array" ref="V799:AA799">VLOOKUP(A799,BUSINESS!$A$2:$J$2692,{4,5,6,7,8,9},0)</f>
        <v/>
      </c>
      <c r="W799" s="20">
        <v>25.0</v>
      </c>
      <c r="X799" s="20"/>
      <c r="Y799" s="20"/>
      <c r="Z799" s="20">
        <v>0.026</v>
      </c>
      <c r="AA799" s="20">
        <v>0.156</v>
      </c>
      <c r="AB799" s="21">
        <f t="shared" si="226"/>
        <v>1564.643561</v>
      </c>
      <c r="AC799" s="20">
        <f t="shared" si="265"/>
        <v>0.0007151932362</v>
      </c>
      <c r="AD799" s="20">
        <f t="shared" si="266"/>
        <v>0.001399431726</v>
      </c>
      <c r="AE799" s="20">
        <f t="shared" si="264"/>
        <v>39.27094643</v>
      </c>
      <c r="AF799" s="22" t="b">
        <f t="shared" si="4"/>
        <v>0</v>
      </c>
      <c r="AG799" s="20" t="b">
        <f t="shared" si="5"/>
        <v>0</v>
      </c>
      <c r="AH799" s="20" t="b">
        <f t="shared" si="6"/>
        <v>0</v>
      </c>
      <c r="AI799" s="20" t="b">
        <f t="shared" si="7"/>
        <v>0</v>
      </c>
      <c r="AJ799" s="20"/>
      <c r="AK799" s="20"/>
      <c r="AL799" s="20"/>
      <c r="AM799" s="20"/>
      <c r="AN799" s="20"/>
      <c r="AO799" s="20"/>
      <c r="AP799" s="20"/>
      <c r="AQ799" s="20"/>
      <c r="AR799" s="23"/>
      <c r="AS799" s="23"/>
      <c r="AT799" s="23"/>
      <c r="AU799" s="23"/>
      <c r="AV799" s="23"/>
    </row>
    <row r="800" ht="15.75" customHeight="1">
      <c r="A800" s="17" t="str">
        <f t="shared" si="1"/>
        <v>Georgia-Asia2004</v>
      </c>
      <c r="B800" s="17" t="s">
        <v>153</v>
      </c>
      <c r="C800" s="18" t="s">
        <v>145</v>
      </c>
      <c r="D800" s="19" t="s">
        <v>83</v>
      </c>
      <c r="E800" s="17">
        <v>6.777384733E9</v>
      </c>
      <c r="F800" s="18">
        <v>0.085</v>
      </c>
      <c r="G800" s="18">
        <v>97.0</v>
      </c>
      <c r="H800" s="18">
        <v>0.221</v>
      </c>
      <c r="I800" s="20">
        <f t="array" ref="I800:J800">IFNA(VLOOKUP(A800,ENERGY!$A$2:$F$2692,{5,6},0),0)</f>
        <v>3005</v>
      </c>
      <c r="J800" s="20">
        <v>6238.0</v>
      </c>
      <c r="K800" s="20">
        <f t="array" ref="K800:S800">VLOOKUP(A800,'HUMAN RESOURCES'!$A$2:$M$2692,{2,3,4,5,6,7,8,9,10},0)</f>
        <v>0.012</v>
      </c>
      <c r="L800" s="20">
        <v>0.024</v>
      </c>
      <c r="M800" s="20">
        <v>76.0</v>
      </c>
      <c r="N800" s="20">
        <v>69.0</v>
      </c>
      <c r="O800" s="20">
        <v>0.19</v>
      </c>
      <c r="P800" s="20">
        <v>0.667</v>
      </c>
      <c r="Q800" s="20">
        <v>0.143</v>
      </c>
      <c r="R800" s="20">
        <v>4318300.0</v>
      </c>
      <c r="S800" s="20">
        <v>0.524</v>
      </c>
      <c r="T800" s="20">
        <f t="array" ref="T800:U800">VLOOKUP(A800,TOURISM!$A$2:$F$2692,{3,6},0)</f>
        <v>209000000</v>
      </c>
      <c r="U800" s="20">
        <v>1.96E8</v>
      </c>
      <c r="V800" s="20" t="str">
        <f t="array" ref="V800:AA800">VLOOKUP(A800,BUSINESS!$A$2:$J$2692,{4,5,6,7,8,9},0)</f>
        <v/>
      </c>
      <c r="W800" s="20">
        <v>25.0</v>
      </c>
      <c r="X800" s="20"/>
      <c r="Y800" s="20"/>
      <c r="Z800" s="20">
        <v>0.039</v>
      </c>
      <c r="AA800" s="20">
        <v>0.186</v>
      </c>
      <c r="AB800" s="21">
        <f t="shared" si="226"/>
        <v>1569.456669</v>
      </c>
      <c r="AC800" s="20">
        <f t="shared" si="265"/>
        <v>0.0006958756918</v>
      </c>
      <c r="AD800" s="20">
        <f t="shared" si="266"/>
        <v>0.001444549939</v>
      </c>
      <c r="AE800" s="20">
        <f t="shared" si="264"/>
        <v>45.38823148</v>
      </c>
      <c r="AF800" s="22" t="b">
        <f t="shared" si="4"/>
        <v>0</v>
      </c>
      <c r="AG800" s="20" t="b">
        <f t="shared" si="5"/>
        <v>0</v>
      </c>
      <c r="AH800" s="20" t="b">
        <f t="shared" si="6"/>
        <v>0</v>
      </c>
      <c r="AI800" s="20" t="b">
        <f t="shared" si="7"/>
        <v>0</v>
      </c>
      <c r="AJ800" s="20"/>
      <c r="AK800" s="20"/>
      <c r="AL800" s="20"/>
      <c r="AM800" s="20"/>
      <c r="AN800" s="20"/>
      <c r="AO800" s="20"/>
      <c r="AP800" s="20"/>
      <c r="AQ800" s="20"/>
      <c r="AR800" s="23"/>
      <c r="AS800" s="23"/>
      <c r="AT800" s="23"/>
      <c r="AU800" s="23"/>
      <c r="AV800" s="23"/>
    </row>
    <row r="801" ht="15.75" customHeight="1">
      <c r="A801" s="17" t="str">
        <f t="shared" si="1"/>
        <v>Georgia-Asia2005</v>
      </c>
      <c r="B801" s="17" t="s">
        <v>153</v>
      </c>
      <c r="C801" s="18" t="s">
        <v>145</v>
      </c>
      <c r="D801" s="19" t="s">
        <v>84</v>
      </c>
      <c r="E801" s="17">
        <v>6.786340353E9</v>
      </c>
      <c r="F801" s="18">
        <v>0.086</v>
      </c>
      <c r="G801" s="18">
        <v>123.0</v>
      </c>
      <c r="H801" s="18">
        <v>0.176</v>
      </c>
      <c r="I801" s="20">
        <f t="array" ref="I801:J801">IFNA(VLOOKUP(A801,ENERGY!$A$2:$F$2692,{5,6},0),0)</f>
        <v>2781</v>
      </c>
      <c r="J801" s="20">
        <v>4323.0</v>
      </c>
      <c r="K801" s="20">
        <f t="array" ref="K801:S801">VLOOKUP(A801,'HUMAN RESOURCES'!$A$2:$M$2692,{2,3,4,5,6,7,8,9,10},0)</f>
        <v>0.013</v>
      </c>
      <c r="L801" s="20">
        <v>0.022</v>
      </c>
      <c r="M801" s="20">
        <v>77.0</v>
      </c>
      <c r="N801" s="20">
        <v>69.0</v>
      </c>
      <c r="O801" s="20">
        <v>0.184</v>
      </c>
      <c r="P801" s="20">
        <v>0.67</v>
      </c>
      <c r="Q801" s="20">
        <v>0.146</v>
      </c>
      <c r="R801" s="20">
        <v>4361400.0</v>
      </c>
      <c r="S801" s="20">
        <v>0.525</v>
      </c>
      <c r="T801" s="20">
        <f t="array" ref="T801:U801">VLOOKUP(A801,TOURISM!$A$2:$F$2692,{3,6},0)</f>
        <v>287000000</v>
      </c>
      <c r="U801" s="20">
        <v>2.37E8</v>
      </c>
      <c r="V801" s="20">
        <f t="array" ref="V801:AA801">VLOOKUP(A801,BUSINESS!$A$2:$J$2692,{4,5,6,7,8,9},0)</f>
        <v>0.57</v>
      </c>
      <c r="W801" s="20">
        <v>21.0</v>
      </c>
      <c r="X801" s="20"/>
      <c r="Y801" s="20">
        <v>448.0</v>
      </c>
      <c r="Z801" s="20">
        <v>0.061</v>
      </c>
      <c r="AA801" s="20">
        <v>0.262</v>
      </c>
      <c r="AB801" s="21">
        <f t="shared" si="226"/>
        <v>1556.000448</v>
      </c>
      <c r="AC801" s="20">
        <f t="shared" si="265"/>
        <v>0.0006376392901</v>
      </c>
      <c r="AD801" s="20">
        <f t="shared" si="266"/>
        <v>0.0009911954877</v>
      </c>
      <c r="AE801" s="20">
        <f t="shared" si="264"/>
        <v>54.34034943</v>
      </c>
      <c r="AF801" s="22" t="b">
        <f t="shared" si="4"/>
        <v>0</v>
      </c>
      <c r="AG801" s="20" t="b">
        <f t="shared" si="5"/>
        <v>0</v>
      </c>
      <c r="AH801" s="20" t="b">
        <f t="shared" si="6"/>
        <v>0</v>
      </c>
      <c r="AI801" s="20" t="b">
        <f t="shared" si="7"/>
        <v>0</v>
      </c>
      <c r="AJ801" s="20"/>
      <c r="AK801" s="20"/>
      <c r="AL801" s="20"/>
      <c r="AM801" s="20"/>
      <c r="AN801" s="20"/>
      <c r="AO801" s="20"/>
      <c r="AP801" s="20"/>
      <c r="AQ801" s="20"/>
      <c r="AR801" s="23"/>
      <c r="AS801" s="23"/>
      <c r="AT801" s="23"/>
      <c r="AU801" s="23"/>
      <c r="AV801" s="23"/>
    </row>
    <row r="802" ht="15.75" customHeight="1">
      <c r="A802" s="17" t="str">
        <f t="shared" si="1"/>
        <v>Georgia-Asia2006</v>
      </c>
      <c r="B802" s="17" t="s">
        <v>153</v>
      </c>
      <c r="C802" s="18" t="s">
        <v>145</v>
      </c>
      <c r="D802" s="19" t="s">
        <v>85</v>
      </c>
      <c r="E802" s="17">
        <v>6.838351088E9</v>
      </c>
      <c r="F802" s="18">
        <v>0.084</v>
      </c>
      <c r="G802" s="18">
        <v>146.0</v>
      </c>
      <c r="H802" s="18">
        <v>0.171</v>
      </c>
      <c r="I802" s="20">
        <f t="array" ref="I802:J802">IFNA(VLOOKUP(A802,ENERGY!$A$2:$F$2692,{5,6},0),0)</f>
        <v>3341</v>
      </c>
      <c r="J802" s="20">
        <v>6190.0</v>
      </c>
      <c r="K802" s="20">
        <f t="array" ref="K802:S802">VLOOKUP(A802,'HUMAN RESOURCES'!$A$2:$M$2692,{2,3,4,5,6,7,8,9,10},0)</f>
        <v>0.013</v>
      </c>
      <c r="L802" s="20">
        <v>0.02</v>
      </c>
      <c r="M802" s="20">
        <v>77.0</v>
      </c>
      <c r="N802" s="20">
        <v>70.0</v>
      </c>
      <c r="O802" s="20">
        <v>0.179</v>
      </c>
      <c r="P802" s="20">
        <v>0.674</v>
      </c>
      <c r="Q802" s="20">
        <v>0.147</v>
      </c>
      <c r="R802" s="20">
        <v>4398000.0</v>
      </c>
      <c r="S802" s="20">
        <v>0.525</v>
      </c>
      <c r="T802" s="20">
        <f t="array" ref="T802:U802">VLOOKUP(A802,TOURISM!$A$2:$F$2692,{3,6},0)</f>
        <v>361000000</v>
      </c>
      <c r="U802" s="20">
        <v>2.57E8</v>
      </c>
      <c r="V802" s="20">
        <f t="array" ref="V802:AA802">VLOOKUP(A802,BUSINESS!$A$2:$J$2692,{4,5,6,7,8,9},0)</f>
        <v>0.386</v>
      </c>
      <c r="W802" s="20">
        <v>16.0</v>
      </c>
      <c r="X802" s="20"/>
      <c r="Y802" s="20">
        <v>387.0</v>
      </c>
      <c r="Z802" s="20">
        <v>0.075</v>
      </c>
      <c r="AA802" s="20">
        <v>0.383</v>
      </c>
      <c r="AB802" s="21">
        <f t="shared" si="226"/>
        <v>1554.877464</v>
      </c>
      <c r="AC802" s="20">
        <f t="shared" si="265"/>
        <v>0.0007596634834</v>
      </c>
      <c r="AD802" s="20">
        <f t="shared" si="266"/>
        <v>0.001407457935</v>
      </c>
      <c r="AE802" s="20">
        <f t="shared" si="264"/>
        <v>58.43565257</v>
      </c>
      <c r="AF802" s="22" t="b">
        <f t="shared" si="4"/>
        <v>0</v>
      </c>
      <c r="AG802" s="20" t="b">
        <f t="shared" si="5"/>
        <v>0</v>
      </c>
      <c r="AH802" s="20" t="b">
        <f t="shared" si="6"/>
        <v>0</v>
      </c>
      <c r="AI802" s="20" t="b">
        <f t="shared" si="7"/>
        <v>0</v>
      </c>
      <c r="AJ802" s="20"/>
      <c r="AK802" s="20"/>
      <c r="AL802" s="20"/>
      <c r="AM802" s="20"/>
      <c r="AN802" s="20"/>
      <c r="AO802" s="20"/>
      <c r="AP802" s="20"/>
      <c r="AQ802" s="20"/>
      <c r="AR802" s="23"/>
      <c r="AS802" s="23"/>
      <c r="AT802" s="23"/>
      <c r="AU802" s="23"/>
      <c r="AV802" s="23"/>
    </row>
    <row r="803" ht="15.75" customHeight="1">
      <c r="A803" s="17" t="str">
        <f t="shared" si="1"/>
        <v>Georgia-Asia2007</v>
      </c>
      <c r="B803" s="17" t="s">
        <v>153</v>
      </c>
      <c r="C803" s="18" t="s">
        <v>145</v>
      </c>
      <c r="D803" s="19" t="s">
        <v>86</v>
      </c>
      <c r="E803" s="17">
        <v>6.858952717E9</v>
      </c>
      <c r="F803" s="18">
        <v>0.082</v>
      </c>
      <c r="G803" s="18">
        <v>188.0</v>
      </c>
      <c r="H803" s="18">
        <v>0.171</v>
      </c>
      <c r="I803" s="20">
        <f t="array" ref="I803:J803">IFNA(VLOOKUP(A803,ENERGY!$A$2:$F$2692,{5,6},0),0)</f>
        <v>2841</v>
      </c>
      <c r="J803" s="20">
        <v>5068.0</v>
      </c>
      <c r="K803" s="20">
        <f t="array" ref="K803:S803">VLOOKUP(A803,'HUMAN RESOURCES'!$A$2:$M$2692,{2,3,4,5,6,7,8,9,10},0)</f>
        <v>0.013</v>
      </c>
      <c r="L803" s="20">
        <v>0.019</v>
      </c>
      <c r="M803" s="20">
        <v>77.0</v>
      </c>
      <c r="N803" s="20">
        <v>70.0</v>
      </c>
      <c r="O803" s="20">
        <v>0.176</v>
      </c>
      <c r="P803" s="20">
        <v>0.678</v>
      </c>
      <c r="Q803" s="20">
        <v>0.146</v>
      </c>
      <c r="R803" s="20">
        <v>4388400.0</v>
      </c>
      <c r="S803" s="20">
        <v>0.526</v>
      </c>
      <c r="T803" s="20">
        <f t="array" ref="T803:U803">VLOOKUP(A803,TOURISM!$A$2:$F$2692,{3,6},0)</f>
        <v>440000000</v>
      </c>
      <c r="U803" s="20">
        <v>2.77E8</v>
      </c>
      <c r="V803" s="20">
        <f t="array" ref="V803:AA803">VLOOKUP(A803,BUSINESS!$A$2:$J$2692,{4,5,6,7,8,9},0)</f>
        <v>0.386</v>
      </c>
      <c r="W803" s="20">
        <v>11.0</v>
      </c>
      <c r="X803" s="20"/>
      <c r="Y803" s="20">
        <v>387.0</v>
      </c>
      <c r="Z803" s="20">
        <v>0.083</v>
      </c>
      <c r="AA803" s="20">
        <v>0.587</v>
      </c>
      <c r="AB803" s="21">
        <f t="shared" si="226"/>
        <v>1562.973457</v>
      </c>
      <c r="AC803" s="20">
        <f t="shared" si="265"/>
        <v>0.0006473885699</v>
      </c>
      <c r="AD803" s="20">
        <f t="shared" si="266"/>
        <v>0.00115486282</v>
      </c>
      <c r="AE803" s="20">
        <f t="shared" si="264"/>
        <v>63.12095525</v>
      </c>
      <c r="AF803" s="22" t="b">
        <f t="shared" si="4"/>
        <v>0</v>
      </c>
      <c r="AG803" s="20" t="b">
        <f t="shared" si="5"/>
        <v>0</v>
      </c>
      <c r="AH803" s="20" t="b">
        <f t="shared" si="6"/>
        <v>0</v>
      </c>
      <c r="AI803" s="20" t="b">
        <f t="shared" si="7"/>
        <v>0</v>
      </c>
      <c r="AJ803" s="20"/>
      <c r="AK803" s="20"/>
      <c r="AL803" s="20"/>
      <c r="AM803" s="20"/>
      <c r="AN803" s="20"/>
      <c r="AO803" s="20"/>
      <c r="AP803" s="20"/>
      <c r="AQ803" s="20"/>
      <c r="AR803" s="23"/>
      <c r="AS803" s="23"/>
      <c r="AT803" s="23"/>
      <c r="AU803" s="23"/>
      <c r="AV803" s="23"/>
    </row>
    <row r="804" ht="15.75" customHeight="1">
      <c r="A804" s="17" t="str">
        <f t="shared" si="1"/>
        <v>Georgia-Asia2008</v>
      </c>
      <c r="B804" s="17" t="s">
        <v>153</v>
      </c>
      <c r="C804" s="18" t="s">
        <v>145</v>
      </c>
      <c r="D804" s="19" t="s">
        <v>87</v>
      </c>
      <c r="E804" s="17">
        <v>6.91584924E9</v>
      </c>
      <c r="F804" s="18">
        <v>0.09</v>
      </c>
      <c r="G804" s="18">
        <v>261.0</v>
      </c>
      <c r="H804" s="18">
        <v>0.18</v>
      </c>
      <c r="I804" s="20">
        <f t="array" ref="I804:J804">IFNA(VLOOKUP(A804,ENERGY!$A$2:$F$2692,{5,6},0),0)</f>
        <v>0</v>
      </c>
      <c r="J804" s="20">
        <v>0.0</v>
      </c>
      <c r="K804" s="20">
        <f t="array" ref="K804:S804">VLOOKUP(A804,'HUMAN RESOURCES'!$A$2:$M$2692,{2,3,4,5,6,7,8,9,10},0)</f>
        <v>0.014</v>
      </c>
      <c r="L804" s="20">
        <v>0.017</v>
      </c>
      <c r="M804" s="20">
        <v>77.0</v>
      </c>
      <c r="N804" s="20">
        <v>70.0</v>
      </c>
      <c r="O804" s="20">
        <v>0.174</v>
      </c>
      <c r="P804" s="20">
        <v>0.682</v>
      </c>
      <c r="Q804" s="20">
        <v>0.145</v>
      </c>
      <c r="R804" s="20">
        <v>4383800.0</v>
      </c>
      <c r="S804" s="20">
        <v>0.526</v>
      </c>
      <c r="T804" s="20">
        <f t="array" ref="T804:U804">VLOOKUP(A804,TOURISM!$A$2:$F$2692,{3,6},0)</f>
        <v>505000000</v>
      </c>
      <c r="U804" s="20">
        <v>3.37E8</v>
      </c>
      <c r="V804" s="20">
        <f t="array" ref="V804:AA804">VLOOKUP(A804,BUSINESS!$A$2:$J$2692,{4,5,6,7,8,9},0)</f>
        <v>0.386</v>
      </c>
      <c r="W804" s="20">
        <v>3.0</v>
      </c>
      <c r="X804" s="20"/>
      <c r="Y804" s="20">
        <v>387.0</v>
      </c>
      <c r="Z804" s="20">
        <v>0.1</v>
      </c>
      <c r="AA804" s="20">
        <v>0.624</v>
      </c>
      <c r="AB804" s="21">
        <f t="shared" si="226"/>
        <v>1577.592326</v>
      </c>
      <c r="AC804" s="20"/>
      <c r="AD804" s="20"/>
      <c r="AE804" s="20">
        <f t="shared" si="264"/>
        <v>76.87394498</v>
      </c>
      <c r="AF804" s="22" t="b">
        <f t="shared" si="4"/>
        <v>0</v>
      </c>
      <c r="AG804" s="20" t="b">
        <f t="shared" si="5"/>
        <v>0</v>
      </c>
      <c r="AH804" s="20" t="b">
        <f t="shared" si="6"/>
        <v>0</v>
      </c>
      <c r="AI804" s="20" t="b">
        <f t="shared" si="7"/>
        <v>0</v>
      </c>
      <c r="AJ804" s="20"/>
      <c r="AK804" s="20"/>
      <c r="AL804" s="20"/>
      <c r="AM804" s="20"/>
      <c r="AN804" s="20"/>
      <c r="AO804" s="20"/>
      <c r="AP804" s="20"/>
      <c r="AQ804" s="20"/>
      <c r="AR804" s="23"/>
      <c r="AS804" s="23"/>
      <c r="AT804" s="23"/>
      <c r="AU804" s="23"/>
      <c r="AV804" s="23"/>
    </row>
    <row r="805" ht="15.75" customHeight="1">
      <c r="A805" s="17" t="str">
        <f t="shared" si="1"/>
        <v>Georgia-Asia2009</v>
      </c>
      <c r="B805" s="17" t="s">
        <v>153</v>
      </c>
      <c r="C805" s="18" t="s">
        <v>145</v>
      </c>
      <c r="D805" s="19" t="s">
        <v>88</v>
      </c>
      <c r="E805" s="17">
        <v>6.919241412E9</v>
      </c>
      <c r="F805" s="18">
        <v>0.102</v>
      </c>
      <c r="G805" s="18">
        <v>249.0</v>
      </c>
      <c r="H805" s="18">
        <v>0.179</v>
      </c>
      <c r="I805" s="20">
        <f t="array" ref="I805:J805">IFNA(VLOOKUP(A805,ENERGY!$A$2:$F$2692,{5,6},0),0)</f>
        <v>2705</v>
      </c>
      <c r="J805" s="20">
        <v>3773.0</v>
      </c>
      <c r="K805" s="20">
        <f t="array" ref="K805:S805">VLOOKUP(A805,'HUMAN RESOURCES'!$A$2:$M$2692,{2,3,4,5,6,7,8,9,10},0)</f>
        <v>0.014</v>
      </c>
      <c r="L805" s="20">
        <v>0.016</v>
      </c>
      <c r="M805" s="20">
        <v>77.0</v>
      </c>
      <c r="N805" s="20">
        <v>70.0</v>
      </c>
      <c r="O805" s="20">
        <v>0.173</v>
      </c>
      <c r="P805" s="20">
        <v>0.684</v>
      </c>
      <c r="Q805" s="20">
        <v>0.143</v>
      </c>
      <c r="R805" s="20">
        <v>4410900.0</v>
      </c>
      <c r="S805" s="20">
        <v>0.527</v>
      </c>
      <c r="T805" s="20">
        <f t="array" ref="T805:U805">VLOOKUP(A805,TOURISM!$A$2:$F$2692,{3,6},0)</f>
        <v>537000000</v>
      </c>
      <c r="U805" s="20">
        <v>3.11E8</v>
      </c>
      <c r="V805" s="20">
        <f t="array" ref="V805:AA805">VLOOKUP(A805,BUSINESS!$A$2:$J$2692,{4,5,6,7,8,9},0)</f>
        <v>0.153</v>
      </c>
      <c r="W805" s="20">
        <v>3.0</v>
      </c>
      <c r="X805" s="20"/>
      <c r="Y805" s="20">
        <v>387.0</v>
      </c>
      <c r="Z805" s="20">
        <v>0.201</v>
      </c>
      <c r="AA805" s="20">
        <v>0.645</v>
      </c>
      <c r="AB805" s="21">
        <f t="shared" si="226"/>
        <v>1568.668846</v>
      </c>
      <c r="AC805" s="20">
        <f t="shared" ref="AC805:AC806" si="267">I805/R805</f>
        <v>0.000613253531</v>
      </c>
      <c r="AD805" s="20">
        <f t="shared" ref="AD805:AD806" si="268">J805/R805</f>
        <v>0.000855380988</v>
      </c>
      <c r="AE805" s="20">
        <f t="shared" si="264"/>
        <v>70.50715274</v>
      </c>
      <c r="AF805" s="22" t="b">
        <f t="shared" si="4"/>
        <v>0</v>
      </c>
      <c r="AG805" s="20" t="b">
        <f t="shared" si="5"/>
        <v>0</v>
      </c>
      <c r="AH805" s="20" t="b">
        <f t="shared" si="6"/>
        <v>0</v>
      </c>
      <c r="AI805" s="20" t="b">
        <f t="shared" si="7"/>
        <v>0</v>
      </c>
      <c r="AJ805" s="20"/>
      <c r="AK805" s="20"/>
      <c r="AL805" s="20"/>
      <c r="AM805" s="20"/>
      <c r="AN805" s="20"/>
      <c r="AO805" s="20"/>
      <c r="AP805" s="20"/>
      <c r="AQ805" s="20"/>
      <c r="AR805" s="23"/>
      <c r="AS805" s="23"/>
      <c r="AT805" s="23"/>
      <c r="AU805" s="23"/>
      <c r="AV805" s="23"/>
    </row>
    <row r="806" ht="15.75" customHeight="1">
      <c r="A806" s="17" t="str">
        <f t="shared" si="1"/>
        <v>Georgia-Asia2010</v>
      </c>
      <c r="B806" s="17" t="s">
        <v>153</v>
      </c>
      <c r="C806" s="18" t="s">
        <v>145</v>
      </c>
      <c r="D806" s="19" t="s">
        <v>89</v>
      </c>
      <c r="E806" s="17">
        <v>6.949317E9</v>
      </c>
      <c r="F806" s="18">
        <v>0.101</v>
      </c>
      <c r="G806" s="18">
        <v>267.0</v>
      </c>
      <c r="H806" s="18">
        <v>0.158</v>
      </c>
      <c r="I806" s="20">
        <f t="array" ref="I806:J806">IFNA(VLOOKUP(A806,ENERGY!$A$2:$F$2692,{5,6},0),0)</f>
        <v>3032</v>
      </c>
      <c r="J806" s="20">
        <v>6150.0</v>
      </c>
      <c r="K806" s="20">
        <f t="array" ref="K806:S806">VLOOKUP(A806,'HUMAN RESOURCES'!$A$2:$M$2692,{2,3,4,5,6,7,8,9,10},0)</f>
        <v>0.014</v>
      </c>
      <c r="L806" s="20">
        <v>0.015</v>
      </c>
      <c r="M806" s="20">
        <v>77.0</v>
      </c>
      <c r="N806" s="20">
        <v>70.0</v>
      </c>
      <c r="O806" s="20">
        <v>0.173</v>
      </c>
      <c r="P806" s="20">
        <v>0.685</v>
      </c>
      <c r="Q806" s="20">
        <v>0.142</v>
      </c>
      <c r="R806" s="20">
        <v>4452800.0</v>
      </c>
      <c r="S806" s="20">
        <v>0.529</v>
      </c>
      <c r="T806" s="20">
        <f t="array" ref="T806:U806">VLOOKUP(A806,TOURISM!$A$2:$F$2692,{3,6},0)</f>
        <v>737000000</v>
      </c>
      <c r="U806" s="20">
        <v>3.29E8</v>
      </c>
      <c r="V806" s="20">
        <f t="array" ref="V806:AA806">VLOOKUP(A806,BUSINESS!$A$2:$J$2692,{4,5,6,7,8,9},0)</f>
        <v>0.153</v>
      </c>
      <c r="W806" s="20">
        <v>3.0</v>
      </c>
      <c r="X806" s="20"/>
      <c r="Y806" s="20">
        <v>387.0</v>
      </c>
      <c r="Z806" s="20">
        <v>0.269</v>
      </c>
      <c r="AA806" s="20">
        <v>0.906</v>
      </c>
      <c r="AB806" s="21">
        <f t="shared" si="226"/>
        <v>1560.66228</v>
      </c>
      <c r="AC806" s="20">
        <f t="shared" si="267"/>
        <v>0.0006809198706</v>
      </c>
      <c r="AD806" s="20">
        <f t="shared" si="268"/>
        <v>0.001381153432</v>
      </c>
      <c r="AE806" s="20">
        <f t="shared" si="264"/>
        <v>73.88609414</v>
      </c>
      <c r="AF806" s="22" t="b">
        <f t="shared" si="4"/>
        <v>0</v>
      </c>
      <c r="AG806" s="20" t="b">
        <f t="shared" si="5"/>
        <v>0</v>
      </c>
      <c r="AH806" s="20" t="b">
        <f t="shared" si="6"/>
        <v>0</v>
      </c>
      <c r="AI806" s="20" t="b">
        <f t="shared" si="7"/>
        <v>0</v>
      </c>
      <c r="AJ806" s="20"/>
      <c r="AK806" s="20"/>
      <c r="AL806" s="20"/>
      <c r="AM806" s="20"/>
      <c r="AN806" s="20"/>
      <c r="AO806" s="20"/>
      <c r="AP806" s="20"/>
      <c r="AQ806" s="20"/>
      <c r="AR806" s="23"/>
      <c r="AS806" s="23"/>
      <c r="AT806" s="23"/>
      <c r="AU806" s="23"/>
      <c r="AV806" s="23"/>
    </row>
    <row r="807" ht="15.75" customHeight="1">
      <c r="A807" s="17" t="str">
        <f t="shared" si="1"/>
        <v>Georgia-Asia2011</v>
      </c>
      <c r="B807" s="17" t="s">
        <v>153</v>
      </c>
      <c r="C807" s="18" t="s">
        <v>145</v>
      </c>
      <c r="D807" s="19" t="s">
        <v>90</v>
      </c>
      <c r="E807" s="17">
        <v>6.957996E9</v>
      </c>
      <c r="F807" s="18">
        <v>0.094</v>
      </c>
      <c r="G807" s="18">
        <v>310.0</v>
      </c>
      <c r="H807" s="18">
        <v>0.15</v>
      </c>
      <c r="I807" s="20">
        <f t="array" ref="I807:J807">IFNA(VLOOKUP(A807,ENERGY!$A$2:$F$2692,{5,6},0),0)</f>
        <v>0</v>
      </c>
      <c r="J807" s="20">
        <v>0.0</v>
      </c>
      <c r="K807" s="20">
        <f t="array" ref="K807:S807">VLOOKUP(A807,'HUMAN RESOURCES'!$A$2:$M$2692,{2,3,4,5,6,7,8,9,10},0)</f>
        <v>0.014</v>
      </c>
      <c r="L807" s="20">
        <v>0.014</v>
      </c>
      <c r="M807" s="20">
        <v>78.0</v>
      </c>
      <c r="N807" s="20">
        <v>70.0</v>
      </c>
      <c r="O807" s="20">
        <v>0.174</v>
      </c>
      <c r="P807" s="20">
        <v>0.684</v>
      </c>
      <c r="Q807" s="20">
        <v>0.142</v>
      </c>
      <c r="R807" s="20">
        <v>4483350.0</v>
      </c>
      <c r="S807" s="20">
        <v>0.53</v>
      </c>
      <c r="T807" s="20">
        <f t="array" ref="T807:U807">VLOOKUP(A807,TOURISM!$A$2:$F$2692,{3,6},0)</f>
        <v>1069000000</v>
      </c>
      <c r="U807" s="20">
        <v>3.84E8</v>
      </c>
      <c r="V807" s="20">
        <f t="array" ref="V807:AA807">VLOOKUP(A807,BUSINESS!$A$2:$J$2692,{4,5,6,7,8,9},0)</f>
        <v>0.165</v>
      </c>
      <c r="W807" s="20">
        <v>2.0</v>
      </c>
      <c r="X807" s="20"/>
      <c r="Y807" s="20">
        <v>387.0</v>
      </c>
      <c r="Z807" s="20">
        <v>0.315</v>
      </c>
      <c r="AA807" s="20">
        <v>1.013</v>
      </c>
      <c r="AB807" s="21">
        <f t="shared" si="226"/>
        <v>1551.963599</v>
      </c>
      <c r="AC807" s="20"/>
      <c r="AD807" s="20"/>
      <c r="AE807" s="20">
        <f t="shared" si="264"/>
        <v>85.65023922</v>
      </c>
      <c r="AF807" s="22" t="b">
        <f t="shared" si="4"/>
        <v>0</v>
      </c>
      <c r="AG807" s="20" t="b">
        <f t="shared" si="5"/>
        <v>0</v>
      </c>
      <c r="AH807" s="20" t="b">
        <f t="shared" si="6"/>
        <v>0</v>
      </c>
      <c r="AI807" s="20" t="b">
        <f t="shared" si="7"/>
        <v>0</v>
      </c>
      <c r="AJ807" s="20"/>
      <c r="AK807" s="20"/>
      <c r="AL807" s="20"/>
      <c r="AM807" s="20"/>
      <c r="AN807" s="20"/>
      <c r="AO807" s="20"/>
      <c r="AP807" s="20"/>
      <c r="AQ807" s="20"/>
      <c r="AR807" s="23"/>
      <c r="AS807" s="23"/>
      <c r="AT807" s="23"/>
      <c r="AU807" s="23"/>
      <c r="AV807" s="23"/>
    </row>
    <row r="808" ht="15.75" customHeight="1">
      <c r="A808" s="17" t="str">
        <f t="shared" si="1"/>
        <v>Georgia-Asia2012</v>
      </c>
      <c r="B808" s="17" t="s">
        <v>153</v>
      </c>
      <c r="C808" s="18" t="s">
        <v>145</v>
      </c>
      <c r="D808" s="19" t="s">
        <v>91</v>
      </c>
      <c r="E808" s="17">
        <v>7.008026415E9</v>
      </c>
      <c r="F808" s="18">
        <v>0.092</v>
      </c>
      <c r="G808" s="18">
        <v>333.0</v>
      </c>
      <c r="H808" s="18">
        <v>0.148</v>
      </c>
      <c r="I808" s="20">
        <f t="array" ref="I808:J808">IFNA(VLOOKUP(A808,ENERGY!$A$2:$F$2692,{5,6},0),0)</f>
        <v>0</v>
      </c>
      <c r="J808" s="20">
        <v>0.0</v>
      </c>
      <c r="K808" s="20">
        <f t="array" ref="K808:S808">VLOOKUP(A808,'HUMAN RESOURCES'!$A$2:$M$2692,{2,3,4,5,6,7,8,9,10},0)</f>
        <v>0.014</v>
      </c>
      <c r="L808" s="20">
        <v>0.013</v>
      </c>
      <c r="M808" s="20">
        <v>78.0</v>
      </c>
      <c r="N808" s="20">
        <v>70.0</v>
      </c>
      <c r="O808" s="20">
        <v>0.176</v>
      </c>
      <c r="P808" s="20">
        <v>0.681</v>
      </c>
      <c r="Q808" s="20">
        <v>0.143</v>
      </c>
      <c r="R808" s="20">
        <v>4490700.0</v>
      </c>
      <c r="S808" s="20">
        <v>0.532</v>
      </c>
      <c r="T808" s="20">
        <f t="array" ref="T808:U808">VLOOKUP(A808,TOURISM!$A$2:$F$2692,{3,6},0)</f>
        <v>1565000000</v>
      </c>
      <c r="U808" s="20">
        <v>4.71E8</v>
      </c>
      <c r="V808" s="20">
        <f t="array" ref="V808:AA808">VLOOKUP(A808,BUSINESS!$A$2:$J$2692,{4,5,6,7,8,9},0)</f>
        <v>0.165</v>
      </c>
      <c r="W808" s="20">
        <v>2.0</v>
      </c>
      <c r="X808" s="20">
        <v>9.0</v>
      </c>
      <c r="Y808" s="20">
        <v>280.0</v>
      </c>
      <c r="Z808" s="20">
        <v>0.369</v>
      </c>
      <c r="AA808" s="20">
        <v>1.078</v>
      </c>
      <c r="AB808" s="21">
        <f t="shared" si="226"/>
        <v>1560.56437</v>
      </c>
      <c r="AC808" s="20"/>
      <c r="AD808" s="20"/>
      <c r="AE808" s="20">
        <f t="shared" si="264"/>
        <v>104.8834257</v>
      </c>
      <c r="AF808" s="22" t="b">
        <f t="shared" si="4"/>
        <v>0</v>
      </c>
      <c r="AG808" s="20" t="b">
        <f t="shared" si="5"/>
        <v>0</v>
      </c>
      <c r="AH808" s="20" t="b">
        <f t="shared" si="6"/>
        <v>0</v>
      </c>
      <c r="AI808" s="20" t="b">
        <f t="shared" si="7"/>
        <v>0</v>
      </c>
      <c r="AJ808" s="20"/>
      <c r="AK808" s="20"/>
      <c r="AL808" s="20"/>
      <c r="AM808" s="20"/>
      <c r="AN808" s="20"/>
      <c r="AO808" s="20"/>
      <c r="AP808" s="20"/>
      <c r="AQ808" s="20"/>
      <c r="AR808" s="23"/>
      <c r="AS808" s="23"/>
      <c r="AT808" s="23"/>
      <c r="AU808" s="23"/>
      <c r="AV808" s="23"/>
    </row>
    <row r="809" ht="15.75" customHeight="1">
      <c r="A809" s="17" t="str">
        <f t="shared" si="1"/>
        <v>Hong Kong SAR-Asia2000</v>
      </c>
      <c r="B809" s="17" t="s">
        <v>154</v>
      </c>
      <c r="C809" s="18" t="s">
        <v>145</v>
      </c>
      <c r="D809" s="19" t="s">
        <v>76</v>
      </c>
      <c r="E809" s="17">
        <v>9.834034351E9</v>
      </c>
      <c r="F809" s="18"/>
      <c r="G809" s="18"/>
      <c r="H809" s="18">
        <v>0.095</v>
      </c>
      <c r="I809" s="20" t="str">
        <f t="array" ref="I809:J809">IFNA(VLOOKUP(A809,ENERGY!$A$2:$F$2692,{5,6},0),0)</f>
        <v/>
      </c>
      <c r="J809" s="20"/>
      <c r="K809" s="20">
        <f t="array" ref="K809:S809">VLOOKUP(A809,'HUMAN RESOURCES'!$A$2:$M$2692,{2,3,4,5,6,7,8,9,10},0)</f>
        <v>0.008</v>
      </c>
      <c r="L809" s="20"/>
      <c r="M809" s="20">
        <v>84.0</v>
      </c>
      <c r="N809" s="20">
        <v>78.0</v>
      </c>
      <c r="O809" s="20">
        <v>0.173</v>
      </c>
      <c r="P809" s="20">
        <v>0.717</v>
      </c>
      <c r="Q809" s="20">
        <v>0.11</v>
      </c>
      <c r="R809" s="20">
        <v>6665000.0</v>
      </c>
      <c r="S809" s="20">
        <v>1.0</v>
      </c>
      <c r="T809" s="20">
        <f t="array" ref="T809:U809">VLOOKUP(A809,TOURISM!$A$2:$F$2692,{3,6},0)</f>
        <v>8198000000</v>
      </c>
      <c r="U809" s="20">
        <v>1.2502E10</v>
      </c>
      <c r="V809" s="20" t="str">
        <f t="array" ref="V809:AA809">VLOOKUP(A809,BUSINESS!$A$2:$J$2692,{4,5,6,7,8,9},0)</f>
        <v/>
      </c>
      <c r="W809" s="20"/>
      <c r="X809" s="20"/>
      <c r="Y809" s="20"/>
      <c r="Z809" s="20">
        <v>0.278</v>
      </c>
      <c r="AA809" s="20">
        <v>0.797</v>
      </c>
      <c r="AB809" s="21">
        <f t="shared" si="226"/>
        <v>1475.474021</v>
      </c>
      <c r="AC809" s="20"/>
      <c r="AD809" s="20"/>
      <c r="AE809" s="20">
        <f t="shared" si="264"/>
        <v>1875.768942</v>
      </c>
      <c r="AF809" s="22" t="b">
        <f t="shared" si="4"/>
        <v>0</v>
      </c>
      <c r="AG809" s="20" t="b">
        <f t="shared" si="5"/>
        <v>0</v>
      </c>
      <c r="AH809" s="20" t="b">
        <f t="shared" si="6"/>
        <v>0</v>
      </c>
      <c r="AI809" s="20" t="b">
        <f t="shared" si="7"/>
        <v>1</v>
      </c>
      <c r="AJ809" s="20"/>
      <c r="AK809" s="20"/>
      <c r="AL809" s="20"/>
      <c r="AM809" s="20"/>
      <c r="AN809" s="20"/>
      <c r="AO809" s="20"/>
      <c r="AP809" s="20"/>
      <c r="AQ809" s="20"/>
      <c r="AR809" s="23"/>
      <c r="AS809" s="23"/>
      <c r="AT809" s="23"/>
      <c r="AU809" s="23"/>
      <c r="AV809" s="23"/>
    </row>
    <row r="810" ht="15.75" customHeight="1">
      <c r="A810" s="17" t="str">
        <f t="shared" si="1"/>
        <v>Hong Kong SAR-Asia2001</v>
      </c>
      <c r="B810" s="17" t="s">
        <v>154</v>
      </c>
      <c r="C810" s="18" t="s">
        <v>145</v>
      </c>
      <c r="D810" s="19" t="s">
        <v>77</v>
      </c>
      <c r="E810" s="17">
        <v>9.843851009E9</v>
      </c>
      <c r="F810" s="18"/>
      <c r="G810" s="18"/>
      <c r="H810" s="18">
        <v>0.051</v>
      </c>
      <c r="I810" s="20">
        <f t="array" ref="I810:J810">IFNA(VLOOKUP(A810,ENERGY!$A$2:$F$2692,{5,6},0),0)</f>
        <v>14894</v>
      </c>
      <c r="J810" s="20"/>
      <c r="K810" s="20">
        <f t="array" ref="K810:S810">VLOOKUP(A810,'HUMAN RESOURCES'!$A$2:$M$2692,{2,3,4,5,6,7,8,9,10},0)</f>
        <v>0.007</v>
      </c>
      <c r="L810" s="20"/>
      <c r="M810" s="20">
        <v>85.0</v>
      </c>
      <c r="N810" s="20">
        <v>78.0</v>
      </c>
      <c r="O810" s="20">
        <v>0.167</v>
      </c>
      <c r="P810" s="20">
        <v>0.72</v>
      </c>
      <c r="Q810" s="20">
        <v>0.112</v>
      </c>
      <c r="R810" s="20">
        <v>6714300.0</v>
      </c>
      <c r="S810" s="20">
        <v>1.0</v>
      </c>
      <c r="T810" s="20">
        <f t="array" ref="T810:U810">VLOOKUP(A810,TOURISM!$A$2:$F$2692,{3,6},0)</f>
        <v>7923000000</v>
      </c>
      <c r="U810" s="20">
        <v>1.2317E10</v>
      </c>
      <c r="V810" s="20" t="str">
        <f t="array" ref="V810:AA810">VLOOKUP(A810,BUSINESS!$A$2:$J$2692,{4,5,6,7,8,9},0)</f>
        <v/>
      </c>
      <c r="W810" s="20"/>
      <c r="X810" s="20"/>
      <c r="Y810" s="20"/>
      <c r="Z810" s="20">
        <v>0.387</v>
      </c>
      <c r="AA810" s="20">
        <v>0.838</v>
      </c>
      <c r="AB810" s="21">
        <f t="shared" si="226"/>
        <v>1466.10235</v>
      </c>
      <c r="AC810" s="20">
        <f t="shared" ref="AC810:AC814" si="269">I810/R810</f>
        <v>0.002218250599</v>
      </c>
      <c r="AD810" s="20"/>
      <c r="AE810" s="20">
        <f t="shared" si="264"/>
        <v>1834.442905</v>
      </c>
      <c r="AF810" s="22" t="b">
        <f t="shared" si="4"/>
        <v>0</v>
      </c>
      <c r="AG810" s="20" t="b">
        <f t="shared" si="5"/>
        <v>0</v>
      </c>
      <c r="AH810" s="20" t="b">
        <f t="shared" si="6"/>
        <v>0</v>
      </c>
      <c r="AI810" s="20" t="b">
        <f t="shared" si="7"/>
        <v>1</v>
      </c>
      <c r="AJ810" s="20"/>
      <c r="AK810" s="20"/>
      <c r="AL810" s="20"/>
      <c r="AM810" s="20"/>
      <c r="AN810" s="20"/>
      <c r="AO810" s="20"/>
      <c r="AP810" s="20"/>
      <c r="AQ810" s="20"/>
      <c r="AR810" s="23"/>
      <c r="AS810" s="23"/>
      <c r="AT810" s="23"/>
      <c r="AU810" s="23"/>
      <c r="AV810" s="23"/>
    </row>
    <row r="811" ht="15.75" customHeight="1">
      <c r="A811" s="17" t="str">
        <f t="shared" si="1"/>
        <v>Hong Kong SAR-Asia2002</v>
      </c>
      <c r="B811" s="17" t="s">
        <v>154</v>
      </c>
      <c r="C811" s="18" t="s">
        <v>145</v>
      </c>
      <c r="D811" s="19" t="s">
        <v>79</v>
      </c>
      <c r="E811" s="17">
        <v>9.845187817E9</v>
      </c>
      <c r="F811" s="18"/>
      <c r="G811" s="18"/>
      <c r="H811" s="18">
        <v>0.05</v>
      </c>
      <c r="I811" s="20">
        <f t="array" ref="I811:J811">IFNA(VLOOKUP(A811,ENERGY!$A$2:$F$2692,{5,6},0),0)</f>
        <v>13838</v>
      </c>
      <c r="J811" s="20">
        <v>36289.0</v>
      </c>
      <c r="K811" s="20">
        <f t="array" ref="K811:S811">VLOOKUP(A811,'HUMAN RESOURCES'!$A$2:$M$2692,{2,3,4,5,6,7,8,9,10},0)</f>
        <v>0.007</v>
      </c>
      <c r="L811" s="20"/>
      <c r="M811" s="20">
        <v>85.0</v>
      </c>
      <c r="N811" s="20">
        <v>79.0</v>
      </c>
      <c r="O811" s="20">
        <v>0.161</v>
      </c>
      <c r="P811" s="20">
        <v>0.724</v>
      </c>
      <c r="Q811" s="20">
        <v>0.115</v>
      </c>
      <c r="R811" s="20">
        <v>6744100.0</v>
      </c>
      <c r="S811" s="20">
        <v>1.0</v>
      </c>
      <c r="T811" s="20">
        <f t="array" ref="T811:U811">VLOOKUP(A811,TOURISM!$A$2:$F$2692,{3,6},0)</f>
        <v>9849000000</v>
      </c>
      <c r="U811" s="20">
        <v>1.2418E10</v>
      </c>
      <c r="V811" s="20" t="str">
        <f t="array" ref="V811:AA811">VLOOKUP(A811,BUSINESS!$A$2:$J$2692,{4,5,6,7,8,9},0)</f>
        <v/>
      </c>
      <c r="W811" s="20"/>
      <c r="X811" s="20"/>
      <c r="Y811" s="20"/>
      <c r="Z811" s="20">
        <v>0.431</v>
      </c>
      <c r="AA811" s="20">
        <v>0.925</v>
      </c>
      <c r="AB811" s="21">
        <f t="shared" si="226"/>
        <v>1459.822336</v>
      </c>
      <c r="AC811" s="20">
        <f t="shared" si="269"/>
        <v>0.002051867558</v>
      </c>
      <c r="AD811" s="20">
        <f t="shared" ref="AD811:AD814" si="270">J811/R811</f>
        <v>0.005380851411</v>
      </c>
      <c r="AE811" s="20">
        <f t="shared" si="264"/>
        <v>1841.313148</v>
      </c>
      <c r="AF811" s="22" t="b">
        <f t="shared" si="4"/>
        <v>0</v>
      </c>
      <c r="AG811" s="20" t="b">
        <f t="shared" si="5"/>
        <v>0</v>
      </c>
      <c r="AH811" s="20" t="b">
        <f t="shared" si="6"/>
        <v>0</v>
      </c>
      <c r="AI811" s="20" t="b">
        <f t="shared" si="7"/>
        <v>1</v>
      </c>
      <c r="AJ811" s="20"/>
      <c r="AK811" s="20"/>
      <c r="AL811" s="20"/>
      <c r="AM811" s="20"/>
      <c r="AN811" s="20"/>
      <c r="AO811" s="20"/>
      <c r="AP811" s="20"/>
      <c r="AQ811" s="20"/>
      <c r="AR811" s="23"/>
      <c r="AS811" s="23"/>
      <c r="AT811" s="23"/>
      <c r="AU811" s="23"/>
      <c r="AV811" s="23"/>
    </row>
    <row r="812" ht="15.75" customHeight="1">
      <c r="A812" s="17" t="str">
        <f t="shared" si="1"/>
        <v>Hong Kong SAR-Asia2003</v>
      </c>
      <c r="B812" s="17" t="s">
        <v>154</v>
      </c>
      <c r="C812" s="18" t="s">
        <v>145</v>
      </c>
      <c r="D812" s="19" t="s">
        <v>81</v>
      </c>
      <c r="E812" s="17">
        <v>9.853981624E9</v>
      </c>
      <c r="F812" s="18"/>
      <c r="G812" s="18"/>
      <c r="H812" s="18">
        <v>0.05</v>
      </c>
      <c r="I812" s="20">
        <f t="array" ref="I812:J812">IFNA(VLOOKUP(A812,ENERGY!$A$2:$F$2692,{5,6},0),0)</f>
        <v>14933</v>
      </c>
      <c r="J812" s="20">
        <v>36996.0</v>
      </c>
      <c r="K812" s="20">
        <f t="array" ref="K812:S812">VLOOKUP(A812,'HUMAN RESOURCES'!$A$2:$M$2692,{2,3,4,5,6,7,8,9,10},0)</f>
        <v>0.007</v>
      </c>
      <c r="L812" s="20"/>
      <c r="M812" s="20">
        <v>84.0</v>
      </c>
      <c r="N812" s="20">
        <v>79.0</v>
      </c>
      <c r="O812" s="20">
        <v>0.155</v>
      </c>
      <c r="P812" s="20">
        <v>0.728</v>
      </c>
      <c r="Q812" s="20">
        <v>0.117</v>
      </c>
      <c r="R812" s="20">
        <v>6730800.0</v>
      </c>
      <c r="S812" s="20">
        <v>1.0</v>
      </c>
      <c r="T812" s="20">
        <f t="array" ref="T812:U812">VLOOKUP(A812,TOURISM!$A$2:$F$2692,{3,6},0)</f>
        <v>9004000000</v>
      </c>
      <c r="U812" s="20">
        <v>1.1447E10</v>
      </c>
      <c r="V812" s="20" t="str">
        <f t="array" ref="V812:AA812">VLOOKUP(A812,BUSINESS!$A$2:$J$2692,{4,5,6,7,8,9},0)</f>
        <v/>
      </c>
      <c r="W812" s="20">
        <v>11.0</v>
      </c>
      <c r="X812" s="20"/>
      <c r="Y812" s="20"/>
      <c r="Z812" s="20">
        <v>0.522</v>
      </c>
      <c r="AA812" s="20">
        <v>1.064</v>
      </c>
      <c r="AB812" s="21">
        <f t="shared" si="226"/>
        <v>1464.013434</v>
      </c>
      <c r="AC812" s="20">
        <f t="shared" si="269"/>
        <v>0.002218607001</v>
      </c>
      <c r="AD812" s="20">
        <f t="shared" si="270"/>
        <v>0.005496523444</v>
      </c>
      <c r="AE812" s="20">
        <f t="shared" si="264"/>
        <v>1700.689368</v>
      </c>
      <c r="AF812" s="22" t="b">
        <f t="shared" si="4"/>
        <v>0</v>
      </c>
      <c r="AG812" s="20" t="b">
        <f t="shared" si="5"/>
        <v>0</v>
      </c>
      <c r="AH812" s="20" t="b">
        <f t="shared" si="6"/>
        <v>0</v>
      </c>
      <c r="AI812" s="20" t="b">
        <f t="shared" si="7"/>
        <v>1</v>
      </c>
      <c r="AJ812" s="20"/>
      <c r="AK812" s="20"/>
      <c r="AL812" s="20"/>
      <c r="AM812" s="20"/>
      <c r="AN812" s="20"/>
      <c r="AO812" s="20"/>
      <c r="AP812" s="20"/>
      <c r="AQ812" s="20"/>
      <c r="AR812" s="23"/>
      <c r="AS812" s="23"/>
      <c r="AT812" s="23"/>
      <c r="AU812" s="23"/>
      <c r="AV812" s="23"/>
    </row>
    <row r="813" ht="15.75" customHeight="1">
      <c r="A813" s="17" t="str">
        <f t="shared" si="1"/>
        <v>Hong Kong SAR-Asia2004</v>
      </c>
      <c r="B813" s="17" t="s">
        <v>154</v>
      </c>
      <c r="C813" s="18" t="s">
        <v>145</v>
      </c>
      <c r="D813" s="19" t="s">
        <v>83</v>
      </c>
      <c r="E813" s="17">
        <v>9.854042165E9</v>
      </c>
      <c r="F813" s="18"/>
      <c r="G813" s="18"/>
      <c r="H813" s="18">
        <v>0.05</v>
      </c>
      <c r="I813" s="20">
        <f t="array" ref="I813:J813">IFNA(VLOOKUP(A813,ENERGY!$A$2:$F$2692,{5,6},0),0)</f>
        <v>14139</v>
      </c>
      <c r="J813" s="20">
        <v>38573.0</v>
      </c>
      <c r="K813" s="20">
        <f t="array" ref="K813:S813">VLOOKUP(A813,'HUMAN RESOURCES'!$A$2:$M$2692,{2,3,4,5,6,7,8,9,10},0)</f>
        <v>0.007</v>
      </c>
      <c r="L813" s="20"/>
      <c r="M813" s="20">
        <v>85.0</v>
      </c>
      <c r="N813" s="20">
        <v>79.0</v>
      </c>
      <c r="O813" s="20">
        <v>0.148</v>
      </c>
      <c r="P813" s="20">
        <v>0.732</v>
      </c>
      <c r="Q813" s="20">
        <v>0.119</v>
      </c>
      <c r="R813" s="20">
        <v>6783500.0</v>
      </c>
      <c r="S813" s="20">
        <v>1.0</v>
      </c>
      <c r="T813" s="20">
        <f t="array" ref="T813:U813">VLOOKUP(A813,TOURISM!$A$2:$F$2692,{3,6},0)</f>
        <v>11874000000</v>
      </c>
      <c r="U813" s="20">
        <v>1.327E10</v>
      </c>
      <c r="V813" s="20" t="str">
        <f t="array" ref="V813:AA813">VLOOKUP(A813,BUSINESS!$A$2:$J$2692,{4,5,6,7,8,9},0)</f>
        <v/>
      </c>
      <c r="W813" s="20">
        <v>11.0</v>
      </c>
      <c r="X813" s="20"/>
      <c r="Y813" s="20"/>
      <c r="Z813" s="20">
        <v>0.564</v>
      </c>
      <c r="AA813" s="20">
        <v>1.191</v>
      </c>
      <c r="AB813" s="21">
        <f t="shared" si="226"/>
        <v>1452.648657</v>
      </c>
      <c r="AC813" s="20">
        <f t="shared" si="269"/>
        <v>0.002084322253</v>
      </c>
      <c r="AD813" s="20">
        <f t="shared" si="270"/>
        <v>0.005686297634</v>
      </c>
      <c r="AE813" s="20">
        <f t="shared" si="264"/>
        <v>1956.217292</v>
      </c>
      <c r="AF813" s="22" t="b">
        <f t="shared" si="4"/>
        <v>0</v>
      </c>
      <c r="AG813" s="20" t="b">
        <f t="shared" si="5"/>
        <v>0</v>
      </c>
      <c r="AH813" s="20" t="b">
        <f t="shared" si="6"/>
        <v>0</v>
      </c>
      <c r="AI813" s="20" t="b">
        <f t="shared" si="7"/>
        <v>1</v>
      </c>
      <c r="AJ813" s="20"/>
      <c r="AK813" s="20"/>
      <c r="AL813" s="20"/>
      <c r="AM813" s="20"/>
      <c r="AN813" s="20"/>
      <c r="AO813" s="20"/>
      <c r="AP813" s="20"/>
      <c r="AQ813" s="20"/>
      <c r="AR813" s="23"/>
      <c r="AS813" s="23"/>
      <c r="AT813" s="23"/>
      <c r="AU813" s="23"/>
      <c r="AV813" s="23"/>
    </row>
    <row r="814" ht="15.75" customHeight="1">
      <c r="A814" s="17" t="str">
        <f t="shared" si="1"/>
        <v>Hong Kong SAR-Asia2005</v>
      </c>
      <c r="B814" s="17" t="s">
        <v>154</v>
      </c>
      <c r="C814" s="18" t="s">
        <v>145</v>
      </c>
      <c r="D814" s="19" t="s">
        <v>84</v>
      </c>
      <c r="E814" s="17">
        <v>9.880703883E9</v>
      </c>
      <c r="F814" s="18"/>
      <c r="G814" s="18"/>
      <c r="H814" s="18">
        <v>0.078</v>
      </c>
      <c r="I814" s="20">
        <f t="array" ref="I814:J814">IFNA(VLOOKUP(A814,ENERGY!$A$2:$F$2692,{5,6},0),0)</f>
        <v>12808</v>
      </c>
      <c r="J814" s="20">
        <v>38415.0</v>
      </c>
      <c r="K814" s="20">
        <f t="array" ref="K814:S814">VLOOKUP(A814,'HUMAN RESOURCES'!$A$2:$M$2692,{2,3,4,5,6,7,8,9,10},0)</f>
        <v>0.008</v>
      </c>
      <c r="L814" s="20"/>
      <c r="M814" s="20">
        <v>85.0</v>
      </c>
      <c r="N814" s="20">
        <v>79.0</v>
      </c>
      <c r="O814" s="20">
        <v>0.142</v>
      </c>
      <c r="P814" s="20">
        <v>0.736</v>
      </c>
      <c r="Q814" s="20">
        <v>0.121</v>
      </c>
      <c r="R814" s="20">
        <v>6813200.0</v>
      </c>
      <c r="S814" s="20">
        <v>1.0</v>
      </c>
      <c r="T814" s="20">
        <f t="array" ref="T814:U814">VLOOKUP(A814,TOURISM!$A$2:$F$2692,{3,6},0)</f>
        <v>13588000000</v>
      </c>
      <c r="U814" s="20">
        <v>1.3305E10</v>
      </c>
      <c r="V814" s="20">
        <f t="array" ref="V814:AA814">VLOOKUP(A814,BUSINESS!$A$2:$J$2692,{4,5,6,7,8,9},0)</f>
        <v>0.241</v>
      </c>
      <c r="W814" s="20">
        <v>11.0</v>
      </c>
      <c r="X814" s="20"/>
      <c r="Y814" s="20">
        <v>80.0</v>
      </c>
      <c r="Z814" s="20">
        <v>0.569</v>
      </c>
      <c r="AA814" s="20">
        <v>1.239</v>
      </c>
      <c r="AB814" s="21">
        <f t="shared" si="226"/>
        <v>1450.229537</v>
      </c>
      <c r="AC814" s="20">
        <f t="shared" si="269"/>
        <v>0.001879880232</v>
      </c>
      <c r="AD814" s="20">
        <f t="shared" si="270"/>
        <v>0.005638319732</v>
      </c>
      <c r="AE814" s="20">
        <f t="shared" si="264"/>
        <v>1952.826865</v>
      </c>
      <c r="AF814" s="22" t="b">
        <f t="shared" si="4"/>
        <v>0</v>
      </c>
      <c r="AG814" s="20" t="b">
        <f t="shared" si="5"/>
        <v>0</v>
      </c>
      <c r="AH814" s="20" t="b">
        <f t="shared" si="6"/>
        <v>0</v>
      </c>
      <c r="AI814" s="20" t="b">
        <f t="shared" si="7"/>
        <v>1</v>
      </c>
      <c r="AJ814" s="20"/>
      <c r="AK814" s="20"/>
      <c r="AL814" s="20"/>
      <c r="AM814" s="20"/>
      <c r="AN814" s="20"/>
      <c r="AO814" s="20"/>
      <c r="AP814" s="20"/>
      <c r="AQ814" s="20"/>
      <c r="AR814" s="23"/>
      <c r="AS814" s="23"/>
      <c r="AT814" s="23"/>
      <c r="AU814" s="23"/>
      <c r="AV814" s="23"/>
    </row>
    <row r="815" ht="15.75" customHeight="1">
      <c r="A815" s="17" t="str">
        <f t="shared" si="1"/>
        <v>Hong Kong SAR-Asia2006</v>
      </c>
      <c r="B815" s="17" t="s">
        <v>154</v>
      </c>
      <c r="C815" s="18" t="s">
        <v>145</v>
      </c>
      <c r="D815" s="19" t="s">
        <v>85</v>
      </c>
      <c r="E815" s="17">
        <v>9.891003405E9</v>
      </c>
      <c r="F815" s="18"/>
      <c r="G815" s="18"/>
      <c r="H815" s="18">
        <v>0.078</v>
      </c>
      <c r="I815" s="20">
        <f t="array" ref="I815:J815">IFNA(VLOOKUP(A815,ENERGY!$A$2:$F$2692,{5,6},0),0)</f>
        <v>0</v>
      </c>
      <c r="J815" s="20">
        <v>0.0</v>
      </c>
      <c r="K815" s="20">
        <f t="array" ref="K815:S815">VLOOKUP(A815,'HUMAN RESOURCES'!$A$2:$M$2692,{2,3,4,5,6,7,8,9,10},0)</f>
        <v>0.01</v>
      </c>
      <c r="L815" s="20"/>
      <c r="M815" s="20">
        <v>86.0</v>
      </c>
      <c r="N815" s="20">
        <v>79.0</v>
      </c>
      <c r="O815" s="20">
        <v>0.137</v>
      </c>
      <c r="P815" s="20">
        <v>0.74</v>
      </c>
      <c r="Q815" s="20">
        <v>0.123</v>
      </c>
      <c r="R815" s="20">
        <v>6857100.0</v>
      </c>
      <c r="S815" s="20">
        <v>1.0</v>
      </c>
      <c r="T815" s="20">
        <f t="array" ref="T815:U815">VLOOKUP(A815,TOURISM!$A$2:$F$2692,{3,6},0)</f>
        <v>15541000000</v>
      </c>
      <c r="U815" s="20">
        <v>1.4044E10</v>
      </c>
      <c r="V815" s="20">
        <f t="array" ref="V815:AA815">VLOOKUP(A815,BUSINESS!$A$2:$J$2692,{4,5,6,7,8,9},0)</f>
        <v>0.241</v>
      </c>
      <c r="W815" s="20">
        <v>11.0</v>
      </c>
      <c r="X815" s="20"/>
      <c r="Y815" s="20">
        <v>80.0</v>
      </c>
      <c r="Z815" s="20">
        <v>0.608</v>
      </c>
      <c r="AA815" s="20">
        <v>1.367</v>
      </c>
      <c r="AB815" s="21">
        <f t="shared" si="226"/>
        <v>1442.447012</v>
      </c>
      <c r="AC815" s="20"/>
      <c r="AD815" s="20"/>
      <c r="AE815" s="20">
        <f t="shared" si="264"/>
        <v>2048.096134</v>
      </c>
      <c r="AF815" s="22" t="b">
        <f t="shared" si="4"/>
        <v>0</v>
      </c>
      <c r="AG815" s="20" t="b">
        <f t="shared" si="5"/>
        <v>0</v>
      </c>
      <c r="AH815" s="20" t="b">
        <f t="shared" si="6"/>
        <v>0</v>
      </c>
      <c r="AI815" s="20" t="b">
        <f t="shared" si="7"/>
        <v>1</v>
      </c>
      <c r="AJ815" s="20"/>
      <c r="AK815" s="20"/>
      <c r="AL815" s="20"/>
      <c r="AM815" s="20"/>
      <c r="AN815" s="20"/>
      <c r="AO815" s="20"/>
      <c r="AP815" s="20"/>
      <c r="AQ815" s="20"/>
      <c r="AR815" s="23"/>
      <c r="AS815" s="23"/>
      <c r="AT815" s="23"/>
      <c r="AU815" s="23"/>
      <c r="AV815" s="23"/>
    </row>
    <row r="816" ht="15.75" customHeight="1">
      <c r="A816" s="17" t="str">
        <f t="shared" si="1"/>
        <v>Hong Kong SAR-Asia2007</v>
      </c>
      <c r="B816" s="17" t="s">
        <v>154</v>
      </c>
      <c r="C816" s="18" t="s">
        <v>145</v>
      </c>
      <c r="D816" s="19" t="s">
        <v>86</v>
      </c>
      <c r="E816" s="17">
        <v>9.898547558E9</v>
      </c>
      <c r="F816" s="18"/>
      <c r="G816" s="18"/>
      <c r="H816" s="18">
        <v>0.068</v>
      </c>
      <c r="I816" s="20">
        <f t="array" ref="I816:J816">IFNA(VLOOKUP(A816,ENERGY!$A$2:$F$2692,{5,6},0),0)</f>
        <v>14338</v>
      </c>
      <c r="J816" s="20">
        <v>39963.0</v>
      </c>
      <c r="K816" s="20">
        <f t="array" ref="K816:S816">VLOOKUP(A816,'HUMAN RESOURCES'!$A$2:$M$2692,{2,3,4,5,6,7,8,9,10},0)</f>
        <v>0.01</v>
      </c>
      <c r="L816" s="20"/>
      <c r="M816" s="20">
        <v>85.0</v>
      </c>
      <c r="N816" s="20">
        <v>79.0</v>
      </c>
      <c r="O816" s="20">
        <v>0.132</v>
      </c>
      <c r="P816" s="20">
        <v>0.744</v>
      </c>
      <c r="Q816" s="20">
        <v>0.124</v>
      </c>
      <c r="R816" s="20">
        <v>6916300.0</v>
      </c>
      <c r="S816" s="20">
        <v>1.0</v>
      </c>
      <c r="T816" s="20">
        <f t="array" ref="T816:U816">VLOOKUP(A816,TOURISM!$A$2:$F$2692,{3,6},0)</f>
        <v>18237000000</v>
      </c>
      <c r="U816" s="20">
        <v>1.5042E10</v>
      </c>
      <c r="V816" s="20">
        <f t="array" ref="V816:AA816">VLOOKUP(A816,BUSINESS!$A$2:$J$2692,{4,5,6,7,8,9},0)</f>
        <v>0.241</v>
      </c>
      <c r="W816" s="20">
        <v>11.0</v>
      </c>
      <c r="X816" s="20"/>
      <c r="Y816" s="20">
        <v>80.0</v>
      </c>
      <c r="Z816" s="20">
        <v>0.648</v>
      </c>
      <c r="AA816" s="20">
        <v>1.55</v>
      </c>
      <c r="AB816" s="21">
        <f t="shared" si="226"/>
        <v>1431.19118</v>
      </c>
      <c r="AC816" s="20">
        <f t="shared" ref="AC816:AC817" si="271">I816/R816</f>
        <v>0.002073073753</v>
      </c>
      <c r="AD816" s="20">
        <f t="shared" ref="AD816:AD817" si="272">J816/R816</f>
        <v>0.005778089441</v>
      </c>
      <c r="AE816" s="20">
        <f t="shared" si="264"/>
        <v>2174.862282</v>
      </c>
      <c r="AF816" s="22" t="b">
        <f t="shared" si="4"/>
        <v>0</v>
      </c>
      <c r="AG816" s="20" t="b">
        <f t="shared" si="5"/>
        <v>0</v>
      </c>
      <c r="AH816" s="20" t="b">
        <f t="shared" si="6"/>
        <v>0</v>
      </c>
      <c r="AI816" s="20" t="b">
        <f t="shared" si="7"/>
        <v>1</v>
      </c>
      <c r="AJ816" s="20"/>
      <c r="AK816" s="20"/>
      <c r="AL816" s="20"/>
      <c r="AM816" s="20"/>
      <c r="AN816" s="20"/>
      <c r="AO816" s="20"/>
      <c r="AP816" s="20"/>
      <c r="AQ816" s="20"/>
      <c r="AR816" s="23"/>
      <c r="AS816" s="23"/>
      <c r="AT816" s="23"/>
      <c r="AU816" s="23"/>
      <c r="AV816" s="23"/>
    </row>
    <row r="817" ht="15.75" customHeight="1">
      <c r="A817" s="17" t="str">
        <f t="shared" si="1"/>
        <v>Hong Kong SAR-Asia2008</v>
      </c>
      <c r="B817" s="17" t="s">
        <v>154</v>
      </c>
      <c r="C817" s="18" t="s">
        <v>145</v>
      </c>
      <c r="D817" s="19" t="s">
        <v>87</v>
      </c>
      <c r="E817" s="17">
        <v>9.931223496E9</v>
      </c>
      <c r="F817" s="18"/>
      <c r="G817" s="18"/>
      <c r="H817" s="18">
        <v>0.05</v>
      </c>
      <c r="I817" s="20">
        <f t="array" ref="I817:J817">IFNA(VLOOKUP(A817,ENERGY!$A$2:$F$2692,{5,6},0),0)</f>
        <v>12664</v>
      </c>
      <c r="J817" s="20">
        <v>40546.0</v>
      </c>
      <c r="K817" s="20">
        <f t="array" ref="K817:S817">VLOOKUP(A817,'HUMAN RESOURCES'!$A$2:$M$2692,{2,3,4,5,6,7,8,9,10},0)</f>
        <v>0.011</v>
      </c>
      <c r="L817" s="20"/>
      <c r="M817" s="20">
        <v>86.0</v>
      </c>
      <c r="N817" s="20">
        <v>79.0</v>
      </c>
      <c r="O817" s="20">
        <v>0.128</v>
      </c>
      <c r="P817" s="20">
        <v>0.747</v>
      </c>
      <c r="Q817" s="20">
        <v>0.125</v>
      </c>
      <c r="R817" s="20">
        <v>6957800.0</v>
      </c>
      <c r="S817" s="20">
        <v>1.0</v>
      </c>
      <c r="T817" s="20">
        <f t="array" ref="T817:U817">VLOOKUP(A817,TOURISM!$A$2:$F$2692,{3,6},0)</f>
        <v>20236000000</v>
      </c>
      <c r="U817" s="20">
        <v>1.6095E10</v>
      </c>
      <c r="V817" s="20">
        <f t="array" ref="V817:AA817">VLOOKUP(A817,BUSINESS!$A$2:$J$2692,{4,5,6,7,8,9},0)</f>
        <v>0.241</v>
      </c>
      <c r="W817" s="20">
        <v>11.0</v>
      </c>
      <c r="X817" s="20"/>
      <c r="Y817" s="20">
        <v>80.0</v>
      </c>
      <c r="Z817" s="20">
        <v>0.667</v>
      </c>
      <c r="AA817" s="20">
        <v>1.662</v>
      </c>
      <c r="AB817" s="21">
        <f t="shared" si="226"/>
        <v>1427.351102</v>
      </c>
      <c r="AC817" s="20">
        <f t="shared" si="271"/>
        <v>0.001820115554</v>
      </c>
      <c r="AD817" s="20">
        <f t="shared" si="272"/>
        <v>0.005827416712</v>
      </c>
      <c r="AE817" s="20">
        <f t="shared" si="264"/>
        <v>2313.231194</v>
      </c>
      <c r="AF817" s="22" t="b">
        <f t="shared" si="4"/>
        <v>0</v>
      </c>
      <c r="AG817" s="20" t="b">
        <f t="shared" si="5"/>
        <v>0</v>
      </c>
      <c r="AH817" s="20" t="b">
        <f t="shared" si="6"/>
        <v>0</v>
      </c>
      <c r="AI817" s="20" t="b">
        <f t="shared" si="7"/>
        <v>1</v>
      </c>
      <c r="AJ817" s="20"/>
      <c r="AK817" s="20"/>
      <c r="AL817" s="20"/>
      <c r="AM817" s="20"/>
      <c r="AN817" s="20"/>
      <c r="AO817" s="20"/>
      <c r="AP817" s="20"/>
      <c r="AQ817" s="20"/>
      <c r="AR817" s="23"/>
      <c r="AS817" s="23"/>
      <c r="AT817" s="23"/>
      <c r="AU817" s="23"/>
      <c r="AV817" s="23"/>
    </row>
    <row r="818" ht="15.75" customHeight="1">
      <c r="A818" s="17" t="str">
        <f t="shared" si="1"/>
        <v>Hong Kong SAR-Asia2009</v>
      </c>
      <c r="B818" s="17" t="s">
        <v>154</v>
      </c>
      <c r="C818" s="18" t="s">
        <v>145</v>
      </c>
      <c r="D818" s="19" t="s">
        <v>88</v>
      </c>
      <c r="E818" s="17">
        <v>9.942597753E9</v>
      </c>
      <c r="F818" s="18"/>
      <c r="G818" s="18"/>
      <c r="H818" s="18">
        <v>0.05</v>
      </c>
      <c r="I818" s="20">
        <f t="array" ref="I818:J818">IFNA(VLOOKUP(A818,ENERGY!$A$2:$F$2692,{5,6},0),0)</f>
        <v>0</v>
      </c>
      <c r="J818" s="20">
        <v>0.0</v>
      </c>
      <c r="K818" s="20">
        <f t="array" ref="K818:S818">VLOOKUP(A818,'HUMAN RESOURCES'!$A$2:$M$2692,{2,3,4,5,6,7,8,9,10},0)</f>
        <v>0.012</v>
      </c>
      <c r="L818" s="20"/>
      <c r="M818" s="20">
        <v>86.0</v>
      </c>
      <c r="N818" s="20">
        <v>80.0</v>
      </c>
      <c r="O818" s="20">
        <v>0.124</v>
      </c>
      <c r="P818" s="20">
        <v>0.749</v>
      </c>
      <c r="Q818" s="20">
        <v>0.127</v>
      </c>
      <c r="R818" s="20">
        <v>6972800.0</v>
      </c>
      <c r="S818" s="20">
        <v>1.0</v>
      </c>
      <c r="T818" s="20">
        <f t="array" ref="T818:U818">VLOOKUP(A818,TOURISM!$A$2:$F$2692,{3,6},0)</f>
        <v>20291000000</v>
      </c>
      <c r="U818" s="20">
        <v>1.5669E10</v>
      </c>
      <c r="V818" s="20">
        <f t="array" ref="V818:AA818">VLOOKUP(A818,BUSINESS!$A$2:$J$2692,{4,5,6,7,8,9},0)</f>
        <v>0.23</v>
      </c>
      <c r="W818" s="20">
        <v>6.0</v>
      </c>
      <c r="X818" s="20"/>
      <c r="Y818" s="20">
        <v>80.0</v>
      </c>
      <c r="Z818" s="20">
        <v>0.694</v>
      </c>
      <c r="AA818" s="20">
        <v>1.798</v>
      </c>
      <c r="AB818" s="21">
        <f t="shared" si="226"/>
        <v>1425.911793</v>
      </c>
      <c r="AC818" s="20"/>
      <c r="AD818" s="20"/>
      <c r="AE818" s="20">
        <f t="shared" si="264"/>
        <v>2247.160395</v>
      </c>
      <c r="AF818" s="22" t="b">
        <f t="shared" si="4"/>
        <v>0</v>
      </c>
      <c r="AG818" s="20" t="b">
        <f t="shared" si="5"/>
        <v>0</v>
      </c>
      <c r="AH818" s="20" t="b">
        <f t="shared" si="6"/>
        <v>0</v>
      </c>
      <c r="AI818" s="20" t="b">
        <f t="shared" si="7"/>
        <v>1</v>
      </c>
      <c r="AJ818" s="20"/>
      <c r="AK818" s="20"/>
      <c r="AL818" s="20"/>
      <c r="AM818" s="20"/>
      <c r="AN818" s="20"/>
      <c r="AO818" s="20"/>
      <c r="AP818" s="20"/>
      <c r="AQ818" s="20"/>
      <c r="AR818" s="23"/>
      <c r="AS818" s="23"/>
      <c r="AT818" s="23"/>
      <c r="AU818" s="23"/>
      <c r="AV818" s="23"/>
    </row>
    <row r="819" ht="15.75" customHeight="1">
      <c r="A819" s="17" t="str">
        <f t="shared" si="1"/>
        <v>Hong Kong SAR-Asia2010</v>
      </c>
      <c r="B819" s="17" t="s">
        <v>154</v>
      </c>
      <c r="C819" s="18" t="s">
        <v>145</v>
      </c>
      <c r="D819" s="19" t="s">
        <v>89</v>
      </c>
      <c r="E819" s="17">
        <v>9.94557103E9</v>
      </c>
      <c r="F819" s="18"/>
      <c r="G819" s="18"/>
      <c r="H819" s="18">
        <v>0.05</v>
      </c>
      <c r="I819" s="20">
        <f t="array" ref="I819:J819">IFNA(VLOOKUP(A819,ENERGY!$A$2:$F$2692,{5,6},0),0)</f>
        <v>13608</v>
      </c>
      <c r="J819" s="20">
        <v>40066.0</v>
      </c>
      <c r="K819" s="20">
        <f t="array" ref="K819:S819">VLOOKUP(A819,'HUMAN RESOURCES'!$A$2:$M$2692,{2,3,4,5,6,7,8,9,10},0)</f>
        <v>0.013</v>
      </c>
      <c r="L819" s="20"/>
      <c r="M819" s="20">
        <v>86.0</v>
      </c>
      <c r="N819" s="20">
        <v>80.0</v>
      </c>
      <c r="O819" s="20">
        <v>0.121</v>
      </c>
      <c r="P819" s="20">
        <v>0.75</v>
      </c>
      <c r="Q819" s="20">
        <v>0.129</v>
      </c>
      <c r="R819" s="20">
        <v>7024200.0</v>
      </c>
      <c r="S819" s="20">
        <v>1.0</v>
      </c>
      <c r="T819" s="20">
        <f t="array" ref="T819:U819">VLOOKUP(A819,TOURISM!$A$2:$F$2692,{3,6},0)</f>
        <v>27208000000</v>
      </c>
      <c r="U819" s="20">
        <v>1.7503E10</v>
      </c>
      <c r="V819" s="20">
        <f t="array" ref="V819:AA819">VLOOKUP(A819,BUSINESS!$A$2:$J$2692,{4,5,6,7,8,9},0)</f>
        <v>0.23</v>
      </c>
      <c r="W819" s="20">
        <v>6.0</v>
      </c>
      <c r="X819" s="20"/>
      <c r="Y819" s="20">
        <v>80.0</v>
      </c>
      <c r="Z819" s="20">
        <v>0.72</v>
      </c>
      <c r="AA819" s="20">
        <v>1.957</v>
      </c>
      <c r="AB819" s="21">
        <f t="shared" si="226"/>
        <v>1415.90089</v>
      </c>
      <c r="AC819" s="20">
        <f t="shared" ref="AC819:AC820" si="273">I819/R819</f>
        <v>0.001937302469</v>
      </c>
      <c r="AD819" s="20">
        <f t="shared" ref="AD819:AD820" si="274">J819/R819</f>
        <v>0.005703994761</v>
      </c>
      <c r="AE819" s="20">
        <f t="shared" si="264"/>
        <v>2491.814014</v>
      </c>
      <c r="AF819" s="22" t="b">
        <f t="shared" si="4"/>
        <v>0</v>
      </c>
      <c r="AG819" s="20" t="b">
        <f t="shared" si="5"/>
        <v>0</v>
      </c>
      <c r="AH819" s="20" t="b">
        <f t="shared" si="6"/>
        <v>0</v>
      </c>
      <c r="AI819" s="20" t="b">
        <f t="shared" si="7"/>
        <v>1</v>
      </c>
      <c r="AJ819" s="20"/>
      <c r="AK819" s="20"/>
      <c r="AL819" s="20"/>
      <c r="AM819" s="20"/>
      <c r="AN819" s="20"/>
      <c r="AO819" s="20"/>
      <c r="AP819" s="20"/>
      <c r="AQ819" s="20"/>
      <c r="AR819" s="23"/>
      <c r="AS819" s="23"/>
      <c r="AT819" s="23"/>
      <c r="AU819" s="23"/>
      <c r="AV819" s="23"/>
    </row>
    <row r="820" ht="15.75" customHeight="1">
      <c r="A820" s="17" t="str">
        <f t="shared" si="1"/>
        <v>Hong Kong SAR-Asia2011</v>
      </c>
      <c r="B820" s="17" t="s">
        <v>154</v>
      </c>
      <c r="C820" s="18" t="s">
        <v>145</v>
      </c>
      <c r="D820" s="19" t="s">
        <v>90</v>
      </c>
      <c r="E820" s="17">
        <v>9.95821788E9</v>
      </c>
      <c r="F820" s="18"/>
      <c r="G820" s="18"/>
      <c r="H820" s="18">
        <v>0.05</v>
      </c>
      <c r="I820" s="20">
        <f t="array" ref="I820:J820">IFNA(VLOOKUP(A820,ENERGY!$A$2:$F$2692,{5,6},0),0)</f>
        <v>13330</v>
      </c>
      <c r="J820" s="20">
        <v>38555.0</v>
      </c>
      <c r="K820" s="20">
        <f t="array" ref="K820:S820">VLOOKUP(A820,'HUMAN RESOURCES'!$A$2:$M$2692,{2,3,4,5,6,7,8,9,10},0)</f>
        <v>0.014</v>
      </c>
      <c r="L820" s="20"/>
      <c r="M820" s="20">
        <v>87.0</v>
      </c>
      <c r="N820" s="20">
        <v>80.0</v>
      </c>
      <c r="O820" s="20">
        <v>0.119</v>
      </c>
      <c r="P820" s="20">
        <v>0.749</v>
      </c>
      <c r="Q820" s="20">
        <v>0.132</v>
      </c>
      <c r="R820" s="20">
        <v>7071600.0</v>
      </c>
      <c r="S820" s="20">
        <v>1.0</v>
      </c>
      <c r="T820" s="20">
        <f t="array" ref="T820:U820">VLOOKUP(A820,TOURISM!$A$2:$F$2692,{3,6},0)</f>
        <v>33169000000</v>
      </c>
      <c r="U820" s="20">
        <v>1.9172E10</v>
      </c>
      <c r="V820" s="20">
        <f t="array" ref="V820:AA820">VLOOKUP(A820,BUSINESS!$A$2:$J$2692,{4,5,6,7,8,9},0)</f>
        <v>0.23</v>
      </c>
      <c r="W820" s="20">
        <v>3.0</v>
      </c>
      <c r="X820" s="20"/>
      <c r="Y820" s="20">
        <v>80.0</v>
      </c>
      <c r="Z820" s="20">
        <v>0.722</v>
      </c>
      <c r="AA820" s="20">
        <v>2.155</v>
      </c>
      <c r="AB820" s="21">
        <f t="shared" si="226"/>
        <v>1408.198693</v>
      </c>
      <c r="AC820" s="20">
        <f t="shared" si="273"/>
        <v>0.001885004808</v>
      </c>
      <c r="AD820" s="20">
        <f t="shared" si="274"/>
        <v>0.00545209005</v>
      </c>
      <c r="AE820" s="20">
        <f t="shared" si="264"/>
        <v>2711.126195</v>
      </c>
      <c r="AF820" s="22" t="b">
        <f t="shared" si="4"/>
        <v>0</v>
      </c>
      <c r="AG820" s="20" t="b">
        <f t="shared" si="5"/>
        <v>0</v>
      </c>
      <c r="AH820" s="20" t="b">
        <f t="shared" si="6"/>
        <v>0</v>
      </c>
      <c r="AI820" s="20" t="b">
        <f t="shared" si="7"/>
        <v>1</v>
      </c>
      <c r="AJ820" s="20"/>
      <c r="AK820" s="20"/>
      <c r="AL820" s="20"/>
      <c r="AM820" s="20"/>
      <c r="AN820" s="20"/>
      <c r="AO820" s="20"/>
      <c r="AP820" s="20"/>
      <c r="AQ820" s="20"/>
      <c r="AR820" s="23"/>
      <c r="AS820" s="23"/>
      <c r="AT820" s="23"/>
      <c r="AU820" s="23"/>
      <c r="AV820" s="23"/>
    </row>
    <row r="821" ht="15.75" customHeight="1">
      <c r="A821" s="17" t="str">
        <f t="shared" si="1"/>
        <v>Hong Kong SAR-Asia2012</v>
      </c>
      <c r="B821" s="17" t="s">
        <v>154</v>
      </c>
      <c r="C821" s="18" t="s">
        <v>145</v>
      </c>
      <c r="D821" s="19" t="s">
        <v>91</v>
      </c>
      <c r="E821" s="17">
        <v>1.0022840635E10</v>
      </c>
      <c r="F821" s="18"/>
      <c r="G821" s="18"/>
      <c r="H821" s="18">
        <v>0.05</v>
      </c>
      <c r="I821" s="20">
        <f t="array" ref="I821:J821">IFNA(VLOOKUP(A821,ENERGY!$A$2:$F$2692,{5,6},0),0)</f>
        <v>0</v>
      </c>
      <c r="J821" s="20">
        <v>0.0</v>
      </c>
      <c r="K821" s="20">
        <f t="array" ref="K821:S821">VLOOKUP(A821,'HUMAN RESOURCES'!$A$2:$M$2692,{2,3,4,5,6,7,8,9,10},0)</f>
        <v>0.013</v>
      </c>
      <c r="L821" s="20"/>
      <c r="M821" s="20">
        <v>86.0</v>
      </c>
      <c r="N821" s="20">
        <v>81.0</v>
      </c>
      <c r="O821" s="20">
        <v>0.118</v>
      </c>
      <c r="P821" s="20">
        <v>0.747</v>
      </c>
      <c r="Q821" s="20">
        <v>0.136</v>
      </c>
      <c r="R821" s="20">
        <v>7154600.0</v>
      </c>
      <c r="S821" s="20">
        <v>1.0</v>
      </c>
      <c r="T821" s="20">
        <f t="array" ref="T821:U821">VLOOKUP(A821,TOURISM!$A$2:$F$2692,{3,6},0)</f>
        <v>38021000000</v>
      </c>
      <c r="U821" s="20">
        <v>2.0246E10</v>
      </c>
      <c r="V821" s="20">
        <f t="array" ref="V821:AA821">VLOOKUP(A821,BUSINESS!$A$2:$J$2692,{4,5,6,7,8,9},0)</f>
        <v>0.23</v>
      </c>
      <c r="W821" s="20">
        <v>3.0</v>
      </c>
      <c r="X821" s="20">
        <v>2.0</v>
      </c>
      <c r="Y821" s="20">
        <v>78.0</v>
      </c>
      <c r="Z821" s="20">
        <v>0.729</v>
      </c>
      <c r="AA821" s="20">
        <v>2.292</v>
      </c>
      <c r="AB821" s="21">
        <f t="shared" si="226"/>
        <v>1400.894618</v>
      </c>
      <c r="AC821" s="20"/>
      <c r="AD821" s="20"/>
      <c r="AE821" s="20">
        <f t="shared" si="264"/>
        <v>2829.787829</v>
      </c>
      <c r="AF821" s="22" t="b">
        <f t="shared" si="4"/>
        <v>0</v>
      </c>
      <c r="AG821" s="20" t="b">
        <f t="shared" si="5"/>
        <v>0</v>
      </c>
      <c r="AH821" s="20" t="b">
        <f t="shared" si="6"/>
        <v>0</v>
      </c>
      <c r="AI821" s="20" t="b">
        <f t="shared" si="7"/>
        <v>1</v>
      </c>
      <c r="AJ821" s="20"/>
      <c r="AK821" s="20"/>
      <c r="AL821" s="20"/>
      <c r="AM821" s="20"/>
      <c r="AN821" s="20"/>
      <c r="AO821" s="20"/>
      <c r="AP821" s="20"/>
      <c r="AQ821" s="20"/>
      <c r="AR821" s="23"/>
      <c r="AS821" s="23"/>
      <c r="AT821" s="23"/>
      <c r="AU821" s="23"/>
      <c r="AV821" s="23"/>
    </row>
    <row r="822" ht="15.75" customHeight="1">
      <c r="A822" s="17" t="str">
        <f t="shared" si="1"/>
        <v>India-Asia2000</v>
      </c>
      <c r="B822" s="17" t="s">
        <v>155</v>
      </c>
      <c r="C822" s="18" t="s">
        <v>145</v>
      </c>
      <c r="D822" s="19" t="s">
        <v>76</v>
      </c>
      <c r="E822" s="17">
        <v>1.0644973606E10</v>
      </c>
      <c r="F822" s="18">
        <v>0.043</v>
      </c>
      <c r="G822" s="18">
        <v>20.0</v>
      </c>
      <c r="H822" s="18">
        <v>0.123</v>
      </c>
      <c r="I822" s="20" t="str">
        <f t="array" ref="I822:J822">IFNA(VLOOKUP(A822,ENERGY!$A$2:$F$2692,{5,6},0),0)</f>
        <v/>
      </c>
      <c r="J822" s="20"/>
      <c r="K822" s="20">
        <f t="array" ref="K822:S822">VLOOKUP(A822,'HUMAN RESOURCES'!$A$2:$M$2692,{2,3,4,5,6,7,8,9,10},0)</f>
        <v>0.026</v>
      </c>
      <c r="L822" s="20">
        <v>0.067</v>
      </c>
      <c r="M822" s="20">
        <v>63.0</v>
      </c>
      <c r="N822" s="20">
        <v>61.0</v>
      </c>
      <c r="O822" s="20">
        <v>0.342</v>
      </c>
      <c r="P822" s="20">
        <v>0.614</v>
      </c>
      <c r="Q822" s="20">
        <v>0.044</v>
      </c>
      <c r="R822" s="20">
        <v>1.042261758E9</v>
      </c>
      <c r="S822" s="20">
        <v>0.277</v>
      </c>
      <c r="T822" s="20">
        <f t="array" ref="T822:U822">VLOOKUP(A822,TOURISM!$A$2:$F$2692,{3,6},0)</f>
        <v>3598000000</v>
      </c>
      <c r="U822" s="20">
        <v>3.686E9</v>
      </c>
      <c r="V822" s="20" t="str">
        <f t="array" ref="V822:AA822">VLOOKUP(A822,BUSINESS!$A$2:$J$2692,{4,5,6,7,8,9},0)</f>
        <v/>
      </c>
      <c r="W822" s="20"/>
      <c r="X822" s="20"/>
      <c r="Y822" s="20"/>
      <c r="Z822" s="20">
        <v>0.005</v>
      </c>
      <c r="AA822" s="20">
        <v>0.003</v>
      </c>
      <c r="AB822" s="21">
        <f t="shared" si="226"/>
        <v>10.21333991</v>
      </c>
      <c r="AC822" s="20"/>
      <c r="AD822" s="20"/>
      <c r="AE822" s="20">
        <f t="shared" si="264"/>
        <v>3.536539618</v>
      </c>
      <c r="AF822" s="22" t="b">
        <f t="shared" si="4"/>
        <v>0</v>
      </c>
      <c r="AG822" s="20" t="b">
        <f t="shared" si="5"/>
        <v>0</v>
      </c>
      <c r="AH822" s="20" t="b">
        <f t="shared" si="6"/>
        <v>0</v>
      </c>
      <c r="AI822" s="20" t="b">
        <f t="shared" si="7"/>
        <v>0</v>
      </c>
      <c r="AJ822" s="20"/>
      <c r="AK822" s="20"/>
      <c r="AL822" s="20"/>
      <c r="AM822" s="20"/>
      <c r="AN822" s="20"/>
      <c r="AO822" s="20"/>
      <c r="AP822" s="20"/>
      <c r="AQ822" s="20"/>
      <c r="AR822" s="23"/>
      <c r="AS822" s="23"/>
      <c r="AT822" s="23"/>
      <c r="AU822" s="23"/>
      <c r="AV822" s="23"/>
    </row>
    <row r="823" ht="15.75" customHeight="1">
      <c r="A823" s="17" t="str">
        <f t="shared" si="1"/>
        <v>India-Asia2001</v>
      </c>
      <c r="B823" s="17" t="s">
        <v>155</v>
      </c>
      <c r="C823" s="18" t="s">
        <v>145</v>
      </c>
      <c r="D823" s="19" t="s">
        <v>77</v>
      </c>
      <c r="E823" s="17">
        <v>1.064754567E10</v>
      </c>
      <c r="F823" s="18">
        <v>0.045</v>
      </c>
      <c r="G823" s="18">
        <v>21.0</v>
      </c>
      <c r="H823" s="18">
        <v>0.121</v>
      </c>
      <c r="I823" s="20">
        <f t="array" ref="I823:J823">IFNA(VLOOKUP(A823,ENERGY!$A$2:$F$2692,{5,6},0),0)</f>
        <v>749447</v>
      </c>
      <c r="J823" s="20"/>
      <c r="K823" s="20">
        <f t="array" ref="K823:S823">VLOOKUP(A823,'HUMAN RESOURCES'!$A$2:$M$2692,{2,3,4,5,6,7,8,9,10},0)</f>
        <v>0.025</v>
      </c>
      <c r="L823" s="20">
        <v>0.064</v>
      </c>
      <c r="M823" s="20">
        <v>64.0</v>
      </c>
      <c r="N823" s="20">
        <v>61.0</v>
      </c>
      <c r="O823" s="20">
        <v>0.338</v>
      </c>
      <c r="P823" s="20">
        <v>0.617</v>
      </c>
      <c r="Q823" s="20">
        <v>0.044</v>
      </c>
      <c r="R823" s="20">
        <v>1.059500888E9</v>
      </c>
      <c r="S823" s="20">
        <v>0.279</v>
      </c>
      <c r="T823" s="20">
        <f t="array" ref="T823:U823">VLOOKUP(A823,TOURISM!$A$2:$F$2692,{3,6},0)</f>
        <v>3342000000</v>
      </c>
      <c r="U823" s="20">
        <v>4.367E9</v>
      </c>
      <c r="V823" s="20" t="str">
        <f t="array" ref="V823:AA823">VLOOKUP(A823,BUSINESS!$A$2:$J$2692,{4,5,6,7,8,9},0)</f>
        <v/>
      </c>
      <c r="W823" s="20"/>
      <c r="X823" s="20"/>
      <c r="Y823" s="20"/>
      <c r="Z823" s="20">
        <v>0.007</v>
      </c>
      <c r="AA823" s="20">
        <v>0.006</v>
      </c>
      <c r="AB823" s="21">
        <f t="shared" si="226"/>
        <v>10.04958636</v>
      </c>
      <c r="AC823" s="20">
        <f t="shared" ref="AC823:AC827" si="275">I823/R823</f>
        <v>0.0007073585388</v>
      </c>
      <c r="AD823" s="20"/>
      <c r="AE823" s="20">
        <f t="shared" si="264"/>
        <v>4.12175209</v>
      </c>
      <c r="AF823" s="22" t="b">
        <f t="shared" si="4"/>
        <v>0</v>
      </c>
      <c r="AG823" s="20" t="b">
        <f t="shared" si="5"/>
        <v>0</v>
      </c>
      <c r="AH823" s="20" t="b">
        <f t="shared" si="6"/>
        <v>0</v>
      </c>
      <c r="AI823" s="20" t="b">
        <f t="shared" si="7"/>
        <v>0</v>
      </c>
      <c r="AJ823" s="20"/>
      <c r="AK823" s="20"/>
      <c r="AL823" s="20"/>
      <c r="AM823" s="20"/>
      <c r="AN823" s="20"/>
      <c r="AO823" s="20"/>
      <c r="AP823" s="20"/>
      <c r="AQ823" s="20"/>
      <c r="AR823" s="23"/>
      <c r="AS823" s="23"/>
      <c r="AT823" s="23"/>
      <c r="AU823" s="23"/>
      <c r="AV823" s="23"/>
    </row>
    <row r="824" ht="15.75" customHeight="1">
      <c r="A824" s="17" t="str">
        <f t="shared" si="1"/>
        <v>India-Asia2002</v>
      </c>
      <c r="B824" s="17" t="s">
        <v>155</v>
      </c>
      <c r="C824" s="18" t="s">
        <v>145</v>
      </c>
      <c r="D824" s="19" t="s">
        <v>79</v>
      </c>
      <c r="E824" s="17">
        <v>1.0657705072E10</v>
      </c>
      <c r="F824" s="18">
        <v>0.044</v>
      </c>
      <c r="G824" s="18">
        <v>21.0</v>
      </c>
      <c r="H824" s="18">
        <v>0.119</v>
      </c>
      <c r="I824" s="20">
        <f t="array" ref="I824:J824">IFNA(VLOOKUP(A824,ENERGY!$A$2:$F$2692,{5,6},0),0)</f>
        <v>723743</v>
      </c>
      <c r="J824" s="20">
        <v>2008823.0</v>
      </c>
      <c r="K824" s="20">
        <f t="array" ref="K824:S824">VLOOKUP(A824,'HUMAN RESOURCES'!$A$2:$M$2692,{2,3,4,5,6,7,8,9,10},0)</f>
        <v>0.025</v>
      </c>
      <c r="L824" s="20">
        <v>0.062</v>
      </c>
      <c r="M824" s="20">
        <v>64.0</v>
      </c>
      <c r="N824" s="20">
        <v>62.0</v>
      </c>
      <c r="O824" s="20">
        <v>0.334</v>
      </c>
      <c r="P824" s="20">
        <v>0.621</v>
      </c>
      <c r="Q824" s="20">
        <v>0.045</v>
      </c>
      <c r="R824" s="20">
        <v>1.076705723E9</v>
      </c>
      <c r="S824" s="20">
        <v>0.282</v>
      </c>
      <c r="T824" s="20">
        <f t="array" ref="T824:U824">VLOOKUP(A824,TOURISM!$A$2:$F$2692,{3,6},0)</f>
        <v>3300000000</v>
      </c>
      <c r="U824" s="20">
        <v>4.35E9</v>
      </c>
      <c r="V824" s="20" t="str">
        <f t="array" ref="V824:AA824">VLOOKUP(A824,BUSINESS!$A$2:$J$2692,{4,5,6,7,8,9},0)</f>
        <v/>
      </c>
      <c r="W824" s="20"/>
      <c r="X824" s="20"/>
      <c r="Y824" s="20"/>
      <c r="Z824" s="20">
        <v>0.015</v>
      </c>
      <c r="AA824" s="20">
        <v>0.012</v>
      </c>
      <c r="AB824" s="21">
        <f t="shared" si="226"/>
        <v>9.898438212</v>
      </c>
      <c r="AC824" s="20">
        <f t="shared" si="275"/>
        <v>0.0006721827372</v>
      </c>
      <c r="AD824" s="20">
        <f t="shared" ref="AD824:AD827" si="276">J824/R824</f>
        <v>0.001865712197</v>
      </c>
      <c r="AE824" s="20">
        <f t="shared" si="264"/>
        <v>4.040101122</v>
      </c>
      <c r="AF824" s="22" t="b">
        <f t="shared" si="4"/>
        <v>0</v>
      </c>
      <c r="AG824" s="20" t="b">
        <f t="shared" si="5"/>
        <v>0</v>
      </c>
      <c r="AH824" s="20" t="b">
        <f t="shared" si="6"/>
        <v>0</v>
      </c>
      <c r="AI824" s="20" t="b">
        <f t="shared" si="7"/>
        <v>0</v>
      </c>
      <c r="AJ824" s="20"/>
      <c r="AK824" s="20"/>
      <c r="AL824" s="20"/>
      <c r="AM824" s="20"/>
      <c r="AN824" s="20"/>
      <c r="AO824" s="20"/>
      <c r="AP824" s="20"/>
      <c r="AQ824" s="20"/>
      <c r="AR824" s="23"/>
      <c r="AS824" s="23"/>
      <c r="AT824" s="23"/>
      <c r="AU824" s="23"/>
      <c r="AV824" s="23"/>
    </row>
    <row r="825" ht="15.75" customHeight="1">
      <c r="A825" s="17" t="str">
        <f t="shared" si="1"/>
        <v>India-Asia2003</v>
      </c>
      <c r="B825" s="17" t="s">
        <v>155</v>
      </c>
      <c r="C825" s="18" t="s">
        <v>145</v>
      </c>
      <c r="D825" s="19" t="s">
        <v>81</v>
      </c>
      <c r="E825" s="17">
        <v>1.0662013273E10</v>
      </c>
      <c r="F825" s="18">
        <v>0.043</v>
      </c>
      <c r="G825" s="18">
        <v>24.0</v>
      </c>
      <c r="H825" s="18">
        <v>0.115</v>
      </c>
      <c r="I825" s="20">
        <f t="array" ref="I825:J825">IFNA(VLOOKUP(A825,ENERGY!$A$2:$F$2692,{5,6},0),0)</f>
        <v>698360</v>
      </c>
      <c r="J825" s="20">
        <v>1982263.0</v>
      </c>
      <c r="K825" s="20">
        <f t="array" ref="K825:S825">VLOOKUP(A825,'HUMAN RESOURCES'!$A$2:$M$2692,{2,3,4,5,6,7,8,9,10},0)</f>
        <v>0.024</v>
      </c>
      <c r="L825" s="20">
        <v>0.06</v>
      </c>
      <c r="M825" s="20">
        <v>65.0</v>
      </c>
      <c r="N825" s="20">
        <v>62.0</v>
      </c>
      <c r="O825" s="20">
        <v>0.33</v>
      </c>
      <c r="P825" s="20">
        <v>0.624</v>
      </c>
      <c r="Q825" s="20">
        <v>0.046</v>
      </c>
      <c r="R825" s="20">
        <v>1.093786762E9</v>
      </c>
      <c r="S825" s="20">
        <v>0.286</v>
      </c>
      <c r="T825" s="20">
        <f t="array" ref="T825:U825">VLOOKUP(A825,TOURISM!$A$2:$F$2692,{3,6},0)</f>
        <v>4560000000</v>
      </c>
      <c r="U825" s="20">
        <v>4.385E9</v>
      </c>
      <c r="V825" s="20" t="str">
        <f t="array" ref="V825:AA825">VLOOKUP(A825,BUSINESS!$A$2:$J$2692,{4,5,6,7,8,9},0)</f>
        <v/>
      </c>
      <c r="W825" s="20">
        <v>89.0</v>
      </c>
      <c r="X825" s="20"/>
      <c r="Y825" s="20"/>
      <c r="Z825" s="20">
        <v>0.017</v>
      </c>
      <c r="AA825" s="20">
        <v>0.031</v>
      </c>
      <c r="AB825" s="21">
        <f t="shared" si="226"/>
        <v>9.747798788</v>
      </c>
      <c r="AC825" s="20">
        <f t="shared" si="275"/>
        <v>0.0006384791115</v>
      </c>
      <c r="AD825" s="20">
        <f t="shared" si="276"/>
        <v>0.00181229383</v>
      </c>
      <c r="AE825" s="20">
        <f t="shared" si="264"/>
        <v>4.00900811</v>
      </c>
      <c r="AF825" s="22" t="b">
        <f t="shared" si="4"/>
        <v>0</v>
      </c>
      <c r="AG825" s="20" t="b">
        <f t="shared" si="5"/>
        <v>0</v>
      </c>
      <c r="AH825" s="20" t="b">
        <f t="shared" si="6"/>
        <v>0</v>
      </c>
      <c r="AI825" s="20" t="b">
        <f t="shared" si="7"/>
        <v>0</v>
      </c>
      <c r="AJ825" s="20"/>
      <c r="AK825" s="20"/>
      <c r="AL825" s="20"/>
      <c r="AM825" s="20"/>
      <c r="AN825" s="20"/>
      <c r="AO825" s="20"/>
      <c r="AP825" s="20"/>
      <c r="AQ825" s="20"/>
      <c r="AR825" s="23"/>
      <c r="AS825" s="23"/>
      <c r="AT825" s="23"/>
      <c r="AU825" s="23"/>
      <c r="AV825" s="23"/>
    </row>
    <row r="826" ht="15.75" customHeight="1">
      <c r="A826" s="17" t="str">
        <f t="shared" si="1"/>
        <v>India-Asia2004</v>
      </c>
      <c r="B826" s="17" t="s">
        <v>155</v>
      </c>
      <c r="C826" s="18" t="s">
        <v>145</v>
      </c>
      <c r="D826" s="19" t="s">
        <v>83</v>
      </c>
      <c r="E826" s="17">
        <v>1.0693278292E10</v>
      </c>
      <c r="F826" s="18">
        <v>0.045</v>
      </c>
      <c r="G826" s="18">
        <v>29.0</v>
      </c>
      <c r="H826" s="18">
        <v>0.109</v>
      </c>
      <c r="I826" s="20">
        <f t="array" ref="I826:J826">IFNA(VLOOKUP(A826,ENERGY!$A$2:$F$2692,{5,6},0),0)</f>
        <v>632956</v>
      </c>
      <c r="J826" s="20">
        <v>1811289.0</v>
      </c>
      <c r="K826" s="20">
        <f t="array" ref="K826:S826">VLOOKUP(A826,'HUMAN RESOURCES'!$A$2:$M$2692,{2,3,4,5,6,7,8,9,10},0)</f>
        <v>0.024</v>
      </c>
      <c r="L826" s="20">
        <v>0.058</v>
      </c>
      <c r="M826" s="20">
        <v>65.0</v>
      </c>
      <c r="N826" s="20">
        <v>62.0</v>
      </c>
      <c r="O826" s="20">
        <v>0.326</v>
      </c>
      <c r="P826" s="20">
        <v>0.627</v>
      </c>
      <c r="Q826" s="20">
        <v>0.046</v>
      </c>
      <c r="R826" s="20">
        <v>1.110626108E9</v>
      </c>
      <c r="S826" s="20">
        <v>0.289</v>
      </c>
      <c r="T826" s="20">
        <f t="array" ref="T826:U826">VLOOKUP(A826,TOURISM!$A$2:$F$2692,{3,6},0)</f>
        <v>6307000000</v>
      </c>
      <c r="U826" s="20">
        <v>5.783E9</v>
      </c>
      <c r="V826" s="20" t="str">
        <f t="array" ref="V826:AA826">VLOOKUP(A826,BUSINESS!$A$2:$J$2692,{4,5,6,7,8,9},0)</f>
        <v/>
      </c>
      <c r="W826" s="20">
        <v>89.0</v>
      </c>
      <c r="X826" s="20"/>
      <c r="Y826" s="20"/>
      <c r="Z826" s="20">
        <v>0.02</v>
      </c>
      <c r="AA826" s="20">
        <v>0.047</v>
      </c>
      <c r="AB826" s="21">
        <f t="shared" si="226"/>
        <v>9.628153179</v>
      </c>
      <c r="AC826" s="20">
        <f t="shared" si="275"/>
        <v>0.0005699091669</v>
      </c>
      <c r="AD826" s="20">
        <f t="shared" si="276"/>
        <v>0.00163087198</v>
      </c>
      <c r="AE826" s="20">
        <f t="shared" si="264"/>
        <v>5.206972858</v>
      </c>
      <c r="AF826" s="22" t="b">
        <f t="shared" si="4"/>
        <v>0</v>
      </c>
      <c r="AG826" s="20" t="b">
        <f t="shared" si="5"/>
        <v>0</v>
      </c>
      <c r="AH826" s="20" t="b">
        <f t="shared" si="6"/>
        <v>0</v>
      </c>
      <c r="AI826" s="20" t="b">
        <f t="shared" si="7"/>
        <v>0</v>
      </c>
      <c r="AJ826" s="20"/>
      <c r="AK826" s="20"/>
      <c r="AL826" s="20"/>
      <c r="AM826" s="20"/>
      <c r="AN826" s="20"/>
      <c r="AO826" s="20"/>
      <c r="AP826" s="20"/>
      <c r="AQ826" s="20"/>
      <c r="AR826" s="23"/>
      <c r="AS826" s="23"/>
      <c r="AT826" s="23"/>
      <c r="AU826" s="23"/>
      <c r="AV826" s="23"/>
    </row>
    <row r="827" ht="15.75" customHeight="1">
      <c r="A827" s="17" t="str">
        <f t="shared" si="1"/>
        <v>India-Asia2005</v>
      </c>
      <c r="B827" s="17" t="s">
        <v>155</v>
      </c>
      <c r="C827" s="18" t="s">
        <v>145</v>
      </c>
      <c r="D827" s="19" t="s">
        <v>84</v>
      </c>
      <c r="E827" s="17">
        <v>1.0701011856E10</v>
      </c>
      <c r="F827" s="18">
        <v>0.042</v>
      </c>
      <c r="G827" s="18">
        <v>32.0</v>
      </c>
      <c r="H827" s="18">
        <v>0.108</v>
      </c>
      <c r="I827" s="20">
        <f t="array" ref="I827:J827">IFNA(VLOOKUP(A827,ENERGY!$A$2:$F$2692,{5,6},0),0)</f>
        <v>519165</v>
      </c>
      <c r="J827" s="20">
        <v>1348525.0</v>
      </c>
      <c r="K827" s="20">
        <f t="array" ref="K827:S827">VLOOKUP(A827,'HUMAN RESOURCES'!$A$2:$M$2692,{2,3,4,5,6,7,8,9,10},0)</f>
        <v>0.023</v>
      </c>
      <c r="L827" s="20">
        <v>0.056</v>
      </c>
      <c r="M827" s="20">
        <v>66.0</v>
      </c>
      <c r="N827" s="20">
        <v>63.0</v>
      </c>
      <c r="O827" s="20">
        <v>0.322</v>
      </c>
      <c r="P827" s="20">
        <v>0.631</v>
      </c>
      <c r="Q827" s="20">
        <v>0.047</v>
      </c>
      <c r="R827" s="20">
        <v>1.127143548E9</v>
      </c>
      <c r="S827" s="20">
        <v>0.292</v>
      </c>
      <c r="T827" s="20">
        <f t="array" ref="T827:U827">VLOOKUP(A827,TOURISM!$A$2:$F$2692,{3,6},0)</f>
        <v>7659000000</v>
      </c>
      <c r="U827" s="20">
        <v>8.277E9</v>
      </c>
      <c r="V827" s="20">
        <f t="array" ref="V827:AA827">VLOOKUP(A827,BUSINESS!$A$2:$J$2692,{4,5,6,7,8,9},0)</f>
        <v>0.666</v>
      </c>
      <c r="W827" s="20">
        <v>71.0</v>
      </c>
      <c r="X827" s="20"/>
      <c r="Y827" s="20">
        <v>264.0</v>
      </c>
      <c r="Z827" s="20">
        <v>0.024</v>
      </c>
      <c r="AA827" s="20">
        <v>0.08</v>
      </c>
      <c r="AB827" s="21">
        <f t="shared" si="226"/>
        <v>9.493921049</v>
      </c>
      <c r="AC827" s="20">
        <f t="shared" si="275"/>
        <v>0.0004606023793</v>
      </c>
      <c r="AD827" s="20">
        <f t="shared" si="276"/>
        <v>0.001196409279</v>
      </c>
      <c r="AE827" s="20">
        <f t="shared" si="264"/>
        <v>7.343341507</v>
      </c>
      <c r="AF827" s="22" t="b">
        <f t="shared" si="4"/>
        <v>0</v>
      </c>
      <c r="AG827" s="20" t="b">
        <f t="shared" si="5"/>
        <v>0</v>
      </c>
      <c r="AH827" s="20" t="b">
        <f t="shared" si="6"/>
        <v>0</v>
      </c>
      <c r="AI827" s="20" t="b">
        <f t="shared" si="7"/>
        <v>0</v>
      </c>
      <c r="AJ827" s="20"/>
      <c r="AK827" s="20"/>
      <c r="AL827" s="20"/>
      <c r="AM827" s="20"/>
      <c r="AN827" s="20"/>
      <c r="AO827" s="20"/>
      <c r="AP827" s="20"/>
      <c r="AQ827" s="20"/>
      <c r="AR827" s="23"/>
      <c r="AS827" s="23"/>
      <c r="AT827" s="23"/>
      <c r="AU827" s="23"/>
      <c r="AV827" s="23"/>
    </row>
    <row r="828" ht="15.75" customHeight="1">
      <c r="A828" s="17" t="str">
        <f t="shared" si="1"/>
        <v>India-Asia2006</v>
      </c>
      <c r="B828" s="17" t="s">
        <v>155</v>
      </c>
      <c r="C828" s="18" t="s">
        <v>145</v>
      </c>
      <c r="D828" s="19" t="s">
        <v>85</v>
      </c>
      <c r="E828" s="17">
        <v>1.0702200822E10</v>
      </c>
      <c r="F828" s="18">
        <v>0.04</v>
      </c>
      <c r="G828" s="18">
        <v>33.0</v>
      </c>
      <c r="H828" s="18">
        <v>0.112</v>
      </c>
      <c r="I828" s="20">
        <f t="array" ref="I828:J828">IFNA(VLOOKUP(A828,ENERGY!$A$2:$F$2692,{5,6},0),0)</f>
        <v>0</v>
      </c>
      <c r="J828" s="20">
        <v>0.0</v>
      </c>
      <c r="K828" s="20">
        <f t="array" ref="K828:S828">VLOOKUP(A828,'HUMAN RESOURCES'!$A$2:$M$2692,{2,3,4,5,6,7,8,9,10},0)</f>
        <v>0.023</v>
      </c>
      <c r="L828" s="20">
        <v>0.054</v>
      </c>
      <c r="M828" s="20">
        <v>66.0</v>
      </c>
      <c r="N828" s="20">
        <v>63.0</v>
      </c>
      <c r="O828" s="20">
        <v>0.318</v>
      </c>
      <c r="P828" s="20">
        <v>0.634</v>
      </c>
      <c r="Q828" s="20">
        <v>0.048</v>
      </c>
      <c r="R828" s="20">
        <v>1.14328935E9</v>
      </c>
      <c r="S828" s="20">
        <v>0.296</v>
      </c>
      <c r="T828" s="20">
        <f t="array" ref="T828:U828">VLOOKUP(A828,TOURISM!$A$2:$F$2692,{3,6},0)</f>
        <v>8915000000</v>
      </c>
      <c r="U828" s="20">
        <v>8.738E9</v>
      </c>
      <c r="V828" s="20">
        <f t="array" ref="V828:AA828">VLOOKUP(A828,BUSINESS!$A$2:$J$2692,{4,5,6,7,8,9},0)</f>
        <v>0.74</v>
      </c>
      <c r="W828" s="20">
        <v>35.0</v>
      </c>
      <c r="X828" s="20"/>
      <c r="Y828" s="20">
        <v>264.0</v>
      </c>
      <c r="Z828" s="20">
        <v>0.028</v>
      </c>
      <c r="AA828" s="20">
        <v>0.145</v>
      </c>
      <c r="AB828" s="21">
        <f t="shared" si="226"/>
        <v>9.360885608</v>
      </c>
      <c r="AC828" s="20"/>
      <c r="AD828" s="20"/>
      <c r="AE828" s="20">
        <f t="shared" si="264"/>
        <v>7.642859614</v>
      </c>
      <c r="AF828" s="22" t="b">
        <f t="shared" si="4"/>
        <v>0</v>
      </c>
      <c r="AG828" s="20" t="b">
        <f t="shared" si="5"/>
        <v>0</v>
      </c>
      <c r="AH828" s="20" t="b">
        <f t="shared" si="6"/>
        <v>0</v>
      </c>
      <c r="AI828" s="20" t="b">
        <f t="shared" si="7"/>
        <v>0</v>
      </c>
      <c r="AJ828" s="20"/>
      <c r="AK828" s="20"/>
      <c r="AL828" s="20"/>
      <c r="AM828" s="20"/>
      <c r="AN828" s="20"/>
      <c r="AO828" s="20"/>
      <c r="AP828" s="20"/>
      <c r="AQ828" s="20"/>
      <c r="AR828" s="23"/>
      <c r="AS828" s="23"/>
      <c r="AT828" s="23"/>
      <c r="AU828" s="23"/>
      <c r="AV828" s="23"/>
    </row>
    <row r="829" ht="15.75" customHeight="1">
      <c r="A829" s="17" t="str">
        <f t="shared" si="1"/>
        <v>India-Asia2007</v>
      </c>
      <c r="B829" s="17" t="s">
        <v>155</v>
      </c>
      <c r="C829" s="18" t="s">
        <v>145</v>
      </c>
      <c r="D829" s="19" t="s">
        <v>86</v>
      </c>
      <c r="E829" s="17">
        <v>1.072630545E10</v>
      </c>
      <c r="F829" s="18">
        <v>0.039</v>
      </c>
      <c r="G829" s="18">
        <v>40.0</v>
      </c>
      <c r="H829" s="18">
        <v>0.13</v>
      </c>
      <c r="I829" s="20">
        <f t="array" ref="I829:J829">IFNA(VLOOKUP(A829,ENERGY!$A$2:$F$2692,{5,6},0),0)</f>
        <v>604659</v>
      </c>
      <c r="J829" s="20">
        <v>1611404.0</v>
      </c>
      <c r="K829" s="20">
        <f t="array" ref="K829:S829">VLOOKUP(A829,'HUMAN RESOURCES'!$A$2:$M$2692,{2,3,4,5,6,7,8,9,10},0)</f>
        <v>0.022</v>
      </c>
      <c r="L829" s="20">
        <v>0.052</v>
      </c>
      <c r="M829" s="20">
        <v>66.0</v>
      </c>
      <c r="N829" s="20">
        <v>63.0</v>
      </c>
      <c r="O829" s="20">
        <v>0.314</v>
      </c>
      <c r="P829" s="20">
        <v>0.638</v>
      </c>
      <c r="Q829" s="20">
        <v>0.049</v>
      </c>
      <c r="R829" s="20">
        <v>1.15909525E9</v>
      </c>
      <c r="S829" s="20">
        <v>0.299</v>
      </c>
      <c r="T829" s="20">
        <f t="array" ref="T829:U829">VLOOKUP(A829,TOURISM!$A$2:$F$2692,{3,6},0)</f>
        <v>11234000000</v>
      </c>
      <c r="U829" s="20">
        <v>1.069E10</v>
      </c>
      <c r="V829" s="20">
        <f t="array" ref="V829:AA829">VLOOKUP(A829,BUSINESS!$A$2:$J$2692,{4,5,6,7,8,9},0)</f>
        <v>0.727</v>
      </c>
      <c r="W829" s="20">
        <v>33.0</v>
      </c>
      <c r="X829" s="20"/>
      <c r="Y829" s="20">
        <v>271.0</v>
      </c>
      <c r="Z829" s="20">
        <v>0.04</v>
      </c>
      <c r="AA829" s="20">
        <v>0.202</v>
      </c>
      <c r="AB829" s="21">
        <f t="shared" si="226"/>
        <v>9.25403279</v>
      </c>
      <c r="AC829" s="20">
        <f t="shared" ref="AC829:AC830" si="277">I829/R829</f>
        <v>0.0005216646346</v>
      </c>
      <c r="AD829" s="20">
        <f t="shared" ref="AD829:AD830" si="278">J829/R829</f>
        <v>0.001390225695</v>
      </c>
      <c r="AE829" s="20">
        <f t="shared" si="264"/>
        <v>9.222710558</v>
      </c>
      <c r="AF829" s="22" t="b">
        <f t="shared" si="4"/>
        <v>0</v>
      </c>
      <c r="AG829" s="20" t="b">
        <f t="shared" si="5"/>
        <v>0</v>
      </c>
      <c r="AH829" s="20" t="b">
        <f t="shared" si="6"/>
        <v>0</v>
      </c>
      <c r="AI829" s="20" t="b">
        <f t="shared" si="7"/>
        <v>0</v>
      </c>
      <c r="AJ829" s="20"/>
      <c r="AK829" s="20"/>
      <c r="AL829" s="20"/>
      <c r="AM829" s="20"/>
      <c r="AN829" s="20"/>
      <c r="AO829" s="20"/>
      <c r="AP829" s="20"/>
      <c r="AQ829" s="20"/>
      <c r="AR829" s="23"/>
      <c r="AS829" s="23"/>
      <c r="AT829" s="23"/>
      <c r="AU829" s="23"/>
      <c r="AV829" s="23"/>
    </row>
    <row r="830" ht="15.75" customHeight="1">
      <c r="A830" s="17" t="str">
        <f t="shared" si="1"/>
        <v>India-Asia2008</v>
      </c>
      <c r="B830" s="17" t="s">
        <v>155</v>
      </c>
      <c r="C830" s="18" t="s">
        <v>145</v>
      </c>
      <c r="D830" s="19" t="s">
        <v>87</v>
      </c>
      <c r="E830" s="17">
        <v>1.0731883141E10</v>
      </c>
      <c r="F830" s="18">
        <v>0.039</v>
      </c>
      <c r="G830" s="18">
        <v>43.0</v>
      </c>
      <c r="H830" s="18">
        <v>0.133</v>
      </c>
      <c r="I830" s="20">
        <f t="array" ref="I830:J830">IFNA(VLOOKUP(A830,ENERGY!$A$2:$F$2692,{5,6},0),0)</f>
        <v>539388</v>
      </c>
      <c r="J830" s="20">
        <v>1411128.0</v>
      </c>
      <c r="K830" s="20">
        <f t="array" ref="K830:S830">VLOOKUP(A830,'HUMAN RESOURCES'!$A$2:$M$2692,{2,3,4,5,6,7,8,9,10},0)</f>
        <v>0.022</v>
      </c>
      <c r="L830" s="20">
        <v>0.05</v>
      </c>
      <c r="M830" s="20">
        <v>67.0</v>
      </c>
      <c r="N830" s="20">
        <v>63.0</v>
      </c>
      <c r="O830" s="20">
        <v>0.31</v>
      </c>
      <c r="P830" s="20">
        <v>0.641</v>
      </c>
      <c r="Q830" s="20">
        <v>0.049</v>
      </c>
      <c r="R830" s="20">
        <v>1.174662334E9</v>
      </c>
      <c r="S830" s="20">
        <v>0.302</v>
      </c>
      <c r="T830" s="20">
        <f t="array" ref="T830:U830">VLOOKUP(A830,TOURISM!$A$2:$F$2692,{3,6},0)</f>
        <v>12462000000</v>
      </c>
      <c r="U830" s="20">
        <v>1.2083E10</v>
      </c>
      <c r="V830" s="20">
        <f t="array" ref="V830:AA830">VLOOKUP(A830,BUSINESS!$A$2:$J$2692,{4,5,6,7,8,9},0)</f>
        <v>0.703</v>
      </c>
      <c r="W830" s="20">
        <v>30.0</v>
      </c>
      <c r="X830" s="20"/>
      <c r="Y830" s="20">
        <v>271.0</v>
      </c>
      <c r="Z830" s="20">
        <v>0.044</v>
      </c>
      <c r="AA830" s="20">
        <v>0.295</v>
      </c>
      <c r="AB830" s="21">
        <f t="shared" si="226"/>
        <v>9.136143069</v>
      </c>
      <c r="AC830" s="20">
        <f t="shared" si="277"/>
        <v>0.0004591855756</v>
      </c>
      <c r="AD830" s="20">
        <f t="shared" si="278"/>
        <v>0.001201305225</v>
      </c>
      <c r="AE830" s="20">
        <f t="shared" si="264"/>
        <v>10.2863603</v>
      </c>
      <c r="AF830" s="22" t="b">
        <f t="shared" si="4"/>
        <v>0</v>
      </c>
      <c r="AG830" s="20" t="b">
        <f t="shared" si="5"/>
        <v>0</v>
      </c>
      <c r="AH830" s="20" t="b">
        <f t="shared" si="6"/>
        <v>0</v>
      </c>
      <c r="AI830" s="20" t="b">
        <f t="shared" si="7"/>
        <v>0</v>
      </c>
      <c r="AJ830" s="20"/>
      <c r="AK830" s="20"/>
      <c r="AL830" s="20"/>
      <c r="AM830" s="20"/>
      <c r="AN830" s="20"/>
      <c r="AO830" s="20"/>
      <c r="AP830" s="20"/>
      <c r="AQ830" s="20"/>
      <c r="AR830" s="23"/>
      <c r="AS830" s="23"/>
      <c r="AT830" s="23"/>
      <c r="AU830" s="23"/>
      <c r="AV830" s="23"/>
    </row>
    <row r="831" ht="15.75" customHeight="1">
      <c r="A831" s="17" t="str">
        <f t="shared" si="1"/>
        <v>India-Asia2009</v>
      </c>
      <c r="B831" s="17" t="s">
        <v>155</v>
      </c>
      <c r="C831" s="18" t="s">
        <v>145</v>
      </c>
      <c r="D831" s="19" t="s">
        <v>88</v>
      </c>
      <c r="E831" s="17">
        <v>1.0732366286E10</v>
      </c>
      <c r="F831" s="18">
        <v>0.039</v>
      </c>
      <c r="G831" s="18">
        <v>44.0</v>
      </c>
      <c r="H831" s="18">
        <v>0.122</v>
      </c>
      <c r="I831" s="20">
        <f t="array" ref="I831:J831">IFNA(VLOOKUP(A831,ENERGY!$A$2:$F$2692,{5,6},0),0)</f>
        <v>0</v>
      </c>
      <c r="J831" s="20">
        <v>0.0</v>
      </c>
      <c r="K831" s="20">
        <f t="array" ref="K831:S831">VLOOKUP(A831,'HUMAN RESOURCES'!$A$2:$M$2692,{2,3,4,5,6,7,8,9,10},0)</f>
        <v>0.022</v>
      </c>
      <c r="L831" s="20">
        <v>0.048</v>
      </c>
      <c r="M831" s="20">
        <v>67.0</v>
      </c>
      <c r="N831" s="20">
        <v>64.0</v>
      </c>
      <c r="O831" s="20">
        <v>0.306</v>
      </c>
      <c r="P831" s="20">
        <v>0.644</v>
      </c>
      <c r="Q831" s="20">
        <v>0.05</v>
      </c>
      <c r="R831" s="20">
        <v>1.190138069E9</v>
      </c>
      <c r="S831" s="20">
        <v>0.306</v>
      </c>
      <c r="T831" s="20">
        <f t="array" ref="T831:U831">VLOOKUP(A831,TOURISM!$A$2:$F$2692,{3,6},0)</f>
        <v>11136000000</v>
      </c>
      <c r="U831" s="20">
        <v>9.31E9</v>
      </c>
      <c r="V831" s="20">
        <f t="array" ref="V831:AA831">VLOOKUP(A831,BUSINESS!$A$2:$J$2692,{4,5,6,7,8,9},0)</f>
        <v>0.66</v>
      </c>
      <c r="W831" s="20">
        <v>30.0</v>
      </c>
      <c r="X831" s="20"/>
      <c r="Y831" s="20">
        <v>271.0</v>
      </c>
      <c r="Z831" s="20">
        <v>0.051</v>
      </c>
      <c r="AA831" s="20">
        <v>0.441</v>
      </c>
      <c r="AB831" s="21">
        <f t="shared" si="226"/>
        <v>9.01774892</v>
      </c>
      <c r="AC831" s="20"/>
      <c r="AD831" s="20"/>
      <c r="AE831" s="20">
        <f t="shared" si="264"/>
        <v>7.822621797</v>
      </c>
      <c r="AF831" s="22" t="b">
        <f t="shared" si="4"/>
        <v>0</v>
      </c>
      <c r="AG831" s="20" t="b">
        <f t="shared" si="5"/>
        <v>0</v>
      </c>
      <c r="AH831" s="20" t="b">
        <f t="shared" si="6"/>
        <v>0</v>
      </c>
      <c r="AI831" s="20" t="b">
        <f t="shared" si="7"/>
        <v>0</v>
      </c>
      <c r="AJ831" s="20"/>
      <c r="AK831" s="20"/>
      <c r="AL831" s="20"/>
      <c r="AM831" s="20"/>
      <c r="AN831" s="20"/>
      <c r="AO831" s="20"/>
      <c r="AP831" s="20"/>
      <c r="AQ831" s="20"/>
      <c r="AR831" s="23"/>
      <c r="AS831" s="23"/>
      <c r="AT831" s="23"/>
      <c r="AU831" s="23"/>
      <c r="AV831" s="23"/>
    </row>
    <row r="832" ht="15.75" customHeight="1">
      <c r="A832" s="17" t="str">
        <f t="shared" si="1"/>
        <v>India-Asia2010</v>
      </c>
      <c r="B832" s="17" t="s">
        <v>155</v>
      </c>
      <c r="C832" s="18" t="s">
        <v>145</v>
      </c>
      <c r="D832" s="19" t="s">
        <v>89</v>
      </c>
      <c r="E832" s="17">
        <v>1.0766836277E10</v>
      </c>
      <c r="F832" s="18">
        <v>0.037</v>
      </c>
      <c r="G832" s="18">
        <v>52.0</v>
      </c>
      <c r="H832" s="18">
        <v>0.083</v>
      </c>
      <c r="I832" s="20">
        <f t="array" ref="I832:J832">IFNA(VLOOKUP(A832,ENERGY!$A$2:$F$2692,{5,6},0),0)</f>
        <v>489507</v>
      </c>
      <c r="J832" s="20">
        <v>1281914.0</v>
      </c>
      <c r="K832" s="20">
        <f t="array" ref="K832:S832">VLOOKUP(A832,'HUMAN RESOURCES'!$A$2:$M$2692,{2,3,4,5,6,7,8,9,10},0)</f>
        <v>0.021</v>
      </c>
      <c r="L832" s="20">
        <v>0.046</v>
      </c>
      <c r="M832" s="20">
        <v>67.0</v>
      </c>
      <c r="N832" s="20">
        <v>64.0</v>
      </c>
      <c r="O832" s="20">
        <v>0.302</v>
      </c>
      <c r="P832" s="20">
        <v>0.648</v>
      </c>
      <c r="Q832" s="20">
        <v>0.051</v>
      </c>
      <c r="R832" s="20">
        <v>1.205624648E9</v>
      </c>
      <c r="S832" s="20">
        <v>0.309</v>
      </c>
      <c r="T832" s="20">
        <f t="array" ref="T832:U832">VLOOKUP(A832,TOURISM!$A$2:$F$2692,{3,6},0)</f>
        <v>14490000000</v>
      </c>
      <c r="U832" s="20">
        <v>1.049E10</v>
      </c>
      <c r="V832" s="20">
        <f t="array" ref="V832:AA832">VLOOKUP(A832,BUSINESS!$A$2:$J$2692,{4,5,6,7,8,9},0)</f>
        <v>0.649</v>
      </c>
      <c r="W832" s="20">
        <v>29.0</v>
      </c>
      <c r="X832" s="20"/>
      <c r="Y832" s="20">
        <v>258.0</v>
      </c>
      <c r="Z832" s="20">
        <v>0.075</v>
      </c>
      <c r="AA832" s="20">
        <v>0.624</v>
      </c>
      <c r="AB832" s="21">
        <f t="shared" si="226"/>
        <v>8.930504444</v>
      </c>
      <c r="AC832" s="20">
        <f t="shared" ref="AC832:AC833" si="279">I832/R832</f>
        <v>0.0004060194031</v>
      </c>
      <c r="AD832" s="20">
        <f t="shared" ref="AD832:AD833" si="280">J832/R832</f>
        <v>0.001063277864</v>
      </c>
      <c r="AE832" s="20">
        <f t="shared" si="264"/>
        <v>8.700883826</v>
      </c>
      <c r="AF832" s="22" t="b">
        <f t="shared" si="4"/>
        <v>0</v>
      </c>
      <c r="AG832" s="20" t="b">
        <f t="shared" si="5"/>
        <v>0</v>
      </c>
      <c r="AH832" s="20" t="b">
        <f t="shared" si="6"/>
        <v>0</v>
      </c>
      <c r="AI832" s="20" t="b">
        <f t="shared" si="7"/>
        <v>0</v>
      </c>
      <c r="AJ832" s="20"/>
      <c r="AK832" s="20"/>
      <c r="AL832" s="20"/>
      <c r="AM832" s="20"/>
      <c r="AN832" s="20"/>
      <c r="AO832" s="20"/>
      <c r="AP832" s="20"/>
      <c r="AQ832" s="20"/>
      <c r="AR832" s="23"/>
      <c r="AS832" s="23"/>
      <c r="AT832" s="23"/>
      <c r="AU832" s="23"/>
      <c r="AV832" s="23"/>
    </row>
    <row r="833" ht="15.75" customHeight="1">
      <c r="A833" s="17" t="str">
        <f t="shared" si="1"/>
        <v>India-Asia2011</v>
      </c>
      <c r="B833" s="17" t="s">
        <v>155</v>
      </c>
      <c r="C833" s="18" t="s">
        <v>145</v>
      </c>
      <c r="D833" s="19" t="s">
        <v>90</v>
      </c>
      <c r="E833" s="17">
        <v>1.0805600069E10</v>
      </c>
      <c r="F833" s="18">
        <v>0.039</v>
      </c>
      <c r="G833" s="18">
        <v>62.0</v>
      </c>
      <c r="H833" s="18">
        <v>0.102</v>
      </c>
      <c r="I833" s="20">
        <f t="array" ref="I833:J833">IFNA(VLOOKUP(A833,ENERGY!$A$2:$F$2692,{5,6},0),0)</f>
        <v>567182</v>
      </c>
      <c r="J833" s="20">
        <v>1504365.0</v>
      </c>
      <c r="K833" s="20">
        <f t="array" ref="K833:S833">VLOOKUP(A833,'HUMAN RESOURCES'!$A$2:$M$2692,{2,3,4,5,6,7,8,9,10},0)</f>
        <v>0.021</v>
      </c>
      <c r="L833" s="20">
        <v>0.045</v>
      </c>
      <c r="M833" s="20">
        <v>68.0</v>
      </c>
      <c r="N833" s="20">
        <v>64.0</v>
      </c>
      <c r="O833" s="20">
        <v>0.298</v>
      </c>
      <c r="P833" s="20">
        <v>0.651</v>
      </c>
      <c r="Q833" s="20">
        <v>0.051</v>
      </c>
      <c r="R833" s="20">
        <v>1.221156319E9</v>
      </c>
      <c r="S833" s="20">
        <v>0.313</v>
      </c>
      <c r="T833" s="20">
        <f t="array" ref="T833:U833">VLOOKUP(A833,TOURISM!$A$2:$F$2692,{3,6},0)</f>
        <v>17708000000</v>
      </c>
      <c r="U833" s="20">
        <v>1.3699E10</v>
      </c>
      <c r="V833" s="20">
        <f t="array" ref="V833:AA833">VLOOKUP(A833,BUSINESS!$A$2:$J$2692,{4,5,6,7,8,9},0)</f>
        <v>0.629</v>
      </c>
      <c r="W833" s="20">
        <v>29.0</v>
      </c>
      <c r="X833" s="20"/>
      <c r="Y833" s="20">
        <v>254.0</v>
      </c>
      <c r="Z833" s="20">
        <v>0.101</v>
      </c>
      <c r="AA833" s="20">
        <v>0.732</v>
      </c>
      <c r="AB833" s="21">
        <f t="shared" si="226"/>
        <v>8.848662453</v>
      </c>
      <c r="AC833" s="20">
        <f t="shared" si="279"/>
        <v>0.0004644630595</v>
      </c>
      <c r="AD833" s="20">
        <f t="shared" si="280"/>
        <v>0.00123191845</v>
      </c>
      <c r="AE833" s="20">
        <f t="shared" si="264"/>
        <v>11.21805602</v>
      </c>
      <c r="AF833" s="22" t="b">
        <f t="shared" si="4"/>
        <v>0</v>
      </c>
      <c r="AG833" s="20" t="b">
        <f t="shared" si="5"/>
        <v>0</v>
      </c>
      <c r="AH833" s="20" t="b">
        <f t="shared" si="6"/>
        <v>0</v>
      </c>
      <c r="AI833" s="20" t="b">
        <f t="shared" si="7"/>
        <v>0</v>
      </c>
      <c r="AJ833" s="20"/>
      <c r="AK833" s="20"/>
      <c r="AL833" s="20"/>
      <c r="AM833" s="20"/>
      <c r="AN833" s="20"/>
      <c r="AO833" s="20"/>
      <c r="AP833" s="20"/>
      <c r="AQ833" s="20"/>
      <c r="AR833" s="23"/>
      <c r="AS833" s="23"/>
      <c r="AT833" s="23"/>
      <c r="AU833" s="23"/>
      <c r="AV833" s="23"/>
    </row>
    <row r="834" ht="15.75" customHeight="1">
      <c r="A834" s="17" t="str">
        <f t="shared" si="1"/>
        <v>India-Asia2012</v>
      </c>
      <c r="B834" s="17" t="s">
        <v>155</v>
      </c>
      <c r="C834" s="18" t="s">
        <v>145</v>
      </c>
      <c r="D834" s="19" t="s">
        <v>91</v>
      </c>
      <c r="E834" s="17">
        <v>1.0841723354E10</v>
      </c>
      <c r="F834" s="18">
        <v>0.04</v>
      </c>
      <c r="G834" s="18">
        <v>61.0</v>
      </c>
      <c r="H834" s="18">
        <v>0.106</v>
      </c>
      <c r="I834" s="20">
        <f t="array" ref="I834:J834">IFNA(VLOOKUP(A834,ENERGY!$A$2:$F$2692,{5,6},0),0)</f>
        <v>0</v>
      </c>
      <c r="J834" s="20">
        <v>0.0</v>
      </c>
      <c r="K834" s="20">
        <f t="array" ref="K834:S834">VLOOKUP(A834,'HUMAN RESOURCES'!$A$2:$M$2692,{2,3,4,5,6,7,8,9,10},0)</f>
        <v>0.021</v>
      </c>
      <c r="L834" s="20">
        <v>0.043</v>
      </c>
      <c r="M834" s="20">
        <v>68.0</v>
      </c>
      <c r="N834" s="20">
        <v>65.0</v>
      </c>
      <c r="O834" s="20">
        <v>0.294</v>
      </c>
      <c r="P834" s="20">
        <v>0.654</v>
      </c>
      <c r="Q834" s="20">
        <v>0.052</v>
      </c>
      <c r="R834" s="20">
        <v>1.236686732E9</v>
      </c>
      <c r="S834" s="20">
        <v>0.316</v>
      </c>
      <c r="T834" s="20">
        <f t="array" ref="T834:U834">VLOOKUP(A834,TOURISM!$A$2:$F$2692,{3,6},0)</f>
        <v>18340000000</v>
      </c>
      <c r="U834" s="20">
        <v>1.4107E10</v>
      </c>
      <c r="V834" s="20">
        <f t="array" ref="V834:AA834">VLOOKUP(A834,BUSINESS!$A$2:$J$2692,{4,5,6,7,8,9},0)</f>
        <v>0.628</v>
      </c>
      <c r="W834" s="20">
        <v>27.0</v>
      </c>
      <c r="X834" s="20">
        <v>131.0</v>
      </c>
      <c r="Y834" s="20">
        <v>243.0</v>
      </c>
      <c r="Z834" s="20">
        <v>0.126</v>
      </c>
      <c r="AA834" s="20">
        <v>0.699</v>
      </c>
      <c r="AB834" s="21">
        <f t="shared" si="226"/>
        <v>8.766749957</v>
      </c>
      <c r="AC834" s="20"/>
      <c r="AD834" s="20"/>
      <c r="AE834" s="20">
        <f t="shared" si="264"/>
        <v>11.40709254</v>
      </c>
      <c r="AF834" s="22" t="b">
        <f t="shared" si="4"/>
        <v>0</v>
      </c>
      <c r="AG834" s="20" t="b">
        <f t="shared" si="5"/>
        <v>0</v>
      </c>
      <c r="AH834" s="20" t="b">
        <f t="shared" si="6"/>
        <v>0</v>
      </c>
      <c r="AI834" s="20" t="b">
        <f t="shared" si="7"/>
        <v>0</v>
      </c>
      <c r="AJ834" s="20"/>
      <c r="AK834" s="20"/>
      <c r="AL834" s="20"/>
      <c r="AM834" s="20"/>
      <c r="AN834" s="20"/>
      <c r="AO834" s="20"/>
      <c r="AP834" s="20"/>
      <c r="AQ834" s="20"/>
      <c r="AR834" s="23"/>
      <c r="AS834" s="23"/>
      <c r="AT834" s="23"/>
      <c r="AU834" s="23"/>
      <c r="AV834" s="23"/>
    </row>
    <row r="835" ht="15.75" customHeight="1">
      <c r="A835" s="17" t="str">
        <f t="shared" si="1"/>
        <v>Indonesia-Asia2000</v>
      </c>
      <c r="B835" s="17" t="s">
        <v>156</v>
      </c>
      <c r="C835" s="18" t="s">
        <v>145</v>
      </c>
      <c r="D835" s="19" t="s">
        <v>76</v>
      </c>
      <c r="E835" s="17">
        <v>1.0879778328E10</v>
      </c>
      <c r="F835" s="18">
        <v>0.02</v>
      </c>
      <c r="G835" s="18">
        <v>15.0</v>
      </c>
      <c r="H835" s="18">
        <v>0.185</v>
      </c>
      <c r="I835" s="20" t="str">
        <f t="array" ref="I835:J835">IFNA(VLOOKUP(A835,ENERGY!$A$2:$F$2692,{5,6},0),0)</f>
        <v/>
      </c>
      <c r="J835" s="20"/>
      <c r="K835" s="20">
        <f t="array" ref="K835:S835">VLOOKUP(A835,'HUMAN RESOURCES'!$A$2:$M$2692,{2,3,4,5,6,7,8,9,10},0)</f>
        <v>0.022</v>
      </c>
      <c r="L835" s="20">
        <v>0.041</v>
      </c>
      <c r="M835" s="20">
        <v>69.0</v>
      </c>
      <c r="N835" s="20">
        <v>65.0</v>
      </c>
      <c r="O835" s="20">
        <v>0.307</v>
      </c>
      <c r="P835" s="20">
        <v>0.647</v>
      </c>
      <c r="Q835" s="20">
        <v>0.047</v>
      </c>
      <c r="R835" s="20">
        <v>2.08938698E8</v>
      </c>
      <c r="S835" s="20">
        <v>0.42</v>
      </c>
      <c r="T835" s="20">
        <f t="array" ref="T835:U835">VLOOKUP(A835,TOURISM!$A$2:$F$2692,{3,6},0)</f>
        <v>4975000000</v>
      </c>
      <c r="U835" s="20">
        <v>3.197E9</v>
      </c>
      <c r="V835" s="20" t="str">
        <f t="array" ref="V835:AA835">VLOOKUP(A835,BUSINESS!$A$2:$J$2692,{4,5,6,7,8,9},0)</f>
        <v/>
      </c>
      <c r="W835" s="20"/>
      <c r="X835" s="20"/>
      <c r="Y835" s="20"/>
      <c r="Z835" s="20">
        <v>0.009</v>
      </c>
      <c r="AA835" s="20">
        <v>0.018</v>
      </c>
      <c r="AB835" s="21">
        <f t="shared" si="226"/>
        <v>52.07162882</v>
      </c>
      <c r="AC835" s="20"/>
      <c r="AD835" s="20"/>
      <c r="AE835" s="20">
        <f t="shared" si="264"/>
        <v>15.30113871</v>
      </c>
      <c r="AF835" s="22" t="b">
        <f t="shared" si="4"/>
        <v>0</v>
      </c>
      <c r="AG835" s="20" t="b">
        <f t="shared" si="5"/>
        <v>0</v>
      </c>
      <c r="AH835" s="20" t="b">
        <f t="shared" si="6"/>
        <v>0</v>
      </c>
      <c r="AI835" s="20" t="b">
        <f t="shared" si="7"/>
        <v>0</v>
      </c>
      <c r="AJ835" s="20"/>
      <c r="AK835" s="20"/>
      <c r="AL835" s="20"/>
      <c r="AM835" s="20"/>
      <c r="AN835" s="20"/>
      <c r="AO835" s="20"/>
      <c r="AP835" s="20"/>
      <c r="AQ835" s="20"/>
      <c r="AR835" s="23"/>
      <c r="AS835" s="23"/>
      <c r="AT835" s="23"/>
      <c r="AU835" s="23"/>
      <c r="AV835" s="23"/>
    </row>
    <row r="836" ht="15.75" customHeight="1">
      <c r="A836" s="17" t="str">
        <f t="shared" si="1"/>
        <v>Indonesia-Asia2001</v>
      </c>
      <c r="B836" s="17" t="s">
        <v>156</v>
      </c>
      <c r="C836" s="18" t="s">
        <v>145</v>
      </c>
      <c r="D836" s="19" t="s">
        <v>77</v>
      </c>
      <c r="E836" s="17">
        <v>1.0939028155E10</v>
      </c>
      <c r="F836" s="18">
        <v>0.022</v>
      </c>
      <c r="G836" s="18">
        <v>17.0</v>
      </c>
      <c r="H836" s="18">
        <v>0.185</v>
      </c>
      <c r="I836" s="20">
        <f t="array" ref="I836:J836">IFNA(VLOOKUP(A836,ENERGY!$A$2:$F$2692,{5,6},0),0)</f>
        <v>209009</v>
      </c>
      <c r="J836" s="20"/>
      <c r="K836" s="20">
        <f t="array" ref="K836:S836">VLOOKUP(A836,'HUMAN RESOURCES'!$A$2:$M$2692,{2,3,4,5,6,7,8,9,10},0)</f>
        <v>0.021</v>
      </c>
      <c r="L836" s="20">
        <v>0.039</v>
      </c>
      <c r="M836" s="20">
        <v>70.0</v>
      </c>
      <c r="N836" s="20">
        <v>66.0</v>
      </c>
      <c r="O836" s="20">
        <v>0.304</v>
      </c>
      <c r="P836" s="20">
        <v>0.649</v>
      </c>
      <c r="Q836" s="20">
        <v>0.047</v>
      </c>
      <c r="R836" s="20">
        <v>2.11970371E8</v>
      </c>
      <c r="S836" s="20">
        <v>0.428</v>
      </c>
      <c r="T836" s="20">
        <f t="array" ref="T836:U836">VLOOKUP(A836,TOURISM!$A$2:$F$2692,{3,6},0)</f>
        <v>5277000000</v>
      </c>
      <c r="U836" s="20">
        <v>3.406E9</v>
      </c>
      <c r="V836" s="20" t="str">
        <f t="array" ref="V836:AA836">VLOOKUP(A836,BUSINESS!$A$2:$J$2692,{4,5,6,7,8,9},0)</f>
        <v/>
      </c>
      <c r="W836" s="20"/>
      <c r="X836" s="20"/>
      <c r="Y836" s="20"/>
      <c r="Z836" s="20">
        <v>0.02</v>
      </c>
      <c r="AA836" s="20">
        <v>0.031</v>
      </c>
      <c r="AB836" s="21">
        <f t="shared" si="226"/>
        <v>51.60640189</v>
      </c>
      <c r="AC836" s="20">
        <f t="shared" ref="AC836:AC840" si="281">I836/R836</f>
        <v>0.0009860293163</v>
      </c>
      <c r="AD836" s="20"/>
      <c r="AE836" s="20">
        <f t="shared" si="264"/>
        <v>16.06828343</v>
      </c>
      <c r="AF836" s="22" t="b">
        <f t="shared" si="4"/>
        <v>0</v>
      </c>
      <c r="AG836" s="20" t="b">
        <f t="shared" si="5"/>
        <v>0</v>
      </c>
      <c r="AH836" s="20" t="b">
        <f t="shared" si="6"/>
        <v>0</v>
      </c>
      <c r="AI836" s="20" t="b">
        <f t="shared" si="7"/>
        <v>0</v>
      </c>
      <c r="AJ836" s="20"/>
      <c r="AK836" s="20"/>
      <c r="AL836" s="20"/>
      <c r="AM836" s="20"/>
      <c r="AN836" s="20"/>
      <c r="AO836" s="20"/>
      <c r="AP836" s="20"/>
      <c r="AQ836" s="20"/>
      <c r="AR836" s="23"/>
      <c r="AS836" s="23"/>
      <c r="AT836" s="23"/>
      <c r="AU836" s="23"/>
      <c r="AV836" s="23"/>
    </row>
    <row r="837" ht="15.75" customHeight="1">
      <c r="A837" s="17" t="str">
        <f t="shared" si="1"/>
        <v>Indonesia-Asia2002</v>
      </c>
      <c r="B837" s="17" t="s">
        <v>156</v>
      </c>
      <c r="C837" s="18" t="s">
        <v>145</v>
      </c>
      <c r="D837" s="19" t="s">
        <v>79</v>
      </c>
      <c r="E837" s="17">
        <v>1.0948051122E10</v>
      </c>
      <c r="F837" s="18">
        <v>0.022</v>
      </c>
      <c r="G837" s="18">
        <v>20.0</v>
      </c>
      <c r="H837" s="18">
        <v>0.189</v>
      </c>
      <c r="I837" s="20">
        <f t="array" ref="I837:J837">IFNA(VLOOKUP(A837,ENERGY!$A$2:$F$2692,{5,6},0),0)</f>
        <v>211296</v>
      </c>
      <c r="J837" s="20">
        <v>433989.0</v>
      </c>
      <c r="K837" s="20">
        <f t="array" ref="K837:S837">VLOOKUP(A837,'HUMAN RESOURCES'!$A$2:$M$2692,{2,3,4,5,6,7,8,9,10},0)</f>
        <v>0.021</v>
      </c>
      <c r="L837" s="20">
        <v>0.038</v>
      </c>
      <c r="M837" s="20">
        <v>70.0</v>
      </c>
      <c r="N837" s="20">
        <v>66.0</v>
      </c>
      <c r="O837" s="20">
        <v>0.302</v>
      </c>
      <c r="P837" s="20">
        <v>0.651</v>
      </c>
      <c r="Q837" s="20">
        <v>0.048</v>
      </c>
      <c r="R837" s="20">
        <v>2.15038285E8</v>
      </c>
      <c r="S837" s="20">
        <v>0.436</v>
      </c>
      <c r="T837" s="20">
        <f t="array" ref="T837:U837">VLOOKUP(A837,TOURISM!$A$2:$F$2692,{3,6},0)</f>
        <v>5797000000</v>
      </c>
      <c r="U837" s="20">
        <v>5.042E9</v>
      </c>
      <c r="V837" s="20" t="str">
        <f t="array" ref="V837:AA837">VLOOKUP(A837,BUSINESS!$A$2:$J$2692,{4,5,6,7,8,9},0)</f>
        <v/>
      </c>
      <c r="W837" s="20"/>
      <c r="X837" s="20"/>
      <c r="Y837" s="20"/>
      <c r="Z837" s="20">
        <v>0.021</v>
      </c>
      <c r="AA837" s="20">
        <v>0.054</v>
      </c>
      <c r="AB837" s="21">
        <f t="shared" si="226"/>
        <v>50.9121021</v>
      </c>
      <c r="AC837" s="20">
        <f t="shared" si="281"/>
        <v>0.0009825971222</v>
      </c>
      <c r="AD837" s="20">
        <f t="shared" ref="AD837:AD840" si="282">J837/R837</f>
        <v>0.002018194109</v>
      </c>
      <c r="AE837" s="20">
        <f t="shared" si="264"/>
        <v>23.44698759</v>
      </c>
      <c r="AF837" s="22" t="b">
        <f t="shared" si="4"/>
        <v>0</v>
      </c>
      <c r="AG837" s="20" t="b">
        <f t="shared" si="5"/>
        <v>0</v>
      </c>
      <c r="AH837" s="20" t="b">
        <f t="shared" si="6"/>
        <v>0</v>
      </c>
      <c r="AI837" s="20" t="b">
        <f t="shared" si="7"/>
        <v>0</v>
      </c>
      <c r="AJ837" s="20"/>
      <c r="AK837" s="20"/>
      <c r="AL837" s="20"/>
      <c r="AM837" s="20"/>
      <c r="AN837" s="20"/>
      <c r="AO837" s="20"/>
      <c r="AP837" s="20"/>
      <c r="AQ837" s="20"/>
      <c r="AR837" s="23"/>
      <c r="AS837" s="23"/>
      <c r="AT837" s="23"/>
      <c r="AU837" s="23"/>
      <c r="AV837" s="23"/>
    </row>
    <row r="838" ht="15.75" customHeight="1">
      <c r="A838" s="17" t="str">
        <f t="shared" si="1"/>
        <v>Indonesia-Asia2003</v>
      </c>
      <c r="B838" s="17" t="s">
        <v>156</v>
      </c>
      <c r="C838" s="18" t="s">
        <v>145</v>
      </c>
      <c r="D838" s="19" t="s">
        <v>81</v>
      </c>
      <c r="E838" s="17">
        <v>1.0956226611E10</v>
      </c>
      <c r="F838" s="18">
        <v>0.025</v>
      </c>
      <c r="G838" s="18">
        <v>27.0</v>
      </c>
      <c r="H838" s="18">
        <v>0.169</v>
      </c>
      <c r="I838" s="20">
        <f t="array" ref="I838:J838">IFNA(VLOOKUP(A838,ENERGY!$A$2:$F$2692,{5,6},0),0)</f>
        <v>199782</v>
      </c>
      <c r="J838" s="20">
        <v>453106.0</v>
      </c>
      <c r="K838" s="20">
        <f t="array" ref="K838:S838">VLOOKUP(A838,'HUMAN RESOURCES'!$A$2:$M$2692,{2,3,4,5,6,7,8,9,10},0)</f>
        <v>0.021</v>
      </c>
      <c r="L838" s="20">
        <v>0.036</v>
      </c>
      <c r="M838" s="20">
        <v>70.0</v>
      </c>
      <c r="N838" s="20">
        <v>66.0</v>
      </c>
      <c r="O838" s="20">
        <v>0.301</v>
      </c>
      <c r="P838" s="20">
        <v>0.651</v>
      </c>
      <c r="Q838" s="20">
        <v>0.048</v>
      </c>
      <c r="R838" s="20">
        <v>2.18145617E8</v>
      </c>
      <c r="S838" s="20">
        <v>0.444</v>
      </c>
      <c r="T838" s="20">
        <f t="array" ref="T838:U838">VLOOKUP(A838,TOURISM!$A$2:$F$2692,{3,6},0)</f>
        <v>4461000000</v>
      </c>
      <c r="U838" s="20">
        <v>4.427E9</v>
      </c>
      <c r="V838" s="20" t="str">
        <f t="array" ref="V838:AA838">VLOOKUP(A838,BUSINESS!$A$2:$J$2692,{4,5,6,7,8,9},0)</f>
        <v/>
      </c>
      <c r="W838" s="20">
        <v>168.0</v>
      </c>
      <c r="X838" s="20"/>
      <c r="Y838" s="20"/>
      <c r="Z838" s="20">
        <v>0.024</v>
      </c>
      <c r="AA838" s="20">
        <v>0.085</v>
      </c>
      <c r="AB838" s="21">
        <f t="shared" si="226"/>
        <v>50.22437197</v>
      </c>
      <c r="AC838" s="20">
        <f t="shared" si="281"/>
        <v>0.0009158194547</v>
      </c>
      <c r="AD838" s="20">
        <f t="shared" si="282"/>
        <v>0.002077080467</v>
      </c>
      <c r="AE838" s="20">
        <f t="shared" si="264"/>
        <v>20.29378385</v>
      </c>
      <c r="AF838" s="22" t="b">
        <f t="shared" si="4"/>
        <v>0</v>
      </c>
      <c r="AG838" s="20" t="b">
        <f t="shared" si="5"/>
        <v>0</v>
      </c>
      <c r="AH838" s="20" t="b">
        <f t="shared" si="6"/>
        <v>0</v>
      </c>
      <c r="AI838" s="20" t="b">
        <f t="shared" si="7"/>
        <v>0</v>
      </c>
      <c r="AJ838" s="20"/>
      <c r="AK838" s="20"/>
      <c r="AL838" s="20"/>
      <c r="AM838" s="20"/>
      <c r="AN838" s="20"/>
      <c r="AO838" s="20"/>
      <c r="AP838" s="20"/>
      <c r="AQ838" s="20"/>
      <c r="AR838" s="23"/>
      <c r="AS838" s="23"/>
      <c r="AT838" s="23"/>
      <c r="AU838" s="23"/>
      <c r="AV838" s="23"/>
    </row>
    <row r="839" ht="15.75" customHeight="1">
      <c r="A839" s="17" t="str">
        <f t="shared" si="1"/>
        <v>Indonesia-Asia2004</v>
      </c>
      <c r="B839" s="17" t="s">
        <v>156</v>
      </c>
      <c r="C839" s="18" t="s">
        <v>145</v>
      </c>
      <c r="D839" s="19" t="s">
        <v>83</v>
      </c>
      <c r="E839" s="17">
        <v>1.0969898924E10</v>
      </c>
      <c r="F839" s="18">
        <v>0.024</v>
      </c>
      <c r="G839" s="18">
        <v>27.0</v>
      </c>
      <c r="H839" s="18">
        <v>0.141</v>
      </c>
      <c r="I839" s="20">
        <f t="array" ref="I839:J839">IFNA(VLOOKUP(A839,ENERGY!$A$2:$F$2692,{5,6},0),0)</f>
        <v>186605</v>
      </c>
      <c r="J839" s="20">
        <v>412387.0</v>
      </c>
      <c r="K839" s="20">
        <f t="array" ref="K839:S839">VLOOKUP(A839,'HUMAN RESOURCES'!$A$2:$M$2692,{2,3,4,5,6,7,8,9,10},0)</f>
        <v>0.021</v>
      </c>
      <c r="L839" s="20">
        <v>0.035</v>
      </c>
      <c r="M839" s="20">
        <v>71.0</v>
      </c>
      <c r="N839" s="20">
        <v>67.0</v>
      </c>
      <c r="O839" s="20">
        <v>0.3</v>
      </c>
      <c r="P839" s="20">
        <v>0.651</v>
      </c>
      <c r="Q839" s="20">
        <v>0.048</v>
      </c>
      <c r="R839" s="20">
        <v>2.21293797E8</v>
      </c>
      <c r="S839" s="20">
        <v>0.451</v>
      </c>
      <c r="T839" s="20">
        <f t="array" ref="T839:U839">VLOOKUP(A839,TOURISM!$A$2:$F$2692,{3,6},0)</f>
        <v>5226000000</v>
      </c>
      <c r="U839" s="20">
        <v>4.569E9</v>
      </c>
      <c r="V839" s="20" t="str">
        <f t="array" ref="V839:AA839">VLOOKUP(A839,BUSINESS!$A$2:$J$2692,{4,5,6,7,8,9},0)</f>
        <v/>
      </c>
      <c r="W839" s="20">
        <v>151.0</v>
      </c>
      <c r="X839" s="20"/>
      <c r="Y839" s="20"/>
      <c r="Z839" s="20">
        <v>0.026</v>
      </c>
      <c r="AA839" s="20">
        <v>0.137</v>
      </c>
      <c r="AB839" s="21">
        <f t="shared" si="226"/>
        <v>49.57165123</v>
      </c>
      <c r="AC839" s="20">
        <f t="shared" si="281"/>
        <v>0.0008432455068</v>
      </c>
      <c r="AD839" s="20">
        <f t="shared" si="282"/>
        <v>0.001863527155</v>
      </c>
      <c r="AE839" s="20">
        <f t="shared" si="264"/>
        <v>20.64676038</v>
      </c>
      <c r="AF839" s="22" t="b">
        <f t="shared" si="4"/>
        <v>0</v>
      </c>
      <c r="AG839" s="20" t="b">
        <f t="shared" si="5"/>
        <v>0</v>
      </c>
      <c r="AH839" s="20" t="b">
        <f t="shared" si="6"/>
        <v>0</v>
      </c>
      <c r="AI839" s="20" t="b">
        <f t="shared" si="7"/>
        <v>0</v>
      </c>
      <c r="AJ839" s="20"/>
      <c r="AK839" s="20"/>
      <c r="AL839" s="20"/>
      <c r="AM839" s="20"/>
      <c r="AN839" s="20"/>
      <c r="AO839" s="20"/>
      <c r="AP839" s="20"/>
      <c r="AQ839" s="20"/>
      <c r="AR839" s="23"/>
      <c r="AS839" s="23"/>
      <c r="AT839" s="23"/>
      <c r="AU839" s="23"/>
      <c r="AV839" s="23"/>
    </row>
    <row r="840" ht="15.75" customHeight="1">
      <c r="A840" s="17" t="str">
        <f t="shared" si="1"/>
        <v>Indonesia-Asia2005</v>
      </c>
      <c r="B840" s="17" t="s">
        <v>156</v>
      </c>
      <c r="C840" s="18" t="s">
        <v>145</v>
      </c>
      <c r="D840" s="19" t="s">
        <v>84</v>
      </c>
      <c r="E840" s="17">
        <v>1.1075116594E10</v>
      </c>
      <c r="F840" s="18">
        <v>0.028</v>
      </c>
      <c r="G840" s="18">
        <v>36.0</v>
      </c>
      <c r="H840" s="18">
        <v>0.141</v>
      </c>
      <c r="I840" s="20">
        <f t="array" ref="I840:J840">IFNA(VLOOKUP(A840,ENERGY!$A$2:$F$2692,{5,6},0),0)</f>
        <v>176238</v>
      </c>
      <c r="J840" s="20">
        <v>337635.0</v>
      </c>
      <c r="K840" s="20">
        <f t="array" ref="K840:S840">VLOOKUP(A840,'HUMAN RESOURCES'!$A$2:$M$2692,{2,3,4,5,6,7,8,9,10},0)</f>
        <v>0.021</v>
      </c>
      <c r="L840" s="20">
        <v>0.033</v>
      </c>
      <c r="M840" s="20">
        <v>71.0</v>
      </c>
      <c r="N840" s="20">
        <v>67.0</v>
      </c>
      <c r="O840" s="20">
        <v>0.3</v>
      </c>
      <c r="P840" s="20">
        <v>0.651</v>
      </c>
      <c r="Q840" s="20">
        <v>0.049</v>
      </c>
      <c r="R840" s="20">
        <v>2.24480901E8</v>
      </c>
      <c r="S840" s="20">
        <v>0.459</v>
      </c>
      <c r="T840" s="20">
        <f t="array" ref="T840:U840">VLOOKUP(A840,TOURISM!$A$2:$F$2692,{3,6},0)</f>
        <v>5094000000</v>
      </c>
      <c r="U840" s="20">
        <v>4.74E9</v>
      </c>
      <c r="V840" s="20">
        <f t="array" ref="V840:AA840">VLOOKUP(A840,BUSINESS!$A$2:$J$2692,{4,5,6,7,8,9},0)</f>
        <v>0.375</v>
      </c>
      <c r="W840" s="20">
        <v>151.0</v>
      </c>
      <c r="X840" s="20"/>
      <c r="Y840" s="20">
        <v>560.0</v>
      </c>
      <c r="Z840" s="20">
        <v>0.036</v>
      </c>
      <c r="AA840" s="20">
        <v>0.209</v>
      </c>
      <c r="AB840" s="21">
        <f t="shared" si="226"/>
        <v>49.33656514</v>
      </c>
      <c r="AC840" s="20">
        <f t="shared" si="281"/>
        <v>0.0007850912893</v>
      </c>
      <c r="AD840" s="20">
        <f t="shared" si="282"/>
        <v>0.00150407005</v>
      </c>
      <c r="AE840" s="20">
        <f t="shared" si="264"/>
        <v>21.11538211</v>
      </c>
      <c r="AF840" s="22" t="b">
        <f t="shared" si="4"/>
        <v>0</v>
      </c>
      <c r="AG840" s="20" t="b">
        <f t="shared" si="5"/>
        <v>0</v>
      </c>
      <c r="AH840" s="20" t="b">
        <f t="shared" si="6"/>
        <v>0</v>
      </c>
      <c r="AI840" s="20" t="b">
        <f t="shared" si="7"/>
        <v>0</v>
      </c>
      <c r="AJ840" s="20"/>
      <c r="AK840" s="20"/>
      <c r="AL840" s="20"/>
      <c r="AM840" s="20"/>
      <c r="AN840" s="20"/>
      <c r="AO840" s="20"/>
      <c r="AP840" s="20"/>
      <c r="AQ840" s="20"/>
      <c r="AR840" s="23"/>
      <c r="AS840" s="23"/>
      <c r="AT840" s="23"/>
      <c r="AU840" s="23"/>
      <c r="AV840" s="23"/>
    </row>
    <row r="841" ht="15.75" customHeight="1">
      <c r="A841" s="17" t="str">
        <f t="shared" si="1"/>
        <v>Indonesia-Asia2006</v>
      </c>
      <c r="B841" s="17" t="s">
        <v>156</v>
      </c>
      <c r="C841" s="18" t="s">
        <v>145</v>
      </c>
      <c r="D841" s="19" t="s">
        <v>85</v>
      </c>
      <c r="E841" s="17">
        <v>1.1075778481E10</v>
      </c>
      <c r="F841" s="18">
        <v>0.029</v>
      </c>
      <c r="G841" s="18">
        <v>47.0</v>
      </c>
      <c r="H841" s="18">
        <v>0.16</v>
      </c>
      <c r="I841" s="20">
        <f t="array" ref="I841:J841">IFNA(VLOOKUP(A841,ENERGY!$A$2:$F$2692,{5,6},0),0)</f>
        <v>0</v>
      </c>
      <c r="J841" s="20">
        <v>0.0</v>
      </c>
      <c r="K841" s="20">
        <f t="array" ref="K841:S841">VLOOKUP(A841,'HUMAN RESOURCES'!$A$2:$M$2692,{2,3,4,5,6,7,8,9,10},0)</f>
        <v>0.021</v>
      </c>
      <c r="L841" s="20">
        <v>0.032</v>
      </c>
      <c r="M841" s="20">
        <v>71.0</v>
      </c>
      <c r="N841" s="20">
        <v>67.0</v>
      </c>
      <c r="O841" s="20">
        <v>0.3</v>
      </c>
      <c r="P841" s="20">
        <v>0.651</v>
      </c>
      <c r="Q841" s="20">
        <v>0.049</v>
      </c>
      <c r="R841" s="20">
        <v>2.27709821E8</v>
      </c>
      <c r="S841" s="20">
        <v>0.467</v>
      </c>
      <c r="T841" s="20">
        <f t="array" ref="T841:U841">VLOOKUP(A841,TOURISM!$A$2:$F$2692,{3,6},0)</f>
        <v>4890000000</v>
      </c>
      <c r="U841" s="20">
        <v>5.458E9</v>
      </c>
      <c r="V841" s="20">
        <f t="array" ref="V841:AA841">VLOOKUP(A841,BUSINESS!$A$2:$J$2692,{4,5,6,7,8,9},0)</f>
        <v>0.375</v>
      </c>
      <c r="W841" s="20">
        <v>97.0</v>
      </c>
      <c r="X841" s="20"/>
      <c r="Y841" s="20">
        <v>576.0</v>
      </c>
      <c r="Z841" s="20">
        <v>0.048</v>
      </c>
      <c r="AA841" s="20">
        <v>0.28</v>
      </c>
      <c r="AB841" s="21">
        <f t="shared" si="226"/>
        <v>48.6398805</v>
      </c>
      <c r="AC841" s="20"/>
      <c r="AD841" s="20"/>
      <c r="AE841" s="20">
        <f t="shared" si="264"/>
        <v>23.96910233</v>
      </c>
      <c r="AF841" s="22" t="b">
        <f t="shared" si="4"/>
        <v>0</v>
      </c>
      <c r="AG841" s="20" t="b">
        <f t="shared" si="5"/>
        <v>0</v>
      </c>
      <c r="AH841" s="20" t="b">
        <f t="shared" si="6"/>
        <v>0</v>
      </c>
      <c r="AI841" s="20" t="b">
        <f t="shared" si="7"/>
        <v>0</v>
      </c>
      <c r="AJ841" s="20"/>
      <c r="AK841" s="20"/>
      <c r="AL841" s="20"/>
      <c r="AM841" s="20"/>
      <c r="AN841" s="20"/>
      <c r="AO841" s="20"/>
      <c r="AP841" s="20"/>
      <c r="AQ841" s="20"/>
      <c r="AR841" s="23"/>
      <c r="AS841" s="23"/>
      <c r="AT841" s="23"/>
      <c r="AU841" s="23"/>
      <c r="AV841" s="23"/>
    </row>
    <row r="842" ht="15.75" customHeight="1">
      <c r="A842" s="17" t="str">
        <f t="shared" si="1"/>
        <v>Indonesia-Asia2007</v>
      </c>
      <c r="B842" s="17" t="s">
        <v>156</v>
      </c>
      <c r="C842" s="18" t="s">
        <v>145</v>
      </c>
      <c r="D842" s="19" t="s">
        <v>86</v>
      </c>
      <c r="E842" s="17">
        <v>1.1113042238E10</v>
      </c>
      <c r="F842" s="18">
        <v>0.031</v>
      </c>
      <c r="G842" s="18">
        <v>58.0</v>
      </c>
      <c r="H842" s="18">
        <v>0.139</v>
      </c>
      <c r="I842" s="20">
        <f t="array" ref="I842:J842">IFNA(VLOOKUP(A842,ENERGY!$A$2:$F$2692,{5,6},0),0)</f>
        <v>182885</v>
      </c>
      <c r="J842" s="20">
        <v>375545.0</v>
      </c>
      <c r="K842" s="20">
        <f t="array" ref="K842:S842">VLOOKUP(A842,'HUMAN RESOURCES'!$A$2:$M$2692,{2,3,4,5,6,7,8,9,10},0)</f>
        <v>0.021</v>
      </c>
      <c r="L842" s="20">
        <v>0.031</v>
      </c>
      <c r="M842" s="20">
        <v>71.0</v>
      </c>
      <c r="N842" s="20">
        <v>67.0</v>
      </c>
      <c r="O842" s="20">
        <v>0.3</v>
      </c>
      <c r="P842" s="20">
        <v>0.651</v>
      </c>
      <c r="Q842" s="20">
        <v>0.049</v>
      </c>
      <c r="R842" s="20">
        <v>2.30972808E8</v>
      </c>
      <c r="S842" s="20">
        <v>0.475</v>
      </c>
      <c r="T842" s="20">
        <f t="array" ref="T842:U842">VLOOKUP(A842,TOURISM!$A$2:$F$2692,{3,6},0)</f>
        <v>5831000000</v>
      </c>
      <c r="U842" s="20">
        <v>6.578E9</v>
      </c>
      <c r="V842" s="20">
        <f t="array" ref="V842:AA842">VLOOKUP(A842,BUSINESS!$A$2:$J$2692,{4,5,6,7,8,9},0)</f>
        <v>0.375</v>
      </c>
      <c r="W842" s="20">
        <v>105.0</v>
      </c>
      <c r="X842" s="20"/>
      <c r="Y842" s="20">
        <v>266.0</v>
      </c>
      <c r="Z842" s="20">
        <v>0.058</v>
      </c>
      <c r="AA842" s="20">
        <v>0.404</v>
      </c>
      <c r="AB842" s="21">
        <f t="shared" si="226"/>
        <v>48.11407167</v>
      </c>
      <c r="AC842" s="20">
        <f t="shared" ref="AC842:AC843" si="283">I842/R842</f>
        <v>0.0007918031633</v>
      </c>
      <c r="AD842" s="20">
        <f t="shared" ref="AD842:AD843" si="284">J842/R842</f>
        <v>0.001625927326</v>
      </c>
      <c r="AE842" s="20">
        <f t="shared" si="264"/>
        <v>28.47954293</v>
      </c>
      <c r="AF842" s="22" t="b">
        <f t="shared" si="4"/>
        <v>0</v>
      </c>
      <c r="AG842" s="20" t="b">
        <f t="shared" si="5"/>
        <v>0</v>
      </c>
      <c r="AH842" s="20" t="b">
        <f t="shared" si="6"/>
        <v>0</v>
      </c>
      <c r="AI842" s="20" t="b">
        <f t="shared" si="7"/>
        <v>0</v>
      </c>
      <c r="AJ842" s="20"/>
      <c r="AK842" s="20"/>
      <c r="AL842" s="20"/>
      <c r="AM842" s="20"/>
      <c r="AN842" s="20"/>
      <c r="AO842" s="20"/>
      <c r="AP842" s="20"/>
      <c r="AQ842" s="20"/>
      <c r="AR842" s="23"/>
      <c r="AS842" s="23"/>
      <c r="AT842" s="23"/>
      <c r="AU842" s="23"/>
      <c r="AV842" s="23"/>
    </row>
    <row r="843" ht="15.75" customHeight="1">
      <c r="A843" s="17" t="str">
        <f t="shared" si="1"/>
        <v>Indonesia-Asia2008</v>
      </c>
      <c r="B843" s="17" t="s">
        <v>156</v>
      </c>
      <c r="C843" s="18" t="s">
        <v>145</v>
      </c>
      <c r="D843" s="19" t="s">
        <v>87</v>
      </c>
      <c r="E843" s="17">
        <v>1.1141417478E10</v>
      </c>
      <c r="F843" s="18">
        <v>0.028</v>
      </c>
      <c r="G843" s="18">
        <v>61.0</v>
      </c>
      <c r="H843" s="18">
        <v>0.136</v>
      </c>
      <c r="I843" s="20">
        <f t="array" ref="I843:J843">IFNA(VLOOKUP(A843,ENERGY!$A$2:$F$2692,{5,6},0),0)</f>
        <v>179461</v>
      </c>
      <c r="J843" s="20">
        <v>341992.0</v>
      </c>
      <c r="K843" s="20">
        <f t="array" ref="K843:S843">VLOOKUP(A843,'HUMAN RESOURCES'!$A$2:$M$2692,{2,3,4,5,6,7,8,9,10},0)</f>
        <v>0.021</v>
      </c>
      <c r="L843" s="20">
        <v>0.03</v>
      </c>
      <c r="M843" s="20">
        <v>72.0</v>
      </c>
      <c r="N843" s="20">
        <v>68.0</v>
      </c>
      <c r="O843" s="20">
        <v>0.3</v>
      </c>
      <c r="P843" s="20">
        <v>0.65</v>
      </c>
      <c r="Q843" s="20">
        <v>0.049</v>
      </c>
      <c r="R843" s="20">
        <v>2.34243489E8</v>
      </c>
      <c r="S843" s="20">
        <v>0.483</v>
      </c>
      <c r="T843" s="20">
        <f t="array" ref="T843:U843">VLOOKUP(A843,TOURISM!$A$2:$F$2692,{3,6},0)</f>
        <v>8150000000</v>
      </c>
      <c r="U843" s="20">
        <v>8.801E9</v>
      </c>
      <c r="V843" s="20">
        <f t="array" ref="V843:AA843">VLOOKUP(A843,BUSINESS!$A$2:$J$2692,{4,5,6,7,8,9},0)</f>
        <v>0.375</v>
      </c>
      <c r="W843" s="20">
        <v>77.0</v>
      </c>
      <c r="X843" s="20"/>
      <c r="Y843" s="20">
        <v>266.0</v>
      </c>
      <c r="Z843" s="20">
        <v>0.079</v>
      </c>
      <c r="AA843" s="20">
        <v>0.6</v>
      </c>
      <c r="AB843" s="21">
        <f t="shared" si="226"/>
        <v>47.56340305</v>
      </c>
      <c r="AC843" s="20">
        <f t="shared" si="283"/>
        <v>0.0007661301527</v>
      </c>
      <c r="AD843" s="20">
        <f t="shared" si="284"/>
        <v>0.001459985084</v>
      </c>
      <c r="AE843" s="20">
        <f t="shared" si="264"/>
        <v>37.5720155</v>
      </c>
      <c r="AF843" s="22" t="b">
        <f t="shared" si="4"/>
        <v>0</v>
      </c>
      <c r="AG843" s="20" t="b">
        <f t="shared" si="5"/>
        <v>0</v>
      </c>
      <c r="AH843" s="20" t="b">
        <f t="shared" si="6"/>
        <v>0</v>
      </c>
      <c r="AI843" s="20" t="b">
        <f t="shared" si="7"/>
        <v>0</v>
      </c>
      <c r="AJ843" s="20"/>
      <c r="AK843" s="20"/>
      <c r="AL843" s="20"/>
      <c r="AM843" s="20"/>
      <c r="AN843" s="20"/>
      <c r="AO843" s="20"/>
      <c r="AP843" s="20"/>
      <c r="AQ843" s="20"/>
      <c r="AR843" s="23"/>
      <c r="AS843" s="23"/>
      <c r="AT843" s="23"/>
      <c r="AU843" s="23"/>
      <c r="AV843" s="23"/>
    </row>
    <row r="844" ht="15.75" customHeight="1">
      <c r="A844" s="17" t="str">
        <f t="shared" si="1"/>
        <v>Indonesia-Asia2009</v>
      </c>
      <c r="B844" s="17" t="s">
        <v>156</v>
      </c>
      <c r="C844" s="18" t="s">
        <v>145</v>
      </c>
      <c r="D844" s="19" t="s">
        <v>88</v>
      </c>
      <c r="E844" s="17">
        <v>1.1186452601E10</v>
      </c>
      <c r="F844" s="18">
        <v>0.028</v>
      </c>
      <c r="G844" s="18">
        <v>64.0</v>
      </c>
      <c r="H844" s="18">
        <v>0.145</v>
      </c>
      <c r="I844" s="20">
        <f t="array" ref="I844:J844">IFNA(VLOOKUP(A844,ENERGY!$A$2:$F$2692,{5,6},0),0)</f>
        <v>0</v>
      </c>
      <c r="J844" s="20">
        <v>0.0</v>
      </c>
      <c r="K844" s="20">
        <f t="array" ref="K844:S844">VLOOKUP(A844,'HUMAN RESOURCES'!$A$2:$M$2692,{2,3,4,5,6,7,8,9,10},0)</f>
        <v>0.02</v>
      </c>
      <c r="L844" s="20">
        <v>0.029</v>
      </c>
      <c r="M844" s="20">
        <v>72.0</v>
      </c>
      <c r="N844" s="20">
        <v>68.0</v>
      </c>
      <c r="O844" s="20">
        <v>0.3</v>
      </c>
      <c r="P844" s="20">
        <v>0.651</v>
      </c>
      <c r="Q844" s="20">
        <v>0.05</v>
      </c>
      <c r="R844" s="20">
        <v>2.37486894E8</v>
      </c>
      <c r="S844" s="20">
        <v>0.491</v>
      </c>
      <c r="T844" s="20">
        <f t="array" ref="T844:U844">VLOOKUP(A844,TOURISM!$A$2:$F$2692,{3,6},0)</f>
        <v>6053000000</v>
      </c>
      <c r="U844" s="20">
        <v>6.908E9</v>
      </c>
      <c r="V844" s="20">
        <f t="array" ref="V844:AA844">VLOOKUP(A844,BUSINESS!$A$2:$J$2692,{4,5,6,7,8,9},0)</f>
        <v>0.378</v>
      </c>
      <c r="W844" s="20">
        <v>63.0</v>
      </c>
      <c r="X844" s="20"/>
      <c r="Y844" s="20">
        <v>266.0</v>
      </c>
      <c r="Z844" s="20">
        <v>0.069</v>
      </c>
      <c r="AA844" s="20">
        <v>0.689</v>
      </c>
      <c r="AB844" s="21">
        <f t="shared" si="226"/>
        <v>47.10345237</v>
      </c>
      <c r="AC844" s="20"/>
      <c r="AD844" s="20"/>
      <c r="AE844" s="20">
        <f t="shared" si="264"/>
        <v>29.08792095</v>
      </c>
      <c r="AF844" s="22" t="b">
        <f t="shared" si="4"/>
        <v>0</v>
      </c>
      <c r="AG844" s="20" t="b">
        <f t="shared" si="5"/>
        <v>0</v>
      </c>
      <c r="AH844" s="20" t="b">
        <f t="shared" si="6"/>
        <v>0</v>
      </c>
      <c r="AI844" s="20" t="b">
        <f t="shared" si="7"/>
        <v>0</v>
      </c>
      <c r="AJ844" s="20"/>
      <c r="AK844" s="20"/>
      <c r="AL844" s="20"/>
      <c r="AM844" s="20"/>
      <c r="AN844" s="20"/>
      <c r="AO844" s="20"/>
      <c r="AP844" s="20"/>
      <c r="AQ844" s="20"/>
      <c r="AR844" s="23"/>
      <c r="AS844" s="23"/>
      <c r="AT844" s="23"/>
      <c r="AU844" s="23"/>
      <c r="AV844" s="23"/>
    </row>
    <row r="845" ht="15.75" customHeight="1">
      <c r="A845" s="17" t="str">
        <f t="shared" si="1"/>
        <v>Indonesia-Asia2010</v>
      </c>
      <c r="B845" s="17" t="s">
        <v>156</v>
      </c>
      <c r="C845" s="18" t="s">
        <v>145</v>
      </c>
      <c r="D845" s="19" t="s">
        <v>89</v>
      </c>
      <c r="E845" s="17">
        <v>1.1235960523E10</v>
      </c>
      <c r="F845" s="18">
        <v>0.029</v>
      </c>
      <c r="G845" s="18">
        <v>86.0</v>
      </c>
      <c r="H845" s="18">
        <v>0.133</v>
      </c>
      <c r="I845" s="20">
        <f t="array" ref="I845:J845">IFNA(VLOOKUP(A845,ENERGY!$A$2:$F$2692,{5,6},0),0)</f>
        <v>165366</v>
      </c>
      <c r="J845" s="20">
        <v>316792.0</v>
      </c>
      <c r="K845" s="20">
        <f t="array" ref="K845:S845">VLOOKUP(A845,'HUMAN RESOURCES'!$A$2:$M$2692,{2,3,4,5,6,7,8,9,10},0)</f>
        <v>0.02</v>
      </c>
      <c r="L845" s="20">
        <v>0.027</v>
      </c>
      <c r="M845" s="20">
        <v>72.0</v>
      </c>
      <c r="N845" s="20">
        <v>68.0</v>
      </c>
      <c r="O845" s="20">
        <v>0.298</v>
      </c>
      <c r="P845" s="20">
        <v>0.652</v>
      </c>
      <c r="Q845" s="20">
        <v>0.05</v>
      </c>
      <c r="R845" s="20">
        <v>2.40676485E8</v>
      </c>
      <c r="S845" s="20">
        <v>0.499</v>
      </c>
      <c r="T845" s="20">
        <f t="array" ref="T845:U845">VLOOKUP(A845,TOURISM!$A$2:$F$2692,{3,6},0)</f>
        <v>7618000000</v>
      </c>
      <c r="U845" s="20">
        <v>8.432E9</v>
      </c>
      <c r="V845" s="20">
        <f t="array" ref="V845:AA845">VLOOKUP(A845,BUSINESS!$A$2:$J$2692,{4,5,6,7,8,9},0)</f>
        <v>0.322</v>
      </c>
      <c r="W845" s="20">
        <v>50.0</v>
      </c>
      <c r="X845" s="20"/>
      <c r="Y845" s="20">
        <v>266.0</v>
      </c>
      <c r="Z845" s="20">
        <v>0.109</v>
      </c>
      <c r="AA845" s="20">
        <v>0.878</v>
      </c>
      <c r="AB845" s="21">
        <f t="shared" si="226"/>
        <v>46.684912</v>
      </c>
      <c r="AC845" s="20">
        <f t="shared" ref="AC845:AC846" si="285">I845/R845</f>
        <v>0.0006870883128</v>
      </c>
      <c r="AD845" s="20">
        <f t="shared" ref="AD845:AD846" si="286">J845/R845</f>
        <v>0.001316256551</v>
      </c>
      <c r="AE845" s="20">
        <f t="shared" si="264"/>
        <v>35.0345818</v>
      </c>
      <c r="AF845" s="22" t="b">
        <f t="shared" si="4"/>
        <v>0</v>
      </c>
      <c r="AG845" s="20" t="b">
        <f t="shared" si="5"/>
        <v>0</v>
      </c>
      <c r="AH845" s="20" t="b">
        <f t="shared" si="6"/>
        <v>0</v>
      </c>
      <c r="AI845" s="20" t="b">
        <f t="shared" si="7"/>
        <v>0</v>
      </c>
      <c r="AJ845" s="20"/>
      <c r="AK845" s="20"/>
      <c r="AL845" s="20"/>
      <c r="AM845" s="20"/>
      <c r="AN845" s="20"/>
      <c r="AO845" s="20"/>
      <c r="AP845" s="20"/>
      <c r="AQ845" s="20"/>
      <c r="AR845" s="23"/>
      <c r="AS845" s="23"/>
      <c r="AT845" s="23"/>
      <c r="AU845" s="23"/>
      <c r="AV845" s="23"/>
    </row>
    <row r="846" ht="15.75" customHeight="1">
      <c r="A846" s="17" t="str">
        <f t="shared" si="1"/>
        <v>Indonesia-Asia2011</v>
      </c>
      <c r="B846" s="17" t="s">
        <v>156</v>
      </c>
      <c r="C846" s="18" t="s">
        <v>145</v>
      </c>
      <c r="D846" s="19" t="s">
        <v>90</v>
      </c>
      <c r="E846" s="17">
        <v>1.1242266334E10</v>
      </c>
      <c r="F846" s="18">
        <v>0.029</v>
      </c>
      <c r="G846" s="18">
        <v>99.0</v>
      </c>
      <c r="H846" s="18">
        <v>0.124</v>
      </c>
      <c r="I846" s="20">
        <f t="array" ref="I846:J846">IFNA(VLOOKUP(A846,ENERGY!$A$2:$F$2692,{5,6},0),0)</f>
        <v>183726</v>
      </c>
      <c r="J846" s="20">
        <v>345120.0</v>
      </c>
      <c r="K846" s="20">
        <f t="array" ref="K846:S846">VLOOKUP(A846,'HUMAN RESOURCES'!$A$2:$M$2692,{2,3,4,5,6,7,8,9,10},0)</f>
        <v>0.02</v>
      </c>
      <c r="L846" s="20">
        <v>0.026</v>
      </c>
      <c r="M846" s="20">
        <v>72.0</v>
      </c>
      <c r="N846" s="20">
        <v>68.0</v>
      </c>
      <c r="O846" s="20">
        <v>0.296</v>
      </c>
      <c r="P846" s="20">
        <v>0.653</v>
      </c>
      <c r="Q846" s="20">
        <v>0.051</v>
      </c>
      <c r="R846" s="20">
        <v>2.43801639E8</v>
      </c>
      <c r="S846" s="20">
        <v>0.507</v>
      </c>
      <c r="T846" s="20">
        <f t="array" ref="T846:U846">VLOOKUP(A846,TOURISM!$A$2:$F$2692,{3,6},0)</f>
        <v>9038000000</v>
      </c>
      <c r="U846" s="20">
        <v>8.653E9</v>
      </c>
      <c r="V846" s="20">
        <f t="array" ref="V846:AA846">VLOOKUP(A846,BUSINESS!$A$2:$J$2692,{4,5,6,7,8,9},0)</f>
        <v>0.322</v>
      </c>
      <c r="W846" s="20">
        <v>48.0</v>
      </c>
      <c r="X846" s="20"/>
      <c r="Y846" s="20">
        <v>266.0</v>
      </c>
      <c r="Z846" s="20">
        <v>0.111</v>
      </c>
      <c r="AA846" s="20">
        <v>1.025</v>
      </c>
      <c r="AB846" s="21">
        <f t="shared" si="226"/>
        <v>46.11234929</v>
      </c>
      <c r="AC846" s="20">
        <f t="shared" si="285"/>
        <v>0.0007535880429</v>
      </c>
      <c r="AD846" s="20">
        <f t="shared" si="286"/>
        <v>0.00141557703</v>
      </c>
      <c r="AE846" s="20">
        <f t="shared" si="264"/>
        <v>35.49196812</v>
      </c>
      <c r="AF846" s="22" t="b">
        <f t="shared" si="4"/>
        <v>0</v>
      </c>
      <c r="AG846" s="20" t="b">
        <f t="shared" si="5"/>
        <v>0</v>
      </c>
      <c r="AH846" s="20" t="b">
        <f t="shared" si="6"/>
        <v>0</v>
      </c>
      <c r="AI846" s="20" t="b">
        <f t="shared" si="7"/>
        <v>0</v>
      </c>
      <c r="AJ846" s="20"/>
      <c r="AK846" s="20"/>
      <c r="AL846" s="20"/>
      <c r="AM846" s="20"/>
      <c r="AN846" s="20"/>
      <c r="AO846" s="20"/>
      <c r="AP846" s="20"/>
      <c r="AQ846" s="20"/>
      <c r="AR846" s="23"/>
      <c r="AS846" s="23"/>
      <c r="AT846" s="23"/>
      <c r="AU846" s="23"/>
      <c r="AV846" s="23"/>
    </row>
    <row r="847" ht="15.75" customHeight="1">
      <c r="A847" s="17" t="str">
        <f t="shared" si="1"/>
        <v>Indonesia-Asia2012</v>
      </c>
      <c r="B847" s="17" t="s">
        <v>156</v>
      </c>
      <c r="C847" s="18" t="s">
        <v>145</v>
      </c>
      <c r="D847" s="19" t="s">
        <v>91</v>
      </c>
      <c r="E847" s="17">
        <v>1.125240586E10</v>
      </c>
      <c r="F847" s="18">
        <v>0.03</v>
      </c>
      <c r="G847" s="18">
        <v>108.0</v>
      </c>
      <c r="H847" s="18">
        <v>0.118</v>
      </c>
      <c r="I847" s="20">
        <f t="array" ref="I847:J847">IFNA(VLOOKUP(A847,ENERGY!$A$2:$F$2692,{5,6},0),0)</f>
        <v>0</v>
      </c>
      <c r="J847" s="20">
        <v>0.0</v>
      </c>
      <c r="K847" s="20">
        <f t="array" ref="K847:S847">VLOOKUP(A847,'HUMAN RESOURCES'!$A$2:$M$2692,{2,3,4,5,6,7,8,9,10},0)</f>
        <v>0.019</v>
      </c>
      <c r="L847" s="20">
        <v>0.025</v>
      </c>
      <c r="M847" s="20">
        <v>73.0</v>
      </c>
      <c r="N847" s="20">
        <v>69.0</v>
      </c>
      <c r="O847" s="20">
        <v>0.293</v>
      </c>
      <c r="P847" s="20">
        <v>0.656</v>
      </c>
      <c r="Q847" s="20">
        <v>0.051</v>
      </c>
      <c r="R847" s="20">
        <v>2.46864191E8</v>
      </c>
      <c r="S847" s="20">
        <v>0.515</v>
      </c>
      <c r="T847" s="20">
        <f t="array" ref="T847:U847">VLOOKUP(A847,TOURISM!$A$2:$F$2692,{3,6},0)</f>
        <v>9463000000</v>
      </c>
      <c r="U847" s="20">
        <v>9.498E9</v>
      </c>
      <c r="V847" s="20">
        <f t="array" ref="V847:AA847">VLOOKUP(A847,BUSINESS!$A$2:$J$2692,{4,5,6,7,8,9},0)</f>
        <v>0.322</v>
      </c>
      <c r="W847" s="20">
        <v>48.0</v>
      </c>
      <c r="X847" s="20">
        <v>116.0</v>
      </c>
      <c r="Y847" s="20">
        <v>259.0</v>
      </c>
      <c r="Z847" s="20">
        <v>0.147</v>
      </c>
      <c r="AA847" s="20">
        <v>1.142</v>
      </c>
      <c r="AB847" s="21">
        <f t="shared" si="226"/>
        <v>45.58136121</v>
      </c>
      <c r="AC847" s="20"/>
      <c r="AD847" s="20"/>
      <c r="AE847" s="20">
        <f t="shared" si="264"/>
        <v>38.47459594</v>
      </c>
      <c r="AF847" s="22" t="b">
        <f t="shared" si="4"/>
        <v>0</v>
      </c>
      <c r="AG847" s="20" t="b">
        <f t="shared" si="5"/>
        <v>0</v>
      </c>
      <c r="AH847" s="20" t="b">
        <f t="shared" si="6"/>
        <v>0</v>
      </c>
      <c r="AI847" s="20" t="b">
        <f t="shared" si="7"/>
        <v>0</v>
      </c>
      <c r="AJ847" s="20"/>
      <c r="AK847" s="20"/>
      <c r="AL847" s="20"/>
      <c r="AM847" s="20"/>
      <c r="AN847" s="20"/>
      <c r="AO847" s="20"/>
      <c r="AP847" s="20"/>
      <c r="AQ847" s="20"/>
      <c r="AR847" s="23"/>
      <c r="AS847" s="23"/>
      <c r="AT847" s="23"/>
      <c r="AU847" s="23"/>
      <c r="AV847" s="23"/>
    </row>
    <row r="848" ht="15.75" customHeight="1">
      <c r="A848" s="17" t="str">
        <f t="shared" si="1"/>
        <v>Japan-Asia2000</v>
      </c>
      <c r="B848" s="17" t="s">
        <v>157</v>
      </c>
      <c r="C848" s="18" t="s">
        <v>145</v>
      </c>
      <c r="D848" s="19" t="s">
        <v>76</v>
      </c>
      <c r="E848" s="17">
        <v>1.3761569545E10</v>
      </c>
      <c r="F848" s="18">
        <v>0.076</v>
      </c>
      <c r="G848" s="18">
        <v>2834.0</v>
      </c>
      <c r="H848" s="18">
        <v>0.021</v>
      </c>
      <c r="I848" s="20">
        <f t="array" ref="I848:J848">IFNA(VLOOKUP(A848,ENERGY!$A$2:$F$2692,{5,6},0),0)</f>
        <v>451501</v>
      </c>
      <c r="J848" s="20"/>
      <c r="K848" s="20">
        <f t="array" ref="K848:S848">VLOOKUP(A848,'HUMAN RESOURCES'!$A$2:$M$2692,{2,3,4,5,6,7,8,9,10},0)</f>
        <v>0.009</v>
      </c>
      <c r="L848" s="20">
        <v>0.003</v>
      </c>
      <c r="M848" s="20">
        <v>85.0</v>
      </c>
      <c r="N848" s="20">
        <v>78.0</v>
      </c>
      <c r="O848" s="20">
        <v>0.146</v>
      </c>
      <c r="P848" s="20">
        <v>0.682</v>
      </c>
      <c r="Q848" s="20">
        <v>0.172</v>
      </c>
      <c r="R848" s="20">
        <v>1.2687E8</v>
      </c>
      <c r="S848" s="20">
        <v>0.786</v>
      </c>
      <c r="T848" s="20">
        <f t="array" ref="T848:U848">VLOOKUP(A848,TOURISM!$A$2:$F$2692,{3,6},0)</f>
        <v>5970000000</v>
      </c>
      <c r="U848" s="20">
        <v>4.2643E10</v>
      </c>
      <c r="V848" s="20" t="str">
        <f t="array" ref="V848:AA848">VLOOKUP(A848,BUSINESS!$A$2:$J$2692,{4,5,6,7,8,9},0)</f>
        <v/>
      </c>
      <c r="W848" s="20"/>
      <c r="X848" s="20"/>
      <c r="Y848" s="20"/>
      <c r="Z848" s="20">
        <v>0.3</v>
      </c>
      <c r="AA848" s="20">
        <v>0.531</v>
      </c>
      <c r="AB848" s="21">
        <f t="shared" si="226"/>
        <v>108.4698474</v>
      </c>
      <c r="AC848" s="20">
        <f t="shared" ref="AC848:AC856" si="287">I848/R848</f>
        <v>0.003558768818</v>
      </c>
      <c r="AD848" s="20"/>
      <c r="AE848" s="20">
        <f t="shared" si="264"/>
        <v>336.115709</v>
      </c>
      <c r="AF848" s="22" t="b">
        <f t="shared" si="4"/>
        <v>0</v>
      </c>
      <c r="AG848" s="20" t="b">
        <f t="shared" si="5"/>
        <v>0</v>
      </c>
      <c r="AH848" s="20" t="b">
        <f t="shared" si="6"/>
        <v>0</v>
      </c>
      <c r="AI848" s="20" t="b">
        <f t="shared" si="7"/>
        <v>0</v>
      </c>
      <c r="AJ848" s="20"/>
      <c r="AK848" s="20"/>
      <c r="AL848" s="20"/>
      <c r="AM848" s="20"/>
      <c r="AN848" s="20"/>
      <c r="AO848" s="20"/>
      <c r="AP848" s="20"/>
      <c r="AQ848" s="20"/>
      <c r="AR848" s="23"/>
      <c r="AS848" s="23"/>
      <c r="AT848" s="23"/>
      <c r="AU848" s="23"/>
      <c r="AV848" s="23"/>
    </row>
    <row r="849" ht="15.75" customHeight="1">
      <c r="A849" s="17" t="str">
        <f t="shared" si="1"/>
        <v>Japan-Asia2001</v>
      </c>
      <c r="B849" s="17" t="s">
        <v>157</v>
      </c>
      <c r="C849" s="18" t="s">
        <v>145</v>
      </c>
      <c r="D849" s="19" t="s">
        <v>77</v>
      </c>
      <c r="E849" s="17">
        <v>1.3789720387E10</v>
      </c>
      <c r="F849" s="18">
        <v>0.078</v>
      </c>
      <c r="G849" s="18">
        <v>2554.0</v>
      </c>
      <c r="H849" s="18">
        <v>0.02</v>
      </c>
      <c r="I849" s="20">
        <f t="array" ref="I849:J849">IFNA(VLOOKUP(A849,ENERGY!$A$2:$F$2692,{5,6},0),0)</f>
        <v>461468</v>
      </c>
      <c r="J849" s="20"/>
      <c r="K849" s="20">
        <f t="array" ref="K849:S849">VLOOKUP(A849,'HUMAN RESOURCES'!$A$2:$M$2692,{2,3,4,5,6,7,8,9,10},0)</f>
        <v>0.009</v>
      </c>
      <c r="L849" s="20">
        <v>0.003</v>
      </c>
      <c r="M849" s="20">
        <v>85.0</v>
      </c>
      <c r="N849" s="20">
        <v>78.0</v>
      </c>
      <c r="O849" s="20">
        <v>0.144</v>
      </c>
      <c r="P849" s="20">
        <v>0.679</v>
      </c>
      <c r="Q849" s="20">
        <v>0.177</v>
      </c>
      <c r="R849" s="20">
        <v>1.27149E8</v>
      </c>
      <c r="S849" s="20">
        <v>0.8</v>
      </c>
      <c r="T849" s="20">
        <f t="array" ref="T849:U849">VLOOKUP(A849,TOURISM!$A$2:$F$2692,{3,6},0)</f>
        <v>5750000000</v>
      </c>
      <c r="U849" s="20">
        <v>3.5526E10</v>
      </c>
      <c r="V849" s="20" t="str">
        <f t="array" ref="V849:AA849">VLOOKUP(A849,BUSINESS!$A$2:$J$2692,{4,5,6,7,8,9},0)</f>
        <v/>
      </c>
      <c r="W849" s="20"/>
      <c r="X849" s="20"/>
      <c r="Y849" s="20"/>
      <c r="Z849" s="20">
        <v>0.385</v>
      </c>
      <c r="AA849" s="20">
        <v>0.594</v>
      </c>
      <c r="AB849" s="21">
        <f t="shared" si="226"/>
        <v>108.4532351</v>
      </c>
      <c r="AC849" s="20">
        <f t="shared" si="287"/>
        <v>0.003629348245</v>
      </c>
      <c r="AD849" s="20"/>
      <c r="AE849" s="20">
        <f t="shared" si="264"/>
        <v>279.4044782</v>
      </c>
      <c r="AF849" s="22" t="b">
        <f t="shared" si="4"/>
        <v>0</v>
      </c>
      <c r="AG849" s="20" t="b">
        <f t="shared" si="5"/>
        <v>0</v>
      </c>
      <c r="AH849" s="20" t="b">
        <f t="shared" si="6"/>
        <v>0</v>
      </c>
      <c r="AI849" s="20" t="b">
        <f t="shared" si="7"/>
        <v>0</v>
      </c>
      <c r="AJ849" s="20"/>
      <c r="AK849" s="20"/>
      <c r="AL849" s="20"/>
      <c r="AM849" s="20"/>
      <c r="AN849" s="20"/>
      <c r="AO849" s="20"/>
      <c r="AP849" s="20"/>
      <c r="AQ849" s="20"/>
      <c r="AR849" s="23"/>
      <c r="AS849" s="23"/>
      <c r="AT849" s="23"/>
      <c r="AU849" s="23"/>
      <c r="AV849" s="23"/>
    </row>
    <row r="850" ht="15.75" customHeight="1">
      <c r="A850" s="17" t="str">
        <f t="shared" si="1"/>
        <v>Japan-Asia2002</v>
      </c>
      <c r="B850" s="17" t="s">
        <v>157</v>
      </c>
      <c r="C850" s="18" t="s">
        <v>145</v>
      </c>
      <c r="D850" s="19" t="s">
        <v>79</v>
      </c>
      <c r="E850" s="17">
        <v>1.3794909537E10</v>
      </c>
      <c r="F850" s="18">
        <v>0.079</v>
      </c>
      <c r="G850" s="18">
        <v>2455.0</v>
      </c>
      <c r="H850" s="18">
        <v>0.019</v>
      </c>
      <c r="I850" s="20">
        <f t="array" ref="I850:J850">IFNA(VLOOKUP(A850,ENERGY!$A$2:$F$2692,{5,6},0),0)</f>
        <v>499092</v>
      </c>
      <c r="J850" s="20">
        <v>1170715.0</v>
      </c>
      <c r="K850" s="20">
        <f t="array" ref="K850:S850">VLOOKUP(A850,'HUMAN RESOURCES'!$A$2:$M$2692,{2,3,4,5,6,7,8,9,10},0)</f>
        <v>0.009</v>
      </c>
      <c r="L850" s="20">
        <v>0.003</v>
      </c>
      <c r="M850" s="20">
        <v>85.0</v>
      </c>
      <c r="N850" s="20">
        <v>78.0</v>
      </c>
      <c r="O850" s="20">
        <v>0.142</v>
      </c>
      <c r="P850" s="20">
        <v>0.675</v>
      </c>
      <c r="Q850" s="20">
        <v>0.182</v>
      </c>
      <c r="R850" s="20">
        <v>1.27445E8</v>
      </c>
      <c r="S850" s="20">
        <v>0.816</v>
      </c>
      <c r="T850" s="20">
        <f t="array" ref="T850:U850">VLOOKUP(A850,TOURISM!$A$2:$F$2692,{3,6},0)</f>
        <v>6069000000</v>
      </c>
      <c r="U850" s="20">
        <v>3.4977E10</v>
      </c>
      <c r="V850" s="20" t="str">
        <f t="array" ref="V850:AA850">VLOOKUP(A850,BUSINESS!$A$2:$J$2692,{4,5,6,7,8,9},0)</f>
        <v/>
      </c>
      <c r="W850" s="20"/>
      <c r="X850" s="20"/>
      <c r="Y850" s="20"/>
      <c r="Z850" s="20">
        <v>0.466</v>
      </c>
      <c r="AA850" s="20">
        <v>0.643</v>
      </c>
      <c r="AB850" s="21">
        <f t="shared" si="226"/>
        <v>108.2420616</v>
      </c>
      <c r="AC850" s="20">
        <f t="shared" si="287"/>
        <v>0.003916136373</v>
      </c>
      <c r="AD850" s="20">
        <f t="shared" ref="AD850:AD856" si="288">J850/R850</f>
        <v>0.009186041037</v>
      </c>
      <c r="AE850" s="20">
        <f t="shared" si="264"/>
        <v>274.447801</v>
      </c>
      <c r="AF850" s="22" t="b">
        <f t="shared" si="4"/>
        <v>0</v>
      </c>
      <c r="AG850" s="20" t="b">
        <f t="shared" si="5"/>
        <v>0</v>
      </c>
      <c r="AH850" s="20" t="b">
        <f t="shared" si="6"/>
        <v>0</v>
      </c>
      <c r="AI850" s="20" t="b">
        <f t="shared" si="7"/>
        <v>0</v>
      </c>
      <c r="AJ850" s="20"/>
      <c r="AK850" s="20"/>
      <c r="AL850" s="20"/>
      <c r="AM850" s="20"/>
      <c r="AN850" s="20"/>
      <c r="AO850" s="20"/>
      <c r="AP850" s="20"/>
      <c r="AQ850" s="20"/>
      <c r="AR850" s="23"/>
      <c r="AS850" s="23"/>
      <c r="AT850" s="23"/>
      <c r="AU850" s="23"/>
      <c r="AV850" s="23"/>
    </row>
    <row r="851" ht="15.75" customHeight="1">
      <c r="A851" s="17" t="str">
        <f t="shared" si="1"/>
        <v>Japan-Asia2003</v>
      </c>
      <c r="B851" s="17" t="s">
        <v>157</v>
      </c>
      <c r="C851" s="18" t="s">
        <v>145</v>
      </c>
      <c r="D851" s="19" t="s">
        <v>81</v>
      </c>
      <c r="E851" s="17">
        <v>1.38127E10</v>
      </c>
      <c r="F851" s="18">
        <v>0.08</v>
      </c>
      <c r="G851" s="18">
        <v>2693.0</v>
      </c>
      <c r="H851" s="18">
        <v>0.018</v>
      </c>
      <c r="I851" s="20">
        <f t="array" ref="I851:J851">IFNA(VLOOKUP(A851,ENERGY!$A$2:$F$2692,{5,6},0),0)</f>
        <v>472174</v>
      </c>
      <c r="J851" s="20">
        <v>1100650.0</v>
      </c>
      <c r="K851" s="20">
        <f t="array" ref="K851:S851">VLOOKUP(A851,'HUMAN RESOURCES'!$A$2:$M$2692,{2,3,4,5,6,7,8,9,10},0)</f>
        <v>0.009</v>
      </c>
      <c r="L851" s="20">
        <v>0.003</v>
      </c>
      <c r="M851" s="20">
        <v>85.0</v>
      </c>
      <c r="N851" s="20">
        <v>78.0</v>
      </c>
      <c r="O851" s="20">
        <v>0.141</v>
      </c>
      <c r="P851" s="20">
        <v>0.672</v>
      </c>
      <c r="Q851" s="20">
        <v>0.188</v>
      </c>
      <c r="R851" s="20">
        <v>1.27718E8</v>
      </c>
      <c r="S851" s="20">
        <v>0.832</v>
      </c>
      <c r="T851" s="20">
        <f t="array" ref="T851:U851">VLOOKUP(A851,TOURISM!$A$2:$F$2692,{3,6},0)</f>
        <v>11475000000</v>
      </c>
      <c r="U851" s="20">
        <v>3.6505E10</v>
      </c>
      <c r="V851" s="20" t="str">
        <f t="array" ref="V851:AA851">VLOOKUP(A851,BUSINESS!$A$2:$J$2692,{4,5,6,7,8,9},0)</f>
        <v/>
      </c>
      <c r="W851" s="20">
        <v>31.0</v>
      </c>
      <c r="X851" s="20"/>
      <c r="Y851" s="20"/>
      <c r="Z851" s="20">
        <v>0.484</v>
      </c>
      <c r="AA851" s="20">
        <v>0.685</v>
      </c>
      <c r="AB851" s="21">
        <f t="shared" si="226"/>
        <v>108.1499867</v>
      </c>
      <c r="AC851" s="20">
        <f t="shared" si="287"/>
        <v>0.003697004338</v>
      </c>
      <c r="AD851" s="20">
        <f t="shared" si="288"/>
        <v>0.008617814247</v>
      </c>
      <c r="AE851" s="20">
        <f t="shared" si="264"/>
        <v>285.8250207</v>
      </c>
      <c r="AF851" s="22" t="b">
        <f t="shared" si="4"/>
        <v>0</v>
      </c>
      <c r="AG851" s="20" t="b">
        <f t="shared" si="5"/>
        <v>0</v>
      </c>
      <c r="AH851" s="20" t="b">
        <f t="shared" si="6"/>
        <v>0</v>
      </c>
      <c r="AI851" s="20" t="b">
        <f t="shared" si="7"/>
        <v>0</v>
      </c>
      <c r="AJ851" s="20"/>
      <c r="AK851" s="20"/>
      <c r="AL851" s="20"/>
      <c r="AM851" s="20"/>
      <c r="AN851" s="20"/>
      <c r="AO851" s="20"/>
      <c r="AP851" s="20"/>
      <c r="AQ851" s="20"/>
      <c r="AR851" s="23"/>
      <c r="AS851" s="23"/>
      <c r="AT851" s="23"/>
      <c r="AU851" s="23"/>
      <c r="AV851" s="23"/>
    </row>
    <row r="852" ht="15.75" customHeight="1">
      <c r="A852" s="17" t="str">
        <f t="shared" si="1"/>
        <v>Japan-Asia2004</v>
      </c>
      <c r="B852" s="17" t="s">
        <v>157</v>
      </c>
      <c r="C852" s="18" t="s">
        <v>145</v>
      </c>
      <c r="D852" s="19" t="s">
        <v>83</v>
      </c>
      <c r="E852" s="17">
        <v>1.386860071E10</v>
      </c>
      <c r="F852" s="18">
        <v>0.08</v>
      </c>
      <c r="G852" s="18">
        <v>2914.0</v>
      </c>
      <c r="H852" s="18">
        <v>0.018</v>
      </c>
      <c r="I852" s="20">
        <f t="array" ref="I852:J852">IFNA(VLOOKUP(A852,ENERGY!$A$2:$F$2692,{5,6},0),0)</f>
        <v>495352</v>
      </c>
      <c r="J852" s="20">
        <v>1206916.0</v>
      </c>
      <c r="K852" s="20">
        <f t="array" ref="K852:S852">VLOOKUP(A852,'HUMAN RESOURCES'!$A$2:$M$2692,{2,3,4,5,6,7,8,9,10},0)</f>
        <v>0.009</v>
      </c>
      <c r="L852" s="20">
        <v>0.003</v>
      </c>
      <c r="M852" s="20">
        <v>86.0</v>
      </c>
      <c r="N852" s="20">
        <v>79.0</v>
      </c>
      <c r="O852" s="20">
        <v>0.139</v>
      </c>
      <c r="P852" s="20">
        <v>0.668</v>
      </c>
      <c r="Q852" s="20">
        <v>0.193</v>
      </c>
      <c r="R852" s="20">
        <v>1.27761E8</v>
      </c>
      <c r="S852" s="20">
        <v>0.846</v>
      </c>
      <c r="T852" s="20">
        <f t="array" ref="T852:U852">VLOOKUP(A852,TOURISM!$A$2:$F$2692,{3,6},0)</f>
        <v>14343000000</v>
      </c>
      <c r="U852" s="20">
        <v>4.8175E10</v>
      </c>
      <c r="V852" s="20" t="str">
        <f t="array" ref="V852:AA852">VLOOKUP(A852,BUSINESS!$A$2:$J$2692,{4,5,6,7,8,9},0)</f>
        <v/>
      </c>
      <c r="W852" s="20">
        <v>31.0</v>
      </c>
      <c r="X852" s="20"/>
      <c r="Y852" s="20"/>
      <c r="Z852" s="20">
        <v>0.624</v>
      </c>
      <c r="AA852" s="20">
        <v>0.722</v>
      </c>
      <c r="AB852" s="21">
        <f t="shared" si="226"/>
        <v>108.5511284</v>
      </c>
      <c r="AC852" s="20">
        <f t="shared" si="287"/>
        <v>0.003877176916</v>
      </c>
      <c r="AD852" s="20">
        <f t="shared" si="288"/>
        <v>0.009446669954</v>
      </c>
      <c r="AE852" s="20">
        <f t="shared" si="264"/>
        <v>377.0712502</v>
      </c>
      <c r="AF852" s="22" t="b">
        <f t="shared" si="4"/>
        <v>0</v>
      </c>
      <c r="AG852" s="20" t="b">
        <f t="shared" si="5"/>
        <v>0</v>
      </c>
      <c r="AH852" s="20" t="b">
        <f t="shared" si="6"/>
        <v>0</v>
      </c>
      <c r="AI852" s="20" t="b">
        <f t="shared" si="7"/>
        <v>0</v>
      </c>
      <c r="AJ852" s="20"/>
      <c r="AK852" s="20"/>
      <c r="AL852" s="20"/>
      <c r="AM852" s="20"/>
      <c r="AN852" s="20"/>
      <c r="AO852" s="20"/>
      <c r="AP852" s="20"/>
      <c r="AQ852" s="20"/>
      <c r="AR852" s="23"/>
      <c r="AS852" s="23"/>
      <c r="AT852" s="23"/>
      <c r="AU852" s="23"/>
      <c r="AV852" s="23"/>
    </row>
    <row r="853" ht="15.75" customHeight="1">
      <c r="A853" s="17" t="str">
        <f t="shared" si="1"/>
        <v>Japan-Asia2005</v>
      </c>
      <c r="B853" s="17" t="s">
        <v>157</v>
      </c>
      <c r="C853" s="18" t="s">
        <v>145</v>
      </c>
      <c r="D853" s="19" t="s">
        <v>84</v>
      </c>
      <c r="E853" s="17">
        <v>1.3873500888E10</v>
      </c>
      <c r="F853" s="18">
        <v>0.082</v>
      </c>
      <c r="G853" s="18">
        <v>2928.0</v>
      </c>
      <c r="H853" s="18">
        <v>0.017</v>
      </c>
      <c r="I853" s="20">
        <f t="array" ref="I853:J853">IFNA(VLOOKUP(A853,ENERGY!$A$2:$F$2692,{5,6},0),0)</f>
        <v>510791</v>
      </c>
      <c r="J853" s="20">
        <v>1202266.0</v>
      </c>
      <c r="K853" s="20">
        <f t="array" ref="K853:S853">VLOOKUP(A853,'HUMAN RESOURCES'!$A$2:$M$2692,{2,3,4,5,6,7,8,9,10},0)</f>
        <v>0.008</v>
      </c>
      <c r="L853" s="20">
        <v>0.003</v>
      </c>
      <c r="M853" s="20">
        <v>85.0</v>
      </c>
      <c r="N853" s="20">
        <v>79.0</v>
      </c>
      <c r="O853" s="20">
        <v>0.138</v>
      </c>
      <c r="P853" s="20">
        <v>0.663</v>
      </c>
      <c r="Q853" s="20">
        <v>0.198</v>
      </c>
      <c r="R853" s="20">
        <v>1.27773E8</v>
      </c>
      <c r="S853" s="20">
        <v>0.86</v>
      </c>
      <c r="T853" s="20">
        <f t="array" ref="T853:U853">VLOOKUP(A853,TOURISM!$A$2:$F$2692,{3,6},0)</f>
        <v>15555000000</v>
      </c>
      <c r="U853" s="20">
        <v>4.8102E10</v>
      </c>
      <c r="V853" s="20">
        <f t="array" ref="V853:AA853">VLOOKUP(A853,BUSINESS!$A$2:$J$2692,{4,5,6,7,8,9},0)</f>
        <v>0.525</v>
      </c>
      <c r="W853" s="20">
        <v>30.0</v>
      </c>
      <c r="X853" s="20"/>
      <c r="Y853" s="20">
        <v>315.0</v>
      </c>
      <c r="Z853" s="20">
        <v>0.669</v>
      </c>
      <c r="AA853" s="20">
        <v>0.76</v>
      </c>
      <c r="AB853" s="21">
        <f t="shared" si="226"/>
        <v>108.5792843</v>
      </c>
      <c r="AC853" s="20">
        <f t="shared" si="287"/>
        <v>0.00399764426</v>
      </c>
      <c r="AD853" s="20">
        <f t="shared" si="288"/>
        <v>0.00940939009</v>
      </c>
      <c r="AE853" s="20">
        <f t="shared" si="264"/>
        <v>376.4645113</v>
      </c>
      <c r="AF853" s="22" t="b">
        <f t="shared" si="4"/>
        <v>0</v>
      </c>
      <c r="AG853" s="20" t="b">
        <f t="shared" si="5"/>
        <v>0</v>
      </c>
      <c r="AH853" s="20" t="b">
        <f t="shared" si="6"/>
        <v>0</v>
      </c>
      <c r="AI853" s="20" t="b">
        <f t="shared" si="7"/>
        <v>0</v>
      </c>
      <c r="AJ853" s="20"/>
      <c r="AK853" s="20"/>
      <c r="AL853" s="20"/>
      <c r="AM853" s="20"/>
      <c r="AN853" s="20"/>
      <c r="AO853" s="20"/>
      <c r="AP853" s="20"/>
      <c r="AQ853" s="20"/>
      <c r="AR853" s="23"/>
      <c r="AS853" s="23"/>
      <c r="AT853" s="23"/>
      <c r="AU853" s="23"/>
      <c r="AV853" s="23"/>
    </row>
    <row r="854" ht="15.75" customHeight="1">
      <c r="A854" s="17" t="str">
        <f t="shared" si="1"/>
        <v>Japan-Asia2006</v>
      </c>
      <c r="B854" s="17" t="s">
        <v>157</v>
      </c>
      <c r="C854" s="18" t="s">
        <v>145</v>
      </c>
      <c r="D854" s="19" t="s">
        <v>85</v>
      </c>
      <c r="E854" s="17">
        <v>1.390556115E10</v>
      </c>
      <c r="F854" s="18">
        <v>0.082</v>
      </c>
      <c r="G854" s="18">
        <v>2794.0</v>
      </c>
      <c r="H854" s="18">
        <v>0.017</v>
      </c>
      <c r="I854" s="20">
        <f t="array" ref="I854:J854">IFNA(VLOOKUP(A854,ENERGY!$A$2:$F$2692,{5,6},0),0)</f>
        <v>522488</v>
      </c>
      <c r="J854" s="20">
        <v>1259655.0</v>
      </c>
      <c r="K854" s="20">
        <f t="array" ref="K854:S854">VLOOKUP(A854,'HUMAN RESOURCES'!$A$2:$M$2692,{2,3,4,5,6,7,8,9,10},0)</f>
        <v>0.009</v>
      </c>
      <c r="L854" s="20">
        <v>0.003</v>
      </c>
      <c r="M854" s="20">
        <v>86.0</v>
      </c>
      <c r="N854" s="20">
        <v>79.0</v>
      </c>
      <c r="O854" s="20">
        <v>0.137</v>
      </c>
      <c r="P854" s="20">
        <v>0.659</v>
      </c>
      <c r="Q854" s="20">
        <v>0.204</v>
      </c>
      <c r="R854" s="20">
        <v>1.27756E8</v>
      </c>
      <c r="S854" s="20">
        <v>0.871</v>
      </c>
      <c r="T854" s="20">
        <f t="array" ref="T854:U854">VLOOKUP(A854,TOURISM!$A$2:$F$2692,{3,6},0)</f>
        <v>11490000000</v>
      </c>
      <c r="U854" s="20">
        <v>3.7659E10</v>
      </c>
      <c r="V854" s="20">
        <f t="array" ref="V854:AA854">VLOOKUP(A854,BUSINESS!$A$2:$J$2692,{4,5,6,7,8,9},0)</f>
        <v>0.525</v>
      </c>
      <c r="W854" s="20">
        <v>22.0</v>
      </c>
      <c r="X854" s="20"/>
      <c r="Y854" s="20">
        <v>350.0</v>
      </c>
      <c r="Z854" s="20">
        <v>0.687</v>
      </c>
      <c r="AA854" s="20">
        <v>0.785</v>
      </c>
      <c r="AB854" s="21">
        <f t="shared" si="226"/>
        <v>108.8446817</v>
      </c>
      <c r="AC854" s="20">
        <f t="shared" si="287"/>
        <v>0.004089733555</v>
      </c>
      <c r="AD854" s="20">
        <f t="shared" si="288"/>
        <v>0.009859850027</v>
      </c>
      <c r="AE854" s="20">
        <f t="shared" si="264"/>
        <v>294.7728482</v>
      </c>
      <c r="AF854" s="22" t="b">
        <f t="shared" si="4"/>
        <v>0</v>
      </c>
      <c r="AG854" s="20" t="b">
        <f t="shared" si="5"/>
        <v>0</v>
      </c>
      <c r="AH854" s="20" t="b">
        <f t="shared" si="6"/>
        <v>0</v>
      </c>
      <c r="AI854" s="20" t="b">
        <f t="shared" si="7"/>
        <v>0</v>
      </c>
      <c r="AJ854" s="20"/>
      <c r="AK854" s="20"/>
      <c r="AL854" s="20"/>
      <c r="AM854" s="20"/>
      <c r="AN854" s="20"/>
      <c r="AO854" s="20"/>
      <c r="AP854" s="20"/>
      <c r="AQ854" s="20"/>
      <c r="AR854" s="23"/>
      <c r="AS854" s="23"/>
      <c r="AT854" s="23"/>
      <c r="AU854" s="23"/>
      <c r="AV854" s="23"/>
    </row>
    <row r="855" ht="15.75" customHeight="1">
      <c r="A855" s="17" t="str">
        <f t="shared" si="1"/>
        <v>Japan-Asia2007</v>
      </c>
      <c r="B855" s="17" t="s">
        <v>157</v>
      </c>
      <c r="C855" s="18" t="s">
        <v>145</v>
      </c>
      <c r="D855" s="19" t="s">
        <v>86</v>
      </c>
      <c r="E855" s="17">
        <v>1.4042801904E10</v>
      </c>
      <c r="F855" s="18">
        <v>0.082</v>
      </c>
      <c r="G855" s="18">
        <v>2801.0</v>
      </c>
      <c r="H855" s="18">
        <v>0.019</v>
      </c>
      <c r="I855" s="20">
        <f t="array" ref="I855:J855">IFNA(VLOOKUP(A855,ENERGY!$A$2:$F$2692,{5,6},0),0)</f>
        <v>515198</v>
      </c>
      <c r="J855" s="20">
        <v>1251136.0</v>
      </c>
      <c r="K855" s="20">
        <f t="array" ref="K855:S855">VLOOKUP(A855,'HUMAN RESOURCES'!$A$2:$M$2692,{2,3,4,5,6,7,8,9,10},0)</f>
        <v>0.009</v>
      </c>
      <c r="L855" s="20">
        <v>0.003</v>
      </c>
      <c r="M855" s="20">
        <v>86.0</v>
      </c>
      <c r="N855" s="20">
        <v>79.0</v>
      </c>
      <c r="O855" s="20">
        <v>0.136</v>
      </c>
      <c r="P855" s="20">
        <v>0.654</v>
      </c>
      <c r="Q855" s="20">
        <v>0.21</v>
      </c>
      <c r="R855" s="20">
        <v>1.2777075E8</v>
      </c>
      <c r="S855" s="20">
        <v>0.88</v>
      </c>
      <c r="T855" s="20">
        <f t="array" ref="T855:U855">VLOOKUP(A855,TOURISM!$A$2:$F$2692,{3,6},0)</f>
        <v>12422000000</v>
      </c>
      <c r="U855" s="20">
        <v>3.7261E10</v>
      </c>
      <c r="V855" s="20">
        <f t="array" ref="V855:AA855">VLOOKUP(A855,BUSINESS!$A$2:$J$2692,{4,5,6,7,8,9},0)</f>
        <v>0.525</v>
      </c>
      <c r="W855" s="20">
        <v>22.0</v>
      </c>
      <c r="X855" s="20"/>
      <c r="Y855" s="20">
        <v>350.0</v>
      </c>
      <c r="Z855" s="20">
        <v>0.743</v>
      </c>
      <c r="AA855" s="20">
        <v>0.844</v>
      </c>
      <c r="AB855" s="21">
        <f t="shared" si="226"/>
        <v>109.9062337</v>
      </c>
      <c r="AC855" s="20">
        <f t="shared" si="287"/>
        <v>0.004032206119</v>
      </c>
      <c r="AD855" s="20">
        <f t="shared" si="288"/>
        <v>0.009792037693</v>
      </c>
      <c r="AE855" s="20">
        <f t="shared" si="264"/>
        <v>291.6238654</v>
      </c>
      <c r="AF855" s="22" t="b">
        <f t="shared" si="4"/>
        <v>0</v>
      </c>
      <c r="AG855" s="20" t="b">
        <f t="shared" si="5"/>
        <v>0</v>
      </c>
      <c r="AH855" s="20" t="b">
        <f t="shared" si="6"/>
        <v>0</v>
      </c>
      <c r="AI855" s="20" t="b">
        <f t="shared" si="7"/>
        <v>0</v>
      </c>
      <c r="AJ855" s="20"/>
      <c r="AK855" s="20"/>
      <c r="AL855" s="20"/>
      <c r="AM855" s="20"/>
      <c r="AN855" s="20"/>
      <c r="AO855" s="20"/>
      <c r="AP855" s="20"/>
      <c r="AQ855" s="20"/>
      <c r="AR855" s="23"/>
      <c r="AS855" s="23"/>
      <c r="AT855" s="23"/>
      <c r="AU855" s="23"/>
      <c r="AV855" s="23"/>
    </row>
    <row r="856" ht="15.75" customHeight="1">
      <c r="A856" s="17" t="str">
        <f t="shared" si="1"/>
        <v>Japan-Asia2008</v>
      </c>
      <c r="B856" s="17" t="s">
        <v>157</v>
      </c>
      <c r="C856" s="18" t="s">
        <v>145</v>
      </c>
      <c r="D856" s="19" t="s">
        <v>87</v>
      </c>
      <c r="E856" s="17">
        <v>1.4045680427E10</v>
      </c>
      <c r="F856" s="18">
        <v>0.086</v>
      </c>
      <c r="G856" s="18">
        <v>3259.0</v>
      </c>
      <c r="H856" s="18">
        <v>0.019</v>
      </c>
      <c r="I856" s="20">
        <f t="array" ref="I856:J856">IFNA(VLOOKUP(A856,ENERGY!$A$2:$F$2692,{5,6},0),0)</f>
        <v>520541</v>
      </c>
      <c r="J856" s="20">
        <v>1238181.0</v>
      </c>
      <c r="K856" s="20">
        <f t="array" ref="K856:S856">VLOOKUP(A856,'HUMAN RESOURCES'!$A$2:$M$2692,{2,3,4,5,6,7,8,9,10},0)</f>
        <v>0.009</v>
      </c>
      <c r="L856" s="20">
        <v>0.003</v>
      </c>
      <c r="M856" s="20">
        <v>86.0</v>
      </c>
      <c r="N856" s="20">
        <v>79.0</v>
      </c>
      <c r="O856" s="20">
        <v>0.135</v>
      </c>
      <c r="P856" s="20">
        <v>0.649</v>
      </c>
      <c r="Q856" s="20">
        <v>0.216</v>
      </c>
      <c r="R856" s="20">
        <v>1.2770404E8</v>
      </c>
      <c r="S856" s="20">
        <v>0.889</v>
      </c>
      <c r="T856" s="20">
        <f t="array" ref="T856:U856">VLOOKUP(A856,TOURISM!$A$2:$F$2692,{3,6},0)</f>
        <v>13781000000</v>
      </c>
      <c r="U856" s="20">
        <v>3.8976E10</v>
      </c>
      <c r="V856" s="20">
        <f t="array" ref="V856:AA856">VLOOKUP(A856,BUSINESS!$A$2:$J$2692,{4,5,6,7,8,9},0)</f>
        <v>0.55</v>
      </c>
      <c r="W856" s="20">
        <v>22.0</v>
      </c>
      <c r="X856" s="20"/>
      <c r="Y856" s="20">
        <v>355.0</v>
      </c>
      <c r="Z856" s="20">
        <v>0.754</v>
      </c>
      <c r="AA856" s="20">
        <v>0.867</v>
      </c>
      <c r="AB856" s="21">
        <f t="shared" si="226"/>
        <v>109.986187</v>
      </c>
      <c r="AC856" s="20">
        <f t="shared" si="287"/>
        <v>0.004076151389</v>
      </c>
      <c r="AD856" s="20">
        <f t="shared" si="288"/>
        <v>0.009695707356</v>
      </c>
      <c r="AE856" s="20">
        <f t="shared" si="264"/>
        <v>305.2056928</v>
      </c>
      <c r="AF856" s="22" t="b">
        <f t="shared" si="4"/>
        <v>0</v>
      </c>
      <c r="AG856" s="20" t="b">
        <f t="shared" si="5"/>
        <v>0</v>
      </c>
      <c r="AH856" s="20" t="b">
        <f t="shared" si="6"/>
        <v>0</v>
      </c>
      <c r="AI856" s="20" t="b">
        <f t="shared" si="7"/>
        <v>0</v>
      </c>
      <c r="AJ856" s="20"/>
      <c r="AK856" s="20"/>
      <c r="AL856" s="20"/>
      <c r="AM856" s="20"/>
      <c r="AN856" s="20"/>
      <c r="AO856" s="20"/>
      <c r="AP856" s="20"/>
      <c r="AQ856" s="20"/>
      <c r="AR856" s="23"/>
      <c r="AS856" s="23"/>
      <c r="AT856" s="23"/>
      <c r="AU856" s="23"/>
      <c r="AV856" s="23"/>
    </row>
    <row r="857" ht="15.75" customHeight="1">
      <c r="A857" s="17" t="str">
        <f t="shared" si="1"/>
        <v>Japan-Asia2009</v>
      </c>
      <c r="B857" s="17" t="s">
        <v>157</v>
      </c>
      <c r="C857" s="18" t="s">
        <v>145</v>
      </c>
      <c r="D857" s="19" t="s">
        <v>88</v>
      </c>
      <c r="E857" s="17">
        <v>1.4054443213E10</v>
      </c>
      <c r="F857" s="18">
        <v>0.095</v>
      </c>
      <c r="G857" s="18">
        <v>3746.0</v>
      </c>
      <c r="H857" s="18">
        <v>0.017</v>
      </c>
      <c r="I857" s="20">
        <f t="array" ref="I857:J857">IFNA(VLOOKUP(A857,ENERGY!$A$2:$F$2692,{5,6},0),0)</f>
        <v>0</v>
      </c>
      <c r="J857" s="20">
        <v>0.0</v>
      </c>
      <c r="K857" s="20">
        <f t="array" ref="K857:S857">VLOOKUP(A857,'HUMAN RESOURCES'!$A$2:$M$2692,{2,3,4,5,6,7,8,9,10},0)</f>
        <v>0.009</v>
      </c>
      <c r="L857" s="20">
        <v>0.002</v>
      </c>
      <c r="M857" s="20">
        <v>86.0</v>
      </c>
      <c r="N857" s="20">
        <v>80.0</v>
      </c>
      <c r="O857" s="20">
        <v>0.134</v>
      </c>
      <c r="P857" s="20">
        <v>0.643</v>
      </c>
      <c r="Q857" s="20">
        <v>0.223</v>
      </c>
      <c r="R857" s="20">
        <v>1.27557958E8</v>
      </c>
      <c r="S857" s="20">
        <v>0.897</v>
      </c>
      <c r="T857" s="20">
        <f t="array" ref="T857:U857">VLOOKUP(A857,TOURISM!$A$2:$F$2692,{3,6},0)</f>
        <v>12537000000</v>
      </c>
      <c r="U857" s="20">
        <v>3.4788E10</v>
      </c>
      <c r="V857" s="20">
        <f t="array" ref="V857:AA857">VLOOKUP(A857,BUSINESS!$A$2:$J$2692,{4,5,6,7,8,9},0)</f>
        <v>0.553</v>
      </c>
      <c r="W857" s="20">
        <v>22.0</v>
      </c>
      <c r="X857" s="20"/>
      <c r="Y857" s="20">
        <v>355.0</v>
      </c>
      <c r="Z857" s="20">
        <v>0.78</v>
      </c>
      <c r="AA857" s="20">
        <v>0.913</v>
      </c>
      <c r="AB857" s="21">
        <f t="shared" si="226"/>
        <v>110.180842</v>
      </c>
      <c r="AC857" s="20"/>
      <c r="AD857" s="20"/>
      <c r="AE857" s="20">
        <f t="shared" si="264"/>
        <v>272.7230864</v>
      </c>
      <c r="AF857" s="22" t="b">
        <f t="shared" si="4"/>
        <v>0</v>
      </c>
      <c r="AG857" s="20" t="b">
        <f t="shared" si="5"/>
        <v>0</v>
      </c>
      <c r="AH857" s="20" t="b">
        <f t="shared" si="6"/>
        <v>0</v>
      </c>
      <c r="AI857" s="20" t="b">
        <f t="shared" si="7"/>
        <v>0</v>
      </c>
      <c r="AJ857" s="20"/>
      <c r="AK857" s="20"/>
      <c r="AL857" s="20"/>
      <c r="AM857" s="20"/>
      <c r="AN857" s="20"/>
      <c r="AO857" s="20"/>
      <c r="AP857" s="20"/>
      <c r="AQ857" s="20"/>
      <c r="AR857" s="23"/>
      <c r="AS857" s="23"/>
      <c r="AT857" s="23"/>
      <c r="AU857" s="23"/>
      <c r="AV857" s="23"/>
    </row>
    <row r="858" ht="15.75" customHeight="1">
      <c r="A858" s="17" t="str">
        <f t="shared" si="1"/>
        <v>Japan-Asia2010</v>
      </c>
      <c r="B858" s="17" t="s">
        <v>157</v>
      </c>
      <c r="C858" s="18" t="s">
        <v>145</v>
      </c>
      <c r="D858" s="19" t="s">
        <v>89</v>
      </c>
      <c r="E858" s="17">
        <v>1.4141916592E10</v>
      </c>
      <c r="F858" s="18">
        <v>0.096</v>
      </c>
      <c r="G858" s="18">
        <v>4115.0</v>
      </c>
      <c r="H858" s="18">
        <v>0.016</v>
      </c>
      <c r="I858" s="20">
        <f t="array" ref="I858:J858">IFNA(VLOOKUP(A858,ENERGY!$A$2:$F$2692,{5,6},0),0)</f>
        <v>506237</v>
      </c>
      <c r="J858" s="20">
        <v>1237429.0</v>
      </c>
      <c r="K858" s="20">
        <f t="array" ref="K858:S858">VLOOKUP(A858,'HUMAN RESOURCES'!$A$2:$M$2692,{2,3,4,5,6,7,8,9,10},0)</f>
        <v>0.009</v>
      </c>
      <c r="L858" s="20">
        <v>0.002</v>
      </c>
      <c r="M858" s="20">
        <v>86.0</v>
      </c>
      <c r="N858" s="20">
        <v>80.0</v>
      </c>
      <c r="O858" s="20">
        <v>0.133</v>
      </c>
      <c r="P858" s="20">
        <v>0.638</v>
      </c>
      <c r="Q858" s="20">
        <v>0.23</v>
      </c>
      <c r="R858" s="20">
        <v>1.27450459E8</v>
      </c>
      <c r="S858" s="20">
        <v>0.905</v>
      </c>
      <c r="T858" s="20">
        <f t="array" ref="T858:U858">VLOOKUP(A858,TOURISM!$A$2:$F$2692,{3,6},0)</f>
        <v>15356000000</v>
      </c>
      <c r="U858" s="20">
        <v>3.9306E10</v>
      </c>
      <c r="V858" s="20">
        <f t="array" ref="V858:AA858">VLOOKUP(A858,BUSINESS!$A$2:$J$2692,{4,5,6,7,8,9},0)</f>
        <v>0.476</v>
      </c>
      <c r="W858" s="20">
        <v>22.0</v>
      </c>
      <c r="X858" s="20"/>
      <c r="Y858" s="20">
        <v>355.0</v>
      </c>
      <c r="Z858" s="20">
        <v>0.782</v>
      </c>
      <c r="AA858" s="20">
        <v>0.968</v>
      </c>
      <c r="AB858" s="21">
        <f t="shared" si="226"/>
        <v>110.9601072</v>
      </c>
      <c r="AC858" s="20">
        <f t="shared" ref="AC858:AC859" si="289">I858/R858</f>
        <v>0.003972029634</v>
      </c>
      <c r="AD858" s="20">
        <f t="shared" ref="AD858:AD859" si="290">J858/R858</f>
        <v>0.009709098027</v>
      </c>
      <c r="AE858" s="20">
        <f t="shared" si="264"/>
        <v>308.4021847</v>
      </c>
      <c r="AF858" s="22" t="b">
        <f t="shared" si="4"/>
        <v>0</v>
      </c>
      <c r="AG858" s="20" t="b">
        <f t="shared" si="5"/>
        <v>0</v>
      </c>
      <c r="AH858" s="20" t="b">
        <f t="shared" si="6"/>
        <v>0</v>
      </c>
      <c r="AI858" s="20" t="b">
        <f t="shared" si="7"/>
        <v>0</v>
      </c>
      <c r="AJ858" s="20"/>
      <c r="AK858" s="20"/>
      <c r="AL858" s="20"/>
      <c r="AM858" s="20"/>
      <c r="AN858" s="20"/>
      <c r="AO858" s="20"/>
      <c r="AP858" s="20"/>
      <c r="AQ858" s="20"/>
      <c r="AR858" s="23"/>
      <c r="AS858" s="23"/>
      <c r="AT858" s="23"/>
      <c r="AU858" s="23"/>
      <c r="AV858" s="23"/>
    </row>
    <row r="859" ht="15.75" customHeight="1">
      <c r="A859" s="17" t="str">
        <f t="shared" si="1"/>
        <v>Japan-Asia2011</v>
      </c>
      <c r="B859" s="17" t="s">
        <v>157</v>
      </c>
      <c r="C859" s="18" t="s">
        <v>145</v>
      </c>
      <c r="D859" s="19" t="s">
        <v>90</v>
      </c>
      <c r="E859" s="17">
        <v>1.4163949142E10</v>
      </c>
      <c r="F859" s="18">
        <v>0.1</v>
      </c>
      <c r="G859" s="18">
        <v>4641.0</v>
      </c>
      <c r="H859" s="18">
        <v>0.015</v>
      </c>
      <c r="I859" s="20">
        <f t="array" ref="I859:J859">IFNA(VLOOKUP(A859,ENERGY!$A$2:$F$2692,{5,6},0),0)</f>
        <v>519807</v>
      </c>
      <c r="J859" s="20">
        <v>1231302.0</v>
      </c>
      <c r="K859" s="20">
        <f t="array" ref="K859:S859">VLOOKUP(A859,'HUMAN RESOURCES'!$A$2:$M$2692,{2,3,4,5,6,7,8,9,10},0)</f>
        <v>0.008</v>
      </c>
      <c r="L859" s="20">
        <v>0.002</v>
      </c>
      <c r="M859" s="20">
        <v>86.0</v>
      </c>
      <c r="N859" s="20">
        <v>79.0</v>
      </c>
      <c r="O859" s="20">
        <v>0.132</v>
      </c>
      <c r="P859" s="20">
        <v>0.631</v>
      </c>
      <c r="Q859" s="20">
        <v>0.237</v>
      </c>
      <c r="R859" s="20">
        <v>1.27817277E8</v>
      </c>
      <c r="S859" s="20">
        <v>0.912</v>
      </c>
      <c r="T859" s="20">
        <f t="array" ref="T859:U859">VLOOKUP(A859,TOURISM!$A$2:$F$2692,{3,6},0)</f>
        <v>12534000000</v>
      </c>
      <c r="U859" s="20">
        <v>3.976E10</v>
      </c>
      <c r="V859" s="20">
        <f t="array" ref="V859:AA859">VLOOKUP(A859,BUSINESS!$A$2:$J$2692,{4,5,6,7,8,9},0)</f>
        <v>0.484</v>
      </c>
      <c r="W859" s="20">
        <v>22.0</v>
      </c>
      <c r="X859" s="20"/>
      <c r="Y859" s="20">
        <v>330.0</v>
      </c>
      <c r="Z859" s="20">
        <v>0.791</v>
      </c>
      <c r="AA859" s="20">
        <v>1.02</v>
      </c>
      <c r="AB859" s="21">
        <f t="shared" si="226"/>
        <v>110.8140423</v>
      </c>
      <c r="AC859" s="20">
        <f t="shared" si="289"/>
        <v>0.004066797636</v>
      </c>
      <c r="AD859" s="20">
        <f t="shared" si="290"/>
        <v>0.009633298635</v>
      </c>
      <c r="AE859" s="20">
        <f t="shared" si="264"/>
        <v>311.0690584</v>
      </c>
      <c r="AF859" s="22" t="b">
        <f t="shared" si="4"/>
        <v>0</v>
      </c>
      <c r="AG859" s="20" t="b">
        <f t="shared" si="5"/>
        <v>0</v>
      </c>
      <c r="AH859" s="20" t="b">
        <f t="shared" si="6"/>
        <v>0</v>
      </c>
      <c r="AI859" s="20" t="b">
        <f t="shared" si="7"/>
        <v>0</v>
      </c>
      <c r="AJ859" s="20"/>
      <c r="AK859" s="20"/>
      <c r="AL859" s="20"/>
      <c r="AM859" s="20"/>
      <c r="AN859" s="20"/>
      <c r="AO859" s="20"/>
      <c r="AP859" s="20"/>
      <c r="AQ859" s="20"/>
      <c r="AR859" s="23"/>
      <c r="AS859" s="23"/>
      <c r="AT859" s="23"/>
      <c r="AU859" s="23"/>
      <c r="AV859" s="23"/>
    </row>
    <row r="860" ht="15.75" customHeight="1">
      <c r="A860" s="17" t="str">
        <f t="shared" si="1"/>
        <v>Japan-Asia2012</v>
      </c>
      <c r="B860" s="17" t="s">
        <v>157</v>
      </c>
      <c r="C860" s="18" t="s">
        <v>145</v>
      </c>
      <c r="D860" s="19" t="s">
        <v>91</v>
      </c>
      <c r="E860" s="17">
        <v>1.41793E10</v>
      </c>
      <c r="F860" s="18">
        <v>0.101</v>
      </c>
      <c r="G860" s="18">
        <v>4752.0</v>
      </c>
      <c r="H860" s="18">
        <v>0.014</v>
      </c>
      <c r="I860" s="20">
        <f t="array" ref="I860:J860">IFNA(VLOOKUP(A860,ENERGY!$A$2:$F$2692,{5,6},0),0)</f>
        <v>0</v>
      </c>
      <c r="J860" s="20">
        <v>0.0</v>
      </c>
      <c r="K860" s="20">
        <f t="array" ref="K860:S860">VLOOKUP(A860,'HUMAN RESOURCES'!$A$2:$M$2692,{2,3,4,5,6,7,8,9,10},0)</f>
        <v>0.008</v>
      </c>
      <c r="L860" s="20">
        <v>0.002</v>
      </c>
      <c r="M860" s="20">
        <v>86.0</v>
      </c>
      <c r="N860" s="20">
        <v>80.0</v>
      </c>
      <c r="O860" s="20">
        <v>0.131</v>
      </c>
      <c r="P860" s="20">
        <v>0.625</v>
      </c>
      <c r="Q860" s="20">
        <v>0.244</v>
      </c>
      <c r="R860" s="20">
        <v>1.27561489E8</v>
      </c>
      <c r="S860" s="20">
        <v>0.919</v>
      </c>
      <c r="T860" s="20">
        <f t="array" ref="T860:U860">VLOOKUP(A860,TOURISM!$A$2:$F$2692,{3,6},0)</f>
        <v>16197000000</v>
      </c>
      <c r="U860" s="20">
        <v>4.0967E10</v>
      </c>
      <c r="V860" s="20">
        <f t="array" ref="V860:AA860">VLOOKUP(A860,BUSINESS!$A$2:$J$2692,{4,5,6,7,8,9},0)</f>
        <v>0.494</v>
      </c>
      <c r="W860" s="20">
        <v>22.0</v>
      </c>
      <c r="X860" s="20">
        <v>23.0</v>
      </c>
      <c r="Y860" s="20">
        <v>330.0</v>
      </c>
      <c r="Z860" s="20">
        <v>0.863</v>
      </c>
      <c r="AA860" s="20">
        <v>1.087</v>
      </c>
      <c r="AB860" s="21">
        <f t="shared" si="226"/>
        <v>111.156589</v>
      </c>
      <c r="AC860" s="20"/>
      <c r="AD860" s="20"/>
      <c r="AE860" s="20">
        <f t="shared" si="264"/>
        <v>321.1549216</v>
      </c>
      <c r="AF860" s="22" t="b">
        <f t="shared" si="4"/>
        <v>0</v>
      </c>
      <c r="AG860" s="20" t="b">
        <f t="shared" si="5"/>
        <v>0</v>
      </c>
      <c r="AH860" s="20" t="b">
        <f t="shared" si="6"/>
        <v>0</v>
      </c>
      <c r="AI860" s="20" t="b">
        <f t="shared" si="7"/>
        <v>0</v>
      </c>
      <c r="AJ860" s="20"/>
      <c r="AK860" s="20"/>
      <c r="AL860" s="20"/>
      <c r="AM860" s="20"/>
      <c r="AN860" s="20"/>
      <c r="AO860" s="20"/>
      <c r="AP860" s="20"/>
      <c r="AQ860" s="20"/>
      <c r="AR860" s="23"/>
      <c r="AS860" s="23"/>
      <c r="AT860" s="23"/>
      <c r="AU860" s="23"/>
      <c r="AV860" s="23"/>
    </row>
    <row r="861" ht="15.75" customHeight="1">
      <c r="A861" s="17" t="str">
        <f t="shared" si="1"/>
        <v>Kazakhstan-Asia2000</v>
      </c>
      <c r="B861" s="17" t="s">
        <v>158</v>
      </c>
      <c r="C861" s="18" t="s">
        <v>145</v>
      </c>
      <c r="D861" s="19" t="s">
        <v>76</v>
      </c>
      <c r="E861" s="17">
        <v>1.4568709574E10</v>
      </c>
      <c r="F861" s="18">
        <v>0.042</v>
      </c>
      <c r="G861" s="18">
        <v>52.0</v>
      </c>
      <c r="H861" s="18"/>
      <c r="I861" s="20" t="str">
        <f t="array" ref="I861:J861">IFNA(VLOOKUP(A861,ENERGY!$A$2:$F$2692,{5,6},0),0)</f>
        <v/>
      </c>
      <c r="J861" s="20"/>
      <c r="K861" s="20">
        <f t="array" ref="K861:S861">VLOOKUP(A861,'HUMAN RESOURCES'!$A$2:$M$2692,{2,3,4,5,6,7,8,9,10},0)</f>
        <v>0.015</v>
      </c>
      <c r="L861" s="20">
        <v>0.038</v>
      </c>
      <c r="M861" s="20">
        <v>71.0</v>
      </c>
      <c r="N861" s="20">
        <v>60.0</v>
      </c>
      <c r="O861" s="20">
        <v>0.277</v>
      </c>
      <c r="P861" s="20">
        <v>0.655</v>
      </c>
      <c r="Q861" s="20">
        <v>0.068</v>
      </c>
      <c r="R861" s="20">
        <v>1.4883626E7</v>
      </c>
      <c r="S861" s="20">
        <v>0.557</v>
      </c>
      <c r="T861" s="20">
        <f t="array" ref="T861:U861">VLOOKUP(A861,TOURISM!$A$2:$F$2692,{3,6},0)</f>
        <v>403000000</v>
      </c>
      <c r="U861" s="20">
        <v>4.83E8</v>
      </c>
      <c r="V861" s="20" t="str">
        <f t="array" ref="V861:AA861">VLOOKUP(A861,BUSINESS!$A$2:$J$2692,{4,5,6,7,8,9},0)</f>
        <v/>
      </c>
      <c r="W861" s="20"/>
      <c r="X861" s="20"/>
      <c r="Y861" s="20"/>
      <c r="Z861" s="20">
        <v>0.007</v>
      </c>
      <c r="AA861" s="20">
        <v>0.014</v>
      </c>
      <c r="AB861" s="21">
        <f t="shared" si="226"/>
        <v>978.8414177</v>
      </c>
      <c r="AC861" s="20"/>
      <c r="AD861" s="20"/>
      <c r="AE861" s="20">
        <f t="shared" si="264"/>
        <v>32.45176948</v>
      </c>
      <c r="AF861" s="22" t="b">
        <f t="shared" si="4"/>
        <v>0</v>
      </c>
      <c r="AG861" s="20" t="b">
        <f t="shared" si="5"/>
        <v>0</v>
      </c>
      <c r="AH861" s="20" t="b">
        <f t="shared" si="6"/>
        <v>0</v>
      </c>
      <c r="AI861" s="20" t="b">
        <f t="shared" si="7"/>
        <v>0</v>
      </c>
      <c r="AJ861" s="20"/>
      <c r="AK861" s="20"/>
      <c r="AL861" s="20"/>
      <c r="AM861" s="20"/>
      <c r="AN861" s="20"/>
      <c r="AO861" s="20"/>
      <c r="AP861" s="20"/>
      <c r="AQ861" s="20"/>
      <c r="AR861" s="23"/>
      <c r="AS861" s="23"/>
      <c r="AT861" s="23"/>
      <c r="AU861" s="23"/>
      <c r="AV861" s="23"/>
    </row>
    <row r="862" ht="15.75" customHeight="1">
      <c r="A862" s="17" t="str">
        <f t="shared" si="1"/>
        <v>Kazakhstan-Asia2001</v>
      </c>
      <c r="B862" s="17" t="s">
        <v>158</v>
      </c>
      <c r="C862" s="18" t="s">
        <v>145</v>
      </c>
      <c r="D862" s="19" t="s">
        <v>77</v>
      </c>
      <c r="E862" s="17">
        <v>1.4569527125E10</v>
      </c>
      <c r="F862" s="18">
        <v>0.035</v>
      </c>
      <c r="G862" s="18">
        <v>53.0</v>
      </c>
      <c r="H862" s="18"/>
      <c r="I862" s="20">
        <f t="array" ref="I862:J862">IFNA(VLOOKUP(A862,ENERGY!$A$2:$F$2692,{5,6},0),0)</f>
        <v>78101</v>
      </c>
      <c r="J862" s="20"/>
      <c r="K862" s="20">
        <f t="array" ref="K862:S862">VLOOKUP(A862,'HUMAN RESOURCES'!$A$2:$M$2692,{2,3,4,5,6,7,8,9,10},0)</f>
        <v>0.015</v>
      </c>
      <c r="L862" s="20">
        <v>0.036</v>
      </c>
      <c r="M862" s="20">
        <v>71.0</v>
      </c>
      <c r="N862" s="20">
        <v>61.0</v>
      </c>
      <c r="O862" s="20">
        <v>0.271</v>
      </c>
      <c r="P862" s="20">
        <v>0.661</v>
      </c>
      <c r="Q862" s="20">
        <v>0.069</v>
      </c>
      <c r="R862" s="20">
        <v>1.4858335E7</v>
      </c>
      <c r="S862" s="20">
        <v>0.555</v>
      </c>
      <c r="T862" s="20">
        <f t="array" ref="T862:U862">VLOOKUP(A862,TOURISM!$A$2:$F$2692,{3,6},0)</f>
        <v>502000000</v>
      </c>
      <c r="U862" s="20">
        <v>7.61E8</v>
      </c>
      <c r="V862" s="20" t="str">
        <f t="array" ref="V862:AA862">VLOOKUP(A862,BUSINESS!$A$2:$J$2692,{4,5,6,7,8,9},0)</f>
        <v/>
      </c>
      <c r="W862" s="20"/>
      <c r="X862" s="20"/>
      <c r="Y862" s="20"/>
      <c r="Z862" s="20">
        <v>0.01</v>
      </c>
      <c r="AA862" s="20">
        <v>0.04</v>
      </c>
      <c r="AB862" s="21">
        <f t="shared" si="226"/>
        <v>980.5625681</v>
      </c>
      <c r="AC862" s="20">
        <f t="shared" ref="AC862:AC869" si="291">I862/R862</f>
        <v>0.005256376303</v>
      </c>
      <c r="AD862" s="20"/>
      <c r="AE862" s="20">
        <f t="shared" si="264"/>
        <v>51.21704417</v>
      </c>
      <c r="AF862" s="22" t="b">
        <f t="shared" si="4"/>
        <v>0</v>
      </c>
      <c r="AG862" s="20" t="b">
        <f t="shared" si="5"/>
        <v>0</v>
      </c>
      <c r="AH862" s="20" t="b">
        <f t="shared" si="6"/>
        <v>0</v>
      </c>
      <c r="AI862" s="20" t="b">
        <f t="shared" si="7"/>
        <v>0</v>
      </c>
      <c r="AJ862" s="20"/>
      <c r="AK862" s="20"/>
      <c r="AL862" s="20"/>
      <c r="AM862" s="20"/>
      <c r="AN862" s="20"/>
      <c r="AO862" s="20"/>
      <c r="AP862" s="20"/>
      <c r="AQ862" s="20"/>
      <c r="AR862" s="23"/>
      <c r="AS862" s="23"/>
      <c r="AT862" s="23"/>
      <c r="AU862" s="23"/>
      <c r="AV862" s="23"/>
    </row>
    <row r="863" ht="15.75" customHeight="1">
      <c r="A863" s="17" t="str">
        <f t="shared" si="1"/>
        <v>Kazakhstan-Asia2002</v>
      </c>
      <c r="B863" s="17" t="s">
        <v>158</v>
      </c>
      <c r="C863" s="18" t="s">
        <v>145</v>
      </c>
      <c r="D863" s="19" t="s">
        <v>79</v>
      </c>
      <c r="E863" s="17">
        <v>1.4587485644E10</v>
      </c>
      <c r="F863" s="18">
        <v>0.036</v>
      </c>
      <c r="G863" s="18">
        <v>61.0</v>
      </c>
      <c r="H863" s="18"/>
      <c r="I863" s="20">
        <f t="array" ref="I863:J863">IFNA(VLOOKUP(A863,ENERGY!$A$2:$F$2692,{5,6},0),0)</f>
        <v>74443</v>
      </c>
      <c r="J863" s="20">
        <v>248729.0</v>
      </c>
      <c r="K863" s="20">
        <f t="array" ref="K863:S863">VLOOKUP(A863,'HUMAN RESOURCES'!$A$2:$M$2692,{2,3,4,5,6,7,8,9,10},0)</f>
        <v>0.015</v>
      </c>
      <c r="L863" s="20">
        <v>0.034</v>
      </c>
      <c r="M863" s="20">
        <v>72.0</v>
      </c>
      <c r="N863" s="20">
        <v>61.0</v>
      </c>
      <c r="O863" s="20">
        <v>0.263</v>
      </c>
      <c r="P863" s="20">
        <v>0.665</v>
      </c>
      <c r="Q863" s="20">
        <v>0.071</v>
      </c>
      <c r="R863" s="20">
        <v>1.4858948E7</v>
      </c>
      <c r="S863" s="20">
        <v>0.553</v>
      </c>
      <c r="T863" s="20">
        <f t="array" ref="T863:U863">VLOOKUP(A863,TOURISM!$A$2:$F$2692,{3,6},0)</f>
        <v>680000000</v>
      </c>
      <c r="U863" s="20">
        <v>8.63E8</v>
      </c>
      <c r="V863" s="20" t="str">
        <f t="array" ref="V863:AA863">VLOOKUP(A863,BUSINESS!$A$2:$J$2692,{4,5,6,7,8,9},0)</f>
        <v/>
      </c>
      <c r="W863" s="20"/>
      <c r="X863" s="20"/>
      <c r="Y863" s="20"/>
      <c r="Z863" s="20">
        <v>0.017</v>
      </c>
      <c r="AA863" s="20">
        <v>0.07</v>
      </c>
      <c r="AB863" s="21">
        <f t="shared" si="226"/>
        <v>981.730715</v>
      </c>
      <c r="AC863" s="20">
        <f t="shared" si="291"/>
        <v>0.005009977826</v>
      </c>
      <c r="AD863" s="20">
        <f t="shared" ref="AD863:AD869" si="292">J863/R863</f>
        <v>0.01673934117</v>
      </c>
      <c r="AE863" s="20">
        <f t="shared" si="264"/>
        <v>58.0794818</v>
      </c>
      <c r="AF863" s="22" t="b">
        <f t="shared" si="4"/>
        <v>0</v>
      </c>
      <c r="AG863" s="20" t="b">
        <f t="shared" si="5"/>
        <v>0</v>
      </c>
      <c r="AH863" s="20" t="b">
        <f t="shared" si="6"/>
        <v>0</v>
      </c>
      <c r="AI863" s="20" t="b">
        <f t="shared" si="7"/>
        <v>0</v>
      </c>
      <c r="AJ863" s="20"/>
      <c r="AK863" s="20"/>
      <c r="AL863" s="20"/>
      <c r="AM863" s="20"/>
      <c r="AN863" s="20"/>
      <c r="AO863" s="20"/>
      <c r="AP863" s="20"/>
      <c r="AQ863" s="20"/>
      <c r="AR863" s="23"/>
      <c r="AS863" s="23"/>
      <c r="AT863" s="23"/>
      <c r="AU863" s="23"/>
      <c r="AV863" s="23"/>
    </row>
    <row r="864" ht="15.75" customHeight="1">
      <c r="A864" s="17" t="str">
        <f t="shared" si="1"/>
        <v>Kazakhstan-Asia2003</v>
      </c>
      <c r="B864" s="17" t="s">
        <v>158</v>
      </c>
      <c r="C864" s="18" t="s">
        <v>145</v>
      </c>
      <c r="D864" s="19" t="s">
        <v>81</v>
      </c>
      <c r="E864" s="17">
        <v>1.4594925393E10</v>
      </c>
      <c r="F864" s="18">
        <v>0.037</v>
      </c>
      <c r="G864" s="18">
        <v>77.0</v>
      </c>
      <c r="H864" s="18"/>
      <c r="I864" s="20">
        <f t="array" ref="I864:J864">IFNA(VLOOKUP(A864,ENERGY!$A$2:$F$2692,{5,6},0),0)</f>
        <v>63417</v>
      </c>
      <c r="J864" s="20">
        <v>214087.0</v>
      </c>
      <c r="K864" s="20">
        <f t="array" ref="K864:S864">VLOOKUP(A864,'HUMAN RESOURCES'!$A$2:$M$2692,{2,3,4,5,6,7,8,9,10},0)</f>
        <v>0.017</v>
      </c>
      <c r="L864" s="20">
        <v>0.032</v>
      </c>
      <c r="M864" s="20">
        <v>72.0</v>
      </c>
      <c r="N864" s="20">
        <v>61.0</v>
      </c>
      <c r="O864" s="20">
        <v>0.257</v>
      </c>
      <c r="P864" s="20">
        <v>0.67</v>
      </c>
      <c r="Q864" s="20">
        <v>0.074</v>
      </c>
      <c r="R864" s="20">
        <v>1.4909018E7</v>
      </c>
      <c r="S864" s="20">
        <v>0.551</v>
      </c>
      <c r="T864" s="20">
        <f t="array" ref="T864:U864">VLOOKUP(A864,TOURISM!$A$2:$F$2692,{3,6},0)</f>
        <v>638000000</v>
      </c>
      <c r="U864" s="20">
        <v>7.83E8</v>
      </c>
      <c r="V864" s="20" t="str">
        <f t="array" ref="V864:AA864">VLOOKUP(A864,BUSINESS!$A$2:$J$2692,{4,5,6,7,8,9},0)</f>
        <v/>
      </c>
      <c r="W864" s="20">
        <v>26.0</v>
      </c>
      <c r="X864" s="20"/>
      <c r="Y864" s="20"/>
      <c r="Z864" s="20">
        <v>0.02</v>
      </c>
      <c r="AA864" s="20">
        <v>0.09</v>
      </c>
      <c r="AB864" s="21">
        <f t="shared" si="226"/>
        <v>978.9327099</v>
      </c>
      <c r="AC864" s="20">
        <f t="shared" si="291"/>
        <v>0.004253600069</v>
      </c>
      <c r="AD864" s="20">
        <f t="shared" si="292"/>
        <v>0.01435956412</v>
      </c>
      <c r="AE864" s="20">
        <f t="shared" si="264"/>
        <v>52.51854951</v>
      </c>
      <c r="AF864" s="22" t="b">
        <f t="shared" si="4"/>
        <v>0</v>
      </c>
      <c r="AG864" s="20" t="b">
        <f t="shared" si="5"/>
        <v>0</v>
      </c>
      <c r="AH864" s="20" t="b">
        <f t="shared" si="6"/>
        <v>0</v>
      </c>
      <c r="AI864" s="20" t="b">
        <f t="shared" si="7"/>
        <v>0</v>
      </c>
      <c r="AJ864" s="20"/>
      <c r="AK864" s="20"/>
      <c r="AL864" s="20"/>
      <c r="AM864" s="20"/>
      <c r="AN864" s="20"/>
      <c r="AO864" s="20"/>
      <c r="AP864" s="20"/>
      <c r="AQ864" s="20"/>
      <c r="AR864" s="23"/>
      <c r="AS864" s="23"/>
      <c r="AT864" s="23"/>
      <c r="AU864" s="23"/>
      <c r="AV864" s="23"/>
    </row>
    <row r="865" ht="15.75" customHeight="1">
      <c r="A865" s="17" t="str">
        <f t="shared" si="1"/>
        <v>Kazakhstan-Asia2004</v>
      </c>
      <c r="B865" s="17" t="s">
        <v>158</v>
      </c>
      <c r="C865" s="18" t="s">
        <v>145</v>
      </c>
      <c r="D865" s="19" t="s">
        <v>83</v>
      </c>
      <c r="E865" s="17">
        <v>1.46407921E10</v>
      </c>
      <c r="F865" s="18">
        <v>0.04</v>
      </c>
      <c r="G865" s="18">
        <v>114.0</v>
      </c>
      <c r="H865" s="18"/>
      <c r="I865" s="20">
        <f t="array" ref="I865:J865">IFNA(VLOOKUP(A865,ENERGY!$A$2:$F$2692,{5,6},0),0)</f>
        <v>69983</v>
      </c>
      <c r="J865" s="20">
        <v>230438.0</v>
      </c>
      <c r="K865" s="20">
        <f t="array" ref="K865:S865">VLOOKUP(A865,'HUMAN RESOURCES'!$A$2:$M$2692,{2,3,4,5,6,7,8,9,10},0)</f>
        <v>0.018</v>
      </c>
      <c r="L865" s="20">
        <v>0.03</v>
      </c>
      <c r="M865" s="20">
        <v>72.0</v>
      </c>
      <c r="N865" s="20">
        <v>60.0</v>
      </c>
      <c r="O865" s="20">
        <v>0.251</v>
      </c>
      <c r="P865" s="20">
        <v>0.674</v>
      </c>
      <c r="Q865" s="20">
        <v>0.076</v>
      </c>
      <c r="R865" s="20">
        <v>1.5012985E7</v>
      </c>
      <c r="S865" s="20">
        <v>0.549</v>
      </c>
      <c r="T865" s="20">
        <f t="array" ref="T865:U865">VLOOKUP(A865,TOURISM!$A$2:$F$2692,{3,6},0)</f>
        <v>803000000</v>
      </c>
      <c r="U865" s="20">
        <v>9.97E8</v>
      </c>
      <c r="V865" s="20" t="str">
        <f t="array" ref="V865:AA865">VLOOKUP(A865,BUSINESS!$A$2:$J$2692,{4,5,6,7,8,9},0)</f>
        <v/>
      </c>
      <c r="W865" s="20">
        <v>26.0</v>
      </c>
      <c r="X865" s="20"/>
      <c r="Y865" s="20"/>
      <c r="Z865" s="20">
        <v>0.027</v>
      </c>
      <c r="AA865" s="20">
        <v>0.164</v>
      </c>
      <c r="AB865" s="21">
        <f t="shared" si="226"/>
        <v>975.2086011</v>
      </c>
      <c r="AC865" s="20">
        <f t="shared" si="291"/>
        <v>0.00466149803</v>
      </c>
      <c r="AD865" s="20">
        <f t="shared" si="292"/>
        <v>0.015349246</v>
      </c>
      <c r="AE865" s="20">
        <f t="shared" si="264"/>
        <v>66.40917845</v>
      </c>
      <c r="AF865" s="22" t="b">
        <f t="shared" si="4"/>
        <v>0</v>
      </c>
      <c r="AG865" s="20" t="b">
        <f t="shared" si="5"/>
        <v>0</v>
      </c>
      <c r="AH865" s="20" t="b">
        <f t="shared" si="6"/>
        <v>0</v>
      </c>
      <c r="AI865" s="20" t="b">
        <f t="shared" si="7"/>
        <v>0</v>
      </c>
      <c r="AJ865" s="20"/>
      <c r="AK865" s="20"/>
      <c r="AL865" s="20"/>
      <c r="AM865" s="20"/>
      <c r="AN865" s="20"/>
      <c r="AO865" s="20"/>
      <c r="AP865" s="20"/>
      <c r="AQ865" s="20"/>
      <c r="AR865" s="23"/>
      <c r="AS865" s="23"/>
      <c r="AT865" s="23"/>
      <c r="AU865" s="23"/>
      <c r="AV865" s="23"/>
    </row>
    <row r="866" ht="15.75" customHeight="1">
      <c r="A866" s="17" t="str">
        <f t="shared" si="1"/>
        <v>Kazakhstan-Asia2005</v>
      </c>
      <c r="B866" s="17" t="s">
        <v>158</v>
      </c>
      <c r="C866" s="18" t="s">
        <v>145</v>
      </c>
      <c r="D866" s="19" t="s">
        <v>84</v>
      </c>
      <c r="E866" s="17">
        <v>1.4794802081E10</v>
      </c>
      <c r="F866" s="18">
        <v>0.041</v>
      </c>
      <c r="G866" s="18">
        <v>154.0</v>
      </c>
      <c r="H866" s="18"/>
      <c r="I866" s="20">
        <f t="array" ref="I866:J866">IFNA(VLOOKUP(A866,ENERGY!$A$2:$F$2692,{5,6},0),0)</f>
        <v>34493</v>
      </c>
      <c r="J866" s="20">
        <v>147908.0</v>
      </c>
      <c r="K866" s="20">
        <f t="array" ref="K866:S866">VLOOKUP(A866,'HUMAN RESOURCES'!$A$2:$M$2692,{2,3,4,5,6,7,8,9,10},0)</f>
        <v>0.018</v>
      </c>
      <c r="L866" s="20">
        <v>0.029</v>
      </c>
      <c r="M866" s="20">
        <v>72.0</v>
      </c>
      <c r="N866" s="20">
        <v>60.0</v>
      </c>
      <c r="O866" s="20">
        <v>0.247</v>
      </c>
      <c r="P866" s="20">
        <v>0.677</v>
      </c>
      <c r="Q866" s="20">
        <v>0.076</v>
      </c>
      <c r="R866" s="20">
        <v>1.5147029E7</v>
      </c>
      <c r="S866" s="20">
        <v>0.547</v>
      </c>
      <c r="T866" s="20">
        <f t="array" ref="T866:U866">VLOOKUP(A866,TOURISM!$A$2:$F$2692,{3,6},0)</f>
        <v>801000000</v>
      </c>
      <c r="U866" s="20">
        <v>9.4E8</v>
      </c>
      <c r="V866" s="20">
        <f t="array" ref="V866:AA866">VLOOKUP(A866,BUSINESS!$A$2:$J$2692,{4,5,6,7,8,9},0)</f>
        <v>0.441</v>
      </c>
      <c r="W866" s="20">
        <v>25.0</v>
      </c>
      <c r="X866" s="20"/>
      <c r="Y866" s="20">
        <v>271.0</v>
      </c>
      <c r="Z866" s="20">
        <v>0.03</v>
      </c>
      <c r="AA866" s="20">
        <v>0.358</v>
      </c>
      <c r="AB866" s="21">
        <f t="shared" si="226"/>
        <v>976.7461382</v>
      </c>
      <c r="AC866" s="20">
        <f t="shared" si="291"/>
        <v>0.002277212251</v>
      </c>
      <c r="AD866" s="20">
        <f t="shared" si="292"/>
        <v>0.009764819226</v>
      </c>
      <c r="AE866" s="20">
        <f t="shared" si="264"/>
        <v>62.05837462</v>
      </c>
      <c r="AF866" s="22" t="b">
        <f t="shared" si="4"/>
        <v>0</v>
      </c>
      <c r="AG866" s="20" t="b">
        <f t="shared" si="5"/>
        <v>0</v>
      </c>
      <c r="AH866" s="20" t="b">
        <f t="shared" si="6"/>
        <v>0</v>
      </c>
      <c r="AI866" s="20" t="b">
        <f t="shared" si="7"/>
        <v>0</v>
      </c>
      <c r="AJ866" s="20"/>
      <c r="AK866" s="20"/>
      <c r="AL866" s="20"/>
      <c r="AM866" s="20"/>
      <c r="AN866" s="20"/>
      <c r="AO866" s="20"/>
      <c r="AP866" s="20"/>
      <c r="AQ866" s="20"/>
      <c r="AR866" s="23"/>
      <c r="AS866" s="23"/>
      <c r="AT866" s="23"/>
      <c r="AU866" s="23"/>
      <c r="AV866" s="23"/>
    </row>
    <row r="867" ht="15.75" customHeight="1">
      <c r="A867" s="17" t="str">
        <f t="shared" si="1"/>
        <v>Kazakhstan-Asia2006</v>
      </c>
      <c r="B867" s="17" t="s">
        <v>158</v>
      </c>
      <c r="C867" s="18" t="s">
        <v>145</v>
      </c>
      <c r="D867" s="19" t="s">
        <v>85</v>
      </c>
      <c r="E867" s="17">
        <v>1.4803423335E10</v>
      </c>
      <c r="F867" s="18">
        <v>0.039</v>
      </c>
      <c r="G867" s="18">
        <v>210.0</v>
      </c>
      <c r="H867" s="18"/>
      <c r="I867" s="20">
        <f t="array" ref="I867:J867">IFNA(VLOOKUP(A867,ENERGY!$A$2:$F$2692,{5,6},0),0)</f>
        <v>50717</v>
      </c>
      <c r="J867" s="20">
        <v>172158.0</v>
      </c>
      <c r="K867" s="20">
        <f t="array" ref="K867:S867">VLOOKUP(A867,'HUMAN RESOURCES'!$A$2:$M$2692,{2,3,4,5,6,7,8,9,10},0)</f>
        <v>0.02</v>
      </c>
      <c r="L867" s="20">
        <v>0.027</v>
      </c>
      <c r="M867" s="20">
        <v>72.0</v>
      </c>
      <c r="N867" s="20">
        <v>61.0</v>
      </c>
      <c r="O867" s="20">
        <v>0.245</v>
      </c>
      <c r="P867" s="20">
        <v>0.68</v>
      </c>
      <c r="Q867" s="20">
        <v>0.075</v>
      </c>
      <c r="R867" s="20">
        <v>1.5308084E7</v>
      </c>
      <c r="S867" s="20">
        <v>0.545</v>
      </c>
      <c r="T867" s="20">
        <f t="array" ref="T867:U867">VLOOKUP(A867,TOURISM!$A$2:$F$2692,{3,6},0)</f>
        <v>973000000</v>
      </c>
      <c r="U867" s="20">
        <v>1.06E9</v>
      </c>
      <c r="V867" s="20">
        <f t="array" ref="V867:AA867">VLOOKUP(A867,BUSINESS!$A$2:$J$2692,{4,5,6,7,8,9},0)</f>
        <v>0.442</v>
      </c>
      <c r="W867" s="20">
        <v>21.0</v>
      </c>
      <c r="X867" s="20"/>
      <c r="Y867" s="20">
        <v>271.0</v>
      </c>
      <c r="Z867" s="20">
        <v>0.033</v>
      </c>
      <c r="AA867" s="20">
        <v>0.511</v>
      </c>
      <c r="AB867" s="21">
        <f t="shared" si="226"/>
        <v>967.0330614</v>
      </c>
      <c r="AC867" s="20">
        <f t="shared" si="291"/>
        <v>0.003313086079</v>
      </c>
      <c r="AD867" s="20">
        <f t="shared" si="292"/>
        <v>0.01124621475</v>
      </c>
      <c r="AE867" s="20">
        <f t="shared" si="264"/>
        <v>69.24445933</v>
      </c>
      <c r="AF867" s="22" t="b">
        <f t="shared" si="4"/>
        <v>0</v>
      </c>
      <c r="AG867" s="20" t="b">
        <f t="shared" si="5"/>
        <v>0</v>
      </c>
      <c r="AH867" s="20" t="b">
        <f t="shared" si="6"/>
        <v>0</v>
      </c>
      <c r="AI867" s="20" t="b">
        <f t="shared" si="7"/>
        <v>0</v>
      </c>
      <c r="AJ867" s="20"/>
      <c r="AK867" s="20"/>
      <c r="AL867" s="20"/>
      <c r="AM867" s="20"/>
      <c r="AN867" s="20"/>
      <c r="AO867" s="20"/>
      <c r="AP867" s="20"/>
      <c r="AQ867" s="20"/>
      <c r="AR867" s="23"/>
      <c r="AS867" s="23"/>
      <c r="AT867" s="23"/>
      <c r="AU867" s="23"/>
      <c r="AV867" s="23"/>
    </row>
    <row r="868" ht="15.75" customHeight="1">
      <c r="A868" s="17" t="str">
        <f t="shared" si="1"/>
        <v>Kazakhstan-Asia2007</v>
      </c>
      <c r="B868" s="17" t="s">
        <v>158</v>
      </c>
      <c r="C868" s="18" t="s">
        <v>145</v>
      </c>
      <c r="D868" s="19" t="s">
        <v>86</v>
      </c>
      <c r="E868" s="17">
        <v>1.4824492062E10</v>
      </c>
      <c r="F868" s="18">
        <v>0.034</v>
      </c>
      <c r="G868" s="18">
        <v>233.0</v>
      </c>
      <c r="H868" s="18"/>
      <c r="I868" s="20">
        <f t="array" ref="I868:J868">IFNA(VLOOKUP(A868,ENERGY!$A$2:$F$2692,{5,6},0),0)</f>
        <v>66231</v>
      </c>
      <c r="J868" s="20">
        <v>220313.0</v>
      </c>
      <c r="K868" s="20">
        <f t="array" ref="K868:S868">VLOOKUP(A868,'HUMAN RESOURCES'!$A$2:$M$2692,{2,3,4,5,6,7,8,9,10},0)</f>
        <v>0.021</v>
      </c>
      <c r="L868" s="20">
        <v>0.025</v>
      </c>
      <c r="M868" s="20">
        <v>73.0</v>
      </c>
      <c r="N868" s="20">
        <v>61.0</v>
      </c>
      <c r="O868" s="20">
        <v>0.244</v>
      </c>
      <c r="P868" s="20">
        <v>0.682</v>
      </c>
      <c r="Q868" s="20">
        <v>0.073</v>
      </c>
      <c r="R868" s="20">
        <v>1.5484192E7</v>
      </c>
      <c r="S868" s="20">
        <v>0.543</v>
      </c>
      <c r="T868" s="20">
        <f t="array" ref="T868:U868">VLOOKUP(A868,TOURISM!$A$2:$F$2692,{3,6},0)</f>
        <v>1213000000</v>
      </c>
      <c r="U868" s="20">
        <v>1.396E9</v>
      </c>
      <c r="V868" s="20">
        <f t="array" ref="V868:AA868">VLOOKUP(A868,BUSINESS!$A$2:$J$2692,{4,5,6,7,8,9},0)</f>
        <v>0.414</v>
      </c>
      <c r="W868" s="20">
        <v>21.0</v>
      </c>
      <c r="X868" s="20"/>
      <c r="Y868" s="20">
        <v>271.0</v>
      </c>
      <c r="Z868" s="20">
        <v>0.04</v>
      </c>
      <c r="AA868" s="20">
        <v>0.8</v>
      </c>
      <c r="AB868" s="21">
        <f t="shared" si="226"/>
        <v>957.3952623</v>
      </c>
      <c r="AC868" s="20">
        <f t="shared" si="291"/>
        <v>0.004277330067</v>
      </c>
      <c r="AD868" s="20">
        <f t="shared" si="292"/>
        <v>0.01422825292</v>
      </c>
      <c r="AE868" s="20">
        <f t="shared" si="264"/>
        <v>90.15646409</v>
      </c>
      <c r="AF868" s="22" t="b">
        <f t="shared" si="4"/>
        <v>0</v>
      </c>
      <c r="AG868" s="20" t="b">
        <f t="shared" si="5"/>
        <v>0</v>
      </c>
      <c r="AH868" s="20" t="b">
        <f t="shared" si="6"/>
        <v>0</v>
      </c>
      <c r="AI868" s="20" t="b">
        <f t="shared" si="7"/>
        <v>0</v>
      </c>
      <c r="AJ868" s="20"/>
      <c r="AK868" s="20"/>
      <c r="AL868" s="20"/>
      <c r="AM868" s="20"/>
      <c r="AN868" s="20"/>
      <c r="AO868" s="20"/>
      <c r="AP868" s="20"/>
      <c r="AQ868" s="20"/>
      <c r="AR868" s="23"/>
      <c r="AS868" s="23"/>
      <c r="AT868" s="23"/>
      <c r="AU868" s="23"/>
      <c r="AV868" s="23"/>
    </row>
    <row r="869" ht="15.75" customHeight="1">
      <c r="A869" s="17" t="str">
        <f t="shared" si="1"/>
        <v>Kazakhstan-Asia2008</v>
      </c>
      <c r="B869" s="17" t="s">
        <v>158</v>
      </c>
      <c r="C869" s="18" t="s">
        <v>145</v>
      </c>
      <c r="D869" s="19" t="s">
        <v>87</v>
      </c>
      <c r="E869" s="17">
        <v>1.4904504019E10</v>
      </c>
      <c r="F869" s="18">
        <v>0.039</v>
      </c>
      <c r="G869" s="18">
        <v>332.0</v>
      </c>
      <c r="H869" s="18"/>
      <c r="I869" s="20">
        <f t="array" ref="I869:J869">IFNA(VLOOKUP(A869,ENERGY!$A$2:$F$2692,{5,6},0),0)</f>
        <v>50805</v>
      </c>
      <c r="J869" s="20">
        <v>176947.0</v>
      </c>
      <c r="K869" s="20">
        <f t="array" ref="K869:S869">VLOOKUP(A869,'HUMAN RESOURCES'!$A$2:$M$2692,{2,3,4,5,6,7,8,9,10},0)</f>
        <v>0.023</v>
      </c>
      <c r="L869" s="20">
        <v>0.023</v>
      </c>
      <c r="M869" s="20">
        <v>72.0</v>
      </c>
      <c r="N869" s="20">
        <v>62.0</v>
      </c>
      <c r="O869" s="20">
        <v>0.245</v>
      </c>
      <c r="P869" s="20">
        <v>0.684</v>
      </c>
      <c r="Q869" s="20">
        <v>0.071</v>
      </c>
      <c r="R869" s="20">
        <v>1.5674E7</v>
      </c>
      <c r="S869" s="20">
        <v>0.541</v>
      </c>
      <c r="T869" s="20">
        <f t="array" ref="T869:U869">VLOOKUP(A869,TOURISM!$A$2:$F$2692,{3,6},0)</f>
        <v>1255000000</v>
      </c>
      <c r="U869" s="20">
        <v>1.361E9</v>
      </c>
      <c r="V869" s="20">
        <f t="array" ref="V869:AA869">VLOOKUP(A869,BUSINESS!$A$2:$J$2692,{4,5,6,7,8,9},0)</f>
        <v>0.415</v>
      </c>
      <c r="W869" s="20">
        <v>21.0</v>
      </c>
      <c r="X869" s="20"/>
      <c r="Y869" s="20">
        <v>271.0</v>
      </c>
      <c r="Z869" s="20">
        <v>0.11</v>
      </c>
      <c r="AA869" s="20">
        <v>0.958</v>
      </c>
      <c r="AB869" s="21">
        <f t="shared" si="226"/>
        <v>950.9062153</v>
      </c>
      <c r="AC869" s="20">
        <f t="shared" si="291"/>
        <v>0.00324135511</v>
      </c>
      <c r="AD869" s="20">
        <f t="shared" si="292"/>
        <v>0.01128920505</v>
      </c>
      <c r="AE869" s="20">
        <f t="shared" si="264"/>
        <v>86.8316958</v>
      </c>
      <c r="AF869" s="22" t="b">
        <f t="shared" si="4"/>
        <v>0</v>
      </c>
      <c r="AG869" s="20" t="b">
        <f t="shared" si="5"/>
        <v>0</v>
      </c>
      <c r="AH869" s="20" t="b">
        <f t="shared" si="6"/>
        <v>0</v>
      </c>
      <c r="AI869" s="20" t="b">
        <f t="shared" si="7"/>
        <v>0</v>
      </c>
      <c r="AJ869" s="20"/>
      <c r="AK869" s="20"/>
      <c r="AL869" s="20"/>
      <c r="AM869" s="20"/>
      <c r="AN869" s="20"/>
      <c r="AO869" s="20"/>
      <c r="AP869" s="20"/>
      <c r="AQ869" s="20"/>
      <c r="AR869" s="23"/>
      <c r="AS869" s="23"/>
      <c r="AT869" s="23"/>
      <c r="AU869" s="23"/>
      <c r="AV869" s="23"/>
    </row>
    <row r="870" ht="15.75" customHeight="1">
      <c r="A870" s="17" t="str">
        <f t="shared" si="1"/>
        <v>Kazakhstan-Asia2009</v>
      </c>
      <c r="B870" s="17" t="s">
        <v>158</v>
      </c>
      <c r="C870" s="18" t="s">
        <v>145</v>
      </c>
      <c r="D870" s="19" t="s">
        <v>88</v>
      </c>
      <c r="E870" s="17">
        <v>1.5000803171E10</v>
      </c>
      <c r="F870" s="18">
        <v>0.045</v>
      </c>
      <c r="G870" s="18">
        <v>328.0</v>
      </c>
      <c r="H870" s="18"/>
      <c r="I870" s="20">
        <f t="array" ref="I870:J870">IFNA(VLOOKUP(A870,ENERGY!$A$2:$F$2692,{5,6},0),0)</f>
        <v>0</v>
      </c>
      <c r="J870" s="20">
        <v>0.0</v>
      </c>
      <c r="K870" s="20">
        <f t="array" ref="K870:S870">VLOOKUP(A870,'HUMAN RESOURCES'!$A$2:$M$2692,{2,3,4,5,6,7,8,9,10},0)</f>
        <v>0.022</v>
      </c>
      <c r="L870" s="20">
        <v>0.021</v>
      </c>
      <c r="M870" s="20">
        <v>74.0</v>
      </c>
      <c r="N870" s="20">
        <v>64.0</v>
      </c>
      <c r="O870" s="20">
        <v>0.247</v>
      </c>
      <c r="P870" s="20">
        <v>0.685</v>
      </c>
      <c r="Q870" s="20">
        <v>0.068</v>
      </c>
      <c r="R870" s="20">
        <v>1.6092701E7</v>
      </c>
      <c r="S870" s="20">
        <v>0.539</v>
      </c>
      <c r="T870" s="20">
        <f t="array" ref="T870:U870">VLOOKUP(A870,TOURISM!$A$2:$F$2692,{3,6},0)</f>
        <v>1185000000</v>
      </c>
      <c r="U870" s="20">
        <v>1.319E9</v>
      </c>
      <c r="V870" s="20">
        <f t="array" ref="V870:AA870">VLOOKUP(A870,BUSINESS!$A$2:$J$2692,{4,5,6,7,8,9},0)</f>
        <v>0.347</v>
      </c>
      <c r="W870" s="20">
        <v>20.0</v>
      </c>
      <c r="X870" s="20"/>
      <c r="Y870" s="20">
        <v>271.0</v>
      </c>
      <c r="Z870" s="20">
        <v>0.182</v>
      </c>
      <c r="AA870" s="20">
        <v>1.084</v>
      </c>
      <c r="AB870" s="21">
        <f t="shared" si="226"/>
        <v>932.1494988</v>
      </c>
      <c r="AC870" s="20"/>
      <c r="AD870" s="20"/>
      <c r="AE870" s="20">
        <f t="shared" si="264"/>
        <v>81.96262392</v>
      </c>
      <c r="AF870" s="22" t="b">
        <f t="shared" si="4"/>
        <v>0</v>
      </c>
      <c r="AG870" s="20" t="b">
        <f t="shared" si="5"/>
        <v>0</v>
      </c>
      <c r="AH870" s="20" t="b">
        <f t="shared" si="6"/>
        <v>0</v>
      </c>
      <c r="AI870" s="20" t="b">
        <f t="shared" si="7"/>
        <v>0</v>
      </c>
      <c r="AJ870" s="20"/>
      <c r="AK870" s="20"/>
      <c r="AL870" s="20"/>
      <c r="AM870" s="20"/>
      <c r="AN870" s="20"/>
      <c r="AO870" s="20"/>
      <c r="AP870" s="20"/>
      <c r="AQ870" s="20"/>
      <c r="AR870" s="23"/>
      <c r="AS870" s="23"/>
      <c r="AT870" s="23"/>
      <c r="AU870" s="23"/>
      <c r="AV870" s="23"/>
    </row>
    <row r="871" ht="15.75" customHeight="1">
      <c r="A871" s="17" t="str">
        <f t="shared" si="1"/>
        <v>Kazakhstan-Asia2010</v>
      </c>
      <c r="B871" s="17" t="s">
        <v>158</v>
      </c>
      <c r="C871" s="18" t="s">
        <v>145</v>
      </c>
      <c r="D871" s="19" t="s">
        <v>89</v>
      </c>
      <c r="E871" s="17">
        <v>1.50467E10</v>
      </c>
      <c r="F871" s="18">
        <v>0.043</v>
      </c>
      <c r="G871" s="18">
        <v>398.0</v>
      </c>
      <c r="H871" s="18"/>
      <c r="I871" s="20">
        <f t="array" ref="I871:J871">IFNA(VLOOKUP(A871,ENERGY!$A$2:$F$2692,{5,6},0),0)</f>
        <v>43041</v>
      </c>
      <c r="J871" s="20">
        <v>153816.0</v>
      </c>
      <c r="K871" s="20">
        <f t="array" ref="K871:S871">VLOOKUP(A871,'HUMAN RESOURCES'!$A$2:$M$2692,{2,3,4,5,6,7,8,9,10},0)</f>
        <v>0.023</v>
      </c>
      <c r="L871" s="20">
        <v>0.019</v>
      </c>
      <c r="M871" s="20">
        <v>73.0</v>
      </c>
      <c r="N871" s="20">
        <v>64.0</v>
      </c>
      <c r="O871" s="20">
        <v>0.249</v>
      </c>
      <c r="P871" s="20">
        <v>0.684</v>
      </c>
      <c r="Q871" s="20">
        <v>0.067</v>
      </c>
      <c r="R871" s="20">
        <v>1.6321581E7</v>
      </c>
      <c r="S871" s="20">
        <v>0.537</v>
      </c>
      <c r="T871" s="20">
        <f t="array" ref="T871:U871">VLOOKUP(A871,TOURISM!$A$2:$F$2692,{3,6},0)</f>
        <v>1236000000</v>
      </c>
      <c r="U871" s="20">
        <v>1.489E9</v>
      </c>
      <c r="V871" s="20">
        <f t="array" ref="V871:AA871">VLOOKUP(A871,BUSINESS!$A$2:$J$2692,{4,5,6,7,8,9},0)</f>
        <v>0.286</v>
      </c>
      <c r="W871" s="20">
        <v>19.0</v>
      </c>
      <c r="X871" s="20"/>
      <c r="Y871" s="20">
        <v>271.0</v>
      </c>
      <c r="Z871" s="20">
        <v>0.316</v>
      </c>
      <c r="AA871" s="20">
        <v>1.219</v>
      </c>
      <c r="AB871" s="21">
        <f t="shared" si="226"/>
        <v>921.8898586</v>
      </c>
      <c r="AC871" s="20">
        <f t="shared" ref="AC871:AC872" si="293">I871/R871</f>
        <v>0.002637060711</v>
      </c>
      <c r="AD871" s="20">
        <f t="shared" ref="AD871:AD872" si="294">J871/R871</f>
        <v>0.009424087042</v>
      </c>
      <c r="AE871" s="20">
        <f t="shared" si="264"/>
        <v>91.2289073</v>
      </c>
      <c r="AF871" s="22" t="b">
        <f t="shared" si="4"/>
        <v>0</v>
      </c>
      <c r="AG871" s="20" t="b">
        <f t="shared" si="5"/>
        <v>0</v>
      </c>
      <c r="AH871" s="20" t="b">
        <f t="shared" si="6"/>
        <v>0</v>
      </c>
      <c r="AI871" s="20" t="b">
        <f t="shared" si="7"/>
        <v>0</v>
      </c>
      <c r="AJ871" s="20"/>
      <c r="AK871" s="20"/>
      <c r="AL871" s="20"/>
      <c r="AM871" s="20"/>
      <c r="AN871" s="20"/>
      <c r="AO871" s="20"/>
      <c r="AP871" s="20"/>
      <c r="AQ871" s="20"/>
      <c r="AR871" s="23"/>
      <c r="AS871" s="23"/>
      <c r="AT871" s="23"/>
      <c r="AU871" s="23"/>
      <c r="AV871" s="23"/>
    </row>
    <row r="872" ht="15.75" customHeight="1">
      <c r="A872" s="17" t="str">
        <f t="shared" si="1"/>
        <v>Kazakhstan-Asia2011</v>
      </c>
      <c r="B872" s="17" t="s">
        <v>158</v>
      </c>
      <c r="C872" s="18" t="s">
        <v>145</v>
      </c>
      <c r="D872" s="19" t="s">
        <v>90</v>
      </c>
      <c r="E872" s="17">
        <v>1.505693719E10</v>
      </c>
      <c r="F872" s="18">
        <v>0.039</v>
      </c>
      <c r="G872" s="18">
        <v>458.0</v>
      </c>
      <c r="H872" s="18"/>
      <c r="I872" s="20">
        <f t="array" ref="I872:J872">IFNA(VLOOKUP(A872,ENERGY!$A$2:$F$2692,{5,6},0),0)</f>
        <v>61504</v>
      </c>
      <c r="J872" s="20">
        <v>192532.0</v>
      </c>
      <c r="K872" s="20">
        <f t="array" ref="K872:S872">VLOOKUP(A872,'HUMAN RESOURCES'!$A$2:$M$2692,{2,3,4,5,6,7,8,9,10},0)</f>
        <v>0.023</v>
      </c>
      <c r="L872" s="20">
        <v>0.018</v>
      </c>
      <c r="M872" s="20">
        <v>74.0</v>
      </c>
      <c r="N872" s="20">
        <v>64.0</v>
      </c>
      <c r="O872" s="20">
        <v>0.252</v>
      </c>
      <c r="P872" s="20">
        <v>0.683</v>
      </c>
      <c r="Q872" s="20">
        <v>0.066</v>
      </c>
      <c r="R872" s="20">
        <v>1.65566E7</v>
      </c>
      <c r="S872" s="20">
        <v>0.536</v>
      </c>
      <c r="T872" s="20">
        <f t="array" ref="T872:U872">VLOOKUP(A872,TOURISM!$A$2:$F$2692,{3,6},0)</f>
        <v>1524000000</v>
      </c>
      <c r="U872" s="20">
        <v>1.831E9</v>
      </c>
      <c r="V872" s="20">
        <f t="array" ref="V872:AA872">VLOOKUP(A872,BUSINESS!$A$2:$J$2692,{4,5,6,7,8,9},0)</f>
        <v>0.286</v>
      </c>
      <c r="W872" s="20">
        <v>19.0</v>
      </c>
      <c r="X872" s="20"/>
      <c r="Y872" s="20">
        <v>188.0</v>
      </c>
      <c r="Z872" s="20">
        <v>0.506</v>
      </c>
      <c r="AA872" s="20">
        <v>1.568</v>
      </c>
      <c r="AB872" s="21">
        <f t="shared" si="226"/>
        <v>909.4220546</v>
      </c>
      <c r="AC872" s="20">
        <f t="shared" si="293"/>
        <v>0.003714772357</v>
      </c>
      <c r="AD872" s="20">
        <f t="shared" si="294"/>
        <v>0.01162871604</v>
      </c>
      <c r="AE872" s="20">
        <f t="shared" si="264"/>
        <v>110.5903386</v>
      </c>
      <c r="AF872" s="22" t="b">
        <f t="shared" si="4"/>
        <v>0</v>
      </c>
      <c r="AG872" s="20" t="b">
        <f t="shared" si="5"/>
        <v>0</v>
      </c>
      <c r="AH872" s="20" t="b">
        <f t="shared" si="6"/>
        <v>0</v>
      </c>
      <c r="AI872" s="20" t="b">
        <f t="shared" si="7"/>
        <v>0</v>
      </c>
      <c r="AJ872" s="20"/>
      <c r="AK872" s="20"/>
      <c r="AL872" s="20"/>
      <c r="AM872" s="20"/>
      <c r="AN872" s="20"/>
      <c r="AO872" s="20"/>
      <c r="AP872" s="20"/>
      <c r="AQ872" s="20"/>
      <c r="AR872" s="23"/>
      <c r="AS872" s="23"/>
      <c r="AT872" s="23"/>
      <c r="AU872" s="23"/>
      <c r="AV872" s="23"/>
    </row>
    <row r="873" ht="15.75" customHeight="1">
      <c r="A873" s="17" t="str">
        <f t="shared" si="1"/>
        <v>Kazakhstan-Asia2012</v>
      </c>
      <c r="B873" s="17" t="s">
        <v>158</v>
      </c>
      <c r="C873" s="18" t="s">
        <v>145</v>
      </c>
      <c r="D873" s="19" t="s">
        <v>91</v>
      </c>
      <c r="E873" s="17">
        <v>1.5102567925E10</v>
      </c>
      <c r="F873" s="18">
        <v>0.042</v>
      </c>
      <c r="G873" s="18">
        <v>521.0</v>
      </c>
      <c r="H873" s="18"/>
      <c r="I873" s="20">
        <f t="array" ref="I873:J873">IFNA(VLOOKUP(A873,ENERGY!$A$2:$F$2692,{5,6},0),0)</f>
        <v>0</v>
      </c>
      <c r="J873" s="20">
        <v>0.0</v>
      </c>
      <c r="K873" s="20">
        <f t="array" ref="K873:S873">VLOOKUP(A873,'HUMAN RESOURCES'!$A$2:$M$2692,{2,3,4,5,6,7,8,9,10},0)</f>
        <v>0.023</v>
      </c>
      <c r="L873" s="20">
        <v>0.016</v>
      </c>
      <c r="M873" s="20">
        <v>74.0</v>
      </c>
      <c r="N873" s="20">
        <v>65.0</v>
      </c>
      <c r="O873" s="20">
        <v>0.255</v>
      </c>
      <c r="P873" s="20">
        <v>0.68</v>
      </c>
      <c r="Q873" s="20">
        <v>0.066</v>
      </c>
      <c r="R873" s="20">
        <v>1.6791425E7</v>
      </c>
      <c r="S873" s="20">
        <v>0.535</v>
      </c>
      <c r="T873" s="20">
        <f t="array" ref="T873:U873">VLOOKUP(A873,TOURISM!$A$2:$F$2692,{3,6},0)</f>
        <v>1572000000</v>
      </c>
      <c r="U873" s="20">
        <v>2.119E9</v>
      </c>
      <c r="V873" s="20">
        <f t="array" ref="V873:AA873">VLOOKUP(A873,BUSINESS!$A$2:$J$2692,{4,5,6,7,8,9},0)</f>
        <v>0.286</v>
      </c>
      <c r="W873" s="20">
        <v>19.0</v>
      </c>
      <c r="X873" s="20">
        <v>53.0</v>
      </c>
      <c r="Y873" s="20">
        <v>188.0</v>
      </c>
      <c r="Z873" s="20">
        <v>0.533</v>
      </c>
      <c r="AA873" s="20">
        <v>1.858</v>
      </c>
      <c r="AB873" s="21">
        <f t="shared" si="226"/>
        <v>899.4214562</v>
      </c>
      <c r="AC873" s="20"/>
      <c r="AD873" s="20"/>
      <c r="AE873" s="20">
        <f t="shared" si="264"/>
        <v>126.1953646</v>
      </c>
      <c r="AF873" s="22" t="b">
        <f t="shared" si="4"/>
        <v>0</v>
      </c>
      <c r="AG873" s="20" t="b">
        <f t="shared" si="5"/>
        <v>0</v>
      </c>
      <c r="AH873" s="20" t="b">
        <f t="shared" si="6"/>
        <v>0</v>
      </c>
      <c r="AI873" s="20" t="b">
        <f t="shared" si="7"/>
        <v>0</v>
      </c>
      <c r="AJ873" s="20"/>
      <c r="AK873" s="20"/>
      <c r="AL873" s="20"/>
      <c r="AM873" s="20"/>
      <c r="AN873" s="20"/>
      <c r="AO873" s="20"/>
      <c r="AP873" s="20"/>
      <c r="AQ873" s="20"/>
      <c r="AR873" s="23"/>
      <c r="AS873" s="23"/>
      <c r="AT873" s="23"/>
      <c r="AU873" s="23"/>
      <c r="AV873" s="23"/>
    </row>
    <row r="874" ht="15.75" customHeight="1">
      <c r="A874" s="17" t="str">
        <f t="shared" si="1"/>
        <v>Kyrgyzstan-Asia2000</v>
      </c>
      <c r="B874" s="17" t="s">
        <v>159</v>
      </c>
      <c r="C874" s="18" t="s">
        <v>145</v>
      </c>
      <c r="D874" s="19" t="s">
        <v>76</v>
      </c>
      <c r="E874" s="17">
        <v>1.7137E10</v>
      </c>
      <c r="F874" s="18">
        <v>0.047</v>
      </c>
      <c r="G874" s="18">
        <v>13.0</v>
      </c>
      <c r="H874" s="18">
        <v>0.519</v>
      </c>
      <c r="I874" s="20" t="str">
        <f t="array" ref="I874:J874">IFNA(VLOOKUP(A874,ENERGY!$A$2:$F$2692,{5,6},0),0)</f>
        <v/>
      </c>
      <c r="J874" s="20"/>
      <c r="K874" s="20">
        <f t="array" ref="K874:S874">VLOOKUP(A874,'HUMAN RESOURCES'!$A$2:$M$2692,{2,3,4,5,6,7,8,9,10},0)</f>
        <v>0.02</v>
      </c>
      <c r="L874" s="20">
        <v>0.042</v>
      </c>
      <c r="M874" s="20">
        <v>72.0</v>
      </c>
      <c r="N874" s="20">
        <v>65.0</v>
      </c>
      <c r="O874" s="20">
        <v>0.35</v>
      </c>
      <c r="P874" s="20">
        <v>0.596</v>
      </c>
      <c r="Q874" s="20">
        <v>0.055</v>
      </c>
      <c r="R874" s="20">
        <v>4898400.0</v>
      </c>
      <c r="S874" s="20">
        <v>0.353</v>
      </c>
      <c r="T874" s="20">
        <f t="array" ref="T874:U874">VLOOKUP(A874,TOURISM!$A$2:$F$2692,{3,6},0)</f>
        <v>20000000</v>
      </c>
      <c r="U874" s="20">
        <v>2.8E7</v>
      </c>
      <c r="V874" s="20" t="str">
        <f t="array" ref="V874:AA874">VLOOKUP(A874,BUSINESS!$A$2:$J$2692,{4,5,6,7,8,9},0)</f>
        <v/>
      </c>
      <c r="W874" s="20"/>
      <c r="X874" s="20"/>
      <c r="Y874" s="20"/>
      <c r="Z874" s="20">
        <v>0.01</v>
      </c>
      <c r="AA874" s="20">
        <v>0.002</v>
      </c>
      <c r="AB874" s="21">
        <f t="shared" si="226"/>
        <v>3498.489303</v>
      </c>
      <c r="AC874" s="20"/>
      <c r="AD874" s="20"/>
      <c r="AE874" s="20">
        <f t="shared" si="264"/>
        <v>5.716152213</v>
      </c>
      <c r="AF874" s="22" t="b">
        <f t="shared" si="4"/>
        <v>0</v>
      </c>
      <c r="AG874" s="20" t="b">
        <f t="shared" si="5"/>
        <v>0</v>
      </c>
      <c r="AH874" s="20" t="b">
        <f t="shared" si="6"/>
        <v>0</v>
      </c>
      <c r="AI874" s="20" t="b">
        <f t="shared" si="7"/>
        <v>0</v>
      </c>
      <c r="AJ874" s="20"/>
      <c r="AK874" s="20"/>
      <c r="AL874" s="20"/>
      <c r="AM874" s="20"/>
      <c r="AN874" s="20"/>
      <c r="AO874" s="20"/>
      <c r="AP874" s="20"/>
      <c r="AQ874" s="20"/>
      <c r="AR874" s="23"/>
      <c r="AS874" s="23"/>
      <c r="AT874" s="23"/>
      <c r="AU874" s="23"/>
      <c r="AV874" s="23"/>
    </row>
    <row r="875" ht="15.75" customHeight="1">
      <c r="A875" s="17" t="str">
        <f t="shared" si="1"/>
        <v>Kyrgyzstan-Asia2001</v>
      </c>
      <c r="B875" s="17" t="s">
        <v>159</v>
      </c>
      <c r="C875" s="18" t="s">
        <v>145</v>
      </c>
      <c r="D875" s="19" t="s">
        <v>77</v>
      </c>
      <c r="E875" s="17">
        <v>1.7260364842E10</v>
      </c>
      <c r="F875" s="18">
        <v>0.048</v>
      </c>
      <c r="G875" s="18">
        <v>15.0</v>
      </c>
      <c r="H875" s="18">
        <v>0.373</v>
      </c>
      <c r="I875" s="20">
        <f t="array" ref="I875:J875">IFNA(VLOOKUP(A875,ENERGY!$A$2:$F$2692,{5,6},0),0)</f>
        <v>3097</v>
      </c>
      <c r="J875" s="20"/>
      <c r="K875" s="20">
        <f t="array" ref="K875:S875">VLOOKUP(A875,'HUMAN RESOURCES'!$A$2:$M$2692,{2,3,4,5,6,7,8,9,10},0)</f>
        <v>0.02</v>
      </c>
      <c r="L875" s="20">
        <v>0.04</v>
      </c>
      <c r="M875" s="20">
        <v>73.0</v>
      </c>
      <c r="N875" s="20">
        <v>65.0</v>
      </c>
      <c r="O875" s="20">
        <v>0.342</v>
      </c>
      <c r="P875" s="20">
        <v>0.602</v>
      </c>
      <c r="Q875" s="20">
        <v>0.055</v>
      </c>
      <c r="R875" s="20">
        <v>4945100.0</v>
      </c>
      <c r="S875" s="20">
        <v>0.353</v>
      </c>
      <c r="T875" s="20">
        <f t="array" ref="T875:U875">VLOOKUP(A875,TOURISM!$A$2:$F$2692,{3,6},0)</f>
        <v>32000000</v>
      </c>
      <c r="U875" s="20">
        <v>2.1E7</v>
      </c>
      <c r="V875" s="20" t="str">
        <f t="array" ref="V875:AA875">VLOOKUP(A875,BUSINESS!$A$2:$J$2692,{4,5,6,7,8,9},0)</f>
        <v/>
      </c>
      <c r="W875" s="20"/>
      <c r="X875" s="20"/>
      <c r="Y875" s="20"/>
      <c r="Z875" s="20">
        <v>0.03</v>
      </c>
      <c r="AA875" s="20">
        <v>0.005</v>
      </c>
      <c r="AB875" s="21">
        <f t="shared" si="226"/>
        <v>3490.397533</v>
      </c>
      <c r="AC875" s="20">
        <f t="shared" ref="AC875:AC882" si="295">I875/R875</f>
        <v>0.0006262765161</v>
      </c>
      <c r="AD875" s="20"/>
      <c r="AE875" s="20">
        <f t="shared" si="264"/>
        <v>4.246627975</v>
      </c>
      <c r="AF875" s="22" t="b">
        <f t="shared" si="4"/>
        <v>0</v>
      </c>
      <c r="AG875" s="20" t="b">
        <f t="shared" si="5"/>
        <v>0</v>
      </c>
      <c r="AH875" s="20" t="b">
        <f t="shared" si="6"/>
        <v>0</v>
      </c>
      <c r="AI875" s="20" t="b">
        <f t="shared" si="7"/>
        <v>0</v>
      </c>
      <c r="AJ875" s="20"/>
      <c r="AK875" s="20"/>
      <c r="AL875" s="20"/>
      <c r="AM875" s="20"/>
      <c r="AN875" s="20"/>
      <c r="AO875" s="20"/>
      <c r="AP875" s="20"/>
      <c r="AQ875" s="20"/>
      <c r="AR875" s="23"/>
      <c r="AS875" s="23"/>
      <c r="AT875" s="23"/>
      <c r="AU875" s="23"/>
      <c r="AV875" s="23"/>
    </row>
    <row r="876" ht="15.75" customHeight="1">
      <c r="A876" s="17" t="str">
        <f t="shared" si="1"/>
        <v>Kyrgyzstan-Asia2002</v>
      </c>
      <c r="B876" s="17" t="s">
        <v>159</v>
      </c>
      <c r="C876" s="18" t="s">
        <v>145</v>
      </c>
      <c r="D876" s="19" t="s">
        <v>79</v>
      </c>
      <c r="E876" s="17">
        <v>1.7339992165E10</v>
      </c>
      <c r="F876" s="18">
        <v>0.054</v>
      </c>
      <c r="G876" s="18">
        <v>17.0</v>
      </c>
      <c r="H876" s="18">
        <v>0.248</v>
      </c>
      <c r="I876" s="20">
        <f t="array" ref="I876:J876">IFNA(VLOOKUP(A876,ENERGY!$A$2:$F$2692,{5,6},0),0)</f>
        <v>2805</v>
      </c>
      <c r="J876" s="20">
        <v>6399.0</v>
      </c>
      <c r="K876" s="20">
        <f t="array" ref="K876:S876">VLOOKUP(A876,'HUMAN RESOURCES'!$A$2:$M$2692,{2,3,4,5,6,7,8,9,10},0)</f>
        <v>0.019</v>
      </c>
      <c r="L876" s="20">
        <v>0.039</v>
      </c>
      <c r="M876" s="20">
        <v>72.0</v>
      </c>
      <c r="N876" s="20">
        <v>64.0</v>
      </c>
      <c r="O876" s="20">
        <v>0.335</v>
      </c>
      <c r="P876" s="20">
        <v>0.609</v>
      </c>
      <c r="Q876" s="20">
        <v>0.056</v>
      </c>
      <c r="R876" s="20">
        <v>4990700.0</v>
      </c>
      <c r="S876" s="20">
        <v>0.353</v>
      </c>
      <c r="T876" s="20">
        <f t="array" ref="T876:U876">VLOOKUP(A876,TOURISM!$A$2:$F$2692,{3,6},0)</f>
        <v>48000000</v>
      </c>
      <c r="U876" s="20">
        <v>2.7E7</v>
      </c>
      <c r="V876" s="20" t="str">
        <f t="array" ref="V876:AA876">VLOOKUP(A876,BUSINESS!$A$2:$J$2692,{4,5,6,7,8,9},0)</f>
        <v/>
      </c>
      <c r="W876" s="20"/>
      <c r="X876" s="20"/>
      <c r="Y876" s="20"/>
      <c r="Z876" s="20">
        <v>0.03</v>
      </c>
      <c r="AA876" s="20">
        <v>0.011</v>
      </c>
      <c r="AB876" s="21">
        <f t="shared" si="226"/>
        <v>3474.46093</v>
      </c>
      <c r="AC876" s="20">
        <f t="shared" si="295"/>
        <v>0.0005620454045</v>
      </c>
      <c r="AD876" s="20">
        <f t="shared" ref="AD876:AD882" si="296">J876/R876</f>
        <v>0.001282184864</v>
      </c>
      <c r="AE876" s="20">
        <f t="shared" si="264"/>
        <v>5.410062717</v>
      </c>
      <c r="AF876" s="22" t="b">
        <f t="shared" si="4"/>
        <v>0</v>
      </c>
      <c r="AG876" s="20" t="b">
        <f t="shared" si="5"/>
        <v>0</v>
      </c>
      <c r="AH876" s="20" t="b">
        <f t="shared" si="6"/>
        <v>0</v>
      </c>
      <c r="AI876" s="20" t="b">
        <f t="shared" si="7"/>
        <v>0</v>
      </c>
      <c r="AJ876" s="20"/>
      <c r="AK876" s="20"/>
      <c r="AL876" s="20"/>
      <c r="AM876" s="20"/>
      <c r="AN876" s="20"/>
      <c r="AO876" s="20"/>
      <c r="AP876" s="20"/>
      <c r="AQ876" s="20"/>
      <c r="AR876" s="23"/>
      <c r="AS876" s="23"/>
      <c r="AT876" s="23"/>
      <c r="AU876" s="23"/>
      <c r="AV876" s="23"/>
    </row>
    <row r="877" ht="15.75" customHeight="1">
      <c r="A877" s="17" t="str">
        <f t="shared" si="1"/>
        <v>Kyrgyzstan-Asia2003</v>
      </c>
      <c r="B877" s="17" t="s">
        <v>159</v>
      </c>
      <c r="C877" s="18" t="s">
        <v>145</v>
      </c>
      <c r="D877" s="19" t="s">
        <v>81</v>
      </c>
      <c r="E877" s="17">
        <v>1.736287271E10</v>
      </c>
      <c r="F877" s="18">
        <v>0.054</v>
      </c>
      <c r="G877" s="18">
        <v>21.0</v>
      </c>
      <c r="H877" s="18">
        <v>0.191</v>
      </c>
      <c r="I877" s="20">
        <f t="array" ref="I877:J877">IFNA(VLOOKUP(A877,ENERGY!$A$2:$F$2692,{5,6},0),0)</f>
        <v>2484</v>
      </c>
      <c r="J877" s="20">
        <v>6480.0</v>
      </c>
      <c r="K877" s="20">
        <f t="array" ref="K877:S877">VLOOKUP(A877,'HUMAN RESOURCES'!$A$2:$M$2692,{2,3,4,5,6,7,8,9,10},0)</f>
        <v>0.021</v>
      </c>
      <c r="L877" s="20">
        <v>0.037</v>
      </c>
      <c r="M877" s="20">
        <v>72.0</v>
      </c>
      <c r="N877" s="20">
        <v>65.0</v>
      </c>
      <c r="O877" s="20">
        <v>0.326</v>
      </c>
      <c r="P877" s="20">
        <v>0.617</v>
      </c>
      <c r="Q877" s="20">
        <v>0.057</v>
      </c>
      <c r="R877" s="20">
        <v>5043300.0</v>
      </c>
      <c r="S877" s="20">
        <v>0.353</v>
      </c>
      <c r="T877" s="20">
        <f t="array" ref="T877:U877">VLOOKUP(A877,TOURISM!$A$2:$F$2692,{3,6},0)</f>
        <v>62000000</v>
      </c>
      <c r="U877" s="20">
        <v>3.5E7</v>
      </c>
      <c r="V877" s="20" t="str">
        <f t="array" ref="V877:AA877">VLOOKUP(A877,BUSINESS!$A$2:$J$2692,{4,5,6,7,8,9},0)</f>
        <v/>
      </c>
      <c r="W877" s="20">
        <v>21.0</v>
      </c>
      <c r="X877" s="20"/>
      <c r="Y877" s="20"/>
      <c r="Z877" s="20">
        <v>0.039</v>
      </c>
      <c r="AA877" s="20">
        <v>0.028</v>
      </c>
      <c r="AB877" s="21">
        <f t="shared" si="226"/>
        <v>3442.760238</v>
      </c>
      <c r="AC877" s="20">
        <f t="shared" si="295"/>
        <v>0.0004925346499</v>
      </c>
      <c r="AD877" s="20">
        <f t="shared" si="296"/>
        <v>0.001284873</v>
      </c>
      <c r="AE877" s="20">
        <f t="shared" si="264"/>
        <v>6.939900462</v>
      </c>
      <c r="AF877" s="22" t="b">
        <f t="shared" si="4"/>
        <v>0</v>
      </c>
      <c r="AG877" s="20" t="b">
        <f t="shared" si="5"/>
        <v>0</v>
      </c>
      <c r="AH877" s="20" t="b">
        <f t="shared" si="6"/>
        <v>0</v>
      </c>
      <c r="AI877" s="20" t="b">
        <f t="shared" si="7"/>
        <v>0</v>
      </c>
      <c r="AJ877" s="20"/>
      <c r="AK877" s="20"/>
      <c r="AL877" s="20"/>
      <c r="AM877" s="20"/>
      <c r="AN877" s="20"/>
      <c r="AO877" s="20"/>
      <c r="AP877" s="20"/>
      <c r="AQ877" s="20"/>
      <c r="AR877" s="23"/>
      <c r="AS877" s="23"/>
      <c r="AT877" s="23"/>
      <c r="AU877" s="23"/>
      <c r="AV877" s="23"/>
    </row>
    <row r="878" ht="15.75" customHeight="1">
      <c r="A878" s="17" t="str">
        <f t="shared" si="1"/>
        <v>Kyrgyzstan-Asia2004</v>
      </c>
      <c r="B878" s="17" t="s">
        <v>159</v>
      </c>
      <c r="C878" s="18" t="s">
        <v>145</v>
      </c>
      <c r="D878" s="19" t="s">
        <v>83</v>
      </c>
      <c r="E878" s="17">
        <v>1.7367303156E10</v>
      </c>
      <c r="F878" s="18">
        <v>0.056</v>
      </c>
      <c r="G878" s="18">
        <v>25.0</v>
      </c>
      <c r="H878" s="18">
        <v>0.293</v>
      </c>
      <c r="I878" s="20">
        <f t="array" ref="I878:J878">IFNA(VLOOKUP(A878,ENERGY!$A$2:$F$2692,{5,6},0),0)</f>
        <v>2846</v>
      </c>
      <c r="J878" s="20">
        <v>5680.0</v>
      </c>
      <c r="K878" s="20">
        <f t="array" ref="K878:S878">VLOOKUP(A878,'HUMAN RESOURCES'!$A$2:$M$2692,{2,3,4,5,6,7,8,9,10},0)</f>
        <v>0.022</v>
      </c>
      <c r="L878" s="20">
        <v>0.036</v>
      </c>
      <c r="M878" s="20">
        <v>72.0</v>
      </c>
      <c r="N878" s="20">
        <v>64.0</v>
      </c>
      <c r="O878" s="20">
        <v>0.319</v>
      </c>
      <c r="P878" s="20">
        <v>0.624</v>
      </c>
      <c r="Q878" s="20">
        <v>0.057</v>
      </c>
      <c r="R878" s="20">
        <v>5104700.0</v>
      </c>
      <c r="S878" s="20">
        <v>0.353</v>
      </c>
      <c r="T878" s="20">
        <f t="array" ref="T878:U878">VLOOKUP(A878,TOURISM!$A$2:$F$2692,{3,6},0)</f>
        <v>92000000</v>
      </c>
      <c r="U878" s="20">
        <v>7.3E7</v>
      </c>
      <c r="V878" s="20" t="str">
        <f t="array" ref="V878:AA878">VLOOKUP(A878,BUSINESS!$A$2:$J$2692,{4,5,6,7,8,9},0)</f>
        <v/>
      </c>
      <c r="W878" s="20">
        <v>21.0</v>
      </c>
      <c r="X878" s="20"/>
      <c r="Y878" s="20"/>
      <c r="Z878" s="20">
        <v>0.051</v>
      </c>
      <c r="AA878" s="20">
        <v>0.052</v>
      </c>
      <c r="AB878" s="21">
        <f t="shared" si="226"/>
        <v>3402.218182</v>
      </c>
      <c r="AC878" s="20">
        <f t="shared" si="295"/>
        <v>0.0005575254178</v>
      </c>
      <c r="AD878" s="20">
        <f t="shared" si="296"/>
        <v>0.001112700061</v>
      </c>
      <c r="AE878" s="20">
        <f t="shared" si="264"/>
        <v>14.30054656</v>
      </c>
      <c r="AF878" s="22" t="b">
        <f t="shared" si="4"/>
        <v>0</v>
      </c>
      <c r="AG878" s="20" t="b">
        <f t="shared" si="5"/>
        <v>0</v>
      </c>
      <c r="AH878" s="20" t="b">
        <f t="shared" si="6"/>
        <v>0</v>
      </c>
      <c r="AI878" s="20" t="b">
        <f t="shared" si="7"/>
        <v>0</v>
      </c>
      <c r="AJ878" s="20"/>
      <c r="AK878" s="20"/>
      <c r="AL878" s="20"/>
      <c r="AM878" s="20"/>
      <c r="AN878" s="20"/>
      <c r="AO878" s="20"/>
      <c r="AP878" s="20"/>
      <c r="AQ878" s="20"/>
      <c r="AR878" s="23"/>
      <c r="AS878" s="23"/>
      <c r="AT878" s="23"/>
      <c r="AU878" s="23"/>
      <c r="AV878" s="23"/>
    </row>
    <row r="879" ht="15.75" customHeight="1">
      <c r="A879" s="17" t="str">
        <f t="shared" si="1"/>
        <v>Kyrgyzstan-Asia2005</v>
      </c>
      <c r="B879" s="17" t="s">
        <v>159</v>
      </c>
      <c r="C879" s="18" t="s">
        <v>145</v>
      </c>
      <c r="D879" s="19" t="s">
        <v>84</v>
      </c>
      <c r="E879" s="17">
        <v>1.7517536016E10</v>
      </c>
      <c r="F879" s="18">
        <v>0.058</v>
      </c>
      <c r="G879" s="18">
        <v>28.0</v>
      </c>
      <c r="H879" s="18">
        <v>0.266</v>
      </c>
      <c r="I879" s="20">
        <f t="array" ref="I879:J879">IFNA(VLOOKUP(A879,ENERGY!$A$2:$F$2692,{5,6},0),0)</f>
        <v>2151</v>
      </c>
      <c r="J879" s="20">
        <v>3781.0</v>
      </c>
      <c r="K879" s="20">
        <f t="array" ref="K879:S879">VLOOKUP(A879,'HUMAN RESOURCES'!$A$2:$M$2692,{2,3,4,5,6,7,8,9,10},0)</f>
        <v>0.021</v>
      </c>
      <c r="L879" s="20">
        <v>0.034</v>
      </c>
      <c r="M879" s="20">
        <v>72.0</v>
      </c>
      <c r="N879" s="20">
        <v>64.0</v>
      </c>
      <c r="O879" s="20">
        <v>0.313</v>
      </c>
      <c r="P879" s="20">
        <v>0.631</v>
      </c>
      <c r="Q879" s="20">
        <v>0.056</v>
      </c>
      <c r="R879" s="20">
        <v>5162600.0</v>
      </c>
      <c r="S879" s="20">
        <v>0.353</v>
      </c>
      <c r="T879" s="20">
        <f t="array" ref="T879:U879">VLOOKUP(A879,TOURISM!$A$2:$F$2692,{3,6},0)</f>
        <v>94000000</v>
      </c>
      <c r="U879" s="20">
        <v>9.4E7</v>
      </c>
      <c r="V879" s="20">
        <f t="array" ref="V879:AA879">VLOOKUP(A879,BUSINESS!$A$2:$J$2692,{4,5,6,7,8,9},0)</f>
        <v>0.681</v>
      </c>
      <c r="W879" s="20">
        <v>21.0</v>
      </c>
      <c r="X879" s="20"/>
      <c r="Y879" s="20">
        <v>202.0</v>
      </c>
      <c r="Z879" s="20">
        <v>0.105</v>
      </c>
      <c r="AA879" s="20">
        <v>0.107</v>
      </c>
      <c r="AB879" s="21">
        <f t="shared" si="226"/>
        <v>3393.161588</v>
      </c>
      <c r="AC879" s="20">
        <f t="shared" si="295"/>
        <v>0.0004166505249</v>
      </c>
      <c r="AD879" s="20">
        <f t="shared" si="296"/>
        <v>0.0007323829078</v>
      </c>
      <c r="AE879" s="20">
        <f t="shared" si="264"/>
        <v>18.20787975</v>
      </c>
      <c r="AF879" s="22" t="b">
        <f t="shared" si="4"/>
        <v>0</v>
      </c>
      <c r="AG879" s="20" t="b">
        <f t="shared" si="5"/>
        <v>0</v>
      </c>
      <c r="AH879" s="20" t="b">
        <f t="shared" si="6"/>
        <v>0</v>
      </c>
      <c r="AI879" s="20" t="b">
        <f t="shared" si="7"/>
        <v>0</v>
      </c>
      <c r="AJ879" s="20"/>
      <c r="AK879" s="20"/>
      <c r="AL879" s="20"/>
      <c r="AM879" s="20"/>
      <c r="AN879" s="20"/>
      <c r="AO879" s="20"/>
      <c r="AP879" s="20"/>
      <c r="AQ879" s="20"/>
      <c r="AR879" s="23"/>
      <c r="AS879" s="23"/>
      <c r="AT879" s="23"/>
      <c r="AU879" s="23"/>
      <c r="AV879" s="23"/>
    </row>
    <row r="880" ht="15.75" customHeight="1">
      <c r="A880" s="17" t="str">
        <f t="shared" si="1"/>
        <v>Kyrgyzstan-Asia2006</v>
      </c>
      <c r="B880" s="17" t="s">
        <v>159</v>
      </c>
      <c r="C880" s="18" t="s">
        <v>145</v>
      </c>
      <c r="D880" s="19" t="s">
        <v>85</v>
      </c>
      <c r="E880" s="17">
        <v>1.7538461033E10</v>
      </c>
      <c r="F880" s="18">
        <v>0.067</v>
      </c>
      <c r="G880" s="18">
        <v>38.0</v>
      </c>
      <c r="H880" s="18">
        <v>0.232</v>
      </c>
      <c r="I880" s="20">
        <f t="array" ref="I880:J880">IFNA(VLOOKUP(A880,ENERGY!$A$2:$F$2692,{5,6},0),0)</f>
        <v>2542</v>
      </c>
      <c r="J880" s="20">
        <v>5699.0</v>
      </c>
      <c r="K880" s="20">
        <f t="array" ref="K880:S880">VLOOKUP(A880,'HUMAN RESOURCES'!$A$2:$M$2692,{2,3,4,5,6,7,8,9,10},0)</f>
        <v>0.023</v>
      </c>
      <c r="L880" s="20">
        <v>0.033</v>
      </c>
      <c r="M880" s="20">
        <v>72.0</v>
      </c>
      <c r="N880" s="20">
        <v>64.0</v>
      </c>
      <c r="O880" s="20">
        <v>0.308</v>
      </c>
      <c r="P880" s="20">
        <v>0.638</v>
      </c>
      <c r="Q880" s="20">
        <v>0.054</v>
      </c>
      <c r="R880" s="20">
        <v>5218400.0</v>
      </c>
      <c r="S880" s="20">
        <v>0.353</v>
      </c>
      <c r="T880" s="20">
        <f t="array" ref="T880:U880">VLOOKUP(A880,TOURISM!$A$2:$F$2692,{3,6},0)</f>
        <v>189000000</v>
      </c>
      <c r="U880" s="20">
        <v>1.42E8</v>
      </c>
      <c r="V880" s="20">
        <f t="array" ref="V880:AA880">VLOOKUP(A880,BUSINESS!$A$2:$J$2692,{4,5,6,7,8,9},0)</f>
        <v>0.672</v>
      </c>
      <c r="W880" s="20">
        <v>21.0</v>
      </c>
      <c r="X880" s="20"/>
      <c r="Y880" s="20">
        <v>202.0</v>
      </c>
      <c r="Z880" s="20">
        <v>0.123</v>
      </c>
      <c r="AA880" s="20">
        <v>0.248</v>
      </c>
      <c r="AB880" s="21">
        <f t="shared" si="226"/>
        <v>3360.888593</v>
      </c>
      <c r="AC880" s="20">
        <f t="shared" si="295"/>
        <v>0.0004871224897</v>
      </c>
      <c r="AD880" s="20">
        <f t="shared" si="296"/>
        <v>0.001092097195</v>
      </c>
      <c r="AE880" s="20">
        <f t="shared" si="264"/>
        <v>27.21140579</v>
      </c>
      <c r="AF880" s="22" t="b">
        <f t="shared" si="4"/>
        <v>0</v>
      </c>
      <c r="AG880" s="20" t="b">
        <f t="shared" si="5"/>
        <v>0</v>
      </c>
      <c r="AH880" s="20" t="b">
        <f t="shared" si="6"/>
        <v>0</v>
      </c>
      <c r="AI880" s="20" t="b">
        <f t="shared" si="7"/>
        <v>0</v>
      </c>
      <c r="AJ880" s="20"/>
      <c r="AK880" s="20"/>
      <c r="AL880" s="20"/>
      <c r="AM880" s="20"/>
      <c r="AN880" s="20"/>
      <c r="AO880" s="20"/>
      <c r="AP880" s="20"/>
      <c r="AQ880" s="20"/>
      <c r="AR880" s="23"/>
      <c r="AS880" s="23"/>
      <c r="AT880" s="23"/>
      <c r="AU880" s="23"/>
      <c r="AV880" s="23"/>
    </row>
    <row r="881" ht="15.75" customHeight="1">
      <c r="A881" s="17" t="str">
        <f t="shared" si="1"/>
        <v>Kyrgyzstan-Asia2007</v>
      </c>
      <c r="B881" s="17" t="s">
        <v>159</v>
      </c>
      <c r="C881" s="18" t="s">
        <v>145</v>
      </c>
      <c r="D881" s="19" t="s">
        <v>86</v>
      </c>
      <c r="E881" s="17">
        <v>1.7646271397E10</v>
      </c>
      <c r="F881" s="18">
        <v>0.069</v>
      </c>
      <c r="G881" s="18">
        <v>51.0</v>
      </c>
      <c r="H881" s="18">
        <v>0.253</v>
      </c>
      <c r="I881" s="20">
        <f t="array" ref="I881:J881">IFNA(VLOOKUP(A881,ENERGY!$A$2:$F$2692,{5,6},0),0)</f>
        <v>2726</v>
      </c>
      <c r="J881" s="20">
        <v>5871.0</v>
      </c>
      <c r="K881" s="20">
        <f t="array" ref="K881:S881">VLOOKUP(A881,'HUMAN RESOURCES'!$A$2:$M$2692,{2,3,4,5,6,7,8,9,10},0)</f>
        <v>0.023</v>
      </c>
      <c r="L881" s="20">
        <v>0.032</v>
      </c>
      <c r="M881" s="20">
        <v>72.0</v>
      </c>
      <c r="N881" s="20">
        <v>64.0</v>
      </c>
      <c r="O881" s="20">
        <v>0.304</v>
      </c>
      <c r="P881" s="20">
        <v>0.644</v>
      </c>
      <c r="Q881" s="20">
        <v>0.052</v>
      </c>
      <c r="R881" s="20">
        <v>5268400.0</v>
      </c>
      <c r="S881" s="20">
        <v>0.353</v>
      </c>
      <c r="T881" s="20">
        <f t="array" ref="T881:U881">VLOOKUP(A881,TOURISM!$A$2:$F$2692,{3,6},0)</f>
        <v>392000000</v>
      </c>
      <c r="U881" s="20">
        <v>2.15E8</v>
      </c>
      <c r="V881" s="20">
        <f t="array" ref="V881:AA881">VLOOKUP(A881,BUSINESS!$A$2:$J$2692,{4,5,6,7,8,9},0)</f>
        <v>0.614</v>
      </c>
      <c r="W881" s="20">
        <v>21.0</v>
      </c>
      <c r="X881" s="20"/>
      <c r="Y881" s="20">
        <v>202.0</v>
      </c>
      <c r="Z881" s="20">
        <v>0.14</v>
      </c>
      <c r="AA881" s="20">
        <v>0.422</v>
      </c>
      <c r="AB881" s="21">
        <f t="shared" si="226"/>
        <v>3349.455508</v>
      </c>
      <c r="AC881" s="20">
        <f t="shared" si="295"/>
        <v>0.0005174246451</v>
      </c>
      <c r="AD881" s="20">
        <f t="shared" si="296"/>
        <v>0.001114380077</v>
      </c>
      <c r="AE881" s="20">
        <f t="shared" si="264"/>
        <v>40.80935388</v>
      </c>
      <c r="AF881" s="22" t="b">
        <f t="shared" si="4"/>
        <v>0</v>
      </c>
      <c r="AG881" s="20" t="b">
        <f t="shared" si="5"/>
        <v>0</v>
      </c>
      <c r="AH881" s="20" t="b">
        <f t="shared" si="6"/>
        <v>0</v>
      </c>
      <c r="AI881" s="20" t="b">
        <f t="shared" si="7"/>
        <v>0</v>
      </c>
      <c r="AJ881" s="20"/>
      <c r="AK881" s="20"/>
      <c r="AL881" s="20"/>
      <c r="AM881" s="20"/>
      <c r="AN881" s="20"/>
      <c r="AO881" s="20"/>
      <c r="AP881" s="20"/>
      <c r="AQ881" s="20"/>
      <c r="AR881" s="23"/>
      <c r="AS881" s="23"/>
      <c r="AT881" s="23"/>
      <c r="AU881" s="23"/>
      <c r="AV881" s="23"/>
    </row>
    <row r="882" ht="15.75" customHeight="1">
      <c r="A882" s="17" t="str">
        <f t="shared" si="1"/>
        <v>Kyrgyzstan-Asia2008</v>
      </c>
      <c r="B882" s="17" t="s">
        <v>159</v>
      </c>
      <c r="C882" s="18" t="s">
        <v>145</v>
      </c>
      <c r="D882" s="19" t="s">
        <v>87</v>
      </c>
      <c r="E882" s="17">
        <v>1.7649751244E10</v>
      </c>
      <c r="F882" s="18">
        <v>0.061</v>
      </c>
      <c r="G882" s="18">
        <v>60.0</v>
      </c>
      <c r="H882" s="18">
        <v>0.199</v>
      </c>
      <c r="I882" s="20">
        <f t="array" ref="I882:J882">IFNA(VLOOKUP(A882,ENERGY!$A$2:$F$2692,{5,6},0),0)</f>
        <v>2497</v>
      </c>
      <c r="J882" s="20">
        <v>5233.0</v>
      </c>
      <c r="K882" s="20">
        <f t="array" ref="K882:S882">VLOOKUP(A882,'HUMAN RESOURCES'!$A$2:$M$2692,{2,3,4,5,6,7,8,9,10},0)</f>
        <v>0.024</v>
      </c>
      <c r="L882" s="20">
        <v>0.03</v>
      </c>
      <c r="M882" s="20">
        <v>73.0</v>
      </c>
      <c r="N882" s="20">
        <v>65.0</v>
      </c>
      <c r="O882" s="20">
        <v>0.302</v>
      </c>
      <c r="P882" s="20">
        <v>0.649</v>
      </c>
      <c r="Q882" s="20">
        <v>0.049</v>
      </c>
      <c r="R882" s="20">
        <v>5318700.0</v>
      </c>
      <c r="S882" s="20">
        <v>0.353</v>
      </c>
      <c r="T882" s="20">
        <f t="array" ref="T882:U882">VLOOKUP(A882,TOURISM!$A$2:$F$2692,{3,6},0)</f>
        <v>569000000</v>
      </c>
      <c r="U882" s="20">
        <v>4.51E8</v>
      </c>
      <c r="V882" s="20">
        <f t="array" ref="V882:AA882">VLOOKUP(A882,BUSINESS!$A$2:$J$2692,{4,5,6,7,8,9},0)</f>
        <v>0.614</v>
      </c>
      <c r="W882" s="20">
        <v>15.0</v>
      </c>
      <c r="X882" s="20"/>
      <c r="Y882" s="20">
        <v>202.0</v>
      </c>
      <c r="Z882" s="20">
        <v>0.157</v>
      </c>
      <c r="AA882" s="20">
        <v>0.653</v>
      </c>
      <c r="AB882" s="21">
        <f t="shared" si="226"/>
        <v>3318.43331</v>
      </c>
      <c r="AC882" s="20">
        <f t="shared" si="295"/>
        <v>0.0004694756237</v>
      </c>
      <c r="AD882" s="20">
        <f t="shared" si="296"/>
        <v>0.0009838870401</v>
      </c>
      <c r="AE882" s="20">
        <f t="shared" si="264"/>
        <v>84.79515671</v>
      </c>
      <c r="AF882" s="22" t="b">
        <f t="shared" si="4"/>
        <v>0</v>
      </c>
      <c r="AG882" s="20" t="b">
        <f t="shared" si="5"/>
        <v>0</v>
      </c>
      <c r="AH882" s="20" t="b">
        <f t="shared" si="6"/>
        <v>0</v>
      </c>
      <c r="AI882" s="20" t="b">
        <f t="shared" si="7"/>
        <v>0</v>
      </c>
      <c r="AJ882" s="20"/>
      <c r="AK882" s="20"/>
      <c r="AL882" s="20"/>
      <c r="AM882" s="20"/>
      <c r="AN882" s="20"/>
      <c r="AO882" s="20"/>
      <c r="AP882" s="20"/>
      <c r="AQ882" s="20"/>
      <c r="AR882" s="23"/>
      <c r="AS882" s="23"/>
      <c r="AT882" s="23"/>
      <c r="AU882" s="23"/>
      <c r="AV882" s="23"/>
    </row>
    <row r="883" ht="15.75" customHeight="1">
      <c r="A883" s="17" t="str">
        <f t="shared" si="1"/>
        <v>Kyrgyzstan-Asia2009</v>
      </c>
      <c r="B883" s="17" t="s">
        <v>159</v>
      </c>
      <c r="C883" s="18" t="s">
        <v>145</v>
      </c>
      <c r="D883" s="19" t="s">
        <v>88</v>
      </c>
      <c r="E883" s="17">
        <v>1.7710325578E10</v>
      </c>
      <c r="F883" s="18">
        <v>0.068</v>
      </c>
      <c r="G883" s="18">
        <v>61.0</v>
      </c>
      <c r="H883" s="18">
        <v>0.23</v>
      </c>
      <c r="I883" s="20">
        <f t="array" ref="I883:J883">IFNA(VLOOKUP(A883,ENERGY!$A$2:$F$2692,{5,6},0),0)</f>
        <v>0</v>
      </c>
      <c r="J883" s="20">
        <v>0.0</v>
      </c>
      <c r="K883" s="20">
        <f t="array" ref="K883:S883">VLOOKUP(A883,'HUMAN RESOURCES'!$A$2:$M$2692,{2,3,4,5,6,7,8,9,10},0)</f>
        <v>0.025</v>
      </c>
      <c r="L883" s="20">
        <v>0.029</v>
      </c>
      <c r="M883" s="20">
        <v>73.0</v>
      </c>
      <c r="N883" s="20">
        <v>65.0</v>
      </c>
      <c r="O883" s="20">
        <v>0.301</v>
      </c>
      <c r="P883" s="20">
        <v>0.653</v>
      </c>
      <c r="Q883" s="20">
        <v>0.046</v>
      </c>
      <c r="R883" s="20">
        <v>5383300.0</v>
      </c>
      <c r="S883" s="20">
        <v>0.353</v>
      </c>
      <c r="T883" s="20">
        <f t="array" ref="T883:U883">VLOOKUP(A883,TOURISM!$A$2:$F$2692,{3,6},0)</f>
        <v>506000000</v>
      </c>
      <c r="U883" s="20">
        <v>3.93E8</v>
      </c>
      <c r="V883" s="20">
        <f t="array" ref="V883:AA883">VLOOKUP(A883,BUSINESS!$A$2:$J$2692,{4,5,6,7,8,9},0)</f>
        <v>0.594</v>
      </c>
      <c r="W883" s="20">
        <v>11.0</v>
      </c>
      <c r="X883" s="20"/>
      <c r="Y883" s="20">
        <v>202.0</v>
      </c>
      <c r="Z883" s="20">
        <v>0.17</v>
      </c>
      <c r="AA883" s="20">
        <v>0.852</v>
      </c>
      <c r="AB883" s="21">
        <f t="shared" si="226"/>
        <v>3289.864131</v>
      </c>
      <c r="AC883" s="20"/>
      <c r="AD883" s="20"/>
      <c r="AE883" s="20">
        <f t="shared" si="264"/>
        <v>73.00354801</v>
      </c>
      <c r="AF883" s="22" t="b">
        <f t="shared" si="4"/>
        <v>0</v>
      </c>
      <c r="AG883" s="20" t="b">
        <f t="shared" si="5"/>
        <v>0</v>
      </c>
      <c r="AH883" s="20" t="b">
        <f t="shared" si="6"/>
        <v>0</v>
      </c>
      <c r="AI883" s="20" t="b">
        <f t="shared" si="7"/>
        <v>0</v>
      </c>
      <c r="AJ883" s="20"/>
      <c r="AK883" s="20"/>
      <c r="AL883" s="20"/>
      <c r="AM883" s="20"/>
      <c r="AN883" s="20"/>
      <c r="AO883" s="20"/>
      <c r="AP883" s="20"/>
      <c r="AQ883" s="20"/>
      <c r="AR883" s="23"/>
      <c r="AS883" s="23"/>
      <c r="AT883" s="23"/>
      <c r="AU883" s="23"/>
      <c r="AV883" s="23"/>
    </row>
    <row r="884" ht="15.75" customHeight="1">
      <c r="A884" s="17" t="str">
        <f t="shared" si="1"/>
        <v>Kyrgyzstan-Asia2010</v>
      </c>
      <c r="B884" s="17" t="s">
        <v>159</v>
      </c>
      <c r="C884" s="18" t="s">
        <v>145</v>
      </c>
      <c r="D884" s="19" t="s">
        <v>89</v>
      </c>
      <c r="E884" s="17">
        <v>1.7759889598E10</v>
      </c>
      <c r="F884" s="18">
        <v>0.067</v>
      </c>
      <c r="G884" s="18">
        <v>60.0</v>
      </c>
      <c r="H884" s="18">
        <v>0.315</v>
      </c>
      <c r="I884" s="20">
        <f t="array" ref="I884:J884">IFNA(VLOOKUP(A884,ENERGY!$A$2:$F$2692,{5,6},0),0)</f>
        <v>2584</v>
      </c>
      <c r="J884" s="20">
        <v>5328.0</v>
      </c>
      <c r="K884" s="20">
        <f t="array" ref="K884:S884">VLOOKUP(A884,'HUMAN RESOURCES'!$A$2:$M$2692,{2,3,4,5,6,7,8,9,10},0)</f>
        <v>0.027</v>
      </c>
      <c r="L884" s="20">
        <v>0.027</v>
      </c>
      <c r="M884" s="20">
        <v>74.0</v>
      </c>
      <c r="N884" s="20">
        <v>65.0</v>
      </c>
      <c r="O884" s="20">
        <v>0.3</v>
      </c>
      <c r="P884" s="20">
        <v>0.655</v>
      </c>
      <c r="Q884" s="20">
        <v>0.044</v>
      </c>
      <c r="R884" s="20">
        <v>5447900.0</v>
      </c>
      <c r="S884" s="20">
        <v>0.353</v>
      </c>
      <c r="T884" s="20">
        <f t="array" ref="T884:U884">VLOOKUP(A884,TOURISM!$A$2:$F$2692,{3,6},0)</f>
        <v>336000000</v>
      </c>
      <c r="U884" s="20">
        <v>3.98E8</v>
      </c>
      <c r="V884" s="20">
        <f t="array" ref="V884:AA884">VLOOKUP(A884,BUSINESS!$A$2:$J$2692,{4,5,6,7,8,9},0)</f>
        <v>0.306</v>
      </c>
      <c r="W884" s="20">
        <v>10.0</v>
      </c>
      <c r="X884" s="20"/>
      <c r="Y884" s="20">
        <v>202.0</v>
      </c>
      <c r="Z884" s="20">
        <v>0.184</v>
      </c>
      <c r="AA884" s="20">
        <v>0.989</v>
      </c>
      <c r="AB884" s="21">
        <f t="shared" si="226"/>
        <v>3259.951467</v>
      </c>
      <c r="AC884" s="20">
        <f t="shared" ref="AC884:AC885" si="297">I884/R884</f>
        <v>0.0004743112025</v>
      </c>
      <c r="AD884" s="20">
        <f t="shared" ref="AD884:AD885" si="298">J884/R884</f>
        <v>0.0009779915197</v>
      </c>
      <c r="AE884" s="20">
        <f t="shared" si="264"/>
        <v>73.05567283</v>
      </c>
      <c r="AF884" s="22" t="b">
        <f t="shared" si="4"/>
        <v>0</v>
      </c>
      <c r="AG884" s="20" t="b">
        <f t="shared" si="5"/>
        <v>0</v>
      </c>
      <c r="AH884" s="20" t="b">
        <f t="shared" si="6"/>
        <v>0</v>
      </c>
      <c r="AI884" s="20" t="b">
        <f t="shared" si="7"/>
        <v>0</v>
      </c>
      <c r="AJ884" s="20"/>
      <c r="AK884" s="20"/>
      <c r="AL884" s="20"/>
      <c r="AM884" s="20"/>
      <c r="AN884" s="20"/>
      <c r="AO884" s="20"/>
      <c r="AP884" s="20"/>
      <c r="AQ884" s="20"/>
      <c r="AR884" s="23"/>
      <c r="AS884" s="23"/>
      <c r="AT884" s="23"/>
      <c r="AU884" s="23"/>
      <c r="AV884" s="23"/>
    </row>
    <row r="885" ht="15.75" customHeight="1">
      <c r="A885" s="17" t="str">
        <f t="shared" si="1"/>
        <v>Kyrgyzstan-Asia2011</v>
      </c>
      <c r="B885" s="17" t="s">
        <v>159</v>
      </c>
      <c r="C885" s="18" t="s">
        <v>145</v>
      </c>
      <c r="D885" s="19" t="s">
        <v>90</v>
      </c>
      <c r="E885" s="17">
        <v>1.7825436035E10</v>
      </c>
      <c r="F885" s="18">
        <v>0.062</v>
      </c>
      <c r="G885" s="18">
        <v>71.0</v>
      </c>
      <c r="H885" s="18">
        <v>0.402</v>
      </c>
      <c r="I885" s="20">
        <f t="array" ref="I885:J885">IFNA(VLOOKUP(A885,ENERGY!$A$2:$F$2692,{5,6},0),0)</f>
        <v>2450</v>
      </c>
      <c r="J885" s="20">
        <v>5145.0</v>
      </c>
      <c r="K885" s="20">
        <f t="array" ref="K885:S885">VLOOKUP(A885,'HUMAN RESOURCES'!$A$2:$M$2692,{2,3,4,5,6,7,8,9,10},0)</f>
        <v>0.027</v>
      </c>
      <c r="L885" s="20">
        <v>0.025</v>
      </c>
      <c r="M885" s="20">
        <v>74.0</v>
      </c>
      <c r="N885" s="20">
        <v>66.0</v>
      </c>
      <c r="O885" s="20">
        <v>0.301</v>
      </c>
      <c r="P885" s="20">
        <v>0.656</v>
      </c>
      <c r="Q885" s="20">
        <v>0.043</v>
      </c>
      <c r="R885" s="20">
        <v>5514600.0</v>
      </c>
      <c r="S885" s="20">
        <v>0.353</v>
      </c>
      <c r="T885" s="20">
        <f t="array" ref="T885:U885">VLOOKUP(A885,TOURISM!$A$2:$F$2692,{3,6},0)</f>
        <v>689000000</v>
      </c>
      <c r="U885" s="20">
        <v>5.66E8</v>
      </c>
      <c r="V885" s="20">
        <f t="array" ref="V885:AA885">VLOOKUP(A885,BUSINESS!$A$2:$J$2692,{4,5,6,7,8,9},0)</f>
        <v>0.334</v>
      </c>
      <c r="W885" s="20">
        <v>10.0</v>
      </c>
      <c r="X885" s="20"/>
      <c r="Y885" s="20">
        <v>210.0</v>
      </c>
      <c r="Z885" s="20">
        <v>0.2</v>
      </c>
      <c r="AA885" s="20">
        <v>1.162</v>
      </c>
      <c r="AB885" s="21">
        <f t="shared" si="226"/>
        <v>3232.407797</v>
      </c>
      <c r="AC885" s="20">
        <f t="shared" si="297"/>
        <v>0.0004442751968</v>
      </c>
      <c r="AD885" s="20">
        <f t="shared" si="298"/>
        <v>0.0009329779132</v>
      </c>
      <c r="AE885" s="20">
        <f t="shared" si="264"/>
        <v>102.6366373</v>
      </c>
      <c r="AF885" s="22" t="b">
        <f t="shared" si="4"/>
        <v>0</v>
      </c>
      <c r="AG885" s="20" t="b">
        <f t="shared" si="5"/>
        <v>0</v>
      </c>
      <c r="AH885" s="20" t="b">
        <f t="shared" si="6"/>
        <v>0</v>
      </c>
      <c r="AI885" s="20" t="b">
        <f t="shared" si="7"/>
        <v>0</v>
      </c>
      <c r="AJ885" s="20"/>
      <c r="AK885" s="20"/>
      <c r="AL885" s="20"/>
      <c r="AM885" s="20"/>
      <c r="AN885" s="20"/>
      <c r="AO885" s="20"/>
      <c r="AP885" s="20"/>
      <c r="AQ885" s="20"/>
      <c r="AR885" s="23"/>
      <c r="AS885" s="23"/>
      <c r="AT885" s="23"/>
      <c r="AU885" s="23"/>
      <c r="AV885" s="23"/>
    </row>
    <row r="886" ht="15.75" customHeight="1">
      <c r="A886" s="17" t="str">
        <f t="shared" si="1"/>
        <v>Kyrgyzstan-Asia2012</v>
      </c>
      <c r="B886" s="17" t="s">
        <v>159</v>
      </c>
      <c r="C886" s="18" t="s">
        <v>145</v>
      </c>
      <c r="D886" s="19" t="s">
        <v>91</v>
      </c>
      <c r="E886" s="17">
        <v>1.7843815459E10</v>
      </c>
      <c r="F886" s="18">
        <v>0.071</v>
      </c>
      <c r="G886" s="18">
        <v>84.0</v>
      </c>
      <c r="H886" s="18">
        <v>0.128</v>
      </c>
      <c r="I886" s="20">
        <f t="array" ref="I886:J886">IFNA(VLOOKUP(A886,ENERGY!$A$2:$F$2692,{5,6},0),0)</f>
        <v>0</v>
      </c>
      <c r="J886" s="20">
        <v>0.0</v>
      </c>
      <c r="K886" s="20">
        <f t="array" ref="K886:S886">VLOOKUP(A886,'HUMAN RESOURCES'!$A$2:$M$2692,{2,3,4,5,6,7,8,9,10},0)</f>
        <v>0.028</v>
      </c>
      <c r="L886" s="20">
        <v>0.023</v>
      </c>
      <c r="M886" s="20">
        <v>74.0</v>
      </c>
      <c r="N886" s="20">
        <v>66.0</v>
      </c>
      <c r="O886" s="20">
        <v>0.302</v>
      </c>
      <c r="P886" s="20">
        <v>0.656</v>
      </c>
      <c r="Q886" s="20">
        <v>0.042</v>
      </c>
      <c r="R886" s="20">
        <v>5607200.0</v>
      </c>
      <c r="S886" s="20">
        <v>0.354</v>
      </c>
      <c r="T886" s="20">
        <f t="array" ref="T886:U886">VLOOKUP(A886,TOURISM!$A$2:$F$2692,{3,6},0)</f>
        <v>750000000</v>
      </c>
      <c r="U886" s="20">
        <v>7.38E8</v>
      </c>
      <c r="V886" s="20">
        <f t="array" ref="V886:AA886">VLOOKUP(A886,BUSINESS!$A$2:$J$2692,{4,5,6,7,8,9},0)</f>
        <v>0.334</v>
      </c>
      <c r="W886" s="20">
        <v>10.0</v>
      </c>
      <c r="X886" s="20">
        <v>70.0</v>
      </c>
      <c r="Y886" s="20">
        <v>210.0</v>
      </c>
      <c r="Z886" s="20">
        <v>0.217</v>
      </c>
      <c r="AA886" s="20">
        <v>1.242</v>
      </c>
      <c r="AB886" s="21">
        <f t="shared" si="226"/>
        <v>3182.304084</v>
      </c>
      <c r="AC886" s="20"/>
      <c r="AD886" s="20"/>
      <c r="AE886" s="20">
        <f t="shared" si="264"/>
        <v>131.6164931</v>
      </c>
      <c r="AF886" s="22" t="b">
        <f t="shared" si="4"/>
        <v>0</v>
      </c>
      <c r="AG886" s="20" t="b">
        <f t="shared" si="5"/>
        <v>0</v>
      </c>
      <c r="AH886" s="20" t="b">
        <f t="shared" si="6"/>
        <v>0</v>
      </c>
      <c r="AI886" s="20" t="b">
        <f t="shared" si="7"/>
        <v>0</v>
      </c>
      <c r="AJ886" s="20"/>
      <c r="AK886" s="20"/>
      <c r="AL886" s="20"/>
      <c r="AM886" s="20"/>
      <c r="AN886" s="20"/>
      <c r="AO886" s="20"/>
      <c r="AP886" s="20"/>
      <c r="AQ886" s="20"/>
      <c r="AR886" s="23"/>
      <c r="AS886" s="23"/>
      <c r="AT886" s="23"/>
      <c r="AU886" s="23"/>
      <c r="AV886" s="23"/>
    </row>
    <row r="887" ht="15.75" customHeight="1">
      <c r="A887" s="17" t="str">
        <f t="shared" si="1"/>
        <v>Laos-Asia2000</v>
      </c>
      <c r="B887" s="17" t="s">
        <v>160</v>
      </c>
      <c r="C887" s="18" t="s">
        <v>145</v>
      </c>
      <c r="D887" s="19" t="s">
        <v>76</v>
      </c>
      <c r="E887" s="17">
        <v>1.7870159082E10</v>
      </c>
      <c r="F887" s="18">
        <v>0.033</v>
      </c>
      <c r="G887" s="18">
        <v>11.0</v>
      </c>
      <c r="H887" s="18">
        <v>0.32</v>
      </c>
      <c r="I887" s="20" t="str">
        <f t="array" ref="I887:J887">IFNA(VLOOKUP(A887,ENERGY!$A$2:$F$2692,{5,6},0),0)</f>
        <v/>
      </c>
      <c r="J887" s="20"/>
      <c r="K887" s="20">
        <f t="array" ref="K887:S887">VLOOKUP(A887,'HUMAN RESOURCES'!$A$2:$M$2692,{2,3,4,5,6,7,8,9,10},0)</f>
        <v>0.031</v>
      </c>
      <c r="L887" s="20">
        <v>0.083</v>
      </c>
      <c r="M887" s="20">
        <v>63.0</v>
      </c>
      <c r="N887" s="20">
        <v>60.0</v>
      </c>
      <c r="O887" s="20">
        <v>0.435</v>
      </c>
      <c r="P887" s="20">
        <v>0.529</v>
      </c>
      <c r="Q887" s="20">
        <v>0.036</v>
      </c>
      <c r="R887" s="20">
        <v>5388281.0</v>
      </c>
      <c r="S887" s="20">
        <v>0.22</v>
      </c>
      <c r="T887" s="20">
        <f t="array" ref="T887:U887">VLOOKUP(A887,TOURISM!$A$2:$F$2692,{3,6},0)</f>
        <v>114000000</v>
      </c>
      <c r="U887" s="20">
        <v>8000000.0</v>
      </c>
      <c r="V887" s="20" t="str">
        <f t="array" ref="V887:AA887">VLOOKUP(A887,BUSINESS!$A$2:$J$2692,{4,5,6,7,8,9},0)</f>
        <v/>
      </c>
      <c r="W887" s="20"/>
      <c r="X887" s="20"/>
      <c r="Y887" s="20"/>
      <c r="Z887" s="20">
        <v>0.001</v>
      </c>
      <c r="AA887" s="20">
        <v>0.002</v>
      </c>
      <c r="AB887" s="21">
        <f t="shared" si="226"/>
        <v>3316.486108</v>
      </c>
      <c r="AC887" s="20"/>
      <c r="AD887" s="20"/>
      <c r="AE887" s="20">
        <f t="shared" si="264"/>
        <v>1.484703563</v>
      </c>
      <c r="AF887" s="22" t="b">
        <f t="shared" si="4"/>
        <v>0</v>
      </c>
      <c r="AG887" s="20" t="b">
        <f t="shared" si="5"/>
        <v>0</v>
      </c>
      <c r="AH887" s="20" t="b">
        <f t="shared" si="6"/>
        <v>0</v>
      </c>
      <c r="AI887" s="20" t="b">
        <f t="shared" si="7"/>
        <v>0</v>
      </c>
      <c r="AJ887" s="20"/>
      <c r="AK887" s="20"/>
      <c r="AL887" s="20"/>
      <c r="AM887" s="20"/>
      <c r="AN887" s="20"/>
      <c r="AO887" s="20"/>
      <c r="AP887" s="20"/>
      <c r="AQ887" s="20"/>
      <c r="AR887" s="23"/>
      <c r="AS887" s="23"/>
      <c r="AT887" s="23"/>
      <c r="AU887" s="23"/>
      <c r="AV887" s="23"/>
    </row>
    <row r="888" ht="15.75" customHeight="1">
      <c r="A888" s="17" t="str">
        <f t="shared" si="1"/>
        <v>Laos-Asia2001</v>
      </c>
      <c r="B888" s="17" t="s">
        <v>160</v>
      </c>
      <c r="C888" s="18" t="s">
        <v>145</v>
      </c>
      <c r="D888" s="19" t="s">
        <v>77</v>
      </c>
      <c r="E888" s="17">
        <v>1.7953103009E10</v>
      </c>
      <c r="F888" s="18">
        <v>0.041</v>
      </c>
      <c r="G888" s="18">
        <v>13.0</v>
      </c>
      <c r="H888" s="18">
        <v>0.262</v>
      </c>
      <c r="I888" s="20" t="str">
        <f t="array" ref="I888:J888">IFNA(VLOOKUP(A888,ENERGY!$A$2:$F$2692,{5,6},0),0)</f>
        <v/>
      </c>
      <c r="J888" s="20"/>
      <c r="K888" s="20">
        <f t="array" ref="K888:S888">VLOOKUP(A888,'HUMAN RESOURCES'!$A$2:$M$2692,{2,3,4,5,6,7,8,9,10},0)</f>
        <v>0.03</v>
      </c>
      <c r="L888" s="20">
        <v>0.08</v>
      </c>
      <c r="M888" s="20">
        <v>64.0</v>
      </c>
      <c r="N888" s="20">
        <v>61.0</v>
      </c>
      <c r="O888" s="20">
        <v>0.43</v>
      </c>
      <c r="P888" s="20">
        <v>0.533</v>
      </c>
      <c r="Q888" s="20">
        <v>0.036</v>
      </c>
      <c r="R888" s="20">
        <v>5470169.0</v>
      </c>
      <c r="S888" s="20">
        <v>0.23</v>
      </c>
      <c r="T888" s="20">
        <f t="array" ref="T888:U888">VLOOKUP(A888,TOURISM!$A$2:$F$2692,{3,6},0)</f>
        <v>108000000</v>
      </c>
      <c r="U888" s="20">
        <v>4000000.0</v>
      </c>
      <c r="V888" s="20" t="str">
        <f t="array" ref="V888:AA888">VLOOKUP(A888,BUSINESS!$A$2:$J$2692,{4,5,6,7,8,9},0)</f>
        <v/>
      </c>
      <c r="W888" s="20"/>
      <c r="X888" s="20"/>
      <c r="Y888" s="20"/>
      <c r="Z888" s="20">
        <v>0.002</v>
      </c>
      <c r="AA888" s="20">
        <v>0.005</v>
      </c>
      <c r="AB888" s="21">
        <f t="shared" si="226"/>
        <v>3282.001527</v>
      </c>
      <c r="AC888" s="20"/>
      <c r="AD888" s="20"/>
      <c r="AE888" s="20">
        <f t="shared" si="264"/>
        <v>0.7312388338</v>
      </c>
      <c r="AF888" s="22" t="b">
        <f t="shared" si="4"/>
        <v>0</v>
      </c>
      <c r="AG888" s="20" t="b">
        <f t="shared" si="5"/>
        <v>0</v>
      </c>
      <c r="AH888" s="20" t="b">
        <f t="shared" si="6"/>
        <v>0</v>
      </c>
      <c r="AI888" s="20" t="b">
        <f t="shared" si="7"/>
        <v>0</v>
      </c>
      <c r="AJ888" s="20"/>
      <c r="AK888" s="20"/>
      <c r="AL888" s="20"/>
      <c r="AM888" s="20"/>
      <c r="AN888" s="20"/>
      <c r="AO888" s="20"/>
      <c r="AP888" s="20"/>
      <c r="AQ888" s="20"/>
      <c r="AR888" s="23"/>
      <c r="AS888" s="23"/>
      <c r="AT888" s="23"/>
      <c r="AU888" s="23"/>
      <c r="AV888" s="23"/>
    </row>
    <row r="889" ht="15.75" customHeight="1">
      <c r="A889" s="17" t="str">
        <f t="shared" si="1"/>
        <v>Laos-Asia2002</v>
      </c>
      <c r="B889" s="17" t="s">
        <v>160</v>
      </c>
      <c r="C889" s="18" t="s">
        <v>145</v>
      </c>
      <c r="D889" s="19" t="s">
        <v>79</v>
      </c>
      <c r="E889" s="17">
        <v>1.8054684854E10</v>
      </c>
      <c r="F889" s="18">
        <v>0.04</v>
      </c>
      <c r="G889" s="18">
        <v>13.0</v>
      </c>
      <c r="H889" s="18">
        <v>0.293</v>
      </c>
      <c r="I889" s="20" t="str">
        <f t="array" ref="I889:J889">IFNA(VLOOKUP(A889,ENERGY!$A$2:$F$2692,{5,6},0),0)</f>
        <v/>
      </c>
      <c r="J889" s="20">
        <v>1874.0</v>
      </c>
      <c r="K889" s="20">
        <f t="array" ref="K889:S889">VLOOKUP(A889,'HUMAN RESOURCES'!$A$2:$M$2692,{2,3,4,5,6,7,8,9,10},0)</f>
        <v>0.029</v>
      </c>
      <c r="L889" s="20">
        <v>0.078</v>
      </c>
      <c r="M889" s="20">
        <v>64.0</v>
      </c>
      <c r="N889" s="20">
        <v>62.0</v>
      </c>
      <c r="O889" s="20">
        <v>0.425</v>
      </c>
      <c r="P889" s="20">
        <v>0.539</v>
      </c>
      <c r="Q889" s="20">
        <v>0.037</v>
      </c>
      <c r="R889" s="20">
        <v>5545245.0</v>
      </c>
      <c r="S889" s="20">
        <v>0.24</v>
      </c>
      <c r="T889" s="20">
        <f t="array" ref="T889:U889">VLOOKUP(A889,TOURISM!$A$2:$F$2692,{3,6},0)</f>
        <v>110000000</v>
      </c>
      <c r="U889" s="20">
        <v>4000000.0</v>
      </c>
      <c r="V889" s="20" t="str">
        <f t="array" ref="V889:AA889">VLOOKUP(A889,BUSINESS!$A$2:$J$2692,{4,5,6,7,8,9},0)</f>
        <v/>
      </c>
      <c r="W889" s="20"/>
      <c r="X889" s="20"/>
      <c r="Y889" s="20"/>
      <c r="Z889" s="20">
        <v>0.003</v>
      </c>
      <c r="AA889" s="20">
        <v>0.01</v>
      </c>
      <c r="AB889" s="21">
        <f t="shared" si="226"/>
        <v>3255.885872</v>
      </c>
      <c r="AC889" s="20"/>
      <c r="AD889" s="20">
        <f t="shared" ref="AD889:AD895" si="299">J889/R889</f>
        <v>0.0003379471962</v>
      </c>
      <c r="AE889" s="20">
        <f t="shared" si="264"/>
        <v>0.7213387326</v>
      </c>
      <c r="AF889" s="22" t="b">
        <f t="shared" si="4"/>
        <v>0</v>
      </c>
      <c r="AG889" s="20" t="b">
        <f t="shared" si="5"/>
        <v>0</v>
      </c>
      <c r="AH889" s="20" t="b">
        <f t="shared" si="6"/>
        <v>0</v>
      </c>
      <c r="AI889" s="20" t="b">
        <f t="shared" si="7"/>
        <v>0</v>
      </c>
      <c r="AJ889" s="20"/>
      <c r="AK889" s="20"/>
      <c r="AL889" s="20"/>
      <c r="AM889" s="20"/>
      <c r="AN889" s="20"/>
      <c r="AO889" s="20"/>
      <c r="AP889" s="20"/>
      <c r="AQ889" s="20"/>
      <c r="AR889" s="23"/>
      <c r="AS889" s="23"/>
      <c r="AT889" s="23"/>
      <c r="AU889" s="23"/>
      <c r="AV889" s="23"/>
    </row>
    <row r="890" ht="15.75" customHeight="1">
      <c r="A890" s="17" t="str">
        <f t="shared" si="1"/>
        <v>Laos-Asia2003</v>
      </c>
      <c r="B890" s="17" t="s">
        <v>160</v>
      </c>
      <c r="C890" s="18" t="s">
        <v>145</v>
      </c>
      <c r="D890" s="19" t="s">
        <v>81</v>
      </c>
      <c r="E890" s="17">
        <v>1.8252896439E10</v>
      </c>
      <c r="F890" s="18">
        <v>0.049</v>
      </c>
      <c r="G890" s="18">
        <v>18.0</v>
      </c>
      <c r="H890" s="18">
        <v>0.305</v>
      </c>
      <c r="I890" s="20" t="str">
        <f t="array" ref="I890:J890">IFNA(VLOOKUP(A890,ENERGY!$A$2:$F$2692,{5,6},0),0)</f>
        <v/>
      </c>
      <c r="J890" s="20">
        <v>1811.0</v>
      </c>
      <c r="K890" s="20">
        <f t="array" ref="K890:S890">VLOOKUP(A890,'HUMAN RESOURCES'!$A$2:$M$2692,{2,3,4,5,6,7,8,9,10},0)</f>
        <v>0.029</v>
      </c>
      <c r="L890" s="20">
        <v>0.075</v>
      </c>
      <c r="M890" s="20">
        <v>65.0</v>
      </c>
      <c r="N890" s="20">
        <v>62.0</v>
      </c>
      <c r="O890" s="20">
        <v>0.418</v>
      </c>
      <c r="P890" s="20">
        <v>0.545</v>
      </c>
      <c r="Q890" s="20">
        <v>0.037</v>
      </c>
      <c r="R890" s="20">
        <v>5619069.0</v>
      </c>
      <c r="S890" s="20">
        <v>0.251</v>
      </c>
      <c r="T890" s="20">
        <f t="array" ref="T890:U890">VLOOKUP(A890,TOURISM!$A$2:$F$2692,{3,6},0)</f>
        <v>77000000</v>
      </c>
      <c r="U890" s="20">
        <v>5000000.0</v>
      </c>
      <c r="V890" s="20" t="str">
        <f t="array" ref="V890:AA890">VLOOKUP(A890,BUSINESS!$A$2:$J$2692,{4,5,6,7,8,9},0)</f>
        <v/>
      </c>
      <c r="W890" s="20">
        <v>153.0</v>
      </c>
      <c r="X890" s="20"/>
      <c r="Y890" s="20"/>
      <c r="Z890" s="20">
        <v>0.003</v>
      </c>
      <c r="AA890" s="20">
        <v>0.02</v>
      </c>
      <c r="AB890" s="21">
        <f t="shared" si="226"/>
        <v>3248.384464</v>
      </c>
      <c r="AC890" s="20"/>
      <c r="AD890" s="20">
        <f t="shared" si="299"/>
        <v>0.0003222953838</v>
      </c>
      <c r="AE890" s="20">
        <f t="shared" si="264"/>
        <v>0.8898271226</v>
      </c>
      <c r="AF890" s="22" t="b">
        <f t="shared" si="4"/>
        <v>0</v>
      </c>
      <c r="AG890" s="20" t="b">
        <f t="shared" si="5"/>
        <v>0</v>
      </c>
      <c r="AH890" s="20" t="b">
        <f t="shared" si="6"/>
        <v>0</v>
      </c>
      <c r="AI890" s="20" t="b">
        <f t="shared" si="7"/>
        <v>0</v>
      </c>
      <c r="AJ890" s="20"/>
      <c r="AK890" s="20"/>
      <c r="AL890" s="20"/>
      <c r="AM890" s="20"/>
      <c r="AN890" s="20"/>
      <c r="AO890" s="20"/>
      <c r="AP890" s="20"/>
      <c r="AQ890" s="20"/>
      <c r="AR890" s="23"/>
      <c r="AS890" s="23"/>
      <c r="AT890" s="23"/>
      <c r="AU890" s="23"/>
      <c r="AV890" s="23"/>
    </row>
    <row r="891" ht="15.75" customHeight="1">
      <c r="A891" s="17" t="str">
        <f t="shared" si="1"/>
        <v>Laos-Asia2004</v>
      </c>
      <c r="B891" s="17" t="s">
        <v>160</v>
      </c>
      <c r="C891" s="18" t="s">
        <v>145</v>
      </c>
      <c r="D891" s="19" t="s">
        <v>83</v>
      </c>
      <c r="E891" s="17">
        <v>1.8262773766E10</v>
      </c>
      <c r="F891" s="18">
        <v>0.046</v>
      </c>
      <c r="G891" s="18">
        <v>19.0</v>
      </c>
      <c r="H891" s="18">
        <v>0.293</v>
      </c>
      <c r="I891" s="20" t="str">
        <f t="array" ref="I891:J891">IFNA(VLOOKUP(A891,ENERGY!$A$2:$F$2692,{5,6},0),0)</f>
        <v/>
      </c>
      <c r="J891" s="20">
        <v>1742.0</v>
      </c>
      <c r="K891" s="20">
        <f t="array" ref="K891:S891">VLOOKUP(A891,'HUMAN RESOURCES'!$A$2:$M$2692,{2,3,4,5,6,7,8,9,10},0)</f>
        <v>0.028</v>
      </c>
      <c r="L891" s="20">
        <v>0.073</v>
      </c>
      <c r="M891" s="20">
        <v>65.0</v>
      </c>
      <c r="N891" s="20">
        <v>63.0</v>
      </c>
      <c r="O891" s="20">
        <v>0.411</v>
      </c>
      <c r="P891" s="20">
        <v>0.552</v>
      </c>
      <c r="Q891" s="20">
        <v>0.037</v>
      </c>
      <c r="R891" s="20">
        <v>5699112.0</v>
      </c>
      <c r="S891" s="20">
        <v>0.262</v>
      </c>
      <c r="T891" s="20">
        <f t="array" ref="T891:U891">VLOOKUP(A891,TOURISM!$A$2:$F$2692,{3,6},0)</f>
        <v>122000000</v>
      </c>
      <c r="U891" s="20">
        <v>8000000.0</v>
      </c>
      <c r="V891" s="20" t="str">
        <f t="array" ref="V891:AA891">VLOOKUP(A891,BUSINESS!$A$2:$J$2692,{4,5,6,7,8,9},0)</f>
        <v/>
      </c>
      <c r="W891" s="20">
        <v>153.0</v>
      </c>
      <c r="X891" s="20"/>
      <c r="Y891" s="20"/>
      <c r="Z891" s="20">
        <v>0.004</v>
      </c>
      <c r="AA891" s="20">
        <v>0.036</v>
      </c>
      <c r="AB891" s="21">
        <f t="shared" si="226"/>
        <v>3204.494624</v>
      </c>
      <c r="AC891" s="20"/>
      <c r="AD891" s="20">
        <f t="shared" si="299"/>
        <v>0.000305661654</v>
      </c>
      <c r="AE891" s="20">
        <f t="shared" si="264"/>
        <v>1.403727458</v>
      </c>
      <c r="AF891" s="22" t="b">
        <f t="shared" si="4"/>
        <v>0</v>
      </c>
      <c r="AG891" s="20" t="b">
        <f t="shared" si="5"/>
        <v>0</v>
      </c>
      <c r="AH891" s="20" t="b">
        <f t="shared" si="6"/>
        <v>0</v>
      </c>
      <c r="AI891" s="20" t="b">
        <f t="shared" si="7"/>
        <v>0</v>
      </c>
      <c r="AJ891" s="20"/>
      <c r="AK891" s="20"/>
      <c r="AL891" s="20"/>
      <c r="AM891" s="20"/>
      <c r="AN891" s="20"/>
      <c r="AO891" s="20"/>
      <c r="AP891" s="20"/>
      <c r="AQ891" s="20"/>
      <c r="AR891" s="23"/>
      <c r="AS891" s="23"/>
      <c r="AT891" s="23"/>
      <c r="AU891" s="23"/>
      <c r="AV891" s="23"/>
    </row>
    <row r="892" ht="15.75" customHeight="1">
      <c r="A892" s="17" t="str">
        <f t="shared" si="1"/>
        <v>Laos-Asia2005</v>
      </c>
      <c r="B892" s="17" t="s">
        <v>160</v>
      </c>
      <c r="C892" s="18" t="s">
        <v>145</v>
      </c>
      <c r="D892" s="19" t="s">
        <v>84</v>
      </c>
      <c r="E892" s="17">
        <v>1.8291990619E10</v>
      </c>
      <c r="F892" s="18">
        <v>0.043</v>
      </c>
      <c r="G892" s="18">
        <v>20.0</v>
      </c>
      <c r="H892" s="18">
        <v>0.268</v>
      </c>
      <c r="I892" s="20" t="str">
        <f t="array" ref="I892:J892">IFNA(VLOOKUP(A892,ENERGY!$A$2:$F$2692,{5,6},0),0)</f>
        <v/>
      </c>
      <c r="J892" s="20">
        <v>902.0</v>
      </c>
      <c r="K892" s="20">
        <f t="array" ref="K892:S892">VLOOKUP(A892,'HUMAN RESOURCES'!$A$2:$M$2692,{2,3,4,5,6,7,8,9,10},0)</f>
        <v>0.028</v>
      </c>
      <c r="L892" s="20">
        <v>0.07</v>
      </c>
      <c r="M892" s="20">
        <v>66.0</v>
      </c>
      <c r="N892" s="20">
        <v>63.0</v>
      </c>
      <c r="O892" s="20">
        <v>0.404</v>
      </c>
      <c r="P892" s="20">
        <v>0.559</v>
      </c>
      <c r="Q892" s="20">
        <v>0.037</v>
      </c>
      <c r="R892" s="20">
        <v>5790646.0</v>
      </c>
      <c r="S892" s="20">
        <v>0.274</v>
      </c>
      <c r="T892" s="20">
        <f t="array" ref="T892:U892">VLOOKUP(A892,TOURISM!$A$2:$F$2692,{3,6},0)</f>
        <v>143000000</v>
      </c>
      <c r="U892" s="20">
        <v>1.0E7</v>
      </c>
      <c r="V892" s="20">
        <f t="array" ref="V892:AA892">VLOOKUP(A892,BUSINESS!$A$2:$J$2692,{4,5,6,7,8,9},0)</f>
        <v>0.352</v>
      </c>
      <c r="W892" s="20">
        <v>153.0</v>
      </c>
      <c r="X892" s="20"/>
      <c r="Y892" s="20">
        <v>672.0</v>
      </c>
      <c r="Z892" s="20">
        <v>0.009</v>
      </c>
      <c r="AA892" s="20">
        <v>0.114</v>
      </c>
      <c r="AB892" s="21">
        <f t="shared" si="226"/>
        <v>3158.886007</v>
      </c>
      <c r="AC892" s="20"/>
      <c r="AD892" s="20">
        <f t="shared" si="299"/>
        <v>0.0001557684583</v>
      </c>
      <c r="AE892" s="20">
        <f t="shared" si="264"/>
        <v>1.726923041</v>
      </c>
      <c r="AF892" s="22" t="b">
        <f t="shared" si="4"/>
        <v>0</v>
      </c>
      <c r="AG892" s="20" t="b">
        <f t="shared" si="5"/>
        <v>0</v>
      </c>
      <c r="AH892" s="20" t="b">
        <f t="shared" si="6"/>
        <v>0</v>
      </c>
      <c r="AI892" s="20" t="b">
        <f t="shared" si="7"/>
        <v>0</v>
      </c>
      <c r="AJ892" s="20"/>
      <c r="AK892" s="20"/>
      <c r="AL892" s="20"/>
      <c r="AM892" s="20"/>
      <c r="AN892" s="20"/>
      <c r="AO892" s="20"/>
      <c r="AP892" s="20"/>
      <c r="AQ892" s="20"/>
      <c r="AR892" s="23"/>
      <c r="AS892" s="23"/>
      <c r="AT892" s="23"/>
      <c r="AU892" s="23"/>
      <c r="AV892" s="23"/>
    </row>
    <row r="893" ht="15.75" customHeight="1">
      <c r="A893" s="17" t="str">
        <f t="shared" si="1"/>
        <v>Laos-Asia2006</v>
      </c>
      <c r="B893" s="17" t="s">
        <v>160</v>
      </c>
      <c r="C893" s="18" t="s">
        <v>145</v>
      </c>
      <c r="D893" s="19" t="s">
        <v>85</v>
      </c>
      <c r="E893" s="17">
        <v>1.8327386416E10</v>
      </c>
      <c r="F893" s="18">
        <v>0.043</v>
      </c>
      <c r="G893" s="18">
        <v>25.0</v>
      </c>
      <c r="H893" s="18">
        <v>0.3</v>
      </c>
      <c r="I893" s="20" t="str">
        <f t="array" ref="I893:J893">IFNA(VLOOKUP(A893,ENERGY!$A$2:$F$2692,{5,6},0),0)</f>
        <v/>
      </c>
      <c r="J893" s="20">
        <v>1423.0</v>
      </c>
      <c r="K893" s="20">
        <f t="array" ref="K893:S893">VLOOKUP(A893,'HUMAN RESOURCES'!$A$2:$M$2692,{2,3,4,5,6,7,8,9,10},0)</f>
        <v>0.029</v>
      </c>
      <c r="L893" s="20">
        <v>0.068</v>
      </c>
      <c r="M893" s="20">
        <v>66.0</v>
      </c>
      <c r="N893" s="20">
        <v>64.0</v>
      </c>
      <c r="O893" s="20">
        <v>0.396</v>
      </c>
      <c r="P893" s="20">
        <v>0.566</v>
      </c>
      <c r="Q893" s="20">
        <v>0.038</v>
      </c>
      <c r="R893" s="20">
        <v>5895930.0</v>
      </c>
      <c r="S893" s="20">
        <v>0.285</v>
      </c>
      <c r="T893" s="20">
        <f t="array" ref="T893:U893">VLOOKUP(A893,TOURISM!$A$2:$F$2692,{3,6},0)</f>
        <v>160000000</v>
      </c>
      <c r="U893" s="20">
        <v>1.5E7</v>
      </c>
      <c r="V893" s="20">
        <f t="array" ref="V893:AA893">VLOOKUP(A893,BUSINESS!$A$2:$J$2692,{4,5,6,7,8,9},0)</f>
        <v>0.352</v>
      </c>
      <c r="W893" s="20">
        <v>123.0</v>
      </c>
      <c r="X893" s="20"/>
      <c r="Y893" s="20">
        <v>672.0</v>
      </c>
      <c r="Z893" s="20">
        <v>0.012</v>
      </c>
      <c r="AA893" s="20">
        <v>0.171</v>
      </c>
      <c r="AB893" s="21">
        <f t="shared" si="226"/>
        <v>3108.481006</v>
      </c>
      <c r="AC893" s="20"/>
      <c r="AD893" s="20">
        <f t="shared" si="299"/>
        <v>0.0002413529333</v>
      </c>
      <c r="AE893" s="20">
        <f t="shared" si="264"/>
        <v>2.544127898</v>
      </c>
      <c r="AF893" s="22" t="b">
        <f t="shared" si="4"/>
        <v>0</v>
      </c>
      <c r="AG893" s="20" t="b">
        <f t="shared" si="5"/>
        <v>0</v>
      </c>
      <c r="AH893" s="20" t="b">
        <f t="shared" si="6"/>
        <v>0</v>
      </c>
      <c r="AI893" s="20" t="b">
        <f t="shared" si="7"/>
        <v>0</v>
      </c>
      <c r="AJ893" s="20"/>
      <c r="AK893" s="20"/>
      <c r="AL893" s="20"/>
      <c r="AM893" s="20"/>
      <c r="AN893" s="20"/>
      <c r="AO893" s="20"/>
      <c r="AP893" s="20"/>
      <c r="AQ893" s="20"/>
      <c r="AR893" s="23"/>
      <c r="AS893" s="23"/>
      <c r="AT893" s="23"/>
      <c r="AU893" s="23"/>
      <c r="AV893" s="23"/>
    </row>
    <row r="894" ht="15.75" customHeight="1">
      <c r="A894" s="17" t="str">
        <f t="shared" si="1"/>
        <v>Laos-Asia2007</v>
      </c>
      <c r="B894" s="17" t="s">
        <v>160</v>
      </c>
      <c r="C894" s="18" t="s">
        <v>145</v>
      </c>
      <c r="D894" s="19" t="s">
        <v>86</v>
      </c>
      <c r="E894" s="17">
        <v>1.843576591E10</v>
      </c>
      <c r="F894" s="18">
        <v>0.042</v>
      </c>
      <c r="G894" s="18">
        <v>29.0</v>
      </c>
      <c r="H894" s="18">
        <v>0.285</v>
      </c>
      <c r="I894" s="20" t="str">
        <f t="array" ref="I894:J894">IFNA(VLOOKUP(A894,ENERGY!$A$2:$F$2692,{5,6},0),0)</f>
        <v/>
      </c>
      <c r="J894" s="20">
        <v>1668.0</v>
      </c>
      <c r="K894" s="20">
        <f t="array" ref="K894:S894">VLOOKUP(A894,'HUMAN RESOURCES'!$A$2:$M$2692,{2,3,4,5,6,7,8,9,10},0)</f>
        <v>0.029</v>
      </c>
      <c r="L894" s="20">
        <v>0.065</v>
      </c>
      <c r="M894" s="20">
        <v>67.0</v>
      </c>
      <c r="N894" s="20">
        <v>64.0</v>
      </c>
      <c r="O894" s="20">
        <v>0.389</v>
      </c>
      <c r="P894" s="20">
        <v>0.574</v>
      </c>
      <c r="Q894" s="20">
        <v>0.037</v>
      </c>
      <c r="R894" s="20">
        <v>6013278.0</v>
      </c>
      <c r="S894" s="20">
        <v>0.297</v>
      </c>
      <c r="T894" s="20">
        <f t="array" ref="T894:U894">VLOOKUP(A894,TOURISM!$A$2:$F$2692,{3,6},0)</f>
        <v>190000000</v>
      </c>
      <c r="U894" s="20">
        <v>1.4E7</v>
      </c>
      <c r="V894" s="20">
        <f t="array" ref="V894:AA894">VLOOKUP(A894,BUSINESS!$A$2:$J$2692,{4,5,6,7,8,9},0)</f>
        <v>0.352</v>
      </c>
      <c r="W894" s="20">
        <v>93.0</v>
      </c>
      <c r="X894" s="20"/>
      <c r="Y894" s="20">
        <v>672.0</v>
      </c>
      <c r="Z894" s="20">
        <v>0.016</v>
      </c>
      <c r="AA894" s="20">
        <v>0.246</v>
      </c>
      <c r="AB894" s="21">
        <f t="shared" si="226"/>
        <v>3065.842941</v>
      </c>
      <c r="AC894" s="20"/>
      <c r="AD894" s="20">
        <f t="shared" si="299"/>
        <v>0.0002773861445</v>
      </c>
      <c r="AE894" s="20">
        <f t="shared" si="264"/>
        <v>2.328181069</v>
      </c>
      <c r="AF894" s="22" t="b">
        <f t="shared" si="4"/>
        <v>0</v>
      </c>
      <c r="AG894" s="20" t="b">
        <f t="shared" si="5"/>
        <v>0</v>
      </c>
      <c r="AH894" s="20" t="b">
        <f t="shared" si="6"/>
        <v>0</v>
      </c>
      <c r="AI894" s="20" t="b">
        <f t="shared" si="7"/>
        <v>0</v>
      </c>
      <c r="AJ894" s="20"/>
      <c r="AK894" s="20"/>
      <c r="AL894" s="20"/>
      <c r="AM894" s="20"/>
      <c r="AN894" s="20"/>
      <c r="AO894" s="20"/>
      <c r="AP894" s="20"/>
      <c r="AQ894" s="20"/>
      <c r="AR894" s="23"/>
      <c r="AS894" s="23"/>
      <c r="AT894" s="23"/>
      <c r="AU894" s="23"/>
      <c r="AV894" s="23"/>
    </row>
    <row r="895" ht="15.75" customHeight="1">
      <c r="A895" s="17" t="str">
        <f t="shared" si="1"/>
        <v>Laos-Asia2008</v>
      </c>
      <c r="B895" s="17" t="s">
        <v>160</v>
      </c>
      <c r="C895" s="18" t="s">
        <v>145</v>
      </c>
      <c r="D895" s="19" t="s">
        <v>87</v>
      </c>
      <c r="E895" s="17">
        <v>1.8460905284E10</v>
      </c>
      <c r="F895" s="18">
        <v>0.041</v>
      </c>
      <c r="G895" s="18">
        <v>36.0</v>
      </c>
      <c r="H895" s="18">
        <v>0.24</v>
      </c>
      <c r="I895" s="20" t="str">
        <f t="array" ref="I895:J895">IFNA(VLOOKUP(A895,ENERGY!$A$2:$F$2692,{5,6},0),0)</f>
        <v/>
      </c>
      <c r="J895" s="20">
        <v>1434.0</v>
      </c>
      <c r="K895" s="20">
        <f t="array" ref="K895:S895">VLOOKUP(A895,'HUMAN RESOURCES'!$A$2:$M$2692,{2,3,4,5,6,7,8,9,10},0)</f>
        <v>0.029</v>
      </c>
      <c r="L895" s="20">
        <v>0.063</v>
      </c>
      <c r="M895" s="20">
        <v>67.0</v>
      </c>
      <c r="N895" s="20">
        <v>65.0</v>
      </c>
      <c r="O895" s="20">
        <v>0.381</v>
      </c>
      <c r="P895" s="20">
        <v>0.581</v>
      </c>
      <c r="Q895" s="20">
        <v>0.037</v>
      </c>
      <c r="R895" s="20">
        <v>6139127.0</v>
      </c>
      <c r="S895" s="20">
        <v>0.308</v>
      </c>
      <c r="T895" s="20">
        <f t="array" ref="T895:U895">VLOOKUP(A895,TOURISM!$A$2:$F$2692,{3,6},0)</f>
        <v>280000000</v>
      </c>
      <c r="U895" s="20">
        <v>5.1E7</v>
      </c>
      <c r="V895" s="20">
        <f t="array" ref="V895:AA895">VLOOKUP(A895,BUSINESS!$A$2:$J$2692,{4,5,6,7,8,9},0)</f>
        <v>0.334</v>
      </c>
      <c r="W895" s="20">
        <v>93.0</v>
      </c>
      <c r="X895" s="20"/>
      <c r="Y895" s="20">
        <v>560.0</v>
      </c>
      <c r="Z895" s="20">
        <v>0.036</v>
      </c>
      <c r="AA895" s="20">
        <v>0.329</v>
      </c>
      <c r="AB895" s="21">
        <f t="shared" si="226"/>
        <v>3007.089654</v>
      </c>
      <c r="AC895" s="20"/>
      <c r="AD895" s="20">
        <f t="shared" si="299"/>
        <v>0.0002335837001</v>
      </c>
      <c r="AE895" s="20">
        <f t="shared" si="264"/>
        <v>8.307370087</v>
      </c>
      <c r="AF895" s="22" t="b">
        <f t="shared" si="4"/>
        <v>0</v>
      </c>
      <c r="AG895" s="20" t="b">
        <f t="shared" si="5"/>
        <v>0</v>
      </c>
      <c r="AH895" s="20" t="b">
        <f t="shared" si="6"/>
        <v>0</v>
      </c>
      <c r="AI895" s="20" t="b">
        <f t="shared" si="7"/>
        <v>0</v>
      </c>
      <c r="AJ895" s="20"/>
      <c r="AK895" s="20"/>
      <c r="AL895" s="20"/>
      <c r="AM895" s="20"/>
      <c r="AN895" s="20"/>
      <c r="AO895" s="20"/>
      <c r="AP895" s="20"/>
      <c r="AQ895" s="20"/>
      <c r="AR895" s="23"/>
      <c r="AS895" s="23"/>
      <c r="AT895" s="23"/>
      <c r="AU895" s="23"/>
      <c r="AV895" s="23"/>
    </row>
    <row r="896" ht="15.75" customHeight="1">
      <c r="A896" s="17" t="str">
        <f t="shared" si="1"/>
        <v>Laos-Asia2009</v>
      </c>
      <c r="B896" s="17" t="s">
        <v>160</v>
      </c>
      <c r="C896" s="18" t="s">
        <v>145</v>
      </c>
      <c r="D896" s="19" t="s">
        <v>88</v>
      </c>
      <c r="E896" s="17">
        <v>1.8504128632E10</v>
      </c>
      <c r="F896" s="18">
        <v>0.036</v>
      </c>
      <c r="G896" s="18">
        <v>34.0</v>
      </c>
      <c r="H896" s="18">
        <v>0.248</v>
      </c>
      <c r="I896" s="20">
        <f t="array" ref="I896:J896">IFNA(VLOOKUP(A896,ENERGY!$A$2:$F$2692,{5,6},0),0)</f>
        <v>0</v>
      </c>
      <c r="J896" s="20">
        <v>0.0</v>
      </c>
      <c r="K896" s="20">
        <f t="array" ref="K896:S896">VLOOKUP(A896,'HUMAN RESOURCES'!$A$2:$M$2692,{2,3,4,5,6,7,8,9,10},0)</f>
        <v>0.029</v>
      </c>
      <c r="L896" s="20">
        <v>0.061</v>
      </c>
      <c r="M896" s="20">
        <v>68.0</v>
      </c>
      <c r="N896" s="20">
        <v>65.0</v>
      </c>
      <c r="O896" s="20">
        <v>0.374</v>
      </c>
      <c r="P896" s="20">
        <v>0.588</v>
      </c>
      <c r="Q896" s="20">
        <v>0.037</v>
      </c>
      <c r="R896" s="20">
        <v>6267968.0</v>
      </c>
      <c r="S896" s="20">
        <v>0.32</v>
      </c>
      <c r="T896" s="20">
        <f t="array" ref="T896:U896">VLOOKUP(A896,TOURISM!$A$2:$F$2692,{3,6},0)</f>
        <v>271000000</v>
      </c>
      <c r="U896" s="20">
        <v>9.1E7</v>
      </c>
      <c r="V896" s="20">
        <f t="array" ref="V896:AA896">VLOOKUP(A896,BUSINESS!$A$2:$J$2692,{4,5,6,7,8,9},0)</f>
        <v>0.323</v>
      </c>
      <c r="W896" s="20">
        <v>93.0</v>
      </c>
      <c r="X896" s="20"/>
      <c r="Y896" s="20">
        <v>362.0</v>
      </c>
      <c r="Z896" s="20">
        <v>0.06</v>
      </c>
      <c r="AA896" s="20">
        <v>0.516</v>
      </c>
      <c r="AB896" s="21">
        <f t="shared" si="226"/>
        <v>2952.173437</v>
      </c>
      <c r="AC896" s="20"/>
      <c r="AD896" s="20"/>
      <c r="AE896" s="20">
        <f t="shared" si="264"/>
        <v>14.51826174</v>
      </c>
      <c r="AF896" s="22" t="b">
        <f t="shared" si="4"/>
        <v>0</v>
      </c>
      <c r="AG896" s="20" t="b">
        <f t="shared" si="5"/>
        <v>0</v>
      </c>
      <c r="AH896" s="20" t="b">
        <f t="shared" si="6"/>
        <v>0</v>
      </c>
      <c r="AI896" s="20" t="b">
        <f t="shared" si="7"/>
        <v>0</v>
      </c>
      <c r="AJ896" s="20"/>
      <c r="AK896" s="20"/>
      <c r="AL896" s="20"/>
      <c r="AM896" s="20"/>
      <c r="AN896" s="20"/>
      <c r="AO896" s="20"/>
      <c r="AP896" s="20"/>
      <c r="AQ896" s="20"/>
      <c r="AR896" s="23"/>
      <c r="AS896" s="23"/>
      <c r="AT896" s="23"/>
      <c r="AU896" s="23"/>
      <c r="AV896" s="23"/>
    </row>
    <row r="897" ht="15.75" customHeight="1">
      <c r="A897" s="17" t="str">
        <f t="shared" si="1"/>
        <v>Laos-Asia2010</v>
      </c>
      <c r="B897" s="17" t="s">
        <v>160</v>
      </c>
      <c r="C897" s="18" t="s">
        <v>145</v>
      </c>
      <c r="D897" s="19" t="s">
        <v>89</v>
      </c>
      <c r="E897" s="17">
        <v>1.8505250857E10</v>
      </c>
      <c r="F897" s="18">
        <v>0.026</v>
      </c>
      <c r="G897" s="18">
        <v>29.0</v>
      </c>
      <c r="H897" s="18">
        <v>0.226</v>
      </c>
      <c r="I897" s="20" t="str">
        <f t="array" ref="I897:J897">IFNA(VLOOKUP(A897,ENERGY!$A$2:$F$2692,{5,6},0),0)</f>
        <v/>
      </c>
      <c r="J897" s="20">
        <v>1129.0</v>
      </c>
      <c r="K897" s="20">
        <f t="array" ref="K897:S897">VLOOKUP(A897,'HUMAN RESOURCES'!$A$2:$M$2692,{2,3,4,5,6,7,8,9,10},0)</f>
        <v>0.028</v>
      </c>
      <c r="L897" s="20">
        <v>0.059</v>
      </c>
      <c r="M897" s="20">
        <v>68.0</v>
      </c>
      <c r="N897" s="20">
        <v>66.0</v>
      </c>
      <c r="O897" s="20">
        <v>0.368</v>
      </c>
      <c r="P897" s="20">
        <v>0.595</v>
      </c>
      <c r="Q897" s="20">
        <v>0.037</v>
      </c>
      <c r="R897" s="20">
        <v>6395713.0</v>
      </c>
      <c r="S897" s="20">
        <v>0.331</v>
      </c>
      <c r="T897" s="20">
        <f t="array" ref="T897:U897">VLOOKUP(A897,TOURISM!$A$2:$F$2692,{3,6},0)</f>
        <v>385000000</v>
      </c>
      <c r="U897" s="20">
        <v>2.15E8</v>
      </c>
      <c r="V897" s="20">
        <f t="array" ref="V897:AA897">VLOOKUP(A897,BUSINESS!$A$2:$J$2692,{4,5,6,7,8,9},0)</f>
        <v>0.323</v>
      </c>
      <c r="W897" s="20">
        <v>93.0</v>
      </c>
      <c r="X897" s="20"/>
      <c r="Y897" s="20">
        <v>362.0</v>
      </c>
      <c r="Z897" s="20">
        <v>0.07</v>
      </c>
      <c r="AA897" s="20">
        <v>0.626</v>
      </c>
      <c r="AB897" s="21">
        <f t="shared" si="226"/>
        <v>2893.383561</v>
      </c>
      <c r="AC897" s="20"/>
      <c r="AD897" s="20">
        <f t="shared" ref="AD897:AD899" si="300">J897/R897</f>
        <v>0.0001765244938</v>
      </c>
      <c r="AE897" s="20">
        <f t="shared" si="264"/>
        <v>33.61626765</v>
      </c>
      <c r="AF897" s="22" t="b">
        <f t="shared" si="4"/>
        <v>0</v>
      </c>
      <c r="AG897" s="20" t="b">
        <f t="shared" si="5"/>
        <v>0</v>
      </c>
      <c r="AH897" s="20" t="b">
        <f t="shared" si="6"/>
        <v>0</v>
      </c>
      <c r="AI897" s="20" t="b">
        <f t="shared" si="7"/>
        <v>0</v>
      </c>
      <c r="AJ897" s="20"/>
      <c r="AK897" s="20"/>
      <c r="AL897" s="20"/>
      <c r="AM897" s="20"/>
      <c r="AN897" s="20"/>
      <c r="AO897" s="20"/>
      <c r="AP897" s="20"/>
      <c r="AQ897" s="20"/>
      <c r="AR897" s="23"/>
      <c r="AS897" s="23"/>
      <c r="AT897" s="23"/>
      <c r="AU897" s="23"/>
      <c r="AV897" s="23"/>
    </row>
    <row r="898" ht="15.75" customHeight="1">
      <c r="A898" s="17" t="str">
        <f t="shared" si="1"/>
        <v>Laos-Asia2011</v>
      </c>
      <c r="B898" s="17" t="s">
        <v>160</v>
      </c>
      <c r="C898" s="18" t="s">
        <v>145</v>
      </c>
      <c r="D898" s="19" t="s">
        <v>90</v>
      </c>
      <c r="E898" s="17">
        <v>1.8543289395E10</v>
      </c>
      <c r="F898" s="18">
        <v>0.028</v>
      </c>
      <c r="G898" s="18">
        <v>35.0</v>
      </c>
      <c r="H898" s="18"/>
      <c r="I898" s="20" t="str">
        <f t="array" ref="I898:J898">IFNA(VLOOKUP(A898,ENERGY!$A$2:$F$2692,{5,6},0),0)</f>
        <v/>
      </c>
      <c r="J898" s="20">
        <v>1580.0</v>
      </c>
      <c r="K898" s="20">
        <f t="array" ref="K898:S898">VLOOKUP(A898,'HUMAN RESOURCES'!$A$2:$M$2692,{2,3,4,5,6,7,8,9,10},0)</f>
        <v>0.028</v>
      </c>
      <c r="L898" s="20">
        <v>0.057</v>
      </c>
      <c r="M898" s="20">
        <v>69.0</v>
      </c>
      <c r="N898" s="20">
        <v>66.0</v>
      </c>
      <c r="O898" s="20">
        <v>0.362</v>
      </c>
      <c r="P898" s="20">
        <v>0.601</v>
      </c>
      <c r="Q898" s="20">
        <v>0.037</v>
      </c>
      <c r="R898" s="20">
        <v>6521314.0</v>
      </c>
      <c r="S898" s="20">
        <v>0.343</v>
      </c>
      <c r="T898" s="20">
        <f t="array" ref="T898:U898">VLOOKUP(A898,TOURISM!$A$2:$F$2692,{3,6},0)</f>
        <v>413000000</v>
      </c>
      <c r="U898" s="20">
        <v>2.48E8</v>
      </c>
      <c r="V898" s="20">
        <f t="array" ref="V898:AA898">VLOOKUP(A898,BUSINESS!$A$2:$J$2692,{4,5,6,7,8,9},0)</f>
        <v>0.319</v>
      </c>
      <c r="W898" s="20">
        <v>93.0</v>
      </c>
      <c r="X898" s="20"/>
      <c r="Y898" s="20">
        <v>362.0</v>
      </c>
      <c r="Z898" s="20">
        <v>0.09</v>
      </c>
      <c r="AA898" s="20">
        <v>0.84</v>
      </c>
      <c r="AB898" s="21">
        <f t="shared" si="226"/>
        <v>2843.489732</v>
      </c>
      <c r="AC898" s="20"/>
      <c r="AD898" s="20">
        <f t="shared" si="300"/>
        <v>0.0002422824603</v>
      </c>
      <c r="AE898" s="20">
        <f t="shared" si="264"/>
        <v>38.02914566</v>
      </c>
      <c r="AF898" s="22" t="b">
        <f t="shared" si="4"/>
        <v>0</v>
      </c>
      <c r="AG898" s="20" t="b">
        <f t="shared" si="5"/>
        <v>0</v>
      </c>
      <c r="AH898" s="20" t="b">
        <f t="shared" si="6"/>
        <v>0</v>
      </c>
      <c r="AI898" s="20" t="b">
        <f t="shared" si="7"/>
        <v>0</v>
      </c>
      <c r="AJ898" s="20"/>
      <c r="AK898" s="20"/>
      <c r="AL898" s="20"/>
      <c r="AM898" s="20"/>
      <c r="AN898" s="20"/>
      <c r="AO898" s="20"/>
      <c r="AP898" s="20"/>
      <c r="AQ898" s="20"/>
      <c r="AR898" s="23"/>
      <c r="AS898" s="23"/>
      <c r="AT898" s="23"/>
      <c r="AU898" s="23"/>
      <c r="AV898" s="23"/>
    </row>
    <row r="899" ht="15.75" customHeight="1">
      <c r="A899" s="17" t="str">
        <f t="shared" si="1"/>
        <v>Laos-Asia2012</v>
      </c>
      <c r="B899" s="17" t="s">
        <v>160</v>
      </c>
      <c r="C899" s="18" t="s">
        <v>145</v>
      </c>
      <c r="D899" s="19" t="s">
        <v>91</v>
      </c>
      <c r="E899" s="17">
        <v>1.85507E10</v>
      </c>
      <c r="F899" s="18">
        <v>0.029</v>
      </c>
      <c r="G899" s="18">
        <v>40.0</v>
      </c>
      <c r="H899" s="18"/>
      <c r="I899" s="20" t="str">
        <f t="array" ref="I899:J899">IFNA(VLOOKUP(A899,ENERGY!$A$2:$F$2692,{5,6},0),0)</f>
        <v/>
      </c>
      <c r="J899" s="20">
        <v>1177.0</v>
      </c>
      <c r="K899" s="20">
        <f t="array" ref="K899:S899">VLOOKUP(A899,'HUMAN RESOURCES'!$A$2:$M$2692,{2,3,4,5,6,7,8,9,10},0)</f>
        <v>0.027</v>
      </c>
      <c r="L899" s="20">
        <v>0.055</v>
      </c>
      <c r="M899" s="20">
        <v>69.0</v>
      </c>
      <c r="N899" s="20">
        <v>66.0</v>
      </c>
      <c r="O899" s="20">
        <v>0.356</v>
      </c>
      <c r="P899" s="20">
        <v>0.606</v>
      </c>
      <c r="Q899" s="20">
        <v>0.038</v>
      </c>
      <c r="R899" s="20">
        <v>6645827.0</v>
      </c>
      <c r="S899" s="20">
        <v>0.354</v>
      </c>
      <c r="T899" s="20">
        <f t="array" ref="T899:U899">VLOOKUP(A899,TOURISM!$A$2:$F$2692,{3,6},0)</f>
        <v>461000000</v>
      </c>
      <c r="U899" s="20">
        <v>2.41E8</v>
      </c>
      <c r="V899" s="20">
        <f t="array" ref="V899:AA899">VLOOKUP(A899,BUSINESS!$A$2:$J$2692,{4,5,6,7,8,9},0)</f>
        <v>0.319</v>
      </c>
      <c r="W899" s="20">
        <v>92.0</v>
      </c>
      <c r="X899" s="20">
        <v>163.0</v>
      </c>
      <c r="Y899" s="20">
        <v>362.0</v>
      </c>
      <c r="Z899" s="20">
        <v>0.107</v>
      </c>
      <c r="AA899" s="20">
        <v>0.647</v>
      </c>
      <c r="AB899" s="21">
        <f t="shared" si="226"/>
        <v>2791.33056</v>
      </c>
      <c r="AC899" s="20"/>
      <c r="AD899" s="20">
        <f t="shared" si="300"/>
        <v>0.0001771036171</v>
      </c>
      <c r="AE899" s="20">
        <f t="shared" si="264"/>
        <v>36.26335744</v>
      </c>
      <c r="AF899" s="22" t="b">
        <f t="shared" si="4"/>
        <v>0</v>
      </c>
      <c r="AG899" s="20" t="b">
        <f t="shared" si="5"/>
        <v>0</v>
      </c>
      <c r="AH899" s="20" t="b">
        <f t="shared" si="6"/>
        <v>0</v>
      </c>
      <c r="AI899" s="20" t="b">
        <f t="shared" si="7"/>
        <v>0</v>
      </c>
      <c r="AJ899" s="20"/>
      <c r="AK899" s="20"/>
      <c r="AL899" s="20"/>
      <c r="AM899" s="20"/>
      <c r="AN899" s="20"/>
      <c r="AO899" s="20"/>
      <c r="AP899" s="20"/>
      <c r="AQ899" s="20"/>
      <c r="AR899" s="23"/>
      <c r="AS899" s="23"/>
      <c r="AT899" s="23"/>
      <c r="AU899" s="23"/>
      <c r="AV899" s="23"/>
    </row>
    <row r="900" ht="15.75" customHeight="1">
      <c r="A900" s="17" t="str">
        <f t="shared" si="1"/>
        <v>Macao SAR-Asia2000</v>
      </c>
      <c r="B900" s="17" t="s">
        <v>161</v>
      </c>
      <c r="C900" s="18" t="s">
        <v>145</v>
      </c>
      <c r="D900" s="19" t="s">
        <v>76</v>
      </c>
      <c r="E900" s="17">
        <v>2.3141757278E10</v>
      </c>
      <c r="F900" s="18"/>
      <c r="G900" s="18"/>
      <c r="H900" s="18">
        <v>0.099</v>
      </c>
      <c r="I900" s="20" t="str">
        <f t="array" ref="I900:J900">IFNA(VLOOKUP(A900,ENERGY!$A$2:$F$2692,{5,6},0),0)</f>
        <v/>
      </c>
      <c r="J900" s="20"/>
      <c r="K900" s="20">
        <f t="array" ref="K900:S900">VLOOKUP(A900,'HUMAN RESOURCES'!$A$2:$M$2692,{2,3,4,5,6,7,8,9,10},0)</f>
        <v>0.009</v>
      </c>
      <c r="L900" s="20"/>
      <c r="M900" s="20">
        <v>80.0</v>
      </c>
      <c r="N900" s="20">
        <v>75.0</v>
      </c>
      <c r="O900" s="20">
        <v>0.228</v>
      </c>
      <c r="P900" s="20">
        <v>0.698</v>
      </c>
      <c r="Q900" s="20">
        <v>0.074</v>
      </c>
      <c r="R900" s="20">
        <v>431907.0</v>
      </c>
      <c r="S900" s="20">
        <v>1.0</v>
      </c>
      <c r="T900" s="20">
        <f t="array" ref="T900:U900">VLOOKUP(A900,TOURISM!$A$2:$F$2692,{3,6},0)</f>
        <v>3205000000</v>
      </c>
      <c r="U900" s="20"/>
      <c r="V900" s="20" t="str">
        <f t="array" ref="V900:AA900">VLOOKUP(A900,BUSINESS!$A$2:$J$2692,{4,5,6,7,8,9},0)</f>
        <v/>
      </c>
      <c r="W900" s="20"/>
      <c r="X900" s="20"/>
      <c r="Y900" s="20"/>
      <c r="Z900" s="20">
        <v>0.136</v>
      </c>
      <c r="AA900" s="20">
        <v>0.327</v>
      </c>
      <c r="AB900" s="21">
        <f t="shared" si="226"/>
        <v>53580.41726</v>
      </c>
      <c r="AC900" s="20"/>
      <c r="AD900" s="20"/>
      <c r="AE900" s="20"/>
      <c r="AF900" s="22" t="b">
        <f t="shared" si="4"/>
        <v>0</v>
      </c>
      <c r="AG900" s="20" t="b">
        <f t="shared" si="5"/>
        <v>0</v>
      </c>
      <c r="AH900" s="20" t="b">
        <f t="shared" si="6"/>
        <v>0</v>
      </c>
      <c r="AI900" s="20" t="b">
        <f t="shared" si="7"/>
        <v>0</v>
      </c>
      <c r="AJ900" s="20"/>
      <c r="AK900" s="20"/>
      <c r="AL900" s="20"/>
      <c r="AM900" s="20"/>
      <c r="AN900" s="20"/>
      <c r="AO900" s="20"/>
      <c r="AP900" s="20"/>
      <c r="AQ900" s="20"/>
      <c r="AR900" s="23"/>
      <c r="AS900" s="23"/>
      <c r="AT900" s="23"/>
      <c r="AU900" s="23"/>
      <c r="AV900" s="23"/>
    </row>
    <row r="901" ht="15.75" customHeight="1">
      <c r="A901" s="17" t="str">
        <f t="shared" si="1"/>
        <v>Macao SAR-Asia2001</v>
      </c>
      <c r="B901" s="17" t="s">
        <v>161</v>
      </c>
      <c r="C901" s="18" t="s">
        <v>145</v>
      </c>
      <c r="D901" s="19" t="s">
        <v>77</v>
      </c>
      <c r="E901" s="17">
        <v>2.3410536914E10</v>
      </c>
      <c r="F901" s="18"/>
      <c r="G901" s="18"/>
      <c r="H901" s="18">
        <v>0.08</v>
      </c>
      <c r="I901" s="20" t="str">
        <f t="array" ref="I901:J901">IFNA(VLOOKUP(A901,ENERGY!$A$2:$F$2692,{5,6},0),0)</f>
        <v/>
      </c>
      <c r="J901" s="20"/>
      <c r="K901" s="20">
        <f t="array" ref="K901:S901">VLOOKUP(A901,'HUMAN RESOURCES'!$A$2:$M$2692,{2,3,4,5,6,7,8,9,10},0)</f>
        <v>0.008</v>
      </c>
      <c r="L901" s="20"/>
      <c r="M901" s="20">
        <v>80.0</v>
      </c>
      <c r="N901" s="20">
        <v>76.0</v>
      </c>
      <c r="O901" s="20">
        <v>0.219</v>
      </c>
      <c r="P901" s="20">
        <v>0.708</v>
      </c>
      <c r="Q901" s="20">
        <v>0.074</v>
      </c>
      <c r="R901" s="20">
        <v>438080.0</v>
      </c>
      <c r="S901" s="20">
        <v>1.0</v>
      </c>
      <c r="T901" s="20">
        <f t="array" ref="T901:U901">VLOOKUP(A901,TOURISM!$A$2:$F$2692,{3,6},0)</f>
        <v>3745000000</v>
      </c>
      <c r="U901" s="20"/>
      <c r="V901" s="20" t="str">
        <f t="array" ref="V901:AA901">VLOOKUP(A901,BUSINESS!$A$2:$J$2692,{4,5,6,7,8,9},0)</f>
        <v/>
      </c>
      <c r="W901" s="20"/>
      <c r="X901" s="20"/>
      <c r="Y901" s="20"/>
      <c r="Z901" s="20">
        <v>0.225</v>
      </c>
      <c r="AA901" s="20">
        <v>0.444</v>
      </c>
      <c r="AB901" s="21">
        <f t="shared" si="226"/>
        <v>53438.95388</v>
      </c>
      <c r="AC901" s="20"/>
      <c r="AD901" s="20"/>
      <c r="AE901" s="20"/>
      <c r="AF901" s="22" t="b">
        <f t="shared" si="4"/>
        <v>0</v>
      </c>
      <c r="AG901" s="20" t="b">
        <f t="shared" si="5"/>
        <v>0</v>
      </c>
      <c r="AH901" s="20" t="b">
        <f t="shared" si="6"/>
        <v>0</v>
      </c>
      <c r="AI901" s="20" t="b">
        <f t="shared" si="7"/>
        <v>0</v>
      </c>
      <c r="AJ901" s="20"/>
      <c r="AK901" s="20"/>
      <c r="AL901" s="20"/>
      <c r="AM901" s="20"/>
      <c r="AN901" s="20"/>
      <c r="AO901" s="20"/>
      <c r="AP901" s="20"/>
      <c r="AQ901" s="20"/>
      <c r="AR901" s="23"/>
      <c r="AS901" s="23"/>
      <c r="AT901" s="23"/>
      <c r="AU901" s="23"/>
      <c r="AV901" s="23"/>
    </row>
    <row r="902" ht="15.75" customHeight="1">
      <c r="A902" s="17" t="str">
        <f t="shared" si="1"/>
        <v>Macao SAR-Asia2002</v>
      </c>
      <c r="B902" s="17" t="s">
        <v>161</v>
      </c>
      <c r="C902" s="18" t="s">
        <v>145</v>
      </c>
      <c r="D902" s="19" t="s">
        <v>79</v>
      </c>
      <c r="E902" s="17">
        <v>2.3414253328E10</v>
      </c>
      <c r="F902" s="18"/>
      <c r="G902" s="18"/>
      <c r="H902" s="18">
        <v>0.061</v>
      </c>
      <c r="I902" s="20" t="str">
        <f t="array" ref="I902:J902">IFNA(VLOOKUP(A902,ENERGY!$A$2:$F$2692,{5,6},0),0)</f>
        <v/>
      </c>
      <c r="J902" s="20">
        <v>1030.0</v>
      </c>
      <c r="K902" s="20">
        <f t="array" ref="K902:S902">VLOOKUP(A902,'HUMAN RESOURCES'!$A$2:$M$2692,{2,3,4,5,6,7,8,9,10},0)</f>
        <v>0.008</v>
      </c>
      <c r="L902" s="20"/>
      <c r="M902" s="20">
        <v>80.0</v>
      </c>
      <c r="N902" s="20">
        <v>76.0</v>
      </c>
      <c r="O902" s="20">
        <v>0.208</v>
      </c>
      <c r="P902" s="20">
        <v>0.718</v>
      </c>
      <c r="Q902" s="20">
        <v>0.074</v>
      </c>
      <c r="R902" s="20">
        <v>444150.0</v>
      </c>
      <c r="S902" s="20">
        <v>1.0</v>
      </c>
      <c r="T902" s="20">
        <f t="array" ref="T902:U902">VLOOKUP(A902,TOURISM!$A$2:$F$2692,{3,6},0)</f>
        <v>4428000000</v>
      </c>
      <c r="U902" s="20">
        <v>5.12E8</v>
      </c>
      <c r="V902" s="20" t="str">
        <f t="array" ref="V902:AA902">VLOOKUP(A902,BUSINESS!$A$2:$J$2692,{4,5,6,7,8,9},0)</f>
        <v/>
      </c>
      <c r="W902" s="20"/>
      <c r="X902" s="20"/>
      <c r="Y902" s="20"/>
      <c r="Z902" s="20">
        <v>0.252</v>
      </c>
      <c r="AA902" s="20">
        <v>0.622</v>
      </c>
      <c r="AB902" s="21">
        <f t="shared" si="226"/>
        <v>52716.995</v>
      </c>
      <c r="AC902" s="20"/>
      <c r="AD902" s="20">
        <f t="shared" ref="AD902:AD904" si="301">J902/R902</f>
        <v>0.002319036362</v>
      </c>
      <c r="AE902" s="20">
        <f t="shared" ref="AE902:AE963" si="302">U902/R902</f>
        <v>1152.763706</v>
      </c>
      <c r="AF902" s="22" t="b">
        <f t="shared" si="4"/>
        <v>0</v>
      </c>
      <c r="AG902" s="20" t="b">
        <f t="shared" si="5"/>
        <v>0</v>
      </c>
      <c r="AH902" s="20" t="b">
        <f t="shared" si="6"/>
        <v>0</v>
      </c>
      <c r="AI902" s="20" t="b">
        <f t="shared" si="7"/>
        <v>1</v>
      </c>
      <c r="AJ902" s="20"/>
      <c r="AK902" s="20"/>
      <c r="AL902" s="20"/>
      <c r="AM902" s="20"/>
      <c r="AN902" s="20"/>
      <c r="AO902" s="20"/>
      <c r="AP902" s="20"/>
      <c r="AQ902" s="20"/>
      <c r="AR902" s="23"/>
      <c r="AS902" s="23"/>
      <c r="AT902" s="23"/>
      <c r="AU902" s="23"/>
      <c r="AV902" s="23"/>
    </row>
    <row r="903" ht="15.75" customHeight="1">
      <c r="A903" s="17" t="str">
        <f t="shared" si="1"/>
        <v>Macao SAR-Asia2003</v>
      </c>
      <c r="B903" s="17" t="s">
        <v>161</v>
      </c>
      <c r="C903" s="18" t="s">
        <v>145</v>
      </c>
      <c r="D903" s="19" t="s">
        <v>81</v>
      </c>
      <c r="E903" s="17">
        <v>2.343634252E10</v>
      </c>
      <c r="F903" s="18"/>
      <c r="G903" s="18"/>
      <c r="H903" s="18">
        <v>0.06</v>
      </c>
      <c r="I903" s="20" t="str">
        <f t="array" ref="I903:J903">IFNA(VLOOKUP(A903,ENERGY!$A$2:$F$2692,{5,6},0),0)</f>
        <v/>
      </c>
      <c r="J903" s="20">
        <v>1302.0</v>
      </c>
      <c r="K903" s="20">
        <f t="array" ref="K903:S903">VLOOKUP(A903,'HUMAN RESOURCES'!$A$2:$M$2692,{2,3,4,5,6,7,8,9,10},0)</f>
        <v>0.008</v>
      </c>
      <c r="L903" s="20"/>
      <c r="M903" s="20">
        <v>81.0</v>
      </c>
      <c r="N903" s="20">
        <v>76.0</v>
      </c>
      <c r="O903" s="20">
        <v>0.197</v>
      </c>
      <c r="P903" s="20">
        <v>0.73</v>
      </c>
      <c r="Q903" s="20">
        <v>0.074</v>
      </c>
      <c r="R903" s="20">
        <v>450711.0</v>
      </c>
      <c r="S903" s="20">
        <v>1.0</v>
      </c>
      <c r="T903" s="20">
        <f t="array" ref="T903:U903">VLOOKUP(A903,TOURISM!$A$2:$F$2692,{3,6},0)</f>
        <v>5225000000</v>
      </c>
      <c r="U903" s="20">
        <v>4.71E8</v>
      </c>
      <c r="V903" s="20" t="str">
        <f t="array" ref="V903:AA903">VLOOKUP(A903,BUSINESS!$A$2:$J$2692,{4,5,6,7,8,9},0)</f>
        <v/>
      </c>
      <c r="W903" s="20"/>
      <c r="X903" s="20"/>
      <c r="Y903" s="20"/>
      <c r="Z903" s="20">
        <v>0.257</v>
      </c>
      <c r="AA903" s="20">
        <v>0.808</v>
      </c>
      <c r="AB903" s="21">
        <f t="shared" si="226"/>
        <v>51998.60336</v>
      </c>
      <c r="AC903" s="20"/>
      <c r="AD903" s="20">
        <f t="shared" si="301"/>
        <v>0.002888769078</v>
      </c>
      <c r="AE903" s="20">
        <f t="shared" si="302"/>
        <v>1045.015542</v>
      </c>
      <c r="AF903" s="22" t="b">
        <f t="shared" si="4"/>
        <v>0</v>
      </c>
      <c r="AG903" s="20" t="b">
        <f t="shared" si="5"/>
        <v>0</v>
      </c>
      <c r="AH903" s="20" t="b">
        <f t="shared" si="6"/>
        <v>0</v>
      </c>
      <c r="AI903" s="20" t="b">
        <f t="shared" si="7"/>
        <v>1</v>
      </c>
      <c r="AJ903" s="20"/>
      <c r="AK903" s="20"/>
      <c r="AL903" s="20"/>
      <c r="AM903" s="20"/>
      <c r="AN903" s="20"/>
      <c r="AO903" s="20"/>
      <c r="AP903" s="20"/>
      <c r="AQ903" s="20"/>
      <c r="AR903" s="23"/>
      <c r="AS903" s="23"/>
      <c r="AT903" s="23"/>
      <c r="AU903" s="23"/>
      <c r="AV903" s="23"/>
    </row>
    <row r="904" ht="15.75" customHeight="1">
      <c r="A904" s="17" t="str">
        <f t="shared" si="1"/>
        <v>Macao SAR-Asia2004</v>
      </c>
      <c r="B904" s="17" t="s">
        <v>161</v>
      </c>
      <c r="C904" s="18" t="s">
        <v>145</v>
      </c>
      <c r="D904" s="19" t="s">
        <v>83</v>
      </c>
      <c r="E904" s="17">
        <v>2.3533790531E10</v>
      </c>
      <c r="F904" s="18"/>
      <c r="G904" s="18"/>
      <c r="H904" s="18">
        <v>0.06</v>
      </c>
      <c r="I904" s="20" t="str">
        <f t="array" ref="I904:J904">IFNA(VLOOKUP(A904,ENERGY!$A$2:$F$2692,{5,6},0),0)</f>
        <v/>
      </c>
      <c r="J904" s="20">
        <v>1192.0</v>
      </c>
      <c r="K904" s="20">
        <f t="array" ref="K904:S904">VLOOKUP(A904,'HUMAN RESOURCES'!$A$2:$M$2692,{2,3,4,5,6,7,8,9,10},0)</f>
        <v>0.008</v>
      </c>
      <c r="L904" s="20"/>
      <c r="M904" s="20">
        <v>81.0</v>
      </c>
      <c r="N904" s="20">
        <v>76.0</v>
      </c>
      <c r="O904" s="20">
        <v>0.185</v>
      </c>
      <c r="P904" s="20">
        <v>0.742</v>
      </c>
      <c r="Q904" s="20">
        <v>0.074</v>
      </c>
      <c r="R904" s="20">
        <v>458542.0</v>
      </c>
      <c r="S904" s="20">
        <v>1.0</v>
      </c>
      <c r="T904" s="20">
        <f t="array" ref="T904:U904">VLOOKUP(A904,TOURISM!$A$2:$F$2692,{3,6},0)</f>
        <v>7431000000</v>
      </c>
      <c r="U904" s="20">
        <v>5.29E8</v>
      </c>
      <c r="V904" s="20" t="str">
        <f t="array" ref="V904:AA904">VLOOKUP(A904,BUSINESS!$A$2:$J$2692,{4,5,6,7,8,9},0)</f>
        <v/>
      </c>
      <c r="W904" s="20"/>
      <c r="X904" s="20"/>
      <c r="Y904" s="20"/>
      <c r="Z904" s="20">
        <v>0.315</v>
      </c>
      <c r="AA904" s="20">
        <v>0.943</v>
      </c>
      <c r="AB904" s="21">
        <f t="shared" si="226"/>
        <v>51323.08607</v>
      </c>
      <c r="AC904" s="20"/>
      <c r="AD904" s="20">
        <f t="shared" si="301"/>
        <v>0.002599543771</v>
      </c>
      <c r="AE904" s="20">
        <f t="shared" si="302"/>
        <v>1153.65659</v>
      </c>
      <c r="AF904" s="22" t="b">
        <f t="shared" si="4"/>
        <v>0</v>
      </c>
      <c r="AG904" s="20" t="b">
        <f t="shared" si="5"/>
        <v>0</v>
      </c>
      <c r="AH904" s="20" t="b">
        <f t="shared" si="6"/>
        <v>0</v>
      </c>
      <c r="AI904" s="20" t="b">
        <f t="shared" si="7"/>
        <v>1</v>
      </c>
      <c r="AJ904" s="20"/>
      <c r="AK904" s="20"/>
      <c r="AL904" s="20"/>
      <c r="AM904" s="20"/>
      <c r="AN904" s="20"/>
      <c r="AO904" s="20"/>
      <c r="AP904" s="20"/>
      <c r="AQ904" s="20"/>
      <c r="AR904" s="23"/>
      <c r="AS904" s="23"/>
      <c r="AT904" s="23"/>
      <c r="AU904" s="23"/>
      <c r="AV904" s="23"/>
    </row>
    <row r="905" ht="15.75" customHeight="1">
      <c r="A905" s="17" t="str">
        <f t="shared" si="1"/>
        <v>Macao SAR-Asia2005</v>
      </c>
      <c r="B905" s="17" t="s">
        <v>161</v>
      </c>
      <c r="C905" s="18" t="s">
        <v>145</v>
      </c>
      <c r="D905" s="19" t="s">
        <v>84</v>
      </c>
      <c r="E905" s="17">
        <v>2.3542650736E10</v>
      </c>
      <c r="F905" s="18"/>
      <c r="G905" s="18"/>
      <c r="H905" s="18">
        <v>0.07</v>
      </c>
      <c r="I905" s="20">
        <f t="array" ref="I905:J905">IFNA(VLOOKUP(A905,ENERGY!$A$2:$F$2692,{5,6},0),0)</f>
        <v>0</v>
      </c>
      <c r="J905" s="20">
        <v>0.0</v>
      </c>
      <c r="K905" s="20">
        <f t="array" ref="K905:S905">VLOOKUP(A905,'HUMAN RESOURCES'!$A$2:$M$2692,{2,3,4,5,6,7,8,9,10},0)</f>
        <v>0.008</v>
      </c>
      <c r="L905" s="20"/>
      <c r="M905" s="20">
        <v>81.0</v>
      </c>
      <c r="N905" s="20">
        <v>76.0</v>
      </c>
      <c r="O905" s="20">
        <v>0.173</v>
      </c>
      <c r="P905" s="20">
        <v>0.754</v>
      </c>
      <c r="Q905" s="20">
        <v>0.073</v>
      </c>
      <c r="R905" s="20">
        <v>468149.0</v>
      </c>
      <c r="S905" s="20">
        <v>1.0</v>
      </c>
      <c r="T905" s="20">
        <f t="array" ref="T905:U905">VLOOKUP(A905,TOURISM!$A$2:$F$2692,{3,6},0)</f>
        <v>8190000000</v>
      </c>
      <c r="U905" s="20">
        <v>6.15E8</v>
      </c>
      <c r="V905" s="20" t="str">
        <f t="array" ref="V905:AA905">VLOOKUP(A905,BUSINESS!$A$2:$J$2692,{4,5,6,7,8,9},0)</f>
        <v/>
      </c>
      <c r="W905" s="20"/>
      <c r="X905" s="20"/>
      <c r="Y905" s="20"/>
      <c r="Z905" s="20">
        <v>0.349</v>
      </c>
      <c r="AA905" s="20">
        <v>1.138</v>
      </c>
      <c r="AB905" s="21">
        <f t="shared" si="226"/>
        <v>50288.79852</v>
      </c>
      <c r="AC905" s="20"/>
      <c r="AD905" s="20"/>
      <c r="AE905" s="20">
        <f t="shared" si="302"/>
        <v>1313.684318</v>
      </c>
      <c r="AF905" s="22" t="b">
        <f t="shared" si="4"/>
        <v>0</v>
      </c>
      <c r="AG905" s="20" t="b">
        <f t="shared" si="5"/>
        <v>0</v>
      </c>
      <c r="AH905" s="20" t="b">
        <f t="shared" si="6"/>
        <v>0</v>
      </c>
      <c r="AI905" s="20" t="b">
        <f t="shared" si="7"/>
        <v>1</v>
      </c>
      <c r="AJ905" s="20"/>
      <c r="AK905" s="20"/>
      <c r="AL905" s="20"/>
      <c r="AM905" s="20"/>
      <c r="AN905" s="20"/>
      <c r="AO905" s="20"/>
      <c r="AP905" s="20"/>
      <c r="AQ905" s="20"/>
      <c r="AR905" s="23"/>
      <c r="AS905" s="23"/>
      <c r="AT905" s="23"/>
      <c r="AU905" s="23"/>
      <c r="AV905" s="23"/>
    </row>
    <row r="906" ht="15.75" customHeight="1">
      <c r="A906" s="17" t="str">
        <f t="shared" si="1"/>
        <v>Macao SAR-Asia2006</v>
      </c>
      <c r="B906" s="17" t="s">
        <v>161</v>
      </c>
      <c r="C906" s="18" t="s">
        <v>145</v>
      </c>
      <c r="D906" s="19" t="s">
        <v>85</v>
      </c>
      <c r="E906" s="17">
        <v>2.3649854234E10</v>
      </c>
      <c r="F906" s="18"/>
      <c r="G906" s="18"/>
      <c r="H906" s="18">
        <v>0.088</v>
      </c>
      <c r="I906" s="20" t="str">
        <f t="array" ref="I906:J906">IFNA(VLOOKUP(A906,ENERGY!$A$2:$F$2692,{5,6},0),0)</f>
        <v/>
      </c>
      <c r="J906" s="20">
        <v>1727.0</v>
      </c>
      <c r="K906" s="20">
        <f t="array" ref="K906:S906">VLOOKUP(A906,'HUMAN RESOURCES'!$A$2:$M$2692,{2,3,4,5,6,7,8,9,10},0)</f>
        <v>0.008</v>
      </c>
      <c r="L906" s="20"/>
      <c r="M906" s="20">
        <v>81.0</v>
      </c>
      <c r="N906" s="20">
        <v>77.0</v>
      </c>
      <c r="O906" s="20">
        <v>0.161</v>
      </c>
      <c r="P906" s="20">
        <v>0.766</v>
      </c>
      <c r="Q906" s="20">
        <v>0.072</v>
      </c>
      <c r="R906" s="20">
        <v>479808.0</v>
      </c>
      <c r="S906" s="20">
        <v>1.0</v>
      </c>
      <c r="T906" s="20">
        <f t="array" ref="T906:U906">VLOOKUP(A906,TOURISM!$A$2:$F$2692,{3,6},0)</f>
        <v>10055000000</v>
      </c>
      <c r="U906" s="20">
        <v>6.48E8</v>
      </c>
      <c r="V906" s="20" t="str">
        <f t="array" ref="V906:AA906">VLOOKUP(A906,BUSINESS!$A$2:$J$2692,{4,5,6,7,8,9},0)</f>
        <v/>
      </c>
      <c r="W906" s="20"/>
      <c r="X906" s="20"/>
      <c r="Y906" s="20"/>
      <c r="Z906" s="20">
        <v>0.464</v>
      </c>
      <c r="AA906" s="20">
        <v>1.326</v>
      </c>
      <c r="AB906" s="21">
        <f t="shared" si="226"/>
        <v>49290.24575</v>
      </c>
      <c r="AC906" s="20"/>
      <c r="AD906" s="20">
        <f t="shared" ref="AD906:AD908" si="303">J906/R906</f>
        <v>0.003599356409</v>
      </c>
      <c r="AE906" s="20">
        <f t="shared" si="302"/>
        <v>1350.540216</v>
      </c>
      <c r="AF906" s="22" t="b">
        <f t="shared" si="4"/>
        <v>0</v>
      </c>
      <c r="AG906" s="20" t="b">
        <f t="shared" si="5"/>
        <v>0</v>
      </c>
      <c r="AH906" s="20" t="b">
        <f t="shared" si="6"/>
        <v>0</v>
      </c>
      <c r="AI906" s="20" t="b">
        <f t="shared" si="7"/>
        <v>1</v>
      </c>
      <c r="AJ906" s="20"/>
      <c r="AK906" s="20"/>
      <c r="AL906" s="20"/>
      <c r="AM906" s="20"/>
      <c r="AN906" s="20"/>
      <c r="AO906" s="20"/>
      <c r="AP906" s="20"/>
      <c r="AQ906" s="20"/>
      <c r="AR906" s="23"/>
      <c r="AS906" s="23"/>
      <c r="AT906" s="23"/>
      <c r="AU906" s="23"/>
      <c r="AV906" s="23"/>
    </row>
    <row r="907" ht="15.75" customHeight="1">
      <c r="A907" s="17" t="str">
        <f t="shared" si="1"/>
        <v>Macao SAR-Asia2007</v>
      </c>
      <c r="B907" s="17" t="s">
        <v>161</v>
      </c>
      <c r="C907" s="18" t="s">
        <v>145</v>
      </c>
      <c r="D907" s="19" t="s">
        <v>86</v>
      </c>
      <c r="E907" s="17">
        <v>2.3676348287E10</v>
      </c>
      <c r="F907" s="18"/>
      <c r="G907" s="18"/>
      <c r="H907" s="18">
        <v>0.078</v>
      </c>
      <c r="I907" s="20" t="str">
        <f t="array" ref="I907:J907">IFNA(VLOOKUP(A907,ENERGY!$A$2:$F$2692,{5,6},0),0)</f>
        <v/>
      </c>
      <c r="J907" s="20">
        <v>1404.0</v>
      </c>
      <c r="K907" s="20">
        <f t="array" ref="K907:S907">VLOOKUP(A907,'HUMAN RESOURCES'!$A$2:$M$2692,{2,3,4,5,6,7,8,9,10},0)</f>
        <v>0.008</v>
      </c>
      <c r="L907" s="20"/>
      <c r="M907" s="20">
        <v>82.0</v>
      </c>
      <c r="N907" s="20">
        <v>77.0</v>
      </c>
      <c r="O907" s="20">
        <v>0.15</v>
      </c>
      <c r="P907" s="20">
        <v>0.778</v>
      </c>
      <c r="Q907" s="20">
        <v>0.071</v>
      </c>
      <c r="R907" s="20">
        <v>493206.0</v>
      </c>
      <c r="S907" s="20">
        <v>1.0</v>
      </c>
      <c r="T907" s="20">
        <f t="array" ref="T907:U907">VLOOKUP(A907,TOURISM!$A$2:$F$2692,{3,6},0)</f>
        <v>13733000000</v>
      </c>
      <c r="U907" s="20">
        <v>7.77E8</v>
      </c>
      <c r="V907" s="20" t="str">
        <f t="array" ref="V907:AA907">VLOOKUP(A907,BUSINESS!$A$2:$J$2692,{4,5,6,7,8,9},0)</f>
        <v/>
      </c>
      <c r="W907" s="20"/>
      <c r="X907" s="20"/>
      <c r="Y907" s="20"/>
      <c r="Z907" s="20">
        <v>0.473</v>
      </c>
      <c r="AA907" s="20">
        <v>1.611</v>
      </c>
      <c r="AB907" s="21">
        <f t="shared" si="226"/>
        <v>48004.98836</v>
      </c>
      <c r="AC907" s="20"/>
      <c r="AD907" s="20">
        <f t="shared" si="303"/>
        <v>0.002846680697</v>
      </c>
      <c r="AE907" s="20">
        <f t="shared" si="302"/>
        <v>1575.406625</v>
      </c>
      <c r="AF907" s="22" t="b">
        <f t="shared" si="4"/>
        <v>0</v>
      </c>
      <c r="AG907" s="20" t="b">
        <f t="shared" si="5"/>
        <v>0</v>
      </c>
      <c r="AH907" s="20" t="b">
        <f t="shared" si="6"/>
        <v>0</v>
      </c>
      <c r="AI907" s="20" t="b">
        <f t="shared" si="7"/>
        <v>1</v>
      </c>
      <c r="AJ907" s="20"/>
      <c r="AK907" s="20"/>
      <c r="AL907" s="20"/>
      <c r="AM907" s="20"/>
      <c r="AN907" s="20"/>
      <c r="AO907" s="20"/>
      <c r="AP907" s="20"/>
      <c r="AQ907" s="20"/>
      <c r="AR907" s="23"/>
      <c r="AS907" s="23"/>
      <c r="AT907" s="23"/>
      <c r="AU907" s="23"/>
      <c r="AV907" s="23"/>
    </row>
    <row r="908" ht="15.75" customHeight="1">
      <c r="A908" s="17" t="str">
        <f t="shared" si="1"/>
        <v>Macao SAR-Asia2008</v>
      </c>
      <c r="B908" s="17" t="s">
        <v>161</v>
      </c>
      <c r="C908" s="18" t="s">
        <v>145</v>
      </c>
      <c r="D908" s="19" t="s">
        <v>87</v>
      </c>
      <c r="E908" s="17">
        <v>2.3735537026E10</v>
      </c>
      <c r="F908" s="18"/>
      <c r="G908" s="18"/>
      <c r="H908" s="18">
        <v>0.054</v>
      </c>
      <c r="I908" s="20" t="str">
        <f t="array" ref="I908:J908">IFNA(VLOOKUP(A908,ENERGY!$A$2:$F$2692,{5,6},0),0)</f>
        <v/>
      </c>
      <c r="J908" s="20">
        <v>1837.0</v>
      </c>
      <c r="K908" s="20">
        <f t="array" ref="K908:S908">VLOOKUP(A908,'HUMAN RESOURCES'!$A$2:$M$2692,{2,3,4,5,6,7,8,9,10},0)</f>
        <v>0.009</v>
      </c>
      <c r="L908" s="20"/>
      <c r="M908" s="20">
        <v>82.0</v>
      </c>
      <c r="N908" s="20">
        <v>77.0</v>
      </c>
      <c r="O908" s="20">
        <v>0.141</v>
      </c>
      <c r="P908" s="20">
        <v>0.788</v>
      </c>
      <c r="Q908" s="20">
        <v>0.071</v>
      </c>
      <c r="R908" s="20">
        <v>507528.0</v>
      </c>
      <c r="S908" s="20">
        <v>1.0</v>
      </c>
      <c r="T908" s="20">
        <f t="array" ref="T908:U908">VLOOKUP(A908,TOURISM!$A$2:$F$2692,{3,6},0)</f>
        <v>17297000000</v>
      </c>
      <c r="U908" s="20">
        <v>9.02E8</v>
      </c>
      <c r="V908" s="20" t="str">
        <f t="array" ref="V908:AA908">VLOOKUP(A908,BUSINESS!$A$2:$J$2692,{4,5,6,7,8,9},0)</f>
        <v/>
      </c>
      <c r="W908" s="20"/>
      <c r="X908" s="20"/>
      <c r="Y908" s="20"/>
      <c r="Z908" s="20">
        <v>0.492</v>
      </c>
      <c r="AA908" s="20">
        <v>1.838</v>
      </c>
      <c r="AB908" s="21">
        <f t="shared" si="226"/>
        <v>46766.95084</v>
      </c>
      <c r="AC908" s="20"/>
      <c r="AD908" s="20">
        <f t="shared" si="303"/>
        <v>0.003619504737</v>
      </c>
      <c r="AE908" s="20">
        <f t="shared" si="302"/>
        <v>1777.241847</v>
      </c>
      <c r="AF908" s="22" t="b">
        <f t="shared" si="4"/>
        <v>0</v>
      </c>
      <c r="AG908" s="20" t="b">
        <f t="shared" si="5"/>
        <v>0</v>
      </c>
      <c r="AH908" s="20" t="b">
        <f t="shared" si="6"/>
        <v>0</v>
      </c>
      <c r="AI908" s="20" t="b">
        <f t="shared" si="7"/>
        <v>1</v>
      </c>
      <c r="AJ908" s="20"/>
      <c r="AK908" s="20"/>
      <c r="AL908" s="20"/>
      <c r="AM908" s="20"/>
      <c r="AN908" s="20"/>
      <c r="AO908" s="20"/>
      <c r="AP908" s="20"/>
      <c r="AQ908" s="20"/>
      <c r="AR908" s="23"/>
      <c r="AS908" s="23"/>
      <c r="AT908" s="23"/>
      <c r="AU908" s="23"/>
      <c r="AV908" s="23"/>
    </row>
    <row r="909" ht="15.75" customHeight="1">
      <c r="A909" s="17" t="str">
        <f t="shared" si="1"/>
        <v>Macao SAR-Asia2009</v>
      </c>
      <c r="B909" s="17" t="s">
        <v>161</v>
      </c>
      <c r="C909" s="18" t="s">
        <v>145</v>
      </c>
      <c r="D909" s="19" t="s">
        <v>88</v>
      </c>
      <c r="E909" s="17">
        <v>2.3781549758E10</v>
      </c>
      <c r="F909" s="18"/>
      <c r="G909" s="18"/>
      <c r="H909" s="18">
        <v>0.053</v>
      </c>
      <c r="I909" s="20">
        <f t="array" ref="I909:J909">IFNA(VLOOKUP(A909,ENERGY!$A$2:$F$2692,{5,6},0),0)</f>
        <v>0</v>
      </c>
      <c r="J909" s="20">
        <v>0.0</v>
      </c>
      <c r="K909" s="20">
        <f t="array" ref="K909:S909">VLOOKUP(A909,'HUMAN RESOURCES'!$A$2:$M$2692,{2,3,4,5,6,7,8,9,10},0)</f>
        <v>0.009</v>
      </c>
      <c r="L909" s="20"/>
      <c r="M909" s="20">
        <v>82.0</v>
      </c>
      <c r="N909" s="20">
        <v>77.0</v>
      </c>
      <c r="O909" s="20">
        <v>0.133</v>
      </c>
      <c r="P909" s="20">
        <v>0.796</v>
      </c>
      <c r="Q909" s="20">
        <v>0.071</v>
      </c>
      <c r="R909" s="20">
        <v>521617.0</v>
      </c>
      <c r="S909" s="20">
        <v>1.0</v>
      </c>
      <c r="T909" s="20">
        <f t="array" ref="T909:U909">VLOOKUP(A909,TOURISM!$A$2:$F$2692,{3,6},0)</f>
        <v>18445000000</v>
      </c>
      <c r="U909" s="20">
        <v>9.83E8</v>
      </c>
      <c r="V909" s="20" t="str">
        <f t="array" ref="V909:AA909">VLOOKUP(A909,BUSINESS!$A$2:$J$2692,{4,5,6,7,8,9},0)</f>
        <v/>
      </c>
      <c r="W909" s="20"/>
      <c r="X909" s="20"/>
      <c r="Y909" s="20"/>
      <c r="Z909" s="20">
        <v>0.54</v>
      </c>
      <c r="AA909" s="20">
        <v>1.989</v>
      </c>
      <c r="AB909" s="21">
        <f t="shared" si="226"/>
        <v>45591.97602</v>
      </c>
      <c r="AC909" s="20"/>
      <c r="AD909" s="20"/>
      <c r="AE909" s="20">
        <f t="shared" si="302"/>
        <v>1884.524469</v>
      </c>
      <c r="AF909" s="22" t="b">
        <f t="shared" si="4"/>
        <v>0</v>
      </c>
      <c r="AG909" s="20" t="b">
        <f t="shared" si="5"/>
        <v>0</v>
      </c>
      <c r="AH909" s="20" t="b">
        <f t="shared" si="6"/>
        <v>0</v>
      </c>
      <c r="AI909" s="20" t="b">
        <f t="shared" si="7"/>
        <v>1</v>
      </c>
      <c r="AJ909" s="20"/>
      <c r="AK909" s="20"/>
      <c r="AL909" s="20"/>
      <c r="AM909" s="20"/>
      <c r="AN909" s="20"/>
      <c r="AO909" s="20"/>
      <c r="AP909" s="20"/>
      <c r="AQ909" s="20"/>
      <c r="AR909" s="23"/>
      <c r="AS909" s="23"/>
      <c r="AT909" s="23"/>
      <c r="AU909" s="23"/>
      <c r="AV909" s="23"/>
    </row>
    <row r="910" ht="15.75" customHeight="1">
      <c r="A910" s="17" t="str">
        <f t="shared" si="1"/>
        <v>Macao SAR-Asia2010</v>
      </c>
      <c r="B910" s="17" t="s">
        <v>161</v>
      </c>
      <c r="C910" s="18" t="s">
        <v>145</v>
      </c>
      <c r="D910" s="19" t="s">
        <v>89</v>
      </c>
      <c r="E910" s="17">
        <v>2.38136E10</v>
      </c>
      <c r="F910" s="18"/>
      <c r="G910" s="18"/>
      <c r="H910" s="18">
        <v>0.053</v>
      </c>
      <c r="I910" s="20" t="str">
        <f t="array" ref="I910:J910">IFNA(VLOOKUP(A910,ENERGY!$A$2:$F$2692,{5,6},0),0)</f>
        <v/>
      </c>
      <c r="J910" s="20">
        <v>1536.0</v>
      </c>
      <c r="K910" s="20">
        <f t="array" ref="K910:S910">VLOOKUP(A910,'HUMAN RESOURCES'!$A$2:$M$2692,{2,3,4,5,6,7,8,9,10},0)</f>
        <v>0.009</v>
      </c>
      <c r="L910" s="20"/>
      <c r="M910" s="20">
        <v>82.0</v>
      </c>
      <c r="N910" s="20">
        <v>77.0</v>
      </c>
      <c r="O910" s="20">
        <v>0.127</v>
      </c>
      <c r="P910" s="20">
        <v>0.801</v>
      </c>
      <c r="Q910" s="20">
        <v>0.072</v>
      </c>
      <c r="R910" s="20">
        <v>534626.0</v>
      </c>
      <c r="S910" s="20">
        <v>1.0</v>
      </c>
      <c r="T910" s="20">
        <f t="array" ref="T910:U910">VLOOKUP(A910,TOURISM!$A$2:$F$2692,{3,6},0)</f>
        <v>28214000000</v>
      </c>
      <c r="U910" s="20">
        <v>1.237E9</v>
      </c>
      <c r="V910" s="20" t="str">
        <f t="array" ref="V910:AA910">VLOOKUP(A910,BUSINESS!$A$2:$J$2692,{4,5,6,7,8,9},0)</f>
        <v/>
      </c>
      <c r="W910" s="20"/>
      <c r="X910" s="20"/>
      <c r="Y910" s="20"/>
      <c r="Z910" s="20">
        <v>0.552</v>
      </c>
      <c r="AA910" s="20">
        <v>2.099</v>
      </c>
      <c r="AB910" s="21">
        <f t="shared" si="226"/>
        <v>44542.54002</v>
      </c>
      <c r="AC910" s="20"/>
      <c r="AD910" s="20">
        <f t="shared" ref="AD910:AD912" si="304">J910/R910</f>
        <v>0.002873036478</v>
      </c>
      <c r="AE910" s="20">
        <f t="shared" si="302"/>
        <v>2313.767007</v>
      </c>
      <c r="AF910" s="22" t="b">
        <f t="shared" si="4"/>
        <v>0</v>
      </c>
      <c r="AG910" s="20" t="b">
        <f t="shared" si="5"/>
        <v>0</v>
      </c>
      <c r="AH910" s="20" t="b">
        <f t="shared" si="6"/>
        <v>0</v>
      </c>
      <c r="AI910" s="20" t="b">
        <f t="shared" si="7"/>
        <v>1</v>
      </c>
      <c r="AJ910" s="20"/>
      <c r="AK910" s="20"/>
      <c r="AL910" s="20"/>
      <c r="AM910" s="20"/>
      <c r="AN910" s="20"/>
      <c r="AO910" s="20"/>
      <c r="AP910" s="20"/>
      <c r="AQ910" s="20"/>
      <c r="AR910" s="23"/>
      <c r="AS910" s="23"/>
      <c r="AT910" s="23"/>
      <c r="AU910" s="23"/>
      <c r="AV910" s="23"/>
    </row>
    <row r="911" ht="15.75" customHeight="1">
      <c r="A911" s="17" t="str">
        <f t="shared" si="1"/>
        <v>Macao SAR-Asia2011</v>
      </c>
      <c r="B911" s="17" t="s">
        <v>161</v>
      </c>
      <c r="C911" s="18" t="s">
        <v>145</v>
      </c>
      <c r="D911" s="19" t="s">
        <v>90</v>
      </c>
      <c r="E911" s="17">
        <v>2.3818322918E10</v>
      </c>
      <c r="F911" s="18"/>
      <c r="G911" s="18"/>
      <c r="H911" s="18">
        <v>0.053</v>
      </c>
      <c r="I911" s="20" t="str">
        <f t="array" ref="I911:J911">IFNA(VLOOKUP(A911,ENERGY!$A$2:$F$2692,{5,6},0),0)</f>
        <v/>
      </c>
      <c r="J911" s="20">
        <v>1632.0</v>
      </c>
      <c r="K911" s="20">
        <f t="array" ref="K911:S911">VLOOKUP(A911,'HUMAN RESOURCES'!$A$2:$M$2692,{2,3,4,5,6,7,8,9,10},0)</f>
        <v>0.01</v>
      </c>
      <c r="L911" s="20"/>
      <c r="M911" s="20">
        <v>82.0</v>
      </c>
      <c r="N911" s="20">
        <v>78.0</v>
      </c>
      <c r="O911" s="20">
        <v>0.124</v>
      </c>
      <c r="P911" s="20">
        <v>0.802</v>
      </c>
      <c r="Q911" s="20">
        <v>0.074</v>
      </c>
      <c r="R911" s="20">
        <v>546278.0</v>
      </c>
      <c r="S911" s="20">
        <v>1.0</v>
      </c>
      <c r="T911" s="20">
        <f t="array" ref="T911:U911">VLOOKUP(A911,TOURISM!$A$2:$F$2692,{3,6},0)</f>
        <v>38976000000</v>
      </c>
      <c r="U911" s="20">
        <v>1.476E9</v>
      </c>
      <c r="V911" s="20" t="str">
        <f t="array" ref="V911:AA911">VLOOKUP(A911,BUSINESS!$A$2:$J$2692,{4,5,6,7,8,9},0)</f>
        <v/>
      </c>
      <c r="W911" s="20"/>
      <c r="X911" s="20"/>
      <c r="Y911" s="20"/>
      <c r="Z911" s="20">
        <v>0.602</v>
      </c>
      <c r="AA911" s="20">
        <v>2.477</v>
      </c>
      <c r="AB911" s="21">
        <f t="shared" si="226"/>
        <v>43601.10222</v>
      </c>
      <c r="AC911" s="20"/>
      <c r="AD911" s="20">
        <f t="shared" si="304"/>
        <v>0.002987489886</v>
      </c>
      <c r="AE911" s="20">
        <f t="shared" si="302"/>
        <v>2701.921</v>
      </c>
      <c r="AF911" s="22" t="b">
        <f t="shared" si="4"/>
        <v>0</v>
      </c>
      <c r="AG911" s="20" t="b">
        <f t="shared" si="5"/>
        <v>0</v>
      </c>
      <c r="AH911" s="20" t="b">
        <f t="shared" si="6"/>
        <v>0</v>
      </c>
      <c r="AI911" s="20" t="b">
        <f t="shared" si="7"/>
        <v>1</v>
      </c>
      <c r="AJ911" s="20"/>
      <c r="AK911" s="20"/>
      <c r="AL911" s="20"/>
      <c r="AM911" s="20"/>
      <c r="AN911" s="20"/>
      <c r="AO911" s="20"/>
      <c r="AP911" s="20"/>
      <c r="AQ911" s="20"/>
      <c r="AR911" s="23"/>
      <c r="AS911" s="23"/>
      <c r="AT911" s="23"/>
      <c r="AU911" s="23"/>
      <c r="AV911" s="23"/>
    </row>
    <row r="912" ht="15.75" customHeight="1">
      <c r="A912" s="17" t="str">
        <f t="shared" si="1"/>
        <v>Macao SAR-Asia2012</v>
      </c>
      <c r="B912" s="17" t="s">
        <v>161</v>
      </c>
      <c r="C912" s="18" t="s">
        <v>145</v>
      </c>
      <c r="D912" s="19" t="s">
        <v>91</v>
      </c>
      <c r="E912" s="17">
        <v>2.3831631365E10</v>
      </c>
      <c r="F912" s="18"/>
      <c r="G912" s="18"/>
      <c r="H912" s="18">
        <v>0.053</v>
      </c>
      <c r="I912" s="20" t="str">
        <f t="array" ref="I912:J912">IFNA(VLOOKUP(A912,ENERGY!$A$2:$F$2692,{5,6},0),0)</f>
        <v/>
      </c>
      <c r="J912" s="20">
        <v>1525.0</v>
      </c>
      <c r="K912" s="20">
        <f t="array" ref="K912:S912">VLOOKUP(A912,'HUMAN RESOURCES'!$A$2:$M$2692,{2,3,4,5,6,7,8,9,10},0)</f>
        <v>0.01</v>
      </c>
      <c r="L912" s="20"/>
      <c r="M912" s="20">
        <v>82.0</v>
      </c>
      <c r="N912" s="20">
        <v>78.0</v>
      </c>
      <c r="O912" s="20">
        <v>0.122</v>
      </c>
      <c r="P912" s="20">
        <v>0.8</v>
      </c>
      <c r="Q912" s="20">
        <v>0.077</v>
      </c>
      <c r="R912" s="20">
        <v>556783.0</v>
      </c>
      <c r="S912" s="20">
        <v>1.0</v>
      </c>
      <c r="T912" s="20">
        <f t="array" ref="T912:U912">VLOOKUP(A912,TOURISM!$A$2:$F$2692,{3,6},0)</f>
        <v>44455000000</v>
      </c>
      <c r="U912" s="20">
        <v>1.711E9</v>
      </c>
      <c r="V912" s="20" t="str">
        <f t="array" ref="V912:AA912">VLOOKUP(A912,BUSINESS!$A$2:$J$2692,{4,5,6,7,8,9},0)</f>
        <v/>
      </c>
      <c r="W912" s="20"/>
      <c r="X912" s="20"/>
      <c r="Y912" s="20"/>
      <c r="Z912" s="20">
        <v>0.613</v>
      </c>
      <c r="AA912" s="20">
        <v>2.898</v>
      </c>
      <c r="AB912" s="21">
        <f t="shared" si="226"/>
        <v>42802.3689</v>
      </c>
      <c r="AC912" s="20"/>
      <c r="AD912" s="20">
        <f t="shared" si="304"/>
        <v>0.002738948567</v>
      </c>
      <c r="AE912" s="20">
        <f t="shared" si="302"/>
        <v>3073.010491</v>
      </c>
      <c r="AF912" s="22" t="b">
        <f t="shared" si="4"/>
        <v>0</v>
      </c>
      <c r="AG912" s="20" t="b">
        <f t="shared" si="5"/>
        <v>0</v>
      </c>
      <c r="AH912" s="20" t="b">
        <f t="shared" si="6"/>
        <v>0</v>
      </c>
      <c r="AI912" s="20" t="b">
        <f t="shared" si="7"/>
        <v>1</v>
      </c>
      <c r="AJ912" s="20"/>
      <c r="AK912" s="20"/>
      <c r="AL912" s="20"/>
      <c r="AM912" s="20"/>
      <c r="AN912" s="20"/>
      <c r="AO912" s="20"/>
      <c r="AP912" s="20"/>
      <c r="AQ912" s="20"/>
      <c r="AR912" s="23"/>
      <c r="AS912" s="23"/>
      <c r="AT912" s="23"/>
      <c r="AU912" s="23"/>
      <c r="AV912" s="23"/>
    </row>
    <row r="913" ht="15.75" customHeight="1">
      <c r="A913" s="17" t="str">
        <f t="shared" si="1"/>
        <v>Malaysia-Asia2000</v>
      </c>
      <c r="B913" s="17" t="s">
        <v>162</v>
      </c>
      <c r="C913" s="18" t="s">
        <v>145</v>
      </c>
      <c r="D913" s="19" t="s">
        <v>76</v>
      </c>
      <c r="E913" s="17">
        <v>2.5713547869E10</v>
      </c>
      <c r="F913" s="18">
        <v>0.03</v>
      </c>
      <c r="G913" s="18">
        <v>120.0</v>
      </c>
      <c r="H913" s="18">
        <v>0.077</v>
      </c>
      <c r="I913" s="20" t="str">
        <f t="array" ref="I913:J913">IFNA(VLOOKUP(A913,ENERGY!$A$2:$F$2692,{5,6},0),0)</f>
        <v/>
      </c>
      <c r="J913" s="20"/>
      <c r="K913" s="20">
        <f t="array" ref="K913:S913">VLOOKUP(A913,'HUMAN RESOURCES'!$A$2:$M$2692,{2,3,4,5,6,7,8,9,10},0)</f>
        <v>0.023</v>
      </c>
      <c r="L913" s="20">
        <v>0.009</v>
      </c>
      <c r="M913" s="20">
        <v>75.0</v>
      </c>
      <c r="N913" s="20">
        <v>71.0</v>
      </c>
      <c r="O913" s="20">
        <v>0.333</v>
      </c>
      <c r="P913" s="20">
        <v>0.628</v>
      </c>
      <c r="Q913" s="20">
        <v>0.038</v>
      </c>
      <c r="R913" s="20">
        <v>2.3420751E7</v>
      </c>
      <c r="S913" s="20">
        <v>0.62</v>
      </c>
      <c r="T913" s="20">
        <f t="array" ref="T913:U913">VLOOKUP(A913,TOURISM!$A$2:$F$2692,{3,6},0)</f>
        <v>5873000000</v>
      </c>
      <c r="U913" s="20">
        <v>2.543E9</v>
      </c>
      <c r="V913" s="20" t="str">
        <f t="array" ref="V913:AA913">VLOOKUP(A913,BUSINESS!$A$2:$J$2692,{4,5,6,7,8,9},0)</f>
        <v/>
      </c>
      <c r="W913" s="20"/>
      <c r="X913" s="20"/>
      <c r="Y913" s="20"/>
      <c r="Z913" s="20">
        <v>0.214</v>
      </c>
      <c r="AA913" s="20">
        <v>0.219</v>
      </c>
      <c r="AB913" s="21">
        <f t="shared" si="226"/>
        <v>1097.895959</v>
      </c>
      <c r="AC913" s="20"/>
      <c r="AD913" s="20"/>
      <c r="AE913" s="20">
        <f t="shared" si="302"/>
        <v>108.5789264</v>
      </c>
      <c r="AF913" s="22" t="b">
        <f t="shared" si="4"/>
        <v>0</v>
      </c>
      <c r="AG913" s="20" t="b">
        <f t="shared" si="5"/>
        <v>0</v>
      </c>
      <c r="AH913" s="20" t="b">
        <f t="shared" si="6"/>
        <v>0</v>
      </c>
      <c r="AI913" s="20" t="b">
        <f t="shared" si="7"/>
        <v>0</v>
      </c>
      <c r="AJ913" s="20"/>
      <c r="AK913" s="20"/>
      <c r="AL913" s="20"/>
      <c r="AM913" s="20"/>
      <c r="AN913" s="20"/>
      <c r="AO913" s="20"/>
      <c r="AP913" s="20"/>
      <c r="AQ913" s="20"/>
      <c r="AR913" s="23"/>
      <c r="AS913" s="23"/>
      <c r="AT913" s="23"/>
      <c r="AU913" s="23"/>
      <c r="AV913" s="23"/>
    </row>
    <row r="914" ht="15.75" customHeight="1">
      <c r="A914" s="17" t="str">
        <f t="shared" si="1"/>
        <v>Malaysia-Asia2001</v>
      </c>
      <c r="B914" s="17" t="s">
        <v>162</v>
      </c>
      <c r="C914" s="18" t="s">
        <v>145</v>
      </c>
      <c r="D914" s="19" t="s">
        <v>77</v>
      </c>
      <c r="E914" s="17">
        <v>2.587578125E10</v>
      </c>
      <c r="F914" s="18">
        <v>0.033</v>
      </c>
      <c r="G914" s="18">
        <v>130.0</v>
      </c>
      <c r="H914" s="18">
        <v>0.071</v>
      </c>
      <c r="I914" s="20">
        <f t="array" ref="I914:J914">IFNA(VLOOKUP(A914,ENERGY!$A$2:$F$2692,{5,6},0),0)</f>
        <v>75907</v>
      </c>
      <c r="J914" s="20"/>
      <c r="K914" s="20">
        <f t="array" ref="K914:S914">VLOOKUP(A914,'HUMAN RESOURCES'!$A$2:$M$2692,{2,3,4,5,6,7,8,9,10},0)</f>
        <v>0.022</v>
      </c>
      <c r="L914" s="20">
        <v>0.008</v>
      </c>
      <c r="M914" s="20">
        <v>75.0</v>
      </c>
      <c r="N914" s="20">
        <v>71.0</v>
      </c>
      <c r="O914" s="20">
        <v>0.327</v>
      </c>
      <c r="P914" s="20">
        <v>0.634</v>
      </c>
      <c r="Q914" s="20">
        <v>0.039</v>
      </c>
      <c r="R914" s="20">
        <v>2.3925742E7</v>
      </c>
      <c r="S914" s="20">
        <v>0.629</v>
      </c>
      <c r="T914" s="20">
        <f t="array" ref="T914:U914">VLOOKUP(A914,TOURISM!$A$2:$F$2692,{3,6},0)</f>
        <v>7627000000</v>
      </c>
      <c r="U914" s="20">
        <v>3.391E9</v>
      </c>
      <c r="V914" s="20" t="str">
        <f t="array" ref="V914:AA914">VLOOKUP(A914,BUSINESS!$A$2:$J$2692,{4,5,6,7,8,9},0)</f>
        <v/>
      </c>
      <c r="W914" s="20"/>
      <c r="X914" s="20"/>
      <c r="Y914" s="20"/>
      <c r="Z914" s="20">
        <v>0.267</v>
      </c>
      <c r="AA914" s="20">
        <v>0.309</v>
      </c>
      <c r="AB914" s="21">
        <f t="shared" si="226"/>
        <v>1081.503815</v>
      </c>
      <c r="AC914" s="20">
        <f t="shared" ref="AC914:AC917" si="305">I914/R914</f>
        <v>0.00317260798</v>
      </c>
      <c r="AD914" s="20"/>
      <c r="AE914" s="20">
        <f t="shared" si="302"/>
        <v>141.7301917</v>
      </c>
      <c r="AF914" s="22" t="b">
        <f t="shared" si="4"/>
        <v>0</v>
      </c>
      <c r="AG914" s="20" t="b">
        <f t="shared" si="5"/>
        <v>0</v>
      </c>
      <c r="AH914" s="20" t="b">
        <f t="shared" si="6"/>
        <v>0</v>
      </c>
      <c r="AI914" s="20" t="b">
        <f t="shared" si="7"/>
        <v>0</v>
      </c>
      <c r="AJ914" s="20"/>
      <c r="AK914" s="20"/>
      <c r="AL914" s="20"/>
      <c r="AM914" s="20"/>
      <c r="AN914" s="20"/>
      <c r="AO914" s="20"/>
      <c r="AP914" s="20"/>
      <c r="AQ914" s="20"/>
      <c r="AR914" s="23"/>
      <c r="AS914" s="23"/>
      <c r="AT914" s="23"/>
      <c r="AU914" s="23"/>
      <c r="AV914" s="23"/>
    </row>
    <row r="915" ht="15.75" customHeight="1">
      <c r="A915" s="17" t="str">
        <f t="shared" si="1"/>
        <v>Malaysia-Asia2002</v>
      </c>
      <c r="B915" s="17" t="s">
        <v>162</v>
      </c>
      <c r="C915" s="18" t="s">
        <v>145</v>
      </c>
      <c r="D915" s="19" t="s">
        <v>79</v>
      </c>
      <c r="E915" s="17">
        <v>2.59251E10</v>
      </c>
      <c r="F915" s="18">
        <v>0.033</v>
      </c>
      <c r="G915" s="18">
        <v>138.0</v>
      </c>
      <c r="H915" s="18">
        <v>0.065</v>
      </c>
      <c r="I915" s="20">
        <f t="array" ref="I915:J915">IFNA(VLOOKUP(A915,ENERGY!$A$2:$F$2692,{5,6},0),0)</f>
        <v>72645</v>
      </c>
      <c r="J915" s="20">
        <v>216804.0</v>
      </c>
      <c r="K915" s="20">
        <f t="array" ref="K915:S915">VLOOKUP(A915,'HUMAN RESOURCES'!$A$2:$M$2692,{2,3,4,5,6,7,8,9,10},0)</f>
        <v>0.021</v>
      </c>
      <c r="L915" s="20">
        <v>0.008</v>
      </c>
      <c r="M915" s="20">
        <v>75.0</v>
      </c>
      <c r="N915" s="20">
        <v>71.0</v>
      </c>
      <c r="O915" s="20">
        <v>0.321</v>
      </c>
      <c r="P915" s="20">
        <v>0.639</v>
      </c>
      <c r="Q915" s="20">
        <v>0.04</v>
      </c>
      <c r="R915" s="20">
        <v>2.4413795E7</v>
      </c>
      <c r="S915" s="20">
        <v>0.639</v>
      </c>
      <c r="T915" s="20">
        <f t="array" ref="T915:U915">VLOOKUP(A915,TOURISM!$A$2:$F$2692,{3,6},0)</f>
        <v>8084000000</v>
      </c>
      <c r="U915" s="20">
        <v>3.33E9</v>
      </c>
      <c r="V915" s="20" t="str">
        <f t="array" ref="V915:AA915">VLOOKUP(A915,BUSINESS!$A$2:$J$2692,{4,5,6,7,8,9},0)</f>
        <v/>
      </c>
      <c r="W915" s="20"/>
      <c r="X915" s="20"/>
      <c r="Y915" s="20"/>
      <c r="Z915" s="20">
        <v>0.323</v>
      </c>
      <c r="AA915" s="20">
        <v>0.371</v>
      </c>
      <c r="AB915" s="21">
        <f t="shared" si="226"/>
        <v>1061.903731</v>
      </c>
      <c r="AC915" s="20">
        <f t="shared" si="305"/>
        <v>0.002975571803</v>
      </c>
      <c r="AD915" s="20">
        <f t="shared" ref="AD915:AD917" si="306">J915/R915</f>
        <v>0.008880389141</v>
      </c>
      <c r="AE915" s="20">
        <f t="shared" si="302"/>
        <v>136.3982945</v>
      </c>
      <c r="AF915" s="22" t="b">
        <f t="shared" si="4"/>
        <v>0</v>
      </c>
      <c r="AG915" s="20" t="b">
        <f t="shared" si="5"/>
        <v>0</v>
      </c>
      <c r="AH915" s="20" t="b">
        <f t="shared" si="6"/>
        <v>0</v>
      </c>
      <c r="AI915" s="20" t="b">
        <f t="shared" si="7"/>
        <v>0</v>
      </c>
      <c r="AJ915" s="20"/>
      <c r="AK915" s="20"/>
      <c r="AL915" s="20"/>
      <c r="AM915" s="20"/>
      <c r="AN915" s="20"/>
      <c r="AO915" s="20"/>
      <c r="AP915" s="20"/>
      <c r="AQ915" s="20"/>
      <c r="AR915" s="23"/>
      <c r="AS915" s="23"/>
      <c r="AT915" s="23"/>
      <c r="AU915" s="23"/>
      <c r="AV915" s="23"/>
    </row>
    <row r="916" ht="15.75" customHeight="1">
      <c r="A916" s="17" t="str">
        <f t="shared" si="1"/>
        <v>Malaysia-Asia2003</v>
      </c>
      <c r="B916" s="17" t="s">
        <v>162</v>
      </c>
      <c r="C916" s="18" t="s">
        <v>145</v>
      </c>
      <c r="D916" s="19" t="s">
        <v>81</v>
      </c>
      <c r="E916" s="17">
        <v>2.5978563316E10</v>
      </c>
      <c r="F916" s="18">
        <v>0.039</v>
      </c>
      <c r="G916" s="18">
        <v>172.0</v>
      </c>
      <c r="H916" s="18">
        <v>0.063</v>
      </c>
      <c r="I916" s="20">
        <f t="array" ref="I916:J916">IFNA(VLOOKUP(A916,ENERGY!$A$2:$F$2692,{5,6},0),0)</f>
        <v>69858</v>
      </c>
      <c r="J916" s="20">
        <v>203882.0</v>
      </c>
      <c r="K916" s="20">
        <f t="array" ref="K916:S916">VLOOKUP(A916,'HUMAN RESOURCES'!$A$2:$M$2692,{2,3,4,5,6,7,8,9,10},0)</f>
        <v>0.02</v>
      </c>
      <c r="L916" s="20">
        <v>0.007</v>
      </c>
      <c r="M916" s="20">
        <v>76.0</v>
      </c>
      <c r="N916" s="20">
        <v>71.0</v>
      </c>
      <c r="O916" s="20">
        <v>0.315</v>
      </c>
      <c r="P916" s="20">
        <v>0.644</v>
      </c>
      <c r="Q916" s="20">
        <v>0.042</v>
      </c>
      <c r="R916" s="20">
        <v>2.4890654E7</v>
      </c>
      <c r="S916" s="20">
        <v>0.648</v>
      </c>
      <c r="T916" s="20">
        <f t="array" ref="T916:U916">VLOOKUP(A916,TOURISM!$A$2:$F$2692,{3,6},0)</f>
        <v>6799000000</v>
      </c>
      <c r="U916" s="20">
        <v>3.401E9</v>
      </c>
      <c r="V916" s="20" t="str">
        <f t="array" ref="V916:AA916">VLOOKUP(A916,BUSINESS!$A$2:$J$2692,{4,5,6,7,8,9},0)</f>
        <v/>
      </c>
      <c r="W916" s="20">
        <v>37.0</v>
      </c>
      <c r="X916" s="20"/>
      <c r="Y916" s="20"/>
      <c r="Z916" s="20">
        <v>0.35</v>
      </c>
      <c r="AA916" s="20">
        <v>0.447</v>
      </c>
      <c r="AB916" s="21">
        <f t="shared" si="226"/>
        <v>1043.707542</v>
      </c>
      <c r="AC916" s="20">
        <f t="shared" si="305"/>
        <v>0.0028065956</v>
      </c>
      <c r="AD916" s="20">
        <f t="shared" si="306"/>
        <v>0.00819110659</v>
      </c>
      <c r="AE916" s="20">
        <f t="shared" si="302"/>
        <v>136.6376311</v>
      </c>
      <c r="AF916" s="22" t="b">
        <f t="shared" si="4"/>
        <v>0</v>
      </c>
      <c r="AG916" s="20" t="b">
        <f t="shared" si="5"/>
        <v>0</v>
      </c>
      <c r="AH916" s="20" t="b">
        <f t="shared" si="6"/>
        <v>0</v>
      </c>
      <c r="AI916" s="20" t="b">
        <f t="shared" si="7"/>
        <v>0</v>
      </c>
      <c r="AJ916" s="20"/>
      <c r="AK916" s="20"/>
      <c r="AL916" s="20"/>
      <c r="AM916" s="20"/>
      <c r="AN916" s="20"/>
      <c r="AO916" s="20"/>
      <c r="AP916" s="20"/>
      <c r="AQ916" s="20"/>
      <c r="AR916" s="23"/>
      <c r="AS916" s="23"/>
      <c r="AT916" s="23"/>
      <c r="AU916" s="23"/>
      <c r="AV916" s="23"/>
    </row>
    <row r="917" ht="15.75" customHeight="1">
      <c r="A917" s="17" t="str">
        <f t="shared" si="1"/>
        <v>Malaysia-Asia2004</v>
      </c>
      <c r="B917" s="17" t="s">
        <v>162</v>
      </c>
      <c r="C917" s="18" t="s">
        <v>145</v>
      </c>
      <c r="D917" s="19" t="s">
        <v>83</v>
      </c>
      <c r="E917" s="17">
        <v>2.6085307222E10</v>
      </c>
      <c r="F917" s="18">
        <v>0.037</v>
      </c>
      <c r="G917" s="18">
        <v>181.0</v>
      </c>
      <c r="H917" s="18">
        <v>0.06</v>
      </c>
      <c r="I917" s="20">
        <f t="array" ref="I917:J917">IFNA(VLOOKUP(A917,ENERGY!$A$2:$F$2692,{5,6},0),0)</f>
        <v>73006</v>
      </c>
      <c r="J917" s="20">
        <v>213221.0</v>
      </c>
      <c r="K917" s="20">
        <f t="array" ref="K917:S917">VLOOKUP(A917,'HUMAN RESOURCES'!$A$2:$M$2692,{2,3,4,5,6,7,8,9,10},0)</f>
        <v>0.019</v>
      </c>
      <c r="L917" s="20">
        <v>0.007</v>
      </c>
      <c r="M917" s="20">
        <v>76.0</v>
      </c>
      <c r="N917" s="20">
        <v>71.0</v>
      </c>
      <c r="O917" s="20">
        <v>0.308</v>
      </c>
      <c r="P917" s="20">
        <v>0.649</v>
      </c>
      <c r="Q917" s="20">
        <v>0.043</v>
      </c>
      <c r="R917" s="20">
        <v>2.5365089E7</v>
      </c>
      <c r="S917" s="20">
        <v>0.657</v>
      </c>
      <c r="T917" s="20">
        <f t="array" ref="T917:U917">VLOOKUP(A917,TOURISM!$A$2:$F$2692,{3,6},0)</f>
        <v>9183000000</v>
      </c>
      <c r="U917" s="20">
        <v>3.822E9</v>
      </c>
      <c r="V917" s="20" t="str">
        <f t="array" ref="V917:AA917">VLOOKUP(A917,BUSINESS!$A$2:$J$2692,{4,5,6,7,8,9},0)</f>
        <v/>
      </c>
      <c r="W917" s="20">
        <v>37.0</v>
      </c>
      <c r="X917" s="20"/>
      <c r="Y917" s="20"/>
      <c r="Z917" s="20">
        <v>0.423</v>
      </c>
      <c r="AA917" s="20">
        <v>0.576</v>
      </c>
      <c r="AB917" s="21">
        <f t="shared" si="226"/>
        <v>1028.394074</v>
      </c>
      <c r="AC917" s="20">
        <f t="shared" si="305"/>
        <v>0.002878207918</v>
      </c>
      <c r="AD917" s="20">
        <f t="shared" si="306"/>
        <v>0.008406081288</v>
      </c>
      <c r="AE917" s="20">
        <f t="shared" si="302"/>
        <v>150.6795423</v>
      </c>
      <c r="AF917" s="22" t="b">
        <f t="shared" si="4"/>
        <v>0</v>
      </c>
      <c r="AG917" s="20" t="b">
        <f t="shared" si="5"/>
        <v>0</v>
      </c>
      <c r="AH917" s="20" t="b">
        <f t="shared" si="6"/>
        <v>0</v>
      </c>
      <c r="AI917" s="20" t="b">
        <f t="shared" si="7"/>
        <v>0</v>
      </c>
      <c r="AJ917" s="20"/>
      <c r="AK917" s="20"/>
      <c r="AL917" s="20"/>
      <c r="AM917" s="20"/>
      <c r="AN917" s="20"/>
      <c r="AO917" s="20"/>
      <c r="AP917" s="20"/>
      <c r="AQ917" s="20"/>
      <c r="AR917" s="23"/>
      <c r="AS917" s="23"/>
      <c r="AT917" s="23"/>
      <c r="AU917" s="23"/>
      <c r="AV917" s="23"/>
    </row>
    <row r="918" ht="15.75" customHeight="1">
      <c r="A918" s="17" t="str">
        <f t="shared" si="1"/>
        <v>Malaysia-Asia2005</v>
      </c>
      <c r="B918" s="17" t="s">
        <v>162</v>
      </c>
      <c r="C918" s="18" t="s">
        <v>145</v>
      </c>
      <c r="D918" s="19" t="s">
        <v>84</v>
      </c>
      <c r="E918" s="17">
        <v>2.6321999607E10</v>
      </c>
      <c r="F918" s="18">
        <v>0.032</v>
      </c>
      <c r="G918" s="18">
        <v>179.0</v>
      </c>
      <c r="H918" s="18">
        <v>0.06</v>
      </c>
      <c r="I918" s="20">
        <f t="array" ref="I918:J918">IFNA(VLOOKUP(A918,ENERGY!$A$2:$F$2692,{5,6},0),0)</f>
        <v>0</v>
      </c>
      <c r="J918" s="20">
        <v>0.0</v>
      </c>
      <c r="K918" s="20">
        <f t="array" ref="K918:S918">VLOOKUP(A918,'HUMAN RESOURCES'!$A$2:$M$2692,{2,3,4,5,6,7,8,9,10},0)</f>
        <v>0.019</v>
      </c>
      <c r="L918" s="20">
        <v>0.007</v>
      </c>
      <c r="M918" s="20">
        <v>76.0</v>
      </c>
      <c r="N918" s="20">
        <v>72.0</v>
      </c>
      <c r="O918" s="20">
        <v>0.302</v>
      </c>
      <c r="P918" s="20">
        <v>0.654</v>
      </c>
      <c r="Q918" s="20">
        <v>0.044</v>
      </c>
      <c r="R918" s="20">
        <v>2.5843466E7</v>
      </c>
      <c r="S918" s="20">
        <v>0.666</v>
      </c>
      <c r="T918" s="20">
        <f t="array" ref="T918:U918">VLOOKUP(A918,TOURISM!$A$2:$F$2692,{3,6},0)</f>
        <v>10389000000</v>
      </c>
      <c r="U918" s="20">
        <v>4.339E9</v>
      </c>
      <c r="V918" s="20">
        <f t="array" ref="V918:AA918">VLOOKUP(A918,BUSINESS!$A$2:$J$2692,{4,5,6,7,8,9},0)</f>
        <v>0.36</v>
      </c>
      <c r="W918" s="20">
        <v>37.0</v>
      </c>
      <c r="X918" s="20"/>
      <c r="Y918" s="20">
        <v>190.0</v>
      </c>
      <c r="Z918" s="20">
        <v>0.486</v>
      </c>
      <c r="AA918" s="20">
        <v>0.756</v>
      </c>
      <c r="AB918" s="21">
        <f t="shared" si="226"/>
        <v>1018.516619</v>
      </c>
      <c r="AC918" s="20"/>
      <c r="AD918" s="20"/>
      <c r="AE918" s="20">
        <f t="shared" si="302"/>
        <v>167.8954363</v>
      </c>
      <c r="AF918" s="22" t="b">
        <f t="shared" si="4"/>
        <v>0</v>
      </c>
      <c r="AG918" s="20" t="b">
        <f t="shared" si="5"/>
        <v>0</v>
      </c>
      <c r="AH918" s="20" t="b">
        <f t="shared" si="6"/>
        <v>0</v>
      </c>
      <c r="AI918" s="20" t="b">
        <f t="shared" si="7"/>
        <v>0</v>
      </c>
      <c r="AJ918" s="20"/>
      <c r="AK918" s="20"/>
      <c r="AL918" s="20"/>
      <c r="AM918" s="20"/>
      <c r="AN918" s="20"/>
      <c r="AO918" s="20"/>
      <c r="AP918" s="20"/>
      <c r="AQ918" s="20"/>
      <c r="AR918" s="23"/>
      <c r="AS918" s="23"/>
      <c r="AT918" s="23"/>
      <c r="AU918" s="23"/>
      <c r="AV918" s="23"/>
    </row>
    <row r="919" ht="15.75" customHeight="1">
      <c r="A919" s="17" t="str">
        <f t="shared" si="1"/>
        <v>Malaysia-Asia2006</v>
      </c>
      <c r="B919" s="17" t="s">
        <v>162</v>
      </c>
      <c r="C919" s="18" t="s">
        <v>145</v>
      </c>
      <c r="D919" s="19" t="s">
        <v>85</v>
      </c>
      <c r="E919" s="17">
        <v>2.6425379367E10</v>
      </c>
      <c r="F919" s="18">
        <v>0.036</v>
      </c>
      <c r="G919" s="18">
        <v>222.0</v>
      </c>
      <c r="H919" s="18">
        <v>0.065</v>
      </c>
      <c r="I919" s="20">
        <f t="array" ref="I919:J919">IFNA(VLOOKUP(A919,ENERGY!$A$2:$F$2692,{5,6},0),0)</f>
        <v>58691</v>
      </c>
      <c r="J919" s="20">
        <v>167333.0</v>
      </c>
      <c r="K919" s="20">
        <f t="array" ref="K919:S919">VLOOKUP(A919,'HUMAN RESOURCES'!$A$2:$M$2692,{2,3,4,5,6,7,8,9,10},0)</f>
        <v>0.018</v>
      </c>
      <c r="L919" s="20">
        <v>0.007</v>
      </c>
      <c r="M919" s="20">
        <v>76.0</v>
      </c>
      <c r="N919" s="20">
        <v>72.0</v>
      </c>
      <c r="O919" s="20">
        <v>0.297</v>
      </c>
      <c r="P919" s="20">
        <v>0.659</v>
      </c>
      <c r="Q919" s="20">
        <v>0.045</v>
      </c>
      <c r="R919" s="20">
        <v>2.6327098E7</v>
      </c>
      <c r="S919" s="20">
        <v>0.675</v>
      </c>
      <c r="T919" s="20">
        <f t="array" ref="T919:U919">VLOOKUP(A919,TOURISM!$A$2:$F$2692,{3,6},0)</f>
        <v>12280000000</v>
      </c>
      <c r="U919" s="20">
        <v>5.085E9</v>
      </c>
      <c r="V919" s="20">
        <f t="array" ref="V919:AA919">VLOOKUP(A919,BUSINESS!$A$2:$J$2692,{4,5,6,7,8,9},0)</f>
        <v>0.36</v>
      </c>
      <c r="W919" s="20">
        <v>37.0</v>
      </c>
      <c r="X919" s="20"/>
      <c r="Y919" s="20">
        <v>190.0</v>
      </c>
      <c r="Z919" s="20">
        <v>0.516</v>
      </c>
      <c r="AA919" s="20">
        <v>0.739</v>
      </c>
      <c r="AB919" s="21">
        <f t="shared" si="226"/>
        <v>1003.733088</v>
      </c>
      <c r="AC919" s="20">
        <f t="shared" ref="AC919:AC920" si="307">I919/R919</f>
        <v>0.002229300016</v>
      </c>
      <c r="AD919" s="20">
        <f t="shared" ref="AD919:AD920" si="308">J919/R919</f>
        <v>0.006355922707</v>
      </c>
      <c r="AE919" s="20">
        <f t="shared" si="302"/>
        <v>193.1470001</v>
      </c>
      <c r="AF919" s="22" t="b">
        <f t="shared" si="4"/>
        <v>0</v>
      </c>
      <c r="AG919" s="20" t="b">
        <f t="shared" si="5"/>
        <v>0</v>
      </c>
      <c r="AH919" s="20" t="b">
        <f t="shared" si="6"/>
        <v>0</v>
      </c>
      <c r="AI919" s="20" t="b">
        <f t="shared" si="7"/>
        <v>0</v>
      </c>
      <c r="AJ919" s="20"/>
      <c r="AK919" s="20"/>
      <c r="AL919" s="20"/>
      <c r="AM919" s="20"/>
      <c r="AN919" s="20"/>
      <c r="AO919" s="20"/>
      <c r="AP919" s="20"/>
      <c r="AQ919" s="20"/>
      <c r="AR919" s="23"/>
      <c r="AS919" s="23"/>
      <c r="AT919" s="23"/>
      <c r="AU919" s="23"/>
      <c r="AV919" s="23"/>
    </row>
    <row r="920" ht="15.75" customHeight="1">
      <c r="A920" s="17" t="str">
        <f t="shared" si="1"/>
        <v>Malaysia-Asia2007</v>
      </c>
      <c r="B920" s="17" t="s">
        <v>162</v>
      </c>
      <c r="C920" s="18" t="s">
        <v>145</v>
      </c>
      <c r="D920" s="19" t="s">
        <v>86</v>
      </c>
      <c r="E920" s="17">
        <v>2.6472637887E10</v>
      </c>
      <c r="F920" s="18">
        <v>0.035</v>
      </c>
      <c r="G920" s="18">
        <v>256.0</v>
      </c>
      <c r="H920" s="18">
        <v>0.064</v>
      </c>
      <c r="I920" s="20">
        <f t="array" ref="I920:J920">IFNA(VLOOKUP(A920,ENERGY!$A$2:$F$2692,{5,6},0),0)</f>
        <v>69970</v>
      </c>
      <c r="J920" s="20">
        <v>205308.0</v>
      </c>
      <c r="K920" s="20">
        <f t="array" ref="K920:S920">VLOOKUP(A920,'HUMAN RESOURCES'!$A$2:$M$2692,{2,3,4,5,6,7,8,9,10},0)</f>
        <v>0.018</v>
      </c>
      <c r="L920" s="20">
        <v>0.007</v>
      </c>
      <c r="M920" s="20">
        <v>76.0</v>
      </c>
      <c r="N920" s="20">
        <v>72.0</v>
      </c>
      <c r="O920" s="20">
        <v>0.292</v>
      </c>
      <c r="P920" s="20">
        <v>0.663</v>
      </c>
      <c r="Q920" s="20">
        <v>0.045</v>
      </c>
      <c r="R920" s="20">
        <v>2.6813819E7</v>
      </c>
      <c r="S920" s="20">
        <v>0.684</v>
      </c>
      <c r="T920" s="20">
        <f t="array" ref="T920:U920">VLOOKUP(A920,TOURISM!$A$2:$F$2692,{3,6},0)</f>
        <v>17948000000</v>
      </c>
      <c r="U920" s="20">
        <v>6.6E9</v>
      </c>
      <c r="V920" s="20">
        <f t="array" ref="V920:AA920">VLOOKUP(A920,BUSINESS!$A$2:$J$2692,{4,5,6,7,8,9},0)</f>
        <v>0.36</v>
      </c>
      <c r="W920" s="20">
        <v>31.0</v>
      </c>
      <c r="X920" s="20"/>
      <c r="Y920" s="20">
        <v>166.0</v>
      </c>
      <c r="Z920" s="20">
        <v>0.557</v>
      </c>
      <c r="AA920" s="20">
        <v>0.871</v>
      </c>
      <c r="AB920" s="21">
        <f t="shared" si="226"/>
        <v>987.2759224</v>
      </c>
      <c r="AC920" s="20">
        <f t="shared" si="307"/>
        <v>0.00260947536</v>
      </c>
      <c r="AD920" s="20">
        <f t="shared" si="308"/>
        <v>0.007656798161</v>
      </c>
      <c r="AE920" s="20">
        <f t="shared" si="302"/>
        <v>246.1417376</v>
      </c>
      <c r="AF920" s="22" t="b">
        <f t="shared" si="4"/>
        <v>0</v>
      </c>
      <c r="AG920" s="20" t="b">
        <f t="shared" si="5"/>
        <v>0</v>
      </c>
      <c r="AH920" s="20" t="b">
        <f t="shared" si="6"/>
        <v>0</v>
      </c>
      <c r="AI920" s="20" t="b">
        <f t="shared" si="7"/>
        <v>0</v>
      </c>
      <c r="AJ920" s="20"/>
      <c r="AK920" s="20"/>
      <c r="AL920" s="20"/>
      <c r="AM920" s="20"/>
      <c r="AN920" s="20"/>
      <c r="AO920" s="20"/>
      <c r="AP920" s="20"/>
      <c r="AQ920" s="20"/>
      <c r="AR920" s="23"/>
      <c r="AS920" s="23"/>
      <c r="AT920" s="23"/>
      <c r="AU920" s="23"/>
      <c r="AV920" s="23"/>
    </row>
    <row r="921" ht="15.75" customHeight="1">
      <c r="A921" s="17" t="str">
        <f t="shared" si="1"/>
        <v>Malaysia-Asia2008</v>
      </c>
      <c r="B921" s="17" t="s">
        <v>162</v>
      </c>
      <c r="C921" s="18" t="s">
        <v>145</v>
      </c>
      <c r="D921" s="19" t="s">
        <v>87</v>
      </c>
      <c r="E921" s="17">
        <v>2.6524896398E10</v>
      </c>
      <c r="F921" s="18">
        <v>0.034</v>
      </c>
      <c r="G921" s="18">
        <v>288.0</v>
      </c>
      <c r="H921" s="18">
        <v>0.061</v>
      </c>
      <c r="I921" s="20">
        <f t="array" ref="I921:J921">IFNA(VLOOKUP(A921,ENERGY!$A$2:$F$2692,{5,6},0),0)</f>
        <v>0</v>
      </c>
      <c r="J921" s="20">
        <v>0.0</v>
      </c>
      <c r="K921" s="20">
        <f t="array" ref="K921:S921">VLOOKUP(A921,'HUMAN RESOURCES'!$A$2:$M$2692,{2,3,4,5,6,7,8,9,10},0)</f>
        <v>0.018</v>
      </c>
      <c r="L921" s="20">
        <v>0.007</v>
      </c>
      <c r="M921" s="20">
        <v>77.0</v>
      </c>
      <c r="N921" s="20">
        <v>72.0</v>
      </c>
      <c r="O921" s="20">
        <v>0.287</v>
      </c>
      <c r="P921" s="20">
        <v>0.667</v>
      </c>
      <c r="Q921" s="20">
        <v>0.046</v>
      </c>
      <c r="R921" s="20">
        <v>2.7302348E7</v>
      </c>
      <c r="S921" s="20">
        <v>0.692</v>
      </c>
      <c r="T921" s="20">
        <f t="array" ref="T921:U921">VLOOKUP(A921,TOURISM!$A$2:$F$2692,{3,6},0)</f>
        <v>18553000000</v>
      </c>
      <c r="U921" s="20">
        <v>7.724E9</v>
      </c>
      <c r="V921" s="20">
        <f t="array" ref="V921:AA921">VLOOKUP(A921,BUSINESS!$A$2:$J$2692,{4,5,6,7,8,9},0)</f>
        <v>0.345</v>
      </c>
      <c r="W921" s="20">
        <v>20.0</v>
      </c>
      <c r="X921" s="20"/>
      <c r="Y921" s="20">
        <v>145.0</v>
      </c>
      <c r="Z921" s="20">
        <v>0.558</v>
      </c>
      <c r="AA921" s="20">
        <v>1.015</v>
      </c>
      <c r="AB921" s="21">
        <f t="shared" si="226"/>
        <v>971.5243685</v>
      </c>
      <c r="AC921" s="20"/>
      <c r="AD921" s="20"/>
      <c r="AE921" s="20">
        <f t="shared" si="302"/>
        <v>282.9060709</v>
      </c>
      <c r="AF921" s="22" t="b">
        <f t="shared" si="4"/>
        <v>0</v>
      </c>
      <c r="AG921" s="20" t="b">
        <f t="shared" si="5"/>
        <v>0</v>
      </c>
      <c r="AH921" s="20" t="b">
        <f t="shared" si="6"/>
        <v>0</v>
      </c>
      <c r="AI921" s="20" t="b">
        <f t="shared" si="7"/>
        <v>0</v>
      </c>
      <c r="AJ921" s="20"/>
      <c r="AK921" s="20"/>
      <c r="AL921" s="20"/>
      <c r="AM921" s="20"/>
      <c r="AN921" s="20"/>
      <c r="AO921" s="20"/>
      <c r="AP921" s="20"/>
      <c r="AQ921" s="20"/>
      <c r="AR921" s="23"/>
      <c r="AS921" s="23"/>
      <c r="AT921" s="23"/>
      <c r="AU921" s="23"/>
      <c r="AV921" s="23"/>
    </row>
    <row r="922" ht="15.75" customHeight="1">
      <c r="A922" s="17" t="str">
        <f t="shared" si="1"/>
        <v>Malaysia-Asia2009</v>
      </c>
      <c r="B922" s="17" t="s">
        <v>162</v>
      </c>
      <c r="C922" s="18" t="s">
        <v>145</v>
      </c>
      <c r="D922" s="19" t="s">
        <v>88</v>
      </c>
      <c r="E922" s="17">
        <v>2.6524992225E10</v>
      </c>
      <c r="F922" s="18">
        <v>0.039</v>
      </c>
      <c r="G922" s="18">
        <v>285.0</v>
      </c>
      <c r="H922" s="18">
        <v>0.051</v>
      </c>
      <c r="I922" s="20">
        <f t="array" ref="I922:J922">IFNA(VLOOKUP(A922,ENERGY!$A$2:$F$2692,{5,6},0),0)</f>
        <v>63507</v>
      </c>
      <c r="J922" s="20">
        <v>177373.0</v>
      </c>
      <c r="K922" s="20">
        <f t="array" ref="K922:S922">VLOOKUP(A922,'HUMAN RESOURCES'!$A$2:$M$2692,{2,3,4,5,6,7,8,9,10},0)</f>
        <v>0.018</v>
      </c>
      <c r="L922" s="20">
        <v>0.007</v>
      </c>
      <c r="M922" s="20">
        <v>77.0</v>
      </c>
      <c r="N922" s="20">
        <v>72.0</v>
      </c>
      <c r="O922" s="20">
        <v>0.282</v>
      </c>
      <c r="P922" s="20">
        <v>0.671</v>
      </c>
      <c r="Q922" s="20">
        <v>0.047</v>
      </c>
      <c r="R922" s="20">
        <v>2.7790324E7</v>
      </c>
      <c r="S922" s="20">
        <v>0.701</v>
      </c>
      <c r="T922" s="20">
        <f t="array" ref="T922:U922">VLOOKUP(A922,TOURISM!$A$2:$F$2692,{3,6},0)</f>
        <v>17231000000</v>
      </c>
      <c r="U922" s="20">
        <v>7.196E9</v>
      </c>
      <c r="V922" s="20">
        <f t="array" ref="V922:AA922">VLOOKUP(A922,BUSINESS!$A$2:$J$2692,{4,5,6,7,8,9},0)</f>
        <v>0.342</v>
      </c>
      <c r="W922" s="20">
        <v>18.0</v>
      </c>
      <c r="X922" s="20"/>
      <c r="Y922" s="20">
        <v>145.0</v>
      </c>
      <c r="Z922" s="20">
        <v>0.559</v>
      </c>
      <c r="AA922" s="20">
        <v>1.085</v>
      </c>
      <c r="AB922" s="21">
        <f t="shared" si="226"/>
        <v>954.468621</v>
      </c>
      <c r="AC922" s="20">
        <f t="shared" ref="AC922:AC925" si="309">I922/R922</f>
        <v>0.002285219848</v>
      </c>
      <c r="AD922" s="20">
        <f t="shared" ref="AD922:AD925" si="310">J922/R922</f>
        <v>0.006382545234</v>
      </c>
      <c r="AE922" s="20">
        <f t="shared" si="302"/>
        <v>258.9390466</v>
      </c>
      <c r="AF922" s="22" t="b">
        <f t="shared" si="4"/>
        <v>0</v>
      </c>
      <c r="AG922" s="20" t="b">
        <f t="shared" si="5"/>
        <v>0</v>
      </c>
      <c r="AH922" s="20" t="b">
        <f t="shared" si="6"/>
        <v>0</v>
      </c>
      <c r="AI922" s="20" t="b">
        <f t="shared" si="7"/>
        <v>0</v>
      </c>
      <c r="AJ922" s="20"/>
      <c r="AK922" s="20"/>
      <c r="AL922" s="20"/>
      <c r="AM922" s="20"/>
      <c r="AN922" s="20"/>
      <c r="AO922" s="20"/>
      <c r="AP922" s="20"/>
      <c r="AQ922" s="20"/>
      <c r="AR922" s="23"/>
      <c r="AS922" s="23"/>
      <c r="AT922" s="23"/>
      <c r="AU922" s="23"/>
      <c r="AV922" s="23"/>
    </row>
    <row r="923" ht="15.75" customHeight="1">
      <c r="A923" s="17" t="str">
        <f t="shared" si="1"/>
        <v>Malaysia-Asia2010</v>
      </c>
      <c r="B923" s="17" t="s">
        <v>162</v>
      </c>
      <c r="C923" s="18" t="s">
        <v>145</v>
      </c>
      <c r="D923" s="19" t="s">
        <v>89</v>
      </c>
      <c r="E923" s="17">
        <v>2.6570402719E10</v>
      </c>
      <c r="F923" s="18">
        <v>0.04</v>
      </c>
      <c r="G923" s="18">
        <v>345.0</v>
      </c>
      <c r="H923" s="18">
        <v>0.05</v>
      </c>
      <c r="I923" s="20">
        <f t="array" ref="I923:J923">IFNA(VLOOKUP(A923,ENERGY!$A$2:$F$2692,{5,6},0),0)</f>
        <v>54619</v>
      </c>
      <c r="J923" s="20">
        <v>160266.0</v>
      </c>
      <c r="K923" s="20">
        <f t="array" ref="K923:S923">VLOOKUP(A923,'HUMAN RESOURCES'!$A$2:$M$2692,{2,3,4,5,6,7,8,9,10},0)</f>
        <v>0.018</v>
      </c>
      <c r="L923" s="20">
        <v>0.007</v>
      </c>
      <c r="M923" s="20">
        <v>77.0</v>
      </c>
      <c r="N923" s="20">
        <v>72.0</v>
      </c>
      <c r="O923" s="20">
        <v>0.277</v>
      </c>
      <c r="P923" s="20">
        <v>0.675</v>
      </c>
      <c r="Q923" s="20">
        <v>0.048</v>
      </c>
      <c r="R923" s="20">
        <v>2.8275835E7</v>
      </c>
      <c r="S923" s="20">
        <v>0.709</v>
      </c>
      <c r="T923" s="20">
        <f t="array" ref="T923:U923">VLOOKUP(A923,TOURISM!$A$2:$F$2692,{3,6},0)</f>
        <v>18152000000</v>
      </c>
      <c r="U923" s="20">
        <v>8.324E9</v>
      </c>
      <c r="V923" s="20">
        <f t="array" ref="V923:AA923">VLOOKUP(A923,BUSINESS!$A$2:$J$2692,{4,5,6,7,8,9},0)</f>
        <v>0.337</v>
      </c>
      <c r="W923" s="20">
        <v>17.0</v>
      </c>
      <c r="X923" s="20"/>
      <c r="Y923" s="20">
        <v>145.0</v>
      </c>
      <c r="Z923" s="20">
        <v>0.563</v>
      </c>
      <c r="AA923" s="20">
        <v>1.197</v>
      </c>
      <c r="AB923" s="21">
        <f t="shared" si="226"/>
        <v>939.6858738</v>
      </c>
      <c r="AC923" s="20">
        <f t="shared" si="309"/>
        <v>0.00193164941</v>
      </c>
      <c r="AD923" s="20">
        <f t="shared" si="310"/>
        <v>0.005667949328</v>
      </c>
      <c r="AE923" s="20">
        <f t="shared" si="302"/>
        <v>294.3856477</v>
      </c>
      <c r="AF923" s="22" t="b">
        <f t="shared" si="4"/>
        <v>0</v>
      </c>
      <c r="AG923" s="20" t="b">
        <f t="shared" si="5"/>
        <v>0</v>
      </c>
      <c r="AH923" s="20" t="b">
        <f t="shared" si="6"/>
        <v>0</v>
      </c>
      <c r="AI923" s="20" t="b">
        <f t="shared" si="7"/>
        <v>0</v>
      </c>
      <c r="AJ923" s="20"/>
      <c r="AK923" s="20"/>
      <c r="AL923" s="20"/>
      <c r="AM923" s="20"/>
      <c r="AN923" s="20"/>
      <c r="AO923" s="20"/>
      <c r="AP923" s="20"/>
      <c r="AQ923" s="20"/>
      <c r="AR923" s="23"/>
      <c r="AS923" s="23"/>
      <c r="AT923" s="23"/>
      <c r="AU923" s="23"/>
      <c r="AV923" s="23"/>
    </row>
    <row r="924" ht="15.75" customHeight="1">
      <c r="A924" s="17" t="str">
        <f t="shared" si="1"/>
        <v>Malaysia-Asia2011</v>
      </c>
      <c r="B924" s="17" t="s">
        <v>162</v>
      </c>
      <c r="C924" s="18" t="s">
        <v>145</v>
      </c>
      <c r="D924" s="19" t="s">
        <v>90</v>
      </c>
      <c r="E924" s="17">
        <v>2.6571320718E10</v>
      </c>
      <c r="F924" s="18">
        <v>0.038</v>
      </c>
      <c r="G924" s="18">
        <v>384.0</v>
      </c>
      <c r="H924" s="18">
        <v>0.049</v>
      </c>
      <c r="I924" s="20">
        <f t="array" ref="I924:J924">IFNA(VLOOKUP(A924,ENERGY!$A$2:$F$2692,{5,6},0),0)</f>
        <v>63715</v>
      </c>
      <c r="J924" s="20">
        <v>170648.0</v>
      </c>
      <c r="K924" s="20">
        <f t="array" ref="K924:S924">VLOOKUP(A924,'HUMAN RESOURCES'!$A$2:$M$2692,{2,3,4,5,6,7,8,9,10},0)</f>
        <v>0.018</v>
      </c>
      <c r="L924" s="20">
        <v>0.007</v>
      </c>
      <c r="M924" s="20">
        <v>77.0</v>
      </c>
      <c r="N924" s="20">
        <v>72.0</v>
      </c>
      <c r="O924" s="20">
        <v>0.272</v>
      </c>
      <c r="P924" s="20">
        <v>0.678</v>
      </c>
      <c r="Q924" s="20">
        <v>0.05</v>
      </c>
      <c r="R924" s="20">
        <v>2.8758968E7</v>
      </c>
      <c r="S924" s="20">
        <v>0.717</v>
      </c>
      <c r="T924" s="20">
        <f t="array" ref="T924:U924">VLOOKUP(A924,TOURISM!$A$2:$F$2692,{3,6},0)</f>
        <v>19649000000</v>
      </c>
      <c r="U924" s="20">
        <v>1.018E10</v>
      </c>
      <c r="V924" s="20">
        <f t="array" ref="V924:AA924">VLOOKUP(A924,BUSINESS!$A$2:$J$2692,{4,5,6,7,8,9},0)</f>
        <v>0.34</v>
      </c>
      <c r="W924" s="20">
        <v>6.0</v>
      </c>
      <c r="X924" s="20"/>
      <c r="Y924" s="20">
        <v>133.0</v>
      </c>
      <c r="Z924" s="20">
        <v>0.61</v>
      </c>
      <c r="AA924" s="20">
        <v>1.275</v>
      </c>
      <c r="AB924" s="21">
        <f t="shared" si="226"/>
        <v>923.9316487</v>
      </c>
      <c r="AC924" s="20">
        <f t="shared" si="309"/>
        <v>0.002215482837</v>
      </c>
      <c r="AD924" s="20">
        <f t="shared" si="310"/>
        <v>0.005933731697</v>
      </c>
      <c r="AE924" s="20">
        <f t="shared" si="302"/>
        <v>353.9765405</v>
      </c>
      <c r="AF924" s="22" t="b">
        <f t="shared" si="4"/>
        <v>0</v>
      </c>
      <c r="AG924" s="20" t="b">
        <f t="shared" si="5"/>
        <v>0</v>
      </c>
      <c r="AH924" s="20" t="b">
        <f t="shared" si="6"/>
        <v>0</v>
      </c>
      <c r="AI924" s="20" t="b">
        <f t="shared" si="7"/>
        <v>0</v>
      </c>
      <c r="AJ924" s="20"/>
      <c r="AK924" s="20"/>
      <c r="AL924" s="20"/>
      <c r="AM924" s="20"/>
      <c r="AN924" s="20"/>
      <c r="AO924" s="20"/>
      <c r="AP924" s="20"/>
      <c r="AQ924" s="20"/>
      <c r="AR924" s="23"/>
      <c r="AS924" s="23"/>
      <c r="AT924" s="23"/>
      <c r="AU924" s="23"/>
      <c r="AV924" s="23"/>
    </row>
    <row r="925" ht="15.75" customHeight="1">
      <c r="A925" s="17" t="str">
        <f t="shared" si="1"/>
        <v>Malaysia-Asia2012</v>
      </c>
      <c r="B925" s="17" t="s">
        <v>162</v>
      </c>
      <c r="C925" s="18" t="s">
        <v>145</v>
      </c>
      <c r="D925" s="19" t="s">
        <v>91</v>
      </c>
      <c r="E925" s="17">
        <v>2.703511013E10</v>
      </c>
      <c r="F925" s="18">
        <v>0.039</v>
      </c>
      <c r="G925" s="18">
        <v>410.0</v>
      </c>
      <c r="H925" s="18">
        <v>0.048</v>
      </c>
      <c r="I925" s="20">
        <f t="array" ref="I925:J925">IFNA(VLOOKUP(A925,ENERGY!$A$2:$F$2692,{5,6},0),0)</f>
        <v>51009</v>
      </c>
      <c r="J925" s="20">
        <v>135129.0</v>
      </c>
      <c r="K925" s="20">
        <f t="array" ref="K925:S925">VLOOKUP(A925,'HUMAN RESOURCES'!$A$2:$M$2692,{2,3,4,5,6,7,8,9,10},0)</f>
        <v>0.018</v>
      </c>
      <c r="L925" s="20">
        <v>0.007</v>
      </c>
      <c r="M925" s="20">
        <v>77.0</v>
      </c>
      <c r="N925" s="20">
        <v>73.0</v>
      </c>
      <c r="O925" s="20">
        <v>0.267</v>
      </c>
      <c r="P925" s="20">
        <v>0.682</v>
      </c>
      <c r="Q925" s="20">
        <v>0.052</v>
      </c>
      <c r="R925" s="20">
        <v>2.9239927E7</v>
      </c>
      <c r="S925" s="20">
        <v>0.725</v>
      </c>
      <c r="T925" s="20">
        <f t="array" ref="T925:U925">VLOOKUP(A925,TOURISM!$A$2:$F$2692,{3,6},0)</f>
        <v>20251000000</v>
      </c>
      <c r="U925" s="20">
        <v>1.1545E10</v>
      </c>
      <c r="V925" s="20">
        <f t="array" ref="V925:AA925">VLOOKUP(A925,BUSINESS!$A$2:$J$2692,{4,5,6,7,8,9},0)</f>
        <v>0.245</v>
      </c>
      <c r="W925" s="20">
        <v>6.0</v>
      </c>
      <c r="X925" s="20">
        <v>8.0</v>
      </c>
      <c r="Y925" s="20">
        <v>133.0</v>
      </c>
      <c r="Z925" s="20">
        <v>0.658</v>
      </c>
      <c r="AA925" s="20">
        <v>1.413</v>
      </c>
      <c r="AB925" s="21">
        <f t="shared" si="226"/>
        <v>924.595678</v>
      </c>
      <c r="AC925" s="20">
        <f t="shared" si="309"/>
        <v>0.001744498199</v>
      </c>
      <c r="AD925" s="20">
        <f t="shared" si="310"/>
        <v>0.004621386367</v>
      </c>
      <c r="AE925" s="20">
        <f t="shared" si="302"/>
        <v>394.8368271</v>
      </c>
      <c r="AF925" s="22" t="b">
        <f t="shared" si="4"/>
        <v>0</v>
      </c>
      <c r="AG925" s="20" t="b">
        <f t="shared" si="5"/>
        <v>0</v>
      </c>
      <c r="AH925" s="20" t="b">
        <f t="shared" si="6"/>
        <v>0</v>
      </c>
      <c r="AI925" s="20" t="b">
        <f t="shared" si="7"/>
        <v>0</v>
      </c>
      <c r="AJ925" s="20"/>
      <c r="AK925" s="20"/>
      <c r="AL925" s="20"/>
      <c r="AM925" s="20"/>
      <c r="AN925" s="20"/>
      <c r="AO925" s="20"/>
      <c r="AP925" s="20"/>
      <c r="AQ925" s="20"/>
      <c r="AR925" s="23"/>
      <c r="AS925" s="23"/>
      <c r="AT925" s="23"/>
      <c r="AU925" s="23"/>
      <c r="AV925" s="23"/>
    </row>
    <row r="926" ht="15.75" customHeight="1">
      <c r="A926" s="17" t="str">
        <f t="shared" si="1"/>
        <v>Maldives-Asia2000</v>
      </c>
      <c r="B926" s="17" t="s">
        <v>163</v>
      </c>
      <c r="C926" s="18" t="s">
        <v>145</v>
      </c>
      <c r="D926" s="19" t="s">
        <v>76</v>
      </c>
      <c r="E926" s="17">
        <v>2.7211230374E10</v>
      </c>
      <c r="F926" s="18">
        <v>0.071</v>
      </c>
      <c r="G926" s="18">
        <v>162.0</v>
      </c>
      <c r="H926" s="18">
        <v>0.13</v>
      </c>
      <c r="I926" s="20" t="str">
        <f t="array" ref="I926:J926">IFNA(VLOOKUP(A926,ENERGY!$A$2:$F$2692,{5,6},0),0)</f>
        <v/>
      </c>
      <c r="J926" s="20"/>
      <c r="K926" s="20">
        <f t="array" ref="K926:S926">VLOOKUP(A926,'HUMAN RESOURCES'!$A$2:$M$2692,{2,3,4,5,6,7,8,9,10},0)</f>
        <v>0.025</v>
      </c>
      <c r="L926" s="20">
        <v>0.035</v>
      </c>
      <c r="M926" s="20">
        <v>70.0</v>
      </c>
      <c r="N926" s="20">
        <v>69.0</v>
      </c>
      <c r="O926" s="20">
        <v>0.413</v>
      </c>
      <c r="P926" s="20">
        <v>0.549</v>
      </c>
      <c r="Q926" s="20">
        <v>0.038</v>
      </c>
      <c r="R926" s="20">
        <v>272745.0</v>
      </c>
      <c r="S926" s="20">
        <v>0.277</v>
      </c>
      <c r="T926" s="20">
        <f t="array" ref="T926:U926">VLOOKUP(A926,TOURISM!$A$2:$F$2692,{3,6},0)</f>
        <v>321000000</v>
      </c>
      <c r="U926" s="20">
        <v>6.0E7</v>
      </c>
      <c r="V926" s="20" t="str">
        <f t="array" ref="V926:AA926">VLOOKUP(A926,BUSINESS!$A$2:$J$2692,{4,5,6,7,8,9},0)</f>
        <v/>
      </c>
      <c r="W926" s="20"/>
      <c r="X926" s="20"/>
      <c r="Y926" s="20"/>
      <c r="Z926" s="20">
        <v>0.022</v>
      </c>
      <c r="AA926" s="20">
        <v>0.028</v>
      </c>
      <c r="AB926" s="21">
        <f t="shared" si="226"/>
        <v>99768.02645</v>
      </c>
      <c r="AC926" s="20"/>
      <c r="AD926" s="20"/>
      <c r="AE926" s="20">
        <f t="shared" si="302"/>
        <v>219.9857009</v>
      </c>
      <c r="AF926" s="22" t="b">
        <f t="shared" si="4"/>
        <v>1</v>
      </c>
      <c r="AG926" s="20" t="b">
        <f t="shared" si="5"/>
        <v>0</v>
      </c>
      <c r="AH926" s="20" t="b">
        <f t="shared" si="6"/>
        <v>0</v>
      </c>
      <c r="AI926" s="20" t="b">
        <f t="shared" si="7"/>
        <v>0</v>
      </c>
      <c r="AJ926" s="20"/>
      <c r="AK926" s="20"/>
      <c r="AL926" s="20"/>
      <c r="AM926" s="20"/>
      <c r="AN926" s="20"/>
      <c r="AO926" s="20"/>
      <c r="AP926" s="20"/>
      <c r="AQ926" s="20"/>
      <c r="AR926" s="23"/>
      <c r="AS926" s="23"/>
      <c r="AT926" s="23"/>
      <c r="AU926" s="23"/>
      <c r="AV926" s="23"/>
    </row>
    <row r="927" ht="15.75" customHeight="1">
      <c r="A927" s="17" t="str">
        <f t="shared" si="1"/>
        <v>Maldives-Asia2001</v>
      </c>
      <c r="B927" s="17" t="s">
        <v>163</v>
      </c>
      <c r="C927" s="18" t="s">
        <v>145</v>
      </c>
      <c r="D927" s="19" t="s">
        <v>77</v>
      </c>
      <c r="E927" s="17">
        <v>2.7236739896E10</v>
      </c>
      <c r="F927" s="18">
        <v>0.053</v>
      </c>
      <c r="G927" s="18">
        <v>153.0</v>
      </c>
      <c r="H927" s="18">
        <v>0.13</v>
      </c>
      <c r="I927" s="20" t="str">
        <f t="array" ref="I927:J927">IFNA(VLOOKUP(A927,ENERGY!$A$2:$F$2692,{5,6},0),0)</f>
        <v/>
      </c>
      <c r="J927" s="20"/>
      <c r="K927" s="20">
        <f t="array" ref="K927:S927">VLOOKUP(A927,'HUMAN RESOURCES'!$A$2:$M$2692,{2,3,4,5,6,7,8,9,10},0)</f>
        <v>0.023</v>
      </c>
      <c r="L927" s="20">
        <v>0.032</v>
      </c>
      <c r="M927" s="20">
        <v>72.0</v>
      </c>
      <c r="N927" s="20">
        <v>70.0</v>
      </c>
      <c r="O927" s="20">
        <v>0.399</v>
      </c>
      <c r="P927" s="20">
        <v>0.561</v>
      </c>
      <c r="Q927" s="20">
        <v>0.039</v>
      </c>
      <c r="R927" s="20">
        <v>277825.0</v>
      </c>
      <c r="S927" s="20">
        <v>0.289</v>
      </c>
      <c r="T927" s="20">
        <f t="array" ref="T927:U927">VLOOKUP(A927,TOURISM!$A$2:$F$2692,{3,6},0)</f>
        <v>327000000</v>
      </c>
      <c r="U927" s="20">
        <v>5.9E7</v>
      </c>
      <c r="V927" s="20" t="str">
        <f t="array" ref="V927:AA927">VLOOKUP(A927,BUSINESS!$A$2:$J$2692,{4,5,6,7,8,9},0)</f>
        <v/>
      </c>
      <c r="W927" s="20"/>
      <c r="X927" s="20"/>
      <c r="Y927" s="20"/>
      <c r="Z927" s="20">
        <v>0.036</v>
      </c>
      <c r="AA927" s="20">
        <v>0.068</v>
      </c>
      <c r="AB927" s="21">
        <f t="shared" si="226"/>
        <v>98035.59757</v>
      </c>
      <c r="AC927" s="20"/>
      <c r="AD927" s="20"/>
      <c r="AE927" s="20">
        <f t="shared" si="302"/>
        <v>212.3638981</v>
      </c>
      <c r="AF927" s="22" t="b">
        <f t="shared" si="4"/>
        <v>1</v>
      </c>
      <c r="AG927" s="20" t="b">
        <f t="shared" si="5"/>
        <v>0</v>
      </c>
      <c r="AH927" s="20" t="b">
        <f t="shared" si="6"/>
        <v>0</v>
      </c>
      <c r="AI927" s="20" t="b">
        <f t="shared" si="7"/>
        <v>0</v>
      </c>
      <c r="AJ927" s="20"/>
      <c r="AK927" s="20"/>
      <c r="AL927" s="20"/>
      <c r="AM927" s="20"/>
      <c r="AN927" s="20"/>
      <c r="AO927" s="20"/>
      <c r="AP927" s="20"/>
      <c r="AQ927" s="20"/>
      <c r="AR927" s="23"/>
      <c r="AS927" s="23"/>
      <c r="AT927" s="23"/>
      <c r="AU927" s="23"/>
      <c r="AV927" s="23"/>
    </row>
    <row r="928" ht="15.75" customHeight="1">
      <c r="A928" s="17" t="str">
        <f t="shared" si="1"/>
        <v>Maldives-Asia2002</v>
      </c>
      <c r="B928" s="17" t="s">
        <v>163</v>
      </c>
      <c r="C928" s="18" t="s">
        <v>145</v>
      </c>
      <c r="D928" s="19" t="s">
        <v>79</v>
      </c>
      <c r="E928" s="17">
        <v>2.7452795398E10</v>
      </c>
      <c r="F928" s="18">
        <v>0.052</v>
      </c>
      <c r="G928" s="18">
        <v>152.0</v>
      </c>
      <c r="H928" s="18">
        <v>0.135</v>
      </c>
      <c r="I928" s="20" t="str">
        <f t="array" ref="I928:J928">IFNA(VLOOKUP(A928,ENERGY!$A$2:$F$2692,{5,6},0),0)</f>
        <v/>
      </c>
      <c r="J928" s="20">
        <v>1074.0</v>
      </c>
      <c r="K928" s="20">
        <f t="array" ref="K928:S928">VLOOKUP(A928,'HUMAN RESOURCES'!$A$2:$M$2692,{2,3,4,5,6,7,8,9,10},0)</f>
        <v>0.022</v>
      </c>
      <c r="L928" s="20">
        <v>0.028</v>
      </c>
      <c r="M928" s="20">
        <v>73.0</v>
      </c>
      <c r="N928" s="20">
        <v>70.0</v>
      </c>
      <c r="O928" s="20">
        <v>0.385</v>
      </c>
      <c r="P928" s="20">
        <v>0.574</v>
      </c>
      <c r="Q928" s="20">
        <v>0.041</v>
      </c>
      <c r="R928" s="20">
        <v>282743.0</v>
      </c>
      <c r="S928" s="20">
        <v>0.3</v>
      </c>
      <c r="T928" s="20">
        <f t="array" ref="T928:U928">VLOOKUP(A928,TOURISM!$A$2:$F$2692,{3,6},0)</f>
        <v>337000000</v>
      </c>
      <c r="U928" s="20">
        <v>6.0E7</v>
      </c>
      <c r="V928" s="20" t="str">
        <f t="array" ref="V928:AA928">VLOOKUP(A928,BUSINESS!$A$2:$J$2692,{4,5,6,7,8,9},0)</f>
        <v/>
      </c>
      <c r="W928" s="20"/>
      <c r="X928" s="20"/>
      <c r="Y928" s="20"/>
      <c r="Z928" s="20">
        <v>0.053</v>
      </c>
      <c r="AA928" s="20">
        <v>0.148</v>
      </c>
      <c r="AB928" s="21">
        <f t="shared" si="226"/>
        <v>97094.51834</v>
      </c>
      <c r="AC928" s="20"/>
      <c r="AD928" s="20">
        <f t="shared" ref="AD928:AD933" si="311">J928/R928</f>
        <v>0.003798502527</v>
      </c>
      <c r="AE928" s="20">
        <f t="shared" si="302"/>
        <v>212.2068451</v>
      </c>
      <c r="AF928" s="22" t="b">
        <f t="shared" si="4"/>
        <v>1</v>
      </c>
      <c r="AG928" s="20" t="b">
        <f t="shared" si="5"/>
        <v>0</v>
      </c>
      <c r="AH928" s="20" t="b">
        <f t="shared" si="6"/>
        <v>0</v>
      </c>
      <c r="AI928" s="20" t="b">
        <f t="shared" si="7"/>
        <v>0</v>
      </c>
      <c r="AJ928" s="20"/>
      <c r="AK928" s="20"/>
      <c r="AL928" s="20"/>
      <c r="AM928" s="20"/>
      <c r="AN928" s="20"/>
      <c r="AO928" s="20"/>
      <c r="AP928" s="20"/>
      <c r="AQ928" s="20"/>
      <c r="AR928" s="23"/>
      <c r="AS928" s="23"/>
      <c r="AT928" s="23"/>
      <c r="AU928" s="23"/>
      <c r="AV928" s="23"/>
    </row>
    <row r="929" ht="15.75" customHeight="1">
      <c r="A929" s="17" t="str">
        <f t="shared" si="1"/>
        <v>Maldives-Asia2003</v>
      </c>
      <c r="B929" s="17" t="s">
        <v>163</v>
      </c>
      <c r="C929" s="18" t="s">
        <v>145</v>
      </c>
      <c r="D929" s="19" t="s">
        <v>81</v>
      </c>
      <c r="E929" s="17">
        <v>2.7453084983E10</v>
      </c>
      <c r="F929" s="18">
        <v>0.06</v>
      </c>
      <c r="G929" s="18">
        <v>199.0</v>
      </c>
      <c r="H929" s="18">
        <v>0.14</v>
      </c>
      <c r="I929" s="20" t="str">
        <f t="array" ref="I929:J929">IFNA(VLOOKUP(A929,ENERGY!$A$2:$F$2692,{5,6},0),0)</f>
        <v/>
      </c>
      <c r="J929" s="20">
        <v>1067.0</v>
      </c>
      <c r="K929" s="20">
        <f t="array" ref="K929:S929">VLOOKUP(A929,'HUMAN RESOURCES'!$A$2:$M$2692,{2,3,4,5,6,7,8,9,10},0)</f>
        <v>0.022</v>
      </c>
      <c r="L929" s="20">
        <v>0.025</v>
      </c>
      <c r="M929" s="20">
        <v>74.0</v>
      </c>
      <c r="N929" s="20">
        <v>71.0</v>
      </c>
      <c r="O929" s="20">
        <v>0.37</v>
      </c>
      <c r="P929" s="20">
        <v>0.587</v>
      </c>
      <c r="Q929" s="20">
        <v>0.043</v>
      </c>
      <c r="R929" s="20">
        <v>287594.0</v>
      </c>
      <c r="S929" s="20">
        <v>0.313</v>
      </c>
      <c r="T929" s="20">
        <f t="array" ref="T929:U929">VLOOKUP(A929,TOURISM!$A$2:$F$2692,{3,6},0)</f>
        <v>402000000</v>
      </c>
      <c r="U929" s="20">
        <v>6.0E7</v>
      </c>
      <c r="V929" s="20" t="str">
        <f t="array" ref="V929:AA929">VLOOKUP(A929,BUSINESS!$A$2:$J$2692,{4,5,6,7,8,9},0)</f>
        <v/>
      </c>
      <c r="W929" s="20">
        <v>13.0</v>
      </c>
      <c r="X929" s="20"/>
      <c r="Y929" s="20"/>
      <c r="Z929" s="20">
        <v>0.06</v>
      </c>
      <c r="AA929" s="20">
        <v>0.231</v>
      </c>
      <c r="AB929" s="21">
        <f t="shared" si="226"/>
        <v>95457.7807</v>
      </c>
      <c r="AC929" s="20"/>
      <c r="AD929" s="20">
        <f t="shared" si="311"/>
        <v>0.003710091309</v>
      </c>
      <c r="AE929" s="20">
        <f t="shared" si="302"/>
        <v>208.6274401</v>
      </c>
      <c r="AF929" s="22" t="b">
        <f t="shared" si="4"/>
        <v>1</v>
      </c>
      <c r="AG929" s="20" t="b">
        <f t="shared" si="5"/>
        <v>0</v>
      </c>
      <c r="AH929" s="20" t="b">
        <f t="shared" si="6"/>
        <v>0</v>
      </c>
      <c r="AI929" s="20" t="b">
        <f t="shared" si="7"/>
        <v>0</v>
      </c>
      <c r="AJ929" s="20"/>
      <c r="AK929" s="20"/>
      <c r="AL929" s="20"/>
      <c r="AM929" s="20"/>
      <c r="AN929" s="20"/>
      <c r="AO929" s="20"/>
      <c r="AP929" s="20"/>
      <c r="AQ929" s="20"/>
      <c r="AR929" s="23"/>
      <c r="AS929" s="23"/>
      <c r="AT929" s="23"/>
      <c r="AU929" s="23"/>
      <c r="AV929" s="23"/>
    </row>
    <row r="930" ht="15.75" customHeight="1">
      <c r="A930" s="17" t="str">
        <f t="shared" si="1"/>
        <v>Maldives-Asia2004</v>
      </c>
      <c r="B930" s="17" t="s">
        <v>163</v>
      </c>
      <c r="C930" s="18" t="s">
        <v>145</v>
      </c>
      <c r="D930" s="19" t="s">
        <v>83</v>
      </c>
      <c r="E930" s="17">
        <v>2.7838718233E10</v>
      </c>
      <c r="F930" s="18">
        <v>0.059</v>
      </c>
      <c r="G930" s="18">
        <v>217.0</v>
      </c>
      <c r="H930" s="18">
        <v>0.13</v>
      </c>
      <c r="I930" s="20" t="str">
        <f t="array" ref="I930:J930">IFNA(VLOOKUP(A930,ENERGY!$A$2:$F$2692,{5,6},0),0)</f>
        <v/>
      </c>
      <c r="J930" s="20">
        <v>1008.0</v>
      </c>
      <c r="K930" s="20">
        <f t="array" ref="K930:S930">VLOOKUP(A930,'HUMAN RESOURCES'!$A$2:$M$2692,{2,3,4,5,6,7,8,9,10},0)</f>
        <v>0.021</v>
      </c>
      <c r="L930" s="20">
        <v>0.022</v>
      </c>
      <c r="M930" s="20">
        <v>75.0</v>
      </c>
      <c r="N930" s="20">
        <v>72.0</v>
      </c>
      <c r="O930" s="20">
        <v>0.356</v>
      </c>
      <c r="P930" s="20">
        <v>0.599</v>
      </c>
      <c r="Q930" s="20">
        <v>0.044</v>
      </c>
      <c r="R930" s="20">
        <v>292505.0</v>
      </c>
      <c r="S930" s="20">
        <v>0.325</v>
      </c>
      <c r="T930" s="20">
        <f t="array" ref="T930:U930">VLOOKUP(A930,TOURISM!$A$2:$F$2692,{3,6},0)</f>
        <v>471000000</v>
      </c>
      <c r="U930" s="20">
        <v>7.5E7</v>
      </c>
      <c r="V930" s="20" t="str">
        <f t="array" ref="V930:AA930">VLOOKUP(A930,BUSINESS!$A$2:$J$2692,{4,5,6,7,8,9},0)</f>
        <v/>
      </c>
      <c r="W930" s="20">
        <v>9.0</v>
      </c>
      <c r="X930" s="20"/>
      <c r="Y930" s="20"/>
      <c r="Z930" s="20">
        <v>0.066</v>
      </c>
      <c r="AA930" s="20">
        <v>0.387</v>
      </c>
      <c r="AB930" s="21">
        <f t="shared" si="226"/>
        <v>95173.47817</v>
      </c>
      <c r="AC930" s="20"/>
      <c r="AD930" s="20">
        <f t="shared" si="311"/>
        <v>0.003446094939</v>
      </c>
      <c r="AE930" s="20">
        <f t="shared" si="302"/>
        <v>256.4058734</v>
      </c>
      <c r="AF930" s="22" t="b">
        <f t="shared" si="4"/>
        <v>1</v>
      </c>
      <c r="AG930" s="20" t="b">
        <f t="shared" si="5"/>
        <v>0</v>
      </c>
      <c r="AH930" s="20" t="b">
        <f t="shared" si="6"/>
        <v>0</v>
      </c>
      <c r="AI930" s="20" t="b">
        <f t="shared" si="7"/>
        <v>0</v>
      </c>
      <c r="AJ930" s="20"/>
      <c r="AK930" s="20"/>
      <c r="AL930" s="20"/>
      <c r="AM930" s="20"/>
      <c r="AN930" s="20"/>
      <c r="AO930" s="20"/>
      <c r="AP930" s="20"/>
      <c r="AQ930" s="20"/>
      <c r="AR930" s="23"/>
      <c r="AS930" s="23"/>
      <c r="AT930" s="23"/>
      <c r="AU930" s="23"/>
      <c r="AV930" s="23"/>
    </row>
    <row r="931" ht="15.75" customHeight="1">
      <c r="A931" s="17" t="str">
        <f t="shared" si="1"/>
        <v>Maldives-Asia2005</v>
      </c>
      <c r="B931" s="17" t="s">
        <v>163</v>
      </c>
      <c r="C931" s="18" t="s">
        <v>145</v>
      </c>
      <c r="D931" s="19" t="s">
        <v>84</v>
      </c>
      <c r="E931" s="17">
        <v>2.7934030937E10</v>
      </c>
      <c r="F931" s="18">
        <v>0.07</v>
      </c>
      <c r="G931" s="18">
        <v>235.0</v>
      </c>
      <c r="H931" s="18">
        <v>0.13</v>
      </c>
      <c r="I931" s="20" t="str">
        <f t="array" ref="I931:J931">IFNA(VLOOKUP(A931,ENERGY!$A$2:$F$2692,{5,6},0),0)</f>
        <v/>
      </c>
      <c r="J931" s="20">
        <v>689.0</v>
      </c>
      <c r="K931" s="20">
        <f t="array" ref="K931:S931">VLOOKUP(A931,'HUMAN RESOURCES'!$A$2:$M$2692,{2,3,4,5,6,7,8,9,10},0)</f>
        <v>0.021</v>
      </c>
      <c r="L931" s="20">
        <v>0.019</v>
      </c>
      <c r="M931" s="20">
        <v>75.0</v>
      </c>
      <c r="N931" s="20">
        <v>73.0</v>
      </c>
      <c r="O931" s="20">
        <v>0.343</v>
      </c>
      <c r="P931" s="20">
        <v>0.611</v>
      </c>
      <c r="Q931" s="20">
        <v>0.046</v>
      </c>
      <c r="R931" s="20">
        <v>297576.0</v>
      </c>
      <c r="S931" s="20">
        <v>0.338</v>
      </c>
      <c r="T931" s="20">
        <f t="array" ref="T931:U931">VLOOKUP(A931,TOURISM!$A$2:$F$2692,{3,6},0)</f>
        <v>826000000</v>
      </c>
      <c r="U931" s="20">
        <v>9.4E7</v>
      </c>
      <c r="V931" s="20">
        <f t="array" ref="V931:AA931">VLOOKUP(A931,BUSINESS!$A$2:$J$2692,{4,5,6,7,8,9},0)</f>
        <v>0.093</v>
      </c>
      <c r="W931" s="20">
        <v>9.0</v>
      </c>
      <c r="X931" s="20"/>
      <c r="Y931" s="20"/>
      <c r="Z931" s="20">
        <v>0.069</v>
      </c>
      <c r="AA931" s="20">
        <v>0.684</v>
      </c>
      <c r="AB931" s="21">
        <f t="shared" si="226"/>
        <v>93871.92158</v>
      </c>
      <c r="AC931" s="20"/>
      <c r="AD931" s="20">
        <f t="shared" si="311"/>
        <v>0.002315374896</v>
      </c>
      <c r="AE931" s="20">
        <f t="shared" si="302"/>
        <v>315.8856897</v>
      </c>
      <c r="AF931" s="22" t="b">
        <f t="shared" si="4"/>
        <v>1</v>
      </c>
      <c r="AG931" s="20" t="b">
        <f t="shared" si="5"/>
        <v>0</v>
      </c>
      <c r="AH931" s="20" t="b">
        <f t="shared" si="6"/>
        <v>0</v>
      </c>
      <c r="AI931" s="20" t="b">
        <f t="shared" si="7"/>
        <v>0</v>
      </c>
      <c r="AJ931" s="20"/>
      <c r="AK931" s="20"/>
      <c r="AL931" s="20"/>
      <c r="AM931" s="20"/>
      <c r="AN931" s="20"/>
      <c r="AO931" s="20"/>
      <c r="AP931" s="20"/>
      <c r="AQ931" s="20"/>
      <c r="AR931" s="23"/>
      <c r="AS931" s="23"/>
      <c r="AT931" s="23"/>
      <c r="AU931" s="23"/>
      <c r="AV931" s="23"/>
    </row>
    <row r="932" ht="15.75" customHeight="1">
      <c r="A932" s="17" t="str">
        <f t="shared" si="1"/>
        <v>Maldives-Asia2006</v>
      </c>
      <c r="B932" s="17" t="s">
        <v>163</v>
      </c>
      <c r="C932" s="18" t="s">
        <v>145</v>
      </c>
      <c r="D932" s="19" t="s">
        <v>85</v>
      </c>
      <c r="E932" s="17">
        <v>2.8165793618E10</v>
      </c>
      <c r="F932" s="18">
        <v>0.067</v>
      </c>
      <c r="G932" s="18">
        <v>287.0</v>
      </c>
      <c r="H932" s="18">
        <v>0.13</v>
      </c>
      <c r="I932" s="20">
        <f t="array" ref="I932:J932">IFNA(VLOOKUP(A932,ENERGY!$A$2:$F$2692,{5,6},0),0)</f>
        <v>250</v>
      </c>
      <c r="J932" s="20">
        <v>777.0</v>
      </c>
      <c r="K932" s="20">
        <f t="array" ref="K932:S932">VLOOKUP(A932,'HUMAN RESOURCES'!$A$2:$M$2692,{2,3,4,5,6,7,8,9,10},0)</f>
        <v>0.021</v>
      </c>
      <c r="L932" s="20">
        <v>0.017</v>
      </c>
      <c r="M932" s="20">
        <v>76.0</v>
      </c>
      <c r="N932" s="20">
        <v>74.0</v>
      </c>
      <c r="O932" s="20">
        <v>0.332</v>
      </c>
      <c r="P932" s="20">
        <v>0.621</v>
      </c>
      <c r="Q932" s="20">
        <v>0.047</v>
      </c>
      <c r="R932" s="20">
        <v>302825.0</v>
      </c>
      <c r="S932" s="20">
        <v>0.35</v>
      </c>
      <c r="T932" s="20">
        <f t="array" ref="T932:U932">VLOOKUP(A932,TOURISM!$A$2:$F$2692,{3,6},0)</f>
        <v>1235000000</v>
      </c>
      <c r="U932" s="20">
        <v>1.06E8</v>
      </c>
      <c r="V932" s="20">
        <f t="array" ref="V932:AA932">VLOOKUP(A932,BUSINESS!$A$2:$J$2692,{4,5,6,7,8,9},0)</f>
        <v>0.093</v>
      </c>
      <c r="W932" s="20">
        <v>9.0</v>
      </c>
      <c r="X932" s="20"/>
      <c r="Y932" s="20"/>
      <c r="Z932" s="20">
        <v>0.11</v>
      </c>
      <c r="AA932" s="20">
        <v>0.895</v>
      </c>
      <c r="AB932" s="21">
        <f t="shared" si="226"/>
        <v>93010.1333</v>
      </c>
      <c r="AC932" s="20">
        <f t="shared" ref="AC932:AC933" si="312">I932/R932</f>
        <v>0.0008255593164</v>
      </c>
      <c r="AD932" s="20">
        <f t="shared" si="311"/>
        <v>0.002565838355</v>
      </c>
      <c r="AE932" s="20">
        <f t="shared" si="302"/>
        <v>350.0371502</v>
      </c>
      <c r="AF932" s="22" t="b">
        <f t="shared" si="4"/>
        <v>0</v>
      </c>
      <c r="AG932" s="20" t="b">
        <f t="shared" si="5"/>
        <v>0</v>
      </c>
      <c r="AH932" s="20" t="b">
        <f t="shared" si="6"/>
        <v>0</v>
      </c>
      <c r="AI932" s="20" t="b">
        <f t="shared" si="7"/>
        <v>0</v>
      </c>
      <c r="AJ932" s="20"/>
      <c r="AK932" s="20"/>
      <c r="AL932" s="20"/>
      <c r="AM932" s="20"/>
      <c r="AN932" s="20"/>
      <c r="AO932" s="20"/>
      <c r="AP932" s="20"/>
      <c r="AQ932" s="20"/>
      <c r="AR932" s="23"/>
      <c r="AS932" s="23"/>
      <c r="AT932" s="23"/>
      <c r="AU932" s="23"/>
      <c r="AV932" s="23"/>
    </row>
    <row r="933" ht="15.75" customHeight="1">
      <c r="A933" s="17" t="str">
        <f t="shared" si="1"/>
        <v>Maldives-Asia2007</v>
      </c>
      <c r="B933" s="17" t="s">
        <v>163</v>
      </c>
      <c r="C933" s="18" t="s">
        <v>145</v>
      </c>
      <c r="D933" s="19" t="s">
        <v>86</v>
      </c>
      <c r="E933" s="17">
        <v>2.823369924E10</v>
      </c>
      <c r="F933" s="18">
        <v>0.063</v>
      </c>
      <c r="G933" s="18">
        <v>315.0</v>
      </c>
      <c r="H933" s="18">
        <v>0.13</v>
      </c>
      <c r="I933" s="20">
        <f t="array" ref="I933:J933">IFNA(VLOOKUP(A933,ENERGY!$A$2:$F$2692,{5,6},0),0)</f>
        <v>299</v>
      </c>
      <c r="J933" s="20">
        <v>917.0</v>
      </c>
      <c r="K933" s="20">
        <f t="array" ref="K933:S933">VLOOKUP(A933,'HUMAN RESOURCES'!$A$2:$M$2692,{2,3,4,5,6,7,8,9,10},0)</f>
        <v>0.022</v>
      </c>
      <c r="L933" s="20">
        <v>0.015</v>
      </c>
      <c r="M933" s="20">
        <v>77.0</v>
      </c>
      <c r="N933" s="20">
        <v>74.0</v>
      </c>
      <c r="O933" s="20">
        <v>0.322</v>
      </c>
      <c r="P933" s="20">
        <v>0.63</v>
      </c>
      <c r="Q933" s="20">
        <v>0.048</v>
      </c>
      <c r="R933" s="20">
        <v>308239.0</v>
      </c>
      <c r="S933" s="20">
        <v>0.363</v>
      </c>
      <c r="T933" s="20">
        <f t="array" ref="T933:U933">VLOOKUP(A933,TOURISM!$A$2:$F$2692,{3,6},0)</f>
        <v>1515000000</v>
      </c>
      <c r="U933" s="20">
        <v>1.52E8</v>
      </c>
      <c r="V933" s="20">
        <f t="array" ref="V933:AA933">VLOOKUP(A933,BUSINESS!$A$2:$J$2692,{4,5,6,7,8,9},0)</f>
        <v>0.093</v>
      </c>
      <c r="W933" s="20">
        <v>9.0</v>
      </c>
      <c r="X933" s="20"/>
      <c r="Y933" s="20"/>
      <c r="Z933" s="20">
        <v>0.163</v>
      </c>
      <c r="AA933" s="20">
        <v>1.017</v>
      </c>
      <c r="AB933" s="21">
        <f t="shared" si="226"/>
        <v>91596.77795</v>
      </c>
      <c r="AC933" s="20">
        <f t="shared" si="312"/>
        <v>0.0009700265054</v>
      </c>
      <c r="AD933" s="20">
        <f t="shared" si="311"/>
        <v>0.002974964232</v>
      </c>
      <c r="AE933" s="20">
        <f t="shared" si="302"/>
        <v>493.1238422</v>
      </c>
      <c r="AF933" s="22" t="b">
        <f t="shared" si="4"/>
        <v>0</v>
      </c>
      <c r="AG933" s="20" t="b">
        <f t="shared" si="5"/>
        <v>0</v>
      </c>
      <c r="AH933" s="20" t="b">
        <f t="shared" si="6"/>
        <v>0</v>
      </c>
      <c r="AI933" s="20" t="b">
        <f t="shared" si="7"/>
        <v>0</v>
      </c>
      <c r="AJ933" s="20"/>
      <c r="AK933" s="20"/>
      <c r="AL933" s="20"/>
      <c r="AM933" s="20"/>
      <c r="AN933" s="20"/>
      <c r="AO933" s="20"/>
      <c r="AP933" s="20"/>
      <c r="AQ933" s="20"/>
      <c r="AR933" s="23"/>
      <c r="AS933" s="23"/>
      <c r="AT933" s="23"/>
      <c r="AU933" s="23"/>
      <c r="AV933" s="23"/>
    </row>
    <row r="934" ht="15.75" customHeight="1">
      <c r="A934" s="17" t="str">
        <f t="shared" si="1"/>
        <v>Maldives-Asia2008</v>
      </c>
      <c r="B934" s="17" t="s">
        <v>163</v>
      </c>
      <c r="C934" s="18" t="s">
        <v>145</v>
      </c>
      <c r="D934" s="19" t="s">
        <v>87</v>
      </c>
      <c r="E934" s="17">
        <v>2.8248631876E10</v>
      </c>
      <c r="F934" s="18">
        <v>0.079</v>
      </c>
      <c r="G934" s="18">
        <v>475.0</v>
      </c>
      <c r="H934" s="18">
        <v>0.13</v>
      </c>
      <c r="I934" s="20">
        <f t="array" ref="I934:J934">IFNA(VLOOKUP(A934,ENERGY!$A$2:$F$2692,{5,6},0),0)</f>
        <v>0</v>
      </c>
      <c r="J934" s="20">
        <v>0.0</v>
      </c>
      <c r="K934" s="20">
        <f t="array" ref="K934:S934">VLOOKUP(A934,'HUMAN RESOURCES'!$A$2:$M$2692,{2,3,4,5,6,7,8,9,10},0)</f>
        <v>0.022</v>
      </c>
      <c r="L934" s="20">
        <v>0.014</v>
      </c>
      <c r="M934" s="20">
        <v>77.0</v>
      </c>
      <c r="N934" s="20">
        <v>75.0</v>
      </c>
      <c r="O934" s="20">
        <v>0.313</v>
      </c>
      <c r="P934" s="20">
        <v>0.637</v>
      </c>
      <c r="Q934" s="20">
        <v>0.049</v>
      </c>
      <c r="R934" s="20">
        <v>313843.0</v>
      </c>
      <c r="S934" s="20">
        <v>0.376</v>
      </c>
      <c r="T934" s="20">
        <f t="array" ref="T934:U934">VLOOKUP(A934,TOURISM!$A$2:$F$2692,{3,6},0)</f>
        <v>1559000000</v>
      </c>
      <c r="U934" s="20">
        <v>2.11E8</v>
      </c>
      <c r="V934" s="20">
        <f t="array" ref="V934:AA934">VLOOKUP(A934,BUSINESS!$A$2:$J$2692,{4,5,6,7,8,9},0)</f>
        <v>0.093</v>
      </c>
      <c r="W934" s="20">
        <v>9.0</v>
      </c>
      <c r="X934" s="20"/>
      <c r="Y934" s="20"/>
      <c r="Z934" s="20">
        <v>0.232</v>
      </c>
      <c r="AA934" s="20">
        <v>1.388</v>
      </c>
      <c r="AB934" s="21">
        <f t="shared" si="226"/>
        <v>90008.80018</v>
      </c>
      <c r="AC934" s="20"/>
      <c r="AD934" s="20"/>
      <c r="AE934" s="20">
        <f t="shared" si="302"/>
        <v>672.3106776</v>
      </c>
      <c r="AF934" s="22" t="b">
        <f t="shared" si="4"/>
        <v>0</v>
      </c>
      <c r="AG934" s="20" t="b">
        <f t="shared" si="5"/>
        <v>0</v>
      </c>
      <c r="AH934" s="20" t="b">
        <f t="shared" si="6"/>
        <v>0</v>
      </c>
      <c r="AI934" s="20" t="b">
        <f t="shared" si="7"/>
        <v>0</v>
      </c>
      <c r="AJ934" s="20"/>
      <c r="AK934" s="20"/>
      <c r="AL934" s="20"/>
      <c r="AM934" s="20"/>
      <c r="AN934" s="20"/>
      <c r="AO934" s="20"/>
      <c r="AP934" s="20"/>
      <c r="AQ934" s="20"/>
      <c r="AR934" s="23"/>
      <c r="AS934" s="23"/>
      <c r="AT934" s="23"/>
      <c r="AU934" s="23"/>
      <c r="AV934" s="23"/>
    </row>
    <row r="935" ht="15.75" customHeight="1">
      <c r="A935" s="17" t="str">
        <f t="shared" si="1"/>
        <v>Maldives-Asia2009</v>
      </c>
      <c r="B935" s="17" t="s">
        <v>163</v>
      </c>
      <c r="C935" s="18" t="s">
        <v>145</v>
      </c>
      <c r="D935" s="19" t="s">
        <v>88</v>
      </c>
      <c r="E935" s="17">
        <v>2.8267410543E10</v>
      </c>
      <c r="F935" s="18">
        <v>0.076</v>
      </c>
      <c r="G935" s="18">
        <v>475.0</v>
      </c>
      <c r="H935" s="18">
        <v>0.13</v>
      </c>
      <c r="I935" s="20">
        <f t="array" ref="I935:J935">IFNA(VLOOKUP(A935,ENERGY!$A$2:$F$2692,{5,6},0),0)</f>
        <v>225</v>
      </c>
      <c r="J935" s="20">
        <v>700.0</v>
      </c>
      <c r="K935" s="20">
        <f t="array" ref="K935:S935">VLOOKUP(A935,'HUMAN RESOURCES'!$A$2:$M$2692,{2,3,4,5,6,7,8,9,10},0)</f>
        <v>0.022</v>
      </c>
      <c r="L935" s="20">
        <v>0.012</v>
      </c>
      <c r="M935" s="20">
        <v>77.0</v>
      </c>
      <c r="N935" s="20">
        <v>75.0</v>
      </c>
      <c r="O935" s="20">
        <v>0.306</v>
      </c>
      <c r="P935" s="20">
        <v>0.644</v>
      </c>
      <c r="Q935" s="20">
        <v>0.05</v>
      </c>
      <c r="R935" s="20">
        <v>319660.0</v>
      </c>
      <c r="S935" s="20">
        <v>0.388</v>
      </c>
      <c r="T935" s="20">
        <f t="array" ref="T935:U935">VLOOKUP(A935,TOURISM!$A$2:$F$2692,{3,6},0)</f>
        <v>1473000000</v>
      </c>
      <c r="U935" s="20">
        <v>2.12E8</v>
      </c>
      <c r="V935" s="20">
        <f t="array" ref="V935:AA935">VLOOKUP(A935,BUSINESS!$A$2:$J$2692,{4,5,6,7,8,9},0)</f>
        <v>0.093</v>
      </c>
      <c r="W935" s="20">
        <v>9.0</v>
      </c>
      <c r="X935" s="20"/>
      <c r="Y935" s="20"/>
      <c r="Z935" s="20">
        <v>0.248</v>
      </c>
      <c r="AA935" s="20">
        <v>1.432</v>
      </c>
      <c r="AB935" s="21">
        <f t="shared" si="226"/>
        <v>88429.61441</v>
      </c>
      <c r="AC935" s="20">
        <f>I935/R935</f>
        <v>0.0007038728649</v>
      </c>
      <c r="AD935" s="20">
        <f t="shared" ref="AD935:AD937" si="313">J935/R935</f>
        <v>0.002189826691</v>
      </c>
      <c r="AE935" s="20">
        <f t="shared" si="302"/>
        <v>663.2046549</v>
      </c>
      <c r="AF935" s="22" t="b">
        <f t="shared" si="4"/>
        <v>0</v>
      </c>
      <c r="AG935" s="20" t="b">
        <f t="shared" si="5"/>
        <v>0</v>
      </c>
      <c r="AH935" s="20" t="b">
        <f t="shared" si="6"/>
        <v>0</v>
      </c>
      <c r="AI935" s="20" t="b">
        <f t="shared" si="7"/>
        <v>0</v>
      </c>
      <c r="AJ935" s="20"/>
      <c r="AK935" s="20"/>
      <c r="AL935" s="20"/>
      <c r="AM935" s="20"/>
      <c r="AN935" s="20"/>
      <c r="AO935" s="20"/>
      <c r="AP935" s="20"/>
      <c r="AQ935" s="20"/>
      <c r="AR935" s="23"/>
      <c r="AS935" s="23"/>
      <c r="AT935" s="23"/>
      <c r="AU935" s="23"/>
      <c r="AV935" s="23"/>
    </row>
    <row r="936" ht="15.75" customHeight="1">
      <c r="A936" s="17" t="str">
        <f t="shared" si="1"/>
        <v>Maldives-Asia2010</v>
      </c>
      <c r="B936" s="17" t="s">
        <v>163</v>
      </c>
      <c r="C936" s="18" t="s">
        <v>145</v>
      </c>
      <c r="D936" s="19" t="s">
        <v>89</v>
      </c>
      <c r="E936" s="17">
        <v>2.8359706123E10</v>
      </c>
      <c r="F936" s="18">
        <v>0.058</v>
      </c>
      <c r="G936" s="18">
        <v>379.0</v>
      </c>
      <c r="H936" s="18">
        <v>0.104</v>
      </c>
      <c r="I936" s="20" t="str">
        <f t="array" ref="I936:J936">IFNA(VLOOKUP(A936,ENERGY!$A$2:$F$2692,{5,6},0),0)</f>
        <v/>
      </c>
      <c r="J936" s="20">
        <v>598.0</v>
      </c>
      <c r="K936" s="20">
        <f t="array" ref="K936:S936">VLOOKUP(A936,'HUMAN RESOURCES'!$A$2:$M$2692,{2,3,4,5,6,7,8,9,10},0)</f>
        <v>0.022</v>
      </c>
      <c r="L936" s="20">
        <v>0.011</v>
      </c>
      <c r="M936" s="20">
        <v>78.0</v>
      </c>
      <c r="N936" s="20">
        <v>76.0</v>
      </c>
      <c r="O936" s="20">
        <v>0.3</v>
      </c>
      <c r="P936" s="20">
        <v>0.65</v>
      </c>
      <c r="Q936" s="20">
        <v>0.05</v>
      </c>
      <c r="R936" s="20">
        <v>325694.0</v>
      </c>
      <c r="S936" s="20">
        <v>0.4</v>
      </c>
      <c r="T936" s="20">
        <f t="array" ref="T936:U936">VLOOKUP(A936,TOURISM!$A$2:$F$2692,{3,6},0)</f>
        <v>1713000000</v>
      </c>
      <c r="U936" s="20">
        <v>2.52E8</v>
      </c>
      <c r="V936" s="20">
        <f t="array" ref="V936:AA936">VLOOKUP(A936,BUSINESS!$A$2:$J$2692,{4,5,6,7,8,9},0)</f>
        <v>0.093</v>
      </c>
      <c r="W936" s="20">
        <v>9.0</v>
      </c>
      <c r="X936" s="20"/>
      <c r="Y936" s="20"/>
      <c r="Z936" s="20">
        <v>0.265</v>
      </c>
      <c r="AA936" s="20">
        <v>1.518</v>
      </c>
      <c r="AB936" s="21">
        <f t="shared" si="226"/>
        <v>87074.69626</v>
      </c>
      <c r="AC936" s="20"/>
      <c r="AD936" s="20">
        <f t="shared" si="313"/>
        <v>0.001836079265</v>
      </c>
      <c r="AE936" s="20">
        <f t="shared" si="302"/>
        <v>773.7323991</v>
      </c>
      <c r="AF936" s="22" t="b">
        <f t="shared" si="4"/>
        <v>0</v>
      </c>
      <c r="AG936" s="20" t="b">
        <f t="shared" si="5"/>
        <v>0</v>
      </c>
      <c r="AH936" s="20" t="b">
        <f t="shared" si="6"/>
        <v>0</v>
      </c>
      <c r="AI936" s="20" t="b">
        <f t="shared" si="7"/>
        <v>0</v>
      </c>
      <c r="AJ936" s="20"/>
      <c r="AK936" s="20"/>
      <c r="AL936" s="20"/>
      <c r="AM936" s="20"/>
      <c r="AN936" s="20"/>
      <c r="AO936" s="20"/>
      <c r="AP936" s="20"/>
      <c r="AQ936" s="20"/>
      <c r="AR936" s="23"/>
      <c r="AS936" s="23"/>
      <c r="AT936" s="23"/>
      <c r="AU936" s="23"/>
      <c r="AV936" s="23"/>
    </row>
    <row r="937" ht="15.75" customHeight="1">
      <c r="A937" s="17" t="str">
        <f t="shared" si="1"/>
        <v>Maldives-Asia2011</v>
      </c>
      <c r="B937" s="17" t="s">
        <v>163</v>
      </c>
      <c r="C937" s="18" t="s">
        <v>145</v>
      </c>
      <c r="D937" s="19" t="s">
        <v>90</v>
      </c>
      <c r="E937" s="17">
        <v>2.8372577697E10</v>
      </c>
      <c r="F937" s="18">
        <v>0.081</v>
      </c>
      <c r="G937" s="18">
        <v>525.0</v>
      </c>
      <c r="H937" s="18">
        <v>0.102</v>
      </c>
      <c r="I937" s="20">
        <f t="array" ref="I937:J937">IFNA(VLOOKUP(A937,ENERGY!$A$2:$F$2692,{5,6},0),0)</f>
        <v>288</v>
      </c>
      <c r="J937" s="20">
        <v>887.0</v>
      </c>
      <c r="K937" s="20">
        <f t="array" ref="K937:S937">VLOOKUP(A937,'HUMAN RESOURCES'!$A$2:$M$2692,{2,3,4,5,6,7,8,9,10},0)</f>
        <v>0.022</v>
      </c>
      <c r="L937" s="20">
        <v>0.01</v>
      </c>
      <c r="M937" s="20">
        <v>78.0</v>
      </c>
      <c r="N937" s="20">
        <v>76.0</v>
      </c>
      <c r="O937" s="20">
        <v>0.294</v>
      </c>
      <c r="P937" s="20">
        <v>0.655</v>
      </c>
      <c r="Q937" s="20">
        <v>0.05</v>
      </c>
      <c r="R937" s="20">
        <v>331964.0</v>
      </c>
      <c r="S937" s="20">
        <v>0.412</v>
      </c>
      <c r="T937" s="20">
        <f t="array" ref="T937:U937">VLOOKUP(A937,TOURISM!$A$2:$F$2692,{3,6},0)</f>
        <v>1868000000</v>
      </c>
      <c r="U937" s="20">
        <v>2.56E8</v>
      </c>
      <c r="V937" s="20">
        <f t="array" ref="V937:AA937">VLOOKUP(A937,BUSINESS!$A$2:$J$2692,{4,5,6,7,8,9},0)</f>
        <v>0.093</v>
      </c>
      <c r="W937" s="20">
        <v>9.0</v>
      </c>
      <c r="X937" s="20"/>
      <c r="Y937" s="20"/>
      <c r="Z937" s="20">
        <v>0.34</v>
      </c>
      <c r="AA937" s="20">
        <v>1.598</v>
      </c>
      <c r="AB937" s="21">
        <f t="shared" si="226"/>
        <v>85468.83908</v>
      </c>
      <c r="AC937" s="20">
        <f>I937/R937</f>
        <v>0.0008675639527</v>
      </c>
      <c r="AD937" s="20">
        <f t="shared" si="313"/>
        <v>0.002671976479</v>
      </c>
      <c r="AE937" s="20">
        <f t="shared" si="302"/>
        <v>771.167958</v>
      </c>
      <c r="AF937" s="22" t="b">
        <f t="shared" si="4"/>
        <v>0</v>
      </c>
      <c r="AG937" s="20" t="b">
        <f t="shared" si="5"/>
        <v>0</v>
      </c>
      <c r="AH937" s="20" t="b">
        <f t="shared" si="6"/>
        <v>0</v>
      </c>
      <c r="AI937" s="20" t="b">
        <f t="shared" si="7"/>
        <v>0</v>
      </c>
      <c r="AJ937" s="20"/>
      <c r="AK937" s="20"/>
      <c r="AL937" s="20"/>
      <c r="AM937" s="20"/>
      <c r="AN937" s="20"/>
      <c r="AO937" s="20"/>
      <c r="AP937" s="20"/>
      <c r="AQ937" s="20"/>
      <c r="AR937" s="23"/>
      <c r="AS937" s="23"/>
      <c r="AT937" s="23"/>
      <c r="AU937" s="23"/>
      <c r="AV937" s="23"/>
    </row>
    <row r="938" ht="15.75" customHeight="1">
      <c r="A938" s="17" t="str">
        <f t="shared" si="1"/>
        <v>Maldives-Asia2012</v>
      </c>
      <c r="B938" s="17" t="s">
        <v>163</v>
      </c>
      <c r="C938" s="18" t="s">
        <v>145</v>
      </c>
      <c r="D938" s="19" t="s">
        <v>91</v>
      </c>
      <c r="E938" s="17">
        <v>2.8420321952E10</v>
      </c>
      <c r="F938" s="18">
        <v>0.085</v>
      </c>
      <c r="G938" s="18">
        <v>558.0</v>
      </c>
      <c r="H938" s="18">
        <v>0.105</v>
      </c>
      <c r="I938" s="20">
        <f t="array" ref="I938:J938">IFNA(VLOOKUP(A938,ENERGY!$A$2:$F$2692,{5,6},0),0)</f>
        <v>0</v>
      </c>
      <c r="J938" s="20">
        <v>0.0</v>
      </c>
      <c r="K938" s="20">
        <f t="array" ref="K938:S938">VLOOKUP(A938,'HUMAN RESOURCES'!$A$2:$M$2692,{2,3,4,5,6,7,8,9,10},0)</f>
        <v>0.022</v>
      </c>
      <c r="L938" s="20">
        <v>0.009</v>
      </c>
      <c r="M938" s="20">
        <v>79.0</v>
      </c>
      <c r="N938" s="20">
        <v>77.0</v>
      </c>
      <c r="O938" s="20">
        <v>0.29</v>
      </c>
      <c r="P938" s="20">
        <v>0.66</v>
      </c>
      <c r="Q938" s="20">
        <v>0.05</v>
      </c>
      <c r="R938" s="20">
        <v>338442.0</v>
      </c>
      <c r="S938" s="20">
        <v>0.423</v>
      </c>
      <c r="T938" s="20">
        <f t="array" ref="T938:U938">VLOOKUP(A938,TOURISM!$A$2:$F$2692,{3,6},0)</f>
        <v>1873000000</v>
      </c>
      <c r="U938" s="20">
        <v>2.7E8</v>
      </c>
      <c r="V938" s="20">
        <f t="array" ref="V938:AA938">VLOOKUP(A938,BUSINESS!$A$2:$J$2692,{4,5,6,7,8,9},0)</f>
        <v>0.268</v>
      </c>
      <c r="W938" s="20">
        <v>9.0</v>
      </c>
      <c r="X938" s="20">
        <v>81.0</v>
      </c>
      <c r="Y938" s="20">
        <v>252.0</v>
      </c>
      <c r="Z938" s="20">
        <v>0.389</v>
      </c>
      <c r="AA938" s="20">
        <v>1.656</v>
      </c>
      <c r="AB938" s="21">
        <f t="shared" si="226"/>
        <v>83973.98063</v>
      </c>
      <c r="AC938" s="20"/>
      <c r="AD938" s="20"/>
      <c r="AE938" s="20">
        <f t="shared" si="302"/>
        <v>797.773326</v>
      </c>
      <c r="AF938" s="22" t="b">
        <f t="shared" si="4"/>
        <v>0</v>
      </c>
      <c r="AG938" s="20" t="b">
        <f t="shared" si="5"/>
        <v>0</v>
      </c>
      <c r="AH938" s="20" t="b">
        <f t="shared" si="6"/>
        <v>0</v>
      </c>
      <c r="AI938" s="20" t="b">
        <f t="shared" si="7"/>
        <v>0</v>
      </c>
      <c r="AJ938" s="20"/>
      <c r="AK938" s="20"/>
      <c r="AL938" s="20"/>
      <c r="AM938" s="20"/>
      <c r="AN938" s="20"/>
      <c r="AO938" s="20"/>
      <c r="AP938" s="20"/>
      <c r="AQ938" s="20"/>
      <c r="AR938" s="23"/>
      <c r="AS938" s="23"/>
      <c r="AT938" s="23"/>
      <c r="AU938" s="23"/>
      <c r="AV938" s="23"/>
    </row>
    <row r="939" ht="15.75" customHeight="1">
      <c r="A939" s="17" t="str">
        <f t="shared" si="1"/>
        <v>Mongolia-Asia2000</v>
      </c>
      <c r="B939" s="17" t="s">
        <v>164</v>
      </c>
      <c r="C939" s="18" t="s">
        <v>145</v>
      </c>
      <c r="D939" s="19" t="s">
        <v>76</v>
      </c>
      <c r="E939" s="17">
        <v>4.1901170689E10</v>
      </c>
      <c r="F939" s="18">
        <v>0.047</v>
      </c>
      <c r="G939" s="18">
        <v>22.0</v>
      </c>
      <c r="H939" s="18">
        <v>0.37</v>
      </c>
      <c r="I939" s="20" t="str">
        <f t="array" ref="I939:J939">IFNA(VLOOKUP(A939,ENERGY!$A$2:$F$2692,{5,6},0),0)</f>
        <v/>
      </c>
      <c r="J939" s="20"/>
      <c r="K939" s="20">
        <f t="array" ref="K939:S939">VLOOKUP(A939,'HUMAN RESOURCES'!$A$2:$M$2692,{2,3,4,5,6,7,8,9,10},0)</f>
        <v>0.019</v>
      </c>
      <c r="L939" s="20">
        <v>0.049</v>
      </c>
      <c r="M939" s="20">
        <v>66.0</v>
      </c>
      <c r="N939" s="20">
        <v>60.0</v>
      </c>
      <c r="O939" s="20">
        <v>0.348</v>
      </c>
      <c r="P939" s="20">
        <v>0.615</v>
      </c>
      <c r="Q939" s="20">
        <v>0.037</v>
      </c>
      <c r="R939" s="20">
        <v>2397473.0</v>
      </c>
      <c r="S939" s="20">
        <v>0.571</v>
      </c>
      <c r="T939" s="20">
        <f t="array" ref="T939:U939">VLOOKUP(A939,TOURISM!$A$2:$F$2692,{3,6},0)</f>
        <v>43000000</v>
      </c>
      <c r="U939" s="20">
        <v>5.4E7</v>
      </c>
      <c r="V939" s="20" t="str">
        <f t="array" ref="V939:AA939">VLOOKUP(A939,BUSINESS!$A$2:$J$2692,{4,5,6,7,8,9},0)</f>
        <v/>
      </c>
      <c r="W939" s="20"/>
      <c r="X939" s="20"/>
      <c r="Y939" s="20"/>
      <c r="Z939" s="20">
        <v>0.013</v>
      </c>
      <c r="AA939" s="20">
        <v>0.064</v>
      </c>
      <c r="AB939" s="21">
        <f t="shared" si="226"/>
        <v>17477.22318</v>
      </c>
      <c r="AC939" s="20"/>
      <c r="AD939" s="20"/>
      <c r="AE939" s="20">
        <f t="shared" si="302"/>
        <v>22.5237156</v>
      </c>
      <c r="AF939" s="22" t="b">
        <f t="shared" si="4"/>
        <v>0</v>
      </c>
      <c r="AG939" s="20" t="b">
        <f t="shared" si="5"/>
        <v>0</v>
      </c>
      <c r="AH939" s="20" t="b">
        <f t="shared" si="6"/>
        <v>0</v>
      </c>
      <c r="AI939" s="20" t="b">
        <f t="shared" si="7"/>
        <v>0</v>
      </c>
      <c r="AJ939" s="20"/>
      <c r="AK939" s="20"/>
      <c r="AL939" s="20"/>
      <c r="AM939" s="20"/>
      <c r="AN939" s="20"/>
      <c r="AO939" s="20"/>
      <c r="AP939" s="20"/>
      <c r="AQ939" s="20"/>
      <c r="AR939" s="23"/>
      <c r="AS939" s="23"/>
      <c r="AT939" s="23"/>
      <c r="AU939" s="23"/>
      <c r="AV939" s="23"/>
    </row>
    <row r="940" ht="15.75" customHeight="1">
      <c r="A940" s="17" t="str">
        <f t="shared" si="1"/>
        <v>Mongolia-Asia2001</v>
      </c>
      <c r="B940" s="17" t="s">
        <v>164</v>
      </c>
      <c r="C940" s="18" t="s">
        <v>145</v>
      </c>
      <c r="D940" s="19" t="s">
        <v>77</v>
      </c>
      <c r="E940" s="17">
        <v>4.2067974595E10</v>
      </c>
      <c r="F940" s="18">
        <v>0.046</v>
      </c>
      <c r="G940" s="18">
        <v>24.0</v>
      </c>
      <c r="H940" s="18">
        <v>0.374</v>
      </c>
      <c r="I940" s="20">
        <f t="array" ref="I940:J940">IFNA(VLOOKUP(A940,ENERGY!$A$2:$F$2692,{5,6},0),0)</f>
        <v>3607</v>
      </c>
      <c r="J940" s="20"/>
      <c r="K940" s="20">
        <f t="array" ref="K940:S940">VLOOKUP(A940,'HUMAN RESOURCES'!$A$2:$M$2692,{2,3,4,5,6,7,8,9,10},0)</f>
        <v>0.019</v>
      </c>
      <c r="L940" s="20">
        <v>0.047</v>
      </c>
      <c r="M940" s="20">
        <v>67.0</v>
      </c>
      <c r="N940" s="20">
        <v>60.0</v>
      </c>
      <c r="O940" s="20">
        <v>0.336</v>
      </c>
      <c r="P940" s="20">
        <v>0.627</v>
      </c>
      <c r="Q940" s="20">
        <v>0.037</v>
      </c>
      <c r="R940" s="20">
        <v>2419669.0</v>
      </c>
      <c r="S940" s="20">
        <v>0.582</v>
      </c>
      <c r="T940" s="20">
        <f t="array" ref="T940:U940">VLOOKUP(A940,TOURISM!$A$2:$F$2692,{3,6},0)</f>
        <v>49000000</v>
      </c>
      <c r="U940" s="20">
        <v>5.9E7</v>
      </c>
      <c r="V940" s="20" t="str">
        <f t="array" ref="V940:AA940">VLOOKUP(A940,BUSINESS!$A$2:$J$2692,{4,5,6,7,8,9},0)</f>
        <v/>
      </c>
      <c r="W940" s="20"/>
      <c r="X940" s="20"/>
      <c r="Y940" s="20"/>
      <c r="Z940" s="20">
        <v>0.017</v>
      </c>
      <c r="AA940" s="20">
        <v>0.081</v>
      </c>
      <c r="AB940" s="21">
        <f t="shared" si="226"/>
        <v>17385.83856</v>
      </c>
      <c r="AC940" s="20">
        <f t="shared" ref="AC940:AC945" si="314">I940/R940</f>
        <v>0.001490699761</v>
      </c>
      <c r="AD940" s="20"/>
      <c r="AE940" s="20">
        <f t="shared" si="302"/>
        <v>24.38350039</v>
      </c>
      <c r="AF940" s="22" t="b">
        <f t="shared" si="4"/>
        <v>0</v>
      </c>
      <c r="AG940" s="20" t="b">
        <f t="shared" si="5"/>
        <v>0</v>
      </c>
      <c r="AH940" s="20" t="b">
        <f t="shared" si="6"/>
        <v>0</v>
      </c>
      <c r="AI940" s="20" t="b">
        <f t="shared" si="7"/>
        <v>0</v>
      </c>
      <c r="AJ940" s="20"/>
      <c r="AK940" s="20"/>
      <c r="AL940" s="20"/>
      <c r="AM940" s="20"/>
      <c r="AN940" s="20"/>
      <c r="AO940" s="20"/>
      <c r="AP940" s="20"/>
      <c r="AQ940" s="20"/>
      <c r="AR940" s="23"/>
      <c r="AS940" s="23"/>
      <c r="AT940" s="23"/>
      <c r="AU940" s="23"/>
      <c r="AV940" s="23"/>
    </row>
    <row r="941" ht="15.75" customHeight="1">
      <c r="A941" s="17" t="str">
        <f t="shared" si="1"/>
        <v>Mongolia-Asia2002</v>
      </c>
      <c r="B941" s="17" t="s">
        <v>164</v>
      </c>
      <c r="C941" s="18" t="s">
        <v>145</v>
      </c>
      <c r="D941" s="19" t="s">
        <v>79</v>
      </c>
      <c r="E941" s="17">
        <v>4.2113656147E10</v>
      </c>
      <c r="F941" s="18">
        <v>0.048</v>
      </c>
      <c r="G941" s="18">
        <v>28.0</v>
      </c>
      <c r="H941" s="18">
        <v>0.355</v>
      </c>
      <c r="I941" s="20">
        <f t="array" ref="I941:J941">IFNA(VLOOKUP(A941,ENERGY!$A$2:$F$2692,{5,6},0),0)</f>
        <v>3454</v>
      </c>
      <c r="J941" s="20">
        <v>11511.0</v>
      </c>
      <c r="K941" s="20">
        <f t="array" ref="K941:S941">VLOOKUP(A941,'HUMAN RESOURCES'!$A$2:$M$2692,{2,3,4,5,6,7,8,9,10},0)</f>
        <v>0.019</v>
      </c>
      <c r="L941" s="20">
        <v>0.044</v>
      </c>
      <c r="M941" s="20">
        <v>67.0</v>
      </c>
      <c r="N941" s="20">
        <v>61.0</v>
      </c>
      <c r="O941" s="20">
        <v>0.323</v>
      </c>
      <c r="P941" s="20">
        <v>0.64</v>
      </c>
      <c r="Q941" s="20">
        <v>0.037</v>
      </c>
      <c r="R941" s="20">
        <v>2443231.0</v>
      </c>
      <c r="S941" s="20">
        <v>0.593</v>
      </c>
      <c r="T941" s="20">
        <f t="array" ref="T941:U941">VLOOKUP(A941,TOURISM!$A$2:$F$2692,{3,6},0)</f>
        <v>143000000</v>
      </c>
      <c r="U941" s="20">
        <v>1.25E8</v>
      </c>
      <c r="V941" s="20" t="str">
        <f t="array" ref="V941:AA941">VLOOKUP(A941,BUSINESS!$A$2:$J$2692,{4,5,6,7,8,9},0)</f>
        <v/>
      </c>
      <c r="W941" s="20"/>
      <c r="X941" s="20"/>
      <c r="Y941" s="20"/>
      <c r="Z941" s="20">
        <v>0.02</v>
      </c>
      <c r="AA941" s="20">
        <v>0.088</v>
      </c>
      <c r="AB941" s="21">
        <f t="shared" si="226"/>
        <v>17236.87042</v>
      </c>
      <c r="AC941" s="20">
        <f t="shared" si="314"/>
        <v>0.001413701774</v>
      </c>
      <c r="AD941" s="20">
        <f t="shared" ref="AD941:AD945" si="315">J941/R941</f>
        <v>0.004711384229</v>
      </c>
      <c r="AE941" s="20">
        <f t="shared" si="302"/>
        <v>51.1617608</v>
      </c>
      <c r="AF941" s="22" t="b">
        <f t="shared" si="4"/>
        <v>0</v>
      </c>
      <c r="AG941" s="20" t="b">
        <f t="shared" si="5"/>
        <v>0</v>
      </c>
      <c r="AH941" s="20" t="b">
        <f t="shared" si="6"/>
        <v>0</v>
      </c>
      <c r="AI941" s="20" t="b">
        <f t="shared" si="7"/>
        <v>0</v>
      </c>
      <c r="AJ941" s="20"/>
      <c r="AK941" s="20"/>
      <c r="AL941" s="20"/>
      <c r="AM941" s="20"/>
      <c r="AN941" s="20"/>
      <c r="AO941" s="20"/>
      <c r="AP941" s="20"/>
      <c r="AQ941" s="20"/>
      <c r="AR941" s="23"/>
      <c r="AS941" s="23"/>
      <c r="AT941" s="23"/>
      <c r="AU941" s="23"/>
      <c r="AV941" s="23"/>
    </row>
    <row r="942" ht="15.75" customHeight="1">
      <c r="A942" s="17" t="str">
        <f t="shared" si="1"/>
        <v>Mongolia-Asia2003</v>
      </c>
      <c r="B942" s="17" t="s">
        <v>164</v>
      </c>
      <c r="C942" s="18" t="s">
        <v>145</v>
      </c>
      <c r="D942" s="19" t="s">
        <v>81</v>
      </c>
      <c r="E942" s="17">
        <v>4.2343559196E10</v>
      </c>
      <c r="F942" s="18">
        <v>0.074</v>
      </c>
      <c r="G942" s="18">
        <v>48.0</v>
      </c>
      <c r="H942" s="18">
        <v>0.319</v>
      </c>
      <c r="I942" s="20">
        <f t="array" ref="I942:J942">IFNA(VLOOKUP(A942,ENERGY!$A$2:$F$2692,{5,6},0),0)</f>
        <v>3252</v>
      </c>
      <c r="J942" s="20">
        <v>11052.0</v>
      </c>
      <c r="K942" s="20">
        <f t="array" ref="K942:S942">VLOOKUP(A942,'HUMAN RESOURCES'!$A$2:$M$2692,{2,3,4,5,6,7,8,9,10},0)</f>
        <v>0.019</v>
      </c>
      <c r="L942" s="20">
        <v>0.042</v>
      </c>
      <c r="M942" s="20">
        <v>68.0</v>
      </c>
      <c r="N942" s="20">
        <v>61.0</v>
      </c>
      <c r="O942" s="20">
        <v>0.311</v>
      </c>
      <c r="P942" s="20">
        <v>0.652</v>
      </c>
      <c r="Q942" s="20">
        <v>0.037</v>
      </c>
      <c r="R942" s="20">
        <v>2468595.0</v>
      </c>
      <c r="S942" s="20">
        <v>0.604</v>
      </c>
      <c r="T942" s="20">
        <f t="array" ref="T942:U942">VLOOKUP(A942,TOURISM!$A$2:$F$2692,{3,6},0)</f>
        <v>154000000</v>
      </c>
      <c r="U942" s="20">
        <v>1.44E8</v>
      </c>
      <c r="V942" s="20" t="str">
        <f t="array" ref="V942:AA942">VLOOKUP(A942,BUSINESS!$A$2:$J$2692,{4,5,6,7,8,9},0)</f>
        <v/>
      </c>
      <c r="W942" s="20">
        <v>20.0</v>
      </c>
      <c r="X942" s="20"/>
      <c r="Y942" s="20"/>
      <c r="Z942" s="20"/>
      <c r="AA942" s="20">
        <v>0.129</v>
      </c>
      <c r="AB942" s="21">
        <f t="shared" si="226"/>
        <v>17152.89839</v>
      </c>
      <c r="AC942" s="20">
        <f t="shared" si="314"/>
        <v>0.001317348532</v>
      </c>
      <c r="AD942" s="20">
        <f t="shared" si="315"/>
        <v>0.004477040584</v>
      </c>
      <c r="AE942" s="20">
        <f t="shared" si="302"/>
        <v>58.33277634</v>
      </c>
      <c r="AF942" s="22" t="b">
        <f t="shared" si="4"/>
        <v>0</v>
      </c>
      <c r="AG942" s="20" t="b">
        <f t="shared" si="5"/>
        <v>0</v>
      </c>
      <c r="AH942" s="20" t="b">
        <f t="shared" si="6"/>
        <v>0</v>
      </c>
      <c r="AI942" s="20" t="b">
        <f t="shared" si="7"/>
        <v>0</v>
      </c>
      <c r="AJ942" s="20"/>
      <c r="AK942" s="20"/>
      <c r="AL942" s="20"/>
      <c r="AM942" s="20"/>
      <c r="AN942" s="20"/>
      <c r="AO942" s="20"/>
      <c r="AP942" s="20"/>
      <c r="AQ942" s="20"/>
      <c r="AR942" s="23"/>
      <c r="AS942" s="23"/>
      <c r="AT942" s="23"/>
      <c r="AU942" s="23"/>
      <c r="AV942" s="23"/>
    </row>
    <row r="943" ht="15.75" customHeight="1">
      <c r="A943" s="17" t="str">
        <f t="shared" si="1"/>
        <v>Mongolia-Asia2004</v>
      </c>
      <c r="B943" s="17" t="s">
        <v>164</v>
      </c>
      <c r="C943" s="18" t="s">
        <v>145</v>
      </c>
      <c r="D943" s="19" t="s">
        <v>83</v>
      </c>
      <c r="E943" s="17">
        <v>4.2392896031E10</v>
      </c>
      <c r="F943" s="18">
        <v>0.07</v>
      </c>
      <c r="G943" s="18">
        <v>56.0</v>
      </c>
      <c r="H943" s="18">
        <v>0.315</v>
      </c>
      <c r="I943" s="20">
        <f t="array" ref="I943:J943">IFNA(VLOOKUP(A943,ENERGY!$A$2:$F$2692,{5,6},0),0)</f>
        <v>3156</v>
      </c>
      <c r="J943" s="20">
        <v>10029.0</v>
      </c>
      <c r="K943" s="20">
        <f t="array" ref="K943:S943">VLOOKUP(A943,'HUMAN RESOURCES'!$A$2:$M$2692,{2,3,4,5,6,7,8,9,10},0)</f>
        <v>0.02</v>
      </c>
      <c r="L943" s="20">
        <v>0.039</v>
      </c>
      <c r="M943" s="20">
        <v>69.0</v>
      </c>
      <c r="N943" s="20">
        <v>61.0</v>
      </c>
      <c r="O943" s="20">
        <v>0.299</v>
      </c>
      <c r="P943" s="20">
        <v>0.664</v>
      </c>
      <c r="Q943" s="20">
        <v>0.037</v>
      </c>
      <c r="R943" s="20">
        <v>2496248.0</v>
      </c>
      <c r="S943" s="20">
        <v>0.614</v>
      </c>
      <c r="T943" s="20">
        <f t="array" ref="T943:U943">VLOOKUP(A943,TOURISM!$A$2:$F$2692,{3,6},0)</f>
        <v>205000000</v>
      </c>
      <c r="U943" s="20">
        <v>2.07E8</v>
      </c>
      <c r="V943" s="20" t="str">
        <f t="array" ref="V943:AA943">VLOOKUP(A943,BUSINESS!$A$2:$J$2692,{4,5,6,7,8,9},0)</f>
        <v/>
      </c>
      <c r="W943" s="20">
        <v>13.0</v>
      </c>
      <c r="X943" s="20"/>
      <c r="Y943" s="20"/>
      <c r="Z943" s="20"/>
      <c r="AA943" s="20">
        <v>0.172</v>
      </c>
      <c r="AB943" s="21">
        <f t="shared" si="226"/>
        <v>16982.64597</v>
      </c>
      <c r="AC943" s="20">
        <f t="shared" si="314"/>
        <v>0.001264297458</v>
      </c>
      <c r="AD943" s="20">
        <f t="shared" si="315"/>
        <v>0.004017629659</v>
      </c>
      <c r="AE943" s="20">
        <f t="shared" si="302"/>
        <v>82.92445302</v>
      </c>
      <c r="AF943" s="22" t="b">
        <f t="shared" si="4"/>
        <v>0</v>
      </c>
      <c r="AG943" s="20" t="b">
        <f t="shared" si="5"/>
        <v>0</v>
      </c>
      <c r="AH943" s="20" t="b">
        <f t="shared" si="6"/>
        <v>0</v>
      </c>
      <c r="AI943" s="20" t="b">
        <f t="shared" si="7"/>
        <v>0</v>
      </c>
      <c r="AJ943" s="20"/>
      <c r="AK943" s="20"/>
      <c r="AL943" s="20"/>
      <c r="AM943" s="20"/>
      <c r="AN943" s="20"/>
      <c r="AO943" s="20"/>
      <c r="AP943" s="20"/>
      <c r="AQ943" s="20"/>
      <c r="AR943" s="23"/>
      <c r="AS943" s="23"/>
      <c r="AT943" s="23"/>
      <c r="AU943" s="23"/>
      <c r="AV943" s="23"/>
    </row>
    <row r="944" ht="15.75" customHeight="1">
      <c r="A944" s="17" t="str">
        <f t="shared" si="1"/>
        <v>Mongolia-Asia2005</v>
      </c>
      <c r="B944" s="17" t="s">
        <v>164</v>
      </c>
      <c r="C944" s="18" t="s">
        <v>145</v>
      </c>
      <c r="D944" s="19" t="s">
        <v>84</v>
      </c>
      <c r="E944" s="17">
        <v>4.2544677906E10</v>
      </c>
      <c r="F944" s="18">
        <v>0.06</v>
      </c>
      <c r="G944" s="18">
        <v>60.0</v>
      </c>
      <c r="H944" s="18">
        <v>0.306</v>
      </c>
      <c r="I944" s="20">
        <f t="array" ref="I944:J944">IFNA(VLOOKUP(A944,ENERGY!$A$2:$F$2692,{5,6},0),0)</f>
        <v>2586</v>
      </c>
      <c r="J944" s="20">
        <v>8287.0</v>
      </c>
      <c r="K944" s="20">
        <f t="array" ref="K944:S944">VLOOKUP(A944,'HUMAN RESOURCES'!$A$2:$M$2692,{2,3,4,5,6,7,8,9,10},0)</f>
        <v>0.02</v>
      </c>
      <c r="L944" s="20">
        <v>0.037</v>
      </c>
      <c r="M944" s="20">
        <v>69.0</v>
      </c>
      <c r="N944" s="20">
        <v>62.0</v>
      </c>
      <c r="O944" s="20">
        <v>0.289</v>
      </c>
      <c r="P944" s="20">
        <v>0.673</v>
      </c>
      <c r="Q944" s="20">
        <v>0.037</v>
      </c>
      <c r="R944" s="20">
        <v>2526502.0</v>
      </c>
      <c r="S944" s="20">
        <v>0.625</v>
      </c>
      <c r="T944" s="20">
        <f t="array" ref="T944:U944">VLOOKUP(A944,TOURISM!$A$2:$F$2692,{3,6},0)</f>
        <v>203000000</v>
      </c>
      <c r="U944" s="20">
        <v>1.73E8</v>
      </c>
      <c r="V944" s="20">
        <f t="array" ref="V944:AA944">VLOOKUP(A944,BUSINESS!$A$2:$J$2692,{4,5,6,7,8,9},0)</f>
        <v>0.398</v>
      </c>
      <c r="W944" s="20">
        <v>13.0</v>
      </c>
      <c r="X944" s="20"/>
      <c r="Y944" s="20">
        <v>204.0</v>
      </c>
      <c r="Z944" s="20"/>
      <c r="AA944" s="20">
        <v>0.221</v>
      </c>
      <c r="AB944" s="21">
        <f t="shared" si="226"/>
        <v>16839.36047</v>
      </c>
      <c r="AC944" s="20">
        <f t="shared" si="314"/>
        <v>0.001023549556</v>
      </c>
      <c r="AD944" s="20">
        <f t="shared" si="315"/>
        <v>0.003280029068</v>
      </c>
      <c r="AE944" s="20">
        <f t="shared" si="302"/>
        <v>68.47411955</v>
      </c>
      <c r="AF944" s="22" t="b">
        <f t="shared" si="4"/>
        <v>0</v>
      </c>
      <c r="AG944" s="20" t="b">
        <f t="shared" si="5"/>
        <v>0</v>
      </c>
      <c r="AH944" s="20" t="b">
        <f t="shared" si="6"/>
        <v>0</v>
      </c>
      <c r="AI944" s="20" t="b">
        <f t="shared" si="7"/>
        <v>0</v>
      </c>
      <c r="AJ944" s="20"/>
      <c r="AK944" s="20"/>
      <c r="AL944" s="20"/>
      <c r="AM944" s="20"/>
      <c r="AN944" s="20"/>
      <c r="AO944" s="20"/>
      <c r="AP944" s="20"/>
      <c r="AQ944" s="20"/>
      <c r="AR944" s="23"/>
      <c r="AS944" s="23"/>
      <c r="AT944" s="23"/>
      <c r="AU944" s="23"/>
      <c r="AV944" s="23"/>
    </row>
    <row r="945" ht="15.75" customHeight="1">
      <c r="A945" s="17" t="str">
        <f t="shared" si="1"/>
        <v>Mongolia-Asia2006</v>
      </c>
      <c r="B945" s="17" t="s">
        <v>164</v>
      </c>
      <c r="C945" s="18" t="s">
        <v>145</v>
      </c>
      <c r="D945" s="19" t="s">
        <v>85</v>
      </c>
      <c r="E945" s="17">
        <v>4.26442E10</v>
      </c>
      <c r="F945" s="18">
        <v>0.054</v>
      </c>
      <c r="G945" s="18">
        <v>72.0</v>
      </c>
      <c r="H945" s="18">
        <v>0.269</v>
      </c>
      <c r="I945" s="20">
        <f t="array" ref="I945:J945">IFNA(VLOOKUP(A945,ENERGY!$A$2:$F$2692,{5,6},0),0)</f>
        <v>2600</v>
      </c>
      <c r="J945" s="20">
        <v>8551.0</v>
      </c>
      <c r="K945" s="20">
        <f t="array" ref="K945:S945">VLOOKUP(A945,'HUMAN RESOURCES'!$A$2:$M$2692,{2,3,4,5,6,7,8,9,10},0)</f>
        <v>0.021</v>
      </c>
      <c r="L945" s="20">
        <v>0.035</v>
      </c>
      <c r="M945" s="20">
        <v>70.0</v>
      </c>
      <c r="N945" s="20">
        <v>62.0</v>
      </c>
      <c r="O945" s="20">
        <v>0.282</v>
      </c>
      <c r="P945" s="20">
        <v>0.681</v>
      </c>
      <c r="Q945" s="20">
        <v>0.037</v>
      </c>
      <c r="R945" s="20">
        <v>2559496.0</v>
      </c>
      <c r="S945" s="20">
        <v>0.635</v>
      </c>
      <c r="T945" s="20">
        <f t="array" ref="T945:U945">VLOOKUP(A945,TOURISM!$A$2:$F$2692,{3,6},0)</f>
        <v>261000000</v>
      </c>
      <c r="U945" s="20">
        <v>2.12E8</v>
      </c>
      <c r="V945" s="20">
        <f t="array" ref="V945:AA945">VLOOKUP(A945,BUSINESS!$A$2:$J$2692,{4,5,6,7,8,9},0)</f>
        <v>0.398</v>
      </c>
      <c r="W945" s="20">
        <v>13.0</v>
      </c>
      <c r="X945" s="20"/>
      <c r="Y945" s="20">
        <v>204.0</v>
      </c>
      <c r="Z945" s="20"/>
      <c r="AA945" s="20">
        <v>0.303</v>
      </c>
      <c r="AB945" s="21">
        <f t="shared" si="226"/>
        <v>16661.17079</v>
      </c>
      <c r="AC945" s="20">
        <f t="shared" si="314"/>
        <v>0.001015824991</v>
      </c>
      <c r="AD945" s="20">
        <f t="shared" si="315"/>
        <v>0.003340892113</v>
      </c>
      <c r="AE945" s="20">
        <f t="shared" si="302"/>
        <v>82.82880692</v>
      </c>
      <c r="AF945" s="22" t="b">
        <f t="shared" si="4"/>
        <v>0</v>
      </c>
      <c r="AG945" s="20" t="b">
        <f t="shared" si="5"/>
        <v>0</v>
      </c>
      <c r="AH945" s="20" t="b">
        <f t="shared" si="6"/>
        <v>0</v>
      </c>
      <c r="AI945" s="20" t="b">
        <f t="shared" si="7"/>
        <v>0</v>
      </c>
      <c r="AJ945" s="20"/>
      <c r="AK945" s="20"/>
      <c r="AL945" s="20"/>
      <c r="AM945" s="20"/>
      <c r="AN945" s="20"/>
      <c r="AO945" s="20"/>
      <c r="AP945" s="20"/>
      <c r="AQ945" s="20"/>
      <c r="AR945" s="23"/>
      <c r="AS945" s="23"/>
      <c r="AT945" s="23"/>
      <c r="AU945" s="23"/>
      <c r="AV945" s="23"/>
    </row>
    <row r="946" ht="15.75" customHeight="1">
      <c r="A946" s="17" t="str">
        <f t="shared" si="1"/>
        <v>Mongolia-Asia2007</v>
      </c>
      <c r="B946" s="17" t="s">
        <v>164</v>
      </c>
      <c r="C946" s="18" t="s">
        <v>145</v>
      </c>
      <c r="D946" s="19" t="s">
        <v>86</v>
      </c>
      <c r="E946" s="17">
        <v>4.2717072778E10</v>
      </c>
      <c r="F946" s="18">
        <v>0.057</v>
      </c>
      <c r="G946" s="18">
        <v>93.0</v>
      </c>
      <c r="H946" s="18">
        <v>0.218</v>
      </c>
      <c r="I946" s="20">
        <f t="array" ref="I946:J946">IFNA(VLOOKUP(A946,ENERGY!$A$2:$F$2692,{5,6},0),0)</f>
        <v>0</v>
      </c>
      <c r="J946" s="20">
        <v>0.0</v>
      </c>
      <c r="K946" s="20">
        <f t="array" ref="K946:S946">VLOOKUP(A946,'HUMAN RESOURCES'!$A$2:$M$2692,{2,3,4,5,6,7,8,9,10},0)</f>
        <v>0.022</v>
      </c>
      <c r="L946" s="20">
        <v>0.033</v>
      </c>
      <c r="M946" s="20">
        <v>70.0</v>
      </c>
      <c r="N946" s="20">
        <v>62.0</v>
      </c>
      <c r="O946" s="20">
        <v>0.276</v>
      </c>
      <c r="P946" s="20">
        <v>0.686</v>
      </c>
      <c r="Q946" s="20">
        <v>0.038</v>
      </c>
      <c r="R946" s="20">
        <v>2595068.0</v>
      </c>
      <c r="S946" s="20">
        <v>0.646</v>
      </c>
      <c r="T946" s="20">
        <f t="array" ref="T946:U946">VLOOKUP(A946,TOURISM!$A$2:$F$2692,{3,6},0)</f>
        <v>354000000</v>
      </c>
      <c r="U946" s="20">
        <v>2.27E8</v>
      </c>
      <c r="V946" s="20">
        <f t="array" ref="V946:AA946">VLOOKUP(A946,BUSINESS!$A$2:$J$2692,{4,5,6,7,8,9},0)</f>
        <v>0.398</v>
      </c>
      <c r="W946" s="20">
        <v>13.0</v>
      </c>
      <c r="X946" s="20"/>
      <c r="Y946" s="20">
        <v>204.0</v>
      </c>
      <c r="Z946" s="20">
        <v>0.09</v>
      </c>
      <c r="AA946" s="20">
        <v>0.46</v>
      </c>
      <c r="AB946" s="21">
        <f t="shared" si="226"/>
        <v>16460.86838</v>
      </c>
      <c r="AC946" s="20"/>
      <c r="AD946" s="20"/>
      <c r="AE946" s="20">
        <f t="shared" si="302"/>
        <v>87.47362304</v>
      </c>
      <c r="AF946" s="22" t="b">
        <f t="shared" si="4"/>
        <v>0</v>
      </c>
      <c r="AG946" s="20" t="b">
        <f t="shared" si="5"/>
        <v>0</v>
      </c>
      <c r="AH946" s="20" t="b">
        <f t="shared" si="6"/>
        <v>0</v>
      </c>
      <c r="AI946" s="20" t="b">
        <f t="shared" si="7"/>
        <v>0</v>
      </c>
      <c r="AJ946" s="20"/>
      <c r="AK946" s="20"/>
      <c r="AL946" s="20"/>
      <c r="AM946" s="20"/>
      <c r="AN946" s="20"/>
      <c r="AO946" s="20"/>
      <c r="AP946" s="20"/>
      <c r="AQ946" s="20"/>
      <c r="AR946" s="23"/>
      <c r="AS946" s="23"/>
      <c r="AT946" s="23"/>
      <c r="AU946" s="23"/>
      <c r="AV946" s="23"/>
    </row>
    <row r="947" ht="15.75" customHeight="1">
      <c r="A947" s="17" t="str">
        <f t="shared" si="1"/>
        <v>Mongolia-Asia2008</v>
      </c>
      <c r="B947" s="17" t="s">
        <v>164</v>
      </c>
      <c r="C947" s="18" t="s">
        <v>145</v>
      </c>
      <c r="D947" s="19" t="s">
        <v>87</v>
      </c>
      <c r="E947" s="17">
        <v>4.2805215879E10</v>
      </c>
      <c r="F947" s="18">
        <v>0.064</v>
      </c>
      <c r="G947" s="18">
        <v>136.0</v>
      </c>
      <c r="H947" s="18">
        <v>0.206</v>
      </c>
      <c r="I947" s="20">
        <f t="array" ref="I947:J947">IFNA(VLOOKUP(A947,ENERGY!$A$2:$F$2692,{5,6},0),0)</f>
        <v>3114</v>
      </c>
      <c r="J947" s="20">
        <v>10092.0</v>
      </c>
      <c r="K947" s="20">
        <f t="array" ref="K947:S947">VLOOKUP(A947,'HUMAN RESOURCES'!$A$2:$M$2692,{2,3,4,5,6,7,8,9,10},0)</f>
        <v>0.022</v>
      </c>
      <c r="L947" s="20">
        <v>0.032</v>
      </c>
      <c r="M947" s="20">
        <v>70.0</v>
      </c>
      <c r="N947" s="20">
        <v>62.0</v>
      </c>
      <c r="O947" s="20">
        <v>0.273</v>
      </c>
      <c r="P947" s="20">
        <v>0.689</v>
      </c>
      <c r="Q947" s="20">
        <v>0.038</v>
      </c>
      <c r="R947" s="20">
        <v>2632834.0</v>
      </c>
      <c r="S947" s="20">
        <v>0.656</v>
      </c>
      <c r="T947" s="20">
        <f t="array" ref="T947:U947">VLOOKUP(A947,TOURISM!$A$2:$F$2692,{3,6},0)</f>
        <v>272000000</v>
      </c>
      <c r="U947" s="20">
        <v>2.49E8</v>
      </c>
      <c r="V947" s="20">
        <f t="array" ref="V947:AA947">VLOOKUP(A947,BUSINESS!$A$2:$J$2692,{4,5,6,7,8,9},0)</f>
        <v>0.338</v>
      </c>
      <c r="W947" s="20">
        <v>13.0</v>
      </c>
      <c r="X947" s="20"/>
      <c r="Y947" s="20">
        <v>204.0</v>
      </c>
      <c r="Z947" s="20">
        <v>0.098</v>
      </c>
      <c r="AA947" s="20">
        <v>0.67</v>
      </c>
      <c r="AB947" s="21">
        <f t="shared" si="226"/>
        <v>16258.22816</v>
      </c>
      <c r="AC947" s="20">
        <f t="shared" ref="AC947:AC948" si="316">I947/R947</f>
        <v>0.00118275592</v>
      </c>
      <c r="AD947" s="20">
        <f t="shared" ref="AD947:AD948" si="317">J947/R947</f>
        <v>0.003833131903</v>
      </c>
      <c r="AE947" s="20">
        <f t="shared" si="302"/>
        <v>94.57489534</v>
      </c>
      <c r="AF947" s="22" t="b">
        <f t="shared" si="4"/>
        <v>0</v>
      </c>
      <c r="AG947" s="20" t="b">
        <f t="shared" si="5"/>
        <v>0</v>
      </c>
      <c r="AH947" s="20" t="b">
        <f t="shared" si="6"/>
        <v>0</v>
      </c>
      <c r="AI947" s="20" t="b">
        <f t="shared" si="7"/>
        <v>0</v>
      </c>
      <c r="AJ947" s="20"/>
      <c r="AK947" s="20"/>
      <c r="AL947" s="20"/>
      <c r="AM947" s="20"/>
      <c r="AN947" s="20"/>
      <c r="AO947" s="20"/>
      <c r="AP947" s="20"/>
      <c r="AQ947" s="20"/>
      <c r="AR947" s="23"/>
      <c r="AS947" s="23"/>
      <c r="AT947" s="23"/>
      <c r="AU947" s="23"/>
      <c r="AV947" s="23"/>
    </row>
    <row r="948" ht="15.75" customHeight="1">
      <c r="A948" s="17" t="str">
        <f t="shared" si="1"/>
        <v>Mongolia-Asia2009</v>
      </c>
      <c r="B948" s="17" t="s">
        <v>164</v>
      </c>
      <c r="C948" s="18" t="s">
        <v>145</v>
      </c>
      <c r="D948" s="19" t="s">
        <v>88</v>
      </c>
      <c r="E948" s="17">
        <v>4.2981497744E10</v>
      </c>
      <c r="F948" s="18">
        <v>0.064</v>
      </c>
      <c r="G948" s="18">
        <v>111.0</v>
      </c>
      <c r="H948" s="18">
        <v>0.217</v>
      </c>
      <c r="I948" s="20">
        <f t="array" ref="I948:J948">IFNA(VLOOKUP(A948,ENERGY!$A$2:$F$2692,{5,6},0),0)</f>
        <v>2625</v>
      </c>
      <c r="J948" s="20">
        <v>8647.0</v>
      </c>
      <c r="K948" s="20">
        <f t="array" ref="K948:S948">VLOOKUP(A948,'HUMAN RESOURCES'!$A$2:$M$2692,{2,3,4,5,6,7,8,9,10},0)</f>
        <v>0.023</v>
      </c>
      <c r="L948" s="20">
        <v>0.03</v>
      </c>
      <c r="M948" s="20">
        <v>71.0</v>
      </c>
      <c r="N948" s="20">
        <v>63.0</v>
      </c>
      <c r="O948" s="20">
        <v>0.271</v>
      </c>
      <c r="P948" s="20">
        <v>0.691</v>
      </c>
      <c r="Q948" s="20">
        <v>0.038</v>
      </c>
      <c r="R948" s="20">
        <v>2672223.0</v>
      </c>
      <c r="S948" s="20">
        <v>0.666</v>
      </c>
      <c r="T948" s="20">
        <f t="array" ref="T948:U948">VLOOKUP(A948,TOURISM!$A$2:$F$2692,{3,6},0)</f>
        <v>253000000</v>
      </c>
      <c r="U948" s="20">
        <v>2.42E8</v>
      </c>
      <c r="V948" s="20">
        <f t="array" ref="V948:AA948">VLOOKUP(A948,BUSINESS!$A$2:$J$2692,{4,5,6,7,8,9},0)</f>
        <v>0.243</v>
      </c>
      <c r="W948" s="20">
        <v>13.0</v>
      </c>
      <c r="X948" s="20"/>
      <c r="Y948" s="20">
        <v>192.0</v>
      </c>
      <c r="Z948" s="20">
        <v>0.1</v>
      </c>
      <c r="AA948" s="20">
        <v>0.842</v>
      </c>
      <c r="AB948" s="21">
        <f t="shared" si="226"/>
        <v>16084.54749</v>
      </c>
      <c r="AC948" s="20">
        <f t="shared" si="316"/>
        <v>0.0009823281964</v>
      </c>
      <c r="AD948" s="20">
        <f t="shared" si="317"/>
        <v>0.003235882634</v>
      </c>
      <c r="AE948" s="20">
        <f t="shared" si="302"/>
        <v>90.5613042</v>
      </c>
      <c r="AF948" s="22" t="b">
        <f t="shared" si="4"/>
        <v>0</v>
      </c>
      <c r="AG948" s="20" t="b">
        <f t="shared" si="5"/>
        <v>0</v>
      </c>
      <c r="AH948" s="20" t="b">
        <f t="shared" si="6"/>
        <v>0</v>
      </c>
      <c r="AI948" s="20" t="b">
        <f t="shared" si="7"/>
        <v>0</v>
      </c>
      <c r="AJ948" s="20"/>
      <c r="AK948" s="20"/>
      <c r="AL948" s="20"/>
      <c r="AM948" s="20"/>
      <c r="AN948" s="20"/>
      <c r="AO948" s="20"/>
      <c r="AP948" s="20"/>
      <c r="AQ948" s="20"/>
      <c r="AR948" s="23"/>
      <c r="AS948" s="23"/>
      <c r="AT948" s="23"/>
      <c r="AU948" s="23"/>
      <c r="AV948" s="23"/>
    </row>
    <row r="949" ht="15.75" customHeight="1">
      <c r="A949" s="17" t="str">
        <f t="shared" si="1"/>
        <v>Mongolia-Asia2010</v>
      </c>
      <c r="B949" s="17" t="s">
        <v>164</v>
      </c>
      <c r="C949" s="18" t="s">
        <v>145</v>
      </c>
      <c r="D949" s="19" t="s">
        <v>89</v>
      </c>
      <c r="E949" s="17">
        <v>4.3083067994E10</v>
      </c>
      <c r="F949" s="18">
        <v>0.063</v>
      </c>
      <c r="G949" s="18">
        <v>143.0</v>
      </c>
      <c r="H949" s="18">
        <v>0.201</v>
      </c>
      <c r="I949" s="20">
        <f t="array" ref="I949:J949">IFNA(VLOOKUP(A949,ENERGY!$A$2:$F$2692,{5,6},0),0)</f>
        <v>0</v>
      </c>
      <c r="J949" s="20">
        <v>0.0</v>
      </c>
      <c r="K949" s="20">
        <f t="array" ref="K949:S949">VLOOKUP(A949,'HUMAN RESOURCES'!$A$2:$M$2692,{2,3,4,5,6,7,8,9,10},0)</f>
        <v>0.023</v>
      </c>
      <c r="L949" s="20">
        <v>0.029</v>
      </c>
      <c r="M949" s="20">
        <v>71.0</v>
      </c>
      <c r="N949" s="20">
        <v>63.0</v>
      </c>
      <c r="O949" s="20">
        <v>0.27</v>
      </c>
      <c r="P949" s="20">
        <v>0.692</v>
      </c>
      <c r="Q949" s="20">
        <v>0.038</v>
      </c>
      <c r="R949" s="20">
        <v>2712738.0</v>
      </c>
      <c r="S949" s="20">
        <v>0.676</v>
      </c>
      <c r="T949" s="20">
        <f t="array" ref="T949:U949">VLOOKUP(A949,TOURISM!$A$2:$F$2692,{3,6},0)</f>
        <v>288000000</v>
      </c>
      <c r="U949" s="20">
        <v>3.19E8</v>
      </c>
      <c r="V949" s="20">
        <f t="array" ref="V949:AA949">VLOOKUP(A949,BUSINESS!$A$2:$J$2692,{4,5,6,7,8,9},0)</f>
        <v>0.243</v>
      </c>
      <c r="W949" s="20">
        <v>13.0</v>
      </c>
      <c r="X949" s="20"/>
      <c r="Y949" s="20">
        <v>192.0</v>
      </c>
      <c r="Z949" s="20">
        <v>0.102</v>
      </c>
      <c r="AA949" s="20">
        <v>0.925</v>
      </c>
      <c r="AB949" s="21">
        <f t="shared" si="226"/>
        <v>15881.76521</v>
      </c>
      <c r="AC949" s="20"/>
      <c r="AD949" s="20"/>
      <c r="AE949" s="20">
        <f t="shared" si="302"/>
        <v>117.5933688</v>
      </c>
      <c r="AF949" s="22" t="b">
        <f t="shared" si="4"/>
        <v>0</v>
      </c>
      <c r="AG949" s="20" t="b">
        <f t="shared" si="5"/>
        <v>0</v>
      </c>
      <c r="AH949" s="20" t="b">
        <f t="shared" si="6"/>
        <v>0</v>
      </c>
      <c r="AI949" s="20" t="b">
        <f t="shared" si="7"/>
        <v>0</v>
      </c>
      <c r="AJ949" s="20"/>
      <c r="AK949" s="20"/>
      <c r="AL949" s="20"/>
      <c r="AM949" s="20"/>
      <c r="AN949" s="20"/>
      <c r="AO949" s="20"/>
      <c r="AP949" s="20"/>
      <c r="AQ949" s="20"/>
      <c r="AR949" s="23"/>
      <c r="AS949" s="23"/>
      <c r="AT949" s="23"/>
      <c r="AU949" s="23"/>
      <c r="AV949" s="23"/>
    </row>
    <row r="950" ht="15.75" customHeight="1">
      <c r="A950" s="17" t="str">
        <f t="shared" si="1"/>
        <v>Mongolia-Asia2011</v>
      </c>
      <c r="B950" s="17" t="s">
        <v>164</v>
      </c>
      <c r="C950" s="18" t="s">
        <v>145</v>
      </c>
      <c r="D950" s="19" t="s">
        <v>90</v>
      </c>
      <c r="E950" s="17">
        <v>4.3151647003E10</v>
      </c>
      <c r="F950" s="18">
        <v>0.06</v>
      </c>
      <c r="G950" s="18">
        <v>190.0</v>
      </c>
      <c r="H950" s="18">
        <v>0.166</v>
      </c>
      <c r="I950" s="20">
        <f t="array" ref="I950:J950">IFNA(VLOOKUP(A950,ENERGY!$A$2:$F$2692,{5,6},0),0)</f>
        <v>2925</v>
      </c>
      <c r="J950" s="20">
        <v>9498.0</v>
      </c>
      <c r="K950" s="20">
        <f t="array" ref="K950:S950">VLOOKUP(A950,'HUMAN RESOURCES'!$A$2:$M$2692,{2,3,4,5,6,7,8,9,10},0)</f>
        <v>0.023</v>
      </c>
      <c r="L950" s="20">
        <v>0.028</v>
      </c>
      <c r="M950" s="20">
        <v>71.0</v>
      </c>
      <c r="N950" s="20">
        <v>63.0</v>
      </c>
      <c r="O950" s="20">
        <v>0.27</v>
      </c>
      <c r="P950" s="20">
        <v>0.692</v>
      </c>
      <c r="Q950" s="20">
        <v>0.038</v>
      </c>
      <c r="R950" s="20">
        <v>2754209.0</v>
      </c>
      <c r="S950" s="20">
        <v>0.685</v>
      </c>
      <c r="T950" s="20">
        <f t="array" ref="T950:U950">VLOOKUP(A950,TOURISM!$A$2:$F$2692,{3,6},0)</f>
        <v>258000000</v>
      </c>
      <c r="U950" s="20">
        <v>4.04E8</v>
      </c>
      <c r="V950" s="20">
        <f t="array" ref="V950:AA950">VLOOKUP(A950,BUSINESS!$A$2:$J$2692,{4,5,6,7,8,9},0)</f>
        <v>0.246</v>
      </c>
      <c r="W950" s="20">
        <v>13.0</v>
      </c>
      <c r="X950" s="20"/>
      <c r="Y950" s="20">
        <v>192.0</v>
      </c>
      <c r="Z950" s="20">
        <v>0.125</v>
      </c>
      <c r="AA950" s="20">
        <v>1.068</v>
      </c>
      <c r="AB950" s="21">
        <f t="shared" si="226"/>
        <v>15667.52814</v>
      </c>
      <c r="AC950" s="20">
        <f>I950/R950</f>
        <v>0.001062010908</v>
      </c>
      <c r="AD950" s="20">
        <f>J950/R950</f>
        <v>0.003448540035</v>
      </c>
      <c r="AE950" s="20">
        <f t="shared" si="302"/>
        <v>146.6845835</v>
      </c>
      <c r="AF950" s="22" t="b">
        <f t="shared" si="4"/>
        <v>0</v>
      </c>
      <c r="AG950" s="20" t="b">
        <f t="shared" si="5"/>
        <v>0</v>
      </c>
      <c r="AH950" s="20" t="b">
        <f t="shared" si="6"/>
        <v>0</v>
      </c>
      <c r="AI950" s="20" t="b">
        <f t="shared" si="7"/>
        <v>0</v>
      </c>
      <c r="AJ950" s="20"/>
      <c r="AK950" s="20"/>
      <c r="AL950" s="20"/>
      <c r="AM950" s="20"/>
      <c r="AN950" s="20"/>
      <c r="AO950" s="20"/>
      <c r="AP950" s="20"/>
      <c r="AQ950" s="20"/>
      <c r="AR950" s="23"/>
      <c r="AS950" s="23"/>
      <c r="AT950" s="23"/>
      <c r="AU950" s="23"/>
      <c r="AV950" s="23"/>
    </row>
    <row r="951" ht="15.75" customHeight="1">
      <c r="A951" s="17" t="str">
        <f t="shared" si="1"/>
        <v>Mongolia-Asia2012</v>
      </c>
      <c r="B951" s="17" t="s">
        <v>164</v>
      </c>
      <c r="C951" s="18" t="s">
        <v>145</v>
      </c>
      <c r="D951" s="19" t="s">
        <v>91</v>
      </c>
      <c r="E951" s="17">
        <v>4.3205095854E10</v>
      </c>
      <c r="F951" s="18">
        <v>0.063</v>
      </c>
      <c r="G951" s="18">
        <v>232.0</v>
      </c>
      <c r="H951" s="18">
        <v>0.181</v>
      </c>
      <c r="I951" s="20">
        <f t="array" ref="I951:J951">IFNA(VLOOKUP(A951,ENERGY!$A$2:$F$2692,{5,6},0),0)</f>
        <v>0</v>
      </c>
      <c r="J951" s="20">
        <v>0.0</v>
      </c>
      <c r="K951" s="20">
        <f t="array" ref="K951:S951">VLOOKUP(A951,'HUMAN RESOURCES'!$A$2:$M$2692,{2,3,4,5,6,7,8,9,10},0)</f>
        <v>0.023</v>
      </c>
      <c r="L951" s="20">
        <v>0.027</v>
      </c>
      <c r="M951" s="20">
        <v>71.0</v>
      </c>
      <c r="N951" s="20">
        <v>63.0</v>
      </c>
      <c r="O951" s="20">
        <v>0.271</v>
      </c>
      <c r="P951" s="20">
        <v>0.691</v>
      </c>
      <c r="Q951" s="20">
        <v>0.038</v>
      </c>
      <c r="R951" s="20">
        <v>2796484.0</v>
      </c>
      <c r="S951" s="20">
        <v>0.695</v>
      </c>
      <c r="T951" s="20">
        <f t="array" ref="T951:U951">VLOOKUP(A951,TOURISM!$A$2:$F$2692,{3,6},0)</f>
        <v>480000000</v>
      </c>
      <c r="U951" s="20">
        <v>4.2E8</v>
      </c>
      <c r="V951" s="20">
        <f t="array" ref="V951:AA951">VLOOKUP(A951,BUSINESS!$A$2:$J$2692,{4,5,6,7,8,9},0)</f>
        <v>0.246</v>
      </c>
      <c r="W951" s="20">
        <v>12.0</v>
      </c>
      <c r="X951" s="20">
        <v>80.0</v>
      </c>
      <c r="Y951" s="20">
        <v>192.0</v>
      </c>
      <c r="Z951" s="20">
        <v>0.164</v>
      </c>
      <c r="AA951" s="20">
        <v>1.207</v>
      </c>
      <c r="AB951" s="21">
        <f t="shared" si="226"/>
        <v>15449.7919</v>
      </c>
      <c r="AC951" s="20"/>
      <c r="AD951" s="20"/>
      <c r="AE951" s="20">
        <f t="shared" si="302"/>
        <v>150.188594</v>
      </c>
      <c r="AF951" s="22" t="b">
        <f t="shared" si="4"/>
        <v>0</v>
      </c>
      <c r="AG951" s="20" t="b">
        <f t="shared" si="5"/>
        <v>0</v>
      </c>
      <c r="AH951" s="20" t="b">
        <f t="shared" si="6"/>
        <v>0</v>
      </c>
      <c r="AI951" s="20" t="b">
        <f t="shared" si="7"/>
        <v>0</v>
      </c>
      <c r="AJ951" s="20"/>
      <c r="AK951" s="20"/>
      <c r="AL951" s="20"/>
      <c r="AM951" s="20"/>
      <c r="AN951" s="20"/>
      <c r="AO951" s="20"/>
      <c r="AP951" s="20"/>
      <c r="AQ951" s="20"/>
      <c r="AR951" s="23"/>
      <c r="AS951" s="23"/>
      <c r="AT951" s="23"/>
      <c r="AU951" s="23"/>
      <c r="AV951" s="23"/>
    </row>
    <row r="952" ht="15.75" customHeight="1">
      <c r="A952" s="17" t="str">
        <f t="shared" si="1"/>
        <v>Myanmar-Asia2000</v>
      </c>
      <c r="B952" s="17" t="s">
        <v>165</v>
      </c>
      <c r="C952" s="18" t="s">
        <v>145</v>
      </c>
      <c r="D952" s="19" t="s">
        <v>76</v>
      </c>
      <c r="E952" s="17">
        <v>4.9420751774E10</v>
      </c>
      <c r="F952" s="18">
        <v>0.021</v>
      </c>
      <c r="G952" s="18">
        <v>3.0</v>
      </c>
      <c r="H952" s="18">
        <v>0.153</v>
      </c>
      <c r="I952" s="20" t="str">
        <f t="array" ref="I952:J952">IFNA(VLOOKUP(A952,ENERGY!$A$2:$F$2692,{5,6},0),0)</f>
        <v/>
      </c>
      <c r="J952" s="20"/>
      <c r="K952" s="20">
        <f t="array" ref="K952:S952">VLOOKUP(A952,'HUMAN RESOURCES'!$A$2:$M$2692,{2,3,4,5,6,7,8,9,10},0)</f>
        <v>0.021</v>
      </c>
      <c r="L952" s="20">
        <v>0.059</v>
      </c>
      <c r="M952" s="20">
        <v>64.0</v>
      </c>
      <c r="N952" s="20">
        <v>60.0</v>
      </c>
      <c r="O952" s="20">
        <v>0.307</v>
      </c>
      <c r="P952" s="20">
        <v>0.645</v>
      </c>
      <c r="Q952" s="20">
        <v>0.047</v>
      </c>
      <c r="R952" s="20">
        <v>4.8453E7</v>
      </c>
      <c r="S952" s="20">
        <v>0.27</v>
      </c>
      <c r="T952" s="20">
        <f t="array" ref="T952:U952">VLOOKUP(A952,TOURISM!$A$2:$F$2692,{3,6},0)</f>
        <v>195000000</v>
      </c>
      <c r="U952" s="20">
        <v>3.0E7</v>
      </c>
      <c r="V952" s="20" t="str">
        <f t="array" ref="V952:AA952">VLOOKUP(A952,BUSINESS!$A$2:$J$2692,{4,5,6,7,8,9},0)</f>
        <v/>
      </c>
      <c r="W952" s="20"/>
      <c r="X952" s="20"/>
      <c r="Y952" s="20"/>
      <c r="Z952" s="20"/>
      <c r="AA952" s="20">
        <v>0.0</v>
      </c>
      <c r="AB952" s="21">
        <f t="shared" si="226"/>
        <v>1019.973</v>
      </c>
      <c r="AC952" s="20"/>
      <c r="AD952" s="20"/>
      <c r="AE952" s="20">
        <f t="shared" si="302"/>
        <v>0.6191567086</v>
      </c>
      <c r="AF952" s="22" t="b">
        <f t="shared" si="4"/>
        <v>0</v>
      </c>
      <c r="AG952" s="20" t="b">
        <f t="shared" si="5"/>
        <v>0</v>
      </c>
      <c r="AH952" s="20" t="b">
        <f t="shared" si="6"/>
        <v>0</v>
      </c>
      <c r="AI952" s="20" t="b">
        <f t="shared" si="7"/>
        <v>0</v>
      </c>
      <c r="AJ952" s="20"/>
      <c r="AK952" s="20"/>
      <c r="AL952" s="20"/>
      <c r="AM952" s="20"/>
      <c r="AN952" s="20"/>
      <c r="AO952" s="20"/>
      <c r="AP952" s="20"/>
      <c r="AQ952" s="20"/>
      <c r="AR952" s="23"/>
      <c r="AS952" s="23"/>
      <c r="AT952" s="23"/>
      <c r="AU952" s="23"/>
      <c r="AV952" s="23"/>
    </row>
    <row r="953" ht="15.75" customHeight="1">
      <c r="A953" s="17" t="str">
        <f t="shared" si="1"/>
        <v>Myanmar-Asia2001</v>
      </c>
      <c r="B953" s="17" t="s">
        <v>165</v>
      </c>
      <c r="C953" s="18" t="s">
        <v>145</v>
      </c>
      <c r="D953" s="19" t="s">
        <v>77</v>
      </c>
      <c r="E953" s="17">
        <v>4.942410771E10</v>
      </c>
      <c r="F953" s="18">
        <v>0.021</v>
      </c>
      <c r="G953" s="18">
        <v>2.0</v>
      </c>
      <c r="H953" s="18">
        <v>0.15</v>
      </c>
      <c r="I953" s="20">
        <f t="array" ref="I953:J953">IFNA(VLOOKUP(A953,ENERGY!$A$2:$F$2692,{5,6},0),0)</f>
        <v>14056</v>
      </c>
      <c r="J953" s="20"/>
      <c r="K953" s="20">
        <f t="array" ref="K953:S953">VLOOKUP(A953,'HUMAN RESOURCES'!$A$2:$M$2692,{2,3,4,5,6,7,8,9,10},0)</f>
        <v>0.02</v>
      </c>
      <c r="L953" s="20">
        <v>0.057</v>
      </c>
      <c r="M953" s="20">
        <v>64.0</v>
      </c>
      <c r="N953" s="20">
        <v>60.0</v>
      </c>
      <c r="O953" s="20">
        <v>0.301</v>
      </c>
      <c r="P953" s="20">
        <v>0.651</v>
      </c>
      <c r="Q953" s="20">
        <v>0.048</v>
      </c>
      <c r="R953" s="20">
        <v>4.8894203E7</v>
      </c>
      <c r="S953" s="20">
        <v>0.273</v>
      </c>
      <c r="T953" s="20">
        <f t="array" ref="T953:U953">VLOOKUP(A953,TOURISM!$A$2:$F$2692,{3,6},0)</f>
        <v>132000000</v>
      </c>
      <c r="U953" s="20">
        <v>3.2E7</v>
      </c>
      <c r="V953" s="20" t="str">
        <f t="array" ref="V953:AA953">VLOOKUP(A953,BUSINESS!$A$2:$J$2692,{4,5,6,7,8,9},0)</f>
        <v/>
      </c>
      <c r="W953" s="20"/>
      <c r="X953" s="20"/>
      <c r="Y953" s="20"/>
      <c r="Z953" s="20">
        <v>0.0</v>
      </c>
      <c r="AA953" s="20">
        <v>0.0</v>
      </c>
      <c r="AB953" s="21">
        <f t="shared" si="226"/>
        <v>1010.837782</v>
      </c>
      <c r="AC953" s="20">
        <f t="shared" ref="AC953:AC958" si="318">I953/R953</f>
        <v>0.0002874778427</v>
      </c>
      <c r="AD953" s="20"/>
      <c r="AE953" s="20">
        <f t="shared" si="302"/>
        <v>0.6544743147</v>
      </c>
      <c r="AF953" s="22" t="b">
        <f t="shared" si="4"/>
        <v>0</v>
      </c>
      <c r="AG953" s="20" t="b">
        <f t="shared" si="5"/>
        <v>0</v>
      </c>
      <c r="AH953" s="20" t="b">
        <f t="shared" si="6"/>
        <v>0</v>
      </c>
      <c r="AI953" s="20" t="b">
        <f t="shared" si="7"/>
        <v>0</v>
      </c>
      <c r="AJ953" s="20"/>
      <c r="AK953" s="20"/>
      <c r="AL953" s="20"/>
      <c r="AM953" s="20"/>
      <c r="AN953" s="20"/>
      <c r="AO953" s="20"/>
      <c r="AP953" s="20"/>
      <c r="AQ953" s="20"/>
      <c r="AR953" s="23"/>
      <c r="AS953" s="23"/>
      <c r="AT953" s="23"/>
      <c r="AU953" s="23"/>
      <c r="AV953" s="23"/>
    </row>
    <row r="954" ht="15.75" customHeight="1">
      <c r="A954" s="17" t="str">
        <f t="shared" si="1"/>
        <v>Myanmar-Asia2002</v>
      </c>
      <c r="B954" s="17" t="s">
        <v>165</v>
      </c>
      <c r="C954" s="18" t="s">
        <v>145</v>
      </c>
      <c r="D954" s="19" t="s">
        <v>79</v>
      </c>
      <c r="E954" s="17">
        <v>4.956752167E10</v>
      </c>
      <c r="F954" s="18">
        <v>0.024</v>
      </c>
      <c r="G954" s="18">
        <v>3.0</v>
      </c>
      <c r="H954" s="18">
        <v>0.15</v>
      </c>
      <c r="I954" s="20">
        <f t="array" ref="I954:J954">IFNA(VLOOKUP(A954,ENERGY!$A$2:$F$2692,{5,6},0),0)</f>
        <v>13997</v>
      </c>
      <c r="J954" s="20">
        <v>8995.0</v>
      </c>
      <c r="K954" s="20">
        <f t="array" ref="K954:S954">VLOOKUP(A954,'HUMAN RESOURCES'!$A$2:$M$2692,{2,3,4,5,6,7,8,9,10},0)</f>
        <v>0.02</v>
      </c>
      <c r="L954" s="20">
        <v>0.056</v>
      </c>
      <c r="M954" s="20">
        <v>65.0</v>
      </c>
      <c r="N954" s="20">
        <v>61.0</v>
      </c>
      <c r="O954" s="20">
        <v>0.296</v>
      </c>
      <c r="P954" s="20">
        <v>0.656</v>
      </c>
      <c r="Q954" s="20">
        <v>0.048</v>
      </c>
      <c r="R954" s="20">
        <v>4.9261313E7</v>
      </c>
      <c r="S954" s="20">
        <v>0.277</v>
      </c>
      <c r="T954" s="20">
        <f t="array" ref="T954:U954">VLOOKUP(A954,TOURISM!$A$2:$F$2692,{3,6},0)</f>
        <v>136000000</v>
      </c>
      <c r="U954" s="20">
        <v>3.4E7</v>
      </c>
      <c r="V954" s="20" t="str">
        <f t="array" ref="V954:AA954">VLOOKUP(A954,BUSINESS!$A$2:$J$2692,{4,5,6,7,8,9},0)</f>
        <v/>
      </c>
      <c r="W954" s="20"/>
      <c r="X954" s="20"/>
      <c r="Y954" s="20"/>
      <c r="Z954" s="20">
        <v>0.0</v>
      </c>
      <c r="AA954" s="20">
        <v>0.001</v>
      </c>
      <c r="AB954" s="21">
        <f t="shared" si="226"/>
        <v>1006.216007</v>
      </c>
      <c r="AC954" s="20">
        <f t="shared" si="318"/>
        <v>0.0002841377777</v>
      </c>
      <c r="AD954" s="20">
        <f t="shared" ref="AD954:AD958" si="319">J954/R954</f>
        <v>0.0001825976502</v>
      </c>
      <c r="AE954" s="20">
        <f t="shared" si="302"/>
        <v>0.6901967879</v>
      </c>
      <c r="AF954" s="22" t="b">
        <f t="shared" si="4"/>
        <v>0</v>
      </c>
      <c r="AG954" s="20" t="b">
        <f t="shared" si="5"/>
        <v>0</v>
      </c>
      <c r="AH954" s="20" t="b">
        <f t="shared" si="6"/>
        <v>0</v>
      </c>
      <c r="AI954" s="20" t="b">
        <f t="shared" si="7"/>
        <v>0</v>
      </c>
      <c r="AJ954" s="20"/>
      <c r="AK954" s="20"/>
      <c r="AL954" s="20"/>
      <c r="AM954" s="20"/>
      <c r="AN954" s="20"/>
      <c r="AO954" s="20"/>
      <c r="AP954" s="20"/>
      <c r="AQ954" s="20"/>
      <c r="AR954" s="23"/>
      <c r="AS954" s="23"/>
      <c r="AT954" s="23"/>
      <c r="AU954" s="23"/>
      <c r="AV954" s="23"/>
    </row>
    <row r="955" ht="15.75" customHeight="1">
      <c r="A955" s="17" t="str">
        <f t="shared" si="1"/>
        <v>Myanmar-Asia2003</v>
      </c>
      <c r="B955" s="17" t="s">
        <v>165</v>
      </c>
      <c r="C955" s="18" t="s">
        <v>145</v>
      </c>
      <c r="D955" s="19" t="s">
        <v>81</v>
      </c>
      <c r="E955" s="17">
        <v>4.9822651702E10</v>
      </c>
      <c r="F955" s="18">
        <v>0.023</v>
      </c>
      <c r="G955" s="18">
        <v>4.0</v>
      </c>
      <c r="H955" s="18">
        <v>0.15</v>
      </c>
      <c r="I955" s="20">
        <f t="array" ref="I955:J955">IFNA(VLOOKUP(A955,ENERGY!$A$2:$F$2692,{5,6},0),0)</f>
        <v>14246</v>
      </c>
      <c r="J955" s="20">
        <v>10392.0</v>
      </c>
      <c r="K955" s="20">
        <f t="array" ref="K955:S955">VLOOKUP(A955,'HUMAN RESOURCES'!$A$2:$M$2692,{2,3,4,5,6,7,8,9,10},0)</f>
        <v>0.02</v>
      </c>
      <c r="L955" s="20">
        <v>0.054</v>
      </c>
      <c r="M955" s="20">
        <v>65.0</v>
      </c>
      <c r="N955" s="20">
        <v>61.0</v>
      </c>
      <c r="O955" s="20">
        <v>0.29</v>
      </c>
      <c r="P955" s="20">
        <v>0.661</v>
      </c>
      <c r="Q955" s="20">
        <v>0.048</v>
      </c>
      <c r="R955" s="20">
        <v>4.9577152E7</v>
      </c>
      <c r="S955" s="20">
        <v>0.281</v>
      </c>
      <c r="T955" s="20">
        <f t="array" ref="T955:U955">VLOOKUP(A955,TOURISM!$A$2:$F$2692,{3,6},0)</f>
        <v>70000000</v>
      </c>
      <c r="U955" s="20">
        <v>3.6E7</v>
      </c>
      <c r="V955" s="20" t="str">
        <f t="array" ref="V955:AA955">VLOOKUP(A955,BUSINESS!$A$2:$J$2692,{4,5,6,7,8,9},0)</f>
        <v/>
      </c>
      <c r="W955" s="20"/>
      <c r="X955" s="20"/>
      <c r="Y955" s="20"/>
      <c r="Z955" s="20">
        <v>0.0</v>
      </c>
      <c r="AA955" s="20">
        <v>0.001</v>
      </c>
      <c r="AB955" s="21">
        <f t="shared" si="226"/>
        <v>1004.951872</v>
      </c>
      <c r="AC955" s="20">
        <f t="shared" si="318"/>
        <v>0.0002873501084</v>
      </c>
      <c r="AD955" s="20">
        <f t="shared" si="319"/>
        <v>0.0002096126861</v>
      </c>
      <c r="AE955" s="20">
        <f t="shared" si="302"/>
        <v>0.7261409449</v>
      </c>
      <c r="AF955" s="22" t="b">
        <f t="shared" si="4"/>
        <v>0</v>
      </c>
      <c r="AG955" s="20" t="b">
        <f t="shared" si="5"/>
        <v>0</v>
      </c>
      <c r="AH955" s="20" t="b">
        <f t="shared" si="6"/>
        <v>0</v>
      </c>
      <c r="AI955" s="20" t="b">
        <f t="shared" si="7"/>
        <v>0</v>
      </c>
      <c r="AJ955" s="20"/>
      <c r="AK955" s="20"/>
      <c r="AL955" s="20"/>
      <c r="AM955" s="20"/>
      <c r="AN955" s="20"/>
      <c r="AO955" s="20"/>
      <c r="AP955" s="20"/>
      <c r="AQ955" s="20"/>
      <c r="AR955" s="23"/>
      <c r="AS955" s="23"/>
      <c r="AT955" s="23"/>
      <c r="AU955" s="23"/>
      <c r="AV955" s="23"/>
    </row>
    <row r="956" ht="15.75" customHeight="1">
      <c r="A956" s="17" t="str">
        <f t="shared" si="1"/>
        <v>Myanmar-Asia2004</v>
      </c>
      <c r="B956" s="17" t="s">
        <v>165</v>
      </c>
      <c r="C956" s="18" t="s">
        <v>145</v>
      </c>
      <c r="D956" s="19" t="s">
        <v>83</v>
      </c>
      <c r="E956" s="17">
        <v>4.9855078905E10</v>
      </c>
      <c r="F956" s="18">
        <v>0.023</v>
      </c>
      <c r="G956" s="18">
        <v>5.0</v>
      </c>
      <c r="H956" s="18">
        <v>0.15</v>
      </c>
      <c r="I956" s="20">
        <f t="array" ref="I956:J956">IFNA(VLOOKUP(A956,ENERGY!$A$2:$F$2692,{5,6},0),0)</f>
        <v>15033</v>
      </c>
      <c r="J956" s="20">
        <v>9028.0</v>
      </c>
      <c r="K956" s="20">
        <f t="array" ref="K956:S956">VLOOKUP(A956,'HUMAN RESOURCES'!$A$2:$M$2692,{2,3,4,5,6,7,8,9,10},0)</f>
        <v>0.019</v>
      </c>
      <c r="L956" s="20">
        <v>0.052</v>
      </c>
      <c r="M956" s="20">
        <v>65.0</v>
      </c>
      <c r="N956" s="20">
        <v>61.0</v>
      </c>
      <c r="O956" s="20">
        <v>0.286</v>
      </c>
      <c r="P956" s="20">
        <v>0.666</v>
      </c>
      <c r="Q956" s="20">
        <v>0.049</v>
      </c>
      <c r="R956" s="20">
        <v>4.9875169E7</v>
      </c>
      <c r="S956" s="20">
        <v>0.285</v>
      </c>
      <c r="T956" s="20">
        <f t="array" ref="T956:U956">VLOOKUP(A956,TOURISM!$A$2:$F$2692,{3,6},0)</f>
        <v>97000000</v>
      </c>
      <c r="U956" s="20">
        <v>3.2E7</v>
      </c>
      <c r="V956" s="20" t="str">
        <f t="array" ref="V956:AA956">VLOOKUP(A956,BUSINESS!$A$2:$J$2692,{4,5,6,7,8,9},0)</f>
        <v/>
      </c>
      <c r="W956" s="20"/>
      <c r="X956" s="20"/>
      <c r="Y956" s="20"/>
      <c r="Z956" s="20">
        <v>0.0</v>
      </c>
      <c r="AA956" s="20">
        <v>0.002</v>
      </c>
      <c r="AB956" s="21">
        <f t="shared" si="226"/>
        <v>999.5971924</v>
      </c>
      <c r="AC956" s="20">
        <f t="shared" si="318"/>
        <v>0.0003014125125</v>
      </c>
      <c r="AD956" s="20">
        <f t="shared" si="319"/>
        <v>0.000181011918</v>
      </c>
      <c r="AE956" s="20">
        <f t="shared" si="302"/>
        <v>0.641601836</v>
      </c>
      <c r="AF956" s="22" t="b">
        <f t="shared" si="4"/>
        <v>0</v>
      </c>
      <c r="AG956" s="20" t="b">
        <f t="shared" si="5"/>
        <v>0</v>
      </c>
      <c r="AH956" s="20" t="b">
        <f t="shared" si="6"/>
        <v>0</v>
      </c>
      <c r="AI956" s="20" t="b">
        <f t="shared" si="7"/>
        <v>0</v>
      </c>
      <c r="AJ956" s="20"/>
      <c r="AK956" s="20"/>
      <c r="AL956" s="20"/>
      <c r="AM956" s="20"/>
      <c r="AN956" s="20"/>
      <c r="AO956" s="20"/>
      <c r="AP956" s="20"/>
      <c r="AQ956" s="20"/>
      <c r="AR956" s="23"/>
      <c r="AS956" s="23"/>
      <c r="AT956" s="23"/>
      <c r="AU956" s="23"/>
      <c r="AV956" s="23"/>
    </row>
    <row r="957" ht="15.75" customHeight="1">
      <c r="A957" s="17" t="str">
        <f t="shared" si="1"/>
        <v>Myanmar-Asia2005</v>
      </c>
      <c r="B957" s="17" t="s">
        <v>165</v>
      </c>
      <c r="C957" s="18" t="s">
        <v>145</v>
      </c>
      <c r="D957" s="19" t="s">
        <v>84</v>
      </c>
      <c r="E957" s="17">
        <v>4.9954890353E10</v>
      </c>
      <c r="F957" s="18">
        <v>0.021</v>
      </c>
      <c r="G957" s="18">
        <v>5.0</v>
      </c>
      <c r="H957" s="18">
        <v>0.15</v>
      </c>
      <c r="I957" s="20">
        <f t="array" ref="I957:J957">IFNA(VLOOKUP(A957,ENERGY!$A$2:$F$2692,{5,6},0),0)</f>
        <v>12968</v>
      </c>
      <c r="J957" s="20">
        <v>9208.0</v>
      </c>
      <c r="K957" s="20">
        <f t="array" ref="K957:S957">VLOOKUP(A957,'HUMAN RESOURCES'!$A$2:$M$2692,{2,3,4,5,6,7,8,9,10},0)</f>
        <v>0.019</v>
      </c>
      <c r="L957" s="20">
        <v>0.051</v>
      </c>
      <c r="M957" s="20">
        <v>66.0</v>
      </c>
      <c r="N957" s="20">
        <v>61.0</v>
      </c>
      <c r="O957" s="20">
        <v>0.281</v>
      </c>
      <c r="P957" s="20">
        <v>0.67</v>
      </c>
      <c r="Q957" s="20">
        <v>0.049</v>
      </c>
      <c r="R957" s="20">
        <v>5.018102E7</v>
      </c>
      <c r="S957" s="20">
        <v>0.289</v>
      </c>
      <c r="T957" s="20">
        <f t="array" ref="T957:U957">VLOOKUP(A957,TOURISM!$A$2:$F$2692,{3,6},0)</f>
        <v>83000000</v>
      </c>
      <c r="U957" s="20">
        <v>3.4E7</v>
      </c>
      <c r="V957" s="20" t="str">
        <f t="array" ref="V957:AA957">VLOOKUP(A957,BUSINESS!$A$2:$J$2692,{4,5,6,7,8,9},0)</f>
        <v/>
      </c>
      <c r="W957" s="20"/>
      <c r="X957" s="20"/>
      <c r="Y957" s="20"/>
      <c r="Z957" s="20">
        <v>0.001</v>
      </c>
      <c r="AA957" s="20">
        <v>0.003</v>
      </c>
      <c r="AB957" s="21">
        <f t="shared" si="226"/>
        <v>995.4937216</v>
      </c>
      <c r="AC957" s="20">
        <f t="shared" si="318"/>
        <v>0.0002584244003</v>
      </c>
      <c r="AD957" s="20">
        <f t="shared" si="319"/>
        <v>0.0001834956723</v>
      </c>
      <c r="AE957" s="20">
        <f t="shared" si="302"/>
        <v>0.6775470088</v>
      </c>
      <c r="AF957" s="22" t="b">
        <f t="shared" si="4"/>
        <v>0</v>
      </c>
      <c r="AG957" s="20" t="b">
        <f t="shared" si="5"/>
        <v>0</v>
      </c>
      <c r="AH957" s="20" t="b">
        <f t="shared" si="6"/>
        <v>0</v>
      </c>
      <c r="AI957" s="20" t="b">
        <f t="shared" si="7"/>
        <v>0</v>
      </c>
      <c r="AJ957" s="20"/>
      <c r="AK957" s="20"/>
      <c r="AL957" s="20"/>
      <c r="AM957" s="20"/>
      <c r="AN957" s="20"/>
      <c r="AO957" s="20"/>
      <c r="AP957" s="20"/>
      <c r="AQ957" s="20"/>
      <c r="AR957" s="23"/>
      <c r="AS957" s="23"/>
      <c r="AT957" s="23"/>
      <c r="AU957" s="23"/>
      <c r="AV957" s="23"/>
    </row>
    <row r="958" ht="15.75" customHeight="1">
      <c r="A958" s="17" t="str">
        <f t="shared" si="1"/>
        <v>Myanmar-Asia2006</v>
      </c>
      <c r="B958" s="17" t="s">
        <v>165</v>
      </c>
      <c r="C958" s="18" t="s">
        <v>145</v>
      </c>
      <c r="D958" s="19" t="s">
        <v>85</v>
      </c>
      <c r="E958" s="17">
        <v>5.0004354667E10</v>
      </c>
      <c r="F958" s="18">
        <v>0.02</v>
      </c>
      <c r="G958" s="18">
        <v>5.0</v>
      </c>
      <c r="H958" s="18">
        <v>0.161</v>
      </c>
      <c r="I958" s="20">
        <f t="array" ref="I958:J958">IFNA(VLOOKUP(A958,ENERGY!$A$2:$F$2692,{5,6},0),0)</f>
        <v>14764</v>
      </c>
      <c r="J958" s="20">
        <v>12435.0</v>
      </c>
      <c r="K958" s="20">
        <f t="array" ref="K958:S958">VLOOKUP(A958,'HUMAN RESOURCES'!$A$2:$M$2692,{2,3,4,5,6,7,8,9,10},0)</f>
        <v>0.019</v>
      </c>
      <c r="L958" s="20">
        <v>0.049</v>
      </c>
      <c r="M958" s="20">
        <v>66.0</v>
      </c>
      <c r="N958" s="20">
        <v>62.0</v>
      </c>
      <c r="O958" s="20">
        <v>0.277</v>
      </c>
      <c r="P958" s="20">
        <v>0.674</v>
      </c>
      <c r="Q958" s="20">
        <v>0.05</v>
      </c>
      <c r="R958" s="20">
        <v>5.050007E7</v>
      </c>
      <c r="S958" s="20">
        <v>0.294</v>
      </c>
      <c r="T958" s="20">
        <f t="array" ref="T958:U958">VLOOKUP(A958,TOURISM!$A$2:$F$2692,{3,6},0)</f>
        <v>59000000</v>
      </c>
      <c r="U958" s="20">
        <v>4.0E7</v>
      </c>
      <c r="V958" s="20" t="str">
        <f t="array" ref="V958:AA958">VLOOKUP(A958,BUSINESS!$A$2:$J$2692,{4,5,6,7,8,9},0)</f>
        <v/>
      </c>
      <c r="W958" s="20"/>
      <c r="X958" s="20"/>
      <c r="Y958" s="20"/>
      <c r="Z958" s="20">
        <v>0.002</v>
      </c>
      <c r="AA958" s="20">
        <v>0.004</v>
      </c>
      <c r="AB958" s="21">
        <f t="shared" si="226"/>
        <v>990.1838684</v>
      </c>
      <c r="AC958" s="20">
        <f t="shared" si="318"/>
        <v>0.0002923560304</v>
      </c>
      <c r="AD958" s="20">
        <f t="shared" si="319"/>
        <v>0.0002462372824</v>
      </c>
      <c r="AE958" s="20">
        <f t="shared" si="302"/>
        <v>0.79207811</v>
      </c>
      <c r="AF958" s="22" t="b">
        <f t="shared" si="4"/>
        <v>0</v>
      </c>
      <c r="AG958" s="20" t="b">
        <f t="shared" si="5"/>
        <v>0</v>
      </c>
      <c r="AH958" s="20" t="b">
        <f t="shared" si="6"/>
        <v>0</v>
      </c>
      <c r="AI958" s="20" t="b">
        <f t="shared" si="7"/>
        <v>0</v>
      </c>
      <c r="AJ958" s="20"/>
      <c r="AK958" s="20"/>
      <c r="AL958" s="20"/>
      <c r="AM958" s="20"/>
      <c r="AN958" s="20"/>
      <c r="AO958" s="20"/>
      <c r="AP958" s="20"/>
      <c r="AQ958" s="20"/>
      <c r="AR958" s="23"/>
      <c r="AS958" s="23"/>
      <c r="AT958" s="23"/>
      <c r="AU958" s="23"/>
      <c r="AV958" s="23"/>
    </row>
    <row r="959" ht="15.75" customHeight="1">
      <c r="A959" s="17" t="str">
        <f t="shared" si="1"/>
        <v>Myanmar-Asia2007</v>
      </c>
      <c r="B959" s="17" t="s">
        <v>165</v>
      </c>
      <c r="C959" s="18" t="s">
        <v>145</v>
      </c>
      <c r="D959" s="19" t="s">
        <v>86</v>
      </c>
      <c r="E959" s="17">
        <v>5.0132953288E10</v>
      </c>
      <c r="F959" s="18">
        <v>0.019</v>
      </c>
      <c r="G959" s="18">
        <v>7.0</v>
      </c>
      <c r="H959" s="18">
        <v>0.17</v>
      </c>
      <c r="I959" s="20">
        <f t="array" ref="I959:J959">IFNA(VLOOKUP(A959,ENERGY!$A$2:$F$2692,{5,6},0),0)</f>
        <v>0</v>
      </c>
      <c r="J959" s="20">
        <v>0.0</v>
      </c>
      <c r="K959" s="20">
        <f t="array" ref="K959:S959">VLOOKUP(A959,'HUMAN RESOURCES'!$A$2:$M$2692,{2,3,4,5,6,7,8,9,10},0)</f>
        <v>0.019</v>
      </c>
      <c r="L959" s="20">
        <v>0.048</v>
      </c>
      <c r="M959" s="20">
        <v>66.0</v>
      </c>
      <c r="N959" s="20">
        <v>62.0</v>
      </c>
      <c r="O959" s="20">
        <v>0.272</v>
      </c>
      <c r="P959" s="20">
        <v>0.678</v>
      </c>
      <c r="Q959" s="20">
        <v>0.05</v>
      </c>
      <c r="R959" s="20">
        <v>5.0828959E7</v>
      </c>
      <c r="S959" s="20">
        <v>0.299</v>
      </c>
      <c r="T959" s="20">
        <f t="array" ref="T959:U959">VLOOKUP(A959,TOURISM!$A$2:$F$2692,{3,6},0)</f>
        <v>97000000</v>
      </c>
      <c r="U959" s="20">
        <v>3.9E7</v>
      </c>
      <c r="V959" s="20" t="str">
        <f t="array" ref="V959:AA959">VLOOKUP(A959,BUSINESS!$A$2:$J$2692,{4,5,6,7,8,9},0)</f>
        <v/>
      </c>
      <c r="W959" s="20"/>
      <c r="X959" s="20"/>
      <c r="Y959" s="20"/>
      <c r="Z959" s="20">
        <v>0.002</v>
      </c>
      <c r="AA959" s="20">
        <v>0.005</v>
      </c>
      <c r="AB959" s="21">
        <f t="shared" si="226"/>
        <v>986.306906</v>
      </c>
      <c r="AC959" s="20"/>
      <c r="AD959" s="20"/>
      <c r="AE959" s="20">
        <f t="shared" si="302"/>
        <v>0.767279141</v>
      </c>
      <c r="AF959" s="22" t="b">
        <f t="shared" si="4"/>
        <v>0</v>
      </c>
      <c r="AG959" s="20" t="b">
        <f t="shared" si="5"/>
        <v>0</v>
      </c>
      <c r="AH959" s="20" t="b">
        <f t="shared" si="6"/>
        <v>0</v>
      </c>
      <c r="AI959" s="20" t="b">
        <f t="shared" si="7"/>
        <v>0</v>
      </c>
      <c r="AJ959" s="20"/>
      <c r="AK959" s="20"/>
      <c r="AL959" s="20"/>
      <c r="AM959" s="20"/>
      <c r="AN959" s="20"/>
      <c r="AO959" s="20"/>
      <c r="AP959" s="20"/>
      <c r="AQ959" s="20"/>
      <c r="AR959" s="23"/>
      <c r="AS959" s="23"/>
      <c r="AT959" s="23"/>
      <c r="AU959" s="23"/>
      <c r="AV959" s="23"/>
    </row>
    <row r="960" ht="15.75" customHeight="1">
      <c r="A960" s="17" t="str">
        <f t="shared" si="1"/>
        <v>Myanmar-Asia2008</v>
      </c>
      <c r="B960" s="17" t="s">
        <v>165</v>
      </c>
      <c r="C960" s="18" t="s">
        <v>145</v>
      </c>
      <c r="D960" s="19" t="s">
        <v>87</v>
      </c>
      <c r="E960" s="17">
        <v>5.0250147802E10</v>
      </c>
      <c r="F960" s="18">
        <v>0.02</v>
      </c>
      <c r="G960" s="18">
        <v>10.0</v>
      </c>
      <c r="H960" s="18">
        <v>0.17</v>
      </c>
      <c r="I960" s="20">
        <f t="array" ref="I960:J960">IFNA(VLOOKUP(A960,ENERGY!$A$2:$F$2692,{5,6},0),0)</f>
        <v>15595</v>
      </c>
      <c r="J960" s="20">
        <v>12636.0</v>
      </c>
      <c r="K960" s="20">
        <f t="array" ref="K960:S960">VLOOKUP(A960,'HUMAN RESOURCES'!$A$2:$M$2692,{2,3,4,5,6,7,8,9,10},0)</f>
        <v>0.018</v>
      </c>
      <c r="L960" s="20">
        <v>0.046</v>
      </c>
      <c r="M960" s="20">
        <v>66.0</v>
      </c>
      <c r="N960" s="20">
        <v>62.0</v>
      </c>
      <c r="O960" s="20">
        <v>0.268</v>
      </c>
      <c r="P960" s="20">
        <v>0.681</v>
      </c>
      <c r="Q960" s="20">
        <v>0.05</v>
      </c>
      <c r="R960" s="20">
        <v>5.1174018E7</v>
      </c>
      <c r="S960" s="20">
        <v>0.304</v>
      </c>
      <c r="T960" s="20">
        <f t="array" ref="T960:U960">VLOOKUP(A960,TOURISM!$A$2:$F$2692,{3,6},0)</f>
        <v>80000000</v>
      </c>
      <c r="U960" s="20">
        <v>5.0E7</v>
      </c>
      <c r="V960" s="20" t="str">
        <f t="array" ref="V960:AA960">VLOOKUP(A960,BUSINESS!$A$2:$J$2692,{4,5,6,7,8,9},0)</f>
        <v/>
      </c>
      <c r="W960" s="20"/>
      <c r="X960" s="20"/>
      <c r="Y960" s="20"/>
      <c r="Z960" s="20">
        <v>0.002</v>
      </c>
      <c r="AA960" s="20">
        <v>0.007</v>
      </c>
      <c r="AB960" s="21">
        <f t="shared" si="226"/>
        <v>981.9464987</v>
      </c>
      <c r="AC960" s="20">
        <f t="shared" ref="AC960:AC961" si="320">I960/R960</f>
        <v>0.0003047444897</v>
      </c>
      <c r="AD960" s="20">
        <f t="shared" ref="AD960:AD961" si="321">J960/R960</f>
        <v>0.0002469221784</v>
      </c>
      <c r="AE960" s="20">
        <f t="shared" si="302"/>
        <v>0.9770583189</v>
      </c>
      <c r="AF960" s="22" t="b">
        <f t="shared" si="4"/>
        <v>0</v>
      </c>
      <c r="AG960" s="20" t="b">
        <f t="shared" si="5"/>
        <v>0</v>
      </c>
      <c r="AH960" s="20" t="b">
        <f t="shared" si="6"/>
        <v>0</v>
      </c>
      <c r="AI960" s="20" t="b">
        <f t="shared" si="7"/>
        <v>0</v>
      </c>
      <c r="AJ960" s="20"/>
      <c r="AK960" s="20"/>
      <c r="AL960" s="20"/>
      <c r="AM960" s="20"/>
      <c r="AN960" s="20"/>
      <c r="AO960" s="20"/>
      <c r="AP960" s="20"/>
      <c r="AQ960" s="20"/>
      <c r="AR960" s="23"/>
      <c r="AS960" s="23"/>
      <c r="AT960" s="23"/>
      <c r="AU960" s="23"/>
      <c r="AV960" s="23"/>
    </row>
    <row r="961" ht="15.75" customHeight="1">
      <c r="A961" s="17" t="str">
        <f t="shared" si="1"/>
        <v>Myanmar-Asia2009</v>
      </c>
      <c r="B961" s="17" t="s">
        <v>165</v>
      </c>
      <c r="C961" s="18" t="s">
        <v>145</v>
      </c>
      <c r="D961" s="19" t="s">
        <v>88</v>
      </c>
      <c r="E961" s="17">
        <v>5.0388454861E10</v>
      </c>
      <c r="F961" s="18">
        <v>0.021</v>
      </c>
      <c r="G961" s="18">
        <v>13.0</v>
      </c>
      <c r="H961" s="18">
        <v>0.17</v>
      </c>
      <c r="I961" s="20">
        <f t="array" ref="I961:J961">IFNA(VLOOKUP(A961,ENERGY!$A$2:$F$2692,{5,6},0),0)</f>
        <v>14817</v>
      </c>
      <c r="J961" s="20">
        <v>11613.0</v>
      </c>
      <c r="K961" s="20">
        <f t="array" ref="K961:S961">VLOOKUP(A961,'HUMAN RESOURCES'!$A$2:$M$2692,{2,3,4,5,6,7,8,9,10},0)</f>
        <v>0.018</v>
      </c>
      <c r="L961" s="20">
        <v>0.045</v>
      </c>
      <c r="M961" s="20">
        <v>66.0</v>
      </c>
      <c r="N961" s="20">
        <v>62.0</v>
      </c>
      <c r="O961" s="20">
        <v>0.265</v>
      </c>
      <c r="P961" s="20">
        <v>0.685</v>
      </c>
      <c r="Q961" s="20">
        <v>0.051</v>
      </c>
      <c r="R961" s="20">
        <v>5.154049E7</v>
      </c>
      <c r="S961" s="20">
        <v>0.309</v>
      </c>
      <c r="T961" s="20">
        <f t="array" ref="T961:U961">VLOOKUP(A961,TOURISM!$A$2:$F$2692,{3,6},0)</f>
        <v>75000000</v>
      </c>
      <c r="U961" s="20">
        <v>5.2E7</v>
      </c>
      <c r="V961" s="20" t="str">
        <f t="array" ref="V961:AA961">VLOOKUP(A961,BUSINESS!$A$2:$J$2692,{4,5,6,7,8,9},0)</f>
        <v/>
      </c>
      <c r="W961" s="20"/>
      <c r="X961" s="20"/>
      <c r="Y961" s="20"/>
      <c r="Z961" s="20">
        <v>0.002</v>
      </c>
      <c r="AA961" s="20">
        <v>0.01</v>
      </c>
      <c r="AB961" s="21">
        <f t="shared" si="226"/>
        <v>977.6479591</v>
      </c>
      <c r="AC961" s="20">
        <f t="shared" si="320"/>
        <v>0.000287482715</v>
      </c>
      <c r="AD961" s="20">
        <f t="shared" si="321"/>
        <v>0.0002253179976</v>
      </c>
      <c r="AE961" s="20">
        <f t="shared" si="302"/>
        <v>1.008915515</v>
      </c>
      <c r="AF961" s="22" t="b">
        <f t="shared" si="4"/>
        <v>0</v>
      </c>
      <c r="AG961" s="20" t="b">
        <f t="shared" si="5"/>
        <v>0</v>
      </c>
      <c r="AH961" s="20" t="b">
        <f t="shared" si="6"/>
        <v>0</v>
      </c>
      <c r="AI961" s="20" t="b">
        <f t="shared" si="7"/>
        <v>0</v>
      </c>
      <c r="AJ961" s="20"/>
      <c r="AK961" s="20"/>
      <c r="AL961" s="20"/>
      <c r="AM961" s="20"/>
      <c r="AN961" s="20"/>
      <c r="AO961" s="20"/>
      <c r="AP961" s="20"/>
      <c r="AQ961" s="20"/>
      <c r="AR961" s="23"/>
      <c r="AS961" s="23"/>
      <c r="AT961" s="23"/>
      <c r="AU961" s="23"/>
      <c r="AV961" s="23"/>
    </row>
    <row r="962" ht="15.75" customHeight="1">
      <c r="A962" s="17" t="str">
        <f t="shared" si="1"/>
        <v>Myanmar-Asia2010</v>
      </c>
      <c r="B962" s="17" t="s">
        <v>165</v>
      </c>
      <c r="C962" s="18" t="s">
        <v>145</v>
      </c>
      <c r="D962" s="19" t="s">
        <v>89</v>
      </c>
      <c r="E962" s="17">
        <v>5.0681123109E10</v>
      </c>
      <c r="F962" s="18">
        <v>0.019</v>
      </c>
      <c r="G962" s="18">
        <v>15.0</v>
      </c>
      <c r="H962" s="18">
        <v>0.17</v>
      </c>
      <c r="I962" s="20">
        <f t="array" ref="I962:J962">IFNA(VLOOKUP(A962,ENERGY!$A$2:$F$2692,{5,6},0),0)</f>
        <v>0</v>
      </c>
      <c r="J962" s="20">
        <v>0.0</v>
      </c>
      <c r="K962" s="20">
        <f t="array" ref="K962:S962">VLOOKUP(A962,'HUMAN RESOURCES'!$A$2:$M$2692,{2,3,4,5,6,7,8,9,10},0)</f>
        <v>0.018</v>
      </c>
      <c r="L962" s="20">
        <v>0.044</v>
      </c>
      <c r="M962" s="20">
        <v>67.0</v>
      </c>
      <c r="N962" s="20">
        <v>63.0</v>
      </c>
      <c r="O962" s="20">
        <v>0.261</v>
      </c>
      <c r="P962" s="20">
        <v>0.688</v>
      </c>
      <c r="Q962" s="20">
        <v>0.051</v>
      </c>
      <c r="R962" s="20">
        <v>5.1931231E7</v>
      </c>
      <c r="S962" s="20">
        <v>0.314</v>
      </c>
      <c r="T962" s="20">
        <f t="array" ref="T962:U962">VLOOKUP(A962,TOURISM!$A$2:$F$2692,{3,6},0)</f>
        <v>91000000</v>
      </c>
      <c r="U962" s="20">
        <v>5.3E7</v>
      </c>
      <c r="V962" s="20" t="str">
        <f t="array" ref="V962:AA962">VLOOKUP(A962,BUSINESS!$A$2:$J$2692,{4,5,6,7,8,9},0)</f>
        <v/>
      </c>
      <c r="W962" s="20"/>
      <c r="X962" s="20"/>
      <c r="Y962" s="20"/>
      <c r="Z962" s="20">
        <v>0.003</v>
      </c>
      <c r="AA962" s="20">
        <v>0.011</v>
      </c>
      <c r="AB962" s="21">
        <f t="shared" si="226"/>
        <v>975.9276284</v>
      </c>
      <c r="AC962" s="20"/>
      <c r="AD962" s="20"/>
      <c r="AE962" s="20">
        <f t="shared" si="302"/>
        <v>1.020580467</v>
      </c>
      <c r="AF962" s="22" t="b">
        <f t="shared" si="4"/>
        <v>0</v>
      </c>
      <c r="AG962" s="20" t="b">
        <f t="shared" si="5"/>
        <v>0</v>
      </c>
      <c r="AH962" s="20" t="b">
        <f t="shared" si="6"/>
        <v>0</v>
      </c>
      <c r="AI962" s="20" t="b">
        <f t="shared" si="7"/>
        <v>0</v>
      </c>
      <c r="AJ962" s="20"/>
      <c r="AK962" s="20"/>
      <c r="AL962" s="20"/>
      <c r="AM962" s="20"/>
      <c r="AN962" s="20"/>
      <c r="AO962" s="20"/>
      <c r="AP962" s="20"/>
      <c r="AQ962" s="20"/>
      <c r="AR962" s="23"/>
      <c r="AS962" s="23"/>
      <c r="AT962" s="23"/>
      <c r="AU962" s="23"/>
      <c r="AV962" s="23"/>
    </row>
    <row r="963" ht="15.75" customHeight="1">
      <c r="A963" s="17" t="str">
        <f t="shared" si="1"/>
        <v>Myanmar-Asia2011</v>
      </c>
      <c r="B963" s="17" t="s">
        <v>165</v>
      </c>
      <c r="C963" s="18" t="s">
        <v>145</v>
      </c>
      <c r="D963" s="19" t="s">
        <v>90</v>
      </c>
      <c r="E963" s="17">
        <v>5.0980167048E10</v>
      </c>
      <c r="F963" s="18">
        <v>0.018</v>
      </c>
      <c r="G963" s="18">
        <v>19.0</v>
      </c>
      <c r="H963" s="18">
        <v>0.163</v>
      </c>
      <c r="I963" s="20">
        <f t="array" ref="I963:J963">IFNA(VLOOKUP(A963,ENERGY!$A$2:$F$2692,{5,6},0),0)</f>
        <v>15015</v>
      </c>
      <c r="J963" s="20">
        <v>12611.0</v>
      </c>
      <c r="K963" s="20">
        <f t="array" ref="K963:S963">VLOOKUP(A963,'HUMAN RESOURCES'!$A$2:$M$2692,{2,3,4,5,6,7,8,9,10},0)</f>
        <v>0.018</v>
      </c>
      <c r="L963" s="20">
        <v>0.042</v>
      </c>
      <c r="M963" s="20">
        <v>67.0</v>
      </c>
      <c r="N963" s="20">
        <v>63.0</v>
      </c>
      <c r="O963" s="20">
        <v>0.257</v>
      </c>
      <c r="P963" s="20">
        <v>0.692</v>
      </c>
      <c r="Q963" s="20">
        <v>0.051</v>
      </c>
      <c r="R963" s="20">
        <v>5.2350763E7</v>
      </c>
      <c r="S963" s="20">
        <v>0.319</v>
      </c>
      <c r="T963" s="20">
        <f t="array" ref="T963:U963">VLOOKUP(A963,TOURISM!$A$2:$F$2692,{3,6},0)</f>
        <v>293000000</v>
      </c>
      <c r="U963" s="20">
        <v>1.32E8</v>
      </c>
      <c r="V963" s="20" t="str">
        <f t="array" ref="V963:AA963">VLOOKUP(A963,BUSINESS!$A$2:$J$2692,{4,5,6,7,8,9},0)</f>
        <v/>
      </c>
      <c r="W963" s="20"/>
      <c r="X963" s="20"/>
      <c r="Y963" s="20"/>
      <c r="Z963" s="20">
        <v>0.01</v>
      </c>
      <c r="AA963" s="20">
        <v>0.024</v>
      </c>
      <c r="AB963" s="21">
        <f t="shared" si="226"/>
        <v>973.818988</v>
      </c>
      <c r="AC963" s="20">
        <f>I963/R963</f>
        <v>0.0002868153039</v>
      </c>
      <c r="AD963" s="20">
        <f>J963/R963</f>
        <v>0.0002408942922</v>
      </c>
      <c r="AE963" s="20">
        <f t="shared" si="302"/>
        <v>2.521453221</v>
      </c>
      <c r="AF963" s="22" t="b">
        <f t="shared" si="4"/>
        <v>0</v>
      </c>
      <c r="AG963" s="20" t="b">
        <f t="shared" si="5"/>
        <v>0</v>
      </c>
      <c r="AH963" s="20" t="b">
        <f t="shared" si="6"/>
        <v>0</v>
      </c>
      <c r="AI963" s="20" t="b">
        <f t="shared" si="7"/>
        <v>0</v>
      </c>
      <c r="AJ963" s="20"/>
      <c r="AK963" s="20"/>
      <c r="AL963" s="20"/>
      <c r="AM963" s="20"/>
      <c r="AN963" s="20"/>
      <c r="AO963" s="20"/>
      <c r="AP963" s="20"/>
      <c r="AQ963" s="20"/>
      <c r="AR963" s="23"/>
      <c r="AS963" s="23"/>
      <c r="AT963" s="23"/>
      <c r="AU963" s="23"/>
      <c r="AV963" s="23"/>
    </row>
    <row r="964" ht="15.75" customHeight="1">
      <c r="A964" s="17" t="str">
        <f t="shared" si="1"/>
        <v>Myanmar-Asia2012</v>
      </c>
      <c r="B964" s="17" t="s">
        <v>165</v>
      </c>
      <c r="C964" s="18" t="s">
        <v>145</v>
      </c>
      <c r="D964" s="19" t="s">
        <v>91</v>
      </c>
      <c r="E964" s="17">
        <v>5.1007777E10</v>
      </c>
      <c r="F964" s="18">
        <v>0.018</v>
      </c>
      <c r="G964" s="18">
        <v>20.0</v>
      </c>
      <c r="H964" s="18">
        <v>0.13</v>
      </c>
      <c r="I964" s="20">
        <f t="array" ref="I964:J964">IFNA(VLOOKUP(A964,ENERGY!$A$2:$F$2692,{5,6},0),0)</f>
        <v>0</v>
      </c>
      <c r="J964" s="20">
        <v>0.0</v>
      </c>
      <c r="K964" s="20">
        <f t="array" ref="K964:S964">VLOOKUP(A964,'HUMAN RESOURCES'!$A$2:$M$2692,{2,3,4,5,6,7,8,9,10},0)</f>
        <v>0.017</v>
      </c>
      <c r="L964" s="20">
        <v>0.041</v>
      </c>
      <c r="M964" s="20">
        <v>67.0</v>
      </c>
      <c r="N964" s="20">
        <v>63.0</v>
      </c>
      <c r="O964" s="20">
        <v>0.253</v>
      </c>
      <c r="P964" s="20">
        <v>0.696</v>
      </c>
      <c r="Q964" s="20">
        <v>0.052</v>
      </c>
      <c r="R964" s="20">
        <v>5.2797319E7</v>
      </c>
      <c r="S964" s="20">
        <v>0.325</v>
      </c>
      <c r="T964" s="20" t="str">
        <f t="array" ref="T964:U964">VLOOKUP(A964,TOURISM!$A$2:$F$2692,{3,6},0)</f>
        <v/>
      </c>
      <c r="U964" s="20"/>
      <c r="V964" s="20">
        <f t="array" ref="V964:AA964">VLOOKUP(A964,BUSINESS!$A$2:$J$2692,{4,5,6,7,8,9},0)</f>
        <v>0.527</v>
      </c>
      <c r="W964" s="20">
        <v>72.0</v>
      </c>
      <c r="X964" s="20">
        <v>182.0</v>
      </c>
      <c r="Y964" s="20">
        <v>155.0</v>
      </c>
      <c r="Z964" s="20">
        <v>0.011</v>
      </c>
      <c r="AA964" s="20">
        <v>0.071</v>
      </c>
      <c r="AB964" s="21">
        <f t="shared" si="226"/>
        <v>966.105438</v>
      </c>
      <c r="AC964" s="20"/>
      <c r="AD964" s="20"/>
      <c r="AE964" s="20"/>
      <c r="AF964" s="22" t="b">
        <f t="shared" si="4"/>
        <v>0</v>
      </c>
      <c r="AG964" s="20" t="b">
        <f t="shared" si="5"/>
        <v>0</v>
      </c>
      <c r="AH964" s="20" t="b">
        <f t="shared" si="6"/>
        <v>0</v>
      </c>
      <c r="AI964" s="20" t="b">
        <f t="shared" si="7"/>
        <v>0</v>
      </c>
      <c r="AJ964" s="20"/>
      <c r="AK964" s="20"/>
      <c r="AL964" s="20"/>
      <c r="AM964" s="20"/>
      <c r="AN964" s="20"/>
      <c r="AO964" s="20"/>
      <c r="AP964" s="20"/>
      <c r="AQ964" s="20"/>
      <c r="AR964" s="23"/>
      <c r="AS964" s="23"/>
      <c r="AT964" s="23"/>
      <c r="AU964" s="23"/>
      <c r="AV964" s="23"/>
    </row>
    <row r="965" ht="15.75" customHeight="1">
      <c r="A965" s="17" t="str">
        <f t="shared" si="1"/>
        <v>Nepal-Asia2000</v>
      </c>
      <c r="B965" s="17" t="s">
        <v>166</v>
      </c>
      <c r="C965" s="18" t="s">
        <v>145</v>
      </c>
      <c r="D965" s="19" t="s">
        <v>76</v>
      </c>
      <c r="E965" s="17">
        <v>5.3542780661E10</v>
      </c>
      <c r="F965" s="18">
        <v>0.05</v>
      </c>
      <c r="G965" s="18">
        <v>12.0</v>
      </c>
      <c r="H965" s="18">
        <v>0.095</v>
      </c>
      <c r="I965" s="20" t="str">
        <f t="array" ref="I965:J965">IFNA(VLOOKUP(A965,ENERGY!$A$2:$F$2692,{5,6},0),0)</f>
        <v/>
      </c>
      <c r="J965" s="20"/>
      <c r="K965" s="20">
        <f t="array" ref="K965:S965">VLOOKUP(A965,'HUMAN RESOURCES'!$A$2:$M$2692,{2,3,4,5,6,7,8,9,10},0)</f>
        <v>0.033</v>
      </c>
      <c r="L965" s="20">
        <v>0.06</v>
      </c>
      <c r="M965" s="20">
        <v>63.0</v>
      </c>
      <c r="N965" s="20">
        <v>61.0</v>
      </c>
      <c r="O965" s="20">
        <v>0.404</v>
      </c>
      <c r="P965" s="20">
        <v>0.558</v>
      </c>
      <c r="Q965" s="20">
        <v>0.038</v>
      </c>
      <c r="R965" s="20">
        <v>2.3184177E7</v>
      </c>
      <c r="S965" s="20">
        <v>0.134</v>
      </c>
      <c r="T965" s="20">
        <f t="array" ref="T965:U965">VLOOKUP(A965,TOURISM!$A$2:$F$2692,{3,6},0)</f>
        <v>219000000</v>
      </c>
      <c r="U965" s="20">
        <v>1.09E8</v>
      </c>
      <c r="V965" s="20" t="str">
        <f t="array" ref="V965:AA965">VLOOKUP(A965,BUSINESS!$A$2:$J$2692,{4,5,6,7,8,9},0)</f>
        <v/>
      </c>
      <c r="W965" s="20"/>
      <c r="X965" s="20"/>
      <c r="Y965" s="20"/>
      <c r="Z965" s="20">
        <v>0.002</v>
      </c>
      <c r="AA965" s="20">
        <v>0.0</v>
      </c>
      <c r="AB965" s="21">
        <f t="shared" si="226"/>
        <v>2309.453584</v>
      </c>
      <c r="AC965" s="20"/>
      <c r="AD965" s="20"/>
      <c r="AE965" s="20">
        <f t="shared" ref="AE965:AE977" si="322">U965/R965</f>
        <v>4.701482395</v>
      </c>
      <c r="AF965" s="22" t="b">
        <f t="shared" si="4"/>
        <v>0</v>
      </c>
      <c r="AG965" s="20" t="b">
        <f t="shared" si="5"/>
        <v>0</v>
      </c>
      <c r="AH965" s="20" t="b">
        <f t="shared" si="6"/>
        <v>0</v>
      </c>
      <c r="AI965" s="20" t="b">
        <f t="shared" si="7"/>
        <v>0</v>
      </c>
      <c r="AJ965" s="20"/>
      <c r="AK965" s="20"/>
      <c r="AL965" s="20"/>
      <c r="AM965" s="20"/>
      <c r="AN965" s="20"/>
      <c r="AO965" s="20"/>
      <c r="AP965" s="20"/>
      <c r="AQ965" s="20"/>
      <c r="AR965" s="23"/>
      <c r="AS965" s="23"/>
      <c r="AT965" s="23"/>
      <c r="AU965" s="23"/>
      <c r="AV965" s="23"/>
    </row>
    <row r="966" ht="15.75" customHeight="1">
      <c r="A966" s="17" t="str">
        <f t="shared" si="1"/>
        <v>Nepal-Asia2001</v>
      </c>
      <c r="B966" s="17" t="s">
        <v>166</v>
      </c>
      <c r="C966" s="18" t="s">
        <v>145</v>
      </c>
      <c r="D966" s="19" t="s">
        <v>77</v>
      </c>
      <c r="E966" s="17">
        <v>5.39927551E10</v>
      </c>
      <c r="F966" s="18">
        <v>0.053</v>
      </c>
      <c r="G966" s="18">
        <v>13.0</v>
      </c>
      <c r="H966" s="18">
        <v>0.077</v>
      </c>
      <c r="I966" s="20">
        <f t="array" ref="I966:J966">IFNA(VLOOKUP(A966,ENERGY!$A$2:$F$2692,{5,6},0),0)</f>
        <v>10391</v>
      </c>
      <c r="J966" s="20"/>
      <c r="K966" s="20">
        <f t="array" ref="K966:S966">VLOOKUP(A966,'HUMAN RESOURCES'!$A$2:$M$2692,{2,3,4,5,6,7,8,9,10},0)</f>
        <v>0.032</v>
      </c>
      <c r="L966" s="20">
        <v>0.057</v>
      </c>
      <c r="M966" s="20">
        <v>64.0</v>
      </c>
      <c r="N966" s="20">
        <v>62.0</v>
      </c>
      <c r="O966" s="20">
        <v>0.403</v>
      </c>
      <c r="P966" s="20">
        <v>0.559</v>
      </c>
      <c r="Q966" s="20">
        <v>0.039</v>
      </c>
      <c r="R966" s="20">
        <v>2.3655119E7</v>
      </c>
      <c r="S966" s="20">
        <v>0.14</v>
      </c>
      <c r="T966" s="20">
        <f t="array" ref="T966:U966">VLOOKUP(A966,TOURISM!$A$2:$F$2692,{3,6},0)</f>
        <v>191000000</v>
      </c>
      <c r="U966" s="20">
        <v>1.28E8</v>
      </c>
      <c r="V966" s="20" t="str">
        <f t="array" ref="V966:AA966">VLOOKUP(A966,BUSINESS!$A$2:$J$2692,{4,5,6,7,8,9},0)</f>
        <v/>
      </c>
      <c r="W966" s="20"/>
      <c r="X966" s="20"/>
      <c r="Y966" s="20"/>
      <c r="Z966" s="20">
        <v>0.002</v>
      </c>
      <c r="AA966" s="20">
        <v>0.001</v>
      </c>
      <c r="AB966" s="21">
        <f t="shared" si="226"/>
        <v>2282.497716</v>
      </c>
      <c r="AC966" s="20">
        <f t="shared" ref="AC966:AC969" si="323">I966/R966</f>
        <v>0.0004392706712</v>
      </c>
      <c r="AD966" s="20"/>
      <c r="AE966" s="20">
        <f t="shared" si="322"/>
        <v>5.411090936</v>
      </c>
      <c r="AF966" s="22" t="b">
        <f t="shared" si="4"/>
        <v>0</v>
      </c>
      <c r="AG966" s="20" t="b">
        <f t="shared" si="5"/>
        <v>0</v>
      </c>
      <c r="AH966" s="20" t="b">
        <f t="shared" si="6"/>
        <v>0</v>
      </c>
      <c r="AI966" s="20" t="b">
        <f t="shared" si="7"/>
        <v>0</v>
      </c>
      <c r="AJ966" s="20"/>
      <c r="AK966" s="20"/>
      <c r="AL966" s="20"/>
      <c r="AM966" s="20"/>
      <c r="AN966" s="20"/>
      <c r="AO966" s="20"/>
      <c r="AP966" s="20"/>
      <c r="AQ966" s="20"/>
      <c r="AR966" s="23"/>
      <c r="AS966" s="23"/>
      <c r="AT966" s="23"/>
      <c r="AU966" s="23"/>
      <c r="AV966" s="23"/>
    </row>
    <row r="967" ht="15.75" customHeight="1">
      <c r="A967" s="17" t="str">
        <f t="shared" si="1"/>
        <v>Nepal-Asia2002</v>
      </c>
      <c r="B967" s="17" t="s">
        <v>166</v>
      </c>
      <c r="C967" s="18" t="s">
        <v>145</v>
      </c>
      <c r="D967" s="19" t="s">
        <v>79</v>
      </c>
      <c r="E967" s="17">
        <v>5.4082389393E10</v>
      </c>
      <c r="F967" s="18">
        <v>0.056</v>
      </c>
      <c r="G967" s="18">
        <v>14.0</v>
      </c>
      <c r="H967" s="18">
        <v>0.068</v>
      </c>
      <c r="I967" s="20">
        <f t="array" ref="I967:J967">IFNA(VLOOKUP(A967,ENERGY!$A$2:$F$2692,{5,6},0),0)</f>
        <v>10218</v>
      </c>
      <c r="J967" s="20">
        <v>3755.0</v>
      </c>
      <c r="K967" s="20">
        <f t="array" ref="K967:S967">VLOOKUP(A967,'HUMAN RESOURCES'!$A$2:$M$2692,{2,3,4,5,6,7,8,9,10},0)</f>
        <v>0.031</v>
      </c>
      <c r="L967" s="20">
        <v>0.054</v>
      </c>
      <c r="M967" s="20">
        <v>64.0</v>
      </c>
      <c r="N967" s="20">
        <v>62.0</v>
      </c>
      <c r="O967" s="20">
        <v>0.401</v>
      </c>
      <c r="P967" s="20">
        <v>0.559</v>
      </c>
      <c r="Q967" s="20">
        <v>0.04</v>
      </c>
      <c r="R967" s="20">
        <v>2.4102862E7</v>
      </c>
      <c r="S967" s="20">
        <v>0.143</v>
      </c>
      <c r="T967" s="20">
        <f t="array" ref="T967:U967">VLOOKUP(A967,TOURISM!$A$2:$F$2692,{3,6},0)</f>
        <v>134000000</v>
      </c>
      <c r="U967" s="20">
        <v>1.08E8</v>
      </c>
      <c r="V967" s="20" t="str">
        <f t="array" ref="V967:AA967">VLOOKUP(A967,BUSINESS!$A$2:$J$2692,{4,5,6,7,8,9},0)</f>
        <v/>
      </c>
      <c r="W967" s="20"/>
      <c r="X967" s="20"/>
      <c r="Y967" s="20"/>
      <c r="Z967" s="20">
        <v>0.003</v>
      </c>
      <c r="AA967" s="20">
        <v>0.001</v>
      </c>
      <c r="AB967" s="21">
        <f t="shared" si="226"/>
        <v>2243.816083</v>
      </c>
      <c r="AC967" s="20">
        <f t="shared" si="323"/>
        <v>0.0004239330582</v>
      </c>
      <c r="AD967" s="20">
        <f t="shared" ref="AD967:AD969" si="324">J967/R967</f>
        <v>0.0001557906277</v>
      </c>
      <c r="AE967" s="20">
        <f t="shared" si="322"/>
        <v>4.480795683</v>
      </c>
      <c r="AF967" s="22" t="b">
        <f t="shared" si="4"/>
        <v>0</v>
      </c>
      <c r="AG967" s="20" t="b">
        <f t="shared" si="5"/>
        <v>0</v>
      </c>
      <c r="AH967" s="20" t="b">
        <f t="shared" si="6"/>
        <v>0</v>
      </c>
      <c r="AI967" s="20" t="b">
        <f t="shared" si="7"/>
        <v>0</v>
      </c>
      <c r="AJ967" s="20"/>
      <c r="AK967" s="20"/>
      <c r="AL967" s="20"/>
      <c r="AM967" s="20"/>
      <c r="AN967" s="20"/>
      <c r="AO967" s="20"/>
      <c r="AP967" s="20"/>
      <c r="AQ967" s="20"/>
      <c r="AR967" s="23"/>
      <c r="AS967" s="23"/>
      <c r="AT967" s="23"/>
      <c r="AU967" s="23"/>
      <c r="AV967" s="23"/>
    </row>
    <row r="968" ht="15.75" customHeight="1">
      <c r="A968" s="17" t="str">
        <f t="shared" si="1"/>
        <v>Nepal-Asia2003</v>
      </c>
      <c r="B968" s="17" t="s">
        <v>166</v>
      </c>
      <c r="C968" s="18" t="s">
        <v>145</v>
      </c>
      <c r="D968" s="19" t="s">
        <v>81</v>
      </c>
      <c r="E968" s="17">
        <v>5.4554616826E10</v>
      </c>
      <c r="F968" s="18">
        <v>0.054</v>
      </c>
      <c r="G968" s="18">
        <v>14.0</v>
      </c>
      <c r="H968" s="18">
        <v>0.074</v>
      </c>
      <c r="I968" s="20">
        <f t="array" ref="I968:J968">IFNA(VLOOKUP(A968,ENERGY!$A$2:$F$2692,{5,6},0),0)</f>
        <v>9986</v>
      </c>
      <c r="J968" s="20">
        <v>3506.0</v>
      </c>
      <c r="K968" s="20">
        <f t="array" ref="K968:S968">VLOOKUP(A968,'HUMAN RESOURCES'!$A$2:$M$2692,{2,3,4,5,6,7,8,9,10},0)</f>
        <v>0.03</v>
      </c>
      <c r="L968" s="20">
        <v>0.052</v>
      </c>
      <c r="M968" s="20">
        <v>65.0</v>
      </c>
      <c r="N968" s="20">
        <v>63.0</v>
      </c>
      <c r="O968" s="20">
        <v>0.399</v>
      </c>
      <c r="P968" s="20">
        <v>0.559</v>
      </c>
      <c r="Q968" s="20">
        <v>0.041</v>
      </c>
      <c r="R968" s="20">
        <v>2.4525527E7</v>
      </c>
      <c r="S968" s="20">
        <v>0.146</v>
      </c>
      <c r="T968" s="20">
        <f t="array" ref="T968:U968">VLOOKUP(A968,TOURISM!$A$2:$F$2692,{3,6},0)</f>
        <v>232000000</v>
      </c>
      <c r="U968" s="20">
        <v>1.19E8</v>
      </c>
      <c r="V968" s="20" t="str">
        <f t="array" ref="V968:AA968">VLOOKUP(A968,BUSINESS!$A$2:$J$2692,{4,5,6,7,8,9},0)</f>
        <v/>
      </c>
      <c r="W968" s="20">
        <v>31.0</v>
      </c>
      <c r="X968" s="20"/>
      <c r="Y968" s="20"/>
      <c r="Z968" s="20">
        <v>0.004</v>
      </c>
      <c r="AA968" s="20">
        <v>0.003</v>
      </c>
      <c r="AB968" s="21">
        <f t="shared" si="226"/>
        <v>2224.401409</v>
      </c>
      <c r="AC968" s="20">
        <f t="shared" si="323"/>
        <v>0.0004071676013</v>
      </c>
      <c r="AD968" s="20">
        <f t="shared" si="324"/>
        <v>0.0001429530954</v>
      </c>
      <c r="AE968" s="20">
        <f t="shared" si="322"/>
        <v>4.852087378</v>
      </c>
      <c r="AF968" s="22" t="b">
        <f t="shared" si="4"/>
        <v>0</v>
      </c>
      <c r="AG968" s="20" t="b">
        <f t="shared" si="5"/>
        <v>0</v>
      </c>
      <c r="AH968" s="20" t="b">
        <f t="shared" si="6"/>
        <v>0</v>
      </c>
      <c r="AI968" s="20" t="b">
        <f t="shared" si="7"/>
        <v>0</v>
      </c>
      <c r="AJ968" s="20"/>
      <c r="AK968" s="20"/>
      <c r="AL968" s="20"/>
      <c r="AM968" s="20"/>
      <c r="AN968" s="20"/>
      <c r="AO968" s="20"/>
      <c r="AP968" s="20"/>
      <c r="AQ968" s="20"/>
      <c r="AR968" s="23"/>
      <c r="AS968" s="23"/>
      <c r="AT968" s="23"/>
      <c r="AU968" s="23"/>
      <c r="AV968" s="23"/>
    </row>
    <row r="969" ht="15.75" customHeight="1">
      <c r="A969" s="17" t="str">
        <f t="shared" si="1"/>
        <v>Nepal-Asia2004</v>
      </c>
      <c r="B969" s="17" t="s">
        <v>166</v>
      </c>
      <c r="C969" s="18" t="s">
        <v>145</v>
      </c>
      <c r="D969" s="19" t="s">
        <v>83</v>
      </c>
      <c r="E969" s="17">
        <v>5.4742763112E10</v>
      </c>
      <c r="F969" s="18">
        <v>0.058</v>
      </c>
      <c r="G969" s="18">
        <v>17.0</v>
      </c>
      <c r="H969" s="18">
        <v>0.085</v>
      </c>
      <c r="I969" s="20">
        <f t="array" ref="I969:J969">IFNA(VLOOKUP(A969,ENERGY!$A$2:$F$2692,{5,6},0),0)</f>
        <v>9634</v>
      </c>
      <c r="J969" s="20">
        <v>3047.0</v>
      </c>
      <c r="K969" s="20">
        <f t="array" ref="K969:S969">VLOOKUP(A969,'HUMAN RESOURCES'!$A$2:$M$2692,{2,3,4,5,6,7,8,9,10},0)</f>
        <v>0.029</v>
      </c>
      <c r="L969" s="20">
        <v>0.049</v>
      </c>
      <c r="M969" s="20">
        <v>65.0</v>
      </c>
      <c r="N969" s="20">
        <v>63.0</v>
      </c>
      <c r="O969" s="20">
        <v>0.397</v>
      </c>
      <c r="P969" s="20">
        <v>0.56</v>
      </c>
      <c r="Q969" s="20">
        <v>0.043</v>
      </c>
      <c r="R969" s="20">
        <v>2.492191E7</v>
      </c>
      <c r="S969" s="20">
        <v>0.149</v>
      </c>
      <c r="T969" s="20">
        <f t="array" ref="T969:U969">VLOOKUP(A969,TOURISM!$A$2:$F$2692,{3,6},0)</f>
        <v>260000000</v>
      </c>
      <c r="U969" s="20">
        <v>2.05E8</v>
      </c>
      <c r="V969" s="20" t="str">
        <f t="array" ref="V969:AA969">VLOOKUP(A969,BUSINESS!$A$2:$J$2692,{4,5,6,7,8,9},0)</f>
        <v/>
      </c>
      <c r="W969" s="20">
        <v>31.0</v>
      </c>
      <c r="X969" s="20"/>
      <c r="Y969" s="20"/>
      <c r="Z969" s="20">
        <v>0.004</v>
      </c>
      <c r="AA969" s="20">
        <v>0.005</v>
      </c>
      <c r="AB969" s="21">
        <f t="shared" si="226"/>
        <v>2196.571736</v>
      </c>
      <c r="AC969" s="20">
        <f t="shared" si="323"/>
        <v>0.0003865674822</v>
      </c>
      <c r="AD969" s="20">
        <f t="shared" si="324"/>
        <v>0.0001222618973</v>
      </c>
      <c r="AE969" s="20">
        <f t="shared" si="322"/>
        <v>8.225693777</v>
      </c>
      <c r="AF969" s="22" t="b">
        <f t="shared" si="4"/>
        <v>0</v>
      </c>
      <c r="AG969" s="20" t="b">
        <f t="shared" si="5"/>
        <v>0</v>
      </c>
      <c r="AH969" s="20" t="b">
        <f t="shared" si="6"/>
        <v>0</v>
      </c>
      <c r="AI969" s="20" t="b">
        <f t="shared" si="7"/>
        <v>0</v>
      </c>
      <c r="AJ969" s="20"/>
      <c r="AK969" s="20"/>
      <c r="AL969" s="20"/>
      <c r="AM969" s="20"/>
      <c r="AN969" s="20"/>
      <c r="AO969" s="20"/>
      <c r="AP969" s="20"/>
      <c r="AQ969" s="20"/>
      <c r="AR969" s="23"/>
      <c r="AS969" s="23"/>
      <c r="AT969" s="23"/>
      <c r="AU969" s="23"/>
      <c r="AV969" s="23"/>
    </row>
    <row r="970" ht="15.75" customHeight="1">
      <c r="A970" s="17" t="str">
        <f t="shared" si="1"/>
        <v>Nepal-Asia2005</v>
      </c>
      <c r="B970" s="17" t="s">
        <v>166</v>
      </c>
      <c r="C970" s="18" t="s">
        <v>145</v>
      </c>
      <c r="D970" s="19" t="s">
        <v>84</v>
      </c>
      <c r="E970" s="17">
        <v>5.4744716706E10</v>
      </c>
      <c r="F970" s="18">
        <v>0.057</v>
      </c>
      <c r="G970" s="18">
        <v>19.0</v>
      </c>
      <c r="H970" s="18">
        <v>0.081</v>
      </c>
      <c r="I970" s="20">
        <f t="array" ref="I970:J970">IFNA(VLOOKUP(A970,ENERGY!$A$2:$F$2692,{5,6},0),0)</f>
        <v>0</v>
      </c>
      <c r="J970" s="20">
        <v>0.0</v>
      </c>
      <c r="K970" s="20">
        <f t="array" ref="K970:S970">VLOOKUP(A970,'HUMAN RESOURCES'!$A$2:$M$2692,{2,3,4,5,6,7,8,9,10},0)</f>
        <v>0.028</v>
      </c>
      <c r="L970" s="20">
        <v>0.047</v>
      </c>
      <c r="M970" s="20">
        <v>66.0</v>
      </c>
      <c r="N970" s="20">
        <v>64.0</v>
      </c>
      <c r="O970" s="20">
        <v>0.395</v>
      </c>
      <c r="P970" s="20">
        <v>0.561</v>
      </c>
      <c r="Q970" s="20">
        <v>0.044</v>
      </c>
      <c r="R970" s="20">
        <v>2.5292058E7</v>
      </c>
      <c r="S970" s="20">
        <v>0.152</v>
      </c>
      <c r="T970" s="20">
        <f t="array" ref="T970:U970">VLOOKUP(A970,TOURISM!$A$2:$F$2692,{3,6},0)</f>
        <v>160000000</v>
      </c>
      <c r="U970" s="20">
        <v>2.21E8</v>
      </c>
      <c r="V970" s="20">
        <f t="array" ref="V970:AA970">VLOOKUP(A970,BUSINESS!$A$2:$J$2692,{4,5,6,7,8,9},0)</f>
        <v>0.325</v>
      </c>
      <c r="W970" s="20">
        <v>31.0</v>
      </c>
      <c r="X970" s="20"/>
      <c r="Y970" s="20">
        <v>408.0</v>
      </c>
      <c r="Z970" s="20">
        <v>0.008</v>
      </c>
      <c r="AA970" s="20">
        <v>0.009</v>
      </c>
      <c r="AB970" s="21">
        <f t="shared" si="226"/>
        <v>2164.50226</v>
      </c>
      <c r="AC970" s="20"/>
      <c r="AD970" s="20"/>
      <c r="AE970" s="20">
        <f t="shared" si="322"/>
        <v>8.737920813</v>
      </c>
      <c r="AF970" s="22" t="b">
        <f t="shared" si="4"/>
        <v>0</v>
      </c>
      <c r="AG970" s="20" t="b">
        <f t="shared" si="5"/>
        <v>0</v>
      </c>
      <c r="AH970" s="20" t="b">
        <f t="shared" si="6"/>
        <v>0</v>
      </c>
      <c r="AI970" s="20" t="b">
        <f t="shared" si="7"/>
        <v>0</v>
      </c>
      <c r="AJ970" s="20"/>
      <c r="AK970" s="20"/>
      <c r="AL970" s="20"/>
      <c r="AM970" s="20"/>
      <c r="AN970" s="20"/>
      <c r="AO970" s="20"/>
      <c r="AP970" s="20"/>
      <c r="AQ970" s="20"/>
      <c r="AR970" s="23"/>
      <c r="AS970" s="23"/>
      <c r="AT970" s="23"/>
      <c r="AU970" s="23"/>
      <c r="AV970" s="23"/>
    </row>
    <row r="971" ht="15.75" customHeight="1">
      <c r="A971" s="17" t="str">
        <f t="shared" si="1"/>
        <v>Nepal-Asia2006</v>
      </c>
      <c r="B971" s="17" t="s">
        <v>166</v>
      </c>
      <c r="C971" s="18" t="s">
        <v>145</v>
      </c>
      <c r="D971" s="19" t="s">
        <v>85</v>
      </c>
      <c r="E971" s="17">
        <v>5.4790058957E10</v>
      </c>
      <c r="F971" s="18">
        <v>0.056</v>
      </c>
      <c r="G971" s="18">
        <v>20.0</v>
      </c>
      <c r="H971" s="18">
        <v>0.08</v>
      </c>
      <c r="I971" s="20">
        <f t="array" ref="I971:J971">IFNA(VLOOKUP(A971,ENERGY!$A$2:$F$2692,{5,6},0),0)</f>
        <v>8832</v>
      </c>
      <c r="J971" s="20">
        <v>2769.0</v>
      </c>
      <c r="K971" s="20">
        <f t="array" ref="K971:S971">VLOOKUP(A971,'HUMAN RESOURCES'!$A$2:$M$2692,{2,3,4,5,6,7,8,9,10},0)</f>
        <v>0.027</v>
      </c>
      <c r="L971" s="20">
        <v>0.044</v>
      </c>
      <c r="M971" s="20">
        <v>66.0</v>
      </c>
      <c r="N971" s="20">
        <v>64.0</v>
      </c>
      <c r="O971" s="20">
        <v>0.391</v>
      </c>
      <c r="P971" s="20">
        <v>0.564</v>
      </c>
      <c r="Q971" s="20">
        <v>0.045</v>
      </c>
      <c r="R971" s="20">
        <v>2.5634043E7</v>
      </c>
      <c r="S971" s="20">
        <v>0.155</v>
      </c>
      <c r="T971" s="20">
        <f t="array" ref="T971:U971">VLOOKUP(A971,TOURISM!$A$2:$F$2692,{3,6},0)</f>
        <v>157000000</v>
      </c>
      <c r="U971" s="20">
        <v>2.61E8</v>
      </c>
      <c r="V971" s="20">
        <f t="array" ref="V971:AA971">VLOOKUP(A971,BUSINESS!$A$2:$J$2692,{4,5,6,7,8,9},0)</f>
        <v>0.325</v>
      </c>
      <c r="W971" s="20">
        <v>31.0</v>
      </c>
      <c r="X971" s="20"/>
      <c r="Y971" s="20">
        <v>408.0</v>
      </c>
      <c r="Z971" s="20">
        <v>0.011</v>
      </c>
      <c r="AA971" s="20">
        <v>0.045</v>
      </c>
      <c r="AB971" s="21">
        <f t="shared" si="226"/>
        <v>2137.394361</v>
      </c>
      <c r="AC971" s="20">
        <f>I971/R971</f>
        <v>0.0003445418267</v>
      </c>
      <c r="AD971" s="20">
        <f>J971/R971</f>
        <v>0.0001080204164</v>
      </c>
      <c r="AE971" s="20">
        <f t="shared" si="322"/>
        <v>10.18177273</v>
      </c>
      <c r="AF971" s="22" t="b">
        <f t="shared" si="4"/>
        <v>0</v>
      </c>
      <c r="AG971" s="20" t="b">
        <f t="shared" si="5"/>
        <v>0</v>
      </c>
      <c r="AH971" s="20" t="b">
        <f t="shared" si="6"/>
        <v>0</v>
      </c>
      <c r="AI971" s="20" t="b">
        <f t="shared" si="7"/>
        <v>0</v>
      </c>
      <c r="AJ971" s="20"/>
      <c r="AK971" s="20"/>
      <c r="AL971" s="20"/>
      <c r="AM971" s="20"/>
      <c r="AN971" s="20"/>
      <c r="AO971" s="20"/>
      <c r="AP971" s="20"/>
      <c r="AQ971" s="20"/>
      <c r="AR971" s="23"/>
      <c r="AS971" s="23"/>
      <c r="AT971" s="23"/>
      <c r="AU971" s="23"/>
      <c r="AV971" s="23"/>
    </row>
    <row r="972" ht="15.75" customHeight="1">
      <c r="A972" s="17" t="str">
        <f t="shared" si="1"/>
        <v>Nepal-Asia2007</v>
      </c>
      <c r="B972" s="17" t="s">
        <v>166</v>
      </c>
      <c r="C972" s="18" t="s">
        <v>145</v>
      </c>
      <c r="D972" s="19" t="s">
        <v>86</v>
      </c>
      <c r="E972" s="17">
        <v>5.514345733E10</v>
      </c>
      <c r="F972" s="18">
        <v>0.055</v>
      </c>
      <c r="G972" s="18">
        <v>23.0</v>
      </c>
      <c r="H972" s="18">
        <v>0.08</v>
      </c>
      <c r="I972" s="20">
        <f t="array" ref="I972:J972">IFNA(VLOOKUP(A972,ENERGY!$A$2:$F$2692,{5,6},0),0)</f>
        <v>0</v>
      </c>
      <c r="J972" s="20">
        <v>0.0</v>
      </c>
      <c r="K972" s="20">
        <f t="array" ref="K972:S972">VLOOKUP(A972,'HUMAN RESOURCES'!$A$2:$M$2692,{2,3,4,5,6,7,8,9,10},0)</f>
        <v>0.026</v>
      </c>
      <c r="L972" s="20">
        <v>0.042</v>
      </c>
      <c r="M972" s="20">
        <v>67.0</v>
      </c>
      <c r="N972" s="20">
        <v>65.0</v>
      </c>
      <c r="O972" s="20">
        <v>0.387</v>
      </c>
      <c r="P972" s="20">
        <v>0.566</v>
      </c>
      <c r="Q972" s="20">
        <v>0.046</v>
      </c>
      <c r="R972" s="20">
        <v>2.5950022E7</v>
      </c>
      <c r="S972" s="20">
        <v>0.158</v>
      </c>
      <c r="T972" s="20">
        <f t="array" ref="T972:U972">VLOOKUP(A972,TOURISM!$A$2:$F$2692,{3,6},0)</f>
        <v>234000000</v>
      </c>
      <c r="U972" s="20">
        <v>4.02E8</v>
      </c>
      <c r="V972" s="20">
        <f t="array" ref="V972:AA972">VLOOKUP(A972,BUSINESS!$A$2:$J$2692,{4,5,6,7,8,9},0)</f>
        <v>0.328</v>
      </c>
      <c r="W972" s="20">
        <v>31.0</v>
      </c>
      <c r="X972" s="20"/>
      <c r="Y972" s="20">
        <v>408.0</v>
      </c>
      <c r="Z972" s="20">
        <v>0.014</v>
      </c>
      <c r="AA972" s="20">
        <v>0.126</v>
      </c>
      <c r="AB972" s="21">
        <f t="shared" si="226"/>
        <v>2124.98692</v>
      </c>
      <c r="AC972" s="20"/>
      <c r="AD972" s="20"/>
      <c r="AE972" s="20">
        <f t="shared" si="322"/>
        <v>15.49131635</v>
      </c>
      <c r="AF972" s="22" t="b">
        <f t="shared" si="4"/>
        <v>0</v>
      </c>
      <c r="AG972" s="20" t="b">
        <f t="shared" si="5"/>
        <v>0</v>
      </c>
      <c r="AH972" s="20" t="b">
        <f t="shared" si="6"/>
        <v>0</v>
      </c>
      <c r="AI972" s="20" t="b">
        <f t="shared" si="7"/>
        <v>0</v>
      </c>
      <c r="AJ972" s="20"/>
      <c r="AK972" s="20"/>
      <c r="AL972" s="20"/>
      <c r="AM972" s="20"/>
      <c r="AN972" s="20"/>
      <c r="AO972" s="20"/>
      <c r="AP972" s="20"/>
      <c r="AQ972" s="20"/>
      <c r="AR972" s="23"/>
      <c r="AS972" s="23"/>
      <c r="AT972" s="23"/>
      <c r="AU972" s="23"/>
      <c r="AV972" s="23"/>
    </row>
    <row r="973" ht="15.75" customHeight="1">
      <c r="A973" s="17" t="str">
        <f t="shared" si="1"/>
        <v>Nepal-Asia2008</v>
      </c>
      <c r="B973" s="17" t="s">
        <v>166</v>
      </c>
      <c r="C973" s="18" t="s">
        <v>145</v>
      </c>
      <c r="D973" s="19" t="s">
        <v>87</v>
      </c>
      <c r="E973" s="17">
        <v>5.5220932614E10</v>
      </c>
      <c r="F973" s="18">
        <v>0.061</v>
      </c>
      <c r="G973" s="18">
        <v>27.0</v>
      </c>
      <c r="H973" s="18">
        <v>0.08</v>
      </c>
      <c r="I973" s="20">
        <f t="array" ref="I973:J973">IFNA(VLOOKUP(A973,ENERGY!$A$2:$F$2692,{5,6},0),0)</f>
        <v>9308</v>
      </c>
      <c r="J973" s="20">
        <v>2699.0</v>
      </c>
      <c r="K973" s="20">
        <f t="array" ref="K973:S973">VLOOKUP(A973,'HUMAN RESOURCES'!$A$2:$M$2692,{2,3,4,5,6,7,8,9,10},0)</f>
        <v>0.025</v>
      </c>
      <c r="L973" s="20">
        <v>0.04</v>
      </c>
      <c r="M973" s="20">
        <v>67.0</v>
      </c>
      <c r="N973" s="20">
        <v>65.0</v>
      </c>
      <c r="O973" s="20">
        <v>0.383</v>
      </c>
      <c r="P973" s="20">
        <v>0.57</v>
      </c>
      <c r="Q973" s="20">
        <v>0.047</v>
      </c>
      <c r="R973" s="20">
        <v>2.6249412E7</v>
      </c>
      <c r="S973" s="20">
        <v>0.162</v>
      </c>
      <c r="T973" s="20">
        <f t="array" ref="T973:U973">VLOOKUP(A973,TOURISM!$A$2:$F$2692,{3,6},0)</f>
        <v>353000000</v>
      </c>
      <c r="U973" s="20">
        <v>5.45E8</v>
      </c>
      <c r="V973" s="20">
        <f t="array" ref="V973:AA973">VLOOKUP(A973,BUSINESS!$A$2:$J$2692,{4,5,6,7,8,9},0)</f>
        <v>0.341</v>
      </c>
      <c r="W973" s="20">
        <v>31.0</v>
      </c>
      <c r="X973" s="20"/>
      <c r="Y973" s="20">
        <v>408.0</v>
      </c>
      <c r="Z973" s="20">
        <v>0.017</v>
      </c>
      <c r="AA973" s="20">
        <v>0.16</v>
      </c>
      <c r="AB973" s="21">
        <f t="shared" si="226"/>
        <v>2103.701699</v>
      </c>
      <c r="AC973" s="20">
        <f t="shared" ref="AC973:AC974" si="325">I973/R973</f>
        <v>0.0003545984192</v>
      </c>
      <c r="AD973" s="20">
        <f t="shared" ref="AD973:AD974" si="326">J973/R973</f>
        <v>0.0001028213508</v>
      </c>
      <c r="AE973" s="20">
        <f t="shared" si="322"/>
        <v>20.76236984</v>
      </c>
      <c r="AF973" s="22" t="b">
        <f t="shared" si="4"/>
        <v>0</v>
      </c>
      <c r="AG973" s="20" t="b">
        <f t="shared" si="5"/>
        <v>0</v>
      </c>
      <c r="AH973" s="20" t="b">
        <f t="shared" si="6"/>
        <v>0</v>
      </c>
      <c r="AI973" s="20" t="b">
        <f t="shared" si="7"/>
        <v>0</v>
      </c>
      <c r="AJ973" s="20"/>
      <c r="AK973" s="20"/>
      <c r="AL973" s="20"/>
      <c r="AM973" s="20"/>
      <c r="AN973" s="20"/>
      <c r="AO973" s="20"/>
      <c r="AP973" s="20"/>
      <c r="AQ973" s="20"/>
      <c r="AR973" s="23"/>
      <c r="AS973" s="23"/>
      <c r="AT973" s="23"/>
      <c r="AU973" s="23"/>
      <c r="AV973" s="23"/>
    </row>
    <row r="974" ht="15.75" customHeight="1">
      <c r="A974" s="17" t="str">
        <f t="shared" si="1"/>
        <v>Nepal-Asia2009</v>
      </c>
      <c r="B974" s="17" t="s">
        <v>166</v>
      </c>
      <c r="C974" s="18" t="s">
        <v>145</v>
      </c>
      <c r="D974" s="19" t="s">
        <v>88</v>
      </c>
      <c r="E974" s="17">
        <v>5.5433248935E10</v>
      </c>
      <c r="F974" s="18">
        <v>0.06</v>
      </c>
      <c r="G974" s="18">
        <v>29.0</v>
      </c>
      <c r="H974" s="18">
        <v>0.08</v>
      </c>
      <c r="I974" s="20">
        <f t="array" ref="I974:J974">IFNA(VLOOKUP(A974,ENERGY!$A$2:$F$2692,{5,6},0),0)</f>
        <v>9132</v>
      </c>
      <c r="J974" s="20">
        <v>3242.0</v>
      </c>
      <c r="K974" s="20">
        <f t="array" ref="K974:S974">VLOOKUP(A974,'HUMAN RESOURCES'!$A$2:$M$2692,{2,3,4,5,6,7,8,9,10},0)</f>
        <v>0.024</v>
      </c>
      <c r="L974" s="20">
        <v>0.038</v>
      </c>
      <c r="M974" s="20">
        <v>68.0</v>
      </c>
      <c r="N974" s="20">
        <v>66.0</v>
      </c>
      <c r="O974" s="20">
        <v>0.377</v>
      </c>
      <c r="P974" s="20">
        <v>0.574</v>
      </c>
      <c r="Q974" s="20">
        <v>0.048</v>
      </c>
      <c r="R974" s="20">
        <v>2.6544943E7</v>
      </c>
      <c r="S974" s="20">
        <v>0.165</v>
      </c>
      <c r="T974" s="20">
        <f t="array" ref="T974:U974">VLOOKUP(A974,TOURISM!$A$2:$F$2692,{3,6},0)</f>
        <v>439000000</v>
      </c>
      <c r="U974" s="20">
        <v>5.72E8</v>
      </c>
      <c r="V974" s="20">
        <f t="array" ref="V974:AA974">VLOOKUP(A974,BUSINESS!$A$2:$J$2692,{4,5,6,7,8,9},0)</f>
        <v>0.325</v>
      </c>
      <c r="W974" s="20">
        <v>31.0</v>
      </c>
      <c r="X974" s="20"/>
      <c r="Y974" s="20">
        <v>338.0</v>
      </c>
      <c r="Z974" s="20">
        <v>0.02</v>
      </c>
      <c r="AA974" s="20">
        <v>0.211</v>
      </c>
      <c r="AB974" s="21">
        <f t="shared" si="226"/>
        <v>2088.279072</v>
      </c>
      <c r="AC974" s="20">
        <f t="shared" si="325"/>
        <v>0.0003440203281</v>
      </c>
      <c r="AD974" s="20">
        <f t="shared" si="326"/>
        <v>0.0001221324905</v>
      </c>
      <c r="AE974" s="20">
        <f t="shared" si="322"/>
        <v>21.54836045</v>
      </c>
      <c r="AF974" s="22" t="b">
        <f t="shared" si="4"/>
        <v>0</v>
      </c>
      <c r="AG974" s="20" t="b">
        <f t="shared" si="5"/>
        <v>0</v>
      </c>
      <c r="AH974" s="20" t="b">
        <f t="shared" si="6"/>
        <v>0</v>
      </c>
      <c r="AI974" s="20" t="b">
        <f t="shared" si="7"/>
        <v>0</v>
      </c>
      <c r="AJ974" s="20"/>
      <c r="AK974" s="20"/>
      <c r="AL974" s="20"/>
      <c r="AM974" s="20"/>
      <c r="AN974" s="20"/>
      <c r="AO974" s="20"/>
      <c r="AP974" s="20"/>
      <c r="AQ974" s="20"/>
      <c r="AR974" s="23"/>
      <c r="AS974" s="23"/>
      <c r="AT974" s="23"/>
      <c r="AU974" s="23"/>
      <c r="AV974" s="23"/>
    </row>
    <row r="975" ht="15.75" customHeight="1">
      <c r="A975" s="17" t="str">
        <f t="shared" si="1"/>
        <v>Nepal-Asia2010</v>
      </c>
      <c r="B975" s="17" t="s">
        <v>166</v>
      </c>
      <c r="C975" s="18" t="s">
        <v>145</v>
      </c>
      <c r="D975" s="19" t="s">
        <v>89</v>
      </c>
      <c r="E975" s="17">
        <v>5.6073225726E10</v>
      </c>
      <c r="F975" s="18">
        <v>0.059</v>
      </c>
      <c r="G975" s="18">
        <v>36.0</v>
      </c>
      <c r="H975" s="18">
        <v>0.08</v>
      </c>
      <c r="I975" s="20">
        <f t="array" ref="I975:J975">IFNA(VLOOKUP(A975,ENERGY!$A$2:$F$2692,{5,6},0),0)</f>
        <v>0</v>
      </c>
      <c r="J975" s="20">
        <v>0.0</v>
      </c>
      <c r="K975" s="20">
        <f t="array" ref="K975:S975">VLOOKUP(A975,'HUMAN RESOURCES'!$A$2:$M$2692,{2,3,4,5,6,7,8,9,10},0)</f>
        <v>0.023</v>
      </c>
      <c r="L975" s="20">
        <v>0.036</v>
      </c>
      <c r="M975" s="20">
        <v>68.0</v>
      </c>
      <c r="N975" s="20">
        <v>66.0</v>
      </c>
      <c r="O975" s="20">
        <v>0.371</v>
      </c>
      <c r="P975" s="20">
        <v>0.58</v>
      </c>
      <c r="Q975" s="20">
        <v>0.049</v>
      </c>
      <c r="R975" s="20">
        <v>2.6846016E7</v>
      </c>
      <c r="S975" s="20">
        <v>0.168</v>
      </c>
      <c r="T975" s="20">
        <f t="array" ref="T975:U975">VLOOKUP(A975,TOURISM!$A$2:$F$2692,{3,6},0)</f>
        <v>378000000</v>
      </c>
      <c r="U975" s="20">
        <v>5.28E8</v>
      </c>
      <c r="V975" s="20">
        <f t="array" ref="V975:AA975">VLOOKUP(A975,BUSINESS!$A$2:$J$2692,{4,5,6,7,8,9},0)</f>
        <v>0.317</v>
      </c>
      <c r="W975" s="20">
        <v>31.0</v>
      </c>
      <c r="X975" s="20"/>
      <c r="Y975" s="20">
        <v>338.0</v>
      </c>
      <c r="Z975" s="20">
        <v>0.079</v>
      </c>
      <c r="AA975" s="20">
        <v>0.343</v>
      </c>
      <c r="AB975" s="21">
        <f t="shared" si="226"/>
        <v>2088.698216</v>
      </c>
      <c r="AC975" s="20"/>
      <c r="AD975" s="20"/>
      <c r="AE975" s="20">
        <f t="shared" si="322"/>
        <v>19.66772276</v>
      </c>
      <c r="AF975" s="22" t="b">
        <f t="shared" si="4"/>
        <v>0</v>
      </c>
      <c r="AG975" s="20" t="b">
        <f t="shared" si="5"/>
        <v>0</v>
      </c>
      <c r="AH975" s="20" t="b">
        <f t="shared" si="6"/>
        <v>0</v>
      </c>
      <c r="AI975" s="20" t="b">
        <f t="shared" si="7"/>
        <v>0</v>
      </c>
      <c r="AJ975" s="20"/>
      <c r="AK975" s="20"/>
      <c r="AL975" s="20"/>
      <c r="AM975" s="20"/>
      <c r="AN975" s="20"/>
      <c r="AO975" s="20"/>
      <c r="AP975" s="20"/>
      <c r="AQ975" s="20"/>
      <c r="AR975" s="23"/>
      <c r="AS975" s="23"/>
      <c r="AT975" s="23"/>
      <c r="AU975" s="23"/>
      <c r="AV975" s="23"/>
    </row>
    <row r="976" ht="15.75" customHeight="1">
      <c r="A976" s="17" t="str">
        <f t="shared" si="1"/>
        <v>Nepal-Asia2011</v>
      </c>
      <c r="B976" s="17" t="s">
        <v>166</v>
      </c>
      <c r="C976" s="18" t="s">
        <v>145</v>
      </c>
      <c r="D976" s="19" t="s">
        <v>90</v>
      </c>
      <c r="E976" s="17">
        <v>5.6155732957E10</v>
      </c>
      <c r="F976" s="18">
        <v>0.061</v>
      </c>
      <c r="G976" s="18">
        <v>41.0</v>
      </c>
      <c r="H976" s="18"/>
      <c r="I976" s="20">
        <f t="array" ref="I976:J976">IFNA(VLOOKUP(A976,ENERGY!$A$2:$F$2692,{5,6},0),0)</f>
        <v>8707</v>
      </c>
      <c r="J976" s="20">
        <v>2952.0</v>
      </c>
      <c r="K976" s="20">
        <f t="array" ref="K976:S976">VLOOKUP(A976,'HUMAN RESOURCES'!$A$2:$M$2692,{2,3,4,5,6,7,8,9,10},0)</f>
        <v>0.022</v>
      </c>
      <c r="L976" s="20">
        <v>0.035</v>
      </c>
      <c r="M976" s="20">
        <v>69.0</v>
      </c>
      <c r="N976" s="20">
        <v>66.0</v>
      </c>
      <c r="O976" s="20">
        <v>0.364</v>
      </c>
      <c r="P976" s="20">
        <v>0.586</v>
      </c>
      <c r="Q976" s="20">
        <v>0.05</v>
      </c>
      <c r="R976" s="20">
        <v>2.7156367E7</v>
      </c>
      <c r="S976" s="20">
        <v>0.172</v>
      </c>
      <c r="T976" s="20">
        <f t="array" ref="T976:U976">VLOOKUP(A976,TOURISM!$A$2:$F$2692,{3,6},0)</f>
        <v>415000000</v>
      </c>
      <c r="U976" s="20">
        <v>4.2E8</v>
      </c>
      <c r="V976" s="20">
        <f t="array" ref="V976:AA976">VLOOKUP(A976,BUSINESS!$A$2:$J$2692,{4,5,6,7,8,9},0)</f>
        <v>0.315</v>
      </c>
      <c r="W976" s="20">
        <v>29.0</v>
      </c>
      <c r="X976" s="20"/>
      <c r="Y976" s="20">
        <v>326.0</v>
      </c>
      <c r="Z976" s="20">
        <v>0.09</v>
      </c>
      <c r="AA976" s="20">
        <v>0.492</v>
      </c>
      <c r="AB976" s="21">
        <f t="shared" si="226"/>
        <v>2067.866182</v>
      </c>
      <c r="AC976" s="20">
        <f t="shared" ref="AC976:AC977" si="327">I976/R976</f>
        <v>0.0003206246255</v>
      </c>
      <c r="AD976" s="20">
        <f t="shared" ref="AD976:AD977" si="328">J976/R976</f>
        <v>0.0001087037894</v>
      </c>
      <c r="AE976" s="20">
        <f t="shared" si="322"/>
        <v>15.4659863</v>
      </c>
      <c r="AF976" s="22" t="b">
        <f t="shared" si="4"/>
        <v>0</v>
      </c>
      <c r="AG976" s="20" t="b">
        <f t="shared" si="5"/>
        <v>0</v>
      </c>
      <c r="AH976" s="20" t="b">
        <f t="shared" si="6"/>
        <v>0</v>
      </c>
      <c r="AI976" s="20" t="b">
        <f t="shared" si="7"/>
        <v>0</v>
      </c>
      <c r="AJ976" s="20"/>
      <c r="AK976" s="20"/>
      <c r="AL976" s="20"/>
      <c r="AM976" s="20"/>
      <c r="AN976" s="20"/>
      <c r="AO976" s="20"/>
      <c r="AP976" s="20"/>
      <c r="AQ976" s="20"/>
      <c r="AR976" s="23"/>
      <c r="AS976" s="23"/>
      <c r="AT976" s="23"/>
      <c r="AU976" s="23"/>
      <c r="AV976" s="23"/>
    </row>
    <row r="977" ht="15.75" customHeight="1">
      <c r="A977" s="17" t="str">
        <f t="shared" si="1"/>
        <v>Nepal-Asia2012</v>
      </c>
      <c r="B977" s="17" t="s">
        <v>166</v>
      </c>
      <c r="C977" s="18" t="s">
        <v>145</v>
      </c>
      <c r="D977" s="19" t="s">
        <v>91</v>
      </c>
      <c r="E977" s="17">
        <v>5.6484375E10</v>
      </c>
      <c r="F977" s="18">
        <v>0.055</v>
      </c>
      <c r="G977" s="18">
        <v>36.0</v>
      </c>
      <c r="H977" s="18"/>
      <c r="I977" s="20">
        <f t="array" ref="I977:J977">IFNA(VLOOKUP(A977,ENERGY!$A$2:$F$2692,{5,6},0),0)</f>
        <v>9131</v>
      </c>
      <c r="J977" s="20">
        <v>2662.0</v>
      </c>
      <c r="K977" s="20">
        <f t="array" ref="K977:S977">VLOOKUP(A977,'HUMAN RESOURCES'!$A$2:$M$2692,{2,3,4,5,6,7,8,9,10},0)</f>
        <v>0.022</v>
      </c>
      <c r="L977" s="20">
        <v>0.033</v>
      </c>
      <c r="M977" s="20">
        <v>69.0</v>
      </c>
      <c r="N977" s="20">
        <v>67.0</v>
      </c>
      <c r="O977" s="20">
        <v>0.356</v>
      </c>
      <c r="P977" s="20">
        <v>0.594</v>
      </c>
      <c r="Q977" s="20">
        <v>0.051</v>
      </c>
      <c r="R977" s="20">
        <v>2.7474377E7</v>
      </c>
      <c r="S977" s="20">
        <v>0.175</v>
      </c>
      <c r="T977" s="20">
        <f t="array" ref="T977:U977">VLOOKUP(A977,TOURISM!$A$2:$F$2692,{3,6},0)</f>
        <v>379000000</v>
      </c>
      <c r="U977" s="20">
        <v>5.61E8</v>
      </c>
      <c r="V977" s="20">
        <f t="array" ref="V977:AA977">VLOOKUP(A977,BUSINESS!$A$2:$J$2692,{4,5,6,7,8,9},0)</f>
        <v>0.315</v>
      </c>
      <c r="W977" s="20">
        <v>29.0</v>
      </c>
      <c r="X977" s="20">
        <v>103.0</v>
      </c>
      <c r="Y977" s="20">
        <v>326.0</v>
      </c>
      <c r="Z977" s="20">
        <v>0.111</v>
      </c>
      <c r="AA977" s="20">
        <v>0.605</v>
      </c>
      <c r="AB977" s="21">
        <f t="shared" si="226"/>
        <v>2055.892842</v>
      </c>
      <c r="AC977" s="20">
        <f t="shared" si="327"/>
        <v>0.0003323460255</v>
      </c>
      <c r="AD977" s="20">
        <f t="shared" si="328"/>
        <v>0.00009689027708</v>
      </c>
      <c r="AE977" s="20">
        <f t="shared" si="322"/>
        <v>20.41902533</v>
      </c>
      <c r="AF977" s="22" t="b">
        <f t="shared" si="4"/>
        <v>0</v>
      </c>
      <c r="AG977" s="20" t="b">
        <f t="shared" si="5"/>
        <v>0</v>
      </c>
      <c r="AH977" s="20" t="b">
        <f t="shared" si="6"/>
        <v>0</v>
      </c>
      <c r="AI977" s="20" t="b">
        <f t="shared" si="7"/>
        <v>0</v>
      </c>
      <c r="AJ977" s="20"/>
      <c r="AK977" s="20"/>
      <c r="AL977" s="20"/>
      <c r="AM977" s="20"/>
      <c r="AN977" s="20"/>
      <c r="AO977" s="20"/>
      <c r="AP977" s="20"/>
      <c r="AQ977" s="20"/>
      <c r="AR977" s="23"/>
      <c r="AS977" s="23"/>
      <c r="AT977" s="23"/>
      <c r="AU977" s="23"/>
      <c r="AV977" s="23"/>
    </row>
    <row r="978" ht="15.75" customHeight="1">
      <c r="A978" s="17" t="str">
        <f t="shared" si="1"/>
        <v>North Korea-Asia2000</v>
      </c>
      <c r="B978" s="17" t="s">
        <v>167</v>
      </c>
      <c r="C978" s="18" t="s">
        <v>145</v>
      </c>
      <c r="D978" s="19" t="s">
        <v>76</v>
      </c>
      <c r="E978" s="17">
        <v>7.8845185709E10</v>
      </c>
      <c r="F978" s="18"/>
      <c r="G978" s="18"/>
      <c r="H978" s="18"/>
      <c r="I978" s="20" t="str">
        <f t="array" ref="I978:J978">IFNA(VLOOKUP(A978,ENERGY!$A$2:$F$2692,{5,6},0),0)</f>
        <v/>
      </c>
      <c r="J978" s="20"/>
      <c r="K978" s="20">
        <f t="array" ref="K978:S978">VLOOKUP(A978,'HUMAN RESOURCES'!$A$2:$M$2692,{2,3,4,5,6,7,8,9,10},0)</f>
        <v>0.018</v>
      </c>
      <c r="L978" s="20">
        <v>0.045</v>
      </c>
      <c r="M978" s="20">
        <v>69.0</v>
      </c>
      <c r="N978" s="20">
        <v>61.0</v>
      </c>
      <c r="O978" s="20">
        <v>0.26</v>
      </c>
      <c r="P978" s="20">
        <v>0.681</v>
      </c>
      <c r="Q978" s="20">
        <v>0.059</v>
      </c>
      <c r="R978" s="20">
        <v>2.2840225E7</v>
      </c>
      <c r="S978" s="20">
        <v>0.594</v>
      </c>
      <c r="T978" s="20" t="str">
        <f t="array" ref="T978:U978">VLOOKUP(A978,TOURISM!$A$2:$F$2692,{3,6},0)</f>
        <v/>
      </c>
      <c r="U978" s="20"/>
      <c r="V978" s="20" t="str">
        <f t="array" ref="V978:AA978">VLOOKUP(A978,BUSINESS!$A$2:$J$2692,{4,5,6,7,8,9},0)</f>
        <v/>
      </c>
      <c r="W978" s="20"/>
      <c r="X978" s="20"/>
      <c r="Y978" s="20"/>
      <c r="Z978" s="20"/>
      <c r="AA978" s="20"/>
      <c r="AB978" s="21">
        <f t="shared" si="226"/>
        <v>3452.031918</v>
      </c>
      <c r="AC978" s="20"/>
      <c r="AD978" s="20"/>
      <c r="AE978" s="20"/>
      <c r="AF978" s="22" t="b">
        <f t="shared" si="4"/>
        <v>0</v>
      </c>
      <c r="AG978" s="20" t="b">
        <f t="shared" si="5"/>
        <v>0</v>
      </c>
      <c r="AH978" s="20" t="b">
        <f t="shared" si="6"/>
        <v>0</v>
      </c>
      <c r="AI978" s="20" t="b">
        <f t="shared" si="7"/>
        <v>0</v>
      </c>
      <c r="AJ978" s="20"/>
      <c r="AK978" s="20"/>
      <c r="AL978" s="20"/>
      <c r="AM978" s="20"/>
      <c r="AN978" s="20"/>
      <c r="AO978" s="20"/>
      <c r="AP978" s="20"/>
      <c r="AQ978" s="20"/>
      <c r="AR978" s="23"/>
      <c r="AS978" s="23"/>
      <c r="AT978" s="23"/>
      <c r="AU978" s="23"/>
      <c r="AV978" s="23"/>
    </row>
    <row r="979" ht="15.75" customHeight="1">
      <c r="A979" s="17" t="str">
        <f t="shared" si="1"/>
        <v>North Korea-Asia2001</v>
      </c>
      <c r="B979" s="17" t="s">
        <v>167</v>
      </c>
      <c r="C979" s="18" t="s">
        <v>145</v>
      </c>
      <c r="D979" s="19" t="s">
        <v>77</v>
      </c>
      <c r="E979" s="17">
        <v>7.9328640264E10</v>
      </c>
      <c r="F979" s="18"/>
      <c r="G979" s="18"/>
      <c r="H979" s="18"/>
      <c r="I979" s="20">
        <f t="array" ref="I979:J979">IFNA(VLOOKUP(A979,ENERGY!$A$2:$F$2692,{5,6},0),0)</f>
        <v>19037</v>
      </c>
      <c r="J979" s="20"/>
      <c r="K979" s="20">
        <f t="array" ref="K979:S979">VLOOKUP(A979,'HUMAN RESOURCES'!$A$2:$M$2692,{2,3,4,5,6,7,8,9,10},0)</f>
        <v>0.017</v>
      </c>
      <c r="L979" s="20">
        <v>0.039</v>
      </c>
      <c r="M979" s="20">
        <v>70.0</v>
      </c>
      <c r="N979" s="20">
        <v>62.0</v>
      </c>
      <c r="O979" s="20">
        <v>0.258</v>
      </c>
      <c r="P979" s="20">
        <v>0.68</v>
      </c>
      <c r="Q979" s="20">
        <v>0.062</v>
      </c>
      <c r="R979" s="20">
        <v>2.3043449E7</v>
      </c>
      <c r="S979" s="20">
        <v>0.595</v>
      </c>
      <c r="T979" s="20" t="str">
        <f t="array" ref="T979:U979">VLOOKUP(A979,TOURISM!$A$2:$F$2692,{3,6},0)</f>
        <v/>
      </c>
      <c r="U979" s="20"/>
      <c r="V979" s="20" t="str">
        <f t="array" ref="V979:AA979">VLOOKUP(A979,BUSINESS!$A$2:$J$2692,{4,5,6,7,8,9},0)</f>
        <v/>
      </c>
      <c r="W979" s="20"/>
      <c r="X979" s="20"/>
      <c r="Y979" s="20"/>
      <c r="Z979" s="20"/>
      <c r="AA979" s="20"/>
      <c r="AB979" s="21">
        <f t="shared" si="226"/>
        <v>3442.568006</v>
      </c>
      <c r="AC979" s="20">
        <f t="shared" ref="AC979:AC982" si="329">I979/R979</f>
        <v>0.0008261350113</v>
      </c>
      <c r="AD979" s="20"/>
      <c r="AE979" s="20"/>
      <c r="AF979" s="22" t="b">
        <f t="shared" si="4"/>
        <v>0</v>
      </c>
      <c r="AG979" s="20" t="b">
        <f t="shared" si="5"/>
        <v>0</v>
      </c>
      <c r="AH979" s="20" t="b">
        <f t="shared" si="6"/>
        <v>0</v>
      </c>
      <c r="AI979" s="20" t="b">
        <f t="shared" si="7"/>
        <v>0</v>
      </c>
      <c r="AJ979" s="20"/>
      <c r="AK979" s="20"/>
      <c r="AL979" s="20"/>
      <c r="AM979" s="20"/>
      <c r="AN979" s="20"/>
      <c r="AO979" s="20"/>
      <c r="AP979" s="20"/>
      <c r="AQ979" s="20"/>
      <c r="AR979" s="23"/>
      <c r="AS979" s="23"/>
      <c r="AT979" s="23"/>
      <c r="AU979" s="23"/>
      <c r="AV979" s="23"/>
    </row>
    <row r="980" ht="15.75" customHeight="1">
      <c r="A980" s="17" t="str">
        <f t="shared" si="1"/>
        <v>North Korea-Asia2002</v>
      </c>
      <c r="B980" s="17" t="s">
        <v>167</v>
      </c>
      <c r="C980" s="18" t="s">
        <v>145</v>
      </c>
      <c r="D980" s="19" t="s">
        <v>79</v>
      </c>
      <c r="E980" s="17">
        <v>7.9554350678E10</v>
      </c>
      <c r="F980" s="18"/>
      <c r="G980" s="18"/>
      <c r="H980" s="18"/>
      <c r="I980" s="20">
        <f t="array" ref="I980:J980">IFNA(VLOOKUP(A980,ENERGY!$A$2:$F$2692,{5,6},0),0)</f>
        <v>18794</v>
      </c>
      <c r="J980" s="20">
        <v>71624.0</v>
      </c>
      <c r="K980" s="20">
        <f t="array" ref="K980:S980">VLOOKUP(A980,'HUMAN RESOURCES'!$A$2:$M$2692,{2,3,4,5,6,7,8,9,10},0)</f>
        <v>0.017</v>
      </c>
      <c r="L980" s="20">
        <v>0.034</v>
      </c>
      <c r="M980" s="20">
        <v>70.0</v>
      </c>
      <c r="N980" s="20">
        <v>63.0</v>
      </c>
      <c r="O980" s="20">
        <v>0.256</v>
      </c>
      <c r="P980" s="20">
        <v>0.68</v>
      </c>
      <c r="Q980" s="20">
        <v>0.065</v>
      </c>
      <c r="R980" s="20">
        <v>2.3248059E7</v>
      </c>
      <c r="S980" s="20">
        <v>0.596</v>
      </c>
      <c r="T980" s="20" t="str">
        <f t="array" ref="T980:U980">VLOOKUP(A980,TOURISM!$A$2:$F$2692,{3,6},0)</f>
        <v/>
      </c>
      <c r="U980" s="20"/>
      <c r="V980" s="20" t="str">
        <f t="array" ref="V980:AA980">VLOOKUP(A980,BUSINESS!$A$2:$J$2692,{4,5,6,7,8,9},0)</f>
        <v/>
      </c>
      <c r="W980" s="20"/>
      <c r="X980" s="20"/>
      <c r="Y980" s="20"/>
      <c r="Z980" s="20"/>
      <c r="AA980" s="20"/>
      <c r="AB980" s="21">
        <f t="shared" si="226"/>
        <v>3421.978182</v>
      </c>
      <c r="AC980" s="20">
        <f t="shared" si="329"/>
        <v>0.0008084115753</v>
      </c>
      <c r="AD980" s="20">
        <f t="shared" ref="AD980:AD982" si="330">J980/R980</f>
        <v>0.003080859353</v>
      </c>
      <c r="AE980" s="20"/>
      <c r="AF980" s="22" t="b">
        <f t="shared" si="4"/>
        <v>0</v>
      </c>
      <c r="AG980" s="20" t="b">
        <f t="shared" si="5"/>
        <v>0</v>
      </c>
      <c r="AH980" s="20" t="b">
        <f t="shared" si="6"/>
        <v>0</v>
      </c>
      <c r="AI980" s="20" t="b">
        <f t="shared" si="7"/>
        <v>0</v>
      </c>
      <c r="AJ980" s="20"/>
      <c r="AK980" s="20"/>
      <c r="AL980" s="20"/>
      <c r="AM980" s="20"/>
      <c r="AN980" s="20"/>
      <c r="AO980" s="20"/>
      <c r="AP980" s="20"/>
      <c r="AQ980" s="20"/>
      <c r="AR980" s="23"/>
      <c r="AS980" s="23"/>
      <c r="AT980" s="23"/>
      <c r="AU980" s="23"/>
      <c r="AV980" s="23"/>
    </row>
    <row r="981" ht="15.75" customHeight="1">
      <c r="A981" s="17" t="str">
        <f t="shared" si="1"/>
        <v>North Korea-Asia2003</v>
      </c>
      <c r="B981" s="17" t="s">
        <v>167</v>
      </c>
      <c r="C981" s="18" t="s">
        <v>145</v>
      </c>
      <c r="D981" s="19" t="s">
        <v>81</v>
      </c>
      <c r="E981" s="17">
        <v>7.9712085615E10</v>
      </c>
      <c r="F981" s="18"/>
      <c r="G981" s="18"/>
      <c r="H981" s="18"/>
      <c r="I981" s="20">
        <f t="array" ref="I981:J981">IFNA(VLOOKUP(A981,ENERGY!$A$2:$F$2692,{5,6},0),0)</f>
        <v>19358</v>
      </c>
      <c r="J981" s="20">
        <v>74686.0</v>
      </c>
      <c r="K981" s="20">
        <f t="array" ref="K981:S981">VLOOKUP(A981,'HUMAN RESOURCES'!$A$2:$M$2692,{2,3,4,5,6,7,8,9,10},0)</f>
        <v>0.016</v>
      </c>
      <c r="L981" s="20">
        <v>0.03</v>
      </c>
      <c r="M981" s="20">
        <v>71.0</v>
      </c>
      <c r="N981" s="20">
        <v>64.0</v>
      </c>
      <c r="O981" s="20">
        <v>0.253</v>
      </c>
      <c r="P981" s="20">
        <v>0.679</v>
      </c>
      <c r="Q981" s="20">
        <v>0.068</v>
      </c>
      <c r="R981" s="20">
        <v>2.344918E7</v>
      </c>
      <c r="S981" s="20">
        <v>0.596</v>
      </c>
      <c r="T981" s="20" t="str">
        <f t="array" ref="T981:U981">VLOOKUP(A981,TOURISM!$A$2:$F$2692,{3,6},0)</f>
        <v/>
      </c>
      <c r="U981" s="20"/>
      <c r="V981" s="20" t="str">
        <f t="array" ref="V981:AA981">VLOOKUP(A981,BUSINESS!$A$2:$J$2692,{4,5,6,7,8,9},0)</f>
        <v/>
      </c>
      <c r="W981" s="20"/>
      <c r="X981" s="20"/>
      <c r="Y981" s="20"/>
      <c r="Z981" s="20"/>
      <c r="AA981" s="20"/>
      <c r="AB981" s="21">
        <f t="shared" si="226"/>
        <v>3399.354929</v>
      </c>
      <c r="AC981" s="20">
        <f t="shared" si="329"/>
        <v>0.0008255299332</v>
      </c>
      <c r="AD981" s="20">
        <f t="shared" si="330"/>
        <v>0.003185015425</v>
      </c>
      <c r="AE981" s="20"/>
      <c r="AF981" s="22" t="b">
        <f t="shared" si="4"/>
        <v>0</v>
      </c>
      <c r="AG981" s="20" t="b">
        <f t="shared" si="5"/>
        <v>0</v>
      </c>
      <c r="AH981" s="20" t="b">
        <f t="shared" si="6"/>
        <v>0</v>
      </c>
      <c r="AI981" s="20" t="b">
        <f t="shared" si="7"/>
        <v>0</v>
      </c>
      <c r="AJ981" s="20"/>
      <c r="AK981" s="20"/>
      <c r="AL981" s="20"/>
      <c r="AM981" s="20"/>
      <c r="AN981" s="20"/>
      <c r="AO981" s="20"/>
      <c r="AP981" s="20"/>
      <c r="AQ981" s="20"/>
      <c r="AR981" s="23"/>
      <c r="AS981" s="23"/>
      <c r="AT981" s="23"/>
      <c r="AU981" s="23"/>
      <c r="AV981" s="23"/>
    </row>
    <row r="982" ht="15.75" customHeight="1">
      <c r="A982" s="17" t="str">
        <f t="shared" si="1"/>
        <v>North Korea-Asia2004</v>
      </c>
      <c r="B982" s="17" t="s">
        <v>167</v>
      </c>
      <c r="C982" s="18" t="s">
        <v>145</v>
      </c>
      <c r="D982" s="19" t="s">
        <v>83</v>
      </c>
      <c r="E982" s="17">
        <v>8.0322313E10</v>
      </c>
      <c r="F982" s="18"/>
      <c r="G982" s="18"/>
      <c r="H982" s="18"/>
      <c r="I982" s="20">
        <f t="array" ref="I982:J982">IFNA(VLOOKUP(A982,ENERGY!$A$2:$F$2692,{5,6},0),0)</f>
        <v>20164</v>
      </c>
      <c r="J982" s="20">
        <v>78081.0</v>
      </c>
      <c r="K982" s="20">
        <f t="array" ref="K982:S982">VLOOKUP(A982,'HUMAN RESOURCES'!$A$2:$M$2692,{2,3,4,5,6,7,8,9,10},0)</f>
        <v>0.016</v>
      </c>
      <c r="L982" s="20">
        <v>0.028</v>
      </c>
      <c r="M982" s="20">
        <v>72.0</v>
      </c>
      <c r="N982" s="20">
        <v>64.0</v>
      </c>
      <c r="O982" s="20">
        <v>0.25</v>
      </c>
      <c r="P982" s="20">
        <v>0.678</v>
      </c>
      <c r="Q982" s="20">
        <v>0.071</v>
      </c>
      <c r="R982" s="20">
        <v>2.3639303E7</v>
      </c>
      <c r="S982" s="20">
        <v>0.597</v>
      </c>
      <c r="T982" s="20" t="str">
        <f t="array" ref="T982:U982">VLOOKUP(A982,TOURISM!$A$2:$F$2692,{3,6},0)</f>
        <v/>
      </c>
      <c r="U982" s="20"/>
      <c r="V982" s="20" t="str">
        <f t="array" ref="V982:AA982">VLOOKUP(A982,BUSINESS!$A$2:$J$2692,{4,5,6,7,8,9},0)</f>
        <v/>
      </c>
      <c r="W982" s="20"/>
      <c r="X982" s="20"/>
      <c r="Y982" s="20"/>
      <c r="Z982" s="20"/>
      <c r="AA982" s="20"/>
      <c r="AB982" s="21">
        <f t="shared" si="226"/>
        <v>3397.829158</v>
      </c>
      <c r="AC982" s="20">
        <f t="shared" si="329"/>
        <v>0.0008529862323</v>
      </c>
      <c r="AD982" s="20">
        <f t="shared" si="330"/>
        <v>0.003303016168</v>
      </c>
      <c r="AE982" s="20"/>
      <c r="AF982" s="22" t="b">
        <f t="shared" si="4"/>
        <v>0</v>
      </c>
      <c r="AG982" s="20" t="b">
        <f t="shared" si="5"/>
        <v>0</v>
      </c>
      <c r="AH982" s="20" t="b">
        <f t="shared" si="6"/>
        <v>0</v>
      </c>
      <c r="AI982" s="20" t="b">
        <f t="shared" si="7"/>
        <v>0</v>
      </c>
      <c r="AJ982" s="20"/>
      <c r="AK982" s="20"/>
      <c r="AL982" s="20"/>
      <c r="AM982" s="20"/>
      <c r="AN982" s="20"/>
      <c r="AO982" s="20"/>
      <c r="AP982" s="20"/>
      <c r="AQ982" s="20"/>
      <c r="AR982" s="23"/>
      <c r="AS982" s="23"/>
      <c r="AT982" s="23"/>
      <c r="AU982" s="23"/>
      <c r="AV982" s="23"/>
    </row>
    <row r="983" ht="15.75" customHeight="1">
      <c r="A983" s="17" t="str">
        <f t="shared" si="1"/>
        <v>North Korea-Asia2005</v>
      </c>
      <c r="B983" s="17" t="s">
        <v>167</v>
      </c>
      <c r="C983" s="18" t="s">
        <v>145</v>
      </c>
      <c r="D983" s="19" t="s">
        <v>84</v>
      </c>
      <c r="E983" s="17">
        <v>8.0797945205E10</v>
      </c>
      <c r="F983" s="18"/>
      <c r="G983" s="18"/>
      <c r="H983" s="18"/>
      <c r="I983" s="20">
        <f t="array" ref="I983:J983">IFNA(VLOOKUP(A983,ENERGY!$A$2:$F$2692,{5,6},0),0)</f>
        <v>0</v>
      </c>
      <c r="J983" s="20">
        <v>0.0</v>
      </c>
      <c r="K983" s="20">
        <f t="array" ref="K983:S983">VLOOKUP(A983,'HUMAN RESOURCES'!$A$2:$M$2692,{2,3,4,5,6,7,8,9,10},0)</f>
        <v>0.016</v>
      </c>
      <c r="L983" s="20">
        <v>0.026</v>
      </c>
      <c r="M983" s="20">
        <v>72.0</v>
      </c>
      <c r="N983" s="20">
        <v>65.0</v>
      </c>
      <c r="O983" s="20">
        <v>0.247</v>
      </c>
      <c r="P983" s="20">
        <v>0.678</v>
      </c>
      <c r="Q983" s="20">
        <v>0.074</v>
      </c>
      <c r="R983" s="20">
        <v>2.3813333E7</v>
      </c>
      <c r="S983" s="20">
        <v>0.598</v>
      </c>
      <c r="T983" s="20" t="str">
        <f t="array" ref="T983:U983">VLOOKUP(A983,TOURISM!$A$2:$F$2692,{3,6},0)</f>
        <v/>
      </c>
      <c r="U983" s="20"/>
      <c r="V983" s="20" t="str">
        <f t="array" ref="V983:AA983">VLOOKUP(A983,BUSINESS!$A$2:$J$2692,{4,5,6,7,8,9},0)</f>
        <v/>
      </c>
      <c r="W983" s="20"/>
      <c r="X983" s="20"/>
      <c r="Y983" s="20"/>
      <c r="Z983" s="20"/>
      <c r="AA983" s="20"/>
      <c r="AB983" s="21">
        <f t="shared" si="226"/>
        <v>3392.970871</v>
      </c>
      <c r="AC983" s="20"/>
      <c r="AD983" s="20"/>
      <c r="AE983" s="20"/>
      <c r="AF983" s="22" t="b">
        <f t="shared" si="4"/>
        <v>0</v>
      </c>
      <c r="AG983" s="20" t="b">
        <f t="shared" si="5"/>
        <v>0</v>
      </c>
      <c r="AH983" s="20" t="b">
        <f t="shared" si="6"/>
        <v>0</v>
      </c>
      <c r="AI983" s="20" t="b">
        <f t="shared" si="7"/>
        <v>0</v>
      </c>
      <c r="AJ983" s="20"/>
      <c r="AK983" s="20"/>
      <c r="AL983" s="20"/>
      <c r="AM983" s="20"/>
      <c r="AN983" s="20"/>
      <c r="AO983" s="20"/>
      <c r="AP983" s="20"/>
      <c r="AQ983" s="20"/>
      <c r="AR983" s="23"/>
      <c r="AS983" s="23"/>
      <c r="AT983" s="23"/>
      <c r="AU983" s="23"/>
      <c r="AV983" s="23"/>
    </row>
    <row r="984" ht="15.75" customHeight="1">
      <c r="A984" s="17" t="str">
        <f t="shared" si="1"/>
        <v>North Korea-Asia2006</v>
      </c>
      <c r="B984" s="17" t="s">
        <v>167</v>
      </c>
      <c r="C984" s="18" t="s">
        <v>145</v>
      </c>
      <c r="D984" s="19" t="s">
        <v>85</v>
      </c>
      <c r="E984" s="17">
        <v>8.1003864916E10</v>
      </c>
      <c r="F984" s="18"/>
      <c r="G984" s="18"/>
      <c r="H984" s="18"/>
      <c r="I984" s="20">
        <f t="array" ref="I984:J984">IFNA(VLOOKUP(A984,ENERGY!$A$2:$F$2692,{5,6},0),0)</f>
        <v>19566</v>
      </c>
      <c r="J984" s="20">
        <v>76109.0</v>
      </c>
      <c r="K984" s="20">
        <f t="array" ref="K984:S984">VLOOKUP(A984,'HUMAN RESOURCES'!$A$2:$M$2692,{2,3,4,5,6,7,8,9,10},0)</f>
        <v>0.015</v>
      </c>
      <c r="L984" s="20">
        <v>0.026</v>
      </c>
      <c r="M984" s="20">
        <v>72.0</v>
      </c>
      <c r="N984" s="20">
        <v>65.0</v>
      </c>
      <c r="O984" s="20">
        <v>0.243</v>
      </c>
      <c r="P984" s="20">
        <v>0.679</v>
      </c>
      <c r="Q984" s="20">
        <v>0.077</v>
      </c>
      <c r="R984" s="20">
        <v>2.3969917E7</v>
      </c>
      <c r="S984" s="20">
        <v>0.599</v>
      </c>
      <c r="T984" s="20" t="str">
        <f t="array" ref="T984:U984">VLOOKUP(A984,TOURISM!$A$2:$F$2692,{3,6},0)</f>
        <v/>
      </c>
      <c r="U984" s="20"/>
      <c r="V984" s="20" t="str">
        <f t="array" ref="V984:AA984">VLOOKUP(A984,BUSINESS!$A$2:$J$2692,{4,5,6,7,8,9},0)</f>
        <v/>
      </c>
      <c r="W984" s="20"/>
      <c r="X984" s="20"/>
      <c r="Y984" s="20"/>
      <c r="Z984" s="20"/>
      <c r="AA984" s="20"/>
      <c r="AB984" s="21">
        <f t="shared" si="226"/>
        <v>3379.396971</v>
      </c>
      <c r="AC984" s="20">
        <f t="shared" ref="AC984:AC987" si="331">I984/R984</f>
        <v>0.0008162731644</v>
      </c>
      <c r="AD984" s="20">
        <f t="shared" ref="AD984:AD987" si="332">J984/R984</f>
        <v>0.0031751883</v>
      </c>
      <c r="AE984" s="20"/>
      <c r="AF984" s="22" t="b">
        <f t="shared" si="4"/>
        <v>0</v>
      </c>
      <c r="AG984" s="20" t="b">
        <f t="shared" si="5"/>
        <v>0</v>
      </c>
      <c r="AH984" s="20" t="b">
        <f t="shared" si="6"/>
        <v>0</v>
      </c>
      <c r="AI984" s="20" t="b">
        <f t="shared" si="7"/>
        <v>0</v>
      </c>
      <c r="AJ984" s="20"/>
      <c r="AK984" s="20"/>
      <c r="AL984" s="20"/>
      <c r="AM984" s="20"/>
      <c r="AN984" s="20"/>
      <c r="AO984" s="20"/>
      <c r="AP984" s="20"/>
      <c r="AQ984" s="20"/>
      <c r="AR984" s="23"/>
      <c r="AS984" s="23"/>
      <c r="AT984" s="23"/>
      <c r="AU984" s="23"/>
      <c r="AV984" s="23"/>
    </row>
    <row r="985" ht="15.75" customHeight="1">
      <c r="A985" s="17" t="str">
        <f t="shared" si="1"/>
        <v>North Korea-Asia2007</v>
      </c>
      <c r="B985" s="17" t="s">
        <v>167</v>
      </c>
      <c r="C985" s="18" t="s">
        <v>145</v>
      </c>
      <c r="D985" s="19" t="s">
        <v>86</v>
      </c>
      <c r="E985" s="17">
        <v>8.1026294681E10</v>
      </c>
      <c r="F985" s="18"/>
      <c r="G985" s="18"/>
      <c r="H985" s="18"/>
      <c r="I985" s="20">
        <f t="array" ref="I985:J985">IFNA(VLOOKUP(A985,ENERGY!$A$2:$F$2692,{5,6},0),0)</f>
        <v>20494</v>
      </c>
      <c r="J985" s="20">
        <v>79482.0</v>
      </c>
      <c r="K985" s="20">
        <f t="array" ref="K985:S985">VLOOKUP(A985,'HUMAN RESOURCES'!$A$2:$M$2692,{2,3,4,5,6,7,8,9,10},0)</f>
        <v>0.015</v>
      </c>
      <c r="L985" s="20">
        <v>0.026</v>
      </c>
      <c r="M985" s="20">
        <v>72.0</v>
      </c>
      <c r="N985" s="20">
        <v>65.0</v>
      </c>
      <c r="O985" s="20">
        <v>0.239</v>
      </c>
      <c r="P985" s="20">
        <v>0.681</v>
      </c>
      <c r="Q985" s="20">
        <v>0.08</v>
      </c>
      <c r="R985" s="20">
        <v>2.4111989E7</v>
      </c>
      <c r="S985" s="20">
        <v>0.6</v>
      </c>
      <c r="T985" s="20" t="str">
        <f t="array" ref="T985:U985">VLOOKUP(A985,TOURISM!$A$2:$F$2692,{3,6},0)</f>
        <v/>
      </c>
      <c r="U985" s="20"/>
      <c r="V985" s="20" t="str">
        <f t="array" ref="V985:AA985">VLOOKUP(A985,BUSINESS!$A$2:$J$2692,{4,5,6,7,8,9},0)</f>
        <v/>
      </c>
      <c r="W985" s="20"/>
      <c r="X985" s="20"/>
      <c r="Y985" s="20"/>
      <c r="Z985" s="20"/>
      <c r="AA985" s="20"/>
      <c r="AB985" s="21">
        <f t="shared" si="226"/>
        <v>3360.415214</v>
      </c>
      <c r="AC985" s="20">
        <f t="shared" si="331"/>
        <v>0.00084995062</v>
      </c>
      <c r="AD985" s="20">
        <f t="shared" si="332"/>
        <v>0.003296368458</v>
      </c>
      <c r="AE985" s="20"/>
      <c r="AF985" s="22" t="b">
        <f t="shared" si="4"/>
        <v>0</v>
      </c>
      <c r="AG985" s="20" t="b">
        <f t="shared" si="5"/>
        <v>0</v>
      </c>
      <c r="AH985" s="20" t="b">
        <f t="shared" si="6"/>
        <v>0</v>
      </c>
      <c r="AI985" s="20" t="b">
        <f t="shared" si="7"/>
        <v>0</v>
      </c>
      <c r="AJ985" s="20"/>
      <c r="AK985" s="20"/>
      <c r="AL985" s="20"/>
      <c r="AM985" s="20"/>
      <c r="AN985" s="20"/>
      <c r="AO985" s="20"/>
      <c r="AP985" s="20"/>
      <c r="AQ985" s="20"/>
      <c r="AR985" s="23"/>
      <c r="AS985" s="23"/>
      <c r="AT985" s="23"/>
      <c r="AU985" s="23"/>
      <c r="AV985" s="23"/>
    </row>
    <row r="986" ht="15.75" customHeight="1">
      <c r="A986" s="17" t="str">
        <f t="shared" si="1"/>
        <v>North Korea-Asia2008</v>
      </c>
      <c r="B986" s="17" t="s">
        <v>167</v>
      </c>
      <c r="C986" s="18" t="s">
        <v>145</v>
      </c>
      <c r="D986" s="19" t="s">
        <v>87</v>
      </c>
      <c r="E986" s="17">
        <v>8.135765779E10</v>
      </c>
      <c r="F986" s="18"/>
      <c r="G986" s="18"/>
      <c r="H986" s="18"/>
      <c r="I986" s="20">
        <f t="array" ref="I986:J986">IFNA(VLOOKUP(A986,ENERGY!$A$2:$F$2692,{5,6},0),0)</f>
        <v>18300</v>
      </c>
      <c r="J986" s="20">
        <v>70370.0</v>
      </c>
      <c r="K986" s="20">
        <f t="array" ref="K986:S986">VLOOKUP(A986,'HUMAN RESOURCES'!$A$2:$M$2692,{2,3,4,5,6,7,8,9,10},0)</f>
        <v>0.015</v>
      </c>
      <c r="L986" s="20">
        <v>0.026</v>
      </c>
      <c r="M986" s="20">
        <v>72.0</v>
      </c>
      <c r="N986" s="20">
        <v>65.0</v>
      </c>
      <c r="O986" s="20">
        <v>0.235</v>
      </c>
      <c r="P986" s="20">
        <v>0.682</v>
      </c>
      <c r="Q986" s="20">
        <v>0.083</v>
      </c>
      <c r="R986" s="20">
        <v>2.4243894E7</v>
      </c>
      <c r="S986" s="20">
        <v>0.6</v>
      </c>
      <c r="T986" s="20" t="str">
        <f t="array" ref="T986:U986">VLOOKUP(A986,TOURISM!$A$2:$F$2692,{3,6},0)</f>
        <v/>
      </c>
      <c r="U986" s="20"/>
      <c r="V986" s="20" t="str">
        <f t="array" ref="V986:AA986">VLOOKUP(A986,BUSINESS!$A$2:$J$2692,{4,5,6,7,8,9},0)</f>
        <v/>
      </c>
      <c r="W986" s="20"/>
      <c r="X986" s="20"/>
      <c r="Y986" s="20"/>
      <c r="Z986" s="20"/>
      <c r="AA986" s="20"/>
      <c r="AB986" s="21">
        <f t="shared" si="226"/>
        <v>3355.79993</v>
      </c>
      <c r="AC986" s="20">
        <f t="shared" si="331"/>
        <v>0.0007548292366</v>
      </c>
      <c r="AD986" s="20">
        <f t="shared" si="332"/>
        <v>0.002902586523</v>
      </c>
      <c r="AE986" s="20"/>
      <c r="AF986" s="22" t="b">
        <f t="shared" si="4"/>
        <v>0</v>
      </c>
      <c r="AG986" s="20" t="b">
        <f t="shared" si="5"/>
        <v>0</v>
      </c>
      <c r="AH986" s="20" t="b">
        <f t="shared" si="6"/>
        <v>0</v>
      </c>
      <c r="AI986" s="20" t="b">
        <f t="shared" si="7"/>
        <v>0</v>
      </c>
      <c r="AJ986" s="20"/>
      <c r="AK986" s="20"/>
      <c r="AL986" s="20"/>
      <c r="AM986" s="20"/>
      <c r="AN986" s="20"/>
      <c r="AO986" s="20"/>
      <c r="AP986" s="20"/>
      <c r="AQ986" s="20"/>
      <c r="AR986" s="23"/>
      <c r="AS986" s="23"/>
      <c r="AT986" s="23"/>
      <c r="AU986" s="23"/>
      <c r="AV986" s="23"/>
    </row>
    <row r="987" ht="15.75" customHeight="1">
      <c r="A987" s="17" t="str">
        <f t="shared" si="1"/>
        <v>North Korea-Asia2009</v>
      </c>
      <c r="B987" s="17" t="s">
        <v>167</v>
      </c>
      <c r="C987" s="18" t="s">
        <v>145</v>
      </c>
      <c r="D987" s="19" t="s">
        <v>88</v>
      </c>
      <c r="E987" s="17">
        <v>8.1873662519E10</v>
      </c>
      <c r="F987" s="18"/>
      <c r="G987" s="18"/>
      <c r="H987" s="18"/>
      <c r="I987" s="20">
        <f t="array" ref="I987:J987">IFNA(VLOOKUP(A987,ENERGY!$A$2:$F$2692,{5,6},0),0)</f>
        <v>21331</v>
      </c>
      <c r="J987" s="20">
        <v>83014.0</v>
      </c>
      <c r="K987" s="20">
        <f t="array" ref="K987:S987">VLOOKUP(A987,'HUMAN RESOURCES'!$A$2:$M$2692,{2,3,4,5,6,7,8,9,10},0)</f>
        <v>0.014</v>
      </c>
      <c r="L987" s="20">
        <v>0.025</v>
      </c>
      <c r="M987" s="20">
        <v>72.0</v>
      </c>
      <c r="N987" s="20">
        <v>65.0</v>
      </c>
      <c r="O987" s="20">
        <v>0.231</v>
      </c>
      <c r="P987" s="20">
        <v>0.684</v>
      </c>
      <c r="Q987" s="20">
        <v>0.085</v>
      </c>
      <c r="R987" s="20">
        <v>2.4371865E7</v>
      </c>
      <c r="S987" s="20">
        <v>0.601</v>
      </c>
      <c r="T987" s="20" t="str">
        <f t="array" ref="T987:U987">VLOOKUP(A987,TOURISM!$A$2:$F$2692,{3,6},0)</f>
        <v/>
      </c>
      <c r="U987" s="20"/>
      <c r="V987" s="20" t="str">
        <f t="array" ref="V987:AA987">VLOOKUP(A987,BUSINESS!$A$2:$J$2692,{4,5,6,7,8,9},0)</f>
        <v/>
      </c>
      <c r="W987" s="20"/>
      <c r="X987" s="20"/>
      <c r="Y987" s="20"/>
      <c r="Z987" s="20"/>
      <c r="AA987" s="20">
        <v>0.003</v>
      </c>
      <c r="AB987" s="21">
        <f t="shared" si="226"/>
        <v>3359.351552</v>
      </c>
      <c r="AC987" s="20">
        <f t="shared" si="331"/>
        <v>0.0008752305168</v>
      </c>
      <c r="AD987" s="20">
        <f t="shared" si="332"/>
        <v>0.003406140646</v>
      </c>
      <c r="AE987" s="20"/>
      <c r="AF987" s="22" t="b">
        <f t="shared" si="4"/>
        <v>0</v>
      </c>
      <c r="AG987" s="20" t="b">
        <f t="shared" si="5"/>
        <v>0</v>
      </c>
      <c r="AH987" s="20" t="b">
        <f t="shared" si="6"/>
        <v>0</v>
      </c>
      <c r="AI987" s="20" t="b">
        <f t="shared" si="7"/>
        <v>0</v>
      </c>
      <c r="AJ987" s="20"/>
      <c r="AK987" s="20"/>
      <c r="AL987" s="20"/>
      <c r="AM987" s="20"/>
      <c r="AN987" s="20"/>
      <c r="AO987" s="20"/>
      <c r="AP987" s="20"/>
      <c r="AQ987" s="20"/>
      <c r="AR987" s="23"/>
      <c r="AS987" s="23"/>
      <c r="AT987" s="23"/>
      <c r="AU987" s="23"/>
      <c r="AV987" s="23"/>
    </row>
    <row r="988" ht="15.75" customHeight="1">
      <c r="A988" s="17" t="str">
        <f t="shared" si="1"/>
        <v>North Korea-Asia2010</v>
      </c>
      <c r="B988" s="17" t="s">
        <v>167</v>
      </c>
      <c r="C988" s="18" t="s">
        <v>145</v>
      </c>
      <c r="D988" s="19" t="s">
        <v>89</v>
      </c>
      <c r="E988" s="17">
        <v>8.2470894868E10</v>
      </c>
      <c r="F988" s="18"/>
      <c r="G988" s="18"/>
      <c r="H988" s="18"/>
      <c r="I988" s="20">
        <f t="array" ref="I988:J988">IFNA(VLOOKUP(A988,ENERGY!$A$2:$F$2692,{5,6},0),0)</f>
        <v>0</v>
      </c>
      <c r="J988" s="20">
        <v>0.0</v>
      </c>
      <c r="K988" s="20">
        <f t="array" ref="K988:S988">VLOOKUP(A988,'HUMAN RESOURCES'!$A$2:$M$2692,{2,3,4,5,6,7,8,9,10},0)</f>
        <v>0.014</v>
      </c>
      <c r="L988" s="20">
        <v>0.025</v>
      </c>
      <c r="M988" s="20">
        <v>72.0</v>
      </c>
      <c r="N988" s="20">
        <v>66.0</v>
      </c>
      <c r="O988" s="20">
        <v>0.227</v>
      </c>
      <c r="P988" s="20">
        <v>0.686</v>
      </c>
      <c r="Q988" s="20">
        <v>0.088</v>
      </c>
      <c r="R988" s="20">
        <v>2.450052E7</v>
      </c>
      <c r="S988" s="20">
        <v>0.602</v>
      </c>
      <c r="T988" s="20" t="str">
        <f t="array" ref="T988:U988">VLOOKUP(A988,TOURISM!$A$2:$F$2692,{3,6},0)</f>
        <v/>
      </c>
      <c r="U988" s="20"/>
      <c r="V988" s="20" t="str">
        <f t="array" ref="V988:AA988">VLOOKUP(A988,BUSINESS!$A$2:$J$2692,{4,5,6,7,8,9},0)</f>
        <v/>
      </c>
      <c r="W988" s="20"/>
      <c r="X988" s="20"/>
      <c r="Y988" s="20"/>
      <c r="Z988" s="20"/>
      <c r="AA988" s="20">
        <v>0.018</v>
      </c>
      <c r="AB988" s="21">
        <f t="shared" si="226"/>
        <v>3366.087531</v>
      </c>
      <c r="AC988" s="20"/>
      <c r="AD988" s="20"/>
      <c r="AE988" s="20"/>
      <c r="AF988" s="22" t="b">
        <f t="shared" si="4"/>
        <v>0</v>
      </c>
      <c r="AG988" s="20" t="b">
        <f t="shared" si="5"/>
        <v>0</v>
      </c>
      <c r="AH988" s="20" t="b">
        <f t="shared" si="6"/>
        <v>0</v>
      </c>
      <c r="AI988" s="20" t="b">
        <f t="shared" si="7"/>
        <v>0</v>
      </c>
      <c r="AJ988" s="20"/>
      <c r="AK988" s="20"/>
      <c r="AL988" s="20"/>
      <c r="AM988" s="20"/>
      <c r="AN988" s="20"/>
      <c r="AO988" s="20"/>
      <c r="AP988" s="20"/>
      <c r="AQ988" s="20"/>
      <c r="AR988" s="23"/>
      <c r="AS988" s="23"/>
      <c r="AT988" s="23"/>
      <c r="AU988" s="23"/>
      <c r="AV988" s="23"/>
    </row>
    <row r="989" ht="15.75" customHeight="1">
      <c r="A989" s="17" t="str">
        <f t="shared" si="1"/>
        <v>North Korea-Asia2011</v>
      </c>
      <c r="B989" s="17" t="s">
        <v>167</v>
      </c>
      <c r="C989" s="18" t="s">
        <v>145</v>
      </c>
      <c r="D989" s="19" t="s">
        <v>90</v>
      </c>
      <c r="E989" s="17">
        <v>8.2923680622E10</v>
      </c>
      <c r="F989" s="18"/>
      <c r="G989" s="18"/>
      <c r="H989" s="18"/>
      <c r="I989" s="20">
        <f t="array" ref="I989:J989">IFNA(VLOOKUP(A989,ENERGY!$A$2:$F$2692,{5,6},0),0)</f>
        <v>20027</v>
      </c>
      <c r="J989" s="20">
        <v>77777.0</v>
      </c>
      <c r="K989" s="20">
        <f t="array" ref="K989:S989">VLOOKUP(A989,'HUMAN RESOURCES'!$A$2:$M$2692,{2,3,4,5,6,7,8,9,10},0)</f>
        <v>0.014</v>
      </c>
      <c r="L989" s="20">
        <v>0.024</v>
      </c>
      <c r="M989" s="20">
        <v>73.0</v>
      </c>
      <c r="N989" s="20">
        <v>66.0</v>
      </c>
      <c r="O989" s="20">
        <v>0.223</v>
      </c>
      <c r="P989" s="20">
        <v>0.687</v>
      </c>
      <c r="Q989" s="20">
        <v>0.09</v>
      </c>
      <c r="R989" s="20">
        <v>2.4631291E7</v>
      </c>
      <c r="S989" s="20">
        <v>0.603</v>
      </c>
      <c r="T989" s="20" t="str">
        <f t="array" ref="T989:U989">VLOOKUP(A989,TOURISM!$A$2:$F$2692,{3,6},0)</f>
        <v/>
      </c>
      <c r="U989" s="20"/>
      <c r="V989" s="20" t="str">
        <f t="array" ref="V989:AA989">VLOOKUP(A989,BUSINESS!$A$2:$J$2692,{4,5,6,7,8,9},0)</f>
        <v/>
      </c>
      <c r="W989" s="20"/>
      <c r="X989" s="20"/>
      <c r="Y989" s="20"/>
      <c r="Z989" s="20"/>
      <c r="AA989" s="20">
        <v>0.041</v>
      </c>
      <c r="AB989" s="21">
        <f t="shared" si="226"/>
        <v>3366.599039</v>
      </c>
      <c r="AC989" s="20">
        <f t="shared" ref="AC989:AC990" si="333">I989/R989</f>
        <v>0.0008130714708</v>
      </c>
      <c r="AD989" s="20">
        <f t="shared" ref="AD989:AD990" si="334">J989/R989</f>
        <v>0.003157650161</v>
      </c>
      <c r="AE989" s="20"/>
      <c r="AF989" s="22" t="b">
        <f t="shared" si="4"/>
        <v>0</v>
      </c>
      <c r="AG989" s="20" t="b">
        <f t="shared" si="5"/>
        <v>0</v>
      </c>
      <c r="AH989" s="20" t="b">
        <f t="shared" si="6"/>
        <v>0</v>
      </c>
      <c r="AI989" s="20" t="b">
        <f t="shared" si="7"/>
        <v>0</v>
      </c>
      <c r="AJ989" s="20"/>
      <c r="AK989" s="20"/>
      <c r="AL989" s="20"/>
      <c r="AM989" s="20"/>
      <c r="AN989" s="20"/>
      <c r="AO989" s="20"/>
      <c r="AP989" s="20"/>
      <c r="AQ989" s="20"/>
      <c r="AR989" s="23"/>
      <c r="AS989" s="23"/>
      <c r="AT989" s="23"/>
      <c r="AU989" s="23"/>
      <c r="AV989" s="23"/>
    </row>
    <row r="990" ht="15.75" customHeight="1">
      <c r="A990" s="17" t="str">
        <f t="shared" si="1"/>
        <v>North Korea-Asia2012</v>
      </c>
      <c r="B990" s="17" t="s">
        <v>167</v>
      </c>
      <c r="C990" s="18" t="s">
        <v>145</v>
      </c>
      <c r="D990" s="19" t="s">
        <v>91</v>
      </c>
      <c r="E990" s="17">
        <v>8.3244801093E10</v>
      </c>
      <c r="F990" s="18"/>
      <c r="G990" s="18"/>
      <c r="H990" s="18"/>
      <c r="I990" s="20">
        <f t="array" ref="I990:J990">IFNA(VLOOKUP(A990,ENERGY!$A$2:$F$2692,{5,6},0),0)</f>
        <v>21544</v>
      </c>
      <c r="J990" s="20">
        <v>84557.0</v>
      </c>
      <c r="K990" s="20">
        <f t="array" ref="K990:S990">VLOOKUP(A990,'HUMAN RESOURCES'!$A$2:$M$2692,{2,3,4,5,6,7,8,9,10},0)</f>
        <v>0.014</v>
      </c>
      <c r="L990" s="20">
        <v>0.023</v>
      </c>
      <c r="M990" s="20">
        <v>73.0</v>
      </c>
      <c r="N990" s="20">
        <v>66.0</v>
      </c>
      <c r="O990" s="20">
        <v>0.22</v>
      </c>
      <c r="P990" s="20">
        <v>0.688</v>
      </c>
      <c r="Q990" s="20">
        <v>0.092</v>
      </c>
      <c r="R990" s="20">
        <v>2.4763188E7</v>
      </c>
      <c r="S990" s="20">
        <v>0.604</v>
      </c>
      <c r="T990" s="20" t="str">
        <f t="array" ref="T990:U990">VLOOKUP(A990,TOURISM!$A$2:$F$2692,{3,6},0)</f>
        <v/>
      </c>
      <c r="U990" s="20"/>
      <c r="V990" s="20" t="str">
        <f t="array" ref="V990:AA990">VLOOKUP(A990,BUSINESS!$A$2:$J$2692,{4,5,6,7,8,9},0)</f>
        <v/>
      </c>
      <c r="W990" s="20"/>
      <c r="X990" s="20"/>
      <c r="Y990" s="20"/>
      <c r="Z990" s="20"/>
      <c r="AA990" s="20">
        <v>0.069</v>
      </c>
      <c r="AB990" s="21">
        <f t="shared" si="226"/>
        <v>3361.635065</v>
      </c>
      <c r="AC990" s="20">
        <f t="shared" si="333"/>
        <v>0.0008700010677</v>
      </c>
      <c r="AD990" s="20">
        <f t="shared" si="334"/>
        <v>0.003414624967</v>
      </c>
      <c r="AE990" s="20"/>
      <c r="AF990" s="22" t="b">
        <f t="shared" si="4"/>
        <v>0</v>
      </c>
      <c r="AG990" s="20" t="b">
        <f t="shared" si="5"/>
        <v>0</v>
      </c>
      <c r="AH990" s="20" t="b">
        <f t="shared" si="6"/>
        <v>0</v>
      </c>
      <c r="AI990" s="20" t="b">
        <f t="shared" si="7"/>
        <v>0</v>
      </c>
      <c r="AJ990" s="20"/>
      <c r="AK990" s="20"/>
      <c r="AL990" s="20"/>
      <c r="AM990" s="20"/>
      <c r="AN990" s="20"/>
      <c r="AO990" s="20"/>
      <c r="AP990" s="20"/>
      <c r="AQ990" s="20"/>
      <c r="AR990" s="23"/>
      <c r="AS990" s="23"/>
      <c r="AT990" s="23"/>
      <c r="AU990" s="23"/>
      <c r="AV990" s="23"/>
    </row>
    <row r="991" ht="15.75" customHeight="1">
      <c r="A991" s="17" t="str">
        <f t="shared" si="1"/>
        <v>Pakistan-Asia2000</v>
      </c>
      <c r="B991" s="17" t="s">
        <v>168</v>
      </c>
      <c r="C991" s="18" t="s">
        <v>145</v>
      </c>
      <c r="D991" s="19" t="s">
        <v>76</v>
      </c>
      <c r="E991" s="17">
        <v>9.7331522066E10</v>
      </c>
      <c r="F991" s="18">
        <v>0.03</v>
      </c>
      <c r="G991" s="18">
        <v>15.0</v>
      </c>
      <c r="H991" s="18"/>
      <c r="I991" s="20" t="str">
        <f t="array" ref="I991:J991">IFNA(VLOOKUP(A991,ENERGY!$A$2:$F$2692,{5,6},0),0)</f>
        <v/>
      </c>
      <c r="J991" s="20"/>
      <c r="K991" s="20">
        <f t="array" ref="K991:S991">VLOOKUP(A991,'HUMAN RESOURCES'!$A$2:$M$2692,{2,3,4,5,6,7,8,9,10},0)</f>
        <v>0.031</v>
      </c>
      <c r="L991" s="20">
        <v>0.088</v>
      </c>
      <c r="M991" s="20">
        <v>65.0</v>
      </c>
      <c r="N991" s="20">
        <v>63.0</v>
      </c>
      <c r="O991" s="20">
        <v>0.415</v>
      </c>
      <c r="P991" s="20">
        <v>0.546</v>
      </c>
      <c r="Q991" s="20">
        <v>0.039</v>
      </c>
      <c r="R991" s="20">
        <v>1.43832014E8</v>
      </c>
      <c r="S991" s="20">
        <v>0.332</v>
      </c>
      <c r="T991" s="20">
        <f t="array" ref="T991:U991">VLOOKUP(A991,TOURISM!$A$2:$F$2692,{3,6},0)</f>
        <v>551000000</v>
      </c>
      <c r="U991" s="20">
        <v>5.74E8</v>
      </c>
      <c r="V991" s="20" t="str">
        <f t="array" ref="V991:AA991">VLOOKUP(A991,BUSINESS!$A$2:$J$2692,{4,5,6,7,8,9},0)</f>
        <v/>
      </c>
      <c r="W991" s="20"/>
      <c r="X991" s="20"/>
      <c r="Y991" s="20"/>
      <c r="Z991" s="20"/>
      <c r="AA991" s="20">
        <v>0.002</v>
      </c>
      <c r="AB991" s="21">
        <f t="shared" si="226"/>
        <v>676.7027685</v>
      </c>
      <c r="AC991" s="20"/>
      <c r="AD991" s="20"/>
      <c r="AE991" s="20">
        <f t="shared" ref="AE991:AE1055" si="335">U991/R991</f>
        <v>3.990766618</v>
      </c>
      <c r="AF991" s="22" t="b">
        <f t="shared" si="4"/>
        <v>0</v>
      </c>
      <c r="AG991" s="20" t="b">
        <f t="shared" si="5"/>
        <v>0</v>
      </c>
      <c r="AH991" s="20" t="b">
        <f t="shared" si="6"/>
        <v>0</v>
      </c>
      <c r="AI991" s="20" t="b">
        <f t="shared" si="7"/>
        <v>0</v>
      </c>
      <c r="AJ991" s="20"/>
      <c r="AK991" s="20"/>
      <c r="AL991" s="20"/>
      <c r="AM991" s="20"/>
      <c r="AN991" s="20"/>
      <c r="AO991" s="20"/>
      <c r="AP991" s="20"/>
      <c r="AQ991" s="20"/>
      <c r="AR991" s="23"/>
      <c r="AS991" s="23"/>
      <c r="AT991" s="23"/>
      <c r="AU991" s="23"/>
      <c r="AV991" s="23"/>
    </row>
    <row r="992" ht="15.75" customHeight="1">
      <c r="A992" s="17" t="str">
        <f t="shared" si="1"/>
        <v>Pakistan-Asia2001</v>
      </c>
      <c r="B992" s="17" t="s">
        <v>168</v>
      </c>
      <c r="C992" s="18" t="s">
        <v>145</v>
      </c>
      <c r="D992" s="19" t="s">
        <v>77</v>
      </c>
      <c r="E992" s="17">
        <v>9.7632008051E10</v>
      </c>
      <c r="F992" s="18">
        <v>0.028</v>
      </c>
      <c r="G992" s="18">
        <v>13.0</v>
      </c>
      <c r="H992" s="18"/>
      <c r="I992" s="20">
        <f t="array" ref="I992:J992">IFNA(VLOOKUP(A992,ENERGY!$A$2:$F$2692,{5,6},0),0)</f>
        <v>84845</v>
      </c>
      <c r="J992" s="20"/>
      <c r="K992" s="20">
        <f t="array" ref="K992:S992">VLOOKUP(A992,'HUMAN RESOURCES'!$A$2:$M$2692,{2,3,4,5,6,7,8,9,10},0)</f>
        <v>0.03</v>
      </c>
      <c r="L992" s="20">
        <v>0.086</v>
      </c>
      <c r="M992" s="20">
        <v>65.0</v>
      </c>
      <c r="N992" s="20">
        <v>63.0</v>
      </c>
      <c r="O992" s="20">
        <v>0.409</v>
      </c>
      <c r="P992" s="20">
        <v>0.552</v>
      </c>
      <c r="Q992" s="20">
        <v>0.04</v>
      </c>
      <c r="R992" s="20">
        <v>1.46857081E8</v>
      </c>
      <c r="S992" s="20">
        <v>0.334</v>
      </c>
      <c r="T992" s="20">
        <f t="array" ref="T992:U992">VLOOKUP(A992,TOURISM!$A$2:$F$2692,{3,6},0)</f>
        <v>533000000</v>
      </c>
      <c r="U992" s="20">
        <v>5.55E8</v>
      </c>
      <c r="V992" s="20" t="str">
        <f t="array" ref="V992:AA992">VLOOKUP(A992,BUSINESS!$A$2:$J$2692,{4,5,6,7,8,9},0)</f>
        <v/>
      </c>
      <c r="W992" s="20"/>
      <c r="X992" s="20"/>
      <c r="Y992" s="20"/>
      <c r="Z992" s="20">
        <v>0.013</v>
      </c>
      <c r="AA992" s="20">
        <v>0.005</v>
      </c>
      <c r="AB992" s="21">
        <f t="shared" si="226"/>
        <v>664.8096734</v>
      </c>
      <c r="AC992" s="20">
        <f t="shared" ref="AC992:AC995" si="336">I992/R992</f>
        <v>0.0005777385702</v>
      </c>
      <c r="AD992" s="20"/>
      <c r="AE992" s="20">
        <f t="shared" si="335"/>
        <v>3.779184471</v>
      </c>
      <c r="AF992" s="22" t="b">
        <f t="shared" si="4"/>
        <v>0</v>
      </c>
      <c r="AG992" s="20" t="b">
        <f t="shared" si="5"/>
        <v>0</v>
      </c>
      <c r="AH992" s="20" t="b">
        <f t="shared" si="6"/>
        <v>0</v>
      </c>
      <c r="AI992" s="20" t="b">
        <f t="shared" si="7"/>
        <v>0</v>
      </c>
      <c r="AJ992" s="20"/>
      <c r="AK992" s="20"/>
      <c r="AL992" s="20"/>
      <c r="AM992" s="20"/>
      <c r="AN992" s="20"/>
      <c r="AO992" s="20"/>
      <c r="AP992" s="20"/>
      <c r="AQ992" s="20"/>
      <c r="AR992" s="23"/>
      <c r="AS992" s="23"/>
      <c r="AT992" s="23"/>
      <c r="AU992" s="23"/>
      <c r="AV992" s="23"/>
    </row>
    <row r="993" ht="15.75" customHeight="1">
      <c r="A993" s="17" t="str">
        <f t="shared" si="1"/>
        <v>Pakistan-Asia2002</v>
      </c>
      <c r="B993" s="17" t="s">
        <v>168</v>
      </c>
      <c r="C993" s="18" t="s">
        <v>145</v>
      </c>
      <c r="D993" s="19" t="s">
        <v>79</v>
      </c>
      <c r="E993" s="17">
        <v>9.779834883E10</v>
      </c>
      <c r="F993" s="18">
        <v>0.03</v>
      </c>
      <c r="G993" s="18">
        <v>15.0</v>
      </c>
      <c r="H993" s="18"/>
      <c r="I993" s="20">
        <f t="array" ref="I993:J993">IFNA(VLOOKUP(A993,ENERGY!$A$2:$F$2692,{5,6},0),0)</f>
        <v>84311</v>
      </c>
      <c r="J993" s="20">
        <v>161396.0</v>
      </c>
      <c r="K993" s="20">
        <f t="array" ref="K993:S993">VLOOKUP(A993,'HUMAN RESOURCES'!$A$2:$M$2692,{2,3,4,5,6,7,8,9,10},0)</f>
        <v>0.029</v>
      </c>
      <c r="L993" s="20">
        <v>0.085</v>
      </c>
      <c r="M993" s="20">
        <v>65.0</v>
      </c>
      <c r="N993" s="20">
        <v>64.0</v>
      </c>
      <c r="O993" s="20">
        <v>0.402</v>
      </c>
      <c r="P993" s="20">
        <v>0.558</v>
      </c>
      <c r="Q993" s="20">
        <v>0.04</v>
      </c>
      <c r="R993" s="20">
        <v>1.49693684E8</v>
      </c>
      <c r="S993" s="20">
        <v>0.338</v>
      </c>
      <c r="T993" s="20">
        <f t="array" ref="T993:U993">VLOOKUP(A993,TOURISM!$A$2:$F$2692,{3,6},0)</f>
        <v>562000000</v>
      </c>
      <c r="U993" s="20">
        <v>4.91E8</v>
      </c>
      <c r="V993" s="20" t="str">
        <f t="array" ref="V993:AA993">VLOOKUP(A993,BUSINESS!$A$2:$J$2692,{4,5,6,7,8,9},0)</f>
        <v/>
      </c>
      <c r="W993" s="20"/>
      <c r="X993" s="20"/>
      <c r="Y993" s="20"/>
      <c r="Z993" s="20">
        <v>0.026</v>
      </c>
      <c r="AA993" s="20">
        <v>0.011</v>
      </c>
      <c r="AB993" s="21">
        <f t="shared" si="226"/>
        <v>653.3231478</v>
      </c>
      <c r="AC993" s="20">
        <f t="shared" si="336"/>
        <v>0.0005632234958</v>
      </c>
      <c r="AD993" s="20">
        <f t="shared" ref="AD993:AD995" si="337">J993/R993</f>
        <v>0.001078175082</v>
      </c>
      <c r="AE993" s="20">
        <f t="shared" si="335"/>
        <v>3.280031508</v>
      </c>
      <c r="AF993" s="22" t="b">
        <f t="shared" si="4"/>
        <v>0</v>
      </c>
      <c r="AG993" s="20" t="b">
        <f t="shared" si="5"/>
        <v>0</v>
      </c>
      <c r="AH993" s="20" t="b">
        <f t="shared" si="6"/>
        <v>0</v>
      </c>
      <c r="AI993" s="20" t="b">
        <f t="shared" si="7"/>
        <v>0</v>
      </c>
      <c r="AJ993" s="20"/>
      <c r="AK993" s="20"/>
      <c r="AL993" s="20"/>
      <c r="AM993" s="20"/>
      <c r="AN993" s="20"/>
      <c r="AO993" s="20"/>
      <c r="AP993" s="20"/>
      <c r="AQ993" s="20"/>
      <c r="AR993" s="23"/>
      <c r="AS993" s="23"/>
      <c r="AT993" s="23"/>
      <c r="AU993" s="23"/>
      <c r="AV993" s="23"/>
    </row>
    <row r="994" ht="15.75" customHeight="1">
      <c r="A994" s="17" t="str">
        <f t="shared" si="1"/>
        <v>Pakistan-Asia2003</v>
      </c>
      <c r="B994" s="17" t="s">
        <v>168</v>
      </c>
      <c r="C994" s="18" t="s">
        <v>145</v>
      </c>
      <c r="D994" s="19" t="s">
        <v>81</v>
      </c>
      <c r="E994" s="17">
        <v>9.7908891167E10</v>
      </c>
      <c r="F994" s="18">
        <v>0.029</v>
      </c>
      <c r="G994" s="18">
        <v>16.0</v>
      </c>
      <c r="H994" s="18"/>
      <c r="I994" s="20">
        <f t="array" ref="I994:J994">IFNA(VLOOKUP(A994,ENERGY!$A$2:$F$2692,{5,6},0),0)</f>
        <v>83197</v>
      </c>
      <c r="J994" s="20">
        <v>157890.0</v>
      </c>
      <c r="K994" s="20">
        <f t="array" ref="K994:S994">VLOOKUP(A994,'HUMAN RESOURCES'!$A$2:$M$2692,{2,3,4,5,6,7,8,9,10},0)</f>
        <v>0.029</v>
      </c>
      <c r="L994" s="20">
        <v>0.083</v>
      </c>
      <c r="M994" s="20">
        <v>65.0</v>
      </c>
      <c r="N994" s="20">
        <v>64.0</v>
      </c>
      <c r="O994" s="20">
        <v>0.395</v>
      </c>
      <c r="P994" s="20">
        <v>0.564</v>
      </c>
      <c r="Q994" s="20">
        <v>0.04</v>
      </c>
      <c r="R994" s="20">
        <v>1.52419974E8</v>
      </c>
      <c r="S994" s="20">
        <v>0.341</v>
      </c>
      <c r="T994" s="20">
        <f t="array" ref="T994:U994">VLOOKUP(A994,TOURISM!$A$2:$F$2692,{3,6},0)</f>
        <v>620000000</v>
      </c>
      <c r="U994" s="20">
        <v>1.163E9</v>
      </c>
      <c r="V994" s="20" t="str">
        <f t="array" ref="V994:AA994">VLOOKUP(A994,BUSINESS!$A$2:$J$2692,{4,5,6,7,8,9},0)</f>
        <v/>
      </c>
      <c r="W994" s="20">
        <v>24.0</v>
      </c>
      <c r="X994" s="20"/>
      <c r="Y994" s="20"/>
      <c r="Z994" s="20">
        <v>0.05</v>
      </c>
      <c r="AA994" s="20">
        <v>0.016</v>
      </c>
      <c r="AB994" s="21">
        <f t="shared" si="226"/>
        <v>642.3626025</v>
      </c>
      <c r="AC994" s="20">
        <f t="shared" si="336"/>
        <v>0.000545840534</v>
      </c>
      <c r="AD994" s="20">
        <f t="shared" si="337"/>
        <v>0.001035887855</v>
      </c>
      <c r="AE994" s="20">
        <f t="shared" si="335"/>
        <v>7.630233555</v>
      </c>
      <c r="AF994" s="22" t="b">
        <f t="shared" si="4"/>
        <v>0</v>
      </c>
      <c r="AG994" s="20" t="b">
        <f t="shared" si="5"/>
        <v>0</v>
      </c>
      <c r="AH994" s="20" t="b">
        <f t="shared" si="6"/>
        <v>0</v>
      </c>
      <c r="AI994" s="20" t="b">
        <f t="shared" si="7"/>
        <v>0</v>
      </c>
      <c r="AJ994" s="20"/>
      <c r="AK994" s="20"/>
      <c r="AL994" s="20"/>
      <c r="AM994" s="20"/>
      <c r="AN994" s="20"/>
      <c r="AO994" s="20"/>
      <c r="AP994" s="20"/>
      <c r="AQ994" s="20"/>
      <c r="AR994" s="23"/>
      <c r="AS994" s="23"/>
      <c r="AT994" s="23"/>
      <c r="AU994" s="23"/>
      <c r="AV994" s="23"/>
    </row>
    <row r="995" ht="15.75" customHeight="1">
      <c r="A995" s="17" t="str">
        <f t="shared" si="1"/>
        <v>Pakistan-Asia2004</v>
      </c>
      <c r="B995" s="17" t="s">
        <v>168</v>
      </c>
      <c r="C995" s="18" t="s">
        <v>145</v>
      </c>
      <c r="D995" s="19" t="s">
        <v>83</v>
      </c>
      <c r="E995" s="17">
        <v>9.7933392356E10</v>
      </c>
      <c r="F995" s="18">
        <v>0.028</v>
      </c>
      <c r="G995" s="18">
        <v>18.0</v>
      </c>
      <c r="H995" s="18">
        <v>0.073</v>
      </c>
      <c r="I995" s="20">
        <f t="array" ref="I995:J995">IFNA(VLOOKUP(A995,ENERGY!$A$2:$F$2692,{5,6},0),0)</f>
        <v>82046</v>
      </c>
      <c r="J995" s="20">
        <v>156676.0</v>
      </c>
      <c r="K995" s="20">
        <f t="array" ref="K995:S995">VLOOKUP(A995,'HUMAN RESOURCES'!$A$2:$M$2692,{2,3,4,5,6,7,8,9,10},0)</f>
        <v>0.028</v>
      </c>
      <c r="L995" s="20">
        <v>0.082</v>
      </c>
      <c r="M995" s="20">
        <v>66.0</v>
      </c>
      <c r="N995" s="20">
        <v>64.0</v>
      </c>
      <c r="O995" s="20">
        <v>0.388</v>
      </c>
      <c r="P995" s="20">
        <v>0.571</v>
      </c>
      <c r="Q995" s="20">
        <v>0.041</v>
      </c>
      <c r="R995" s="20">
        <v>1.55151394E8</v>
      </c>
      <c r="S995" s="20">
        <v>0.344</v>
      </c>
      <c r="T995" s="20">
        <f t="array" ref="T995:U995">VLOOKUP(A995,TOURISM!$A$2:$F$2692,{3,6},0)</f>
        <v>765000000</v>
      </c>
      <c r="U995" s="20">
        <v>1.612E9</v>
      </c>
      <c r="V995" s="20" t="str">
        <f t="array" ref="V995:AA995">VLOOKUP(A995,BUSINESS!$A$2:$J$2692,{4,5,6,7,8,9},0)</f>
        <v/>
      </c>
      <c r="W995" s="20">
        <v>24.0</v>
      </c>
      <c r="X995" s="20"/>
      <c r="Y995" s="20"/>
      <c r="Z995" s="20">
        <v>0.062</v>
      </c>
      <c r="AA995" s="20">
        <v>0.032</v>
      </c>
      <c r="AB995" s="21">
        <f t="shared" si="226"/>
        <v>631.2118108</v>
      </c>
      <c r="AC995" s="20">
        <f t="shared" si="336"/>
        <v>0.0005288125223</v>
      </c>
      <c r="AD995" s="20">
        <f t="shared" si="337"/>
        <v>0.00100982657</v>
      </c>
      <c r="AE995" s="20">
        <f t="shared" si="335"/>
        <v>10.38985186</v>
      </c>
      <c r="AF995" s="22" t="b">
        <f t="shared" si="4"/>
        <v>0</v>
      </c>
      <c r="AG995" s="20" t="b">
        <f t="shared" si="5"/>
        <v>0</v>
      </c>
      <c r="AH995" s="20" t="b">
        <f t="shared" si="6"/>
        <v>0</v>
      </c>
      <c r="AI995" s="20" t="b">
        <f t="shared" si="7"/>
        <v>0</v>
      </c>
      <c r="AJ995" s="20"/>
      <c r="AK995" s="20"/>
      <c r="AL995" s="20"/>
      <c r="AM995" s="20"/>
      <c r="AN995" s="20"/>
      <c r="AO995" s="20"/>
      <c r="AP995" s="20"/>
      <c r="AQ995" s="20"/>
      <c r="AR995" s="23"/>
      <c r="AS995" s="23"/>
      <c r="AT995" s="23"/>
      <c r="AU995" s="23"/>
      <c r="AV995" s="23"/>
    </row>
    <row r="996" ht="15.75" customHeight="1">
      <c r="A996" s="17" t="str">
        <f t="shared" si="1"/>
        <v>Pakistan-Asia2005</v>
      </c>
      <c r="B996" s="17" t="s">
        <v>168</v>
      </c>
      <c r="C996" s="18" t="s">
        <v>145</v>
      </c>
      <c r="D996" s="19" t="s">
        <v>84</v>
      </c>
      <c r="E996" s="17">
        <v>9.7977766198E10</v>
      </c>
      <c r="F996" s="18">
        <v>0.032</v>
      </c>
      <c r="G996" s="18">
        <v>22.0</v>
      </c>
      <c r="H996" s="18">
        <v>0.091</v>
      </c>
      <c r="I996" s="20">
        <f t="array" ref="I996:J996">IFNA(VLOOKUP(A996,ENERGY!$A$2:$F$2692,{5,6},0),0)</f>
        <v>0</v>
      </c>
      <c r="J996" s="20">
        <v>0.0</v>
      </c>
      <c r="K996" s="20">
        <f t="array" ref="K996:S996">VLOOKUP(A996,'HUMAN RESOURCES'!$A$2:$M$2692,{2,3,4,5,6,7,8,9,10},0)</f>
        <v>0.028</v>
      </c>
      <c r="L996" s="20">
        <v>0.08</v>
      </c>
      <c r="M996" s="20">
        <v>66.0</v>
      </c>
      <c r="N996" s="20">
        <v>64.0</v>
      </c>
      <c r="O996" s="20">
        <v>0.382</v>
      </c>
      <c r="P996" s="20">
        <v>0.577</v>
      </c>
      <c r="Q996" s="20">
        <v>0.041</v>
      </c>
      <c r="R996" s="20">
        <v>1.57971415E8</v>
      </c>
      <c r="S996" s="20">
        <v>0.347</v>
      </c>
      <c r="T996" s="20">
        <f t="array" ref="T996:U996">VLOOKUP(A996,TOURISM!$A$2:$F$2692,{3,6},0)</f>
        <v>828000000</v>
      </c>
      <c r="U996" s="20">
        <v>1.753E9</v>
      </c>
      <c r="V996" s="20">
        <f t="array" ref="V996:AA996">VLOOKUP(A996,BUSINESS!$A$2:$J$2692,{4,5,6,7,8,9},0)</f>
        <v>0.431</v>
      </c>
      <c r="W996" s="20">
        <v>24.0</v>
      </c>
      <c r="X996" s="20"/>
      <c r="Y996" s="20">
        <v>560.0</v>
      </c>
      <c r="Z996" s="20">
        <v>0.063</v>
      </c>
      <c r="AA996" s="20">
        <v>0.081</v>
      </c>
      <c r="AB996" s="21">
        <f t="shared" si="226"/>
        <v>620.2246539</v>
      </c>
      <c r="AC996" s="20"/>
      <c r="AD996" s="20"/>
      <c r="AE996" s="20">
        <f t="shared" si="335"/>
        <v>11.09694434</v>
      </c>
      <c r="AF996" s="22" t="b">
        <f t="shared" si="4"/>
        <v>0</v>
      </c>
      <c r="AG996" s="20" t="b">
        <f t="shared" si="5"/>
        <v>0</v>
      </c>
      <c r="AH996" s="20" t="b">
        <f t="shared" si="6"/>
        <v>0</v>
      </c>
      <c r="AI996" s="20" t="b">
        <f t="shared" si="7"/>
        <v>0</v>
      </c>
      <c r="AJ996" s="20"/>
      <c r="AK996" s="20"/>
      <c r="AL996" s="20"/>
      <c r="AM996" s="20"/>
      <c r="AN996" s="20"/>
      <c r="AO996" s="20"/>
      <c r="AP996" s="20"/>
      <c r="AQ996" s="20"/>
      <c r="AR996" s="23"/>
      <c r="AS996" s="23"/>
      <c r="AT996" s="23"/>
      <c r="AU996" s="23"/>
      <c r="AV996" s="23"/>
    </row>
    <row r="997" ht="15.75" customHeight="1">
      <c r="A997" s="17" t="str">
        <f t="shared" si="1"/>
        <v>Pakistan-Asia2006</v>
      </c>
      <c r="B997" s="17" t="s">
        <v>168</v>
      </c>
      <c r="C997" s="18" t="s">
        <v>145</v>
      </c>
      <c r="D997" s="19" t="s">
        <v>85</v>
      </c>
      <c r="E997" s="17">
        <v>9.8203544965E10</v>
      </c>
      <c r="F997" s="18">
        <v>0.037</v>
      </c>
      <c r="G997" s="18">
        <v>29.0</v>
      </c>
      <c r="H997" s="18">
        <v>0.11</v>
      </c>
      <c r="I997" s="20">
        <f t="array" ref="I997:J997">IFNA(VLOOKUP(A997,ENERGY!$A$2:$F$2692,{5,6},0),0)</f>
        <v>65775</v>
      </c>
      <c r="J997" s="20">
        <v>114084.0</v>
      </c>
      <c r="K997" s="20">
        <f t="array" ref="K997:S997">VLOOKUP(A997,'HUMAN RESOURCES'!$A$2:$M$2692,{2,3,4,5,6,7,8,9,10},0)</f>
        <v>0.028</v>
      </c>
      <c r="L997" s="20">
        <v>0.079</v>
      </c>
      <c r="M997" s="20">
        <v>66.0</v>
      </c>
      <c r="N997" s="20">
        <v>65.0</v>
      </c>
      <c r="O997" s="20">
        <v>0.376</v>
      </c>
      <c r="P997" s="20">
        <v>0.583</v>
      </c>
      <c r="Q997" s="20">
        <v>0.042</v>
      </c>
      <c r="R997" s="20">
        <v>1.60905794E8</v>
      </c>
      <c r="S997" s="20">
        <v>0.351</v>
      </c>
      <c r="T997" s="20">
        <f t="array" ref="T997:U997">VLOOKUP(A997,TOURISM!$A$2:$F$2692,{3,6},0)</f>
        <v>919000000</v>
      </c>
      <c r="U997" s="20">
        <v>2.029E9</v>
      </c>
      <c r="V997" s="20">
        <f t="array" ref="V997:AA997">VLOOKUP(A997,BUSINESS!$A$2:$J$2692,{4,5,6,7,8,9},0)</f>
        <v>0.416</v>
      </c>
      <c r="W997" s="20">
        <v>24.0</v>
      </c>
      <c r="X997" s="20"/>
      <c r="Y997" s="20">
        <v>560.0</v>
      </c>
      <c r="Z997" s="20">
        <v>0.065</v>
      </c>
      <c r="AA997" s="20">
        <v>0.214</v>
      </c>
      <c r="AB997" s="21">
        <f t="shared" si="226"/>
        <v>610.3170217</v>
      </c>
      <c r="AC997" s="20">
        <f t="shared" ref="AC997:AC1000" si="338">I997/R997</f>
        <v>0.000408779562</v>
      </c>
      <c r="AD997" s="20">
        <f t="shared" ref="AD997:AD1000" si="339">J997/R997</f>
        <v>0.0007090111373</v>
      </c>
      <c r="AE997" s="20">
        <f t="shared" si="335"/>
        <v>12.60986289</v>
      </c>
      <c r="AF997" s="22" t="b">
        <f t="shared" si="4"/>
        <v>0</v>
      </c>
      <c r="AG997" s="20" t="b">
        <f t="shared" si="5"/>
        <v>0</v>
      </c>
      <c r="AH997" s="20" t="b">
        <f t="shared" si="6"/>
        <v>0</v>
      </c>
      <c r="AI997" s="20" t="b">
        <f t="shared" si="7"/>
        <v>0</v>
      </c>
      <c r="AJ997" s="20"/>
      <c r="AK997" s="20"/>
      <c r="AL997" s="20"/>
      <c r="AM997" s="20"/>
      <c r="AN997" s="20"/>
      <c r="AO997" s="20"/>
      <c r="AP997" s="20"/>
      <c r="AQ997" s="20"/>
      <c r="AR997" s="23"/>
      <c r="AS997" s="23"/>
      <c r="AT997" s="23"/>
      <c r="AU997" s="23"/>
      <c r="AV997" s="23"/>
    </row>
    <row r="998" ht="15.75" customHeight="1">
      <c r="A998" s="17" t="str">
        <f t="shared" si="1"/>
        <v>Pakistan-Asia2007</v>
      </c>
      <c r="B998" s="17" t="s">
        <v>168</v>
      </c>
      <c r="C998" s="18" t="s">
        <v>145</v>
      </c>
      <c r="D998" s="19" t="s">
        <v>86</v>
      </c>
      <c r="E998" s="17">
        <v>9.8381268E10</v>
      </c>
      <c r="F998" s="18">
        <v>0.035</v>
      </c>
      <c r="G998" s="18">
        <v>31.0</v>
      </c>
      <c r="H998" s="18">
        <v>0.118</v>
      </c>
      <c r="I998" s="20">
        <f t="array" ref="I998:J998">IFNA(VLOOKUP(A998,ENERGY!$A$2:$F$2692,{5,6},0),0)</f>
        <v>73580</v>
      </c>
      <c r="J998" s="20">
        <v>131601.0</v>
      </c>
      <c r="K998" s="20">
        <f t="array" ref="K998:S998">VLOOKUP(A998,'HUMAN RESOURCES'!$A$2:$M$2692,{2,3,4,5,6,7,8,9,10},0)</f>
        <v>0.028</v>
      </c>
      <c r="L998" s="20">
        <v>0.078</v>
      </c>
      <c r="M998" s="20">
        <v>66.0</v>
      </c>
      <c r="N998" s="20">
        <v>65.0</v>
      </c>
      <c r="O998" s="20">
        <v>0.37</v>
      </c>
      <c r="P998" s="20">
        <v>0.588</v>
      </c>
      <c r="Q998" s="20">
        <v>0.042</v>
      </c>
      <c r="R998" s="20">
        <v>1.63928329E8</v>
      </c>
      <c r="S998" s="20">
        <v>0.354</v>
      </c>
      <c r="T998" s="20">
        <f t="array" ref="T998:U998">VLOOKUP(A998,TOURISM!$A$2:$F$2692,{3,6},0)</f>
        <v>912000000</v>
      </c>
      <c r="U998" s="20">
        <v>2.083E9</v>
      </c>
      <c r="V998" s="20">
        <f t="array" ref="V998:AA998">VLOOKUP(A998,BUSINESS!$A$2:$J$2692,{4,5,6,7,8,9},0)</f>
        <v>0.402</v>
      </c>
      <c r="W998" s="20">
        <v>24.0</v>
      </c>
      <c r="X998" s="20"/>
      <c r="Y998" s="20">
        <v>560.0</v>
      </c>
      <c r="Z998" s="20">
        <v>0.068</v>
      </c>
      <c r="AA998" s="20">
        <v>0.383</v>
      </c>
      <c r="AB998" s="21">
        <f t="shared" si="226"/>
        <v>600.1480562</v>
      </c>
      <c r="AC998" s="20">
        <f t="shared" si="338"/>
        <v>0.0004488546943</v>
      </c>
      <c r="AD998" s="20">
        <f t="shared" si="339"/>
        <v>0.0008027959585</v>
      </c>
      <c r="AE998" s="20">
        <f t="shared" si="335"/>
        <v>12.7067726</v>
      </c>
      <c r="AF998" s="22" t="b">
        <f t="shared" si="4"/>
        <v>0</v>
      </c>
      <c r="AG998" s="20" t="b">
        <f t="shared" si="5"/>
        <v>0</v>
      </c>
      <c r="AH998" s="20" t="b">
        <f t="shared" si="6"/>
        <v>0</v>
      </c>
      <c r="AI998" s="20" t="b">
        <f t="shared" si="7"/>
        <v>0</v>
      </c>
      <c r="AJ998" s="20"/>
      <c r="AK998" s="20"/>
      <c r="AL998" s="20"/>
      <c r="AM998" s="20"/>
      <c r="AN998" s="20"/>
      <c r="AO998" s="20"/>
      <c r="AP998" s="20"/>
      <c r="AQ998" s="20"/>
      <c r="AR998" s="23"/>
      <c r="AS998" s="23"/>
      <c r="AT998" s="23"/>
      <c r="AU998" s="23"/>
      <c r="AV998" s="23"/>
    </row>
    <row r="999" ht="15.75" customHeight="1">
      <c r="A999" s="17" t="str">
        <f t="shared" si="1"/>
        <v>Pakistan-Asia2008</v>
      </c>
      <c r="B999" s="17" t="s">
        <v>168</v>
      </c>
      <c r="C999" s="18" t="s">
        <v>145</v>
      </c>
      <c r="D999" s="19" t="s">
        <v>87</v>
      </c>
      <c r="E999" s="17">
        <v>9.9130304099E10</v>
      </c>
      <c r="F999" s="18">
        <v>0.033</v>
      </c>
      <c r="G999" s="18">
        <v>29.0</v>
      </c>
      <c r="H999" s="18">
        <v>0.129</v>
      </c>
      <c r="I999" s="20">
        <f t="array" ref="I999:J999">IFNA(VLOOKUP(A999,ENERGY!$A$2:$F$2692,{5,6},0),0)</f>
        <v>83538</v>
      </c>
      <c r="J999" s="20">
        <v>158895.0</v>
      </c>
      <c r="K999" s="20">
        <f t="array" ref="K999:S999">VLOOKUP(A999,'HUMAN RESOURCES'!$A$2:$M$2692,{2,3,4,5,6,7,8,9,10},0)</f>
        <v>0.027</v>
      </c>
      <c r="L999" s="20">
        <v>0.076</v>
      </c>
      <c r="M999" s="20">
        <v>67.0</v>
      </c>
      <c r="N999" s="20">
        <v>65.0</v>
      </c>
      <c r="O999" s="20">
        <v>0.365</v>
      </c>
      <c r="P999" s="20">
        <v>0.593</v>
      </c>
      <c r="Q999" s="20">
        <v>0.043</v>
      </c>
      <c r="R999" s="20">
        <v>1.67008083E8</v>
      </c>
      <c r="S999" s="20">
        <v>0.358</v>
      </c>
      <c r="T999" s="20">
        <f t="array" ref="T999:U999">VLOOKUP(A999,TOURISM!$A$2:$F$2692,{3,6},0)</f>
        <v>986000000</v>
      </c>
      <c r="U999" s="20">
        <v>2.163E9</v>
      </c>
      <c r="V999" s="20">
        <f t="array" ref="V999:AA999">VLOOKUP(A999,BUSINESS!$A$2:$J$2692,{4,5,6,7,8,9},0)</f>
        <v>0.288</v>
      </c>
      <c r="W999" s="20">
        <v>24.0</v>
      </c>
      <c r="X999" s="20"/>
      <c r="Y999" s="20">
        <v>560.0</v>
      </c>
      <c r="Z999" s="20">
        <v>0.07</v>
      </c>
      <c r="AA999" s="20">
        <v>0.527</v>
      </c>
      <c r="AB999" s="21">
        <f t="shared" si="226"/>
        <v>593.565906</v>
      </c>
      <c r="AC999" s="20">
        <f t="shared" si="338"/>
        <v>0.0005002033345</v>
      </c>
      <c r="AD999" s="20">
        <f t="shared" si="339"/>
        <v>0.000951421016</v>
      </c>
      <c r="AE999" s="20">
        <f t="shared" si="335"/>
        <v>12.95146894</v>
      </c>
      <c r="AF999" s="22" t="b">
        <f t="shared" si="4"/>
        <v>0</v>
      </c>
      <c r="AG999" s="20" t="b">
        <f t="shared" si="5"/>
        <v>0</v>
      </c>
      <c r="AH999" s="20" t="b">
        <f t="shared" si="6"/>
        <v>0</v>
      </c>
      <c r="AI999" s="20" t="b">
        <f t="shared" si="7"/>
        <v>0</v>
      </c>
      <c r="AJ999" s="20"/>
      <c r="AK999" s="20"/>
      <c r="AL999" s="20"/>
      <c r="AM999" s="20"/>
      <c r="AN999" s="20"/>
      <c r="AO999" s="20"/>
      <c r="AP999" s="20"/>
      <c r="AQ999" s="20"/>
      <c r="AR999" s="23"/>
      <c r="AS999" s="23"/>
      <c r="AT999" s="23"/>
      <c r="AU999" s="23"/>
      <c r="AV999" s="23"/>
    </row>
    <row r="1000" ht="15.75" customHeight="1">
      <c r="A1000" s="17" t="str">
        <f t="shared" si="1"/>
        <v>Pakistan-Asia2009</v>
      </c>
      <c r="B1000" s="17" t="s">
        <v>168</v>
      </c>
      <c r="C1000" s="18" t="s">
        <v>145</v>
      </c>
      <c r="D1000" s="19" t="s">
        <v>88</v>
      </c>
      <c r="E1000" s="17">
        <v>9.9172613716E10</v>
      </c>
      <c r="F1000" s="18">
        <v>0.03</v>
      </c>
      <c r="G1000" s="18">
        <v>28.0</v>
      </c>
      <c r="H1000" s="18">
        <v>0.145</v>
      </c>
      <c r="I1000" s="20">
        <f t="array" ref="I1000:J1000">IFNA(VLOOKUP(A1000,ENERGY!$A$2:$F$2692,{5,6},0),0)</f>
        <v>76227</v>
      </c>
      <c r="J1000" s="20">
        <v>136636.0</v>
      </c>
      <c r="K1000" s="20">
        <f t="array" ref="K1000:S1000">VLOOKUP(A1000,'HUMAN RESOURCES'!$A$2:$M$2692,{2,3,4,5,6,7,8,9,10},0)</f>
        <v>0.027</v>
      </c>
      <c r="L1000" s="20">
        <v>0.075</v>
      </c>
      <c r="M1000" s="20">
        <v>67.0</v>
      </c>
      <c r="N1000" s="20">
        <v>65.0</v>
      </c>
      <c r="O1000" s="20">
        <v>0.36</v>
      </c>
      <c r="P1000" s="20">
        <v>0.597</v>
      </c>
      <c r="Q1000" s="20">
        <v>0.043</v>
      </c>
      <c r="R1000" s="20">
        <v>1.70093999E8</v>
      </c>
      <c r="S1000" s="20">
        <v>0.362</v>
      </c>
      <c r="T1000" s="20">
        <f t="array" ref="T1000:U1000">VLOOKUP(A1000,TOURISM!$A$2:$F$2692,{3,6},0)</f>
        <v>950000000</v>
      </c>
      <c r="U1000" s="20">
        <v>1.098E9</v>
      </c>
      <c r="V1000" s="20">
        <f t="array" ref="V1000:AA1000">VLOOKUP(A1000,BUSINESS!$A$2:$J$2692,{4,5,6,7,8,9},0)</f>
        <v>0.309</v>
      </c>
      <c r="W1000" s="20">
        <v>21.0</v>
      </c>
      <c r="X1000" s="20"/>
      <c r="Y1000" s="20">
        <v>560.0</v>
      </c>
      <c r="Z1000" s="20">
        <v>0.075</v>
      </c>
      <c r="AA1000" s="20">
        <v>0.555</v>
      </c>
      <c r="AB1000" s="21">
        <f t="shared" si="226"/>
        <v>583.0459293</v>
      </c>
      <c r="AC1000" s="20">
        <f t="shared" si="338"/>
        <v>0.0004481463217</v>
      </c>
      <c r="AD1000" s="20">
        <f t="shared" si="339"/>
        <v>0.0008032970052</v>
      </c>
      <c r="AE1000" s="20">
        <f t="shared" si="335"/>
        <v>6.455254192</v>
      </c>
      <c r="AF1000" s="22" t="b">
        <f t="shared" si="4"/>
        <v>0</v>
      </c>
      <c r="AG1000" s="20" t="b">
        <f t="shared" si="5"/>
        <v>0</v>
      </c>
      <c r="AH1000" s="20" t="b">
        <f t="shared" si="6"/>
        <v>0</v>
      </c>
      <c r="AI1000" s="20" t="b">
        <f t="shared" si="7"/>
        <v>0</v>
      </c>
      <c r="AJ1000" s="20"/>
      <c r="AK1000" s="20"/>
      <c r="AL1000" s="20"/>
      <c r="AM1000" s="20"/>
      <c r="AN1000" s="20"/>
      <c r="AO1000" s="20"/>
      <c r="AP1000" s="20"/>
      <c r="AQ1000" s="20"/>
      <c r="AR1000" s="23"/>
      <c r="AS1000" s="23"/>
      <c r="AT1000" s="23"/>
      <c r="AU1000" s="23"/>
      <c r="AV1000" s="23"/>
    </row>
    <row r="1001" ht="15.75" customHeight="1">
      <c r="A1001" s="17" t="str">
        <f t="shared" si="1"/>
        <v>Pakistan-Asia2010</v>
      </c>
      <c r="B1001" s="17" t="s">
        <v>168</v>
      </c>
      <c r="C1001" s="18" t="s">
        <v>145</v>
      </c>
      <c r="D1001" s="19" t="s">
        <v>89</v>
      </c>
      <c r="E1001" s="17">
        <v>9.9211339029E10</v>
      </c>
      <c r="F1001" s="18">
        <v>0.03</v>
      </c>
      <c r="G1001" s="18">
        <v>30.0</v>
      </c>
      <c r="H1001" s="18">
        <v>0.14</v>
      </c>
      <c r="I1001" s="20">
        <f t="array" ref="I1001:J1001">IFNA(VLOOKUP(A1001,ENERGY!$A$2:$F$2692,{5,6},0),0)</f>
        <v>0</v>
      </c>
      <c r="J1001" s="20">
        <v>0.0</v>
      </c>
      <c r="K1001" s="20">
        <f t="array" ref="K1001:S1001">VLOOKUP(A1001,'HUMAN RESOURCES'!$A$2:$M$2692,{2,3,4,5,6,7,8,9,10},0)</f>
        <v>0.027</v>
      </c>
      <c r="L1001" s="20">
        <v>0.073</v>
      </c>
      <c r="M1001" s="20">
        <v>67.0</v>
      </c>
      <c r="N1001" s="20">
        <v>65.0</v>
      </c>
      <c r="O1001" s="20">
        <v>0.354</v>
      </c>
      <c r="P1001" s="20">
        <v>0.602</v>
      </c>
      <c r="Q1001" s="20">
        <v>0.043</v>
      </c>
      <c r="R1001" s="20">
        <v>1.73149306E8</v>
      </c>
      <c r="S1001" s="20">
        <v>0.366</v>
      </c>
      <c r="T1001" s="20">
        <f t="array" ref="T1001:U1001">VLOOKUP(A1001,TOURISM!$A$2:$F$2692,{3,6},0)</f>
        <v>998000000</v>
      </c>
      <c r="U1001" s="20">
        <v>1.37E9</v>
      </c>
      <c r="V1001" s="20">
        <f t="array" ref="V1001:AA1001">VLOOKUP(A1001,BUSINESS!$A$2:$J$2692,{4,5,6,7,8,9},0)</f>
        <v>0.309</v>
      </c>
      <c r="W1001" s="20">
        <v>21.0</v>
      </c>
      <c r="X1001" s="20"/>
      <c r="Y1001" s="20">
        <v>560.0</v>
      </c>
      <c r="Z1001" s="20">
        <v>0.08</v>
      </c>
      <c r="AA1001" s="20">
        <v>0.573</v>
      </c>
      <c r="AB1001" s="21">
        <f t="shared" si="226"/>
        <v>572.981442</v>
      </c>
      <c r="AC1001" s="20"/>
      <c r="AD1001" s="20"/>
      <c r="AE1001" s="20">
        <f t="shared" si="335"/>
        <v>7.912246556</v>
      </c>
      <c r="AF1001" s="22" t="b">
        <f t="shared" si="4"/>
        <v>0</v>
      </c>
      <c r="AG1001" s="20" t="b">
        <f t="shared" si="5"/>
        <v>0</v>
      </c>
      <c r="AH1001" s="20" t="b">
        <f t="shared" si="6"/>
        <v>0</v>
      </c>
      <c r="AI1001" s="20" t="b">
        <f t="shared" si="7"/>
        <v>0</v>
      </c>
      <c r="AJ1001" s="20"/>
      <c r="AK1001" s="20"/>
      <c r="AL1001" s="20"/>
      <c r="AM1001" s="20"/>
      <c r="AN1001" s="20"/>
      <c r="AO1001" s="20"/>
      <c r="AP1001" s="20"/>
      <c r="AQ1001" s="20"/>
      <c r="AR1001" s="23"/>
      <c r="AS1001" s="23"/>
      <c r="AT1001" s="23"/>
      <c r="AU1001" s="23"/>
      <c r="AV1001" s="23"/>
    </row>
    <row r="1002" ht="15.75" customHeight="1">
      <c r="A1002" s="17" t="str">
        <f t="shared" si="1"/>
        <v>Pakistan-Asia2011</v>
      </c>
      <c r="B1002" s="17" t="s">
        <v>168</v>
      </c>
      <c r="C1002" s="18" t="s">
        <v>145</v>
      </c>
      <c r="D1002" s="19" t="s">
        <v>90</v>
      </c>
      <c r="E1002" s="17">
        <v>9.9838540997E10</v>
      </c>
      <c r="F1002" s="18">
        <v>0.03</v>
      </c>
      <c r="G1002" s="18">
        <v>36.0</v>
      </c>
      <c r="H1002" s="18">
        <v>0.144</v>
      </c>
      <c r="I1002" s="20">
        <f t="array" ref="I1002:J1002">IFNA(VLOOKUP(A1002,ENERGY!$A$2:$F$2692,{5,6},0),0)</f>
        <v>68695</v>
      </c>
      <c r="J1002" s="20">
        <v>118895.0</v>
      </c>
      <c r="K1002" s="20">
        <f t="array" ref="K1002:S1002">VLOOKUP(A1002,'HUMAN RESOURCES'!$A$2:$M$2692,{2,3,4,5,6,7,8,9,10},0)</f>
        <v>0.026</v>
      </c>
      <c r="L1002" s="20">
        <v>0.072</v>
      </c>
      <c r="M1002" s="20">
        <v>67.0</v>
      </c>
      <c r="N1002" s="20">
        <v>65.0</v>
      </c>
      <c r="O1002" s="20">
        <v>0.349</v>
      </c>
      <c r="P1002" s="20">
        <v>0.608</v>
      </c>
      <c r="Q1002" s="20">
        <v>0.043</v>
      </c>
      <c r="R1002" s="20">
        <v>1.76166353E8</v>
      </c>
      <c r="S1002" s="20">
        <v>0.37</v>
      </c>
      <c r="T1002" s="20">
        <f t="array" ref="T1002:U1002">VLOOKUP(A1002,TOURISM!$A$2:$F$2692,{3,6},0)</f>
        <v>1123000000</v>
      </c>
      <c r="U1002" s="20">
        <v>1.851E9</v>
      </c>
      <c r="V1002" s="20">
        <f t="array" ref="V1002:AA1002">VLOOKUP(A1002,BUSINESS!$A$2:$J$2692,{4,5,6,7,8,9},0)</f>
        <v>0.346</v>
      </c>
      <c r="W1002" s="20">
        <v>21.0</v>
      </c>
      <c r="X1002" s="20"/>
      <c r="Y1002" s="20">
        <v>560.0</v>
      </c>
      <c r="Z1002" s="20">
        <v>0.09</v>
      </c>
      <c r="AA1002" s="20">
        <v>0.618</v>
      </c>
      <c r="AB1002" s="21">
        <f t="shared" si="226"/>
        <v>566.7287725</v>
      </c>
      <c r="AC1002" s="20">
        <f t="shared" ref="AC1002:AC1003" si="340">I1002/R1002</f>
        <v>0.0003899439299</v>
      </c>
      <c r="AD1002" s="20">
        <f t="shared" ref="AD1002:AD1003" si="341">J1002/R1002</f>
        <v>0.0006749018639</v>
      </c>
      <c r="AE1002" s="20">
        <f t="shared" si="335"/>
        <v>10.50711426</v>
      </c>
      <c r="AF1002" s="22" t="b">
        <f t="shared" si="4"/>
        <v>0</v>
      </c>
      <c r="AG1002" s="20" t="b">
        <f t="shared" si="5"/>
        <v>0</v>
      </c>
      <c r="AH1002" s="20" t="b">
        <f t="shared" si="6"/>
        <v>0</v>
      </c>
      <c r="AI1002" s="20" t="b">
        <f t="shared" si="7"/>
        <v>0</v>
      </c>
      <c r="AJ1002" s="20"/>
      <c r="AK1002" s="20"/>
      <c r="AL1002" s="20"/>
      <c r="AM1002" s="20"/>
      <c r="AN1002" s="20"/>
      <c r="AO1002" s="20"/>
      <c r="AP1002" s="20"/>
      <c r="AQ1002" s="20"/>
      <c r="AR1002" s="23"/>
      <c r="AS1002" s="23"/>
      <c r="AT1002" s="23"/>
      <c r="AU1002" s="23"/>
      <c r="AV1002" s="23"/>
    </row>
    <row r="1003" ht="15.75" customHeight="1">
      <c r="A1003" s="17" t="str">
        <f t="shared" si="1"/>
        <v>Pakistan-Asia2012</v>
      </c>
      <c r="B1003" s="17" t="s">
        <v>168</v>
      </c>
      <c r="C1003" s="18" t="s">
        <v>145</v>
      </c>
      <c r="D1003" s="19" t="s">
        <v>91</v>
      </c>
      <c r="E1003" s="17">
        <v>9.9886577576E10</v>
      </c>
      <c r="F1003" s="18">
        <v>0.031</v>
      </c>
      <c r="G1003" s="18">
        <v>39.0</v>
      </c>
      <c r="H1003" s="18">
        <v>0.135</v>
      </c>
      <c r="I1003" s="20">
        <f t="array" ref="I1003:J1003">IFNA(VLOOKUP(A1003,ENERGY!$A$2:$F$2692,{5,6},0),0)</f>
        <v>79345</v>
      </c>
      <c r="J1003" s="20">
        <v>146075.0</v>
      </c>
      <c r="K1003" s="20">
        <f t="array" ref="K1003:S1003">VLOOKUP(A1003,'HUMAN RESOURCES'!$A$2:$M$2692,{2,3,4,5,6,7,8,9,10},0)</f>
        <v>0.026</v>
      </c>
      <c r="L1003" s="20">
        <v>0.071</v>
      </c>
      <c r="M1003" s="20">
        <v>67.0</v>
      </c>
      <c r="N1003" s="20">
        <v>66.0</v>
      </c>
      <c r="O1003" s="20">
        <v>0.343</v>
      </c>
      <c r="P1003" s="20">
        <v>0.613</v>
      </c>
      <c r="Q1003" s="20">
        <v>0.044</v>
      </c>
      <c r="R1003" s="20">
        <v>1.79160111E8</v>
      </c>
      <c r="S1003" s="20">
        <v>0.374</v>
      </c>
      <c r="T1003" s="20">
        <f t="array" ref="T1003:U1003">VLOOKUP(A1003,TOURISM!$A$2:$F$2692,{3,6},0)</f>
        <v>1014000000</v>
      </c>
      <c r="U1003" s="20">
        <v>1.801E9</v>
      </c>
      <c r="V1003" s="20">
        <f t="array" ref="V1003:AA1003">VLOOKUP(A1003,BUSINESS!$A$2:$J$2692,{4,5,6,7,8,9},0)</f>
        <v>0.346</v>
      </c>
      <c r="W1003" s="20">
        <v>21.0</v>
      </c>
      <c r="X1003" s="20">
        <v>106.0</v>
      </c>
      <c r="Y1003" s="20">
        <v>560.0</v>
      </c>
      <c r="Z1003" s="20">
        <v>0.1</v>
      </c>
      <c r="AA1003" s="20">
        <v>0.671</v>
      </c>
      <c r="AB1003" s="21">
        <f t="shared" si="226"/>
        <v>557.5268793</v>
      </c>
      <c r="AC1003" s="20">
        <f t="shared" si="340"/>
        <v>0.0004428720185</v>
      </c>
      <c r="AD1003" s="20">
        <f t="shared" si="341"/>
        <v>0.0008153321584</v>
      </c>
      <c r="AE1003" s="20">
        <f t="shared" si="335"/>
        <v>10.05246084</v>
      </c>
      <c r="AF1003" s="22" t="b">
        <f t="shared" si="4"/>
        <v>0</v>
      </c>
      <c r="AG1003" s="20" t="b">
        <f t="shared" si="5"/>
        <v>0</v>
      </c>
      <c r="AH1003" s="20" t="b">
        <f t="shared" si="6"/>
        <v>0</v>
      </c>
      <c r="AI1003" s="20" t="b">
        <f t="shared" si="7"/>
        <v>0</v>
      </c>
      <c r="AJ1003" s="20"/>
      <c r="AK1003" s="20"/>
      <c r="AL1003" s="20"/>
      <c r="AM1003" s="20"/>
      <c r="AN1003" s="20"/>
      <c r="AO1003" s="20"/>
      <c r="AP1003" s="20"/>
      <c r="AQ1003" s="20"/>
      <c r="AR1003" s="23"/>
      <c r="AS1003" s="23"/>
      <c r="AT1003" s="23"/>
      <c r="AU1003" s="23"/>
      <c r="AV1003" s="23"/>
    </row>
    <row r="1004" ht="15.75" customHeight="1">
      <c r="A1004" s="17" t="str">
        <f t="shared" si="1"/>
        <v>Philippines-Asia2000</v>
      </c>
      <c r="B1004" s="17" t="s">
        <v>169</v>
      </c>
      <c r="C1004" s="18" t="s">
        <v>145</v>
      </c>
      <c r="D1004" s="19" t="s">
        <v>76</v>
      </c>
      <c r="E1004" s="17">
        <v>1.19E11</v>
      </c>
      <c r="F1004" s="18">
        <v>0.032</v>
      </c>
      <c r="G1004" s="18">
        <v>33.0</v>
      </c>
      <c r="H1004" s="18">
        <v>0.109</v>
      </c>
      <c r="I1004" s="20" t="str">
        <f t="array" ref="I1004:J1004">IFNA(VLOOKUP(A1004,ENERGY!$A$2:$F$2692,{5,6},0),0)</f>
        <v/>
      </c>
      <c r="J1004" s="20"/>
      <c r="K1004" s="20">
        <f t="array" ref="K1004:S1004">VLOOKUP(A1004,'HUMAN RESOURCES'!$A$2:$M$2692,{2,3,4,5,6,7,8,9,10},0)</f>
        <v>0.03</v>
      </c>
      <c r="L1004" s="20">
        <v>0.03</v>
      </c>
      <c r="M1004" s="20">
        <v>70.0</v>
      </c>
      <c r="N1004" s="20">
        <v>64.0</v>
      </c>
      <c r="O1004" s="20">
        <v>0.385</v>
      </c>
      <c r="P1004" s="20">
        <v>0.583</v>
      </c>
      <c r="Q1004" s="20">
        <v>0.032</v>
      </c>
      <c r="R1004" s="20">
        <v>7.7651848E7</v>
      </c>
      <c r="S1004" s="20">
        <v>0.48</v>
      </c>
      <c r="T1004" s="20">
        <f t="array" ref="T1004:U1004">VLOOKUP(A1004,TOURISM!$A$2:$F$2692,{3,6},0)</f>
        <v>2334000000</v>
      </c>
      <c r="U1004" s="20">
        <v>1.841E9</v>
      </c>
      <c r="V1004" s="20" t="str">
        <f t="array" ref="V1004:AA1004">VLOOKUP(A1004,BUSINESS!$A$2:$J$2692,{4,5,6,7,8,9},0)</f>
        <v/>
      </c>
      <c r="W1004" s="20"/>
      <c r="X1004" s="20"/>
      <c r="Y1004" s="20"/>
      <c r="Z1004" s="20">
        <v>0.02</v>
      </c>
      <c r="AA1004" s="20">
        <v>0.083</v>
      </c>
      <c r="AB1004" s="21">
        <f t="shared" si="226"/>
        <v>1532.481236</v>
      </c>
      <c r="AC1004" s="20"/>
      <c r="AD1004" s="20"/>
      <c r="AE1004" s="20">
        <f t="shared" si="335"/>
        <v>23.70838618</v>
      </c>
      <c r="AF1004" s="22" t="b">
        <f t="shared" si="4"/>
        <v>0</v>
      </c>
      <c r="AG1004" s="20" t="b">
        <f t="shared" si="5"/>
        <v>0</v>
      </c>
      <c r="AH1004" s="20" t="b">
        <f t="shared" si="6"/>
        <v>0</v>
      </c>
      <c r="AI1004" s="20" t="b">
        <f t="shared" si="7"/>
        <v>0</v>
      </c>
      <c r="AJ1004" s="20"/>
      <c r="AK1004" s="20"/>
      <c r="AL1004" s="20"/>
      <c r="AM1004" s="20"/>
      <c r="AN1004" s="20"/>
      <c r="AO1004" s="20"/>
      <c r="AP1004" s="20"/>
      <c r="AQ1004" s="20"/>
      <c r="AR1004" s="23"/>
      <c r="AS1004" s="23"/>
      <c r="AT1004" s="23"/>
      <c r="AU1004" s="23"/>
      <c r="AV1004" s="23"/>
    </row>
    <row r="1005" ht="15.75" customHeight="1">
      <c r="A1005" s="17" t="str">
        <f t="shared" si="1"/>
        <v>Philippines-Asia2001</v>
      </c>
      <c r="B1005" s="17" t="s">
        <v>169</v>
      </c>
      <c r="C1005" s="18" t="s">
        <v>145</v>
      </c>
      <c r="D1005" s="19" t="s">
        <v>77</v>
      </c>
      <c r="E1005" s="17">
        <v>1.2E11</v>
      </c>
      <c r="F1005" s="18">
        <v>0.03</v>
      </c>
      <c r="G1005" s="18">
        <v>29.0</v>
      </c>
      <c r="H1005" s="18">
        <v>0.124</v>
      </c>
      <c r="I1005" s="20">
        <f t="array" ref="I1005:J1005">IFNA(VLOOKUP(A1005,ENERGY!$A$2:$F$2692,{5,6},0),0)</f>
        <v>40452</v>
      </c>
      <c r="J1005" s="20"/>
      <c r="K1005" s="20">
        <f t="array" ref="K1005:S1005">VLOOKUP(A1005,'HUMAN RESOURCES'!$A$2:$M$2692,{2,3,4,5,6,7,8,9,10},0)</f>
        <v>0.029</v>
      </c>
      <c r="L1005" s="20">
        <v>0.03</v>
      </c>
      <c r="M1005" s="20">
        <v>70.0</v>
      </c>
      <c r="N1005" s="20">
        <v>64.0</v>
      </c>
      <c r="O1005" s="20">
        <v>0.382</v>
      </c>
      <c r="P1005" s="20">
        <v>0.585</v>
      </c>
      <c r="Q1005" s="20">
        <v>0.033</v>
      </c>
      <c r="R1005" s="20">
        <v>7.9297756E7</v>
      </c>
      <c r="S1005" s="20">
        <v>0.477</v>
      </c>
      <c r="T1005" s="20">
        <f t="array" ref="T1005:U1005">VLOOKUP(A1005,TOURISM!$A$2:$F$2692,{3,6},0)</f>
        <v>2011000000</v>
      </c>
      <c r="U1005" s="20">
        <v>1.918E9</v>
      </c>
      <c r="V1005" s="20" t="str">
        <f t="array" ref="V1005:AA1005">VLOOKUP(A1005,BUSINESS!$A$2:$J$2692,{4,5,6,7,8,9},0)</f>
        <v/>
      </c>
      <c r="W1005" s="20"/>
      <c r="X1005" s="20"/>
      <c r="Y1005" s="20"/>
      <c r="Z1005" s="20">
        <v>0.025</v>
      </c>
      <c r="AA1005" s="20">
        <v>0.153</v>
      </c>
      <c r="AB1005" s="21">
        <f t="shared" si="226"/>
        <v>1513.28368</v>
      </c>
      <c r="AC1005" s="20">
        <f t="shared" ref="AC1005:AC1008" si="342">I1005/R1005</f>
        <v>0.0005101279285</v>
      </c>
      <c r="AD1005" s="20"/>
      <c r="AE1005" s="20">
        <f t="shared" si="335"/>
        <v>24.18731748</v>
      </c>
      <c r="AF1005" s="22" t="b">
        <f t="shared" si="4"/>
        <v>0</v>
      </c>
      <c r="AG1005" s="20" t="b">
        <f t="shared" si="5"/>
        <v>0</v>
      </c>
      <c r="AH1005" s="20" t="b">
        <f t="shared" si="6"/>
        <v>0</v>
      </c>
      <c r="AI1005" s="20" t="b">
        <f t="shared" si="7"/>
        <v>0</v>
      </c>
      <c r="AJ1005" s="20"/>
      <c r="AK1005" s="20"/>
      <c r="AL1005" s="20"/>
      <c r="AM1005" s="20"/>
      <c r="AN1005" s="20"/>
      <c r="AO1005" s="20"/>
      <c r="AP1005" s="20"/>
      <c r="AQ1005" s="20"/>
      <c r="AR1005" s="23"/>
      <c r="AS1005" s="23"/>
      <c r="AT1005" s="23"/>
      <c r="AU1005" s="23"/>
      <c r="AV1005" s="23"/>
    </row>
    <row r="1006" ht="15.75" customHeight="1">
      <c r="A1006" s="17" t="str">
        <f t="shared" si="1"/>
        <v>Philippines-Asia2002</v>
      </c>
      <c r="B1006" s="17" t="s">
        <v>169</v>
      </c>
      <c r="C1006" s="18" t="s">
        <v>145</v>
      </c>
      <c r="D1006" s="19" t="s">
        <v>79</v>
      </c>
      <c r="E1006" s="17">
        <v>1.2E11</v>
      </c>
      <c r="F1006" s="18">
        <v>0.028</v>
      </c>
      <c r="G1006" s="18">
        <v>28.0</v>
      </c>
      <c r="H1006" s="18">
        <v>0.091</v>
      </c>
      <c r="I1006" s="20">
        <f t="array" ref="I1006:J1006">IFNA(VLOOKUP(A1006,ENERGY!$A$2:$F$2692,{5,6},0),0)</f>
        <v>40512</v>
      </c>
      <c r="J1006" s="20">
        <v>81591.0</v>
      </c>
      <c r="K1006" s="20">
        <f t="array" ref="K1006:S1006">VLOOKUP(A1006,'HUMAN RESOURCES'!$A$2:$M$2692,{2,3,4,5,6,7,8,9,10},0)</f>
        <v>0.029</v>
      </c>
      <c r="L1006" s="20">
        <v>0.029</v>
      </c>
      <c r="M1006" s="20">
        <v>70.0</v>
      </c>
      <c r="N1006" s="20">
        <v>64.0</v>
      </c>
      <c r="O1006" s="20">
        <v>0.38</v>
      </c>
      <c r="P1006" s="20">
        <v>0.587</v>
      </c>
      <c r="Q1006" s="20">
        <v>0.033</v>
      </c>
      <c r="R1006" s="20">
        <v>8.0953652E7</v>
      </c>
      <c r="S1006" s="20">
        <v>0.474</v>
      </c>
      <c r="T1006" s="20">
        <f t="array" ref="T1006:U1006">VLOOKUP(A1006,TOURISM!$A$2:$F$2692,{3,6},0)</f>
        <v>2018000000</v>
      </c>
      <c r="U1006" s="20">
        <v>1.874E9</v>
      </c>
      <c r="V1006" s="20" t="str">
        <f t="array" ref="V1006:AA1006">VLOOKUP(A1006,BUSINESS!$A$2:$J$2692,{4,5,6,7,8,9},0)</f>
        <v/>
      </c>
      <c r="W1006" s="20"/>
      <c r="X1006" s="20"/>
      <c r="Y1006" s="20"/>
      <c r="Z1006" s="20">
        <v>0.043</v>
      </c>
      <c r="AA1006" s="20">
        <v>0.19</v>
      </c>
      <c r="AB1006" s="21">
        <f t="shared" si="226"/>
        <v>1482.329667</v>
      </c>
      <c r="AC1006" s="20">
        <f t="shared" si="342"/>
        <v>0.0005004344955</v>
      </c>
      <c r="AD1006" s="20">
        <f t="shared" ref="AD1006:AD1008" si="343">J1006/R1006</f>
        <v>0.001007872999</v>
      </c>
      <c r="AE1006" s="20">
        <f t="shared" si="335"/>
        <v>23.1490483</v>
      </c>
      <c r="AF1006" s="22" t="b">
        <f t="shared" si="4"/>
        <v>0</v>
      </c>
      <c r="AG1006" s="20" t="b">
        <f t="shared" si="5"/>
        <v>0</v>
      </c>
      <c r="AH1006" s="20" t="b">
        <f t="shared" si="6"/>
        <v>0</v>
      </c>
      <c r="AI1006" s="20" t="b">
        <f t="shared" si="7"/>
        <v>0</v>
      </c>
      <c r="AJ1006" s="20"/>
      <c r="AK1006" s="20"/>
      <c r="AL1006" s="20"/>
      <c r="AM1006" s="20"/>
      <c r="AN1006" s="20"/>
      <c r="AO1006" s="20"/>
      <c r="AP1006" s="20"/>
      <c r="AQ1006" s="20"/>
      <c r="AR1006" s="23"/>
      <c r="AS1006" s="23"/>
      <c r="AT1006" s="23"/>
      <c r="AU1006" s="23"/>
      <c r="AV1006" s="23"/>
    </row>
    <row r="1007" ht="15.75" customHeight="1">
      <c r="A1007" s="17" t="str">
        <f t="shared" si="1"/>
        <v>Philippines-Asia2003</v>
      </c>
      <c r="B1007" s="17" t="s">
        <v>169</v>
      </c>
      <c r="C1007" s="18" t="s">
        <v>145</v>
      </c>
      <c r="D1007" s="19" t="s">
        <v>81</v>
      </c>
      <c r="E1007" s="17">
        <v>1.21E11</v>
      </c>
      <c r="F1007" s="18">
        <v>0.032</v>
      </c>
      <c r="G1007" s="18">
        <v>33.0</v>
      </c>
      <c r="H1007" s="18">
        <v>0.095</v>
      </c>
      <c r="I1007" s="20">
        <f t="array" ref="I1007:J1007">IFNA(VLOOKUP(A1007,ENERGY!$A$2:$F$2692,{5,6},0),0)</f>
        <v>38102</v>
      </c>
      <c r="J1007" s="20">
        <v>74785.0</v>
      </c>
      <c r="K1007" s="20">
        <f t="array" ref="K1007:S1007">VLOOKUP(A1007,'HUMAN RESOURCES'!$A$2:$M$2692,{2,3,4,5,6,7,8,9,10},0)</f>
        <v>0.028</v>
      </c>
      <c r="L1007" s="20">
        <v>0.029</v>
      </c>
      <c r="M1007" s="20">
        <v>71.0</v>
      </c>
      <c r="N1007" s="20">
        <v>64.0</v>
      </c>
      <c r="O1007" s="20">
        <v>0.377</v>
      </c>
      <c r="P1007" s="20">
        <v>0.59</v>
      </c>
      <c r="Q1007" s="20">
        <v>0.033</v>
      </c>
      <c r="R1007" s="20">
        <v>8.2604681E7</v>
      </c>
      <c r="S1007" s="20">
        <v>0.471</v>
      </c>
      <c r="T1007" s="20">
        <f t="array" ref="T1007:U1007">VLOOKUP(A1007,TOURISM!$A$2:$F$2692,{3,6},0)</f>
        <v>1821000000</v>
      </c>
      <c r="U1007" s="20">
        <v>1.649E9</v>
      </c>
      <c r="V1007" s="20" t="str">
        <f t="array" ref="V1007:AA1007">VLOOKUP(A1007,BUSINESS!$A$2:$J$2692,{4,5,6,7,8,9},0)</f>
        <v/>
      </c>
      <c r="W1007" s="20">
        <v>49.0</v>
      </c>
      <c r="X1007" s="20"/>
      <c r="Y1007" s="20"/>
      <c r="Z1007" s="20">
        <v>0.049</v>
      </c>
      <c r="AA1007" s="20">
        <v>0.272</v>
      </c>
      <c r="AB1007" s="21">
        <f t="shared" si="226"/>
        <v>1464.808029</v>
      </c>
      <c r="AC1007" s="20">
        <f t="shared" si="342"/>
        <v>0.0004612571532</v>
      </c>
      <c r="AD1007" s="20">
        <f t="shared" si="343"/>
        <v>0.0009053361032</v>
      </c>
      <c r="AE1007" s="20">
        <f t="shared" si="335"/>
        <v>19.9625491</v>
      </c>
      <c r="AF1007" s="22" t="b">
        <f t="shared" si="4"/>
        <v>0</v>
      </c>
      <c r="AG1007" s="20" t="b">
        <f t="shared" si="5"/>
        <v>0</v>
      </c>
      <c r="AH1007" s="20" t="b">
        <f t="shared" si="6"/>
        <v>0</v>
      </c>
      <c r="AI1007" s="20" t="b">
        <f t="shared" si="7"/>
        <v>0</v>
      </c>
      <c r="AJ1007" s="20"/>
      <c r="AK1007" s="20"/>
      <c r="AL1007" s="20"/>
      <c r="AM1007" s="20"/>
      <c r="AN1007" s="20"/>
      <c r="AO1007" s="20"/>
      <c r="AP1007" s="20"/>
      <c r="AQ1007" s="20"/>
      <c r="AR1007" s="23"/>
      <c r="AS1007" s="23"/>
      <c r="AT1007" s="23"/>
      <c r="AU1007" s="23"/>
      <c r="AV1007" s="23"/>
    </row>
    <row r="1008" ht="15.75" customHeight="1">
      <c r="A1008" s="17" t="str">
        <f t="shared" si="1"/>
        <v>Philippines-Asia2004</v>
      </c>
      <c r="B1008" s="17" t="s">
        <v>169</v>
      </c>
      <c r="C1008" s="18" t="s">
        <v>145</v>
      </c>
      <c r="D1008" s="19" t="s">
        <v>83</v>
      </c>
      <c r="E1008" s="17">
        <v>1.21E11</v>
      </c>
      <c r="F1008" s="18">
        <v>0.032</v>
      </c>
      <c r="G1008" s="18">
        <v>35.0</v>
      </c>
      <c r="H1008" s="18">
        <v>0.101</v>
      </c>
      <c r="I1008" s="20">
        <f t="array" ref="I1008:J1008">IFNA(VLOOKUP(A1008,ENERGY!$A$2:$F$2692,{5,6},0),0)</f>
        <v>40009</v>
      </c>
      <c r="J1008" s="20">
        <v>75944.0</v>
      </c>
      <c r="K1008" s="20">
        <f t="array" ref="K1008:S1008">VLOOKUP(A1008,'HUMAN RESOURCES'!$A$2:$M$2692,{2,3,4,5,6,7,8,9,10},0)</f>
        <v>0.028</v>
      </c>
      <c r="L1008" s="20">
        <v>0.028</v>
      </c>
      <c r="M1008" s="20">
        <v>71.0</v>
      </c>
      <c r="N1008" s="20">
        <v>64.0</v>
      </c>
      <c r="O1008" s="20">
        <v>0.374</v>
      </c>
      <c r="P1008" s="20">
        <v>0.592</v>
      </c>
      <c r="Q1008" s="20">
        <v>0.034</v>
      </c>
      <c r="R1008" s="20">
        <v>8.4231329E7</v>
      </c>
      <c r="S1008" s="20">
        <v>0.469</v>
      </c>
      <c r="T1008" s="20">
        <f t="array" ref="T1008:U1008">VLOOKUP(A1008,TOURISM!$A$2:$F$2692,{3,6},0)</f>
        <v>2390000000</v>
      </c>
      <c r="U1008" s="20">
        <v>1.526E9</v>
      </c>
      <c r="V1008" s="20" t="str">
        <f t="array" ref="V1008:AA1008">VLOOKUP(A1008,BUSINESS!$A$2:$J$2692,{4,5,6,7,8,9},0)</f>
        <v/>
      </c>
      <c r="W1008" s="20">
        <v>49.0</v>
      </c>
      <c r="X1008" s="20"/>
      <c r="Y1008" s="20"/>
      <c r="Z1008" s="20">
        <v>0.052</v>
      </c>
      <c r="AA1008" s="20">
        <v>0.391</v>
      </c>
      <c r="AB1008" s="21">
        <f t="shared" si="226"/>
        <v>1436.520134</v>
      </c>
      <c r="AC1008" s="20">
        <f t="shared" si="342"/>
        <v>0.0004749895374</v>
      </c>
      <c r="AD1008" s="20">
        <f t="shared" si="343"/>
        <v>0.000901612273</v>
      </c>
      <c r="AE1008" s="20">
        <f t="shared" si="335"/>
        <v>18.11677458</v>
      </c>
      <c r="AF1008" s="22" t="b">
        <f t="shared" si="4"/>
        <v>0</v>
      </c>
      <c r="AG1008" s="20" t="b">
        <f t="shared" si="5"/>
        <v>0</v>
      </c>
      <c r="AH1008" s="20" t="b">
        <f t="shared" si="6"/>
        <v>0</v>
      </c>
      <c r="AI1008" s="20" t="b">
        <f t="shared" si="7"/>
        <v>0</v>
      </c>
      <c r="AJ1008" s="20"/>
      <c r="AK1008" s="20"/>
      <c r="AL1008" s="20"/>
      <c r="AM1008" s="20"/>
      <c r="AN1008" s="20"/>
      <c r="AO1008" s="20"/>
      <c r="AP1008" s="20"/>
      <c r="AQ1008" s="20"/>
      <c r="AR1008" s="23"/>
      <c r="AS1008" s="23"/>
      <c r="AT1008" s="23"/>
      <c r="AU1008" s="23"/>
      <c r="AV1008" s="23"/>
    </row>
    <row r="1009" ht="15.75" customHeight="1">
      <c r="A1009" s="17" t="str">
        <f t="shared" si="1"/>
        <v>Philippines-Asia2005</v>
      </c>
      <c r="B1009" s="17" t="s">
        <v>169</v>
      </c>
      <c r="C1009" s="18" t="s">
        <v>145</v>
      </c>
      <c r="D1009" s="19" t="s">
        <v>84</v>
      </c>
      <c r="E1009" s="17">
        <v>1.22E11</v>
      </c>
      <c r="F1009" s="18">
        <v>0.039</v>
      </c>
      <c r="G1009" s="18">
        <v>47.0</v>
      </c>
      <c r="H1009" s="18">
        <v>0.102</v>
      </c>
      <c r="I1009" s="20">
        <f t="array" ref="I1009:J1009">IFNA(VLOOKUP(A1009,ENERGY!$A$2:$F$2692,{5,6},0),0)</f>
        <v>0</v>
      </c>
      <c r="J1009" s="20">
        <v>0.0</v>
      </c>
      <c r="K1009" s="20">
        <f t="array" ref="K1009:S1009">VLOOKUP(A1009,'HUMAN RESOURCES'!$A$2:$M$2692,{2,3,4,5,6,7,8,9,10},0)</f>
        <v>0.027</v>
      </c>
      <c r="L1009" s="20">
        <v>0.028</v>
      </c>
      <c r="M1009" s="20">
        <v>71.0</v>
      </c>
      <c r="N1009" s="20">
        <v>64.0</v>
      </c>
      <c r="O1009" s="20">
        <v>0.371</v>
      </c>
      <c r="P1009" s="20">
        <v>0.595</v>
      </c>
      <c r="Q1009" s="20">
        <v>0.034</v>
      </c>
      <c r="R1009" s="20">
        <v>8.5821214E7</v>
      </c>
      <c r="S1009" s="20">
        <v>0.466</v>
      </c>
      <c r="T1009" s="20">
        <f t="array" ref="T1009:U1009">VLOOKUP(A1009,TOURISM!$A$2:$F$2692,{3,6},0)</f>
        <v>2755000000</v>
      </c>
      <c r="U1009" s="20">
        <v>1.547E9</v>
      </c>
      <c r="V1009" s="20">
        <f t="array" ref="V1009:AA1009">VLOOKUP(A1009,BUSINESS!$A$2:$J$2692,{4,5,6,7,8,9},0)</f>
        <v>0.472</v>
      </c>
      <c r="W1009" s="20">
        <v>47.0</v>
      </c>
      <c r="X1009" s="20"/>
      <c r="Y1009" s="20">
        <v>195.0</v>
      </c>
      <c r="Z1009" s="20">
        <v>0.054</v>
      </c>
      <c r="AA1009" s="20">
        <v>0.405</v>
      </c>
      <c r="AB1009" s="21">
        <f t="shared" si="226"/>
        <v>1421.559942</v>
      </c>
      <c r="AC1009" s="20"/>
      <c r="AD1009" s="20"/>
      <c r="AE1009" s="20">
        <f t="shared" si="335"/>
        <v>18.02584615</v>
      </c>
      <c r="AF1009" s="22" t="b">
        <f t="shared" si="4"/>
        <v>0</v>
      </c>
      <c r="AG1009" s="20" t="b">
        <f t="shared" si="5"/>
        <v>0</v>
      </c>
      <c r="AH1009" s="20" t="b">
        <f t="shared" si="6"/>
        <v>0</v>
      </c>
      <c r="AI1009" s="20" t="b">
        <f t="shared" si="7"/>
        <v>0</v>
      </c>
      <c r="AJ1009" s="20"/>
      <c r="AK1009" s="20"/>
      <c r="AL1009" s="20"/>
      <c r="AM1009" s="20"/>
      <c r="AN1009" s="20"/>
      <c r="AO1009" s="20"/>
      <c r="AP1009" s="20"/>
      <c r="AQ1009" s="20"/>
      <c r="AR1009" s="23"/>
      <c r="AS1009" s="23"/>
      <c r="AT1009" s="23"/>
      <c r="AU1009" s="23"/>
      <c r="AV1009" s="23"/>
    </row>
    <row r="1010" ht="15.75" customHeight="1">
      <c r="A1010" s="17" t="str">
        <f t="shared" si="1"/>
        <v>Philippines-Asia2006</v>
      </c>
      <c r="B1010" s="17" t="s">
        <v>169</v>
      </c>
      <c r="C1010" s="18" t="s">
        <v>145</v>
      </c>
      <c r="D1010" s="19" t="s">
        <v>85</v>
      </c>
      <c r="E1010" s="17">
        <v>1.22E11</v>
      </c>
      <c r="F1010" s="18">
        <v>0.04</v>
      </c>
      <c r="G1010" s="18">
        <v>55.0</v>
      </c>
      <c r="H1010" s="18">
        <v>0.098</v>
      </c>
      <c r="I1010" s="20">
        <f t="array" ref="I1010:J1010">IFNA(VLOOKUP(A1010,ENERGY!$A$2:$F$2692,{5,6},0),0)</f>
        <v>38202</v>
      </c>
      <c r="J1010" s="20">
        <v>71052.0</v>
      </c>
      <c r="K1010" s="20">
        <f t="array" ref="K1010:S1010">VLOOKUP(A1010,'HUMAN RESOURCES'!$A$2:$M$2692,{2,3,4,5,6,7,8,9,10},0)</f>
        <v>0.027</v>
      </c>
      <c r="L1010" s="20">
        <v>0.027</v>
      </c>
      <c r="M1010" s="20">
        <v>71.0</v>
      </c>
      <c r="N1010" s="20">
        <v>64.0</v>
      </c>
      <c r="O1010" s="20">
        <v>0.367</v>
      </c>
      <c r="P1010" s="20">
        <v>0.598</v>
      </c>
      <c r="Q1010" s="20">
        <v>0.035</v>
      </c>
      <c r="R1010" s="20">
        <v>8.7366573E7</v>
      </c>
      <c r="S1010" s="20">
        <v>0.463</v>
      </c>
      <c r="T1010" s="20">
        <f t="array" ref="T1010:U1010">VLOOKUP(A1010,TOURISM!$A$2:$F$2692,{3,6},0)</f>
        <v>4019000000</v>
      </c>
      <c r="U1010" s="20">
        <v>1.558E9</v>
      </c>
      <c r="V1010" s="20">
        <f t="array" ref="V1010:AA1010">VLOOKUP(A1010,BUSINESS!$A$2:$J$2692,{4,5,6,7,8,9},0)</f>
        <v>0.476</v>
      </c>
      <c r="W1010" s="20">
        <v>47.0</v>
      </c>
      <c r="X1010" s="20"/>
      <c r="Y1010" s="20">
        <v>195.0</v>
      </c>
      <c r="Z1010" s="20">
        <v>0.057</v>
      </c>
      <c r="AA1010" s="20">
        <v>0.491</v>
      </c>
      <c r="AB1010" s="21">
        <f t="shared" si="226"/>
        <v>1396.41508</v>
      </c>
      <c r="AC1010" s="20">
        <f t="shared" ref="AC1010:AC1012" si="344">I1010/R1010</f>
        <v>0.0004372610564</v>
      </c>
      <c r="AD1010" s="20">
        <f t="shared" ref="AD1010:AD1012" si="345">J1010/R1010</f>
        <v>0.0008132629856</v>
      </c>
      <c r="AE1010" s="20">
        <f t="shared" si="335"/>
        <v>17.83290733</v>
      </c>
      <c r="AF1010" s="22" t="b">
        <f t="shared" si="4"/>
        <v>0</v>
      </c>
      <c r="AG1010" s="20" t="b">
        <f t="shared" si="5"/>
        <v>0</v>
      </c>
      <c r="AH1010" s="20" t="b">
        <f t="shared" si="6"/>
        <v>0</v>
      </c>
      <c r="AI1010" s="20" t="b">
        <f t="shared" si="7"/>
        <v>0</v>
      </c>
      <c r="AJ1010" s="20"/>
      <c r="AK1010" s="20"/>
      <c r="AL1010" s="20"/>
      <c r="AM1010" s="20"/>
      <c r="AN1010" s="20"/>
      <c r="AO1010" s="20"/>
      <c r="AP1010" s="20"/>
      <c r="AQ1010" s="20"/>
      <c r="AR1010" s="23"/>
      <c r="AS1010" s="23"/>
      <c r="AT1010" s="23"/>
      <c r="AU1010" s="23"/>
      <c r="AV1010" s="23"/>
    </row>
    <row r="1011" ht="15.75" customHeight="1">
      <c r="A1011" s="17" t="str">
        <f t="shared" si="1"/>
        <v>Philippines-Asia2007</v>
      </c>
      <c r="B1011" s="17" t="s">
        <v>169</v>
      </c>
      <c r="C1011" s="18" t="s">
        <v>145</v>
      </c>
      <c r="D1011" s="19" t="s">
        <v>86</v>
      </c>
      <c r="E1011" s="17">
        <v>1.23E11</v>
      </c>
      <c r="F1011" s="18">
        <v>0.039</v>
      </c>
      <c r="G1011" s="18">
        <v>65.0</v>
      </c>
      <c r="H1011" s="18">
        <v>0.087</v>
      </c>
      <c r="I1011" s="20">
        <f t="array" ref="I1011:J1011">IFNA(VLOOKUP(A1011,ENERGY!$A$2:$F$2692,{5,6},0),0)</f>
        <v>38643</v>
      </c>
      <c r="J1011" s="20">
        <v>74066.0</v>
      </c>
      <c r="K1011" s="20">
        <f t="array" ref="K1011:S1011">VLOOKUP(A1011,'HUMAN RESOURCES'!$A$2:$M$2692,{2,3,4,5,6,7,8,9,10},0)</f>
        <v>0.026</v>
      </c>
      <c r="L1011" s="20">
        <v>0.027</v>
      </c>
      <c r="M1011" s="20">
        <v>71.0</v>
      </c>
      <c r="N1011" s="20">
        <v>64.0</v>
      </c>
      <c r="O1011" s="20">
        <v>0.364</v>
      </c>
      <c r="P1011" s="20">
        <v>0.601</v>
      </c>
      <c r="Q1011" s="20">
        <v>0.035</v>
      </c>
      <c r="R1011" s="20">
        <v>8.8875548E7</v>
      </c>
      <c r="S1011" s="20">
        <v>0.461</v>
      </c>
      <c r="T1011" s="20">
        <f t="array" ref="T1011:U1011">VLOOKUP(A1011,TOURISM!$A$2:$F$2692,{3,6},0)</f>
        <v>5520000000</v>
      </c>
      <c r="U1011" s="20">
        <v>2.055E9</v>
      </c>
      <c r="V1011" s="20">
        <f t="array" ref="V1011:AA1011">VLOOKUP(A1011,BUSINESS!$A$2:$J$2692,{4,5,6,7,8,9},0)</f>
        <v>0.491</v>
      </c>
      <c r="W1011" s="20">
        <v>47.0</v>
      </c>
      <c r="X1011" s="20"/>
      <c r="Y1011" s="20">
        <v>195.0</v>
      </c>
      <c r="Z1011" s="20">
        <v>0.06</v>
      </c>
      <c r="AA1011" s="20">
        <v>0.645</v>
      </c>
      <c r="AB1011" s="21">
        <f t="shared" si="226"/>
        <v>1383.957711</v>
      </c>
      <c r="AC1011" s="20">
        <f t="shared" si="344"/>
        <v>0.0004347990068</v>
      </c>
      <c r="AD1011" s="20">
        <f t="shared" si="345"/>
        <v>0.000833367576</v>
      </c>
      <c r="AE1011" s="20">
        <f t="shared" si="335"/>
        <v>23.1222203</v>
      </c>
      <c r="AF1011" s="22" t="b">
        <f t="shared" si="4"/>
        <v>0</v>
      </c>
      <c r="AG1011" s="20" t="b">
        <f t="shared" si="5"/>
        <v>0</v>
      </c>
      <c r="AH1011" s="20" t="b">
        <f t="shared" si="6"/>
        <v>0</v>
      </c>
      <c r="AI1011" s="20" t="b">
        <f t="shared" si="7"/>
        <v>0</v>
      </c>
      <c r="AJ1011" s="20"/>
      <c r="AK1011" s="20"/>
      <c r="AL1011" s="20"/>
      <c r="AM1011" s="20"/>
      <c r="AN1011" s="20"/>
      <c r="AO1011" s="20"/>
      <c r="AP1011" s="20"/>
      <c r="AQ1011" s="20"/>
      <c r="AR1011" s="23"/>
      <c r="AS1011" s="23"/>
      <c r="AT1011" s="23"/>
      <c r="AU1011" s="23"/>
      <c r="AV1011" s="23"/>
    </row>
    <row r="1012" ht="15.75" customHeight="1">
      <c r="A1012" s="17" t="str">
        <f t="shared" si="1"/>
        <v>Philippines-Asia2008</v>
      </c>
      <c r="B1012" s="17" t="s">
        <v>169</v>
      </c>
      <c r="C1012" s="18" t="s">
        <v>145</v>
      </c>
      <c r="D1012" s="19" t="s">
        <v>87</v>
      </c>
      <c r="E1012" s="17">
        <v>1.23E11</v>
      </c>
      <c r="F1012" s="18">
        <v>0.038</v>
      </c>
      <c r="G1012" s="18">
        <v>74.0</v>
      </c>
      <c r="H1012" s="18">
        <v>0.088</v>
      </c>
      <c r="I1012" s="20">
        <f t="array" ref="I1012:J1012">IFNA(VLOOKUP(A1012,ENERGY!$A$2:$F$2692,{5,6},0),0)</f>
        <v>38514</v>
      </c>
      <c r="J1012" s="20">
        <v>69669.0</v>
      </c>
      <c r="K1012" s="20">
        <f t="array" ref="K1012:S1012">VLOOKUP(A1012,'HUMAN RESOURCES'!$A$2:$M$2692,{2,3,4,5,6,7,8,9,10},0)</f>
        <v>0.026</v>
      </c>
      <c r="L1012" s="20">
        <v>0.026</v>
      </c>
      <c r="M1012" s="20">
        <v>71.0</v>
      </c>
      <c r="N1012" s="20">
        <v>65.0</v>
      </c>
      <c r="O1012" s="20">
        <v>0.36</v>
      </c>
      <c r="P1012" s="20">
        <v>0.604</v>
      </c>
      <c r="Q1012" s="20">
        <v>0.036</v>
      </c>
      <c r="R1012" s="20">
        <v>9.0371287E7</v>
      </c>
      <c r="S1012" s="20">
        <v>0.458</v>
      </c>
      <c r="T1012" s="20">
        <f t="array" ref="T1012:U1012">VLOOKUP(A1012,TOURISM!$A$2:$F$2692,{3,6},0)</f>
        <v>3024000000</v>
      </c>
      <c r="U1012" s="20">
        <v>2.553E9</v>
      </c>
      <c r="V1012" s="20">
        <f t="array" ref="V1012:AA1012">VLOOKUP(A1012,BUSINESS!$A$2:$J$2692,{4,5,6,7,8,9},0)</f>
        <v>0.471</v>
      </c>
      <c r="W1012" s="20">
        <v>41.0</v>
      </c>
      <c r="X1012" s="20"/>
      <c r="Y1012" s="20">
        <v>195.0</v>
      </c>
      <c r="Z1012" s="20">
        <v>0.062</v>
      </c>
      <c r="AA1012" s="20">
        <v>0.754</v>
      </c>
      <c r="AB1012" s="21">
        <f t="shared" si="226"/>
        <v>1361.051769</v>
      </c>
      <c r="AC1012" s="20">
        <f t="shared" si="344"/>
        <v>0.0004261751855</v>
      </c>
      <c r="AD1012" s="20">
        <f t="shared" si="345"/>
        <v>0.0007709196396</v>
      </c>
      <c r="AE1012" s="20">
        <f t="shared" si="335"/>
        <v>28.25012329</v>
      </c>
      <c r="AF1012" s="22" t="b">
        <f t="shared" si="4"/>
        <v>0</v>
      </c>
      <c r="AG1012" s="20" t="b">
        <f t="shared" si="5"/>
        <v>0</v>
      </c>
      <c r="AH1012" s="20" t="b">
        <f t="shared" si="6"/>
        <v>0</v>
      </c>
      <c r="AI1012" s="20" t="b">
        <f t="shared" si="7"/>
        <v>0</v>
      </c>
      <c r="AJ1012" s="20"/>
      <c r="AK1012" s="20"/>
      <c r="AL1012" s="20"/>
      <c r="AM1012" s="20"/>
      <c r="AN1012" s="20"/>
      <c r="AO1012" s="20"/>
      <c r="AP1012" s="20"/>
      <c r="AQ1012" s="20"/>
      <c r="AR1012" s="23"/>
      <c r="AS1012" s="23"/>
      <c r="AT1012" s="23"/>
      <c r="AU1012" s="23"/>
      <c r="AV1012" s="23"/>
    </row>
    <row r="1013" ht="15.75" customHeight="1">
      <c r="A1013" s="17" t="str">
        <f t="shared" si="1"/>
        <v>Philippines-Asia2009</v>
      </c>
      <c r="B1013" s="17" t="s">
        <v>169</v>
      </c>
      <c r="C1013" s="18" t="s">
        <v>145</v>
      </c>
      <c r="D1013" s="19" t="s">
        <v>88</v>
      </c>
      <c r="E1013" s="17">
        <v>1.23E11</v>
      </c>
      <c r="F1013" s="18">
        <v>0.043</v>
      </c>
      <c r="G1013" s="18">
        <v>78.0</v>
      </c>
      <c r="H1013" s="18">
        <v>0.086</v>
      </c>
      <c r="I1013" s="20">
        <f t="array" ref="I1013:J1013">IFNA(VLOOKUP(A1013,ENERGY!$A$2:$F$2692,{5,6},0),0)</f>
        <v>0</v>
      </c>
      <c r="J1013" s="20">
        <v>0.0</v>
      </c>
      <c r="K1013" s="20">
        <f t="array" ref="K1013:S1013">VLOOKUP(A1013,'HUMAN RESOURCES'!$A$2:$M$2692,{2,3,4,5,6,7,8,9,10},0)</f>
        <v>0.025</v>
      </c>
      <c r="L1013" s="20">
        <v>0.026</v>
      </c>
      <c r="M1013" s="20">
        <v>72.0</v>
      </c>
      <c r="N1013" s="20">
        <v>65.0</v>
      </c>
      <c r="O1013" s="20">
        <v>0.357</v>
      </c>
      <c r="P1013" s="20">
        <v>0.607</v>
      </c>
      <c r="Q1013" s="20">
        <v>0.037</v>
      </c>
      <c r="R1013" s="20">
        <v>9.18864E7</v>
      </c>
      <c r="S1013" s="20">
        <v>0.455</v>
      </c>
      <c r="T1013" s="20">
        <f t="array" ref="T1013:U1013">VLOOKUP(A1013,TOURISM!$A$2:$F$2692,{3,6},0)</f>
        <v>2853000000</v>
      </c>
      <c r="U1013" s="20">
        <v>3.251E9</v>
      </c>
      <c r="V1013" s="20">
        <f t="array" ref="V1013:AA1013">VLOOKUP(A1013,BUSINESS!$A$2:$J$2692,{4,5,6,7,8,9},0)</f>
        <v>0.471</v>
      </c>
      <c r="W1013" s="20">
        <v>42.0</v>
      </c>
      <c r="X1013" s="20"/>
      <c r="Y1013" s="20">
        <v>195.0</v>
      </c>
      <c r="Z1013" s="20">
        <v>0.09</v>
      </c>
      <c r="AA1013" s="20">
        <v>0.823</v>
      </c>
      <c r="AB1013" s="21">
        <f t="shared" si="226"/>
        <v>1338.609413</v>
      </c>
      <c r="AC1013" s="20"/>
      <c r="AD1013" s="20"/>
      <c r="AE1013" s="20">
        <f t="shared" si="335"/>
        <v>35.38064393</v>
      </c>
      <c r="AF1013" s="22" t="b">
        <f t="shared" si="4"/>
        <v>0</v>
      </c>
      <c r="AG1013" s="20" t="b">
        <f t="shared" si="5"/>
        <v>0</v>
      </c>
      <c r="AH1013" s="20" t="b">
        <f t="shared" si="6"/>
        <v>0</v>
      </c>
      <c r="AI1013" s="20" t="b">
        <f t="shared" si="7"/>
        <v>0</v>
      </c>
      <c r="AJ1013" s="20"/>
      <c r="AK1013" s="20"/>
      <c r="AL1013" s="20"/>
      <c r="AM1013" s="20"/>
      <c r="AN1013" s="20"/>
      <c r="AO1013" s="20"/>
      <c r="AP1013" s="20"/>
      <c r="AQ1013" s="20"/>
      <c r="AR1013" s="23"/>
      <c r="AS1013" s="23"/>
      <c r="AT1013" s="23"/>
      <c r="AU1013" s="23"/>
      <c r="AV1013" s="23"/>
    </row>
    <row r="1014" ht="15.75" customHeight="1">
      <c r="A1014" s="17" t="str">
        <f t="shared" si="1"/>
        <v>Philippines-Asia2010</v>
      </c>
      <c r="B1014" s="17" t="s">
        <v>169</v>
      </c>
      <c r="C1014" s="18" t="s">
        <v>145</v>
      </c>
      <c r="D1014" s="19" t="s">
        <v>89</v>
      </c>
      <c r="E1014" s="17">
        <v>1.23E11</v>
      </c>
      <c r="F1014" s="18">
        <v>0.042</v>
      </c>
      <c r="G1014" s="18">
        <v>90.0</v>
      </c>
      <c r="H1014" s="18">
        <v>0.077</v>
      </c>
      <c r="I1014" s="20">
        <f t="array" ref="I1014:J1014">IFNA(VLOOKUP(A1014,ENERGY!$A$2:$F$2692,{5,6},0),0)</f>
        <v>38756</v>
      </c>
      <c r="J1014" s="20">
        <v>74832.0</v>
      </c>
      <c r="K1014" s="20">
        <f t="array" ref="K1014:S1014">VLOOKUP(A1014,'HUMAN RESOURCES'!$A$2:$M$2692,{2,3,4,5,6,7,8,9,10},0)</f>
        <v>0.025</v>
      </c>
      <c r="L1014" s="20">
        <v>0.025</v>
      </c>
      <c r="M1014" s="20">
        <v>72.0</v>
      </c>
      <c r="N1014" s="20">
        <v>65.0</v>
      </c>
      <c r="O1014" s="20">
        <v>0.353</v>
      </c>
      <c r="P1014" s="20">
        <v>0.61</v>
      </c>
      <c r="Q1014" s="20">
        <v>0.037</v>
      </c>
      <c r="R1014" s="20">
        <v>9.3444322E7</v>
      </c>
      <c r="S1014" s="20">
        <v>0.453</v>
      </c>
      <c r="T1014" s="20">
        <f t="array" ref="T1014:U1014">VLOOKUP(A1014,TOURISM!$A$2:$F$2692,{3,6},0)</f>
        <v>3228000000</v>
      </c>
      <c r="U1014" s="20">
        <v>4.194E9</v>
      </c>
      <c r="V1014" s="20">
        <f t="array" ref="V1014:AA1014">VLOOKUP(A1014,BUSINESS!$A$2:$J$2692,{4,5,6,7,8,9},0)</f>
        <v>0.438</v>
      </c>
      <c r="W1014" s="20">
        <v>37.0</v>
      </c>
      <c r="X1014" s="20"/>
      <c r="Y1014" s="20">
        <v>195.0</v>
      </c>
      <c r="Z1014" s="20">
        <v>0.25</v>
      </c>
      <c r="AA1014" s="20">
        <v>0.89</v>
      </c>
      <c r="AB1014" s="21">
        <f t="shared" si="226"/>
        <v>1316.291856</v>
      </c>
      <c r="AC1014" s="20">
        <f t="shared" ref="AC1014:AC1016" si="346">I1014/R1014</f>
        <v>0.0004147496517</v>
      </c>
      <c r="AD1014" s="20">
        <f t="shared" ref="AD1014:AD1016" si="347">J1014/R1014</f>
        <v>0.0008008191231</v>
      </c>
      <c r="AE1014" s="20">
        <f t="shared" si="335"/>
        <v>44.88234181</v>
      </c>
      <c r="AF1014" s="22" t="b">
        <f t="shared" si="4"/>
        <v>0</v>
      </c>
      <c r="AG1014" s="20" t="b">
        <f t="shared" si="5"/>
        <v>0</v>
      </c>
      <c r="AH1014" s="20" t="b">
        <f t="shared" si="6"/>
        <v>0</v>
      </c>
      <c r="AI1014" s="20" t="b">
        <f t="shared" si="7"/>
        <v>0</v>
      </c>
      <c r="AJ1014" s="20"/>
      <c r="AK1014" s="20"/>
      <c r="AL1014" s="20"/>
      <c r="AM1014" s="20"/>
      <c r="AN1014" s="20"/>
      <c r="AO1014" s="20"/>
      <c r="AP1014" s="20"/>
      <c r="AQ1014" s="20"/>
      <c r="AR1014" s="23"/>
      <c r="AS1014" s="23"/>
      <c r="AT1014" s="23"/>
      <c r="AU1014" s="23"/>
      <c r="AV1014" s="23"/>
    </row>
    <row r="1015" ht="15.75" customHeight="1">
      <c r="A1015" s="17" t="str">
        <f t="shared" si="1"/>
        <v>Philippines-Asia2011</v>
      </c>
      <c r="B1015" s="17" t="s">
        <v>169</v>
      </c>
      <c r="C1015" s="18" t="s">
        <v>145</v>
      </c>
      <c r="D1015" s="19" t="s">
        <v>90</v>
      </c>
      <c r="E1015" s="17">
        <v>1.23E11</v>
      </c>
      <c r="F1015" s="18">
        <v>0.044</v>
      </c>
      <c r="G1015" s="18">
        <v>105.0</v>
      </c>
      <c r="H1015" s="18">
        <v>0.067</v>
      </c>
      <c r="I1015" s="20">
        <f t="array" ref="I1015:J1015">IFNA(VLOOKUP(A1015,ENERGY!$A$2:$F$2692,{5,6},0),0)</f>
        <v>38822</v>
      </c>
      <c r="J1015" s="20">
        <v>71532.0</v>
      </c>
      <c r="K1015" s="20">
        <f t="array" ref="K1015:S1015">VLOOKUP(A1015,'HUMAN RESOURCES'!$A$2:$M$2692,{2,3,4,5,6,7,8,9,10},0)</f>
        <v>0.025</v>
      </c>
      <c r="L1015" s="20">
        <v>0.025</v>
      </c>
      <c r="M1015" s="20">
        <v>72.0</v>
      </c>
      <c r="N1015" s="20">
        <v>65.0</v>
      </c>
      <c r="O1015" s="20">
        <v>0.349</v>
      </c>
      <c r="P1015" s="20">
        <v>0.613</v>
      </c>
      <c r="Q1015" s="20">
        <v>0.038</v>
      </c>
      <c r="R1015" s="20">
        <v>9.5053437E7</v>
      </c>
      <c r="S1015" s="20">
        <v>0.45</v>
      </c>
      <c r="T1015" s="20">
        <f t="array" ref="T1015:U1015">VLOOKUP(A1015,TOURISM!$A$2:$F$2692,{3,6},0)</f>
        <v>4026000000</v>
      </c>
      <c r="U1015" s="20">
        <v>5.807E9</v>
      </c>
      <c r="V1015" s="20">
        <f t="array" ref="V1015:AA1015">VLOOKUP(A1015,BUSINESS!$A$2:$J$2692,{4,5,6,7,8,9},0)</f>
        <v>0.445</v>
      </c>
      <c r="W1015" s="20">
        <v>36.0</v>
      </c>
      <c r="X1015" s="20"/>
      <c r="Y1015" s="20">
        <v>195.0</v>
      </c>
      <c r="Z1015" s="20">
        <v>0.29</v>
      </c>
      <c r="AA1015" s="20">
        <v>0.991</v>
      </c>
      <c r="AB1015" s="21">
        <f t="shared" si="226"/>
        <v>1294.008969</v>
      </c>
      <c r="AC1015" s="20">
        <f t="shared" si="346"/>
        <v>0.0004084228958</v>
      </c>
      <c r="AD1015" s="20">
        <f t="shared" si="347"/>
        <v>0.0007525451184</v>
      </c>
      <c r="AE1015" s="20">
        <f t="shared" si="335"/>
        <v>61.09195189</v>
      </c>
      <c r="AF1015" s="22" t="b">
        <f t="shared" si="4"/>
        <v>0</v>
      </c>
      <c r="AG1015" s="20" t="b">
        <f t="shared" si="5"/>
        <v>0</v>
      </c>
      <c r="AH1015" s="20" t="b">
        <f t="shared" si="6"/>
        <v>0</v>
      </c>
      <c r="AI1015" s="20" t="b">
        <f t="shared" si="7"/>
        <v>0</v>
      </c>
      <c r="AJ1015" s="20"/>
      <c r="AK1015" s="20"/>
      <c r="AL1015" s="20"/>
      <c r="AM1015" s="20"/>
      <c r="AN1015" s="20"/>
      <c r="AO1015" s="20"/>
      <c r="AP1015" s="20"/>
      <c r="AQ1015" s="20"/>
      <c r="AR1015" s="23"/>
      <c r="AS1015" s="23"/>
      <c r="AT1015" s="23"/>
      <c r="AU1015" s="23"/>
      <c r="AV1015" s="23"/>
    </row>
    <row r="1016" ht="15.75" customHeight="1">
      <c r="A1016" s="17" t="str">
        <f t="shared" si="1"/>
        <v>Philippines-Asia2012</v>
      </c>
      <c r="B1016" s="17" t="s">
        <v>169</v>
      </c>
      <c r="C1016" s="18" t="s">
        <v>145</v>
      </c>
      <c r="D1016" s="19" t="s">
        <v>91</v>
      </c>
      <c r="E1016" s="17">
        <v>1.24E11</v>
      </c>
      <c r="F1016" s="18">
        <v>0.046</v>
      </c>
      <c r="G1016" s="18">
        <v>119.0</v>
      </c>
      <c r="H1016" s="18">
        <v>0.057</v>
      </c>
      <c r="I1016" s="20">
        <f t="array" ref="I1016:J1016">IFNA(VLOOKUP(A1016,ENERGY!$A$2:$F$2692,{5,6},0),0)</f>
        <v>38456</v>
      </c>
      <c r="J1016" s="20">
        <v>67693.0</v>
      </c>
      <c r="K1016" s="20">
        <f t="array" ref="K1016:S1016">VLOOKUP(A1016,'HUMAN RESOURCES'!$A$2:$M$2692,{2,3,4,5,6,7,8,9,10},0)</f>
        <v>0.025</v>
      </c>
      <c r="L1016" s="20">
        <v>0.024</v>
      </c>
      <c r="M1016" s="20">
        <v>72.0</v>
      </c>
      <c r="N1016" s="20">
        <v>65.0</v>
      </c>
      <c r="O1016" s="20">
        <v>0.345</v>
      </c>
      <c r="P1016" s="20">
        <v>0.616</v>
      </c>
      <c r="Q1016" s="20">
        <v>0.038</v>
      </c>
      <c r="R1016" s="20">
        <v>9.6706764E7</v>
      </c>
      <c r="S1016" s="20">
        <v>0.448</v>
      </c>
      <c r="T1016" s="20">
        <f t="array" ref="T1016:U1016">VLOOKUP(A1016,TOURISM!$A$2:$F$2692,{3,6},0)</f>
        <v>4900000000</v>
      </c>
      <c r="U1016" s="20">
        <v>6.839E9</v>
      </c>
      <c r="V1016" s="20">
        <f t="array" ref="V1016:AA1016">VLOOKUP(A1016,BUSINESS!$A$2:$J$2692,{4,5,6,7,8,9},0)</f>
        <v>0.445</v>
      </c>
      <c r="W1016" s="20">
        <v>36.0</v>
      </c>
      <c r="X1016" s="20">
        <v>133.0</v>
      </c>
      <c r="Y1016" s="20">
        <v>193.0</v>
      </c>
      <c r="Z1016" s="20">
        <v>0.362</v>
      </c>
      <c r="AA1016" s="20">
        <v>1.055</v>
      </c>
      <c r="AB1016" s="21">
        <f t="shared" si="226"/>
        <v>1282.226753</v>
      </c>
      <c r="AC1016" s="20">
        <f t="shared" si="346"/>
        <v>0.0003976557421</v>
      </c>
      <c r="AD1016" s="20">
        <f t="shared" si="347"/>
        <v>0.0006999820612</v>
      </c>
      <c r="AE1016" s="20">
        <f t="shared" si="335"/>
        <v>70.71894165</v>
      </c>
      <c r="AF1016" s="22" t="b">
        <f t="shared" si="4"/>
        <v>0</v>
      </c>
      <c r="AG1016" s="20" t="b">
        <f t="shared" si="5"/>
        <v>0</v>
      </c>
      <c r="AH1016" s="20" t="b">
        <f t="shared" si="6"/>
        <v>0</v>
      </c>
      <c r="AI1016" s="20" t="b">
        <f t="shared" si="7"/>
        <v>0</v>
      </c>
      <c r="AJ1016" s="20"/>
      <c r="AK1016" s="20"/>
      <c r="AL1016" s="20"/>
      <c r="AM1016" s="20"/>
      <c r="AN1016" s="20"/>
      <c r="AO1016" s="20"/>
      <c r="AP1016" s="20"/>
      <c r="AQ1016" s="20"/>
      <c r="AR1016" s="23"/>
      <c r="AS1016" s="23"/>
      <c r="AT1016" s="23"/>
      <c r="AU1016" s="23"/>
      <c r="AV1016" s="23"/>
    </row>
    <row r="1017" ht="15.75" customHeight="1">
      <c r="A1017" s="17" t="str">
        <f t="shared" si="1"/>
        <v>Singapore-Asia2000</v>
      </c>
      <c r="B1017" s="17" t="s">
        <v>170</v>
      </c>
      <c r="C1017" s="18" t="s">
        <v>145</v>
      </c>
      <c r="D1017" s="19" t="s">
        <v>76</v>
      </c>
      <c r="E1017" s="17">
        <v>2.37E11</v>
      </c>
      <c r="F1017" s="18">
        <v>0.027</v>
      </c>
      <c r="G1017" s="18">
        <v>662.0</v>
      </c>
      <c r="H1017" s="18">
        <v>0.058</v>
      </c>
      <c r="I1017" s="20" t="str">
        <f t="array" ref="I1017:J1017">IFNA(VLOOKUP(A1017,ENERGY!$A$2:$F$2692,{5,6},0),0)</f>
        <v/>
      </c>
      <c r="J1017" s="20"/>
      <c r="K1017" s="20">
        <f t="array" ref="K1017:S1017">VLOOKUP(A1017,'HUMAN RESOURCES'!$A$2:$M$2692,{2,3,4,5,6,7,8,9,10},0)</f>
        <v>0.012</v>
      </c>
      <c r="L1017" s="20">
        <v>0.003</v>
      </c>
      <c r="M1017" s="20">
        <v>80.0</v>
      </c>
      <c r="N1017" s="20">
        <v>76.0</v>
      </c>
      <c r="O1017" s="20">
        <v>0.215</v>
      </c>
      <c r="P1017" s="20">
        <v>0.712</v>
      </c>
      <c r="Q1017" s="20">
        <v>0.073</v>
      </c>
      <c r="R1017" s="20">
        <v>4027900.0</v>
      </c>
      <c r="S1017" s="20">
        <v>1.0</v>
      </c>
      <c r="T1017" s="20">
        <f t="array" ref="T1017:U1017">VLOOKUP(A1017,TOURISM!$A$2:$F$2692,{3,6},0)</f>
        <v>5142000000</v>
      </c>
      <c r="U1017" s="20">
        <v>4.535E9</v>
      </c>
      <c r="V1017" s="20" t="str">
        <f t="array" ref="V1017:AA1017">VLOOKUP(A1017,BUSINESS!$A$2:$J$2692,{4,5,6,7,8,9},0)</f>
        <v/>
      </c>
      <c r="W1017" s="20"/>
      <c r="X1017" s="20"/>
      <c r="Y1017" s="20"/>
      <c r="Z1017" s="20">
        <v>0.36</v>
      </c>
      <c r="AA1017" s="20">
        <v>0.701</v>
      </c>
      <c r="AB1017" s="21">
        <f t="shared" si="226"/>
        <v>58839.59383</v>
      </c>
      <c r="AC1017" s="20"/>
      <c r="AD1017" s="20"/>
      <c r="AE1017" s="20">
        <f t="shared" si="335"/>
        <v>1125.896869</v>
      </c>
      <c r="AF1017" s="22" t="b">
        <f t="shared" si="4"/>
        <v>0</v>
      </c>
      <c r="AG1017" s="20" t="b">
        <f t="shared" si="5"/>
        <v>0</v>
      </c>
      <c r="AH1017" s="20" t="b">
        <f t="shared" si="6"/>
        <v>0</v>
      </c>
      <c r="AI1017" s="20" t="b">
        <f t="shared" si="7"/>
        <v>1</v>
      </c>
      <c r="AJ1017" s="20"/>
      <c r="AK1017" s="20"/>
      <c r="AL1017" s="20"/>
      <c r="AM1017" s="20"/>
      <c r="AN1017" s="20"/>
      <c r="AO1017" s="20"/>
      <c r="AP1017" s="20"/>
      <c r="AQ1017" s="20"/>
      <c r="AR1017" s="23"/>
      <c r="AS1017" s="23"/>
      <c r="AT1017" s="23"/>
      <c r="AU1017" s="23"/>
      <c r="AV1017" s="23"/>
    </row>
    <row r="1018" ht="15.75" customHeight="1">
      <c r="A1018" s="17" t="str">
        <f t="shared" si="1"/>
        <v>Singapore-Asia2001</v>
      </c>
      <c r="B1018" s="17" t="s">
        <v>170</v>
      </c>
      <c r="C1018" s="18" t="s">
        <v>145</v>
      </c>
      <c r="D1018" s="19" t="s">
        <v>77</v>
      </c>
      <c r="E1018" s="17">
        <v>2.38E11</v>
      </c>
      <c r="F1018" s="18">
        <v>0.024</v>
      </c>
      <c r="G1018" s="18">
        <v>526.0</v>
      </c>
      <c r="H1018" s="18">
        <v>0.056</v>
      </c>
      <c r="I1018" s="20">
        <f t="array" ref="I1018:J1018">IFNA(VLOOKUP(A1018,ENERGY!$A$2:$F$2692,{5,6},0),0)</f>
        <v>33447</v>
      </c>
      <c r="J1018" s="20"/>
      <c r="K1018" s="20">
        <f t="array" ref="K1018:S1018">VLOOKUP(A1018,'HUMAN RESOURCES'!$A$2:$M$2692,{2,3,4,5,6,7,8,9,10},0)</f>
        <v>0.012</v>
      </c>
      <c r="L1018" s="20">
        <v>0.003</v>
      </c>
      <c r="M1018" s="20">
        <v>80.0</v>
      </c>
      <c r="N1018" s="20">
        <v>76.0</v>
      </c>
      <c r="O1018" s="20">
        <v>0.211</v>
      </c>
      <c r="P1018" s="20">
        <v>0.714</v>
      </c>
      <c r="Q1018" s="20">
        <v>0.075</v>
      </c>
      <c r="R1018" s="20">
        <v>4138000.0</v>
      </c>
      <c r="S1018" s="20">
        <v>1.0</v>
      </c>
      <c r="T1018" s="20">
        <f t="array" ref="T1018:U1018">VLOOKUP(A1018,TOURISM!$A$2:$F$2692,{3,6},0)</f>
        <v>4641000000</v>
      </c>
      <c r="U1018" s="20">
        <v>6.6E9</v>
      </c>
      <c r="V1018" s="20" t="str">
        <f t="array" ref="V1018:AA1018">VLOOKUP(A1018,BUSINESS!$A$2:$J$2692,{4,5,6,7,8,9},0)</f>
        <v/>
      </c>
      <c r="W1018" s="20"/>
      <c r="X1018" s="20"/>
      <c r="Y1018" s="20"/>
      <c r="Z1018" s="20">
        <v>0.417</v>
      </c>
      <c r="AA1018" s="20">
        <v>0.744</v>
      </c>
      <c r="AB1018" s="21">
        <f t="shared" si="226"/>
        <v>57515.70807</v>
      </c>
      <c r="AC1018" s="20">
        <f t="shared" ref="AC1018:AC1021" si="348">I1018/R1018</f>
        <v>0.008082890285</v>
      </c>
      <c r="AD1018" s="20"/>
      <c r="AE1018" s="20">
        <f t="shared" si="335"/>
        <v>1594.973417</v>
      </c>
      <c r="AF1018" s="22" t="b">
        <f t="shared" si="4"/>
        <v>0</v>
      </c>
      <c r="AG1018" s="20" t="b">
        <f t="shared" si="5"/>
        <v>1</v>
      </c>
      <c r="AH1018" s="20" t="b">
        <f t="shared" si="6"/>
        <v>0</v>
      </c>
      <c r="AI1018" s="20" t="b">
        <f t="shared" si="7"/>
        <v>1</v>
      </c>
      <c r="AJ1018" s="20"/>
      <c r="AK1018" s="20"/>
      <c r="AL1018" s="20"/>
      <c r="AM1018" s="20"/>
      <c r="AN1018" s="20"/>
      <c r="AO1018" s="20"/>
      <c r="AP1018" s="20"/>
      <c r="AQ1018" s="20"/>
      <c r="AR1018" s="23"/>
      <c r="AS1018" s="23"/>
      <c r="AT1018" s="23"/>
      <c r="AU1018" s="23"/>
      <c r="AV1018" s="23"/>
    </row>
    <row r="1019" ht="15.75" customHeight="1">
      <c r="A1019" s="17" t="str">
        <f t="shared" si="1"/>
        <v>Singapore-Asia2002</v>
      </c>
      <c r="B1019" s="17" t="s">
        <v>170</v>
      </c>
      <c r="C1019" s="18" t="s">
        <v>145</v>
      </c>
      <c r="D1019" s="19" t="s">
        <v>79</v>
      </c>
      <c r="E1019" s="17">
        <v>2.39E11</v>
      </c>
      <c r="F1019" s="18">
        <v>0.029</v>
      </c>
      <c r="G1019" s="18">
        <v>632.0</v>
      </c>
      <c r="H1019" s="18">
        <v>0.053</v>
      </c>
      <c r="I1019" s="20">
        <f t="array" ref="I1019:J1019">IFNA(VLOOKUP(A1019,ENERGY!$A$2:$F$2692,{5,6},0),0)</f>
        <v>34280</v>
      </c>
      <c r="J1019" s="20">
        <v>13520.0</v>
      </c>
      <c r="K1019" s="20">
        <f t="array" ref="K1019:S1019">VLOOKUP(A1019,'HUMAN RESOURCES'!$A$2:$M$2692,{2,3,4,5,6,7,8,9,10},0)</f>
        <v>0.011</v>
      </c>
      <c r="L1019" s="20">
        <v>0.003</v>
      </c>
      <c r="M1019" s="20">
        <v>81.0</v>
      </c>
      <c r="N1019" s="20">
        <v>77.0</v>
      </c>
      <c r="O1019" s="20">
        <v>0.206</v>
      </c>
      <c r="P1019" s="20">
        <v>0.717</v>
      </c>
      <c r="Q1019" s="20">
        <v>0.077</v>
      </c>
      <c r="R1019" s="20">
        <v>4176000.0</v>
      </c>
      <c r="S1019" s="20">
        <v>1.0</v>
      </c>
      <c r="T1019" s="20">
        <f t="array" ref="T1019:U1019">VLOOKUP(A1019,TOURISM!$A$2:$F$2692,{3,6},0)</f>
        <v>4458000000</v>
      </c>
      <c r="U1019" s="20">
        <v>8.212E9</v>
      </c>
      <c r="V1019" s="20" t="str">
        <f t="array" ref="V1019:AA1019">VLOOKUP(A1019,BUSINESS!$A$2:$J$2692,{4,5,6,7,8,9},0)</f>
        <v/>
      </c>
      <c r="W1019" s="20"/>
      <c r="X1019" s="20"/>
      <c r="Y1019" s="20"/>
      <c r="Z1019" s="20">
        <v>0.47</v>
      </c>
      <c r="AA1019" s="20">
        <v>0.801</v>
      </c>
      <c r="AB1019" s="21">
        <f t="shared" si="226"/>
        <v>57231.80077</v>
      </c>
      <c r="AC1019" s="20">
        <f t="shared" si="348"/>
        <v>0.008208812261</v>
      </c>
      <c r="AD1019" s="20">
        <f t="shared" ref="AD1019:AD1021" si="349">J1019/R1019</f>
        <v>0.003237547893</v>
      </c>
      <c r="AE1019" s="20">
        <f t="shared" si="335"/>
        <v>1966.475096</v>
      </c>
      <c r="AF1019" s="22" t="b">
        <f t="shared" si="4"/>
        <v>0</v>
      </c>
      <c r="AG1019" s="20" t="b">
        <f t="shared" si="5"/>
        <v>1</v>
      </c>
      <c r="AH1019" s="20" t="b">
        <f t="shared" si="6"/>
        <v>0</v>
      </c>
      <c r="AI1019" s="20" t="b">
        <f t="shared" si="7"/>
        <v>1</v>
      </c>
      <c r="AJ1019" s="20"/>
      <c r="AK1019" s="20"/>
      <c r="AL1019" s="20"/>
      <c r="AM1019" s="20"/>
      <c r="AN1019" s="20"/>
      <c r="AO1019" s="20"/>
      <c r="AP1019" s="20"/>
      <c r="AQ1019" s="20"/>
      <c r="AR1019" s="23"/>
      <c r="AS1019" s="23"/>
      <c r="AT1019" s="23"/>
      <c r="AU1019" s="23"/>
      <c r="AV1019" s="23"/>
    </row>
    <row r="1020" ht="15.75" customHeight="1">
      <c r="A1020" s="17" t="str">
        <f t="shared" si="1"/>
        <v>Singapore-Asia2003</v>
      </c>
      <c r="B1020" s="17" t="s">
        <v>170</v>
      </c>
      <c r="C1020" s="18" t="s">
        <v>145</v>
      </c>
      <c r="D1020" s="19" t="s">
        <v>81</v>
      </c>
      <c r="E1020" s="17">
        <v>2.4E11</v>
      </c>
      <c r="F1020" s="18">
        <v>0.036</v>
      </c>
      <c r="G1020" s="18">
        <v>823.0</v>
      </c>
      <c r="H1020" s="18">
        <v>0.053</v>
      </c>
      <c r="I1020" s="20">
        <f t="array" ref="I1020:J1020">IFNA(VLOOKUP(A1020,ENERGY!$A$2:$F$2692,{5,6},0),0)</f>
        <v>28262</v>
      </c>
      <c r="J1020" s="20">
        <v>24767.0</v>
      </c>
      <c r="K1020" s="20">
        <f t="array" ref="K1020:S1020">VLOOKUP(A1020,'HUMAN RESOURCES'!$A$2:$M$2692,{2,3,4,5,6,7,8,9,10},0)</f>
        <v>0.011</v>
      </c>
      <c r="L1020" s="20">
        <v>0.003</v>
      </c>
      <c r="M1020" s="20">
        <v>82.0</v>
      </c>
      <c r="N1020" s="20">
        <v>77.0</v>
      </c>
      <c r="O1020" s="20">
        <v>0.201</v>
      </c>
      <c r="P1020" s="20">
        <v>0.72</v>
      </c>
      <c r="Q1020" s="20">
        <v>0.079</v>
      </c>
      <c r="R1020" s="20">
        <v>4114800.0</v>
      </c>
      <c r="S1020" s="20">
        <v>1.0</v>
      </c>
      <c r="T1020" s="20">
        <f t="array" ref="T1020:U1020">VLOOKUP(A1020,TOURISM!$A$2:$F$2692,{3,6},0)</f>
        <v>3842000000</v>
      </c>
      <c r="U1020" s="20">
        <v>8.382E9</v>
      </c>
      <c r="V1020" s="20" t="str">
        <f t="array" ref="V1020:AA1020">VLOOKUP(A1020,BUSINESS!$A$2:$J$2692,{4,5,6,7,8,9},0)</f>
        <v/>
      </c>
      <c r="W1020" s="20">
        <v>8.0</v>
      </c>
      <c r="X1020" s="20"/>
      <c r="Y1020" s="20"/>
      <c r="Z1020" s="20">
        <v>0.538</v>
      </c>
      <c r="AA1020" s="20">
        <v>0.841</v>
      </c>
      <c r="AB1020" s="21">
        <f t="shared" si="226"/>
        <v>58326.04258</v>
      </c>
      <c r="AC1020" s="20">
        <f t="shared" si="348"/>
        <v>0.006868377564</v>
      </c>
      <c r="AD1020" s="20">
        <f t="shared" si="349"/>
        <v>0.006019004569</v>
      </c>
      <c r="AE1020" s="20">
        <f t="shared" si="335"/>
        <v>2037.037037</v>
      </c>
      <c r="AF1020" s="22" t="b">
        <f t="shared" si="4"/>
        <v>0</v>
      </c>
      <c r="AG1020" s="20" t="b">
        <f t="shared" si="5"/>
        <v>0</v>
      </c>
      <c r="AH1020" s="20" t="b">
        <f t="shared" si="6"/>
        <v>0</v>
      </c>
      <c r="AI1020" s="20" t="b">
        <f t="shared" si="7"/>
        <v>1</v>
      </c>
      <c r="AJ1020" s="20"/>
      <c r="AK1020" s="20"/>
      <c r="AL1020" s="20"/>
      <c r="AM1020" s="20"/>
      <c r="AN1020" s="20"/>
      <c r="AO1020" s="20"/>
      <c r="AP1020" s="20"/>
      <c r="AQ1020" s="20"/>
      <c r="AR1020" s="23"/>
      <c r="AS1020" s="23"/>
      <c r="AT1020" s="23"/>
      <c r="AU1020" s="23"/>
      <c r="AV1020" s="23"/>
    </row>
    <row r="1021" ht="15.75" customHeight="1">
      <c r="A1021" s="17" t="str">
        <f t="shared" si="1"/>
        <v>Singapore-Asia2004</v>
      </c>
      <c r="B1021" s="17" t="s">
        <v>170</v>
      </c>
      <c r="C1021" s="18" t="s">
        <v>145</v>
      </c>
      <c r="D1021" s="19" t="s">
        <v>83</v>
      </c>
      <c r="E1021" s="17">
        <v>2.44E11</v>
      </c>
      <c r="F1021" s="18">
        <v>0.032</v>
      </c>
      <c r="G1021" s="18">
        <v>826.0</v>
      </c>
      <c r="H1021" s="18">
        <v>0.053</v>
      </c>
      <c r="I1021" s="20">
        <f t="array" ref="I1021:J1021">IFNA(VLOOKUP(A1021,ENERGY!$A$2:$F$2692,{5,6},0),0)</f>
        <v>25162</v>
      </c>
      <c r="J1021" s="20">
        <v>19637.0</v>
      </c>
      <c r="K1021" s="20">
        <f t="array" ref="K1021:S1021">VLOOKUP(A1021,'HUMAN RESOURCES'!$A$2:$M$2692,{2,3,4,5,6,7,8,9,10},0)</f>
        <v>0.01</v>
      </c>
      <c r="L1021" s="20">
        <v>0.002</v>
      </c>
      <c r="M1021" s="20">
        <v>82.0</v>
      </c>
      <c r="N1021" s="20">
        <v>77.0</v>
      </c>
      <c r="O1021" s="20">
        <v>0.196</v>
      </c>
      <c r="P1021" s="20">
        <v>0.723</v>
      </c>
      <c r="Q1021" s="20">
        <v>0.081</v>
      </c>
      <c r="R1021" s="20">
        <v>4166700.0</v>
      </c>
      <c r="S1021" s="20">
        <v>1.0</v>
      </c>
      <c r="T1021" s="20">
        <f t="array" ref="T1021:U1021">VLOOKUP(A1021,TOURISM!$A$2:$F$2692,{3,6},0)</f>
        <v>5327000000</v>
      </c>
      <c r="U1021" s="20">
        <v>9.291E9</v>
      </c>
      <c r="V1021" s="20" t="str">
        <f t="array" ref="V1021:AA1021">VLOOKUP(A1021,BUSINESS!$A$2:$J$2692,{4,5,6,7,8,9},0)</f>
        <v/>
      </c>
      <c r="W1021" s="20">
        <v>8.0</v>
      </c>
      <c r="X1021" s="20"/>
      <c r="Y1021" s="20"/>
      <c r="Z1021" s="20">
        <v>0.62</v>
      </c>
      <c r="AA1021" s="20">
        <v>0.912</v>
      </c>
      <c r="AB1021" s="21">
        <f t="shared" si="226"/>
        <v>58559.53152</v>
      </c>
      <c r="AC1021" s="20">
        <f t="shared" si="348"/>
        <v>0.006038831689</v>
      </c>
      <c r="AD1021" s="20">
        <f t="shared" si="349"/>
        <v>0.004712842297</v>
      </c>
      <c r="AE1021" s="20">
        <f t="shared" si="335"/>
        <v>2229.822161</v>
      </c>
      <c r="AF1021" s="22" t="b">
        <f t="shared" si="4"/>
        <v>0</v>
      </c>
      <c r="AG1021" s="20" t="b">
        <f t="shared" si="5"/>
        <v>0</v>
      </c>
      <c r="AH1021" s="20" t="b">
        <f t="shared" si="6"/>
        <v>0</v>
      </c>
      <c r="AI1021" s="20" t="b">
        <f t="shared" si="7"/>
        <v>1</v>
      </c>
      <c r="AJ1021" s="20"/>
      <c r="AK1021" s="20"/>
      <c r="AL1021" s="20"/>
      <c r="AM1021" s="20"/>
      <c r="AN1021" s="20"/>
      <c r="AO1021" s="20"/>
      <c r="AP1021" s="20"/>
      <c r="AQ1021" s="20"/>
      <c r="AR1021" s="23"/>
      <c r="AS1021" s="23"/>
      <c r="AT1021" s="23"/>
      <c r="AU1021" s="23"/>
      <c r="AV1021" s="23"/>
    </row>
    <row r="1022" ht="15.75" customHeight="1">
      <c r="A1022" s="17" t="str">
        <f t="shared" si="1"/>
        <v>Singapore-Asia2005</v>
      </c>
      <c r="B1022" s="17" t="s">
        <v>170</v>
      </c>
      <c r="C1022" s="18" t="s">
        <v>145</v>
      </c>
      <c r="D1022" s="19" t="s">
        <v>84</v>
      </c>
      <c r="E1022" s="17">
        <v>2.45E11</v>
      </c>
      <c r="F1022" s="18">
        <v>0.038</v>
      </c>
      <c r="G1022" s="18">
        <v>1058.0</v>
      </c>
      <c r="H1022" s="18">
        <v>0.053</v>
      </c>
      <c r="I1022" s="20">
        <f t="array" ref="I1022:J1022">IFNA(VLOOKUP(A1022,ENERGY!$A$2:$F$2692,{5,6},0),0)</f>
        <v>0</v>
      </c>
      <c r="J1022" s="20">
        <v>0.0</v>
      </c>
      <c r="K1022" s="20">
        <f t="array" ref="K1022:S1022">VLOOKUP(A1022,'HUMAN RESOURCES'!$A$2:$M$2692,{2,3,4,5,6,7,8,9,10},0)</f>
        <v>0.01</v>
      </c>
      <c r="L1022" s="20">
        <v>0.002</v>
      </c>
      <c r="M1022" s="20">
        <v>83.0</v>
      </c>
      <c r="N1022" s="20">
        <v>78.0</v>
      </c>
      <c r="O1022" s="20">
        <v>0.191</v>
      </c>
      <c r="P1022" s="20">
        <v>0.726</v>
      </c>
      <c r="Q1022" s="20">
        <v>0.082</v>
      </c>
      <c r="R1022" s="20">
        <v>4265800.0</v>
      </c>
      <c r="S1022" s="20">
        <v>1.0</v>
      </c>
      <c r="T1022" s="20">
        <f t="array" ref="T1022:U1022">VLOOKUP(A1022,TOURISM!$A$2:$F$2692,{3,6},0)</f>
        <v>6209000000</v>
      </c>
      <c r="U1022" s="20">
        <v>1.0071E10</v>
      </c>
      <c r="V1022" s="20">
        <f t="array" ref="V1022:AA1022">VLOOKUP(A1022,BUSINESS!$A$2:$J$2692,{4,5,6,7,8,9},0)</f>
        <v>0.277</v>
      </c>
      <c r="W1022" s="20">
        <v>6.0</v>
      </c>
      <c r="X1022" s="20"/>
      <c r="Y1022" s="20">
        <v>80.0</v>
      </c>
      <c r="Z1022" s="20">
        <v>0.61</v>
      </c>
      <c r="AA1022" s="20">
        <v>0.975</v>
      </c>
      <c r="AB1022" s="21">
        <f t="shared" si="226"/>
        <v>57433.54119</v>
      </c>
      <c r="AC1022" s="20"/>
      <c r="AD1022" s="20"/>
      <c r="AE1022" s="20">
        <f t="shared" si="335"/>
        <v>2360.870177</v>
      </c>
      <c r="AF1022" s="22" t="b">
        <f t="shared" si="4"/>
        <v>0</v>
      </c>
      <c r="AG1022" s="20" t="b">
        <f t="shared" si="5"/>
        <v>0</v>
      </c>
      <c r="AH1022" s="20" t="b">
        <f t="shared" si="6"/>
        <v>0</v>
      </c>
      <c r="AI1022" s="20" t="b">
        <f t="shared" si="7"/>
        <v>1</v>
      </c>
      <c r="AJ1022" s="20"/>
      <c r="AK1022" s="20"/>
      <c r="AL1022" s="20"/>
      <c r="AM1022" s="20"/>
      <c r="AN1022" s="20"/>
      <c r="AO1022" s="20"/>
      <c r="AP1022" s="20"/>
      <c r="AQ1022" s="20"/>
      <c r="AR1022" s="23"/>
      <c r="AS1022" s="23"/>
      <c r="AT1022" s="23"/>
      <c r="AU1022" s="23"/>
      <c r="AV1022" s="23"/>
    </row>
    <row r="1023" ht="15.75" customHeight="1">
      <c r="A1023" s="17" t="str">
        <f t="shared" si="1"/>
        <v>Singapore-Asia2006</v>
      </c>
      <c r="B1023" s="17" t="s">
        <v>170</v>
      </c>
      <c r="C1023" s="18" t="s">
        <v>145</v>
      </c>
      <c r="D1023" s="19" t="s">
        <v>85</v>
      </c>
      <c r="E1023" s="17">
        <v>2.46E11</v>
      </c>
      <c r="F1023" s="18">
        <v>0.037</v>
      </c>
      <c r="G1023" s="18">
        <v>1167.0</v>
      </c>
      <c r="H1023" s="18">
        <v>0.053</v>
      </c>
      <c r="I1023" s="20">
        <f t="array" ref="I1023:J1023">IFNA(VLOOKUP(A1023,ENERGY!$A$2:$F$2692,{5,6},0),0)</f>
        <v>0</v>
      </c>
      <c r="J1023" s="20">
        <v>0.0</v>
      </c>
      <c r="K1023" s="20">
        <f t="array" ref="K1023:S1023">VLOOKUP(A1023,'HUMAN RESOURCES'!$A$2:$M$2692,{2,3,4,5,6,7,8,9,10},0)</f>
        <v>0.01</v>
      </c>
      <c r="L1023" s="20">
        <v>0.002</v>
      </c>
      <c r="M1023" s="20">
        <v>83.0</v>
      </c>
      <c r="N1023" s="20">
        <v>78.0</v>
      </c>
      <c r="O1023" s="20">
        <v>0.188</v>
      </c>
      <c r="P1023" s="20">
        <v>0.729</v>
      </c>
      <c r="Q1023" s="20">
        <v>0.083</v>
      </c>
      <c r="R1023" s="20">
        <v>4401400.0</v>
      </c>
      <c r="S1023" s="20">
        <v>1.0</v>
      </c>
      <c r="T1023" s="20">
        <f t="array" ref="T1023:U1023">VLOOKUP(A1023,TOURISM!$A$2:$F$2692,{3,6},0)</f>
        <v>7536000000</v>
      </c>
      <c r="U1023" s="20">
        <v>1.1268E10</v>
      </c>
      <c r="V1023" s="20">
        <f t="array" ref="V1023:AA1023">VLOOKUP(A1023,BUSINESS!$A$2:$J$2692,{4,5,6,7,8,9},0)</f>
        <v>0.238</v>
      </c>
      <c r="W1023" s="20">
        <v>6.0</v>
      </c>
      <c r="X1023" s="20"/>
      <c r="Y1023" s="20">
        <v>80.0</v>
      </c>
      <c r="Z1023" s="20">
        <v>0.59</v>
      </c>
      <c r="AA1023" s="20">
        <v>1.038</v>
      </c>
      <c r="AB1023" s="21">
        <f t="shared" si="226"/>
        <v>55891.30731</v>
      </c>
      <c r="AC1023" s="20"/>
      <c r="AD1023" s="20"/>
      <c r="AE1023" s="20">
        <f t="shared" si="335"/>
        <v>2560.094515</v>
      </c>
      <c r="AF1023" s="22" t="b">
        <f t="shared" si="4"/>
        <v>0</v>
      </c>
      <c r="AG1023" s="20" t="b">
        <f t="shared" si="5"/>
        <v>0</v>
      </c>
      <c r="AH1023" s="20" t="b">
        <f t="shared" si="6"/>
        <v>0</v>
      </c>
      <c r="AI1023" s="20" t="b">
        <f t="shared" si="7"/>
        <v>1</v>
      </c>
      <c r="AJ1023" s="20"/>
      <c r="AK1023" s="20"/>
      <c r="AL1023" s="20"/>
      <c r="AM1023" s="20"/>
      <c r="AN1023" s="20"/>
      <c r="AO1023" s="20"/>
      <c r="AP1023" s="20"/>
      <c r="AQ1023" s="20"/>
      <c r="AR1023" s="23"/>
      <c r="AS1023" s="23"/>
      <c r="AT1023" s="23"/>
      <c r="AU1023" s="23"/>
      <c r="AV1023" s="23"/>
    </row>
    <row r="1024" ht="15.75" customHeight="1">
      <c r="A1024" s="17" t="str">
        <f t="shared" si="1"/>
        <v>Singapore-Asia2007</v>
      </c>
      <c r="B1024" s="17" t="s">
        <v>170</v>
      </c>
      <c r="C1024" s="18" t="s">
        <v>145</v>
      </c>
      <c r="D1024" s="19" t="s">
        <v>86</v>
      </c>
      <c r="E1024" s="17">
        <v>2.47E11</v>
      </c>
      <c r="F1024" s="18">
        <v>0.035</v>
      </c>
      <c r="G1024" s="18">
        <v>1333.0</v>
      </c>
      <c r="H1024" s="18">
        <v>0.053</v>
      </c>
      <c r="I1024" s="20">
        <f t="array" ref="I1024:J1024">IFNA(VLOOKUP(A1024,ENERGY!$A$2:$F$2692,{5,6},0),0)</f>
        <v>30845</v>
      </c>
      <c r="J1024" s="20">
        <v>28474.0</v>
      </c>
      <c r="K1024" s="20">
        <f t="array" ref="K1024:S1024">VLOOKUP(A1024,'HUMAN RESOURCES'!$A$2:$M$2692,{2,3,4,5,6,7,8,9,10},0)</f>
        <v>0.01</v>
      </c>
      <c r="L1024" s="20">
        <v>0.002</v>
      </c>
      <c r="M1024" s="20">
        <v>83.0</v>
      </c>
      <c r="N1024" s="20">
        <v>78.0</v>
      </c>
      <c r="O1024" s="20">
        <v>0.184</v>
      </c>
      <c r="P1024" s="20">
        <v>0.731</v>
      </c>
      <c r="Q1024" s="20">
        <v>0.085</v>
      </c>
      <c r="R1024" s="20">
        <v>4588600.0</v>
      </c>
      <c r="S1024" s="20">
        <v>1.0</v>
      </c>
      <c r="T1024" s="20">
        <f t="array" ref="T1024:U1024">VLOOKUP(A1024,TOURISM!$A$2:$F$2692,{3,6},0)</f>
        <v>9066000000</v>
      </c>
      <c r="U1024" s="20">
        <v>1.3409E10</v>
      </c>
      <c r="V1024" s="20">
        <f t="array" ref="V1024:AA1024">VLOOKUP(A1024,BUSINESS!$A$2:$J$2692,{4,5,6,7,8,9},0)</f>
        <v>0.232</v>
      </c>
      <c r="W1024" s="20">
        <v>5.0</v>
      </c>
      <c r="X1024" s="20"/>
      <c r="Y1024" s="20">
        <v>80.0</v>
      </c>
      <c r="Z1024" s="20">
        <v>0.699</v>
      </c>
      <c r="AA1024" s="20">
        <v>1.252</v>
      </c>
      <c r="AB1024" s="21">
        <f t="shared" si="226"/>
        <v>53829.05461</v>
      </c>
      <c r="AC1024" s="20">
        <f t="shared" ref="AC1024:AC1025" si="350">I1024/R1024</f>
        <v>0.006722093885</v>
      </c>
      <c r="AD1024" s="20">
        <f t="shared" ref="AD1024:AD1025" si="351">J1024/R1024</f>
        <v>0.006205378547</v>
      </c>
      <c r="AE1024" s="20">
        <f t="shared" si="335"/>
        <v>2922.242078</v>
      </c>
      <c r="AF1024" s="22" t="b">
        <f t="shared" si="4"/>
        <v>0</v>
      </c>
      <c r="AG1024" s="20" t="b">
        <f t="shared" si="5"/>
        <v>0</v>
      </c>
      <c r="AH1024" s="20" t="b">
        <f t="shared" si="6"/>
        <v>0</v>
      </c>
      <c r="AI1024" s="20" t="b">
        <f t="shared" si="7"/>
        <v>1</v>
      </c>
      <c r="AJ1024" s="20"/>
      <c r="AK1024" s="20"/>
      <c r="AL1024" s="20"/>
      <c r="AM1024" s="20"/>
      <c r="AN1024" s="20"/>
      <c r="AO1024" s="20"/>
      <c r="AP1024" s="20"/>
      <c r="AQ1024" s="20"/>
      <c r="AR1024" s="23"/>
      <c r="AS1024" s="23"/>
      <c r="AT1024" s="23"/>
      <c r="AU1024" s="23"/>
      <c r="AV1024" s="23"/>
    </row>
    <row r="1025" ht="15.75" customHeight="1">
      <c r="A1025" s="17" t="str">
        <f t="shared" si="1"/>
        <v>Singapore-Asia2008</v>
      </c>
      <c r="B1025" s="17" t="s">
        <v>170</v>
      </c>
      <c r="C1025" s="18" t="s">
        <v>145</v>
      </c>
      <c r="D1025" s="19" t="s">
        <v>87</v>
      </c>
      <c r="E1025" s="17">
        <v>2.47E11</v>
      </c>
      <c r="F1025" s="18">
        <v>0.04</v>
      </c>
      <c r="G1025" s="18">
        <v>1577.0</v>
      </c>
      <c r="H1025" s="18">
        <v>0.054</v>
      </c>
      <c r="I1025" s="20">
        <f t="array" ref="I1025:J1025">IFNA(VLOOKUP(A1025,ENERGY!$A$2:$F$2692,{5,6},0),0)</f>
        <v>21819</v>
      </c>
      <c r="J1025" s="20">
        <v>17866.0</v>
      </c>
      <c r="K1025" s="20">
        <f t="array" ref="K1025:S1025">VLOOKUP(A1025,'HUMAN RESOURCES'!$A$2:$M$2692,{2,3,4,5,6,7,8,9,10},0)</f>
        <v>0.01</v>
      </c>
      <c r="L1025" s="20">
        <v>0.002</v>
      </c>
      <c r="M1025" s="20">
        <v>83.0</v>
      </c>
      <c r="N1025" s="20">
        <v>78.0</v>
      </c>
      <c r="O1025" s="20">
        <v>0.181</v>
      </c>
      <c r="P1025" s="20">
        <v>0.733</v>
      </c>
      <c r="Q1025" s="20">
        <v>0.086</v>
      </c>
      <c r="R1025" s="20">
        <v>4839400.0</v>
      </c>
      <c r="S1025" s="20">
        <v>1.0</v>
      </c>
      <c r="T1025" s="20">
        <f t="array" ref="T1025:U1025">VLOOKUP(A1025,TOURISM!$A$2:$F$2692,{3,6},0)</f>
        <v>10714000000</v>
      </c>
      <c r="U1025" s="20">
        <v>1.634E10</v>
      </c>
      <c r="V1025" s="20">
        <f t="array" ref="V1025:AA1025">VLOOKUP(A1025,BUSINESS!$A$2:$J$2692,{4,5,6,7,8,9},0)</f>
        <v>0.279</v>
      </c>
      <c r="W1025" s="20">
        <v>4.0</v>
      </c>
      <c r="X1025" s="20"/>
      <c r="Y1025" s="20">
        <v>84.0</v>
      </c>
      <c r="Z1025" s="20">
        <v>0.69</v>
      </c>
      <c r="AA1025" s="20">
        <v>1.323</v>
      </c>
      <c r="AB1025" s="21">
        <f t="shared" si="226"/>
        <v>51039.38505</v>
      </c>
      <c r="AC1025" s="20">
        <f t="shared" si="350"/>
        <v>0.004508616771</v>
      </c>
      <c r="AD1025" s="20">
        <f t="shared" si="351"/>
        <v>0.003691779973</v>
      </c>
      <c r="AE1025" s="20">
        <f t="shared" si="335"/>
        <v>3376.451626</v>
      </c>
      <c r="AF1025" s="22" t="b">
        <f t="shared" si="4"/>
        <v>0</v>
      </c>
      <c r="AG1025" s="20" t="b">
        <f t="shared" si="5"/>
        <v>0</v>
      </c>
      <c r="AH1025" s="20" t="b">
        <f t="shared" si="6"/>
        <v>0</v>
      </c>
      <c r="AI1025" s="20" t="b">
        <f t="shared" si="7"/>
        <v>1</v>
      </c>
      <c r="AJ1025" s="20"/>
      <c r="AK1025" s="20"/>
      <c r="AL1025" s="20"/>
      <c r="AM1025" s="20"/>
      <c r="AN1025" s="20"/>
      <c r="AO1025" s="20"/>
      <c r="AP1025" s="20"/>
      <c r="AQ1025" s="20"/>
      <c r="AR1025" s="23"/>
      <c r="AS1025" s="23"/>
      <c r="AT1025" s="23"/>
      <c r="AU1025" s="23"/>
      <c r="AV1025" s="23"/>
    </row>
    <row r="1026" ht="15.75" customHeight="1">
      <c r="A1026" s="17" t="str">
        <f t="shared" si="1"/>
        <v>Singapore-Asia2009</v>
      </c>
      <c r="B1026" s="17" t="s">
        <v>170</v>
      </c>
      <c r="C1026" s="18" t="s">
        <v>145</v>
      </c>
      <c r="D1026" s="19" t="s">
        <v>88</v>
      </c>
      <c r="E1026" s="17">
        <v>2.47E11</v>
      </c>
      <c r="F1026" s="18">
        <v>0.045</v>
      </c>
      <c r="G1026" s="18">
        <v>1704.0</v>
      </c>
      <c r="H1026" s="18">
        <v>0.054</v>
      </c>
      <c r="I1026" s="20">
        <f t="array" ref="I1026:J1026">IFNA(VLOOKUP(A1026,ENERGY!$A$2:$F$2692,{5,6},0),0)</f>
        <v>0</v>
      </c>
      <c r="J1026" s="20">
        <v>0.0</v>
      </c>
      <c r="K1026" s="20">
        <f t="array" ref="K1026:S1026">VLOOKUP(A1026,'HUMAN RESOURCES'!$A$2:$M$2692,{2,3,4,5,6,7,8,9,10},0)</f>
        <v>0.01</v>
      </c>
      <c r="L1026" s="20">
        <v>0.002</v>
      </c>
      <c r="M1026" s="20">
        <v>84.0</v>
      </c>
      <c r="N1026" s="20">
        <v>79.0</v>
      </c>
      <c r="O1026" s="20">
        <v>0.177</v>
      </c>
      <c r="P1026" s="20">
        <v>0.735</v>
      </c>
      <c r="Q1026" s="20">
        <v>0.088</v>
      </c>
      <c r="R1026" s="20">
        <v>4987600.0</v>
      </c>
      <c r="S1026" s="20">
        <v>1.0</v>
      </c>
      <c r="T1026" s="20">
        <f t="array" ref="T1026:U1026">VLOOKUP(A1026,TOURISM!$A$2:$F$2692,{3,6},0)</f>
        <v>9403000000</v>
      </c>
      <c r="U1026" s="20">
        <v>1.5685E10</v>
      </c>
      <c r="V1026" s="20">
        <f t="array" ref="V1026:AA1026">VLOOKUP(A1026,BUSINESS!$A$2:$J$2692,{4,5,6,7,8,9},0)</f>
        <v>0.278</v>
      </c>
      <c r="W1026" s="20">
        <v>3.0</v>
      </c>
      <c r="X1026" s="20"/>
      <c r="Y1026" s="20">
        <v>84.0</v>
      </c>
      <c r="Z1026" s="20">
        <v>0.69</v>
      </c>
      <c r="AA1026" s="20">
        <v>1.387</v>
      </c>
      <c r="AB1026" s="21">
        <f t="shared" si="226"/>
        <v>49522.81659</v>
      </c>
      <c r="AC1026" s="20"/>
      <c r="AD1026" s="20"/>
      <c r="AE1026" s="20">
        <f t="shared" si="335"/>
        <v>3144.799102</v>
      </c>
      <c r="AF1026" s="22" t="b">
        <f t="shared" si="4"/>
        <v>0</v>
      </c>
      <c r="AG1026" s="20" t="b">
        <f t="shared" si="5"/>
        <v>0</v>
      </c>
      <c r="AH1026" s="20" t="b">
        <f t="shared" si="6"/>
        <v>0</v>
      </c>
      <c r="AI1026" s="20" t="b">
        <f t="shared" si="7"/>
        <v>1</v>
      </c>
      <c r="AJ1026" s="20"/>
      <c r="AK1026" s="20"/>
      <c r="AL1026" s="20"/>
      <c r="AM1026" s="20"/>
      <c r="AN1026" s="20"/>
      <c r="AO1026" s="20"/>
      <c r="AP1026" s="20"/>
      <c r="AQ1026" s="20"/>
      <c r="AR1026" s="23"/>
      <c r="AS1026" s="23"/>
      <c r="AT1026" s="23"/>
      <c r="AU1026" s="23"/>
      <c r="AV1026" s="23"/>
    </row>
    <row r="1027" ht="15.75" customHeight="1">
      <c r="A1027" s="17" t="str">
        <f t="shared" si="1"/>
        <v>Singapore-Asia2010</v>
      </c>
      <c r="B1027" s="17" t="s">
        <v>170</v>
      </c>
      <c r="C1027" s="18" t="s">
        <v>145</v>
      </c>
      <c r="D1027" s="19" t="s">
        <v>89</v>
      </c>
      <c r="E1027" s="17">
        <v>2.47E11</v>
      </c>
      <c r="F1027" s="18">
        <v>0.041</v>
      </c>
      <c r="G1027" s="18">
        <v>1893.0</v>
      </c>
      <c r="H1027" s="18">
        <v>0.054</v>
      </c>
      <c r="I1027" s="20">
        <f t="array" ref="I1027:J1027">IFNA(VLOOKUP(A1027,ENERGY!$A$2:$F$2692,{5,6},0),0)</f>
        <v>21947</v>
      </c>
      <c r="J1027" s="20">
        <v>30359.0</v>
      </c>
      <c r="K1027" s="20">
        <f t="array" ref="K1027:S1027">VLOOKUP(A1027,'HUMAN RESOURCES'!$A$2:$M$2692,{2,3,4,5,6,7,8,9,10},0)</f>
        <v>0.009</v>
      </c>
      <c r="L1027" s="20">
        <v>0.002</v>
      </c>
      <c r="M1027" s="20">
        <v>84.0</v>
      </c>
      <c r="N1027" s="20">
        <v>79.0</v>
      </c>
      <c r="O1027" s="20">
        <v>0.173</v>
      </c>
      <c r="P1027" s="20">
        <v>0.736</v>
      </c>
      <c r="Q1027" s="20">
        <v>0.09</v>
      </c>
      <c r="R1027" s="20">
        <v>5076700.0</v>
      </c>
      <c r="S1027" s="20">
        <v>1.0</v>
      </c>
      <c r="T1027" s="20">
        <f t="array" ref="T1027:U1027">VLOOKUP(A1027,TOURISM!$A$2:$F$2692,{3,6},0)</f>
        <v>14178000000</v>
      </c>
      <c r="U1027" s="20">
        <v>1.87E10</v>
      </c>
      <c r="V1027" s="20">
        <f t="array" ref="V1027:AA1027">VLOOKUP(A1027,BUSINESS!$A$2:$J$2692,{4,5,6,7,8,9},0)</f>
        <v>0.254</v>
      </c>
      <c r="W1027" s="20">
        <v>3.0</v>
      </c>
      <c r="X1027" s="20"/>
      <c r="Y1027" s="20">
        <v>84.0</v>
      </c>
      <c r="Z1027" s="20">
        <v>0.71</v>
      </c>
      <c r="AA1027" s="20">
        <v>1.454</v>
      </c>
      <c r="AB1027" s="21">
        <f t="shared" si="226"/>
        <v>48653.65296</v>
      </c>
      <c r="AC1027" s="20">
        <f t="shared" ref="AC1027:AC1034" si="352">I1027/R1027</f>
        <v>0.004323083893</v>
      </c>
      <c r="AD1027" s="20">
        <f t="shared" ref="AD1027:AD1029" si="353">J1027/R1027</f>
        <v>0.005980065791</v>
      </c>
      <c r="AE1027" s="20">
        <f t="shared" si="335"/>
        <v>3683.495184</v>
      </c>
      <c r="AF1027" s="22" t="b">
        <f t="shared" si="4"/>
        <v>0</v>
      </c>
      <c r="AG1027" s="20" t="b">
        <f t="shared" si="5"/>
        <v>0</v>
      </c>
      <c r="AH1027" s="20" t="b">
        <f t="shared" si="6"/>
        <v>0</v>
      </c>
      <c r="AI1027" s="20" t="b">
        <f t="shared" si="7"/>
        <v>1</v>
      </c>
      <c r="AJ1027" s="20"/>
      <c r="AK1027" s="20"/>
      <c r="AL1027" s="20"/>
      <c r="AM1027" s="20"/>
      <c r="AN1027" s="20"/>
      <c r="AO1027" s="20"/>
      <c r="AP1027" s="20"/>
      <c r="AQ1027" s="20"/>
      <c r="AR1027" s="23"/>
      <c r="AS1027" s="23"/>
      <c r="AT1027" s="23"/>
      <c r="AU1027" s="23"/>
      <c r="AV1027" s="23"/>
    </row>
    <row r="1028" ht="15.75" customHeight="1">
      <c r="A1028" s="17" t="str">
        <f t="shared" si="1"/>
        <v>Singapore-Asia2011</v>
      </c>
      <c r="B1028" s="17" t="s">
        <v>170</v>
      </c>
      <c r="C1028" s="18" t="s">
        <v>145</v>
      </c>
      <c r="D1028" s="19" t="s">
        <v>90</v>
      </c>
      <c r="E1028" s="17">
        <v>2.48E11</v>
      </c>
      <c r="F1028" s="18">
        <v>0.042</v>
      </c>
      <c r="G1028" s="18">
        <v>2144.0</v>
      </c>
      <c r="H1028" s="18">
        <v>0.054</v>
      </c>
      <c r="I1028" s="20">
        <f t="array" ref="I1028:J1028">IFNA(VLOOKUP(A1028,ENERGY!$A$2:$F$2692,{5,6},0),0)</f>
        <v>25634</v>
      </c>
      <c r="J1028" s="20">
        <v>31133.0</v>
      </c>
      <c r="K1028" s="20">
        <f t="array" ref="K1028:S1028">VLOOKUP(A1028,'HUMAN RESOURCES'!$A$2:$M$2692,{2,3,4,5,6,7,8,9,10},0)</f>
        <v>0.01</v>
      </c>
      <c r="L1028" s="20">
        <v>0.002</v>
      </c>
      <c r="M1028" s="20">
        <v>84.0</v>
      </c>
      <c r="N1028" s="20">
        <v>80.0</v>
      </c>
      <c r="O1028" s="20">
        <v>0.169</v>
      </c>
      <c r="P1028" s="20">
        <v>0.737</v>
      </c>
      <c r="Q1028" s="20">
        <v>0.093</v>
      </c>
      <c r="R1028" s="20">
        <v>5183700.0</v>
      </c>
      <c r="S1028" s="20">
        <v>1.0</v>
      </c>
      <c r="T1028" s="20">
        <f t="array" ref="T1028:U1028">VLOOKUP(A1028,TOURISM!$A$2:$F$2692,{3,6},0)</f>
        <v>18082000000</v>
      </c>
      <c r="U1028" s="20">
        <v>2.1437E10</v>
      </c>
      <c r="V1028" s="20">
        <f t="array" ref="V1028:AA1028">VLOOKUP(A1028,BUSINESS!$A$2:$J$2692,{4,5,6,7,8,9},0)</f>
        <v>0.271</v>
      </c>
      <c r="W1028" s="20">
        <v>3.0</v>
      </c>
      <c r="X1028" s="20"/>
      <c r="Y1028" s="20">
        <v>84.0</v>
      </c>
      <c r="Z1028" s="20">
        <v>0.71</v>
      </c>
      <c r="AA1028" s="20">
        <v>1.501</v>
      </c>
      <c r="AB1028" s="21">
        <f t="shared" si="226"/>
        <v>47842.27482</v>
      </c>
      <c r="AC1028" s="20">
        <f t="shared" si="352"/>
        <v>0.004945116423</v>
      </c>
      <c r="AD1028" s="20">
        <f t="shared" si="353"/>
        <v>0.006005941702</v>
      </c>
      <c r="AE1028" s="20">
        <f t="shared" si="335"/>
        <v>4135.463086</v>
      </c>
      <c r="AF1028" s="22" t="b">
        <f t="shared" si="4"/>
        <v>0</v>
      </c>
      <c r="AG1028" s="20" t="b">
        <f t="shared" si="5"/>
        <v>0</v>
      </c>
      <c r="AH1028" s="20" t="b">
        <f t="shared" si="6"/>
        <v>0</v>
      </c>
      <c r="AI1028" s="20" t="b">
        <f t="shared" si="7"/>
        <v>1</v>
      </c>
      <c r="AJ1028" s="20"/>
      <c r="AK1028" s="20"/>
      <c r="AL1028" s="20"/>
      <c r="AM1028" s="20"/>
      <c r="AN1028" s="20"/>
      <c r="AO1028" s="20"/>
      <c r="AP1028" s="20"/>
      <c r="AQ1028" s="20"/>
      <c r="AR1028" s="23"/>
      <c r="AS1028" s="23"/>
      <c r="AT1028" s="23"/>
      <c r="AU1028" s="23"/>
      <c r="AV1028" s="23"/>
    </row>
    <row r="1029" ht="15.75" customHeight="1">
      <c r="A1029" s="17" t="str">
        <f t="shared" si="1"/>
        <v>Singapore-Asia2012</v>
      </c>
      <c r="B1029" s="17" t="s">
        <v>170</v>
      </c>
      <c r="C1029" s="18" t="s">
        <v>145</v>
      </c>
      <c r="D1029" s="19" t="s">
        <v>91</v>
      </c>
      <c r="E1029" s="17">
        <v>2.48E11</v>
      </c>
      <c r="F1029" s="18">
        <v>0.047</v>
      </c>
      <c r="G1029" s="18">
        <v>2426.0</v>
      </c>
      <c r="H1029" s="18">
        <v>0.054</v>
      </c>
      <c r="I1029" s="20">
        <f t="array" ref="I1029:J1029">IFNA(VLOOKUP(A1029,ENERGY!$A$2:$F$2692,{5,6},0),0)</f>
        <v>23509</v>
      </c>
      <c r="J1029" s="20">
        <v>30799.0</v>
      </c>
      <c r="K1029" s="20">
        <f t="array" ref="K1029:S1029">VLOOKUP(A1029,'HUMAN RESOURCES'!$A$2:$M$2692,{2,3,4,5,6,7,8,9,10},0)</f>
        <v>0.01</v>
      </c>
      <c r="L1029" s="20">
        <v>0.002</v>
      </c>
      <c r="M1029" s="20">
        <v>85.0</v>
      </c>
      <c r="N1029" s="20">
        <v>80.0</v>
      </c>
      <c r="O1029" s="20">
        <v>0.165</v>
      </c>
      <c r="P1029" s="20">
        <v>0.738</v>
      </c>
      <c r="Q1029" s="20">
        <v>0.097</v>
      </c>
      <c r="R1029" s="20">
        <v>5312400.0</v>
      </c>
      <c r="S1029" s="20">
        <v>1.0</v>
      </c>
      <c r="T1029" s="20">
        <f t="array" ref="T1029:U1029">VLOOKUP(A1029,TOURISM!$A$2:$F$2692,{3,6},0)</f>
        <v>19261000000</v>
      </c>
      <c r="U1029" s="20">
        <v>2.2412E10</v>
      </c>
      <c r="V1029" s="20">
        <f t="array" ref="V1029:AA1029">VLOOKUP(A1029,BUSINESS!$A$2:$J$2692,{4,5,6,7,8,9},0)</f>
        <v>0.276</v>
      </c>
      <c r="W1029" s="20">
        <v>3.0</v>
      </c>
      <c r="X1029" s="20">
        <v>1.0</v>
      </c>
      <c r="Y1029" s="20">
        <v>82.0</v>
      </c>
      <c r="Z1029" s="20">
        <v>0.72</v>
      </c>
      <c r="AA1029" s="20">
        <v>1.521</v>
      </c>
      <c r="AB1029" s="21">
        <f t="shared" si="226"/>
        <v>46683.23168</v>
      </c>
      <c r="AC1029" s="20">
        <f t="shared" si="352"/>
        <v>0.004425306829</v>
      </c>
      <c r="AD1029" s="20">
        <f t="shared" si="353"/>
        <v>0.005797567954</v>
      </c>
      <c r="AE1029" s="20">
        <f t="shared" si="335"/>
        <v>4218.808825</v>
      </c>
      <c r="AF1029" s="22" t="b">
        <f t="shared" si="4"/>
        <v>0</v>
      </c>
      <c r="AG1029" s="20" t="b">
        <f t="shared" si="5"/>
        <v>0</v>
      </c>
      <c r="AH1029" s="20" t="b">
        <f t="shared" si="6"/>
        <v>0</v>
      </c>
      <c r="AI1029" s="20" t="b">
        <f t="shared" si="7"/>
        <v>1</v>
      </c>
      <c r="AJ1029" s="20"/>
      <c r="AK1029" s="20"/>
      <c r="AL1029" s="20"/>
      <c r="AM1029" s="20"/>
      <c r="AN1029" s="20"/>
      <c r="AO1029" s="20"/>
      <c r="AP1029" s="20"/>
      <c r="AQ1029" s="20"/>
      <c r="AR1029" s="23"/>
      <c r="AS1029" s="23"/>
      <c r="AT1029" s="23"/>
      <c r="AU1029" s="23"/>
      <c r="AV1029" s="23"/>
    </row>
    <row r="1030" ht="15.75" customHeight="1">
      <c r="A1030" s="17" t="str">
        <f t="shared" si="1"/>
        <v>South Korea-Asia2000</v>
      </c>
      <c r="B1030" s="17" t="s">
        <v>171</v>
      </c>
      <c r="C1030" s="18" t="s">
        <v>145</v>
      </c>
      <c r="D1030" s="19" t="s">
        <v>76</v>
      </c>
      <c r="E1030" s="17">
        <v>3.45E11</v>
      </c>
      <c r="F1030" s="18">
        <v>0.043</v>
      </c>
      <c r="G1030" s="18">
        <v>491.0</v>
      </c>
      <c r="H1030" s="18">
        <v>0.085</v>
      </c>
      <c r="I1030" s="20">
        <f t="array" ref="I1030:J1030">IFNA(VLOOKUP(A1030,ENERGY!$A$2:$F$2692,{5,6},0),0)</f>
        <v>263002</v>
      </c>
      <c r="J1030" s="20"/>
      <c r="K1030" s="20">
        <f t="array" ref="K1030:S1030">VLOOKUP(A1030,'HUMAN RESOURCES'!$A$2:$M$2692,{2,3,4,5,6,7,8,9,10},0)</f>
        <v>0.013</v>
      </c>
      <c r="L1030" s="20">
        <v>0.005</v>
      </c>
      <c r="M1030" s="20">
        <v>80.0</v>
      </c>
      <c r="N1030" s="20">
        <v>72.0</v>
      </c>
      <c r="O1030" s="20">
        <v>0.21</v>
      </c>
      <c r="P1030" s="20">
        <v>0.717</v>
      </c>
      <c r="Q1030" s="20">
        <v>0.073</v>
      </c>
      <c r="R1030" s="20">
        <v>4.7008111E7</v>
      </c>
      <c r="S1030" s="20">
        <v>0.796</v>
      </c>
      <c r="T1030" s="20">
        <f t="array" ref="T1030:U1030">VLOOKUP(A1030,TOURISM!$A$2:$F$2692,{3,6},0)</f>
        <v>8527000000</v>
      </c>
      <c r="U1030" s="20">
        <v>7.945E9</v>
      </c>
      <c r="V1030" s="20" t="str">
        <f t="array" ref="V1030:AA1030">VLOOKUP(A1030,BUSINESS!$A$2:$J$2692,{4,5,6,7,8,9},0)</f>
        <v/>
      </c>
      <c r="W1030" s="20"/>
      <c r="X1030" s="20"/>
      <c r="Y1030" s="20"/>
      <c r="Z1030" s="20">
        <v>0.447</v>
      </c>
      <c r="AA1030" s="20">
        <v>0.583</v>
      </c>
      <c r="AB1030" s="21">
        <f t="shared" si="226"/>
        <v>7339.15898</v>
      </c>
      <c r="AC1030" s="20">
        <f t="shared" si="352"/>
        <v>0.005594821711</v>
      </c>
      <c r="AD1030" s="20"/>
      <c r="AE1030" s="20">
        <f t="shared" si="335"/>
        <v>169.0133858</v>
      </c>
      <c r="AF1030" s="22" t="b">
        <f t="shared" si="4"/>
        <v>0</v>
      </c>
      <c r="AG1030" s="20" t="b">
        <f t="shared" si="5"/>
        <v>0</v>
      </c>
      <c r="AH1030" s="20" t="b">
        <f t="shared" si="6"/>
        <v>0</v>
      </c>
      <c r="AI1030" s="20" t="b">
        <f t="shared" si="7"/>
        <v>0</v>
      </c>
      <c r="AJ1030" s="20"/>
      <c r="AK1030" s="20"/>
      <c r="AL1030" s="20"/>
      <c r="AM1030" s="20"/>
      <c r="AN1030" s="20"/>
      <c r="AO1030" s="20"/>
      <c r="AP1030" s="20"/>
      <c r="AQ1030" s="20"/>
      <c r="AR1030" s="23"/>
      <c r="AS1030" s="23"/>
      <c r="AT1030" s="23"/>
      <c r="AU1030" s="23"/>
      <c r="AV1030" s="23"/>
    </row>
    <row r="1031" ht="15.75" customHeight="1">
      <c r="A1031" s="17" t="str">
        <f t="shared" si="1"/>
        <v>South Korea-Asia2001</v>
      </c>
      <c r="B1031" s="17" t="s">
        <v>171</v>
      </c>
      <c r="C1031" s="18" t="s">
        <v>145</v>
      </c>
      <c r="D1031" s="19" t="s">
        <v>77</v>
      </c>
      <c r="E1031" s="17">
        <v>3.46E11</v>
      </c>
      <c r="F1031" s="18">
        <v>0.05</v>
      </c>
      <c r="G1031" s="18">
        <v>528.0</v>
      </c>
      <c r="H1031" s="18">
        <v>0.077</v>
      </c>
      <c r="I1031" s="20">
        <f t="array" ref="I1031:J1031">IFNA(VLOOKUP(A1031,ENERGY!$A$2:$F$2692,{5,6},0),0)</f>
        <v>260440</v>
      </c>
      <c r="J1031" s="20"/>
      <c r="K1031" s="20">
        <f t="array" ref="K1031:S1031">VLOOKUP(A1031,'HUMAN RESOURCES'!$A$2:$M$2692,{2,3,4,5,6,7,8,9,10},0)</f>
        <v>0.012</v>
      </c>
      <c r="L1031" s="20">
        <v>0.006</v>
      </c>
      <c r="M1031" s="20">
        <v>80.0</v>
      </c>
      <c r="N1031" s="20">
        <v>73.0</v>
      </c>
      <c r="O1031" s="20">
        <v>0.206</v>
      </c>
      <c r="P1031" s="20">
        <v>0.717</v>
      </c>
      <c r="Q1031" s="20">
        <v>0.077</v>
      </c>
      <c r="R1031" s="20">
        <v>4.7357362E7</v>
      </c>
      <c r="S1031" s="20">
        <v>0.799</v>
      </c>
      <c r="T1031" s="20">
        <f t="array" ref="T1031:U1031">VLOOKUP(A1031,TOURISM!$A$2:$F$2692,{3,6},0)</f>
        <v>7919000000</v>
      </c>
      <c r="U1031" s="20">
        <v>8.349E9</v>
      </c>
      <c r="V1031" s="20" t="str">
        <f t="array" ref="V1031:AA1031">VLOOKUP(A1031,BUSINESS!$A$2:$J$2692,{4,5,6,7,8,9},0)</f>
        <v/>
      </c>
      <c r="W1031" s="20"/>
      <c r="X1031" s="20"/>
      <c r="Y1031" s="20"/>
      <c r="Z1031" s="20">
        <v>0.566</v>
      </c>
      <c r="AA1031" s="20">
        <v>0.629</v>
      </c>
      <c r="AB1031" s="21">
        <f t="shared" si="226"/>
        <v>7306.150203</v>
      </c>
      <c r="AC1031" s="20">
        <f t="shared" si="352"/>
        <v>0.005499461731</v>
      </c>
      <c r="AD1031" s="20"/>
      <c r="AE1031" s="20">
        <f t="shared" si="335"/>
        <v>176.2978267</v>
      </c>
      <c r="AF1031" s="22" t="b">
        <f t="shared" si="4"/>
        <v>0</v>
      </c>
      <c r="AG1031" s="20" t="b">
        <f t="shared" si="5"/>
        <v>0</v>
      </c>
      <c r="AH1031" s="20" t="b">
        <f t="shared" si="6"/>
        <v>0</v>
      </c>
      <c r="AI1031" s="20" t="b">
        <f t="shared" si="7"/>
        <v>0</v>
      </c>
      <c r="AJ1031" s="20"/>
      <c r="AK1031" s="20"/>
      <c r="AL1031" s="20"/>
      <c r="AM1031" s="20"/>
      <c r="AN1031" s="20"/>
      <c r="AO1031" s="20"/>
      <c r="AP1031" s="20"/>
      <c r="AQ1031" s="20"/>
      <c r="AR1031" s="23"/>
      <c r="AS1031" s="23"/>
      <c r="AT1031" s="23"/>
      <c r="AU1031" s="23"/>
      <c r="AV1031" s="23"/>
    </row>
    <row r="1032" ht="15.75" customHeight="1">
      <c r="A1032" s="17" t="str">
        <f t="shared" si="1"/>
        <v>South Korea-Asia2002</v>
      </c>
      <c r="B1032" s="17" t="s">
        <v>171</v>
      </c>
      <c r="C1032" s="18" t="s">
        <v>145</v>
      </c>
      <c r="D1032" s="19" t="s">
        <v>79</v>
      </c>
      <c r="E1032" s="17">
        <v>3.49E11</v>
      </c>
      <c r="F1032" s="18">
        <v>0.048</v>
      </c>
      <c r="G1032" s="18">
        <v>581.0</v>
      </c>
      <c r="H1032" s="18">
        <v>0.068</v>
      </c>
      <c r="I1032" s="20">
        <f t="array" ref="I1032:J1032">IFNA(VLOOKUP(A1032,ENERGY!$A$2:$F$2692,{5,6},0),0)</f>
        <v>249964</v>
      </c>
      <c r="J1032" s="20">
        <v>567567.0</v>
      </c>
      <c r="K1032" s="20">
        <f t="array" ref="K1032:S1032">VLOOKUP(A1032,'HUMAN RESOURCES'!$A$2:$M$2692,{2,3,4,5,6,7,8,9,10},0)</f>
        <v>0.01</v>
      </c>
      <c r="L1032" s="20">
        <v>0.006</v>
      </c>
      <c r="M1032" s="20">
        <v>80.0</v>
      </c>
      <c r="N1032" s="20">
        <v>73.0</v>
      </c>
      <c r="O1032" s="20">
        <v>0.203</v>
      </c>
      <c r="P1032" s="20">
        <v>0.716</v>
      </c>
      <c r="Q1032" s="20">
        <v>0.081</v>
      </c>
      <c r="R1032" s="20">
        <v>4.7622179E7</v>
      </c>
      <c r="S1032" s="20">
        <v>0.803</v>
      </c>
      <c r="T1032" s="20">
        <f t="array" ref="T1032:U1032">VLOOKUP(A1032,TOURISM!$A$2:$F$2692,{3,6},0)</f>
        <v>7621000000</v>
      </c>
      <c r="U1032" s="20">
        <v>1.144E10</v>
      </c>
      <c r="V1032" s="20" t="str">
        <f t="array" ref="V1032:AA1032">VLOOKUP(A1032,BUSINESS!$A$2:$J$2692,{4,5,6,7,8,9},0)</f>
        <v/>
      </c>
      <c r="W1032" s="20"/>
      <c r="X1032" s="20"/>
      <c r="Y1032" s="20"/>
      <c r="Z1032" s="20">
        <v>0.594</v>
      </c>
      <c r="AA1032" s="20">
        <v>0.697</v>
      </c>
      <c r="AB1032" s="21">
        <f t="shared" si="226"/>
        <v>7328.518084</v>
      </c>
      <c r="AC1032" s="20">
        <f t="shared" si="352"/>
        <v>0.005248898838</v>
      </c>
      <c r="AD1032" s="20">
        <f t="shared" ref="AD1032:AD1034" si="354">J1032/R1032</f>
        <v>0.01191812328</v>
      </c>
      <c r="AE1032" s="20">
        <f t="shared" si="335"/>
        <v>240.2242031</v>
      </c>
      <c r="AF1032" s="22" t="b">
        <f t="shared" si="4"/>
        <v>0</v>
      </c>
      <c r="AG1032" s="20" t="b">
        <f t="shared" si="5"/>
        <v>0</v>
      </c>
      <c r="AH1032" s="20" t="b">
        <f t="shared" si="6"/>
        <v>0</v>
      </c>
      <c r="AI1032" s="20" t="b">
        <f t="shared" si="7"/>
        <v>0</v>
      </c>
      <c r="AJ1032" s="20"/>
      <c r="AK1032" s="20"/>
      <c r="AL1032" s="20"/>
      <c r="AM1032" s="20"/>
      <c r="AN1032" s="20"/>
      <c r="AO1032" s="20"/>
      <c r="AP1032" s="20"/>
      <c r="AQ1032" s="20"/>
      <c r="AR1032" s="23"/>
      <c r="AS1032" s="23"/>
      <c r="AT1032" s="23"/>
      <c r="AU1032" s="23"/>
      <c r="AV1032" s="23"/>
    </row>
    <row r="1033" ht="15.75" customHeight="1">
      <c r="A1033" s="17" t="str">
        <f t="shared" si="1"/>
        <v>South Korea-Asia2003</v>
      </c>
      <c r="B1033" s="17" t="s">
        <v>171</v>
      </c>
      <c r="C1033" s="18" t="s">
        <v>145</v>
      </c>
      <c r="D1033" s="19" t="s">
        <v>81</v>
      </c>
      <c r="E1033" s="17">
        <v>3.56E11</v>
      </c>
      <c r="F1033" s="18">
        <v>0.052</v>
      </c>
      <c r="G1033" s="18">
        <v>695.0</v>
      </c>
      <c r="H1033" s="18">
        <v>0.062</v>
      </c>
      <c r="I1033" s="20">
        <f t="array" ref="I1033:J1033">IFNA(VLOOKUP(A1033,ENERGY!$A$2:$F$2692,{5,6},0),0)</f>
        <v>229178</v>
      </c>
      <c r="J1033" s="20">
        <v>509376.0</v>
      </c>
      <c r="K1033" s="20">
        <f t="array" ref="K1033:S1033">VLOOKUP(A1033,'HUMAN RESOURCES'!$A$2:$M$2692,{2,3,4,5,6,7,8,9,10},0)</f>
        <v>0.01</v>
      </c>
      <c r="L1033" s="20">
        <v>0.005</v>
      </c>
      <c r="M1033" s="20">
        <v>81.0</v>
      </c>
      <c r="N1033" s="20">
        <v>74.0</v>
      </c>
      <c r="O1033" s="20">
        <v>0.199</v>
      </c>
      <c r="P1033" s="20">
        <v>0.716</v>
      </c>
      <c r="Q1033" s="20">
        <v>0.085</v>
      </c>
      <c r="R1033" s="20">
        <v>4.7859311E7</v>
      </c>
      <c r="S1033" s="20">
        <v>0.807</v>
      </c>
      <c r="T1033" s="20">
        <f t="array" ref="T1033:U1033">VLOOKUP(A1033,TOURISM!$A$2:$F$2692,{3,6},0)</f>
        <v>7005000000</v>
      </c>
      <c r="U1033" s="20">
        <v>1.1063E10</v>
      </c>
      <c r="V1033" s="20" t="str">
        <f t="array" ref="V1033:AA1033">VLOOKUP(A1033,BUSINESS!$A$2:$J$2692,{4,5,6,7,8,9},0)</f>
        <v/>
      </c>
      <c r="W1033" s="20">
        <v>17.0</v>
      </c>
      <c r="X1033" s="20"/>
      <c r="Y1033" s="20"/>
      <c r="Z1033" s="20">
        <v>0.655</v>
      </c>
      <c r="AA1033" s="20">
        <v>0.721</v>
      </c>
      <c r="AB1033" s="21">
        <f t="shared" si="226"/>
        <v>7438.468974</v>
      </c>
      <c r="AC1033" s="20">
        <f t="shared" si="352"/>
        <v>0.004788577086</v>
      </c>
      <c r="AD1033" s="20">
        <f t="shared" si="354"/>
        <v>0.01064319543</v>
      </c>
      <c r="AE1033" s="20">
        <f t="shared" si="335"/>
        <v>231.1566917</v>
      </c>
      <c r="AF1033" s="22" t="b">
        <f t="shared" si="4"/>
        <v>0</v>
      </c>
      <c r="AG1033" s="20" t="b">
        <f t="shared" si="5"/>
        <v>0</v>
      </c>
      <c r="AH1033" s="20" t="b">
        <f t="shared" si="6"/>
        <v>0</v>
      </c>
      <c r="AI1033" s="20" t="b">
        <f t="shared" si="7"/>
        <v>0</v>
      </c>
      <c r="AJ1033" s="20"/>
      <c r="AK1033" s="20"/>
      <c r="AL1033" s="20"/>
      <c r="AM1033" s="20"/>
      <c r="AN1033" s="20"/>
      <c r="AO1033" s="20"/>
      <c r="AP1033" s="20"/>
      <c r="AQ1033" s="20"/>
      <c r="AR1033" s="23"/>
      <c r="AS1033" s="23"/>
      <c r="AT1033" s="23"/>
      <c r="AU1033" s="23"/>
      <c r="AV1033" s="23"/>
    </row>
    <row r="1034" ht="15.75" customHeight="1">
      <c r="A1034" s="17" t="str">
        <f t="shared" si="1"/>
        <v>South Korea-Asia2004</v>
      </c>
      <c r="B1034" s="17" t="s">
        <v>171</v>
      </c>
      <c r="C1034" s="18" t="s">
        <v>145</v>
      </c>
      <c r="D1034" s="19" t="s">
        <v>83</v>
      </c>
      <c r="E1034" s="17">
        <v>3.62E11</v>
      </c>
      <c r="F1034" s="18">
        <v>0.052</v>
      </c>
      <c r="G1034" s="18">
        <v>784.0</v>
      </c>
      <c r="H1034" s="18">
        <v>0.059</v>
      </c>
      <c r="I1034" s="20">
        <f t="array" ref="I1034:J1034">IFNA(VLOOKUP(A1034,ENERGY!$A$2:$F$2692,{5,6},0),0)</f>
        <v>226946</v>
      </c>
      <c r="J1034" s="20">
        <v>508052.0</v>
      </c>
      <c r="K1034" s="20">
        <f t="array" ref="K1034:S1034">VLOOKUP(A1034,'HUMAN RESOURCES'!$A$2:$M$2692,{2,3,4,5,6,7,8,9,10},0)</f>
        <v>0.01</v>
      </c>
      <c r="L1034" s="20">
        <v>0.005</v>
      </c>
      <c r="M1034" s="20">
        <v>81.0</v>
      </c>
      <c r="N1034" s="20">
        <v>75.0</v>
      </c>
      <c r="O1034" s="20">
        <v>0.196</v>
      </c>
      <c r="P1034" s="20">
        <v>0.716</v>
      </c>
      <c r="Q1034" s="20">
        <v>0.089</v>
      </c>
      <c r="R1034" s="20">
        <v>4.8039415E7</v>
      </c>
      <c r="S1034" s="20">
        <v>0.81</v>
      </c>
      <c r="T1034" s="20">
        <f t="array" ref="T1034:U1034">VLOOKUP(A1034,TOURISM!$A$2:$F$2692,{3,6},0)</f>
        <v>8226000000</v>
      </c>
      <c r="U1034" s="20">
        <v>1.3507E10</v>
      </c>
      <c r="V1034" s="20" t="str">
        <f t="array" ref="V1034:AA1034">VLOOKUP(A1034,BUSINESS!$A$2:$J$2692,{4,5,6,7,8,9},0)</f>
        <v/>
      </c>
      <c r="W1034" s="20">
        <v>17.0</v>
      </c>
      <c r="X1034" s="20"/>
      <c r="Y1034" s="20"/>
      <c r="Z1034" s="20">
        <v>0.727</v>
      </c>
      <c r="AA1034" s="20">
        <v>0.782</v>
      </c>
      <c r="AB1034" s="21">
        <f t="shared" si="226"/>
        <v>7535.47894</v>
      </c>
      <c r="AC1034" s="20">
        <f t="shared" si="352"/>
        <v>0.00472416244</v>
      </c>
      <c r="AD1034" s="20">
        <f t="shared" si="354"/>
        <v>0.01057573245</v>
      </c>
      <c r="AE1034" s="20">
        <f t="shared" si="335"/>
        <v>281.1649559</v>
      </c>
      <c r="AF1034" s="22" t="b">
        <f t="shared" si="4"/>
        <v>0</v>
      </c>
      <c r="AG1034" s="20" t="b">
        <f t="shared" si="5"/>
        <v>0</v>
      </c>
      <c r="AH1034" s="20" t="b">
        <f t="shared" si="6"/>
        <v>0</v>
      </c>
      <c r="AI1034" s="20" t="b">
        <f t="shared" si="7"/>
        <v>0</v>
      </c>
      <c r="AJ1034" s="20"/>
      <c r="AK1034" s="20"/>
      <c r="AL1034" s="20"/>
      <c r="AM1034" s="20"/>
      <c r="AN1034" s="20"/>
      <c r="AO1034" s="20"/>
      <c r="AP1034" s="20"/>
      <c r="AQ1034" s="20"/>
      <c r="AR1034" s="23"/>
      <c r="AS1034" s="23"/>
      <c r="AT1034" s="23"/>
      <c r="AU1034" s="23"/>
      <c r="AV1034" s="23"/>
    </row>
    <row r="1035" ht="15.75" customHeight="1">
      <c r="A1035" s="17" t="str">
        <f t="shared" si="1"/>
        <v>South Korea-Asia2005</v>
      </c>
      <c r="B1035" s="17" t="s">
        <v>171</v>
      </c>
      <c r="C1035" s="18" t="s">
        <v>145</v>
      </c>
      <c r="D1035" s="19" t="s">
        <v>84</v>
      </c>
      <c r="E1035" s="17">
        <v>3.62E11</v>
      </c>
      <c r="F1035" s="18">
        <v>0.056</v>
      </c>
      <c r="G1035" s="18">
        <v>988.0</v>
      </c>
      <c r="H1035" s="18">
        <v>0.056</v>
      </c>
      <c r="I1035" s="20">
        <f t="array" ref="I1035:J1035">IFNA(VLOOKUP(A1035,ENERGY!$A$2:$F$2692,{5,6},0),0)</f>
        <v>0</v>
      </c>
      <c r="J1035" s="20">
        <v>0.0</v>
      </c>
      <c r="K1035" s="20">
        <f t="array" ref="K1035:S1035">VLOOKUP(A1035,'HUMAN RESOURCES'!$A$2:$M$2692,{2,3,4,5,6,7,8,9,10},0)</f>
        <v>0.009</v>
      </c>
      <c r="L1035" s="20">
        <v>0.005</v>
      </c>
      <c r="M1035" s="20">
        <v>82.0</v>
      </c>
      <c r="N1035" s="20">
        <v>75.0</v>
      </c>
      <c r="O1035" s="20">
        <v>0.191</v>
      </c>
      <c r="P1035" s="20">
        <v>0.716</v>
      </c>
      <c r="Q1035" s="20">
        <v>0.093</v>
      </c>
      <c r="R1035" s="20">
        <v>4.8138077E7</v>
      </c>
      <c r="S1035" s="20">
        <v>0.813</v>
      </c>
      <c r="T1035" s="20">
        <f t="array" ref="T1035:U1035">VLOOKUP(A1035,TOURISM!$A$2:$F$2692,{3,6},0)</f>
        <v>8290000000</v>
      </c>
      <c r="U1035" s="20">
        <v>1.6924E10</v>
      </c>
      <c r="V1035" s="20">
        <f t="array" ref="V1035:AA1035">VLOOKUP(A1035,BUSINESS!$A$2:$J$2692,{4,5,6,7,8,9},0)</f>
        <v>0.354</v>
      </c>
      <c r="W1035" s="20">
        <v>17.0</v>
      </c>
      <c r="X1035" s="20"/>
      <c r="Y1035" s="20">
        <v>290.0</v>
      </c>
      <c r="Z1035" s="20">
        <v>0.735</v>
      </c>
      <c r="AA1035" s="20">
        <v>0.815</v>
      </c>
      <c r="AB1035" s="21">
        <f t="shared" si="226"/>
        <v>7520.034504</v>
      </c>
      <c r="AC1035" s="20"/>
      <c r="AD1035" s="20"/>
      <c r="AE1035" s="20">
        <f t="shared" si="335"/>
        <v>351.5719999</v>
      </c>
      <c r="AF1035" s="22" t="b">
        <f t="shared" si="4"/>
        <v>0</v>
      </c>
      <c r="AG1035" s="20" t="b">
        <f t="shared" si="5"/>
        <v>0</v>
      </c>
      <c r="AH1035" s="20" t="b">
        <f t="shared" si="6"/>
        <v>0</v>
      </c>
      <c r="AI1035" s="20" t="b">
        <f t="shared" si="7"/>
        <v>0</v>
      </c>
      <c r="AJ1035" s="20"/>
      <c r="AK1035" s="20"/>
      <c r="AL1035" s="20"/>
      <c r="AM1035" s="20"/>
      <c r="AN1035" s="20"/>
      <c r="AO1035" s="20"/>
      <c r="AP1035" s="20"/>
      <c r="AQ1035" s="20"/>
      <c r="AR1035" s="23"/>
      <c r="AS1035" s="23"/>
      <c r="AT1035" s="23"/>
      <c r="AU1035" s="23"/>
      <c r="AV1035" s="23"/>
    </row>
    <row r="1036" ht="15.75" customHeight="1">
      <c r="A1036" s="17" t="str">
        <f t="shared" si="1"/>
        <v>South Korea-Asia2006</v>
      </c>
      <c r="B1036" s="17" t="s">
        <v>171</v>
      </c>
      <c r="C1036" s="18" t="s">
        <v>145</v>
      </c>
      <c r="D1036" s="19" t="s">
        <v>85</v>
      </c>
      <c r="E1036" s="17">
        <v>3.63E11</v>
      </c>
      <c r="F1036" s="18">
        <v>0.061</v>
      </c>
      <c r="G1036" s="18">
        <v>1201.0</v>
      </c>
      <c r="H1036" s="18">
        <v>0.06</v>
      </c>
      <c r="I1036" s="20">
        <f t="array" ref="I1036:J1036">IFNA(VLOOKUP(A1036,ENERGY!$A$2:$F$2692,{5,6},0),0)</f>
        <v>0</v>
      </c>
      <c r="J1036" s="20">
        <v>0.0</v>
      </c>
      <c r="K1036" s="20">
        <f t="array" ref="K1036:S1036">VLOOKUP(A1036,'HUMAN RESOURCES'!$A$2:$M$2692,{2,3,4,5,6,7,8,9,10},0)</f>
        <v>0.009</v>
      </c>
      <c r="L1036" s="20">
        <v>0.005</v>
      </c>
      <c r="M1036" s="20">
        <v>82.0</v>
      </c>
      <c r="N1036" s="20">
        <v>76.0</v>
      </c>
      <c r="O1036" s="20">
        <v>0.186</v>
      </c>
      <c r="P1036" s="20">
        <v>0.718</v>
      </c>
      <c r="Q1036" s="20">
        <v>0.097</v>
      </c>
      <c r="R1036" s="20">
        <v>4.8371946E7</v>
      </c>
      <c r="S1036" s="20">
        <v>0.815</v>
      </c>
      <c r="T1036" s="20">
        <f t="array" ref="T1036:U1036">VLOOKUP(A1036,TOURISM!$A$2:$F$2692,{3,6},0)</f>
        <v>8508000000</v>
      </c>
      <c r="U1036" s="20">
        <v>2.0989E10</v>
      </c>
      <c r="V1036" s="20">
        <f t="array" ref="V1036:AA1036">VLOOKUP(A1036,BUSINESS!$A$2:$J$2692,{4,5,6,7,8,9},0)</f>
        <v>0.311</v>
      </c>
      <c r="W1036" s="20">
        <v>17.0</v>
      </c>
      <c r="X1036" s="20"/>
      <c r="Y1036" s="20">
        <v>290.0</v>
      </c>
      <c r="Z1036" s="20">
        <v>0.781</v>
      </c>
      <c r="AA1036" s="20">
        <v>0.85</v>
      </c>
      <c r="AB1036" s="21">
        <f t="shared" si="226"/>
        <v>7504.349732</v>
      </c>
      <c r="AC1036" s="20"/>
      <c r="AD1036" s="20"/>
      <c r="AE1036" s="20">
        <f t="shared" si="335"/>
        <v>433.9085304</v>
      </c>
      <c r="AF1036" s="22" t="b">
        <f t="shared" si="4"/>
        <v>0</v>
      </c>
      <c r="AG1036" s="20" t="b">
        <f t="shared" si="5"/>
        <v>0</v>
      </c>
      <c r="AH1036" s="20" t="b">
        <f t="shared" si="6"/>
        <v>0</v>
      </c>
      <c r="AI1036" s="20" t="b">
        <f t="shared" si="7"/>
        <v>0</v>
      </c>
      <c r="AJ1036" s="20"/>
      <c r="AK1036" s="20"/>
      <c r="AL1036" s="20"/>
      <c r="AM1036" s="20"/>
      <c r="AN1036" s="20"/>
      <c r="AO1036" s="20"/>
      <c r="AP1036" s="20"/>
      <c r="AQ1036" s="20"/>
      <c r="AR1036" s="23"/>
      <c r="AS1036" s="23"/>
      <c r="AT1036" s="23"/>
      <c r="AU1036" s="23"/>
      <c r="AV1036" s="23"/>
    </row>
    <row r="1037" ht="15.75" customHeight="1">
      <c r="A1037" s="17" t="str">
        <f t="shared" si="1"/>
        <v>South Korea-Asia2007</v>
      </c>
      <c r="B1037" s="17" t="s">
        <v>171</v>
      </c>
      <c r="C1037" s="18" t="s">
        <v>145</v>
      </c>
      <c r="D1037" s="19" t="s">
        <v>86</v>
      </c>
      <c r="E1037" s="17">
        <v>3.65E11</v>
      </c>
      <c r="F1037" s="18">
        <v>0.064</v>
      </c>
      <c r="G1037" s="18">
        <v>1379.0</v>
      </c>
      <c r="H1037" s="18">
        <v>0.066</v>
      </c>
      <c r="I1037" s="20">
        <f t="array" ref="I1037:J1037">IFNA(VLOOKUP(A1037,ENERGY!$A$2:$F$2692,{5,6},0),0)</f>
        <v>208284</v>
      </c>
      <c r="J1037" s="20">
        <v>482277.0</v>
      </c>
      <c r="K1037" s="20">
        <f t="array" ref="K1037:S1037">VLOOKUP(A1037,'HUMAN RESOURCES'!$A$2:$M$2692,{2,3,4,5,6,7,8,9,10},0)</f>
        <v>0.01</v>
      </c>
      <c r="L1037" s="20">
        <v>0.004</v>
      </c>
      <c r="M1037" s="20">
        <v>83.0</v>
      </c>
      <c r="N1037" s="20">
        <v>76.0</v>
      </c>
      <c r="O1037" s="20">
        <v>0.18</v>
      </c>
      <c r="P1037" s="20">
        <v>0.72</v>
      </c>
      <c r="Q1037" s="20">
        <v>0.1</v>
      </c>
      <c r="R1037" s="20">
        <v>4.8597652E7</v>
      </c>
      <c r="S1037" s="20">
        <v>0.816</v>
      </c>
      <c r="T1037" s="20">
        <f t="array" ref="T1037:U1037">VLOOKUP(A1037,TOURISM!$A$2:$F$2692,{3,6},0)</f>
        <v>9288000000</v>
      </c>
      <c r="U1037" s="20">
        <v>2.4449E10</v>
      </c>
      <c r="V1037" s="20">
        <f t="array" ref="V1037:AA1037">VLOOKUP(A1037,BUSINESS!$A$2:$J$2692,{4,5,6,7,8,9},0)</f>
        <v>0.302</v>
      </c>
      <c r="W1037" s="20">
        <v>17.0</v>
      </c>
      <c r="X1037" s="20"/>
      <c r="Y1037" s="20">
        <v>290.0</v>
      </c>
      <c r="Z1037" s="20">
        <v>0.788</v>
      </c>
      <c r="AA1037" s="20">
        <v>0.933</v>
      </c>
      <c r="AB1037" s="21">
        <f t="shared" si="226"/>
        <v>7510.650926</v>
      </c>
      <c r="AC1037" s="20">
        <f t="shared" ref="AC1037:AC1038" si="355">I1037/R1037</f>
        <v>0.004285886075</v>
      </c>
      <c r="AD1037" s="20">
        <f t="shared" ref="AD1037:AD1038" si="356">J1037/R1037</f>
        <v>0.009923874511</v>
      </c>
      <c r="AE1037" s="20">
        <f t="shared" si="335"/>
        <v>503.0901493</v>
      </c>
      <c r="AF1037" s="22" t="b">
        <f t="shared" si="4"/>
        <v>0</v>
      </c>
      <c r="AG1037" s="20" t="b">
        <f t="shared" si="5"/>
        <v>0</v>
      </c>
      <c r="AH1037" s="20" t="b">
        <f t="shared" si="6"/>
        <v>0</v>
      </c>
      <c r="AI1037" s="20" t="b">
        <f t="shared" si="7"/>
        <v>0</v>
      </c>
      <c r="AJ1037" s="20"/>
      <c r="AK1037" s="20"/>
      <c r="AL1037" s="20"/>
      <c r="AM1037" s="20"/>
      <c r="AN1037" s="20"/>
      <c r="AO1037" s="20"/>
      <c r="AP1037" s="20"/>
      <c r="AQ1037" s="20"/>
      <c r="AR1037" s="23"/>
      <c r="AS1037" s="23"/>
      <c r="AT1037" s="23"/>
      <c r="AU1037" s="23"/>
      <c r="AV1037" s="23"/>
    </row>
    <row r="1038" ht="15.75" customHeight="1">
      <c r="A1038" s="17" t="str">
        <f t="shared" si="1"/>
        <v>South Korea-Asia2008</v>
      </c>
      <c r="B1038" s="17" t="s">
        <v>171</v>
      </c>
      <c r="C1038" s="18" t="s">
        <v>145</v>
      </c>
      <c r="D1038" s="19" t="s">
        <v>87</v>
      </c>
      <c r="E1038" s="17">
        <v>3.65E11</v>
      </c>
      <c r="F1038" s="18">
        <v>0.066</v>
      </c>
      <c r="G1038" s="18">
        <v>1253.0</v>
      </c>
      <c r="H1038" s="18">
        <v>0.072</v>
      </c>
      <c r="I1038" s="20">
        <f t="array" ref="I1038:J1038">IFNA(VLOOKUP(A1038,ENERGY!$A$2:$F$2692,{5,6},0),0)</f>
        <v>222147</v>
      </c>
      <c r="J1038" s="20">
        <v>495837.0</v>
      </c>
      <c r="K1038" s="20">
        <f t="array" ref="K1038:S1038">VLOOKUP(A1038,'HUMAN RESOURCES'!$A$2:$M$2692,{2,3,4,5,6,7,8,9,10},0)</f>
        <v>0.009</v>
      </c>
      <c r="L1038" s="20">
        <v>0.004</v>
      </c>
      <c r="M1038" s="20">
        <v>83.0</v>
      </c>
      <c r="N1038" s="20">
        <v>77.0</v>
      </c>
      <c r="O1038" s="20">
        <v>0.174</v>
      </c>
      <c r="P1038" s="20">
        <v>0.722</v>
      </c>
      <c r="Q1038" s="20">
        <v>0.104</v>
      </c>
      <c r="R1038" s="20">
        <v>4.8948698E7</v>
      </c>
      <c r="S1038" s="20">
        <v>0.817</v>
      </c>
      <c r="T1038" s="20">
        <f t="array" ref="T1038:U1038">VLOOKUP(A1038,TOURISM!$A$2:$F$2692,{3,6},0)</f>
        <v>13479000000</v>
      </c>
      <c r="U1038" s="20">
        <v>2.1456E10</v>
      </c>
      <c r="V1038" s="20">
        <f t="array" ref="V1038:AA1038">VLOOKUP(A1038,BUSINESS!$A$2:$J$2692,{4,5,6,7,8,9},0)</f>
        <v>0.325</v>
      </c>
      <c r="W1038" s="20">
        <v>17.0</v>
      </c>
      <c r="X1038" s="20"/>
      <c r="Y1038" s="20">
        <v>250.0</v>
      </c>
      <c r="Z1038" s="20">
        <v>0.81</v>
      </c>
      <c r="AA1038" s="20">
        <v>0.953</v>
      </c>
      <c r="AB1038" s="21">
        <f t="shared" si="226"/>
        <v>7456.786695</v>
      </c>
      <c r="AC1038" s="20">
        <f t="shared" si="355"/>
        <v>0.004538363819</v>
      </c>
      <c r="AD1038" s="20">
        <f t="shared" si="356"/>
        <v>0.01012972807</v>
      </c>
      <c r="AE1038" s="20">
        <f t="shared" si="335"/>
        <v>438.3364804</v>
      </c>
      <c r="AF1038" s="22" t="b">
        <f t="shared" si="4"/>
        <v>0</v>
      </c>
      <c r="AG1038" s="20" t="b">
        <f t="shared" si="5"/>
        <v>0</v>
      </c>
      <c r="AH1038" s="20" t="b">
        <f t="shared" si="6"/>
        <v>0</v>
      </c>
      <c r="AI1038" s="20" t="b">
        <f t="shared" si="7"/>
        <v>0</v>
      </c>
      <c r="AJ1038" s="20"/>
      <c r="AK1038" s="20"/>
      <c r="AL1038" s="20"/>
      <c r="AM1038" s="20"/>
      <c r="AN1038" s="20"/>
      <c r="AO1038" s="20"/>
      <c r="AP1038" s="20"/>
      <c r="AQ1038" s="20"/>
      <c r="AR1038" s="23"/>
      <c r="AS1038" s="23"/>
      <c r="AT1038" s="23"/>
      <c r="AU1038" s="23"/>
      <c r="AV1038" s="23"/>
    </row>
    <row r="1039" ht="15.75" customHeight="1">
      <c r="A1039" s="17" t="str">
        <f t="shared" si="1"/>
        <v>South Korea-Asia2009</v>
      </c>
      <c r="B1039" s="17" t="s">
        <v>171</v>
      </c>
      <c r="C1039" s="18" t="s">
        <v>145</v>
      </c>
      <c r="D1039" s="19" t="s">
        <v>88</v>
      </c>
      <c r="E1039" s="17">
        <v>3.66E11</v>
      </c>
      <c r="F1039" s="18">
        <v>0.071</v>
      </c>
      <c r="G1039" s="18">
        <v>1204.0</v>
      </c>
      <c r="H1039" s="18">
        <v>0.056</v>
      </c>
      <c r="I1039" s="20">
        <f t="array" ref="I1039:J1039">IFNA(VLOOKUP(A1039,ENERGY!$A$2:$F$2692,{5,6},0),0)</f>
        <v>0</v>
      </c>
      <c r="J1039" s="20">
        <v>0.0</v>
      </c>
      <c r="K1039" s="20">
        <f t="array" ref="K1039:S1039">VLOOKUP(A1039,'HUMAN RESOURCES'!$A$2:$M$2692,{2,3,4,5,6,7,8,9,10},0)</f>
        <v>0.009</v>
      </c>
      <c r="L1039" s="20">
        <v>0.004</v>
      </c>
      <c r="M1039" s="20">
        <v>84.0</v>
      </c>
      <c r="N1039" s="20">
        <v>77.0</v>
      </c>
      <c r="O1039" s="20">
        <v>0.168</v>
      </c>
      <c r="P1039" s="20">
        <v>0.725</v>
      </c>
      <c r="Q1039" s="20">
        <v>0.107</v>
      </c>
      <c r="R1039" s="20">
        <v>4.9182038E7</v>
      </c>
      <c r="S1039" s="20">
        <v>0.818</v>
      </c>
      <c r="T1039" s="20">
        <f t="array" ref="T1039:U1039">VLOOKUP(A1039,TOURISM!$A$2:$F$2692,{3,6},0)</f>
        <v>13304000000</v>
      </c>
      <c r="U1039" s="20">
        <v>1.636E10</v>
      </c>
      <c r="V1039" s="20">
        <f t="array" ref="V1039:AA1039">VLOOKUP(A1039,BUSINESS!$A$2:$J$2692,{4,5,6,7,8,9},0)</f>
        <v>0.31</v>
      </c>
      <c r="W1039" s="20">
        <v>14.0</v>
      </c>
      <c r="X1039" s="20"/>
      <c r="Y1039" s="20">
        <v>250.0</v>
      </c>
      <c r="Z1039" s="20">
        <v>0.816</v>
      </c>
      <c r="AA1039" s="20">
        <v>0.995</v>
      </c>
      <c r="AB1039" s="21">
        <f t="shared" si="226"/>
        <v>7441.741231</v>
      </c>
      <c r="AC1039" s="20"/>
      <c r="AD1039" s="20"/>
      <c r="AE1039" s="20">
        <f t="shared" si="335"/>
        <v>332.6417665</v>
      </c>
      <c r="AF1039" s="22" t="b">
        <f t="shared" si="4"/>
        <v>0</v>
      </c>
      <c r="AG1039" s="20" t="b">
        <f t="shared" si="5"/>
        <v>0</v>
      </c>
      <c r="AH1039" s="20" t="b">
        <f t="shared" si="6"/>
        <v>0</v>
      </c>
      <c r="AI1039" s="20" t="b">
        <f t="shared" si="7"/>
        <v>0</v>
      </c>
      <c r="AJ1039" s="20"/>
      <c r="AK1039" s="20"/>
      <c r="AL1039" s="20"/>
      <c r="AM1039" s="20"/>
      <c r="AN1039" s="20"/>
      <c r="AO1039" s="20"/>
      <c r="AP1039" s="20"/>
      <c r="AQ1039" s="20"/>
      <c r="AR1039" s="23"/>
      <c r="AS1039" s="23"/>
      <c r="AT1039" s="23"/>
      <c r="AU1039" s="23"/>
      <c r="AV1039" s="23"/>
    </row>
    <row r="1040" ht="15.75" customHeight="1">
      <c r="A1040" s="17" t="str">
        <f t="shared" si="1"/>
        <v>South Korea-Asia2010</v>
      </c>
      <c r="B1040" s="17" t="s">
        <v>171</v>
      </c>
      <c r="C1040" s="18" t="s">
        <v>145</v>
      </c>
      <c r="D1040" s="19" t="s">
        <v>89</v>
      </c>
      <c r="E1040" s="17">
        <v>3.69E11</v>
      </c>
      <c r="F1040" s="18">
        <v>0.073</v>
      </c>
      <c r="G1040" s="18">
        <v>1498.0</v>
      </c>
      <c r="H1040" s="18">
        <v>0.055</v>
      </c>
      <c r="I1040" s="20">
        <f t="array" ref="I1040:J1040">IFNA(VLOOKUP(A1040,ENERGY!$A$2:$F$2692,{5,6},0),0)</f>
        <v>210176</v>
      </c>
      <c r="J1040" s="20">
        <v>462918.0</v>
      </c>
      <c r="K1040" s="20">
        <f t="array" ref="K1040:S1040">VLOOKUP(A1040,'HUMAN RESOURCES'!$A$2:$M$2692,{2,3,4,5,6,7,8,9,10},0)</f>
        <v>0.009</v>
      </c>
      <c r="L1040" s="20">
        <v>0.004</v>
      </c>
      <c r="M1040" s="20">
        <v>84.0</v>
      </c>
      <c r="N1040" s="20">
        <v>77.0</v>
      </c>
      <c r="O1040" s="20">
        <v>0.162</v>
      </c>
      <c r="P1040" s="20">
        <v>0.727</v>
      </c>
      <c r="Q1040" s="20">
        <v>0.111</v>
      </c>
      <c r="R1040" s="20">
        <v>4.9410366E7</v>
      </c>
      <c r="S1040" s="20">
        <v>0.819</v>
      </c>
      <c r="T1040" s="20">
        <f t="array" ref="T1040:U1040">VLOOKUP(A1040,TOURISM!$A$2:$F$2692,{3,6},0)</f>
        <v>14398000000</v>
      </c>
      <c r="U1040" s="20">
        <v>2.0802E10</v>
      </c>
      <c r="V1040" s="20">
        <f t="array" ref="V1040:AA1040">VLOOKUP(A1040,BUSINESS!$A$2:$J$2692,{4,5,6,7,8,9},0)</f>
        <v>0.288</v>
      </c>
      <c r="W1040" s="20">
        <v>14.0</v>
      </c>
      <c r="X1040" s="20"/>
      <c r="Y1040" s="20">
        <v>250.0</v>
      </c>
      <c r="Z1040" s="20">
        <v>0.837</v>
      </c>
      <c r="AA1040" s="20">
        <v>1.048</v>
      </c>
      <c r="AB1040" s="21">
        <f t="shared" si="226"/>
        <v>7468.068543</v>
      </c>
      <c r="AC1040" s="20">
        <f>I1040/R1040</f>
        <v>0.004253682314</v>
      </c>
      <c r="AD1040" s="20">
        <f>J1040/R1040</f>
        <v>0.009368843777</v>
      </c>
      <c r="AE1040" s="20">
        <f t="shared" si="335"/>
        <v>421.0047746</v>
      </c>
      <c r="AF1040" s="22" t="b">
        <f t="shared" si="4"/>
        <v>0</v>
      </c>
      <c r="AG1040" s="20" t="b">
        <f t="shared" si="5"/>
        <v>0</v>
      </c>
      <c r="AH1040" s="20" t="b">
        <f t="shared" si="6"/>
        <v>0</v>
      </c>
      <c r="AI1040" s="20" t="b">
        <f t="shared" si="7"/>
        <v>0</v>
      </c>
      <c r="AJ1040" s="20"/>
      <c r="AK1040" s="20"/>
      <c r="AL1040" s="20"/>
      <c r="AM1040" s="20"/>
      <c r="AN1040" s="20"/>
      <c r="AO1040" s="20"/>
      <c r="AP1040" s="20"/>
      <c r="AQ1040" s="20"/>
      <c r="AR1040" s="23"/>
      <c r="AS1040" s="23"/>
      <c r="AT1040" s="23"/>
      <c r="AU1040" s="23"/>
      <c r="AV1040" s="23"/>
    </row>
    <row r="1041" ht="15.75" customHeight="1">
      <c r="A1041" s="17" t="str">
        <f t="shared" si="1"/>
        <v>South Korea-Asia2011</v>
      </c>
      <c r="B1041" s="17" t="s">
        <v>171</v>
      </c>
      <c r="C1041" s="18" t="s">
        <v>145</v>
      </c>
      <c r="D1041" s="19" t="s">
        <v>90</v>
      </c>
      <c r="E1041" s="17">
        <v>3.7E11</v>
      </c>
      <c r="F1041" s="18">
        <v>0.074</v>
      </c>
      <c r="G1041" s="18">
        <v>1652.0</v>
      </c>
      <c r="H1041" s="18">
        <v>0.058</v>
      </c>
      <c r="I1041" s="20">
        <f t="array" ref="I1041:J1041">IFNA(VLOOKUP(A1041,ENERGY!$A$2:$F$2692,{5,6},0),0)</f>
        <v>0</v>
      </c>
      <c r="J1041" s="20">
        <v>0.0</v>
      </c>
      <c r="K1041" s="20">
        <f t="array" ref="K1041:S1041">VLOOKUP(A1041,'HUMAN RESOURCES'!$A$2:$M$2692,{2,3,4,5,6,7,8,9,10},0)</f>
        <v>0.009</v>
      </c>
      <c r="L1041" s="20">
        <v>0.003</v>
      </c>
      <c r="M1041" s="20">
        <v>84.0</v>
      </c>
      <c r="N1041" s="20">
        <v>78.0</v>
      </c>
      <c r="O1041" s="20">
        <v>0.157</v>
      </c>
      <c r="P1041" s="20">
        <v>0.728</v>
      </c>
      <c r="Q1041" s="20">
        <v>0.114</v>
      </c>
      <c r="R1041" s="20">
        <v>4.977944E7</v>
      </c>
      <c r="S1041" s="20">
        <v>0.82</v>
      </c>
      <c r="T1041" s="20">
        <f t="array" ref="T1041:U1041">VLOOKUP(A1041,TOURISM!$A$2:$F$2692,{3,6},0)</f>
        <v>17467000000</v>
      </c>
      <c r="U1041" s="20">
        <v>2.2209E10</v>
      </c>
      <c r="V1041" s="20">
        <f t="array" ref="V1041:AA1041">VLOOKUP(A1041,BUSINESS!$A$2:$J$2692,{4,5,6,7,8,9},0)</f>
        <v>0.287</v>
      </c>
      <c r="W1041" s="20">
        <v>6.0</v>
      </c>
      <c r="X1041" s="20"/>
      <c r="Y1041" s="20">
        <v>225.0</v>
      </c>
      <c r="Z1041" s="20">
        <v>0.838</v>
      </c>
      <c r="AA1041" s="20">
        <v>1.077</v>
      </c>
      <c r="AB1041" s="21">
        <f t="shared" si="226"/>
        <v>7432.787512</v>
      </c>
      <c r="AC1041" s="20"/>
      <c r="AD1041" s="20"/>
      <c r="AE1041" s="20">
        <f t="shared" si="335"/>
        <v>446.1480483</v>
      </c>
      <c r="AF1041" s="22" t="b">
        <f t="shared" si="4"/>
        <v>0</v>
      </c>
      <c r="AG1041" s="20" t="b">
        <f t="shared" si="5"/>
        <v>0</v>
      </c>
      <c r="AH1041" s="20" t="b">
        <f t="shared" si="6"/>
        <v>0</v>
      </c>
      <c r="AI1041" s="20" t="b">
        <f t="shared" si="7"/>
        <v>0</v>
      </c>
      <c r="AJ1041" s="20"/>
      <c r="AK1041" s="20"/>
      <c r="AL1041" s="20"/>
      <c r="AM1041" s="20"/>
      <c r="AN1041" s="20"/>
      <c r="AO1041" s="20"/>
      <c r="AP1041" s="20"/>
      <c r="AQ1041" s="20"/>
      <c r="AR1041" s="23"/>
      <c r="AS1041" s="23"/>
      <c r="AT1041" s="23"/>
      <c r="AU1041" s="23"/>
      <c r="AV1041" s="23"/>
    </row>
    <row r="1042" ht="15.75" customHeight="1">
      <c r="A1042" s="17" t="str">
        <f t="shared" si="1"/>
        <v>South Korea-Asia2012</v>
      </c>
      <c r="B1042" s="17" t="s">
        <v>171</v>
      </c>
      <c r="C1042" s="18" t="s">
        <v>145</v>
      </c>
      <c r="D1042" s="19" t="s">
        <v>91</v>
      </c>
      <c r="E1042" s="17">
        <v>3.71E11</v>
      </c>
      <c r="F1042" s="18">
        <v>0.075</v>
      </c>
      <c r="G1042" s="18">
        <v>1703.0</v>
      </c>
      <c r="H1042" s="18">
        <v>0.054</v>
      </c>
      <c r="I1042" s="20">
        <f t="array" ref="I1042:J1042">IFNA(VLOOKUP(A1042,ENERGY!$A$2:$F$2692,{5,6},0),0)</f>
        <v>213600</v>
      </c>
      <c r="J1042" s="20">
        <v>470806.0</v>
      </c>
      <c r="K1042" s="20">
        <f t="array" ref="K1042:S1042">VLOOKUP(A1042,'HUMAN RESOURCES'!$A$2:$M$2692,{2,3,4,5,6,7,8,9,10},0)</f>
        <v>0.01</v>
      </c>
      <c r="L1042" s="20">
        <v>0.003</v>
      </c>
      <c r="M1042" s="20">
        <v>85.0</v>
      </c>
      <c r="N1042" s="20">
        <v>78.0</v>
      </c>
      <c r="O1042" s="20">
        <v>0.153</v>
      </c>
      <c r="P1042" s="20">
        <v>0.729</v>
      </c>
      <c r="Q1042" s="20">
        <v>0.118</v>
      </c>
      <c r="R1042" s="20">
        <v>5.0004441E7</v>
      </c>
      <c r="S1042" s="20">
        <v>0.821</v>
      </c>
      <c r="T1042" s="20">
        <f t="array" ref="T1042:U1042">VLOOKUP(A1042,TOURISM!$A$2:$F$2692,{3,6},0)</f>
        <v>19653000000</v>
      </c>
      <c r="U1042" s="20">
        <v>2.2386E10</v>
      </c>
      <c r="V1042" s="20">
        <f t="array" ref="V1042:AA1042">VLOOKUP(A1042,BUSINESS!$A$2:$J$2692,{4,5,6,7,8,9},0)</f>
        <v>0.29</v>
      </c>
      <c r="W1042" s="20">
        <v>6.0</v>
      </c>
      <c r="X1042" s="20">
        <v>6.0</v>
      </c>
      <c r="Y1042" s="20">
        <v>207.0</v>
      </c>
      <c r="Z1042" s="20">
        <v>0.841</v>
      </c>
      <c r="AA1042" s="20">
        <v>1.094</v>
      </c>
      <c r="AB1042" s="21">
        <f t="shared" si="226"/>
        <v>7419.341014</v>
      </c>
      <c r="AC1042" s="20">
        <f>I1042/R1042</f>
        <v>0.004271620595</v>
      </c>
      <c r="AD1042" s="20">
        <f>J1042/R1042</f>
        <v>0.009415283734</v>
      </c>
      <c r="AE1042" s="20">
        <f t="shared" si="335"/>
        <v>447.680237</v>
      </c>
      <c r="AF1042" s="22" t="b">
        <f t="shared" si="4"/>
        <v>0</v>
      </c>
      <c r="AG1042" s="20" t="b">
        <f t="shared" si="5"/>
        <v>0</v>
      </c>
      <c r="AH1042" s="20" t="b">
        <f t="shared" si="6"/>
        <v>0</v>
      </c>
      <c r="AI1042" s="20" t="b">
        <f t="shared" si="7"/>
        <v>0</v>
      </c>
      <c r="AJ1042" s="20"/>
      <c r="AK1042" s="20"/>
      <c r="AL1042" s="20"/>
      <c r="AM1042" s="20"/>
      <c r="AN1042" s="20"/>
      <c r="AO1042" s="20"/>
      <c r="AP1042" s="20"/>
      <c r="AQ1042" s="20"/>
      <c r="AR1042" s="23"/>
      <c r="AS1042" s="23"/>
      <c r="AT1042" s="23"/>
      <c r="AU1042" s="23"/>
      <c r="AV1042" s="23"/>
    </row>
    <row r="1043" ht="15.75" customHeight="1">
      <c r="A1043" s="17" t="str">
        <f t="shared" si="1"/>
        <v>Sri Lanka-Asia2000</v>
      </c>
      <c r="B1043" s="17" t="s">
        <v>172</v>
      </c>
      <c r="C1043" s="18" t="s">
        <v>145</v>
      </c>
      <c r="D1043" s="19" t="s">
        <v>76</v>
      </c>
      <c r="E1043" s="17">
        <v>4.12E11</v>
      </c>
      <c r="F1043" s="18">
        <v>0.037</v>
      </c>
      <c r="G1043" s="18">
        <v>32.0</v>
      </c>
      <c r="H1043" s="18">
        <v>0.162</v>
      </c>
      <c r="I1043" s="20" t="str">
        <f t="array" ref="I1043:J1043">IFNA(VLOOKUP(A1043,ENERGY!$A$2:$F$2692,{5,6},0),0)</f>
        <v/>
      </c>
      <c r="J1043" s="20"/>
      <c r="K1043" s="20">
        <f t="array" ref="K1043:S1043">VLOOKUP(A1043,'HUMAN RESOURCES'!$A$2:$M$2692,{2,3,4,5,6,7,8,9,10},0)</f>
        <v>0.018</v>
      </c>
      <c r="L1043" s="20">
        <v>0.014</v>
      </c>
      <c r="M1043" s="20">
        <v>75.0</v>
      </c>
      <c r="N1043" s="20">
        <v>68.0</v>
      </c>
      <c r="O1043" s="20">
        <v>0.269</v>
      </c>
      <c r="P1043" s="20">
        <v>0.669</v>
      </c>
      <c r="Q1043" s="20">
        <v>0.063</v>
      </c>
      <c r="R1043" s="20">
        <v>1.9102E7</v>
      </c>
      <c r="S1043" s="20">
        <v>0.184</v>
      </c>
      <c r="T1043" s="20">
        <f t="array" ref="T1043:U1043">VLOOKUP(A1043,TOURISM!$A$2:$F$2692,{3,6},0)</f>
        <v>388000000</v>
      </c>
      <c r="U1043" s="20">
        <v>3.83E8</v>
      </c>
      <c r="V1043" s="20" t="str">
        <f t="array" ref="V1043:AA1043">VLOOKUP(A1043,BUSINESS!$A$2:$J$2692,{4,5,6,7,8,9},0)</f>
        <v/>
      </c>
      <c r="W1043" s="20"/>
      <c r="X1043" s="20"/>
      <c r="Y1043" s="20"/>
      <c r="Z1043" s="20">
        <v>0.006</v>
      </c>
      <c r="AA1043" s="20">
        <v>0.023</v>
      </c>
      <c r="AB1043" s="21">
        <f t="shared" si="226"/>
        <v>21568.42215</v>
      </c>
      <c r="AC1043" s="20"/>
      <c r="AD1043" s="20"/>
      <c r="AE1043" s="20">
        <f t="shared" si="335"/>
        <v>20.05025652</v>
      </c>
      <c r="AF1043" s="22" t="b">
        <f t="shared" si="4"/>
        <v>0</v>
      </c>
      <c r="AG1043" s="20" t="b">
        <f t="shared" si="5"/>
        <v>0</v>
      </c>
      <c r="AH1043" s="20" t="b">
        <f t="shared" si="6"/>
        <v>0</v>
      </c>
      <c r="AI1043" s="20" t="b">
        <f t="shared" si="7"/>
        <v>0</v>
      </c>
      <c r="AJ1043" s="20"/>
      <c r="AK1043" s="20"/>
      <c r="AL1043" s="20"/>
      <c r="AM1043" s="20"/>
      <c r="AN1043" s="20"/>
      <c r="AO1043" s="20"/>
      <c r="AP1043" s="20"/>
      <c r="AQ1043" s="20"/>
      <c r="AR1043" s="23"/>
      <c r="AS1043" s="23"/>
      <c r="AT1043" s="23"/>
      <c r="AU1043" s="23"/>
      <c r="AV1043" s="23"/>
    </row>
    <row r="1044" ht="15.75" customHeight="1">
      <c r="A1044" s="17" t="str">
        <f t="shared" si="1"/>
        <v>Sri Lanka-Asia2001</v>
      </c>
      <c r="B1044" s="17" t="s">
        <v>172</v>
      </c>
      <c r="C1044" s="18" t="s">
        <v>145</v>
      </c>
      <c r="D1044" s="19" t="s">
        <v>77</v>
      </c>
      <c r="E1044" s="17">
        <v>4.14E11</v>
      </c>
      <c r="F1044" s="18">
        <v>0.037</v>
      </c>
      <c r="G1044" s="18">
        <v>31.0</v>
      </c>
      <c r="H1044" s="18">
        <v>0.194</v>
      </c>
      <c r="I1044" s="20">
        <f t="array" ref="I1044:J1044">IFNA(VLOOKUP(A1044,ENERGY!$A$2:$F$2692,{5,6},0),0)</f>
        <v>10421</v>
      </c>
      <c r="J1044" s="20"/>
      <c r="K1044" s="20">
        <f t="array" ref="K1044:S1044">VLOOKUP(A1044,'HUMAN RESOURCES'!$A$2:$M$2692,{2,3,4,5,6,7,8,9,10},0)</f>
        <v>0.018</v>
      </c>
      <c r="L1044" s="20">
        <v>0.013</v>
      </c>
      <c r="M1044" s="20">
        <v>76.0</v>
      </c>
      <c r="N1044" s="20">
        <v>68.0</v>
      </c>
      <c r="O1044" s="20">
        <v>0.265</v>
      </c>
      <c r="P1044" s="20">
        <v>0.672</v>
      </c>
      <c r="Q1044" s="20">
        <v>0.064</v>
      </c>
      <c r="R1044" s="20">
        <v>1.8797E7</v>
      </c>
      <c r="S1044" s="20">
        <v>0.184</v>
      </c>
      <c r="T1044" s="20">
        <f t="array" ref="T1044:U1044">VLOOKUP(A1044,TOURISM!$A$2:$F$2692,{3,6},0)</f>
        <v>347000000</v>
      </c>
      <c r="U1044" s="20">
        <v>4.02E8</v>
      </c>
      <c r="V1044" s="20" t="str">
        <f t="array" ref="V1044:AA1044">VLOOKUP(A1044,BUSINESS!$A$2:$J$2692,{4,5,6,7,8,9},0)</f>
        <v/>
      </c>
      <c r="W1044" s="20"/>
      <c r="X1044" s="20"/>
      <c r="Y1044" s="20"/>
      <c r="Z1044" s="20">
        <v>0.008</v>
      </c>
      <c r="AA1044" s="20">
        <v>0.035</v>
      </c>
      <c r="AB1044" s="21">
        <f t="shared" si="226"/>
        <v>22024.79119</v>
      </c>
      <c r="AC1044" s="20">
        <f t="shared" ref="AC1044:AC1046" si="357">I1044/R1044</f>
        <v>0.0005543969782</v>
      </c>
      <c r="AD1044" s="20"/>
      <c r="AE1044" s="20">
        <f t="shared" si="335"/>
        <v>21.38639145</v>
      </c>
      <c r="AF1044" s="22" t="b">
        <f t="shared" si="4"/>
        <v>0</v>
      </c>
      <c r="AG1044" s="20" t="b">
        <f t="shared" si="5"/>
        <v>0</v>
      </c>
      <c r="AH1044" s="20" t="b">
        <f t="shared" si="6"/>
        <v>0</v>
      </c>
      <c r="AI1044" s="20" t="b">
        <f t="shared" si="7"/>
        <v>0</v>
      </c>
      <c r="AJ1044" s="20"/>
      <c r="AK1044" s="20"/>
      <c r="AL1044" s="20"/>
      <c r="AM1044" s="20"/>
      <c r="AN1044" s="20"/>
      <c r="AO1044" s="20"/>
      <c r="AP1044" s="20"/>
      <c r="AQ1044" s="20"/>
      <c r="AR1044" s="23"/>
      <c r="AS1044" s="23"/>
      <c r="AT1044" s="23"/>
      <c r="AU1044" s="23"/>
      <c r="AV1044" s="23"/>
    </row>
    <row r="1045" ht="15.75" customHeight="1">
      <c r="A1045" s="17" t="str">
        <f t="shared" si="1"/>
        <v>Sri Lanka-Asia2002</v>
      </c>
      <c r="B1045" s="17" t="s">
        <v>172</v>
      </c>
      <c r="C1045" s="18" t="s">
        <v>145</v>
      </c>
      <c r="D1045" s="19" t="s">
        <v>79</v>
      </c>
      <c r="E1045" s="17">
        <v>4.15E11</v>
      </c>
      <c r="F1045" s="18">
        <v>0.039</v>
      </c>
      <c r="G1045" s="18">
        <v>34.0</v>
      </c>
      <c r="H1045" s="18">
        <v>0.132</v>
      </c>
      <c r="I1045" s="20">
        <f t="array" ref="I1045:J1045">IFNA(VLOOKUP(A1045,ENERGY!$A$2:$F$2692,{5,6},0),0)</f>
        <v>9844</v>
      </c>
      <c r="J1045" s="20">
        <v>12710.0</v>
      </c>
      <c r="K1045" s="20">
        <f t="array" ref="K1045:S1045">VLOOKUP(A1045,'HUMAN RESOURCES'!$A$2:$M$2692,{2,3,4,5,6,7,8,9,10},0)</f>
        <v>0.019</v>
      </c>
      <c r="L1045" s="20">
        <v>0.013</v>
      </c>
      <c r="M1045" s="20">
        <v>76.0</v>
      </c>
      <c r="N1045" s="20">
        <v>69.0</v>
      </c>
      <c r="O1045" s="20">
        <v>0.261</v>
      </c>
      <c r="P1045" s="20">
        <v>0.673</v>
      </c>
      <c r="Q1045" s="20">
        <v>0.065</v>
      </c>
      <c r="R1045" s="20">
        <v>1.8921E7</v>
      </c>
      <c r="S1045" s="20">
        <v>0.184</v>
      </c>
      <c r="T1045" s="20">
        <f t="array" ref="T1045:U1045">VLOOKUP(A1045,TOURISM!$A$2:$F$2692,{3,6},0)</f>
        <v>594000000</v>
      </c>
      <c r="U1045" s="20">
        <v>4.38E8</v>
      </c>
      <c r="V1045" s="20" t="str">
        <f t="array" ref="V1045:AA1045">VLOOKUP(A1045,BUSINESS!$A$2:$J$2692,{4,5,6,7,8,9},0)</f>
        <v/>
      </c>
      <c r="W1045" s="20"/>
      <c r="X1045" s="20"/>
      <c r="Y1045" s="20"/>
      <c r="Z1045" s="20">
        <v>0.011</v>
      </c>
      <c r="AA1045" s="20">
        <v>0.048</v>
      </c>
      <c r="AB1045" s="21">
        <f t="shared" si="226"/>
        <v>21933.30162</v>
      </c>
      <c r="AC1045" s="20">
        <f t="shared" si="357"/>
        <v>0.0005202684848</v>
      </c>
      <c r="AD1045" s="20">
        <f t="shared" ref="AD1045:AD1046" si="358">J1045/R1045</f>
        <v>0.0006717403943</v>
      </c>
      <c r="AE1045" s="20">
        <f t="shared" si="335"/>
        <v>23.14888219</v>
      </c>
      <c r="AF1045" s="22" t="b">
        <f t="shared" si="4"/>
        <v>0</v>
      </c>
      <c r="AG1045" s="20" t="b">
        <f t="shared" si="5"/>
        <v>0</v>
      </c>
      <c r="AH1045" s="20" t="b">
        <f t="shared" si="6"/>
        <v>0</v>
      </c>
      <c r="AI1045" s="20" t="b">
        <f t="shared" si="7"/>
        <v>0</v>
      </c>
      <c r="AJ1045" s="20"/>
      <c r="AK1045" s="20"/>
      <c r="AL1045" s="20"/>
      <c r="AM1045" s="20"/>
      <c r="AN1045" s="20"/>
      <c r="AO1045" s="20"/>
      <c r="AP1045" s="20"/>
      <c r="AQ1045" s="20"/>
      <c r="AR1045" s="23"/>
      <c r="AS1045" s="23"/>
      <c r="AT1045" s="23"/>
      <c r="AU1045" s="23"/>
      <c r="AV1045" s="23"/>
    </row>
    <row r="1046" ht="15.75" customHeight="1">
      <c r="A1046" s="17" t="str">
        <f t="shared" si="1"/>
        <v>Sri Lanka-Asia2003</v>
      </c>
      <c r="B1046" s="17" t="s">
        <v>172</v>
      </c>
      <c r="C1046" s="18" t="s">
        <v>145</v>
      </c>
      <c r="D1046" s="19" t="s">
        <v>81</v>
      </c>
      <c r="E1046" s="17">
        <v>4.16E11</v>
      </c>
      <c r="F1046" s="18">
        <v>0.039</v>
      </c>
      <c r="G1046" s="18">
        <v>38.0</v>
      </c>
      <c r="H1046" s="18">
        <v>0.103</v>
      </c>
      <c r="I1046" s="20">
        <f t="array" ref="I1046:J1046">IFNA(VLOOKUP(A1046,ENERGY!$A$2:$F$2692,{5,6},0),0)</f>
        <v>9082</v>
      </c>
      <c r="J1046" s="20">
        <v>12831.0</v>
      </c>
      <c r="K1046" s="20">
        <f t="array" ref="K1046:S1046">VLOOKUP(A1046,'HUMAN RESOURCES'!$A$2:$M$2692,{2,3,4,5,6,7,8,9,10},0)</f>
        <v>0.019</v>
      </c>
      <c r="L1046" s="20">
        <v>0.013</v>
      </c>
      <c r="M1046" s="20">
        <v>77.0</v>
      </c>
      <c r="N1046" s="20">
        <v>70.0</v>
      </c>
      <c r="O1046" s="20">
        <v>0.258</v>
      </c>
      <c r="P1046" s="20">
        <v>0.675</v>
      </c>
      <c r="Q1046" s="20">
        <v>0.067</v>
      </c>
      <c r="R1046" s="20">
        <v>1.9173E7</v>
      </c>
      <c r="S1046" s="20">
        <v>0.184</v>
      </c>
      <c r="T1046" s="20">
        <f t="array" ref="T1046:U1046">VLOOKUP(A1046,TOURISM!$A$2:$F$2692,{3,6},0)</f>
        <v>709000000</v>
      </c>
      <c r="U1046" s="20">
        <v>4.62E8</v>
      </c>
      <c r="V1046" s="20" t="str">
        <f t="array" ref="V1046:AA1046">VLOOKUP(A1046,BUSINESS!$A$2:$J$2692,{4,5,6,7,8,9},0)</f>
        <v/>
      </c>
      <c r="W1046" s="20">
        <v>58.0</v>
      </c>
      <c r="X1046" s="20"/>
      <c r="Y1046" s="20"/>
      <c r="Z1046" s="20">
        <v>0.015</v>
      </c>
      <c r="AA1046" s="20">
        <v>0.071</v>
      </c>
      <c r="AB1046" s="21">
        <f t="shared" si="226"/>
        <v>21697.17832</v>
      </c>
      <c r="AC1046" s="20">
        <f t="shared" si="357"/>
        <v>0.0004736869556</v>
      </c>
      <c r="AD1046" s="20">
        <f t="shared" si="358"/>
        <v>0.0006692223439</v>
      </c>
      <c r="AE1046" s="20">
        <f t="shared" si="335"/>
        <v>24.09638554</v>
      </c>
      <c r="AF1046" s="22" t="b">
        <f t="shared" si="4"/>
        <v>0</v>
      </c>
      <c r="AG1046" s="20" t="b">
        <f t="shared" si="5"/>
        <v>0</v>
      </c>
      <c r="AH1046" s="20" t="b">
        <f t="shared" si="6"/>
        <v>0</v>
      </c>
      <c r="AI1046" s="20" t="b">
        <f t="shared" si="7"/>
        <v>0</v>
      </c>
      <c r="AJ1046" s="20"/>
      <c r="AK1046" s="20"/>
      <c r="AL1046" s="20"/>
      <c r="AM1046" s="20"/>
      <c r="AN1046" s="20"/>
      <c r="AO1046" s="20"/>
      <c r="AP1046" s="20"/>
      <c r="AQ1046" s="20"/>
      <c r="AR1046" s="23"/>
      <c r="AS1046" s="23"/>
      <c r="AT1046" s="23"/>
      <c r="AU1046" s="23"/>
      <c r="AV1046" s="23"/>
    </row>
    <row r="1047" ht="15.75" customHeight="1">
      <c r="A1047" s="17" t="str">
        <f t="shared" si="1"/>
        <v>Sri Lanka-Asia2004</v>
      </c>
      <c r="B1047" s="17" t="s">
        <v>172</v>
      </c>
      <c r="C1047" s="18" t="s">
        <v>145</v>
      </c>
      <c r="D1047" s="19" t="s">
        <v>83</v>
      </c>
      <c r="E1047" s="17">
        <v>4.16E11</v>
      </c>
      <c r="F1047" s="18">
        <v>0.042</v>
      </c>
      <c r="G1047" s="18">
        <v>44.0</v>
      </c>
      <c r="H1047" s="18">
        <v>0.095</v>
      </c>
      <c r="I1047" s="20">
        <f t="array" ref="I1047:J1047">IFNA(VLOOKUP(A1047,ENERGY!$A$2:$F$2692,{5,6},0),0)</f>
        <v>0</v>
      </c>
      <c r="J1047" s="20">
        <v>0.0</v>
      </c>
      <c r="K1047" s="20">
        <f t="array" ref="K1047:S1047">VLOOKUP(A1047,'HUMAN RESOURCES'!$A$2:$M$2692,{2,3,4,5,6,7,8,9,10},0)</f>
        <v>0.019</v>
      </c>
      <c r="L1047" s="20">
        <v>0.012</v>
      </c>
      <c r="M1047" s="20">
        <v>77.0</v>
      </c>
      <c r="N1047" s="20">
        <v>70.0</v>
      </c>
      <c r="O1047" s="20">
        <v>0.256</v>
      </c>
      <c r="P1047" s="20">
        <v>0.675</v>
      </c>
      <c r="Q1047" s="20">
        <v>0.069</v>
      </c>
      <c r="R1047" s="20">
        <v>1.9435E7</v>
      </c>
      <c r="S1047" s="20">
        <v>0.184</v>
      </c>
      <c r="T1047" s="20">
        <f t="array" ref="T1047:U1047">VLOOKUP(A1047,TOURISM!$A$2:$F$2692,{3,6},0)</f>
        <v>808000000</v>
      </c>
      <c r="U1047" s="20">
        <v>4.99E8</v>
      </c>
      <c r="V1047" s="20" t="str">
        <f t="array" ref="V1047:AA1047">VLOOKUP(A1047,BUSINESS!$A$2:$J$2692,{4,5,6,7,8,9},0)</f>
        <v/>
      </c>
      <c r="W1047" s="20">
        <v>48.0</v>
      </c>
      <c r="X1047" s="20"/>
      <c r="Y1047" s="20"/>
      <c r="Z1047" s="20">
        <v>0.014</v>
      </c>
      <c r="AA1047" s="20">
        <v>0.112</v>
      </c>
      <c r="AB1047" s="21">
        <f t="shared" si="226"/>
        <v>21404.68227</v>
      </c>
      <c r="AC1047" s="20"/>
      <c r="AD1047" s="20"/>
      <c r="AE1047" s="20">
        <f t="shared" si="335"/>
        <v>25.67532802</v>
      </c>
      <c r="AF1047" s="22" t="b">
        <f t="shared" si="4"/>
        <v>0</v>
      </c>
      <c r="AG1047" s="20" t="b">
        <f t="shared" si="5"/>
        <v>0</v>
      </c>
      <c r="AH1047" s="20" t="b">
        <f t="shared" si="6"/>
        <v>0</v>
      </c>
      <c r="AI1047" s="20" t="b">
        <f t="shared" si="7"/>
        <v>0</v>
      </c>
      <c r="AJ1047" s="20"/>
      <c r="AK1047" s="20"/>
      <c r="AL1047" s="20"/>
      <c r="AM1047" s="20"/>
      <c r="AN1047" s="20"/>
      <c r="AO1047" s="20"/>
      <c r="AP1047" s="20"/>
      <c r="AQ1047" s="20"/>
      <c r="AR1047" s="23"/>
      <c r="AS1047" s="23"/>
      <c r="AT1047" s="23"/>
      <c r="AU1047" s="23"/>
      <c r="AV1047" s="23"/>
    </row>
    <row r="1048" ht="15.75" customHeight="1">
      <c r="A1048" s="17" t="str">
        <f t="shared" si="1"/>
        <v>Sri Lanka-Asia2005</v>
      </c>
      <c r="B1048" s="17" t="s">
        <v>172</v>
      </c>
      <c r="C1048" s="18" t="s">
        <v>145</v>
      </c>
      <c r="D1048" s="19" t="s">
        <v>84</v>
      </c>
      <c r="E1048" s="17">
        <v>4.21E11</v>
      </c>
      <c r="F1048" s="18">
        <v>0.04</v>
      </c>
      <c r="G1048" s="18">
        <v>49.0</v>
      </c>
      <c r="H1048" s="18">
        <v>0.108</v>
      </c>
      <c r="I1048" s="20">
        <f t="array" ref="I1048:J1048">IFNA(VLOOKUP(A1048,ENERGY!$A$2:$F$2692,{5,6},0),0)</f>
        <v>8942</v>
      </c>
      <c r="J1048" s="20">
        <v>11892.0</v>
      </c>
      <c r="K1048" s="20">
        <f t="array" ref="K1048:S1048">VLOOKUP(A1048,'HUMAN RESOURCES'!$A$2:$M$2692,{2,3,4,5,6,7,8,9,10},0)</f>
        <v>0.019</v>
      </c>
      <c r="L1048" s="20">
        <v>0.012</v>
      </c>
      <c r="M1048" s="20">
        <v>77.0</v>
      </c>
      <c r="N1048" s="20">
        <v>70.0</v>
      </c>
      <c r="O1048" s="20">
        <v>0.254</v>
      </c>
      <c r="P1048" s="20">
        <v>0.675</v>
      </c>
      <c r="Q1048" s="20">
        <v>0.07</v>
      </c>
      <c r="R1048" s="20">
        <v>1.9644E7</v>
      </c>
      <c r="S1048" s="20">
        <v>0.184</v>
      </c>
      <c r="T1048" s="20">
        <f t="array" ref="T1048:U1048">VLOOKUP(A1048,TOURISM!$A$2:$F$2692,{3,6},0)</f>
        <v>729000000</v>
      </c>
      <c r="U1048" s="20">
        <v>5.52E8</v>
      </c>
      <c r="V1048" s="20">
        <f t="array" ref="V1048:AA1048">VLOOKUP(A1048,BUSINESS!$A$2:$J$2692,{4,5,6,7,8,9},0)</f>
        <v>0.567</v>
      </c>
      <c r="W1048" s="20">
        <v>48.0</v>
      </c>
      <c r="X1048" s="20"/>
      <c r="Y1048" s="20">
        <v>256.0</v>
      </c>
      <c r="Z1048" s="20">
        <v>0.018</v>
      </c>
      <c r="AA1048" s="20">
        <v>0.168</v>
      </c>
      <c r="AB1048" s="21">
        <f t="shared" si="226"/>
        <v>21431.48035</v>
      </c>
      <c r="AC1048" s="20">
        <f>I1048/R1048</f>
        <v>0.0004552026064</v>
      </c>
      <c r="AD1048" s="20">
        <f>J1048/R1048</f>
        <v>0.0006053756872</v>
      </c>
      <c r="AE1048" s="20">
        <f t="shared" si="335"/>
        <v>28.10018326</v>
      </c>
      <c r="AF1048" s="22" t="b">
        <f t="shared" si="4"/>
        <v>0</v>
      </c>
      <c r="AG1048" s="20" t="b">
        <f t="shared" si="5"/>
        <v>0</v>
      </c>
      <c r="AH1048" s="20" t="b">
        <f t="shared" si="6"/>
        <v>0</v>
      </c>
      <c r="AI1048" s="20" t="b">
        <f t="shared" si="7"/>
        <v>0</v>
      </c>
      <c r="AJ1048" s="20"/>
      <c r="AK1048" s="20"/>
      <c r="AL1048" s="20"/>
      <c r="AM1048" s="20"/>
      <c r="AN1048" s="20"/>
      <c r="AO1048" s="20"/>
      <c r="AP1048" s="20"/>
      <c r="AQ1048" s="20"/>
      <c r="AR1048" s="23"/>
      <c r="AS1048" s="23"/>
      <c r="AT1048" s="23"/>
      <c r="AU1048" s="23"/>
      <c r="AV1048" s="23"/>
    </row>
    <row r="1049" ht="15.75" customHeight="1">
      <c r="A1049" s="17" t="str">
        <f t="shared" si="1"/>
        <v>Sri Lanka-Asia2006</v>
      </c>
      <c r="B1049" s="17" t="s">
        <v>172</v>
      </c>
      <c r="C1049" s="18" t="s">
        <v>145</v>
      </c>
      <c r="D1049" s="19" t="s">
        <v>85</v>
      </c>
      <c r="E1049" s="17">
        <v>4.23E11</v>
      </c>
      <c r="F1049" s="18">
        <v>0.04</v>
      </c>
      <c r="G1049" s="18">
        <v>57.0</v>
      </c>
      <c r="H1049" s="18">
        <v>0.129</v>
      </c>
      <c r="I1049" s="20">
        <f t="array" ref="I1049:J1049">IFNA(VLOOKUP(A1049,ENERGY!$A$2:$F$2692,{5,6},0),0)</f>
        <v>0</v>
      </c>
      <c r="J1049" s="20">
        <v>0.0</v>
      </c>
      <c r="K1049" s="20">
        <f t="array" ref="K1049:S1049">VLOOKUP(A1049,'HUMAN RESOURCES'!$A$2:$M$2692,{2,3,4,5,6,7,8,9,10},0)</f>
        <v>0.019</v>
      </c>
      <c r="L1049" s="20">
        <v>0.011</v>
      </c>
      <c r="M1049" s="20">
        <v>77.0</v>
      </c>
      <c r="N1049" s="20">
        <v>70.0</v>
      </c>
      <c r="O1049" s="20">
        <v>0.253</v>
      </c>
      <c r="P1049" s="20">
        <v>0.675</v>
      </c>
      <c r="Q1049" s="20">
        <v>0.072</v>
      </c>
      <c r="R1049" s="20">
        <v>1.9858E7</v>
      </c>
      <c r="S1049" s="20">
        <v>0.184</v>
      </c>
      <c r="T1049" s="20">
        <f t="array" ref="T1049:U1049">VLOOKUP(A1049,TOURISM!$A$2:$F$2692,{3,6},0)</f>
        <v>733000000</v>
      </c>
      <c r="U1049" s="20">
        <v>6.66E8</v>
      </c>
      <c r="V1049" s="20">
        <f t="array" ref="V1049:AA1049">VLOOKUP(A1049,BUSINESS!$A$2:$J$2692,{4,5,6,7,8,9},0)</f>
        <v>0.598</v>
      </c>
      <c r="W1049" s="20">
        <v>48.0</v>
      </c>
      <c r="X1049" s="20"/>
      <c r="Y1049" s="20">
        <v>256.0</v>
      </c>
      <c r="Z1049" s="20">
        <v>0.025</v>
      </c>
      <c r="AA1049" s="20">
        <v>0.269</v>
      </c>
      <c r="AB1049" s="21">
        <f t="shared" si="226"/>
        <v>21301.2388</v>
      </c>
      <c r="AC1049" s="20"/>
      <c r="AD1049" s="20"/>
      <c r="AE1049" s="20">
        <f t="shared" si="335"/>
        <v>33.53812066</v>
      </c>
      <c r="AF1049" s="22" t="b">
        <f t="shared" si="4"/>
        <v>0</v>
      </c>
      <c r="AG1049" s="20" t="b">
        <f t="shared" si="5"/>
        <v>0</v>
      </c>
      <c r="AH1049" s="20" t="b">
        <f t="shared" si="6"/>
        <v>0</v>
      </c>
      <c r="AI1049" s="20" t="b">
        <f t="shared" si="7"/>
        <v>0</v>
      </c>
      <c r="AJ1049" s="20"/>
      <c r="AK1049" s="20"/>
      <c r="AL1049" s="20"/>
      <c r="AM1049" s="20"/>
      <c r="AN1049" s="20"/>
      <c r="AO1049" s="20"/>
      <c r="AP1049" s="20"/>
      <c r="AQ1049" s="20"/>
      <c r="AR1049" s="23"/>
      <c r="AS1049" s="23"/>
      <c r="AT1049" s="23"/>
      <c r="AU1049" s="23"/>
      <c r="AV1049" s="23"/>
    </row>
    <row r="1050" ht="15.75" customHeight="1">
      <c r="A1050" s="17" t="str">
        <f t="shared" si="1"/>
        <v>Sri Lanka-Asia2007</v>
      </c>
      <c r="B1050" s="17" t="s">
        <v>172</v>
      </c>
      <c r="C1050" s="18" t="s">
        <v>145</v>
      </c>
      <c r="D1050" s="19" t="s">
        <v>86</v>
      </c>
      <c r="E1050" s="17">
        <v>4.25E11</v>
      </c>
      <c r="F1050" s="18">
        <v>0.037</v>
      </c>
      <c r="G1050" s="18">
        <v>59.0</v>
      </c>
      <c r="H1050" s="18">
        <v>0.171</v>
      </c>
      <c r="I1050" s="20">
        <f t="array" ref="I1050:J1050">IFNA(VLOOKUP(A1050,ENERGY!$A$2:$F$2692,{5,6},0),0)</f>
        <v>8798</v>
      </c>
      <c r="J1050" s="20">
        <v>11965.0</v>
      </c>
      <c r="K1050" s="20">
        <f t="array" ref="K1050:S1050">VLOOKUP(A1050,'HUMAN RESOURCES'!$A$2:$M$2692,{2,3,4,5,6,7,8,9,10},0)</f>
        <v>0.019</v>
      </c>
      <c r="L1050" s="20">
        <v>0.011</v>
      </c>
      <c r="M1050" s="20">
        <v>77.0</v>
      </c>
      <c r="N1050" s="20">
        <v>70.0</v>
      </c>
      <c r="O1050" s="20">
        <v>0.252</v>
      </c>
      <c r="P1050" s="20">
        <v>0.675</v>
      </c>
      <c r="Q1050" s="20">
        <v>0.073</v>
      </c>
      <c r="R1050" s="20">
        <v>2.0039E7</v>
      </c>
      <c r="S1050" s="20">
        <v>0.184</v>
      </c>
      <c r="T1050" s="20">
        <f t="array" ref="T1050:U1050">VLOOKUP(A1050,TOURISM!$A$2:$F$2692,{3,6},0)</f>
        <v>750000000</v>
      </c>
      <c r="U1050" s="20">
        <v>7.09E8</v>
      </c>
      <c r="V1050" s="20">
        <f t="array" ref="V1050:AA1050">VLOOKUP(A1050,BUSINESS!$A$2:$J$2692,{4,5,6,7,8,9},0)</f>
        <v>0.617</v>
      </c>
      <c r="W1050" s="20">
        <v>40.0</v>
      </c>
      <c r="X1050" s="20"/>
      <c r="Y1050" s="20">
        <v>256.0</v>
      </c>
      <c r="Z1050" s="20">
        <v>0.039</v>
      </c>
      <c r="AA1050" s="20">
        <v>0.393</v>
      </c>
      <c r="AB1050" s="21">
        <f t="shared" si="226"/>
        <v>21208.64315</v>
      </c>
      <c r="AC1050" s="20">
        <f t="shared" ref="AC1050:AC1051" si="359">I1050/R1050</f>
        <v>0.0004390438645</v>
      </c>
      <c r="AD1050" s="20">
        <f t="shared" ref="AD1050:AD1051" si="360">J1050/R1050</f>
        <v>0.0005970856829</v>
      </c>
      <c r="AE1050" s="20">
        <f t="shared" si="335"/>
        <v>35.38100704</v>
      </c>
      <c r="AF1050" s="22" t="b">
        <f t="shared" si="4"/>
        <v>0</v>
      </c>
      <c r="AG1050" s="20" t="b">
        <f t="shared" si="5"/>
        <v>0</v>
      </c>
      <c r="AH1050" s="20" t="b">
        <f t="shared" si="6"/>
        <v>0</v>
      </c>
      <c r="AI1050" s="20" t="b">
        <f t="shared" si="7"/>
        <v>0</v>
      </c>
      <c r="AJ1050" s="20"/>
      <c r="AK1050" s="20"/>
      <c r="AL1050" s="20"/>
      <c r="AM1050" s="20"/>
      <c r="AN1050" s="20"/>
      <c r="AO1050" s="20"/>
      <c r="AP1050" s="20"/>
      <c r="AQ1050" s="20"/>
      <c r="AR1050" s="23"/>
      <c r="AS1050" s="23"/>
      <c r="AT1050" s="23"/>
      <c r="AU1050" s="23"/>
      <c r="AV1050" s="23"/>
    </row>
    <row r="1051" ht="15.75" customHeight="1">
      <c r="A1051" s="17" t="str">
        <f t="shared" si="1"/>
        <v>Sri Lanka-Asia2008</v>
      </c>
      <c r="B1051" s="17" t="s">
        <v>172</v>
      </c>
      <c r="C1051" s="18" t="s">
        <v>145</v>
      </c>
      <c r="D1051" s="19" t="s">
        <v>87</v>
      </c>
      <c r="E1051" s="17">
        <v>4.29E11</v>
      </c>
      <c r="F1051" s="18">
        <v>0.034</v>
      </c>
      <c r="G1051" s="18">
        <v>68.0</v>
      </c>
      <c r="H1051" s="18">
        <v>0.189</v>
      </c>
      <c r="I1051" s="20">
        <f t="array" ref="I1051:J1051">IFNA(VLOOKUP(A1051,ENERGY!$A$2:$F$2692,{5,6},0),0)</f>
        <v>9261</v>
      </c>
      <c r="J1051" s="20">
        <v>12457.0</v>
      </c>
      <c r="K1051" s="20">
        <f t="array" ref="K1051:S1051">VLOOKUP(A1051,'HUMAN RESOURCES'!$A$2:$M$2692,{2,3,4,5,6,7,8,9,10},0)</f>
        <v>0.019</v>
      </c>
      <c r="L1051" s="20">
        <v>0.01</v>
      </c>
      <c r="M1051" s="20">
        <v>77.0</v>
      </c>
      <c r="N1051" s="20">
        <v>71.0</v>
      </c>
      <c r="O1051" s="20">
        <v>0.252</v>
      </c>
      <c r="P1051" s="20">
        <v>0.674</v>
      </c>
      <c r="Q1051" s="20">
        <v>0.074</v>
      </c>
      <c r="R1051" s="20">
        <v>2.0217E7</v>
      </c>
      <c r="S1051" s="20">
        <v>0.183</v>
      </c>
      <c r="T1051" s="20">
        <f t="array" ref="T1051:U1051">VLOOKUP(A1051,TOURISM!$A$2:$F$2692,{3,6},0)</f>
        <v>803000000</v>
      </c>
      <c r="U1051" s="20">
        <v>7.77E8</v>
      </c>
      <c r="V1051" s="20">
        <f t="array" ref="V1051:AA1051">VLOOKUP(A1051,BUSINESS!$A$2:$J$2692,{4,5,6,7,8,9},0)</f>
        <v>0.617</v>
      </c>
      <c r="W1051" s="20">
        <v>40.0</v>
      </c>
      <c r="X1051" s="20"/>
      <c r="Y1051" s="20">
        <v>256.0</v>
      </c>
      <c r="Z1051" s="20">
        <v>0.058</v>
      </c>
      <c r="AA1051" s="20">
        <v>0.542</v>
      </c>
      <c r="AB1051" s="21">
        <f t="shared" si="226"/>
        <v>21219.76554</v>
      </c>
      <c r="AC1051" s="20">
        <f t="shared" si="359"/>
        <v>0.0004580798338</v>
      </c>
      <c r="AD1051" s="20">
        <f t="shared" si="360"/>
        <v>0.0006161646139</v>
      </c>
      <c r="AE1051" s="20">
        <f t="shared" si="335"/>
        <v>38.43300193</v>
      </c>
      <c r="AF1051" s="22" t="b">
        <f t="shared" si="4"/>
        <v>0</v>
      </c>
      <c r="AG1051" s="20" t="b">
        <f t="shared" si="5"/>
        <v>0</v>
      </c>
      <c r="AH1051" s="20" t="b">
        <f t="shared" si="6"/>
        <v>0</v>
      </c>
      <c r="AI1051" s="20" t="b">
        <f t="shared" si="7"/>
        <v>0</v>
      </c>
      <c r="AJ1051" s="20"/>
      <c r="AK1051" s="20"/>
      <c r="AL1051" s="20"/>
      <c r="AM1051" s="20"/>
      <c r="AN1051" s="20"/>
      <c r="AO1051" s="20"/>
      <c r="AP1051" s="20"/>
      <c r="AQ1051" s="20"/>
      <c r="AR1051" s="23"/>
      <c r="AS1051" s="23"/>
      <c r="AT1051" s="23"/>
      <c r="AU1051" s="23"/>
      <c r="AV1051" s="23"/>
    </row>
    <row r="1052" ht="15.75" customHeight="1">
      <c r="A1052" s="17" t="str">
        <f t="shared" si="1"/>
        <v>Sri Lanka-Asia2009</v>
      </c>
      <c r="B1052" s="17" t="s">
        <v>172</v>
      </c>
      <c r="C1052" s="18" t="s">
        <v>145</v>
      </c>
      <c r="D1052" s="19" t="s">
        <v>88</v>
      </c>
      <c r="E1052" s="17">
        <v>4.3E11</v>
      </c>
      <c r="F1052" s="18">
        <v>0.033</v>
      </c>
      <c r="G1052" s="18">
        <v>68.0</v>
      </c>
      <c r="H1052" s="18">
        <v>0.157</v>
      </c>
      <c r="I1052" s="20">
        <f t="array" ref="I1052:J1052">IFNA(VLOOKUP(A1052,ENERGY!$A$2:$F$2692,{5,6},0),0)</f>
        <v>0</v>
      </c>
      <c r="J1052" s="20">
        <v>0.0</v>
      </c>
      <c r="K1052" s="20">
        <f t="array" ref="K1052:S1052">VLOOKUP(A1052,'HUMAN RESOURCES'!$A$2:$M$2692,{2,3,4,5,6,7,8,9,10},0)</f>
        <v>0.019</v>
      </c>
      <c r="L1052" s="20">
        <v>0.01</v>
      </c>
      <c r="M1052" s="20">
        <v>77.0</v>
      </c>
      <c r="N1052" s="20">
        <v>71.0</v>
      </c>
      <c r="O1052" s="20">
        <v>0.251</v>
      </c>
      <c r="P1052" s="20">
        <v>0.673</v>
      </c>
      <c r="Q1052" s="20">
        <v>0.076</v>
      </c>
      <c r="R1052" s="20">
        <v>2.045E7</v>
      </c>
      <c r="S1052" s="20">
        <v>0.183</v>
      </c>
      <c r="T1052" s="20">
        <f t="array" ref="T1052:U1052">VLOOKUP(A1052,TOURISM!$A$2:$F$2692,{3,6},0)</f>
        <v>754000000</v>
      </c>
      <c r="U1052" s="20">
        <v>7.35E8</v>
      </c>
      <c r="V1052" s="20">
        <f t="array" ref="V1052:AA1052">VLOOKUP(A1052,BUSINESS!$A$2:$J$2692,{4,5,6,7,8,9},0)</f>
        <v>0.617</v>
      </c>
      <c r="W1052" s="20">
        <v>40.0</v>
      </c>
      <c r="X1052" s="20"/>
      <c r="Y1052" s="20">
        <v>256.0</v>
      </c>
      <c r="Z1052" s="20">
        <v>0.088</v>
      </c>
      <c r="AA1052" s="20">
        <v>0.791</v>
      </c>
      <c r="AB1052" s="21">
        <f t="shared" si="226"/>
        <v>21026.89487</v>
      </c>
      <c r="AC1052" s="20"/>
      <c r="AD1052" s="20"/>
      <c r="AE1052" s="20">
        <f t="shared" si="335"/>
        <v>35.94132029</v>
      </c>
      <c r="AF1052" s="22" t="b">
        <f t="shared" si="4"/>
        <v>0</v>
      </c>
      <c r="AG1052" s="20" t="b">
        <f t="shared" si="5"/>
        <v>0</v>
      </c>
      <c r="AH1052" s="20" t="b">
        <f t="shared" si="6"/>
        <v>0</v>
      </c>
      <c r="AI1052" s="20" t="b">
        <f t="shared" si="7"/>
        <v>0</v>
      </c>
      <c r="AJ1052" s="20"/>
      <c r="AK1052" s="20"/>
      <c r="AL1052" s="20"/>
      <c r="AM1052" s="20"/>
      <c r="AN1052" s="20"/>
      <c r="AO1052" s="20"/>
      <c r="AP1052" s="20"/>
      <c r="AQ1052" s="20"/>
      <c r="AR1052" s="23"/>
      <c r="AS1052" s="23"/>
      <c r="AT1052" s="23"/>
      <c r="AU1052" s="23"/>
      <c r="AV1052" s="23"/>
    </row>
    <row r="1053" ht="15.75" customHeight="1">
      <c r="A1053" s="17" t="str">
        <f t="shared" si="1"/>
        <v>Sri Lanka-Asia2010</v>
      </c>
      <c r="B1053" s="17" t="s">
        <v>172</v>
      </c>
      <c r="C1053" s="18" t="s">
        <v>145</v>
      </c>
      <c r="D1053" s="19" t="s">
        <v>89</v>
      </c>
      <c r="E1053" s="17">
        <v>4.31E11</v>
      </c>
      <c r="F1053" s="18">
        <v>0.034</v>
      </c>
      <c r="G1053" s="18">
        <v>82.0</v>
      </c>
      <c r="H1053" s="18">
        <v>0.102</v>
      </c>
      <c r="I1053" s="20">
        <f t="array" ref="I1053:J1053">IFNA(VLOOKUP(A1053,ENERGY!$A$2:$F$2692,{5,6},0),0)</f>
        <v>9001</v>
      </c>
      <c r="J1053" s="20">
        <v>11643.0</v>
      </c>
      <c r="K1053" s="20">
        <f t="array" ref="K1053:S1053">VLOOKUP(A1053,'HUMAN RESOURCES'!$A$2:$M$2692,{2,3,4,5,6,7,8,9,10},0)</f>
        <v>0.018</v>
      </c>
      <c r="L1053" s="20">
        <v>0.009</v>
      </c>
      <c r="M1053" s="20">
        <v>77.0</v>
      </c>
      <c r="N1053" s="20">
        <v>71.0</v>
      </c>
      <c r="O1053" s="20">
        <v>0.251</v>
      </c>
      <c r="P1053" s="20">
        <v>0.671</v>
      </c>
      <c r="Q1053" s="20">
        <v>0.078</v>
      </c>
      <c r="R1053" s="20">
        <v>2.0653E7</v>
      </c>
      <c r="S1053" s="20">
        <v>0.183</v>
      </c>
      <c r="T1053" s="20">
        <f t="array" ref="T1053:U1053">VLOOKUP(A1053,TOURISM!$A$2:$F$2692,{3,6},0)</f>
        <v>1044000000</v>
      </c>
      <c r="U1053" s="20">
        <v>8.28E8</v>
      </c>
      <c r="V1053" s="20">
        <f t="array" ref="V1053:AA1053">VLOOKUP(A1053,BUSINESS!$A$2:$J$2692,{4,5,6,7,8,9},0)</f>
        <v>0.966</v>
      </c>
      <c r="W1053" s="20">
        <v>37.0</v>
      </c>
      <c r="X1053" s="20"/>
      <c r="Y1053" s="20">
        <v>256.0</v>
      </c>
      <c r="Z1053" s="20">
        <v>0.12</v>
      </c>
      <c r="AA1053" s="20">
        <v>0.836</v>
      </c>
      <c r="AB1053" s="21">
        <f t="shared" si="226"/>
        <v>20868.63894</v>
      </c>
      <c r="AC1053" s="20">
        <f>I1053/R1053</f>
        <v>0.0004358204619</v>
      </c>
      <c r="AD1053" s="20">
        <f>J1053/R1053</f>
        <v>0.000563743766</v>
      </c>
      <c r="AE1053" s="20">
        <f t="shared" si="335"/>
        <v>40.09102794</v>
      </c>
      <c r="AF1053" s="22" t="b">
        <f t="shared" si="4"/>
        <v>0</v>
      </c>
      <c r="AG1053" s="20" t="b">
        <f t="shared" si="5"/>
        <v>0</v>
      </c>
      <c r="AH1053" s="20" t="b">
        <f t="shared" si="6"/>
        <v>0</v>
      </c>
      <c r="AI1053" s="20" t="b">
        <f t="shared" si="7"/>
        <v>0</v>
      </c>
      <c r="AJ1053" s="20"/>
      <c r="AK1053" s="20"/>
      <c r="AL1053" s="20"/>
      <c r="AM1053" s="20"/>
      <c r="AN1053" s="20"/>
      <c r="AO1053" s="20"/>
      <c r="AP1053" s="20"/>
      <c r="AQ1053" s="20"/>
      <c r="AR1053" s="23"/>
      <c r="AS1053" s="23"/>
      <c r="AT1053" s="23"/>
      <c r="AU1053" s="23"/>
      <c r="AV1053" s="23"/>
    </row>
    <row r="1054" ht="15.75" customHeight="1">
      <c r="A1054" s="17" t="str">
        <f t="shared" si="1"/>
        <v>Sri Lanka-Asia2011</v>
      </c>
      <c r="B1054" s="17" t="s">
        <v>172</v>
      </c>
      <c r="C1054" s="18" t="s">
        <v>145</v>
      </c>
      <c r="D1054" s="19" t="s">
        <v>90</v>
      </c>
      <c r="E1054" s="17">
        <v>4.32E11</v>
      </c>
      <c r="F1054" s="18">
        <v>0.033</v>
      </c>
      <c r="G1054" s="18">
        <v>93.0</v>
      </c>
      <c r="H1054" s="18">
        <v>0.094</v>
      </c>
      <c r="I1054" s="20">
        <f t="array" ref="I1054:J1054">IFNA(VLOOKUP(A1054,ENERGY!$A$2:$F$2692,{5,6},0),0)</f>
        <v>0</v>
      </c>
      <c r="J1054" s="20">
        <v>0.0</v>
      </c>
      <c r="K1054" s="20">
        <f t="array" ref="K1054:S1054">VLOOKUP(A1054,'HUMAN RESOURCES'!$A$2:$M$2692,{2,3,4,5,6,7,8,9,10},0)</f>
        <v>0.018</v>
      </c>
      <c r="L1054" s="20">
        <v>0.009</v>
      </c>
      <c r="M1054" s="20">
        <v>77.0</v>
      </c>
      <c r="N1054" s="20">
        <v>71.0</v>
      </c>
      <c r="O1054" s="20">
        <v>0.251</v>
      </c>
      <c r="P1054" s="20">
        <v>0.669</v>
      </c>
      <c r="Q1054" s="20">
        <v>0.08</v>
      </c>
      <c r="R1054" s="20">
        <v>2.0869E7</v>
      </c>
      <c r="S1054" s="20">
        <v>0.183</v>
      </c>
      <c r="T1054" s="20">
        <f t="array" ref="T1054:U1054">VLOOKUP(A1054,TOURISM!$A$2:$F$2692,{3,6},0)</f>
        <v>1421000000</v>
      </c>
      <c r="U1054" s="20">
        <v>9.26E8</v>
      </c>
      <c r="V1054" s="20">
        <f t="array" ref="V1054:AA1054">VLOOKUP(A1054,BUSINESS!$A$2:$J$2692,{4,5,6,7,8,9},0)</f>
        <v>1.129</v>
      </c>
      <c r="W1054" s="20">
        <v>37.0</v>
      </c>
      <c r="X1054" s="20"/>
      <c r="Y1054" s="20">
        <v>256.0</v>
      </c>
      <c r="Z1054" s="20">
        <v>0.15</v>
      </c>
      <c r="AA1054" s="20">
        <v>0.875</v>
      </c>
      <c r="AB1054" s="21">
        <f t="shared" si="226"/>
        <v>20700.56064</v>
      </c>
      <c r="AC1054" s="20"/>
      <c r="AD1054" s="20"/>
      <c r="AE1054" s="20">
        <f t="shared" si="335"/>
        <v>44.37203508</v>
      </c>
      <c r="AF1054" s="22" t="b">
        <f t="shared" si="4"/>
        <v>0</v>
      </c>
      <c r="AG1054" s="20" t="b">
        <f t="shared" si="5"/>
        <v>0</v>
      </c>
      <c r="AH1054" s="20" t="b">
        <f t="shared" si="6"/>
        <v>0</v>
      </c>
      <c r="AI1054" s="20" t="b">
        <f t="shared" si="7"/>
        <v>0</v>
      </c>
      <c r="AJ1054" s="20"/>
      <c r="AK1054" s="20"/>
      <c r="AL1054" s="20"/>
      <c r="AM1054" s="20"/>
      <c r="AN1054" s="20"/>
      <c r="AO1054" s="20"/>
      <c r="AP1054" s="20"/>
      <c r="AQ1054" s="20"/>
      <c r="AR1054" s="23"/>
      <c r="AS1054" s="23"/>
      <c r="AT1054" s="23"/>
      <c r="AU1054" s="23"/>
      <c r="AV1054" s="23"/>
    </row>
    <row r="1055" ht="15.75" customHeight="1">
      <c r="A1055" s="17" t="str">
        <f t="shared" si="1"/>
        <v>Sri Lanka-Asia2012</v>
      </c>
      <c r="B1055" s="17" t="s">
        <v>172</v>
      </c>
      <c r="C1055" s="18" t="s">
        <v>145</v>
      </c>
      <c r="D1055" s="19" t="s">
        <v>91</v>
      </c>
      <c r="E1055" s="17">
        <v>4.38E11</v>
      </c>
      <c r="F1055" s="18">
        <v>0.031</v>
      </c>
      <c r="G1055" s="18">
        <v>89.0</v>
      </c>
      <c r="H1055" s="18">
        <v>0.133</v>
      </c>
      <c r="I1055" s="20">
        <f t="array" ref="I1055:J1055">IFNA(VLOOKUP(A1055,ENERGY!$A$2:$F$2692,{5,6},0),0)</f>
        <v>9083</v>
      </c>
      <c r="J1055" s="20">
        <v>11738.0</v>
      </c>
      <c r="K1055" s="20">
        <f t="array" ref="K1055:S1055">VLOOKUP(A1055,'HUMAN RESOURCES'!$A$2:$M$2692,{2,3,4,5,6,7,8,9,10},0)</f>
        <v>0.018</v>
      </c>
      <c r="L1055" s="20">
        <v>0.009</v>
      </c>
      <c r="M1055" s="20">
        <v>77.0</v>
      </c>
      <c r="N1055" s="20">
        <v>71.0</v>
      </c>
      <c r="O1055" s="20">
        <v>0.252</v>
      </c>
      <c r="P1055" s="20">
        <v>0.666</v>
      </c>
      <c r="Q1055" s="20">
        <v>0.082</v>
      </c>
      <c r="R1055" s="20">
        <v>2.0328E7</v>
      </c>
      <c r="S1055" s="20">
        <v>0.183</v>
      </c>
      <c r="T1055" s="20">
        <f t="array" ref="T1055:U1055">VLOOKUP(A1055,TOURISM!$A$2:$F$2692,{3,6},0)</f>
        <v>1756000000</v>
      </c>
      <c r="U1055" s="20">
        <v>1.219E9</v>
      </c>
      <c r="V1055" s="20">
        <f t="array" ref="V1055:AA1055">VLOOKUP(A1055,BUSINESS!$A$2:$J$2692,{4,5,6,7,8,9},0)</f>
        <v>0.553</v>
      </c>
      <c r="W1055" s="20">
        <v>8.0</v>
      </c>
      <c r="X1055" s="20">
        <v>83.0</v>
      </c>
      <c r="Y1055" s="20">
        <v>254.0</v>
      </c>
      <c r="Z1055" s="20">
        <v>0.183</v>
      </c>
      <c r="AA1055" s="20">
        <v>0.916</v>
      </c>
      <c r="AB1055" s="21">
        <f t="shared" si="226"/>
        <v>21546.63518</v>
      </c>
      <c r="AC1055" s="20">
        <f>I1055/R1055</f>
        <v>0.0004468221173</v>
      </c>
      <c r="AD1055" s="20">
        <f>J1055/R1055</f>
        <v>0.0005774301456</v>
      </c>
      <c r="AE1055" s="20">
        <f t="shared" si="335"/>
        <v>59.9665486</v>
      </c>
      <c r="AF1055" s="22" t="b">
        <f t="shared" si="4"/>
        <v>0</v>
      </c>
      <c r="AG1055" s="20" t="b">
        <f t="shared" si="5"/>
        <v>0</v>
      </c>
      <c r="AH1055" s="20" t="b">
        <f t="shared" si="6"/>
        <v>0</v>
      </c>
      <c r="AI1055" s="20" t="b">
        <f t="shared" si="7"/>
        <v>0</v>
      </c>
      <c r="AJ1055" s="20"/>
      <c r="AK1055" s="20"/>
      <c r="AL1055" s="20"/>
      <c r="AM1055" s="20"/>
      <c r="AN1055" s="20"/>
      <c r="AO1055" s="20"/>
      <c r="AP1055" s="20"/>
      <c r="AQ1055" s="20"/>
      <c r="AR1055" s="23"/>
      <c r="AS1055" s="23"/>
      <c r="AT1055" s="23"/>
      <c r="AU1055" s="23"/>
      <c r="AV1055" s="23"/>
    </row>
    <row r="1056" ht="15.75" customHeight="1">
      <c r="A1056" s="17" t="str">
        <f t="shared" si="1"/>
        <v>Tajikistan-Asia2000</v>
      </c>
      <c r="B1056" s="17" t="s">
        <v>173</v>
      </c>
      <c r="C1056" s="18" t="s">
        <v>145</v>
      </c>
      <c r="D1056" s="19" t="s">
        <v>76</v>
      </c>
      <c r="E1056" s="17">
        <v>1.32E12</v>
      </c>
      <c r="F1056" s="18">
        <v>0.046</v>
      </c>
      <c r="G1056" s="18">
        <v>6.0</v>
      </c>
      <c r="H1056" s="18">
        <v>0.256</v>
      </c>
      <c r="I1056" s="20" t="str">
        <f t="array" ref="I1056:J1056">IFNA(VLOOKUP(A1056,ENERGY!$A$2:$F$2692,{5,6},0),0)</f>
        <v/>
      </c>
      <c r="J1056" s="20"/>
      <c r="K1056" s="20">
        <f t="array" ref="K1056:S1056">VLOOKUP(A1056,'HUMAN RESOURCES'!$A$2:$M$2692,{2,3,4,5,6,7,8,9,10},0)</f>
        <v>0.03</v>
      </c>
      <c r="L1056" s="20">
        <v>0.075</v>
      </c>
      <c r="M1056" s="20">
        <v>68.0</v>
      </c>
      <c r="N1056" s="20">
        <v>60.0</v>
      </c>
      <c r="O1056" s="20">
        <v>0.429</v>
      </c>
      <c r="P1056" s="20">
        <v>0.536</v>
      </c>
      <c r="Q1056" s="20">
        <v>0.035</v>
      </c>
      <c r="R1056" s="20">
        <v>6186152.0</v>
      </c>
      <c r="S1056" s="20">
        <v>0.265</v>
      </c>
      <c r="T1056" s="20" t="str">
        <f t="array" ref="T1056:U1056">VLOOKUP(A1056,TOURISM!$A$2:$F$2692,{3,6},0)</f>
        <v/>
      </c>
      <c r="U1056" s="20"/>
      <c r="V1056" s="20" t="str">
        <f t="array" ref="V1056:AA1056">VLOOKUP(A1056,BUSINESS!$A$2:$J$2692,{4,5,6,7,8,9},0)</f>
        <v/>
      </c>
      <c r="W1056" s="20"/>
      <c r="X1056" s="20"/>
      <c r="Y1056" s="20"/>
      <c r="Z1056" s="20">
        <v>0.0</v>
      </c>
      <c r="AA1056" s="20">
        <v>0.0</v>
      </c>
      <c r="AB1056" s="21">
        <f t="shared" si="226"/>
        <v>213379.82</v>
      </c>
      <c r="AC1056" s="20"/>
      <c r="AD1056" s="20"/>
      <c r="AE1056" s="20"/>
      <c r="AF1056" s="22" t="b">
        <f t="shared" si="4"/>
        <v>1</v>
      </c>
      <c r="AG1056" s="20" t="b">
        <f t="shared" si="5"/>
        <v>0</v>
      </c>
      <c r="AH1056" s="20" t="b">
        <f t="shared" si="6"/>
        <v>0</v>
      </c>
      <c r="AI1056" s="20" t="b">
        <f t="shared" si="7"/>
        <v>0</v>
      </c>
      <c r="AJ1056" s="20"/>
      <c r="AK1056" s="20"/>
      <c r="AL1056" s="20"/>
      <c r="AM1056" s="20"/>
      <c r="AN1056" s="20"/>
      <c r="AO1056" s="20"/>
      <c r="AP1056" s="20"/>
      <c r="AQ1056" s="20"/>
      <c r="AR1056" s="23"/>
      <c r="AS1056" s="23"/>
      <c r="AT1056" s="23"/>
      <c r="AU1056" s="23"/>
      <c r="AV1056" s="23"/>
    </row>
    <row r="1057" ht="15.75" customHeight="1">
      <c r="A1057" s="17" t="str">
        <f t="shared" si="1"/>
        <v>Tajikistan-Asia2001</v>
      </c>
      <c r="B1057" s="17" t="s">
        <v>173</v>
      </c>
      <c r="C1057" s="18" t="s">
        <v>145</v>
      </c>
      <c r="D1057" s="19" t="s">
        <v>77</v>
      </c>
      <c r="E1057" s="17">
        <v>1.32E12</v>
      </c>
      <c r="F1057" s="18">
        <v>0.046</v>
      </c>
      <c r="G1057" s="18">
        <v>8.0</v>
      </c>
      <c r="H1057" s="18">
        <v>0.211</v>
      </c>
      <c r="I1057" s="20">
        <f t="array" ref="I1057:J1057">IFNA(VLOOKUP(A1057,ENERGY!$A$2:$F$2692,{5,6},0),0)</f>
        <v>2395</v>
      </c>
      <c r="J1057" s="20"/>
      <c r="K1057" s="20">
        <f t="array" ref="K1057:S1057">VLOOKUP(A1057,'HUMAN RESOURCES'!$A$2:$M$2692,{2,3,4,5,6,7,8,9,10},0)</f>
        <v>0.03</v>
      </c>
      <c r="L1057" s="20">
        <v>0.07</v>
      </c>
      <c r="M1057" s="20">
        <v>68.0</v>
      </c>
      <c r="N1057" s="20">
        <v>60.0</v>
      </c>
      <c r="O1057" s="20">
        <v>0.421</v>
      </c>
      <c r="P1057" s="20">
        <v>0.543</v>
      </c>
      <c r="Q1057" s="20">
        <v>0.036</v>
      </c>
      <c r="R1057" s="20">
        <v>6289340.0</v>
      </c>
      <c r="S1057" s="20">
        <v>0.265</v>
      </c>
      <c r="T1057" s="20" t="str">
        <f t="array" ref="T1057:U1057">VLOOKUP(A1057,TOURISM!$A$2:$F$2692,{3,6},0)</f>
        <v/>
      </c>
      <c r="U1057" s="20"/>
      <c r="V1057" s="20" t="str">
        <f t="array" ref="V1057:AA1057">VLOOKUP(A1057,BUSINESS!$A$2:$J$2692,{4,5,6,7,8,9},0)</f>
        <v/>
      </c>
      <c r="W1057" s="20"/>
      <c r="X1057" s="20"/>
      <c r="Y1057" s="20"/>
      <c r="Z1057" s="20">
        <v>0.001</v>
      </c>
      <c r="AA1057" s="20">
        <v>0.0</v>
      </c>
      <c r="AB1057" s="21">
        <f t="shared" si="226"/>
        <v>209878.938</v>
      </c>
      <c r="AC1057" s="20">
        <f t="shared" ref="AC1057:AC1059" si="361">I1057/R1057</f>
        <v>0.0003808030731</v>
      </c>
      <c r="AD1057" s="20"/>
      <c r="AE1057" s="20"/>
      <c r="AF1057" s="22" t="b">
        <f t="shared" si="4"/>
        <v>1</v>
      </c>
      <c r="AG1057" s="20" t="b">
        <f t="shared" si="5"/>
        <v>0</v>
      </c>
      <c r="AH1057" s="20" t="b">
        <f t="shared" si="6"/>
        <v>0</v>
      </c>
      <c r="AI1057" s="20" t="b">
        <f t="shared" si="7"/>
        <v>0</v>
      </c>
      <c r="AJ1057" s="20"/>
      <c r="AK1057" s="20"/>
      <c r="AL1057" s="20"/>
      <c r="AM1057" s="20"/>
      <c r="AN1057" s="20"/>
      <c r="AO1057" s="20"/>
      <c r="AP1057" s="20"/>
      <c r="AQ1057" s="20"/>
      <c r="AR1057" s="23"/>
      <c r="AS1057" s="23"/>
      <c r="AT1057" s="23"/>
      <c r="AU1057" s="23"/>
      <c r="AV1057" s="23"/>
    </row>
    <row r="1058" ht="15.75" customHeight="1">
      <c r="A1058" s="17" t="str">
        <f t="shared" si="1"/>
        <v>Tajikistan-Asia2002</v>
      </c>
      <c r="B1058" s="17" t="s">
        <v>173</v>
      </c>
      <c r="C1058" s="18" t="s">
        <v>145</v>
      </c>
      <c r="D1058" s="19" t="s">
        <v>79</v>
      </c>
      <c r="E1058" s="17">
        <v>1.33E12</v>
      </c>
      <c r="F1058" s="18">
        <v>0.045</v>
      </c>
      <c r="G1058" s="18">
        <v>9.0</v>
      </c>
      <c r="H1058" s="18">
        <v>0.147</v>
      </c>
      <c r="I1058" s="20">
        <f t="array" ref="I1058:J1058">IFNA(VLOOKUP(A1058,ENERGY!$A$2:$F$2692,{5,6},0),0)</f>
        <v>2370</v>
      </c>
      <c r="J1058" s="20">
        <v>2860.0</v>
      </c>
      <c r="K1058" s="20">
        <f t="array" ref="K1058:S1058">VLOOKUP(A1058,'HUMAN RESOURCES'!$A$2:$M$2692,{2,3,4,5,6,7,8,9,10},0)</f>
        <v>0.029</v>
      </c>
      <c r="L1058" s="20">
        <v>0.066</v>
      </c>
      <c r="M1058" s="20">
        <v>68.0</v>
      </c>
      <c r="N1058" s="20">
        <v>61.0</v>
      </c>
      <c r="O1058" s="20">
        <v>0.412</v>
      </c>
      <c r="P1058" s="20">
        <v>0.552</v>
      </c>
      <c r="Q1058" s="20">
        <v>0.036</v>
      </c>
      <c r="R1058" s="20">
        <v>6404118.0</v>
      </c>
      <c r="S1058" s="20">
        <v>0.264</v>
      </c>
      <c r="T1058" s="20">
        <f t="array" ref="T1058:U1058">VLOOKUP(A1058,TOURISM!$A$2:$F$2692,{3,6},0)</f>
        <v>5000000</v>
      </c>
      <c r="U1058" s="20">
        <v>1700000.0</v>
      </c>
      <c r="V1058" s="20" t="str">
        <f t="array" ref="V1058:AA1058">VLOOKUP(A1058,BUSINESS!$A$2:$J$2692,{4,5,6,7,8,9},0)</f>
        <v/>
      </c>
      <c r="W1058" s="20"/>
      <c r="X1058" s="20"/>
      <c r="Y1058" s="20"/>
      <c r="Z1058" s="20">
        <v>0.001</v>
      </c>
      <c r="AA1058" s="20">
        <v>0.002</v>
      </c>
      <c r="AB1058" s="21">
        <f t="shared" si="226"/>
        <v>207678.8716</v>
      </c>
      <c r="AC1058" s="20">
        <f t="shared" si="361"/>
        <v>0.0003700743803</v>
      </c>
      <c r="AD1058" s="20">
        <f t="shared" ref="AD1058:AD1059" si="362">J1058/R1058</f>
        <v>0.0004465876488</v>
      </c>
      <c r="AE1058" s="20">
        <f t="shared" ref="AE1058:AE1081" si="363">U1058/R1058</f>
        <v>0.2654541968</v>
      </c>
      <c r="AF1058" s="22" t="b">
        <f t="shared" si="4"/>
        <v>1</v>
      </c>
      <c r="AG1058" s="20" t="b">
        <f t="shared" si="5"/>
        <v>0</v>
      </c>
      <c r="AH1058" s="20" t="b">
        <f t="shared" si="6"/>
        <v>0</v>
      </c>
      <c r="AI1058" s="20" t="b">
        <f t="shared" si="7"/>
        <v>0</v>
      </c>
      <c r="AJ1058" s="20"/>
      <c r="AK1058" s="20"/>
      <c r="AL1058" s="20"/>
      <c r="AM1058" s="20"/>
      <c r="AN1058" s="20"/>
      <c r="AO1058" s="20"/>
      <c r="AP1058" s="20"/>
      <c r="AQ1058" s="20"/>
      <c r="AR1058" s="23"/>
      <c r="AS1058" s="23"/>
      <c r="AT1058" s="23"/>
      <c r="AU1058" s="23"/>
      <c r="AV1058" s="23"/>
    </row>
    <row r="1059" ht="15.75" customHeight="1">
      <c r="A1059" s="17" t="str">
        <f t="shared" si="1"/>
        <v>Tajikistan-Asia2003</v>
      </c>
      <c r="B1059" s="17" t="s">
        <v>173</v>
      </c>
      <c r="C1059" s="18" t="s">
        <v>145</v>
      </c>
      <c r="D1059" s="19" t="s">
        <v>81</v>
      </c>
      <c r="E1059" s="17">
        <v>1.34E12</v>
      </c>
      <c r="F1059" s="18">
        <v>0.045</v>
      </c>
      <c r="G1059" s="18">
        <v>11.0</v>
      </c>
      <c r="H1059" s="18">
        <v>0.167</v>
      </c>
      <c r="I1059" s="20">
        <f t="array" ref="I1059:J1059">IFNA(VLOOKUP(A1059,ENERGY!$A$2:$F$2692,{5,6},0),0)</f>
        <v>2333</v>
      </c>
      <c r="J1059" s="20">
        <v>2893.0</v>
      </c>
      <c r="K1059" s="20">
        <f t="array" ref="K1059:S1059">VLOOKUP(A1059,'HUMAN RESOURCES'!$A$2:$M$2692,{2,3,4,5,6,7,8,9,10},0)</f>
        <v>0.029</v>
      </c>
      <c r="L1059" s="20">
        <v>0.061</v>
      </c>
      <c r="M1059" s="20">
        <v>69.0</v>
      </c>
      <c r="N1059" s="20">
        <v>61.0</v>
      </c>
      <c r="O1059" s="20">
        <v>0.402</v>
      </c>
      <c r="P1059" s="20">
        <v>0.561</v>
      </c>
      <c r="Q1059" s="20">
        <v>0.037</v>
      </c>
      <c r="R1059" s="20">
        <v>6529609.0</v>
      </c>
      <c r="S1059" s="20">
        <v>0.264</v>
      </c>
      <c r="T1059" s="20">
        <f t="array" ref="T1059:U1059">VLOOKUP(A1059,TOURISM!$A$2:$F$2692,{3,6},0)</f>
        <v>6200000</v>
      </c>
      <c r="U1059" s="20">
        <v>2100000.0</v>
      </c>
      <c r="V1059" s="20" t="str">
        <f t="array" ref="V1059:AA1059">VLOOKUP(A1059,BUSINESS!$A$2:$J$2692,{4,5,6,7,8,9},0)</f>
        <v/>
      </c>
      <c r="W1059" s="20"/>
      <c r="X1059" s="20"/>
      <c r="Y1059" s="20"/>
      <c r="Z1059" s="20">
        <v>0.001</v>
      </c>
      <c r="AA1059" s="20">
        <v>0.007</v>
      </c>
      <c r="AB1059" s="21">
        <f t="shared" si="226"/>
        <v>205219.0261</v>
      </c>
      <c r="AC1059" s="20">
        <f t="shared" si="361"/>
        <v>0.0003572955134</v>
      </c>
      <c r="AD1059" s="20">
        <f t="shared" si="362"/>
        <v>0.0004430586885</v>
      </c>
      <c r="AE1059" s="20">
        <f t="shared" si="363"/>
        <v>0.3216119066</v>
      </c>
      <c r="AF1059" s="22" t="b">
        <f t="shared" si="4"/>
        <v>1</v>
      </c>
      <c r="AG1059" s="20" t="b">
        <f t="shared" si="5"/>
        <v>0</v>
      </c>
      <c r="AH1059" s="20" t="b">
        <f t="shared" si="6"/>
        <v>0</v>
      </c>
      <c r="AI1059" s="20" t="b">
        <f t="shared" si="7"/>
        <v>0</v>
      </c>
      <c r="AJ1059" s="20"/>
      <c r="AK1059" s="20"/>
      <c r="AL1059" s="20"/>
      <c r="AM1059" s="20"/>
      <c r="AN1059" s="20"/>
      <c r="AO1059" s="20"/>
      <c r="AP1059" s="20"/>
      <c r="AQ1059" s="20"/>
      <c r="AR1059" s="23"/>
      <c r="AS1059" s="23"/>
      <c r="AT1059" s="23"/>
      <c r="AU1059" s="23"/>
      <c r="AV1059" s="23"/>
    </row>
    <row r="1060" ht="15.75" customHeight="1">
      <c r="A1060" s="17" t="str">
        <f t="shared" si="1"/>
        <v>Tajikistan-Asia2004</v>
      </c>
      <c r="B1060" s="17" t="s">
        <v>173</v>
      </c>
      <c r="C1060" s="18" t="s">
        <v>145</v>
      </c>
      <c r="D1060" s="19" t="s">
        <v>83</v>
      </c>
      <c r="E1060" s="17">
        <v>1.37E12</v>
      </c>
      <c r="F1060" s="18">
        <v>0.043</v>
      </c>
      <c r="G1060" s="18">
        <v>13.0</v>
      </c>
      <c r="H1060" s="18">
        <v>0.203</v>
      </c>
      <c r="I1060" s="20">
        <f t="array" ref="I1060:J1060">IFNA(VLOOKUP(A1060,ENERGY!$A$2:$F$2692,{5,6},0),0)</f>
        <v>0</v>
      </c>
      <c r="J1060" s="20">
        <v>0.0</v>
      </c>
      <c r="K1060" s="20">
        <f t="array" ref="K1060:S1060">VLOOKUP(A1060,'HUMAN RESOURCES'!$A$2:$M$2692,{2,3,4,5,6,7,8,9,10},0)</f>
        <v>0.029</v>
      </c>
      <c r="L1060" s="20">
        <v>0.058</v>
      </c>
      <c r="M1060" s="20">
        <v>69.0</v>
      </c>
      <c r="N1060" s="20">
        <v>62.0</v>
      </c>
      <c r="O1060" s="20">
        <v>0.392</v>
      </c>
      <c r="P1060" s="20">
        <v>0.57</v>
      </c>
      <c r="Q1060" s="20">
        <v>0.037</v>
      </c>
      <c r="R1060" s="20">
        <v>6663929.0</v>
      </c>
      <c r="S1060" s="20">
        <v>0.264</v>
      </c>
      <c r="T1060" s="20">
        <f t="array" ref="T1060:U1060">VLOOKUP(A1060,TOURISM!$A$2:$F$2692,{3,6},0)</f>
        <v>9600000</v>
      </c>
      <c r="U1060" s="20">
        <v>3400000.0</v>
      </c>
      <c r="V1060" s="20" t="str">
        <f t="array" ref="V1060:AA1060">VLOOKUP(A1060,BUSINESS!$A$2:$J$2692,{4,5,6,7,8,9},0)</f>
        <v/>
      </c>
      <c r="W1060" s="20"/>
      <c r="X1060" s="20"/>
      <c r="Y1060" s="20"/>
      <c r="Z1060" s="20">
        <v>0.001</v>
      </c>
      <c r="AA1060" s="20">
        <v>0.02</v>
      </c>
      <c r="AB1060" s="21">
        <f t="shared" si="226"/>
        <v>205584.4232</v>
      </c>
      <c r="AC1060" s="20"/>
      <c r="AD1060" s="20"/>
      <c r="AE1060" s="20">
        <f t="shared" si="363"/>
        <v>0.5102095175</v>
      </c>
      <c r="AF1060" s="22" t="b">
        <f t="shared" si="4"/>
        <v>1</v>
      </c>
      <c r="AG1060" s="20" t="b">
        <f t="shared" si="5"/>
        <v>0</v>
      </c>
      <c r="AH1060" s="20" t="b">
        <f t="shared" si="6"/>
        <v>0</v>
      </c>
      <c r="AI1060" s="20" t="b">
        <f t="shared" si="7"/>
        <v>0</v>
      </c>
      <c r="AJ1060" s="20"/>
      <c r="AK1060" s="20"/>
      <c r="AL1060" s="20"/>
      <c r="AM1060" s="20"/>
      <c r="AN1060" s="20"/>
      <c r="AO1060" s="20"/>
      <c r="AP1060" s="20"/>
      <c r="AQ1060" s="20"/>
      <c r="AR1060" s="23"/>
      <c r="AS1060" s="23"/>
      <c r="AT1060" s="23"/>
      <c r="AU1060" s="23"/>
      <c r="AV1060" s="23"/>
    </row>
    <row r="1061" ht="15.75" customHeight="1">
      <c r="A1061" s="17" t="str">
        <f t="shared" si="1"/>
        <v>Tajikistan-Asia2005</v>
      </c>
      <c r="B1061" s="17" t="s">
        <v>173</v>
      </c>
      <c r="C1061" s="18" t="s">
        <v>145</v>
      </c>
      <c r="D1061" s="19" t="s">
        <v>84</v>
      </c>
      <c r="E1061" s="17">
        <v>1.37E12</v>
      </c>
      <c r="F1061" s="18">
        <v>0.048</v>
      </c>
      <c r="G1061" s="18">
        <v>16.0</v>
      </c>
      <c r="H1061" s="18">
        <v>0.233</v>
      </c>
      <c r="I1061" s="20">
        <f t="array" ref="I1061:J1061">IFNA(VLOOKUP(A1061,ENERGY!$A$2:$F$2692,{5,6},0),0)</f>
        <v>2473</v>
      </c>
      <c r="J1061" s="20">
        <v>3033.0</v>
      </c>
      <c r="K1061" s="20">
        <f t="array" ref="K1061:S1061">VLOOKUP(A1061,'HUMAN RESOURCES'!$A$2:$M$2692,{2,3,4,5,6,7,8,9,10},0)</f>
        <v>0.03</v>
      </c>
      <c r="L1061" s="20">
        <v>0.054</v>
      </c>
      <c r="M1061" s="20">
        <v>69.0</v>
      </c>
      <c r="N1061" s="20">
        <v>62.0</v>
      </c>
      <c r="O1061" s="20">
        <v>0.384</v>
      </c>
      <c r="P1061" s="20">
        <v>0.579</v>
      </c>
      <c r="Q1061" s="20">
        <v>0.037</v>
      </c>
      <c r="R1061" s="20">
        <v>6805655.0</v>
      </c>
      <c r="S1061" s="20">
        <v>0.264</v>
      </c>
      <c r="T1061" s="20">
        <f t="array" ref="T1061:U1061">VLOOKUP(A1061,TOURISM!$A$2:$F$2692,{3,6},0)</f>
        <v>9100000</v>
      </c>
      <c r="U1061" s="20">
        <v>3800000.0</v>
      </c>
      <c r="V1061" s="20">
        <f t="array" ref="V1061:AA1061">VLOOKUP(A1061,BUSINESS!$A$2:$J$2692,{4,5,6,7,8,9},0)</f>
        <v>0.799</v>
      </c>
      <c r="W1061" s="20">
        <v>80.0</v>
      </c>
      <c r="X1061" s="20"/>
      <c r="Y1061" s="20">
        <v>224.0</v>
      </c>
      <c r="Z1061" s="20">
        <v>0.003</v>
      </c>
      <c r="AA1061" s="20">
        <v>0.039</v>
      </c>
      <c r="AB1061" s="21">
        <f t="shared" si="226"/>
        <v>201303.181</v>
      </c>
      <c r="AC1061" s="20">
        <f>I1061/R1061</f>
        <v>0.0003633742821</v>
      </c>
      <c r="AD1061" s="20">
        <f>J1061/R1061</f>
        <v>0.000445658794</v>
      </c>
      <c r="AE1061" s="20">
        <f t="shared" si="363"/>
        <v>0.5583591881</v>
      </c>
      <c r="AF1061" s="22" t="b">
        <f t="shared" si="4"/>
        <v>1</v>
      </c>
      <c r="AG1061" s="20" t="b">
        <f t="shared" si="5"/>
        <v>0</v>
      </c>
      <c r="AH1061" s="20" t="b">
        <f t="shared" si="6"/>
        <v>0</v>
      </c>
      <c r="AI1061" s="20" t="b">
        <f t="shared" si="7"/>
        <v>0</v>
      </c>
      <c r="AJ1061" s="20"/>
      <c r="AK1061" s="20"/>
      <c r="AL1061" s="20"/>
      <c r="AM1061" s="20"/>
      <c r="AN1061" s="20"/>
      <c r="AO1061" s="20"/>
      <c r="AP1061" s="20"/>
      <c r="AQ1061" s="20"/>
      <c r="AR1061" s="23"/>
      <c r="AS1061" s="23"/>
      <c r="AT1061" s="23"/>
      <c r="AU1061" s="23"/>
      <c r="AV1061" s="23"/>
    </row>
    <row r="1062" ht="15.75" customHeight="1">
      <c r="A1062" s="17" t="str">
        <f t="shared" si="1"/>
        <v>Tajikistan-Asia2006</v>
      </c>
      <c r="B1062" s="17" t="s">
        <v>173</v>
      </c>
      <c r="C1062" s="18" t="s">
        <v>145</v>
      </c>
      <c r="D1062" s="19" t="s">
        <v>85</v>
      </c>
      <c r="E1062" s="17">
        <v>1.37E12</v>
      </c>
      <c r="F1062" s="18">
        <v>0.048</v>
      </c>
      <c r="G1062" s="18">
        <v>19.0</v>
      </c>
      <c r="H1062" s="18">
        <v>0.144</v>
      </c>
      <c r="I1062" s="20">
        <f t="array" ref="I1062:J1062">IFNA(VLOOKUP(A1062,ENERGY!$A$2:$F$2692,{5,6},0),0)</f>
        <v>0</v>
      </c>
      <c r="J1062" s="20">
        <v>0.0</v>
      </c>
      <c r="K1062" s="20">
        <f t="array" ref="K1062:S1062">VLOOKUP(A1062,'HUMAN RESOURCES'!$A$2:$M$2692,{2,3,4,5,6,7,8,9,10},0)</f>
        <v>0.03</v>
      </c>
      <c r="L1062" s="20">
        <v>0.052</v>
      </c>
      <c r="M1062" s="20">
        <v>70.0</v>
      </c>
      <c r="N1062" s="20">
        <v>63.0</v>
      </c>
      <c r="O1062" s="20">
        <v>0.376</v>
      </c>
      <c r="P1062" s="20">
        <v>0.587</v>
      </c>
      <c r="Q1062" s="20">
        <v>0.037</v>
      </c>
      <c r="R1062" s="20">
        <v>6954522.0</v>
      </c>
      <c r="S1062" s="20">
        <v>0.265</v>
      </c>
      <c r="T1062" s="20">
        <f t="array" ref="T1062:U1062">VLOOKUP(A1062,TOURISM!$A$2:$F$2692,{3,6},0)</f>
        <v>11200000</v>
      </c>
      <c r="U1062" s="20">
        <v>6000000.0</v>
      </c>
      <c r="V1062" s="20">
        <f t="array" ref="V1062:AA1062">VLOOKUP(A1062,BUSINESS!$A$2:$J$2692,{4,5,6,7,8,9},0)</f>
        <v>0.799</v>
      </c>
      <c r="W1062" s="20">
        <v>80.0</v>
      </c>
      <c r="X1062" s="20"/>
      <c r="Y1062" s="20">
        <v>224.0</v>
      </c>
      <c r="Z1062" s="20">
        <v>0.038</v>
      </c>
      <c r="AA1062" s="20">
        <v>0.309</v>
      </c>
      <c r="AB1062" s="21">
        <f t="shared" si="226"/>
        <v>196994.1284</v>
      </c>
      <c r="AC1062" s="20"/>
      <c r="AD1062" s="20"/>
      <c r="AE1062" s="20">
        <f t="shared" si="363"/>
        <v>0.8627480077</v>
      </c>
      <c r="AF1062" s="22" t="b">
        <f t="shared" si="4"/>
        <v>1</v>
      </c>
      <c r="AG1062" s="20" t="b">
        <f t="shared" si="5"/>
        <v>0</v>
      </c>
      <c r="AH1062" s="20" t="b">
        <f t="shared" si="6"/>
        <v>0</v>
      </c>
      <c r="AI1062" s="20" t="b">
        <f t="shared" si="7"/>
        <v>0</v>
      </c>
      <c r="AJ1062" s="20"/>
      <c r="AK1062" s="20"/>
      <c r="AL1062" s="20"/>
      <c r="AM1062" s="20"/>
      <c r="AN1062" s="20"/>
      <c r="AO1062" s="20"/>
      <c r="AP1062" s="20"/>
      <c r="AQ1062" s="20"/>
      <c r="AR1062" s="23"/>
      <c r="AS1062" s="23"/>
      <c r="AT1062" s="23"/>
      <c r="AU1062" s="23"/>
      <c r="AV1062" s="23"/>
    </row>
    <row r="1063" ht="15.75" customHeight="1">
      <c r="A1063" s="17" t="str">
        <f t="shared" si="1"/>
        <v>Tajikistan-Asia2007</v>
      </c>
      <c r="B1063" s="17" t="s">
        <v>173</v>
      </c>
      <c r="C1063" s="18" t="s">
        <v>145</v>
      </c>
      <c r="D1063" s="19" t="s">
        <v>86</v>
      </c>
      <c r="E1063" s="17">
        <v>1.38E12</v>
      </c>
      <c r="F1063" s="18">
        <v>0.053</v>
      </c>
      <c r="G1063" s="18">
        <v>28.0</v>
      </c>
      <c r="H1063" s="18">
        <v>0.227</v>
      </c>
      <c r="I1063" s="20">
        <f t="array" ref="I1063:J1063">IFNA(VLOOKUP(A1063,ENERGY!$A$2:$F$2692,{5,6},0),0)</f>
        <v>2346</v>
      </c>
      <c r="J1063" s="20">
        <v>2563.0</v>
      </c>
      <c r="K1063" s="20">
        <f t="array" ref="K1063:S1063">VLOOKUP(A1063,'HUMAN RESOURCES'!$A$2:$M$2692,{2,3,4,5,6,7,8,9,10},0)</f>
        <v>0.031</v>
      </c>
      <c r="L1063" s="20">
        <v>0.05</v>
      </c>
      <c r="M1063" s="20">
        <v>70.0</v>
      </c>
      <c r="N1063" s="20">
        <v>63.0</v>
      </c>
      <c r="O1063" s="20">
        <v>0.37</v>
      </c>
      <c r="P1063" s="20">
        <v>0.594</v>
      </c>
      <c r="Q1063" s="20">
        <v>0.036</v>
      </c>
      <c r="R1063" s="20">
        <v>7111025.0</v>
      </c>
      <c r="S1063" s="20">
        <v>0.265</v>
      </c>
      <c r="T1063" s="20">
        <f t="array" ref="T1063:U1063">VLOOKUP(A1063,TOURISM!$A$2:$F$2692,{3,6},0)</f>
        <v>16500000</v>
      </c>
      <c r="U1063" s="20">
        <v>6600000.0</v>
      </c>
      <c r="V1063" s="20">
        <f t="array" ref="V1063:AA1063">VLOOKUP(A1063,BUSINESS!$A$2:$J$2692,{4,5,6,7,8,9},0)</f>
        <v>0.8</v>
      </c>
      <c r="W1063" s="20">
        <v>62.0</v>
      </c>
      <c r="X1063" s="20"/>
      <c r="Y1063" s="20">
        <v>224.0</v>
      </c>
      <c r="Z1063" s="20">
        <v>0.072</v>
      </c>
      <c r="AA1063" s="20">
        <v>0.3</v>
      </c>
      <c r="AB1063" s="21">
        <f t="shared" si="226"/>
        <v>194064.85</v>
      </c>
      <c r="AC1063" s="20">
        <f>I1063/R1063</f>
        <v>0.000329910245</v>
      </c>
      <c r="AD1063" s="20">
        <f>J1063/R1063</f>
        <v>0.0003604262395</v>
      </c>
      <c r="AE1063" s="20">
        <f t="shared" si="363"/>
        <v>0.9281362391</v>
      </c>
      <c r="AF1063" s="22" t="b">
        <f t="shared" si="4"/>
        <v>1</v>
      </c>
      <c r="AG1063" s="20" t="b">
        <f t="shared" si="5"/>
        <v>0</v>
      </c>
      <c r="AH1063" s="20" t="b">
        <f t="shared" si="6"/>
        <v>0</v>
      </c>
      <c r="AI1063" s="20" t="b">
        <f t="shared" si="7"/>
        <v>0</v>
      </c>
      <c r="AJ1063" s="20"/>
      <c r="AK1063" s="20"/>
      <c r="AL1063" s="20"/>
      <c r="AM1063" s="20"/>
      <c r="AN1063" s="20"/>
      <c r="AO1063" s="20"/>
      <c r="AP1063" s="20"/>
      <c r="AQ1063" s="20"/>
      <c r="AR1063" s="23"/>
      <c r="AS1063" s="23"/>
      <c r="AT1063" s="23"/>
      <c r="AU1063" s="23"/>
      <c r="AV1063" s="23"/>
    </row>
    <row r="1064" ht="15.75" customHeight="1">
      <c r="A1064" s="17" t="str">
        <f t="shared" si="1"/>
        <v>Tajikistan-Asia2008</v>
      </c>
      <c r="B1064" s="17" t="s">
        <v>173</v>
      </c>
      <c r="C1064" s="18" t="s">
        <v>145</v>
      </c>
      <c r="D1064" s="19" t="s">
        <v>87</v>
      </c>
      <c r="E1064" s="17">
        <v>1.39E12</v>
      </c>
      <c r="F1064" s="18">
        <v>0.056</v>
      </c>
      <c r="G1064" s="18">
        <v>40.0</v>
      </c>
      <c r="H1064" s="18">
        <v>0.237</v>
      </c>
      <c r="I1064" s="20">
        <f t="array" ref="I1064:J1064">IFNA(VLOOKUP(A1064,ENERGY!$A$2:$F$2692,{5,6},0),0)</f>
        <v>0</v>
      </c>
      <c r="J1064" s="20">
        <v>0.0</v>
      </c>
      <c r="K1064" s="20">
        <f t="array" ref="K1064:S1064">VLOOKUP(A1064,'HUMAN RESOURCES'!$A$2:$M$2692,{2,3,4,5,6,7,8,9,10},0)</f>
        <v>0.031</v>
      </c>
      <c r="L1064" s="20">
        <v>0.048</v>
      </c>
      <c r="M1064" s="20">
        <v>70.0</v>
      </c>
      <c r="N1064" s="20">
        <v>63.0</v>
      </c>
      <c r="O1064" s="20">
        <v>0.365</v>
      </c>
      <c r="P1064" s="20">
        <v>0.6</v>
      </c>
      <c r="Q1064" s="20">
        <v>0.035</v>
      </c>
      <c r="R1064" s="20">
        <v>7275252.0</v>
      </c>
      <c r="S1064" s="20">
        <v>0.265</v>
      </c>
      <c r="T1064" s="20">
        <f t="array" ref="T1064:U1064">VLOOKUP(A1064,TOURISM!$A$2:$F$2692,{3,6},0)</f>
        <v>23700000</v>
      </c>
      <c r="U1064" s="20">
        <v>1.08E7</v>
      </c>
      <c r="V1064" s="20">
        <f t="array" ref="V1064:AA1064">VLOOKUP(A1064,BUSINESS!$A$2:$J$2692,{4,5,6,7,8,9},0)</f>
        <v>0.834</v>
      </c>
      <c r="W1064" s="20">
        <v>62.0</v>
      </c>
      <c r="X1064" s="20"/>
      <c r="Y1064" s="20">
        <v>224.0</v>
      </c>
      <c r="Z1064" s="20">
        <v>0.088</v>
      </c>
      <c r="AA1064" s="20">
        <v>0.505</v>
      </c>
      <c r="AB1064" s="21">
        <f t="shared" si="226"/>
        <v>191058.674</v>
      </c>
      <c r="AC1064" s="20"/>
      <c r="AD1064" s="20"/>
      <c r="AE1064" s="20">
        <f t="shared" si="363"/>
        <v>1.484484661</v>
      </c>
      <c r="AF1064" s="22" t="b">
        <f t="shared" si="4"/>
        <v>1</v>
      </c>
      <c r="AG1064" s="20" t="b">
        <f t="shared" si="5"/>
        <v>0</v>
      </c>
      <c r="AH1064" s="20" t="b">
        <f t="shared" si="6"/>
        <v>0</v>
      </c>
      <c r="AI1064" s="20" t="b">
        <f t="shared" si="7"/>
        <v>0</v>
      </c>
      <c r="AJ1064" s="20"/>
      <c r="AK1064" s="20"/>
      <c r="AL1064" s="20"/>
      <c r="AM1064" s="20"/>
      <c r="AN1064" s="20"/>
      <c r="AO1064" s="20"/>
      <c r="AP1064" s="20"/>
      <c r="AQ1064" s="20"/>
      <c r="AR1064" s="23"/>
      <c r="AS1064" s="23"/>
      <c r="AT1064" s="23"/>
      <c r="AU1064" s="23"/>
      <c r="AV1064" s="23"/>
    </row>
    <row r="1065" ht="15.75" customHeight="1">
      <c r="A1065" s="17" t="str">
        <f t="shared" si="1"/>
        <v>Tajikistan-Asia2009</v>
      </c>
      <c r="B1065" s="17" t="s">
        <v>173</v>
      </c>
      <c r="C1065" s="18" t="s">
        <v>145</v>
      </c>
      <c r="D1065" s="19" t="s">
        <v>88</v>
      </c>
      <c r="E1065" s="17">
        <v>1.44E12</v>
      </c>
      <c r="F1065" s="18">
        <v>0.059</v>
      </c>
      <c r="G1065" s="18">
        <v>40.0</v>
      </c>
      <c r="H1065" s="18">
        <v>0.226</v>
      </c>
      <c r="I1065" s="20">
        <f t="array" ref="I1065:J1065">IFNA(VLOOKUP(A1065,ENERGY!$A$2:$F$2692,{5,6},0),0)</f>
        <v>2583</v>
      </c>
      <c r="J1065" s="20">
        <v>3223.0</v>
      </c>
      <c r="K1065" s="20">
        <f t="array" ref="K1065:S1065">VLOOKUP(A1065,'HUMAN RESOURCES'!$A$2:$M$2692,{2,3,4,5,6,7,8,9,10},0)</f>
        <v>0.032</v>
      </c>
      <c r="L1065" s="20">
        <v>0.046</v>
      </c>
      <c r="M1065" s="20">
        <v>70.0</v>
      </c>
      <c r="N1065" s="20">
        <v>64.0</v>
      </c>
      <c r="O1065" s="20">
        <v>0.362</v>
      </c>
      <c r="P1065" s="20">
        <v>0.604</v>
      </c>
      <c r="Q1065" s="20">
        <v>0.034</v>
      </c>
      <c r="R1065" s="20">
        <v>7447396.0</v>
      </c>
      <c r="S1065" s="20">
        <v>0.265</v>
      </c>
      <c r="T1065" s="20">
        <f t="array" ref="T1065:U1065">VLOOKUP(A1065,TOURISM!$A$2:$F$2692,{3,6},0)</f>
        <v>19500000</v>
      </c>
      <c r="U1065" s="20">
        <v>5800000.0</v>
      </c>
      <c r="V1065" s="20">
        <f t="array" ref="V1065:AA1065">VLOOKUP(A1065,BUSINESS!$A$2:$J$2692,{4,5,6,7,8,9},0)</f>
        <v>0.838</v>
      </c>
      <c r="W1065" s="20">
        <v>38.0</v>
      </c>
      <c r="X1065" s="20"/>
      <c r="Y1065" s="20">
        <v>224.0</v>
      </c>
      <c r="Z1065" s="20">
        <v>0.101</v>
      </c>
      <c r="AA1065" s="20">
        <v>0.658</v>
      </c>
      <c r="AB1065" s="21">
        <f t="shared" si="226"/>
        <v>193356.1744</v>
      </c>
      <c r="AC1065" s="20">
        <f>I1065/R1065</f>
        <v>0.0003468326379</v>
      </c>
      <c r="AD1065" s="20">
        <f>J1065/R1065</f>
        <v>0.0004327687154</v>
      </c>
      <c r="AE1065" s="20">
        <f t="shared" si="363"/>
        <v>0.7787957026</v>
      </c>
      <c r="AF1065" s="22" t="b">
        <f t="shared" si="4"/>
        <v>1</v>
      </c>
      <c r="AG1065" s="20" t="b">
        <f t="shared" si="5"/>
        <v>0</v>
      </c>
      <c r="AH1065" s="20" t="b">
        <f t="shared" si="6"/>
        <v>0</v>
      </c>
      <c r="AI1065" s="20" t="b">
        <f t="shared" si="7"/>
        <v>0</v>
      </c>
      <c r="AJ1065" s="20"/>
      <c r="AK1065" s="20"/>
      <c r="AL1065" s="20"/>
      <c r="AM1065" s="20"/>
      <c r="AN1065" s="20"/>
      <c r="AO1065" s="20"/>
      <c r="AP1065" s="20"/>
      <c r="AQ1065" s="20"/>
      <c r="AR1065" s="23"/>
      <c r="AS1065" s="23"/>
      <c r="AT1065" s="23"/>
      <c r="AU1065" s="23"/>
      <c r="AV1065" s="23"/>
    </row>
    <row r="1066" ht="15.75" customHeight="1">
      <c r="A1066" s="17" t="str">
        <f t="shared" si="1"/>
        <v>Tajikistan-Asia2010</v>
      </c>
      <c r="B1066" s="17" t="s">
        <v>173</v>
      </c>
      <c r="C1066" s="18" t="s">
        <v>145</v>
      </c>
      <c r="D1066" s="19" t="s">
        <v>89</v>
      </c>
      <c r="E1066" s="17">
        <v>1.45E12</v>
      </c>
      <c r="F1066" s="18">
        <v>0.06</v>
      </c>
      <c r="G1066" s="18">
        <v>44.0</v>
      </c>
      <c r="H1066" s="18">
        <v>0.242</v>
      </c>
      <c r="I1066" s="20">
        <f t="array" ref="I1066:J1066">IFNA(VLOOKUP(A1066,ENERGY!$A$2:$F$2692,{5,6},0),0)</f>
        <v>0</v>
      </c>
      <c r="J1066" s="20">
        <v>0.0</v>
      </c>
      <c r="K1066" s="20">
        <f t="array" ref="K1066:S1066">VLOOKUP(A1066,'HUMAN RESOURCES'!$A$2:$M$2692,{2,3,4,5,6,7,8,9,10},0)</f>
        <v>0.033</v>
      </c>
      <c r="L1066" s="20">
        <v>0.045</v>
      </c>
      <c r="M1066" s="20">
        <v>70.0</v>
      </c>
      <c r="N1066" s="20">
        <v>64.0</v>
      </c>
      <c r="O1066" s="20">
        <v>0.359</v>
      </c>
      <c r="P1066" s="20">
        <v>0.608</v>
      </c>
      <c r="Q1066" s="20">
        <v>0.033</v>
      </c>
      <c r="R1066" s="20">
        <v>7627326.0</v>
      </c>
      <c r="S1066" s="20">
        <v>0.265</v>
      </c>
      <c r="T1066" s="20">
        <f t="array" ref="T1066:U1066">VLOOKUP(A1066,TOURISM!$A$2:$F$2692,{3,6},0)</f>
        <v>32400000</v>
      </c>
      <c r="U1066" s="20">
        <v>1.78E7</v>
      </c>
      <c r="V1066" s="20">
        <f t="array" ref="V1066:AA1066">VLOOKUP(A1066,BUSINESS!$A$2:$J$2692,{4,5,6,7,8,9},0)</f>
        <v>0.84</v>
      </c>
      <c r="W1066" s="20">
        <v>27.0</v>
      </c>
      <c r="X1066" s="20"/>
      <c r="Y1066" s="20">
        <v>224.0</v>
      </c>
      <c r="Z1066" s="20">
        <v>0.116</v>
      </c>
      <c r="AA1066" s="20">
        <v>0.779</v>
      </c>
      <c r="AB1066" s="21">
        <f t="shared" si="226"/>
        <v>190105.9428</v>
      </c>
      <c r="AC1066" s="20"/>
      <c r="AD1066" s="20"/>
      <c r="AE1066" s="20">
        <f t="shared" si="363"/>
        <v>2.333714332</v>
      </c>
      <c r="AF1066" s="22" t="b">
        <f t="shared" si="4"/>
        <v>1</v>
      </c>
      <c r="AG1066" s="20" t="b">
        <f t="shared" si="5"/>
        <v>0</v>
      </c>
      <c r="AH1066" s="20" t="b">
        <f t="shared" si="6"/>
        <v>0</v>
      </c>
      <c r="AI1066" s="20" t="b">
        <f t="shared" si="7"/>
        <v>0</v>
      </c>
      <c r="AJ1066" s="20"/>
      <c r="AK1066" s="20"/>
      <c r="AL1066" s="20"/>
      <c r="AM1066" s="20"/>
      <c r="AN1066" s="20"/>
      <c r="AO1066" s="20"/>
      <c r="AP1066" s="20"/>
      <c r="AQ1066" s="20"/>
      <c r="AR1066" s="23"/>
      <c r="AS1066" s="23"/>
      <c r="AT1066" s="23"/>
      <c r="AU1066" s="23"/>
      <c r="AV1066" s="23"/>
    </row>
    <row r="1067" ht="15.75" customHeight="1">
      <c r="A1067" s="17" t="str">
        <f t="shared" si="1"/>
        <v>Tajikistan-Asia2011</v>
      </c>
      <c r="B1067" s="17" t="s">
        <v>173</v>
      </c>
      <c r="C1067" s="18" t="s">
        <v>145</v>
      </c>
      <c r="D1067" s="19" t="s">
        <v>90</v>
      </c>
      <c r="E1067" s="17">
        <v>1.45E12</v>
      </c>
      <c r="F1067" s="18">
        <v>0.058</v>
      </c>
      <c r="G1067" s="18">
        <v>48.0</v>
      </c>
      <c r="H1067" s="18">
        <v>0.248</v>
      </c>
      <c r="I1067" s="20">
        <f t="array" ref="I1067:J1067">IFNA(VLOOKUP(A1067,ENERGY!$A$2:$F$2692,{5,6},0),0)</f>
        <v>2342</v>
      </c>
      <c r="J1067" s="20">
        <v>2439.0</v>
      </c>
      <c r="K1067" s="20">
        <f t="array" ref="K1067:S1067">VLOOKUP(A1067,'HUMAN RESOURCES'!$A$2:$M$2692,{2,3,4,5,6,7,8,9,10},0)</f>
        <v>0.033</v>
      </c>
      <c r="L1067" s="20">
        <v>0.043</v>
      </c>
      <c r="M1067" s="20">
        <v>71.0</v>
      </c>
      <c r="N1067" s="20">
        <v>64.0</v>
      </c>
      <c r="O1067" s="20">
        <v>0.358</v>
      </c>
      <c r="P1067" s="20">
        <v>0.61</v>
      </c>
      <c r="Q1067" s="20">
        <v>0.032</v>
      </c>
      <c r="R1067" s="20">
        <v>7814850.0</v>
      </c>
      <c r="S1067" s="20">
        <v>0.265</v>
      </c>
      <c r="T1067" s="20">
        <f t="array" ref="T1067:U1067">VLOOKUP(A1067,TOURISM!$A$2:$F$2692,{3,6},0)</f>
        <v>39800000</v>
      </c>
      <c r="U1067" s="20">
        <v>8400000.0</v>
      </c>
      <c r="V1067" s="20">
        <f t="array" ref="V1067:AA1067">VLOOKUP(A1067,BUSINESS!$A$2:$J$2692,{4,5,6,7,8,9},0)</f>
        <v>0.845</v>
      </c>
      <c r="W1067" s="20">
        <v>24.0</v>
      </c>
      <c r="X1067" s="20"/>
      <c r="Y1067" s="20">
        <v>224.0</v>
      </c>
      <c r="Z1067" s="20">
        <v>0.13</v>
      </c>
      <c r="AA1067" s="20">
        <v>0.809</v>
      </c>
      <c r="AB1067" s="21">
        <f t="shared" si="226"/>
        <v>185544.1883</v>
      </c>
      <c r="AC1067" s="20">
        <f t="shared" ref="AC1067:AC1068" si="364">I1067/R1067</f>
        <v>0.0002996858545</v>
      </c>
      <c r="AD1067" s="20">
        <f t="shared" ref="AD1067:AD1068" si="365">J1067/R1067</f>
        <v>0.0003120981209</v>
      </c>
      <c r="AE1067" s="20">
        <f t="shared" si="363"/>
        <v>1.074876677</v>
      </c>
      <c r="AF1067" s="22" t="b">
        <f t="shared" si="4"/>
        <v>1</v>
      </c>
      <c r="AG1067" s="20" t="b">
        <f t="shared" si="5"/>
        <v>0</v>
      </c>
      <c r="AH1067" s="20" t="b">
        <f t="shared" si="6"/>
        <v>0</v>
      </c>
      <c r="AI1067" s="20" t="b">
        <f t="shared" si="7"/>
        <v>0</v>
      </c>
      <c r="AJ1067" s="20"/>
      <c r="AK1067" s="20"/>
      <c r="AL1067" s="20"/>
      <c r="AM1067" s="20"/>
      <c r="AN1067" s="20"/>
      <c r="AO1067" s="20"/>
      <c r="AP1067" s="20"/>
      <c r="AQ1067" s="20"/>
      <c r="AR1067" s="23"/>
      <c r="AS1067" s="23"/>
      <c r="AT1067" s="23"/>
      <c r="AU1067" s="23"/>
      <c r="AV1067" s="23"/>
    </row>
    <row r="1068" ht="15.75" customHeight="1">
      <c r="A1068" s="17" t="str">
        <f t="shared" si="1"/>
        <v>Tajikistan-Asia2012</v>
      </c>
      <c r="B1068" s="17" t="s">
        <v>173</v>
      </c>
      <c r="C1068" s="18" t="s">
        <v>145</v>
      </c>
      <c r="D1068" s="19" t="s">
        <v>91</v>
      </c>
      <c r="E1068" s="17">
        <v>1.45E12</v>
      </c>
      <c r="F1068" s="18">
        <v>0.058</v>
      </c>
      <c r="G1068" s="18">
        <v>55.0</v>
      </c>
      <c r="H1068" s="18">
        <v>0.252</v>
      </c>
      <c r="I1068" s="20">
        <f t="array" ref="I1068:J1068">IFNA(VLOOKUP(A1068,ENERGY!$A$2:$F$2692,{5,6},0),0)</f>
        <v>2170</v>
      </c>
      <c r="J1068" s="20">
        <v>2076.0</v>
      </c>
      <c r="K1068" s="20">
        <f t="array" ref="K1068:S1068">VLOOKUP(A1068,'HUMAN RESOURCES'!$A$2:$M$2692,{2,3,4,5,6,7,8,9,10},0)</f>
        <v>0.033</v>
      </c>
      <c r="L1068" s="20">
        <v>0.042</v>
      </c>
      <c r="M1068" s="20">
        <v>71.0</v>
      </c>
      <c r="N1068" s="20">
        <v>64.0</v>
      </c>
      <c r="O1068" s="20">
        <v>0.358</v>
      </c>
      <c r="P1068" s="20">
        <v>0.61</v>
      </c>
      <c r="Q1068" s="20">
        <v>0.032</v>
      </c>
      <c r="R1068" s="20">
        <v>8008990.0</v>
      </c>
      <c r="S1068" s="20">
        <v>0.266</v>
      </c>
      <c r="T1068" s="20">
        <f t="array" ref="T1068:U1068">VLOOKUP(A1068,TOURISM!$A$2:$F$2692,{3,6},0)</f>
        <v>60400000</v>
      </c>
      <c r="U1068" s="20">
        <v>6800000.0</v>
      </c>
      <c r="V1068" s="20">
        <f t="array" ref="V1068:AA1068">VLOOKUP(A1068,BUSINESS!$A$2:$J$2692,{4,5,6,7,8,9},0)</f>
        <v>0.845</v>
      </c>
      <c r="W1068" s="20">
        <v>24.0</v>
      </c>
      <c r="X1068" s="20">
        <v>141.0</v>
      </c>
      <c r="Y1068" s="20">
        <v>224.0</v>
      </c>
      <c r="Z1068" s="20">
        <v>0.145</v>
      </c>
      <c r="AA1068" s="20">
        <v>0.815</v>
      </c>
      <c r="AB1068" s="21">
        <f t="shared" si="226"/>
        <v>181046.5489</v>
      </c>
      <c r="AC1068" s="20">
        <f t="shared" si="364"/>
        <v>0.000270945525</v>
      </c>
      <c r="AD1068" s="20">
        <f t="shared" si="365"/>
        <v>0.0002592087142</v>
      </c>
      <c r="AE1068" s="20">
        <f t="shared" si="363"/>
        <v>0.8490458847</v>
      </c>
      <c r="AF1068" s="22" t="b">
        <f t="shared" si="4"/>
        <v>1</v>
      </c>
      <c r="AG1068" s="20" t="b">
        <f t="shared" si="5"/>
        <v>0</v>
      </c>
      <c r="AH1068" s="20" t="b">
        <f t="shared" si="6"/>
        <v>0</v>
      </c>
      <c r="AI1068" s="20" t="b">
        <f t="shared" si="7"/>
        <v>0</v>
      </c>
      <c r="AJ1068" s="20"/>
      <c r="AK1068" s="20"/>
      <c r="AL1068" s="20"/>
      <c r="AM1068" s="20"/>
      <c r="AN1068" s="20"/>
      <c r="AO1068" s="20"/>
      <c r="AP1068" s="20"/>
      <c r="AQ1068" s="20"/>
      <c r="AR1068" s="23"/>
      <c r="AS1068" s="23"/>
      <c r="AT1068" s="23"/>
      <c r="AU1068" s="23"/>
      <c r="AV1068" s="23"/>
    </row>
    <row r="1069" ht="15.75" customHeight="1">
      <c r="A1069" s="17" t="str">
        <f t="shared" si="1"/>
        <v>Thailand-Asia2000</v>
      </c>
      <c r="B1069" s="17" t="s">
        <v>174</v>
      </c>
      <c r="C1069" s="18" t="s">
        <v>145</v>
      </c>
      <c r="D1069" s="19" t="s">
        <v>76</v>
      </c>
      <c r="E1069" s="17">
        <v>1.65E12</v>
      </c>
      <c r="F1069" s="18">
        <v>0.034</v>
      </c>
      <c r="G1069" s="18">
        <v>67.0</v>
      </c>
      <c r="H1069" s="18">
        <v>0.078</v>
      </c>
      <c r="I1069" s="20" t="str">
        <f t="array" ref="I1069:J1069">IFNA(VLOOKUP(A1069,ENERGY!$A$2:$F$2692,{5,6},0),0)</f>
        <v/>
      </c>
      <c r="J1069" s="20"/>
      <c r="K1069" s="20">
        <f t="array" ref="K1069:S1069">VLOOKUP(A1069,'HUMAN RESOURCES'!$A$2:$M$2692,{2,3,4,5,6,7,8,9,10},0)</f>
        <v>0.015</v>
      </c>
      <c r="L1069" s="20">
        <v>0.019</v>
      </c>
      <c r="M1069" s="20">
        <v>75.0</v>
      </c>
      <c r="N1069" s="20">
        <v>67.0</v>
      </c>
      <c r="O1069" s="20">
        <v>0.242</v>
      </c>
      <c r="P1069" s="20">
        <v>0.693</v>
      </c>
      <c r="Q1069" s="20">
        <v>0.066</v>
      </c>
      <c r="R1069" s="20">
        <v>6.2343379E7</v>
      </c>
      <c r="S1069" s="20">
        <v>0.314</v>
      </c>
      <c r="T1069" s="20">
        <f t="array" ref="T1069:U1069">VLOOKUP(A1069,TOURISM!$A$2:$F$2692,{3,6},0)</f>
        <v>9935000000</v>
      </c>
      <c r="U1069" s="20">
        <v>3.218E9</v>
      </c>
      <c r="V1069" s="20" t="str">
        <f t="array" ref="V1069:AA1069">VLOOKUP(A1069,BUSINESS!$A$2:$J$2692,{4,5,6,7,8,9},0)</f>
        <v/>
      </c>
      <c r="W1069" s="20"/>
      <c r="X1069" s="20"/>
      <c r="Y1069" s="20"/>
      <c r="Z1069" s="20">
        <v>0.037</v>
      </c>
      <c r="AA1069" s="20">
        <v>0.049</v>
      </c>
      <c r="AB1069" s="21">
        <f t="shared" si="226"/>
        <v>26466.32291</v>
      </c>
      <c r="AC1069" s="20"/>
      <c r="AD1069" s="20"/>
      <c r="AE1069" s="20">
        <f t="shared" si="363"/>
        <v>51.61734978</v>
      </c>
      <c r="AF1069" s="22" t="b">
        <f t="shared" si="4"/>
        <v>0</v>
      </c>
      <c r="AG1069" s="20" t="b">
        <f t="shared" si="5"/>
        <v>0</v>
      </c>
      <c r="AH1069" s="20" t="b">
        <f t="shared" si="6"/>
        <v>0</v>
      </c>
      <c r="AI1069" s="20" t="b">
        <f t="shared" si="7"/>
        <v>0</v>
      </c>
      <c r="AJ1069" s="20"/>
      <c r="AK1069" s="20"/>
      <c r="AL1069" s="20"/>
      <c r="AM1069" s="20"/>
      <c r="AN1069" s="20"/>
      <c r="AO1069" s="20"/>
      <c r="AP1069" s="20"/>
      <c r="AQ1069" s="20"/>
      <c r="AR1069" s="23"/>
      <c r="AS1069" s="23"/>
      <c r="AT1069" s="23"/>
      <c r="AU1069" s="23"/>
      <c r="AV1069" s="23"/>
    </row>
    <row r="1070" ht="15.75" customHeight="1">
      <c r="A1070" s="17" t="str">
        <f t="shared" si="1"/>
        <v>Thailand-Asia2001</v>
      </c>
      <c r="B1070" s="17" t="s">
        <v>174</v>
      </c>
      <c r="C1070" s="18" t="s">
        <v>145</v>
      </c>
      <c r="D1070" s="19" t="s">
        <v>77</v>
      </c>
      <c r="E1070" s="17">
        <v>1.66E12</v>
      </c>
      <c r="F1070" s="18">
        <v>0.033</v>
      </c>
      <c r="G1070" s="18">
        <v>61.0</v>
      </c>
      <c r="H1070" s="18">
        <v>0.073</v>
      </c>
      <c r="I1070" s="20">
        <f t="array" ref="I1070:J1070">IFNA(VLOOKUP(A1070,ENERGY!$A$2:$F$2692,{5,6},0),0)</f>
        <v>119147</v>
      </c>
      <c r="J1070" s="20"/>
      <c r="K1070" s="20">
        <f t="array" ref="K1070:S1070">VLOOKUP(A1070,'HUMAN RESOURCES'!$A$2:$M$2692,{2,3,4,5,6,7,8,9,10},0)</f>
        <v>0.014</v>
      </c>
      <c r="L1070" s="20">
        <v>0.018</v>
      </c>
      <c r="M1070" s="20">
        <v>75.0</v>
      </c>
      <c r="N1070" s="20">
        <v>67.0</v>
      </c>
      <c r="O1070" s="20">
        <v>0.238</v>
      </c>
      <c r="P1070" s="20">
        <v>0.694</v>
      </c>
      <c r="Q1070" s="20">
        <v>0.068</v>
      </c>
      <c r="R1070" s="20">
        <v>6.306907E7</v>
      </c>
      <c r="S1070" s="20">
        <v>0.326</v>
      </c>
      <c r="T1070" s="20">
        <f t="array" ref="T1070:U1070">VLOOKUP(A1070,TOURISM!$A$2:$F$2692,{3,6},0)</f>
        <v>9378000000</v>
      </c>
      <c r="U1070" s="20">
        <v>3.334E9</v>
      </c>
      <c r="V1070" s="20" t="str">
        <f t="array" ref="V1070:AA1070">VLOOKUP(A1070,BUSINESS!$A$2:$J$2692,{4,5,6,7,8,9},0)</f>
        <v/>
      </c>
      <c r="W1070" s="20"/>
      <c r="X1070" s="20"/>
      <c r="Y1070" s="20"/>
      <c r="Z1070" s="20">
        <v>0.056</v>
      </c>
      <c r="AA1070" s="20">
        <v>0.12</v>
      </c>
      <c r="AB1070" s="21">
        <f t="shared" si="226"/>
        <v>26320.35005</v>
      </c>
      <c r="AC1070" s="20">
        <f t="shared" ref="AC1070:AC1072" si="366">I1070/R1070</f>
        <v>0.001889151053</v>
      </c>
      <c r="AD1070" s="20"/>
      <c r="AE1070" s="20">
        <f t="shared" si="363"/>
        <v>52.86267896</v>
      </c>
      <c r="AF1070" s="22" t="b">
        <f t="shared" si="4"/>
        <v>0</v>
      </c>
      <c r="AG1070" s="20" t="b">
        <f t="shared" si="5"/>
        <v>0</v>
      </c>
      <c r="AH1070" s="20" t="b">
        <f t="shared" si="6"/>
        <v>0</v>
      </c>
      <c r="AI1070" s="20" t="b">
        <f t="shared" si="7"/>
        <v>0</v>
      </c>
      <c r="AJ1070" s="20"/>
      <c r="AK1070" s="20"/>
      <c r="AL1070" s="20"/>
      <c r="AM1070" s="20"/>
      <c r="AN1070" s="20"/>
      <c r="AO1070" s="20"/>
      <c r="AP1070" s="20"/>
      <c r="AQ1070" s="20"/>
      <c r="AR1070" s="23"/>
      <c r="AS1070" s="23"/>
      <c r="AT1070" s="23"/>
      <c r="AU1070" s="23"/>
      <c r="AV1070" s="23"/>
    </row>
    <row r="1071" ht="15.75" customHeight="1">
      <c r="A1071" s="17" t="str">
        <f t="shared" si="1"/>
        <v>Thailand-Asia2002</v>
      </c>
      <c r="B1071" s="17" t="s">
        <v>174</v>
      </c>
      <c r="C1071" s="18" t="s">
        <v>145</v>
      </c>
      <c r="D1071" s="19" t="s">
        <v>79</v>
      </c>
      <c r="E1071" s="17">
        <v>1.71E12</v>
      </c>
      <c r="F1071" s="18">
        <v>0.037</v>
      </c>
      <c r="G1071" s="18">
        <v>74.0</v>
      </c>
      <c r="H1071" s="18">
        <v>0.069</v>
      </c>
      <c r="I1071" s="20">
        <f t="array" ref="I1071:J1071">IFNA(VLOOKUP(A1071,ENERGY!$A$2:$F$2692,{5,6},0),0)</f>
        <v>117429</v>
      </c>
      <c r="J1071" s="20">
        <v>295282.0</v>
      </c>
      <c r="K1071" s="20">
        <f t="array" ref="K1071:S1071">VLOOKUP(A1071,'HUMAN RESOURCES'!$A$2:$M$2692,{2,3,4,5,6,7,8,9,10},0)</f>
        <v>0.014</v>
      </c>
      <c r="L1071" s="20">
        <v>0.018</v>
      </c>
      <c r="M1071" s="20">
        <v>75.0</v>
      </c>
      <c r="N1071" s="20">
        <v>68.0</v>
      </c>
      <c r="O1071" s="20">
        <v>0.234</v>
      </c>
      <c r="P1071" s="20">
        <v>0.696</v>
      </c>
      <c r="Q1071" s="20">
        <v>0.07</v>
      </c>
      <c r="R1071" s="20">
        <v>6.3797841E7</v>
      </c>
      <c r="S1071" s="20">
        <v>0.338</v>
      </c>
      <c r="T1071" s="20">
        <f t="array" ref="T1071:U1071">VLOOKUP(A1071,TOURISM!$A$2:$F$2692,{3,6},0)</f>
        <v>10388000000</v>
      </c>
      <c r="U1071" s="20">
        <v>3.888E9</v>
      </c>
      <c r="V1071" s="20" t="str">
        <f t="array" ref="V1071:AA1071">VLOOKUP(A1071,BUSINESS!$A$2:$J$2692,{4,5,6,7,8,9},0)</f>
        <v/>
      </c>
      <c r="W1071" s="20"/>
      <c r="X1071" s="20"/>
      <c r="Y1071" s="20"/>
      <c r="Z1071" s="20">
        <v>0.075</v>
      </c>
      <c r="AA1071" s="20">
        <v>0.274</v>
      </c>
      <c r="AB1071" s="21">
        <f t="shared" si="226"/>
        <v>26803.41487</v>
      </c>
      <c r="AC1071" s="20">
        <f t="shared" si="366"/>
        <v>0.001840642225</v>
      </c>
      <c r="AD1071" s="20">
        <f t="shared" ref="AD1071:AD1072" si="367">J1071/R1071</f>
        <v>0.00462840114</v>
      </c>
      <c r="AE1071" s="20">
        <f t="shared" si="363"/>
        <v>60.94250117</v>
      </c>
      <c r="AF1071" s="22" t="b">
        <f t="shared" si="4"/>
        <v>0</v>
      </c>
      <c r="AG1071" s="20" t="b">
        <f t="shared" si="5"/>
        <v>0</v>
      </c>
      <c r="AH1071" s="20" t="b">
        <f t="shared" si="6"/>
        <v>0</v>
      </c>
      <c r="AI1071" s="20" t="b">
        <f t="shared" si="7"/>
        <v>0</v>
      </c>
      <c r="AJ1071" s="20"/>
      <c r="AK1071" s="20"/>
      <c r="AL1071" s="20"/>
      <c r="AM1071" s="20"/>
      <c r="AN1071" s="20"/>
      <c r="AO1071" s="20"/>
      <c r="AP1071" s="20"/>
      <c r="AQ1071" s="20"/>
      <c r="AR1071" s="23"/>
      <c r="AS1071" s="23"/>
      <c r="AT1071" s="23"/>
      <c r="AU1071" s="23"/>
      <c r="AV1071" s="23"/>
    </row>
    <row r="1072" ht="15.75" customHeight="1">
      <c r="A1072" s="17" t="str">
        <f t="shared" si="1"/>
        <v>Thailand-Asia2003</v>
      </c>
      <c r="B1072" s="17" t="s">
        <v>174</v>
      </c>
      <c r="C1072" s="18" t="s">
        <v>145</v>
      </c>
      <c r="D1072" s="19" t="s">
        <v>81</v>
      </c>
      <c r="E1072" s="17">
        <v>1.74E12</v>
      </c>
      <c r="F1072" s="18">
        <v>0.036</v>
      </c>
      <c r="G1072" s="18">
        <v>79.0</v>
      </c>
      <c r="H1072" s="18">
        <v>0.059</v>
      </c>
      <c r="I1072" s="20">
        <f t="array" ref="I1072:J1072">IFNA(VLOOKUP(A1072,ENERGY!$A$2:$F$2692,{5,6},0),0)</f>
        <v>107300</v>
      </c>
      <c r="J1072" s="20">
        <v>276587.0</v>
      </c>
      <c r="K1072" s="20">
        <f t="array" ref="K1072:S1072">VLOOKUP(A1072,'HUMAN RESOURCES'!$A$2:$M$2692,{2,3,4,5,6,7,8,9,10},0)</f>
        <v>0.013</v>
      </c>
      <c r="L1072" s="20">
        <v>0.017</v>
      </c>
      <c r="M1072" s="20">
        <v>75.0</v>
      </c>
      <c r="N1072" s="20">
        <v>68.0</v>
      </c>
      <c r="O1072" s="20">
        <v>0.231</v>
      </c>
      <c r="P1072" s="20">
        <v>0.696</v>
      </c>
      <c r="Q1072" s="20">
        <v>0.073</v>
      </c>
      <c r="R1072" s="20">
        <v>6.4488338E7</v>
      </c>
      <c r="S1072" s="20">
        <v>0.35</v>
      </c>
      <c r="T1072" s="20">
        <f t="array" ref="T1072:U1072">VLOOKUP(A1072,TOURISM!$A$2:$F$2692,{3,6},0)</f>
        <v>10456000000</v>
      </c>
      <c r="U1072" s="20">
        <v>3.538E9</v>
      </c>
      <c r="V1072" s="20" t="str">
        <f t="array" ref="V1072:AA1072">VLOOKUP(A1072,BUSINESS!$A$2:$J$2692,{4,5,6,7,8,9},0)</f>
        <v/>
      </c>
      <c r="W1072" s="20">
        <v>33.0</v>
      </c>
      <c r="X1072" s="20"/>
      <c r="Y1072" s="20"/>
      <c r="Z1072" s="20">
        <v>0.093</v>
      </c>
      <c r="AA1072" s="20">
        <v>0.335</v>
      </c>
      <c r="AB1072" s="21">
        <f t="shared" si="226"/>
        <v>26981.62263</v>
      </c>
      <c r="AC1072" s="20">
        <f t="shared" si="366"/>
        <v>0.001663866729</v>
      </c>
      <c r="AD1072" s="20">
        <f t="shared" si="367"/>
        <v>0.004288946011</v>
      </c>
      <c r="AE1072" s="20">
        <f t="shared" si="363"/>
        <v>54.86263268</v>
      </c>
      <c r="AF1072" s="22" t="b">
        <f t="shared" si="4"/>
        <v>0</v>
      </c>
      <c r="AG1072" s="20" t="b">
        <f t="shared" si="5"/>
        <v>0</v>
      </c>
      <c r="AH1072" s="20" t="b">
        <f t="shared" si="6"/>
        <v>0</v>
      </c>
      <c r="AI1072" s="20" t="b">
        <f t="shared" si="7"/>
        <v>0</v>
      </c>
      <c r="AJ1072" s="20"/>
      <c r="AK1072" s="20"/>
      <c r="AL1072" s="20"/>
      <c r="AM1072" s="20"/>
      <c r="AN1072" s="20"/>
      <c r="AO1072" s="20"/>
      <c r="AP1072" s="20"/>
      <c r="AQ1072" s="20"/>
      <c r="AR1072" s="23"/>
      <c r="AS1072" s="23"/>
      <c r="AT1072" s="23"/>
      <c r="AU1072" s="23"/>
      <c r="AV1072" s="23"/>
    </row>
    <row r="1073" ht="15.75" customHeight="1">
      <c r="A1073" s="17" t="str">
        <f t="shared" si="1"/>
        <v>Thailand-Asia2004</v>
      </c>
      <c r="B1073" s="17" t="s">
        <v>174</v>
      </c>
      <c r="C1073" s="18" t="s">
        <v>145</v>
      </c>
      <c r="D1073" s="19" t="s">
        <v>83</v>
      </c>
      <c r="E1073" s="17">
        <v>1.78E12</v>
      </c>
      <c r="F1073" s="18">
        <v>0.035</v>
      </c>
      <c r="G1073" s="18">
        <v>87.0</v>
      </c>
      <c r="H1073" s="18">
        <v>0.055</v>
      </c>
      <c r="I1073" s="20">
        <f t="array" ref="I1073:J1073">IFNA(VLOOKUP(A1073,ENERGY!$A$2:$F$2692,{5,6},0),0)</f>
        <v>0</v>
      </c>
      <c r="J1073" s="20">
        <v>0.0</v>
      </c>
      <c r="K1073" s="20">
        <f t="array" ref="K1073:S1073">VLOOKUP(A1073,'HUMAN RESOURCES'!$A$2:$M$2692,{2,3,4,5,6,7,8,9,10},0)</f>
        <v>0.013</v>
      </c>
      <c r="L1073" s="20">
        <v>0.016</v>
      </c>
      <c r="M1073" s="20">
        <v>76.0</v>
      </c>
      <c r="N1073" s="20">
        <v>69.0</v>
      </c>
      <c r="O1073" s="20">
        <v>0.228</v>
      </c>
      <c r="P1073" s="20">
        <v>0.697</v>
      </c>
      <c r="Q1073" s="20">
        <v>0.075</v>
      </c>
      <c r="R1073" s="20">
        <v>6.50874E7</v>
      </c>
      <c r="S1073" s="20">
        <v>0.363</v>
      </c>
      <c r="T1073" s="20">
        <f t="array" ref="T1073:U1073">VLOOKUP(A1073,TOURISM!$A$2:$F$2692,{3,6},0)</f>
        <v>13054000000</v>
      </c>
      <c r="U1073" s="20">
        <v>5.343E9</v>
      </c>
      <c r="V1073" s="20" t="str">
        <f t="array" ref="V1073:AA1073">VLOOKUP(A1073,BUSINESS!$A$2:$J$2692,{4,5,6,7,8,9},0)</f>
        <v/>
      </c>
      <c r="W1073" s="20">
        <v>33.0</v>
      </c>
      <c r="X1073" s="20"/>
      <c r="Y1073" s="20"/>
      <c r="Z1073" s="20">
        <v>0.107</v>
      </c>
      <c r="AA1073" s="20">
        <v>0.414</v>
      </c>
      <c r="AB1073" s="21">
        <f t="shared" si="226"/>
        <v>27347.84305</v>
      </c>
      <c r="AC1073" s="20"/>
      <c r="AD1073" s="20"/>
      <c r="AE1073" s="20">
        <f t="shared" si="363"/>
        <v>82.08962103</v>
      </c>
      <c r="AF1073" s="22" t="b">
        <f t="shared" si="4"/>
        <v>0</v>
      </c>
      <c r="AG1073" s="20" t="b">
        <f t="shared" si="5"/>
        <v>0</v>
      </c>
      <c r="AH1073" s="20" t="b">
        <f t="shared" si="6"/>
        <v>0</v>
      </c>
      <c r="AI1073" s="20" t="b">
        <f t="shared" si="7"/>
        <v>0</v>
      </c>
      <c r="AJ1073" s="20"/>
      <c r="AK1073" s="20"/>
      <c r="AL1073" s="20"/>
      <c r="AM1073" s="20"/>
      <c r="AN1073" s="20"/>
      <c r="AO1073" s="20"/>
      <c r="AP1073" s="20"/>
      <c r="AQ1073" s="20"/>
      <c r="AR1073" s="23"/>
      <c r="AS1073" s="23"/>
      <c r="AT1073" s="23"/>
      <c r="AU1073" s="23"/>
      <c r="AV1073" s="23"/>
    </row>
    <row r="1074" ht="15.75" customHeight="1">
      <c r="A1074" s="17" t="str">
        <f t="shared" si="1"/>
        <v>Thailand-Asia2005</v>
      </c>
      <c r="B1074" s="17" t="s">
        <v>174</v>
      </c>
      <c r="C1074" s="18" t="s">
        <v>145</v>
      </c>
      <c r="D1074" s="19" t="s">
        <v>84</v>
      </c>
      <c r="E1074" s="17">
        <v>1.79E12</v>
      </c>
      <c r="F1074" s="18">
        <v>0.035</v>
      </c>
      <c r="G1074" s="18">
        <v>95.0</v>
      </c>
      <c r="H1074" s="18">
        <v>0.058</v>
      </c>
      <c r="I1074" s="20">
        <f t="array" ref="I1074:J1074">IFNA(VLOOKUP(A1074,ENERGY!$A$2:$F$2692,{5,6},0),0)</f>
        <v>107656</v>
      </c>
      <c r="J1074" s="20">
        <v>261838.0</v>
      </c>
      <c r="K1074" s="20">
        <f t="array" ref="K1074:S1074">VLOOKUP(A1074,'HUMAN RESOURCES'!$A$2:$M$2692,{2,3,4,5,6,7,8,9,10},0)</f>
        <v>0.013</v>
      </c>
      <c r="L1074" s="20">
        <v>0.015</v>
      </c>
      <c r="M1074" s="20">
        <v>76.0</v>
      </c>
      <c r="N1074" s="20">
        <v>69.0</v>
      </c>
      <c r="O1074" s="20">
        <v>0.223</v>
      </c>
      <c r="P1074" s="20">
        <v>0.7</v>
      </c>
      <c r="Q1074" s="20">
        <v>0.077</v>
      </c>
      <c r="R1074" s="20">
        <v>6.5559487E7</v>
      </c>
      <c r="S1074" s="20">
        <v>0.375</v>
      </c>
      <c r="T1074" s="20">
        <f t="array" ref="T1074:U1074">VLOOKUP(A1074,TOURISM!$A$2:$F$2692,{3,6},0)</f>
        <v>12102000000</v>
      </c>
      <c r="U1074" s="20">
        <v>4.917E9</v>
      </c>
      <c r="V1074" s="20">
        <f t="array" ref="V1074:AA1074">VLOOKUP(A1074,BUSINESS!$A$2:$J$2692,{4,5,6,7,8,9},0)</f>
        <v>0.375</v>
      </c>
      <c r="W1074" s="20">
        <v>33.0</v>
      </c>
      <c r="X1074" s="20"/>
      <c r="Y1074" s="20">
        <v>264.0</v>
      </c>
      <c r="Z1074" s="20">
        <v>0.15</v>
      </c>
      <c r="AA1074" s="20">
        <v>0.465</v>
      </c>
      <c r="AB1074" s="21">
        <f t="shared" si="226"/>
        <v>27303.44733</v>
      </c>
      <c r="AC1074" s="20">
        <f>I1074/R1074</f>
        <v>0.00164211169</v>
      </c>
      <c r="AD1074" s="20">
        <f>J1074/R1074</f>
        <v>0.003993899464</v>
      </c>
      <c r="AE1074" s="20">
        <f t="shared" si="363"/>
        <v>75.00058687</v>
      </c>
      <c r="AF1074" s="22" t="b">
        <f t="shared" si="4"/>
        <v>0</v>
      </c>
      <c r="AG1074" s="20" t="b">
        <f t="shared" si="5"/>
        <v>0</v>
      </c>
      <c r="AH1074" s="20" t="b">
        <f t="shared" si="6"/>
        <v>0</v>
      </c>
      <c r="AI1074" s="20" t="b">
        <f t="shared" si="7"/>
        <v>0</v>
      </c>
      <c r="AJ1074" s="20"/>
      <c r="AK1074" s="20"/>
      <c r="AL1074" s="20"/>
      <c r="AM1074" s="20"/>
      <c r="AN1074" s="20"/>
      <c r="AO1074" s="20"/>
      <c r="AP1074" s="20"/>
      <c r="AQ1074" s="20"/>
      <c r="AR1074" s="23"/>
      <c r="AS1074" s="23"/>
      <c r="AT1074" s="23"/>
      <c r="AU1074" s="23"/>
      <c r="AV1074" s="23"/>
    </row>
    <row r="1075" ht="15.75" customHeight="1">
      <c r="A1075" s="17" t="str">
        <f t="shared" si="1"/>
        <v>Thailand-Asia2006</v>
      </c>
      <c r="B1075" s="17" t="s">
        <v>174</v>
      </c>
      <c r="C1075" s="18" t="s">
        <v>145</v>
      </c>
      <c r="D1075" s="19" t="s">
        <v>85</v>
      </c>
      <c r="E1075" s="17">
        <v>1.79E12</v>
      </c>
      <c r="F1075" s="18">
        <v>0.035</v>
      </c>
      <c r="G1075" s="18">
        <v>110.0</v>
      </c>
      <c r="H1075" s="18">
        <v>0.074</v>
      </c>
      <c r="I1075" s="20">
        <f t="array" ref="I1075:J1075">IFNA(VLOOKUP(A1075,ENERGY!$A$2:$F$2692,{5,6},0),0)</f>
        <v>0</v>
      </c>
      <c r="J1075" s="20">
        <v>0.0</v>
      </c>
      <c r="K1075" s="20">
        <f t="array" ref="K1075:S1075">VLOOKUP(A1075,'HUMAN RESOURCES'!$A$2:$M$2692,{2,3,4,5,6,7,8,9,10},0)</f>
        <v>0.012</v>
      </c>
      <c r="L1075" s="20">
        <v>0.015</v>
      </c>
      <c r="M1075" s="20">
        <v>76.0</v>
      </c>
      <c r="N1075" s="20">
        <v>69.0</v>
      </c>
      <c r="O1075" s="20">
        <v>0.218</v>
      </c>
      <c r="P1075" s="20">
        <v>0.703</v>
      </c>
      <c r="Q1075" s="20">
        <v>0.079</v>
      </c>
      <c r="R1075" s="20">
        <v>6.5883961E7</v>
      </c>
      <c r="S1075" s="20">
        <v>0.388</v>
      </c>
      <c r="T1075" s="20">
        <f t="array" ref="T1075:U1075">VLOOKUP(A1075,TOURISM!$A$2:$F$2692,{3,6},0)</f>
        <v>16614000000</v>
      </c>
      <c r="U1075" s="20">
        <v>6.173E9</v>
      </c>
      <c r="V1075" s="20">
        <f t="array" ref="V1075:AA1075">VLOOKUP(A1075,BUSINESS!$A$2:$J$2692,{4,5,6,7,8,9},0)</f>
        <v>0.374</v>
      </c>
      <c r="W1075" s="20">
        <v>33.0</v>
      </c>
      <c r="X1075" s="20"/>
      <c r="Y1075" s="20">
        <v>264.0</v>
      </c>
      <c r="Z1075" s="20">
        <v>0.172</v>
      </c>
      <c r="AA1075" s="20">
        <v>0.609</v>
      </c>
      <c r="AB1075" s="21">
        <f t="shared" si="226"/>
        <v>27168.97972</v>
      </c>
      <c r="AC1075" s="20"/>
      <c r="AD1075" s="20"/>
      <c r="AE1075" s="20">
        <f t="shared" si="363"/>
        <v>93.69503452</v>
      </c>
      <c r="AF1075" s="22" t="b">
        <f t="shared" si="4"/>
        <v>0</v>
      </c>
      <c r="AG1075" s="20" t="b">
        <f t="shared" si="5"/>
        <v>0</v>
      </c>
      <c r="AH1075" s="20" t="b">
        <f t="shared" si="6"/>
        <v>0</v>
      </c>
      <c r="AI1075" s="20" t="b">
        <f t="shared" si="7"/>
        <v>0</v>
      </c>
      <c r="AJ1075" s="20"/>
      <c r="AK1075" s="20"/>
      <c r="AL1075" s="20"/>
      <c r="AM1075" s="20"/>
      <c r="AN1075" s="20"/>
      <c r="AO1075" s="20"/>
      <c r="AP1075" s="20"/>
      <c r="AQ1075" s="20"/>
      <c r="AR1075" s="23"/>
      <c r="AS1075" s="23"/>
      <c r="AT1075" s="23"/>
      <c r="AU1075" s="23"/>
      <c r="AV1075" s="23"/>
    </row>
    <row r="1076" ht="15.75" customHeight="1">
      <c r="A1076" s="17" t="str">
        <f t="shared" si="1"/>
        <v>Thailand-Asia2007</v>
      </c>
      <c r="B1076" s="17" t="s">
        <v>174</v>
      </c>
      <c r="C1076" s="18" t="s">
        <v>145</v>
      </c>
      <c r="D1076" s="19" t="s">
        <v>86</v>
      </c>
      <c r="E1076" s="17">
        <v>1.82E12</v>
      </c>
      <c r="F1076" s="18">
        <v>0.036</v>
      </c>
      <c r="G1076" s="18">
        <v>133.0</v>
      </c>
      <c r="H1076" s="18">
        <v>0.071</v>
      </c>
      <c r="I1076" s="20">
        <f t="array" ref="I1076:J1076">IFNA(VLOOKUP(A1076,ENERGY!$A$2:$F$2692,{5,6},0),0)</f>
        <v>74385</v>
      </c>
      <c r="J1076" s="20">
        <v>202132.0</v>
      </c>
      <c r="K1076" s="20">
        <f t="array" ref="K1076:S1076">VLOOKUP(A1076,'HUMAN RESOURCES'!$A$2:$M$2692,{2,3,4,5,6,7,8,9,10},0)</f>
        <v>0.012</v>
      </c>
      <c r="L1076" s="20">
        <v>0.014</v>
      </c>
      <c r="M1076" s="20">
        <v>76.0</v>
      </c>
      <c r="N1076" s="20">
        <v>70.0</v>
      </c>
      <c r="O1076" s="20">
        <v>0.212</v>
      </c>
      <c r="P1076" s="20">
        <v>0.707</v>
      </c>
      <c r="Q1076" s="20">
        <v>0.082</v>
      </c>
      <c r="R1076" s="20">
        <v>6.6076927E7</v>
      </c>
      <c r="S1076" s="20">
        <v>0.401</v>
      </c>
      <c r="T1076" s="20">
        <f t="array" ref="T1076:U1076">VLOOKUP(A1076,TOURISM!$A$2:$F$2692,{3,6},0)</f>
        <v>20623000000</v>
      </c>
      <c r="U1076" s="20">
        <v>6.887E9</v>
      </c>
      <c r="V1076" s="20">
        <f t="array" ref="V1076:AA1076">VLOOKUP(A1076,BUSINESS!$A$2:$J$2692,{4,5,6,7,8,9},0)</f>
        <v>0.374</v>
      </c>
      <c r="W1076" s="20">
        <v>33.0</v>
      </c>
      <c r="X1076" s="20"/>
      <c r="Y1076" s="20">
        <v>264.0</v>
      </c>
      <c r="Z1076" s="20">
        <v>0.2</v>
      </c>
      <c r="AA1076" s="20">
        <v>0.802</v>
      </c>
      <c r="AB1076" s="21">
        <f t="shared" si="226"/>
        <v>27543.65378</v>
      </c>
      <c r="AC1076" s="20">
        <f t="shared" ref="AC1076:AC1078" si="368">I1076/R1076</f>
        <v>0.001125733344</v>
      </c>
      <c r="AD1076" s="20">
        <f t="shared" ref="AD1076:AD1078" si="369">J1076/R1076</f>
        <v>0.003059040563</v>
      </c>
      <c r="AE1076" s="20">
        <f t="shared" si="363"/>
        <v>104.227002</v>
      </c>
      <c r="AF1076" s="22" t="b">
        <f t="shared" si="4"/>
        <v>0</v>
      </c>
      <c r="AG1076" s="20" t="b">
        <f t="shared" si="5"/>
        <v>0</v>
      </c>
      <c r="AH1076" s="20" t="b">
        <f t="shared" si="6"/>
        <v>0</v>
      </c>
      <c r="AI1076" s="20" t="b">
        <f t="shared" si="7"/>
        <v>0</v>
      </c>
      <c r="AJ1076" s="20"/>
      <c r="AK1076" s="20"/>
      <c r="AL1076" s="20"/>
      <c r="AM1076" s="20"/>
      <c r="AN1076" s="20"/>
      <c r="AO1076" s="20"/>
      <c r="AP1076" s="20"/>
      <c r="AQ1076" s="20"/>
      <c r="AR1076" s="23"/>
      <c r="AS1076" s="23"/>
      <c r="AT1076" s="23"/>
      <c r="AU1076" s="23"/>
      <c r="AV1076" s="23"/>
    </row>
    <row r="1077" ht="15.75" customHeight="1">
      <c r="A1077" s="17" t="str">
        <f t="shared" si="1"/>
        <v>Thailand-Asia2008</v>
      </c>
      <c r="B1077" s="17" t="s">
        <v>174</v>
      </c>
      <c r="C1077" s="18" t="s">
        <v>145</v>
      </c>
      <c r="D1077" s="19" t="s">
        <v>87</v>
      </c>
      <c r="E1077" s="17">
        <v>1.86E12</v>
      </c>
      <c r="F1077" s="18">
        <v>0.039</v>
      </c>
      <c r="G1077" s="18">
        <v>162.0</v>
      </c>
      <c r="H1077" s="18">
        <v>0.07</v>
      </c>
      <c r="I1077" s="20">
        <f t="array" ref="I1077:J1077">IFNA(VLOOKUP(A1077,ENERGY!$A$2:$F$2692,{5,6},0),0)</f>
        <v>96291</v>
      </c>
      <c r="J1077" s="20">
        <v>252345.0</v>
      </c>
      <c r="K1077" s="20">
        <f t="array" ref="K1077:S1077">VLOOKUP(A1077,'HUMAN RESOURCES'!$A$2:$M$2692,{2,3,4,5,6,7,8,9,10},0)</f>
        <v>0.012</v>
      </c>
      <c r="L1077" s="20">
        <v>0.013</v>
      </c>
      <c r="M1077" s="20">
        <v>77.0</v>
      </c>
      <c r="N1077" s="20">
        <v>70.0</v>
      </c>
      <c r="O1077" s="20">
        <v>0.205</v>
      </c>
      <c r="P1077" s="20">
        <v>0.711</v>
      </c>
      <c r="Q1077" s="20">
        <v>0.084</v>
      </c>
      <c r="R1077" s="20">
        <v>6.618534E7</v>
      </c>
      <c r="S1077" s="20">
        <v>0.414</v>
      </c>
      <c r="T1077" s="20">
        <f t="array" ref="T1077:U1077">VLOOKUP(A1077,TOURISM!$A$2:$F$2692,{3,6},0)</f>
        <v>22497000000</v>
      </c>
      <c r="U1077" s="20">
        <v>6.7E9</v>
      </c>
      <c r="V1077" s="20">
        <f t="array" ref="V1077:AA1077">VLOOKUP(A1077,BUSINESS!$A$2:$J$2692,{4,5,6,7,8,9},0)</f>
        <v>0.375</v>
      </c>
      <c r="W1077" s="20">
        <v>33.0</v>
      </c>
      <c r="X1077" s="20"/>
      <c r="Y1077" s="20">
        <v>264.0</v>
      </c>
      <c r="Z1077" s="20">
        <v>0.182</v>
      </c>
      <c r="AA1077" s="20">
        <v>0.934</v>
      </c>
      <c r="AB1077" s="21">
        <f t="shared" si="226"/>
        <v>28102.90013</v>
      </c>
      <c r="AC1077" s="20">
        <f t="shared" si="368"/>
        <v>0.001454869009</v>
      </c>
      <c r="AD1077" s="20">
        <f t="shared" si="369"/>
        <v>0.00381270233</v>
      </c>
      <c r="AE1077" s="20">
        <f t="shared" si="363"/>
        <v>101.2308768</v>
      </c>
      <c r="AF1077" s="22" t="b">
        <f t="shared" si="4"/>
        <v>0</v>
      </c>
      <c r="AG1077" s="20" t="b">
        <f t="shared" si="5"/>
        <v>0</v>
      </c>
      <c r="AH1077" s="20" t="b">
        <f t="shared" si="6"/>
        <v>0</v>
      </c>
      <c r="AI1077" s="20" t="b">
        <f t="shared" si="7"/>
        <v>0</v>
      </c>
      <c r="AJ1077" s="20"/>
      <c r="AK1077" s="20"/>
      <c r="AL1077" s="20"/>
      <c r="AM1077" s="20"/>
      <c r="AN1077" s="20"/>
      <c r="AO1077" s="20"/>
      <c r="AP1077" s="20"/>
      <c r="AQ1077" s="20"/>
      <c r="AR1077" s="23"/>
      <c r="AS1077" s="23"/>
      <c r="AT1077" s="23"/>
      <c r="AU1077" s="23"/>
      <c r="AV1077" s="23"/>
    </row>
    <row r="1078" ht="15.75" customHeight="1">
      <c r="A1078" s="17" t="str">
        <f t="shared" si="1"/>
        <v>Thailand-Asia2009</v>
      </c>
      <c r="B1078" s="17" t="s">
        <v>174</v>
      </c>
      <c r="C1078" s="18" t="s">
        <v>145</v>
      </c>
      <c r="D1078" s="19" t="s">
        <v>88</v>
      </c>
      <c r="E1078" s="17">
        <v>1.87E12</v>
      </c>
      <c r="F1078" s="18">
        <v>0.041</v>
      </c>
      <c r="G1078" s="18">
        <v>164.0</v>
      </c>
      <c r="H1078" s="18">
        <v>0.06</v>
      </c>
      <c r="I1078" s="20">
        <f t="array" ref="I1078:J1078">IFNA(VLOOKUP(A1078,ENERGY!$A$2:$F$2692,{5,6},0),0)</f>
        <v>104886</v>
      </c>
      <c r="J1078" s="20">
        <v>262205.0</v>
      </c>
      <c r="K1078" s="20">
        <f t="array" ref="K1078:S1078">VLOOKUP(A1078,'HUMAN RESOURCES'!$A$2:$M$2692,{2,3,4,5,6,7,8,9,10},0)</f>
        <v>0.011</v>
      </c>
      <c r="L1078" s="20">
        <v>0.013</v>
      </c>
      <c r="M1078" s="20">
        <v>77.0</v>
      </c>
      <c r="N1078" s="20">
        <v>70.0</v>
      </c>
      <c r="O1078" s="20">
        <v>0.199</v>
      </c>
      <c r="P1078" s="20">
        <v>0.715</v>
      </c>
      <c r="Q1078" s="20">
        <v>0.086</v>
      </c>
      <c r="R1078" s="20">
        <v>6.6277335E7</v>
      </c>
      <c r="S1078" s="20">
        <v>0.427</v>
      </c>
      <c r="T1078" s="20">
        <f t="array" ref="T1078:U1078">VLOOKUP(A1078,TOURISM!$A$2:$F$2692,{3,6},0)</f>
        <v>19814000000</v>
      </c>
      <c r="U1078" s="20">
        <v>5.749E9</v>
      </c>
      <c r="V1078" s="20">
        <f t="array" ref="V1078:AA1078">VLOOKUP(A1078,BUSINESS!$A$2:$J$2692,{4,5,6,7,8,9},0)</f>
        <v>0.369</v>
      </c>
      <c r="W1078" s="20">
        <v>32.0</v>
      </c>
      <c r="X1078" s="20"/>
      <c r="Y1078" s="20">
        <v>264.0</v>
      </c>
      <c r="Z1078" s="20">
        <v>0.201</v>
      </c>
      <c r="AA1078" s="20">
        <v>0.995</v>
      </c>
      <c r="AB1078" s="21">
        <f t="shared" si="226"/>
        <v>28214.77357</v>
      </c>
      <c r="AC1078" s="20">
        <f t="shared" si="368"/>
        <v>0.001582531947</v>
      </c>
      <c r="AD1078" s="20">
        <f t="shared" si="369"/>
        <v>0.003956178986</v>
      </c>
      <c r="AE1078" s="20">
        <f t="shared" si="363"/>
        <v>86.74156859</v>
      </c>
      <c r="AF1078" s="22" t="b">
        <f t="shared" si="4"/>
        <v>0</v>
      </c>
      <c r="AG1078" s="20" t="b">
        <f t="shared" si="5"/>
        <v>0</v>
      </c>
      <c r="AH1078" s="20" t="b">
        <f t="shared" si="6"/>
        <v>0</v>
      </c>
      <c r="AI1078" s="20" t="b">
        <f t="shared" si="7"/>
        <v>0</v>
      </c>
      <c r="AJ1078" s="20"/>
      <c r="AK1078" s="20"/>
      <c r="AL1078" s="20"/>
      <c r="AM1078" s="20"/>
      <c r="AN1078" s="20"/>
      <c r="AO1078" s="20"/>
      <c r="AP1078" s="20"/>
      <c r="AQ1078" s="20"/>
      <c r="AR1078" s="23"/>
      <c r="AS1078" s="23"/>
      <c r="AT1078" s="23"/>
      <c r="AU1078" s="23"/>
      <c r="AV1078" s="23"/>
    </row>
    <row r="1079" ht="15.75" customHeight="1">
      <c r="A1079" s="17" t="str">
        <f t="shared" si="1"/>
        <v>Thailand-Asia2010</v>
      </c>
      <c r="B1079" s="17" t="s">
        <v>174</v>
      </c>
      <c r="C1079" s="18" t="s">
        <v>145</v>
      </c>
      <c r="D1079" s="19" t="s">
        <v>89</v>
      </c>
      <c r="E1079" s="17">
        <v>1.88E12</v>
      </c>
      <c r="F1079" s="18">
        <v>0.038</v>
      </c>
      <c r="G1079" s="18">
        <v>183.0</v>
      </c>
      <c r="H1079" s="18">
        <v>0.059</v>
      </c>
      <c r="I1079" s="20">
        <f t="array" ref="I1079:J1079">IFNA(VLOOKUP(A1079,ENERGY!$A$2:$F$2692,{5,6},0),0)</f>
        <v>0</v>
      </c>
      <c r="J1079" s="20">
        <v>0.0</v>
      </c>
      <c r="K1079" s="20">
        <f t="array" ref="K1079:S1079">VLOOKUP(A1079,'HUMAN RESOURCES'!$A$2:$M$2692,{2,3,4,5,6,7,8,9,10},0)</f>
        <v>0.011</v>
      </c>
      <c r="L1079" s="20">
        <v>0.013</v>
      </c>
      <c r="M1079" s="20">
        <v>77.0</v>
      </c>
      <c r="N1079" s="20">
        <v>71.0</v>
      </c>
      <c r="O1079" s="20">
        <v>0.193</v>
      </c>
      <c r="P1079" s="20">
        <v>0.718</v>
      </c>
      <c r="Q1079" s="20">
        <v>0.089</v>
      </c>
      <c r="R1079" s="20">
        <v>6.6402316E7</v>
      </c>
      <c r="S1079" s="20">
        <v>0.441</v>
      </c>
      <c r="T1079" s="20">
        <f t="array" ref="T1079:U1079">VLOOKUP(A1079,TOURISM!$A$2:$F$2692,{3,6},0)</f>
        <v>23809000000</v>
      </c>
      <c r="U1079" s="20">
        <v>7.151E9</v>
      </c>
      <c r="V1079" s="20">
        <f t="array" ref="V1079:AA1079">VLOOKUP(A1079,BUSINESS!$A$2:$J$2692,{4,5,6,7,8,9},0)</f>
        <v>0.369</v>
      </c>
      <c r="W1079" s="20">
        <v>32.0</v>
      </c>
      <c r="X1079" s="20"/>
      <c r="Y1079" s="20">
        <v>264.0</v>
      </c>
      <c r="Z1079" s="20">
        <v>0.224</v>
      </c>
      <c r="AA1079" s="20">
        <v>1.08</v>
      </c>
      <c r="AB1079" s="21">
        <f t="shared" si="226"/>
        <v>28312.26549</v>
      </c>
      <c r="AC1079" s="20"/>
      <c r="AD1079" s="20"/>
      <c r="AE1079" s="20">
        <f t="shared" si="363"/>
        <v>107.6920269</v>
      </c>
      <c r="AF1079" s="22" t="b">
        <f t="shared" si="4"/>
        <v>0</v>
      </c>
      <c r="AG1079" s="20" t="b">
        <f t="shared" si="5"/>
        <v>0</v>
      </c>
      <c r="AH1079" s="20" t="b">
        <f t="shared" si="6"/>
        <v>0</v>
      </c>
      <c r="AI1079" s="20" t="b">
        <f t="shared" si="7"/>
        <v>0</v>
      </c>
      <c r="AJ1079" s="20"/>
      <c r="AK1079" s="20"/>
      <c r="AL1079" s="20"/>
      <c r="AM1079" s="20"/>
      <c r="AN1079" s="20"/>
      <c r="AO1079" s="20"/>
      <c r="AP1079" s="20"/>
      <c r="AQ1079" s="20"/>
      <c r="AR1079" s="23"/>
      <c r="AS1079" s="23"/>
      <c r="AT1079" s="23"/>
      <c r="AU1079" s="23"/>
      <c r="AV1079" s="23"/>
    </row>
    <row r="1080" ht="15.75" customHeight="1">
      <c r="A1080" s="17" t="str">
        <f t="shared" si="1"/>
        <v>Thailand-Asia2011</v>
      </c>
      <c r="B1080" s="17" t="s">
        <v>174</v>
      </c>
      <c r="C1080" s="18" t="s">
        <v>145</v>
      </c>
      <c r="D1080" s="19" t="s">
        <v>90</v>
      </c>
      <c r="E1080" s="17">
        <v>1.88E12</v>
      </c>
      <c r="F1080" s="18">
        <v>0.041</v>
      </c>
      <c r="G1080" s="18">
        <v>214.0</v>
      </c>
      <c r="H1080" s="18">
        <v>0.069</v>
      </c>
      <c r="I1080" s="20">
        <f t="array" ref="I1080:J1080">IFNA(VLOOKUP(A1080,ENERGY!$A$2:$F$2692,{5,6},0),0)</f>
        <v>99166</v>
      </c>
      <c r="J1080" s="20">
        <v>256169.0</v>
      </c>
      <c r="K1080" s="20">
        <f t="array" ref="K1080:S1080">VLOOKUP(A1080,'HUMAN RESOURCES'!$A$2:$M$2692,{2,3,4,5,6,7,8,9,10},0)</f>
        <v>0.011</v>
      </c>
      <c r="L1080" s="20">
        <v>0.012</v>
      </c>
      <c r="M1080" s="20">
        <v>77.0</v>
      </c>
      <c r="N1080" s="20">
        <v>71.0</v>
      </c>
      <c r="O1080" s="20">
        <v>0.189</v>
      </c>
      <c r="P1080" s="20">
        <v>0.72</v>
      </c>
      <c r="Q1080" s="20">
        <v>0.091</v>
      </c>
      <c r="R1080" s="20">
        <v>6.6576332E7</v>
      </c>
      <c r="S1080" s="20">
        <v>0.454</v>
      </c>
      <c r="T1080" s="20">
        <f t="array" ref="T1080:U1080">VLOOKUP(A1080,TOURISM!$A$2:$F$2692,{3,6},0)</f>
        <v>30926000000</v>
      </c>
      <c r="U1080" s="20">
        <v>7.32E9</v>
      </c>
      <c r="V1080" s="20">
        <f t="array" ref="V1080:AA1080">VLOOKUP(A1080,BUSINESS!$A$2:$J$2692,{4,5,6,7,8,9},0)</f>
        <v>0.369</v>
      </c>
      <c r="W1080" s="20">
        <v>29.0</v>
      </c>
      <c r="X1080" s="20"/>
      <c r="Y1080" s="20">
        <v>264.0</v>
      </c>
      <c r="Z1080" s="20">
        <v>0.237</v>
      </c>
      <c r="AA1080" s="20">
        <v>1.163</v>
      </c>
      <c r="AB1080" s="21">
        <f t="shared" si="226"/>
        <v>28238.26341</v>
      </c>
      <c r="AC1080" s="20">
        <f t="shared" ref="AC1080:AC1081" si="370">I1080/R1080</f>
        <v>0.001489508314</v>
      </c>
      <c r="AD1080" s="20">
        <f t="shared" ref="AD1080:AD1081" si="371">J1080/R1080</f>
        <v>0.003847748777</v>
      </c>
      <c r="AE1080" s="20">
        <f t="shared" si="363"/>
        <v>109.9489831</v>
      </c>
      <c r="AF1080" s="22" t="b">
        <f t="shared" si="4"/>
        <v>0</v>
      </c>
      <c r="AG1080" s="20" t="b">
        <f t="shared" si="5"/>
        <v>0</v>
      </c>
      <c r="AH1080" s="20" t="b">
        <f t="shared" si="6"/>
        <v>0</v>
      </c>
      <c r="AI1080" s="20" t="b">
        <f t="shared" si="7"/>
        <v>0</v>
      </c>
      <c r="AJ1080" s="20"/>
      <c r="AK1080" s="20"/>
      <c r="AL1080" s="20"/>
      <c r="AM1080" s="20"/>
      <c r="AN1080" s="20"/>
      <c r="AO1080" s="20"/>
      <c r="AP1080" s="20"/>
      <c r="AQ1080" s="20"/>
      <c r="AR1080" s="23"/>
      <c r="AS1080" s="23"/>
      <c r="AT1080" s="23"/>
      <c r="AU1080" s="23"/>
      <c r="AV1080" s="23"/>
    </row>
    <row r="1081" ht="15.75" customHeight="1">
      <c r="A1081" s="17" t="str">
        <f t="shared" si="1"/>
        <v>Thailand-Asia2012</v>
      </c>
      <c r="B1081" s="17" t="s">
        <v>174</v>
      </c>
      <c r="C1081" s="18" t="s">
        <v>145</v>
      </c>
      <c r="D1081" s="19" t="s">
        <v>91</v>
      </c>
      <c r="E1081" s="17">
        <v>1.88E12</v>
      </c>
      <c r="F1081" s="18">
        <v>0.039</v>
      </c>
      <c r="G1081" s="18">
        <v>215.0</v>
      </c>
      <c r="H1081" s="18">
        <v>0.071</v>
      </c>
      <c r="I1081" s="20">
        <f t="array" ref="I1081:J1081">IFNA(VLOOKUP(A1081,ENERGY!$A$2:$F$2692,{5,6},0),0)</f>
        <v>89107</v>
      </c>
      <c r="J1081" s="20">
        <v>232198.0</v>
      </c>
      <c r="K1081" s="20">
        <f t="array" ref="K1081:S1081">VLOOKUP(A1081,'HUMAN RESOURCES'!$A$2:$M$2692,{2,3,4,5,6,7,8,9,10},0)</f>
        <v>0.01</v>
      </c>
      <c r="L1081" s="20">
        <v>0.012</v>
      </c>
      <c r="M1081" s="20">
        <v>78.0</v>
      </c>
      <c r="N1081" s="20">
        <v>71.0</v>
      </c>
      <c r="O1081" s="20">
        <v>0.185</v>
      </c>
      <c r="P1081" s="20">
        <v>0.721</v>
      </c>
      <c r="Q1081" s="20">
        <v>0.094</v>
      </c>
      <c r="R1081" s="20">
        <v>6.6785001E7</v>
      </c>
      <c r="S1081" s="20">
        <v>0.467</v>
      </c>
      <c r="T1081" s="20">
        <f t="array" ref="T1081:U1081">VLOOKUP(A1081,TOURISM!$A$2:$F$2692,{3,6},0)</f>
        <v>37740000000</v>
      </c>
      <c r="U1081" s="20">
        <v>7.864E9</v>
      </c>
      <c r="V1081" s="20">
        <f t="array" ref="V1081:AA1081">VLOOKUP(A1081,BUSINESS!$A$2:$J$2692,{4,5,6,7,8,9},0)</f>
        <v>0.372</v>
      </c>
      <c r="W1081" s="20">
        <v>29.0</v>
      </c>
      <c r="X1081" s="20">
        <v>18.0</v>
      </c>
      <c r="Y1081" s="20">
        <v>264.0</v>
      </c>
      <c r="Z1081" s="20">
        <v>0.265</v>
      </c>
      <c r="AA1081" s="20">
        <v>1.273</v>
      </c>
      <c r="AB1081" s="21">
        <f t="shared" si="226"/>
        <v>28150.03327</v>
      </c>
      <c r="AC1081" s="20">
        <f t="shared" si="370"/>
        <v>0.00133423671</v>
      </c>
      <c r="AD1081" s="20">
        <f t="shared" si="371"/>
        <v>0.00347679863</v>
      </c>
      <c r="AE1081" s="20">
        <f t="shared" si="363"/>
        <v>117.7509902</v>
      </c>
      <c r="AF1081" s="22" t="b">
        <f t="shared" si="4"/>
        <v>0</v>
      </c>
      <c r="AG1081" s="20" t="b">
        <f t="shared" si="5"/>
        <v>0</v>
      </c>
      <c r="AH1081" s="20" t="b">
        <f t="shared" si="6"/>
        <v>0</v>
      </c>
      <c r="AI1081" s="20" t="b">
        <f t="shared" si="7"/>
        <v>0</v>
      </c>
      <c r="AJ1081" s="20"/>
      <c r="AK1081" s="20"/>
      <c r="AL1081" s="20"/>
      <c r="AM1081" s="20"/>
      <c r="AN1081" s="20"/>
      <c r="AO1081" s="20"/>
      <c r="AP1081" s="20"/>
      <c r="AQ1081" s="20"/>
      <c r="AR1081" s="23"/>
      <c r="AS1081" s="23"/>
      <c r="AT1081" s="23"/>
      <c r="AU1081" s="23"/>
      <c r="AV1081" s="23"/>
    </row>
    <row r="1082" ht="15.75" customHeight="1">
      <c r="A1082" s="17" t="str">
        <f t="shared" si="1"/>
        <v>Timor-Leste-Asia2000</v>
      </c>
      <c r="B1082" s="17" t="s">
        <v>175</v>
      </c>
      <c r="C1082" s="18" t="s">
        <v>145</v>
      </c>
      <c r="D1082" s="19" t="s">
        <v>76</v>
      </c>
      <c r="E1082" s="17">
        <v>1.89E12</v>
      </c>
      <c r="F1082" s="18">
        <v>0.051</v>
      </c>
      <c r="G1082" s="18">
        <v>19.0</v>
      </c>
      <c r="H1082" s="18"/>
      <c r="I1082" s="20" t="str">
        <f t="array" ref="I1082:J1082">IFNA(VLOOKUP(A1082,ENERGY!$A$2:$F$2692,{5,6},0),0)</f>
        <v/>
      </c>
      <c r="J1082" s="20"/>
      <c r="K1082" s="20">
        <f t="array" ref="K1082:S1082">VLOOKUP(A1082,'HUMAN RESOURCES'!$A$2:$M$2692,{2,3,4,5,6,7,8,9,10},0)</f>
        <v>0.043</v>
      </c>
      <c r="L1082" s="20">
        <v>0.084</v>
      </c>
      <c r="M1082" s="20">
        <v>61.0</v>
      </c>
      <c r="N1082" s="20">
        <v>58.0</v>
      </c>
      <c r="O1082" s="20">
        <v>0.498</v>
      </c>
      <c r="P1082" s="20">
        <v>0.479</v>
      </c>
      <c r="Q1082" s="20">
        <v>0.024</v>
      </c>
      <c r="R1082" s="20">
        <v>853585.0</v>
      </c>
      <c r="S1082" s="20">
        <v>0.243</v>
      </c>
      <c r="T1082" s="20" t="str">
        <f t="array" ref="T1082:U1082">VLOOKUP(A1082,TOURISM!$A$2:$F$2692,{3,6},0)</f>
        <v/>
      </c>
      <c r="U1082" s="20"/>
      <c r="V1082" s="20" t="str">
        <f t="array" ref="V1082:AA1082">VLOOKUP(A1082,BUSINESS!$A$2:$J$2692,{4,5,6,7,8,9},0)</f>
        <v/>
      </c>
      <c r="W1082" s="20"/>
      <c r="X1082" s="20"/>
      <c r="Y1082" s="20"/>
      <c r="Z1082" s="20"/>
      <c r="AA1082" s="20"/>
      <c r="AB1082" s="21">
        <f t="shared" si="226"/>
        <v>2214190.737</v>
      </c>
      <c r="AC1082" s="20"/>
      <c r="AD1082" s="20"/>
      <c r="AE1082" s="20"/>
      <c r="AF1082" s="22" t="b">
        <f t="shared" si="4"/>
        <v>1</v>
      </c>
      <c r="AG1082" s="20" t="b">
        <f t="shared" si="5"/>
        <v>0</v>
      </c>
      <c r="AH1082" s="20" t="b">
        <f t="shared" si="6"/>
        <v>0</v>
      </c>
      <c r="AI1082" s="20" t="b">
        <f t="shared" si="7"/>
        <v>0</v>
      </c>
      <c r="AJ1082" s="20"/>
      <c r="AK1082" s="20"/>
      <c r="AL1082" s="20"/>
      <c r="AM1082" s="20"/>
      <c r="AN1082" s="20"/>
      <c r="AO1082" s="20"/>
      <c r="AP1082" s="20"/>
      <c r="AQ1082" s="20"/>
      <c r="AR1082" s="23"/>
      <c r="AS1082" s="23"/>
      <c r="AT1082" s="23"/>
      <c r="AU1082" s="23"/>
      <c r="AV1082" s="23"/>
    </row>
    <row r="1083" ht="15.75" customHeight="1">
      <c r="A1083" s="17" t="str">
        <f t="shared" si="1"/>
        <v>Timor-Leste-Asia2001</v>
      </c>
      <c r="B1083" s="17" t="s">
        <v>175</v>
      </c>
      <c r="C1083" s="18" t="s">
        <v>145</v>
      </c>
      <c r="D1083" s="19" t="s">
        <v>77</v>
      </c>
      <c r="E1083" s="17">
        <v>1.9E12</v>
      </c>
      <c r="F1083" s="18">
        <v>0.062</v>
      </c>
      <c r="G1083" s="18">
        <v>20.0</v>
      </c>
      <c r="H1083" s="18"/>
      <c r="I1083" s="20" t="str">
        <f t="array" ref="I1083:J1083">IFNA(VLOOKUP(A1083,ENERGY!$A$2:$F$2692,{5,6},0),0)</f>
        <v/>
      </c>
      <c r="J1083" s="20"/>
      <c r="K1083" s="20">
        <f t="array" ref="K1083:S1083">VLOOKUP(A1083,'HUMAN RESOURCES'!$A$2:$M$2692,{2,3,4,5,6,7,8,9,10},0)</f>
        <v>0.041</v>
      </c>
      <c r="L1083" s="20">
        <v>0.08</v>
      </c>
      <c r="M1083" s="20">
        <v>62.0</v>
      </c>
      <c r="N1083" s="20">
        <v>59.0</v>
      </c>
      <c r="O1083" s="20">
        <v>0.5</v>
      </c>
      <c r="P1083" s="20">
        <v>0.475</v>
      </c>
      <c r="Q1083" s="20">
        <v>0.024</v>
      </c>
      <c r="R1083" s="20">
        <v>871353.0</v>
      </c>
      <c r="S1083" s="20">
        <v>0.246</v>
      </c>
      <c r="T1083" s="20" t="str">
        <f t="array" ref="T1083:U1083">VLOOKUP(A1083,TOURISM!$A$2:$F$2692,{3,6},0)</f>
        <v/>
      </c>
      <c r="U1083" s="20"/>
      <c r="V1083" s="20" t="str">
        <f t="array" ref="V1083:AA1083">VLOOKUP(A1083,BUSINESS!$A$2:$J$2692,{4,5,6,7,8,9},0)</f>
        <v/>
      </c>
      <c r="W1083" s="20"/>
      <c r="X1083" s="20"/>
      <c r="Y1083" s="20"/>
      <c r="Z1083" s="20"/>
      <c r="AA1083" s="20"/>
      <c r="AB1083" s="21">
        <f t="shared" si="226"/>
        <v>2180516.966</v>
      </c>
      <c r="AC1083" s="20"/>
      <c r="AD1083" s="20"/>
      <c r="AE1083" s="20"/>
      <c r="AF1083" s="22" t="b">
        <f t="shared" si="4"/>
        <v>1</v>
      </c>
      <c r="AG1083" s="20" t="b">
        <f t="shared" si="5"/>
        <v>0</v>
      </c>
      <c r="AH1083" s="20" t="b">
        <f t="shared" si="6"/>
        <v>0</v>
      </c>
      <c r="AI1083" s="20" t="b">
        <f t="shared" si="7"/>
        <v>0</v>
      </c>
      <c r="AJ1083" s="20"/>
      <c r="AK1083" s="20"/>
      <c r="AL1083" s="20"/>
      <c r="AM1083" s="20"/>
      <c r="AN1083" s="20"/>
      <c r="AO1083" s="20"/>
      <c r="AP1083" s="20"/>
      <c r="AQ1083" s="20"/>
      <c r="AR1083" s="23"/>
      <c r="AS1083" s="23"/>
      <c r="AT1083" s="23"/>
      <c r="AU1083" s="23"/>
      <c r="AV1083" s="23"/>
    </row>
    <row r="1084" ht="15.75" customHeight="1">
      <c r="A1084" s="17" t="str">
        <f t="shared" si="1"/>
        <v>Timor-Leste-Asia2002</v>
      </c>
      <c r="B1084" s="17" t="s">
        <v>175</v>
      </c>
      <c r="C1084" s="18" t="s">
        <v>145</v>
      </c>
      <c r="D1084" s="19" t="s">
        <v>79</v>
      </c>
      <c r="E1084" s="17">
        <v>1.93E12</v>
      </c>
      <c r="F1084" s="18">
        <v>0.061</v>
      </c>
      <c r="G1084" s="18">
        <v>19.0</v>
      </c>
      <c r="H1084" s="18"/>
      <c r="I1084" s="20" t="str">
        <f t="array" ref="I1084:J1084">IFNA(VLOOKUP(A1084,ENERGY!$A$2:$F$2692,{5,6},0),0)</f>
        <v/>
      </c>
      <c r="J1084" s="20">
        <v>183.0</v>
      </c>
      <c r="K1084" s="20">
        <f t="array" ref="K1084:S1084">VLOOKUP(A1084,'HUMAN RESOURCES'!$A$2:$M$2692,{2,3,4,5,6,7,8,9,10},0)</f>
        <v>0.04</v>
      </c>
      <c r="L1084" s="20">
        <v>0.076</v>
      </c>
      <c r="M1084" s="20">
        <v>63.0</v>
      </c>
      <c r="N1084" s="20">
        <v>60.0</v>
      </c>
      <c r="O1084" s="20">
        <v>0.497</v>
      </c>
      <c r="P1084" s="20">
        <v>0.478</v>
      </c>
      <c r="Q1084" s="20">
        <v>0.025</v>
      </c>
      <c r="R1084" s="20">
        <v>899367.0</v>
      </c>
      <c r="S1084" s="20">
        <v>0.25</v>
      </c>
      <c r="T1084" s="20" t="str">
        <f t="array" ref="T1084:U1084">VLOOKUP(A1084,TOURISM!$A$2:$F$2692,{3,6},0)</f>
        <v/>
      </c>
      <c r="U1084" s="20"/>
      <c r="V1084" s="20" t="str">
        <f t="array" ref="V1084:AA1084">VLOOKUP(A1084,BUSINESS!$A$2:$J$2692,{4,5,6,7,8,9},0)</f>
        <v/>
      </c>
      <c r="W1084" s="20"/>
      <c r="X1084" s="20"/>
      <c r="Y1084" s="20"/>
      <c r="Z1084" s="20"/>
      <c r="AA1084" s="20"/>
      <c r="AB1084" s="21">
        <f t="shared" si="226"/>
        <v>2145953.765</v>
      </c>
      <c r="AC1084" s="20"/>
      <c r="AD1084" s="20">
        <f t="shared" ref="AD1084:AD1085" si="372">J1084/R1084</f>
        <v>0.0002034764451</v>
      </c>
      <c r="AE1084" s="20"/>
      <c r="AF1084" s="22" t="b">
        <f t="shared" si="4"/>
        <v>1</v>
      </c>
      <c r="AG1084" s="20" t="b">
        <f t="shared" si="5"/>
        <v>0</v>
      </c>
      <c r="AH1084" s="20" t="b">
        <f t="shared" si="6"/>
        <v>0</v>
      </c>
      <c r="AI1084" s="20" t="b">
        <f t="shared" si="7"/>
        <v>0</v>
      </c>
      <c r="AJ1084" s="20"/>
      <c r="AK1084" s="20"/>
      <c r="AL1084" s="20"/>
      <c r="AM1084" s="20"/>
      <c r="AN1084" s="20"/>
      <c r="AO1084" s="20"/>
      <c r="AP1084" s="20"/>
      <c r="AQ1084" s="20"/>
      <c r="AR1084" s="23"/>
      <c r="AS1084" s="23"/>
      <c r="AT1084" s="23"/>
      <c r="AU1084" s="23"/>
      <c r="AV1084" s="23"/>
    </row>
    <row r="1085" ht="15.75" customHeight="1">
      <c r="A1085" s="17" t="str">
        <f t="shared" si="1"/>
        <v>Timor-Leste-Asia2003</v>
      </c>
      <c r="B1085" s="17" t="s">
        <v>175</v>
      </c>
      <c r="C1085" s="18" t="s">
        <v>145</v>
      </c>
      <c r="D1085" s="19" t="s">
        <v>81</v>
      </c>
      <c r="E1085" s="17">
        <v>2.01E12</v>
      </c>
      <c r="F1085" s="18">
        <v>0.075</v>
      </c>
      <c r="G1085" s="18">
        <v>24.0</v>
      </c>
      <c r="H1085" s="18">
        <v>0.167</v>
      </c>
      <c r="I1085" s="20" t="str">
        <f t="array" ref="I1085:J1085">IFNA(VLOOKUP(A1085,ENERGY!$A$2:$F$2692,{5,6},0),0)</f>
        <v/>
      </c>
      <c r="J1085" s="20">
        <v>183.0</v>
      </c>
      <c r="K1085" s="20">
        <f t="array" ref="K1085:S1085">VLOOKUP(A1085,'HUMAN RESOURCES'!$A$2:$M$2692,{2,3,4,5,6,7,8,9,10},0)</f>
        <v>0.039</v>
      </c>
      <c r="L1085" s="20">
        <v>0.072</v>
      </c>
      <c r="M1085" s="20">
        <v>63.0</v>
      </c>
      <c r="N1085" s="20">
        <v>60.0</v>
      </c>
      <c r="O1085" s="20">
        <v>0.491</v>
      </c>
      <c r="P1085" s="20">
        <v>0.483</v>
      </c>
      <c r="Q1085" s="20">
        <v>0.026</v>
      </c>
      <c r="R1085" s="20">
        <v>933369.0</v>
      </c>
      <c r="S1085" s="20">
        <v>0.253</v>
      </c>
      <c r="T1085" s="20" t="str">
        <f t="array" ref="T1085:U1085">VLOOKUP(A1085,TOURISM!$A$2:$F$2692,{3,6},0)</f>
        <v/>
      </c>
      <c r="U1085" s="20"/>
      <c r="V1085" s="20" t="str">
        <f t="array" ref="V1085:AA1085">VLOOKUP(A1085,BUSINESS!$A$2:$J$2692,{4,5,6,7,8,9},0)</f>
        <v/>
      </c>
      <c r="W1085" s="20"/>
      <c r="X1085" s="20"/>
      <c r="Y1085" s="20"/>
      <c r="Z1085" s="20"/>
      <c r="AA1085" s="20">
        <v>0.021</v>
      </c>
      <c r="AB1085" s="21">
        <f t="shared" si="226"/>
        <v>2153489.135</v>
      </c>
      <c r="AC1085" s="20"/>
      <c r="AD1085" s="20">
        <f t="shared" si="372"/>
        <v>0.0001960639361</v>
      </c>
      <c r="AE1085" s="20"/>
      <c r="AF1085" s="22" t="b">
        <f t="shared" si="4"/>
        <v>1</v>
      </c>
      <c r="AG1085" s="20" t="b">
        <f t="shared" si="5"/>
        <v>0</v>
      </c>
      <c r="AH1085" s="20" t="b">
        <f t="shared" si="6"/>
        <v>0</v>
      </c>
      <c r="AI1085" s="20" t="b">
        <f t="shared" si="7"/>
        <v>0</v>
      </c>
      <c r="AJ1085" s="20"/>
      <c r="AK1085" s="20"/>
      <c r="AL1085" s="20"/>
      <c r="AM1085" s="20"/>
      <c r="AN1085" s="20"/>
      <c r="AO1085" s="20"/>
      <c r="AP1085" s="20"/>
      <c r="AQ1085" s="20"/>
      <c r="AR1085" s="23"/>
      <c r="AS1085" s="23"/>
      <c r="AT1085" s="23"/>
      <c r="AU1085" s="23"/>
      <c r="AV1085" s="23"/>
    </row>
    <row r="1086" ht="15.75" customHeight="1">
      <c r="A1086" s="17" t="str">
        <f t="shared" si="1"/>
        <v>Timor-Leste-Asia2004</v>
      </c>
      <c r="B1086" s="17" t="s">
        <v>175</v>
      </c>
      <c r="C1086" s="18" t="s">
        <v>145</v>
      </c>
      <c r="D1086" s="19" t="s">
        <v>83</v>
      </c>
      <c r="E1086" s="17">
        <v>2.01E12</v>
      </c>
      <c r="F1086" s="18">
        <v>0.086</v>
      </c>
      <c r="G1086" s="18">
        <v>27.0</v>
      </c>
      <c r="H1086" s="18">
        <v>0.155</v>
      </c>
      <c r="I1086" s="20">
        <f t="array" ref="I1086:J1086">IFNA(VLOOKUP(A1086,ENERGY!$A$2:$F$2692,{5,6},0),0)</f>
        <v>0</v>
      </c>
      <c r="J1086" s="20">
        <v>0.0</v>
      </c>
      <c r="K1086" s="20">
        <f t="array" ref="K1086:S1086">VLOOKUP(A1086,'HUMAN RESOURCES'!$A$2:$M$2692,{2,3,4,5,6,7,8,9,10},0)</f>
        <v>0.038</v>
      </c>
      <c r="L1086" s="20">
        <v>0.069</v>
      </c>
      <c r="M1086" s="20">
        <v>64.0</v>
      </c>
      <c r="N1086" s="20">
        <v>61.0</v>
      </c>
      <c r="O1086" s="20">
        <v>0.484</v>
      </c>
      <c r="P1086" s="20">
        <v>0.489</v>
      </c>
      <c r="Q1086" s="20">
        <v>0.027</v>
      </c>
      <c r="R1086" s="20">
        <v>966987.0</v>
      </c>
      <c r="S1086" s="20">
        <v>0.257</v>
      </c>
      <c r="T1086" s="20" t="str">
        <f t="array" ref="T1086:U1086">VLOOKUP(A1086,TOURISM!$A$2:$F$2692,{3,6},0)</f>
        <v/>
      </c>
      <c r="U1086" s="20"/>
      <c r="V1086" s="20" t="str">
        <f t="array" ref="V1086:AA1086">VLOOKUP(A1086,BUSINESS!$A$2:$J$2692,{4,5,6,7,8,9},0)</f>
        <v/>
      </c>
      <c r="W1086" s="20">
        <v>158.0</v>
      </c>
      <c r="X1086" s="20"/>
      <c r="Y1086" s="20"/>
      <c r="Z1086" s="20"/>
      <c r="AA1086" s="20">
        <v>0.027</v>
      </c>
      <c r="AB1086" s="21">
        <f t="shared" si="226"/>
        <v>2078621.533</v>
      </c>
      <c r="AC1086" s="20"/>
      <c r="AD1086" s="20"/>
      <c r="AE1086" s="20"/>
      <c r="AF1086" s="22" t="b">
        <f t="shared" si="4"/>
        <v>1</v>
      </c>
      <c r="AG1086" s="20" t="b">
        <f t="shared" si="5"/>
        <v>0</v>
      </c>
      <c r="AH1086" s="20" t="b">
        <f t="shared" si="6"/>
        <v>0</v>
      </c>
      <c r="AI1086" s="20" t="b">
        <f t="shared" si="7"/>
        <v>0</v>
      </c>
      <c r="AJ1086" s="20"/>
      <c r="AK1086" s="20"/>
      <c r="AL1086" s="20"/>
      <c r="AM1086" s="20"/>
      <c r="AN1086" s="20"/>
      <c r="AO1086" s="20"/>
      <c r="AP1086" s="20"/>
      <c r="AQ1086" s="20"/>
      <c r="AR1086" s="23"/>
      <c r="AS1086" s="23"/>
      <c r="AT1086" s="23"/>
      <c r="AU1086" s="23"/>
      <c r="AV1086" s="23"/>
    </row>
    <row r="1087" ht="15.75" customHeight="1">
      <c r="A1087" s="17" t="str">
        <f t="shared" si="1"/>
        <v>Timor-Leste-Asia2005</v>
      </c>
      <c r="B1087" s="17" t="s">
        <v>175</v>
      </c>
      <c r="C1087" s="18" t="s">
        <v>145</v>
      </c>
      <c r="D1087" s="19" t="s">
        <v>84</v>
      </c>
      <c r="E1087" s="17">
        <v>2.02E12</v>
      </c>
      <c r="F1087" s="18">
        <v>0.073</v>
      </c>
      <c r="G1087" s="18">
        <v>33.0</v>
      </c>
      <c r="H1087" s="18">
        <v>0.167</v>
      </c>
      <c r="I1087" s="20" t="str">
        <f t="array" ref="I1087:J1087">IFNA(VLOOKUP(A1087,ENERGY!$A$2:$F$2692,{5,6},0),0)</f>
        <v/>
      </c>
      <c r="J1087" s="20">
        <v>191.0</v>
      </c>
      <c r="K1087" s="20">
        <f t="array" ref="K1087:S1087">VLOOKUP(A1087,'HUMAN RESOURCES'!$A$2:$M$2692,{2,3,4,5,6,7,8,9,10},0)</f>
        <v>0.038</v>
      </c>
      <c r="L1087" s="20">
        <v>0.065</v>
      </c>
      <c r="M1087" s="20">
        <v>65.0</v>
      </c>
      <c r="N1087" s="20">
        <v>62.0</v>
      </c>
      <c r="O1087" s="20">
        <v>0.48</v>
      </c>
      <c r="P1087" s="20">
        <v>0.493</v>
      </c>
      <c r="Q1087" s="20">
        <v>0.027</v>
      </c>
      <c r="R1087" s="20">
        <v>982889.0</v>
      </c>
      <c r="S1087" s="20">
        <v>0.263</v>
      </c>
      <c r="T1087" s="20" t="str">
        <f t="array" ref="T1087:U1087">VLOOKUP(A1087,TOURISM!$A$2:$F$2692,{3,6},0)</f>
        <v/>
      </c>
      <c r="U1087" s="20"/>
      <c r="V1087" s="20">
        <f t="array" ref="V1087:AA1087">VLOOKUP(A1087,BUSINESS!$A$2:$J$2692,{4,5,6,7,8,9},0)</f>
        <v>0.484</v>
      </c>
      <c r="W1087" s="20">
        <v>167.0</v>
      </c>
      <c r="X1087" s="20"/>
      <c r="Y1087" s="20">
        <v>640.0</v>
      </c>
      <c r="Z1087" s="20">
        <v>0.001</v>
      </c>
      <c r="AA1087" s="20">
        <v>0.033</v>
      </c>
      <c r="AB1087" s="21">
        <f t="shared" si="226"/>
        <v>2055165.944</v>
      </c>
      <c r="AC1087" s="20"/>
      <c r="AD1087" s="20">
        <f>J1087/R1087</f>
        <v>0.0001943250967</v>
      </c>
      <c r="AE1087" s="20"/>
      <c r="AF1087" s="22" t="b">
        <f t="shared" si="4"/>
        <v>1</v>
      </c>
      <c r="AG1087" s="20" t="b">
        <f t="shared" si="5"/>
        <v>0</v>
      </c>
      <c r="AH1087" s="20" t="b">
        <f t="shared" si="6"/>
        <v>0</v>
      </c>
      <c r="AI1087" s="20" t="b">
        <f t="shared" si="7"/>
        <v>0</v>
      </c>
      <c r="AJ1087" s="20"/>
      <c r="AK1087" s="20"/>
      <c r="AL1087" s="20"/>
      <c r="AM1087" s="20"/>
      <c r="AN1087" s="20"/>
      <c r="AO1087" s="20"/>
      <c r="AP1087" s="20"/>
      <c r="AQ1087" s="20"/>
      <c r="AR1087" s="23"/>
      <c r="AS1087" s="23"/>
      <c r="AT1087" s="23"/>
      <c r="AU1087" s="23"/>
      <c r="AV1087" s="23"/>
    </row>
    <row r="1088" ht="15.75" customHeight="1">
      <c r="A1088" s="17" t="str">
        <f t="shared" si="1"/>
        <v>Timor-Leste-Asia2006</v>
      </c>
      <c r="B1088" s="17" t="s">
        <v>175</v>
      </c>
      <c r="C1088" s="18" t="s">
        <v>145</v>
      </c>
      <c r="D1088" s="19" t="s">
        <v>85</v>
      </c>
      <c r="E1088" s="17">
        <v>2.06E12</v>
      </c>
      <c r="F1088" s="18">
        <v>0.106</v>
      </c>
      <c r="G1088" s="18">
        <v>46.0</v>
      </c>
      <c r="H1088" s="18">
        <v>0.165</v>
      </c>
      <c r="I1088" s="20">
        <f t="array" ref="I1088:J1088">IFNA(VLOOKUP(A1088,ENERGY!$A$2:$F$2692,{5,6},0),0)</f>
        <v>0</v>
      </c>
      <c r="J1088" s="20">
        <v>0.0</v>
      </c>
      <c r="K1088" s="20">
        <f t="array" ref="K1088:S1088">VLOOKUP(A1088,'HUMAN RESOURCES'!$A$2:$M$2692,{2,3,4,5,6,7,8,9,10},0)</f>
        <v>0.038</v>
      </c>
      <c r="L1088" s="20">
        <v>0.062</v>
      </c>
      <c r="M1088" s="20">
        <v>65.0</v>
      </c>
      <c r="N1088" s="20">
        <v>62.0</v>
      </c>
      <c r="O1088" s="20">
        <v>0.478</v>
      </c>
      <c r="P1088" s="20">
        <v>0.494</v>
      </c>
      <c r="Q1088" s="20">
        <v>0.028</v>
      </c>
      <c r="R1088" s="20">
        <v>999053.0</v>
      </c>
      <c r="S1088" s="20">
        <v>0.269</v>
      </c>
      <c r="T1088" s="20">
        <f t="array" ref="T1088:U1088">VLOOKUP(A1088,TOURISM!$A$2:$F$2692,{3,6},0)</f>
        <v>20000000</v>
      </c>
      <c r="U1088" s="20">
        <v>2000000.0</v>
      </c>
      <c r="V1088" s="20">
        <f t="array" ref="V1088:AA1088">VLOOKUP(A1088,BUSINESS!$A$2:$J$2692,{4,5,6,7,8,9},0)</f>
        <v>0.484</v>
      </c>
      <c r="W1088" s="20">
        <v>167.0</v>
      </c>
      <c r="X1088" s="20"/>
      <c r="Y1088" s="20">
        <v>640.0</v>
      </c>
      <c r="Z1088" s="20">
        <v>0.001</v>
      </c>
      <c r="AA1088" s="20">
        <v>0.048</v>
      </c>
      <c r="AB1088" s="21">
        <f t="shared" si="226"/>
        <v>2061952.669</v>
      </c>
      <c r="AC1088" s="20"/>
      <c r="AD1088" s="20"/>
      <c r="AE1088" s="20">
        <f t="shared" ref="AE1088:AE1094" si="373">U1088/R1088</f>
        <v>2.001895795</v>
      </c>
      <c r="AF1088" s="22" t="b">
        <f t="shared" si="4"/>
        <v>1</v>
      </c>
      <c r="AG1088" s="20" t="b">
        <f t="shared" si="5"/>
        <v>0</v>
      </c>
      <c r="AH1088" s="20" t="b">
        <f t="shared" si="6"/>
        <v>0</v>
      </c>
      <c r="AI1088" s="20" t="b">
        <f t="shared" si="7"/>
        <v>0</v>
      </c>
      <c r="AJ1088" s="20"/>
      <c r="AK1088" s="20"/>
      <c r="AL1088" s="20"/>
      <c r="AM1088" s="20"/>
      <c r="AN1088" s="20"/>
      <c r="AO1088" s="20"/>
      <c r="AP1088" s="20"/>
      <c r="AQ1088" s="20"/>
      <c r="AR1088" s="23"/>
      <c r="AS1088" s="23"/>
      <c r="AT1088" s="23"/>
      <c r="AU1088" s="23"/>
      <c r="AV1088" s="23"/>
    </row>
    <row r="1089" ht="15.75" customHeight="1">
      <c r="A1089" s="17" t="str">
        <f t="shared" si="1"/>
        <v>Timor-Leste-Asia2007</v>
      </c>
      <c r="B1089" s="17" t="s">
        <v>175</v>
      </c>
      <c r="C1089" s="18" t="s">
        <v>145</v>
      </c>
      <c r="D1089" s="19" t="s">
        <v>86</v>
      </c>
      <c r="E1089" s="17">
        <v>2.06E12</v>
      </c>
      <c r="F1089" s="18">
        <v>0.08</v>
      </c>
      <c r="G1089" s="18">
        <v>41.0</v>
      </c>
      <c r="H1089" s="18">
        <v>0.15</v>
      </c>
      <c r="I1089" s="20" t="str">
        <f t="array" ref="I1089:J1089">IFNA(VLOOKUP(A1089,ENERGY!$A$2:$F$2692,{5,6},0),0)</f>
        <v/>
      </c>
      <c r="J1089" s="20"/>
      <c r="K1089" s="20">
        <f t="array" ref="K1089:S1089">VLOOKUP(A1089,'HUMAN RESOURCES'!$A$2:$M$2692,{2,3,4,5,6,7,8,9,10},0)</f>
        <v>0.037</v>
      </c>
      <c r="L1089" s="20">
        <v>0.059</v>
      </c>
      <c r="M1089" s="20">
        <v>66.0</v>
      </c>
      <c r="N1089" s="20">
        <v>63.0</v>
      </c>
      <c r="O1089" s="20">
        <v>0.477</v>
      </c>
      <c r="P1089" s="20">
        <v>0.494</v>
      </c>
      <c r="Q1089" s="20">
        <v>0.029</v>
      </c>
      <c r="R1089" s="20">
        <v>1015482.0</v>
      </c>
      <c r="S1089" s="20">
        <v>0.276</v>
      </c>
      <c r="T1089" s="20">
        <f t="array" ref="T1089:U1089">VLOOKUP(A1089,TOURISM!$A$2:$F$2692,{3,6},0)</f>
        <v>26000000</v>
      </c>
      <c r="U1089" s="20">
        <v>5000000.0</v>
      </c>
      <c r="V1089" s="20">
        <f t="array" ref="V1089:AA1089">VLOOKUP(A1089,BUSINESS!$A$2:$J$2692,{4,5,6,7,8,9},0)</f>
        <v>0.484</v>
      </c>
      <c r="W1089" s="20">
        <v>158.0</v>
      </c>
      <c r="X1089" s="20"/>
      <c r="Y1089" s="20">
        <v>640.0</v>
      </c>
      <c r="Z1089" s="20">
        <v>0.001</v>
      </c>
      <c r="AA1089" s="20">
        <v>0.076</v>
      </c>
      <c r="AB1089" s="21">
        <f t="shared" si="226"/>
        <v>2028593.318</v>
      </c>
      <c r="AC1089" s="20"/>
      <c r="AD1089" s="20"/>
      <c r="AE1089" s="20">
        <f t="shared" si="373"/>
        <v>4.92377019</v>
      </c>
      <c r="AF1089" s="22" t="b">
        <f t="shared" si="4"/>
        <v>1</v>
      </c>
      <c r="AG1089" s="20" t="b">
        <f t="shared" si="5"/>
        <v>0</v>
      </c>
      <c r="AH1089" s="20" t="b">
        <f t="shared" si="6"/>
        <v>0</v>
      </c>
      <c r="AI1089" s="20" t="b">
        <f t="shared" si="7"/>
        <v>0</v>
      </c>
      <c r="AJ1089" s="20"/>
      <c r="AK1089" s="20"/>
      <c r="AL1089" s="20"/>
      <c r="AM1089" s="20"/>
      <c r="AN1089" s="20"/>
      <c r="AO1089" s="20"/>
      <c r="AP1089" s="20"/>
      <c r="AQ1089" s="20"/>
      <c r="AR1089" s="23"/>
      <c r="AS1089" s="23"/>
      <c r="AT1089" s="23"/>
      <c r="AU1089" s="23"/>
      <c r="AV1089" s="23"/>
    </row>
    <row r="1090" ht="15.75" customHeight="1">
      <c r="A1090" s="17" t="str">
        <f t="shared" si="1"/>
        <v>Timor-Leste-Asia2008</v>
      </c>
      <c r="B1090" s="17" t="s">
        <v>175</v>
      </c>
      <c r="C1090" s="18" t="s">
        <v>145</v>
      </c>
      <c r="D1090" s="19" t="s">
        <v>87</v>
      </c>
      <c r="E1090" s="17">
        <v>2.11E12</v>
      </c>
      <c r="F1090" s="18">
        <v>0.086</v>
      </c>
      <c r="G1090" s="18">
        <v>55.0</v>
      </c>
      <c r="H1090" s="18">
        <v>0.131</v>
      </c>
      <c r="I1090" s="20">
        <f t="array" ref="I1090:J1090">IFNA(VLOOKUP(A1090,ENERGY!$A$2:$F$2692,{5,6},0),0)</f>
        <v>58</v>
      </c>
      <c r="J1090" s="20">
        <v>176.0</v>
      </c>
      <c r="K1090" s="20">
        <f t="array" ref="K1090:S1090">VLOOKUP(A1090,'HUMAN RESOURCES'!$A$2:$M$2692,{2,3,4,5,6,7,8,9,10},0)</f>
        <v>0.037</v>
      </c>
      <c r="L1090" s="20">
        <v>0.056</v>
      </c>
      <c r="M1090" s="20">
        <v>66.0</v>
      </c>
      <c r="N1090" s="20">
        <v>63.0</v>
      </c>
      <c r="O1090" s="20">
        <v>0.477</v>
      </c>
      <c r="P1090" s="20">
        <v>0.494</v>
      </c>
      <c r="Q1090" s="20">
        <v>0.03</v>
      </c>
      <c r="R1090" s="20">
        <v>1032182.0</v>
      </c>
      <c r="S1090" s="20">
        <v>0.282</v>
      </c>
      <c r="T1090" s="20">
        <f t="array" ref="T1090:U1090">VLOOKUP(A1090,TOURISM!$A$2:$F$2692,{3,6},0)</f>
        <v>14000000</v>
      </c>
      <c r="U1090" s="20">
        <v>5.1E7</v>
      </c>
      <c r="V1090" s="20">
        <f t="array" ref="V1090:AA1090">VLOOKUP(A1090,BUSINESS!$A$2:$J$2692,{4,5,6,7,8,9},0)</f>
        <v>0.326</v>
      </c>
      <c r="W1090" s="20">
        <v>157.0</v>
      </c>
      <c r="X1090" s="20"/>
      <c r="Y1090" s="20">
        <v>640.0</v>
      </c>
      <c r="Z1090" s="20">
        <v>0.002</v>
      </c>
      <c r="AA1090" s="20">
        <v>0.119</v>
      </c>
      <c r="AB1090" s="21">
        <f t="shared" si="226"/>
        <v>2044213.133</v>
      </c>
      <c r="AC1090" s="20">
        <f t="shared" ref="AC1090:AC1091" si="374">I1090/R1090</f>
        <v>0.00005619164062</v>
      </c>
      <c r="AD1090" s="20">
        <f t="shared" ref="AD1090:AD1091" si="375">J1090/R1090</f>
        <v>0.0001705125646</v>
      </c>
      <c r="AE1090" s="20">
        <f t="shared" si="373"/>
        <v>49.40989089</v>
      </c>
      <c r="AF1090" s="22" t="b">
        <f t="shared" si="4"/>
        <v>1</v>
      </c>
      <c r="AG1090" s="20" t="b">
        <f t="shared" si="5"/>
        <v>0</v>
      </c>
      <c r="AH1090" s="20" t="b">
        <f t="shared" si="6"/>
        <v>0</v>
      </c>
      <c r="AI1090" s="20" t="b">
        <f t="shared" si="7"/>
        <v>0</v>
      </c>
      <c r="AJ1090" s="20"/>
      <c r="AK1090" s="20"/>
      <c r="AL1090" s="20"/>
      <c r="AM1090" s="20"/>
      <c r="AN1090" s="20"/>
      <c r="AO1090" s="20"/>
      <c r="AP1090" s="20"/>
      <c r="AQ1090" s="20"/>
      <c r="AR1090" s="23"/>
      <c r="AS1090" s="23"/>
      <c r="AT1090" s="23"/>
      <c r="AU1090" s="23"/>
      <c r="AV1090" s="23"/>
    </row>
    <row r="1091" ht="15.75" customHeight="1">
      <c r="A1091" s="17" t="str">
        <f t="shared" si="1"/>
        <v>Timor-Leste-Asia2009</v>
      </c>
      <c r="B1091" s="17" t="s">
        <v>175</v>
      </c>
      <c r="C1091" s="18" t="s">
        <v>145</v>
      </c>
      <c r="D1091" s="19" t="s">
        <v>88</v>
      </c>
      <c r="E1091" s="17">
        <v>2.13E12</v>
      </c>
      <c r="F1091" s="18">
        <v>0.068</v>
      </c>
      <c r="G1091" s="18">
        <v>50.0</v>
      </c>
      <c r="H1091" s="18">
        <v>0.112</v>
      </c>
      <c r="I1091" s="20">
        <f t="array" ref="I1091:J1091">IFNA(VLOOKUP(A1091,ENERGY!$A$2:$F$2692,{5,6},0),0)</f>
        <v>61</v>
      </c>
      <c r="J1091" s="20">
        <v>183.0</v>
      </c>
      <c r="K1091" s="20">
        <f t="array" ref="K1091:S1091">VLOOKUP(A1091,'HUMAN RESOURCES'!$A$2:$M$2692,{2,3,4,5,6,7,8,9,10},0)</f>
        <v>0.037</v>
      </c>
      <c r="L1091" s="20">
        <v>0.054</v>
      </c>
      <c r="M1091" s="20">
        <v>67.0</v>
      </c>
      <c r="N1091" s="20">
        <v>64.0</v>
      </c>
      <c r="O1091" s="20">
        <v>0.476</v>
      </c>
      <c r="P1091" s="20">
        <v>0.494</v>
      </c>
      <c r="Q1091" s="20">
        <v>0.03</v>
      </c>
      <c r="R1091" s="20">
        <v>1049156.0</v>
      </c>
      <c r="S1091" s="20">
        <v>0.289</v>
      </c>
      <c r="T1091" s="20">
        <f t="array" ref="T1091:U1091">VLOOKUP(A1091,TOURISM!$A$2:$F$2692,{3,6},0)</f>
        <v>16000000</v>
      </c>
      <c r="U1091" s="20">
        <v>6.9E7</v>
      </c>
      <c r="V1091" s="20">
        <f t="array" ref="V1091:AA1091">VLOOKUP(A1091,BUSINESS!$A$2:$J$2692,{4,5,6,7,8,9},0)</f>
        <v>0.11</v>
      </c>
      <c r="W1091" s="20">
        <v>157.0</v>
      </c>
      <c r="X1091" s="20"/>
      <c r="Y1091" s="20">
        <v>276.0</v>
      </c>
      <c r="Z1091" s="20">
        <v>0.002</v>
      </c>
      <c r="AA1091" s="20">
        <v>0.33</v>
      </c>
      <c r="AB1091" s="21">
        <f t="shared" si="226"/>
        <v>2030203.325</v>
      </c>
      <c r="AC1091" s="20">
        <f t="shared" si="374"/>
        <v>0.00005814197317</v>
      </c>
      <c r="AD1091" s="20">
        <f t="shared" si="375"/>
        <v>0.0001744259195</v>
      </c>
      <c r="AE1091" s="20">
        <f t="shared" si="373"/>
        <v>65.76714998</v>
      </c>
      <c r="AF1091" s="22" t="b">
        <f t="shared" si="4"/>
        <v>1</v>
      </c>
      <c r="AG1091" s="20" t="b">
        <f t="shared" si="5"/>
        <v>0</v>
      </c>
      <c r="AH1091" s="20" t="b">
        <f t="shared" si="6"/>
        <v>0</v>
      </c>
      <c r="AI1091" s="20" t="b">
        <f t="shared" si="7"/>
        <v>0</v>
      </c>
      <c r="AJ1091" s="20"/>
      <c r="AK1091" s="20"/>
      <c r="AL1091" s="20"/>
      <c r="AM1091" s="20"/>
      <c r="AN1091" s="20"/>
      <c r="AO1091" s="20"/>
      <c r="AP1091" s="20"/>
      <c r="AQ1091" s="20"/>
      <c r="AR1091" s="23"/>
      <c r="AS1091" s="23"/>
      <c r="AT1091" s="23"/>
      <c r="AU1091" s="23"/>
      <c r="AV1091" s="23"/>
    </row>
    <row r="1092" ht="15.75" customHeight="1">
      <c r="A1092" s="17" t="str">
        <f t="shared" si="1"/>
        <v>Timor-Leste-Asia2010</v>
      </c>
      <c r="B1092" s="17" t="s">
        <v>175</v>
      </c>
      <c r="C1092" s="18" t="s">
        <v>145</v>
      </c>
      <c r="D1092" s="19" t="s">
        <v>89</v>
      </c>
      <c r="E1092" s="17">
        <v>2.14E12</v>
      </c>
      <c r="F1092" s="18">
        <v>0.056</v>
      </c>
      <c r="G1092" s="18">
        <v>46.0</v>
      </c>
      <c r="H1092" s="18">
        <v>0.11</v>
      </c>
      <c r="I1092" s="20">
        <f t="array" ref="I1092:J1092">IFNA(VLOOKUP(A1092,ENERGY!$A$2:$F$2692,{5,6},0),0)</f>
        <v>0</v>
      </c>
      <c r="J1092" s="20">
        <v>0.0</v>
      </c>
      <c r="K1092" s="20">
        <f t="array" ref="K1092:S1092">VLOOKUP(A1092,'HUMAN RESOURCES'!$A$2:$M$2692,{2,3,4,5,6,7,8,9,10},0)</f>
        <v>0.036</v>
      </c>
      <c r="L1092" s="20">
        <v>0.052</v>
      </c>
      <c r="M1092" s="20">
        <v>68.0</v>
      </c>
      <c r="N1092" s="20">
        <v>64.0</v>
      </c>
      <c r="O1092" s="20">
        <v>0.473</v>
      </c>
      <c r="P1092" s="20">
        <v>0.496</v>
      </c>
      <c r="Q1092" s="20">
        <v>0.031</v>
      </c>
      <c r="R1092" s="20">
        <v>1066409.0</v>
      </c>
      <c r="S1092" s="20">
        <v>0.295</v>
      </c>
      <c r="T1092" s="20">
        <f t="array" ref="T1092:U1092">VLOOKUP(A1092,TOURISM!$A$2:$F$2692,{3,6},0)</f>
        <v>31000000</v>
      </c>
      <c r="U1092" s="20">
        <v>6.8E7</v>
      </c>
      <c r="V1092" s="20">
        <f t="array" ref="V1092:AA1092">VLOOKUP(A1092,BUSINESS!$A$2:$J$2692,{4,5,6,7,8,9},0)</f>
        <v>0.11</v>
      </c>
      <c r="W1092" s="20">
        <v>110.0</v>
      </c>
      <c r="X1092" s="20"/>
      <c r="Y1092" s="20">
        <v>276.0</v>
      </c>
      <c r="Z1092" s="20">
        <v>0.002</v>
      </c>
      <c r="AA1092" s="20">
        <v>0.438</v>
      </c>
      <c r="AB1092" s="21">
        <f t="shared" si="226"/>
        <v>2006734.752</v>
      </c>
      <c r="AC1092" s="20"/>
      <c r="AD1092" s="20"/>
      <c r="AE1092" s="20">
        <f t="shared" si="373"/>
        <v>63.76540333</v>
      </c>
      <c r="AF1092" s="22" t="b">
        <f t="shared" si="4"/>
        <v>1</v>
      </c>
      <c r="AG1092" s="20" t="b">
        <f t="shared" si="5"/>
        <v>0</v>
      </c>
      <c r="AH1092" s="20" t="b">
        <f t="shared" si="6"/>
        <v>0</v>
      </c>
      <c r="AI1092" s="20" t="b">
        <f t="shared" si="7"/>
        <v>0</v>
      </c>
      <c r="AJ1092" s="20"/>
      <c r="AK1092" s="20"/>
      <c r="AL1092" s="20"/>
      <c r="AM1092" s="20"/>
      <c r="AN1092" s="20"/>
      <c r="AO1092" s="20"/>
      <c r="AP1092" s="20"/>
      <c r="AQ1092" s="20"/>
      <c r="AR1092" s="23"/>
      <c r="AS1092" s="23"/>
      <c r="AT1092" s="23"/>
      <c r="AU1092" s="23"/>
      <c r="AV1092" s="23"/>
    </row>
    <row r="1093" ht="15.75" customHeight="1">
      <c r="A1093" s="17" t="str">
        <f t="shared" si="1"/>
        <v>Timor-Leste-Asia2011</v>
      </c>
      <c r="B1093" s="17" t="s">
        <v>175</v>
      </c>
      <c r="C1093" s="18" t="s">
        <v>145</v>
      </c>
      <c r="D1093" s="19" t="s">
        <v>90</v>
      </c>
      <c r="E1093" s="17">
        <v>2.14E12</v>
      </c>
      <c r="F1093" s="18">
        <v>0.046</v>
      </c>
      <c r="G1093" s="18">
        <v>46.0</v>
      </c>
      <c r="H1093" s="18">
        <v>0.11</v>
      </c>
      <c r="I1093" s="20">
        <f t="array" ref="I1093:J1093">IFNA(VLOOKUP(A1093,ENERGY!$A$2:$F$2692,{5,6},0),0)</f>
        <v>58</v>
      </c>
      <c r="J1093" s="20">
        <v>176.0</v>
      </c>
      <c r="K1093" s="20">
        <f t="array" ref="K1093:S1093">VLOOKUP(A1093,'HUMAN RESOURCES'!$A$2:$M$2692,{2,3,4,5,6,7,8,9,10},0)</f>
        <v>0.036</v>
      </c>
      <c r="L1093" s="20">
        <v>0.05</v>
      </c>
      <c r="M1093" s="20">
        <v>68.0</v>
      </c>
      <c r="N1093" s="20">
        <v>65.0</v>
      </c>
      <c r="O1093" s="20">
        <v>0.469</v>
      </c>
      <c r="P1093" s="20">
        <v>0.5</v>
      </c>
      <c r="Q1093" s="20">
        <v>0.032</v>
      </c>
      <c r="R1093" s="20">
        <v>1120392.0</v>
      </c>
      <c r="S1093" s="20">
        <v>0.302</v>
      </c>
      <c r="T1093" s="20">
        <f t="array" ref="T1093:U1093">VLOOKUP(A1093,TOURISM!$A$2:$F$2692,{3,6},0)</f>
        <v>24000000</v>
      </c>
      <c r="U1093" s="20">
        <v>6.3E7</v>
      </c>
      <c r="V1093" s="20">
        <f t="array" ref="V1093:AA1093">VLOOKUP(A1093,BUSINESS!$A$2:$J$2692,{4,5,6,7,8,9},0)</f>
        <v>0.11</v>
      </c>
      <c r="W1093" s="20">
        <v>94.0</v>
      </c>
      <c r="X1093" s="20"/>
      <c r="Y1093" s="20">
        <v>276.0</v>
      </c>
      <c r="Z1093" s="20">
        <v>0.009</v>
      </c>
      <c r="AA1093" s="20">
        <v>0.56</v>
      </c>
      <c r="AB1093" s="21">
        <f t="shared" si="226"/>
        <v>1910045.77</v>
      </c>
      <c r="AC1093" s="20">
        <f>I1093/R1093</f>
        <v>0.00005176759563</v>
      </c>
      <c r="AD1093" s="20">
        <f t="shared" ref="AD1093:AD1094" si="376">J1093/R1093</f>
        <v>0.0001570878764</v>
      </c>
      <c r="AE1093" s="20">
        <f t="shared" si="373"/>
        <v>56.23031939</v>
      </c>
      <c r="AF1093" s="22" t="b">
        <f t="shared" si="4"/>
        <v>1</v>
      </c>
      <c r="AG1093" s="20" t="b">
        <f t="shared" si="5"/>
        <v>0</v>
      </c>
      <c r="AH1093" s="20" t="b">
        <f t="shared" si="6"/>
        <v>0</v>
      </c>
      <c r="AI1093" s="20" t="b">
        <f t="shared" si="7"/>
        <v>0</v>
      </c>
      <c r="AJ1093" s="20"/>
      <c r="AK1093" s="20"/>
      <c r="AL1093" s="20"/>
      <c r="AM1093" s="20"/>
      <c r="AN1093" s="20"/>
      <c r="AO1093" s="20"/>
      <c r="AP1093" s="20"/>
      <c r="AQ1093" s="20"/>
      <c r="AR1093" s="23"/>
      <c r="AS1093" s="23"/>
      <c r="AT1093" s="23"/>
      <c r="AU1093" s="23"/>
      <c r="AV1093" s="23"/>
    </row>
    <row r="1094" ht="15.75" customHeight="1">
      <c r="A1094" s="17" t="str">
        <f t="shared" si="1"/>
        <v>Timor-Leste-Asia2012</v>
      </c>
      <c r="B1094" s="17" t="s">
        <v>175</v>
      </c>
      <c r="C1094" s="18" t="s">
        <v>145</v>
      </c>
      <c r="D1094" s="19" t="s">
        <v>91</v>
      </c>
      <c r="E1094" s="17">
        <v>2.2E12</v>
      </c>
      <c r="F1094" s="18">
        <v>0.043</v>
      </c>
      <c r="G1094" s="18">
        <v>50.0</v>
      </c>
      <c r="H1094" s="18">
        <v>0.122</v>
      </c>
      <c r="I1094" s="20" t="str">
        <f t="array" ref="I1094:J1094">IFNA(VLOOKUP(A1094,ENERGY!$A$2:$F$2692,{5,6},0),0)</f>
        <v/>
      </c>
      <c r="J1094" s="20">
        <v>161.0</v>
      </c>
      <c r="K1094" s="20">
        <f t="array" ref="K1094:S1094">VLOOKUP(A1094,'HUMAN RESOURCES'!$A$2:$M$2692,{2,3,4,5,6,7,8,9,10},0)</f>
        <v>0.036</v>
      </c>
      <c r="L1094" s="20">
        <v>0.048</v>
      </c>
      <c r="M1094" s="20">
        <v>69.0</v>
      </c>
      <c r="N1094" s="20">
        <v>66.0</v>
      </c>
      <c r="O1094" s="20">
        <v>0.463</v>
      </c>
      <c r="P1094" s="20">
        <v>0.505</v>
      </c>
      <c r="Q1094" s="20">
        <v>0.032</v>
      </c>
      <c r="R1094" s="20">
        <v>1148958.0</v>
      </c>
      <c r="S1094" s="20">
        <v>0.308</v>
      </c>
      <c r="T1094" s="20">
        <f t="array" ref="T1094:U1094">VLOOKUP(A1094,TOURISM!$A$2:$F$2692,{3,6},0)</f>
        <v>21000000</v>
      </c>
      <c r="U1094" s="20">
        <v>8.0E7</v>
      </c>
      <c r="V1094" s="20">
        <f t="array" ref="V1094:AA1094">VLOOKUP(A1094,BUSINESS!$A$2:$J$2692,{4,5,6,7,8,9},0)</f>
        <v>0.11</v>
      </c>
      <c r="W1094" s="20">
        <v>94.0</v>
      </c>
      <c r="X1094" s="20">
        <v>167.0</v>
      </c>
      <c r="Y1094" s="20">
        <v>276.0</v>
      </c>
      <c r="Z1094" s="20">
        <v>0.009</v>
      </c>
      <c r="AA1094" s="20">
        <v>0.557</v>
      </c>
      <c r="AB1094" s="21">
        <f t="shared" si="226"/>
        <v>1914778.434</v>
      </c>
      <c r="AC1094" s="20"/>
      <c r="AD1094" s="20">
        <f t="shared" si="376"/>
        <v>0.0001401269672</v>
      </c>
      <c r="AE1094" s="20">
        <f t="shared" si="373"/>
        <v>69.62830669</v>
      </c>
      <c r="AF1094" s="22" t="b">
        <f t="shared" si="4"/>
        <v>1</v>
      </c>
      <c r="AG1094" s="20" t="b">
        <f t="shared" si="5"/>
        <v>0</v>
      </c>
      <c r="AH1094" s="20" t="b">
        <f t="shared" si="6"/>
        <v>0</v>
      </c>
      <c r="AI1094" s="20" t="b">
        <f t="shared" si="7"/>
        <v>0</v>
      </c>
      <c r="AJ1094" s="20"/>
      <c r="AK1094" s="20"/>
      <c r="AL1094" s="20"/>
      <c r="AM1094" s="20"/>
      <c r="AN1094" s="20"/>
      <c r="AO1094" s="20"/>
      <c r="AP1094" s="20"/>
      <c r="AQ1094" s="20"/>
      <c r="AR1094" s="23"/>
      <c r="AS1094" s="23"/>
      <c r="AT1094" s="23"/>
      <c r="AU1094" s="23"/>
      <c r="AV1094" s="23"/>
    </row>
    <row r="1095" ht="15.75" customHeight="1">
      <c r="A1095" s="17" t="str">
        <f t="shared" si="1"/>
        <v>Turkmenistan-Asia2000</v>
      </c>
      <c r="B1095" s="17" t="s">
        <v>176</v>
      </c>
      <c r="C1095" s="18" t="s">
        <v>145</v>
      </c>
      <c r="D1095" s="19" t="s">
        <v>76</v>
      </c>
      <c r="E1095" s="17"/>
      <c r="F1095" s="18">
        <v>0.039</v>
      </c>
      <c r="G1095" s="18">
        <v>44.0</v>
      </c>
      <c r="H1095" s="18"/>
      <c r="I1095" s="20" t="str">
        <f t="array" ref="I1095:J1095">IFNA(VLOOKUP(A1095,ENERGY!$A$2:$F$2692,{5,6},0),0)</f>
        <v/>
      </c>
      <c r="J1095" s="20"/>
      <c r="K1095" s="20">
        <f t="array" ref="K1095:S1095">VLOOKUP(A1095,'HUMAN RESOURCES'!$A$2:$M$2692,{2,3,4,5,6,7,8,9,10},0)</f>
        <v>0.024</v>
      </c>
      <c r="L1095" s="20">
        <v>0.066</v>
      </c>
      <c r="M1095" s="20">
        <v>68.0</v>
      </c>
      <c r="N1095" s="20">
        <v>60.0</v>
      </c>
      <c r="O1095" s="20">
        <v>0.363</v>
      </c>
      <c r="P1095" s="20">
        <v>0.594</v>
      </c>
      <c r="Q1095" s="20">
        <v>0.043</v>
      </c>
      <c r="R1095" s="20">
        <v>4501419.0</v>
      </c>
      <c r="S1095" s="20">
        <v>0.459</v>
      </c>
      <c r="T1095" s="20" t="str">
        <f t="array" ref="T1095:U1095">VLOOKUP(A1095,TOURISM!$A$2:$F$2692,{3,6},0)</f>
        <v/>
      </c>
      <c r="U1095" s="20"/>
      <c r="V1095" s="20" t="str">
        <f t="array" ref="V1095:AA1095">VLOOKUP(A1095,BUSINESS!$A$2:$J$2692,{4,5,6,7,8,9},0)</f>
        <v/>
      </c>
      <c r="W1095" s="20"/>
      <c r="X1095" s="20"/>
      <c r="Y1095" s="20"/>
      <c r="Z1095" s="20">
        <v>0.001</v>
      </c>
      <c r="AA1095" s="20">
        <v>0.002</v>
      </c>
      <c r="AB1095" s="20"/>
      <c r="AC1095" s="20"/>
      <c r="AD1095" s="20"/>
      <c r="AE1095" s="20"/>
      <c r="AF1095" s="22" t="b">
        <f t="shared" si="4"/>
        <v>0</v>
      </c>
      <c r="AG1095" s="20" t="b">
        <f t="shared" si="5"/>
        <v>0</v>
      </c>
      <c r="AH1095" s="20" t="b">
        <f t="shared" si="6"/>
        <v>0</v>
      </c>
      <c r="AI1095" s="20" t="b">
        <f t="shared" si="7"/>
        <v>0</v>
      </c>
      <c r="AJ1095" s="20"/>
      <c r="AK1095" s="20"/>
      <c r="AL1095" s="20"/>
      <c r="AM1095" s="20"/>
      <c r="AN1095" s="20"/>
      <c r="AO1095" s="20"/>
      <c r="AP1095" s="20"/>
      <c r="AQ1095" s="20"/>
      <c r="AR1095" s="23"/>
      <c r="AS1095" s="23"/>
      <c r="AT1095" s="23"/>
      <c r="AU1095" s="23"/>
      <c r="AV1095" s="23"/>
    </row>
    <row r="1096" ht="15.75" customHeight="1">
      <c r="A1096" s="17" t="str">
        <f t="shared" si="1"/>
        <v>Turkmenistan-Asia2001</v>
      </c>
      <c r="B1096" s="17" t="s">
        <v>176</v>
      </c>
      <c r="C1096" s="18" t="s">
        <v>145</v>
      </c>
      <c r="D1096" s="19" t="s">
        <v>77</v>
      </c>
      <c r="E1096" s="17"/>
      <c r="F1096" s="18">
        <v>0.038</v>
      </c>
      <c r="G1096" s="18">
        <v>58.0</v>
      </c>
      <c r="H1096" s="18"/>
      <c r="I1096" s="20">
        <f t="array" ref="I1096:J1096">IFNA(VLOOKUP(A1096,ENERGY!$A$2:$F$2692,{5,6},0),0)</f>
        <v>24710</v>
      </c>
      <c r="J1096" s="20"/>
      <c r="K1096" s="20">
        <f t="array" ref="K1096:S1096">VLOOKUP(A1096,'HUMAN RESOURCES'!$A$2:$M$2692,{2,3,4,5,6,7,8,9,10},0)</f>
        <v>0.023</v>
      </c>
      <c r="L1096" s="20">
        <v>0.065</v>
      </c>
      <c r="M1096" s="20">
        <v>68.0</v>
      </c>
      <c r="N1096" s="20">
        <v>60.0</v>
      </c>
      <c r="O1096" s="20">
        <v>0.356</v>
      </c>
      <c r="P1096" s="20">
        <v>0.6</v>
      </c>
      <c r="Q1096" s="20">
        <v>0.044</v>
      </c>
      <c r="R1096" s="20">
        <v>4551762.0</v>
      </c>
      <c r="S1096" s="20">
        <v>0.461</v>
      </c>
      <c r="T1096" s="20" t="str">
        <f t="array" ref="T1096:U1096">VLOOKUP(A1096,TOURISM!$A$2:$F$2692,{3,6},0)</f>
        <v/>
      </c>
      <c r="U1096" s="20"/>
      <c r="V1096" s="20" t="str">
        <f t="array" ref="V1096:AA1096">VLOOKUP(A1096,BUSINESS!$A$2:$J$2692,{4,5,6,7,8,9},0)</f>
        <v/>
      </c>
      <c r="W1096" s="20"/>
      <c r="X1096" s="20"/>
      <c r="Y1096" s="20"/>
      <c r="Z1096" s="20">
        <v>0.002</v>
      </c>
      <c r="AA1096" s="20">
        <v>0.002</v>
      </c>
      <c r="AB1096" s="20"/>
      <c r="AC1096" s="20">
        <f t="shared" ref="AC1096:AC1098" si="377">I1096/R1096</f>
        <v>0.005428666965</v>
      </c>
      <c r="AD1096" s="20"/>
      <c r="AE1096" s="20"/>
      <c r="AF1096" s="22" t="b">
        <f t="shared" si="4"/>
        <v>0</v>
      </c>
      <c r="AG1096" s="20" t="b">
        <f t="shared" si="5"/>
        <v>0</v>
      </c>
      <c r="AH1096" s="20" t="b">
        <f t="shared" si="6"/>
        <v>0</v>
      </c>
      <c r="AI1096" s="20" t="b">
        <f t="shared" si="7"/>
        <v>0</v>
      </c>
      <c r="AJ1096" s="20"/>
      <c r="AK1096" s="20"/>
      <c r="AL1096" s="20"/>
      <c r="AM1096" s="20"/>
      <c r="AN1096" s="20"/>
      <c r="AO1096" s="20"/>
      <c r="AP1096" s="20"/>
      <c r="AQ1096" s="20"/>
      <c r="AR1096" s="23"/>
      <c r="AS1096" s="23"/>
      <c r="AT1096" s="23"/>
      <c r="AU1096" s="23"/>
      <c r="AV1096" s="23"/>
    </row>
    <row r="1097" ht="15.75" customHeight="1">
      <c r="A1097" s="17" t="str">
        <f t="shared" si="1"/>
        <v>Turkmenistan-Asia2002</v>
      </c>
      <c r="B1097" s="17" t="s">
        <v>176</v>
      </c>
      <c r="C1097" s="18" t="s">
        <v>145</v>
      </c>
      <c r="D1097" s="19" t="s">
        <v>79</v>
      </c>
      <c r="E1097" s="17"/>
      <c r="F1097" s="18">
        <v>0.033</v>
      </c>
      <c r="G1097" s="18">
        <v>63.0</v>
      </c>
      <c r="H1097" s="18"/>
      <c r="I1097" s="20">
        <f t="array" ref="I1097:J1097">IFNA(VLOOKUP(A1097,ENERGY!$A$2:$F$2692,{5,6},0),0)</f>
        <v>22675</v>
      </c>
      <c r="J1097" s="20">
        <v>53054.0</v>
      </c>
      <c r="K1097" s="20">
        <f t="array" ref="K1097:S1097">VLOOKUP(A1097,'HUMAN RESOURCES'!$A$2:$M$2692,{2,3,4,5,6,7,8,9,10},0)</f>
        <v>0.023</v>
      </c>
      <c r="L1097" s="20">
        <v>0.063</v>
      </c>
      <c r="M1097" s="20">
        <v>68.0</v>
      </c>
      <c r="N1097" s="20">
        <v>60.0</v>
      </c>
      <c r="O1097" s="20">
        <v>0.349</v>
      </c>
      <c r="P1097" s="20">
        <v>0.607</v>
      </c>
      <c r="Q1097" s="20">
        <v>0.044</v>
      </c>
      <c r="R1097" s="20">
        <v>4600171.0</v>
      </c>
      <c r="S1097" s="20">
        <v>0.464</v>
      </c>
      <c r="T1097" s="20" t="str">
        <f t="array" ref="T1097:U1097">VLOOKUP(A1097,TOURISM!$A$2:$F$2692,{3,6},0)</f>
        <v/>
      </c>
      <c r="U1097" s="20"/>
      <c r="V1097" s="20" t="str">
        <f t="array" ref="V1097:AA1097">VLOOKUP(A1097,BUSINESS!$A$2:$J$2692,{4,5,6,7,8,9},0)</f>
        <v/>
      </c>
      <c r="W1097" s="20"/>
      <c r="X1097" s="20"/>
      <c r="Y1097" s="20"/>
      <c r="Z1097" s="20">
        <v>0.003</v>
      </c>
      <c r="AA1097" s="20">
        <v>0.002</v>
      </c>
      <c r="AB1097" s="20"/>
      <c r="AC1097" s="20">
        <f t="shared" si="377"/>
        <v>0.00492916459</v>
      </c>
      <c r="AD1097" s="20">
        <f t="shared" ref="AD1097:AD1098" si="378">J1097/R1097</f>
        <v>0.01153304953</v>
      </c>
      <c r="AE1097" s="20"/>
      <c r="AF1097" s="22" t="b">
        <f t="shared" si="4"/>
        <v>0</v>
      </c>
      <c r="AG1097" s="20" t="b">
        <f t="shared" si="5"/>
        <v>0</v>
      </c>
      <c r="AH1097" s="20" t="b">
        <f t="shared" si="6"/>
        <v>0</v>
      </c>
      <c r="AI1097" s="20" t="b">
        <f t="shared" si="7"/>
        <v>0</v>
      </c>
      <c r="AJ1097" s="20"/>
      <c r="AK1097" s="20"/>
      <c r="AL1097" s="20"/>
      <c r="AM1097" s="20"/>
      <c r="AN1097" s="20"/>
      <c r="AO1097" s="20"/>
      <c r="AP1097" s="20"/>
      <c r="AQ1097" s="20"/>
      <c r="AR1097" s="23"/>
      <c r="AS1097" s="23"/>
      <c r="AT1097" s="23"/>
      <c r="AU1097" s="23"/>
      <c r="AV1097" s="23"/>
    </row>
    <row r="1098" ht="15.75" customHeight="1">
      <c r="A1098" s="17" t="str">
        <f t="shared" si="1"/>
        <v>Turkmenistan-Asia2003</v>
      </c>
      <c r="B1098" s="17" t="s">
        <v>176</v>
      </c>
      <c r="C1098" s="18" t="s">
        <v>145</v>
      </c>
      <c r="D1098" s="19" t="s">
        <v>81</v>
      </c>
      <c r="E1098" s="17"/>
      <c r="F1098" s="18">
        <v>0.038</v>
      </c>
      <c r="G1098" s="18">
        <v>95.0</v>
      </c>
      <c r="H1098" s="18"/>
      <c r="I1098" s="20">
        <f t="array" ref="I1098:J1098">IFNA(VLOOKUP(A1098,ENERGY!$A$2:$F$2692,{5,6},0),0)</f>
        <v>19873</v>
      </c>
      <c r="J1098" s="20">
        <v>48525.0</v>
      </c>
      <c r="K1098" s="20">
        <f t="array" ref="K1098:S1098">VLOOKUP(A1098,'HUMAN RESOURCES'!$A$2:$M$2692,{2,3,4,5,6,7,8,9,10},0)</f>
        <v>0.023</v>
      </c>
      <c r="L1098" s="20">
        <v>0.062</v>
      </c>
      <c r="M1098" s="20">
        <v>68.0</v>
      </c>
      <c r="N1098" s="20">
        <v>60.0</v>
      </c>
      <c r="O1098" s="20">
        <v>0.342</v>
      </c>
      <c r="P1098" s="20">
        <v>0.613</v>
      </c>
      <c r="Q1098" s="20">
        <v>0.045</v>
      </c>
      <c r="R1098" s="20">
        <v>4648037.0</v>
      </c>
      <c r="S1098" s="20">
        <v>0.466</v>
      </c>
      <c r="T1098" s="20" t="str">
        <f t="array" ref="T1098:U1098">VLOOKUP(A1098,TOURISM!$A$2:$F$2692,{3,6},0)</f>
        <v/>
      </c>
      <c r="U1098" s="20"/>
      <c r="V1098" s="20" t="str">
        <f t="array" ref="V1098:AA1098">VLOOKUP(A1098,BUSINESS!$A$2:$J$2692,{4,5,6,7,8,9},0)</f>
        <v/>
      </c>
      <c r="W1098" s="20"/>
      <c r="X1098" s="20"/>
      <c r="Y1098" s="20"/>
      <c r="Z1098" s="20">
        <v>0.004</v>
      </c>
      <c r="AA1098" s="20">
        <v>0.002</v>
      </c>
      <c r="AB1098" s="20"/>
      <c r="AC1098" s="20">
        <f t="shared" si="377"/>
        <v>0.004275568374</v>
      </c>
      <c r="AD1098" s="20">
        <f t="shared" si="378"/>
        <v>0.01043989108</v>
      </c>
      <c r="AE1098" s="20"/>
      <c r="AF1098" s="22" t="b">
        <f t="shared" si="4"/>
        <v>0</v>
      </c>
      <c r="AG1098" s="20" t="b">
        <f t="shared" si="5"/>
        <v>0</v>
      </c>
      <c r="AH1098" s="20" t="b">
        <f t="shared" si="6"/>
        <v>0</v>
      </c>
      <c r="AI1098" s="20" t="b">
        <f t="shared" si="7"/>
        <v>0</v>
      </c>
      <c r="AJ1098" s="20"/>
      <c r="AK1098" s="20"/>
      <c r="AL1098" s="20"/>
      <c r="AM1098" s="20"/>
      <c r="AN1098" s="20"/>
      <c r="AO1098" s="20"/>
      <c r="AP1098" s="20"/>
      <c r="AQ1098" s="20"/>
      <c r="AR1098" s="23"/>
      <c r="AS1098" s="23"/>
      <c r="AT1098" s="23"/>
      <c r="AU1098" s="23"/>
      <c r="AV1098" s="23"/>
    </row>
    <row r="1099" ht="15.75" customHeight="1">
      <c r="A1099" s="17" t="str">
        <f t="shared" si="1"/>
        <v>Turkmenistan-Asia2004</v>
      </c>
      <c r="B1099" s="17" t="s">
        <v>176</v>
      </c>
      <c r="C1099" s="18" t="s">
        <v>145</v>
      </c>
      <c r="D1099" s="19" t="s">
        <v>83</v>
      </c>
      <c r="E1099" s="17"/>
      <c r="F1099" s="18">
        <v>0.037</v>
      </c>
      <c r="G1099" s="18">
        <v>111.0</v>
      </c>
      <c r="H1099" s="18"/>
      <c r="I1099" s="20">
        <f t="array" ref="I1099:J1099">IFNA(VLOOKUP(A1099,ENERGY!$A$2:$F$2692,{5,6},0),0)</f>
        <v>0</v>
      </c>
      <c r="J1099" s="20">
        <v>0.0</v>
      </c>
      <c r="K1099" s="20">
        <f t="array" ref="K1099:S1099">VLOOKUP(A1099,'HUMAN RESOURCES'!$A$2:$M$2692,{2,3,4,5,6,7,8,9,10},0)</f>
        <v>0.023</v>
      </c>
      <c r="L1099" s="20">
        <v>0.06</v>
      </c>
      <c r="M1099" s="20">
        <v>68.0</v>
      </c>
      <c r="N1099" s="20">
        <v>60.0</v>
      </c>
      <c r="O1099" s="20">
        <v>0.334</v>
      </c>
      <c r="P1099" s="20">
        <v>0.62</v>
      </c>
      <c r="Q1099" s="20">
        <v>0.046</v>
      </c>
      <c r="R1099" s="20">
        <v>4696876.0</v>
      </c>
      <c r="S1099" s="20">
        <v>0.468</v>
      </c>
      <c r="T1099" s="20" t="str">
        <f t="array" ref="T1099:U1099">VLOOKUP(A1099,TOURISM!$A$2:$F$2692,{3,6},0)</f>
        <v/>
      </c>
      <c r="U1099" s="20"/>
      <c r="V1099" s="20" t="str">
        <f t="array" ref="V1099:AA1099">VLOOKUP(A1099,BUSINESS!$A$2:$J$2692,{4,5,6,7,8,9},0)</f>
        <v/>
      </c>
      <c r="W1099" s="20"/>
      <c r="X1099" s="20"/>
      <c r="Y1099" s="20"/>
      <c r="Z1099" s="20">
        <v>0.008</v>
      </c>
      <c r="AA1099" s="20">
        <v>0.011</v>
      </c>
      <c r="AB1099" s="20"/>
      <c r="AC1099" s="20"/>
      <c r="AD1099" s="20"/>
      <c r="AE1099" s="20"/>
      <c r="AF1099" s="22" t="b">
        <f t="shared" si="4"/>
        <v>0</v>
      </c>
      <c r="AG1099" s="20" t="b">
        <f t="shared" si="5"/>
        <v>0</v>
      </c>
      <c r="AH1099" s="20" t="b">
        <f t="shared" si="6"/>
        <v>0</v>
      </c>
      <c r="AI1099" s="20" t="b">
        <f t="shared" si="7"/>
        <v>0</v>
      </c>
      <c r="AJ1099" s="20"/>
      <c r="AK1099" s="20"/>
      <c r="AL1099" s="20"/>
      <c r="AM1099" s="20"/>
      <c r="AN1099" s="20"/>
      <c r="AO1099" s="20"/>
      <c r="AP1099" s="20"/>
      <c r="AQ1099" s="20"/>
      <c r="AR1099" s="23"/>
      <c r="AS1099" s="23"/>
      <c r="AT1099" s="23"/>
      <c r="AU1099" s="23"/>
      <c r="AV1099" s="23"/>
    </row>
    <row r="1100" ht="15.75" customHeight="1">
      <c r="A1100" s="17" t="str">
        <f t="shared" si="1"/>
        <v>Turkmenistan-Asia2005</v>
      </c>
      <c r="B1100" s="17" t="s">
        <v>176</v>
      </c>
      <c r="C1100" s="18" t="s">
        <v>145</v>
      </c>
      <c r="D1100" s="19" t="s">
        <v>84</v>
      </c>
      <c r="E1100" s="17"/>
      <c r="F1100" s="18">
        <v>0.03</v>
      </c>
      <c r="G1100" s="18">
        <v>107.0</v>
      </c>
      <c r="H1100" s="18"/>
      <c r="I1100" s="20">
        <f t="array" ref="I1100:J1100">IFNA(VLOOKUP(A1100,ENERGY!$A$2:$F$2692,{5,6},0),0)</f>
        <v>22669</v>
      </c>
      <c r="J1100" s="20">
        <v>55093.0</v>
      </c>
      <c r="K1100" s="20">
        <f t="array" ref="K1100:S1100">VLOOKUP(A1100,'HUMAN RESOURCES'!$A$2:$M$2692,{2,3,4,5,6,7,8,9,10},0)</f>
        <v>0.023</v>
      </c>
      <c r="L1100" s="20">
        <v>0.058</v>
      </c>
      <c r="M1100" s="20">
        <v>69.0</v>
      </c>
      <c r="N1100" s="20">
        <v>60.0</v>
      </c>
      <c r="O1100" s="20">
        <v>0.327</v>
      </c>
      <c r="P1100" s="20">
        <v>0.627</v>
      </c>
      <c r="Q1100" s="20">
        <v>0.046</v>
      </c>
      <c r="R1100" s="20">
        <v>4747839.0</v>
      </c>
      <c r="S1100" s="20">
        <v>0.47</v>
      </c>
      <c r="T1100" s="20" t="str">
        <f t="array" ref="T1100:U1100">VLOOKUP(A1100,TOURISM!$A$2:$F$2692,{3,6},0)</f>
        <v/>
      </c>
      <c r="U1100" s="20"/>
      <c r="V1100" s="20" t="str">
        <f t="array" ref="V1100:AA1100">VLOOKUP(A1100,BUSINESS!$A$2:$J$2692,{4,5,6,7,8,9},0)</f>
        <v/>
      </c>
      <c r="W1100" s="20"/>
      <c r="X1100" s="20"/>
      <c r="Y1100" s="20"/>
      <c r="Z1100" s="20">
        <v>0.01</v>
      </c>
      <c r="AA1100" s="20">
        <v>0.022</v>
      </c>
      <c r="AB1100" s="20"/>
      <c r="AC1100" s="20">
        <f>I1100/R1100</f>
        <v>0.004774593241</v>
      </c>
      <c r="AD1100" s="20">
        <f>J1100/R1100</f>
        <v>0.01160380544</v>
      </c>
      <c r="AE1100" s="20"/>
      <c r="AF1100" s="22" t="b">
        <f t="shared" si="4"/>
        <v>0</v>
      </c>
      <c r="AG1100" s="20" t="b">
        <f t="shared" si="5"/>
        <v>0</v>
      </c>
      <c r="AH1100" s="20" t="b">
        <f t="shared" si="6"/>
        <v>0</v>
      </c>
      <c r="AI1100" s="20" t="b">
        <f t="shared" si="7"/>
        <v>0</v>
      </c>
      <c r="AJ1100" s="20"/>
      <c r="AK1100" s="20"/>
      <c r="AL1100" s="20"/>
      <c r="AM1100" s="20"/>
      <c r="AN1100" s="20"/>
      <c r="AO1100" s="20"/>
      <c r="AP1100" s="20"/>
      <c r="AQ1100" s="20"/>
      <c r="AR1100" s="23"/>
      <c r="AS1100" s="23"/>
      <c r="AT1100" s="23"/>
      <c r="AU1100" s="23"/>
      <c r="AV1100" s="23"/>
    </row>
    <row r="1101" ht="15.75" customHeight="1">
      <c r="A1101" s="17" t="str">
        <f t="shared" si="1"/>
        <v>Turkmenistan-Asia2006</v>
      </c>
      <c r="B1101" s="17" t="s">
        <v>176</v>
      </c>
      <c r="C1101" s="18" t="s">
        <v>145</v>
      </c>
      <c r="D1101" s="19" t="s">
        <v>85</v>
      </c>
      <c r="E1101" s="17"/>
      <c r="F1101" s="18">
        <v>0.022</v>
      </c>
      <c r="G1101" s="18">
        <v>98.0</v>
      </c>
      <c r="H1101" s="18"/>
      <c r="I1101" s="20">
        <f t="array" ref="I1101:J1101">IFNA(VLOOKUP(A1101,ENERGY!$A$2:$F$2692,{5,6},0),0)</f>
        <v>0</v>
      </c>
      <c r="J1101" s="20">
        <v>0.0</v>
      </c>
      <c r="K1101" s="20">
        <f t="array" ref="K1101:S1101">VLOOKUP(A1101,'HUMAN RESOURCES'!$A$2:$M$2692,{2,3,4,5,6,7,8,9,10},0)</f>
        <v>0.022</v>
      </c>
      <c r="L1101" s="20">
        <v>0.057</v>
      </c>
      <c r="M1101" s="20">
        <v>69.0</v>
      </c>
      <c r="N1101" s="20">
        <v>61.0</v>
      </c>
      <c r="O1101" s="20">
        <v>0.319</v>
      </c>
      <c r="P1101" s="20">
        <v>0.636</v>
      </c>
      <c r="Q1101" s="20">
        <v>0.045</v>
      </c>
      <c r="R1101" s="20">
        <v>4801595.0</v>
      </c>
      <c r="S1101" s="20">
        <v>0.473</v>
      </c>
      <c r="T1101" s="20" t="str">
        <f t="array" ref="T1101:U1101">VLOOKUP(A1101,TOURISM!$A$2:$F$2692,{3,6},0)</f>
        <v/>
      </c>
      <c r="U1101" s="20"/>
      <c r="V1101" s="20" t="str">
        <f t="array" ref="V1101:AA1101">VLOOKUP(A1101,BUSINESS!$A$2:$J$2692,{4,5,6,7,8,9},0)</f>
        <v/>
      </c>
      <c r="W1101" s="20"/>
      <c r="X1101" s="20"/>
      <c r="Y1101" s="20"/>
      <c r="Z1101" s="20">
        <v>0.013</v>
      </c>
      <c r="AA1101" s="20">
        <v>0.045</v>
      </c>
      <c r="AB1101" s="20"/>
      <c r="AC1101" s="20"/>
      <c r="AD1101" s="20"/>
      <c r="AE1101" s="20"/>
      <c r="AF1101" s="22" t="b">
        <f t="shared" si="4"/>
        <v>0</v>
      </c>
      <c r="AG1101" s="20" t="b">
        <f t="shared" si="5"/>
        <v>0</v>
      </c>
      <c r="AH1101" s="20" t="b">
        <f t="shared" si="6"/>
        <v>0</v>
      </c>
      <c r="AI1101" s="20" t="b">
        <f t="shared" si="7"/>
        <v>0</v>
      </c>
      <c r="AJ1101" s="20"/>
      <c r="AK1101" s="20"/>
      <c r="AL1101" s="20"/>
      <c r="AM1101" s="20"/>
      <c r="AN1101" s="20"/>
      <c r="AO1101" s="20"/>
      <c r="AP1101" s="20"/>
      <c r="AQ1101" s="20"/>
      <c r="AR1101" s="23"/>
      <c r="AS1101" s="23"/>
      <c r="AT1101" s="23"/>
      <c r="AU1101" s="23"/>
      <c r="AV1101" s="23"/>
    </row>
    <row r="1102" ht="15.75" customHeight="1">
      <c r="A1102" s="17" t="str">
        <f t="shared" si="1"/>
        <v>Turkmenistan-Asia2007</v>
      </c>
      <c r="B1102" s="17" t="s">
        <v>176</v>
      </c>
      <c r="C1102" s="18" t="s">
        <v>145</v>
      </c>
      <c r="D1102" s="19" t="s">
        <v>86</v>
      </c>
      <c r="E1102" s="17"/>
      <c r="F1102" s="18">
        <v>0.021</v>
      </c>
      <c r="G1102" s="18">
        <v>113.0</v>
      </c>
      <c r="H1102" s="18"/>
      <c r="I1102" s="20">
        <f t="array" ref="I1102:J1102">IFNA(VLOOKUP(A1102,ENERGY!$A$2:$F$2692,{5,6},0),0)</f>
        <v>15153</v>
      </c>
      <c r="J1102" s="20">
        <v>39270.0</v>
      </c>
      <c r="K1102" s="20">
        <f t="array" ref="K1102:S1102">VLOOKUP(A1102,'HUMAN RESOURCES'!$A$2:$M$2692,{2,3,4,5,6,7,8,9,10},0)</f>
        <v>0.022</v>
      </c>
      <c r="L1102" s="20">
        <v>0.055</v>
      </c>
      <c r="M1102" s="20">
        <v>69.0</v>
      </c>
      <c r="N1102" s="20">
        <v>61.0</v>
      </c>
      <c r="O1102" s="20">
        <v>0.311</v>
      </c>
      <c r="P1102" s="20">
        <v>0.645</v>
      </c>
      <c r="Q1102" s="20">
        <v>0.044</v>
      </c>
      <c r="R1102" s="20">
        <v>4858236.0</v>
      </c>
      <c r="S1102" s="20">
        <v>0.476</v>
      </c>
      <c r="T1102" s="20" t="str">
        <f t="array" ref="T1102:U1102">VLOOKUP(A1102,TOURISM!$A$2:$F$2692,{3,6},0)</f>
        <v/>
      </c>
      <c r="U1102" s="20"/>
      <c r="V1102" s="20" t="str">
        <f t="array" ref="V1102:AA1102">VLOOKUP(A1102,BUSINESS!$A$2:$J$2692,{4,5,6,7,8,9},0)</f>
        <v/>
      </c>
      <c r="W1102" s="20"/>
      <c r="X1102" s="20"/>
      <c r="Y1102" s="20"/>
      <c r="Z1102" s="20">
        <v>0.014</v>
      </c>
      <c r="AA1102" s="20">
        <v>0.079</v>
      </c>
      <c r="AB1102" s="20"/>
      <c r="AC1102" s="20">
        <f t="shared" ref="AC1102:AC1107" si="379">I1102/R1102</f>
        <v>0.003119033328</v>
      </c>
      <c r="AD1102" s="20">
        <f t="shared" ref="AD1102:AD1107" si="380">J1102/R1102</f>
        <v>0.008083180809</v>
      </c>
      <c r="AE1102" s="20"/>
      <c r="AF1102" s="22" t="b">
        <f t="shared" si="4"/>
        <v>0</v>
      </c>
      <c r="AG1102" s="20" t="b">
        <f t="shared" si="5"/>
        <v>0</v>
      </c>
      <c r="AH1102" s="20" t="b">
        <f t="shared" si="6"/>
        <v>0</v>
      </c>
      <c r="AI1102" s="20" t="b">
        <f t="shared" si="7"/>
        <v>0</v>
      </c>
      <c r="AJ1102" s="20"/>
      <c r="AK1102" s="20"/>
      <c r="AL1102" s="20"/>
      <c r="AM1102" s="20"/>
      <c r="AN1102" s="20"/>
      <c r="AO1102" s="20"/>
      <c r="AP1102" s="20"/>
      <c r="AQ1102" s="20"/>
      <c r="AR1102" s="23"/>
      <c r="AS1102" s="23"/>
      <c r="AT1102" s="23"/>
      <c r="AU1102" s="23"/>
      <c r="AV1102" s="23"/>
    </row>
    <row r="1103" ht="15.75" customHeight="1">
      <c r="A1103" s="17" t="str">
        <f t="shared" si="1"/>
        <v>Turkmenistan-Asia2008</v>
      </c>
      <c r="B1103" s="17" t="s">
        <v>176</v>
      </c>
      <c r="C1103" s="18" t="s">
        <v>145</v>
      </c>
      <c r="D1103" s="19" t="s">
        <v>87</v>
      </c>
      <c r="E1103" s="17"/>
      <c r="F1103" s="18">
        <v>0.019</v>
      </c>
      <c r="G1103" s="18">
        <v>81.0</v>
      </c>
      <c r="H1103" s="18"/>
      <c r="I1103" s="20">
        <f t="array" ref="I1103:J1103">IFNA(VLOOKUP(A1103,ENERGY!$A$2:$F$2692,{5,6},0),0)</f>
        <v>18406</v>
      </c>
      <c r="J1103" s="20">
        <v>43337.0</v>
      </c>
      <c r="K1103" s="20">
        <f t="array" ref="K1103:S1103">VLOOKUP(A1103,'HUMAN RESOURCES'!$A$2:$M$2692,{2,3,4,5,6,7,8,9,10},0)</f>
        <v>0.022</v>
      </c>
      <c r="L1103" s="20">
        <v>0.054</v>
      </c>
      <c r="M1103" s="20">
        <v>69.0</v>
      </c>
      <c r="N1103" s="20">
        <v>61.0</v>
      </c>
      <c r="O1103" s="20">
        <v>0.304</v>
      </c>
      <c r="P1103" s="20">
        <v>0.653</v>
      </c>
      <c r="Q1103" s="20">
        <v>0.043</v>
      </c>
      <c r="R1103" s="20">
        <v>4917543.0</v>
      </c>
      <c r="S1103" s="20">
        <v>0.478</v>
      </c>
      <c r="T1103" s="20" t="str">
        <f t="array" ref="T1103:U1103">VLOOKUP(A1103,TOURISM!$A$2:$F$2692,{3,6},0)</f>
        <v/>
      </c>
      <c r="U1103" s="20"/>
      <c r="V1103" s="20" t="str">
        <f t="array" ref="V1103:AA1103">VLOOKUP(A1103,BUSINESS!$A$2:$J$2692,{4,5,6,7,8,9},0)</f>
        <v/>
      </c>
      <c r="W1103" s="20"/>
      <c r="X1103" s="20"/>
      <c r="Y1103" s="20"/>
      <c r="Z1103" s="20">
        <v>0.018</v>
      </c>
      <c r="AA1103" s="20">
        <v>0.231</v>
      </c>
      <c r="AB1103" s="20"/>
      <c r="AC1103" s="20">
        <f t="shared" si="379"/>
        <v>0.003742926091</v>
      </c>
      <c r="AD1103" s="20">
        <f t="shared" si="380"/>
        <v>0.008812734327</v>
      </c>
      <c r="AE1103" s="20"/>
      <c r="AF1103" s="22" t="b">
        <f t="shared" si="4"/>
        <v>0</v>
      </c>
      <c r="AG1103" s="20" t="b">
        <f t="shared" si="5"/>
        <v>0</v>
      </c>
      <c r="AH1103" s="20" t="b">
        <f t="shared" si="6"/>
        <v>0</v>
      </c>
      <c r="AI1103" s="20" t="b">
        <f t="shared" si="7"/>
        <v>0</v>
      </c>
      <c r="AJ1103" s="20"/>
      <c r="AK1103" s="20"/>
      <c r="AL1103" s="20"/>
      <c r="AM1103" s="20"/>
      <c r="AN1103" s="20"/>
      <c r="AO1103" s="20"/>
      <c r="AP1103" s="20"/>
      <c r="AQ1103" s="20"/>
      <c r="AR1103" s="23"/>
      <c r="AS1103" s="23"/>
      <c r="AT1103" s="23"/>
      <c r="AU1103" s="23"/>
      <c r="AV1103" s="23"/>
    </row>
    <row r="1104" ht="15.75" customHeight="1">
      <c r="A1104" s="17" t="str">
        <f t="shared" si="1"/>
        <v>Turkmenistan-Asia2009</v>
      </c>
      <c r="B1104" s="17" t="s">
        <v>176</v>
      </c>
      <c r="C1104" s="18" t="s">
        <v>145</v>
      </c>
      <c r="D1104" s="19" t="s">
        <v>88</v>
      </c>
      <c r="E1104" s="17"/>
      <c r="F1104" s="18">
        <v>0.021</v>
      </c>
      <c r="G1104" s="18">
        <v>86.0</v>
      </c>
      <c r="H1104" s="18"/>
      <c r="I1104" s="20">
        <f t="array" ref="I1104:J1104">IFNA(VLOOKUP(A1104,ENERGY!$A$2:$F$2692,{5,6},0),0)</f>
        <v>22367</v>
      </c>
      <c r="J1104" s="20">
        <v>53516.0</v>
      </c>
      <c r="K1104" s="20">
        <f t="array" ref="K1104:S1104">VLOOKUP(A1104,'HUMAN RESOURCES'!$A$2:$M$2692,{2,3,4,5,6,7,8,9,10},0)</f>
        <v>0.022</v>
      </c>
      <c r="L1104" s="20">
        <v>0.052</v>
      </c>
      <c r="M1104" s="20">
        <v>69.0</v>
      </c>
      <c r="N1104" s="20">
        <v>61.0</v>
      </c>
      <c r="O1104" s="20">
        <v>0.297</v>
      </c>
      <c r="P1104" s="20">
        <v>0.661</v>
      </c>
      <c r="Q1104" s="20">
        <v>0.042</v>
      </c>
      <c r="R1104" s="20">
        <v>4978962.0</v>
      </c>
      <c r="S1104" s="20">
        <v>0.481</v>
      </c>
      <c r="T1104" s="20" t="str">
        <f t="array" ref="T1104:U1104">VLOOKUP(A1104,TOURISM!$A$2:$F$2692,{3,6},0)</f>
        <v/>
      </c>
      <c r="U1104" s="20"/>
      <c r="V1104" s="20" t="str">
        <f t="array" ref="V1104:AA1104">VLOOKUP(A1104,BUSINESS!$A$2:$J$2692,{4,5,6,7,8,9},0)</f>
        <v/>
      </c>
      <c r="W1104" s="20"/>
      <c r="X1104" s="20"/>
      <c r="Y1104" s="20"/>
      <c r="Z1104" s="20">
        <v>0.02</v>
      </c>
      <c r="AA1104" s="20">
        <v>0.428</v>
      </c>
      <c r="AB1104" s="20"/>
      <c r="AC1104" s="20">
        <f t="shared" si="379"/>
        <v>0.004492301809</v>
      </c>
      <c r="AD1104" s="20">
        <f t="shared" si="380"/>
        <v>0.01074842507</v>
      </c>
      <c r="AE1104" s="20"/>
      <c r="AF1104" s="22" t="b">
        <f t="shared" si="4"/>
        <v>0</v>
      </c>
      <c r="AG1104" s="20" t="b">
        <f t="shared" si="5"/>
        <v>0</v>
      </c>
      <c r="AH1104" s="20" t="b">
        <f t="shared" si="6"/>
        <v>0</v>
      </c>
      <c r="AI1104" s="20" t="b">
        <f t="shared" si="7"/>
        <v>0</v>
      </c>
      <c r="AJ1104" s="20"/>
      <c r="AK1104" s="20"/>
      <c r="AL1104" s="20"/>
      <c r="AM1104" s="20"/>
      <c r="AN1104" s="20"/>
      <c r="AO1104" s="20"/>
      <c r="AP1104" s="20"/>
      <c r="AQ1104" s="20"/>
      <c r="AR1104" s="23"/>
      <c r="AS1104" s="23"/>
      <c r="AT1104" s="23"/>
      <c r="AU1104" s="23"/>
      <c r="AV1104" s="23"/>
    </row>
    <row r="1105" ht="15.75" customHeight="1">
      <c r="A1105" s="17" t="str">
        <f t="shared" si="1"/>
        <v>Turkmenistan-Asia2010</v>
      </c>
      <c r="B1105" s="17" t="s">
        <v>176</v>
      </c>
      <c r="C1105" s="18" t="s">
        <v>145</v>
      </c>
      <c r="D1105" s="19" t="s">
        <v>89</v>
      </c>
      <c r="E1105" s="17"/>
      <c r="F1105" s="18">
        <v>0.021</v>
      </c>
      <c r="G1105" s="18">
        <v>95.0</v>
      </c>
      <c r="H1105" s="18"/>
      <c r="I1105" s="20">
        <f t="array" ref="I1105:J1105">IFNA(VLOOKUP(A1105,ENERGY!$A$2:$F$2692,{5,6},0),0)</f>
        <v>15811</v>
      </c>
      <c r="J1105" s="20">
        <v>40245.0</v>
      </c>
      <c r="K1105" s="20">
        <f t="array" ref="K1105:S1105">VLOOKUP(A1105,'HUMAN RESOURCES'!$A$2:$M$2692,{2,3,4,5,6,7,8,9,10},0)</f>
        <v>0.022</v>
      </c>
      <c r="L1105" s="20">
        <v>0.051</v>
      </c>
      <c r="M1105" s="20">
        <v>69.0</v>
      </c>
      <c r="N1105" s="20">
        <v>61.0</v>
      </c>
      <c r="O1105" s="20">
        <v>0.292</v>
      </c>
      <c r="P1105" s="20">
        <v>0.666</v>
      </c>
      <c r="Q1105" s="20">
        <v>0.041</v>
      </c>
      <c r="R1105" s="20">
        <v>5041995.0</v>
      </c>
      <c r="S1105" s="20">
        <v>0.484</v>
      </c>
      <c r="T1105" s="20" t="str">
        <f t="array" ref="T1105:U1105">VLOOKUP(A1105,TOURISM!$A$2:$F$2692,{3,6},0)</f>
        <v/>
      </c>
      <c r="U1105" s="20"/>
      <c r="V1105" s="20" t="str">
        <f t="array" ref="V1105:AA1105">VLOOKUP(A1105,BUSINESS!$A$2:$J$2692,{4,5,6,7,8,9},0)</f>
        <v/>
      </c>
      <c r="W1105" s="20"/>
      <c r="X1105" s="20"/>
      <c r="Y1105" s="20"/>
      <c r="Z1105" s="20">
        <v>0.03</v>
      </c>
      <c r="AA1105" s="20">
        <v>0.634</v>
      </c>
      <c r="AB1105" s="20"/>
      <c r="AC1105" s="20">
        <f t="shared" si="379"/>
        <v>0.003135861896</v>
      </c>
      <c r="AD1105" s="20">
        <f t="shared" si="380"/>
        <v>0.007981959522</v>
      </c>
      <c r="AE1105" s="20"/>
      <c r="AF1105" s="22" t="b">
        <f t="shared" si="4"/>
        <v>0</v>
      </c>
      <c r="AG1105" s="20" t="b">
        <f t="shared" si="5"/>
        <v>0</v>
      </c>
      <c r="AH1105" s="20" t="b">
        <f t="shared" si="6"/>
        <v>0</v>
      </c>
      <c r="AI1105" s="20" t="b">
        <f t="shared" si="7"/>
        <v>0</v>
      </c>
      <c r="AJ1105" s="20"/>
      <c r="AK1105" s="20"/>
      <c r="AL1105" s="20"/>
      <c r="AM1105" s="20"/>
      <c r="AN1105" s="20"/>
      <c r="AO1105" s="20"/>
      <c r="AP1105" s="20"/>
      <c r="AQ1105" s="20"/>
      <c r="AR1105" s="23"/>
      <c r="AS1105" s="23"/>
      <c r="AT1105" s="23"/>
      <c r="AU1105" s="23"/>
      <c r="AV1105" s="23"/>
    </row>
    <row r="1106" ht="15.75" customHeight="1">
      <c r="A1106" s="17" t="str">
        <f t="shared" si="1"/>
        <v>Turkmenistan-Asia2011</v>
      </c>
      <c r="B1106" s="17" t="s">
        <v>176</v>
      </c>
      <c r="C1106" s="18" t="s">
        <v>145</v>
      </c>
      <c r="D1106" s="19" t="s">
        <v>90</v>
      </c>
      <c r="E1106" s="17"/>
      <c r="F1106" s="18">
        <v>0.021</v>
      </c>
      <c r="G1106" s="18">
        <v>114.0</v>
      </c>
      <c r="H1106" s="18"/>
      <c r="I1106" s="20">
        <f t="array" ref="I1106:J1106">IFNA(VLOOKUP(A1106,ENERGY!$A$2:$F$2692,{5,6},0),0)</f>
        <v>19166</v>
      </c>
      <c r="J1106" s="20">
        <v>45375.0</v>
      </c>
      <c r="K1106" s="20">
        <f t="array" ref="K1106:S1106">VLOOKUP(A1106,'HUMAN RESOURCES'!$A$2:$M$2692,{2,3,4,5,6,7,8,9,10},0)</f>
        <v>0.022</v>
      </c>
      <c r="L1106" s="20">
        <v>0.05</v>
      </c>
      <c r="M1106" s="20">
        <v>69.0</v>
      </c>
      <c r="N1106" s="20">
        <v>61.0</v>
      </c>
      <c r="O1106" s="20">
        <v>0.289</v>
      </c>
      <c r="P1106" s="20">
        <v>0.671</v>
      </c>
      <c r="Q1106" s="20">
        <v>0.041</v>
      </c>
      <c r="R1106" s="20">
        <v>5106668.0</v>
      </c>
      <c r="S1106" s="20">
        <v>0.487</v>
      </c>
      <c r="T1106" s="20" t="str">
        <f t="array" ref="T1106:U1106">VLOOKUP(A1106,TOURISM!$A$2:$F$2692,{3,6},0)</f>
        <v/>
      </c>
      <c r="U1106" s="20"/>
      <c r="V1106" s="20" t="str">
        <f t="array" ref="V1106:AA1106">VLOOKUP(A1106,BUSINESS!$A$2:$J$2692,{4,5,6,7,8,9},0)</f>
        <v/>
      </c>
      <c r="W1106" s="20"/>
      <c r="X1106" s="20"/>
      <c r="Y1106" s="20"/>
      <c r="Z1106" s="20">
        <v>0.05</v>
      </c>
      <c r="AA1106" s="20">
        <v>1.038</v>
      </c>
      <c r="AB1106" s="20"/>
      <c r="AC1106" s="20">
        <f t="shared" si="379"/>
        <v>0.003753132179</v>
      </c>
      <c r="AD1106" s="20">
        <f t="shared" si="380"/>
        <v>0.008885441544</v>
      </c>
      <c r="AE1106" s="20"/>
      <c r="AF1106" s="22" t="b">
        <f t="shared" si="4"/>
        <v>0</v>
      </c>
      <c r="AG1106" s="20" t="b">
        <f t="shared" si="5"/>
        <v>0</v>
      </c>
      <c r="AH1106" s="20" t="b">
        <f t="shared" si="6"/>
        <v>0</v>
      </c>
      <c r="AI1106" s="20" t="b">
        <f t="shared" si="7"/>
        <v>0</v>
      </c>
      <c r="AJ1106" s="20"/>
      <c r="AK1106" s="20"/>
      <c r="AL1106" s="20"/>
      <c r="AM1106" s="20"/>
      <c r="AN1106" s="20"/>
      <c r="AO1106" s="20"/>
      <c r="AP1106" s="20"/>
      <c r="AQ1106" s="20"/>
      <c r="AR1106" s="23"/>
      <c r="AS1106" s="23"/>
      <c r="AT1106" s="23"/>
      <c r="AU1106" s="23"/>
      <c r="AV1106" s="23"/>
    </row>
    <row r="1107" ht="15.75" customHeight="1">
      <c r="A1107" s="17" t="str">
        <f t="shared" si="1"/>
        <v>Turkmenistan-Asia2012</v>
      </c>
      <c r="B1107" s="17" t="s">
        <v>176</v>
      </c>
      <c r="C1107" s="18" t="s">
        <v>145</v>
      </c>
      <c r="D1107" s="19" t="s">
        <v>91</v>
      </c>
      <c r="E1107" s="17"/>
      <c r="F1107" s="18">
        <v>0.02</v>
      </c>
      <c r="G1107" s="18">
        <v>129.0</v>
      </c>
      <c r="H1107" s="18"/>
      <c r="I1107" s="20">
        <f t="array" ref="I1107:J1107">IFNA(VLOOKUP(A1107,ENERGY!$A$2:$F$2692,{5,6},0),0)</f>
        <v>17629</v>
      </c>
      <c r="J1107" s="20">
        <v>42215.0</v>
      </c>
      <c r="K1107" s="20">
        <f t="array" ref="K1107:S1107">VLOOKUP(A1107,'HUMAN RESOURCES'!$A$2:$M$2692,{2,3,4,5,6,7,8,9,10},0)</f>
        <v>0.022</v>
      </c>
      <c r="L1107" s="20">
        <v>0.048</v>
      </c>
      <c r="M1107" s="20">
        <v>70.0</v>
      </c>
      <c r="N1107" s="20">
        <v>61.0</v>
      </c>
      <c r="O1107" s="20">
        <v>0.286</v>
      </c>
      <c r="P1107" s="20">
        <v>0.673</v>
      </c>
      <c r="Q1107" s="20">
        <v>0.041</v>
      </c>
      <c r="R1107" s="20">
        <v>5172931.0</v>
      </c>
      <c r="S1107" s="20">
        <v>0.49</v>
      </c>
      <c r="T1107" s="20" t="str">
        <f t="array" ref="T1107:U1107">VLOOKUP(A1107,TOURISM!$A$2:$F$2692,{3,6},0)</f>
        <v/>
      </c>
      <c r="U1107" s="20"/>
      <c r="V1107" s="20" t="str">
        <f t="array" ref="V1107:AA1107">VLOOKUP(A1107,BUSINESS!$A$2:$J$2692,{4,5,6,7,8,9},0)</f>
        <v/>
      </c>
      <c r="W1107" s="20"/>
      <c r="X1107" s="20"/>
      <c r="Y1107" s="20"/>
      <c r="Z1107" s="20">
        <v>0.072</v>
      </c>
      <c r="AA1107" s="20">
        <v>1.141</v>
      </c>
      <c r="AB1107" s="20"/>
      <c r="AC1107" s="20">
        <f t="shared" si="379"/>
        <v>0.003407932563</v>
      </c>
      <c r="AD1107" s="20">
        <f t="shared" si="380"/>
        <v>0.008160750646</v>
      </c>
      <c r="AE1107" s="20"/>
      <c r="AF1107" s="22" t="b">
        <f t="shared" si="4"/>
        <v>0</v>
      </c>
      <c r="AG1107" s="20" t="b">
        <f t="shared" si="5"/>
        <v>0</v>
      </c>
      <c r="AH1107" s="20" t="b">
        <f t="shared" si="6"/>
        <v>0</v>
      </c>
      <c r="AI1107" s="20" t="b">
        <f t="shared" si="7"/>
        <v>0</v>
      </c>
      <c r="AJ1107" s="20"/>
      <c r="AK1107" s="20"/>
      <c r="AL1107" s="20"/>
      <c r="AM1107" s="20"/>
      <c r="AN1107" s="20"/>
      <c r="AO1107" s="20"/>
      <c r="AP1107" s="20"/>
      <c r="AQ1107" s="20"/>
      <c r="AR1107" s="23"/>
      <c r="AS1107" s="23"/>
      <c r="AT1107" s="23"/>
      <c r="AU1107" s="23"/>
      <c r="AV1107" s="23"/>
    </row>
    <row r="1108" ht="15.75" customHeight="1">
      <c r="A1108" s="17" t="str">
        <f t="shared" si="1"/>
        <v>Uzbekistan-Asia2000</v>
      </c>
      <c r="B1108" s="17" t="s">
        <v>177</v>
      </c>
      <c r="C1108" s="18" t="s">
        <v>145</v>
      </c>
      <c r="D1108" s="19" t="s">
        <v>76</v>
      </c>
      <c r="E1108" s="17"/>
      <c r="F1108" s="18">
        <v>0.053</v>
      </c>
      <c r="G1108" s="18">
        <v>29.0</v>
      </c>
      <c r="H1108" s="18"/>
      <c r="I1108" s="20" t="str">
        <f t="array" ref="I1108:J1108">IFNA(VLOOKUP(A1108,ENERGY!$A$2:$F$2692,{5,6},0),0)</f>
        <v/>
      </c>
      <c r="J1108" s="20"/>
      <c r="K1108" s="20">
        <f t="array" ref="K1108:S1108">VLOOKUP(A1108,'HUMAN RESOURCES'!$A$2:$M$2692,{2,3,4,5,6,7,8,9,10},0)</f>
        <v>0.021</v>
      </c>
      <c r="L1108" s="20">
        <v>0.053</v>
      </c>
      <c r="M1108" s="20">
        <v>70.0</v>
      </c>
      <c r="N1108" s="20">
        <v>64.0</v>
      </c>
      <c r="O1108" s="20">
        <v>0.373</v>
      </c>
      <c r="P1108" s="20">
        <v>0.584</v>
      </c>
      <c r="Q1108" s="20">
        <v>0.043</v>
      </c>
      <c r="R1108" s="20">
        <v>2.46504E7</v>
      </c>
      <c r="S1108" s="20">
        <v>0.374</v>
      </c>
      <c r="T1108" s="20">
        <f t="array" ref="T1108:U1108">VLOOKUP(A1108,TOURISM!$A$2:$F$2692,{3,6},0)</f>
        <v>63000000</v>
      </c>
      <c r="U1108" s="20"/>
      <c r="V1108" s="20" t="str">
        <f t="array" ref="V1108:AA1108">VLOOKUP(A1108,BUSINESS!$A$2:$J$2692,{4,5,6,7,8,9},0)</f>
        <v/>
      </c>
      <c r="W1108" s="20"/>
      <c r="X1108" s="20"/>
      <c r="Y1108" s="20"/>
      <c r="Z1108" s="20">
        <v>0.005</v>
      </c>
      <c r="AA1108" s="20">
        <v>0.002</v>
      </c>
      <c r="AB1108" s="20"/>
      <c r="AC1108" s="20"/>
      <c r="AD1108" s="20"/>
      <c r="AE1108" s="20"/>
      <c r="AF1108" s="22" t="b">
        <f t="shared" si="4"/>
        <v>0</v>
      </c>
      <c r="AG1108" s="20" t="b">
        <f t="shared" si="5"/>
        <v>0</v>
      </c>
      <c r="AH1108" s="20" t="b">
        <f t="shared" si="6"/>
        <v>0</v>
      </c>
      <c r="AI1108" s="20" t="b">
        <f t="shared" si="7"/>
        <v>0</v>
      </c>
      <c r="AJ1108" s="20"/>
      <c r="AK1108" s="20"/>
      <c r="AL1108" s="20"/>
      <c r="AM1108" s="20"/>
      <c r="AN1108" s="20"/>
      <c r="AO1108" s="20"/>
      <c r="AP1108" s="20"/>
      <c r="AQ1108" s="20"/>
      <c r="AR1108" s="23"/>
      <c r="AS1108" s="23"/>
      <c r="AT1108" s="23"/>
      <c r="AU1108" s="23"/>
      <c r="AV1108" s="23"/>
    </row>
    <row r="1109" ht="15.75" customHeight="1">
      <c r="A1109" s="17" t="str">
        <f t="shared" si="1"/>
        <v>Uzbekistan-Asia2001</v>
      </c>
      <c r="B1109" s="17" t="s">
        <v>177</v>
      </c>
      <c r="C1109" s="18" t="s">
        <v>145</v>
      </c>
      <c r="D1109" s="19" t="s">
        <v>77</v>
      </c>
      <c r="E1109" s="17"/>
      <c r="F1109" s="18">
        <v>0.053</v>
      </c>
      <c r="G1109" s="18">
        <v>24.0</v>
      </c>
      <c r="H1109" s="18"/>
      <c r="I1109" s="20">
        <f t="array" ref="I1109:J1109">IFNA(VLOOKUP(A1109,ENERGY!$A$2:$F$2692,{5,6},0),0)</f>
        <v>47755</v>
      </c>
      <c r="J1109" s="20"/>
      <c r="K1109" s="20">
        <f t="array" ref="K1109:S1109">VLOOKUP(A1109,'HUMAN RESOURCES'!$A$2:$M$2692,{2,3,4,5,6,7,8,9,10},0)</f>
        <v>0.021</v>
      </c>
      <c r="L1109" s="20">
        <v>0.052</v>
      </c>
      <c r="M1109" s="20">
        <v>70.0</v>
      </c>
      <c r="N1109" s="20">
        <v>64.0</v>
      </c>
      <c r="O1109" s="20">
        <v>0.365</v>
      </c>
      <c r="P1109" s="20">
        <v>0.591</v>
      </c>
      <c r="Q1109" s="20">
        <v>0.044</v>
      </c>
      <c r="R1109" s="20">
        <v>2.496445E7</v>
      </c>
      <c r="S1109" s="20">
        <v>0.373</v>
      </c>
      <c r="T1109" s="20">
        <f t="array" ref="T1109:U1109">VLOOKUP(A1109,TOURISM!$A$2:$F$2692,{3,6},0)</f>
        <v>72000000</v>
      </c>
      <c r="U1109" s="20"/>
      <c r="V1109" s="20" t="str">
        <f t="array" ref="V1109:AA1109">VLOOKUP(A1109,BUSINESS!$A$2:$J$2692,{4,5,6,7,8,9},0)</f>
        <v/>
      </c>
      <c r="W1109" s="20"/>
      <c r="X1109" s="20"/>
      <c r="Y1109" s="20"/>
      <c r="Z1109" s="20">
        <v>0.006</v>
      </c>
      <c r="AA1109" s="20">
        <v>0.005</v>
      </c>
      <c r="AB1109" s="20"/>
      <c r="AC1109" s="20">
        <f t="shared" ref="AC1109:AC1111" si="381">I1109/R1109</f>
        <v>0.001912920172</v>
      </c>
      <c r="AD1109" s="20"/>
      <c r="AE1109" s="20"/>
      <c r="AF1109" s="22" t="b">
        <f t="shared" si="4"/>
        <v>0</v>
      </c>
      <c r="AG1109" s="20" t="b">
        <f t="shared" si="5"/>
        <v>0</v>
      </c>
      <c r="AH1109" s="20" t="b">
        <f t="shared" si="6"/>
        <v>0</v>
      </c>
      <c r="AI1109" s="20" t="b">
        <f t="shared" si="7"/>
        <v>0</v>
      </c>
      <c r="AJ1109" s="20"/>
      <c r="AK1109" s="20"/>
      <c r="AL1109" s="20"/>
      <c r="AM1109" s="20"/>
      <c r="AN1109" s="20"/>
      <c r="AO1109" s="20"/>
      <c r="AP1109" s="20"/>
      <c r="AQ1109" s="20"/>
      <c r="AR1109" s="23"/>
      <c r="AS1109" s="23"/>
      <c r="AT1109" s="23"/>
      <c r="AU1109" s="23"/>
      <c r="AV1109" s="23"/>
    </row>
    <row r="1110" ht="15.75" customHeight="1">
      <c r="A1110" s="17" t="str">
        <f t="shared" si="1"/>
        <v>Uzbekistan-Asia2002</v>
      </c>
      <c r="B1110" s="17" t="s">
        <v>177</v>
      </c>
      <c r="C1110" s="18" t="s">
        <v>145</v>
      </c>
      <c r="D1110" s="19" t="s">
        <v>79</v>
      </c>
      <c r="E1110" s="17"/>
      <c r="F1110" s="18">
        <v>0.054</v>
      </c>
      <c r="G1110" s="18">
        <v>21.0</v>
      </c>
      <c r="H1110" s="18"/>
      <c r="I1110" s="20">
        <f t="array" ref="I1110:J1110">IFNA(VLOOKUP(A1110,ENERGY!$A$2:$F$2692,{5,6},0),0)</f>
        <v>43747</v>
      </c>
      <c r="J1110" s="20">
        <v>104443.0</v>
      </c>
      <c r="K1110" s="20">
        <f t="array" ref="K1110:S1110">VLOOKUP(A1110,'HUMAN RESOURCES'!$A$2:$M$2692,{2,3,4,5,6,7,8,9,10},0)</f>
        <v>0.021</v>
      </c>
      <c r="L1110" s="20">
        <v>0.05</v>
      </c>
      <c r="M1110" s="20">
        <v>70.0</v>
      </c>
      <c r="N1110" s="20">
        <v>64.0</v>
      </c>
      <c r="O1110" s="20">
        <v>0.357</v>
      </c>
      <c r="P1110" s="20">
        <v>0.598</v>
      </c>
      <c r="Q1110" s="20">
        <v>0.045</v>
      </c>
      <c r="R1110" s="20">
        <v>2.527185E7</v>
      </c>
      <c r="S1110" s="20">
        <v>0.371</v>
      </c>
      <c r="T1110" s="20">
        <f t="array" ref="T1110:U1110">VLOOKUP(A1110,TOURISM!$A$2:$F$2692,{3,6},0)</f>
        <v>68000000</v>
      </c>
      <c r="U1110" s="20"/>
      <c r="V1110" s="20" t="str">
        <f t="array" ref="V1110:AA1110">VLOOKUP(A1110,BUSINESS!$A$2:$J$2692,{4,5,6,7,8,9},0)</f>
        <v/>
      </c>
      <c r="W1110" s="20"/>
      <c r="X1110" s="20"/>
      <c r="Y1110" s="20"/>
      <c r="Z1110" s="20">
        <v>0.011</v>
      </c>
      <c r="AA1110" s="20">
        <v>0.007</v>
      </c>
      <c r="AB1110" s="20"/>
      <c r="AC1110" s="20">
        <f t="shared" si="381"/>
        <v>0.001731056492</v>
      </c>
      <c r="AD1110" s="20">
        <f t="shared" ref="AD1110:AD1111" si="382">J1110/R1110</f>
        <v>0.004132780149</v>
      </c>
      <c r="AE1110" s="20"/>
      <c r="AF1110" s="22" t="b">
        <f t="shared" si="4"/>
        <v>0</v>
      </c>
      <c r="AG1110" s="20" t="b">
        <f t="shared" si="5"/>
        <v>0</v>
      </c>
      <c r="AH1110" s="20" t="b">
        <f t="shared" si="6"/>
        <v>0</v>
      </c>
      <c r="AI1110" s="20" t="b">
        <f t="shared" si="7"/>
        <v>0</v>
      </c>
      <c r="AJ1110" s="20"/>
      <c r="AK1110" s="20"/>
      <c r="AL1110" s="20"/>
      <c r="AM1110" s="20"/>
      <c r="AN1110" s="20"/>
      <c r="AO1110" s="20"/>
      <c r="AP1110" s="20"/>
      <c r="AQ1110" s="20"/>
      <c r="AR1110" s="23"/>
      <c r="AS1110" s="23"/>
      <c r="AT1110" s="23"/>
      <c r="AU1110" s="23"/>
      <c r="AV1110" s="23"/>
    </row>
    <row r="1111" ht="15.75" customHeight="1">
      <c r="A1111" s="17" t="str">
        <f t="shared" si="1"/>
        <v>Uzbekistan-Asia2003</v>
      </c>
      <c r="B1111" s="17" t="s">
        <v>177</v>
      </c>
      <c r="C1111" s="18" t="s">
        <v>145</v>
      </c>
      <c r="D1111" s="19" t="s">
        <v>81</v>
      </c>
      <c r="E1111" s="17"/>
      <c r="F1111" s="18">
        <v>0.052</v>
      </c>
      <c r="G1111" s="18">
        <v>20.0</v>
      </c>
      <c r="H1111" s="18"/>
      <c r="I1111" s="20">
        <f t="array" ref="I1111:J1111">IFNA(VLOOKUP(A1111,ENERGY!$A$2:$F$2692,{5,6},0),0)</f>
        <v>44831</v>
      </c>
      <c r="J1111" s="20">
        <v>116607.0</v>
      </c>
      <c r="K1111" s="20">
        <f t="array" ref="K1111:S1111">VLOOKUP(A1111,'HUMAN RESOURCES'!$A$2:$M$2692,{2,3,4,5,6,7,8,9,10},0)</f>
        <v>0.02</v>
      </c>
      <c r="L1111" s="20">
        <v>0.049</v>
      </c>
      <c r="M1111" s="20">
        <v>71.0</v>
      </c>
      <c r="N1111" s="20">
        <v>64.0</v>
      </c>
      <c r="O1111" s="20">
        <v>0.349</v>
      </c>
      <c r="P1111" s="20">
        <v>0.605</v>
      </c>
      <c r="Q1111" s="20">
        <v>0.046</v>
      </c>
      <c r="R1111" s="20">
        <v>2.556765E7</v>
      </c>
      <c r="S1111" s="20">
        <v>0.37</v>
      </c>
      <c r="T1111" s="20">
        <f t="array" ref="T1111:U1111">VLOOKUP(A1111,TOURISM!$A$2:$F$2692,{3,6},0)</f>
        <v>48000000</v>
      </c>
      <c r="U1111" s="20"/>
      <c r="V1111" s="20" t="str">
        <f t="array" ref="V1111:AA1111">VLOOKUP(A1111,BUSINESS!$A$2:$J$2692,{4,5,6,7,8,9},0)</f>
        <v/>
      </c>
      <c r="W1111" s="20">
        <v>29.0</v>
      </c>
      <c r="X1111" s="20"/>
      <c r="Y1111" s="20"/>
      <c r="Z1111" s="20">
        <v>0.019</v>
      </c>
      <c r="AA1111" s="20">
        <v>0.013</v>
      </c>
      <c r="AB1111" s="20"/>
      <c r="AC1111" s="20">
        <f t="shared" si="381"/>
        <v>0.001753426693</v>
      </c>
      <c r="AD1111" s="20">
        <f t="shared" si="382"/>
        <v>0.004560724196</v>
      </c>
      <c r="AE1111" s="20"/>
      <c r="AF1111" s="22" t="b">
        <f t="shared" si="4"/>
        <v>0</v>
      </c>
      <c r="AG1111" s="20" t="b">
        <f t="shared" si="5"/>
        <v>0</v>
      </c>
      <c r="AH1111" s="20" t="b">
        <f t="shared" si="6"/>
        <v>0</v>
      </c>
      <c r="AI1111" s="20" t="b">
        <f t="shared" si="7"/>
        <v>0</v>
      </c>
      <c r="AJ1111" s="20"/>
      <c r="AK1111" s="20"/>
      <c r="AL1111" s="20"/>
      <c r="AM1111" s="20"/>
      <c r="AN1111" s="20"/>
      <c r="AO1111" s="20"/>
      <c r="AP1111" s="20"/>
      <c r="AQ1111" s="20"/>
      <c r="AR1111" s="23"/>
      <c r="AS1111" s="23"/>
      <c r="AT1111" s="23"/>
      <c r="AU1111" s="23"/>
      <c r="AV1111" s="23"/>
    </row>
    <row r="1112" ht="15.75" customHeight="1">
      <c r="A1112" s="17" t="str">
        <f t="shared" si="1"/>
        <v>Uzbekistan-Asia2004</v>
      </c>
      <c r="B1112" s="17" t="s">
        <v>177</v>
      </c>
      <c r="C1112" s="18" t="s">
        <v>145</v>
      </c>
      <c r="D1112" s="19" t="s">
        <v>83</v>
      </c>
      <c r="E1112" s="17"/>
      <c r="F1112" s="18">
        <v>0.051</v>
      </c>
      <c r="G1112" s="18">
        <v>24.0</v>
      </c>
      <c r="H1112" s="18"/>
      <c r="I1112" s="20">
        <f t="array" ref="I1112:J1112">IFNA(VLOOKUP(A1112,ENERGY!$A$2:$F$2692,{5,6},0),0)</f>
        <v>0</v>
      </c>
      <c r="J1112" s="20">
        <v>0.0</v>
      </c>
      <c r="K1112" s="20">
        <f t="array" ref="K1112:S1112">VLOOKUP(A1112,'HUMAN RESOURCES'!$A$2:$M$2692,{2,3,4,5,6,7,8,9,10},0)</f>
        <v>0.021</v>
      </c>
      <c r="L1112" s="20">
        <v>0.048</v>
      </c>
      <c r="M1112" s="20">
        <v>71.0</v>
      </c>
      <c r="N1112" s="20">
        <v>64.0</v>
      </c>
      <c r="O1112" s="20">
        <v>0.341</v>
      </c>
      <c r="P1112" s="20">
        <v>0.613</v>
      </c>
      <c r="Q1112" s="20">
        <v>0.047</v>
      </c>
      <c r="R1112" s="20">
        <v>2.586435E7</v>
      </c>
      <c r="S1112" s="20">
        <v>0.368</v>
      </c>
      <c r="T1112" s="20">
        <f t="array" ref="T1112:U1112">VLOOKUP(A1112,TOURISM!$A$2:$F$2692,{3,6},0)</f>
        <v>57000000</v>
      </c>
      <c r="U1112" s="20"/>
      <c r="V1112" s="20" t="str">
        <f t="array" ref="V1112:AA1112">VLOOKUP(A1112,BUSINESS!$A$2:$J$2692,{4,5,6,7,8,9},0)</f>
        <v/>
      </c>
      <c r="W1112" s="20">
        <v>29.0</v>
      </c>
      <c r="X1112" s="20"/>
      <c r="Y1112" s="20"/>
      <c r="Z1112" s="20">
        <v>0.026</v>
      </c>
      <c r="AA1112" s="20">
        <v>0.021</v>
      </c>
      <c r="AB1112" s="20"/>
      <c r="AC1112" s="20"/>
      <c r="AD1112" s="20"/>
      <c r="AE1112" s="20"/>
      <c r="AF1112" s="22" t="b">
        <f t="shared" si="4"/>
        <v>0</v>
      </c>
      <c r="AG1112" s="20" t="b">
        <f t="shared" si="5"/>
        <v>0</v>
      </c>
      <c r="AH1112" s="20" t="b">
        <f t="shared" si="6"/>
        <v>0</v>
      </c>
      <c r="AI1112" s="20" t="b">
        <f t="shared" si="7"/>
        <v>0</v>
      </c>
      <c r="AJ1112" s="20"/>
      <c r="AK1112" s="20"/>
      <c r="AL1112" s="20"/>
      <c r="AM1112" s="20"/>
      <c r="AN1112" s="20"/>
      <c r="AO1112" s="20"/>
      <c r="AP1112" s="20"/>
      <c r="AQ1112" s="20"/>
      <c r="AR1112" s="23"/>
      <c r="AS1112" s="23"/>
      <c r="AT1112" s="23"/>
      <c r="AU1112" s="23"/>
      <c r="AV1112" s="23"/>
    </row>
    <row r="1113" ht="15.75" customHeight="1">
      <c r="A1113" s="17" t="str">
        <f t="shared" si="1"/>
        <v>Uzbekistan-Asia2005</v>
      </c>
      <c r="B1113" s="17" t="s">
        <v>177</v>
      </c>
      <c r="C1113" s="18" t="s">
        <v>145</v>
      </c>
      <c r="D1113" s="19" t="s">
        <v>84</v>
      </c>
      <c r="E1113" s="17"/>
      <c r="F1113" s="18">
        <v>0.051</v>
      </c>
      <c r="G1113" s="18">
        <v>28.0</v>
      </c>
      <c r="H1113" s="18"/>
      <c r="I1113" s="20">
        <f t="array" ref="I1113:J1113">IFNA(VLOOKUP(A1113,ENERGY!$A$2:$F$2692,{5,6},0),0)</f>
        <v>50512</v>
      </c>
      <c r="J1113" s="20">
        <v>120039.0</v>
      </c>
      <c r="K1113" s="20">
        <f t="array" ref="K1113:S1113">VLOOKUP(A1113,'HUMAN RESOURCES'!$A$2:$M$2692,{2,3,4,5,6,7,8,9,10},0)</f>
        <v>0.02</v>
      </c>
      <c r="L1113" s="20">
        <v>0.047</v>
      </c>
      <c r="M1113" s="20">
        <v>71.0</v>
      </c>
      <c r="N1113" s="20">
        <v>64.0</v>
      </c>
      <c r="O1113" s="20">
        <v>0.332</v>
      </c>
      <c r="P1113" s="20">
        <v>0.62</v>
      </c>
      <c r="Q1113" s="20">
        <v>0.047</v>
      </c>
      <c r="R1113" s="20">
        <v>2.6167E7</v>
      </c>
      <c r="S1113" s="20">
        <v>0.367</v>
      </c>
      <c r="T1113" s="20">
        <f t="array" ref="T1113:U1113">VLOOKUP(A1113,TOURISM!$A$2:$F$2692,{3,6},0)</f>
        <v>28000000</v>
      </c>
      <c r="U1113" s="20"/>
      <c r="V1113" s="20">
        <f t="array" ref="V1113:AA1113">VLOOKUP(A1113,BUSINESS!$A$2:$J$2692,{4,5,6,7,8,9},0)</f>
        <v>0.967</v>
      </c>
      <c r="W1113" s="20">
        <v>29.0</v>
      </c>
      <c r="X1113" s="20"/>
      <c r="Y1113" s="20">
        <v>196.0</v>
      </c>
      <c r="Z1113" s="20">
        <v>0.033</v>
      </c>
      <c r="AA1113" s="20">
        <v>0.028</v>
      </c>
      <c r="AB1113" s="20"/>
      <c r="AC1113" s="20">
        <f>I1113/R1113</f>
        <v>0.001930370314</v>
      </c>
      <c r="AD1113" s="20">
        <f>J1113/R1113</f>
        <v>0.004587419269</v>
      </c>
      <c r="AE1113" s="20"/>
      <c r="AF1113" s="22" t="b">
        <f t="shared" si="4"/>
        <v>0</v>
      </c>
      <c r="AG1113" s="20" t="b">
        <f t="shared" si="5"/>
        <v>0</v>
      </c>
      <c r="AH1113" s="20" t="b">
        <f t="shared" si="6"/>
        <v>0</v>
      </c>
      <c r="AI1113" s="20" t="b">
        <f t="shared" si="7"/>
        <v>0</v>
      </c>
      <c r="AJ1113" s="20"/>
      <c r="AK1113" s="20"/>
      <c r="AL1113" s="20"/>
      <c r="AM1113" s="20"/>
      <c r="AN1113" s="20"/>
      <c r="AO1113" s="20"/>
      <c r="AP1113" s="20"/>
      <c r="AQ1113" s="20"/>
      <c r="AR1113" s="23"/>
      <c r="AS1113" s="23"/>
      <c r="AT1113" s="23"/>
      <c r="AU1113" s="23"/>
      <c r="AV1113" s="23"/>
    </row>
    <row r="1114" ht="15.75" customHeight="1">
      <c r="A1114" s="17" t="str">
        <f t="shared" si="1"/>
        <v>Uzbekistan-Asia2006</v>
      </c>
      <c r="B1114" s="17" t="s">
        <v>177</v>
      </c>
      <c r="C1114" s="18" t="s">
        <v>145</v>
      </c>
      <c r="D1114" s="19" t="s">
        <v>85</v>
      </c>
      <c r="E1114" s="17"/>
      <c r="F1114" s="18">
        <v>0.055</v>
      </c>
      <c r="G1114" s="18">
        <v>35.0</v>
      </c>
      <c r="H1114" s="18"/>
      <c r="I1114" s="20">
        <f t="array" ref="I1114:J1114">IFNA(VLOOKUP(A1114,ENERGY!$A$2:$F$2692,{5,6},0),0)</f>
        <v>0</v>
      </c>
      <c r="J1114" s="20">
        <v>0.0</v>
      </c>
      <c r="K1114" s="20">
        <f t="array" ref="K1114:S1114">VLOOKUP(A1114,'HUMAN RESOURCES'!$A$2:$M$2692,{2,3,4,5,6,7,8,9,10},0)</f>
        <v>0.021</v>
      </c>
      <c r="L1114" s="20">
        <v>0.045</v>
      </c>
      <c r="M1114" s="20">
        <v>71.0</v>
      </c>
      <c r="N1114" s="20">
        <v>64.0</v>
      </c>
      <c r="O1114" s="20">
        <v>0.324</v>
      </c>
      <c r="P1114" s="20">
        <v>0.629</v>
      </c>
      <c r="Q1114" s="20">
        <v>0.047</v>
      </c>
      <c r="R1114" s="20">
        <v>2.648825E7</v>
      </c>
      <c r="S1114" s="20">
        <v>0.365</v>
      </c>
      <c r="T1114" s="20">
        <f t="array" ref="T1114:U1114">VLOOKUP(A1114,TOURISM!$A$2:$F$2692,{3,6},0)</f>
        <v>43000000</v>
      </c>
      <c r="U1114" s="20"/>
      <c r="V1114" s="20">
        <f t="array" ref="V1114:AA1114">VLOOKUP(A1114,BUSINESS!$A$2:$J$2692,{4,5,6,7,8,9},0)</f>
        <v>1.121</v>
      </c>
      <c r="W1114" s="20">
        <v>29.0</v>
      </c>
      <c r="X1114" s="20"/>
      <c r="Y1114" s="20">
        <v>196.0</v>
      </c>
      <c r="Z1114" s="20">
        <v>0.064</v>
      </c>
      <c r="AA1114" s="20">
        <v>0.096</v>
      </c>
      <c r="AB1114" s="20"/>
      <c r="AC1114" s="20"/>
      <c r="AD1114" s="20"/>
      <c r="AE1114" s="20"/>
      <c r="AF1114" s="22" t="b">
        <f t="shared" si="4"/>
        <v>0</v>
      </c>
      <c r="AG1114" s="20" t="b">
        <f t="shared" si="5"/>
        <v>0</v>
      </c>
      <c r="AH1114" s="20" t="b">
        <f t="shared" si="6"/>
        <v>0</v>
      </c>
      <c r="AI1114" s="20" t="b">
        <f t="shared" si="7"/>
        <v>0</v>
      </c>
      <c r="AJ1114" s="20"/>
      <c r="AK1114" s="20"/>
      <c r="AL1114" s="20"/>
      <c r="AM1114" s="20"/>
      <c r="AN1114" s="20"/>
      <c r="AO1114" s="20"/>
      <c r="AP1114" s="20"/>
      <c r="AQ1114" s="20"/>
      <c r="AR1114" s="23"/>
      <c r="AS1114" s="23"/>
      <c r="AT1114" s="23"/>
      <c r="AU1114" s="23"/>
      <c r="AV1114" s="23"/>
    </row>
    <row r="1115" ht="15.75" customHeight="1">
      <c r="A1115" s="17" t="str">
        <f t="shared" si="1"/>
        <v>Uzbekistan-Asia2007</v>
      </c>
      <c r="B1115" s="17" t="s">
        <v>177</v>
      </c>
      <c r="C1115" s="18" t="s">
        <v>145</v>
      </c>
      <c r="D1115" s="19" t="s">
        <v>86</v>
      </c>
      <c r="E1115" s="17"/>
      <c r="F1115" s="18">
        <v>0.054</v>
      </c>
      <c r="G1115" s="18">
        <v>46.0</v>
      </c>
      <c r="H1115" s="18"/>
      <c r="I1115" s="20">
        <f t="array" ref="I1115:J1115">IFNA(VLOOKUP(A1115,ENERGY!$A$2:$F$2692,{5,6},0),0)</f>
        <v>0</v>
      </c>
      <c r="J1115" s="20">
        <v>0.0</v>
      </c>
      <c r="K1115" s="20">
        <f t="array" ref="K1115:S1115">VLOOKUP(A1115,'HUMAN RESOURCES'!$A$2:$M$2692,{2,3,4,5,6,7,8,9,10},0)</f>
        <v>0.023</v>
      </c>
      <c r="L1115" s="20">
        <v>0.044</v>
      </c>
      <c r="M1115" s="20">
        <v>71.0</v>
      </c>
      <c r="N1115" s="20">
        <v>64.0</v>
      </c>
      <c r="O1115" s="20">
        <v>0.317</v>
      </c>
      <c r="P1115" s="20">
        <v>0.637</v>
      </c>
      <c r="Q1115" s="20">
        <v>0.046</v>
      </c>
      <c r="R1115" s="20">
        <v>2.6868E7</v>
      </c>
      <c r="S1115" s="20">
        <v>0.364</v>
      </c>
      <c r="T1115" s="20">
        <f t="array" ref="T1115:U1115">VLOOKUP(A1115,TOURISM!$A$2:$F$2692,{3,6},0)</f>
        <v>51000000</v>
      </c>
      <c r="U1115" s="20"/>
      <c r="V1115" s="20">
        <f t="array" ref="V1115:AA1115">VLOOKUP(A1115,BUSINESS!$A$2:$J$2692,{4,5,6,7,8,9},0)</f>
        <v>0.903</v>
      </c>
      <c r="W1115" s="20">
        <v>15.0</v>
      </c>
      <c r="X1115" s="20"/>
      <c r="Y1115" s="20">
        <v>196.0</v>
      </c>
      <c r="Z1115" s="20">
        <v>0.075</v>
      </c>
      <c r="AA1115" s="20">
        <v>0.213</v>
      </c>
      <c r="AB1115" s="20"/>
      <c r="AC1115" s="20"/>
      <c r="AD1115" s="20"/>
      <c r="AE1115" s="20"/>
      <c r="AF1115" s="22" t="b">
        <f t="shared" si="4"/>
        <v>0</v>
      </c>
      <c r="AG1115" s="20" t="b">
        <f t="shared" si="5"/>
        <v>0</v>
      </c>
      <c r="AH1115" s="20" t="b">
        <f t="shared" si="6"/>
        <v>0</v>
      </c>
      <c r="AI1115" s="20" t="b">
        <f t="shared" si="7"/>
        <v>0</v>
      </c>
      <c r="AJ1115" s="20"/>
      <c r="AK1115" s="20"/>
      <c r="AL1115" s="20"/>
      <c r="AM1115" s="20"/>
      <c r="AN1115" s="20"/>
      <c r="AO1115" s="20"/>
      <c r="AP1115" s="20"/>
      <c r="AQ1115" s="20"/>
      <c r="AR1115" s="23"/>
      <c r="AS1115" s="23"/>
      <c r="AT1115" s="23"/>
      <c r="AU1115" s="23"/>
      <c r="AV1115" s="23"/>
    </row>
    <row r="1116" ht="15.75" customHeight="1">
      <c r="A1116" s="17" t="str">
        <f t="shared" si="1"/>
        <v>Uzbekistan-Asia2008</v>
      </c>
      <c r="B1116" s="17" t="s">
        <v>177</v>
      </c>
      <c r="C1116" s="18" t="s">
        <v>145</v>
      </c>
      <c r="D1116" s="19" t="s">
        <v>87</v>
      </c>
      <c r="E1116" s="17"/>
      <c r="F1116" s="18">
        <v>0.052</v>
      </c>
      <c r="G1116" s="18">
        <v>53.0</v>
      </c>
      <c r="H1116" s="18"/>
      <c r="I1116" s="20">
        <f t="array" ref="I1116:J1116">IFNA(VLOOKUP(A1116,ENERGY!$A$2:$F$2692,{5,6},0),0)</f>
        <v>50678</v>
      </c>
      <c r="J1116" s="20">
        <v>119306.0</v>
      </c>
      <c r="K1116" s="20">
        <f t="array" ref="K1116:S1116">VLOOKUP(A1116,'HUMAN RESOURCES'!$A$2:$M$2692,{2,3,4,5,6,7,8,9,10},0)</f>
        <v>0.024</v>
      </c>
      <c r="L1116" s="20">
        <v>0.043</v>
      </c>
      <c r="M1116" s="20">
        <v>71.0</v>
      </c>
      <c r="N1116" s="20">
        <v>64.0</v>
      </c>
      <c r="O1116" s="20">
        <v>0.31</v>
      </c>
      <c r="P1116" s="20">
        <v>0.645</v>
      </c>
      <c r="Q1116" s="20">
        <v>0.046</v>
      </c>
      <c r="R1116" s="20">
        <v>2.73028E7</v>
      </c>
      <c r="S1116" s="20">
        <v>0.363</v>
      </c>
      <c r="T1116" s="20">
        <f t="array" ref="T1116:U1116">VLOOKUP(A1116,TOURISM!$A$2:$F$2692,{3,6},0)</f>
        <v>64000000</v>
      </c>
      <c r="U1116" s="20"/>
      <c r="V1116" s="20">
        <f t="array" ref="V1116:AA1116">VLOOKUP(A1116,BUSINESS!$A$2:$J$2692,{4,5,6,7,8,9},0)</f>
        <v>0.898</v>
      </c>
      <c r="W1116" s="20">
        <v>15.0</v>
      </c>
      <c r="X1116" s="20"/>
      <c r="Y1116" s="20">
        <v>205.0</v>
      </c>
      <c r="Z1116" s="20">
        <v>0.091</v>
      </c>
      <c r="AA1116" s="20">
        <v>0.458</v>
      </c>
      <c r="AB1116" s="20"/>
      <c r="AC1116" s="20">
        <f t="shared" ref="AC1116:AC1120" si="383">I1116/R1116</f>
        <v>0.001856146622</v>
      </c>
      <c r="AD1116" s="20">
        <f t="shared" ref="AD1116:AD1120" si="384">J1116/R1116</f>
        <v>0.004369734972</v>
      </c>
      <c r="AE1116" s="20"/>
      <c r="AF1116" s="22" t="b">
        <f t="shared" si="4"/>
        <v>0</v>
      </c>
      <c r="AG1116" s="20" t="b">
        <f t="shared" si="5"/>
        <v>0</v>
      </c>
      <c r="AH1116" s="20" t="b">
        <f t="shared" si="6"/>
        <v>0</v>
      </c>
      <c r="AI1116" s="20" t="b">
        <f t="shared" si="7"/>
        <v>0</v>
      </c>
      <c r="AJ1116" s="20"/>
      <c r="AK1116" s="20"/>
      <c r="AL1116" s="20"/>
      <c r="AM1116" s="20"/>
      <c r="AN1116" s="20"/>
      <c r="AO1116" s="20"/>
      <c r="AP1116" s="20"/>
      <c r="AQ1116" s="20"/>
      <c r="AR1116" s="23"/>
      <c r="AS1116" s="23"/>
      <c r="AT1116" s="23"/>
      <c r="AU1116" s="23"/>
      <c r="AV1116" s="23"/>
    </row>
    <row r="1117" ht="15.75" customHeight="1">
      <c r="A1117" s="17" t="str">
        <f t="shared" si="1"/>
        <v>Uzbekistan-Asia2009</v>
      </c>
      <c r="B1117" s="17" t="s">
        <v>177</v>
      </c>
      <c r="C1117" s="18" t="s">
        <v>145</v>
      </c>
      <c r="D1117" s="19" t="s">
        <v>88</v>
      </c>
      <c r="E1117" s="17"/>
      <c r="F1117" s="18">
        <v>0.054</v>
      </c>
      <c r="G1117" s="18">
        <v>64.0</v>
      </c>
      <c r="H1117" s="18"/>
      <c r="I1117" s="20">
        <f t="array" ref="I1117:J1117">IFNA(VLOOKUP(A1117,ENERGY!$A$2:$F$2692,{5,6},0),0)</f>
        <v>48718</v>
      </c>
      <c r="J1117" s="20">
        <v>116944.0</v>
      </c>
      <c r="K1117" s="20">
        <f t="array" ref="K1117:S1117">VLOOKUP(A1117,'HUMAN RESOURCES'!$A$2:$M$2692,{2,3,4,5,6,7,8,9,10},0)</f>
        <v>0.023</v>
      </c>
      <c r="L1117" s="20">
        <v>0.041</v>
      </c>
      <c r="M1117" s="20">
        <v>71.0</v>
      </c>
      <c r="N1117" s="20">
        <v>65.0</v>
      </c>
      <c r="O1117" s="20">
        <v>0.303</v>
      </c>
      <c r="P1117" s="20">
        <v>0.652</v>
      </c>
      <c r="Q1117" s="20">
        <v>0.045</v>
      </c>
      <c r="R1117" s="20">
        <v>2.77674E7</v>
      </c>
      <c r="S1117" s="20">
        <v>0.362</v>
      </c>
      <c r="T1117" s="20">
        <f t="array" ref="T1117:U1117">VLOOKUP(A1117,TOURISM!$A$2:$F$2692,{3,6},0)</f>
        <v>99000000</v>
      </c>
      <c r="U1117" s="20"/>
      <c r="V1117" s="20">
        <f t="array" ref="V1117:AA1117">VLOOKUP(A1117,BUSINESS!$A$2:$J$2692,{4,5,6,7,8,9},0)</f>
        <v>0.948</v>
      </c>
      <c r="W1117" s="20">
        <v>15.0</v>
      </c>
      <c r="X1117" s="20"/>
      <c r="Y1117" s="20">
        <v>205.0</v>
      </c>
      <c r="Z1117" s="20">
        <v>0.171</v>
      </c>
      <c r="AA1117" s="20">
        <v>0.599</v>
      </c>
      <c r="AB1117" s="20"/>
      <c r="AC1117" s="20">
        <f t="shared" si="383"/>
        <v>0.001754503483</v>
      </c>
      <c r="AD1117" s="20">
        <f t="shared" si="384"/>
        <v>0.004211557438</v>
      </c>
      <c r="AE1117" s="20"/>
      <c r="AF1117" s="22" t="b">
        <f t="shared" si="4"/>
        <v>0</v>
      </c>
      <c r="AG1117" s="20" t="b">
        <f t="shared" si="5"/>
        <v>0</v>
      </c>
      <c r="AH1117" s="20" t="b">
        <f t="shared" si="6"/>
        <v>0</v>
      </c>
      <c r="AI1117" s="20" t="b">
        <f t="shared" si="7"/>
        <v>0</v>
      </c>
      <c r="AJ1117" s="20"/>
      <c r="AK1117" s="20"/>
      <c r="AL1117" s="20"/>
      <c r="AM1117" s="20"/>
      <c r="AN1117" s="20"/>
      <c r="AO1117" s="20"/>
      <c r="AP1117" s="20"/>
      <c r="AQ1117" s="20"/>
      <c r="AR1117" s="23"/>
      <c r="AS1117" s="23"/>
      <c r="AT1117" s="23"/>
      <c r="AU1117" s="23"/>
      <c r="AV1117" s="23"/>
    </row>
    <row r="1118" ht="15.75" customHeight="1">
      <c r="A1118" s="17" t="str">
        <f t="shared" si="1"/>
        <v>Uzbekistan-Asia2010</v>
      </c>
      <c r="B1118" s="17" t="s">
        <v>177</v>
      </c>
      <c r="C1118" s="18" t="s">
        <v>145</v>
      </c>
      <c r="D1118" s="19" t="s">
        <v>89</v>
      </c>
      <c r="E1118" s="17"/>
      <c r="F1118" s="18">
        <v>0.054</v>
      </c>
      <c r="G1118" s="18">
        <v>75.0</v>
      </c>
      <c r="H1118" s="18"/>
      <c r="I1118" s="20">
        <f t="array" ref="I1118:J1118">IFNA(VLOOKUP(A1118,ENERGY!$A$2:$F$2692,{5,6},0),0)</f>
        <v>53188</v>
      </c>
      <c r="J1118" s="20">
        <v>126915.0</v>
      </c>
      <c r="K1118" s="20">
        <f t="array" ref="K1118:S1118">VLOOKUP(A1118,'HUMAN RESOURCES'!$A$2:$M$2692,{2,3,4,5,6,7,8,9,10},0)</f>
        <v>0.023</v>
      </c>
      <c r="L1118" s="20">
        <v>0.04</v>
      </c>
      <c r="M1118" s="20">
        <v>71.0</v>
      </c>
      <c r="N1118" s="20">
        <v>65.0</v>
      </c>
      <c r="O1118" s="20">
        <v>0.298</v>
      </c>
      <c r="P1118" s="20">
        <v>0.658</v>
      </c>
      <c r="Q1118" s="20">
        <v>0.044</v>
      </c>
      <c r="R1118" s="20">
        <v>2.85624E7</v>
      </c>
      <c r="S1118" s="20">
        <v>0.362</v>
      </c>
      <c r="T1118" s="20">
        <f t="array" ref="T1118:U1118">VLOOKUP(A1118,TOURISM!$A$2:$F$2692,{3,6},0)</f>
        <v>121000000</v>
      </c>
      <c r="U1118" s="20"/>
      <c r="V1118" s="20">
        <f t="array" ref="V1118:AA1118">VLOOKUP(A1118,BUSINESS!$A$2:$J$2692,{4,5,6,7,8,9},0)</f>
        <v>0.956</v>
      </c>
      <c r="W1118" s="20">
        <v>15.0</v>
      </c>
      <c r="X1118" s="20"/>
      <c r="Y1118" s="20">
        <v>205.0</v>
      </c>
      <c r="Z1118" s="20">
        <v>0.2</v>
      </c>
      <c r="AA1118" s="20">
        <v>0.755</v>
      </c>
      <c r="AB1118" s="20"/>
      <c r="AC1118" s="20">
        <f t="shared" si="383"/>
        <v>0.001862168445</v>
      </c>
      <c r="AD1118" s="20">
        <f t="shared" si="384"/>
        <v>0.004443429124</v>
      </c>
      <c r="AE1118" s="20"/>
      <c r="AF1118" s="22" t="b">
        <f t="shared" si="4"/>
        <v>0</v>
      </c>
      <c r="AG1118" s="20" t="b">
        <f t="shared" si="5"/>
        <v>0</v>
      </c>
      <c r="AH1118" s="20" t="b">
        <f t="shared" si="6"/>
        <v>0</v>
      </c>
      <c r="AI1118" s="20" t="b">
        <f t="shared" si="7"/>
        <v>0</v>
      </c>
      <c r="AJ1118" s="20"/>
      <c r="AK1118" s="20"/>
      <c r="AL1118" s="20"/>
      <c r="AM1118" s="20"/>
      <c r="AN1118" s="20"/>
      <c r="AO1118" s="20"/>
      <c r="AP1118" s="20"/>
      <c r="AQ1118" s="20"/>
      <c r="AR1118" s="23"/>
      <c r="AS1118" s="23"/>
      <c r="AT1118" s="23"/>
      <c r="AU1118" s="23"/>
      <c r="AV1118" s="23"/>
    </row>
    <row r="1119" ht="15.75" customHeight="1">
      <c r="A1119" s="17" t="str">
        <f t="shared" si="1"/>
        <v>Uzbekistan-Asia2011</v>
      </c>
      <c r="B1119" s="17" t="s">
        <v>177</v>
      </c>
      <c r="C1119" s="18" t="s">
        <v>145</v>
      </c>
      <c r="D1119" s="19" t="s">
        <v>90</v>
      </c>
      <c r="E1119" s="17"/>
      <c r="F1119" s="18">
        <v>0.056</v>
      </c>
      <c r="G1119" s="18">
        <v>91.0</v>
      </c>
      <c r="H1119" s="18"/>
      <c r="I1119" s="20">
        <f t="array" ref="I1119:J1119">IFNA(VLOOKUP(A1119,ENERGY!$A$2:$F$2692,{5,6},0),0)</f>
        <v>46965</v>
      </c>
      <c r="J1119" s="20">
        <v>111888.0</v>
      </c>
      <c r="K1119" s="20">
        <f t="array" ref="K1119:S1119">VLOOKUP(A1119,'HUMAN RESOURCES'!$A$2:$M$2692,{2,3,4,5,6,7,8,9,10},0)</f>
        <v>0.022</v>
      </c>
      <c r="L1119" s="20">
        <v>0.039</v>
      </c>
      <c r="M1119" s="20">
        <v>71.0</v>
      </c>
      <c r="N1119" s="20">
        <v>65.0</v>
      </c>
      <c r="O1119" s="20">
        <v>0.293</v>
      </c>
      <c r="P1119" s="20">
        <v>0.664</v>
      </c>
      <c r="Q1119" s="20">
        <v>0.043</v>
      </c>
      <c r="R1119" s="20">
        <v>2.93394E7</v>
      </c>
      <c r="S1119" s="20">
        <v>0.362</v>
      </c>
      <c r="T1119" s="20" t="str">
        <f t="array" ref="T1119:U1119">VLOOKUP(A1119,TOURISM!$A$2:$F$2692,{3,6},0)</f>
        <v/>
      </c>
      <c r="U1119" s="20"/>
      <c r="V1119" s="20">
        <f t="array" ref="V1119:AA1119">VLOOKUP(A1119,BUSINESS!$A$2:$J$2692,{4,5,6,7,8,9},0)</f>
        <v>0.975</v>
      </c>
      <c r="W1119" s="20">
        <v>14.0</v>
      </c>
      <c r="X1119" s="20"/>
      <c r="Y1119" s="20">
        <v>205.0</v>
      </c>
      <c r="Z1119" s="20">
        <v>0.302</v>
      </c>
      <c r="AA1119" s="20">
        <v>0.904</v>
      </c>
      <c r="AB1119" s="20"/>
      <c r="AC1119" s="20">
        <f t="shared" si="383"/>
        <v>0.001600748482</v>
      </c>
      <c r="AD1119" s="20">
        <f t="shared" si="384"/>
        <v>0.00381357492</v>
      </c>
      <c r="AE1119" s="20"/>
      <c r="AF1119" s="22" t="b">
        <f t="shared" si="4"/>
        <v>0</v>
      </c>
      <c r="AG1119" s="20" t="b">
        <f t="shared" si="5"/>
        <v>0</v>
      </c>
      <c r="AH1119" s="20" t="b">
        <f t="shared" si="6"/>
        <v>0</v>
      </c>
      <c r="AI1119" s="20" t="b">
        <f t="shared" si="7"/>
        <v>0</v>
      </c>
      <c r="AJ1119" s="20"/>
      <c r="AK1119" s="20"/>
      <c r="AL1119" s="20"/>
      <c r="AM1119" s="20"/>
      <c r="AN1119" s="20"/>
      <c r="AO1119" s="20"/>
      <c r="AP1119" s="20"/>
      <c r="AQ1119" s="20"/>
      <c r="AR1119" s="23"/>
      <c r="AS1119" s="23"/>
      <c r="AT1119" s="23"/>
      <c r="AU1119" s="23"/>
      <c r="AV1119" s="23"/>
    </row>
    <row r="1120" ht="15.75" customHeight="1">
      <c r="A1120" s="17" t="str">
        <f t="shared" si="1"/>
        <v>Uzbekistan-Asia2012</v>
      </c>
      <c r="B1120" s="17" t="s">
        <v>177</v>
      </c>
      <c r="C1120" s="18" t="s">
        <v>145</v>
      </c>
      <c r="D1120" s="19" t="s">
        <v>91</v>
      </c>
      <c r="E1120" s="17"/>
      <c r="F1120" s="18">
        <v>0.059</v>
      </c>
      <c r="G1120" s="18">
        <v>105.0</v>
      </c>
      <c r="H1120" s="18"/>
      <c r="I1120" s="20">
        <f t="array" ref="I1120:J1120">IFNA(VLOOKUP(A1120,ENERGY!$A$2:$F$2692,{5,6},0),0)</f>
        <v>51412</v>
      </c>
      <c r="J1120" s="20">
        <v>122683.0</v>
      </c>
      <c r="K1120" s="20">
        <f t="array" ref="K1120:S1120">VLOOKUP(A1120,'HUMAN RESOURCES'!$A$2:$M$2692,{2,3,4,5,6,7,8,9,10},0)</f>
        <v>0.021</v>
      </c>
      <c r="L1120" s="20">
        <v>0.038</v>
      </c>
      <c r="M1120" s="20">
        <v>72.0</v>
      </c>
      <c r="N1120" s="20">
        <v>65.0</v>
      </c>
      <c r="O1120" s="20">
        <v>0.289</v>
      </c>
      <c r="P1120" s="20">
        <v>0.668</v>
      </c>
      <c r="Q1120" s="20">
        <v>0.043</v>
      </c>
      <c r="R1120" s="20">
        <v>2.97745E7</v>
      </c>
      <c r="S1120" s="20">
        <v>0.362</v>
      </c>
      <c r="T1120" s="20" t="str">
        <f t="array" ref="T1120:U1120">VLOOKUP(A1120,TOURISM!$A$2:$F$2692,{3,6},0)</f>
        <v/>
      </c>
      <c r="U1120" s="20"/>
      <c r="V1120" s="20">
        <f t="array" ref="V1120:AA1120">VLOOKUP(A1120,BUSINESS!$A$2:$J$2692,{4,5,6,7,8,9},0)</f>
        <v>0.985</v>
      </c>
      <c r="W1120" s="20">
        <v>12.0</v>
      </c>
      <c r="X1120" s="20">
        <v>156.0</v>
      </c>
      <c r="Y1120" s="20">
        <v>205.0</v>
      </c>
      <c r="Z1120" s="20">
        <v>0.365</v>
      </c>
      <c r="AA1120" s="20">
        <v>0.71</v>
      </c>
      <c r="AB1120" s="20"/>
      <c r="AC1120" s="20">
        <f t="shared" si="383"/>
        <v>0.001726712455</v>
      </c>
      <c r="AD1120" s="20">
        <f t="shared" si="384"/>
        <v>0.004120405045</v>
      </c>
      <c r="AE1120" s="20"/>
      <c r="AF1120" s="22" t="b">
        <f t="shared" si="4"/>
        <v>0</v>
      </c>
      <c r="AG1120" s="20" t="b">
        <f t="shared" si="5"/>
        <v>0</v>
      </c>
      <c r="AH1120" s="20" t="b">
        <f t="shared" si="6"/>
        <v>0</v>
      </c>
      <c r="AI1120" s="20" t="b">
        <f t="shared" si="7"/>
        <v>0</v>
      </c>
      <c r="AJ1120" s="20"/>
      <c r="AK1120" s="20"/>
      <c r="AL1120" s="20"/>
      <c r="AM1120" s="20"/>
      <c r="AN1120" s="20"/>
      <c r="AO1120" s="20"/>
      <c r="AP1120" s="20"/>
      <c r="AQ1120" s="20"/>
      <c r="AR1120" s="23"/>
      <c r="AS1120" s="23"/>
      <c r="AT1120" s="23"/>
      <c r="AU1120" s="23"/>
      <c r="AV1120" s="23"/>
    </row>
    <row r="1121" ht="15.75" customHeight="1">
      <c r="A1121" s="17" t="str">
        <f t="shared" si="1"/>
        <v>Vietnam-Asia2000</v>
      </c>
      <c r="B1121" s="17" t="s">
        <v>178</v>
      </c>
      <c r="C1121" s="18" t="s">
        <v>145</v>
      </c>
      <c r="D1121" s="19" t="s">
        <v>76</v>
      </c>
      <c r="E1121" s="17"/>
      <c r="F1121" s="18">
        <v>0.053</v>
      </c>
      <c r="G1121" s="18">
        <v>20.0</v>
      </c>
      <c r="H1121" s="18">
        <v>0.106</v>
      </c>
      <c r="I1121" s="20" t="str">
        <f t="array" ref="I1121:J1121">IFNA(VLOOKUP(A1121,ENERGY!$A$2:$F$2692,{5,6},0),0)</f>
        <v/>
      </c>
      <c r="J1121" s="20"/>
      <c r="K1121" s="20">
        <f t="array" ref="K1121:S1121">VLOOKUP(A1121,'HUMAN RESOURCES'!$A$2:$M$2692,{2,3,4,5,6,7,8,9,10},0)</f>
        <v>0.017</v>
      </c>
      <c r="L1121" s="20">
        <v>0.027</v>
      </c>
      <c r="M1121" s="20">
        <v>78.0</v>
      </c>
      <c r="N1121" s="20">
        <v>69.0</v>
      </c>
      <c r="O1121" s="20">
        <v>0.316</v>
      </c>
      <c r="P1121" s="20">
        <v>0.62</v>
      </c>
      <c r="Q1121" s="20">
        <v>0.064</v>
      </c>
      <c r="R1121" s="20">
        <v>7.76309E7</v>
      </c>
      <c r="S1121" s="20">
        <v>0.244</v>
      </c>
      <c r="T1121" s="20" t="str">
        <f t="array" ref="T1121:U1121">VLOOKUP(A1121,TOURISM!$A$2:$F$2692,{3,6},0)</f>
        <v/>
      </c>
      <c r="U1121" s="20"/>
      <c r="V1121" s="20" t="str">
        <f t="array" ref="V1121:AA1121">VLOOKUP(A1121,BUSINESS!$A$2:$J$2692,{4,5,6,7,8,9},0)</f>
        <v/>
      </c>
      <c r="W1121" s="20"/>
      <c r="X1121" s="20"/>
      <c r="Y1121" s="20"/>
      <c r="Z1121" s="20">
        <v>0.003</v>
      </c>
      <c r="AA1121" s="20">
        <v>0.01</v>
      </c>
      <c r="AB1121" s="20"/>
      <c r="AC1121" s="20"/>
      <c r="AD1121" s="20"/>
      <c r="AE1121" s="20"/>
      <c r="AF1121" s="22" t="b">
        <f t="shared" si="4"/>
        <v>0</v>
      </c>
      <c r="AG1121" s="20" t="b">
        <f t="shared" si="5"/>
        <v>0</v>
      </c>
      <c r="AH1121" s="20" t="b">
        <f t="shared" si="6"/>
        <v>0</v>
      </c>
      <c r="AI1121" s="20" t="b">
        <f t="shared" si="7"/>
        <v>0</v>
      </c>
      <c r="AJ1121" s="20"/>
      <c r="AK1121" s="20"/>
      <c r="AL1121" s="20"/>
      <c r="AM1121" s="20"/>
      <c r="AN1121" s="20"/>
      <c r="AO1121" s="20"/>
      <c r="AP1121" s="20"/>
      <c r="AQ1121" s="20"/>
      <c r="AR1121" s="23"/>
      <c r="AS1121" s="23"/>
      <c r="AT1121" s="23"/>
      <c r="AU1121" s="23"/>
      <c r="AV1121" s="23"/>
    </row>
    <row r="1122" ht="15.75" customHeight="1">
      <c r="A1122" s="17" t="str">
        <f t="shared" si="1"/>
        <v>Vietnam-Asia2001</v>
      </c>
      <c r="B1122" s="17" t="s">
        <v>178</v>
      </c>
      <c r="C1122" s="18" t="s">
        <v>145</v>
      </c>
      <c r="D1122" s="19" t="s">
        <v>77</v>
      </c>
      <c r="E1122" s="17"/>
      <c r="F1122" s="18">
        <v>0.056</v>
      </c>
      <c r="G1122" s="18">
        <v>22.0</v>
      </c>
      <c r="H1122" s="18">
        <v>0.094</v>
      </c>
      <c r="I1122" s="20">
        <f t="array" ref="I1122:J1122">IFNA(VLOOKUP(A1122,ENERGY!$A$2:$F$2692,{5,6},0),0)</f>
        <v>61210</v>
      </c>
      <c r="J1122" s="20"/>
      <c r="K1122" s="20">
        <f t="array" ref="K1122:S1122">VLOOKUP(A1122,'HUMAN RESOURCES'!$A$2:$M$2692,{2,3,4,5,6,7,8,9,10},0)</f>
        <v>0.017</v>
      </c>
      <c r="L1122" s="20">
        <v>0.026</v>
      </c>
      <c r="M1122" s="20">
        <v>79.0</v>
      </c>
      <c r="N1122" s="20">
        <v>69.0</v>
      </c>
      <c r="O1122" s="20">
        <v>0.307</v>
      </c>
      <c r="P1122" s="20">
        <v>0.628</v>
      </c>
      <c r="Q1122" s="20">
        <v>0.065</v>
      </c>
      <c r="R1122" s="20">
        <v>7.8621E7</v>
      </c>
      <c r="S1122" s="20">
        <v>0.249</v>
      </c>
      <c r="T1122" s="20" t="str">
        <f t="array" ref="T1122:U1122">VLOOKUP(A1122,TOURISM!$A$2:$F$2692,{3,6},0)</f>
        <v/>
      </c>
      <c r="U1122" s="20"/>
      <c r="V1122" s="20" t="str">
        <f t="array" ref="V1122:AA1122">VLOOKUP(A1122,BUSINESS!$A$2:$J$2692,{4,5,6,7,8,9},0)</f>
        <v/>
      </c>
      <c r="W1122" s="20"/>
      <c r="X1122" s="20"/>
      <c r="Y1122" s="20"/>
      <c r="Z1122" s="20">
        <v>0.013</v>
      </c>
      <c r="AA1122" s="20">
        <v>0.015</v>
      </c>
      <c r="AB1122" s="20"/>
      <c r="AC1122" s="20">
        <f t="shared" ref="AC1122:AC1124" si="385">I1122/R1122</f>
        <v>0.0007785451724</v>
      </c>
      <c r="AD1122" s="20"/>
      <c r="AE1122" s="20"/>
      <c r="AF1122" s="22" t="b">
        <f t="shared" si="4"/>
        <v>0</v>
      </c>
      <c r="AG1122" s="20" t="b">
        <f t="shared" si="5"/>
        <v>0</v>
      </c>
      <c r="AH1122" s="20" t="b">
        <f t="shared" si="6"/>
        <v>0</v>
      </c>
      <c r="AI1122" s="20" t="b">
        <f t="shared" si="7"/>
        <v>0</v>
      </c>
      <c r="AJ1122" s="20"/>
      <c r="AK1122" s="20"/>
      <c r="AL1122" s="20"/>
      <c r="AM1122" s="20"/>
      <c r="AN1122" s="20"/>
      <c r="AO1122" s="20"/>
      <c r="AP1122" s="20"/>
      <c r="AQ1122" s="20"/>
      <c r="AR1122" s="23"/>
      <c r="AS1122" s="23"/>
      <c r="AT1122" s="23"/>
      <c r="AU1122" s="23"/>
      <c r="AV1122" s="23"/>
    </row>
    <row r="1123" ht="15.75" customHeight="1">
      <c r="A1123" s="17" t="str">
        <f t="shared" si="1"/>
        <v>Vietnam-Asia2002</v>
      </c>
      <c r="B1123" s="17" t="s">
        <v>178</v>
      </c>
      <c r="C1123" s="18" t="s">
        <v>145</v>
      </c>
      <c r="D1123" s="19" t="s">
        <v>79</v>
      </c>
      <c r="E1123" s="17"/>
      <c r="F1123" s="18">
        <v>0.051</v>
      </c>
      <c r="G1123" s="18">
        <v>22.0</v>
      </c>
      <c r="H1123" s="18">
        <v>0.091</v>
      </c>
      <c r="I1123" s="20">
        <f t="array" ref="I1123:J1123">IFNA(VLOOKUP(A1123,ENERGY!$A$2:$F$2692,{5,6},0),0)</f>
        <v>58912</v>
      </c>
      <c r="J1123" s="20">
        <v>150230.0</v>
      </c>
      <c r="K1123" s="20">
        <f t="array" ref="K1123:S1123">VLOOKUP(A1123,'HUMAN RESOURCES'!$A$2:$M$2692,{2,3,4,5,6,7,8,9,10},0)</f>
        <v>0.017</v>
      </c>
      <c r="L1123" s="20">
        <v>0.026</v>
      </c>
      <c r="M1123" s="20">
        <v>79.0</v>
      </c>
      <c r="N1123" s="20">
        <v>69.0</v>
      </c>
      <c r="O1123" s="20">
        <v>0.298</v>
      </c>
      <c r="P1123" s="20">
        <v>0.637</v>
      </c>
      <c r="Q1123" s="20">
        <v>0.065</v>
      </c>
      <c r="R1123" s="20">
        <v>7.95387E7</v>
      </c>
      <c r="S1123" s="20">
        <v>0.255</v>
      </c>
      <c r="T1123" s="20" t="str">
        <f t="array" ref="T1123:U1123">VLOOKUP(A1123,TOURISM!$A$2:$F$2692,{3,6},0)</f>
        <v/>
      </c>
      <c r="U1123" s="20"/>
      <c r="V1123" s="20" t="str">
        <f t="array" ref="V1123:AA1123">VLOOKUP(A1123,BUSINESS!$A$2:$J$2692,{4,5,6,7,8,9},0)</f>
        <v/>
      </c>
      <c r="W1123" s="20"/>
      <c r="X1123" s="20"/>
      <c r="Y1123" s="20"/>
      <c r="Z1123" s="20">
        <v>0.019</v>
      </c>
      <c r="AA1123" s="20">
        <v>0.023</v>
      </c>
      <c r="AB1123" s="20"/>
      <c r="AC1123" s="20">
        <f t="shared" si="385"/>
        <v>0.0007406708935</v>
      </c>
      <c r="AD1123" s="20">
        <f t="shared" ref="AD1123:AD1124" si="386">J1123/R1123</f>
        <v>0.001888766098</v>
      </c>
      <c r="AE1123" s="20"/>
      <c r="AF1123" s="22" t="b">
        <f t="shared" si="4"/>
        <v>0</v>
      </c>
      <c r="AG1123" s="20" t="b">
        <f t="shared" si="5"/>
        <v>0</v>
      </c>
      <c r="AH1123" s="20" t="b">
        <f t="shared" si="6"/>
        <v>0</v>
      </c>
      <c r="AI1123" s="20" t="b">
        <f t="shared" si="7"/>
        <v>0</v>
      </c>
      <c r="AJ1123" s="20"/>
      <c r="AK1123" s="20"/>
      <c r="AL1123" s="20"/>
      <c r="AM1123" s="20"/>
      <c r="AN1123" s="20"/>
      <c r="AO1123" s="20"/>
      <c r="AP1123" s="20"/>
      <c r="AQ1123" s="20"/>
      <c r="AR1123" s="23"/>
      <c r="AS1123" s="23"/>
      <c r="AT1123" s="23"/>
      <c r="AU1123" s="23"/>
      <c r="AV1123" s="23"/>
    </row>
    <row r="1124" ht="15.75" customHeight="1">
      <c r="A1124" s="17" t="str">
        <f t="shared" si="1"/>
        <v>Vietnam-Asia2003</v>
      </c>
      <c r="B1124" s="17" t="s">
        <v>178</v>
      </c>
      <c r="C1124" s="18" t="s">
        <v>145</v>
      </c>
      <c r="D1124" s="19" t="s">
        <v>81</v>
      </c>
      <c r="E1124" s="17"/>
      <c r="F1124" s="18">
        <v>0.052</v>
      </c>
      <c r="G1124" s="18">
        <v>25.0</v>
      </c>
      <c r="H1124" s="18">
        <v>0.095</v>
      </c>
      <c r="I1124" s="20">
        <f t="array" ref="I1124:J1124">IFNA(VLOOKUP(A1124,ENERGY!$A$2:$F$2692,{5,6},0),0)</f>
        <v>53450</v>
      </c>
      <c r="J1124" s="20">
        <v>140057.0</v>
      </c>
      <c r="K1124" s="20">
        <f t="array" ref="K1124:S1124">VLOOKUP(A1124,'HUMAN RESOURCES'!$A$2:$M$2692,{2,3,4,5,6,7,8,9,10},0)</f>
        <v>0.017</v>
      </c>
      <c r="L1124" s="20">
        <v>0.025</v>
      </c>
      <c r="M1124" s="20">
        <v>79.0</v>
      </c>
      <c r="N1124" s="20">
        <v>70.0</v>
      </c>
      <c r="O1124" s="20">
        <v>0.289</v>
      </c>
      <c r="P1124" s="20">
        <v>0.646</v>
      </c>
      <c r="Q1124" s="20">
        <v>0.065</v>
      </c>
      <c r="R1124" s="20">
        <v>8.04684E7</v>
      </c>
      <c r="S1124" s="20">
        <v>0.261</v>
      </c>
      <c r="T1124" s="20">
        <f t="array" ref="T1124:U1124">VLOOKUP(A1124,TOURISM!$A$2:$F$2692,{3,6},0)</f>
        <v>1400000000</v>
      </c>
      <c r="U1124" s="20"/>
      <c r="V1124" s="20" t="str">
        <f t="array" ref="V1124:AA1124">VLOOKUP(A1124,BUSINESS!$A$2:$J$2692,{4,5,6,7,8,9},0)</f>
        <v/>
      </c>
      <c r="W1124" s="20">
        <v>59.0</v>
      </c>
      <c r="X1124" s="20"/>
      <c r="Y1124" s="20"/>
      <c r="Z1124" s="20">
        <v>0.038</v>
      </c>
      <c r="AA1124" s="20">
        <v>0.033</v>
      </c>
      <c r="AB1124" s="20"/>
      <c r="AC1124" s="20">
        <f t="shared" si="385"/>
        <v>0.0006642358988</v>
      </c>
      <c r="AD1124" s="20">
        <f t="shared" si="386"/>
        <v>0.001740521745</v>
      </c>
      <c r="AE1124" s="20"/>
      <c r="AF1124" s="22" t="b">
        <f t="shared" si="4"/>
        <v>0</v>
      </c>
      <c r="AG1124" s="20" t="b">
        <f t="shared" si="5"/>
        <v>0</v>
      </c>
      <c r="AH1124" s="20" t="b">
        <f t="shared" si="6"/>
        <v>0</v>
      </c>
      <c r="AI1124" s="20" t="b">
        <f t="shared" si="7"/>
        <v>0</v>
      </c>
      <c r="AJ1124" s="20"/>
      <c r="AK1124" s="20"/>
      <c r="AL1124" s="20"/>
      <c r="AM1124" s="20"/>
      <c r="AN1124" s="20"/>
      <c r="AO1124" s="20"/>
      <c r="AP1124" s="20"/>
      <c r="AQ1124" s="20"/>
      <c r="AR1124" s="23"/>
      <c r="AS1124" s="23"/>
      <c r="AT1124" s="23"/>
      <c r="AU1124" s="23"/>
      <c r="AV1124" s="23"/>
    </row>
    <row r="1125" ht="15.75" customHeight="1">
      <c r="A1125" s="17" t="str">
        <f t="shared" si="1"/>
        <v>Vietnam-Asia2004</v>
      </c>
      <c r="B1125" s="17" t="s">
        <v>178</v>
      </c>
      <c r="C1125" s="18" t="s">
        <v>145</v>
      </c>
      <c r="D1125" s="19" t="s">
        <v>83</v>
      </c>
      <c r="E1125" s="17"/>
      <c r="F1125" s="18">
        <v>0.055</v>
      </c>
      <c r="G1125" s="18">
        <v>30.0</v>
      </c>
      <c r="H1125" s="18">
        <v>0.097</v>
      </c>
      <c r="I1125" s="20">
        <f t="array" ref="I1125:J1125">IFNA(VLOOKUP(A1125,ENERGY!$A$2:$F$2692,{5,6},0),0)</f>
        <v>0</v>
      </c>
      <c r="J1125" s="20">
        <v>0.0</v>
      </c>
      <c r="K1125" s="20">
        <f t="array" ref="K1125:S1125">VLOOKUP(A1125,'HUMAN RESOURCES'!$A$2:$M$2692,{2,3,4,5,6,7,8,9,10},0)</f>
        <v>0.017</v>
      </c>
      <c r="L1125" s="20">
        <v>0.024</v>
      </c>
      <c r="M1125" s="20">
        <v>79.0</v>
      </c>
      <c r="N1125" s="20">
        <v>70.0</v>
      </c>
      <c r="O1125" s="20">
        <v>0.28</v>
      </c>
      <c r="P1125" s="20">
        <v>0.654</v>
      </c>
      <c r="Q1125" s="20">
        <v>0.066</v>
      </c>
      <c r="R1125" s="20">
        <v>8.14377E7</v>
      </c>
      <c r="S1125" s="20">
        <v>0.267</v>
      </c>
      <c r="T1125" s="20">
        <f t="array" ref="T1125:U1125">VLOOKUP(A1125,TOURISM!$A$2:$F$2692,{3,6},0)</f>
        <v>1700000000</v>
      </c>
      <c r="U1125" s="20"/>
      <c r="V1125" s="20" t="str">
        <f t="array" ref="V1125:AA1125">VLOOKUP(A1125,BUSINESS!$A$2:$J$2692,{4,5,6,7,8,9},0)</f>
        <v/>
      </c>
      <c r="W1125" s="20">
        <v>51.0</v>
      </c>
      <c r="X1125" s="20"/>
      <c r="Y1125" s="20"/>
      <c r="Z1125" s="20">
        <v>0.076</v>
      </c>
      <c r="AA1125" s="20">
        <v>0.059</v>
      </c>
      <c r="AB1125" s="20"/>
      <c r="AC1125" s="20"/>
      <c r="AD1125" s="20"/>
      <c r="AE1125" s="20"/>
      <c r="AF1125" s="22" t="b">
        <f t="shared" si="4"/>
        <v>0</v>
      </c>
      <c r="AG1125" s="20" t="b">
        <f t="shared" si="5"/>
        <v>0</v>
      </c>
      <c r="AH1125" s="20" t="b">
        <f t="shared" si="6"/>
        <v>0</v>
      </c>
      <c r="AI1125" s="20" t="b">
        <f t="shared" si="7"/>
        <v>0</v>
      </c>
      <c r="AJ1125" s="20"/>
      <c r="AK1125" s="20"/>
      <c r="AL1125" s="20"/>
      <c r="AM1125" s="20"/>
      <c r="AN1125" s="20"/>
      <c r="AO1125" s="20"/>
      <c r="AP1125" s="20"/>
      <c r="AQ1125" s="20"/>
      <c r="AR1125" s="23"/>
      <c r="AS1125" s="23"/>
      <c r="AT1125" s="23"/>
      <c r="AU1125" s="23"/>
      <c r="AV1125" s="23"/>
    </row>
    <row r="1126" ht="15.75" customHeight="1">
      <c r="A1126" s="17" t="str">
        <f t="shared" si="1"/>
        <v>Vietnam-Asia2005</v>
      </c>
      <c r="B1126" s="17" t="s">
        <v>178</v>
      </c>
      <c r="C1126" s="18" t="s">
        <v>145</v>
      </c>
      <c r="D1126" s="19" t="s">
        <v>84</v>
      </c>
      <c r="E1126" s="17"/>
      <c r="F1126" s="18">
        <v>0.059</v>
      </c>
      <c r="G1126" s="18">
        <v>36.0</v>
      </c>
      <c r="H1126" s="18">
        <v>0.11</v>
      </c>
      <c r="I1126" s="20">
        <f t="array" ref="I1126:J1126">IFNA(VLOOKUP(A1126,ENERGY!$A$2:$F$2692,{5,6},0),0)</f>
        <v>48984</v>
      </c>
      <c r="J1126" s="20">
        <v>127164.0</v>
      </c>
      <c r="K1126" s="20">
        <f t="array" ref="K1126:S1126">VLOOKUP(A1126,'HUMAN RESOURCES'!$A$2:$M$2692,{2,3,4,5,6,7,8,9,10},0)</f>
        <v>0.017</v>
      </c>
      <c r="L1126" s="20">
        <v>0.024</v>
      </c>
      <c r="M1126" s="20">
        <v>80.0</v>
      </c>
      <c r="N1126" s="20">
        <v>70.0</v>
      </c>
      <c r="O1126" s="20">
        <v>0.271</v>
      </c>
      <c r="P1126" s="20">
        <v>0.663</v>
      </c>
      <c r="Q1126" s="20">
        <v>0.066</v>
      </c>
      <c r="R1126" s="20">
        <v>8.23935E7</v>
      </c>
      <c r="S1126" s="20">
        <v>0.273</v>
      </c>
      <c r="T1126" s="20">
        <f t="array" ref="T1126:U1126">VLOOKUP(A1126,TOURISM!$A$2:$F$2692,{3,6},0)</f>
        <v>2300000000</v>
      </c>
      <c r="U1126" s="20">
        <v>9.0E8</v>
      </c>
      <c r="V1126" s="20">
        <f t="array" ref="V1126:AA1126">VLOOKUP(A1126,BUSINESS!$A$2:$J$2692,{4,5,6,7,8,9},0)</f>
        <v>0.399</v>
      </c>
      <c r="W1126" s="20">
        <v>45.0</v>
      </c>
      <c r="X1126" s="20"/>
      <c r="Y1126" s="20">
        <v>1050.0</v>
      </c>
      <c r="Z1126" s="20">
        <v>0.127</v>
      </c>
      <c r="AA1126" s="20">
        <v>0.113</v>
      </c>
      <c r="AB1126" s="20"/>
      <c r="AC1126" s="20">
        <f>I1126/R1126</f>
        <v>0.0005945129167</v>
      </c>
      <c r="AD1126" s="20">
        <f>J1126/R1126</f>
        <v>0.001543374174</v>
      </c>
      <c r="AE1126" s="20">
        <f t="shared" ref="AE1126:AE1146" si="387">U1126/R1126</f>
        <v>10.92319176</v>
      </c>
      <c r="AF1126" s="22" t="b">
        <f t="shared" si="4"/>
        <v>0</v>
      </c>
      <c r="AG1126" s="20" t="b">
        <f t="shared" si="5"/>
        <v>0</v>
      </c>
      <c r="AH1126" s="20" t="b">
        <f t="shared" si="6"/>
        <v>0</v>
      </c>
      <c r="AI1126" s="20" t="b">
        <f t="shared" si="7"/>
        <v>0</v>
      </c>
      <c r="AJ1126" s="20"/>
      <c r="AK1126" s="20"/>
      <c r="AL1126" s="20"/>
      <c r="AM1126" s="20"/>
      <c r="AN1126" s="20"/>
      <c r="AO1126" s="20"/>
      <c r="AP1126" s="20"/>
      <c r="AQ1126" s="20"/>
      <c r="AR1126" s="23"/>
      <c r="AS1126" s="23"/>
      <c r="AT1126" s="23"/>
      <c r="AU1126" s="23"/>
      <c r="AV1126" s="23"/>
    </row>
    <row r="1127" ht="15.75" customHeight="1">
      <c r="A1127" s="17" t="str">
        <f t="shared" si="1"/>
        <v>Vietnam-Asia2006</v>
      </c>
      <c r="B1127" s="17" t="s">
        <v>178</v>
      </c>
      <c r="C1127" s="18" t="s">
        <v>145</v>
      </c>
      <c r="D1127" s="19" t="s">
        <v>85</v>
      </c>
      <c r="E1127" s="17"/>
      <c r="F1127" s="18">
        <v>0.065</v>
      </c>
      <c r="G1127" s="18">
        <v>46.0</v>
      </c>
      <c r="H1127" s="18">
        <v>0.112</v>
      </c>
      <c r="I1127" s="20">
        <f t="array" ref="I1127:J1127">IFNA(VLOOKUP(A1127,ENERGY!$A$2:$F$2692,{5,6},0),0)</f>
        <v>0</v>
      </c>
      <c r="J1127" s="20">
        <v>0.0</v>
      </c>
      <c r="K1127" s="20">
        <f t="array" ref="K1127:S1127">VLOOKUP(A1127,'HUMAN RESOURCES'!$A$2:$M$2692,{2,3,4,5,6,7,8,9,10},0)</f>
        <v>0.017</v>
      </c>
      <c r="L1127" s="20">
        <v>0.023</v>
      </c>
      <c r="M1127" s="20">
        <v>80.0</v>
      </c>
      <c r="N1127" s="20">
        <v>70.0</v>
      </c>
      <c r="O1127" s="20">
        <v>0.263</v>
      </c>
      <c r="P1127" s="20">
        <v>0.672</v>
      </c>
      <c r="Q1127" s="20">
        <v>0.066</v>
      </c>
      <c r="R1127" s="20">
        <v>8.3313E7</v>
      </c>
      <c r="S1127" s="20">
        <v>0.279</v>
      </c>
      <c r="T1127" s="20">
        <f t="array" ref="T1127:U1127">VLOOKUP(A1127,TOURISM!$A$2:$F$2692,{3,6},0)</f>
        <v>2850000000</v>
      </c>
      <c r="U1127" s="20">
        <v>1.05E9</v>
      </c>
      <c r="V1127" s="20">
        <f t="array" ref="V1127:AA1127">VLOOKUP(A1127,BUSINESS!$A$2:$J$2692,{4,5,6,7,8,9},0)</f>
        <v>0.399</v>
      </c>
      <c r="W1127" s="20">
        <v>50.0</v>
      </c>
      <c r="X1127" s="20"/>
      <c r="Y1127" s="20">
        <v>1050.0</v>
      </c>
      <c r="Z1127" s="20">
        <v>0.173</v>
      </c>
      <c r="AA1127" s="20">
        <v>0.22</v>
      </c>
      <c r="AB1127" s="20"/>
      <c r="AC1127" s="20"/>
      <c r="AD1127" s="20"/>
      <c r="AE1127" s="20">
        <f t="shared" si="387"/>
        <v>12.60307515</v>
      </c>
      <c r="AF1127" s="22" t="b">
        <f t="shared" si="4"/>
        <v>0</v>
      </c>
      <c r="AG1127" s="20" t="b">
        <f t="shared" si="5"/>
        <v>0</v>
      </c>
      <c r="AH1127" s="20" t="b">
        <f t="shared" si="6"/>
        <v>0</v>
      </c>
      <c r="AI1127" s="20" t="b">
        <f t="shared" si="7"/>
        <v>0</v>
      </c>
      <c r="AJ1127" s="20"/>
      <c r="AK1127" s="20"/>
      <c r="AL1127" s="20"/>
      <c r="AM1127" s="20"/>
      <c r="AN1127" s="20"/>
      <c r="AO1127" s="20"/>
      <c r="AP1127" s="20"/>
      <c r="AQ1127" s="20"/>
      <c r="AR1127" s="23"/>
      <c r="AS1127" s="23"/>
      <c r="AT1127" s="23"/>
      <c r="AU1127" s="23"/>
      <c r="AV1127" s="23"/>
    </row>
    <row r="1128" ht="15.75" customHeight="1">
      <c r="A1128" s="17" t="str">
        <f t="shared" si="1"/>
        <v>Vietnam-Asia2007</v>
      </c>
      <c r="B1128" s="17" t="s">
        <v>178</v>
      </c>
      <c r="C1128" s="18" t="s">
        <v>145</v>
      </c>
      <c r="D1128" s="19" t="s">
        <v>86</v>
      </c>
      <c r="E1128" s="17"/>
      <c r="F1128" s="18">
        <v>0.071</v>
      </c>
      <c r="G1128" s="18">
        <v>58.0</v>
      </c>
      <c r="H1128" s="18">
        <v>0.112</v>
      </c>
      <c r="I1128" s="20">
        <f t="array" ref="I1128:J1128">IFNA(VLOOKUP(A1128,ENERGY!$A$2:$F$2692,{5,6},0),0)</f>
        <v>0</v>
      </c>
      <c r="J1128" s="20">
        <v>0.0</v>
      </c>
      <c r="K1128" s="20">
        <f t="array" ref="K1128:S1128">VLOOKUP(A1128,'HUMAN RESOURCES'!$A$2:$M$2692,{2,3,4,5,6,7,8,9,10},0)</f>
        <v>0.017</v>
      </c>
      <c r="L1128" s="20">
        <v>0.022</v>
      </c>
      <c r="M1128" s="20">
        <v>80.0</v>
      </c>
      <c r="N1128" s="20">
        <v>70.0</v>
      </c>
      <c r="O1128" s="20">
        <v>0.254</v>
      </c>
      <c r="P1128" s="20">
        <v>0.68</v>
      </c>
      <c r="Q1128" s="20">
        <v>0.066</v>
      </c>
      <c r="R1128" s="20">
        <v>8.42211E7</v>
      </c>
      <c r="S1128" s="20">
        <v>0.285</v>
      </c>
      <c r="T1128" s="20">
        <f t="array" ref="T1128:U1128">VLOOKUP(A1128,TOURISM!$A$2:$F$2692,{3,6},0)</f>
        <v>3750000000</v>
      </c>
      <c r="U1128" s="20">
        <v>1.22E9</v>
      </c>
      <c r="V1128" s="20">
        <f t="array" ref="V1128:AA1128">VLOOKUP(A1128,BUSINESS!$A$2:$J$2692,{4,5,6,7,8,9},0)</f>
        <v>0.399</v>
      </c>
      <c r="W1128" s="20">
        <v>39.0</v>
      </c>
      <c r="X1128" s="20"/>
      <c r="Y1128" s="20">
        <v>1050.0</v>
      </c>
      <c r="Z1128" s="20">
        <v>0.208</v>
      </c>
      <c r="AA1128" s="20">
        <v>0.52</v>
      </c>
      <c r="AB1128" s="20"/>
      <c r="AC1128" s="20"/>
      <c r="AD1128" s="20"/>
      <c r="AE1128" s="20">
        <f t="shared" si="387"/>
        <v>14.48568114</v>
      </c>
      <c r="AF1128" s="22" t="b">
        <f t="shared" si="4"/>
        <v>0</v>
      </c>
      <c r="AG1128" s="20" t="b">
        <f t="shared" si="5"/>
        <v>0</v>
      </c>
      <c r="AH1128" s="20" t="b">
        <f t="shared" si="6"/>
        <v>0</v>
      </c>
      <c r="AI1128" s="20" t="b">
        <f t="shared" si="7"/>
        <v>0</v>
      </c>
      <c r="AJ1128" s="20"/>
      <c r="AK1128" s="20"/>
      <c r="AL1128" s="20"/>
      <c r="AM1128" s="20"/>
      <c r="AN1128" s="20"/>
      <c r="AO1128" s="20"/>
      <c r="AP1128" s="20"/>
      <c r="AQ1128" s="20"/>
      <c r="AR1128" s="23"/>
      <c r="AS1128" s="23"/>
      <c r="AT1128" s="23"/>
      <c r="AU1128" s="23"/>
      <c r="AV1128" s="23"/>
    </row>
    <row r="1129" ht="15.75" customHeight="1">
      <c r="A1129" s="17" t="str">
        <f t="shared" si="1"/>
        <v>Vietnam-Asia2008</v>
      </c>
      <c r="B1129" s="17" t="s">
        <v>178</v>
      </c>
      <c r="C1129" s="18" t="s">
        <v>145</v>
      </c>
      <c r="D1129" s="19" t="s">
        <v>87</v>
      </c>
      <c r="E1129" s="17"/>
      <c r="F1129" s="18">
        <v>0.06</v>
      </c>
      <c r="G1129" s="18">
        <v>63.0</v>
      </c>
      <c r="H1129" s="18">
        <v>0.158</v>
      </c>
      <c r="I1129" s="20">
        <f t="array" ref="I1129:J1129">IFNA(VLOOKUP(A1129,ENERGY!$A$2:$F$2692,{5,6},0),0)</f>
        <v>38968</v>
      </c>
      <c r="J1129" s="20">
        <v>90549.0</v>
      </c>
      <c r="K1129" s="20">
        <f t="array" ref="K1129:S1129">VLOOKUP(A1129,'HUMAN RESOURCES'!$A$2:$M$2692,{2,3,4,5,6,7,8,9,10},0)</f>
        <v>0.017</v>
      </c>
      <c r="L1129" s="20">
        <v>0.022</v>
      </c>
      <c r="M1129" s="20">
        <v>80.0</v>
      </c>
      <c r="N1129" s="20">
        <v>70.0</v>
      </c>
      <c r="O1129" s="20">
        <v>0.247</v>
      </c>
      <c r="P1129" s="20">
        <v>0.688</v>
      </c>
      <c r="Q1129" s="20">
        <v>0.066</v>
      </c>
      <c r="R1129" s="20">
        <v>8.51223E7</v>
      </c>
      <c r="S1129" s="20">
        <v>0.291</v>
      </c>
      <c r="T1129" s="20">
        <f t="array" ref="T1129:U1129">VLOOKUP(A1129,TOURISM!$A$2:$F$2692,{3,6},0)</f>
        <v>3930000000</v>
      </c>
      <c r="U1129" s="20">
        <v>1.3E9</v>
      </c>
      <c r="V1129" s="20">
        <f t="array" ref="V1129:AA1129">VLOOKUP(A1129,BUSINESS!$A$2:$J$2692,{4,5,6,7,8,9},0)</f>
        <v>0.399</v>
      </c>
      <c r="W1129" s="20">
        <v>39.0</v>
      </c>
      <c r="X1129" s="20"/>
      <c r="Y1129" s="20">
        <v>1050.0</v>
      </c>
      <c r="Z1129" s="20">
        <v>0.239</v>
      </c>
      <c r="AA1129" s="20">
        <v>0.857</v>
      </c>
      <c r="AB1129" s="20"/>
      <c r="AC1129" s="20">
        <f t="shared" ref="AC1129:AC1133" si="388">I1129/R1129</f>
        <v>0.0004577883821</v>
      </c>
      <c r="AD1129" s="20">
        <f t="shared" ref="AD1129:AD1133" si="389">J1129/R1129</f>
        <v>0.001063751802</v>
      </c>
      <c r="AE1129" s="20">
        <f t="shared" si="387"/>
        <v>15.27214373</v>
      </c>
      <c r="AF1129" s="22" t="b">
        <f t="shared" si="4"/>
        <v>0</v>
      </c>
      <c r="AG1129" s="20" t="b">
        <f t="shared" si="5"/>
        <v>0</v>
      </c>
      <c r="AH1129" s="20" t="b">
        <f t="shared" si="6"/>
        <v>0</v>
      </c>
      <c r="AI1129" s="20" t="b">
        <f t="shared" si="7"/>
        <v>0</v>
      </c>
      <c r="AJ1129" s="20"/>
      <c r="AK1129" s="20"/>
      <c r="AL1129" s="20"/>
      <c r="AM1129" s="20"/>
      <c r="AN1129" s="20"/>
      <c r="AO1129" s="20"/>
      <c r="AP1129" s="20"/>
      <c r="AQ1129" s="20"/>
      <c r="AR1129" s="23"/>
      <c r="AS1129" s="23"/>
      <c r="AT1129" s="23"/>
      <c r="AU1129" s="23"/>
      <c r="AV1129" s="23"/>
    </row>
    <row r="1130" ht="15.75" customHeight="1">
      <c r="A1130" s="17" t="str">
        <f t="shared" si="1"/>
        <v>Vietnam-Asia2009</v>
      </c>
      <c r="B1130" s="17" t="s">
        <v>178</v>
      </c>
      <c r="C1130" s="18" t="s">
        <v>145</v>
      </c>
      <c r="D1130" s="19" t="s">
        <v>88</v>
      </c>
      <c r="E1130" s="17"/>
      <c r="F1130" s="18">
        <v>0.065</v>
      </c>
      <c r="G1130" s="18">
        <v>72.0</v>
      </c>
      <c r="H1130" s="18">
        <v>0.101</v>
      </c>
      <c r="I1130" s="20">
        <f t="array" ref="I1130:J1130">IFNA(VLOOKUP(A1130,ENERGY!$A$2:$F$2692,{5,6},0),0)</f>
        <v>45777</v>
      </c>
      <c r="J1130" s="20">
        <v>113651.0</v>
      </c>
      <c r="K1130" s="20">
        <f t="array" ref="K1130:S1130">VLOOKUP(A1130,'HUMAN RESOURCES'!$A$2:$M$2692,{2,3,4,5,6,7,8,9,10},0)</f>
        <v>0.017</v>
      </c>
      <c r="L1130" s="20">
        <v>0.021</v>
      </c>
      <c r="M1130" s="20">
        <v>80.0</v>
      </c>
      <c r="N1130" s="20">
        <v>71.0</v>
      </c>
      <c r="O1130" s="20">
        <v>0.24</v>
      </c>
      <c r="P1130" s="20">
        <v>0.694</v>
      </c>
      <c r="Q1130" s="20">
        <v>0.065</v>
      </c>
      <c r="R1130" s="20">
        <v>8.6025E7</v>
      </c>
      <c r="S1130" s="20">
        <v>0.298</v>
      </c>
      <c r="T1130" s="20">
        <f t="array" ref="T1130:U1130">VLOOKUP(A1130,TOURISM!$A$2:$F$2692,{3,6},0)</f>
        <v>3050000000</v>
      </c>
      <c r="U1130" s="20">
        <v>1.1E9</v>
      </c>
      <c r="V1130" s="20">
        <f t="array" ref="V1130:AA1130">VLOOKUP(A1130,BUSINESS!$A$2:$J$2692,{4,5,6,7,8,9},0)</f>
        <v>0.399</v>
      </c>
      <c r="W1130" s="20">
        <v>39.0</v>
      </c>
      <c r="X1130" s="20"/>
      <c r="Y1130" s="20">
        <v>1050.0</v>
      </c>
      <c r="Z1130" s="20">
        <v>0.266</v>
      </c>
      <c r="AA1130" s="20">
        <v>1.114</v>
      </c>
      <c r="AB1130" s="20"/>
      <c r="AC1130" s="20">
        <f t="shared" si="388"/>
        <v>0.000532136007</v>
      </c>
      <c r="AD1130" s="20">
        <f t="shared" si="389"/>
        <v>0.001321139204</v>
      </c>
      <c r="AE1130" s="20">
        <f t="shared" si="387"/>
        <v>12.78698053</v>
      </c>
      <c r="AF1130" s="22" t="b">
        <f t="shared" si="4"/>
        <v>0</v>
      </c>
      <c r="AG1130" s="20" t="b">
        <f t="shared" si="5"/>
        <v>0</v>
      </c>
      <c r="AH1130" s="20" t="b">
        <f t="shared" si="6"/>
        <v>0</v>
      </c>
      <c r="AI1130" s="20" t="b">
        <f t="shared" si="7"/>
        <v>0</v>
      </c>
      <c r="AJ1130" s="20"/>
      <c r="AK1130" s="20"/>
      <c r="AL1130" s="20"/>
      <c r="AM1130" s="20"/>
      <c r="AN1130" s="20"/>
      <c r="AO1130" s="20"/>
      <c r="AP1130" s="20"/>
      <c r="AQ1130" s="20"/>
      <c r="AR1130" s="23"/>
      <c r="AS1130" s="23"/>
      <c r="AT1130" s="23"/>
      <c r="AU1130" s="23"/>
      <c r="AV1130" s="23"/>
    </row>
    <row r="1131" ht="15.75" customHeight="1">
      <c r="A1131" s="17" t="str">
        <f t="shared" si="1"/>
        <v>Vietnam-Asia2010</v>
      </c>
      <c r="B1131" s="17" t="s">
        <v>178</v>
      </c>
      <c r="C1131" s="18" t="s">
        <v>145</v>
      </c>
      <c r="D1131" s="19" t="s">
        <v>89</v>
      </c>
      <c r="E1131" s="17"/>
      <c r="F1131" s="18">
        <v>0.069</v>
      </c>
      <c r="G1131" s="18">
        <v>83.0</v>
      </c>
      <c r="H1131" s="18">
        <v>0.131</v>
      </c>
      <c r="I1131" s="20">
        <f t="array" ref="I1131:J1131">IFNA(VLOOKUP(A1131,ENERGY!$A$2:$F$2692,{5,6},0),0)</f>
        <v>33441</v>
      </c>
      <c r="J1131" s="20">
        <v>70806.0</v>
      </c>
      <c r="K1131" s="20">
        <f t="array" ref="K1131:S1131">VLOOKUP(A1131,'HUMAN RESOURCES'!$A$2:$M$2692,{2,3,4,5,6,7,8,9,10},0)</f>
        <v>0.016</v>
      </c>
      <c r="L1131" s="20">
        <v>0.021</v>
      </c>
      <c r="M1131" s="20">
        <v>80.0</v>
      </c>
      <c r="N1131" s="20">
        <v>71.0</v>
      </c>
      <c r="O1131" s="20">
        <v>0.235</v>
      </c>
      <c r="P1131" s="20">
        <v>0.7</v>
      </c>
      <c r="Q1131" s="20">
        <v>0.065</v>
      </c>
      <c r="R1131" s="20">
        <v>8.69325E7</v>
      </c>
      <c r="S1131" s="20">
        <v>0.304</v>
      </c>
      <c r="T1131" s="20">
        <f t="array" ref="T1131:U1131">VLOOKUP(A1131,TOURISM!$A$2:$F$2692,{3,6},0)</f>
        <v>4450000000</v>
      </c>
      <c r="U1131" s="20">
        <v>1.47E9</v>
      </c>
      <c r="V1131" s="20">
        <f t="array" ref="V1131:AA1131">VLOOKUP(A1131,BUSINESS!$A$2:$J$2692,{4,5,6,7,8,9},0)</f>
        <v>0.329</v>
      </c>
      <c r="W1131" s="20">
        <v>38.0</v>
      </c>
      <c r="X1131" s="20"/>
      <c r="Y1131" s="20">
        <v>941.0</v>
      </c>
      <c r="Z1131" s="20">
        <v>0.307</v>
      </c>
      <c r="AA1131" s="20">
        <v>1.253</v>
      </c>
      <c r="AB1131" s="20"/>
      <c r="AC1131" s="20">
        <f t="shared" si="388"/>
        <v>0.0003846777672</v>
      </c>
      <c r="AD1131" s="20">
        <f t="shared" si="389"/>
        <v>0.000814494004</v>
      </c>
      <c r="AE1131" s="20">
        <f t="shared" si="387"/>
        <v>16.9096713</v>
      </c>
      <c r="AF1131" s="22" t="b">
        <f t="shared" si="4"/>
        <v>0</v>
      </c>
      <c r="AG1131" s="20" t="b">
        <f t="shared" si="5"/>
        <v>0</v>
      </c>
      <c r="AH1131" s="20" t="b">
        <f t="shared" si="6"/>
        <v>0</v>
      </c>
      <c r="AI1131" s="20" t="b">
        <f t="shared" si="7"/>
        <v>0</v>
      </c>
      <c r="AJ1131" s="20"/>
      <c r="AK1131" s="20"/>
      <c r="AL1131" s="20"/>
      <c r="AM1131" s="20"/>
      <c r="AN1131" s="20"/>
      <c r="AO1131" s="20"/>
      <c r="AP1131" s="20"/>
      <c r="AQ1131" s="20"/>
      <c r="AR1131" s="23"/>
      <c r="AS1131" s="23"/>
      <c r="AT1131" s="23"/>
      <c r="AU1131" s="23"/>
      <c r="AV1131" s="23"/>
    </row>
    <row r="1132" ht="15.75" customHeight="1">
      <c r="A1132" s="17" t="str">
        <f t="shared" si="1"/>
        <v>Vietnam-Asia2011</v>
      </c>
      <c r="B1132" s="17" t="s">
        <v>178</v>
      </c>
      <c r="C1132" s="18" t="s">
        <v>145</v>
      </c>
      <c r="D1132" s="19" t="s">
        <v>90</v>
      </c>
      <c r="E1132" s="17"/>
      <c r="F1132" s="18">
        <v>0.068</v>
      </c>
      <c r="G1132" s="18">
        <v>93.0</v>
      </c>
      <c r="H1132" s="18">
        <v>0.17</v>
      </c>
      <c r="I1132" s="20">
        <f t="array" ref="I1132:J1132">IFNA(VLOOKUP(A1132,ENERGY!$A$2:$F$2692,{5,6},0),0)</f>
        <v>41455</v>
      </c>
      <c r="J1132" s="20">
        <v>97942.0</v>
      </c>
      <c r="K1132" s="20">
        <f t="array" ref="K1132:S1132">VLOOKUP(A1132,'HUMAN RESOURCES'!$A$2:$M$2692,{2,3,4,5,6,7,8,9,10},0)</f>
        <v>0.016</v>
      </c>
      <c r="L1132" s="20">
        <v>0.02</v>
      </c>
      <c r="M1132" s="20">
        <v>80.0</v>
      </c>
      <c r="N1132" s="20">
        <v>71.0</v>
      </c>
      <c r="O1132" s="20">
        <v>0.231</v>
      </c>
      <c r="P1132" s="20">
        <v>0.703</v>
      </c>
      <c r="Q1132" s="20">
        <v>0.065</v>
      </c>
      <c r="R1132" s="20">
        <v>8.784E7</v>
      </c>
      <c r="S1132" s="20">
        <v>0.31</v>
      </c>
      <c r="T1132" s="20">
        <f t="array" ref="T1132:U1132">VLOOKUP(A1132,TOURISM!$A$2:$F$2692,{3,6},0)</f>
        <v>5710000000</v>
      </c>
      <c r="U1132" s="20">
        <v>1.71E9</v>
      </c>
      <c r="V1132" s="20">
        <f t="array" ref="V1132:AA1132">VLOOKUP(A1132,BUSINESS!$A$2:$J$2692,{4,5,6,7,8,9},0)</f>
        <v>0.4</v>
      </c>
      <c r="W1132" s="20">
        <v>38.0</v>
      </c>
      <c r="X1132" s="20"/>
      <c r="Y1132" s="20">
        <v>941.0</v>
      </c>
      <c r="Z1132" s="20">
        <v>0.351</v>
      </c>
      <c r="AA1132" s="20">
        <v>1.416</v>
      </c>
      <c r="AB1132" s="20"/>
      <c r="AC1132" s="20">
        <f t="shared" si="388"/>
        <v>0.0004719376138</v>
      </c>
      <c r="AD1132" s="20">
        <f t="shared" si="389"/>
        <v>0.001115004554</v>
      </c>
      <c r="AE1132" s="20">
        <f t="shared" si="387"/>
        <v>19.46721311</v>
      </c>
      <c r="AF1132" s="22" t="b">
        <f t="shared" si="4"/>
        <v>0</v>
      </c>
      <c r="AG1132" s="20" t="b">
        <f t="shared" si="5"/>
        <v>0</v>
      </c>
      <c r="AH1132" s="20" t="b">
        <f t="shared" si="6"/>
        <v>0</v>
      </c>
      <c r="AI1132" s="20" t="b">
        <f t="shared" si="7"/>
        <v>0</v>
      </c>
      <c r="AJ1132" s="20"/>
      <c r="AK1132" s="20"/>
      <c r="AL1132" s="20"/>
      <c r="AM1132" s="20"/>
      <c r="AN1132" s="20"/>
      <c r="AO1132" s="20"/>
      <c r="AP1132" s="20"/>
      <c r="AQ1132" s="20"/>
      <c r="AR1132" s="23"/>
      <c r="AS1132" s="23"/>
      <c r="AT1132" s="23"/>
      <c r="AU1132" s="23"/>
      <c r="AV1132" s="23"/>
    </row>
    <row r="1133" ht="15.75" customHeight="1">
      <c r="A1133" s="17" t="str">
        <f t="shared" si="1"/>
        <v>Vietnam-Asia2012</v>
      </c>
      <c r="B1133" s="17" t="s">
        <v>178</v>
      </c>
      <c r="C1133" s="18" t="s">
        <v>145</v>
      </c>
      <c r="D1133" s="19" t="s">
        <v>91</v>
      </c>
      <c r="E1133" s="17"/>
      <c r="F1133" s="18">
        <v>0.066</v>
      </c>
      <c r="G1133" s="18">
        <v>102.0</v>
      </c>
      <c r="H1133" s="18">
        <v>0.135</v>
      </c>
      <c r="I1133" s="20">
        <f t="array" ref="I1133:J1133">IFNA(VLOOKUP(A1133,ENERGY!$A$2:$F$2692,{5,6},0),0)</f>
        <v>35111</v>
      </c>
      <c r="J1133" s="20">
        <v>78767.0</v>
      </c>
      <c r="K1133" s="20">
        <f t="array" ref="K1133:S1133">VLOOKUP(A1133,'HUMAN RESOURCES'!$A$2:$M$2692,{2,3,4,5,6,7,8,9,10},0)</f>
        <v>0.016</v>
      </c>
      <c r="L1133" s="20">
        <v>0.02</v>
      </c>
      <c r="M1133" s="20">
        <v>80.0</v>
      </c>
      <c r="N1133" s="20">
        <v>71.0</v>
      </c>
      <c r="O1133" s="20">
        <v>0.229</v>
      </c>
      <c r="P1133" s="20">
        <v>0.706</v>
      </c>
      <c r="Q1133" s="20">
        <v>0.066</v>
      </c>
      <c r="R1133" s="20">
        <v>8.87729E7</v>
      </c>
      <c r="S1133" s="20">
        <v>0.317</v>
      </c>
      <c r="T1133" s="20">
        <f t="array" ref="T1133:U1133">VLOOKUP(A1133,TOURISM!$A$2:$F$2692,{3,6},0)</f>
        <v>6830000000</v>
      </c>
      <c r="U1133" s="20">
        <v>1.856E9</v>
      </c>
      <c r="V1133" s="20">
        <f t="array" ref="V1133:AA1133">VLOOKUP(A1133,BUSINESS!$A$2:$J$2692,{4,5,6,7,8,9},0)</f>
        <v>0.343</v>
      </c>
      <c r="W1133" s="20">
        <v>34.0</v>
      </c>
      <c r="X1133" s="20">
        <v>98.0</v>
      </c>
      <c r="Y1133" s="20">
        <v>872.0</v>
      </c>
      <c r="Z1133" s="20">
        <v>0.395</v>
      </c>
      <c r="AA1133" s="20">
        <v>1.477</v>
      </c>
      <c r="AB1133" s="20"/>
      <c r="AC1133" s="20">
        <f t="shared" si="388"/>
        <v>0.0003955148474</v>
      </c>
      <c r="AD1133" s="20">
        <f t="shared" si="389"/>
        <v>0.000887286548</v>
      </c>
      <c r="AE1133" s="20">
        <f t="shared" si="387"/>
        <v>20.90728139</v>
      </c>
      <c r="AF1133" s="22" t="b">
        <f t="shared" si="4"/>
        <v>0</v>
      </c>
      <c r="AG1133" s="20" t="b">
        <f t="shared" si="5"/>
        <v>0</v>
      </c>
      <c r="AH1133" s="20" t="b">
        <f t="shared" si="6"/>
        <v>0</v>
      </c>
      <c r="AI1133" s="20" t="b">
        <f t="shared" si="7"/>
        <v>0</v>
      </c>
      <c r="AJ1133" s="20"/>
      <c r="AK1133" s="20"/>
      <c r="AL1133" s="20"/>
      <c r="AM1133" s="20"/>
      <c r="AN1133" s="20"/>
      <c r="AO1133" s="20"/>
      <c r="AP1133" s="20"/>
      <c r="AQ1133" s="20"/>
      <c r="AR1133" s="23"/>
      <c r="AS1133" s="23"/>
      <c r="AT1133" s="23"/>
      <c r="AU1133" s="23"/>
      <c r="AV1133" s="23"/>
    </row>
    <row r="1134" ht="15.75" customHeight="1">
      <c r="A1134" s="17" t="str">
        <f t="shared" si="1"/>
        <v>Albania-Europe2000</v>
      </c>
      <c r="B1134" s="17" t="s">
        <v>179</v>
      </c>
      <c r="C1134" s="18" t="s">
        <v>180</v>
      </c>
      <c r="D1134" s="19" t="s">
        <v>76</v>
      </c>
      <c r="E1134" s="17">
        <v>1.15152143E8</v>
      </c>
      <c r="F1134" s="18">
        <v>0.064</v>
      </c>
      <c r="G1134" s="18">
        <v>70.0</v>
      </c>
      <c r="H1134" s="18">
        <v>0.221</v>
      </c>
      <c r="I1134" s="20" t="str">
        <f t="array" ref="I1134:J1134">IFNA(VLOOKUP(A1134,ENERGY!$A$2:$F$2692,{5,6},0),0)</f>
        <v/>
      </c>
      <c r="J1134" s="20"/>
      <c r="K1134" s="20">
        <f t="array" ref="K1134:S1134">VLOOKUP(A1134,'HUMAN RESOURCES'!$A$2:$M$2692,{2,3,4,5,6,7,8,9,10},0)</f>
        <v>0.019</v>
      </c>
      <c r="L1134" s="20">
        <v>0.023</v>
      </c>
      <c r="M1134" s="20">
        <v>77.0</v>
      </c>
      <c r="N1134" s="20">
        <v>71.0</v>
      </c>
      <c r="O1134" s="20">
        <v>0.303</v>
      </c>
      <c r="P1134" s="20">
        <v>0.628</v>
      </c>
      <c r="Q1134" s="20">
        <v>0.068</v>
      </c>
      <c r="R1134" s="20">
        <v>3089027.0</v>
      </c>
      <c r="S1134" s="20">
        <v>0.417</v>
      </c>
      <c r="T1134" s="20">
        <f t="array" ref="T1134:U1134">VLOOKUP(A1134,TOURISM!$A$2:$F$2692,{3,6},0)</f>
        <v>398000000</v>
      </c>
      <c r="U1134" s="20">
        <v>2.9E8</v>
      </c>
      <c r="V1134" s="20" t="str">
        <f t="array" ref="V1134:AA1134">VLOOKUP(A1134,BUSINESS!$A$2:$J$2692,{4,5,6,7,8,9},0)</f>
        <v/>
      </c>
      <c r="W1134" s="20"/>
      <c r="X1134" s="20"/>
      <c r="Y1134" s="20"/>
      <c r="Z1134" s="20">
        <v>0.001</v>
      </c>
      <c r="AA1134" s="20">
        <v>0.009</v>
      </c>
      <c r="AB1134" s="21">
        <f t="shared" ref="AB1134:AB1729" si="390">E1134/R1134</f>
        <v>37.27780398</v>
      </c>
      <c r="AC1134" s="20"/>
      <c r="AD1134" s="20"/>
      <c r="AE1134" s="20">
        <f t="shared" si="387"/>
        <v>93.88069447</v>
      </c>
      <c r="AF1134" s="22" t="b">
        <f t="shared" si="4"/>
        <v>0</v>
      </c>
      <c r="AG1134" s="20" t="b">
        <f t="shared" si="5"/>
        <v>0</v>
      </c>
      <c r="AH1134" s="20" t="b">
        <f t="shared" si="6"/>
        <v>0</v>
      </c>
      <c r="AI1134" s="20" t="b">
        <f t="shared" si="7"/>
        <v>0</v>
      </c>
      <c r="AJ1134" s="20"/>
      <c r="AK1134" s="20"/>
      <c r="AL1134" s="20"/>
      <c r="AM1134" s="20"/>
      <c r="AN1134" s="20"/>
      <c r="AO1134" s="20"/>
      <c r="AP1134" s="20"/>
      <c r="AQ1134" s="20"/>
      <c r="AR1134" s="23"/>
      <c r="AS1134" s="23"/>
      <c r="AT1134" s="23"/>
      <c r="AU1134" s="23"/>
      <c r="AV1134" s="23"/>
    </row>
    <row r="1135" ht="15.75" customHeight="1">
      <c r="A1135" s="17" t="str">
        <f t="shared" si="1"/>
        <v>Albania-Europe2001</v>
      </c>
      <c r="B1135" s="17" t="s">
        <v>179</v>
      </c>
      <c r="C1135" s="18" t="s">
        <v>180</v>
      </c>
      <c r="D1135" s="19" t="s">
        <v>77</v>
      </c>
      <c r="E1135" s="17">
        <v>1.2300509E8</v>
      </c>
      <c r="F1135" s="18">
        <v>0.06</v>
      </c>
      <c r="G1135" s="18">
        <v>75.0</v>
      </c>
      <c r="H1135" s="18">
        <v>0.197</v>
      </c>
      <c r="I1135" s="20">
        <f t="array" ref="I1135:J1135">IFNA(VLOOKUP(A1135,ENERGY!$A$2:$F$2692,{5,6},0),0)</f>
        <v>2173</v>
      </c>
      <c r="J1135" s="20"/>
      <c r="K1135" s="20">
        <f t="array" ref="K1135:S1135">VLOOKUP(A1135,'HUMAN RESOURCES'!$A$2:$M$2692,{2,3,4,5,6,7,8,9,10},0)</f>
        <v>0.018</v>
      </c>
      <c r="L1135" s="20">
        <v>0.022</v>
      </c>
      <c r="M1135" s="20">
        <v>78.0</v>
      </c>
      <c r="N1135" s="20">
        <v>72.0</v>
      </c>
      <c r="O1135" s="20">
        <v>0.297</v>
      </c>
      <c r="P1135" s="20">
        <v>0.632</v>
      </c>
      <c r="Q1135" s="20">
        <v>0.071</v>
      </c>
      <c r="R1135" s="20">
        <v>3064111.0</v>
      </c>
      <c r="S1135" s="20">
        <v>0.424</v>
      </c>
      <c r="T1135" s="20">
        <f t="array" ref="T1135:U1135">VLOOKUP(A1135,TOURISM!$A$2:$F$2692,{3,6},0)</f>
        <v>451000000</v>
      </c>
      <c r="U1135" s="20">
        <v>2.69E8</v>
      </c>
      <c r="V1135" s="20" t="str">
        <f t="array" ref="V1135:AA1135">VLOOKUP(A1135,BUSINESS!$A$2:$J$2692,{4,5,6,7,8,9},0)</f>
        <v/>
      </c>
      <c r="W1135" s="20"/>
      <c r="X1135" s="20"/>
      <c r="Y1135" s="20"/>
      <c r="Z1135" s="20">
        <v>0.003</v>
      </c>
      <c r="AA1135" s="20">
        <v>0.119</v>
      </c>
      <c r="AB1135" s="21">
        <f t="shared" si="390"/>
        <v>40.14381006</v>
      </c>
      <c r="AC1135" s="20">
        <f t="shared" ref="AC1135:AC1139" si="391">I1135/R1135</f>
        <v>0.0007091779639</v>
      </c>
      <c r="AD1135" s="20"/>
      <c r="AE1135" s="20">
        <f t="shared" si="387"/>
        <v>87.79055328</v>
      </c>
      <c r="AF1135" s="22" t="b">
        <f t="shared" si="4"/>
        <v>0</v>
      </c>
      <c r="AG1135" s="20" t="b">
        <f t="shared" si="5"/>
        <v>0</v>
      </c>
      <c r="AH1135" s="20" t="b">
        <f t="shared" si="6"/>
        <v>0</v>
      </c>
      <c r="AI1135" s="20" t="b">
        <f t="shared" si="7"/>
        <v>0</v>
      </c>
      <c r="AJ1135" s="20"/>
      <c r="AK1135" s="20"/>
      <c r="AL1135" s="20"/>
      <c r="AM1135" s="20"/>
      <c r="AN1135" s="20"/>
      <c r="AO1135" s="20"/>
      <c r="AP1135" s="20"/>
      <c r="AQ1135" s="20"/>
      <c r="AR1135" s="23"/>
      <c r="AS1135" s="23"/>
      <c r="AT1135" s="23"/>
      <c r="AU1135" s="23"/>
      <c r="AV1135" s="23"/>
    </row>
    <row r="1136" ht="15.75" customHeight="1">
      <c r="A1136" s="17" t="str">
        <f t="shared" si="1"/>
        <v>Albania-Europe2002</v>
      </c>
      <c r="B1136" s="17" t="s">
        <v>179</v>
      </c>
      <c r="C1136" s="18" t="s">
        <v>180</v>
      </c>
      <c r="D1136" s="19" t="s">
        <v>79</v>
      </c>
      <c r="E1136" s="17">
        <v>1.23258507E8</v>
      </c>
      <c r="F1136" s="18">
        <v>0.065</v>
      </c>
      <c r="G1136" s="18">
        <v>89.0</v>
      </c>
      <c r="H1136" s="18">
        <v>0.153</v>
      </c>
      <c r="I1136" s="20">
        <f t="array" ref="I1136:J1136">IFNA(VLOOKUP(A1136,ENERGY!$A$2:$F$2692,{5,6},0),0)</f>
        <v>2059</v>
      </c>
      <c r="J1136" s="20">
        <v>4283.0</v>
      </c>
      <c r="K1136" s="20">
        <f t="array" ref="K1136:S1136">VLOOKUP(A1136,'HUMAN RESOURCES'!$A$2:$M$2692,{2,3,4,5,6,7,8,9,10},0)</f>
        <v>0.017</v>
      </c>
      <c r="L1136" s="20">
        <v>0.021</v>
      </c>
      <c r="M1136" s="20">
        <v>78.0</v>
      </c>
      <c r="N1136" s="20">
        <v>72.0</v>
      </c>
      <c r="O1136" s="20">
        <v>0.29</v>
      </c>
      <c r="P1136" s="20">
        <v>0.636</v>
      </c>
      <c r="Q1136" s="20">
        <v>0.075</v>
      </c>
      <c r="R1136" s="20">
        <v>3051427.0</v>
      </c>
      <c r="S1136" s="20">
        <v>0.435</v>
      </c>
      <c r="T1136" s="20">
        <f t="array" ref="T1136:U1136">VLOOKUP(A1136,TOURISM!$A$2:$F$2692,{3,6},0)</f>
        <v>492000000</v>
      </c>
      <c r="U1136" s="20">
        <v>3.86E8</v>
      </c>
      <c r="V1136" s="20" t="str">
        <f t="array" ref="V1136:AA1136">VLOOKUP(A1136,BUSINESS!$A$2:$J$2692,{4,5,6,7,8,9},0)</f>
        <v/>
      </c>
      <c r="W1136" s="20"/>
      <c r="X1136" s="20"/>
      <c r="Y1136" s="20"/>
      <c r="Z1136" s="20">
        <v>0.004</v>
      </c>
      <c r="AA1136" s="20">
        <v>0.261</v>
      </c>
      <c r="AB1136" s="21">
        <f t="shared" si="390"/>
        <v>40.39372628</v>
      </c>
      <c r="AC1136" s="20">
        <f t="shared" si="391"/>
        <v>0.0006747662651</v>
      </c>
      <c r="AD1136" s="20">
        <f t="shared" ref="AD1136:AD1139" si="392">J1136/R1136</f>
        <v>0.001403605592</v>
      </c>
      <c r="AE1136" s="20">
        <f t="shared" si="387"/>
        <v>126.4981925</v>
      </c>
      <c r="AF1136" s="22" t="b">
        <f t="shared" si="4"/>
        <v>0</v>
      </c>
      <c r="AG1136" s="20" t="b">
        <f t="shared" si="5"/>
        <v>0</v>
      </c>
      <c r="AH1136" s="20" t="b">
        <f t="shared" si="6"/>
        <v>0</v>
      </c>
      <c r="AI1136" s="20" t="b">
        <f t="shared" si="7"/>
        <v>0</v>
      </c>
      <c r="AJ1136" s="20"/>
      <c r="AK1136" s="20"/>
      <c r="AL1136" s="20"/>
      <c r="AM1136" s="20"/>
      <c r="AN1136" s="20"/>
      <c r="AO1136" s="20"/>
      <c r="AP1136" s="20"/>
      <c r="AQ1136" s="20"/>
      <c r="AR1136" s="23"/>
      <c r="AS1136" s="23"/>
      <c r="AT1136" s="23"/>
      <c r="AU1136" s="23"/>
      <c r="AV1136" s="23"/>
    </row>
    <row r="1137" ht="15.75" customHeight="1">
      <c r="A1137" s="17" t="str">
        <f t="shared" si="1"/>
        <v>Albania-Europe2003</v>
      </c>
      <c r="B1137" s="17" t="s">
        <v>179</v>
      </c>
      <c r="C1137" s="18" t="s">
        <v>180</v>
      </c>
      <c r="D1137" s="19" t="s">
        <v>81</v>
      </c>
      <c r="E1137" s="17">
        <v>1.24735072E8</v>
      </c>
      <c r="F1137" s="18">
        <v>0.062</v>
      </c>
      <c r="G1137" s="18">
        <v>108.0</v>
      </c>
      <c r="H1137" s="18">
        <v>0.143</v>
      </c>
      <c r="I1137" s="20">
        <f t="array" ref="I1137:J1137">IFNA(VLOOKUP(A1137,ENERGY!$A$2:$F$2692,{5,6},0),0)</f>
        <v>2068</v>
      </c>
      <c r="J1137" s="20">
        <v>3880.0</v>
      </c>
      <c r="K1137" s="20">
        <f t="array" ref="K1137:S1137">VLOOKUP(A1137,'HUMAN RESOURCES'!$A$2:$M$2692,{2,3,4,5,6,7,8,9,10},0)</f>
        <v>0.016</v>
      </c>
      <c r="L1137" s="20">
        <v>0.02</v>
      </c>
      <c r="M1137" s="20">
        <v>79.0</v>
      </c>
      <c r="N1137" s="20">
        <v>72.0</v>
      </c>
      <c r="O1137" s="20">
        <v>0.282</v>
      </c>
      <c r="P1137" s="20">
        <v>0.64</v>
      </c>
      <c r="Q1137" s="20">
        <v>0.078</v>
      </c>
      <c r="R1137" s="20">
        <v>3033659.0</v>
      </c>
      <c r="S1137" s="20">
        <v>0.446</v>
      </c>
      <c r="T1137" s="20">
        <f t="array" ref="T1137:U1137">VLOOKUP(A1137,TOURISM!$A$2:$F$2692,{3,6},0)</f>
        <v>537000000</v>
      </c>
      <c r="U1137" s="20">
        <v>5.07E8</v>
      </c>
      <c r="V1137" s="20" t="str">
        <f t="array" ref="V1137:AA1137">VLOOKUP(A1137,BUSINESS!$A$2:$J$2692,{4,5,6,7,8,9},0)</f>
        <v/>
      </c>
      <c r="W1137" s="20">
        <v>41.0</v>
      </c>
      <c r="X1137" s="20"/>
      <c r="Y1137" s="20"/>
      <c r="Z1137" s="20">
        <v>0.01</v>
      </c>
      <c r="AA1137" s="20">
        <v>0.34</v>
      </c>
      <c r="AB1137" s="21">
        <f t="shared" si="390"/>
        <v>41.11703787</v>
      </c>
      <c r="AC1137" s="20">
        <f t="shared" si="391"/>
        <v>0.0006816850543</v>
      </c>
      <c r="AD1137" s="20">
        <f t="shared" si="392"/>
        <v>0.001278983564</v>
      </c>
      <c r="AE1137" s="20">
        <f t="shared" si="387"/>
        <v>167.1249142</v>
      </c>
      <c r="AF1137" s="22" t="b">
        <f t="shared" si="4"/>
        <v>0</v>
      </c>
      <c r="AG1137" s="20" t="b">
        <f t="shared" si="5"/>
        <v>0</v>
      </c>
      <c r="AH1137" s="20" t="b">
        <f t="shared" si="6"/>
        <v>0</v>
      </c>
      <c r="AI1137" s="20" t="b">
        <f t="shared" si="7"/>
        <v>0</v>
      </c>
      <c r="AJ1137" s="20"/>
      <c r="AK1137" s="20"/>
      <c r="AL1137" s="20"/>
      <c r="AM1137" s="20"/>
      <c r="AN1137" s="20"/>
      <c r="AO1137" s="20"/>
      <c r="AP1137" s="20"/>
      <c r="AQ1137" s="20"/>
      <c r="AR1137" s="23"/>
      <c r="AS1137" s="23"/>
      <c r="AT1137" s="23"/>
      <c r="AU1137" s="23"/>
      <c r="AV1137" s="23"/>
    </row>
    <row r="1138" ht="15.75" customHeight="1">
      <c r="A1138" s="17" t="str">
        <f t="shared" si="1"/>
        <v>Albania-Europe2004</v>
      </c>
      <c r="B1138" s="17" t="s">
        <v>179</v>
      </c>
      <c r="C1138" s="18" t="s">
        <v>180</v>
      </c>
      <c r="D1138" s="19" t="s">
        <v>83</v>
      </c>
      <c r="E1138" s="17">
        <v>1.26887585E8</v>
      </c>
      <c r="F1138" s="18">
        <v>0.065</v>
      </c>
      <c r="G1138" s="18">
        <v>148.0</v>
      </c>
      <c r="H1138" s="18">
        <v>0.118</v>
      </c>
      <c r="I1138" s="20">
        <f t="array" ref="I1138:J1138">IFNA(VLOOKUP(A1138,ENERGY!$A$2:$F$2692,{5,6},0),0)</f>
        <v>2061</v>
      </c>
      <c r="J1138" s="20">
        <v>4129.0</v>
      </c>
      <c r="K1138" s="20">
        <f t="array" ref="K1138:S1138">VLOOKUP(A1138,'HUMAN RESOURCES'!$A$2:$M$2692,{2,3,4,5,6,7,8,9,10},0)</f>
        <v>0.015</v>
      </c>
      <c r="L1138" s="20">
        <v>0.019</v>
      </c>
      <c r="M1138" s="20">
        <v>79.0</v>
      </c>
      <c r="N1138" s="20">
        <v>73.0</v>
      </c>
      <c r="O1138" s="20">
        <v>0.273</v>
      </c>
      <c r="P1138" s="20">
        <v>0.645</v>
      </c>
      <c r="Q1138" s="20">
        <v>0.082</v>
      </c>
      <c r="R1138" s="20">
        <v>3014579.0</v>
      </c>
      <c r="S1138" s="20">
        <v>0.457</v>
      </c>
      <c r="T1138" s="20">
        <f t="array" ref="T1138:U1138">VLOOKUP(A1138,TOURISM!$A$2:$F$2692,{3,6},0)</f>
        <v>756000000</v>
      </c>
      <c r="U1138" s="20">
        <v>6.69E8</v>
      </c>
      <c r="V1138" s="20" t="str">
        <f t="array" ref="V1138:AA1138">VLOOKUP(A1138,BUSINESS!$A$2:$J$2692,{4,5,6,7,8,9},0)</f>
        <v/>
      </c>
      <c r="W1138" s="20">
        <v>41.0</v>
      </c>
      <c r="X1138" s="20"/>
      <c r="Y1138" s="20"/>
      <c r="Z1138" s="20">
        <v>0.024</v>
      </c>
      <c r="AA1138" s="20">
        <v>0.392</v>
      </c>
      <c r="AB1138" s="21">
        <f t="shared" si="390"/>
        <v>42.09131192</v>
      </c>
      <c r="AC1138" s="20">
        <f t="shared" si="391"/>
        <v>0.000683677555</v>
      </c>
      <c r="AD1138" s="20">
        <f t="shared" si="392"/>
        <v>0.001369677159</v>
      </c>
      <c r="AE1138" s="20">
        <f t="shared" si="387"/>
        <v>221.9215353</v>
      </c>
      <c r="AF1138" s="22" t="b">
        <f t="shared" si="4"/>
        <v>0</v>
      </c>
      <c r="AG1138" s="20" t="b">
        <f t="shared" si="5"/>
        <v>0</v>
      </c>
      <c r="AH1138" s="20" t="b">
        <f t="shared" si="6"/>
        <v>0</v>
      </c>
      <c r="AI1138" s="20" t="b">
        <f t="shared" si="7"/>
        <v>0</v>
      </c>
      <c r="AJ1138" s="20"/>
      <c r="AK1138" s="20"/>
      <c r="AL1138" s="20"/>
      <c r="AM1138" s="20"/>
      <c r="AN1138" s="20"/>
      <c r="AO1138" s="20"/>
      <c r="AP1138" s="20"/>
      <c r="AQ1138" s="20"/>
      <c r="AR1138" s="23"/>
      <c r="AS1138" s="23"/>
      <c r="AT1138" s="23"/>
      <c r="AU1138" s="23"/>
      <c r="AV1138" s="23"/>
    </row>
    <row r="1139" ht="15.75" customHeight="1">
      <c r="A1139" s="17" t="str">
        <f t="shared" si="1"/>
        <v>Albania-Europe2005</v>
      </c>
      <c r="B1139" s="17" t="s">
        <v>179</v>
      </c>
      <c r="C1139" s="18" t="s">
        <v>180</v>
      </c>
      <c r="D1139" s="19" t="s">
        <v>84</v>
      </c>
      <c r="E1139" s="17">
        <v>1.27125253E8</v>
      </c>
      <c r="F1139" s="18">
        <v>0.063</v>
      </c>
      <c r="G1139" s="18">
        <v>160.0</v>
      </c>
      <c r="H1139" s="18">
        <v>0.131</v>
      </c>
      <c r="I1139" s="20">
        <f t="array" ref="I1139:J1139">IFNA(VLOOKUP(A1139,ENERGY!$A$2:$F$2692,{5,6},0),0)</f>
        <v>2025</v>
      </c>
      <c r="J1139" s="20">
        <v>4056.0</v>
      </c>
      <c r="K1139" s="20">
        <f t="array" ref="K1139:S1139">VLOOKUP(A1139,'HUMAN RESOURCES'!$A$2:$M$2692,{2,3,4,5,6,7,8,9,10},0)</f>
        <v>0.014</v>
      </c>
      <c r="L1139" s="20">
        <v>0.018</v>
      </c>
      <c r="M1139" s="20">
        <v>79.0</v>
      </c>
      <c r="N1139" s="20">
        <v>73.0</v>
      </c>
      <c r="O1139" s="20">
        <v>0.265</v>
      </c>
      <c r="P1139" s="20">
        <v>0.649</v>
      </c>
      <c r="Q1139" s="20">
        <v>0.085</v>
      </c>
      <c r="R1139" s="20">
        <v>2992724.0</v>
      </c>
      <c r="S1139" s="20">
        <v>0.467</v>
      </c>
      <c r="T1139" s="20">
        <f t="array" ref="T1139:U1139">VLOOKUP(A1139,TOURISM!$A$2:$F$2692,{3,6},0)</f>
        <v>880000000</v>
      </c>
      <c r="U1139" s="20">
        <v>8.08E8</v>
      </c>
      <c r="V1139" s="20">
        <f t="array" ref="V1139:AA1139">VLOOKUP(A1139,BUSINESS!$A$2:$J$2692,{4,5,6,7,8,9},0)</f>
        <v>0.582</v>
      </c>
      <c r="W1139" s="20">
        <v>41.0</v>
      </c>
      <c r="X1139" s="20"/>
      <c r="Y1139" s="20">
        <v>364.0</v>
      </c>
      <c r="Z1139" s="20">
        <v>0.06</v>
      </c>
      <c r="AA1139" s="20">
        <v>0.479</v>
      </c>
      <c r="AB1139" s="21">
        <f t="shared" si="390"/>
        <v>42.4781079</v>
      </c>
      <c r="AC1139" s="20">
        <f t="shared" si="391"/>
        <v>0.0006766410802</v>
      </c>
      <c r="AD1139" s="20">
        <f t="shared" si="392"/>
        <v>0.001355287023</v>
      </c>
      <c r="AE1139" s="20">
        <f t="shared" si="387"/>
        <v>269.9881446</v>
      </c>
      <c r="AF1139" s="22" t="b">
        <f t="shared" si="4"/>
        <v>0</v>
      </c>
      <c r="AG1139" s="20" t="b">
        <f t="shared" si="5"/>
        <v>0</v>
      </c>
      <c r="AH1139" s="20" t="b">
        <f t="shared" si="6"/>
        <v>0</v>
      </c>
      <c r="AI1139" s="20" t="b">
        <f t="shared" si="7"/>
        <v>0</v>
      </c>
      <c r="AJ1139" s="20"/>
      <c r="AK1139" s="20"/>
      <c r="AL1139" s="20"/>
      <c r="AM1139" s="20"/>
      <c r="AN1139" s="20"/>
      <c r="AO1139" s="20"/>
      <c r="AP1139" s="20"/>
      <c r="AQ1139" s="20"/>
      <c r="AR1139" s="23"/>
      <c r="AS1139" s="23"/>
      <c r="AT1139" s="23"/>
      <c r="AU1139" s="23"/>
      <c r="AV1139" s="23"/>
    </row>
    <row r="1140" ht="15.75" customHeight="1">
      <c r="A1140" s="17" t="str">
        <f t="shared" si="1"/>
        <v>Albania-Europe2006</v>
      </c>
      <c r="B1140" s="17" t="s">
        <v>179</v>
      </c>
      <c r="C1140" s="18" t="s">
        <v>180</v>
      </c>
      <c r="D1140" s="19" t="s">
        <v>85</v>
      </c>
      <c r="E1140" s="17">
        <v>1.31106366E8</v>
      </c>
      <c r="F1140" s="18">
        <v>0.06</v>
      </c>
      <c r="G1140" s="18">
        <v>168.0</v>
      </c>
      <c r="H1140" s="18">
        <v>0.129</v>
      </c>
      <c r="I1140" s="20">
        <f t="array" ref="I1140:J1140">IFNA(VLOOKUP(A1140,ENERGY!$A$2:$F$2692,{5,6},0),0)</f>
        <v>0</v>
      </c>
      <c r="J1140" s="20">
        <v>0.0</v>
      </c>
      <c r="K1140" s="20">
        <f t="array" ref="K1140:S1140">VLOOKUP(A1140,'HUMAN RESOURCES'!$A$2:$M$2692,{2,3,4,5,6,7,8,9,10},0)</f>
        <v>0.014</v>
      </c>
      <c r="L1140" s="20">
        <v>0.017</v>
      </c>
      <c r="M1140" s="20">
        <v>80.0</v>
      </c>
      <c r="N1140" s="20">
        <v>73.0</v>
      </c>
      <c r="O1140" s="20">
        <v>0.258</v>
      </c>
      <c r="P1140" s="20">
        <v>0.654</v>
      </c>
      <c r="Q1140" s="20">
        <v>0.089</v>
      </c>
      <c r="R1140" s="20">
        <v>2968028.0</v>
      </c>
      <c r="S1140" s="20">
        <v>0.478</v>
      </c>
      <c r="T1140" s="20">
        <f t="array" ref="T1140:U1140">VLOOKUP(A1140,TOURISM!$A$2:$F$2692,{3,6},0)</f>
        <v>1057000000</v>
      </c>
      <c r="U1140" s="20">
        <v>9.89E8</v>
      </c>
      <c r="V1140" s="20">
        <f t="array" ref="V1140:AA1140">VLOOKUP(A1140,BUSINESS!$A$2:$J$2692,{4,5,6,7,8,9},0)</f>
        <v>0.565</v>
      </c>
      <c r="W1140" s="20">
        <v>39.0</v>
      </c>
      <c r="X1140" s="20"/>
      <c r="Y1140" s="20">
        <v>364.0</v>
      </c>
      <c r="Z1140" s="20">
        <v>0.096</v>
      </c>
      <c r="AA1140" s="20">
        <v>0.601</v>
      </c>
      <c r="AB1140" s="21">
        <f t="shared" si="390"/>
        <v>44.17288718</v>
      </c>
      <c r="AC1140" s="20"/>
      <c r="AD1140" s="20"/>
      <c r="AE1140" s="20">
        <f t="shared" si="387"/>
        <v>333.2178807</v>
      </c>
      <c r="AF1140" s="22" t="b">
        <f t="shared" si="4"/>
        <v>0</v>
      </c>
      <c r="AG1140" s="20" t="b">
        <f t="shared" si="5"/>
        <v>0</v>
      </c>
      <c r="AH1140" s="20" t="b">
        <f t="shared" si="6"/>
        <v>0</v>
      </c>
      <c r="AI1140" s="20" t="b">
        <f t="shared" si="7"/>
        <v>0</v>
      </c>
      <c r="AJ1140" s="20"/>
      <c r="AK1140" s="20"/>
      <c r="AL1140" s="20"/>
      <c r="AM1140" s="20"/>
      <c r="AN1140" s="20"/>
      <c r="AO1140" s="20"/>
      <c r="AP1140" s="20"/>
      <c r="AQ1140" s="20"/>
      <c r="AR1140" s="23"/>
      <c r="AS1140" s="23"/>
      <c r="AT1140" s="23"/>
      <c r="AU1140" s="23"/>
      <c r="AV1140" s="23"/>
    </row>
    <row r="1141" ht="15.75" customHeight="1">
      <c r="A1141" s="17" t="str">
        <f t="shared" si="1"/>
        <v>Albania-Europe2007</v>
      </c>
      <c r="B1141" s="17" t="s">
        <v>179</v>
      </c>
      <c r="C1141" s="18" t="s">
        <v>180</v>
      </c>
      <c r="D1141" s="19" t="s">
        <v>86</v>
      </c>
      <c r="E1141" s="17">
        <v>1.35044456E8</v>
      </c>
      <c r="F1141" s="18">
        <v>0.064</v>
      </c>
      <c r="G1141" s="18">
        <v>218.0</v>
      </c>
      <c r="H1141" s="18">
        <v>0.141</v>
      </c>
      <c r="I1141" s="20">
        <f t="array" ref="I1141:J1141">IFNA(VLOOKUP(A1141,ENERGY!$A$2:$F$2692,{5,6},0),0)</f>
        <v>0</v>
      </c>
      <c r="J1141" s="20">
        <v>0.0</v>
      </c>
      <c r="K1141" s="20">
        <f t="array" ref="K1141:S1141">VLOOKUP(A1141,'HUMAN RESOURCES'!$A$2:$M$2692,{2,3,4,5,6,7,8,9,10},0)</f>
        <v>0.013</v>
      </c>
      <c r="L1141" s="20">
        <v>0.017</v>
      </c>
      <c r="M1141" s="20">
        <v>80.0</v>
      </c>
      <c r="N1141" s="20">
        <v>73.0</v>
      </c>
      <c r="O1141" s="20">
        <v>0.25</v>
      </c>
      <c r="P1141" s="20">
        <v>0.658</v>
      </c>
      <c r="Q1141" s="20">
        <v>0.092</v>
      </c>
      <c r="R1141" s="20">
        <v>2940880.0</v>
      </c>
      <c r="S1141" s="20">
        <v>0.489</v>
      </c>
      <c r="T1141" s="20">
        <f t="array" ref="T1141:U1141">VLOOKUP(A1141,TOURISM!$A$2:$F$2692,{3,6},0)</f>
        <v>1479000000</v>
      </c>
      <c r="U1141" s="20">
        <v>1.331E9</v>
      </c>
      <c r="V1141" s="20">
        <f t="array" ref="V1141:AA1141">VLOOKUP(A1141,BUSINESS!$A$2:$J$2692,{4,5,6,7,8,9},0)</f>
        <v>0.459</v>
      </c>
      <c r="W1141" s="20">
        <v>36.0</v>
      </c>
      <c r="X1141" s="20"/>
      <c r="Y1141" s="20">
        <v>364.0</v>
      </c>
      <c r="Z1141" s="20">
        <v>0.15</v>
      </c>
      <c r="AA1141" s="20">
        <v>0.734</v>
      </c>
      <c r="AB1141" s="21">
        <f t="shared" si="390"/>
        <v>45.91974375</v>
      </c>
      <c r="AC1141" s="20"/>
      <c r="AD1141" s="20"/>
      <c r="AE1141" s="20">
        <f t="shared" si="387"/>
        <v>452.5856206</v>
      </c>
      <c r="AF1141" s="22" t="b">
        <f t="shared" si="4"/>
        <v>0</v>
      </c>
      <c r="AG1141" s="20" t="b">
        <f t="shared" si="5"/>
        <v>0</v>
      </c>
      <c r="AH1141" s="20" t="b">
        <f t="shared" si="6"/>
        <v>0</v>
      </c>
      <c r="AI1141" s="20" t="b">
        <f t="shared" si="7"/>
        <v>0</v>
      </c>
      <c r="AJ1141" s="20"/>
      <c r="AK1141" s="20"/>
      <c r="AL1141" s="20"/>
      <c r="AM1141" s="20"/>
      <c r="AN1141" s="20"/>
      <c r="AO1141" s="20"/>
      <c r="AP1141" s="20"/>
      <c r="AQ1141" s="20"/>
      <c r="AR1141" s="23"/>
      <c r="AS1141" s="23"/>
      <c r="AT1141" s="23"/>
      <c r="AU1141" s="23"/>
      <c r="AV1141" s="23"/>
    </row>
    <row r="1142" ht="15.75" customHeight="1">
      <c r="A1142" s="17" t="str">
        <f t="shared" si="1"/>
        <v>Albania-Europe2008</v>
      </c>
      <c r="B1142" s="17" t="s">
        <v>179</v>
      </c>
      <c r="C1142" s="18" t="s">
        <v>180</v>
      </c>
      <c r="D1142" s="19" t="s">
        <v>87</v>
      </c>
      <c r="E1142" s="17">
        <v>1.35181862E8</v>
      </c>
      <c r="F1142" s="18">
        <v>0.061</v>
      </c>
      <c r="G1142" s="18">
        <v>251.0</v>
      </c>
      <c r="H1142" s="18">
        <v>0.13</v>
      </c>
      <c r="I1142" s="20">
        <f t="array" ref="I1142:J1142">IFNA(VLOOKUP(A1142,ENERGY!$A$2:$F$2692,{5,6},0),0)</f>
        <v>1976</v>
      </c>
      <c r="J1142" s="20">
        <v>4294.0</v>
      </c>
      <c r="K1142" s="20">
        <f t="array" ref="K1142:S1142">VLOOKUP(A1142,'HUMAN RESOURCES'!$A$2:$M$2692,{2,3,4,5,6,7,8,9,10},0)</f>
        <v>0.013</v>
      </c>
      <c r="L1142" s="20">
        <v>0.016</v>
      </c>
      <c r="M1142" s="20">
        <v>80.0</v>
      </c>
      <c r="N1142" s="20">
        <v>74.0</v>
      </c>
      <c r="O1142" s="20">
        <v>0.243</v>
      </c>
      <c r="P1142" s="20">
        <v>0.662</v>
      </c>
      <c r="Q1142" s="20">
        <v>0.095</v>
      </c>
      <c r="R1142" s="20">
        <v>2912559.0</v>
      </c>
      <c r="S1142" s="20">
        <v>0.5</v>
      </c>
      <c r="T1142" s="20">
        <f t="array" ref="T1142:U1142">VLOOKUP(A1142,TOURISM!$A$2:$F$2692,{3,6},0)</f>
        <v>1848000000</v>
      </c>
      <c r="U1142" s="20">
        <v>1.644E9</v>
      </c>
      <c r="V1142" s="20">
        <f t="array" ref="V1142:AA1142">VLOOKUP(A1142,BUSINESS!$A$2:$J$2692,{4,5,6,7,8,9},0)</f>
        <v>0.462</v>
      </c>
      <c r="W1142" s="20">
        <v>9.0</v>
      </c>
      <c r="X1142" s="20"/>
      <c r="Y1142" s="20">
        <v>368.0</v>
      </c>
      <c r="Z1142" s="20">
        <v>0.239</v>
      </c>
      <c r="AA1142" s="20">
        <v>0.589</v>
      </c>
      <c r="AB1142" s="21">
        <f t="shared" si="390"/>
        <v>46.413433</v>
      </c>
      <c r="AC1142" s="20">
        <f t="shared" ref="AC1142:AC1143" si="393">I1142/R1142</f>
        <v>0.0006784411921</v>
      </c>
      <c r="AD1142" s="20">
        <f t="shared" ref="AD1142:AD1143" si="394">J1142/R1142</f>
        <v>0.001474304898</v>
      </c>
      <c r="AE1142" s="20">
        <f t="shared" si="387"/>
        <v>564.4520849</v>
      </c>
      <c r="AF1142" s="22" t="b">
        <f t="shared" si="4"/>
        <v>0</v>
      </c>
      <c r="AG1142" s="20" t="b">
        <f t="shared" si="5"/>
        <v>0</v>
      </c>
      <c r="AH1142" s="20" t="b">
        <f t="shared" si="6"/>
        <v>0</v>
      </c>
      <c r="AI1142" s="20" t="b">
        <f t="shared" si="7"/>
        <v>0</v>
      </c>
      <c r="AJ1142" s="20"/>
      <c r="AK1142" s="20"/>
      <c r="AL1142" s="20"/>
      <c r="AM1142" s="20"/>
      <c r="AN1142" s="20"/>
      <c r="AO1142" s="20"/>
      <c r="AP1142" s="20"/>
      <c r="AQ1142" s="20"/>
      <c r="AR1142" s="23"/>
      <c r="AS1142" s="23"/>
      <c r="AT1142" s="23"/>
      <c r="AU1142" s="23"/>
      <c r="AV1142" s="23"/>
    </row>
    <row r="1143" ht="15.75" customHeight="1">
      <c r="A1143" s="17" t="str">
        <f t="shared" si="1"/>
        <v>Albania-Europe2009</v>
      </c>
      <c r="B1143" s="17" t="s">
        <v>179</v>
      </c>
      <c r="C1143" s="18" t="s">
        <v>180</v>
      </c>
      <c r="D1143" s="19" t="s">
        <v>88</v>
      </c>
      <c r="E1143" s="17">
        <v>1.37556823E8</v>
      </c>
      <c r="F1143" s="18">
        <v>0.06</v>
      </c>
      <c r="G1143" s="18">
        <v>230.0</v>
      </c>
      <c r="H1143" s="18">
        <v>0.127</v>
      </c>
      <c r="I1143" s="20">
        <f t="array" ref="I1143:J1143">IFNA(VLOOKUP(A1143,ENERGY!$A$2:$F$2692,{5,6},0),0)</f>
        <v>2068</v>
      </c>
      <c r="J1143" s="20">
        <v>3865.0</v>
      </c>
      <c r="K1143" s="20">
        <f t="array" ref="K1143:S1143">VLOOKUP(A1143,'HUMAN RESOURCES'!$A$2:$M$2692,{2,3,4,5,6,7,8,9,10},0)</f>
        <v>0.013</v>
      </c>
      <c r="L1143" s="20">
        <v>0.015</v>
      </c>
      <c r="M1143" s="20">
        <v>80.0</v>
      </c>
      <c r="N1143" s="20">
        <v>74.0</v>
      </c>
      <c r="O1143" s="20">
        <v>0.236</v>
      </c>
      <c r="P1143" s="20">
        <v>0.666</v>
      </c>
      <c r="Q1143" s="20">
        <v>0.098</v>
      </c>
      <c r="R1143" s="20">
        <v>2884303.0</v>
      </c>
      <c r="S1143" s="20">
        <v>0.511</v>
      </c>
      <c r="T1143" s="20">
        <f t="array" ref="T1143:U1143">VLOOKUP(A1143,TOURISM!$A$2:$F$2692,{3,6},0)</f>
        <v>2014000000</v>
      </c>
      <c r="U1143" s="20">
        <v>1.693E9</v>
      </c>
      <c r="V1143" s="20">
        <f t="array" ref="V1143:AA1143">VLOOKUP(A1143,BUSINESS!$A$2:$J$2692,{4,5,6,7,8,9},0)</f>
        <v>0.37</v>
      </c>
      <c r="W1143" s="20">
        <v>6.0</v>
      </c>
      <c r="X1143" s="20"/>
      <c r="Y1143" s="20">
        <v>368.0</v>
      </c>
      <c r="Z1143" s="20">
        <v>0.412</v>
      </c>
      <c r="AA1143" s="20">
        <v>0.782</v>
      </c>
      <c r="AB1143" s="21">
        <f t="shared" si="390"/>
        <v>47.69152998</v>
      </c>
      <c r="AC1143" s="20">
        <f t="shared" si="393"/>
        <v>0.0007169843113</v>
      </c>
      <c r="AD1143" s="20">
        <f t="shared" si="394"/>
        <v>0.001340011781</v>
      </c>
      <c r="AE1143" s="20">
        <f t="shared" si="387"/>
        <v>586.9702316</v>
      </c>
      <c r="AF1143" s="22" t="b">
        <f t="shared" si="4"/>
        <v>0</v>
      </c>
      <c r="AG1143" s="20" t="b">
        <f t="shared" si="5"/>
        <v>0</v>
      </c>
      <c r="AH1143" s="20" t="b">
        <f t="shared" si="6"/>
        <v>0</v>
      </c>
      <c r="AI1143" s="20" t="b">
        <f t="shared" si="7"/>
        <v>0</v>
      </c>
      <c r="AJ1143" s="20"/>
      <c r="AK1143" s="20"/>
      <c r="AL1143" s="20"/>
      <c r="AM1143" s="20"/>
      <c r="AN1143" s="20"/>
      <c r="AO1143" s="20"/>
      <c r="AP1143" s="20"/>
      <c r="AQ1143" s="20"/>
      <c r="AR1143" s="23"/>
      <c r="AS1143" s="23"/>
      <c r="AT1143" s="23"/>
      <c r="AU1143" s="23"/>
      <c r="AV1143" s="23"/>
    </row>
    <row r="1144" ht="15.75" customHeight="1">
      <c r="A1144" s="17" t="str">
        <f t="shared" si="1"/>
        <v>Albania-Europe2010</v>
      </c>
      <c r="B1144" s="17" t="s">
        <v>179</v>
      </c>
      <c r="C1144" s="18" t="s">
        <v>180</v>
      </c>
      <c r="D1144" s="19" t="s">
        <v>89</v>
      </c>
      <c r="E1144" s="17">
        <v>1.43352031E8</v>
      </c>
      <c r="F1144" s="18">
        <v>0.055</v>
      </c>
      <c r="G1144" s="18">
        <v>207.0</v>
      </c>
      <c r="H1144" s="18">
        <v>0.128</v>
      </c>
      <c r="I1144" s="20">
        <f t="array" ref="I1144:J1144">IFNA(VLOOKUP(A1144,ENERGY!$A$2:$F$2692,{5,6},0),0)</f>
        <v>0</v>
      </c>
      <c r="J1144" s="20">
        <v>0.0</v>
      </c>
      <c r="K1144" s="20">
        <f t="array" ref="K1144:S1144">VLOOKUP(A1144,'HUMAN RESOURCES'!$A$2:$M$2692,{2,3,4,5,6,7,8,9,10},0)</f>
        <v>0.013</v>
      </c>
      <c r="L1144" s="20">
        <v>0.015</v>
      </c>
      <c r="M1144" s="20">
        <v>80.0</v>
      </c>
      <c r="N1144" s="20">
        <v>74.0</v>
      </c>
      <c r="O1144" s="20">
        <v>0.228</v>
      </c>
      <c r="P1144" s="20">
        <v>0.671</v>
      </c>
      <c r="Q1144" s="20">
        <v>0.101</v>
      </c>
      <c r="R1144" s="20">
        <v>2856673.0</v>
      </c>
      <c r="S1144" s="20">
        <v>0.522</v>
      </c>
      <c r="T1144" s="20">
        <f t="array" ref="T1144:U1144">VLOOKUP(A1144,TOURISM!$A$2:$F$2692,{3,6},0)</f>
        <v>1780000000</v>
      </c>
      <c r="U1144" s="20">
        <v>1.454E9</v>
      </c>
      <c r="V1144" s="20">
        <f t="array" ref="V1144:AA1144">VLOOKUP(A1144,BUSINESS!$A$2:$J$2692,{4,5,6,7,8,9},0)</f>
        <v>0.331</v>
      </c>
      <c r="W1144" s="20">
        <v>6.0</v>
      </c>
      <c r="X1144" s="20"/>
      <c r="Y1144" s="20">
        <v>360.0</v>
      </c>
      <c r="Z1144" s="20">
        <v>0.45</v>
      </c>
      <c r="AA1144" s="20">
        <v>0.855</v>
      </c>
      <c r="AB1144" s="21">
        <f t="shared" si="390"/>
        <v>50.18146319</v>
      </c>
      <c r="AC1144" s="20"/>
      <c r="AD1144" s="20"/>
      <c r="AE1144" s="20">
        <f t="shared" si="387"/>
        <v>508.9837024</v>
      </c>
      <c r="AF1144" s="22" t="b">
        <f t="shared" si="4"/>
        <v>0</v>
      </c>
      <c r="AG1144" s="20" t="b">
        <f t="shared" si="5"/>
        <v>0</v>
      </c>
      <c r="AH1144" s="20" t="b">
        <f t="shared" si="6"/>
        <v>0</v>
      </c>
      <c r="AI1144" s="20" t="b">
        <f t="shared" si="7"/>
        <v>0</v>
      </c>
      <c r="AJ1144" s="20"/>
      <c r="AK1144" s="20"/>
      <c r="AL1144" s="20"/>
      <c r="AM1144" s="20"/>
      <c r="AN1144" s="20"/>
      <c r="AO1144" s="20"/>
      <c r="AP1144" s="20"/>
      <c r="AQ1144" s="20"/>
      <c r="AR1144" s="23"/>
      <c r="AS1144" s="23"/>
      <c r="AT1144" s="23"/>
      <c r="AU1144" s="23"/>
      <c r="AV1144" s="23"/>
    </row>
    <row r="1145" ht="15.75" customHeight="1">
      <c r="A1145" s="17" t="str">
        <f t="shared" si="1"/>
        <v>Albania-Europe2011</v>
      </c>
      <c r="B1145" s="17" t="s">
        <v>179</v>
      </c>
      <c r="C1145" s="18" t="s">
        <v>180</v>
      </c>
      <c r="D1145" s="19" t="s">
        <v>90</v>
      </c>
      <c r="E1145" s="17">
        <v>1.44259257E8</v>
      </c>
      <c r="F1145" s="18">
        <v>0.06</v>
      </c>
      <c r="G1145" s="18">
        <v>243.0</v>
      </c>
      <c r="H1145" s="18">
        <v>0.124</v>
      </c>
      <c r="I1145" s="20">
        <f t="array" ref="I1145:J1145">IFNA(VLOOKUP(A1145,ENERGY!$A$2:$F$2692,{5,6},0),0)</f>
        <v>2172</v>
      </c>
      <c r="J1145" s="20">
        <v>4166.0</v>
      </c>
      <c r="K1145" s="20">
        <f t="array" ref="K1145:S1145">VLOOKUP(A1145,'HUMAN RESOURCES'!$A$2:$M$2692,{2,3,4,5,6,7,8,9,10},0)</f>
        <v>0.013</v>
      </c>
      <c r="L1145" s="20">
        <v>0.014</v>
      </c>
      <c r="M1145" s="20">
        <v>80.0</v>
      </c>
      <c r="N1145" s="20">
        <v>74.0</v>
      </c>
      <c r="O1145" s="20">
        <v>0.221</v>
      </c>
      <c r="P1145" s="20">
        <v>0.676</v>
      </c>
      <c r="Q1145" s="20">
        <v>0.103</v>
      </c>
      <c r="R1145" s="20">
        <v>2829337.0</v>
      </c>
      <c r="S1145" s="20">
        <v>0.532</v>
      </c>
      <c r="T1145" s="20">
        <f t="array" ref="T1145:U1145">VLOOKUP(A1145,TOURISM!$A$2:$F$2692,{3,6},0)</f>
        <v>1833000000</v>
      </c>
      <c r="U1145" s="20">
        <v>1.678E9</v>
      </c>
      <c r="V1145" s="20">
        <f t="array" ref="V1145:AA1145">VLOOKUP(A1145,BUSINESS!$A$2:$J$2692,{4,5,6,7,8,9},0)</f>
        <v>0.315</v>
      </c>
      <c r="W1145" s="20">
        <v>6.0</v>
      </c>
      <c r="X1145" s="20"/>
      <c r="Y1145" s="20">
        <v>371.0</v>
      </c>
      <c r="Z1145" s="20">
        <v>0.49</v>
      </c>
      <c r="AA1145" s="20">
        <v>0.983</v>
      </c>
      <c r="AB1145" s="21">
        <f t="shared" si="390"/>
        <v>50.98694747</v>
      </c>
      <c r="AC1145" s="20">
        <f t="shared" ref="AC1145:AC1146" si="395">I1145/R1145</f>
        <v>0.0007676710127</v>
      </c>
      <c r="AD1145" s="20">
        <f t="shared" ref="AD1145:AD1146" si="396">J1145/R1145</f>
        <v>0.00147242976</v>
      </c>
      <c r="AE1145" s="20">
        <f t="shared" si="387"/>
        <v>593.0718045</v>
      </c>
      <c r="AF1145" s="22" t="b">
        <f t="shared" si="4"/>
        <v>0</v>
      </c>
      <c r="AG1145" s="20" t="b">
        <f t="shared" si="5"/>
        <v>0</v>
      </c>
      <c r="AH1145" s="20" t="b">
        <f t="shared" si="6"/>
        <v>0</v>
      </c>
      <c r="AI1145" s="20" t="b">
        <f t="shared" si="7"/>
        <v>0</v>
      </c>
      <c r="AJ1145" s="20"/>
      <c r="AK1145" s="20"/>
      <c r="AL1145" s="20"/>
      <c r="AM1145" s="20"/>
      <c r="AN1145" s="20"/>
      <c r="AO1145" s="20"/>
      <c r="AP1145" s="20"/>
      <c r="AQ1145" s="20"/>
      <c r="AR1145" s="23"/>
      <c r="AS1145" s="23"/>
      <c r="AT1145" s="23"/>
      <c r="AU1145" s="23"/>
      <c r="AV1145" s="23"/>
    </row>
    <row r="1146" ht="15.75" customHeight="1">
      <c r="A1146" s="17" t="str">
        <f t="shared" si="1"/>
        <v>Albania-Europe2012</v>
      </c>
      <c r="B1146" s="17" t="s">
        <v>179</v>
      </c>
      <c r="C1146" s="18" t="s">
        <v>180</v>
      </c>
      <c r="D1146" s="19" t="s">
        <v>91</v>
      </c>
      <c r="E1146" s="17">
        <v>1.49739017E8</v>
      </c>
      <c r="F1146" s="18">
        <v>0.06</v>
      </c>
      <c r="G1146" s="18">
        <v>228.0</v>
      </c>
      <c r="H1146" s="18">
        <v>0.109</v>
      </c>
      <c r="I1146" s="20">
        <f t="array" ref="I1146:J1146">IFNA(VLOOKUP(A1146,ENERGY!$A$2:$F$2692,{5,6},0),0)</f>
        <v>1975</v>
      </c>
      <c r="J1146" s="20">
        <v>3751.0</v>
      </c>
      <c r="K1146" s="20">
        <f t="array" ref="K1146:S1146">VLOOKUP(A1146,'HUMAN RESOURCES'!$A$2:$M$2692,{2,3,4,5,6,7,8,9,10},0)</f>
        <v>0.013</v>
      </c>
      <c r="L1146" s="20">
        <v>0.014</v>
      </c>
      <c r="M1146" s="20">
        <v>80.0</v>
      </c>
      <c r="N1146" s="20">
        <v>74.0</v>
      </c>
      <c r="O1146" s="20">
        <v>0.213</v>
      </c>
      <c r="P1146" s="20">
        <v>0.681</v>
      </c>
      <c r="Q1146" s="20">
        <v>0.106</v>
      </c>
      <c r="R1146" s="20">
        <v>2801681.0</v>
      </c>
      <c r="S1146" s="20">
        <v>0.543</v>
      </c>
      <c r="T1146" s="20">
        <f t="array" ref="T1146:U1146">VLOOKUP(A1146,TOURISM!$A$2:$F$2692,{3,6},0)</f>
        <v>1623000000</v>
      </c>
      <c r="U1146" s="20">
        <v>1.374E9</v>
      </c>
      <c r="V1146" s="20">
        <f t="array" ref="V1146:AA1146">VLOOKUP(A1146,BUSINESS!$A$2:$J$2692,{4,5,6,7,8,9},0)</f>
        <v>0.32</v>
      </c>
      <c r="W1146" s="20">
        <v>5.0</v>
      </c>
      <c r="X1146" s="20">
        <v>82.0</v>
      </c>
      <c r="Y1146" s="20">
        <v>357.0</v>
      </c>
      <c r="Z1146" s="20">
        <v>0.547</v>
      </c>
      <c r="AA1146" s="20">
        <v>1.107</v>
      </c>
      <c r="AB1146" s="21">
        <f t="shared" si="390"/>
        <v>53.44613359</v>
      </c>
      <c r="AC1146" s="20">
        <f t="shared" si="395"/>
        <v>0.0007049339307</v>
      </c>
      <c r="AD1146" s="20">
        <f t="shared" si="396"/>
        <v>0.001338839076</v>
      </c>
      <c r="AE1146" s="20">
        <f t="shared" si="387"/>
        <v>490.4198586</v>
      </c>
      <c r="AF1146" s="22" t="b">
        <f t="shared" si="4"/>
        <v>0</v>
      </c>
      <c r="AG1146" s="20" t="b">
        <f t="shared" si="5"/>
        <v>0</v>
      </c>
      <c r="AH1146" s="20" t="b">
        <f t="shared" si="6"/>
        <v>0</v>
      </c>
      <c r="AI1146" s="20" t="b">
        <f t="shared" si="7"/>
        <v>0</v>
      </c>
      <c r="AJ1146" s="20"/>
      <c r="AK1146" s="20"/>
      <c r="AL1146" s="20"/>
      <c r="AM1146" s="20"/>
      <c r="AN1146" s="20"/>
      <c r="AO1146" s="20"/>
      <c r="AP1146" s="20"/>
      <c r="AQ1146" s="20"/>
      <c r="AR1146" s="23"/>
      <c r="AS1146" s="23"/>
      <c r="AT1146" s="23"/>
      <c r="AU1146" s="23"/>
      <c r="AV1146" s="23"/>
    </row>
    <row r="1147" ht="15.75" customHeight="1">
      <c r="A1147" s="17" t="str">
        <f t="shared" si="1"/>
        <v>Andorra-Europe2001</v>
      </c>
      <c r="B1147" s="17" t="s">
        <v>181</v>
      </c>
      <c r="C1147" s="18" t="s">
        <v>180</v>
      </c>
      <c r="D1147" s="19" t="s">
        <v>77</v>
      </c>
      <c r="E1147" s="17">
        <v>2.49845593E8</v>
      </c>
      <c r="F1147" s="18">
        <v>0.062</v>
      </c>
      <c r="G1147" s="18">
        <v>1330.0</v>
      </c>
      <c r="H1147" s="18"/>
      <c r="I1147" s="20" t="str">
        <f t="array" ref="I1147:J1147">IFNA(VLOOKUP(A1147,ENERGY!$A$2:$F$2692,{5,6},0),0)</f>
        <v/>
      </c>
      <c r="J1147" s="20"/>
      <c r="K1147" s="20">
        <f t="array" ref="K1147:S1147">VLOOKUP(A1147,'HUMAN RESOURCES'!$A$2:$M$2692,{2,3,4,5,6,7,8,9,10},0)</f>
        <v>0.012</v>
      </c>
      <c r="L1147" s="20">
        <v>0.004</v>
      </c>
      <c r="M1147" s="20"/>
      <c r="N1147" s="20"/>
      <c r="O1147" s="20"/>
      <c r="P1147" s="20"/>
      <c r="Q1147" s="20"/>
      <c r="R1147" s="20">
        <v>68000.0</v>
      </c>
      <c r="S1147" s="20">
        <v>0.921</v>
      </c>
      <c r="T1147" s="20" t="str">
        <f t="array" ref="T1147:U1147">VLOOKUP(A1147,TOURISM!$A$2:$F$2692,{3,6},0)</f>
        <v/>
      </c>
      <c r="U1147" s="20"/>
      <c r="V1147" s="20" t="str">
        <f t="array" ref="V1147:AA1147">VLOOKUP(A1147,BUSINESS!$A$2:$J$2692,{4,5,6,7,8,9},0)</f>
        <v/>
      </c>
      <c r="W1147" s="20"/>
      <c r="X1147" s="20"/>
      <c r="Y1147" s="20"/>
      <c r="Z1147" s="20"/>
      <c r="AA1147" s="20">
        <v>0.433</v>
      </c>
      <c r="AB1147" s="21">
        <f t="shared" si="390"/>
        <v>3674.199897</v>
      </c>
      <c r="AC1147" s="20"/>
      <c r="AD1147" s="20"/>
      <c r="AE1147" s="20"/>
      <c r="AF1147" s="22" t="b">
        <f t="shared" si="4"/>
        <v>0</v>
      </c>
      <c r="AG1147" s="20" t="b">
        <f t="shared" si="5"/>
        <v>0</v>
      </c>
      <c r="AH1147" s="20" t="b">
        <f t="shared" si="6"/>
        <v>0</v>
      </c>
      <c r="AI1147" s="20" t="b">
        <f t="shared" si="7"/>
        <v>0</v>
      </c>
      <c r="AJ1147" s="20"/>
      <c r="AK1147" s="20"/>
      <c r="AL1147" s="20"/>
      <c r="AM1147" s="20"/>
      <c r="AN1147" s="20"/>
      <c r="AO1147" s="20"/>
      <c r="AP1147" s="20"/>
      <c r="AQ1147" s="20"/>
      <c r="AR1147" s="23"/>
      <c r="AS1147" s="23"/>
      <c r="AT1147" s="23"/>
      <c r="AU1147" s="23"/>
      <c r="AV1147" s="23"/>
    </row>
    <row r="1148" ht="15.75" customHeight="1">
      <c r="A1148" s="17" t="str">
        <f t="shared" si="1"/>
        <v>Andorra-Europe2002</v>
      </c>
      <c r="B1148" s="17" t="s">
        <v>181</v>
      </c>
      <c r="C1148" s="18" t="s">
        <v>180</v>
      </c>
      <c r="D1148" s="19" t="s">
        <v>79</v>
      </c>
      <c r="E1148" s="17">
        <v>2.51162421E8</v>
      </c>
      <c r="F1148" s="18">
        <v>0.056</v>
      </c>
      <c r="G1148" s="18">
        <v>1294.0</v>
      </c>
      <c r="H1148" s="18"/>
      <c r="I1148" s="20" t="str">
        <f t="array" ref="I1148:J1148">IFNA(VLOOKUP(A1148,ENERGY!$A$2:$F$2692,{5,6},0),0)</f>
        <v/>
      </c>
      <c r="J1148" s="20">
        <v>517.0</v>
      </c>
      <c r="K1148" s="20">
        <f t="array" ref="K1148:S1148">VLOOKUP(A1148,'HUMAN RESOURCES'!$A$2:$M$2692,{2,3,4,5,6,7,8,9,10},0)</f>
        <v>0.011</v>
      </c>
      <c r="L1148" s="20">
        <v>0.004</v>
      </c>
      <c r="M1148" s="20"/>
      <c r="N1148" s="20"/>
      <c r="O1148" s="20"/>
      <c r="P1148" s="20"/>
      <c r="Q1148" s="20"/>
      <c r="R1148" s="20">
        <v>71639.0</v>
      </c>
      <c r="S1148" s="20">
        <v>0.916</v>
      </c>
      <c r="T1148" s="20" t="str">
        <f t="array" ref="T1148:U1148">VLOOKUP(A1148,TOURISM!$A$2:$F$2692,{3,6},0)</f>
        <v/>
      </c>
      <c r="U1148" s="20"/>
      <c r="V1148" s="20" t="str">
        <f t="array" ref="V1148:AA1148">VLOOKUP(A1148,BUSINESS!$A$2:$J$2692,{4,5,6,7,8,9},0)</f>
        <v/>
      </c>
      <c r="W1148" s="20"/>
      <c r="X1148" s="20"/>
      <c r="Y1148" s="20"/>
      <c r="Z1148" s="20">
        <v>0.113</v>
      </c>
      <c r="AA1148" s="20">
        <v>0.458</v>
      </c>
      <c r="AB1148" s="21">
        <f t="shared" si="390"/>
        <v>3505.945379</v>
      </c>
      <c r="AC1148" s="20"/>
      <c r="AD1148" s="20">
        <f t="shared" ref="AD1148:AD1151" si="397">J1148/R1148</f>
        <v>0.007216739485</v>
      </c>
      <c r="AE1148" s="20"/>
      <c r="AF1148" s="22" t="b">
        <f t="shared" si="4"/>
        <v>0</v>
      </c>
      <c r="AG1148" s="20" t="b">
        <f t="shared" si="5"/>
        <v>0</v>
      </c>
      <c r="AH1148" s="20" t="b">
        <f t="shared" si="6"/>
        <v>0</v>
      </c>
      <c r="AI1148" s="20" t="b">
        <f t="shared" si="7"/>
        <v>0</v>
      </c>
      <c r="AJ1148" s="20"/>
      <c r="AK1148" s="20"/>
      <c r="AL1148" s="20"/>
      <c r="AM1148" s="20"/>
      <c r="AN1148" s="20"/>
      <c r="AO1148" s="20"/>
      <c r="AP1148" s="20"/>
      <c r="AQ1148" s="20"/>
      <c r="AR1148" s="23"/>
      <c r="AS1148" s="23"/>
      <c r="AT1148" s="23"/>
      <c r="AU1148" s="23"/>
      <c r="AV1148" s="23"/>
    </row>
    <row r="1149" ht="15.75" customHeight="1">
      <c r="A1149" s="17" t="str">
        <f t="shared" si="1"/>
        <v>Andorra-Europe2003</v>
      </c>
      <c r="B1149" s="17" t="s">
        <v>181</v>
      </c>
      <c r="C1149" s="18" t="s">
        <v>180</v>
      </c>
      <c r="D1149" s="19" t="s">
        <v>81</v>
      </c>
      <c r="E1149" s="17">
        <v>2.52991205E8</v>
      </c>
      <c r="F1149" s="18">
        <v>0.058</v>
      </c>
      <c r="G1149" s="18">
        <v>1486.0</v>
      </c>
      <c r="H1149" s="18"/>
      <c r="I1149" s="20" t="str">
        <f t="array" ref="I1149:J1149">IFNA(VLOOKUP(A1149,ENERGY!$A$2:$F$2692,{5,6},0),0)</f>
        <v/>
      </c>
      <c r="J1149" s="20">
        <v>517.0</v>
      </c>
      <c r="K1149" s="20">
        <f t="array" ref="K1149:S1149">VLOOKUP(A1149,'HUMAN RESOURCES'!$A$2:$M$2692,{2,3,4,5,6,7,8,9,10},0)</f>
        <v>0.01</v>
      </c>
      <c r="L1149" s="20">
        <v>0.003</v>
      </c>
      <c r="M1149" s="20"/>
      <c r="N1149" s="20"/>
      <c r="O1149" s="20"/>
      <c r="P1149" s="20"/>
      <c r="Q1149" s="20"/>
      <c r="R1149" s="20">
        <v>75643.0</v>
      </c>
      <c r="S1149" s="20">
        <v>0.912</v>
      </c>
      <c r="T1149" s="20" t="str">
        <f t="array" ref="T1149:U1149">VLOOKUP(A1149,TOURISM!$A$2:$F$2692,{3,6},0)</f>
        <v/>
      </c>
      <c r="U1149" s="20"/>
      <c r="V1149" s="20" t="str">
        <f t="array" ref="V1149:AA1149">VLOOKUP(A1149,BUSINESS!$A$2:$J$2692,{4,5,6,7,8,9},0)</f>
        <v/>
      </c>
      <c r="W1149" s="20"/>
      <c r="X1149" s="20"/>
      <c r="Y1149" s="20"/>
      <c r="Z1149" s="20">
        <v>0.135</v>
      </c>
      <c r="AA1149" s="20">
        <v>0.686</v>
      </c>
      <c r="AB1149" s="21">
        <f t="shared" si="390"/>
        <v>3344.542192</v>
      </c>
      <c r="AC1149" s="20"/>
      <c r="AD1149" s="20">
        <f t="shared" si="397"/>
        <v>0.006834736856</v>
      </c>
      <c r="AE1149" s="20"/>
      <c r="AF1149" s="22" t="b">
        <f t="shared" si="4"/>
        <v>0</v>
      </c>
      <c r="AG1149" s="20" t="b">
        <f t="shared" si="5"/>
        <v>0</v>
      </c>
      <c r="AH1149" s="20" t="b">
        <f t="shared" si="6"/>
        <v>0</v>
      </c>
      <c r="AI1149" s="20" t="b">
        <f t="shared" si="7"/>
        <v>0</v>
      </c>
      <c r="AJ1149" s="20"/>
      <c r="AK1149" s="20"/>
      <c r="AL1149" s="20"/>
      <c r="AM1149" s="20"/>
      <c r="AN1149" s="20"/>
      <c r="AO1149" s="20"/>
      <c r="AP1149" s="20"/>
      <c r="AQ1149" s="20"/>
      <c r="AR1149" s="23"/>
      <c r="AS1149" s="23"/>
      <c r="AT1149" s="23"/>
      <c r="AU1149" s="23"/>
      <c r="AV1149" s="23"/>
    </row>
    <row r="1150" ht="15.75" customHeight="1">
      <c r="A1150" s="17" t="str">
        <f t="shared" si="1"/>
        <v>Andorra-Europe2004</v>
      </c>
      <c r="B1150" s="17" t="s">
        <v>181</v>
      </c>
      <c r="C1150" s="18" t="s">
        <v>180</v>
      </c>
      <c r="D1150" s="19" t="s">
        <v>83</v>
      </c>
      <c r="E1150" s="17">
        <v>2.55890836E8</v>
      </c>
      <c r="F1150" s="18">
        <v>0.058</v>
      </c>
      <c r="G1150" s="18">
        <v>1891.0</v>
      </c>
      <c r="H1150" s="18"/>
      <c r="I1150" s="20" t="str">
        <f t="array" ref="I1150:J1150">IFNA(VLOOKUP(A1150,ENERGY!$A$2:$F$2692,{5,6},0),0)</f>
        <v/>
      </c>
      <c r="J1150" s="20">
        <v>539.0</v>
      </c>
      <c r="K1150" s="20">
        <f t="array" ref="K1150:S1150">VLOOKUP(A1150,'HUMAN RESOURCES'!$A$2:$M$2692,{2,3,4,5,6,7,8,9,10},0)</f>
        <v>0.011</v>
      </c>
      <c r="L1150" s="20">
        <v>0.003</v>
      </c>
      <c r="M1150" s="20"/>
      <c r="N1150" s="20"/>
      <c r="O1150" s="20"/>
      <c r="P1150" s="20"/>
      <c r="Q1150" s="20"/>
      <c r="R1150" s="20">
        <v>79060.0</v>
      </c>
      <c r="S1150" s="20">
        <v>0.908</v>
      </c>
      <c r="T1150" s="20" t="str">
        <f t="array" ref="T1150:U1150">VLOOKUP(A1150,TOURISM!$A$2:$F$2692,{3,6},0)</f>
        <v/>
      </c>
      <c r="U1150" s="20"/>
      <c r="V1150" s="20" t="str">
        <f t="array" ref="V1150:AA1150">VLOOKUP(A1150,BUSINESS!$A$2:$J$2692,{4,5,6,7,8,9},0)</f>
        <v/>
      </c>
      <c r="W1150" s="20"/>
      <c r="X1150" s="20"/>
      <c r="Y1150" s="20"/>
      <c r="Z1150" s="20">
        <v>0.268</v>
      </c>
      <c r="AA1150" s="20">
        <v>0.738</v>
      </c>
      <c r="AB1150" s="21">
        <f t="shared" si="390"/>
        <v>3236.666279</v>
      </c>
      <c r="AC1150" s="20"/>
      <c r="AD1150" s="20">
        <f t="shared" si="397"/>
        <v>0.006817606881</v>
      </c>
      <c r="AE1150" s="20"/>
      <c r="AF1150" s="22" t="b">
        <f t="shared" si="4"/>
        <v>0</v>
      </c>
      <c r="AG1150" s="20" t="b">
        <f t="shared" si="5"/>
        <v>0</v>
      </c>
      <c r="AH1150" s="20" t="b">
        <f t="shared" si="6"/>
        <v>0</v>
      </c>
      <c r="AI1150" s="20" t="b">
        <f t="shared" si="7"/>
        <v>0</v>
      </c>
      <c r="AJ1150" s="20"/>
      <c r="AK1150" s="20"/>
      <c r="AL1150" s="20"/>
      <c r="AM1150" s="20"/>
      <c r="AN1150" s="20"/>
      <c r="AO1150" s="20"/>
      <c r="AP1150" s="20"/>
      <c r="AQ1150" s="20"/>
      <c r="AR1150" s="23"/>
      <c r="AS1150" s="23"/>
      <c r="AT1150" s="23"/>
      <c r="AU1150" s="23"/>
      <c r="AV1150" s="23"/>
    </row>
    <row r="1151" ht="15.75" customHeight="1">
      <c r="A1151" s="17" t="str">
        <f t="shared" si="1"/>
        <v>Andorra-Europe2005</v>
      </c>
      <c r="B1151" s="17" t="s">
        <v>181</v>
      </c>
      <c r="C1151" s="18" t="s">
        <v>180</v>
      </c>
      <c r="D1151" s="19" t="s">
        <v>84</v>
      </c>
      <c r="E1151" s="17">
        <v>2.566777E8</v>
      </c>
      <c r="F1151" s="18">
        <v>0.057</v>
      </c>
      <c r="G1151" s="18">
        <v>2193.0</v>
      </c>
      <c r="H1151" s="18"/>
      <c r="I1151" s="20" t="str">
        <f t="array" ref="I1151:J1151">IFNA(VLOOKUP(A1151,ENERGY!$A$2:$F$2692,{5,6},0),0)</f>
        <v/>
      </c>
      <c r="J1151" s="20">
        <v>539.0</v>
      </c>
      <c r="K1151" s="20">
        <f t="array" ref="K1151:S1151">VLOOKUP(A1151,'HUMAN RESOURCES'!$A$2:$M$2692,{2,3,4,5,6,7,8,9,10},0)</f>
        <v>0.011</v>
      </c>
      <c r="L1151" s="20">
        <v>0.003</v>
      </c>
      <c r="M1151" s="20"/>
      <c r="N1151" s="20"/>
      <c r="O1151" s="20"/>
      <c r="P1151" s="20"/>
      <c r="Q1151" s="20"/>
      <c r="R1151" s="20">
        <v>81223.0</v>
      </c>
      <c r="S1151" s="20">
        <v>0.903</v>
      </c>
      <c r="T1151" s="20" t="str">
        <f t="array" ref="T1151:U1151">VLOOKUP(A1151,TOURISM!$A$2:$F$2692,{3,6},0)</f>
        <v/>
      </c>
      <c r="U1151" s="20"/>
      <c r="V1151" s="20" t="str">
        <f t="array" ref="V1151:AA1151">VLOOKUP(A1151,BUSINESS!$A$2:$J$2692,{4,5,6,7,8,9},0)</f>
        <v/>
      </c>
      <c r="W1151" s="20"/>
      <c r="X1151" s="20"/>
      <c r="Y1151" s="20"/>
      <c r="Z1151" s="20">
        <v>0.376</v>
      </c>
      <c r="AA1151" s="20">
        <v>0.795</v>
      </c>
      <c r="AB1151" s="21">
        <f t="shared" si="390"/>
        <v>3160.160299</v>
      </c>
      <c r="AC1151" s="20"/>
      <c r="AD1151" s="20">
        <f t="shared" si="397"/>
        <v>0.006636051365</v>
      </c>
      <c r="AE1151" s="20"/>
      <c r="AF1151" s="22" t="b">
        <f t="shared" si="4"/>
        <v>0</v>
      </c>
      <c r="AG1151" s="20" t="b">
        <f t="shared" si="5"/>
        <v>0</v>
      </c>
      <c r="AH1151" s="20" t="b">
        <f t="shared" si="6"/>
        <v>0</v>
      </c>
      <c r="AI1151" s="20" t="b">
        <f t="shared" si="7"/>
        <v>0</v>
      </c>
      <c r="AJ1151" s="20"/>
      <c r="AK1151" s="20"/>
      <c r="AL1151" s="20"/>
      <c r="AM1151" s="20"/>
      <c r="AN1151" s="20"/>
      <c r="AO1151" s="20"/>
      <c r="AP1151" s="20"/>
      <c r="AQ1151" s="20"/>
      <c r="AR1151" s="23"/>
      <c r="AS1151" s="23"/>
      <c r="AT1151" s="23"/>
      <c r="AU1151" s="23"/>
      <c r="AV1151" s="23"/>
    </row>
    <row r="1152" ht="15.75" customHeight="1">
      <c r="A1152" s="17" t="str">
        <f t="shared" si="1"/>
        <v>Andorra-Europe2006</v>
      </c>
      <c r="B1152" s="17" t="s">
        <v>181</v>
      </c>
      <c r="C1152" s="18" t="s">
        <v>180</v>
      </c>
      <c r="D1152" s="19" t="s">
        <v>85</v>
      </c>
      <c r="E1152" s="17">
        <v>2.57926882E8</v>
      </c>
      <c r="F1152" s="18">
        <v>0.058</v>
      </c>
      <c r="G1152" s="18">
        <v>2356.0</v>
      </c>
      <c r="H1152" s="18"/>
      <c r="I1152" s="20">
        <f t="array" ref="I1152:J1152">IFNA(VLOOKUP(A1152,ENERGY!$A$2:$F$2692,{5,6},0),0)</f>
        <v>0</v>
      </c>
      <c r="J1152" s="20">
        <v>0.0</v>
      </c>
      <c r="K1152" s="20">
        <f t="array" ref="K1152:S1152">VLOOKUP(A1152,'HUMAN RESOURCES'!$A$2:$M$2692,{2,3,4,5,6,7,8,9,10},0)</f>
        <v>0.011</v>
      </c>
      <c r="L1152" s="20">
        <v>0.003</v>
      </c>
      <c r="M1152" s="20"/>
      <c r="N1152" s="20"/>
      <c r="O1152" s="20"/>
      <c r="P1152" s="20"/>
      <c r="Q1152" s="20"/>
      <c r="R1152" s="20">
        <v>81877.0</v>
      </c>
      <c r="S1152" s="20">
        <v>0.898</v>
      </c>
      <c r="T1152" s="20" t="str">
        <f t="array" ref="T1152:U1152">VLOOKUP(A1152,TOURISM!$A$2:$F$2692,{3,6},0)</f>
        <v/>
      </c>
      <c r="U1152" s="20"/>
      <c r="V1152" s="20" t="str">
        <f t="array" ref="V1152:AA1152">VLOOKUP(A1152,BUSINESS!$A$2:$J$2692,{4,5,6,7,8,9},0)</f>
        <v/>
      </c>
      <c r="W1152" s="20"/>
      <c r="X1152" s="20"/>
      <c r="Y1152" s="20"/>
      <c r="Z1152" s="20">
        <v>0.489</v>
      </c>
      <c r="AA1152" s="20">
        <v>0.843</v>
      </c>
      <c r="AB1152" s="21">
        <f t="shared" si="390"/>
        <v>3150.175043</v>
      </c>
      <c r="AC1152" s="20"/>
      <c r="AD1152" s="20"/>
      <c r="AE1152" s="20"/>
      <c r="AF1152" s="22" t="b">
        <f t="shared" si="4"/>
        <v>0</v>
      </c>
      <c r="AG1152" s="20" t="b">
        <f t="shared" si="5"/>
        <v>0</v>
      </c>
      <c r="AH1152" s="20" t="b">
        <f t="shared" si="6"/>
        <v>0</v>
      </c>
      <c r="AI1152" s="20" t="b">
        <f t="shared" si="7"/>
        <v>0</v>
      </c>
      <c r="AJ1152" s="20"/>
      <c r="AK1152" s="20"/>
      <c r="AL1152" s="20"/>
      <c r="AM1152" s="20"/>
      <c r="AN1152" s="20"/>
      <c r="AO1152" s="20"/>
      <c r="AP1152" s="20"/>
      <c r="AQ1152" s="20"/>
      <c r="AR1152" s="23"/>
      <c r="AS1152" s="23"/>
      <c r="AT1152" s="23"/>
      <c r="AU1152" s="23"/>
      <c r="AV1152" s="23"/>
    </row>
    <row r="1153" ht="15.75" customHeight="1">
      <c r="A1153" s="17" t="str">
        <f t="shared" si="1"/>
        <v>Andorra-Europe2007</v>
      </c>
      <c r="B1153" s="17" t="s">
        <v>181</v>
      </c>
      <c r="C1153" s="18" t="s">
        <v>180</v>
      </c>
      <c r="D1153" s="19" t="s">
        <v>86</v>
      </c>
      <c r="E1153" s="17">
        <v>2.61339642E8</v>
      </c>
      <c r="F1153" s="18">
        <v>0.06</v>
      </c>
      <c r="G1153" s="18">
        <v>2631.0</v>
      </c>
      <c r="H1153" s="18"/>
      <c r="I1153" s="20">
        <f t="array" ref="I1153:J1153">IFNA(VLOOKUP(A1153,ENERGY!$A$2:$F$2692,{5,6},0),0)</f>
        <v>0</v>
      </c>
      <c r="J1153" s="20">
        <v>0.0</v>
      </c>
      <c r="K1153" s="20">
        <f t="array" ref="K1153:S1153">VLOOKUP(A1153,'HUMAN RESOURCES'!$A$2:$M$2692,{2,3,4,5,6,7,8,9,10},0)</f>
        <v>0.01</v>
      </c>
      <c r="L1153" s="20">
        <v>0.003</v>
      </c>
      <c r="M1153" s="20"/>
      <c r="N1153" s="20"/>
      <c r="O1153" s="20"/>
      <c r="P1153" s="20"/>
      <c r="Q1153" s="20"/>
      <c r="R1153" s="20">
        <v>81292.0</v>
      </c>
      <c r="S1153" s="20">
        <v>0.894</v>
      </c>
      <c r="T1153" s="20" t="str">
        <f t="array" ref="T1153:U1153">VLOOKUP(A1153,TOURISM!$A$2:$F$2692,{3,6},0)</f>
        <v/>
      </c>
      <c r="U1153" s="20"/>
      <c r="V1153" s="20" t="str">
        <f t="array" ref="V1153:AA1153">VLOOKUP(A1153,BUSINESS!$A$2:$J$2692,{4,5,6,7,8,9},0)</f>
        <v/>
      </c>
      <c r="W1153" s="20"/>
      <c r="X1153" s="20"/>
      <c r="Y1153" s="20"/>
      <c r="Z1153" s="20">
        <v>0.709</v>
      </c>
      <c r="AA1153" s="20">
        <v>0.781</v>
      </c>
      <c r="AB1153" s="21">
        <f t="shared" si="390"/>
        <v>3214.826084</v>
      </c>
      <c r="AC1153" s="20"/>
      <c r="AD1153" s="20"/>
      <c r="AE1153" s="20"/>
      <c r="AF1153" s="22" t="b">
        <f t="shared" si="4"/>
        <v>0</v>
      </c>
      <c r="AG1153" s="20" t="b">
        <f t="shared" si="5"/>
        <v>0</v>
      </c>
      <c r="AH1153" s="20" t="b">
        <f t="shared" si="6"/>
        <v>0</v>
      </c>
      <c r="AI1153" s="20" t="b">
        <f t="shared" si="7"/>
        <v>0</v>
      </c>
      <c r="AJ1153" s="20"/>
      <c r="AK1153" s="20"/>
      <c r="AL1153" s="20"/>
      <c r="AM1153" s="20"/>
      <c r="AN1153" s="20"/>
      <c r="AO1153" s="20"/>
      <c r="AP1153" s="20"/>
      <c r="AQ1153" s="20"/>
      <c r="AR1153" s="23"/>
      <c r="AS1153" s="23"/>
      <c r="AT1153" s="23"/>
      <c r="AU1153" s="23"/>
      <c r="AV1153" s="23"/>
    </row>
    <row r="1154" ht="15.75" customHeight="1">
      <c r="A1154" s="17" t="str">
        <f t="shared" si="1"/>
        <v>Andorra-Europe2008</v>
      </c>
      <c r="B1154" s="17" t="s">
        <v>181</v>
      </c>
      <c r="C1154" s="18" t="s">
        <v>180</v>
      </c>
      <c r="D1154" s="19" t="s">
        <v>87</v>
      </c>
      <c r="E1154" s="17">
        <v>2.62603782E8</v>
      </c>
      <c r="F1154" s="18">
        <v>0.062</v>
      </c>
      <c r="G1154" s="18">
        <v>3012.0</v>
      </c>
      <c r="H1154" s="18"/>
      <c r="I1154" s="20" t="str">
        <f t="array" ref="I1154:J1154">IFNA(VLOOKUP(A1154,ENERGY!$A$2:$F$2692,{5,6},0),0)</f>
        <v/>
      </c>
      <c r="J1154" s="20">
        <v>535.0</v>
      </c>
      <c r="K1154" s="20">
        <f t="array" ref="K1154:S1154">VLOOKUP(A1154,'HUMAN RESOURCES'!$A$2:$M$2692,{2,3,4,5,6,7,8,9,10},0)</f>
        <v>0.01</v>
      </c>
      <c r="L1154" s="20">
        <v>0.003</v>
      </c>
      <c r="M1154" s="20"/>
      <c r="N1154" s="20"/>
      <c r="O1154" s="20"/>
      <c r="P1154" s="20"/>
      <c r="Q1154" s="20"/>
      <c r="R1154" s="20">
        <v>79969.0</v>
      </c>
      <c r="S1154" s="20">
        <v>0.889</v>
      </c>
      <c r="T1154" s="20" t="str">
        <f t="array" ref="T1154:U1154">VLOOKUP(A1154,TOURISM!$A$2:$F$2692,{3,6},0)</f>
        <v/>
      </c>
      <c r="U1154" s="20"/>
      <c r="V1154" s="20" t="str">
        <f t="array" ref="V1154:AA1154">VLOOKUP(A1154,BUSINESS!$A$2:$J$2692,{4,5,6,7,8,9},0)</f>
        <v/>
      </c>
      <c r="W1154" s="20"/>
      <c r="X1154" s="20"/>
      <c r="Y1154" s="20"/>
      <c r="Z1154" s="20">
        <v>0.7</v>
      </c>
      <c r="AA1154" s="20">
        <v>0.803</v>
      </c>
      <c r="AB1154" s="21">
        <f t="shared" si="390"/>
        <v>3283.819755</v>
      </c>
      <c r="AC1154" s="20"/>
      <c r="AD1154" s="20">
        <f t="shared" ref="AD1154:AD1155" si="398">J1154/R1154</f>
        <v>0.006690092411</v>
      </c>
      <c r="AE1154" s="20"/>
      <c r="AF1154" s="22" t="b">
        <f t="shared" si="4"/>
        <v>0</v>
      </c>
      <c r="AG1154" s="20" t="b">
        <f t="shared" si="5"/>
        <v>0</v>
      </c>
      <c r="AH1154" s="20" t="b">
        <f t="shared" si="6"/>
        <v>0</v>
      </c>
      <c r="AI1154" s="20" t="b">
        <f t="shared" si="7"/>
        <v>0</v>
      </c>
      <c r="AJ1154" s="20"/>
      <c r="AK1154" s="20"/>
      <c r="AL1154" s="20"/>
      <c r="AM1154" s="20"/>
      <c r="AN1154" s="20"/>
      <c r="AO1154" s="20"/>
      <c r="AP1154" s="20"/>
      <c r="AQ1154" s="20"/>
      <c r="AR1154" s="23"/>
      <c r="AS1154" s="23"/>
      <c r="AT1154" s="23"/>
      <c r="AU1154" s="23"/>
      <c r="AV1154" s="23"/>
    </row>
    <row r="1155" ht="15.75" customHeight="1">
      <c r="A1155" s="17" t="str">
        <f t="shared" si="1"/>
        <v>Andorra-Europe2009</v>
      </c>
      <c r="B1155" s="17" t="s">
        <v>181</v>
      </c>
      <c r="C1155" s="18" t="s">
        <v>180</v>
      </c>
      <c r="D1155" s="19" t="s">
        <v>88</v>
      </c>
      <c r="E1155" s="17">
        <v>2.6332845E8</v>
      </c>
      <c r="F1155" s="18">
        <v>0.062</v>
      </c>
      <c r="G1155" s="18">
        <v>3105.0</v>
      </c>
      <c r="H1155" s="18"/>
      <c r="I1155" s="20" t="str">
        <f t="array" ref="I1155:J1155">IFNA(VLOOKUP(A1155,ENERGY!$A$2:$F$2692,{5,6},0),0)</f>
        <v/>
      </c>
      <c r="J1155" s="20">
        <v>546.0</v>
      </c>
      <c r="K1155" s="20">
        <f t="array" ref="K1155:S1155">VLOOKUP(A1155,'HUMAN RESOURCES'!$A$2:$M$2692,{2,3,4,5,6,7,8,9,10},0)</f>
        <v>0.01</v>
      </c>
      <c r="L1155" s="20">
        <v>0.003</v>
      </c>
      <c r="M1155" s="20"/>
      <c r="N1155" s="20"/>
      <c r="O1155" s="20"/>
      <c r="P1155" s="20"/>
      <c r="Q1155" s="20"/>
      <c r="R1155" s="20">
        <v>78659.0</v>
      </c>
      <c r="S1155" s="20">
        <v>0.884</v>
      </c>
      <c r="T1155" s="20" t="str">
        <f t="array" ref="T1155:U1155">VLOOKUP(A1155,TOURISM!$A$2:$F$2692,{3,6},0)</f>
        <v/>
      </c>
      <c r="U1155" s="20"/>
      <c r="V1155" s="20" t="str">
        <f t="array" ref="V1155:AA1155">VLOOKUP(A1155,BUSINESS!$A$2:$J$2692,{4,5,6,7,8,9},0)</f>
        <v/>
      </c>
      <c r="W1155" s="20"/>
      <c r="X1155" s="20"/>
      <c r="Y1155" s="20"/>
      <c r="Z1155" s="20">
        <v>0.785</v>
      </c>
      <c r="AA1155" s="20">
        <v>0.821</v>
      </c>
      <c r="AB1155" s="21">
        <f t="shared" si="390"/>
        <v>3347.721812</v>
      </c>
      <c r="AC1155" s="20"/>
      <c r="AD1155" s="20">
        <f t="shared" si="398"/>
        <v>0.006941354454</v>
      </c>
      <c r="AE1155" s="20"/>
      <c r="AF1155" s="22" t="b">
        <f t="shared" si="4"/>
        <v>0</v>
      </c>
      <c r="AG1155" s="20" t="b">
        <f t="shared" si="5"/>
        <v>0</v>
      </c>
      <c r="AH1155" s="20" t="b">
        <f t="shared" si="6"/>
        <v>0</v>
      </c>
      <c r="AI1155" s="20" t="b">
        <f t="shared" si="7"/>
        <v>0</v>
      </c>
      <c r="AJ1155" s="20"/>
      <c r="AK1155" s="20"/>
      <c r="AL1155" s="20"/>
      <c r="AM1155" s="20"/>
      <c r="AN1155" s="20"/>
      <c r="AO1155" s="20"/>
      <c r="AP1155" s="20"/>
      <c r="AQ1155" s="20"/>
      <c r="AR1155" s="23"/>
      <c r="AS1155" s="23"/>
      <c r="AT1155" s="23"/>
      <c r="AU1155" s="23"/>
      <c r="AV1155" s="23"/>
    </row>
    <row r="1156" ht="15.75" customHeight="1">
      <c r="A1156" s="17" t="str">
        <f t="shared" si="1"/>
        <v>Andorra-Europe2010</v>
      </c>
      <c r="B1156" s="17" t="s">
        <v>181</v>
      </c>
      <c r="C1156" s="18" t="s">
        <v>180</v>
      </c>
      <c r="D1156" s="19" t="s">
        <v>89</v>
      </c>
      <c r="E1156" s="17">
        <v>2.64812954E8</v>
      </c>
      <c r="F1156" s="18">
        <v>0.062</v>
      </c>
      <c r="G1156" s="18">
        <v>2762.0</v>
      </c>
      <c r="H1156" s="18"/>
      <c r="I1156" s="20">
        <f t="array" ref="I1156:J1156">IFNA(VLOOKUP(A1156,ENERGY!$A$2:$F$2692,{5,6},0),0)</f>
        <v>0</v>
      </c>
      <c r="J1156" s="20">
        <v>0.0</v>
      </c>
      <c r="K1156" s="20">
        <f t="array" ref="K1156:S1156">VLOOKUP(A1156,'HUMAN RESOURCES'!$A$2:$M$2692,{2,3,4,5,6,7,8,9,10},0)</f>
        <v>0.01</v>
      </c>
      <c r="L1156" s="20">
        <v>0.002</v>
      </c>
      <c r="M1156" s="20"/>
      <c r="N1156" s="20"/>
      <c r="O1156" s="20"/>
      <c r="P1156" s="20"/>
      <c r="Q1156" s="20"/>
      <c r="R1156" s="20">
        <v>77907.0</v>
      </c>
      <c r="S1156" s="20">
        <v>0.878</v>
      </c>
      <c r="T1156" s="20" t="str">
        <f t="array" ref="T1156:U1156">VLOOKUP(A1156,TOURISM!$A$2:$F$2692,{3,6},0)</f>
        <v/>
      </c>
      <c r="U1156" s="20"/>
      <c r="V1156" s="20" t="str">
        <f t="array" ref="V1156:AA1156">VLOOKUP(A1156,BUSINESS!$A$2:$J$2692,{4,5,6,7,8,9},0)</f>
        <v/>
      </c>
      <c r="W1156" s="20"/>
      <c r="X1156" s="20"/>
      <c r="Y1156" s="20"/>
      <c r="Z1156" s="20">
        <v>0.81</v>
      </c>
      <c r="AA1156" s="20">
        <v>0.841</v>
      </c>
      <c r="AB1156" s="21">
        <f t="shared" si="390"/>
        <v>3399.090634</v>
      </c>
      <c r="AC1156" s="20"/>
      <c r="AD1156" s="20"/>
      <c r="AE1156" s="20"/>
      <c r="AF1156" s="22" t="b">
        <f t="shared" si="4"/>
        <v>0</v>
      </c>
      <c r="AG1156" s="20" t="b">
        <f t="shared" si="5"/>
        <v>0</v>
      </c>
      <c r="AH1156" s="20" t="b">
        <f t="shared" si="6"/>
        <v>0</v>
      </c>
      <c r="AI1156" s="20" t="b">
        <f t="shared" si="7"/>
        <v>0</v>
      </c>
      <c r="AJ1156" s="20"/>
      <c r="AK1156" s="20"/>
      <c r="AL1156" s="20"/>
      <c r="AM1156" s="20"/>
      <c r="AN1156" s="20"/>
      <c r="AO1156" s="20"/>
      <c r="AP1156" s="20"/>
      <c r="AQ1156" s="20"/>
      <c r="AR1156" s="23"/>
      <c r="AS1156" s="23"/>
      <c r="AT1156" s="23"/>
      <c r="AU1156" s="23"/>
      <c r="AV1156" s="23"/>
    </row>
    <row r="1157" ht="15.75" customHeight="1">
      <c r="A1157" s="17" t="str">
        <f t="shared" si="1"/>
        <v>Andorra-Europe2011</v>
      </c>
      <c r="B1157" s="17" t="s">
        <v>181</v>
      </c>
      <c r="C1157" s="18" t="s">
        <v>180</v>
      </c>
      <c r="D1157" s="19" t="s">
        <v>90</v>
      </c>
      <c r="E1157" s="17">
        <v>2.72014693E8</v>
      </c>
      <c r="F1157" s="18">
        <v>0.072</v>
      </c>
      <c r="G1157" s="18">
        <v>2958.0</v>
      </c>
      <c r="H1157" s="18"/>
      <c r="I1157" s="20" t="str">
        <f t="array" ref="I1157:J1157">IFNA(VLOOKUP(A1157,ENERGY!$A$2:$F$2692,{5,6},0),0)</f>
        <v/>
      </c>
      <c r="J1157" s="20">
        <v>565.0</v>
      </c>
      <c r="K1157" s="20" t="str">
        <f t="array" ref="K1157:S1157">VLOOKUP(A1157,'HUMAN RESOURCES'!$A$2:$M$2692,{2,3,4,5,6,7,8,9,10},0)</f>
        <v/>
      </c>
      <c r="L1157" s="20">
        <v>0.002</v>
      </c>
      <c r="M1157" s="20"/>
      <c r="N1157" s="20"/>
      <c r="O1157" s="20"/>
      <c r="P1157" s="20"/>
      <c r="Q1157" s="20"/>
      <c r="R1157" s="20">
        <v>77865.0</v>
      </c>
      <c r="S1157" s="20">
        <v>0.873</v>
      </c>
      <c r="T1157" s="20" t="str">
        <f t="array" ref="T1157:U1157">VLOOKUP(A1157,TOURISM!$A$2:$F$2692,{3,6},0)</f>
        <v/>
      </c>
      <c r="U1157" s="20"/>
      <c r="V1157" s="20" t="str">
        <f t="array" ref="V1157:AA1157">VLOOKUP(A1157,BUSINESS!$A$2:$J$2692,{4,5,6,7,8,9},0)</f>
        <v/>
      </c>
      <c r="W1157" s="20"/>
      <c r="X1157" s="20"/>
      <c r="Y1157" s="20"/>
      <c r="Z1157" s="20">
        <v>0.81</v>
      </c>
      <c r="AA1157" s="20">
        <v>0.835</v>
      </c>
      <c r="AB1157" s="21">
        <f t="shared" si="390"/>
        <v>3493.414153</v>
      </c>
      <c r="AC1157" s="20"/>
      <c r="AD1157" s="20">
        <f t="shared" ref="AD1157:AD1158" si="399">J1157/R1157</f>
        <v>0.007256148462</v>
      </c>
      <c r="AE1157" s="20"/>
      <c r="AF1157" s="22" t="b">
        <f t="shared" si="4"/>
        <v>0</v>
      </c>
      <c r="AG1157" s="20" t="b">
        <f t="shared" si="5"/>
        <v>0</v>
      </c>
      <c r="AH1157" s="20" t="b">
        <f t="shared" si="6"/>
        <v>0</v>
      </c>
      <c r="AI1157" s="20" t="b">
        <f t="shared" si="7"/>
        <v>0</v>
      </c>
      <c r="AJ1157" s="20"/>
      <c r="AK1157" s="20"/>
      <c r="AL1157" s="20"/>
      <c r="AM1157" s="20"/>
      <c r="AN1157" s="20"/>
      <c r="AO1157" s="20"/>
      <c r="AP1157" s="20"/>
      <c r="AQ1157" s="20"/>
      <c r="AR1157" s="23"/>
      <c r="AS1157" s="23"/>
      <c r="AT1157" s="23"/>
      <c r="AU1157" s="23"/>
      <c r="AV1157" s="23"/>
    </row>
    <row r="1158" ht="15.75" customHeight="1">
      <c r="A1158" s="17" t="str">
        <f t="shared" si="1"/>
        <v>Andorra-Europe2012</v>
      </c>
      <c r="B1158" s="17" t="s">
        <v>181</v>
      </c>
      <c r="C1158" s="18" t="s">
        <v>180</v>
      </c>
      <c r="D1158" s="19" t="s">
        <v>91</v>
      </c>
      <c r="E1158" s="17">
        <v>2.77510923E8</v>
      </c>
      <c r="F1158" s="18">
        <v>0.072</v>
      </c>
      <c r="G1158" s="18">
        <v>3053.0</v>
      </c>
      <c r="H1158" s="18"/>
      <c r="I1158" s="20" t="str">
        <f t="array" ref="I1158:J1158">IFNA(VLOOKUP(A1158,ENERGY!$A$2:$F$2692,{5,6},0),0)</f>
        <v/>
      </c>
      <c r="J1158" s="20">
        <v>532.0</v>
      </c>
      <c r="K1158" s="20">
        <f t="array" ref="K1158:S1158">VLOOKUP(A1158,'HUMAN RESOURCES'!$A$2:$M$2692,{2,3,4,5,6,7,8,9,10},0)</f>
        <v>0.01</v>
      </c>
      <c r="L1158" s="20">
        <v>0.002</v>
      </c>
      <c r="M1158" s="20"/>
      <c r="N1158" s="20"/>
      <c r="O1158" s="20"/>
      <c r="P1158" s="20"/>
      <c r="Q1158" s="20"/>
      <c r="R1158" s="20">
        <v>78360.0</v>
      </c>
      <c r="S1158" s="20">
        <v>0.867</v>
      </c>
      <c r="T1158" s="20" t="str">
        <f t="array" ref="T1158:U1158">VLOOKUP(A1158,TOURISM!$A$2:$F$2692,{3,6},0)</f>
        <v/>
      </c>
      <c r="U1158" s="20"/>
      <c r="V1158" s="20" t="str">
        <f t="array" ref="V1158:AA1158">VLOOKUP(A1158,BUSINESS!$A$2:$J$2692,{4,5,6,7,8,9},0)</f>
        <v/>
      </c>
      <c r="W1158" s="20"/>
      <c r="X1158" s="20"/>
      <c r="Y1158" s="20"/>
      <c r="Z1158" s="20">
        <v>0.864</v>
      </c>
      <c r="AA1158" s="20">
        <v>0.815</v>
      </c>
      <c r="AB1158" s="21">
        <f t="shared" si="390"/>
        <v>3541.487021</v>
      </c>
      <c r="AC1158" s="20"/>
      <c r="AD1158" s="20">
        <f t="shared" si="399"/>
        <v>0.006789178152</v>
      </c>
      <c r="AE1158" s="20"/>
      <c r="AF1158" s="22" t="b">
        <f t="shared" si="4"/>
        <v>0</v>
      </c>
      <c r="AG1158" s="20" t="b">
        <f t="shared" si="5"/>
        <v>0</v>
      </c>
      <c r="AH1158" s="20" t="b">
        <f t="shared" si="6"/>
        <v>0</v>
      </c>
      <c r="AI1158" s="20" t="b">
        <f t="shared" si="7"/>
        <v>0</v>
      </c>
      <c r="AJ1158" s="20"/>
      <c r="AK1158" s="20"/>
      <c r="AL1158" s="20"/>
      <c r="AM1158" s="20"/>
      <c r="AN1158" s="20"/>
      <c r="AO1158" s="20"/>
      <c r="AP1158" s="20"/>
      <c r="AQ1158" s="20"/>
      <c r="AR1158" s="23"/>
      <c r="AS1158" s="23"/>
      <c r="AT1158" s="23"/>
      <c r="AU1158" s="23"/>
      <c r="AV1158" s="23"/>
    </row>
    <row r="1159" ht="15.75" customHeight="1">
      <c r="A1159" s="17" t="str">
        <f t="shared" si="1"/>
        <v>Andorra-Europe2000</v>
      </c>
      <c r="B1159" s="17" t="s">
        <v>181</v>
      </c>
      <c r="C1159" s="18" t="s">
        <v>180</v>
      </c>
      <c r="D1159" s="19" t="s">
        <v>76</v>
      </c>
      <c r="E1159" s="17">
        <v>2.9411723E8</v>
      </c>
      <c r="F1159" s="18">
        <v>0.083</v>
      </c>
      <c r="G1159" s="18">
        <v>3057.0</v>
      </c>
      <c r="H1159" s="18"/>
      <c r="I1159" s="20" t="str">
        <f t="array" ref="I1159:J1159">IFNA(VLOOKUP(A1159,ENERGY!$A$2:$F$2692,{5,6},0),0)</f>
        <v/>
      </c>
      <c r="J1159" s="20"/>
      <c r="K1159" s="20">
        <f t="array" ref="K1159:S1159">VLOOKUP(A1159,'HUMAN RESOURCES'!$A$2:$M$2692,{2,3,4,5,6,7,8,9,10},0)</f>
        <v>0.011</v>
      </c>
      <c r="L1159" s="20">
        <v>0.004</v>
      </c>
      <c r="M1159" s="20"/>
      <c r="N1159" s="20"/>
      <c r="O1159" s="20"/>
      <c r="P1159" s="20"/>
      <c r="Q1159" s="20"/>
      <c r="R1159" s="20">
        <v>65399.0</v>
      </c>
      <c r="S1159" s="20">
        <v>0.924</v>
      </c>
      <c r="T1159" s="20" t="str">
        <f t="array" ref="T1159:U1159">VLOOKUP(A1159,TOURISM!$A$2:$F$2692,{3,6},0)</f>
        <v/>
      </c>
      <c r="U1159" s="20"/>
      <c r="V1159" s="20" t="str">
        <f t="array" ref="V1159:AA1159">VLOOKUP(A1159,BUSINESS!$A$2:$J$2692,{4,5,6,7,8,9},0)</f>
        <v/>
      </c>
      <c r="W1159" s="20"/>
      <c r="X1159" s="20"/>
      <c r="Y1159" s="20"/>
      <c r="Z1159" s="20">
        <v>0.105</v>
      </c>
      <c r="AA1159" s="20">
        <v>0.36</v>
      </c>
      <c r="AB1159" s="21">
        <f t="shared" si="390"/>
        <v>4497.274117</v>
      </c>
      <c r="AC1159" s="20"/>
      <c r="AD1159" s="20"/>
      <c r="AE1159" s="20"/>
      <c r="AF1159" s="22" t="b">
        <f t="shared" si="4"/>
        <v>0</v>
      </c>
      <c r="AG1159" s="20" t="b">
        <f t="shared" si="5"/>
        <v>0</v>
      </c>
      <c r="AH1159" s="20" t="b">
        <f t="shared" si="6"/>
        <v>0</v>
      </c>
      <c r="AI1159" s="20" t="b">
        <f t="shared" si="7"/>
        <v>0</v>
      </c>
      <c r="AJ1159" s="20"/>
      <c r="AK1159" s="20"/>
      <c r="AL1159" s="20"/>
      <c r="AM1159" s="20"/>
      <c r="AN1159" s="20"/>
      <c r="AO1159" s="20"/>
      <c r="AP1159" s="20"/>
      <c r="AQ1159" s="20"/>
      <c r="AR1159" s="23"/>
      <c r="AS1159" s="23"/>
      <c r="AT1159" s="23"/>
      <c r="AU1159" s="23"/>
      <c r="AV1159" s="23"/>
    </row>
    <row r="1160" ht="15.75" customHeight="1">
      <c r="A1160" s="17" t="str">
        <f t="shared" si="1"/>
        <v>Austria-Europe2001</v>
      </c>
      <c r="B1160" s="17" t="s">
        <v>182</v>
      </c>
      <c r="C1160" s="18" t="s">
        <v>180</v>
      </c>
      <c r="D1160" s="19" t="s">
        <v>77</v>
      </c>
      <c r="E1160" s="17">
        <v>5.35199686E8</v>
      </c>
      <c r="F1160" s="18">
        <v>0.1</v>
      </c>
      <c r="G1160" s="18">
        <v>2403.0</v>
      </c>
      <c r="H1160" s="18"/>
      <c r="I1160" s="20">
        <f t="array" ref="I1160:J1160">IFNA(VLOOKUP(A1160,ENERGY!$A$2:$F$2692,{5,6},0),0)</f>
        <v>33019</v>
      </c>
      <c r="J1160" s="20"/>
      <c r="K1160" s="20">
        <f t="array" ref="K1160:S1160">VLOOKUP(A1160,'HUMAN RESOURCES'!$A$2:$M$2692,{2,3,4,5,6,7,8,9,10},0)</f>
        <v>0.009</v>
      </c>
      <c r="L1160" s="20">
        <v>0.005</v>
      </c>
      <c r="M1160" s="20">
        <v>82.0</v>
      </c>
      <c r="N1160" s="20">
        <v>76.0</v>
      </c>
      <c r="O1160" s="20">
        <v>0.168</v>
      </c>
      <c r="P1160" s="20">
        <v>0.676</v>
      </c>
      <c r="Q1160" s="20">
        <v>0.156</v>
      </c>
      <c r="R1160" s="20">
        <v>8042293.0</v>
      </c>
      <c r="S1160" s="20">
        <v>0.658</v>
      </c>
      <c r="T1160" s="20">
        <f t="array" ref="T1160:U1160">VLOOKUP(A1160,TOURISM!$A$2:$F$2692,{3,6},0)</f>
        <v>11511000000</v>
      </c>
      <c r="U1160" s="20">
        <v>7.408E9</v>
      </c>
      <c r="V1160" s="20" t="str">
        <f t="array" ref="V1160:AA1160">VLOOKUP(A1160,BUSINESS!$A$2:$J$2692,{4,5,6,7,8,9},0)</f>
        <v/>
      </c>
      <c r="W1160" s="20"/>
      <c r="X1160" s="20"/>
      <c r="Y1160" s="20"/>
      <c r="Z1160" s="20">
        <v>0.392</v>
      </c>
      <c r="AA1160" s="20">
        <v>0.813</v>
      </c>
      <c r="AB1160" s="21">
        <f t="shared" si="390"/>
        <v>66.54814566</v>
      </c>
      <c r="AC1160" s="20">
        <f t="shared" ref="AC1160:AC1165" si="400">I1160/R1160</f>
        <v>0.004105669863</v>
      </c>
      <c r="AD1160" s="20"/>
      <c r="AE1160" s="20">
        <f t="shared" ref="AE1160:AE1289" si="401">U1160/R1160</f>
        <v>921.1303294</v>
      </c>
      <c r="AF1160" s="22" t="b">
        <f t="shared" si="4"/>
        <v>0</v>
      </c>
      <c r="AG1160" s="20" t="b">
        <f t="shared" si="5"/>
        <v>0</v>
      </c>
      <c r="AH1160" s="20" t="b">
        <f t="shared" si="6"/>
        <v>0</v>
      </c>
      <c r="AI1160" s="20" t="b">
        <f t="shared" si="7"/>
        <v>0</v>
      </c>
      <c r="AJ1160" s="20"/>
      <c r="AK1160" s="20"/>
      <c r="AL1160" s="20"/>
      <c r="AM1160" s="20"/>
      <c r="AN1160" s="20"/>
      <c r="AO1160" s="20"/>
      <c r="AP1160" s="20"/>
      <c r="AQ1160" s="20"/>
      <c r="AR1160" s="23"/>
      <c r="AS1160" s="23"/>
      <c r="AT1160" s="23"/>
      <c r="AU1160" s="23"/>
      <c r="AV1160" s="23"/>
    </row>
    <row r="1161" ht="15.75" customHeight="1">
      <c r="A1161" s="17" t="str">
        <f t="shared" si="1"/>
        <v>Austria-Europe2002</v>
      </c>
      <c r="B1161" s="17" t="s">
        <v>182</v>
      </c>
      <c r="C1161" s="18" t="s">
        <v>180</v>
      </c>
      <c r="D1161" s="19" t="s">
        <v>79</v>
      </c>
      <c r="E1161" s="17">
        <v>5.36E8</v>
      </c>
      <c r="F1161" s="18">
        <v>0.101</v>
      </c>
      <c r="G1161" s="18">
        <v>2406.0</v>
      </c>
      <c r="H1161" s="18"/>
      <c r="I1161" s="20">
        <f t="array" ref="I1161:J1161">IFNA(VLOOKUP(A1161,ENERGY!$A$2:$F$2692,{5,6},0),0)</f>
        <v>34228</v>
      </c>
      <c r="J1161" s="20">
        <v>66897.0</v>
      </c>
      <c r="K1161" s="20">
        <f t="array" ref="K1161:S1161">VLOOKUP(A1161,'HUMAN RESOURCES'!$A$2:$M$2692,{2,3,4,5,6,7,8,9,10},0)</f>
        <v>0.01</v>
      </c>
      <c r="L1161" s="20">
        <v>0.004</v>
      </c>
      <c r="M1161" s="20">
        <v>82.0</v>
      </c>
      <c r="N1161" s="20">
        <v>76.0</v>
      </c>
      <c r="O1161" s="20">
        <v>0.167</v>
      </c>
      <c r="P1161" s="20">
        <v>0.677</v>
      </c>
      <c r="Q1161" s="20">
        <v>0.156</v>
      </c>
      <c r="R1161" s="20">
        <v>8081957.0</v>
      </c>
      <c r="S1161" s="20">
        <v>0.658</v>
      </c>
      <c r="T1161" s="20">
        <f t="array" ref="T1161:U1161">VLOOKUP(A1161,TOURISM!$A$2:$F$2692,{3,6},0)</f>
        <v>12334000000</v>
      </c>
      <c r="U1161" s="20">
        <v>7.743E9</v>
      </c>
      <c r="V1161" s="20" t="str">
        <f t="array" ref="V1161:AA1161">VLOOKUP(A1161,BUSINESS!$A$2:$J$2692,{4,5,6,7,8,9},0)</f>
        <v/>
      </c>
      <c r="W1161" s="20"/>
      <c r="X1161" s="20"/>
      <c r="Y1161" s="20"/>
      <c r="Z1161" s="20">
        <v>0.366</v>
      </c>
      <c r="AA1161" s="20">
        <v>0.832</v>
      </c>
      <c r="AB1161" s="21">
        <f t="shared" si="390"/>
        <v>66.32057062</v>
      </c>
      <c r="AC1161" s="20">
        <f t="shared" si="400"/>
        <v>0.004235112857</v>
      </c>
      <c r="AD1161" s="20">
        <f t="shared" ref="AD1161:AD1165" si="402">J1161/R1161</f>
        <v>0.00827732689</v>
      </c>
      <c r="AE1161" s="20">
        <f t="shared" si="401"/>
        <v>958.0600342</v>
      </c>
      <c r="AF1161" s="22" t="b">
        <f t="shared" si="4"/>
        <v>0</v>
      </c>
      <c r="AG1161" s="20" t="b">
        <f t="shared" si="5"/>
        <v>0</v>
      </c>
      <c r="AH1161" s="20" t="b">
        <f t="shared" si="6"/>
        <v>0</v>
      </c>
      <c r="AI1161" s="20" t="b">
        <f t="shared" si="7"/>
        <v>0</v>
      </c>
      <c r="AJ1161" s="20"/>
      <c r="AK1161" s="20"/>
      <c r="AL1161" s="20"/>
      <c r="AM1161" s="20"/>
      <c r="AN1161" s="20"/>
      <c r="AO1161" s="20"/>
      <c r="AP1161" s="20"/>
      <c r="AQ1161" s="20"/>
      <c r="AR1161" s="23"/>
      <c r="AS1161" s="23"/>
      <c r="AT1161" s="23"/>
      <c r="AU1161" s="23"/>
      <c r="AV1161" s="23"/>
    </row>
    <row r="1162" ht="15.75" customHeight="1">
      <c r="A1162" s="17" t="str">
        <f t="shared" si="1"/>
        <v>Austria-Europe2003</v>
      </c>
      <c r="B1162" s="17" t="s">
        <v>182</v>
      </c>
      <c r="C1162" s="18" t="s">
        <v>180</v>
      </c>
      <c r="D1162" s="19" t="s">
        <v>81</v>
      </c>
      <c r="E1162" s="17">
        <v>5.36410666E8</v>
      </c>
      <c r="F1162" s="18">
        <v>0.101</v>
      </c>
      <c r="G1162" s="18">
        <v>2599.0</v>
      </c>
      <c r="H1162" s="18"/>
      <c r="I1162" s="20">
        <f t="array" ref="I1162:J1162">IFNA(VLOOKUP(A1162,ENERGY!$A$2:$F$2692,{5,6},0),0)</f>
        <v>31963</v>
      </c>
      <c r="J1162" s="20">
        <v>62262.0</v>
      </c>
      <c r="K1162" s="20">
        <f t="array" ref="K1162:S1162">VLOOKUP(A1162,'HUMAN RESOURCES'!$A$2:$M$2692,{2,3,4,5,6,7,8,9,10},0)</f>
        <v>0.01</v>
      </c>
      <c r="L1162" s="20">
        <v>0.004</v>
      </c>
      <c r="M1162" s="20">
        <v>82.0</v>
      </c>
      <c r="N1162" s="20">
        <v>76.0</v>
      </c>
      <c r="O1162" s="20">
        <v>0.165</v>
      </c>
      <c r="P1162" s="20">
        <v>0.678</v>
      </c>
      <c r="Q1162" s="20">
        <v>0.157</v>
      </c>
      <c r="R1162" s="20">
        <v>8121423.0</v>
      </c>
      <c r="S1162" s="20">
        <v>0.658</v>
      </c>
      <c r="T1162" s="20">
        <f t="array" ref="T1162:U1162">VLOOKUP(A1162,TOURISM!$A$2:$F$2692,{3,6},0)</f>
        <v>15128000000</v>
      </c>
      <c r="U1162" s="20">
        <v>9.761E9</v>
      </c>
      <c r="V1162" s="20" t="str">
        <f t="array" ref="V1162:AA1162">VLOOKUP(A1162,BUSINESS!$A$2:$J$2692,{4,5,6,7,8,9},0)</f>
        <v/>
      </c>
      <c r="W1162" s="20">
        <v>25.0</v>
      </c>
      <c r="X1162" s="20"/>
      <c r="Y1162" s="20"/>
      <c r="Z1162" s="20">
        <v>0.427</v>
      </c>
      <c r="AA1162" s="20">
        <v>0.893</v>
      </c>
      <c r="AB1162" s="21">
        <f t="shared" si="390"/>
        <v>66.04885203</v>
      </c>
      <c r="AC1162" s="20">
        <f t="shared" si="400"/>
        <v>0.003935640343</v>
      </c>
      <c r="AD1162" s="20">
        <f t="shared" si="402"/>
        <v>0.007666390484</v>
      </c>
      <c r="AE1162" s="20">
        <f t="shared" si="401"/>
        <v>1201.882971</v>
      </c>
      <c r="AF1162" s="22" t="b">
        <f t="shared" si="4"/>
        <v>0</v>
      </c>
      <c r="AG1162" s="20" t="b">
        <f t="shared" si="5"/>
        <v>0</v>
      </c>
      <c r="AH1162" s="20" t="b">
        <f t="shared" si="6"/>
        <v>0</v>
      </c>
      <c r="AI1162" s="20" t="b">
        <f t="shared" si="7"/>
        <v>1</v>
      </c>
      <c r="AJ1162" s="20"/>
      <c r="AK1162" s="20"/>
      <c r="AL1162" s="20"/>
      <c r="AM1162" s="20"/>
      <c r="AN1162" s="20"/>
      <c r="AO1162" s="20"/>
      <c r="AP1162" s="20"/>
      <c r="AQ1162" s="20"/>
      <c r="AR1162" s="23"/>
      <c r="AS1162" s="23"/>
      <c r="AT1162" s="23"/>
      <c r="AU1162" s="23"/>
      <c r="AV1162" s="23"/>
    </row>
    <row r="1163" ht="15.75" customHeight="1">
      <c r="A1163" s="17" t="str">
        <f t="shared" si="1"/>
        <v>Austria-Europe2004</v>
      </c>
      <c r="B1163" s="17" t="s">
        <v>182</v>
      </c>
      <c r="C1163" s="18" t="s">
        <v>180</v>
      </c>
      <c r="D1163" s="19" t="s">
        <v>83</v>
      </c>
      <c r="E1163" s="17">
        <v>5.37050133E8</v>
      </c>
      <c r="F1163" s="18">
        <v>0.103</v>
      </c>
      <c r="G1163" s="18">
        <v>3223.0</v>
      </c>
      <c r="H1163" s="18"/>
      <c r="I1163" s="20">
        <f t="array" ref="I1163:J1163">IFNA(VLOOKUP(A1163,ENERGY!$A$2:$F$2692,{5,6},0),0)</f>
        <v>33545</v>
      </c>
      <c r="J1163" s="20">
        <v>68269.0</v>
      </c>
      <c r="K1163" s="20">
        <f t="array" ref="K1163:S1163">VLOOKUP(A1163,'HUMAN RESOURCES'!$A$2:$M$2692,{2,3,4,5,6,7,8,9,10},0)</f>
        <v>0.01</v>
      </c>
      <c r="L1163" s="20">
        <v>0.004</v>
      </c>
      <c r="M1163" s="20">
        <v>82.0</v>
      </c>
      <c r="N1163" s="20">
        <v>76.0</v>
      </c>
      <c r="O1163" s="20">
        <v>0.163</v>
      </c>
      <c r="P1163" s="20">
        <v>0.679</v>
      </c>
      <c r="Q1163" s="20">
        <v>0.158</v>
      </c>
      <c r="R1163" s="20">
        <v>8171966.0</v>
      </c>
      <c r="S1163" s="20">
        <v>0.658</v>
      </c>
      <c r="T1163" s="20">
        <f t="array" ref="T1163:U1163">VLOOKUP(A1163,TOURISM!$A$2:$F$2692,{3,6},0)</f>
        <v>17251000000</v>
      </c>
      <c r="U1163" s="20">
        <v>1.0812E10</v>
      </c>
      <c r="V1163" s="20" t="str">
        <f t="array" ref="V1163:AA1163">VLOOKUP(A1163,BUSINESS!$A$2:$J$2692,{4,5,6,7,8,9},0)</f>
        <v/>
      </c>
      <c r="W1163" s="20">
        <v>25.0</v>
      </c>
      <c r="X1163" s="20"/>
      <c r="Y1163" s="20"/>
      <c r="Z1163" s="20">
        <v>0.543</v>
      </c>
      <c r="AA1163" s="20">
        <v>0.975</v>
      </c>
      <c r="AB1163" s="21">
        <f t="shared" si="390"/>
        <v>65.71859611</v>
      </c>
      <c r="AC1163" s="20">
        <f t="shared" si="400"/>
        <v>0.004104887367</v>
      </c>
      <c r="AD1163" s="20">
        <f t="shared" si="402"/>
        <v>0.008354048463</v>
      </c>
      <c r="AE1163" s="20">
        <f t="shared" si="401"/>
        <v>1323.059837</v>
      </c>
      <c r="AF1163" s="22" t="b">
        <f t="shared" si="4"/>
        <v>0</v>
      </c>
      <c r="AG1163" s="20" t="b">
        <f t="shared" si="5"/>
        <v>0</v>
      </c>
      <c r="AH1163" s="20" t="b">
        <f t="shared" si="6"/>
        <v>0</v>
      </c>
      <c r="AI1163" s="20" t="b">
        <f t="shared" si="7"/>
        <v>1</v>
      </c>
      <c r="AJ1163" s="20"/>
      <c r="AK1163" s="20"/>
      <c r="AL1163" s="20"/>
      <c r="AM1163" s="20"/>
      <c r="AN1163" s="20"/>
      <c r="AO1163" s="20"/>
      <c r="AP1163" s="20"/>
      <c r="AQ1163" s="20"/>
      <c r="AR1163" s="23"/>
      <c r="AS1163" s="23"/>
      <c r="AT1163" s="23"/>
      <c r="AU1163" s="23"/>
      <c r="AV1163" s="23"/>
    </row>
    <row r="1164" ht="15.75" customHeight="1">
      <c r="A1164" s="17" t="str">
        <f t="shared" si="1"/>
        <v>Austria-Europe2005</v>
      </c>
      <c r="B1164" s="17" t="s">
        <v>182</v>
      </c>
      <c r="C1164" s="18" t="s">
        <v>180</v>
      </c>
      <c r="D1164" s="19" t="s">
        <v>84</v>
      </c>
      <c r="E1164" s="17">
        <v>5.42E8</v>
      </c>
      <c r="F1164" s="18">
        <v>0.104</v>
      </c>
      <c r="G1164" s="18">
        <v>3720.0</v>
      </c>
      <c r="H1164" s="18"/>
      <c r="I1164" s="20">
        <f t="array" ref="I1164:J1164">IFNA(VLOOKUP(A1164,ENERGY!$A$2:$F$2692,{5,6},0),0)</f>
        <v>33393</v>
      </c>
      <c r="J1164" s="20">
        <v>69141.0</v>
      </c>
      <c r="K1164" s="20">
        <f t="array" ref="K1164:S1164">VLOOKUP(A1164,'HUMAN RESOURCES'!$A$2:$M$2692,{2,3,4,5,6,7,8,9,10},0)</f>
        <v>0.01</v>
      </c>
      <c r="L1164" s="20">
        <v>0.004</v>
      </c>
      <c r="M1164" s="20">
        <v>82.0</v>
      </c>
      <c r="N1164" s="20">
        <v>77.0</v>
      </c>
      <c r="O1164" s="20">
        <v>0.16</v>
      </c>
      <c r="P1164" s="20">
        <v>0.679</v>
      </c>
      <c r="Q1164" s="20">
        <v>0.161</v>
      </c>
      <c r="R1164" s="20">
        <v>8227829.0</v>
      </c>
      <c r="S1164" s="20">
        <v>0.658</v>
      </c>
      <c r="T1164" s="20">
        <f t="array" ref="T1164:U1164">VLOOKUP(A1164,TOURISM!$A$2:$F$2692,{3,6},0)</f>
        <v>18471000000</v>
      </c>
      <c r="U1164" s="20">
        <v>1.1077E10</v>
      </c>
      <c r="V1164" s="20">
        <f t="array" ref="V1164:AA1164">VLOOKUP(A1164,BUSINESS!$A$2:$J$2692,{4,5,6,7,8,9},0)</f>
        <v>0.582</v>
      </c>
      <c r="W1164" s="20">
        <v>25.0</v>
      </c>
      <c r="X1164" s="20"/>
      <c r="Y1164" s="20">
        <v>170.0</v>
      </c>
      <c r="Z1164" s="20">
        <v>0.58</v>
      </c>
      <c r="AA1164" s="20">
        <v>1.052</v>
      </c>
      <c r="AB1164" s="21">
        <f t="shared" si="390"/>
        <v>65.87399908</v>
      </c>
      <c r="AC1164" s="20">
        <f t="shared" si="400"/>
        <v>0.004058543268</v>
      </c>
      <c r="AD1164" s="20">
        <f t="shared" si="402"/>
        <v>0.008403310278</v>
      </c>
      <c r="AE1164" s="20">
        <f t="shared" si="401"/>
        <v>1346.284664</v>
      </c>
      <c r="AF1164" s="22" t="b">
        <f t="shared" si="4"/>
        <v>0</v>
      </c>
      <c r="AG1164" s="20" t="b">
        <f t="shared" si="5"/>
        <v>0</v>
      </c>
      <c r="AH1164" s="20" t="b">
        <f t="shared" si="6"/>
        <v>0</v>
      </c>
      <c r="AI1164" s="20" t="b">
        <f t="shared" si="7"/>
        <v>1</v>
      </c>
      <c r="AJ1164" s="20"/>
      <c r="AK1164" s="20"/>
      <c r="AL1164" s="20"/>
      <c r="AM1164" s="20"/>
      <c r="AN1164" s="20"/>
      <c r="AO1164" s="20"/>
      <c r="AP1164" s="20"/>
      <c r="AQ1164" s="20"/>
      <c r="AR1164" s="23"/>
      <c r="AS1164" s="23"/>
      <c r="AT1164" s="23"/>
      <c r="AU1164" s="23"/>
      <c r="AV1164" s="23"/>
    </row>
    <row r="1165" ht="15.75" customHeight="1">
      <c r="A1165" s="17" t="str">
        <f t="shared" si="1"/>
        <v>Austria-Europe2006</v>
      </c>
      <c r="B1165" s="17" t="s">
        <v>182</v>
      </c>
      <c r="C1165" s="18" t="s">
        <v>180</v>
      </c>
      <c r="D1165" s="19" t="s">
        <v>85</v>
      </c>
      <c r="E1165" s="17">
        <v>5.43376206E8</v>
      </c>
      <c r="F1165" s="18">
        <v>0.104</v>
      </c>
      <c r="G1165" s="18">
        <v>3863.0</v>
      </c>
      <c r="H1165" s="18"/>
      <c r="I1165" s="20">
        <f t="array" ref="I1165:J1165">IFNA(VLOOKUP(A1165,ENERGY!$A$2:$F$2692,{5,6},0),0)</f>
        <v>33792</v>
      </c>
      <c r="J1165" s="20">
        <v>74238.0</v>
      </c>
      <c r="K1165" s="20">
        <f t="array" ref="K1165:S1165">VLOOKUP(A1165,'HUMAN RESOURCES'!$A$2:$M$2692,{2,3,4,5,6,7,8,9,10},0)</f>
        <v>0.009</v>
      </c>
      <c r="L1165" s="20">
        <v>0.004</v>
      </c>
      <c r="M1165" s="20">
        <v>83.0</v>
      </c>
      <c r="N1165" s="20">
        <v>77.0</v>
      </c>
      <c r="O1165" s="20">
        <v>0.158</v>
      </c>
      <c r="P1165" s="20">
        <v>0.679</v>
      </c>
      <c r="Q1165" s="20">
        <v>0.164</v>
      </c>
      <c r="R1165" s="20">
        <v>8268641.0</v>
      </c>
      <c r="S1165" s="20">
        <v>0.658</v>
      </c>
      <c r="T1165" s="20">
        <f t="array" ref="T1165:U1165">VLOOKUP(A1165,TOURISM!$A$2:$F$2692,{3,6},0)</f>
        <v>18886000000</v>
      </c>
      <c r="U1165" s="20">
        <v>1.1721E10</v>
      </c>
      <c r="V1165" s="20">
        <f t="array" ref="V1165:AA1165">VLOOKUP(A1165,BUSINESS!$A$2:$J$2692,{4,5,6,7,8,9},0)</f>
        <v>0.524</v>
      </c>
      <c r="W1165" s="20">
        <v>25.0</v>
      </c>
      <c r="X1165" s="20"/>
      <c r="Y1165" s="20">
        <v>170.0</v>
      </c>
      <c r="Z1165" s="20">
        <v>0.636</v>
      </c>
      <c r="AA1165" s="20">
        <v>1.121</v>
      </c>
      <c r="AB1165" s="21">
        <f t="shared" si="390"/>
        <v>65.71529783</v>
      </c>
      <c r="AC1165" s="20">
        <f t="shared" si="400"/>
        <v>0.004086765891</v>
      </c>
      <c r="AD1165" s="20">
        <f t="shared" si="402"/>
        <v>0.008978258942</v>
      </c>
      <c r="AE1165" s="20">
        <f t="shared" si="401"/>
        <v>1417.524355</v>
      </c>
      <c r="AF1165" s="22" t="b">
        <f t="shared" si="4"/>
        <v>0</v>
      </c>
      <c r="AG1165" s="20" t="b">
        <f t="shared" si="5"/>
        <v>0</v>
      </c>
      <c r="AH1165" s="20" t="b">
        <f t="shared" si="6"/>
        <v>0</v>
      </c>
      <c r="AI1165" s="20" t="b">
        <f t="shared" si="7"/>
        <v>1</v>
      </c>
      <c r="AJ1165" s="20"/>
      <c r="AK1165" s="20"/>
      <c r="AL1165" s="20"/>
      <c r="AM1165" s="20"/>
      <c r="AN1165" s="20"/>
      <c r="AO1165" s="20"/>
      <c r="AP1165" s="20"/>
      <c r="AQ1165" s="20"/>
      <c r="AR1165" s="23"/>
      <c r="AS1165" s="23"/>
      <c r="AT1165" s="23"/>
      <c r="AU1165" s="23"/>
      <c r="AV1165" s="23"/>
    </row>
    <row r="1166" ht="15.75" customHeight="1">
      <c r="A1166" s="17" t="str">
        <f t="shared" si="1"/>
        <v>Austria-Europe2007</v>
      </c>
      <c r="B1166" s="17" t="s">
        <v>182</v>
      </c>
      <c r="C1166" s="18" t="s">
        <v>180</v>
      </c>
      <c r="D1166" s="19" t="s">
        <v>86</v>
      </c>
      <c r="E1166" s="17">
        <v>5.44381962E8</v>
      </c>
      <c r="F1166" s="18">
        <v>0.102</v>
      </c>
      <c r="G1166" s="18">
        <v>4016.0</v>
      </c>
      <c r="H1166" s="18"/>
      <c r="I1166" s="20">
        <f t="array" ref="I1166:J1166">IFNA(VLOOKUP(A1166,ENERGY!$A$2:$F$2692,{5,6},0),0)</f>
        <v>0</v>
      </c>
      <c r="J1166" s="20">
        <v>0.0</v>
      </c>
      <c r="K1166" s="20">
        <f t="array" ref="K1166:S1166">VLOOKUP(A1166,'HUMAN RESOURCES'!$A$2:$M$2692,{2,3,4,5,6,7,8,9,10},0)</f>
        <v>0.009</v>
      </c>
      <c r="L1166" s="20">
        <v>0.004</v>
      </c>
      <c r="M1166" s="20">
        <v>83.0</v>
      </c>
      <c r="N1166" s="20">
        <v>77.0</v>
      </c>
      <c r="O1166" s="20">
        <v>0.155</v>
      </c>
      <c r="P1166" s="20">
        <v>0.678</v>
      </c>
      <c r="Q1166" s="20">
        <v>0.167</v>
      </c>
      <c r="R1166" s="20">
        <v>8300788.0</v>
      </c>
      <c r="S1166" s="20">
        <v>0.658</v>
      </c>
      <c r="T1166" s="20">
        <f t="array" ref="T1166:U1166">VLOOKUP(A1166,TOURISM!$A$2:$F$2692,{3,6},0)</f>
        <v>21088000000</v>
      </c>
      <c r="U1166" s="20">
        <v>1.2825E10</v>
      </c>
      <c r="V1166" s="20">
        <f t="array" ref="V1166:AA1166">VLOOKUP(A1166,BUSINESS!$A$2:$J$2692,{4,5,6,7,8,9},0)</f>
        <v>0.524</v>
      </c>
      <c r="W1166" s="20">
        <v>25.0</v>
      </c>
      <c r="X1166" s="20"/>
      <c r="Y1166" s="20">
        <v>170.0</v>
      </c>
      <c r="Z1166" s="20">
        <v>0.694</v>
      </c>
      <c r="AA1166" s="20">
        <v>1.193</v>
      </c>
      <c r="AB1166" s="21">
        <f t="shared" si="390"/>
        <v>65.58196186</v>
      </c>
      <c r="AC1166" s="20"/>
      <c r="AD1166" s="20"/>
      <c r="AE1166" s="20">
        <f t="shared" si="401"/>
        <v>1545.034038</v>
      </c>
      <c r="AF1166" s="22" t="b">
        <f t="shared" si="4"/>
        <v>0</v>
      </c>
      <c r="AG1166" s="20" t="b">
        <f t="shared" si="5"/>
        <v>0</v>
      </c>
      <c r="AH1166" s="20" t="b">
        <f t="shared" si="6"/>
        <v>0</v>
      </c>
      <c r="AI1166" s="20" t="b">
        <f t="shared" si="7"/>
        <v>1</v>
      </c>
      <c r="AJ1166" s="20"/>
      <c r="AK1166" s="20"/>
      <c r="AL1166" s="20"/>
      <c r="AM1166" s="20"/>
      <c r="AN1166" s="20"/>
      <c r="AO1166" s="20"/>
      <c r="AP1166" s="20"/>
      <c r="AQ1166" s="20"/>
      <c r="AR1166" s="23"/>
      <c r="AS1166" s="23"/>
      <c r="AT1166" s="23"/>
      <c r="AU1166" s="23"/>
      <c r="AV1166" s="23"/>
    </row>
    <row r="1167" ht="15.75" customHeight="1">
      <c r="A1167" s="17" t="str">
        <f t="shared" si="1"/>
        <v>Austria-Europe2008</v>
      </c>
      <c r="B1167" s="17" t="s">
        <v>182</v>
      </c>
      <c r="C1167" s="18" t="s">
        <v>180</v>
      </c>
      <c r="D1167" s="19" t="s">
        <v>87</v>
      </c>
      <c r="E1167" s="17">
        <v>5.51230862E8</v>
      </c>
      <c r="F1167" s="18">
        <v>0.103</v>
      </c>
      <c r="G1167" s="18">
        <v>4636.0</v>
      </c>
      <c r="H1167" s="18"/>
      <c r="I1167" s="20">
        <f t="array" ref="I1167:J1167">IFNA(VLOOKUP(A1167,ENERGY!$A$2:$F$2692,{5,6},0),0)</f>
        <v>32214</v>
      </c>
      <c r="J1167" s="20">
        <v>72317.0</v>
      </c>
      <c r="K1167" s="20">
        <f t="array" ref="K1167:S1167">VLOOKUP(A1167,'HUMAN RESOURCES'!$A$2:$M$2692,{2,3,4,5,6,7,8,9,10},0)</f>
        <v>0.009</v>
      </c>
      <c r="L1167" s="20">
        <v>0.004</v>
      </c>
      <c r="M1167" s="20">
        <v>83.0</v>
      </c>
      <c r="N1167" s="20">
        <v>78.0</v>
      </c>
      <c r="O1167" s="20">
        <v>0.152</v>
      </c>
      <c r="P1167" s="20">
        <v>0.677</v>
      </c>
      <c r="Q1167" s="20">
        <v>0.171</v>
      </c>
      <c r="R1167" s="20">
        <v>8336926.0</v>
      </c>
      <c r="S1167" s="20">
        <v>0.658</v>
      </c>
      <c r="T1167" s="20">
        <f t="array" ref="T1167:U1167">VLOOKUP(A1167,TOURISM!$A$2:$F$2692,{3,6},0)</f>
        <v>24346000000</v>
      </c>
      <c r="U1167" s="20">
        <v>1.3993E10</v>
      </c>
      <c r="V1167" s="20">
        <f t="array" ref="V1167:AA1167">VLOOKUP(A1167,BUSINESS!$A$2:$J$2692,{4,5,6,7,8,9},0)</f>
        <v>0.524</v>
      </c>
      <c r="W1167" s="20">
        <v>25.0</v>
      </c>
      <c r="X1167" s="20"/>
      <c r="Y1167" s="20">
        <v>170.0</v>
      </c>
      <c r="Z1167" s="20">
        <v>0.729</v>
      </c>
      <c r="AA1167" s="20">
        <v>1.297</v>
      </c>
      <c r="AB1167" s="21">
        <f t="shared" si="390"/>
        <v>66.11919813</v>
      </c>
      <c r="AC1167" s="20">
        <f t="shared" ref="AC1167:AC1168" si="403">I1167/R1167</f>
        <v>0.003864014146</v>
      </c>
      <c r="AD1167" s="20">
        <f t="shared" ref="AD1167:AD1168" si="404">J1167/R1167</f>
        <v>0.008674300336</v>
      </c>
      <c r="AE1167" s="20">
        <f t="shared" si="401"/>
        <v>1678.436393</v>
      </c>
      <c r="AF1167" s="22" t="b">
        <f t="shared" si="4"/>
        <v>0</v>
      </c>
      <c r="AG1167" s="20" t="b">
        <f t="shared" si="5"/>
        <v>0</v>
      </c>
      <c r="AH1167" s="20" t="b">
        <f t="shared" si="6"/>
        <v>0</v>
      </c>
      <c r="AI1167" s="20" t="b">
        <f t="shared" si="7"/>
        <v>1</v>
      </c>
      <c r="AJ1167" s="20"/>
      <c r="AK1167" s="20"/>
      <c r="AL1167" s="20"/>
      <c r="AM1167" s="20"/>
      <c r="AN1167" s="20"/>
      <c r="AO1167" s="20"/>
      <c r="AP1167" s="20"/>
      <c r="AQ1167" s="20"/>
      <c r="AR1167" s="23"/>
      <c r="AS1167" s="23"/>
      <c r="AT1167" s="23"/>
      <c r="AU1167" s="23"/>
      <c r="AV1167" s="23"/>
    </row>
    <row r="1168" ht="15.75" customHeight="1">
      <c r="A1168" s="17" t="str">
        <f t="shared" si="1"/>
        <v>Austria-Europe2009</v>
      </c>
      <c r="B1168" s="17" t="s">
        <v>182</v>
      </c>
      <c r="C1168" s="18" t="s">
        <v>180</v>
      </c>
      <c r="D1168" s="19" t="s">
        <v>88</v>
      </c>
      <c r="E1168" s="17">
        <v>5.51431645E8</v>
      </c>
      <c r="F1168" s="18">
        <v>0.105</v>
      </c>
      <c r="G1168" s="18">
        <v>5211.0</v>
      </c>
      <c r="H1168" s="18"/>
      <c r="I1168" s="20">
        <f t="array" ref="I1168:J1168">IFNA(VLOOKUP(A1168,ENERGY!$A$2:$F$2692,{5,6},0),0)</f>
        <v>33799</v>
      </c>
      <c r="J1168" s="20">
        <v>71565.0</v>
      </c>
      <c r="K1168" s="20">
        <f t="array" ref="K1168:S1168">VLOOKUP(A1168,'HUMAN RESOURCES'!$A$2:$M$2692,{2,3,4,5,6,7,8,9,10},0)</f>
        <v>0.009</v>
      </c>
      <c r="L1168" s="20">
        <v>0.004</v>
      </c>
      <c r="M1168" s="20">
        <v>83.0</v>
      </c>
      <c r="N1168" s="20">
        <v>77.0</v>
      </c>
      <c r="O1168" s="20">
        <v>0.15</v>
      </c>
      <c r="P1168" s="20">
        <v>0.675</v>
      </c>
      <c r="Q1168" s="20">
        <v>0.175</v>
      </c>
      <c r="R1168" s="20">
        <v>8365275.0</v>
      </c>
      <c r="S1168" s="20">
        <v>0.658</v>
      </c>
      <c r="T1168" s="20">
        <f t="array" ref="T1168:U1168">VLOOKUP(A1168,TOURISM!$A$2:$F$2692,{3,6},0)</f>
        <v>21220000000</v>
      </c>
      <c r="U1168" s="20">
        <v>1.2767E10</v>
      </c>
      <c r="V1168" s="20">
        <f t="array" ref="V1168:AA1168">VLOOKUP(A1168,BUSINESS!$A$2:$J$2692,{4,5,6,7,8,9},0)</f>
        <v>0.534</v>
      </c>
      <c r="W1168" s="20">
        <v>25.0</v>
      </c>
      <c r="X1168" s="20"/>
      <c r="Y1168" s="20">
        <v>170.0</v>
      </c>
      <c r="Z1168" s="20">
        <v>0.735</v>
      </c>
      <c r="AA1168" s="20">
        <v>1.366</v>
      </c>
      <c r="AB1168" s="21">
        <f t="shared" si="390"/>
        <v>65.91912938</v>
      </c>
      <c r="AC1168" s="20">
        <f t="shared" si="403"/>
        <v>0.004040393173</v>
      </c>
      <c r="AD1168" s="20">
        <f t="shared" si="404"/>
        <v>0.008555008652</v>
      </c>
      <c r="AE1168" s="20">
        <f t="shared" si="401"/>
        <v>1526.190113</v>
      </c>
      <c r="AF1168" s="22" t="b">
        <f t="shared" si="4"/>
        <v>0</v>
      </c>
      <c r="AG1168" s="20" t="b">
        <f t="shared" si="5"/>
        <v>0</v>
      </c>
      <c r="AH1168" s="20" t="b">
        <f t="shared" si="6"/>
        <v>0</v>
      </c>
      <c r="AI1168" s="20" t="b">
        <f t="shared" si="7"/>
        <v>1</v>
      </c>
      <c r="AJ1168" s="20"/>
      <c r="AK1168" s="20"/>
      <c r="AL1168" s="20"/>
      <c r="AM1168" s="20"/>
      <c r="AN1168" s="20"/>
      <c r="AO1168" s="20"/>
      <c r="AP1168" s="20"/>
      <c r="AQ1168" s="20"/>
      <c r="AR1168" s="23"/>
      <c r="AS1168" s="23"/>
      <c r="AT1168" s="23"/>
      <c r="AU1168" s="23"/>
      <c r="AV1168" s="23"/>
    </row>
    <row r="1169" ht="15.75" customHeight="1">
      <c r="A1169" s="17" t="str">
        <f t="shared" si="1"/>
        <v>Austria-Europe2010</v>
      </c>
      <c r="B1169" s="17" t="s">
        <v>182</v>
      </c>
      <c r="C1169" s="18" t="s">
        <v>180</v>
      </c>
      <c r="D1169" s="19" t="s">
        <v>89</v>
      </c>
      <c r="E1169" s="17">
        <v>5.587E8</v>
      </c>
      <c r="F1169" s="18">
        <v>0.112</v>
      </c>
      <c r="G1169" s="18">
        <v>5125.0</v>
      </c>
      <c r="H1169" s="18"/>
      <c r="I1169" s="20">
        <f t="array" ref="I1169:J1169">IFNA(VLOOKUP(A1169,ENERGY!$A$2:$F$2692,{5,6},0),0)</f>
        <v>0</v>
      </c>
      <c r="J1169" s="20">
        <v>0.0</v>
      </c>
      <c r="K1169" s="20">
        <f t="array" ref="K1169:S1169">VLOOKUP(A1169,'HUMAN RESOURCES'!$A$2:$M$2692,{2,3,4,5,6,7,8,9,10},0)</f>
        <v>0.009</v>
      </c>
      <c r="L1169" s="20">
        <v>0.004</v>
      </c>
      <c r="M1169" s="20">
        <v>83.0</v>
      </c>
      <c r="N1169" s="20">
        <v>78.0</v>
      </c>
      <c r="O1169" s="20">
        <v>0.148</v>
      </c>
      <c r="P1169" s="20">
        <v>0.674</v>
      </c>
      <c r="Q1169" s="20">
        <v>0.178</v>
      </c>
      <c r="R1169" s="20">
        <v>8389771.0</v>
      </c>
      <c r="S1169" s="20">
        <v>0.659</v>
      </c>
      <c r="T1169" s="20">
        <f t="array" ref="T1169:U1169">VLOOKUP(A1169,TOURISM!$A$2:$F$2692,{3,6},0)</f>
        <v>20980000000</v>
      </c>
      <c r="U1169" s="20">
        <v>1.2213E10</v>
      </c>
      <c r="V1169" s="20">
        <f t="array" ref="V1169:AA1169">VLOOKUP(A1169,BUSINESS!$A$2:$J$2692,{4,5,6,7,8,9},0)</f>
        <v>0.532</v>
      </c>
      <c r="W1169" s="20">
        <v>25.0</v>
      </c>
      <c r="X1169" s="20"/>
      <c r="Y1169" s="20">
        <v>170.0</v>
      </c>
      <c r="Z1169" s="20">
        <v>0.752</v>
      </c>
      <c r="AA1169" s="20">
        <v>1.457</v>
      </c>
      <c r="AB1169" s="21">
        <f t="shared" si="390"/>
        <v>66.59299759</v>
      </c>
      <c r="AC1169" s="20"/>
      <c r="AD1169" s="20"/>
      <c r="AE1169" s="20">
        <f t="shared" si="401"/>
        <v>1455.701234</v>
      </c>
      <c r="AF1169" s="22" t="b">
        <f t="shared" si="4"/>
        <v>0</v>
      </c>
      <c r="AG1169" s="20" t="b">
        <f t="shared" si="5"/>
        <v>0</v>
      </c>
      <c r="AH1169" s="20" t="b">
        <f t="shared" si="6"/>
        <v>0</v>
      </c>
      <c r="AI1169" s="20" t="b">
        <f t="shared" si="7"/>
        <v>1</v>
      </c>
      <c r="AJ1169" s="20"/>
      <c r="AK1169" s="20"/>
      <c r="AL1169" s="20"/>
      <c r="AM1169" s="20"/>
      <c r="AN1169" s="20"/>
      <c r="AO1169" s="20"/>
      <c r="AP1169" s="20"/>
      <c r="AQ1169" s="20"/>
      <c r="AR1169" s="23"/>
      <c r="AS1169" s="23"/>
      <c r="AT1169" s="23"/>
      <c r="AU1169" s="23"/>
      <c r="AV1169" s="23"/>
    </row>
    <row r="1170" ht="15.75" customHeight="1">
      <c r="A1170" s="17" t="str">
        <f t="shared" si="1"/>
        <v>Austria-Europe2011</v>
      </c>
      <c r="B1170" s="17" t="s">
        <v>182</v>
      </c>
      <c r="C1170" s="18" t="s">
        <v>180</v>
      </c>
      <c r="D1170" s="19" t="s">
        <v>90</v>
      </c>
      <c r="E1170" s="17">
        <v>5.72417441E8</v>
      </c>
      <c r="F1170" s="18">
        <v>0.116</v>
      </c>
      <c r="G1170" s="18">
        <v>5272.0</v>
      </c>
      <c r="H1170" s="18"/>
      <c r="I1170" s="20">
        <f t="array" ref="I1170:J1170">IFNA(VLOOKUP(A1170,ENERGY!$A$2:$F$2692,{5,6},0),0)</f>
        <v>30177</v>
      </c>
      <c r="J1170" s="20">
        <v>65716.0</v>
      </c>
      <c r="K1170" s="20">
        <f t="array" ref="K1170:S1170">VLOOKUP(A1170,'HUMAN RESOURCES'!$A$2:$M$2692,{2,3,4,5,6,7,8,9,10},0)</f>
        <v>0.009</v>
      </c>
      <c r="L1170" s="20">
        <v>0.003</v>
      </c>
      <c r="M1170" s="20">
        <v>84.0</v>
      </c>
      <c r="N1170" s="20">
        <v>78.0</v>
      </c>
      <c r="O1170" s="20">
        <v>0.146</v>
      </c>
      <c r="P1170" s="20">
        <v>0.673</v>
      </c>
      <c r="Q1170" s="20">
        <v>0.181</v>
      </c>
      <c r="R1170" s="20">
        <v>8406187.0</v>
      </c>
      <c r="S1170" s="20">
        <v>0.659</v>
      </c>
      <c r="T1170" s="20">
        <f t="array" ref="T1170:U1170">VLOOKUP(A1170,TOURISM!$A$2:$F$2692,{3,6},0)</f>
        <v>22453000000</v>
      </c>
      <c r="U1170" s="20">
        <v>1.292E10</v>
      </c>
      <c r="V1170" s="20">
        <f t="array" ref="V1170:AA1170">VLOOKUP(A1170,BUSINESS!$A$2:$J$2692,{4,5,6,7,8,9},0)</f>
        <v>0.523</v>
      </c>
      <c r="W1170" s="20">
        <v>25.0</v>
      </c>
      <c r="X1170" s="20"/>
      <c r="Y1170" s="20">
        <v>170.0</v>
      </c>
      <c r="Z1170" s="20">
        <v>0.787</v>
      </c>
      <c r="AA1170" s="20">
        <v>1.544</v>
      </c>
      <c r="AB1170" s="21">
        <f t="shared" si="390"/>
        <v>68.09477841</v>
      </c>
      <c r="AC1170" s="20">
        <f t="shared" ref="AC1170:AC1178" si="405">I1170/R1170</f>
        <v>0.0035898559</v>
      </c>
      <c r="AD1170" s="20">
        <f t="shared" ref="AD1170:AD1171" si="406">J1170/R1170</f>
        <v>0.007817575317</v>
      </c>
      <c r="AE1170" s="20">
        <f t="shared" si="401"/>
        <v>1536.963192</v>
      </c>
      <c r="AF1170" s="22" t="b">
        <f t="shared" si="4"/>
        <v>0</v>
      </c>
      <c r="AG1170" s="20" t="b">
        <f t="shared" si="5"/>
        <v>0</v>
      </c>
      <c r="AH1170" s="20" t="b">
        <f t="shared" si="6"/>
        <v>0</v>
      </c>
      <c r="AI1170" s="20" t="b">
        <f t="shared" si="7"/>
        <v>1</v>
      </c>
      <c r="AJ1170" s="20"/>
      <c r="AK1170" s="20"/>
      <c r="AL1170" s="20"/>
      <c r="AM1170" s="20"/>
      <c r="AN1170" s="20"/>
      <c r="AO1170" s="20"/>
      <c r="AP1170" s="20"/>
      <c r="AQ1170" s="20"/>
      <c r="AR1170" s="23"/>
      <c r="AS1170" s="23"/>
      <c r="AT1170" s="23"/>
      <c r="AU1170" s="23"/>
      <c r="AV1170" s="23"/>
    </row>
    <row r="1171" ht="15.75" customHeight="1">
      <c r="A1171" s="17" t="str">
        <f t="shared" si="1"/>
        <v>Austria-Europe2012</v>
      </c>
      <c r="B1171" s="17" t="s">
        <v>182</v>
      </c>
      <c r="C1171" s="18" t="s">
        <v>180</v>
      </c>
      <c r="D1171" s="19" t="s">
        <v>91</v>
      </c>
      <c r="E1171" s="17">
        <v>5.72853554E8</v>
      </c>
      <c r="F1171" s="18">
        <v>0.113</v>
      </c>
      <c r="G1171" s="18">
        <v>5643.0</v>
      </c>
      <c r="H1171" s="18"/>
      <c r="I1171" s="20">
        <f t="array" ref="I1171:J1171">IFNA(VLOOKUP(A1171,ENERGY!$A$2:$F$2692,{5,6},0),0)</f>
        <v>32690</v>
      </c>
      <c r="J1171" s="20">
        <v>71866.0</v>
      </c>
      <c r="K1171" s="20">
        <f t="array" ref="K1171:S1171">VLOOKUP(A1171,'HUMAN RESOURCES'!$A$2:$M$2692,{2,3,4,5,6,7,8,9,10},0)</f>
        <v>0.009</v>
      </c>
      <c r="L1171" s="20">
        <v>0.003</v>
      </c>
      <c r="M1171" s="20">
        <v>84.0</v>
      </c>
      <c r="N1171" s="20">
        <v>78.0</v>
      </c>
      <c r="O1171" s="20">
        <v>0.145</v>
      </c>
      <c r="P1171" s="20">
        <v>0.672</v>
      </c>
      <c r="Q1171" s="20">
        <v>0.182</v>
      </c>
      <c r="R1171" s="20">
        <v>8429991.0</v>
      </c>
      <c r="S1171" s="20">
        <v>0.659</v>
      </c>
      <c r="T1171" s="20">
        <f t="array" ref="T1171:U1171">VLOOKUP(A1171,TOURISM!$A$2:$F$2692,{3,6},0)</f>
        <v>21446000000</v>
      </c>
      <c r="U1171" s="20">
        <v>1.2352E10</v>
      </c>
      <c r="V1171" s="20">
        <f t="array" ref="V1171:AA1171">VLOOKUP(A1171,BUSINESS!$A$2:$J$2692,{4,5,6,7,8,9},0)</f>
        <v>0.524</v>
      </c>
      <c r="W1171" s="20">
        <v>25.0</v>
      </c>
      <c r="X1171" s="20">
        <v>28.0</v>
      </c>
      <c r="Y1171" s="20">
        <v>170.0</v>
      </c>
      <c r="Z1171" s="20">
        <v>0.8</v>
      </c>
      <c r="AA1171" s="20">
        <v>1.605</v>
      </c>
      <c r="AB1171" s="21">
        <f t="shared" si="390"/>
        <v>67.95423079</v>
      </c>
      <c r="AC1171" s="20">
        <f t="shared" si="405"/>
        <v>0.003877821459</v>
      </c>
      <c r="AD1171" s="20">
        <f t="shared" si="406"/>
        <v>0.008525038757</v>
      </c>
      <c r="AE1171" s="20">
        <f t="shared" si="401"/>
        <v>1465.244743</v>
      </c>
      <c r="AF1171" s="22" t="b">
        <f t="shared" si="4"/>
        <v>0</v>
      </c>
      <c r="AG1171" s="20" t="b">
        <f t="shared" si="5"/>
        <v>0</v>
      </c>
      <c r="AH1171" s="20" t="b">
        <f t="shared" si="6"/>
        <v>0</v>
      </c>
      <c r="AI1171" s="20" t="b">
        <f t="shared" si="7"/>
        <v>1</v>
      </c>
      <c r="AJ1171" s="20"/>
      <c r="AK1171" s="20"/>
      <c r="AL1171" s="20"/>
      <c r="AM1171" s="20"/>
      <c r="AN1171" s="20"/>
      <c r="AO1171" s="20"/>
      <c r="AP1171" s="20"/>
      <c r="AQ1171" s="20"/>
      <c r="AR1171" s="23"/>
      <c r="AS1171" s="23"/>
      <c r="AT1171" s="23"/>
      <c r="AU1171" s="23"/>
      <c r="AV1171" s="23"/>
    </row>
    <row r="1172" ht="15.75" customHeight="1">
      <c r="A1172" s="17" t="str">
        <f t="shared" si="1"/>
        <v>Austria-Europe2000</v>
      </c>
      <c r="B1172" s="17" t="s">
        <v>182</v>
      </c>
      <c r="C1172" s="18" t="s">
        <v>180</v>
      </c>
      <c r="D1172" s="19" t="s">
        <v>76</v>
      </c>
      <c r="E1172" s="17">
        <v>5.72971727E8</v>
      </c>
      <c r="F1172" s="18">
        <v>0.115</v>
      </c>
      <c r="G1172" s="18">
        <v>5407.0</v>
      </c>
      <c r="H1172" s="18"/>
      <c r="I1172" s="20">
        <f t="array" ref="I1172:J1172">IFNA(VLOOKUP(A1172,ENERGY!$A$2:$F$2692,{5,6},0),0)</f>
        <v>32896</v>
      </c>
      <c r="J1172" s="20"/>
      <c r="K1172" s="20">
        <f t="array" ref="K1172:S1172">VLOOKUP(A1172,'HUMAN RESOURCES'!$A$2:$M$2692,{2,3,4,5,6,7,8,9,10},0)</f>
        <v>0.01</v>
      </c>
      <c r="L1172" s="20">
        <v>0.005</v>
      </c>
      <c r="M1172" s="20">
        <v>81.0</v>
      </c>
      <c r="N1172" s="20">
        <v>75.0</v>
      </c>
      <c r="O1172" s="20">
        <v>0.17</v>
      </c>
      <c r="P1172" s="20">
        <v>0.675</v>
      </c>
      <c r="Q1172" s="20">
        <v>0.155</v>
      </c>
      <c r="R1172" s="20">
        <v>8011566.0</v>
      </c>
      <c r="S1172" s="20">
        <v>0.658</v>
      </c>
      <c r="T1172" s="20">
        <f t="array" ref="T1172:U1172">VLOOKUP(A1172,TOURISM!$A$2:$F$2692,{3,6},0)</f>
        <v>11382000000</v>
      </c>
      <c r="U1172" s="20">
        <v>7.001E9</v>
      </c>
      <c r="V1172" s="20" t="str">
        <f t="array" ref="V1172:AA1172">VLOOKUP(A1172,BUSINESS!$A$2:$J$2692,{4,5,6,7,8,9},0)</f>
        <v/>
      </c>
      <c r="W1172" s="20"/>
      <c r="X1172" s="20"/>
      <c r="Y1172" s="20"/>
      <c r="Z1172" s="20">
        <v>0.337</v>
      </c>
      <c r="AA1172" s="20">
        <v>0.763</v>
      </c>
      <c r="AB1172" s="21">
        <f t="shared" si="390"/>
        <v>71.51806863</v>
      </c>
      <c r="AC1172" s="20">
        <f t="shared" si="405"/>
        <v>0.004106063658</v>
      </c>
      <c r="AD1172" s="20"/>
      <c r="AE1172" s="20">
        <f t="shared" si="401"/>
        <v>873.8616146</v>
      </c>
      <c r="AF1172" s="22" t="b">
        <f t="shared" si="4"/>
        <v>0</v>
      </c>
      <c r="AG1172" s="20" t="b">
        <f t="shared" si="5"/>
        <v>0</v>
      </c>
      <c r="AH1172" s="20" t="b">
        <f t="shared" si="6"/>
        <v>0</v>
      </c>
      <c r="AI1172" s="20" t="b">
        <f t="shared" si="7"/>
        <v>0</v>
      </c>
      <c r="AJ1172" s="20"/>
      <c r="AK1172" s="20"/>
      <c r="AL1172" s="20"/>
      <c r="AM1172" s="20"/>
      <c r="AN1172" s="20"/>
      <c r="AO1172" s="20"/>
      <c r="AP1172" s="20"/>
      <c r="AQ1172" s="20"/>
      <c r="AR1172" s="23"/>
      <c r="AS1172" s="23"/>
      <c r="AT1172" s="23"/>
      <c r="AU1172" s="23"/>
      <c r="AV1172" s="23"/>
    </row>
    <row r="1173" ht="15.75" customHeight="1">
      <c r="A1173" s="17" t="str">
        <f t="shared" si="1"/>
        <v>Belarus-Europe2001</v>
      </c>
      <c r="B1173" s="17" t="s">
        <v>183</v>
      </c>
      <c r="C1173" s="18" t="s">
        <v>180</v>
      </c>
      <c r="D1173" s="19" t="s">
        <v>77</v>
      </c>
      <c r="E1173" s="17">
        <v>7.68873684E8</v>
      </c>
      <c r="F1173" s="18">
        <v>0.061</v>
      </c>
      <c r="G1173" s="18">
        <v>64.0</v>
      </c>
      <c r="H1173" s="18">
        <v>0.677</v>
      </c>
      <c r="I1173" s="20">
        <f t="array" ref="I1173:J1173">IFNA(VLOOKUP(A1173,ENERGY!$A$2:$F$2692,{5,6},0),0)</f>
        <v>29501</v>
      </c>
      <c r="J1173" s="20"/>
      <c r="K1173" s="20">
        <f t="array" ref="K1173:S1173">VLOOKUP(A1173,'HUMAN RESOURCES'!$A$2:$M$2692,{2,3,4,5,6,7,8,9,10},0)</f>
        <v>0.009</v>
      </c>
      <c r="L1173" s="20">
        <v>0.01</v>
      </c>
      <c r="M1173" s="20">
        <v>75.0</v>
      </c>
      <c r="N1173" s="20">
        <v>63.0</v>
      </c>
      <c r="O1173" s="20">
        <v>0.179</v>
      </c>
      <c r="P1173" s="20">
        <v>0.684</v>
      </c>
      <c r="Q1173" s="20">
        <v>0.137</v>
      </c>
      <c r="R1173" s="20">
        <v>9928000.0</v>
      </c>
      <c r="S1173" s="20">
        <v>0.705</v>
      </c>
      <c r="T1173" s="20">
        <f t="array" ref="T1173:U1173">VLOOKUP(A1173,TOURISM!$A$2:$F$2692,{3,6},0)</f>
        <v>272000000</v>
      </c>
      <c r="U1173" s="20">
        <v>4.86E8</v>
      </c>
      <c r="V1173" s="20" t="str">
        <f t="array" ref="V1173:AA1173">VLOOKUP(A1173,BUSINESS!$A$2:$J$2692,{4,5,6,7,8,9},0)</f>
        <v/>
      </c>
      <c r="W1173" s="20"/>
      <c r="X1173" s="20"/>
      <c r="Y1173" s="20"/>
      <c r="Z1173" s="20">
        <v>0.043</v>
      </c>
      <c r="AA1173" s="20">
        <v>0.014</v>
      </c>
      <c r="AB1173" s="21">
        <f t="shared" si="390"/>
        <v>77.4449722</v>
      </c>
      <c r="AC1173" s="20">
        <f t="shared" si="405"/>
        <v>0.002971494762</v>
      </c>
      <c r="AD1173" s="20"/>
      <c r="AE1173" s="20">
        <f t="shared" si="401"/>
        <v>48.9524577</v>
      </c>
      <c r="AF1173" s="22" t="b">
        <f t="shared" si="4"/>
        <v>0</v>
      </c>
      <c r="AG1173" s="20" t="b">
        <f t="shared" si="5"/>
        <v>0</v>
      </c>
      <c r="AH1173" s="20" t="b">
        <f t="shared" si="6"/>
        <v>0</v>
      </c>
      <c r="AI1173" s="20" t="b">
        <f t="shared" si="7"/>
        <v>0</v>
      </c>
      <c r="AJ1173" s="20"/>
      <c r="AK1173" s="20"/>
      <c r="AL1173" s="20"/>
      <c r="AM1173" s="20"/>
      <c r="AN1173" s="20"/>
      <c r="AO1173" s="20"/>
      <c r="AP1173" s="20"/>
      <c r="AQ1173" s="20"/>
      <c r="AR1173" s="23"/>
      <c r="AS1173" s="23"/>
      <c r="AT1173" s="23"/>
      <c r="AU1173" s="23"/>
      <c r="AV1173" s="23"/>
    </row>
    <row r="1174" ht="15.75" customHeight="1">
      <c r="A1174" s="17" t="str">
        <f t="shared" si="1"/>
        <v>Belarus-Europe2002</v>
      </c>
      <c r="B1174" s="17" t="s">
        <v>183</v>
      </c>
      <c r="C1174" s="18" t="s">
        <v>180</v>
      </c>
      <c r="D1174" s="19" t="s">
        <v>79</v>
      </c>
      <c r="E1174" s="17">
        <v>7.71111097E8</v>
      </c>
      <c r="F1174" s="18">
        <v>0.066</v>
      </c>
      <c r="G1174" s="18">
        <v>83.0</v>
      </c>
      <c r="H1174" s="18">
        <v>0.47</v>
      </c>
      <c r="I1174" s="20">
        <f t="array" ref="I1174:J1174">IFNA(VLOOKUP(A1174,ENERGY!$A$2:$F$2692,{5,6},0),0)</f>
        <v>27686</v>
      </c>
      <c r="J1174" s="20">
        <v>62222.0</v>
      </c>
      <c r="K1174" s="20">
        <f t="array" ref="K1174:S1174">VLOOKUP(A1174,'HUMAN RESOURCES'!$A$2:$M$2692,{2,3,4,5,6,7,8,9,10},0)</f>
        <v>0.009</v>
      </c>
      <c r="L1174" s="20">
        <v>0.009</v>
      </c>
      <c r="M1174" s="20">
        <v>74.0</v>
      </c>
      <c r="N1174" s="20">
        <v>62.0</v>
      </c>
      <c r="O1174" s="20">
        <v>0.172</v>
      </c>
      <c r="P1174" s="20">
        <v>0.687</v>
      </c>
      <c r="Q1174" s="20">
        <v>0.14</v>
      </c>
      <c r="R1174" s="20">
        <v>9865000.0</v>
      </c>
      <c r="S1174" s="20">
        <v>0.709</v>
      </c>
      <c r="T1174" s="20">
        <f t="array" ref="T1174:U1174">VLOOKUP(A1174,TOURISM!$A$2:$F$2692,{3,6},0)</f>
        <v>295000000</v>
      </c>
      <c r="U1174" s="20">
        <v>5.27E8</v>
      </c>
      <c r="V1174" s="20" t="str">
        <f t="array" ref="V1174:AA1174">VLOOKUP(A1174,BUSINESS!$A$2:$J$2692,{4,5,6,7,8,9},0)</f>
        <v/>
      </c>
      <c r="W1174" s="20"/>
      <c r="X1174" s="20"/>
      <c r="Y1174" s="20"/>
      <c r="Z1174" s="20">
        <v>0.09</v>
      </c>
      <c r="AA1174" s="20">
        <v>0.047</v>
      </c>
      <c r="AB1174" s="21">
        <f t="shared" si="390"/>
        <v>78.1663555</v>
      </c>
      <c r="AC1174" s="20">
        <f t="shared" si="405"/>
        <v>0.002806487582</v>
      </c>
      <c r="AD1174" s="20">
        <f t="shared" ref="AD1174:AD1178" si="407">J1174/R1174</f>
        <v>0.006307349214</v>
      </c>
      <c r="AE1174" s="20">
        <f t="shared" si="401"/>
        <v>53.42118601</v>
      </c>
      <c r="AF1174" s="22" t="b">
        <f t="shared" si="4"/>
        <v>0</v>
      </c>
      <c r="AG1174" s="20" t="b">
        <f t="shared" si="5"/>
        <v>0</v>
      </c>
      <c r="AH1174" s="20" t="b">
        <f t="shared" si="6"/>
        <v>0</v>
      </c>
      <c r="AI1174" s="20" t="b">
        <f t="shared" si="7"/>
        <v>0</v>
      </c>
      <c r="AJ1174" s="20"/>
      <c r="AK1174" s="20"/>
      <c r="AL1174" s="20"/>
      <c r="AM1174" s="20"/>
      <c r="AN1174" s="20"/>
      <c r="AO1174" s="20"/>
      <c r="AP1174" s="20"/>
      <c r="AQ1174" s="20"/>
      <c r="AR1174" s="23"/>
      <c r="AS1174" s="23"/>
      <c r="AT1174" s="23"/>
      <c r="AU1174" s="23"/>
      <c r="AV1174" s="23"/>
    </row>
    <row r="1175" ht="15.75" customHeight="1">
      <c r="A1175" s="17" t="str">
        <f t="shared" si="1"/>
        <v>Belarus-Europe2003</v>
      </c>
      <c r="B1175" s="17" t="s">
        <v>183</v>
      </c>
      <c r="C1175" s="18" t="s">
        <v>180</v>
      </c>
      <c r="D1175" s="19" t="s">
        <v>81</v>
      </c>
      <c r="E1175" s="17">
        <v>7.71200632E8</v>
      </c>
      <c r="F1175" s="18">
        <v>0.065</v>
      </c>
      <c r="G1175" s="18">
        <v>96.0</v>
      </c>
      <c r="H1175" s="18">
        <v>0.369</v>
      </c>
      <c r="I1175" s="20">
        <f t="array" ref="I1175:J1175">IFNA(VLOOKUP(A1175,ENERGY!$A$2:$F$2692,{5,6},0),0)</f>
        <v>26737</v>
      </c>
      <c r="J1175" s="20">
        <v>60293.0</v>
      </c>
      <c r="K1175" s="20">
        <f t="array" ref="K1175:S1175">VLOOKUP(A1175,'HUMAN RESOURCES'!$A$2:$M$2692,{2,3,4,5,6,7,8,9,10},0)</f>
        <v>0.009</v>
      </c>
      <c r="L1175" s="20">
        <v>0.009</v>
      </c>
      <c r="M1175" s="20">
        <v>75.0</v>
      </c>
      <c r="N1175" s="20">
        <v>63.0</v>
      </c>
      <c r="O1175" s="20">
        <v>0.166</v>
      </c>
      <c r="P1175" s="20">
        <v>0.691</v>
      </c>
      <c r="Q1175" s="20">
        <v>0.143</v>
      </c>
      <c r="R1175" s="20">
        <v>9797000.0</v>
      </c>
      <c r="S1175" s="20">
        <v>0.714</v>
      </c>
      <c r="T1175" s="20">
        <f t="array" ref="T1175:U1175">VLOOKUP(A1175,TOURISM!$A$2:$F$2692,{3,6},0)</f>
        <v>339000000</v>
      </c>
      <c r="U1175" s="20">
        <v>4.36E8</v>
      </c>
      <c r="V1175" s="20" t="str">
        <f t="array" ref="V1175:AA1175">VLOOKUP(A1175,BUSINESS!$A$2:$J$2692,{4,5,6,7,8,9},0)</f>
        <v/>
      </c>
      <c r="W1175" s="20">
        <v>79.0</v>
      </c>
      <c r="X1175" s="20"/>
      <c r="Y1175" s="20"/>
      <c r="Z1175" s="20"/>
      <c r="AA1175" s="20">
        <v>0.114</v>
      </c>
      <c r="AB1175" s="21">
        <f t="shared" si="390"/>
        <v>78.7180394</v>
      </c>
      <c r="AC1175" s="20">
        <f t="shared" si="405"/>
        <v>0.002729100745</v>
      </c>
      <c r="AD1175" s="20">
        <f t="shared" si="407"/>
        <v>0.006154230887</v>
      </c>
      <c r="AE1175" s="20">
        <f t="shared" si="401"/>
        <v>44.50341941</v>
      </c>
      <c r="AF1175" s="22" t="b">
        <f t="shared" si="4"/>
        <v>0</v>
      </c>
      <c r="AG1175" s="20" t="b">
        <f t="shared" si="5"/>
        <v>0</v>
      </c>
      <c r="AH1175" s="20" t="b">
        <f t="shared" si="6"/>
        <v>0</v>
      </c>
      <c r="AI1175" s="20" t="b">
        <f t="shared" si="7"/>
        <v>0</v>
      </c>
      <c r="AJ1175" s="20"/>
      <c r="AK1175" s="20"/>
      <c r="AL1175" s="20"/>
      <c r="AM1175" s="20"/>
      <c r="AN1175" s="20"/>
      <c r="AO1175" s="20"/>
      <c r="AP1175" s="20"/>
      <c r="AQ1175" s="20"/>
      <c r="AR1175" s="23"/>
      <c r="AS1175" s="23"/>
      <c r="AT1175" s="23"/>
      <c r="AU1175" s="23"/>
      <c r="AV1175" s="23"/>
    </row>
    <row r="1176" ht="15.75" customHeight="1">
      <c r="A1176" s="17" t="str">
        <f t="shared" si="1"/>
        <v>Belarus-Europe2004</v>
      </c>
      <c r="B1176" s="17" t="s">
        <v>183</v>
      </c>
      <c r="C1176" s="18" t="s">
        <v>180</v>
      </c>
      <c r="D1176" s="19" t="s">
        <v>83</v>
      </c>
      <c r="E1176" s="17">
        <v>7.71481468E8</v>
      </c>
      <c r="F1176" s="18">
        <v>0.066</v>
      </c>
      <c r="G1176" s="18">
        <v>120.0</v>
      </c>
      <c r="H1176" s="18">
        <v>0.24</v>
      </c>
      <c r="I1176" s="20">
        <f t="array" ref="I1176:J1176">IFNA(VLOOKUP(A1176,ENERGY!$A$2:$F$2692,{5,6},0),0)</f>
        <v>28098</v>
      </c>
      <c r="J1176" s="20">
        <v>62816.0</v>
      </c>
      <c r="K1176" s="20">
        <f t="array" ref="K1176:S1176">VLOOKUP(A1176,'HUMAN RESOURCES'!$A$2:$M$2692,{2,3,4,5,6,7,8,9,10},0)</f>
        <v>0.009</v>
      </c>
      <c r="L1176" s="20">
        <v>0.008</v>
      </c>
      <c r="M1176" s="20">
        <v>75.0</v>
      </c>
      <c r="N1176" s="20">
        <v>63.0</v>
      </c>
      <c r="O1176" s="20">
        <v>0.16</v>
      </c>
      <c r="P1176" s="20">
        <v>0.694</v>
      </c>
      <c r="Q1176" s="20">
        <v>0.146</v>
      </c>
      <c r="R1176" s="20">
        <v>9730000.0</v>
      </c>
      <c r="S1176" s="20">
        <v>0.719</v>
      </c>
      <c r="T1176" s="20">
        <f t="array" ref="T1176:U1176">VLOOKUP(A1176,TOURISM!$A$2:$F$2692,{3,6},0)</f>
        <v>362000000</v>
      </c>
      <c r="U1176" s="20">
        <v>5.0E8</v>
      </c>
      <c r="V1176" s="20" t="str">
        <f t="array" ref="V1176:AA1176">VLOOKUP(A1176,BUSINESS!$A$2:$J$2692,{4,5,6,7,8,9},0)</f>
        <v/>
      </c>
      <c r="W1176" s="20">
        <v>79.0</v>
      </c>
      <c r="X1176" s="20"/>
      <c r="Y1176" s="20"/>
      <c r="Z1176" s="20"/>
      <c r="AA1176" s="20">
        <v>0.23</v>
      </c>
      <c r="AB1176" s="21">
        <f t="shared" si="390"/>
        <v>79.28894841</v>
      </c>
      <c r="AC1176" s="20">
        <f t="shared" si="405"/>
        <v>0.002887769784</v>
      </c>
      <c r="AD1176" s="20">
        <f t="shared" si="407"/>
        <v>0.006455909558</v>
      </c>
      <c r="AE1176" s="20">
        <f t="shared" si="401"/>
        <v>51.38746146</v>
      </c>
      <c r="AF1176" s="22" t="b">
        <f t="shared" si="4"/>
        <v>0</v>
      </c>
      <c r="AG1176" s="20" t="b">
        <f t="shared" si="5"/>
        <v>0</v>
      </c>
      <c r="AH1176" s="20" t="b">
        <f t="shared" si="6"/>
        <v>0</v>
      </c>
      <c r="AI1176" s="20" t="b">
        <f t="shared" si="7"/>
        <v>0</v>
      </c>
      <c r="AJ1176" s="20"/>
      <c r="AK1176" s="20"/>
      <c r="AL1176" s="20"/>
      <c r="AM1176" s="20"/>
      <c r="AN1176" s="20"/>
      <c r="AO1176" s="20"/>
      <c r="AP1176" s="20"/>
      <c r="AQ1176" s="20"/>
      <c r="AR1176" s="23"/>
      <c r="AS1176" s="23"/>
      <c r="AT1176" s="23"/>
      <c r="AU1176" s="23"/>
      <c r="AV1176" s="23"/>
    </row>
    <row r="1177" ht="15.75" customHeight="1">
      <c r="A1177" s="17" t="str">
        <f t="shared" si="1"/>
        <v>Belarus-Europe2005</v>
      </c>
      <c r="B1177" s="17" t="s">
        <v>183</v>
      </c>
      <c r="C1177" s="18" t="s">
        <v>180</v>
      </c>
      <c r="D1177" s="19" t="s">
        <v>84</v>
      </c>
      <c r="E1177" s="17">
        <v>7.73907642E8</v>
      </c>
      <c r="F1177" s="18">
        <v>0.066</v>
      </c>
      <c r="G1177" s="18">
        <v>157.0</v>
      </c>
      <c r="H1177" s="18">
        <v>0.169</v>
      </c>
      <c r="I1177" s="20">
        <f t="array" ref="I1177:J1177">IFNA(VLOOKUP(A1177,ENERGY!$A$2:$F$2692,{5,6},0),0)</f>
        <v>28039</v>
      </c>
      <c r="J1177" s="20">
        <v>60282.0</v>
      </c>
      <c r="K1177" s="20">
        <f t="array" ref="K1177:S1177">VLOOKUP(A1177,'HUMAN RESOURCES'!$A$2:$M$2692,{2,3,4,5,6,7,8,9,10},0)</f>
        <v>0.009</v>
      </c>
      <c r="L1177" s="20">
        <v>0.007</v>
      </c>
      <c r="M1177" s="20">
        <v>75.0</v>
      </c>
      <c r="N1177" s="20">
        <v>63.0</v>
      </c>
      <c r="O1177" s="20">
        <v>0.155</v>
      </c>
      <c r="P1177" s="20">
        <v>0.698</v>
      </c>
      <c r="Q1177" s="20">
        <v>0.147</v>
      </c>
      <c r="R1177" s="20">
        <v>9663000.0</v>
      </c>
      <c r="S1177" s="20">
        <v>0.724</v>
      </c>
      <c r="T1177" s="20">
        <f t="array" ref="T1177:U1177">VLOOKUP(A1177,TOURISM!$A$2:$F$2692,{3,6},0)</f>
        <v>346000000</v>
      </c>
      <c r="U1177" s="20">
        <v>5.16E8</v>
      </c>
      <c r="V1177" s="20">
        <f t="array" ref="V1177:AA1177">VLOOKUP(A1177,BUSINESS!$A$2:$J$2692,{4,5,6,7,8,9},0)</f>
        <v>1.373</v>
      </c>
      <c r="W1177" s="20">
        <v>79.0</v>
      </c>
      <c r="X1177" s="20"/>
      <c r="Y1177" s="20">
        <v>987.0</v>
      </c>
      <c r="Z1177" s="20"/>
      <c r="AA1177" s="20">
        <v>0.424</v>
      </c>
      <c r="AB1177" s="21">
        <f t="shared" si="390"/>
        <v>80.08979013</v>
      </c>
      <c r="AC1177" s="20">
        <f t="shared" si="405"/>
        <v>0.002901686847</v>
      </c>
      <c r="AD1177" s="20">
        <f t="shared" si="407"/>
        <v>0.006238435269</v>
      </c>
      <c r="AE1177" s="20">
        <f t="shared" si="401"/>
        <v>53.39956535</v>
      </c>
      <c r="AF1177" s="22" t="b">
        <f t="shared" si="4"/>
        <v>0</v>
      </c>
      <c r="AG1177" s="20" t="b">
        <f t="shared" si="5"/>
        <v>0</v>
      </c>
      <c r="AH1177" s="20" t="b">
        <f t="shared" si="6"/>
        <v>0</v>
      </c>
      <c r="AI1177" s="20" t="b">
        <f t="shared" si="7"/>
        <v>0</v>
      </c>
      <c r="AJ1177" s="20"/>
      <c r="AK1177" s="20"/>
      <c r="AL1177" s="20"/>
      <c r="AM1177" s="20"/>
      <c r="AN1177" s="20"/>
      <c r="AO1177" s="20"/>
      <c r="AP1177" s="20"/>
      <c r="AQ1177" s="20"/>
      <c r="AR1177" s="23"/>
      <c r="AS1177" s="23"/>
      <c r="AT1177" s="23"/>
      <c r="AU1177" s="23"/>
      <c r="AV1177" s="23"/>
    </row>
    <row r="1178" ht="15.75" customHeight="1">
      <c r="A1178" s="17" t="str">
        <f t="shared" si="1"/>
        <v>Belarus-Europe2006</v>
      </c>
      <c r="B1178" s="17" t="s">
        <v>183</v>
      </c>
      <c r="C1178" s="18" t="s">
        <v>180</v>
      </c>
      <c r="D1178" s="19" t="s">
        <v>85</v>
      </c>
      <c r="E1178" s="17">
        <v>7.78311557E8</v>
      </c>
      <c r="F1178" s="18">
        <v>0.069</v>
      </c>
      <c r="G1178" s="18">
        <v>215.0</v>
      </c>
      <c r="H1178" s="18">
        <v>0.114</v>
      </c>
      <c r="I1178" s="20">
        <f t="array" ref="I1178:J1178">IFNA(VLOOKUP(A1178,ENERGY!$A$2:$F$2692,{5,6},0),0)</f>
        <v>26874</v>
      </c>
      <c r="J1178" s="20">
        <v>59064.0</v>
      </c>
      <c r="K1178" s="20">
        <f t="array" ref="K1178:S1178">VLOOKUP(A1178,'HUMAN RESOURCES'!$A$2:$M$2692,{2,3,4,5,6,7,8,9,10},0)</f>
        <v>0.01</v>
      </c>
      <c r="L1178" s="20">
        <v>0.007</v>
      </c>
      <c r="M1178" s="20">
        <v>76.0</v>
      </c>
      <c r="N1178" s="20">
        <v>64.0</v>
      </c>
      <c r="O1178" s="20">
        <v>0.152</v>
      </c>
      <c r="P1178" s="20">
        <v>0.702</v>
      </c>
      <c r="Q1178" s="20">
        <v>0.147</v>
      </c>
      <c r="R1178" s="20">
        <v>9604000.0</v>
      </c>
      <c r="S1178" s="20">
        <v>0.728</v>
      </c>
      <c r="T1178" s="20">
        <f t="array" ref="T1178:U1178">VLOOKUP(A1178,TOURISM!$A$2:$F$2692,{3,6},0)</f>
        <v>401000000</v>
      </c>
      <c r="U1178" s="20">
        <v>6.75E8</v>
      </c>
      <c r="V1178" s="20">
        <f t="array" ref="V1178:AA1178">VLOOKUP(A1178,BUSINESS!$A$2:$J$2692,{4,5,6,7,8,9},0)</f>
        <v>1.373</v>
      </c>
      <c r="W1178" s="20">
        <v>69.0</v>
      </c>
      <c r="X1178" s="20"/>
      <c r="Y1178" s="20">
        <v>987.0</v>
      </c>
      <c r="Z1178" s="20">
        <v>0.162</v>
      </c>
      <c r="AA1178" s="20">
        <v>0.62</v>
      </c>
      <c r="AB1178" s="21">
        <f t="shared" si="390"/>
        <v>81.04035371</v>
      </c>
      <c r="AC1178" s="20">
        <f t="shared" si="405"/>
        <v>0.00279820908</v>
      </c>
      <c r="AD1178" s="20">
        <f t="shared" si="407"/>
        <v>0.006149937526</v>
      </c>
      <c r="AE1178" s="20">
        <f t="shared" si="401"/>
        <v>70.28321533</v>
      </c>
      <c r="AF1178" s="22" t="b">
        <f t="shared" si="4"/>
        <v>0</v>
      </c>
      <c r="AG1178" s="20" t="b">
        <f t="shared" si="5"/>
        <v>0</v>
      </c>
      <c r="AH1178" s="20" t="b">
        <f t="shared" si="6"/>
        <v>0</v>
      </c>
      <c r="AI1178" s="20" t="b">
        <f t="shared" si="7"/>
        <v>0</v>
      </c>
      <c r="AJ1178" s="20"/>
      <c r="AK1178" s="20"/>
      <c r="AL1178" s="20"/>
      <c r="AM1178" s="20"/>
      <c r="AN1178" s="20"/>
      <c r="AO1178" s="20"/>
      <c r="AP1178" s="20"/>
      <c r="AQ1178" s="20"/>
      <c r="AR1178" s="23"/>
      <c r="AS1178" s="23"/>
      <c r="AT1178" s="23"/>
      <c r="AU1178" s="23"/>
      <c r="AV1178" s="23"/>
    </row>
    <row r="1179" ht="15.75" customHeight="1">
      <c r="A1179" s="17" t="str">
        <f t="shared" si="1"/>
        <v>Belarus-Europe2007</v>
      </c>
      <c r="B1179" s="17" t="s">
        <v>183</v>
      </c>
      <c r="C1179" s="18" t="s">
        <v>180</v>
      </c>
      <c r="D1179" s="19" t="s">
        <v>86</v>
      </c>
      <c r="E1179" s="17">
        <v>7.78518505E8</v>
      </c>
      <c r="F1179" s="18">
        <v>0.063</v>
      </c>
      <c r="G1179" s="18">
        <v>243.0</v>
      </c>
      <c r="H1179" s="18">
        <v>0.088</v>
      </c>
      <c r="I1179" s="20">
        <f t="array" ref="I1179:J1179">IFNA(VLOOKUP(A1179,ENERGY!$A$2:$F$2692,{5,6},0),0)</f>
        <v>0</v>
      </c>
      <c r="J1179" s="20">
        <v>0.0</v>
      </c>
      <c r="K1179" s="20">
        <f t="array" ref="K1179:S1179">VLOOKUP(A1179,'HUMAN RESOURCES'!$A$2:$M$2692,{2,3,4,5,6,7,8,9,10},0)</f>
        <v>0.011</v>
      </c>
      <c r="L1179" s="20">
        <v>0.006</v>
      </c>
      <c r="M1179" s="20">
        <v>76.0</v>
      </c>
      <c r="N1179" s="20">
        <v>65.0</v>
      </c>
      <c r="O1179" s="20">
        <v>0.15</v>
      </c>
      <c r="P1179" s="20">
        <v>0.705</v>
      </c>
      <c r="Q1179" s="20">
        <v>0.145</v>
      </c>
      <c r="R1179" s="20">
        <v>9560000.0</v>
      </c>
      <c r="S1179" s="20">
        <v>0.733</v>
      </c>
      <c r="T1179" s="20">
        <f t="array" ref="T1179:U1179">VLOOKUP(A1179,TOURISM!$A$2:$F$2692,{3,6},0)</f>
        <v>479000000</v>
      </c>
      <c r="U1179" s="20">
        <v>7.24E8</v>
      </c>
      <c r="V1179" s="20">
        <f t="array" ref="V1179:AA1179">VLOOKUP(A1179,BUSINESS!$A$2:$J$2692,{4,5,6,7,8,9},0)</f>
        <v>1.208</v>
      </c>
      <c r="W1179" s="20">
        <v>48.0</v>
      </c>
      <c r="X1179" s="20"/>
      <c r="Y1179" s="20">
        <v>987.0</v>
      </c>
      <c r="Z1179" s="20">
        <v>0.197</v>
      </c>
      <c r="AA1179" s="20">
        <v>0.726</v>
      </c>
      <c r="AB1179" s="21">
        <f t="shared" si="390"/>
        <v>81.43499006</v>
      </c>
      <c r="AC1179" s="20"/>
      <c r="AD1179" s="20"/>
      <c r="AE1179" s="20">
        <f t="shared" si="401"/>
        <v>75.73221757</v>
      </c>
      <c r="AF1179" s="22" t="b">
        <f t="shared" si="4"/>
        <v>0</v>
      </c>
      <c r="AG1179" s="20" t="b">
        <f t="shared" si="5"/>
        <v>0</v>
      </c>
      <c r="AH1179" s="20" t="b">
        <f t="shared" si="6"/>
        <v>0</v>
      </c>
      <c r="AI1179" s="20" t="b">
        <f t="shared" si="7"/>
        <v>0</v>
      </c>
      <c r="AJ1179" s="20"/>
      <c r="AK1179" s="20"/>
      <c r="AL1179" s="20"/>
      <c r="AM1179" s="20"/>
      <c r="AN1179" s="20"/>
      <c r="AO1179" s="20"/>
      <c r="AP1179" s="20"/>
      <c r="AQ1179" s="20"/>
      <c r="AR1179" s="23"/>
      <c r="AS1179" s="23"/>
      <c r="AT1179" s="23"/>
      <c r="AU1179" s="23"/>
      <c r="AV1179" s="23"/>
    </row>
    <row r="1180" ht="15.75" customHeight="1">
      <c r="A1180" s="17" t="str">
        <f t="shared" si="1"/>
        <v>Belarus-Europe2008</v>
      </c>
      <c r="B1180" s="17" t="s">
        <v>183</v>
      </c>
      <c r="C1180" s="18" t="s">
        <v>180</v>
      </c>
      <c r="D1180" s="19" t="s">
        <v>87</v>
      </c>
      <c r="E1180" s="17">
        <v>7.81338353E8</v>
      </c>
      <c r="F1180" s="18">
        <v>0.064</v>
      </c>
      <c r="G1180" s="18">
        <v>304.0</v>
      </c>
      <c r="H1180" s="18">
        <v>0.086</v>
      </c>
      <c r="I1180" s="20">
        <f t="array" ref="I1180:J1180">IFNA(VLOOKUP(A1180,ENERGY!$A$2:$F$2692,{5,6},0),0)</f>
        <v>26009</v>
      </c>
      <c r="J1180" s="20">
        <v>53722.0</v>
      </c>
      <c r="K1180" s="20">
        <f t="array" ref="K1180:S1180">VLOOKUP(A1180,'HUMAN RESOURCES'!$A$2:$M$2692,{2,3,4,5,6,7,8,9,10},0)</f>
        <v>0.011</v>
      </c>
      <c r="L1180" s="20">
        <v>0.006</v>
      </c>
      <c r="M1180" s="20">
        <v>77.0</v>
      </c>
      <c r="N1180" s="20">
        <v>65.0</v>
      </c>
      <c r="O1180" s="20">
        <v>0.148</v>
      </c>
      <c r="P1180" s="20">
        <v>0.708</v>
      </c>
      <c r="Q1180" s="20">
        <v>0.143</v>
      </c>
      <c r="R1180" s="20">
        <v>9528000.0</v>
      </c>
      <c r="S1180" s="20">
        <v>0.737</v>
      </c>
      <c r="T1180" s="20">
        <f t="array" ref="T1180:U1180">VLOOKUP(A1180,TOURISM!$A$2:$F$2692,{3,6},0)</f>
        <v>585000000</v>
      </c>
      <c r="U1180" s="20">
        <v>8.6E8</v>
      </c>
      <c r="V1180" s="20">
        <f t="array" ref="V1180:AA1180">VLOOKUP(A1180,BUSINESS!$A$2:$J$2692,{4,5,6,7,8,9},0)</f>
        <v>1.175</v>
      </c>
      <c r="W1180" s="20">
        <v>31.0</v>
      </c>
      <c r="X1180" s="20"/>
      <c r="Y1180" s="20">
        <v>987.0</v>
      </c>
      <c r="Z1180" s="20">
        <v>0.23</v>
      </c>
      <c r="AA1180" s="20">
        <v>0.851</v>
      </c>
      <c r="AB1180" s="21">
        <f t="shared" si="390"/>
        <v>82.00444511</v>
      </c>
      <c r="AC1180" s="20">
        <f t="shared" ref="AC1180:AC1181" si="408">I1180/R1180</f>
        <v>0.002729743913</v>
      </c>
      <c r="AD1180" s="20">
        <f t="shared" ref="AD1180:AD1181" si="409">J1180/R1180</f>
        <v>0.005638329135</v>
      </c>
      <c r="AE1180" s="20">
        <f t="shared" si="401"/>
        <v>90.26028547</v>
      </c>
      <c r="AF1180" s="22" t="b">
        <f t="shared" si="4"/>
        <v>0</v>
      </c>
      <c r="AG1180" s="20" t="b">
        <f t="shared" si="5"/>
        <v>0</v>
      </c>
      <c r="AH1180" s="20" t="b">
        <f t="shared" si="6"/>
        <v>0</v>
      </c>
      <c r="AI1180" s="20" t="b">
        <f t="shared" si="7"/>
        <v>0</v>
      </c>
      <c r="AJ1180" s="20"/>
      <c r="AK1180" s="20"/>
      <c r="AL1180" s="20"/>
      <c r="AM1180" s="20"/>
      <c r="AN1180" s="20"/>
      <c r="AO1180" s="20"/>
      <c r="AP1180" s="20"/>
      <c r="AQ1180" s="20"/>
      <c r="AR1180" s="23"/>
      <c r="AS1180" s="23"/>
      <c r="AT1180" s="23"/>
      <c r="AU1180" s="23"/>
      <c r="AV1180" s="23"/>
    </row>
    <row r="1181" ht="15.75" customHeight="1">
      <c r="A1181" s="17" t="str">
        <f t="shared" si="1"/>
        <v>Belarus-Europe2009</v>
      </c>
      <c r="B1181" s="17" t="s">
        <v>183</v>
      </c>
      <c r="C1181" s="18" t="s">
        <v>180</v>
      </c>
      <c r="D1181" s="19" t="s">
        <v>88</v>
      </c>
      <c r="E1181" s="17">
        <v>7.82913866E8</v>
      </c>
      <c r="F1181" s="18">
        <v>0.059</v>
      </c>
      <c r="G1181" s="18">
        <v>378.0</v>
      </c>
      <c r="H1181" s="18">
        <v>0.086</v>
      </c>
      <c r="I1181" s="20">
        <f t="array" ref="I1181:J1181">IFNA(VLOOKUP(A1181,ENERGY!$A$2:$F$2692,{5,6},0),0)</f>
        <v>28621</v>
      </c>
      <c r="J1181" s="20">
        <v>61829.0</v>
      </c>
      <c r="K1181" s="20">
        <f t="array" ref="K1181:S1181">VLOOKUP(A1181,'HUMAN RESOURCES'!$A$2:$M$2692,{2,3,4,5,6,7,8,9,10},0)</f>
        <v>0.011</v>
      </c>
      <c r="L1181" s="20">
        <v>0.005</v>
      </c>
      <c r="M1181" s="20">
        <v>76.0</v>
      </c>
      <c r="N1181" s="20">
        <v>65.0</v>
      </c>
      <c r="O1181" s="20">
        <v>0.148</v>
      </c>
      <c r="P1181" s="20">
        <v>0.711</v>
      </c>
      <c r="Q1181" s="20">
        <v>0.141</v>
      </c>
      <c r="R1181" s="20">
        <v>9507000.0</v>
      </c>
      <c r="S1181" s="20">
        <v>0.742</v>
      </c>
      <c r="T1181" s="20">
        <f t="array" ref="T1181:U1181">VLOOKUP(A1181,TOURISM!$A$2:$F$2692,{3,6},0)</f>
        <v>563000000</v>
      </c>
      <c r="U1181" s="20">
        <v>7.52E8</v>
      </c>
      <c r="V1181" s="20">
        <f t="array" ref="V1181:AA1181">VLOOKUP(A1181,BUSINESS!$A$2:$J$2692,{4,5,6,7,8,9},0)</f>
        <v>0.997</v>
      </c>
      <c r="W1181" s="20">
        <v>10.0</v>
      </c>
      <c r="X1181" s="20"/>
      <c r="Y1181" s="20">
        <v>900.0</v>
      </c>
      <c r="Z1181" s="20">
        <v>0.274</v>
      </c>
      <c r="AA1181" s="20">
        <v>1.017</v>
      </c>
      <c r="AB1181" s="21">
        <f t="shared" si="390"/>
        <v>82.35130599</v>
      </c>
      <c r="AC1181" s="20">
        <f t="shared" si="408"/>
        <v>0.003010518565</v>
      </c>
      <c r="AD1181" s="20">
        <f t="shared" si="409"/>
        <v>0.006503523719</v>
      </c>
      <c r="AE1181" s="20">
        <f t="shared" si="401"/>
        <v>79.09961081</v>
      </c>
      <c r="AF1181" s="22" t="b">
        <f t="shared" si="4"/>
        <v>0</v>
      </c>
      <c r="AG1181" s="20" t="b">
        <f t="shared" si="5"/>
        <v>0</v>
      </c>
      <c r="AH1181" s="20" t="b">
        <f t="shared" si="6"/>
        <v>0</v>
      </c>
      <c r="AI1181" s="20" t="b">
        <f t="shared" si="7"/>
        <v>0</v>
      </c>
      <c r="AJ1181" s="20"/>
      <c r="AK1181" s="20"/>
      <c r="AL1181" s="20"/>
      <c r="AM1181" s="20"/>
      <c r="AN1181" s="20"/>
      <c r="AO1181" s="20"/>
      <c r="AP1181" s="20"/>
      <c r="AQ1181" s="20"/>
      <c r="AR1181" s="23"/>
      <c r="AS1181" s="23"/>
      <c r="AT1181" s="23"/>
      <c r="AU1181" s="23"/>
      <c r="AV1181" s="23"/>
    </row>
    <row r="1182" ht="15.75" customHeight="1">
      <c r="A1182" s="17" t="str">
        <f t="shared" si="1"/>
        <v>Belarus-Europe2010</v>
      </c>
      <c r="B1182" s="17" t="s">
        <v>183</v>
      </c>
      <c r="C1182" s="18" t="s">
        <v>180</v>
      </c>
      <c r="D1182" s="19" t="s">
        <v>89</v>
      </c>
      <c r="E1182" s="17">
        <v>7.84654424E8</v>
      </c>
      <c r="F1182" s="18">
        <v>0.061</v>
      </c>
      <c r="G1182" s="18">
        <v>314.0</v>
      </c>
      <c r="H1182" s="18">
        <v>0.117</v>
      </c>
      <c r="I1182" s="20">
        <f t="array" ref="I1182:J1182">IFNA(VLOOKUP(A1182,ENERGY!$A$2:$F$2692,{5,6},0),0)</f>
        <v>0</v>
      </c>
      <c r="J1182" s="20">
        <v>0.0</v>
      </c>
      <c r="K1182" s="20">
        <f t="array" ref="K1182:S1182">VLOOKUP(A1182,'HUMAN RESOURCES'!$A$2:$M$2692,{2,3,4,5,6,7,8,9,10},0)</f>
        <v>0.011</v>
      </c>
      <c r="L1182" s="20">
        <v>0.005</v>
      </c>
      <c r="M1182" s="20">
        <v>77.0</v>
      </c>
      <c r="N1182" s="20">
        <v>65.0</v>
      </c>
      <c r="O1182" s="20">
        <v>0.148</v>
      </c>
      <c r="P1182" s="20">
        <v>0.712</v>
      </c>
      <c r="Q1182" s="20">
        <v>0.139</v>
      </c>
      <c r="R1182" s="20">
        <v>9490000.0</v>
      </c>
      <c r="S1182" s="20">
        <v>0.746</v>
      </c>
      <c r="T1182" s="20">
        <f t="array" ref="T1182:U1182">VLOOKUP(A1182,TOURISM!$A$2:$F$2692,{3,6},0)</f>
        <v>665000000</v>
      </c>
      <c r="U1182" s="20">
        <v>7.48E8</v>
      </c>
      <c r="V1182" s="20">
        <f t="array" ref="V1182:AA1182">VLOOKUP(A1182,BUSINESS!$A$2:$J$2692,{4,5,6,7,8,9},0)</f>
        <v>0.805</v>
      </c>
      <c r="W1182" s="20">
        <v>10.0</v>
      </c>
      <c r="X1182" s="20"/>
      <c r="Y1182" s="20">
        <v>798.0</v>
      </c>
      <c r="Z1182" s="20">
        <v>0.318</v>
      </c>
      <c r="AA1182" s="20">
        <v>1.089</v>
      </c>
      <c r="AB1182" s="21">
        <f t="shared" si="390"/>
        <v>82.68223646</v>
      </c>
      <c r="AC1182" s="20"/>
      <c r="AD1182" s="20"/>
      <c r="AE1182" s="20">
        <f t="shared" si="401"/>
        <v>78.81981033</v>
      </c>
      <c r="AF1182" s="22" t="b">
        <f t="shared" si="4"/>
        <v>0</v>
      </c>
      <c r="AG1182" s="20" t="b">
        <f t="shared" si="5"/>
        <v>0</v>
      </c>
      <c r="AH1182" s="20" t="b">
        <f t="shared" si="6"/>
        <v>0</v>
      </c>
      <c r="AI1182" s="20" t="b">
        <f t="shared" si="7"/>
        <v>0</v>
      </c>
      <c r="AJ1182" s="20"/>
      <c r="AK1182" s="20"/>
      <c r="AL1182" s="20"/>
      <c r="AM1182" s="20"/>
      <c r="AN1182" s="20"/>
      <c r="AO1182" s="20"/>
      <c r="AP1182" s="20"/>
      <c r="AQ1182" s="20"/>
      <c r="AR1182" s="23"/>
      <c r="AS1182" s="23"/>
      <c r="AT1182" s="23"/>
      <c r="AU1182" s="23"/>
      <c r="AV1182" s="23"/>
    </row>
    <row r="1183" ht="15.75" customHeight="1">
      <c r="A1183" s="17" t="str">
        <f t="shared" si="1"/>
        <v>Belarus-Europe2011</v>
      </c>
      <c r="B1183" s="17" t="s">
        <v>183</v>
      </c>
      <c r="C1183" s="18" t="s">
        <v>180</v>
      </c>
      <c r="D1183" s="19" t="s">
        <v>90</v>
      </c>
      <c r="E1183" s="17">
        <v>7.85745262E8</v>
      </c>
      <c r="F1183" s="18">
        <v>0.056</v>
      </c>
      <c r="G1183" s="18">
        <v>323.0</v>
      </c>
      <c r="H1183" s="18">
        <v>0.092</v>
      </c>
      <c r="I1183" s="20">
        <f t="array" ref="I1183:J1183">IFNA(VLOOKUP(A1183,ENERGY!$A$2:$F$2692,{5,6},0),0)</f>
        <v>0</v>
      </c>
      <c r="J1183" s="20">
        <v>0.0</v>
      </c>
      <c r="K1183" s="20">
        <f t="array" ref="K1183:S1183">VLOOKUP(A1183,'HUMAN RESOURCES'!$A$2:$M$2692,{2,3,4,5,6,7,8,9,10},0)</f>
        <v>0.012</v>
      </c>
      <c r="L1183" s="20">
        <v>0.004</v>
      </c>
      <c r="M1183" s="20">
        <v>77.0</v>
      </c>
      <c r="N1183" s="20">
        <v>65.0</v>
      </c>
      <c r="O1183" s="20">
        <v>0.149</v>
      </c>
      <c r="P1183" s="20">
        <v>0.712</v>
      </c>
      <c r="Q1183" s="20">
        <v>0.138</v>
      </c>
      <c r="R1183" s="20">
        <v>9473000.0</v>
      </c>
      <c r="S1183" s="20">
        <v>0.75</v>
      </c>
      <c r="T1183" s="20">
        <f t="array" ref="T1183:U1183">VLOOKUP(A1183,TOURISM!$A$2:$F$2692,{3,6},0)</f>
        <v>747000000</v>
      </c>
      <c r="U1183" s="20">
        <v>7.29E8</v>
      </c>
      <c r="V1183" s="20">
        <f t="array" ref="V1183:AA1183">VLOOKUP(A1183,BUSINESS!$A$2:$J$2692,{4,5,6,7,8,9},0)</f>
        <v>0.623</v>
      </c>
      <c r="W1183" s="20">
        <v>10.0</v>
      </c>
      <c r="X1183" s="20"/>
      <c r="Y1183" s="20">
        <v>654.0</v>
      </c>
      <c r="Z1183" s="20">
        <v>0.396</v>
      </c>
      <c r="AA1183" s="20">
        <v>1.132</v>
      </c>
      <c r="AB1183" s="21">
        <f t="shared" si="390"/>
        <v>82.94576818</v>
      </c>
      <c r="AC1183" s="20"/>
      <c r="AD1183" s="20"/>
      <c r="AE1183" s="20">
        <f t="shared" si="401"/>
        <v>76.9555579</v>
      </c>
      <c r="AF1183" s="22" t="b">
        <f t="shared" si="4"/>
        <v>0</v>
      </c>
      <c r="AG1183" s="20" t="b">
        <f t="shared" si="5"/>
        <v>0</v>
      </c>
      <c r="AH1183" s="20" t="b">
        <f t="shared" si="6"/>
        <v>0</v>
      </c>
      <c r="AI1183" s="20" t="b">
        <f t="shared" si="7"/>
        <v>0</v>
      </c>
      <c r="AJ1183" s="20"/>
      <c r="AK1183" s="20"/>
      <c r="AL1183" s="20"/>
      <c r="AM1183" s="20"/>
      <c r="AN1183" s="20"/>
      <c r="AO1183" s="20"/>
      <c r="AP1183" s="20"/>
      <c r="AQ1183" s="20"/>
      <c r="AR1183" s="23"/>
      <c r="AS1183" s="23"/>
      <c r="AT1183" s="23"/>
      <c r="AU1183" s="23"/>
      <c r="AV1183" s="23"/>
    </row>
    <row r="1184" ht="15.75" customHeight="1">
      <c r="A1184" s="17" t="str">
        <f t="shared" si="1"/>
        <v>Belarus-Europe2012</v>
      </c>
      <c r="B1184" s="17" t="s">
        <v>183</v>
      </c>
      <c r="C1184" s="18" t="s">
        <v>180</v>
      </c>
      <c r="D1184" s="19" t="s">
        <v>91</v>
      </c>
      <c r="E1184" s="17">
        <v>7.8591877E8</v>
      </c>
      <c r="F1184" s="18">
        <v>0.049</v>
      </c>
      <c r="G1184" s="18">
        <v>311.0</v>
      </c>
      <c r="H1184" s="18">
        <v>0.136</v>
      </c>
      <c r="I1184" s="20">
        <f t="array" ref="I1184:J1184">IFNA(VLOOKUP(A1184,ENERGY!$A$2:$F$2692,{5,6},0),0)</f>
        <v>26888</v>
      </c>
      <c r="J1184" s="20">
        <v>58038.0</v>
      </c>
      <c r="K1184" s="20">
        <f t="array" ref="K1184:S1184">VLOOKUP(A1184,'HUMAN RESOURCES'!$A$2:$M$2692,{2,3,4,5,6,7,8,9,10},0)</f>
        <v>0.012</v>
      </c>
      <c r="L1184" s="20">
        <v>0.004</v>
      </c>
      <c r="M1184" s="20">
        <v>78.0</v>
      </c>
      <c r="N1184" s="20">
        <v>67.0</v>
      </c>
      <c r="O1184" s="20">
        <v>0.151</v>
      </c>
      <c r="P1184" s="20">
        <v>0.711</v>
      </c>
      <c r="Q1184" s="20">
        <v>0.138</v>
      </c>
      <c r="R1184" s="20">
        <v>9464000.0</v>
      </c>
      <c r="S1184" s="20">
        <v>0.755</v>
      </c>
      <c r="T1184" s="20">
        <f t="array" ref="T1184:U1184">VLOOKUP(A1184,TOURISM!$A$2:$F$2692,{3,6},0)</f>
        <v>986000000</v>
      </c>
      <c r="U1184" s="20">
        <v>7.81E8</v>
      </c>
      <c r="V1184" s="20">
        <f t="array" ref="V1184:AA1184">VLOOKUP(A1184,BUSINESS!$A$2:$J$2692,{4,5,6,7,8,9},0)</f>
        <v>0.605</v>
      </c>
      <c r="W1184" s="20">
        <v>10.0</v>
      </c>
      <c r="X1184" s="20">
        <v>64.0</v>
      </c>
      <c r="Y1184" s="20">
        <v>338.0</v>
      </c>
      <c r="Z1184" s="20">
        <v>0.469</v>
      </c>
      <c r="AA1184" s="20">
        <v>1.135</v>
      </c>
      <c r="AB1184" s="21">
        <f t="shared" si="390"/>
        <v>83.04298077</v>
      </c>
      <c r="AC1184" s="20">
        <f>I1184/R1184</f>
        <v>0.002841081995</v>
      </c>
      <c r="AD1184" s="20">
        <f>J1184/R1184</f>
        <v>0.006132502113</v>
      </c>
      <c r="AE1184" s="20">
        <f t="shared" si="401"/>
        <v>82.52324598</v>
      </c>
      <c r="AF1184" s="22" t="b">
        <f t="shared" si="4"/>
        <v>0</v>
      </c>
      <c r="AG1184" s="20" t="b">
        <f t="shared" si="5"/>
        <v>0</v>
      </c>
      <c r="AH1184" s="20" t="b">
        <f t="shared" si="6"/>
        <v>0</v>
      </c>
      <c r="AI1184" s="20" t="b">
        <f t="shared" si="7"/>
        <v>0</v>
      </c>
      <c r="AJ1184" s="20"/>
      <c r="AK1184" s="20"/>
      <c r="AL1184" s="20"/>
      <c r="AM1184" s="20"/>
      <c r="AN1184" s="20"/>
      <c r="AO1184" s="20"/>
      <c r="AP1184" s="20"/>
      <c r="AQ1184" s="20"/>
      <c r="AR1184" s="23"/>
      <c r="AS1184" s="23"/>
      <c r="AT1184" s="23"/>
      <c r="AU1184" s="23"/>
      <c r="AV1184" s="23"/>
    </row>
    <row r="1185" ht="15.75" customHeight="1">
      <c r="A1185" s="17" t="str">
        <f t="shared" si="1"/>
        <v>Belarus-Europe2000</v>
      </c>
      <c r="B1185" s="17" t="s">
        <v>183</v>
      </c>
      <c r="C1185" s="18" t="s">
        <v>180</v>
      </c>
      <c r="D1185" s="19" t="s">
        <v>76</v>
      </c>
      <c r="E1185" s="17">
        <v>7.86938335E8</v>
      </c>
      <c r="F1185" s="18">
        <v>0.05</v>
      </c>
      <c r="G1185" s="18">
        <v>339.0</v>
      </c>
      <c r="H1185" s="18">
        <v>0.195</v>
      </c>
      <c r="I1185" s="20" t="str">
        <f t="array" ref="I1185:J1185">IFNA(VLOOKUP(A1185,ENERGY!$A$2:$F$2692,{5,6},0),0)</f>
        <v/>
      </c>
      <c r="J1185" s="20"/>
      <c r="K1185" s="20">
        <f t="array" ref="K1185:S1185">VLOOKUP(A1185,'HUMAN RESOURCES'!$A$2:$M$2692,{2,3,4,5,6,7,8,9,10},0)</f>
        <v>0.009</v>
      </c>
      <c r="L1185" s="20">
        <v>0.011</v>
      </c>
      <c r="M1185" s="20">
        <v>75.0</v>
      </c>
      <c r="N1185" s="20">
        <v>63.0</v>
      </c>
      <c r="O1185" s="20">
        <v>0.186</v>
      </c>
      <c r="P1185" s="20">
        <v>0.679</v>
      </c>
      <c r="Q1185" s="20">
        <v>0.134</v>
      </c>
      <c r="R1185" s="20">
        <v>1.0005E7</v>
      </c>
      <c r="S1185" s="20">
        <v>0.7</v>
      </c>
      <c r="T1185" s="20">
        <f t="array" ref="T1185:U1185">VLOOKUP(A1185,TOURISM!$A$2:$F$2692,{3,6},0)</f>
        <v>188000000</v>
      </c>
      <c r="U1185" s="20">
        <v>2.47E8</v>
      </c>
      <c r="V1185" s="20" t="str">
        <f t="array" ref="V1185:AA1185">VLOOKUP(A1185,BUSINESS!$A$2:$J$2692,{4,5,6,7,8,9},0)</f>
        <v/>
      </c>
      <c r="W1185" s="20"/>
      <c r="X1185" s="20"/>
      <c r="Y1185" s="20"/>
      <c r="Z1185" s="20">
        <v>0.019</v>
      </c>
      <c r="AA1185" s="20">
        <v>0.005</v>
      </c>
      <c r="AB1185" s="21">
        <f t="shared" si="390"/>
        <v>78.65450625</v>
      </c>
      <c r="AC1185" s="20"/>
      <c r="AD1185" s="20"/>
      <c r="AE1185" s="20">
        <f t="shared" si="401"/>
        <v>24.68765617</v>
      </c>
      <c r="AF1185" s="22" t="b">
        <f t="shared" si="4"/>
        <v>0</v>
      </c>
      <c r="AG1185" s="20" t="b">
        <f t="shared" si="5"/>
        <v>0</v>
      </c>
      <c r="AH1185" s="20" t="b">
        <f t="shared" si="6"/>
        <v>0</v>
      </c>
      <c r="AI1185" s="20" t="b">
        <f t="shared" si="7"/>
        <v>0</v>
      </c>
      <c r="AJ1185" s="20"/>
      <c r="AK1185" s="20"/>
      <c r="AL1185" s="20"/>
      <c r="AM1185" s="20"/>
      <c r="AN1185" s="20"/>
      <c r="AO1185" s="20"/>
      <c r="AP1185" s="20"/>
      <c r="AQ1185" s="20"/>
      <c r="AR1185" s="23"/>
      <c r="AS1185" s="23"/>
      <c r="AT1185" s="23"/>
      <c r="AU1185" s="23"/>
      <c r="AV1185" s="23"/>
    </row>
    <row r="1186" ht="15.75" customHeight="1">
      <c r="A1186" s="17" t="str">
        <f t="shared" si="1"/>
        <v>Belgium-Europe2001</v>
      </c>
      <c r="B1186" s="17" t="s">
        <v>184</v>
      </c>
      <c r="C1186" s="18" t="s">
        <v>180</v>
      </c>
      <c r="D1186" s="19" t="s">
        <v>77</v>
      </c>
      <c r="E1186" s="17">
        <v>7.87693391E8</v>
      </c>
      <c r="F1186" s="18">
        <v>0.081</v>
      </c>
      <c r="G1186" s="18">
        <v>1845.0</v>
      </c>
      <c r="H1186" s="18">
        <v>0.08</v>
      </c>
      <c r="I1186" s="20">
        <f t="array" ref="I1186:J1186">IFNA(VLOOKUP(A1186,ENERGY!$A$2:$F$2692,{5,6},0),0)</f>
        <v>59094</v>
      </c>
      <c r="J1186" s="20"/>
      <c r="K1186" s="20">
        <f t="array" ref="K1186:S1186">VLOOKUP(A1186,'HUMAN RESOURCES'!$A$2:$M$2692,{2,3,4,5,6,7,8,9,10},0)</f>
        <v>0.011</v>
      </c>
      <c r="L1186" s="20">
        <v>0.005</v>
      </c>
      <c r="M1186" s="20">
        <v>81.0</v>
      </c>
      <c r="N1186" s="20">
        <v>75.0</v>
      </c>
      <c r="O1186" s="20">
        <v>0.175</v>
      </c>
      <c r="P1186" s="20">
        <v>0.655</v>
      </c>
      <c r="Q1186" s="20">
        <v>0.17</v>
      </c>
      <c r="R1186" s="20">
        <v>1.028657E7</v>
      </c>
      <c r="S1186" s="20">
        <v>0.972</v>
      </c>
      <c r="T1186" s="20">
        <f t="array" ref="T1186:U1186">VLOOKUP(A1186,TOURISM!$A$2:$F$2692,{3,6},0)</f>
        <v>8304000000</v>
      </c>
      <c r="U1186" s="20">
        <v>1.0878E10</v>
      </c>
      <c r="V1186" s="20" t="str">
        <f t="array" ref="V1186:AA1186">VLOOKUP(A1186,BUSINESS!$A$2:$J$2692,{4,5,6,7,8,9},0)</f>
        <v/>
      </c>
      <c r="W1186" s="20"/>
      <c r="X1186" s="20"/>
      <c r="Y1186" s="20"/>
      <c r="Z1186" s="20">
        <v>0.313</v>
      </c>
      <c r="AA1186" s="20">
        <v>0.747</v>
      </c>
      <c r="AB1186" s="21">
        <f t="shared" si="390"/>
        <v>76.57493129</v>
      </c>
      <c r="AC1186" s="20">
        <f t="shared" ref="AC1186:AC1191" si="410">I1186/R1186</f>
        <v>0.005744772067</v>
      </c>
      <c r="AD1186" s="20"/>
      <c r="AE1186" s="20">
        <f t="shared" si="401"/>
        <v>1057.495356</v>
      </c>
      <c r="AF1186" s="22" t="b">
        <f t="shared" si="4"/>
        <v>0</v>
      </c>
      <c r="AG1186" s="20" t="b">
        <f t="shared" si="5"/>
        <v>0</v>
      </c>
      <c r="AH1186" s="20" t="b">
        <f t="shared" si="6"/>
        <v>0</v>
      </c>
      <c r="AI1186" s="20" t="b">
        <f t="shared" si="7"/>
        <v>1</v>
      </c>
      <c r="AJ1186" s="20"/>
      <c r="AK1186" s="20"/>
      <c r="AL1186" s="20"/>
      <c r="AM1186" s="20"/>
      <c r="AN1186" s="20"/>
      <c r="AO1186" s="20"/>
      <c r="AP1186" s="20"/>
      <c r="AQ1186" s="20"/>
      <c r="AR1186" s="23"/>
      <c r="AS1186" s="23"/>
      <c r="AT1186" s="23"/>
      <c r="AU1186" s="23"/>
      <c r="AV1186" s="23"/>
    </row>
    <row r="1187" ht="15.75" customHeight="1">
      <c r="A1187" s="17" t="str">
        <f t="shared" si="1"/>
        <v>Belgium-Europe2002</v>
      </c>
      <c r="B1187" s="17" t="s">
        <v>184</v>
      </c>
      <c r="C1187" s="18" t="s">
        <v>180</v>
      </c>
      <c r="D1187" s="19" t="s">
        <v>79</v>
      </c>
      <c r="E1187" s="17">
        <v>7.98869805E8</v>
      </c>
      <c r="F1187" s="18">
        <v>0.083</v>
      </c>
      <c r="G1187" s="18">
        <v>1878.0</v>
      </c>
      <c r="H1187" s="18">
        <v>0.085</v>
      </c>
      <c r="I1187" s="20">
        <f t="array" ref="I1187:J1187">IFNA(VLOOKUP(A1187,ENERGY!$A$2:$F$2692,{5,6},0),0)</f>
        <v>60892</v>
      </c>
      <c r="J1187" s="20">
        <v>108947.0</v>
      </c>
      <c r="K1187" s="20">
        <f t="array" ref="K1187:S1187">VLOOKUP(A1187,'HUMAN RESOURCES'!$A$2:$M$2692,{2,3,4,5,6,7,8,9,10},0)</f>
        <v>0.011</v>
      </c>
      <c r="L1187" s="20">
        <v>0.004</v>
      </c>
      <c r="M1187" s="20">
        <v>81.0</v>
      </c>
      <c r="N1187" s="20">
        <v>75.0</v>
      </c>
      <c r="O1187" s="20">
        <v>0.174</v>
      </c>
      <c r="P1187" s="20">
        <v>0.655</v>
      </c>
      <c r="Q1187" s="20">
        <v>0.171</v>
      </c>
      <c r="R1187" s="20">
        <v>1.0332785E7</v>
      </c>
      <c r="S1187" s="20">
        <v>0.972</v>
      </c>
      <c r="T1187" s="20">
        <f t="array" ref="T1187:U1187">VLOOKUP(A1187,TOURISM!$A$2:$F$2692,{3,6},0)</f>
        <v>7598000000</v>
      </c>
      <c r="U1187" s="20">
        <v>1.127E10</v>
      </c>
      <c r="V1187" s="20" t="str">
        <f t="array" ref="V1187:AA1187">VLOOKUP(A1187,BUSINESS!$A$2:$J$2692,{4,5,6,7,8,9},0)</f>
        <v/>
      </c>
      <c r="W1187" s="20"/>
      <c r="X1187" s="20"/>
      <c r="Y1187" s="20"/>
      <c r="Z1187" s="20">
        <v>0.463</v>
      </c>
      <c r="AA1187" s="20">
        <v>0.784</v>
      </c>
      <c r="AB1187" s="21">
        <f t="shared" si="390"/>
        <v>77.31408376</v>
      </c>
      <c r="AC1187" s="20">
        <f t="shared" si="410"/>
        <v>0.005893086907</v>
      </c>
      <c r="AD1187" s="20">
        <f t="shared" ref="AD1187:AD1191" si="411">J1187/R1187</f>
        <v>0.01054381757</v>
      </c>
      <c r="AE1187" s="20">
        <f t="shared" si="401"/>
        <v>1090.703039</v>
      </c>
      <c r="AF1187" s="22" t="b">
        <f t="shared" si="4"/>
        <v>0</v>
      </c>
      <c r="AG1187" s="20" t="b">
        <f t="shared" si="5"/>
        <v>0</v>
      </c>
      <c r="AH1187" s="20" t="b">
        <f t="shared" si="6"/>
        <v>0</v>
      </c>
      <c r="AI1187" s="20" t="b">
        <f t="shared" si="7"/>
        <v>1</v>
      </c>
      <c r="AJ1187" s="20"/>
      <c r="AK1187" s="20"/>
      <c r="AL1187" s="20"/>
      <c r="AM1187" s="20"/>
      <c r="AN1187" s="20"/>
      <c r="AO1187" s="20"/>
      <c r="AP1187" s="20"/>
      <c r="AQ1187" s="20"/>
      <c r="AR1187" s="23"/>
      <c r="AS1187" s="23"/>
      <c r="AT1187" s="23"/>
      <c r="AU1187" s="23"/>
      <c r="AV1187" s="23"/>
    </row>
    <row r="1188" ht="15.75" customHeight="1">
      <c r="A1188" s="17" t="str">
        <f t="shared" si="1"/>
        <v>Belgium-Europe2003</v>
      </c>
      <c r="B1188" s="17" t="s">
        <v>184</v>
      </c>
      <c r="C1188" s="18" t="s">
        <v>180</v>
      </c>
      <c r="D1188" s="19" t="s">
        <v>81</v>
      </c>
      <c r="E1188" s="17">
        <v>8.01481467E8</v>
      </c>
      <c r="F1188" s="18">
        <v>0.085</v>
      </c>
      <c r="G1188" s="18">
        <v>2075.0</v>
      </c>
      <c r="H1188" s="18">
        <v>0.077</v>
      </c>
      <c r="I1188" s="20">
        <f t="array" ref="I1188:J1188">IFNA(VLOOKUP(A1188,ENERGY!$A$2:$F$2692,{5,6},0),0)</f>
        <v>57096</v>
      </c>
      <c r="J1188" s="20">
        <v>104194.0</v>
      </c>
      <c r="K1188" s="20">
        <f t="array" ref="K1188:S1188">VLOOKUP(A1188,'HUMAN RESOURCES'!$A$2:$M$2692,{2,3,4,5,6,7,8,9,10},0)</f>
        <v>0.011</v>
      </c>
      <c r="L1188" s="20">
        <v>0.004</v>
      </c>
      <c r="M1188" s="20">
        <v>81.0</v>
      </c>
      <c r="N1188" s="20">
        <v>75.0</v>
      </c>
      <c r="O1188" s="20">
        <v>0.173</v>
      </c>
      <c r="P1188" s="20">
        <v>0.655</v>
      </c>
      <c r="Q1188" s="20">
        <v>0.172</v>
      </c>
      <c r="R1188" s="20">
        <v>1.0376133E7</v>
      </c>
      <c r="S1188" s="20">
        <v>0.973</v>
      </c>
      <c r="T1188" s="20">
        <f t="array" ref="T1188:U1188">VLOOKUP(A1188,TOURISM!$A$2:$F$2692,{3,6},0)</f>
        <v>8848000000</v>
      </c>
      <c r="U1188" s="20">
        <v>1.3402E10</v>
      </c>
      <c r="V1188" s="20" t="str">
        <f t="array" ref="V1188:AA1188">VLOOKUP(A1188,BUSINESS!$A$2:$J$2692,{4,5,6,7,8,9},0)</f>
        <v/>
      </c>
      <c r="W1188" s="20">
        <v>56.0</v>
      </c>
      <c r="X1188" s="20"/>
      <c r="Y1188" s="20"/>
      <c r="Z1188" s="20">
        <v>0.5</v>
      </c>
      <c r="AA1188" s="20">
        <v>0.829</v>
      </c>
      <c r="AB1188" s="21">
        <f t="shared" si="390"/>
        <v>77.24279045</v>
      </c>
      <c r="AC1188" s="20">
        <f t="shared" si="410"/>
        <v>0.005502628002</v>
      </c>
      <c r="AD1188" s="20">
        <f t="shared" si="411"/>
        <v>0.01004169858</v>
      </c>
      <c r="AE1188" s="20">
        <f t="shared" si="401"/>
        <v>1291.617985</v>
      </c>
      <c r="AF1188" s="22" t="b">
        <f t="shared" si="4"/>
        <v>0</v>
      </c>
      <c r="AG1188" s="20" t="b">
        <f t="shared" si="5"/>
        <v>0</v>
      </c>
      <c r="AH1188" s="20" t="b">
        <f t="shared" si="6"/>
        <v>0</v>
      </c>
      <c r="AI1188" s="20" t="b">
        <f t="shared" si="7"/>
        <v>1</v>
      </c>
      <c r="AJ1188" s="20"/>
      <c r="AK1188" s="20"/>
      <c r="AL1188" s="20"/>
      <c r="AM1188" s="20"/>
      <c r="AN1188" s="20"/>
      <c r="AO1188" s="20"/>
      <c r="AP1188" s="20"/>
      <c r="AQ1188" s="20"/>
      <c r="AR1188" s="23"/>
      <c r="AS1188" s="23"/>
      <c r="AT1188" s="23"/>
      <c r="AU1188" s="23"/>
      <c r="AV1188" s="23"/>
    </row>
    <row r="1189" ht="15.75" customHeight="1">
      <c r="A1189" s="17" t="str">
        <f t="shared" si="1"/>
        <v>Belgium-Europe2004</v>
      </c>
      <c r="B1189" s="17" t="s">
        <v>184</v>
      </c>
      <c r="C1189" s="18" t="s">
        <v>180</v>
      </c>
      <c r="D1189" s="19" t="s">
        <v>83</v>
      </c>
      <c r="E1189" s="17">
        <v>8.0244281E8</v>
      </c>
      <c r="F1189" s="18">
        <v>0.1</v>
      </c>
      <c r="G1189" s="18">
        <v>3000.0</v>
      </c>
      <c r="H1189" s="18">
        <v>0.069</v>
      </c>
      <c r="I1189" s="20">
        <f t="array" ref="I1189:J1189">IFNA(VLOOKUP(A1189,ENERGY!$A$2:$F$2692,{5,6},0),0)</f>
        <v>58600</v>
      </c>
      <c r="J1189" s="20">
        <v>103882.0</v>
      </c>
      <c r="K1189" s="20">
        <f t="array" ref="K1189:S1189">VLOOKUP(A1189,'HUMAN RESOURCES'!$A$2:$M$2692,{2,3,4,5,6,7,8,9,10},0)</f>
        <v>0.011</v>
      </c>
      <c r="L1189" s="20">
        <v>0.004</v>
      </c>
      <c r="M1189" s="20">
        <v>82.0</v>
      </c>
      <c r="N1189" s="20">
        <v>76.0</v>
      </c>
      <c r="O1189" s="20">
        <v>0.172</v>
      </c>
      <c r="P1189" s="20">
        <v>0.656</v>
      </c>
      <c r="Q1189" s="20">
        <v>0.173</v>
      </c>
      <c r="R1189" s="20">
        <v>1.0421137E7</v>
      </c>
      <c r="S1189" s="20">
        <v>0.973</v>
      </c>
      <c r="T1189" s="20">
        <f t="array" ref="T1189:U1189">VLOOKUP(A1189,TOURISM!$A$2:$F$2692,{3,6},0)</f>
        <v>10089000000</v>
      </c>
      <c r="U1189" s="20">
        <v>1.5456E10</v>
      </c>
      <c r="V1189" s="20" t="str">
        <f t="array" ref="V1189:AA1189">VLOOKUP(A1189,BUSINESS!$A$2:$J$2692,{4,5,6,7,8,9},0)</f>
        <v/>
      </c>
      <c r="W1189" s="20">
        <v>34.0</v>
      </c>
      <c r="X1189" s="20"/>
      <c r="Y1189" s="20"/>
      <c r="Z1189" s="20">
        <v>0.539</v>
      </c>
      <c r="AA1189" s="20">
        <v>0.875</v>
      </c>
      <c r="AB1189" s="21">
        <f t="shared" si="390"/>
        <v>77.00146443</v>
      </c>
      <c r="AC1189" s="20">
        <f t="shared" si="410"/>
        <v>0.005623186798</v>
      </c>
      <c r="AD1189" s="20">
        <f t="shared" si="411"/>
        <v>0.009968394044</v>
      </c>
      <c r="AE1189" s="20">
        <f t="shared" si="401"/>
        <v>1483.139508</v>
      </c>
      <c r="AF1189" s="22" t="b">
        <f t="shared" si="4"/>
        <v>0</v>
      </c>
      <c r="AG1189" s="20" t="b">
        <f t="shared" si="5"/>
        <v>0</v>
      </c>
      <c r="AH1189" s="20" t="b">
        <f t="shared" si="6"/>
        <v>0</v>
      </c>
      <c r="AI1189" s="20" t="b">
        <f t="shared" si="7"/>
        <v>1</v>
      </c>
      <c r="AJ1189" s="20"/>
      <c r="AK1189" s="20"/>
      <c r="AL1189" s="20"/>
      <c r="AM1189" s="20"/>
      <c r="AN1189" s="20"/>
      <c r="AO1189" s="20"/>
      <c r="AP1189" s="20"/>
      <c r="AQ1189" s="20"/>
      <c r="AR1189" s="23"/>
      <c r="AS1189" s="23"/>
      <c r="AT1189" s="23"/>
      <c r="AU1189" s="23"/>
      <c r="AV1189" s="23"/>
    </row>
    <row r="1190" ht="15.75" customHeight="1">
      <c r="A1190" s="17" t="str">
        <f t="shared" si="1"/>
        <v>Belgium-Europe2005</v>
      </c>
      <c r="B1190" s="17" t="s">
        <v>184</v>
      </c>
      <c r="C1190" s="18" t="s">
        <v>180</v>
      </c>
      <c r="D1190" s="19" t="s">
        <v>84</v>
      </c>
      <c r="E1190" s="17">
        <v>8.06505874E8</v>
      </c>
      <c r="F1190" s="18">
        <v>0.1</v>
      </c>
      <c r="G1190" s="18">
        <v>3482.0</v>
      </c>
      <c r="H1190" s="18">
        <v>0.067</v>
      </c>
      <c r="I1190" s="20">
        <f t="array" ref="I1190:J1190">IFNA(VLOOKUP(A1190,ENERGY!$A$2:$F$2692,{5,6},0),0)</f>
        <v>56375</v>
      </c>
      <c r="J1190" s="20">
        <v>107531.0</v>
      </c>
      <c r="K1190" s="20">
        <f t="array" ref="K1190:S1190">VLOOKUP(A1190,'HUMAN RESOURCES'!$A$2:$M$2692,{2,3,4,5,6,7,8,9,10},0)</f>
        <v>0.011</v>
      </c>
      <c r="L1190" s="20">
        <v>0.004</v>
      </c>
      <c r="M1190" s="20">
        <v>82.0</v>
      </c>
      <c r="N1190" s="20">
        <v>76.0</v>
      </c>
      <c r="O1190" s="20">
        <v>0.171</v>
      </c>
      <c r="P1190" s="20">
        <v>0.657</v>
      </c>
      <c r="Q1190" s="20">
        <v>0.173</v>
      </c>
      <c r="R1190" s="20">
        <v>1.0478617E7</v>
      </c>
      <c r="S1190" s="20">
        <v>0.974</v>
      </c>
      <c r="T1190" s="20">
        <f t="array" ref="T1190:U1190">VLOOKUP(A1190,TOURISM!$A$2:$F$2692,{3,6},0)</f>
        <v>10881000000</v>
      </c>
      <c r="U1190" s="20">
        <v>1.6771E10</v>
      </c>
      <c r="V1190" s="20">
        <f t="array" ref="V1190:AA1190">VLOOKUP(A1190,BUSINESS!$A$2:$J$2692,{4,5,6,7,8,9},0)</f>
        <v>0.595</v>
      </c>
      <c r="W1190" s="20">
        <v>34.0</v>
      </c>
      <c r="X1190" s="20"/>
      <c r="Y1190" s="20">
        <v>156.0</v>
      </c>
      <c r="Z1190" s="20">
        <v>0.558</v>
      </c>
      <c r="AA1190" s="20">
        <v>0.914</v>
      </c>
      <c r="AB1190" s="21">
        <f t="shared" si="390"/>
        <v>76.96682434</v>
      </c>
      <c r="AC1190" s="20">
        <f t="shared" si="410"/>
        <v>0.005380003869</v>
      </c>
      <c r="AD1190" s="20">
        <f t="shared" si="411"/>
        <v>0.01026194583</v>
      </c>
      <c r="AE1190" s="20">
        <f t="shared" si="401"/>
        <v>1600.49747</v>
      </c>
      <c r="AF1190" s="22" t="b">
        <f t="shared" si="4"/>
        <v>0</v>
      </c>
      <c r="AG1190" s="20" t="b">
        <f t="shared" si="5"/>
        <v>0</v>
      </c>
      <c r="AH1190" s="20" t="b">
        <f t="shared" si="6"/>
        <v>0</v>
      </c>
      <c r="AI1190" s="20" t="b">
        <f t="shared" si="7"/>
        <v>1</v>
      </c>
      <c r="AJ1190" s="20"/>
      <c r="AK1190" s="20"/>
      <c r="AL1190" s="20"/>
      <c r="AM1190" s="20"/>
      <c r="AN1190" s="20"/>
      <c r="AO1190" s="20"/>
      <c r="AP1190" s="20"/>
      <c r="AQ1190" s="20"/>
      <c r="AR1190" s="23"/>
      <c r="AS1190" s="23"/>
      <c r="AT1190" s="23"/>
      <c r="AU1190" s="23"/>
      <c r="AV1190" s="23"/>
    </row>
    <row r="1191" ht="15.75" customHeight="1">
      <c r="A1191" s="17" t="str">
        <f t="shared" si="1"/>
        <v>Belgium-Europe2006</v>
      </c>
      <c r="B1191" s="17" t="s">
        <v>184</v>
      </c>
      <c r="C1191" s="18" t="s">
        <v>180</v>
      </c>
      <c r="D1191" s="19" t="s">
        <v>85</v>
      </c>
      <c r="E1191" s="17">
        <v>8.15205233E8</v>
      </c>
      <c r="F1191" s="18">
        <v>0.1</v>
      </c>
      <c r="G1191" s="18">
        <v>3606.0</v>
      </c>
      <c r="H1191" s="18">
        <v>0.067</v>
      </c>
      <c r="I1191" s="20">
        <f t="array" ref="I1191:J1191">IFNA(VLOOKUP(A1191,ENERGY!$A$2:$F$2692,{5,6},0),0)</f>
        <v>57019</v>
      </c>
      <c r="J1191" s="20">
        <v>103215.0</v>
      </c>
      <c r="K1191" s="20">
        <f t="array" ref="K1191:S1191">VLOOKUP(A1191,'HUMAN RESOURCES'!$A$2:$M$2692,{2,3,4,5,6,7,8,9,10},0)</f>
        <v>0.012</v>
      </c>
      <c r="L1191" s="20">
        <v>0.004</v>
      </c>
      <c r="M1191" s="20">
        <v>82.0</v>
      </c>
      <c r="N1191" s="20">
        <v>77.0</v>
      </c>
      <c r="O1191" s="20">
        <v>0.17</v>
      </c>
      <c r="P1191" s="20">
        <v>0.658</v>
      </c>
      <c r="Q1191" s="20">
        <v>0.172</v>
      </c>
      <c r="R1191" s="20">
        <v>1.0547958E7</v>
      </c>
      <c r="S1191" s="20">
        <v>0.974</v>
      </c>
      <c r="T1191" s="20">
        <f t="array" ref="T1191:U1191">VLOOKUP(A1191,TOURISM!$A$2:$F$2692,{3,6},0)</f>
        <v>11625000000</v>
      </c>
      <c r="U1191" s="20">
        <v>1.7891E10</v>
      </c>
      <c r="V1191" s="20">
        <f t="array" ref="V1191:AA1191">VLOOKUP(A1191,BUSINESS!$A$2:$J$2692,{4,5,6,7,8,9},0)</f>
        <v>0.593</v>
      </c>
      <c r="W1191" s="20">
        <v>27.0</v>
      </c>
      <c r="X1191" s="20"/>
      <c r="Y1191" s="20">
        <v>156.0</v>
      </c>
      <c r="Z1191" s="20">
        <v>0.597</v>
      </c>
      <c r="AA1191" s="20">
        <v>0.93</v>
      </c>
      <c r="AB1191" s="21">
        <f t="shared" si="390"/>
        <v>77.28559717</v>
      </c>
      <c r="AC1191" s="20">
        <f t="shared" si="410"/>
        <v>0.005405690846</v>
      </c>
      <c r="AD1191" s="20">
        <f t="shared" si="411"/>
        <v>0.009785306312</v>
      </c>
      <c r="AE1191" s="20">
        <f t="shared" si="401"/>
        <v>1696.157683</v>
      </c>
      <c r="AF1191" s="22" t="b">
        <f t="shared" si="4"/>
        <v>0</v>
      </c>
      <c r="AG1191" s="20" t="b">
        <f t="shared" si="5"/>
        <v>0</v>
      </c>
      <c r="AH1191" s="20" t="b">
        <f t="shared" si="6"/>
        <v>0</v>
      </c>
      <c r="AI1191" s="20" t="b">
        <f t="shared" si="7"/>
        <v>1</v>
      </c>
      <c r="AJ1191" s="20"/>
      <c r="AK1191" s="20"/>
      <c r="AL1191" s="20"/>
      <c r="AM1191" s="20"/>
      <c r="AN1191" s="20"/>
      <c r="AO1191" s="20"/>
      <c r="AP1191" s="20"/>
      <c r="AQ1191" s="20"/>
      <c r="AR1191" s="23"/>
      <c r="AS1191" s="23"/>
      <c r="AT1191" s="23"/>
      <c r="AU1191" s="23"/>
      <c r="AV1191" s="23"/>
    </row>
    <row r="1192" ht="15.75" customHeight="1">
      <c r="A1192" s="17" t="str">
        <f t="shared" si="1"/>
        <v>Belgium-Europe2007</v>
      </c>
      <c r="B1192" s="17" t="s">
        <v>184</v>
      </c>
      <c r="C1192" s="18" t="s">
        <v>180</v>
      </c>
      <c r="D1192" s="19" t="s">
        <v>86</v>
      </c>
      <c r="E1192" s="17">
        <v>8.18869146E8</v>
      </c>
      <c r="F1192" s="18">
        <v>0.095</v>
      </c>
      <c r="G1192" s="18">
        <v>3608.0</v>
      </c>
      <c r="H1192" s="18">
        <v>0.075</v>
      </c>
      <c r="I1192" s="20">
        <f t="array" ref="I1192:J1192">IFNA(VLOOKUP(A1192,ENERGY!$A$2:$F$2692,{5,6},0),0)</f>
        <v>0</v>
      </c>
      <c r="J1192" s="20">
        <v>0.0</v>
      </c>
      <c r="K1192" s="20">
        <f t="array" ref="K1192:S1192">VLOOKUP(A1192,'HUMAN RESOURCES'!$A$2:$M$2692,{2,3,4,5,6,7,8,9,10},0)</f>
        <v>0.012</v>
      </c>
      <c r="L1192" s="20">
        <v>0.004</v>
      </c>
      <c r="M1192" s="20">
        <v>83.0</v>
      </c>
      <c r="N1192" s="20">
        <v>77.0</v>
      </c>
      <c r="O1192" s="20">
        <v>0.169</v>
      </c>
      <c r="P1192" s="20">
        <v>0.659</v>
      </c>
      <c r="Q1192" s="20">
        <v>0.172</v>
      </c>
      <c r="R1192" s="20">
        <v>1.06257E7</v>
      </c>
      <c r="S1192" s="20">
        <v>0.975</v>
      </c>
      <c r="T1192" s="20">
        <f t="array" ref="T1192:U1192">VLOOKUP(A1192,TOURISM!$A$2:$F$2692,{3,6},0)</f>
        <v>12371000000</v>
      </c>
      <c r="U1192" s="20">
        <v>1.9215E10</v>
      </c>
      <c r="V1192" s="20">
        <f t="array" ref="V1192:AA1192">VLOOKUP(A1192,BUSINESS!$A$2:$J$2692,{4,5,6,7,8,9},0)</f>
        <v>0.573</v>
      </c>
      <c r="W1192" s="20">
        <v>4.0</v>
      </c>
      <c r="X1192" s="20"/>
      <c r="Y1192" s="20">
        <v>156.0</v>
      </c>
      <c r="Z1192" s="20">
        <v>0.644</v>
      </c>
      <c r="AA1192" s="20">
        <v>1.006</v>
      </c>
      <c r="AB1192" s="21">
        <f t="shared" si="390"/>
        <v>77.06496005</v>
      </c>
      <c r="AC1192" s="20"/>
      <c r="AD1192" s="20"/>
      <c r="AE1192" s="20">
        <f t="shared" si="401"/>
        <v>1808.35145</v>
      </c>
      <c r="AF1192" s="22" t="b">
        <f t="shared" si="4"/>
        <v>0</v>
      </c>
      <c r="AG1192" s="20" t="b">
        <f t="shared" si="5"/>
        <v>0</v>
      </c>
      <c r="AH1192" s="20" t="b">
        <f t="shared" si="6"/>
        <v>0</v>
      </c>
      <c r="AI1192" s="20" t="b">
        <f t="shared" si="7"/>
        <v>1</v>
      </c>
      <c r="AJ1192" s="20"/>
      <c r="AK1192" s="20"/>
      <c r="AL1192" s="20"/>
      <c r="AM1192" s="20"/>
      <c r="AN1192" s="20"/>
      <c r="AO1192" s="20"/>
      <c r="AP1192" s="20"/>
      <c r="AQ1192" s="20"/>
      <c r="AR1192" s="23"/>
      <c r="AS1192" s="23"/>
      <c r="AT1192" s="23"/>
      <c r="AU1192" s="23"/>
      <c r="AV1192" s="23"/>
    </row>
    <row r="1193" ht="15.75" customHeight="1">
      <c r="A1193" s="17" t="str">
        <f t="shared" si="1"/>
        <v>Belgium-Europe2008</v>
      </c>
      <c r="B1193" s="17" t="s">
        <v>184</v>
      </c>
      <c r="C1193" s="18" t="s">
        <v>180</v>
      </c>
      <c r="D1193" s="19" t="s">
        <v>87</v>
      </c>
      <c r="E1193" s="17">
        <v>8.22320638E8</v>
      </c>
      <c r="F1193" s="18">
        <v>0.095</v>
      </c>
      <c r="G1193" s="18">
        <v>4136.0</v>
      </c>
      <c r="H1193" s="18">
        <v>0.086</v>
      </c>
      <c r="I1193" s="20">
        <f t="array" ref="I1193:J1193">IFNA(VLOOKUP(A1193,ENERGY!$A$2:$F$2692,{5,6},0),0)</f>
        <v>59242</v>
      </c>
      <c r="J1193" s="20">
        <v>114836.0</v>
      </c>
      <c r="K1193" s="20">
        <f t="array" ref="K1193:S1193">VLOOKUP(A1193,'HUMAN RESOURCES'!$A$2:$M$2692,{2,3,4,5,6,7,8,9,10},0)</f>
        <v>0.012</v>
      </c>
      <c r="L1193" s="20">
        <v>0.004</v>
      </c>
      <c r="M1193" s="20">
        <v>83.0</v>
      </c>
      <c r="N1193" s="20">
        <v>77.0</v>
      </c>
      <c r="O1193" s="20">
        <v>0.168</v>
      </c>
      <c r="P1193" s="20">
        <v>0.661</v>
      </c>
      <c r="Q1193" s="20">
        <v>0.171</v>
      </c>
      <c r="R1193" s="20">
        <v>1.0709973E7</v>
      </c>
      <c r="S1193" s="20">
        <v>0.975</v>
      </c>
      <c r="T1193" s="20">
        <f t="array" ref="T1193:U1193">VLOOKUP(A1193,TOURISM!$A$2:$F$2692,{3,6},0)</f>
        <v>13106000000</v>
      </c>
      <c r="U1193" s="20">
        <v>2.1445E10</v>
      </c>
      <c r="V1193" s="20">
        <f t="array" ref="V1193:AA1193">VLOOKUP(A1193,BUSINESS!$A$2:$J$2692,{4,5,6,7,8,9},0)</f>
        <v>0.552</v>
      </c>
      <c r="W1193" s="20">
        <v>4.0</v>
      </c>
      <c r="X1193" s="20"/>
      <c r="Y1193" s="20">
        <v>156.0</v>
      </c>
      <c r="Z1193" s="20">
        <v>0.66</v>
      </c>
      <c r="AA1193" s="20">
        <v>1.053</v>
      </c>
      <c r="AB1193" s="21">
        <f t="shared" si="390"/>
        <v>76.78083203</v>
      </c>
      <c r="AC1193" s="20">
        <f t="shared" ref="AC1193:AC1194" si="412">I1193/R1193</f>
        <v>0.005531479865</v>
      </c>
      <c r="AD1193" s="20">
        <f t="shared" ref="AD1193:AD1194" si="413">J1193/R1193</f>
        <v>0.01072234262</v>
      </c>
      <c r="AE1193" s="20">
        <f t="shared" si="401"/>
        <v>2002.339315</v>
      </c>
      <c r="AF1193" s="22" t="b">
        <f t="shared" si="4"/>
        <v>0</v>
      </c>
      <c r="AG1193" s="20" t="b">
        <f t="shared" si="5"/>
        <v>0</v>
      </c>
      <c r="AH1193" s="20" t="b">
        <f t="shared" si="6"/>
        <v>0</v>
      </c>
      <c r="AI1193" s="20" t="b">
        <f t="shared" si="7"/>
        <v>1</v>
      </c>
      <c r="AJ1193" s="20"/>
      <c r="AK1193" s="20"/>
      <c r="AL1193" s="20"/>
      <c r="AM1193" s="20"/>
      <c r="AN1193" s="20"/>
      <c r="AO1193" s="20"/>
      <c r="AP1193" s="20"/>
      <c r="AQ1193" s="20"/>
      <c r="AR1193" s="23"/>
      <c r="AS1193" s="23"/>
      <c r="AT1193" s="23"/>
      <c r="AU1193" s="23"/>
      <c r="AV1193" s="23"/>
    </row>
    <row r="1194" ht="15.75" customHeight="1">
      <c r="A1194" s="17" t="str">
        <f t="shared" si="1"/>
        <v>Belgium-Europe2009</v>
      </c>
      <c r="B1194" s="17" t="s">
        <v>184</v>
      </c>
      <c r="C1194" s="18" t="s">
        <v>180</v>
      </c>
      <c r="D1194" s="19" t="s">
        <v>88</v>
      </c>
      <c r="E1194" s="17">
        <v>8.2488055E8</v>
      </c>
      <c r="F1194" s="18">
        <v>0.099</v>
      </c>
      <c r="G1194" s="18">
        <v>4715.0</v>
      </c>
      <c r="H1194" s="18">
        <v>0.092</v>
      </c>
      <c r="I1194" s="20">
        <f t="array" ref="I1194:J1194">IFNA(VLOOKUP(A1194,ENERGY!$A$2:$F$2692,{5,6},0),0)</f>
        <v>58111</v>
      </c>
      <c r="J1194" s="20">
        <v>106834.0</v>
      </c>
      <c r="K1194" s="20">
        <f t="array" ref="K1194:S1194">VLOOKUP(A1194,'HUMAN RESOURCES'!$A$2:$M$2692,{2,3,4,5,6,7,8,9,10},0)</f>
        <v>0.012</v>
      </c>
      <c r="L1194" s="20">
        <v>0.004</v>
      </c>
      <c r="M1194" s="20">
        <v>83.0</v>
      </c>
      <c r="N1194" s="20">
        <v>77.0</v>
      </c>
      <c r="O1194" s="20">
        <v>0.168</v>
      </c>
      <c r="P1194" s="20">
        <v>0.661</v>
      </c>
      <c r="Q1194" s="20">
        <v>0.171</v>
      </c>
      <c r="R1194" s="20">
        <v>1.0796493E7</v>
      </c>
      <c r="S1194" s="20">
        <v>0.976</v>
      </c>
      <c r="T1194" s="20">
        <f t="array" ref="T1194:U1194">VLOOKUP(A1194,TOURISM!$A$2:$F$2692,{3,6},0)</f>
        <v>11500000000</v>
      </c>
      <c r="U1194" s="20">
        <v>2.2292E10</v>
      </c>
      <c r="V1194" s="20">
        <f t="array" ref="V1194:AA1194">VLOOKUP(A1194,BUSINESS!$A$2:$J$2692,{4,5,6,7,8,9},0)</f>
        <v>0.545</v>
      </c>
      <c r="W1194" s="20">
        <v>4.0</v>
      </c>
      <c r="X1194" s="20"/>
      <c r="Y1194" s="20">
        <v>156.0</v>
      </c>
      <c r="Z1194" s="20">
        <v>0.7</v>
      </c>
      <c r="AA1194" s="20">
        <v>1.084</v>
      </c>
      <c r="AB1194" s="21">
        <f t="shared" si="390"/>
        <v>76.40263834</v>
      </c>
      <c r="AC1194" s="20">
        <f t="shared" si="412"/>
        <v>0.005382395932</v>
      </c>
      <c r="AD1194" s="20">
        <f t="shared" si="413"/>
        <v>0.009895250245</v>
      </c>
      <c r="AE1194" s="20">
        <f t="shared" si="401"/>
        <v>2064.744543</v>
      </c>
      <c r="AF1194" s="22" t="b">
        <f t="shared" si="4"/>
        <v>0</v>
      </c>
      <c r="AG1194" s="20" t="b">
        <f t="shared" si="5"/>
        <v>0</v>
      </c>
      <c r="AH1194" s="20" t="b">
        <f t="shared" si="6"/>
        <v>0</v>
      </c>
      <c r="AI1194" s="20" t="b">
        <f t="shared" si="7"/>
        <v>1</v>
      </c>
      <c r="AJ1194" s="20"/>
      <c r="AK1194" s="20"/>
      <c r="AL1194" s="20"/>
      <c r="AM1194" s="20"/>
      <c r="AN1194" s="20"/>
      <c r="AO1194" s="20"/>
      <c r="AP1194" s="20"/>
      <c r="AQ1194" s="20"/>
      <c r="AR1194" s="23"/>
      <c r="AS1194" s="23"/>
      <c r="AT1194" s="23"/>
      <c r="AU1194" s="23"/>
      <c r="AV1194" s="23"/>
    </row>
    <row r="1195" ht="15.75" customHeight="1">
      <c r="A1195" s="17" t="str">
        <f t="shared" si="1"/>
        <v>Belgium-Europe2010</v>
      </c>
      <c r="B1195" s="17" t="s">
        <v>184</v>
      </c>
      <c r="C1195" s="18" t="s">
        <v>180</v>
      </c>
      <c r="D1195" s="19" t="s">
        <v>89</v>
      </c>
      <c r="E1195" s="17">
        <v>8.25394484E8</v>
      </c>
      <c r="F1195" s="18">
        <v>0.106</v>
      </c>
      <c r="G1195" s="18">
        <v>4664.0</v>
      </c>
      <c r="H1195" s="18">
        <v>0.095</v>
      </c>
      <c r="I1195" s="20">
        <f t="array" ref="I1195:J1195">IFNA(VLOOKUP(A1195,ENERGY!$A$2:$F$2692,{5,6},0),0)</f>
        <v>0</v>
      </c>
      <c r="J1195" s="20">
        <v>0.0</v>
      </c>
      <c r="K1195" s="20">
        <f t="array" ref="K1195:S1195">VLOOKUP(A1195,'HUMAN RESOURCES'!$A$2:$M$2692,{2,3,4,5,6,7,8,9,10},0)</f>
        <v>0.012</v>
      </c>
      <c r="L1195" s="20">
        <v>0.004</v>
      </c>
      <c r="M1195" s="20">
        <v>83.0</v>
      </c>
      <c r="N1195" s="20">
        <v>78.0</v>
      </c>
      <c r="O1195" s="20">
        <v>0.168</v>
      </c>
      <c r="P1195" s="20">
        <v>0.661</v>
      </c>
      <c r="Q1195" s="20">
        <v>0.172</v>
      </c>
      <c r="R1195" s="20">
        <v>1.0920272E7</v>
      </c>
      <c r="S1195" s="20">
        <v>0.976</v>
      </c>
      <c r="T1195" s="20">
        <f t="array" ref="T1195:U1195">VLOOKUP(A1195,TOURISM!$A$2:$F$2692,{3,6},0)</f>
        <v>11624000000</v>
      </c>
      <c r="U1195" s="20">
        <v>2.0876E10</v>
      </c>
      <c r="V1195" s="20">
        <f t="array" ref="V1195:AA1195">VLOOKUP(A1195,BUSINESS!$A$2:$J$2692,{4,5,6,7,8,9},0)</f>
        <v>0.567</v>
      </c>
      <c r="W1195" s="20">
        <v>4.0</v>
      </c>
      <c r="X1195" s="20"/>
      <c r="Y1195" s="20">
        <v>156.0</v>
      </c>
      <c r="Z1195" s="20">
        <v>0.75</v>
      </c>
      <c r="AA1195" s="20">
        <v>1.111</v>
      </c>
      <c r="AB1195" s="21">
        <f t="shared" si="390"/>
        <v>75.58369279</v>
      </c>
      <c r="AC1195" s="20"/>
      <c r="AD1195" s="20"/>
      <c r="AE1195" s="20">
        <f t="shared" si="401"/>
        <v>1911.673995</v>
      </c>
      <c r="AF1195" s="22" t="b">
        <f t="shared" si="4"/>
        <v>0</v>
      </c>
      <c r="AG1195" s="20" t="b">
        <f t="shared" si="5"/>
        <v>0</v>
      </c>
      <c r="AH1195" s="20" t="b">
        <f t="shared" si="6"/>
        <v>0</v>
      </c>
      <c r="AI1195" s="20" t="b">
        <f t="shared" si="7"/>
        <v>1</v>
      </c>
      <c r="AJ1195" s="20"/>
      <c r="AK1195" s="20"/>
      <c r="AL1195" s="20"/>
      <c r="AM1195" s="20"/>
      <c r="AN1195" s="20"/>
      <c r="AO1195" s="20"/>
      <c r="AP1195" s="20"/>
      <c r="AQ1195" s="20"/>
      <c r="AR1195" s="23"/>
      <c r="AS1195" s="23"/>
      <c r="AT1195" s="23"/>
      <c r="AU1195" s="23"/>
      <c r="AV1195" s="23"/>
    </row>
    <row r="1196" ht="15.75" customHeight="1">
      <c r="A1196" s="17" t="str">
        <f t="shared" si="1"/>
        <v>Belgium-Europe2011</v>
      </c>
      <c r="B1196" s="17" t="s">
        <v>184</v>
      </c>
      <c r="C1196" s="18" t="s">
        <v>180</v>
      </c>
      <c r="D1196" s="19" t="s">
        <v>90</v>
      </c>
      <c r="E1196" s="17">
        <v>8.25925911E8</v>
      </c>
      <c r="F1196" s="18">
        <v>0.105</v>
      </c>
      <c r="G1196" s="18">
        <v>4570.0</v>
      </c>
      <c r="H1196" s="18"/>
      <c r="I1196" s="20">
        <f t="array" ref="I1196:J1196">IFNA(VLOOKUP(A1196,ENERGY!$A$2:$F$2692,{5,6},0),0)</f>
        <v>0</v>
      </c>
      <c r="J1196" s="20">
        <v>0.0</v>
      </c>
      <c r="K1196" s="20">
        <f t="array" ref="K1196:S1196">VLOOKUP(A1196,'HUMAN RESOURCES'!$A$2:$M$2692,{2,3,4,5,6,7,8,9,10},0)</f>
        <v>0.012</v>
      </c>
      <c r="L1196" s="20">
        <v>0.004</v>
      </c>
      <c r="M1196" s="20">
        <v>83.0</v>
      </c>
      <c r="N1196" s="20">
        <v>78.0</v>
      </c>
      <c r="O1196" s="20">
        <v>0.168</v>
      </c>
      <c r="P1196" s="20">
        <v>0.658</v>
      </c>
      <c r="Q1196" s="20">
        <v>0.174</v>
      </c>
      <c r="R1196" s="20">
        <v>1.1047744E7</v>
      </c>
      <c r="S1196" s="20">
        <v>0.977</v>
      </c>
      <c r="T1196" s="20">
        <f t="array" ref="T1196:U1196">VLOOKUP(A1196,TOURISM!$A$2:$F$2692,{3,6},0)</f>
        <v>13008000000</v>
      </c>
      <c r="U1196" s="20">
        <v>2.4215E10</v>
      </c>
      <c r="V1196" s="20">
        <f t="array" ref="V1196:AA1196">VLOOKUP(A1196,BUSINESS!$A$2:$J$2692,{4,5,6,7,8,9},0)</f>
        <v>0.57</v>
      </c>
      <c r="W1196" s="20">
        <v>4.0</v>
      </c>
      <c r="X1196" s="20"/>
      <c r="Y1196" s="20">
        <v>156.0</v>
      </c>
      <c r="Z1196" s="20">
        <v>0.816</v>
      </c>
      <c r="AA1196" s="20">
        <v>1.135</v>
      </c>
      <c r="AB1196" s="21">
        <f t="shared" si="390"/>
        <v>74.75968949</v>
      </c>
      <c r="AC1196" s="20"/>
      <c r="AD1196" s="20"/>
      <c r="AE1196" s="20">
        <f t="shared" si="401"/>
        <v>2191.850209</v>
      </c>
      <c r="AF1196" s="22" t="b">
        <f t="shared" si="4"/>
        <v>0</v>
      </c>
      <c r="AG1196" s="20" t="b">
        <f t="shared" si="5"/>
        <v>0</v>
      </c>
      <c r="AH1196" s="20" t="b">
        <f t="shared" si="6"/>
        <v>0</v>
      </c>
      <c r="AI1196" s="20" t="b">
        <f t="shared" si="7"/>
        <v>1</v>
      </c>
      <c r="AJ1196" s="20"/>
      <c r="AK1196" s="20"/>
      <c r="AL1196" s="20"/>
      <c r="AM1196" s="20"/>
      <c r="AN1196" s="20"/>
      <c r="AO1196" s="20"/>
      <c r="AP1196" s="20"/>
      <c r="AQ1196" s="20"/>
      <c r="AR1196" s="23"/>
      <c r="AS1196" s="23"/>
      <c r="AT1196" s="23"/>
      <c r="AU1196" s="23"/>
      <c r="AV1196" s="23"/>
    </row>
    <row r="1197" ht="15.75" customHeight="1">
      <c r="A1197" s="17" t="str">
        <f t="shared" si="1"/>
        <v>Belgium-Europe2012</v>
      </c>
      <c r="B1197" s="17" t="s">
        <v>184</v>
      </c>
      <c r="C1197" s="18" t="s">
        <v>180</v>
      </c>
      <c r="D1197" s="19" t="s">
        <v>91</v>
      </c>
      <c r="E1197" s="17">
        <v>8.267E8</v>
      </c>
      <c r="F1197" s="18">
        <v>0.105</v>
      </c>
      <c r="G1197" s="18">
        <v>4914.0</v>
      </c>
      <c r="H1197" s="18"/>
      <c r="I1197" s="20">
        <f t="array" ref="I1197:J1197">IFNA(VLOOKUP(A1197,ENERGY!$A$2:$F$2692,{5,6},0),0)</f>
        <v>58895</v>
      </c>
      <c r="J1197" s="20">
        <v>111282.0</v>
      </c>
      <c r="K1197" s="20">
        <f t="array" ref="K1197:S1197">VLOOKUP(A1197,'HUMAN RESOURCES'!$A$2:$M$2692,{2,3,4,5,6,7,8,9,10},0)</f>
        <v>0.011</v>
      </c>
      <c r="L1197" s="20">
        <v>0.004</v>
      </c>
      <c r="M1197" s="20">
        <v>83.0</v>
      </c>
      <c r="N1197" s="20">
        <v>78.0</v>
      </c>
      <c r="O1197" s="20">
        <v>0.169</v>
      </c>
      <c r="P1197" s="20">
        <v>0.655</v>
      </c>
      <c r="Q1197" s="20">
        <v>0.176</v>
      </c>
      <c r="R1197" s="20">
        <v>1.1128246E7</v>
      </c>
      <c r="S1197" s="20">
        <v>0.977</v>
      </c>
      <c r="T1197" s="20">
        <f t="array" ref="T1197:U1197">VLOOKUP(A1197,TOURISM!$A$2:$F$2692,{3,6},0)</f>
        <v>12659000000</v>
      </c>
      <c r="U1197" s="20">
        <v>2.3784E10</v>
      </c>
      <c r="V1197" s="20">
        <f t="array" ref="V1197:AA1197">VLOOKUP(A1197,BUSINESS!$A$2:$J$2692,{4,5,6,7,8,9},0)</f>
        <v>0.576</v>
      </c>
      <c r="W1197" s="20">
        <v>4.0</v>
      </c>
      <c r="X1197" s="20">
        <v>32.0</v>
      </c>
      <c r="Y1197" s="20">
        <v>156.0</v>
      </c>
      <c r="Z1197" s="20">
        <v>0.807</v>
      </c>
      <c r="AA1197" s="20">
        <v>1.113</v>
      </c>
      <c r="AB1197" s="21">
        <f t="shared" si="390"/>
        <v>74.28843683</v>
      </c>
      <c r="AC1197" s="20">
        <f t="shared" ref="AC1197:AC1202" si="414">I1197/R1197</f>
        <v>0.005292388396</v>
      </c>
      <c r="AD1197" s="20">
        <f>J1197/R1197</f>
        <v>0.009999958664</v>
      </c>
      <c r="AE1197" s="20">
        <f t="shared" si="401"/>
        <v>2137.26404</v>
      </c>
      <c r="AF1197" s="22" t="b">
        <f t="shared" si="4"/>
        <v>0</v>
      </c>
      <c r="AG1197" s="20" t="b">
        <f t="shared" si="5"/>
        <v>0</v>
      </c>
      <c r="AH1197" s="20" t="b">
        <f t="shared" si="6"/>
        <v>0</v>
      </c>
      <c r="AI1197" s="20" t="b">
        <f t="shared" si="7"/>
        <v>1</v>
      </c>
      <c r="AJ1197" s="20"/>
      <c r="AK1197" s="20"/>
      <c r="AL1197" s="20"/>
      <c r="AM1197" s="20"/>
      <c r="AN1197" s="20"/>
      <c r="AO1197" s="20"/>
      <c r="AP1197" s="20"/>
      <c r="AQ1197" s="20"/>
      <c r="AR1197" s="23"/>
      <c r="AS1197" s="23"/>
      <c r="AT1197" s="23"/>
      <c r="AU1197" s="23"/>
      <c r="AV1197" s="23"/>
    </row>
    <row r="1198" ht="15.75" customHeight="1">
      <c r="A1198" s="17" t="str">
        <f t="shared" si="1"/>
        <v>Belgium-Europe2000</v>
      </c>
      <c r="B1198" s="17" t="s">
        <v>184</v>
      </c>
      <c r="C1198" s="18" t="s">
        <v>180</v>
      </c>
      <c r="D1198" s="19" t="s">
        <v>76</v>
      </c>
      <c r="E1198" s="17">
        <v>8.28240882E8</v>
      </c>
      <c r="F1198" s="18">
        <v>0.108</v>
      </c>
      <c r="G1198" s="18">
        <v>4711.0</v>
      </c>
      <c r="H1198" s="18"/>
      <c r="I1198" s="20">
        <f t="array" ref="I1198:J1198">IFNA(VLOOKUP(A1198,ENERGY!$A$2:$F$2692,{5,6},0),0)</f>
        <v>57286</v>
      </c>
      <c r="J1198" s="20"/>
      <c r="K1198" s="20">
        <f t="array" ref="K1198:S1198">VLOOKUP(A1198,'HUMAN RESOURCES'!$A$2:$M$2692,{2,3,4,5,6,7,8,9,10},0)</f>
        <v>0.011</v>
      </c>
      <c r="L1198" s="20">
        <v>0.005</v>
      </c>
      <c r="M1198" s="20">
        <v>81.0</v>
      </c>
      <c r="N1198" s="20">
        <v>75.0</v>
      </c>
      <c r="O1198" s="20">
        <v>0.176</v>
      </c>
      <c r="P1198" s="20">
        <v>0.655</v>
      </c>
      <c r="Q1198" s="20">
        <v>0.169</v>
      </c>
      <c r="R1198" s="20">
        <v>1.025125E7</v>
      </c>
      <c r="S1198" s="20">
        <v>0.971</v>
      </c>
      <c r="T1198" s="20">
        <f t="array" ref="T1198:U1198">VLOOKUP(A1198,TOURISM!$A$2:$F$2692,{3,6},0)</f>
        <v>6592000000</v>
      </c>
      <c r="U1198" s="20">
        <v>9.429E9</v>
      </c>
      <c r="V1198" s="20" t="str">
        <f t="array" ref="V1198:AA1198">VLOOKUP(A1198,BUSINESS!$A$2:$J$2692,{4,5,6,7,8,9},0)</f>
        <v/>
      </c>
      <c r="W1198" s="20"/>
      <c r="X1198" s="20"/>
      <c r="Y1198" s="20"/>
      <c r="Z1198" s="20">
        <v>0.294</v>
      </c>
      <c r="AA1198" s="20">
        <v>0.548</v>
      </c>
      <c r="AB1198" s="21">
        <f t="shared" si="390"/>
        <v>80.79413554</v>
      </c>
      <c r="AC1198" s="20">
        <f t="shared" si="414"/>
        <v>0.005588196561</v>
      </c>
      <c r="AD1198" s="20"/>
      <c r="AE1198" s="20">
        <f t="shared" si="401"/>
        <v>919.7902695</v>
      </c>
      <c r="AF1198" s="22" t="b">
        <f t="shared" si="4"/>
        <v>0</v>
      </c>
      <c r="AG1198" s="20" t="b">
        <f t="shared" si="5"/>
        <v>0</v>
      </c>
      <c r="AH1198" s="20" t="b">
        <f t="shared" si="6"/>
        <v>0</v>
      </c>
      <c r="AI1198" s="20" t="b">
        <f t="shared" si="7"/>
        <v>0</v>
      </c>
      <c r="AJ1198" s="20"/>
      <c r="AK1198" s="20"/>
      <c r="AL1198" s="20"/>
      <c r="AM1198" s="20"/>
      <c r="AN1198" s="20"/>
      <c r="AO1198" s="20"/>
      <c r="AP1198" s="20"/>
      <c r="AQ1198" s="20"/>
      <c r="AR1198" s="23"/>
      <c r="AS1198" s="23"/>
      <c r="AT1198" s="23"/>
      <c r="AU1198" s="23"/>
      <c r="AV1198" s="23"/>
    </row>
    <row r="1199" ht="15.75" customHeight="1">
      <c r="A1199" s="17" t="str">
        <f t="shared" si="1"/>
        <v>Bosnia and Herzegovina-Europe2001</v>
      </c>
      <c r="B1199" s="17" t="s">
        <v>185</v>
      </c>
      <c r="C1199" s="18" t="s">
        <v>180</v>
      </c>
      <c r="D1199" s="19" t="s">
        <v>77</v>
      </c>
      <c r="E1199" s="17">
        <v>1.1286117E9</v>
      </c>
      <c r="F1199" s="18">
        <v>0.071</v>
      </c>
      <c r="G1199" s="18">
        <v>103.0</v>
      </c>
      <c r="H1199" s="18">
        <v>0.305</v>
      </c>
      <c r="I1199" s="20">
        <f t="array" ref="I1199:J1199">IFNA(VLOOKUP(A1199,ENERGY!$A$2:$F$2692,{5,6},0),0)</f>
        <v>7095</v>
      </c>
      <c r="J1199" s="20"/>
      <c r="K1199" s="20">
        <f t="array" ref="K1199:S1199">VLOOKUP(A1199,'HUMAN RESOURCES'!$A$2:$M$2692,{2,3,4,5,6,7,8,9,10},0)</f>
        <v>0.01</v>
      </c>
      <c r="L1199" s="20">
        <v>0.008</v>
      </c>
      <c r="M1199" s="20">
        <v>77.0</v>
      </c>
      <c r="N1199" s="20">
        <v>73.0</v>
      </c>
      <c r="O1199" s="20">
        <v>0.199</v>
      </c>
      <c r="P1199" s="20">
        <v>0.689</v>
      </c>
      <c r="Q1199" s="20">
        <v>0.112</v>
      </c>
      <c r="R1199" s="20">
        <v>3879353.0</v>
      </c>
      <c r="S1199" s="20">
        <v>0.393</v>
      </c>
      <c r="T1199" s="20">
        <f t="array" ref="T1199:U1199">VLOOKUP(A1199,TOURISM!$A$2:$F$2692,{3,6},0)</f>
        <v>279000000</v>
      </c>
      <c r="U1199" s="20">
        <v>9.6E7</v>
      </c>
      <c r="V1199" s="20" t="str">
        <f t="array" ref="V1199:AA1199">VLOOKUP(A1199,BUSINESS!$A$2:$J$2692,{4,5,6,7,8,9},0)</f>
        <v/>
      </c>
      <c r="W1199" s="20"/>
      <c r="X1199" s="20"/>
      <c r="Y1199" s="20"/>
      <c r="Z1199" s="20">
        <v>0.012</v>
      </c>
      <c r="AA1199" s="20">
        <v>0.115</v>
      </c>
      <c r="AB1199" s="21">
        <f t="shared" si="390"/>
        <v>290.9278171</v>
      </c>
      <c r="AC1199" s="20">
        <f t="shared" si="414"/>
        <v>0.001828913223</v>
      </c>
      <c r="AD1199" s="20"/>
      <c r="AE1199" s="20">
        <f t="shared" si="401"/>
        <v>24.74639457</v>
      </c>
      <c r="AF1199" s="22" t="b">
        <f t="shared" si="4"/>
        <v>0</v>
      </c>
      <c r="AG1199" s="20" t="b">
        <f t="shared" si="5"/>
        <v>0</v>
      </c>
      <c r="AH1199" s="20" t="b">
        <f t="shared" si="6"/>
        <v>0</v>
      </c>
      <c r="AI1199" s="20" t="b">
        <f t="shared" si="7"/>
        <v>0</v>
      </c>
      <c r="AJ1199" s="20"/>
      <c r="AK1199" s="20"/>
      <c r="AL1199" s="20"/>
      <c r="AM1199" s="20"/>
      <c r="AN1199" s="20"/>
      <c r="AO1199" s="20"/>
      <c r="AP1199" s="20"/>
      <c r="AQ1199" s="20"/>
      <c r="AR1199" s="23"/>
      <c r="AS1199" s="23"/>
      <c r="AT1199" s="23"/>
      <c r="AU1199" s="23"/>
      <c r="AV1199" s="23"/>
    </row>
    <row r="1200" ht="15.75" customHeight="1">
      <c r="A1200" s="17" t="str">
        <f t="shared" si="1"/>
        <v>Bosnia and Herzegovina-Europe2002</v>
      </c>
      <c r="B1200" s="17" t="s">
        <v>185</v>
      </c>
      <c r="C1200" s="18" t="s">
        <v>180</v>
      </c>
      <c r="D1200" s="19" t="s">
        <v>79</v>
      </c>
      <c r="E1200" s="17">
        <v>1.133644295E9</v>
      </c>
      <c r="F1200" s="18">
        <v>0.072</v>
      </c>
      <c r="G1200" s="18">
        <v>108.0</v>
      </c>
      <c r="H1200" s="18"/>
      <c r="I1200" s="20">
        <f t="array" ref="I1200:J1200">IFNA(VLOOKUP(A1200,ENERGY!$A$2:$F$2692,{5,6},0),0)</f>
        <v>6451</v>
      </c>
      <c r="J1200" s="20">
        <v>31125.0</v>
      </c>
      <c r="K1200" s="20">
        <f t="array" ref="K1200:S1200">VLOOKUP(A1200,'HUMAN RESOURCES'!$A$2:$M$2692,{2,3,4,5,6,7,8,9,10},0)</f>
        <v>0.009</v>
      </c>
      <c r="L1200" s="20">
        <v>0.007</v>
      </c>
      <c r="M1200" s="20">
        <v>77.0</v>
      </c>
      <c r="N1200" s="20">
        <v>73.0</v>
      </c>
      <c r="O1200" s="20">
        <v>0.197</v>
      </c>
      <c r="P1200" s="20">
        <v>0.686</v>
      </c>
      <c r="Q1200" s="20">
        <v>0.117</v>
      </c>
      <c r="R1200" s="20">
        <v>3897579.0</v>
      </c>
      <c r="S1200" s="20">
        <v>0.393</v>
      </c>
      <c r="T1200" s="20">
        <f t="array" ref="T1200:U1200">VLOOKUP(A1200,TOURISM!$A$2:$F$2692,{3,6},0)</f>
        <v>307000000</v>
      </c>
      <c r="U1200" s="20">
        <v>1.12E8</v>
      </c>
      <c r="V1200" s="20" t="str">
        <f t="array" ref="V1200:AA1200">VLOOKUP(A1200,BUSINESS!$A$2:$J$2692,{4,5,6,7,8,9},0)</f>
        <v/>
      </c>
      <c r="W1200" s="20"/>
      <c r="X1200" s="20"/>
      <c r="Y1200" s="20"/>
      <c r="Z1200" s="20">
        <v>0.026</v>
      </c>
      <c r="AA1200" s="20">
        <v>0.192</v>
      </c>
      <c r="AB1200" s="21">
        <f t="shared" si="390"/>
        <v>290.8585804</v>
      </c>
      <c r="AC1200" s="20">
        <f t="shared" si="414"/>
        <v>0.001655130018</v>
      </c>
      <c r="AD1200" s="20">
        <f t="shared" ref="AD1200:AD1202" si="415">J1200/R1200</f>
        <v>0.007985726524</v>
      </c>
      <c r="AE1200" s="20">
        <f t="shared" si="401"/>
        <v>28.73578701</v>
      </c>
      <c r="AF1200" s="22" t="b">
        <f t="shared" si="4"/>
        <v>0</v>
      </c>
      <c r="AG1200" s="20" t="b">
        <f t="shared" si="5"/>
        <v>0</v>
      </c>
      <c r="AH1200" s="20" t="b">
        <f t="shared" si="6"/>
        <v>0</v>
      </c>
      <c r="AI1200" s="20" t="b">
        <f t="shared" si="7"/>
        <v>0</v>
      </c>
      <c r="AJ1200" s="20"/>
      <c r="AK1200" s="20"/>
      <c r="AL1200" s="20"/>
      <c r="AM1200" s="20"/>
      <c r="AN1200" s="20"/>
      <c r="AO1200" s="20"/>
      <c r="AP1200" s="20"/>
      <c r="AQ1200" s="20"/>
      <c r="AR1200" s="23"/>
      <c r="AS1200" s="23"/>
      <c r="AT1200" s="23"/>
      <c r="AU1200" s="23"/>
      <c r="AV1200" s="23"/>
    </row>
    <row r="1201" ht="15.75" customHeight="1">
      <c r="A1201" s="17" t="str">
        <f t="shared" si="1"/>
        <v>Bosnia and Herzegovina-Europe2003</v>
      </c>
      <c r="B1201" s="17" t="s">
        <v>185</v>
      </c>
      <c r="C1201" s="18" t="s">
        <v>180</v>
      </c>
      <c r="D1201" s="19" t="s">
        <v>81</v>
      </c>
      <c r="E1201" s="17">
        <v>1.135555556E9</v>
      </c>
      <c r="F1201" s="18">
        <v>0.071</v>
      </c>
      <c r="G1201" s="18">
        <v>122.0</v>
      </c>
      <c r="H1201" s="18">
        <v>0.127</v>
      </c>
      <c r="I1201" s="20">
        <f t="array" ref="I1201:J1201">IFNA(VLOOKUP(A1201,ENERGY!$A$2:$F$2692,{5,6},0),0)</f>
        <v>6161</v>
      </c>
      <c r="J1201" s="20">
        <v>30590.0</v>
      </c>
      <c r="K1201" s="20">
        <f t="array" ref="K1201:S1201">VLOOKUP(A1201,'HUMAN RESOURCES'!$A$2:$M$2692,{2,3,4,5,6,7,8,9,10},0)</f>
        <v>0.009</v>
      </c>
      <c r="L1201" s="20">
        <v>0.007</v>
      </c>
      <c r="M1201" s="20">
        <v>78.0</v>
      </c>
      <c r="N1201" s="20">
        <v>73.0</v>
      </c>
      <c r="O1201" s="20">
        <v>0.194</v>
      </c>
      <c r="P1201" s="20">
        <v>0.684</v>
      </c>
      <c r="Q1201" s="20">
        <v>0.122</v>
      </c>
      <c r="R1201" s="20">
        <v>3895779.0</v>
      </c>
      <c r="S1201" s="20">
        <v>0.392</v>
      </c>
      <c r="T1201" s="20">
        <f t="array" ref="T1201:U1201">VLOOKUP(A1201,TOURISM!$A$2:$F$2692,{3,6},0)</f>
        <v>404000000</v>
      </c>
      <c r="U1201" s="20">
        <v>1.45E8</v>
      </c>
      <c r="V1201" s="20" t="str">
        <f t="array" ref="V1201:AA1201">VLOOKUP(A1201,BUSINESS!$A$2:$J$2692,{4,5,6,7,8,9},0)</f>
        <v/>
      </c>
      <c r="W1201" s="20">
        <v>68.0</v>
      </c>
      <c r="X1201" s="20"/>
      <c r="Y1201" s="20"/>
      <c r="Z1201" s="20">
        <v>0.04</v>
      </c>
      <c r="AA1201" s="20">
        <v>0.276</v>
      </c>
      <c r="AB1201" s="21">
        <f t="shared" si="390"/>
        <v>291.4835662</v>
      </c>
      <c r="AC1201" s="20">
        <f t="shared" si="414"/>
        <v>0.001581455211</v>
      </c>
      <c r="AD1201" s="20">
        <f t="shared" si="415"/>
        <v>0.007852088119</v>
      </c>
      <c r="AE1201" s="20">
        <f t="shared" si="401"/>
        <v>37.21977042</v>
      </c>
      <c r="AF1201" s="22" t="b">
        <f t="shared" si="4"/>
        <v>0</v>
      </c>
      <c r="AG1201" s="20" t="b">
        <f t="shared" si="5"/>
        <v>0</v>
      </c>
      <c r="AH1201" s="20" t="b">
        <f t="shared" si="6"/>
        <v>0</v>
      </c>
      <c r="AI1201" s="20" t="b">
        <f t="shared" si="7"/>
        <v>0</v>
      </c>
      <c r="AJ1201" s="20"/>
      <c r="AK1201" s="20"/>
      <c r="AL1201" s="20"/>
      <c r="AM1201" s="20"/>
      <c r="AN1201" s="20"/>
      <c r="AO1201" s="20"/>
      <c r="AP1201" s="20"/>
      <c r="AQ1201" s="20"/>
      <c r="AR1201" s="23"/>
      <c r="AS1201" s="23"/>
      <c r="AT1201" s="23"/>
      <c r="AU1201" s="23"/>
      <c r="AV1201" s="23"/>
    </row>
    <row r="1202" ht="15.75" customHeight="1">
      <c r="A1202" s="17" t="str">
        <f t="shared" si="1"/>
        <v>Bosnia and Herzegovina-Europe2004</v>
      </c>
      <c r="B1202" s="17" t="s">
        <v>185</v>
      </c>
      <c r="C1202" s="18" t="s">
        <v>180</v>
      </c>
      <c r="D1202" s="19" t="s">
        <v>83</v>
      </c>
      <c r="E1202" s="17">
        <v>1.136896162E9</v>
      </c>
      <c r="F1202" s="18">
        <v>0.08</v>
      </c>
      <c r="G1202" s="18">
        <v>174.0</v>
      </c>
      <c r="H1202" s="18">
        <v>0.109</v>
      </c>
      <c r="I1202" s="20">
        <f t="array" ref="I1202:J1202">IFNA(VLOOKUP(A1202,ENERGY!$A$2:$F$2692,{5,6},0),0)</f>
        <v>5954</v>
      </c>
      <c r="J1202" s="20">
        <v>30997.0</v>
      </c>
      <c r="K1202" s="20">
        <f t="array" ref="K1202:S1202">VLOOKUP(A1202,'HUMAN RESOURCES'!$A$2:$M$2692,{2,3,4,5,6,7,8,9,10},0)</f>
        <v>0.008</v>
      </c>
      <c r="L1202" s="20">
        <v>0.007</v>
      </c>
      <c r="M1202" s="20">
        <v>78.0</v>
      </c>
      <c r="N1202" s="20">
        <v>73.0</v>
      </c>
      <c r="O1202" s="20">
        <v>0.192</v>
      </c>
      <c r="P1202" s="20">
        <v>0.682</v>
      </c>
      <c r="Q1202" s="20">
        <v>0.127</v>
      </c>
      <c r="R1202" s="20">
        <v>3886723.0</v>
      </c>
      <c r="S1202" s="20">
        <v>0.392</v>
      </c>
      <c r="T1202" s="20">
        <f t="array" ref="T1202:U1202">VLOOKUP(A1202,TOURISM!$A$2:$F$2692,{3,6},0)</f>
        <v>507000000</v>
      </c>
      <c r="U1202" s="20">
        <v>1.62E8</v>
      </c>
      <c r="V1202" s="20" t="str">
        <f t="array" ref="V1202:AA1202">VLOOKUP(A1202,BUSINESS!$A$2:$J$2692,{4,5,6,7,8,9},0)</f>
        <v/>
      </c>
      <c r="W1202" s="20">
        <v>63.0</v>
      </c>
      <c r="X1202" s="20"/>
      <c r="Y1202" s="20"/>
      <c r="Z1202" s="20">
        <v>0.155</v>
      </c>
      <c r="AA1202" s="20">
        <v>0.362</v>
      </c>
      <c r="AB1202" s="21">
        <f t="shared" si="390"/>
        <v>292.5076374</v>
      </c>
      <c r="AC1202" s="20">
        <f t="shared" si="414"/>
        <v>0.001531881742</v>
      </c>
      <c r="AD1202" s="20">
        <f t="shared" si="415"/>
        <v>0.007975098817</v>
      </c>
      <c r="AE1202" s="20">
        <f t="shared" si="401"/>
        <v>41.68035643</v>
      </c>
      <c r="AF1202" s="22" t="b">
        <f t="shared" si="4"/>
        <v>0</v>
      </c>
      <c r="AG1202" s="20" t="b">
        <f t="shared" si="5"/>
        <v>0</v>
      </c>
      <c r="AH1202" s="20" t="b">
        <f t="shared" si="6"/>
        <v>0</v>
      </c>
      <c r="AI1202" s="20" t="b">
        <f t="shared" si="7"/>
        <v>0</v>
      </c>
      <c r="AJ1202" s="20"/>
      <c r="AK1202" s="20"/>
      <c r="AL1202" s="20"/>
      <c r="AM1202" s="20"/>
      <c r="AN1202" s="20"/>
      <c r="AO1202" s="20"/>
      <c r="AP1202" s="20"/>
      <c r="AQ1202" s="20"/>
      <c r="AR1202" s="23"/>
      <c r="AS1202" s="23"/>
      <c r="AT1202" s="23"/>
      <c r="AU1202" s="23"/>
      <c r="AV1202" s="23"/>
    </row>
    <row r="1203" ht="15.75" customHeight="1">
      <c r="A1203" s="17" t="str">
        <f t="shared" si="1"/>
        <v>Bosnia and Herzegovina-Europe2005</v>
      </c>
      <c r="B1203" s="17" t="s">
        <v>185</v>
      </c>
      <c r="C1203" s="18" t="s">
        <v>180</v>
      </c>
      <c r="D1203" s="19" t="s">
        <v>84</v>
      </c>
      <c r="E1203" s="17">
        <v>1.139754772E9</v>
      </c>
      <c r="F1203" s="18">
        <v>0.09</v>
      </c>
      <c r="G1203" s="18">
        <v>236.0</v>
      </c>
      <c r="H1203" s="18">
        <v>0.103</v>
      </c>
      <c r="I1203" s="20">
        <f t="array" ref="I1203:J1203">IFNA(VLOOKUP(A1203,ENERGY!$A$2:$F$2692,{5,6},0),0)</f>
        <v>0</v>
      </c>
      <c r="J1203" s="20">
        <v>0.0</v>
      </c>
      <c r="K1203" s="20">
        <f t="array" ref="K1203:S1203">VLOOKUP(A1203,'HUMAN RESOURCES'!$A$2:$M$2692,{2,3,4,5,6,7,8,9,10},0)</f>
        <v>0.008</v>
      </c>
      <c r="L1203" s="20">
        <v>0.007</v>
      </c>
      <c r="M1203" s="20">
        <v>78.0</v>
      </c>
      <c r="N1203" s="20">
        <v>73.0</v>
      </c>
      <c r="O1203" s="20">
        <v>0.189</v>
      </c>
      <c r="P1203" s="20">
        <v>0.68</v>
      </c>
      <c r="Q1203" s="20">
        <v>0.131</v>
      </c>
      <c r="R1203" s="20">
        <v>3879828.0</v>
      </c>
      <c r="S1203" s="20">
        <v>0.392</v>
      </c>
      <c r="T1203" s="20">
        <f t="array" ref="T1203:U1203">VLOOKUP(A1203,TOURISM!$A$2:$F$2692,{3,6},0)</f>
        <v>557000000</v>
      </c>
      <c r="U1203" s="20">
        <v>1.58E8</v>
      </c>
      <c r="V1203" s="20">
        <f t="array" ref="V1203:AA1203">VLOOKUP(A1203,BUSINESS!$A$2:$J$2692,{4,5,6,7,8,9},0)</f>
        <v>0.428</v>
      </c>
      <c r="W1203" s="20">
        <v>63.0</v>
      </c>
      <c r="X1203" s="20"/>
      <c r="Y1203" s="20">
        <v>368.0</v>
      </c>
      <c r="Z1203" s="20">
        <v>0.213</v>
      </c>
      <c r="AA1203" s="20">
        <v>0.411</v>
      </c>
      <c r="AB1203" s="21">
        <f t="shared" si="390"/>
        <v>293.7642524</v>
      </c>
      <c r="AC1203" s="20"/>
      <c r="AD1203" s="20"/>
      <c r="AE1203" s="20">
        <f t="shared" si="401"/>
        <v>40.72345475</v>
      </c>
      <c r="AF1203" s="22" t="b">
        <f t="shared" si="4"/>
        <v>0</v>
      </c>
      <c r="AG1203" s="20" t="b">
        <f t="shared" si="5"/>
        <v>0</v>
      </c>
      <c r="AH1203" s="20" t="b">
        <f t="shared" si="6"/>
        <v>0</v>
      </c>
      <c r="AI1203" s="20" t="b">
        <f t="shared" si="7"/>
        <v>0</v>
      </c>
      <c r="AJ1203" s="20"/>
      <c r="AK1203" s="20"/>
      <c r="AL1203" s="20"/>
      <c r="AM1203" s="20"/>
      <c r="AN1203" s="20"/>
      <c r="AO1203" s="20"/>
      <c r="AP1203" s="20"/>
      <c r="AQ1203" s="20"/>
      <c r="AR1203" s="23"/>
      <c r="AS1203" s="23"/>
      <c r="AT1203" s="23"/>
      <c r="AU1203" s="23"/>
      <c r="AV1203" s="23"/>
    </row>
    <row r="1204" ht="15.75" customHeight="1">
      <c r="A1204" s="17" t="str">
        <f t="shared" si="1"/>
        <v>Bosnia and Herzegovina-Europe2006</v>
      </c>
      <c r="B1204" s="17" t="s">
        <v>185</v>
      </c>
      <c r="C1204" s="18" t="s">
        <v>180</v>
      </c>
      <c r="D1204" s="19" t="s">
        <v>85</v>
      </c>
      <c r="E1204" s="17">
        <v>1.14141834E9</v>
      </c>
      <c r="F1204" s="18">
        <v>0.087</v>
      </c>
      <c r="G1204" s="18">
        <v>246.0</v>
      </c>
      <c r="H1204" s="18">
        <v>0.096</v>
      </c>
      <c r="I1204" s="20">
        <f t="array" ref="I1204:J1204">IFNA(VLOOKUP(A1204,ENERGY!$A$2:$F$2692,{5,6},0),0)</f>
        <v>5305</v>
      </c>
      <c r="J1204" s="20">
        <v>27884.0</v>
      </c>
      <c r="K1204" s="20">
        <f t="array" ref="K1204:S1204">VLOOKUP(A1204,'HUMAN RESOURCES'!$A$2:$M$2692,{2,3,4,5,6,7,8,9,10},0)</f>
        <v>0.008</v>
      </c>
      <c r="L1204" s="20">
        <v>0.007</v>
      </c>
      <c r="M1204" s="20">
        <v>78.0</v>
      </c>
      <c r="N1204" s="20">
        <v>73.0</v>
      </c>
      <c r="O1204" s="20">
        <v>0.186</v>
      </c>
      <c r="P1204" s="20">
        <v>0.678</v>
      </c>
      <c r="Q1204" s="20">
        <v>0.136</v>
      </c>
      <c r="R1204" s="20">
        <v>3875157.0</v>
      </c>
      <c r="S1204" s="20">
        <v>0.392</v>
      </c>
      <c r="T1204" s="20">
        <f t="array" ref="T1204:U1204">VLOOKUP(A1204,TOURISM!$A$2:$F$2692,{3,6},0)</f>
        <v>658000000</v>
      </c>
      <c r="U1204" s="20">
        <v>2.1E8</v>
      </c>
      <c r="V1204" s="20">
        <f t="array" ref="V1204:AA1204">VLOOKUP(A1204,BUSINESS!$A$2:$J$2692,{4,5,6,7,8,9},0)</f>
        <v>0.427</v>
      </c>
      <c r="W1204" s="20">
        <v>63.0</v>
      </c>
      <c r="X1204" s="20"/>
      <c r="Y1204" s="20">
        <v>368.0</v>
      </c>
      <c r="Z1204" s="20">
        <v>0.251</v>
      </c>
      <c r="AA1204" s="20">
        <v>0.487</v>
      </c>
      <c r="AB1204" s="21">
        <f t="shared" si="390"/>
        <v>294.5476377</v>
      </c>
      <c r="AC1204" s="20">
        <f>I1204/R1204</f>
        <v>0.001368976792</v>
      </c>
      <c r="AD1204" s="20">
        <f>J1204/R1204</f>
        <v>0.007195579431</v>
      </c>
      <c r="AE1204" s="20">
        <f t="shared" si="401"/>
        <v>54.19135276</v>
      </c>
      <c r="AF1204" s="22" t="b">
        <f t="shared" si="4"/>
        <v>0</v>
      </c>
      <c r="AG1204" s="20" t="b">
        <f t="shared" si="5"/>
        <v>0</v>
      </c>
      <c r="AH1204" s="20" t="b">
        <f t="shared" si="6"/>
        <v>0</v>
      </c>
      <c r="AI1204" s="20" t="b">
        <f t="shared" si="7"/>
        <v>0</v>
      </c>
      <c r="AJ1204" s="20"/>
      <c r="AK1204" s="20"/>
      <c r="AL1204" s="20"/>
      <c r="AM1204" s="20"/>
      <c r="AN1204" s="20"/>
      <c r="AO1204" s="20"/>
      <c r="AP1204" s="20"/>
      <c r="AQ1204" s="20"/>
      <c r="AR1204" s="23"/>
      <c r="AS1204" s="23"/>
      <c r="AT1204" s="23"/>
      <c r="AU1204" s="23"/>
      <c r="AV1204" s="23"/>
    </row>
    <row r="1205" ht="15.75" customHeight="1">
      <c r="A1205" s="17" t="str">
        <f t="shared" si="1"/>
        <v>Bosnia and Herzegovina-Europe2007</v>
      </c>
      <c r="B1205" s="17" t="s">
        <v>185</v>
      </c>
      <c r="C1205" s="18" t="s">
        <v>180</v>
      </c>
      <c r="D1205" s="19" t="s">
        <v>86</v>
      </c>
      <c r="E1205" s="17">
        <v>1.145555535E9</v>
      </c>
      <c r="F1205" s="18">
        <v>0.085</v>
      </c>
      <c r="G1205" s="18">
        <v>275.0</v>
      </c>
      <c r="H1205" s="18">
        <v>0.08</v>
      </c>
      <c r="I1205" s="20">
        <f t="array" ref="I1205:J1205">IFNA(VLOOKUP(A1205,ENERGY!$A$2:$F$2692,{5,6},0),0)</f>
        <v>0</v>
      </c>
      <c r="J1205" s="20">
        <v>0.0</v>
      </c>
      <c r="K1205" s="20">
        <f t="array" ref="K1205:S1205">VLOOKUP(A1205,'HUMAN RESOURCES'!$A$2:$M$2692,{2,3,4,5,6,7,8,9,10},0)</f>
        <v>0.008</v>
      </c>
      <c r="L1205" s="20">
        <v>0.007</v>
      </c>
      <c r="M1205" s="20">
        <v>78.0</v>
      </c>
      <c r="N1205" s="20">
        <v>73.0</v>
      </c>
      <c r="O1205" s="20">
        <v>0.184</v>
      </c>
      <c r="P1205" s="20">
        <v>0.676</v>
      </c>
      <c r="Q1205" s="20">
        <v>0.14</v>
      </c>
      <c r="R1205" s="20">
        <v>3868665.0</v>
      </c>
      <c r="S1205" s="20">
        <v>0.392</v>
      </c>
      <c r="T1205" s="20">
        <f t="array" ref="T1205:U1205">VLOOKUP(A1205,TOURISM!$A$2:$F$2692,{3,6},0)</f>
        <v>804000000</v>
      </c>
      <c r="U1205" s="20">
        <v>2.64E8</v>
      </c>
      <c r="V1205" s="20">
        <f t="array" ref="V1205:AA1205">VLOOKUP(A1205,BUSINESS!$A$2:$J$2692,{4,5,6,7,8,9},0)</f>
        <v>0.428</v>
      </c>
      <c r="W1205" s="20">
        <v>63.0</v>
      </c>
      <c r="X1205" s="20"/>
      <c r="Y1205" s="20">
        <v>368.0</v>
      </c>
      <c r="Z1205" s="20">
        <v>0.279</v>
      </c>
      <c r="AA1205" s="20">
        <v>0.633</v>
      </c>
      <c r="AB1205" s="21">
        <f t="shared" si="390"/>
        <v>296.1113291</v>
      </c>
      <c r="AC1205" s="20"/>
      <c r="AD1205" s="20"/>
      <c r="AE1205" s="20">
        <f t="shared" si="401"/>
        <v>68.24059462</v>
      </c>
      <c r="AF1205" s="22" t="b">
        <f t="shared" si="4"/>
        <v>0</v>
      </c>
      <c r="AG1205" s="20" t="b">
        <f t="shared" si="5"/>
        <v>0</v>
      </c>
      <c r="AH1205" s="20" t="b">
        <f t="shared" si="6"/>
        <v>0</v>
      </c>
      <c r="AI1205" s="20" t="b">
        <f t="shared" si="7"/>
        <v>0</v>
      </c>
      <c r="AJ1205" s="20"/>
      <c r="AK1205" s="20"/>
      <c r="AL1205" s="20"/>
      <c r="AM1205" s="20"/>
      <c r="AN1205" s="20"/>
      <c r="AO1205" s="20"/>
      <c r="AP1205" s="20"/>
      <c r="AQ1205" s="20"/>
      <c r="AR1205" s="23"/>
      <c r="AS1205" s="23"/>
      <c r="AT1205" s="23"/>
      <c r="AU1205" s="23"/>
      <c r="AV1205" s="23"/>
    </row>
    <row r="1206" ht="15.75" customHeight="1">
      <c r="A1206" s="17" t="str">
        <f t="shared" si="1"/>
        <v>Bosnia and Herzegovina-Europe2008</v>
      </c>
      <c r="B1206" s="17" t="s">
        <v>185</v>
      </c>
      <c r="C1206" s="18" t="s">
        <v>180</v>
      </c>
      <c r="D1206" s="19" t="s">
        <v>87</v>
      </c>
      <c r="E1206" s="17">
        <v>1.154899793E9</v>
      </c>
      <c r="F1206" s="18">
        <v>0.086</v>
      </c>
      <c r="G1206" s="18">
        <v>341.0</v>
      </c>
      <c r="H1206" s="18">
        <v>0.072</v>
      </c>
      <c r="I1206" s="20">
        <f t="array" ref="I1206:J1206">IFNA(VLOOKUP(A1206,ENERGY!$A$2:$F$2692,{5,6},0),0)</f>
        <v>4400</v>
      </c>
      <c r="J1206" s="20">
        <v>23238.0</v>
      </c>
      <c r="K1206" s="20">
        <f t="array" ref="K1206:S1206">VLOOKUP(A1206,'HUMAN RESOURCES'!$A$2:$M$2692,{2,3,4,5,6,7,8,9,10},0)</f>
        <v>0.008</v>
      </c>
      <c r="L1206" s="20">
        <v>0.007</v>
      </c>
      <c r="M1206" s="20">
        <v>78.0</v>
      </c>
      <c r="N1206" s="20">
        <v>73.0</v>
      </c>
      <c r="O1206" s="20">
        <v>0.181</v>
      </c>
      <c r="P1206" s="20">
        <v>0.674</v>
      </c>
      <c r="Q1206" s="20">
        <v>0.144</v>
      </c>
      <c r="R1206" s="20">
        <v>3861201.0</v>
      </c>
      <c r="S1206" s="20">
        <v>0.392</v>
      </c>
      <c r="T1206" s="20">
        <f t="array" ref="T1206:U1206">VLOOKUP(A1206,TOURISM!$A$2:$F$2692,{3,6},0)</f>
        <v>913000000</v>
      </c>
      <c r="U1206" s="20">
        <v>3.45E8</v>
      </c>
      <c r="V1206" s="20">
        <f t="array" ref="V1206:AA1206">VLOOKUP(A1206,BUSINESS!$A$2:$J$2692,{4,5,6,7,8,9},0)</f>
        <v>0.428</v>
      </c>
      <c r="W1206" s="20">
        <v>69.0</v>
      </c>
      <c r="X1206" s="20"/>
      <c r="Y1206" s="20">
        <v>428.0</v>
      </c>
      <c r="Z1206" s="20">
        <v>0.347</v>
      </c>
      <c r="AA1206" s="20">
        <v>0.823</v>
      </c>
      <c r="AB1206" s="21">
        <f t="shared" si="390"/>
        <v>299.1037744</v>
      </c>
      <c r="AC1206" s="20">
        <f>I1206/R1206</f>
        <v>0.001139541816</v>
      </c>
      <c r="AD1206" s="20">
        <f>J1206/R1206</f>
        <v>0.00601833471</v>
      </c>
      <c r="AE1206" s="20">
        <f t="shared" si="401"/>
        <v>89.35043786</v>
      </c>
      <c r="AF1206" s="22" t="b">
        <f t="shared" si="4"/>
        <v>0</v>
      </c>
      <c r="AG1206" s="20" t="b">
        <f t="shared" si="5"/>
        <v>0</v>
      </c>
      <c r="AH1206" s="20" t="b">
        <f t="shared" si="6"/>
        <v>0</v>
      </c>
      <c r="AI1206" s="20" t="b">
        <f t="shared" si="7"/>
        <v>0</v>
      </c>
      <c r="AJ1206" s="20"/>
      <c r="AK1206" s="20"/>
      <c r="AL1206" s="20"/>
      <c r="AM1206" s="20"/>
      <c r="AN1206" s="20"/>
      <c r="AO1206" s="20"/>
      <c r="AP1206" s="20"/>
      <c r="AQ1206" s="20"/>
      <c r="AR1206" s="23"/>
      <c r="AS1206" s="23"/>
      <c r="AT1206" s="23"/>
      <c r="AU1206" s="23"/>
      <c r="AV1206" s="23"/>
    </row>
    <row r="1207" ht="15.75" customHeight="1">
      <c r="A1207" s="17" t="str">
        <f t="shared" si="1"/>
        <v>Bosnia and Herzegovina-Europe2009</v>
      </c>
      <c r="B1207" s="17" t="s">
        <v>185</v>
      </c>
      <c r="C1207" s="18" t="s">
        <v>180</v>
      </c>
      <c r="D1207" s="19" t="s">
        <v>88</v>
      </c>
      <c r="E1207" s="17">
        <v>1.15514623E9</v>
      </c>
      <c r="F1207" s="18">
        <v>0.088</v>
      </c>
      <c r="G1207" s="18">
        <v>425.0</v>
      </c>
      <c r="H1207" s="18">
        <v>0.07</v>
      </c>
      <c r="I1207" s="20">
        <f t="array" ref="I1207:J1207">IFNA(VLOOKUP(A1207,ENERGY!$A$2:$F$2692,{5,6},0),0)</f>
        <v>0</v>
      </c>
      <c r="J1207" s="20">
        <v>0.0</v>
      </c>
      <c r="K1207" s="20">
        <f t="array" ref="K1207:S1207">VLOOKUP(A1207,'HUMAN RESOURCES'!$A$2:$M$2692,{2,3,4,5,6,7,8,9,10},0)</f>
        <v>0.009</v>
      </c>
      <c r="L1207" s="20">
        <v>0.007</v>
      </c>
      <c r="M1207" s="20">
        <v>78.0</v>
      </c>
      <c r="N1207" s="20">
        <v>73.0</v>
      </c>
      <c r="O1207" s="20">
        <v>0.178</v>
      </c>
      <c r="P1207" s="20">
        <v>0.674</v>
      </c>
      <c r="Q1207" s="20">
        <v>0.148</v>
      </c>
      <c r="R1207" s="20">
        <v>3853446.0</v>
      </c>
      <c r="S1207" s="20">
        <v>0.392</v>
      </c>
      <c r="T1207" s="20">
        <f t="array" ref="T1207:U1207">VLOOKUP(A1207,TOURISM!$A$2:$F$2692,{3,6},0)</f>
        <v>753000000</v>
      </c>
      <c r="U1207" s="20">
        <v>2.85E8</v>
      </c>
      <c r="V1207" s="20">
        <f t="array" ref="V1207:AA1207">VLOOKUP(A1207,BUSINESS!$A$2:$J$2692,{4,5,6,7,8,9},0)</f>
        <v>0.259</v>
      </c>
      <c r="W1207" s="20">
        <v>69.0</v>
      </c>
      <c r="X1207" s="20"/>
      <c r="Y1207" s="20">
        <v>422.0</v>
      </c>
      <c r="Z1207" s="20">
        <v>0.377</v>
      </c>
      <c r="AA1207" s="20">
        <v>0.845</v>
      </c>
      <c r="AB1207" s="21">
        <f t="shared" si="390"/>
        <v>299.7696685</v>
      </c>
      <c r="AC1207" s="20"/>
      <c r="AD1207" s="20"/>
      <c r="AE1207" s="20">
        <f t="shared" si="401"/>
        <v>73.95977522</v>
      </c>
      <c r="AF1207" s="22" t="b">
        <f t="shared" si="4"/>
        <v>0</v>
      </c>
      <c r="AG1207" s="20" t="b">
        <f t="shared" si="5"/>
        <v>0</v>
      </c>
      <c r="AH1207" s="20" t="b">
        <f t="shared" si="6"/>
        <v>0</v>
      </c>
      <c r="AI1207" s="20" t="b">
        <f t="shared" si="7"/>
        <v>0</v>
      </c>
      <c r="AJ1207" s="20"/>
      <c r="AK1207" s="20"/>
      <c r="AL1207" s="20"/>
      <c r="AM1207" s="20"/>
      <c r="AN1207" s="20"/>
      <c r="AO1207" s="20"/>
      <c r="AP1207" s="20"/>
      <c r="AQ1207" s="20"/>
      <c r="AR1207" s="23"/>
      <c r="AS1207" s="23"/>
      <c r="AT1207" s="23"/>
      <c r="AU1207" s="23"/>
      <c r="AV1207" s="23"/>
    </row>
    <row r="1208" ht="15.75" customHeight="1">
      <c r="A1208" s="17" t="str">
        <f t="shared" si="1"/>
        <v>Bosnia and Herzegovina-Europe2010</v>
      </c>
      <c r="B1208" s="17" t="s">
        <v>185</v>
      </c>
      <c r="C1208" s="18" t="s">
        <v>180</v>
      </c>
      <c r="D1208" s="19" t="s">
        <v>89</v>
      </c>
      <c r="E1208" s="17">
        <v>1.15989156E9</v>
      </c>
      <c r="F1208" s="18">
        <v>0.099</v>
      </c>
      <c r="G1208" s="18">
        <v>440.0</v>
      </c>
      <c r="H1208" s="18">
        <v>0.079</v>
      </c>
      <c r="I1208" s="20">
        <f t="array" ref="I1208:J1208">IFNA(VLOOKUP(A1208,ENERGY!$A$2:$F$2692,{5,6},0),0)</f>
        <v>5301</v>
      </c>
      <c r="J1208" s="20">
        <v>27169.0</v>
      </c>
      <c r="K1208" s="20">
        <f t="array" ref="K1208:S1208">VLOOKUP(A1208,'HUMAN RESOURCES'!$A$2:$M$2692,{2,3,4,5,6,7,8,9,10},0)</f>
        <v>0.009</v>
      </c>
      <c r="L1208" s="20">
        <v>0.007</v>
      </c>
      <c r="M1208" s="20">
        <v>78.0</v>
      </c>
      <c r="N1208" s="20">
        <v>73.0</v>
      </c>
      <c r="O1208" s="20">
        <v>0.174</v>
      </c>
      <c r="P1208" s="20">
        <v>0.675</v>
      </c>
      <c r="Q1208" s="20">
        <v>0.151</v>
      </c>
      <c r="R1208" s="20">
        <v>3845929.0</v>
      </c>
      <c r="S1208" s="20">
        <v>0.392</v>
      </c>
      <c r="T1208" s="20">
        <f t="array" ref="T1208:U1208">VLOOKUP(A1208,TOURISM!$A$2:$F$2692,{3,6},0)</f>
        <v>662000000</v>
      </c>
      <c r="U1208" s="20">
        <v>2.47E8</v>
      </c>
      <c r="V1208" s="20">
        <f t="array" ref="V1208:AA1208">VLOOKUP(A1208,BUSINESS!$A$2:$J$2692,{4,5,6,7,8,9},0)</f>
        <v>0.222</v>
      </c>
      <c r="W1208" s="20">
        <v>64.0</v>
      </c>
      <c r="X1208" s="20"/>
      <c r="Y1208" s="20">
        <v>422.0</v>
      </c>
      <c r="Z1208" s="20">
        <v>0.52</v>
      </c>
      <c r="AA1208" s="20">
        <v>0.809</v>
      </c>
      <c r="AB1208" s="21">
        <f t="shared" si="390"/>
        <v>301.5894365</v>
      </c>
      <c r="AC1208" s="20">
        <f>I1208/R1208</f>
        <v>0.001378340578</v>
      </c>
      <c r="AD1208" s="20">
        <f>J1208/R1208</f>
        <v>0.007064352982</v>
      </c>
      <c r="AE1208" s="20">
        <f t="shared" si="401"/>
        <v>64.22375452</v>
      </c>
      <c r="AF1208" s="22" t="b">
        <f t="shared" si="4"/>
        <v>0</v>
      </c>
      <c r="AG1208" s="20" t="b">
        <f t="shared" si="5"/>
        <v>0</v>
      </c>
      <c r="AH1208" s="20" t="b">
        <f t="shared" si="6"/>
        <v>0</v>
      </c>
      <c r="AI1208" s="20" t="b">
        <f t="shared" si="7"/>
        <v>0</v>
      </c>
      <c r="AJ1208" s="20"/>
      <c r="AK1208" s="20"/>
      <c r="AL1208" s="20"/>
      <c r="AM1208" s="20"/>
      <c r="AN1208" s="20"/>
      <c r="AO1208" s="20"/>
      <c r="AP1208" s="20"/>
      <c r="AQ1208" s="20"/>
      <c r="AR1208" s="23"/>
      <c r="AS1208" s="23"/>
      <c r="AT1208" s="23"/>
      <c r="AU1208" s="23"/>
      <c r="AV1208" s="23"/>
    </row>
    <row r="1209" ht="15.75" customHeight="1">
      <c r="A1209" s="17" t="str">
        <f t="shared" si="1"/>
        <v>Bosnia and Herzegovina-Europe2011</v>
      </c>
      <c r="B1209" s="17" t="s">
        <v>185</v>
      </c>
      <c r="C1209" s="18" t="s">
        <v>180</v>
      </c>
      <c r="D1209" s="19" t="s">
        <v>90</v>
      </c>
      <c r="E1209" s="17">
        <v>1.169136691E9</v>
      </c>
      <c r="F1209" s="18">
        <v>0.098</v>
      </c>
      <c r="G1209" s="18">
        <v>427.0</v>
      </c>
      <c r="H1209" s="18">
        <v>0.079</v>
      </c>
      <c r="I1209" s="20">
        <f t="array" ref="I1209:J1209">IFNA(VLOOKUP(A1209,ENERGY!$A$2:$F$2692,{5,6},0),0)</f>
        <v>0</v>
      </c>
      <c r="J1209" s="20">
        <v>0.0</v>
      </c>
      <c r="K1209" s="20">
        <f t="array" ref="K1209:S1209">VLOOKUP(A1209,'HUMAN RESOURCES'!$A$2:$M$2692,{2,3,4,5,6,7,8,9,10},0)</f>
        <v>0.009</v>
      </c>
      <c r="L1209" s="20">
        <v>0.006</v>
      </c>
      <c r="M1209" s="20">
        <v>79.0</v>
      </c>
      <c r="N1209" s="20">
        <v>73.0</v>
      </c>
      <c r="O1209" s="20">
        <v>0.169</v>
      </c>
      <c r="P1209" s="20">
        <v>0.678</v>
      </c>
      <c r="Q1209" s="20">
        <v>0.153</v>
      </c>
      <c r="R1209" s="20">
        <v>3839322.0</v>
      </c>
      <c r="S1209" s="20">
        <v>0.393</v>
      </c>
      <c r="T1209" s="20">
        <f t="array" ref="T1209:U1209">VLOOKUP(A1209,TOURISM!$A$2:$F$2692,{3,6},0)</f>
        <v>734000000</v>
      </c>
      <c r="U1209" s="20">
        <v>2.38E8</v>
      </c>
      <c r="V1209" s="20">
        <f t="array" ref="V1209:AA1209">VLOOKUP(A1209,BUSINESS!$A$2:$J$2692,{4,5,6,7,8,9},0)</f>
        <v>0.237</v>
      </c>
      <c r="W1209" s="20">
        <v>40.0</v>
      </c>
      <c r="X1209" s="20"/>
      <c r="Y1209" s="20">
        <v>422.0</v>
      </c>
      <c r="Z1209" s="20">
        <v>0.6</v>
      </c>
      <c r="AA1209" s="20">
        <v>0.826</v>
      </c>
      <c r="AB1209" s="21">
        <f t="shared" si="390"/>
        <v>304.5164461</v>
      </c>
      <c r="AC1209" s="20"/>
      <c r="AD1209" s="20"/>
      <c r="AE1209" s="20">
        <f t="shared" si="401"/>
        <v>61.9901118</v>
      </c>
      <c r="AF1209" s="22" t="b">
        <f t="shared" si="4"/>
        <v>0</v>
      </c>
      <c r="AG1209" s="20" t="b">
        <f t="shared" si="5"/>
        <v>0</v>
      </c>
      <c r="AH1209" s="20" t="b">
        <f t="shared" si="6"/>
        <v>0</v>
      </c>
      <c r="AI1209" s="20" t="b">
        <f t="shared" si="7"/>
        <v>0</v>
      </c>
      <c r="AJ1209" s="20"/>
      <c r="AK1209" s="20"/>
      <c r="AL1209" s="20"/>
      <c r="AM1209" s="20"/>
      <c r="AN1209" s="20"/>
      <c r="AO1209" s="20"/>
      <c r="AP1209" s="20"/>
      <c r="AQ1209" s="20"/>
      <c r="AR1209" s="23"/>
      <c r="AS1209" s="23"/>
      <c r="AT1209" s="23"/>
      <c r="AU1209" s="23"/>
      <c r="AV1209" s="23"/>
    </row>
    <row r="1210" ht="15.75" customHeight="1">
      <c r="A1210" s="17" t="str">
        <f t="shared" si="1"/>
        <v>Bosnia and Herzegovina-Europe2012</v>
      </c>
      <c r="B1210" s="17" t="s">
        <v>185</v>
      </c>
      <c r="C1210" s="18" t="s">
        <v>180</v>
      </c>
      <c r="D1210" s="19" t="s">
        <v>91</v>
      </c>
      <c r="E1210" s="17">
        <v>1.18E9</v>
      </c>
      <c r="F1210" s="18">
        <v>0.099</v>
      </c>
      <c r="G1210" s="18">
        <v>471.0</v>
      </c>
      <c r="H1210" s="18">
        <v>0.074</v>
      </c>
      <c r="I1210" s="20">
        <f t="array" ref="I1210:J1210">IFNA(VLOOKUP(A1210,ENERGY!$A$2:$F$2692,{5,6},0),0)</f>
        <v>4811</v>
      </c>
      <c r="J1210" s="20">
        <v>24617.0</v>
      </c>
      <c r="K1210" s="20">
        <f t="array" ref="K1210:S1210">VLOOKUP(A1210,'HUMAN RESOURCES'!$A$2:$M$2692,{2,3,4,5,6,7,8,9,10},0)</f>
        <v>0.009</v>
      </c>
      <c r="L1210" s="20">
        <v>0.006</v>
      </c>
      <c r="M1210" s="20">
        <v>79.0</v>
      </c>
      <c r="N1210" s="20">
        <v>74.0</v>
      </c>
      <c r="O1210" s="20">
        <v>0.163</v>
      </c>
      <c r="P1210" s="20">
        <v>0.682</v>
      </c>
      <c r="Q1210" s="20">
        <v>0.155</v>
      </c>
      <c r="R1210" s="20">
        <v>3833916.0</v>
      </c>
      <c r="S1210" s="20">
        <v>0.394</v>
      </c>
      <c r="T1210" s="20">
        <f t="array" ref="T1210:U1210">VLOOKUP(A1210,TOURISM!$A$2:$F$2692,{3,6},0)</f>
        <v>665000000</v>
      </c>
      <c r="U1210" s="20">
        <v>1.94E8</v>
      </c>
      <c r="V1210" s="20">
        <f t="array" ref="V1210:AA1210">VLOOKUP(A1210,BUSINESS!$A$2:$J$2692,{4,5,6,7,8,9},0)</f>
        <v>0.237</v>
      </c>
      <c r="W1210" s="20">
        <v>37.0</v>
      </c>
      <c r="X1210" s="20">
        <v>130.0</v>
      </c>
      <c r="Y1210" s="20">
        <v>407.0</v>
      </c>
      <c r="Z1210" s="20">
        <v>0.654</v>
      </c>
      <c r="AA1210" s="20">
        <v>0.876</v>
      </c>
      <c r="AB1210" s="21">
        <f t="shared" si="390"/>
        <v>307.7793045</v>
      </c>
      <c r="AC1210" s="20">
        <f>I1210/R1210</f>
        <v>0.001254852741</v>
      </c>
      <c r="AD1210" s="20">
        <f>J1210/R1210</f>
        <v>0.006420850118</v>
      </c>
      <c r="AE1210" s="20">
        <f t="shared" si="401"/>
        <v>50.6010043</v>
      </c>
      <c r="AF1210" s="22" t="b">
        <f t="shared" si="4"/>
        <v>0</v>
      </c>
      <c r="AG1210" s="20" t="b">
        <f t="shared" si="5"/>
        <v>0</v>
      </c>
      <c r="AH1210" s="20" t="b">
        <f t="shared" si="6"/>
        <v>0</v>
      </c>
      <c r="AI1210" s="20" t="b">
        <f t="shared" si="7"/>
        <v>0</v>
      </c>
      <c r="AJ1210" s="20"/>
      <c r="AK1210" s="20"/>
      <c r="AL1210" s="20"/>
      <c r="AM1210" s="20"/>
      <c r="AN1210" s="20"/>
      <c r="AO1210" s="20"/>
      <c r="AP1210" s="20"/>
      <c r="AQ1210" s="20"/>
      <c r="AR1210" s="23"/>
      <c r="AS1210" s="23"/>
      <c r="AT1210" s="23"/>
      <c r="AU1210" s="23"/>
      <c r="AV1210" s="23"/>
    </row>
    <row r="1211" ht="15.75" customHeight="1">
      <c r="A1211" s="17" t="str">
        <f t="shared" si="1"/>
        <v>Bosnia and Herzegovina-Europe2000</v>
      </c>
      <c r="B1211" s="17" t="s">
        <v>185</v>
      </c>
      <c r="C1211" s="18" t="s">
        <v>180</v>
      </c>
      <c r="D1211" s="19" t="s">
        <v>76</v>
      </c>
      <c r="E1211" s="17">
        <v>1.184074074E9</v>
      </c>
      <c r="F1211" s="18">
        <v>0.099</v>
      </c>
      <c r="G1211" s="18">
        <v>447.0</v>
      </c>
      <c r="H1211" s="18">
        <v>0.069</v>
      </c>
      <c r="I1211" s="20" t="str">
        <f t="array" ref="I1211:J1211">IFNA(VLOOKUP(A1211,ENERGY!$A$2:$F$2692,{5,6},0),0)</f>
        <v/>
      </c>
      <c r="J1211" s="20"/>
      <c r="K1211" s="20">
        <f t="array" ref="K1211:S1211">VLOOKUP(A1211,'HUMAN RESOURCES'!$A$2:$M$2692,{2,3,4,5,6,7,8,9,10},0)</f>
        <v>0.01</v>
      </c>
      <c r="L1211" s="20">
        <v>0.008</v>
      </c>
      <c r="M1211" s="20">
        <v>77.0</v>
      </c>
      <c r="N1211" s="20">
        <v>72.0</v>
      </c>
      <c r="O1211" s="20">
        <v>0.202</v>
      </c>
      <c r="P1211" s="20">
        <v>0.691</v>
      </c>
      <c r="Q1211" s="20">
        <v>0.107</v>
      </c>
      <c r="R1211" s="20">
        <v>3834364.0</v>
      </c>
      <c r="S1211" s="20">
        <v>0.393</v>
      </c>
      <c r="T1211" s="20">
        <f t="array" ref="T1211:U1211">VLOOKUP(A1211,TOURISM!$A$2:$F$2692,{3,6},0)</f>
        <v>246000000</v>
      </c>
      <c r="U1211" s="20">
        <v>9.2E7</v>
      </c>
      <c r="V1211" s="20" t="str">
        <f t="array" ref="V1211:AA1211">VLOOKUP(A1211,BUSINESS!$A$2:$J$2692,{4,5,6,7,8,9},0)</f>
        <v/>
      </c>
      <c r="W1211" s="20"/>
      <c r="X1211" s="20"/>
      <c r="Y1211" s="20"/>
      <c r="Z1211" s="20">
        <v>0.011</v>
      </c>
      <c r="AA1211" s="20">
        <v>0.024</v>
      </c>
      <c r="AB1211" s="21">
        <f t="shared" si="390"/>
        <v>308.8058604</v>
      </c>
      <c r="AC1211" s="20"/>
      <c r="AD1211" s="20"/>
      <c r="AE1211" s="20">
        <f t="shared" si="401"/>
        <v>23.99354886</v>
      </c>
      <c r="AF1211" s="22" t="b">
        <f t="shared" si="4"/>
        <v>0</v>
      </c>
      <c r="AG1211" s="20" t="b">
        <f t="shared" si="5"/>
        <v>0</v>
      </c>
      <c r="AH1211" s="20" t="b">
        <f t="shared" si="6"/>
        <v>0</v>
      </c>
      <c r="AI1211" s="20" t="b">
        <f t="shared" si="7"/>
        <v>0</v>
      </c>
      <c r="AJ1211" s="20"/>
      <c r="AK1211" s="20"/>
      <c r="AL1211" s="20"/>
      <c r="AM1211" s="20"/>
      <c r="AN1211" s="20"/>
      <c r="AO1211" s="20"/>
      <c r="AP1211" s="20"/>
      <c r="AQ1211" s="20"/>
      <c r="AR1211" s="23"/>
      <c r="AS1211" s="23"/>
      <c r="AT1211" s="23"/>
      <c r="AU1211" s="23"/>
      <c r="AV1211" s="23"/>
    </row>
    <row r="1212" ht="15.75" customHeight="1">
      <c r="A1212" s="17" t="str">
        <f t="shared" si="1"/>
        <v>Bulgaria-Europe2001</v>
      </c>
      <c r="B1212" s="17" t="s">
        <v>186</v>
      </c>
      <c r="C1212" s="18" t="s">
        <v>180</v>
      </c>
      <c r="D1212" s="19" t="s">
        <v>77</v>
      </c>
      <c r="E1212" s="17">
        <v>1.350300947E9</v>
      </c>
      <c r="F1212" s="18">
        <v>0.062</v>
      </c>
      <c r="G1212" s="18">
        <v>98.0</v>
      </c>
      <c r="H1212" s="18">
        <v>0.113</v>
      </c>
      <c r="I1212" s="20">
        <f t="array" ref="I1212:J1212">IFNA(VLOOKUP(A1212,ENERGY!$A$2:$F$2692,{5,6},0),0)</f>
        <v>19216</v>
      </c>
      <c r="J1212" s="20"/>
      <c r="K1212" s="20">
        <f t="array" ref="K1212:S1212">VLOOKUP(A1212,'HUMAN RESOURCES'!$A$2:$M$2692,{2,3,4,5,6,7,8,9,10},0)</f>
        <v>0.009</v>
      </c>
      <c r="L1212" s="20">
        <v>0.017</v>
      </c>
      <c r="M1212" s="20">
        <v>75.0</v>
      </c>
      <c r="N1212" s="20">
        <v>69.0</v>
      </c>
      <c r="O1212" s="20">
        <v>0.152</v>
      </c>
      <c r="P1212" s="20">
        <v>0.68</v>
      </c>
      <c r="Q1212" s="20">
        <v>0.168</v>
      </c>
      <c r="R1212" s="20">
        <v>8020282.0</v>
      </c>
      <c r="S1212" s="20">
        <v>0.692</v>
      </c>
      <c r="T1212" s="20">
        <f t="array" ref="T1212:U1212">VLOOKUP(A1212,TOURISM!$A$2:$F$2692,{3,6},0)</f>
        <v>1262000000</v>
      </c>
      <c r="U1212" s="20">
        <v>8.36E8</v>
      </c>
      <c r="V1212" s="20" t="str">
        <f t="array" ref="V1212:AA1212">VLOOKUP(A1212,BUSINESS!$A$2:$J$2692,{4,5,6,7,8,9},0)</f>
        <v/>
      </c>
      <c r="W1212" s="20"/>
      <c r="X1212" s="20"/>
      <c r="Y1212" s="20"/>
      <c r="Z1212" s="20">
        <v>0.076</v>
      </c>
      <c r="AA1212" s="20">
        <v>0.195</v>
      </c>
      <c r="AB1212" s="21">
        <f t="shared" si="390"/>
        <v>168.3607817</v>
      </c>
      <c r="AC1212" s="20">
        <f t="shared" ref="AC1212:AC1215" si="416">I1212/R1212</f>
        <v>0.002395925729</v>
      </c>
      <c r="AD1212" s="20"/>
      <c r="AE1212" s="20">
        <f t="shared" si="401"/>
        <v>104.2357363</v>
      </c>
      <c r="AF1212" s="22" t="b">
        <f t="shared" si="4"/>
        <v>0</v>
      </c>
      <c r="AG1212" s="20" t="b">
        <f t="shared" si="5"/>
        <v>0</v>
      </c>
      <c r="AH1212" s="20" t="b">
        <f t="shared" si="6"/>
        <v>0</v>
      </c>
      <c r="AI1212" s="20" t="b">
        <f t="shared" si="7"/>
        <v>0</v>
      </c>
      <c r="AJ1212" s="20"/>
      <c r="AK1212" s="20"/>
      <c r="AL1212" s="20"/>
      <c r="AM1212" s="20"/>
      <c r="AN1212" s="20"/>
      <c r="AO1212" s="20"/>
      <c r="AP1212" s="20"/>
      <c r="AQ1212" s="20"/>
      <c r="AR1212" s="23"/>
      <c r="AS1212" s="23"/>
      <c r="AT1212" s="23"/>
      <c r="AU1212" s="23"/>
      <c r="AV1212" s="23"/>
    </row>
    <row r="1213" ht="15.75" customHeight="1">
      <c r="A1213" s="17" t="str">
        <f t="shared" si="1"/>
        <v>Bulgaria-Europe2002</v>
      </c>
      <c r="B1213" s="17" t="s">
        <v>186</v>
      </c>
      <c r="C1213" s="18" t="s">
        <v>180</v>
      </c>
      <c r="D1213" s="19" t="s">
        <v>79</v>
      </c>
      <c r="E1213" s="17">
        <v>1.353632942E9</v>
      </c>
      <c r="F1213" s="18">
        <v>0.074</v>
      </c>
      <c r="G1213" s="18">
        <v>129.0</v>
      </c>
      <c r="H1213" s="18">
        <v>0.111</v>
      </c>
      <c r="I1213" s="20">
        <f t="array" ref="I1213:J1213">IFNA(VLOOKUP(A1213,ENERGY!$A$2:$F$2692,{5,6},0),0)</f>
        <v>17897</v>
      </c>
      <c r="J1213" s="20">
        <v>44679.0</v>
      </c>
      <c r="K1213" s="20">
        <f t="array" ref="K1213:S1213">VLOOKUP(A1213,'HUMAN RESOURCES'!$A$2:$M$2692,{2,3,4,5,6,7,8,9,10},0)</f>
        <v>0.009</v>
      </c>
      <c r="L1213" s="20">
        <v>0.016</v>
      </c>
      <c r="M1213" s="20">
        <v>75.0</v>
      </c>
      <c r="N1213" s="20">
        <v>69.0</v>
      </c>
      <c r="O1213" s="20">
        <v>0.148</v>
      </c>
      <c r="P1213" s="20">
        <v>0.683</v>
      </c>
      <c r="Q1213" s="20">
        <v>0.17</v>
      </c>
      <c r="R1213" s="20">
        <v>7868468.0</v>
      </c>
      <c r="S1213" s="20">
        <v>0.695</v>
      </c>
      <c r="T1213" s="20">
        <f t="array" ref="T1213:U1213">VLOOKUP(A1213,TOURISM!$A$2:$F$2692,{3,6},0)</f>
        <v>1392000000</v>
      </c>
      <c r="U1213" s="20">
        <v>1.018E9</v>
      </c>
      <c r="V1213" s="20" t="str">
        <f t="array" ref="V1213:AA1213">VLOOKUP(A1213,BUSINESS!$A$2:$J$2692,{4,5,6,7,8,9},0)</f>
        <v/>
      </c>
      <c r="W1213" s="20"/>
      <c r="X1213" s="20"/>
      <c r="Y1213" s="20"/>
      <c r="Z1213" s="20">
        <v>0.091</v>
      </c>
      <c r="AA1213" s="20">
        <v>0.33</v>
      </c>
      <c r="AB1213" s="21">
        <f t="shared" si="390"/>
        <v>172.0325916</v>
      </c>
      <c r="AC1213" s="20">
        <f t="shared" si="416"/>
        <v>0.002274521546</v>
      </c>
      <c r="AD1213" s="20">
        <f t="shared" ref="AD1213:AD1215" si="417">J1213/R1213</f>
        <v>0.005678233679</v>
      </c>
      <c r="AE1213" s="20">
        <f t="shared" si="401"/>
        <v>129.3771545</v>
      </c>
      <c r="AF1213" s="22" t="b">
        <f t="shared" si="4"/>
        <v>0</v>
      </c>
      <c r="AG1213" s="20" t="b">
        <f t="shared" si="5"/>
        <v>0</v>
      </c>
      <c r="AH1213" s="20" t="b">
        <f t="shared" si="6"/>
        <v>0</v>
      </c>
      <c r="AI1213" s="20" t="b">
        <f t="shared" si="7"/>
        <v>0</v>
      </c>
      <c r="AJ1213" s="20"/>
      <c r="AK1213" s="20"/>
      <c r="AL1213" s="20"/>
      <c r="AM1213" s="20"/>
      <c r="AN1213" s="20"/>
      <c r="AO1213" s="20"/>
      <c r="AP1213" s="20"/>
      <c r="AQ1213" s="20"/>
      <c r="AR1213" s="23"/>
      <c r="AS1213" s="23"/>
      <c r="AT1213" s="23"/>
      <c r="AU1213" s="23"/>
      <c r="AV1213" s="23"/>
    </row>
    <row r="1214" ht="15.75" customHeight="1">
      <c r="A1214" s="17" t="str">
        <f t="shared" si="1"/>
        <v>Bulgaria-Europe2003</v>
      </c>
      <c r="B1214" s="17" t="s">
        <v>186</v>
      </c>
      <c r="C1214" s="18" t="s">
        <v>180</v>
      </c>
      <c r="D1214" s="19" t="s">
        <v>81</v>
      </c>
      <c r="E1214" s="17">
        <v>1.355E9</v>
      </c>
      <c r="F1214" s="18">
        <v>0.076</v>
      </c>
      <c r="G1214" s="18">
        <v>154.0</v>
      </c>
      <c r="H1214" s="18">
        <v>0.092</v>
      </c>
      <c r="I1214" s="20">
        <f t="array" ref="I1214:J1214">IFNA(VLOOKUP(A1214,ENERGY!$A$2:$F$2692,{5,6},0),0)</f>
        <v>17512</v>
      </c>
      <c r="J1214" s="20">
        <v>42805.0</v>
      </c>
      <c r="K1214" s="20">
        <f t="array" ref="K1214:S1214">VLOOKUP(A1214,'HUMAN RESOURCES'!$A$2:$M$2692,{2,3,4,5,6,7,8,9,10},0)</f>
        <v>0.009</v>
      </c>
      <c r="L1214" s="20">
        <v>0.016</v>
      </c>
      <c r="M1214" s="20">
        <v>76.0</v>
      </c>
      <c r="N1214" s="20">
        <v>69.0</v>
      </c>
      <c r="O1214" s="20">
        <v>0.143</v>
      </c>
      <c r="P1214" s="20">
        <v>0.685</v>
      </c>
      <c r="Q1214" s="20">
        <v>0.171</v>
      </c>
      <c r="R1214" s="20">
        <v>7823557.0</v>
      </c>
      <c r="S1214" s="20">
        <v>0.699</v>
      </c>
      <c r="T1214" s="20">
        <f t="array" ref="T1214:U1214">VLOOKUP(A1214,TOURISM!$A$2:$F$2692,{3,6},0)</f>
        <v>2051000000</v>
      </c>
      <c r="U1214" s="20">
        <v>1.467E9</v>
      </c>
      <c r="V1214" s="20" t="str">
        <f t="array" ref="V1214:AA1214">VLOOKUP(A1214,BUSINESS!$A$2:$J$2692,{4,5,6,7,8,9},0)</f>
        <v/>
      </c>
      <c r="W1214" s="20">
        <v>32.0</v>
      </c>
      <c r="X1214" s="20"/>
      <c r="Y1214" s="20"/>
      <c r="Z1214" s="20">
        <v>0.12</v>
      </c>
      <c r="AA1214" s="20">
        <v>0.448</v>
      </c>
      <c r="AB1214" s="21">
        <f t="shared" si="390"/>
        <v>173.194878</v>
      </c>
      <c r="AC1214" s="20">
        <f t="shared" si="416"/>
        <v>0.002238368047</v>
      </c>
      <c r="AD1214" s="20">
        <f t="shared" si="417"/>
        <v>0.005471296496</v>
      </c>
      <c r="AE1214" s="20">
        <f t="shared" si="401"/>
        <v>187.510617</v>
      </c>
      <c r="AF1214" s="22" t="b">
        <f t="shared" si="4"/>
        <v>0</v>
      </c>
      <c r="AG1214" s="20" t="b">
        <f t="shared" si="5"/>
        <v>0</v>
      </c>
      <c r="AH1214" s="20" t="b">
        <f t="shared" si="6"/>
        <v>0</v>
      </c>
      <c r="AI1214" s="20" t="b">
        <f t="shared" si="7"/>
        <v>0</v>
      </c>
      <c r="AJ1214" s="20"/>
      <c r="AK1214" s="20"/>
      <c r="AL1214" s="20"/>
      <c r="AM1214" s="20"/>
      <c r="AN1214" s="20"/>
      <c r="AO1214" s="20"/>
      <c r="AP1214" s="20"/>
      <c r="AQ1214" s="20"/>
      <c r="AR1214" s="23"/>
      <c r="AS1214" s="23"/>
      <c r="AT1214" s="23"/>
      <c r="AU1214" s="23"/>
      <c r="AV1214" s="23"/>
    </row>
    <row r="1215" ht="15.75" customHeight="1">
      <c r="A1215" s="17" t="str">
        <f t="shared" si="1"/>
        <v>Bulgaria-Europe2004</v>
      </c>
      <c r="B1215" s="17" t="s">
        <v>186</v>
      </c>
      <c r="C1215" s="18" t="s">
        <v>180</v>
      </c>
      <c r="D1215" s="19" t="s">
        <v>83</v>
      </c>
      <c r="E1215" s="17">
        <v>1.3560783E9</v>
      </c>
      <c r="F1215" s="18">
        <v>0.076</v>
      </c>
      <c r="G1215" s="18">
        <v>201.0</v>
      </c>
      <c r="H1215" s="18">
        <v>0.085</v>
      </c>
      <c r="I1215" s="20">
        <f t="array" ref="I1215:J1215">IFNA(VLOOKUP(A1215,ENERGY!$A$2:$F$2692,{5,6},0),0)</f>
        <v>19815</v>
      </c>
      <c r="J1215" s="20">
        <v>50792.0</v>
      </c>
      <c r="K1215" s="20">
        <f t="array" ref="K1215:S1215">VLOOKUP(A1215,'HUMAN RESOURCES'!$A$2:$M$2692,{2,3,4,5,6,7,8,9,10},0)</f>
        <v>0.009</v>
      </c>
      <c r="L1215" s="20">
        <v>0.015</v>
      </c>
      <c r="M1215" s="20">
        <v>76.0</v>
      </c>
      <c r="N1215" s="20">
        <v>69.0</v>
      </c>
      <c r="O1215" s="20">
        <v>0.14</v>
      </c>
      <c r="P1215" s="20">
        <v>0.688</v>
      </c>
      <c r="Q1215" s="20">
        <v>0.173</v>
      </c>
      <c r="R1215" s="20">
        <v>7781161.0</v>
      </c>
      <c r="S1215" s="20">
        <v>0.702</v>
      </c>
      <c r="T1215" s="20">
        <f t="array" ref="T1215:U1215">VLOOKUP(A1215,TOURISM!$A$2:$F$2692,{3,6},0)</f>
        <v>2796000000</v>
      </c>
      <c r="U1215" s="20">
        <v>1.935E9</v>
      </c>
      <c r="V1215" s="20" t="str">
        <f t="array" ref="V1215:AA1215">VLOOKUP(A1215,BUSINESS!$A$2:$J$2692,{4,5,6,7,8,9},0)</f>
        <v/>
      </c>
      <c r="W1215" s="20">
        <v>32.0</v>
      </c>
      <c r="X1215" s="20"/>
      <c r="Y1215" s="20"/>
      <c r="Z1215" s="20">
        <v>0.181</v>
      </c>
      <c r="AA1215" s="20">
        <v>0.611</v>
      </c>
      <c r="AB1215" s="21">
        <f t="shared" si="390"/>
        <v>174.2771162</v>
      </c>
      <c r="AC1215" s="20">
        <f t="shared" si="416"/>
        <v>0.002546535151</v>
      </c>
      <c r="AD1215" s="20">
        <f t="shared" si="417"/>
        <v>0.006527560604</v>
      </c>
      <c r="AE1215" s="20">
        <f t="shared" si="401"/>
        <v>248.6775431</v>
      </c>
      <c r="AF1215" s="22" t="b">
        <f t="shared" si="4"/>
        <v>0</v>
      </c>
      <c r="AG1215" s="20" t="b">
        <f t="shared" si="5"/>
        <v>0</v>
      </c>
      <c r="AH1215" s="20" t="b">
        <f t="shared" si="6"/>
        <v>0</v>
      </c>
      <c r="AI1215" s="20" t="b">
        <f t="shared" si="7"/>
        <v>0</v>
      </c>
      <c r="AJ1215" s="20"/>
      <c r="AK1215" s="20"/>
      <c r="AL1215" s="20"/>
      <c r="AM1215" s="20"/>
      <c r="AN1215" s="20"/>
      <c r="AO1215" s="20"/>
      <c r="AP1215" s="20"/>
      <c r="AQ1215" s="20"/>
      <c r="AR1215" s="23"/>
      <c r="AS1215" s="23"/>
      <c r="AT1215" s="23"/>
      <c r="AU1215" s="23"/>
      <c r="AV1215" s="23"/>
    </row>
    <row r="1216" ht="15.75" customHeight="1">
      <c r="A1216" s="17" t="str">
        <f t="shared" si="1"/>
        <v>Bulgaria-Europe2005</v>
      </c>
      <c r="B1216" s="17" t="s">
        <v>186</v>
      </c>
      <c r="C1216" s="18" t="s">
        <v>180</v>
      </c>
      <c r="D1216" s="19" t="s">
        <v>84</v>
      </c>
      <c r="E1216" s="17">
        <v>1.368405301E9</v>
      </c>
      <c r="F1216" s="18">
        <v>0.073</v>
      </c>
      <c r="G1216" s="18">
        <v>238.0</v>
      </c>
      <c r="H1216" s="18">
        <v>0.089</v>
      </c>
      <c r="I1216" s="20">
        <f t="array" ref="I1216:J1216">IFNA(VLOOKUP(A1216,ENERGY!$A$2:$F$2692,{5,6},0),0)</f>
        <v>0</v>
      </c>
      <c r="J1216" s="20">
        <v>0.0</v>
      </c>
      <c r="K1216" s="20">
        <f t="array" ref="K1216:S1216">VLOOKUP(A1216,'HUMAN RESOURCES'!$A$2:$M$2692,{2,3,4,5,6,7,8,9,10},0)</f>
        <v>0.009</v>
      </c>
      <c r="L1216" s="20">
        <v>0.014</v>
      </c>
      <c r="M1216" s="20">
        <v>76.0</v>
      </c>
      <c r="N1216" s="20">
        <v>69.0</v>
      </c>
      <c r="O1216" s="20">
        <v>0.137</v>
      </c>
      <c r="P1216" s="20">
        <v>0.689</v>
      </c>
      <c r="Q1216" s="20">
        <v>0.174</v>
      </c>
      <c r="R1216" s="20">
        <v>7739900.0</v>
      </c>
      <c r="S1216" s="20">
        <v>0.706</v>
      </c>
      <c r="T1216" s="20">
        <f t="array" ref="T1216:U1216">VLOOKUP(A1216,TOURISM!$A$2:$F$2692,{3,6},0)</f>
        <v>3063000000</v>
      </c>
      <c r="U1216" s="20">
        <v>1.858E9</v>
      </c>
      <c r="V1216" s="20">
        <f t="array" ref="V1216:AA1216">VLOOKUP(A1216,BUSINESS!$A$2:$J$2692,{4,5,6,7,8,9},0)</f>
        <v>0.452</v>
      </c>
      <c r="W1216" s="20">
        <v>32.0</v>
      </c>
      <c r="X1216" s="20"/>
      <c r="Y1216" s="20">
        <v>616.0</v>
      </c>
      <c r="Z1216" s="20">
        <v>0.2</v>
      </c>
      <c r="AA1216" s="20">
        <v>0.813</v>
      </c>
      <c r="AB1216" s="21">
        <f t="shared" si="390"/>
        <v>176.7988347</v>
      </c>
      <c r="AC1216" s="20"/>
      <c r="AD1216" s="20"/>
      <c r="AE1216" s="20">
        <f t="shared" si="401"/>
        <v>240.0547811</v>
      </c>
      <c r="AF1216" s="22" t="b">
        <f t="shared" si="4"/>
        <v>0</v>
      </c>
      <c r="AG1216" s="20" t="b">
        <f t="shared" si="5"/>
        <v>0</v>
      </c>
      <c r="AH1216" s="20" t="b">
        <f t="shared" si="6"/>
        <v>0</v>
      </c>
      <c r="AI1216" s="20" t="b">
        <f t="shared" si="7"/>
        <v>0</v>
      </c>
      <c r="AJ1216" s="20"/>
      <c r="AK1216" s="20"/>
      <c r="AL1216" s="20"/>
      <c r="AM1216" s="20"/>
      <c r="AN1216" s="20"/>
      <c r="AO1216" s="20"/>
      <c r="AP1216" s="20"/>
      <c r="AQ1216" s="20"/>
      <c r="AR1216" s="23"/>
      <c r="AS1216" s="23"/>
      <c r="AT1216" s="23"/>
      <c r="AU1216" s="23"/>
      <c r="AV1216" s="23"/>
    </row>
    <row r="1217" ht="15.75" customHeight="1">
      <c r="A1217" s="17" t="str">
        <f t="shared" si="1"/>
        <v>Bulgaria-Europe2006</v>
      </c>
      <c r="B1217" s="17" t="s">
        <v>186</v>
      </c>
      <c r="C1217" s="18" t="s">
        <v>180</v>
      </c>
      <c r="D1217" s="19" t="s">
        <v>85</v>
      </c>
      <c r="E1217" s="17">
        <v>1.3695E9</v>
      </c>
      <c r="F1217" s="18">
        <v>0.073</v>
      </c>
      <c r="G1217" s="18">
        <v>274.0</v>
      </c>
      <c r="H1217" s="18">
        <v>0.087</v>
      </c>
      <c r="I1217" s="20">
        <f t="array" ref="I1217:J1217">IFNA(VLOOKUP(A1217,ENERGY!$A$2:$F$2692,{5,6},0),0)</f>
        <v>20117</v>
      </c>
      <c r="J1217" s="20">
        <v>52812.0</v>
      </c>
      <c r="K1217" s="20">
        <f t="array" ref="K1217:S1217">VLOOKUP(A1217,'HUMAN RESOURCES'!$A$2:$M$2692,{2,3,4,5,6,7,8,9,10},0)</f>
        <v>0.01</v>
      </c>
      <c r="L1217" s="20">
        <v>0.013</v>
      </c>
      <c r="M1217" s="20">
        <v>76.0</v>
      </c>
      <c r="N1217" s="20">
        <v>69.0</v>
      </c>
      <c r="O1217" s="20">
        <v>0.135</v>
      </c>
      <c r="P1217" s="20">
        <v>0.69</v>
      </c>
      <c r="Q1217" s="20">
        <v>0.176</v>
      </c>
      <c r="R1217" s="20">
        <v>7699020.0</v>
      </c>
      <c r="S1217" s="20">
        <v>0.709</v>
      </c>
      <c r="T1217" s="20">
        <f t="array" ref="T1217:U1217">VLOOKUP(A1217,TOURISM!$A$2:$F$2692,{3,6},0)</f>
        <v>3317000000</v>
      </c>
      <c r="U1217" s="20">
        <v>2.099E9</v>
      </c>
      <c r="V1217" s="20">
        <f t="array" ref="V1217:AA1217">VLOOKUP(A1217,BUSINESS!$A$2:$J$2692,{4,5,6,7,8,9},0)</f>
        <v>0.416</v>
      </c>
      <c r="W1217" s="20">
        <v>32.0</v>
      </c>
      <c r="X1217" s="20"/>
      <c r="Y1217" s="20">
        <v>616.0</v>
      </c>
      <c r="Z1217" s="20">
        <v>0.271</v>
      </c>
      <c r="AA1217" s="20">
        <v>1.083</v>
      </c>
      <c r="AB1217" s="21">
        <f t="shared" si="390"/>
        <v>177.8797821</v>
      </c>
      <c r="AC1217" s="20">
        <f>I1217/R1217</f>
        <v>0.002612929957</v>
      </c>
      <c r="AD1217" s="20">
        <f>J1217/R1217</f>
        <v>0.006859574335</v>
      </c>
      <c r="AE1217" s="20">
        <f t="shared" si="401"/>
        <v>272.6321012</v>
      </c>
      <c r="AF1217" s="22" t="b">
        <f t="shared" si="4"/>
        <v>0</v>
      </c>
      <c r="AG1217" s="20" t="b">
        <f t="shared" si="5"/>
        <v>0</v>
      </c>
      <c r="AH1217" s="20" t="b">
        <f t="shared" si="6"/>
        <v>0</v>
      </c>
      <c r="AI1217" s="20" t="b">
        <f t="shared" si="7"/>
        <v>0</v>
      </c>
      <c r="AJ1217" s="20"/>
      <c r="AK1217" s="20"/>
      <c r="AL1217" s="20"/>
      <c r="AM1217" s="20"/>
      <c r="AN1217" s="20"/>
      <c r="AO1217" s="20"/>
      <c r="AP1217" s="20"/>
      <c r="AQ1217" s="20"/>
      <c r="AR1217" s="23"/>
      <c r="AS1217" s="23"/>
      <c r="AT1217" s="23"/>
      <c r="AU1217" s="23"/>
      <c r="AV1217" s="23"/>
    </row>
    <row r="1218" ht="15.75" customHeight="1">
      <c r="A1218" s="17" t="str">
        <f t="shared" si="1"/>
        <v>Bulgaria-Europe2007</v>
      </c>
      <c r="B1218" s="17" t="s">
        <v>186</v>
      </c>
      <c r="C1218" s="18" t="s">
        <v>180</v>
      </c>
      <c r="D1218" s="19" t="s">
        <v>86</v>
      </c>
      <c r="E1218" s="17">
        <v>1.369691955E9</v>
      </c>
      <c r="F1218" s="18">
        <v>0.069</v>
      </c>
      <c r="G1218" s="18">
        <v>297.0</v>
      </c>
      <c r="H1218" s="18">
        <v>0.089</v>
      </c>
      <c r="I1218" s="20">
        <f t="array" ref="I1218:J1218">IFNA(VLOOKUP(A1218,ENERGY!$A$2:$F$2692,{5,6},0),0)</f>
        <v>0</v>
      </c>
      <c r="J1218" s="20">
        <v>0.0</v>
      </c>
      <c r="K1218" s="20">
        <f t="array" ref="K1218:S1218">VLOOKUP(A1218,'HUMAN RESOURCES'!$A$2:$M$2692,{2,3,4,5,6,7,8,9,10},0)</f>
        <v>0.01</v>
      </c>
      <c r="L1218" s="20">
        <v>0.012</v>
      </c>
      <c r="M1218" s="20">
        <v>76.0</v>
      </c>
      <c r="N1218" s="20">
        <v>69.0</v>
      </c>
      <c r="O1218" s="20">
        <v>0.133</v>
      </c>
      <c r="P1218" s="20">
        <v>0.689</v>
      </c>
      <c r="Q1218" s="20">
        <v>0.177</v>
      </c>
      <c r="R1218" s="20">
        <v>7545338.0</v>
      </c>
      <c r="S1218" s="20">
        <v>0.713</v>
      </c>
      <c r="T1218" s="20">
        <f t="array" ref="T1218:U1218">VLOOKUP(A1218,TOURISM!$A$2:$F$2692,{3,6},0)</f>
        <v>4181000000</v>
      </c>
      <c r="U1218" s="20">
        <v>2.142E9</v>
      </c>
      <c r="V1218" s="20">
        <f t="array" ref="V1218:AA1218">VLOOKUP(A1218,BUSINESS!$A$2:$J$2692,{4,5,6,7,8,9},0)</f>
        <v>0.358</v>
      </c>
      <c r="W1218" s="20">
        <v>32.0</v>
      </c>
      <c r="X1218" s="20"/>
      <c r="Y1218" s="20">
        <v>616.0</v>
      </c>
      <c r="Z1218" s="20">
        <v>0.336</v>
      </c>
      <c r="AA1218" s="20">
        <v>1.309</v>
      </c>
      <c r="AB1218" s="21">
        <f t="shared" si="390"/>
        <v>181.5282437</v>
      </c>
      <c r="AC1218" s="20"/>
      <c r="AD1218" s="20"/>
      <c r="AE1218" s="20">
        <f t="shared" si="401"/>
        <v>283.8839029</v>
      </c>
      <c r="AF1218" s="22" t="b">
        <f t="shared" si="4"/>
        <v>0</v>
      </c>
      <c r="AG1218" s="20" t="b">
        <f t="shared" si="5"/>
        <v>0</v>
      </c>
      <c r="AH1218" s="20" t="b">
        <f t="shared" si="6"/>
        <v>0</v>
      </c>
      <c r="AI1218" s="20" t="b">
        <f t="shared" si="7"/>
        <v>0</v>
      </c>
      <c r="AJ1218" s="20"/>
      <c r="AK1218" s="20"/>
      <c r="AL1218" s="20"/>
      <c r="AM1218" s="20"/>
      <c r="AN1218" s="20"/>
      <c r="AO1218" s="20"/>
      <c r="AP1218" s="20"/>
      <c r="AQ1218" s="20"/>
      <c r="AR1218" s="23"/>
      <c r="AS1218" s="23"/>
      <c r="AT1218" s="23"/>
      <c r="AU1218" s="23"/>
      <c r="AV1218" s="23"/>
    </row>
    <row r="1219" ht="15.75" customHeight="1">
      <c r="A1219" s="17" t="str">
        <f t="shared" si="1"/>
        <v>Bulgaria-Europe2008</v>
      </c>
      <c r="B1219" s="17" t="s">
        <v>186</v>
      </c>
      <c r="C1219" s="18" t="s">
        <v>180</v>
      </c>
      <c r="D1219" s="19" t="s">
        <v>87</v>
      </c>
      <c r="E1219" s="17">
        <v>1.371442566E9</v>
      </c>
      <c r="F1219" s="18">
        <v>0.068</v>
      </c>
      <c r="G1219" s="18">
        <v>375.0</v>
      </c>
      <c r="H1219" s="18">
        <v>0.1</v>
      </c>
      <c r="I1219" s="20">
        <f t="array" ref="I1219:J1219">IFNA(VLOOKUP(A1219,ENERGY!$A$2:$F$2692,{5,6},0),0)</f>
        <v>18688</v>
      </c>
      <c r="J1219" s="20">
        <v>43531.0</v>
      </c>
      <c r="K1219" s="20">
        <f t="array" ref="K1219:S1219">VLOOKUP(A1219,'HUMAN RESOURCES'!$A$2:$M$2692,{2,3,4,5,6,7,8,9,10},0)</f>
        <v>0.01</v>
      </c>
      <c r="L1219" s="20">
        <v>0.012</v>
      </c>
      <c r="M1219" s="20">
        <v>77.0</v>
      </c>
      <c r="N1219" s="20">
        <v>70.0</v>
      </c>
      <c r="O1219" s="20">
        <v>0.133</v>
      </c>
      <c r="P1219" s="20">
        <v>0.688</v>
      </c>
      <c r="Q1219" s="20">
        <v>0.179</v>
      </c>
      <c r="R1219" s="20">
        <v>7492561.0</v>
      </c>
      <c r="S1219" s="20">
        <v>0.716</v>
      </c>
      <c r="T1219" s="20">
        <f t="array" ref="T1219:U1219">VLOOKUP(A1219,TOURISM!$A$2:$F$2692,{3,6},0)</f>
        <v>4852000000</v>
      </c>
      <c r="U1219" s="20">
        <v>2.602E9</v>
      </c>
      <c r="V1219" s="20">
        <f t="array" ref="V1219:AA1219">VLOOKUP(A1219,BUSINESS!$A$2:$J$2692,{4,5,6,7,8,9},0)</f>
        <v>0.339</v>
      </c>
      <c r="W1219" s="20">
        <v>49.0</v>
      </c>
      <c r="X1219" s="20"/>
      <c r="Y1219" s="20">
        <v>616.0</v>
      </c>
      <c r="Z1219" s="20">
        <v>0.397</v>
      </c>
      <c r="AA1219" s="20">
        <v>1.39</v>
      </c>
      <c r="AB1219" s="21">
        <f t="shared" si="390"/>
        <v>183.0405606</v>
      </c>
      <c r="AC1219" s="20">
        <f t="shared" ref="AC1219:AC1221" si="418">I1219/R1219</f>
        <v>0.002494207254</v>
      </c>
      <c r="AD1219" s="20">
        <f t="shared" ref="AD1219:AD1221" si="419">J1219/R1219</f>
        <v>0.005809895975</v>
      </c>
      <c r="AE1219" s="20">
        <f t="shared" si="401"/>
        <v>347.2777866</v>
      </c>
      <c r="AF1219" s="22" t="b">
        <f t="shared" si="4"/>
        <v>0</v>
      </c>
      <c r="AG1219" s="20" t="b">
        <f t="shared" si="5"/>
        <v>0</v>
      </c>
      <c r="AH1219" s="20" t="b">
        <f t="shared" si="6"/>
        <v>0</v>
      </c>
      <c r="AI1219" s="20" t="b">
        <f t="shared" si="7"/>
        <v>0</v>
      </c>
      <c r="AJ1219" s="20"/>
      <c r="AK1219" s="20"/>
      <c r="AL1219" s="20"/>
      <c r="AM1219" s="20"/>
      <c r="AN1219" s="20"/>
      <c r="AO1219" s="20"/>
      <c r="AP1219" s="20"/>
      <c r="AQ1219" s="20"/>
      <c r="AR1219" s="23"/>
      <c r="AS1219" s="23"/>
      <c r="AT1219" s="23"/>
      <c r="AU1219" s="23"/>
      <c r="AV1219" s="23"/>
    </row>
    <row r="1220" ht="15.75" customHeight="1">
      <c r="A1220" s="17" t="str">
        <f t="shared" si="1"/>
        <v>Bulgaria-Europe2009</v>
      </c>
      <c r="B1220" s="17" t="s">
        <v>186</v>
      </c>
      <c r="C1220" s="18" t="s">
        <v>180</v>
      </c>
      <c r="D1220" s="19" t="s">
        <v>88</v>
      </c>
      <c r="E1220" s="17">
        <v>1.375416604E9</v>
      </c>
      <c r="F1220" s="18">
        <v>0.07</v>
      </c>
      <c r="G1220" s="18">
        <v>474.0</v>
      </c>
      <c r="H1220" s="18">
        <v>0.109</v>
      </c>
      <c r="I1220" s="20">
        <f t="array" ref="I1220:J1220">IFNA(VLOOKUP(A1220,ENERGY!$A$2:$F$2692,{5,6},0),0)</f>
        <v>19399</v>
      </c>
      <c r="J1220" s="20">
        <v>47308.0</v>
      </c>
      <c r="K1220" s="20">
        <f t="array" ref="K1220:S1220">VLOOKUP(A1220,'HUMAN RESOURCES'!$A$2:$M$2692,{2,3,4,5,6,7,8,9,10},0)</f>
        <v>0.011</v>
      </c>
      <c r="L1220" s="20">
        <v>0.012</v>
      </c>
      <c r="M1220" s="20">
        <v>77.0</v>
      </c>
      <c r="N1220" s="20">
        <v>70.0</v>
      </c>
      <c r="O1220" s="20">
        <v>0.133</v>
      </c>
      <c r="P1220" s="20">
        <v>0.686</v>
      </c>
      <c r="Q1220" s="20">
        <v>0.181</v>
      </c>
      <c r="R1220" s="20">
        <v>7444443.0</v>
      </c>
      <c r="S1220" s="20">
        <v>0.72</v>
      </c>
      <c r="T1220" s="20">
        <f t="array" ref="T1220:U1220">VLOOKUP(A1220,TOURISM!$A$2:$F$2692,{3,6},0)</f>
        <v>4273000000</v>
      </c>
      <c r="U1220" s="20">
        <v>1.955E9</v>
      </c>
      <c r="V1220" s="20">
        <f t="array" ref="V1220:AA1220">VLOOKUP(A1220,BUSINESS!$A$2:$J$2692,{4,5,6,7,8,9},0)</f>
        <v>0.304</v>
      </c>
      <c r="W1220" s="20">
        <v>18.0</v>
      </c>
      <c r="X1220" s="20"/>
      <c r="Y1220" s="20">
        <v>616.0</v>
      </c>
      <c r="Z1220" s="20">
        <v>0.45</v>
      </c>
      <c r="AA1220" s="20">
        <v>1.404</v>
      </c>
      <c r="AB1220" s="21">
        <f t="shared" si="390"/>
        <v>184.7574901</v>
      </c>
      <c r="AC1220" s="20">
        <f t="shared" si="418"/>
        <v>0.002605836327</v>
      </c>
      <c r="AD1220" s="20">
        <f t="shared" si="419"/>
        <v>0.006354807203</v>
      </c>
      <c r="AE1220" s="20">
        <f t="shared" si="401"/>
        <v>262.6119913</v>
      </c>
      <c r="AF1220" s="22" t="b">
        <f t="shared" si="4"/>
        <v>0</v>
      </c>
      <c r="AG1220" s="20" t="b">
        <f t="shared" si="5"/>
        <v>0</v>
      </c>
      <c r="AH1220" s="20" t="b">
        <f t="shared" si="6"/>
        <v>0</v>
      </c>
      <c r="AI1220" s="20" t="b">
        <f t="shared" si="7"/>
        <v>0</v>
      </c>
      <c r="AJ1220" s="20"/>
      <c r="AK1220" s="20"/>
      <c r="AL1220" s="20"/>
      <c r="AM1220" s="20"/>
      <c r="AN1220" s="20"/>
      <c r="AO1220" s="20"/>
      <c r="AP1220" s="20"/>
      <c r="AQ1220" s="20"/>
      <c r="AR1220" s="23"/>
      <c r="AS1220" s="23"/>
      <c r="AT1220" s="23"/>
      <c r="AU1220" s="23"/>
      <c r="AV1220" s="23"/>
    </row>
    <row r="1221" ht="15.75" customHeight="1">
      <c r="A1221" s="17" t="str">
        <f t="shared" si="1"/>
        <v>Bulgaria-Europe2010</v>
      </c>
      <c r="B1221" s="17" t="s">
        <v>186</v>
      </c>
      <c r="C1221" s="18" t="s">
        <v>180</v>
      </c>
      <c r="D1221" s="19" t="s">
        <v>89</v>
      </c>
      <c r="E1221" s="17">
        <v>1.3801888E9</v>
      </c>
      <c r="F1221" s="18">
        <v>0.072</v>
      </c>
      <c r="G1221" s="18">
        <v>463.0</v>
      </c>
      <c r="H1221" s="18">
        <v>0.113</v>
      </c>
      <c r="I1221" s="20">
        <f t="array" ref="I1221:J1221">IFNA(VLOOKUP(A1221,ENERGY!$A$2:$F$2692,{5,6},0),0)</f>
        <v>20459</v>
      </c>
      <c r="J1221" s="20">
        <v>48943.0</v>
      </c>
      <c r="K1221" s="20">
        <f t="array" ref="K1221:S1221">VLOOKUP(A1221,'HUMAN RESOURCES'!$A$2:$M$2692,{2,3,4,5,6,7,8,9,10},0)</f>
        <v>0.01</v>
      </c>
      <c r="L1221" s="20">
        <v>0.011</v>
      </c>
      <c r="M1221" s="20">
        <v>77.0</v>
      </c>
      <c r="N1221" s="20">
        <v>70.0</v>
      </c>
      <c r="O1221" s="20">
        <v>0.133</v>
      </c>
      <c r="P1221" s="20">
        <v>0.683</v>
      </c>
      <c r="Q1221" s="20">
        <v>0.183</v>
      </c>
      <c r="R1221" s="20">
        <v>7395599.0</v>
      </c>
      <c r="S1221" s="20">
        <v>0.723</v>
      </c>
      <c r="T1221" s="20">
        <f t="array" ref="T1221:U1221">VLOOKUP(A1221,TOURISM!$A$2:$F$2692,{3,6},0)</f>
        <v>4035000000</v>
      </c>
      <c r="U1221" s="20">
        <v>1.382E9</v>
      </c>
      <c r="V1221" s="20">
        <f t="array" ref="V1221:AA1221">VLOOKUP(A1221,BUSINESS!$A$2:$J$2692,{4,5,6,7,8,9},0)</f>
        <v>0.28</v>
      </c>
      <c r="W1221" s="20">
        <v>18.0</v>
      </c>
      <c r="X1221" s="20"/>
      <c r="Y1221" s="20">
        <v>616.0</v>
      </c>
      <c r="Z1221" s="20">
        <v>0.462</v>
      </c>
      <c r="AA1221" s="20">
        <v>1.38</v>
      </c>
      <c r="AB1221" s="21">
        <f t="shared" si="390"/>
        <v>186.6229902</v>
      </c>
      <c r="AC1221" s="20">
        <f t="shared" si="418"/>
        <v>0.002766374975</v>
      </c>
      <c r="AD1221" s="20">
        <f t="shared" si="419"/>
        <v>0.006617854754</v>
      </c>
      <c r="AE1221" s="20">
        <f t="shared" si="401"/>
        <v>186.8678926</v>
      </c>
      <c r="AF1221" s="22" t="b">
        <f t="shared" si="4"/>
        <v>0</v>
      </c>
      <c r="AG1221" s="20" t="b">
        <f t="shared" si="5"/>
        <v>0</v>
      </c>
      <c r="AH1221" s="20" t="b">
        <f t="shared" si="6"/>
        <v>0</v>
      </c>
      <c r="AI1221" s="20" t="b">
        <f t="shared" si="7"/>
        <v>0</v>
      </c>
      <c r="AJ1221" s="20"/>
      <c r="AK1221" s="20"/>
      <c r="AL1221" s="20"/>
      <c r="AM1221" s="20"/>
      <c r="AN1221" s="20"/>
      <c r="AO1221" s="20"/>
      <c r="AP1221" s="20"/>
      <c r="AQ1221" s="20"/>
      <c r="AR1221" s="23"/>
      <c r="AS1221" s="23"/>
      <c r="AT1221" s="23"/>
      <c r="AU1221" s="23"/>
      <c r="AV1221" s="23"/>
    </row>
    <row r="1222" ht="15.75" customHeight="1">
      <c r="A1222" s="17" t="str">
        <f t="shared" si="1"/>
        <v>Bulgaria-Europe2011</v>
      </c>
      <c r="B1222" s="17" t="s">
        <v>186</v>
      </c>
      <c r="C1222" s="18" t="s">
        <v>180</v>
      </c>
      <c r="D1222" s="19" t="s">
        <v>90</v>
      </c>
      <c r="E1222" s="17">
        <v>1.385058212E9</v>
      </c>
      <c r="F1222" s="18">
        <v>0.076</v>
      </c>
      <c r="G1222" s="18">
        <v>480.0</v>
      </c>
      <c r="H1222" s="18">
        <v>0.111</v>
      </c>
      <c r="I1222" s="20">
        <f t="array" ref="I1222:J1222">IFNA(VLOOKUP(A1222,ENERGY!$A$2:$F$2692,{5,6},0),0)</f>
        <v>0</v>
      </c>
      <c r="J1222" s="20">
        <v>0.0</v>
      </c>
      <c r="K1222" s="20">
        <f t="array" ref="K1222:S1222">VLOOKUP(A1222,'HUMAN RESOURCES'!$A$2:$M$2692,{2,3,4,5,6,7,8,9,10},0)</f>
        <v>0.01</v>
      </c>
      <c r="L1222" s="20">
        <v>0.011</v>
      </c>
      <c r="M1222" s="20">
        <v>78.0</v>
      </c>
      <c r="N1222" s="20">
        <v>71.0</v>
      </c>
      <c r="O1222" s="20">
        <v>0.134</v>
      </c>
      <c r="P1222" s="20">
        <v>0.68</v>
      </c>
      <c r="Q1222" s="20">
        <v>0.186</v>
      </c>
      <c r="R1222" s="20">
        <v>7348328.0</v>
      </c>
      <c r="S1222" s="20">
        <v>0.726</v>
      </c>
      <c r="T1222" s="20">
        <f t="array" ref="T1222:U1222">VLOOKUP(A1222,TOURISM!$A$2:$F$2692,{3,6},0)</f>
        <v>4554000000</v>
      </c>
      <c r="U1222" s="20">
        <v>1.498E9</v>
      </c>
      <c r="V1222" s="20">
        <f t="array" ref="V1222:AA1222">VLOOKUP(A1222,BUSINESS!$A$2:$J$2692,{4,5,6,7,8,9},0)</f>
        <v>0.272</v>
      </c>
      <c r="W1222" s="20">
        <v>18.0</v>
      </c>
      <c r="X1222" s="20"/>
      <c r="Y1222" s="20">
        <v>500.0</v>
      </c>
      <c r="Z1222" s="20">
        <v>0.48</v>
      </c>
      <c r="AA1222" s="20">
        <v>1.428</v>
      </c>
      <c r="AB1222" s="21">
        <f t="shared" si="390"/>
        <v>188.4861715</v>
      </c>
      <c r="AC1222" s="20"/>
      <c r="AD1222" s="20"/>
      <c r="AE1222" s="20">
        <f t="shared" si="401"/>
        <v>203.8558976</v>
      </c>
      <c r="AF1222" s="22" t="b">
        <f t="shared" si="4"/>
        <v>0</v>
      </c>
      <c r="AG1222" s="20" t="b">
        <f t="shared" si="5"/>
        <v>0</v>
      </c>
      <c r="AH1222" s="20" t="b">
        <f t="shared" si="6"/>
        <v>0</v>
      </c>
      <c r="AI1222" s="20" t="b">
        <f t="shared" si="7"/>
        <v>0</v>
      </c>
      <c r="AJ1222" s="20"/>
      <c r="AK1222" s="20"/>
      <c r="AL1222" s="20"/>
      <c r="AM1222" s="20"/>
      <c r="AN1222" s="20"/>
      <c r="AO1222" s="20"/>
      <c r="AP1222" s="20"/>
      <c r="AQ1222" s="20"/>
      <c r="AR1222" s="23"/>
      <c r="AS1222" s="23"/>
      <c r="AT1222" s="23"/>
      <c r="AU1222" s="23"/>
      <c r="AV1222" s="23"/>
    </row>
    <row r="1223" ht="15.75" customHeight="1">
      <c r="A1223" s="17" t="str">
        <f t="shared" si="1"/>
        <v>Bulgaria-Europe2012</v>
      </c>
      <c r="B1223" s="17" t="s">
        <v>186</v>
      </c>
      <c r="C1223" s="18" t="s">
        <v>180</v>
      </c>
      <c r="D1223" s="19" t="s">
        <v>91</v>
      </c>
      <c r="E1223" s="17">
        <v>1.396555772E9</v>
      </c>
      <c r="F1223" s="18">
        <v>0.073</v>
      </c>
      <c r="G1223" s="18">
        <v>522.0</v>
      </c>
      <c r="H1223" s="18">
        <v>0.106</v>
      </c>
      <c r="I1223" s="20">
        <f t="array" ref="I1223:J1223">IFNA(VLOOKUP(A1223,ENERGY!$A$2:$F$2692,{5,6},0),0)</f>
        <v>18833</v>
      </c>
      <c r="J1223" s="20">
        <v>46787.0</v>
      </c>
      <c r="K1223" s="20">
        <f t="array" ref="K1223:S1223">VLOOKUP(A1223,'HUMAN RESOURCES'!$A$2:$M$2692,{2,3,4,5,6,7,8,9,10},0)</f>
        <v>0.01</v>
      </c>
      <c r="L1223" s="20">
        <v>0.011</v>
      </c>
      <c r="M1223" s="20">
        <v>78.0</v>
      </c>
      <c r="N1223" s="20">
        <v>71.0</v>
      </c>
      <c r="O1223" s="20">
        <v>0.135</v>
      </c>
      <c r="P1223" s="20">
        <v>0.675</v>
      </c>
      <c r="Q1223" s="20">
        <v>0.189</v>
      </c>
      <c r="R1223" s="20">
        <v>7305888.0</v>
      </c>
      <c r="S1223" s="20">
        <v>0.73</v>
      </c>
      <c r="T1223" s="20">
        <f t="array" ref="T1223:U1223">VLOOKUP(A1223,TOURISM!$A$2:$F$2692,{3,6},0)</f>
        <v>4202000000</v>
      </c>
      <c r="U1223" s="20">
        <v>1.475E9</v>
      </c>
      <c r="V1223" s="20">
        <f t="array" ref="V1223:AA1223">VLOOKUP(A1223,BUSINESS!$A$2:$J$2692,{4,5,6,7,8,9},0)</f>
        <v>0.277</v>
      </c>
      <c r="W1223" s="20">
        <v>18.0</v>
      </c>
      <c r="X1223" s="20">
        <v>57.0</v>
      </c>
      <c r="Y1223" s="20">
        <v>454.0</v>
      </c>
      <c r="Z1223" s="20">
        <v>0.519</v>
      </c>
      <c r="AA1223" s="20">
        <v>1.481</v>
      </c>
      <c r="AB1223" s="21">
        <f t="shared" si="390"/>
        <v>191.1548291</v>
      </c>
      <c r="AC1223" s="20">
        <f>I1223/R1223</f>
        <v>0.002577783837</v>
      </c>
      <c r="AD1223" s="20">
        <f>J1223/R1223</f>
        <v>0.006404012763</v>
      </c>
      <c r="AE1223" s="20">
        <f t="shared" si="401"/>
        <v>201.8919534</v>
      </c>
      <c r="AF1223" s="22" t="b">
        <f t="shared" si="4"/>
        <v>0</v>
      </c>
      <c r="AG1223" s="20" t="b">
        <f t="shared" si="5"/>
        <v>0</v>
      </c>
      <c r="AH1223" s="20" t="b">
        <f t="shared" si="6"/>
        <v>0</v>
      </c>
      <c r="AI1223" s="20" t="b">
        <f t="shared" si="7"/>
        <v>0</v>
      </c>
      <c r="AJ1223" s="20"/>
      <c r="AK1223" s="20"/>
      <c r="AL1223" s="20"/>
      <c r="AM1223" s="20"/>
      <c r="AN1223" s="20"/>
      <c r="AO1223" s="20"/>
      <c r="AP1223" s="20"/>
      <c r="AQ1223" s="20"/>
      <c r="AR1223" s="23"/>
      <c r="AS1223" s="23"/>
      <c r="AT1223" s="23"/>
      <c r="AU1223" s="23"/>
      <c r="AV1223" s="23"/>
    </row>
    <row r="1224" ht="15.75" customHeight="1">
      <c r="A1224" s="17" t="str">
        <f t="shared" si="1"/>
        <v>Bulgaria-Europe2000</v>
      </c>
      <c r="B1224" s="17" t="s">
        <v>186</v>
      </c>
      <c r="C1224" s="18" t="s">
        <v>180</v>
      </c>
      <c r="D1224" s="19" t="s">
        <v>76</v>
      </c>
      <c r="E1224" s="17">
        <v>1.3985E9</v>
      </c>
      <c r="F1224" s="18">
        <v>0.074</v>
      </c>
      <c r="G1224" s="18">
        <v>516.0</v>
      </c>
      <c r="H1224" s="18">
        <v>0.097</v>
      </c>
      <c r="I1224" s="20" t="str">
        <f t="array" ref="I1224:J1224">IFNA(VLOOKUP(A1224,ENERGY!$A$2:$F$2692,{5,6},0),0)</f>
        <v/>
      </c>
      <c r="J1224" s="20"/>
      <c r="K1224" s="20">
        <f t="array" ref="K1224:S1224">VLOOKUP(A1224,'HUMAN RESOURCES'!$A$2:$M$2692,{2,3,4,5,6,7,8,9,10},0)</f>
        <v>0.009</v>
      </c>
      <c r="L1224" s="20">
        <v>0.018</v>
      </c>
      <c r="M1224" s="20">
        <v>75.0</v>
      </c>
      <c r="N1224" s="20">
        <v>68.0</v>
      </c>
      <c r="O1224" s="20">
        <v>0.157</v>
      </c>
      <c r="P1224" s="20">
        <v>0.677</v>
      </c>
      <c r="Q1224" s="20">
        <v>0.166</v>
      </c>
      <c r="R1224" s="20">
        <v>8170172.0</v>
      </c>
      <c r="S1224" s="20">
        <v>0.689</v>
      </c>
      <c r="T1224" s="20">
        <f t="array" ref="T1224:U1224">VLOOKUP(A1224,TOURISM!$A$2:$F$2692,{3,6},0)</f>
        <v>1364000000</v>
      </c>
      <c r="U1224" s="20">
        <v>7.64E8</v>
      </c>
      <c r="V1224" s="20" t="str">
        <f t="array" ref="V1224:AA1224">VLOOKUP(A1224,BUSINESS!$A$2:$J$2692,{4,5,6,7,8,9},0)</f>
        <v/>
      </c>
      <c r="W1224" s="20"/>
      <c r="X1224" s="20"/>
      <c r="Y1224" s="20"/>
      <c r="Z1224" s="20">
        <v>0.054</v>
      </c>
      <c r="AA1224" s="20">
        <v>0.092</v>
      </c>
      <c r="AB1224" s="21">
        <f t="shared" si="390"/>
        <v>171.171427</v>
      </c>
      <c r="AC1224" s="20"/>
      <c r="AD1224" s="20"/>
      <c r="AE1224" s="20">
        <f t="shared" si="401"/>
        <v>93.51088325</v>
      </c>
      <c r="AF1224" s="22" t="b">
        <f t="shared" si="4"/>
        <v>0</v>
      </c>
      <c r="AG1224" s="20" t="b">
        <f t="shared" si="5"/>
        <v>0</v>
      </c>
      <c r="AH1224" s="20" t="b">
        <f t="shared" si="6"/>
        <v>0</v>
      </c>
      <c r="AI1224" s="20" t="b">
        <f t="shared" si="7"/>
        <v>0</v>
      </c>
      <c r="AJ1224" s="20"/>
      <c r="AK1224" s="20"/>
      <c r="AL1224" s="20"/>
      <c r="AM1224" s="20"/>
      <c r="AN1224" s="20"/>
      <c r="AO1224" s="20"/>
      <c r="AP1224" s="20"/>
      <c r="AQ1224" s="20"/>
      <c r="AR1224" s="23"/>
      <c r="AS1224" s="23"/>
      <c r="AT1224" s="23"/>
      <c r="AU1224" s="23"/>
      <c r="AV1224" s="23"/>
    </row>
    <row r="1225" ht="15.75" customHeight="1">
      <c r="A1225" s="17" t="str">
        <f t="shared" si="1"/>
        <v>Croatia-Europe2000</v>
      </c>
      <c r="B1225" s="17" t="s">
        <v>187</v>
      </c>
      <c r="C1225" s="18" t="s">
        <v>180</v>
      </c>
      <c r="D1225" s="19" t="s">
        <v>76</v>
      </c>
      <c r="E1225" s="17">
        <v>3.116789658E9</v>
      </c>
      <c r="F1225" s="18">
        <v>0.078</v>
      </c>
      <c r="G1225" s="18">
        <v>377.0</v>
      </c>
      <c r="H1225" s="18">
        <v>0.121</v>
      </c>
      <c r="I1225" s="20" t="str">
        <f t="array" ref="I1225:J1225">IFNA(VLOOKUP(A1225,ENERGY!$A$2:$F$2692,{5,6},0),0)</f>
        <v/>
      </c>
      <c r="J1225" s="20"/>
      <c r="K1225" s="20">
        <f t="array" ref="K1225:S1225">VLOOKUP(A1225,'HUMAN RESOURCES'!$A$2:$M$2692,{2,3,4,5,6,7,8,9,10},0)</f>
        <v>0.01</v>
      </c>
      <c r="L1225" s="20">
        <v>0.007</v>
      </c>
      <c r="M1225" s="20">
        <v>77.0</v>
      </c>
      <c r="N1225" s="20">
        <v>69.0</v>
      </c>
      <c r="O1225" s="20">
        <v>0.172</v>
      </c>
      <c r="P1225" s="20">
        <v>0.673</v>
      </c>
      <c r="Q1225" s="20">
        <v>0.156</v>
      </c>
      <c r="R1225" s="20">
        <v>4426000.0</v>
      </c>
      <c r="S1225" s="20">
        <v>0.556</v>
      </c>
      <c r="T1225" s="20">
        <f t="array" ref="T1225:U1225">VLOOKUP(A1225,TOURISM!$A$2:$F$2692,{3,6},0)</f>
        <v>2871000000</v>
      </c>
      <c r="U1225" s="20">
        <v>6.34E8</v>
      </c>
      <c r="V1225" s="20" t="str">
        <f t="array" ref="V1225:AA1225">VLOOKUP(A1225,BUSINESS!$A$2:$J$2692,{4,5,6,7,8,9},0)</f>
        <v/>
      </c>
      <c r="W1225" s="20"/>
      <c r="X1225" s="20"/>
      <c r="Y1225" s="20"/>
      <c r="Z1225" s="20">
        <v>0.066</v>
      </c>
      <c r="AA1225" s="20">
        <v>0.231</v>
      </c>
      <c r="AB1225" s="21">
        <f t="shared" si="390"/>
        <v>704.2001035</v>
      </c>
      <c r="AC1225" s="20"/>
      <c r="AD1225" s="20"/>
      <c r="AE1225" s="20">
        <f t="shared" si="401"/>
        <v>143.2444645</v>
      </c>
      <c r="AF1225" s="22" t="b">
        <f t="shared" si="4"/>
        <v>0</v>
      </c>
      <c r="AG1225" s="20" t="b">
        <f t="shared" si="5"/>
        <v>0</v>
      </c>
      <c r="AH1225" s="20" t="b">
        <f t="shared" si="6"/>
        <v>0</v>
      </c>
      <c r="AI1225" s="20" t="b">
        <f t="shared" si="7"/>
        <v>0</v>
      </c>
      <c r="AJ1225" s="20"/>
      <c r="AK1225" s="20"/>
      <c r="AL1225" s="20"/>
      <c r="AM1225" s="20"/>
      <c r="AN1225" s="20"/>
      <c r="AO1225" s="20"/>
      <c r="AP1225" s="20"/>
      <c r="AQ1225" s="20"/>
      <c r="AR1225" s="23"/>
      <c r="AS1225" s="23"/>
      <c r="AT1225" s="23"/>
      <c r="AU1225" s="23"/>
      <c r="AV1225" s="23"/>
    </row>
    <row r="1226" ht="15.75" customHeight="1">
      <c r="A1226" s="17" t="str">
        <f t="shared" si="1"/>
        <v>Croatia-Europe2001</v>
      </c>
      <c r="B1226" s="17" t="s">
        <v>187</v>
      </c>
      <c r="C1226" s="18" t="s">
        <v>180</v>
      </c>
      <c r="D1226" s="19" t="s">
        <v>77</v>
      </c>
      <c r="E1226" s="17">
        <v>3.1195E9</v>
      </c>
      <c r="F1226" s="18">
        <v>0.072</v>
      </c>
      <c r="G1226" s="18">
        <v>376.0</v>
      </c>
      <c r="H1226" s="18">
        <v>0.095</v>
      </c>
      <c r="I1226" s="20">
        <f t="array" ref="I1226:J1226">IFNA(VLOOKUP(A1226,ENERGY!$A$2:$F$2692,{5,6},0),0)</f>
        <v>8439</v>
      </c>
      <c r="J1226" s="20"/>
      <c r="K1226" s="20">
        <f t="array" ref="K1226:S1226">VLOOKUP(A1226,'HUMAN RESOURCES'!$A$2:$M$2692,{2,3,4,5,6,7,8,9,10},0)</f>
        <v>0.009</v>
      </c>
      <c r="L1226" s="20">
        <v>0.007</v>
      </c>
      <c r="M1226" s="20">
        <v>78.0</v>
      </c>
      <c r="N1226" s="20">
        <v>71.0</v>
      </c>
      <c r="O1226" s="20">
        <v>0.169</v>
      </c>
      <c r="P1226" s="20">
        <v>0.672</v>
      </c>
      <c r="Q1226" s="20">
        <v>0.159</v>
      </c>
      <c r="R1226" s="20">
        <v>4440000.0</v>
      </c>
      <c r="S1226" s="20">
        <v>0.557</v>
      </c>
      <c r="T1226" s="20">
        <f t="array" ref="T1226:U1226">VLOOKUP(A1226,TOURISM!$A$2:$F$2692,{3,6},0)</f>
        <v>3463000000</v>
      </c>
      <c r="U1226" s="20">
        <v>6.77E8</v>
      </c>
      <c r="V1226" s="20" t="str">
        <f t="array" ref="V1226:AA1226">VLOOKUP(A1226,BUSINESS!$A$2:$J$2692,{4,5,6,7,8,9},0)</f>
        <v/>
      </c>
      <c r="W1226" s="20"/>
      <c r="X1226" s="20"/>
      <c r="Y1226" s="20"/>
      <c r="Z1226" s="20">
        <v>0.116</v>
      </c>
      <c r="AA1226" s="20">
        <v>0.395</v>
      </c>
      <c r="AB1226" s="21">
        <f t="shared" si="390"/>
        <v>702.5900901</v>
      </c>
      <c r="AC1226" s="20">
        <f t="shared" ref="AC1226:AC1232" si="420">I1226/R1226</f>
        <v>0.001900675676</v>
      </c>
      <c r="AD1226" s="20"/>
      <c r="AE1226" s="20">
        <f t="shared" si="401"/>
        <v>152.4774775</v>
      </c>
      <c r="AF1226" s="22" t="b">
        <f t="shared" si="4"/>
        <v>0</v>
      </c>
      <c r="AG1226" s="20" t="b">
        <f t="shared" si="5"/>
        <v>0</v>
      </c>
      <c r="AH1226" s="20" t="b">
        <f t="shared" si="6"/>
        <v>0</v>
      </c>
      <c r="AI1226" s="20" t="b">
        <f t="shared" si="7"/>
        <v>0</v>
      </c>
      <c r="AJ1226" s="20"/>
      <c r="AK1226" s="20"/>
      <c r="AL1226" s="20"/>
      <c r="AM1226" s="20"/>
      <c r="AN1226" s="20"/>
      <c r="AO1226" s="20"/>
      <c r="AP1226" s="20"/>
      <c r="AQ1226" s="20"/>
      <c r="AR1226" s="23"/>
      <c r="AS1226" s="23"/>
      <c r="AT1226" s="23"/>
      <c r="AU1226" s="23"/>
      <c r="AV1226" s="23"/>
    </row>
    <row r="1227" ht="15.75" customHeight="1">
      <c r="A1227" s="17" t="str">
        <f t="shared" si="1"/>
        <v>Croatia-Europe2002</v>
      </c>
      <c r="B1227" s="17" t="s">
        <v>187</v>
      </c>
      <c r="C1227" s="18" t="s">
        <v>180</v>
      </c>
      <c r="D1227" s="19" t="s">
        <v>79</v>
      </c>
      <c r="E1227" s="17">
        <v>3.144680749E9</v>
      </c>
      <c r="F1227" s="18">
        <v>0.063</v>
      </c>
      <c r="G1227" s="18">
        <v>375.0</v>
      </c>
      <c r="H1227" s="18">
        <v>0.128</v>
      </c>
      <c r="I1227" s="20">
        <f t="array" ref="I1227:J1227">IFNA(VLOOKUP(A1227,ENERGY!$A$2:$F$2692,{5,6},0),0)</f>
        <v>8564</v>
      </c>
      <c r="J1227" s="20">
        <v>20884.0</v>
      </c>
      <c r="K1227" s="20">
        <f t="array" ref="K1227:S1227">VLOOKUP(A1227,'HUMAN RESOURCES'!$A$2:$M$2692,{2,3,4,5,6,7,8,9,10},0)</f>
        <v>0.009</v>
      </c>
      <c r="L1227" s="20">
        <v>0.007</v>
      </c>
      <c r="M1227" s="20">
        <v>78.0</v>
      </c>
      <c r="N1227" s="20">
        <v>71.0</v>
      </c>
      <c r="O1227" s="20">
        <v>0.167</v>
      </c>
      <c r="P1227" s="20">
        <v>0.671</v>
      </c>
      <c r="Q1227" s="20">
        <v>0.163</v>
      </c>
      <c r="R1227" s="20">
        <v>4440000.0</v>
      </c>
      <c r="S1227" s="20">
        <v>0.559</v>
      </c>
      <c r="T1227" s="20">
        <f t="array" ref="T1227:U1227">VLOOKUP(A1227,TOURISM!$A$2:$F$2692,{3,6},0)</f>
        <v>3952000000</v>
      </c>
      <c r="U1227" s="20">
        <v>8.52E8</v>
      </c>
      <c r="V1227" s="20" t="str">
        <f t="array" ref="V1227:AA1227">VLOOKUP(A1227,BUSINESS!$A$2:$J$2692,{4,5,6,7,8,9},0)</f>
        <v/>
      </c>
      <c r="W1227" s="20"/>
      <c r="X1227" s="20"/>
      <c r="Y1227" s="20"/>
      <c r="Z1227" s="20">
        <v>0.178</v>
      </c>
      <c r="AA1227" s="20">
        <v>0.522</v>
      </c>
      <c r="AB1227" s="21">
        <f t="shared" si="390"/>
        <v>708.26143</v>
      </c>
      <c r="AC1227" s="20">
        <f t="shared" si="420"/>
        <v>0.001928828829</v>
      </c>
      <c r="AD1227" s="20">
        <f t="shared" ref="AD1227:AD1232" si="421">J1227/R1227</f>
        <v>0.004703603604</v>
      </c>
      <c r="AE1227" s="20">
        <f t="shared" si="401"/>
        <v>191.8918919</v>
      </c>
      <c r="AF1227" s="22" t="b">
        <f t="shared" si="4"/>
        <v>0</v>
      </c>
      <c r="AG1227" s="20" t="b">
        <f t="shared" si="5"/>
        <v>0</v>
      </c>
      <c r="AH1227" s="20" t="b">
        <f t="shared" si="6"/>
        <v>0</v>
      </c>
      <c r="AI1227" s="20" t="b">
        <f t="shared" si="7"/>
        <v>0</v>
      </c>
      <c r="AJ1227" s="20"/>
      <c r="AK1227" s="20"/>
      <c r="AL1227" s="20"/>
      <c r="AM1227" s="20"/>
      <c r="AN1227" s="20"/>
      <c r="AO1227" s="20"/>
      <c r="AP1227" s="20"/>
      <c r="AQ1227" s="20"/>
      <c r="AR1227" s="23"/>
      <c r="AS1227" s="23"/>
      <c r="AT1227" s="23"/>
      <c r="AU1227" s="23"/>
      <c r="AV1227" s="23"/>
    </row>
    <row r="1228" ht="15.75" customHeight="1">
      <c r="A1228" s="17" t="str">
        <f t="shared" si="1"/>
        <v>Croatia-Europe2003</v>
      </c>
      <c r="B1228" s="17" t="s">
        <v>187</v>
      </c>
      <c r="C1228" s="18" t="s">
        <v>180</v>
      </c>
      <c r="D1228" s="19" t="s">
        <v>81</v>
      </c>
      <c r="E1228" s="17">
        <v>3.163000591E9</v>
      </c>
      <c r="F1228" s="18">
        <v>0.064</v>
      </c>
      <c r="G1228" s="18">
        <v>495.0</v>
      </c>
      <c r="H1228" s="18">
        <v>0.116</v>
      </c>
      <c r="I1228" s="20">
        <f t="array" ref="I1228:J1228">IFNA(VLOOKUP(A1228,ENERGY!$A$2:$F$2692,{5,6},0),0)</f>
        <v>8722</v>
      </c>
      <c r="J1228" s="20">
        <v>21555.0</v>
      </c>
      <c r="K1228" s="20">
        <f t="array" ref="K1228:S1228">VLOOKUP(A1228,'HUMAN RESOURCES'!$A$2:$M$2692,{2,3,4,5,6,7,8,9,10},0)</f>
        <v>0.009</v>
      </c>
      <c r="L1228" s="20">
        <v>0.006</v>
      </c>
      <c r="M1228" s="20">
        <v>78.0</v>
      </c>
      <c r="N1228" s="20">
        <v>71.0</v>
      </c>
      <c r="O1228" s="20">
        <v>0.164</v>
      </c>
      <c r="P1228" s="20">
        <v>0.67</v>
      </c>
      <c r="Q1228" s="20">
        <v>0.166</v>
      </c>
      <c r="R1228" s="20">
        <v>4440000.0</v>
      </c>
      <c r="S1228" s="20">
        <v>0.56</v>
      </c>
      <c r="T1228" s="20">
        <f t="array" ref="T1228:U1228">VLOOKUP(A1228,TOURISM!$A$2:$F$2692,{3,6},0)</f>
        <v>6513000000</v>
      </c>
      <c r="U1228" s="20">
        <v>7.09E8</v>
      </c>
      <c r="V1228" s="20" t="str">
        <f t="array" ref="V1228:AA1228">VLOOKUP(A1228,BUSINESS!$A$2:$J$2692,{4,5,6,7,8,9},0)</f>
        <v/>
      </c>
      <c r="W1228" s="20">
        <v>29.0</v>
      </c>
      <c r="X1228" s="20"/>
      <c r="Y1228" s="20"/>
      <c r="Z1228" s="20">
        <v>0.228</v>
      </c>
      <c r="AA1228" s="20">
        <v>0.575</v>
      </c>
      <c r="AB1228" s="21">
        <f t="shared" si="390"/>
        <v>712.3875205</v>
      </c>
      <c r="AC1228" s="20">
        <f t="shared" si="420"/>
        <v>0.001964414414</v>
      </c>
      <c r="AD1228" s="20">
        <f t="shared" si="421"/>
        <v>0.00485472973</v>
      </c>
      <c r="AE1228" s="20">
        <f t="shared" si="401"/>
        <v>159.6846847</v>
      </c>
      <c r="AF1228" s="22" t="b">
        <f t="shared" si="4"/>
        <v>0</v>
      </c>
      <c r="AG1228" s="20" t="b">
        <f t="shared" si="5"/>
        <v>0</v>
      </c>
      <c r="AH1228" s="20" t="b">
        <f t="shared" si="6"/>
        <v>0</v>
      </c>
      <c r="AI1228" s="20" t="b">
        <f t="shared" si="7"/>
        <v>0</v>
      </c>
      <c r="AJ1228" s="20"/>
      <c r="AK1228" s="20"/>
      <c r="AL1228" s="20"/>
      <c r="AM1228" s="20"/>
      <c r="AN1228" s="20"/>
      <c r="AO1228" s="20"/>
      <c r="AP1228" s="20"/>
      <c r="AQ1228" s="20"/>
      <c r="AR1228" s="23"/>
      <c r="AS1228" s="23"/>
      <c r="AT1228" s="23"/>
      <c r="AU1228" s="23"/>
      <c r="AV1228" s="23"/>
    </row>
    <row r="1229" ht="15.75" customHeight="1">
      <c r="A1229" s="17" t="str">
        <f t="shared" si="1"/>
        <v>Croatia-Europe2004</v>
      </c>
      <c r="B1229" s="17" t="s">
        <v>187</v>
      </c>
      <c r="C1229" s="18" t="s">
        <v>180</v>
      </c>
      <c r="D1229" s="19" t="s">
        <v>83</v>
      </c>
      <c r="E1229" s="17">
        <v>3.163416556E9</v>
      </c>
      <c r="F1229" s="18">
        <v>0.066</v>
      </c>
      <c r="G1229" s="18">
        <v>614.0</v>
      </c>
      <c r="H1229" s="18">
        <v>0.117</v>
      </c>
      <c r="I1229" s="20">
        <f t="array" ref="I1229:J1229">IFNA(VLOOKUP(A1229,ENERGY!$A$2:$F$2692,{5,6},0),0)</f>
        <v>9084</v>
      </c>
      <c r="J1229" s="20">
        <v>23366.0</v>
      </c>
      <c r="K1229" s="20">
        <f t="array" ref="K1229:S1229">VLOOKUP(A1229,'HUMAN RESOURCES'!$A$2:$M$2692,{2,3,4,5,6,7,8,9,10},0)</f>
        <v>0.009</v>
      </c>
      <c r="L1229" s="20">
        <v>0.006</v>
      </c>
      <c r="M1229" s="20">
        <v>79.0</v>
      </c>
      <c r="N1229" s="20">
        <v>72.0</v>
      </c>
      <c r="O1229" s="20">
        <v>0.162</v>
      </c>
      <c r="P1229" s="20">
        <v>0.67</v>
      </c>
      <c r="Q1229" s="20">
        <v>0.169</v>
      </c>
      <c r="R1229" s="20">
        <v>4439000.0</v>
      </c>
      <c r="S1229" s="20">
        <v>0.562</v>
      </c>
      <c r="T1229" s="20">
        <f t="array" ref="T1229:U1229">VLOOKUP(A1229,TOURISM!$A$2:$F$2692,{3,6},0)</f>
        <v>6945000000</v>
      </c>
      <c r="U1229" s="20">
        <v>8.81E8</v>
      </c>
      <c r="V1229" s="20" t="str">
        <f t="array" ref="V1229:AA1229">VLOOKUP(A1229,BUSINESS!$A$2:$J$2692,{4,5,6,7,8,9},0)</f>
        <v/>
      </c>
      <c r="W1229" s="20">
        <v>29.0</v>
      </c>
      <c r="X1229" s="20"/>
      <c r="Y1229" s="20"/>
      <c r="Z1229" s="20">
        <v>0.309</v>
      </c>
      <c r="AA1229" s="20">
        <v>0.644</v>
      </c>
      <c r="AB1229" s="21">
        <f t="shared" si="390"/>
        <v>712.6417112</v>
      </c>
      <c r="AC1229" s="20">
        <f t="shared" si="420"/>
        <v>0.002046406848</v>
      </c>
      <c r="AD1229" s="20">
        <f t="shared" si="421"/>
        <v>0.005263798153</v>
      </c>
      <c r="AE1229" s="20">
        <f t="shared" si="401"/>
        <v>198.4681235</v>
      </c>
      <c r="AF1229" s="22" t="b">
        <f t="shared" si="4"/>
        <v>0</v>
      </c>
      <c r="AG1229" s="20" t="b">
        <f t="shared" si="5"/>
        <v>0</v>
      </c>
      <c r="AH1229" s="20" t="b">
        <f t="shared" si="6"/>
        <v>0</v>
      </c>
      <c r="AI1229" s="20" t="b">
        <f t="shared" si="7"/>
        <v>0</v>
      </c>
      <c r="AJ1229" s="20"/>
      <c r="AK1229" s="20"/>
      <c r="AL1229" s="20"/>
      <c r="AM1229" s="20"/>
      <c r="AN1229" s="20"/>
      <c r="AO1229" s="20"/>
      <c r="AP1229" s="20"/>
      <c r="AQ1229" s="20"/>
      <c r="AR1229" s="23"/>
      <c r="AS1229" s="23"/>
      <c r="AT1229" s="23"/>
      <c r="AU1229" s="23"/>
      <c r="AV1229" s="23"/>
    </row>
    <row r="1230" ht="15.75" customHeight="1">
      <c r="A1230" s="17" t="str">
        <f t="shared" si="1"/>
        <v>Croatia-Europe2005</v>
      </c>
      <c r="B1230" s="17" t="s">
        <v>187</v>
      </c>
      <c r="C1230" s="18" t="s">
        <v>180</v>
      </c>
      <c r="D1230" s="19" t="s">
        <v>84</v>
      </c>
      <c r="E1230" s="17">
        <v>3.1686E9</v>
      </c>
      <c r="F1230" s="18">
        <v>0.07</v>
      </c>
      <c r="G1230" s="18">
        <v>705.0</v>
      </c>
      <c r="H1230" s="18">
        <v>0.112</v>
      </c>
      <c r="I1230" s="20">
        <f t="array" ref="I1230:J1230">IFNA(VLOOKUP(A1230,ENERGY!$A$2:$F$2692,{5,6},0),0)</f>
        <v>8831</v>
      </c>
      <c r="J1230" s="20">
        <v>23047.0</v>
      </c>
      <c r="K1230" s="20">
        <f t="array" ref="K1230:S1230">VLOOKUP(A1230,'HUMAN RESOURCES'!$A$2:$M$2692,{2,3,4,5,6,7,8,9,10},0)</f>
        <v>0.01</v>
      </c>
      <c r="L1230" s="20">
        <v>0.006</v>
      </c>
      <c r="M1230" s="20">
        <v>79.0</v>
      </c>
      <c r="N1230" s="20">
        <v>72.0</v>
      </c>
      <c r="O1230" s="20">
        <v>0.16</v>
      </c>
      <c r="P1230" s="20">
        <v>0.67</v>
      </c>
      <c r="Q1230" s="20">
        <v>0.171</v>
      </c>
      <c r="R1230" s="20">
        <v>4442000.0</v>
      </c>
      <c r="S1230" s="20">
        <v>0.564</v>
      </c>
      <c r="T1230" s="20">
        <f t="array" ref="T1230:U1230">VLOOKUP(A1230,TOURISM!$A$2:$F$2692,{3,6},0)</f>
        <v>7625000000</v>
      </c>
      <c r="U1230" s="20">
        <v>7.86E8</v>
      </c>
      <c r="V1230" s="20">
        <f t="array" ref="V1230:AA1230">VLOOKUP(A1230,BUSINESS!$A$2:$J$2692,{4,5,6,7,8,9},0)</f>
        <v>0.214</v>
      </c>
      <c r="W1230" s="20">
        <v>29.0</v>
      </c>
      <c r="X1230" s="20"/>
      <c r="Y1230" s="20">
        <v>232.0</v>
      </c>
      <c r="Z1230" s="20">
        <v>0.331</v>
      </c>
      <c r="AA1230" s="20">
        <v>0.832</v>
      </c>
      <c r="AB1230" s="21">
        <f t="shared" si="390"/>
        <v>713.32733</v>
      </c>
      <c r="AC1230" s="20">
        <f t="shared" si="420"/>
        <v>0.001988068438</v>
      </c>
      <c r="AD1230" s="20">
        <f t="shared" si="421"/>
        <v>0.005188428636</v>
      </c>
      <c r="AE1230" s="20">
        <f t="shared" si="401"/>
        <v>176.947321</v>
      </c>
      <c r="AF1230" s="22" t="b">
        <f t="shared" si="4"/>
        <v>0</v>
      </c>
      <c r="AG1230" s="20" t="b">
        <f t="shared" si="5"/>
        <v>0</v>
      </c>
      <c r="AH1230" s="20" t="b">
        <f t="shared" si="6"/>
        <v>0</v>
      </c>
      <c r="AI1230" s="20" t="b">
        <f t="shared" si="7"/>
        <v>0</v>
      </c>
      <c r="AJ1230" s="20"/>
      <c r="AK1230" s="20"/>
      <c r="AL1230" s="20"/>
      <c r="AM1230" s="20"/>
      <c r="AN1230" s="20"/>
      <c r="AO1230" s="20"/>
      <c r="AP1230" s="20"/>
      <c r="AQ1230" s="20"/>
      <c r="AR1230" s="23"/>
      <c r="AS1230" s="23"/>
      <c r="AT1230" s="23"/>
      <c r="AU1230" s="23"/>
      <c r="AV1230" s="23"/>
    </row>
    <row r="1231" ht="15.75" customHeight="1">
      <c r="A1231" s="17" t="str">
        <f t="shared" si="1"/>
        <v>Croatia-Europe2006</v>
      </c>
      <c r="B1231" s="17" t="s">
        <v>187</v>
      </c>
      <c r="C1231" s="18" t="s">
        <v>180</v>
      </c>
      <c r="D1231" s="19" t="s">
        <v>85</v>
      </c>
      <c r="E1231" s="17">
        <v>3.172945506E9</v>
      </c>
      <c r="F1231" s="18">
        <v>0.07</v>
      </c>
      <c r="G1231" s="18">
        <v>790.0</v>
      </c>
      <c r="H1231" s="18">
        <v>0.099</v>
      </c>
      <c r="I1231" s="20">
        <f t="array" ref="I1231:J1231">IFNA(VLOOKUP(A1231,ENERGY!$A$2:$F$2692,{5,6},0),0)</f>
        <v>9325</v>
      </c>
      <c r="J1231" s="20">
        <v>24389.0</v>
      </c>
      <c r="K1231" s="20">
        <f t="array" ref="K1231:S1231">VLOOKUP(A1231,'HUMAN RESOURCES'!$A$2:$M$2692,{2,3,4,5,6,7,8,9,10},0)</f>
        <v>0.009</v>
      </c>
      <c r="L1231" s="20">
        <v>0.006</v>
      </c>
      <c r="M1231" s="20">
        <v>79.0</v>
      </c>
      <c r="N1231" s="20">
        <v>73.0</v>
      </c>
      <c r="O1231" s="20">
        <v>0.158</v>
      </c>
      <c r="P1231" s="20">
        <v>0.67</v>
      </c>
      <c r="Q1231" s="20">
        <v>0.172</v>
      </c>
      <c r="R1231" s="20">
        <v>4440000.0</v>
      </c>
      <c r="S1231" s="20">
        <v>0.566</v>
      </c>
      <c r="T1231" s="20">
        <f t="array" ref="T1231:U1231">VLOOKUP(A1231,TOURISM!$A$2:$F$2692,{3,6},0)</f>
        <v>8296000000</v>
      </c>
      <c r="U1231" s="20">
        <v>7.7E8</v>
      </c>
      <c r="V1231" s="20">
        <f t="array" ref="V1231:AA1231">VLOOKUP(A1231,BUSINESS!$A$2:$J$2692,{4,5,6,7,8,9},0)</f>
        <v>0.214</v>
      </c>
      <c r="W1231" s="20">
        <v>25.0</v>
      </c>
      <c r="X1231" s="20"/>
      <c r="Y1231" s="20">
        <v>196.0</v>
      </c>
      <c r="Z1231" s="20">
        <v>0.38</v>
      </c>
      <c r="AA1231" s="20">
        <v>1.004</v>
      </c>
      <c r="AB1231" s="21">
        <f t="shared" si="390"/>
        <v>714.6273662</v>
      </c>
      <c r="AC1231" s="20">
        <f t="shared" si="420"/>
        <v>0.002100225225</v>
      </c>
      <c r="AD1231" s="20">
        <f t="shared" si="421"/>
        <v>0.005493018018</v>
      </c>
      <c r="AE1231" s="20">
        <f t="shared" si="401"/>
        <v>173.4234234</v>
      </c>
      <c r="AF1231" s="22" t="b">
        <f t="shared" si="4"/>
        <v>0</v>
      </c>
      <c r="AG1231" s="20" t="b">
        <f t="shared" si="5"/>
        <v>0</v>
      </c>
      <c r="AH1231" s="20" t="b">
        <f t="shared" si="6"/>
        <v>0</v>
      </c>
      <c r="AI1231" s="20" t="b">
        <f t="shared" si="7"/>
        <v>0</v>
      </c>
      <c r="AJ1231" s="20"/>
      <c r="AK1231" s="20"/>
      <c r="AL1231" s="20"/>
      <c r="AM1231" s="20"/>
      <c r="AN1231" s="20"/>
      <c r="AO1231" s="20"/>
      <c r="AP1231" s="20"/>
      <c r="AQ1231" s="20"/>
      <c r="AR1231" s="23"/>
      <c r="AS1231" s="23"/>
      <c r="AT1231" s="23"/>
      <c r="AU1231" s="23"/>
      <c r="AV1231" s="23"/>
    </row>
    <row r="1232" ht="15.75" customHeight="1">
      <c r="A1232" s="17" t="str">
        <f t="shared" si="1"/>
        <v>Croatia-Europe2007</v>
      </c>
      <c r="B1232" s="17" t="s">
        <v>187</v>
      </c>
      <c r="C1232" s="18" t="s">
        <v>180</v>
      </c>
      <c r="D1232" s="19" t="s">
        <v>86</v>
      </c>
      <c r="E1232" s="17">
        <v>3.205592273E9</v>
      </c>
      <c r="F1232" s="18">
        <v>0.075</v>
      </c>
      <c r="G1232" s="18">
        <v>1008.0</v>
      </c>
      <c r="H1232" s="18">
        <v>0.093</v>
      </c>
      <c r="I1232" s="20">
        <f t="array" ref="I1232:J1232">IFNA(VLOOKUP(A1232,ENERGY!$A$2:$F$2692,{5,6},0),0)</f>
        <v>8905</v>
      </c>
      <c r="J1232" s="20">
        <v>23106.0</v>
      </c>
      <c r="K1232" s="20">
        <f t="array" ref="K1232:S1232">VLOOKUP(A1232,'HUMAN RESOURCES'!$A$2:$M$2692,{2,3,4,5,6,7,8,9,10},0)</f>
        <v>0.009</v>
      </c>
      <c r="L1232" s="20">
        <v>0.005</v>
      </c>
      <c r="M1232" s="20">
        <v>79.0</v>
      </c>
      <c r="N1232" s="20">
        <v>72.0</v>
      </c>
      <c r="O1232" s="20">
        <v>0.157</v>
      </c>
      <c r="P1232" s="20">
        <v>0.67</v>
      </c>
      <c r="Q1232" s="20">
        <v>0.173</v>
      </c>
      <c r="R1232" s="20">
        <v>4436000.0</v>
      </c>
      <c r="S1232" s="20">
        <v>0.568</v>
      </c>
      <c r="T1232" s="20">
        <f t="array" ref="T1232:U1232">VLOOKUP(A1232,TOURISM!$A$2:$F$2692,{3,6},0)</f>
        <v>9601000000</v>
      </c>
      <c r="U1232" s="20">
        <v>1.025E9</v>
      </c>
      <c r="V1232" s="20">
        <f t="array" ref="V1232:AA1232">VLOOKUP(A1232,BUSINESS!$A$2:$J$2692,{4,5,6,7,8,9},0)</f>
        <v>0.214</v>
      </c>
      <c r="W1232" s="20">
        <v>22.0</v>
      </c>
      <c r="X1232" s="20"/>
      <c r="Y1232" s="20">
        <v>196.0</v>
      </c>
      <c r="Z1232" s="20">
        <v>0.414</v>
      </c>
      <c r="AA1232" s="20">
        <v>1.152</v>
      </c>
      <c r="AB1232" s="21">
        <f t="shared" si="390"/>
        <v>722.6312608</v>
      </c>
      <c r="AC1232" s="20">
        <f t="shared" si="420"/>
        <v>0.002007439134</v>
      </c>
      <c r="AD1232" s="20">
        <f t="shared" si="421"/>
        <v>0.005208746619</v>
      </c>
      <c r="AE1232" s="20">
        <f t="shared" si="401"/>
        <v>231.0640216</v>
      </c>
      <c r="AF1232" s="22" t="b">
        <f t="shared" si="4"/>
        <v>0</v>
      </c>
      <c r="AG1232" s="20" t="b">
        <f t="shared" si="5"/>
        <v>0</v>
      </c>
      <c r="AH1232" s="20" t="b">
        <f t="shared" si="6"/>
        <v>0</v>
      </c>
      <c r="AI1232" s="20" t="b">
        <f t="shared" si="7"/>
        <v>0</v>
      </c>
      <c r="AJ1232" s="20"/>
      <c r="AK1232" s="20"/>
      <c r="AL1232" s="20"/>
      <c r="AM1232" s="20"/>
      <c r="AN1232" s="20"/>
      <c r="AO1232" s="20"/>
      <c r="AP1232" s="20"/>
      <c r="AQ1232" s="20"/>
      <c r="AR1232" s="23"/>
      <c r="AS1232" s="23"/>
      <c r="AT1232" s="23"/>
      <c r="AU1232" s="23"/>
      <c r="AV1232" s="23"/>
    </row>
    <row r="1233" ht="15.75" customHeight="1">
      <c r="A1233" s="17" t="str">
        <f t="shared" si="1"/>
        <v>Croatia-Europe2008</v>
      </c>
      <c r="B1233" s="17" t="s">
        <v>187</v>
      </c>
      <c r="C1233" s="18" t="s">
        <v>180</v>
      </c>
      <c r="D1233" s="19" t="s">
        <v>87</v>
      </c>
      <c r="E1233" s="17">
        <v>3.214632479E9</v>
      </c>
      <c r="F1233" s="18">
        <v>0.078</v>
      </c>
      <c r="G1233" s="18">
        <v>1224.0</v>
      </c>
      <c r="H1233" s="18">
        <v>0.101</v>
      </c>
      <c r="I1233" s="20">
        <f t="array" ref="I1233:J1233">IFNA(VLOOKUP(A1233,ENERGY!$A$2:$F$2692,{5,6},0),0)</f>
        <v>0</v>
      </c>
      <c r="J1233" s="20">
        <v>0.0</v>
      </c>
      <c r="K1233" s="20">
        <f t="array" ref="K1233:S1233">VLOOKUP(A1233,'HUMAN RESOURCES'!$A$2:$M$2692,{2,3,4,5,6,7,8,9,10},0)</f>
        <v>0.01</v>
      </c>
      <c r="L1233" s="20">
        <v>0.005</v>
      </c>
      <c r="M1233" s="20">
        <v>80.0</v>
      </c>
      <c r="N1233" s="20">
        <v>72.0</v>
      </c>
      <c r="O1233" s="20">
        <v>0.156</v>
      </c>
      <c r="P1233" s="20">
        <v>0.671</v>
      </c>
      <c r="Q1233" s="20">
        <v>0.173</v>
      </c>
      <c r="R1233" s="20">
        <v>4434508.0</v>
      </c>
      <c r="S1233" s="20">
        <v>0.57</v>
      </c>
      <c r="T1233" s="20">
        <f t="array" ref="T1233:U1233">VLOOKUP(A1233,TOURISM!$A$2:$F$2692,{3,6},0)</f>
        <v>11681000000</v>
      </c>
      <c r="U1233" s="20">
        <v>1.156E9</v>
      </c>
      <c r="V1233" s="20">
        <f t="array" ref="V1233:AA1233">VLOOKUP(A1233,BUSINESS!$A$2:$J$2692,{4,5,6,7,8,9},0)</f>
        <v>0.214</v>
      </c>
      <c r="W1233" s="20">
        <v>22.0</v>
      </c>
      <c r="X1233" s="20"/>
      <c r="Y1233" s="20">
        <v>196.0</v>
      </c>
      <c r="Z1233" s="20">
        <v>0.442</v>
      </c>
      <c r="AA1233" s="20">
        <v>1.045</v>
      </c>
      <c r="AB1233" s="21">
        <f t="shared" si="390"/>
        <v>724.9129958</v>
      </c>
      <c r="AC1233" s="20"/>
      <c r="AD1233" s="20"/>
      <c r="AE1233" s="20">
        <f t="shared" si="401"/>
        <v>260.6828086</v>
      </c>
      <c r="AF1233" s="22" t="b">
        <f t="shared" si="4"/>
        <v>0</v>
      </c>
      <c r="AG1233" s="20" t="b">
        <f t="shared" si="5"/>
        <v>0</v>
      </c>
      <c r="AH1233" s="20" t="b">
        <f t="shared" si="6"/>
        <v>0</v>
      </c>
      <c r="AI1233" s="20" t="b">
        <f t="shared" si="7"/>
        <v>0</v>
      </c>
      <c r="AJ1233" s="20"/>
      <c r="AK1233" s="20"/>
      <c r="AL1233" s="20"/>
      <c r="AM1233" s="20"/>
      <c r="AN1233" s="20"/>
      <c r="AO1233" s="20"/>
      <c r="AP1233" s="20"/>
      <c r="AQ1233" s="20"/>
      <c r="AR1233" s="23"/>
      <c r="AS1233" s="23"/>
      <c r="AT1233" s="23"/>
      <c r="AU1233" s="23"/>
      <c r="AV1233" s="23"/>
    </row>
    <row r="1234" ht="15.75" customHeight="1">
      <c r="A1234" s="17" t="str">
        <f t="shared" si="1"/>
        <v>Croatia-Europe2009</v>
      </c>
      <c r="B1234" s="17" t="s">
        <v>187</v>
      </c>
      <c r="C1234" s="18" t="s">
        <v>180</v>
      </c>
      <c r="D1234" s="19" t="s">
        <v>88</v>
      </c>
      <c r="E1234" s="17">
        <v>3.219487823E9</v>
      </c>
      <c r="F1234" s="18">
        <v>0.078</v>
      </c>
      <c r="G1234" s="18">
        <v>1095.0</v>
      </c>
      <c r="H1234" s="18">
        <v>0.116</v>
      </c>
      <c r="I1234" s="20">
        <f t="array" ref="I1234:J1234">IFNA(VLOOKUP(A1234,ENERGY!$A$2:$F$2692,{5,6},0),0)</f>
        <v>8812</v>
      </c>
      <c r="J1234" s="20">
        <v>23542.0</v>
      </c>
      <c r="K1234" s="20">
        <f t="array" ref="K1234:S1234">VLOOKUP(A1234,'HUMAN RESOURCES'!$A$2:$M$2692,{2,3,4,5,6,7,8,9,10},0)</f>
        <v>0.01</v>
      </c>
      <c r="L1234" s="20">
        <v>0.005</v>
      </c>
      <c r="M1234" s="20">
        <v>80.0</v>
      </c>
      <c r="N1234" s="20">
        <v>73.0</v>
      </c>
      <c r="O1234" s="20">
        <v>0.154</v>
      </c>
      <c r="P1234" s="20">
        <v>0.672</v>
      </c>
      <c r="Q1234" s="20">
        <v>0.174</v>
      </c>
      <c r="R1234" s="20">
        <v>4429078.0</v>
      </c>
      <c r="S1234" s="20">
        <v>0.573</v>
      </c>
      <c r="T1234" s="20">
        <f t="array" ref="T1234:U1234">VLOOKUP(A1234,TOURISM!$A$2:$F$2692,{3,6},0)</f>
        <v>9308000000</v>
      </c>
      <c r="U1234" s="20">
        <v>1.041E9</v>
      </c>
      <c r="V1234" s="20">
        <f t="array" ref="V1234:AA1234">VLOOKUP(A1234,BUSINESS!$A$2:$J$2692,{4,5,6,7,8,9},0)</f>
        <v>0.214</v>
      </c>
      <c r="W1234" s="20">
        <v>22.0</v>
      </c>
      <c r="X1234" s="20"/>
      <c r="Y1234" s="20">
        <v>196.0</v>
      </c>
      <c r="Z1234" s="20">
        <v>0.506</v>
      </c>
      <c r="AA1234" s="20">
        <v>1.075</v>
      </c>
      <c r="AB1234" s="21">
        <f t="shared" si="390"/>
        <v>726.8979736</v>
      </c>
      <c r="AC1234" s="20">
        <f t="shared" ref="AC1234:AC1235" si="422">I1234/R1234</f>
        <v>0.001989578869</v>
      </c>
      <c r="AD1234" s="20">
        <f t="shared" ref="AD1234:AD1235" si="423">J1234/R1234</f>
        <v>0.005315327479</v>
      </c>
      <c r="AE1234" s="20">
        <f t="shared" si="401"/>
        <v>235.0376309</v>
      </c>
      <c r="AF1234" s="22" t="b">
        <f t="shared" si="4"/>
        <v>0</v>
      </c>
      <c r="AG1234" s="20" t="b">
        <f t="shared" si="5"/>
        <v>0</v>
      </c>
      <c r="AH1234" s="20" t="b">
        <f t="shared" si="6"/>
        <v>0</v>
      </c>
      <c r="AI1234" s="20" t="b">
        <f t="shared" si="7"/>
        <v>0</v>
      </c>
      <c r="AJ1234" s="20"/>
      <c r="AK1234" s="20"/>
      <c r="AL1234" s="20"/>
      <c r="AM1234" s="20"/>
      <c r="AN1234" s="20"/>
      <c r="AO1234" s="20"/>
      <c r="AP1234" s="20"/>
      <c r="AQ1234" s="20"/>
      <c r="AR1234" s="23"/>
      <c r="AS1234" s="23"/>
      <c r="AT1234" s="23"/>
      <c r="AU1234" s="23"/>
      <c r="AV1234" s="23"/>
    </row>
    <row r="1235" ht="15.75" customHeight="1">
      <c r="A1235" s="17" t="str">
        <f t="shared" si="1"/>
        <v>Croatia-Europe2010</v>
      </c>
      <c r="B1235" s="17" t="s">
        <v>187</v>
      </c>
      <c r="C1235" s="18" t="s">
        <v>180</v>
      </c>
      <c r="D1235" s="19" t="s">
        <v>89</v>
      </c>
      <c r="E1235" s="17">
        <v>3.219910666E9</v>
      </c>
      <c r="F1235" s="18">
        <v>0.078</v>
      </c>
      <c r="G1235" s="18">
        <v>1051.0</v>
      </c>
      <c r="H1235" s="18">
        <v>0.104</v>
      </c>
      <c r="I1235" s="20">
        <f t="array" ref="I1235:J1235">IFNA(VLOOKUP(A1235,ENERGY!$A$2:$F$2692,{5,6},0),0)</f>
        <v>8944</v>
      </c>
      <c r="J1235" s="20">
        <v>23175.0</v>
      </c>
      <c r="K1235" s="20">
        <f t="array" ref="K1235:S1235">VLOOKUP(A1235,'HUMAN RESOURCES'!$A$2:$M$2692,{2,3,4,5,6,7,8,9,10},0)</f>
        <v>0.01</v>
      </c>
      <c r="L1235" s="20">
        <v>0.005</v>
      </c>
      <c r="M1235" s="20">
        <v>80.0</v>
      </c>
      <c r="N1235" s="20">
        <v>74.0</v>
      </c>
      <c r="O1235" s="20">
        <v>0.153</v>
      </c>
      <c r="P1235" s="20">
        <v>0.672</v>
      </c>
      <c r="Q1235" s="20">
        <v>0.175</v>
      </c>
      <c r="R1235" s="20">
        <v>4417781.0</v>
      </c>
      <c r="S1235" s="20">
        <v>0.575</v>
      </c>
      <c r="T1235" s="20">
        <f t="array" ref="T1235:U1235">VLOOKUP(A1235,TOURISM!$A$2:$F$2692,{3,6},0)</f>
        <v>8255000000</v>
      </c>
      <c r="U1235" s="20">
        <v>8.59E8</v>
      </c>
      <c r="V1235" s="20">
        <f t="array" ref="V1235:AA1235">VLOOKUP(A1235,BUSINESS!$A$2:$J$2692,{4,5,6,7,8,9},0)</f>
        <v>0.221</v>
      </c>
      <c r="W1235" s="20">
        <v>9.0</v>
      </c>
      <c r="X1235" s="20"/>
      <c r="Y1235" s="20">
        <v>196.0</v>
      </c>
      <c r="Z1235" s="20">
        <v>0.566</v>
      </c>
      <c r="AA1235" s="20">
        <v>1.136</v>
      </c>
      <c r="AB1235" s="21">
        <f t="shared" si="390"/>
        <v>728.8524864</v>
      </c>
      <c r="AC1235" s="20">
        <f t="shared" si="422"/>
        <v>0.002024545807</v>
      </c>
      <c r="AD1235" s="20">
        <f t="shared" si="423"/>
        <v>0.005245846274</v>
      </c>
      <c r="AE1235" s="20">
        <f t="shared" si="401"/>
        <v>194.4415081</v>
      </c>
      <c r="AF1235" s="22" t="b">
        <f t="shared" si="4"/>
        <v>0</v>
      </c>
      <c r="AG1235" s="20" t="b">
        <f t="shared" si="5"/>
        <v>0</v>
      </c>
      <c r="AH1235" s="20" t="b">
        <f t="shared" si="6"/>
        <v>0</v>
      </c>
      <c r="AI1235" s="20" t="b">
        <f t="shared" si="7"/>
        <v>0</v>
      </c>
      <c r="AJ1235" s="20"/>
      <c r="AK1235" s="20"/>
      <c r="AL1235" s="20"/>
      <c r="AM1235" s="20"/>
      <c r="AN1235" s="20"/>
      <c r="AO1235" s="20"/>
      <c r="AP1235" s="20"/>
      <c r="AQ1235" s="20"/>
      <c r="AR1235" s="23"/>
      <c r="AS1235" s="23"/>
      <c r="AT1235" s="23"/>
      <c r="AU1235" s="23"/>
      <c r="AV1235" s="23"/>
    </row>
    <row r="1236" ht="15.75" customHeight="1">
      <c r="A1236" s="17" t="str">
        <f t="shared" si="1"/>
        <v>Croatia-Europe2011</v>
      </c>
      <c r="B1236" s="17" t="s">
        <v>187</v>
      </c>
      <c r="C1236" s="18" t="s">
        <v>180</v>
      </c>
      <c r="D1236" s="19" t="s">
        <v>90</v>
      </c>
      <c r="E1236" s="17">
        <v>3.225095136E9</v>
      </c>
      <c r="F1236" s="18">
        <v>0.068</v>
      </c>
      <c r="G1236" s="18">
        <v>992.0</v>
      </c>
      <c r="H1236" s="18">
        <v>0.097</v>
      </c>
      <c r="I1236" s="20">
        <f t="array" ref="I1236:J1236">IFNA(VLOOKUP(A1236,ENERGY!$A$2:$F$2692,{5,6},0),0)</f>
        <v>0</v>
      </c>
      <c r="J1236" s="20">
        <v>0.0</v>
      </c>
      <c r="K1236" s="20">
        <f t="array" ref="K1236:S1236">VLOOKUP(A1236,'HUMAN RESOURCES'!$A$2:$M$2692,{2,3,4,5,6,7,8,9,10},0)</f>
        <v>0.01</v>
      </c>
      <c r="L1236" s="20">
        <v>0.004</v>
      </c>
      <c r="M1236" s="20">
        <v>80.0</v>
      </c>
      <c r="N1236" s="20">
        <v>74.0</v>
      </c>
      <c r="O1236" s="20">
        <v>0.151</v>
      </c>
      <c r="P1236" s="20">
        <v>0.671</v>
      </c>
      <c r="Q1236" s="20">
        <v>0.177</v>
      </c>
      <c r="R1236" s="20">
        <v>4280622.0</v>
      </c>
      <c r="S1236" s="20">
        <v>0.578</v>
      </c>
      <c r="T1236" s="20">
        <f t="array" ref="T1236:U1236">VLOOKUP(A1236,TOURISM!$A$2:$F$2692,{3,6},0)</f>
        <v>9638000000</v>
      </c>
      <c r="U1236" s="20">
        <v>9.19E8</v>
      </c>
      <c r="V1236" s="20">
        <f t="array" ref="V1236:AA1236">VLOOKUP(A1236,BUSINESS!$A$2:$J$2692,{4,5,6,7,8,9},0)</f>
        <v>0.219</v>
      </c>
      <c r="W1236" s="20">
        <v>8.0</v>
      </c>
      <c r="X1236" s="20"/>
      <c r="Y1236" s="20">
        <v>196.0</v>
      </c>
      <c r="Z1236" s="20">
        <v>0.578</v>
      </c>
      <c r="AA1236" s="20">
        <v>1.183</v>
      </c>
      <c r="AB1236" s="21">
        <f t="shared" si="390"/>
        <v>753.417409</v>
      </c>
      <c r="AC1236" s="20"/>
      <c r="AD1236" s="20"/>
      <c r="AE1236" s="20">
        <f t="shared" si="401"/>
        <v>214.6884261</v>
      </c>
      <c r="AF1236" s="22" t="b">
        <f t="shared" si="4"/>
        <v>0</v>
      </c>
      <c r="AG1236" s="20" t="b">
        <f t="shared" si="5"/>
        <v>0</v>
      </c>
      <c r="AH1236" s="20" t="b">
        <f t="shared" si="6"/>
        <v>0</v>
      </c>
      <c r="AI1236" s="20" t="b">
        <f t="shared" si="7"/>
        <v>0</v>
      </c>
      <c r="AJ1236" s="20"/>
      <c r="AK1236" s="20"/>
      <c r="AL1236" s="20"/>
      <c r="AM1236" s="20"/>
      <c r="AN1236" s="20"/>
      <c r="AO1236" s="20"/>
      <c r="AP1236" s="20"/>
      <c r="AQ1236" s="20"/>
      <c r="AR1236" s="23"/>
      <c r="AS1236" s="23"/>
      <c r="AT1236" s="23"/>
      <c r="AU1236" s="23"/>
      <c r="AV1236" s="23"/>
    </row>
    <row r="1237" ht="15.75" customHeight="1">
      <c r="A1237" s="17" t="str">
        <f t="shared" si="1"/>
        <v>Croatia-Europe2012</v>
      </c>
      <c r="B1237" s="17" t="s">
        <v>187</v>
      </c>
      <c r="C1237" s="18" t="s">
        <v>180</v>
      </c>
      <c r="D1237" s="19" t="s">
        <v>91</v>
      </c>
      <c r="E1237" s="17">
        <v>3.245411584E9</v>
      </c>
      <c r="F1237" s="18">
        <v>0.068</v>
      </c>
      <c r="G1237" s="18">
        <v>908.0</v>
      </c>
      <c r="H1237" s="18">
        <v>0.095</v>
      </c>
      <c r="I1237" s="20">
        <f t="array" ref="I1237:J1237">IFNA(VLOOKUP(A1237,ENERGY!$A$2:$F$2692,{5,6},0),0)</f>
        <v>0</v>
      </c>
      <c r="J1237" s="20">
        <v>0.0</v>
      </c>
      <c r="K1237" s="20">
        <f t="array" ref="K1237:S1237">VLOOKUP(A1237,'HUMAN RESOURCES'!$A$2:$M$2692,{2,3,4,5,6,7,8,9,10},0)</f>
        <v>0.01</v>
      </c>
      <c r="L1237" s="20">
        <v>0.004</v>
      </c>
      <c r="M1237" s="20">
        <v>80.0</v>
      </c>
      <c r="N1237" s="20">
        <v>74.0</v>
      </c>
      <c r="O1237" s="20">
        <v>0.15</v>
      </c>
      <c r="P1237" s="20">
        <v>0.67</v>
      </c>
      <c r="Q1237" s="20">
        <v>0.18</v>
      </c>
      <c r="R1237" s="20">
        <v>4267558.0</v>
      </c>
      <c r="S1237" s="20">
        <v>0.581</v>
      </c>
      <c r="T1237" s="20">
        <f t="array" ref="T1237:U1237">VLOOKUP(A1237,TOURISM!$A$2:$F$2692,{3,6},0)</f>
        <v>8865000000</v>
      </c>
      <c r="U1237" s="20">
        <v>9.62E8</v>
      </c>
      <c r="V1237" s="20">
        <f t="array" ref="V1237:AA1237">VLOOKUP(A1237,BUSINESS!$A$2:$J$2692,{4,5,6,7,8,9},0)</f>
        <v>0.218</v>
      </c>
      <c r="W1237" s="20">
        <v>8.0</v>
      </c>
      <c r="X1237" s="20">
        <v>88.0</v>
      </c>
      <c r="Y1237" s="20">
        <v>196.0</v>
      </c>
      <c r="Z1237" s="20">
        <v>0.619</v>
      </c>
      <c r="AA1237" s="20">
        <v>1.154</v>
      </c>
      <c r="AB1237" s="21">
        <f t="shared" si="390"/>
        <v>760.48447</v>
      </c>
      <c r="AC1237" s="20"/>
      <c r="AD1237" s="20"/>
      <c r="AE1237" s="20">
        <f t="shared" si="401"/>
        <v>225.421658</v>
      </c>
      <c r="AF1237" s="22" t="b">
        <f t="shared" si="4"/>
        <v>0</v>
      </c>
      <c r="AG1237" s="20" t="b">
        <f t="shared" si="5"/>
        <v>0</v>
      </c>
      <c r="AH1237" s="20" t="b">
        <f t="shared" si="6"/>
        <v>0</v>
      </c>
      <c r="AI1237" s="20" t="b">
        <f t="shared" si="7"/>
        <v>0</v>
      </c>
      <c r="AJ1237" s="20"/>
      <c r="AK1237" s="20"/>
      <c r="AL1237" s="20"/>
      <c r="AM1237" s="20"/>
      <c r="AN1237" s="20"/>
      <c r="AO1237" s="20"/>
      <c r="AP1237" s="20"/>
      <c r="AQ1237" s="20"/>
      <c r="AR1237" s="23"/>
      <c r="AS1237" s="23"/>
      <c r="AT1237" s="23"/>
      <c r="AU1237" s="23"/>
      <c r="AV1237" s="23"/>
    </row>
    <row r="1238" ht="15.75" customHeight="1">
      <c r="A1238" s="17" t="str">
        <f t="shared" si="1"/>
        <v>Cyprus-Europe2000</v>
      </c>
      <c r="B1238" s="17" t="s">
        <v>188</v>
      </c>
      <c r="C1238" s="18" t="s">
        <v>180</v>
      </c>
      <c r="D1238" s="19" t="s">
        <v>76</v>
      </c>
      <c r="E1238" s="17">
        <v>3.546791603E9</v>
      </c>
      <c r="F1238" s="18">
        <v>0.058</v>
      </c>
      <c r="G1238" s="18">
        <v>744.0</v>
      </c>
      <c r="H1238" s="18">
        <v>0.08</v>
      </c>
      <c r="I1238" s="20" t="str">
        <f t="array" ref="I1238:J1238">IFNA(VLOOKUP(A1238,ENERGY!$A$2:$F$2692,{5,6},0),0)</f>
        <v/>
      </c>
      <c r="J1238" s="20"/>
      <c r="K1238" s="20">
        <f t="array" ref="K1238:S1238">VLOOKUP(A1238,'HUMAN RESOURCES'!$A$2:$M$2692,{2,3,4,5,6,7,8,9,10},0)</f>
        <v>0.013</v>
      </c>
      <c r="L1238" s="20">
        <v>0.006</v>
      </c>
      <c r="M1238" s="20">
        <v>80.0</v>
      </c>
      <c r="N1238" s="20">
        <v>76.0</v>
      </c>
      <c r="O1238" s="20">
        <v>0.224</v>
      </c>
      <c r="P1238" s="20">
        <v>0.674</v>
      </c>
      <c r="Q1238" s="20">
        <v>0.102</v>
      </c>
      <c r="R1238" s="20">
        <v>943287.0</v>
      </c>
      <c r="S1238" s="20">
        <v>0.686</v>
      </c>
      <c r="T1238" s="20">
        <f t="array" ref="T1238:U1238">VLOOKUP(A1238,TOURISM!$A$2:$F$2692,{3,6},0)</f>
        <v>2137000000</v>
      </c>
      <c r="U1238" s="20">
        <v>5.43E8</v>
      </c>
      <c r="V1238" s="20" t="str">
        <f t="array" ref="V1238:AA1238">VLOOKUP(A1238,BUSINESS!$A$2:$J$2692,{4,5,6,7,8,9},0)</f>
        <v/>
      </c>
      <c r="W1238" s="20"/>
      <c r="X1238" s="20"/>
      <c r="Y1238" s="20"/>
      <c r="Z1238" s="20">
        <v>0.153</v>
      </c>
      <c r="AA1238" s="20">
        <v>0.231</v>
      </c>
      <c r="AB1238" s="21">
        <f t="shared" si="390"/>
        <v>3760.034436</v>
      </c>
      <c r="AC1238" s="20"/>
      <c r="AD1238" s="20"/>
      <c r="AE1238" s="20">
        <f t="shared" si="401"/>
        <v>575.6466484</v>
      </c>
      <c r="AF1238" s="22" t="b">
        <f t="shared" si="4"/>
        <v>0</v>
      </c>
      <c r="AG1238" s="20" t="b">
        <f t="shared" si="5"/>
        <v>0</v>
      </c>
      <c r="AH1238" s="20" t="b">
        <f t="shared" si="6"/>
        <v>0</v>
      </c>
      <c r="AI1238" s="20" t="b">
        <f t="shared" si="7"/>
        <v>0</v>
      </c>
      <c r="AJ1238" s="20"/>
      <c r="AK1238" s="20"/>
      <c r="AL1238" s="20"/>
      <c r="AM1238" s="20"/>
      <c r="AN1238" s="20"/>
      <c r="AO1238" s="20"/>
      <c r="AP1238" s="20"/>
      <c r="AQ1238" s="20"/>
      <c r="AR1238" s="23"/>
      <c r="AS1238" s="23"/>
      <c r="AT1238" s="23"/>
      <c r="AU1238" s="23"/>
      <c r="AV1238" s="23"/>
    </row>
    <row r="1239" ht="15.75" customHeight="1">
      <c r="A1239" s="17" t="str">
        <f t="shared" si="1"/>
        <v>Cyprus-Europe2001</v>
      </c>
      <c r="B1239" s="17" t="s">
        <v>188</v>
      </c>
      <c r="C1239" s="18" t="s">
        <v>180</v>
      </c>
      <c r="D1239" s="19" t="s">
        <v>77</v>
      </c>
      <c r="E1239" s="17">
        <v>3.557229702E9</v>
      </c>
      <c r="F1239" s="18">
        <v>0.058</v>
      </c>
      <c r="G1239" s="18">
        <v>776.0</v>
      </c>
      <c r="H1239" s="18">
        <v>0.075</v>
      </c>
      <c r="I1239" s="20">
        <f t="array" ref="I1239:J1239">IFNA(VLOOKUP(A1239,ENERGY!$A$2:$F$2692,{5,6},0),0)</f>
        <v>2368</v>
      </c>
      <c r="J1239" s="20"/>
      <c r="K1239" s="20">
        <f t="array" ref="K1239:S1239">VLOOKUP(A1239,'HUMAN RESOURCES'!$A$2:$M$2692,{2,3,4,5,6,7,8,9,10},0)</f>
        <v>0.013</v>
      </c>
      <c r="L1239" s="20">
        <v>0.005</v>
      </c>
      <c r="M1239" s="20">
        <v>80.0</v>
      </c>
      <c r="N1239" s="20">
        <v>76.0</v>
      </c>
      <c r="O1239" s="20">
        <v>0.219</v>
      </c>
      <c r="P1239" s="20">
        <v>0.678</v>
      </c>
      <c r="Q1239" s="20">
        <v>0.103</v>
      </c>
      <c r="R1239" s="20">
        <v>961481.0</v>
      </c>
      <c r="S1239" s="20">
        <v>0.688</v>
      </c>
      <c r="T1239" s="20">
        <f t="array" ref="T1239:U1239">VLOOKUP(A1239,TOURISM!$A$2:$F$2692,{3,6},0)</f>
        <v>2203000000</v>
      </c>
      <c r="U1239" s="20">
        <v>5.68E8</v>
      </c>
      <c r="V1239" s="20" t="str">
        <f t="array" ref="V1239:AA1239">VLOOKUP(A1239,BUSINESS!$A$2:$J$2692,{4,5,6,7,8,9},0)</f>
        <v/>
      </c>
      <c r="W1239" s="20"/>
      <c r="X1239" s="20"/>
      <c r="Y1239" s="20"/>
      <c r="Z1239" s="20">
        <v>0.188</v>
      </c>
      <c r="AA1239" s="20">
        <v>0.327</v>
      </c>
      <c r="AB1239" s="21">
        <f t="shared" si="390"/>
        <v>3699.739987</v>
      </c>
      <c r="AC1239" s="20">
        <f t="shared" ref="AC1239:AC1245" si="424">I1239/R1239</f>
        <v>0.002462867181</v>
      </c>
      <c r="AD1239" s="20"/>
      <c r="AE1239" s="20">
        <f t="shared" si="401"/>
        <v>590.7553035</v>
      </c>
      <c r="AF1239" s="22" t="b">
        <f t="shared" si="4"/>
        <v>0</v>
      </c>
      <c r="AG1239" s="20" t="b">
        <f t="shared" si="5"/>
        <v>0</v>
      </c>
      <c r="AH1239" s="20" t="b">
        <f t="shared" si="6"/>
        <v>0</v>
      </c>
      <c r="AI1239" s="20" t="b">
        <f t="shared" si="7"/>
        <v>0</v>
      </c>
      <c r="AJ1239" s="20"/>
      <c r="AK1239" s="20"/>
      <c r="AL1239" s="20"/>
      <c r="AM1239" s="20"/>
      <c r="AN1239" s="20"/>
      <c r="AO1239" s="20"/>
      <c r="AP1239" s="20"/>
      <c r="AQ1239" s="20"/>
      <c r="AR1239" s="23"/>
      <c r="AS1239" s="23"/>
      <c r="AT1239" s="23"/>
      <c r="AU1239" s="23"/>
      <c r="AV1239" s="23"/>
    </row>
    <row r="1240" ht="15.75" customHeight="1">
      <c r="A1240" s="17" t="str">
        <f t="shared" si="1"/>
        <v>Cyprus-Europe2002</v>
      </c>
      <c r="B1240" s="17" t="s">
        <v>188</v>
      </c>
      <c r="C1240" s="18" t="s">
        <v>180</v>
      </c>
      <c r="D1240" s="19" t="s">
        <v>79</v>
      </c>
      <c r="E1240" s="17">
        <v>3.57661524E9</v>
      </c>
      <c r="F1240" s="18">
        <v>0.061</v>
      </c>
      <c r="G1240" s="18">
        <v>882.0</v>
      </c>
      <c r="H1240" s="18">
        <v>0.072</v>
      </c>
      <c r="I1240" s="20">
        <f t="array" ref="I1240:J1240">IFNA(VLOOKUP(A1240,ENERGY!$A$2:$F$2692,{5,6},0),0)</f>
        <v>2443</v>
      </c>
      <c r="J1240" s="20">
        <v>7708.0</v>
      </c>
      <c r="K1240" s="20">
        <f t="array" ref="K1240:S1240">VLOOKUP(A1240,'HUMAN RESOURCES'!$A$2:$M$2692,{2,3,4,5,6,7,8,9,10},0)</f>
        <v>0.013</v>
      </c>
      <c r="L1240" s="20">
        <v>0.005</v>
      </c>
      <c r="M1240" s="20">
        <v>80.0</v>
      </c>
      <c r="N1240" s="20">
        <v>76.0</v>
      </c>
      <c r="O1240" s="20">
        <v>0.214</v>
      </c>
      <c r="P1240" s="20">
        <v>0.682</v>
      </c>
      <c r="Q1240" s="20">
        <v>0.104</v>
      </c>
      <c r="R1240" s="20">
        <v>979877.0</v>
      </c>
      <c r="S1240" s="20">
        <v>0.687</v>
      </c>
      <c r="T1240" s="20">
        <f t="array" ref="T1240:U1240">VLOOKUP(A1240,TOURISM!$A$2:$F$2692,{3,6},0)</f>
        <v>2178000000</v>
      </c>
      <c r="U1240" s="20">
        <v>5.82E8</v>
      </c>
      <c r="V1240" s="20" t="str">
        <f t="array" ref="V1240:AA1240">VLOOKUP(A1240,BUSINESS!$A$2:$J$2692,{4,5,6,7,8,9},0)</f>
        <v/>
      </c>
      <c r="W1240" s="20"/>
      <c r="X1240" s="20"/>
      <c r="Y1240" s="20"/>
      <c r="Z1240" s="20">
        <v>0.283</v>
      </c>
      <c r="AA1240" s="20">
        <v>0.427</v>
      </c>
      <c r="AB1240" s="21">
        <f t="shared" si="390"/>
        <v>3650.065508</v>
      </c>
      <c r="AC1240" s="20">
        <f t="shared" si="424"/>
        <v>0.002493170061</v>
      </c>
      <c r="AD1240" s="20">
        <f t="shared" ref="AD1240:AD1245" si="425">J1240/R1240</f>
        <v>0.007866293423</v>
      </c>
      <c r="AE1240" s="20">
        <f t="shared" si="401"/>
        <v>593.9520981</v>
      </c>
      <c r="AF1240" s="22" t="b">
        <f t="shared" si="4"/>
        <v>0</v>
      </c>
      <c r="AG1240" s="20" t="b">
        <f t="shared" si="5"/>
        <v>0</v>
      </c>
      <c r="AH1240" s="20" t="b">
        <f t="shared" si="6"/>
        <v>0</v>
      </c>
      <c r="AI1240" s="20" t="b">
        <f t="shared" si="7"/>
        <v>0</v>
      </c>
      <c r="AJ1240" s="20"/>
      <c r="AK1240" s="20"/>
      <c r="AL1240" s="20"/>
      <c r="AM1240" s="20"/>
      <c r="AN1240" s="20"/>
      <c r="AO1240" s="20"/>
      <c r="AP1240" s="20"/>
      <c r="AQ1240" s="20"/>
      <c r="AR1240" s="23"/>
      <c r="AS1240" s="23"/>
      <c r="AT1240" s="23"/>
      <c r="AU1240" s="23"/>
      <c r="AV1240" s="23"/>
    </row>
    <row r="1241" ht="15.75" customHeight="1">
      <c r="A1241" s="17" t="str">
        <f t="shared" si="1"/>
        <v>Cyprus-Europe2003</v>
      </c>
      <c r="B1241" s="17" t="s">
        <v>188</v>
      </c>
      <c r="C1241" s="18" t="s">
        <v>180</v>
      </c>
      <c r="D1241" s="19" t="s">
        <v>81</v>
      </c>
      <c r="E1241" s="17">
        <v>3.586883989E9</v>
      </c>
      <c r="F1241" s="18">
        <v>0.068</v>
      </c>
      <c r="G1241" s="18">
        <v>1235.0</v>
      </c>
      <c r="H1241" s="18">
        <v>0.069</v>
      </c>
      <c r="I1241" s="20">
        <f t="array" ref="I1241:J1241">IFNA(VLOOKUP(A1241,ENERGY!$A$2:$F$2692,{5,6},0),0)</f>
        <v>2525</v>
      </c>
      <c r="J1241" s="20">
        <v>8141.0</v>
      </c>
      <c r="K1241" s="20">
        <f t="array" ref="K1241:S1241">VLOOKUP(A1241,'HUMAN RESOURCES'!$A$2:$M$2692,{2,3,4,5,6,7,8,9,10},0)</f>
        <v>0.012</v>
      </c>
      <c r="L1241" s="20">
        <v>0.005</v>
      </c>
      <c r="M1241" s="20">
        <v>81.0</v>
      </c>
      <c r="N1241" s="20">
        <v>76.0</v>
      </c>
      <c r="O1241" s="20">
        <v>0.209</v>
      </c>
      <c r="P1241" s="20">
        <v>0.686</v>
      </c>
      <c r="Q1241" s="20">
        <v>0.105</v>
      </c>
      <c r="R1241" s="20">
        <v>998142.0</v>
      </c>
      <c r="S1241" s="20">
        <v>0.686</v>
      </c>
      <c r="T1241" s="20">
        <f t="array" ref="T1241:U1241">VLOOKUP(A1241,TOURISM!$A$2:$F$2692,{3,6},0)</f>
        <v>2325000000</v>
      </c>
      <c r="U1241" s="20">
        <v>7.0E8</v>
      </c>
      <c r="V1241" s="20" t="str">
        <f t="array" ref="V1241:AA1241">VLOOKUP(A1241,BUSINESS!$A$2:$J$2692,{4,5,6,7,8,9},0)</f>
        <v/>
      </c>
      <c r="W1241" s="20"/>
      <c r="X1241" s="20"/>
      <c r="Y1241" s="20"/>
      <c r="Z1241" s="20">
        <v>0.301</v>
      </c>
      <c r="AA1241" s="20">
        <v>0.553</v>
      </c>
      <c r="AB1241" s="21">
        <f t="shared" si="390"/>
        <v>3593.560825</v>
      </c>
      <c r="AC1241" s="20">
        <f t="shared" si="424"/>
        <v>0.002529700183</v>
      </c>
      <c r="AD1241" s="20">
        <f t="shared" si="425"/>
        <v>0.008156154134</v>
      </c>
      <c r="AE1241" s="20">
        <f t="shared" si="401"/>
        <v>701.303021</v>
      </c>
      <c r="AF1241" s="22" t="b">
        <f t="shared" si="4"/>
        <v>0</v>
      </c>
      <c r="AG1241" s="20" t="b">
        <f t="shared" si="5"/>
        <v>0</v>
      </c>
      <c r="AH1241" s="20" t="b">
        <f t="shared" si="6"/>
        <v>0</v>
      </c>
      <c r="AI1241" s="20" t="b">
        <f t="shared" si="7"/>
        <v>0</v>
      </c>
      <c r="AJ1241" s="20"/>
      <c r="AK1241" s="20"/>
      <c r="AL1241" s="20"/>
      <c r="AM1241" s="20"/>
      <c r="AN1241" s="20"/>
      <c r="AO1241" s="20"/>
      <c r="AP1241" s="20"/>
      <c r="AQ1241" s="20"/>
      <c r="AR1241" s="23"/>
      <c r="AS1241" s="23"/>
      <c r="AT1241" s="23"/>
      <c r="AU1241" s="23"/>
      <c r="AV1241" s="23"/>
    </row>
    <row r="1242" ht="15.75" customHeight="1">
      <c r="A1242" s="17" t="str">
        <f t="shared" si="1"/>
        <v>Cyprus-Europe2004</v>
      </c>
      <c r="B1242" s="17" t="s">
        <v>188</v>
      </c>
      <c r="C1242" s="18" t="s">
        <v>180</v>
      </c>
      <c r="D1242" s="19" t="s">
        <v>83</v>
      </c>
      <c r="E1242" s="17">
        <v>3.588988601E9</v>
      </c>
      <c r="F1242" s="18">
        <v>0.064</v>
      </c>
      <c r="G1242" s="18">
        <v>1353.0</v>
      </c>
      <c r="H1242" s="18">
        <v>0.076</v>
      </c>
      <c r="I1242" s="20">
        <f t="array" ref="I1242:J1242">IFNA(VLOOKUP(A1242,ENERGY!$A$2:$F$2692,{5,6},0),0)</f>
        <v>2574</v>
      </c>
      <c r="J1242" s="20">
        <v>8555.0</v>
      </c>
      <c r="K1242" s="20">
        <f t="array" ref="K1242:S1242">VLOOKUP(A1242,'HUMAN RESOURCES'!$A$2:$M$2692,{2,3,4,5,6,7,8,9,10},0)</f>
        <v>0.012</v>
      </c>
      <c r="L1242" s="20">
        <v>0.004</v>
      </c>
      <c r="M1242" s="20">
        <v>81.0</v>
      </c>
      <c r="N1242" s="20">
        <v>76.0</v>
      </c>
      <c r="O1242" s="20">
        <v>0.205</v>
      </c>
      <c r="P1242" s="20">
        <v>0.69</v>
      </c>
      <c r="Q1242" s="20">
        <v>0.106</v>
      </c>
      <c r="R1242" s="20">
        <v>1015820.0</v>
      </c>
      <c r="S1242" s="20">
        <v>0.684</v>
      </c>
      <c r="T1242" s="20">
        <f t="array" ref="T1242:U1242">VLOOKUP(A1242,TOURISM!$A$2:$F$2692,{3,6},0)</f>
        <v>2552000000</v>
      </c>
      <c r="U1242" s="20">
        <v>9.07E8</v>
      </c>
      <c r="V1242" s="20" t="str">
        <f t="array" ref="V1242:AA1242">VLOOKUP(A1242,BUSINESS!$A$2:$J$2692,{4,5,6,7,8,9},0)</f>
        <v/>
      </c>
      <c r="W1242" s="20"/>
      <c r="X1242" s="20"/>
      <c r="Y1242" s="20"/>
      <c r="Z1242" s="20">
        <v>0.338</v>
      </c>
      <c r="AA1242" s="20">
        <v>0.648</v>
      </c>
      <c r="AB1242" s="21">
        <f t="shared" si="390"/>
        <v>3533.095038</v>
      </c>
      <c r="AC1242" s="20">
        <f t="shared" si="424"/>
        <v>0.002533913489</v>
      </c>
      <c r="AD1242" s="20">
        <f t="shared" si="425"/>
        <v>0.008421767636</v>
      </c>
      <c r="AE1242" s="20">
        <f t="shared" si="401"/>
        <v>892.8747219</v>
      </c>
      <c r="AF1242" s="22" t="b">
        <f t="shared" si="4"/>
        <v>0</v>
      </c>
      <c r="AG1242" s="20" t="b">
        <f t="shared" si="5"/>
        <v>0</v>
      </c>
      <c r="AH1242" s="20" t="b">
        <f t="shared" si="6"/>
        <v>0</v>
      </c>
      <c r="AI1242" s="20" t="b">
        <f t="shared" si="7"/>
        <v>0</v>
      </c>
      <c r="AJ1242" s="20"/>
      <c r="AK1242" s="20"/>
      <c r="AL1242" s="20"/>
      <c r="AM1242" s="20"/>
      <c r="AN1242" s="20"/>
      <c r="AO1242" s="20"/>
      <c r="AP1242" s="20"/>
      <c r="AQ1242" s="20"/>
      <c r="AR1242" s="23"/>
      <c r="AS1242" s="23"/>
      <c r="AT1242" s="23"/>
      <c r="AU1242" s="23"/>
      <c r="AV1242" s="23"/>
    </row>
    <row r="1243" ht="15.75" customHeight="1">
      <c r="A1243" s="17" t="str">
        <f t="shared" si="1"/>
        <v>Cyprus-Europe2005</v>
      </c>
      <c r="B1243" s="17" t="s">
        <v>188</v>
      </c>
      <c r="C1243" s="18" t="s">
        <v>180</v>
      </c>
      <c r="D1243" s="19" t="s">
        <v>84</v>
      </c>
      <c r="E1243" s="17">
        <v>3.629936625E9</v>
      </c>
      <c r="F1243" s="18">
        <v>0.064</v>
      </c>
      <c r="G1243" s="18">
        <v>1434.0</v>
      </c>
      <c r="H1243" s="18">
        <v>0.071</v>
      </c>
      <c r="I1243" s="20">
        <f t="array" ref="I1243:J1243">IFNA(VLOOKUP(A1243,ENERGY!$A$2:$F$2692,{5,6},0),0)</f>
        <v>2184</v>
      </c>
      <c r="J1243" s="20">
        <v>7334.0</v>
      </c>
      <c r="K1243" s="20">
        <f t="array" ref="K1243:S1243">VLOOKUP(A1243,'HUMAN RESOURCES'!$A$2:$M$2692,{2,3,4,5,6,7,8,9,10},0)</f>
        <v>0.012</v>
      </c>
      <c r="L1243" s="20">
        <v>0.004</v>
      </c>
      <c r="M1243" s="20">
        <v>81.0</v>
      </c>
      <c r="N1243" s="20">
        <v>77.0</v>
      </c>
      <c r="O1243" s="20">
        <v>0.2</v>
      </c>
      <c r="P1243" s="20">
        <v>0.693</v>
      </c>
      <c r="Q1243" s="20">
        <v>0.107</v>
      </c>
      <c r="R1243" s="20">
        <v>1032586.0</v>
      </c>
      <c r="S1243" s="20">
        <v>0.683</v>
      </c>
      <c r="T1243" s="20">
        <f t="array" ref="T1243:U1243">VLOOKUP(A1243,TOURISM!$A$2:$F$2692,{3,6},0)</f>
        <v>2644000000</v>
      </c>
      <c r="U1243" s="20">
        <v>1.001E9</v>
      </c>
      <c r="V1243" s="20" t="str">
        <f t="array" ref="V1243:AA1243">VLOOKUP(A1243,BUSINESS!$A$2:$J$2692,{4,5,6,7,8,9},0)</f>
        <v/>
      </c>
      <c r="W1243" s="20"/>
      <c r="X1243" s="20"/>
      <c r="Y1243" s="20"/>
      <c r="Z1243" s="20">
        <v>0.328</v>
      </c>
      <c r="AA1243" s="20">
        <v>0.758</v>
      </c>
      <c r="AB1243" s="21">
        <f t="shared" si="390"/>
        <v>3515.384312</v>
      </c>
      <c r="AC1243" s="20">
        <f t="shared" si="424"/>
        <v>0.002115078066</v>
      </c>
      <c r="AD1243" s="20">
        <f t="shared" si="425"/>
        <v>0.007102556107</v>
      </c>
      <c r="AE1243" s="20">
        <f t="shared" si="401"/>
        <v>969.4107803</v>
      </c>
      <c r="AF1243" s="22" t="b">
        <f t="shared" si="4"/>
        <v>0</v>
      </c>
      <c r="AG1243" s="20" t="b">
        <f t="shared" si="5"/>
        <v>0</v>
      </c>
      <c r="AH1243" s="20" t="b">
        <f t="shared" si="6"/>
        <v>0</v>
      </c>
      <c r="AI1243" s="20" t="b">
        <f t="shared" si="7"/>
        <v>0</v>
      </c>
      <c r="AJ1243" s="20"/>
      <c r="AK1243" s="20"/>
      <c r="AL1243" s="20"/>
      <c r="AM1243" s="20"/>
      <c r="AN1243" s="20"/>
      <c r="AO1243" s="20"/>
      <c r="AP1243" s="20"/>
      <c r="AQ1243" s="20"/>
      <c r="AR1243" s="23"/>
      <c r="AS1243" s="23"/>
      <c r="AT1243" s="23"/>
      <c r="AU1243" s="23"/>
      <c r="AV1243" s="23"/>
    </row>
    <row r="1244" ht="15.75" customHeight="1">
      <c r="A1244" s="17" t="str">
        <f t="shared" si="1"/>
        <v>Cyprus-Europe2006</v>
      </c>
      <c r="B1244" s="17" t="s">
        <v>188</v>
      </c>
      <c r="C1244" s="18" t="s">
        <v>180</v>
      </c>
      <c r="D1244" s="19" t="s">
        <v>85</v>
      </c>
      <c r="E1244" s="17">
        <v>3.639935348E9</v>
      </c>
      <c r="F1244" s="18">
        <v>0.063</v>
      </c>
      <c r="G1244" s="18">
        <v>1494.0</v>
      </c>
      <c r="H1244" s="18">
        <v>0.067</v>
      </c>
      <c r="I1244" s="20">
        <f t="array" ref="I1244:J1244">IFNA(VLOOKUP(A1244,ENERGY!$A$2:$F$2692,{5,6},0),0)</f>
        <v>2437</v>
      </c>
      <c r="J1244" s="20">
        <v>8196.0</v>
      </c>
      <c r="K1244" s="20">
        <f t="array" ref="K1244:S1244">VLOOKUP(A1244,'HUMAN RESOURCES'!$A$2:$M$2692,{2,3,4,5,6,7,8,9,10},0)</f>
        <v>0.012</v>
      </c>
      <c r="L1244" s="20">
        <v>0.004</v>
      </c>
      <c r="M1244" s="20">
        <v>81.0</v>
      </c>
      <c r="N1244" s="20">
        <v>77.0</v>
      </c>
      <c r="O1244" s="20">
        <v>0.195</v>
      </c>
      <c r="P1244" s="20">
        <v>0.697</v>
      </c>
      <c r="Q1244" s="20">
        <v>0.109</v>
      </c>
      <c r="R1244" s="20">
        <v>1048314.0</v>
      </c>
      <c r="S1244" s="20">
        <v>0.681</v>
      </c>
      <c r="T1244" s="20">
        <f t="array" ref="T1244:U1244">VLOOKUP(A1244,TOURISM!$A$2:$F$2692,{3,6},0)</f>
        <v>2691000000</v>
      </c>
      <c r="U1244" s="20">
        <v>1.031E9</v>
      </c>
      <c r="V1244" s="20" t="str">
        <f t="array" ref="V1244:AA1244">VLOOKUP(A1244,BUSINESS!$A$2:$J$2692,{4,5,6,7,8,9},0)</f>
        <v/>
      </c>
      <c r="W1244" s="20"/>
      <c r="X1244" s="20"/>
      <c r="Y1244" s="20"/>
      <c r="Z1244" s="20">
        <v>0.358</v>
      </c>
      <c r="AA1244" s="20">
        <v>0.828</v>
      </c>
      <c r="AB1244" s="21">
        <f t="shared" si="390"/>
        <v>3472.180423</v>
      </c>
      <c r="AC1244" s="20">
        <f t="shared" si="424"/>
        <v>0.002324685161</v>
      </c>
      <c r="AD1244" s="20">
        <f t="shared" si="425"/>
        <v>0.007818268191</v>
      </c>
      <c r="AE1244" s="20">
        <f t="shared" si="401"/>
        <v>983.4839561</v>
      </c>
      <c r="AF1244" s="22" t="b">
        <f t="shared" si="4"/>
        <v>0</v>
      </c>
      <c r="AG1244" s="20" t="b">
        <f t="shared" si="5"/>
        <v>0</v>
      </c>
      <c r="AH1244" s="20" t="b">
        <f t="shared" si="6"/>
        <v>0</v>
      </c>
      <c r="AI1244" s="20" t="b">
        <f t="shared" si="7"/>
        <v>0</v>
      </c>
      <c r="AJ1244" s="20"/>
      <c r="AK1244" s="20"/>
      <c r="AL1244" s="20"/>
      <c r="AM1244" s="20"/>
      <c r="AN1244" s="20"/>
      <c r="AO1244" s="20"/>
      <c r="AP1244" s="20"/>
      <c r="AQ1244" s="20"/>
      <c r="AR1244" s="23"/>
      <c r="AS1244" s="23"/>
      <c r="AT1244" s="23"/>
      <c r="AU1244" s="23"/>
      <c r="AV1244" s="23"/>
    </row>
    <row r="1245" ht="15.75" customHeight="1">
      <c r="A1245" s="17" t="str">
        <f t="shared" si="1"/>
        <v>Cyprus-Europe2007</v>
      </c>
      <c r="B1245" s="17" t="s">
        <v>188</v>
      </c>
      <c r="C1245" s="18" t="s">
        <v>180</v>
      </c>
      <c r="D1245" s="19" t="s">
        <v>86</v>
      </c>
      <c r="E1245" s="17">
        <v>3.646727993E9</v>
      </c>
      <c r="F1245" s="18">
        <v>0.061</v>
      </c>
      <c r="G1245" s="18">
        <v>1691.0</v>
      </c>
      <c r="H1245" s="18">
        <v>0.067</v>
      </c>
      <c r="I1245" s="20">
        <f t="array" ref="I1245:J1245">IFNA(VLOOKUP(A1245,ENERGY!$A$2:$F$2692,{5,6},0),0)</f>
        <v>2219</v>
      </c>
      <c r="J1245" s="20">
        <v>7503.0</v>
      </c>
      <c r="K1245" s="20">
        <f t="array" ref="K1245:S1245">VLOOKUP(A1245,'HUMAN RESOURCES'!$A$2:$M$2692,{2,3,4,5,6,7,8,9,10},0)</f>
        <v>0.012</v>
      </c>
      <c r="L1245" s="20">
        <v>0.004</v>
      </c>
      <c r="M1245" s="20">
        <v>81.0</v>
      </c>
      <c r="N1245" s="20">
        <v>77.0</v>
      </c>
      <c r="O1245" s="20">
        <v>0.19</v>
      </c>
      <c r="P1245" s="20">
        <v>0.7</v>
      </c>
      <c r="Q1245" s="20">
        <v>0.11</v>
      </c>
      <c r="R1245" s="20">
        <v>1063095.0</v>
      </c>
      <c r="S1245" s="20">
        <v>0.68</v>
      </c>
      <c r="T1245" s="20">
        <f t="array" ref="T1245:U1245">VLOOKUP(A1245,TOURISM!$A$2:$F$2692,{3,6},0)</f>
        <v>3108000000</v>
      </c>
      <c r="U1245" s="20">
        <v>1.554E9</v>
      </c>
      <c r="V1245" s="20" t="str">
        <f t="array" ref="V1245:AA1245">VLOOKUP(A1245,BUSINESS!$A$2:$J$2692,{4,5,6,7,8,9},0)</f>
        <v/>
      </c>
      <c r="W1245" s="20"/>
      <c r="X1245" s="20"/>
      <c r="Y1245" s="20"/>
      <c r="Z1245" s="20">
        <v>0.408</v>
      </c>
      <c r="AA1245" s="20">
        <v>0.93</v>
      </c>
      <c r="AB1245" s="21">
        <f t="shared" si="390"/>
        <v>3430.293617</v>
      </c>
      <c r="AC1245" s="20">
        <f t="shared" si="424"/>
        <v>0.002087301699</v>
      </c>
      <c r="AD1245" s="20">
        <f t="shared" si="425"/>
        <v>0.00705769475</v>
      </c>
      <c r="AE1245" s="20">
        <f t="shared" si="401"/>
        <v>1461.769644</v>
      </c>
      <c r="AF1245" s="22" t="b">
        <f t="shared" si="4"/>
        <v>0</v>
      </c>
      <c r="AG1245" s="20" t="b">
        <f t="shared" si="5"/>
        <v>0</v>
      </c>
      <c r="AH1245" s="20" t="b">
        <f t="shared" si="6"/>
        <v>0</v>
      </c>
      <c r="AI1245" s="20" t="b">
        <f t="shared" si="7"/>
        <v>1</v>
      </c>
      <c r="AJ1245" s="20"/>
      <c r="AK1245" s="20"/>
      <c r="AL1245" s="20"/>
      <c r="AM1245" s="20"/>
      <c r="AN1245" s="20"/>
      <c r="AO1245" s="20"/>
      <c r="AP1245" s="20"/>
      <c r="AQ1245" s="20"/>
      <c r="AR1245" s="23"/>
      <c r="AS1245" s="23"/>
      <c r="AT1245" s="23"/>
      <c r="AU1245" s="23"/>
      <c r="AV1245" s="23"/>
    </row>
    <row r="1246" ht="15.75" customHeight="1">
      <c r="A1246" s="17" t="str">
        <f t="shared" si="1"/>
        <v>Cyprus-Europe2008</v>
      </c>
      <c r="B1246" s="17" t="s">
        <v>188</v>
      </c>
      <c r="C1246" s="18" t="s">
        <v>180</v>
      </c>
      <c r="D1246" s="19" t="s">
        <v>87</v>
      </c>
      <c r="E1246" s="17">
        <v>3.647817219E9</v>
      </c>
      <c r="F1246" s="18">
        <v>0.069</v>
      </c>
      <c r="G1246" s="18">
        <v>2182.0</v>
      </c>
      <c r="H1246" s="18"/>
      <c r="I1246" s="20">
        <f t="array" ref="I1246:J1246">IFNA(VLOOKUP(A1246,ENERGY!$A$2:$F$2692,{5,6},0),0)</f>
        <v>0</v>
      </c>
      <c r="J1246" s="20">
        <v>0.0</v>
      </c>
      <c r="K1246" s="20">
        <f t="array" ref="K1246:S1246">VLOOKUP(A1246,'HUMAN RESOURCES'!$A$2:$M$2692,{2,3,4,5,6,7,8,9,10},0)</f>
        <v>0.012</v>
      </c>
      <c r="L1246" s="20">
        <v>0.003</v>
      </c>
      <c r="M1246" s="20">
        <v>81.0</v>
      </c>
      <c r="N1246" s="20">
        <v>77.0</v>
      </c>
      <c r="O1246" s="20">
        <v>0.186</v>
      </c>
      <c r="P1246" s="20">
        <v>0.703</v>
      </c>
      <c r="Q1246" s="20">
        <v>0.112</v>
      </c>
      <c r="R1246" s="20">
        <v>1077089.0</v>
      </c>
      <c r="S1246" s="20">
        <v>0.678</v>
      </c>
      <c r="T1246" s="20">
        <f t="array" ref="T1246:U1246">VLOOKUP(A1246,TOURISM!$A$2:$F$2692,{3,6},0)</f>
        <v>3231000000</v>
      </c>
      <c r="U1246" s="20">
        <v>1.895E9</v>
      </c>
      <c r="V1246" s="20">
        <f t="array" ref="V1246:AA1246">VLOOKUP(A1246,BUSINESS!$A$2:$J$2692,{4,5,6,7,8,9},0)</f>
        <v>0.206</v>
      </c>
      <c r="W1246" s="20">
        <v>8.0</v>
      </c>
      <c r="X1246" s="20"/>
      <c r="Y1246" s="20">
        <v>149.0</v>
      </c>
      <c r="Z1246" s="20">
        <v>0.423</v>
      </c>
      <c r="AA1246" s="20">
        <v>0.944</v>
      </c>
      <c r="AB1246" s="21">
        <f t="shared" si="390"/>
        <v>3386.737047</v>
      </c>
      <c r="AC1246" s="20"/>
      <c r="AD1246" s="20"/>
      <c r="AE1246" s="20">
        <f t="shared" si="401"/>
        <v>1759.371788</v>
      </c>
      <c r="AF1246" s="22" t="b">
        <f t="shared" si="4"/>
        <v>0</v>
      </c>
      <c r="AG1246" s="20" t="b">
        <f t="shared" si="5"/>
        <v>0</v>
      </c>
      <c r="AH1246" s="20" t="b">
        <f t="shared" si="6"/>
        <v>0</v>
      </c>
      <c r="AI1246" s="20" t="b">
        <f t="shared" si="7"/>
        <v>1</v>
      </c>
      <c r="AJ1246" s="20"/>
      <c r="AK1246" s="20"/>
      <c r="AL1246" s="20"/>
      <c r="AM1246" s="20"/>
      <c r="AN1246" s="20"/>
      <c r="AO1246" s="20"/>
      <c r="AP1246" s="20"/>
      <c r="AQ1246" s="20"/>
      <c r="AR1246" s="23"/>
      <c r="AS1246" s="23"/>
      <c r="AT1246" s="23"/>
      <c r="AU1246" s="23"/>
      <c r="AV1246" s="23"/>
    </row>
    <row r="1247" ht="15.75" customHeight="1">
      <c r="A1247" s="17" t="str">
        <f t="shared" si="1"/>
        <v>Cyprus-Europe2009</v>
      </c>
      <c r="B1247" s="17" t="s">
        <v>188</v>
      </c>
      <c r="C1247" s="18" t="s">
        <v>180</v>
      </c>
      <c r="D1247" s="19" t="s">
        <v>88</v>
      </c>
      <c r="E1247" s="17">
        <v>3.653822712E9</v>
      </c>
      <c r="F1247" s="18">
        <v>0.074</v>
      </c>
      <c r="G1247" s="18">
        <v>2115.0</v>
      </c>
      <c r="H1247" s="18"/>
      <c r="I1247" s="20">
        <f t="array" ref="I1247:J1247">IFNA(VLOOKUP(A1247,ENERGY!$A$2:$F$2692,{5,6},0),0)</f>
        <v>2332</v>
      </c>
      <c r="J1247" s="20">
        <v>7748.0</v>
      </c>
      <c r="K1247" s="20">
        <f t="array" ref="K1247:S1247">VLOOKUP(A1247,'HUMAN RESOURCES'!$A$2:$M$2692,{2,3,4,5,6,7,8,9,10},0)</f>
        <v>0.012</v>
      </c>
      <c r="L1247" s="20">
        <v>0.003</v>
      </c>
      <c r="M1247" s="20">
        <v>81.0</v>
      </c>
      <c r="N1247" s="20">
        <v>77.0</v>
      </c>
      <c r="O1247" s="20">
        <v>0.181</v>
      </c>
      <c r="P1247" s="20">
        <v>0.705</v>
      </c>
      <c r="Q1247" s="20">
        <v>0.114</v>
      </c>
      <c r="R1247" s="20">
        <v>1090553.0</v>
      </c>
      <c r="S1247" s="20">
        <v>0.677</v>
      </c>
      <c r="T1247" s="20">
        <f t="array" ref="T1247:U1247">VLOOKUP(A1247,TOURISM!$A$2:$F$2692,{3,6},0)</f>
        <v>2474000000</v>
      </c>
      <c r="U1247" s="20">
        <v>1.638E9</v>
      </c>
      <c r="V1247" s="20">
        <f t="array" ref="V1247:AA1247">VLOOKUP(A1247,BUSINESS!$A$2:$J$2692,{4,5,6,7,8,9},0)</f>
        <v>0.206</v>
      </c>
      <c r="W1247" s="20">
        <v>8.0</v>
      </c>
      <c r="X1247" s="20"/>
      <c r="Y1247" s="20">
        <v>149.0</v>
      </c>
      <c r="Z1247" s="20">
        <v>0.498</v>
      </c>
      <c r="AA1247" s="20">
        <v>0.896</v>
      </c>
      <c r="AB1247" s="21">
        <f t="shared" si="390"/>
        <v>3350.431123</v>
      </c>
      <c r="AC1247" s="20">
        <f t="shared" ref="AC1247:AC1248" si="426">I1247/R1247</f>
        <v>0.002138364665</v>
      </c>
      <c r="AD1247" s="20">
        <f t="shared" ref="AD1247:AD1248" si="427">J1247/R1247</f>
        <v>0.00710465241</v>
      </c>
      <c r="AE1247" s="20">
        <f t="shared" si="401"/>
        <v>1501.990275</v>
      </c>
      <c r="AF1247" s="22" t="b">
        <f t="shared" si="4"/>
        <v>0</v>
      </c>
      <c r="AG1247" s="20" t="b">
        <f t="shared" si="5"/>
        <v>0</v>
      </c>
      <c r="AH1247" s="20" t="b">
        <f t="shared" si="6"/>
        <v>0</v>
      </c>
      <c r="AI1247" s="20" t="b">
        <f t="shared" si="7"/>
        <v>1</v>
      </c>
      <c r="AJ1247" s="20"/>
      <c r="AK1247" s="20"/>
      <c r="AL1247" s="20"/>
      <c r="AM1247" s="20"/>
      <c r="AN1247" s="20"/>
      <c r="AO1247" s="20"/>
      <c r="AP1247" s="20"/>
      <c r="AQ1247" s="20"/>
      <c r="AR1247" s="23"/>
      <c r="AS1247" s="23"/>
      <c r="AT1247" s="23"/>
      <c r="AU1247" s="23"/>
      <c r="AV1247" s="23"/>
    </row>
    <row r="1248" ht="15.75" customHeight="1">
      <c r="A1248" s="17" t="str">
        <f t="shared" si="1"/>
        <v>Cyprus-Europe2010</v>
      </c>
      <c r="B1248" s="17" t="s">
        <v>188</v>
      </c>
      <c r="C1248" s="18" t="s">
        <v>180</v>
      </c>
      <c r="D1248" s="19" t="s">
        <v>89</v>
      </c>
      <c r="E1248" s="17">
        <v>3.654031716E9</v>
      </c>
      <c r="F1248" s="18">
        <v>0.074</v>
      </c>
      <c r="G1248" s="18">
        <v>2012.0</v>
      </c>
      <c r="H1248" s="18"/>
      <c r="I1248" s="20">
        <f t="array" ref="I1248:J1248">IFNA(VLOOKUP(A1248,ENERGY!$A$2:$F$2692,{5,6},0),0)</f>
        <v>2308</v>
      </c>
      <c r="J1248" s="20">
        <v>7789.0</v>
      </c>
      <c r="K1248" s="20">
        <f t="array" ref="K1248:S1248">VLOOKUP(A1248,'HUMAN RESOURCES'!$A$2:$M$2692,{2,3,4,5,6,7,8,9,10},0)</f>
        <v>0.012</v>
      </c>
      <c r="L1248" s="20">
        <v>0.003</v>
      </c>
      <c r="M1248" s="20">
        <v>81.0</v>
      </c>
      <c r="N1248" s="20">
        <v>77.0</v>
      </c>
      <c r="O1248" s="20">
        <v>0.178</v>
      </c>
      <c r="P1248" s="20">
        <v>0.707</v>
      </c>
      <c r="Q1248" s="20">
        <v>0.116</v>
      </c>
      <c r="R1248" s="20">
        <v>1103685.0</v>
      </c>
      <c r="S1248" s="20">
        <v>0.676</v>
      </c>
      <c r="T1248" s="20">
        <f t="array" ref="T1248:U1248">VLOOKUP(A1248,TOURISM!$A$2:$F$2692,{3,6},0)</f>
        <v>2371000000</v>
      </c>
      <c r="U1248" s="20">
        <v>1.457E9</v>
      </c>
      <c r="V1248" s="20">
        <f t="array" ref="V1248:AA1248">VLOOKUP(A1248,BUSINESS!$A$2:$J$2692,{4,5,6,7,8,9},0)</f>
        <v>0.223</v>
      </c>
      <c r="W1248" s="20">
        <v>8.0</v>
      </c>
      <c r="X1248" s="20"/>
      <c r="Y1248" s="20">
        <v>149.0</v>
      </c>
      <c r="Z1248" s="20">
        <v>0.53</v>
      </c>
      <c r="AA1248" s="20">
        <v>0.937</v>
      </c>
      <c r="AB1248" s="21">
        <f t="shared" si="390"/>
        <v>3310.755982</v>
      </c>
      <c r="AC1248" s="20">
        <f t="shared" si="426"/>
        <v>0.002091176377</v>
      </c>
      <c r="AD1248" s="20">
        <f t="shared" si="427"/>
        <v>0.007057267246</v>
      </c>
      <c r="AE1248" s="20">
        <f t="shared" si="401"/>
        <v>1320.123042</v>
      </c>
      <c r="AF1248" s="22" t="b">
        <f t="shared" si="4"/>
        <v>0</v>
      </c>
      <c r="AG1248" s="20" t="b">
        <f t="shared" si="5"/>
        <v>0</v>
      </c>
      <c r="AH1248" s="20" t="b">
        <f t="shared" si="6"/>
        <v>0</v>
      </c>
      <c r="AI1248" s="20" t="b">
        <f t="shared" si="7"/>
        <v>1</v>
      </c>
      <c r="AJ1248" s="20"/>
      <c r="AK1248" s="20"/>
      <c r="AL1248" s="20"/>
      <c r="AM1248" s="20"/>
      <c r="AN1248" s="20"/>
      <c r="AO1248" s="20"/>
      <c r="AP1248" s="20"/>
      <c r="AQ1248" s="20"/>
      <c r="AR1248" s="23"/>
      <c r="AS1248" s="23"/>
      <c r="AT1248" s="23"/>
      <c r="AU1248" s="23"/>
      <c r="AV1248" s="23"/>
    </row>
    <row r="1249" ht="15.75" customHeight="1">
      <c r="A1249" s="17" t="str">
        <f t="shared" si="1"/>
        <v>Cyprus-Europe2011</v>
      </c>
      <c r="B1249" s="17" t="s">
        <v>188</v>
      </c>
      <c r="C1249" s="18" t="s">
        <v>180</v>
      </c>
      <c r="D1249" s="19" t="s">
        <v>90</v>
      </c>
      <c r="E1249" s="17">
        <v>3.658356378E9</v>
      </c>
      <c r="F1249" s="18">
        <v>0.074</v>
      </c>
      <c r="G1249" s="18">
        <v>2123.0</v>
      </c>
      <c r="H1249" s="18"/>
      <c r="I1249" s="20">
        <f t="array" ref="I1249:J1249">IFNA(VLOOKUP(A1249,ENERGY!$A$2:$F$2692,{5,6},0),0)</f>
        <v>0</v>
      </c>
      <c r="J1249" s="20">
        <v>0.0</v>
      </c>
      <c r="K1249" s="20">
        <f t="array" ref="K1249:S1249">VLOOKUP(A1249,'HUMAN RESOURCES'!$A$2:$M$2692,{2,3,4,5,6,7,8,9,10},0)</f>
        <v>0.012</v>
      </c>
      <c r="L1249" s="20">
        <v>0.003</v>
      </c>
      <c r="M1249" s="20">
        <v>82.0</v>
      </c>
      <c r="N1249" s="20">
        <v>77.0</v>
      </c>
      <c r="O1249" s="20">
        <v>0.174</v>
      </c>
      <c r="P1249" s="20">
        <v>0.708</v>
      </c>
      <c r="Q1249" s="20">
        <v>0.118</v>
      </c>
      <c r="R1249" s="20">
        <v>1116513.0</v>
      </c>
      <c r="S1249" s="20">
        <v>0.674</v>
      </c>
      <c r="T1249" s="20">
        <f t="array" ref="T1249:U1249">VLOOKUP(A1249,TOURISM!$A$2:$F$2692,{3,6},0)</f>
        <v>2751000000</v>
      </c>
      <c r="U1249" s="20">
        <v>1.721E9</v>
      </c>
      <c r="V1249" s="20">
        <f t="array" ref="V1249:AA1249">VLOOKUP(A1249,BUSINESS!$A$2:$J$2692,{4,5,6,7,8,9},0)</f>
        <v>0.22</v>
      </c>
      <c r="W1249" s="20">
        <v>8.0</v>
      </c>
      <c r="X1249" s="20"/>
      <c r="Y1249" s="20">
        <v>149.0</v>
      </c>
      <c r="Z1249" s="20">
        <v>0.569</v>
      </c>
      <c r="AA1249" s="20">
        <v>0.977</v>
      </c>
      <c r="AB1249" s="21">
        <f t="shared" si="390"/>
        <v>3276.590938</v>
      </c>
      <c r="AC1249" s="20"/>
      <c r="AD1249" s="20"/>
      <c r="AE1249" s="20">
        <f t="shared" si="401"/>
        <v>1541.406146</v>
      </c>
      <c r="AF1249" s="22" t="b">
        <f t="shared" si="4"/>
        <v>0</v>
      </c>
      <c r="AG1249" s="20" t="b">
        <f t="shared" si="5"/>
        <v>0</v>
      </c>
      <c r="AH1249" s="20" t="b">
        <f t="shared" si="6"/>
        <v>0</v>
      </c>
      <c r="AI1249" s="20" t="b">
        <f t="shared" si="7"/>
        <v>1</v>
      </c>
      <c r="AJ1249" s="20"/>
      <c r="AK1249" s="20"/>
      <c r="AL1249" s="20"/>
      <c r="AM1249" s="20"/>
      <c r="AN1249" s="20"/>
      <c r="AO1249" s="20"/>
      <c r="AP1249" s="20"/>
      <c r="AQ1249" s="20"/>
      <c r="AR1249" s="23"/>
      <c r="AS1249" s="23"/>
      <c r="AT1249" s="23"/>
      <c r="AU1249" s="23"/>
      <c r="AV1249" s="23"/>
    </row>
    <row r="1250" ht="15.75" customHeight="1">
      <c r="A1250" s="17" t="str">
        <f t="shared" si="1"/>
        <v>Cyprus-Europe2012</v>
      </c>
      <c r="B1250" s="17" t="s">
        <v>188</v>
      </c>
      <c r="C1250" s="18" t="s">
        <v>180</v>
      </c>
      <c r="D1250" s="19" t="s">
        <v>91</v>
      </c>
      <c r="E1250" s="17">
        <v>3.660483886E9</v>
      </c>
      <c r="F1250" s="18">
        <v>0.073</v>
      </c>
      <c r="G1250" s="18">
        <v>1949.0</v>
      </c>
      <c r="H1250" s="18"/>
      <c r="I1250" s="20">
        <f t="array" ref="I1250:J1250">IFNA(VLOOKUP(A1250,ENERGY!$A$2:$F$2692,{5,6},0),0)</f>
        <v>0</v>
      </c>
      <c r="J1250" s="20">
        <v>0.0</v>
      </c>
      <c r="K1250" s="20">
        <f t="array" ref="K1250:S1250">VLOOKUP(A1250,'HUMAN RESOURCES'!$A$2:$M$2692,{2,3,4,5,6,7,8,9,10},0)</f>
        <v>0.012</v>
      </c>
      <c r="L1250" s="20">
        <v>0.003</v>
      </c>
      <c r="M1250" s="20">
        <v>82.0</v>
      </c>
      <c r="N1250" s="20">
        <v>78.0</v>
      </c>
      <c r="O1250" s="20">
        <v>0.172</v>
      </c>
      <c r="P1250" s="20">
        <v>0.708</v>
      </c>
      <c r="Q1250" s="20">
        <v>0.12</v>
      </c>
      <c r="R1250" s="20">
        <v>1128994.0</v>
      </c>
      <c r="S1250" s="20">
        <v>0.673</v>
      </c>
      <c r="T1250" s="20">
        <f t="array" ref="T1250:U1250">VLOOKUP(A1250,TOURISM!$A$2:$F$2692,{3,6},0)</f>
        <v>2709000000</v>
      </c>
      <c r="U1250" s="20">
        <v>1.637E9</v>
      </c>
      <c r="V1250" s="20">
        <f t="array" ref="V1250:AA1250">VLOOKUP(A1250,BUSINESS!$A$2:$J$2692,{4,5,6,7,8,9},0)</f>
        <v>0.222</v>
      </c>
      <c r="W1250" s="20">
        <v>8.0</v>
      </c>
      <c r="X1250" s="20">
        <v>38.0</v>
      </c>
      <c r="Y1250" s="20">
        <v>147.0</v>
      </c>
      <c r="Z1250" s="20">
        <v>0.607</v>
      </c>
      <c r="AA1250" s="20">
        <v>0.984</v>
      </c>
      <c r="AB1250" s="21">
        <f t="shared" si="390"/>
        <v>3242.252737</v>
      </c>
      <c r="AC1250" s="20"/>
      <c r="AD1250" s="20"/>
      <c r="AE1250" s="20">
        <f t="shared" si="401"/>
        <v>1449.963419</v>
      </c>
      <c r="AF1250" s="22" t="b">
        <f t="shared" si="4"/>
        <v>0</v>
      </c>
      <c r="AG1250" s="20" t="b">
        <f t="shared" si="5"/>
        <v>0</v>
      </c>
      <c r="AH1250" s="20" t="b">
        <f t="shared" si="6"/>
        <v>0</v>
      </c>
      <c r="AI1250" s="20" t="b">
        <f t="shared" si="7"/>
        <v>1</v>
      </c>
      <c r="AJ1250" s="20"/>
      <c r="AK1250" s="20"/>
      <c r="AL1250" s="20"/>
      <c r="AM1250" s="20"/>
      <c r="AN1250" s="20"/>
      <c r="AO1250" s="20"/>
      <c r="AP1250" s="20"/>
      <c r="AQ1250" s="20"/>
      <c r="AR1250" s="23"/>
      <c r="AS1250" s="23"/>
      <c r="AT1250" s="23"/>
      <c r="AU1250" s="23"/>
      <c r="AV1250" s="23"/>
    </row>
    <row r="1251" ht="15.75" customHeight="1">
      <c r="A1251" s="17" t="str">
        <f t="shared" si="1"/>
        <v>Czech Republic-Europe2000</v>
      </c>
      <c r="B1251" s="17" t="s">
        <v>189</v>
      </c>
      <c r="C1251" s="18" t="s">
        <v>180</v>
      </c>
      <c r="D1251" s="19" t="s">
        <v>76</v>
      </c>
      <c r="E1251" s="17">
        <v>3.664503846E9</v>
      </c>
      <c r="F1251" s="18">
        <v>0.063</v>
      </c>
      <c r="G1251" s="18">
        <v>361.0</v>
      </c>
      <c r="H1251" s="18">
        <v>0.072</v>
      </c>
      <c r="I1251" s="20">
        <f t="array" ref="I1251:J1251">IFNA(VLOOKUP(A1251,ENERGY!$A$2:$F$2692,{5,6},0),0)</f>
        <v>42823</v>
      </c>
      <c r="J1251" s="20"/>
      <c r="K1251" s="20">
        <f t="array" ref="K1251:S1251">VLOOKUP(A1251,'HUMAN RESOURCES'!$A$2:$M$2692,{2,3,4,5,6,7,8,9,10},0)</f>
        <v>0.009</v>
      </c>
      <c r="L1251" s="20">
        <v>0.006</v>
      </c>
      <c r="M1251" s="20">
        <v>78.0</v>
      </c>
      <c r="N1251" s="20">
        <v>72.0</v>
      </c>
      <c r="O1251" s="20">
        <v>0.165</v>
      </c>
      <c r="P1251" s="20">
        <v>0.697</v>
      </c>
      <c r="Q1251" s="20">
        <v>0.138</v>
      </c>
      <c r="R1251" s="20">
        <v>1.0255063E7</v>
      </c>
      <c r="S1251" s="20">
        <v>0.74</v>
      </c>
      <c r="T1251" s="20">
        <f t="array" ref="T1251:U1251">VLOOKUP(A1251,TOURISM!$A$2:$F$2692,{3,6},0)</f>
        <v>2973000000</v>
      </c>
      <c r="U1251" s="20">
        <v>1.276E9</v>
      </c>
      <c r="V1251" s="20" t="str">
        <f t="array" ref="V1251:AA1251">VLOOKUP(A1251,BUSINESS!$A$2:$J$2692,{4,5,6,7,8,9},0)</f>
        <v/>
      </c>
      <c r="W1251" s="20"/>
      <c r="X1251" s="20"/>
      <c r="Y1251" s="20"/>
      <c r="Z1251" s="20">
        <v>0.098</v>
      </c>
      <c r="AA1251" s="20">
        <v>0.424</v>
      </c>
      <c r="AB1251" s="21">
        <f t="shared" si="390"/>
        <v>357.3360638</v>
      </c>
      <c r="AC1251" s="20">
        <f t="shared" ref="AC1251:AC1261" si="428">I1251/R1251</f>
        <v>0.004175791021</v>
      </c>
      <c r="AD1251" s="20"/>
      <c r="AE1251" s="20">
        <f t="shared" si="401"/>
        <v>124.4263443</v>
      </c>
      <c r="AF1251" s="22" t="b">
        <f t="shared" si="4"/>
        <v>0</v>
      </c>
      <c r="AG1251" s="20" t="b">
        <f t="shared" si="5"/>
        <v>0</v>
      </c>
      <c r="AH1251" s="20" t="b">
        <f t="shared" si="6"/>
        <v>0</v>
      </c>
      <c r="AI1251" s="20" t="b">
        <f t="shared" si="7"/>
        <v>0</v>
      </c>
      <c r="AJ1251" s="20"/>
      <c r="AK1251" s="20"/>
      <c r="AL1251" s="20"/>
      <c r="AM1251" s="20"/>
      <c r="AN1251" s="20"/>
      <c r="AO1251" s="20"/>
      <c r="AP1251" s="20"/>
      <c r="AQ1251" s="20"/>
      <c r="AR1251" s="23"/>
      <c r="AS1251" s="23"/>
      <c r="AT1251" s="23"/>
      <c r="AU1251" s="23"/>
      <c r="AV1251" s="23"/>
    </row>
    <row r="1252" ht="15.75" customHeight="1">
      <c r="A1252" s="17" t="str">
        <f t="shared" si="1"/>
        <v>Czech Republic-Europe2001</v>
      </c>
      <c r="B1252" s="17" t="s">
        <v>189</v>
      </c>
      <c r="C1252" s="18" t="s">
        <v>180</v>
      </c>
      <c r="D1252" s="19" t="s">
        <v>77</v>
      </c>
      <c r="E1252" s="17">
        <v>3.666349049E9</v>
      </c>
      <c r="F1252" s="18">
        <v>0.064</v>
      </c>
      <c r="G1252" s="18">
        <v>403.0</v>
      </c>
      <c r="H1252" s="18">
        <v>0.072</v>
      </c>
      <c r="I1252" s="20">
        <f t="array" ref="I1252:J1252">IFNA(VLOOKUP(A1252,ENERGY!$A$2:$F$2692,{5,6},0),0)</f>
        <v>43429</v>
      </c>
      <c r="J1252" s="20"/>
      <c r="K1252" s="20">
        <f t="array" ref="K1252:S1252">VLOOKUP(A1252,'HUMAN RESOURCES'!$A$2:$M$2692,{2,3,4,5,6,7,8,9,10},0)</f>
        <v>0.009</v>
      </c>
      <c r="L1252" s="20">
        <v>0.005</v>
      </c>
      <c r="M1252" s="20">
        <v>78.0</v>
      </c>
      <c r="N1252" s="20">
        <v>72.0</v>
      </c>
      <c r="O1252" s="20">
        <v>0.161</v>
      </c>
      <c r="P1252" s="20">
        <v>0.7</v>
      </c>
      <c r="Q1252" s="20">
        <v>0.139</v>
      </c>
      <c r="R1252" s="20">
        <v>1.0216605E7</v>
      </c>
      <c r="S1252" s="20">
        <v>0.739</v>
      </c>
      <c r="T1252" s="20">
        <f t="array" ref="T1252:U1252">VLOOKUP(A1252,TOURISM!$A$2:$F$2692,{3,6},0)</f>
        <v>3104000000</v>
      </c>
      <c r="U1252" s="20">
        <v>1.386E9</v>
      </c>
      <c r="V1252" s="20" t="str">
        <f t="array" ref="V1252:AA1252">VLOOKUP(A1252,BUSINESS!$A$2:$J$2692,{4,5,6,7,8,9},0)</f>
        <v/>
      </c>
      <c r="W1252" s="20"/>
      <c r="X1252" s="20"/>
      <c r="Y1252" s="20"/>
      <c r="Z1252" s="20">
        <v>0.147</v>
      </c>
      <c r="AA1252" s="20">
        <v>0.679</v>
      </c>
      <c r="AB1252" s="21">
        <f t="shared" si="390"/>
        <v>358.8617793</v>
      </c>
      <c r="AC1252" s="20">
        <f t="shared" si="428"/>
        <v>0.004250825005</v>
      </c>
      <c r="AD1252" s="20"/>
      <c r="AE1252" s="20">
        <f t="shared" si="401"/>
        <v>135.661504</v>
      </c>
      <c r="AF1252" s="22" t="b">
        <f t="shared" si="4"/>
        <v>0</v>
      </c>
      <c r="AG1252" s="20" t="b">
        <f t="shared" si="5"/>
        <v>0</v>
      </c>
      <c r="AH1252" s="20" t="b">
        <f t="shared" si="6"/>
        <v>0</v>
      </c>
      <c r="AI1252" s="20" t="b">
        <f t="shared" si="7"/>
        <v>0</v>
      </c>
      <c r="AJ1252" s="20"/>
      <c r="AK1252" s="20"/>
      <c r="AL1252" s="20"/>
      <c r="AM1252" s="20"/>
      <c r="AN1252" s="20"/>
      <c r="AO1252" s="20"/>
      <c r="AP1252" s="20"/>
      <c r="AQ1252" s="20"/>
      <c r="AR1252" s="23"/>
      <c r="AS1252" s="23"/>
      <c r="AT1252" s="23"/>
      <c r="AU1252" s="23"/>
      <c r="AV1252" s="23"/>
    </row>
    <row r="1253" ht="15.75" customHeight="1">
      <c r="A1253" s="17" t="str">
        <f t="shared" si="1"/>
        <v>Czech Republic-Europe2002</v>
      </c>
      <c r="B1253" s="17" t="s">
        <v>189</v>
      </c>
      <c r="C1253" s="18" t="s">
        <v>180</v>
      </c>
      <c r="D1253" s="19" t="s">
        <v>79</v>
      </c>
      <c r="E1253" s="17">
        <v>3.673382212E9</v>
      </c>
      <c r="F1253" s="18">
        <v>0.068</v>
      </c>
      <c r="G1253" s="18">
        <v>522.0</v>
      </c>
      <c r="H1253" s="18">
        <v>0.067</v>
      </c>
      <c r="I1253" s="20">
        <f t="array" ref="I1253:J1253">IFNA(VLOOKUP(A1253,ENERGY!$A$2:$F$2692,{5,6},0),0)</f>
        <v>44043</v>
      </c>
      <c r="J1253" s="20">
        <v>111752.0</v>
      </c>
      <c r="K1253" s="20">
        <f t="array" ref="K1253:S1253">VLOOKUP(A1253,'HUMAN RESOURCES'!$A$2:$M$2692,{2,3,4,5,6,7,8,9,10},0)</f>
        <v>0.009</v>
      </c>
      <c r="L1253" s="20">
        <v>0.005</v>
      </c>
      <c r="M1253" s="20">
        <v>79.0</v>
      </c>
      <c r="N1253" s="20">
        <v>72.0</v>
      </c>
      <c r="O1253" s="20">
        <v>0.157</v>
      </c>
      <c r="P1253" s="20">
        <v>0.704</v>
      </c>
      <c r="Q1253" s="20">
        <v>0.139</v>
      </c>
      <c r="R1253" s="20">
        <v>1.0196916E7</v>
      </c>
      <c r="S1253" s="20">
        <v>0.738</v>
      </c>
      <c r="T1253" s="20">
        <f t="array" ref="T1253:U1253">VLOOKUP(A1253,TOURISM!$A$2:$F$2692,{3,6},0)</f>
        <v>3376000000</v>
      </c>
      <c r="U1253" s="20">
        <v>1.797E9</v>
      </c>
      <c r="V1253" s="20" t="str">
        <f t="array" ref="V1253:AA1253">VLOOKUP(A1253,BUSINESS!$A$2:$J$2692,{4,5,6,7,8,9},0)</f>
        <v/>
      </c>
      <c r="W1253" s="20"/>
      <c r="X1253" s="20"/>
      <c r="Y1253" s="20"/>
      <c r="Z1253" s="20">
        <v>0.239</v>
      </c>
      <c r="AA1253" s="20">
        <v>0.843</v>
      </c>
      <c r="AB1253" s="21">
        <f t="shared" si="390"/>
        <v>360.2444319</v>
      </c>
      <c r="AC1253" s="20">
        <f t="shared" si="428"/>
        <v>0.004319247114</v>
      </c>
      <c r="AD1253" s="20">
        <f t="shared" ref="AD1253:AD1261" si="429">J1253/R1253</f>
        <v>0.01095939204</v>
      </c>
      <c r="AE1253" s="20">
        <f t="shared" si="401"/>
        <v>176.2297542</v>
      </c>
      <c r="AF1253" s="22" t="b">
        <f t="shared" si="4"/>
        <v>0</v>
      </c>
      <c r="AG1253" s="20" t="b">
        <f t="shared" si="5"/>
        <v>0</v>
      </c>
      <c r="AH1253" s="20" t="b">
        <f t="shared" si="6"/>
        <v>0</v>
      </c>
      <c r="AI1253" s="20" t="b">
        <f t="shared" si="7"/>
        <v>0</v>
      </c>
      <c r="AJ1253" s="20"/>
      <c r="AK1253" s="20"/>
      <c r="AL1253" s="20"/>
      <c r="AM1253" s="20"/>
      <c r="AN1253" s="20"/>
      <c r="AO1253" s="20"/>
      <c r="AP1253" s="20"/>
      <c r="AQ1253" s="20"/>
      <c r="AR1253" s="23"/>
      <c r="AS1253" s="23"/>
      <c r="AT1253" s="23"/>
      <c r="AU1253" s="23"/>
      <c r="AV1253" s="23"/>
    </row>
    <row r="1254" ht="15.75" customHeight="1">
      <c r="A1254" s="17" t="str">
        <f t="shared" si="1"/>
        <v>Czech Republic-Europe2003</v>
      </c>
      <c r="B1254" s="17" t="s">
        <v>189</v>
      </c>
      <c r="C1254" s="18" t="s">
        <v>180</v>
      </c>
      <c r="D1254" s="19" t="s">
        <v>81</v>
      </c>
      <c r="E1254" s="17">
        <v>3.680483E9</v>
      </c>
      <c r="F1254" s="18">
        <v>0.071</v>
      </c>
      <c r="G1254" s="18">
        <v>666.0</v>
      </c>
      <c r="H1254" s="18">
        <v>0.059</v>
      </c>
      <c r="I1254" s="20">
        <f t="array" ref="I1254:J1254">IFNA(VLOOKUP(A1254,ENERGY!$A$2:$F$2692,{5,6},0),0)</f>
        <v>42044</v>
      </c>
      <c r="J1254" s="20">
        <v>108121.0</v>
      </c>
      <c r="K1254" s="20">
        <f t="array" ref="K1254:S1254">VLOOKUP(A1254,'HUMAN RESOURCES'!$A$2:$M$2692,{2,3,4,5,6,7,8,9,10},0)</f>
        <v>0.009</v>
      </c>
      <c r="L1254" s="20">
        <v>0.005</v>
      </c>
      <c r="M1254" s="20">
        <v>79.0</v>
      </c>
      <c r="N1254" s="20">
        <v>72.0</v>
      </c>
      <c r="O1254" s="20">
        <v>0.154</v>
      </c>
      <c r="P1254" s="20">
        <v>0.707</v>
      </c>
      <c r="Q1254" s="20">
        <v>0.139</v>
      </c>
      <c r="R1254" s="20">
        <v>1.0193998E7</v>
      </c>
      <c r="S1254" s="20">
        <v>0.737</v>
      </c>
      <c r="T1254" s="20">
        <f t="array" ref="T1254:U1254">VLOOKUP(A1254,TOURISM!$A$2:$F$2692,{3,6},0)</f>
        <v>4069000000</v>
      </c>
      <c r="U1254" s="20">
        <v>2.177E9</v>
      </c>
      <c r="V1254" s="20" t="str">
        <f t="array" ref="V1254:AA1254">VLOOKUP(A1254,BUSINESS!$A$2:$J$2692,{4,5,6,7,8,9},0)</f>
        <v/>
      </c>
      <c r="W1254" s="20">
        <v>40.0</v>
      </c>
      <c r="X1254" s="20"/>
      <c r="Y1254" s="20"/>
      <c r="Z1254" s="20">
        <v>0.343</v>
      </c>
      <c r="AA1254" s="20">
        <v>0.951</v>
      </c>
      <c r="AB1254" s="21">
        <f t="shared" si="390"/>
        <v>361.0441164</v>
      </c>
      <c r="AC1254" s="20">
        <f t="shared" si="428"/>
        <v>0.004124387703</v>
      </c>
      <c r="AD1254" s="20">
        <f t="shared" si="429"/>
        <v>0.01060633914</v>
      </c>
      <c r="AE1254" s="20">
        <f t="shared" si="401"/>
        <v>213.5570362</v>
      </c>
      <c r="AF1254" s="22" t="b">
        <f t="shared" si="4"/>
        <v>0</v>
      </c>
      <c r="AG1254" s="20" t="b">
        <f t="shared" si="5"/>
        <v>0</v>
      </c>
      <c r="AH1254" s="20" t="b">
        <f t="shared" si="6"/>
        <v>0</v>
      </c>
      <c r="AI1254" s="20" t="b">
        <f t="shared" si="7"/>
        <v>0</v>
      </c>
      <c r="AJ1254" s="20"/>
      <c r="AK1254" s="20"/>
      <c r="AL1254" s="20"/>
      <c r="AM1254" s="20"/>
      <c r="AN1254" s="20"/>
      <c r="AO1254" s="20"/>
      <c r="AP1254" s="20"/>
      <c r="AQ1254" s="20"/>
      <c r="AR1254" s="23"/>
      <c r="AS1254" s="23"/>
      <c r="AT1254" s="23"/>
      <c r="AU1254" s="23"/>
      <c r="AV1254" s="23"/>
    </row>
    <row r="1255" ht="15.75" customHeight="1">
      <c r="A1255" s="17" t="str">
        <f t="shared" si="1"/>
        <v>Czech Republic-Europe2004</v>
      </c>
      <c r="B1255" s="17" t="s">
        <v>189</v>
      </c>
      <c r="C1255" s="18" t="s">
        <v>180</v>
      </c>
      <c r="D1255" s="19" t="s">
        <v>83</v>
      </c>
      <c r="E1255" s="17">
        <v>3.686649387E9</v>
      </c>
      <c r="F1255" s="18">
        <v>0.069</v>
      </c>
      <c r="G1255" s="18">
        <v>771.0</v>
      </c>
      <c r="H1255" s="18">
        <v>0.06</v>
      </c>
      <c r="I1255" s="20">
        <f t="array" ref="I1255:J1255">IFNA(VLOOKUP(A1255,ENERGY!$A$2:$F$2692,{5,6},0),0)</f>
        <v>44870</v>
      </c>
      <c r="J1255" s="20">
        <v>117014.0</v>
      </c>
      <c r="K1255" s="20">
        <f t="array" ref="K1255:S1255">VLOOKUP(A1255,'HUMAN RESOURCES'!$A$2:$M$2692,{2,3,4,5,6,7,8,9,10},0)</f>
        <v>0.01</v>
      </c>
      <c r="L1255" s="20">
        <v>0.005</v>
      </c>
      <c r="M1255" s="20">
        <v>79.0</v>
      </c>
      <c r="N1255" s="20">
        <v>73.0</v>
      </c>
      <c r="O1255" s="20">
        <v>0.151</v>
      </c>
      <c r="P1255" s="20">
        <v>0.709</v>
      </c>
      <c r="Q1255" s="20">
        <v>0.14</v>
      </c>
      <c r="R1255" s="20">
        <v>1.0197101E7</v>
      </c>
      <c r="S1255" s="20">
        <v>0.737</v>
      </c>
      <c r="T1255" s="20">
        <f t="array" ref="T1255:U1255">VLOOKUP(A1255,TOURISM!$A$2:$F$2692,{3,6},0)</f>
        <v>4931000000</v>
      </c>
      <c r="U1255" s="20">
        <v>2.682E9</v>
      </c>
      <c r="V1255" s="20" t="str">
        <f t="array" ref="V1255:AA1255">VLOOKUP(A1255,BUSINESS!$A$2:$J$2692,{4,5,6,7,8,9},0)</f>
        <v/>
      </c>
      <c r="W1255" s="20">
        <v>40.0</v>
      </c>
      <c r="X1255" s="20"/>
      <c r="Y1255" s="20"/>
      <c r="Z1255" s="20">
        <v>0.355</v>
      </c>
      <c r="AA1255" s="20">
        <v>1.056</v>
      </c>
      <c r="AB1255" s="21">
        <f t="shared" si="390"/>
        <v>361.5389695</v>
      </c>
      <c r="AC1255" s="20">
        <f t="shared" si="428"/>
        <v>0.004400270234</v>
      </c>
      <c r="AD1255" s="20">
        <f t="shared" si="429"/>
        <v>0.01147522222</v>
      </c>
      <c r="AE1255" s="20">
        <f t="shared" si="401"/>
        <v>263.0159297</v>
      </c>
      <c r="AF1255" s="22" t="b">
        <f t="shared" si="4"/>
        <v>0</v>
      </c>
      <c r="AG1255" s="20" t="b">
        <f t="shared" si="5"/>
        <v>0</v>
      </c>
      <c r="AH1255" s="20" t="b">
        <f t="shared" si="6"/>
        <v>0</v>
      </c>
      <c r="AI1255" s="20" t="b">
        <f t="shared" si="7"/>
        <v>0</v>
      </c>
      <c r="AJ1255" s="20"/>
      <c r="AK1255" s="20"/>
      <c r="AL1255" s="20"/>
      <c r="AM1255" s="20"/>
      <c r="AN1255" s="20"/>
      <c r="AO1255" s="20"/>
      <c r="AP1255" s="20"/>
      <c r="AQ1255" s="20"/>
      <c r="AR1255" s="23"/>
      <c r="AS1255" s="23"/>
      <c r="AT1255" s="23"/>
      <c r="AU1255" s="23"/>
      <c r="AV1255" s="23"/>
    </row>
    <row r="1256" ht="15.75" customHeight="1">
      <c r="A1256" s="17" t="str">
        <f t="shared" si="1"/>
        <v>Czech Republic-Europe2005</v>
      </c>
      <c r="B1256" s="17" t="s">
        <v>189</v>
      </c>
      <c r="C1256" s="18" t="s">
        <v>180</v>
      </c>
      <c r="D1256" s="19" t="s">
        <v>84</v>
      </c>
      <c r="E1256" s="17">
        <v>3.707800459E9</v>
      </c>
      <c r="F1256" s="18">
        <v>0.069</v>
      </c>
      <c r="G1256" s="18">
        <v>882.0</v>
      </c>
      <c r="H1256" s="18">
        <v>0.058</v>
      </c>
      <c r="I1256" s="20">
        <f t="array" ref="I1256:J1256">IFNA(VLOOKUP(A1256,ENERGY!$A$2:$F$2692,{5,6},0),0)</f>
        <v>45511</v>
      </c>
      <c r="J1256" s="20">
        <v>122709.0</v>
      </c>
      <c r="K1256" s="20">
        <f t="array" ref="K1256:S1256">VLOOKUP(A1256,'HUMAN RESOURCES'!$A$2:$M$2692,{2,3,4,5,6,7,8,9,10},0)</f>
        <v>0.01</v>
      </c>
      <c r="L1256" s="20">
        <v>0.004</v>
      </c>
      <c r="M1256" s="20">
        <v>79.0</v>
      </c>
      <c r="N1256" s="20">
        <v>73.0</v>
      </c>
      <c r="O1256" s="20">
        <v>0.148</v>
      </c>
      <c r="P1256" s="20">
        <v>0.711</v>
      </c>
      <c r="Q1256" s="20">
        <v>0.141</v>
      </c>
      <c r="R1256" s="20">
        <v>1.0211216E7</v>
      </c>
      <c r="S1256" s="20">
        <v>0.736</v>
      </c>
      <c r="T1256" s="20">
        <f t="array" ref="T1256:U1256">VLOOKUP(A1256,TOURISM!$A$2:$F$2692,{3,6},0)</f>
        <v>5772000000</v>
      </c>
      <c r="U1256" s="20">
        <v>2.603E9</v>
      </c>
      <c r="V1256" s="20">
        <f t="array" ref="V1256:AA1256">VLOOKUP(A1256,BUSINESS!$A$2:$J$2692,{4,5,6,7,8,9},0)</f>
        <v>0.488</v>
      </c>
      <c r="W1256" s="20">
        <v>40.0</v>
      </c>
      <c r="X1256" s="20"/>
      <c r="Y1256" s="20">
        <v>930.0</v>
      </c>
      <c r="Z1256" s="20">
        <v>0.353</v>
      </c>
      <c r="AA1256" s="20">
        <v>1.151</v>
      </c>
      <c r="AB1256" s="21">
        <f t="shared" si="390"/>
        <v>363.1105697</v>
      </c>
      <c r="AC1256" s="20">
        <f t="shared" si="428"/>
        <v>0.004456961835</v>
      </c>
      <c r="AD1256" s="20">
        <f t="shared" si="429"/>
        <v>0.01201708004</v>
      </c>
      <c r="AE1256" s="20">
        <f t="shared" si="401"/>
        <v>254.9157711</v>
      </c>
      <c r="AF1256" s="22" t="b">
        <f t="shared" si="4"/>
        <v>0</v>
      </c>
      <c r="AG1256" s="20" t="b">
        <f t="shared" si="5"/>
        <v>0</v>
      </c>
      <c r="AH1256" s="20" t="b">
        <f t="shared" si="6"/>
        <v>0</v>
      </c>
      <c r="AI1256" s="20" t="b">
        <f t="shared" si="7"/>
        <v>0</v>
      </c>
      <c r="AJ1256" s="20"/>
      <c r="AK1256" s="20"/>
      <c r="AL1256" s="20"/>
      <c r="AM1256" s="20"/>
      <c r="AN1256" s="20"/>
      <c r="AO1256" s="20"/>
      <c r="AP1256" s="20"/>
      <c r="AQ1256" s="20"/>
      <c r="AR1256" s="23"/>
      <c r="AS1256" s="23"/>
      <c r="AT1256" s="23"/>
      <c r="AU1256" s="23"/>
      <c r="AV1256" s="23"/>
    </row>
    <row r="1257" ht="15.75" customHeight="1">
      <c r="A1257" s="17" t="str">
        <f t="shared" si="1"/>
        <v>Czech Republic-Europe2006</v>
      </c>
      <c r="B1257" s="17" t="s">
        <v>189</v>
      </c>
      <c r="C1257" s="18" t="s">
        <v>180</v>
      </c>
      <c r="D1257" s="19" t="s">
        <v>85</v>
      </c>
      <c r="E1257" s="17">
        <v>3.711284087E9</v>
      </c>
      <c r="F1257" s="18">
        <v>0.067</v>
      </c>
      <c r="G1257" s="18">
        <v>969.0</v>
      </c>
      <c r="H1257" s="18">
        <v>0.056</v>
      </c>
      <c r="I1257" s="20">
        <f t="array" ref="I1257:J1257">IFNA(VLOOKUP(A1257,ENERGY!$A$2:$F$2692,{5,6},0),0)</f>
        <v>45845</v>
      </c>
      <c r="J1257" s="20">
        <v>123948.0</v>
      </c>
      <c r="K1257" s="20">
        <f t="array" ref="K1257:S1257">VLOOKUP(A1257,'HUMAN RESOURCES'!$A$2:$M$2692,{2,3,4,5,6,7,8,9,10},0)</f>
        <v>0.01</v>
      </c>
      <c r="L1257" s="20">
        <v>0.004</v>
      </c>
      <c r="M1257" s="20">
        <v>80.0</v>
      </c>
      <c r="N1257" s="20">
        <v>74.0</v>
      </c>
      <c r="O1257" s="20">
        <v>0.145</v>
      </c>
      <c r="P1257" s="20">
        <v>0.712</v>
      </c>
      <c r="Q1257" s="20">
        <v>0.143</v>
      </c>
      <c r="R1257" s="20">
        <v>1.0238905E7</v>
      </c>
      <c r="S1257" s="20">
        <v>0.735</v>
      </c>
      <c r="T1257" s="20">
        <f t="array" ref="T1257:U1257">VLOOKUP(A1257,TOURISM!$A$2:$F$2692,{3,6},0)</f>
        <v>6702000000</v>
      </c>
      <c r="U1257" s="20">
        <v>2.874E9</v>
      </c>
      <c r="V1257" s="20">
        <f t="array" ref="V1257:AA1257">VLOOKUP(A1257,BUSINESS!$A$2:$J$2692,{4,5,6,7,8,9},0)</f>
        <v>0.482</v>
      </c>
      <c r="W1257" s="20">
        <v>24.0</v>
      </c>
      <c r="X1257" s="20"/>
      <c r="Y1257" s="20">
        <v>930.0</v>
      </c>
      <c r="Z1257" s="20">
        <v>0.479</v>
      </c>
      <c r="AA1257" s="20">
        <v>1.207</v>
      </c>
      <c r="AB1257" s="21">
        <f t="shared" si="390"/>
        <v>362.4688467</v>
      </c>
      <c r="AC1257" s="20">
        <f t="shared" si="428"/>
        <v>0.00447752958</v>
      </c>
      <c r="AD1257" s="20">
        <f t="shared" si="429"/>
        <v>0.01210559137</v>
      </c>
      <c r="AE1257" s="20">
        <f t="shared" si="401"/>
        <v>280.6940781</v>
      </c>
      <c r="AF1257" s="22" t="b">
        <f t="shared" si="4"/>
        <v>0</v>
      </c>
      <c r="AG1257" s="20" t="b">
        <f t="shared" si="5"/>
        <v>0</v>
      </c>
      <c r="AH1257" s="20" t="b">
        <f t="shared" si="6"/>
        <v>0</v>
      </c>
      <c r="AI1257" s="20" t="b">
        <f t="shared" si="7"/>
        <v>0</v>
      </c>
      <c r="AJ1257" s="20"/>
      <c r="AK1257" s="20"/>
      <c r="AL1257" s="20"/>
      <c r="AM1257" s="20"/>
      <c r="AN1257" s="20"/>
      <c r="AO1257" s="20"/>
      <c r="AP1257" s="20"/>
      <c r="AQ1257" s="20"/>
      <c r="AR1257" s="23"/>
      <c r="AS1257" s="23"/>
      <c r="AT1257" s="23"/>
      <c r="AU1257" s="23"/>
      <c r="AV1257" s="23"/>
    </row>
    <row r="1258" ht="15.75" customHeight="1">
      <c r="A1258" s="17" t="str">
        <f t="shared" si="1"/>
        <v>Czech Republic-Europe2007</v>
      </c>
      <c r="B1258" s="17" t="s">
        <v>189</v>
      </c>
      <c r="C1258" s="18" t="s">
        <v>180</v>
      </c>
      <c r="D1258" s="19" t="s">
        <v>86</v>
      </c>
      <c r="E1258" s="17">
        <v>3.712034267E9</v>
      </c>
      <c r="F1258" s="18">
        <v>0.065</v>
      </c>
      <c r="G1258" s="18">
        <v>1144.0</v>
      </c>
      <c r="H1258" s="18">
        <v>0.058</v>
      </c>
      <c r="I1258" s="20">
        <f t="array" ref="I1258:J1258">IFNA(VLOOKUP(A1258,ENERGY!$A$2:$F$2692,{5,6},0),0)</f>
        <v>44941</v>
      </c>
      <c r="J1258" s="20">
        <v>120736.0</v>
      </c>
      <c r="K1258" s="20">
        <f t="array" ref="K1258:S1258">VLOOKUP(A1258,'HUMAN RESOURCES'!$A$2:$M$2692,{2,3,4,5,6,7,8,9,10},0)</f>
        <v>0.011</v>
      </c>
      <c r="L1258" s="20">
        <v>0.004</v>
      </c>
      <c r="M1258" s="20">
        <v>80.0</v>
      </c>
      <c r="N1258" s="20">
        <v>74.0</v>
      </c>
      <c r="O1258" s="20">
        <v>0.143</v>
      </c>
      <c r="P1258" s="20">
        <v>0.712</v>
      </c>
      <c r="Q1258" s="20">
        <v>0.145</v>
      </c>
      <c r="R1258" s="20">
        <v>1.0298828E7</v>
      </c>
      <c r="S1258" s="20">
        <v>0.735</v>
      </c>
      <c r="T1258" s="20">
        <f t="array" ref="T1258:U1258">VLOOKUP(A1258,TOURISM!$A$2:$F$2692,{3,6},0)</f>
        <v>7775000000</v>
      </c>
      <c r="U1258" s="20">
        <v>3.704E9</v>
      </c>
      <c r="V1258" s="20">
        <f t="array" ref="V1258:AA1258">VLOOKUP(A1258,BUSINESS!$A$2:$J$2692,{4,5,6,7,8,9},0)</f>
        <v>0.477</v>
      </c>
      <c r="W1258" s="20">
        <v>17.0</v>
      </c>
      <c r="X1258" s="20"/>
      <c r="Y1258" s="20">
        <v>808.0</v>
      </c>
      <c r="Z1258" s="20">
        <v>0.519</v>
      </c>
      <c r="AA1258" s="20">
        <v>1.28</v>
      </c>
      <c r="AB1258" s="21">
        <f t="shared" si="390"/>
        <v>360.4326887</v>
      </c>
      <c r="AC1258" s="20">
        <f t="shared" si="428"/>
        <v>0.004363700413</v>
      </c>
      <c r="AD1258" s="20">
        <f t="shared" si="429"/>
        <v>0.0117232757</v>
      </c>
      <c r="AE1258" s="20">
        <f t="shared" si="401"/>
        <v>359.6525741</v>
      </c>
      <c r="AF1258" s="22" t="b">
        <f t="shared" si="4"/>
        <v>0</v>
      </c>
      <c r="AG1258" s="20" t="b">
        <f t="shared" si="5"/>
        <v>0</v>
      </c>
      <c r="AH1258" s="20" t="b">
        <f t="shared" si="6"/>
        <v>0</v>
      </c>
      <c r="AI1258" s="20" t="b">
        <f t="shared" si="7"/>
        <v>0</v>
      </c>
      <c r="AJ1258" s="20"/>
      <c r="AK1258" s="20"/>
      <c r="AL1258" s="20"/>
      <c r="AM1258" s="20"/>
      <c r="AN1258" s="20"/>
      <c r="AO1258" s="20"/>
      <c r="AP1258" s="20"/>
      <c r="AQ1258" s="20"/>
      <c r="AR1258" s="23"/>
      <c r="AS1258" s="23"/>
      <c r="AT1258" s="23"/>
      <c r="AU1258" s="23"/>
      <c r="AV1258" s="23"/>
    </row>
    <row r="1259" ht="15.75" customHeight="1">
      <c r="A1259" s="17" t="str">
        <f t="shared" si="1"/>
        <v>Czech Republic-Europe2008</v>
      </c>
      <c r="B1259" s="17" t="s">
        <v>189</v>
      </c>
      <c r="C1259" s="18" t="s">
        <v>180</v>
      </c>
      <c r="D1259" s="19" t="s">
        <v>87</v>
      </c>
      <c r="E1259" s="17">
        <v>3.719497371E9</v>
      </c>
      <c r="F1259" s="18">
        <v>0.068</v>
      </c>
      <c r="G1259" s="18">
        <v>1481.0</v>
      </c>
      <c r="H1259" s="18">
        <v>0.063</v>
      </c>
      <c r="I1259" s="20">
        <f t="array" ref="I1259:J1259">IFNA(VLOOKUP(A1259,ENERGY!$A$2:$F$2692,{5,6},0),0)</f>
        <v>42535</v>
      </c>
      <c r="J1259" s="20">
        <v>120193.0</v>
      </c>
      <c r="K1259" s="20">
        <f t="array" ref="K1259:S1259">VLOOKUP(A1259,'HUMAN RESOURCES'!$A$2:$M$2692,{2,3,4,5,6,7,8,9,10},0)</f>
        <v>0.012</v>
      </c>
      <c r="L1259" s="20">
        <v>0.004</v>
      </c>
      <c r="M1259" s="20">
        <v>80.0</v>
      </c>
      <c r="N1259" s="20">
        <v>74.0</v>
      </c>
      <c r="O1259" s="20">
        <v>0.142</v>
      </c>
      <c r="P1259" s="20">
        <v>0.711</v>
      </c>
      <c r="Q1259" s="20">
        <v>0.147</v>
      </c>
      <c r="R1259" s="20">
        <v>1.0384603E7</v>
      </c>
      <c r="S1259" s="20">
        <v>0.734</v>
      </c>
      <c r="T1259" s="20">
        <f t="array" ref="T1259:U1259">VLOOKUP(A1259,TOURISM!$A$2:$F$2692,{3,6},0)</f>
        <v>8871000000</v>
      </c>
      <c r="U1259" s="20">
        <v>4.797E9</v>
      </c>
      <c r="V1259" s="20">
        <f t="array" ref="V1259:AA1259">VLOOKUP(A1259,BUSINESS!$A$2:$J$2692,{4,5,6,7,8,9},0)</f>
        <v>0.477</v>
      </c>
      <c r="W1259" s="20">
        <v>20.0</v>
      </c>
      <c r="X1259" s="20"/>
      <c r="Y1259" s="20">
        <v>808.0</v>
      </c>
      <c r="Z1259" s="20">
        <v>0.63</v>
      </c>
      <c r="AA1259" s="20">
        <v>1.324</v>
      </c>
      <c r="AB1259" s="21">
        <f t="shared" si="390"/>
        <v>358.1742481</v>
      </c>
      <c r="AC1259" s="20">
        <f t="shared" si="428"/>
        <v>0.004095967848</v>
      </c>
      <c r="AD1259" s="20">
        <f t="shared" si="429"/>
        <v>0.01157415454</v>
      </c>
      <c r="AE1259" s="20">
        <f t="shared" si="401"/>
        <v>461.9338842</v>
      </c>
      <c r="AF1259" s="22" t="b">
        <f t="shared" si="4"/>
        <v>0</v>
      </c>
      <c r="AG1259" s="20" t="b">
        <f t="shared" si="5"/>
        <v>0</v>
      </c>
      <c r="AH1259" s="20" t="b">
        <f t="shared" si="6"/>
        <v>0</v>
      </c>
      <c r="AI1259" s="20" t="b">
        <f t="shared" si="7"/>
        <v>0</v>
      </c>
      <c r="AJ1259" s="20"/>
      <c r="AK1259" s="20"/>
      <c r="AL1259" s="20"/>
      <c r="AM1259" s="20"/>
      <c r="AN1259" s="20"/>
      <c r="AO1259" s="20"/>
      <c r="AP1259" s="20"/>
      <c r="AQ1259" s="20"/>
      <c r="AR1259" s="23"/>
      <c r="AS1259" s="23"/>
      <c r="AT1259" s="23"/>
      <c r="AU1259" s="23"/>
      <c r="AV1259" s="23"/>
    </row>
    <row r="1260" ht="15.75" customHeight="1">
      <c r="A1260" s="17" t="str">
        <f t="shared" si="1"/>
        <v>Czech Republic-Europe2009</v>
      </c>
      <c r="B1260" s="17" t="s">
        <v>189</v>
      </c>
      <c r="C1260" s="18" t="s">
        <v>180</v>
      </c>
      <c r="D1260" s="19" t="s">
        <v>88</v>
      </c>
      <c r="E1260" s="17">
        <v>3.74311698E9</v>
      </c>
      <c r="F1260" s="18">
        <v>0.08</v>
      </c>
      <c r="G1260" s="18">
        <v>1498.0</v>
      </c>
      <c r="H1260" s="18">
        <v>0.06</v>
      </c>
      <c r="I1260" s="20">
        <f t="array" ref="I1260:J1260">IFNA(VLOOKUP(A1260,ENERGY!$A$2:$F$2692,{5,6},0),0)</f>
        <v>44415</v>
      </c>
      <c r="J1260" s="20">
        <v>122379.0</v>
      </c>
      <c r="K1260" s="20">
        <f t="array" ref="K1260:S1260">VLOOKUP(A1260,'HUMAN RESOURCES'!$A$2:$M$2692,{2,3,4,5,6,7,8,9,10},0)</f>
        <v>0.011</v>
      </c>
      <c r="L1260" s="20">
        <v>0.004</v>
      </c>
      <c r="M1260" s="20">
        <v>80.0</v>
      </c>
      <c r="N1260" s="20">
        <v>74.0</v>
      </c>
      <c r="O1260" s="20">
        <v>0.142</v>
      </c>
      <c r="P1260" s="20">
        <v>0.708</v>
      </c>
      <c r="Q1260" s="20">
        <v>0.15</v>
      </c>
      <c r="R1260" s="20">
        <v>1.0443936E7</v>
      </c>
      <c r="S1260" s="20">
        <v>0.733</v>
      </c>
      <c r="T1260" s="20">
        <f t="array" ref="T1260:U1260">VLOOKUP(A1260,TOURISM!$A$2:$F$2692,{3,6},0)</f>
        <v>7936000000</v>
      </c>
      <c r="U1260" s="20">
        <v>4.158E9</v>
      </c>
      <c r="V1260" s="20">
        <f t="array" ref="V1260:AA1260">VLOOKUP(A1260,BUSINESS!$A$2:$J$2692,{4,5,6,7,8,9},0)</f>
        <v>0.464</v>
      </c>
      <c r="W1260" s="20">
        <v>20.0</v>
      </c>
      <c r="X1260" s="20"/>
      <c r="Y1260" s="20">
        <v>613.0</v>
      </c>
      <c r="Z1260" s="20">
        <v>0.644</v>
      </c>
      <c r="AA1260" s="20">
        <v>1.246</v>
      </c>
      <c r="AB1260" s="21">
        <f t="shared" si="390"/>
        <v>358.4009879</v>
      </c>
      <c r="AC1260" s="20">
        <f t="shared" si="428"/>
        <v>0.004252707025</v>
      </c>
      <c r="AD1260" s="20">
        <f t="shared" si="429"/>
        <v>0.01171770873</v>
      </c>
      <c r="AE1260" s="20">
        <f t="shared" si="401"/>
        <v>398.1257641</v>
      </c>
      <c r="AF1260" s="22" t="b">
        <f t="shared" si="4"/>
        <v>0</v>
      </c>
      <c r="AG1260" s="20" t="b">
        <f t="shared" si="5"/>
        <v>0</v>
      </c>
      <c r="AH1260" s="20" t="b">
        <f t="shared" si="6"/>
        <v>0</v>
      </c>
      <c r="AI1260" s="20" t="b">
        <f t="shared" si="7"/>
        <v>0</v>
      </c>
      <c r="AJ1260" s="20"/>
      <c r="AK1260" s="20"/>
      <c r="AL1260" s="20"/>
      <c r="AM1260" s="20"/>
      <c r="AN1260" s="20"/>
      <c r="AO1260" s="20"/>
      <c r="AP1260" s="20"/>
      <c r="AQ1260" s="20"/>
      <c r="AR1260" s="23"/>
      <c r="AS1260" s="23"/>
      <c r="AT1260" s="23"/>
      <c r="AU1260" s="23"/>
      <c r="AV1260" s="23"/>
    </row>
    <row r="1261" ht="15.75" customHeight="1">
      <c r="A1261" s="17" t="str">
        <f t="shared" si="1"/>
        <v>Czech Republic-Europe2010</v>
      </c>
      <c r="B1261" s="17" t="s">
        <v>189</v>
      </c>
      <c r="C1261" s="18" t="s">
        <v>180</v>
      </c>
      <c r="D1261" s="19" t="s">
        <v>89</v>
      </c>
      <c r="E1261" s="17">
        <v>3.753485389E9</v>
      </c>
      <c r="F1261" s="18">
        <v>0.074</v>
      </c>
      <c r="G1261" s="18">
        <v>1404.0</v>
      </c>
      <c r="H1261" s="18">
        <v>0.059</v>
      </c>
      <c r="I1261" s="20">
        <f t="array" ref="I1261:J1261">IFNA(VLOOKUP(A1261,ENERGY!$A$2:$F$2692,{5,6},0),0)</f>
        <v>45904</v>
      </c>
      <c r="J1261" s="20">
        <v>122764.0</v>
      </c>
      <c r="K1261" s="20">
        <f t="array" ref="K1261:S1261">VLOOKUP(A1261,'HUMAN RESOURCES'!$A$2:$M$2692,{2,3,4,5,6,7,8,9,10},0)</f>
        <v>0.011</v>
      </c>
      <c r="L1261" s="20">
        <v>0.003</v>
      </c>
      <c r="M1261" s="20">
        <v>81.0</v>
      </c>
      <c r="N1261" s="20">
        <v>74.0</v>
      </c>
      <c r="O1261" s="20">
        <v>0.142</v>
      </c>
      <c r="P1261" s="20">
        <v>0.704</v>
      </c>
      <c r="Q1261" s="20">
        <v>0.154</v>
      </c>
      <c r="R1261" s="20">
        <v>1.047441E7</v>
      </c>
      <c r="S1261" s="20">
        <v>0.733</v>
      </c>
      <c r="T1261" s="20">
        <f t="array" ref="T1261:U1261">VLOOKUP(A1261,TOURISM!$A$2:$F$2692,{3,6},0)</f>
        <v>8017000000</v>
      </c>
      <c r="U1261" s="20">
        <v>4.166E9</v>
      </c>
      <c r="V1261" s="20">
        <f t="array" ref="V1261:AA1261">VLOOKUP(A1261,BUSINESS!$A$2:$J$2692,{4,5,6,7,8,9},0)</f>
        <v>0.48</v>
      </c>
      <c r="W1261" s="20">
        <v>20.0</v>
      </c>
      <c r="X1261" s="20"/>
      <c r="Y1261" s="20">
        <v>557.0</v>
      </c>
      <c r="Z1261" s="20">
        <v>0.688</v>
      </c>
      <c r="AA1261" s="20">
        <v>1.226</v>
      </c>
      <c r="AB1261" s="21">
        <f t="shared" si="390"/>
        <v>358.3481446</v>
      </c>
      <c r="AC1261" s="20">
        <f t="shared" si="428"/>
        <v>0.004382490279</v>
      </c>
      <c r="AD1261" s="20">
        <f t="shared" si="429"/>
        <v>0.01172037375</v>
      </c>
      <c r="AE1261" s="20">
        <f t="shared" si="401"/>
        <v>397.7312326</v>
      </c>
      <c r="AF1261" s="22" t="b">
        <f t="shared" si="4"/>
        <v>0</v>
      </c>
      <c r="AG1261" s="20" t="b">
        <f t="shared" si="5"/>
        <v>0</v>
      </c>
      <c r="AH1261" s="20" t="b">
        <f t="shared" si="6"/>
        <v>0</v>
      </c>
      <c r="AI1261" s="20" t="b">
        <f t="shared" si="7"/>
        <v>0</v>
      </c>
      <c r="AJ1261" s="20"/>
      <c r="AK1261" s="20"/>
      <c r="AL1261" s="20"/>
      <c r="AM1261" s="20"/>
      <c r="AN1261" s="20"/>
      <c r="AO1261" s="20"/>
      <c r="AP1261" s="20"/>
      <c r="AQ1261" s="20"/>
      <c r="AR1261" s="23"/>
      <c r="AS1261" s="23"/>
      <c r="AT1261" s="23"/>
      <c r="AU1261" s="23"/>
      <c r="AV1261" s="23"/>
    </row>
    <row r="1262" ht="15.75" customHeight="1">
      <c r="A1262" s="17" t="str">
        <f t="shared" si="1"/>
        <v>Czech Republic-Europe2011</v>
      </c>
      <c r="B1262" s="17" t="s">
        <v>189</v>
      </c>
      <c r="C1262" s="18" t="s">
        <v>180</v>
      </c>
      <c r="D1262" s="19" t="s">
        <v>90</v>
      </c>
      <c r="E1262" s="17">
        <v>3.756023048E9</v>
      </c>
      <c r="F1262" s="18">
        <v>0.075</v>
      </c>
      <c r="G1262" s="18">
        <v>1545.0</v>
      </c>
      <c r="H1262" s="18">
        <v>0.057</v>
      </c>
      <c r="I1262" s="20">
        <f t="array" ref="I1262:J1262">IFNA(VLOOKUP(A1262,ENERGY!$A$2:$F$2692,{5,6},0),0)</f>
        <v>0</v>
      </c>
      <c r="J1262" s="20">
        <v>0.0</v>
      </c>
      <c r="K1262" s="20">
        <f t="array" ref="K1262:S1262">VLOOKUP(A1262,'HUMAN RESOURCES'!$A$2:$M$2692,{2,3,4,5,6,7,8,9,10},0)</f>
        <v>0.01</v>
      </c>
      <c r="L1262" s="20">
        <v>0.003</v>
      </c>
      <c r="M1262" s="20">
        <v>81.0</v>
      </c>
      <c r="N1262" s="20">
        <v>75.0</v>
      </c>
      <c r="O1262" s="20">
        <v>0.143</v>
      </c>
      <c r="P1262" s="20">
        <v>0.699</v>
      </c>
      <c r="Q1262" s="20">
        <v>0.158</v>
      </c>
      <c r="R1262" s="20">
        <v>1.0496088E7</v>
      </c>
      <c r="S1262" s="20">
        <v>0.732</v>
      </c>
      <c r="T1262" s="20">
        <f t="array" ref="T1262:U1262">VLOOKUP(A1262,TOURISM!$A$2:$F$2692,{3,6},0)</f>
        <v>8503000000</v>
      </c>
      <c r="U1262" s="20">
        <v>4.66E9</v>
      </c>
      <c r="V1262" s="20">
        <f t="array" ref="V1262:AA1262">VLOOKUP(A1262,BUSINESS!$A$2:$J$2692,{4,5,6,7,8,9},0)</f>
        <v>0.481</v>
      </c>
      <c r="W1262" s="20">
        <v>20.0</v>
      </c>
      <c r="X1262" s="20"/>
      <c r="Y1262" s="20">
        <v>557.0</v>
      </c>
      <c r="Z1262" s="20">
        <v>0.705</v>
      </c>
      <c r="AA1262" s="20">
        <v>1.241</v>
      </c>
      <c r="AB1262" s="21">
        <f t="shared" si="390"/>
        <v>357.8498054</v>
      </c>
      <c r="AC1262" s="20"/>
      <c r="AD1262" s="20"/>
      <c r="AE1262" s="20">
        <f t="shared" si="401"/>
        <v>443.9749362</v>
      </c>
      <c r="AF1262" s="22" t="b">
        <f t="shared" si="4"/>
        <v>0</v>
      </c>
      <c r="AG1262" s="20" t="b">
        <f t="shared" si="5"/>
        <v>0</v>
      </c>
      <c r="AH1262" s="20" t="b">
        <f t="shared" si="6"/>
        <v>0</v>
      </c>
      <c r="AI1262" s="20" t="b">
        <f t="shared" si="7"/>
        <v>0</v>
      </c>
      <c r="AJ1262" s="20"/>
      <c r="AK1262" s="20"/>
      <c r="AL1262" s="20"/>
      <c r="AM1262" s="20"/>
      <c r="AN1262" s="20"/>
      <c r="AO1262" s="20"/>
      <c r="AP1262" s="20"/>
      <c r="AQ1262" s="20"/>
      <c r="AR1262" s="23"/>
      <c r="AS1262" s="23"/>
      <c r="AT1262" s="23"/>
      <c r="AU1262" s="23"/>
      <c r="AV1262" s="23"/>
    </row>
    <row r="1263" ht="15.75" customHeight="1">
      <c r="A1263" s="17" t="str">
        <f t="shared" si="1"/>
        <v>Czech Republic-Europe2012</v>
      </c>
      <c r="B1263" s="17" t="s">
        <v>189</v>
      </c>
      <c r="C1263" s="18" t="s">
        <v>180</v>
      </c>
      <c r="D1263" s="19" t="s">
        <v>91</v>
      </c>
      <c r="E1263" s="17">
        <v>3.787392596E9</v>
      </c>
      <c r="F1263" s="18">
        <v>0.077</v>
      </c>
      <c r="G1263" s="18">
        <v>1432.0</v>
      </c>
      <c r="H1263" s="18">
        <v>0.054</v>
      </c>
      <c r="I1263" s="20">
        <f t="array" ref="I1263:J1263">IFNA(VLOOKUP(A1263,ENERGY!$A$2:$F$2692,{5,6},0),0)</f>
        <v>0</v>
      </c>
      <c r="J1263" s="20">
        <v>0.0</v>
      </c>
      <c r="K1263" s="20">
        <f t="array" ref="K1263:S1263">VLOOKUP(A1263,'HUMAN RESOURCES'!$A$2:$M$2692,{2,3,4,5,6,7,8,9,10},0)</f>
        <v>0.01</v>
      </c>
      <c r="L1263" s="20">
        <v>0.003</v>
      </c>
      <c r="M1263" s="20">
        <v>81.0</v>
      </c>
      <c r="N1263" s="20">
        <v>75.0</v>
      </c>
      <c r="O1263" s="20">
        <v>0.146</v>
      </c>
      <c r="P1263" s="20">
        <v>0.692</v>
      </c>
      <c r="Q1263" s="20">
        <v>0.162</v>
      </c>
      <c r="R1263" s="20">
        <v>1.0510785E7</v>
      </c>
      <c r="S1263" s="20">
        <v>0.731</v>
      </c>
      <c r="T1263" s="20">
        <f t="array" ref="T1263:U1263">VLOOKUP(A1263,TOURISM!$A$2:$F$2692,{3,6},0)</f>
        <v>7758000000</v>
      </c>
      <c r="U1263" s="20">
        <v>4.379E9</v>
      </c>
      <c r="V1263" s="20">
        <f t="array" ref="V1263:AA1263">VLOOKUP(A1263,BUSINESS!$A$2:$J$2692,{4,5,6,7,8,9},0)</f>
        <v>0.481</v>
      </c>
      <c r="W1263" s="20">
        <v>20.0</v>
      </c>
      <c r="X1263" s="20">
        <v>68.0</v>
      </c>
      <c r="Y1263" s="20">
        <v>413.0</v>
      </c>
      <c r="Z1263" s="20">
        <v>0.734</v>
      </c>
      <c r="AA1263" s="20">
        <v>1.268</v>
      </c>
      <c r="AB1263" s="21">
        <f t="shared" si="390"/>
        <v>360.3339423</v>
      </c>
      <c r="AC1263" s="20"/>
      <c r="AD1263" s="20"/>
      <c r="AE1263" s="20">
        <f t="shared" si="401"/>
        <v>416.6196911</v>
      </c>
      <c r="AF1263" s="22" t="b">
        <f t="shared" si="4"/>
        <v>0</v>
      </c>
      <c r="AG1263" s="20" t="b">
        <f t="shared" si="5"/>
        <v>0</v>
      </c>
      <c r="AH1263" s="20" t="b">
        <f t="shared" si="6"/>
        <v>0</v>
      </c>
      <c r="AI1263" s="20" t="b">
        <f t="shared" si="7"/>
        <v>0</v>
      </c>
      <c r="AJ1263" s="20"/>
      <c r="AK1263" s="20"/>
      <c r="AL1263" s="20"/>
      <c r="AM1263" s="20"/>
      <c r="AN1263" s="20"/>
      <c r="AO1263" s="20"/>
      <c r="AP1263" s="20"/>
      <c r="AQ1263" s="20"/>
      <c r="AR1263" s="23"/>
      <c r="AS1263" s="23"/>
      <c r="AT1263" s="23"/>
      <c r="AU1263" s="23"/>
      <c r="AV1263" s="23"/>
    </row>
    <row r="1264" ht="15.75" customHeight="1">
      <c r="A1264" s="17" t="str">
        <f t="shared" si="1"/>
        <v>Denmark-Europe2000</v>
      </c>
      <c r="B1264" s="17" t="s">
        <v>190</v>
      </c>
      <c r="C1264" s="18" t="s">
        <v>180</v>
      </c>
      <c r="D1264" s="19" t="s">
        <v>76</v>
      </c>
      <c r="E1264" s="17">
        <v>3.790240831E9</v>
      </c>
      <c r="F1264" s="18">
        <v>0.087</v>
      </c>
      <c r="G1264" s="18">
        <v>2613.0</v>
      </c>
      <c r="H1264" s="18">
        <v>0.081</v>
      </c>
      <c r="I1264" s="20">
        <f t="array" ref="I1264:J1264">IFNA(VLOOKUP(A1264,ENERGY!$A$2:$F$2692,{5,6},0),0)</f>
        <v>17041</v>
      </c>
      <c r="J1264" s="20"/>
      <c r="K1264" s="20">
        <f t="array" ref="K1264:S1264">VLOOKUP(A1264,'HUMAN RESOURCES'!$A$2:$M$2692,{2,3,4,5,6,7,8,9,10},0)</f>
        <v>0.013</v>
      </c>
      <c r="L1264" s="20">
        <v>0.005</v>
      </c>
      <c r="M1264" s="20">
        <v>79.0</v>
      </c>
      <c r="N1264" s="20">
        <v>74.0</v>
      </c>
      <c r="O1264" s="20">
        <v>0.185</v>
      </c>
      <c r="P1264" s="20">
        <v>0.667</v>
      </c>
      <c r="Q1264" s="20">
        <v>0.149</v>
      </c>
      <c r="R1264" s="20">
        <v>5339616.0</v>
      </c>
      <c r="S1264" s="20">
        <v>0.851</v>
      </c>
      <c r="T1264" s="20">
        <f t="array" ref="T1264:U1264">VLOOKUP(A1264,TOURISM!$A$2:$F$2692,{3,6},0)</f>
        <v>3671000000</v>
      </c>
      <c r="U1264" s="20">
        <v>4.669E9</v>
      </c>
      <c r="V1264" s="20" t="str">
        <f t="array" ref="V1264:AA1264">VLOOKUP(A1264,BUSINESS!$A$2:$J$2692,{4,5,6,7,8,9},0)</f>
        <v/>
      </c>
      <c r="W1264" s="20"/>
      <c r="X1264" s="20"/>
      <c r="Y1264" s="20"/>
      <c r="Z1264" s="20">
        <v>0.392</v>
      </c>
      <c r="AA1264" s="20">
        <v>0.63</v>
      </c>
      <c r="AB1264" s="21">
        <f t="shared" si="390"/>
        <v>709.8339714</v>
      </c>
      <c r="AC1264" s="20">
        <f t="shared" ref="AC1264:AC1274" si="430">I1264/R1264</f>
        <v>0.003191427998</v>
      </c>
      <c r="AD1264" s="20"/>
      <c r="AE1264" s="20">
        <f t="shared" si="401"/>
        <v>874.407448</v>
      </c>
      <c r="AF1264" s="22" t="b">
        <f t="shared" si="4"/>
        <v>0</v>
      </c>
      <c r="AG1264" s="20" t="b">
        <f t="shared" si="5"/>
        <v>0</v>
      </c>
      <c r="AH1264" s="20" t="b">
        <f t="shared" si="6"/>
        <v>0</v>
      </c>
      <c r="AI1264" s="20" t="b">
        <f t="shared" si="7"/>
        <v>0</v>
      </c>
      <c r="AJ1264" s="20"/>
      <c r="AK1264" s="20"/>
      <c r="AL1264" s="20"/>
      <c r="AM1264" s="20"/>
      <c r="AN1264" s="20"/>
      <c r="AO1264" s="20"/>
      <c r="AP1264" s="20"/>
      <c r="AQ1264" s="20"/>
      <c r="AR1264" s="23"/>
      <c r="AS1264" s="23"/>
      <c r="AT1264" s="23"/>
      <c r="AU1264" s="23"/>
      <c r="AV1264" s="23"/>
    </row>
    <row r="1265" ht="15.75" customHeight="1">
      <c r="A1265" s="17" t="str">
        <f t="shared" si="1"/>
        <v>Denmark-Europe2001</v>
      </c>
      <c r="B1265" s="17" t="s">
        <v>190</v>
      </c>
      <c r="C1265" s="18" t="s">
        <v>180</v>
      </c>
      <c r="D1265" s="19" t="s">
        <v>77</v>
      </c>
      <c r="E1265" s="17">
        <v>3.791306758E9</v>
      </c>
      <c r="F1265" s="18">
        <v>0.091</v>
      </c>
      <c r="G1265" s="18">
        <v>2730.0</v>
      </c>
      <c r="H1265" s="18">
        <v>0.082</v>
      </c>
      <c r="I1265" s="20">
        <f t="array" ref="I1265:J1265">IFNA(VLOOKUP(A1265,ENERGY!$A$2:$F$2692,{5,6},0),0)</f>
        <v>17997</v>
      </c>
      <c r="J1265" s="20"/>
      <c r="K1265" s="20">
        <f t="array" ref="K1265:S1265">VLOOKUP(A1265,'HUMAN RESOURCES'!$A$2:$M$2692,{2,3,4,5,6,7,8,9,10},0)</f>
        <v>0.012</v>
      </c>
      <c r="L1265" s="20">
        <v>0.005</v>
      </c>
      <c r="M1265" s="20">
        <v>79.0</v>
      </c>
      <c r="N1265" s="20">
        <v>75.0</v>
      </c>
      <c r="O1265" s="20">
        <v>0.186</v>
      </c>
      <c r="P1265" s="20">
        <v>0.665</v>
      </c>
      <c r="Q1265" s="20">
        <v>0.148</v>
      </c>
      <c r="R1265" s="20">
        <v>5358783.0</v>
      </c>
      <c r="S1265" s="20">
        <v>0.852</v>
      </c>
      <c r="T1265" s="20">
        <f t="array" ref="T1265:U1265">VLOOKUP(A1265,TOURISM!$A$2:$F$2692,{3,6},0)</f>
        <v>4003000000</v>
      </c>
      <c r="U1265" s="20">
        <v>4.861E9</v>
      </c>
      <c r="V1265" s="20" t="str">
        <f t="array" ref="V1265:AA1265">VLOOKUP(A1265,BUSINESS!$A$2:$J$2692,{4,5,6,7,8,9},0)</f>
        <v/>
      </c>
      <c r="W1265" s="20"/>
      <c r="X1265" s="20"/>
      <c r="Y1265" s="20"/>
      <c r="Z1265" s="20">
        <v>0.43</v>
      </c>
      <c r="AA1265" s="20">
        <v>0.74</v>
      </c>
      <c r="AB1265" s="21">
        <f t="shared" si="390"/>
        <v>707.4939885</v>
      </c>
      <c r="AC1265" s="20">
        <f t="shared" si="430"/>
        <v>0.003358411789</v>
      </c>
      <c r="AD1265" s="20"/>
      <c r="AE1265" s="20">
        <f t="shared" si="401"/>
        <v>907.1089462</v>
      </c>
      <c r="AF1265" s="22" t="b">
        <f t="shared" si="4"/>
        <v>0</v>
      </c>
      <c r="AG1265" s="20" t="b">
        <f t="shared" si="5"/>
        <v>0</v>
      </c>
      <c r="AH1265" s="20" t="b">
        <f t="shared" si="6"/>
        <v>0</v>
      </c>
      <c r="AI1265" s="20" t="b">
        <f t="shared" si="7"/>
        <v>0</v>
      </c>
      <c r="AJ1265" s="20"/>
      <c r="AK1265" s="20"/>
      <c r="AL1265" s="20"/>
      <c r="AM1265" s="20"/>
      <c r="AN1265" s="20"/>
      <c r="AO1265" s="20"/>
      <c r="AP1265" s="20"/>
      <c r="AQ1265" s="20"/>
      <c r="AR1265" s="23"/>
      <c r="AS1265" s="23"/>
      <c r="AT1265" s="23"/>
      <c r="AU1265" s="23"/>
      <c r="AV1265" s="23"/>
    </row>
    <row r="1266" ht="15.75" customHeight="1">
      <c r="A1266" s="17" t="str">
        <f t="shared" si="1"/>
        <v>Denmark-Europe2002</v>
      </c>
      <c r="B1266" s="17" t="s">
        <v>190</v>
      </c>
      <c r="C1266" s="18" t="s">
        <v>180</v>
      </c>
      <c r="D1266" s="19" t="s">
        <v>79</v>
      </c>
      <c r="E1266" s="17">
        <v>3.802566171E9</v>
      </c>
      <c r="F1266" s="18">
        <v>0.093</v>
      </c>
      <c r="G1266" s="18">
        <v>3023.0</v>
      </c>
      <c r="H1266" s="18">
        <v>0.071</v>
      </c>
      <c r="I1266" s="20">
        <f t="array" ref="I1266:J1266">IFNA(VLOOKUP(A1266,ENERGY!$A$2:$F$2692,{5,6},0),0)</f>
        <v>19307</v>
      </c>
      <c r="J1266" s="20">
        <v>46303.0</v>
      </c>
      <c r="K1266" s="20">
        <f t="array" ref="K1266:S1266">VLOOKUP(A1266,'HUMAN RESOURCES'!$A$2:$M$2692,{2,3,4,5,6,7,8,9,10},0)</f>
        <v>0.012</v>
      </c>
      <c r="L1266" s="20">
        <v>0.004</v>
      </c>
      <c r="M1266" s="20">
        <v>79.0</v>
      </c>
      <c r="N1266" s="20">
        <v>75.0</v>
      </c>
      <c r="O1266" s="20">
        <v>0.187</v>
      </c>
      <c r="P1266" s="20">
        <v>0.664</v>
      </c>
      <c r="Q1266" s="20">
        <v>0.149</v>
      </c>
      <c r="R1266" s="20">
        <v>5375931.0</v>
      </c>
      <c r="S1266" s="20">
        <v>0.853</v>
      </c>
      <c r="T1266" s="20">
        <f t="array" ref="T1266:U1266">VLOOKUP(A1266,TOURISM!$A$2:$F$2692,{3,6},0)</f>
        <v>4791000000</v>
      </c>
      <c r="U1266" s="20">
        <v>5.838E9</v>
      </c>
      <c r="V1266" s="20" t="str">
        <f t="array" ref="V1266:AA1266">VLOOKUP(A1266,BUSINESS!$A$2:$J$2692,{4,5,6,7,8,9},0)</f>
        <v/>
      </c>
      <c r="W1266" s="20"/>
      <c r="X1266" s="20"/>
      <c r="Y1266" s="20"/>
      <c r="Z1266" s="20">
        <v>0.643</v>
      </c>
      <c r="AA1266" s="20">
        <v>0.834</v>
      </c>
      <c r="AB1266" s="21">
        <f t="shared" si="390"/>
        <v>707.3316549</v>
      </c>
      <c r="AC1266" s="20">
        <f t="shared" si="430"/>
        <v>0.00359137794</v>
      </c>
      <c r="AD1266" s="20">
        <f t="shared" ref="AD1266:AD1274" si="431">J1266/R1266</f>
        <v>0.008613019773</v>
      </c>
      <c r="AE1266" s="20">
        <f t="shared" si="401"/>
        <v>1085.951438</v>
      </c>
      <c r="AF1266" s="22" t="b">
        <f t="shared" si="4"/>
        <v>0</v>
      </c>
      <c r="AG1266" s="20" t="b">
        <f t="shared" si="5"/>
        <v>0</v>
      </c>
      <c r="AH1266" s="20" t="b">
        <f t="shared" si="6"/>
        <v>0</v>
      </c>
      <c r="AI1266" s="20" t="b">
        <f t="shared" si="7"/>
        <v>1</v>
      </c>
      <c r="AJ1266" s="20"/>
      <c r="AK1266" s="20"/>
      <c r="AL1266" s="20"/>
      <c r="AM1266" s="20"/>
      <c r="AN1266" s="20"/>
      <c r="AO1266" s="20"/>
      <c r="AP1266" s="20"/>
      <c r="AQ1266" s="20"/>
      <c r="AR1266" s="23"/>
      <c r="AS1266" s="23"/>
      <c r="AT1266" s="23"/>
      <c r="AU1266" s="23"/>
      <c r="AV1266" s="23"/>
    </row>
    <row r="1267" ht="15.75" customHeight="1">
      <c r="A1267" s="17" t="str">
        <f t="shared" si="1"/>
        <v>Denmark-Europe2003</v>
      </c>
      <c r="B1267" s="17" t="s">
        <v>190</v>
      </c>
      <c r="C1267" s="18" t="s">
        <v>180</v>
      </c>
      <c r="D1267" s="19" t="s">
        <v>81</v>
      </c>
      <c r="E1267" s="17">
        <v>3.875409836E9</v>
      </c>
      <c r="F1267" s="18">
        <v>0.095</v>
      </c>
      <c r="G1267" s="18">
        <v>3756.0</v>
      </c>
      <c r="H1267" s="18"/>
      <c r="I1267" s="20">
        <f t="array" ref="I1267:J1267">IFNA(VLOOKUP(A1267,ENERGY!$A$2:$F$2692,{5,6},0),0)</f>
        <v>18358</v>
      </c>
      <c r="J1267" s="20">
        <v>44503.0</v>
      </c>
      <c r="K1267" s="20">
        <f t="array" ref="K1267:S1267">VLOOKUP(A1267,'HUMAN RESOURCES'!$A$2:$M$2692,{2,3,4,5,6,7,8,9,10},0)</f>
        <v>0.012</v>
      </c>
      <c r="L1267" s="20">
        <v>0.004</v>
      </c>
      <c r="M1267" s="20">
        <v>80.0</v>
      </c>
      <c r="N1267" s="20">
        <v>75.0</v>
      </c>
      <c r="O1267" s="20">
        <v>0.188</v>
      </c>
      <c r="P1267" s="20">
        <v>0.663</v>
      </c>
      <c r="Q1267" s="20">
        <v>0.149</v>
      </c>
      <c r="R1267" s="20">
        <v>5390574.0</v>
      </c>
      <c r="S1267" s="20">
        <v>0.854</v>
      </c>
      <c r="T1267" s="20">
        <f t="array" ref="T1267:U1267">VLOOKUP(A1267,TOURISM!$A$2:$F$2692,{3,6},0)</f>
        <v>5271000000</v>
      </c>
      <c r="U1267" s="20">
        <v>6.659E9</v>
      </c>
      <c r="V1267" s="20" t="str">
        <f t="array" ref="V1267:AA1267">VLOOKUP(A1267,BUSINESS!$A$2:$J$2692,{4,5,6,7,8,9},0)</f>
        <v/>
      </c>
      <c r="W1267" s="20">
        <v>7.0</v>
      </c>
      <c r="X1267" s="20"/>
      <c r="Y1267" s="20"/>
      <c r="Z1267" s="20">
        <v>0.763</v>
      </c>
      <c r="AA1267" s="20">
        <v>0.886</v>
      </c>
      <c r="AB1267" s="21">
        <f t="shared" si="390"/>
        <v>718.9234089</v>
      </c>
      <c r="AC1267" s="20">
        <f t="shared" si="430"/>
        <v>0.003405574249</v>
      </c>
      <c r="AD1267" s="20">
        <f t="shared" si="431"/>
        <v>0.008255707092</v>
      </c>
      <c r="AE1267" s="20">
        <f t="shared" si="401"/>
        <v>1235.304441</v>
      </c>
      <c r="AF1267" s="22" t="b">
        <f t="shared" si="4"/>
        <v>0</v>
      </c>
      <c r="AG1267" s="20" t="b">
        <f t="shared" si="5"/>
        <v>0</v>
      </c>
      <c r="AH1267" s="20" t="b">
        <f t="shared" si="6"/>
        <v>0</v>
      </c>
      <c r="AI1267" s="20" t="b">
        <f t="shared" si="7"/>
        <v>1</v>
      </c>
      <c r="AJ1267" s="20"/>
      <c r="AK1267" s="20"/>
      <c r="AL1267" s="20"/>
      <c r="AM1267" s="20"/>
      <c r="AN1267" s="20"/>
      <c r="AO1267" s="20"/>
      <c r="AP1267" s="20"/>
      <c r="AQ1267" s="20"/>
      <c r="AR1267" s="23"/>
      <c r="AS1267" s="23"/>
      <c r="AT1267" s="23"/>
      <c r="AU1267" s="23"/>
      <c r="AV1267" s="23"/>
    </row>
    <row r="1268" ht="15.75" customHeight="1">
      <c r="A1268" s="17" t="str">
        <f t="shared" si="1"/>
        <v>Denmark-Europe2004</v>
      </c>
      <c r="B1268" s="17" t="s">
        <v>190</v>
      </c>
      <c r="C1268" s="18" t="s">
        <v>180</v>
      </c>
      <c r="D1268" s="19" t="s">
        <v>83</v>
      </c>
      <c r="E1268" s="17">
        <v>3.877673635E9</v>
      </c>
      <c r="F1268" s="18">
        <v>0.097</v>
      </c>
      <c r="G1268" s="18">
        <v>4387.0</v>
      </c>
      <c r="H1268" s="18"/>
      <c r="I1268" s="20">
        <f t="array" ref="I1268:J1268">IFNA(VLOOKUP(A1268,ENERGY!$A$2:$F$2692,{5,6},0),0)</f>
        <v>19200</v>
      </c>
      <c r="J1268" s="20">
        <v>46960.0</v>
      </c>
      <c r="K1268" s="20">
        <f t="array" ref="K1268:S1268">VLOOKUP(A1268,'HUMAN RESOURCES'!$A$2:$M$2692,{2,3,4,5,6,7,8,9,10},0)</f>
        <v>0.012</v>
      </c>
      <c r="L1268" s="20">
        <v>0.004</v>
      </c>
      <c r="M1268" s="20">
        <v>80.0</v>
      </c>
      <c r="N1268" s="20">
        <v>75.0</v>
      </c>
      <c r="O1268" s="20">
        <v>0.188</v>
      </c>
      <c r="P1268" s="20">
        <v>0.662</v>
      </c>
      <c r="Q1268" s="20">
        <v>0.15</v>
      </c>
      <c r="R1268" s="20">
        <v>5404523.0</v>
      </c>
      <c r="S1268" s="20">
        <v>0.856</v>
      </c>
      <c r="T1268" s="20">
        <f t="array" ref="T1268:U1268">VLOOKUP(A1268,TOURISM!$A$2:$F$2692,{3,6},0)</f>
        <v>5652000000</v>
      </c>
      <c r="U1268" s="20">
        <v>7.279E9</v>
      </c>
      <c r="V1268" s="20" t="str">
        <f t="array" ref="V1268:AA1268">VLOOKUP(A1268,BUSINESS!$A$2:$J$2692,{4,5,6,7,8,9},0)</f>
        <v/>
      </c>
      <c r="W1268" s="20">
        <v>7.0</v>
      </c>
      <c r="X1268" s="20"/>
      <c r="Y1268" s="20"/>
      <c r="Z1268" s="20">
        <v>0.809</v>
      </c>
      <c r="AA1268" s="20">
        <v>0.957</v>
      </c>
      <c r="AB1268" s="21">
        <f t="shared" si="390"/>
        <v>717.4867486</v>
      </c>
      <c r="AC1268" s="20">
        <f t="shared" si="430"/>
        <v>0.003552579941</v>
      </c>
      <c r="AD1268" s="20">
        <f t="shared" si="431"/>
        <v>0.008689018439</v>
      </c>
      <c r="AE1268" s="20">
        <f t="shared" si="401"/>
        <v>1346.834864</v>
      </c>
      <c r="AF1268" s="22" t="b">
        <f t="shared" si="4"/>
        <v>0</v>
      </c>
      <c r="AG1268" s="20" t="b">
        <f t="shared" si="5"/>
        <v>0</v>
      </c>
      <c r="AH1268" s="20" t="b">
        <f t="shared" si="6"/>
        <v>0</v>
      </c>
      <c r="AI1268" s="20" t="b">
        <f t="shared" si="7"/>
        <v>1</v>
      </c>
      <c r="AJ1268" s="20"/>
      <c r="AK1268" s="20"/>
      <c r="AL1268" s="20"/>
      <c r="AM1268" s="20"/>
      <c r="AN1268" s="20"/>
      <c r="AO1268" s="20"/>
      <c r="AP1268" s="20"/>
      <c r="AQ1268" s="20"/>
      <c r="AR1268" s="23"/>
      <c r="AS1268" s="23"/>
      <c r="AT1268" s="23"/>
      <c r="AU1268" s="23"/>
      <c r="AV1268" s="23"/>
    </row>
    <row r="1269" ht="15.75" customHeight="1">
      <c r="A1269" s="17" t="str">
        <f t="shared" si="1"/>
        <v>Denmark-Europe2005</v>
      </c>
      <c r="B1269" s="17" t="s">
        <v>190</v>
      </c>
      <c r="C1269" s="18" t="s">
        <v>180</v>
      </c>
      <c r="D1269" s="19" t="s">
        <v>84</v>
      </c>
      <c r="E1269" s="17">
        <v>3.8915E9</v>
      </c>
      <c r="F1269" s="18">
        <v>0.098</v>
      </c>
      <c r="G1269" s="18">
        <v>4652.0</v>
      </c>
      <c r="H1269" s="18"/>
      <c r="I1269" s="20">
        <f t="array" ref="I1269:J1269">IFNA(VLOOKUP(A1269,ENERGY!$A$2:$F$2692,{5,6},0),0)</f>
        <v>19428</v>
      </c>
      <c r="J1269" s="20">
        <v>50597.0</v>
      </c>
      <c r="K1269" s="20">
        <f t="array" ref="K1269:S1269">VLOOKUP(A1269,'HUMAN RESOURCES'!$A$2:$M$2692,{2,3,4,5,6,7,8,9,10},0)</f>
        <v>0.012</v>
      </c>
      <c r="L1269" s="20">
        <v>0.004</v>
      </c>
      <c r="M1269" s="20">
        <v>80.0</v>
      </c>
      <c r="N1269" s="20">
        <v>76.0</v>
      </c>
      <c r="O1269" s="20">
        <v>0.187</v>
      </c>
      <c r="P1269" s="20">
        <v>0.661</v>
      </c>
      <c r="Q1269" s="20">
        <v>0.151</v>
      </c>
      <c r="R1269" s="20">
        <v>5419432.0</v>
      </c>
      <c r="S1269" s="20">
        <v>0.859</v>
      </c>
      <c r="T1269" s="20">
        <f t="array" ref="T1269:U1269">VLOOKUP(A1269,TOURISM!$A$2:$F$2692,{3,6},0)</f>
        <v>5293000000</v>
      </c>
      <c r="U1269" s="20">
        <v>6.85E9</v>
      </c>
      <c r="V1269" s="20">
        <f t="array" ref="V1269:AA1269">VLOOKUP(A1269,BUSINESS!$A$2:$J$2692,{4,5,6,7,8,9},0)</f>
        <v>0.333</v>
      </c>
      <c r="W1269" s="20">
        <v>6.0</v>
      </c>
      <c r="X1269" s="20"/>
      <c r="Y1269" s="20">
        <v>135.0</v>
      </c>
      <c r="Z1269" s="20">
        <v>0.827</v>
      </c>
      <c r="AA1269" s="20">
        <v>1.006</v>
      </c>
      <c r="AB1269" s="21">
        <f t="shared" si="390"/>
        <v>718.0641809</v>
      </c>
      <c r="AC1269" s="20">
        <f t="shared" si="430"/>
        <v>0.00358487753</v>
      </c>
      <c r="AD1269" s="20">
        <f t="shared" si="431"/>
        <v>0.009336218261</v>
      </c>
      <c r="AE1269" s="20">
        <f t="shared" si="401"/>
        <v>1263.970099</v>
      </c>
      <c r="AF1269" s="22" t="b">
        <f t="shared" si="4"/>
        <v>0</v>
      </c>
      <c r="AG1269" s="20" t="b">
        <f t="shared" si="5"/>
        <v>0</v>
      </c>
      <c r="AH1269" s="20" t="b">
        <f t="shared" si="6"/>
        <v>0</v>
      </c>
      <c r="AI1269" s="20" t="b">
        <f t="shared" si="7"/>
        <v>1</v>
      </c>
      <c r="AJ1269" s="20"/>
      <c r="AK1269" s="20"/>
      <c r="AL1269" s="20"/>
      <c r="AM1269" s="20"/>
      <c r="AN1269" s="20"/>
      <c r="AO1269" s="20"/>
      <c r="AP1269" s="20"/>
      <c r="AQ1269" s="20"/>
      <c r="AR1269" s="23"/>
      <c r="AS1269" s="23"/>
      <c r="AT1269" s="23"/>
      <c r="AU1269" s="23"/>
      <c r="AV1269" s="23"/>
    </row>
    <row r="1270" ht="15.75" customHeight="1">
      <c r="A1270" s="17" t="str">
        <f t="shared" si="1"/>
        <v>Denmark-Europe2006</v>
      </c>
      <c r="B1270" s="17" t="s">
        <v>190</v>
      </c>
      <c r="C1270" s="18" t="s">
        <v>180</v>
      </c>
      <c r="D1270" s="19" t="s">
        <v>85</v>
      </c>
      <c r="E1270" s="17">
        <v>3.891563478E9</v>
      </c>
      <c r="F1270" s="18">
        <v>0.099</v>
      </c>
      <c r="G1270" s="18">
        <v>5017.0</v>
      </c>
      <c r="H1270" s="18"/>
      <c r="I1270" s="20">
        <f t="array" ref="I1270:J1270">IFNA(VLOOKUP(A1270,ENERGY!$A$2:$F$2692,{5,6},0),0)</f>
        <v>19763</v>
      </c>
      <c r="J1270" s="20">
        <v>50253.0</v>
      </c>
      <c r="K1270" s="20">
        <f t="array" ref="K1270:S1270">VLOOKUP(A1270,'HUMAN RESOURCES'!$A$2:$M$2692,{2,3,4,5,6,7,8,9,10},0)</f>
        <v>0.012</v>
      </c>
      <c r="L1270" s="20">
        <v>0.004</v>
      </c>
      <c r="M1270" s="20">
        <v>80.0</v>
      </c>
      <c r="N1270" s="20">
        <v>76.0</v>
      </c>
      <c r="O1270" s="20">
        <v>0.186</v>
      </c>
      <c r="P1270" s="20">
        <v>0.66</v>
      </c>
      <c r="Q1270" s="20">
        <v>0.154</v>
      </c>
      <c r="R1270" s="20">
        <v>5437272.0</v>
      </c>
      <c r="S1270" s="20">
        <v>0.861</v>
      </c>
      <c r="T1270" s="20">
        <f t="array" ref="T1270:U1270">VLOOKUP(A1270,TOURISM!$A$2:$F$2692,{3,6},0)</f>
        <v>5562000000</v>
      </c>
      <c r="U1270" s="20">
        <v>7.486E9</v>
      </c>
      <c r="V1270" s="20">
        <f t="array" ref="V1270:AA1270">VLOOKUP(A1270,BUSINESS!$A$2:$J$2692,{4,5,6,7,8,9},0)</f>
        <v>0.315</v>
      </c>
      <c r="W1270" s="20">
        <v>6.0</v>
      </c>
      <c r="X1270" s="20"/>
      <c r="Y1270" s="20">
        <v>135.0</v>
      </c>
      <c r="Z1270" s="20">
        <v>0.867</v>
      </c>
      <c r="AA1270" s="20">
        <v>1.071</v>
      </c>
      <c r="AB1270" s="21">
        <f t="shared" si="390"/>
        <v>715.7198459</v>
      </c>
      <c r="AC1270" s="20">
        <f t="shared" si="430"/>
        <v>0.003634727121</v>
      </c>
      <c r="AD1270" s="20">
        <f t="shared" si="431"/>
        <v>0.009242318574</v>
      </c>
      <c r="AE1270" s="20">
        <f t="shared" si="401"/>
        <v>1376.793363</v>
      </c>
      <c r="AF1270" s="22" t="b">
        <f t="shared" si="4"/>
        <v>0</v>
      </c>
      <c r="AG1270" s="20" t="b">
        <f t="shared" si="5"/>
        <v>0</v>
      </c>
      <c r="AH1270" s="20" t="b">
        <f t="shared" si="6"/>
        <v>0</v>
      </c>
      <c r="AI1270" s="20" t="b">
        <f t="shared" si="7"/>
        <v>1</v>
      </c>
      <c r="AJ1270" s="20"/>
      <c r="AK1270" s="20"/>
      <c r="AL1270" s="20"/>
      <c r="AM1270" s="20"/>
      <c r="AN1270" s="20"/>
      <c r="AO1270" s="20"/>
      <c r="AP1270" s="20"/>
      <c r="AQ1270" s="20"/>
      <c r="AR1270" s="23"/>
      <c r="AS1270" s="23"/>
      <c r="AT1270" s="23"/>
      <c r="AU1270" s="23"/>
      <c r="AV1270" s="23"/>
    </row>
    <row r="1271" ht="15.75" customHeight="1">
      <c r="A1271" s="17" t="str">
        <f t="shared" si="1"/>
        <v>Denmark-Europe2007</v>
      </c>
      <c r="B1271" s="17" t="s">
        <v>190</v>
      </c>
      <c r="C1271" s="18" t="s">
        <v>180</v>
      </c>
      <c r="D1271" s="19" t="s">
        <v>86</v>
      </c>
      <c r="E1271" s="17">
        <v>3.908645566E9</v>
      </c>
      <c r="F1271" s="18">
        <v>0.1</v>
      </c>
      <c r="G1271" s="18">
        <v>5710.0</v>
      </c>
      <c r="H1271" s="18"/>
      <c r="I1271" s="20">
        <f t="array" ref="I1271:J1271">IFNA(VLOOKUP(A1271,ENERGY!$A$2:$F$2692,{5,6},0),0)</f>
        <v>18888</v>
      </c>
      <c r="J1271" s="20">
        <v>47099.0</v>
      </c>
      <c r="K1271" s="20">
        <f t="array" ref="K1271:S1271">VLOOKUP(A1271,'HUMAN RESOURCES'!$A$2:$M$2692,{2,3,4,5,6,7,8,9,10},0)</f>
        <v>0.012</v>
      </c>
      <c r="L1271" s="20">
        <v>0.004</v>
      </c>
      <c r="M1271" s="20">
        <v>81.0</v>
      </c>
      <c r="N1271" s="20">
        <v>76.0</v>
      </c>
      <c r="O1271" s="20">
        <v>0.185</v>
      </c>
      <c r="P1271" s="20">
        <v>0.659</v>
      </c>
      <c r="Q1271" s="20">
        <v>0.156</v>
      </c>
      <c r="R1271" s="20">
        <v>5461438.0</v>
      </c>
      <c r="S1271" s="20">
        <v>0.863</v>
      </c>
      <c r="T1271" s="20">
        <f t="array" ref="T1271:U1271">VLOOKUP(A1271,TOURISM!$A$2:$F$2692,{3,6},0)</f>
        <v>5978000000</v>
      </c>
      <c r="U1271" s="20">
        <v>8.83E9</v>
      </c>
      <c r="V1271" s="20">
        <f t="array" ref="V1271:AA1271">VLOOKUP(A1271,BUSINESS!$A$2:$J$2692,{4,5,6,7,8,9},0)</f>
        <v>0.32</v>
      </c>
      <c r="W1271" s="20">
        <v>6.0</v>
      </c>
      <c r="X1271" s="20"/>
      <c r="Y1271" s="20">
        <v>135.0</v>
      </c>
      <c r="Z1271" s="20">
        <v>0.85</v>
      </c>
      <c r="AA1271" s="20">
        <v>1.154</v>
      </c>
      <c r="AB1271" s="21">
        <f t="shared" si="390"/>
        <v>715.6806625</v>
      </c>
      <c r="AC1271" s="20">
        <f t="shared" si="430"/>
        <v>0.003458429813</v>
      </c>
      <c r="AD1271" s="20">
        <f t="shared" si="431"/>
        <v>0.008623919195</v>
      </c>
      <c r="AE1271" s="20">
        <f t="shared" si="401"/>
        <v>1616.790303</v>
      </c>
      <c r="AF1271" s="22" t="b">
        <f t="shared" si="4"/>
        <v>0</v>
      </c>
      <c r="AG1271" s="20" t="b">
        <f t="shared" si="5"/>
        <v>0</v>
      </c>
      <c r="AH1271" s="20" t="b">
        <f t="shared" si="6"/>
        <v>0</v>
      </c>
      <c r="AI1271" s="20" t="b">
        <f t="shared" si="7"/>
        <v>1</v>
      </c>
      <c r="AJ1271" s="20"/>
      <c r="AK1271" s="20"/>
      <c r="AL1271" s="20"/>
      <c r="AM1271" s="20"/>
      <c r="AN1271" s="20"/>
      <c r="AO1271" s="20"/>
      <c r="AP1271" s="20"/>
      <c r="AQ1271" s="20"/>
      <c r="AR1271" s="23"/>
      <c r="AS1271" s="23"/>
      <c r="AT1271" s="23"/>
      <c r="AU1271" s="23"/>
      <c r="AV1271" s="23"/>
    </row>
    <row r="1272" ht="15.75" customHeight="1">
      <c r="A1272" s="17" t="str">
        <f t="shared" si="1"/>
        <v>Denmark-Europe2008</v>
      </c>
      <c r="B1272" s="17" t="s">
        <v>190</v>
      </c>
      <c r="C1272" s="18" t="s">
        <v>180</v>
      </c>
      <c r="D1272" s="19" t="s">
        <v>87</v>
      </c>
      <c r="E1272" s="17">
        <v>3.915754216E9</v>
      </c>
      <c r="F1272" s="18">
        <v>0.102</v>
      </c>
      <c r="G1272" s="18">
        <v>6395.0</v>
      </c>
      <c r="H1272" s="18"/>
      <c r="I1272" s="20">
        <f t="array" ref="I1272:J1272">IFNA(VLOOKUP(A1272,ENERGY!$A$2:$F$2692,{5,6},0),0)</f>
        <v>19004</v>
      </c>
      <c r="J1272" s="20">
        <v>49266.0</v>
      </c>
      <c r="K1272" s="20">
        <f t="array" ref="K1272:S1272">VLOOKUP(A1272,'HUMAN RESOURCES'!$A$2:$M$2692,{2,3,4,5,6,7,8,9,10},0)</f>
        <v>0.012</v>
      </c>
      <c r="L1272" s="20">
        <v>0.004</v>
      </c>
      <c r="M1272" s="20">
        <v>81.0</v>
      </c>
      <c r="N1272" s="20">
        <v>76.0</v>
      </c>
      <c r="O1272" s="20">
        <v>0.183</v>
      </c>
      <c r="P1272" s="20">
        <v>0.657</v>
      </c>
      <c r="Q1272" s="20">
        <v>0.159</v>
      </c>
      <c r="R1272" s="20">
        <v>5493621.0</v>
      </c>
      <c r="S1272" s="20">
        <v>0.865</v>
      </c>
      <c r="T1272" s="20">
        <f t="array" ref="T1272:U1272">VLOOKUP(A1272,TOURISM!$A$2:$F$2692,{3,6},0)</f>
        <v>6281000000</v>
      </c>
      <c r="U1272" s="20">
        <v>9.698E9</v>
      </c>
      <c r="V1272" s="20">
        <f t="array" ref="V1272:AA1272">VLOOKUP(A1272,BUSINESS!$A$2:$J$2692,{4,5,6,7,8,9},0)</f>
        <v>0.292</v>
      </c>
      <c r="W1272" s="20">
        <v>6.0</v>
      </c>
      <c r="X1272" s="20"/>
      <c r="Y1272" s="20">
        <v>135.0</v>
      </c>
      <c r="Z1272" s="20">
        <v>0.85</v>
      </c>
      <c r="AA1272" s="20">
        <v>1.193</v>
      </c>
      <c r="AB1272" s="21">
        <f t="shared" si="390"/>
        <v>712.7820095</v>
      </c>
      <c r="AC1272" s="20">
        <f t="shared" si="430"/>
        <v>0.003459284869</v>
      </c>
      <c r="AD1272" s="20">
        <f t="shared" si="431"/>
        <v>0.008967855627</v>
      </c>
      <c r="AE1272" s="20">
        <f t="shared" si="401"/>
        <v>1765.320178</v>
      </c>
      <c r="AF1272" s="22" t="b">
        <f t="shared" si="4"/>
        <v>0</v>
      </c>
      <c r="AG1272" s="20" t="b">
        <f t="shared" si="5"/>
        <v>0</v>
      </c>
      <c r="AH1272" s="20" t="b">
        <f t="shared" si="6"/>
        <v>0</v>
      </c>
      <c r="AI1272" s="20" t="b">
        <f t="shared" si="7"/>
        <v>1</v>
      </c>
      <c r="AJ1272" s="20"/>
      <c r="AK1272" s="20"/>
      <c r="AL1272" s="20"/>
      <c r="AM1272" s="20"/>
      <c r="AN1272" s="20"/>
      <c r="AO1272" s="20"/>
      <c r="AP1272" s="20"/>
      <c r="AQ1272" s="20"/>
      <c r="AR1272" s="23"/>
      <c r="AS1272" s="23"/>
      <c r="AT1272" s="23"/>
      <c r="AU1272" s="23"/>
      <c r="AV1272" s="23"/>
    </row>
    <row r="1273" ht="15.75" customHeight="1">
      <c r="A1273" s="17" t="str">
        <f t="shared" si="1"/>
        <v>Denmark-Europe2009</v>
      </c>
      <c r="B1273" s="17" t="s">
        <v>190</v>
      </c>
      <c r="C1273" s="18" t="s">
        <v>180</v>
      </c>
      <c r="D1273" s="19" t="s">
        <v>88</v>
      </c>
      <c r="E1273" s="17">
        <v>3.917620728E9</v>
      </c>
      <c r="F1273" s="18">
        <v>0.115</v>
      </c>
      <c r="G1273" s="18">
        <v>6464.0</v>
      </c>
      <c r="H1273" s="18"/>
      <c r="I1273" s="20">
        <f t="array" ref="I1273:J1273">IFNA(VLOOKUP(A1273,ENERGY!$A$2:$F$2692,{5,6},0),0)</f>
        <v>20087</v>
      </c>
      <c r="J1273" s="20">
        <v>55735.0</v>
      </c>
      <c r="K1273" s="20">
        <f t="array" ref="K1273:S1273">VLOOKUP(A1273,'HUMAN RESOURCES'!$A$2:$M$2692,{2,3,4,5,6,7,8,9,10},0)</f>
        <v>0.011</v>
      </c>
      <c r="L1273" s="20">
        <v>0.004</v>
      </c>
      <c r="M1273" s="20">
        <v>81.0</v>
      </c>
      <c r="N1273" s="20">
        <v>77.0</v>
      </c>
      <c r="O1273" s="20">
        <v>0.181</v>
      </c>
      <c r="P1273" s="20">
        <v>0.656</v>
      </c>
      <c r="Q1273" s="20">
        <v>0.163</v>
      </c>
      <c r="R1273" s="20">
        <v>5523095.0</v>
      </c>
      <c r="S1273" s="20">
        <v>0.867</v>
      </c>
      <c r="T1273" s="20">
        <f t="array" ref="T1273:U1273">VLOOKUP(A1273,TOURISM!$A$2:$F$2692,{3,6},0)</f>
        <v>5617000000</v>
      </c>
      <c r="U1273" s="20">
        <v>8.968E9</v>
      </c>
      <c r="V1273" s="20">
        <f t="array" ref="V1273:AA1273">VLOOKUP(A1273,BUSINESS!$A$2:$J$2692,{4,5,6,7,8,9},0)</f>
        <v>0.282</v>
      </c>
      <c r="W1273" s="20">
        <v>6.0</v>
      </c>
      <c r="X1273" s="20"/>
      <c r="Y1273" s="20">
        <v>135.0</v>
      </c>
      <c r="Z1273" s="20">
        <v>0.868</v>
      </c>
      <c r="AA1273" s="20">
        <v>1.237</v>
      </c>
      <c r="AB1273" s="21">
        <f t="shared" si="390"/>
        <v>709.3161946</v>
      </c>
      <c r="AC1273" s="20">
        <f t="shared" si="430"/>
        <v>0.003636910102</v>
      </c>
      <c r="AD1273" s="20">
        <f t="shared" si="431"/>
        <v>0.01009126224</v>
      </c>
      <c r="AE1273" s="20">
        <f t="shared" si="401"/>
        <v>1623.727276</v>
      </c>
      <c r="AF1273" s="22" t="b">
        <f t="shared" si="4"/>
        <v>0</v>
      </c>
      <c r="AG1273" s="20" t="b">
        <f t="shared" si="5"/>
        <v>0</v>
      </c>
      <c r="AH1273" s="20" t="b">
        <f t="shared" si="6"/>
        <v>0</v>
      </c>
      <c r="AI1273" s="20" t="b">
        <f t="shared" si="7"/>
        <v>1</v>
      </c>
      <c r="AJ1273" s="20"/>
      <c r="AK1273" s="20"/>
      <c r="AL1273" s="20"/>
      <c r="AM1273" s="20"/>
      <c r="AN1273" s="20"/>
      <c r="AO1273" s="20"/>
      <c r="AP1273" s="20"/>
      <c r="AQ1273" s="20"/>
      <c r="AR1273" s="23"/>
      <c r="AS1273" s="23"/>
      <c r="AT1273" s="23"/>
      <c r="AU1273" s="23"/>
      <c r="AV1273" s="23"/>
    </row>
    <row r="1274" ht="15.75" customHeight="1">
      <c r="A1274" s="17" t="str">
        <f t="shared" si="1"/>
        <v>Denmark-Europe2010</v>
      </c>
      <c r="B1274" s="17" t="s">
        <v>190</v>
      </c>
      <c r="C1274" s="18" t="s">
        <v>180</v>
      </c>
      <c r="D1274" s="19" t="s">
        <v>89</v>
      </c>
      <c r="E1274" s="17">
        <v>3.918176308E9</v>
      </c>
      <c r="F1274" s="18">
        <v>0.111</v>
      </c>
      <c r="G1274" s="18">
        <v>6266.0</v>
      </c>
      <c r="H1274" s="18"/>
      <c r="I1274" s="20">
        <f t="array" ref="I1274:J1274">IFNA(VLOOKUP(A1274,ENERGY!$A$2:$F$2692,{5,6},0),0)</f>
        <v>20252</v>
      </c>
      <c r="J1274" s="20">
        <v>55005.0</v>
      </c>
      <c r="K1274" s="20">
        <f t="array" ref="K1274:S1274">VLOOKUP(A1274,'HUMAN RESOURCES'!$A$2:$M$2692,{2,3,4,5,6,7,8,9,10},0)</f>
        <v>0.011</v>
      </c>
      <c r="L1274" s="20">
        <v>0.003</v>
      </c>
      <c r="M1274" s="20">
        <v>81.0</v>
      </c>
      <c r="N1274" s="20">
        <v>77.0</v>
      </c>
      <c r="O1274" s="20">
        <v>0.18</v>
      </c>
      <c r="P1274" s="20">
        <v>0.654</v>
      </c>
      <c r="Q1274" s="20">
        <v>0.167</v>
      </c>
      <c r="R1274" s="20">
        <v>5547683.0</v>
      </c>
      <c r="S1274" s="20">
        <v>0.868</v>
      </c>
      <c r="T1274" s="20">
        <f t="array" ref="T1274:U1274">VLOOKUP(A1274,TOURISM!$A$2:$F$2692,{3,6},0)</f>
        <v>5704000000</v>
      </c>
      <c r="U1274" s="20">
        <v>9.082E9</v>
      </c>
      <c r="V1274" s="20">
        <f t="array" ref="V1274:AA1274">VLOOKUP(A1274,BUSINESS!$A$2:$J$2692,{4,5,6,7,8,9},0)</f>
        <v>0.281</v>
      </c>
      <c r="W1274" s="20">
        <v>6.0</v>
      </c>
      <c r="X1274" s="20"/>
      <c r="Y1274" s="20">
        <v>135.0</v>
      </c>
      <c r="Z1274" s="20">
        <v>0.887</v>
      </c>
      <c r="AA1274" s="20">
        <v>1.157</v>
      </c>
      <c r="AB1274" s="21">
        <f t="shared" si="390"/>
        <v>706.272566</v>
      </c>
      <c r="AC1274" s="20">
        <f t="shared" si="430"/>
        <v>0.003650533024</v>
      </c>
      <c r="AD1274" s="20">
        <f t="shared" si="431"/>
        <v>0.009914950079</v>
      </c>
      <c r="AE1274" s="20">
        <f t="shared" si="401"/>
        <v>1637.07984</v>
      </c>
      <c r="AF1274" s="22" t="b">
        <f t="shared" si="4"/>
        <v>0</v>
      </c>
      <c r="AG1274" s="20" t="b">
        <f t="shared" si="5"/>
        <v>0</v>
      </c>
      <c r="AH1274" s="20" t="b">
        <f t="shared" si="6"/>
        <v>0</v>
      </c>
      <c r="AI1274" s="20" t="b">
        <f t="shared" si="7"/>
        <v>1</v>
      </c>
      <c r="AJ1274" s="20"/>
      <c r="AK1274" s="20"/>
      <c r="AL1274" s="20"/>
      <c r="AM1274" s="20"/>
      <c r="AN1274" s="20"/>
      <c r="AO1274" s="20"/>
      <c r="AP1274" s="20"/>
      <c r="AQ1274" s="20"/>
      <c r="AR1274" s="23"/>
      <c r="AS1274" s="23"/>
      <c r="AT1274" s="23"/>
      <c r="AU1274" s="23"/>
      <c r="AV1274" s="23"/>
    </row>
    <row r="1275" ht="15.75" customHeight="1">
      <c r="A1275" s="17" t="str">
        <f t="shared" si="1"/>
        <v>Denmark-Europe2011</v>
      </c>
      <c r="B1275" s="17" t="s">
        <v>190</v>
      </c>
      <c r="C1275" s="18" t="s">
        <v>180</v>
      </c>
      <c r="D1275" s="19" t="s">
        <v>90</v>
      </c>
      <c r="E1275" s="17">
        <v>3.927114457E9</v>
      </c>
      <c r="F1275" s="18">
        <v>0.109</v>
      </c>
      <c r="G1275" s="18">
        <v>6521.0</v>
      </c>
      <c r="H1275" s="18"/>
      <c r="I1275" s="20">
        <f t="array" ref="I1275:J1275">IFNA(VLOOKUP(A1275,ENERGY!$A$2:$F$2692,{5,6},0),0)</f>
        <v>0</v>
      </c>
      <c r="J1275" s="20">
        <v>0.0</v>
      </c>
      <c r="K1275" s="20">
        <f t="array" ref="K1275:S1275">VLOOKUP(A1275,'HUMAN RESOURCES'!$A$2:$M$2692,{2,3,4,5,6,7,8,9,10},0)</f>
        <v>0.011</v>
      </c>
      <c r="L1275" s="20">
        <v>0.003</v>
      </c>
      <c r="M1275" s="20">
        <v>82.0</v>
      </c>
      <c r="N1275" s="20">
        <v>78.0</v>
      </c>
      <c r="O1275" s="20">
        <v>0.178</v>
      </c>
      <c r="P1275" s="20">
        <v>0.651</v>
      </c>
      <c r="Q1275" s="20">
        <v>0.171</v>
      </c>
      <c r="R1275" s="20">
        <v>5570572.0</v>
      </c>
      <c r="S1275" s="20">
        <v>0.87</v>
      </c>
      <c r="T1275" s="20">
        <f t="array" ref="T1275:U1275">VLOOKUP(A1275,TOURISM!$A$2:$F$2692,{3,6},0)</f>
        <v>6366000000</v>
      </c>
      <c r="U1275" s="20">
        <v>9.84E9</v>
      </c>
      <c r="V1275" s="20">
        <f t="array" ref="V1275:AA1275">VLOOKUP(A1275,BUSINESS!$A$2:$J$2692,{4,5,6,7,8,9},0)</f>
        <v>0.264</v>
      </c>
      <c r="W1275" s="20">
        <v>6.0</v>
      </c>
      <c r="X1275" s="20"/>
      <c r="Y1275" s="20">
        <v>135.0</v>
      </c>
      <c r="Z1275" s="20">
        <v>0.898</v>
      </c>
      <c r="AA1275" s="20">
        <v>1.287</v>
      </c>
      <c r="AB1275" s="21">
        <f t="shared" si="390"/>
        <v>704.9750828</v>
      </c>
      <c r="AC1275" s="20"/>
      <c r="AD1275" s="20"/>
      <c r="AE1275" s="20">
        <f t="shared" si="401"/>
        <v>1766.425423</v>
      </c>
      <c r="AF1275" s="22" t="b">
        <f t="shared" si="4"/>
        <v>0</v>
      </c>
      <c r="AG1275" s="20" t="b">
        <f t="shared" si="5"/>
        <v>0</v>
      </c>
      <c r="AH1275" s="20" t="b">
        <f t="shared" si="6"/>
        <v>0</v>
      </c>
      <c r="AI1275" s="20" t="b">
        <f t="shared" si="7"/>
        <v>1</v>
      </c>
      <c r="AJ1275" s="20"/>
      <c r="AK1275" s="20"/>
      <c r="AL1275" s="20"/>
      <c r="AM1275" s="20"/>
      <c r="AN1275" s="20"/>
      <c r="AO1275" s="20"/>
      <c r="AP1275" s="20"/>
      <c r="AQ1275" s="20"/>
      <c r="AR1275" s="23"/>
      <c r="AS1275" s="23"/>
      <c r="AT1275" s="23"/>
      <c r="AU1275" s="23"/>
      <c r="AV1275" s="23"/>
    </row>
    <row r="1276" ht="15.75" customHeight="1">
      <c r="A1276" s="17" t="str">
        <f t="shared" si="1"/>
        <v>Denmark-Europe2012</v>
      </c>
      <c r="B1276" s="17" t="s">
        <v>190</v>
      </c>
      <c r="C1276" s="18" t="s">
        <v>180</v>
      </c>
      <c r="D1276" s="19" t="s">
        <v>91</v>
      </c>
      <c r="E1276" s="17">
        <v>3.937228E9</v>
      </c>
      <c r="F1276" s="18">
        <v>0.112</v>
      </c>
      <c r="G1276" s="18">
        <v>6304.0</v>
      </c>
      <c r="H1276" s="18"/>
      <c r="I1276" s="20">
        <f t="array" ref="I1276:J1276">IFNA(VLOOKUP(A1276,ENERGY!$A$2:$F$2692,{5,6},0),0)</f>
        <v>0</v>
      </c>
      <c r="J1276" s="20">
        <v>0.0</v>
      </c>
      <c r="K1276" s="20">
        <f t="array" ref="K1276:S1276">VLOOKUP(A1276,'HUMAN RESOURCES'!$A$2:$M$2692,{2,3,4,5,6,7,8,9,10},0)</f>
        <v>0.01</v>
      </c>
      <c r="L1276" s="20">
        <v>0.003</v>
      </c>
      <c r="M1276" s="20">
        <v>82.0</v>
      </c>
      <c r="N1276" s="20">
        <v>78.0</v>
      </c>
      <c r="O1276" s="20">
        <v>0.177</v>
      </c>
      <c r="P1276" s="20">
        <v>0.649</v>
      </c>
      <c r="Q1276" s="20">
        <v>0.175</v>
      </c>
      <c r="R1276" s="20">
        <v>5591572.0</v>
      </c>
      <c r="S1276" s="20">
        <v>0.871</v>
      </c>
      <c r="T1276" s="20">
        <f t="array" ref="T1276:U1276">VLOOKUP(A1276,TOURISM!$A$2:$F$2692,{3,6},0)</f>
        <v>6135000000</v>
      </c>
      <c r="U1276" s="20">
        <v>9.6E9</v>
      </c>
      <c r="V1276" s="20">
        <f t="array" ref="V1276:AA1276">VLOOKUP(A1276,BUSINESS!$A$2:$J$2692,{4,5,6,7,8,9},0)</f>
        <v>0.27</v>
      </c>
      <c r="W1276" s="20">
        <v>6.0</v>
      </c>
      <c r="X1276" s="20">
        <v>5.0</v>
      </c>
      <c r="Y1276" s="20">
        <v>130.0</v>
      </c>
      <c r="Z1276" s="20">
        <v>0.923</v>
      </c>
      <c r="AA1276" s="20">
        <v>1.303</v>
      </c>
      <c r="AB1276" s="21">
        <f t="shared" si="390"/>
        <v>704.1361535</v>
      </c>
      <c r="AC1276" s="20"/>
      <c r="AD1276" s="20"/>
      <c r="AE1276" s="20">
        <f t="shared" si="401"/>
        <v>1716.869603</v>
      </c>
      <c r="AF1276" s="22" t="b">
        <f t="shared" si="4"/>
        <v>0</v>
      </c>
      <c r="AG1276" s="20" t="b">
        <f t="shared" si="5"/>
        <v>0</v>
      </c>
      <c r="AH1276" s="20" t="b">
        <f t="shared" si="6"/>
        <v>0</v>
      </c>
      <c r="AI1276" s="20" t="b">
        <f t="shared" si="7"/>
        <v>1</v>
      </c>
      <c r="AJ1276" s="20"/>
      <c r="AK1276" s="20"/>
      <c r="AL1276" s="20"/>
      <c r="AM1276" s="20"/>
      <c r="AN1276" s="20"/>
      <c r="AO1276" s="20"/>
      <c r="AP1276" s="20"/>
      <c r="AQ1276" s="20"/>
      <c r="AR1276" s="23"/>
      <c r="AS1276" s="23"/>
      <c r="AT1276" s="23"/>
      <c r="AU1276" s="23"/>
      <c r="AV1276" s="23"/>
    </row>
    <row r="1277" ht="15.75" customHeight="1">
      <c r="A1277" s="17" t="str">
        <f t="shared" si="1"/>
        <v>Estonia-Europe2000</v>
      </c>
      <c r="B1277" s="17" t="s">
        <v>191</v>
      </c>
      <c r="C1277" s="18" t="s">
        <v>180</v>
      </c>
      <c r="D1277" s="19" t="s">
        <v>76</v>
      </c>
      <c r="E1277" s="17">
        <v>5.291950101E9</v>
      </c>
      <c r="F1277" s="18">
        <v>0.053</v>
      </c>
      <c r="G1277" s="18">
        <v>213.0</v>
      </c>
      <c r="H1277" s="18">
        <v>0.074</v>
      </c>
      <c r="I1277" s="20">
        <f t="array" ref="I1277:J1277">IFNA(VLOOKUP(A1277,ENERGY!$A$2:$F$2692,{5,6},0),0)</f>
        <v>5721</v>
      </c>
      <c r="J1277" s="20"/>
      <c r="K1277" s="20">
        <f t="array" ref="K1277:S1277">VLOOKUP(A1277,'HUMAN RESOURCES'!$A$2:$M$2692,{2,3,4,5,6,7,8,9,10},0)</f>
        <v>0.01</v>
      </c>
      <c r="L1277" s="20">
        <v>0.009</v>
      </c>
      <c r="M1277" s="20">
        <v>76.0</v>
      </c>
      <c r="N1277" s="20">
        <v>65.0</v>
      </c>
      <c r="O1277" s="20">
        <v>0.18</v>
      </c>
      <c r="P1277" s="20">
        <v>0.669</v>
      </c>
      <c r="Q1277" s="20">
        <v>0.152</v>
      </c>
      <c r="R1277" s="20">
        <v>1396985.0</v>
      </c>
      <c r="S1277" s="20">
        <v>0.694</v>
      </c>
      <c r="T1277" s="20">
        <f t="array" ref="T1277:U1277">VLOOKUP(A1277,TOURISM!$A$2:$F$2692,{3,6},0)</f>
        <v>657000000</v>
      </c>
      <c r="U1277" s="20">
        <v>2.53E8</v>
      </c>
      <c r="V1277" s="20" t="str">
        <f t="array" ref="V1277:AA1277">VLOOKUP(A1277,BUSINESS!$A$2:$J$2692,{4,5,6,7,8,9},0)</f>
        <v/>
      </c>
      <c r="W1277" s="20"/>
      <c r="X1277" s="20"/>
      <c r="Y1277" s="20"/>
      <c r="Z1277" s="20">
        <v>0.286</v>
      </c>
      <c r="AA1277" s="20">
        <v>0.408</v>
      </c>
      <c r="AB1277" s="21">
        <f t="shared" si="390"/>
        <v>3788.12235</v>
      </c>
      <c r="AC1277" s="20">
        <f t="shared" ref="AC1277:AC1287" si="432">I1277/R1277</f>
        <v>0.00409524798</v>
      </c>
      <c r="AD1277" s="20"/>
      <c r="AE1277" s="20">
        <f t="shared" si="401"/>
        <v>181.1043068</v>
      </c>
      <c r="AF1277" s="22" t="b">
        <f t="shared" si="4"/>
        <v>0</v>
      </c>
      <c r="AG1277" s="20" t="b">
        <f t="shared" si="5"/>
        <v>0</v>
      </c>
      <c r="AH1277" s="20" t="b">
        <f t="shared" si="6"/>
        <v>0</v>
      </c>
      <c r="AI1277" s="20" t="b">
        <f t="shared" si="7"/>
        <v>0</v>
      </c>
      <c r="AJ1277" s="20"/>
      <c r="AK1277" s="20"/>
      <c r="AL1277" s="20"/>
      <c r="AM1277" s="20"/>
      <c r="AN1277" s="20"/>
      <c r="AO1277" s="20"/>
      <c r="AP1277" s="20"/>
      <c r="AQ1277" s="20"/>
      <c r="AR1277" s="23"/>
      <c r="AS1277" s="23"/>
      <c r="AT1277" s="23"/>
      <c r="AU1277" s="23"/>
      <c r="AV1277" s="23"/>
    </row>
    <row r="1278" ht="15.75" customHeight="1">
      <c r="A1278" s="17" t="str">
        <f t="shared" si="1"/>
        <v>Estonia-Europe2001</v>
      </c>
      <c r="B1278" s="17" t="s">
        <v>191</v>
      </c>
      <c r="C1278" s="18" t="s">
        <v>180</v>
      </c>
      <c r="D1278" s="19" t="s">
        <v>77</v>
      </c>
      <c r="E1278" s="17">
        <v>5.305317555E9</v>
      </c>
      <c r="F1278" s="18">
        <v>0.049</v>
      </c>
      <c r="G1278" s="18">
        <v>218.0</v>
      </c>
      <c r="H1278" s="18">
        <v>0.078</v>
      </c>
      <c r="I1278" s="20">
        <f t="array" ref="I1278:J1278">IFNA(VLOOKUP(A1278,ENERGY!$A$2:$F$2692,{5,6},0),0)</f>
        <v>5603</v>
      </c>
      <c r="J1278" s="20"/>
      <c r="K1278" s="20">
        <f t="array" ref="K1278:S1278">VLOOKUP(A1278,'HUMAN RESOURCES'!$A$2:$M$2692,{2,3,4,5,6,7,8,9,10},0)</f>
        <v>0.009</v>
      </c>
      <c r="L1278" s="20">
        <v>0.008</v>
      </c>
      <c r="M1278" s="20">
        <v>76.0</v>
      </c>
      <c r="N1278" s="20">
        <v>65.0</v>
      </c>
      <c r="O1278" s="20">
        <v>0.174</v>
      </c>
      <c r="P1278" s="20">
        <v>0.671</v>
      </c>
      <c r="Q1278" s="20">
        <v>0.155</v>
      </c>
      <c r="R1278" s="20">
        <v>1388115.0</v>
      </c>
      <c r="S1278" s="20">
        <v>0.692</v>
      </c>
      <c r="T1278" s="20">
        <f t="array" ref="T1278:U1278">VLOOKUP(A1278,TOURISM!$A$2:$F$2692,{3,6},0)</f>
        <v>661000000</v>
      </c>
      <c r="U1278" s="20">
        <v>2.53E8</v>
      </c>
      <c r="V1278" s="20" t="str">
        <f t="array" ref="V1278:AA1278">VLOOKUP(A1278,BUSINESS!$A$2:$J$2692,{4,5,6,7,8,9},0)</f>
        <v/>
      </c>
      <c r="W1278" s="20"/>
      <c r="X1278" s="20"/>
      <c r="Y1278" s="20"/>
      <c r="Z1278" s="20">
        <v>0.315</v>
      </c>
      <c r="AA1278" s="20">
        <v>0.48</v>
      </c>
      <c r="AB1278" s="21">
        <f t="shared" si="390"/>
        <v>3821.958235</v>
      </c>
      <c r="AC1278" s="20">
        <f t="shared" si="432"/>
        <v>0.004036409087</v>
      </c>
      <c r="AD1278" s="20"/>
      <c r="AE1278" s="20">
        <f t="shared" si="401"/>
        <v>182.2615561</v>
      </c>
      <c r="AF1278" s="22" t="b">
        <f t="shared" si="4"/>
        <v>0</v>
      </c>
      <c r="AG1278" s="20" t="b">
        <f t="shared" si="5"/>
        <v>0</v>
      </c>
      <c r="AH1278" s="20" t="b">
        <f t="shared" si="6"/>
        <v>0</v>
      </c>
      <c r="AI1278" s="20" t="b">
        <f t="shared" si="7"/>
        <v>0</v>
      </c>
      <c r="AJ1278" s="20"/>
      <c r="AK1278" s="20"/>
      <c r="AL1278" s="20"/>
      <c r="AM1278" s="20"/>
      <c r="AN1278" s="20"/>
      <c r="AO1278" s="20"/>
      <c r="AP1278" s="20"/>
      <c r="AQ1278" s="20"/>
      <c r="AR1278" s="23"/>
      <c r="AS1278" s="23"/>
      <c r="AT1278" s="23"/>
      <c r="AU1278" s="23"/>
      <c r="AV1278" s="23"/>
    </row>
    <row r="1279" ht="15.75" customHeight="1">
      <c r="A1279" s="17" t="str">
        <f t="shared" si="1"/>
        <v>Estonia-Europe2002</v>
      </c>
      <c r="B1279" s="17" t="s">
        <v>191</v>
      </c>
      <c r="C1279" s="18" t="s">
        <v>180</v>
      </c>
      <c r="D1279" s="19" t="s">
        <v>79</v>
      </c>
      <c r="E1279" s="17">
        <v>5.314871684E9</v>
      </c>
      <c r="F1279" s="18">
        <v>0.048</v>
      </c>
      <c r="G1279" s="18">
        <v>256.0</v>
      </c>
      <c r="H1279" s="18">
        <v>0.067</v>
      </c>
      <c r="I1279" s="20">
        <f t="array" ref="I1279:J1279">IFNA(VLOOKUP(A1279,ENERGY!$A$2:$F$2692,{5,6},0),0)</f>
        <v>5568</v>
      </c>
      <c r="J1279" s="20">
        <v>18339.0</v>
      </c>
      <c r="K1279" s="20">
        <f t="array" ref="K1279:S1279">VLOOKUP(A1279,'HUMAN RESOURCES'!$A$2:$M$2692,{2,3,4,5,6,7,8,9,10},0)</f>
        <v>0.01</v>
      </c>
      <c r="L1279" s="20">
        <v>0.008</v>
      </c>
      <c r="M1279" s="20">
        <v>77.0</v>
      </c>
      <c r="N1279" s="20">
        <v>65.0</v>
      </c>
      <c r="O1279" s="20">
        <v>0.167</v>
      </c>
      <c r="P1279" s="20">
        <v>0.674</v>
      </c>
      <c r="Q1279" s="20">
        <v>0.159</v>
      </c>
      <c r="R1279" s="20">
        <v>1379350.0</v>
      </c>
      <c r="S1279" s="20">
        <v>0.691</v>
      </c>
      <c r="T1279" s="20">
        <f t="array" ref="T1279:U1279">VLOOKUP(A1279,TOURISM!$A$2:$F$2692,{3,6},0)</f>
        <v>737000000</v>
      </c>
      <c r="U1279" s="20">
        <v>3.05E8</v>
      </c>
      <c r="V1279" s="20" t="str">
        <f t="array" ref="V1279:AA1279">VLOOKUP(A1279,BUSINESS!$A$2:$J$2692,{4,5,6,7,8,9},0)</f>
        <v/>
      </c>
      <c r="W1279" s="20"/>
      <c r="X1279" s="20"/>
      <c r="Y1279" s="20"/>
      <c r="Z1279" s="20">
        <v>0.415</v>
      </c>
      <c r="AA1279" s="20">
        <v>0.654</v>
      </c>
      <c r="AB1279" s="21">
        <f t="shared" si="390"/>
        <v>3853.171192</v>
      </c>
      <c r="AC1279" s="20">
        <f t="shared" si="432"/>
        <v>0.004036683945</v>
      </c>
      <c r="AD1279" s="20">
        <f t="shared" ref="AD1279:AD1287" si="433">J1279/R1279</f>
        <v>0.01329539276</v>
      </c>
      <c r="AE1279" s="20">
        <f t="shared" si="401"/>
        <v>221.1186428</v>
      </c>
      <c r="AF1279" s="22" t="b">
        <f t="shared" si="4"/>
        <v>0</v>
      </c>
      <c r="AG1279" s="20" t="b">
        <f t="shared" si="5"/>
        <v>0</v>
      </c>
      <c r="AH1279" s="20" t="b">
        <f t="shared" si="6"/>
        <v>0</v>
      </c>
      <c r="AI1279" s="20" t="b">
        <f t="shared" si="7"/>
        <v>0</v>
      </c>
      <c r="AJ1279" s="20"/>
      <c r="AK1279" s="20"/>
      <c r="AL1279" s="20"/>
      <c r="AM1279" s="20"/>
      <c r="AN1279" s="20"/>
      <c r="AO1279" s="20"/>
      <c r="AP1279" s="20"/>
      <c r="AQ1279" s="20"/>
      <c r="AR1279" s="23"/>
      <c r="AS1279" s="23"/>
      <c r="AT1279" s="23"/>
      <c r="AU1279" s="23"/>
      <c r="AV1279" s="23"/>
    </row>
    <row r="1280" ht="15.75" customHeight="1">
      <c r="A1280" s="17" t="str">
        <f t="shared" si="1"/>
        <v>Estonia-Europe2003</v>
      </c>
      <c r="B1280" s="17" t="s">
        <v>191</v>
      </c>
      <c r="C1280" s="18" t="s">
        <v>180</v>
      </c>
      <c r="D1280" s="19" t="s">
        <v>81</v>
      </c>
      <c r="E1280" s="17">
        <v>5.322437648E9</v>
      </c>
      <c r="F1280" s="18">
        <v>0.049</v>
      </c>
      <c r="G1280" s="18">
        <v>352.0</v>
      </c>
      <c r="H1280" s="18">
        <v>0.055</v>
      </c>
      <c r="I1280" s="20">
        <f t="array" ref="I1280:J1280">IFNA(VLOOKUP(A1280,ENERGY!$A$2:$F$2692,{5,6},0),0)</f>
        <v>4749</v>
      </c>
      <c r="J1280" s="20">
        <v>14745.0</v>
      </c>
      <c r="K1280" s="20">
        <f t="array" ref="K1280:S1280">VLOOKUP(A1280,'HUMAN RESOURCES'!$A$2:$M$2692,{2,3,4,5,6,7,8,9,10},0)</f>
        <v>0.01</v>
      </c>
      <c r="L1280" s="20">
        <v>0.007</v>
      </c>
      <c r="M1280" s="20">
        <v>77.0</v>
      </c>
      <c r="N1280" s="20">
        <v>66.0</v>
      </c>
      <c r="O1280" s="20">
        <v>0.161</v>
      </c>
      <c r="P1280" s="20">
        <v>0.676</v>
      </c>
      <c r="Q1280" s="20">
        <v>0.163</v>
      </c>
      <c r="R1280" s="20">
        <v>1370720.0</v>
      </c>
      <c r="S1280" s="20">
        <v>0.69</v>
      </c>
      <c r="T1280" s="20">
        <f t="array" ref="T1280:U1280">VLOOKUP(A1280,TOURISM!$A$2:$F$2692,{3,6},0)</f>
        <v>883000000</v>
      </c>
      <c r="U1280" s="20">
        <v>4.04E8</v>
      </c>
      <c r="V1280" s="20" t="str">
        <f t="array" ref="V1280:AA1280">VLOOKUP(A1280,BUSINESS!$A$2:$J$2692,{4,5,6,7,8,9},0)</f>
        <v/>
      </c>
      <c r="W1280" s="20">
        <v>72.0</v>
      </c>
      <c r="X1280" s="20"/>
      <c r="Y1280" s="20"/>
      <c r="Z1280" s="20">
        <v>0.453</v>
      </c>
      <c r="AA1280" s="20">
        <v>0.784</v>
      </c>
      <c r="AB1280" s="21">
        <f t="shared" si="390"/>
        <v>3882.950309</v>
      </c>
      <c r="AC1280" s="20">
        <f t="shared" si="432"/>
        <v>0.003464602545</v>
      </c>
      <c r="AD1280" s="20">
        <f t="shared" si="433"/>
        <v>0.01075712035</v>
      </c>
      <c r="AE1280" s="20">
        <f t="shared" si="401"/>
        <v>294.7356134</v>
      </c>
      <c r="AF1280" s="22" t="b">
        <f t="shared" si="4"/>
        <v>0</v>
      </c>
      <c r="AG1280" s="20" t="b">
        <f t="shared" si="5"/>
        <v>0</v>
      </c>
      <c r="AH1280" s="20" t="b">
        <f t="shared" si="6"/>
        <v>0</v>
      </c>
      <c r="AI1280" s="20" t="b">
        <f t="shared" si="7"/>
        <v>0</v>
      </c>
      <c r="AJ1280" s="20"/>
      <c r="AK1280" s="20"/>
      <c r="AL1280" s="20"/>
      <c r="AM1280" s="20"/>
      <c r="AN1280" s="20"/>
      <c r="AO1280" s="20"/>
      <c r="AP1280" s="20"/>
      <c r="AQ1280" s="20"/>
      <c r="AR1280" s="23"/>
      <c r="AS1280" s="23"/>
      <c r="AT1280" s="23"/>
      <c r="AU1280" s="23"/>
      <c r="AV1280" s="23"/>
    </row>
    <row r="1281" ht="15.75" customHeight="1">
      <c r="A1281" s="17" t="str">
        <f t="shared" si="1"/>
        <v>Estonia-Europe2004</v>
      </c>
      <c r="B1281" s="17" t="s">
        <v>191</v>
      </c>
      <c r="C1281" s="18" t="s">
        <v>180</v>
      </c>
      <c r="D1281" s="19" t="s">
        <v>83</v>
      </c>
      <c r="E1281" s="17">
        <v>5.323146568E9</v>
      </c>
      <c r="F1281" s="18">
        <v>0.051</v>
      </c>
      <c r="G1281" s="18">
        <v>450.0</v>
      </c>
      <c r="H1281" s="18">
        <v>0.057</v>
      </c>
      <c r="I1281" s="20">
        <f t="array" ref="I1281:J1281">IFNA(VLOOKUP(A1281,ENERGY!$A$2:$F$2692,{5,6},0),0)</f>
        <v>5440</v>
      </c>
      <c r="J1281" s="20">
        <v>17492.0</v>
      </c>
      <c r="K1281" s="20">
        <f t="array" ref="K1281:S1281">VLOOKUP(A1281,'HUMAN RESOURCES'!$A$2:$M$2692,{2,3,4,5,6,7,8,9,10},0)</f>
        <v>0.01</v>
      </c>
      <c r="L1281" s="20">
        <v>0.006</v>
      </c>
      <c r="M1281" s="20">
        <v>78.0</v>
      </c>
      <c r="N1281" s="20">
        <v>66.0</v>
      </c>
      <c r="O1281" s="20">
        <v>0.156</v>
      </c>
      <c r="P1281" s="20">
        <v>0.678</v>
      </c>
      <c r="Q1281" s="20">
        <v>0.166</v>
      </c>
      <c r="R1281" s="20">
        <v>1362550.0</v>
      </c>
      <c r="S1281" s="20">
        <v>0.689</v>
      </c>
      <c r="T1281" s="20">
        <f t="array" ref="T1281:U1281">VLOOKUP(A1281,TOURISM!$A$2:$F$2692,{3,6},0)</f>
        <v>1111000000</v>
      </c>
      <c r="U1281" s="20">
        <v>4.86E8</v>
      </c>
      <c r="V1281" s="20" t="str">
        <f t="array" ref="V1281:AA1281">VLOOKUP(A1281,BUSINESS!$A$2:$J$2692,{4,5,6,7,8,9},0)</f>
        <v/>
      </c>
      <c r="W1281" s="20">
        <v>72.0</v>
      </c>
      <c r="X1281" s="20"/>
      <c r="Y1281" s="20"/>
      <c r="Z1281" s="20">
        <v>0.532</v>
      </c>
      <c r="AA1281" s="20">
        <v>0.943</v>
      </c>
      <c r="AB1281" s="21">
        <f t="shared" si="390"/>
        <v>3906.753197</v>
      </c>
      <c r="AC1281" s="20">
        <f t="shared" si="432"/>
        <v>0.003992514036</v>
      </c>
      <c r="AD1281" s="20">
        <f t="shared" si="433"/>
        <v>0.01283769403</v>
      </c>
      <c r="AE1281" s="20">
        <f t="shared" si="401"/>
        <v>356.6841584</v>
      </c>
      <c r="AF1281" s="22" t="b">
        <f t="shared" si="4"/>
        <v>0</v>
      </c>
      <c r="AG1281" s="20" t="b">
        <f t="shared" si="5"/>
        <v>0</v>
      </c>
      <c r="AH1281" s="20" t="b">
        <f t="shared" si="6"/>
        <v>0</v>
      </c>
      <c r="AI1281" s="20" t="b">
        <f t="shared" si="7"/>
        <v>0</v>
      </c>
      <c r="AJ1281" s="20"/>
      <c r="AK1281" s="20"/>
      <c r="AL1281" s="20"/>
      <c r="AM1281" s="20"/>
      <c r="AN1281" s="20"/>
      <c r="AO1281" s="20"/>
      <c r="AP1281" s="20"/>
      <c r="AQ1281" s="20"/>
      <c r="AR1281" s="23"/>
      <c r="AS1281" s="23"/>
      <c r="AT1281" s="23"/>
      <c r="AU1281" s="23"/>
      <c r="AV1281" s="23"/>
    </row>
    <row r="1282" ht="15.75" customHeight="1">
      <c r="A1282" s="17" t="str">
        <f t="shared" si="1"/>
        <v>Estonia-Europe2005</v>
      </c>
      <c r="B1282" s="17" t="s">
        <v>191</v>
      </c>
      <c r="C1282" s="18" t="s">
        <v>180</v>
      </c>
      <c r="D1282" s="19" t="s">
        <v>84</v>
      </c>
      <c r="E1282" s="17">
        <v>5.333862344E9</v>
      </c>
      <c r="F1282" s="18">
        <v>0.05</v>
      </c>
      <c r="G1282" s="18">
        <v>513.0</v>
      </c>
      <c r="H1282" s="18">
        <v>0.049</v>
      </c>
      <c r="I1282" s="20">
        <f t="array" ref="I1282:J1282">IFNA(VLOOKUP(A1282,ENERGY!$A$2:$F$2692,{5,6},0),0)</f>
        <v>5282</v>
      </c>
      <c r="J1282" s="20">
        <v>17217.0</v>
      </c>
      <c r="K1282" s="20">
        <f t="array" ref="K1282:S1282">VLOOKUP(A1282,'HUMAN RESOURCES'!$A$2:$M$2692,{2,3,4,5,6,7,8,9,10},0)</f>
        <v>0.011</v>
      </c>
      <c r="L1282" s="20">
        <v>0.006</v>
      </c>
      <c r="M1282" s="20">
        <v>78.0</v>
      </c>
      <c r="N1282" s="20">
        <v>67.0</v>
      </c>
      <c r="O1282" s="20">
        <v>0.153</v>
      </c>
      <c r="P1282" s="20">
        <v>0.679</v>
      </c>
      <c r="Q1282" s="20">
        <v>0.168</v>
      </c>
      <c r="R1282" s="20">
        <v>1354775.0</v>
      </c>
      <c r="S1282" s="20">
        <v>0.687</v>
      </c>
      <c r="T1282" s="20">
        <f t="array" ref="T1282:U1282">VLOOKUP(A1282,TOURISM!$A$2:$F$2692,{3,6},0)</f>
        <v>1229000000</v>
      </c>
      <c r="U1282" s="20">
        <v>5.3E8</v>
      </c>
      <c r="V1282" s="20">
        <f t="array" ref="V1282:AA1282">VLOOKUP(A1282,BUSINESS!$A$2:$J$2692,{4,5,6,7,8,9},0)</f>
        <v>0.503</v>
      </c>
      <c r="W1282" s="20">
        <v>35.0</v>
      </c>
      <c r="X1282" s="20"/>
      <c r="Y1282" s="20">
        <v>81.0</v>
      </c>
      <c r="Z1282" s="20">
        <v>0.615</v>
      </c>
      <c r="AA1282" s="20">
        <v>1.091</v>
      </c>
      <c r="AB1282" s="21">
        <f t="shared" si="390"/>
        <v>3937.083533</v>
      </c>
      <c r="AC1282" s="20">
        <f t="shared" si="432"/>
        <v>0.003898802384</v>
      </c>
      <c r="AD1282" s="20">
        <f t="shared" si="433"/>
        <v>0.01270838331</v>
      </c>
      <c r="AE1282" s="20">
        <f t="shared" si="401"/>
        <v>391.2088723</v>
      </c>
      <c r="AF1282" s="22" t="b">
        <f t="shared" si="4"/>
        <v>0</v>
      </c>
      <c r="AG1282" s="20" t="b">
        <f t="shared" si="5"/>
        <v>0</v>
      </c>
      <c r="AH1282" s="20" t="b">
        <f t="shared" si="6"/>
        <v>0</v>
      </c>
      <c r="AI1282" s="20" t="b">
        <f t="shared" si="7"/>
        <v>0</v>
      </c>
      <c r="AJ1282" s="20"/>
      <c r="AK1282" s="20"/>
      <c r="AL1282" s="20"/>
      <c r="AM1282" s="20"/>
      <c r="AN1282" s="20"/>
      <c r="AO1282" s="20"/>
      <c r="AP1282" s="20"/>
      <c r="AQ1282" s="20"/>
      <c r="AR1282" s="23"/>
      <c r="AS1282" s="23"/>
      <c r="AT1282" s="23"/>
      <c r="AU1282" s="23"/>
      <c r="AV1282" s="23"/>
    </row>
    <row r="1283" ht="15.75" customHeight="1">
      <c r="A1283" s="17" t="str">
        <f t="shared" si="1"/>
        <v>Estonia-Europe2006</v>
      </c>
      <c r="B1283" s="17" t="s">
        <v>191</v>
      </c>
      <c r="C1283" s="18" t="s">
        <v>180</v>
      </c>
      <c r="D1283" s="19" t="s">
        <v>85</v>
      </c>
      <c r="E1283" s="17">
        <v>5.337833256E9</v>
      </c>
      <c r="F1283" s="18">
        <v>0.05</v>
      </c>
      <c r="G1283" s="18">
        <v>620.0</v>
      </c>
      <c r="H1283" s="18">
        <v>0.05</v>
      </c>
      <c r="I1283" s="20">
        <f t="array" ref="I1283:J1283">IFNA(VLOOKUP(A1283,ENERGY!$A$2:$F$2692,{5,6},0),0)</f>
        <v>5624</v>
      </c>
      <c r="J1283" s="20">
        <v>18845.0</v>
      </c>
      <c r="K1283" s="20">
        <f t="array" ref="K1283:S1283">VLOOKUP(A1283,'HUMAN RESOURCES'!$A$2:$M$2692,{2,3,4,5,6,7,8,9,10},0)</f>
        <v>0.011</v>
      </c>
      <c r="L1283" s="20">
        <v>0.005</v>
      </c>
      <c r="M1283" s="20">
        <v>78.0</v>
      </c>
      <c r="N1283" s="20">
        <v>67.0</v>
      </c>
      <c r="O1283" s="20">
        <v>0.151</v>
      </c>
      <c r="P1283" s="20">
        <v>0.679</v>
      </c>
      <c r="Q1283" s="20">
        <v>0.17</v>
      </c>
      <c r="R1283" s="20">
        <v>1346810.0</v>
      </c>
      <c r="S1283" s="20">
        <v>0.686</v>
      </c>
      <c r="T1283" s="20">
        <f t="array" ref="T1283:U1283">VLOOKUP(A1283,TOURISM!$A$2:$F$2692,{3,6},0)</f>
        <v>1361000000</v>
      </c>
      <c r="U1283" s="20">
        <v>7.06E8</v>
      </c>
      <c r="V1283" s="20">
        <f t="array" ref="V1283:AA1283">VLOOKUP(A1283,BUSINESS!$A$2:$J$2692,{4,5,6,7,8,9},0)</f>
        <v>0.491</v>
      </c>
      <c r="W1283" s="20">
        <v>35.0</v>
      </c>
      <c r="X1283" s="20"/>
      <c r="Y1283" s="20">
        <v>81.0</v>
      </c>
      <c r="Z1283" s="20">
        <v>0.635</v>
      </c>
      <c r="AA1283" s="20">
        <v>1.258</v>
      </c>
      <c r="AB1283" s="21">
        <f t="shared" si="390"/>
        <v>3963.315728</v>
      </c>
      <c r="AC1283" s="20">
        <f t="shared" si="432"/>
        <v>0.004175793171</v>
      </c>
      <c r="AD1283" s="20">
        <f t="shared" si="433"/>
        <v>0.0139923226</v>
      </c>
      <c r="AE1283" s="20">
        <f t="shared" si="401"/>
        <v>524.201632</v>
      </c>
      <c r="AF1283" s="22" t="b">
        <f t="shared" si="4"/>
        <v>0</v>
      </c>
      <c r="AG1283" s="20" t="b">
        <f t="shared" si="5"/>
        <v>0</v>
      </c>
      <c r="AH1283" s="20" t="b">
        <f t="shared" si="6"/>
        <v>0</v>
      </c>
      <c r="AI1283" s="20" t="b">
        <f t="shared" si="7"/>
        <v>0</v>
      </c>
      <c r="AJ1283" s="20"/>
      <c r="AK1283" s="20"/>
      <c r="AL1283" s="20"/>
      <c r="AM1283" s="20"/>
      <c r="AN1283" s="20"/>
      <c r="AO1283" s="20"/>
      <c r="AP1283" s="20"/>
      <c r="AQ1283" s="20"/>
      <c r="AR1283" s="23"/>
      <c r="AS1283" s="23"/>
      <c r="AT1283" s="23"/>
      <c r="AU1283" s="23"/>
      <c r="AV1283" s="23"/>
    </row>
    <row r="1284" ht="15.75" customHeight="1">
      <c r="A1284" s="17" t="str">
        <f t="shared" si="1"/>
        <v>Estonia-Europe2007</v>
      </c>
      <c r="B1284" s="17" t="s">
        <v>191</v>
      </c>
      <c r="C1284" s="18" t="s">
        <v>180</v>
      </c>
      <c r="D1284" s="19" t="s">
        <v>86</v>
      </c>
      <c r="E1284" s="17">
        <v>5.350993377E9</v>
      </c>
      <c r="F1284" s="18">
        <v>0.051</v>
      </c>
      <c r="G1284" s="18">
        <v>835.0</v>
      </c>
      <c r="H1284" s="18">
        <v>0.065</v>
      </c>
      <c r="I1284" s="20">
        <f t="array" ref="I1284:J1284">IFNA(VLOOKUP(A1284,ENERGY!$A$2:$F$2692,{5,6},0),0)</f>
        <v>5164</v>
      </c>
      <c r="J1284" s="20">
        <v>16780.0</v>
      </c>
      <c r="K1284" s="20">
        <f t="array" ref="K1284:S1284">VLOOKUP(A1284,'HUMAN RESOURCES'!$A$2:$M$2692,{2,3,4,5,6,7,8,9,10},0)</f>
        <v>0.012</v>
      </c>
      <c r="L1284" s="20">
        <v>0.005</v>
      </c>
      <c r="M1284" s="20">
        <v>79.0</v>
      </c>
      <c r="N1284" s="20">
        <v>67.0</v>
      </c>
      <c r="O1284" s="20">
        <v>0.151</v>
      </c>
      <c r="P1284" s="20">
        <v>0.678</v>
      </c>
      <c r="Q1284" s="20">
        <v>0.172</v>
      </c>
      <c r="R1284" s="20">
        <v>1340680.0</v>
      </c>
      <c r="S1284" s="20">
        <v>0.685</v>
      </c>
      <c r="T1284" s="20">
        <f t="array" ref="T1284:U1284">VLOOKUP(A1284,TOURISM!$A$2:$F$2692,{3,6},0)</f>
        <v>1416000000</v>
      </c>
      <c r="U1284" s="20">
        <v>8.04E8</v>
      </c>
      <c r="V1284" s="20">
        <f t="array" ref="V1284:AA1284">VLOOKUP(A1284,BUSINESS!$A$2:$J$2692,{4,5,6,7,8,9},0)</f>
        <v>0.484</v>
      </c>
      <c r="W1284" s="20">
        <v>7.0</v>
      </c>
      <c r="X1284" s="20"/>
      <c r="Y1284" s="20">
        <v>81.0</v>
      </c>
      <c r="Z1284" s="20">
        <v>0.662</v>
      </c>
      <c r="AA1284" s="20">
        <v>1.281</v>
      </c>
      <c r="AB1284" s="21">
        <f t="shared" si="390"/>
        <v>3991.253227</v>
      </c>
      <c r="AC1284" s="20">
        <f t="shared" si="432"/>
        <v>0.00385177671</v>
      </c>
      <c r="AD1284" s="20">
        <f t="shared" si="433"/>
        <v>0.01251603664</v>
      </c>
      <c r="AE1284" s="20">
        <f t="shared" si="401"/>
        <v>599.6956768</v>
      </c>
      <c r="AF1284" s="22" t="b">
        <f t="shared" si="4"/>
        <v>0</v>
      </c>
      <c r="AG1284" s="20" t="b">
        <f t="shared" si="5"/>
        <v>0</v>
      </c>
      <c r="AH1284" s="20" t="b">
        <f t="shared" si="6"/>
        <v>0</v>
      </c>
      <c r="AI1284" s="20" t="b">
        <f t="shared" si="7"/>
        <v>0</v>
      </c>
      <c r="AJ1284" s="20"/>
      <c r="AK1284" s="20"/>
      <c r="AL1284" s="20"/>
      <c r="AM1284" s="20"/>
      <c r="AN1284" s="20"/>
      <c r="AO1284" s="20"/>
      <c r="AP1284" s="20"/>
      <c r="AQ1284" s="20"/>
      <c r="AR1284" s="23"/>
      <c r="AS1284" s="23"/>
      <c r="AT1284" s="23"/>
      <c r="AU1284" s="23"/>
      <c r="AV1284" s="23"/>
    </row>
    <row r="1285" ht="15.75" customHeight="1">
      <c r="A1285" s="17" t="str">
        <f t="shared" si="1"/>
        <v>Estonia-Europe2008</v>
      </c>
      <c r="B1285" s="17" t="s">
        <v>191</v>
      </c>
      <c r="C1285" s="18" t="s">
        <v>180</v>
      </c>
      <c r="D1285" s="19" t="s">
        <v>87</v>
      </c>
      <c r="E1285" s="17">
        <v>5.397121962E9</v>
      </c>
      <c r="F1285" s="18">
        <v>0.06</v>
      </c>
      <c r="G1285" s="18">
        <v>1060.0</v>
      </c>
      <c r="H1285" s="18">
        <v>0.085</v>
      </c>
      <c r="I1285" s="20">
        <f t="array" ref="I1285:J1285">IFNA(VLOOKUP(A1285,ENERGY!$A$2:$F$2692,{5,6},0),0)</f>
        <v>4713</v>
      </c>
      <c r="J1285" s="20">
        <v>14936.0</v>
      </c>
      <c r="K1285" s="20">
        <f t="array" ref="K1285:S1285">VLOOKUP(A1285,'HUMAN RESOURCES'!$A$2:$M$2692,{2,3,4,5,6,7,8,9,10},0)</f>
        <v>0.012</v>
      </c>
      <c r="L1285" s="20">
        <v>0.004</v>
      </c>
      <c r="M1285" s="20">
        <v>79.0</v>
      </c>
      <c r="N1285" s="20">
        <v>69.0</v>
      </c>
      <c r="O1285" s="20">
        <v>0.151</v>
      </c>
      <c r="P1285" s="20">
        <v>0.676</v>
      </c>
      <c r="Q1285" s="20">
        <v>0.173</v>
      </c>
      <c r="R1285" s="20">
        <v>1337090.0</v>
      </c>
      <c r="S1285" s="20">
        <v>0.684</v>
      </c>
      <c r="T1285" s="20">
        <f t="array" ref="T1285:U1285">VLOOKUP(A1285,TOURISM!$A$2:$F$2692,{3,6},0)</f>
        <v>1643000000</v>
      </c>
      <c r="U1285" s="20">
        <v>9.39E8</v>
      </c>
      <c r="V1285" s="20">
        <f t="array" ref="V1285:AA1285">VLOOKUP(A1285,BUSINESS!$A$2:$J$2692,{4,5,6,7,8,9},0)</f>
        <v>0.479</v>
      </c>
      <c r="W1285" s="20">
        <v>7.0</v>
      </c>
      <c r="X1285" s="20"/>
      <c r="Y1285" s="20">
        <v>81.0</v>
      </c>
      <c r="Z1285" s="20">
        <v>0.706</v>
      </c>
      <c r="AA1285" s="20">
        <v>1.242</v>
      </c>
      <c r="AB1285" s="21">
        <f t="shared" si="390"/>
        <v>4036.468721</v>
      </c>
      <c r="AC1285" s="20">
        <f t="shared" si="432"/>
        <v>0.003524818823</v>
      </c>
      <c r="AD1285" s="20">
        <f t="shared" si="433"/>
        <v>0.01117052704</v>
      </c>
      <c r="AE1285" s="20">
        <f t="shared" si="401"/>
        <v>702.2713505</v>
      </c>
      <c r="AF1285" s="22" t="b">
        <f t="shared" si="4"/>
        <v>0</v>
      </c>
      <c r="AG1285" s="20" t="b">
        <f t="shared" si="5"/>
        <v>0</v>
      </c>
      <c r="AH1285" s="20" t="b">
        <f t="shared" si="6"/>
        <v>0</v>
      </c>
      <c r="AI1285" s="20" t="b">
        <f t="shared" si="7"/>
        <v>0</v>
      </c>
      <c r="AJ1285" s="20"/>
      <c r="AK1285" s="20"/>
      <c r="AL1285" s="20"/>
      <c r="AM1285" s="20"/>
      <c r="AN1285" s="20"/>
      <c r="AO1285" s="20"/>
      <c r="AP1285" s="20"/>
      <c r="AQ1285" s="20"/>
      <c r="AR1285" s="23"/>
      <c r="AS1285" s="23"/>
      <c r="AT1285" s="23"/>
      <c r="AU1285" s="23"/>
      <c r="AV1285" s="23"/>
    </row>
    <row r="1286" ht="15.75" customHeight="1">
      <c r="A1286" s="17" t="str">
        <f t="shared" si="1"/>
        <v>Estonia-Europe2009</v>
      </c>
      <c r="B1286" s="17" t="s">
        <v>191</v>
      </c>
      <c r="C1286" s="18" t="s">
        <v>180</v>
      </c>
      <c r="D1286" s="19" t="s">
        <v>88</v>
      </c>
      <c r="E1286" s="17">
        <v>5.398616985E9</v>
      </c>
      <c r="F1286" s="18">
        <v>0.068</v>
      </c>
      <c r="G1286" s="18">
        <v>968.0</v>
      </c>
      <c r="H1286" s="18">
        <v>0.094</v>
      </c>
      <c r="I1286" s="20">
        <f t="array" ref="I1286:J1286">IFNA(VLOOKUP(A1286,ENERGY!$A$2:$F$2692,{5,6},0),0)</f>
        <v>5188</v>
      </c>
      <c r="J1286" s="20">
        <v>17052.0</v>
      </c>
      <c r="K1286" s="20">
        <f t="array" ref="K1286:S1286">VLOOKUP(A1286,'HUMAN RESOURCES'!$A$2:$M$2692,{2,3,4,5,6,7,8,9,10},0)</f>
        <v>0.012</v>
      </c>
      <c r="L1286" s="20">
        <v>0.004</v>
      </c>
      <c r="M1286" s="20">
        <v>80.0</v>
      </c>
      <c r="N1286" s="20">
        <v>70.0</v>
      </c>
      <c r="O1286" s="20">
        <v>0.153</v>
      </c>
      <c r="P1286" s="20">
        <v>0.674</v>
      </c>
      <c r="Q1286" s="20">
        <v>0.174</v>
      </c>
      <c r="R1286" s="20">
        <v>1334515.0</v>
      </c>
      <c r="S1286" s="20">
        <v>0.682</v>
      </c>
      <c r="T1286" s="20">
        <f t="array" ref="T1286:U1286">VLOOKUP(A1286,TOURISM!$A$2:$F$2692,{3,6},0)</f>
        <v>1445000000</v>
      </c>
      <c r="U1286" s="20">
        <v>6.96E8</v>
      </c>
      <c r="V1286" s="20">
        <f t="array" ref="V1286:AA1286">VLOOKUP(A1286,BUSINESS!$A$2:$J$2692,{4,5,6,7,8,9},0)</f>
        <v>0.481</v>
      </c>
      <c r="W1286" s="20">
        <v>7.0</v>
      </c>
      <c r="X1286" s="20"/>
      <c r="Y1286" s="20">
        <v>81.0</v>
      </c>
      <c r="Z1286" s="20">
        <v>0.725</v>
      </c>
      <c r="AA1286" s="20">
        <v>1.205</v>
      </c>
      <c r="AB1286" s="21">
        <f t="shared" si="390"/>
        <v>4045.377523</v>
      </c>
      <c r="AC1286" s="20">
        <f t="shared" si="432"/>
        <v>0.003887554655</v>
      </c>
      <c r="AD1286" s="20">
        <f t="shared" si="433"/>
        <v>0.01277767578</v>
      </c>
      <c r="AE1286" s="20">
        <f t="shared" si="401"/>
        <v>521.5377871</v>
      </c>
      <c r="AF1286" s="22" t="b">
        <f t="shared" si="4"/>
        <v>0</v>
      </c>
      <c r="AG1286" s="20" t="b">
        <f t="shared" si="5"/>
        <v>0</v>
      </c>
      <c r="AH1286" s="20" t="b">
        <f t="shared" si="6"/>
        <v>0</v>
      </c>
      <c r="AI1286" s="20" t="b">
        <f t="shared" si="7"/>
        <v>0</v>
      </c>
      <c r="AJ1286" s="20"/>
      <c r="AK1286" s="20"/>
      <c r="AL1286" s="20"/>
      <c r="AM1286" s="20"/>
      <c r="AN1286" s="20"/>
      <c r="AO1286" s="20"/>
      <c r="AP1286" s="20"/>
      <c r="AQ1286" s="20"/>
      <c r="AR1286" s="23"/>
      <c r="AS1286" s="23"/>
      <c r="AT1286" s="23"/>
      <c r="AU1286" s="23"/>
      <c r="AV1286" s="23"/>
    </row>
    <row r="1287" ht="15.75" customHeight="1">
      <c r="A1287" s="17" t="str">
        <f t="shared" si="1"/>
        <v>Estonia-Europe2010</v>
      </c>
      <c r="B1287" s="17" t="s">
        <v>191</v>
      </c>
      <c r="C1287" s="18" t="s">
        <v>180</v>
      </c>
      <c r="D1287" s="19" t="s">
        <v>89</v>
      </c>
      <c r="E1287" s="17">
        <v>5.403364454E9</v>
      </c>
      <c r="F1287" s="18">
        <v>0.063</v>
      </c>
      <c r="G1287" s="18">
        <v>894.0</v>
      </c>
      <c r="H1287" s="18">
        <v>0.078</v>
      </c>
      <c r="I1287" s="20">
        <f t="array" ref="I1287:J1287">IFNA(VLOOKUP(A1287,ENERGY!$A$2:$F$2692,{5,6},0),0)</f>
        <v>5038</v>
      </c>
      <c r="J1287" s="20">
        <v>16190.0</v>
      </c>
      <c r="K1287" s="20">
        <f t="array" ref="K1287:S1287">VLOOKUP(A1287,'HUMAN RESOURCES'!$A$2:$M$2692,{2,3,4,5,6,7,8,9,10},0)</f>
        <v>0.012</v>
      </c>
      <c r="L1287" s="20">
        <v>0.004</v>
      </c>
      <c r="M1287" s="20">
        <v>81.0</v>
      </c>
      <c r="N1287" s="20">
        <v>71.0</v>
      </c>
      <c r="O1287" s="20">
        <v>0.154</v>
      </c>
      <c r="P1287" s="20">
        <v>0.671</v>
      </c>
      <c r="Q1287" s="20">
        <v>0.175</v>
      </c>
      <c r="R1287" s="20">
        <v>1331475.0</v>
      </c>
      <c r="S1287" s="20">
        <v>0.681</v>
      </c>
      <c r="T1287" s="20">
        <f t="array" ref="T1287:U1287">VLOOKUP(A1287,TOURISM!$A$2:$F$2692,{3,6},0)</f>
        <v>1412000000</v>
      </c>
      <c r="U1287" s="20">
        <v>7.23E8</v>
      </c>
      <c r="V1287" s="20">
        <f t="array" ref="V1287:AA1287">VLOOKUP(A1287,BUSINESS!$A$2:$J$2692,{4,5,6,7,8,9},0)</f>
        <v>0.486</v>
      </c>
      <c r="W1287" s="20">
        <v>7.0</v>
      </c>
      <c r="X1287" s="20"/>
      <c r="Y1287" s="20">
        <v>81.0</v>
      </c>
      <c r="Z1287" s="20">
        <v>0.741</v>
      </c>
      <c r="AA1287" s="20">
        <v>1.273</v>
      </c>
      <c r="AB1287" s="21">
        <f t="shared" si="390"/>
        <v>4058.179428</v>
      </c>
      <c r="AC1287" s="20">
        <f t="shared" si="432"/>
        <v>0.003783773635</v>
      </c>
      <c r="AD1287" s="20">
        <f t="shared" si="433"/>
        <v>0.01215944723</v>
      </c>
      <c r="AE1287" s="20">
        <f t="shared" si="401"/>
        <v>543.0068157</v>
      </c>
      <c r="AF1287" s="22" t="b">
        <f t="shared" si="4"/>
        <v>0</v>
      </c>
      <c r="AG1287" s="20" t="b">
        <f t="shared" si="5"/>
        <v>0</v>
      </c>
      <c r="AH1287" s="20" t="b">
        <f t="shared" si="6"/>
        <v>0</v>
      </c>
      <c r="AI1287" s="20" t="b">
        <f t="shared" si="7"/>
        <v>0</v>
      </c>
      <c r="AJ1287" s="20"/>
      <c r="AK1287" s="20"/>
      <c r="AL1287" s="20"/>
      <c r="AM1287" s="20"/>
      <c r="AN1287" s="20"/>
      <c r="AO1287" s="20"/>
      <c r="AP1287" s="20"/>
      <c r="AQ1287" s="20"/>
      <c r="AR1287" s="23"/>
      <c r="AS1287" s="23"/>
      <c r="AT1287" s="23"/>
      <c r="AU1287" s="23"/>
      <c r="AV1287" s="23"/>
    </row>
    <row r="1288" ht="15.75" customHeight="1">
      <c r="A1288" s="17" t="str">
        <f t="shared" si="1"/>
        <v>Estonia-Europe2011</v>
      </c>
      <c r="B1288" s="17" t="s">
        <v>191</v>
      </c>
      <c r="C1288" s="18" t="s">
        <v>180</v>
      </c>
      <c r="D1288" s="19" t="s">
        <v>90</v>
      </c>
      <c r="E1288" s="17">
        <v>5.414299E9</v>
      </c>
      <c r="F1288" s="18">
        <v>0.058</v>
      </c>
      <c r="G1288" s="18">
        <v>928.0</v>
      </c>
      <c r="H1288" s="18">
        <v>0.061</v>
      </c>
      <c r="I1288" s="20">
        <f t="array" ref="I1288:J1288">IFNA(VLOOKUP(A1288,ENERGY!$A$2:$F$2692,{5,6},0),0)</f>
        <v>0</v>
      </c>
      <c r="J1288" s="20">
        <v>0.0</v>
      </c>
      <c r="K1288" s="20">
        <f t="array" ref="K1288:S1288">VLOOKUP(A1288,'HUMAN RESOURCES'!$A$2:$M$2692,{2,3,4,5,6,7,8,9,10},0)</f>
        <v>0.011</v>
      </c>
      <c r="L1288" s="20">
        <v>0.003</v>
      </c>
      <c r="M1288" s="20">
        <v>81.0</v>
      </c>
      <c r="N1288" s="20">
        <v>71.0</v>
      </c>
      <c r="O1288" s="20">
        <v>0.155</v>
      </c>
      <c r="P1288" s="20">
        <v>0.668</v>
      </c>
      <c r="Q1288" s="20">
        <v>0.176</v>
      </c>
      <c r="R1288" s="20">
        <v>1327439.0</v>
      </c>
      <c r="S1288" s="20">
        <v>0.68</v>
      </c>
      <c r="T1288" s="20">
        <f t="array" ref="T1288:U1288">VLOOKUP(A1288,TOURISM!$A$2:$F$2692,{3,6},0)</f>
        <v>1683000000</v>
      </c>
      <c r="U1288" s="20">
        <v>9.39E8</v>
      </c>
      <c r="V1288" s="20">
        <f t="array" ref="V1288:AA1288">VLOOKUP(A1288,BUSINESS!$A$2:$J$2692,{4,5,6,7,8,9},0)</f>
        <v>0.576</v>
      </c>
      <c r="W1288" s="20">
        <v>7.0</v>
      </c>
      <c r="X1288" s="20"/>
      <c r="Y1288" s="20">
        <v>81.0</v>
      </c>
      <c r="Z1288" s="20">
        <v>0.765</v>
      </c>
      <c r="AA1288" s="20">
        <v>1.439</v>
      </c>
      <c r="AB1288" s="21">
        <f t="shared" si="390"/>
        <v>4078.755408</v>
      </c>
      <c r="AC1288" s="20"/>
      <c r="AD1288" s="20"/>
      <c r="AE1288" s="20">
        <f t="shared" si="401"/>
        <v>707.3771375</v>
      </c>
      <c r="AF1288" s="22" t="b">
        <f t="shared" si="4"/>
        <v>0</v>
      </c>
      <c r="AG1288" s="20" t="b">
        <f t="shared" si="5"/>
        <v>0</v>
      </c>
      <c r="AH1288" s="20" t="b">
        <f t="shared" si="6"/>
        <v>0</v>
      </c>
      <c r="AI1288" s="20" t="b">
        <f t="shared" si="7"/>
        <v>0</v>
      </c>
      <c r="AJ1288" s="20"/>
      <c r="AK1288" s="20"/>
      <c r="AL1288" s="20"/>
      <c r="AM1288" s="20"/>
      <c r="AN1288" s="20"/>
      <c r="AO1288" s="20"/>
      <c r="AP1288" s="20"/>
      <c r="AQ1288" s="20"/>
      <c r="AR1288" s="23"/>
      <c r="AS1288" s="23"/>
      <c r="AT1288" s="23"/>
      <c r="AU1288" s="23"/>
      <c r="AV1288" s="23"/>
    </row>
    <row r="1289" ht="15.75" customHeight="1">
      <c r="A1289" s="17" t="str">
        <f t="shared" si="1"/>
        <v>Estonia-Europe2012</v>
      </c>
      <c r="B1289" s="17" t="s">
        <v>191</v>
      </c>
      <c r="C1289" s="18" t="s">
        <v>180</v>
      </c>
      <c r="D1289" s="19" t="s">
        <v>91</v>
      </c>
      <c r="E1289" s="17">
        <v>5.438856515E9</v>
      </c>
      <c r="F1289" s="18">
        <v>0.059</v>
      </c>
      <c r="G1289" s="18">
        <v>1010.0</v>
      </c>
      <c r="H1289" s="18">
        <v>0.057</v>
      </c>
      <c r="I1289" s="20">
        <f t="array" ref="I1289:J1289">IFNA(VLOOKUP(A1289,ENERGY!$A$2:$F$2692,{5,6},0),0)</f>
        <v>0</v>
      </c>
      <c r="J1289" s="20">
        <v>0.0</v>
      </c>
      <c r="K1289" s="20">
        <f t="array" ref="K1289:S1289">VLOOKUP(A1289,'HUMAN RESOURCES'!$A$2:$M$2692,{2,3,4,5,6,7,8,9,10},0)</f>
        <v>0.011</v>
      </c>
      <c r="L1289" s="20">
        <v>0.003</v>
      </c>
      <c r="M1289" s="20">
        <v>82.0</v>
      </c>
      <c r="N1289" s="20">
        <v>72.0</v>
      </c>
      <c r="O1289" s="20">
        <v>0.157</v>
      </c>
      <c r="P1289" s="20">
        <v>0.665</v>
      </c>
      <c r="Q1289" s="20">
        <v>0.178</v>
      </c>
      <c r="R1289" s="20">
        <v>1325016.0</v>
      </c>
      <c r="S1289" s="20">
        <v>0.678</v>
      </c>
      <c r="T1289" s="20">
        <f t="array" ref="T1289:U1289">VLOOKUP(A1289,TOURISM!$A$2:$F$2692,{3,6},0)</f>
        <v>1588000000</v>
      </c>
      <c r="U1289" s="20">
        <v>9.58E8</v>
      </c>
      <c r="V1289" s="20">
        <f t="array" ref="V1289:AA1289">VLOOKUP(A1289,BUSINESS!$A$2:$J$2692,{4,5,6,7,8,9},0)</f>
        <v>0.664</v>
      </c>
      <c r="W1289" s="20">
        <v>7.0</v>
      </c>
      <c r="X1289" s="20">
        <v>21.0</v>
      </c>
      <c r="Y1289" s="20">
        <v>81.0</v>
      </c>
      <c r="Z1289" s="20">
        <v>0.784</v>
      </c>
      <c r="AA1289" s="20">
        <v>1.604</v>
      </c>
      <c r="AB1289" s="21">
        <f t="shared" si="390"/>
        <v>4104.747803</v>
      </c>
      <c r="AC1289" s="20"/>
      <c r="AD1289" s="20"/>
      <c r="AE1289" s="20">
        <f t="shared" si="401"/>
        <v>723.0101372</v>
      </c>
      <c r="AF1289" s="22" t="b">
        <f t="shared" si="4"/>
        <v>0</v>
      </c>
      <c r="AG1289" s="20" t="b">
        <f t="shared" si="5"/>
        <v>0</v>
      </c>
      <c r="AH1289" s="20" t="b">
        <f t="shared" si="6"/>
        <v>0</v>
      </c>
      <c r="AI1289" s="20" t="b">
        <f t="shared" si="7"/>
        <v>0</v>
      </c>
      <c r="AJ1289" s="20"/>
      <c r="AK1289" s="20"/>
      <c r="AL1289" s="20"/>
      <c r="AM1289" s="20"/>
      <c r="AN1289" s="20"/>
      <c r="AO1289" s="20"/>
      <c r="AP1289" s="20"/>
      <c r="AQ1289" s="20"/>
      <c r="AR1289" s="23"/>
      <c r="AS1289" s="23"/>
      <c r="AT1289" s="23"/>
      <c r="AU1289" s="23"/>
      <c r="AV1289" s="23"/>
    </row>
    <row r="1290" ht="15.75" customHeight="1">
      <c r="A1290" s="17" t="str">
        <f t="shared" si="1"/>
        <v>Faeroe Islands-Europe2000</v>
      </c>
      <c r="B1290" s="17" t="s">
        <v>192</v>
      </c>
      <c r="C1290" s="18" t="s">
        <v>180</v>
      </c>
      <c r="D1290" s="19" t="s">
        <v>76</v>
      </c>
      <c r="E1290" s="17">
        <v>5.550771E9</v>
      </c>
      <c r="F1290" s="18"/>
      <c r="G1290" s="18"/>
      <c r="H1290" s="18"/>
      <c r="I1290" s="20" t="str">
        <f t="array" ref="I1290:J1290">IFNA(VLOOKUP(A1290,ENERGY!$A$2:$F$2692,{5,6},0),0)</f>
        <v/>
      </c>
      <c r="J1290" s="20"/>
      <c r="K1290" s="20" t="str">
        <f t="array" ref="K1290:S1290">VLOOKUP(A1290,'HUMAN RESOURCES'!$A$2:$M$2692,{2,3,4,5,6,7,8,9,10},0)</f>
        <v/>
      </c>
      <c r="L1290" s="20"/>
      <c r="M1290" s="20">
        <v>82.0</v>
      </c>
      <c r="N1290" s="20">
        <v>76.0</v>
      </c>
      <c r="O1290" s="20"/>
      <c r="P1290" s="20"/>
      <c r="Q1290" s="20"/>
      <c r="R1290" s="20">
        <v>46491.0</v>
      </c>
      <c r="S1290" s="20">
        <v>0.363</v>
      </c>
      <c r="T1290" s="20" t="str">
        <f t="array" ref="T1290:U1290">VLOOKUP(A1290,TOURISM!$A$2:$F$2692,{3,6},0)</f>
        <v/>
      </c>
      <c r="U1290" s="20"/>
      <c r="V1290" s="20" t="str">
        <f t="array" ref="V1290:AA1290">VLOOKUP(A1290,BUSINESS!$A$2:$J$2692,{4,5,6,7,8,9},0)</f>
        <v/>
      </c>
      <c r="W1290" s="20"/>
      <c r="X1290" s="20"/>
      <c r="Y1290" s="20"/>
      <c r="Z1290" s="20">
        <v>0.329</v>
      </c>
      <c r="AA1290" s="20">
        <v>0.365</v>
      </c>
      <c r="AB1290" s="21">
        <f t="shared" si="390"/>
        <v>119394.528</v>
      </c>
      <c r="AC1290" s="20"/>
      <c r="AD1290" s="20"/>
      <c r="AE1290" s="20"/>
      <c r="AF1290" s="22" t="b">
        <f t="shared" si="4"/>
        <v>1</v>
      </c>
      <c r="AG1290" s="20" t="b">
        <f t="shared" si="5"/>
        <v>0</v>
      </c>
      <c r="AH1290" s="20" t="b">
        <f t="shared" si="6"/>
        <v>0</v>
      </c>
      <c r="AI1290" s="20" t="b">
        <f t="shared" si="7"/>
        <v>0</v>
      </c>
      <c r="AJ1290" s="20"/>
      <c r="AK1290" s="20"/>
      <c r="AL1290" s="20"/>
      <c r="AM1290" s="20"/>
      <c r="AN1290" s="20"/>
      <c r="AO1290" s="20"/>
      <c r="AP1290" s="20"/>
      <c r="AQ1290" s="20"/>
      <c r="AR1290" s="23"/>
      <c r="AS1290" s="23"/>
      <c r="AT1290" s="23"/>
      <c r="AU1290" s="23"/>
      <c r="AV1290" s="23"/>
    </row>
    <row r="1291" ht="15.75" customHeight="1">
      <c r="A1291" s="17" t="str">
        <f t="shared" si="1"/>
        <v>Faeroe Islands-Europe2001</v>
      </c>
      <c r="B1291" s="17" t="s">
        <v>192</v>
      </c>
      <c r="C1291" s="18" t="s">
        <v>180</v>
      </c>
      <c r="D1291" s="19" t="s">
        <v>77</v>
      </c>
      <c r="E1291" s="17">
        <v>5.557579883E9</v>
      </c>
      <c r="F1291" s="18"/>
      <c r="G1291" s="18"/>
      <c r="H1291" s="18"/>
      <c r="I1291" s="20" t="str">
        <f t="array" ref="I1291:J1291">IFNA(VLOOKUP(A1291,ENERGY!$A$2:$F$2692,{5,6},0),0)</f>
        <v/>
      </c>
      <c r="J1291" s="20"/>
      <c r="K1291" s="20" t="str">
        <f t="array" ref="K1291:S1291">VLOOKUP(A1291,'HUMAN RESOURCES'!$A$2:$M$2692,{2,3,4,5,6,7,8,9,10},0)</f>
        <v/>
      </c>
      <c r="L1291" s="20"/>
      <c r="M1291" s="20">
        <v>82.0</v>
      </c>
      <c r="N1291" s="20">
        <v>77.0</v>
      </c>
      <c r="O1291" s="20"/>
      <c r="P1291" s="20"/>
      <c r="Q1291" s="20"/>
      <c r="R1291" s="20">
        <v>47135.0</v>
      </c>
      <c r="S1291" s="20">
        <v>0.372</v>
      </c>
      <c r="T1291" s="20" t="str">
        <f t="array" ref="T1291:U1291">VLOOKUP(A1291,TOURISM!$A$2:$F$2692,{3,6},0)</f>
        <v/>
      </c>
      <c r="U1291" s="20"/>
      <c r="V1291" s="20" t="str">
        <f t="array" ref="V1291:AA1291">VLOOKUP(A1291,BUSINESS!$A$2:$J$2692,{4,5,6,7,8,9},0)</f>
        <v/>
      </c>
      <c r="W1291" s="20"/>
      <c r="X1291" s="20"/>
      <c r="Y1291" s="20"/>
      <c r="Z1291" s="20">
        <v>0.432</v>
      </c>
      <c r="AA1291" s="20">
        <v>0.52</v>
      </c>
      <c r="AB1291" s="21">
        <f t="shared" si="390"/>
        <v>117907.7094</v>
      </c>
      <c r="AC1291" s="20"/>
      <c r="AD1291" s="20"/>
      <c r="AE1291" s="20"/>
      <c r="AF1291" s="22" t="b">
        <f t="shared" si="4"/>
        <v>1</v>
      </c>
      <c r="AG1291" s="20" t="b">
        <f t="shared" si="5"/>
        <v>0</v>
      </c>
      <c r="AH1291" s="20" t="b">
        <f t="shared" si="6"/>
        <v>0</v>
      </c>
      <c r="AI1291" s="20" t="b">
        <f t="shared" si="7"/>
        <v>0</v>
      </c>
      <c r="AJ1291" s="20"/>
      <c r="AK1291" s="20"/>
      <c r="AL1291" s="20"/>
      <c r="AM1291" s="20"/>
      <c r="AN1291" s="20"/>
      <c r="AO1291" s="20"/>
      <c r="AP1291" s="20"/>
      <c r="AQ1291" s="20"/>
      <c r="AR1291" s="23"/>
      <c r="AS1291" s="23"/>
      <c r="AT1291" s="23"/>
      <c r="AU1291" s="23"/>
      <c r="AV1291" s="23"/>
    </row>
    <row r="1292" ht="15.75" customHeight="1">
      <c r="A1292" s="17" t="str">
        <f t="shared" si="1"/>
        <v>Faeroe Islands-Europe2002</v>
      </c>
      <c r="B1292" s="17" t="s">
        <v>192</v>
      </c>
      <c r="C1292" s="18" t="s">
        <v>180</v>
      </c>
      <c r="D1292" s="19" t="s">
        <v>79</v>
      </c>
      <c r="E1292" s="17">
        <v>5.598700444E9</v>
      </c>
      <c r="F1292" s="18"/>
      <c r="G1292" s="18"/>
      <c r="H1292" s="18"/>
      <c r="I1292" s="20" t="str">
        <f t="array" ref="I1292:J1292">IFNA(VLOOKUP(A1292,ENERGY!$A$2:$F$2692,{5,6},0),0)</f>
        <v/>
      </c>
      <c r="J1292" s="20">
        <v>711.0</v>
      </c>
      <c r="K1292" s="20" t="str">
        <f t="array" ref="K1292:S1292">VLOOKUP(A1292,'HUMAN RESOURCES'!$A$2:$M$2692,{2,3,4,5,6,7,8,9,10},0)</f>
        <v/>
      </c>
      <c r="L1292" s="20"/>
      <c r="M1292" s="20">
        <v>82.0</v>
      </c>
      <c r="N1292" s="20">
        <v>77.0</v>
      </c>
      <c r="O1292" s="20"/>
      <c r="P1292" s="20"/>
      <c r="Q1292" s="20"/>
      <c r="R1292" s="20">
        <v>47751.0</v>
      </c>
      <c r="S1292" s="20">
        <v>0.38</v>
      </c>
      <c r="T1292" s="20" t="str">
        <f t="array" ref="T1292:U1292">VLOOKUP(A1292,TOURISM!$A$2:$F$2692,{3,6},0)</f>
        <v/>
      </c>
      <c r="U1292" s="20"/>
      <c r="V1292" s="20" t="str">
        <f t="array" ref="V1292:AA1292">VLOOKUP(A1292,BUSINESS!$A$2:$J$2692,{4,5,6,7,8,9},0)</f>
        <v/>
      </c>
      <c r="W1292" s="20"/>
      <c r="X1292" s="20"/>
      <c r="Y1292" s="20"/>
      <c r="Z1292" s="20">
        <v>0.533</v>
      </c>
      <c r="AA1292" s="20">
        <v>0.727</v>
      </c>
      <c r="AB1292" s="21">
        <f t="shared" si="390"/>
        <v>117247.8156</v>
      </c>
      <c r="AC1292" s="20"/>
      <c r="AD1292" s="20">
        <f t="shared" ref="AD1292:AD1300" si="434">J1292/R1292</f>
        <v>0.01488974053</v>
      </c>
      <c r="AE1292" s="20"/>
      <c r="AF1292" s="22" t="b">
        <f t="shared" si="4"/>
        <v>1</v>
      </c>
      <c r="AG1292" s="20" t="b">
        <f t="shared" si="5"/>
        <v>0</v>
      </c>
      <c r="AH1292" s="20" t="b">
        <f t="shared" si="6"/>
        <v>0</v>
      </c>
      <c r="AI1292" s="20" t="b">
        <f t="shared" si="7"/>
        <v>0</v>
      </c>
      <c r="AJ1292" s="20"/>
      <c r="AK1292" s="20"/>
      <c r="AL1292" s="20"/>
      <c r="AM1292" s="20"/>
      <c r="AN1292" s="20"/>
      <c r="AO1292" s="20"/>
      <c r="AP1292" s="20"/>
      <c r="AQ1292" s="20"/>
      <c r="AR1292" s="23"/>
      <c r="AS1292" s="23"/>
      <c r="AT1292" s="23"/>
      <c r="AU1292" s="23"/>
      <c r="AV1292" s="23"/>
    </row>
    <row r="1293" ht="15.75" customHeight="1">
      <c r="A1293" s="17" t="str">
        <f t="shared" si="1"/>
        <v>Faeroe Islands-Europe2003</v>
      </c>
      <c r="B1293" s="17" t="s">
        <v>192</v>
      </c>
      <c r="C1293" s="18" t="s">
        <v>180</v>
      </c>
      <c r="D1293" s="19" t="s">
        <v>81</v>
      </c>
      <c r="E1293" s="17">
        <v>5.601090584E9</v>
      </c>
      <c r="F1293" s="18"/>
      <c r="G1293" s="18"/>
      <c r="H1293" s="18"/>
      <c r="I1293" s="20" t="str">
        <f t="array" ref="I1293:J1293">IFNA(VLOOKUP(A1293,ENERGY!$A$2:$F$2692,{5,6},0),0)</f>
        <v/>
      </c>
      <c r="J1293" s="20">
        <v>667.0</v>
      </c>
      <c r="K1293" s="20" t="str">
        <f t="array" ref="K1293:S1293">VLOOKUP(A1293,'HUMAN RESOURCES'!$A$2:$M$2692,{2,3,4,5,6,7,8,9,10},0)</f>
        <v/>
      </c>
      <c r="L1293" s="20"/>
      <c r="M1293" s="20">
        <v>82.0</v>
      </c>
      <c r="N1293" s="20">
        <v>77.0</v>
      </c>
      <c r="O1293" s="20"/>
      <c r="P1293" s="20"/>
      <c r="Q1293" s="20"/>
      <c r="R1293" s="20">
        <v>48308.0</v>
      </c>
      <c r="S1293" s="20">
        <v>0.387</v>
      </c>
      <c r="T1293" s="20" t="str">
        <f t="array" ref="T1293:U1293">VLOOKUP(A1293,TOURISM!$A$2:$F$2692,{3,6},0)</f>
        <v/>
      </c>
      <c r="U1293" s="20"/>
      <c r="V1293" s="20" t="str">
        <f t="array" ref="V1293:AA1293">VLOOKUP(A1293,BUSINESS!$A$2:$J$2692,{4,5,6,7,8,9},0)</f>
        <v/>
      </c>
      <c r="W1293" s="20"/>
      <c r="X1293" s="20"/>
      <c r="Y1293" s="20"/>
      <c r="Z1293" s="20">
        <v>0.589</v>
      </c>
      <c r="AA1293" s="20">
        <v>0.787</v>
      </c>
      <c r="AB1293" s="21">
        <f t="shared" si="390"/>
        <v>115945.4042</v>
      </c>
      <c r="AC1293" s="20"/>
      <c r="AD1293" s="20">
        <f t="shared" si="434"/>
        <v>0.0138072369</v>
      </c>
      <c r="AE1293" s="20"/>
      <c r="AF1293" s="22" t="b">
        <f t="shared" si="4"/>
        <v>1</v>
      </c>
      <c r="AG1293" s="20" t="b">
        <f t="shared" si="5"/>
        <v>0</v>
      </c>
      <c r="AH1293" s="20" t="b">
        <f t="shared" si="6"/>
        <v>0</v>
      </c>
      <c r="AI1293" s="20" t="b">
        <f t="shared" si="7"/>
        <v>0</v>
      </c>
      <c r="AJ1293" s="20"/>
      <c r="AK1293" s="20"/>
      <c r="AL1293" s="20"/>
      <c r="AM1293" s="20"/>
      <c r="AN1293" s="20"/>
      <c r="AO1293" s="20"/>
      <c r="AP1293" s="20"/>
      <c r="AQ1293" s="20"/>
      <c r="AR1293" s="23"/>
      <c r="AS1293" s="23"/>
      <c r="AT1293" s="23"/>
      <c r="AU1293" s="23"/>
      <c r="AV1293" s="23"/>
    </row>
    <row r="1294" ht="15.75" customHeight="1">
      <c r="A1294" s="17" t="str">
        <f t="shared" si="1"/>
        <v>Faeroe Islands-Europe2004</v>
      </c>
      <c r="B1294" s="17" t="s">
        <v>192</v>
      </c>
      <c r="C1294" s="18" t="s">
        <v>180</v>
      </c>
      <c r="D1294" s="19" t="s">
        <v>83</v>
      </c>
      <c r="E1294" s="17">
        <v>5.609836354E9</v>
      </c>
      <c r="F1294" s="18"/>
      <c r="G1294" s="18"/>
      <c r="H1294" s="18"/>
      <c r="I1294" s="20" t="str">
        <f t="array" ref="I1294:J1294">IFNA(VLOOKUP(A1294,ENERGY!$A$2:$F$2692,{5,6},0),0)</f>
        <v/>
      </c>
      <c r="J1294" s="20">
        <v>719.0</v>
      </c>
      <c r="K1294" s="20" t="str">
        <f t="array" ref="K1294:S1294">VLOOKUP(A1294,'HUMAN RESOURCES'!$A$2:$M$2692,{2,3,4,5,6,7,8,9,10},0)</f>
        <v/>
      </c>
      <c r="L1294" s="20"/>
      <c r="M1294" s="20">
        <v>82.0</v>
      </c>
      <c r="N1294" s="20">
        <v>77.0</v>
      </c>
      <c r="O1294" s="20"/>
      <c r="P1294" s="20"/>
      <c r="Q1294" s="20"/>
      <c r="R1294" s="20">
        <v>48782.0</v>
      </c>
      <c r="S1294" s="20">
        <v>0.392</v>
      </c>
      <c r="T1294" s="20" t="str">
        <f t="array" ref="T1294:U1294">VLOOKUP(A1294,TOURISM!$A$2:$F$2692,{3,6},0)</f>
        <v/>
      </c>
      <c r="U1294" s="20"/>
      <c r="V1294" s="20" t="str">
        <f t="array" ref="V1294:AA1294">VLOOKUP(A1294,BUSINESS!$A$2:$J$2692,{4,5,6,7,8,9},0)</f>
        <v/>
      </c>
      <c r="W1294" s="20"/>
      <c r="X1294" s="20"/>
      <c r="Y1294" s="20"/>
      <c r="Z1294" s="20">
        <v>0.665</v>
      </c>
      <c r="AA1294" s="20">
        <v>0.847</v>
      </c>
      <c r="AB1294" s="21">
        <f t="shared" si="390"/>
        <v>114998.0803</v>
      </c>
      <c r="AC1294" s="20"/>
      <c r="AD1294" s="20">
        <f t="shared" si="434"/>
        <v>0.01473904309</v>
      </c>
      <c r="AE1294" s="20"/>
      <c r="AF1294" s="22" t="b">
        <f t="shared" si="4"/>
        <v>1</v>
      </c>
      <c r="AG1294" s="20" t="b">
        <f t="shared" si="5"/>
        <v>0</v>
      </c>
      <c r="AH1294" s="20" t="b">
        <f t="shared" si="6"/>
        <v>0</v>
      </c>
      <c r="AI1294" s="20" t="b">
        <f t="shared" si="7"/>
        <v>0</v>
      </c>
      <c r="AJ1294" s="20"/>
      <c r="AK1294" s="20"/>
      <c r="AL1294" s="20"/>
      <c r="AM1294" s="20"/>
      <c r="AN1294" s="20"/>
      <c r="AO1294" s="20"/>
      <c r="AP1294" s="20"/>
      <c r="AQ1294" s="20"/>
      <c r="AR1294" s="23"/>
      <c r="AS1294" s="23"/>
      <c r="AT1294" s="23"/>
      <c r="AU1294" s="23"/>
      <c r="AV1294" s="23"/>
    </row>
    <row r="1295" ht="15.75" customHeight="1">
      <c r="A1295" s="17" t="str">
        <f t="shared" si="1"/>
        <v>Faeroe Islands-Europe2005</v>
      </c>
      <c r="B1295" s="17" t="s">
        <v>192</v>
      </c>
      <c r="C1295" s="18" t="s">
        <v>180</v>
      </c>
      <c r="D1295" s="19" t="s">
        <v>84</v>
      </c>
      <c r="E1295" s="17">
        <v>5.62057291E9</v>
      </c>
      <c r="F1295" s="18"/>
      <c r="G1295" s="18"/>
      <c r="H1295" s="18"/>
      <c r="I1295" s="20" t="str">
        <f t="array" ref="I1295:J1295">IFNA(VLOOKUP(A1295,ENERGY!$A$2:$F$2692,{5,6},0),0)</f>
        <v/>
      </c>
      <c r="J1295" s="20">
        <v>796.0</v>
      </c>
      <c r="K1295" s="20" t="str">
        <f t="array" ref="K1295:S1295">VLOOKUP(A1295,'HUMAN RESOURCES'!$A$2:$M$2692,{2,3,4,5,6,7,8,9,10},0)</f>
        <v/>
      </c>
      <c r="L1295" s="20"/>
      <c r="M1295" s="20">
        <v>82.0</v>
      </c>
      <c r="N1295" s="20">
        <v>77.0</v>
      </c>
      <c r="O1295" s="20"/>
      <c r="P1295" s="20"/>
      <c r="Q1295" s="20"/>
      <c r="R1295" s="20">
        <v>49157.0</v>
      </c>
      <c r="S1295" s="20">
        <v>0.398</v>
      </c>
      <c r="T1295" s="20" t="str">
        <f t="array" ref="T1295:U1295">VLOOKUP(A1295,TOURISM!$A$2:$F$2692,{3,6},0)</f>
        <v/>
      </c>
      <c r="U1295" s="20"/>
      <c r="V1295" s="20" t="str">
        <f t="array" ref="V1295:AA1295">VLOOKUP(A1295,BUSINESS!$A$2:$J$2692,{4,5,6,7,8,9},0)</f>
        <v/>
      </c>
      <c r="W1295" s="20"/>
      <c r="X1295" s="20"/>
      <c r="Y1295" s="20"/>
      <c r="Z1295" s="20">
        <v>0.679</v>
      </c>
      <c r="AA1295" s="20">
        <v>0.855</v>
      </c>
      <c r="AB1295" s="21">
        <f t="shared" si="390"/>
        <v>114339.2174</v>
      </c>
      <c r="AC1295" s="20"/>
      <c r="AD1295" s="20">
        <f t="shared" si="434"/>
        <v>0.01619301422</v>
      </c>
      <c r="AE1295" s="20"/>
      <c r="AF1295" s="22" t="b">
        <f t="shared" si="4"/>
        <v>1</v>
      </c>
      <c r="AG1295" s="20" t="b">
        <f t="shared" si="5"/>
        <v>0</v>
      </c>
      <c r="AH1295" s="20" t="b">
        <f t="shared" si="6"/>
        <v>0</v>
      </c>
      <c r="AI1295" s="20" t="b">
        <f t="shared" si="7"/>
        <v>0</v>
      </c>
      <c r="AJ1295" s="20"/>
      <c r="AK1295" s="20"/>
      <c r="AL1295" s="20"/>
      <c r="AM1295" s="20"/>
      <c r="AN1295" s="20"/>
      <c r="AO1295" s="20"/>
      <c r="AP1295" s="20"/>
      <c r="AQ1295" s="20"/>
      <c r="AR1295" s="23"/>
      <c r="AS1295" s="23"/>
      <c r="AT1295" s="23"/>
      <c r="AU1295" s="23"/>
      <c r="AV1295" s="23"/>
    </row>
    <row r="1296" ht="15.75" customHeight="1">
      <c r="A1296" s="17" t="str">
        <f t="shared" si="1"/>
        <v>Faeroe Islands-Europe2006</v>
      </c>
      <c r="B1296" s="17" t="s">
        <v>192</v>
      </c>
      <c r="C1296" s="18" t="s">
        <v>180</v>
      </c>
      <c r="D1296" s="19" t="s">
        <v>85</v>
      </c>
      <c r="E1296" s="17">
        <v>5.623236708E9</v>
      </c>
      <c r="F1296" s="18"/>
      <c r="G1296" s="18"/>
      <c r="H1296" s="18"/>
      <c r="I1296" s="20" t="str">
        <f t="array" ref="I1296:J1296">IFNA(VLOOKUP(A1296,ENERGY!$A$2:$F$2692,{5,6},0),0)</f>
        <v/>
      </c>
      <c r="J1296" s="20">
        <v>774.0</v>
      </c>
      <c r="K1296" s="20" t="str">
        <f t="array" ref="K1296:S1296">VLOOKUP(A1296,'HUMAN RESOURCES'!$A$2:$M$2692,{2,3,4,5,6,7,8,9,10},0)</f>
        <v/>
      </c>
      <c r="L1296" s="20"/>
      <c r="M1296" s="20">
        <v>82.0</v>
      </c>
      <c r="N1296" s="20">
        <v>77.0</v>
      </c>
      <c r="O1296" s="20"/>
      <c r="P1296" s="20"/>
      <c r="Q1296" s="20"/>
      <c r="R1296" s="20">
        <v>49414.0</v>
      </c>
      <c r="S1296" s="20">
        <v>0.401</v>
      </c>
      <c r="T1296" s="20" t="str">
        <f t="array" ref="T1296:U1296">VLOOKUP(A1296,TOURISM!$A$2:$F$2692,{3,6},0)</f>
        <v/>
      </c>
      <c r="U1296" s="20"/>
      <c r="V1296" s="20" t="str">
        <f t="array" ref="V1296:AA1296">VLOOKUP(A1296,BUSINESS!$A$2:$J$2692,{4,5,6,7,8,9},0)</f>
        <v/>
      </c>
      <c r="W1296" s="20"/>
      <c r="X1296" s="20"/>
      <c r="Y1296" s="20"/>
      <c r="Z1296" s="20">
        <v>0.694</v>
      </c>
      <c r="AA1296" s="20">
        <v>1.011</v>
      </c>
      <c r="AB1296" s="21">
        <f t="shared" si="390"/>
        <v>113798.452</v>
      </c>
      <c r="AC1296" s="20"/>
      <c r="AD1296" s="20">
        <f t="shared" si="434"/>
        <v>0.01566357712</v>
      </c>
      <c r="AE1296" s="20"/>
      <c r="AF1296" s="22" t="b">
        <f t="shared" si="4"/>
        <v>1</v>
      </c>
      <c r="AG1296" s="20" t="b">
        <f t="shared" si="5"/>
        <v>0</v>
      </c>
      <c r="AH1296" s="20" t="b">
        <f t="shared" si="6"/>
        <v>0</v>
      </c>
      <c r="AI1296" s="20" t="b">
        <f t="shared" si="7"/>
        <v>0</v>
      </c>
      <c r="AJ1296" s="20"/>
      <c r="AK1296" s="20"/>
      <c r="AL1296" s="20"/>
      <c r="AM1296" s="20"/>
      <c r="AN1296" s="20"/>
      <c r="AO1296" s="20"/>
      <c r="AP1296" s="20"/>
      <c r="AQ1296" s="20"/>
      <c r="AR1296" s="23"/>
      <c r="AS1296" s="23"/>
      <c r="AT1296" s="23"/>
      <c r="AU1296" s="23"/>
      <c r="AV1296" s="23"/>
    </row>
    <row r="1297" ht="15.75" customHeight="1">
      <c r="A1297" s="17" t="str">
        <f t="shared" si="1"/>
        <v>Faeroe Islands-Europe2007</v>
      </c>
      <c r="B1297" s="17" t="s">
        <v>192</v>
      </c>
      <c r="C1297" s="18" t="s">
        <v>180</v>
      </c>
      <c r="D1297" s="19" t="s">
        <v>86</v>
      </c>
      <c r="E1297" s="17">
        <v>5.624809049E9</v>
      </c>
      <c r="F1297" s="18"/>
      <c r="G1297" s="18"/>
      <c r="H1297" s="18"/>
      <c r="I1297" s="20" t="str">
        <f t="array" ref="I1297:J1297">IFNA(VLOOKUP(A1297,ENERGY!$A$2:$F$2692,{5,6},0),0)</f>
        <v/>
      </c>
      <c r="J1297" s="20">
        <v>766.0</v>
      </c>
      <c r="K1297" s="20">
        <f t="array" ref="K1297:S1297">VLOOKUP(A1297,'HUMAN RESOURCES'!$A$2:$M$2692,{2,3,4,5,6,7,8,9,10},0)</f>
        <v>0.014</v>
      </c>
      <c r="L1297" s="20"/>
      <c r="M1297" s="20">
        <v>83.0</v>
      </c>
      <c r="N1297" s="20">
        <v>78.0</v>
      </c>
      <c r="O1297" s="20"/>
      <c r="P1297" s="20"/>
      <c r="Q1297" s="20"/>
      <c r="R1297" s="20">
        <v>49554.0</v>
      </c>
      <c r="S1297" s="20">
        <v>0.403</v>
      </c>
      <c r="T1297" s="20" t="str">
        <f t="array" ref="T1297:U1297">VLOOKUP(A1297,TOURISM!$A$2:$F$2692,{3,6},0)</f>
        <v/>
      </c>
      <c r="U1297" s="20"/>
      <c r="V1297" s="20" t="str">
        <f t="array" ref="V1297:AA1297">VLOOKUP(A1297,BUSINESS!$A$2:$J$2692,{4,5,6,7,8,9},0)</f>
        <v/>
      </c>
      <c r="W1297" s="20"/>
      <c r="X1297" s="20"/>
      <c r="Y1297" s="20"/>
      <c r="Z1297" s="20">
        <v>0.76</v>
      </c>
      <c r="AA1297" s="20">
        <v>1.053</v>
      </c>
      <c r="AB1297" s="21">
        <f t="shared" si="390"/>
        <v>113508.6784</v>
      </c>
      <c r="AC1297" s="20"/>
      <c r="AD1297" s="20">
        <f t="shared" si="434"/>
        <v>0.01545788433</v>
      </c>
      <c r="AE1297" s="20"/>
      <c r="AF1297" s="22" t="b">
        <f t="shared" si="4"/>
        <v>1</v>
      </c>
      <c r="AG1297" s="20" t="b">
        <f t="shared" si="5"/>
        <v>0</v>
      </c>
      <c r="AH1297" s="20" t="b">
        <f t="shared" si="6"/>
        <v>0</v>
      </c>
      <c r="AI1297" s="20" t="b">
        <f t="shared" si="7"/>
        <v>0</v>
      </c>
      <c r="AJ1297" s="20"/>
      <c r="AK1297" s="20"/>
      <c r="AL1297" s="20"/>
      <c r="AM1297" s="20"/>
      <c r="AN1297" s="20"/>
      <c r="AO1297" s="20"/>
      <c r="AP1297" s="20"/>
      <c r="AQ1297" s="20"/>
      <c r="AR1297" s="23"/>
      <c r="AS1297" s="23"/>
      <c r="AT1297" s="23"/>
      <c r="AU1297" s="23"/>
      <c r="AV1297" s="23"/>
    </row>
    <row r="1298" ht="15.75" customHeight="1">
      <c r="A1298" s="17" t="str">
        <f t="shared" si="1"/>
        <v>Faeroe Islands-Europe2008</v>
      </c>
      <c r="B1298" s="17" t="s">
        <v>192</v>
      </c>
      <c r="C1298" s="18" t="s">
        <v>180</v>
      </c>
      <c r="D1298" s="19" t="s">
        <v>87</v>
      </c>
      <c r="E1298" s="17">
        <v>5.627898037E9</v>
      </c>
      <c r="F1298" s="18"/>
      <c r="G1298" s="18"/>
      <c r="H1298" s="18"/>
      <c r="I1298" s="20" t="str">
        <f t="array" ref="I1298:J1298">IFNA(VLOOKUP(A1298,ENERGY!$A$2:$F$2692,{5,6},0),0)</f>
        <v/>
      </c>
      <c r="J1298" s="20">
        <v>763.0</v>
      </c>
      <c r="K1298" s="20" t="str">
        <f t="array" ref="K1298:S1298">VLOOKUP(A1298,'HUMAN RESOURCES'!$A$2:$M$2692,{2,3,4,5,6,7,8,9,10},0)</f>
        <v/>
      </c>
      <c r="L1298" s="20"/>
      <c r="M1298" s="20">
        <v>83.0</v>
      </c>
      <c r="N1298" s="20">
        <v>78.0</v>
      </c>
      <c r="O1298" s="20"/>
      <c r="P1298" s="20"/>
      <c r="Q1298" s="20"/>
      <c r="R1298" s="20">
        <v>49601.0</v>
      </c>
      <c r="S1298" s="20">
        <v>0.405</v>
      </c>
      <c r="T1298" s="20" t="str">
        <f t="array" ref="T1298:U1298">VLOOKUP(A1298,TOURISM!$A$2:$F$2692,{3,6},0)</f>
        <v/>
      </c>
      <c r="U1298" s="20"/>
      <c r="V1298" s="20" t="str">
        <f t="array" ref="V1298:AA1298">VLOOKUP(A1298,BUSINESS!$A$2:$J$2692,{4,5,6,7,8,9},0)</f>
        <v/>
      </c>
      <c r="W1298" s="20"/>
      <c r="X1298" s="20"/>
      <c r="Y1298" s="20"/>
      <c r="Z1298" s="20">
        <v>0.756</v>
      </c>
      <c r="AA1298" s="20">
        <v>1.106</v>
      </c>
      <c r="AB1298" s="21">
        <f t="shared" si="390"/>
        <v>113463.3987</v>
      </c>
      <c r="AC1298" s="20"/>
      <c r="AD1298" s="20">
        <f t="shared" si="434"/>
        <v>0.01538275438</v>
      </c>
      <c r="AE1298" s="20"/>
      <c r="AF1298" s="22" t="b">
        <f t="shared" si="4"/>
        <v>1</v>
      </c>
      <c r="AG1298" s="20" t="b">
        <f t="shared" si="5"/>
        <v>0</v>
      </c>
      <c r="AH1298" s="20" t="b">
        <f t="shared" si="6"/>
        <v>0</v>
      </c>
      <c r="AI1298" s="20" t="b">
        <f t="shared" si="7"/>
        <v>0</v>
      </c>
      <c r="AJ1298" s="20"/>
      <c r="AK1298" s="20"/>
      <c r="AL1298" s="20"/>
      <c r="AM1298" s="20"/>
      <c r="AN1298" s="20"/>
      <c r="AO1298" s="20"/>
      <c r="AP1298" s="20"/>
      <c r="AQ1298" s="20"/>
      <c r="AR1298" s="23"/>
      <c r="AS1298" s="23"/>
      <c r="AT1298" s="23"/>
      <c r="AU1298" s="23"/>
      <c r="AV1298" s="23"/>
    </row>
    <row r="1299" ht="15.75" customHeight="1">
      <c r="A1299" s="17" t="str">
        <f t="shared" si="1"/>
        <v>Faeroe Islands-Europe2009</v>
      </c>
      <c r="B1299" s="17" t="s">
        <v>192</v>
      </c>
      <c r="C1299" s="18" t="s">
        <v>180</v>
      </c>
      <c r="D1299" s="19" t="s">
        <v>88</v>
      </c>
      <c r="E1299" s="17">
        <v>5.64217858E9</v>
      </c>
      <c r="F1299" s="18"/>
      <c r="G1299" s="18"/>
      <c r="H1299" s="18"/>
      <c r="I1299" s="20" t="str">
        <f t="array" ref="I1299:J1299">IFNA(VLOOKUP(A1299,ENERGY!$A$2:$F$2692,{5,6},0),0)</f>
        <v/>
      </c>
      <c r="J1299" s="20">
        <v>777.0</v>
      </c>
      <c r="K1299" s="20" t="str">
        <f t="array" ref="K1299:S1299">VLOOKUP(A1299,'HUMAN RESOURCES'!$A$2:$M$2692,{2,3,4,5,6,7,8,9,10},0)</f>
        <v/>
      </c>
      <c r="L1299" s="20"/>
      <c r="M1299" s="20">
        <v>84.0</v>
      </c>
      <c r="N1299" s="20">
        <v>78.0</v>
      </c>
      <c r="O1299" s="20"/>
      <c r="P1299" s="20"/>
      <c r="Q1299" s="20"/>
      <c r="R1299" s="20">
        <v>49600.0</v>
      </c>
      <c r="S1299" s="20">
        <v>0.407</v>
      </c>
      <c r="T1299" s="20" t="str">
        <f t="array" ref="T1299:U1299">VLOOKUP(A1299,TOURISM!$A$2:$F$2692,{3,6},0)</f>
        <v/>
      </c>
      <c r="U1299" s="20"/>
      <c r="V1299" s="20" t="str">
        <f t="array" ref="V1299:AA1299">VLOOKUP(A1299,BUSINESS!$A$2:$J$2692,{4,5,6,7,8,9},0)</f>
        <v/>
      </c>
      <c r="W1299" s="20"/>
      <c r="X1299" s="20"/>
      <c r="Y1299" s="20"/>
      <c r="Z1299" s="20">
        <v>0.752</v>
      </c>
      <c r="AA1299" s="20">
        <v>1.149</v>
      </c>
      <c r="AB1299" s="21">
        <f t="shared" si="390"/>
        <v>113753.6004</v>
      </c>
      <c r="AC1299" s="20"/>
      <c r="AD1299" s="20">
        <f t="shared" si="434"/>
        <v>0.01566532258</v>
      </c>
      <c r="AE1299" s="20"/>
      <c r="AF1299" s="22" t="b">
        <f t="shared" si="4"/>
        <v>1</v>
      </c>
      <c r="AG1299" s="20" t="b">
        <f t="shared" si="5"/>
        <v>0</v>
      </c>
      <c r="AH1299" s="20" t="b">
        <f t="shared" si="6"/>
        <v>0</v>
      </c>
      <c r="AI1299" s="20" t="b">
        <f t="shared" si="7"/>
        <v>0</v>
      </c>
      <c r="AJ1299" s="20"/>
      <c r="AK1299" s="20"/>
      <c r="AL1299" s="20"/>
      <c r="AM1299" s="20"/>
      <c r="AN1299" s="20"/>
      <c r="AO1299" s="20"/>
      <c r="AP1299" s="20"/>
      <c r="AQ1299" s="20"/>
      <c r="AR1299" s="23"/>
      <c r="AS1299" s="23"/>
      <c r="AT1299" s="23"/>
      <c r="AU1299" s="23"/>
      <c r="AV1299" s="23"/>
    </row>
    <row r="1300" ht="15.75" customHeight="1">
      <c r="A1300" s="17" t="str">
        <f t="shared" si="1"/>
        <v>Faeroe Islands-Europe2010</v>
      </c>
      <c r="B1300" s="17" t="s">
        <v>192</v>
      </c>
      <c r="C1300" s="18" t="s">
        <v>180</v>
      </c>
      <c r="D1300" s="19" t="s">
        <v>89</v>
      </c>
      <c r="E1300" s="17">
        <v>5.643525282E9</v>
      </c>
      <c r="F1300" s="18"/>
      <c r="G1300" s="18"/>
      <c r="H1300" s="18"/>
      <c r="I1300" s="20" t="str">
        <f t="array" ref="I1300:J1300">IFNA(VLOOKUP(A1300,ENERGY!$A$2:$F$2692,{5,6},0),0)</f>
        <v/>
      </c>
      <c r="J1300" s="20">
        <v>766.0</v>
      </c>
      <c r="K1300" s="20" t="str">
        <f t="array" ref="K1300:S1300">VLOOKUP(A1300,'HUMAN RESOURCES'!$A$2:$M$2692,{2,3,4,5,6,7,8,9,10},0)</f>
        <v/>
      </c>
      <c r="L1300" s="20"/>
      <c r="M1300" s="20">
        <v>84.0</v>
      </c>
      <c r="N1300" s="20">
        <v>79.0</v>
      </c>
      <c r="O1300" s="20"/>
      <c r="P1300" s="20"/>
      <c r="Q1300" s="20"/>
      <c r="R1300" s="20">
        <v>49581.0</v>
      </c>
      <c r="S1300" s="20">
        <v>0.409</v>
      </c>
      <c r="T1300" s="20" t="str">
        <f t="array" ref="T1300:U1300">VLOOKUP(A1300,TOURISM!$A$2:$F$2692,{3,6},0)</f>
        <v/>
      </c>
      <c r="U1300" s="20"/>
      <c r="V1300" s="20" t="str">
        <f t="array" ref="V1300:AA1300">VLOOKUP(A1300,BUSINESS!$A$2:$J$2692,{4,5,6,7,8,9},0)</f>
        <v/>
      </c>
      <c r="W1300" s="20"/>
      <c r="X1300" s="20"/>
      <c r="Y1300" s="20"/>
      <c r="Z1300" s="20">
        <v>0.752</v>
      </c>
      <c r="AA1300" s="20">
        <v>1.199</v>
      </c>
      <c r="AB1300" s="21">
        <f t="shared" si="390"/>
        <v>113824.3537</v>
      </c>
      <c r="AC1300" s="20"/>
      <c r="AD1300" s="20">
        <f t="shared" si="434"/>
        <v>0.01544946653</v>
      </c>
      <c r="AE1300" s="20"/>
      <c r="AF1300" s="22" t="b">
        <f t="shared" si="4"/>
        <v>1</v>
      </c>
      <c r="AG1300" s="20" t="b">
        <f t="shared" si="5"/>
        <v>0</v>
      </c>
      <c r="AH1300" s="20" t="b">
        <f t="shared" si="6"/>
        <v>0</v>
      </c>
      <c r="AI1300" s="20" t="b">
        <f t="shared" si="7"/>
        <v>0</v>
      </c>
      <c r="AJ1300" s="20"/>
      <c r="AK1300" s="20"/>
      <c r="AL1300" s="20"/>
      <c r="AM1300" s="20"/>
      <c r="AN1300" s="20"/>
      <c r="AO1300" s="20"/>
      <c r="AP1300" s="20"/>
      <c r="AQ1300" s="20"/>
      <c r="AR1300" s="23"/>
      <c r="AS1300" s="23"/>
      <c r="AT1300" s="23"/>
      <c r="AU1300" s="23"/>
      <c r="AV1300" s="23"/>
    </row>
    <row r="1301" ht="15.75" customHeight="1">
      <c r="A1301" s="17" t="str">
        <f t="shared" si="1"/>
        <v>Faeroe Islands-Europe2011</v>
      </c>
      <c r="B1301" s="17" t="s">
        <v>192</v>
      </c>
      <c r="C1301" s="18" t="s">
        <v>180</v>
      </c>
      <c r="D1301" s="19" t="s">
        <v>90</v>
      </c>
      <c r="E1301" s="17">
        <v>5.65108817E9</v>
      </c>
      <c r="F1301" s="18"/>
      <c r="G1301" s="18"/>
      <c r="H1301" s="18"/>
      <c r="I1301" s="20">
        <f t="array" ref="I1301:J1301">IFNA(VLOOKUP(A1301,ENERGY!$A$2:$F$2692,{5,6},0),0)</f>
        <v>0</v>
      </c>
      <c r="J1301" s="20">
        <v>0.0</v>
      </c>
      <c r="K1301" s="20">
        <f t="array" ref="K1301:S1301">VLOOKUP(A1301,'HUMAN RESOURCES'!$A$2:$M$2692,{2,3,4,5,6,7,8,9,10},0)</f>
        <v>0.012</v>
      </c>
      <c r="L1301" s="20"/>
      <c r="M1301" s="20">
        <v>84.0</v>
      </c>
      <c r="N1301" s="20">
        <v>79.0</v>
      </c>
      <c r="O1301" s="20"/>
      <c r="P1301" s="20"/>
      <c r="Q1301" s="20"/>
      <c r="R1301" s="20">
        <v>49551.0</v>
      </c>
      <c r="S1301" s="20">
        <v>0.411</v>
      </c>
      <c r="T1301" s="20" t="str">
        <f t="array" ref="T1301:U1301">VLOOKUP(A1301,TOURISM!$A$2:$F$2692,{3,6},0)</f>
        <v/>
      </c>
      <c r="U1301" s="20"/>
      <c r="V1301" s="20" t="str">
        <f t="array" ref="V1301:AA1301">VLOOKUP(A1301,BUSINESS!$A$2:$J$2692,{4,5,6,7,8,9},0)</f>
        <v/>
      </c>
      <c r="W1301" s="20"/>
      <c r="X1301" s="20"/>
      <c r="Y1301" s="20"/>
      <c r="Z1301" s="20">
        <v>0.807</v>
      </c>
      <c r="AA1301" s="20">
        <v>1.18</v>
      </c>
      <c r="AB1301" s="21">
        <f t="shared" si="390"/>
        <v>114045.8955</v>
      </c>
      <c r="AC1301" s="20"/>
      <c r="AD1301" s="20"/>
      <c r="AE1301" s="20"/>
      <c r="AF1301" s="22" t="b">
        <f t="shared" si="4"/>
        <v>1</v>
      </c>
      <c r="AG1301" s="20" t="b">
        <f t="shared" si="5"/>
        <v>0</v>
      </c>
      <c r="AH1301" s="20" t="b">
        <f t="shared" si="6"/>
        <v>0</v>
      </c>
      <c r="AI1301" s="20" t="b">
        <f t="shared" si="7"/>
        <v>0</v>
      </c>
      <c r="AJ1301" s="20"/>
      <c r="AK1301" s="20"/>
      <c r="AL1301" s="20"/>
      <c r="AM1301" s="20"/>
      <c r="AN1301" s="20"/>
      <c r="AO1301" s="20"/>
      <c r="AP1301" s="20"/>
      <c r="AQ1301" s="20"/>
      <c r="AR1301" s="23"/>
      <c r="AS1301" s="23"/>
      <c r="AT1301" s="23"/>
      <c r="AU1301" s="23"/>
      <c r="AV1301" s="23"/>
    </row>
    <row r="1302" ht="15.75" customHeight="1">
      <c r="A1302" s="17" t="str">
        <f t="shared" si="1"/>
        <v>Faeroe Islands-Europe2012</v>
      </c>
      <c r="B1302" s="17" t="s">
        <v>192</v>
      </c>
      <c r="C1302" s="18" t="s">
        <v>180</v>
      </c>
      <c r="D1302" s="19" t="s">
        <v>91</v>
      </c>
      <c r="E1302" s="17">
        <v>5.652325082E9</v>
      </c>
      <c r="F1302" s="18"/>
      <c r="G1302" s="18"/>
      <c r="H1302" s="18"/>
      <c r="I1302" s="20">
        <f t="array" ref="I1302:J1302">IFNA(VLOOKUP(A1302,ENERGY!$A$2:$F$2692,{5,6},0),0)</f>
        <v>0</v>
      </c>
      <c r="J1302" s="20">
        <v>0.0</v>
      </c>
      <c r="K1302" s="20">
        <f t="array" ref="K1302:S1302">VLOOKUP(A1302,'HUMAN RESOURCES'!$A$2:$M$2692,{2,3,4,5,6,7,8,9,10},0)</f>
        <v>0.013</v>
      </c>
      <c r="L1302" s="20"/>
      <c r="M1302" s="20">
        <v>85.0</v>
      </c>
      <c r="N1302" s="20">
        <v>80.0</v>
      </c>
      <c r="O1302" s="20"/>
      <c r="P1302" s="20"/>
      <c r="Q1302" s="20"/>
      <c r="R1302" s="20">
        <v>49506.0</v>
      </c>
      <c r="S1302" s="20">
        <v>0.413</v>
      </c>
      <c r="T1302" s="20" t="str">
        <f t="array" ref="T1302:U1302">VLOOKUP(A1302,TOURISM!$A$2:$F$2692,{3,6},0)</f>
        <v/>
      </c>
      <c r="U1302" s="20"/>
      <c r="V1302" s="20" t="str">
        <f t="array" ref="V1302:AA1302">VLOOKUP(A1302,BUSINESS!$A$2:$J$2692,{4,5,6,7,8,9},0)</f>
        <v/>
      </c>
      <c r="W1302" s="20"/>
      <c r="X1302" s="20"/>
      <c r="Y1302" s="20"/>
      <c r="Z1302" s="20">
        <v>0.853</v>
      </c>
      <c r="AA1302" s="20">
        <v>1.186</v>
      </c>
      <c r="AB1302" s="21">
        <f t="shared" si="390"/>
        <v>114174.5462</v>
      </c>
      <c r="AC1302" s="20"/>
      <c r="AD1302" s="20"/>
      <c r="AE1302" s="20"/>
      <c r="AF1302" s="22" t="b">
        <f t="shared" si="4"/>
        <v>1</v>
      </c>
      <c r="AG1302" s="20" t="b">
        <f t="shared" si="5"/>
        <v>0</v>
      </c>
      <c r="AH1302" s="20" t="b">
        <f t="shared" si="6"/>
        <v>0</v>
      </c>
      <c r="AI1302" s="20" t="b">
        <f t="shared" si="7"/>
        <v>0</v>
      </c>
      <c r="AJ1302" s="20"/>
      <c r="AK1302" s="20"/>
      <c r="AL1302" s="20"/>
      <c r="AM1302" s="20"/>
      <c r="AN1302" s="20"/>
      <c r="AO1302" s="20"/>
      <c r="AP1302" s="20"/>
      <c r="AQ1302" s="20"/>
      <c r="AR1302" s="23"/>
      <c r="AS1302" s="23"/>
      <c r="AT1302" s="23"/>
      <c r="AU1302" s="23"/>
      <c r="AV1302" s="23"/>
    </row>
    <row r="1303" ht="15.75" customHeight="1">
      <c r="A1303" s="17" t="str">
        <f t="shared" si="1"/>
        <v>Finland-Europe2000</v>
      </c>
      <c r="B1303" s="17" t="s">
        <v>193</v>
      </c>
      <c r="C1303" s="18" t="s">
        <v>180</v>
      </c>
      <c r="D1303" s="19" t="s">
        <v>76</v>
      </c>
      <c r="E1303" s="17">
        <v>5.806378E9</v>
      </c>
      <c r="F1303" s="18">
        <v>0.072</v>
      </c>
      <c r="G1303" s="18">
        <v>1700.0</v>
      </c>
      <c r="H1303" s="18">
        <v>0.056</v>
      </c>
      <c r="I1303" s="20">
        <f t="array" ref="I1303:J1303">IFNA(VLOOKUP(A1303,ENERGY!$A$2:$F$2692,{5,6},0),0)</f>
        <v>33475</v>
      </c>
      <c r="J1303" s="20"/>
      <c r="K1303" s="20">
        <f t="array" ref="K1303:S1303">VLOOKUP(A1303,'HUMAN RESOURCES'!$A$2:$M$2692,{2,3,4,5,6,7,8,9,10},0)</f>
        <v>0.011</v>
      </c>
      <c r="L1303" s="20">
        <v>0.004</v>
      </c>
      <c r="M1303" s="20">
        <v>81.0</v>
      </c>
      <c r="N1303" s="20">
        <v>74.0</v>
      </c>
      <c r="O1303" s="20">
        <v>0.182</v>
      </c>
      <c r="P1303" s="20">
        <v>0.669</v>
      </c>
      <c r="Q1303" s="20">
        <v>0.149</v>
      </c>
      <c r="R1303" s="20">
        <v>5176209.0</v>
      </c>
      <c r="S1303" s="20">
        <v>0.822</v>
      </c>
      <c r="T1303" s="20">
        <f t="array" ref="T1303:U1303">VLOOKUP(A1303,TOURISM!$A$2:$F$2692,{3,6},0)</f>
        <v>2035000000</v>
      </c>
      <c r="U1303" s="20">
        <v>2.293E9</v>
      </c>
      <c r="V1303" s="20" t="str">
        <f t="array" ref="V1303:AA1303">VLOOKUP(A1303,BUSINESS!$A$2:$J$2692,{4,5,6,7,8,9},0)</f>
        <v/>
      </c>
      <c r="W1303" s="20"/>
      <c r="X1303" s="20"/>
      <c r="Y1303" s="20"/>
      <c r="Z1303" s="20">
        <v>0.372</v>
      </c>
      <c r="AA1303" s="20">
        <v>0.72</v>
      </c>
      <c r="AB1303" s="21">
        <f t="shared" si="390"/>
        <v>1121.743345</v>
      </c>
      <c r="AC1303" s="20">
        <f t="shared" ref="AC1303:AC1310" si="435">I1303/R1303</f>
        <v>0.006467088172</v>
      </c>
      <c r="AD1303" s="20"/>
      <c r="AE1303" s="20">
        <f t="shared" ref="AE1303:AE1336" si="436">U1303/R1303</f>
        <v>442.9882951</v>
      </c>
      <c r="AF1303" s="22" t="b">
        <f t="shared" si="4"/>
        <v>0</v>
      </c>
      <c r="AG1303" s="20" t="b">
        <f t="shared" si="5"/>
        <v>0</v>
      </c>
      <c r="AH1303" s="20" t="b">
        <f t="shared" si="6"/>
        <v>0</v>
      </c>
      <c r="AI1303" s="20" t="b">
        <f t="shared" si="7"/>
        <v>0</v>
      </c>
      <c r="AJ1303" s="20"/>
      <c r="AK1303" s="20"/>
      <c r="AL1303" s="20"/>
      <c r="AM1303" s="20"/>
      <c r="AN1303" s="20"/>
      <c r="AO1303" s="20"/>
      <c r="AP1303" s="20"/>
      <c r="AQ1303" s="20"/>
      <c r="AR1303" s="23"/>
      <c r="AS1303" s="23"/>
      <c r="AT1303" s="23"/>
      <c r="AU1303" s="23"/>
      <c r="AV1303" s="23"/>
    </row>
    <row r="1304" ht="15.75" customHeight="1">
      <c r="A1304" s="17" t="str">
        <f t="shared" si="1"/>
        <v>Finland-Europe2001</v>
      </c>
      <c r="B1304" s="17" t="s">
        <v>193</v>
      </c>
      <c r="C1304" s="18" t="s">
        <v>180</v>
      </c>
      <c r="D1304" s="19" t="s">
        <v>77</v>
      </c>
      <c r="E1304" s="17">
        <v>5.811604052E9</v>
      </c>
      <c r="F1304" s="18">
        <v>0.074</v>
      </c>
      <c r="G1304" s="18">
        <v>1786.0</v>
      </c>
      <c r="H1304" s="18">
        <v>0.058</v>
      </c>
      <c r="I1304" s="20">
        <f t="array" ref="I1304:J1304">IFNA(VLOOKUP(A1304,ENERGY!$A$2:$F$2692,{5,6},0),0)</f>
        <v>34749</v>
      </c>
      <c r="J1304" s="20"/>
      <c r="K1304" s="20">
        <f t="array" ref="K1304:S1304">VLOOKUP(A1304,'HUMAN RESOURCES'!$A$2:$M$2692,{2,3,4,5,6,7,8,9,10},0)</f>
        <v>0.011</v>
      </c>
      <c r="L1304" s="20">
        <v>0.003</v>
      </c>
      <c r="M1304" s="20">
        <v>82.0</v>
      </c>
      <c r="N1304" s="20">
        <v>75.0</v>
      </c>
      <c r="O1304" s="20">
        <v>0.18</v>
      </c>
      <c r="P1304" s="20">
        <v>0.669</v>
      </c>
      <c r="Q1304" s="20">
        <v>0.151</v>
      </c>
      <c r="R1304" s="20">
        <v>5188008.0</v>
      </c>
      <c r="S1304" s="20">
        <v>0.824</v>
      </c>
      <c r="T1304" s="20">
        <f t="array" ref="T1304:U1304">VLOOKUP(A1304,TOURISM!$A$2:$F$2692,{3,6},0)</f>
        <v>2065000000</v>
      </c>
      <c r="U1304" s="20">
        <v>2.442E9</v>
      </c>
      <c r="V1304" s="20" t="str">
        <f t="array" ref="V1304:AA1304">VLOOKUP(A1304,BUSINESS!$A$2:$J$2692,{4,5,6,7,8,9},0)</f>
        <v/>
      </c>
      <c r="W1304" s="20"/>
      <c r="X1304" s="20"/>
      <c r="Y1304" s="20"/>
      <c r="Z1304" s="20">
        <v>0.431</v>
      </c>
      <c r="AA1304" s="20">
        <v>0.805</v>
      </c>
      <c r="AB1304" s="21">
        <f t="shared" si="390"/>
        <v>1120.199516</v>
      </c>
      <c r="AC1304" s="20">
        <f t="shared" si="435"/>
        <v>0.006697946495</v>
      </c>
      <c r="AD1304" s="20"/>
      <c r="AE1304" s="20">
        <f t="shared" si="436"/>
        <v>470.7008933</v>
      </c>
      <c r="AF1304" s="22" t="b">
        <f t="shared" si="4"/>
        <v>0</v>
      </c>
      <c r="AG1304" s="20" t="b">
        <f t="shared" si="5"/>
        <v>0</v>
      </c>
      <c r="AH1304" s="20" t="b">
        <f t="shared" si="6"/>
        <v>0</v>
      </c>
      <c r="AI1304" s="20" t="b">
        <f t="shared" si="7"/>
        <v>0</v>
      </c>
      <c r="AJ1304" s="20"/>
      <c r="AK1304" s="20"/>
      <c r="AL1304" s="20"/>
      <c r="AM1304" s="20"/>
      <c r="AN1304" s="20"/>
      <c r="AO1304" s="20"/>
      <c r="AP1304" s="20"/>
      <c r="AQ1304" s="20"/>
      <c r="AR1304" s="23"/>
      <c r="AS1304" s="23"/>
      <c r="AT1304" s="23"/>
      <c r="AU1304" s="23"/>
      <c r="AV1304" s="23"/>
    </row>
    <row r="1305" ht="15.75" customHeight="1">
      <c r="A1305" s="17" t="str">
        <f t="shared" si="1"/>
        <v>Finland-Europe2002</v>
      </c>
      <c r="B1305" s="17" t="s">
        <v>193</v>
      </c>
      <c r="C1305" s="18" t="s">
        <v>180</v>
      </c>
      <c r="D1305" s="19" t="s">
        <v>79</v>
      </c>
      <c r="E1305" s="17">
        <v>5.832882922E9</v>
      </c>
      <c r="F1305" s="18">
        <v>0.078</v>
      </c>
      <c r="G1305" s="18">
        <v>2032.0</v>
      </c>
      <c r="H1305" s="18">
        <v>0.048</v>
      </c>
      <c r="I1305" s="20">
        <f t="array" ref="I1305:J1305">IFNA(VLOOKUP(A1305,ENERGY!$A$2:$F$2692,{5,6},0),0)</f>
        <v>36429</v>
      </c>
      <c r="J1305" s="20">
        <v>61844.0</v>
      </c>
      <c r="K1305" s="20">
        <f t="array" ref="K1305:S1305">VLOOKUP(A1305,'HUMAN RESOURCES'!$A$2:$M$2692,{2,3,4,5,6,7,8,9,10},0)</f>
        <v>0.011</v>
      </c>
      <c r="L1305" s="20">
        <v>0.003</v>
      </c>
      <c r="M1305" s="20">
        <v>82.0</v>
      </c>
      <c r="N1305" s="20">
        <v>75.0</v>
      </c>
      <c r="O1305" s="20">
        <v>0.178</v>
      </c>
      <c r="P1305" s="20">
        <v>0.669</v>
      </c>
      <c r="Q1305" s="20">
        <v>0.153</v>
      </c>
      <c r="R1305" s="20">
        <v>5200598.0</v>
      </c>
      <c r="S1305" s="20">
        <v>0.825</v>
      </c>
      <c r="T1305" s="20">
        <f t="array" ref="T1305:U1305">VLOOKUP(A1305,TOURISM!$A$2:$F$2692,{3,6},0)</f>
        <v>2235000000</v>
      </c>
      <c r="U1305" s="20">
        <v>2.438E9</v>
      </c>
      <c r="V1305" s="20" t="str">
        <f t="array" ref="V1305:AA1305">VLOOKUP(A1305,BUSINESS!$A$2:$J$2692,{4,5,6,7,8,9},0)</f>
        <v/>
      </c>
      <c r="W1305" s="20"/>
      <c r="X1305" s="20"/>
      <c r="Y1305" s="20"/>
      <c r="Z1305" s="20">
        <v>0.624</v>
      </c>
      <c r="AA1305" s="20">
        <v>0.869</v>
      </c>
      <c r="AB1305" s="21">
        <f t="shared" si="390"/>
        <v>1121.579273</v>
      </c>
      <c r="AC1305" s="20">
        <f t="shared" si="435"/>
        <v>0.007004771374</v>
      </c>
      <c r="AD1305" s="20">
        <f t="shared" ref="AD1305:AD1310" si="437">J1305/R1305</f>
        <v>0.01189170938</v>
      </c>
      <c r="AE1305" s="20">
        <f t="shared" si="436"/>
        <v>468.7922427</v>
      </c>
      <c r="AF1305" s="22" t="b">
        <f t="shared" si="4"/>
        <v>0</v>
      </c>
      <c r="AG1305" s="20" t="b">
        <f t="shared" si="5"/>
        <v>0</v>
      </c>
      <c r="AH1305" s="20" t="b">
        <f t="shared" si="6"/>
        <v>0</v>
      </c>
      <c r="AI1305" s="20" t="b">
        <f t="shared" si="7"/>
        <v>0</v>
      </c>
      <c r="AJ1305" s="20"/>
      <c r="AK1305" s="20"/>
      <c r="AL1305" s="20"/>
      <c r="AM1305" s="20"/>
      <c r="AN1305" s="20"/>
      <c r="AO1305" s="20"/>
      <c r="AP1305" s="20"/>
      <c r="AQ1305" s="20"/>
      <c r="AR1305" s="23"/>
      <c r="AS1305" s="23"/>
      <c r="AT1305" s="23"/>
      <c r="AU1305" s="23"/>
      <c r="AV1305" s="23"/>
    </row>
    <row r="1306" ht="15.75" customHeight="1">
      <c r="A1306" s="17" t="str">
        <f t="shared" si="1"/>
        <v>Finland-Europe2003</v>
      </c>
      <c r="B1306" s="17" t="s">
        <v>193</v>
      </c>
      <c r="C1306" s="18" t="s">
        <v>180</v>
      </c>
      <c r="D1306" s="19" t="s">
        <v>81</v>
      </c>
      <c r="E1306" s="17">
        <v>5.840503703E9</v>
      </c>
      <c r="F1306" s="18">
        <v>0.082</v>
      </c>
      <c r="G1306" s="18">
        <v>2572.0</v>
      </c>
      <c r="H1306" s="18">
        <v>0.041</v>
      </c>
      <c r="I1306" s="20">
        <f t="array" ref="I1306:J1306">IFNA(VLOOKUP(A1306,ENERGY!$A$2:$F$2692,{5,6},0),0)</f>
        <v>33259</v>
      </c>
      <c r="J1306" s="20">
        <v>53168.0</v>
      </c>
      <c r="K1306" s="20">
        <f t="array" ref="K1306:S1306">VLOOKUP(A1306,'HUMAN RESOURCES'!$A$2:$M$2692,{2,3,4,5,6,7,8,9,10},0)</f>
        <v>0.011</v>
      </c>
      <c r="L1306" s="20">
        <v>0.003</v>
      </c>
      <c r="M1306" s="20">
        <v>82.0</v>
      </c>
      <c r="N1306" s="20">
        <v>75.0</v>
      </c>
      <c r="O1306" s="20">
        <v>0.177</v>
      </c>
      <c r="P1306" s="20">
        <v>0.668</v>
      </c>
      <c r="Q1306" s="20">
        <v>0.155</v>
      </c>
      <c r="R1306" s="20">
        <v>5213014.0</v>
      </c>
      <c r="S1306" s="20">
        <v>0.826</v>
      </c>
      <c r="T1306" s="20">
        <f t="array" ref="T1306:U1306">VLOOKUP(A1306,TOURISM!$A$2:$F$2692,{3,6},0)</f>
        <v>2676000000</v>
      </c>
      <c r="U1306" s="20">
        <v>2.954E9</v>
      </c>
      <c r="V1306" s="20" t="str">
        <f t="array" ref="V1306:AA1306">VLOOKUP(A1306,BUSINESS!$A$2:$J$2692,{4,5,6,7,8,9},0)</f>
        <v/>
      </c>
      <c r="W1306" s="20">
        <v>31.0</v>
      </c>
      <c r="X1306" s="20"/>
      <c r="Y1306" s="20"/>
      <c r="Z1306" s="20">
        <v>0.692</v>
      </c>
      <c r="AA1306" s="20">
        <v>0.911</v>
      </c>
      <c r="AB1306" s="21">
        <f t="shared" si="390"/>
        <v>1120.369848</v>
      </c>
      <c r="AC1306" s="20">
        <f t="shared" si="435"/>
        <v>0.006379994376</v>
      </c>
      <c r="AD1306" s="20">
        <f t="shared" si="437"/>
        <v>0.0101990902</v>
      </c>
      <c r="AE1306" s="20">
        <f t="shared" si="436"/>
        <v>566.6587506</v>
      </c>
      <c r="AF1306" s="22" t="b">
        <f t="shared" si="4"/>
        <v>0</v>
      </c>
      <c r="AG1306" s="20" t="b">
        <f t="shared" si="5"/>
        <v>0</v>
      </c>
      <c r="AH1306" s="20" t="b">
        <f t="shared" si="6"/>
        <v>0</v>
      </c>
      <c r="AI1306" s="20" t="b">
        <f t="shared" si="7"/>
        <v>0</v>
      </c>
      <c r="AJ1306" s="20"/>
      <c r="AK1306" s="20"/>
      <c r="AL1306" s="20"/>
      <c r="AM1306" s="20"/>
      <c r="AN1306" s="20"/>
      <c r="AO1306" s="20"/>
      <c r="AP1306" s="20"/>
      <c r="AQ1306" s="20"/>
      <c r="AR1306" s="23"/>
      <c r="AS1306" s="23"/>
      <c r="AT1306" s="23"/>
      <c r="AU1306" s="23"/>
      <c r="AV1306" s="23"/>
    </row>
    <row r="1307" ht="15.75" customHeight="1">
      <c r="A1307" s="17" t="str">
        <f t="shared" si="1"/>
        <v>Finland-Europe2004</v>
      </c>
      <c r="B1307" s="17" t="s">
        <v>193</v>
      </c>
      <c r="C1307" s="18" t="s">
        <v>180</v>
      </c>
      <c r="D1307" s="19" t="s">
        <v>83</v>
      </c>
      <c r="E1307" s="17">
        <v>5.843329102E9</v>
      </c>
      <c r="F1307" s="18">
        <v>0.082</v>
      </c>
      <c r="G1307" s="18">
        <v>2974.0</v>
      </c>
      <c r="H1307" s="18">
        <v>0.037</v>
      </c>
      <c r="I1307" s="20">
        <f t="array" ref="I1307:J1307">IFNA(VLOOKUP(A1307,ENERGY!$A$2:$F$2692,{5,6},0),0)</f>
        <v>35284</v>
      </c>
      <c r="J1307" s="20">
        <v>56593.0</v>
      </c>
      <c r="K1307" s="20">
        <f t="array" ref="K1307:S1307">VLOOKUP(A1307,'HUMAN RESOURCES'!$A$2:$M$2692,{2,3,4,5,6,7,8,9,10},0)</f>
        <v>0.011</v>
      </c>
      <c r="L1307" s="20">
        <v>0.003</v>
      </c>
      <c r="M1307" s="20">
        <v>82.0</v>
      </c>
      <c r="N1307" s="20">
        <v>75.0</v>
      </c>
      <c r="O1307" s="20">
        <v>0.175</v>
      </c>
      <c r="P1307" s="20">
        <v>0.667</v>
      </c>
      <c r="Q1307" s="20">
        <v>0.157</v>
      </c>
      <c r="R1307" s="20">
        <v>5228172.0</v>
      </c>
      <c r="S1307" s="20">
        <v>0.828</v>
      </c>
      <c r="T1307" s="20">
        <f t="array" ref="T1307:U1307">VLOOKUP(A1307,TOURISM!$A$2:$F$2692,{3,6},0)</f>
        <v>2975000000</v>
      </c>
      <c r="U1307" s="20">
        <v>3.383E9</v>
      </c>
      <c r="V1307" s="20" t="str">
        <f t="array" ref="V1307:AA1307">VLOOKUP(A1307,BUSINESS!$A$2:$J$2692,{4,5,6,7,8,9},0)</f>
        <v/>
      </c>
      <c r="W1307" s="20">
        <v>14.0</v>
      </c>
      <c r="X1307" s="20"/>
      <c r="Y1307" s="20"/>
      <c r="Z1307" s="20">
        <v>0.724</v>
      </c>
      <c r="AA1307" s="20">
        <v>0.954</v>
      </c>
      <c r="AB1307" s="21">
        <f t="shared" si="390"/>
        <v>1117.661986</v>
      </c>
      <c r="AC1307" s="20">
        <f t="shared" si="435"/>
        <v>0.006748821577</v>
      </c>
      <c r="AD1307" s="20">
        <f t="shared" si="437"/>
        <v>0.01082462474</v>
      </c>
      <c r="AE1307" s="20">
        <f t="shared" si="436"/>
        <v>647.0712899</v>
      </c>
      <c r="AF1307" s="22" t="b">
        <f t="shared" si="4"/>
        <v>0</v>
      </c>
      <c r="AG1307" s="20" t="b">
        <f t="shared" si="5"/>
        <v>0</v>
      </c>
      <c r="AH1307" s="20" t="b">
        <f t="shared" si="6"/>
        <v>0</v>
      </c>
      <c r="AI1307" s="20" t="b">
        <f t="shared" si="7"/>
        <v>0</v>
      </c>
      <c r="AJ1307" s="20"/>
      <c r="AK1307" s="20"/>
      <c r="AL1307" s="20"/>
      <c r="AM1307" s="20"/>
      <c r="AN1307" s="20"/>
      <c r="AO1307" s="20"/>
      <c r="AP1307" s="20"/>
      <c r="AQ1307" s="20"/>
      <c r="AR1307" s="23"/>
      <c r="AS1307" s="23"/>
      <c r="AT1307" s="23"/>
      <c r="AU1307" s="23"/>
      <c r="AV1307" s="23"/>
    </row>
    <row r="1308" ht="15.75" customHeight="1">
      <c r="A1308" s="17" t="str">
        <f t="shared" si="1"/>
        <v>Finland-Europe2005</v>
      </c>
      <c r="B1308" s="17" t="s">
        <v>193</v>
      </c>
      <c r="C1308" s="18" t="s">
        <v>180</v>
      </c>
      <c r="D1308" s="19" t="s">
        <v>84</v>
      </c>
      <c r="E1308" s="17">
        <v>5.844669738E9</v>
      </c>
      <c r="F1308" s="18">
        <v>0.084</v>
      </c>
      <c r="G1308" s="18">
        <v>3151.0</v>
      </c>
      <c r="H1308" s="18"/>
      <c r="I1308" s="20">
        <f t="array" ref="I1308:J1308">IFNA(VLOOKUP(A1308,ENERGY!$A$2:$F$2692,{5,6},0),0)</f>
        <v>37120</v>
      </c>
      <c r="J1308" s="20">
        <v>67091.0</v>
      </c>
      <c r="K1308" s="20">
        <f t="array" ref="K1308:S1308">VLOOKUP(A1308,'HUMAN RESOURCES'!$A$2:$M$2692,{2,3,4,5,6,7,8,9,10},0)</f>
        <v>0.011</v>
      </c>
      <c r="L1308" s="20">
        <v>0.003</v>
      </c>
      <c r="M1308" s="20">
        <v>82.0</v>
      </c>
      <c r="N1308" s="20">
        <v>76.0</v>
      </c>
      <c r="O1308" s="20">
        <v>0.174</v>
      </c>
      <c r="P1308" s="20">
        <v>0.667</v>
      </c>
      <c r="Q1308" s="20">
        <v>0.159</v>
      </c>
      <c r="R1308" s="20">
        <v>5246096.0</v>
      </c>
      <c r="S1308" s="20">
        <v>0.829</v>
      </c>
      <c r="T1308" s="20">
        <f t="array" ref="T1308:U1308">VLOOKUP(A1308,TOURISM!$A$2:$F$2692,{3,6},0)</f>
        <v>3069000000</v>
      </c>
      <c r="U1308" s="20">
        <v>3.622E9</v>
      </c>
      <c r="V1308" s="20">
        <f t="array" ref="V1308:AA1308">VLOOKUP(A1308,BUSINESS!$A$2:$J$2692,{4,5,6,7,8,9},0)</f>
        <v>0.495</v>
      </c>
      <c r="W1308" s="20">
        <v>14.0</v>
      </c>
      <c r="X1308" s="20"/>
      <c r="Y1308" s="20">
        <v>269.0</v>
      </c>
      <c r="Z1308" s="20">
        <v>0.745</v>
      </c>
      <c r="AA1308" s="20">
        <v>1.005</v>
      </c>
      <c r="AB1308" s="21">
        <f t="shared" si="390"/>
        <v>1114.098891</v>
      </c>
      <c r="AC1308" s="20">
        <f t="shared" si="435"/>
        <v>0.007075737844</v>
      </c>
      <c r="AD1308" s="20">
        <f t="shared" si="437"/>
        <v>0.01278874805</v>
      </c>
      <c r="AE1308" s="20">
        <f t="shared" si="436"/>
        <v>690.41817</v>
      </c>
      <c r="AF1308" s="22" t="b">
        <f t="shared" si="4"/>
        <v>0</v>
      </c>
      <c r="AG1308" s="20" t="b">
        <f t="shared" si="5"/>
        <v>0</v>
      </c>
      <c r="AH1308" s="20" t="b">
        <f t="shared" si="6"/>
        <v>0</v>
      </c>
      <c r="AI1308" s="20" t="b">
        <f t="shared" si="7"/>
        <v>0</v>
      </c>
      <c r="AJ1308" s="20"/>
      <c r="AK1308" s="20"/>
      <c r="AL1308" s="20"/>
      <c r="AM1308" s="20"/>
      <c r="AN1308" s="20"/>
      <c r="AO1308" s="20"/>
      <c r="AP1308" s="20"/>
      <c r="AQ1308" s="20"/>
      <c r="AR1308" s="23"/>
      <c r="AS1308" s="23"/>
      <c r="AT1308" s="23"/>
      <c r="AU1308" s="23"/>
      <c r="AV1308" s="23"/>
    </row>
    <row r="1309" ht="15.75" customHeight="1">
      <c r="A1309" s="17" t="str">
        <f t="shared" si="1"/>
        <v>Finland-Europe2006</v>
      </c>
      <c r="B1309" s="17" t="s">
        <v>193</v>
      </c>
      <c r="C1309" s="18" t="s">
        <v>180</v>
      </c>
      <c r="D1309" s="19" t="s">
        <v>85</v>
      </c>
      <c r="E1309" s="17">
        <v>5.88532559E9</v>
      </c>
      <c r="F1309" s="18">
        <v>0.083</v>
      </c>
      <c r="G1309" s="18">
        <v>3302.0</v>
      </c>
      <c r="H1309" s="18"/>
      <c r="I1309" s="20">
        <f t="array" ref="I1309:J1309">IFNA(VLOOKUP(A1309,ENERGY!$A$2:$F$2692,{5,6},0),0)</f>
        <v>36803</v>
      </c>
      <c r="J1309" s="20">
        <v>63982.0</v>
      </c>
      <c r="K1309" s="20">
        <f t="array" ref="K1309:S1309">VLOOKUP(A1309,'HUMAN RESOURCES'!$A$2:$M$2692,{2,3,4,5,6,7,8,9,10},0)</f>
        <v>0.011</v>
      </c>
      <c r="L1309" s="20">
        <v>0.003</v>
      </c>
      <c r="M1309" s="20">
        <v>83.0</v>
      </c>
      <c r="N1309" s="20">
        <v>76.0</v>
      </c>
      <c r="O1309" s="20">
        <v>0.172</v>
      </c>
      <c r="P1309" s="20">
        <v>0.667</v>
      </c>
      <c r="Q1309" s="20">
        <v>0.161</v>
      </c>
      <c r="R1309" s="20">
        <v>5266268.0</v>
      </c>
      <c r="S1309" s="20">
        <v>0.83</v>
      </c>
      <c r="T1309" s="20">
        <f t="array" ref="T1309:U1309">VLOOKUP(A1309,TOURISM!$A$2:$F$2692,{3,6},0)</f>
        <v>3515000000</v>
      </c>
      <c r="U1309" s="20">
        <v>4.099E9</v>
      </c>
      <c r="V1309" s="20">
        <f t="array" ref="V1309:AA1309">VLOOKUP(A1309,BUSINESS!$A$2:$J$2692,{4,5,6,7,8,9},0)</f>
        <v>0.477</v>
      </c>
      <c r="W1309" s="20">
        <v>14.0</v>
      </c>
      <c r="X1309" s="20"/>
      <c r="Y1309" s="20">
        <v>269.0</v>
      </c>
      <c r="Z1309" s="20">
        <v>0.797</v>
      </c>
      <c r="AA1309" s="20">
        <v>1.076</v>
      </c>
      <c r="AB1309" s="21">
        <f t="shared" si="390"/>
        <v>1117.551479</v>
      </c>
      <c r="AC1309" s="20">
        <f t="shared" si="435"/>
        <v>0.006988440391</v>
      </c>
      <c r="AD1309" s="20">
        <f t="shared" si="437"/>
        <v>0.01214940068</v>
      </c>
      <c r="AE1309" s="20">
        <f t="shared" si="436"/>
        <v>778.3500574</v>
      </c>
      <c r="AF1309" s="22" t="b">
        <f t="shared" si="4"/>
        <v>0</v>
      </c>
      <c r="AG1309" s="20" t="b">
        <f t="shared" si="5"/>
        <v>0</v>
      </c>
      <c r="AH1309" s="20" t="b">
        <f t="shared" si="6"/>
        <v>0</v>
      </c>
      <c r="AI1309" s="20" t="b">
        <f t="shared" si="7"/>
        <v>0</v>
      </c>
      <c r="AJ1309" s="20"/>
      <c r="AK1309" s="20"/>
      <c r="AL1309" s="20"/>
      <c r="AM1309" s="20"/>
      <c r="AN1309" s="20"/>
      <c r="AO1309" s="20"/>
      <c r="AP1309" s="20"/>
      <c r="AQ1309" s="20"/>
      <c r="AR1309" s="23"/>
      <c r="AS1309" s="23"/>
      <c r="AT1309" s="23"/>
      <c r="AU1309" s="23"/>
      <c r="AV1309" s="23"/>
    </row>
    <row r="1310" ht="15.75" customHeight="1">
      <c r="A1310" s="17" t="str">
        <f t="shared" si="1"/>
        <v>Finland-Europe2007</v>
      </c>
      <c r="B1310" s="17" t="s">
        <v>193</v>
      </c>
      <c r="C1310" s="18" t="s">
        <v>180</v>
      </c>
      <c r="D1310" s="19" t="s">
        <v>86</v>
      </c>
      <c r="E1310" s="17">
        <v>5.895048E9</v>
      </c>
      <c r="F1310" s="18">
        <v>0.08</v>
      </c>
      <c r="G1310" s="18">
        <v>3751.0</v>
      </c>
      <c r="H1310" s="18"/>
      <c r="I1310" s="20">
        <f t="array" ref="I1310:J1310">IFNA(VLOOKUP(A1310,ENERGY!$A$2:$F$2692,{5,6},0),0)</f>
        <v>34263</v>
      </c>
      <c r="J1310" s="20">
        <v>54646.0</v>
      </c>
      <c r="K1310" s="20">
        <f t="array" ref="K1310:S1310">VLOOKUP(A1310,'HUMAN RESOURCES'!$A$2:$M$2692,{2,3,4,5,6,7,8,9,10},0)</f>
        <v>0.011</v>
      </c>
      <c r="L1310" s="20">
        <v>0.003</v>
      </c>
      <c r="M1310" s="20">
        <v>83.0</v>
      </c>
      <c r="N1310" s="20">
        <v>76.0</v>
      </c>
      <c r="O1310" s="20">
        <v>0.17</v>
      </c>
      <c r="P1310" s="20">
        <v>0.668</v>
      </c>
      <c r="Q1310" s="20">
        <v>0.163</v>
      </c>
      <c r="R1310" s="20">
        <v>5288720.0</v>
      </c>
      <c r="S1310" s="20">
        <v>0.832</v>
      </c>
      <c r="T1310" s="20">
        <f t="array" ref="T1310:U1310">VLOOKUP(A1310,TOURISM!$A$2:$F$2692,{3,6},0)</f>
        <v>4287000000</v>
      </c>
      <c r="U1310" s="20">
        <v>4.812E9</v>
      </c>
      <c r="V1310" s="20">
        <f t="array" ref="V1310:AA1310">VLOOKUP(A1310,BUSINESS!$A$2:$J$2692,{4,5,6,7,8,9},0)</f>
        <v>0.478</v>
      </c>
      <c r="W1310" s="20">
        <v>14.0</v>
      </c>
      <c r="X1310" s="20"/>
      <c r="Y1310" s="20">
        <v>269.0</v>
      </c>
      <c r="Z1310" s="20">
        <v>0.808</v>
      </c>
      <c r="AA1310" s="20">
        <v>1.149</v>
      </c>
      <c r="AB1310" s="21">
        <f t="shared" si="390"/>
        <v>1114.64551</v>
      </c>
      <c r="AC1310" s="20">
        <f t="shared" si="435"/>
        <v>0.006478505196</v>
      </c>
      <c r="AD1310" s="20">
        <f t="shared" si="437"/>
        <v>0.01033255684</v>
      </c>
      <c r="AE1310" s="20">
        <f t="shared" si="436"/>
        <v>909.8609872</v>
      </c>
      <c r="AF1310" s="22" t="b">
        <f t="shared" si="4"/>
        <v>0</v>
      </c>
      <c r="AG1310" s="20" t="b">
        <f t="shared" si="5"/>
        <v>0</v>
      </c>
      <c r="AH1310" s="20" t="b">
        <f t="shared" si="6"/>
        <v>0</v>
      </c>
      <c r="AI1310" s="20" t="b">
        <f t="shared" si="7"/>
        <v>0</v>
      </c>
      <c r="AJ1310" s="20"/>
      <c r="AK1310" s="20"/>
      <c r="AL1310" s="20"/>
      <c r="AM1310" s="20"/>
      <c r="AN1310" s="20"/>
      <c r="AO1310" s="20"/>
      <c r="AP1310" s="20"/>
      <c r="AQ1310" s="20"/>
      <c r="AR1310" s="23"/>
      <c r="AS1310" s="23"/>
      <c r="AT1310" s="23"/>
      <c r="AU1310" s="23"/>
      <c r="AV1310" s="23"/>
    </row>
    <row r="1311" ht="15.75" customHeight="1">
      <c r="A1311" s="17" t="str">
        <f t="shared" si="1"/>
        <v>Finland-Europe2008</v>
      </c>
      <c r="B1311" s="17" t="s">
        <v>193</v>
      </c>
      <c r="C1311" s="18" t="s">
        <v>180</v>
      </c>
      <c r="D1311" s="19" t="s">
        <v>87</v>
      </c>
      <c r="E1311" s="17">
        <v>5.974371696E9</v>
      </c>
      <c r="F1311" s="18">
        <v>0.083</v>
      </c>
      <c r="G1311" s="18">
        <v>4262.0</v>
      </c>
      <c r="H1311" s="18"/>
      <c r="I1311" s="20">
        <f t="array" ref="I1311:J1311">IFNA(VLOOKUP(A1311,ENERGY!$A$2:$F$2692,{5,6},0),0)</f>
        <v>0</v>
      </c>
      <c r="J1311" s="20">
        <v>0.0</v>
      </c>
      <c r="K1311" s="20">
        <f t="array" ref="K1311:S1311">VLOOKUP(A1311,'HUMAN RESOURCES'!$A$2:$M$2692,{2,3,4,5,6,7,8,9,10},0)</f>
        <v>0.011</v>
      </c>
      <c r="L1311" s="20">
        <v>0.003</v>
      </c>
      <c r="M1311" s="20">
        <v>83.0</v>
      </c>
      <c r="N1311" s="20">
        <v>76.0</v>
      </c>
      <c r="O1311" s="20">
        <v>0.168</v>
      </c>
      <c r="P1311" s="20">
        <v>0.668</v>
      </c>
      <c r="Q1311" s="20">
        <v>0.165</v>
      </c>
      <c r="R1311" s="20">
        <v>5313399.0</v>
      </c>
      <c r="S1311" s="20">
        <v>0.833</v>
      </c>
      <c r="T1311" s="20">
        <f t="array" ref="T1311:U1311">VLOOKUP(A1311,TOURISM!$A$2:$F$2692,{3,6},0)</f>
        <v>4873000000</v>
      </c>
      <c r="U1311" s="20">
        <v>5.579E9</v>
      </c>
      <c r="V1311" s="20">
        <f t="array" ref="V1311:AA1311">VLOOKUP(A1311,BUSINESS!$A$2:$J$2692,{4,5,6,7,8,9},0)</f>
        <v>0.478</v>
      </c>
      <c r="W1311" s="20">
        <v>14.0</v>
      </c>
      <c r="X1311" s="20"/>
      <c r="Y1311" s="20">
        <v>269.0</v>
      </c>
      <c r="Z1311" s="20">
        <v>0.837</v>
      </c>
      <c r="AA1311" s="20">
        <v>1.284</v>
      </c>
      <c r="AB1311" s="21">
        <f t="shared" si="390"/>
        <v>1124.397339</v>
      </c>
      <c r="AC1311" s="20"/>
      <c r="AD1311" s="20"/>
      <c r="AE1311" s="20">
        <f t="shared" si="436"/>
        <v>1049.987023</v>
      </c>
      <c r="AF1311" s="22" t="b">
        <f t="shared" si="4"/>
        <v>0</v>
      </c>
      <c r="AG1311" s="20" t="b">
        <f t="shared" si="5"/>
        <v>0</v>
      </c>
      <c r="AH1311" s="20" t="b">
        <f t="shared" si="6"/>
        <v>0</v>
      </c>
      <c r="AI1311" s="20" t="b">
        <f t="shared" si="7"/>
        <v>1</v>
      </c>
      <c r="AJ1311" s="20"/>
      <c r="AK1311" s="20"/>
      <c r="AL1311" s="20"/>
      <c r="AM1311" s="20"/>
      <c r="AN1311" s="20"/>
      <c r="AO1311" s="20"/>
      <c r="AP1311" s="20"/>
      <c r="AQ1311" s="20"/>
      <c r="AR1311" s="23"/>
      <c r="AS1311" s="23"/>
      <c r="AT1311" s="23"/>
      <c r="AU1311" s="23"/>
      <c r="AV1311" s="23"/>
    </row>
    <row r="1312" ht="15.75" customHeight="1">
      <c r="A1312" s="17" t="str">
        <f t="shared" si="1"/>
        <v>Finland-Europe2009</v>
      </c>
      <c r="B1312" s="17" t="s">
        <v>193</v>
      </c>
      <c r="C1312" s="18" t="s">
        <v>180</v>
      </c>
      <c r="D1312" s="19" t="s">
        <v>88</v>
      </c>
      <c r="E1312" s="17">
        <v>5.977440583E9</v>
      </c>
      <c r="F1312" s="18">
        <v>0.092</v>
      </c>
      <c r="G1312" s="18">
        <v>4121.0</v>
      </c>
      <c r="H1312" s="18"/>
      <c r="I1312" s="20">
        <f t="array" ref="I1312:J1312">IFNA(VLOOKUP(A1312,ENERGY!$A$2:$F$2692,{5,6},0),0)</f>
        <v>36747</v>
      </c>
      <c r="J1312" s="20">
        <v>68888.0</v>
      </c>
      <c r="K1312" s="20">
        <f t="array" ref="K1312:S1312">VLOOKUP(A1312,'HUMAN RESOURCES'!$A$2:$M$2692,{2,3,4,5,6,7,8,9,10},0)</f>
        <v>0.011</v>
      </c>
      <c r="L1312" s="20">
        <v>0.003</v>
      </c>
      <c r="M1312" s="20">
        <v>83.0</v>
      </c>
      <c r="N1312" s="20">
        <v>77.0</v>
      </c>
      <c r="O1312" s="20">
        <v>0.166</v>
      </c>
      <c r="P1312" s="20">
        <v>0.666</v>
      </c>
      <c r="Q1312" s="20">
        <v>0.167</v>
      </c>
      <c r="R1312" s="20">
        <v>5338871.0</v>
      </c>
      <c r="S1312" s="20">
        <v>0.834</v>
      </c>
      <c r="T1312" s="20">
        <f t="array" ref="T1312:U1312">VLOOKUP(A1312,TOURISM!$A$2:$F$2692,{3,6},0)</f>
        <v>4104000000</v>
      </c>
      <c r="U1312" s="20">
        <v>5.226E9</v>
      </c>
      <c r="V1312" s="20">
        <f t="array" ref="V1312:AA1312">VLOOKUP(A1312,BUSINESS!$A$2:$J$2692,{4,5,6,7,8,9},0)</f>
        <v>0.477</v>
      </c>
      <c r="W1312" s="20">
        <v>14.0</v>
      </c>
      <c r="X1312" s="20"/>
      <c r="Y1312" s="20">
        <v>243.0</v>
      </c>
      <c r="Z1312" s="20">
        <v>0.825</v>
      </c>
      <c r="AA1312" s="20">
        <v>1.441</v>
      </c>
      <c r="AB1312" s="21">
        <f t="shared" si="390"/>
        <v>1119.607607</v>
      </c>
      <c r="AC1312" s="20">
        <f t="shared" ref="AC1312:AC1313" si="438">I1312/R1312</f>
        <v>0.006882915882</v>
      </c>
      <c r="AD1312" s="20">
        <f t="shared" ref="AD1312:AD1313" si="439">J1312/R1312</f>
        <v>0.01290310255</v>
      </c>
      <c r="AE1312" s="20">
        <f t="shared" si="436"/>
        <v>978.8586388</v>
      </c>
      <c r="AF1312" s="22" t="b">
        <f t="shared" si="4"/>
        <v>0</v>
      </c>
      <c r="AG1312" s="20" t="b">
        <f t="shared" si="5"/>
        <v>0</v>
      </c>
      <c r="AH1312" s="20" t="b">
        <f t="shared" si="6"/>
        <v>0</v>
      </c>
      <c r="AI1312" s="20" t="b">
        <f t="shared" si="7"/>
        <v>0</v>
      </c>
      <c r="AJ1312" s="20"/>
      <c r="AK1312" s="20"/>
      <c r="AL1312" s="20"/>
      <c r="AM1312" s="20"/>
      <c r="AN1312" s="20"/>
      <c r="AO1312" s="20"/>
      <c r="AP1312" s="20"/>
      <c r="AQ1312" s="20"/>
      <c r="AR1312" s="23"/>
      <c r="AS1312" s="23"/>
      <c r="AT1312" s="23"/>
      <c r="AU1312" s="23"/>
      <c r="AV1312" s="23"/>
    </row>
    <row r="1313" ht="15.75" customHeight="1">
      <c r="A1313" s="17" t="str">
        <f t="shared" si="1"/>
        <v>Finland-Europe2010</v>
      </c>
      <c r="B1313" s="17" t="s">
        <v>193</v>
      </c>
      <c r="C1313" s="18" t="s">
        <v>180</v>
      </c>
      <c r="D1313" s="19" t="s">
        <v>89</v>
      </c>
      <c r="E1313" s="17">
        <v>5.980795756E9</v>
      </c>
      <c r="F1313" s="18">
        <v>0.09</v>
      </c>
      <c r="G1313" s="18">
        <v>3978.0</v>
      </c>
      <c r="H1313" s="18"/>
      <c r="I1313" s="20">
        <f t="array" ref="I1313:J1313">IFNA(VLOOKUP(A1313,ENERGY!$A$2:$F$2692,{5,6},0),0)</f>
        <v>37334</v>
      </c>
      <c r="J1313" s="20">
        <v>66197.0</v>
      </c>
      <c r="K1313" s="20">
        <f t="array" ref="K1313:S1313">VLOOKUP(A1313,'HUMAN RESOURCES'!$A$2:$M$2692,{2,3,4,5,6,7,8,9,10},0)</f>
        <v>0.011</v>
      </c>
      <c r="L1313" s="20">
        <v>0.003</v>
      </c>
      <c r="M1313" s="20">
        <v>83.0</v>
      </c>
      <c r="N1313" s="20">
        <v>77.0</v>
      </c>
      <c r="O1313" s="20">
        <v>0.165</v>
      </c>
      <c r="P1313" s="20">
        <v>0.664</v>
      </c>
      <c r="Q1313" s="20">
        <v>0.171</v>
      </c>
      <c r="R1313" s="20">
        <v>5363352.0</v>
      </c>
      <c r="S1313" s="20">
        <v>0.836</v>
      </c>
      <c r="T1313" s="20">
        <f t="array" ref="T1313:U1313">VLOOKUP(A1313,TOURISM!$A$2:$F$2692,{3,6},0)</f>
        <v>4510000000</v>
      </c>
      <c r="U1313" s="20">
        <v>5.267E9</v>
      </c>
      <c r="V1313" s="20">
        <f t="array" ref="V1313:AA1313">VLOOKUP(A1313,BUSINESS!$A$2:$J$2692,{4,5,6,7,8,9},0)</f>
        <v>0.408</v>
      </c>
      <c r="W1313" s="20">
        <v>14.0</v>
      </c>
      <c r="X1313" s="20"/>
      <c r="Y1313" s="20">
        <v>243.0</v>
      </c>
      <c r="Z1313" s="20">
        <v>0.869</v>
      </c>
      <c r="AA1313" s="20">
        <v>1.563</v>
      </c>
      <c r="AB1313" s="21">
        <f t="shared" si="390"/>
        <v>1115.122736</v>
      </c>
      <c r="AC1313" s="20">
        <f t="shared" si="438"/>
        <v>0.006960945319</v>
      </c>
      <c r="AD1313" s="20">
        <f t="shared" si="439"/>
        <v>0.01234246792</v>
      </c>
      <c r="AE1313" s="20">
        <f t="shared" si="436"/>
        <v>982.0351154</v>
      </c>
      <c r="AF1313" s="22" t="b">
        <f t="shared" si="4"/>
        <v>0</v>
      </c>
      <c r="AG1313" s="20" t="b">
        <f t="shared" si="5"/>
        <v>0</v>
      </c>
      <c r="AH1313" s="20" t="b">
        <f t="shared" si="6"/>
        <v>0</v>
      </c>
      <c r="AI1313" s="20" t="b">
        <f t="shared" si="7"/>
        <v>0</v>
      </c>
      <c r="AJ1313" s="20"/>
      <c r="AK1313" s="20"/>
      <c r="AL1313" s="20"/>
      <c r="AM1313" s="20"/>
      <c r="AN1313" s="20"/>
      <c r="AO1313" s="20"/>
      <c r="AP1313" s="20"/>
      <c r="AQ1313" s="20"/>
      <c r="AR1313" s="23"/>
      <c r="AS1313" s="23"/>
      <c r="AT1313" s="23"/>
      <c r="AU1313" s="23"/>
      <c r="AV1313" s="23"/>
    </row>
    <row r="1314" ht="15.75" customHeight="1">
      <c r="A1314" s="17" t="str">
        <f t="shared" si="1"/>
        <v>Finland-Europe2011</v>
      </c>
      <c r="B1314" s="17" t="s">
        <v>193</v>
      </c>
      <c r="C1314" s="18" t="s">
        <v>180</v>
      </c>
      <c r="D1314" s="19" t="s">
        <v>90</v>
      </c>
      <c r="E1314" s="17">
        <v>5.98580906E9</v>
      </c>
      <c r="F1314" s="18">
        <v>0.09</v>
      </c>
      <c r="G1314" s="18">
        <v>4411.0</v>
      </c>
      <c r="H1314" s="18"/>
      <c r="I1314" s="20">
        <f t="array" ref="I1314:J1314">IFNA(VLOOKUP(A1314,ENERGY!$A$2:$F$2692,{5,6},0),0)</f>
        <v>0</v>
      </c>
      <c r="J1314" s="20">
        <v>0.0</v>
      </c>
      <c r="K1314" s="20">
        <f t="array" ref="K1314:S1314">VLOOKUP(A1314,'HUMAN RESOURCES'!$A$2:$M$2692,{2,3,4,5,6,7,8,9,10},0)</f>
        <v>0.011</v>
      </c>
      <c r="L1314" s="20">
        <v>0.002</v>
      </c>
      <c r="M1314" s="20">
        <v>84.0</v>
      </c>
      <c r="N1314" s="20">
        <v>77.0</v>
      </c>
      <c r="O1314" s="20">
        <v>0.164</v>
      </c>
      <c r="P1314" s="20">
        <v>0.659</v>
      </c>
      <c r="Q1314" s="20">
        <v>0.177</v>
      </c>
      <c r="R1314" s="20">
        <v>5388272.0</v>
      </c>
      <c r="S1314" s="20">
        <v>0.837</v>
      </c>
      <c r="T1314" s="20">
        <f t="array" ref="T1314:U1314">VLOOKUP(A1314,TOURISM!$A$2:$F$2692,{3,6},0)</f>
        <v>5591000000</v>
      </c>
      <c r="U1314" s="20">
        <v>6.009E9</v>
      </c>
      <c r="V1314" s="20">
        <f t="array" ref="V1314:AA1314">VLOOKUP(A1314,BUSINESS!$A$2:$J$2692,{4,5,6,7,8,9},0)</f>
        <v>0.39</v>
      </c>
      <c r="W1314" s="20">
        <v>14.0</v>
      </c>
      <c r="X1314" s="20"/>
      <c r="Y1314" s="20">
        <v>93.0</v>
      </c>
      <c r="Z1314" s="20">
        <v>0.887</v>
      </c>
      <c r="AA1314" s="20">
        <v>1.659</v>
      </c>
      <c r="AB1314" s="21">
        <f t="shared" si="390"/>
        <v>1110.89586</v>
      </c>
      <c r="AC1314" s="20"/>
      <c r="AD1314" s="20"/>
      <c r="AE1314" s="20">
        <f t="shared" si="436"/>
        <v>1115.199827</v>
      </c>
      <c r="AF1314" s="22" t="b">
        <f t="shared" si="4"/>
        <v>0</v>
      </c>
      <c r="AG1314" s="20" t="b">
        <f t="shared" si="5"/>
        <v>0</v>
      </c>
      <c r="AH1314" s="20" t="b">
        <f t="shared" si="6"/>
        <v>0</v>
      </c>
      <c r="AI1314" s="20" t="b">
        <f t="shared" si="7"/>
        <v>1</v>
      </c>
      <c r="AJ1314" s="20"/>
      <c r="AK1314" s="20"/>
      <c r="AL1314" s="20"/>
      <c r="AM1314" s="20"/>
      <c r="AN1314" s="20"/>
      <c r="AO1314" s="20"/>
      <c r="AP1314" s="20"/>
      <c r="AQ1314" s="20"/>
      <c r="AR1314" s="23"/>
      <c r="AS1314" s="23"/>
      <c r="AT1314" s="23"/>
      <c r="AU1314" s="23"/>
      <c r="AV1314" s="23"/>
    </row>
    <row r="1315" ht="15.75" customHeight="1">
      <c r="A1315" s="17" t="str">
        <f t="shared" si="1"/>
        <v>Finland-Europe2012</v>
      </c>
      <c r="B1315" s="17" t="s">
        <v>193</v>
      </c>
      <c r="C1315" s="18" t="s">
        <v>180</v>
      </c>
      <c r="D1315" s="19" t="s">
        <v>91</v>
      </c>
      <c r="E1315" s="17">
        <v>6.001153318E9</v>
      </c>
      <c r="F1315" s="18">
        <v>0.091</v>
      </c>
      <c r="G1315" s="18">
        <v>4232.0</v>
      </c>
      <c r="H1315" s="18"/>
      <c r="I1315" s="20">
        <f t="array" ref="I1315:J1315">IFNA(VLOOKUP(A1315,ENERGY!$A$2:$F$2692,{5,6},0),0)</f>
        <v>0</v>
      </c>
      <c r="J1315" s="20">
        <v>0.0</v>
      </c>
      <c r="K1315" s="20">
        <f t="array" ref="K1315:S1315">VLOOKUP(A1315,'HUMAN RESOURCES'!$A$2:$M$2692,{2,3,4,5,6,7,8,9,10},0)</f>
        <v>0.011</v>
      </c>
      <c r="L1315" s="20">
        <v>0.002</v>
      </c>
      <c r="M1315" s="20">
        <v>84.0</v>
      </c>
      <c r="N1315" s="20">
        <v>78.0</v>
      </c>
      <c r="O1315" s="20">
        <v>0.164</v>
      </c>
      <c r="P1315" s="20">
        <v>0.653</v>
      </c>
      <c r="Q1315" s="20">
        <v>0.183</v>
      </c>
      <c r="R1315" s="20">
        <v>5413971.0</v>
      </c>
      <c r="S1315" s="20">
        <v>0.838</v>
      </c>
      <c r="T1315" s="20">
        <f t="array" ref="T1315:U1315">VLOOKUP(A1315,TOURISM!$A$2:$F$2692,{3,6},0)</f>
        <v>5415000000</v>
      </c>
      <c r="U1315" s="20">
        <v>5.839E9</v>
      </c>
      <c r="V1315" s="20">
        <f t="array" ref="V1315:AA1315">VLOOKUP(A1315,BUSINESS!$A$2:$J$2692,{4,5,6,7,8,9},0)</f>
        <v>0.406</v>
      </c>
      <c r="W1315" s="20">
        <v>14.0</v>
      </c>
      <c r="X1315" s="20">
        <v>12.0</v>
      </c>
      <c r="Y1315" s="20">
        <v>93.0</v>
      </c>
      <c r="Z1315" s="20">
        <v>0.899</v>
      </c>
      <c r="AA1315" s="20">
        <v>1.723</v>
      </c>
      <c r="AB1315" s="21">
        <f t="shared" si="390"/>
        <v>1108.456864</v>
      </c>
      <c r="AC1315" s="20"/>
      <c r="AD1315" s="20"/>
      <c r="AE1315" s="20">
        <f t="shared" si="436"/>
        <v>1078.505962</v>
      </c>
      <c r="AF1315" s="22" t="b">
        <f t="shared" si="4"/>
        <v>0</v>
      </c>
      <c r="AG1315" s="20" t="b">
        <f t="shared" si="5"/>
        <v>0</v>
      </c>
      <c r="AH1315" s="20" t="b">
        <f t="shared" si="6"/>
        <v>0</v>
      </c>
      <c r="AI1315" s="20" t="b">
        <f t="shared" si="7"/>
        <v>1</v>
      </c>
      <c r="AJ1315" s="20"/>
      <c r="AK1315" s="20"/>
      <c r="AL1315" s="20"/>
      <c r="AM1315" s="20"/>
      <c r="AN1315" s="20"/>
      <c r="AO1315" s="20"/>
      <c r="AP1315" s="20"/>
      <c r="AQ1315" s="20"/>
      <c r="AR1315" s="23"/>
      <c r="AS1315" s="23"/>
      <c r="AT1315" s="23"/>
      <c r="AU1315" s="23"/>
      <c r="AV1315" s="23"/>
    </row>
    <row r="1316" ht="15.75" customHeight="1">
      <c r="A1316" s="17" t="str">
        <f t="shared" si="1"/>
        <v>France-Europe2000</v>
      </c>
      <c r="B1316" s="17" t="s">
        <v>194</v>
      </c>
      <c r="C1316" s="18" t="s">
        <v>180</v>
      </c>
      <c r="D1316" s="19" t="s">
        <v>76</v>
      </c>
      <c r="E1316" s="17">
        <v>6.007061224E9</v>
      </c>
      <c r="F1316" s="18">
        <v>0.101</v>
      </c>
      <c r="G1316" s="18">
        <v>2209.0</v>
      </c>
      <c r="H1316" s="18">
        <v>0.067</v>
      </c>
      <c r="I1316" s="20">
        <f t="array" ref="I1316:J1316">IFNA(VLOOKUP(A1316,ENERGY!$A$2:$F$2692,{5,6},0),0)</f>
        <v>251706</v>
      </c>
      <c r="J1316" s="20"/>
      <c r="K1316" s="20">
        <f t="array" ref="K1316:S1316">VLOOKUP(A1316,'HUMAN RESOURCES'!$A$2:$M$2692,{2,3,4,5,6,7,8,9,10},0)</f>
        <v>0.013</v>
      </c>
      <c r="L1316" s="20">
        <v>0.004</v>
      </c>
      <c r="M1316" s="20">
        <v>83.0</v>
      </c>
      <c r="N1316" s="20">
        <v>75.0</v>
      </c>
      <c r="O1316" s="20">
        <v>0.189</v>
      </c>
      <c r="P1316" s="20">
        <v>0.65</v>
      </c>
      <c r="Q1316" s="20">
        <v>0.16</v>
      </c>
      <c r="R1316" s="20">
        <v>6.0911057E7</v>
      </c>
      <c r="S1316" s="20">
        <v>0.759</v>
      </c>
      <c r="T1316" s="20">
        <f t="array" ref="T1316:U1316">VLOOKUP(A1316,TOURISM!$A$2:$F$2692,{3,6},0)</f>
        <v>38534000000</v>
      </c>
      <c r="U1316" s="20">
        <v>2.6703E10</v>
      </c>
      <c r="V1316" s="20" t="str">
        <f t="array" ref="V1316:AA1316">VLOOKUP(A1316,BUSINESS!$A$2:$J$2692,{4,5,6,7,8,9},0)</f>
        <v/>
      </c>
      <c r="W1316" s="20"/>
      <c r="X1316" s="20"/>
      <c r="Y1316" s="20"/>
      <c r="Z1316" s="20">
        <v>0.143</v>
      </c>
      <c r="AA1316" s="20">
        <v>0.491</v>
      </c>
      <c r="AB1316" s="21">
        <f t="shared" si="390"/>
        <v>98.62020986</v>
      </c>
      <c r="AC1316" s="20">
        <f t="shared" ref="AC1316:AC1323" si="440">I1316/R1316</f>
        <v>0.004132353179</v>
      </c>
      <c r="AD1316" s="20"/>
      <c r="AE1316" s="20">
        <f t="shared" si="436"/>
        <v>438.3933117</v>
      </c>
      <c r="AF1316" s="22" t="b">
        <f t="shared" si="4"/>
        <v>0</v>
      </c>
      <c r="AG1316" s="20" t="b">
        <f t="shared" si="5"/>
        <v>0</v>
      </c>
      <c r="AH1316" s="20" t="b">
        <f t="shared" si="6"/>
        <v>0</v>
      </c>
      <c r="AI1316" s="20" t="b">
        <f t="shared" si="7"/>
        <v>0</v>
      </c>
      <c r="AJ1316" s="20"/>
      <c r="AK1316" s="20"/>
      <c r="AL1316" s="20"/>
      <c r="AM1316" s="20"/>
      <c r="AN1316" s="20"/>
      <c r="AO1316" s="20"/>
      <c r="AP1316" s="20"/>
      <c r="AQ1316" s="20"/>
      <c r="AR1316" s="23"/>
      <c r="AS1316" s="23"/>
      <c r="AT1316" s="23"/>
      <c r="AU1316" s="23"/>
      <c r="AV1316" s="23"/>
    </row>
    <row r="1317" ht="15.75" customHeight="1">
      <c r="A1317" s="17" t="str">
        <f t="shared" si="1"/>
        <v>France-Europe2001</v>
      </c>
      <c r="B1317" s="17" t="s">
        <v>194</v>
      </c>
      <c r="C1317" s="18" t="s">
        <v>180</v>
      </c>
      <c r="D1317" s="19" t="s">
        <v>77</v>
      </c>
      <c r="E1317" s="17">
        <v>6.050875807E9</v>
      </c>
      <c r="F1317" s="18">
        <v>0.102</v>
      </c>
      <c r="G1317" s="18">
        <v>2241.0</v>
      </c>
      <c r="H1317" s="18">
        <v>0.07</v>
      </c>
      <c r="I1317" s="20">
        <f t="array" ref="I1317:J1317">IFNA(VLOOKUP(A1317,ENERGY!$A$2:$F$2692,{5,6},0),0)</f>
        <v>252827</v>
      </c>
      <c r="J1317" s="20"/>
      <c r="K1317" s="20">
        <f t="array" ref="K1317:S1317">VLOOKUP(A1317,'HUMAN RESOURCES'!$A$2:$M$2692,{2,3,4,5,6,7,8,9,10},0)</f>
        <v>0.013</v>
      </c>
      <c r="L1317" s="20">
        <v>0.004</v>
      </c>
      <c r="M1317" s="20">
        <v>83.0</v>
      </c>
      <c r="N1317" s="20">
        <v>76.0</v>
      </c>
      <c r="O1317" s="20">
        <v>0.188</v>
      </c>
      <c r="P1317" s="20">
        <v>0.651</v>
      </c>
      <c r="Q1317" s="20">
        <v>0.161</v>
      </c>
      <c r="R1317" s="20">
        <v>6.1355725E7</v>
      </c>
      <c r="S1317" s="20">
        <v>0.761</v>
      </c>
      <c r="T1317" s="20">
        <f t="array" ref="T1317:U1317">VLOOKUP(A1317,TOURISM!$A$2:$F$2692,{3,6},0)</f>
        <v>38385000000</v>
      </c>
      <c r="U1317" s="20">
        <v>2.6749E10</v>
      </c>
      <c r="V1317" s="20" t="str">
        <f t="array" ref="V1317:AA1317">VLOOKUP(A1317,BUSINESS!$A$2:$J$2692,{4,5,6,7,8,9},0)</f>
        <v/>
      </c>
      <c r="W1317" s="20"/>
      <c r="X1317" s="20"/>
      <c r="Y1317" s="20"/>
      <c r="Z1317" s="20">
        <v>0.263</v>
      </c>
      <c r="AA1317" s="20">
        <v>0.621</v>
      </c>
      <c r="AB1317" s="21">
        <f t="shared" si="390"/>
        <v>98.61957962</v>
      </c>
      <c r="AC1317" s="20">
        <f t="shared" si="440"/>
        <v>0.004120674966</v>
      </c>
      <c r="AD1317" s="20"/>
      <c r="AE1317" s="20">
        <f t="shared" si="436"/>
        <v>435.9658369</v>
      </c>
      <c r="AF1317" s="22" t="b">
        <f t="shared" si="4"/>
        <v>0</v>
      </c>
      <c r="AG1317" s="20" t="b">
        <f t="shared" si="5"/>
        <v>0</v>
      </c>
      <c r="AH1317" s="20" t="b">
        <f t="shared" si="6"/>
        <v>0</v>
      </c>
      <c r="AI1317" s="20" t="b">
        <f t="shared" si="7"/>
        <v>0</v>
      </c>
      <c r="AJ1317" s="20"/>
      <c r="AK1317" s="20"/>
      <c r="AL1317" s="20"/>
      <c r="AM1317" s="20"/>
      <c r="AN1317" s="20"/>
      <c r="AO1317" s="20"/>
      <c r="AP1317" s="20"/>
      <c r="AQ1317" s="20"/>
      <c r="AR1317" s="23"/>
      <c r="AS1317" s="23"/>
      <c r="AT1317" s="23"/>
      <c r="AU1317" s="23"/>
      <c r="AV1317" s="23"/>
    </row>
    <row r="1318" ht="15.75" customHeight="1">
      <c r="A1318" s="17" t="str">
        <f t="shared" si="1"/>
        <v>France-Europe2002</v>
      </c>
      <c r="B1318" s="17" t="s">
        <v>194</v>
      </c>
      <c r="C1318" s="18" t="s">
        <v>180</v>
      </c>
      <c r="D1318" s="19" t="s">
        <v>79</v>
      </c>
      <c r="E1318" s="17">
        <v>6.054806101E9</v>
      </c>
      <c r="F1318" s="18">
        <v>0.106</v>
      </c>
      <c r="G1318" s="18">
        <v>2497.0</v>
      </c>
      <c r="H1318" s="18">
        <v>0.066</v>
      </c>
      <c r="I1318" s="20">
        <f t="array" ref="I1318:J1318">IFNA(VLOOKUP(A1318,ENERGY!$A$2:$F$2692,{5,6},0),0)</f>
        <v>261157</v>
      </c>
      <c r="J1318" s="20">
        <v>361273.0</v>
      </c>
      <c r="K1318" s="20">
        <f t="array" ref="K1318:S1318">VLOOKUP(A1318,'HUMAN RESOURCES'!$A$2:$M$2692,{2,3,4,5,6,7,8,9,10},0)</f>
        <v>0.013</v>
      </c>
      <c r="L1318" s="20">
        <v>0.004</v>
      </c>
      <c r="M1318" s="20">
        <v>83.0</v>
      </c>
      <c r="N1318" s="20">
        <v>76.0</v>
      </c>
      <c r="O1318" s="20">
        <v>0.187</v>
      </c>
      <c r="P1318" s="20">
        <v>0.651</v>
      </c>
      <c r="Q1318" s="20">
        <v>0.162</v>
      </c>
      <c r="R1318" s="20">
        <v>6.1803229E7</v>
      </c>
      <c r="S1318" s="20">
        <v>0.764</v>
      </c>
      <c r="T1318" s="20">
        <f t="array" ref="T1318:U1318">VLOOKUP(A1318,TOURISM!$A$2:$F$2692,{3,6},0)</f>
        <v>40537000000</v>
      </c>
      <c r="U1318" s="20">
        <v>2.7808E10</v>
      </c>
      <c r="V1318" s="20" t="str">
        <f t="array" ref="V1318:AA1318">VLOOKUP(A1318,BUSINESS!$A$2:$J$2692,{4,5,6,7,8,9},0)</f>
        <v/>
      </c>
      <c r="W1318" s="20"/>
      <c r="X1318" s="20"/>
      <c r="Y1318" s="20"/>
      <c r="Z1318" s="20">
        <v>0.302</v>
      </c>
      <c r="AA1318" s="20">
        <v>0.643</v>
      </c>
      <c r="AB1318" s="21">
        <f t="shared" si="390"/>
        <v>97.96908995</v>
      </c>
      <c r="AC1318" s="20">
        <f t="shared" si="440"/>
        <v>0.004225620639</v>
      </c>
      <c r="AD1318" s="20">
        <f t="shared" ref="AD1318:AD1323" si="441">J1318/R1318</f>
        <v>0.005845535999</v>
      </c>
      <c r="AE1318" s="20">
        <f t="shared" si="436"/>
        <v>449.9441283</v>
      </c>
      <c r="AF1318" s="22" t="b">
        <f t="shared" si="4"/>
        <v>0</v>
      </c>
      <c r="AG1318" s="20" t="b">
        <f t="shared" si="5"/>
        <v>0</v>
      </c>
      <c r="AH1318" s="20" t="b">
        <f t="shared" si="6"/>
        <v>0</v>
      </c>
      <c r="AI1318" s="20" t="b">
        <f t="shared" si="7"/>
        <v>0</v>
      </c>
      <c r="AJ1318" s="20"/>
      <c r="AK1318" s="20"/>
      <c r="AL1318" s="20"/>
      <c r="AM1318" s="20"/>
      <c r="AN1318" s="20"/>
      <c r="AO1318" s="20"/>
      <c r="AP1318" s="20"/>
      <c r="AQ1318" s="20"/>
      <c r="AR1318" s="23"/>
      <c r="AS1318" s="23"/>
      <c r="AT1318" s="23"/>
      <c r="AU1318" s="23"/>
      <c r="AV1318" s="23"/>
    </row>
    <row r="1319" ht="15.75" customHeight="1">
      <c r="A1319" s="17" t="str">
        <f t="shared" si="1"/>
        <v>France-Europe2003</v>
      </c>
      <c r="B1319" s="17" t="s">
        <v>194</v>
      </c>
      <c r="C1319" s="18" t="s">
        <v>180</v>
      </c>
      <c r="D1319" s="19" t="s">
        <v>81</v>
      </c>
      <c r="E1319" s="17">
        <v>6.054883172E9</v>
      </c>
      <c r="F1319" s="18">
        <v>0.108</v>
      </c>
      <c r="G1319" s="18">
        <v>3137.0</v>
      </c>
      <c r="H1319" s="18">
        <v>0.066</v>
      </c>
      <c r="I1319" s="20">
        <f t="array" ref="I1319:J1319">IFNA(VLOOKUP(A1319,ENERGY!$A$2:$F$2692,{5,6},0),0)</f>
        <v>253469</v>
      </c>
      <c r="J1319" s="20">
        <v>356924.0</v>
      </c>
      <c r="K1319" s="20">
        <f t="array" ref="K1319:S1319">VLOOKUP(A1319,'HUMAN RESOURCES'!$A$2:$M$2692,{2,3,4,5,6,7,8,9,10},0)</f>
        <v>0.013</v>
      </c>
      <c r="L1319" s="20">
        <v>0.004</v>
      </c>
      <c r="M1319" s="20">
        <v>83.0</v>
      </c>
      <c r="N1319" s="20">
        <v>76.0</v>
      </c>
      <c r="O1319" s="20">
        <v>0.186</v>
      </c>
      <c r="P1319" s="20">
        <v>0.651</v>
      </c>
      <c r="Q1319" s="20">
        <v>0.163</v>
      </c>
      <c r="R1319" s="20">
        <v>6.2242474E7</v>
      </c>
      <c r="S1319" s="20">
        <v>0.766</v>
      </c>
      <c r="T1319" s="20">
        <f t="array" ref="T1319:U1319">VLOOKUP(A1319,TOURISM!$A$2:$F$2692,{3,6},0)</f>
        <v>45990000000</v>
      </c>
      <c r="U1319" s="20">
        <v>3.2618E10</v>
      </c>
      <c r="V1319" s="20" t="str">
        <f t="array" ref="V1319:AA1319">VLOOKUP(A1319,BUSINESS!$A$2:$J$2692,{4,5,6,7,8,9},0)</f>
        <v/>
      </c>
      <c r="W1319" s="20">
        <v>41.0</v>
      </c>
      <c r="X1319" s="20"/>
      <c r="Y1319" s="20"/>
      <c r="Z1319" s="20">
        <v>0.361</v>
      </c>
      <c r="AA1319" s="20">
        <v>0.689</v>
      </c>
      <c r="AB1319" s="21">
        <f t="shared" si="390"/>
        <v>97.27896054</v>
      </c>
      <c r="AC1319" s="20">
        <f t="shared" si="440"/>
        <v>0.004072283502</v>
      </c>
      <c r="AD1319" s="20">
        <f t="shared" si="441"/>
        <v>0.005734412164</v>
      </c>
      <c r="AE1319" s="20">
        <f t="shared" si="436"/>
        <v>524.0472929</v>
      </c>
      <c r="AF1319" s="22" t="b">
        <f t="shared" si="4"/>
        <v>0</v>
      </c>
      <c r="AG1319" s="20" t="b">
        <f t="shared" si="5"/>
        <v>0</v>
      </c>
      <c r="AH1319" s="20" t="b">
        <f t="shared" si="6"/>
        <v>0</v>
      </c>
      <c r="AI1319" s="20" t="b">
        <f t="shared" si="7"/>
        <v>0</v>
      </c>
      <c r="AJ1319" s="20"/>
      <c r="AK1319" s="20"/>
      <c r="AL1319" s="20"/>
      <c r="AM1319" s="20"/>
      <c r="AN1319" s="20"/>
      <c r="AO1319" s="20"/>
      <c r="AP1319" s="20"/>
      <c r="AQ1319" s="20"/>
      <c r="AR1319" s="23"/>
      <c r="AS1319" s="23"/>
      <c r="AT1319" s="23"/>
      <c r="AU1319" s="23"/>
      <c r="AV1319" s="23"/>
    </row>
    <row r="1320" ht="15.75" customHeight="1">
      <c r="A1320" s="17" t="str">
        <f t="shared" si="1"/>
        <v>France-Europe2004</v>
      </c>
      <c r="B1320" s="17" t="s">
        <v>194</v>
      </c>
      <c r="C1320" s="18" t="s">
        <v>180</v>
      </c>
      <c r="D1320" s="19" t="s">
        <v>83</v>
      </c>
      <c r="E1320" s="17">
        <v>6.074506533E9</v>
      </c>
      <c r="F1320" s="18">
        <v>0.11</v>
      </c>
      <c r="G1320" s="18">
        <v>3620.0</v>
      </c>
      <c r="H1320" s="18">
        <v>0.066</v>
      </c>
      <c r="I1320" s="20">
        <f t="array" ref="I1320:J1320">IFNA(VLOOKUP(A1320,ENERGY!$A$2:$F$2692,{5,6},0),0)</f>
        <v>264803</v>
      </c>
      <c r="J1320" s="20">
        <v>372564.0</v>
      </c>
      <c r="K1320" s="20">
        <f t="array" ref="K1320:S1320">VLOOKUP(A1320,'HUMAN RESOURCES'!$A$2:$M$2692,{2,3,4,5,6,7,8,9,10},0)</f>
        <v>0.013</v>
      </c>
      <c r="L1320" s="20">
        <v>0.004</v>
      </c>
      <c r="M1320" s="20">
        <v>84.0</v>
      </c>
      <c r="N1320" s="20">
        <v>77.0</v>
      </c>
      <c r="O1320" s="20">
        <v>0.186</v>
      </c>
      <c r="P1320" s="20">
        <v>0.651</v>
      </c>
      <c r="Q1320" s="20">
        <v>0.164</v>
      </c>
      <c r="R1320" s="20">
        <v>6.2702121E7</v>
      </c>
      <c r="S1320" s="20">
        <v>0.769</v>
      </c>
      <c r="T1320" s="20">
        <f t="array" ref="T1320:U1320">VLOOKUP(A1320,TOURISM!$A$2:$F$2692,{3,6},0)</f>
        <v>52108000000</v>
      </c>
      <c r="U1320" s="20">
        <v>3.6029E10</v>
      </c>
      <c r="V1320" s="20" t="str">
        <f t="array" ref="V1320:AA1320">VLOOKUP(A1320,BUSINESS!$A$2:$J$2692,{4,5,6,7,8,9},0)</f>
        <v/>
      </c>
      <c r="W1320" s="20">
        <v>7.0</v>
      </c>
      <c r="X1320" s="20"/>
      <c r="Y1320" s="20"/>
      <c r="Z1320" s="20">
        <v>0.392</v>
      </c>
      <c r="AA1320" s="20">
        <v>0.73</v>
      </c>
      <c r="AB1320" s="21">
        <f t="shared" si="390"/>
        <v>96.87880467</v>
      </c>
      <c r="AC1320" s="20">
        <f t="shared" si="440"/>
        <v>0.004223190472</v>
      </c>
      <c r="AD1320" s="20">
        <f t="shared" si="441"/>
        <v>0.005941808571</v>
      </c>
      <c r="AE1320" s="20">
        <f t="shared" si="436"/>
        <v>574.6057617</v>
      </c>
      <c r="AF1320" s="22" t="b">
        <f t="shared" si="4"/>
        <v>0</v>
      </c>
      <c r="AG1320" s="20" t="b">
        <f t="shared" si="5"/>
        <v>0</v>
      </c>
      <c r="AH1320" s="20" t="b">
        <f t="shared" si="6"/>
        <v>0</v>
      </c>
      <c r="AI1320" s="20" t="b">
        <f t="shared" si="7"/>
        <v>0</v>
      </c>
      <c r="AJ1320" s="20"/>
      <c r="AK1320" s="20"/>
      <c r="AL1320" s="20"/>
      <c r="AM1320" s="20"/>
      <c r="AN1320" s="20"/>
      <c r="AO1320" s="20"/>
      <c r="AP1320" s="20"/>
      <c r="AQ1320" s="20"/>
      <c r="AR1320" s="23"/>
      <c r="AS1320" s="23"/>
      <c r="AT1320" s="23"/>
      <c r="AU1320" s="23"/>
      <c r="AV1320" s="23"/>
    </row>
    <row r="1321" ht="15.75" customHeight="1">
      <c r="A1321" s="17" t="str">
        <f t="shared" si="1"/>
        <v>France-Europe2005</v>
      </c>
      <c r="B1321" s="17" t="s">
        <v>194</v>
      </c>
      <c r="C1321" s="18" t="s">
        <v>180</v>
      </c>
      <c r="D1321" s="19" t="s">
        <v>84</v>
      </c>
      <c r="E1321" s="17">
        <v>6.082791506E9</v>
      </c>
      <c r="F1321" s="18">
        <v>0.11</v>
      </c>
      <c r="G1321" s="18">
        <v>3750.0</v>
      </c>
      <c r="H1321" s="18"/>
      <c r="I1321" s="20">
        <f t="array" ref="I1321:J1321">IFNA(VLOOKUP(A1321,ENERGY!$A$2:$F$2692,{5,6},0),0)</f>
        <v>269777</v>
      </c>
      <c r="J1321" s="20">
        <v>390103.0</v>
      </c>
      <c r="K1321" s="20">
        <f t="array" ref="K1321:S1321">VLOOKUP(A1321,'HUMAN RESOURCES'!$A$2:$M$2692,{2,3,4,5,6,7,8,9,10},0)</f>
        <v>0.013</v>
      </c>
      <c r="L1321" s="20">
        <v>0.004</v>
      </c>
      <c r="M1321" s="20">
        <v>84.0</v>
      </c>
      <c r="N1321" s="20">
        <v>77.0</v>
      </c>
      <c r="O1321" s="20">
        <v>0.185</v>
      </c>
      <c r="P1321" s="20">
        <v>0.651</v>
      </c>
      <c r="Q1321" s="20">
        <v>0.164</v>
      </c>
      <c r="R1321" s="20">
        <v>6.3176246E7</v>
      </c>
      <c r="S1321" s="20">
        <v>0.771</v>
      </c>
      <c r="T1321" s="20">
        <f t="array" ref="T1321:U1321">VLOOKUP(A1321,TOURISM!$A$2:$F$2692,{3,6},0)</f>
        <v>51691000000</v>
      </c>
      <c r="U1321" s="20">
        <v>3.8813E10</v>
      </c>
      <c r="V1321" s="20">
        <f t="array" ref="V1321:AA1321">VLOOKUP(A1321,BUSINESS!$A$2:$J$2692,{4,5,6,7,8,9},0)</f>
        <v>0.651</v>
      </c>
      <c r="W1321" s="20">
        <v>7.0</v>
      </c>
      <c r="X1321" s="20"/>
      <c r="Y1321" s="20">
        <v>132.0</v>
      </c>
      <c r="Z1321" s="20">
        <v>0.429</v>
      </c>
      <c r="AA1321" s="20">
        <v>0.783</v>
      </c>
      <c r="AB1321" s="21">
        <f t="shared" si="390"/>
        <v>96.28288939</v>
      </c>
      <c r="AC1321" s="20">
        <f t="shared" si="440"/>
        <v>0.004270228402</v>
      </c>
      <c r="AD1321" s="20">
        <f t="shared" si="441"/>
        <v>0.006174836663</v>
      </c>
      <c r="AE1321" s="20">
        <f t="shared" si="436"/>
        <v>614.360657</v>
      </c>
      <c r="AF1321" s="22" t="b">
        <f t="shared" si="4"/>
        <v>0</v>
      </c>
      <c r="AG1321" s="20" t="b">
        <f t="shared" si="5"/>
        <v>0</v>
      </c>
      <c r="AH1321" s="20" t="b">
        <f t="shared" si="6"/>
        <v>0</v>
      </c>
      <c r="AI1321" s="20" t="b">
        <f t="shared" si="7"/>
        <v>0</v>
      </c>
      <c r="AJ1321" s="20"/>
      <c r="AK1321" s="20"/>
      <c r="AL1321" s="20"/>
      <c r="AM1321" s="20"/>
      <c r="AN1321" s="20"/>
      <c r="AO1321" s="20"/>
      <c r="AP1321" s="20"/>
      <c r="AQ1321" s="20"/>
      <c r="AR1321" s="23"/>
      <c r="AS1321" s="23"/>
      <c r="AT1321" s="23"/>
      <c r="AU1321" s="23"/>
      <c r="AV1321" s="23"/>
    </row>
    <row r="1322" ht="15.75" customHeight="1">
      <c r="A1322" s="17" t="str">
        <f t="shared" si="1"/>
        <v>France-Europe2006</v>
      </c>
      <c r="B1322" s="17" t="s">
        <v>194</v>
      </c>
      <c r="C1322" s="18" t="s">
        <v>180</v>
      </c>
      <c r="D1322" s="19" t="s">
        <v>85</v>
      </c>
      <c r="E1322" s="17">
        <v>6.087002682E9</v>
      </c>
      <c r="F1322" s="18">
        <v>0.11</v>
      </c>
      <c r="G1322" s="18">
        <v>3907.0</v>
      </c>
      <c r="H1322" s="18"/>
      <c r="I1322" s="20">
        <f t="array" ref="I1322:J1322">IFNA(VLOOKUP(A1322,ENERGY!$A$2:$F$2692,{5,6},0),0)</f>
        <v>263542</v>
      </c>
      <c r="J1322" s="20">
        <v>375882.0</v>
      </c>
      <c r="K1322" s="20">
        <f t="array" ref="K1322:S1322">VLOOKUP(A1322,'HUMAN RESOURCES'!$A$2:$M$2692,{2,3,4,5,6,7,8,9,10},0)</f>
        <v>0.013</v>
      </c>
      <c r="L1322" s="20">
        <v>0.004</v>
      </c>
      <c r="M1322" s="20">
        <v>85.0</v>
      </c>
      <c r="N1322" s="20">
        <v>77.0</v>
      </c>
      <c r="O1322" s="20">
        <v>0.185</v>
      </c>
      <c r="P1322" s="20">
        <v>0.651</v>
      </c>
      <c r="Q1322" s="20">
        <v>0.165</v>
      </c>
      <c r="R1322" s="20">
        <v>6.3617975E7</v>
      </c>
      <c r="S1322" s="20">
        <v>0.774</v>
      </c>
      <c r="T1322" s="20">
        <f t="array" ref="T1322:U1322">VLOOKUP(A1322,TOURISM!$A$2:$F$2692,{3,6},0)</f>
        <v>54450000000</v>
      </c>
      <c r="U1322" s="20">
        <v>3.9331E10</v>
      </c>
      <c r="V1322" s="20">
        <f t="array" ref="V1322:AA1322">VLOOKUP(A1322,BUSINESS!$A$2:$J$2692,{4,5,6,7,8,9},0)</f>
        <v>0.65</v>
      </c>
      <c r="W1322" s="20">
        <v>7.0</v>
      </c>
      <c r="X1322" s="20"/>
      <c r="Y1322" s="20">
        <v>132.0</v>
      </c>
      <c r="Z1322" s="20">
        <v>0.469</v>
      </c>
      <c r="AA1322" s="20">
        <v>0.835</v>
      </c>
      <c r="AB1322" s="21">
        <f t="shared" si="390"/>
        <v>95.68054755</v>
      </c>
      <c r="AC1322" s="20">
        <f t="shared" si="440"/>
        <v>0.004142571341</v>
      </c>
      <c r="AD1322" s="20">
        <f t="shared" si="441"/>
        <v>0.005908424467</v>
      </c>
      <c r="AE1322" s="20">
        <f t="shared" si="436"/>
        <v>618.2372199</v>
      </c>
      <c r="AF1322" s="22" t="b">
        <f t="shared" si="4"/>
        <v>0</v>
      </c>
      <c r="AG1322" s="20" t="b">
        <f t="shared" si="5"/>
        <v>0</v>
      </c>
      <c r="AH1322" s="20" t="b">
        <f t="shared" si="6"/>
        <v>0</v>
      </c>
      <c r="AI1322" s="20" t="b">
        <f t="shared" si="7"/>
        <v>0</v>
      </c>
      <c r="AJ1322" s="20"/>
      <c r="AK1322" s="20"/>
      <c r="AL1322" s="20"/>
      <c r="AM1322" s="20"/>
      <c r="AN1322" s="20"/>
      <c r="AO1322" s="20"/>
      <c r="AP1322" s="20"/>
      <c r="AQ1322" s="20"/>
      <c r="AR1322" s="23"/>
      <c r="AS1322" s="23"/>
      <c r="AT1322" s="23"/>
      <c r="AU1322" s="23"/>
      <c r="AV1322" s="23"/>
    </row>
    <row r="1323" ht="15.75" customHeight="1">
      <c r="A1323" s="17" t="str">
        <f t="shared" si="1"/>
        <v>France-Europe2007</v>
      </c>
      <c r="B1323" s="17" t="s">
        <v>194</v>
      </c>
      <c r="C1323" s="18" t="s">
        <v>180</v>
      </c>
      <c r="D1323" s="19" t="s">
        <v>86</v>
      </c>
      <c r="E1323" s="17">
        <v>6.101794939E9</v>
      </c>
      <c r="F1323" s="18">
        <v>0.109</v>
      </c>
      <c r="G1323" s="18">
        <v>4413.0</v>
      </c>
      <c r="H1323" s="18"/>
      <c r="I1323" s="20">
        <f t="array" ref="I1323:J1323">IFNA(VLOOKUP(A1323,ENERGY!$A$2:$F$2692,{5,6},0),0)</f>
        <v>270660</v>
      </c>
      <c r="J1323" s="20">
        <v>392072.0</v>
      </c>
      <c r="K1323" s="20">
        <f t="array" ref="K1323:S1323">VLOOKUP(A1323,'HUMAN RESOURCES'!$A$2:$M$2692,{2,3,4,5,6,7,8,9,10},0)</f>
        <v>0.013</v>
      </c>
      <c r="L1323" s="20">
        <v>0.004</v>
      </c>
      <c r="M1323" s="20">
        <v>85.0</v>
      </c>
      <c r="N1323" s="20">
        <v>78.0</v>
      </c>
      <c r="O1323" s="20">
        <v>0.184</v>
      </c>
      <c r="P1323" s="20">
        <v>0.651</v>
      </c>
      <c r="Q1323" s="20">
        <v>0.165</v>
      </c>
      <c r="R1323" s="20">
        <v>6.4012572E7</v>
      </c>
      <c r="S1323" s="20">
        <v>0.776</v>
      </c>
      <c r="T1323" s="20">
        <f t="array" ref="T1323:U1323">VLOOKUP(A1323,TOURISM!$A$2:$F$2692,{3,6},0)</f>
        <v>63701000000</v>
      </c>
      <c r="U1323" s="20">
        <v>4.6029E10</v>
      </c>
      <c r="V1323" s="20">
        <f t="array" ref="V1323:AA1323">VLOOKUP(A1323,BUSINESS!$A$2:$J$2692,{4,5,6,7,8,9},0)</f>
        <v>0.65</v>
      </c>
      <c r="W1323" s="20">
        <v>7.0</v>
      </c>
      <c r="X1323" s="20"/>
      <c r="Y1323" s="20">
        <v>132.0</v>
      </c>
      <c r="Z1323" s="20">
        <v>0.661</v>
      </c>
      <c r="AA1323" s="20">
        <v>0.89</v>
      </c>
      <c r="AB1323" s="21">
        <f t="shared" si="390"/>
        <v>95.32182114</v>
      </c>
      <c r="AC1323" s="20">
        <f t="shared" si="440"/>
        <v>0.004228231917</v>
      </c>
      <c r="AD1323" s="20">
        <f t="shared" si="441"/>
        <v>0.006124921836</v>
      </c>
      <c r="AE1323" s="20">
        <f t="shared" si="436"/>
        <v>719.0618743</v>
      </c>
      <c r="AF1323" s="22" t="b">
        <f t="shared" si="4"/>
        <v>0</v>
      </c>
      <c r="AG1323" s="20" t="b">
        <f t="shared" si="5"/>
        <v>0</v>
      </c>
      <c r="AH1323" s="20" t="b">
        <f t="shared" si="6"/>
        <v>0</v>
      </c>
      <c r="AI1323" s="20" t="b">
        <f t="shared" si="7"/>
        <v>0</v>
      </c>
      <c r="AJ1323" s="20"/>
      <c r="AK1323" s="20"/>
      <c r="AL1323" s="20"/>
      <c r="AM1323" s="20"/>
      <c r="AN1323" s="20"/>
      <c r="AO1323" s="20"/>
      <c r="AP1323" s="20"/>
      <c r="AQ1323" s="20"/>
      <c r="AR1323" s="23"/>
      <c r="AS1323" s="23"/>
      <c r="AT1323" s="23"/>
      <c r="AU1323" s="23"/>
      <c r="AV1323" s="23"/>
    </row>
    <row r="1324" ht="15.75" customHeight="1">
      <c r="A1324" s="17" t="str">
        <f t="shared" si="1"/>
        <v>France-Europe2008</v>
      </c>
      <c r="B1324" s="17" t="s">
        <v>194</v>
      </c>
      <c r="C1324" s="18" t="s">
        <v>180</v>
      </c>
      <c r="D1324" s="19" t="s">
        <v>87</v>
      </c>
      <c r="E1324" s="17">
        <v>6.109928E9</v>
      </c>
      <c r="F1324" s="18">
        <v>0.11</v>
      </c>
      <c r="G1324" s="18">
        <v>4877.0</v>
      </c>
      <c r="H1324" s="18"/>
      <c r="I1324" s="20">
        <f t="array" ref="I1324:J1324">IFNA(VLOOKUP(A1324,ENERGY!$A$2:$F$2692,{5,6},0),0)</f>
        <v>0</v>
      </c>
      <c r="J1324" s="20">
        <v>0.0</v>
      </c>
      <c r="K1324" s="20">
        <f t="array" ref="K1324:S1324">VLOOKUP(A1324,'HUMAN RESOURCES'!$A$2:$M$2692,{2,3,4,5,6,7,8,9,10},0)</f>
        <v>0.013</v>
      </c>
      <c r="L1324" s="20">
        <v>0.004</v>
      </c>
      <c r="M1324" s="20">
        <v>85.0</v>
      </c>
      <c r="N1324" s="20">
        <v>78.0</v>
      </c>
      <c r="O1324" s="20">
        <v>0.184</v>
      </c>
      <c r="P1324" s="20">
        <v>0.651</v>
      </c>
      <c r="Q1324" s="20">
        <v>0.165</v>
      </c>
      <c r="R1324" s="20">
        <v>6.4371099E7</v>
      </c>
      <c r="S1324" s="20">
        <v>0.779</v>
      </c>
      <c r="T1324" s="20">
        <f t="array" ref="T1324:U1324">VLOOKUP(A1324,TOURISM!$A$2:$F$2692,{3,6},0)</f>
        <v>67779000000</v>
      </c>
      <c r="U1324" s="20">
        <v>5.0021E10</v>
      </c>
      <c r="V1324" s="20">
        <f t="array" ref="V1324:AA1324">VLOOKUP(A1324,BUSINESS!$A$2:$J$2692,{4,5,6,7,8,9},0)</f>
        <v>0.645</v>
      </c>
      <c r="W1324" s="20">
        <v>7.0</v>
      </c>
      <c r="X1324" s="20"/>
      <c r="Y1324" s="20">
        <v>132.0</v>
      </c>
      <c r="Z1324" s="20">
        <v>0.707</v>
      </c>
      <c r="AA1324" s="20">
        <v>0.927</v>
      </c>
      <c r="AB1324" s="21">
        <f t="shared" si="390"/>
        <v>94.91725471</v>
      </c>
      <c r="AC1324" s="20"/>
      <c r="AD1324" s="20"/>
      <c r="AE1324" s="20">
        <f t="shared" si="436"/>
        <v>777.0723318</v>
      </c>
      <c r="AF1324" s="22" t="b">
        <f t="shared" si="4"/>
        <v>0</v>
      </c>
      <c r="AG1324" s="20" t="b">
        <f t="shared" si="5"/>
        <v>0</v>
      </c>
      <c r="AH1324" s="20" t="b">
        <f t="shared" si="6"/>
        <v>0</v>
      </c>
      <c r="AI1324" s="20" t="b">
        <f t="shared" si="7"/>
        <v>0</v>
      </c>
      <c r="AJ1324" s="20"/>
      <c r="AK1324" s="20"/>
      <c r="AL1324" s="20"/>
      <c r="AM1324" s="20"/>
      <c r="AN1324" s="20"/>
      <c r="AO1324" s="20"/>
      <c r="AP1324" s="20"/>
      <c r="AQ1324" s="20"/>
      <c r="AR1324" s="23"/>
      <c r="AS1324" s="23"/>
      <c r="AT1324" s="23"/>
      <c r="AU1324" s="23"/>
      <c r="AV1324" s="23"/>
    </row>
    <row r="1325" ht="15.75" customHeight="1">
      <c r="A1325" s="17" t="str">
        <f t="shared" si="1"/>
        <v>France-Europe2009</v>
      </c>
      <c r="B1325" s="17" t="s">
        <v>194</v>
      </c>
      <c r="C1325" s="18" t="s">
        <v>180</v>
      </c>
      <c r="D1325" s="19" t="s">
        <v>88</v>
      </c>
      <c r="E1325" s="17">
        <v>6.122644015E9</v>
      </c>
      <c r="F1325" s="18">
        <v>0.117</v>
      </c>
      <c r="G1325" s="18">
        <v>4776.0</v>
      </c>
      <c r="H1325" s="18"/>
      <c r="I1325" s="20">
        <f t="array" ref="I1325:J1325">IFNA(VLOOKUP(A1325,ENERGY!$A$2:$F$2692,{5,6},0),0)</f>
        <v>265879</v>
      </c>
      <c r="J1325" s="20">
        <v>387591.0</v>
      </c>
      <c r="K1325" s="20">
        <f t="array" ref="K1325:S1325">VLOOKUP(A1325,'HUMAN RESOURCES'!$A$2:$M$2692,{2,3,4,5,6,7,8,9,10},0)</f>
        <v>0.013</v>
      </c>
      <c r="L1325" s="20">
        <v>0.004</v>
      </c>
      <c r="M1325" s="20">
        <v>85.0</v>
      </c>
      <c r="N1325" s="20">
        <v>78.0</v>
      </c>
      <c r="O1325" s="20">
        <v>0.184</v>
      </c>
      <c r="P1325" s="20">
        <v>0.65</v>
      </c>
      <c r="Q1325" s="20">
        <v>0.166</v>
      </c>
      <c r="R1325" s="20">
        <v>6.4702921E7</v>
      </c>
      <c r="S1325" s="20">
        <v>0.781</v>
      </c>
      <c r="T1325" s="20">
        <f t="array" ref="T1325:U1325">VLOOKUP(A1325,TOURISM!$A$2:$F$2692,{3,6},0)</f>
        <v>58857000000</v>
      </c>
      <c r="U1325" s="20">
        <v>4.5806E10</v>
      </c>
      <c r="V1325" s="20">
        <f t="array" ref="V1325:AA1325">VLOOKUP(A1325,BUSINESS!$A$2:$J$2692,{4,5,6,7,8,9},0)</f>
        <v>0.648</v>
      </c>
      <c r="W1325" s="20">
        <v>7.0</v>
      </c>
      <c r="X1325" s="20"/>
      <c r="Y1325" s="20">
        <v>132.0</v>
      </c>
      <c r="Z1325" s="20">
        <v>0.716</v>
      </c>
      <c r="AA1325" s="20">
        <v>0.921</v>
      </c>
      <c r="AB1325" s="21">
        <f t="shared" si="390"/>
        <v>94.62701097</v>
      </c>
      <c r="AC1325" s="20">
        <f t="shared" ref="AC1325:AC1326" si="442">I1325/R1325</f>
        <v>0.004109227155</v>
      </c>
      <c r="AD1325" s="20">
        <f t="shared" ref="AD1325:AD1326" si="443">J1325/R1325</f>
        <v>0.005990316882</v>
      </c>
      <c r="AE1325" s="20">
        <f t="shared" si="436"/>
        <v>707.9433091</v>
      </c>
      <c r="AF1325" s="22" t="b">
        <f t="shared" si="4"/>
        <v>0</v>
      </c>
      <c r="AG1325" s="20" t="b">
        <f t="shared" si="5"/>
        <v>0</v>
      </c>
      <c r="AH1325" s="20" t="b">
        <f t="shared" si="6"/>
        <v>0</v>
      </c>
      <c r="AI1325" s="20" t="b">
        <f t="shared" si="7"/>
        <v>0</v>
      </c>
      <c r="AJ1325" s="20"/>
      <c r="AK1325" s="20"/>
      <c r="AL1325" s="20"/>
      <c r="AM1325" s="20"/>
      <c r="AN1325" s="20"/>
      <c r="AO1325" s="20"/>
      <c r="AP1325" s="20"/>
      <c r="AQ1325" s="20"/>
      <c r="AR1325" s="23"/>
      <c r="AS1325" s="23"/>
      <c r="AT1325" s="23"/>
      <c r="AU1325" s="23"/>
      <c r="AV1325" s="23"/>
    </row>
    <row r="1326" ht="15.75" customHeight="1">
      <c r="A1326" s="17" t="str">
        <f t="shared" si="1"/>
        <v>France-Europe2010</v>
      </c>
      <c r="B1326" s="17" t="s">
        <v>194</v>
      </c>
      <c r="C1326" s="18" t="s">
        <v>180</v>
      </c>
      <c r="D1326" s="19" t="s">
        <v>89</v>
      </c>
      <c r="E1326" s="17">
        <v>6.166197192E9</v>
      </c>
      <c r="F1326" s="18">
        <v>0.117</v>
      </c>
      <c r="G1326" s="18">
        <v>4634.0</v>
      </c>
      <c r="H1326" s="18"/>
      <c r="I1326" s="20">
        <f t="array" ref="I1326:J1326">IFNA(VLOOKUP(A1326,ENERGY!$A$2:$F$2692,{5,6},0),0)</f>
        <v>266793</v>
      </c>
      <c r="J1326" s="20">
        <v>382582.0</v>
      </c>
      <c r="K1326" s="20">
        <f t="array" ref="K1326:S1326">VLOOKUP(A1326,'HUMAN RESOURCES'!$A$2:$M$2692,{2,3,4,5,6,7,8,9,10},0)</f>
        <v>0.013</v>
      </c>
      <c r="L1326" s="20">
        <v>0.004</v>
      </c>
      <c r="M1326" s="20">
        <v>85.0</v>
      </c>
      <c r="N1326" s="20">
        <v>78.0</v>
      </c>
      <c r="O1326" s="20">
        <v>0.184</v>
      </c>
      <c r="P1326" s="20">
        <v>0.648</v>
      </c>
      <c r="Q1326" s="20">
        <v>0.168</v>
      </c>
      <c r="R1326" s="20">
        <v>6.5023142E7</v>
      </c>
      <c r="S1326" s="20">
        <v>0.783</v>
      </c>
      <c r="T1326" s="20">
        <f t="array" ref="T1326:U1326">VLOOKUP(A1326,TOURISM!$A$2:$F$2692,{3,6},0)</f>
        <v>56139000000</v>
      </c>
      <c r="U1326" s="20">
        <v>4.6157E10</v>
      </c>
      <c r="V1326" s="20">
        <f t="array" ref="V1326:AA1326">VLOOKUP(A1326,BUSINESS!$A$2:$J$2692,{4,5,6,7,8,9},0)</f>
        <v>0.648</v>
      </c>
      <c r="W1326" s="20">
        <v>7.0</v>
      </c>
      <c r="X1326" s="20"/>
      <c r="Y1326" s="20">
        <v>132.0</v>
      </c>
      <c r="Z1326" s="20">
        <v>0.773</v>
      </c>
      <c r="AA1326" s="20">
        <v>0.914</v>
      </c>
      <c r="AB1326" s="21">
        <f t="shared" si="390"/>
        <v>94.8308095</v>
      </c>
      <c r="AC1326" s="20">
        <f t="shared" si="442"/>
        <v>0.004103046881</v>
      </c>
      <c r="AD1326" s="20">
        <f t="shared" si="443"/>
        <v>0.005883782116</v>
      </c>
      <c r="AE1326" s="20">
        <f t="shared" si="436"/>
        <v>709.8549621</v>
      </c>
      <c r="AF1326" s="22" t="b">
        <f t="shared" si="4"/>
        <v>0</v>
      </c>
      <c r="AG1326" s="20" t="b">
        <f t="shared" si="5"/>
        <v>0</v>
      </c>
      <c r="AH1326" s="20" t="b">
        <f t="shared" si="6"/>
        <v>0</v>
      </c>
      <c r="AI1326" s="20" t="b">
        <f t="shared" si="7"/>
        <v>0</v>
      </c>
      <c r="AJ1326" s="20"/>
      <c r="AK1326" s="20"/>
      <c r="AL1326" s="20"/>
      <c r="AM1326" s="20"/>
      <c r="AN1326" s="20"/>
      <c r="AO1326" s="20"/>
      <c r="AP1326" s="20"/>
      <c r="AQ1326" s="20"/>
      <c r="AR1326" s="23"/>
      <c r="AS1326" s="23"/>
      <c r="AT1326" s="23"/>
      <c r="AU1326" s="23"/>
      <c r="AV1326" s="23"/>
    </row>
    <row r="1327" ht="15.75" customHeight="1">
      <c r="A1327" s="17" t="str">
        <f t="shared" si="1"/>
        <v>France-Europe2011</v>
      </c>
      <c r="B1327" s="17" t="s">
        <v>194</v>
      </c>
      <c r="C1327" s="18" t="s">
        <v>180</v>
      </c>
      <c r="D1327" s="19" t="s">
        <v>90</v>
      </c>
      <c r="E1327" s="17">
        <v>6.178563467E9</v>
      </c>
      <c r="F1327" s="18">
        <v>0.116</v>
      </c>
      <c r="G1327" s="18">
        <v>4968.0</v>
      </c>
      <c r="H1327" s="18"/>
      <c r="I1327" s="20">
        <f t="array" ref="I1327:J1327">IFNA(VLOOKUP(A1327,ENERGY!$A$2:$F$2692,{5,6},0),0)</f>
        <v>0</v>
      </c>
      <c r="J1327" s="20">
        <v>0.0</v>
      </c>
      <c r="K1327" s="20">
        <f t="array" ref="K1327:S1327">VLOOKUP(A1327,'HUMAN RESOURCES'!$A$2:$M$2692,{2,3,4,5,6,7,8,9,10},0)</f>
        <v>0.013</v>
      </c>
      <c r="L1327" s="20">
        <v>0.004</v>
      </c>
      <c r="M1327" s="20">
        <v>86.0</v>
      </c>
      <c r="N1327" s="20">
        <v>79.0</v>
      </c>
      <c r="O1327" s="20">
        <v>0.183</v>
      </c>
      <c r="P1327" s="20">
        <v>0.646</v>
      </c>
      <c r="Q1327" s="20">
        <v>0.171</v>
      </c>
      <c r="R1327" s="20">
        <v>6.5343588E7</v>
      </c>
      <c r="S1327" s="20">
        <v>0.786</v>
      </c>
      <c r="T1327" s="20">
        <f t="array" ref="T1327:U1327">VLOOKUP(A1327,TOURISM!$A$2:$F$2692,{3,6},0)</f>
        <v>65959000000</v>
      </c>
      <c r="U1327" s="20">
        <v>5.3914E10</v>
      </c>
      <c r="V1327" s="20">
        <f t="array" ref="V1327:AA1327">VLOOKUP(A1327,BUSINESS!$A$2:$J$2692,{4,5,6,7,8,9},0)</f>
        <v>0.647</v>
      </c>
      <c r="W1327" s="20">
        <v>7.0</v>
      </c>
      <c r="X1327" s="20"/>
      <c r="Y1327" s="20">
        <v>132.0</v>
      </c>
      <c r="Z1327" s="20">
        <v>0.778</v>
      </c>
      <c r="AA1327" s="20">
        <v>0.941</v>
      </c>
      <c r="AB1327" s="21">
        <f t="shared" si="390"/>
        <v>94.55500771</v>
      </c>
      <c r="AC1327" s="20"/>
      <c r="AD1327" s="20"/>
      <c r="AE1327" s="20">
        <f t="shared" si="436"/>
        <v>825.0847811</v>
      </c>
      <c r="AF1327" s="22" t="b">
        <f t="shared" si="4"/>
        <v>0</v>
      </c>
      <c r="AG1327" s="20" t="b">
        <f t="shared" si="5"/>
        <v>0</v>
      </c>
      <c r="AH1327" s="20" t="b">
        <f t="shared" si="6"/>
        <v>0</v>
      </c>
      <c r="AI1327" s="20" t="b">
        <f t="shared" si="7"/>
        <v>0</v>
      </c>
      <c r="AJ1327" s="20"/>
      <c r="AK1327" s="20"/>
      <c r="AL1327" s="20"/>
      <c r="AM1327" s="20"/>
      <c r="AN1327" s="20"/>
      <c r="AO1327" s="20"/>
      <c r="AP1327" s="20"/>
      <c r="AQ1327" s="20"/>
      <c r="AR1327" s="23"/>
      <c r="AS1327" s="23"/>
      <c r="AT1327" s="23"/>
      <c r="AU1327" s="23"/>
      <c r="AV1327" s="23"/>
    </row>
    <row r="1328" ht="15.75" customHeight="1">
      <c r="A1328" s="17" t="str">
        <f t="shared" si="1"/>
        <v>France-Europe2012</v>
      </c>
      <c r="B1328" s="17" t="s">
        <v>194</v>
      </c>
      <c r="C1328" s="18" t="s">
        <v>180</v>
      </c>
      <c r="D1328" s="19" t="s">
        <v>91</v>
      </c>
      <c r="E1328" s="17">
        <v>6.193246632E9</v>
      </c>
      <c r="F1328" s="18">
        <v>0.117</v>
      </c>
      <c r="G1328" s="18">
        <v>4690.0</v>
      </c>
      <c r="H1328" s="18"/>
      <c r="I1328" s="20">
        <f t="array" ref="I1328:J1328">IFNA(VLOOKUP(A1328,ENERGY!$A$2:$F$2692,{5,6},0),0)</f>
        <v>0</v>
      </c>
      <c r="J1328" s="20">
        <v>0.0</v>
      </c>
      <c r="K1328" s="20">
        <f t="array" ref="K1328:S1328">VLOOKUP(A1328,'HUMAN RESOURCES'!$A$2:$M$2692,{2,3,4,5,6,7,8,9,10},0)</f>
        <v>0.013</v>
      </c>
      <c r="L1328" s="20">
        <v>0.004</v>
      </c>
      <c r="M1328" s="20">
        <v>86.0</v>
      </c>
      <c r="N1328" s="20">
        <v>79.0</v>
      </c>
      <c r="O1328" s="20">
        <v>0.183</v>
      </c>
      <c r="P1328" s="20">
        <v>0.643</v>
      </c>
      <c r="Q1328" s="20">
        <v>0.175</v>
      </c>
      <c r="R1328" s="20">
        <v>6.5676758E7</v>
      </c>
      <c r="S1328" s="20">
        <v>0.788</v>
      </c>
      <c r="T1328" s="20">
        <f t="array" ref="T1328:U1328">VLOOKUP(A1328,TOURISM!$A$2:$F$2692,{3,6},0)</f>
        <v>63530000000</v>
      </c>
      <c r="U1328" s="20">
        <v>4.7159E10</v>
      </c>
      <c r="V1328" s="20">
        <f t="array" ref="V1328:AA1328">VLOOKUP(A1328,BUSINESS!$A$2:$J$2692,{4,5,6,7,8,9},0)</f>
        <v>0.647</v>
      </c>
      <c r="W1328" s="20">
        <v>7.0</v>
      </c>
      <c r="X1328" s="20">
        <v>35.0</v>
      </c>
      <c r="Y1328" s="20">
        <v>132.0</v>
      </c>
      <c r="Z1328" s="20">
        <v>0.814</v>
      </c>
      <c r="AA1328" s="20">
        <v>0.974</v>
      </c>
      <c r="AB1328" s="21">
        <f t="shared" si="390"/>
        <v>94.29890909</v>
      </c>
      <c r="AC1328" s="20"/>
      <c r="AD1328" s="20"/>
      <c r="AE1328" s="20">
        <f t="shared" si="436"/>
        <v>718.0470144</v>
      </c>
      <c r="AF1328" s="22" t="b">
        <f t="shared" si="4"/>
        <v>0</v>
      </c>
      <c r="AG1328" s="20" t="b">
        <f t="shared" si="5"/>
        <v>0</v>
      </c>
      <c r="AH1328" s="20" t="b">
        <f t="shared" si="6"/>
        <v>0</v>
      </c>
      <c r="AI1328" s="20" t="b">
        <f t="shared" si="7"/>
        <v>0</v>
      </c>
      <c r="AJ1328" s="20"/>
      <c r="AK1328" s="20"/>
      <c r="AL1328" s="20"/>
      <c r="AM1328" s="20"/>
      <c r="AN1328" s="20"/>
      <c r="AO1328" s="20"/>
      <c r="AP1328" s="20"/>
      <c r="AQ1328" s="20"/>
      <c r="AR1328" s="23"/>
      <c r="AS1328" s="23"/>
      <c r="AT1328" s="23"/>
      <c r="AU1328" s="23"/>
      <c r="AV1328" s="23"/>
    </row>
    <row r="1329" ht="15.75" customHeight="1">
      <c r="A1329" s="17" t="str">
        <f t="shared" si="1"/>
        <v>Germany-Europe2000</v>
      </c>
      <c r="B1329" s="17" t="s">
        <v>195</v>
      </c>
      <c r="C1329" s="18" t="s">
        <v>180</v>
      </c>
      <c r="D1329" s="19" t="s">
        <v>76</v>
      </c>
      <c r="E1329" s="17">
        <v>7.016162818E9</v>
      </c>
      <c r="F1329" s="18">
        <v>0.104</v>
      </c>
      <c r="G1329" s="18">
        <v>2387.0</v>
      </c>
      <c r="H1329" s="18">
        <v>0.096</v>
      </c>
      <c r="I1329" s="20">
        <f t="array" ref="I1329:J1329">IFNA(VLOOKUP(A1329,ENERGY!$A$2:$F$2692,{5,6},0),0)</f>
        <v>307381</v>
      </c>
      <c r="J1329" s="20"/>
      <c r="K1329" s="20">
        <f t="array" ref="K1329:S1329">VLOOKUP(A1329,'HUMAN RESOURCES'!$A$2:$M$2692,{2,3,4,5,6,7,8,9,10},0)</f>
        <v>0.009</v>
      </c>
      <c r="L1329" s="20">
        <v>0.004</v>
      </c>
      <c r="M1329" s="20">
        <v>81.0</v>
      </c>
      <c r="N1329" s="20">
        <v>75.0</v>
      </c>
      <c r="O1329" s="20">
        <v>0.156</v>
      </c>
      <c r="P1329" s="20">
        <v>0.681</v>
      </c>
      <c r="Q1329" s="20">
        <v>0.163</v>
      </c>
      <c r="R1329" s="20">
        <v>8.2211508E7</v>
      </c>
      <c r="S1329" s="20">
        <v>0.731</v>
      </c>
      <c r="T1329" s="20">
        <f t="array" ref="T1329:U1329">VLOOKUP(A1329,TOURISM!$A$2:$F$2692,{3,6},0)</f>
        <v>24943000000</v>
      </c>
      <c r="U1329" s="20">
        <v>5.7601E10</v>
      </c>
      <c r="V1329" s="20" t="str">
        <f t="array" ref="V1329:AA1329">VLOOKUP(A1329,BUSINESS!$A$2:$J$2692,{4,5,6,7,8,9},0)</f>
        <v/>
      </c>
      <c r="W1329" s="20"/>
      <c r="X1329" s="20"/>
      <c r="Y1329" s="20"/>
      <c r="Z1329" s="20">
        <v>0.302</v>
      </c>
      <c r="AA1329" s="20">
        <v>0.577</v>
      </c>
      <c r="AB1329" s="21">
        <f t="shared" si="390"/>
        <v>85.34283081</v>
      </c>
      <c r="AC1329" s="20">
        <f t="shared" ref="AC1329:AC1336" si="444">I1329/R1329</f>
        <v>0.003738904777</v>
      </c>
      <c r="AD1329" s="20"/>
      <c r="AE1329" s="20">
        <f t="shared" si="436"/>
        <v>700.6440023</v>
      </c>
      <c r="AF1329" s="22" t="b">
        <f t="shared" si="4"/>
        <v>0</v>
      </c>
      <c r="AG1329" s="20" t="b">
        <f t="shared" si="5"/>
        <v>0</v>
      </c>
      <c r="AH1329" s="20" t="b">
        <f t="shared" si="6"/>
        <v>0</v>
      </c>
      <c r="AI1329" s="20" t="b">
        <f t="shared" si="7"/>
        <v>0</v>
      </c>
      <c r="AJ1329" s="20"/>
      <c r="AK1329" s="20"/>
      <c r="AL1329" s="20"/>
      <c r="AM1329" s="20"/>
      <c r="AN1329" s="20"/>
      <c r="AO1329" s="20"/>
      <c r="AP1329" s="20"/>
      <c r="AQ1329" s="20"/>
      <c r="AR1329" s="23"/>
      <c r="AS1329" s="23"/>
      <c r="AT1329" s="23"/>
      <c r="AU1329" s="23"/>
      <c r="AV1329" s="23"/>
    </row>
    <row r="1330" ht="15.75" customHeight="1">
      <c r="A1330" s="17" t="str">
        <f t="shared" si="1"/>
        <v>Germany-Europe2001</v>
      </c>
      <c r="B1330" s="17" t="s">
        <v>195</v>
      </c>
      <c r="C1330" s="18" t="s">
        <v>180</v>
      </c>
      <c r="D1330" s="19" t="s">
        <v>77</v>
      </c>
      <c r="E1330" s="17">
        <v>7.057597615E9</v>
      </c>
      <c r="F1330" s="18">
        <v>0.105</v>
      </c>
      <c r="G1330" s="18">
        <v>2402.0</v>
      </c>
      <c r="H1330" s="18">
        <v>0.1</v>
      </c>
      <c r="I1330" s="20">
        <f t="array" ref="I1330:J1330">IFNA(VLOOKUP(A1330,ENERGY!$A$2:$F$2692,{5,6},0),0)</f>
        <v>311770</v>
      </c>
      <c r="J1330" s="20"/>
      <c r="K1330" s="20">
        <f t="array" ref="K1330:S1330">VLOOKUP(A1330,'HUMAN RESOURCES'!$A$2:$M$2692,{2,3,4,5,6,7,8,9,10},0)</f>
        <v>0.009</v>
      </c>
      <c r="L1330" s="20">
        <v>0.004</v>
      </c>
      <c r="M1330" s="20">
        <v>81.0</v>
      </c>
      <c r="N1330" s="20">
        <v>76.0</v>
      </c>
      <c r="O1330" s="20">
        <v>0.154</v>
      </c>
      <c r="P1330" s="20">
        <v>0.679</v>
      </c>
      <c r="Q1330" s="20">
        <v>0.168</v>
      </c>
      <c r="R1330" s="20">
        <v>8.2349925E7</v>
      </c>
      <c r="S1330" s="20">
        <v>0.731</v>
      </c>
      <c r="T1330" s="20">
        <f t="array" ref="T1330:U1330">VLOOKUP(A1330,TOURISM!$A$2:$F$2692,{3,6},0)</f>
        <v>24175000000</v>
      </c>
      <c r="U1330" s="20">
        <v>5.6529E10</v>
      </c>
      <c r="V1330" s="20" t="str">
        <f t="array" ref="V1330:AA1330">VLOOKUP(A1330,BUSINESS!$A$2:$J$2692,{4,5,6,7,8,9},0)</f>
        <v/>
      </c>
      <c r="W1330" s="20"/>
      <c r="X1330" s="20"/>
      <c r="Y1330" s="20"/>
      <c r="Z1330" s="20">
        <v>0.317</v>
      </c>
      <c r="AA1330" s="20">
        <v>0.671</v>
      </c>
      <c r="AB1330" s="21">
        <f t="shared" si="390"/>
        <v>85.70253847</v>
      </c>
      <c r="AC1330" s="20">
        <f t="shared" si="444"/>
        <v>0.003785917231</v>
      </c>
      <c r="AD1330" s="20"/>
      <c r="AE1330" s="20">
        <f t="shared" si="436"/>
        <v>686.4487126</v>
      </c>
      <c r="AF1330" s="22" t="b">
        <f t="shared" si="4"/>
        <v>0</v>
      </c>
      <c r="AG1330" s="20" t="b">
        <f t="shared" si="5"/>
        <v>0</v>
      </c>
      <c r="AH1330" s="20" t="b">
        <f t="shared" si="6"/>
        <v>0</v>
      </c>
      <c r="AI1330" s="20" t="b">
        <f t="shared" si="7"/>
        <v>0</v>
      </c>
      <c r="AJ1330" s="20"/>
      <c r="AK1330" s="20"/>
      <c r="AL1330" s="20"/>
      <c r="AM1330" s="20"/>
      <c r="AN1330" s="20"/>
      <c r="AO1330" s="20"/>
      <c r="AP1330" s="20"/>
      <c r="AQ1330" s="20"/>
      <c r="AR1330" s="23"/>
      <c r="AS1330" s="23"/>
      <c r="AT1330" s="23"/>
      <c r="AU1330" s="23"/>
      <c r="AV1330" s="23"/>
    </row>
    <row r="1331" ht="15.75" customHeight="1">
      <c r="A1331" s="17" t="str">
        <f t="shared" si="1"/>
        <v>Germany-Europe2002</v>
      </c>
      <c r="B1331" s="17" t="s">
        <v>195</v>
      </c>
      <c r="C1331" s="18" t="s">
        <v>180</v>
      </c>
      <c r="D1331" s="19" t="s">
        <v>79</v>
      </c>
      <c r="E1331" s="17">
        <v>7.094413E9</v>
      </c>
      <c r="F1331" s="18">
        <v>0.107</v>
      </c>
      <c r="G1331" s="18">
        <v>2610.0</v>
      </c>
      <c r="H1331" s="18">
        <v>0.097</v>
      </c>
      <c r="I1331" s="20">
        <f t="array" ref="I1331:J1331">IFNA(VLOOKUP(A1331,ENERGY!$A$2:$F$2692,{5,6},0),0)</f>
        <v>329769</v>
      </c>
      <c r="J1331" s="20">
        <v>745384.0</v>
      </c>
      <c r="K1331" s="20">
        <f t="array" ref="K1331:S1331">VLOOKUP(A1331,'HUMAN RESOURCES'!$A$2:$M$2692,{2,3,4,5,6,7,8,9,10},0)</f>
        <v>0.009</v>
      </c>
      <c r="L1331" s="20">
        <v>0.004</v>
      </c>
      <c r="M1331" s="20">
        <v>81.0</v>
      </c>
      <c r="N1331" s="20">
        <v>75.0</v>
      </c>
      <c r="O1331" s="20">
        <v>0.151</v>
      </c>
      <c r="P1331" s="20">
        <v>0.676</v>
      </c>
      <c r="Q1331" s="20">
        <v>0.173</v>
      </c>
      <c r="R1331" s="20">
        <v>8.2488495E7</v>
      </c>
      <c r="S1331" s="20">
        <v>0.732</v>
      </c>
      <c r="T1331" s="20">
        <f t="array" ref="T1331:U1331">VLOOKUP(A1331,TOURISM!$A$2:$F$2692,{3,6},0)</f>
        <v>26690000000</v>
      </c>
      <c r="U1331" s="20">
        <v>5.9496E10</v>
      </c>
      <c r="V1331" s="20" t="str">
        <f t="array" ref="V1331:AA1331">VLOOKUP(A1331,BUSINESS!$A$2:$J$2692,{4,5,6,7,8,9},0)</f>
        <v/>
      </c>
      <c r="W1331" s="20"/>
      <c r="X1331" s="20"/>
      <c r="Y1331" s="20"/>
      <c r="Z1331" s="20">
        <v>0.488</v>
      </c>
      <c r="AA1331" s="20">
        <v>0.707</v>
      </c>
      <c r="AB1331" s="21">
        <f t="shared" si="390"/>
        <v>86.00487862</v>
      </c>
      <c r="AC1331" s="20">
        <f t="shared" si="444"/>
        <v>0.003997757505</v>
      </c>
      <c r="AD1331" s="20">
        <f t="shared" ref="AD1331:AD1336" si="445">J1331/R1331</f>
        <v>0.009036217717</v>
      </c>
      <c r="AE1331" s="20">
        <f t="shared" si="436"/>
        <v>721.2642199</v>
      </c>
      <c r="AF1331" s="22" t="b">
        <f t="shared" si="4"/>
        <v>0</v>
      </c>
      <c r="AG1331" s="20" t="b">
        <f t="shared" si="5"/>
        <v>0</v>
      </c>
      <c r="AH1331" s="20" t="b">
        <f t="shared" si="6"/>
        <v>0</v>
      </c>
      <c r="AI1331" s="20" t="b">
        <f t="shared" si="7"/>
        <v>0</v>
      </c>
      <c r="AJ1331" s="20"/>
      <c r="AK1331" s="20"/>
      <c r="AL1331" s="20"/>
      <c r="AM1331" s="20"/>
      <c r="AN1331" s="20"/>
      <c r="AO1331" s="20"/>
      <c r="AP1331" s="20"/>
      <c r="AQ1331" s="20"/>
      <c r="AR1331" s="23"/>
      <c r="AS1331" s="23"/>
      <c r="AT1331" s="23"/>
      <c r="AU1331" s="23"/>
      <c r="AV1331" s="23"/>
    </row>
    <row r="1332" ht="15.75" customHeight="1">
      <c r="A1332" s="17" t="str">
        <f t="shared" si="1"/>
        <v>Germany-Europe2003</v>
      </c>
      <c r="B1332" s="17" t="s">
        <v>195</v>
      </c>
      <c r="C1332" s="18" t="s">
        <v>180</v>
      </c>
      <c r="D1332" s="19" t="s">
        <v>81</v>
      </c>
      <c r="E1332" s="17">
        <v>7.095910828E9</v>
      </c>
      <c r="F1332" s="18">
        <v>0.109</v>
      </c>
      <c r="G1332" s="18">
        <v>3206.0</v>
      </c>
      <c r="H1332" s="18"/>
      <c r="I1332" s="20">
        <f t="array" ref="I1332:J1332">IFNA(VLOOKUP(A1332,ENERGY!$A$2:$F$2692,{5,6},0),0)</f>
        <v>313249</v>
      </c>
      <c r="J1332" s="20">
        <v>732249.0</v>
      </c>
      <c r="K1332" s="20">
        <f t="array" ref="K1332:S1332">VLOOKUP(A1332,'HUMAN RESOURCES'!$A$2:$M$2692,{2,3,4,5,6,7,8,9,10},0)</f>
        <v>0.009</v>
      </c>
      <c r="L1332" s="20">
        <v>0.004</v>
      </c>
      <c r="M1332" s="20">
        <v>81.0</v>
      </c>
      <c r="N1332" s="20">
        <v>76.0</v>
      </c>
      <c r="O1332" s="20">
        <v>0.148</v>
      </c>
      <c r="P1332" s="20">
        <v>0.673</v>
      </c>
      <c r="Q1332" s="20">
        <v>0.179</v>
      </c>
      <c r="R1332" s="20">
        <v>8.2534176E7</v>
      </c>
      <c r="S1332" s="20">
        <v>0.732</v>
      </c>
      <c r="T1332" s="20">
        <f t="array" ref="T1332:U1332">VLOOKUP(A1332,TOURISM!$A$2:$F$2692,{3,6},0)</f>
        <v>30104000000</v>
      </c>
      <c r="U1332" s="20">
        <v>7.3203E10</v>
      </c>
      <c r="V1332" s="20" t="str">
        <f t="array" ref="V1332:AA1332">VLOOKUP(A1332,BUSINESS!$A$2:$J$2692,{4,5,6,7,8,9},0)</f>
        <v/>
      </c>
      <c r="W1332" s="20">
        <v>45.0</v>
      </c>
      <c r="X1332" s="20"/>
      <c r="Y1332" s="20"/>
      <c r="Z1332" s="20">
        <v>0.559</v>
      </c>
      <c r="AA1332" s="20">
        <v>0.773</v>
      </c>
      <c r="AB1332" s="21">
        <f t="shared" si="390"/>
        <v>85.97542463</v>
      </c>
      <c r="AC1332" s="20">
        <f t="shared" si="444"/>
        <v>0.00379538532</v>
      </c>
      <c r="AD1332" s="20">
        <f t="shared" si="445"/>
        <v>0.008872070159</v>
      </c>
      <c r="AE1332" s="20">
        <f t="shared" si="436"/>
        <v>886.9416713</v>
      </c>
      <c r="AF1332" s="22" t="b">
        <f t="shared" si="4"/>
        <v>0</v>
      </c>
      <c r="AG1332" s="20" t="b">
        <f t="shared" si="5"/>
        <v>0</v>
      </c>
      <c r="AH1332" s="20" t="b">
        <f t="shared" si="6"/>
        <v>0</v>
      </c>
      <c r="AI1332" s="20" t="b">
        <f t="shared" si="7"/>
        <v>0</v>
      </c>
      <c r="AJ1332" s="20"/>
      <c r="AK1332" s="20"/>
      <c r="AL1332" s="20"/>
      <c r="AM1332" s="20"/>
      <c r="AN1332" s="20"/>
      <c r="AO1332" s="20"/>
      <c r="AP1332" s="20"/>
      <c r="AQ1332" s="20"/>
      <c r="AR1332" s="23"/>
      <c r="AS1332" s="23"/>
      <c r="AT1332" s="23"/>
      <c r="AU1332" s="23"/>
      <c r="AV1332" s="23"/>
    </row>
    <row r="1333" ht="15.75" customHeight="1">
      <c r="A1333" s="17" t="str">
        <f t="shared" si="1"/>
        <v>Germany-Europe2004</v>
      </c>
      <c r="B1333" s="17" t="s">
        <v>195</v>
      </c>
      <c r="C1333" s="18" t="s">
        <v>180</v>
      </c>
      <c r="D1333" s="19" t="s">
        <v>83</v>
      </c>
      <c r="E1333" s="17">
        <v>7.105529647E9</v>
      </c>
      <c r="F1333" s="18">
        <v>0.107</v>
      </c>
      <c r="G1333" s="18">
        <v>3524.0</v>
      </c>
      <c r="H1333" s="18"/>
      <c r="I1333" s="20">
        <f t="array" ref="I1333:J1333">IFNA(VLOOKUP(A1333,ENERGY!$A$2:$F$2692,{5,6},0),0)</f>
        <v>334634</v>
      </c>
      <c r="J1333" s="20">
        <v>783359.0</v>
      </c>
      <c r="K1333" s="20">
        <f t="array" ref="K1333:S1333">VLOOKUP(A1333,'HUMAN RESOURCES'!$A$2:$M$2692,{2,3,4,5,6,7,8,9,10},0)</f>
        <v>0.009</v>
      </c>
      <c r="L1333" s="20">
        <v>0.004</v>
      </c>
      <c r="M1333" s="20">
        <v>82.0</v>
      </c>
      <c r="N1333" s="20">
        <v>76.0</v>
      </c>
      <c r="O1333" s="20">
        <v>0.146</v>
      </c>
      <c r="P1333" s="20">
        <v>0.67</v>
      </c>
      <c r="Q1333" s="20">
        <v>0.184</v>
      </c>
      <c r="R1333" s="20">
        <v>8.251626E7</v>
      </c>
      <c r="S1333" s="20">
        <v>0.733</v>
      </c>
      <c r="T1333" s="20">
        <f t="array" ref="T1333:U1333">VLOOKUP(A1333,TOURISM!$A$2:$F$2692,{3,6},0)</f>
        <v>36390000000</v>
      </c>
      <c r="U1333" s="20">
        <v>8.0624E10</v>
      </c>
      <c r="V1333" s="20" t="str">
        <f t="array" ref="V1333:AA1333">VLOOKUP(A1333,BUSINESS!$A$2:$J$2692,{4,5,6,7,8,9},0)</f>
        <v/>
      </c>
      <c r="W1333" s="20">
        <v>45.0</v>
      </c>
      <c r="X1333" s="20"/>
      <c r="Y1333" s="20"/>
      <c r="Z1333" s="20">
        <v>0.647</v>
      </c>
      <c r="AA1333" s="20">
        <v>0.851</v>
      </c>
      <c r="AB1333" s="21">
        <f t="shared" si="390"/>
        <v>86.11066046</v>
      </c>
      <c r="AC1333" s="20">
        <f t="shared" si="444"/>
        <v>0.00405537042</v>
      </c>
      <c r="AD1333" s="20">
        <f t="shared" si="445"/>
        <v>0.009493389545</v>
      </c>
      <c r="AE1333" s="20">
        <f t="shared" si="436"/>
        <v>977.0680348</v>
      </c>
      <c r="AF1333" s="22" t="b">
        <f t="shared" si="4"/>
        <v>0</v>
      </c>
      <c r="AG1333" s="20" t="b">
        <f t="shared" si="5"/>
        <v>0</v>
      </c>
      <c r="AH1333" s="20" t="b">
        <f t="shared" si="6"/>
        <v>0</v>
      </c>
      <c r="AI1333" s="20" t="b">
        <f t="shared" si="7"/>
        <v>0</v>
      </c>
      <c r="AJ1333" s="20"/>
      <c r="AK1333" s="20"/>
      <c r="AL1333" s="20"/>
      <c r="AM1333" s="20"/>
      <c r="AN1333" s="20"/>
      <c r="AO1333" s="20"/>
      <c r="AP1333" s="20"/>
      <c r="AQ1333" s="20"/>
      <c r="AR1333" s="23"/>
      <c r="AS1333" s="23"/>
      <c r="AT1333" s="23"/>
      <c r="AU1333" s="23"/>
      <c r="AV1333" s="23"/>
    </row>
    <row r="1334" ht="15.75" customHeight="1">
      <c r="A1334" s="17" t="str">
        <f t="shared" si="1"/>
        <v>Germany-Europe2005</v>
      </c>
      <c r="B1334" s="17" t="s">
        <v>195</v>
      </c>
      <c r="C1334" s="18" t="s">
        <v>180</v>
      </c>
      <c r="D1334" s="19" t="s">
        <v>84</v>
      </c>
      <c r="E1334" s="17">
        <v>7.133378888E9</v>
      </c>
      <c r="F1334" s="18">
        <v>0.108</v>
      </c>
      <c r="G1334" s="18">
        <v>3624.0</v>
      </c>
      <c r="H1334" s="18"/>
      <c r="I1334" s="20">
        <f t="array" ref="I1334:J1334">IFNA(VLOOKUP(A1334,ENERGY!$A$2:$F$2692,{5,6},0),0)</f>
        <v>340676</v>
      </c>
      <c r="J1334" s="20">
        <v>825896.0</v>
      </c>
      <c r="K1334" s="20">
        <f t="array" ref="K1334:S1334">VLOOKUP(A1334,'HUMAN RESOURCES'!$A$2:$M$2692,{2,3,4,5,6,7,8,9,10},0)</f>
        <v>0.008</v>
      </c>
      <c r="L1334" s="20">
        <v>0.004</v>
      </c>
      <c r="M1334" s="20">
        <v>82.0</v>
      </c>
      <c r="N1334" s="20">
        <v>76.0</v>
      </c>
      <c r="O1334" s="20">
        <v>0.143</v>
      </c>
      <c r="P1334" s="20">
        <v>0.667</v>
      </c>
      <c r="Q1334" s="20">
        <v>0.189</v>
      </c>
      <c r="R1334" s="20">
        <v>8.2469422E7</v>
      </c>
      <c r="S1334" s="20">
        <v>0.734</v>
      </c>
      <c r="T1334" s="20">
        <f t="array" ref="T1334:U1334">VLOOKUP(A1334,TOURISM!$A$2:$F$2692,{3,6},0)</f>
        <v>40531000000</v>
      </c>
      <c r="U1334" s="20">
        <v>8.4838E10</v>
      </c>
      <c r="V1334" s="20">
        <f t="array" ref="V1334:AA1334">VLOOKUP(A1334,BUSINESS!$A$2:$J$2692,{4,5,6,7,8,9},0)</f>
        <v>0.477</v>
      </c>
      <c r="W1334" s="20">
        <v>45.0</v>
      </c>
      <c r="X1334" s="20"/>
      <c r="Y1334" s="20">
        <v>196.0</v>
      </c>
      <c r="Z1334" s="20">
        <v>0.687</v>
      </c>
      <c r="AA1334" s="20">
        <v>0.946</v>
      </c>
      <c r="AB1334" s="21">
        <f t="shared" si="390"/>
        <v>86.4972582</v>
      </c>
      <c r="AC1334" s="20">
        <f t="shared" si="444"/>
        <v>0.004130937161</v>
      </c>
      <c r="AD1334" s="20">
        <f t="shared" si="445"/>
        <v>0.01001457243</v>
      </c>
      <c r="AE1334" s="20">
        <f t="shared" si="436"/>
        <v>1028.720681</v>
      </c>
      <c r="AF1334" s="22" t="b">
        <f t="shared" si="4"/>
        <v>0</v>
      </c>
      <c r="AG1334" s="20" t="b">
        <f t="shared" si="5"/>
        <v>0</v>
      </c>
      <c r="AH1334" s="20" t="b">
        <f t="shared" si="6"/>
        <v>0</v>
      </c>
      <c r="AI1334" s="20" t="b">
        <f t="shared" si="7"/>
        <v>1</v>
      </c>
      <c r="AJ1334" s="20"/>
      <c r="AK1334" s="20"/>
      <c r="AL1334" s="20"/>
      <c r="AM1334" s="20"/>
      <c r="AN1334" s="20"/>
      <c r="AO1334" s="20"/>
      <c r="AP1334" s="20"/>
      <c r="AQ1334" s="20"/>
      <c r="AR1334" s="23"/>
      <c r="AS1334" s="23"/>
      <c r="AT1334" s="23"/>
      <c r="AU1334" s="23"/>
      <c r="AV1334" s="23"/>
    </row>
    <row r="1335" ht="15.75" customHeight="1">
      <c r="A1335" s="17" t="str">
        <f t="shared" si="1"/>
        <v>Germany-Europe2006</v>
      </c>
      <c r="B1335" s="17" t="s">
        <v>195</v>
      </c>
      <c r="C1335" s="18" t="s">
        <v>180</v>
      </c>
      <c r="D1335" s="19" t="s">
        <v>85</v>
      </c>
      <c r="E1335" s="17">
        <v>7.145394015E9</v>
      </c>
      <c r="F1335" s="18">
        <v>0.106</v>
      </c>
      <c r="G1335" s="18">
        <v>3746.0</v>
      </c>
      <c r="H1335" s="18"/>
      <c r="I1335" s="20">
        <f t="array" ref="I1335:J1335">IFNA(VLOOKUP(A1335,ENERGY!$A$2:$F$2692,{5,6},0),0)</f>
        <v>330719</v>
      </c>
      <c r="J1335" s="20">
        <v>784016.0</v>
      </c>
      <c r="K1335" s="20">
        <f t="array" ref="K1335:S1335">VLOOKUP(A1335,'HUMAN RESOURCES'!$A$2:$M$2692,{2,3,4,5,6,7,8,9,10},0)</f>
        <v>0.008</v>
      </c>
      <c r="L1335" s="20">
        <v>0.004</v>
      </c>
      <c r="M1335" s="20">
        <v>82.0</v>
      </c>
      <c r="N1335" s="20">
        <v>76.0</v>
      </c>
      <c r="O1335" s="20">
        <v>0.141</v>
      </c>
      <c r="P1335" s="20">
        <v>0.665</v>
      </c>
      <c r="Q1335" s="20">
        <v>0.194</v>
      </c>
      <c r="R1335" s="20">
        <v>8.2376451E7</v>
      </c>
      <c r="S1335" s="20">
        <v>0.735</v>
      </c>
      <c r="T1335" s="20">
        <f t="array" ref="T1335:U1335">VLOOKUP(A1335,TOURISM!$A$2:$F$2692,{3,6},0)</f>
        <v>45538000000</v>
      </c>
      <c r="U1335" s="20">
        <v>8.5974E10</v>
      </c>
      <c r="V1335" s="20">
        <f t="array" ref="V1335:AA1335">VLOOKUP(A1335,BUSINESS!$A$2:$J$2692,{4,5,6,7,8,9},0)</f>
        <v>0.474</v>
      </c>
      <c r="W1335" s="20">
        <v>24.0</v>
      </c>
      <c r="X1335" s="20"/>
      <c r="Y1335" s="20">
        <v>196.0</v>
      </c>
      <c r="Z1335" s="20">
        <v>0.722</v>
      </c>
      <c r="AA1335" s="20">
        <v>1.023</v>
      </c>
      <c r="AB1335" s="21">
        <f t="shared" si="390"/>
        <v>86.74073632</v>
      </c>
      <c r="AC1335" s="20">
        <f t="shared" si="444"/>
        <v>0.004014727461</v>
      </c>
      <c r="AD1335" s="20">
        <f t="shared" si="445"/>
        <v>0.00951747727</v>
      </c>
      <c r="AE1335" s="20">
        <f t="shared" si="436"/>
        <v>1043.672056</v>
      </c>
      <c r="AF1335" s="22" t="b">
        <f t="shared" si="4"/>
        <v>0</v>
      </c>
      <c r="AG1335" s="20" t="b">
        <f t="shared" si="5"/>
        <v>0</v>
      </c>
      <c r="AH1335" s="20" t="b">
        <f t="shared" si="6"/>
        <v>0</v>
      </c>
      <c r="AI1335" s="20" t="b">
        <f t="shared" si="7"/>
        <v>1</v>
      </c>
      <c r="AJ1335" s="20"/>
      <c r="AK1335" s="20"/>
      <c r="AL1335" s="20"/>
      <c r="AM1335" s="20"/>
      <c r="AN1335" s="20"/>
      <c r="AO1335" s="20"/>
      <c r="AP1335" s="20"/>
      <c r="AQ1335" s="20"/>
      <c r="AR1335" s="23"/>
      <c r="AS1335" s="23"/>
      <c r="AT1335" s="23"/>
      <c r="AU1335" s="23"/>
      <c r="AV1335" s="23"/>
    </row>
    <row r="1336" ht="15.75" customHeight="1">
      <c r="A1336" s="17" t="str">
        <f t="shared" si="1"/>
        <v>Germany-Europe2007</v>
      </c>
      <c r="B1336" s="17" t="s">
        <v>195</v>
      </c>
      <c r="C1336" s="18" t="s">
        <v>180</v>
      </c>
      <c r="D1336" s="19" t="s">
        <v>86</v>
      </c>
      <c r="E1336" s="17">
        <v>7.178135606E9</v>
      </c>
      <c r="F1336" s="18">
        <v>0.105</v>
      </c>
      <c r="G1336" s="18">
        <v>4231.0</v>
      </c>
      <c r="H1336" s="18"/>
      <c r="I1336" s="20">
        <f t="array" ref="I1336:J1336">IFNA(VLOOKUP(A1336,ENERGY!$A$2:$F$2692,{5,6},0),0)</f>
        <v>335185</v>
      </c>
      <c r="J1336" s="20">
        <v>806703.0</v>
      </c>
      <c r="K1336" s="20">
        <f t="array" ref="K1336:S1336">VLOOKUP(A1336,'HUMAN RESOURCES'!$A$2:$M$2692,{2,3,4,5,6,7,8,9,10},0)</f>
        <v>0.008</v>
      </c>
      <c r="L1336" s="20">
        <v>0.004</v>
      </c>
      <c r="M1336" s="20">
        <v>82.0</v>
      </c>
      <c r="N1336" s="20">
        <v>77.0</v>
      </c>
      <c r="O1336" s="20">
        <v>0.139</v>
      </c>
      <c r="P1336" s="20">
        <v>0.662</v>
      </c>
      <c r="Q1336" s="20">
        <v>0.198</v>
      </c>
      <c r="R1336" s="20">
        <v>8.2266372E7</v>
      </c>
      <c r="S1336" s="20">
        <v>0.737</v>
      </c>
      <c r="T1336" s="20">
        <f t="array" ref="T1336:U1336">VLOOKUP(A1336,TOURISM!$A$2:$F$2692,{3,6},0)</f>
        <v>49332000000</v>
      </c>
      <c r="U1336" s="20">
        <v>9.6549E10</v>
      </c>
      <c r="V1336" s="20">
        <f t="array" ref="V1336:AA1336">VLOOKUP(A1336,BUSINESS!$A$2:$J$2692,{4,5,6,7,8,9},0)</f>
        <v>0.49</v>
      </c>
      <c r="W1336" s="20">
        <v>18.0</v>
      </c>
      <c r="X1336" s="20"/>
      <c r="Y1336" s="20">
        <v>196.0</v>
      </c>
      <c r="Z1336" s="20">
        <v>0.752</v>
      </c>
      <c r="AA1336" s="20">
        <v>1.151</v>
      </c>
      <c r="AB1336" s="21">
        <f t="shared" si="390"/>
        <v>87.25479721</v>
      </c>
      <c r="AC1336" s="20">
        <f t="shared" si="444"/>
        <v>0.004074386555</v>
      </c>
      <c r="AD1336" s="20">
        <f t="shared" si="445"/>
        <v>0.009805987312</v>
      </c>
      <c r="AE1336" s="20">
        <f t="shared" si="436"/>
        <v>1173.614414</v>
      </c>
      <c r="AF1336" s="22" t="b">
        <f t="shared" si="4"/>
        <v>0</v>
      </c>
      <c r="AG1336" s="20" t="b">
        <f t="shared" si="5"/>
        <v>0</v>
      </c>
      <c r="AH1336" s="20" t="b">
        <f t="shared" si="6"/>
        <v>0</v>
      </c>
      <c r="AI1336" s="20" t="b">
        <f t="shared" si="7"/>
        <v>1</v>
      </c>
      <c r="AJ1336" s="20"/>
      <c r="AK1336" s="20"/>
      <c r="AL1336" s="20"/>
      <c r="AM1336" s="20"/>
      <c r="AN1336" s="20"/>
      <c r="AO1336" s="20"/>
      <c r="AP1336" s="20"/>
      <c r="AQ1336" s="20"/>
      <c r="AR1336" s="23"/>
      <c r="AS1336" s="23"/>
      <c r="AT1336" s="23"/>
      <c r="AU1336" s="23"/>
      <c r="AV1336" s="23"/>
    </row>
    <row r="1337" ht="15.75" customHeight="1">
      <c r="A1337" s="17" t="str">
        <f t="shared" si="1"/>
        <v>Germany-Europe2008</v>
      </c>
      <c r="B1337" s="17" t="s">
        <v>195</v>
      </c>
      <c r="C1337" s="18" t="s">
        <v>180</v>
      </c>
      <c r="D1337" s="19" t="s">
        <v>87</v>
      </c>
      <c r="E1337" s="17">
        <v>7.178556337E9</v>
      </c>
      <c r="F1337" s="18">
        <v>0.107</v>
      </c>
      <c r="G1337" s="18">
        <v>4718.0</v>
      </c>
      <c r="H1337" s="18"/>
      <c r="I1337" s="20">
        <f t="array" ref="I1337:J1337">IFNA(VLOOKUP(A1337,ENERGY!$A$2:$F$2692,{5,6},0),0)</f>
        <v>0</v>
      </c>
      <c r="J1337" s="20">
        <v>0.0</v>
      </c>
      <c r="K1337" s="20">
        <f t="array" ref="K1337:S1337">VLOOKUP(A1337,'HUMAN RESOURCES'!$A$2:$M$2692,{2,3,4,5,6,7,8,9,10},0)</f>
        <v>0.008</v>
      </c>
      <c r="L1337" s="20">
        <v>0.004</v>
      </c>
      <c r="M1337" s="20">
        <v>82.0</v>
      </c>
      <c r="N1337" s="20">
        <v>77.0</v>
      </c>
      <c r="O1337" s="20">
        <v>0.137</v>
      </c>
      <c r="P1337" s="20">
        <v>0.66</v>
      </c>
      <c r="Q1337" s="20">
        <v>0.202</v>
      </c>
      <c r="R1337" s="20">
        <v>8.2110097E7</v>
      </c>
      <c r="S1337" s="20">
        <v>0.739</v>
      </c>
      <c r="T1337" s="20">
        <f t="array" ref="T1337:U1337">VLOOKUP(A1337,TOURISM!$A$2:$F$2692,{3,6},0)</f>
        <v>53398000000</v>
      </c>
      <c r="U1337" s="20"/>
      <c r="V1337" s="20">
        <f t="array" ref="V1337:AA1337">VLOOKUP(A1337,BUSINESS!$A$2:$J$2692,{4,5,6,7,8,9},0)</f>
        <v>0.494</v>
      </c>
      <c r="W1337" s="20">
        <v>18.0</v>
      </c>
      <c r="X1337" s="20"/>
      <c r="Y1337" s="20">
        <v>196.0</v>
      </c>
      <c r="Z1337" s="20">
        <v>0.78</v>
      </c>
      <c r="AA1337" s="20">
        <v>1.266</v>
      </c>
      <c r="AB1337" s="21">
        <f t="shared" si="390"/>
        <v>87.42598778</v>
      </c>
      <c r="AC1337" s="20"/>
      <c r="AD1337" s="20"/>
      <c r="AE1337" s="20"/>
      <c r="AF1337" s="22" t="b">
        <f t="shared" si="4"/>
        <v>0</v>
      </c>
      <c r="AG1337" s="20" t="b">
        <f t="shared" si="5"/>
        <v>0</v>
      </c>
      <c r="AH1337" s="20" t="b">
        <f t="shared" si="6"/>
        <v>0</v>
      </c>
      <c r="AI1337" s="20" t="b">
        <f t="shared" si="7"/>
        <v>0</v>
      </c>
      <c r="AJ1337" s="20"/>
      <c r="AK1337" s="20"/>
      <c r="AL1337" s="20"/>
      <c r="AM1337" s="20"/>
      <c r="AN1337" s="20"/>
      <c r="AO1337" s="20"/>
      <c r="AP1337" s="20"/>
      <c r="AQ1337" s="20"/>
      <c r="AR1337" s="23"/>
      <c r="AS1337" s="23"/>
      <c r="AT1337" s="23"/>
      <c r="AU1337" s="23"/>
      <c r="AV1337" s="23"/>
    </row>
    <row r="1338" ht="15.75" customHeight="1">
      <c r="A1338" s="17" t="str">
        <f t="shared" si="1"/>
        <v>Germany-Europe2009</v>
      </c>
      <c r="B1338" s="17" t="s">
        <v>195</v>
      </c>
      <c r="C1338" s="18" t="s">
        <v>180</v>
      </c>
      <c r="D1338" s="19" t="s">
        <v>88</v>
      </c>
      <c r="E1338" s="17">
        <v>7.181441152E9</v>
      </c>
      <c r="F1338" s="18">
        <v>0.118</v>
      </c>
      <c r="G1338" s="18">
        <v>4727.0</v>
      </c>
      <c r="H1338" s="18"/>
      <c r="I1338" s="20">
        <f t="array" ref="I1338:J1338">IFNA(VLOOKUP(A1338,ENERGY!$A$2:$F$2692,{5,6},0),0)</f>
        <v>338070</v>
      </c>
      <c r="J1338" s="20">
        <v>833406.0</v>
      </c>
      <c r="K1338" s="20">
        <f t="array" ref="K1338:S1338">VLOOKUP(A1338,'HUMAN RESOURCES'!$A$2:$M$2692,{2,3,4,5,6,7,8,9,10},0)</f>
        <v>0.008</v>
      </c>
      <c r="L1338" s="20">
        <v>0.004</v>
      </c>
      <c r="M1338" s="20">
        <v>83.0</v>
      </c>
      <c r="N1338" s="20">
        <v>77.0</v>
      </c>
      <c r="O1338" s="20">
        <v>0.136</v>
      </c>
      <c r="P1338" s="20">
        <v>0.659</v>
      </c>
      <c r="Q1338" s="20">
        <v>0.206</v>
      </c>
      <c r="R1338" s="20">
        <v>8.1902307E7</v>
      </c>
      <c r="S1338" s="20">
        <v>0.741</v>
      </c>
      <c r="T1338" s="20">
        <f t="array" ref="T1338:U1338">VLOOKUP(A1338,TOURISM!$A$2:$F$2692,{3,6},0)</f>
        <v>47466000000</v>
      </c>
      <c r="U1338" s="20">
        <v>9.3112E10</v>
      </c>
      <c r="V1338" s="20">
        <f t="array" ref="V1338:AA1338">VLOOKUP(A1338,BUSINESS!$A$2:$J$2692,{4,5,6,7,8,9},0)</f>
        <v>0.439</v>
      </c>
      <c r="W1338" s="20">
        <v>18.0</v>
      </c>
      <c r="X1338" s="20"/>
      <c r="Y1338" s="20">
        <v>196.0</v>
      </c>
      <c r="Z1338" s="20">
        <v>0.79</v>
      </c>
      <c r="AA1338" s="20">
        <v>1.262</v>
      </c>
      <c r="AB1338" s="21">
        <f t="shared" si="390"/>
        <v>87.68301425</v>
      </c>
      <c r="AC1338" s="20">
        <f t="shared" ref="AC1338:AC1339" si="446">I1338/R1338</f>
        <v>0.004127722556</v>
      </c>
      <c r="AD1338" s="20">
        <f t="shared" ref="AD1338:AD1339" si="447">J1338/R1338</f>
        <v>0.0101756108</v>
      </c>
      <c r="AE1338" s="20">
        <f t="shared" ref="AE1338:AE1339" si="448">U1338/R1338</f>
        <v>1136.866633</v>
      </c>
      <c r="AF1338" s="22" t="b">
        <f t="shared" si="4"/>
        <v>0</v>
      </c>
      <c r="AG1338" s="20" t="b">
        <f t="shared" si="5"/>
        <v>0</v>
      </c>
      <c r="AH1338" s="20" t="b">
        <f t="shared" si="6"/>
        <v>0</v>
      </c>
      <c r="AI1338" s="20" t="b">
        <f t="shared" si="7"/>
        <v>1</v>
      </c>
      <c r="AJ1338" s="20"/>
      <c r="AK1338" s="20"/>
      <c r="AL1338" s="20"/>
      <c r="AM1338" s="20"/>
      <c r="AN1338" s="20"/>
      <c r="AO1338" s="20"/>
      <c r="AP1338" s="20"/>
      <c r="AQ1338" s="20"/>
      <c r="AR1338" s="23"/>
      <c r="AS1338" s="23"/>
      <c r="AT1338" s="23"/>
      <c r="AU1338" s="23"/>
      <c r="AV1338" s="23"/>
    </row>
    <row r="1339" ht="15.75" customHeight="1">
      <c r="A1339" s="17" t="str">
        <f t="shared" si="1"/>
        <v>Germany-Europe2010</v>
      </c>
      <c r="B1339" s="17" t="s">
        <v>195</v>
      </c>
      <c r="C1339" s="18" t="s">
        <v>180</v>
      </c>
      <c r="D1339" s="19" t="s">
        <v>89</v>
      </c>
      <c r="E1339" s="17">
        <v>7.261366632E9</v>
      </c>
      <c r="F1339" s="18">
        <v>0.115</v>
      </c>
      <c r="G1339" s="18">
        <v>4668.0</v>
      </c>
      <c r="H1339" s="18"/>
      <c r="I1339" s="20">
        <f t="array" ref="I1339:J1339">IFNA(VLOOKUP(A1339,ENERGY!$A$2:$F$2692,{5,6},0),0)</f>
        <v>340492</v>
      </c>
      <c r="J1339" s="20">
        <v>808860.0</v>
      </c>
      <c r="K1339" s="20">
        <f t="array" ref="K1339:S1339">VLOOKUP(A1339,'HUMAN RESOURCES'!$A$2:$M$2692,{2,3,4,5,6,7,8,9,10},0)</f>
        <v>0.008</v>
      </c>
      <c r="L1339" s="20">
        <v>0.004</v>
      </c>
      <c r="M1339" s="20">
        <v>83.0</v>
      </c>
      <c r="N1339" s="20">
        <v>78.0</v>
      </c>
      <c r="O1339" s="20">
        <v>0.134</v>
      </c>
      <c r="P1339" s="20">
        <v>0.658</v>
      </c>
      <c r="Q1339" s="20">
        <v>0.208</v>
      </c>
      <c r="R1339" s="20">
        <v>8.177693E7</v>
      </c>
      <c r="S1339" s="20">
        <v>0.743</v>
      </c>
      <c r="T1339" s="20">
        <f t="array" ref="T1339:U1339">VLOOKUP(A1339,TOURISM!$A$2:$F$2692,{3,6},0)</f>
        <v>49108000000</v>
      </c>
      <c r="U1339" s="20">
        <v>9.1166E10</v>
      </c>
      <c r="V1339" s="20">
        <f t="array" ref="V1339:AA1339">VLOOKUP(A1339,BUSINESS!$A$2:$J$2692,{4,5,6,7,8,9},0)</f>
        <v>0.47</v>
      </c>
      <c r="W1339" s="20">
        <v>15.0</v>
      </c>
      <c r="X1339" s="20"/>
      <c r="Y1339" s="20">
        <v>215.0</v>
      </c>
      <c r="Z1339" s="20">
        <v>0.82</v>
      </c>
      <c r="AA1339" s="20">
        <v>1.065</v>
      </c>
      <c r="AB1339" s="21">
        <f t="shared" si="390"/>
        <v>88.79480597</v>
      </c>
      <c r="AC1339" s="20">
        <f t="shared" si="446"/>
        <v>0.004163668164</v>
      </c>
      <c r="AD1339" s="20">
        <f t="shared" si="447"/>
        <v>0.009891053626</v>
      </c>
      <c r="AE1339" s="20">
        <f t="shared" si="448"/>
        <v>1114.813188</v>
      </c>
      <c r="AF1339" s="22" t="b">
        <f t="shared" si="4"/>
        <v>0</v>
      </c>
      <c r="AG1339" s="20" t="b">
        <f t="shared" si="5"/>
        <v>0</v>
      </c>
      <c r="AH1339" s="20" t="b">
        <f t="shared" si="6"/>
        <v>0</v>
      </c>
      <c r="AI1339" s="20" t="b">
        <f t="shared" si="7"/>
        <v>1</v>
      </c>
      <c r="AJ1339" s="20"/>
      <c r="AK1339" s="20"/>
      <c r="AL1339" s="20"/>
      <c r="AM1339" s="20"/>
      <c r="AN1339" s="20"/>
      <c r="AO1339" s="20"/>
      <c r="AP1339" s="20"/>
      <c r="AQ1339" s="20"/>
      <c r="AR1339" s="23"/>
      <c r="AS1339" s="23"/>
      <c r="AT1339" s="23"/>
      <c r="AU1339" s="23"/>
      <c r="AV1339" s="23"/>
    </row>
    <row r="1340" ht="15.75" customHeight="1">
      <c r="A1340" s="17" t="str">
        <f t="shared" si="1"/>
        <v>Germany-Europe2011</v>
      </c>
      <c r="B1340" s="17" t="s">
        <v>195</v>
      </c>
      <c r="C1340" s="18" t="s">
        <v>180</v>
      </c>
      <c r="D1340" s="19" t="s">
        <v>90</v>
      </c>
      <c r="E1340" s="17">
        <v>7.273933993E9</v>
      </c>
      <c r="F1340" s="18">
        <v>0.113</v>
      </c>
      <c r="G1340" s="18">
        <v>4996.0</v>
      </c>
      <c r="H1340" s="18"/>
      <c r="I1340" s="20">
        <f t="array" ref="I1340:J1340">IFNA(VLOOKUP(A1340,ENERGY!$A$2:$F$2692,{5,6},0),0)</f>
        <v>0</v>
      </c>
      <c r="J1340" s="20">
        <v>0.0</v>
      </c>
      <c r="K1340" s="20">
        <f t="array" ref="K1340:S1340">VLOOKUP(A1340,'HUMAN RESOURCES'!$A$2:$M$2692,{2,3,4,5,6,7,8,9,10},0)</f>
        <v>0.008</v>
      </c>
      <c r="L1340" s="20">
        <v>0.003</v>
      </c>
      <c r="M1340" s="20">
        <v>83.0</v>
      </c>
      <c r="N1340" s="20">
        <v>78.0</v>
      </c>
      <c r="O1340" s="20">
        <v>0.133</v>
      </c>
      <c r="P1340" s="20">
        <v>0.657</v>
      </c>
      <c r="Q1340" s="20">
        <v>0.21</v>
      </c>
      <c r="R1340" s="20">
        <v>8.1797673E7</v>
      </c>
      <c r="S1340" s="20">
        <v>0.745</v>
      </c>
      <c r="T1340" s="20">
        <f t="array" ref="T1340:U1340">VLOOKUP(A1340,TOURISM!$A$2:$F$2692,{3,6},0)</f>
        <v>53399000000</v>
      </c>
      <c r="U1340" s="20"/>
      <c r="V1340" s="20">
        <f t="array" ref="V1340:AA1340">VLOOKUP(A1340,BUSINESS!$A$2:$J$2692,{4,5,6,7,8,9},0)</f>
        <v>0.456</v>
      </c>
      <c r="W1340" s="20">
        <v>15.0</v>
      </c>
      <c r="X1340" s="20"/>
      <c r="Y1340" s="20">
        <v>221.0</v>
      </c>
      <c r="Z1340" s="20">
        <v>0.813</v>
      </c>
      <c r="AA1340" s="20">
        <v>1.097</v>
      </c>
      <c r="AB1340" s="21">
        <f t="shared" si="390"/>
        <v>88.92592816</v>
      </c>
      <c r="AC1340" s="20"/>
      <c r="AD1340" s="20"/>
      <c r="AE1340" s="20"/>
      <c r="AF1340" s="22" t="b">
        <f t="shared" si="4"/>
        <v>0</v>
      </c>
      <c r="AG1340" s="20" t="b">
        <f t="shared" si="5"/>
        <v>0</v>
      </c>
      <c r="AH1340" s="20" t="b">
        <f t="shared" si="6"/>
        <v>0</v>
      </c>
      <c r="AI1340" s="20" t="b">
        <f t="shared" si="7"/>
        <v>0</v>
      </c>
      <c r="AJ1340" s="20"/>
      <c r="AK1340" s="20"/>
      <c r="AL1340" s="20"/>
      <c r="AM1340" s="20"/>
      <c r="AN1340" s="20"/>
      <c r="AO1340" s="20"/>
      <c r="AP1340" s="20"/>
      <c r="AQ1340" s="20"/>
      <c r="AR1340" s="23"/>
      <c r="AS1340" s="23"/>
      <c r="AT1340" s="23"/>
      <c r="AU1340" s="23"/>
      <c r="AV1340" s="23"/>
    </row>
    <row r="1341" ht="15.75" customHeight="1">
      <c r="A1341" s="17" t="str">
        <f t="shared" si="1"/>
        <v>Germany-Europe2012</v>
      </c>
      <c r="B1341" s="17" t="s">
        <v>195</v>
      </c>
      <c r="C1341" s="18" t="s">
        <v>180</v>
      </c>
      <c r="D1341" s="19" t="s">
        <v>91</v>
      </c>
      <c r="E1341" s="17">
        <v>7.274424519E9</v>
      </c>
      <c r="F1341" s="18">
        <v>0.113</v>
      </c>
      <c r="G1341" s="18">
        <v>4683.0</v>
      </c>
      <c r="H1341" s="18"/>
      <c r="I1341" s="20">
        <f t="array" ref="I1341:J1341">IFNA(VLOOKUP(A1341,ENERGY!$A$2:$F$2692,{5,6},0),0)</f>
        <v>0</v>
      </c>
      <c r="J1341" s="20">
        <v>0.0</v>
      </c>
      <c r="K1341" s="20">
        <f t="array" ref="K1341:S1341">VLOOKUP(A1341,'HUMAN RESOURCES'!$A$2:$M$2692,{2,3,4,5,6,7,8,9,10},0)</f>
        <v>0.008</v>
      </c>
      <c r="L1341" s="20">
        <v>0.003</v>
      </c>
      <c r="M1341" s="20">
        <v>83.0</v>
      </c>
      <c r="N1341" s="20">
        <v>79.0</v>
      </c>
      <c r="O1341" s="20">
        <v>0.132</v>
      </c>
      <c r="P1341" s="20">
        <v>0.657</v>
      </c>
      <c r="Q1341" s="20">
        <v>0.211</v>
      </c>
      <c r="R1341" s="20">
        <v>8.0425823E7</v>
      </c>
      <c r="S1341" s="20">
        <v>0.747</v>
      </c>
      <c r="T1341" s="20">
        <f t="array" ref="T1341:U1341">VLOOKUP(A1341,TOURISM!$A$2:$F$2692,{3,6},0)</f>
        <v>51581000000</v>
      </c>
      <c r="U1341" s="20">
        <v>9.6361E10</v>
      </c>
      <c r="V1341" s="20">
        <f t="array" ref="V1341:AA1341">VLOOKUP(A1341,BUSINESS!$A$2:$J$2692,{4,5,6,7,8,9},0)</f>
        <v>0.459</v>
      </c>
      <c r="W1341" s="20">
        <v>15.0</v>
      </c>
      <c r="X1341" s="20">
        <v>19.0</v>
      </c>
      <c r="Y1341" s="20">
        <v>207.0</v>
      </c>
      <c r="Z1341" s="20">
        <v>0.823</v>
      </c>
      <c r="AA1341" s="20">
        <v>1.116</v>
      </c>
      <c r="AB1341" s="21">
        <f t="shared" si="390"/>
        <v>90.44886639</v>
      </c>
      <c r="AC1341" s="20"/>
      <c r="AD1341" s="20"/>
      <c r="AE1341" s="20">
        <f t="shared" ref="AE1341:AE1393" si="449">U1341/R1341</f>
        <v>1198.135082</v>
      </c>
      <c r="AF1341" s="22" t="b">
        <f t="shared" si="4"/>
        <v>0</v>
      </c>
      <c r="AG1341" s="20" t="b">
        <f t="shared" si="5"/>
        <v>0</v>
      </c>
      <c r="AH1341" s="20" t="b">
        <f t="shared" si="6"/>
        <v>0</v>
      </c>
      <c r="AI1341" s="20" t="b">
        <f t="shared" si="7"/>
        <v>1</v>
      </c>
      <c r="AJ1341" s="20"/>
      <c r="AK1341" s="20"/>
      <c r="AL1341" s="20"/>
      <c r="AM1341" s="20"/>
      <c r="AN1341" s="20"/>
      <c r="AO1341" s="20"/>
      <c r="AP1341" s="20"/>
      <c r="AQ1341" s="20"/>
      <c r="AR1341" s="23"/>
      <c r="AS1341" s="23"/>
      <c r="AT1341" s="23"/>
      <c r="AU1341" s="23"/>
      <c r="AV1341" s="23"/>
    </row>
    <row r="1342" ht="15.75" customHeight="1">
      <c r="A1342" s="17" t="str">
        <f t="shared" si="1"/>
        <v>Greece-Europe2000</v>
      </c>
      <c r="B1342" s="17" t="s">
        <v>196</v>
      </c>
      <c r="C1342" s="18" t="s">
        <v>180</v>
      </c>
      <c r="D1342" s="19" t="s">
        <v>76</v>
      </c>
      <c r="E1342" s="17">
        <v>7.566517572E9</v>
      </c>
      <c r="F1342" s="18">
        <v>0.079</v>
      </c>
      <c r="G1342" s="18">
        <v>918.0</v>
      </c>
      <c r="H1342" s="18">
        <v>0.123</v>
      </c>
      <c r="I1342" s="20">
        <f t="array" ref="I1342:J1342">IFNA(VLOOKUP(A1342,ENERGY!$A$2:$F$2692,{5,6},0),0)</f>
        <v>25991</v>
      </c>
      <c r="J1342" s="20"/>
      <c r="K1342" s="20">
        <f t="array" ref="K1342:S1342">VLOOKUP(A1342,'HUMAN RESOURCES'!$A$2:$M$2692,{2,3,4,5,6,7,8,9,10},0)</f>
        <v>0.01</v>
      </c>
      <c r="L1342" s="20">
        <v>0.007</v>
      </c>
      <c r="M1342" s="20">
        <v>81.0</v>
      </c>
      <c r="N1342" s="20">
        <v>75.0</v>
      </c>
      <c r="O1342" s="20">
        <v>0.152</v>
      </c>
      <c r="P1342" s="20">
        <v>0.68</v>
      </c>
      <c r="Q1342" s="20">
        <v>0.168</v>
      </c>
      <c r="R1342" s="20">
        <v>1.0917482E7</v>
      </c>
      <c r="S1342" s="20">
        <v>0.727</v>
      </c>
      <c r="T1342" s="20">
        <f t="array" ref="T1342:U1342">VLOOKUP(A1342,TOURISM!$A$2:$F$2692,{3,6},0)</f>
        <v>9262000000</v>
      </c>
      <c r="U1342" s="20">
        <v>4.564E9</v>
      </c>
      <c r="V1342" s="20" t="str">
        <f t="array" ref="V1342:AA1342">VLOOKUP(A1342,BUSINESS!$A$2:$J$2692,{4,5,6,7,8,9},0)</f>
        <v/>
      </c>
      <c r="W1342" s="20"/>
      <c r="X1342" s="20"/>
      <c r="Y1342" s="20"/>
      <c r="Z1342" s="20">
        <v>0.091</v>
      </c>
      <c r="AA1342" s="20">
        <v>0.54</v>
      </c>
      <c r="AB1342" s="21">
        <f t="shared" si="390"/>
        <v>693.0643506</v>
      </c>
      <c r="AC1342" s="20">
        <f t="shared" ref="AC1342:AC1347" si="450">I1342/R1342</f>
        <v>0.002380677156</v>
      </c>
      <c r="AD1342" s="20"/>
      <c r="AE1342" s="20">
        <f t="shared" si="449"/>
        <v>418.0451133</v>
      </c>
      <c r="AF1342" s="22" t="b">
        <f t="shared" si="4"/>
        <v>0</v>
      </c>
      <c r="AG1342" s="20" t="b">
        <f t="shared" si="5"/>
        <v>0</v>
      </c>
      <c r="AH1342" s="20" t="b">
        <f t="shared" si="6"/>
        <v>0</v>
      </c>
      <c r="AI1342" s="20" t="b">
        <f t="shared" si="7"/>
        <v>0</v>
      </c>
      <c r="AJ1342" s="20"/>
      <c r="AK1342" s="20"/>
      <c r="AL1342" s="20"/>
      <c r="AM1342" s="20"/>
      <c r="AN1342" s="20"/>
      <c r="AO1342" s="20"/>
      <c r="AP1342" s="20"/>
      <c r="AQ1342" s="20"/>
      <c r="AR1342" s="23"/>
      <c r="AS1342" s="23"/>
      <c r="AT1342" s="23"/>
      <c r="AU1342" s="23"/>
      <c r="AV1342" s="23"/>
    </row>
    <row r="1343" ht="15.75" customHeight="1">
      <c r="A1343" s="17" t="str">
        <f t="shared" si="1"/>
        <v>Greece-Europe2001</v>
      </c>
      <c r="B1343" s="17" t="s">
        <v>196</v>
      </c>
      <c r="C1343" s="18" t="s">
        <v>180</v>
      </c>
      <c r="D1343" s="19" t="s">
        <v>77</v>
      </c>
      <c r="E1343" s="17">
        <v>7.63272068E9</v>
      </c>
      <c r="F1343" s="18">
        <v>0.088</v>
      </c>
      <c r="G1343" s="18">
        <v>1055.0</v>
      </c>
      <c r="H1343" s="18">
        <v>0.086</v>
      </c>
      <c r="I1343" s="20">
        <f t="array" ref="I1343:J1343">IFNA(VLOOKUP(A1343,ENERGY!$A$2:$F$2692,{5,6},0),0)</f>
        <v>26723</v>
      </c>
      <c r="J1343" s="20"/>
      <c r="K1343" s="20">
        <f t="array" ref="K1343:S1343">VLOOKUP(A1343,'HUMAN RESOURCES'!$A$2:$M$2692,{2,3,4,5,6,7,8,9,10},0)</f>
        <v>0.009</v>
      </c>
      <c r="L1343" s="20">
        <v>0.006</v>
      </c>
      <c r="M1343" s="20">
        <v>81.0</v>
      </c>
      <c r="N1343" s="20">
        <v>76.0</v>
      </c>
      <c r="O1343" s="20">
        <v>0.15</v>
      </c>
      <c r="P1343" s="20">
        <v>0.678</v>
      </c>
      <c r="Q1343" s="20">
        <v>0.172</v>
      </c>
      <c r="R1343" s="20">
        <v>1.0951764E7</v>
      </c>
      <c r="S1343" s="20">
        <v>0.729</v>
      </c>
      <c r="T1343" s="20">
        <f t="array" ref="T1343:U1343">VLOOKUP(A1343,TOURISM!$A$2:$F$2692,{3,6},0)</f>
        <v>9216000000</v>
      </c>
      <c r="U1343" s="20">
        <v>4.189E9</v>
      </c>
      <c r="V1343" s="20" t="str">
        <f t="array" ref="V1343:AA1343">VLOOKUP(A1343,BUSINESS!$A$2:$J$2692,{4,5,6,7,8,9},0)</f>
        <v/>
      </c>
      <c r="W1343" s="20"/>
      <c r="X1343" s="20"/>
      <c r="Y1343" s="20"/>
      <c r="Z1343" s="20">
        <v>0.109</v>
      </c>
      <c r="AA1343" s="20">
        <v>0.723</v>
      </c>
      <c r="AB1343" s="21">
        <f t="shared" si="390"/>
        <v>696.9398428</v>
      </c>
      <c r="AC1343" s="20">
        <f t="shared" si="450"/>
        <v>0.002440063537</v>
      </c>
      <c r="AD1343" s="20"/>
      <c r="AE1343" s="20">
        <f t="shared" si="449"/>
        <v>382.4954592</v>
      </c>
      <c r="AF1343" s="22" t="b">
        <f t="shared" si="4"/>
        <v>0</v>
      </c>
      <c r="AG1343" s="20" t="b">
        <f t="shared" si="5"/>
        <v>0</v>
      </c>
      <c r="AH1343" s="20" t="b">
        <f t="shared" si="6"/>
        <v>0</v>
      </c>
      <c r="AI1343" s="20" t="b">
        <f t="shared" si="7"/>
        <v>0</v>
      </c>
      <c r="AJ1343" s="20"/>
      <c r="AK1343" s="20"/>
      <c r="AL1343" s="20"/>
      <c r="AM1343" s="20"/>
      <c r="AN1343" s="20"/>
      <c r="AO1343" s="20"/>
      <c r="AP1343" s="20"/>
      <c r="AQ1343" s="20"/>
      <c r="AR1343" s="23"/>
      <c r="AS1343" s="23"/>
      <c r="AT1343" s="23"/>
      <c r="AU1343" s="23"/>
      <c r="AV1343" s="23"/>
    </row>
    <row r="1344" ht="15.75" customHeight="1">
      <c r="A1344" s="17" t="str">
        <f t="shared" si="1"/>
        <v>Greece-Europe2002</v>
      </c>
      <c r="B1344" s="17" t="s">
        <v>196</v>
      </c>
      <c r="C1344" s="18" t="s">
        <v>180</v>
      </c>
      <c r="D1344" s="19" t="s">
        <v>79</v>
      </c>
      <c r="E1344" s="17">
        <v>7.633049792E9</v>
      </c>
      <c r="F1344" s="18">
        <v>0.091</v>
      </c>
      <c r="G1344" s="18">
        <v>1223.0</v>
      </c>
      <c r="H1344" s="18">
        <v>0.074</v>
      </c>
      <c r="I1344" s="20">
        <f t="array" ref="I1344:J1344">IFNA(VLOOKUP(A1344,ENERGY!$A$2:$F$2692,{5,6},0),0)</f>
        <v>27615</v>
      </c>
      <c r="J1344" s="20">
        <v>86717.0</v>
      </c>
      <c r="K1344" s="20">
        <f t="array" ref="K1344:S1344">VLOOKUP(A1344,'HUMAN RESOURCES'!$A$2:$M$2692,{2,3,4,5,6,7,8,9,10},0)</f>
        <v>0.009</v>
      </c>
      <c r="L1344" s="20">
        <v>0.006</v>
      </c>
      <c r="M1344" s="20">
        <v>81.0</v>
      </c>
      <c r="N1344" s="20">
        <v>76.0</v>
      </c>
      <c r="O1344" s="20">
        <v>0.148</v>
      </c>
      <c r="P1344" s="20">
        <v>0.676</v>
      </c>
      <c r="Q1344" s="20">
        <v>0.176</v>
      </c>
      <c r="R1344" s="20">
        <v>1.0983723E7</v>
      </c>
      <c r="S1344" s="20">
        <v>0.733</v>
      </c>
      <c r="T1344" s="20">
        <f t="array" ref="T1344:U1344">VLOOKUP(A1344,TOURISM!$A$2:$F$2692,{3,6},0)</f>
        <v>10005000000</v>
      </c>
      <c r="U1344" s="20">
        <v>2.453E9</v>
      </c>
      <c r="V1344" s="20" t="str">
        <f t="array" ref="V1344:AA1344">VLOOKUP(A1344,BUSINESS!$A$2:$J$2692,{4,5,6,7,8,9},0)</f>
        <v/>
      </c>
      <c r="W1344" s="20"/>
      <c r="X1344" s="20"/>
      <c r="Y1344" s="20"/>
      <c r="Z1344" s="20">
        <v>0.147</v>
      </c>
      <c r="AA1344" s="20">
        <v>0.845</v>
      </c>
      <c r="AB1344" s="21">
        <f t="shared" si="390"/>
        <v>694.941942</v>
      </c>
      <c r="AC1344" s="20">
        <f t="shared" si="450"/>
        <v>0.002514174839</v>
      </c>
      <c r="AD1344" s="20">
        <f t="shared" ref="AD1344:AD1347" si="451">J1344/R1344</f>
        <v>0.007895046151</v>
      </c>
      <c r="AE1344" s="20">
        <f t="shared" si="449"/>
        <v>223.3304682</v>
      </c>
      <c r="AF1344" s="22" t="b">
        <f t="shared" si="4"/>
        <v>0</v>
      </c>
      <c r="AG1344" s="20" t="b">
        <f t="shared" si="5"/>
        <v>0</v>
      </c>
      <c r="AH1344" s="20" t="b">
        <f t="shared" si="6"/>
        <v>0</v>
      </c>
      <c r="AI1344" s="20" t="b">
        <f t="shared" si="7"/>
        <v>0</v>
      </c>
      <c r="AJ1344" s="20"/>
      <c r="AK1344" s="20"/>
      <c r="AL1344" s="20"/>
      <c r="AM1344" s="20"/>
      <c r="AN1344" s="20"/>
      <c r="AO1344" s="20"/>
      <c r="AP1344" s="20"/>
      <c r="AQ1344" s="20"/>
      <c r="AR1344" s="23"/>
      <c r="AS1344" s="23"/>
      <c r="AT1344" s="23"/>
      <c r="AU1344" s="23"/>
      <c r="AV1344" s="23"/>
    </row>
    <row r="1345" ht="15.75" customHeight="1">
      <c r="A1345" s="17" t="str">
        <f t="shared" si="1"/>
        <v>Greece-Europe2003</v>
      </c>
      <c r="B1345" s="17" t="s">
        <v>196</v>
      </c>
      <c r="C1345" s="18" t="s">
        <v>180</v>
      </c>
      <c r="D1345" s="19" t="s">
        <v>81</v>
      </c>
      <c r="E1345" s="17">
        <v>7.662595076E9</v>
      </c>
      <c r="F1345" s="18">
        <v>0.089</v>
      </c>
      <c r="G1345" s="18">
        <v>1579.0</v>
      </c>
      <c r="H1345" s="18">
        <v>0.068</v>
      </c>
      <c r="I1345" s="20">
        <f t="array" ref="I1345:J1345">IFNA(VLOOKUP(A1345,ENERGY!$A$2:$F$2692,{5,6},0),0)</f>
        <v>29436</v>
      </c>
      <c r="J1345" s="20">
        <v>94902.0</v>
      </c>
      <c r="K1345" s="20">
        <f t="array" ref="K1345:S1345">VLOOKUP(A1345,'HUMAN RESOURCES'!$A$2:$M$2692,{2,3,4,5,6,7,8,9,10},0)</f>
        <v>0.01</v>
      </c>
      <c r="L1345" s="20">
        <v>0.006</v>
      </c>
      <c r="M1345" s="20">
        <v>81.0</v>
      </c>
      <c r="N1345" s="20">
        <v>77.0</v>
      </c>
      <c r="O1345" s="20">
        <v>0.146</v>
      </c>
      <c r="P1345" s="20">
        <v>0.674</v>
      </c>
      <c r="Q1345" s="20">
        <v>0.18</v>
      </c>
      <c r="R1345" s="20">
        <v>1.1018324E7</v>
      </c>
      <c r="S1345" s="20">
        <v>0.737</v>
      </c>
      <c r="T1345" s="20">
        <f t="array" ref="T1345:U1345">VLOOKUP(A1345,TOURISM!$A$2:$F$2692,{3,6},0)</f>
        <v>10842000000</v>
      </c>
      <c r="U1345" s="20">
        <v>2.439E9</v>
      </c>
      <c r="V1345" s="20" t="str">
        <f t="array" ref="V1345:AA1345">VLOOKUP(A1345,BUSINESS!$A$2:$J$2692,{4,5,6,7,8,9},0)</f>
        <v/>
      </c>
      <c r="W1345" s="20">
        <v>38.0</v>
      </c>
      <c r="X1345" s="20"/>
      <c r="Y1345" s="20"/>
      <c r="Z1345" s="20">
        <v>0.178</v>
      </c>
      <c r="AA1345" s="20">
        <v>0.81</v>
      </c>
      <c r="AB1345" s="21">
        <f t="shared" si="390"/>
        <v>695.441074</v>
      </c>
      <c r="AC1345" s="20">
        <f t="shared" si="450"/>
        <v>0.002671549684</v>
      </c>
      <c r="AD1345" s="20">
        <f t="shared" si="451"/>
        <v>0.008613106676</v>
      </c>
      <c r="AE1345" s="20">
        <f t="shared" si="449"/>
        <v>221.3585297</v>
      </c>
      <c r="AF1345" s="22" t="b">
        <f t="shared" si="4"/>
        <v>0</v>
      </c>
      <c r="AG1345" s="20" t="b">
        <f t="shared" si="5"/>
        <v>0</v>
      </c>
      <c r="AH1345" s="20" t="b">
        <f t="shared" si="6"/>
        <v>0</v>
      </c>
      <c r="AI1345" s="20" t="b">
        <f t="shared" si="7"/>
        <v>0</v>
      </c>
      <c r="AJ1345" s="20"/>
      <c r="AK1345" s="20"/>
      <c r="AL1345" s="20"/>
      <c r="AM1345" s="20"/>
      <c r="AN1345" s="20"/>
      <c r="AO1345" s="20"/>
      <c r="AP1345" s="20"/>
      <c r="AQ1345" s="20"/>
      <c r="AR1345" s="23"/>
      <c r="AS1345" s="23"/>
      <c r="AT1345" s="23"/>
      <c r="AU1345" s="23"/>
      <c r="AV1345" s="23"/>
    </row>
    <row r="1346" ht="15.75" customHeight="1">
      <c r="A1346" s="17" t="str">
        <f t="shared" si="1"/>
        <v>Greece-Europe2004</v>
      </c>
      <c r="B1346" s="17" t="s">
        <v>196</v>
      </c>
      <c r="C1346" s="18" t="s">
        <v>180</v>
      </c>
      <c r="D1346" s="19" t="s">
        <v>83</v>
      </c>
      <c r="E1346" s="17">
        <v>7.706222E9</v>
      </c>
      <c r="F1346" s="18">
        <v>0.087</v>
      </c>
      <c r="G1346" s="18">
        <v>1809.0</v>
      </c>
      <c r="H1346" s="18"/>
      <c r="I1346" s="20">
        <f t="array" ref="I1346:J1346">IFNA(VLOOKUP(A1346,ENERGY!$A$2:$F$2692,{5,6},0),0)</f>
        <v>30419</v>
      </c>
      <c r="J1346" s="20">
        <v>97810.0</v>
      </c>
      <c r="K1346" s="20">
        <f t="array" ref="K1346:S1346">VLOOKUP(A1346,'HUMAN RESOURCES'!$A$2:$M$2692,{2,3,4,5,6,7,8,9,10},0)</f>
        <v>0.01</v>
      </c>
      <c r="L1346" s="20">
        <v>0.005</v>
      </c>
      <c r="M1346" s="20">
        <v>82.0</v>
      </c>
      <c r="N1346" s="20">
        <v>77.0</v>
      </c>
      <c r="O1346" s="20">
        <v>0.145</v>
      </c>
      <c r="P1346" s="20">
        <v>0.672</v>
      </c>
      <c r="Q1346" s="20">
        <v>0.183</v>
      </c>
      <c r="R1346" s="20">
        <v>1.1055729E7</v>
      </c>
      <c r="S1346" s="20">
        <v>0.741</v>
      </c>
      <c r="T1346" s="20">
        <f t="array" ref="T1346:U1346">VLOOKUP(A1346,TOURISM!$A$2:$F$2692,{3,6},0)</f>
        <v>12809000000</v>
      </c>
      <c r="U1346" s="20">
        <v>2.88E9</v>
      </c>
      <c r="V1346" s="20" t="str">
        <f t="array" ref="V1346:AA1346">VLOOKUP(A1346,BUSINESS!$A$2:$J$2692,{4,5,6,7,8,9},0)</f>
        <v/>
      </c>
      <c r="W1346" s="20">
        <v>38.0</v>
      </c>
      <c r="X1346" s="20"/>
      <c r="Y1346" s="20"/>
      <c r="Z1346" s="20">
        <v>0.214</v>
      </c>
      <c r="AA1346" s="20">
        <v>0.845</v>
      </c>
      <c r="AB1346" s="21">
        <f t="shared" si="390"/>
        <v>697.0342706</v>
      </c>
      <c r="AC1346" s="20">
        <f t="shared" si="450"/>
        <v>0.002751424171</v>
      </c>
      <c r="AD1346" s="20">
        <f t="shared" si="451"/>
        <v>0.008846996883</v>
      </c>
      <c r="AE1346" s="20">
        <f t="shared" si="449"/>
        <v>260.4984257</v>
      </c>
      <c r="AF1346" s="22" t="b">
        <f t="shared" si="4"/>
        <v>0</v>
      </c>
      <c r="AG1346" s="20" t="b">
        <f t="shared" si="5"/>
        <v>0</v>
      </c>
      <c r="AH1346" s="20" t="b">
        <f t="shared" si="6"/>
        <v>0</v>
      </c>
      <c r="AI1346" s="20" t="b">
        <f t="shared" si="7"/>
        <v>0</v>
      </c>
      <c r="AJ1346" s="20"/>
      <c r="AK1346" s="20"/>
      <c r="AL1346" s="20"/>
      <c r="AM1346" s="20"/>
      <c r="AN1346" s="20"/>
      <c r="AO1346" s="20"/>
      <c r="AP1346" s="20"/>
      <c r="AQ1346" s="20"/>
      <c r="AR1346" s="23"/>
      <c r="AS1346" s="23"/>
      <c r="AT1346" s="23"/>
      <c r="AU1346" s="23"/>
      <c r="AV1346" s="23"/>
    </row>
    <row r="1347" ht="15.75" customHeight="1">
      <c r="A1347" s="17" t="str">
        <f t="shared" si="1"/>
        <v>Greece-Europe2005</v>
      </c>
      <c r="B1347" s="17" t="s">
        <v>196</v>
      </c>
      <c r="C1347" s="18" t="s">
        <v>180</v>
      </c>
      <c r="D1347" s="19" t="s">
        <v>84</v>
      </c>
      <c r="E1347" s="17">
        <v>7.707034813E9</v>
      </c>
      <c r="F1347" s="18">
        <v>0.097</v>
      </c>
      <c r="G1347" s="18">
        <v>2093.0</v>
      </c>
      <c r="H1347" s="18"/>
      <c r="I1347" s="20">
        <f t="array" ref="I1347:J1347">IFNA(VLOOKUP(A1347,ENERGY!$A$2:$F$2692,{5,6},0),0)</f>
        <v>29707</v>
      </c>
      <c r="J1347" s="20">
        <v>97150.0</v>
      </c>
      <c r="K1347" s="20">
        <f t="array" ref="K1347:S1347">VLOOKUP(A1347,'HUMAN RESOURCES'!$A$2:$M$2692,{2,3,4,5,6,7,8,9,10},0)</f>
        <v>0.01</v>
      </c>
      <c r="L1347" s="20">
        <v>0.005</v>
      </c>
      <c r="M1347" s="20">
        <v>82.0</v>
      </c>
      <c r="N1347" s="20">
        <v>77.0</v>
      </c>
      <c r="O1347" s="20">
        <v>0.144</v>
      </c>
      <c r="P1347" s="20">
        <v>0.671</v>
      </c>
      <c r="Q1347" s="20">
        <v>0.186</v>
      </c>
      <c r="R1347" s="20">
        <v>1.1092913E7</v>
      </c>
      <c r="S1347" s="20">
        <v>0.745</v>
      </c>
      <c r="T1347" s="20">
        <f t="array" ref="T1347:U1347">VLOOKUP(A1347,TOURISM!$A$2:$F$2692,{3,6},0)</f>
        <v>13453000000</v>
      </c>
      <c r="U1347" s="20">
        <v>3.045E9</v>
      </c>
      <c r="V1347" s="20">
        <f t="array" ref="V1347:AA1347">VLOOKUP(A1347,BUSINESS!$A$2:$J$2692,{4,5,6,7,8,9},0)</f>
        <v>0.54</v>
      </c>
      <c r="W1347" s="20">
        <v>38.0</v>
      </c>
      <c r="X1347" s="20"/>
      <c r="Y1347" s="20">
        <v>264.0</v>
      </c>
      <c r="Z1347" s="20">
        <v>0.24</v>
      </c>
      <c r="AA1347" s="20">
        <v>0.929</v>
      </c>
      <c r="AB1347" s="21">
        <f t="shared" si="390"/>
        <v>694.77105</v>
      </c>
      <c r="AC1347" s="20">
        <f t="shared" si="450"/>
        <v>0.002678016135</v>
      </c>
      <c r="AD1347" s="20">
        <f t="shared" si="451"/>
        <v>0.008757843859</v>
      </c>
      <c r="AE1347" s="20">
        <f t="shared" si="449"/>
        <v>274.4995837</v>
      </c>
      <c r="AF1347" s="22" t="b">
        <f t="shared" si="4"/>
        <v>0</v>
      </c>
      <c r="AG1347" s="20" t="b">
        <f t="shared" si="5"/>
        <v>0</v>
      </c>
      <c r="AH1347" s="20" t="b">
        <f t="shared" si="6"/>
        <v>0</v>
      </c>
      <c r="AI1347" s="20" t="b">
        <f t="shared" si="7"/>
        <v>0</v>
      </c>
      <c r="AJ1347" s="20"/>
      <c r="AK1347" s="20"/>
      <c r="AL1347" s="20"/>
      <c r="AM1347" s="20"/>
      <c r="AN1347" s="20"/>
      <c r="AO1347" s="20"/>
      <c r="AP1347" s="20"/>
      <c r="AQ1347" s="20"/>
      <c r="AR1347" s="23"/>
      <c r="AS1347" s="23"/>
      <c r="AT1347" s="23"/>
      <c r="AU1347" s="23"/>
      <c r="AV1347" s="23"/>
    </row>
    <row r="1348" ht="15.75" customHeight="1">
      <c r="A1348" s="17" t="str">
        <f t="shared" si="1"/>
        <v>Greece-Europe2006</v>
      </c>
      <c r="B1348" s="17" t="s">
        <v>196</v>
      </c>
      <c r="C1348" s="18" t="s">
        <v>180</v>
      </c>
      <c r="D1348" s="19" t="s">
        <v>85</v>
      </c>
      <c r="E1348" s="17">
        <v>7.731261169E9</v>
      </c>
      <c r="F1348" s="18">
        <v>0.097</v>
      </c>
      <c r="G1348" s="18">
        <v>2293.0</v>
      </c>
      <c r="H1348" s="18"/>
      <c r="I1348" s="20">
        <f t="array" ref="I1348:J1348">IFNA(VLOOKUP(A1348,ENERGY!$A$2:$F$2692,{5,6},0),0)</f>
        <v>0</v>
      </c>
      <c r="J1348" s="20">
        <v>0.0</v>
      </c>
      <c r="K1348" s="20">
        <f t="array" ref="K1348:S1348">VLOOKUP(A1348,'HUMAN RESOURCES'!$A$2:$M$2692,{2,3,4,5,6,7,8,9,10},0)</f>
        <v>0.01</v>
      </c>
      <c r="L1348" s="20">
        <v>0.005</v>
      </c>
      <c r="M1348" s="20">
        <v>82.0</v>
      </c>
      <c r="N1348" s="20">
        <v>77.0</v>
      </c>
      <c r="O1348" s="20">
        <v>0.144</v>
      </c>
      <c r="P1348" s="20">
        <v>0.669</v>
      </c>
      <c r="Q1348" s="20">
        <v>0.187</v>
      </c>
      <c r="R1348" s="20">
        <v>1.1127947E7</v>
      </c>
      <c r="S1348" s="20">
        <v>0.748</v>
      </c>
      <c r="T1348" s="20">
        <f t="array" ref="T1348:U1348">VLOOKUP(A1348,TOURISM!$A$2:$F$2692,{3,6},0)</f>
        <v>14495000000</v>
      </c>
      <c r="U1348" s="20">
        <v>3.004E9</v>
      </c>
      <c r="V1348" s="20">
        <f t="array" ref="V1348:AA1348">VLOOKUP(A1348,BUSINESS!$A$2:$J$2692,{4,5,6,7,8,9},0)</f>
        <v>0.495</v>
      </c>
      <c r="W1348" s="20">
        <v>38.0</v>
      </c>
      <c r="X1348" s="20"/>
      <c r="Y1348" s="20">
        <v>264.0</v>
      </c>
      <c r="Z1348" s="20">
        <v>0.323</v>
      </c>
      <c r="AA1348" s="20">
        <v>0.993</v>
      </c>
      <c r="AB1348" s="21">
        <f t="shared" si="390"/>
        <v>694.7607828</v>
      </c>
      <c r="AC1348" s="20"/>
      <c r="AD1348" s="20"/>
      <c r="AE1348" s="20">
        <f t="shared" si="449"/>
        <v>269.9509622</v>
      </c>
      <c r="AF1348" s="22" t="b">
        <f t="shared" si="4"/>
        <v>0</v>
      </c>
      <c r="AG1348" s="20" t="b">
        <f t="shared" si="5"/>
        <v>0</v>
      </c>
      <c r="AH1348" s="20" t="b">
        <f t="shared" si="6"/>
        <v>0</v>
      </c>
      <c r="AI1348" s="20" t="b">
        <f t="shared" si="7"/>
        <v>0</v>
      </c>
      <c r="AJ1348" s="20"/>
      <c r="AK1348" s="20"/>
      <c r="AL1348" s="20"/>
      <c r="AM1348" s="20"/>
      <c r="AN1348" s="20"/>
      <c r="AO1348" s="20"/>
      <c r="AP1348" s="20"/>
      <c r="AQ1348" s="20"/>
      <c r="AR1348" s="23"/>
      <c r="AS1348" s="23"/>
      <c r="AT1348" s="23"/>
      <c r="AU1348" s="23"/>
      <c r="AV1348" s="23"/>
    </row>
    <row r="1349" ht="15.75" customHeight="1">
      <c r="A1349" s="17" t="str">
        <f t="shared" si="1"/>
        <v>Greece-Europe2007</v>
      </c>
      <c r="B1349" s="17" t="s">
        <v>196</v>
      </c>
      <c r="C1349" s="18" t="s">
        <v>180</v>
      </c>
      <c r="D1349" s="19" t="s">
        <v>86</v>
      </c>
      <c r="E1349" s="17">
        <v>7.761900179E9</v>
      </c>
      <c r="F1349" s="18">
        <v>0.098</v>
      </c>
      <c r="G1349" s="18">
        <v>2682.0</v>
      </c>
      <c r="H1349" s="18"/>
      <c r="I1349" s="20">
        <f t="array" ref="I1349:J1349">IFNA(VLOOKUP(A1349,ENERGY!$A$2:$F$2692,{5,6},0),0)</f>
        <v>30217</v>
      </c>
      <c r="J1349" s="20">
        <v>98246.0</v>
      </c>
      <c r="K1349" s="20">
        <f t="array" ref="K1349:S1349">VLOOKUP(A1349,'HUMAN RESOURCES'!$A$2:$M$2692,{2,3,4,5,6,7,8,9,10},0)</f>
        <v>0.01</v>
      </c>
      <c r="L1349" s="20">
        <v>0.004</v>
      </c>
      <c r="M1349" s="20">
        <v>82.0</v>
      </c>
      <c r="N1349" s="20">
        <v>77.0</v>
      </c>
      <c r="O1349" s="20">
        <v>0.144</v>
      </c>
      <c r="P1349" s="20">
        <v>0.668</v>
      </c>
      <c r="Q1349" s="20">
        <v>0.188</v>
      </c>
      <c r="R1349" s="20">
        <v>1.1163002E7</v>
      </c>
      <c r="S1349" s="20">
        <v>0.752</v>
      </c>
      <c r="T1349" s="20">
        <f t="array" ref="T1349:U1349">VLOOKUP(A1349,TOURISM!$A$2:$F$2692,{3,6},0)</f>
        <v>15687000000</v>
      </c>
      <c r="U1349" s="20">
        <v>3.43E9</v>
      </c>
      <c r="V1349" s="20">
        <f t="array" ref="V1349:AA1349">VLOOKUP(A1349,BUSINESS!$A$2:$J$2692,{4,5,6,7,8,9},0)</f>
        <v>0.489</v>
      </c>
      <c r="W1349" s="20">
        <v>38.0</v>
      </c>
      <c r="X1349" s="20"/>
      <c r="Y1349" s="20">
        <v>264.0</v>
      </c>
      <c r="Z1349" s="20">
        <v>0.359</v>
      </c>
      <c r="AA1349" s="20">
        <v>1.111</v>
      </c>
      <c r="AB1349" s="21">
        <f t="shared" si="390"/>
        <v>695.3237291</v>
      </c>
      <c r="AC1349" s="20">
        <f>I1349/R1349</f>
        <v>0.002706888344</v>
      </c>
      <c r="AD1349" s="20">
        <f>J1349/R1349</f>
        <v>0.00880103757</v>
      </c>
      <c r="AE1349" s="20">
        <f t="shared" si="449"/>
        <v>307.2650171</v>
      </c>
      <c r="AF1349" s="22" t="b">
        <f t="shared" si="4"/>
        <v>0</v>
      </c>
      <c r="AG1349" s="20" t="b">
        <f t="shared" si="5"/>
        <v>0</v>
      </c>
      <c r="AH1349" s="20" t="b">
        <f t="shared" si="6"/>
        <v>0</v>
      </c>
      <c r="AI1349" s="20" t="b">
        <f t="shared" si="7"/>
        <v>0</v>
      </c>
      <c r="AJ1349" s="20"/>
      <c r="AK1349" s="20"/>
      <c r="AL1349" s="20"/>
      <c r="AM1349" s="20"/>
      <c r="AN1349" s="20"/>
      <c r="AO1349" s="20"/>
      <c r="AP1349" s="20"/>
      <c r="AQ1349" s="20"/>
      <c r="AR1349" s="23"/>
      <c r="AS1349" s="23"/>
      <c r="AT1349" s="23"/>
      <c r="AU1349" s="23"/>
      <c r="AV1349" s="23"/>
    </row>
    <row r="1350" ht="15.75" customHeight="1">
      <c r="A1350" s="17" t="str">
        <f t="shared" si="1"/>
        <v>Greece-Europe2008</v>
      </c>
      <c r="B1350" s="17" t="s">
        <v>196</v>
      </c>
      <c r="C1350" s="18" t="s">
        <v>180</v>
      </c>
      <c r="D1350" s="19" t="s">
        <v>87</v>
      </c>
      <c r="E1350" s="17">
        <v>7.776459964E9</v>
      </c>
      <c r="F1350" s="18">
        <v>0.101</v>
      </c>
      <c r="G1350" s="18">
        <v>3085.0</v>
      </c>
      <c r="H1350" s="18"/>
      <c r="I1350" s="20">
        <f t="array" ref="I1350:J1350">IFNA(VLOOKUP(A1350,ENERGY!$A$2:$F$2692,{5,6},0),0)</f>
        <v>0</v>
      </c>
      <c r="J1350" s="20">
        <v>0.0</v>
      </c>
      <c r="K1350" s="20">
        <f t="array" ref="K1350:S1350">VLOOKUP(A1350,'HUMAN RESOURCES'!$A$2:$M$2692,{2,3,4,5,6,7,8,9,10},0)</f>
        <v>0.011</v>
      </c>
      <c r="L1350" s="20">
        <v>0.004</v>
      </c>
      <c r="M1350" s="20">
        <v>83.0</v>
      </c>
      <c r="N1350" s="20">
        <v>78.0</v>
      </c>
      <c r="O1350" s="20">
        <v>0.144</v>
      </c>
      <c r="P1350" s="20">
        <v>0.668</v>
      </c>
      <c r="Q1350" s="20">
        <v>0.188</v>
      </c>
      <c r="R1350" s="20">
        <v>1.1186439E7</v>
      </c>
      <c r="S1350" s="20">
        <v>0.756</v>
      </c>
      <c r="T1350" s="20">
        <f t="array" ref="T1350:U1350">VLOOKUP(A1350,TOURISM!$A$2:$F$2692,{3,6},0)</f>
        <v>17586000000</v>
      </c>
      <c r="U1350" s="20">
        <v>3.946E9</v>
      </c>
      <c r="V1350" s="20">
        <f t="array" ref="V1350:AA1350">VLOOKUP(A1350,BUSINESS!$A$2:$J$2692,{4,5,6,7,8,9},0)</f>
        <v>0.467</v>
      </c>
      <c r="W1350" s="20">
        <v>19.0</v>
      </c>
      <c r="X1350" s="20"/>
      <c r="Y1350" s="20">
        <v>224.0</v>
      </c>
      <c r="Z1350" s="20">
        <v>0.382</v>
      </c>
      <c r="AA1350" s="20">
        <v>1.245</v>
      </c>
      <c r="AB1350" s="21">
        <f t="shared" si="390"/>
        <v>695.168495</v>
      </c>
      <c r="AC1350" s="20"/>
      <c r="AD1350" s="20"/>
      <c r="AE1350" s="20">
        <f t="shared" si="449"/>
        <v>352.7485378</v>
      </c>
      <c r="AF1350" s="22" t="b">
        <f t="shared" si="4"/>
        <v>0</v>
      </c>
      <c r="AG1350" s="20" t="b">
        <f t="shared" si="5"/>
        <v>0</v>
      </c>
      <c r="AH1350" s="20" t="b">
        <f t="shared" si="6"/>
        <v>0</v>
      </c>
      <c r="AI1350" s="20" t="b">
        <f t="shared" si="7"/>
        <v>0</v>
      </c>
      <c r="AJ1350" s="20"/>
      <c r="AK1350" s="20"/>
      <c r="AL1350" s="20"/>
      <c r="AM1350" s="20"/>
      <c r="AN1350" s="20"/>
      <c r="AO1350" s="20"/>
      <c r="AP1350" s="20"/>
      <c r="AQ1350" s="20"/>
      <c r="AR1350" s="23"/>
      <c r="AS1350" s="23"/>
      <c r="AT1350" s="23"/>
      <c r="AU1350" s="23"/>
      <c r="AV1350" s="23"/>
    </row>
    <row r="1351" ht="15.75" customHeight="1">
      <c r="A1351" s="17" t="str">
        <f t="shared" si="1"/>
        <v>Greece-Europe2009</v>
      </c>
      <c r="B1351" s="17" t="s">
        <v>196</v>
      </c>
      <c r="C1351" s="18" t="s">
        <v>180</v>
      </c>
      <c r="D1351" s="19" t="s">
        <v>88</v>
      </c>
      <c r="E1351" s="17">
        <v>7.792063567E9</v>
      </c>
      <c r="F1351" s="18">
        <v>0.1</v>
      </c>
      <c r="G1351" s="18">
        <v>2861.0</v>
      </c>
      <c r="H1351" s="18"/>
      <c r="I1351" s="20">
        <f t="array" ref="I1351:J1351">IFNA(VLOOKUP(A1351,ENERGY!$A$2:$F$2692,{5,6},0),0)</f>
        <v>29141</v>
      </c>
      <c r="J1351" s="20">
        <v>95738.0</v>
      </c>
      <c r="K1351" s="20">
        <f t="array" ref="K1351:S1351">VLOOKUP(A1351,'HUMAN RESOURCES'!$A$2:$M$2692,{2,3,4,5,6,7,8,9,10},0)</f>
        <v>0.011</v>
      </c>
      <c r="L1351" s="20">
        <v>0.004</v>
      </c>
      <c r="M1351" s="20">
        <v>83.0</v>
      </c>
      <c r="N1351" s="20">
        <v>78.0</v>
      </c>
      <c r="O1351" s="20">
        <v>0.145</v>
      </c>
      <c r="P1351" s="20">
        <v>0.667</v>
      </c>
      <c r="Q1351" s="20">
        <v>0.189</v>
      </c>
      <c r="R1351" s="20">
        <v>1.1187085E7</v>
      </c>
      <c r="S1351" s="20">
        <v>0.759</v>
      </c>
      <c r="T1351" s="20">
        <f t="array" ref="T1351:U1351">VLOOKUP(A1351,TOURISM!$A$2:$F$2692,{3,6},0)</f>
        <v>14796000000</v>
      </c>
      <c r="U1351" s="20">
        <v>3.401E9</v>
      </c>
      <c r="V1351" s="20">
        <f t="array" ref="V1351:AA1351">VLOOKUP(A1351,BUSINESS!$A$2:$J$2692,{4,5,6,7,8,9},0)</f>
        <v>0.467</v>
      </c>
      <c r="W1351" s="20">
        <v>19.0</v>
      </c>
      <c r="X1351" s="20"/>
      <c r="Y1351" s="20">
        <v>224.0</v>
      </c>
      <c r="Z1351" s="20">
        <v>0.424</v>
      </c>
      <c r="AA1351" s="20">
        <v>1.198</v>
      </c>
      <c r="AB1351" s="21">
        <f t="shared" si="390"/>
        <v>696.5231396</v>
      </c>
      <c r="AC1351" s="20">
        <f t="shared" ref="AC1351:AC1352" si="452">I1351/R1351</f>
        <v>0.002604878751</v>
      </c>
      <c r="AD1351" s="20">
        <f t="shared" ref="AD1351:AD1352" si="453">J1351/R1351</f>
        <v>0.008557904047</v>
      </c>
      <c r="AE1351" s="20">
        <f t="shared" si="449"/>
        <v>304.0112773</v>
      </c>
      <c r="AF1351" s="22" t="b">
        <f t="shared" si="4"/>
        <v>0</v>
      </c>
      <c r="AG1351" s="20" t="b">
        <f t="shared" si="5"/>
        <v>0</v>
      </c>
      <c r="AH1351" s="20" t="b">
        <f t="shared" si="6"/>
        <v>0</v>
      </c>
      <c r="AI1351" s="20" t="b">
        <f t="shared" si="7"/>
        <v>0</v>
      </c>
      <c r="AJ1351" s="20"/>
      <c r="AK1351" s="20"/>
      <c r="AL1351" s="20"/>
      <c r="AM1351" s="20"/>
      <c r="AN1351" s="20"/>
      <c r="AO1351" s="20"/>
      <c r="AP1351" s="20"/>
      <c r="AQ1351" s="20"/>
      <c r="AR1351" s="23"/>
      <c r="AS1351" s="23"/>
      <c r="AT1351" s="23"/>
      <c r="AU1351" s="23"/>
      <c r="AV1351" s="23"/>
    </row>
    <row r="1352" ht="15.75" customHeight="1">
      <c r="A1352" s="17" t="str">
        <f t="shared" si="1"/>
        <v>Greece-Europe2010</v>
      </c>
      <c r="B1352" s="17" t="s">
        <v>196</v>
      </c>
      <c r="C1352" s="18" t="s">
        <v>180</v>
      </c>
      <c r="D1352" s="19" t="s">
        <v>89</v>
      </c>
      <c r="E1352" s="17">
        <v>7.82042E9</v>
      </c>
      <c r="F1352" s="18">
        <v>0.094</v>
      </c>
      <c r="G1352" s="18">
        <v>2442.0</v>
      </c>
      <c r="H1352" s="18"/>
      <c r="I1352" s="20">
        <f t="array" ref="I1352:J1352">IFNA(VLOOKUP(A1352,ENERGY!$A$2:$F$2692,{5,6},0),0)</f>
        <v>30223</v>
      </c>
      <c r="J1352" s="20">
        <v>97286.0</v>
      </c>
      <c r="K1352" s="20">
        <f t="array" ref="K1352:S1352">VLOOKUP(A1352,'HUMAN RESOURCES'!$A$2:$M$2692,{2,3,4,5,6,7,8,9,10},0)</f>
        <v>0.01</v>
      </c>
      <c r="L1352" s="20">
        <v>0.004</v>
      </c>
      <c r="M1352" s="20">
        <v>83.0</v>
      </c>
      <c r="N1352" s="20">
        <v>78.0</v>
      </c>
      <c r="O1352" s="20">
        <v>0.145</v>
      </c>
      <c r="P1352" s="20">
        <v>0.665</v>
      </c>
      <c r="Q1352" s="20">
        <v>0.19</v>
      </c>
      <c r="R1352" s="20">
        <v>1.1153454E7</v>
      </c>
      <c r="S1352" s="20">
        <v>0.763</v>
      </c>
      <c r="T1352" s="20">
        <f t="array" ref="T1352:U1352">VLOOKUP(A1352,TOURISM!$A$2:$F$2692,{3,6},0)</f>
        <v>12579000000</v>
      </c>
      <c r="U1352" s="20">
        <v>2.874E9</v>
      </c>
      <c r="V1352" s="20">
        <f t="array" ref="V1352:AA1352">VLOOKUP(A1352,BUSINESS!$A$2:$J$2692,{4,5,6,7,8,9},0)</f>
        <v>0.467</v>
      </c>
      <c r="W1352" s="20">
        <v>19.0</v>
      </c>
      <c r="X1352" s="20"/>
      <c r="Y1352" s="20">
        <v>224.0</v>
      </c>
      <c r="Z1352" s="20">
        <v>0.444</v>
      </c>
      <c r="AA1352" s="20">
        <v>1.106</v>
      </c>
      <c r="AB1352" s="21">
        <f t="shared" si="390"/>
        <v>701.1657555</v>
      </c>
      <c r="AC1352" s="20">
        <f t="shared" si="452"/>
        <v>0.002709743547</v>
      </c>
      <c r="AD1352" s="20">
        <f t="shared" si="453"/>
        <v>0.008722499775</v>
      </c>
      <c r="AE1352" s="20">
        <f t="shared" si="449"/>
        <v>257.6780251</v>
      </c>
      <c r="AF1352" s="22" t="b">
        <f t="shared" si="4"/>
        <v>0</v>
      </c>
      <c r="AG1352" s="20" t="b">
        <f t="shared" si="5"/>
        <v>0</v>
      </c>
      <c r="AH1352" s="20" t="b">
        <f t="shared" si="6"/>
        <v>0</v>
      </c>
      <c r="AI1352" s="20" t="b">
        <f t="shared" si="7"/>
        <v>0</v>
      </c>
      <c r="AJ1352" s="20"/>
      <c r="AK1352" s="20"/>
      <c r="AL1352" s="20"/>
      <c r="AM1352" s="20"/>
      <c r="AN1352" s="20"/>
      <c r="AO1352" s="20"/>
      <c r="AP1352" s="20"/>
      <c r="AQ1352" s="20"/>
      <c r="AR1352" s="23"/>
      <c r="AS1352" s="23"/>
      <c r="AT1352" s="23"/>
      <c r="AU1352" s="23"/>
      <c r="AV1352" s="23"/>
    </row>
    <row r="1353" ht="15.75" customHeight="1">
      <c r="A1353" s="17" t="str">
        <f t="shared" si="1"/>
        <v>Greece-Europe2011</v>
      </c>
      <c r="B1353" s="17" t="s">
        <v>196</v>
      </c>
      <c r="C1353" s="18" t="s">
        <v>180</v>
      </c>
      <c r="D1353" s="19" t="s">
        <v>90</v>
      </c>
      <c r="E1353" s="17">
        <v>7.833068425E9</v>
      </c>
      <c r="F1353" s="18">
        <v>0.09</v>
      </c>
      <c r="G1353" s="18">
        <v>2304.0</v>
      </c>
      <c r="H1353" s="18"/>
      <c r="I1353" s="20">
        <f t="array" ref="I1353:J1353">IFNA(VLOOKUP(A1353,ENERGY!$A$2:$F$2692,{5,6},0),0)</f>
        <v>0</v>
      </c>
      <c r="J1353" s="20">
        <v>0.0</v>
      </c>
      <c r="K1353" s="20">
        <f t="array" ref="K1353:S1353">VLOOKUP(A1353,'HUMAN RESOURCES'!$A$2:$M$2692,{2,3,4,5,6,7,8,9,10},0)</f>
        <v>0.01</v>
      </c>
      <c r="L1353" s="20">
        <v>0.004</v>
      </c>
      <c r="M1353" s="20">
        <v>84.0</v>
      </c>
      <c r="N1353" s="20">
        <v>78.0</v>
      </c>
      <c r="O1353" s="20">
        <v>0.146</v>
      </c>
      <c r="P1353" s="20">
        <v>0.663</v>
      </c>
      <c r="Q1353" s="20">
        <v>0.192</v>
      </c>
      <c r="R1353" s="20">
        <v>1.1123213E7</v>
      </c>
      <c r="S1353" s="20">
        <v>0.766</v>
      </c>
      <c r="T1353" s="20">
        <f t="array" ref="T1353:U1353">VLOOKUP(A1353,TOURISM!$A$2:$F$2692,{3,6},0)</f>
        <v>14984000000</v>
      </c>
      <c r="U1353" s="20">
        <v>3.197E9</v>
      </c>
      <c r="V1353" s="20">
        <f t="array" ref="V1353:AA1353">VLOOKUP(A1353,BUSINESS!$A$2:$J$2692,{4,5,6,7,8,9},0)</f>
        <v>0.459</v>
      </c>
      <c r="W1353" s="20">
        <v>11.0</v>
      </c>
      <c r="X1353" s="20"/>
      <c r="Y1353" s="20">
        <v>224.0</v>
      </c>
      <c r="Z1353" s="20">
        <v>0.516</v>
      </c>
      <c r="AA1353" s="20">
        <v>1.091</v>
      </c>
      <c r="AB1353" s="21">
        <f t="shared" si="390"/>
        <v>704.2091548</v>
      </c>
      <c r="AC1353" s="20"/>
      <c r="AD1353" s="20"/>
      <c r="AE1353" s="20">
        <f t="shared" si="449"/>
        <v>287.4169541</v>
      </c>
      <c r="AF1353" s="22" t="b">
        <f t="shared" si="4"/>
        <v>0</v>
      </c>
      <c r="AG1353" s="20" t="b">
        <f t="shared" si="5"/>
        <v>0</v>
      </c>
      <c r="AH1353" s="20" t="b">
        <f t="shared" si="6"/>
        <v>0</v>
      </c>
      <c r="AI1353" s="20" t="b">
        <f t="shared" si="7"/>
        <v>0</v>
      </c>
      <c r="AJ1353" s="20"/>
      <c r="AK1353" s="20"/>
      <c r="AL1353" s="20"/>
      <c r="AM1353" s="20"/>
      <c r="AN1353" s="20"/>
      <c r="AO1353" s="20"/>
      <c r="AP1353" s="20"/>
      <c r="AQ1353" s="20"/>
      <c r="AR1353" s="23"/>
      <c r="AS1353" s="23"/>
      <c r="AT1353" s="23"/>
      <c r="AU1353" s="23"/>
      <c r="AV1353" s="23"/>
    </row>
    <row r="1354" ht="15.75" customHeight="1">
      <c r="A1354" s="17" t="str">
        <f t="shared" si="1"/>
        <v>Greece-Europe2012</v>
      </c>
      <c r="B1354" s="17" t="s">
        <v>196</v>
      </c>
      <c r="C1354" s="18" t="s">
        <v>180</v>
      </c>
      <c r="D1354" s="19" t="s">
        <v>91</v>
      </c>
      <c r="E1354" s="17">
        <v>7.872333197E9</v>
      </c>
      <c r="F1354" s="18">
        <v>0.093</v>
      </c>
      <c r="G1354" s="18">
        <v>2044.0</v>
      </c>
      <c r="H1354" s="18"/>
      <c r="I1354" s="20">
        <f t="array" ref="I1354:J1354">IFNA(VLOOKUP(A1354,ENERGY!$A$2:$F$2692,{5,6},0),0)</f>
        <v>0</v>
      </c>
      <c r="J1354" s="20">
        <v>0.0</v>
      </c>
      <c r="K1354" s="20">
        <f t="array" ref="K1354:S1354">VLOOKUP(A1354,'HUMAN RESOURCES'!$A$2:$M$2692,{2,3,4,5,6,7,8,9,10},0)</f>
        <v>0.009</v>
      </c>
      <c r="L1354" s="20">
        <v>0.004</v>
      </c>
      <c r="M1354" s="20">
        <v>83.0</v>
      </c>
      <c r="N1354" s="20">
        <v>78.0</v>
      </c>
      <c r="O1354" s="20">
        <v>0.146</v>
      </c>
      <c r="P1354" s="20">
        <v>0.66</v>
      </c>
      <c r="Q1354" s="20">
        <v>0.194</v>
      </c>
      <c r="R1354" s="20">
        <v>1.1092771E7</v>
      </c>
      <c r="S1354" s="20">
        <v>0.77</v>
      </c>
      <c r="T1354" s="20">
        <f t="array" ref="T1354:U1354">VLOOKUP(A1354,TOURISM!$A$2:$F$2692,{3,6},0)</f>
        <v>13313000000</v>
      </c>
      <c r="U1354" s="20">
        <v>2.392E9</v>
      </c>
      <c r="V1354" s="20">
        <f t="array" ref="V1354:AA1354">VLOOKUP(A1354,BUSINESS!$A$2:$J$2692,{4,5,6,7,8,9},0)</f>
        <v>0.441</v>
      </c>
      <c r="W1354" s="20">
        <v>12.0</v>
      </c>
      <c r="X1354" s="20">
        <v>89.0</v>
      </c>
      <c r="Y1354" s="20">
        <v>202.0</v>
      </c>
      <c r="Z1354" s="20">
        <v>0.551</v>
      </c>
      <c r="AA1354" s="20">
        <v>1.201</v>
      </c>
      <c r="AB1354" s="21">
        <f t="shared" si="390"/>
        <v>709.6813949</v>
      </c>
      <c r="AC1354" s="20"/>
      <c r="AD1354" s="20"/>
      <c r="AE1354" s="20">
        <f t="shared" si="449"/>
        <v>215.6359308</v>
      </c>
      <c r="AF1354" s="22" t="b">
        <f t="shared" si="4"/>
        <v>0</v>
      </c>
      <c r="AG1354" s="20" t="b">
        <f t="shared" si="5"/>
        <v>0</v>
      </c>
      <c r="AH1354" s="20" t="b">
        <f t="shared" si="6"/>
        <v>0</v>
      </c>
      <c r="AI1354" s="20" t="b">
        <f t="shared" si="7"/>
        <v>0</v>
      </c>
      <c r="AJ1354" s="20"/>
      <c r="AK1354" s="20"/>
      <c r="AL1354" s="20"/>
      <c r="AM1354" s="20"/>
      <c r="AN1354" s="20"/>
      <c r="AO1354" s="20"/>
      <c r="AP1354" s="20"/>
      <c r="AQ1354" s="20"/>
      <c r="AR1354" s="23"/>
      <c r="AS1354" s="23"/>
      <c r="AT1354" s="23"/>
      <c r="AU1354" s="23"/>
      <c r="AV1354" s="23"/>
    </row>
    <row r="1355" ht="15.75" customHeight="1">
      <c r="A1355" s="17" t="str">
        <f t="shared" si="1"/>
        <v>Hungary-Europe2000</v>
      </c>
      <c r="B1355" s="17" t="s">
        <v>197</v>
      </c>
      <c r="C1355" s="18" t="s">
        <v>180</v>
      </c>
      <c r="D1355" s="19" t="s">
        <v>76</v>
      </c>
      <c r="E1355" s="17">
        <v>1.0106837286E10</v>
      </c>
      <c r="F1355" s="18">
        <v>0.072</v>
      </c>
      <c r="G1355" s="18">
        <v>326.0</v>
      </c>
      <c r="H1355" s="18">
        <v>0.126</v>
      </c>
      <c r="I1355" s="20">
        <f t="array" ref="I1355:J1355">IFNA(VLOOKUP(A1355,ENERGY!$A$2:$F$2692,{5,6},0),0)</f>
        <v>23499</v>
      </c>
      <c r="J1355" s="20"/>
      <c r="K1355" s="20">
        <f t="array" ref="K1355:S1355">VLOOKUP(A1355,'HUMAN RESOURCES'!$A$2:$M$2692,{2,3,4,5,6,7,8,9,10},0)</f>
        <v>0.01</v>
      </c>
      <c r="L1355" s="20">
        <v>0.01</v>
      </c>
      <c r="M1355" s="20">
        <v>76.0</v>
      </c>
      <c r="N1355" s="20">
        <v>67.0</v>
      </c>
      <c r="O1355" s="20">
        <v>0.168</v>
      </c>
      <c r="P1355" s="20">
        <v>0.68</v>
      </c>
      <c r="Q1355" s="20">
        <v>0.151</v>
      </c>
      <c r="R1355" s="20">
        <v>1.0210971E7</v>
      </c>
      <c r="S1355" s="20">
        <v>0.646</v>
      </c>
      <c r="T1355" s="20">
        <f t="array" ref="T1355:U1355">VLOOKUP(A1355,TOURISM!$A$2:$F$2692,{3,6},0)</f>
        <v>3809000000</v>
      </c>
      <c r="U1355" s="20">
        <v>1.722E9</v>
      </c>
      <c r="V1355" s="20" t="str">
        <f t="array" ref="V1355:AA1355">VLOOKUP(A1355,BUSINESS!$A$2:$J$2692,{4,5,6,7,8,9},0)</f>
        <v/>
      </c>
      <c r="W1355" s="20"/>
      <c r="X1355" s="20"/>
      <c r="Y1355" s="20"/>
      <c r="Z1355" s="20">
        <v>0.07</v>
      </c>
      <c r="AA1355" s="20">
        <v>0.301</v>
      </c>
      <c r="AB1355" s="21">
        <f t="shared" si="390"/>
        <v>989.8017814</v>
      </c>
      <c r="AC1355" s="20">
        <f t="shared" ref="AC1355:AC1360" si="454">I1355/R1355</f>
        <v>0.002301348226</v>
      </c>
      <c r="AD1355" s="20"/>
      <c r="AE1355" s="20">
        <f t="shared" si="449"/>
        <v>168.6421399</v>
      </c>
      <c r="AF1355" s="22" t="b">
        <f t="shared" si="4"/>
        <v>0</v>
      </c>
      <c r="AG1355" s="20" t="b">
        <f t="shared" si="5"/>
        <v>0</v>
      </c>
      <c r="AH1355" s="20" t="b">
        <f t="shared" si="6"/>
        <v>0</v>
      </c>
      <c r="AI1355" s="20" t="b">
        <f t="shared" si="7"/>
        <v>0</v>
      </c>
      <c r="AJ1355" s="20"/>
      <c r="AK1355" s="20"/>
      <c r="AL1355" s="20"/>
      <c r="AM1355" s="20"/>
      <c r="AN1355" s="20"/>
      <c r="AO1355" s="20"/>
      <c r="AP1355" s="20"/>
      <c r="AQ1355" s="20"/>
      <c r="AR1355" s="23"/>
      <c r="AS1355" s="23"/>
      <c r="AT1355" s="23"/>
      <c r="AU1355" s="23"/>
      <c r="AV1355" s="23"/>
    </row>
    <row r="1356" ht="15.75" customHeight="1">
      <c r="A1356" s="17" t="str">
        <f t="shared" si="1"/>
        <v>Hungary-Europe2001</v>
      </c>
      <c r="B1356" s="17" t="s">
        <v>197</v>
      </c>
      <c r="C1356" s="18" t="s">
        <v>180</v>
      </c>
      <c r="D1356" s="19" t="s">
        <v>77</v>
      </c>
      <c r="E1356" s="17">
        <v>1.0126990488E10</v>
      </c>
      <c r="F1356" s="18">
        <v>0.072</v>
      </c>
      <c r="G1356" s="18">
        <v>374.0</v>
      </c>
      <c r="H1356" s="18">
        <v>0.121</v>
      </c>
      <c r="I1356" s="20">
        <f t="array" ref="I1356:J1356">IFNA(VLOOKUP(A1356,ENERGY!$A$2:$F$2692,{5,6},0),0)</f>
        <v>24964</v>
      </c>
      <c r="J1356" s="20"/>
      <c r="K1356" s="20">
        <f t="array" ref="K1356:S1356">VLOOKUP(A1356,'HUMAN RESOURCES'!$A$2:$M$2692,{2,3,4,5,6,7,8,9,10},0)</f>
        <v>0.01</v>
      </c>
      <c r="L1356" s="20">
        <v>0.009</v>
      </c>
      <c r="M1356" s="20">
        <v>77.0</v>
      </c>
      <c r="N1356" s="20">
        <v>68.0</v>
      </c>
      <c r="O1356" s="20">
        <v>0.166</v>
      </c>
      <c r="P1356" s="20">
        <v>0.682</v>
      </c>
      <c r="Q1356" s="20">
        <v>0.153</v>
      </c>
      <c r="R1356" s="20">
        <v>1.0187576E7</v>
      </c>
      <c r="S1356" s="20">
        <v>0.647</v>
      </c>
      <c r="T1356" s="20">
        <f t="array" ref="T1356:U1356">VLOOKUP(A1356,TOURISM!$A$2:$F$2692,{3,6},0)</f>
        <v>4191000000</v>
      </c>
      <c r="U1356" s="20">
        <v>1.887E9</v>
      </c>
      <c r="V1356" s="20" t="str">
        <f t="array" ref="V1356:AA1356">VLOOKUP(A1356,BUSINESS!$A$2:$J$2692,{4,5,6,7,8,9},0)</f>
        <v/>
      </c>
      <c r="W1356" s="20"/>
      <c r="X1356" s="20"/>
      <c r="Y1356" s="20"/>
      <c r="Z1356" s="20">
        <v>0.145</v>
      </c>
      <c r="AA1356" s="20">
        <v>0.487</v>
      </c>
      <c r="AB1356" s="21">
        <f t="shared" si="390"/>
        <v>994.0530002</v>
      </c>
      <c r="AC1356" s="20">
        <f t="shared" si="454"/>
        <v>0.002450435707</v>
      </c>
      <c r="AD1356" s="20"/>
      <c r="AE1356" s="20">
        <f t="shared" si="449"/>
        <v>185.2256121</v>
      </c>
      <c r="AF1356" s="22" t="b">
        <f t="shared" si="4"/>
        <v>0</v>
      </c>
      <c r="AG1356" s="20" t="b">
        <f t="shared" si="5"/>
        <v>0</v>
      </c>
      <c r="AH1356" s="20" t="b">
        <f t="shared" si="6"/>
        <v>0</v>
      </c>
      <c r="AI1356" s="20" t="b">
        <f t="shared" si="7"/>
        <v>0</v>
      </c>
      <c r="AJ1356" s="20"/>
      <c r="AK1356" s="20"/>
      <c r="AL1356" s="20"/>
      <c r="AM1356" s="20"/>
      <c r="AN1356" s="20"/>
      <c r="AO1356" s="20"/>
      <c r="AP1356" s="20"/>
      <c r="AQ1356" s="20"/>
      <c r="AR1356" s="23"/>
      <c r="AS1356" s="23"/>
      <c r="AT1356" s="23"/>
      <c r="AU1356" s="23"/>
      <c r="AV1356" s="23"/>
    </row>
    <row r="1357" ht="15.75" customHeight="1">
      <c r="A1357" s="17" t="str">
        <f t="shared" si="1"/>
        <v>Hungary-Europe2002</v>
      </c>
      <c r="B1357" s="17" t="s">
        <v>197</v>
      </c>
      <c r="C1357" s="18" t="s">
        <v>180</v>
      </c>
      <c r="D1357" s="19" t="s">
        <v>79</v>
      </c>
      <c r="E1357" s="17">
        <v>1.0128112401E10</v>
      </c>
      <c r="F1357" s="18">
        <v>0.076</v>
      </c>
      <c r="G1357" s="18">
        <v>495.0</v>
      </c>
      <c r="H1357" s="18">
        <v>0.102</v>
      </c>
      <c r="I1357" s="20">
        <f t="array" ref="I1357:J1357">IFNA(VLOOKUP(A1357,ENERGY!$A$2:$F$2692,{5,6},0),0)</f>
        <v>25667</v>
      </c>
      <c r="J1357" s="20">
        <v>50583.0</v>
      </c>
      <c r="K1357" s="20">
        <f t="array" ref="K1357:S1357">VLOOKUP(A1357,'HUMAN RESOURCES'!$A$2:$M$2692,{2,3,4,5,6,7,8,9,10},0)</f>
        <v>0.01</v>
      </c>
      <c r="L1357" s="20">
        <v>0.009</v>
      </c>
      <c r="M1357" s="20">
        <v>77.0</v>
      </c>
      <c r="N1357" s="20">
        <v>68.0</v>
      </c>
      <c r="O1357" s="20">
        <v>0.163</v>
      </c>
      <c r="P1357" s="20">
        <v>0.683</v>
      </c>
      <c r="Q1357" s="20">
        <v>0.154</v>
      </c>
      <c r="R1357" s="20">
        <v>1.0158608E7</v>
      </c>
      <c r="S1357" s="20">
        <v>0.651</v>
      </c>
      <c r="T1357" s="20">
        <f t="array" ref="T1357:U1357">VLOOKUP(A1357,TOURISM!$A$2:$F$2692,{3,6},0)</f>
        <v>3774000000</v>
      </c>
      <c r="U1357" s="20">
        <v>2.211E9</v>
      </c>
      <c r="V1357" s="20" t="str">
        <f t="array" ref="V1357:AA1357">VLOOKUP(A1357,BUSINESS!$A$2:$J$2692,{4,5,6,7,8,9},0)</f>
        <v/>
      </c>
      <c r="W1357" s="20"/>
      <c r="X1357" s="20"/>
      <c r="Y1357" s="20"/>
      <c r="Z1357" s="20">
        <v>0.167</v>
      </c>
      <c r="AA1357" s="20">
        <v>0.677</v>
      </c>
      <c r="AB1357" s="21">
        <f t="shared" si="390"/>
        <v>996.9980534</v>
      </c>
      <c r="AC1357" s="20">
        <f t="shared" si="454"/>
        <v>0.002526625695</v>
      </c>
      <c r="AD1357" s="20">
        <f t="shared" ref="AD1357:AD1360" si="455">J1357/R1357</f>
        <v>0.004979323939</v>
      </c>
      <c r="AE1357" s="20">
        <f t="shared" si="449"/>
        <v>217.6479297</v>
      </c>
      <c r="AF1357" s="22" t="b">
        <f t="shared" si="4"/>
        <v>0</v>
      </c>
      <c r="AG1357" s="20" t="b">
        <f t="shared" si="5"/>
        <v>0</v>
      </c>
      <c r="AH1357" s="20" t="b">
        <f t="shared" si="6"/>
        <v>0</v>
      </c>
      <c r="AI1357" s="20" t="b">
        <f t="shared" si="7"/>
        <v>0</v>
      </c>
      <c r="AJ1357" s="20"/>
      <c r="AK1357" s="20"/>
      <c r="AL1357" s="20"/>
      <c r="AM1357" s="20"/>
      <c r="AN1357" s="20"/>
      <c r="AO1357" s="20"/>
      <c r="AP1357" s="20"/>
      <c r="AQ1357" s="20"/>
      <c r="AR1357" s="23"/>
      <c r="AS1357" s="23"/>
      <c r="AT1357" s="23"/>
      <c r="AU1357" s="23"/>
      <c r="AV1357" s="23"/>
    </row>
    <row r="1358" ht="15.75" customHeight="1">
      <c r="A1358" s="17" t="str">
        <f t="shared" si="1"/>
        <v>Hungary-Europe2003</v>
      </c>
      <c r="B1358" s="17" t="s">
        <v>197</v>
      </c>
      <c r="C1358" s="18" t="s">
        <v>180</v>
      </c>
      <c r="D1358" s="19" t="s">
        <v>81</v>
      </c>
      <c r="E1358" s="17">
        <v>1.014234277E10</v>
      </c>
      <c r="F1358" s="18">
        <v>0.086</v>
      </c>
      <c r="G1358" s="18">
        <v>706.0</v>
      </c>
      <c r="H1358" s="18">
        <v>0.096</v>
      </c>
      <c r="I1358" s="20">
        <f t="array" ref="I1358:J1358">IFNA(VLOOKUP(A1358,ENERGY!$A$2:$F$2692,{5,6},0),0)</f>
        <v>24859</v>
      </c>
      <c r="J1358" s="20">
        <v>48676.0</v>
      </c>
      <c r="K1358" s="20">
        <f t="array" ref="K1358:S1358">VLOOKUP(A1358,'HUMAN RESOURCES'!$A$2:$M$2692,{2,3,4,5,6,7,8,9,10},0)</f>
        <v>0.009</v>
      </c>
      <c r="L1358" s="20">
        <v>0.008</v>
      </c>
      <c r="M1358" s="20">
        <v>77.0</v>
      </c>
      <c r="N1358" s="20">
        <v>68.0</v>
      </c>
      <c r="O1358" s="20">
        <v>0.16</v>
      </c>
      <c r="P1358" s="20">
        <v>0.685</v>
      </c>
      <c r="Q1358" s="20">
        <v>0.155</v>
      </c>
      <c r="R1358" s="20">
        <v>1.0129552E7</v>
      </c>
      <c r="S1358" s="20">
        <v>0.655</v>
      </c>
      <c r="T1358" s="20">
        <f t="array" ref="T1358:U1358">VLOOKUP(A1358,TOURISM!$A$2:$F$2692,{3,6},0)</f>
        <v>4119000000</v>
      </c>
      <c r="U1358" s="20">
        <v>2.7E9</v>
      </c>
      <c r="V1358" s="20" t="str">
        <f t="array" ref="V1358:AA1358">VLOOKUP(A1358,BUSINESS!$A$2:$J$2692,{4,5,6,7,8,9},0)</f>
        <v/>
      </c>
      <c r="W1358" s="20">
        <v>52.0</v>
      </c>
      <c r="X1358" s="20"/>
      <c r="Y1358" s="20"/>
      <c r="Z1358" s="20">
        <v>0.216</v>
      </c>
      <c r="AA1358" s="20">
        <v>0.783</v>
      </c>
      <c r="AB1358" s="21">
        <f t="shared" si="390"/>
        <v>1001.262718</v>
      </c>
      <c r="AC1358" s="20">
        <f t="shared" si="454"/>
        <v>0.002454106559</v>
      </c>
      <c r="AD1358" s="20">
        <f t="shared" si="455"/>
        <v>0.004805345784</v>
      </c>
      <c r="AE1358" s="20">
        <f t="shared" si="449"/>
        <v>266.5468325</v>
      </c>
      <c r="AF1358" s="22" t="b">
        <f t="shared" si="4"/>
        <v>0</v>
      </c>
      <c r="AG1358" s="20" t="b">
        <f t="shared" si="5"/>
        <v>0</v>
      </c>
      <c r="AH1358" s="20" t="b">
        <f t="shared" si="6"/>
        <v>0</v>
      </c>
      <c r="AI1358" s="20" t="b">
        <f t="shared" si="7"/>
        <v>0</v>
      </c>
      <c r="AJ1358" s="20"/>
      <c r="AK1358" s="20"/>
      <c r="AL1358" s="20"/>
      <c r="AM1358" s="20"/>
      <c r="AN1358" s="20"/>
      <c r="AO1358" s="20"/>
      <c r="AP1358" s="20"/>
      <c r="AQ1358" s="20"/>
      <c r="AR1358" s="23"/>
      <c r="AS1358" s="23"/>
      <c r="AT1358" s="23"/>
      <c r="AU1358" s="23"/>
      <c r="AV1358" s="23"/>
    </row>
    <row r="1359" ht="15.75" customHeight="1">
      <c r="A1359" s="17" t="str">
        <f t="shared" si="1"/>
        <v>Hungary-Europe2004</v>
      </c>
      <c r="B1359" s="17" t="s">
        <v>197</v>
      </c>
      <c r="C1359" s="18" t="s">
        <v>180</v>
      </c>
      <c r="D1359" s="19" t="s">
        <v>83</v>
      </c>
      <c r="E1359" s="17">
        <v>1.0172260738E10</v>
      </c>
      <c r="F1359" s="18">
        <v>0.082</v>
      </c>
      <c r="G1359" s="18">
        <v>828.0</v>
      </c>
      <c r="H1359" s="18">
        <v>0.128</v>
      </c>
      <c r="I1359" s="20">
        <f t="array" ref="I1359:J1359">IFNA(VLOOKUP(A1359,ENERGY!$A$2:$F$2692,{5,6},0),0)</f>
        <v>26458</v>
      </c>
      <c r="J1359" s="20">
        <v>54657.0</v>
      </c>
      <c r="K1359" s="20">
        <f t="array" ref="K1359:S1359">VLOOKUP(A1359,'HUMAN RESOURCES'!$A$2:$M$2692,{2,3,4,5,6,7,8,9,10},0)</f>
        <v>0.009</v>
      </c>
      <c r="L1359" s="20">
        <v>0.008</v>
      </c>
      <c r="M1359" s="20">
        <v>77.0</v>
      </c>
      <c r="N1359" s="20">
        <v>69.0</v>
      </c>
      <c r="O1359" s="20">
        <v>0.158</v>
      </c>
      <c r="P1359" s="20">
        <v>0.687</v>
      </c>
      <c r="Q1359" s="20">
        <v>0.156</v>
      </c>
      <c r="R1359" s="20">
        <v>1.0107146E7</v>
      </c>
      <c r="S1359" s="20">
        <v>0.659</v>
      </c>
      <c r="T1359" s="20">
        <f t="array" ref="T1359:U1359">VLOOKUP(A1359,TOURISM!$A$2:$F$2692,{3,6},0)</f>
        <v>4009000000</v>
      </c>
      <c r="U1359" s="20">
        <v>2.482E9</v>
      </c>
      <c r="V1359" s="20" t="str">
        <f t="array" ref="V1359:AA1359">VLOOKUP(A1359,BUSINESS!$A$2:$J$2692,{4,5,6,7,8,9},0)</f>
        <v/>
      </c>
      <c r="W1359" s="20">
        <v>52.0</v>
      </c>
      <c r="X1359" s="20"/>
      <c r="Y1359" s="20"/>
      <c r="Z1359" s="20">
        <v>0.277</v>
      </c>
      <c r="AA1359" s="20">
        <v>0.863</v>
      </c>
      <c r="AB1359" s="21">
        <f t="shared" si="390"/>
        <v>1006.442446</v>
      </c>
      <c r="AC1359" s="20">
        <f t="shared" si="454"/>
        <v>0.002617751836</v>
      </c>
      <c r="AD1359" s="20">
        <f t="shared" si="455"/>
        <v>0.005407758036</v>
      </c>
      <c r="AE1359" s="20">
        <f t="shared" si="449"/>
        <v>245.5688282</v>
      </c>
      <c r="AF1359" s="22" t="b">
        <f t="shared" si="4"/>
        <v>0</v>
      </c>
      <c r="AG1359" s="20" t="b">
        <f t="shared" si="5"/>
        <v>0</v>
      </c>
      <c r="AH1359" s="20" t="b">
        <f t="shared" si="6"/>
        <v>0</v>
      </c>
      <c r="AI1359" s="20" t="b">
        <f t="shared" si="7"/>
        <v>0</v>
      </c>
      <c r="AJ1359" s="20"/>
      <c r="AK1359" s="20"/>
      <c r="AL1359" s="20"/>
      <c r="AM1359" s="20"/>
      <c r="AN1359" s="20"/>
      <c r="AO1359" s="20"/>
      <c r="AP1359" s="20"/>
      <c r="AQ1359" s="20"/>
      <c r="AR1359" s="23"/>
      <c r="AS1359" s="23"/>
      <c r="AT1359" s="23"/>
      <c r="AU1359" s="23"/>
      <c r="AV1359" s="23"/>
    </row>
    <row r="1360" ht="15.75" customHeight="1">
      <c r="A1360" s="17" t="str">
        <f t="shared" si="1"/>
        <v>Hungary-Europe2005</v>
      </c>
      <c r="B1360" s="17" t="s">
        <v>197</v>
      </c>
      <c r="C1360" s="18" t="s">
        <v>180</v>
      </c>
      <c r="D1360" s="19" t="s">
        <v>84</v>
      </c>
      <c r="E1360" s="17">
        <v>1.0173234921E10</v>
      </c>
      <c r="F1360" s="18">
        <v>0.084</v>
      </c>
      <c r="G1360" s="18">
        <v>923.0</v>
      </c>
      <c r="H1360" s="18">
        <v>0.085</v>
      </c>
      <c r="I1360" s="20">
        <f t="array" ref="I1360:J1360">IFNA(VLOOKUP(A1360,ENERGY!$A$2:$F$2692,{5,6},0),0)</f>
        <v>26157</v>
      </c>
      <c r="J1360" s="20">
        <v>57352.0</v>
      </c>
      <c r="K1360" s="20">
        <f t="array" ref="K1360:S1360">VLOOKUP(A1360,'HUMAN RESOURCES'!$A$2:$M$2692,{2,3,4,5,6,7,8,9,10},0)</f>
        <v>0.01</v>
      </c>
      <c r="L1360" s="20">
        <v>0.007</v>
      </c>
      <c r="M1360" s="20">
        <v>77.0</v>
      </c>
      <c r="N1360" s="20">
        <v>69.0</v>
      </c>
      <c r="O1360" s="20">
        <v>0.155</v>
      </c>
      <c r="P1360" s="20">
        <v>0.688</v>
      </c>
      <c r="Q1360" s="20">
        <v>0.157</v>
      </c>
      <c r="R1360" s="20">
        <v>1.0087065E7</v>
      </c>
      <c r="S1360" s="20">
        <v>0.664</v>
      </c>
      <c r="T1360" s="20">
        <f t="array" ref="T1360:U1360">VLOOKUP(A1360,TOURISM!$A$2:$F$2692,{3,6},0)</f>
        <v>4761000000</v>
      </c>
      <c r="U1360" s="20">
        <v>2.721E9</v>
      </c>
      <c r="V1360" s="20">
        <f t="array" ref="V1360:AA1360">VLOOKUP(A1360,BUSINESS!$A$2:$J$2692,{4,5,6,7,8,9},0)</f>
        <v>0.566</v>
      </c>
      <c r="W1360" s="20">
        <v>38.0</v>
      </c>
      <c r="X1360" s="20"/>
      <c r="Y1360" s="20">
        <v>340.0</v>
      </c>
      <c r="Z1360" s="20">
        <v>0.39</v>
      </c>
      <c r="AA1360" s="20">
        <v>0.923</v>
      </c>
      <c r="AB1360" s="21">
        <f t="shared" si="390"/>
        <v>1008.542616</v>
      </c>
      <c r="AC1360" s="20">
        <f t="shared" si="454"/>
        <v>0.002593122975</v>
      </c>
      <c r="AD1360" s="20">
        <f t="shared" si="455"/>
        <v>0.005685697475</v>
      </c>
      <c r="AE1360" s="20">
        <f t="shared" si="449"/>
        <v>269.7514094</v>
      </c>
      <c r="AF1360" s="22" t="b">
        <f t="shared" si="4"/>
        <v>0</v>
      </c>
      <c r="AG1360" s="20" t="b">
        <f t="shared" si="5"/>
        <v>0</v>
      </c>
      <c r="AH1360" s="20" t="b">
        <f t="shared" si="6"/>
        <v>0</v>
      </c>
      <c r="AI1360" s="20" t="b">
        <f t="shared" si="7"/>
        <v>0</v>
      </c>
      <c r="AJ1360" s="20"/>
      <c r="AK1360" s="20"/>
      <c r="AL1360" s="20"/>
      <c r="AM1360" s="20"/>
      <c r="AN1360" s="20"/>
      <c r="AO1360" s="20"/>
      <c r="AP1360" s="20"/>
      <c r="AQ1360" s="20"/>
      <c r="AR1360" s="23"/>
      <c r="AS1360" s="23"/>
      <c r="AT1360" s="23"/>
      <c r="AU1360" s="23"/>
      <c r="AV1360" s="23"/>
    </row>
    <row r="1361" ht="15.75" customHeight="1">
      <c r="A1361" s="17" t="str">
        <f t="shared" si="1"/>
        <v>Hungary-Europe2006</v>
      </c>
      <c r="B1361" s="17" t="s">
        <v>197</v>
      </c>
      <c r="C1361" s="18" t="s">
        <v>180</v>
      </c>
      <c r="D1361" s="19" t="s">
        <v>85</v>
      </c>
      <c r="E1361" s="17">
        <v>1.0185786171E10</v>
      </c>
      <c r="F1361" s="18">
        <v>0.083</v>
      </c>
      <c r="G1361" s="18">
        <v>922.0</v>
      </c>
      <c r="H1361" s="18">
        <v>0.081</v>
      </c>
      <c r="I1361" s="20">
        <f t="array" ref="I1361:J1361">IFNA(VLOOKUP(A1361,ENERGY!$A$2:$F$2692,{5,6},0),0)</f>
        <v>0</v>
      </c>
      <c r="J1361" s="20">
        <v>0.0</v>
      </c>
      <c r="K1361" s="20">
        <f t="array" ref="K1361:S1361">VLOOKUP(A1361,'HUMAN RESOURCES'!$A$2:$M$2692,{2,3,4,5,6,7,8,9,10},0)</f>
        <v>0.01</v>
      </c>
      <c r="L1361" s="20">
        <v>0.007</v>
      </c>
      <c r="M1361" s="20">
        <v>77.0</v>
      </c>
      <c r="N1361" s="20">
        <v>69.0</v>
      </c>
      <c r="O1361" s="20">
        <v>0.153</v>
      </c>
      <c r="P1361" s="20">
        <v>0.688</v>
      </c>
      <c r="Q1361" s="20">
        <v>0.159</v>
      </c>
      <c r="R1361" s="20">
        <v>1.007137E7</v>
      </c>
      <c r="S1361" s="20">
        <v>0.669</v>
      </c>
      <c r="T1361" s="20">
        <f t="array" ref="T1361:U1361">VLOOKUP(A1361,TOURISM!$A$2:$F$2692,{3,6},0)</f>
        <v>4998000000</v>
      </c>
      <c r="U1361" s="20">
        <v>2.319E9</v>
      </c>
      <c r="V1361" s="20">
        <f t="array" ref="V1361:AA1361">VLOOKUP(A1361,BUSINESS!$A$2:$J$2692,{4,5,6,7,8,9},0)</f>
        <v>0.557</v>
      </c>
      <c r="W1361" s="20">
        <v>38.0</v>
      </c>
      <c r="X1361" s="20"/>
      <c r="Y1361" s="20">
        <v>340.0</v>
      </c>
      <c r="Z1361" s="20">
        <v>0.471</v>
      </c>
      <c r="AA1361" s="20">
        <v>0.989</v>
      </c>
      <c r="AB1361" s="21">
        <f t="shared" si="390"/>
        <v>1011.360537</v>
      </c>
      <c r="AC1361" s="20"/>
      <c r="AD1361" s="20"/>
      <c r="AE1361" s="20">
        <f t="shared" si="449"/>
        <v>230.2566582</v>
      </c>
      <c r="AF1361" s="22" t="b">
        <f t="shared" si="4"/>
        <v>0</v>
      </c>
      <c r="AG1361" s="20" t="b">
        <f t="shared" si="5"/>
        <v>0</v>
      </c>
      <c r="AH1361" s="20" t="b">
        <f t="shared" si="6"/>
        <v>0</v>
      </c>
      <c r="AI1361" s="20" t="b">
        <f t="shared" si="7"/>
        <v>0</v>
      </c>
      <c r="AJ1361" s="20"/>
      <c r="AK1361" s="20"/>
      <c r="AL1361" s="20"/>
      <c r="AM1361" s="20"/>
      <c r="AN1361" s="20"/>
      <c r="AO1361" s="20"/>
      <c r="AP1361" s="20"/>
      <c r="AQ1361" s="20"/>
      <c r="AR1361" s="23"/>
      <c r="AS1361" s="23"/>
      <c r="AT1361" s="23"/>
      <c r="AU1361" s="23"/>
      <c r="AV1361" s="23"/>
    </row>
    <row r="1362" ht="15.75" customHeight="1">
      <c r="A1362" s="17" t="str">
        <f t="shared" si="1"/>
        <v>Hungary-Europe2007</v>
      </c>
      <c r="B1362" s="17" t="s">
        <v>197</v>
      </c>
      <c r="C1362" s="18" t="s">
        <v>180</v>
      </c>
      <c r="D1362" s="19" t="s">
        <v>86</v>
      </c>
      <c r="E1362" s="17">
        <v>1.0190534636E10</v>
      </c>
      <c r="F1362" s="18">
        <v>0.077</v>
      </c>
      <c r="G1362" s="18">
        <v>1038.0</v>
      </c>
      <c r="H1362" s="18">
        <v>0.091</v>
      </c>
      <c r="I1362" s="20">
        <f t="array" ref="I1362:J1362">IFNA(VLOOKUP(A1362,ENERGY!$A$2:$F$2692,{5,6},0),0)</f>
        <v>26729</v>
      </c>
      <c r="J1362" s="20">
        <v>55859.0</v>
      </c>
      <c r="K1362" s="20">
        <f t="array" ref="K1362:S1362">VLOOKUP(A1362,'HUMAN RESOURCES'!$A$2:$M$2692,{2,3,4,5,6,7,8,9,10},0)</f>
        <v>0.01</v>
      </c>
      <c r="L1362" s="20">
        <v>0.007</v>
      </c>
      <c r="M1362" s="20">
        <v>77.0</v>
      </c>
      <c r="N1362" s="20">
        <v>69.0</v>
      </c>
      <c r="O1362" s="20">
        <v>0.151</v>
      </c>
      <c r="P1362" s="20">
        <v>0.689</v>
      </c>
      <c r="Q1362" s="20">
        <v>0.161</v>
      </c>
      <c r="R1362" s="20">
        <v>1.005578E7</v>
      </c>
      <c r="S1362" s="20">
        <v>0.674</v>
      </c>
      <c r="T1362" s="20">
        <f t="array" ref="T1362:U1362">VLOOKUP(A1362,TOURISM!$A$2:$F$2692,{3,6},0)</f>
        <v>5628000000</v>
      </c>
      <c r="U1362" s="20">
        <v>3.088E9</v>
      </c>
      <c r="V1362" s="20">
        <f t="array" ref="V1362:AA1362">VLOOKUP(A1362,BUSINESS!$A$2:$J$2692,{4,5,6,7,8,9},0)</f>
        <v>0.553</v>
      </c>
      <c r="W1362" s="20">
        <v>16.0</v>
      </c>
      <c r="X1362" s="20"/>
      <c r="Y1362" s="20">
        <v>340.0</v>
      </c>
      <c r="Z1362" s="20">
        <v>0.533</v>
      </c>
      <c r="AA1362" s="20">
        <v>1.096</v>
      </c>
      <c r="AB1362" s="21">
        <f t="shared" si="390"/>
        <v>1013.400714</v>
      </c>
      <c r="AC1362" s="20">
        <f t="shared" ref="AC1362:AC1363" si="456">I1362/R1362</f>
        <v>0.002658073267</v>
      </c>
      <c r="AD1362" s="20">
        <f t="shared" ref="AD1362:AD1363" si="457">J1362/R1362</f>
        <v>0.005554914686</v>
      </c>
      <c r="AE1362" s="20">
        <f t="shared" si="449"/>
        <v>307.0870683</v>
      </c>
      <c r="AF1362" s="22" t="b">
        <f t="shared" si="4"/>
        <v>0</v>
      </c>
      <c r="AG1362" s="20" t="b">
        <f t="shared" si="5"/>
        <v>0</v>
      </c>
      <c r="AH1362" s="20" t="b">
        <f t="shared" si="6"/>
        <v>0</v>
      </c>
      <c r="AI1362" s="20" t="b">
        <f t="shared" si="7"/>
        <v>0</v>
      </c>
      <c r="AJ1362" s="20"/>
      <c r="AK1362" s="20"/>
      <c r="AL1362" s="20"/>
      <c r="AM1362" s="20"/>
      <c r="AN1362" s="20"/>
      <c r="AO1362" s="20"/>
      <c r="AP1362" s="20"/>
      <c r="AQ1362" s="20"/>
      <c r="AR1362" s="23"/>
      <c r="AS1362" s="23"/>
      <c r="AT1362" s="23"/>
      <c r="AU1362" s="23"/>
      <c r="AV1362" s="23"/>
    </row>
    <row r="1363" ht="15.75" customHeight="1">
      <c r="A1363" s="17" t="str">
        <f t="shared" si="1"/>
        <v>Hungary-Europe2008</v>
      </c>
      <c r="B1363" s="17" t="s">
        <v>197</v>
      </c>
      <c r="C1363" s="18" t="s">
        <v>180</v>
      </c>
      <c r="D1363" s="19" t="s">
        <v>87</v>
      </c>
      <c r="E1363" s="17">
        <v>1.0193023726E10</v>
      </c>
      <c r="F1363" s="18">
        <v>0.075</v>
      </c>
      <c r="G1363" s="18">
        <v>1146.0</v>
      </c>
      <c r="H1363" s="18">
        <v>0.102</v>
      </c>
      <c r="I1363" s="20">
        <f t="array" ref="I1363:J1363">IFNA(VLOOKUP(A1363,ENERGY!$A$2:$F$2692,{5,6},0),0)</f>
        <v>27583</v>
      </c>
      <c r="J1363" s="20">
        <v>57917.0</v>
      </c>
      <c r="K1363" s="20">
        <f t="array" ref="K1363:S1363">VLOOKUP(A1363,'HUMAN RESOURCES'!$A$2:$M$2692,{2,3,4,5,6,7,8,9,10},0)</f>
        <v>0.01</v>
      </c>
      <c r="L1363" s="20">
        <v>0.006</v>
      </c>
      <c r="M1363" s="20">
        <v>78.0</v>
      </c>
      <c r="N1363" s="20">
        <v>70.0</v>
      </c>
      <c r="O1363" s="20">
        <v>0.149</v>
      </c>
      <c r="P1363" s="20">
        <v>0.688</v>
      </c>
      <c r="Q1363" s="20">
        <v>0.163</v>
      </c>
      <c r="R1363" s="20">
        <v>1.0038188E7</v>
      </c>
      <c r="S1363" s="20">
        <v>0.679</v>
      </c>
      <c r="T1363" s="20">
        <f t="array" ref="T1363:U1363">VLOOKUP(A1363,TOURISM!$A$2:$F$2692,{3,6},0)</f>
        <v>7113000000</v>
      </c>
      <c r="U1363" s="20">
        <v>3.833E9</v>
      </c>
      <c r="V1363" s="20">
        <f t="array" ref="V1363:AA1363">VLOOKUP(A1363,BUSINESS!$A$2:$J$2692,{4,5,6,7,8,9},0)</f>
        <v>0.566</v>
      </c>
      <c r="W1363" s="20">
        <v>5.0</v>
      </c>
      <c r="X1363" s="20"/>
      <c r="Y1363" s="20">
        <v>330.0</v>
      </c>
      <c r="Z1363" s="20">
        <v>0.61</v>
      </c>
      <c r="AA1363" s="20">
        <v>1.217</v>
      </c>
      <c r="AB1363" s="21">
        <f t="shared" si="390"/>
        <v>1015.424669</v>
      </c>
      <c r="AC1363" s="20">
        <f t="shared" si="456"/>
        <v>0.002747806676</v>
      </c>
      <c r="AD1363" s="20">
        <f t="shared" si="457"/>
        <v>0.005769666796</v>
      </c>
      <c r="AE1363" s="20">
        <f t="shared" si="449"/>
        <v>381.8418224</v>
      </c>
      <c r="AF1363" s="22" t="b">
        <f t="shared" si="4"/>
        <v>0</v>
      </c>
      <c r="AG1363" s="20" t="b">
        <f t="shared" si="5"/>
        <v>0</v>
      </c>
      <c r="AH1363" s="20" t="b">
        <f t="shared" si="6"/>
        <v>0</v>
      </c>
      <c r="AI1363" s="20" t="b">
        <f t="shared" si="7"/>
        <v>0</v>
      </c>
      <c r="AJ1363" s="20"/>
      <c r="AK1363" s="20"/>
      <c r="AL1363" s="20"/>
      <c r="AM1363" s="20"/>
      <c r="AN1363" s="20"/>
      <c r="AO1363" s="20"/>
      <c r="AP1363" s="20"/>
      <c r="AQ1363" s="20"/>
      <c r="AR1363" s="23"/>
      <c r="AS1363" s="23"/>
      <c r="AT1363" s="23"/>
      <c r="AU1363" s="23"/>
      <c r="AV1363" s="23"/>
    </row>
    <row r="1364" ht="15.75" customHeight="1">
      <c r="A1364" s="17" t="str">
        <f t="shared" si="1"/>
        <v>Hungary-Europe2009</v>
      </c>
      <c r="B1364" s="17" t="s">
        <v>197</v>
      </c>
      <c r="C1364" s="18" t="s">
        <v>180</v>
      </c>
      <c r="D1364" s="19" t="s">
        <v>88</v>
      </c>
      <c r="E1364" s="17">
        <v>1.0197937673E10</v>
      </c>
      <c r="F1364" s="18">
        <v>0.077</v>
      </c>
      <c r="G1364" s="18">
        <v>977.0</v>
      </c>
      <c r="H1364" s="18">
        <v>0.11</v>
      </c>
      <c r="I1364" s="20">
        <f t="array" ref="I1364:J1364">IFNA(VLOOKUP(A1364,ENERGY!$A$2:$F$2692,{5,6},0),0)</f>
        <v>0</v>
      </c>
      <c r="J1364" s="20">
        <v>0.0</v>
      </c>
      <c r="K1364" s="20">
        <f t="array" ref="K1364:S1364">VLOOKUP(A1364,'HUMAN RESOURCES'!$A$2:$M$2692,{2,3,4,5,6,7,8,9,10},0)</f>
        <v>0.01</v>
      </c>
      <c r="L1364" s="20">
        <v>0.006</v>
      </c>
      <c r="M1364" s="20">
        <v>78.0</v>
      </c>
      <c r="N1364" s="20">
        <v>70.0</v>
      </c>
      <c r="O1364" s="20">
        <v>0.147</v>
      </c>
      <c r="P1364" s="20">
        <v>0.687</v>
      </c>
      <c r="Q1364" s="20">
        <v>0.165</v>
      </c>
      <c r="R1364" s="20">
        <v>1.002265E7</v>
      </c>
      <c r="S1364" s="20">
        <v>0.684</v>
      </c>
      <c r="T1364" s="20">
        <f t="array" ref="T1364:U1364">VLOOKUP(A1364,TOURISM!$A$2:$F$2692,{3,6},0)</f>
        <v>6740000000</v>
      </c>
      <c r="U1364" s="20">
        <v>3.233E9</v>
      </c>
      <c r="V1364" s="20">
        <f t="array" ref="V1364:AA1364">VLOOKUP(A1364,BUSINESS!$A$2:$J$2692,{4,5,6,7,8,9},0)</f>
        <v>0.566</v>
      </c>
      <c r="W1364" s="20">
        <v>4.0</v>
      </c>
      <c r="X1364" s="20"/>
      <c r="Y1364" s="20">
        <v>330.0</v>
      </c>
      <c r="Z1364" s="20">
        <v>0.62</v>
      </c>
      <c r="AA1364" s="20">
        <v>1.176</v>
      </c>
      <c r="AB1364" s="21">
        <f t="shared" si="390"/>
        <v>1017.489154</v>
      </c>
      <c r="AC1364" s="20"/>
      <c r="AD1364" s="20"/>
      <c r="AE1364" s="20">
        <f t="shared" si="449"/>
        <v>322.5693804</v>
      </c>
      <c r="AF1364" s="22" t="b">
        <f t="shared" si="4"/>
        <v>0</v>
      </c>
      <c r="AG1364" s="20" t="b">
        <f t="shared" si="5"/>
        <v>0</v>
      </c>
      <c r="AH1364" s="20" t="b">
        <f t="shared" si="6"/>
        <v>0</v>
      </c>
      <c r="AI1364" s="20" t="b">
        <f t="shared" si="7"/>
        <v>0</v>
      </c>
      <c r="AJ1364" s="20"/>
      <c r="AK1364" s="20"/>
      <c r="AL1364" s="20"/>
      <c r="AM1364" s="20"/>
      <c r="AN1364" s="20"/>
      <c r="AO1364" s="20"/>
      <c r="AP1364" s="20"/>
      <c r="AQ1364" s="20"/>
      <c r="AR1364" s="23"/>
      <c r="AS1364" s="23"/>
      <c r="AT1364" s="23"/>
      <c r="AU1364" s="23"/>
      <c r="AV1364" s="23"/>
    </row>
    <row r="1365" ht="15.75" customHeight="1">
      <c r="A1365" s="17" t="str">
        <f t="shared" si="1"/>
        <v>Hungary-Europe2010</v>
      </c>
      <c r="B1365" s="17" t="s">
        <v>197</v>
      </c>
      <c r="C1365" s="18" t="s">
        <v>180</v>
      </c>
      <c r="D1365" s="19" t="s">
        <v>89</v>
      </c>
      <c r="E1365" s="17">
        <v>1.0258324479E10</v>
      </c>
      <c r="F1365" s="18">
        <v>0.08</v>
      </c>
      <c r="G1365" s="18">
        <v>1026.0</v>
      </c>
      <c r="H1365" s="18">
        <v>0.076</v>
      </c>
      <c r="I1365" s="20">
        <f t="array" ref="I1365:J1365">IFNA(VLOOKUP(A1365,ENERGY!$A$2:$F$2692,{5,6},0),0)</f>
        <v>26136</v>
      </c>
      <c r="J1365" s="20">
        <v>59072.0</v>
      </c>
      <c r="K1365" s="20">
        <f t="array" ref="K1365:S1365">VLOOKUP(A1365,'HUMAN RESOURCES'!$A$2:$M$2692,{2,3,4,5,6,7,8,9,10},0)</f>
        <v>0.009</v>
      </c>
      <c r="L1365" s="20">
        <v>0.006</v>
      </c>
      <c r="M1365" s="20">
        <v>78.0</v>
      </c>
      <c r="N1365" s="20">
        <v>71.0</v>
      </c>
      <c r="O1365" s="20">
        <v>0.146</v>
      </c>
      <c r="P1365" s="20">
        <v>0.686</v>
      </c>
      <c r="Q1365" s="20">
        <v>0.167</v>
      </c>
      <c r="R1365" s="20">
        <v>1.0000023E7</v>
      </c>
      <c r="S1365" s="20">
        <v>0.689</v>
      </c>
      <c r="T1365" s="20">
        <f t="array" ref="T1365:U1365">VLOOKUP(A1365,TOURISM!$A$2:$F$2692,{3,6},0)</f>
        <v>6338000000</v>
      </c>
      <c r="U1365" s="20">
        <v>2.879E9</v>
      </c>
      <c r="V1365" s="20">
        <f t="array" ref="V1365:AA1365">VLOOKUP(A1365,BUSINESS!$A$2:$J$2692,{4,5,6,7,8,9},0)</f>
        <v>0.546</v>
      </c>
      <c r="W1365" s="20">
        <v>4.0</v>
      </c>
      <c r="X1365" s="20"/>
      <c r="Y1365" s="20">
        <v>277.0</v>
      </c>
      <c r="Z1365" s="20">
        <v>0.65</v>
      </c>
      <c r="AA1365" s="20">
        <v>1.199</v>
      </c>
      <c r="AB1365" s="21">
        <f t="shared" si="390"/>
        <v>1025.830088</v>
      </c>
      <c r="AC1365" s="20">
        <f t="shared" ref="AC1365:AC1366" si="458">I1365/R1365</f>
        <v>0.002613593989</v>
      </c>
      <c r="AD1365" s="20">
        <f t="shared" ref="AD1365:AD1366" si="459">J1365/R1365</f>
        <v>0.005907186413</v>
      </c>
      <c r="AE1365" s="20">
        <f t="shared" si="449"/>
        <v>287.8993378</v>
      </c>
      <c r="AF1365" s="22" t="b">
        <f t="shared" si="4"/>
        <v>0</v>
      </c>
      <c r="AG1365" s="20" t="b">
        <f t="shared" si="5"/>
        <v>0</v>
      </c>
      <c r="AH1365" s="20" t="b">
        <f t="shared" si="6"/>
        <v>0</v>
      </c>
      <c r="AI1365" s="20" t="b">
        <f t="shared" si="7"/>
        <v>0</v>
      </c>
      <c r="AJ1365" s="20"/>
      <c r="AK1365" s="20"/>
      <c r="AL1365" s="20"/>
      <c r="AM1365" s="20"/>
      <c r="AN1365" s="20"/>
      <c r="AO1365" s="20"/>
      <c r="AP1365" s="20"/>
      <c r="AQ1365" s="20"/>
      <c r="AR1365" s="23"/>
      <c r="AS1365" s="23"/>
      <c r="AT1365" s="23"/>
      <c r="AU1365" s="23"/>
      <c r="AV1365" s="23"/>
    </row>
    <row r="1366" ht="15.75" customHeight="1">
      <c r="A1366" s="17" t="str">
        <f t="shared" si="1"/>
        <v>Hungary-Europe2011</v>
      </c>
      <c r="B1366" s="17" t="s">
        <v>197</v>
      </c>
      <c r="C1366" s="18" t="s">
        <v>180</v>
      </c>
      <c r="D1366" s="19" t="s">
        <v>90</v>
      </c>
      <c r="E1366" s="17">
        <v>1.0277598152E10</v>
      </c>
      <c r="F1366" s="18">
        <v>0.079</v>
      </c>
      <c r="G1366" s="18">
        <v>1096.0</v>
      </c>
      <c r="H1366" s="18">
        <v>0.083</v>
      </c>
      <c r="I1366" s="20">
        <f t="array" ref="I1366:J1366">IFNA(VLOOKUP(A1366,ENERGY!$A$2:$F$2692,{5,6},0),0)</f>
        <v>27330</v>
      </c>
      <c r="J1366" s="20">
        <v>57235.0</v>
      </c>
      <c r="K1366" s="20">
        <f t="array" ref="K1366:S1366">VLOOKUP(A1366,'HUMAN RESOURCES'!$A$2:$M$2692,{2,3,4,5,6,7,8,9,10},0)</f>
        <v>0.009</v>
      </c>
      <c r="L1366" s="20">
        <v>0.006</v>
      </c>
      <c r="M1366" s="20">
        <v>79.0</v>
      </c>
      <c r="N1366" s="20">
        <v>71.0</v>
      </c>
      <c r="O1366" s="20">
        <v>0.146</v>
      </c>
      <c r="P1366" s="20">
        <v>0.685</v>
      </c>
      <c r="Q1366" s="20">
        <v>0.169</v>
      </c>
      <c r="R1366" s="20">
        <v>9971727.0</v>
      </c>
      <c r="S1366" s="20">
        <v>0.693</v>
      </c>
      <c r="T1366" s="20">
        <f t="array" ref="T1366:U1366">VLOOKUP(A1366,TOURISM!$A$2:$F$2692,{3,6},0)</f>
        <v>6929000000</v>
      </c>
      <c r="U1366" s="20">
        <v>3.028E9</v>
      </c>
      <c r="V1366" s="20">
        <f t="array" ref="V1366:AA1366">VLOOKUP(A1366,BUSINESS!$A$2:$J$2692,{4,5,6,7,8,9},0)</f>
        <v>0.52</v>
      </c>
      <c r="W1366" s="20">
        <v>4.0</v>
      </c>
      <c r="X1366" s="20"/>
      <c r="Y1366" s="20">
        <v>277.0</v>
      </c>
      <c r="Z1366" s="20">
        <v>0.68</v>
      </c>
      <c r="AA1366" s="20">
        <v>1.169</v>
      </c>
      <c r="AB1366" s="21">
        <f t="shared" si="390"/>
        <v>1030.673839</v>
      </c>
      <c r="AC1366" s="20">
        <f t="shared" si="458"/>
        <v>0.002740748919</v>
      </c>
      <c r="AD1366" s="20">
        <f t="shared" si="459"/>
        <v>0.005739727933</v>
      </c>
      <c r="AE1366" s="20">
        <f t="shared" si="449"/>
        <v>303.6585338</v>
      </c>
      <c r="AF1366" s="22" t="b">
        <f t="shared" si="4"/>
        <v>0</v>
      </c>
      <c r="AG1366" s="20" t="b">
        <f t="shared" si="5"/>
        <v>0</v>
      </c>
      <c r="AH1366" s="20" t="b">
        <f t="shared" si="6"/>
        <v>0</v>
      </c>
      <c r="AI1366" s="20" t="b">
        <f t="shared" si="7"/>
        <v>0</v>
      </c>
      <c r="AJ1366" s="20"/>
      <c r="AK1366" s="20"/>
      <c r="AL1366" s="20"/>
      <c r="AM1366" s="20"/>
      <c r="AN1366" s="20"/>
      <c r="AO1366" s="20"/>
      <c r="AP1366" s="20"/>
      <c r="AQ1366" s="20"/>
      <c r="AR1366" s="23"/>
      <c r="AS1366" s="23"/>
      <c r="AT1366" s="23"/>
      <c r="AU1366" s="23"/>
      <c r="AV1366" s="23"/>
    </row>
    <row r="1367" ht="15.75" customHeight="1">
      <c r="A1367" s="17" t="str">
        <f t="shared" si="1"/>
        <v>Hungary-Europe2012</v>
      </c>
      <c r="B1367" s="17" t="s">
        <v>197</v>
      </c>
      <c r="C1367" s="18" t="s">
        <v>180</v>
      </c>
      <c r="D1367" s="19" t="s">
        <v>91</v>
      </c>
      <c r="E1367" s="17">
        <v>1.0297481118E10</v>
      </c>
      <c r="F1367" s="18">
        <v>0.078</v>
      </c>
      <c r="G1367" s="18">
        <v>987.0</v>
      </c>
      <c r="H1367" s="18">
        <v>0.09</v>
      </c>
      <c r="I1367" s="20">
        <f t="array" ref="I1367:J1367">IFNA(VLOOKUP(A1367,ENERGY!$A$2:$F$2692,{5,6},0),0)</f>
        <v>0</v>
      </c>
      <c r="J1367" s="20">
        <v>0.0</v>
      </c>
      <c r="K1367" s="20">
        <f t="array" ref="K1367:S1367">VLOOKUP(A1367,'HUMAN RESOURCES'!$A$2:$M$2692,{2,3,4,5,6,7,8,9,10},0)</f>
        <v>0.009</v>
      </c>
      <c r="L1367" s="20">
        <v>0.005</v>
      </c>
      <c r="M1367" s="20">
        <v>79.0</v>
      </c>
      <c r="N1367" s="20">
        <v>72.0</v>
      </c>
      <c r="O1367" s="20">
        <v>0.146</v>
      </c>
      <c r="P1367" s="20">
        <v>0.683</v>
      </c>
      <c r="Q1367" s="20">
        <v>0.17</v>
      </c>
      <c r="R1367" s="20">
        <v>9920362.0</v>
      </c>
      <c r="S1367" s="20">
        <v>0.698</v>
      </c>
      <c r="T1367" s="20">
        <f t="array" ref="T1367:U1367">VLOOKUP(A1367,TOURISM!$A$2:$F$2692,{3,6},0)</f>
        <v>5923000000</v>
      </c>
      <c r="U1367" s="20">
        <v>2.514E9</v>
      </c>
      <c r="V1367" s="20">
        <f t="array" ref="V1367:AA1367">VLOOKUP(A1367,BUSINESS!$A$2:$J$2692,{4,5,6,7,8,9},0)</f>
        <v>0.495</v>
      </c>
      <c r="W1367" s="20">
        <v>5.0</v>
      </c>
      <c r="X1367" s="20">
        <v>52.0</v>
      </c>
      <c r="Y1367" s="20">
        <v>277.0</v>
      </c>
      <c r="Z1367" s="20">
        <v>0.706</v>
      </c>
      <c r="AA1367" s="20">
        <v>1.161</v>
      </c>
      <c r="AB1367" s="21">
        <f t="shared" si="390"/>
        <v>1038.014653</v>
      </c>
      <c r="AC1367" s="20"/>
      <c r="AD1367" s="20"/>
      <c r="AE1367" s="20">
        <f t="shared" si="449"/>
        <v>253.4181716</v>
      </c>
      <c r="AF1367" s="22" t="b">
        <f t="shared" si="4"/>
        <v>0</v>
      </c>
      <c r="AG1367" s="20" t="b">
        <f t="shared" si="5"/>
        <v>0</v>
      </c>
      <c r="AH1367" s="20" t="b">
        <f t="shared" si="6"/>
        <v>0</v>
      </c>
      <c r="AI1367" s="20" t="b">
        <f t="shared" si="7"/>
        <v>0</v>
      </c>
      <c r="AJ1367" s="20"/>
      <c r="AK1367" s="20"/>
      <c r="AL1367" s="20"/>
      <c r="AM1367" s="20"/>
      <c r="AN1367" s="20"/>
      <c r="AO1367" s="20"/>
      <c r="AP1367" s="20"/>
      <c r="AQ1367" s="20"/>
      <c r="AR1367" s="23"/>
      <c r="AS1367" s="23"/>
      <c r="AT1367" s="23"/>
      <c r="AU1367" s="23"/>
      <c r="AV1367" s="23"/>
    </row>
    <row r="1368" ht="15.75" customHeight="1">
      <c r="A1368" s="17" t="str">
        <f t="shared" si="1"/>
        <v>Iceland-Europe2000</v>
      </c>
      <c r="B1368" s="17" t="s">
        <v>198</v>
      </c>
      <c r="C1368" s="18" t="s">
        <v>180</v>
      </c>
      <c r="D1368" s="19" t="s">
        <v>76</v>
      </c>
      <c r="E1368" s="17">
        <v>1.0321968595E10</v>
      </c>
      <c r="F1368" s="18">
        <v>0.095</v>
      </c>
      <c r="G1368" s="18">
        <v>2961.0</v>
      </c>
      <c r="H1368" s="18">
        <v>0.168</v>
      </c>
      <c r="I1368" s="20">
        <f t="array" ref="I1368:J1368">IFNA(VLOOKUP(A1368,ENERGY!$A$2:$F$2692,{5,6},0),0)</f>
        <v>6021</v>
      </c>
      <c r="J1368" s="20"/>
      <c r="K1368" s="20">
        <f t="array" ref="K1368:S1368">VLOOKUP(A1368,'HUMAN RESOURCES'!$A$2:$M$2692,{2,3,4,5,6,7,8,9,10},0)</f>
        <v>0.014</v>
      </c>
      <c r="L1368" s="20">
        <v>0.003</v>
      </c>
      <c r="M1368" s="20">
        <v>82.0</v>
      </c>
      <c r="N1368" s="20">
        <v>78.0</v>
      </c>
      <c r="O1368" s="20">
        <v>0.233</v>
      </c>
      <c r="P1368" s="20">
        <v>0.651</v>
      </c>
      <c r="Q1368" s="20">
        <v>0.116</v>
      </c>
      <c r="R1368" s="20">
        <v>281205.0</v>
      </c>
      <c r="S1368" s="20">
        <v>0.924</v>
      </c>
      <c r="T1368" s="20">
        <f t="array" ref="T1368:U1368">VLOOKUP(A1368,TOURISM!$A$2:$F$2692,{3,6},0)</f>
        <v>386000000</v>
      </c>
      <c r="U1368" s="20">
        <v>4.71E8</v>
      </c>
      <c r="V1368" s="20" t="str">
        <f t="array" ref="V1368:AA1368">VLOOKUP(A1368,BUSINESS!$A$2:$J$2692,{4,5,6,7,8,9},0)</f>
        <v/>
      </c>
      <c r="W1368" s="20"/>
      <c r="X1368" s="20"/>
      <c r="Y1368" s="20"/>
      <c r="Z1368" s="20">
        <v>0.445</v>
      </c>
      <c r="AA1368" s="20">
        <v>0.764</v>
      </c>
      <c r="AB1368" s="21">
        <f t="shared" si="390"/>
        <v>36706.20578</v>
      </c>
      <c r="AC1368" s="20">
        <f t="shared" ref="AC1368:AC1373" si="460">I1368/R1368</f>
        <v>0.02141142583</v>
      </c>
      <c r="AD1368" s="20"/>
      <c r="AE1368" s="20">
        <f t="shared" si="449"/>
        <v>1674.934656</v>
      </c>
      <c r="AF1368" s="22" t="b">
        <f t="shared" si="4"/>
        <v>0</v>
      </c>
      <c r="AG1368" s="20" t="b">
        <f t="shared" si="5"/>
        <v>1</v>
      </c>
      <c r="AH1368" s="20" t="b">
        <f t="shared" si="6"/>
        <v>0</v>
      </c>
      <c r="AI1368" s="20" t="b">
        <f t="shared" si="7"/>
        <v>1</v>
      </c>
      <c r="AJ1368" s="20"/>
      <c r="AK1368" s="20"/>
      <c r="AL1368" s="20"/>
      <c r="AM1368" s="20"/>
      <c r="AN1368" s="20"/>
      <c r="AO1368" s="20"/>
      <c r="AP1368" s="20"/>
      <c r="AQ1368" s="20"/>
      <c r="AR1368" s="23"/>
      <c r="AS1368" s="23"/>
      <c r="AT1368" s="23"/>
      <c r="AU1368" s="23"/>
      <c r="AV1368" s="23"/>
    </row>
    <row r="1369" ht="15.75" customHeight="1">
      <c r="A1369" s="17" t="str">
        <f t="shared" si="1"/>
        <v>Iceland-Europe2001</v>
      </c>
      <c r="B1369" s="17" t="s">
        <v>198</v>
      </c>
      <c r="C1369" s="18" t="s">
        <v>180</v>
      </c>
      <c r="D1369" s="19" t="s">
        <v>77</v>
      </c>
      <c r="E1369" s="17">
        <v>1.0325618017E10</v>
      </c>
      <c r="F1369" s="18">
        <v>0.093</v>
      </c>
      <c r="G1369" s="18">
        <v>2612.0</v>
      </c>
      <c r="H1369" s="18">
        <v>0.18</v>
      </c>
      <c r="I1369" s="20">
        <f t="array" ref="I1369:J1369">IFNA(VLOOKUP(A1369,ENERGY!$A$2:$F$2692,{5,6},0),0)</f>
        <v>5731</v>
      </c>
      <c r="J1369" s="20"/>
      <c r="K1369" s="20">
        <f t="array" ref="K1369:S1369">VLOOKUP(A1369,'HUMAN RESOURCES'!$A$2:$M$2692,{2,3,4,5,6,7,8,9,10},0)</f>
        <v>0.014</v>
      </c>
      <c r="L1369" s="20">
        <v>0.003</v>
      </c>
      <c r="M1369" s="20">
        <v>83.0</v>
      </c>
      <c r="N1369" s="20">
        <v>78.0</v>
      </c>
      <c r="O1369" s="20">
        <v>0.23</v>
      </c>
      <c r="P1369" s="20">
        <v>0.653</v>
      </c>
      <c r="Q1369" s="20">
        <v>0.116</v>
      </c>
      <c r="R1369" s="20">
        <v>284968.0</v>
      </c>
      <c r="S1369" s="20">
        <v>0.925</v>
      </c>
      <c r="T1369" s="20">
        <f t="array" ref="T1369:U1369">VLOOKUP(A1369,TOURISM!$A$2:$F$2692,{3,6},0)</f>
        <v>383000000</v>
      </c>
      <c r="U1369" s="20">
        <v>3.72E8</v>
      </c>
      <c r="V1369" s="20" t="str">
        <f t="array" ref="V1369:AA1369">VLOOKUP(A1369,BUSINESS!$A$2:$J$2692,{4,5,6,7,8,9},0)</f>
        <v/>
      </c>
      <c r="W1369" s="20"/>
      <c r="X1369" s="20"/>
      <c r="Y1369" s="20"/>
      <c r="Z1369" s="20">
        <v>0.494</v>
      </c>
      <c r="AA1369" s="20">
        <v>0.874</v>
      </c>
      <c r="AB1369" s="21">
        <f t="shared" si="390"/>
        <v>36234.30707</v>
      </c>
      <c r="AC1369" s="20">
        <f t="shared" si="460"/>
        <v>0.02011103001</v>
      </c>
      <c r="AD1369" s="20"/>
      <c r="AE1369" s="20">
        <f t="shared" si="449"/>
        <v>1305.40973</v>
      </c>
      <c r="AF1369" s="22" t="b">
        <f t="shared" si="4"/>
        <v>0</v>
      </c>
      <c r="AG1369" s="20" t="b">
        <f t="shared" si="5"/>
        <v>1</v>
      </c>
      <c r="AH1369" s="20" t="b">
        <f t="shared" si="6"/>
        <v>0</v>
      </c>
      <c r="AI1369" s="20" t="b">
        <f t="shared" si="7"/>
        <v>1</v>
      </c>
      <c r="AJ1369" s="20"/>
      <c r="AK1369" s="20"/>
      <c r="AL1369" s="20"/>
      <c r="AM1369" s="20"/>
      <c r="AN1369" s="20"/>
      <c r="AO1369" s="20"/>
      <c r="AP1369" s="20"/>
      <c r="AQ1369" s="20"/>
      <c r="AR1369" s="23"/>
      <c r="AS1369" s="23"/>
      <c r="AT1369" s="23"/>
      <c r="AU1369" s="23"/>
      <c r="AV1369" s="23"/>
    </row>
    <row r="1370" ht="15.75" customHeight="1">
      <c r="A1370" s="17" t="str">
        <f t="shared" si="1"/>
        <v>Iceland-Europe2002</v>
      </c>
      <c r="B1370" s="17" t="s">
        <v>198</v>
      </c>
      <c r="C1370" s="18" t="s">
        <v>180</v>
      </c>
      <c r="D1370" s="19" t="s">
        <v>79</v>
      </c>
      <c r="E1370" s="17">
        <v>1.034079411E10</v>
      </c>
      <c r="F1370" s="18">
        <v>0.102</v>
      </c>
      <c r="G1370" s="18">
        <v>3156.0</v>
      </c>
      <c r="H1370" s="18">
        <v>0.154</v>
      </c>
      <c r="I1370" s="20">
        <f t="array" ref="I1370:J1370">IFNA(VLOOKUP(A1370,ENERGY!$A$2:$F$2692,{5,6},0),0)</f>
        <v>5369</v>
      </c>
      <c r="J1370" s="20">
        <v>1962.0</v>
      </c>
      <c r="K1370" s="20">
        <f t="array" ref="K1370:S1370">VLOOKUP(A1370,'HUMAN RESOURCES'!$A$2:$M$2692,{2,3,4,5,6,7,8,9,10},0)</f>
        <v>0.014</v>
      </c>
      <c r="L1370" s="20">
        <v>0.003</v>
      </c>
      <c r="M1370" s="20">
        <v>83.0</v>
      </c>
      <c r="N1370" s="20">
        <v>79.0</v>
      </c>
      <c r="O1370" s="20">
        <v>0.228</v>
      </c>
      <c r="P1370" s="20">
        <v>0.656</v>
      </c>
      <c r="Q1370" s="20">
        <v>0.117</v>
      </c>
      <c r="R1370" s="20">
        <v>287523.0</v>
      </c>
      <c r="S1370" s="20">
        <v>0.927</v>
      </c>
      <c r="T1370" s="20">
        <f t="array" ref="T1370:U1370">VLOOKUP(A1370,TOURISM!$A$2:$F$2692,{3,6},0)</f>
        <v>415000000</v>
      </c>
      <c r="U1370" s="20">
        <v>3.73E8</v>
      </c>
      <c r="V1370" s="20" t="str">
        <f t="array" ref="V1370:AA1370">VLOOKUP(A1370,BUSINESS!$A$2:$J$2692,{4,5,6,7,8,9},0)</f>
        <v/>
      </c>
      <c r="W1370" s="20"/>
      <c r="X1370" s="20"/>
      <c r="Y1370" s="20"/>
      <c r="Z1370" s="20">
        <v>0.791</v>
      </c>
      <c r="AA1370" s="20">
        <v>0.908</v>
      </c>
      <c r="AB1370" s="21">
        <f t="shared" si="390"/>
        <v>35965.1023</v>
      </c>
      <c r="AC1370" s="20">
        <f t="shared" si="460"/>
        <v>0.01867328875</v>
      </c>
      <c r="AD1370" s="20">
        <f t="shared" ref="AD1370:AD1373" si="461">J1370/R1370</f>
        <v>0.006823801922</v>
      </c>
      <c r="AE1370" s="20">
        <f t="shared" si="449"/>
        <v>1297.287521</v>
      </c>
      <c r="AF1370" s="22" t="b">
        <f t="shared" si="4"/>
        <v>0</v>
      </c>
      <c r="AG1370" s="20" t="b">
        <f t="shared" si="5"/>
        <v>1</v>
      </c>
      <c r="AH1370" s="20" t="b">
        <f t="shared" si="6"/>
        <v>0</v>
      </c>
      <c r="AI1370" s="20" t="b">
        <f t="shared" si="7"/>
        <v>1</v>
      </c>
      <c r="AJ1370" s="20"/>
      <c r="AK1370" s="20"/>
      <c r="AL1370" s="20"/>
      <c r="AM1370" s="20"/>
      <c r="AN1370" s="20"/>
      <c r="AO1370" s="20"/>
      <c r="AP1370" s="20"/>
      <c r="AQ1370" s="20"/>
      <c r="AR1370" s="23"/>
      <c r="AS1370" s="23"/>
      <c r="AT1370" s="23"/>
      <c r="AU1370" s="23"/>
      <c r="AV1370" s="23"/>
    </row>
    <row r="1371" ht="15.75" customHeight="1">
      <c r="A1371" s="17" t="str">
        <f t="shared" si="1"/>
        <v>Iceland-Europe2003</v>
      </c>
      <c r="B1371" s="17" t="s">
        <v>198</v>
      </c>
      <c r="C1371" s="18" t="s">
        <v>180</v>
      </c>
      <c r="D1371" s="19" t="s">
        <v>81</v>
      </c>
      <c r="E1371" s="17">
        <v>1.0351829066E10</v>
      </c>
      <c r="F1371" s="18">
        <v>0.106</v>
      </c>
      <c r="G1371" s="18">
        <v>4020.0</v>
      </c>
      <c r="H1371" s="18">
        <v>0.12</v>
      </c>
      <c r="I1371" s="20">
        <f t="array" ref="I1371:J1371">IFNA(VLOOKUP(A1371,ENERGY!$A$2:$F$2692,{5,6},0),0)</f>
        <v>5384</v>
      </c>
      <c r="J1371" s="20">
        <v>2054.0</v>
      </c>
      <c r="K1371" s="20">
        <f t="array" ref="K1371:S1371">VLOOKUP(A1371,'HUMAN RESOURCES'!$A$2:$M$2692,{2,3,4,5,6,7,8,9,10},0)</f>
        <v>0.014</v>
      </c>
      <c r="L1371" s="20">
        <v>0.003</v>
      </c>
      <c r="M1371" s="20">
        <v>83.0</v>
      </c>
      <c r="N1371" s="20">
        <v>80.0</v>
      </c>
      <c r="O1371" s="20">
        <v>0.225</v>
      </c>
      <c r="P1371" s="20">
        <v>0.658</v>
      </c>
      <c r="Q1371" s="20">
        <v>0.117</v>
      </c>
      <c r="R1371" s="20">
        <v>289521.0</v>
      </c>
      <c r="S1371" s="20">
        <v>0.928</v>
      </c>
      <c r="T1371" s="20">
        <f t="array" ref="T1371:U1371">VLOOKUP(A1371,TOURISM!$A$2:$F$2692,{3,6},0)</f>
        <v>486000000</v>
      </c>
      <c r="U1371" s="20">
        <v>5.24E8</v>
      </c>
      <c r="V1371" s="20" t="str">
        <f t="array" ref="V1371:AA1371">VLOOKUP(A1371,BUSINESS!$A$2:$J$2692,{4,5,6,7,8,9},0)</f>
        <v/>
      </c>
      <c r="W1371" s="20"/>
      <c r="X1371" s="20"/>
      <c r="Y1371" s="20"/>
      <c r="Z1371" s="20">
        <v>0.831</v>
      </c>
      <c r="AA1371" s="20">
        <v>0.965</v>
      </c>
      <c r="AB1371" s="21">
        <f t="shared" si="390"/>
        <v>35755.01973</v>
      </c>
      <c r="AC1371" s="20">
        <f t="shared" si="460"/>
        <v>0.01859623309</v>
      </c>
      <c r="AD1371" s="20">
        <f t="shared" si="461"/>
        <v>0.007094476739</v>
      </c>
      <c r="AE1371" s="20">
        <f t="shared" si="449"/>
        <v>1809.885984</v>
      </c>
      <c r="AF1371" s="22" t="b">
        <f t="shared" si="4"/>
        <v>0</v>
      </c>
      <c r="AG1371" s="20" t="b">
        <f t="shared" si="5"/>
        <v>1</v>
      </c>
      <c r="AH1371" s="20" t="b">
        <f t="shared" si="6"/>
        <v>0</v>
      </c>
      <c r="AI1371" s="20" t="b">
        <f t="shared" si="7"/>
        <v>1</v>
      </c>
      <c r="AJ1371" s="20"/>
      <c r="AK1371" s="20"/>
      <c r="AL1371" s="20"/>
      <c r="AM1371" s="20"/>
      <c r="AN1371" s="20"/>
      <c r="AO1371" s="20"/>
      <c r="AP1371" s="20"/>
      <c r="AQ1371" s="20"/>
      <c r="AR1371" s="23"/>
      <c r="AS1371" s="23"/>
      <c r="AT1371" s="23"/>
      <c r="AU1371" s="23"/>
      <c r="AV1371" s="23"/>
    </row>
    <row r="1372" ht="15.75" customHeight="1">
      <c r="A1372" s="17" t="str">
        <f t="shared" si="1"/>
        <v>Iceland-Europe2004</v>
      </c>
      <c r="B1372" s="17" t="s">
        <v>198</v>
      </c>
      <c r="C1372" s="18" t="s">
        <v>180</v>
      </c>
      <c r="D1372" s="19" t="s">
        <v>83</v>
      </c>
      <c r="E1372" s="17">
        <v>1.0351933632E10</v>
      </c>
      <c r="F1372" s="18">
        <v>0.1</v>
      </c>
      <c r="G1372" s="18">
        <v>4567.0</v>
      </c>
      <c r="H1372" s="18">
        <v>0.12</v>
      </c>
      <c r="I1372" s="20">
        <f t="array" ref="I1372:J1372">IFNA(VLOOKUP(A1372,ENERGY!$A$2:$F$2692,{5,6},0),0)</f>
        <v>5354</v>
      </c>
      <c r="J1372" s="20">
        <v>2120.0</v>
      </c>
      <c r="K1372" s="20">
        <f t="array" ref="K1372:S1372">VLOOKUP(A1372,'HUMAN RESOURCES'!$A$2:$M$2692,{2,3,4,5,6,7,8,9,10},0)</f>
        <v>0.015</v>
      </c>
      <c r="L1372" s="20">
        <v>0.003</v>
      </c>
      <c r="M1372" s="20">
        <v>83.0</v>
      </c>
      <c r="N1372" s="20">
        <v>79.0</v>
      </c>
      <c r="O1372" s="20">
        <v>0.223</v>
      </c>
      <c r="P1372" s="20">
        <v>0.66</v>
      </c>
      <c r="Q1372" s="20">
        <v>0.117</v>
      </c>
      <c r="R1372" s="20">
        <v>292074.0</v>
      </c>
      <c r="S1372" s="20">
        <v>0.929</v>
      </c>
      <c r="T1372" s="20">
        <f t="array" ref="T1372:U1372">VLOOKUP(A1372,TOURISM!$A$2:$F$2692,{3,6},0)</f>
        <v>558000000</v>
      </c>
      <c r="U1372" s="20">
        <v>6.99E8</v>
      </c>
      <c r="V1372" s="20" t="str">
        <f t="array" ref="V1372:AA1372">VLOOKUP(A1372,BUSINESS!$A$2:$J$2692,{4,5,6,7,8,9},0)</f>
        <v/>
      </c>
      <c r="W1372" s="20">
        <v>5.0</v>
      </c>
      <c r="X1372" s="20"/>
      <c r="Y1372" s="20"/>
      <c r="Z1372" s="20">
        <v>0.839</v>
      </c>
      <c r="AA1372" s="20">
        <v>0.989</v>
      </c>
      <c r="AB1372" s="21">
        <f t="shared" si="390"/>
        <v>35442.84542</v>
      </c>
      <c r="AC1372" s="20">
        <f t="shared" si="460"/>
        <v>0.01833097092</v>
      </c>
      <c r="AD1372" s="20">
        <f t="shared" si="461"/>
        <v>0.007258434506</v>
      </c>
      <c r="AE1372" s="20">
        <f t="shared" si="449"/>
        <v>2393.229113</v>
      </c>
      <c r="AF1372" s="22" t="b">
        <f t="shared" si="4"/>
        <v>0</v>
      </c>
      <c r="AG1372" s="20" t="b">
        <f t="shared" si="5"/>
        <v>1</v>
      </c>
      <c r="AH1372" s="20" t="b">
        <f t="shared" si="6"/>
        <v>0</v>
      </c>
      <c r="AI1372" s="20" t="b">
        <f t="shared" si="7"/>
        <v>1</v>
      </c>
      <c r="AJ1372" s="20"/>
      <c r="AK1372" s="20"/>
      <c r="AL1372" s="20"/>
      <c r="AM1372" s="20"/>
      <c r="AN1372" s="20"/>
      <c r="AO1372" s="20"/>
      <c r="AP1372" s="20"/>
      <c r="AQ1372" s="20"/>
      <c r="AR1372" s="23"/>
      <c r="AS1372" s="23"/>
      <c r="AT1372" s="23"/>
      <c r="AU1372" s="23"/>
      <c r="AV1372" s="23"/>
    </row>
    <row r="1373" ht="15.75" customHeight="1">
      <c r="A1373" s="17" t="str">
        <f t="shared" si="1"/>
        <v>Iceland-Europe2005</v>
      </c>
      <c r="B1373" s="17" t="s">
        <v>198</v>
      </c>
      <c r="C1373" s="18" t="s">
        <v>180</v>
      </c>
      <c r="D1373" s="19" t="s">
        <v>84</v>
      </c>
      <c r="E1373" s="17">
        <v>1.0383560998E10</v>
      </c>
      <c r="F1373" s="18">
        <v>0.096</v>
      </c>
      <c r="G1373" s="18">
        <v>5329.0</v>
      </c>
      <c r="H1373" s="18">
        <v>0.148</v>
      </c>
      <c r="I1373" s="20">
        <f t="array" ref="I1373:J1373">IFNA(VLOOKUP(A1373,ENERGY!$A$2:$F$2692,{5,6},0),0)</f>
        <v>3368</v>
      </c>
      <c r="J1373" s="20">
        <v>2233.0</v>
      </c>
      <c r="K1373" s="20">
        <f t="array" ref="K1373:S1373">VLOOKUP(A1373,'HUMAN RESOURCES'!$A$2:$M$2692,{2,3,4,5,6,7,8,9,10},0)</f>
        <v>0.014</v>
      </c>
      <c r="L1373" s="20">
        <v>0.002</v>
      </c>
      <c r="M1373" s="20">
        <v>84.0</v>
      </c>
      <c r="N1373" s="20">
        <v>80.0</v>
      </c>
      <c r="O1373" s="20">
        <v>0.221</v>
      </c>
      <c r="P1373" s="20">
        <v>0.662</v>
      </c>
      <c r="Q1373" s="20">
        <v>0.117</v>
      </c>
      <c r="R1373" s="20">
        <v>296734.0</v>
      </c>
      <c r="S1373" s="20">
        <v>0.93</v>
      </c>
      <c r="T1373" s="20">
        <f t="array" ref="T1373:U1373">VLOOKUP(A1373,TOURISM!$A$2:$F$2692,{3,6},0)</f>
        <v>635000000</v>
      </c>
      <c r="U1373" s="20">
        <v>9.91E8</v>
      </c>
      <c r="V1373" s="20">
        <f t="array" ref="V1373:AA1373">VLOOKUP(A1373,BUSINESS!$A$2:$J$2692,{4,5,6,7,8,9},0)</f>
        <v>0.264</v>
      </c>
      <c r="W1373" s="20">
        <v>5.0</v>
      </c>
      <c r="X1373" s="20"/>
      <c r="Y1373" s="20">
        <v>140.0</v>
      </c>
      <c r="Z1373" s="20">
        <v>0.87</v>
      </c>
      <c r="AA1373" s="20">
        <v>0.954</v>
      </c>
      <c r="AB1373" s="21">
        <f t="shared" si="390"/>
        <v>34992.82522</v>
      </c>
      <c r="AC1373" s="20">
        <f t="shared" si="460"/>
        <v>0.01135023287</v>
      </c>
      <c r="AD1373" s="20">
        <f t="shared" si="461"/>
        <v>0.007525258312</v>
      </c>
      <c r="AE1373" s="20">
        <f t="shared" si="449"/>
        <v>3339.691441</v>
      </c>
      <c r="AF1373" s="22" t="b">
        <f t="shared" si="4"/>
        <v>0</v>
      </c>
      <c r="AG1373" s="20" t="b">
        <f t="shared" si="5"/>
        <v>1</v>
      </c>
      <c r="AH1373" s="20" t="b">
        <f t="shared" si="6"/>
        <v>0</v>
      </c>
      <c r="AI1373" s="20" t="b">
        <f t="shared" si="7"/>
        <v>1</v>
      </c>
      <c r="AJ1373" s="20"/>
      <c r="AK1373" s="20"/>
      <c r="AL1373" s="20"/>
      <c r="AM1373" s="20"/>
      <c r="AN1373" s="20"/>
      <c r="AO1373" s="20"/>
      <c r="AP1373" s="20"/>
      <c r="AQ1373" s="20"/>
      <c r="AR1373" s="23"/>
      <c r="AS1373" s="23"/>
      <c r="AT1373" s="23"/>
      <c r="AU1373" s="23"/>
      <c r="AV1373" s="23"/>
    </row>
    <row r="1374" ht="15.75" customHeight="1">
      <c r="A1374" s="17" t="str">
        <f t="shared" si="1"/>
        <v>Iceland-Europe2006</v>
      </c>
      <c r="B1374" s="17" t="s">
        <v>198</v>
      </c>
      <c r="C1374" s="18" t="s">
        <v>180</v>
      </c>
      <c r="D1374" s="19" t="s">
        <v>85</v>
      </c>
      <c r="E1374" s="17">
        <v>1.0395222334E10</v>
      </c>
      <c r="F1374" s="18">
        <v>0.094</v>
      </c>
      <c r="G1374" s="18">
        <v>5205.0</v>
      </c>
      <c r="H1374" s="18">
        <v>0.179</v>
      </c>
      <c r="I1374" s="20">
        <f t="array" ref="I1374:J1374">IFNA(VLOOKUP(A1374,ENERGY!$A$2:$F$2692,{5,6},0),0)</f>
        <v>0</v>
      </c>
      <c r="J1374" s="20">
        <v>0.0</v>
      </c>
      <c r="K1374" s="20">
        <f t="array" ref="K1374:S1374">VLOOKUP(A1374,'HUMAN RESOURCES'!$A$2:$M$2692,{2,3,4,5,6,7,8,9,10},0)</f>
        <v>0.015</v>
      </c>
      <c r="L1374" s="20">
        <v>0.002</v>
      </c>
      <c r="M1374" s="20">
        <v>83.0</v>
      </c>
      <c r="N1374" s="20">
        <v>80.0</v>
      </c>
      <c r="O1374" s="20">
        <v>0.218</v>
      </c>
      <c r="P1374" s="20">
        <v>0.664</v>
      </c>
      <c r="Q1374" s="20">
        <v>0.118</v>
      </c>
      <c r="R1374" s="20">
        <v>303782.0</v>
      </c>
      <c r="S1374" s="20">
        <v>0.932</v>
      </c>
      <c r="T1374" s="20">
        <f t="array" ref="T1374:U1374">VLOOKUP(A1374,TOURISM!$A$2:$F$2692,{3,6},0)</f>
        <v>702000000</v>
      </c>
      <c r="U1374" s="20">
        <v>1.084E9</v>
      </c>
      <c r="V1374" s="20">
        <f t="array" ref="V1374:AA1374">VLOOKUP(A1374,BUSINESS!$A$2:$J$2692,{4,5,6,7,8,9},0)</f>
        <v>0.265</v>
      </c>
      <c r="W1374" s="20">
        <v>5.0</v>
      </c>
      <c r="X1374" s="20"/>
      <c r="Y1374" s="20">
        <v>140.0</v>
      </c>
      <c r="Z1374" s="20">
        <v>0.895</v>
      </c>
      <c r="AA1374" s="20">
        <v>1.004</v>
      </c>
      <c r="AB1374" s="21">
        <f t="shared" si="390"/>
        <v>34219.34918</v>
      </c>
      <c r="AC1374" s="20"/>
      <c r="AD1374" s="20"/>
      <c r="AE1374" s="20">
        <f t="shared" si="449"/>
        <v>3568.348355</v>
      </c>
      <c r="AF1374" s="22" t="b">
        <f t="shared" si="4"/>
        <v>0</v>
      </c>
      <c r="AG1374" s="20" t="b">
        <f t="shared" si="5"/>
        <v>0</v>
      </c>
      <c r="AH1374" s="20" t="b">
        <f t="shared" si="6"/>
        <v>0</v>
      </c>
      <c r="AI1374" s="20" t="b">
        <f t="shared" si="7"/>
        <v>1</v>
      </c>
      <c r="AJ1374" s="20"/>
      <c r="AK1374" s="20"/>
      <c r="AL1374" s="20"/>
      <c r="AM1374" s="20"/>
      <c r="AN1374" s="20"/>
      <c r="AO1374" s="20"/>
      <c r="AP1374" s="20"/>
      <c r="AQ1374" s="20"/>
      <c r="AR1374" s="23"/>
      <c r="AS1374" s="23"/>
      <c r="AT1374" s="23"/>
      <c r="AU1374" s="23"/>
      <c r="AV1374" s="23"/>
    </row>
    <row r="1375" ht="15.75" customHeight="1">
      <c r="A1375" s="17" t="str">
        <f t="shared" si="1"/>
        <v>Iceland-Europe2007</v>
      </c>
      <c r="B1375" s="17" t="s">
        <v>198</v>
      </c>
      <c r="C1375" s="18" t="s">
        <v>180</v>
      </c>
      <c r="D1375" s="19" t="s">
        <v>86</v>
      </c>
      <c r="E1375" s="17">
        <v>1.039575748E10</v>
      </c>
      <c r="F1375" s="18">
        <v>0.093</v>
      </c>
      <c r="G1375" s="18">
        <v>6182.0</v>
      </c>
      <c r="H1375" s="18">
        <v>0.193</v>
      </c>
      <c r="I1375" s="20">
        <f t="array" ref="I1375:J1375">IFNA(VLOOKUP(A1375,ENERGY!$A$2:$F$2692,{5,6},0),0)</f>
        <v>4836</v>
      </c>
      <c r="J1375" s="20">
        <v>2310.0</v>
      </c>
      <c r="K1375" s="20">
        <f t="array" ref="K1375:S1375">VLOOKUP(A1375,'HUMAN RESOURCES'!$A$2:$M$2692,{2,3,4,5,6,7,8,9,10},0)</f>
        <v>0.015</v>
      </c>
      <c r="L1375" s="20">
        <v>0.002</v>
      </c>
      <c r="M1375" s="20">
        <v>83.0</v>
      </c>
      <c r="N1375" s="20">
        <v>80.0</v>
      </c>
      <c r="O1375" s="20">
        <v>0.215</v>
      </c>
      <c r="P1375" s="20">
        <v>0.666</v>
      </c>
      <c r="Q1375" s="20">
        <v>0.118</v>
      </c>
      <c r="R1375" s="20">
        <v>311566.0</v>
      </c>
      <c r="S1375" s="20">
        <v>0.933</v>
      </c>
      <c r="T1375" s="20">
        <f t="array" ref="T1375:U1375">VLOOKUP(A1375,TOURISM!$A$2:$F$2692,{3,6},0)</f>
        <v>848000000</v>
      </c>
      <c r="U1375" s="20">
        <v>1.336E9</v>
      </c>
      <c r="V1375" s="20">
        <f t="array" ref="V1375:AA1375">VLOOKUP(A1375,BUSINESS!$A$2:$J$2692,{4,5,6,7,8,9},0)</f>
        <v>0.262</v>
      </c>
      <c r="W1375" s="20">
        <v>5.0</v>
      </c>
      <c r="X1375" s="20"/>
      <c r="Y1375" s="20">
        <v>140.0</v>
      </c>
      <c r="Z1375" s="20">
        <v>0.906</v>
      </c>
      <c r="AA1375" s="20">
        <v>1.069</v>
      </c>
      <c r="AB1375" s="21">
        <f t="shared" si="390"/>
        <v>33366.14868</v>
      </c>
      <c r="AC1375" s="20">
        <f t="shared" ref="AC1375:AC1376" si="462">I1375/R1375</f>
        <v>0.01552159093</v>
      </c>
      <c r="AD1375" s="20">
        <f t="shared" ref="AD1375:AD1376" si="463">J1375/R1375</f>
        <v>0.00741415944</v>
      </c>
      <c r="AE1375" s="20">
        <f t="shared" si="449"/>
        <v>4288.016022</v>
      </c>
      <c r="AF1375" s="22" t="b">
        <f t="shared" si="4"/>
        <v>0</v>
      </c>
      <c r="AG1375" s="20" t="b">
        <f t="shared" si="5"/>
        <v>1</v>
      </c>
      <c r="AH1375" s="20" t="b">
        <f t="shared" si="6"/>
        <v>0</v>
      </c>
      <c r="AI1375" s="20" t="b">
        <f t="shared" si="7"/>
        <v>1</v>
      </c>
      <c r="AJ1375" s="20"/>
      <c r="AK1375" s="20"/>
      <c r="AL1375" s="20"/>
      <c r="AM1375" s="20"/>
      <c r="AN1375" s="20"/>
      <c r="AO1375" s="20"/>
      <c r="AP1375" s="20"/>
      <c r="AQ1375" s="20"/>
      <c r="AR1375" s="23"/>
      <c r="AS1375" s="23"/>
      <c r="AT1375" s="23"/>
      <c r="AU1375" s="23"/>
      <c r="AV1375" s="23"/>
    </row>
    <row r="1376" ht="15.75" customHeight="1">
      <c r="A1376" s="17" t="str">
        <f t="shared" si="1"/>
        <v>Iceland-Europe2008</v>
      </c>
      <c r="B1376" s="17" t="s">
        <v>198</v>
      </c>
      <c r="C1376" s="18" t="s">
        <v>180</v>
      </c>
      <c r="D1376" s="19" t="s">
        <v>87</v>
      </c>
      <c r="E1376" s="17">
        <v>1.0401935532E10</v>
      </c>
      <c r="F1376" s="18">
        <v>0.093</v>
      </c>
      <c r="G1376" s="18">
        <v>4959.0</v>
      </c>
      <c r="H1376" s="18">
        <v>0.201</v>
      </c>
      <c r="I1376" s="20">
        <f t="array" ref="I1376:J1376">IFNA(VLOOKUP(A1376,ENERGY!$A$2:$F$2692,{5,6},0),0)</f>
        <v>3480</v>
      </c>
      <c r="J1376" s="20">
        <v>2204.0</v>
      </c>
      <c r="K1376" s="20">
        <f t="array" ref="K1376:S1376">VLOOKUP(A1376,'HUMAN RESOURCES'!$A$2:$M$2692,{2,3,4,5,6,7,8,9,10},0)</f>
        <v>0.015</v>
      </c>
      <c r="L1376" s="20">
        <v>0.002</v>
      </c>
      <c r="M1376" s="20">
        <v>83.0</v>
      </c>
      <c r="N1376" s="20">
        <v>80.0</v>
      </c>
      <c r="O1376" s="20">
        <v>0.213</v>
      </c>
      <c r="P1376" s="20">
        <v>0.668</v>
      </c>
      <c r="Q1376" s="20">
        <v>0.119</v>
      </c>
      <c r="R1376" s="20">
        <v>317414.0</v>
      </c>
      <c r="S1376" s="20">
        <v>0.934</v>
      </c>
      <c r="T1376" s="20">
        <f t="array" ref="T1376:U1376">VLOOKUP(A1376,TOURISM!$A$2:$F$2692,{3,6},0)</f>
        <v>881000000</v>
      </c>
      <c r="U1376" s="20">
        <v>1.103E9</v>
      </c>
      <c r="V1376" s="20">
        <f t="array" ref="V1376:AA1376">VLOOKUP(A1376,BUSINESS!$A$2:$J$2692,{4,5,6,7,8,9},0)</f>
        <v>0.258</v>
      </c>
      <c r="W1376" s="20">
        <v>5.0</v>
      </c>
      <c r="X1376" s="20"/>
      <c r="Y1376" s="20">
        <v>140.0</v>
      </c>
      <c r="Z1376" s="20">
        <v>0.91</v>
      </c>
      <c r="AA1376" s="20">
        <v>1.089</v>
      </c>
      <c r="AB1376" s="21">
        <f t="shared" si="390"/>
        <v>32770.8782</v>
      </c>
      <c r="AC1376" s="20">
        <f t="shared" si="462"/>
        <v>0.01096359959</v>
      </c>
      <c r="AD1376" s="20">
        <f t="shared" si="463"/>
        <v>0.006943613073</v>
      </c>
      <c r="AE1376" s="20">
        <f t="shared" si="449"/>
        <v>3474.956996</v>
      </c>
      <c r="AF1376" s="22" t="b">
        <f t="shared" si="4"/>
        <v>0</v>
      </c>
      <c r="AG1376" s="20" t="b">
        <f t="shared" si="5"/>
        <v>1</v>
      </c>
      <c r="AH1376" s="20" t="b">
        <f t="shared" si="6"/>
        <v>0</v>
      </c>
      <c r="AI1376" s="20" t="b">
        <f t="shared" si="7"/>
        <v>1</v>
      </c>
      <c r="AJ1376" s="20"/>
      <c r="AK1376" s="20"/>
      <c r="AL1376" s="20"/>
      <c r="AM1376" s="20"/>
      <c r="AN1376" s="20"/>
      <c r="AO1376" s="20"/>
      <c r="AP1376" s="20"/>
      <c r="AQ1376" s="20"/>
      <c r="AR1376" s="23"/>
      <c r="AS1376" s="23"/>
      <c r="AT1376" s="23"/>
      <c r="AU1376" s="23"/>
      <c r="AV1376" s="23"/>
    </row>
    <row r="1377" ht="15.75" customHeight="1">
      <c r="A1377" s="17" t="str">
        <f t="shared" si="1"/>
        <v>Iceland-Europe2009</v>
      </c>
      <c r="B1377" s="17" t="s">
        <v>198</v>
      </c>
      <c r="C1377" s="18" t="s">
        <v>180</v>
      </c>
      <c r="D1377" s="19" t="s">
        <v>88</v>
      </c>
      <c r="E1377" s="17">
        <v>1.0417060605E10</v>
      </c>
      <c r="F1377" s="18">
        <v>0.097</v>
      </c>
      <c r="G1377" s="18">
        <v>3696.0</v>
      </c>
      <c r="H1377" s="18">
        <v>0.19</v>
      </c>
      <c r="I1377" s="20">
        <f t="array" ref="I1377:J1377">IFNA(VLOOKUP(A1377,ENERGY!$A$2:$F$2692,{5,6},0),0)</f>
        <v>0</v>
      </c>
      <c r="J1377" s="20">
        <v>0.0</v>
      </c>
      <c r="K1377" s="20">
        <f t="array" ref="K1377:S1377">VLOOKUP(A1377,'HUMAN RESOURCES'!$A$2:$M$2692,{2,3,4,5,6,7,8,9,10},0)</f>
        <v>0.016</v>
      </c>
      <c r="L1377" s="20">
        <v>0.002</v>
      </c>
      <c r="M1377" s="20">
        <v>84.0</v>
      </c>
      <c r="N1377" s="20">
        <v>80.0</v>
      </c>
      <c r="O1377" s="20">
        <v>0.211</v>
      </c>
      <c r="P1377" s="20">
        <v>0.669</v>
      </c>
      <c r="Q1377" s="20">
        <v>0.12</v>
      </c>
      <c r="R1377" s="20">
        <v>318499.0</v>
      </c>
      <c r="S1377" s="20">
        <v>0.935</v>
      </c>
      <c r="T1377" s="20">
        <f t="array" ref="T1377:U1377">VLOOKUP(A1377,TOURISM!$A$2:$F$2692,{3,6},0)</f>
        <v>550000000</v>
      </c>
      <c r="U1377" s="20">
        <v>5.34E8</v>
      </c>
      <c r="V1377" s="20">
        <f t="array" ref="V1377:AA1377">VLOOKUP(A1377,BUSINESS!$A$2:$J$2692,{4,5,6,7,8,9},0)</f>
        <v>0.243</v>
      </c>
      <c r="W1377" s="20">
        <v>5.0</v>
      </c>
      <c r="X1377" s="20"/>
      <c r="Y1377" s="20">
        <v>140.0</v>
      </c>
      <c r="Z1377" s="20">
        <v>0.93</v>
      </c>
      <c r="AA1377" s="20">
        <v>1.083</v>
      </c>
      <c r="AB1377" s="21">
        <f t="shared" si="390"/>
        <v>32706.72939</v>
      </c>
      <c r="AC1377" s="20"/>
      <c r="AD1377" s="20"/>
      <c r="AE1377" s="20">
        <f t="shared" si="449"/>
        <v>1676.614369</v>
      </c>
      <c r="AF1377" s="22" t="b">
        <f t="shared" si="4"/>
        <v>0</v>
      </c>
      <c r="AG1377" s="20" t="b">
        <f t="shared" si="5"/>
        <v>0</v>
      </c>
      <c r="AH1377" s="20" t="b">
        <f t="shared" si="6"/>
        <v>0</v>
      </c>
      <c r="AI1377" s="20" t="b">
        <f t="shared" si="7"/>
        <v>1</v>
      </c>
      <c r="AJ1377" s="20"/>
      <c r="AK1377" s="20"/>
      <c r="AL1377" s="20"/>
      <c r="AM1377" s="20"/>
      <c r="AN1377" s="20"/>
      <c r="AO1377" s="20"/>
      <c r="AP1377" s="20"/>
      <c r="AQ1377" s="20"/>
      <c r="AR1377" s="23"/>
      <c r="AS1377" s="23"/>
      <c r="AT1377" s="23"/>
      <c r="AU1377" s="23"/>
      <c r="AV1377" s="23"/>
    </row>
    <row r="1378" ht="15.75" customHeight="1">
      <c r="A1378" s="17" t="str">
        <f t="shared" si="1"/>
        <v>Iceland-Europe2010</v>
      </c>
      <c r="B1378" s="17" t="s">
        <v>198</v>
      </c>
      <c r="C1378" s="18" t="s">
        <v>180</v>
      </c>
      <c r="D1378" s="19" t="s">
        <v>89</v>
      </c>
      <c r="E1378" s="17">
        <v>1.0545285037E10</v>
      </c>
      <c r="F1378" s="18">
        <v>0.094</v>
      </c>
      <c r="G1378" s="18">
        <v>3730.0</v>
      </c>
      <c r="H1378" s="18">
        <v>0.103</v>
      </c>
      <c r="I1378" s="20">
        <f t="array" ref="I1378:J1378">IFNA(VLOOKUP(A1378,ENERGY!$A$2:$F$2692,{5,6},0),0)</f>
        <v>3273</v>
      </c>
      <c r="J1378" s="20">
        <v>2167.0</v>
      </c>
      <c r="K1378" s="20">
        <f t="array" ref="K1378:S1378">VLOOKUP(A1378,'HUMAN RESOURCES'!$A$2:$M$2692,{2,3,4,5,6,7,8,9,10},0)</f>
        <v>0.015</v>
      </c>
      <c r="L1378" s="20">
        <v>0.002</v>
      </c>
      <c r="M1378" s="20">
        <v>84.0</v>
      </c>
      <c r="N1378" s="20">
        <v>80.0</v>
      </c>
      <c r="O1378" s="20">
        <v>0.209</v>
      </c>
      <c r="P1378" s="20">
        <v>0.669</v>
      </c>
      <c r="Q1378" s="20">
        <v>0.121</v>
      </c>
      <c r="R1378" s="20">
        <v>318041.0</v>
      </c>
      <c r="S1378" s="20">
        <v>0.936</v>
      </c>
      <c r="T1378" s="20">
        <f t="array" ref="T1378:U1378">VLOOKUP(A1378,TOURISM!$A$2:$F$2692,{3,6},0)</f>
        <v>562000000</v>
      </c>
      <c r="U1378" s="20">
        <v>5.99E8</v>
      </c>
      <c r="V1378" s="20">
        <f t="array" ref="V1378:AA1378">VLOOKUP(A1378,BUSINESS!$A$2:$J$2692,{4,5,6,7,8,9},0)</f>
        <v>0.261</v>
      </c>
      <c r="W1378" s="20">
        <v>5.0</v>
      </c>
      <c r="X1378" s="20"/>
      <c r="Y1378" s="20">
        <v>140.0</v>
      </c>
      <c r="Z1378" s="20">
        <v>0.934</v>
      </c>
      <c r="AA1378" s="20">
        <v>1.072</v>
      </c>
      <c r="AB1378" s="21">
        <f t="shared" si="390"/>
        <v>33156.99874</v>
      </c>
      <c r="AC1378" s="20">
        <f t="shared" ref="AC1378:AC1379" si="464">I1378/R1378</f>
        <v>0.01029112599</v>
      </c>
      <c r="AD1378" s="20">
        <f t="shared" ref="AD1378:AD1379" si="465">J1378/R1378</f>
        <v>0.006813586927</v>
      </c>
      <c r="AE1378" s="20">
        <f t="shared" si="449"/>
        <v>1883.40497</v>
      </c>
      <c r="AF1378" s="22" t="b">
        <f t="shared" si="4"/>
        <v>0</v>
      </c>
      <c r="AG1378" s="20" t="b">
        <f t="shared" si="5"/>
        <v>1</v>
      </c>
      <c r="AH1378" s="20" t="b">
        <f t="shared" si="6"/>
        <v>0</v>
      </c>
      <c r="AI1378" s="20" t="b">
        <f t="shared" si="7"/>
        <v>1</v>
      </c>
      <c r="AJ1378" s="20"/>
      <c r="AK1378" s="20"/>
      <c r="AL1378" s="20"/>
      <c r="AM1378" s="20"/>
      <c r="AN1378" s="20"/>
      <c r="AO1378" s="20"/>
      <c r="AP1378" s="20"/>
      <c r="AQ1378" s="20"/>
      <c r="AR1378" s="23"/>
      <c r="AS1378" s="23"/>
      <c r="AT1378" s="23"/>
      <c r="AU1378" s="23"/>
      <c r="AV1378" s="23"/>
    </row>
    <row r="1379" ht="15.75" customHeight="1">
      <c r="A1379" s="17" t="str">
        <f t="shared" si="1"/>
        <v>Iceland-Europe2011</v>
      </c>
      <c r="B1379" s="17" t="s">
        <v>198</v>
      </c>
      <c r="C1379" s="18" t="s">
        <v>180</v>
      </c>
      <c r="D1379" s="19" t="s">
        <v>90</v>
      </c>
      <c r="E1379" s="17">
        <v>1.0557366162E10</v>
      </c>
      <c r="F1379" s="18">
        <v>0.092</v>
      </c>
      <c r="G1379" s="18">
        <v>4051.0</v>
      </c>
      <c r="H1379" s="18">
        <v>0.077</v>
      </c>
      <c r="I1379" s="20">
        <f t="array" ref="I1379:J1379">IFNA(VLOOKUP(A1379,ENERGY!$A$2:$F$2692,{5,6},0),0)</f>
        <v>4159</v>
      </c>
      <c r="J1379" s="20">
        <v>2277.0</v>
      </c>
      <c r="K1379" s="20">
        <f t="array" ref="K1379:S1379">VLOOKUP(A1379,'HUMAN RESOURCES'!$A$2:$M$2692,{2,3,4,5,6,7,8,9,10},0)</f>
        <v>0.014</v>
      </c>
      <c r="L1379" s="20">
        <v>0.002</v>
      </c>
      <c r="M1379" s="20">
        <v>84.0</v>
      </c>
      <c r="N1379" s="20">
        <v>81.0</v>
      </c>
      <c r="O1379" s="20">
        <v>0.208</v>
      </c>
      <c r="P1379" s="20">
        <v>0.669</v>
      </c>
      <c r="Q1379" s="20">
        <v>0.123</v>
      </c>
      <c r="R1379" s="20">
        <v>319014.0</v>
      </c>
      <c r="S1379" s="20">
        <v>0.937</v>
      </c>
      <c r="T1379" s="20">
        <f t="array" ref="T1379:U1379">VLOOKUP(A1379,TOURISM!$A$2:$F$2692,{3,6},0)</f>
        <v>751000000</v>
      </c>
      <c r="U1379" s="20">
        <v>7.4E8</v>
      </c>
      <c r="V1379" s="20">
        <f t="array" ref="V1379:AA1379">VLOOKUP(A1379,BUSINESS!$A$2:$J$2692,{4,5,6,7,8,9},0)</f>
        <v>0.296</v>
      </c>
      <c r="W1379" s="20">
        <v>5.0</v>
      </c>
      <c r="X1379" s="20"/>
      <c r="Y1379" s="20">
        <v>140.0</v>
      </c>
      <c r="Z1379" s="20">
        <v>0.948</v>
      </c>
      <c r="AA1379" s="20">
        <v>1.068</v>
      </c>
      <c r="AB1379" s="21">
        <f t="shared" si="390"/>
        <v>33093.73934</v>
      </c>
      <c r="AC1379" s="20">
        <f t="shared" si="464"/>
        <v>0.0130370454</v>
      </c>
      <c r="AD1379" s="20">
        <f t="shared" si="465"/>
        <v>0.007137617785</v>
      </c>
      <c r="AE1379" s="20">
        <f t="shared" si="449"/>
        <v>2319.647414</v>
      </c>
      <c r="AF1379" s="22" t="b">
        <f t="shared" si="4"/>
        <v>0</v>
      </c>
      <c r="AG1379" s="20" t="b">
        <f t="shared" si="5"/>
        <v>1</v>
      </c>
      <c r="AH1379" s="20" t="b">
        <f t="shared" si="6"/>
        <v>0</v>
      </c>
      <c r="AI1379" s="20" t="b">
        <f t="shared" si="7"/>
        <v>1</v>
      </c>
      <c r="AJ1379" s="20"/>
      <c r="AK1379" s="20"/>
      <c r="AL1379" s="20"/>
      <c r="AM1379" s="20"/>
      <c r="AN1379" s="20"/>
      <c r="AO1379" s="20"/>
      <c r="AP1379" s="20"/>
      <c r="AQ1379" s="20"/>
      <c r="AR1379" s="23"/>
      <c r="AS1379" s="23"/>
      <c r="AT1379" s="23"/>
      <c r="AU1379" s="23"/>
      <c r="AV1379" s="23"/>
    </row>
    <row r="1380" ht="15.75" customHeight="1">
      <c r="A1380" s="17" t="str">
        <f t="shared" si="1"/>
        <v>Iceland-Europe2012</v>
      </c>
      <c r="B1380" s="17" t="s">
        <v>198</v>
      </c>
      <c r="C1380" s="18" t="s">
        <v>180</v>
      </c>
      <c r="D1380" s="19" t="s">
        <v>91</v>
      </c>
      <c r="E1380" s="17">
        <v>1.056E10</v>
      </c>
      <c r="F1380" s="18">
        <v>0.091</v>
      </c>
      <c r="G1380" s="18">
        <v>3872.0</v>
      </c>
      <c r="H1380" s="18">
        <v>0.083</v>
      </c>
      <c r="I1380" s="20">
        <f t="array" ref="I1380:J1380">IFNA(VLOOKUP(A1380,ENERGY!$A$2:$F$2692,{5,6},0),0)</f>
        <v>0</v>
      </c>
      <c r="J1380" s="20">
        <v>0.0</v>
      </c>
      <c r="K1380" s="20">
        <f t="array" ref="K1380:S1380">VLOOKUP(A1380,'HUMAN RESOURCES'!$A$2:$M$2692,{2,3,4,5,6,7,8,9,10},0)</f>
        <v>0.014</v>
      </c>
      <c r="L1380" s="20">
        <v>0.002</v>
      </c>
      <c r="M1380" s="20">
        <v>84.0</v>
      </c>
      <c r="N1380" s="20">
        <v>82.0</v>
      </c>
      <c r="O1380" s="20">
        <v>0.207</v>
      </c>
      <c r="P1380" s="20">
        <v>0.667</v>
      </c>
      <c r="Q1380" s="20">
        <v>0.126</v>
      </c>
      <c r="R1380" s="20">
        <v>320716.0</v>
      </c>
      <c r="S1380" s="20">
        <v>0.938</v>
      </c>
      <c r="T1380" s="20">
        <f t="array" ref="T1380:U1380">VLOOKUP(A1380,TOURISM!$A$2:$F$2692,{3,6},0)</f>
        <v>865000000</v>
      </c>
      <c r="U1380" s="20">
        <v>7.8E8</v>
      </c>
      <c r="V1380" s="20">
        <f t="array" ref="V1380:AA1380">VLOOKUP(A1380,BUSINESS!$A$2:$J$2692,{4,5,6,7,8,9},0)</f>
        <v>0.306</v>
      </c>
      <c r="W1380" s="20">
        <v>5.0</v>
      </c>
      <c r="X1380" s="20">
        <v>13.0</v>
      </c>
      <c r="Y1380" s="20">
        <v>140.0</v>
      </c>
      <c r="Z1380" s="20">
        <v>0.962</v>
      </c>
      <c r="AA1380" s="20">
        <v>1.081</v>
      </c>
      <c r="AB1380" s="21">
        <f t="shared" si="390"/>
        <v>32926.32734</v>
      </c>
      <c r="AC1380" s="20"/>
      <c r="AD1380" s="20"/>
      <c r="AE1380" s="20">
        <f t="shared" si="449"/>
        <v>2432.05827</v>
      </c>
      <c r="AF1380" s="22" t="b">
        <f t="shared" si="4"/>
        <v>0</v>
      </c>
      <c r="AG1380" s="20" t="b">
        <f t="shared" si="5"/>
        <v>0</v>
      </c>
      <c r="AH1380" s="20" t="b">
        <f t="shared" si="6"/>
        <v>0</v>
      </c>
      <c r="AI1380" s="20" t="b">
        <f t="shared" si="7"/>
        <v>1</v>
      </c>
      <c r="AJ1380" s="20"/>
      <c r="AK1380" s="20"/>
      <c r="AL1380" s="20"/>
      <c r="AM1380" s="20"/>
      <c r="AN1380" s="20"/>
      <c r="AO1380" s="20"/>
      <c r="AP1380" s="20"/>
      <c r="AQ1380" s="20"/>
      <c r="AR1380" s="23"/>
      <c r="AS1380" s="23"/>
      <c r="AT1380" s="23"/>
      <c r="AU1380" s="23"/>
      <c r="AV1380" s="23"/>
    </row>
    <row r="1381" ht="15.75" customHeight="1">
      <c r="A1381" s="17" t="str">
        <f t="shared" si="1"/>
        <v>Ireland-Europe2000</v>
      </c>
      <c r="B1381" s="17" t="s">
        <v>199</v>
      </c>
      <c r="C1381" s="18" t="s">
        <v>180</v>
      </c>
      <c r="D1381" s="19" t="s">
        <v>76</v>
      </c>
      <c r="E1381" s="17">
        <v>1.2031396467E10</v>
      </c>
      <c r="F1381" s="18">
        <v>0.061</v>
      </c>
      <c r="G1381" s="18">
        <v>1572.0</v>
      </c>
      <c r="H1381" s="18">
        <v>0.048</v>
      </c>
      <c r="I1381" s="20">
        <f t="array" ref="I1381:J1381">IFNA(VLOOKUP(A1381,ENERGY!$A$2:$F$2692,{5,6},0),0)</f>
        <v>13350</v>
      </c>
      <c r="J1381" s="20"/>
      <c r="K1381" s="20">
        <f t="array" ref="K1381:S1381">VLOOKUP(A1381,'HUMAN RESOURCES'!$A$2:$M$2692,{2,3,4,5,6,7,8,9,10},0)</f>
        <v>0.014</v>
      </c>
      <c r="L1381" s="20">
        <v>0.006</v>
      </c>
      <c r="M1381" s="20">
        <v>79.0</v>
      </c>
      <c r="N1381" s="20">
        <v>74.0</v>
      </c>
      <c r="O1381" s="20">
        <v>0.218</v>
      </c>
      <c r="P1381" s="20">
        <v>0.67</v>
      </c>
      <c r="Q1381" s="20">
        <v>0.112</v>
      </c>
      <c r="R1381" s="20">
        <v>3805174.0</v>
      </c>
      <c r="S1381" s="20">
        <v>0.591</v>
      </c>
      <c r="T1381" s="20">
        <f t="array" ref="T1381:U1381">VLOOKUP(A1381,TOURISM!$A$2:$F$2692,{3,6},0)</f>
        <v>3517000000</v>
      </c>
      <c r="U1381" s="20">
        <v>2.626E9</v>
      </c>
      <c r="V1381" s="20" t="str">
        <f t="array" ref="V1381:AA1381">VLOOKUP(A1381,BUSINESS!$A$2:$J$2692,{4,5,6,7,8,9},0)</f>
        <v/>
      </c>
      <c r="W1381" s="20"/>
      <c r="X1381" s="20"/>
      <c r="Y1381" s="20"/>
      <c r="Z1381" s="20">
        <v>0.179</v>
      </c>
      <c r="AA1381" s="20">
        <v>0.647</v>
      </c>
      <c r="AB1381" s="21">
        <f t="shared" si="390"/>
        <v>3161.851854</v>
      </c>
      <c r="AC1381" s="20">
        <f t="shared" ref="AC1381:AC1389" si="466">I1381/R1381</f>
        <v>0.003508380957</v>
      </c>
      <c r="AD1381" s="20"/>
      <c r="AE1381" s="20">
        <f t="shared" si="449"/>
        <v>690.1129883</v>
      </c>
      <c r="AF1381" s="22" t="b">
        <f t="shared" si="4"/>
        <v>0</v>
      </c>
      <c r="AG1381" s="20" t="b">
        <f t="shared" si="5"/>
        <v>0</v>
      </c>
      <c r="AH1381" s="20" t="b">
        <f t="shared" si="6"/>
        <v>0</v>
      </c>
      <c r="AI1381" s="20" t="b">
        <f t="shared" si="7"/>
        <v>0</v>
      </c>
      <c r="AJ1381" s="20"/>
      <c r="AK1381" s="20"/>
      <c r="AL1381" s="20"/>
      <c r="AM1381" s="20"/>
      <c r="AN1381" s="20"/>
      <c r="AO1381" s="20"/>
      <c r="AP1381" s="20"/>
      <c r="AQ1381" s="20"/>
      <c r="AR1381" s="23"/>
      <c r="AS1381" s="23"/>
      <c r="AT1381" s="23"/>
      <c r="AU1381" s="23"/>
      <c r="AV1381" s="23"/>
    </row>
    <row r="1382" ht="15.75" customHeight="1">
      <c r="A1382" s="17" t="str">
        <f t="shared" si="1"/>
        <v>Ireland-Europe2001</v>
      </c>
      <c r="B1382" s="17" t="s">
        <v>199</v>
      </c>
      <c r="C1382" s="18" t="s">
        <v>180</v>
      </c>
      <c r="D1382" s="19" t="s">
        <v>77</v>
      </c>
      <c r="E1382" s="17">
        <v>1.2044212904E10</v>
      </c>
      <c r="F1382" s="18">
        <v>0.067</v>
      </c>
      <c r="G1382" s="18">
        <v>1848.0</v>
      </c>
      <c r="H1382" s="18">
        <v>0.048</v>
      </c>
      <c r="I1382" s="20">
        <f t="array" ref="I1382:J1382">IFNA(VLOOKUP(A1382,ENERGY!$A$2:$F$2692,{5,6},0),0)</f>
        <v>13216</v>
      </c>
      <c r="J1382" s="20"/>
      <c r="K1382" s="20">
        <f t="array" ref="K1382:S1382">VLOOKUP(A1382,'HUMAN RESOURCES'!$A$2:$M$2692,{2,3,4,5,6,7,8,9,10},0)</f>
        <v>0.015</v>
      </c>
      <c r="L1382" s="20">
        <v>0.006</v>
      </c>
      <c r="M1382" s="20">
        <v>80.0</v>
      </c>
      <c r="N1382" s="20">
        <v>75.0</v>
      </c>
      <c r="O1382" s="20">
        <v>0.214</v>
      </c>
      <c r="P1382" s="20">
        <v>0.674</v>
      </c>
      <c r="Q1382" s="20">
        <v>0.112</v>
      </c>
      <c r="R1382" s="20">
        <v>3866243.0</v>
      </c>
      <c r="S1382" s="20">
        <v>0.594</v>
      </c>
      <c r="T1382" s="20">
        <f t="array" ref="T1382:U1382">VLOOKUP(A1382,TOURISM!$A$2:$F$2692,{3,6},0)</f>
        <v>3789000000</v>
      </c>
      <c r="U1382" s="20">
        <v>2.956E9</v>
      </c>
      <c r="V1382" s="20" t="str">
        <f t="array" ref="V1382:AA1382">VLOOKUP(A1382,BUSINESS!$A$2:$J$2692,{4,5,6,7,8,9},0)</f>
        <v/>
      </c>
      <c r="W1382" s="20"/>
      <c r="X1382" s="20"/>
      <c r="Y1382" s="20"/>
      <c r="Z1382" s="20">
        <v>0.231</v>
      </c>
      <c r="AA1382" s="20">
        <v>0.768</v>
      </c>
      <c r="AB1382" s="21">
        <f t="shared" si="390"/>
        <v>3115.223979</v>
      </c>
      <c r="AC1382" s="20">
        <f t="shared" si="466"/>
        <v>0.003418305575</v>
      </c>
      <c r="AD1382" s="20"/>
      <c r="AE1382" s="20">
        <f t="shared" si="449"/>
        <v>764.5665314</v>
      </c>
      <c r="AF1382" s="22" t="b">
        <f t="shared" si="4"/>
        <v>0</v>
      </c>
      <c r="AG1382" s="20" t="b">
        <f t="shared" si="5"/>
        <v>0</v>
      </c>
      <c r="AH1382" s="20" t="b">
        <f t="shared" si="6"/>
        <v>0</v>
      </c>
      <c r="AI1382" s="20" t="b">
        <f t="shared" si="7"/>
        <v>0</v>
      </c>
      <c r="AJ1382" s="20"/>
      <c r="AK1382" s="20"/>
      <c r="AL1382" s="20"/>
      <c r="AM1382" s="20"/>
      <c r="AN1382" s="20"/>
      <c r="AO1382" s="20"/>
      <c r="AP1382" s="20"/>
      <c r="AQ1382" s="20"/>
      <c r="AR1382" s="23"/>
      <c r="AS1382" s="23"/>
      <c r="AT1382" s="23"/>
      <c r="AU1382" s="23"/>
      <c r="AV1382" s="23"/>
    </row>
    <row r="1383" ht="15.75" customHeight="1">
      <c r="A1383" s="17" t="str">
        <f t="shared" si="1"/>
        <v>Ireland-Europe2002</v>
      </c>
      <c r="B1383" s="17" t="s">
        <v>199</v>
      </c>
      <c r="C1383" s="18" t="s">
        <v>180</v>
      </c>
      <c r="D1383" s="19" t="s">
        <v>79</v>
      </c>
      <c r="E1383" s="17">
        <v>1.2045627411E10</v>
      </c>
      <c r="F1383" s="18">
        <v>0.07</v>
      </c>
      <c r="G1383" s="18">
        <v>2221.0</v>
      </c>
      <c r="H1383" s="18">
        <v>0.038</v>
      </c>
      <c r="I1383" s="20">
        <f t="array" ref="I1383:J1383">IFNA(VLOOKUP(A1383,ENERGY!$A$2:$F$2692,{5,6},0),0)</f>
        <v>14219</v>
      </c>
      <c r="J1383" s="20">
        <v>40000.0</v>
      </c>
      <c r="K1383" s="20">
        <f t="array" ref="K1383:S1383">VLOOKUP(A1383,'HUMAN RESOURCES'!$A$2:$M$2692,{2,3,4,5,6,7,8,9,10},0)</f>
        <v>0.015</v>
      </c>
      <c r="L1383" s="20">
        <v>0.005</v>
      </c>
      <c r="M1383" s="20">
        <v>80.0</v>
      </c>
      <c r="N1383" s="20">
        <v>75.0</v>
      </c>
      <c r="O1383" s="20">
        <v>0.211</v>
      </c>
      <c r="P1383" s="20">
        <v>0.678</v>
      </c>
      <c r="Q1383" s="20">
        <v>0.111</v>
      </c>
      <c r="R1383" s="20">
        <v>3931947.0</v>
      </c>
      <c r="S1383" s="20">
        <v>0.596</v>
      </c>
      <c r="T1383" s="20">
        <f t="array" ref="T1383:U1383">VLOOKUP(A1383,TOURISM!$A$2:$F$2692,{3,6},0)</f>
        <v>4228000000</v>
      </c>
      <c r="U1383" s="20">
        <v>3.835E9</v>
      </c>
      <c r="V1383" s="20" t="str">
        <f t="array" ref="V1383:AA1383">VLOOKUP(A1383,BUSINESS!$A$2:$J$2692,{4,5,6,7,8,9},0)</f>
        <v/>
      </c>
      <c r="W1383" s="20"/>
      <c r="X1383" s="20"/>
      <c r="Y1383" s="20"/>
      <c r="Z1383" s="20">
        <v>0.259</v>
      </c>
      <c r="AA1383" s="20">
        <v>0.762</v>
      </c>
      <c r="AB1383" s="21">
        <f t="shared" si="390"/>
        <v>3063.52741</v>
      </c>
      <c r="AC1383" s="20">
        <f t="shared" si="466"/>
        <v>0.003616274584</v>
      </c>
      <c r="AD1383" s="20">
        <f t="shared" ref="AD1383:AD1389" si="467">J1383/R1383</f>
        <v>0.0101730771</v>
      </c>
      <c r="AE1383" s="20">
        <f t="shared" si="449"/>
        <v>975.3437673</v>
      </c>
      <c r="AF1383" s="22" t="b">
        <f t="shared" si="4"/>
        <v>0</v>
      </c>
      <c r="AG1383" s="20" t="b">
        <f t="shared" si="5"/>
        <v>0</v>
      </c>
      <c r="AH1383" s="20" t="b">
        <f t="shared" si="6"/>
        <v>0</v>
      </c>
      <c r="AI1383" s="20" t="b">
        <f t="shared" si="7"/>
        <v>0</v>
      </c>
      <c r="AJ1383" s="20"/>
      <c r="AK1383" s="20"/>
      <c r="AL1383" s="20"/>
      <c r="AM1383" s="20"/>
      <c r="AN1383" s="20"/>
      <c r="AO1383" s="20"/>
      <c r="AP1383" s="20"/>
      <c r="AQ1383" s="20"/>
      <c r="AR1383" s="23"/>
      <c r="AS1383" s="23"/>
      <c r="AT1383" s="23"/>
      <c r="AU1383" s="23"/>
      <c r="AV1383" s="23"/>
    </row>
    <row r="1384" ht="15.75" customHeight="1">
      <c r="A1384" s="17" t="str">
        <f t="shared" si="1"/>
        <v>Ireland-Europe2003</v>
      </c>
      <c r="B1384" s="17" t="s">
        <v>199</v>
      </c>
      <c r="C1384" s="18" t="s">
        <v>180</v>
      </c>
      <c r="D1384" s="19" t="s">
        <v>81</v>
      </c>
      <c r="E1384" s="17">
        <v>1.2115441517E10</v>
      </c>
      <c r="F1384" s="18">
        <v>0.073</v>
      </c>
      <c r="G1384" s="18">
        <v>2918.0</v>
      </c>
      <c r="H1384" s="18">
        <v>0.028</v>
      </c>
      <c r="I1384" s="20">
        <f t="array" ref="I1384:J1384">IFNA(VLOOKUP(A1384,ENERGY!$A$2:$F$2692,{5,6},0),0)</f>
        <v>14364</v>
      </c>
      <c r="J1384" s="20">
        <v>40623.0</v>
      </c>
      <c r="K1384" s="20">
        <f t="array" ref="K1384:S1384">VLOOKUP(A1384,'HUMAN RESOURCES'!$A$2:$M$2692,{2,3,4,5,6,7,8,9,10},0)</f>
        <v>0.015</v>
      </c>
      <c r="L1384" s="20">
        <v>0.005</v>
      </c>
      <c r="M1384" s="20">
        <v>81.0</v>
      </c>
      <c r="N1384" s="20">
        <v>76.0</v>
      </c>
      <c r="O1384" s="20">
        <v>0.208</v>
      </c>
      <c r="P1384" s="20">
        <v>0.681</v>
      </c>
      <c r="Q1384" s="20">
        <v>0.111</v>
      </c>
      <c r="R1384" s="20">
        <v>3996521.0</v>
      </c>
      <c r="S1384" s="20">
        <v>0.599</v>
      </c>
      <c r="T1384" s="20">
        <f t="array" ref="T1384:U1384">VLOOKUP(A1384,TOURISM!$A$2:$F$2692,{3,6},0)</f>
        <v>5206000000</v>
      </c>
      <c r="U1384" s="20">
        <v>4.832E9</v>
      </c>
      <c r="V1384" s="20" t="str">
        <f t="array" ref="V1384:AA1384">VLOOKUP(A1384,BUSINESS!$A$2:$J$2692,{4,5,6,7,8,9},0)</f>
        <v/>
      </c>
      <c r="W1384" s="20">
        <v>18.0</v>
      </c>
      <c r="X1384" s="20"/>
      <c r="Y1384" s="20"/>
      <c r="Z1384" s="20">
        <v>0.343</v>
      </c>
      <c r="AA1384" s="20">
        <v>0.873</v>
      </c>
      <c r="AB1384" s="21">
        <f t="shared" si="390"/>
        <v>3031.497024</v>
      </c>
      <c r="AC1384" s="20">
        <f t="shared" si="466"/>
        <v>0.003594125991</v>
      </c>
      <c r="AD1384" s="20">
        <f t="shared" si="467"/>
        <v>0.01016459065</v>
      </c>
      <c r="AE1384" s="20">
        <f t="shared" si="449"/>
        <v>1209.051573</v>
      </c>
      <c r="AF1384" s="22" t="b">
        <f t="shared" si="4"/>
        <v>0</v>
      </c>
      <c r="AG1384" s="20" t="b">
        <f t="shared" si="5"/>
        <v>0</v>
      </c>
      <c r="AH1384" s="20" t="b">
        <f t="shared" si="6"/>
        <v>0</v>
      </c>
      <c r="AI1384" s="20" t="b">
        <f t="shared" si="7"/>
        <v>1</v>
      </c>
      <c r="AJ1384" s="20"/>
      <c r="AK1384" s="20"/>
      <c r="AL1384" s="20"/>
      <c r="AM1384" s="20"/>
      <c r="AN1384" s="20"/>
      <c r="AO1384" s="20"/>
      <c r="AP1384" s="20"/>
      <c r="AQ1384" s="20"/>
      <c r="AR1384" s="23"/>
      <c r="AS1384" s="23"/>
      <c r="AT1384" s="23"/>
      <c r="AU1384" s="23"/>
      <c r="AV1384" s="23"/>
    </row>
    <row r="1385" ht="15.75" customHeight="1">
      <c r="A1385" s="17" t="str">
        <f t="shared" si="1"/>
        <v>Ireland-Europe2004</v>
      </c>
      <c r="B1385" s="17" t="s">
        <v>199</v>
      </c>
      <c r="C1385" s="18" t="s">
        <v>180</v>
      </c>
      <c r="D1385" s="19" t="s">
        <v>83</v>
      </c>
      <c r="E1385" s="17">
        <v>1.2125023181E10</v>
      </c>
      <c r="F1385" s="18">
        <v>0.075</v>
      </c>
      <c r="G1385" s="18">
        <v>3487.0</v>
      </c>
      <c r="H1385" s="18">
        <v>0.026</v>
      </c>
      <c r="I1385" s="20">
        <f t="array" ref="I1385:J1385">IFNA(VLOOKUP(A1385,ENERGY!$A$2:$F$2692,{5,6},0),0)</f>
        <v>14903</v>
      </c>
      <c r="J1385" s="20">
        <v>43021.0</v>
      </c>
      <c r="K1385" s="20">
        <f t="array" ref="K1385:S1385">VLOOKUP(A1385,'HUMAN RESOURCES'!$A$2:$M$2692,{2,3,4,5,6,7,8,9,10},0)</f>
        <v>0.015</v>
      </c>
      <c r="L1385" s="20">
        <v>0.005</v>
      </c>
      <c r="M1385" s="20">
        <v>81.0</v>
      </c>
      <c r="N1385" s="20">
        <v>76.0</v>
      </c>
      <c r="O1385" s="20">
        <v>0.206</v>
      </c>
      <c r="P1385" s="20">
        <v>0.683</v>
      </c>
      <c r="Q1385" s="20">
        <v>0.111</v>
      </c>
      <c r="R1385" s="20">
        <v>4070262.0</v>
      </c>
      <c r="S1385" s="20">
        <v>0.602</v>
      </c>
      <c r="T1385" s="20">
        <f t="array" ref="T1385:U1385">VLOOKUP(A1385,TOURISM!$A$2:$F$2692,{3,6},0)</f>
        <v>6075000000</v>
      </c>
      <c r="U1385" s="20">
        <v>5.291E9</v>
      </c>
      <c r="V1385" s="20" t="str">
        <f t="array" ref="V1385:AA1385">VLOOKUP(A1385,BUSINESS!$A$2:$J$2692,{4,5,6,7,8,9},0)</f>
        <v/>
      </c>
      <c r="W1385" s="20">
        <v>18.0</v>
      </c>
      <c r="X1385" s="20"/>
      <c r="Y1385" s="20"/>
      <c r="Z1385" s="20">
        <v>0.37</v>
      </c>
      <c r="AA1385" s="20">
        <v>0.945</v>
      </c>
      <c r="AB1385" s="21">
        <f t="shared" si="390"/>
        <v>2978.929411</v>
      </c>
      <c r="AC1385" s="20">
        <f t="shared" si="466"/>
        <v>0.003661435062</v>
      </c>
      <c r="AD1385" s="20">
        <f t="shared" si="467"/>
        <v>0.01056958987</v>
      </c>
      <c r="AE1385" s="20">
        <f t="shared" si="449"/>
        <v>1299.91632</v>
      </c>
      <c r="AF1385" s="22" t="b">
        <f t="shared" si="4"/>
        <v>0</v>
      </c>
      <c r="AG1385" s="20" t="b">
        <f t="shared" si="5"/>
        <v>0</v>
      </c>
      <c r="AH1385" s="20" t="b">
        <f t="shared" si="6"/>
        <v>0</v>
      </c>
      <c r="AI1385" s="20" t="b">
        <f t="shared" si="7"/>
        <v>1</v>
      </c>
      <c r="AJ1385" s="20"/>
      <c r="AK1385" s="20"/>
      <c r="AL1385" s="20"/>
      <c r="AM1385" s="20"/>
      <c r="AN1385" s="20"/>
      <c r="AO1385" s="20"/>
      <c r="AP1385" s="20"/>
      <c r="AQ1385" s="20"/>
      <c r="AR1385" s="23"/>
      <c r="AS1385" s="23"/>
      <c r="AT1385" s="23"/>
      <c r="AU1385" s="23"/>
      <c r="AV1385" s="23"/>
    </row>
    <row r="1386" ht="15.75" customHeight="1">
      <c r="A1386" s="17" t="str">
        <f t="shared" si="1"/>
        <v>Ireland-Europe2005</v>
      </c>
      <c r="B1386" s="17" t="s">
        <v>199</v>
      </c>
      <c r="C1386" s="18" t="s">
        <v>180</v>
      </c>
      <c r="D1386" s="19" t="s">
        <v>84</v>
      </c>
      <c r="E1386" s="17">
        <v>1.2156380062E10</v>
      </c>
      <c r="F1386" s="18">
        <v>0.076</v>
      </c>
      <c r="G1386" s="18">
        <v>3734.0</v>
      </c>
      <c r="H1386" s="18">
        <v>0.026</v>
      </c>
      <c r="I1386" s="20">
        <f t="array" ref="I1386:J1386">IFNA(VLOOKUP(A1386,ENERGY!$A$2:$F$2692,{5,6},0),0)</f>
        <v>14432</v>
      </c>
      <c r="J1386" s="20">
        <v>44151.0</v>
      </c>
      <c r="K1386" s="20">
        <f t="array" ref="K1386:S1386">VLOOKUP(A1386,'HUMAN RESOURCES'!$A$2:$M$2692,{2,3,4,5,6,7,8,9,10},0)</f>
        <v>0.015</v>
      </c>
      <c r="L1386" s="20">
        <v>0.004</v>
      </c>
      <c r="M1386" s="20">
        <v>81.0</v>
      </c>
      <c r="N1386" s="20">
        <v>77.0</v>
      </c>
      <c r="O1386" s="20">
        <v>0.206</v>
      </c>
      <c r="P1386" s="20">
        <v>0.684</v>
      </c>
      <c r="Q1386" s="20">
        <v>0.111</v>
      </c>
      <c r="R1386" s="20">
        <v>4159914.0</v>
      </c>
      <c r="S1386" s="20">
        <v>0.605</v>
      </c>
      <c r="T1386" s="20">
        <f t="array" ref="T1386:U1386">VLOOKUP(A1386,TOURISM!$A$2:$F$2692,{3,6},0)</f>
        <v>6780000000</v>
      </c>
      <c r="U1386" s="20">
        <v>6.186E9</v>
      </c>
      <c r="V1386" s="20">
        <f t="array" ref="V1386:AA1386">VLOOKUP(A1386,BUSINESS!$A$2:$J$2692,{4,5,6,7,8,9},0)</f>
        <v>0.253</v>
      </c>
      <c r="W1386" s="20">
        <v>18.0</v>
      </c>
      <c r="X1386" s="20"/>
      <c r="Y1386" s="20">
        <v>76.0</v>
      </c>
      <c r="Z1386" s="20">
        <v>0.416</v>
      </c>
      <c r="AA1386" s="20">
        <v>1.027</v>
      </c>
      <c r="AB1386" s="21">
        <f t="shared" si="390"/>
        <v>2922.267158</v>
      </c>
      <c r="AC1386" s="20">
        <f t="shared" si="466"/>
        <v>0.00346930249</v>
      </c>
      <c r="AD1386" s="20">
        <f t="shared" si="467"/>
        <v>0.01061344057</v>
      </c>
      <c r="AE1386" s="20">
        <f t="shared" si="449"/>
        <v>1487.049973</v>
      </c>
      <c r="AF1386" s="22" t="b">
        <f t="shared" si="4"/>
        <v>0</v>
      </c>
      <c r="AG1386" s="20" t="b">
        <f t="shared" si="5"/>
        <v>0</v>
      </c>
      <c r="AH1386" s="20" t="b">
        <f t="shared" si="6"/>
        <v>0</v>
      </c>
      <c r="AI1386" s="20" t="b">
        <f t="shared" si="7"/>
        <v>1</v>
      </c>
      <c r="AJ1386" s="20"/>
      <c r="AK1386" s="20"/>
      <c r="AL1386" s="20"/>
      <c r="AM1386" s="20"/>
      <c r="AN1386" s="20"/>
      <c r="AO1386" s="20"/>
      <c r="AP1386" s="20"/>
      <c r="AQ1386" s="20"/>
      <c r="AR1386" s="23"/>
      <c r="AS1386" s="23"/>
      <c r="AT1386" s="23"/>
      <c r="AU1386" s="23"/>
      <c r="AV1386" s="23"/>
    </row>
    <row r="1387" ht="15.75" customHeight="1">
      <c r="A1387" s="17" t="str">
        <f t="shared" si="1"/>
        <v>Ireland-Europe2006</v>
      </c>
      <c r="B1387" s="17" t="s">
        <v>199</v>
      </c>
      <c r="C1387" s="18" t="s">
        <v>180</v>
      </c>
      <c r="D1387" s="19" t="s">
        <v>85</v>
      </c>
      <c r="E1387" s="17">
        <v>1.2159225E10</v>
      </c>
      <c r="F1387" s="18">
        <v>0.075</v>
      </c>
      <c r="G1387" s="18">
        <v>3982.0</v>
      </c>
      <c r="H1387" s="18"/>
      <c r="I1387" s="20">
        <f t="array" ref="I1387:J1387">IFNA(VLOOKUP(A1387,ENERGY!$A$2:$F$2692,{5,6},0),0)</f>
        <v>14269</v>
      </c>
      <c r="J1387" s="20">
        <v>43956.0</v>
      </c>
      <c r="K1387" s="20">
        <f t="array" ref="K1387:S1387">VLOOKUP(A1387,'HUMAN RESOURCES'!$A$2:$M$2692,{2,3,4,5,6,7,8,9,10},0)</f>
        <v>0.015</v>
      </c>
      <c r="L1387" s="20">
        <v>0.004</v>
      </c>
      <c r="M1387" s="20">
        <v>82.0</v>
      </c>
      <c r="N1387" s="20">
        <v>77.0</v>
      </c>
      <c r="O1387" s="20">
        <v>0.206</v>
      </c>
      <c r="P1387" s="20">
        <v>0.683</v>
      </c>
      <c r="Q1387" s="20">
        <v>0.111</v>
      </c>
      <c r="R1387" s="20">
        <v>4274137.0</v>
      </c>
      <c r="S1387" s="20">
        <v>0.608</v>
      </c>
      <c r="T1387" s="20">
        <f t="array" ref="T1387:U1387">VLOOKUP(A1387,TOURISM!$A$2:$F$2692,{3,6},0)</f>
        <v>7664000000</v>
      </c>
      <c r="U1387" s="20">
        <v>6.978E9</v>
      </c>
      <c r="V1387" s="20">
        <f t="array" ref="V1387:AA1387">VLOOKUP(A1387,BUSINESS!$A$2:$J$2692,{4,5,6,7,8,9},0)</f>
        <v>0.253</v>
      </c>
      <c r="W1387" s="20">
        <v>13.0</v>
      </c>
      <c r="X1387" s="20"/>
      <c r="Y1387" s="20">
        <v>76.0</v>
      </c>
      <c r="Z1387" s="20">
        <v>0.548</v>
      </c>
      <c r="AA1387" s="20">
        <v>1.11</v>
      </c>
      <c r="AB1387" s="21">
        <f t="shared" si="390"/>
        <v>2844.837449</v>
      </c>
      <c r="AC1387" s="20">
        <f t="shared" si="466"/>
        <v>0.003338451716</v>
      </c>
      <c r="AD1387" s="20">
        <f t="shared" si="467"/>
        <v>0.01028418134</v>
      </c>
      <c r="AE1387" s="20">
        <f t="shared" si="449"/>
        <v>1632.610279</v>
      </c>
      <c r="AF1387" s="22" t="b">
        <f t="shared" si="4"/>
        <v>0</v>
      </c>
      <c r="AG1387" s="20" t="b">
        <f t="shared" si="5"/>
        <v>0</v>
      </c>
      <c r="AH1387" s="20" t="b">
        <f t="shared" si="6"/>
        <v>0</v>
      </c>
      <c r="AI1387" s="20" t="b">
        <f t="shared" si="7"/>
        <v>1</v>
      </c>
      <c r="AJ1387" s="20"/>
      <c r="AK1387" s="20"/>
      <c r="AL1387" s="20"/>
      <c r="AM1387" s="20"/>
      <c r="AN1387" s="20"/>
      <c r="AO1387" s="20"/>
      <c r="AP1387" s="20"/>
      <c r="AQ1387" s="20"/>
      <c r="AR1387" s="23"/>
      <c r="AS1387" s="23"/>
      <c r="AT1387" s="23"/>
      <c r="AU1387" s="23"/>
      <c r="AV1387" s="23"/>
    </row>
    <row r="1388" ht="15.75" customHeight="1">
      <c r="A1388" s="17" t="str">
        <f t="shared" si="1"/>
        <v>Ireland-Europe2007</v>
      </c>
      <c r="B1388" s="17" t="s">
        <v>199</v>
      </c>
      <c r="C1388" s="18" t="s">
        <v>180</v>
      </c>
      <c r="D1388" s="19" t="s">
        <v>86</v>
      </c>
      <c r="E1388" s="17">
        <v>1.2173919387E10</v>
      </c>
      <c r="F1388" s="18">
        <v>0.079</v>
      </c>
      <c r="G1388" s="18">
        <v>4733.0</v>
      </c>
      <c r="H1388" s="18"/>
      <c r="I1388" s="20">
        <f t="array" ref="I1388:J1388">IFNA(VLOOKUP(A1388,ENERGY!$A$2:$F$2692,{5,6},0),0)</f>
        <v>15120</v>
      </c>
      <c r="J1388" s="20">
        <v>44583.0</v>
      </c>
      <c r="K1388" s="20">
        <f t="array" ref="K1388:S1388">VLOOKUP(A1388,'HUMAN RESOURCES'!$A$2:$M$2692,{2,3,4,5,6,7,8,9,10},0)</f>
        <v>0.016</v>
      </c>
      <c r="L1388" s="20">
        <v>0.004</v>
      </c>
      <c r="M1388" s="20">
        <v>82.0</v>
      </c>
      <c r="N1388" s="20">
        <v>77.0</v>
      </c>
      <c r="O1388" s="20">
        <v>0.208</v>
      </c>
      <c r="P1388" s="20">
        <v>0.681</v>
      </c>
      <c r="Q1388" s="20">
        <v>0.111</v>
      </c>
      <c r="R1388" s="20">
        <v>4398942.0</v>
      </c>
      <c r="S1388" s="20">
        <v>0.61</v>
      </c>
      <c r="T1388" s="20">
        <f t="array" ref="T1388:U1388">VLOOKUP(A1388,TOURISM!$A$2:$F$2692,{3,6},0)</f>
        <v>9263000000</v>
      </c>
      <c r="U1388" s="20">
        <v>8.785E9</v>
      </c>
      <c r="V1388" s="20">
        <f t="array" ref="V1388:AA1388">VLOOKUP(A1388,BUSINESS!$A$2:$J$2692,{4,5,6,7,8,9},0)</f>
        <v>0.253</v>
      </c>
      <c r="W1388" s="20">
        <v>13.0</v>
      </c>
      <c r="X1388" s="20"/>
      <c r="Y1388" s="20">
        <v>76.0</v>
      </c>
      <c r="Z1388" s="20">
        <v>0.612</v>
      </c>
      <c r="AA1388" s="20">
        <v>1.159</v>
      </c>
      <c r="AB1388" s="21">
        <f t="shared" si="390"/>
        <v>2767.46531</v>
      </c>
      <c r="AC1388" s="20">
        <f t="shared" si="466"/>
        <v>0.003437190124</v>
      </c>
      <c r="AD1388" s="20">
        <f t="shared" si="467"/>
        <v>0.01013493699</v>
      </c>
      <c r="AE1388" s="20">
        <f t="shared" si="449"/>
        <v>1997.071114</v>
      </c>
      <c r="AF1388" s="22" t="b">
        <f t="shared" si="4"/>
        <v>0</v>
      </c>
      <c r="AG1388" s="20" t="b">
        <f t="shared" si="5"/>
        <v>0</v>
      </c>
      <c r="AH1388" s="20" t="b">
        <f t="shared" si="6"/>
        <v>0</v>
      </c>
      <c r="AI1388" s="20" t="b">
        <f t="shared" si="7"/>
        <v>1</v>
      </c>
      <c r="AJ1388" s="20"/>
      <c r="AK1388" s="20"/>
      <c r="AL1388" s="20"/>
      <c r="AM1388" s="20"/>
      <c r="AN1388" s="20"/>
      <c r="AO1388" s="20"/>
      <c r="AP1388" s="20"/>
      <c r="AQ1388" s="20"/>
      <c r="AR1388" s="23"/>
      <c r="AS1388" s="23"/>
      <c r="AT1388" s="23"/>
      <c r="AU1388" s="23"/>
      <c r="AV1388" s="23"/>
    </row>
    <row r="1389" ht="15.75" customHeight="1">
      <c r="A1389" s="17" t="str">
        <f t="shared" si="1"/>
        <v>Ireland-Europe2008</v>
      </c>
      <c r="B1389" s="17" t="s">
        <v>199</v>
      </c>
      <c r="C1389" s="18" t="s">
        <v>180</v>
      </c>
      <c r="D1389" s="19" t="s">
        <v>87</v>
      </c>
      <c r="E1389" s="17">
        <v>1.2247694247E10</v>
      </c>
      <c r="F1389" s="18">
        <v>0.091</v>
      </c>
      <c r="G1389" s="18">
        <v>5393.0</v>
      </c>
      <c r="H1389" s="18"/>
      <c r="I1389" s="20">
        <f t="array" ref="I1389:J1389">IFNA(VLOOKUP(A1389,ENERGY!$A$2:$F$2692,{5,6},0),0)</f>
        <v>14330</v>
      </c>
      <c r="J1389" s="20">
        <v>43535.0</v>
      </c>
      <c r="K1389" s="20">
        <f t="array" ref="K1389:S1389">VLOOKUP(A1389,'HUMAN RESOURCES'!$A$2:$M$2692,{2,3,4,5,6,7,8,9,10},0)</f>
        <v>0.017</v>
      </c>
      <c r="L1389" s="20">
        <v>0.004</v>
      </c>
      <c r="M1389" s="20">
        <v>82.0</v>
      </c>
      <c r="N1389" s="20">
        <v>78.0</v>
      </c>
      <c r="O1389" s="20">
        <v>0.21</v>
      </c>
      <c r="P1389" s="20">
        <v>0.679</v>
      </c>
      <c r="Q1389" s="20">
        <v>0.111</v>
      </c>
      <c r="R1389" s="20">
        <v>4489544.0</v>
      </c>
      <c r="S1389" s="20">
        <v>0.613</v>
      </c>
      <c r="T1389" s="20">
        <f t="array" ref="T1389:U1389">VLOOKUP(A1389,TOURISM!$A$2:$F$2692,{3,6},0)</f>
        <v>9967000000</v>
      </c>
      <c r="U1389" s="20">
        <v>1.0539E10</v>
      </c>
      <c r="V1389" s="20">
        <f t="array" ref="V1389:AA1389">VLOOKUP(A1389,BUSINESS!$A$2:$J$2692,{4,5,6,7,8,9},0)</f>
        <v>0.254</v>
      </c>
      <c r="W1389" s="20">
        <v>13.0</v>
      </c>
      <c r="X1389" s="20"/>
      <c r="Y1389" s="20">
        <v>76.0</v>
      </c>
      <c r="Z1389" s="20">
        <v>0.653</v>
      </c>
      <c r="AA1389" s="20">
        <v>1.16</v>
      </c>
      <c r="AB1389" s="21">
        <f t="shared" si="390"/>
        <v>2728.048605</v>
      </c>
      <c r="AC1389" s="20">
        <f t="shared" si="466"/>
        <v>0.003191860911</v>
      </c>
      <c r="AD1389" s="20">
        <f t="shared" si="467"/>
        <v>0.009696975907</v>
      </c>
      <c r="AE1389" s="20">
        <f t="shared" si="449"/>
        <v>2347.454441</v>
      </c>
      <c r="AF1389" s="22" t="b">
        <f t="shared" si="4"/>
        <v>0</v>
      </c>
      <c r="AG1389" s="20" t="b">
        <f t="shared" si="5"/>
        <v>0</v>
      </c>
      <c r="AH1389" s="20" t="b">
        <f t="shared" si="6"/>
        <v>0</v>
      </c>
      <c r="AI1389" s="20" t="b">
        <f t="shared" si="7"/>
        <v>1</v>
      </c>
      <c r="AJ1389" s="20"/>
      <c r="AK1389" s="20"/>
      <c r="AL1389" s="20"/>
      <c r="AM1389" s="20"/>
      <c r="AN1389" s="20"/>
      <c r="AO1389" s="20"/>
      <c r="AP1389" s="20"/>
      <c r="AQ1389" s="20"/>
      <c r="AR1389" s="23"/>
      <c r="AS1389" s="23"/>
      <c r="AT1389" s="23"/>
      <c r="AU1389" s="23"/>
      <c r="AV1389" s="23"/>
    </row>
    <row r="1390" ht="15.75" customHeight="1">
      <c r="A1390" s="17" t="str">
        <f t="shared" si="1"/>
        <v>Ireland-Europe2009</v>
      </c>
      <c r="B1390" s="17" t="s">
        <v>199</v>
      </c>
      <c r="C1390" s="18" t="s">
        <v>180</v>
      </c>
      <c r="D1390" s="19" t="s">
        <v>88</v>
      </c>
      <c r="E1390" s="17">
        <v>1.2257299163E10</v>
      </c>
      <c r="F1390" s="18">
        <v>0.1</v>
      </c>
      <c r="G1390" s="18">
        <v>5040.0</v>
      </c>
      <c r="H1390" s="18"/>
      <c r="I1390" s="20">
        <f t="array" ref="I1390:J1390">IFNA(VLOOKUP(A1390,ENERGY!$A$2:$F$2692,{5,6},0),0)</f>
        <v>0</v>
      </c>
      <c r="J1390" s="20">
        <v>0.0</v>
      </c>
      <c r="K1390" s="20">
        <f t="array" ref="K1390:S1390">VLOOKUP(A1390,'HUMAN RESOURCES'!$A$2:$M$2692,{2,3,4,5,6,7,8,9,10},0)</f>
        <v>0.017</v>
      </c>
      <c r="L1390" s="20">
        <v>0.004</v>
      </c>
      <c r="M1390" s="20">
        <v>83.0</v>
      </c>
      <c r="N1390" s="20">
        <v>78.0</v>
      </c>
      <c r="O1390" s="20">
        <v>0.212</v>
      </c>
      <c r="P1390" s="20">
        <v>0.676</v>
      </c>
      <c r="Q1390" s="20">
        <v>0.112</v>
      </c>
      <c r="R1390" s="20">
        <v>4535375.0</v>
      </c>
      <c r="S1390" s="20">
        <v>0.616</v>
      </c>
      <c r="T1390" s="20">
        <f t="array" ref="T1390:U1390">VLOOKUP(A1390,TOURISM!$A$2:$F$2692,{3,6},0)</f>
        <v>8458000000</v>
      </c>
      <c r="U1390" s="20">
        <v>7.934E9</v>
      </c>
      <c r="V1390" s="20">
        <f t="array" ref="V1390:AA1390">VLOOKUP(A1390,BUSINESS!$A$2:$J$2692,{4,5,6,7,8,9},0)</f>
        <v>0.255</v>
      </c>
      <c r="W1390" s="20">
        <v>13.0</v>
      </c>
      <c r="X1390" s="20"/>
      <c r="Y1390" s="20">
        <v>76.0</v>
      </c>
      <c r="Z1390" s="20">
        <v>0.674</v>
      </c>
      <c r="AA1390" s="20">
        <v>1.067</v>
      </c>
      <c r="AB1390" s="21">
        <f t="shared" si="390"/>
        <v>2702.598829</v>
      </c>
      <c r="AC1390" s="20"/>
      <c r="AD1390" s="20"/>
      <c r="AE1390" s="20">
        <f t="shared" si="449"/>
        <v>1749.359204</v>
      </c>
      <c r="AF1390" s="22" t="b">
        <f t="shared" si="4"/>
        <v>0</v>
      </c>
      <c r="AG1390" s="20" t="b">
        <f t="shared" si="5"/>
        <v>0</v>
      </c>
      <c r="AH1390" s="20" t="b">
        <f t="shared" si="6"/>
        <v>0</v>
      </c>
      <c r="AI1390" s="20" t="b">
        <f t="shared" si="7"/>
        <v>1</v>
      </c>
      <c r="AJ1390" s="20"/>
      <c r="AK1390" s="20"/>
      <c r="AL1390" s="20"/>
      <c r="AM1390" s="20"/>
      <c r="AN1390" s="20"/>
      <c r="AO1390" s="20"/>
      <c r="AP1390" s="20"/>
      <c r="AQ1390" s="20"/>
      <c r="AR1390" s="23"/>
      <c r="AS1390" s="23"/>
      <c r="AT1390" s="23"/>
      <c r="AU1390" s="23"/>
      <c r="AV1390" s="23"/>
    </row>
    <row r="1391" ht="15.75" customHeight="1">
      <c r="A1391" s="17" t="str">
        <f t="shared" si="1"/>
        <v>Ireland-Europe2010</v>
      </c>
      <c r="B1391" s="17" t="s">
        <v>199</v>
      </c>
      <c r="C1391" s="18" t="s">
        <v>180</v>
      </c>
      <c r="D1391" s="19" t="s">
        <v>89</v>
      </c>
      <c r="E1391" s="17">
        <v>1.22724E10</v>
      </c>
      <c r="F1391" s="18">
        <v>0.093</v>
      </c>
      <c r="G1391" s="18">
        <v>4320.0</v>
      </c>
      <c r="H1391" s="18"/>
      <c r="I1391" s="20">
        <f t="array" ref="I1391:J1391">IFNA(VLOOKUP(A1391,ENERGY!$A$2:$F$2692,{5,6},0),0)</f>
        <v>14061</v>
      </c>
      <c r="J1391" s="20">
        <v>43337.0</v>
      </c>
      <c r="K1391" s="20">
        <f t="array" ref="K1391:S1391">VLOOKUP(A1391,'HUMAN RESOURCES'!$A$2:$M$2692,{2,3,4,5,6,7,8,9,10},0)</f>
        <v>0.017</v>
      </c>
      <c r="L1391" s="20">
        <v>0.004</v>
      </c>
      <c r="M1391" s="20">
        <v>83.0</v>
      </c>
      <c r="N1391" s="20">
        <v>79.0</v>
      </c>
      <c r="O1391" s="20">
        <v>0.213</v>
      </c>
      <c r="P1391" s="20">
        <v>0.673</v>
      </c>
      <c r="Q1391" s="20">
        <v>0.113</v>
      </c>
      <c r="R1391" s="20">
        <v>4560155.0</v>
      </c>
      <c r="S1391" s="20">
        <v>0.618</v>
      </c>
      <c r="T1391" s="20">
        <f t="array" ref="T1391:U1391">VLOOKUP(A1391,TOURISM!$A$2:$F$2692,{3,6},0)</f>
        <v>8187000000</v>
      </c>
      <c r="U1391" s="20">
        <v>7.178E9</v>
      </c>
      <c r="V1391" s="20">
        <f t="array" ref="V1391:AA1391">VLOOKUP(A1391,BUSINESS!$A$2:$J$2692,{4,5,6,7,8,9},0)</f>
        <v>0.253</v>
      </c>
      <c r="W1391" s="20">
        <v>13.0</v>
      </c>
      <c r="X1391" s="20"/>
      <c r="Y1391" s="20">
        <v>76.0</v>
      </c>
      <c r="Z1391" s="20">
        <v>0.699</v>
      </c>
      <c r="AA1391" s="20">
        <v>1.052</v>
      </c>
      <c r="AB1391" s="21">
        <f t="shared" si="390"/>
        <v>2691.224311</v>
      </c>
      <c r="AC1391" s="20">
        <f t="shared" ref="AC1391:AC1392" si="468">I1391/R1391</f>
        <v>0.003083447821</v>
      </c>
      <c r="AD1391" s="20">
        <f t="shared" ref="AD1391:AD1392" si="469">J1391/R1391</f>
        <v>0.009503405038</v>
      </c>
      <c r="AE1391" s="20">
        <f t="shared" si="449"/>
        <v>1574.069302</v>
      </c>
      <c r="AF1391" s="22" t="b">
        <f t="shared" si="4"/>
        <v>0</v>
      </c>
      <c r="AG1391" s="20" t="b">
        <f t="shared" si="5"/>
        <v>0</v>
      </c>
      <c r="AH1391" s="20" t="b">
        <f t="shared" si="6"/>
        <v>0</v>
      </c>
      <c r="AI1391" s="20" t="b">
        <f t="shared" si="7"/>
        <v>1</v>
      </c>
      <c r="AJ1391" s="20"/>
      <c r="AK1391" s="20"/>
      <c r="AL1391" s="20"/>
      <c r="AM1391" s="20"/>
      <c r="AN1391" s="20"/>
      <c r="AO1391" s="20"/>
      <c r="AP1391" s="20"/>
      <c r="AQ1391" s="20"/>
      <c r="AR1391" s="23"/>
      <c r="AS1391" s="23"/>
      <c r="AT1391" s="23"/>
      <c r="AU1391" s="23"/>
      <c r="AV1391" s="23"/>
    </row>
    <row r="1392" ht="15.75" customHeight="1">
      <c r="A1392" s="17" t="str">
        <f t="shared" si="1"/>
        <v>Ireland-Europe2011</v>
      </c>
      <c r="B1392" s="17" t="s">
        <v>199</v>
      </c>
      <c r="C1392" s="18" t="s">
        <v>180</v>
      </c>
      <c r="D1392" s="19" t="s">
        <v>90</v>
      </c>
      <c r="E1392" s="17">
        <v>1.2275491273E10</v>
      </c>
      <c r="F1392" s="18">
        <v>0.088</v>
      </c>
      <c r="G1392" s="18">
        <v>4306.0</v>
      </c>
      <c r="H1392" s="18"/>
      <c r="I1392" s="20">
        <f t="array" ref="I1392:J1392">IFNA(VLOOKUP(A1392,ENERGY!$A$2:$F$2692,{5,6},0),0)</f>
        <v>14607</v>
      </c>
      <c r="J1392" s="20">
        <v>43458.0</v>
      </c>
      <c r="K1392" s="20">
        <f t="array" ref="K1392:S1392">VLOOKUP(A1392,'HUMAN RESOURCES'!$A$2:$M$2692,{2,3,4,5,6,7,8,9,10},0)</f>
        <v>0.016</v>
      </c>
      <c r="L1392" s="20">
        <v>0.003</v>
      </c>
      <c r="M1392" s="20">
        <v>83.0</v>
      </c>
      <c r="N1392" s="20">
        <v>79.0</v>
      </c>
      <c r="O1392" s="20">
        <v>0.215</v>
      </c>
      <c r="P1392" s="20">
        <v>0.67</v>
      </c>
      <c r="Q1392" s="20">
        <v>0.115</v>
      </c>
      <c r="R1392" s="20">
        <v>4576794.0</v>
      </c>
      <c r="S1392" s="20">
        <v>0.621</v>
      </c>
      <c r="T1392" s="20">
        <f t="array" ref="T1392:U1392">VLOOKUP(A1392,TOURISM!$A$2:$F$2692,{3,6},0)</f>
        <v>9526000000</v>
      </c>
      <c r="U1392" s="20">
        <v>6.837E9</v>
      </c>
      <c r="V1392" s="20">
        <f t="array" ref="V1392:AA1392">VLOOKUP(A1392,BUSINESS!$A$2:$J$2692,{4,5,6,7,8,9},0)</f>
        <v>0.254</v>
      </c>
      <c r="W1392" s="20">
        <v>13.0</v>
      </c>
      <c r="X1392" s="20"/>
      <c r="Y1392" s="20">
        <v>76.0</v>
      </c>
      <c r="Z1392" s="20">
        <v>0.749</v>
      </c>
      <c r="AA1392" s="20">
        <v>1.085</v>
      </c>
      <c r="AB1392" s="21">
        <f t="shared" si="390"/>
        <v>2682.11575</v>
      </c>
      <c r="AC1392" s="20">
        <f t="shared" si="468"/>
        <v>0.003191535385</v>
      </c>
      <c r="AD1392" s="20">
        <f t="shared" si="469"/>
        <v>0.009495292993</v>
      </c>
      <c r="AE1392" s="20">
        <f t="shared" si="449"/>
        <v>1493.840448</v>
      </c>
      <c r="AF1392" s="22" t="b">
        <f t="shared" si="4"/>
        <v>0</v>
      </c>
      <c r="AG1392" s="20" t="b">
        <f t="shared" si="5"/>
        <v>0</v>
      </c>
      <c r="AH1392" s="20" t="b">
        <f t="shared" si="6"/>
        <v>0</v>
      </c>
      <c r="AI1392" s="20" t="b">
        <f t="shared" si="7"/>
        <v>1</v>
      </c>
      <c r="AJ1392" s="20"/>
      <c r="AK1392" s="20"/>
      <c r="AL1392" s="20"/>
      <c r="AM1392" s="20"/>
      <c r="AN1392" s="20"/>
      <c r="AO1392" s="20"/>
      <c r="AP1392" s="20"/>
      <c r="AQ1392" s="20"/>
      <c r="AR1392" s="23"/>
      <c r="AS1392" s="23"/>
      <c r="AT1392" s="23"/>
      <c r="AU1392" s="23"/>
      <c r="AV1392" s="23"/>
    </row>
    <row r="1393" ht="15.75" customHeight="1">
      <c r="A1393" s="17" t="str">
        <f t="shared" si="1"/>
        <v>Ireland-Europe2012</v>
      </c>
      <c r="B1393" s="17" t="s">
        <v>199</v>
      </c>
      <c r="C1393" s="18" t="s">
        <v>180</v>
      </c>
      <c r="D1393" s="19" t="s">
        <v>91</v>
      </c>
      <c r="E1393" s="17">
        <v>1.2292813801E10</v>
      </c>
      <c r="F1393" s="18">
        <v>0.081</v>
      </c>
      <c r="G1393" s="18">
        <v>3708.0</v>
      </c>
      <c r="H1393" s="18"/>
      <c r="I1393" s="20">
        <f t="array" ref="I1393:J1393">IFNA(VLOOKUP(A1393,ENERGY!$A$2:$F$2692,{5,6},0),0)</f>
        <v>0</v>
      </c>
      <c r="J1393" s="20">
        <v>0.0</v>
      </c>
      <c r="K1393" s="20">
        <f t="array" ref="K1393:S1393">VLOOKUP(A1393,'HUMAN RESOURCES'!$A$2:$M$2692,{2,3,4,5,6,7,8,9,10},0)</f>
        <v>0.016</v>
      </c>
      <c r="L1393" s="20">
        <v>0.003</v>
      </c>
      <c r="M1393" s="20">
        <v>83.0</v>
      </c>
      <c r="N1393" s="20">
        <v>79.0</v>
      </c>
      <c r="O1393" s="20">
        <v>0.215</v>
      </c>
      <c r="P1393" s="20">
        <v>0.667</v>
      </c>
      <c r="Q1393" s="20">
        <v>0.118</v>
      </c>
      <c r="R1393" s="20">
        <v>4586897.0</v>
      </c>
      <c r="S1393" s="20">
        <v>0.624</v>
      </c>
      <c r="T1393" s="20">
        <f t="array" ref="T1393:U1393">VLOOKUP(A1393,TOURISM!$A$2:$F$2692,{3,6},0)</f>
        <v>9064000000</v>
      </c>
      <c r="U1393" s="20">
        <v>6.001E9</v>
      </c>
      <c r="V1393" s="20">
        <f t="array" ref="V1393:AA1393">VLOOKUP(A1393,BUSINESS!$A$2:$J$2692,{4,5,6,7,8,9},0)</f>
        <v>0.255</v>
      </c>
      <c r="W1393" s="20">
        <v>10.0</v>
      </c>
      <c r="X1393" s="20">
        <v>15.0</v>
      </c>
      <c r="Y1393" s="20">
        <v>80.0</v>
      </c>
      <c r="Z1393" s="20">
        <v>0.769</v>
      </c>
      <c r="AA1393" s="20">
        <v>1.072</v>
      </c>
      <c r="AB1393" s="21">
        <f t="shared" si="390"/>
        <v>2679.984704</v>
      </c>
      <c r="AC1393" s="20"/>
      <c r="AD1393" s="20"/>
      <c r="AE1393" s="20">
        <f t="shared" si="449"/>
        <v>1308.291858</v>
      </c>
      <c r="AF1393" s="22" t="b">
        <f t="shared" si="4"/>
        <v>0</v>
      </c>
      <c r="AG1393" s="20" t="b">
        <f t="shared" si="5"/>
        <v>0</v>
      </c>
      <c r="AH1393" s="20" t="b">
        <f t="shared" si="6"/>
        <v>0</v>
      </c>
      <c r="AI1393" s="20" t="b">
        <f t="shared" si="7"/>
        <v>1</v>
      </c>
      <c r="AJ1393" s="20"/>
      <c r="AK1393" s="20"/>
      <c r="AL1393" s="20"/>
      <c r="AM1393" s="20"/>
      <c r="AN1393" s="20"/>
      <c r="AO1393" s="20"/>
      <c r="AP1393" s="20"/>
      <c r="AQ1393" s="20"/>
      <c r="AR1393" s="23"/>
      <c r="AS1393" s="23"/>
      <c r="AT1393" s="23"/>
      <c r="AU1393" s="23"/>
      <c r="AV1393" s="23"/>
    </row>
    <row r="1394" ht="15.75" customHeight="1">
      <c r="A1394" s="17" t="str">
        <f t="shared" si="1"/>
        <v>Isle of Man-Europe2000</v>
      </c>
      <c r="B1394" s="17" t="s">
        <v>200</v>
      </c>
      <c r="C1394" s="18" t="s">
        <v>180</v>
      </c>
      <c r="D1394" s="19" t="s">
        <v>76</v>
      </c>
      <c r="E1394" s="17">
        <v>1.2344532541E10</v>
      </c>
      <c r="F1394" s="18"/>
      <c r="G1394" s="18"/>
      <c r="H1394" s="18"/>
      <c r="I1394" s="20" t="str">
        <f t="array" ref="I1394:J1394">IFNA(VLOOKUP(A1394,ENERGY!$A$2:$F$2692,{5,6},0),0)</f>
        <v/>
      </c>
      <c r="J1394" s="20"/>
      <c r="K1394" s="20" t="str">
        <f t="array" ref="K1394:S1394">VLOOKUP(A1394,'HUMAN RESOURCES'!$A$2:$M$2692,{2,3,4,5,6,7,8,9,10},0)</f>
        <v/>
      </c>
      <c r="L1394" s="20"/>
      <c r="M1394" s="20"/>
      <c r="N1394" s="20"/>
      <c r="O1394" s="20"/>
      <c r="P1394" s="20"/>
      <c r="Q1394" s="20"/>
      <c r="R1394" s="20">
        <v>76806.0</v>
      </c>
      <c r="S1394" s="20">
        <v>0.518</v>
      </c>
      <c r="T1394" s="20" t="str">
        <f t="array" ref="T1394:U1394">VLOOKUP(A1394,TOURISM!$A$2:$F$2692,{3,6},0)</f>
        <v/>
      </c>
      <c r="U1394" s="20"/>
      <c r="V1394" s="20" t="str">
        <f t="array" ref="V1394:AA1394">VLOOKUP(A1394,BUSINESS!$A$2:$J$2692,{4,5,6,7,8,9},0)</f>
        <v/>
      </c>
      <c r="W1394" s="20"/>
      <c r="X1394" s="20"/>
      <c r="Y1394" s="20"/>
      <c r="Z1394" s="20"/>
      <c r="AA1394" s="20"/>
      <c r="AB1394" s="21">
        <f t="shared" si="390"/>
        <v>160723.5443</v>
      </c>
      <c r="AC1394" s="20"/>
      <c r="AD1394" s="20"/>
      <c r="AE1394" s="20"/>
      <c r="AF1394" s="22" t="b">
        <f t="shared" si="4"/>
        <v>1</v>
      </c>
      <c r="AG1394" s="20" t="b">
        <f t="shared" si="5"/>
        <v>0</v>
      </c>
      <c r="AH1394" s="20" t="b">
        <f t="shared" si="6"/>
        <v>0</v>
      </c>
      <c r="AI1394" s="20" t="b">
        <f t="shared" si="7"/>
        <v>0</v>
      </c>
      <c r="AJ1394" s="20"/>
      <c r="AK1394" s="20"/>
      <c r="AL1394" s="20"/>
      <c r="AM1394" s="20"/>
      <c r="AN1394" s="20"/>
      <c r="AO1394" s="20"/>
      <c r="AP1394" s="20"/>
      <c r="AQ1394" s="20"/>
      <c r="AR1394" s="23"/>
      <c r="AS1394" s="23"/>
      <c r="AT1394" s="23"/>
      <c r="AU1394" s="23"/>
      <c r="AV1394" s="23"/>
    </row>
    <row r="1395" ht="15.75" customHeight="1">
      <c r="A1395" s="17" t="str">
        <f t="shared" si="1"/>
        <v>Isle of Man-Europe2001</v>
      </c>
      <c r="B1395" s="17" t="s">
        <v>200</v>
      </c>
      <c r="C1395" s="18" t="s">
        <v>180</v>
      </c>
      <c r="D1395" s="19" t="s">
        <v>77</v>
      </c>
      <c r="E1395" s="17">
        <v>1.2354820144E10</v>
      </c>
      <c r="F1395" s="18"/>
      <c r="G1395" s="18"/>
      <c r="H1395" s="18"/>
      <c r="I1395" s="20" t="str">
        <f t="array" ref="I1395:J1395">IFNA(VLOOKUP(A1395,ENERGY!$A$2:$F$2692,{5,6},0),0)</f>
        <v/>
      </c>
      <c r="J1395" s="20"/>
      <c r="K1395" s="20" t="str">
        <f t="array" ref="K1395:S1395">VLOOKUP(A1395,'HUMAN RESOURCES'!$A$2:$M$2692,{2,3,4,5,6,7,8,9,10},0)</f>
        <v/>
      </c>
      <c r="L1395" s="20"/>
      <c r="M1395" s="20"/>
      <c r="N1395" s="20"/>
      <c r="O1395" s="20"/>
      <c r="P1395" s="20"/>
      <c r="Q1395" s="20"/>
      <c r="R1395" s="20">
        <v>77616.0</v>
      </c>
      <c r="S1395" s="20">
        <v>0.518</v>
      </c>
      <c r="T1395" s="20" t="str">
        <f t="array" ref="T1395:U1395">VLOOKUP(A1395,TOURISM!$A$2:$F$2692,{3,6},0)</f>
        <v/>
      </c>
      <c r="U1395" s="20"/>
      <c r="V1395" s="20" t="str">
        <f t="array" ref="V1395:AA1395">VLOOKUP(A1395,BUSINESS!$A$2:$J$2692,{4,5,6,7,8,9},0)</f>
        <v/>
      </c>
      <c r="W1395" s="20"/>
      <c r="X1395" s="20"/>
      <c r="Y1395" s="20"/>
      <c r="Z1395" s="20"/>
      <c r="AA1395" s="20"/>
      <c r="AB1395" s="21">
        <f t="shared" si="390"/>
        <v>159178.7794</v>
      </c>
      <c r="AC1395" s="20"/>
      <c r="AD1395" s="20"/>
      <c r="AE1395" s="20"/>
      <c r="AF1395" s="22" t="b">
        <f t="shared" si="4"/>
        <v>1</v>
      </c>
      <c r="AG1395" s="20" t="b">
        <f t="shared" si="5"/>
        <v>0</v>
      </c>
      <c r="AH1395" s="20" t="b">
        <f t="shared" si="6"/>
        <v>0</v>
      </c>
      <c r="AI1395" s="20" t="b">
        <f t="shared" si="7"/>
        <v>0</v>
      </c>
      <c r="AJ1395" s="20"/>
      <c r="AK1395" s="20"/>
      <c r="AL1395" s="20"/>
      <c r="AM1395" s="20"/>
      <c r="AN1395" s="20"/>
      <c r="AO1395" s="20"/>
      <c r="AP1395" s="20"/>
      <c r="AQ1395" s="20"/>
      <c r="AR1395" s="23"/>
      <c r="AS1395" s="23"/>
      <c r="AT1395" s="23"/>
      <c r="AU1395" s="23"/>
      <c r="AV1395" s="23"/>
    </row>
    <row r="1396" ht="15.75" customHeight="1">
      <c r="A1396" s="17" t="str">
        <f t="shared" si="1"/>
        <v>Isle of Man-Europe2002</v>
      </c>
      <c r="B1396" s="17" t="s">
        <v>200</v>
      </c>
      <c r="C1396" s="18" t="s">
        <v>180</v>
      </c>
      <c r="D1396" s="19" t="s">
        <v>79</v>
      </c>
      <c r="E1396" s="17">
        <v>1.2369708859E10</v>
      </c>
      <c r="F1396" s="18"/>
      <c r="G1396" s="18"/>
      <c r="H1396" s="18"/>
      <c r="I1396" s="20" t="str">
        <f t="array" ref="I1396:J1396">IFNA(VLOOKUP(A1396,ENERGY!$A$2:$F$2692,{5,6},0),0)</f>
        <v/>
      </c>
      <c r="J1396" s="20"/>
      <c r="K1396" s="20">
        <f t="array" ref="K1396:S1396">VLOOKUP(A1396,'HUMAN RESOURCES'!$A$2:$M$2692,{2,3,4,5,6,7,8,9,10},0)</f>
        <v>0.011</v>
      </c>
      <c r="L1396" s="20"/>
      <c r="M1396" s="20">
        <v>82.0</v>
      </c>
      <c r="N1396" s="20">
        <v>75.0</v>
      </c>
      <c r="O1396" s="20"/>
      <c r="P1396" s="20"/>
      <c r="Q1396" s="20"/>
      <c r="R1396" s="20">
        <v>78338.0</v>
      </c>
      <c r="S1396" s="20">
        <v>0.519</v>
      </c>
      <c r="T1396" s="20" t="str">
        <f t="array" ref="T1396:U1396">VLOOKUP(A1396,TOURISM!$A$2:$F$2692,{3,6},0)</f>
        <v/>
      </c>
      <c r="U1396" s="20"/>
      <c r="V1396" s="20" t="str">
        <f t="array" ref="V1396:AA1396">VLOOKUP(A1396,BUSINESS!$A$2:$J$2692,{4,5,6,7,8,9},0)</f>
        <v/>
      </c>
      <c r="W1396" s="20"/>
      <c r="X1396" s="20"/>
      <c r="Y1396" s="20"/>
      <c r="Z1396" s="20"/>
      <c r="AA1396" s="20"/>
      <c r="AB1396" s="21">
        <f t="shared" si="390"/>
        <v>157901.77</v>
      </c>
      <c r="AC1396" s="20"/>
      <c r="AD1396" s="20"/>
      <c r="AE1396" s="20"/>
      <c r="AF1396" s="22" t="b">
        <f t="shared" si="4"/>
        <v>1</v>
      </c>
      <c r="AG1396" s="20" t="b">
        <f t="shared" si="5"/>
        <v>0</v>
      </c>
      <c r="AH1396" s="20" t="b">
        <f t="shared" si="6"/>
        <v>0</v>
      </c>
      <c r="AI1396" s="20" t="b">
        <f t="shared" si="7"/>
        <v>0</v>
      </c>
      <c r="AJ1396" s="20"/>
      <c r="AK1396" s="20"/>
      <c r="AL1396" s="20"/>
      <c r="AM1396" s="20"/>
      <c r="AN1396" s="20"/>
      <c r="AO1396" s="20"/>
      <c r="AP1396" s="20"/>
      <c r="AQ1396" s="20"/>
      <c r="AR1396" s="23"/>
      <c r="AS1396" s="23"/>
      <c r="AT1396" s="23"/>
      <c r="AU1396" s="23"/>
      <c r="AV1396" s="23"/>
    </row>
    <row r="1397" ht="15.75" customHeight="1">
      <c r="A1397" s="17" t="str">
        <f t="shared" si="1"/>
        <v>Isle of Man-Europe2003</v>
      </c>
      <c r="B1397" s="17" t="s">
        <v>200</v>
      </c>
      <c r="C1397" s="18" t="s">
        <v>180</v>
      </c>
      <c r="D1397" s="19" t="s">
        <v>81</v>
      </c>
      <c r="E1397" s="17">
        <v>1.2393604089E10</v>
      </c>
      <c r="F1397" s="18"/>
      <c r="G1397" s="18"/>
      <c r="H1397" s="18"/>
      <c r="I1397" s="20" t="str">
        <f t="array" ref="I1397:J1397">IFNA(VLOOKUP(A1397,ENERGY!$A$2:$F$2692,{5,6},0),0)</f>
        <v/>
      </c>
      <c r="J1397" s="20"/>
      <c r="K1397" s="20" t="str">
        <f t="array" ref="K1397:S1397">VLOOKUP(A1397,'HUMAN RESOURCES'!$A$2:$M$2692,{2,3,4,5,6,7,8,9,10},0)</f>
        <v/>
      </c>
      <c r="L1397" s="20"/>
      <c r="M1397" s="20"/>
      <c r="N1397" s="20"/>
      <c r="O1397" s="20"/>
      <c r="P1397" s="20"/>
      <c r="Q1397" s="20"/>
      <c r="R1397" s="20">
        <v>79001.0</v>
      </c>
      <c r="S1397" s="20">
        <v>0.519</v>
      </c>
      <c r="T1397" s="20" t="str">
        <f t="array" ref="T1397:U1397">VLOOKUP(A1397,TOURISM!$A$2:$F$2692,{3,6},0)</f>
        <v/>
      </c>
      <c r="U1397" s="20"/>
      <c r="V1397" s="20" t="str">
        <f t="array" ref="V1397:AA1397">VLOOKUP(A1397,BUSINESS!$A$2:$J$2692,{4,5,6,7,8,9},0)</f>
        <v/>
      </c>
      <c r="W1397" s="20"/>
      <c r="X1397" s="20"/>
      <c r="Y1397" s="20"/>
      <c r="Z1397" s="20"/>
      <c r="AA1397" s="20"/>
      <c r="AB1397" s="21">
        <f t="shared" si="390"/>
        <v>156879.0786</v>
      </c>
      <c r="AC1397" s="20"/>
      <c r="AD1397" s="20"/>
      <c r="AE1397" s="20"/>
      <c r="AF1397" s="22" t="b">
        <f t="shared" si="4"/>
        <v>1</v>
      </c>
      <c r="AG1397" s="20" t="b">
        <f t="shared" si="5"/>
        <v>0</v>
      </c>
      <c r="AH1397" s="20" t="b">
        <f t="shared" si="6"/>
        <v>0</v>
      </c>
      <c r="AI1397" s="20" t="b">
        <f t="shared" si="7"/>
        <v>0</v>
      </c>
      <c r="AJ1397" s="20"/>
      <c r="AK1397" s="20"/>
      <c r="AL1397" s="20"/>
      <c r="AM1397" s="20"/>
      <c r="AN1397" s="20"/>
      <c r="AO1397" s="20"/>
      <c r="AP1397" s="20"/>
      <c r="AQ1397" s="20"/>
      <c r="AR1397" s="23"/>
      <c r="AS1397" s="23"/>
      <c r="AT1397" s="23"/>
      <c r="AU1397" s="23"/>
      <c r="AV1397" s="23"/>
    </row>
    <row r="1398" ht="15.75" customHeight="1">
      <c r="A1398" s="17" t="str">
        <f t="shared" si="1"/>
        <v>Isle of Man-Europe2004</v>
      </c>
      <c r="B1398" s="17" t="s">
        <v>200</v>
      </c>
      <c r="C1398" s="18" t="s">
        <v>180</v>
      </c>
      <c r="D1398" s="19" t="s">
        <v>83</v>
      </c>
      <c r="E1398" s="17">
        <v>1.2400102623E10</v>
      </c>
      <c r="F1398" s="18"/>
      <c r="G1398" s="18"/>
      <c r="H1398" s="18"/>
      <c r="I1398" s="20" t="str">
        <f t="array" ref="I1398:J1398">IFNA(VLOOKUP(A1398,ENERGY!$A$2:$F$2692,{5,6},0),0)</f>
        <v/>
      </c>
      <c r="J1398" s="20"/>
      <c r="K1398" s="20" t="str">
        <f t="array" ref="K1398:S1398">VLOOKUP(A1398,'HUMAN RESOURCES'!$A$2:$M$2692,{2,3,4,5,6,7,8,9,10},0)</f>
        <v/>
      </c>
      <c r="L1398" s="20"/>
      <c r="M1398" s="20"/>
      <c r="N1398" s="20"/>
      <c r="O1398" s="20"/>
      <c r="P1398" s="20"/>
      <c r="Q1398" s="20"/>
      <c r="R1398" s="20">
        <v>79658.0</v>
      </c>
      <c r="S1398" s="20">
        <v>0.519</v>
      </c>
      <c r="T1398" s="20" t="str">
        <f t="array" ref="T1398:U1398">VLOOKUP(A1398,TOURISM!$A$2:$F$2692,{3,6},0)</f>
        <v/>
      </c>
      <c r="U1398" s="20"/>
      <c r="V1398" s="20" t="str">
        <f t="array" ref="V1398:AA1398">VLOOKUP(A1398,BUSINESS!$A$2:$J$2692,{4,5,6,7,8,9},0)</f>
        <v/>
      </c>
      <c r="W1398" s="20"/>
      <c r="X1398" s="20"/>
      <c r="Y1398" s="20"/>
      <c r="Z1398" s="20"/>
      <c r="AA1398" s="20"/>
      <c r="AB1398" s="21">
        <f t="shared" si="390"/>
        <v>155666.7582</v>
      </c>
      <c r="AC1398" s="20"/>
      <c r="AD1398" s="20"/>
      <c r="AE1398" s="20"/>
      <c r="AF1398" s="22" t="b">
        <f t="shared" si="4"/>
        <v>1</v>
      </c>
      <c r="AG1398" s="20" t="b">
        <f t="shared" si="5"/>
        <v>0</v>
      </c>
      <c r="AH1398" s="20" t="b">
        <f t="shared" si="6"/>
        <v>0</v>
      </c>
      <c r="AI1398" s="20" t="b">
        <f t="shared" si="7"/>
        <v>0</v>
      </c>
      <c r="AJ1398" s="20"/>
      <c r="AK1398" s="20"/>
      <c r="AL1398" s="20"/>
      <c r="AM1398" s="20"/>
      <c r="AN1398" s="20"/>
      <c r="AO1398" s="20"/>
      <c r="AP1398" s="20"/>
      <c r="AQ1398" s="20"/>
      <c r="AR1398" s="23"/>
      <c r="AS1398" s="23"/>
      <c r="AT1398" s="23"/>
      <c r="AU1398" s="23"/>
      <c r="AV1398" s="23"/>
    </row>
    <row r="1399" ht="15.75" customHeight="1">
      <c r="A1399" s="17" t="str">
        <f t="shared" si="1"/>
        <v>Isle of Man-Europe2005</v>
      </c>
      <c r="B1399" s="17" t="s">
        <v>200</v>
      </c>
      <c r="C1399" s="18" t="s">
        <v>180</v>
      </c>
      <c r="D1399" s="19" t="s">
        <v>84</v>
      </c>
      <c r="E1399" s="17">
        <v>1.2451760766E10</v>
      </c>
      <c r="F1399" s="18"/>
      <c r="G1399" s="18"/>
      <c r="H1399" s="18"/>
      <c r="I1399" s="20" t="str">
        <f t="array" ref="I1399:J1399">IFNA(VLOOKUP(A1399,ENERGY!$A$2:$F$2692,{5,6},0),0)</f>
        <v/>
      </c>
      <c r="J1399" s="20"/>
      <c r="K1399" s="20">
        <f t="array" ref="K1399:S1399">VLOOKUP(A1399,'HUMAN RESOURCES'!$A$2:$M$2692,{2,3,4,5,6,7,8,9,10},0)</f>
        <v>0.011</v>
      </c>
      <c r="L1399" s="20"/>
      <c r="M1399" s="20"/>
      <c r="N1399" s="20"/>
      <c r="O1399" s="20"/>
      <c r="P1399" s="20"/>
      <c r="Q1399" s="20"/>
      <c r="R1399" s="20">
        <v>80345.0</v>
      </c>
      <c r="S1399" s="20">
        <v>0.519</v>
      </c>
      <c r="T1399" s="20" t="str">
        <f t="array" ref="T1399:U1399">VLOOKUP(A1399,TOURISM!$A$2:$F$2692,{3,6},0)</f>
        <v/>
      </c>
      <c r="U1399" s="20"/>
      <c r="V1399" s="20" t="str">
        <f t="array" ref="V1399:AA1399">VLOOKUP(A1399,BUSINESS!$A$2:$J$2692,{4,5,6,7,8,9},0)</f>
        <v/>
      </c>
      <c r="W1399" s="20"/>
      <c r="X1399" s="20"/>
      <c r="Y1399" s="20"/>
      <c r="Z1399" s="20"/>
      <c r="AA1399" s="20"/>
      <c r="AB1399" s="21">
        <f t="shared" si="390"/>
        <v>154978.6641</v>
      </c>
      <c r="AC1399" s="20"/>
      <c r="AD1399" s="20"/>
      <c r="AE1399" s="20"/>
      <c r="AF1399" s="22" t="b">
        <f t="shared" si="4"/>
        <v>1</v>
      </c>
      <c r="AG1399" s="20" t="b">
        <f t="shared" si="5"/>
        <v>0</v>
      </c>
      <c r="AH1399" s="20" t="b">
        <f t="shared" si="6"/>
        <v>0</v>
      </c>
      <c r="AI1399" s="20" t="b">
        <f t="shared" si="7"/>
        <v>0</v>
      </c>
      <c r="AJ1399" s="20"/>
      <c r="AK1399" s="20"/>
      <c r="AL1399" s="20"/>
      <c r="AM1399" s="20"/>
      <c r="AN1399" s="20"/>
      <c r="AO1399" s="20"/>
      <c r="AP1399" s="20"/>
      <c r="AQ1399" s="20"/>
      <c r="AR1399" s="23"/>
      <c r="AS1399" s="23"/>
      <c r="AT1399" s="23"/>
      <c r="AU1399" s="23"/>
      <c r="AV1399" s="23"/>
    </row>
    <row r="1400" ht="15.75" customHeight="1">
      <c r="A1400" s="17" t="str">
        <f t="shared" si="1"/>
        <v>Isle of Man-Europe2006</v>
      </c>
      <c r="B1400" s="17" t="s">
        <v>200</v>
      </c>
      <c r="C1400" s="18" t="s">
        <v>180</v>
      </c>
      <c r="D1400" s="19" t="s">
        <v>85</v>
      </c>
      <c r="E1400" s="17">
        <v>1.2472416688E10</v>
      </c>
      <c r="F1400" s="18"/>
      <c r="G1400" s="18"/>
      <c r="H1400" s="18"/>
      <c r="I1400" s="20" t="str">
        <f t="array" ref="I1400:J1400">IFNA(VLOOKUP(A1400,ENERGY!$A$2:$F$2692,{5,6},0),0)</f>
        <v/>
      </c>
      <c r="J1400" s="20"/>
      <c r="K1400" s="20" t="str">
        <f t="array" ref="K1400:S1400">VLOOKUP(A1400,'HUMAN RESOURCES'!$A$2:$M$2692,{2,3,4,5,6,7,8,9,10},0)</f>
        <v/>
      </c>
      <c r="L1400" s="20"/>
      <c r="M1400" s="20"/>
      <c r="N1400" s="20"/>
      <c r="O1400" s="20"/>
      <c r="P1400" s="20"/>
      <c r="Q1400" s="20"/>
      <c r="R1400" s="20">
        <v>81068.0</v>
      </c>
      <c r="S1400" s="20">
        <v>0.519</v>
      </c>
      <c r="T1400" s="20" t="str">
        <f t="array" ref="T1400:U1400">VLOOKUP(A1400,TOURISM!$A$2:$F$2692,{3,6},0)</f>
        <v/>
      </c>
      <c r="U1400" s="20"/>
      <c r="V1400" s="20" t="str">
        <f t="array" ref="V1400:AA1400">VLOOKUP(A1400,BUSINESS!$A$2:$J$2692,{4,5,6,7,8,9},0)</f>
        <v/>
      </c>
      <c r="W1400" s="20"/>
      <c r="X1400" s="20"/>
      <c r="Y1400" s="20"/>
      <c r="Z1400" s="20"/>
      <c r="AA1400" s="20"/>
      <c r="AB1400" s="21">
        <f t="shared" si="390"/>
        <v>153851.2938</v>
      </c>
      <c r="AC1400" s="20"/>
      <c r="AD1400" s="20"/>
      <c r="AE1400" s="20"/>
      <c r="AF1400" s="22" t="b">
        <f t="shared" si="4"/>
        <v>1</v>
      </c>
      <c r="AG1400" s="20" t="b">
        <f t="shared" si="5"/>
        <v>0</v>
      </c>
      <c r="AH1400" s="20" t="b">
        <f t="shared" si="6"/>
        <v>0</v>
      </c>
      <c r="AI1400" s="20" t="b">
        <f t="shared" si="7"/>
        <v>0</v>
      </c>
      <c r="AJ1400" s="20"/>
      <c r="AK1400" s="20"/>
      <c r="AL1400" s="20"/>
      <c r="AM1400" s="20"/>
      <c r="AN1400" s="20"/>
      <c r="AO1400" s="20"/>
      <c r="AP1400" s="20"/>
      <c r="AQ1400" s="20"/>
      <c r="AR1400" s="23"/>
      <c r="AS1400" s="23"/>
      <c r="AT1400" s="23"/>
      <c r="AU1400" s="23"/>
      <c r="AV1400" s="23"/>
    </row>
    <row r="1401" ht="15.75" customHeight="1">
      <c r="A1401" s="17" t="str">
        <f t="shared" si="1"/>
        <v>Isle of Man-Europe2007</v>
      </c>
      <c r="B1401" s="17" t="s">
        <v>200</v>
      </c>
      <c r="C1401" s="18" t="s">
        <v>180</v>
      </c>
      <c r="D1401" s="19" t="s">
        <v>86</v>
      </c>
      <c r="E1401" s="17">
        <v>1.2486950469E10</v>
      </c>
      <c r="F1401" s="18"/>
      <c r="G1401" s="18"/>
      <c r="H1401" s="18"/>
      <c r="I1401" s="20" t="str">
        <f t="array" ref="I1401:J1401">IFNA(VLOOKUP(A1401,ENERGY!$A$2:$F$2692,{5,6},0),0)</f>
        <v/>
      </c>
      <c r="J1401" s="20"/>
      <c r="K1401" s="20">
        <f t="array" ref="K1401:S1401">VLOOKUP(A1401,'HUMAN RESOURCES'!$A$2:$M$2692,{2,3,4,5,6,7,8,9,10},0)</f>
        <v>0.011</v>
      </c>
      <c r="L1401" s="20"/>
      <c r="M1401" s="20"/>
      <c r="N1401" s="20"/>
      <c r="O1401" s="20"/>
      <c r="P1401" s="20"/>
      <c r="Q1401" s="20"/>
      <c r="R1401" s="20">
        <v>81812.0</v>
      </c>
      <c r="S1401" s="20">
        <v>0.519</v>
      </c>
      <c r="T1401" s="20" t="str">
        <f t="array" ref="T1401:U1401">VLOOKUP(A1401,TOURISM!$A$2:$F$2692,{3,6},0)</f>
        <v/>
      </c>
      <c r="U1401" s="20"/>
      <c r="V1401" s="20" t="str">
        <f t="array" ref="V1401:AA1401">VLOOKUP(A1401,BUSINESS!$A$2:$J$2692,{4,5,6,7,8,9},0)</f>
        <v/>
      </c>
      <c r="W1401" s="20"/>
      <c r="X1401" s="20"/>
      <c r="Y1401" s="20"/>
      <c r="Z1401" s="20"/>
      <c r="AA1401" s="20"/>
      <c r="AB1401" s="21">
        <f t="shared" si="390"/>
        <v>152629.8155</v>
      </c>
      <c r="AC1401" s="20"/>
      <c r="AD1401" s="20"/>
      <c r="AE1401" s="20"/>
      <c r="AF1401" s="22" t="b">
        <f t="shared" si="4"/>
        <v>1</v>
      </c>
      <c r="AG1401" s="20" t="b">
        <f t="shared" si="5"/>
        <v>0</v>
      </c>
      <c r="AH1401" s="20" t="b">
        <f t="shared" si="6"/>
        <v>0</v>
      </c>
      <c r="AI1401" s="20" t="b">
        <f t="shared" si="7"/>
        <v>0</v>
      </c>
      <c r="AJ1401" s="20"/>
      <c r="AK1401" s="20"/>
      <c r="AL1401" s="20"/>
      <c r="AM1401" s="20"/>
      <c r="AN1401" s="20"/>
      <c r="AO1401" s="20"/>
      <c r="AP1401" s="20"/>
      <c r="AQ1401" s="20"/>
      <c r="AR1401" s="23"/>
      <c r="AS1401" s="23"/>
      <c r="AT1401" s="23"/>
      <c r="AU1401" s="23"/>
      <c r="AV1401" s="23"/>
    </row>
    <row r="1402" ht="15.75" customHeight="1">
      <c r="A1402" s="17" t="str">
        <f t="shared" si="1"/>
        <v>Isle of Man-Europe2008</v>
      </c>
      <c r="B1402" s="17" t="s">
        <v>200</v>
      </c>
      <c r="C1402" s="18" t="s">
        <v>180</v>
      </c>
      <c r="D1402" s="19" t="s">
        <v>87</v>
      </c>
      <c r="E1402" s="17">
        <v>1.2497346043E10</v>
      </c>
      <c r="F1402" s="18"/>
      <c r="G1402" s="18"/>
      <c r="H1402" s="18"/>
      <c r="I1402" s="20" t="str">
        <f t="array" ref="I1402:J1402">IFNA(VLOOKUP(A1402,ENERGY!$A$2:$F$2692,{5,6},0),0)</f>
        <v/>
      </c>
      <c r="J1402" s="20"/>
      <c r="K1402" s="20" t="str">
        <f t="array" ref="K1402:S1402">VLOOKUP(A1402,'HUMAN RESOURCES'!$A$2:$M$2692,{2,3,4,5,6,7,8,9,10},0)</f>
        <v/>
      </c>
      <c r="L1402" s="20"/>
      <c r="M1402" s="20"/>
      <c r="N1402" s="20"/>
      <c r="O1402" s="20"/>
      <c r="P1402" s="20"/>
      <c r="Q1402" s="20"/>
      <c r="R1402" s="20">
        <v>82561.0</v>
      </c>
      <c r="S1402" s="20">
        <v>0.52</v>
      </c>
      <c r="T1402" s="20" t="str">
        <f t="array" ref="T1402:U1402">VLOOKUP(A1402,TOURISM!$A$2:$F$2692,{3,6},0)</f>
        <v/>
      </c>
      <c r="U1402" s="20"/>
      <c r="V1402" s="20" t="str">
        <f t="array" ref="V1402:AA1402">VLOOKUP(A1402,BUSINESS!$A$2:$J$2692,{4,5,6,7,8,9},0)</f>
        <v/>
      </c>
      <c r="W1402" s="20"/>
      <c r="X1402" s="20"/>
      <c r="Y1402" s="20"/>
      <c r="Z1402" s="20"/>
      <c r="AA1402" s="20"/>
      <c r="AB1402" s="21">
        <f t="shared" si="390"/>
        <v>151371.0595</v>
      </c>
      <c r="AC1402" s="20"/>
      <c r="AD1402" s="20"/>
      <c r="AE1402" s="20"/>
      <c r="AF1402" s="22" t="b">
        <f t="shared" si="4"/>
        <v>1</v>
      </c>
      <c r="AG1402" s="20" t="b">
        <f t="shared" si="5"/>
        <v>0</v>
      </c>
      <c r="AH1402" s="20" t="b">
        <f t="shared" si="6"/>
        <v>0</v>
      </c>
      <c r="AI1402" s="20" t="b">
        <f t="shared" si="7"/>
        <v>0</v>
      </c>
      <c r="AJ1402" s="20"/>
      <c r="AK1402" s="20"/>
      <c r="AL1402" s="20"/>
      <c r="AM1402" s="20"/>
      <c r="AN1402" s="20"/>
      <c r="AO1402" s="20"/>
      <c r="AP1402" s="20"/>
      <c r="AQ1402" s="20"/>
      <c r="AR1402" s="23"/>
      <c r="AS1402" s="23"/>
      <c r="AT1402" s="23"/>
      <c r="AU1402" s="23"/>
      <c r="AV1402" s="23"/>
    </row>
    <row r="1403" ht="15.75" customHeight="1">
      <c r="A1403" s="17" t="str">
        <f t="shared" si="1"/>
        <v>Isle of Man-Europe2009</v>
      </c>
      <c r="B1403" s="17" t="s">
        <v>200</v>
      </c>
      <c r="C1403" s="18" t="s">
        <v>180</v>
      </c>
      <c r="D1403" s="19" t="s">
        <v>88</v>
      </c>
      <c r="E1403" s="17">
        <v>1.2545438605E10</v>
      </c>
      <c r="F1403" s="18"/>
      <c r="G1403" s="18"/>
      <c r="H1403" s="18"/>
      <c r="I1403" s="20">
        <f t="array" ref="I1403:J1403">IFNA(VLOOKUP(A1403,ENERGY!$A$2:$F$2692,{5,6},0),0)</f>
        <v>0</v>
      </c>
      <c r="J1403" s="20">
        <v>0.0</v>
      </c>
      <c r="K1403" s="20" t="str">
        <f t="array" ref="K1403:S1403">VLOOKUP(A1403,'HUMAN RESOURCES'!$A$2:$M$2692,{2,3,4,5,6,7,8,9,10},0)</f>
        <v/>
      </c>
      <c r="L1403" s="20"/>
      <c r="M1403" s="20"/>
      <c r="N1403" s="20"/>
      <c r="O1403" s="20"/>
      <c r="P1403" s="20"/>
      <c r="Q1403" s="20"/>
      <c r="R1403" s="20">
        <v>83293.0</v>
      </c>
      <c r="S1403" s="20">
        <v>0.52</v>
      </c>
      <c r="T1403" s="20" t="str">
        <f t="array" ref="T1403:U1403">VLOOKUP(A1403,TOURISM!$A$2:$F$2692,{3,6},0)</f>
        <v/>
      </c>
      <c r="U1403" s="20"/>
      <c r="V1403" s="20" t="str">
        <f t="array" ref="V1403:AA1403">VLOOKUP(A1403,BUSINESS!$A$2:$J$2692,{4,5,6,7,8,9},0)</f>
        <v/>
      </c>
      <c r="W1403" s="20"/>
      <c r="X1403" s="20"/>
      <c r="Y1403" s="20"/>
      <c r="Z1403" s="20"/>
      <c r="AA1403" s="20"/>
      <c r="AB1403" s="21">
        <f t="shared" si="390"/>
        <v>150618.1625</v>
      </c>
      <c r="AC1403" s="20"/>
      <c r="AD1403" s="20"/>
      <c r="AE1403" s="20"/>
      <c r="AF1403" s="22" t="b">
        <f t="shared" si="4"/>
        <v>1</v>
      </c>
      <c r="AG1403" s="20" t="b">
        <f t="shared" si="5"/>
        <v>0</v>
      </c>
      <c r="AH1403" s="20" t="b">
        <f t="shared" si="6"/>
        <v>0</v>
      </c>
      <c r="AI1403" s="20" t="b">
        <f t="shared" si="7"/>
        <v>0</v>
      </c>
      <c r="AJ1403" s="20"/>
      <c r="AK1403" s="20"/>
      <c r="AL1403" s="20"/>
      <c r="AM1403" s="20"/>
      <c r="AN1403" s="20"/>
      <c r="AO1403" s="20"/>
      <c r="AP1403" s="20"/>
      <c r="AQ1403" s="20"/>
      <c r="AR1403" s="23"/>
      <c r="AS1403" s="23"/>
      <c r="AT1403" s="23"/>
      <c r="AU1403" s="23"/>
      <c r="AV1403" s="23"/>
    </row>
    <row r="1404" ht="15.75" customHeight="1">
      <c r="A1404" s="17" t="str">
        <f t="shared" si="1"/>
        <v>Isle of Man-Europe2010</v>
      </c>
      <c r="B1404" s="17" t="s">
        <v>200</v>
      </c>
      <c r="C1404" s="18" t="s">
        <v>180</v>
      </c>
      <c r="D1404" s="19" t="s">
        <v>89</v>
      </c>
      <c r="E1404" s="17">
        <v>1.25478884E10</v>
      </c>
      <c r="F1404" s="18"/>
      <c r="G1404" s="18"/>
      <c r="H1404" s="18"/>
      <c r="I1404" s="20" t="str">
        <f t="array" ref="I1404:J1404">IFNA(VLOOKUP(A1404,ENERGY!$A$2:$F$2692,{5,6},0),0)</f>
        <v/>
      </c>
      <c r="J1404" s="20"/>
      <c r="K1404" s="20" t="str">
        <f t="array" ref="K1404:S1404">VLOOKUP(A1404,'HUMAN RESOURCES'!$A$2:$M$2692,{2,3,4,5,6,7,8,9,10},0)</f>
        <v/>
      </c>
      <c r="L1404" s="20"/>
      <c r="M1404" s="20"/>
      <c r="N1404" s="20"/>
      <c r="O1404" s="20"/>
      <c r="P1404" s="20"/>
      <c r="Q1404" s="20"/>
      <c r="R1404" s="20">
        <v>83992.0</v>
      </c>
      <c r="S1404" s="20">
        <v>0.52</v>
      </c>
      <c r="T1404" s="20" t="str">
        <f t="array" ref="T1404:U1404">VLOOKUP(A1404,TOURISM!$A$2:$F$2692,{3,6},0)</f>
        <v/>
      </c>
      <c r="U1404" s="20"/>
      <c r="V1404" s="20" t="str">
        <f t="array" ref="V1404:AA1404">VLOOKUP(A1404,BUSINESS!$A$2:$J$2692,{4,5,6,7,8,9},0)</f>
        <v/>
      </c>
      <c r="W1404" s="20"/>
      <c r="X1404" s="20"/>
      <c r="Y1404" s="20"/>
      <c r="Z1404" s="20"/>
      <c r="AA1404" s="20"/>
      <c r="AB1404" s="21">
        <f t="shared" si="390"/>
        <v>149393.8518</v>
      </c>
      <c r="AC1404" s="20"/>
      <c r="AD1404" s="20"/>
      <c r="AE1404" s="20"/>
      <c r="AF1404" s="22" t="b">
        <f t="shared" si="4"/>
        <v>1</v>
      </c>
      <c r="AG1404" s="20" t="b">
        <f t="shared" si="5"/>
        <v>0</v>
      </c>
      <c r="AH1404" s="20" t="b">
        <f t="shared" si="6"/>
        <v>0</v>
      </c>
      <c r="AI1404" s="20" t="b">
        <f t="shared" si="7"/>
        <v>0</v>
      </c>
      <c r="AJ1404" s="20"/>
      <c r="AK1404" s="20"/>
      <c r="AL1404" s="20"/>
      <c r="AM1404" s="20"/>
      <c r="AN1404" s="20"/>
      <c r="AO1404" s="20"/>
      <c r="AP1404" s="20"/>
      <c r="AQ1404" s="20"/>
      <c r="AR1404" s="23"/>
      <c r="AS1404" s="23"/>
      <c r="AT1404" s="23"/>
      <c r="AU1404" s="23"/>
      <c r="AV1404" s="23"/>
    </row>
    <row r="1405" ht="15.75" customHeight="1">
      <c r="A1405" s="17" t="str">
        <f t="shared" si="1"/>
        <v>Isle of Man-Europe2011</v>
      </c>
      <c r="B1405" s="17" t="s">
        <v>200</v>
      </c>
      <c r="C1405" s="18" t="s">
        <v>180</v>
      </c>
      <c r="D1405" s="19" t="s">
        <v>90</v>
      </c>
      <c r="E1405" s="17">
        <v>1.2564705489E10</v>
      </c>
      <c r="F1405" s="18"/>
      <c r="G1405" s="18"/>
      <c r="H1405" s="18"/>
      <c r="I1405" s="20" t="str">
        <f t="array" ref="I1405:J1405">IFNA(VLOOKUP(A1405,ENERGY!$A$2:$F$2692,{5,6},0),0)</f>
        <v/>
      </c>
      <c r="J1405" s="20"/>
      <c r="K1405" s="20" t="str">
        <f t="array" ref="K1405:S1405">VLOOKUP(A1405,'HUMAN RESOURCES'!$A$2:$M$2692,{2,3,4,5,6,7,8,9,10},0)</f>
        <v/>
      </c>
      <c r="L1405" s="20"/>
      <c r="M1405" s="20"/>
      <c r="N1405" s="20"/>
      <c r="O1405" s="20"/>
      <c r="P1405" s="20"/>
      <c r="Q1405" s="20"/>
      <c r="R1405" s="20">
        <v>84654.0</v>
      </c>
      <c r="S1405" s="20">
        <v>0.52</v>
      </c>
      <c r="T1405" s="20" t="str">
        <f t="array" ref="T1405:U1405">VLOOKUP(A1405,TOURISM!$A$2:$F$2692,{3,6},0)</f>
        <v/>
      </c>
      <c r="U1405" s="20"/>
      <c r="V1405" s="20" t="str">
        <f t="array" ref="V1405:AA1405">VLOOKUP(A1405,BUSINESS!$A$2:$J$2692,{4,5,6,7,8,9},0)</f>
        <v/>
      </c>
      <c r="W1405" s="20"/>
      <c r="X1405" s="20"/>
      <c r="Y1405" s="20"/>
      <c r="Z1405" s="20"/>
      <c r="AA1405" s="20"/>
      <c r="AB1405" s="21">
        <f t="shared" si="390"/>
        <v>148424.2385</v>
      </c>
      <c r="AC1405" s="20"/>
      <c r="AD1405" s="20"/>
      <c r="AE1405" s="20"/>
      <c r="AF1405" s="22" t="b">
        <f t="shared" si="4"/>
        <v>1</v>
      </c>
      <c r="AG1405" s="20" t="b">
        <f t="shared" si="5"/>
        <v>0</v>
      </c>
      <c r="AH1405" s="20" t="b">
        <f t="shared" si="6"/>
        <v>0</v>
      </c>
      <c r="AI1405" s="20" t="b">
        <f t="shared" si="7"/>
        <v>0</v>
      </c>
      <c r="AJ1405" s="20"/>
      <c r="AK1405" s="20"/>
      <c r="AL1405" s="20"/>
      <c r="AM1405" s="20"/>
      <c r="AN1405" s="20"/>
      <c r="AO1405" s="20"/>
      <c r="AP1405" s="20"/>
      <c r="AQ1405" s="20"/>
      <c r="AR1405" s="23"/>
      <c r="AS1405" s="23"/>
      <c r="AT1405" s="23"/>
      <c r="AU1405" s="23"/>
      <c r="AV1405" s="23"/>
    </row>
    <row r="1406" ht="15.75" customHeight="1">
      <c r="A1406" s="17" t="str">
        <f t="shared" si="1"/>
        <v>Isle of Man-Europe2012</v>
      </c>
      <c r="B1406" s="17" t="s">
        <v>200</v>
      </c>
      <c r="C1406" s="18" t="s">
        <v>180</v>
      </c>
      <c r="D1406" s="19" t="s">
        <v>91</v>
      </c>
      <c r="E1406" s="17">
        <v>1.2582876895E10</v>
      </c>
      <c r="F1406" s="18"/>
      <c r="G1406" s="18"/>
      <c r="H1406" s="18"/>
      <c r="I1406" s="20">
        <f t="array" ref="I1406:J1406">IFNA(VLOOKUP(A1406,ENERGY!$A$2:$F$2692,{5,6},0),0)</f>
        <v>0</v>
      </c>
      <c r="J1406" s="20">
        <v>0.0</v>
      </c>
      <c r="K1406" s="20" t="str">
        <f t="array" ref="K1406:S1406">VLOOKUP(A1406,'HUMAN RESOURCES'!$A$2:$M$2692,{2,3,4,5,6,7,8,9,10},0)</f>
        <v/>
      </c>
      <c r="L1406" s="20"/>
      <c r="M1406" s="20"/>
      <c r="N1406" s="20"/>
      <c r="O1406" s="20"/>
      <c r="P1406" s="20"/>
      <c r="Q1406" s="20"/>
      <c r="R1406" s="20">
        <v>85284.0</v>
      </c>
      <c r="S1406" s="20">
        <v>0.52</v>
      </c>
      <c r="T1406" s="20" t="str">
        <f t="array" ref="T1406:U1406">VLOOKUP(A1406,TOURISM!$A$2:$F$2692,{3,6},0)</f>
        <v/>
      </c>
      <c r="U1406" s="20"/>
      <c r="V1406" s="20" t="str">
        <f t="array" ref="V1406:AA1406">VLOOKUP(A1406,BUSINESS!$A$2:$J$2692,{4,5,6,7,8,9},0)</f>
        <v/>
      </c>
      <c r="W1406" s="20"/>
      <c r="X1406" s="20"/>
      <c r="Y1406" s="20"/>
      <c r="Z1406" s="20"/>
      <c r="AA1406" s="20"/>
      <c r="AB1406" s="21">
        <f t="shared" si="390"/>
        <v>147540.8857</v>
      </c>
      <c r="AC1406" s="20"/>
      <c r="AD1406" s="20"/>
      <c r="AE1406" s="20"/>
      <c r="AF1406" s="22" t="b">
        <f t="shared" si="4"/>
        <v>1</v>
      </c>
      <c r="AG1406" s="20" t="b">
        <f t="shared" si="5"/>
        <v>0</v>
      </c>
      <c r="AH1406" s="20" t="b">
        <f t="shared" si="6"/>
        <v>0</v>
      </c>
      <c r="AI1406" s="20" t="b">
        <f t="shared" si="7"/>
        <v>0</v>
      </c>
      <c r="AJ1406" s="20"/>
      <c r="AK1406" s="20"/>
      <c r="AL1406" s="20"/>
      <c r="AM1406" s="20"/>
      <c r="AN1406" s="20"/>
      <c r="AO1406" s="20"/>
      <c r="AP1406" s="20"/>
      <c r="AQ1406" s="20"/>
      <c r="AR1406" s="23"/>
      <c r="AS1406" s="23"/>
      <c r="AT1406" s="23"/>
      <c r="AU1406" s="23"/>
      <c r="AV1406" s="23"/>
    </row>
    <row r="1407" ht="15.75" customHeight="1">
      <c r="A1407" s="17" t="str">
        <f t="shared" si="1"/>
        <v>Italy-Europe2000</v>
      </c>
      <c r="B1407" s="17" t="s">
        <v>201</v>
      </c>
      <c r="C1407" s="18" t="s">
        <v>180</v>
      </c>
      <c r="D1407" s="19" t="s">
        <v>76</v>
      </c>
      <c r="E1407" s="17">
        <v>1.2899651884E10</v>
      </c>
      <c r="F1407" s="18">
        <v>0.079</v>
      </c>
      <c r="G1407" s="18">
        <v>1527.0</v>
      </c>
      <c r="H1407" s="18">
        <v>0.07</v>
      </c>
      <c r="I1407" s="20">
        <f t="array" ref="I1407:J1407">IFNA(VLOOKUP(A1407,ENERGY!$A$2:$F$2692,{5,6},0),0)</f>
        <v>158616</v>
      </c>
      <c r="J1407" s="20"/>
      <c r="K1407" s="20">
        <f t="array" ref="K1407:S1407">VLOOKUP(A1407,'HUMAN RESOURCES'!$A$2:$M$2692,{2,3,4,5,6,7,8,9,10},0)</f>
        <v>0.01</v>
      </c>
      <c r="L1407" s="20">
        <v>0.005</v>
      </c>
      <c r="M1407" s="20">
        <v>83.0</v>
      </c>
      <c r="N1407" s="20">
        <v>77.0</v>
      </c>
      <c r="O1407" s="20">
        <v>0.143</v>
      </c>
      <c r="P1407" s="20">
        <v>0.674</v>
      </c>
      <c r="Q1407" s="20">
        <v>0.183</v>
      </c>
      <c r="R1407" s="20">
        <v>5.6942108E7</v>
      </c>
      <c r="S1407" s="20">
        <v>0.672</v>
      </c>
      <c r="T1407" s="20">
        <f t="array" ref="T1407:U1407">VLOOKUP(A1407,TOURISM!$A$2:$F$2692,{3,6},0)</f>
        <v>28706000000</v>
      </c>
      <c r="U1407" s="20">
        <v>1.8169E10</v>
      </c>
      <c r="V1407" s="20" t="str">
        <f t="array" ref="V1407:AA1407">VLOOKUP(A1407,BUSINESS!$A$2:$J$2692,{4,5,6,7,8,9},0)</f>
        <v/>
      </c>
      <c r="W1407" s="20"/>
      <c r="X1407" s="20"/>
      <c r="Y1407" s="20"/>
      <c r="Z1407" s="20">
        <v>0.231</v>
      </c>
      <c r="AA1407" s="20">
        <v>0.741</v>
      </c>
      <c r="AB1407" s="21">
        <f t="shared" si="390"/>
        <v>226.5397671</v>
      </c>
      <c r="AC1407" s="20">
        <f t="shared" ref="AC1407:AC1415" si="470">I1407/R1407</f>
        <v>0.002785566</v>
      </c>
      <c r="AD1407" s="20"/>
      <c r="AE1407" s="20">
        <f t="shared" ref="AE1407:AE1419" si="471">U1407/R1407</f>
        <v>319.0784577</v>
      </c>
      <c r="AF1407" s="22" t="b">
        <f t="shared" si="4"/>
        <v>0</v>
      </c>
      <c r="AG1407" s="20" t="b">
        <f t="shared" si="5"/>
        <v>0</v>
      </c>
      <c r="AH1407" s="20" t="b">
        <f t="shared" si="6"/>
        <v>0</v>
      </c>
      <c r="AI1407" s="20" t="b">
        <f t="shared" si="7"/>
        <v>0</v>
      </c>
      <c r="AJ1407" s="20"/>
      <c r="AK1407" s="20"/>
      <c r="AL1407" s="20"/>
      <c r="AM1407" s="20"/>
      <c r="AN1407" s="20"/>
      <c r="AO1407" s="20"/>
      <c r="AP1407" s="20"/>
      <c r="AQ1407" s="20"/>
      <c r="AR1407" s="23"/>
      <c r="AS1407" s="23"/>
      <c r="AT1407" s="23"/>
      <c r="AU1407" s="23"/>
      <c r="AV1407" s="23"/>
    </row>
    <row r="1408" ht="15.75" customHeight="1">
      <c r="A1408" s="17" t="str">
        <f t="shared" si="1"/>
        <v>Italy-Europe2001</v>
      </c>
      <c r="B1408" s="17" t="s">
        <v>201</v>
      </c>
      <c r="C1408" s="18" t="s">
        <v>180</v>
      </c>
      <c r="D1408" s="19" t="s">
        <v>77</v>
      </c>
      <c r="E1408" s="17">
        <v>1.2903546765E10</v>
      </c>
      <c r="F1408" s="18">
        <v>0.081</v>
      </c>
      <c r="G1408" s="18">
        <v>1590.0</v>
      </c>
      <c r="H1408" s="18">
        <v>0.073</v>
      </c>
      <c r="I1408" s="20">
        <f t="array" ref="I1408:J1408">IFNA(VLOOKUP(A1408,ENERGY!$A$2:$F$2692,{5,6},0),0)</f>
        <v>167416</v>
      </c>
      <c r="J1408" s="20"/>
      <c r="K1408" s="20">
        <f t="array" ref="K1408:S1408">VLOOKUP(A1408,'HUMAN RESOURCES'!$A$2:$M$2692,{2,3,4,5,6,7,8,9,10},0)</f>
        <v>0.009</v>
      </c>
      <c r="L1408" s="20">
        <v>0.004</v>
      </c>
      <c r="M1408" s="20">
        <v>83.0</v>
      </c>
      <c r="N1408" s="20">
        <v>77.0</v>
      </c>
      <c r="O1408" s="20">
        <v>0.143</v>
      </c>
      <c r="P1408" s="20">
        <v>0.672</v>
      </c>
      <c r="Q1408" s="20">
        <v>0.186</v>
      </c>
      <c r="R1408" s="20">
        <v>5.69741E7</v>
      </c>
      <c r="S1408" s="20">
        <v>0.673</v>
      </c>
      <c r="T1408" s="20">
        <f t="array" ref="T1408:U1408">VLOOKUP(A1408,TOURISM!$A$2:$F$2692,{3,6},0)</f>
        <v>26916000000</v>
      </c>
      <c r="U1408" s="20">
        <v>1.6997E10</v>
      </c>
      <c r="V1408" s="20" t="str">
        <f t="array" ref="V1408:AA1408">VLOOKUP(A1408,BUSINESS!$A$2:$J$2692,{4,5,6,7,8,9},0)</f>
        <v/>
      </c>
      <c r="W1408" s="20"/>
      <c r="X1408" s="20"/>
      <c r="Y1408" s="20"/>
      <c r="Z1408" s="20">
        <v>0.272</v>
      </c>
      <c r="AA1408" s="20">
        <v>0.896</v>
      </c>
      <c r="AB1408" s="21">
        <f t="shared" si="390"/>
        <v>226.4809232</v>
      </c>
      <c r="AC1408" s="20">
        <f t="shared" si="470"/>
        <v>0.002938458001</v>
      </c>
      <c r="AD1408" s="20"/>
      <c r="AE1408" s="20">
        <f t="shared" si="471"/>
        <v>298.3285388</v>
      </c>
      <c r="AF1408" s="22" t="b">
        <f t="shared" si="4"/>
        <v>0</v>
      </c>
      <c r="AG1408" s="20" t="b">
        <f t="shared" si="5"/>
        <v>0</v>
      </c>
      <c r="AH1408" s="20" t="b">
        <f t="shared" si="6"/>
        <v>0</v>
      </c>
      <c r="AI1408" s="20" t="b">
        <f t="shared" si="7"/>
        <v>0</v>
      </c>
      <c r="AJ1408" s="20"/>
      <c r="AK1408" s="20"/>
      <c r="AL1408" s="20"/>
      <c r="AM1408" s="20"/>
      <c r="AN1408" s="20"/>
      <c r="AO1408" s="20"/>
      <c r="AP1408" s="20"/>
      <c r="AQ1408" s="20"/>
      <c r="AR1408" s="23"/>
      <c r="AS1408" s="23"/>
      <c r="AT1408" s="23"/>
      <c r="AU1408" s="23"/>
      <c r="AV1408" s="23"/>
    </row>
    <row r="1409" ht="15.75" customHeight="1">
      <c r="A1409" s="17" t="str">
        <f t="shared" si="1"/>
        <v>Italy-Europe2002</v>
      </c>
      <c r="B1409" s="17" t="s">
        <v>201</v>
      </c>
      <c r="C1409" s="18" t="s">
        <v>180</v>
      </c>
      <c r="D1409" s="19" t="s">
        <v>79</v>
      </c>
      <c r="E1409" s="17">
        <v>1.2932427724E10</v>
      </c>
      <c r="F1409" s="18">
        <v>0.082</v>
      </c>
      <c r="G1409" s="18">
        <v>1761.0</v>
      </c>
      <c r="H1409" s="18">
        <v>0.065</v>
      </c>
      <c r="I1409" s="20">
        <f t="array" ref="I1409:J1409">IFNA(VLOOKUP(A1409,ENERGY!$A$2:$F$2692,{5,6},0),0)</f>
        <v>170239</v>
      </c>
      <c r="J1409" s="20">
        <v>406307.0</v>
      </c>
      <c r="K1409" s="20">
        <f t="array" ref="K1409:S1409">VLOOKUP(A1409,'HUMAN RESOURCES'!$A$2:$M$2692,{2,3,4,5,6,7,8,9,10},0)</f>
        <v>0.009</v>
      </c>
      <c r="L1409" s="20">
        <v>0.004</v>
      </c>
      <c r="M1409" s="20">
        <v>83.0</v>
      </c>
      <c r="N1409" s="20">
        <v>77.0</v>
      </c>
      <c r="O1409" s="20">
        <v>0.142</v>
      </c>
      <c r="P1409" s="20">
        <v>0.669</v>
      </c>
      <c r="Q1409" s="20">
        <v>0.189</v>
      </c>
      <c r="R1409" s="20">
        <v>5.7059007E7</v>
      </c>
      <c r="S1409" s="20">
        <v>0.674</v>
      </c>
      <c r="T1409" s="20">
        <f t="array" ref="T1409:U1409">VLOOKUP(A1409,TOURISM!$A$2:$F$2692,{3,6},0)</f>
        <v>28192000000</v>
      </c>
      <c r="U1409" s="20">
        <v>1.9636E10</v>
      </c>
      <c r="V1409" s="20" t="str">
        <f t="array" ref="V1409:AA1409">VLOOKUP(A1409,BUSINESS!$A$2:$J$2692,{4,5,6,7,8,9},0)</f>
        <v/>
      </c>
      <c r="W1409" s="20"/>
      <c r="X1409" s="20"/>
      <c r="Y1409" s="20"/>
      <c r="Z1409" s="20">
        <v>0.28</v>
      </c>
      <c r="AA1409" s="20">
        <v>0.943</v>
      </c>
      <c r="AB1409" s="21">
        <f t="shared" si="390"/>
        <v>226.6500664</v>
      </c>
      <c r="AC1409" s="20">
        <f t="shared" si="470"/>
        <v>0.00298356051</v>
      </c>
      <c r="AD1409" s="20">
        <f t="shared" ref="AD1409:AD1415" si="472">J1409/R1409</f>
        <v>0.007120821433</v>
      </c>
      <c r="AE1409" s="20">
        <f t="shared" si="471"/>
        <v>344.1349759</v>
      </c>
      <c r="AF1409" s="22" t="b">
        <f t="shared" si="4"/>
        <v>0</v>
      </c>
      <c r="AG1409" s="20" t="b">
        <f t="shared" si="5"/>
        <v>0</v>
      </c>
      <c r="AH1409" s="20" t="b">
        <f t="shared" si="6"/>
        <v>0</v>
      </c>
      <c r="AI1409" s="20" t="b">
        <f t="shared" si="7"/>
        <v>0</v>
      </c>
      <c r="AJ1409" s="20"/>
      <c r="AK1409" s="20"/>
      <c r="AL1409" s="20"/>
      <c r="AM1409" s="20"/>
      <c r="AN1409" s="20"/>
      <c r="AO1409" s="20"/>
      <c r="AP1409" s="20"/>
      <c r="AQ1409" s="20"/>
      <c r="AR1409" s="23"/>
      <c r="AS1409" s="23"/>
      <c r="AT1409" s="23"/>
      <c r="AU1409" s="23"/>
      <c r="AV1409" s="23"/>
    </row>
    <row r="1410" ht="15.75" customHeight="1">
      <c r="A1410" s="17" t="str">
        <f t="shared" si="1"/>
        <v>Italy-Europe2003</v>
      </c>
      <c r="B1410" s="17" t="s">
        <v>201</v>
      </c>
      <c r="C1410" s="18" t="s">
        <v>180</v>
      </c>
      <c r="D1410" s="19" t="s">
        <v>81</v>
      </c>
      <c r="E1410" s="17">
        <v>1.29332E10</v>
      </c>
      <c r="F1410" s="18">
        <v>0.082</v>
      </c>
      <c r="G1410" s="18">
        <v>2157.0</v>
      </c>
      <c r="H1410" s="18">
        <v>0.058</v>
      </c>
      <c r="I1410" s="20">
        <f t="array" ref="I1410:J1410">IFNA(VLOOKUP(A1410,ENERGY!$A$2:$F$2692,{5,6},0),0)</f>
        <v>164858</v>
      </c>
      <c r="J1410" s="20">
        <v>401592.0</v>
      </c>
      <c r="K1410" s="20">
        <f t="array" ref="K1410:S1410">VLOOKUP(A1410,'HUMAN RESOURCES'!$A$2:$M$2692,{2,3,4,5,6,7,8,9,10},0)</f>
        <v>0.009</v>
      </c>
      <c r="L1410" s="20">
        <v>0.004</v>
      </c>
      <c r="M1410" s="20">
        <v>83.0</v>
      </c>
      <c r="N1410" s="20">
        <v>77.0</v>
      </c>
      <c r="O1410" s="20">
        <v>0.142</v>
      </c>
      <c r="P1410" s="20">
        <v>0.667</v>
      </c>
      <c r="Q1410" s="20">
        <v>0.192</v>
      </c>
      <c r="R1410" s="20">
        <v>5.7313203E7</v>
      </c>
      <c r="S1410" s="20">
        <v>0.675</v>
      </c>
      <c r="T1410" s="20">
        <f t="array" ref="T1410:U1410">VLOOKUP(A1410,TOURISM!$A$2:$F$2692,{3,6},0)</f>
        <v>32591000000</v>
      </c>
      <c r="U1410" s="20">
        <v>2.3731E10</v>
      </c>
      <c r="V1410" s="20" t="str">
        <f t="array" ref="V1410:AA1410">VLOOKUP(A1410,BUSINESS!$A$2:$J$2692,{4,5,6,7,8,9},0)</f>
        <v/>
      </c>
      <c r="W1410" s="20">
        <v>23.0</v>
      </c>
      <c r="X1410" s="20"/>
      <c r="Y1410" s="20"/>
      <c r="Z1410" s="20">
        <v>0.29</v>
      </c>
      <c r="AA1410" s="20">
        <v>0.981</v>
      </c>
      <c r="AB1410" s="21">
        <f t="shared" si="390"/>
        <v>225.6583008</v>
      </c>
      <c r="AC1410" s="20">
        <f t="shared" si="470"/>
        <v>0.002876440181</v>
      </c>
      <c r="AD1410" s="20">
        <f t="shared" si="472"/>
        <v>0.007006971849</v>
      </c>
      <c r="AE1410" s="20">
        <f t="shared" si="471"/>
        <v>414.0581709</v>
      </c>
      <c r="AF1410" s="22" t="b">
        <f t="shared" si="4"/>
        <v>0</v>
      </c>
      <c r="AG1410" s="20" t="b">
        <f t="shared" si="5"/>
        <v>0</v>
      </c>
      <c r="AH1410" s="20" t="b">
        <f t="shared" si="6"/>
        <v>0</v>
      </c>
      <c r="AI1410" s="20" t="b">
        <f t="shared" si="7"/>
        <v>0</v>
      </c>
      <c r="AJ1410" s="20"/>
      <c r="AK1410" s="20"/>
      <c r="AL1410" s="20"/>
      <c r="AM1410" s="20"/>
      <c r="AN1410" s="20"/>
      <c r="AO1410" s="20"/>
      <c r="AP1410" s="20"/>
      <c r="AQ1410" s="20"/>
      <c r="AR1410" s="23"/>
      <c r="AS1410" s="23"/>
      <c r="AT1410" s="23"/>
      <c r="AU1410" s="23"/>
      <c r="AV1410" s="23"/>
    </row>
    <row r="1411" ht="15.75" customHeight="1">
      <c r="A1411" s="17" t="str">
        <f t="shared" si="1"/>
        <v>Italy-Europe2004</v>
      </c>
      <c r="B1411" s="17" t="s">
        <v>201</v>
      </c>
      <c r="C1411" s="18" t="s">
        <v>180</v>
      </c>
      <c r="D1411" s="19" t="s">
        <v>83</v>
      </c>
      <c r="E1411" s="17">
        <v>1.2985991723E10</v>
      </c>
      <c r="F1411" s="18">
        <v>0.085</v>
      </c>
      <c r="G1411" s="18">
        <v>2549.0</v>
      </c>
      <c r="H1411" s="18">
        <v>0.055</v>
      </c>
      <c r="I1411" s="20">
        <f t="array" ref="I1411:J1411">IFNA(VLOOKUP(A1411,ENERGY!$A$2:$F$2692,{5,6},0),0)</f>
        <v>176004</v>
      </c>
      <c r="J1411" s="20">
        <v>447187.0</v>
      </c>
      <c r="K1411" s="20">
        <f t="array" ref="K1411:S1411">VLOOKUP(A1411,'HUMAN RESOURCES'!$A$2:$M$2692,{2,3,4,5,6,7,8,9,10},0)</f>
        <v>0.01</v>
      </c>
      <c r="L1411" s="20">
        <v>0.004</v>
      </c>
      <c r="M1411" s="20">
        <v>84.0</v>
      </c>
      <c r="N1411" s="20">
        <v>78.0</v>
      </c>
      <c r="O1411" s="20">
        <v>0.141</v>
      </c>
      <c r="P1411" s="20">
        <v>0.665</v>
      </c>
      <c r="Q1411" s="20">
        <v>0.194</v>
      </c>
      <c r="R1411" s="20">
        <v>5.7685327E7</v>
      </c>
      <c r="S1411" s="20">
        <v>0.676</v>
      </c>
      <c r="T1411" s="20">
        <f t="array" ref="T1411:U1411">VLOOKUP(A1411,TOURISM!$A$2:$F$2692,{3,6},0)</f>
        <v>37870000000</v>
      </c>
      <c r="U1411" s="20">
        <v>2.4064E10</v>
      </c>
      <c r="V1411" s="20" t="str">
        <f t="array" ref="V1411:AA1411">VLOOKUP(A1411,BUSINESS!$A$2:$J$2692,{4,5,6,7,8,9},0)</f>
        <v/>
      </c>
      <c r="W1411" s="20">
        <v>13.0</v>
      </c>
      <c r="X1411" s="20"/>
      <c r="Y1411" s="20"/>
      <c r="Z1411" s="20">
        <v>0.332</v>
      </c>
      <c r="AA1411" s="20">
        <v>1.077</v>
      </c>
      <c r="AB1411" s="21">
        <f t="shared" si="390"/>
        <v>225.1177621</v>
      </c>
      <c r="AC1411" s="20">
        <f t="shared" si="470"/>
        <v>0.00305110518</v>
      </c>
      <c r="AD1411" s="20">
        <f t="shared" si="472"/>
        <v>0.007752179337</v>
      </c>
      <c r="AE1411" s="20">
        <f t="shared" si="471"/>
        <v>417.1598091</v>
      </c>
      <c r="AF1411" s="22" t="b">
        <f t="shared" si="4"/>
        <v>0</v>
      </c>
      <c r="AG1411" s="20" t="b">
        <f t="shared" si="5"/>
        <v>0</v>
      </c>
      <c r="AH1411" s="20" t="b">
        <f t="shared" si="6"/>
        <v>0</v>
      </c>
      <c r="AI1411" s="20" t="b">
        <f t="shared" si="7"/>
        <v>0</v>
      </c>
      <c r="AJ1411" s="20"/>
      <c r="AK1411" s="20"/>
      <c r="AL1411" s="20"/>
      <c r="AM1411" s="20"/>
      <c r="AN1411" s="20"/>
      <c r="AO1411" s="20"/>
      <c r="AP1411" s="20"/>
      <c r="AQ1411" s="20"/>
      <c r="AR1411" s="23"/>
      <c r="AS1411" s="23"/>
      <c r="AT1411" s="23"/>
      <c r="AU1411" s="23"/>
      <c r="AV1411" s="23"/>
    </row>
    <row r="1412" ht="15.75" customHeight="1">
      <c r="A1412" s="17" t="str">
        <f t="shared" si="1"/>
        <v>Italy-Europe2005</v>
      </c>
      <c r="B1412" s="17" t="s">
        <v>201</v>
      </c>
      <c r="C1412" s="18" t="s">
        <v>180</v>
      </c>
      <c r="D1412" s="19" t="s">
        <v>84</v>
      </c>
      <c r="E1412" s="17">
        <v>1.3120183157E10</v>
      </c>
      <c r="F1412" s="18">
        <v>0.087</v>
      </c>
      <c r="G1412" s="18">
        <v>2672.0</v>
      </c>
      <c r="H1412" s="18">
        <v>0.053</v>
      </c>
      <c r="I1412" s="20">
        <f t="array" ref="I1412:J1412">IFNA(VLOOKUP(A1412,ENERGY!$A$2:$F$2692,{5,6},0),0)</f>
        <v>172142</v>
      </c>
      <c r="J1412" s="20">
        <v>450348.0</v>
      </c>
      <c r="K1412" s="20">
        <f t="array" ref="K1412:S1412">VLOOKUP(A1412,'HUMAN RESOURCES'!$A$2:$M$2692,{2,3,4,5,6,7,8,9,10},0)</f>
        <v>0.01</v>
      </c>
      <c r="L1412" s="20">
        <v>0.004</v>
      </c>
      <c r="M1412" s="20">
        <v>84.0</v>
      </c>
      <c r="N1412" s="20">
        <v>78.0</v>
      </c>
      <c r="O1412" s="20">
        <v>0.141</v>
      </c>
      <c r="P1412" s="20">
        <v>0.663</v>
      </c>
      <c r="Q1412" s="20">
        <v>0.196</v>
      </c>
      <c r="R1412" s="20">
        <v>5.7969484E7</v>
      </c>
      <c r="S1412" s="20">
        <v>0.677</v>
      </c>
      <c r="T1412" s="20">
        <f t="array" ref="T1412:U1412">VLOOKUP(A1412,TOURISM!$A$2:$F$2692,{3,6},0)</f>
        <v>38374000000</v>
      </c>
      <c r="U1412" s="20">
        <v>2.6774E10</v>
      </c>
      <c r="V1412" s="20">
        <f t="array" ref="V1412:AA1412">VLOOKUP(A1412,BUSINESS!$A$2:$J$2692,{4,5,6,7,8,9},0)</f>
        <v>0.768</v>
      </c>
      <c r="W1412" s="20">
        <v>13.0</v>
      </c>
      <c r="X1412" s="20"/>
      <c r="Y1412" s="20">
        <v>340.0</v>
      </c>
      <c r="Z1412" s="20">
        <v>0.35</v>
      </c>
      <c r="AA1412" s="20">
        <v>1.219</v>
      </c>
      <c r="AB1412" s="21">
        <f t="shared" si="390"/>
        <v>226.3291348</v>
      </c>
      <c r="AC1412" s="20">
        <f t="shared" si="470"/>
        <v>0.002969527899</v>
      </c>
      <c r="AD1412" s="20">
        <f t="shared" si="472"/>
        <v>0.007768708102</v>
      </c>
      <c r="AE1412" s="20">
        <f t="shared" si="471"/>
        <v>461.8636937</v>
      </c>
      <c r="AF1412" s="22" t="b">
        <f t="shared" si="4"/>
        <v>0</v>
      </c>
      <c r="AG1412" s="20" t="b">
        <f t="shared" si="5"/>
        <v>0</v>
      </c>
      <c r="AH1412" s="20" t="b">
        <f t="shared" si="6"/>
        <v>0</v>
      </c>
      <c r="AI1412" s="20" t="b">
        <f t="shared" si="7"/>
        <v>0</v>
      </c>
      <c r="AJ1412" s="20"/>
      <c r="AK1412" s="20"/>
      <c r="AL1412" s="20"/>
      <c r="AM1412" s="20"/>
      <c r="AN1412" s="20"/>
      <c r="AO1412" s="20"/>
      <c r="AP1412" s="20"/>
      <c r="AQ1412" s="20"/>
      <c r="AR1412" s="23"/>
      <c r="AS1412" s="23"/>
      <c r="AT1412" s="23"/>
      <c r="AU1412" s="23"/>
      <c r="AV1412" s="23"/>
    </row>
    <row r="1413" ht="15.75" customHeight="1">
      <c r="A1413" s="17" t="str">
        <f t="shared" si="1"/>
        <v>Italy-Europe2006</v>
      </c>
      <c r="B1413" s="17" t="s">
        <v>201</v>
      </c>
      <c r="C1413" s="18" t="s">
        <v>180</v>
      </c>
      <c r="D1413" s="19" t="s">
        <v>85</v>
      </c>
      <c r="E1413" s="17">
        <v>1.31341E10</v>
      </c>
      <c r="F1413" s="18">
        <v>0.088</v>
      </c>
      <c r="G1413" s="18">
        <v>2818.0</v>
      </c>
      <c r="H1413" s="18">
        <v>0.056</v>
      </c>
      <c r="I1413" s="20">
        <f t="array" ref="I1413:J1413">IFNA(VLOOKUP(A1413,ENERGY!$A$2:$F$2692,{5,6},0),0)</f>
        <v>181990</v>
      </c>
      <c r="J1413" s="20">
        <v>472768.0</v>
      </c>
      <c r="K1413" s="20">
        <f t="array" ref="K1413:S1413">VLOOKUP(A1413,'HUMAN RESOURCES'!$A$2:$M$2692,{2,3,4,5,6,7,8,9,10},0)</f>
        <v>0.01</v>
      </c>
      <c r="L1413" s="20">
        <v>0.004</v>
      </c>
      <c r="M1413" s="20">
        <v>84.0</v>
      </c>
      <c r="N1413" s="20">
        <v>79.0</v>
      </c>
      <c r="O1413" s="20">
        <v>0.141</v>
      </c>
      <c r="P1413" s="20">
        <v>0.661</v>
      </c>
      <c r="Q1413" s="20">
        <v>0.198</v>
      </c>
      <c r="R1413" s="20">
        <v>5.8143979E7</v>
      </c>
      <c r="S1413" s="20">
        <v>0.679</v>
      </c>
      <c r="T1413" s="20">
        <f t="array" ref="T1413:U1413">VLOOKUP(A1413,TOURISM!$A$2:$F$2692,{3,6},0)</f>
        <v>41644000000</v>
      </c>
      <c r="U1413" s="20">
        <v>2.7437E10</v>
      </c>
      <c r="V1413" s="20">
        <f t="array" ref="V1413:AA1413">VLOOKUP(A1413,BUSINESS!$A$2:$J$2692,{4,5,6,7,8,9},0)</f>
        <v>0.754</v>
      </c>
      <c r="W1413" s="20">
        <v>13.0</v>
      </c>
      <c r="X1413" s="20"/>
      <c r="Y1413" s="20">
        <v>340.0</v>
      </c>
      <c r="Z1413" s="20">
        <v>0.38</v>
      </c>
      <c r="AA1413" s="20">
        <v>1.361</v>
      </c>
      <c r="AB1413" s="21">
        <f t="shared" si="390"/>
        <v>225.8892533</v>
      </c>
      <c r="AC1413" s="20">
        <f t="shared" si="470"/>
        <v>0.003129988747</v>
      </c>
      <c r="AD1413" s="20">
        <f t="shared" si="472"/>
        <v>0.008130988077</v>
      </c>
      <c r="AE1413" s="20">
        <f t="shared" si="471"/>
        <v>471.88033</v>
      </c>
      <c r="AF1413" s="22" t="b">
        <f t="shared" si="4"/>
        <v>0</v>
      </c>
      <c r="AG1413" s="20" t="b">
        <f t="shared" si="5"/>
        <v>0</v>
      </c>
      <c r="AH1413" s="20" t="b">
        <f t="shared" si="6"/>
        <v>0</v>
      </c>
      <c r="AI1413" s="20" t="b">
        <f t="shared" si="7"/>
        <v>0</v>
      </c>
      <c r="AJ1413" s="20"/>
      <c r="AK1413" s="20"/>
      <c r="AL1413" s="20"/>
      <c r="AM1413" s="20"/>
      <c r="AN1413" s="20"/>
      <c r="AO1413" s="20"/>
      <c r="AP1413" s="20"/>
      <c r="AQ1413" s="20"/>
      <c r="AR1413" s="23"/>
      <c r="AS1413" s="23"/>
      <c r="AT1413" s="23"/>
      <c r="AU1413" s="23"/>
      <c r="AV1413" s="23"/>
    </row>
    <row r="1414" ht="15.75" customHeight="1">
      <c r="A1414" s="17" t="str">
        <f t="shared" si="1"/>
        <v>Italy-Europe2007</v>
      </c>
      <c r="B1414" s="17" t="s">
        <v>201</v>
      </c>
      <c r="C1414" s="18" t="s">
        <v>180</v>
      </c>
      <c r="D1414" s="19" t="s">
        <v>86</v>
      </c>
      <c r="E1414" s="17">
        <v>1.3147736954E10</v>
      </c>
      <c r="F1414" s="18">
        <v>0.085</v>
      </c>
      <c r="G1414" s="18">
        <v>3058.0</v>
      </c>
      <c r="H1414" s="18">
        <v>0.063</v>
      </c>
      <c r="I1414" s="20">
        <f t="array" ref="I1414:J1414">IFNA(VLOOKUP(A1414,ENERGY!$A$2:$F$2692,{5,6},0),0)</f>
        <v>179599</v>
      </c>
      <c r="J1414" s="20">
        <v>462676.0</v>
      </c>
      <c r="K1414" s="20">
        <f t="array" ref="K1414:S1414">VLOOKUP(A1414,'HUMAN RESOURCES'!$A$2:$M$2692,{2,3,4,5,6,7,8,9,10},0)</f>
        <v>0.01</v>
      </c>
      <c r="L1414" s="20">
        <v>0.004</v>
      </c>
      <c r="M1414" s="20">
        <v>84.0</v>
      </c>
      <c r="N1414" s="20">
        <v>79.0</v>
      </c>
      <c r="O1414" s="20">
        <v>0.141</v>
      </c>
      <c r="P1414" s="20">
        <v>0.66</v>
      </c>
      <c r="Q1414" s="20">
        <v>0.199</v>
      </c>
      <c r="R1414" s="20">
        <v>5.843831E7</v>
      </c>
      <c r="S1414" s="20">
        <v>0.68</v>
      </c>
      <c r="T1414" s="20">
        <f t="array" ref="T1414:U1414">VLOOKUP(A1414,TOURISM!$A$2:$F$2692,{3,6},0)</f>
        <v>46144000000</v>
      </c>
      <c r="U1414" s="20">
        <v>3.2754E10</v>
      </c>
      <c r="V1414" s="20">
        <f t="array" ref="V1414:AA1414">VLOOKUP(A1414,BUSINESS!$A$2:$J$2692,{4,5,6,7,8,9},0)</f>
        <v>0.754</v>
      </c>
      <c r="W1414" s="20">
        <v>13.0</v>
      </c>
      <c r="X1414" s="20"/>
      <c r="Y1414" s="20">
        <v>340.0</v>
      </c>
      <c r="Z1414" s="20">
        <v>0.408</v>
      </c>
      <c r="AA1414" s="20">
        <v>1.51</v>
      </c>
      <c r="AB1414" s="21">
        <f t="shared" si="390"/>
        <v>224.9848935</v>
      </c>
      <c r="AC1414" s="20">
        <f t="shared" si="470"/>
        <v>0.003073309273</v>
      </c>
      <c r="AD1414" s="20">
        <f t="shared" si="472"/>
        <v>0.007917340525</v>
      </c>
      <c r="AE1414" s="20">
        <f t="shared" si="471"/>
        <v>560.4884878</v>
      </c>
      <c r="AF1414" s="22" t="b">
        <f t="shared" si="4"/>
        <v>0</v>
      </c>
      <c r="AG1414" s="20" t="b">
        <f t="shared" si="5"/>
        <v>0</v>
      </c>
      <c r="AH1414" s="20" t="b">
        <f t="shared" si="6"/>
        <v>0</v>
      </c>
      <c r="AI1414" s="20" t="b">
        <f t="shared" si="7"/>
        <v>0</v>
      </c>
      <c r="AJ1414" s="20"/>
      <c r="AK1414" s="20"/>
      <c r="AL1414" s="20"/>
      <c r="AM1414" s="20"/>
      <c r="AN1414" s="20"/>
      <c r="AO1414" s="20"/>
      <c r="AP1414" s="20"/>
      <c r="AQ1414" s="20"/>
      <c r="AR1414" s="23"/>
      <c r="AS1414" s="23"/>
      <c r="AT1414" s="23"/>
      <c r="AU1414" s="23"/>
      <c r="AV1414" s="23"/>
    </row>
    <row r="1415" ht="15.75" customHeight="1">
      <c r="A1415" s="17" t="str">
        <f t="shared" si="1"/>
        <v>Italy-Europe2008</v>
      </c>
      <c r="B1415" s="17" t="s">
        <v>201</v>
      </c>
      <c r="C1415" s="18" t="s">
        <v>180</v>
      </c>
      <c r="D1415" s="19" t="s">
        <v>87</v>
      </c>
      <c r="E1415" s="17">
        <v>1.3150516509E10</v>
      </c>
      <c r="F1415" s="18">
        <v>0.089</v>
      </c>
      <c r="G1415" s="18">
        <v>3441.0</v>
      </c>
      <c r="H1415" s="18">
        <v>0.068</v>
      </c>
      <c r="I1415" s="20">
        <f t="array" ref="I1415:J1415">IFNA(VLOOKUP(A1415,ENERGY!$A$2:$F$2692,{5,6},0),0)</f>
        <v>183873</v>
      </c>
      <c r="J1415" s="20">
        <v>473380.0</v>
      </c>
      <c r="K1415" s="20">
        <f t="array" ref="K1415:S1415">VLOOKUP(A1415,'HUMAN RESOURCES'!$A$2:$M$2692,{2,3,4,5,6,7,8,9,10},0)</f>
        <v>0.01</v>
      </c>
      <c r="L1415" s="20">
        <v>0.004</v>
      </c>
      <c r="M1415" s="20">
        <v>85.0</v>
      </c>
      <c r="N1415" s="20">
        <v>79.0</v>
      </c>
      <c r="O1415" s="20">
        <v>0.14</v>
      </c>
      <c r="P1415" s="20">
        <v>0.66</v>
      </c>
      <c r="Q1415" s="20">
        <v>0.2</v>
      </c>
      <c r="R1415" s="20">
        <v>5.8826731E7</v>
      </c>
      <c r="S1415" s="20">
        <v>0.681</v>
      </c>
      <c r="T1415" s="20">
        <f t="array" ref="T1415:U1415">VLOOKUP(A1415,TOURISM!$A$2:$F$2692,{3,6},0)</f>
        <v>48757000000</v>
      </c>
      <c r="U1415" s="20">
        <v>3.7807E10</v>
      </c>
      <c r="V1415" s="20">
        <f t="array" ref="V1415:AA1415">VLOOKUP(A1415,BUSINESS!$A$2:$J$2692,{4,5,6,7,8,9},0)</f>
        <v>0.725</v>
      </c>
      <c r="W1415" s="20">
        <v>10.0</v>
      </c>
      <c r="X1415" s="20"/>
      <c r="Y1415" s="20">
        <v>314.0</v>
      </c>
      <c r="Z1415" s="20">
        <v>0.445</v>
      </c>
      <c r="AA1415" s="20">
        <v>1.509</v>
      </c>
      <c r="AB1415" s="21">
        <f t="shared" si="390"/>
        <v>223.5466137</v>
      </c>
      <c r="AC1415" s="20">
        <f t="shared" si="470"/>
        <v>0.003125670879</v>
      </c>
      <c r="AD1415" s="20">
        <f t="shared" si="472"/>
        <v>0.008047022025</v>
      </c>
      <c r="AE1415" s="20">
        <f t="shared" si="471"/>
        <v>642.6840206</v>
      </c>
      <c r="AF1415" s="22" t="b">
        <f t="shared" si="4"/>
        <v>0</v>
      </c>
      <c r="AG1415" s="20" t="b">
        <f t="shared" si="5"/>
        <v>0</v>
      </c>
      <c r="AH1415" s="20" t="b">
        <f t="shared" si="6"/>
        <v>0</v>
      </c>
      <c r="AI1415" s="20" t="b">
        <f t="shared" si="7"/>
        <v>0</v>
      </c>
      <c r="AJ1415" s="20"/>
      <c r="AK1415" s="20"/>
      <c r="AL1415" s="20"/>
      <c r="AM1415" s="20"/>
      <c r="AN1415" s="20"/>
      <c r="AO1415" s="20"/>
      <c r="AP1415" s="20"/>
      <c r="AQ1415" s="20"/>
      <c r="AR1415" s="23"/>
      <c r="AS1415" s="23"/>
      <c r="AT1415" s="23"/>
      <c r="AU1415" s="23"/>
      <c r="AV1415" s="23"/>
    </row>
    <row r="1416" ht="15.75" customHeight="1">
      <c r="A1416" s="17" t="str">
        <f t="shared" si="1"/>
        <v>Italy-Europe2009</v>
      </c>
      <c r="B1416" s="17" t="s">
        <v>201</v>
      </c>
      <c r="C1416" s="18" t="s">
        <v>180</v>
      </c>
      <c r="D1416" s="19" t="s">
        <v>88</v>
      </c>
      <c r="E1416" s="17">
        <v>1.3182872555E10</v>
      </c>
      <c r="F1416" s="18">
        <v>0.094</v>
      </c>
      <c r="G1416" s="18">
        <v>3306.0</v>
      </c>
      <c r="H1416" s="18">
        <v>0.048</v>
      </c>
      <c r="I1416" s="20">
        <f t="array" ref="I1416:J1416">IFNA(VLOOKUP(A1416,ENERGY!$A$2:$F$2692,{5,6},0),0)</f>
        <v>0</v>
      </c>
      <c r="J1416" s="20">
        <v>0.0</v>
      </c>
      <c r="K1416" s="20">
        <f t="array" ref="K1416:S1416">VLOOKUP(A1416,'HUMAN RESOURCES'!$A$2:$M$2692,{2,3,4,5,6,7,8,9,10},0)</f>
        <v>0.01</v>
      </c>
      <c r="L1416" s="20">
        <v>0.004</v>
      </c>
      <c r="M1416" s="20">
        <v>85.0</v>
      </c>
      <c r="N1416" s="20">
        <v>79.0</v>
      </c>
      <c r="O1416" s="20">
        <v>0.14</v>
      </c>
      <c r="P1416" s="20">
        <v>0.658</v>
      </c>
      <c r="Q1416" s="20">
        <v>0.201</v>
      </c>
      <c r="R1416" s="20">
        <v>5.9095365E7</v>
      </c>
      <c r="S1416" s="20">
        <v>0.682</v>
      </c>
      <c r="T1416" s="20">
        <f t="array" ref="T1416:U1416">VLOOKUP(A1416,TOURISM!$A$2:$F$2692,{3,6},0)</f>
        <v>41938000000</v>
      </c>
      <c r="U1416" s="20">
        <v>3.4399E10</v>
      </c>
      <c r="V1416" s="20">
        <f t="array" ref="V1416:AA1416">VLOOKUP(A1416,BUSINESS!$A$2:$J$2692,{4,5,6,7,8,9},0)</f>
        <v>0.677</v>
      </c>
      <c r="W1416" s="20">
        <v>10.0</v>
      </c>
      <c r="X1416" s="20"/>
      <c r="Y1416" s="20">
        <v>314.0</v>
      </c>
      <c r="Z1416" s="20">
        <v>0.488</v>
      </c>
      <c r="AA1416" s="20">
        <v>1.495</v>
      </c>
      <c r="AB1416" s="21">
        <f t="shared" si="390"/>
        <v>223.0779445</v>
      </c>
      <c r="AC1416" s="20"/>
      <c r="AD1416" s="20"/>
      <c r="AE1416" s="20">
        <f t="shared" si="471"/>
        <v>582.0930288</v>
      </c>
      <c r="AF1416" s="22" t="b">
        <f t="shared" si="4"/>
        <v>0</v>
      </c>
      <c r="AG1416" s="20" t="b">
        <f t="shared" si="5"/>
        <v>0</v>
      </c>
      <c r="AH1416" s="20" t="b">
        <f t="shared" si="6"/>
        <v>0</v>
      </c>
      <c r="AI1416" s="20" t="b">
        <f t="shared" si="7"/>
        <v>0</v>
      </c>
      <c r="AJ1416" s="20"/>
      <c r="AK1416" s="20"/>
      <c r="AL1416" s="20"/>
      <c r="AM1416" s="20"/>
      <c r="AN1416" s="20"/>
      <c r="AO1416" s="20"/>
      <c r="AP1416" s="20"/>
      <c r="AQ1416" s="20"/>
      <c r="AR1416" s="23"/>
      <c r="AS1416" s="23"/>
      <c r="AT1416" s="23"/>
      <c r="AU1416" s="23"/>
      <c r="AV1416" s="23"/>
    </row>
    <row r="1417" ht="15.75" customHeight="1">
      <c r="A1417" s="17" t="str">
        <f t="shared" si="1"/>
        <v>Italy-Europe2010</v>
      </c>
      <c r="B1417" s="17" t="s">
        <v>201</v>
      </c>
      <c r="C1417" s="18" t="s">
        <v>180</v>
      </c>
      <c r="D1417" s="19" t="s">
        <v>89</v>
      </c>
      <c r="E1417" s="17">
        <v>1.323084404E10</v>
      </c>
      <c r="F1417" s="18">
        <v>0.094</v>
      </c>
      <c r="G1417" s="18">
        <v>3205.0</v>
      </c>
      <c r="H1417" s="18">
        <v>0.04</v>
      </c>
      <c r="I1417" s="20">
        <f t="array" ref="I1417:J1417">IFNA(VLOOKUP(A1417,ENERGY!$A$2:$F$2692,{5,6},0),0)</f>
        <v>179423</v>
      </c>
      <c r="J1417" s="20">
        <v>468349.0</v>
      </c>
      <c r="K1417" s="20">
        <f t="array" ref="K1417:S1417">VLOOKUP(A1417,'HUMAN RESOURCES'!$A$2:$M$2692,{2,3,4,5,6,7,8,9,10},0)</f>
        <v>0.009</v>
      </c>
      <c r="L1417" s="20">
        <v>0.003</v>
      </c>
      <c r="M1417" s="20">
        <v>85.0</v>
      </c>
      <c r="N1417" s="20">
        <v>80.0</v>
      </c>
      <c r="O1417" s="20">
        <v>0.14</v>
      </c>
      <c r="P1417" s="20">
        <v>0.657</v>
      </c>
      <c r="Q1417" s="20">
        <v>0.203</v>
      </c>
      <c r="R1417" s="20">
        <v>5.9277417E7</v>
      </c>
      <c r="S1417" s="20">
        <v>0.683</v>
      </c>
      <c r="T1417" s="20">
        <f t="array" ref="T1417:U1417">VLOOKUP(A1417,TOURISM!$A$2:$F$2692,{3,6},0)</f>
        <v>40058000000</v>
      </c>
      <c r="U1417" s="20">
        <v>3.3053E10</v>
      </c>
      <c r="V1417" s="20">
        <f t="array" ref="V1417:AA1417">VLOOKUP(A1417,BUSINESS!$A$2:$J$2692,{4,5,6,7,8,9},0)</f>
        <v>0.677</v>
      </c>
      <c r="W1417" s="20">
        <v>6.0</v>
      </c>
      <c r="X1417" s="20"/>
      <c r="Y1417" s="20">
        <v>285.0</v>
      </c>
      <c r="Z1417" s="20">
        <v>0.537</v>
      </c>
      <c r="AA1417" s="20">
        <v>1.548</v>
      </c>
      <c r="AB1417" s="21">
        <f t="shared" si="390"/>
        <v>223.2021014</v>
      </c>
      <c r="AC1417" s="20">
        <f t="shared" ref="AC1417:AC1418" si="473">I1417/R1417</f>
        <v>0.003026835667</v>
      </c>
      <c r="AD1417" s="20">
        <f t="shared" ref="AD1417:AD1418" si="474">J1417/R1417</f>
        <v>0.007900968424</v>
      </c>
      <c r="AE1417" s="20">
        <f t="shared" si="471"/>
        <v>557.5985202</v>
      </c>
      <c r="AF1417" s="22" t="b">
        <f t="shared" si="4"/>
        <v>0</v>
      </c>
      <c r="AG1417" s="20" t="b">
        <f t="shared" si="5"/>
        <v>0</v>
      </c>
      <c r="AH1417" s="20" t="b">
        <f t="shared" si="6"/>
        <v>0</v>
      </c>
      <c r="AI1417" s="20" t="b">
        <f t="shared" si="7"/>
        <v>0</v>
      </c>
      <c r="AJ1417" s="20"/>
      <c r="AK1417" s="20"/>
      <c r="AL1417" s="20"/>
      <c r="AM1417" s="20"/>
      <c r="AN1417" s="20"/>
      <c r="AO1417" s="20"/>
      <c r="AP1417" s="20"/>
      <c r="AQ1417" s="20"/>
      <c r="AR1417" s="23"/>
      <c r="AS1417" s="23"/>
      <c r="AT1417" s="23"/>
      <c r="AU1417" s="23"/>
      <c r="AV1417" s="23"/>
    </row>
    <row r="1418" ht="15.75" customHeight="1">
      <c r="A1418" s="17" t="str">
        <f t="shared" si="1"/>
        <v>Italy-Europe2011</v>
      </c>
      <c r="B1418" s="17" t="s">
        <v>201</v>
      </c>
      <c r="C1418" s="18" t="s">
        <v>180</v>
      </c>
      <c r="D1418" s="19" t="s">
        <v>90</v>
      </c>
      <c r="E1418" s="17">
        <v>1.3245421881E10</v>
      </c>
      <c r="F1418" s="18">
        <v>0.092</v>
      </c>
      <c r="G1418" s="18">
        <v>3339.0</v>
      </c>
      <c r="H1418" s="18">
        <v>0.046</v>
      </c>
      <c r="I1418" s="20">
        <f t="array" ref="I1418:J1418">IFNA(VLOOKUP(A1418,ENERGY!$A$2:$F$2692,{5,6},0),0)</f>
        <v>181830</v>
      </c>
      <c r="J1418" s="20">
        <v>469347.0</v>
      </c>
      <c r="K1418" s="20">
        <f t="array" ref="K1418:S1418">VLOOKUP(A1418,'HUMAN RESOURCES'!$A$2:$M$2692,{2,3,4,5,6,7,8,9,10},0)</f>
        <v>0.009</v>
      </c>
      <c r="L1418" s="20">
        <v>0.003</v>
      </c>
      <c r="M1418" s="20">
        <v>85.0</v>
      </c>
      <c r="N1418" s="20">
        <v>80.0</v>
      </c>
      <c r="O1418" s="20">
        <v>0.14</v>
      </c>
      <c r="P1418" s="20">
        <v>0.654</v>
      </c>
      <c r="Q1418" s="20">
        <v>0.205</v>
      </c>
      <c r="R1418" s="20">
        <v>5.9379449E7</v>
      </c>
      <c r="S1418" s="20">
        <v>0.684</v>
      </c>
      <c r="T1418" s="20">
        <f t="array" ref="T1418:U1418">VLOOKUP(A1418,TOURISM!$A$2:$F$2692,{3,6},0)</f>
        <v>45368000000</v>
      </c>
      <c r="U1418" s="20">
        <v>3.5724E10</v>
      </c>
      <c r="V1418" s="20">
        <f t="array" ref="V1418:AA1418">VLOOKUP(A1418,BUSINESS!$A$2:$J$2692,{4,5,6,7,8,9},0)</f>
        <v>0.677</v>
      </c>
      <c r="W1418" s="20">
        <v>6.0</v>
      </c>
      <c r="X1418" s="20"/>
      <c r="Y1418" s="20">
        <v>285.0</v>
      </c>
      <c r="Z1418" s="20">
        <v>0.544</v>
      </c>
      <c r="AA1418" s="20">
        <v>1.581</v>
      </c>
      <c r="AB1418" s="21">
        <f t="shared" si="390"/>
        <v>223.0640753</v>
      </c>
      <c r="AC1418" s="20">
        <f t="shared" si="473"/>
        <v>0.00306217055</v>
      </c>
      <c r="AD1418" s="20">
        <f t="shared" si="474"/>
        <v>0.007904199313</v>
      </c>
      <c r="AE1418" s="20">
        <f t="shared" si="471"/>
        <v>601.6222885</v>
      </c>
      <c r="AF1418" s="22" t="b">
        <f t="shared" si="4"/>
        <v>0</v>
      </c>
      <c r="AG1418" s="20" t="b">
        <f t="shared" si="5"/>
        <v>0</v>
      </c>
      <c r="AH1418" s="20" t="b">
        <f t="shared" si="6"/>
        <v>0</v>
      </c>
      <c r="AI1418" s="20" t="b">
        <f t="shared" si="7"/>
        <v>0</v>
      </c>
      <c r="AJ1418" s="20"/>
      <c r="AK1418" s="20"/>
      <c r="AL1418" s="20"/>
      <c r="AM1418" s="20"/>
      <c r="AN1418" s="20"/>
      <c r="AO1418" s="20"/>
      <c r="AP1418" s="20"/>
      <c r="AQ1418" s="20"/>
      <c r="AR1418" s="23"/>
      <c r="AS1418" s="23"/>
      <c r="AT1418" s="23"/>
      <c r="AU1418" s="23"/>
      <c r="AV1418" s="23"/>
    </row>
    <row r="1419" ht="15.75" customHeight="1">
      <c r="A1419" s="17" t="str">
        <f t="shared" si="1"/>
        <v>Italy-Europe2012</v>
      </c>
      <c r="B1419" s="17" t="s">
        <v>201</v>
      </c>
      <c r="C1419" s="18" t="s">
        <v>180</v>
      </c>
      <c r="D1419" s="19" t="s">
        <v>91</v>
      </c>
      <c r="E1419" s="17">
        <v>1.3251434311E10</v>
      </c>
      <c r="F1419" s="18">
        <v>0.092</v>
      </c>
      <c r="G1419" s="18">
        <v>3032.0</v>
      </c>
      <c r="H1419" s="18">
        <v>0.052</v>
      </c>
      <c r="I1419" s="20">
        <f t="array" ref="I1419:J1419">IFNA(VLOOKUP(A1419,ENERGY!$A$2:$F$2692,{5,6},0),0)</f>
        <v>0</v>
      </c>
      <c r="J1419" s="20">
        <v>0.0</v>
      </c>
      <c r="K1419" s="20">
        <f t="array" ref="K1419:S1419">VLOOKUP(A1419,'HUMAN RESOURCES'!$A$2:$M$2692,{2,3,4,5,6,7,8,9,10},0)</f>
        <v>0.009</v>
      </c>
      <c r="L1419" s="20">
        <v>0.003</v>
      </c>
      <c r="M1419" s="20">
        <v>86.0</v>
      </c>
      <c r="N1419" s="20">
        <v>80.0</v>
      </c>
      <c r="O1419" s="20">
        <v>0.14</v>
      </c>
      <c r="P1419" s="20">
        <v>0.651</v>
      </c>
      <c r="Q1419" s="20">
        <v>0.208</v>
      </c>
      <c r="R1419" s="20">
        <v>5.9539717E7</v>
      </c>
      <c r="S1419" s="20">
        <v>0.686</v>
      </c>
      <c r="T1419" s="20">
        <f t="array" ref="T1419:U1419">VLOOKUP(A1419,TOURISM!$A$2:$F$2692,{3,6},0)</f>
        <v>43036000000</v>
      </c>
      <c r="U1419" s="20">
        <v>3.2798E10</v>
      </c>
      <c r="V1419" s="20">
        <f t="array" ref="V1419:AA1419">VLOOKUP(A1419,BUSINESS!$A$2:$J$2692,{4,5,6,7,8,9},0)</f>
        <v>0.677</v>
      </c>
      <c r="W1419" s="20">
        <v>6.0</v>
      </c>
      <c r="X1419" s="20">
        <v>67.0</v>
      </c>
      <c r="Y1419" s="20">
        <v>269.0</v>
      </c>
      <c r="Z1419" s="20">
        <v>0.558</v>
      </c>
      <c r="AA1419" s="20">
        <v>1.597</v>
      </c>
      <c r="AB1419" s="21">
        <f t="shared" si="390"/>
        <v>222.564617</v>
      </c>
      <c r="AC1419" s="20"/>
      <c r="AD1419" s="20"/>
      <c r="AE1419" s="20">
        <f t="shared" si="471"/>
        <v>550.8591853</v>
      </c>
      <c r="AF1419" s="22" t="b">
        <f t="shared" si="4"/>
        <v>0</v>
      </c>
      <c r="AG1419" s="20" t="b">
        <f t="shared" si="5"/>
        <v>0</v>
      </c>
      <c r="AH1419" s="20" t="b">
        <f t="shared" si="6"/>
        <v>0</v>
      </c>
      <c r="AI1419" s="20" t="b">
        <f t="shared" si="7"/>
        <v>0</v>
      </c>
      <c r="AJ1419" s="20"/>
      <c r="AK1419" s="20"/>
      <c r="AL1419" s="20"/>
      <c r="AM1419" s="20"/>
      <c r="AN1419" s="20"/>
      <c r="AO1419" s="20"/>
      <c r="AP1419" s="20"/>
      <c r="AQ1419" s="20"/>
      <c r="AR1419" s="23"/>
      <c r="AS1419" s="23"/>
      <c r="AT1419" s="23"/>
      <c r="AU1419" s="23"/>
      <c r="AV1419" s="23"/>
    </row>
    <row r="1420" ht="15.75" customHeight="1">
      <c r="A1420" s="17" t="str">
        <f t="shared" si="1"/>
        <v>Kosovo-Europe2000</v>
      </c>
      <c r="B1420" s="17" t="s">
        <v>202</v>
      </c>
      <c r="C1420" s="18" t="s">
        <v>180</v>
      </c>
      <c r="D1420" s="19" t="s">
        <v>76</v>
      </c>
      <c r="E1420" s="17">
        <v>1.6286331747E10</v>
      </c>
      <c r="F1420" s="18"/>
      <c r="G1420" s="18"/>
      <c r="H1420" s="18"/>
      <c r="I1420" s="20" t="str">
        <f t="array" ref="I1420:J1420">IFNA(VLOOKUP(A1420,ENERGY!$A$2:$F$2692,{5,6},0),0)</f>
        <v/>
      </c>
      <c r="J1420" s="20"/>
      <c r="K1420" s="20">
        <f t="array" ref="K1420:S1420">VLOOKUP(A1420,'HUMAN RESOURCES'!$A$2:$M$2692,{2,3,4,5,6,7,8,9,10},0)</f>
        <v>0.023</v>
      </c>
      <c r="L1420" s="20"/>
      <c r="M1420" s="20">
        <v>70.0</v>
      </c>
      <c r="N1420" s="20">
        <v>66.0</v>
      </c>
      <c r="O1420" s="20"/>
      <c r="P1420" s="20"/>
      <c r="Q1420" s="20"/>
      <c r="R1420" s="20">
        <v>1700000.0</v>
      </c>
      <c r="S1420" s="20"/>
      <c r="T1420" s="20" t="str">
        <f t="array" ref="T1420:U1420">VLOOKUP(A1420,TOURISM!$A$2:$F$2692,{3,6},0)</f>
        <v/>
      </c>
      <c r="U1420" s="20"/>
      <c r="V1420" s="20" t="str">
        <f t="array" ref="V1420:AA1420">VLOOKUP(A1420,BUSINESS!$A$2:$J$2692,{4,5,6,7,8,9},0)</f>
        <v/>
      </c>
      <c r="W1420" s="20"/>
      <c r="X1420" s="20"/>
      <c r="Y1420" s="20"/>
      <c r="Z1420" s="20"/>
      <c r="AA1420" s="20"/>
      <c r="AB1420" s="21">
        <f t="shared" si="390"/>
        <v>9580.195145</v>
      </c>
      <c r="AC1420" s="20"/>
      <c r="AD1420" s="20"/>
      <c r="AE1420" s="20"/>
      <c r="AF1420" s="22" t="b">
        <f t="shared" si="4"/>
        <v>0</v>
      </c>
      <c r="AG1420" s="20" t="b">
        <f t="shared" si="5"/>
        <v>0</v>
      </c>
      <c r="AH1420" s="20" t="b">
        <f t="shared" si="6"/>
        <v>0</v>
      </c>
      <c r="AI1420" s="20" t="b">
        <f t="shared" si="7"/>
        <v>0</v>
      </c>
      <c r="AJ1420" s="20"/>
      <c r="AK1420" s="20"/>
      <c r="AL1420" s="20"/>
      <c r="AM1420" s="20"/>
      <c r="AN1420" s="20"/>
      <c r="AO1420" s="20"/>
      <c r="AP1420" s="20"/>
      <c r="AQ1420" s="20"/>
      <c r="AR1420" s="23"/>
      <c r="AS1420" s="23"/>
      <c r="AT1420" s="23"/>
      <c r="AU1420" s="23"/>
      <c r="AV1420" s="23"/>
    </row>
    <row r="1421" ht="15.75" customHeight="1">
      <c r="A1421" s="17" t="str">
        <f t="shared" si="1"/>
        <v>Kosovo-Europe2001</v>
      </c>
      <c r="B1421" s="17" t="s">
        <v>202</v>
      </c>
      <c r="C1421" s="18" t="s">
        <v>180</v>
      </c>
      <c r="D1421" s="19" t="s">
        <v>77</v>
      </c>
      <c r="E1421" s="17">
        <v>1.6330810304E10</v>
      </c>
      <c r="F1421" s="18"/>
      <c r="G1421" s="18"/>
      <c r="H1421" s="18"/>
      <c r="I1421" s="20">
        <f t="array" ref="I1421:J1421">IFNA(VLOOKUP(A1421,ENERGY!$A$2:$F$2692,{5,6},0),0)</f>
        <v>2528</v>
      </c>
      <c r="J1421" s="20"/>
      <c r="K1421" s="20">
        <f t="array" ref="K1421:S1421">VLOOKUP(A1421,'HUMAN RESOURCES'!$A$2:$M$2692,{2,3,4,5,6,7,8,9,10},0)</f>
        <v>0.022</v>
      </c>
      <c r="L1421" s="20"/>
      <c r="M1421" s="20">
        <v>70.0</v>
      </c>
      <c r="N1421" s="20">
        <v>66.0</v>
      </c>
      <c r="O1421" s="20"/>
      <c r="P1421" s="20"/>
      <c r="Q1421" s="20"/>
      <c r="R1421" s="20">
        <v>1701154.0</v>
      </c>
      <c r="S1421" s="20"/>
      <c r="T1421" s="20" t="str">
        <f t="array" ref="T1421:U1421">VLOOKUP(A1421,TOURISM!$A$2:$F$2692,{3,6},0)</f>
        <v/>
      </c>
      <c r="U1421" s="20"/>
      <c r="V1421" s="20" t="str">
        <f t="array" ref="V1421:AA1421">VLOOKUP(A1421,BUSINESS!$A$2:$J$2692,{4,5,6,7,8,9},0)</f>
        <v/>
      </c>
      <c r="W1421" s="20"/>
      <c r="X1421" s="20"/>
      <c r="Y1421" s="20"/>
      <c r="Z1421" s="20"/>
      <c r="AA1421" s="20"/>
      <c r="AB1421" s="21">
        <f t="shared" si="390"/>
        <v>9599.842403</v>
      </c>
      <c r="AC1421" s="20">
        <f t="shared" ref="AC1421:AC1428" si="475">I1421/R1421</f>
        <v>0.001486050058</v>
      </c>
      <c r="AD1421" s="20"/>
      <c r="AE1421" s="20"/>
      <c r="AF1421" s="22" t="b">
        <f t="shared" si="4"/>
        <v>0</v>
      </c>
      <c r="AG1421" s="20" t="b">
        <f t="shared" si="5"/>
        <v>0</v>
      </c>
      <c r="AH1421" s="20" t="b">
        <f t="shared" si="6"/>
        <v>0</v>
      </c>
      <c r="AI1421" s="20" t="b">
        <f t="shared" si="7"/>
        <v>0</v>
      </c>
      <c r="AJ1421" s="20"/>
      <c r="AK1421" s="20"/>
      <c r="AL1421" s="20"/>
      <c r="AM1421" s="20"/>
      <c r="AN1421" s="20"/>
      <c r="AO1421" s="20"/>
      <c r="AP1421" s="20"/>
      <c r="AQ1421" s="20"/>
      <c r="AR1421" s="23"/>
      <c r="AS1421" s="23"/>
      <c r="AT1421" s="23"/>
      <c r="AU1421" s="23"/>
      <c r="AV1421" s="23"/>
    </row>
    <row r="1422" ht="15.75" customHeight="1">
      <c r="A1422" s="17" t="str">
        <f t="shared" si="1"/>
        <v>Kosovo-Europe2002</v>
      </c>
      <c r="B1422" s="17" t="s">
        <v>202</v>
      </c>
      <c r="C1422" s="18" t="s">
        <v>180</v>
      </c>
      <c r="D1422" s="19" t="s">
        <v>79</v>
      </c>
      <c r="E1422" s="17">
        <v>1.6338510934E10</v>
      </c>
      <c r="F1422" s="18"/>
      <c r="G1422" s="18"/>
      <c r="H1422" s="18"/>
      <c r="I1422" s="20">
        <f t="array" ref="I1422:J1422">IFNA(VLOOKUP(A1422,ENERGY!$A$2:$F$2692,{5,6},0),0)</f>
        <v>2496</v>
      </c>
      <c r="J1422" s="20"/>
      <c r="K1422" s="20">
        <f t="array" ref="K1422:S1422">VLOOKUP(A1422,'HUMAN RESOURCES'!$A$2:$M$2692,{2,3,4,5,6,7,8,9,10},0)</f>
        <v>0.021</v>
      </c>
      <c r="L1422" s="20"/>
      <c r="M1422" s="20">
        <v>70.0</v>
      </c>
      <c r="N1422" s="20">
        <v>66.0</v>
      </c>
      <c r="O1422" s="20"/>
      <c r="P1422" s="20"/>
      <c r="Q1422" s="20"/>
      <c r="R1422" s="20">
        <v>1702310.0</v>
      </c>
      <c r="S1422" s="20"/>
      <c r="T1422" s="20" t="str">
        <f t="array" ref="T1422:U1422">VLOOKUP(A1422,TOURISM!$A$2:$F$2692,{3,6},0)</f>
        <v/>
      </c>
      <c r="U1422" s="20"/>
      <c r="V1422" s="20" t="str">
        <f t="array" ref="V1422:AA1422">VLOOKUP(A1422,BUSINESS!$A$2:$J$2692,{4,5,6,7,8,9},0)</f>
        <v/>
      </c>
      <c r="W1422" s="20"/>
      <c r="X1422" s="20"/>
      <c r="Y1422" s="20"/>
      <c r="Z1422" s="20"/>
      <c r="AA1422" s="20"/>
      <c r="AB1422" s="21">
        <f t="shared" si="390"/>
        <v>9597.847004</v>
      </c>
      <c r="AC1422" s="20">
        <f t="shared" si="475"/>
        <v>0.001466242929</v>
      </c>
      <c r="AD1422" s="20"/>
      <c r="AE1422" s="20"/>
      <c r="AF1422" s="22" t="b">
        <f t="shared" si="4"/>
        <v>0</v>
      </c>
      <c r="AG1422" s="20" t="b">
        <f t="shared" si="5"/>
        <v>0</v>
      </c>
      <c r="AH1422" s="20" t="b">
        <f t="shared" si="6"/>
        <v>0</v>
      </c>
      <c r="AI1422" s="20" t="b">
        <f t="shared" si="7"/>
        <v>0</v>
      </c>
      <c r="AJ1422" s="20"/>
      <c r="AK1422" s="20"/>
      <c r="AL1422" s="20"/>
      <c r="AM1422" s="20"/>
      <c r="AN1422" s="20"/>
      <c r="AO1422" s="20"/>
      <c r="AP1422" s="20"/>
      <c r="AQ1422" s="20"/>
      <c r="AR1422" s="23"/>
      <c r="AS1422" s="23"/>
      <c r="AT1422" s="23"/>
      <c r="AU1422" s="23"/>
      <c r="AV1422" s="23"/>
    </row>
    <row r="1423" ht="15.75" customHeight="1">
      <c r="A1423" s="17" t="str">
        <f t="shared" si="1"/>
        <v>Kosovo-Europe2003</v>
      </c>
      <c r="B1423" s="17" t="s">
        <v>202</v>
      </c>
      <c r="C1423" s="18" t="s">
        <v>180</v>
      </c>
      <c r="D1423" s="19" t="s">
        <v>81</v>
      </c>
      <c r="E1423" s="17">
        <v>1.6363437145E10</v>
      </c>
      <c r="F1423" s="18"/>
      <c r="G1423" s="18"/>
      <c r="H1423" s="18"/>
      <c r="I1423" s="20">
        <f t="array" ref="I1423:J1423">IFNA(VLOOKUP(A1423,ENERGY!$A$2:$F$2692,{5,6},0),0)</f>
        <v>2435</v>
      </c>
      <c r="J1423" s="20"/>
      <c r="K1423" s="20">
        <f t="array" ref="K1423:S1423">VLOOKUP(A1423,'HUMAN RESOURCES'!$A$2:$M$2692,{2,3,4,5,6,7,8,9,10},0)</f>
        <v>0.018</v>
      </c>
      <c r="L1423" s="20"/>
      <c r="M1423" s="20">
        <v>71.0</v>
      </c>
      <c r="N1423" s="20">
        <v>66.0</v>
      </c>
      <c r="O1423" s="20"/>
      <c r="P1423" s="20"/>
      <c r="Q1423" s="20"/>
      <c r="R1423" s="20">
        <v>1703466.0</v>
      </c>
      <c r="S1423" s="20"/>
      <c r="T1423" s="20" t="str">
        <f t="array" ref="T1423:U1423">VLOOKUP(A1423,TOURISM!$A$2:$F$2692,{3,6},0)</f>
        <v/>
      </c>
      <c r="U1423" s="20"/>
      <c r="V1423" s="20" t="str">
        <f t="array" ref="V1423:AA1423">VLOOKUP(A1423,BUSINESS!$A$2:$J$2692,{4,5,6,7,8,9},0)</f>
        <v/>
      </c>
      <c r="W1423" s="20"/>
      <c r="X1423" s="20"/>
      <c r="Y1423" s="20"/>
      <c r="Z1423" s="20"/>
      <c r="AA1423" s="20"/>
      <c r="AB1423" s="21">
        <f t="shared" si="390"/>
        <v>9605.966391</v>
      </c>
      <c r="AC1423" s="20">
        <f t="shared" si="475"/>
        <v>0.001429438568</v>
      </c>
      <c r="AD1423" s="20"/>
      <c r="AE1423" s="20"/>
      <c r="AF1423" s="22" t="b">
        <f t="shared" si="4"/>
        <v>0</v>
      </c>
      <c r="AG1423" s="20" t="b">
        <f t="shared" si="5"/>
        <v>0</v>
      </c>
      <c r="AH1423" s="20" t="b">
        <f t="shared" si="6"/>
        <v>0</v>
      </c>
      <c r="AI1423" s="20" t="b">
        <f t="shared" si="7"/>
        <v>0</v>
      </c>
      <c r="AJ1423" s="20"/>
      <c r="AK1423" s="20"/>
      <c r="AL1423" s="20"/>
      <c r="AM1423" s="20"/>
      <c r="AN1423" s="20"/>
      <c r="AO1423" s="20"/>
      <c r="AP1423" s="20"/>
      <c r="AQ1423" s="20"/>
      <c r="AR1423" s="23"/>
      <c r="AS1423" s="23"/>
      <c r="AT1423" s="23"/>
      <c r="AU1423" s="23"/>
      <c r="AV1423" s="23"/>
    </row>
    <row r="1424" ht="15.75" customHeight="1">
      <c r="A1424" s="17" t="str">
        <f t="shared" si="1"/>
        <v>Kosovo-Europe2004</v>
      </c>
      <c r="B1424" s="17" t="s">
        <v>202</v>
      </c>
      <c r="C1424" s="18" t="s">
        <v>180</v>
      </c>
      <c r="D1424" s="19" t="s">
        <v>83</v>
      </c>
      <c r="E1424" s="17">
        <v>1.6364027647E10</v>
      </c>
      <c r="F1424" s="18"/>
      <c r="G1424" s="18"/>
      <c r="H1424" s="18">
        <v>0.148</v>
      </c>
      <c r="I1424" s="20">
        <f t="array" ref="I1424:J1424">IFNA(VLOOKUP(A1424,ENERGY!$A$2:$F$2692,{5,6},0),0)</f>
        <v>2216</v>
      </c>
      <c r="J1424" s="20"/>
      <c r="K1424" s="20">
        <f t="array" ref="K1424:S1424">VLOOKUP(A1424,'HUMAN RESOURCES'!$A$2:$M$2692,{2,3,4,5,6,7,8,9,10},0)</f>
        <v>0.02</v>
      </c>
      <c r="L1424" s="20"/>
      <c r="M1424" s="20">
        <v>71.0</v>
      </c>
      <c r="N1424" s="20">
        <v>66.0</v>
      </c>
      <c r="O1424" s="20"/>
      <c r="P1424" s="20"/>
      <c r="Q1424" s="20"/>
      <c r="R1424" s="20">
        <v>1704622.0</v>
      </c>
      <c r="S1424" s="20"/>
      <c r="T1424" s="20" t="str">
        <f t="array" ref="T1424:U1424">VLOOKUP(A1424,TOURISM!$A$2:$F$2692,{3,6},0)</f>
        <v/>
      </c>
      <c r="U1424" s="20"/>
      <c r="V1424" s="20" t="str">
        <f t="array" ref="V1424:AA1424">VLOOKUP(A1424,BUSINESS!$A$2:$J$2692,{4,5,6,7,8,9},0)</f>
        <v/>
      </c>
      <c r="W1424" s="20"/>
      <c r="X1424" s="20"/>
      <c r="Y1424" s="20"/>
      <c r="Z1424" s="20"/>
      <c r="AA1424" s="20"/>
      <c r="AB1424" s="21">
        <f t="shared" si="390"/>
        <v>9599.798458</v>
      </c>
      <c r="AC1424" s="20">
        <f t="shared" si="475"/>
        <v>0.001299994955</v>
      </c>
      <c r="AD1424" s="20"/>
      <c r="AE1424" s="20"/>
      <c r="AF1424" s="22" t="b">
        <f t="shared" si="4"/>
        <v>0</v>
      </c>
      <c r="AG1424" s="20" t="b">
        <f t="shared" si="5"/>
        <v>0</v>
      </c>
      <c r="AH1424" s="20" t="b">
        <f t="shared" si="6"/>
        <v>0</v>
      </c>
      <c r="AI1424" s="20" t="b">
        <f t="shared" si="7"/>
        <v>0</v>
      </c>
      <c r="AJ1424" s="20"/>
      <c r="AK1424" s="20"/>
      <c r="AL1424" s="20"/>
      <c r="AM1424" s="20"/>
      <c r="AN1424" s="20"/>
      <c r="AO1424" s="20"/>
      <c r="AP1424" s="20"/>
      <c r="AQ1424" s="20"/>
      <c r="AR1424" s="23"/>
      <c r="AS1424" s="23"/>
      <c r="AT1424" s="23"/>
      <c r="AU1424" s="23"/>
      <c r="AV1424" s="23"/>
    </row>
    <row r="1425" ht="15.75" customHeight="1">
      <c r="A1425" s="17" t="str">
        <f t="shared" si="1"/>
        <v>Kosovo-Europe2005</v>
      </c>
      <c r="B1425" s="17" t="s">
        <v>202</v>
      </c>
      <c r="C1425" s="18" t="s">
        <v>180</v>
      </c>
      <c r="D1425" s="19" t="s">
        <v>84</v>
      </c>
      <c r="E1425" s="17">
        <v>1.6382632812E10</v>
      </c>
      <c r="F1425" s="18"/>
      <c r="G1425" s="18"/>
      <c r="H1425" s="18">
        <v>0.14</v>
      </c>
      <c r="I1425" s="20">
        <f t="array" ref="I1425:J1425">IFNA(VLOOKUP(A1425,ENERGY!$A$2:$F$2692,{5,6},0),0)</f>
        <v>1902</v>
      </c>
      <c r="J1425" s="20"/>
      <c r="K1425" s="20">
        <f t="array" ref="K1425:S1425">VLOOKUP(A1425,'HUMAN RESOURCES'!$A$2:$M$2692,{2,3,4,5,6,7,8,9,10},0)</f>
        <v>0.021</v>
      </c>
      <c r="L1425" s="20"/>
      <c r="M1425" s="20">
        <v>71.0</v>
      </c>
      <c r="N1425" s="20">
        <v>67.0</v>
      </c>
      <c r="O1425" s="20"/>
      <c r="P1425" s="20"/>
      <c r="Q1425" s="20"/>
      <c r="R1425" s="20">
        <v>1705780.0</v>
      </c>
      <c r="S1425" s="20"/>
      <c r="T1425" s="20" t="str">
        <f t="array" ref="T1425:U1425">VLOOKUP(A1425,TOURISM!$A$2:$F$2692,{3,6},0)</f>
        <v/>
      </c>
      <c r="U1425" s="20"/>
      <c r="V1425" s="20" t="str">
        <f t="array" ref="V1425:AA1425">VLOOKUP(A1425,BUSINESS!$A$2:$J$2692,{4,5,6,7,8,9},0)</f>
        <v/>
      </c>
      <c r="W1425" s="20"/>
      <c r="X1425" s="20"/>
      <c r="Y1425" s="20"/>
      <c r="Z1425" s="20"/>
      <c r="AA1425" s="20"/>
      <c r="AB1425" s="21">
        <f t="shared" si="390"/>
        <v>9604.188589</v>
      </c>
      <c r="AC1425" s="20">
        <f t="shared" si="475"/>
        <v>0.001115032419</v>
      </c>
      <c r="AD1425" s="20"/>
      <c r="AE1425" s="20"/>
      <c r="AF1425" s="22" t="b">
        <f t="shared" si="4"/>
        <v>0</v>
      </c>
      <c r="AG1425" s="20" t="b">
        <f t="shared" si="5"/>
        <v>0</v>
      </c>
      <c r="AH1425" s="20" t="b">
        <f t="shared" si="6"/>
        <v>0</v>
      </c>
      <c r="AI1425" s="20" t="b">
        <f t="shared" si="7"/>
        <v>0</v>
      </c>
      <c r="AJ1425" s="20"/>
      <c r="AK1425" s="20"/>
      <c r="AL1425" s="20"/>
      <c r="AM1425" s="20"/>
      <c r="AN1425" s="20"/>
      <c r="AO1425" s="20"/>
      <c r="AP1425" s="20"/>
      <c r="AQ1425" s="20"/>
      <c r="AR1425" s="23"/>
      <c r="AS1425" s="23"/>
      <c r="AT1425" s="23"/>
      <c r="AU1425" s="23"/>
      <c r="AV1425" s="23"/>
    </row>
    <row r="1426" ht="15.75" customHeight="1">
      <c r="A1426" s="17" t="str">
        <f t="shared" si="1"/>
        <v>Kosovo-Europe2006</v>
      </c>
      <c r="B1426" s="17" t="s">
        <v>202</v>
      </c>
      <c r="C1426" s="18" t="s">
        <v>180</v>
      </c>
      <c r="D1426" s="19" t="s">
        <v>85</v>
      </c>
      <c r="E1426" s="17">
        <v>1.6403602943E10</v>
      </c>
      <c r="F1426" s="18"/>
      <c r="G1426" s="18"/>
      <c r="H1426" s="18">
        <v>0.146</v>
      </c>
      <c r="I1426" s="20">
        <f t="array" ref="I1426:J1426">IFNA(VLOOKUP(A1426,ENERGY!$A$2:$F$2692,{5,6},0),0)</f>
        <v>2005</v>
      </c>
      <c r="J1426" s="20"/>
      <c r="K1426" s="20">
        <f t="array" ref="K1426:S1426">VLOOKUP(A1426,'HUMAN RESOURCES'!$A$2:$M$2692,{2,3,4,5,6,7,8,9,10},0)</f>
        <v>0.019</v>
      </c>
      <c r="L1426" s="20"/>
      <c r="M1426" s="20">
        <v>71.0</v>
      </c>
      <c r="N1426" s="20">
        <v>67.0</v>
      </c>
      <c r="O1426" s="20"/>
      <c r="P1426" s="20"/>
      <c r="Q1426" s="20"/>
      <c r="R1426" s="20">
        <v>1719536.0</v>
      </c>
      <c r="S1426" s="20"/>
      <c r="T1426" s="20" t="str">
        <f t="array" ref="T1426:U1426">VLOOKUP(A1426,TOURISM!$A$2:$F$2692,{3,6},0)</f>
        <v/>
      </c>
      <c r="U1426" s="20"/>
      <c r="V1426" s="20" t="str">
        <f t="array" ref="V1426:AA1426">VLOOKUP(A1426,BUSINESS!$A$2:$J$2692,{4,5,6,7,8,9},0)</f>
        <v/>
      </c>
      <c r="W1426" s="20"/>
      <c r="X1426" s="20"/>
      <c r="Y1426" s="20"/>
      <c r="Z1426" s="20"/>
      <c r="AA1426" s="20"/>
      <c r="AB1426" s="21">
        <f t="shared" si="390"/>
        <v>9539.551916</v>
      </c>
      <c r="AC1426" s="20">
        <f t="shared" si="475"/>
        <v>0.001166012227</v>
      </c>
      <c r="AD1426" s="20"/>
      <c r="AE1426" s="20"/>
      <c r="AF1426" s="22" t="b">
        <f t="shared" si="4"/>
        <v>0</v>
      </c>
      <c r="AG1426" s="20" t="b">
        <f t="shared" si="5"/>
        <v>0</v>
      </c>
      <c r="AH1426" s="20" t="b">
        <f t="shared" si="6"/>
        <v>0</v>
      </c>
      <c r="AI1426" s="20" t="b">
        <f t="shared" si="7"/>
        <v>0</v>
      </c>
      <c r="AJ1426" s="20"/>
      <c r="AK1426" s="20"/>
      <c r="AL1426" s="20"/>
      <c r="AM1426" s="20"/>
      <c r="AN1426" s="20"/>
      <c r="AO1426" s="20"/>
      <c r="AP1426" s="20"/>
      <c r="AQ1426" s="20"/>
      <c r="AR1426" s="23"/>
      <c r="AS1426" s="23"/>
      <c r="AT1426" s="23"/>
      <c r="AU1426" s="23"/>
      <c r="AV1426" s="23"/>
    </row>
    <row r="1427" ht="15.75" customHeight="1">
      <c r="A1427" s="17" t="str">
        <f t="shared" si="1"/>
        <v>Kosovo-Europe2007</v>
      </c>
      <c r="B1427" s="17" t="s">
        <v>202</v>
      </c>
      <c r="C1427" s="18" t="s">
        <v>180</v>
      </c>
      <c r="D1427" s="19" t="s">
        <v>86</v>
      </c>
      <c r="E1427" s="17">
        <v>1.6486743747E10</v>
      </c>
      <c r="F1427" s="18"/>
      <c r="G1427" s="18"/>
      <c r="H1427" s="18">
        <v>0.141</v>
      </c>
      <c r="I1427" s="20">
        <f t="array" ref="I1427:J1427">IFNA(VLOOKUP(A1427,ENERGY!$A$2:$F$2692,{5,6},0),0)</f>
        <v>2045</v>
      </c>
      <c r="J1427" s="20"/>
      <c r="K1427" s="20">
        <f t="array" ref="K1427:S1427">VLOOKUP(A1427,'HUMAN RESOURCES'!$A$2:$M$2692,{2,3,4,5,6,7,8,9,10},0)</f>
        <v>0.019</v>
      </c>
      <c r="L1427" s="20"/>
      <c r="M1427" s="20">
        <v>71.0</v>
      </c>
      <c r="N1427" s="20">
        <v>67.0</v>
      </c>
      <c r="O1427" s="20"/>
      <c r="P1427" s="20"/>
      <c r="Q1427" s="20"/>
      <c r="R1427" s="20">
        <v>1733404.0</v>
      </c>
      <c r="S1427" s="20"/>
      <c r="T1427" s="20" t="str">
        <f t="array" ref="T1427:U1427">VLOOKUP(A1427,TOURISM!$A$2:$F$2692,{3,6},0)</f>
        <v/>
      </c>
      <c r="U1427" s="20"/>
      <c r="V1427" s="20" t="str">
        <f t="array" ref="V1427:AA1427">VLOOKUP(A1427,BUSINESS!$A$2:$J$2692,{4,5,6,7,8,9},0)</f>
        <v/>
      </c>
      <c r="W1427" s="20"/>
      <c r="X1427" s="20"/>
      <c r="Y1427" s="20"/>
      <c r="Z1427" s="20"/>
      <c r="AA1427" s="20"/>
      <c r="AB1427" s="21">
        <f t="shared" si="390"/>
        <v>9511.195167</v>
      </c>
      <c r="AC1427" s="20">
        <f t="shared" si="475"/>
        <v>0.001179759594</v>
      </c>
      <c r="AD1427" s="20"/>
      <c r="AE1427" s="20"/>
      <c r="AF1427" s="22" t="b">
        <f t="shared" si="4"/>
        <v>0</v>
      </c>
      <c r="AG1427" s="20" t="b">
        <f t="shared" si="5"/>
        <v>0</v>
      </c>
      <c r="AH1427" s="20" t="b">
        <f t="shared" si="6"/>
        <v>0</v>
      </c>
      <c r="AI1427" s="20" t="b">
        <f t="shared" si="7"/>
        <v>0</v>
      </c>
      <c r="AJ1427" s="20"/>
      <c r="AK1427" s="20"/>
      <c r="AL1427" s="20"/>
      <c r="AM1427" s="20"/>
      <c r="AN1427" s="20"/>
      <c r="AO1427" s="20"/>
      <c r="AP1427" s="20"/>
      <c r="AQ1427" s="20"/>
      <c r="AR1427" s="23"/>
      <c r="AS1427" s="23"/>
      <c r="AT1427" s="23"/>
      <c r="AU1427" s="23"/>
      <c r="AV1427" s="23"/>
    </row>
    <row r="1428" ht="15.75" customHeight="1">
      <c r="A1428" s="17" t="str">
        <f t="shared" si="1"/>
        <v>Kosovo-Europe2008</v>
      </c>
      <c r="B1428" s="17" t="s">
        <v>202</v>
      </c>
      <c r="C1428" s="18" t="s">
        <v>180</v>
      </c>
      <c r="D1428" s="19" t="s">
        <v>87</v>
      </c>
      <c r="E1428" s="17">
        <v>1.6587921221E10</v>
      </c>
      <c r="F1428" s="18"/>
      <c r="G1428" s="18"/>
      <c r="H1428" s="18">
        <v>0.138</v>
      </c>
      <c r="I1428" s="20">
        <f t="array" ref="I1428:J1428">IFNA(VLOOKUP(A1428,ENERGY!$A$2:$F$2692,{5,6},0),0)</f>
        <v>1946</v>
      </c>
      <c r="J1428" s="20"/>
      <c r="K1428" s="20">
        <f t="array" ref="K1428:S1428">VLOOKUP(A1428,'HUMAN RESOURCES'!$A$2:$M$2692,{2,3,4,5,6,7,8,9,10},0)</f>
        <v>0.019</v>
      </c>
      <c r="L1428" s="20"/>
      <c r="M1428" s="20">
        <v>72.0</v>
      </c>
      <c r="N1428" s="20">
        <v>67.0</v>
      </c>
      <c r="O1428" s="20"/>
      <c r="P1428" s="20"/>
      <c r="Q1428" s="20"/>
      <c r="R1428" s="20">
        <v>1747383.0</v>
      </c>
      <c r="S1428" s="20"/>
      <c r="T1428" s="20" t="str">
        <f t="array" ref="T1428:U1428">VLOOKUP(A1428,TOURISM!$A$2:$F$2692,{3,6},0)</f>
        <v/>
      </c>
      <c r="U1428" s="20"/>
      <c r="V1428" s="20" t="str">
        <f t="array" ref="V1428:AA1428">VLOOKUP(A1428,BUSINESS!$A$2:$J$2692,{4,5,6,7,8,9},0)</f>
        <v/>
      </c>
      <c r="W1428" s="20"/>
      <c r="X1428" s="20"/>
      <c r="Y1428" s="20"/>
      <c r="Z1428" s="20"/>
      <c r="AA1428" s="20"/>
      <c r="AB1428" s="21">
        <f t="shared" si="390"/>
        <v>9493.008242</v>
      </c>
      <c r="AC1428" s="20">
        <f t="shared" si="475"/>
        <v>0.001113665407</v>
      </c>
      <c r="AD1428" s="20"/>
      <c r="AE1428" s="20"/>
      <c r="AF1428" s="22" t="b">
        <f t="shared" si="4"/>
        <v>0</v>
      </c>
      <c r="AG1428" s="20" t="b">
        <f t="shared" si="5"/>
        <v>0</v>
      </c>
      <c r="AH1428" s="20" t="b">
        <f t="shared" si="6"/>
        <v>0</v>
      </c>
      <c r="AI1428" s="20" t="b">
        <f t="shared" si="7"/>
        <v>0</v>
      </c>
      <c r="AJ1428" s="20"/>
      <c r="AK1428" s="20"/>
      <c r="AL1428" s="20"/>
      <c r="AM1428" s="20"/>
      <c r="AN1428" s="20"/>
      <c r="AO1428" s="20"/>
      <c r="AP1428" s="20"/>
      <c r="AQ1428" s="20"/>
      <c r="AR1428" s="23"/>
      <c r="AS1428" s="23"/>
      <c r="AT1428" s="23"/>
      <c r="AU1428" s="23"/>
      <c r="AV1428" s="23"/>
    </row>
    <row r="1429" ht="15.75" customHeight="1">
      <c r="A1429" s="17" t="str">
        <f t="shared" si="1"/>
        <v>Kosovo-Europe2009</v>
      </c>
      <c r="B1429" s="17" t="s">
        <v>202</v>
      </c>
      <c r="C1429" s="18" t="s">
        <v>180</v>
      </c>
      <c r="D1429" s="19" t="s">
        <v>88</v>
      </c>
      <c r="E1429" s="17">
        <v>1.6651492784E10</v>
      </c>
      <c r="F1429" s="18"/>
      <c r="G1429" s="18"/>
      <c r="H1429" s="18">
        <v>0.141</v>
      </c>
      <c r="I1429" s="20">
        <f t="array" ref="I1429:J1429">IFNA(VLOOKUP(A1429,ENERGY!$A$2:$F$2692,{5,6},0),0)</f>
        <v>0</v>
      </c>
      <c r="J1429" s="20">
        <v>0.0</v>
      </c>
      <c r="K1429" s="20">
        <f t="array" ref="K1429:S1429">VLOOKUP(A1429,'HUMAN RESOURCES'!$A$2:$M$2692,{2,3,4,5,6,7,8,9,10},0)</f>
        <v>0.019</v>
      </c>
      <c r="L1429" s="20"/>
      <c r="M1429" s="20">
        <v>72.0</v>
      </c>
      <c r="N1429" s="20">
        <v>68.0</v>
      </c>
      <c r="O1429" s="20"/>
      <c r="P1429" s="20"/>
      <c r="Q1429" s="20"/>
      <c r="R1429" s="20">
        <v>1761474.0</v>
      </c>
      <c r="S1429" s="20"/>
      <c r="T1429" s="20" t="str">
        <f t="array" ref="T1429:U1429">VLOOKUP(A1429,TOURISM!$A$2:$F$2692,{3,6},0)</f>
        <v/>
      </c>
      <c r="U1429" s="20"/>
      <c r="V1429" s="20">
        <f t="array" ref="V1429:AA1429">VLOOKUP(A1429,BUSINESS!$A$2:$J$2692,{4,5,6,7,8,9},0)</f>
        <v>0.283</v>
      </c>
      <c r="W1429" s="20">
        <v>52.0</v>
      </c>
      <c r="X1429" s="20"/>
      <c r="Y1429" s="20">
        <v>163.0</v>
      </c>
      <c r="Z1429" s="20"/>
      <c r="AA1429" s="20"/>
      <c r="AB1429" s="21">
        <f t="shared" si="390"/>
        <v>9453.158425</v>
      </c>
      <c r="AC1429" s="20"/>
      <c r="AD1429" s="20"/>
      <c r="AE1429" s="20"/>
      <c r="AF1429" s="22" t="b">
        <f t="shared" si="4"/>
        <v>0</v>
      </c>
      <c r="AG1429" s="20" t="b">
        <f t="shared" si="5"/>
        <v>0</v>
      </c>
      <c r="AH1429" s="20" t="b">
        <f t="shared" si="6"/>
        <v>0</v>
      </c>
      <c r="AI1429" s="20" t="b">
        <f t="shared" si="7"/>
        <v>0</v>
      </c>
      <c r="AJ1429" s="20"/>
      <c r="AK1429" s="20"/>
      <c r="AL1429" s="20"/>
      <c r="AM1429" s="20"/>
      <c r="AN1429" s="20"/>
      <c r="AO1429" s="20"/>
      <c r="AP1429" s="20"/>
      <c r="AQ1429" s="20"/>
      <c r="AR1429" s="23"/>
      <c r="AS1429" s="23"/>
      <c r="AT1429" s="23"/>
      <c r="AU1429" s="23"/>
      <c r="AV1429" s="23"/>
    </row>
    <row r="1430" ht="15.75" customHeight="1">
      <c r="A1430" s="17" t="str">
        <f t="shared" si="1"/>
        <v>Kosovo-Europe2010</v>
      </c>
      <c r="B1430" s="17" t="s">
        <v>202</v>
      </c>
      <c r="C1430" s="18" t="s">
        <v>180</v>
      </c>
      <c r="D1430" s="19" t="s">
        <v>89</v>
      </c>
      <c r="E1430" s="17">
        <v>1.6674324634E10</v>
      </c>
      <c r="F1430" s="18"/>
      <c r="G1430" s="18"/>
      <c r="H1430" s="18">
        <v>0.143</v>
      </c>
      <c r="I1430" s="20">
        <f t="array" ref="I1430:J1430">IFNA(VLOOKUP(A1430,ENERGY!$A$2:$F$2692,{5,6},0),0)</f>
        <v>1994</v>
      </c>
      <c r="J1430" s="20"/>
      <c r="K1430" s="20">
        <f t="array" ref="K1430:S1430">VLOOKUP(A1430,'HUMAN RESOURCES'!$A$2:$M$2692,{2,3,4,5,6,7,8,9,10},0)</f>
        <v>0.019</v>
      </c>
      <c r="L1430" s="20"/>
      <c r="M1430" s="20">
        <v>72.0</v>
      </c>
      <c r="N1430" s="20">
        <v>68.0</v>
      </c>
      <c r="O1430" s="20">
        <v>0.275</v>
      </c>
      <c r="P1430" s="20">
        <v>0.659</v>
      </c>
      <c r="Q1430" s="20">
        <v>0.067</v>
      </c>
      <c r="R1430" s="20">
        <v>1775680.0</v>
      </c>
      <c r="S1430" s="20"/>
      <c r="T1430" s="20" t="str">
        <f t="array" ref="T1430:U1430">VLOOKUP(A1430,TOURISM!$A$2:$F$2692,{3,6},0)</f>
        <v/>
      </c>
      <c r="U1430" s="20"/>
      <c r="V1430" s="20">
        <f t="array" ref="V1430:AA1430">VLOOKUP(A1430,BUSINESS!$A$2:$J$2692,{4,5,6,7,8,9},0)</f>
        <v>0.165</v>
      </c>
      <c r="W1430" s="20">
        <v>58.0</v>
      </c>
      <c r="X1430" s="20"/>
      <c r="Y1430" s="20">
        <v>163.0</v>
      </c>
      <c r="Z1430" s="20"/>
      <c r="AA1430" s="20"/>
      <c r="AB1430" s="21">
        <f t="shared" si="390"/>
        <v>9390.388265</v>
      </c>
      <c r="AC1430" s="20">
        <f t="shared" ref="AC1430:AC1431" si="476">I1430/R1430</f>
        <v>0.001122950081</v>
      </c>
      <c r="AD1430" s="20"/>
      <c r="AE1430" s="20"/>
      <c r="AF1430" s="22" t="b">
        <f t="shared" si="4"/>
        <v>0</v>
      </c>
      <c r="AG1430" s="20" t="b">
        <f t="shared" si="5"/>
        <v>0</v>
      </c>
      <c r="AH1430" s="20" t="b">
        <f t="shared" si="6"/>
        <v>0</v>
      </c>
      <c r="AI1430" s="20" t="b">
        <f t="shared" si="7"/>
        <v>0</v>
      </c>
      <c r="AJ1430" s="20"/>
      <c r="AK1430" s="20"/>
      <c r="AL1430" s="20"/>
      <c r="AM1430" s="20"/>
      <c r="AN1430" s="20"/>
      <c r="AO1430" s="20"/>
      <c r="AP1430" s="20"/>
      <c r="AQ1430" s="20"/>
      <c r="AR1430" s="23"/>
      <c r="AS1430" s="23"/>
      <c r="AT1430" s="23"/>
      <c r="AU1430" s="23"/>
      <c r="AV1430" s="23"/>
    </row>
    <row r="1431" ht="15.75" customHeight="1">
      <c r="A1431" s="17" t="str">
        <f t="shared" si="1"/>
        <v>Kosovo-Europe2011</v>
      </c>
      <c r="B1431" s="17" t="s">
        <v>202</v>
      </c>
      <c r="C1431" s="18" t="s">
        <v>180</v>
      </c>
      <c r="D1431" s="19" t="s">
        <v>90</v>
      </c>
      <c r="E1431" s="17">
        <v>1.6691360399E10</v>
      </c>
      <c r="F1431" s="18"/>
      <c r="G1431" s="18"/>
      <c r="H1431" s="18">
        <v>0.139</v>
      </c>
      <c r="I1431" s="20">
        <f t="array" ref="I1431:J1431">IFNA(VLOOKUP(A1431,ENERGY!$A$2:$F$2692,{5,6},0),0)</f>
        <v>1966</v>
      </c>
      <c r="J1431" s="20"/>
      <c r="K1431" s="20">
        <f t="array" ref="K1431:S1431">VLOOKUP(A1431,'HUMAN RESOURCES'!$A$2:$M$2692,{2,3,4,5,6,7,8,9,10},0)</f>
        <v>0.018</v>
      </c>
      <c r="L1431" s="20"/>
      <c r="M1431" s="20">
        <v>72.0</v>
      </c>
      <c r="N1431" s="20">
        <v>68.0</v>
      </c>
      <c r="O1431" s="20"/>
      <c r="P1431" s="20"/>
      <c r="Q1431" s="20"/>
      <c r="R1431" s="20">
        <v>1790957.0</v>
      </c>
      <c r="S1431" s="20"/>
      <c r="T1431" s="20" t="str">
        <f t="array" ref="T1431:U1431">VLOOKUP(A1431,TOURISM!$A$2:$F$2692,{3,6},0)</f>
        <v/>
      </c>
      <c r="U1431" s="20"/>
      <c r="V1431" s="20">
        <f t="array" ref="V1431:AA1431">VLOOKUP(A1431,BUSINESS!$A$2:$J$2692,{4,5,6,7,8,9},0)</f>
        <v>0.154</v>
      </c>
      <c r="W1431" s="20">
        <v>58.0</v>
      </c>
      <c r="X1431" s="20"/>
      <c r="Y1431" s="20">
        <v>164.0</v>
      </c>
      <c r="Z1431" s="20"/>
      <c r="AA1431" s="20"/>
      <c r="AB1431" s="21">
        <f t="shared" si="390"/>
        <v>9319.799637</v>
      </c>
      <c r="AC1431" s="20">
        <f t="shared" si="476"/>
        <v>0.001097737132</v>
      </c>
      <c r="AD1431" s="20"/>
      <c r="AE1431" s="20"/>
      <c r="AF1431" s="22" t="b">
        <f t="shared" si="4"/>
        <v>0</v>
      </c>
      <c r="AG1431" s="20" t="b">
        <f t="shared" si="5"/>
        <v>0</v>
      </c>
      <c r="AH1431" s="20" t="b">
        <f t="shared" si="6"/>
        <v>0</v>
      </c>
      <c r="AI1431" s="20" t="b">
        <f t="shared" si="7"/>
        <v>0</v>
      </c>
      <c r="AJ1431" s="20"/>
      <c r="AK1431" s="20"/>
      <c r="AL1431" s="20"/>
      <c r="AM1431" s="20"/>
      <c r="AN1431" s="20"/>
      <c r="AO1431" s="20"/>
      <c r="AP1431" s="20"/>
      <c r="AQ1431" s="20"/>
      <c r="AR1431" s="23"/>
      <c r="AS1431" s="23"/>
      <c r="AT1431" s="23"/>
      <c r="AU1431" s="23"/>
      <c r="AV1431" s="23"/>
    </row>
    <row r="1432" ht="15.75" customHeight="1">
      <c r="A1432" s="17" t="str">
        <f t="shared" si="1"/>
        <v>Kosovo-Europe2012</v>
      </c>
      <c r="B1432" s="17" t="s">
        <v>202</v>
      </c>
      <c r="C1432" s="18" t="s">
        <v>180</v>
      </c>
      <c r="D1432" s="19" t="s">
        <v>91</v>
      </c>
      <c r="E1432" s="17">
        <v>1.6753787028E10</v>
      </c>
      <c r="F1432" s="18"/>
      <c r="G1432" s="18"/>
      <c r="H1432" s="18">
        <v>0.129</v>
      </c>
      <c r="I1432" s="20">
        <f t="array" ref="I1432:J1432">IFNA(VLOOKUP(A1432,ENERGY!$A$2:$F$2692,{5,6},0),0)</f>
        <v>0</v>
      </c>
      <c r="J1432" s="20">
        <v>0.0</v>
      </c>
      <c r="K1432" s="20">
        <f t="array" ref="K1432:S1432">VLOOKUP(A1432,'HUMAN RESOURCES'!$A$2:$M$2692,{2,3,4,5,6,7,8,9,10},0)</f>
        <v>0.018</v>
      </c>
      <c r="L1432" s="20"/>
      <c r="M1432" s="20">
        <v>73.0</v>
      </c>
      <c r="N1432" s="20">
        <v>68.0</v>
      </c>
      <c r="O1432" s="20"/>
      <c r="P1432" s="20"/>
      <c r="Q1432" s="20"/>
      <c r="R1432" s="20">
        <v>1807106.0</v>
      </c>
      <c r="S1432" s="20"/>
      <c r="T1432" s="20" t="str">
        <f t="array" ref="T1432:U1432">VLOOKUP(A1432,TOURISM!$A$2:$F$2692,{3,6},0)</f>
        <v/>
      </c>
      <c r="U1432" s="20"/>
      <c r="V1432" s="20">
        <f t="array" ref="V1432:AA1432">VLOOKUP(A1432,BUSINESS!$A$2:$J$2692,{4,5,6,7,8,9},0)</f>
        <v>0.154</v>
      </c>
      <c r="W1432" s="20">
        <v>52.0</v>
      </c>
      <c r="X1432" s="20">
        <v>96.0</v>
      </c>
      <c r="Y1432" s="20">
        <v>164.0</v>
      </c>
      <c r="Z1432" s="20"/>
      <c r="AA1432" s="20"/>
      <c r="AB1432" s="21">
        <f t="shared" si="390"/>
        <v>9271.059378</v>
      </c>
      <c r="AC1432" s="20"/>
      <c r="AD1432" s="20"/>
      <c r="AE1432" s="20"/>
      <c r="AF1432" s="22" t="b">
        <f t="shared" si="4"/>
        <v>0</v>
      </c>
      <c r="AG1432" s="20" t="b">
        <f t="shared" si="5"/>
        <v>0</v>
      </c>
      <c r="AH1432" s="20" t="b">
        <f t="shared" si="6"/>
        <v>0</v>
      </c>
      <c r="AI1432" s="20" t="b">
        <f t="shared" si="7"/>
        <v>0</v>
      </c>
      <c r="AJ1432" s="20"/>
      <c r="AK1432" s="20"/>
      <c r="AL1432" s="20"/>
      <c r="AM1432" s="20"/>
      <c r="AN1432" s="20"/>
      <c r="AO1432" s="20"/>
      <c r="AP1432" s="20"/>
      <c r="AQ1432" s="20"/>
      <c r="AR1432" s="23"/>
      <c r="AS1432" s="23"/>
      <c r="AT1432" s="23"/>
      <c r="AU1432" s="23"/>
      <c r="AV1432" s="23"/>
    </row>
    <row r="1433" ht="15.75" customHeight="1">
      <c r="A1433" s="17" t="str">
        <f t="shared" si="1"/>
        <v>Latvia-Europe2000</v>
      </c>
      <c r="B1433" s="17" t="s">
        <v>203</v>
      </c>
      <c r="C1433" s="18" t="s">
        <v>180</v>
      </c>
      <c r="D1433" s="19" t="s">
        <v>76</v>
      </c>
      <c r="E1433" s="17">
        <v>1.8564264545E10</v>
      </c>
      <c r="F1433" s="18">
        <v>0.06</v>
      </c>
      <c r="G1433" s="18">
        <v>197.0</v>
      </c>
      <c r="H1433" s="18">
        <v>0.119</v>
      </c>
      <c r="I1433" s="20" t="str">
        <f t="array" ref="I1433:J1433">IFNA(VLOOKUP(A1433,ENERGY!$A$2:$F$2692,{5,6},0),0)</f>
        <v/>
      </c>
      <c r="J1433" s="20"/>
      <c r="K1433" s="20">
        <f t="array" ref="K1433:S1433">VLOOKUP(A1433,'HUMAN RESOURCES'!$A$2:$M$2692,{2,3,4,5,6,7,8,9,10},0)</f>
        <v>0.009</v>
      </c>
      <c r="L1433" s="20">
        <v>0.015</v>
      </c>
      <c r="M1433" s="20">
        <v>76.0</v>
      </c>
      <c r="N1433" s="20">
        <v>65.0</v>
      </c>
      <c r="O1433" s="20">
        <v>0.179</v>
      </c>
      <c r="P1433" s="20">
        <v>0.671</v>
      </c>
      <c r="Q1433" s="20">
        <v>0.15</v>
      </c>
      <c r="R1433" s="20">
        <v>2367550.0</v>
      </c>
      <c r="S1433" s="20">
        <v>0.681</v>
      </c>
      <c r="T1433" s="20">
        <f t="array" ref="T1433:U1433">VLOOKUP(A1433,TOURISM!$A$2:$F$2692,{3,6},0)</f>
        <v>172000000</v>
      </c>
      <c r="U1433" s="20">
        <v>2.81E8</v>
      </c>
      <c r="V1433" s="20" t="str">
        <f t="array" ref="V1433:AA1433">VLOOKUP(A1433,BUSINESS!$A$2:$J$2692,{4,5,6,7,8,9},0)</f>
        <v/>
      </c>
      <c r="W1433" s="20"/>
      <c r="X1433" s="20"/>
      <c r="Y1433" s="20"/>
      <c r="Z1433" s="20">
        <v>0.063</v>
      </c>
      <c r="AA1433" s="20">
        <v>0.169</v>
      </c>
      <c r="AB1433" s="21">
        <f t="shared" si="390"/>
        <v>7841.128823</v>
      </c>
      <c r="AC1433" s="20"/>
      <c r="AD1433" s="20"/>
      <c r="AE1433" s="20">
        <f t="shared" ref="AE1433:AE1445" si="477">U1433/R1433</f>
        <v>118.6880953</v>
      </c>
      <c r="AF1433" s="22" t="b">
        <f t="shared" si="4"/>
        <v>0</v>
      </c>
      <c r="AG1433" s="20" t="b">
        <f t="shared" si="5"/>
        <v>0</v>
      </c>
      <c r="AH1433" s="20" t="b">
        <f t="shared" si="6"/>
        <v>0</v>
      </c>
      <c r="AI1433" s="20" t="b">
        <f t="shared" si="7"/>
        <v>0</v>
      </c>
      <c r="AJ1433" s="20"/>
      <c r="AK1433" s="20"/>
      <c r="AL1433" s="20"/>
      <c r="AM1433" s="20"/>
      <c r="AN1433" s="20"/>
      <c r="AO1433" s="20"/>
      <c r="AP1433" s="20"/>
      <c r="AQ1433" s="20"/>
      <c r="AR1433" s="23"/>
      <c r="AS1433" s="23"/>
      <c r="AT1433" s="23"/>
      <c r="AU1433" s="23"/>
      <c r="AV1433" s="23"/>
    </row>
    <row r="1434" ht="15.75" customHeight="1">
      <c r="A1434" s="17" t="str">
        <f t="shared" si="1"/>
        <v>Latvia-Europe2001</v>
      </c>
      <c r="B1434" s="17" t="s">
        <v>203</v>
      </c>
      <c r="C1434" s="18" t="s">
        <v>180</v>
      </c>
      <c r="D1434" s="19" t="s">
        <v>77</v>
      </c>
      <c r="E1434" s="17">
        <v>1.8596365927E10</v>
      </c>
      <c r="F1434" s="18">
        <v>0.062</v>
      </c>
      <c r="G1434" s="18">
        <v>215.0</v>
      </c>
      <c r="H1434" s="18">
        <v>0.112</v>
      </c>
      <c r="I1434" s="20">
        <f t="array" ref="I1434:J1434">IFNA(VLOOKUP(A1434,ENERGY!$A$2:$F$2692,{5,6},0),0)</f>
        <v>4371</v>
      </c>
      <c r="J1434" s="20"/>
      <c r="K1434" s="20">
        <f t="array" ref="K1434:S1434">VLOOKUP(A1434,'HUMAN RESOURCES'!$A$2:$M$2692,{2,3,4,5,6,7,8,9,10},0)</f>
        <v>0.008</v>
      </c>
      <c r="L1434" s="20">
        <v>0.014</v>
      </c>
      <c r="M1434" s="20">
        <v>77.0</v>
      </c>
      <c r="N1434" s="20">
        <v>65.0</v>
      </c>
      <c r="O1434" s="20">
        <v>0.172</v>
      </c>
      <c r="P1434" s="20">
        <v>0.674</v>
      </c>
      <c r="Q1434" s="20">
        <v>0.154</v>
      </c>
      <c r="R1434" s="20">
        <v>2337170.0</v>
      </c>
      <c r="S1434" s="20">
        <v>0.68</v>
      </c>
      <c r="T1434" s="20">
        <f t="array" ref="T1434:U1434">VLOOKUP(A1434,TOURISM!$A$2:$F$2692,{3,6},0)</f>
        <v>153000000</v>
      </c>
      <c r="U1434" s="20">
        <v>2.55E8</v>
      </c>
      <c r="V1434" s="20" t="str">
        <f t="array" ref="V1434:AA1434">VLOOKUP(A1434,BUSINESS!$A$2:$J$2692,{4,5,6,7,8,9},0)</f>
        <v/>
      </c>
      <c r="W1434" s="20"/>
      <c r="X1434" s="20"/>
      <c r="Y1434" s="20"/>
      <c r="Z1434" s="20">
        <v>0.072</v>
      </c>
      <c r="AA1434" s="20">
        <v>0.28</v>
      </c>
      <c r="AB1434" s="21">
        <f t="shared" si="390"/>
        <v>7956.787879</v>
      </c>
      <c r="AC1434" s="20">
        <f t="shared" ref="AC1434:AC1441" si="478">I1434/R1434</f>
        <v>0.001870210554</v>
      </c>
      <c r="AD1434" s="20"/>
      <c r="AE1434" s="20">
        <f t="shared" si="477"/>
        <v>109.1063123</v>
      </c>
      <c r="AF1434" s="22" t="b">
        <f t="shared" si="4"/>
        <v>0</v>
      </c>
      <c r="AG1434" s="20" t="b">
        <f t="shared" si="5"/>
        <v>0</v>
      </c>
      <c r="AH1434" s="20" t="b">
        <f t="shared" si="6"/>
        <v>0</v>
      </c>
      <c r="AI1434" s="20" t="b">
        <f t="shared" si="7"/>
        <v>0</v>
      </c>
      <c r="AJ1434" s="20"/>
      <c r="AK1434" s="20"/>
      <c r="AL1434" s="20"/>
      <c r="AM1434" s="20"/>
      <c r="AN1434" s="20"/>
      <c r="AO1434" s="20"/>
      <c r="AP1434" s="20"/>
      <c r="AQ1434" s="20"/>
      <c r="AR1434" s="23"/>
      <c r="AS1434" s="23"/>
      <c r="AT1434" s="23"/>
      <c r="AU1434" s="23"/>
      <c r="AV1434" s="23"/>
    </row>
    <row r="1435" ht="15.75" customHeight="1">
      <c r="A1435" s="17" t="str">
        <f t="shared" si="1"/>
        <v>Latvia-Europe2002</v>
      </c>
      <c r="B1435" s="17" t="s">
        <v>203</v>
      </c>
      <c r="C1435" s="18" t="s">
        <v>180</v>
      </c>
      <c r="D1435" s="19" t="s">
        <v>79</v>
      </c>
      <c r="E1435" s="17">
        <v>1.8608709857E10</v>
      </c>
      <c r="F1435" s="18">
        <v>0.063</v>
      </c>
      <c r="G1435" s="18">
        <v>248.0</v>
      </c>
      <c r="H1435" s="18">
        <v>0.08</v>
      </c>
      <c r="I1435" s="20">
        <f t="array" ref="I1435:J1435">IFNA(VLOOKUP(A1435,ENERGY!$A$2:$F$2692,{5,6},0),0)</f>
        <v>4644</v>
      </c>
      <c r="J1435" s="20">
        <v>7616.0</v>
      </c>
      <c r="K1435" s="20">
        <f t="array" ref="K1435:S1435">VLOOKUP(A1435,'HUMAN RESOURCES'!$A$2:$M$2692,{2,3,4,5,6,7,8,9,10},0)</f>
        <v>0.009</v>
      </c>
      <c r="L1435" s="20">
        <v>0.013</v>
      </c>
      <c r="M1435" s="20">
        <v>77.0</v>
      </c>
      <c r="N1435" s="20">
        <v>65.0</v>
      </c>
      <c r="O1435" s="20">
        <v>0.165</v>
      </c>
      <c r="P1435" s="20">
        <v>0.677</v>
      </c>
      <c r="Q1435" s="20">
        <v>0.158</v>
      </c>
      <c r="R1435" s="20">
        <v>2310173.0</v>
      </c>
      <c r="S1435" s="20">
        <v>0.679</v>
      </c>
      <c r="T1435" s="20">
        <f t="array" ref="T1435:U1435">VLOOKUP(A1435,TOURISM!$A$2:$F$2692,{3,6},0)</f>
        <v>201000000</v>
      </c>
      <c r="U1435" s="20">
        <v>2.67E8</v>
      </c>
      <c r="V1435" s="20" t="str">
        <f t="array" ref="V1435:AA1435">VLOOKUP(A1435,BUSINESS!$A$2:$J$2692,{4,5,6,7,8,9},0)</f>
        <v/>
      </c>
      <c r="W1435" s="20"/>
      <c r="X1435" s="20"/>
      <c r="Y1435" s="20"/>
      <c r="Z1435" s="20">
        <v>0.219</v>
      </c>
      <c r="AA1435" s="20">
        <v>0.396</v>
      </c>
      <c r="AB1435" s="21">
        <f t="shared" si="390"/>
        <v>8055.115291</v>
      </c>
      <c r="AC1435" s="20">
        <f t="shared" si="478"/>
        <v>0.00201023906</v>
      </c>
      <c r="AD1435" s="20">
        <f t="shared" ref="AD1435:AD1441" si="479">J1435/R1435</f>
        <v>0.0032967228</v>
      </c>
      <c r="AE1435" s="20">
        <f t="shared" si="477"/>
        <v>115.5757599</v>
      </c>
      <c r="AF1435" s="22" t="b">
        <f t="shared" si="4"/>
        <v>0</v>
      </c>
      <c r="AG1435" s="20" t="b">
        <f t="shared" si="5"/>
        <v>0</v>
      </c>
      <c r="AH1435" s="20" t="b">
        <f t="shared" si="6"/>
        <v>0</v>
      </c>
      <c r="AI1435" s="20" t="b">
        <f t="shared" si="7"/>
        <v>0</v>
      </c>
      <c r="AJ1435" s="20"/>
      <c r="AK1435" s="20"/>
      <c r="AL1435" s="20"/>
      <c r="AM1435" s="20"/>
      <c r="AN1435" s="20"/>
      <c r="AO1435" s="20"/>
      <c r="AP1435" s="20"/>
      <c r="AQ1435" s="20"/>
      <c r="AR1435" s="23"/>
      <c r="AS1435" s="23"/>
      <c r="AT1435" s="23"/>
      <c r="AU1435" s="23"/>
      <c r="AV1435" s="23"/>
    </row>
    <row r="1436" ht="15.75" customHeight="1">
      <c r="A1436" s="17" t="str">
        <f t="shared" si="1"/>
        <v>Latvia-Europe2003</v>
      </c>
      <c r="B1436" s="17" t="s">
        <v>203</v>
      </c>
      <c r="C1436" s="18" t="s">
        <v>180</v>
      </c>
      <c r="D1436" s="19" t="s">
        <v>81</v>
      </c>
      <c r="E1436" s="17">
        <v>1.8702820735E10</v>
      </c>
      <c r="F1436" s="18">
        <v>0.062</v>
      </c>
      <c r="G1436" s="18">
        <v>295.0</v>
      </c>
      <c r="H1436" s="18">
        <v>0.054</v>
      </c>
      <c r="I1436" s="20">
        <f t="array" ref="I1436:J1436">IFNA(VLOOKUP(A1436,ENERGY!$A$2:$F$2692,{5,6},0),0)</f>
        <v>4403</v>
      </c>
      <c r="J1436" s="20">
        <v>6824.0</v>
      </c>
      <c r="K1436" s="20">
        <f t="array" ref="K1436:S1436">VLOOKUP(A1436,'HUMAN RESOURCES'!$A$2:$M$2692,{2,3,4,5,6,7,8,9,10},0)</f>
        <v>0.009</v>
      </c>
      <c r="L1436" s="20">
        <v>0.012</v>
      </c>
      <c r="M1436" s="20">
        <v>77.0</v>
      </c>
      <c r="N1436" s="20">
        <v>66.0</v>
      </c>
      <c r="O1436" s="20">
        <v>0.158</v>
      </c>
      <c r="P1436" s="20">
        <v>0.679</v>
      </c>
      <c r="Q1436" s="20">
        <v>0.163</v>
      </c>
      <c r="R1436" s="20">
        <v>2287955.0</v>
      </c>
      <c r="S1436" s="20">
        <v>0.678</v>
      </c>
      <c r="T1436" s="20">
        <f t="array" ref="T1436:U1436">VLOOKUP(A1436,TOURISM!$A$2:$F$2692,{3,6},0)</f>
        <v>271000000</v>
      </c>
      <c r="U1436" s="20">
        <v>3.65E8</v>
      </c>
      <c r="V1436" s="20" t="str">
        <f t="array" ref="V1436:AA1436">VLOOKUP(A1436,BUSINESS!$A$2:$J$2692,{4,5,6,7,8,9},0)</f>
        <v/>
      </c>
      <c r="W1436" s="20">
        <v>16.0</v>
      </c>
      <c r="X1436" s="20"/>
      <c r="Y1436" s="20"/>
      <c r="Z1436" s="20">
        <v>0.27</v>
      </c>
      <c r="AA1436" s="20">
        <v>0.533</v>
      </c>
      <c r="AB1436" s="21">
        <f t="shared" si="390"/>
        <v>8174.470536</v>
      </c>
      <c r="AC1436" s="20">
        <f t="shared" si="478"/>
        <v>0.001924425961</v>
      </c>
      <c r="AD1436" s="20">
        <f t="shared" si="479"/>
        <v>0.002982576143</v>
      </c>
      <c r="AE1436" s="20">
        <f t="shared" si="477"/>
        <v>159.5311097</v>
      </c>
      <c r="AF1436" s="22" t="b">
        <f t="shared" si="4"/>
        <v>0</v>
      </c>
      <c r="AG1436" s="20" t="b">
        <f t="shared" si="5"/>
        <v>0</v>
      </c>
      <c r="AH1436" s="20" t="b">
        <f t="shared" si="6"/>
        <v>0</v>
      </c>
      <c r="AI1436" s="20" t="b">
        <f t="shared" si="7"/>
        <v>0</v>
      </c>
      <c r="AJ1436" s="20"/>
      <c r="AK1436" s="20"/>
      <c r="AL1436" s="20"/>
      <c r="AM1436" s="20"/>
      <c r="AN1436" s="20"/>
      <c r="AO1436" s="20"/>
      <c r="AP1436" s="20"/>
      <c r="AQ1436" s="20"/>
      <c r="AR1436" s="23"/>
      <c r="AS1436" s="23"/>
      <c r="AT1436" s="23"/>
      <c r="AU1436" s="23"/>
      <c r="AV1436" s="23"/>
    </row>
    <row r="1437" ht="15.75" customHeight="1">
      <c r="A1437" s="17" t="str">
        <f t="shared" si="1"/>
        <v>Latvia-Europe2004</v>
      </c>
      <c r="B1437" s="17" t="s">
        <v>203</v>
      </c>
      <c r="C1437" s="18" t="s">
        <v>180</v>
      </c>
      <c r="D1437" s="19" t="s">
        <v>83</v>
      </c>
      <c r="E1437" s="17">
        <v>1.8737895401E10</v>
      </c>
      <c r="F1437" s="18">
        <v>0.065</v>
      </c>
      <c r="G1437" s="18">
        <v>387.0</v>
      </c>
      <c r="H1437" s="18">
        <v>0.074</v>
      </c>
      <c r="I1437" s="20">
        <f t="array" ref="I1437:J1437">IFNA(VLOOKUP(A1437,ENERGY!$A$2:$F$2692,{5,6},0),0)</f>
        <v>4586</v>
      </c>
      <c r="J1437" s="20">
        <v>7591.0</v>
      </c>
      <c r="K1437" s="20">
        <f t="array" ref="K1437:S1437">VLOOKUP(A1437,'HUMAN RESOURCES'!$A$2:$M$2692,{2,3,4,5,6,7,8,9,10},0)</f>
        <v>0.009</v>
      </c>
      <c r="L1437" s="20">
        <v>0.012</v>
      </c>
      <c r="M1437" s="20">
        <v>77.0</v>
      </c>
      <c r="N1437" s="20">
        <v>67.0</v>
      </c>
      <c r="O1437" s="20">
        <v>0.152</v>
      </c>
      <c r="P1437" s="20">
        <v>0.68</v>
      </c>
      <c r="Q1437" s="20">
        <v>0.168</v>
      </c>
      <c r="R1437" s="20">
        <v>2263122.0</v>
      </c>
      <c r="S1437" s="20">
        <v>0.679</v>
      </c>
      <c r="T1437" s="20">
        <f t="array" ref="T1437:U1437">VLOOKUP(A1437,TOURISM!$A$2:$F$2692,{3,6},0)</f>
        <v>343000000</v>
      </c>
      <c r="U1437" s="20">
        <v>4.28E8</v>
      </c>
      <c r="V1437" s="20" t="str">
        <f t="array" ref="V1437:AA1437">VLOOKUP(A1437,BUSINESS!$A$2:$J$2692,{4,5,6,7,8,9},0)</f>
        <v/>
      </c>
      <c r="W1437" s="20">
        <v>16.0</v>
      </c>
      <c r="X1437" s="20"/>
      <c r="Y1437" s="20"/>
      <c r="Z1437" s="20">
        <v>0.386</v>
      </c>
      <c r="AA1437" s="20">
        <v>0.681</v>
      </c>
      <c r="AB1437" s="21">
        <f t="shared" si="390"/>
        <v>8279.666497</v>
      </c>
      <c r="AC1437" s="20">
        <f t="shared" si="478"/>
        <v>0.002026404233</v>
      </c>
      <c r="AD1437" s="20">
        <f t="shared" si="479"/>
        <v>0.00335421599</v>
      </c>
      <c r="AE1437" s="20">
        <f t="shared" si="477"/>
        <v>189.1192786</v>
      </c>
      <c r="AF1437" s="22" t="b">
        <f t="shared" si="4"/>
        <v>0</v>
      </c>
      <c r="AG1437" s="20" t="b">
        <f t="shared" si="5"/>
        <v>0</v>
      </c>
      <c r="AH1437" s="20" t="b">
        <f t="shared" si="6"/>
        <v>0</v>
      </c>
      <c r="AI1437" s="20" t="b">
        <f t="shared" si="7"/>
        <v>0</v>
      </c>
      <c r="AJ1437" s="20"/>
      <c r="AK1437" s="20"/>
      <c r="AL1437" s="20"/>
      <c r="AM1437" s="20"/>
      <c r="AN1437" s="20"/>
      <c r="AO1437" s="20"/>
      <c r="AP1437" s="20"/>
      <c r="AQ1437" s="20"/>
      <c r="AR1437" s="23"/>
      <c r="AS1437" s="23"/>
      <c r="AT1437" s="23"/>
      <c r="AU1437" s="23"/>
      <c r="AV1437" s="23"/>
    </row>
    <row r="1438" ht="15.75" customHeight="1">
      <c r="A1438" s="17" t="str">
        <f t="shared" si="1"/>
        <v>Latvia-Europe2005</v>
      </c>
      <c r="B1438" s="17" t="s">
        <v>203</v>
      </c>
      <c r="C1438" s="18" t="s">
        <v>180</v>
      </c>
      <c r="D1438" s="19" t="s">
        <v>84</v>
      </c>
      <c r="E1438" s="17">
        <v>1.8796191833E10</v>
      </c>
      <c r="F1438" s="18">
        <v>0.064</v>
      </c>
      <c r="G1438" s="18">
        <v>442.0</v>
      </c>
      <c r="H1438" s="18">
        <v>0.061</v>
      </c>
      <c r="I1438" s="20">
        <f t="array" ref="I1438:J1438">IFNA(VLOOKUP(A1438,ENERGY!$A$2:$F$2692,{5,6},0),0)</f>
        <v>4111</v>
      </c>
      <c r="J1438" s="20">
        <v>6854.0</v>
      </c>
      <c r="K1438" s="20">
        <f t="array" ref="K1438:S1438">VLOOKUP(A1438,'HUMAN RESOURCES'!$A$2:$M$2692,{2,3,4,5,6,7,8,9,10},0)</f>
        <v>0.01</v>
      </c>
      <c r="L1438" s="20">
        <v>0.011</v>
      </c>
      <c r="M1438" s="20">
        <v>77.0</v>
      </c>
      <c r="N1438" s="20">
        <v>66.0</v>
      </c>
      <c r="O1438" s="20">
        <v>0.148</v>
      </c>
      <c r="P1438" s="20">
        <v>0.681</v>
      </c>
      <c r="Q1438" s="20">
        <v>0.172</v>
      </c>
      <c r="R1438" s="20">
        <v>2238799.0</v>
      </c>
      <c r="S1438" s="20">
        <v>0.68</v>
      </c>
      <c r="T1438" s="20">
        <f t="array" ref="T1438:U1438">VLOOKUP(A1438,TOURISM!$A$2:$F$2692,{3,6},0)</f>
        <v>446000000</v>
      </c>
      <c r="U1438" s="20">
        <v>6.55E8</v>
      </c>
      <c r="V1438" s="20">
        <f t="array" ref="V1438:AA1438">VLOOKUP(A1438,BUSINESS!$A$2:$J$2692,{4,5,6,7,8,9},0)</f>
        <v>0.364</v>
      </c>
      <c r="W1438" s="20">
        <v>16.0</v>
      </c>
      <c r="X1438" s="20"/>
      <c r="Y1438" s="20">
        <v>320.0</v>
      </c>
      <c r="Z1438" s="20">
        <v>0.46</v>
      </c>
      <c r="AA1438" s="20">
        <v>0.84</v>
      </c>
      <c r="AB1438" s="21">
        <f t="shared" si="390"/>
        <v>8395.658491</v>
      </c>
      <c r="AC1438" s="20">
        <f t="shared" si="478"/>
        <v>0.001836252384</v>
      </c>
      <c r="AD1438" s="20">
        <f t="shared" si="479"/>
        <v>0.003061462865</v>
      </c>
      <c r="AE1438" s="20">
        <f t="shared" si="477"/>
        <v>292.5675775</v>
      </c>
      <c r="AF1438" s="22" t="b">
        <f t="shared" si="4"/>
        <v>0</v>
      </c>
      <c r="AG1438" s="20" t="b">
        <f t="shared" si="5"/>
        <v>0</v>
      </c>
      <c r="AH1438" s="20" t="b">
        <f t="shared" si="6"/>
        <v>0</v>
      </c>
      <c r="AI1438" s="20" t="b">
        <f t="shared" si="7"/>
        <v>0</v>
      </c>
      <c r="AJ1438" s="20"/>
      <c r="AK1438" s="20"/>
      <c r="AL1438" s="20"/>
      <c r="AM1438" s="20"/>
      <c r="AN1438" s="20"/>
      <c r="AO1438" s="20"/>
      <c r="AP1438" s="20"/>
      <c r="AQ1438" s="20"/>
      <c r="AR1438" s="23"/>
      <c r="AS1438" s="23"/>
      <c r="AT1438" s="23"/>
      <c r="AU1438" s="23"/>
      <c r="AV1438" s="23"/>
    </row>
    <row r="1439" ht="15.75" customHeight="1">
      <c r="A1439" s="17" t="str">
        <f t="shared" si="1"/>
        <v>Latvia-Europe2006</v>
      </c>
      <c r="B1439" s="17" t="s">
        <v>203</v>
      </c>
      <c r="C1439" s="18" t="s">
        <v>180</v>
      </c>
      <c r="D1439" s="19" t="s">
        <v>85</v>
      </c>
      <c r="E1439" s="17">
        <v>1.8850351853E10</v>
      </c>
      <c r="F1439" s="18">
        <v>0.068</v>
      </c>
      <c r="G1439" s="18">
        <v>590.0</v>
      </c>
      <c r="H1439" s="18">
        <v>0.073</v>
      </c>
      <c r="I1439" s="20">
        <f t="array" ref="I1439:J1439">IFNA(VLOOKUP(A1439,ENERGY!$A$2:$F$2692,{5,6},0),0)</f>
        <v>4438</v>
      </c>
      <c r="J1439" s="20">
        <v>7132.0</v>
      </c>
      <c r="K1439" s="20">
        <f t="array" ref="K1439:S1439">VLOOKUP(A1439,'HUMAN RESOURCES'!$A$2:$M$2692,{2,3,4,5,6,7,8,9,10},0)</f>
        <v>0.01</v>
      </c>
      <c r="L1439" s="20">
        <v>0.01</v>
      </c>
      <c r="M1439" s="20">
        <v>77.0</v>
      </c>
      <c r="N1439" s="20">
        <v>66.0</v>
      </c>
      <c r="O1439" s="20">
        <v>0.144</v>
      </c>
      <c r="P1439" s="20">
        <v>0.681</v>
      </c>
      <c r="Q1439" s="20">
        <v>0.175</v>
      </c>
      <c r="R1439" s="20">
        <v>2218357.0</v>
      </c>
      <c r="S1439" s="20">
        <v>0.68</v>
      </c>
      <c r="T1439" s="20">
        <f t="array" ref="T1439:U1439">VLOOKUP(A1439,TOURISM!$A$2:$F$2692,{3,6},0)</f>
        <v>622000000</v>
      </c>
      <c r="U1439" s="20">
        <v>7.88E8</v>
      </c>
      <c r="V1439" s="20">
        <f t="array" ref="V1439:AA1439">VLOOKUP(A1439,BUSINESS!$A$2:$J$2692,{4,5,6,7,8,9},0)</f>
        <v>0.364</v>
      </c>
      <c r="W1439" s="20">
        <v>16.0</v>
      </c>
      <c r="X1439" s="20"/>
      <c r="Y1439" s="20">
        <v>320.0</v>
      </c>
      <c r="Z1439" s="20">
        <v>0.536</v>
      </c>
      <c r="AA1439" s="20">
        <v>0.994</v>
      </c>
      <c r="AB1439" s="21">
        <f t="shared" si="390"/>
        <v>8497.438353</v>
      </c>
      <c r="AC1439" s="20">
        <f t="shared" si="478"/>
        <v>0.002000579708</v>
      </c>
      <c r="AD1439" s="20">
        <f t="shared" si="479"/>
        <v>0.003214991996</v>
      </c>
      <c r="AE1439" s="20">
        <f t="shared" si="477"/>
        <v>355.2178482</v>
      </c>
      <c r="AF1439" s="22" t="b">
        <f t="shared" si="4"/>
        <v>0</v>
      </c>
      <c r="AG1439" s="20" t="b">
        <f t="shared" si="5"/>
        <v>0</v>
      </c>
      <c r="AH1439" s="20" t="b">
        <f t="shared" si="6"/>
        <v>0</v>
      </c>
      <c r="AI1439" s="20" t="b">
        <f t="shared" si="7"/>
        <v>0</v>
      </c>
      <c r="AJ1439" s="20"/>
      <c r="AK1439" s="20"/>
      <c r="AL1439" s="20"/>
      <c r="AM1439" s="20"/>
      <c r="AN1439" s="20"/>
      <c r="AO1439" s="20"/>
      <c r="AP1439" s="20"/>
      <c r="AQ1439" s="20"/>
      <c r="AR1439" s="23"/>
      <c r="AS1439" s="23"/>
      <c r="AT1439" s="23"/>
      <c r="AU1439" s="23"/>
      <c r="AV1439" s="23"/>
    </row>
    <row r="1440" ht="15.75" customHeight="1">
      <c r="A1440" s="17" t="str">
        <f t="shared" si="1"/>
        <v>Latvia-Europe2007</v>
      </c>
      <c r="B1440" s="17" t="s">
        <v>203</v>
      </c>
      <c r="C1440" s="18" t="s">
        <v>180</v>
      </c>
      <c r="D1440" s="19" t="s">
        <v>86</v>
      </c>
      <c r="E1440" s="17">
        <v>1.8881765437E10</v>
      </c>
      <c r="F1440" s="18">
        <v>0.07</v>
      </c>
      <c r="G1440" s="18">
        <v>883.0</v>
      </c>
      <c r="H1440" s="18">
        <v>0.109</v>
      </c>
      <c r="I1440" s="20">
        <f t="array" ref="I1440:J1440">IFNA(VLOOKUP(A1440,ENERGY!$A$2:$F$2692,{5,6},0),0)</f>
        <v>4796</v>
      </c>
      <c r="J1440" s="20">
        <v>7928.0</v>
      </c>
      <c r="K1440" s="20">
        <f t="array" ref="K1440:S1440">VLOOKUP(A1440,'HUMAN RESOURCES'!$A$2:$M$2692,{2,3,4,5,6,7,8,9,10},0)</f>
        <v>0.011</v>
      </c>
      <c r="L1440" s="20">
        <v>0.01</v>
      </c>
      <c r="M1440" s="20">
        <v>77.0</v>
      </c>
      <c r="N1440" s="20">
        <v>66.0</v>
      </c>
      <c r="O1440" s="20">
        <v>0.142</v>
      </c>
      <c r="P1440" s="20">
        <v>0.68</v>
      </c>
      <c r="Q1440" s="20">
        <v>0.178</v>
      </c>
      <c r="R1440" s="20">
        <v>2200325.0</v>
      </c>
      <c r="S1440" s="20">
        <v>0.679</v>
      </c>
      <c r="T1440" s="20">
        <f t="array" ref="T1440:U1440">VLOOKUP(A1440,TOURISM!$A$2:$F$2692,{3,6},0)</f>
        <v>881000000</v>
      </c>
      <c r="U1440" s="20">
        <v>1.021E9</v>
      </c>
      <c r="V1440" s="20">
        <f t="array" ref="V1440:AA1440">VLOOKUP(A1440,BUSINESS!$A$2:$J$2692,{4,5,6,7,8,9},0)</f>
        <v>0.364</v>
      </c>
      <c r="W1440" s="20">
        <v>16.0</v>
      </c>
      <c r="X1440" s="20"/>
      <c r="Y1440" s="20">
        <v>279.0</v>
      </c>
      <c r="Z1440" s="20">
        <v>0.592</v>
      </c>
      <c r="AA1440" s="20">
        <v>1.023</v>
      </c>
      <c r="AB1440" s="21">
        <f t="shared" si="390"/>
        <v>8581.352953</v>
      </c>
      <c r="AC1440" s="20">
        <f t="shared" si="478"/>
        <v>0.002179678002</v>
      </c>
      <c r="AD1440" s="20">
        <f t="shared" si="479"/>
        <v>0.003603104087</v>
      </c>
      <c r="AE1440" s="20">
        <f t="shared" si="477"/>
        <v>464.0223603</v>
      </c>
      <c r="AF1440" s="22" t="b">
        <f t="shared" si="4"/>
        <v>0</v>
      </c>
      <c r="AG1440" s="20" t="b">
        <f t="shared" si="5"/>
        <v>0</v>
      </c>
      <c r="AH1440" s="20" t="b">
        <f t="shared" si="6"/>
        <v>0</v>
      </c>
      <c r="AI1440" s="20" t="b">
        <f t="shared" si="7"/>
        <v>0</v>
      </c>
      <c r="AJ1440" s="20"/>
      <c r="AK1440" s="20"/>
      <c r="AL1440" s="20"/>
      <c r="AM1440" s="20"/>
      <c r="AN1440" s="20"/>
      <c r="AO1440" s="20"/>
      <c r="AP1440" s="20"/>
      <c r="AQ1440" s="20"/>
      <c r="AR1440" s="23"/>
      <c r="AS1440" s="23"/>
      <c r="AT1440" s="23"/>
      <c r="AU1440" s="23"/>
      <c r="AV1440" s="23"/>
    </row>
    <row r="1441" ht="15.75" customHeight="1">
      <c r="A1441" s="17" t="str">
        <f t="shared" si="1"/>
        <v>Latvia-Europe2008</v>
      </c>
      <c r="B1441" s="17" t="s">
        <v>203</v>
      </c>
      <c r="C1441" s="18" t="s">
        <v>180</v>
      </c>
      <c r="D1441" s="19" t="s">
        <v>87</v>
      </c>
      <c r="E1441" s="17">
        <v>1.9033475893E10</v>
      </c>
      <c r="F1441" s="18">
        <v>0.066</v>
      </c>
      <c r="G1441" s="18">
        <v>979.0</v>
      </c>
      <c r="H1441" s="18">
        <v>0.119</v>
      </c>
      <c r="I1441" s="20">
        <f t="array" ref="I1441:J1441">IFNA(VLOOKUP(A1441,ENERGY!$A$2:$F$2692,{5,6},0),0)</f>
        <v>4528</v>
      </c>
      <c r="J1441" s="20">
        <v>7176.0</v>
      </c>
      <c r="K1441" s="20">
        <f t="array" ref="K1441:S1441">VLOOKUP(A1441,'HUMAN RESOURCES'!$A$2:$M$2692,{2,3,4,5,6,7,8,9,10},0)</f>
        <v>0.011</v>
      </c>
      <c r="L1441" s="20">
        <v>0.009</v>
      </c>
      <c r="M1441" s="20">
        <v>78.0</v>
      </c>
      <c r="N1441" s="20">
        <v>67.0</v>
      </c>
      <c r="O1441" s="20">
        <v>0.141</v>
      </c>
      <c r="P1441" s="20">
        <v>0.679</v>
      </c>
      <c r="Q1441" s="20">
        <v>0.18</v>
      </c>
      <c r="R1441" s="20">
        <v>2177322.0</v>
      </c>
      <c r="S1441" s="20">
        <v>0.678</v>
      </c>
      <c r="T1441" s="20">
        <f t="array" ref="T1441:U1441">VLOOKUP(A1441,TOURISM!$A$2:$F$2692,{3,6},0)</f>
        <v>1134000000</v>
      </c>
      <c r="U1441" s="20">
        <v>1.25E9</v>
      </c>
      <c r="V1441" s="20">
        <f t="array" ref="V1441:AA1441">VLOOKUP(A1441,BUSINESS!$A$2:$J$2692,{4,5,6,7,8,9},0)</f>
        <v>0.368</v>
      </c>
      <c r="W1441" s="20">
        <v>16.0</v>
      </c>
      <c r="X1441" s="20"/>
      <c r="Y1441" s="20">
        <v>279.0</v>
      </c>
      <c r="Z1441" s="20">
        <v>0.634</v>
      </c>
      <c r="AA1441" s="20">
        <v>1.075</v>
      </c>
      <c r="AB1441" s="21">
        <f t="shared" si="390"/>
        <v>8741.69089</v>
      </c>
      <c r="AC1441" s="20">
        <f t="shared" si="478"/>
        <v>0.002079618908</v>
      </c>
      <c r="AD1441" s="20">
        <f t="shared" si="479"/>
        <v>0.003295791803</v>
      </c>
      <c r="AE1441" s="20">
        <f t="shared" si="477"/>
        <v>574.0997427</v>
      </c>
      <c r="AF1441" s="22" t="b">
        <f t="shared" si="4"/>
        <v>0</v>
      </c>
      <c r="AG1441" s="20" t="b">
        <f t="shared" si="5"/>
        <v>0</v>
      </c>
      <c r="AH1441" s="20" t="b">
        <f t="shared" si="6"/>
        <v>0</v>
      </c>
      <c r="AI1441" s="20" t="b">
        <f t="shared" si="7"/>
        <v>0</v>
      </c>
      <c r="AJ1441" s="20"/>
      <c r="AK1441" s="20"/>
      <c r="AL1441" s="20"/>
      <c r="AM1441" s="20"/>
      <c r="AN1441" s="20"/>
      <c r="AO1441" s="20"/>
      <c r="AP1441" s="20"/>
      <c r="AQ1441" s="20"/>
      <c r="AR1441" s="23"/>
      <c r="AS1441" s="23"/>
      <c r="AT1441" s="23"/>
      <c r="AU1441" s="23"/>
      <c r="AV1441" s="23"/>
    </row>
    <row r="1442" ht="15.75" customHeight="1">
      <c r="A1442" s="17" t="str">
        <f t="shared" si="1"/>
        <v>Latvia-Europe2009</v>
      </c>
      <c r="B1442" s="17" t="s">
        <v>203</v>
      </c>
      <c r="C1442" s="18" t="s">
        <v>180</v>
      </c>
      <c r="D1442" s="19" t="s">
        <v>88</v>
      </c>
      <c r="E1442" s="17">
        <v>1.9081726103E10</v>
      </c>
      <c r="F1442" s="18">
        <v>0.068</v>
      </c>
      <c r="G1442" s="18">
        <v>784.0</v>
      </c>
      <c r="H1442" s="18">
        <v>0.162</v>
      </c>
      <c r="I1442" s="20">
        <f t="array" ref="I1442:J1442">IFNA(VLOOKUP(A1442,ENERGY!$A$2:$F$2692,{5,6},0),0)</f>
        <v>0</v>
      </c>
      <c r="J1442" s="20">
        <v>0.0</v>
      </c>
      <c r="K1442" s="20">
        <f t="array" ref="K1442:S1442">VLOOKUP(A1442,'HUMAN RESOURCES'!$A$2:$M$2692,{2,3,4,5,6,7,8,9,10},0)</f>
        <v>0.01</v>
      </c>
      <c r="L1442" s="20">
        <v>0.009</v>
      </c>
      <c r="M1442" s="20">
        <v>78.0</v>
      </c>
      <c r="N1442" s="20">
        <v>68.0</v>
      </c>
      <c r="O1442" s="20">
        <v>0.141</v>
      </c>
      <c r="P1442" s="20">
        <v>0.677</v>
      </c>
      <c r="Q1442" s="20">
        <v>0.182</v>
      </c>
      <c r="R1442" s="20">
        <v>2141669.0</v>
      </c>
      <c r="S1442" s="20">
        <v>0.678</v>
      </c>
      <c r="T1442" s="20">
        <f t="array" ref="T1442:U1442">VLOOKUP(A1442,TOURISM!$A$2:$F$2692,{3,6},0)</f>
        <v>1013000000</v>
      </c>
      <c r="U1442" s="20">
        <v>9.06E8</v>
      </c>
      <c r="V1442" s="20">
        <f t="array" ref="V1442:AA1442">VLOOKUP(A1442,BUSINESS!$A$2:$J$2692,{4,5,6,7,8,9},0)</f>
        <v>0.377</v>
      </c>
      <c r="W1442" s="20">
        <v>16.0</v>
      </c>
      <c r="X1442" s="20"/>
      <c r="Y1442" s="20">
        <v>279.0</v>
      </c>
      <c r="Z1442" s="20">
        <v>0.668</v>
      </c>
      <c r="AA1442" s="20">
        <v>1.091</v>
      </c>
      <c r="AB1442" s="21">
        <f t="shared" si="390"/>
        <v>8909.745672</v>
      </c>
      <c r="AC1442" s="20"/>
      <c r="AD1442" s="20"/>
      <c r="AE1442" s="20">
        <f t="shared" si="477"/>
        <v>423.0345586</v>
      </c>
      <c r="AF1442" s="22" t="b">
        <f t="shared" si="4"/>
        <v>0</v>
      </c>
      <c r="AG1442" s="20" t="b">
        <f t="shared" si="5"/>
        <v>0</v>
      </c>
      <c r="AH1442" s="20" t="b">
        <f t="shared" si="6"/>
        <v>0</v>
      </c>
      <c r="AI1442" s="20" t="b">
        <f t="shared" si="7"/>
        <v>0</v>
      </c>
      <c r="AJ1442" s="20"/>
      <c r="AK1442" s="20"/>
      <c r="AL1442" s="20"/>
      <c r="AM1442" s="20"/>
      <c r="AN1442" s="20"/>
      <c r="AO1442" s="20"/>
      <c r="AP1442" s="20"/>
      <c r="AQ1442" s="20"/>
      <c r="AR1442" s="23"/>
      <c r="AS1442" s="23"/>
      <c r="AT1442" s="23"/>
      <c r="AU1442" s="23"/>
      <c r="AV1442" s="23"/>
    </row>
    <row r="1443" ht="15.75" customHeight="1">
      <c r="A1443" s="17" t="str">
        <f t="shared" si="1"/>
        <v>Latvia-Europe2010</v>
      </c>
      <c r="B1443" s="17" t="s">
        <v>203</v>
      </c>
      <c r="C1443" s="18" t="s">
        <v>180</v>
      </c>
      <c r="D1443" s="19" t="s">
        <v>89</v>
      </c>
      <c r="E1443" s="17">
        <v>1.9088046305E10</v>
      </c>
      <c r="F1443" s="18">
        <v>0.065</v>
      </c>
      <c r="G1443" s="18">
        <v>742.0</v>
      </c>
      <c r="H1443" s="18">
        <v>0.096</v>
      </c>
      <c r="I1443" s="20">
        <f t="array" ref="I1443:J1443">IFNA(VLOOKUP(A1443,ENERGY!$A$2:$F$2692,{5,6},0),0)</f>
        <v>4324</v>
      </c>
      <c r="J1443" s="20">
        <v>7088.0</v>
      </c>
      <c r="K1443" s="20">
        <f t="array" ref="K1443:S1443">VLOOKUP(A1443,'HUMAN RESOURCES'!$A$2:$M$2692,{2,3,4,5,6,7,8,9,10},0)</f>
        <v>0.009</v>
      </c>
      <c r="L1443" s="20">
        <v>0.008</v>
      </c>
      <c r="M1443" s="20">
        <v>78.0</v>
      </c>
      <c r="N1443" s="20">
        <v>69.0</v>
      </c>
      <c r="O1443" s="20">
        <v>0.142</v>
      </c>
      <c r="P1443" s="20">
        <v>0.675</v>
      </c>
      <c r="Q1443" s="20">
        <v>0.184</v>
      </c>
      <c r="R1443" s="20">
        <v>2097555.0</v>
      </c>
      <c r="S1443" s="20">
        <v>0.677</v>
      </c>
      <c r="T1443" s="20">
        <f t="array" ref="T1443:U1443">VLOOKUP(A1443,TOURISM!$A$2:$F$2692,{3,6},0)</f>
        <v>963000000</v>
      </c>
      <c r="U1443" s="20">
        <v>7.71E8</v>
      </c>
      <c r="V1443" s="20">
        <f t="array" ref="V1443:AA1443">VLOOKUP(A1443,BUSINESS!$A$2:$J$2692,{4,5,6,7,8,9},0)</f>
        <v>0.376</v>
      </c>
      <c r="W1443" s="20">
        <v>16.0</v>
      </c>
      <c r="X1443" s="20"/>
      <c r="Y1443" s="20">
        <v>293.0</v>
      </c>
      <c r="Z1443" s="20">
        <v>0.684</v>
      </c>
      <c r="AA1443" s="20">
        <v>1.103</v>
      </c>
      <c r="AB1443" s="21">
        <f t="shared" si="390"/>
        <v>9100.141024</v>
      </c>
      <c r="AC1443" s="20">
        <f t="shared" ref="AC1443:AC1445" si="480">I1443/R1443</f>
        <v>0.002061447733</v>
      </c>
      <c r="AD1443" s="20">
        <f t="shared" ref="AD1443:AD1445" si="481">J1443/R1443</f>
        <v>0.003379172417</v>
      </c>
      <c r="AE1443" s="20">
        <f t="shared" si="477"/>
        <v>367.5708146</v>
      </c>
      <c r="AF1443" s="22" t="b">
        <f t="shared" si="4"/>
        <v>0</v>
      </c>
      <c r="AG1443" s="20" t="b">
        <f t="shared" si="5"/>
        <v>0</v>
      </c>
      <c r="AH1443" s="20" t="b">
        <f t="shared" si="6"/>
        <v>0</v>
      </c>
      <c r="AI1443" s="20" t="b">
        <f t="shared" si="7"/>
        <v>0</v>
      </c>
      <c r="AJ1443" s="20"/>
      <c r="AK1443" s="20"/>
      <c r="AL1443" s="20"/>
      <c r="AM1443" s="20"/>
      <c r="AN1443" s="20"/>
      <c r="AO1443" s="20"/>
      <c r="AP1443" s="20"/>
      <c r="AQ1443" s="20"/>
      <c r="AR1443" s="23"/>
      <c r="AS1443" s="23"/>
      <c r="AT1443" s="23"/>
      <c r="AU1443" s="23"/>
      <c r="AV1443" s="23"/>
    </row>
    <row r="1444" ht="15.75" customHeight="1">
      <c r="A1444" s="17" t="str">
        <f t="shared" si="1"/>
        <v>Latvia-Europe2011</v>
      </c>
      <c r="B1444" s="17" t="s">
        <v>203</v>
      </c>
      <c r="C1444" s="18" t="s">
        <v>180</v>
      </c>
      <c r="D1444" s="19" t="s">
        <v>90</v>
      </c>
      <c r="E1444" s="17">
        <v>1.9152238806E10</v>
      </c>
      <c r="F1444" s="18">
        <v>0.06</v>
      </c>
      <c r="G1444" s="18">
        <v>826.0</v>
      </c>
      <c r="H1444" s="18">
        <v>0.064</v>
      </c>
      <c r="I1444" s="20">
        <f t="array" ref="I1444:J1444">IFNA(VLOOKUP(A1444,ENERGY!$A$2:$F$2692,{5,6},0),0)</f>
        <v>4688</v>
      </c>
      <c r="J1444" s="20">
        <v>7583.0</v>
      </c>
      <c r="K1444" s="20">
        <f t="array" ref="K1444:S1444">VLOOKUP(A1444,'HUMAN RESOURCES'!$A$2:$M$2692,{2,3,4,5,6,7,8,9,10},0)</f>
        <v>0.009</v>
      </c>
      <c r="L1444" s="20">
        <v>0.008</v>
      </c>
      <c r="M1444" s="20">
        <v>79.0</v>
      </c>
      <c r="N1444" s="20">
        <v>69.0</v>
      </c>
      <c r="O1444" s="20">
        <v>0.143</v>
      </c>
      <c r="P1444" s="20">
        <v>0.672</v>
      </c>
      <c r="Q1444" s="20">
        <v>0.185</v>
      </c>
      <c r="R1444" s="20">
        <v>2059709.0</v>
      </c>
      <c r="S1444" s="20">
        <v>0.676</v>
      </c>
      <c r="T1444" s="20">
        <f t="array" ref="T1444:U1444">VLOOKUP(A1444,TOURISM!$A$2:$F$2692,{3,6},0)</f>
        <v>1102000000</v>
      </c>
      <c r="U1444" s="20">
        <v>9.2E8</v>
      </c>
      <c r="V1444" s="20">
        <f t="array" ref="V1444:AA1444">VLOOKUP(A1444,BUSINESS!$A$2:$J$2692,{4,5,6,7,8,9},0)</f>
        <v>0.371</v>
      </c>
      <c r="W1444" s="20">
        <v>16.0</v>
      </c>
      <c r="X1444" s="20"/>
      <c r="Y1444" s="20">
        <v>290.0</v>
      </c>
      <c r="Z1444" s="20">
        <v>0.697</v>
      </c>
      <c r="AA1444" s="20">
        <v>1.114</v>
      </c>
      <c r="AB1444" s="21">
        <f t="shared" si="390"/>
        <v>9298.516832</v>
      </c>
      <c r="AC1444" s="20">
        <f t="shared" si="480"/>
        <v>0.002276049675</v>
      </c>
      <c r="AD1444" s="20">
        <f t="shared" si="481"/>
        <v>0.00368158803</v>
      </c>
      <c r="AE1444" s="20">
        <f t="shared" si="477"/>
        <v>446.6650386</v>
      </c>
      <c r="AF1444" s="22" t="b">
        <f t="shared" si="4"/>
        <v>0</v>
      </c>
      <c r="AG1444" s="20" t="b">
        <f t="shared" si="5"/>
        <v>0</v>
      </c>
      <c r="AH1444" s="20" t="b">
        <f t="shared" si="6"/>
        <v>0</v>
      </c>
      <c r="AI1444" s="20" t="b">
        <f t="shared" si="7"/>
        <v>0</v>
      </c>
      <c r="AJ1444" s="20"/>
      <c r="AK1444" s="20"/>
      <c r="AL1444" s="20"/>
      <c r="AM1444" s="20"/>
      <c r="AN1444" s="20"/>
      <c r="AO1444" s="20"/>
      <c r="AP1444" s="20"/>
      <c r="AQ1444" s="20"/>
      <c r="AR1444" s="23"/>
      <c r="AS1444" s="23"/>
      <c r="AT1444" s="23"/>
      <c r="AU1444" s="23"/>
      <c r="AV1444" s="23"/>
    </row>
    <row r="1445" ht="15.75" customHeight="1">
      <c r="A1445" s="17" t="str">
        <f t="shared" si="1"/>
        <v>Latvia-Europe2012</v>
      </c>
      <c r="B1445" s="17" t="s">
        <v>203</v>
      </c>
      <c r="C1445" s="18" t="s">
        <v>180</v>
      </c>
      <c r="D1445" s="19" t="s">
        <v>91</v>
      </c>
      <c r="E1445" s="17">
        <v>1.9201691493E10</v>
      </c>
      <c r="F1445" s="18">
        <v>0.06</v>
      </c>
      <c r="G1445" s="18">
        <v>792.0</v>
      </c>
      <c r="H1445" s="18">
        <v>0.055</v>
      </c>
      <c r="I1445" s="20">
        <f t="array" ref="I1445:J1445">IFNA(VLOOKUP(A1445,ENERGY!$A$2:$F$2692,{5,6},0),0)</f>
        <v>4073</v>
      </c>
      <c r="J1445" s="20">
        <v>6652.0</v>
      </c>
      <c r="K1445" s="20">
        <f t="array" ref="K1445:S1445">VLOOKUP(A1445,'HUMAN RESOURCES'!$A$2:$M$2692,{2,3,4,5,6,7,8,9,10},0)</f>
        <v>0.01</v>
      </c>
      <c r="L1445" s="20">
        <v>0.008</v>
      </c>
      <c r="M1445" s="20">
        <v>79.0</v>
      </c>
      <c r="N1445" s="20">
        <v>69.0</v>
      </c>
      <c r="O1445" s="20">
        <v>0.146</v>
      </c>
      <c r="P1445" s="20">
        <v>0.669</v>
      </c>
      <c r="Q1445" s="20">
        <v>0.185</v>
      </c>
      <c r="R1445" s="20">
        <v>2034319.0</v>
      </c>
      <c r="S1445" s="20">
        <v>0.675</v>
      </c>
      <c r="T1445" s="20">
        <f t="array" ref="T1445:U1445">VLOOKUP(A1445,TOURISM!$A$2:$F$2692,{3,6},0)</f>
        <v>1068000000</v>
      </c>
      <c r="U1445" s="20">
        <v>8.63E8</v>
      </c>
      <c r="V1445" s="20">
        <f t="array" ref="V1445:AA1445">VLOOKUP(A1445,BUSINESS!$A$2:$J$2692,{4,5,6,7,8,9},0)</f>
        <v>0.359</v>
      </c>
      <c r="W1445" s="20">
        <v>16.0</v>
      </c>
      <c r="X1445" s="20">
        <v>24.0</v>
      </c>
      <c r="Y1445" s="20">
        <v>264.0</v>
      </c>
      <c r="Z1445" s="20">
        <v>0.731</v>
      </c>
      <c r="AA1445" s="20">
        <v>1.121</v>
      </c>
      <c r="AB1445" s="21">
        <f t="shared" si="390"/>
        <v>9438.879297</v>
      </c>
      <c r="AC1445" s="20">
        <f t="shared" si="480"/>
        <v>0.002002144206</v>
      </c>
      <c r="AD1445" s="20">
        <f t="shared" si="481"/>
        <v>0.003269890317</v>
      </c>
      <c r="AE1445" s="20">
        <f t="shared" si="477"/>
        <v>424.2205868</v>
      </c>
      <c r="AF1445" s="22" t="b">
        <f t="shared" si="4"/>
        <v>0</v>
      </c>
      <c r="AG1445" s="20" t="b">
        <f t="shared" si="5"/>
        <v>0</v>
      </c>
      <c r="AH1445" s="20" t="b">
        <f t="shared" si="6"/>
        <v>0</v>
      </c>
      <c r="AI1445" s="20" t="b">
        <f t="shared" si="7"/>
        <v>0</v>
      </c>
      <c r="AJ1445" s="20"/>
      <c r="AK1445" s="20"/>
      <c r="AL1445" s="20"/>
      <c r="AM1445" s="20"/>
      <c r="AN1445" s="20"/>
      <c r="AO1445" s="20"/>
      <c r="AP1445" s="20"/>
      <c r="AQ1445" s="20"/>
      <c r="AR1445" s="23"/>
      <c r="AS1445" s="23"/>
      <c r="AT1445" s="23"/>
      <c r="AU1445" s="23"/>
      <c r="AV1445" s="23"/>
    </row>
    <row r="1446" ht="15.75" customHeight="1">
      <c r="A1446" s="17" t="str">
        <f t="shared" si="1"/>
        <v>Liechtenstein-Europe2000</v>
      </c>
      <c r="B1446" s="17" t="s">
        <v>204</v>
      </c>
      <c r="C1446" s="18" t="s">
        <v>180</v>
      </c>
      <c r="D1446" s="19" t="s">
        <v>76</v>
      </c>
      <c r="E1446" s="17">
        <v>2.14183E10</v>
      </c>
      <c r="F1446" s="18"/>
      <c r="G1446" s="18"/>
      <c r="H1446" s="18"/>
      <c r="I1446" s="20" t="str">
        <f t="array" ref="I1446:J1446">IFNA(VLOOKUP(A1446,ENERGY!$A$2:$F$2692,{5,6},0),0)</f>
        <v/>
      </c>
      <c r="J1446" s="20"/>
      <c r="K1446" s="20">
        <f t="array" ref="K1446:S1446">VLOOKUP(A1446,'HUMAN RESOURCES'!$A$2:$M$2692,{2,3,4,5,6,7,8,9,10},0)</f>
        <v>0.013</v>
      </c>
      <c r="L1446" s="20"/>
      <c r="M1446" s="20">
        <v>80.0</v>
      </c>
      <c r="N1446" s="20">
        <v>74.0</v>
      </c>
      <c r="O1446" s="20"/>
      <c r="P1446" s="20"/>
      <c r="Q1446" s="20"/>
      <c r="R1446" s="20">
        <v>33093.0</v>
      </c>
      <c r="S1446" s="20">
        <v>0.151</v>
      </c>
      <c r="T1446" s="20" t="str">
        <f t="array" ref="T1446:U1446">VLOOKUP(A1446,TOURISM!$A$2:$F$2692,{3,6},0)</f>
        <v/>
      </c>
      <c r="U1446" s="20"/>
      <c r="V1446" s="20" t="str">
        <f t="array" ref="V1446:AA1446">VLOOKUP(A1446,BUSINESS!$A$2:$J$2692,{4,5,6,7,8,9},0)</f>
        <v/>
      </c>
      <c r="W1446" s="20"/>
      <c r="X1446" s="20"/>
      <c r="Y1446" s="20"/>
      <c r="Z1446" s="20">
        <v>0.365</v>
      </c>
      <c r="AA1446" s="20">
        <v>0.302</v>
      </c>
      <c r="AB1446" s="21">
        <f t="shared" si="390"/>
        <v>647215.4232</v>
      </c>
      <c r="AC1446" s="20"/>
      <c r="AD1446" s="20"/>
      <c r="AE1446" s="20"/>
      <c r="AF1446" s="22" t="b">
        <f t="shared" si="4"/>
        <v>1</v>
      </c>
      <c r="AG1446" s="20" t="b">
        <f t="shared" si="5"/>
        <v>0</v>
      </c>
      <c r="AH1446" s="20" t="b">
        <f t="shared" si="6"/>
        <v>0</v>
      </c>
      <c r="AI1446" s="20" t="b">
        <f t="shared" si="7"/>
        <v>0</v>
      </c>
      <c r="AJ1446" s="20"/>
      <c r="AK1446" s="20"/>
      <c r="AL1446" s="20"/>
      <c r="AM1446" s="20"/>
      <c r="AN1446" s="20"/>
      <c r="AO1446" s="20"/>
      <c r="AP1446" s="20"/>
      <c r="AQ1446" s="20"/>
      <c r="AR1446" s="23"/>
      <c r="AS1446" s="23"/>
      <c r="AT1446" s="23"/>
      <c r="AU1446" s="23"/>
      <c r="AV1446" s="23"/>
    </row>
    <row r="1447" ht="15.75" customHeight="1">
      <c r="A1447" s="17" t="str">
        <f t="shared" si="1"/>
        <v>Liechtenstein-Europe2001</v>
      </c>
      <c r="B1447" s="17" t="s">
        <v>204</v>
      </c>
      <c r="C1447" s="18" t="s">
        <v>180</v>
      </c>
      <c r="D1447" s="19" t="s">
        <v>77</v>
      </c>
      <c r="E1447" s="17">
        <v>2.1431E10</v>
      </c>
      <c r="F1447" s="18"/>
      <c r="G1447" s="18"/>
      <c r="H1447" s="18"/>
      <c r="I1447" s="20" t="str">
        <f t="array" ref="I1447:J1447">IFNA(VLOOKUP(A1447,ENERGY!$A$2:$F$2692,{5,6},0),0)</f>
        <v/>
      </c>
      <c r="J1447" s="20"/>
      <c r="K1447" s="20">
        <f t="array" ref="K1447:S1447">VLOOKUP(A1447,'HUMAN RESOURCES'!$A$2:$M$2692,{2,3,4,5,6,7,8,9,10},0)</f>
        <v>0.012</v>
      </c>
      <c r="L1447" s="20"/>
      <c r="M1447" s="20">
        <v>82.0</v>
      </c>
      <c r="N1447" s="20">
        <v>76.0</v>
      </c>
      <c r="O1447" s="20"/>
      <c r="P1447" s="20"/>
      <c r="Q1447" s="20"/>
      <c r="R1447" s="20">
        <v>33475.0</v>
      </c>
      <c r="S1447" s="20">
        <v>0.15</v>
      </c>
      <c r="T1447" s="20" t="str">
        <f t="array" ref="T1447:U1447">VLOOKUP(A1447,TOURISM!$A$2:$F$2692,{3,6},0)</f>
        <v/>
      </c>
      <c r="U1447" s="20"/>
      <c r="V1447" s="20" t="str">
        <f t="array" ref="V1447:AA1447">VLOOKUP(A1447,BUSINESS!$A$2:$J$2692,{4,5,6,7,8,9},0)</f>
        <v/>
      </c>
      <c r="W1447" s="20"/>
      <c r="X1447" s="20"/>
      <c r="Y1447" s="20"/>
      <c r="Z1447" s="20">
        <v>0.451</v>
      </c>
      <c r="AA1447" s="20">
        <v>0.329</v>
      </c>
      <c r="AB1447" s="21">
        <f t="shared" si="390"/>
        <v>640209.1113</v>
      </c>
      <c r="AC1447" s="20"/>
      <c r="AD1447" s="20"/>
      <c r="AE1447" s="20"/>
      <c r="AF1447" s="22" t="b">
        <f t="shared" si="4"/>
        <v>1</v>
      </c>
      <c r="AG1447" s="20" t="b">
        <f t="shared" si="5"/>
        <v>0</v>
      </c>
      <c r="AH1447" s="20" t="b">
        <f t="shared" si="6"/>
        <v>0</v>
      </c>
      <c r="AI1447" s="20" t="b">
        <f t="shared" si="7"/>
        <v>0</v>
      </c>
      <c r="AJ1447" s="20"/>
      <c r="AK1447" s="20"/>
      <c r="AL1447" s="20"/>
      <c r="AM1447" s="20"/>
      <c r="AN1447" s="20"/>
      <c r="AO1447" s="20"/>
      <c r="AP1447" s="20"/>
      <c r="AQ1447" s="20"/>
      <c r="AR1447" s="23"/>
      <c r="AS1447" s="23"/>
      <c r="AT1447" s="23"/>
      <c r="AU1447" s="23"/>
      <c r="AV1447" s="23"/>
    </row>
    <row r="1448" ht="15.75" customHeight="1">
      <c r="A1448" s="17" t="str">
        <f t="shared" si="1"/>
        <v>Liechtenstein-Europe2002</v>
      </c>
      <c r="B1448" s="17" t="s">
        <v>204</v>
      </c>
      <c r="C1448" s="18" t="s">
        <v>180</v>
      </c>
      <c r="D1448" s="19" t="s">
        <v>79</v>
      </c>
      <c r="E1448" s="17">
        <v>2.1457886199E10</v>
      </c>
      <c r="F1448" s="18"/>
      <c r="G1448" s="18"/>
      <c r="H1448" s="18"/>
      <c r="I1448" s="20" t="str">
        <f t="array" ref="I1448:J1448">IFNA(VLOOKUP(A1448,ENERGY!$A$2:$F$2692,{5,6},0),0)</f>
        <v/>
      </c>
      <c r="J1448" s="20"/>
      <c r="K1448" s="20">
        <f t="array" ref="K1448:S1448">VLOOKUP(A1448,'HUMAN RESOURCES'!$A$2:$M$2692,{2,3,4,5,6,7,8,9,10},0)</f>
        <v>0.012</v>
      </c>
      <c r="L1448" s="20"/>
      <c r="M1448" s="20">
        <v>82.0</v>
      </c>
      <c r="N1448" s="20">
        <v>77.0</v>
      </c>
      <c r="O1448" s="20"/>
      <c r="P1448" s="20"/>
      <c r="Q1448" s="20"/>
      <c r="R1448" s="20">
        <v>33821.0</v>
      </c>
      <c r="S1448" s="20">
        <v>0.149</v>
      </c>
      <c r="T1448" s="20" t="str">
        <f t="array" ref="T1448:U1448">VLOOKUP(A1448,TOURISM!$A$2:$F$2692,{3,6},0)</f>
        <v/>
      </c>
      <c r="U1448" s="20"/>
      <c r="V1448" s="20" t="str">
        <f t="array" ref="V1448:AA1448">VLOOKUP(A1448,BUSINESS!$A$2:$J$2692,{4,5,6,7,8,9},0)</f>
        <v/>
      </c>
      <c r="W1448" s="20"/>
      <c r="X1448" s="20"/>
      <c r="Y1448" s="20"/>
      <c r="Z1448" s="20">
        <v>0.595</v>
      </c>
      <c r="AA1448" s="20">
        <v>0.337</v>
      </c>
      <c r="AB1448" s="21">
        <f t="shared" si="390"/>
        <v>634454.5164</v>
      </c>
      <c r="AC1448" s="20"/>
      <c r="AD1448" s="20"/>
      <c r="AE1448" s="20"/>
      <c r="AF1448" s="22" t="b">
        <f t="shared" si="4"/>
        <v>1</v>
      </c>
      <c r="AG1448" s="20" t="b">
        <f t="shared" si="5"/>
        <v>0</v>
      </c>
      <c r="AH1448" s="20" t="b">
        <f t="shared" si="6"/>
        <v>0</v>
      </c>
      <c r="AI1448" s="20" t="b">
        <f t="shared" si="7"/>
        <v>0</v>
      </c>
      <c r="AJ1448" s="20"/>
      <c r="AK1448" s="20"/>
      <c r="AL1448" s="20"/>
      <c r="AM1448" s="20"/>
      <c r="AN1448" s="20"/>
      <c r="AO1448" s="20"/>
      <c r="AP1448" s="20"/>
      <c r="AQ1448" s="20"/>
      <c r="AR1448" s="23"/>
      <c r="AS1448" s="23"/>
      <c r="AT1448" s="23"/>
      <c r="AU1448" s="23"/>
      <c r="AV1448" s="23"/>
    </row>
    <row r="1449" ht="15.75" customHeight="1">
      <c r="A1449" s="17" t="str">
        <f t="shared" si="1"/>
        <v>Liechtenstein-Europe2003</v>
      </c>
      <c r="B1449" s="17" t="s">
        <v>204</v>
      </c>
      <c r="C1449" s="18" t="s">
        <v>180</v>
      </c>
      <c r="D1449" s="19" t="s">
        <v>81</v>
      </c>
      <c r="E1449" s="17">
        <v>2.1473188882E10</v>
      </c>
      <c r="F1449" s="18"/>
      <c r="G1449" s="18"/>
      <c r="H1449" s="18"/>
      <c r="I1449" s="20" t="str">
        <f t="array" ref="I1449:J1449">IFNA(VLOOKUP(A1449,ENERGY!$A$2:$F$2692,{5,6},0),0)</f>
        <v/>
      </c>
      <c r="J1449" s="20"/>
      <c r="K1449" s="20">
        <f t="array" ref="K1449:S1449">VLOOKUP(A1449,'HUMAN RESOURCES'!$A$2:$M$2692,{2,3,4,5,6,7,8,9,10},0)</f>
        <v>0.01</v>
      </c>
      <c r="L1449" s="20"/>
      <c r="M1449" s="20">
        <v>82.0</v>
      </c>
      <c r="N1449" s="20">
        <v>78.0</v>
      </c>
      <c r="O1449" s="20"/>
      <c r="P1449" s="20"/>
      <c r="Q1449" s="20"/>
      <c r="R1449" s="20">
        <v>34141.0</v>
      </c>
      <c r="S1449" s="20">
        <v>0.149</v>
      </c>
      <c r="T1449" s="20" t="str">
        <f t="array" ref="T1449:U1449">VLOOKUP(A1449,TOURISM!$A$2:$F$2692,{3,6},0)</f>
        <v/>
      </c>
      <c r="U1449" s="20"/>
      <c r="V1449" s="20" t="str">
        <f t="array" ref="V1449:AA1449">VLOOKUP(A1449,BUSINESS!$A$2:$J$2692,{4,5,6,7,8,9},0)</f>
        <v/>
      </c>
      <c r="W1449" s="20"/>
      <c r="X1449" s="20"/>
      <c r="Y1449" s="20"/>
      <c r="Z1449" s="20">
        <v>0.588</v>
      </c>
      <c r="AA1449" s="20">
        <v>0.732</v>
      </c>
      <c r="AB1449" s="21">
        <f t="shared" si="390"/>
        <v>628956.0611</v>
      </c>
      <c r="AC1449" s="20"/>
      <c r="AD1449" s="20"/>
      <c r="AE1449" s="20"/>
      <c r="AF1449" s="22" t="b">
        <f t="shared" si="4"/>
        <v>1</v>
      </c>
      <c r="AG1449" s="20" t="b">
        <f t="shared" si="5"/>
        <v>0</v>
      </c>
      <c r="AH1449" s="20" t="b">
        <f t="shared" si="6"/>
        <v>0</v>
      </c>
      <c r="AI1449" s="20" t="b">
        <f t="shared" si="7"/>
        <v>0</v>
      </c>
      <c r="AJ1449" s="20"/>
      <c r="AK1449" s="20"/>
      <c r="AL1449" s="20"/>
      <c r="AM1449" s="20"/>
      <c r="AN1449" s="20"/>
      <c r="AO1449" s="20"/>
      <c r="AP1449" s="20"/>
      <c r="AQ1449" s="20"/>
      <c r="AR1449" s="23"/>
      <c r="AS1449" s="23"/>
      <c r="AT1449" s="23"/>
      <c r="AU1449" s="23"/>
      <c r="AV1449" s="23"/>
    </row>
    <row r="1450" ht="15.75" customHeight="1">
      <c r="A1450" s="17" t="str">
        <f t="shared" si="1"/>
        <v>Liechtenstein-Europe2004</v>
      </c>
      <c r="B1450" s="17" t="s">
        <v>204</v>
      </c>
      <c r="C1450" s="18" t="s">
        <v>180</v>
      </c>
      <c r="D1450" s="19" t="s">
        <v>83</v>
      </c>
      <c r="E1450" s="17">
        <v>2.1517784659E10</v>
      </c>
      <c r="F1450" s="18"/>
      <c r="G1450" s="18"/>
      <c r="H1450" s="18"/>
      <c r="I1450" s="20" t="str">
        <f t="array" ref="I1450:J1450">IFNA(VLOOKUP(A1450,ENERGY!$A$2:$F$2692,{5,6},0),0)</f>
        <v/>
      </c>
      <c r="J1450" s="20"/>
      <c r="K1450" s="20">
        <f t="array" ref="K1450:S1450">VLOOKUP(A1450,'HUMAN RESOURCES'!$A$2:$M$2692,{2,3,4,5,6,7,8,9,10},0)</f>
        <v>0.011</v>
      </c>
      <c r="L1450" s="20"/>
      <c r="M1450" s="20">
        <v>85.0</v>
      </c>
      <c r="N1450" s="20">
        <v>79.0</v>
      </c>
      <c r="O1450" s="20"/>
      <c r="P1450" s="20"/>
      <c r="Q1450" s="20"/>
      <c r="R1450" s="20">
        <v>34445.0</v>
      </c>
      <c r="S1450" s="20">
        <v>0.148</v>
      </c>
      <c r="T1450" s="20" t="str">
        <f t="array" ref="T1450:U1450">VLOOKUP(A1450,TOURISM!$A$2:$F$2692,{3,6},0)</f>
        <v/>
      </c>
      <c r="U1450" s="20"/>
      <c r="V1450" s="20" t="str">
        <f t="array" ref="V1450:AA1450">VLOOKUP(A1450,BUSINESS!$A$2:$J$2692,{4,5,6,7,8,9},0)</f>
        <v/>
      </c>
      <c r="W1450" s="20"/>
      <c r="X1450" s="20"/>
      <c r="Y1450" s="20"/>
      <c r="Z1450" s="20">
        <v>0.64</v>
      </c>
      <c r="AA1450" s="20">
        <v>0.74</v>
      </c>
      <c r="AB1450" s="21">
        <f t="shared" si="390"/>
        <v>624699.8014</v>
      </c>
      <c r="AC1450" s="20"/>
      <c r="AD1450" s="20"/>
      <c r="AE1450" s="20"/>
      <c r="AF1450" s="22" t="b">
        <f t="shared" si="4"/>
        <v>1</v>
      </c>
      <c r="AG1450" s="20" t="b">
        <f t="shared" si="5"/>
        <v>0</v>
      </c>
      <c r="AH1450" s="20" t="b">
        <f t="shared" si="6"/>
        <v>0</v>
      </c>
      <c r="AI1450" s="20" t="b">
        <f t="shared" si="7"/>
        <v>0</v>
      </c>
      <c r="AJ1450" s="20"/>
      <c r="AK1450" s="20"/>
      <c r="AL1450" s="20"/>
      <c r="AM1450" s="20"/>
      <c r="AN1450" s="20"/>
      <c r="AO1450" s="20"/>
      <c r="AP1450" s="20"/>
      <c r="AQ1450" s="20"/>
      <c r="AR1450" s="23"/>
      <c r="AS1450" s="23"/>
      <c r="AT1450" s="23"/>
      <c r="AU1450" s="23"/>
      <c r="AV1450" s="23"/>
    </row>
    <row r="1451" ht="15.75" customHeight="1">
      <c r="A1451" s="17" t="str">
        <f t="shared" si="1"/>
        <v>Liechtenstein-Europe2005</v>
      </c>
      <c r="B1451" s="17" t="s">
        <v>204</v>
      </c>
      <c r="C1451" s="18" t="s">
        <v>180</v>
      </c>
      <c r="D1451" s="19" t="s">
        <v>84</v>
      </c>
      <c r="E1451" s="17">
        <v>2.1542262852E10</v>
      </c>
      <c r="F1451" s="18"/>
      <c r="G1451" s="18"/>
      <c r="H1451" s="18"/>
      <c r="I1451" s="20">
        <f t="array" ref="I1451:J1451">IFNA(VLOOKUP(A1451,ENERGY!$A$2:$F$2692,{5,6},0),0)</f>
        <v>0</v>
      </c>
      <c r="J1451" s="20">
        <v>0.0</v>
      </c>
      <c r="K1451" s="20">
        <f t="array" ref="K1451:S1451">VLOOKUP(A1451,'HUMAN RESOURCES'!$A$2:$M$2692,{2,3,4,5,6,7,8,9,10},0)</f>
        <v>0.011</v>
      </c>
      <c r="L1451" s="20"/>
      <c r="M1451" s="20">
        <v>84.0</v>
      </c>
      <c r="N1451" s="20">
        <v>77.0</v>
      </c>
      <c r="O1451" s="20"/>
      <c r="P1451" s="20"/>
      <c r="Q1451" s="20"/>
      <c r="R1451" s="20">
        <v>34740.0</v>
      </c>
      <c r="S1451" s="20">
        <v>0.147</v>
      </c>
      <c r="T1451" s="20" t="str">
        <f t="array" ref="T1451:U1451">VLOOKUP(A1451,TOURISM!$A$2:$F$2692,{3,6},0)</f>
        <v/>
      </c>
      <c r="U1451" s="20"/>
      <c r="V1451" s="20" t="str">
        <f t="array" ref="V1451:AA1451">VLOOKUP(A1451,BUSINESS!$A$2:$J$2692,{4,5,6,7,8,9},0)</f>
        <v/>
      </c>
      <c r="W1451" s="20"/>
      <c r="X1451" s="20"/>
      <c r="Y1451" s="20"/>
      <c r="Z1451" s="20">
        <v>0.634</v>
      </c>
      <c r="AA1451" s="20">
        <v>0.792</v>
      </c>
      <c r="AB1451" s="21">
        <f t="shared" si="390"/>
        <v>620099.6791</v>
      </c>
      <c r="AC1451" s="20"/>
      <c r="AD1451" s="20"/>
      <c r="AE1451" s="20"/>
      <c r="AF1451" s="22" t="b">
        <f t="shared" si="4"/>
        <v>1</v>
      </c>
      <c r="AG1451" s="20" t="b">
        <f t="shared" si="5"/>
        <v>0</v>
      </c>
      <c r="AH1451" s="20" t="b">
        <f t="shared" si="6"/>
        <v>0</v>
      </c>
      <c r="AI1451" s="20" t="b">
        <f t="shared" si="7"/>
        <v>0</v>
      </c>
      <c r="AJ1451" s="20"/>
      <c r="AK1451" s="20"/>
      <c r="AL1451" s="20"/>
      <c r="AM1451" s="20"/>
      <c r="AN1451" s="20"/>
      <c r="AO1451" s="20"/>
      <c r="AP1451" s="20"/>
      <c r="AQ1451" s="20"/>
      <c r="AR1451" s="23"/>
      <c r="AS1451" s="23"/>
      <c r="AT1451" s="23"/>
      <c r="AU1451" s="23"/>
      <c r="AV1451" s="23"/>
    </row>
    <row r="1452" ht="15.75" customHeight="1">
      <c r="A1452" s="17" t="str">
        <f t="shared" si="1"/>
        <v>Liechtenstein-Europe2006</v>
      </c>
      <c r="B1452" s="17" t="s">
        <v>204</v>
      </c>
      <c r="C1452" s="18" t="s">
        <v>180</v>
      </c>
      <c r="D1452" s="19" t="s">
        <v>85</v>
      </c>
      <c r="E1452" s="17">
        <v>2.1582248882E10</v>
      </c>
      <c r="F1452" s="18"/>
      <c r="G1452" s="18"/>
      <c r="H1452" s="18"/>
      <c r="I1452" s="20" t="str">
        <f t="array" ref="I1452:J1452">IFNA(VLOOKUP(A1452,ENERGY!$A$2:$F$2692,{5,6},0),0)</f>
        <v/>
      </c>
      <c r="J1452" s="20"/>
      <c r="K1452" s="20">
        <f t="array" ref="K1452:S1452">VLOOKUP(A1452,'HUMAN RESOURCES'!$A$2:$M$2692,{2,3,4,5,6,7,8,9,10},0)</f>
        <v>0.01</v>
      </c>
      <c r="L1452" s="20"/>
      <c r="M1452" s="20">
        <v>83.0</v>
      </c>
      <c r="N1452" s="20">
        <v>79.0</v>
      </c>
      <c r="O1452" s="20"/>
      <c r="P1452" s="20"/>
      <c r="Q1452" s="20"/>
      <c r="R1452" s="20">
        <v>35028.0</v>
      </c>
      <c r="S1452" s="20">
        <v>0.147</v>
      </c>
      <c r="T1452" s="20" t="str">
        <f t="array" ref="T1452:U1452">VLOOKUP(A1452,TOURISM!$A$2:$F$2692,{3,6},0)</f>
        <v/>
      </c>
      <c r="U1452" s="20"/>
      <c r="V1452" s="20" t="str">
        <f t="array" ref="V1452:AA1452">VLOOKUP(A1452,BUSINESS!$A$2:$J$2692,{4,5,6,7,8,9},0)</f>
        <v/>
      </c>
      <c r="W1452" s="20"/>
      <c r="X1452" s="20"/>
      <c r="Y1452" s="20"/>
      <c r="Z1452" s="20">
        <v>0.642</v>
      </c>
      <c r="AA1452" s="20">
        <v>0.821</v>
      </c>
      <c r="AB1452" s="21">
        <f t="shared" si="390"/>
        <v>616142.7681</v>
      </c>
      <c r="AC1452" s="20"/>
      <c r="AD1452" s="20"/>
      <c r="AE1452" s="20"/>
      <c r="AF1452" s="22" t="b">
        <f t="shared" si="4"/>
        <v>1</v>
      </c>
      <c r="AG1452" s="20" t="b">
        <f t="shared" si="5"/>
        <v>0</v>
      </c>
      <c r="AH1452" s="20" t="b">
        <f t="shared" si="6"/>
        <v>0</v>
      </c>
      <c r="AI1452" s="20" t="b">
        <f t="shared" si="7"/>
        <v>0</v>
      </c>
      <c r="AJ1452" s="20"/>
      <c r="AK1452" s="20"/>
      <c r="AL1452" s="20"/>
      <c r="AM1452" s="20"/>
      <c r="AN1452" s="20"/>
      <c r="AO1452" s="20"/>
      <c r="AP1452" s="20"/>
      <c r="AQ1452" s="20"/>
      <c r="AR1452" s="23"/>
      <c r="AS1452" s="23"/>
      <c r="AT1452" s="23"/>
      <c r="AU1452" s="23"/>
      <c r="AV1452" s="23"/>
    </row>
    <row r="1453" ht="15.75" customHeight="1">
      <c r="A1453" s="17" t="str">
        <f t="shared" si="1"/>
        <v>Liechtenstein-Europe2007</v>
      </c>
      <c r="B1453" s="17" t="s">
        <v>204</v>
      </c>
      <c r="C1453" s="18" t="s">
        <v>180</v>
      </c>
      <c r="D1453" s="19" t="s">
        <v>86</v>
      </c>
      <c r="E1453" s="17">
        <v>2.1730590263E10</v>
      </c>
      <c r="F1453" s="18"/>
      <c r="G1453" s="18"/>
      <c r="H1453" s="18"/>
      <c r="I1453" s="20" t="str">
        <f t="array" ref="I1453:J1453">IFNA(VLOOKUP(A1453,ENERGY!$A$2:$F$2692,{5,6},0),0)</f>
        <v/>
      </c>
      <c r="J1453" s="20"/>
      <c r="K1453" s="20">
        <f t="array" ref="K1453:S1453">VLOOKUP(A1453,'HUMAN RESOURCES'!$A$2:$M$2692,{2,3,4,5,6,7,8,9,10},0)</f>
        <v>0.01</v>
      </c>
      <c r="L1453" s="20"/>
      <c r="M1453" s="20">
        <v>84.0</v>
      </c>
      <c r="N1453" s="20">
        <v>79.0</v>
      </c>
      <c r="O1453" s="20"/>
      <c r="P1453" s="20"/>
      <c r="Q1453" s="20"/>
      <c r="R1453" s="20">
        <v>35308.0</v>
      </c>
      <c r="S1453" s="20">
        <v>0.146</v>
      </c>
      <c r="T1453" s="20" t="str">
        <f t="array" ref="T1453:U1453">VLOOKUP(A1453,TOURISM!$A$2:$F$2692,{3,6},0)</f>
        <v/>
      </c>
      <c r="U1453" s="20"/>
      <c r="V1453" s="20" t="str">
        <f t="array" ref="V1453:AA1453">VLOOKUP(A1453,BUSINESS!$A$2:$J$2692,{4,5,6,7,8,9},0)</f>
        <v/>
      </c>
      <c r="W1453" s="20"/>
      <c r="X1453" s="20"/>
      <c r="Y1453" s="20"/>
      <c r="Z1453" s="20">
        <v>0.651</v>
      </c>
      <c r="AA1453" s="20">
        <v>0.907</v>
      </c>
      <c r="AB1453" s="21">
        <f t="shared" si="390"/>
        <v>615457.9773</v>
      </c>
      <c r="AC1453" s="20"/>
      <c r="AD1453" s="20"/>
      <c r="AE1453" s="20"/>
      <c r="AF1453" s="22" t="b">
        <f t="shared" si="4"/>
        <v>1</v>
      </c>
      <c r="AG1453" s="20" t="b">
        <f t="shared" si="5"/>
        <v>0</v>
      </c>
      <c r="AH1453" s="20" t="b">
        <f t="shared" si="6"/>
        <v>0</v>
      </c>
      <c r="AI1453" s="20" t="b">
        <f t="shared" si="7"/>
        <v>0</v>
      </c>
      <c r="AJ1453" s="20"/>
      <c r="AK1453" s="20"/>
      <c r="AL1453" s="20"/>
      <c r="AM1453" s="20"/>
      <c r="AN1453" s="20"/>
      <c r="AO1453" s="20"/>
      <c r="AP1453" s="20"/>
      <c r="AQ1453" s="20"/>
      <c r="AR1453" s="23"/>
      <c r="AS1453" s="23"/>
      <c r="AT1453" s="23"/>
      <c r="AU1453" s="23"/>
      <c r="AV1453" s="23"/>
    </row>
    <row r="1454" ht="15.75" customHeight="1">
      <c r="A1454" s="17" t="str">
        <f t="shared" si="1"/>
        <v>Liechtenstein-Europe2008</v>
      </c>
      <c r="B1454" s="17" t="s">
        <v>204</v>
      </c>
      <c r="C1454" s="18" t="s">
        <v>180</v>
      </c>
      <c r="D1454" s="19" t="s">
        <v>87</v>
      </c>
      <c r="E1454" s="17">
        <v>2.1796351575E10</v>
      </c>
      <c r="F1454" s="18"/>
      <c r="G1454" s="18"/>
      <c r="H1454" s="18"/>
      <c r="I1454" s="20" t="str">
        <f t="array" ref="I1454:J1454">IFNA(VLOOKUP(A1454,ENERGY!$A$2:$F$2692,{5,6},0),0)</f>
        <v/>
      </c>
      <c r="J1454" s="20"/>
      <c r="K1454" s="20">
        <f t="array" ref="K1454:S1454">VLOOKUP(A1454,'HUMAN RESOURCES'!$A$2:$M$2692,{2,3,4,5,6,7,8,9,10},0)</f>
        <v>0.01</v>
      </c>
      <c r="L1454" s="20"/>
      <c r="M1454" s="20">
        <v>86.0</v>
      </c>
      <c r="N1454" s="20">
        <v>80.0</v>
      </c>
      <c r="O1454" s="20"/>
      <c r="P1454" s="20"/>
      <c r="Q1454" s="20"/>
      <c r="R1454" s="20">
        <v>35582.0</v>
      </c>
      <c r="S1454" s="20">
        <v>0.146</v>
      </c>
      <c r="T1454" s="20" t="str">
        <f t="array" ref="T1454:U1454">VLOOKUP(A1454,TOURISM!$A$2:$F$2692,{3,6},0)</f>
        <v/>
      </c>
      <c r="U1454" s="20"/>
      <c r="V1454" s="20" t="str">
        <f t="array" ref="V1454:AA1454">VLOOKUP(A1454,BUSINESS!$A$2:$J$2692,{4,5,6,7,8,9},0)</f>
        <v/>
      </c>
      <c r="W1454" s="20"/>
      <c r="X1454" s="20"/>
      <c r="Y1454" s="20"/>
      <c r="Z1454" s="20">
        <v>0.7</v>
      </c>
      <c r="AA1454" s="20">
        <v>0.956</v>
      </c>
      <c r="AB1454" s="21">
        <f t="shared" si="390"/>
        <v>612566.7915</v>
      </c>
      <c r="AC1454" s="20"/>
      <c r="AD1454" s="20"/>
      <c r="AE1454" s="20"/>
      <c r="AF1454" s="22" t="b">
        <f t="shared" si="4"/>
        <v>1</v>
      </c>
      <c r="AG1454" s="20" t="b">
        <f t="shared" si="5"/>
        <v>0</v>
      </c>
      <c r="AH1454" s="20" t="b">
        <f t="shared" si="6"/>
        <v>0</v>
      </c>
      <c r="AI1454" s="20" t="b">
        <f t="shared" si="7"/>
        <v>0</v>
      </c>
      <c r="AJ1454" s="20"/>
      <c r="AK1454" s="20"/>
      <c r="AL1454" s="20"/>
      <c r="AM1454" s="20"/>
      <c r="AN1454" s="20"/>
      <c r="AO1454" s="20"/>
      <c r="AP1454" s="20"/>
      <c r="AQ1454" s="20"/>
      <c r="AR1454" s="23"/>
      <c r="AS1454" s="23"/>
      <c r="AT1454" s="23"/>
      <c r="AU1454" s="23"/>
      <c r="AV1454" s="23"/>
    </row>
    <row r="1455" ht="15.75" customHeight="1">
      <c r="A1455" s="17" t="str">
        <f t="shared" si="1"/>
        <v>Liechtenstein-Europe2009</v>
      </c>
      <c r="B1455" s="17" t="s">
        <v>204</v>
      </c>
      <c r="C1455" s="18" t="s">
        <v>180</v>
      </c>
      <c r="D1455" s="19" t="s">
        <v>88</v>
      </c>
      <c r="E1455" s="17">
        <v>2.1828144686E10</v>
      </c>
      <c r="F1455" s="18"/>
      <c r="G1455" s="18"/>
      <c r="H1455" s="18"/>
      <c r="I1455" s="20">
        <f t="array" ref="I1455:J1455">IFNA(VLOOKUP(A1455,ENERGY!$A$2:$F$2692,{5,6},0),0)</f>
        <v>0</v>
      </c>
      <c r="J1455" s="20">
        <v>0.0</v>
      </c>
      <c r="K1455" s="20">
        <f t="array" ref="K1455:S1455">VLOOKUP(A1455,'HUMAN RESOURCES'!$A$2:$M$2692,{2,3,4,5,6,7,8,9,10},0)</f>
        <v>0.011</v>
      </c>
      <c r="L1455" s="20"/>
      <c r="M1455" s="20">
        <v>84.0</v>
      </c>
      <c r="N1455" s="20">
        <v>80.0</v>
      </c>
      <c r="O1455" s="20"/>
      <c r="P1455" s="20"/>
      <c r="Q1455" s="20"/>
      <c r="R1455" s="20">
        <v>35851.0</v>
      </c>
      <c r="S1455" s="20">
        <v>0.145</v>
      </c>
      <c r="T1455" s="20" t="str">
        <f t="array" ref="T1455:U1455">VLOOKUP(A1455,TOURISM!$A$2:$F$2692,{3,6},0)</f>
        <v/>
      </c>
      <c r="U1455" s="20"/>
      <c r="V1455" s="20" t="str">
        <f t="array" ref="V1455:AA1455">VLOOKUP(A1455,BUSINESS!$A$2:$J$2692,{4,5,6,7,8,9},0)</f>
        <v/>
      </c>
      <c r="W1455" s="20"/>
      <c r="X1455" s="20"/>
      <c r="Y1455" s="20"/>
      <c r="Z1455" s="20">
        <v>0.75</v>
      </c>
      <c r="AA1455" s="20">
        <v>0.976</v>
      </c>
      <c r="AB1455" s="21">
        <f t="shared" si="390"/>
        <v>608857.3453</v>
      </c>
      <c r="AC1455" s="20"/>
      <c r="AD1455" s="20"/>
      <c r="AE1455" s="20"/>
      <c r="AF1455" s="22" t="b">
        <f t="shared" si="4"/>
        <v>1</v>
      </c>
      <c r="AG1455" s="20" t="b">
        <f t="shared" si="5"/>
        <v>0</v>
      </c>
      <c r="AH1455" s="20" t="b">
        <f t="shared" si="6"/>
        <v>0</v>
      </c>
      <c r="AI1455" s="20" t="b">
        <f t="shared" si="7"/>
        <v>0</v>
      </c>
      <c r="AJ1455" s="20"/>
      <c r="AK1455" s="20"/>
      <c r="AL1455" s="20"/>
      <c r="AM1455" s="20"/>
      <c r="AN1455" s="20"/>
      <c r="AO1455" s="20"/>
      <c r="AP1455" s="20"/>
      <c r="AQ1455" s="20"/>
      <c r="AR1455" s="23"/>
      <c r="AS1455" s="23"/>
      <c r="AT1455" s="23"/>
      <c r="AU1455" s="23"/>
      <c r="AV1455" s="23"/>
    </row>
    <row r="1456" ht="15.75" customHeight="1">
      <c r="A1456" s="17" t="str">
        <f t="shared" si="1"/>
        <v>Liechtenstein-Europe2010</v>
      </c>
      <c r="B1456" s="17" t="s">
        <v>204</v>
      </c>
      <c r="C1456" s="18" t="s">
        <v>180</v>
      </c>
      <c r="D1456" s="19" t="s">
        <v>89</v>
      </c>
      <c r="E1456" s="17">
        <v>2.1830397705E10</v>
      </c>
      <c r="F1456" s="18"/>
      <c r="G1456" s="18"/>
      <c r="H1456" s="18"/>
      <c r="I1456" s="20" t="str">
        <f t="array" ref="I1456:J1456">IFNA(VLOOKUP(A1456,ENERGY!$A$2:$F$2692,{5,6},0),0)</f>
        <v/>
      </c>
      <c r="J1456" s="20"/>
      <c r="K1456" s="20">
        <f t="array" ref="K1456:S1456">VLOOKUP(A1456,'HUMAN RESOURCES'!$A$2:$M$2692,{2,3,4,5,6,7,8,9,10},0)</f>
        <v>0.009</v>
      </c>
      <c r="L1456" s="20"/>
      <c r="M1456" s="20">
        <v>84.0</v>
      </c>
      <c r="N1456" s="20">
        <v>80.0</v>
      </c>
      <c r="O1456" s="20"/>
      <c r="P1456" s="20"/>
      <c r="Q1456" s="20"/>
      <c r="R1456" s="20">
        <v>36120.0</v>
      </c>
      <c r="S1456" s="20">
        <v>0.145</v>
      </c>
      <c r="T1456" s="20" t="str">
        <f t="array" ref="T1456:U1456">VLOOKUP(A1456,TOURISM!$A$2:$F$2692,{3,6},0)</f>
        <v/>
      </c>
      <c r="U1456" s="20"/>
      <c r="V1456" s="20" t="str">
        <f t="array" ref="V1456:AA1456">VLOOKUP(A1456,BUSINESS!$A$2:$J$2692,{4,5,6,7,8,9},0)</f>
        <v/>
      </c>
      <c r="W1456" s="20"/>
      <c r="X1456" s="20"/>
      <c r="Y1456" s="20"/>
      <c r="Z1456" s="20">
        <v>0.8</v>
      </c>
      <c r="AA1456" s="20">
        <v>0.983</v>
      </c>
      <c r="AB1456" s="21">
        <f t="shared" si="390"/>
        <v>604385.3185</v>
      </c>
      <c r="AC1456" s="20"/>
      <c r="AD1456" s="20"/>
      <c r="AE1456" s="20"/>
      <c r="AF1456" s="22" t="b">
        <f t="shared" si="4"/>
        <v>1</v>
      </c>
      <c r="AG1456" s="20" t="b">
        <f t="shared" si="5"/>
        <v>0</v>
      </c>
      <c r="AH1456" s="20" t="b">
        <f t="shared" si="6"/>
        <v>0</v>
      </c>
      <c r="AI1456" s="20" t="b">
        <f t="shared" si="7"/>
        <v>0</v>
      </c>
      <c r="AJ1456" s="20"/>
      <c r="AK1456" s="20"/>
      <c r="AL1456" s="20"/>
      <c r="AM1456" s="20"/>
      <c r="AN1456" s="20"/>
      <c r="AO1456" s="20"/>
      <c r="AP1456" s="20"/>
      <c r="AQ1456" s="20"/>
      <c r="AR1456" s="23"/>
      <c r="AS1456" s="23"/>
      <c r="AT1456" s="23"/>
      <c r="AU1456" s="23"/>
      <c r="AV1456" s="23"/>
    </row>
    <row r="1457" ht="15.75" customHeight="1">
      <c r="A1457" s="17" t="str">
        <f t="shared" si="1"/>
        <v>Liechtenstein-Europe2011</v>
      </c>
      <c r="B1457" s="17" t="s">
        <v>204</v>
      </c>
      <c r="C1457" s="18" t="s">
        <v>180</v>
      </c>
      <c r="D1457" s="19" t="s">
        <v>90</v>
      </c>
      <c r="E1457" s="17">
        <v>2.1841815681E10</v>
      </c>
      <c r="F1457" s="18"/>
      <c r="G1457" s="18"/>
      <c r="H1457" s="18"/>
      <c r="I1457" s="20" t="str">
        <f t="array" ref="I1457:J1457">IFNA(VLOOKUP(A1457,ENERGY!$A$2:$F$2692,{5,6},0),0)</f>
        <v/>
      </c>
      <c r="J1457" s="20"/>
      <c r="K1457" s="20">
        <f t="array" ref="K1457:S1457">VLOOKUP(A1457,'HUMAN RESOURCES'!$A$2:$M$2692,{2,3,4,5,6,7,8,9,10},0)</f>
        <v>0.011</v>
      </c>
      <c r="L1457" s="20"/>
      <c r="M1457" s="20">
        <v>84.0</v>
      </c>
      <c r="N1457" s="20">
        <v>80.0</v>
      </c>
      <c r="O1457" s="20"/>
      <c r="P1457" s="20"/>
      <c r="Q1457" s="20"/>
      <c r="R1457" s="20">
        <v>36388.0</v>
      </c>
      <c r="S1457" s="20">
        <v>0.144</v>
      </c>
      <c r="T1457" s="20" t="str">
        <f t="array" ref="T1457:U1457">VLOOKUP(A1457,TOURISM!$A$2:$F$2692,{3,6},0)</f>
        <v/>
      </c>
      <c r="U1457" s="20"/>
      <c r="V1457" s="20" t="str">
        <f t="array" ref="V1457:AA1457">VLOOKUP(A1457,BUSINESS!$A$2:$J$2692,{4,5,6,7,8,9},0)</f>
        <v/>
      </c>
      <c r="W1457" s="20"/>
      <c r="X1457" s="20"/>
      <c r="Y1457" s="20"/>
      <c r="Z1457" s="20">
        <v>0.85</v>
      </c>
      <c r="AA1457" s="20">
        <v>1.016</v>
      </c>
      <c r="AB1457" s="21">
        <f t="shared" si="390"/>
        <v>600247.7652</v>
      </c>
      <c r="AC1457" s="20"/>
      <c r="AD1457" s="20"/>
      <c r="AE1457" s="20"/>
      <c r="AF1457" s="22" t="b">
        <f t="shared" si="4"/>
        <v>1</v>
      </c>
      <c r="AG1457" s="20" t="b">
        <f t="shared" si="5"/>
        <v>0</v>
      </c>
      <c r="AH1457" s="20" t="b">
        <f t="shared" si="6"/>
        <v>0</v>
      </c>
      <c r="AI1457" s="20" t="b">
        <f t="shared" si="7"/>
        <v>0</v>
      </c>
      <c r="AJ1457" s="20"/>
      <c r="AK1457" s="20"/>
      <c r="AL1457" s="20"/>
      <c r="AM1457" s="20"/>
      <c r="AN1457" s="20"/>
      <c r="AO1457" s="20"/>
      <c r="AP1457" s="20"/>
      <c r="AQ1457" s="20"/>
      <c r="AR1457" s="23"/>
      <c r="AS1457" s="23"/>
      <c r="AT1457" s="23"/>
      <c r="AU1457" s="23"/>
      <c r="AV1457" s="23"/>
    </row>
    <row r="1458" ht="15.75" customHeight="1">
      <c r="A1458" s="17" t="str">
        <f t="shared" si="1"/>
        <v>Liechtenstein-Europe2012</v>
      </c>
      <c r="B1458" s="17" t="s">
        <v>204</v>
      </c>
      <c r="C1458" s="18" t="s">
        <v>180</v>
      </c>
      <c r="D1458" s="19" t="s">
        <v>91</v>
      </c>
      <c r="E1458" s="17">
        <v>2.19175655E10</v>
      </c>
      <c r="F1458" s="18"/>
      <c r="G1458" s="18"/>
      <c r="H1458" s="18"/>
      <c r="I1458" s="20" t="str">
        <f t="array" ref="I1458:J1458">IFNA(VLOOKUP(A1458,ENERGY!$A$2:$F$2692,{5,6},0),0)</f>
        <v/>
      </c>
      <c r="J1458" s="20"/>
      <c r="K1458" s="20">
        <f t="array" ref="K1458:S1458">VLOOKUP(A1458,'HUMAN RESOURCES'!$A$2:$M$2692,{2,3,4,5,6,7,8,9,10},0)</f>
        <v>0.01</v>
      </c>
      <c r="L1458" s="20"/>
      <c r="M1458" s="20">
        <v>85.0</v>
      </c>
      <c r="N1458" s="20">
        <v>80.0</v>
      </c>
      <c r="O1458" s="20"/>
      <c r="P1458" s="20"/>
      <c r="Q1458" s="20"/>
      <c r="R1458" s="20">
        <v>36656.0</v>
      </c>
      <c r="S1458" s="20">
        <v>0.144</v>
      </c>
      <c r="T1458" s="20" t="str">
        <f t="array" ref="T1458:U1458">VLOOKUP(A1458,TOURISM!$A$2:$F$2692,{3,6},0)</f>
        <v/>
      </c>
      <c r="U1458" s="20"/>
      <c r="V1458" s="20" t="str">
        <f t="array" ref="V1458:AA1458">VLOOKUP(A1458,BUSINESS!$A$2:$J$2692,{4,5,6,7,8,9},0)</f>
        <v/>
      </c>
      <c r="W1458" s="20"/>
      <c r="X1458" s="20"/>
      <c r="Y1458" s="20"/>
      <c r="Z1458" s="20">
        <v>0.894</v>
      </c>
      <c r="AA1458" s="20">
        <v>0.974</v>
      </c>
      <c r="AB1458" s="21">
        <f t="shared" si="390"/>
        <v>597925.7284</v>
      </c>
      <c r="AC1458" s="20"/>
      <c r="AD1458" s="20"/>
      <c r="AE1458" s="20"/>
      <c r="AF1458" s="22" t="b">
        <f t="shared" si="4"/>
        <v>1</v>
      </c>
      <c r="AG1458" s="20" t="b">
        <f t="shared" si="5"/>
        <v>0</v>
      </c>
      <c r="AH1458" s="20" t="b">
        <f t="shared" si="6"/>
        <v>0</v>
      </c>
      <c r="AI1458" s="20" t="b">
        <f t="shared" si="7"/>
        <v>0</v>
      </c>
      <c r="AJ1458" s="20"/>
      <c r="AK1458" s="20"/>
      <c r="AL1458" s="20"/>
      <c r="AM1458" s="20"/>
      <c r="AN1458" s="20"/>
      <c r="AO1458" s="20"/>
      <c r="AP1458" s="20"/>
      <c r="AQ1458" s="20"/>
      <c r="AR1458" s="23"/>
      <c r="AS1458" s="23"/>
      <c r="AT1458" s="23"/>
      <c r="AU1458" s="23"/>
      <c r="AV1458" s="23"/>
    </row>
    <row r="1459" ht="15.75" customHeight="1">
      <c r="A1459" s="17" t="str">
        <f t="shared" si="1"/>
        <v>Lithuania-Europe2000</v>
      </c>
      <c r="B1459" s="17" t="s">
        <v>205</v>
      </c>
      <c r="C1459" s="18" t="s">
        <v>180</v>
      </c>
      <c r="D1459" s="19" t="s">
        <v>76</v>
      </c>
      <c r="E1459" s="17">
        <v>2.1971835256E10</v>
      </c>
      <c r="F1459" s="18">
        <v>0.065</v>
      </c>
      <c r="G1459" s="18">
        <v>212.0</v>
      </c>
      <c r="H1459" s="18">
        <v>0.121</v>
      </c>
      <c r="I1459" s="20" t="str">
        <f t="array" ref="I1459:J1459">IFNA(VLOOKUP(A1459,ENERGY!$A$2:$F$2692,{5,6},0),0)</f>
        <v/>
      </c>
      <c r="J1459" s="20"/>
      <c r="K1459" s="20">
        <f t="array" ref="K1459:S1459">VLOOKUP(A1459,'HUMAN RESOURCES'!$A$2:$M$2692,{2,3,4,5,6,7,8,9,10},0)</f>
        <v>0.01</v>
      </c>
      <c r="L1459" s="20">
        <v>0.01</v>
      </c>
      <c r="M1459" s="20">
        <v>78.0</v>
      </c>
      <c r="N1459" s="20">
        <v>67.0</v>
      </c>
      <c r="O1459" s="20">
        <v>0.199</v>
      </c>
      <c r="P1459" s="20">
        <v>0.662</v>
      </c>
      <c r="Q1459" s="20">
        <v>0.139</v>
      </c>
      <c r="R1459" s="20">
        <v>3499536.0</v>
      </c>
      <c r="S1459" s="20">
        <v>0.67</v>
      </c>
      <c r="T1459" s="20">
        <f t="array" ref="T1459:U1459">VLOOKUP(A1459,TOURISM!$A$2:$F$2692,{3,6},0)</f>
        <v>430000000</v>
      </c>
      <c r="U1459" s="20">
        <v>2.61E8</v>
      </c>
      <c r="V1459" s="20" t="str">
        <f t="array" ref="V1459:AA1459">VLOOKUP(A1459,BUSINESS!$A$2:$J$2692,{4,5,6,7,8,9},0)</f>
        <v/>
      </c>
      <c r="W1459" s="20"/>
      <c r="X1459" s="20"/>
      <c r="Y1459" s="20"/>
      <c r="Z1459" s="20">
        <v>0.064</v>
      </c>
      <c r="AA1459" s="20">
        <v>0.15</v>
      </c>
      <c r="AB1459" s="21">
        <f t="shared" si="390"/>
        <v>6278.499566</v>
      </c>
      <c r="AC1459" s="20"/>
      <c r="AD1459" s="20"/>
      <c r="AE1459" s="20">
        <f t="shared" ref="AE1459:AE1510" si="482">U1459/R1459</f>
        <v>74.58131592</v>
      </c>
      <c r="AF1459" s="22" t="b">
        <f t="shared" si="4"/>
        <v>0</v>
      </c>
      <c r="AG1459" s="20" t="b">
        <f t="shared" si="5"/>
        <v>0</v>
      </c>
      <c r="AH1459" s="20" t="b">
        <f t="shared" si="6"/>
        <v>0</v>
      </c>
      <c r="AI1459" s="20" t="b">
        <f t="shared" si="7"/>
        <v>0</v>
      </c>
      <c r="AJ1459" s="20"/>
      <c r="AK1459" s="20"/>
      <c r="AL1459" s="20"/>
      <c r="AM1459" s="20"/>
      <c r="AN1459" s="20"/>
      <c r="AO1459" s="20"/>
      <c r="AP1459" s="20"/>
      <c r="AQ1459" s="20"/>
      <c r="AR1459" s="23"/>
      <c r="AS1459" s="23"/>
      <c r="AT1459" s="23"/>
      <c r="AU1459" s="23"/>
      <c r="AV1459" s="23"/>
    </row>
    <row r="1460" ht="15.75" customHeight="1">
      <c r="A1460" s="17" t="str">
        <f t="shared" si="1"/>
        <v>Lithuania-Europe2001</v>
      </c>
      <c r="B1460" s="17" t="s">
        <v>205</v>
      </c>
      <c r="C1460" s="18" t="s">
        <v>180</v>
      </c>
      <c r="D1460" s="19" t="s">
        <v>77</v>
      </c>
      <c r="E1460" s="17">
        <v>2.1993674015E10</v>
      </c>
      <c r="F1460" s="18">
        <v>0.063</v>
      </c>
      <c r="G1460" s="18">
        <v>220.0</v>
      </c>
      <c r="H1460" s="18">
        <v>0.096</v>
      </c>
      <c r="I1460" s="20">
        <f t="array" ref="I1460:J1460">IFNA(VLOOKUP(A1460,ENERGY!$A$2:$F$2692,{5,6},0),0)</f>
        <v>7287</v>
      </c>
      <c r="J1460" s="20"/>
      <c r="K1460" s="20">
        <f t="array" ref="K1460:S1460">VLOOKUP(A1460,'HUMAN RESOURCES'!$A$2:$M$2692,{2,3,4,5,6,7,8,9,10},0)</f>
        <v>0.009</v>
      </c>
      <c r="L1460" s="20">
        <v>0.009</v>
      </c>
      <c r="M1460" s="20">
        <v>78.0</v>
      </c>
      <c r="N1460" s="20">
        <v>66.0</v>
      </c>
      <c r="O1460" s="20">
        <v>0.193</v>
      </c>
      <c r="P1460" s="20">
        <v>0.665</v>
      </c>
      <c r="Q1460" s="20">
        <v>0.142</v>
      </c>
      <c r="R1460" s="20">
        <v>3470818.0</v>
      </c>
      <c r="S1460" s="20">
        <v>0.669</v>
      </c>
      <c r="T1460" s="20">
        <f t="array" ref="T1460:U1460">VLOOKUP(A1460,TOURISM!$A$2:$F$2692,{3,6},0)</f>
        <v>425000000</v>
      </c>
      <c r="U1460" s="20">
        <v>2.27E8</v>
      </c>
      <c r="V1460" s="20" t="str">
        <f t="array" ref="V1460:AA1460">VLOOKUP(A1460,BUSINESS!$A$2:$J$2692,{4,5,6,7,8,9},0)</f>
        <v/>
      </c>
      <c r="W1460" s="20"/>
      <c r="X1460" s="20"/>
      <c r="Y1460" s="20"/>
      <c r="Z1460" s="20">
        <v>0.072</v>
      </c>
      <c r="AA1460" s="20">
        <v>0.294</v>
      </c>
      <c r="AB1460" s="21">
        <f t="shared" si="390"/>
        <v>6336.740796</v>
      </c>
      <c r="AC1460" s="20">
        <f t="shared" ref="AC1460:AC1463" si="483">I1460/R1460</f>
        <v>0.002099505073</v>
      </c>
      <c r="AD1460" s="20"/>
      <c r="AE1460" s="20">
        <f t="shared" si="482"/>
        <v>65.4024498</v>
      </c>
      <c r="AF1460" s="22" t="b">
        <f t="shared" si="4"/>
        <v>0</v>
      </c>
      <c r="AG1460" s="20" t="b">
        <f t="shared" si="5"/>
        <v>0</v>
      </c>
      <c r="AH1460" s="20" t="b">
        <f t="shared" si="6"/>
        <v>0</v>
      </c>
      <c r="AI1460" s="20" t="b">
        <f t="shared" si="7"/>
        <v>0</v>
      </c>
      <c r="AJ1460" s="20"/>
      <c r="AK1460" s="20"/>
      <c r="AL1460" s="20"/>
      <c r="AM1460" s="20"/>
      <c r="AN1460" s="20"/>
      <c r="AO1460" s="20"/>
      <c r="AP1460" s="20"/>
      <c r="AQ1460" s="20"/>
      <c r="AR1460" s="23"/>
      <c r="AS1460" s="23"/>
      <c r="AT1460" s="23"/>
      <c r="AU1460" s="23"/>
      <c r="AV1460" s="23"/>
    </row>
    <row r="1461" ht="15.75" customHeight="1">
      <c r="A1461" s="17" t="str">
        <f t="shared" si="1"/>
        <v>Lithuania-Europe2002</v>
      </c>
      <c r="B1461" s="17" t="s">
        <v>205</v>
      </c>
      <c r="C1461" s="18" t="s">
        <v>180</v>
      </c>
      <c r="D1461" s="19" t="s">
        <v>79</v>
      </c>
      <c r="E1461" s="17">
        <v>2.2066101341E10</v>
      </c>
      <c r="F1461" s="18">
        <v>0.064</v>
      </c>
      <c r="G1461" s="18">
        <v>263.0</v>
      </c>
      <c r="H1461" s="18">
        <v>0.068</v>
      </c>
      <c r="I1461" s="20">
        <f t="array" ref="I1461:J1461">IFNA(VLOOKUP(A1461,ENERGY!$A$2:$F$2692,{5,6},0),0)</f>
        <v>7052</v>
      </c>
      <c r="J1461" s="20">
        <v>13561.0</v>
      </c>
      <c r="K1461" s="20">
        <f t="array" ref="K1461:S1461">VLOOKUP(A1461,'HUMAN RESOURCES'!$A$2:$M$2692,{2,3,4,5,6,7,8,9,10},0)</f>
        <v>0.009</v>
      </c>
      <c r="L1461" s="20">
        <v>0.009</v>
      </c>
      <c r="M1461" s="20">
        <v>78.0</v>
      </c>
      <c r="N1461" s="20">
        <v>66.0</v>
      </c>
      <c r="O1461" s="20">
        <v>0.187</v>
      </c>
      <c r="P1461" s="20">
        <v>0.669</v>
      </c>
      <c r="Q1461" s="20">
        <v>0.144</v>
      </c>
      <c r="R1461" s="20">
        <v>3443067.0</v>
      </c>
      <c r="S1461" s="20">
        <v>0.668</v>
      </c>
      <c r="T1461" s="20">
        <f t="array" ref="T1461:U1461">VLOOKUP(A1461,TOURISM!$A$2:$F$2692,{3,6},0)</f>
        <v>556000000</v>
      </c>
      <c r="U1461" s="20">
        <v>3.34E8</v>
      </c>
      <c r="V1461" s="20" t="str">
        <f t="array" ref="V1461:AA1461">VLOOKUP(A1461,BUSINESS!$A$2:$J$2692,{4,5,6,7,8,9},0)</f>
        <v/>
      </c>
      <c r="W1461" s="20"/>
      <c r="X1461" s="20"/>
      <c r="Y1461" s="20"/>
      <c r="Z1461" s="20">
        <v>0.177</v>
      </c>
      <c r="AA1461" s="20">
        <v>0.481</v>
      </c>
      <c r="AB1461" s="21">
        <f t="shared" si="390"/>
        <v>6408.850406</v>
      </c>
      <c r="AC1461" s="20">
        <f t="shared" si="483"/>
        <v>0.00204817391</v>
      </c>
      <c r="AD1461" s="20">
        <f t="shared" ref="AD1461:AD1463" si="484">J1461/R1461</f>
        <v>0.003938639591</v>
      </c>
      <c r="AE1461" s="20">
        <f t="shared" si="482"/>
        <v>97.00653516</v>
      </c>
      <c r="AF1461" s="22" t="b">
        <f t="shared" si="4"/>
        <v>0</v>
      </c>
      <c r="AG1461" s="20" t="b">
        <f t="shared" si="5"/>
        <v>0</v>
      </c>
      <c r="AH1461" s="20" t="b">
        <f t="shared" si="6"/>
        <v>0</v>
      </c>
      <c r="AI1461" s="20" t="b">
        <f t="shared" si="7"/>
        <v>0</v>
      </c>
      <c r="AJ1461" s="20"/>
      <c r="AK1461" s="20"/>
      <c r="AL1461" s="20"/>
      <c r="AM1461" s="20"/>
      <c r="AN1461" s="20"/>
      <c r="AO1461" s="20"/>
      <c r="AP1461" s="20"/>
      <c r="AQ1461" s="20"/>
      <c r="AR1461" s="23"/>
      <c r="AS1461" s="23"/>
      <c r="AT1461" s="23"/>
      <c r="AU1461" s="23"/>
      <c r="AV1461" s="23"/>
    </row>
    <row r="1462" ht="15.75" customHeight="1">
      <c r="A1462" s="17" t="str">
        <f t="shared" si="1"/>
        <v>Lithuania-Europe2003</v>
      </c>
      <c r="B1462" s="17" t="s">
        <v>205</v>
      </c>
      <c r="C1462" s="18" t="s">
        <v>180</v>
      </c>
      <c r="D1462" s="19" t="s">
        <v>81</v>
      </c>
      <c r="E1462" s="17">
        <v>2.2148070175E10</v>
      </c>
      <c r="F1462" s="18">
        <v>0.065</v>
      </c>
      <c r="G1462" s="18">
        <v>351.0</v>
      </c>
      <c r="H1462" s="18">
        <v>0.058</v>
      </c>
      <c r="I1462" s="20">
        <f t="array" ref="I1462:J1462">IFNA(VLOOKUP(A1462,ENERGY!$A$2:$F$2692,{5,6},0),0)</f>
        <v>8766</v>
      </c>
      <c r="J1462" s="20">
        <v>12578.0</v>
      </c>
      <c r="K1462" s="20">
        <f t="array" ref="K1462:S1462">VLOOKUP(A1462,'HUMAN RESOURCES'!$A$2:$M$2692,{2,3,4,5,6,7,8,9,10},0)</f>
        <v>0.009</v>
      </c>
      <c r="L1462" s="20">
        <v>0.009</v>
      </c>
      <c r="M1462" s="20">
        <v>78.0</v>
      </c>
      <c r="N1462" s="20">
        <v>67.0</v>
      </c>
      <c r="O1462" s="20">
        <v>0.18</v>
      </c>
      <c r="P1462" s="20">
        <v>0.673</v>
      </c>
      <c r="Q1462" s="20">
        <v>0.147</v>
      </c>
      <c r="R1462" s="20">
        <v>3415213.0</v>
      </c>
      <c r="S1462" s="20">
        <v>0.667</v>
      </c>
      <c r="T1462" s="20">
        <f t="array" ref="T1462:U1462">VLOOKUP(A1462,TOURISM!$A$2:$F$2692,{3,6},0)</f>
        <v>700000000</v>
      </c>
      <c r="U1462" s="20">
        <v>4.76E8</v>
      </c>
      <c r="V1462" s="20" t="str">
        <f t="array" ref="V1462:AA1462">VLOOKUP(A1462,BUSINESS!$A$2:$J$2692,{4,5,6,7,8,9},0)</f>
        <v/>
      </c>
      <c r="W1462" s="20">
        <v>26.0</v>
      </c>
      <c r="X1462" s="20"/>
      <c r="Y1462" s="20"/>
      <c r="Z1462" s="20">
        <v>0.259</v>
      </c>
      <c r="AA1462" s="20">
        <v>0.622</v>
      </c>
      <c r="AB1462" s="21">
        <f t="shared" si="390"/>
        <v>6485.121184</v>
      </c>
      <c r="AC1462" s="20">
        <f t="shared" si="483"/>
        <v>0.002566750595</v>
      </c>
      <c r="AD1462" s="20">
        <f t="shared" si="484"/>
        <v>0.003682932807</v>
      </c>
      <c r="AE1462" s="20">
        <f t="shared" si="482"/>
        <v>139.3763727</v>
      </c>
      <c r="AF1462" s="22" t="b">
        <f t="shared" si="4"/>
        <v>0</v>
      </c>
      <c r="AG1462" s="20" t="b">
        <f t="shared" si="5"/>
        <v>0</v>
      </c>
      <c r="AH1462" s="20" t="b">
        <f t="shared" si="6"/>
        <v>0</v>
      </c>
      <c r="AI1462" s="20" t="b">
        <f t="shared" si="7"/>
        <v>0</v>
      </c>
      <c r="AJ1462" s="20"/>
      <c r="AK1462" s="20"/>
      <c r="AL1462" s="20"/>
      <c r="AM1462" s="20"/>
      <c r="AN1462" s="20"/>
      <c r="AO1462" s="20"/>
      <c r="AP1462" s="20"/>
      <c r="AQ1462" s="20"/>
      <c r="AR1462" s="23"/>
      <c r="AS1462" s="23"/>
      <c r="AT1462" s="23"/>
      <c r="AU1462" s="23"/>
      <c r="AV1462" s="23"/>
    </row>
    <row r="1463" ht="15.75" customHeight="1">
      <c r="A1463" s="17" t="str">
        <f t="shared" si="1"/>
        <v>Lithuania-Europe2004</v>
      </c>
      <c r="B1463" s="17" t="s">
        <v>205</v>
      </c>
      <c r="C1463" s="18" t="s">
        <v>180</v>
      </c>
      <c r="D1463" s="19" t="s">
        <v>83</v>
      </c>
      <c r="E1463" s="17">
        <v>2.215268913E10</v>
      </c>
      <c r="F1463" s="18">
        <v>0.057</v>
      </c>
      <c r="G1463" s="18">
        <v>374.0</v>
      </c>
      <c r="H1463" s="18">
        <v>0.057</v>
      </c>
      <c r="I1463" s="20">
        <f t="array" ref="I1463:J1463">IFNA(VLOOKUP(A1463,ENERGY!$A$2:$F$2692,{5,6},0),0)</f>
        <v>9520</v>
      </c>
      <c r="J1463" s="20">
        <v>15115.0</v>
      </c>
      <c r="K1463" s="20">
        <f t="array" ref="K1463:S1463">VLOOKUP(A1463,'HUMAN RESOURCES'!$A$2:$M$2692,{2,3,4,5,6,7,8,9,10},0)</f>
        <v>0.009</v>
      </c>
      <c r="L1463" s="20">
        <v>0.008</v>
      </c>
      <c r="M1463" s="20">
        <v>78.0</v>
      </c>
      <c r="N1463" s="20">
        <v>66.0</v>
      </c>
      <c r="O1463" s="20">
        <v>0.173</v>
      </c>
      <c r="P1463" s="20">
        <v>0.677</v>
      </c>
      <c r="Q1463" s="20">
        <v>0.15</v>
      </c>
      <c r="R1463" s="20">
        <v>3377075.0</v>
      </c>
      <c r="S1463" s="20">
        <v>0.666</v>
      </c>
      <c r="T1463" s="20">
        <f t="array" ref="T1463:U1463">VLOOKUP(A1463,TOURISM!$A$2:$F$2692,{3,6},0)</f>
        <v>834000000</v>
      </c>
      <c r="U1463" s="20">
        <v>6.43E8</v>
      </c>
      <c r="V1463" s="20" t="str">
        <f t="array" ref="V1463:AA1463">VLOOKUP(A1463,BUSINESS!$A$2:$J$2692,{4,5,6,7,8,9},0)</f>
        <v/>
      </c>
      <c r="W1463" s="20">
        <v>26.0</v>
      </c>
      <c r="X1463" s="20"/>
      <c r="Y1463" s="20"/>
      <c r="Z1463" s="20">
        <v>0.312</v>
      </c>
      <c r="AA1463" s="20">
        <v>0.915</v>
      </c>
      <c r="AB1463" s="21">
        <f t="shared" si="390"/>
        <v>6559.726725</v>
      </c>
      <c r="AC1463" s="20">
        <f t="shared" si="483"/>
        <v>0.002819007573</v>
      </c>
      <c r="AD1463" s="20">
        <f t="shared" si="484"/>
        <v>0.004475766751</v>
      </c>
      <c r="AE1463" s="20">
        <f t="shared" si="482"/>
        <v>190.4014569</v>
      </c>
      <c r="AF1463" s="22" t="b">
        <f t="shared" si="4"/>
        <v>0</v>
      </c>
      <c r="AG1463" s="20" t="b">
        <f t="shared" si="5"/>
        <v>0</v>
      </c>
      <c r="AH1463" s="20" t="b">
        <f t="shared" si="6"/>
        <v>0</v>
      </c>
      <c r="AI1463" s="20" t="b">
        <f t="shared" si="7"/>
        <v>0</v>
      </c>
      <c r="AJ1463" s="20"/>
      <c r="AK1463" s="20"/>
      <c r="AL1463" s="20"/>
      <c r="AM1463" s="20"/>
      <c r="AN1463" s="20"/>
      <c r="AO1463" s="20"/>
      <c r="AP1463" s="20"/>
      <c r="AQ1463" s="20"/>
      <c r="AR1463" s="23"/>
      <c r="AS1463" s="23"/>
      <c r="AT1463" s="23"/>
      <c r="AU1463" s="23"/>
      <c r="AV1463" s="23"/>
    </row>
    <row r="1464" ht="15.75" customHeight="1">
      <c r="A1464" s="17" t="str">
        <f t="shared" si="1"/>
        <v>Lithuania-Europe2005</v>
      </c>
      <c r="B1464" s="17" t="s">
        <v>205</v>
      </c>
      <c r="C1464" s="18" t="s">
        <v>180</v>
      </c>
      <c r="D1464" s="19" t="s">
        <v>84</v>
      </c>
      <c r="E1464" s="17">
        <v>2.2163928097E10</v>
      </c>
      <c r="F1464" s="18">
        <v>0.058</v>
      </c>
      <c r="G1464" s="18">
        <v>446.0</v>
      </c>
      <c r="H1464" s="18">
        <v>0.053</v>
      </c>
      <c r="I1464" s="20">
        <f t="array" ref="I1464:J1464">IFNA(VLOOKUP(A1464,ENERGY!$A$2:$F$2692,{5,6},0),0)</f>
        <v>0</v>
      </c>
      <c r="J1464" s="20">
        <v>0.0</v>
      </c>
      <c r="K1464" s="20">
        <f t="array" ref="K1464:S1464">VLOOKUP(A1464,'HUMAN RESOURCES'!$A$2:$M$2692,{2,3,4,5,6,7,8,9,10},0)</f>
        <v>0.009</v>
      </c>
      <c r="L1464" s="20">
        <v>0.008</v>
      </c>
      <c r="M1464" s="20">
        <v>77.0</v>
      </c>
      <c r="N1464" s="20">
        <v>65.0</v>
      </c>
      <c r="O1464" s="20">
        <v>0.167</v>
      </c>
      <c r="P1464" s="20">
        <v>0.681</v>
      </c>
      <c r="Q1464" s="20">
        <v>0.151</v>
      </c>
      <c r="R1464" s="20">
        <v>3322528.0</v>
      </c>
      <c r="S1464" s="20">
        <v>0.666</v>
      </c>
      <c r="T1464" s="20">
        <f t="array" ref="T1464:U1464">VLOOKUP(A1464,TOURISM!$A$2:$F$2692,{3,6},0)</f>
        <v>975000000</v>
      </c>
      <c r="U1464" s="20">
        <v>7.57E8</v>
      </c>
      <c r="V1464" s="20">
        <f t="array" ref="V1464:AA1464">VLOOKUP(A1464,BUSINESS!$A$2:$J$2692,{4,5,6,7,8,9},0)</f>
        <v>0.512</v>
      </c>
      <c r="W1464" s="20">
        <v>26.0</v>
      </c>
      <c r="X1464" s="20"/>
      <c r="Y1464" s="20">
        <v>166.0</v>
      </c>
      <c r="Z1464" s="20">
        <v>0.362</v>
      </c>
      <c r="AA1464" s="20">
        <v>1.325</v>
      </c>
      <c r="AB1464" s="21">
        <f t="shared" si="390"/>
        <v>6670.802502</v>
      </c>
      <c r="AC1464" s="20"/>
      <c r="AD1464" s="20"/>
      <c r="AE1464" s="20">
        <f t="shared" si="482"/>
        <v>227.8385615</v>
      </c>
      <c r="AF1464" s="22" t="b">
        <f t="shared" si="4"/>
        <v>0</v>
      </c>
      <c r="AG1464" s="20" t="b">
        <f t="shared" si="5"/>
        <v>0</v>
      </c>
      <c r="AH1464" s="20" t="b">
        <f t="shared" si="6"/>
        <v>0</v>
      </c>
      <c r="AI1464" s="20" t="b">
        <f t="shared" si="7"/>
        <v>0</v>
      </c>
      <c r="AJ1464" s="20"/>
      <c r="AK1464" s="20"/>
      <c r="AL1464" s="20"/>
      <c r="AM1464" s="20"/>
      <c r="AN1464" s="20"/>
      <c r="AO1464" s="20"/>
      <c r="AP1464" s="20"/>
      <c r="AQ1464" s="20"/>
      <c r="AR1464" s="23"/>
      <c r="AS1464" s="23"/>
      <c r="AT1464" s="23"/>
      <c r="AU1464" s="23"/>
      <c r="AV1464" s="23"/>
    </row>
    <row r="1465" ht="15.75" customHeight="1">
      <c r="A1465" s="17" t="str">
        <f t="shared" si="1"/>
        <v>Lithuania-Europe2006</v>
      </c>
      <c r="B1465" s="17" t="s">
        <v>205</v>
      </c>
      <c r="C1465" s="18" t="s">
        <v>180</v>
      </c>
      <c r="D1465" s="19" t="s">
        <v>85</v>
      </c>
      <c r="E1465" s="17">
        <v>2.2165009363E10</v>
      </c>
      <c r="F1465" s="18">
        <v>0.062</v>
      </c>
      <c r="G1465" s="18">
        <v>552.0</v>
      </c>
      <c r="H1465" s="18">
        <v>0.051</v>
      </c>
      <c r="I1465" s="20">
        <f t="array" ref="I1465:J1465">IFNA(VLOOKUP(A1465,ENERGY!$A$2:$F$2692,{5,6},0),0)</f>
        <v>9386</v>
      </c>
      <c r="J1465" s="20">
        <v>13330.0</v>
      </c>
      <c r="K1465" s="20">
        <f t="array" ref="K1465:S1465">VLOOKUP(A1465,'HUMAN RESOURCES'!$A$2:$M$2692,{2,3,4,5,6,7,8,9,10},0)</f>
        <v>0.01</v>
      </c>
      <c r="L1465" s="20">
        <v>0.008</v>
      </c>
      <c r="M1465" s="20">
        <v>77.0</v>
      </c>
      <c r="N1465" s="20">
        <v>65.0</v>
      </c>
      <c r="O1465" s="20">
        <v>0.163</v>
      </c>
      <c r="P1465" s="20">
        <v>0.685</v>
      </c>
      <c r="Q1465" s="20">
        <v>0.153</v>
      </c>
      <c r="R1465" s="20">
        <v>3269909.0</v>
      </c>
      <c r="S1465" s="20">
        <v>0.667</v>
      </c>
      <c r="T1465" s="20">
        <f t="array" ref="T1465:U1465">VLOOKUP(A1465,TOURISM!$A$2:$F$2692,{3,6},0)</f>
        <v>1077000000</v>
      </c>
      <c r="U1465" s="20">
        <v>9.31E8</v>
      </c>
      <c r="V1465" s="20">
        <f t="array" ref="V1465:AA1465">VLOOKUP(A1465,BUSINESS!$A$2:$J$2692,{4,5,6,7,8,9},0)</f>
        <v>0.476</v>
      </c>
      <c r="W1465" s="20">
        <v>26.0</v>
      </c>
      <c r="X1465" s="20"/>
      <c r="Y1465" s="20">
        <v>166.0</v>
      </c>
      <c r="Z1465" s="20">
        <v>0.439</v>
      </c>
      <c r="AA1465" s="20">
        <v>1.457</v>
      </c>
      <c r="AB1465" s="21">
        <f t="shared" si="390"/>
        <v>6778.478962</v>
      </c>
      <c r="AC1465" s="20">
        <f t="shared" ref="AC1465:AC1467" si="485">I1465/R1465</f>
        <v>0.002870416272</v>
      </c>
      <c r="AD1465" s="20">
        <f t="shared" ref="AD1465:AD1467" si="486">J1465/R1465</f>
        <v>0.004076566045</v>
      </c>
      <c r="AE1465" s="20">
        <f t="shared" si="482"/>
        <v>284.7174035</v>
      </c>
      <c r="AF1465" s="22" t="b">
        <f t="shared" si="4"/>
        <v>0</v>
      </c>
      <c r="AG1465" s="20" t="b">
        <f t="shared" si="5"/>
        <v>0</v>
      </c>
      <c r="AH1465" s="20" t="b">
        <f t="shared" si="6"/>
        <v>0</v>
      </c>
      <c r="AI1465" s="20" t="b">
        <f t="shared" si="7"/>
        <v>0</v>
      </c>
      <c r="AJ1465" s="20"/>
      <c r="AK1465" s="20"/>
      <c r="AL1465" s="20"/>
      <c r="AM1465" s="20"/>
      <c r="AN1465" s="20"/>
      <c r="AO1465" s="20"/>
      <c r="AP1465" s="20"/>
      <c r="AQ1465" s="20"/>
      <c r="AR1465" s="23"/>
      <c r="AS1465" s="23"/>
      <c r="AT1465" s="23"/>
      <c r="AU1465" s="23"/>
      <c r="AV1465" s="23"/>
    </row>
    <row r="1466" ht="15.75" customHeight="1">
      <c r="A1466" s="17" t="str">
        <f t="shared" si="1"/>
        <v>Lithuania-Europe2007</v>
      </c>
      <c r="B1466" s="17" t="s">
        <v>205</v>
      </c>
      <c r="C1466" s="18" t="s">
        <v>180</v>
      </c>
      <c r="D1466" s="19" t="s">
        <v>86</v>
      </c>
      <c r="E1466" s="17">
        <v>2.2311393928E10</v>
      </c>
      <c r="F1466" s="18">
        <v>0.062</v>
      </c>
      <c r="G1466" s="18">
        <v>725.0</v>
      </c>
      <c r="H1466" s="18">
        <v>0.069</v>
      </c>
      <c r="I1466" s="20">
        <f t="array" ref="I1466:J1466">IFNA(VLOOKUP(A1466,ENERGY!$A$2:$F$2692,{5,6},0),0)</f>
        <v>9460</v>
      </c>
      <c r="J1466" s="20">
        <v>15137.0</v>
      </c>
      <c r="K1466" s="20">
        <f t="array" ref="K1466:S1466">VLOOKUP(A1466,'HUMAN RESOURCES'!$A$2:$M$2692,{2,3,4,5,6,7,8,9,10},0)</f>
        <v>0.01</v>
      </c>
      <c r="L1466" s="20">
        <v>0.007</v>
      </c>
      <c r="M1466" s="20">
        <v>77.0</v>
      </c>
      <c r="N1466" s="20">
        <v>65.0</v>
      </c>
      <c r="O1466" s="20">
        <v>0.159</v>
      </c>
      <c r="P1466" s="20">
        <v>0.688</v>
      </c>
      <c r="Q1466" s="20">
        <v>0.154</v>
      </c>
      <c r="R1466" s="20">
        <v>3231294.0</v>
      </c>
      <c r="S1466" s="20">
        <v>0.668</v>
      </c>
      <c r="T1466" s="20">
        <f t="array" ref="T1466:U1466">VLOOKUP(A1466,TOURISM!$A$2:$F$2692,{3,6},0)</f>
        <v>1192000000</v>
      </c>
      <c r="U1466" s="20">
        <v>1.168E9</v>
      </c>
      <c r="V1466" s="20">
        <f t="array" ref="V1466:AA1466">VLOOKUP(A1466,BUSINESS!$A$2:$J$2692,{4,5,6,7,8,9},0)</f>
        <v>0.462</v>
      </c>
      <c r="W1466" s="20">
        <v>26.0</v>
      </c>
      <c r="X1466" s="20"/>
      <c r="Y1466" s="20">
        <v>166.0</v>
      </c>
      <c r="Z1466" s="20">
        <v>0.499</v>
      </c>
      <c r="AA1466" s="20">
        <v>1.54</v>
      </c>
      <c r="AB1466" s="21">
        <f t="shared" si="390"/>
        <v>6904.78611</v>
      </c>
      <c r="AC1466" s="20">
        <f t="shared" si="485"/>
        <v>0.002927619709</v>
      </c>
      <c r="AD1466" s="20">
        <f t="shared" si="486"/>
        <v>0.004684501008</v>
      </c>
      <c r="AE1466" s="20">
        <f t="shared" si="482"/>
        <v>361.4650973</v>
      </c>
      <c r="AF1466" s="22" t="b">
        <f t="shared" si="4"/>
        <v>0</v>
      </c>
      <c r="AG1466" s="20" t="b">
        <f t="shared" si="5"/>
        <v>0</v>
      </c>
      <c r="AH1466" s="20" t="b">
        <f t="shared" si="6"/>
        <v>0</v>
      </c>
      <c r="AI1466" s="20" t="b">
        <f t="shared" si="7"/>
        <v>0</v>
      </c>
      <c r="AJ1466" s="20"/>
      <c r="AK1466" s="20"/>
      <c r="AL1466" s="20"/>
      <c r="AM1466" s="20"/>
      <c r="AN1466" s="20"/>
      <c r="AO1466" s="20"/>
      <c r="AP1466" s="20"/>
      <c r="AQ1466" s="20"/>
      <c r="AR1466" s="23"/>
      <c r="AS1466" s="23"/>
      <c r="AT1466" s="23"/>
      <c r="AU1466" s="23"/>
      <c r="AV1466" s="23"/>
    </row>
    <row r="1467" ht="15.75" customHeight="1">
      <c r="A1467" s="17" t="str">
        <f t="shared" si="1"/>
        <v>Lithuania-Europe2008</v>
      </c>
      <c r="B1467" s="17" t="s">
        <v>205</v>
      </c>
      <c r="C1467" s="18" t="s">
        <v>180</v>
      </c>
      <c r="D1467" s="19" t="s">
        <v>87</v>
      </c>
      <c r="E1467" s="17">
        <v>2.2376042498E10</v>
      </c>
      <c r="F1467" s="18">
        <v>0.066</v>
      </c>
      <c r="G1467" s="18">
        <v>934.0</v>
      </c>
      <c r="H1467" s="18">
        <v>0.084</v>
      </c>
      <c r="I1467" s="20">
        <f t="array" ref="I1467:J1467">IFNA(VLOOKUP(A1467,ENERGY!$A$2:$F$2692,{5,6},0),0)</f>
        <v>8848</v>
      </c>
      <c r="J1467" s="20">
        <v>13993.0</v>
      </c>
      <c r="K1467" s="20">
        <f t="array" ref="K1467:S1467">VLOOKUP(A1467,'HUMAN RESOURCES'!$A$2:$M$2692,{2,3,4,5,6,7,8,9,10},0)</f>
        <v>0.011</v>
      </c>
      <c r="L1467" s="20">
        <v>0.007</v>
      </c>
      <c r="M1467" s="20">
        <v>78.0</v>
      </c>
      <c r="N1467" s="20">
        <v>66.0</v>
      </c>
      <c r="O1467" s="20">
        <v>0.156</v>
      </c>
      <c r="P1467" s="20">
        <v>0.69</v>
      </c>
      <c r="Q1467" s="20">
        <v>0.154</v>
      </c>
      <c r="R1467" s="20">
        <v>3198231.0</v>
      </c>
      <c r="S1467" s="20">
        <v>0.668</v>
      </c>
      <c r="T1467" s="20">
        <f t="array" ref="T1467:U1467">VLOOKUP(A1467,TOURISM!$A$2:$F$2692,{3,6},0)</f>
        <v>1316000000</v>
      </c>
      <c r="U1467" s="20">
        <v>1.567E9</v>
      </c>
      <c r="V1467" s="20">
        <f t="array" ref="V1467:AA1467">VLOOKUP(A1467,BUSINESS!$A$2:$J$2692,{4,5,6,7,8,9},0)</f>
        <v>0.456</v>
      </c>
      <c r="W1467" s="20">
        <v>26.0</v>
      </c>
      <c r="X1467" s="20"/>
      <c r="Y1467" s="20">
        <v>166.0</v>
      </c>
      <c r="Z1467" s="20">
        <v>0.552</v>
      </c>
      <c r="AA1467" s="20">
        <v>1.598</v>
      </c>
      <c r="AB1467" s="21">
        <f t="shared" si="390"/>
        <v>6996.380967</v>
      </c>
      <c r="AC1467" s="20">
        <f t="shared" si="485"/>
        <v>0.002766529372</v>
      </c>
      <c r="AD1467" s="20">
        <f t="shared" si="486"/>
        <v>0.004375231182</v>
      </c>
      <c r="AE1467" s="20">
        <f t="shared" si="482"/>
        <v>489.9583551</v>
      </c>
      <c r="AF1467" s="22" t="b">
        <f t="shared" si="4"/>
        <v>0</v>
      </c>
      <c r="AG1467" s="20" t="b">
        <f t="shared" si="5"/>
        <v>0</v>
      </c>
      <c r="AH1467" s="20" t="b">
        <f t="shared" si="6"/>
        <v>0</v>
      </c>
      <c r="AI1467" s="20" t="b">
        <f t="shared" si="7"/>
        <v>0</v>
      </c>
      <c r="AJ1467" s="20"/>
      <c r="AK1467" s="20"/>
      <c r="AL1467" s="20"/>
      <c r="AM1467" s="20"/>
      <c r="AN1467" s="20"/>
      <c r="AO1467" s="20"/>
      <c r="AP1467" s="20"/>
      <c r="AQ1467" s="20"/>
      <c r="AR1467" s="23"/>
      <c r="AS1467" s="23"/>
      <c r="AT1467" s="23"/>
      <c r="AU1467" s="23"/>
      <c r="AV1467" s="23"/>
    </row>
    <row r="1468" ht="15.75" customHeight="1">
      <c r="A1468" s="17" t="str">
        <f t="shared" si="1"/>
        <v>Lithuania-Europe2009</v>
      </c>
      <c r="B1468" s="17" t="s">
        <v>205</v>
      </c>
      <c r="C1468" s="18" t="s">
        <v>180</v>
      </c>
      <c r="D1468" s="19" t="s">
        <v>88</v>
      </c>
      <c r="E1468" s="17">
        <v>2.2493301699E10</v>
      </c>
      <c r="F1468" s="18">
        <v>0.075</v>
      </c>
      <c r="G1468" s="18">
        <v>836.0</v>
      </c>
      <c r="H1468" s="18">
        <v>0.084</v>
      </c>
      <c r="I1468" s="20">
        <f t="array" ref="I1468:J1468">IFNA(VLOOKUP(A1468,ENERGY!$A$2:$F$2692,{5,6},0),0)</f>
        <v>0</v>
      </c>
      <c r="J1468" s="20">
        <v>0.0</v>
      </c>
      <c r="K1468" s="20">
        <f t="array" ref="K1468:S1468">VLOOKUP(A1468,'HUMAN RESOURCES'!$A$2:$M$2692,{2,3,4,5,6,7,8,9,10},0)</f>
        <v>0.012</v>
      </c>
      <c r="L1468" s="20">
        <v>0.006</v>
      </c>
      <c r="M1468" s="20">
        <v>79.0</v>
      </c>
      <c r="N1468" s="20">
        <v>68.0</v>
      </c>
      <c r="O1468" s="20">
        <v>0.154</v>
      </c>
      <c r="P1468" s="20">
        <v>0.692</v>
      </c>
      <c r="Q1468" s="20">
        <v>0.155</v>
      </c>
      <c r="R1468" s="20">
        <v>3162916.0</v>
      </c>
      <c r="S1468" s="20">
        <v>0.668</v>
      </c>
      <c r="T1468" s="20">
        <f t="array" ref="T1468:U1468">VLOOKUP(A1468,TOURISM!$A$2:$F$2692,{3,6},0)</f>
        <v>1063000000</v>
      </c>
      <c r="U1468" s="20">
        <v>1.17E9</v>
      </c>
      <c r="V1468" s="20">
        <f t="array" ref="V1468:AA1468">VLOOKUP(A1468,BUSINESS!$A$2:$J$2692,{4,5,6,7,8,9},0)</f>
        <v>0.436</v>
      </c>
      <c r="W1468" s="20">
        <v>26.0</v>
      </c>
      <c r="X1468" s="20"/>
      <c r="Y1468" s="20">
        <v>166.0</v>
      </c>
      <c r="Z1468" s="20">
        <v>0.598</v>
      </c>
      <c r="AA1468" s="20">
        <v>1.599</v>
      </c>
      <c r="AB1468" s="21">
        <f t="shared" si="390"/>
        <v>7111.570999</v>
      </c>
      <c r="AC1468" s="20"/>
      <c r="AD1468" s="20"/>
      <c r="AE1468" s="20">
        <f t="shared" si="482"/>
        <v>369.9118156</v>
      </c>
      <c r="AF1468" s="22" t="b">
        <f t="shared" si="4"/>
        <v>0</v>
      </c>
      <c r="AG1468" s="20" t="b">
        <f t="shared" si="5"/>
        <v>0</v>
      </c>
      <c r="AH1468" s="20" t="b">
        <f t="shared" si="6"/>
        <v>0</v>
      </c>
      <c r="AI1468" s="20" t="b">
        <f t="shared" si="7"/>
        <v>0</v>
      </c>
      <c r="AJ1468" s="20"/>
      <c r="AK1468" s="20"/>
      <c r="AL1468" s="20"/>
      <c r="AM1468" s="20"/>
      <c r="AN1468" s="20"/>
      <c r="AO1468" s="20"/>
      <c r="AP1468" s="20"/>
      <c r="AQ1468" s="20"/>
      <c r="AR1468" s="23"/>
      <c r="AS1468" s="23"/>
      <c r="AT1468" s="23"/>
      <c r="AU1468" s="23"/>
      <c r="AV1468" s="23"/>
    </row>
    <row r="1469" ht="15.75" customHeight="1">
      <c r="A1469" s="17" t="str">
        <f t="shared" si="1"/>
        <v>Lithuania-Europe2010</v>
      </c>
      <c r="B1469" s="17" t="s">
        <v>205</v>
      </c>
      <c r="C1469" s="18" t="s">
        <v>180</v>
      </c>
      <c r="D1469" s="19" t="s">
        <v>89</v>
      </c>
      <c r="E1469" s="17">
        <v>2.2504136042E10</v>
      </c>
      <c r="F1469" s="18">
        <v>0.07</v>
      </c>
      <c r="G1469" s="18">
        <v>782.0</v>
      </c>
      <c r="H1469" s="18">
        <v>0.06</v>
      </c>
      <c r="I1469" s="20">
        <f t="array" ref="I1469:J1469">IFNA(VLOOKUP(A1469,ENERGY!$A$2:$F$2692,{5,6},0),0)</f>
        <v>9253</v>
      </c>
      <c r="J1469" s="20">
        <v>12915.0</v>
      </c>
      <c r="K1469" s="20">
        <f t="array" ref="K1469:S1469">VLOOKUP(A1469,'HUMAN RESOURCES'!$A$2:$M$2692,{2,3,4,5,6,7,8,9,10},0)</f>
        <v>0.012</v>
      </c>
      <c r="L1469" s="20">
        <v>0.006</v>
      </c>
      <c r="M1469" s="20">
        <v>79.0</v>
      </c>
      <c r="N1469" s="20">
        <v>68.0</v>
      </c>
      <c r="O1469" s="20">
        <v>0.152</v>
      </c>
      <c r="P1469" s="20">
        <v>0.693</v>
      </c>
      <c r="Q1469" s="20">
        <v>0.155</v>
      </c>
      <c r="R1469" s="20">
        <v>3097282.0</v>
      </c>
      <c r="S1469" s="20">
        <v>0.668</v>
      </c>
      <c r="T1469" s="20">
        <f t="array" ref="T1469:U1469">VLOOKUP(A1469,TOURISM!$A$2:$F$2692,{3,6},0)</f>
        <v>1034000000</v>
      </c>
      <c r="U1469" s="20">
        <v>9.36E8</v>
      </c>
      <c r="V1469" s="20">
        <f t="array" ref="V1469:AA1469">VLOOKUP(A1469,BUSINESS!$A$2:$J$2692,{4,5,6,7,8,9},0)</f>
        <v>0.451</v>
      </c>
      <c r="W1469" s="20">
        <v>22.0</v>
      </c>
      <c r="X1469" s="20"/>
      <c r="Y1469" s="20">
        <v>175.0</v>
      </c>
      <c r="Z1469" s="20">
        <v>0.621</v>
      </c>
      <c r="AA1469" s="20">
        <v>1.594</v>
      </c>
      <c r="AB1469" s="21">
        <f t="shared" si="390"/>
        <v>7265.769162</v>
      </c>
      <c r="AC1469" s="20">
        <f t="shared" ref="AC1469:AC1476" si="487">I1469/R1469</f>
        <v>0.002987458036</v>
      </c>
      <c r="AD1469" s="20">
        <f t="shared" ref="AD1469:AD1471" si="488">J1469/R1469</f>
        <v>0.004169784992</v>
      </c>
      <c r="AE1469" s="20">
        <f t="shared" si="482"/>
        <v>302.2004454</v>
      </c>
      <c r="AF1469" s="22" t="b">
        <f t="shared" si="4"/>
        <v>0</v>
      </c>
      <c r="AG1469" s="20" t="b">
        <f t="shared" si="5"/>
        <v>0</v>
      </c>
      <c r="AH1469" s="20" t="b">
        <f t="shared" si="6"/>
        <v>0</v>
      </c>
      <c r="AI1469" s="20" t="b">
        <f t="shared" si="7"/>
        <v>0</v>
      </c>
      <c r="AJ1469" s="20"/>
      <c r="AK1469" s="20"/>
      <c r="AL1469" s="20"/>
      <c r="AM1469" s="20"/>
      <c r="AN1469" s="20"/>
      <c r="AO1469" s="20"/>
      <c r="AP1469" s="20"/>
      <c r="AQ1469" s="20"/>
      <c r="AR1469" s="23"/>
      <c r="AS1469" s="23"/>
      <c r="AT1469" s="23"/>
      <c r="AU1469" s="23"/>
      <c r="AV1469" s="23"/>
    </row>
    <row r="1470" ht="15.75" customHeight="1">
      <c r="A1470" s="17" t="str">
        <f t="shared" si="1"/>
        <v>Lithuania-Europe2011</v>
      </c>
      <c r="B1470" s="17" t="s">
        <v>205</v>
      </c>
      <c r="C1470" s="18" t="s">
        <v>180</v>
      </c>
      <c r="D1470" s="19" t="s">
        <v>90</v>
      </c>
      <c r="E1470" s="17">
        <v>2.2526464409E10</v>
      </c>
      <c r="F1470" s="18">
        <v>0.067</v>
      </c>
      <c r="G1470" s="18">
        <v>887.0</v>
      </c>
      <c r="H1470" s="18"/>
      <c r="I1470" s="20">
        <f t="array" ref="I1470:J1470">IFNA(VLOOKUP(A1470,ENERGY!$A$2:$F$2692,{5,6},0),0)</f>
        <v>8718</v>
      </c>
      <c r="J1470" s="20">
        <v>14294.0</v>
      </c>
      <c r="K1470" s="20">
        <f t="array" ref="K1470:S1470">VLOOKUP(A1470,'HUMAN RESOURCES'!$A$2:$M$2692,{2,3,4,5,6,7,8,9,10},0)</f>
        <v>0.011</v>
      </c>
      <c r="L1470" s="20">
        <v>0.005</v>
      </c>
      <c r="M1470" s="20">
        <v>79.0</v>
      </c>
      <c r="N1470" s="20">
        <v>68.0</v>
      </c>
      <c r="O1470" s="20">
        <v>0.151</v>
      </c>
      <c r="P1470" s="20">
        <v>0.693</v>
      </c>
      <c r="Q1470" s="20">
        <v>0.155</v>
      </c>
      <c r="R1470" s="20">
        <v>3028115.0</v>
      </c>
      <c r="S1470" s="20">
        <v>0.667</v>
      </c>
      <c r="T1470" s="20">
        <f t="array" ref="T1470:U1470">VLOOKUP(A1470,TOURISM!$A$2:$F$2692,{3,6},0)</f>
        <v>1417000000</v>
      </c>
      <c r="U1470" s="20">
        <v>8.74E8</v>
      </c>
      <c r="V1470" s="20">
        <f t="array" ref="V1470:AA1470">VLOOKUP(A1470,BUSINESS!$A$2:$J$2692,{4,5,6,7,8,9},0)</f>
        <v>0.431</v>
      </c>
      <c r="W1470" s="20">
        <v>22.0</v>
      </c>
      <c r="X1470" s="20"/>
      <c r="Y1470" s="20">
        <v>175.0</v>
      </c>
      <c r="Z1470" s="20">
        <v>0.636</v>
      </c>
      <c r="AA1470" s="20">
        <v>1.622</v>
      </c>
      <c r="AB1470" s="21">
        <f t="shared" si="390"/>
        <v>7439.10466</v>
      </c>
      <c r="AC1470" s="20">
        <f t="shared" si="487"/>
        <v>0.002879018796</v>
      </c>
      <c r="AD1470" s="20">
        <f t="shared" si="488"/>
        <v>0.004720428385</v>
      </c>
      <c r="AE1470" s="20">
        <f t="shared" si="482"/>
        <v>288.6284041</v>
      </c>
      <c r="AF1470" s="22" t="b">
        <f t="shared" si="4"/>
        <v>0</v>
      </c>
      <c r="AG1470" s="20" t="b">
        <f t="shared" si="5"/>
        <v>0</v>
      </c>
      <c r="AH1470" s="20" t="b">
        <f t="shared" si="6"/>
        <v>0</v>
      </c>
      <c r="AI1470" s="20" t="b">
        <f t="shared" si="7"/>
        <v>0</v>
      </c>
      <c r="AJ1470" s="20"/>
      <c r="AK1470" s="20"/>
      <c r="AL1470" s="20"/>
      <c r="AM1470" s="20"/>
      <c r="AN1470" s="20"/>
      <c r="AO1470" s="20"/>
      <c r="AP1470" s="20"/>
      <c r="AQ1470" s="20"/>
      <c r="AR1470" s="23"/>
      <c r="AS1470" s="23"/>
      <c r="AT1470" s="23"/>
      <c r="AU1470" s="23"/>
      <c r="AV1470" s="23"/>
    </row>
    <row r="1471" ht="15.75" customHeight="1">
      <c r="A1471" s="17" t="str">
        <f t="shared" si="1"/>
        <v>Lithuania-Europe2012</v>
      </c>
      <c r="B1471" s="17" t="s">
        <v>205</v>
      </c>
      <c r="C1471" s="18" t="s">
        <v>180</v>
      </c>
      <c r="D1471" s="19" t="s">
        <v>91</v>
      </c>
      <c r="E1471" s="17">
        <v>2.2542967739E10</v>
      </c>
      <c r="F1471" s="18">
        <v>0.067</v>
      </c>
      <c r="G1471" s="18">
        <v>859.0</v>
      </c>
      <c r="H1471" s="18"/>
      <c r="I1471" s="20">
        <f t="array" ref="I1471:J1471">IFNA(VLOOKUP(A1471,ENERGY!$A$2:$F$2692,{5,6},0),0)</f>
        <v>8865</v>
      </c>
      <c r="J1471" s="20">
        <v>13212.0</v>
      </c>
      <c r="K1471" s="20">
        <f t="array" ref="K1471:S1471">VLOOKUP(A1471,'HUMAN RESOURCES'!$A$2:$M$2692,{2,3,4,5,6,7,8,9,10},0)</f>
        <v>0.01</v>
      </c>
      <c r="L1471" s="20">
        <v>0.005</v>
      </c>
      <c r="M1471" s="20">
        <v>80.0</v>
      </c>
      <c r="N1471" s="20">
        <v>68.0</v>
      </c>
      <c r="O1471" s="20">
        <v>0.151</v>
      </c>
      <c r="P1471" s="20">
        <v>0.693</v>
      </c>
      <c r="Q1471" s="20">
        <v>0.156</v>
      </c>
      <c r="R1471" s="20">
        <v>2987773.0</v>
      </c>
      <c r="S1471" s="20">
        <v>0.666</v>
      </c>
      <c r="T1471" s="20">
        <f t="array" ref="T1471:U1471">VLOOKUP(A1471,TOURISM!$A$2:$F$2692,{3,6},0)</f>
        <v>1430000000</v>
      </c>
      <c r="U1471" s="20">
        <v>1.058E9</v>
      </c>
      <c r="V1471" s="20">
        <f t="array" ref="V1471:AA1471">VLOOKUP(A1471,BUSINESS!$A$2:$J$2692,{4,5,6,7,8,9},0)</f>
        <v>0.43</v>
      </c>
      <c r="W1471" s="20">
        <v>20.0</v>
      </c>
      <c r="X1471" s="20">
        <v>25.0</v>
      </c>
      <c r="Y1471" s="20">
        <v>175.0</v>
      </c>
      <c r="Z1471" s="20">
        <v>0.672</v>
      </c>
      <c r="AA1471" s="20">
        <v>1.651</v>
      </c>
      <c r="AB1471" s="21">
        <f t="shared" si="390"/>
        <v>7545.073785</v>
      </c>
      <c r="AC1471" s="20">
        <f t="shared" si="487"/>
        <v>0.002967092882</v>
      </c>
      <c r="AD1471" s="20">
        <f t="shared" si="488"/>
        <v>0.00442202269</v>
      </c>
      <c r="AE1471" s="20">
        <f t="shared" si="482"/>
        <v>354.1099006</v>
      </c>
      <c r="AF1471" s="22" t="b">
        <f t="shared" si="4"/>
        <v>0</v>
      </c>
      <c r="AG1471" s="20" t="b">
        <f t="shared" si="5"/>
        <v>0</v>
      </c>
      <c r="AH1471" s="20" t="b">
        <f t="shared" si="6"/>
        <v>0</v>
      </c>
      <c r="AI1471" s="20" t="b">
        <f t="shared" si="7"/>
        <v>0</v>
      </c>
      <c r="AJ1471" s="20"/>
      <c r="AK1471" s="20"/>
      <c r="AL1471" s="20"/>
      <c r="AM1471" s="20"/>
      <c r="AN1471" s="20"/>
      <c r="AO1471" s="20"/>
      <c r="AP1471" s="20"/>
      <c r="AQ1471" s="20"/>
      <c r="AR1471" s="23"/>
      <c r="AS1471" s="23"/>
      <c r="AT1471" s="23"/>
      <c r="AU1471" s="23"/>
      <c r="AV1471" s="23"/>
    </row>
    <row r="1472" ht="15.75" customHeight="1">
      <c r="A1472" s="17" t="str">
        <f t="shared" si="1"/>
        <v>Luxembourg-Europe2000</v>
      </c>
      <c r="B1472" s="17" t="s">
        <v>206</v>
      </c>
      <c r="C1472" s="18" t="s">
        <v>180</v>
      </c>
      <c r="D1472" s="19" t="s">
        <v>76</v>
      </c>
      <c r="E1472" s="17">
        <v>2.2568793525E10</v>
      </c>
      <c r="F1472" s="18">
        <v>0.075</v>
      </c>
      <c r="G1472" s="18">
        <v>3495.0</v>
      </c>
      <c r="H1472" s="18"/>
      <c r="I1472" s="20">
        <f t="array" ref="I1472:J1472">IFNA(VLOOKUP(A1472,ENERGY!$A$2:$F$2692,{5,6},0),0)</f>
        <v>4080</v>
      </c>
      <c r="J1472" s="20"/>
      <c r="K1472" s="20">
        <f t="array" ref="K1472:S1472">VLOOKUP(A1472,'HUMAN RESOURCES'!$A$2:$M$2692,{2,3,4,5,6,7,8,9,10},0)</f>
        <v>0.013</v>
      </c>
      <c r="L1472" s="20">
        <v>0.004</v>
      </c>
      <c r="M1472" s="20">
        <v>81.0</v>
      </c>
      <c r="N1472" s="20">
        <v>75.0</v>
      </c>
      <c r="O1472" s="20">
        <v>0.189</v>
      </c>
      <c r="P1472" s="20">
        <v>0.67</v>
      </c>
      <c r="Q1472" s="20">
        <v>0.141</v>
      </c>
      <c r="R1472" s="20">
        <v>436300.0</v>
      </c>
      <c r="S1472" s="20">
        <v>0.842</v>
      </c>
      <c r="T1472" s="20">
        <f t="array" ref="T1472:U1472">VLOOKUP(A1472,TOURISM!$A$2:$F$2692,{3,6},0)</f>
        <v>1686000000</v>
      </c>
      <c r="U1472" s="20">
        <v>1.309E9</v>
      </c>
      <c r="V1472" s="20" t="str">
        <f t="array" ref="V1472:AA1472">VLOOKUP(A1472,BUSINESS!$A$2:$J$2692,{4,5,6,7,8,9},0)</f>
        <v/>
      </c>
      <c r="W1472" s="20"/>
      <c r="X1472" s="20"/>
      <c r="Y1472" s="20"/>
      <c r="Z1472" s="20">
        <v>0.229</v>
      </c>
      <c r="AA1472" s="20">
        <v>0.695</v>
      </c>
      <c r="AB1472" s="21">
        <f t="shared" si="390"/>
        <v>51727.69545</v>
      </c>
      <c r="AC1472" s="20">
        <f t="shared" si="487"/>
        <v>0.009351363741</v>
      </c>
      <c r="AD1472" s="20"/>
      <c r="AE1472" s="20">
        <f t="shared" si="482"/>
        <v>3000.2292</v>
      </c>
      <c r="AF1472" s="22" t="b">
        <f t="shared" si="4"/>
        <v>0</v>
      </c>
      <c r="AG1472" s="20" t="b">
        <f t="shared" si="5"/>
        <v>1</v>
      </c>
      <c r="AH1472" s="20" t="b">
        <f t="shared" si="6"/>
        <v>0</v>
      </c>
      <c r="AI1472" s="20" t="b">
        <f t="shared" si="7"/>
        <v>1</v>
      </c>
      <c r="AJ1472" s="20"/>
      <c r="AK1472" s="20"/>
      <c r="AL1472" s="20"/>
      <c r="AM1472" s="20"/>
      <c r="AN1472" s="20"/>
      <c r="AO1472" s="20"/>
      <c r="AP1472" s="20"/>
      <c r="AQ1472" s="20"/>
      <c r="AR1472" s="23"/>
      <c r="AS1472" s="23"/>
      <c r="AT1472" s="23"/>
      <c r="AU1472" s="23"/>
      <c r="AV1472" s="23"/>
    </row>
    <row r="1473" ht="15.75" customHeight="1">
      <c r="A1473" s="17" t="str">
        <f t="shared" si="1"/>
        <v>Luxembourg-Europe2001</v>
      </c>
      <c r="B1473" s="17" t="s">
        <v>206</v>
      </c>
      <c r="C1473" s="18" t="s">
        <v>180</v>
      </c>
      <c r="D1473" s="19" t="s">
        <v>77</v>
      </c>
      <c r="E1473" s="17">
        <v>2.2659294573E10</v>
      </c>
      <c r="F1473" s="18">
        <v>0.074</v>
      </c>
      <c r="G1473" s="18">
        <v>3405.0</v>
      </c>
      <c r="H1473" s="18"/>
      <c r="I1473" s="20">
        <f t="array" ref="I1473:J1473">IFNA(VLOOKUP(A1473,ENERGY!$A$2:$F$2692,{5,6},0),0)</f>
        <v>4171</v>
      </c>
      <c r="J1473" s="20"/>
      <c r="K1473" s="20">
        <f t="array" ref="K1473:S1473">VLOOKUP(A1473,'HUMAN RESOURCES'!$A$2:$M$2692,{2,3,4,5,6,7,8,9,10},0)</f>
        <v>0.012</v>
      </c>
      <c r="L1473" s="20">
        <v>0.004</v>
      </c>
      <c r="M1473" s="20">
        <v>81.0</v>
      </c>
      <c r="N1473" s="20">
        <v>75.0</v>
      </c>
      <c r="O1473" s="20">
        <v>0.19</v>
      </c>
      <c r="P1473" s="20">
        <v>0.669</v>
      </c>
      <c r="Q1473" s="20">
        <v>0.142</v>
      </c>
      <c r="R1473" s="20">
        <v>441525.0</v>
      </c>
      <c r="S1473" s="20">
        <v>0.848</v>
      </c>
      <c r="T1473" s="20">
        <f t="array" ref="T1473:U1473">VLOOKUP(A1473,TOURISM!$A$2:$F$2692,{3,6},0)</f>
        <v>1780000000</v>
      </c>
      <c r="U1473" s="20">
        <v>1.464E9</v>
      </c>
      <c r="V1473" s="20" t="str">
        <f t="array" ref="V1473:AA1473">VLOOKUP(A1473,BUSINESS!$A$2:$J$2692,{4,5,6,7,8,9},0)</f>
        <v/>
      </c>
      <c r="W1473" s="20"/>
      <c r="X1473" s="20"/>
      <c r="Y1473" s="20"/>
      <c r="Z1473" s="20">
        <v>0.362</v>
      </c>
      <c r="AA1473" s="20">
        <v>0.929</v>
      </c>
      <c r="AB1473" s="21">
        <f t="shared" si="390"/>
        <v>51320.52448</v>
      </c>
      <c r="AC1473" s="20">
        <f t="shared" si="487"/>
        <v>0.009446803692</v>
      </c>
      <c r="AD1473" s="20"/>
      <c r="AE1473" s="20">
        <f t="shared" si="482"/>
        <v>3315.780533</v>
      </c>
      <c r="AF1473" s="22" t="b">
        <f t="shared" si="4"/>
        <v>0</v>
      </c>
      <c r="AG1473" s="20" t="b">
        <f t="shared" si="5"/>
        <v>1</v>
      </c>
      <c r="AH1473" s="20" t="b">
        <f t="shared" si="6"/>
        <v>0</v>
      </c>
      <c r="AI1473" s="20" t="b">
        <f t="shared" si="7"/>
        <v>1</v>
      </c>
      <c r="AJ1473" s="20"/>
      <c r="AK1473" s="20"/>
      <c r="AL1473" s="20"/>
      <c r="AM1473" s="20"/>
      <c r="AN1473" s="20"/>
      <c r="AO1473" s="20"/>
      <c r="AP1473" s="20"/>
      <c r="AQ1473" s="20"/>
      <c r="AR1473" s="23"/>
      <c r="AS1473" s="23"/>
      <c r="AT1473" s="23"/>
      <c r="AU1473" s="23"/>
      <c r="AV1473" s="23"/>
    </row>
    <row r="1474" ht="15.75" customHeight="1">
      <c r="A1474" s="17" t="str">
        <f t="shared" si="1"/>
        <v>Luxembourg-Europe2002</v>
      </c>
      <c r="B1474" s="17" t="s">
        <v>206</v>
      </c>
      <c r="C1474" s="18" t="s">
        <v>180</v>
      </c>
      <c r="D1474" s="19" t="s">
        <v>79</v>
      </c>
      <c r="E1474" s="17">
        <v>2.276691296E10</v>
      </c>
      <c r="F1474" s="18">
        <v>0.083</v>
      </c>
      <c r="G1474" s="18">
        <v>4202.0</v>
      </c>
      <c r="H1474" s="18"/>
      <c r="I1474" s="20">
        <f t="array" ref="I1474:J1474">IFNA(VLOOKUP(A1474,ENERGY!$A$2:$F$2692,{5,6},0),0)</f>
        <v>4220</v>
      </c>
      <c r="J1474" s="20">
        <v>10829.0</v>
      </c>
      <c r="K1474" s="20">
        <f t="array" ref="K1474:S1474">VLOOKUP(A1474,'HUMAN RESOURCES'!$A$2:$M$2692,{2,3,4,5,6,7,8,9,10},0)</f>
        <v>0.012</v>
      </c>
      <c r="L1474" s="20">
        <v>0.003</v>
      </c>
      <c r="M1474" s="20">
        <v>82.0</v>
      </c>
      <c r="N1474" s="20">
        <v>75.0</v>
      </c>
      <c r="O1474" s="20">
        <v>0.189</v>
      </c>
      <c r="P1474" s="20">
        <v>0.668</v>
      </c>
      <c r="Q1474" s="20">
        <v>0.143</v>
      </c>
      <c r="R1474" s="20">
        <v>446175.0</v>
      </c>
      <c r="S1474" s="20">
        <v>0.853</v>
      </c>
      <c r="T1474" s="20">
        <f t="array" ref="T1474:U1474">VLOOKUP(A1474,TOURISM!$A$2:$F$2692,{3,6},0)</f>
        <v>2547000000</v>
      </c>
      <c r="U1474" s="20">
        <v>1.963E9</v>
      </c>
      <c r="V1474" s="20" t="str">
        <f t="array" ref="V1474:AA1474">VLOOKUP(A1474,BUSINESS!$A$2:$J$2692,{4,5,6,7,8,9},0)</f>
        <v/>
      </c>
      <c r="W1474" s="20"/>
      <c r="X1474" s="20"/>
      <c r="Y1474" s="20"/>
      <c r="Z1474" s="20">
        <v>0.398</v>
      </c>
      <c r="AA1474" s="20">
        <v>1.066</v>
      </c>
      <c r="AB1474" s="21">
        <f t="shared" si="390"/>
        <v>51026.86829</v>
      </c>
      <c r="AC1474" s="20">
        <f t="shared" si="487"/>
        <v>0.009458172242</v>
      </c>
      <c r="AD1474" s="20">
        <f t="shared" ref="AD1474:AD1476" si="489">J1474/R1474</f>
        <v>0.02427074578</v>
      </c>
      <c r="AE1474" s="20">
        <f t="shared" si="482"/>
        <v>4399.618984</v>
      </c>
      <c r="AF1474" s="22" t="b">
        <f t="shared" si="4"/>
        <v>0</v>
      </c>
      <c r="AG1474" s="20" t="b">
        <f t="shared" si="5"/>
        <v>1</v>
      </c>
      <c r="AH1474" s="20" t="b">
        <f t="shared" si="6"/>
        <v>1</v>
      </c>
      <c r="AI1474" s="20" t="b">
        <f t="shared" si="7"/>
        <v>1</v>
      </c>
      <c r="AJ1474" s="20"/>
      <c r="AK1474" s="20"/>
      <c r="AL1474" s="20"/>
      <c r="AM1474" s="20"/>
      <c r="AN1474" s="20"/>
      <c r="AO1474" s="20"/>
      <c r="AP1474" s="20"/>
      <c r="AQ1474" s="20"/>
      <c r="AR1474" s="23"/>
      <c r="AS1474" s="23"/>
      <c r="AT1474" s="23"/>
      <c r="AU1474" s="23"/>
      <c r="AV1474" s="23"/>
    </row>
    <row r="1475" ht="15.75" customHeight="1">
      <c r="A1475" s="17" t="str">
        <f t="shared" si="1"/>
        <v>Luxembourg-Europe2003</v>
      </c>
      <c r="B1475" s="17" t="s">
        <v>206</v>
      </c>
      <c r="C1475" s="18" t="s">
        <v>180</v>
      </c>
      <c r="D1475" s="19" t="s">
        <v>81</v>
      </c>
      <c r="E1475" s="17">
        <v>2.2823255806E10</v>
      </c>
      <c r="F1475" s="18">
        <v>0.077</v>
      </c>
      <c r="G1475" s="18">
        <v>4984.0</v>
      </c>
      <c r="H1475" s="18"/>
      <c r="I1475" s="20">
        <f t="array" ref="I1475:J1475">IFNA(VLOOKUP(A1475,ENERGY!$A$2:$F$2692,{5,6},0),0)</f>
        <v>3956</v>
      </c>
      <c r="J1475" s="20">
        <v>10249.0</v>
      </c>
      <c r="K1475" s="20">
        <f t="array" ref="K1475:S1475">VLOOKUP(A1475,'HUMAN RESOURCES'!$A$2:$M$2692,{2,3,4,5,6,7,8,9,10},0)</f>
        <v>0.012</v>
      </c>
      <c r="L1475" s="20">
        <v>0.003</v>
      </c>
      <c r="M1475" s="20">
        <v>81.0</v>
      </c>
      <c r="N1475" s="20">
        <v>75.0</v>
      </c>
      <c r="O1475" s="20">
        <v>0.189</v>
      </c>
      <c r="P1475" s="20">
        <v>0.668</v>
      </c>
      <c r="Q1475" s="20">
        <v>0.144</v>
      </c>
      <c r="R1475" s="20">
        <v>451630.0</v>
      </c>
      <c r="S1475" s="20">
        <v>0.857</v>
      </c>
      <c r="T1475" s="20">
        <f t="array" ref="T1475:U1475">VLOOKUP(A1475,TOURISM!$A$2:$F$2692,{3,6},0)</f>
        <v>3149000000</v>
      </c>
      <c r="U1475" s="20">
        <v>2.445E9</v>
      </c>
      <c r="V1475" s="20" t="str">
        <f t="array" ref="V1475:AA1475">VLOOKUP(A1475,BUSINESS!$A$2:$J$2692,{4,5,6,7,8,9},0)</f>
        <v/>
      </c>
      <c r="W1475" s="20"/>
      <c r="X1475" s="20"/>
      <c r="Y1475" s="20"/>
      <c r="Z1475" s="20">
        <v>0.546</v>
      </c>
      <c r="AA1475" s="20">
        <v>1.206</v>
      </c>
      <c r="AB1475" s="21">
        <f t="shared" si="390"/>
        <v>50535.29616</v>
      </c>
      <c r="AC1475" s="20">
        <f t="shared" si="487"/>
        <v>0.008759382681</v>
      </c>
      <c r="AD1475" s="20">
        <f t="shared" si="489"/>
        <v>0.02269335518</v>
      </c>
      <c r="AE1475" s="20">
        <f t="shared" si="482"/>
        <v>5413.723623</v>
      </c>
      <c r="AF1475" s="22" t="b">
        <f t="shared" si="4"/>
        <v>0</v>
      </c>
      <c r="AG1475" s="20" t="b">
        <f t="shared" si="5"/>
        <v>1</v>
      </c>
      <c r="AH1475" s="20" t="b">
        <f t="shared" si="6"/>
        <v>1</v>
      </c>
      <c r="AI1475" s="20" t="b">
        <f t="shared" si="7"/>
        <v>1</v>
      </c>
      <c r="AJ1475" s="20"/>
      <c r="AK1475" s="20"/>
      <c r="AL1475" s="20"/>
      <c r="AM1475" s="20"/>
      <c r="AN1475" s="20"/>
      <c r="AO1475" s="20"/>
      <c r="AP1475" s="20"/>
      <c r="AQ1475" s="20"/>
      <c r="AR1475" s="23"/>
      <c r="AS1475" s="23"/>
      <c r="AT1475" s="23"/>
      <c r="AU1475" s="23"/>
      <c r="AV1475" s="23"/>
    </row>
    <row r="1476" ht="15.75" customHeight="1">
      <c r="A1476" s="17" t="str">
        <f t="shared" si="1"/>
        <v>Luxembourg-Europe2004</v>
      </c>
      <c r="B1476" s="17" t="s">
        <v>206</v>
      </c>
      <c r="C1476" s="18" t="s">
        <v>180</v>
      </c>
      <c r="D1476" s="19" t="s">
        <v>83</v>
      </c>
      <c r="E1476" s="17">
        <v>2.2915004297E10</v>
      </c>
      <c r="F1476" s="18">
        <v>0.082</v>
      </c>
      <c r="G1476" s="18">
        <v>6145.0</v>
      </c>
      <c r="H1476" s="18"/>
      <c r="I1476" s="20">
        <f t="array" ref="I1476:J1476">IFNA(VLOOKUP(A1476,ENERGY!$A$2:$F$2692,{5,6},0),0)</f>
        <v>4204</v>
      </c>
      <c r="J1476" s="20">
        <v>10792.0</v>
      </c>
      <c r="K1476" s="20">
        <f t="array" ref="K1476:S1476">VLOOKUP(A1476,'HUMAN RESOURCES'!$A$2:$M$2692,{2,3,4,5,6,7,8,9,10},0)</f>
        <v>0.012</v>
      </c>
      <c r="L1476" s="20">
        <v>0.003</v>
      </c>
      <c r="M1476" s="20">
        <v>82.0</v>
      </c>
      <c r="N1476" s="20">
        <v>76.0</v>
      </c>
      <c r="O1476" s="20">
        <v>0.188</v>
      </c>
      <c r="P1476" s="20">
        <v>0.668</v>
      </c>
      <c r="Q1476" s="20">
        <v>0.144</v>
      </c>
      <c r="R1476" s="20">
        <v>458095.0</v>
      </c>
      <c r="S1476" s="20">
        <v>0.862</v>
      </c>
      <c r="T1476" s="20">
        <f t="array" ref="T1476:U1476">VLOOKUP(A1476,TOURISM!$A$2:$F$2692,{3,6},0)</f>
        <v>3880000000</v>
      </c>
      <c r="U1476" s="20">
        <v>2.95E9</v>
      </c>
      <c r="V1476" s="20" t="str">
        <f t="array" ref="V1476:AA1476">VLOOKUP(A1476,BUSINESS!$A$2:$J$2692,{4,5,6,7,8,9},0)</f>
        <v/>
      </c>
      <c r="W1476" s="20"/>
      <c r="X1476" s="20"/>
      <c r="Y1476" s="20"/>
      <c r="Z1476" s="20">
        <v>0.659</v>
      </c>
      <c r="AA1476" s="20">
        <v>1.041</v>
      </c>
      <c r="AB1476" s="21">
        <f t="shared" si="390"/>
        <v>50022.38465</v>
      </c>
      <c r="AC1476" s="20">
        <f t="shared" si="487"/>
        <v>0.009177135747</v>
      </c>
      <c r="AD1476" s="20">
        <f t="shared" si="489"/>
        <v>0.0235584322</v>
      </c>
      <c r="AE1476" s="20">
        <f t="shared" si="482"/>
        <v>6439.712287</v>
      </c>
      <c r="AF1476" s="22" t="b">
        <f t="shared" si="4"/>
        <v>0</v>
      </c>
      <c r="AG1476" s="20" t="b">
        <f t="shared" si="5"/>
        <v>1</v>
      </c>
      <c r="AH1476" s="20" t="b">
        <f t="shared" si="6"/>
        <v>1</v>
      </c>
      <c r="AI1476" s="20" t="b">
        <f t="shared" si="7"/>
        <v>1</v>
      </c>
      <c r="AJ1476" s="20"/>
      <c r="AK1476" s="20"/>
      <c r="AL1476" s="20"/>
      <c r="AM1476" s="20"/>
      <c r="AN1476" s="20"/>
      <c r="AO1476" s="20"/>
      <c r="AP1476" s="20"/>
      <c r="AQ1476" s="20"/>
      <c r="AR1476" s="23"/>
      <c r="AS1476" s="23"/>
      <c r="AT1476" s="23"/>
      <c r="AU1476" s="23"/>
      <c r="AV1476" s="23"/>
    </row>
    <row r="1477" ht="15.75" customHeight="1">
      <c r="A1477" s="17" t="str">
        <f t="shared" si="1"/>
        <v>Luxembourg-Europe2005</v>
      </c>
      <c r="B1477" s="17" t="s">
        <v>206</v>
      </c>
      <c r="C1477" s="18" t="s">
        <v>180</v>
      </c>
      <c r="D1477" s="19" t="s">
        <v>84</v>
      </c>
      <c r="E1477" s="17">
        <v>2.2920779598E10</v>
      </c>
      <c r="F1477" s="18">
        <v>0.079</v>
      </c>
      <c r="G1477" s="18">
        <v>6485.0</v>
      </c>
      <c r="H1477" s="18"/>
      <c r="I1477" s="20">
        <f t="array" ref="I1477:J1477">IFNA(VLOOKUP(A1477,ENERGY!$A$2:$F$2692,{5,6},0),0)</f>
        <v>0</v>
      </c>
      <c r="J1477" s="20">
        <v>0.0</v>
      </c>
      <c r="K1477" s="20">
        <f t="array" ref="K1477:S1477">VLOOKUP(A1477,'HUMAN RESOURCES'!$A$2:$M$2692,{2,3,4,5,6,7,8,9,10},0)</f>
        <v>0.012</v>
      </c>
      <c r="L1477" s="20">
        <v>0.003</v>
      </c>
      <c r="M1477" s="20">
        <v>82.0</v>
      </c>
      <c r="N1477" s="20">
        <v>77.0</v>
      </c>
      <c r="O1477" s="20">
        <v>0.186</v>
      </c>
      <c r="P1477" s="20">
        <v>0.67</v>
      </c>
      <c r="Q1477" s="20">
        <v>0.144</v>
      </c>
      <c r="R1477" s="20">
        <v>465158.0</v>
      </c>
      <c r="S1477" s="20">
        <v>0.866</v>
      </c>
      <c r="T1477" s="20">
        <f t="array" ref="T1477:U1477">VLOOKUP(A1477,TOURISM!$A$2:$F$2692,{3,6},0)</f>
        <v>3612000000</v>
      </c>
      <c r="U1477" s="20">
        <v>2.977E9</v>
      </c>
      <c r="V1477" s="20" t="str">
        <f t="array" ref="V1477:AA1477">VLOOKUP(A1477,BUSINESS!$A$2:$J$2692,{4,5,6,7,8,9},0)</f>
        <v/>
      </c>
      <c r="W1477" s="20"/>
      <c r="X1477" s="20"/>
      <c r="Y1477" s="20"/>
      <c r="Z1477" s="20">
        <v>0.7</v>
      </c>
      <c r="AA1477" s="20">
        <v>1.114</v>
      </c>
      <c r="AB1477" s="21">
        <f t="shared" si="390"/>
        <v>49275.25615</v>
      </c>
      <c r="AC1477" s="20"/>
      <c r="AD1477" s="20"/>
      <c r="AE1477" s="20">
        <f t="shared" si="482"/>
        <v>6399.975922</v>
      </c>
      <c r="AF1477" s="22" t="b">
        <f t="shared" si="4"/>
        <v>0</v>
      </c>
      <c r="AG1477" s="20" t="b">
        <f t="shared" si="5"/>
        <v>0</v>
      </c>
      <c r="AH1477" s="20" t="b">
        <f t="shared" si="6"/>
        <v>0</v>
      </c>
      <c r="AI1477" s="20" t="b">
        <f t="shared" si="7"/>
        <v>1</v>
      </c>
      <c r="AJ1477" s="20"/>
      <c r="AK1477" s="20"/>
      <c r="AL1477" s="20"/>
      <c r="AM1477" s="20"/>
      <c r="AN1477" s="20"/>
      <c r="AO1477" s="20"/>
      <c r="AP1477" s="20"/>
      <c r="AQ1477" s="20"/>
      <c r="AR1477" s="23"/>
      <c r="AS1477" s="23"/>
      <c r="AT1477" s="23"/>
      <c r="AU1477" s="23"/>
      <c r="AV1477" s="23"/>
    </row>
    <row r="1478" ht="15.75" customHeight="1">
      <c r="A1478" s="17" t="str">
        <f t="shared" si="1"/>
        <v>Luxembourg-Europe2006</v>
      </c>
      <c r="B1478" s="17" t="s">
        <v>206</v>
      </c>
      <c r="C1478" s="18" t="s">
        <v>180</v>
      </c>
      <c r="D1478" s="19" t="s">
        <v>85</v>
      </c>
      <c r="E1478" s="17">
        <v>2.2938464723E10</v>
      </c>
      <c r="F1478" s="18">
        <v>0.077</v>
      </c>
      <c r="G1478" s="18">
        <v>7029.0</v>
      </c>
      <c r="H1478" s="18"/>
      <c r="I1478" s="20">
        <f t="array" ref="I1478:J1478">IFNA(VLOOKUP(A1478,ENERGY!$A$2:$F$2692,{5,6},0),0)</f>
        <v>4282</v>
      </c>
      <c r="J1478" s="20">
        <v>11269.0</v>
      </c>
      <c r="K1478" s="20">
        <f t="array" ref="K1478:S1478">VLOOKUP(A1478,'HUMAN RESOURCES'!$A$2:$M$2692,{2,3,4,5,6,7,8,9,10},0)</f>
        <v>0.012</v>
      </c>
      <c r="L1478" s="20">
        <v>0.003</v>
      </c>
      <c r="M1478" s="20">
        <v>82.0</v>
      </c>
      <c r="N1478" s="20">
        <v>77.0</v>
      </c>
      <c r="O1478" s="20">
        <v>0.184</v>
      </c>
      <c r="P1478" s="20">
        <v>0.672</v>
      </c>
      <c r="Q1478" s="20">
        <v>0.144</v>
      </c>
      <c r="R1478" s="20">
        <v>472637.0</v>
      </c>
      <c r="S1478" s="20">
        <v>0.87</v>
      </c>
      <c r="T1478" s="20">
        <f t="array" ref="T1478:U1478">VLOOKUP(A1478,TOURISM!$A$2:$F$2692,{3,6},0)</f>
        <v>3636000000</v>
      </c>
      <c r="U1478" s="20">
        <v>3.138E9</v>
      </c>
      <c r="V1478" s="20">
        <f t="array" ref="V1478:AA1478">VLOOKUP(A1478,BUSINESS!$A$2:$J$2692,{4,5,6,7,8,9},0)</f>
        <v>0.204</v>
      </c>
      <c r="W1478" s="20">
        <v>26.0</v>
      </c>
      <c r="X1478" s="20"/>
      <c r="Y1478" s="20">
        <v>59.0</v>
      </c>
      <c r="Z1478" s="20">
        <v>0.725</v>
      </c>
      <c r="AA1478" s="20">
        <v>1.529</v>
      </c>
      <c r="AB1478" s="21">
        <f t="shared" si="390"/>
        <v>48532.9433</v>
      </c>
      <c r="AC1478" s="20">
        <f t="shared" ref="AC1478:AC1480" si="490">I1478/R1478</f>
        <v>0.009059806998</v>
      </c>
      <c r="AD1478" s="20">
        <f t="shared" ref="AD1478:AD1480" si="491">J1478/R1478</f>
        <v>0.02384282229</v>
      </c>
      <c r="AE1478" s="20">
        <f t="shared" si="482"/>
        <v>6639.344783</v>
      </c>
      <c r="AF1478" s="22" t="b">
        <f t="shared" si="4"/>
        <v>0</v>
      </c>
      <c r="AG1478" s="20" t="b">
        <f t="shared" si="5"/>
        <v>1</v>
      </c>
      <c r="AH1478" s="20" t="b">
        <f t="shared" si="6"/>
        <v>1</v>
      </c>
      <c r="AI1478" s="20" t="b">
        <f t="shared" si="7"/>
        <v>1</v>
      </c>
      <c r="AJ1478" s="20"/>
      <c r="AK1478" s="20"/>
      <c r="AL1478" s="20"/>
      <c r="AM1478" s="20"/>
      <c r="AN1478" s="20"/>
      <c r="AO1478" s="20"/>
      <c r="AP1478" s="20"/>
      <c r="AQ1478" s="20"/>
      <c r="AR1478" s="23"/>
      <c r="AS1478" s="23"/>
      <c r="AT1478" s="23"/>
      <c r="AU1478" s="23"/>
      <c r="AV1478" s="23"/>
    </row>
    <row r="1479" ht="15.75" customHeight="1">
      <c r="A1479" s="17" t="str">
        <f t="shared" si="1"/>
        <v>Luxembourg-Europe2007</v>
      </c>
      <c r="B1479" s="17" t="s">
        <v>206</v>
      </c>
      <c r="C1479" s="18" t="s">
        <v>180</v>
      </c>
      <c r="D1479" s="19" t="s">
        <v>86</v>
      </c>
      <c r="E1479" s="17">
        <v>2.3041633638E10</v>
      </c>
      <c r="F1479" s="18">
        <v>0.068</v>
      </c>
      <c r="G1479" s="18">
        <v>7326.0</v>
      </c>
      <c r="H1479" s="18"/>
      <c r="I1479" s="20">
        <f t="array" ref="I1479:J1479">IFNA(VLOOKUP(A1479,ENERGY!$A$2:$F$2692,{5,6},0),0)</f>
        <v>4209</v>
      </c>
      <c r="J1479" s="20">
        <v>10869.0</v>
      </c>
      <c r="K1479" s="20">
        <f t="array" ref="K1479:S1479">VLOOKUP(A1479,'HUMAN RESOURCES'!$A$2:$M$2692,{2,3,4,5,6,7,8,9,10},0)</f>
        <v>0.011</v>
      </c>
      <c r="L1479" s="20">
        <v>0.002</v>
      </c>
      <c r="M1479" s="20">
        <v>82.0</v>
      </c>
      <c r="N1479" s="20">
        <v>77.0</v>
      </c>
      <c r="O1479" s="20">
        <v>0.182</v>
      </c>
      <c r="P1479" s="20">
        <v>0.675</v>
      </c>
      <c r="Q1479" s="20">
        <v>0.143</v>
      </c>
      <c r="R1479" s="20">
        <v>479993.0</v>
      </c>
      <c r="S1479" s="20">
        <v>0.874</v>
      </c>
      <c r="T1479" s="20">
        <f t="array" ref="T1479:U1479">VLOOKUP(A1479,TOURISM!$A$2:$F$2692,{3,6},0)</f>
        <v>4032000000</v>
      </c>
      <c r="U1479" s="20">
        <v>3.476E9</v>
      </c>
      <c r="V1479" s="20">
        <f t="array" ref="V1479:AA1479">VLOOKUP(A1479,BUSINESS!$A$2:$J$2692,{4,5,6,7,8,9},0)</f>
        <v>0.2</v>
      </c>
      <c r="W1479" s="20">
        <v>26.0</v>
      </c>
      <c r="X1479" s="20"/>
      <c r="Y1479" s="20">
        <v>59.0</v>
      </c>
      <c r="Z1479" s="20">
        <v>0.789</v>
      </c>
      <c r="AA1479" s="20">
        <v>1.437</v>
      </c>
      <c r="AB1479" s="21">
        <f t="shared" si="390"/>
        <v>48004.10347</v>
      </c>
      <c r="AC1479" s="20">
        <f t="shared" si="490"/>
        <v>0.008768877879</v>
      </c>
      <c r="AD1479" s="20">
        <f t="shared" si="491"/>
        <v>0.02264408023</v>
      </c>
      <c r="AE1479" s="20">
        <f t="shared" si="482"/>
        <v>7241.772276</v>
      </c>
      <c r="AF1479" s="22" t="b">
        <f t="shared" si="4"/>
        <v>0</v>
      </c>
      <c r="AG1479" s="20" t="b">
        <f t="shared" si="5"/>
        <v>1</v>
      </c>
      <c r="AH1479" s="20" t="b">
        <f t="shared" si="6"/>
        <v>1</v>
      </c>
      <c r="AI1479" s="20" t="b">
        <f t="shared" si="7"/>
        <v>1</v>
      </c>
      <c r="AJ1479" s="20"/>
      <c r="AK1479" s="20"/>
      <c r="AL1479" s="20"/>
      <c r="AM1479" s="20"/>
      <c r="AN1479" s="20"/>
      <c r="AO1479" s="20"/>
      <c r="AP1479" s="20"/>
      <c r="AQ1479" s="20"/>
      <c r="AR1479" s="23"/>
      <c r="AS1479" s="23"/>
      <c r="AT1479" s="23"/>
      <c r="AU1479" s="23"/>
      <c r="AV1479" s="23"/>
    </row>
    <row r="1480" ht="15.75" customHeight="1">
      <c r="A1480" s="17" t="str">
        <f t="shared" si="1"/>
        <v>Luxembourg-Europe2008</v>
      </c>
      <c r="B1480" s="17" t="s">
        <v>206</v>
      </c>
      <c r="C1480" s="18" t="s">
        <v>180</v>
      </c>
      <c r="D1480" s="19" t="s">
        <v>87</v>
      </c>
      <c r="E1480" s="17">
        <v>2.3052044813E10</v>
      </c>
      <c r="F1480" s="18">
        <v>0.073</v>
      </c>
      <c r="G1480" s="18">
        <v>8305.0</v>
      </c>
      <c r="H1480" s="18"/>
      <c r="I1480" s="20">
        <f t="array" ref="I1480:J1480">IFNA(VLOOKUP(A1480,ENERGY!$A$2:$F$2692,{5,6},0),0)</f>
        <v>4382</v>
      </c>
      <c r="J1480" s="20">
        <v>11544.0</v>
      </c>
      <c r="K1480" s="20">
        <f t="array" ref="K1480:S1480">VLOOKUP(A1480,'HUMAN RESOURCES'!$A$2:$M$2692,{2,3,4,5,6,7,8,9,10},0)</f>
        <v>0.012</v>
      </c>
      <c r="L1480" s="20">
        <v>0.002</v>
      </c>
      <c r="M1480" s="20">
        <v>83.0</v>
      </c>
      <c r="N1480" s="20">
        <v>78.0</v>
      </c>
      <c r="O1480" s="20">
        <v>0.18</v>
      </c>
      <c r="P1480" s="20">
        <v>0.679</v>
      </c>
      <c r="Q1480" s="20">
        <v>0.141</v>
      </c>
      <c r="R1480" s="20">
        <v>488650.0</v>
      </c>
      <c r="S1480" s="20">
        <v>0.878</v>
      </c>
      <c r="T1480" s="20">
        <f t="array" ref="T1480:U1480">VLOOKUP(A1480,TOURISM!$A$2:$F$2692,{3,6},0)</f>
        <v>4486000000</v>
      </c>
      <c r="U1480" s="20">
        <v>3.801E9</v>
      </c>
      <c r="V1480" s="20">
        <f t="array" ref="V1480:AA1480">VLOOKUP(A1480,BUSINESS!$A$2:$J$2692,{4,5,6,7,8,9},0)</f>
        <v>0.2</v>
      </c>
      <c r="W1480" s="20">
        <v>26.0</v>
      </c>
      <c r="X1480" s="20"/>
      <c r="Y1480" s="20">
        <v>59.0</v>
      </c>
      <c r="Z1480" s="20">
        <v>0.822</v>
      </c>
      <c r="AA1480" s="20">
        <v>1.451</v>
      </c>
      <c r="AB1480" s="21">
        <f t="shared" si="390"/>
        <v>47174.96125</v>
      </c>
      <c r="AC1480" s="20">
        <f t="shared" si="490"/>
        <v>0.008967563696</v>
      </c>
      <c r="AD1480" s="20">
        <f t="shared" si="491"/>
        <v>0.02362427095</v>
      </c>
      <c r="AE1480" s="20">
        <f t="shared" si="482"/>
        <v>7778.573621</v>
      </c>
      <c r="AF1480" s="22" t="b">
        <f t="shared" si="4"/>
        <v>0</v>
      </c>
      <c r="AG1480" s="20" t="b">
        <f t="shared" si="5"/>
        <v>1</v>
      </c>
      <c r="AH1480" s="20" t="b">
        <f t="shared" si="6"/>
        <v>1</v>
      </c>
      <c r="AI1480" s="20" t="b">
        <f t="shared" si="7"/>
        <v>1</v>
      </c>
      <c r="AJ1480" s="20"/>
      <c r="AK1480" s="20"/>
      <c r="AL1480" s="20"/>
      <c r="AM1480" s="20"/>
      <c r="AN1480" s="20"/>
      <c r="AO1480" s="20"/>
      <c r="AP1480" s="20"/>
      <c r="AQ1480" s="20"/>
      <c r="AR1480" s="23"/>
      <c r="AS1480" s="23"/>
      <c r="AT1480" s="23"/>
      <c r="AU1480" s="23"/>
      <c r="AV1480" s="23"/>
    </row>
    <row r="1481" ht="15.75" customHeight="1">
      <c r="A1481" s="17" t="str">
        <f t="shared" si="1"/>
        <v>Luxembourg-Europe2009</v>
      </c>
      <c r="B1481" s="17" t="s">
        <v>206</v>
      </c>
      <c r="C1481" s="18" t="s">
        <v>180</v>
      </c>
      <c r="D1481" s="19" t="s">
        <v>88</v>
      </c>
      <c r="E1481" s="17">
        <v>2.3132450331E10</v>
      </c>
      <c r="F1481" s="18">
        <v>0.08</v>
      </c>
      <c r="G1481" s="18">
        <v>8127.0</v>
      </c>
      <c r="H1481" s="18"/>
      <c r="I1481" s="20">
        <f t="array" ref="I1481:J1481">IFNA(VLOOKUP(A1481,ENERGY!$A$2:$F$2692,{5,6},0),0)</f>
        <v>0</v>
      </c>
      <c r="J1481" s="20">
        <v>0.0</v>
      </c>
      <c r="K1481" s="20">
        <f t="array" ref="K1481:S1481">VLOOKUP(A1481,'HUMAN RESOURCES'!$A$2:$M$2692,{2,3,4,5,6,7,8,9,10},0)</f>
        <v>0.011</v>
      </c>
      <c r="L1481" s="20">
        <v>0.002</v>
      </c>
      <c r="M1481" s="20">
        <v>83.0</v>
      </c>
      <c r="N1481" s="20">
        <v>78.0</v>
      </c>
      <c r="O1481" s="20">
        <v>0.178</v>
      </c>
      <c r="P1481" s="20">
        <v>0.682</v>
      </c>
      <c r="Q1481" s="20">
        <v>0.14</v>
      </c>
      <c r="R1481" s="20">
        <v>497783.0</v>
      </c>
      <c r="S1481" s="20">
        <v>0.882</v>
      </c>
      <c r="T1481" s="20">
        <f t="array" ref="T1481:U1481">VLOOKUP(A1481,TOURISM!$A$2:$F$2692,{3,6},0)</f>
        <v>4148000000</v>
      </c>
      <c r="U1481" s="20">
        <v>3.612E9</v>
      </c>
      <c r="V1481" s="20">
        <f t="array" ref="V1481:AA1481">VLOOKUP(A1481,BUSINESS!$A$2:$J$2692,{4,5,6,7,8,9},0)</f>
        <v>0.2</v>
      </c>
      <c r="W1481" s="20">
        <v>24.0</v>
      </c>
      <c r="X1481" s="20"/>
      <c r="Y1481" s="20">
        <v>59.0</v>
      </c>
      <c r="Z1481" s="20">
        <v>0.873</v>
      </c>
      <c r="AA1481" s="20">
        <v>1.445</v>
      </c>
      <c r="AB1481" s="21">
        <f t="shared" si="390"/>
        <v>46470.95287</v>
      </c>
      <c r="AC1481" s="20"/>
      <c r="AD1481" s="20"/>
      <c r="AE1481" s="20">
        <f t="shared" si="482"/>
        <v>7256.173875</v>
      </c>
      <c r="AF1481" s="22" t="b">
        <f t="shared" si="4"/>
        <v>0</v>
      </c>
      <c r="AG1481" s="20" t="b">
        <f t="shared" si="5"/>
        <v>0</v>
      </c>
      <c r="AH1481" s="20" t="b">
        <f t="shared" si="6"/>
        <v>0</v>
      </c>
      <c r="AI1481" s="20" t="b">
        <f t="shared" si="7"/>
        <v>1</v>
      </c>
      <c r="AJ1481" s="20"/>
      <c r="AK1481" s="20"/>
      <c r="AL1481" s="20"/>
      <c r="AM1481" s="20"/>
      <c r="AN1481" s="20"/>
      <c r="AO1481" s="20"/>
      <c r="AP1481" s="20"/>
      <c r="AQ1481" s="20"/>
      <c r="AR1481" s="23"/>
      <c r="AS1481" s="23"/>
      <c r="AT1481" s="23"/>
      <c r="AU1481" s="23"/>
      <c r="AV1481" s="23"/>
    </row>
    <row r="1482" ht="15.75" customHeight="1">
      <c r="A1482" s="17" t="str">
        <f t="shared" si="1"/>
        <v>Luxembourg-Europe2010</v>
      </c>
      <c r="B1482" s="17" t="s">
        <v>206</v>
      </c>
      <c r="C1482" s="18" t="s">
        <v>180</v>
      </c>
      <c r="D1482" s="19" t="s">
        <v>89</v>
      </c>
      <c r="E1482" s="17">
        <v>2.3136352386E10</v>
      </c>
      <c r="F1482" s="18">
        <v>0.072</v>
      </c>
      <c r="G1482" s="18">
        <v>7592.0</v>
      </c>
      <c r="H1482" s="18"/>
      <c r="I1482" s="20">
        <f t="array" ref="I1482:J1482">IFNA(VLOOKUP(A1482,ENERGY!$A$2:$F$2692,{5,6},0),0)</f>
        <v>3843</v>
      </c>
      <c r="J1482" s="20">
        <v>9905.0</v>
      </c>
      <c r="K1482" s="20">
        <f t="array" ref="K1482:S1482">VLOOKUP(A1482,'HUMAN RESOURCES'!$A$2:$M$2692,{2,3,4,5,6,7,8,9,10},0)</f>
        <v>0.012</v>
      </c>
      <c r="L1482" s="20">
        <v>0.002</v>
      </c>
      <c r="M1482" s="20">
        <v>84.0</v>
      </c>
      <c r="N1482" s="20">
        <v>78.0</v>
      </c>
      <c r="O1482" s="20">
        <v>0.176</v>
      </c>
      <c r="P1482" s="20">
        <v>0.684</v>
      </c>
      <c r="Q1482" s="20">
        <v>0.14</v>
      </c>
      <c r="R1482" s="20">
        <v>506953.0</v>
      </c>
      <c r="S1482" s="20">
        <v>0.885</v>
      </c>
      <c r="T1482" s="20">
        <f t="array" ref="T1482:U1482">VLOOKUP(A1482,TOURISM!$A$2:$F$2692,{3,6},0)</f>
        <v>4115000000</v>
      </c>
      <c r="U1482" s="20">
        <v>3.549E9</v>
      </c>
      <c r="V1482" s="20">
        <f t="array" ref="V1482:AA1482">VLOOKUP(A1482,BUSINESS!$A$2:$J$2692,{4,5,6,7,8,9},0)</f>
        <v>0.2</v>
      </c>
      <c r="W1482" s="20">
        <v>19.0</v>
      </c>
      <c r="X1482" s="20"/>
      <c r="Y1482" s="20">
        <v>59.0</v>
      </c>
      <c r="Z1482" s="20">
        <v>0.906</v>
      </c>
      <c r="AA1482" s="20">
        <v>1.431</v>
      </c>
      <c r="AB1482" s="21">
        <f t="shared" si="390"/>
        <v>45638.06188</v>
      </c>
      <c r="AC1482" s="20">
        <f t="shared" ref="AC1482:AC1484" si="492">I1482/R1482</f>
        <v>0.007580584393</v>
      </c>
      <c r="AD1482" s="20">
        <f t="shared" ref="AD1482:AD1484" si="493">J1482/R1482</f>
        <v>0.01953830039</v>
      </c>
      <c r="AE1482" s="20">
        <f t="shared" si="482"/>
        <v>7000.648975</v>
      </c>
      <c r="AF1482" s="22" t="b">
        <f t="shared" si="4"/>
        <v>0</v>
      </c>
      <c r="AG1482" s="20" t="b">
        <f t="shared" si="5"/>
        <v>1</v>
      </c>
      <c r="AH1482" s="20" t="b">
        <f t="shared" si="6"/>
        <v>1</v>
      </c>
      <c r="AI1482" s="20" t="b">
        <f t="shared" si="7"/>
        <v>1</v>
      </c>
      <c r="AJ1482" s="20"/>
      <c r="AK1482" s="20"/>
      <c r="AL1482" s="20"/>
      <c r="AM1482" s="20"/>
      <c r="AN1482" s="20"/>
      <c r="AO1482" s="20"/>
      <c r="AP1482" s="20"/>
      <c r="AQ1482" s="20"/>
      <c r="AR1482" s="23"/>
      <c r="AS1482" s="23"/>
      <c r="AT1482" s="23"/>
      <c r="AU1482" s="23"/>
      <c r="AV1482" s="23"/>
    </row>
    <row r="1483" ht="15.75" customHeight="1">
      <c r="A1483" s="17" t="str">
        <f t="shared" si="1"/>
        <v>Luxembourg-Europe2011</v>
      </c>
      <c r="B1483" s="17" t="s">
        <v>206</v>
      </c>
      <c r="C1483" s="18" t="s">
        <v>180</v>
      </c>
      <c r="D1483" s="19" t="s">
        <v>90</v>
      </c>
      <c r="E1483" s="17">
        <v>2.3139E10</v>
      </c>
      <c r="F1483" s="18">
        <v>0.067</v>
      </c>
      <c r="G1483" s="18">
        <v>7751.0</v>
      </c>
      <c r="H1483" s="18"/>
      <c r="I1483" s="20">
        <f t="array" ref="I1483:J1483">IFNA(VLOOKUP(A1483,ENERGY!$A$2:$F$2692,{5,6},0),0)</f>
        <v>4329</v>
      </c>
      <c r="J1483" s="20">
        <v>11357.0</v>
      </c>
      <c r="K1483" s="20">
        <f t="array" ref="K1483:S1483">VLOOKUP(A1483,'HUMAN RESOURCES'!$A$2:$M$2692,{2,3,4,5,6,7,8,9,10},0)</f>
        <v>0.011</v>
      </c>
      <c r="L1483" s="20">
        <v>0.002</v>
      </c>
      <c r="M1483" s="20">
        <v>84.0</v>
      </c>
      <c r="N1483" s="20">
        <v>79.0</v>
      </c>
      <c r="O1483" s="20">
        <v>0.175</v>
      </c>
      <c r="P1483" s="20">
        <v>0.685</v>
      </c>
      <c r="Q1483" s="20">
        <v>0.14</v>
      </c>
      <c r="R1483" s="20">
        <v>518347.0</v>
      </c>
      <c r="S1483" s="20">
        <v>0.889</v>
      </c>
      <c r="T1483" s="20">
        <f t="array" ref="T1483:U1483">VLOOKUP(A1483,TOURISM!$A$2:$F$2692,{3,6},0)</f>
        <v>4825000000</v>
      </c>
      <c r="U1483" s="20">
        <v>3.822E9</v>
      </c>
      <c r="V1483" s="20">
        <f t="array" ref="V1483:AA1483">VLOOKUP(A1483,BUSINESS!$A$2:$J$2692,{4,5,6,7,8,9},0)</f>
        <v>0.198</v>
      </c>
      <c r="W1483" s="20">
        <v>19.0</v>
      </c>
      <c r="X1483" s="20"/>
      <c r="Y1483" s="20">
        <v>59.0</v>
      </c>
      <c r="Z1483" s="20">
        <v>0.9</v>
      </c>
      <c r="AA1483" s="20">
        <v>1.482</v>
      </c>
      <c r="AB1483" s="21">
        <f t="shared" si="390"/>
        <v>44639.98055</v>
      </c>
      <c r="AC1483" s="20">
        <f t="shared" si="492"/>
        <v>0.008351548287</v>
      </c>
      <c r="AD1483" s="20">
        <f t="shared" si="493"/>
        <v>0.02191003324</v>
      </c>
      <c r="AE1483" s="20">
        <f t="shared" si="482"/>
        <v>7373.439028</v>
      </c>
      <c r="AF1483" s="22" t="b">
        <f t="shared" si="4"/>
        <v>0</v>
      </c>
      <c r="AG1483" s="20" t="b">
        <f t="shared" si="5"/>
        <v>1</v>
      </c>
      <c r="AH1483" s="20" t="b">
        <f t="shared" si="6"/>
        <v>1</v>
      </c>
      <c r="AI1483" s="20" t="b">
        <f t="shared" si="7"/>
        <v>1</v>
      </c>
      <c r="AJ1483" s="20"/>
      <c r="AK1483" s="20"/>
      <c r="AL1483" s="20"/>
      <c r="AM1483" s="20"/>
      <c r="AN1483" s="20"/>
      <c r="AO1483" s="20"/>
      <c r="AP1483" s="20"/>
      <c r="AQ1483" s="20"/>
      <c r="AR1483" s="23"/>
      <c r="AS1483" s="23"/>
      <c r="AT1483" s="23"/>
      <c r="AU1483" s="23"/>
      <c r="AV1483" s="23"/>
    </row>
    <row r="1484" ht="15.75" customHeight="1">
      <c r="A1484" s="17" t="str">
        <f t="shared" si="1"/>
        <v>Luxembourg-Europe2012</v>
      </c>
      <c r="B1484" s="17" t="s">
        <v>206</v>
      </c>
      <c r="C1484" s="18" t="s">
        <v>180</v>
      </c>
      <c r="D1484" s="19" t="s">
        <v>91</v>
      </c>
      <c r="E1484" s="17">
        <v>2.3141587718E10</v>
      </c>
      <c r="F1484" s="18">
        <v>0.069</v>
      </c>
      <c r="G1484" s="18">
        <v>7452.0</v>
      </c>
      <c r="H1484" s="18"/>
      <c r="I1484" s="20">
        <f t="array" ref="I1484:J1484">IFNA(VLOOKUP(A1484,ENERGY!$A$2:$F$2692,{5,6},0),0)</f>
        <v>3646</v>
      </c>
      <c r="J1484" s="20">
        <v>9417.0</v>
      </c>
      <c r="K1484" s="20">
        <f t="array" ref="K1484:S1484">VLOOKUP(A1484,'HUMAN RESOURCES'!$A$2:$M$2692,{2,3,4,5,6,7,8,9,10},0)</f>
        <v>0.011</v>
      </c>
      <c r="L1484" s="20">
        <v>0.002</v>
      </c>
      <c r="M1484" s="20">
        <v>84.0</v>
      </c>
      <c r="N1484" s="20">
        <v>79.0</v>
      </c>
      <c r="O1484" s="20">
        <v>0.175</v>
      </c>
      <c r="P1484" s="20">
        <v>0.685</v>
      </c>
      <c r="Q1484" s="20">
        <v>0.141</v>
      </c>
      <c r="R1484" s="20">
        <v>530946.0</v>
      </c>
      <c r="S1484" s="20">
        <v>0.892</v>
      </c>
      <c r="T1484" s="20">
        <f t="array" ref="T1484:U1484">VLOOKUP(A1484,TOURISM!$A$2:$F$2692,{3,6},0)</f>
        <v>4613000000</v>
      </c>
      <c r="U1484" s="20">
        <v>3.582E9</v>
      </c>
      <c r="V1484" s="20">
        <f t="array" ref="V1484:AA1484">VLOOKUP(A1484,BUSINESS!$A$2:$J$2692,{4,5,6,7,8,9},0)</f>
        <v>0.2</v>
      </c>
      <c r="W1484" s="20">
        <v>19.0</v>
      </c>
      <c r="X1484" s="20">
        <v>56.0</v>
      </c>
      <c r="Y1484" s="20">
        <v>59.0</v>
      </c>
      <c r="Z1484" s="20">
        <v>0.919</v>
      </c>
      <c r="AA1484" s="20">
        <v>1.454</v>
      </c>
      <c r="AB1484" s="21">
        <f t="shared" si="390"/>
        <v>43585.57691</v>
      </c>
      <c r="AC1484" s="20">
        <f t="shared" si="492"/>
        <v>0.006866988357</v>
      </c>
      <c r="AD1484" s="20">
        <f t="shared" si="493"/>
        <v>0.01773626697</v>
      </c>
      <c r="AE1484" s="20">
        <f t="shared" si="482"/>
        <v>6746.448791</v>
      </c>
      <c r="AF1484" s="22" t="b">
        <f t="shared" si="4"/>
        <v>0</v>
      </c>
      <c r="AG1484" s="20" t="b">
        <f t="shared" si="5"/>
        <v>0</v>
      </c>
      <c r="AH1484" s="20" t="b">
        <f t="shared" si="6"/>
        <v>1</v>
      </c>
      <c r="AI1484" s="20" t="b">
        <f t="shared" si="7"/>
        <v>1</v>
      </c>
      <c r="AJ1484" s="20"/>
      <c r="AK1484" s="20"/>
      <c r="AL1484" s="20"/>
      <c r="AM1484" s="20"/>
      <c r="AN1484" s="20"/>
      <c r="AO1484" s="20"/>
      <c r="AP1484" s="20"/>
      <c r="AQ1484" s="20"/>
      <c r="AR1484" s="23"/>
      <c r="AS1484" s="23"/>
      <c r="AT1484" s="23"/>
      <c r="AU1484" s="23"/>
      <c r="AV1484" s="23"/>
    </row>
    <row r="1485" ht="15.75" customHeight="1">
      <c r="A1485" s="17" t="str">
        <f t="shared" si="1"/>
        <v>Malta-Europe2000</v>
      </c>
      <c r="B1485" s="17" t="s">
        <v>207</v>
      </c>
      <c r="C1485" s="18" t="s">
        <v>180</v>
      </c>
      <c r="D1485" s="19" t="s">
        <v>76</v>
      </c>
      <c r="E1485" s="17">
        <v>2.9207296703E10</v>
      </c>
      <c r="F1485" s="18">
        <v>0.066</v>
      </c>
      <c r="G1485" s="18">
        <v>643.0</v>
      </c>
      <c r="H1485" s="18">
        <v>0.073</v>
      </c>
      <c r="I1485" s="20" t="str">
        <f t="array" ref="I1485:J1485">IFNA(VLOOKUP(A1485,ENERGY!$A$2:$F$2692,{5,6},0),0)</f>
        <v/>
      </c>
      <c r="J1485" s="20"/>
      <c r="K1485" s="20">
        <f t="array" ref="K1485:S1485">VLOOKUP(A1485,'HUMAN RESOURCES'!$A$2:$M$2692,{2,3,4,5,6,7,8,9,10},0)</f>
        <v>0.012</v>
      </c>
      <c r="L1485" s="20">
        <v>0.007</v>
      </c>
      <c r="M1485" s="20">
        <v>80.0</v>
      </c>
      <c r="N1485" s="20">
        <v>76.0</v>
      </c>
      <c r="O1485" s="20">
        <v>0.207</v>
      </c>
      <c r="P1485" s="20">
        <v>0.686</v>
      </c>
      <c r="Q1485" s="20">
        <v>0.107</v>
      </c>
      <c r="R1485" s="20">
        <v>381363.0</v>
      </c>
      <c r="S1485" s="20">
        <v>0.924</v>
      </c>
      <c r="T1485" s="20">
        <f t="array" ref="T1485:U1485">VLOOKUP(A1485,TOURISM!$A$2:$F$2692,{3,6},0)</f>
        <v>731000000</v>
      </c>
      <c r="U1485" s="20">
        <v>2.24E8</v>
      </c>
      <c r="V1485" s="20" t="str">
        <f t="array" ref="V1485:AA1485">VLOOKUP(A1485,BUSINESS!$A$2:$J$2692,{4,5,6,7,8,9},0)</f>
        <v/>
      </c>
      <c r="W1485" s="20"/>
      <c r="X1485" s="20"/>
      <c r="Y1485" s="20"/>
      <c r="Z1485" s="20">
        <v>0.131</v>
      </c>
      <c r="AA1485" s="20">
        <v>0.281</v>
      </c>
      <c r="AB1485" s="21">
        <f t="shared" si="390"/>
        <v>76586.60306</v>
      </c>
      <c r="AC1485" s="20"/>
      <c r="AD1485" s="20"/>
      <c r="AE1485" s="20">
        <f t="shared" si="482"/>
        <v>587.3668919</v>
      </c>
      <c r="AF1485" s="22" t="b">
        <f t="shared" si="4"/>
        <v>0</v>
      </c>
      <c r="AG1485" s="20" t="b">
        <f t="shared" si="5"/>
        <v>0</v>
      </c>
      <c r="AH1485" s="20" t="b">
        <f t="shared" si="6"/>
        <v>0</v>
      </c>
      <c r="AI1485" s="20" t="b">
        <f t="shared" si="7"/>
        <v>0</v>
      </c>
      <c r="AJ1485" s="20"/>
      <c r="AK1485" s="20"/>
      <c r="AL1485" s="20"/>
      <c r="AM1485" s="20"/>
      <c r="AN1485" s="20"/>
      <c r="AO1485" s="20"/>
      <c r="AP1485" s="20"/>
      <c r="AQ1485" s="20"/>
      <c r="AR1485" s="23"/>
      <c r="AS1485" s="23"/>
      <c r="AT1485" s="23"/>
      <c r="AU1485" s="23"/>
      <c r="AV1485" s="23"/>
    </row>
    <row r="1486" ht="15.75" customHeight="1">
      <c r="A1486" s="17" t="str">
        <f t="shared" si="1"/>
        <v>Malta-Europe2001</v>
      </c>
      <c r="B1486" s="17" t="s">
        <v>207</v>
      </c>
      <c r="C1486" s="18" t="s">
        <v>180</v>
      </c>
      <c r="D1486" s="19" t="s">
        <v>77</v>
      </c>
      <c r="E1486" s="17">
        <v>2.9221081587E10</v>
      </c>
      <c r="F1486" s="18">
        <v>0.07</v>
      </c>
      <c r="G1486" s="18">
        <v>675.0</v>
      </c>
      <c r="H1486" s="18">
        <v>0.069</v>
      </c>
      <c r="I1486" s="20">
        <f t="array" ref="I1486:J1486">IFNA(VLOOKUP(A1486,ENERGY!$A$2:$F$2692,{5,6},0),0)</f>
        <v>857</v>
      </c>
      <c r="J1486" s="20"/>
      <c r="K1486" s="20">
        <f t="array" ref="K1486:S1486">VLOOKUP(A1486,'HUMAN RESOURCES'!$A$2:$M$2692,{2,3,4,5,6,7,8,9,10},0)</f>
        <v>0.01</v>
      </c>
      <c r="L1486" s="20">
        <v>0.007</v>
      </c>
      <c r="M1486" s="20">
        <v>81.0</v>
      </c>
      <c r="N1486" s="20">
        <v>77.0</v>
      </c>
      <c r="O1486" s="20">
        <v>0.2</v>
      </c>
      <c r="P1486" s="20">
        <v>0.688</v>
      </c>
      <c r="Q1486" s="20">
        <v>0.111</v>
      </c>
      <c r="R1486" s="20">
        <v>393028.0</v>
      </c>
      <c r="S1486" s="20">
        <v>0.926</v>
      </c>
      <c r="T1486" s="20">
        <f t="array" ref="T1486:U1486">VLOOKUP(A1486,TOURISM!$A$2:$F$2692,{3,6},0)</f>
        <v>704000000</v>
      </c>
      <c r="U1486" s="20">
        <v>2.04E8</v>
      </c>
      <c r="V1486" s="20" t="str">
        <f t="array" ref="V1486:AA1486">VLOOKUP(A1486,BUSINESS!$A$2:$J$2692,{4,5,6,7,8,9},0)</f>
        <v/>
      </c>
      <c r="W1486" s="20"/>
      <c r="X1486" s="20"/>
      <c r="Y1486" s="20"/>
      <c r="Z1486" s="20">
        <v>0.179</v>
      </c>
      <c r="AA1486" s="20">
        <v>0.585</v>
      </c>
      <c r="AB1486" s="21">
        <f t="shared" si="390"/>
        <v>74348.60007</v>
      </c>
      <c r="AC1486" s="20">
        <f t="shared" ref="AC1486:AC1492" si="494">I1486/R1486</f>
        <v>0.002180506223</v>
      </c>
      <c r="AD1486" s="20"/>
      <c r="AE1486" s="20">
        <f t="shared" si="482"/>
        <v>519.046989</v>
      </c>
      <c r="AF1486" s="22" t="b">
        <f t="shared" si="4"/>
        <v>0</v>
      </c>
      <c r="AG1486" s="20" t="b">
        <f t="shared" si="5"/>
        <v>0</v>
      </c>
      <c r="AH1486" s="20" t="b">
        <f t="shared" si="6"/>
        <v>0</v>
      </c>
      <c r="AI1486" s="20" t="b">
        <f t="shared" si="7"/>
        <v>0</v>
      </c>
      <c r="AJ1486" s="20"/>
      <c r="AK1486" s="20"/>
      <c r="AL1486" s="20"/>
      <c r="AM1486" s="20"/>
      <c r="AN1486" s="20"/>
      <c r="AO1486" s="20"/>
      <c r="AP1486" s="20"/>
      <c r="AQ1486" s="20"/>
      <c r="AR1486" s="23"/>
      <c r="AS1486" s="23"/>
      <c r="AT1486" s="23"/>
      <c r="AU1486" s="23"/>
      <c r="AV1486" s="23"/>
    </row>
    <row r="1487" ht="15.75" customHeight="1">
      <c r="A1487" s="17" t="str">
        <f t="shared" si="1"/>
        <v>Malta-Europe2002</v>
      </c>
      <c r="B1487" s="17" t="s">
        <v>207</v>
      </c>
      <c r="C1487" s="18" t="s">
        <v>180</v>
      </c>
      <c r="D1487" s="19" t="s">
        <v>79</v>
      </c>
      <c r="E1487" s="17">
        <v>2.9233333333E10</v>
      </c>
      <c r="F1487" s="18">
        <v>0.079</v>
      </c>
      <c r="G1487" s="18">
        <v>839.0</v>
      </c>
      <c r="H1487" s="18">
        <v>0.06</v>
      </c>
      <c r="I1487" s="20">
        <f t="array" ref="I1487:J1487">IFNA(VLOOKUP(A1487,ENERGY!$A$2:$F$2692,{5,6},0),0)</f>
        <v>848</v>
      </c>
      <c r="J1487" s="20">
        <v>2589.0</v>
      </c>
      <c r="K1487" s="20">
        <f t="array" ref="K1487:S1487">VLOOKUP(A1487,'HUMAN RESOURCES'!$A$2:$M$2692,{2,3,4,5,6,7,8,9,10},0)</f>
        <v>0.01</v>
      </c>
      <c r="L1487" s="20">
        <v>0.006</v>
      </c>
      <c r="M1487" s="20">
        <v>81.0</v>
      </c>
      <c r="N1487" s="20">
        <v>76.0</v>
      </c>
      <c r="O1487" s="20">
        <v>0.193</v>
      </c>
      <c r="P1487" s="20">
        <v>0.69</v>
      </c>
      <c r="Q1487" s="20">
        <v>0.117</v>
      </c>
      <c r="R1487" s="20">
        <v>395969.0</v>
      </c>
      <c r="S1487" s="20">
        <v>0.929</v>
      </c>
      <c r="T1487" s="20">
        <f t="array" ref="T1487:U1487">VLOOKUP(A1487,TOURISM!$A$2:$F$2692,{3,6},0)</f>
        <v>757000000</v>
      </c>
      <c r="U1487" s="20">
        <v>1.8E8</v>
      </c>
      <c r="V1487" s="20" t="str">
        <f t="array" ref="V1487:AA1487">VLOOKUP(A1487,BUSINESS!$A$2:$J$2692,{4,5,6,7,8,9},0)</f>
        <v/>
      </c>
      <c r="W1487" s="20"/>
      <c r="X1487" s="20"/>
      <c r="Y1487" s="20"/>
      <c r="Z1487" s="20">
        <v>0.289</v>
      </c>
      <c r="AA1487" s="20">
        <v>0.674</v>
      </c>
      <c r="AB1487" s="21">
        <f t="shared" si="390"/>
        <v>73827.32823</v>
      </c>
      <c r="AC1487" s="20">
        <f t="shared" si="494"/>
        <v>0.00214158179</v>
      </c>
      <c r="AD1487" s="20">
        <f t="shared" ref="AD1487:AD1492" si="495">J1487/R1487</f>
        <v>0.006538390632</v>
      </c>
      <c r="AE1487" s="20">
        <f t="shared" si="482"/>
        <v>454.5810404</v>
      </c>
      <c r="AF1487" s="22" t="b">
        <f t="shared" si="4"/>
        <v>0</v>
      </c>
      <c r="AG1487" s="20" t="b">
        <f t="shared" si="5"/>
        <v>0</v>
      </c>
      <c r="AH1487" s="20" t="b">
        <f t="shared" si="6"/>
        <v>0</v>
      </c>
      <c r="AI1487" s="20" t="b">
        <f t="shared" si="7"/>
        <v>0</v>
      </c>
      <c r="AJ1487" s="20"/>
      <c r="AK1487" s="20"/>
      <c r="AL1487" s="20"/>
      <c r="AM1487" s="20"/>
      <c r="AN1487" s="20"/>
      <c r="AO1487" s="20"/>
      <c r="AP1487" s="20"/>
      <c r="AQ1487" s="20"/>
      <c r="AR1487" s="23"/>
      <c r="AS1487" s="23"/>
      <c r="AT1487" s="23"/>
      <c r="AU1487" s="23"/>
      <c r="AV1487" s="23"/>
    </row>
    <row r="1488" ht="15.75" customHeight="1">
      <c r="A1488" s="17" t="str">
        <f t="shared" si="1"/>
        <v>Malta-Europe2003</v>
      </c>
      <c r="B1488" s="17" t="s">
        <v>207</v>
      </c>
      <c r="C1488" s="18" t="s">
        <v>180</v>
      </c>
      <c r="D1488" s="19" t="s">
        <v>81</v>
      </c>
      <c r="E1488" s="17">
        <v>2.9382692643E10</v>
      </c>
      <c r="F1488" s="18">
        <v>0.082</v>
      </c>
      <c r="G1488" s="18">
        <v>1074.0</v>
      </c>
      <c r="H1488" s="18">
        <v>0.059</v>
      </c>
      <c r="I1488" s="20">
        <f t="array" ref="I1488:J1488">IFNA(VLOOKUP(A1488,ENERGY!$A$2:$F$2692,{5,6},0),0)</f>
        <v>777</v>
      </c>
      <c r="J1488" s="20">
        <v>2497.0</v>
      </c>
      <c r="K1488" s="20">
        <f t="array" ref="K1488:S1488">VLOOKUP(A1488,'HUMAN RESOURCES'!$A$2:$M$2692,{2,3,4,5,6,7,8,9,10},0)</f>
        <v>0.01</v>
      </c>
      <c r="L1488" s="20">
        <v>0.006</v>
      </c>
      <c r="M1488" s="20">
        <v>81.0</v>
      </c>
      <c r="N1488" s="20">
        <v>76.0</v>
      </c>
      <c r="O1488" s="20">
        <v>0.185</v>
      </c>
      <c r="P1488" s="20">
        <v>0.691</v>
      </c>
      <c r="Q1488" s="20">
        <v>0.123</v>
      </c>
      <c r="R1488" s="20">
        <v>398582.0</v>
      </c>
      <c r="S1488" s="20">
        <v>0.932</v>
      </c>
      <c r="T1488" s="20">
        <f t="array" ref="T1488:U1488">VLOOKUP(A1488,TOURISM!$A$2:$F$2692,{3,6},0)</f>
        <v>869000000</v>
      </c>
      <c r="U1488" s="20">
        <v>2.38E8</v>
      </c>
      <c r="V1488" s="20" t="str">
        <f t="array" ref="V1488:AA1488">VLOOKUP(A1488,BUSINESS!$A$2:$J$2692,{4,5,6,7,8,9},0)</f>
        <v/>
      </c>
      <c r="W1488" s="20"/>
      <c r="X1488" s="20"/>
      <c r="Y1488" s="20"/>
      <c r="Z1488" s="20">
        <v>0.316</v>
      </c>
      <c r="AA1488" s="20">
        <v>0.704</v>
      </c>
      <c r="AB1488" s="21">
        <f t="shared" si="390"/>
        <v>73718.06214</v>
      </c>
      <c r="AC1488" s="20">
        <f t="shared" si="494"/>
        <v>0.001949410661</v>
      </c>
      <c r="AD1488" s="20">
        <f t="shared" si="495"/>
        <v>0.006264708391</v>
      </c>
      <c r="AE1488" s="20">
        <f t="shared" si="482"/>
        <v>597.116779</v>
      </c>
      <c r="AF1488" s="22" t="b">
        <f t="shared" si="4"/>
        <v>0</v>
      </c>
      <c r="AG1488" s="20" t="b">
        <f t="shared" si="5"/>
        <v>0</v>
      </c>
      <c r="AH1488" s="20" t="b">
        <f t="shared" si="6"/>
        <v>0</v>
      </c>
      <c r="AI1488" s="20" t="b">
        <f t="shared" si="7"/>
        <v>0</v>
      </c>
      <c r="AJ1488" s="20"/>
      <c r="AK1488" s="20"/>
      <c r="AL1488" s="20"/>
      <c r="AM1488" s="20"/>
      <c r="AN1488" s="20"/>
      <c r="AO1488" s="20"/>
      <c r="AP1488" s="20"/>
      <c r="AQ1488" s="20"/>
      <c r="AR1488" s="23"/>
      <c r="AS1488" s="23"/>
      <c r="AT1488" s="23"/>
      <c r="AU1488" s="23"/>
      <c r="AV1488" s="23"/>
    </row>
    <row r="1489" ht="15.75" customHeight="1">
      <c r="A1489" s="17" t="str">
        <f t="shared" si="1"/>
        <v>Malta-Europe2004</v>
      </c>
      <c r="B1489" s="17" t="s">
        <v>207</v>
      </c>
      <c r="C1489" s="18" t="s">
        <v>180</v>
      </c>
      <c r="D1489" s="19" t="s">
        <v>83</v>
      </c>
      <c r="E1489" s="17">
        <v>2.9385611867E10</v>
      </c>
      <c r="F1489" s="18">
        <v>0.086</v>
      </c>
      <c r="G1489" s="18">
        <v>1247.0</v>
      </c>
      <c r="H1489" s="18">
        <v>0.053</v>
      </c>
      <c r="I1489" s="20">
        <f t="array" ref="I1489:J1489">IFNA(VLOOKUP(A1489,ENERGY!$A$2:$F$2692,{5,6},0),0)</f>
        <v>837</v>
      </c>
      <c r="J1489" s="20">
        <v>2560.0</v>
      </c>
      <c r="K1489" s="20">
        <f t="array" ref="K1489:S1489">VLOOKUP(A1489,'HUMAN RESOURCES'!$A$2:$M$2692,{2,3,4,5,6,7,8,9,10},0)</f>
        <v>0.01</v>
      </c>
      <c r="L1489" s="20">
        <v>0.006</v>
      </c>
      <c r="M1489" s="20">
        <v>81.0</v>
      </c>
      <c r="N1489" s="20">
        <v>77.0</v>
      </c>
      <c r="O1489" s="20">
        <v>0.178</v>
      </c>
      <c r="P1489" s="20">
        <v>0.693</v>
      </c>
      <c r="Q1489" s="20">
        <v>0.129</v>
      </c>
      <c r="R1489" s="20">
        <v>401268.0</v>
      </c>
      <c r="S1489" s="20">
        <v>0.934</v>
      </c>
      <c r="T1489" s="20">
        <f t="array" ref="T1489:U1489">VLOOKUP(A1489,TOURISM!$A$2:$F$2692,{3,6},0)</f>
        <v>949000000</v>
      </c>
      <c r="U1489" s="20">
        <v>2.91E8</v>
      </c>
      <c r="V1489" s="20" t="str">
        <f t="array" ref="V1489:AA1489">VLOOKUP(A1489,BUSINESS!$A$2:$J$2692,{4,5,6,7,8,9},0)</f>
        <v/>
      </c>
      <c r="W1489" s="20"/>
      <c r="X1489" s="20"/>
      <c r="Y1489" s="20"/>
      <c r="Z1489" s="20">
        <v>0.346</v>
      </c>
      <c r="AA1489" s="20">
        <v>0.741</v>
      </c>
      <c r="AB1489" s="21">
        <f t="shared" si="390"/>
        <v>73231.88459</v>
      </c>
      <c r="AC1489" s="20">
        <f t="shared" si="494"/>
        <v>0.002085887736</v>
      </c>
      <c r="AD1489" s="20">
        <f t="shared" si="495"/>
        <v>0.00637977611</v>
      </c>
      <c r="AE1489" s="20">
        <f t="shared" si="482"/>
        <v>725.2011125</v>
      </c>
      <c r="AF1489" s="22" t="b">
        <f t="shared" si="4"/>
        <v>0</v>
      </c>
      <c r="AG1489" s="20" t="b">
        <f t="shared" si="5"/>
        <v>0</v>
      </c>
      <c r="AH1489" s="20" t="b">
        <f t="shared" si="6"/>
        <v>0</v>
      </c>
      <c r="AI1489" s="20" t="b">
        <f t="shared" si="7"/>
        <v>0</v>
      </c>
      <c r="AJ1489" s="20"/>
      <c r="AK1489" s="20"/>
      <c r="AL1489" s="20"/>
      <c r="AM1489" s="20"/>
      <c r="AN1489" s="20"/>
      <c r="AO1489" s="20"/>
      <c r="AP1489" s="20"/>
      <c r="AQ1489" s="20"/>
      <c r="AR1489" s="23"/>
      <c r="AS1489" s="23"/>
      <c r="AT1489" s="23"/>
      <c r="AU1489" s="23"/>
      <c r="AV1489" s="23"/>
    </row>
    <row r="1490" ht="15.75" customHeight="1">
      <c r="A1490" s="17" t="str">
        <f t="shared" si="1"/>
        <v>Malta-Europe2005</v>
      </c>
      <c r="B1490" s="17" t="s">
        <v>207</v>
      </c>
      <c r="C1490" s="18" t="s">
        <v>180</v>
      </c>
      <c r="D1490" s="19" t="s">
        <v>84</v>
      </c>
      <c r="E1490" s="17">
        <v>2.9831167681E10</v>
      </c>
      <c r="F1490" s="18">
        <v>0.091</v>
      </c>
      <c r="G1490" s="18">
        <v>1394.0</v>
      </c>
      <c r="H1490" s="18">
        <v>0.055</v>
      </c>
      <c r="I1490" s="20">
        <f t="array" ref="I1490:J1490">IFNA(VLOOKUP(A1490,ENERGY!$A$2:$F$2692,{5,6},0),0)</f>
        <v>734</v>
      </c>
      <c r="J1490" s="20">
        <v>2299.0</v>
      </c>
      <c r="K1490" s="20">
        <f t="array" ref="K1490:S1490">VLOOKUP(A1490,'HUMAN RESOURCES'!$A$2:$M$2692,{2,3,4,5,6,7,8,9,10},0)</f>
        <v>0.01</v>
      </c>
      <c r="L1490" s="20">
        <v>0.006</v>
      </c>
      <c r="M1490" s="20">
        <v>81.0</v>
      </c>
      <c r="N1490" s="20">
        <v>77.0</v>
      </c>
      <c r="O1490" s="20">
        <v>0.173</v>
      </c>
      <c r="P1490" s="20">
        <v>0.694</v>
      </c>
      <c r="Q1490" s="20">
        <v>0.133</v>
      </c>
      <c r="R1490" s="20">
        <v>403834.0</v>
      </c>
      <c r="S1490" s="20">
        <v>0.936</v>
      </c>
      <c r="T1490" s="20">
        <f t="array" ref="T1490:U1490">VLOOKUP(A1490,TOURISM!$A$2:$F$2692,{3,6},0)</f>
        <v>924000000</v>
      </c>
      <c r="U1490" s="20">
        <v>3.11E8</v>
      </c>
      <c r="V1490" s="20" t="str">
        <f t="array" ref="V1490:AA1490">VLOOKUP(A1490,BUSINESS!$A$2:$J$2692,{4,5,6,7,8,9},0)</f>
        <v/>
      </c>
      <c r="W1490" s="20"/>
      <c r="X1490" s="20"/>
      <c r="Y1490" s="20"/>
      <c r="Z1490" s="20">
        <v>0.412</v>
      </c>
      <c r="AA1490" s="20">
        <v>0.781</v>
      </c>
      <c r="AB1490" s="21">
        <f t="shared" si="390"/>
        <v>73869.87644</v>
      </c>
      <c r="AC1490" s="20">
        <f t="shared" si="494"/>
        <v>0.00181757851</v>
      </c>
      <c r="AD1490" s="20">
        <f t="shared" si="495"/>
        <v>0.005692933235</v>
      </c>
      <c r="AE1490" s="20">
        <f t="shared" si="482"/>
        <v>770.118415</v>
      </c>
      <c r="AF1490" s="22" t="b">
        <f t="shared" si="4"/>
        <v>0</v>
      </c>
      <c r="AG1490" s="20" t="b">
        <f t="shared" si="5"/>
        <v>0</v>
      </c>
      <c r="AH1490" s="20" t="b">
        <f t="shared" si="6"/>
        <v>0</v>
      </c>
      <c r="AI1490" s="20" t="b">
        <f t="shared" si="7"/>
        <v>0</v>
      </c>
      <c r="AJ1490" s="20"/>
      <c r="AK1490" s="20"/>
      <c r="AL1490" s="20"/>
      <c r="AM1490" s="20"/>
      <c r="AN1490" s="20"/>
      <c r="AO1490" s="20"/>
      <c r="AP1490" s="20"/>
      <c r="AQ1490" s="20"/>
      <c r="AR1490" s="23"/>
      <c r="AS1490" s="23"/>
      <c r="AT1490" s="23"/>
      <c r="AU1490" s="23"/>
      <c r="AV1490" s="23"/>
    </row>
    <row r="1491" ht="15.75" customHeight="1">
      <c r="A1491" s="17" t="str">
        <f t="shared" si="1"/>
        <v>Malta-Europe2006</v>
      </c>
      <c r="B1491" s="17" t="s">
        <v>207</v>
      </c>
      <c r="C1491" s="18" t="s">
        <v>180</v>
      </c>
      <c r="D1491" s="19" t="s">
        <v>85</v>
      </c>
      <c r="E1491" s="17">
        <v>3.0210091837E10</v>
      </c>
      <c r="F1491" s="18">
        <v>0.09</v>
      </c>
      <c r="G1491" s="18">
        <v>1445.0</v>
      </c>
      <c r="H1491" s="18">
        <v>0.057</v>
      </c>
      <c r="I1491" s="20">
        <f t="array" ref="I1491:J1491">IFNA(VLOOKUP(A1491,ENERGY!$A$2:$F$2692,{5,6},0),0)</f>
        <v>830</v>
      </c>
      <c r="J1491" s="20">
        <v>2574.0</v>
      </c>
      <c r="K1491" s="20">
        <f t="array" ref="K1491:S1491">VLOOKUP(A1491,'HUMAN RESOURCES'!$A$2:$M$2692,{2,3,4,5,6,7,8,9,10},0)</f>
        <v>0.009</v>
      </c>
      <c r="L1491" s="20">
        <v>0.006</v>
      </c>
      <c r="M1491" s="20">
        <v>82.0</v>
      </c>
      <c r="N1491" s="20">
        <v>77.0</v>
      </c>
      <c r="O1491" s="20">
        <v>0.168</v>
      </c>
      <c r="P1491" s="20">
        <v>0.696</v>
      </c>
      <c r="Q1491" s="20">
        <v>0.136</v>
      </c>
      <c r="R1491" s="20">
        <v>405308.0</v>
      </c>
      <c r="S1491" s="20">
        <v>0.939</v>
      </c>
      <c r="T1491" s="20">
        <f t="array" ref="T1491:U1491">VLOOKUP(A1491,TOURISM!$A$2:$F$2692,{3,6},0)</f>
        <v>966000000</v>
      </c>
      <c r="U1491" s="20">
        <v>3.62E8</v>
      </c>
      <c r="V1491" s="20" t="str">
        <f t="array" ref="V1491:AA1491">VLOOKUP(A1491,BUSINESS!$A$2:$J$2692,{4,5,6,7,8,9},0)</f>
        <v/>
      </c>
      <c r="W1491" s="20"/>
      <c r="X1491" s="20"/>
      <c r="Y1491" s="20"/>
      <c r="Z1491" s="20">
        <v>0.404</v>
      </c>
      <c r="AA1491" s="20">
        <v>0.832</v>
      </c>
      <c r="AB1491" s="21">
        <f t="shared" si="390"/>
        <v>74536.13508</v>
      </c>
      <c r="AC1491" s="20">
        <f t="shared" si="494"/>
        <v>0.002047825358</v>
      </c>
      <c r="AD1491" s="20">
        <f t="shared" si="495"/>
        <v>0.006350725868</v>
      </c>
      <c r="AE1491" s="20">
        <f t="shared" si="482"/>
        <v>893.147927</v>
      </c>
      <c r="AF1491" s="22" t="b">
        <f t="shared" si="4"/>
        <v>0</v>
      </c>
      <c r="AG1491" s="20" t="b">
        <f t="shared" si="5"/>
        <v>0</v>
      </c>
      <c r="AH1491" s="20" t="b">
        <f t="shared" si="6"/>
        <v>0</v>
      </c>
      <c r="AI1491" s="20" t="b">
        <f t="shared" si="7"/>
        <v>0</v>
      </c>
      <c r="AJ1491" s="20"/>
      <c r="AK1491" s="20"/>
      <c r="AL1491" s="20"/>
      <c r="AM1491" s="20"/>
      <c r="AN1491" s="20"/>
      <c r="AO1491" s="20"/>
      <c r="AP1491" s="20"/>
      <c r="AQ1491" s="20"/>
      <c r="AR1491" s="23"/>
      <c r="AS1491" s="23"/>
      <c r="AT1491" s="23"/>
      <c r="AU1491" s="23"/>
      <c r="AV1491" s="23"/>
    </row>
    <row r="1492" ht="15.75" customHeight="1">
      <c r="A1492" s="17" t="str">
        <f t="shared" si="1"/>
        <v>Malta-Europe2007</v>
      </c>
      <c r="B1492" s="17" t="s">
        <v>207</v>
      </c>
      <c r="C1492" s="18" t="s">
        <v>180</v>
      </c>
      <c r="D1492" s="19" t="s">
        <v>86</v>
      </c>
      <c r="E1492" s="17">
        <v>3.0231130543E10</v>
      </c>
      <c r="F1492" s="18">
        <v>0.085</v>
      </c>
      <c r="G1492" s="18">
        <v>1580.0</v>
      </c>
      <c r="H1492" s="18">
        <v>0.062</v>
      </c>
      <c r="I1492" s="20">
        <f t="array" ref="I1492:J1492">IFNA(VLOOKUP(A1492,ENERGY!$A$2:$F$2692,{5,6},0),0)</f>
        <v>878</v>
      </c>
      <c r="J1492" s="20">
        <v>2725.0</v>
      </c>
      <c r="K1492" s="20">
        <f t="array" ref="K1492:S1492">VLOOKUP(A1492,'HUMAN RESOURCES'!$A$2:$M$2692,{2,3,4,5,6,7,8,9,10},0)</f>
        <v>0.009</v>
      </c>
      <c r="L1492" s="20">
        <v>0.006</v>
      </c>
      <c r="M1492" s="20">
        <v>82.0</v>
      </c>
      <c r="N1492" s="20">
        <v>78.0</v>
      </c>
      <c r="O1492" s="20">
        <v>0.164</v>
      </c>
      <c r="P1492" s="20">
        <v>0.698</v>
      </c>
      <c r="Q1492" s="20">
        <v>0.138</v>
      </c>
      <c r="R1492" s="20">
        <v>406724.0</v>
      </c>
      <c r="S1492" s="20">
        <v>0.941</v>
      </c>
      <c r="T1492" s="20">
        <f t="array" ref="T1492:U1492">VLOOKUP(A1492,TOURISM!$A$2:$F$2692,{3,6},0)</f>
        <v>1185000000</v>
      </c>
      <c r="U1492" s="20">
        <v>2.84E8</v>
      </c>
      <c r="V1492" s="20" t="str">
        <f t="array" ref="V1492:AA1492">VLOOKUP(A1492,BUSINESS!$A$2:$J$2692,{4,5,6,7,8,9},0)</f>
        <v/>
      </c>
      <c r="W1492" s="20"/>
      <c r="X1492" s="20"/>
      <c r="Y1492" s="20"/>
      <c r="Z1492" s="20">
        <v>0.469</v>
      </c>
      <c r="AA1492" s="20">
        <v>0.88</v>
      </c>
      <c r="AB1492" s="21">
        <f t="shared" si="390"/>
        <v>74328.36652</v>
      </c>
      <c r="AC1492" s="20">
        <f t="shared" si="494"/>
        <v>0.00215871205</v>
      </c>
      <c r="AD1492" s="20">
        <f t="shared" si="495"/>
        <v>0.0066998751</v>
      </c>
      <c r="AE1492" s="20">
        <f t="shared" si="482"/>
        <v>698.2622122</v>
      </c>
      <c r="AF1492" s="22" t="b">
        <f t="shared" si="4"/>
        <v>0</v>
      </c>
      <c r="AG1492" s="20" t="b">
        <f t="shared" si="5"/>
        <v>0</v>
      </c>
      <c r="AH1492" s="20" t="b">
        <f t="shared" si="6"/>
        <v>0</v>
      </c>
      <c r="AI1492" s="20" t="b">
        <f t="shared" si="7"/>
        <v>0</v>
      </c>
      <c r="AJ1492" s="20"/>
      <c r="AK1492" s="20"/>
      <c r="AL1492" s="20"/>
      <c r="AM1492" s="20"/>
      <c r="AN1492" s="20"/>
      <c r="AO1492" s="20"/>
      <c r="AP1492" s="20"/>
      <c r="AQ1492" s="20"/>
      <c r="AR1492" s="23"/>
      <c r="AS1492" s="23"/>
      <c r="AT1492" s="23"/>
      <c r="AU1492" s="23"/>
      <c r="AV1492" s="23"/>
    </row>
    <row r="1493" ht="15.75" customHeight="1">
      <c r="A1493" s="17" t="str">
        <f t="shared" si="1"/>
        <v>Malta-Europe2008</v>
      </c>
      <c r="B1493" s="17" t="s">
        <v>207</v>
      </c>
      <c r="C1493" s="18" t="s">
        <v>180</v>
      </c>
      <c r="D1493" s="19" t="s">
        <v>87</v>
      </c>
      <c r="E1493" s="17">
        <v>3.0246361657E10</v>
      </c>
      <c r="F1493" s="18">
        <v>0.082</v>
      </c>
      <c r="G1493" s="18">
        <v>1596.0</v>
      </c>
      <c r="H1493" s="18">
        <v>0.059</v>
      </c>
      <c r="I1493" s="20">
        <f t="array" ref="I1493:J1493">IFNA(VLOOKUP(A1493,ENERGY!$A$2:$F$2692,{5,6},0),0)</f>
        <v>0</v>
      </c>
      <c r="J1493" s="20">
        <v>0.0</v>
      </c>
      <c r="K1493" s="20">
        <f t="array" ref="K1493:S1493">VLOOKUP(A1493,'HUMAN RESOURCES'!$A$2:$M$2692,{2,3,4,5,6,7,8,9,10},0)</f>
        <v>0.01</v>
      </c>
      <c r="L1493" s="20">
        <v>0.006</v>
      </c>
      <c r="M1493" s="20">
        <v>82.0</v>
      </c>
      <c r="N1493" s="20">
        <v>77.0</v>
      </c>
      <c r="O1493" s="20">
        <v>0.162</v>
      </c>
      <c r="P1493" s="20">
        <v>0.699</v>
      </c>
      <c r="Q1493" s="20">
        <v>0.139</v>
      </c>
      <c r="R1493" s="20">
        <v>409379.0</v>
      </c>
      <c r="S1493" s="20">
        <v>0.943</v>
      </c>
      <c r="T1493" s="20">
        <f t="array" ref="T1493:U1493">VLOOKUP(A1493,TOURISM!$A$2:$F$2692,{3,6},0)</f>
        <v>1336000000</v>
      </c>
      <c r="U1493" s="20">
        <v>3.61E8</v>
      </c>
      <c r="V1493" s="20" t="str">
        <f t="array" ref="V1493:AA1493">VLOOKUP(A1493,BUSINESS!$A$2:$J$2692,{4,5,6,7,8,9},0)</f>
        <v/>
      </c>
      <c r="W1493" s="20"/>
      <c r="X1493" s="20"/>
      <c r="Y1493" s="20"/>
      <c r="Z1493" s="20">
        <v>0.501</v>
      </c>
      <c r="AA1493" s="20">
        <v>0.916</v>
      </c>
      <c r="AB1493" s="21">
        <f t="shared" si="390"/>
        <v>73883.5203</v>
      </c>
      <c r="AC1493" s="20"/>
      <c r="AD1493" s="20"/>
      <c r="AE1493" s="20">
        <f t="shared" si="482"/>
        <v>881.8234448</v>
      </c>
      <c r="AF1493" s="22" t="b">
        <f t="shared" si="4"/>
        <v>0</v>
      </c>
      <c r="AG1493" s="20" t="b">
        <f t="shared" si="5"/>
        <v>0</v>
      </c>
      <c r="AH1493" s="20" t="b">
        <f t="shared" si="6"/>
        <v>0</v>
      </c>
      <c r="AI1493" s="20" t="b">
        <f t="shared" si="7"/>
        <v>0</v>
      </c>
      <c r="AJ1493" s="20"/>
      <c r="AK1493" s="20"/>
      <c r="AL1493" s="20"/>
      <c r="AM1493" s="20"/>
      <c r="AN1493" s="20"/>
      <c r="AO1493" s="20"/>
      <c r="AP1493" s="20"/>
      <c r="AQ1493" s="20"/>
      <c r="AR1493" s="23"/>
      <c r="AS1493" s="23"/>
      <c r="AT1493" s="23"/>
      <c r="AU1493" s="23"/>
      <c r="AV1493" s="23"/>
    </row>
    <row r="1494" ht="15.75" customHeight="1">
      <c r="A1494" s="17" t="str">
        <f t="shared" si="1"/>
        <v>Malta-Europe2009</v>
      </c>
      <c r="B1494" s="17" t="s">
        <v>207</v>
      </c>
      <c r="C1494" s="18" t="s">
        <v>180</v>
      </c>
      <c r="D1494" s="19" t="s">
        <v>88</v>
      </c>
      <c r="E1494" s="17">
        <v>3.0318731991E10</v>
      </c>
      <c r="F1494" s="18">
        <v>0.083</v>
      </c>
      <c r="G1494" s="18">
        <v>1669.0</v>
      </c>
      <c r="H1494" s="18">
        <v>0.045</v>
      </c>
      <c r="I1494" s="20">
        <f t="array" ref="I1494:J1494">IFNA(VLOOKUP(A1494,ENERGY!$A$2:$F$2692,{5,6},0),0)</f>
        <v>881</v>
      </c>
      <c r="J1494" s="20">
        <v>2699.0</v>
      </c>
      <c r="K1494" s="20">
        <f t="array" ref="K1494:S1494">VLOOKUP(A1494,'HUMAN RESOURCES'!$A$2:$M$2692,{2,3,4,5,6,7,8,9,10},0)</f>
        <v>0.01</v>
      </c>
      <c r="L1494" s="20">
        <v>0.006</v>
      </c>
      <c r="M1494" s="20">
        <v>83.0</v>
      </c>
      <c r="N1494" s="20">
        <v>78.0</v>
      </c>
      <c r="O1494" s="20">
        <v>0.159</v>
      </c>
      <c r="P1494" s="20">
        <v>0.699</v>
      </c>
      <c r="Q1494" s="20">
        <v>0.141</v>
      </c>
      <c r="R1494" s="20">
        <v>412477.0</v>
      </c>
      <c r="S1494" s="20">
        <v>0.945</v>
      </c>
      <c r="T1494" s="20">
        <f t="array" ref="T1494:U1494">VLOOKUP(A1494,TOURISM!$A$2:$F$2692,{3,6},0)</f>
        <v>1117000000</v>
      </c>
      <c r="U1494" s="20">
        <v>3.62E8</v>
      </c>
      <c r="V1494" s="20" t="str">
        <f t="array" ref="V1494:AA1494">VLOOKUP(A1494,BUSINESS!$A$2:$J$2692,{4,5,6,7,8,9},0)</f>
        <v/>
      </c>
      <c r="W1494" s="20"/>
      <c r="X1494" s="20"/>
      <c r="Y1494" s="20"/>
      <c r="Z1494" s="20">
        <v>0.589</v>
      </c>
      <c r="AA1494" s="20">
        <v>0.998</v>
      </c>
      <c r="AB1494" s="21">
        <f t="shared" si="390"/>
        <v>73504.05475</v>
      </c>
      <c r="AC1494" s="20">
        <f t="shared" ref="AC1494:AC1496" si="496">I1494/R1494</f>
        <v>0.002135876667</v>
      </c>
      <c r="AD1494" s="20">
        <f t="shared" ref="AD1494:AD1496" si="497">J1494/R1494</f>
        <v>0.006543395147</v>
      </c>
      <c r="AE1494" s="20">
        <f t="shared" si="482"/>
        <v>877.6246918</v>
      </c>
      <c r="AF1494" s="22" t="b">
        <f t="shared" si="4"/>
        <v>0</v>
      </c>
      <c r="AG1494" s="20" t="b">
        <f t="shared" si="5"/>
        <v>0</v>
      </c>
      <c r="AH1494" s="20" t="b">
        <f t="shared" si="6"/>
        <v>0</v>
      </c>
      <c r="AI1494" s="20" t="b">
        <f t="shared" si="7"/>
        <v>0</v>
      </c>
      <c r="AJ1494" s="20"/>
      <c r="AK1494" s="20"/>
      <c r="AL1494" s="20"/>
      <c r="AM1494" s="20"/>
      <c r="AN1494" s="20"/>
      <c r="AO1494" s="20"/>
      <c r="AP1494" s="20"/>
      <c r="AQ1494" s="20"/>
      <c r="AR1494" s="23"/>
      <c r="AS1494" s="23"/>
      <c r="AT1494" s="23"/>
      <c r="AU1494" s="23"/>
      <c r="AV1494" s="23"/>
    </row>
    <row r="1495" ht="15.75" customHeight="1">
      <c r="A1495" s="17" t="str">
        <f t="shared" si="1"/>
        <v>Malta-Europe2010</v>
      </c>
      <c r="B1495" s="17" t="s">
        <v>207</v>
      </c>
      <c r="C1495" s="18" t="s">
        <v>180</v>
      </c>
      <c r="D1495" s="19" t="s">
        <v>89</v>
      </c>
      <c r="E1495" s="17">
        <v>3.0362317939E10</v>
      </c>
      <c r="F1495" s="18">
        <v>0.085</v>
      </c>
      <c r="G1495" s="18">
        <v>1707.0</v>
      </c>
      <c r="H1495" s="18">
        <v>0.046</v>
      </c>
      <c r="I1495" s="20">
        <f t="array" ref="I1495:J1495">IFNA(VLOOKUP(A1495,ENERGY!$A$2:$F$2692,{5,6},0),0)</f>
        <v>826</v>
      </c>
      <c r="J1495" s="20">
        <v>2582.0</v>
      </c>
      <c r="K1495" s="20">
        <f t="array" ref="K1495:S1495">VLOOKUP(A1495,'HUMAN RESOURCES'!$A$2:$M$2692,{2,3,4,5,6,7,8,9,10},0)</f>
        <v>0.009</v>
      </c>
      <c r="L1495" s="20">
        <v>0.006</v>
      </c>
      <c r="M1495" s="20">
        <v>84.0</v>
      </c>
      <c r="N1495" s="20">
        <v>79.0</v>
      </c>
      <c r="O1495" s="20">
        <v>0.156</v>
      </c>
      <c r="P1495" s="20">
        <v>0.699</v>
      </c>
      <c r="Q1495" s="20">
        <v>0.145</v>
      </c>
      <c r="R1495" s="20">
        <v>414508.0</v>
      </c>
      <c r="S1495" s="20">
        <v>0.947</v>
      </c>
      <c r="T1495" s="20">
        <f t="array" ref="T1495:U1495">VLOOKUP(A1495,TOURISM!$A$2:$F$2692,{3,6},0)</f>
        <v>1238000000</v>
      </c>
      <c r="U1495" s="20">
        <v>3.66E8</v>
      </c>
      <c r="V1495" s="20" t="str">
        <f t="array" ref="V1495:AA1495">VLOOKUP(A1495,BUSINESS!$A$2:$J$2692,{4,5,6,7,8,9},0)</f>
        <v/>
      </c>
      <c r="W1495" s="20"/>
      <c r="X1495" s="20"/>
      <c r="Y1495" s="20"/>
      <c r="Z1495" s="20">
        <v>0.63</v>
      </c>
      <c r="AA1495" s="20">
        <v>1.073</v>
      </c>
      <c r="AB1495" s="21">
        <f t="shared" si="390"/>
        <v>73249.05174</v>
      </c>
      <c r="AC1495" s="20">
        <f t="shared" si="496"/>
        <v>0.001992723904</v>
      </c>
      <c r="AD1495" s="20">
        <f t="shared" si="497"/>
        <v>0.006229071574</v>
      </c>
      <c r="AE1495" s="20">
        <f t="shared" si="482"/>
        <v>882.9745144</v>
      </c>
      <c r="AF1495" s="22" t="b">
        <f t="shared" si="4"/>
        <v>0</v>
      </c>
      <c r="AG1495" s="20" t="b">
        <f t="shared" si="5"/>
        <v>0</v>
      </c>
      <c r="AH1495" s="20" t="b">
        <f t="shared" si="6"/>
        <v>0</v>
      </c>
      <c r="AI1495" s="20" t="b">
        <f t="shared" si="7"/>
        <v>0</v>
      </c>
      <c r="AJ1495" s="20"/>
      <c r="AK1495" s="20"/>
      <c r="AL1495" s="20"/>
      <c r="AM1495" s="20"/>
      <c r="AN1495" s="20"/>
      <c r="AO1495" s="20"/>
      <c r="AP1495" s="20"/>
      <c r="AQ1495" s="20"/>
      <c r="AR1495" s="23"/>
      <c r="AS1495" s="23"/>
      <c r="AT1495" s="23"/>
      <c r="AU1495" s="23"/>
      <c r="AV1495" s="23"/>
    </row>
    <row r="1496" ht="15.75" customHeight="1">
      <c r="A1496" s="17" t="str">
        <f t="shared" si="1"/>
        <v>Malta-Europe2011</v>
      </c>
      <c r="B1496" s="17" t="s">
        <v>207</v>
      </c>
      <c r="C1496" s="18" t="s">
        <v>180</v>
      </c>
      <c r="D1496" s="19" t="s">
        <v>90</v>
      </c>
      <c r="E1496" s="17">
        <v>3.0366148205E10</v>
      </c>
      <c r="F1496" s="18">
        <v>0.087</v>
      </c>
      <c r="G1496" s="18">
        <v>1900.0</v>
      </c>
      <c r="H1496" s="18">
        <v>0.047</v>
      </c>
      <c r="I1496" s="20">
        <f t="array" ref="I1496:J1496">IFNA(VLOOKUP(A1496,ENERGY!$A$2:$F$2692,{5,6},0),0)</f>
        <v>834</v>
      </c>
      <c r="J1496" s="20">
        <v>2574.0</v>
      </c>
      <c r="K1496" s="20">
        <f t="array" ref="K1496:S1496">VLOOKUP(A1496,'HUMAN RESOURCES'!$A$2:$M$2692,{2,3,4,5,6,7,8,9,10},0)</f>
        <v>0.01</v>
      </c>
      <c r="L1496" s="20">
        <v>0.005</v>
      </c>
      <c r="M1496" s="20">
        <v>83.0</v>
      </c>
      <c r="N1496" s="20">
        <v>79.0</v>
      </c>
      <c r="O1496" s="20">
        <v>0.153</v>
      </c>
      <c r="P1496" s="20">
        <v>0.697</v>
      </c>
      <c r="Q1496" s="20">
        <v>0.15</v>
      </c>
      <c r="R1496" s="20">
        <v>416268.0</v>
      </c>
      <c r="S1496" s="20">
        <v>0.948</v>
      </c>
      <c r="T1496" s="20">
        <f t="array" ref="T1496:U1496">VLOOKUP(A1496,TOURISM!$A$2:$F$2692,{3,6},0)</f>
        <v>1465000000</v>
      </c>
      <c r="U1496" s="20">
        <v>4.01E8</v>
      </c>
      <c r="V1496" s="20">
        <f t="array" ref="V1496:AA1496">VLOOKUP(A1496,BUSINESS!$A$2:$J$2692,{4,5,6,7,8,9},0)</f>
        <v>0.41</v>
      </c>
      <c r="W1496" s="20">
        <v>40.0</v>
      </c>
      <c r="X1496" s="20"/>
      <c r="Y1496" s="20">
        <v>139.0</v>
      </c>
      <c r="Z1496" s="20">
        <v>0.68</v>
      </c>
      <c r="AA1496" s="20">
        <v>1.224</v>
      </c>
      <c r="AB1496" s="21">
        <f t="shared" si="390"/>
        <v>72948.55287</v>
      </c>
      <c r="AC1496" s="20">
        <f t="shared" si="496"/>
        <v>0.002003516965</v>
      </c>
      <c r="AD1496" s="20">
        <f t="shared" si="497"/>
        <v>0.006183516388</v>
      </c>
      <c r="AE1496" s="20">
        <f t="shared" si="482"/>
        <v>963.3217062</v>
      </c>
      <c r="AF1496" s="22" t="b">
        <f t="shared" si="4"/>
        <v>0</v>
      </c>
      <c r="AG1496" s="20" t="b">
        <f t="shared" si="5"/>
        <v>0</v>
      </c>
      <c r="AH1496" s="20" t="b">
        <f t="shared" si="6"/>
        <v>0</v>
      </c>
      <c r="AI1496" s="20" t="b">
        <f t="shared" si="7"/>
        <v>0</v>
      </c>
      <c r="AJ1496" s="20"/>
      <c r="AK1496" s="20"/>
      <c r="AL1496" s="20"/>
      <c r="AM1496" s="20"/>
      <c r="AN1496" s="20"/>
      <c r="AO1496" s="20"/>
      <c r="AP1496" s="20"/>
      <c r="AQ1496" s="20"/>
      <c r="AR1496" s="23"/>
      <c r="AS1496" s="23"/>
      <c r="AT1496" s="23"/>
      <c r="AU1496" s="23"/>
      <c r="AV1496" s="23"/>
    </row>
    <row r="1497" ht="15.75" customHeight="1">
      <c r="A1497" s="17" t="str">
        <f t="shared" si="1"/>
        <v>Malta-Europe2012</v>
      </c>
      <c r="B1497" s="17" t="s">
        <v>207</v>
      </c>
      <c r="C1497" s="18" t="s">
        <v>180</v>
      </c>
      <c r="D1497" s="19" t="s">
        <v>91</v>
      </c>
      <c r="E1497" s="17">
        <v>3.0397203369E10</v>
      </c>
      <c r="F1497" s="18">
        <v>0.091</v>
      </c>
      <c r="G1497" s="18">
        <v>1835.0</v>
      </c>
      <c r="H1497" s="18">
        <v>0.047</v>
      </c>
      <c r="I1497" s="20">
        <f t="array" ref="I1497:J1497">IFNA(VLOOKUP(A1497,ENERGY!$A$2:$F$2692,{5,6},0),0)</f>
        <v>0</v>
      </c>
      <c r="J1497" s="20">
        <v>0.0</v>
      </c>
      <c r="K1497" s="20">
        <f t="array" ref="K1497:S1497">VLOOKUP(A1497,'HUMAN RESOURCES'!$A$2:$M$2692,{2,3,4,5,6,7,8,9,10},0)</f>
        <v>0.01</v>
      </c>
      <c r="L1497" s="20">
        <v>0.005</v>
      </c>
      <c r="M1497" s="20">
        <v>83.0</v>
      </c>
      <c r="N1497" s="20">
        <v>79.0</v>
      </c>
      <c r="O1497" s="20">
        <v>0.15</v>
      </c>
      <c r="P1497" s="20">
        <v>0.694</v>
      </c>
      <c r="Q1497" s="20">
        <v>0.156</v>
      </c>
      <c r="R1497" s="20">
        <v>419455.0</v>
      </c>
      <c r="S1497" s="20">
        <v>0.95</v>
      </c>
      <c r="T1497" s="20">
        <f t="array" ref="T1497:U1497">VLOOKUP(A1497,TOURISM!$A$2:$F$2692,{3,6},0)</f>
        <v>1451000000</v>
      </c>
      <c r="U1497" s="20">
        <v>4.08E8</v>
      </c>
      <c r="V1497" s="20">
        <f t="array" ref="V1497:AA1497">VLOOKUP(A1497,BUSINESS!$A$2:$J$2692,{4,5,6,7,8,9},0)</f>
        <v>0.409</v>
      </c>
      <c r="W1497" s="20">
        <v>40.0</v>
      </c>
      <c r="X1497" s="20">
        <v>100.0</v>
      </c>
      <c r="Y1497" s="20">
        <v>139.0</v>
      </c>
      <c r="Z1497" s="20">
        <v>0.682</v>
      </c>
      <c r="AA1497" s="20">
        <v>1.244</v>
      </c>
      <c r="AB1497" s="21">
        <f t="shared" si="390"/>
        <v>72468.33002</v>
      </c>
      <c r="AC1497" s="20"/>
      <c r="AD1497" s="20"/>
      <c r="AE1497" s="20">
        <f t="shared" si="482"/>
        <v>972.6907535</v>
      </c>
      <c r="AF1497" s="22" t="b">
        <f t="shared" si="4"/>
        <v>0</v>
      </c>
      <c r="AG1497" s="20" t="b">
        <f t="shared" si="5"/>
        <v>0</v>
      </c>
      <c r="AH1497" s="20" t="b">
        <f t="shared" si="6"/>
        <v>0</v>
      </c>
      <c r="AI1497" s="20" t="b">
        <f t="shared" si="7"/>
        <v>0</v>
      </c>
      <c r="AJ1497" s="20"/>
      <c r="AK1497" s="20"/>
      <c r="AL1497" s="20"/>
      <c r="AM1497" s="20"/>
      <c r="AN1497" s="20"/>
      <c r="AO1497" s="20"/>
      <c r="AP1497" s="20"/>
      <c r="AQ1497" s="20"/>
      <c r="AR1497" s="23"/>
      <c r="AS1497" s="23"/>
      <c r="AT1497" s="23"/>
      <c r="AU1497" s="23"/>
      <c r="AV1497" s="23"/>
    </row>
    <row r="1498" ht="15.75" customHeight="1">
      <c r="A1498" s="17" t="str">
        <f t="shared" si="1"/>
        <v>Moldova-Europe2000</v>
      </c>
      <c r="B1498" s="17" t="s">
        <v>208</v>
      </c>
      <c r="C1498" s="18" t="s">
        <v>180</v>
      </c>
      <c r="D1498" s="19" t="s">
        <v>76</v>
      </c>
      <c r="E1498" s="17">
        <v>3.8009950249E10</v>
      </c>
      <c r="F1498" s="18">
        <v>0.067</v>
      </c>
      <c r="G1498" s="18">
        <v>24.0</v>
      </c>
      <c r="H1498" s="18">
        <v>0.338</v>
      </c>
      <c r="I1498" s="20" t="str">
        <f t="array" ref="I1498:J1498">IFNA(VLOOKUP(A1498,ENERGY!$A$2:$F$2692,{5,6},0),0)</f>
        <v/>
      </c>
      <c r="J1498" s="20"/>
      <c r="K1498" s="20">
        <f t="array" ref="K1498:S1498">VLOOKUP(A1498,'HUMAN RESOURCES'!$A$2:$M$2692,{2,3,4,5,6,7,8,9,10},0)</f>
        <v>0.012</v>
      </c>
      <c r="L1498" s="20">
        <v>0.025</v>
      </c>
      <c r="M1498" s="20">
        <v>71.0</v>
      </c>
      <c r="N1498" s="20">
        <v>63.0</v>
      </c>
      <c r="O1498" s="20">
        <v>0.237</v>
      </c>
      <c r="P1498" s="20">
        <v>0.663</v>
      </c>
      <c r="Q1498" s="20">
        <v>0.1</v>
      </c>
      <c r="R1498" s="20">
        <v>3639592.0</v>
      </c>
      <c r="S1498" s="20">
        <v>0.458</v>
      </c>
      <c r="T1498" s="20">
        <f t="array" ref="T1498:U1498">VLOOKUP(A1498,TOURISM!$A$2:$F$2692,{3,6},0)</f>
        <v>57000000</v>
      </c>
      <c r="U1498" s="20">
        <v>8.6E7</v>
      </c>
      <c r="V1498" s="20" t="str">
        <f t="array" ref="V1498:AA1498">VLOOKUP(A1498,BUSINESS!$A$2:$J$2692,{4,5,6,7,8,9},0)</f>
        <v/>
      </c>
      <c r="W1498" s="20"/>
      <c r="X1498" s="20"/>
      <c r="Y1498" s="20"/>
      <c r="Z1498" s="20">
        <v>0.013</v>
      </c>
      <c r="AA1498" s="20">
        <v>0.034</v>
      </c>
      <c r="AB1498" s="21">
        <f t="shared" si="390"/>
        <v>10443.46461</v>
      </c>
      <c r="AC1498" s="20"/>
      <c r="AD1498" s="20"/>
      <c r="AE1498" s="20">
        <f t="shared" si="482"/>
        <v>23.62902215</v>
      </c>
      <c r="AF1498" s="22" t="b">
        <f t="shared" si="4"/>
        <v>0</v>
      </c>
      <c r="AG1498" s="20" t="b">
        <f t="shared" si="5"/>
        <v>0</v>
      </c>
      <c r="AH1498" s="20" t="b">
        <f t="shared" si="6"/>
        <v>0</v>
      </c>
      <c r="AI1498" s="20" t="b">
        <f t="shared" si="7"/>
        <v>0</v>
      </c>
      <c r="AJ1498" s="20"/>
      <c r="AK1498" s="20"/>
      <c r="AL1498" s="20"/>
      <c r="AM1498" s="20"/>
      <c r="AN1498" s="20"/>
      <c r="AO1498" s="20"/>
      <c r="AP1498" s="20"/>
      <c r="AQ1498" s="20"/>
      <c r="AR1498" s="23"/>
      <c r="AS1498" s="23"/>
      <c r="AT1498" s="23"/>
      <c r="AU1498" s="23"/>
      <c r="AV1498" s="23"/>
    </row>
    <row r="1499" ht="15.75" customHeight="1">
      <c r="A1499" s="17" t="str">
        <f t="shared" si="1"/>
        <v>Moldova-Europe2001</v>
      </c>
      <c r="B1499" s="17" t="s">
        <v>208</v>
      </c>
      <c r="C1499" s="18" t="s">
        <v>180</v>
      </c>
      <c r="D1499" s="19" t="s">
        <v>77</v>
      </c>
      <c r="E1499" s="17">
        <v>3.8110737579E10</v>
      </c>
      <c r="F1499" s="18">
        <v>0.071</v>
      </c>
      <c r="G1499" s="18">
        <v>29.0</v>
      </c>
      <c r="H1499" s="18">
        <v>0.287</v>
      </c>
      <c r="I1499" s="20">
        <f t="array" ref="I1499:J1499">IFNA(VLOOKUP(A1499,ENERGY!$A$2:$F$2692,{5,6},0),0)</f>
        <v>3331</v>
      </c>
      <c r="J1499" s="20"/>
      <c r="K1499" s="20">
        <f t="array" ref="K1499:S1499">VLOOKUP(A1499,'HUMAN RESOURCES'!$A$2:$M$2692,{2,3,4,5,6,7,8,9,10},0)</f>
        <v>0.012</v>
      </c>
      <c r="L1499" s="20">
        <v>0.024</v>
      </c>
      <c r="M1499" s="20">
        <v>71.0</v>
      </c>
      <c r="N1499" s="20">
        <v>63.0</v>
      </c>
      <c r="O1499" s="20">
        <v>0.228</v>
      </c>
      <c r="P1499" s="20">
        <v>0.669</v>
      </c>
      <c r="Q1499" s="20">
        <v>0.102</v>
      </c>
      <c r="R1499" s="20">
        <v>3631462.0</v>
      </c>
      <c r="S1499" s="20">
        <v>0.457</v>
      </c>
      <c r="T1499" s="20">
        <f t="array" ref="T1499:U1499">VLOOKUP(A1499,TOURISM!$A$2:$F$2692,{3,6},0)</f>
        <v>58000000</v>
      </c>
      <c r="U1499" s="20">
        <v>9.0E7</v>
      </c>
      <c r="V1499" s="20" t="str">
        <f t="array" ref="V1499:AA1499">VLOOKUP(A1499,BUSINESS!$A$2:$J$2692,{4,5,6,7,8,9},0)</f>
        <v/>
      </c>
      <c r="W1499" s="20"/>
      <c r="X1499" s="20"/>
      <c r="Y1499" s="20"/>
      <c r="Z1499" s="20">
        <v>0.015</v>
      </c>
      <c r="AA1499" s="20">
        <v>0.056</v>
      </c>
      <c r="AB1499" s="21">
        <f t="shared" si="390"/>
        <v>10494.59903</v>
      </c>
      <c r="AC1499" s="20">
        <f t="shared" ref="AC1499:AC1505" si="498">I1499/R1499</f>
        <v>0.0009172614225</v>
      </c>
      <c r="AD1499" s="20"/>
      <c r="AE1499" s="20">
        <f t="shared" si="482"/>
        <v>24.78340679</v>
      </c>
      <c r="AF1499" s="22" t="b">
        <f t="shared" si="4"/>
        <v>0</v>
      </c>
      <c r="AG1499" s="20" t="b">
        <f t="shared" si="5"/>
        <v>0</v>
      </c>
      <c r="AH1499" s="20" t="b">
        <f t="shared" si="6"/>
        <v>0</v>
      </c>
      <c r="AI1499" s="20" t="b">
        <f t="shared" si="7"/>
        <v>0</v>
      </c>
      <c r="AJ1499" s="20"/>
      <c r="AK1499" s="20"/>
      <c r="AL1499" s="20"/>
      <c r="AM1499" s="20"/>
      <c r="AN1499" s="20"/>
      <c r="AO1499" s="20"/>
      <c r="AP1499" s="20"/>
      <c r="AQ1499" s="20"/>
      <c r="AR1499" s="23"/>
      <c r="AS1499" s="23"/>
      <c r="AT1499" s="23"/>
      <c r="AU1499" s="23"/>
      <c r="AV1499" s="23"/>
    </row>
    <row r="1500" ht="15.75" customHeight="1">
      <c r="A1500" s="17" t="str">
        <f t="shared" si="1"/>
        <v>Moldova-Europe2002</v>
      </c>
      <c r="B1500" s="17" t="s">
        <v>208</v>
      </c>
      <c r="C1500" s="18" t="s">
        <v>180</v>
      </c>
      <c r="D1500" s="19" t="s">
        <v>79</v>
      </c>
      <c r="E1500" s="17">
        <v>3.8138801497E10</v>
      </c>
      <c r="F1500" s="18">
        <v>0.081</v>
      </c>
      <c r="G1500" s="18">
        <v>37.0</v>
      </c>
      <c r="H1500" s="18">
        <v>0.235</v>
      </c>
      <c r="I1500" s="20">
        <f t="array" ref="I1500:J1500">IFNA(VLOOKUP(A1500,ENERGY!$A$2:$F$2692,{5,6},0),0)</f>
        <v>3426</v>
      </c>
      <c r="J1500" s="20">
        <v>4855.0</v>
      </c>
      <c r="K1500" s="20">
        <f t="array" ref="K1500:S1500">VLOOKUP(A1500,'HUMAN RESOURCES'!$A$2:$M$2692,{2,3,4,5,6,7,8,9,10},0)</f>
        <v>0.012</v>
      </c>
      <c r="L1500" s="20">
        <v>0.023</v>
      </c>
      <c r="M1500" s="20">
        <v>71.0</v>
      </c>
      <c r="N1500" s="20">
        <v>63.0</v>
      </c>
      <c r="O1500" s="20">
        <v>0.219</v>
      </c>
      <c r="P1500" s="20">
        <v>0.676</v>
      </c>
      <c r="Q1500" s="20">
        <v>0.105</v>
      </c>
      <c r="R1500" s="20">
        <v>3623062.0</v>
      </c>
      <c r="S1500" s="20">
        <v>0.456</v>
      </c>
      <c r="T1500" s="20">
        <f t="array" ref="T1500:U1500">VLOOKUP(A1500,TOURISM!$A$2:$F$2692,{3,6},0)</f>
        <v>72000000</v>
      </c>
      <c r="U1500" s="20">
        <v>1.09E8</v>
      </c>
      <c r="V1500" s="20" t="str">
        <f t="array" ref="V1500:AA1500">VLOOKUP(A1500,BUSINESS!$A$2:$J$2692,{4,5,6,7,8,9},0)</f>
        <v/>
      </c>
      <c r="W1500" s="20"/>
      <c r="X1500" s="20"/>
      <c r="Y1500" s="20"/>
      <c r="Z1500" s="20">
        <v>0.038</v>
      </c>
      <c r="AA1500" s="20">
        <v>0.085</v>
      </c>
      <c r="AB1500" s="21">
        <f t="shared" si="390"/>
        <v>10526.67647</v>
      </c>
      <c r="AC1500" s="20">
        <f t="shared" si="498"/>
        <v>0.0009456089904</v>
      </c>
      <c r="AD1500" s="20">
        <f t="shared" ref="AD1500:AD1505" si="499">J1500/R1500</f>
        <v>0.001340026751</v>
      </c>
      <c r="AE1500" s="20">
        <f t="shared" si="482"/>
        <v>30.08504961</v>
      </c>
      <c r="AF1500" s="22" t="b">
        <f t="shared" si="4"/>
        <v>0</v>
      </c>
      <c r="AG1500" s="20" t="b">
        <f t="shared" si="5"/>
        <v>0</v>
      </c>
      <c r="AH1500" s="20" t="b">
        <f t="shared" si="6"/>
        <v>0</v>
      </c>
      <c r="AI1500" s="20" t="b">
        <f t="shared" si="7"/>
        <v>0</v>
      </c>
      <c r="AJ1500" s="20"/>
      <c r="AK1500" s="20"/>
      <c r="AL1500" s="20"/>
      <c r="AM1500" s="20"/>
      <c r="AN1500" s="20"/>
      <c r="AO1500" s="20"/>
      <c r="AP1500" s="20"/>
      <c r="AQ1500" s="20"/>
      <c r="AR1500" s="23"/>
      <c r="AS1500" s="23"/>
      <c r="AT1500" s="23"/>
      <c r="AU1500" s="23"/>
      <c r="AV1500" s="23"/>
    </row>
    <row r="1501" ht="15.75" customHeight="1">
      <c r="A1501" s="17" t="str">
        <f t="shared" si="1"/>
        <v>Moldova-Europe2003</v>
      </c>
      <c r="B1501" s="17" t="s">
        <v>208</v>
      </c>
      <c r="C1501" s="18" t="s">
        <v>180</v>
      </c>
      <c r="D1501" s="19" t="s">
        <v>81</v>
      </c>
      <c r="E1501" s="17">
        <v>3.82028E10</v>
      </c>
      <c r="F1501" s="18">
        <v>0.083</v>
      </c>
      <c r="G1501" s="18">
        <v>46.0</v>
      </c>
      <c r="H1501" s="18">
        <v>0.193</v>
      </c>
      <c r="I1501" s="20">
        <f t="array" ref="I1501:J1501">IFNA(VLOOKUP(A1501,ENERGY!$A$2:$F$2692,{5,6},0),0)</f>
        <v>3171</v>
      </c>
      <c r="J1501" s="20">
        <v>4547.0</v>
      </c>
      <c r="K1501" s="20">
        <f t="array" ref="K1501:S1501">VLOOKUP(A1501,'HUMAN RESOURCES'!$A$2:$M$2692,{2,3,4,5,6,7,8,9,10},0)</f>
        <v>0.012</v>
      </c>
      <c r="L1501" s="20">
        <v>0.021</v>
      </c>
      <c r="M1501" s="20">
        <v>72.0</v>
      </c>
      <c r="N1501" s="20">
        <v>64.0</v>
      </c>
      <c r="O1501" s="20">
        <v>0.208</v>
      </c>
      <c r="P1501" s="20">
        <v>0.683</v>
      </c>
      <c r="Q1501" s="20">
        <v>0.108</v>
      </c>
      <c r="R1501" s="20">
        <v>3612874.0</v>
      </c>
      <c r="S1501" s="20">
        <v>0.455</v>
      </c>
      <c r="T1501" s="20">
        <f t="array" ref="T1501:U1501">VLOOKUP(A1501,TOURISM!$A$2:$F$2692,{3,6},0)</f>
        <v>79000000</v>
      </c>
      <c r="U1501" s="20">
        <v>1.18E8</v>
      </c>
      <c r="V1501" s="20" t="str">
        <f t="array" ref="V1501:AA1501">VLOOKUP(A1501,BUSINESS!$A$2:$J$2692,{4,5,6,7,8,9},0)</f>
        <v/>
      </c>
      <c r="W1501" s="20">
        <v>42.0</v>
      </c>
      <c r="X1501" s="20"/>
      <c r="Y1501" s="20"/>
      <c r="Z1501" s="20">
        <v>0.074</v>
      </c>
      <c r="AA1501" s="20">
        <v>0.122</v>
      </c>
      <c r="AB1501" s="21">
        <f t="shared" si="390"/>
        <v>10574.07482</v>
      </c>
      <c r="AC1501" s="20">
        <f t="shared" si="498"/>
        <v>0.0008776945999</v>
      </c>
      <c r="AD1501" s="20">
        <f t="shared" si="499"/>
        <v>0.001258554824</v>
      </c>
      <c r="AE1501" s="20">
        <f t="shared" si="482"/>
        <v>32.66097849</v>
      </c>
      <c r="AF1501" s="22" t="b">
        <f t="shared" si="4"/>
        <v>0</v>
      </c>
      <c r="AG1501" s="20" t="b">
        <f t="shared" si="5"/>
        <v>0</v>
      </c>
      <c r="AH1501" s="20" t="b">
        <f t="shared" si="6"/>
        <v>0</v>
      </c>
      <c r="AI1501" s="20" t="b">
        <f t="shared" si="7"/>
        <v>0</v>
      </c>
      <c r="AJ1501" s="20"/>
      <c r="AK1501" s="20"/>
      <c r="AL1501" s="20"/>
      <c r="AM1501" s="20"/>
      <c r="AN1501" s="20"/>
      <c r="AO1501" s="20"/>
      <c r="AP1501" s="20"/>
      <c r="AQ1501" s="20"/>
      <c r="AR1501" s="23"/>
      <c r="AS1501" s="23"/>
      <c r="AT1501" s="23"/>
      <c r="AU1501" s="23"/>
      <c r="AV1501" s="23"/>
    </row>
    <row r="1502" ht="15.75" customHeight="1">
      <c r="A1502" s="17" t="str">
        <f t="shared" si="1"/>
        <v>Moldova-Europe2004</v>
      </c>
      <c r="B1502" s="17" t="s">
        <v>208</v>
      </c>
      <c r="C1502" s="18" t="s">
        <v>180</v>
      </c>
      <c r="D1502" s="19" t="s">
        <v>83</v>
      </c>
      <c r="E1502" s="17">
        <v>3.8881102075E10</v>
      </c>
      <c r="F1502" s="18">
        <v>0.085</v>
      </c>
      <c r="G1502" s="18">
        <v>61.0</v>
      </c>
      <c r="H1502" s="18">
        <v>0.209</v>
      </c>
      <c r="I1502" s="20">
        <f t="array" ref="I1502:J1502">IFNA(VLOOKUP(A1502,ENERGY!$A$2:$F$2692,{5,6},0),0)</f>
        <v>3363</v>
      </c>
      <c r="J1502" s="20">
        <v>4774.0</v>
      </c>
      <c r="K1502" s="20">
        <f t="array" ref="K1502:S1502">VLOOKUP(A1502,'HUMAN RESOURCES'!$A$2:$M$2692,{2,3,4,5,6,7,8,9,10},0)</f>
        <v>0.012</v>
      </c>
      <c r="L1502" s="20">
        <v>0.02</v>
      </c>
      <c r="M1502" s="20">
        <v>72.0</v>
      </c>
      <c r="N1502" s="20">
        <v>64.0</v>
      </c>
      <c r="O1502" s="20">
        <v>0.198</v>
      </c>
      <c r="P1502" s="20">
        <v>0.691</v>
      </c>
      <c r="Q1502" s="20">
        <v>0.111</v>
      </c>
      <c r="R1502" s="20">
        <v>3603945.0</v>
      </c>
      <c r="S1502" s="20">
        <v>0.454</v>
      </c>
      <c r="T1502" s="20">
        <f t="array" ref="T1502:U1502">VLOOKUP(A1502,TOURISM!$A$2:$F$2692,{3,6},0)</f>
        <v>112000000</v>
      </c>
      <c r="U1502" s="20">
        <v>1.35E8</v>
      </c>
      <c r="V1502" s="20" t="str">
        <f t="array" ref="V1502:AA1502">VLOOKUP(A1502,BUSINESS!$A$2:$J$2692,{4,5,6,7,8,9},0)</f>
        <v/>
      </c>
      <c r="W1502" s="20">
        <v>30.0</v>
      </c>
      <c r="X1502" s="20"/>
      <c r="Y1502" s="20"/>
      <c r="Z1502" s="20">
        <v>0.106</v>
      </c>
      <c r="AA1502" s="20">
        <v>0.206</v>
      </c>
      <c r="AB1502" s="21">
        <f t="shared" si="390"/>
        <v>10788.48375</v>
      </c>
      <c r="AC1502" s="20">
        <f t="shared" si="498"/>
        <v>0.0009331440963</v>
      </c>
      <c r="AD1502" s="20">
        <f t="shared" si="499"/>
        <v>0.001324659505</v>
      </c>
      <c r="AE1502" s="20">
        <f t="shared" si="482"/>
        <v>37.45895123</v>
      </c>
      <c r="AF1502" s="22" t="b">
        <f t="shared" si="4"/>
        <v>0</v>
      </c>
      <c r="AG1502" s="20" t="b">
        <f t="shared" si="5"/>
        <v>0</v>
      </c>
      <c r="AH1502" s="20" t="b">
        <f t="shared" si="6"/>
        <v>0</v>
      </c>
      <c r="AI1502" s="20" t="b">
        <f t="shared" si="7"/>
        <v>0</v>
      </c>
      <c r="AJ1502" s="20"/>
      <c r="AK1502" s="20"/>
      <c r="AL1502" s="20"/>
      <c r="AM1502" s="20"/>
      <c r="AN1502" s="20"/>
      <c r="AO1502" s="20"/>
      <c r="AP1502" s="20"/>
      <c r="AQ1502" s="20"/>
      <c r="AR1502" s="23"/>
      <c r="AS1502" s="23"/>
      <c r="AT1502" s="23"/>
      <c r="AU1502" s="23"/>
      <c r="AV1502" s="23"/>
    </row>
    <row r="1503" ht="15.75" customHeight="1">
      <c r="A1503" s="17" t="str">
        <f t="shared" si="1"/>
        <v>Moldova-Europe2005</v>
      </c>
      <c r="B1503" s="17" t="s">
        <v>208</v>
      </c>
      <c r="C1503" s="18" t="s">
        <v>180</v>
      </c>
      <c r="D1503" s="19" t="s">
        <v>84</v>
      </c>
      <c r="E1503" s="17">
        <v>3.8920218579E10</v>
      </c>
      <c r="F1503" s="18">
        <v>0.092</v>
      </c>
      <c r="G1503" s="18">
        <v>76.0</v>
      </c>
      <c r="H1503" s="18">
        <v>0.193</v>
      </c>
      <c r="I1503" s="20">
        <f t="array" ref="I1503:J1503">IFNA(VLOOKUP(A1503,ENERGY!$A$2:$F$2692,{5,6},0),0)</f>
        <v>3096</v>
      </c>
      <c r="J1503" s="20">
        <v>3986.0</v>
      </c>
      <c r="K1503" s="20">
        <f t="array" ref="K1503:S1503">VLOOKUP(A1503,'HUMAN RESOURCES'!$A$2:$M$2692,{2,3,4,5,6,7,8,9,10},0)</f>
        <v>0.012</v>
      </c>
      <c r="L1503" s="20">
        <v>0.019</v>
      </c>
      <c r="M1503" s="20">
        <v>72.0</v>
      </c>
      <c r="N1503" s="20">
        <v>64.0</v>
      </c>
      <c r="O1503" s="20">
        <v>0.19</v>
      </c>
      <c r="P1503" s="20">
        <v>0.698</v>
      </c>
      <c r="Q1503" s="20">
        <v>0.112</v>
      </c>
      <c r="R1503" s="20">
        <v>3595187.0</v>
      </c>
      <c r="S1503" s="20">
        <v>0.453</v>
      </c>
      <c r="T1503" s="20">
        <f t="array" ref="T1503:U1503">VLOOKUP(A1503,TOURISM!$A$2:$F$2692,{3,6},0)</f>
        <v>138000000</v>
      </c>
      <c r="U1503" s="20">
        <v>1.7E8</v>
      </c>
      <c r="V1503" s="20">
        <f t="array" ref="V1503:AA1503">VLOOKUP(A1503,BUSINESS!$A$2:$J$2692,{4,5,6,7,8,9},0)</f>
        <v>0.48</v>
      </c>
      <c r="W1503" s="20">
        <v>30.0</v>
      </c>
      <c r="X1503" s="20"/>
      <c r="Y1503" s="20">
        <v>234.0</v>
      </c>
      <c r="Z1503" s="20">
        <v>0.146</v>
      </c>
      <c r="AA1503" s="20">
        <v>0.289</v>
      </c>
      <c r="AB1503" s="21">
        <f t="shared" si="390"/>
        <v>10825.64511</v>
      </c>
      <c r="AC1503" s="20">
        <f t="shared" si="498"/>
        <v>0.0008611513115</v>
      </c>
      <c r="AD1503" s="20">
        <f t="shared" si="499"/>
        <v>0.001108704499</v>
      </c>
      <c r="AE1503" s="20">
        <f t="shared" si="482"/>
        <v>47.28544023</v>
      </c>
      <c r="AF1503" s="22" t="b">
        <f t="shared" si="4"/>
        <v>0</v>
      </c>
      <c r="AG1503" s="20" t="b">
        <f t="shared" si="5"/>
        <v>0</v>
      </c>
      <c r="AH1503" s="20" t="b">
        <f t="shared" si="6"/>
        <v>0</v>
      </c>
      <c r="AI1503" s="20" t="b">
        <f t="shared" si="7"/>
        <v>0</v>
      </c>
      <c r="AJ1503" s="20"/>
      <c r="AK1503" s="20"/>
      <c r="AL1503" s="20"/>
      <c r="AM1503" s="20"/>
      <c r="AN1503" s="20"/>
      <c r="AO1503" s="20"/>
      <c r="AP1503" s="20"/>
      <c r="AQ1503" s="20"/>
      <c r="AR1503" s="23"/>
      <c r="AS1503" s="23"/>
      <c r="AT1503" s="23"/>
      <c r="AU1503" s="23"/>
      <c r="AV1503" s="23"/>
    </row>
    <row r="1504" ht="15.75" customHeight="1">
      <c r="A1504" s="17" t="str">
        <f t="shared" si="1"/>
        <v>Moldova-Europe2006</v>
      </c>
      <c r="B1504" s="17" t="s">
        <v>208</v>
      </c>
      <c r="C1504" s="18" t="s">
        <v>180</v>
      </c>
      <c r="D1504" s="19" t="s">
        <v>85</v>
      </c>
      <c r="E1504" s="17">
        <v>3.89451465E10</v>
      </c>
      <c r="F1504" s="18">
        <v>0.106</v>
      </c>
      <c r="G1504" s="18">
        <v>101.0</v>
      </c>
      <c r="H1504" s="18">
        <v>0.181</v>
      </c>
      <c r="I1504" s="20">
        <f t="array" ref="I1504:J1504">IFNA(VLOOKUP(A1504,ENERGY!$A$2:$F$2692,{5,6},0),0)</f>
        <v>3377</v>
      </c>
      <c r="J1504" s="20">
        <v>4554.0</v>
      </c>
      <c r="K1504" s="20">
        <f t="array" ref="K1504:S1504">VLOOKUP(A1504,'HUMAN RESOURCES'!$A$2:$M$2692,{2,3,4,5,6,7,8,9,10},0)</f>
        <v>0.012</v>
      </c>
      <c r="L1504" s="20">
        <v>0.018</v>
      </c>
      <c r="M1504" s="20">
        <v>72.0</v>
      </c>
      <c r="N1504" s="20">
        <v>64.0</v>
      </c>
      <c r="O1504" s="20">
        <v>0.182</v>
      </c>
      <c r="P1504" s="20">
        <v>0.705</v>
      </c>
      <c r="Q1504" s="20">
        <v>0.113</v>
      </c>
      <c r="R1504" s="20">
        <v>3585209.0</v>
      </c>
      <c r="S1504" s="20">
        <v>0.452</v>
      </c>
      <c r="T1504" s="20">
        <f t="array" ref="T1504:U1504">VLOOKUP(A1504,TOURISM!$A$2:$F$2692,{3,6},0)</f>
        <v>150000000</v>
      </c>
      <c r="U1504" s="20">
        <v>2.24E8</v>
      </c>
      <c r="V1504" s="20">
        <f t="array" ref="V1504:AA1504">VLOOKUP(A1504,BUSINESS!$A$2:$J$2692,{4,5,6,7,8,9},0)</f>
        <v>0.459</v>
      </c>
      <c r="W1504" s="20">
        <v>30.0</v>
      </c>
      <c r="X1504" s="20"/>
      <c r="Y1504" s="20">
        <v>232.0</v>
      </c>
      <c r="Z1504" s="20">
        <v>0.196</v>
      </c>
      <c r="AA1504" s="20">
        <v>0.366</v>
      </c>
      <c r="AB1504" s="21">
        <f t="shared" si="390"/>
        <v>10862.72697</v>
      </c>
      <c r="AC1504" s="20">
        <f t="shared" si="498"/>
        <v>0.0009419255614</v>
      </c>
      <c r="AD1504" s="20">
        <f t="shared" si="499"/>
        <v>0.001270218835</v>
      </c>
      <c r="AE1504" s="20">
        <f t="shared" si="482"/>
        <v>62.47892382</v>
      </c>
      <c r="AF1504" s="22" t="b">
        <f t="shared" si="4"/>
        <v>0</v>
      </c>
      <c r="AG1504" s="20" t="b">
        <f t="shared" si="5"/>
        <v>0</v>
      </c>
      <c r="AH1504" s="20" t="b">
        <f t="shared" si="6"/>
        <v>0</v>
      </c>
      <c r="AI1504" s="20" t="b">
        <f t="shared" si="7"/>
        <v>0</v>
      </c>
      <c r="AJ1504" s="20"/>
      <c r="AK1504" s="20"/>
      <c r="AL1504" s="20"/>
      <c r="AM1504" s="20"/>
      <c r="AN1504" s="20"/>
      <c r="AO1504" s="20"/>
      <c r="AP1504" s="20"/>
      <c r="AQ1504" s="20"/>
      <c r="AR1504" s="23"/>
      <c r="AS1504" s="23"/>
      <c r="AT1504" s="23"/>
      <c r="AU1504" s="23"/>
      <c r="AV1504" s="23"/>
    </row>
    <row r="1505" ht="15.75" customHeight="1">
      <c r="A1505" s="17" t="str">
        <f t="shared" si="1"/>
        <v>Moldova-Europe2007</v>
      </c>
      <c r="B1505" s="17" t="s">
        <v>208</v>
      </c>
      <c r="C1505" s="18" t="s">
        <v>180</v>
      </c>
      <c r="D1505" s="19" t="s">
        <v>86</v>
      </c>
      <c r="E1505" s="17">
        <v>3.8952093544E10</v>
      </c>
      <c r="F1505" s="18">
        <v>0.109</v>
      </c>
      <c r="G1505" s="18">
        <v>134.0</v>
      </c>
      <c r="H1505" s="18">
        <v>0.188</v>
      </c>
      <c r="I1505" s="20">
        <f t="array" ref="I1505:J1505">IFNA(VLOOKUP(A1505,ENERGY!$A$2:$F$2692,{5,6},0),0)</f>
        <v>3342</v>
      </c>
      <c r="J1505" s="20">
        <v>4686.0</v>
      </c>
      <c r="K1505" s="20">
        <f t="array" ref="K1505:S1505">VLOOKUP(A1505,'HUMAN RESOURCES'!$A$2:$M$2692,{2,3,4,5,6,7,8,9,10},0)</f>
        <v>0.012</v>
      </c>
      <c r="L1505" s="20">
        <v>0.017</v>
      </c>
      <c r="M1505" s="20">
        <v>72.0</v>
      </c>
      <c r="N1505" s="20">
        <v>64.0</v>
      </c>
      <c r="O1505" s="20">
        <v>0.177</v>
      </c>
      <c r="P1505" s="20">
        <v>0.71</v>
      </c>
      <c r="Q1505" s="20">
        <v>0.113</v>
      </c>
      <c r="R1505" s="20">
        <v>3576910.0</v>
      </c>
      <c r="S1505" s="20">
        <v>0.451</v>
      </c>
      <c r="T1505" s="20">
        <f t="array" ref="T1505:U1505">VLOOKUP(A1505,TOURISM!$A$2:$F$2692,{3,6},0)</f>
        <v>229000000</v>
      </c>
      <c r="U1505" s="20">
        <v>2.9E8</v>
      </c>
      <c r="V1505" s="20">
        <f t="array" ref="V1505:AA1505">VLOOKUP(A1505,BUSINESS!$A$2:$J$2692,{4,5,6,7,8,9},0)</f>
        <v>0.425</v>
      </c>
      <c r="W1505" s="20">
        <v>23.0</v>
      </c>
      <c r="X1505" s="20"/>
      <c r="Y1505" s="20">
        <v>234.0</v>
      </c>
      <c r="Z1505" s="20">
        <v>0.205</v>
      </c>
      <c r="AA1505" s="20">
        <v>0.513</v>
      </c>
      <c r="AB1505" s="21">
        <f t="shared" si="390"/>
        <v>10889.87242</v>
      </c>
      <c r="AC1505" s="20">
        <f t="shared" si="498"/>
        <v>0.0009343259965</v>
      </c>
      <c r="AD1505" s="20">
        <f t="shared" si="499"/>
        <v>0.001310069306</v>
      </c>
      <c r="AE1505" s="20">
        <f t="shared" si="482"/>
        <v>81.07556522</v>
      </c>
      <c r="AF1505" s="22" t="b">
        <f t="shared" si="4"/>
        <v>0</v>
      </c>
      <c r="AG1505" s="20" t="b">
        <f t="shared" si="5"/>
        <v>0</v>
      </c>
      <c r="AH1505" s="20" t="b">
        <f t="shared" si="6"/>
        <v>0</v>
      </c>
      <c r="AI1505" s="20" t="b">
        <f t="shared" si="7"/>
        <v>0</v>
      </c>
      <c r="AJ1505" s="20"/>
      <c r="AK1505" s="20"/>
      <c r="AL1505" s="20"/>
      <c r="AM1505" s="20"/>
      <c r="AN1505" s="20"/>
      <c r="AO1505" s="20"/>
      <c r="AP1505" s="20"/>
      <c r="AQ1505" s="20"/>
      <c r="AR1505" s="23"/>
      <c r="AS1505" s="23"/>
      <c r="AT1505" s="23"/>
      <c r="AU1505" s="23"/>
      <c r="AV1505" s="23"/>
    </row>
    <row r="1506" ht="15.75" customHeight="1">
      <c r="A1506" s="17" t="str">
        <f t="shared" si="1"/>
        <v>Moldova-Europe2008</v>
      </c>
      <c r="B1506" s="17" t="s">
        <v>208</v>
      </c>
      <c r="C1506" s="18" t="s">
        <v>180</v>
      </c>
      <c r="D1506" s="19" t="s">
        <v>87</v>
      </c>
      <c r="E1506" s="17">
        <v>3.9136441799E10</v>
      </c>
      <c r="F1506" s="18">
        <v>0.114</v>
      </c>
      <c r="G1506" s="18">
        <v>193.0</v>
      </c>
      <c r="H1506" s="18">
        <v>0.211</v>
      </c>
      <c r="I1506" s="20">
        <f t="array" ref="I1506:J1506">IFNA(VLOOKUP(A1506,ENERGY!$A$2:$F$2692,{5,6},0),0)</f>
        <v>0</v>
      </c>
      <c r="J1506" s="20">
        <v>0.0</v>
      </c>
      <c r="K1506" s="20">
        <f t="array" ref="K1506:S1506">VLOOKUP(A1506,'HUMAN RESOURCES'!$A$2:$M$2692,{2,3,4,5,6,7,8,9,10},0)</f>
        <v>0.012</v>
      </c>
      <c r="L1506" s="20">
        <v>0.016</v>
      </c>
      <c r="M1506" s="20">
        <v>72.0</v>
      </c>
      <c r="N1506" s="20">
        <v>64.0</v>
      </c>
      <c r="O1506" s="20">
        <v>0.172</v>
      </c>
      <c r="P1506" s="20">
        <v>0.715</v>
      </c>
      <c r="Q1506" s="20">
        <v>0.112</v>
      </c>
      <c r="R1506" s="20">
        <v>3570108.0</v>
      </c>
      <c r="S1506" s="20">
        <v>0.45</v>
      </c>
      <c r="T1506" s="20">
        <f t="array" ref="T1506:U1506">VLOOKUP(A1506,TOURISM!$A$2:$F$2692,{3,6},0)</f>
        <v>293000000</v>
      </c>
      <c r="U1506" s="20">
        <v>3.59E8</v>
      </c>
      <c r="V1506" s="20">
        <f t="array" ref="V1506:AA1506">VLOOKUP(A1506,BUSINESS!$A$2:$J$2692,{4,5,6,7,8,9},0)</f>
        <v>0.42</v>
      </c>
      <c r="W1506" s="20">
        <v>15.0</v>
      </c>
      <c r="X1506" s="20"/>
      <c r="Y1506" s="20">
        <v>234.0</v>
      </c>
      <c r="Z1506" s="20">
        <v>0.234</v>
      </c>
      <c r="AA1506" s="20">
        <v>0.666</v>
      </c>
      <c r="AB1506" s="21">
        <f t="shared" si="390"/>
        <v>10962.25711</v>
      </c>
      <c r="AC1506" s="20"/>
      <c r="AD1506" s="20"/>
      <c r="AE1506" s="20">
        <f t="shared" si="482"/>
        <v>100.557182</v>
      </c>
      <c r="AF1506" s="22" t="b">
        <f t="shared" si="4"/>
        <v>0</v>
      </c>
      <c r="AG1506" s="20" t="b">
        <f t="shared" si="5"/>
        <v>0</v>
      </c>
      <c r="AH1506" s="20" t="b">
        <f t="shared" si="6"/>
        <v>0</v>
      </c>
      <c r="AI1506" s="20" t="b">
        <f t="shared" si="7"/>
        <v>0</v>
      </c>
      <c r="AJ1506" s="20"/>
      <c r="AK1506" s="20"/>
      <c r="AL1506" s="20"/>
      <c r="AM1506" s="20"/>
      <c r="AN1506" s="20"/>
      <c r="AO1506" s="20"/>
      <c r="AP1506" s="20"/>
      <c r="AQ1506" s="20"/>
      <c r="AR1506" s="23"/>
      <c r="AS1506" s="23"/>
      <c r="AT1506" s="23"/>
      <c r="AU1506" s="23"/>
      <c r="AV1506" s="23"/>
    </row>
    <row r="1507" ht="15.75" customHeight="1">
      <c r="A1507" s="17" t="str">
        <f t="shared" si="1"/>
        <v>Moldova-Europe2009</v>
      </c>
      <c r="B1507" s="17" t="s">
        <v>208</v>
      </c>
      <c r="C1507" s="18" t="s">
        <v>180</v>
      </c>
      <c r="D1507" s="19" t="s">
        <v>88</v>
      </c>
      <c r="E1507" s="17">
        <v>3.9325985931E10</v>
      </c>
      <c r="F1507" s="18">
        <v>0.125</v>
      </c>
      <c r="G1507" s="18">
        <v>190.0</v>
      </c>
      <c r="H1507" s="18">
        <v>0.205</v>
      </c>
      <c r="I1507" s="20">
        <f t="array" ref="I1507:J1507">IFNA(VLOOKUP(A1507,ENERGY!$A$2:$F$2692,{5,6},0),0)</f>
        <v>3500</v>
      </c>
      <c r="J1507" s="20">
        <v>4895.0</v>
      </c>
      <c r="K1507" s="20">
        <f t="array" ref="K1507:S1507">VLOOKUP(A1507,'HUMAN RESOURCES'!$A$2:$M$2692,{2,3,4,5,6,7,8,9,10},0)</f>
        <v>0.012</v>
      </c>
      <c r="L1507" s="20">
        <v>0.016</v>
      </c>
      <c r="M1507" s="20">
        <v>72.0</v>
      </c>
      <c r="N1507" s="20">
        <v>65.0</v>
      </c>
      <c r="O1507" s="20">
        <v>0.169</v>
      </c>
      <c r="P1507" s="20">
        <v>0.719</v>
      </c>
      <c r="Q1507" s="20">
        <v>0.112</v>
      </c>
      <c r="R1507" s="20">
        <v>3565604.0</v>
      </c>
      <c r="S1507" s="20">
        <v>0.449</v>
      </c>
      <c r="T1507" s="20">
        <f t="array" ref="T1507:U1507">VLOOKUP(A1507,TOURISM!$A$2:$F$2692,{3,6},0)</f>
        <v>240000000</v>
      </c>
      <c r="U1507" s="20">
        <v>3.07E8</v>
      </c>
      <c r="V1507" s="20">
        <f t="array" ref="V1507:AA1507">VLOOKUP(A1507,BUSINESS!$A$2:$J$2692,{4,5,6,7,8,9},0)</f>
        <v>0.31</v>
      </c>
      <c r="W1507" s="20">
        <v>10.0</v>
      </c>
      <c r="X1507" s="20"/>
      <c r="Y1507" s="20">
        <v>228.0</v>
      </c>
      <c r="Z1507" s="20">
        <v>0.275</v>
      </c>
      <c r="AA1507" s="20">
        <v>0.593</v>
      </c>
      <c r="AB1507" s="21">
        <f t="shared" si="390"/>
        <v>11029.26347</v>
      </c>
      <c r="AC1507" s="20">
        <f>I1507/R1507</f>
        <v>0.0009816008732</v>
      </c>
      <c r="AD1507" s="20">
        <f>J1507/R1507</f>
        <v>0.001372838936</v>
      </c>
      <c r="AE1507" s="20">
        <f t="shared" si="482"/>
        <v>86.10041945</v>
      </c>
      <c r="AF1507" s="22" t="b">
        <f t="shared" si="4"/>
        <v>0</v>
      </c>
      <c r="AG1507" s="20" t="b">
        <f t="shared" si="5"/>
        <v>0</v>
      </c>
      <c r="AH1507" s="20" t="b">
        <f t="shared" si="6"/>
        <v>0</v>
      </c>
      <c r="AI1507" s="20" t="b">
        <f t="shared" si="7"/>
        <v>0</v>
      </c>
      <c r="AJ1507" s="20"/>
      <c r="AK1507" s="20"/>
      <c r="AL1507" s="20"/>
      <c r="AM1507" s="20"/>
      <c r="AN1507" s="20"/>
      <c r="AO1507" s="20"/>
      <c r="AP1507" s="20"/>
      <c r="AQ1507" s="20"/>
      <c r="AR1507" s="23"/>
      <c r="AS1507" s="23"/>
      <c r="AT1507" s="23"/>
      <c r="AU1507" s="23"/>
      <c r="AV1507" s="23"/>
    </row>
    <row r="1508" ht="15.75" customHeight="1">
      <c r="A1508" s="17" t="str">
        <f t="shared" si="1"/>
        <v>Moldova-Europe2010</v>
      </c>
      <c r="B1508" s="17" t="s">
        <v>208</v>
      </c>
      <c r="C1508" s="18" t="s">
        <v>180</v>
      </c>
      <c r="D1508" s="19" t="s">
        <v>89</v>
      </c>
      <c r="E1508" s="17">
        <v>3.9332770929E10</v>
      </c>
      <c r="F1508" s="18">
        <v>0.117</v>
      </c>
      <c r="G1508" s="18">
        <v>190.0</v>
      </c>
      <c r="H1508" s="18">
        <v>0.164</v>
      </c>
      <c r="I1508" s="20">
        <f t="array" ref="I1508:J1508">IFNA(VLOOKUP(A1508,ENERGY!$A$2:$F$2692,{5,6},0),0)</f>
        <v>0</v>
      </c>
      <c r="J1508" s="20">
        <v>0.0</v>
      </c>
      <c r="K1508" s="20">
        <f t="array" ref="K1508:S1508">VLOOKUP(A1508,'HUMAN RESOURCES'!$A$2:$M$2692,{2,3,4,5,6,7,8,9,10},0)</f>
        <v>0.012</v>
      </c>
      <c r="L1508" s="20">
        <v>0.015</v>
      </c>
      <c r="M1508" s="20">
        <v>72.0</v>
      </c>
      <c r="N1508" s="20">
        <v>65.0</v>
      </c>
      <c r="O1508" s="20">
        <v>0.167</v>
      </c>
      <c r="P1508" s="20">
        <v>0.722</v>
      </c>
      <c r="Q1508" s="20">
        <v>0.112</v>
      </c>
      <c r="R1508" s="20">
        <v>3562045.0</v>
      </c>
      <c r="S1508" s="20">
        <v>0.449</v>
      </c>
      <c r="T1508" s="20">
        <f t="array" ref="T1508:U1508">VLOOKUP(A1508,TOURISM!$A$2:$F$2692,{3,6},0)</f>
        <v>232000000</v>
      </c>
      <c r="U1508" s="20">
        <v>3.24E8</v>
      </c>
      <c r="V1508" s="20">
        <f t="array" ref="V1508:AA1508">VLOOKUP(A1508,BUSINESS!$A$2:$J$2692,{4,5,6,7,8,9},0)</f>
        <v>0.304</v>
      </c>
      <c r="W1508" s="20">
        <v>10.0</v>
      </c>
      <c r="X1508" s="20"/>
      <c r="Y1508" s="20">
        <v>228.0</v>
      </c>
      <c r="Z1508" s="20">
        <v>0.323</v>
      </c>
      <c r="AA1508" s="20">
        <v>0.714</v>
      </c>
      <c r="AB1508" s="21">
        <f t="shared" si="390"/>
        <v>11042.18811</v>
      </c>
      <c r="AC1508" s="20"/>
      <c r="AD1508" s="20"/>
      <c r="AE1508" s="20">
        <f t="shared" si="482"/>
        <v>90.95898564</v>
      </c>
      <c r="AF1508" s="22" t="b">
        <f t="shared" si="4"/>
        <v>0</v>
      </c>
      <c r="AG1508" s="20" t="b">
        <f t="shared" si="5"/>
        <v>0</v>
      </c>
      <c r="AH1508" s="20" t="b">
        <f t="shared" si="6"/>
        <v>0</v>
      </c>
      <c r="AI1508" s="20" t="b">
        <f t="shared" si="7"/>
        <v>0</v>
      </c>
      <c r="AJ1508" s="20"/>
      <c r="AK1508" s="20"/>
      <c r="AL1508" s="20"/>
      <c r="AM1508" s="20"/>
      <c r="AN1508" s="20"/>
      <c r="AO1508" s="20"/>
      <c r="AP1508" s="20"/>
      <c r="AQ1508" s="20"/>
      <c r="AR1508" s="23"/>
      <c r="AS1508" s="23"/>
      <c r="AT1508" s="23"/>
      <c r="AU1508" s="23"/>
      <c r="AV1508" s="23"/>
    </row>
    <row r="1509" ht="15.75" customHeight="1">
      <c r="A1509" s="17" t="str">
        <f t="shared" si="1"/>
        <v>Moldova-Europe2011</v>
      </c>
      <c r="B1509" s="17" t="s">
        <v>208</v>
      </c>
      <c r="C1509" s="18" t="s">
        <v>180</v>
      </c>
      <c r="D1509" s="19" t="s">
        <v>90</v>
      </c>
      <c r="E1509" s="17">
        <v>3.956497007E10</v>
      </c>
      <c r="F1509" s="18">
        <v>0.114</v>
      </c>
      <c r="G1509" s="18">
        <v>224.0</v>
      </c>
      <c r="H1509" s="18">
        <v>0.144</v>
      </c>
      <c r="I1509" s="20">
        <f t="array" ref="I1509:J1509">IFNA(VLOOKUP(A1509,ENERGY!$A$2:$F$2692,{5,6},0),0)</f>
        <v>3441</v>
      </c>
      <c r="J1509" s="20">
        <v>4994.0</v>
      </c>
      <c r="K1509" s="20">
        <f t="array" ref="K1509:S1509">VLOOKUP(A1509,'HUMAN RESOURCES'!$A$2:$M$2692,{2,3,4,5,6,7,8,9,10},0)</f>
        <v>0.012</v>
      </c>
      <c r="L1509" s="20">
        <v>0.014</v>
      </c>
      <c r="M1509" s="20">
        <v>73.0</v>
      </c>
      <c r="N1509" s="20">
        <v>65.0</v>
      </c>
      <c r="O1509" s="20">
        <v>0.165</v>
      </c>
      <c r="P1509" s="20">
        <v>0.723</v>
      </c>
      <c r="Q1509" s="20">
        <v>0.112</v>
      </c>
      <c r="R1509" s="20">
        <v>3559986.0</v>
      </c>
      <c r="S1509" s="20">
        <v>0.449</v>
      </c>
      <c r="T1509" s="20">
        <f t="array" ref="T1509:U1509">VLOOKUP(A1509,TOURISM!$A$2:$F$2692,{3,6},0)</f>
        <v>262000000</v>
      </c>
      <c r="U1509" s="20">
        <v>3.74E8</v>
      </c>
      <c r="V1509" s="20">
        <f t="array" ref="V1509:AA1509">VLOOKUP(A1509,BUSINESS!$A$2:$J$2692,{4,5,6,7,8,9},0)</f>
        <v>0.308</v>
      </c>
      <c r="W1509" s="20">
        <v>9.0</v>
      </c>
      <c r="X1509" s="20"/>
      <c r="Y1509" s="20">
        <v>228.0</v>
      </c>
      <c r="Z1509" s="20">
        <v>0.38</v>
      </c>
      <c r="AA1509" s="20">
        <v>0.908</v>
      </c>
      <c r="AB1509" s="21">
        <f t="shared" si="390"/>
        <v>11113.79934</v>
      </c>
      <c r="AC1509" s="20">
        <f>I1509/R1509</f>
        <v>0.0009665768349</v>
      </c>
      <c r="AD1509" s="20">
        <f>J1509/R1509</f>
        <v>0.001402814505</v>
      </c>
      <c r="AE1509" s="20">
        <f t="shared" si="482"/>
        <v>105.0565929</v>
      </c>
      <c r="AF1509" s="22" t="b">
        <f t="shared" si="4"/>
        <v>0</v>
      </c>
      <c r="AG1509" s="20" t="b">
        <f t="shared" si="5"/>
        <v>0</v>
      </c>
      <c r="AH1509" s="20" t="b">
        <f t="shared" si="6"/>
        <v>0</v>
      </c>
      <c r="AI1509" s="20" t="b">
        <f t="shared" si="7"/>
        <v>0</v>
      </c>
      <c r="AJ1509" s="20"/>
      <c r="AK1509" s="20"/>
      <c r="AL1509" s="20"/>
      <c r="AM1509" s="20"/>
      <c r="AN1509" s="20"/>
      <c r="AO1509" s="20"/>
      <c r="AP1509" s="20"/>
      <c r="AQ1509" s="20"/>
      <c r="AR1509" s="23"/>
      <c r="AS1509" s="23"/>
      <c r="AT1509" s="23"/>
      <c r="AU1509" s="23"/>
      <c r="AV1509" s="23"/>
    </row>
    <row r="1510" ht="15.75" customHeight="1">
      <c r="A1510" s="17" t="str">
        <f t="shared" si="1"/>
        <v>Moldova-Europe2012</v>
      </c>
      <c r="B1510" s="17" t="s">
        <v>208</v>
      </c>
      <c r="C1510" s="18" t="s">
        <v>180</v>
      </c>
      <c r="D1510" s="19" t="s">
        <v>91</v>
      </c>
      <c r="E1510" s="17">
        <v>4.007893864E10</v>
      </c>
      <c r="F1510" s="18">
        <v>0.117</v>
      </c>
      <c r="G1510" s="18">
        <v>239.0</v>
      </c>
      <c r="H1510" s="18">
        <v>0.134</v>
      </c>
      <c r="I1510" s="20">
        <f t="array" ref="I1510:J1510">IFNA(VLOOKUP(A1510,ENERGY!$A$2:$F$2692,{5,6},0),0)</f>
        <v>0</v>
      </c>
      <c r="J1510" s="20">
        <v>0.0</v>
      </c>
      <c r="K1510" s="20">
        <f t="array" ref="K1510:S1510">VLOOKUP(A1510,'HUMAN RESOURCES'!$A$2:$M$2692,{2,3,4,5,6,7,8,9,10},0)</f>
        <v>0.012</v>
      </c>
      <c r="L1510" s="20">
        <v>0.014</v>
      </c>
      <c r="M1510" s="20">
        <v>73.0</v>
      </c>
      <c r="N1510" s="20">
        <v>65.0</v>
      </c>
      <c r="O1510" s="20">
        <v>0.165</v>
      </c>
      <c r="P1510" s="20">
        <v>0.722</v>
      </c>
      <c r="Q1510" s="20">
        <v>0.112</v>
      </c>
      <c r="R1510" s="20">
        <v>3559519.0</v>
      </c>
      <c r="S1510" s="20">
        <v>0.449</v>
      </c>
      <c r="T1510" s="20">
        <f t="array" ref="T1510:U1510">VLOOKUP(A1510,TOURISM!$A$2:$F$2692,{3,6},0)</f>
        <v>294000000</v>
      </c>
      <c r="U1510" s="20">
        <v>4.2E8</v>
      </c>
      <c r="V1510" s="20">
        <f t="array" ref="V1510:AA1510">VLOOKUP(A1510,BUSINESS!$A$2:$J$2692,{4,5,6,7,8,9},0)</f>
        <v>0.308</v>
      </c>
      <c r="W1510" s="20">
        <v>9.0</v>
      </c>
      <c r="X1510" s="20">
        <v>86.0</v>
      </c>
      <c r="Y1510" s="20">
        <v>220.0</v>
      </c>
      <c r="Z1510" s="20">
        <v>0.434</v>
      </c>
      <c r="AA1510" s="20">
        <v>1.02</v>
      </c>
      <c r="AB1510" s="21">
        <f t="shared" si="390"/>
        <v>11259.65015</v>
      </c>
      <c r="AC1510" s="20"/>
      <c r="AD1510" s="20"/>
      <c r="AE1510" s="20">
        <f t="shared" si="482"/>
        <v>117.9934705</v>
      </c>
      <c r="AF1510" s="22" t="b">
        <f t="shared" si="4"/>
        <v>0</v>
      </c>
      <c r="AG1510" s="20" t="b">
        <f t="shared" si="5"/>
        <v>0</v>
      </c>
      <c r="AH1510" s="20" t="b">
        <f t="shared" si="6"/>
        <v>0</v>
      </c>
      <c r="AI1510" s="20" t="b">
        <f t="shared" si="7"/>
        <v>0</v>
      </c>
      <c r="AJ1510" s="20"/>
      <c r="AK1510" s="20"/>
      <c r="AL1510" s="20"/>
      <c r="AM1510" s="20"/>
      <c r="AN1510" s="20"/>
      <c r="AO1510" s="20"/>
      <c r="AP1510" s="20"/>
      <c r="AQ1510" s="20"/>
      <c r="AR1510" s="23"/>
      <c r="AS1510" s="23"/>
      <c r="AT1510" s="23"/>
      <c r="AU1510" s="23"/>
      <c r="AV1510" s="23"/>
    </row>
    <row r="1511" ht="15.75" customHeight="1">
      <c r="A1511" s="17" t="str">
        <f t="shared" si="1"/>
        <v>Monaco-Europe2000</v>
      </c>
      <c r="B1511" s="17" t="s">
        <v>209</v>
      </c>
      <c r="C1511" s="18" t="s">
        <v>180</v>
      </c>
      <c r="D1511" s="19" t="s">
        <v>76</v>
      </c>
      <c r="E1511" s="17">
        <v>4.0249472482E10</v>
      </c>
      <c r="F1511" s="18">
        <v>0.033</v>
      </c>
      <c r="G1511" s="18">
        <v>2685.0</v>
      </c>
      <c r="H1511" s="18"/>
      <c r="I1511" s="20" t="str">
        <f t="array" ref="I1511:J1511">IFNA(VLOOKUP(A1511,ENERGY!$A$2:$F$2692,{5,6},0),0)</f>
        <v/>
      </c>
      <c r="J1511" s="20"/>
      <c r="K1511" s="20" t="str">
        <f t="array" ref="K1511:S1511">VLOOKUP(A1511,'HUMAN RESOURCES'!$A$2:$M$2692,{2,3,4,5,6,7,8,9,10},0)</f>
        <v/>
      </c>
      <c r="L1511" s="20">
        <v>0.004</v>
      </c>
      <c r="M1511" s="20"/>
      <c r="N1511" s="20"/>
      <c r="O1511" s="20"/>
      <c r="P1511" s="20"/>
      <c r="Q1511" s="20"/>
      <c r="R1511" s="20">
        <v>32081.0</v>
      </c>
      <c r="S1511" s="20">
        <v>1.0</v>
      </c>
      <c r="T1511" s="20" t="str">
        <f t="array" ref="T1511:U1511">VLOOKUP(A1511,TOURISM!$A$2:$F$2692,{3,6},0)</f>
        <v/>
      </c>
      <c r="U1511" s="20"/>
      <c r="V1511" s="20" t="str">
        <f t="array" ref="V1511:AA1511">VLOOKUP(A1511,BUSINESS!$A$2:$J$2692,{4,5,6,7,8,9},0)</f>
        <v/>
      </c>
      <c r="W1511" s="20"/>
      <c r="X1511" s="20"/>
      <c r="Y1511" s="20"/>
      <c r="Z1511" s="20">
        <v>0.422</v>
      </c>
      <c r="AA1511" s="20">
        <v>0.434</v>
      </c>
      <c r="AB1511" s="21">
        <f t="shared" si="390"/>
        <v>1254620.258</v>
      </c>
      <c r="AC1511" s="20"/>
      <c r="AD1511" s="20"/>
      <c r="AE1511" s="20"/>
      <c r="AF1511" s="22" t="b">
        <f t="shared" si="4"/>
        <v>1</v>
      </c>
      <c r="AG1511" s="20" t="b">
        <f t="shared" si="5"/>
        <v>0</v>
      </c>
      <c r="AH1511" s="20" t="b">
        <f t="shared" si="6"/>
        <v>0</v>
      </c>
      <c r="AI1511" s="20" t="b">
        <f t="shared" si="7"/>
        <v>0</v>
      </c>
      <c r="AJ1511" s="20"/>
      <c r="AK1511" s="20"/>
      <c r="AL1511" s="20"/>
      <c r="AM1511" s="20"/>
      <c r="AN1511" s="20"/>
      <c r="AO1511" s="20"/>
      <c r="AP1511" s="20"/>
      <c r="AQ1511" s="20"/>
      <c r="AR1511" s="23"/>
      <c r="AS1511" s="23"/>
      <c r="AT1511" s="23"/>
      <c r="AU1511" s="23"/>
      <c r="AV1511" s="23"/>
    </row>
    <row r="1512" ht="15.75" customHeight="1">
      <c r="A1512" s="17" t="str">
        <f t="shared" si="1"/>
        <v>Monaco-Europe2001</v>
      </c>
      <c r="B1512" s="17" t="s">
        <v>209</v>
      </c>
      <c r="C1512" s="18" t="s">
        <v>180</v>
      </c>
      <c r="D1512" s="19" t="s">
        <v>77</v>
      </c>
      <c r="E1512" s="17">
        <v>4.0264403585E10</v>
      </c>
      <c r="F1512" s="18">
        <v>0.033</v>
      </c>
      <c r="G1512" s="18">
        <v>2718.0</v>
      </c>
      <c r="H1512" s="18"/>
      <c r="I1512" s="20" t="str">
        <f t="array" ref="I1512:J1512">IFNA(VLOOKUP(A1512,ENERGY!$A$2:$F$2692,{5,6},0),0)</f>
        <v/>
      </c>
      <c r="J1512" s="20"/>
      <c r="K1512" s="20" t="str">
        <f t="array" ref="K1512:S1512">VLOOKUP(A1512,'HUMAN RESOURCES'!$A$2:$M$2692,{2,3,4,5,6,7,8,9,10},0)</f>
        <v/>
      </c>
      <c r="L1512" s="20">
        <v>0.004</v>
      </c>
      <c r="M1512" s="20"/>
      <c r="N1512" s="20"/>
      <c r="O1512" s="20"/>
      <c r="P1512" s="20"/>
      <c r="Q1512" s="20"/>
      <c r="R1512" s="20">
        <v>32366.0</v>
      </c>
      <c r="S1512" s="20">
        <v>1.0</v>
      </c>
      <c r="T1512" s="20" t="str">
        <f t="array" ref="T1512:U1512">VLOOKUP(A1512,TOURISM!$A$2:$F$2692,{3,6},0)</f>
        <v/>
      </c>
      <c r="U1512" s="20"/>
      <c r="V1512" s="20" t="str">
        <f t="array" ref="V1512:AA1512">VLOOKUP(A1512,BUSINESS!$A$2:$J$2692,{4,5,6,7,8,9},0)</f>
        <v/>
      </c>
      <c r="W1512" s="20"/>
      <c r="X1512" s="20"/>
      <c r="Y1512" s="20"/>
      <c r="Z1512" s="20">
        <v>0.466</v>
      </c>
      <c r="AA1512" s="20">
        <v>0.442</v>
      </c>
      <c r="AB1512" s="21">
        <f t="shared" si="390"/>
        <v>1244033.973</v>
      </c>
      <c r="AC1512" s="20"/>
      <c r="AD1512" s="20"/>
      <c r="AE1512" s="20"/>
      <c r="AF1512" s="22" t="b">
        <f t="shared" si="4"/>
        <v>1</v>
      </c>
      <c r="AG1512" s="20" t="b">
        <f t="shared" si="5"/>
        <v>0</v>
      </c>
      <c r="AH1512" s="20" t="b">
        <f t="shared" si="6"/>
        <v>0</v>
      </c>
      <c r="AI1512" s="20" t="b">
        <f t="shared" si="7"/>
        <v>0</v>
      </c>
      <c r="AJ1512" s="20"/>
      <c r="AK1512" s="20"/>
      <c r="AL1512" s="20"/>
      <c r="AM1512" s="20"/>
      <c r="AN1512" s="20"/>
      <c r="AO1512" s="20"/>
      <c r="AP1512" s="20"/>
      <c r="AQ1512" s="20"/>
      <c r="AR1512" s="23"/>
      <c r="AS1512" s="23"/>
      <c r="AT1512" s="23"/>
      <c r="AU1512" s="23"/>
      <c r="AV1512" s="23"/>
    </row>
    <row r="1513" ht="15.75" customHeight="1">
      <c r="A1513" s="17" t="str">
        <f t="shared" si="1"/>
        <v>Monaco-Europe2002</v>
      </c>
      <c r="B1513" s="17" t="s">
        <v>209</v>
      </c>
      <c r="C1513" s="18" t="s">
        <v>180</v>
      </c>
      <c r="D1513" s="19" t="s">
        <v>79</v>
      </c>
      <c r="E1513" s="17">
        <v>4.0405006007E10</v>
      </c>
      <c r="F1513" s="18">
        <v>0.034</v>
      </c>
      <c r="G1513" s="18">
        <v>2985.0</v>
      </c>
      <c r="H1513" s="18"/>
      <c r="I1513" s="20" t="str">
        <f t="array" ref="I1513:J1513">IFNA(VLOOKUP(A1513,ENERGY!$A$2:$F$2692,{5,6},0),0)</f>
        <v/>
      </c>
      <c r="J1513" s="20"/>
      <c r="K1513" s="20" t="str">
        <f t="array" ref="K1513:S1513">VLOOKUP(A1513,'HUMAN RESOURCES'!$A$2:$M$2692,{2,3,4,5,6,7,8,9,10},0)</f>
        <v/>
      </c>
      <c r="L1513" s="20">
        <v>0.004</v>
      </c>
      <c r="M1513" s="20"/>
      <c r="N1513" s="20"/>
      <c r="O1513" s="20"/>
      <c r="P1513" s="20"/>
      <c r="Q1513" s="20"/>
      <c r="R1513" s="20">
        <v>32653.0</v>
      </c>
      <c r="S1513" s="20">
        <v>1.0</v>
      </c>
      <c r="T1513" s="20" t="str">
        <f t="array" ref="T1513:U1513">VLOOKUP(A1513,TOURISM!$A$2:$F$2692,{3,6},0)</f>
        <v/>
      </c>
      <c r="U1513" s="20"/>
      <c r="V1513" s="20" t="str">
        <f t="array" ref="V1513:AA1513">VLOOKUP(A1513,BUSINESS!$A$2:$J$2692,{4,5,6,7,8,9},0)</f>
        <v/>
      </c>
      <c r="W1513" s="20"/>
      <c r="X1513" s="20"/>
      <c r="Y1513" s="20"/>
      <c r="Z1513" s="20">
        <v>0.48</v>
      </c>
      <c r="AA1513" s="20">
        <v>0.456</v>
      </c>
      <c r="AB1513" s="21">
        <f t="shared" si="390"/>
        <v>1237405.629</v>
      </c>
      <c r="AC1513" s="20"/>
      <c r="AD1513" s="20"/>
      <c r="AE1513" s="20"/>
      <c r="AF1513" s="22" t="b">
        <f t="shared" si="4"/>
        <v>1</v>
      </c>
      <c r="AG1513" s="20" t="b">
        <f t="shared" si="5"/>
        <v>0</v>
      </c>
      <c r="AH1513" s="20" t="b">
        <f t="shared" si="6"/>
        <v>0</v>
      </c>
      <c r="AI1513" s="20" t="b">
        <f t="shared" si="7"/>
        <v>0</v>
      </c>
      <c r="AJ1513" s="20"/>
      <c r="AK1513" s="20"/>
      <c r="AL1513" s="20"/>
      <c r="AM1513" s="20"/>
      <c r="AN1513" s="20"/>
      <c r="AO1513" s="20"/>
      <c r="AP1513" s="20"/>
      <c r="AQ1513" s="20"/>
      <c r="AR1513" s="23"/>
      <c r="AS1513" s="23"/>
      <c r="AT1513" s="23"/>
      <c r="AU1513" s="23"/>
      <c r="AV1513" s="23"/>
    </row>
    <row r="1514" ht="15.75" customHeight="1">
      <c r="A1514" s="17" t="str">
        <f t="shared" si="1"/>
        <v>Monaco-Europe2003</v>
      </c>
      <c r="B1514" s="17" t="s">
        <v>209</v>
      </c>
      <c r="C1514" s="18" t="s">
        <v>180</v>
      </c>
      <c r="D1514" s="19" t="s">
        <v>81</v>
      </c>
      <c r="E1514" s="17">
        <v>4.041611469E10</v>
      </c>
      <c r="F1514" s="18">
        <v>0.039</v>
      </c>
      <c r="G1514" s="18">
        <v>4216.0</v>
      </c>
      <c r="H1514" s="18"/>
      <c r="I1514" s="20" t="str">
        <f t="array" ref="I1514:J1514">IFNA(VLOOKUP(A1514,ENERGY!$A$2:$F$2692,{5,6},0),0)</f>
        <v/>
      </c>
      <c r="J1514" s="20"/>
      <c r="K1514" s="20" t="str">
        <f t="array" ref="K1514:S1514">VLOOKUP(A1514,'HUMAN RESOURCES'!$A$2:$M$2692,{2,3,4,5,6,7,8,9,10},0)</f>
        <v/>
      </c>
      <c r="L1514" s="20">
        <v>0.004</v>
      </c>
      <c r="M1514" s="20"/>
      <c r="N1514" s="20"/>
      <c r="O1514" s="20"/>
      <c r="P1514" s="20"/>
      <c r="Q1514" s="20"/>
      <c r="R1514" s="20">
        <v>32968.0</v>
      </c>
      <c r="S1514" s="20">
        <v>1.0</v>
      </c>
      <c r="T1514" s="20" t="str">
        <f t="array" ref="T1514:U1514">VLOOKUP(A1514,TOURISM!$A$2:$F$2692,{3,6},0)</f>
        <v/>
      </c>
      <c r="U1514" s="20"/>
      <c r="V1514" s="20" t="str">
        <f t="array" ref="V1514:AA1514">VLOOKUP(A1514,BUSINESS!$A$2:$J$2692,{4,5,6,7,8,9},0)</f>
        <v/>
      </c>
      <c r="W1514" s="20"/>
      <c r="X1514" s="20"/>
      <c r="Y1514" s="20"/>
      <c r="Z1514" s="20">
        <v>0.495</v>
      </c>
      <c r="AA1514" s="20">
        <v>0.457</v>
      </c>
      <c r="AB1514" s="21">
        <f t="shared" si="390"/>
        <v>1225919.519</v>
      </c>
      <c r="AC1514" s="20"/>
      <c r="AD1514" s="20"/>
      <c r="AE1514" s="20"/>
      <c r="AF1514" s="22" t="b">
        <f t="shared" si="4"/>
        <v>1</v>
      </c>
      <c r="AG1514" s="20" t="b">
        <f t="shared" si="5"/>
        <v>0</v>
      </c>
      <c r="AH1514" s="20" t="b">
        <f t="shared" si="6"/>
        <v>0</v>
      </c>
      <c r="AI1514" s="20" t="b">
        <f t="shared" si="7"/>
        <v>0</v>
      </c>
      <c r="AJ1514" s="20"/>
      <c r="AK1514" s="20"/>
      <c r="AL1514" s="20"/>
      <c r="AM1514" s="20"/>
      <c r="AN1514" s="20"/>
      <c r="AO1514" s="20"/>
      <c r="AP1514" s="20"/>
      <c r="AQ1514" s="20"/>
      <c r="AR1514" s="23"/>
      <c r="AS1514" s="23"/>
      <c r="AT1514" s="23"/>
      <c r="AU1514" s="23"/>
      <c r="AV1514" s="23"/>
    </row>
    <row r="1515" ht="15.75" customHeight="1">
      <c r="A1515" s="17" t="str">
        <f t="shared" si="1"/>
        <v>Monaco-Europe2004</v>
      </c>
      <c r="B1515" s="17" t="s">
        <v>209</v>
      </c>
      <c r="C1515" s="18" t="s">
        <v>180</v>
      </c>
      <c r="D1515" s="19" t="s">
        <v>83</v>
      </c>
      <c r="E1515" s="17">
        <v>4.0585886769E10</v>
      </c>
      <c r="F1515" s="18">
        <v>0.04</v>
      </c>
      <c r="G1515" s="18">
        <v>4885.0</v>
      </c>
      <c r="H1515" s="18"/>
      <c r="I1515" s="20" t="str">
        <f t="array" ref="I1515:J1515">IFNA(VLOOKUP(A1515,ENERGY!$A$2:$F$2692,{5,6},0),0)</f>
        <v/>
      </c>
      <c r="J1515" s="20"/>
      <c r="K1515" s="20" t="str">
        <f t="array" ref="K1515:S1515">VLOOKUP(A1515,'HUMAN RESOURCES'!$A$2:$M$2692,{2,3,4,5,6,7,8,9,10},0)</f>
        <v/>
      </c>
      <c r="L1515" s="20">
        <v>0.004</v>
      </c>
      <c r="M1515" s="20"/>
      <c r="N1515" s="20"/>
      <c r="O1515" s="20"/>
      <c r="P1515" s="20"/>
      <c r="Q1515" s="20"/>
      <c r="R1515" s="20">
        <v>33346.0</v>
      </c>
      <c r="S1515" s="20">
        <v>1.0</v>
      </c>
      <c r="T1515" s="20" t="str">
        <f t="array" ref="T1515:U1515">VLOOKUP(A1515,TOURISM!$A$2:$F$2692,{3,6},0)</f>
        <v/>
      </c>
      <c r="U1515" s="20"/>
      <c r="V1515" s="20" t="str">
        <f t="array" ref="V1515:AA1515">VLOOKUP(A1515,BUSINESS!$A$2:$J$2692,{4,5,6,7,8,9},0)</f>
        <v/>
      </c>
      <c r="W1515" s="20"/>
      <c r="X1515" s="20"/>
      <c r="Y1515" s="20"/>
      <c r="Z1515" s="20">
        <v>0.525</v>
      </c>
      <c r="AA1515" s="20">
        <v>0.472</v>
      </c>
      <c r="AB1515" s="21">
        <f t="shared" si="390"/>
        <v>1217114.1</v>
      </c>
      <c r="AC1515" s="20"/>
      <c r="AD1515" s="20"/>
      <c r="AE1515" s="20"/>
      <c r="AF1515" s="22" t="b">
        <f t="shared" si="4"/>
        <v>1</v>
      </c>
      <c r="AG1515" s="20" t="b">
        <f t="shared" si="5"/>
        <v>0</v>
      </c>
      <c r="AH1515" s="20" t="b">
        <f t="shared" si="6"/>
        <v>0</v>
      </c>
      <c r="AI1515" s="20" t="b">
        <f t="shared" si="7"/>
        <v>0</v>
      </c>
      <c r="AJ1515" s="20"/>
      <c r="AK1515" s="20"/>
      <c r="AL1515" s="20"/>
      <c r="AM1515" s="20"/>
      <c r="AN1515" s="20"/>
      <c r="AO1515" s="20"/>
      <c r="AP1515" s="20"/>
      <c r="AQ1515" s="20"/>
      <c r="AR1515" s="23"/>
      <c r="AS1515" s="23"/>
      <c r="AT1515" s="23"/>
      <c r="AU1515" s="23"/>
      <c r="AV1515" s="23"/>
    </row>
    <row r="1516" ht="15.75" customHeight="1">
      <c r="A1516" s="17" t="str">
        <f t="shared" si="1"/>
        <v>Monaco-Europe2005</v>
      </c>
      <c r="B1516" s="17" t="s">
        <v>209</v>
      </c>
      <c r="C1516" s="18" t="s">
        <v>180</v>
      </c>
      <c r="D1516" s="19" t="s">
        <v>84</v>
      </c>
      <c r="E1516" s="17">
        <v>4.0715240469E10</v>
      </c>
      <c r="F1516" s="18">
        <v>0.04</v>
      </c>
      <c r="G1516" s="18">
        <v>4960.0</v>
      </c>
      <c r="H1516" s="18"/>
      <c r="I1516" s="20" t="str">
        <f t="array" ref="I1516:J1516">IFNA(VLOOKUP(A1516,ENERGY!$A$2:$F$2692,{5,6},0),0)</f>
        <v/>
      </c>
      <c r="J1516" s="20"/>
      <c r="K1516" s="20" t="str">
        <f t="array" ref="K1516:S1516">VLOOKUP(A1516,'HUMAN RESOURCES'!$A$2:$M$2692,{2,3,4,5,6,7,8,9,10},0)</f>
        <v/>
      </c>
      <c r="L1516" s="20">
        <v>0.004</v>
      </c>
      <c r="M1516" s="20"/>
      <c r="N1516" s="20"/>
      <c r="O1516" s="20"/>
      <c r="P1516" s="20"/>
      <c r="Q1516" s="20"/>
      <c r="R1516" s="20">
        <v>33808.0</v>
      </c>
      <c r="S1516" s="20">
        <v>1.0</v>
      </c>
      <c r="T1516" s="20" t="str">
        <f t="array" ref="T1516:U1516">VLOOKUP(A1516,TOURISM!$A$2:$F$2692,{3,6},0)</f>
        <v/>
      </c>
      <c r="U1516" s="20"/>
      <c r="V1516" s="20" t="str">
        <f t="array" ref="V1516:AA1516">VLOOKUP(A1516,BUSINESS!$A$2:$J$2692,{4,5,6,7,8,9},0)</f>
        <v/>
      </c>
      <c r="W1516" s="20"/>
      <c r="X1516" s="20"/>
      <c r="Y1516" s="20"/>
      <c r="Z1516" s="20">
        <v>0.555</v>
      </c>
      <c r="AA1516" s="20">
        <v>0.508</v>
      </c>
      <c r="AB1516" s="21">
        <f t="shared" si="390"/>
        <v>1204307.87</v>
      </c>
      <c r="AC1516" s="20"/>
      <c r="AD1516" s="20"/>
      <c r="AE1516" s="20"/>
      <c r="AF1516" s="22" t="b">
        <f t="shared" si="4"/>
        <v>1</v>
      </c>
      <c r="AG1516" s="20" t="b">
        <f t="shared" si="5"/>
        <v>0</v>
      </c>
      <c r="AH1516" s="20" t="b">
        <f t="shared" si="6"/>
        <v>0</v>
      </c>
      <c r="AI1516" s="20" t="b">
        <f t="shared" si="7"/>
        <v>0</v>
      </c>
      <c r="AJ1516" s="20"/>
      <c r="AK1516" s="20"/>
      <c r="AL1516" s="20"/>
      <c r="AM1516" s="20"/>
      <c r="AN1516" s="20"/>
      <c r="AO1516" s="20"/>
      <c r="AP1516" s="20"/>
      <c r="AQ1516" s="20"/>
      <c r="AR1516" s="23"/>
      <c r="AS1516" s="23"/>
      <c r="AT1516" s="23"/>
      <c r="AU1516" s="23"/>
      <c r="AV1516" s="23"/>
    </row>
    <row r="1517" ht="15.75" customHeight="1">
      <c r="A1517" s="17" t="str">
        <f t="shared" si="1"/>
        <v>Monaco-Europe2006</v>
      </c>
      <c r="B1517" s="17" t="s">
        <v>209</v>
      </c>
      <c r="C1517" s="18" t="s">
        <v>180</v>
      </c>
      <c r="D1517" s="19" t="s">
        <v>85</v>
      </c>
      <c r="E1517" s="17">
        <v>4.1003558916E10</v>
      </c>
      <c r="F1517" s="18">
        <v>0.038</v>
      </c>
      <c r="G1517" s="18">
        <v>5115.0</v>
      </c>
      <c r="H1517" s="18"/>
      <c r="I1517" s="20" t="str">
        <f t="array" ref="I1517:J1517">IFNA(VLOOKUP(A1517,ENERGY!$A$2:$F$2692,{5,6},0),0)</f>
        <v/>
      </c>
      <c r="J1517" s="20"/>
      <c r="K1517" s="20" t="str">
        <f t="array" ref="K1517:S1517">VLOOKUP(A1517,'HUMAN RESOURCES'!$A$2:$M$2692,{2,3,4,5,6,7,8,9,10},0)</f>
        <v/>
      </c>
      <c r="L1517" s="20">
        <v>0.004</v>
      </c>
      <c r="M1517" s="20"/>
      <c r="N1517" s="20"/>
      <c r="O1517" s="20"/>
      <c r="P1517" s="20"/>
      <c r="Q1517" s="20"/>
      <c r="R1517" s="20">
        <v>34369.0</v>
      </c>
      <c r="S1517" s="20">
        <v>1.0</v>
      </c>
      <c r="T1517" s="20" t="str">
        <f t="array" ref="T1517:U1517">VLOOKUP(A1517,TOURISM!$A$2:$F$2692,{3,6},0)</f>
        <v/>
      </c>
      <c r="U1517" s="20"/>
      <c r="V1517" s="20" t="str">
        <f t="array" ref="V1517:AA1517">VLOOKUP(A1517,BUSINESS!$A$2:$J$2692,{4,5,6,7,8,9},0)</f>
        <v/>
      </c>
      <c r="W1517" s="20"/>
      <c r="X1517" s="20"/>
      <c r="Y1517" s="20"/>
      <c r="Z1517" s="20">
        <v>0.615</v>
      </c>
      <c r="AA1517" s="20">
        <v>0.533</v>
      </c>
      <c r="AB1517" s="21">
        <f t="shared" si="390"/>
        <v>1193039.044</v>
      </c>
      <c r="AC1517" s="20"/>
      <c r="AD1517" s="20"/>
      <c r="AE1517" s="20"/>
      <c r="AF1517" s="22" t="b">
        <f t="shared" si="4"/>
        <v>1</v>
      </c>
      <c r="AG1517" s="20" t="b">
        <f t="shared" si="5"/>
        <v>0</v>
      </c>
      <c r="AH1517" s="20" t="b">
        <f t="shared" si="6"/>
        <v>0</v>
      </c>
      <c r="AI1517" s="20" t="b">
        <f t="shared" si="7"/>
        <v>0</v>
      </c>
      <c r="AJ1517" s="20"/>
      <c r="AK1517" s="20"/>
      <c r="AL1517" s="20"/>
      <c r="AM1517" s="20"/>
      <c r="AN1517" s="20"/>
      <c r="AO1517" s="20"/>
      <c r="AP1517" s="20"/>
      <c r="AQ1517" s="20"/>
      <c r="AR1517" s="23"/>
      <c r="AS1517" s="23"/>
      <c r="AT1517" s="23"/>
      <c r="AU1517" s="23"/>
      <c r="AV1517" s="23"/>
    </row>
    <row r="1518" ht="15.75" customHeight="1">
      <c r="A1518" s="17" t="str">
        <f t="shared" si="1"/>
        <v>Monaco-Europe2007</v>
      </c>
      <c r="B1518" s="17" t="s">
        <v>209</v>
      </c>
      <c r="C1518" s="18" t="s">
        <v>180</v>
      </c>
      <c r="D1518" s="19" t="s">
        <v>86</v>
      </c>
      <c r="E1518" s="17">
        <v>4.1237296807E10</v>
      </c>
      <c r="F1518" s="18">
        <v>0.034</v>
      </c>
      <c r="G1518" s="18">
        <v>5671.0</v>
      </c>
      <c r="H1518" s="18"/>
      <c r="I1518" s="20" t="str">
        <f t="array" ref="I1518:J1518">IFNA(VLOOKUP(A1518,ENERGY!$A$2:$F$2692,{5,6},0),0)</f>
        <v/>
      </c>
      <c r="J1518" s="20"/>
      <c r="K1518" s="20" t="str">
        <f t="array" ref="K1518:S1518">VLOOKUP(A1518,'HUMAN RESOURCES'!$A$2:$M$2692,{2,3,4,5,6,7,8,9,10},0)</f>
        <v/>
      </c>
      <c r="L1518" s="20">
        <v>0.004</v>
      </c>
      <c r="M1518" s="20"/>
      <c r="N1518" s="20"/>
      <c r="O1518" s="20"/>
      <c r="P1518" s="20"/>
      <c r="Q1518" s="20"/>
      <c r="R1518" s="20">
        <v>35013.0</v>
      </c>
      <c r="S1518" s="20">
        <v>1.0</v>
      </c>
      <c r="T1518" s="20" t="str">
        <f t="array" ref="T1518:U1518">VLOOKUP(A1518,TOURISM!$A$2:$F$2692,{3,6},0)</f>
        <v/>
      </c>
      <c r="U1518" s="20"/>
      <c r="V1518" s="20" t="str">
        <f t="array" ref="V1518:AA1518">VLOOKUP(A1518,BUSINESS!$A$2:$J$2692,{4,5,6,7,8,9},0)</f>
        <v/>
      </c>
      <c r="W1518" s="20"/>
      <c r="X1518" s="20"/>
      <c r="Y1518" s="20"/>
      <c r="Z1518" s="20">
        <v>0.644</v>
      </c>
      <c r="AA1518" s="20">
        <v>0.583</v>
      </c>
      <c r="AB1518" s="21">
        <f t="shared" si="390"/>
        <v>1177771.022</v>
      </c>
      <c r="AC1518" s="20"/>
      <c r="AD1518" s="20"/>
      <c r="AE1518" s="20"/>
      <c r="AF1518" s="22" t="b">
        <f t="shared" si="4"/>
        <v>1</v>
      </c>
      <c r="AG1518" s="20" t="b">
        <f t="shared" si="5"/>
        <v>0</v>
      </c>
      <c r="AH1518" s="20" t="b">
        <f t="shared" si="6"/>
        <v>0</v>
      </c>
      <c r="AI1518" s="20" t="b">
        <f t="shared" si="7"/>
        <v>0</v>
      </c>
      <c r="AJ1518" s="20"/>
      <c r="AK1518" s="20"/>
      <c r="AL1518" s="20"/>
      <c r="AM1518" s="20"/>
      <c r="AN1518" s="20"/>
      <c r="AO1518" s="20"/>
      <c r="AP1518" s="20"/>
      <c r="AQ1518" s="20"/>
      <c r="AR1518" s="23"/>
      <c r="AS1518" s="23"/>
      <c r="AT1518" s="23"/>
      <c r="AU1518" s="23"/>
      <c r="AV1518" s="23"/>
    </row>
    <row r="1519" ht="15.75" customHeight="1">
      <c r="A1519" s="17" t="str">
        <f t="shared" si="1"/>
        <v>Monaco-Europe2008</v>
      </c>
      <c r="B1519" s="17" t="s">
        <v>209</v>
      </c>
      <c r="C1519" s="18" t="s">
        <v>180</v>
      </c>
      <c r="D1519" s="19" t="s">
        <v>87</v>
      </c>
      <c r="E1519" s="17">
        <v>4.1320673508E10</v>
      </c>
      <c r="F1519" s="18">
        <v>0.036</v>
      </c>
      <c r="G1519" s="18">
        <v>6623.0</v>
      </c>
      <c r="H1519" s="18"/>
      <c r="I1519" s="20">
        <f t="array" ref="I1519:J1519">IFNA(VLOOKUP(A1519,ENERGY!$A$2:$F$2692,{5,6},0),0)</f>
        <v>0</v>
      </c>
      <c r="J1519" s="20">
        <v>0.0</v>
      </c>
      <c r="K1519" s="20" t="str">
        <f t="array" ref="K1519:S1519">VLOOKUP(A1519,'HUMAN RESOURCES'!$A$2:$M$2692,{2,3,4,5,6,7,8,9,10},0)</f>
        <v/>
      </c>
      <c r="L1519" s="20">
        <v>0.003</v>
      </c>
      <c r="M1519" s="20"/>
      <c r="N1519" s="20"/>
      <c r="O1519" s="20"/>
      <c r="P1519" s="20"/>
      <c r="Q1519" s="20"/>
      <c r="R1519" s="20">
        <v>35686.0</v>
      </c>
      <c r="S1519" s="20">
        <v>1.0</v>
      </c>
      <c r="T1519" s="20" t="str">
        <f t="array" ref="T1519:U1519">VLOOKUP(A1519,TOURISM!$A$2:$F$2692,{3,6},0)</f>
        <v/>
      </c>
      <c r="U1519" s="20"/>
      <c r="V1519" s="20" t="str">
        <f t="array" ref="V1519:AA1519">VLOOKUP(A1519,BUSINESS!$A$2:$J$2692,{4,5,6,7,8,9},0)</f>
        <v/>
      </c>
      <c r="W1519" s="20"/>
      <c r="X1519" s="20"/>
      <c r="Y1519" s="20"/>
      <c r="Z1519" s="20">
        <v>0.673</v>
      </c>
      <c r="AA1519" s="20">
        <v>0.616</v>
      </c>
      <c r="AB1519" s="21">
        <f t="shared" si="390"/>
        <v>1157895.912</v>
      </c>
      <c r="AC1519" s="20"/>
      <c r="AD1519" s="20"/>
      <c r="AE1519" s="20"/>
      <c r="AF1519" s="22" t="b">
        <f t="shared" si="4"/>
        <v>1</v>
      </c>
      <c r="AG1519" s="20" t="b">
        <f t="shared" si="5"/>
        <v>0</v>
      </c>
      <c r="AH1519" s="20" t="b">
        <f t="shared" si="6"/>
        <v>0</v>
      </c>
      <c r="AI1519" s="20" t="b">
        <f t="shared" si="7"/>
        <v>0</v>
      </c>
      <c r="AJ1519" s="20"/>
      <c r="AK1519" s="20"/>
      <c r="AL1519" s="20"/>
      <c r="AM1519" s="20"/>
      <c r="AN1519" s="20"/>
      <c r="AO1519" s="20"/>
      <c r="AP1519" s="20"/>
      <c r="AQ1519" s="20"/>
      <c r="AR1519" s="23"/>
      <c r="AS1519" s="23"/>
      <c r="AT1519" s="23"/>
      <c r="AU1519" s="23"/>
      <c r="AV1519" s="23"/>
    </row>
    <row r="1520" ht="15.75" customHeight="1">
      <c r="A1520" s="17" t="str">
        <f t="shared" si="1"/>
        <v>Monaco-Europe2009</v>
      </c>
      <c r="B1520" s="17" t="s">
        <v>209</v>
      </c>
      <c r="C1520" s="18" t="s">
        <v>180</v>
      </c>
      <c r="D1520" s="19" t="s">
        <v>88</v>
      </c>
      <c r="E1520" s="17">
        <v>4.1338007893E10</v>
      </c>
      <c r="F1520" s="18">
        <v>0.043</v>
      </c>
      <c r="G1520" s="18">
        <v>6458.0</v>
      </c>
      <c r="H1520" s="18"/>
      <c r="I1520" s="20" t="str">
        <f t="array" ref="I1520:J1520">IFNA(VLOOKUP(A1520,ENERGY!$A$2:$F$2692,{5,6},0),0)</f>
        <v/>
      </c>
      <c r="J1520" s="20"/>
      <c r="K1520" s="20" t="str">
        <f t="array" ref="K1520:S1520">VLOOKUP(A1520,'HUMAN RESOURCES'!$A$2:$M$2692,{2,3,4,5,6,7,8,9,10},0)</f>
        <v/>
      </c>
      <c r="L1520" s="20">
        <v>0.003</v>
      </c>
      <c r="M1520" s="20"/>
      <c r="N1520" s="20"/>
      <c r="O1520" s="20"/>
      <c r="P1520" s="20"/>
      <c r="Q1520" s="20"/>
      <c r="R1520" s="20">
        <v>36314.0</v>
      </c>
      <c r="S1520" s="20">
        <v>1.0</v>
      </c>
      <c r="T1520" s="20" t="str">
        <f t="array" ref="T1520:U1520">VLOOKUP(A1520,TOURISM!$A$2:$F$2692,{3,6},0)</f>
        <v/>
      </c>
      <c r="U1520" s="20"/>
      <c r="V1520" s="20" t="str">
        <f t="array" ref="V1520:AA1520">VLOOKUP(A1520,BUSINESS!$A$2:$J$2692,{4,5,6,7,8,9},0)</f>
        <v/>
      </c>
      <c r="W1520" s="20"/>
      <c r="X1520" s="20"/>
      <c r="Y1520" s="20"/>
      <c r="Z1520" s="20">
        <v>0.701</v>
      </c>
      <c r="AA1520" s="20">
        <v>0.633</v>
      </c>
      <c r="AB1520" s="21">
        <f t="shared" si="390"/>
        <v>1138349.064</v>
      </c>
      <c r="AC1520" s="20"/>
      <c r="AD1520" s="20"/>
      <c r="AE1520" s="20"/>
      <c r="AF1520" s="22" t="b">
        <f t="shared" si="4"/>
        <v>1</v>
      </c>
      <c r="AG1520" s="20" t="b">
        <f t="shared" si="5"/>
        <v>0</v>
      </c>
      <c r="AH1520" s="20" t="b">
        <f t="shared" si="6"/>
        <v>0</v>
      </c>
      <c r="AI1520" s="20" t="b">
        <f t="shared" si="7"/>
        <v>0</v>
      </c>
      <c r="AJ1520" s="20"/>
      <c r="AK1520" s="20"/>
      <c r="AL1520" s="20"/>
      <c r="AM1520" s="20"/>
      <c r="AN1520" s="20"/>
      <c r="AO1520" s="20"/>
      <c r="AP1520" s="20"/>
      <c r="AQ1520" s="20"/>
      <c r="AR1520" s="23"/>
      <c r="AS1520" s="23"/>
      <c r="AT1520" s="23"/>
      <c r="AU1520" s="23"/>
      <c r="AV1520" s="23"/>
    </row>
    <row r="1521" ht="15.75" customHeight="1">
      <c r="A1521" s="17" t="str">
        <f t="shared" si="1"/>
        <v>Monaco-Europe2010</v>
      </c>
      <c r="B1521" s="17" t="s">
        <v>209</v>
      </c>
      <c r="C1521" s="18" t="s">
        <v>180</v>
      </c>
      <c r="D1521" s="19" t="s">
        <v>89</v>
      </c>
      <c r="E1521" s="17">
        <v>4.1507085E10</v>
      </c>
      <c r="F1521" s="18">
        <v>0.044</v>
      </c>
      <c r="G1521" s="18">
        <v>6431.0</v>
      </c>
      <c r="H1521" s="18"/>
      <c r="I1521" s="20">
        <f t="array" ref="I1521:J1521">IFNA(VLOOKUP(A1521,ENERGY!$A$2:$F$2692,{5,6},0),0)</f>
        <v>0</v>
      </c>
      <c r="J1521" s="20">
        <v>0.0</v>
      </c>
      <c r="K1521" s="20" t="str">
        <f t="array" ref="K1521:S1521">VLOOKUP(A1521,'HUMAN RESOURCES'!$A$2:$M$2692,{2,3,4,5,6,7,8,9,10},0)</f>
        <v/>
      </c>
      <c r="L1521" s="20">
        <v>0.003</v>
      </c>
      <c r="M1521" s="20"/>
      <c r="N1521" s="20"/>
      <c r="O1521" s="20"/>
      <c r="P1521" s="20"/>
      <c r="Q1521" s="20"/>
      <c r="R1521" s="20">
        <v>36845.0</v>
      </c>
      <c r="S1521" s="20">
        <v>1.0</v>
      </c>
      <c r="T1521" s="20" t="str">
        <f t="array" ref="T1521:U1521">VLOOKUP(A1521,TOURISM!$A$2:$F$2692,{3,6},0)</f>
        <v/>
      </c>
      <c r="U1521" s="20"/>
      <c r="V1521" s="20" t="str">
        <f t="array" ref="V1521:AA1521">VLOOKUP(A1521,BUSINESS!$A$2:$J$2692,{4,5,6,7,8,9},0)</f>
        <v/>
      </c>
      <c r="W1521" s="20"/>
      <c r="X1521" s="20"/>
      <c r="Y1521" s="20"/>
      <c r="Z1521" s="20">
        <v>0.75</v>
      </c>
      <c r="AA1521" s="20">
        <v>0.635</v>
      </c>
      <c r="AB1521" s="21">
        <f t="shared" si="390"/>
        <v>1126532.365</v>
      </c>
      <c r="AC1521" s="20"/>
      <c r="AD1521" s="20"/>
      <c r="AE1521" s="20"/>
      <c r="AF1521" s="22" t="b">
        <f t="shared" si="4"/>
        <v>1</v>
      </c>
      <c r="AG1521" s="20" t="b">
        <f t="shared" si="5"/>
        <v>0</v>
      </c>
      <c r="AH1521" s="20" t="b">
        <f t="shared" si="6"/>
        <v>0</v>
      </c>
      <c r="AI1521" s="20" t="b">
        <f t="shared" si="7"/>
        <v>0</v>
      </c>
      <c r="AJ1521" s="20"/>
      <c r="AK1521" s="20"/>
      <c r="AL1521" s="20"/>
      <c r="AM1521" s="20"/>
      <c r="AN1521" s="20"/>
      <c r="AO1521" s="20"/>
      <c r="AP1521" s="20"/>
      <c r="AQ1521" s="20"/>
      <c r="AR1521" s="23"/>
      <c r="AS1521" s="23"/>
      <c r="AT1521" s="23"/>
      <c r="AU1521" s="23"/>
      <c r="AV1521" s="23"/>
    </row>
    <row r="1522" ht="15.75" customHeight="1">
      <c r="A1522" s="17" t="str">
        <f t="shared" si="1"/>
        <v>Monaco-Europe2011</v>
      </c>
      <c r="B1522" s="17" t="s">
        <v>209</v>
      </c>
      <c r="C1522" s="18" t="s">
        <v>180</v>
      </c>
      <c r="D1522" s="19" t="s">
        <v>90</v>
      </c>
      <c r="E1522" s="17">
        <v>4.1740897827E10</v>
      </c>
      <c r="F1522" s="18">
        <v>0.044</v>
      </c>
      <c r="G1522" s="18">
        <v>7180.0</v>
      </c>
      <c r="H1522" s="18"/>
      <c r="I1522" s="20" t="str">
        <f t="array" ref="I1522:J1522">IFNA(VLOOKUP(A1522,ENERGY!$A$2:$F$2692,{5,6},0),0)</f>
        <v/>
      </c>
      <c r="J1522" s="20"/>
      <c r="K1522" s="20" t="str">
        <f t="array" ref="K1522:S1522">VLOOKUP(A1522,'HUMAN RESOURCES'!$A$2:$M$2692,{2,3,4,5,6,7,8,9,10},0)</f>
        <v/>
      </c>
      <c r="L1522" s="20">
        <v>0.003</v>
      </c>
      <c r="M1522" s="20"/>
      <c r="N1522" s="20"/>
      <c r="O1522" s="20"/>
      <c r="P1522" s="20"/>
      <c r="Q1522" s="20"/>
      <c r="R1522" s="20">
        <v>37261.0</v>
      </c>
      <c r="S1522" s="20">
        <v>1.0</v>
      </c>
      <c r="T1522" s="20" t="str">
        <f t="array" ref="T1522:U1522">VLOOKUP(A1522,TOURISM!$A$2:$F$2692,{3,6},0)</f>
        <v/>
      </c>
      <c r="U1522" s="20"/>
      <c r="V1522" s="20" t="str">
        <f t="array" ref="V1522:AA1522">VLOOKUP(A1522,BUSINESS!$A$2:$J$2692,{4,5,6,7,8,9},0)</f>
        <v/>
      </c>
      <c r="W1522" s="20"/>
      <c r="X1522" s="20"/>
      <c r="Y1522" s="20"/>
      <c r="Z1522" s="20">
        <v>0.803</v>
      </c>
      <c r="AA1522" s="20">
        <v>0.853</v>
      </c>
      <c r="AB1522" s="21">
        <f t="shared" si="390"/>
        <v>1120230.209</v>
      </c>
      <c r="AC1522" s="20"/>
      <c r="AD1522" s="20"/>
      <c r="AE1522" s="20"/>
      <c r="AF1522" s="22" t="b">
        <f t="shared" si="4"/>
        <v>1</v>
      </c>
      <c r="AG1522" s="20" t="b">
        <f t="shared" si="5"/>
        <v>0</v>
      </c>
      <c r="AH1522" s="20" t="b">
        <f t="shared" si="6"/>
        <v>0</v>
      </c>
      <c r="AI1522" s="20" t="b">
        <f t="shared" si="7"/>
        <v>0</v>
      </c>
      <c r="AJ1522" s="20"/>
      <c r="AK1522" s="20"/>
      <c r="AL1522" s="20"/>
      <c r="AM1522" s="20"/>
      <c r="AN1522" s="20"/>
      <c r="AO1522" s="20"/>
      <c r="AP1522" s="20"/>
      <c r="AQ1522" s="20"/>
      <c r="AR1522" s="23"/>
      <c r="AS1522" s="23"/>
      <c r="AT1522" s="23"/>
      <c r="AU1522" s="23"/>
      <c r="AV1522" s="23"/>
    </row>
    <row r="1523" ht="15.75" customHeight="1">
      <c r="A1523" s="17" t="str">
        <f t="shared" si="1"/>
        <v>Monaco-Europe2012</v>
      </c>
      <c r="B1523" s="17" t="s">
        <v>209</v>
      </c>
      <c r="C1523" s="18" t="s">
        <v>180</v>
      </c>
      <c r="D1523" s="19" t="s">
        <v>91</v>
      </c>
      <c r="E1523" s="17">
        <v>4.1789494462E10</v>
      </c>
      <c r="F1523" s="18">
        <v>0.044</v>
      </c>
      <c r="G1523" s="18">
        <v>6708.0</v>
      </c>
      <c r="H1523" s="18"/>
      <c r="I1523" s="20">
        <f t="array" ref="I1523:J1523">IFNA(VLOOKUP(A1523,ENERGY!$A$2:$F$2692,{5,6},0),0)</f>
        <v>0</v>
      </c>
      <c r="J1523" s="20">
        <v>0.0</v>
      </c>
      <c r="K1523" s="20" t="str">
        <f t="array" ref="K1523:S1523">VLOOKUP(A1523,'HUMAN RESOURCES'!$A$2:$M$2692,{2,3,4,5,6,7,8,9,10},0)</f>
        <v/>
      </c>
      <c r="L1523" s="20">
        <v>0.003</v>
      </c>
      <c r="M1523" s="20"/>
      <c r="N1523" s="20"/>
      <c r="O1523" s="20"/>
      <c r="P1523" s="20"/>
      <c r="Q1523" s="20"/>
      <c r="R1523" s="20">
        <v>37579.0</v>
      </c>
      <c r="S1523" s="20">
        <v>1.0</v>
      </c>
      <c r="T1523" s="20" t="str">
        <f t="array" ref="T1523:U1523">VLOOKUP(A1523,TOURISM!$A$2:$F$2692,{3,6},0)</f>
        <v/>
      </c>
      <c r="U1523" s="20"/>
      <c r="V1523" s="20" t="str">
        <f t="array" ref="V1523:AA1523">VLOOKUP(A1523,BUSINESS!$A$2:$J$2692,{4,5,6,7,8,9},0)</f>
        <v/>
      </c>
      <c r="W1523" s="20"/>
      <c r="X1523" s="20"/>
      <c r="Y1523" s="20"/>
      <c r="Z1523" s="20">
        <v>0.87</v>
      </c>
      <c r="AA1523" s="20">
        <v>0.883</v>
      </c>
      <c r="AB1523" s="21">
        <f t="shared" si="390"/>
        <v>1112043.813</v>
      </c>
      <c r="AC1523" s="20"/>
      <c r="AD1523" s="20"/>
      <c r="AE1523" s="20"/>
      <c r="AF1523" s="22" t="b">
        <f t="shared" si="4"/>
        <v>1</v>
      </c>
      <c r="AG1523" s="20" t="b">
        <f t="shared" si="5"/>
        <v>0</v>
      </c>
      <c r="AH1523" s="20" t="b">
        <f t="shared" si="6"/>
        <v>0</v>
      </c>
      <c r="AI1523" s="20" t="b">
        <f t="shared" si="7"/>
        <v>0</v>
      </c>
      <c r="AJ1523" s="20"/>
      <c r="AK1523" s="20"/>
      <c r="AL1523" s="20"/>
      <c r="AM1523" s="20"/>
      <c r="AN1523" s="20"/>
      <c r="AO1523" s="20"/>
      <c r="AP1523" s="20"/>
      <c r="AQ1523" s="20"/>
      <c r="AR1523" s="23"/>
      <c r="AS1523" s="23"/>
      <c r="AT1523" s="23"/>
      <c r="AU1523" s="23"/>
      <c r="AV1523" s="23"/>
    </row>
    <row r="1524" ht="15.75" customHeight="1">
      <c r="A1524" s="17" t="str">
        <f t="shared" si="1"/>
        <v>Montenegro-Europe2000</v>
      </c>
      <c r="B1524" s="17" t="s">
        <v>210</v>
      </c>
      <c r="C1524" s="18" t="s">
        <v>180</v>
      </c>
      <c r="D1524" s="19" t="s">
        <v>76</v>
      </c>
      <c r="E1524" s="17">
        <v>4.345493594E10</v>
      </c>
      <c r="F1524" s="18">
        <v>0.075</v>
      </c>
      <c r="G1524" s="18">
        <v>121.0</v>
      </c>
      <c r="H1524" s="18"/>
      <c r="I1524" s="20" t="str">
        <f t="array" ref="I1524:J1524">IFNA(VLOOKUP(A1524,ENERGY!$A$2:$F$2692,{5,6},0),0)</f>
        <v/>
      </c>
      <c r="J1524" s="20"/>
      <c r="K1524" s="20">
        <f t="array" ref="K1524:S1524">VLOOKUP(A1524,'HUMAN RESOURCES'!$A$2:$M$2692,{2,3,4,5,6,7,8,9,10},0)</f>
        <v>0.013</v>
      </c>
      <c r="L1524" s="20">
        <v>0.013</v>
      </c>
      <c r="M1524" s="20">
        <v>77.0</v>
      </c>
      <c r="N1524" s="20">
        <v>71.0</v>
      </c>
      <c r="O1524" s="20">
        <v>0.213</v>
      </c>
      <c r="P1524" s="20">
        <v>0.673</v>
      </c>
      <c r="Q1524" s="20">
        <v>0.113</v>
      </c>
      <c r="R1524" s="20">
        <v>611196.0</v>
      </c>
      <c r="S1524" s="20">
        <v>0.585</v>
      </c>
      <c r="T1524" s="20" t="str">
        <f t="array" ref="T1524:U1524">VLOOKUP(A1524,TOURISM!$A$2:$F$2692,{3,6},0)</f>
        <v/>
      </c>
      <c r="U1524" s="20"/>
      <c r="V1524" s="20" t="str">
        <f t="array" ref="V1524:AA1524">VLOOKUP(A1524,BUSINESS!$A$2:$J$2692,{4,5,6,7,8,9},0)</f>
        <v/>
      </c>
      <c r="W1524" s="20"/>
      <c r="X1524" s="20"/>
      <c r="Y1524" s="20"/>
      <c r="Z1524" s="20"/>
      <c r="AA1524" s="20"/>
      <c r="AB1524" s="21">
        <f t="shared" si="390"/>
        <v>71098.20081</v>
      </c>
      <c r="AC1524" s="20"/>
      <c r="AD1524" s="20"/>
      <c r="AE1524" s="20"/>
      <c r="AF1524" s="22" t="b">
        <f t="shared" si="4"/>
        <v>0</v>
      </c>
      <c r="AG1524" s="20" t="b">
        <f t="shared" si="5"/>
        <v>0</v>
      </c>
      <c r="AH1524" s="20" t="b">
        <f t="shared" si="6"/>
        <v>0</v>
      </c>
      <c r="AI1524" s="20" t="b">
        <f t="shared" si="7"/>
        <v>0</v>
      </c>
      <c r="AJ1524" s="20"/>
      <c r="AK1524" s="20"/>
      <c r="AL1524" s="20"/>
      <c r="AM1524" s="20"/>
      <c r="AN1524" s="20"/>
      <c r="AO1524" s="20"/>
      <c r="AP1524" s="20"/>
      <c r="AQ1524" s="20"/>
      <c r="AR1524" s="23"/>
      <c r="AS1524" s="23"/>
      <c r="AT1524" s="23"/>
      <c r="AU1524" s="23"/>
      <c r="AV1524" s="23"/>
    </row>
    <row r="1525" ht="15.75" customHeight="1">
      <c r="A1525" s="17" t="str">
        <f t="shared" si="1"/>
        <v>Montenegro-Europe2001</v>
      </c>
      <c r="B1525" s="17" t="s">
        <v>210</v>
      </c>
      <c r="C1525" s="18" t="s">
        <v>180</v>
      </c>
      <c r="D1525" s="19" t="s">
        <v>77</v>
      </c>
      <c r="E1525" s="17">
        <v>4.3749934551E10</v>
      </c>
      <c r="F1525" s="18">
        <v>0.085</v>
      </c>
      <c r="G1525" s="18">
        <v>160.0</v>
      </c>
      <c r="H1525" s="18"/>
      <c r="I1525" s="20">
        <f t="array" ref="I1525:J1525">IFNA(VLOOKUP(A1525,ENERGY!$A$2:$F$2692,{5,6},0),0)</f>
        <v>1179</v>
      </c>
      <c r="J1525" s="20"/>
      <c r="K1525" s="20">
        <f t="array" ref="K1525:S1525">VLOOKUP(A1525,'HUMAN RESOURCES'!$A$2:$M$2692,{2,3,4,5,6,7,8,9,10},0)</f>
        <v>0.013</v>
      </c>
      <c r="L1525" s="20">
        <v>0.012</v>
      </c>
      <c r="M1525" s="20">
        <v>77.0</v>
      </c>
      <c r="N1525" s="20">
        <v>71.0</v>
      </c>
      <c r="O1525" s="20">
        <v>0.21</v>
      </c>
      <c r="P1525" s="20">
        <v>0.673</v>
      </c>
      <c r="Q1525" s="20">
        <v>0.117</v>
      </c>
      <c r="R1525" s="20">
        <v>611525.0</v>
      </c>
      <c r="S1525" s="20">
        <v>0.596</v>
      </c>
      <c r="T1525" s="20" t="str">
        <f t="array" ref="T1525:U1525">VLOOKUP(A1525,TOURISM!$A$2:$F$2692,{3,6},0)</f>
        <v/>
      </c>
      <c r="U1525" s="20"/>
      <c r="V1525" s="20" t="str">
        <f t="array" ref="V1525:AA1525">VLOOKUP(A1525,BUSINESS!$A$2:$J$2692,{4,5,6,7,8,9},0)</f>
        <v/>
      </c>
      <c r="W1525" s="20"/>
      <c r="X1525" s="20"/>
      <c r="Y1525" s="20"/>
      <c r="Z1525" s="20"/>
      <c r="AA1525" s="20"/>
      <c r="AB1525" s="21">
        <f t="shared" si="390"/>
        <v>71542.34831</v>
      </c>
      <c r="AC1525" s="20">
        <f t="shared" ref="AC1525:AC1528" si="500">I1525/R1525</f>
        <v>0.001927966968</v>
      </c>
      <c r="AD1525" s="20"/>
      <c r="AE1525" s="20"/>
      <c r="AF1525" s="22" t="b">
        <f t="shared" si="4"/>
        <v>0</v>
      </c>
      <c r="AG1525" s="20" t="b">
        <f t="shared" si="5"/>
        <v>0</v>
      </c>
      <c r="AH1525" s="20" t="b">
        <f t="shared" si="6"/>
        <v>0</v>
      </c>
      <c r="AI1525" s="20" t="b">
        <f t="shared" si="7"/>
        <v>0</v>
      </c>
      <c r="AJ1525" s="20"/>
      <c r="AK1525" s="20"/>
      <c r="AL1525" s="20"/>
      <c r="AM1525" s="20"/>
      <c r="AN1525" s="20"/>
      <c r="AO1525" s="20"/>
      <c r="AP1525" s="20"/>
      <c r="AQ1525" s="20"/>
      <c r="AR1525" s="23"/>
      <c r="AS1525" s="23"/>
      <c r="AT1525" s="23"/>
      <c r="AU1525" s="23"/>
      <c r="AV1525" s="23"/>
    </row>
    <row r="1526" ht="15.75" customHeight="1">
      <c r="A1526" s="17" t="str">
        <f t="shared" si="1"/>
        <v>Montenegro-Europe2002</v>
      </c>
      <c r="B1526" s="17" t="s">
        <v>210</v>
      </c>
      <c r="C1526" s="18" t="s">
        <v>180</v>
      </c>
      <c r="D1526" s="19" t="s">
        <v>79</v>
      </c>
      <c r="E1526" s="17">
        <v>4.4E10</v>
      </c>
      <c r="F1526" s="18">
        <v>0.086</v>
      </c>
      <c r="G1526" s="18">
        <v>180.0</v>
      </c>
      <c r="H1526" s="18"/>
      <c r="I1526" s="20">
        <f t="array" ref="I1526:J1526">IFNA(VLOOKUP(A1526,ENERGY!$A$2:$F$2692,{5,6},0),0)</f>
        <v>1174</v>
      </c>
      <c r="J1526" s="20">
        <v>2582.0</v>
      </c>
      <c r="K1526" s="20">
        <f t="array" ref="K1526:S1526">VLOOKUP(A1526,'HUMAN RESOURCES'!$A$2:$M$2692,{2,3,4,5,6,7,8,9,10},0)</f>
        <v>0.013</v>
      </c>
      <c r="L1526" s="20">
        <v>0.011</v>
      </c>
      <c r="M1526" s="20">
        <v>77.0</v>
      </c>
      <c r="N1526" s="20">
        <v>71.0</v>
      </c>
      <c r="O1526" s="20">
        <v>0.207</v>
      </c>
      <c r="P1526" s="20">
        <v>0.671</v>
      </c>
      <c r="Q1526" s="20">
        <v>0.121</v>
      </c>
      <c r="R1526" s="20">
        <v>612325.0</v>
      </c>
      <c r="S1526" s="20">
        <v>0.606</v>
      </c>
      <c r="T1526" s="20" t="str">
        <f t="array" ref="T1526:U1526">VLOOKUP(A1526,TOURISM!$A$2:$F$2692,{3,6},0)</f>
        <v/>
      </c>
      <c r="U1526" s="20"/>
      <c r="V1526" s="20" t="str">
        <f t="array" ref="V1526:AA1526">VLOOKUP(A1526,BUSINESS!$A$2:$J$2692,{4,5,6,7,8,9},0)</f>
        <v/>
      </c>
      <c r="W1526" s="20"/>
      <c r="X1526" s="20"/>
      <c r="Y1526" s="20"/>
      <c r="Z1526" s="20"/>
      <c r="AA1526" s="20"/>
      <c r="AB1526" s="21">
        <f t="shared" si="390"/>
        <v>71857.26534</v>
      </c>
      <c r="AC1526" s="20">
        <f t="shared" si="500"/>
        <v>0.001917282489</v>
      </c>
      <c r="AD1526" s="20">
        <f t="shared" ref="AD1526:AD1528" si="501">J1526/R1526</f>
        <v>0.00421671498</v>
      </c>
      <c r="AE1526" s="20"/>
      <c r="AF1526" s="22" t="b">
        <f t="shared" si="4"/>
        <v>0</v>
      </c>
      <c r="AG1526" s="20" t="b">
        <f t="shared" si="5"/>
        <v>0</v>
      </c>
      <c r="AH1526" s="20" t="b">
        <f t="shared" si="6"/>
        <v>0</v>
      </c>
      <c r="AI1526" s="20" t="b">
        <f t="shared" si="7"/>
        <v>0</v>
      </c>
      <c r="AJ1526" s="20"/>
      <c r="AK1526" s="20"/>
      <c r="AL1526" s="20"/>
      <c r="AM1526" s="20"/>
      <c r="AN1526" s="20"/>
      <c r="AO1526" s="20"/>
      <c r="AP1526" s="20"/>
      <c r="AQ1526" s="20"/>
      <c r="AR1526" s="23"/>
      <c r="AS1526" s="23"/>
      <c r="AT1526" s="23"/>
      <c r="AU1526" s="23"/>
      <c r="AV1526" s="23"/>
    </row>
    <row r="1527" ht="15.75" customHeight="1">
      <c r="A1527" s="17" t="str">
        <f t="shared" si="1"/>
        <v>Montenegro-Europe2003</v>
      </c>
      <c r="B1527" s="17" t="s">
        <v>210</v>
      </c>
      <c r="C1527" s="18" t="s">
        <v>180</v>
      </c>
      <c r="D1527" s="19" t="s">
        <v>81</v>
      </c>
      <c r="E1527" s="17">
        <v>4.4054072936E10</v>
      </c>
      <c r="F1527" s="18">
        <v>0.091</v>
      </c>
      <c r="G1527" s="18">
        <v>254.0</v>
      </c>
      <c r="H1527" s="18"/>
      <c r="I1527" s="20">
        <f t="array" ref="I1527:J1527">IFNA(VLOOKUP(A1527,ENERGY!$A$2:$F$2692,{5,6},0),0)</f>
        <v>994</v>
      </c>
      <c r="J1527" s="20">
        <v>1822.0</v>
      </c>
      <c r="K1527" s="20">
        <f t="array" ref="K1527:S1527">VLOOKUP(A1527,'HUMAN RESOURCES'!$A$2:$M$2692,{2,3,4,5,6,7,8,9,10},0)</f>
        <v>0.013</v>
      </c>
      <c r="L1527" s="20">
        <v>0.011</v>
      </c>
      <c r="M1527" s="20">
        <v>76.0</v>
      </c>
      <c r="N1527" s="20">
        <v>71.0</v>
      </c>
      <c r="O1527" s="20">
        <v>0.205</v>
      </c>
      <c r="P1527" s="20">
        <v>0.67</v>
      </c>
      <c r="Q1527" s="20">
        <v>0.125</v>
      </c>
      <c r="R1527" s="20">
        <v>613448.0</v>
      </c>
      <c r="S1527" s="20">
        <v>0.616</v>
      </c>
      <c r="T1527" s="20" t="str">
        <f t="array" ref="T1527:U1527">VLOOKUP(A1527,TOURISM!$A$2:$F$2692,{3,6},0)</f>
        <v/>
      </c>
      <c r="U1527" s="20"/>
      <c r="V1527" s="20" t="str">
        <f t="array" ref="V1527:AA1527">VLOOKUP(A1527,BUSINESS!$A$2:$J$2692,{4,5,6,7,8,9},0)</f>
        <v/>
      </c>
      <c r="W1527" s="20"/>
      <c r="X1527" s="20"/>
      <c r="Y1527" s="20"/>
      <c r="Z1527" s="20"/>
      <c r="AA1527" s="20"/>
      <c r="AB1527" s="21">
        <f t="shared" si="390"/>
        <v>71813.86676</v>
      </c>
      <c r="AC1527" s="20">
        <f t="shared" si="500"/>
        <v>0.001620349239</v>
      </c>
      <c r="AD1527" s="20">
        <f t="shared" si="501"/>
        <v>0.002970096895</v>
      </c>
      <c r="AE1527" s="20"/>
      <c r="AF1527" s="22" t="b">
        <f t="shared" si="4"/>
        <v>0</v>
      </c>
      <c r="AG1527" s="20" t="b">
        <f t="shared" si="5"/>
        <v>0</v>
      </c>
      <c r="AH1527" s="20" t="b">
        <f t="shared" si="6"/>
        <v>0</v>
      </c>
      <c r="AI1527" s="20" t="b">
        <f t="shared" si="7"/>
        <v>0</v>
      </c>
      <c r="AJ1527" s="20"/>
      <c r="AK1527" s="20"/>
      <c r="AL1527" s="20"/>
      <c r="AM1527" s="20"/>
      <c r="AN1527" s="20"/>
      <c r="AO1527" s="20"/>
      <c r="AP1527" s="20"/>
      <c r="AQ1527" s="20"/>
      <c r="AR1527" s="23"/>
      <c r="AS1527" s="23"/>
      <c r="AT1527" s="23"/>
      <c r="AU1527" s="23"/>
      <c r="AV1527" s="23"/>
    </row>
    <row r="1528" ht="15.75" customHeight="1">
      <c r="A1528" s="17" t="str">
        <f t="shared" si="1"/>
        <v>Montenegro-Europe2004</v>
      </c>
      <c r="B1528" s="17" t="s">
        <v>210</v>
      </c>
      <c r="C1528" s="18" t="s">
        <v>180</v>
      </c>
      <c r="D1528" s="19" t="s">
        <v>83</v>
      </c>
      <c r="E1528" s="17">
        <v>4.4138014092E10</v>
      </c>
      <c r="F1528" s="18">
        <v>0.087</v>
      </c>
      <c r="G1528" s="18">
        <v>293.0</v>
      </c>
      <c r="H1528" s="18"/>
      <c r="I1528" s="20">
        <f t="array" ref="I1528:J1528">IFNA(VLOOKUP(A1528,ENERGY!$A$2:$F$2692,{5,6},0),0)</f>
        <v>1177</v>
      </c>
      <c r="J1528" s="20">
        <v>2750.0</v>
      </c>
      <c r="K1528" s="20">
        <f t="array" ref="K1528:S1528">VLOOKUP(A1528,'HUMAN RESOURCES'!$A$2:$M$2692,{2,3,4,5,6,7,8,9,10},0)</f>
        <v>0.013</v>
      </c>
      <c r="L1528" s="20">
        <v>0.01</v>
      </c>
      <c r="M1528" s="20">
        <v>76.0</v>
      </c>
      <c r="N1528" s="20">
        <v>71.0</v>
      </c>
      <c r="O1528" s="20">
        <v>0.203</v>
      </c>
      <c r="P1528" s="20">
        <v>0.669</v>
      </c>
      <c r="Q1528" s="20">
        <v>0.128</v>
      </c>
      <c r="R1528" s="20">
        <v>614670.0</v>
      </c>
      <c r="S1528" s="20">
        <v>0.62</v>
      </c>
      <c r="T1528" s="20" t="str">
        <f t="array" ref="T1528:U1528">VLOOKUP(A1528,TOURISM!$A$2:$F$2692,{3,6},0)</f>
        <v/>
      </c>
      <c r="U1528" s="20"/>
      <c r="V1528" s="20" t="str">
        <f t="array" ref="V1528:AA1528">VLOOKUP(A1528,BUSINESS!$A$2:$J$2692,{4,5,6,7,8,9},0)</f>
        <v/>
      </c>
      <c r="W1528" s="20"/>
      <c r="X1528" s="20"/>
      <c r="Y1528" s="20"/>
      <c r="Z1528" s="20">
        <v>0.254</v>
      </c>
      <c r="AA1528" s="20">
        <v>0.787</v>
      </c>
      <c r="AB1528" s="21">
        <f t="shared" si="390"/>
        <v>71807.65954</v>
      </c>
      <c r="AC1528" s="20">
        <f t="shared" si="500"/>
        <v>0.001914848618</v>
      </c>
      <c r="AD1528" s="20">
        <f t="shared" si="501"/>
        <v>0.004473945369</v>
      </c>
      <c r="AE1528" s="20"/>
      <c r="AF1528" s="22" t="b">
        <f t="shared" si="4"/>
        <v>0</v>
      </c>
      <c r="AG1528" s="20" t="b">
        <f t="shared" si="5"/>
        <v>0</v>
      </c>
      <c r="AH1528" s="20" t="b">
        <f t="shared" si="6"/>
        <v>0</v>
      </c>
      <c r="AI1528" s="20" t="b">
        <f t="shared" si="7"/>
        <v>0</v>
      </c>
      <c r="AJ1528" s="20"/>
      <c r="AK1528" s="20"/>
      <c r="AL1528" s="20"/>
      <c r="AM1528" s="20"/>
      <c r="AN1528" s="20"/>
      <c r="AO1528" s="20"/>
      <c r="AP1528" s="20"/>
      <c r="AQ1528" s="20"/>
      <c r="AR1528" s="23"/>
      <c r="AS1528" s="23"/>
      <c r="AT1528" s="23"/>
      <c r="AU1528" s="23"/>
      <c r="AV1528" s="23"/>
    </row>
    <row r="1529" ht="15.75" customHeight="1">
      <c r="A1529" s="17" t="str">
        <f t="shared" si="1"/>
        <v>Montenegro-Europe2005</v>
      </c>
      <c r="B1529" s="17" t="s">
        <v>210</v>
      </c>
      <c r="C1529" s="18" t="s">
        <v>180</v>
      </c>
      <c r="D1529" s="19" t="s">
        <v>84</v>
      </c>
      <c r="E1529" s="17">
        <v>4.4291490421E10</v>
      </c>
      <c r="F1529" s="18">
        <v>0.087</v>
      </c>
      <c r="G1529" s="18">
        <v>319.0</v>
      </c>
      <c r="H1529" s="18"/>
      <c r="I1529" s="20" t="str">
        <f t="array" ref="I1529:J1529">IFNA(VLOOKUP(A1529,ENERGY!$A$2:$F$2692,{5,6},0),0)</f>
        <v/>
      </c>
      <c r="J1529" s="20"/>
      <c r="K1529" s="20">
        <f t="array" ref="K1529:S1529">VLOOKUP(A1529,'HUMAN RESOURCES'!$A$2:$M$2692,{2,3,4,5,6,7,8,9,10},0)</f>
        <v>0.013</v>
      </c>
      <c r="L1529" s="20">
        <v>0.01</v>
      </c>
      <c r="M1529" s="20">
        <v>76.0</v>
      </c>
      <c r="N1529" s="20">
        <v>71.0</v>
      </c>
      <c r="O1529" s="20">
        <v>0.201</v>
      </c>
      <c r="P1529" s="20">
        <v>0.67</v>
      </c>
      <c r="Q1529" s="20">
        <v>0.129</v>
      </c>
      <c r="R1529" s="20">
        <v>615820.0</v>
      </c>
      <c r="S1529" s="20">
        <v>0.622</v>
      </c>
      <c r="T1529" s="20" t="str">
        <f t="array" ref="T1529:U1529">VLOOKUP(A1529,TOURISM!$A$2:$F$2692,{3,6},0)</f>
        <v/>
      </c>
      <c r="U1529" s="20"/>
      <c r="V1529" s="20" t="str">
        <f t="array" ref="V1529:AA1529">VLOOKUP(A1529,BUSINESS!$A$2:$J$2692,{4,5,6,7,8,9},0)</f>
        <v/>
      </c>
      <c r="W1529" s="20"/>
      <c r="X1529" s="20"/>
      <c r="Y1529" s="20"/>
      <c r="Z1529" s="20">
        <v>0.271</v>
      </c>
      <c r="AA1529" s="20">
        <v>0.882</v>
      </c>
      <c r="AB1529" s="21">
        <f t="shared" si="390"/>
        <v>71922.78656</v>
      </c>
      <c r="AC1529" s="20"/>
      <c r="AD1529" s="20"/>
      <c r="AE1529" s="20"/>
      <c r="AF1529" s="22" t="b">
        <f t="shared" si="4"/>
        <v>0</v>
      </c>
      <c r="AG1529" s="20" t="b">
        <f t="shared" si="5"/>
        <v>0</v>
      </c>
      <c r="AH1529" s="20" t="b">
        <f t="shared" si="6"/>
        <v>0</v>
      </c>
      <c r="AI1529" s="20" t="b">
        <f t="shared" si="7"/>
        <v>0</v>
      </c>
      <c r="AJ1529" s="20"/>
      <c r="AK1529" s="20"/>
      <c r="AL1529" s="20"/>
      <c r="AM1529" s="20"/>
      <c r="AN1529" s="20"/>
      <c r="AO1529" s="20"/>
      <c r="AP1529" s="20"/>
      <c r="AQ1529" s="20"/>
      <c r="AR1529" s="23"/>
      <c r="AS1529" s="23"/>
      <c r="AT1529" s="23"/>
      <c r="AU1529" s="23"/>
      <c r="AV1529" s="23"/>
    </row>
    <row r="1530" ht="15.75" customHeight="1">
      <c r="A1530" s="17" t="str">
        <f t="shared" si="1"/>
        <v>Montenegro-Europe2006</v>
      </c>
      <c r="B1530" s="17" t="s">
        <v>210</v>
      </c>
      <c r="C1530" s="18" t="s">
        <v>180</v>
      </c>
      <c r="D1530" s="19" t="s">
        <v>85</v>
      </c>
      <c r="E1530" s="17">
        <v>4.4530493222E10</v>
      </c>
      <c r="F1530" s="18">
        <v>0.082</v>
      </c>
      <c r="G1530" s="18">
        <v>361.0</v>
      </c>
      <c r="H1530" s="18">
        <v>0.112</v>
      </c>
      <c r="I1530" s="20" t="str">
        <f t="array" ref="I1530:J1530">IFNA(VLOOKUP(A1530,ENERGY!$A$2:$F$2692,{5,6},0),0)</f>
        <v/>
      </c>
      <c r="J1530" s="20"/>
      <c r="K1530" s="20">
        <f t="array" ref="K1530:S1530">VLOOKUP(A1530,'HUMAN RESOURCES'!$A$2:$M$2692,{2,3,4,5,6,7,8,9,10},0)</f>
        <v>0.013</v>
      </c>
      <c r="L1530" s="20">
        <v>0.009</v>
      </c>
      <c r="M1530" s="20">
        <v>76.0</v>
      </c>
      <c r="N1530" s="20">
        <v>71.0</v>
      </c>
      <c r="O1530" s="20">
        <v>0.2</v>
      </c>
      <c r="P1530" s="20">
        <v>0.671</v>
      </c>
      <c r="Q1530" s="20">
        <v>0.129</v>
      </c>
      <c r="R1530" s="20">
        <v>616854.0</v>
      </c>
      <c r="S1530" s="20">
        <v>0.624</v>
      </c>
      <c r="T1530" s="20" t="str">
        <f t="array" ref="T1530:U1530">VLOOKUP(A1530,TOURISM!$A$2:$F$2692,{3,6},0)</f>
        <v/>
      </c>
      <c r="U1530" s="20"/>
      <c r="V1530" s="20">
        <f t="array" ref="V1530:AA1530">VLOOKUP(A1530,BUSINESS!$A$2:$J$2692,{4,5,6,7,8,9},0)</f>
        <v>0.304</v>
      </c>
      <c r="W1530" s="20">
        <v>24.0</v>
      </c>
      <c r="X1530" s="20"/>
      <c r="Y1530" s="20">
        <v>372.0</v>
      </c>
      <c r="Z1530" s="20">
        <v>0.289</v>
      </c>
      <c r="AA1530" s="20">
        <v>1.043</v>
      </c>
      <c r="AB1530" s="21">
        <f t="shared" si="390"/>
        <v>72189.68058</v>
      </c>
      <c r="AC1530" s="20"/>
      <c r="AD1530" s="20"/>
      <c r="AE1530" s="20"/>
      <c r="AF1530" s="22" t="b">
        <f t="shared" si="4"/>
        <v>0</v>
      </c>
      <c r="AG1530" s="20" t="b">
        <f t="shared" si="5"/>
        <v>0</v>
      </c>
      <c r="AH1530" s="20" t="b">
        <f t="shared" si="6"/>
        <v>0</v>
      </c>
      <c r="AI1530" s="20" t="b">
        <f t="shared" si="7"/>
        <v>0</v>
      </c>
      <c r="AJ1530" s="20"/>
      <c r="AK1530" s="20"/>
      <c r="AL1530" s="20"/>
      <c r="AM1530" s="20"/>
      <c r="AN1530" s="20"/>
      <c r="AO1530" s="20"/>
      <c r="AP1530" s="20"/>
      <c r="AQ1530" s="20"/>
      <c r="AR1530" s="23"/>
      <c r="AS1530" s="23"/>
      <c r="AT1530" s="23"/>
      <c r="AU1530" s="23"/>
      <c r="AV1530" s="23"/>
    </row>
    <row r="1531" ht="15.75" customHeight="1">
      <c r="A1531" s="17" t="str">
        <f t="shared" si="1"/>
        <v>Montenegro-Europe2007</v>
      </c>
      <c r="B1531" s="17" t="s">
        <v>210</v>
      </c>
      <c r="C1531" s="18" t="s">
        <v>180</v>
      </c>
      <c r="D1531" s="19" t="s">
        <v>86</v>
      </c>
      <c r="E1531" s="17">
        <v>4.4821408831E10</v>
      </c>
      <c r="F1531" s="18">
        <v>0.07</v>
      </c>
      <c r="G1531" s="18">
        <v>414.0</v>
      </c>
      <c r="H1531" s="18">
        <v>0.092</v>
      </c>
      <c r="I1531" s="20">
        <f t="array" ref="I1531:J1531">IFNA(VLOOKUP(A1531,ENERGY!$A$2:$F$2692,{5,6},0),0)</f>
        <v>0</v>
      </c>
      <c r="J1531" s="20">
        <v>0.0</v>
      </c>
      <c r="K1531" s="20">
        <f t="array" ref="K1531:S1531">VLOOKUP(A1531,'HUMAN RESOURCES'!$A$2:$M$2692,{2,3,4,5,6,7,8,9,10},0)</f>
        <v>0.013</v>
      </c>
      <c r="L1531" s="20">
        <v>0.008</v>
      </c>
      <c r="M1531" s="20">
        <v>76.0</v>
      </c>
      <c r="N1531" s="20">
        <v>72.0</v>
      </c>
      <c r="O1531" s="20">
        <v>0.199</v>
      </c>
      <c r="P1531" s="20">
        <v>0.673</v>
      </c>
      <c r="Q1531" s="20">
        <v>0.128</v>
      </c>
      <c r="R1531" s="20">
        <v>617800.0</v>
      </c>
      <c r="S1531" s="20">
        <v>0.626</v>
      </c>
      <c r="T1531" s="20">
        <f t="array" ref="T1531:U1531">VLOOKUP(A1531,TOURISM!$A$2:$F$2692,{3,6},0)</f>
        <v>660000000</v>
      </c>
      <c r="U1531" s="20">
        <v>5.8E7</v>
      </c>
      <c r="V1531" s="20">
        <f t="array" ref="V1531:AA1531">VLOOKUP(A1531,BUSINESS!$A$2:$J$2692,{4,5,6,7,8,9},0)</f>
        <v>0.304</v>
      </c>
      <c r="W1531" s="20">
        <v>24.0</v>
      </c>
      <c r="X1531" s="20"/>
      <c r="Y1531" s="20">
        <v>372.0</v>
      </c>
      <c r="Z1531" s="20">
        <v>0.308</v>
      </c>
      <c r="AA1531" s="20">
        <v>1.457</v>
      </c>
      <c r="AB1531" s="21">
        <f t="shared" si="390"/>
        <v>72550.03048</v>
      </c>
      <c r="AC1531" s="20"/>
      <c r="AD1531" s="20"/>
      <c r="AE1531" s="20">
        <f t="shared" ref="AE1531:AE1627" si="502">U1531/R1531</f>
        <v>93.88151505</v>
      </c>
      <c r="AF1531" s="22" t="b">
        <f t="shared" si="4"/>
        <v>0</v>
      </c>
      <c r="AG1531" s="20" t="b">
        <f t="shared" si="5"/>
        <v>0</v>
      </c>
      <c r="AH1531" s="20" t="b">
        <f t="shared" si="6"/>
        <v>0</v>
      </c>
      <c r="AI1531" s="20" t="b">
        <f t="shared" si="7"/>
        <v>0</v>
      </c>
      <c r="AJ1531" s="20"/>
      <c r="AK1531" s="20"/>
      <c r="AL1531" s="20"/>
      <c r="AM1531" s="20"/>
      <c r="AN1531" s="20"/>
      <c r="AO1531" s="20"/>
      <c r="AP1531" s="20"/>
      <c r="AQ1531" s="20"/>
      <c r="AR1531" s="23"/>
      <c r="AS1531" s="23"/>
      <c r="AT1531" s="23"/>
      <c r="AU1531" s="23"/>
      <c r="AV1531" s="23"/>
    </row>
    <row r="1532" ht="15.75" customHeight="1">
      <c r="A1532" s="17" t="str">
        <f t="shared" si="1"/>
        <v>Montenegro-Europe2008</v>
      </c>
      <c r="B1532" s="17" t="s">
        <v>210</v>
      </c>
      <c r="C1532" s="18" t="s">
        <v>180</v>
      </c>
      <c r="D1532" s="19" t="s">
        <v>87</v>
      </c>
      <c r="E1532" s="17">
        <v>4.4856586316E10</v>
      </c>
      <c r="F1532" s="18">
        <v>0.063</v>
      </c>
      <c r="G1532" s="18">
        <v>466.0</v>
      </c>
      <c r="H1532" s="18">
        <v>0.092</v>
      </c>
      <c r="I1532" s="20">
        <f t="array" ref="I1532:J1532">IFNA(VLOOKUP(A1532,ENERGY!$A$2:$F$2692,{5,6},0),0)</f>
        <v>1086</v>
      </c>
      <c r="J1532" s="20">
        <v>2252.0</v>
      </c>
      <c r="K1532" s="20">
        <f t="array" ref="K1532:S1532">VLOOKUP(A1532,'HUMAN RESOURCES'!$A$2:$M$2692,{2,3,4,5,6,7,8,9,10},0)</f>
        <v>0.012</v>
      </c>
      <c r="L1532" s="20">
        <v>0.007</v>
      </c>
      <c r="M1532" s="20">
        <v>76.0</v>
      </c>
      <c r="N1532" s="20">
        <v>72.0</v>
      </c>
      <c r="O1532" s="20">
        <v>0.198</v>
      </c>
      <c r="P1532" s="20">
        <v>0.676</v>
      </c>
      <c r="Q1532" s="20">
        <v>0.126</v>
      </c>
      <c r="R1532" s="20">
        <v>618649.0</v>
      </c>
      <c r="S1532" s="20">
        <v>0.627</v>
      </c>
      <c r="T1532" s="20">
        <f t="array" ref="T1532:U1532">VLOOKUP(A1532,TOURISM!$A$2:$F$2692,{3,6},0)</f>
        <v>859000000</v>
      </c>
      <c r="U1532" s="20">
        <v>8.0E7</v>
      </c>
      <c r="V1532" s="20">
        <f t="array" ref="V1532:AA1532">VLOOKUP(A1532,BUSINESS!$A$2:$J$2692,{4,5,6,7,8,9},0)</f>
        <v>0.31</v>
      </c>
      <c r="W1532" s="20">
        <v>21.0</v>
      </c>
      <c r="X1532" s="20"/>
      <c r="Y1532" s="20">
        <v>372.0</v>
      </c>
      <c r="Z1532" s="20">
        <v>0.329</v>
      </c>
      <c r="AA1532" s="20">
        <v>1.872</v>
      </c>
      <c r="AB1532" s="21">
        <f t="shared" si="390"/>
        <v>72507.32858</v>
      </c>
      <c r="AC1532" s="20">
        <f t="shared" ref="AC1532:AC1533" si="503">I1532/R1532</f>
        <v>0.001755438059</v>
      </c>
      <c r="AD1532" s="20">
        <f t="shared" ref="AD1532:AD1533" si="504">J1532/R1532</f>
        <v>0.003640190156</v>
      </c>
      <c r="AE1532" s="20">
        <f t="shared" si="502"/>
        <v>129.3140375</v>
      </c>
      <c r="AF1532" s="22" t="b">
        <f t="shared" si="4"/>
        <v>0</v>
      </c>
      <c r="AG1532" s="20" t="b">
        <f t="shared" si="5"/>
        <v>0</v>
      </c>
      <c r="AH1532" s="20" t="b">
        <f t="shared" si="6"/>
        <v>0</v>
      </c>
      <c r="AI1532" s="20" t="b">
        <f t="shared" si="7"/>
        <v>0</v>
      </c>
      <c r="AJ1532" s="20"/>
      <c r="AK1532" s="20"/>
      <c r="AL1532" s="20"/>
      <c r="AM1532" s="20"/>
      <c r="AN1532" s="20"/>
      <c r="AO1532" s="20"/>
      <c r="AP1532" s="20"/>
      <c r="AQ1532" s="20"/>
      <c r="AR1532" s="23"/>
      <c r="AS1532" s="23"/>
      <c r="AT1532" s="23"/>
      <c r="AU1532" s="23"/>
      <c r="AV1532" s="23"/>
    </row>
    <row r="1533" ht="15.75" customHeight="1">
      <c r="A1533" s="17" t="str">
        <f t="shared" si="1"/>
        <v>Montenegro-Europe2009</v>
      </c>
      <c r="B1533" s="17" t="s">
        <v>210</v>
      </c>
      <c r="C1533" s="18" t="s">
        <v>180</v>
      </c>
      <c r="D1533" s="19" t="s">
        <v>88</v>
      </c>
      <c r="E1533" s="17">
        <v>4.5238491581E10</v>
      </c>
      <c r="F1533" s="18">
        <v>0.063</v>
      </c>
      <c r="G1533" s="18">
        <v>424.0</v>
      </c>
      <c r="H1533" s="18">
        <v>0.094</v>
      </c>
      <c r="I1533" s="20">
        <f t="array" ref="I1533:J1533">IFNA(VLOOKUP(A1533,ENERGY!$A$2:$F$2692,{5,6},0),0)</f>
        <v>987</v>
      </c>
      <c r="J1533" s="20">
        <v>2057.0</v>
      </c>
      <c r="K1533" s="20">
        <f t="array" ref="K1533:S1533">VLOOKUP(A1533,'HUMAN RESOURCES'!$A$2:$M$2692,{2,3,4,5,6,7,8,9,10},0)</f>
        <v>0.012</v>
      </c>
      <c r="L1533" s="20">
        <v>0.007</v>
      </c>
      <c r="M1533" s="20">
        <v>77.0</v>
      </c>
      <c r="N1533" s="20">
        <v>72.0</v>
      </c>
      <c r="O1533" s="20">
        <v>0.196</v>
      </c>
      <c r="P1533" s="20">
        <v>0.679</v>
      </c>
      <c r="Q1533" s="20">
        <v>0.125</v>
      </c>
      <c r="R1533" s="20">
        <v>619408.0</v>
      </c>
      <c r="S1533" s="20">
        <v>0.629</v>
      </c>
      <c r="T1533" s="20">
        <f t="array" ref="T1533:U1533">VLOOKUP(A1533,TOURISM!$A$2:$F$2692,{3,6},0)</f>
        <v>792000000</v>
      </c>
      <c r="U1533" s="20">
        <v>7.6E7</v>
      </c>
      <c r="V1533" s="20">
        <f t="array" ref="V1533:AA1533">VLOOKUP(A1533,BUSINESS!$A$2:$J$2692,{4,5,6,7,8,9},0)</f>
        <v>0.263</v>
      </c>
      <c r="W1533" s="20">
        <v>12.0</v>
      </c>
      <c r="X1533" s="20"/>
      <c r="Y1533" s="20">
        <v>372.0</v>
      </c>
      <c r="Z1533" s="20">
        <v>0.351</v>
      </c>
      <c r="AA1533" s="20">
        <v>2.089</v>
      </c>
      <c r="AB1533" s="21">
        <f t="shared" si="390"/>
        <v>73035.04569</v>
      </c>
      <c r="AC1533" s="20">
        <f t="shared" si="503"/>
        <v>0.001593456978</v>
      </c>
      <c r="AD1533" s="20">
        <f t="shared" si="504"/>
        <v>0.003320912872</v>
      </c>
      <c r="AE1533" s="20">
        <f t="shared" si="502"/>
        <v>122.6978018</v>
      </c>
      <c r="AF1533" s="22" t="b">
        <f t="shared" si="4"/>
        <v>0</v>
      </c>
      <c r="AG1533" s="20" t="b">
        <f t="shared" si="5"/>
        <v>0</v>
      </c>
      <c r="AH1533" s="20" t="b">
        <f t="shared" si="6"/>
        <v>0</v>
      </c>
      <c r="AI1533" s="20" t="b">
        <f t="shared" si="7"/>
        <v>0</v>
      </c>
      <c r="AJ1533" s="20"/>
      <c r="AK1533" s="20"/>
      <c r="AL1533" s="20"/>
      <c r="AM1533" s="20"/>
      <c r="AN1533" s="20"/>
      <c r="AO1533" s="20"/>
      <c r="AP1533" s="20"/>
      <c r="AQ1533" s="20"/>
      <c r="AR1533" s="23"/>
      <c r="AS1533" s="23"/>
      <c r="AT1533" s="23"/>
      <c r="AU1533" s="23"/>
      <c r="AV1533" s="23"/>
    </row>
    <row r="1534" ht="15.75" customHeight="1">
      <c r="A1534" s="17" t="str">
        <f t="shared" si="1"/>
        <v>Montenegro-Europe2010</v>
      </c>
      <c r="B1534" s="17" t="s">
        <v>210</v>
      </c>
      <c r="C1534" s="18" t="s">
        <v>180</v>
      </c>
      <c r="D1534" s="19" t="s">
        <v>89</v>
      </c>
      <c r="E1534" s="17">
        <v>4.5275711996E10</v>
      </c>
      <c r="F1534" s="18">
        <v>0.072</v>
      </c>
      <c r="G1534" s="18">
        <v>476.0</v>
      </c>
      <c r="H1534" s="18">
        <v>0.095</v>
      </c>
      <c r="I1534" s="20">
        <f t="array" ref="I1534:J1534">IFNA(VLOOKUP(A1534,ENERGY!$A$2:$F$2692,{5,6},0),0)</f>
        <v>0</v>
      </c>
      <c r="J1534" s="20">
        <v>0.0</v>
      </c>
      <c r="K1534" s="20">
        <f t="array" ref="K1534:S1534">VLOOKUP(A1534,'HUMAN RESOURCES'!$A$2:$M$2692,{2,3,4,5,6,7,8,9,10},0)</f>
        <v>0.012</v>
      </c>
      <c r="L1534" s="20">
        <v>0.006</v>
      </c>
      <c r="M1534" s="20">
        <v>77.0</v>
      </c>
      <c r="N1534" s="20">
        <v>72.0</v>
      </c>
      <c r="O1534" s="20">
        <v>0.195</v>
      </c>
      <c r="P1534" s="20">
        <v>0.681</v>
      </c>
      <c r="Q1534" s="20">
        <v>0.125</v>
      </c>
      <c r="R1534" s="20">
        <v>620078.0</v>
      </c>
      <c r="S1534" s="20">
        <v>0.631</v>
      </c>
      <c r="T1534" s="20">
        <f t="array" ref="T1534:U1534">VLOOKUP(A1534,TOURISM!$A$2:$F$2692,{3,6},0)</f>
        <v>765000000</v>
      </c>
      <c r="U1534" s="20">
        <v>7.2E7</v>
      </c>
      <c r="V1534" s="20">
        <f t="array" ref="V1534:AA1534">VLOOKUP(A1534,BUSINESS!$A$2:$J$2692,{4,5,6,7,8,9},0)</f>
        <v>0.254</v>
      </c>
      <c r="W1534" s="20">
        <v>10.0</v>
      </c>
      <c r="X1534" s="20"/>
      <c r="Y1534" s="20">
        <v>372.0</v>
      </c>
      <c r="Z1534" s="20">
        <v>0.375</v>
      </c>
      <c r="AA1534" s="20">
        <v>1.887</v>
      </c>
      <c r="AB1534" s="21">
        <f t="shared" si="390"/>
        <v>73016.15603</v>
      </c>
      <c r="AC1534" s="20"/>
      <c r="AD1534" s="20"/>
      <c r="AE1534" s="20">
        <f t="shared" si="502"/>
        <v>116.1144243</v>
      </c>
      <c r="AF1534" s="22" t="b">
        <f t="shared" si="4"/>
        <v>0</v>
      </c>
      <c r="AG1534" s="20" t="b">
        <f t="shared" si="5"/>
        <v>0</v>
      </c>
      <c r="AH1534" s="20" t="b">
        <f t="shared" si="6"/>
        <v>0</v>
      </c>
      <c r="AI1534" s="20" t="b">
        <f t="shared" si="7"/>
        <v>0</v>
      </c>
      <c r="AJ1534" s="20"/>
      <c r="AK1534" s="20"/>
      <c r="AL1534" s="20"/>
      <c r="AM1534" s="20"/>
      <c r="AN1534" s="20"/>
      <c r="AO1534" s="20"/>
      <c r="AP1534" s="20"/>
      <c r="AQ1534" s="20"/>
      <c r="AR1534" s="23"/>
      <c r="AS1534" s="23"/>
      <c r="AT1534" s="23"/>
      <c r="AU1534" s="23"/>
      <c r="AV1534" s="23"/>
    </row>
    <row r="1535" ht="15.75" customHeight="1">
      <c r="A1535" s="17" t="str">
        <f t="shared" si="1"/>
        <v>Montenegro-Europe2011</v>
      </c>
      <c r="B1535" s="17" t="s">
        <v>210</v>
      </c>
      <c r="C1535" s="18" t="s">
        <v>180</v>
      </c>
      <c r="D1535" s="19" t="s">
        <v>90</v>
      </c>
      <c r="E1535" s="17">
        <v>4.5324319955E10</v>
      </c>
      <c r="F1535" s="18">
        <v>0.072</v>
      </c>
      <c r="G1535" s="18">
        <v>522.0</v>
      </c>
      <c r="H1535" s="18">
        <v>0.097</v>
      </c>
      <c r="I1535" s="20">
        <f t="array" ref="I1535:J1535">IFNA(VLOOKUP(A1535,ENERGY!$A$2:$F$2692,{5,6},0),0)</f>
        <v>1118</v>
      </c>
      <c r="J1535" s="20">
        <v>2384.0</v>
      </c>
      <c r="K1535" s="20">
        <f t="array" ref="K1535:S1535">VLOOKUP(A1535,'HUMAN RESOURCES'!$A$2:$M$2692,{2,3,4,5,6,7,8,9,10},0)</f>
        <v>0.012</v>
      </c>
      <c r="L1535" s="20">
        <v>0.006</v>
      </c>
      <c r="M1535" s="20">
        <v>77.0</v>
      </c>
      <c r="N1535" s="20">
        <v>72.0</v>
      </c>
      <c r="O1535" s="20">
        <v>0.193</v>
      </c>
      <c r="P1535" s="20">
        <v>0.682</v>
      </c>
      <c r="Q1535" s="20">
        <v>0.126</v>
      </c>
      <c r="R1535" s="20">
        <v>620644.0</v>
      </c>
      <c r="S1535" s="20">
        <v>0.633</v>
      </c>
      <c r="T1535" s="20">
        <f t="array" ref="T1535:U1535">VLOOKUP(A1535,TOURISM!$A$2:$F$2692,{3,6},0)</f>
        <v>926000000</v>
      </c>
      <c r="U1535" s="20">
        <v>7.0E7</v>
      </c>
      <c r="V1535" s="20">
        <f t="array" ref="V1535:AA1535">VLOOKUP(A1535,BUSINESS!$A$2:$J$2692,{4,5,6,7,8,9},0)</f>
        <v>0.209</v>
      </c>
      <c r="W1535" s="20">
        <v>10.0</v>
      </c>
      <c r="X1535" s="20"/>
      <c r="Y1535" s="20">
        <v>372.0</v>
      </c>
      <c r="Z1535" s="20">
        <v>0.356</v>
      </c>
      <c r="AA1535" s="20">
        <v>1.868</v>
      </c>
      <c r="AB1535" s="21">
        <f t="shared" si="390"/>
        <v>73027.88709</v>
      </c>
      <c r="AC1535" s="20">
        <f>I1535/R1535</f>
        <v>0.001801354722</v>
      </c>
      <c r="AD1535" s="20">
        <f>J1535/R1535</f>
        <v>0.003841171428</v>
      </c>
      <c r="AE1535" s="20">
        <f t="shared" si="502"/>
        <v>112.7860738</v>
      </c>
      <c r="AF1535" s="22" t="b">
        <f t="shared" si="4"/>
        <v>0</v>
      </c>
      <c r="AG1535" s="20" t="b">
        <f t="shared" si="5"/>
        <v>0</v>
      </c>
      <c r="AH1535" s="20" t="b">
        <f t="shared" si="6"/>
        <v>0</v>
      </c>
      <c r="AI1535" s="20" t="b">
        <f t="shared" si="7"/>
        <v>0</v>
      </c>
      <c r="AJ1535" s="20"/>
      <c r="AK1535" s="20"/>
      <c r="AL1535" s="20"/>
      <c r="AM1535" s="20"/>
      <c r="AN1535" s="20"/>
      <c r="AO1535" s="20"/>
      <c r="AP1535" s="20"/>
      <c r="AQ1535" s="20"/>
      <c r="AR1535" s="23"/>
      <c r="AS1535" s="23"/>
      <c r="AT1535" s="23"/>
      <c r="AU1535" s="23"/>
      <c r="AV1535" s="23"/>
    </row>
    <row r="1536" ht="15.75" customHeight="1">
      <c r="A1536" s="17" t="str">
        <f t="shared" si="1"/>
        <v>Montenegro-Europe2012</v>
      </c>
      <c r="B1536" s="17" t="s">
        <v>210</v>
      </c>
      <c r="C1536" s="18" t="s">
        <v>180</v>
      </c>
      <c r="D1536" s="19" t="s">
        <v>91</v>
      </c>
      <c r="E1536" s="17">
        <v>4.5374788701E10</v>
      </c>
      <c r="F1536" s="18">
        <v>0.076</v>
      </c>
      <c r="G1536" s="18">
        <v>493.0</v>
      </c>
      <c r="H1536" s="18">
        <v>0.096</v>
      </c>
      <c r="I1536" s="20">
        <f t="array" ref="I1536:J1536">IFNA(VLOOKUP(A1536,ENERGY!$A$2:$F$2692,{5,6},0),0)</f>
        <v>0</v>
      </c>
      <c r="J1536" s="20">
        <v>0.0</v>
      </c>
      <c r="K1536" s="20">
        <f t="array" ref="K1536:S1536">VLOOKUP(A1536,'HUMAN RESOURCES'!$A$2:$M$2692,{2,3,4,5,6,7,8,9,10},0)</f>
        <v>0.012</v>
      </c>
      <c r="L1536" s="20">
        <v>0.005</v>
      </c>
      <c r="M1536" s="20">
        <v>77.0</v>
      </c>
      <c r="N1536" s="20">
        <v>72.0</v>
      </c>
      <c r="O1536" s="20">
        <v>0.19</v>
      </c>
      <c r="P1536" s="20">
        <v>0.682</v>
      </c>
      <c r="Q1536" s="20">
        <v>0.128</v>
      </c>
      <c r="R1536" s="20">
        <v>621081.0</v>
      </c>
      <c r="S1536" s="20">
        <v>0.635</v>
      </c>
      <c r="T1536" s="20">
        <f t="array" ref="T1536:U1536">VLOOKUP(A1536,TOURISM!$A$2:$F$2692,{3,6},0)</f>
        <v>860000000</v>
      </c>
      <c r="U1536" s="20">
        <v>6.7E7</v>
      </c>
      <c r="V1536" s="20">
        <f t="array" ref="V1536:AA1536">VLOOKUP(A1536,BUSINESS!$A$2:$J$2692,{4,5,6,7,8,9},0)</f>
        <v>0.209</v>
      </c>
      <c r="W1536" s="20">
        <v>10.0</v>
      </c>
      <c r="X1536" s="20">
        <v>50.0</v>
      </c>
      <c r="Y1536" s="20">
        <v>320.0</v>
      </c>
      <c r="Z1536" s="20">
        <v>0.568</v>
      </c>
      <c r="AA1536" s="20">
        <v>1.595</v>
      </c>
      <c r="AB1536" s="21">
        <f t="shared" si="390"/>
        <v>73057.76332</v>
      </c>
      <c r="AC1536" s="20"/>
      <c r="AD1536" s="20"/>
      <c r="AE1536" s="20">
        <f t="shared" si="502"/>
        <v>107.8764284</v>
      </c>
      <c r="AF1536" s="22" t="b">
        <f t="shared" si="4"/>
        <v>0</v>
      </c>
      <c r="AG1536" s="20" t="b">
        <f t="shared" si="5"/>
        <v>0</v>
      </c>
      <c r="AH1536" s="20" t="b">
        <f t="shared" si="6"/>
        <v>0</v>
      </c>
      <c r="AI1536" s="20" t="b">
        <f t="shared" si="7"/>
        <v>0</v>
      </c>
      <c r="AJ1536" s="20"/>
      <c r="AK1536" s="20"/>
      <c r="AL1536" s="20"/>
      <c r="AM1536" s="20"/>
      <c r="AN1536" s="20"/>
      <c r="AO1536" s="20"/>
      <c r="AP1536" s="20"/>
      <c r="AQ1536" s="20"/>
      <c r="AR1536" s="23"/>
      <c r="AS1536" s="23"/>
      <c r="AT1536" s="23"/>
      <c r="AU1536" s="23"/>
      <c r="AV1536" s="23"/>
    </row>
    <row r="1537" ht="15.75" customHeight="1">
      <c r="A1537" s="17" t="str">
        <f t="shared" si="1"/>
        <v>Netherlands-Europe2000</v>
      </c>
      <c r="B1537" s="17" t="s">
        <v>211</v>
      </c>
      <c r="C1537" s="18" t="s">
        <v>180</v>
      </c>
      <c r="D1537" s="19" t="s">
        <v>76</v>
      </c>
      <c r="E1537" s="17">
        <v>5.6560744012E10</v>
      </c>
      <c r="F1537" s="18">
        <v>0.08</v>
      </c>
      <c r="G1537" s="18">
        <v>1932.0</v>
      </c>
      <c r="H1537" s="18">
        <v>0.048</v>
      </c>
      <c r="I1537" s="20">
        <f t="array" ref="I1537:J1537">IFNA(VLOOKUP(A1537,ENERGY!$A$2:$F$2692,{5,6},0),0)</f>
        <v>78220</v>
      </c>
      <c r="J1537" s="20"/>
      <c r="K1537" s="20">
        <f t="array" ref="K1537:S1537">VLOOKUP(A1537,'HUMAN RESOURCES'!$A$2:$M$2692,{2,3,4,5,6,7,8,9,10},0)</f>
        <v>0.013</v>
      </c>
      <c r="L1537" s="20">
        <v>0.005</v>
      </c>
      <c r="M1537" s="20">
        <v>81.0</v>
      </c>
      <c r="N1537" s="20">
        <v>76.0</v>
      </c>
      <c r="O1537" s="20">
        <v>0.186</v>
      </c>
      <c r="P1537" s="20">
        <v>0.679</v>
      </c>
      <c r="Q1537" s="20">
        <v>0.136</v>
      </c>
      <c r="R1537" s="20">
        <v>1.5925513E7</v>
      </c>
      <c r="S1537" s="20">
        <v>0.768</v>
      </c>
      <c r="T1537" s="20">
        <f t="array" ref="T1537:U1537">VLOOKUP(A1537,TOURISM!$A$2:$F$2692,{3,6},0)</f>
        <v>11285000000</v>
      </c>
      <c r="U1537" s="20">
        <v>1.3649E10</v>
      </c>
      <c r="V1537" s="20" t="str">
        <f t="array" ref="V1537:AA1537">VLOOKUP(A1537,BUSINESS!$A$2:$J$2692,{4,5,6,7,8,9},0)</f>
        <v/>
      </c>
      <c r="W1537" s="20"/>
      <c r="X1537" s="20"/>
      <c r="Y1537" s="20"/>
      <c r="Z1537" s="20">
        <v>0.44</v>
      </c>
      <c r="AA1537" s="20">
        <v>0.678</v>
      </c>
      <c r="AB1537" s="21">
        <f t="shared" si="390"/>
        <v>3551.580663</v>
      </c>
      <c r="AC1537" s="20">
        <f t="shared" ref="AC1537:AC1541" si="505">I1537/R1537</f>
        <v>0.00491161572</v>
      </c>
      <c r="AD1537" s="20"/>
      <c r="AE1537" s="20">
        <f t="shared" si="502"/>
        <v>857.0524541</v>
      </c>
      <c r="AF1537" s="22" t="b">
        <f t="shared" si="4"/>
        <v>0</v>
      </c>
      <c r="AG1537" s="20" t="b">
        <f t="shared" si="5"/>
        <v>0</v>
      </c>
      <c r="AH1537" s="20" t="b">
        <f t="shared" si="6"/>
        <v>0</v>
      </c>
      <c r="AI1537" s="20" t="b">
        <f t="shared" si="7"/>
        <v>0</v>
      </c>
      <c r="AJ1537" s="20"/>
      <c r="AK1537" s="20"/>
      <c r="AL1537" s="20"/>
      <c r="AM1537" s="20"/>
      <c r="AN1537" s="20"/>
      <c r="AO1537" s="20"/>
      <c r="AP1537" s="20"/>
      <c r="AQ1537" s="20"/>
      <c r="AR1537" s="23"/>
      <c r="AS1537" s="23"/>
      <c r="AT1537" s="23"/>
      <c r="AU1537" s="23"/>
      <c r="AV1537" s="23"/>
    </row>
    <row r="1538" ht="15.75" customHeight="1">
      <c r="A1538" s="17" t="str">
        <f t="shared" si="1"/>
        <v>Netherlands-Europe2001</v>
      </c>
      <c r="B1538" s="17" t="s">
        <v>211</v>
      </c>
      <c r="C1538" s="18" t="s">
        <v>180</v>
      </c>
      <c r="D1538" s="19" t="s">
        <v>77</v>
      </c>
      <c r="E1538" s="17">
        <v>5.6760288962E10</v>
      </c>
      <c r="F1538" s="18">
        <v>0.083</v>
      </c>
      <c r="G1538" s="18">
        <v>2079.0</v>
      </c>
      <c r="H1538" s="18">
        <v>0.05</v>
      </c>
      <c r="I1538" s="20">
        <f t="array" ref="I1538:J1538">IFNA(VLOOKUP(A1538,ENERGY!$A$2:$F$2692,{5,6},0),0)</f>
        <v>77419</v>
      </c>
      <c r="J1538" s="20"/>
      <c r="K1538" s="20">
        <f t="array" ref="K1538:S1538">VLOOKUP(A1538,'HUMAN RESOURCES'!$A$2:$M$2692,{2,3,4,5,6,7,8,9,10},0)</f>
        <v>0.013</v>
      </c>
      <c r="L1538" s="20">
        <v>0.005</v>
      </c>
      <c r="M1538" s="20">
        <v>81.0</v>
      </c>
      <c r="N1538" s="20">
        <v>76.0</v>
      </c>
      <c r="O1538" s="20">
        <v>0.186</v>
      </c>
      <c r="P1538" s="20">
        <v>0.678</v>
      </c>
      <c r="Q1538" s="20">
        <v>0.136</v>
      </c>
      <c r="R1538" s="20">
        <v>1.604618E7</v>
      </c>
      <c r="S1538" s="20">
        <v>0.778</v>
      </c>
      <c r="T1538" s="20">
        <f t="array" ref="T1538:U1538">VLOOKUP(A1538,TOURISM!$A$2:$F$2692,{3,6},0)</f>
        <v>11147000000</v>
      </c>
      <c r="U1538" s="20">
        <v>1.3061E10</v>
      </c>
      <c r="V1538" s="20" t="str">
        <f t="array" ref="V1538:AA1538">VLOOKUP(A1538,BUSINESS!$A$2:$J$2692,{4,5,6,7,8,9},0)</f>
        <v/>
      </c>
      <c r="W1538" s="20"/>
      <c r="X1538" s="20"/>
      <c r="Y1538" s="20"/>
      <c r="Z1538" s="20">
        <v>0.494</v>
      </c>
      <c r="AA1538" s="20">
        <v>0.765</v>
      </c>
      <c r="AB1538" s="21">
        <f t="shared" si="390"/>
        <v>3537.308503</v>
      </c>
      <c r="AC1538" s="20">
        <f t="shared" si="505"/>
        <v>0.004824762031</v>
      </c>
      <c r="AD1538" s="20"/>
      <c r="AE1538" s="20">
        <f t="shared" si="502"/>
        <v>813.9631987</v>
      </c>
      <c r="AF1538" s="22" t="b">
        <f t="shared" si="4"/>
        <v>0</v>
      </c>
      <c r="AG1538" s="20" t="b">
        <f t="shared" si="5"/>
        <v>0</v>
      </c>
      <c r="AH1538" s="20" t="b">
        <f t="shared" si="6"/>
        <v>0</v>
      </c>
      <c r="AI1538" s="20" t="b">
        <f t="shared" si="7"/>
        <v>0</v>
      </c>
      <c r="AJ1538" s="20"/>
      <c r="AK1538" s="20"/>
      <c r="AL1538" s="20"/>
      <c r="AM1538" s="20"/>
      <c r="AN1538" s="20"/>
      <c r="AO1538" s="20"/>
      <c r="AP1538" s="20"/>
      <c r="AQ1538" s="20"/>
      <c r="AR1538" s="23"/>
      <c r="AS1538" s="23"/>
      <c r="AT1538" s="23"/>
      <c r="AU1538" s="23"/>
      <c r="AV1538" s="23"/>
    </row>
    <row r="1539" ht="15.75" customHeight="1">
      <c r="A1539" s="17" t="str">
        <f t="shared" si="1"/>
        <v>Netherlands-Europe2002</v>
      </c>
      <c r="B1539" s="17" t="s">
        <v>211</v>
      </c>
      <c r="C1539" s="18" t="s">
        <v>180</v>
      </c>
      <c r="D1539" s="19" t="s">
        <v>79</v>
      </c>
      <c r="E1539" s="17">
        <v>5.6948015336E10</v>
      </c>
      <c r="F1539" s="18">
        <v>0.089</v>
      </c>
      <c r="G1539" s="18">
        <v>2411.0</v>
      </c>
      <c r="H1539" s="18">
        <v>0.04</v>
      </c>
      <c r="I1539" s="20">
        <f t="array" ref="I1539:J1539">IFNA(VLOOKUP(A1539,ENERGY!$A$2:$F$2692,{5,6},0),0)</f>
        <v>83426</v>
      </c>
      <c r="J1539" s="20">
        <v>182078.0</v>
      </c>
      <c r="K1539" s="20">
        <f t="array" ref="K1539:S1539">VLOOKUP(A1539,'HUMAN RESOURCES'!$A$2:$M$2692,{2,3,4,5,6,7,8,9,10},0)</f>
        <v>0.013</v>
      </c>
      <c r="L1539" s="20">
        <v>0.005</v>
      </c>
      <c r="M1539" s="20">
        <v>81.0</v>
      </c>
      <c r="N1539" s="20">
        <v>76.0</v>
      </c>
      <c r="O1539" s="20">
        <v>0.186</v>
      </c>
      <c r="P1539" s="20">
        <v>0.677</v>
      </c>
      <c r="Q1539" s="20">
        <v>0.137</v>
      </c>
      <c r="R1539" s="20">
        <v>1.6148929E7</v>
      </c>
      <c r="S1539" s="20">
        <v>0.791</v>
      </c>
      <c r="T1539" s="20">
        <f t="array" ref="T1539:U1539">VLOOKUP(A1539,TOURISM!$A$2:$F$2692,{3,6},0)</f>
        <v>11745000000</v>
      </c>
      <c r="U1539" s="20">
        <v>1.4201E10</v>
      </c>
      <c r="V1539" s="20" t="str">
        <f t="array" ref="V1539:AA1539">VLOOKUP(A1539,BUSINESS!$A$2:$J$2692,{4,5,6,7,8,9},0)</f>
        <v/>
      </c>
      <c r="W1539" s="20"/>
      <c r="X1539" s="20"/>
      <c r="Y1539" s="20"/>
      <c r="Z1539" s="20">
        <v>0.613</v>
      </c>
      <c r="AA1539" s="20">
        <v>0.754</v>
      </c>
      <c r="AB1539" s="21">
        <f t="shared" si="390"/>
        <v>3526.426758</v>
      </c>
      <c r="AC1539" s="20">
        <f t="shared" si="505"/>
        <v>0.005166039184</v>
      </c>
      <c r="AD1539" s="20">
        <f t="shared" ref="AD1539:AD1541" si="506">J1539/R1539</f>
        <v>0.01127492727</v>
      </c>
      <c r="AE1539" s="20">
        <f t="shared" si="502"/>
        <v>879.377202</v>
      </c>
      <c r="AF1539" s="22" t="b">
        <f t="shared" si="4"/>
        <v>0</v>
      </c>
      <c r="AG1539" s="20" t="b">
        <f t="shared" si="5"/>
        <v>0</v>
      </c>
      <c r="AH1539" s="20" t="b">
        <f t="shared" si="6"/>
        <v>0</v>
      </c>
      <c r="AI1539" s="20" t="b">
        <f t="shared" si="7"/>
        <v>0</v>
      </c>
      <c r="AJ1539" s="20"/>
      <c r="AK1539" s="20"/>
      <c r="AL1539" s="20"/>
      <c r="AM1539" s="20"/>
      <c r="AN1539" s="20"/>
      <c r="AO1539" s="20"/>
      <c r="AP1539" s="20"/>
      <c r="AQ1539" s="20"/>
      <c r="AR1539" s="23"/>
      <c r="AS1539" s="23"/>
      <c r="AT1539" s="23"/>
      <c r="AU1539" s="23"/>
      <c r="AV1539" s="23"/>
    </row>
    <row r="1540" ht="15.75" customHeight="1">
      <c r="A1540" s="17" t="str">
        <f t="shared" si="1"/>
        <v>Netherlands-Europe2003</v>
      </c>
      <c r="B1540" s="17" t="s">
        <v>211</v>
      </c>
      <c r="C1540" s="18" t="s">
        <v>180</v>
      </c>
      <c r="D1540" s="19" t="s">
        <v>81</v>
      </c>
      <c r="E1540" s="17">
        <v>5.7123671734E10</v>
      </c>
      <c r="F1540" s="18">
        <v>0.098</v>
      </c>
      <c r="G1540" s="18">
        <v>3249.0</v>
      </c>
      <c r="H1540" s="18">
        <v>0.03</v>
      </c>
      <c r="I1540" s="20">
        <f t="array" ref="I1540:J1540">IFNA(VLOOKUP(A1540,ENERGY!$A$2:$F$2692,{5,6},0),0)</f>
        <v>78175</v>
      </c>
      <c r="J1540" s="20">
        <v>169650.0</v>
      </c>
      <c r="K1540" s="20">
        <f t="array" ref="K1540:S1540">VLOOKUP(A1540,'HUMAN RESOURCES'!$A$2:$M$2692,{2,3,4,5,6,7,8,9,10},0)</f>
        <v>0.012</v>
      </c>
      <c r="L1540" s="20">
        <v>0.005</v>
      </c>
      <c r="M1540" s="20">
        <v>81.0</v>
      </c>
      <c r="N1540" s="20">
        <v>76.0</v>
      </c>
      <c r="O1540" s="20">
        <v>0.186</v>
      </c>
      <c r="P1540" s="20">
        <v>0.676</v>
      </c>
      <c r="Q1540" s="20">
        <v>0.138</v>
      </c>
      <c r="R1540" s="20">
        <v>1.6225302E7</v>
      </c>
      <c r="S1540" s="20">
        <v>0.803</v>
      </c>
      <c r="T1540" s="20">
        <f t="array" ref="T1540:U1540">VLOOKUP(A1540,TOURISM!$A$2:$F$2692,{3,6},0)</f>
        <v>14603000000</v>
      </c>
      <c r="U1540" s="20">
        <v>1.5887E10</v>
      </c>
      <c r="V1540" s="20" t="str">
        <f t="array" ref="V1540:AA1540">VLOOKUP(A1540,BUSINESS!$A$2:$J$2692,{4,5,6,7,8,9},0)</f>
        <v/>
      </c>
      <c r="W1540" s="20">
        <v>9.0</v>
      </c>
      <c r="X1540" s="20"/>
      <c r="Y1540" s="20"/>
      <c r="Z1540" s="20">
        <v>0.644</v>
      </c>
      <c r="AA1540" s="20">
        <v>0.818</v>
      </c>
      <c r="AB1540" s="21">
        <f t="shared" si="390"/>
        <v>3520.653836</v>
      </c>
      <c r="AC1540" s="20">
        <f t="shared" si="505"/>
        <v>0.004818092138</v>
      </c>
      <c r="AD1540" s="20">
        <f t="shared" si="506"/>
        <v>0.01045589167</v>
      </c>
      <c r="AE1540" s="20">
        <f t="shared" si="502"/>
        <v>979.1497255</v>
      </c>
      <c r="AF1540" s="22" t="b">
        <f t="shared" si="4"/>
        <v>0</v>
      </c>
      <c r="AG1540" s="20" t="b">
        <f t="shared" si="5"/>
        <v>0</v>
      </c>
      <c r="AH1540" s="20" t="b">
        <f t="shared" si="6"/>
        <v>0</v>
      </c>
      <c r="AI1540" s="20" t="b">
        <f t="shared" si="7"/>
        <v>0</v>
      </c>
      <c r="AJ1540" s="20"/>
      <c r="AK1540" s="20"/>
      <c r="AL1540" s="20"/>
      <c r="AM1540" s="20"/>
      <c r="AN1540" s="20"/>
      <c r="AO1540" s="20"/>
      <c r="AP1540" s="20"/>
      <c r="AQ1540" s="20"/>
      <c r="AR1540" s="23"/>
      <c r="AS1540" s="23"/>
      <c r="AT1540" s="23"/>
      <c r="AU1540" s="23"/>
      <c r="AV1540" s="23"/>
    </row>
    <row r="1541" ht="15.75" customHeight="1">
      <c r="A1541" s="17" t="str">
        <f t="shared" si="1"/>
        <v>Netherlands-Europe2004</v>
      </c>
      <c r="B1541" s="17" t="s">
        <v>211</v>
      </c>
      <c r="C1541" s="18" t="s">
        <v>180</v>
      </c>
      <c r="D1541" s="19" t="s">
        <v>83</v>
      </c>
      <c r="E1541" s="17">
        <v>5.7633255739E10</v>
      </c>
      <c r="F1541" s="18">
        <v>0.1</v>
      </c>
      <c r="G1541" s="18">
        <v>3739.0</v>
      </c>
      <c r="H1541" s="18">
        <v>0.028</v>
      </c>
      <c r="I1541" s="20">
        <f t="array" ref="I1541:J1541">IFNA(VLOOKUP(A1541,ENERGY!$A$2:$F$2692,{5,6},0),0)</f>
        <v>79550</v>
      </c>
      <c r="J1541" s="20">
        <v>173845.0</v>
      </c>
      <c r="K1541" s="20">
        <f t="array" ref="K1541:S1541">VLOOKUP(A1541,'HUMAN RESOURCES'!$A$2:$M$2692,{2,3,4,5,6,7,8,9,10},0)</f>
        <v>0.012</v>
      </c>
      <c r="L1541" s="20">
        <v>0.005</v>
      </c>
      <c r="M1541" s="20">
        <v>81.0</v>
      </c>
      <c r="N1541" s="20">
        <v>77.0</v>
      </c>
      <c r="O1541" s="20">
        <v>0.185</v>
      </c>
      <c r="P1541" s="20">
        <v>0.676</v>
      </c>
      <c r="Q1541" s="20">
        <v>0.139</v>
      </c>
      <c r="R1541" s="20">
        <v>1.6281779E7</v>
      </c>
      <c r="S1541" s="20">
        <v>0.815</v>
      </c>
      <c r="T1541" s="20">
        <f t="array" ref="T1541:U1541">VLOOKUP(A1541,TOURISM!$A$2:$F$2692,{3,6},0)</f>
        <v>16495000000</v>
      </c>
      <c r="U1541" s="20">
        <v>1.6937E10</v>
      </c>
      <c r="V1541" s="20" t="str">
        <f t="array" ref="V1541:AA1541">VLOOKUP(A1541,BUSINESS!$A$2:$J$2692,{4,5,6,7,8,9},0)</f>
        <v/>
      </c>
      <c r="W1541" s="20">
        <v>9.0</v>
      </c>
      <c r="X1541" s="20"/>
      <c r="Y1541" s="20"/>
      <c r="Z1541" s="20">
        <v>0.685</v>
      </c>
      <c r="AA1541" s="20">
        <v>0.912</v>
      </c>
      <c r="AB1541" s="21">
        <f t="shared" si="390"/>
        <v>3539.739468</v>
      </c>
      <c r="AC1541" s="20">
        <f t="shared" si="505"/>
        <v>0.004885829736</v>
      </c>
      <c r="AD1541" s="20">
        <f t="shared" si="506"/>
        <v>0.01067727304</v>
      </c>
      <c r="AE1541" s="20">
        <f t="shared" si="502"/>
        <v>1040.242593</v>
      </c>
      <c r="AF1541" s="22" t="b">
        <f t="shared" si="4"/>
        <v>0</v>
      </c>
      <c r="AG1541" s="20" t="b">
        <f t="shared" si="5"/>
        <v>0</v>
      </c>
      <c r="AH1541" s="20" t="b">
        <f t="shared" si="6"/>
        <v>0</v>
      </c>
      <c r="AI1541" s="20" t="b">
        <f t="shared" si="7"/>
        <v>1</v>
      </c>
      <c r="AJ1541" s="20"/>
      <c r="AK1541" s="20"/>
      <c r="AL1541" s="20"/>
      <c r="AM1541" s="20"/>
      <c r="AN1541" s="20"/>
      <c r="AO1541" s="20"/>
      <c r="AP1541" s="20"/>
      <c r="AQ1541" s="20"/>
      <c r="AR1541" s="23"/>
      <c r="AS1541" s="23"/>
      <c r="AT1541" s="23"/>
      <c r="AU1541" s="23"/>
      <c r="AV1541" s="23"/>
    </row>
    <row r="1542" ht="15.75" customHeight="1">
      <c r="A1542" s="17" t="str">
        <f t="shared" si="1"/>
        <v>Netherlands-Europe2005</v>
      </c>
      <c r="B1542" s="17" t="s">
        <v>211</v>
      </c>
      <c r="C1542" s="18" t="s">
        <v>180</v>
      </c>
      <c r="D1542" s="19" t="s">
        <v>84</v>
      </c>
      <c r="E1542" s="17">
        <v>5.7840001637E10</v>
      </c>
      <c r="F1542" s="18">
        <v>0.109</v>
      </c>
      <c r="G1542" s="18">
        <v>4261.0</v>
      </c>
      <c r="H1542" s="18">
        <v>0.028</v>
      </c>
      <c r="I1542" s="20">
        <f t="array" ref="I1542:J1542">IFNA(VLOOKUP(A1542,ENERGY!$A$2:$F$2692,{5,6},0),0)</f>
        <v>0</v>
      </c>
      <c r="J1542" s="20">
        <v>0.0</v>
      </c>
      <c r="K1542" s="20">
        <f t="array" ref="K1542:S1542">VLOOKUP(A1542,'HUMAN RESOURCES'!$A$2:$M$2692,{2,3,4,5,6,7,8,9,10},0)</f>
        <v>0.012</v>
      </c>
      <c r="L1542" s="20">
        <v>0.005</v>
      </c>
      <c r="M1542" s="20">
        <v>82.0</v>
      </c>
      <c r="N1542" s="20">
        <v>77.0</v>
      </c>
      <c r="O1542" s="20">
        <v>0.184</v>
      </c>
      <c r="P1542" s="20">
        <v>0.675</v>
      </c>
      <c r="Q1542" s="20">
        <v>0.14</v>
      </c>
      <c r="R1542" s="20">
        <v>1.6319868E7</v>
      </c>
      <c r="S1542" s="20">
        <v>0.826</v>
      </c>
      <c r="T1542" s="20">
        <f t="array" ref="T1542:U1542">VLOOKUP(A1542,TOURISM!$A$2:$F$2692,{3,6},0)</f>
        <v>16528000000</v>
      </c>
      <c r="U1542" s="20">
        <v>1.6621E10</v>
      </c>
      <c r="V1542" s="20">
        <f t="array" ref="V1542:AA1542">VLOOKUP(A1542,BUSINESS!$A$2:$J$2692,{4,5,6,7,8,9},0)</f>
        <v>0.477</v>
      </c>
      <c r="W1542" s="20">
        <v>9.0</v>
      </c>
      <c r="X1542" s="20"/>
      <c r="Y1542" s="20">
        <v>250.0</v>
      </c>
      <c r="Z1542" s="20">
        <v>0.81</v>
      </c>
      <c r="AA1542" s="20">
        <v>0.971</v>
      </c>
      <c r="AB1542" s="21">
        <f t="shared" si="390"/>
        <v>3544.146413</v>
      </c>
      <c r="AC1542" s="20"/>
      <c r="AD1542" s="20"/>
      <c r="AE1542" s="20">
        <f t="shared" si="502"/>
        <v>1018.451865</v>
      </c>
      <c r="AF1542" s="22" t="b">
        <f t="shared" si="4"/>
        <v>0</v>
      </c>
      <c r="AG1542" s="20" t="b">
        <f t="shared" si="5"/>
        <v>0</v>
      </c>
      <c r="AH1542" s="20" t="b">
        <f t="shared" si="6"/>
        <v>0</v>
      </c>
      <c r="AI1542" s="20" t="b">
        <f t="shared" si="7"/>
        <v>1</v>
      </c>
      <c r="AJ1542" s="20"/>
      <c r="AK1542" s="20"/>
      <c r="AL1542" s="20"/>
      <c r="AM1542" s="20"/>
      <c r="AN1542" s="20"/>
      <c r="AO1542" s="20"/>
      <c r="AP1542" s="20"/>
      <c r="AQ1542" s="20"/>
      <c r="AR1542" s="23"/>
      <c r="AS1542" s="23"/>
      <c r="AT1542" s="23"/>
      <c r="AU1542" s="23"/>
      <c r="AV1542" s="23"/>
    </row>
    <row r="1543" ht="15.75" customHeight="1">
      <c r="A1543" s="17" t="str">
        <f t="shared" si="1"/>
        <v>Netherlands-Europe2006</v>
      </c>
      <c r="B1543" s="17" t="s">
        <v>211</v>
      </c>
      <c r="C1543" s="18" t="s">
        <v>180</v>
      </c>
      <c r="D1543" s="19" t="s">
        <v>85</v>
      </c>
      <c r="E1543" s="17">
        <v>5.8009863403E10</v>
      </c>
      <c r="F1543" s="18">
        <v>0.107</v>
      </c>
      <c r="G1543" s="18">
        <v>4459.0</v>
      </c>
      <c r="H1543" s="18">
        <v>0.035</v>
      </c>
      <c r="I1543" s="20">
        <f t="array" ref="I1543:J1543">IFNA(VLOOKUP(A1543,ENERGY!$A$2:$F$2692,{5,6},0),0)</f>
        <v>79075</v>
      </c>
      <c r="J1543" s="20">
        <v>176903.0</v>
      </c>
      <c r="K1543" s="20">
        <f t="array" ref="K1543:S1543">VLOOKUP(A1543,'HUMAN RESOURCES'!$A$2:$M$2692,{2,3,4,5,6,7,8,9,10},0)</f>
        <v>0.011</v>
      </c>
      <c r="L1543" s="20">
        <v>0.004</v>
      </c>
      <c r="M1543" s="20">
        <v>82.0</v>
      </c>
      <c r="N1543" s="20">
        <v>78.0</v>
      </c>
      <c r="O1543" s="20">
        <v>0.183</v>
      </c>
      <c r="P1543" s="20">
        <v>0.675</v>
      </c>
      <c r="Q1543" s="20">
        <v>0.142</v>
      </c>
      <c r="R1543" s="20">
        <v>1.6346101E7</v>
      </c>
      <c r="S1543" s="20">
        <v>0.836</v>
      </c>
      <c r="T1543" s="20">
        <f t="array" ref="T1543:U1543">VLOOKUP(A1543,TOURISM!$A$2:$F$2692,{3,6},0)</f>
        <v>17529000000</v>
      </c>
      <c r="U1543" s="20">
        <v>1.7453E10</v>
      </c>
      <c r="V1543" s="20">
        <f t="array" ref="V1543:AA1543">VLOOKUP(A1543,BUSINESS!$A$2:$J$2692,{4,5,6,7,8,9},0)</f>
        <v>0.446</v>
      </c>
      <c r="W1543" s="20">
        <v>8.0</v>
      </c>
      <c r="X1543" s="20"/>
      <c r="Y1543" s="20">
        <v>250.0</v>
      </c>
      <c r="Z1543" s="20">
        <v>0.837</v>
      </c>
      <c r="AA1543" s="20">
        <v>1.056</v>
      </c>
      <c r="AB1543" s="21">
        <f t="shared" si="390"/>
        <v>3548.850176</v>
      </c>
      <c r="AC1543" s="20">
        <f>I1543/R1543</f>
        <v>0.004837545051</v>
      </c>
      <c r="AD1543" s="20">
        <f>J1543/R1543</f>
        <v>0.01082233616</v>
      </c>
      <c r="AE1543" s="20">
        <f t="shared" si="502"/>
        <v>1067.716393</v>
      </c>
      <c r="AF1543" s="22" t="b">
        <f t="shared" si="4"/>
        <v>0</v>
      </c>
      <c r="AG1543" s="20" t="b">
        <f t="shared" si="5"/>
        <v>0</v>
      </c>
      <c r="AH1543" s="20" t="b">
        <f t="shared" si="6"/>
        <v>0</v>
      </c>
      <c r="AI1543" s="20" t="b">
        <f t="shared" si="7"/>
        <v>1</v>
      </c>
      <c r="AJ1543" s="20"/>
      <c r="AK1543" s="20"/>
      <c r="AL1543" s="20"/>
      <c r="AM1543" s="20"/>
      <c r="AN1543" s="20"/>
      <c r="AO1543" s="20"/>
      <c r="AP1543" s="20"/>
      <c r="AQ1543" s="20"/>
      <c r="AR1543" s="23"/>
      <c r="AS1543" s="23"/>
      <c r="AT1543" s="23"/>
      <c r="AU1543" s="23"/>
      <c r="AV1543" s="23"/>
    </row>
    <row r="1544" ht="15.75" customHeight="1">
      <c r="A1544" s="17" t="str">
        <f t="shared" si="1"/>
        <v>Netherlands-Europe2007</v>
      </c>
      <c r="B1544" s="17" t="s">
        <v>211</v>
      </c>
      <c r="C1544" s="18" t="s">
        <v>180</v>
      </c>
      <c r="D1544" s="19" t="s">
        <v>86</v>
      </c>
      <c r="E1544" s="17">
        <v>5.86035E10</v>
      </c>
      <c r="F1544" s="18">
        <v>0.108</v>
      </c>
      <c r="G1544" s="18">
        <v>5150.0</v>
      </c>
      <c r="H1544" s="18">
        <v>0.046</v>
      </c>
      <c r="I1544" s="20">
        <f t="array" ref="I1544:J1544">IFNA(VLOOKUP(A1544,ENERGY!$A$2:$F$2692,{5,6},0),0)</f>
        <v>0</v>
      </c>
      <c r="J1544" s="20">
        <v>0.0</v>
      </c>
      <c r="K1544" s="20">
        <f t="array" ref="K1544:S1544">VLOOKUP(A1544,'HUMAN RESOURCES'!$A$2:$M$2692,{2,3,4,5,6,7,8,9,10},0)</f>
        <v>0.011</v>
      </c>
      <c r="L1544" s="20">
        <v>0.004</v>
      </c>
      <c r="M1544" s="20">
        <v>82.0</v>
      </c>
      <c r="N1544" s="20">
        <v>78.0</v>
      </c>
      <c r="O1544" s="20">
        <v>0.181</v>
      </c>
      <c r="P1544" s="20">
        <v>0.674</v>
      </c>
      <c r="Q1544" s="20">
        <v>0.144</v>
      </c>
      <c r="R1544" s="20">
        <v>1.6381696E7</v>
      </c>
      <c r="S1544" s="20">
        <v>0.845</v>
      </c>
      <c r="T1544" s="20">
        <f t="array" ref="T1544:U1544">VLOOKUP(A1544,TOURISM!$A$2:$F$2692,{3,6},0)</f>
        <v>19922000000</v>
      </c>
      <c r="U1544" s="20">
        <v>1.9477E10</v>
      </c>
      <c r="V1544" s="20">
        <f t="array" ref="V1544:AA1544">VLOOKUP(A1544,BUSINESS!$A$2:$J$2692,{4,5,6,7,8,9},0)</f>
        <v>0.418</v>
      </c>
      <c r="W1544" s="20">
        <v>8.0</v>
      </c>
      <c r="X1544" s="20"/>
      <c r="Y1544" s="20">
        <v>180.0</v>
      </c>
      <c r="Z1544" s="20">
        <v>0.858</v>
      </c>
      <c r="AA1544" s="20">
        <v>1.173</v>
      </c>
      <c r="AB1544" s="21">
        <f t="shared" si="390"/>
        <v>3577.376848</v>
      </c>
      <c r="AC1544" s="20"/>
      <c r="AD1544" s="20"/>
      <c r="AE1544" s="20">
        <f t="shared" si="502"/>
        <v>1188.948934</v>
      </c>
      <c r="AF1544" s="22" t="b">
        <f t="shared" si="4"/>
        <v>0</v>
      </c>
      <c r="AG1544" s="20" t="b">
        <f t="shared" si="5"/>
        <v>0</v>
      </c>
      <c r="AH1544" s="20" t="b">
        <f t="shared" si="6"/>
        <v>0</v>
      </c>
      <c r="AI1544" s="20" t="b">
        <f t="shared" si="7"/>
        <v>1</v>
      </c>
      <c r="AJ1544" s="20"/>
      <c r="AK1544" s="20"/>
      <c r="AL1544" s="20"/>
      <c r="AM1544" s="20"/>
      <c r="AN1544" s="20"/>
      <c r="AO1544" s="20"/>
      <c r="AP1544" s="20"/>
      <c r="AQ1544" s="20"/>
      <c r="AR1544" s="23"/>
      <c r="AS1544" s="23"/>
      <c r="AT1544" s="23"/>
      <c r="AU1544" s="23"/>
      <c r="AV1544" s="23"/>
    </row>
    <row r="1545" ht="15.75" customHeight="1">
      <c r="A1545" s="17" t="str">
        <f t="shared" si="1"/>
        <v>Netherlands-Europe2008</v>
      </c>
      <c r="B1545" s="17" t="s">
        <v>211</v>
      </c>
      <c r="C1545" s="18" t="s">
        <v>180</v>
      </c>
      <c r="D1545" s="19" t="s">
        <v>87</v>
      </c>
      <c r="E1545" s="17">
        <v>5.8807244368E10</v>
      </c>
      <c r="F1545" s="18">
        <v>0.11</v>
      </c>
      <c r="G1545" s="18">
        <v>5834.0</v>
      </c>
      <c r="H1545" s="18">
        <v>0.046</v>
      </c>
      <c r="I1545" s="20">
        <f t="array" ref="I1545:J1545">IFNA(VLOOKUP(A1545,ENERGY!$A$2:$F$2692,{5,6},0),0)</f>
        <v>79350</v>
      </c>
      <c r="J1545" s="20">
        <v>171766.0</v>
      </c>
      <c r="K1545" s="20">
        <f t="array" ref="K1545:S1545">VLOOKUP(A1545,'HUMAN RESOURCES'!$A$2:$M$2692,{2,3,4,5,6,7,8,9,10},0)</f>
        <v>0.011</v>
      </c>
      <c r="L1545" s="20">
        <v>0.004</v>
      </c>
      <c r="M1545" s="20">
        <v>82.0</v>
      </c>
      <c r="N1545" s="20">
        <v>78.0</v>
      </c>
      <c r="O1545" s="20">
        <v>0.179</v>
      </c>
      <c r="P1545" s="20">
        <v>0.674</v>
      </c>
      <c r="Q1545" s="20">
        <v>0.147</v>
      </c>
      <c r="R1545" s="20">
        <v>1.6445593E7</v>
      </c>
      <c r="S1545" s="20">
        <v>0.854</v>
      </c>
      <c r="T1545" s="20">
        <f t="array" ref="T1545:U1545">VLOOKUP(A1545,TOURISM!$A$2:$F$2692,{3,6},0)</f>
        <v>20523000000</v>
      </c>
      <c r="U1545" s="20">
        <v>2.2217E10</v>
      </c>
      <c r="V1545" s="20">
        <f t="array" ref="V1545:AA1545">VLOOKUP(A1545,BUSINESS!$A$2:$J$2692,{4,5,6,7,8,9},0)</f>
        <v>0.382</v>
      </c>
      <c r="W1545" s="20">
        <v>8.0</v>
      </c>
      <c r="X1545" s="20"/>
      <c r="Y1545" s="20">
        <v>180.0</v>
      </c>
      <c r="Z1545" s="20">
        <v>0.874</v>
      </c>
      <c r="AA1545" s="20">
        <v>1.25</v>
      </c>
      <c r="AB1545" s="21">
        <f t="shared" si="390"/>
        <v>3575.866457</v>
      </c>
      <c r="AC1545" s="20">
        <f t="shared" ref="AC1545:AC1546" si="507">I1545/R1545</f>
        <v>0.004825000838</v>
      </c>
      <c r="AD1545" s="20">
        <f t="shared" ref="AD1545:AD1546" si="508">J1545/R1545</f>
        <v>0.01044450024</v>
      </c>
      <c r="AE1545" s="20">
        <f t="shared" si="502"/>
        <v>1350.939428</v>
      </c>
      <c r="AF1545" s="22" t="b">
        <f t="shared" si="4"/>
        <v>0</v>
      </c>
      <c r="AG1545" s="20" t="b">
        <f t="shared" si="5"/>
        <v>0</v>
      </c>
      <c r="AH1545" s="20" t="b">
        <f t="shared" si="6"/>
        <v>0</v>
      </c>
      <c r="AI1545" s="20" t="b">
        <f t="shared" si="7"/>
        <v>1</v>
      </c>
      <c r="AJ1545" s="20"/>
      <c r="AK1545" s="20"/>
      <c r="AL1545" s="20"/>
      <c r="AM1545" s="20"/>
      <c r="AN1545" s="20"/>
      <c r="AO1545" s="20"/>
      <c r="AP1545" s="20"/>
      <c r="AQ1545" s="20"/>
      <c r="AR1545" s="23"/>
      <c r="AS1545" s="23"/>
      <c r="AT1545" s="23"/>
      <c r="AU1545" s="23"/>
      <c r="AV1545" s="23"/>
    </row>
    <row r="1546" ht="15.75" customHeight="1">
      <c r="A1546" s="17" t="str">
        <f t="shared" si="1"/>
        <v>Netherlands-Europe2009</v>
      </c>
      <c r="B1546" s="17" t="s">
        <v>211</v>
      </c>
      <c r="C1546" s="18" t="s">
        <v>180</v>
      </c>
      <c r="D1546" s="19" t="s">
        <v>88</v>
      </c>
      <c r="E1546" s="17">
        <v>5.8813004375E10</v>
      </c>
      <c r="F1546" s="18">
        <v>0.119</v>
      </c>
      <c r="G1546" s="18">
        <v>5740.0</v>
      </c>
      <c r="H1546" s="18">
        <v>0.02</v>
      </c>
      <c r="I1546" s="20">
        <f t="array" ref="I1546:J1546">IFNA(VLOOKUP(A1546,ENERGY!$A$2:$F$2692,{5,6},0),0)</f>
        <v>78824</v>
      </c>
      <c r="J1546" s="20">
        <v>172228.0</v>
      </c>
      <c r="K1546" s="20">
        <f t="array" ref="K1546:S1546">VLOOKUP(A1546,'HUMAN RESOURCES'!$A$2:$M$2692,{2,3,4,5,6,7,8,9,10},0)</f>
        <v>0.011</v>
      </c>
      <c r="L1546" s="20">
        <v>0.004</v>
      </c>
      <c r="M1546" s="20">
        <v>83.0</v>
      </c>
      <c r="N1546" s="20">
        <v>79.0</v>
      </c>
      <c r="O1546" s="20">
        <v>0.177</v>
      </c>
      <c r="P1546" s="20">
        <v>0.673</v>
      </c>
      <c r="Q1546" s="20">
        <v>0.15</v>
      </c>
      <c r="R1546" s="20">
        <v>1.6530388E7</v>
      </c>
      <c r="S1546" s="20">
        <v>0.862</v>
      </c>
      <c r="T1546" s="20">
        <f t="array" ref="T1546:U1546">VLOOKUP(A1546,TOURISM!$A$2:$F$2692,{3,6},0)</f>
        <v>17868000000</v>
      </c>
      <c r="U1546" s="20">
        <v>2.108E10</v>
      </c>
      <c r="V1546" s="20">
        <f t="array" ref="V1546:AA1546">VLOOKUP(A1546,BUSINESS!$A$2:$J$2692,{4,5,6,7,8,9},0)</f>
        <v>0.385</v>
      </c>
      <c r="W1546" s="20">
        <v>8.0</v>
      </c>
      <c r="X1546" s="20"/>
      <c r="Y1546" s="20">
        <v>164.0</v>
      </c>
      <c r="Z1546" s="20">
        <v>0.896</v>
      </c>
      <c r="AA1546" s="20">
        <v>1.217</v>
      </c>
      <c r="AB1546" s="21">
        <f t="shared" si="390"/>
        <v>3557.871986</v>
      </c>
      <c r="AC1546" s="20">
        <f t="shared" si="507"/>
        <v>0.004768430118</v>
      </c>
      <c r="AD1546" s="20">
        <f t="shared" si="508"/>
        <v>0.0104188722</v>
      </c>
      <c r="AE1546" s="20">
        <f t="shared" si="502"/>
        <v>1275.227176</v>
      </c>
      <c r="AF1546" s="22" t="b">
        <f t="shared" si="4"/>
        <v>0</v>
      </c>
      <c r="AG1546" s="20" t="b">
        <f t="shared" si="5"/>
        <v>0</v>
      </c>
      <c r="AH1546" s="20" t="b">
        <f t="shared" si="6"/>
        <v>0</v>
      </c>
      <c r="AI1546" s="20" t="b">
        <f t="shared" si="7"/>
        <v>1</v>
      </c>
      <c r="AJ1546" s="20"/>
      <c r="AK1546" s="20"/>
      <c r="AL1546" s="20"/>
      <c r="AM1546" s="20"/>
      <c r="AN1546" s="20"/>
      <c r="AO1546" s="20"/>
      <c r="AP1546" s="20"/>
      <c r="AQ1546" s="20"/>
      <c r="AR1546" s="23"/>
      <c r="AS1546" s="23"/>
      <c r="AT1546" s="23"/>
      <c r="AU1546" s="23"/>
      <c r="AV1546" s="23"/>
    </row>
    <row r="1547" ht="15.75" customHeight="1">
      <c r="A1547" s="17" t="str">
        <f t="shared" si="1"/>
        <v>Netherlands-Europe2010</v>
      </c>
      <c r="B1547" s="17" t="s">
        <v>211</v>
      </c>
      <c r="C1547" s="18" t="s">
        <v>180</v>
      </c>
      <c r="D1547" s="19" t="s">
        <v>89</v>
      </c>
      <c r="E1547" s="17">
        <v>5.8873994412E10</v>
      </c>
      <c r="F1547" s="18">
        <v>0.121</v>
      </c>
      <c r="G1547" s="18">
        <v>5676.0</v>
      </c>
      <c r="H1547" s="18">
        <v>0.018</v>
      </c>
      <c r="I1547" s="20">
        <f t="array" ref="I1547:J1547">IFNA(VLOOKUP(A1547,ENERGY!$A$2:$F$2692,{5,6},0),0)</f>
        <v>0</v>
      </c>
      <c r="J1547" s="20">
        <v>0.0</v>
      </c>
      <c r="K1547" s="20">
        <f t="array" ref="K1547:S1547">VLOOKUP(A1547,'HUMAN RESOURCES'!$A$2:$M$2692,{2,3,4,5,6,7,8,9,10},0)</f>
        <v>0.011</v>
      </c>
      <c r="L1547" s="20">
        <v>0.004</v>
      </c>
      <c r="M1547" s="20">
        <v>83.0</v>
      </c>
      <c r="N1547" s="20">
        <v>79.0</v>
      </c>
      <c r="O1547" s="20">
        <v>0.175</v>
      </c>
      <c r="P1547" s="20">
        <v>0.671</v>
      </c>
      <c r="Q1547" s="20">
        <v>0.154</v>
      </c>
      <c r="R1547" s="20">
        <v>1.6615394E7</v>
      </c>
      <c r="S1547" s="20">
        <v>0.871</v>
      </c>
      <c r="T1547" s="20">
        <f t="array" ref="T1547:U1547">VLOOKUP(A1547,TOURISM!$A$2:$F$2692,{3,6},0)</f>
        <v>18690000000</v>
      </c>
      <c r="U1547" s="20">
        <v>1.9772E10</v>
      </c>
      <c r="V1547" s="20">
        <f t="array" ref="V1547:AA1547">VLOOKUP(A1547,BUSINESS!$A$2:$J$2692,{4,5,6,7,8,9},0)</f>
        <v>0.394</v>
      </c>
      <c r="W1547" s="20">
        <v>8.0</v>
      </c>
      <c r="X1547" s="20"/>
      <c r="Y1547" s="20">
        <v>134.0</v>
      </c>
      <c r="Z1547" s="20">
        <v>0.907</v>
      </c>
      <c r="AA1547" s="20">
        <v>1.154</v>
      </c>
      <c r="AB1547" s="21">
        <f t="shared" si="390"/>
        <v>3543.340255</v>
      </c>
      <c r="AC1547" s="20"/>
      <c r="AD1547" s="20"/>
      <c r="AE1547" s="20">
        <f t="shared" si="502"/>
        <v>1189.980809</v>
      </c>
      <c r="AF1547" s="22" t="b">
        <f t="shared" si="4"/>
        <v>0</v>
      </c>
      <c r="AG1547" s="20" t="b">
        <f t="shared" si="5"/>
        <v>0</v>
      </c>
      <c r="AH1547" s="20" t="b">
        <f t="shared" si="6"/>
        <v>0</v>
      </c>
      <c r="AI1547" s="20" t="b">
        <f t="shared" si="7"/>
        <v>1</v>
      </c>
      <c r="AJ1547" s="20"/>
      <c r="AK1547" s="20"/>
      <c r="AL1547" s="20"/>
      <c r="AM1547" s="20"/>
      <c r="AN1547" s="20"/>
      <c r="AO1547" s="20"/>
      <c r="AP1547" s="20"/>
      <c r="AQ1547" s="20"/>
      <c r="AR1547" s="23"/>
      <c r="AS1547" s="23"/>
      <c r="AT1547" s="23"/>
      <c r="AU1547" s="23"/>
      <c r="AV1547" s="23"/>
    </row>
    <row r="1548" ht="15.75" customHeight="1">
      <c r="A1548" s="17" t="str">
        <f t="shared" si="1"/>
        <v>Netherlands-Europe2011</v>
      </c>
      <c r="B1548" s="17" t="s">
        <v>211</v>
      </c>
      <c r="C1548" s="18" t="s">
        <v>180</v>
      </c>
      <c r="D1548" s="19" t="s">
        <v>90</v>
      </c>
      <c r="E1548" s="17">
        <v>5.8920504571E10</v>
      </c>
      <c r="F1548" s="18">
        <v>0.119</v>
      </c>
      <c r="G1548" s="18">
        <v>5997.0</v>
      </c>
      <c r="H1548" s="18">
        <v>0.02</v>
      </c>
      <c r="I1548" s="20">
        <f t="array" ref="I1548:J1548">IFNA(VLOOKUP(A1548,ENERGY!$A$2:$F$2692,{5,6},0),0)</f>
        <v>78010</v>
      </c>
      <c r="J1548" s="20">
        <v>175041.0</v>
      </c>
      <c r="K1548" s="20">
        <f t="array" ref="K1548:S1548">VLOOKUP(A1548,'HUMAN RESOURCES'!$A$2:$M$2692,{2,3,4,5,6,7,8,9,10},0)</f>
        <v>0.011</v>
      </c>
      <c r="L1548" s="20">
        <v>0.004</v>
      </c>
      <c r="M1548" s="20">
        <v>83.0</v>
      </c>
      <c r="N1548" s="20">
        <v>79.0</v>
      </c>
      <c r="O1548" s="20">
        <v>0.173</v>
      </c>
      <c r="P1548" s="20">
        <v>0.667</v>
      </c>
      <c r="Q1548" s="20">
        <v>0.159</v>
      </c>
      <c r="R1548" s="20">
        <v>1.6693074E7</v>
      </c>
      <c r="S1548" s="20">
        <v>0.878</v>
      </c>
      <c r="T1548" s="20">
        <f t="array" ref="T1548:U1548">VLOOKUP(A1548,TOURISM!$A$2:$F$2692,{3,6},0)</f>
        <v>20970000000</v>
      </c>
      <c r="U1548" s="20">
        <v>2.0884E10</v>
      </c>
      <c r="V1548" s="20">
        <f t="array" ref="V1548:AA1548">VLOOKUP(A1548,BUSINESS!$A$2:$J$2692,{4,5,6,7,8,9},0)</f>
        <v>0.396</v>
      </c>
      <c r="W1548" s="20">
        <v>8.0</v>
      </c>
      <c r="X1548" s="20"/>
      <c r="Y1548" s="20">
        <v>127.0</v>
      </c>
      <c r="Z1548" s="20">
        <v>0.914</v>
      </c>
      <c r="AA1548" s="20">
        <v>1.19</v>
      </c>
      <c r="AB1548" s="21">
        <f t="shared" si="390"/>
        <v>3529.637775</v>
      </c>
      <c r="AC1548" s="20">
        <f t="shared" ref="AC1548:AC1549" si="509">I1548/R1548</f>
        <v>0.004673195602</v>
      </c>
      <c r="AD1548" s="20">
        <f t="shared" ref="AD1548:AD1549" si="510">J1548/R1548</f>
        <v>0.01048584581</v>
      </c>
      <c r="AE1548" s="20">
        <f t="shared" si="502"/>
        <v>1251.057774</v>
      </c>
      <c r="AF1548" s="22" t="b">
        <f t="shared" si="4"/>
        <v>0</v>
      </c>
      <c r="AG1548" s="20" t="b">
        <f t="shared" si="5"/>
        <v>0</v>
      </c>
      <c r="AH1548" s="20" t="b">
        <f t="shared" si="6"/>
        <v>0</v>
      </c>
      <c r="AI1548" s="20" t="b">
        <f t="shared" si="7"/>
        <v>1</v>
      </c>
      <c r="AJ1548" s="20"/>
      <c r="AK1548" s="20"/>
      <c r="AL1548" s="20"/>
      <c r="AM1548" s="20"/>
      <c r="AN1548" s="20"/>
      <c r="AO1548" s="20"/>
      <c r="AP1548" s="20"/>
      <c r="AQ1548" s="20"/>
      <c r="AR1548" s="23"/>
      <c r="AS1548" s="23"/>
      <c r="AT1548" s="23"/>
      <c r="AU1548" s="23"/>
      <c r="AV1548" s="23"/>
    </row>
    <row r="1549" ht="15.75" customHeight="1">
      <c r="A1549" s="17" t="str">
        <f t="shared" si="1"/>
        <v>Netherlands-Europe2012</v>
      </c>
      <c r="B1549" s="17" t="s">
        <v>211</v>
      </c>
      <c r="C1549" s="18" t="s">
        <v>180</v>
      </c>
      <c r="D1549" s="19" t="s">
        <v>91</v>
      </c>
      <c r="E1549" s="17">
        <v>5.911686825E10</v>
      </c>
      <c r="F1549" s="18">
        <v>0.124</v>
      </c>
      <c r="G1549" s="18">
        <v>5737.0</v>
      </c>
      <c r="H1549" s="18">
        <v>0.016</v>
      </c>
      <c r="I1549" s="20">
        <f t="array" ref="I1549:J1549">IFNA(VLOOKUP(A1549,ENERGY!$A$2:$F$2692,{5,6},0),0)</f>
        <v>76830</v>
      </c>
      <c r="J1549" s="20">
        <v>167201.0</v>
      </c>
      <c r="K1549" s="20">
        <f t="array" ref="K1549:S1549">VLOOKUP(A1549,'HUMAN RESOURCES'!$A$2:$M$2692,{2,3,4,5,6,7,8,9,10},0)</f>
        <v>0.011</v>
      </c>
      <c r="L1549" s="20">
        <v>0.004</v>
      </c>
      <c r="M1549" s="20">
        <v>83.0</v>
      </c>
      <c r="N1549" s="20">
        <v>79.0</v>
      </c>
      <c r="O1549" s="20">
        <v>0.172</v>
      </c>
      <c r="P1549" s="20">
        <v>0.663</v>
      </c>
      <c r="Q1549" s="20">
        <v>0.164</v>
      </c>
      <c r="R1549" s="20">
        <v>1.6754962E7</v>
      </c>
      <c r="S1549" s="20">
        <v>0.886</v>
      </c>
      <c r="T1549" s="20">
        <f t="array" ref="T1549:U1549">VLOOKUP(A1549,TOURISM!$A$2:$F$2692,{3,6},0)</f>
        <v>20527000000</v>
      </c>
      <c r="U1549" s="20">
        <v>2.0346E10</v>
      </c>
      <c r="V1549" s="20">
        <f t="array" ref="V1549:AA1549">VLOOKUP(A1549,BUSINESS!$A$2:$J$2692,{4,5,6,7,8,9},0)</f>
        <v>0.392</v>
      </c>
      <c r="W1549" s="20">
        <v>5.0</v>
      </c>
      <c r="X1549" s="20">
        <v>30.0</v>
      </c>
      <c r="Y1549" s="20">
        <v>127.0</v>
      </c>
      <c r="Z1549" s="20">
        <v>0.929</v>
      </c>
      <c r="AA1549" s="20">
        <v>1.18</v>
      </c>
      <c r="AB1549" s="21">
        <f t="shared" si="390"/>
        <v>3528.320043</v>
      </c>
      <c r="AC1549" s="20">
        <f t="shared" si="509"/>
        <v>0.004585507266</v>
      </c>
      <c r="AD1549" s="20">
        <f t="shared" si="510"/>
        <v>0.00997919303</v>
      </c>
      <c r="AE1549" s="20">
        <f t="shared" si="502"/>
        <v>1214.326836</v>
      </c>
      <c r="AF1549" s="22" t="b">
        <f t="shared" si="4"/>
        <v>0</v>
      </c>
      <c r="AG1549" s="20" t="b">
        <f t="shared" si="5"/>
        <v>0</v>
      </c>
      <c r="AH1549" s="20" t="b">
        <f t="shared" si="6"/>
        <v>0</v>
      </c>
      <c r="AI1549" s="20" t="b">
        <f t="shared" si="7"/>
        <v>1</v>
      </c>
      <c r="AJ1549" s="20"/>
      <c r="AK1549" s="20"/>
      <c r="AL1549" s="20"/>
      <c r="AM1549" s="20"/>
      <c r="AN1549" s="20"/>
      <c r="AO1549" s="20"/>
      <c r="AP1549" s="20"/>
      <c r="AQ1549" s="20"/>
      <c r="AR1549" s="23"/>
      <c r="AS1549" s="23"/>
      <c r="AT1549" s="23"/>
      <c r="AU1549" s="23"/>
      <c r="AV1549" s="23"/>
    </row>
    <row r="1550" ht="15.75" customHeight="1">
      <c r="A1550" s="17" t="str">
        <f t="shared" si="1"/>
        <v>North Macedonia-Europe2000</v>
      </c>
      <c r="B1550" s="17" t="s">
        <v>212</v>
      </c>
      <c r="C1550" s="18" t="s">
        <v>180</v>
      </c>
      <c r="D1550" s="19" t="s">
        <v>76</v>
      </c>
      <c r="E1550" s="17">
        <v>8.3538373061E10</v>
      </c>
      <c r="F1550" s="18">
        <v>0.087</v>
      </c>
      <c r="G1550" s="18">
        <v>153.0</v>
      </c>
      <c r="H1550" s="18">
        <v>0.189</v>
      </c>
      <c r="I1550" s="20" t="str">
        <f t="array" ref="I1550:J1550">IFNA(VLOOKUP(A1550,ENERGY!$A$2:$F$2692,{5,6},0),0)</f>
        <v/>
      </c>
      <c r="J1550" s="20"/>
      <c r="K1550" s="20">
        <f t="array" ref="K1550:S1550">VLOOKUP(A1550,'HUMAN RESOURCES'!$A$2:$M$2692,{2,3,4,5,6,7,8,9,10},0)</f>
        <v>0.013</v>
      </c>
      <c r="L1550" s="20">
        <v>0.014</v>
      </c>
      <c r="M1550" s="20">
        <v>76.0</v>
      </c>
      <c r="N1550" s="20">
        <v>71.0</v>
      </c>
      <c r="O1550" s="20">
        <v>0.224</v>
      </c>
      <c r="P1550" s="20">
        <v>0.676</v>
      </c>
      <c r="Q1550" s="20">
        <v>0.1</v>
      </c>
      <c r="R1550" s="20">
        <v>2052129.0</v>
      </c>
      <c r="S1550" s="20">
        <v>0.585</v>
      </c>
      <c r="T1550" s="20">
        <f t="array" ref="T1550:U1550">VLOOKUP(A1550,TOURISM!$A$2:$F$2692,{3,6},0)</f>
        <v>88000000</v>
      </c>
      <c r="U1550" s="20">
        <v>5.8E7</v>
      </c>
      <c r="V1550" s="20" t="str">
        <f t="array" ref="V1550:AA1550">VLOOKUP(A1550,BUSINESS!$A$2:$J$2692,{4,5,6,7,8,9},0)</f>
        <v/>
      </c>
      <c r="W1550" s="20"/>
      <c r="X1550" s="20"/>
      <c r="Y1550" s="20"/>
      <c r="Z1550" s="20">
        <v>0.025</v>
      </c>
      <c r="AA1550" s="20">
        <v>0.056</v>
      </c>
      <c r="AB1550" s="21">
        <f t="shared" si="390"/>
        <v>40708.14898</v>
      </c>
      <c r="AC1550" s="20"/>
      <c r="AD1550" s="20"/>
      <c r="AE1550" s="20">
        <f t="shared" si="502"/>
        <v>28.26333042</v>
      </c>
      <c r="AF1550" s="22" t="b">
        <f t="shared" si="4"/>
        <v>0</v>
      </c>
      <c r="AG1550" s="20" t="b">
        <f t="shared" si="5"/>
        <v>0</v>
      </c>
      <c r="AH1550" s="20" t="b">
        <f t="shared" si="6"/>
        <v>0</v>
      </c>
      <c r="AI1550" s="20" t="b">
        <f t="shared" si="7"/>
        <v>0</v>
      </c>
      <c r="AJ1550" s="20"/>
      <c r="AK1550" s="20"/>
      <c r="AL1550" s="20"/>
      <c r="AM1550" s="20"/>
      <c r="AN1550" s="20"/>
      <c r="AO1550" s="20"/>
      <c r="AP1550" s="20"/>
      <c r="AQ1550" s="20"/>
      <c r="AR1550" s="23"/>
      <c r="AS1550" s="23"/>
      <c r="AT1550" s="23"/>
      <c r="AU1550" s="23"/>
      <c r="AV1550" s="23"/>
    </row>
    <row r="1551" ht="15.75" customHeight="1">
      <c r="A1551" s="17" t="str">
        <f t="shared" si="1"/>
        <v>North Macedonia-Europe2001</v>
      </c>
      <c r="B1551" s="17" t="s">
        <v>212</v>
      </c>
      <c r="C1551" s="18" t="s">
        <v>180</v>
      </c>
      <c r="D1551" s="19" t="s">
        <v>77</v>
      </c>
      <c r="E1551" s="17">
        <v>8.3622191419E10</v>
      </c>
      <c r="F1551" s="18">
        <v>0.085</v>
      </c>
      <c r="G1551" s="18">
        <v>141.0</v>
      </c>
      <c r="H1551" s="18">
        <v>0.194</v>
      </c>
      <c r="I1551" s="20">
        <f t="array" ref="I1551:J1551">IFNA(VLOOKUP(A1551,ENERGY!$A$2:$F$2692,{5,6},0),0)</f>
        <v>3122</v>
      </c>
      <c r="J1551" s="20"/>
      <c r="K1551" s="20">
        <f t="array" ref="K1551:S1551">VLOOKUP(A1551,'HUMAN RESOURCES'!$A$2:$M$2692,{2,3,4,5,6,7,8,9,10},0)</f>
        <v>0.012</v>
      </c>
      <c r="L1551" s="20">
        <v>0.014</v>
      </c>
      <c r="M1551" s="20">
        <v>76.0</v>
      </c>
      <c r="N1551" s="20">
        <v>71.0</v>
      </c>
      <c r="O1551" s="20">
        <v>0.219</v>
      </c>
      <c r="P1551" s="20">
        <v>0.679</v>
      </c>
      <c r="Q1551" s="20">
        <v>0.103</v>
      </c>
      <c r="R1551" s="20">
        <v>2065098.0</v>
      </c>
      <c r="S1551" s="20">
        <v>0.583</v>
      </c>
      <c r="T1551" s="20">
        <f t="array" ref="T1551:U1551">VLOOKUP(A1551,TOURISM!$A$2:$F$2692,{3,6},0)</f>
        <v>49000000</v>
      </c>
      <c r="U1551" s="20">
        <v>6.0E7</v>
      </c>
      <c r="V1551" s="20" t="str">
        <f t="array" ref="V1551:AA1551">VLOOKUP(A1551,BUSINESS!$A$2:$J$2692,{4,5,6,7,8,9},0)</f>
        <v/>
      </c>
      <c r="W1551" s="20"/>
      <c r="X1551" s="20"/>
      <c r="Y1551" s="20"/>
      <c r="Z1551" s="20">
        <v>0.035</v>
      </c>
      <c r="AA1551" s="20">
        <v>0.108</v>
      </c>
      <c r="AB1551" s="21">
        <f t="shared" si="390"/>
        <v>40493.08625</v>
      </c>
      <c r="AC1551" s="20">
        <f t="shared" ref="AC1551:AC1554" si="511">I1551/R1551</f>
        <v>0.001511792661</v>
      </c>
      <c r="AD1551" s="20"/>
      <c r="AE1551" s="20">
        <f t="shared" si="502"/>
        <v>29.05431122</v>
      </c>
      <c r="AF1551" s="22" t="b">
        <f t="shared" si="4"/>
        <v>0</v>
      </c>
      <c r="AG1551" s="20" t="b">
        <f t="shared" si="5"/>
        <v>0</v>
      </c>
      <c r="AH1551" s="20" t="b">
        <f t="shared" si="6"/>
        <v>0</v>
      </c>
      <c r="AI1551" s="20" t="b">
        <f t="shared" si="7"/>
        <v>0</v>
      </c>
      <c r="AJ1551" s="20"/>
      <c r="AK1551" s="20"/>
      <c r="AL1551" s="20"/>
      <c r="AM1551" s="20"/>
      <c r="AN1551" s="20"/>
      <c r="AO1551" s="20"/>
      <c r="AP1551" s="20"/>
      <c r="AQ1551" s="20"/>
      <c r="AR1551" s="23"/>
      <c r="AS1551" s="23"/>
      <c r="AT1551" s="23"/>
      <c r="AU1551" s="23"/>
      <c r="AV1551" s="23"/>
    </row>
    <row r="1552" ht="15.75" customHeight="1">
      <c r="A1552" s="17" t="str">
        <f t="shared" si="1"/>
        <v>North Macedonia-Europe2002</v>
      </c>
      <c r="B1552" s="17" t="s">
        <v>212</v>
      </c>
      <c r="C1552" s="18" t="s">
        <v>180</v>
      </c>
      <c r="D1552" s="19" t="s">
        <v>79</v>
      </c>
      <c r="E1552" s="17">
        <v>8.390820572E10</v>
      </c>
      <c r="F1552" s="18">
        <v>0.093</v>
      </c>
      <c r="G1552" s="18">
        <v>170.0</v>
      </c>
      <c r="H1552" s="18">
        <v>0.184</v>
      </c>
      <c r="I1552" s="20">
        <f t="array" ref="I1552:J1552">IFNA(VLOOKUP(A1552,ENERGY!$A$2:$F$2692,{5,6},0),0)</f>
        <v>2883</v>
      </c>
      <c r="J1552" s="20">
        <v>10873.0</v>
      </c>
      <c r="K1552" s="20">
        <f t="array" ref="K1552:S1552">VLOOKUP(A1552,'HUMAN RESOURCES'!$A$2:$M$2692,{2,3,4,5,6,7,8,9,10},0)</f>
        <v>0.012</v>
      </c>
      <c r="L1552" s="20">
        <v>0.013</v>
      </c>
      <c r="M1552" s="20">
        <v>76.0</v>
      </c>
      <c r="N1552" s="20">
        <v>71.0</v>
      </c>
      <c r="O1552" s="20">
        <v>0.213</v>
      </c>
      <c r="P1552" s="20">
        <v>0.681</v>
      </c>
      <c r="Q1552" s="20">
        <v>0.106</v>
      </c>
      <c r="R1552" s="20">
        <v>2074441.0</v>
      </c>
      <c r="S1552" s="20">
        <v>0.581</v>
      </c>
      <c r="T1552" s="20">
        <f t="array" ref="T1552:U1552">VLOOKUP(A1552,TOURISM!$A$2:$F$2692,{3,6},0)</f>
        <v>55000000</v>
      </c>
      <c r="U1552" s="20">
        <v>6.0E7</v>
      </c>
      <c r="V1552" s="20" t="str">
        <f t="array" ref="V1552:AA1552">VLOOKUP(A1552,BUSINESS!$A$2:$J$2692,{4,5,6,7,8,9},0)</f>
        <v/>
      </c>
      <c r="W1552" s="20"/>
      <c r="X1552" s="20"/>
      <c r="Y1552" s="20"/>
      <c r="Z1552" s="20">
        <v>0.173</v>
      </c>
      <c r="AA1552" s="20">
        <v>0.176</v>
      </c>
      <c r="AB1552" s="21">
        <f t="shared" si="390"/>
        <v>40448.58626</v>
      </c>
      <c r="AC1552" s="20">
        <f t="shared" si="511"/>
        <v>0.001389771992</v>
      </c>
      <c r="AD1552" s="20">
        <f t="shared" ref="AD1552:AD1554" si="512">J1552/R1552</f>
        <v>0.005241412024</v>
      </c>
      <c r="AE1552" s="20">
        <f t="shared" si="502"/>
        <v>28.92345456</v>
      </c>
      <c r="AF1552" s="22" t="b">
        <f t="shared" si="4"/>
        <v>0</v>
      </c>
      <c r="AG1552" s="20" t="b">
        <f t="shared" si="5"/>
        <v>0</v>
      </c>
      <c r="AH1552" s="20" t="b">
        <f t="shared" si="6"/>
        <v>0</v>
      </c>
      <c r="AI1552" s="20" t="b">
        <f t="shared" si="7"/>
        <v>0</v>
      </c>
      <c r="AJ1552" s="20"/>
      <c r="AK1552" s="20"/>
      <c r="AL1552" s="20"/>
      <c r="AM1552" s="20"/>
      <c r="AN1552" s="20"/>
      <c r="AO1552" s="20"/>
      <c r="AP1552" s="20"/>
      <c r="AQ1552" s="20"/>
      <c r="AR1552" s="23"/>
      <c r="AS1552" s="23"/>
      <c r="AT1552" s="23"/>
      <c r="AU1552" s="23"/>
      <c r="AV1552" s="23"/>
    </row>
    <row r="1553" ht="15.75" customHeight="1">
      <c r="A1553" s="17" t="str">
        <f t="shared" si="1"/>
        <v>North Macedonia-Europe2003</v>
      </c>
      <c r="B1553" s="17" t="s">
        <v>212</v>
      </c>
      <c r="C1553" s="18" t="s">
        <v>180</v>
      </c>
      <c r="D1553" s="19" t="s">
        <v>81</v>
      </c>
      <c r="E1553" s="17">
        <v>8.3914521341E10</v>
      </c>
      <c r="F1553" s="18">
        <v>0.093</v>
      </c>
      <c r="G1553" s="18">
        <v>212.0</v>
      </c>
      <c r="H1553" s="18">
        <v>0.16</v>
      </c>
      <c r="I1553" s="20">
        <f t="array" ref="I1553:J1553">IFNA(VLOOKUP(A1553,ENERGY!$A$2:$F$2692,{5,6},0),0)</f>
        <v>2811</v>
      </c>
      <c r="J1553" s="20">
        <v>11408.0</v>
      </c>
      <c r="K1553" s="20">
        <f t="array" ref="K1553:S1553">VLOOKUP(A1553,'HUMAN RESOURCES'!$A$2:$M$2692,{2,3,4,5,6,7,8,9,10},0)</f>
        <v>0.012</v>
      </c>
      <c r="L1553" s="20">
        <v>0.013</v>
      </c>
      <c r="M1553" s="20">
        <v>76.0</v>
      </c>
      <c r="N1553" s="20">
        <v>71.0</v>
      </c>
      <c r="O1553" s="20">
        <v>0.208</v>
      </c>
      <c r="P1553" s="20">
        <v>0.684</v>
      </c>
      <c r="Q1553" s="20">
        <v>0.108</v>
      </c>
      <c r="R1553" s="20">
        <v>2080866.0</v>
      </c>
      <c r="S1553" s="20">
        <v>0.579</v>
      </c>
      <c r="T1553" s="20">
        <f t="array" ref="T1553:U1553">VLOOKUP(A1553,TOURISM!$A$2:$F$2692,{3,6},0)</f>
        <v>86000000</v>
      </c>
      <c r="U1553" s="20">
        <v>7.1E7</v>
      </c>
      <c r="V1553" s="20" t="str">
        <f t="array" ref="V1553:AA1553">VLOOKUP(A1553,BUSINESS!$A$2:$J$2692,{4,5,6,7,8,9},0)</f>
        <v/>
      </c>
      <c r="W1553" s="20">
        <v>48.0</v>
      </c>
      <c r="X1553" s="20"/>
      <c r="Y1553" s="20"/>
      <c r="Z1553" s="20">
        <v>0.191</v>
      </c>
      <c r="AA1553" s="20">
        <v>0.373</v>
      </c>
      <c r="AB1553" s="21">
        <f t="shared" si="390"/>
        <v>40326.73</v>
      </c>
      <c r="AC1553" s="20">
        <f t="shared" si="511"/>
        <v>0.001350879874</v>
      </c>
      <c r="AD1553" s="20">
        <f t="shared" si="512"/>
        <v>0.005482332836</v>
      </c>
      <c r="AE1553" s="20">
        <f t="shared" si="502"/>
        <v>34.12040948</v>
      </c>
      <c r="AF1553" s="22" t="b">
        <f t="shared" si="4"/>
        <v>0</v>
      </c>
      <c r="AG1553" s="20" t="b">
        <f t="shared" si="5"/>
        <v>0</v>
      </c>
      <c r="AH1553" s="20" t="b">
        <f t="shared" si="6"/>
        <v>0</v>
      </c>
      <c r="AI1553" s="20" t="b">
        <f t="shared" si="7"/>
        <v>0</v>
      </c>
      <c r="AJ1553" s="20"/>
      <c r="AK1553" s="20"/>
      <c r="AL1553" s="20"/>
      <c r="AM1553" s="20"/>
      <c r="AN1553" s="20"/>
      <c r="AO1553" s="20"/>
      <c r="AP1553" s="20"/>
      <c r="AQ1553" s="20"/>
      <c r="AR1553" s="23"/>
      <c r="AS1553" s="23"/>
      <c r="AT1553" s="23"/>
      <c r="AU1553" s="23"/>
      <c r="AV1553" s="23"/>
    </row>
    <row r="1554" ht="15.75" customHeight="1">
      <c r="A1554" s="17" t="str">
        <f t="shared" si="1"/>
        <v>North Macedonia-Europe2004</v>
      </c>
      <c r="B1554" s="17" t="s">
        <v>212</v>
      </c>
      <c r="C1554" s="18" t="s">
        <v>180</v>
      </c>
      <c r="D1554" s="19" t="s">
        <v>83</v>
      </c>
      <c r="E1554" s="17">
        <v>8.4039856E10</v>
      </c>
      <c r="F1554" s="18">
        <v>0.087</v>
      </c>
      <c r="G1554" s="18">
        <v>230.0</v>
      </c>
      <c r="H1554" s="18">
        <v>0.124</v>
      </c>
      <c r="I1554" s="20">
        <f t="array" ref="I1554:J1554">IFNA(VLOOKUP(A1554,ENERGY!$A$2:$F$2692,{5,6},0),0)</f>
        <v>3012</v>
      </c>
      <c r="J1554" s="20">
        <v>11848.0</v>
      </c>
      <c r="K1554" s="20">
        <f t="array" ref="K1554:S1554">VLOOKUP(A1554,'HUMAN RESOURCES'!$A$2:$M$2692,{2,3,4,5,6,7,8,9,10},0)</f>
        <v>0.012</v>
      </c>
      <c r="L1554" s="20">
        <v>0.012</v>
      </c>
      <c r="M1554" s="20">
        <v>77.0</v>
      </c>
      <c r="N1554" s="20">
        <v>72.0</v>
      </c>
      <c r="O1554" s="20">
        <v>0.203</v>
      </c>
      <c r="P1554" s="20">
        <v>0.687</v>
      </c>
      <c r="Q1554" s="20">
        <v>0.11</v>
      </c>
      <c r="R1554" s="20">
        <v>2085728.0</v>
      </c>
      <c r="S1554" s="20">
        <v>0.577</v>
      </c>
      <c r="T1554" s="20">
        <f t="array" ref="T1554:U1554">VLOOKUP(A1554,TOURISM!$A$2:$F$2692,{3,6},0)</f>
        <v>103000000</v>
      </c>
      <c r="U1554" s="20">
        <v>8.5E7</v>
      </c>
      <c r="V1554" s="20" t="str">
        <f t="array" ref="V1554:AA1554">VLOOKUP(A1554,BUSINESS!$A$2:$J$2692,{4,5,6,7,8,9},0)</f>
        <v/>
      </c>
      <c r="W1554" s="20">
        <v>48.0</v>
      </c>
      <c r="X1554" s="20"/>
      <c r="Y1554" s="20"/>
      <c r="Z1554" s="20">
        <v>0.244</v>
      </c>
      <c r="AA1554" s="20">
        <v>0.473</v>
      </c>
      <c r="AB1554" s="21">
        <f t="shared" si="390"/>
        <v>40292.8167</v>
      </c>
      <c r="AC1554" s="20">
        <f t="shared" si="511"/>
        <v>0.001444100094</v>
      </c>
      <c r="AD1554" s="20">
        <f t="shared" si="512"/>
        <v>0.005680510594</v>
      </c>
      <c r="AE1554" s="20">
        <f t="shared" si="502"/>
        <v>40.75315669</v>
      </c>
      <c r="AF1554" s="22" t="b">
        <f t="shared" si="4"/>
        <v>0</v>
      </c>
      <c r="AG1554" s="20" t="b">
        <f t="shared" si="5"/>
        <v>0</v>
      </c>
      <c r="AH1554" s="20" t="b">
        <f t="shared" si="6"/>
        <v>0</v>
      </c>
      <c r="AI1554" s="20" t="b">
        <f t="shared" si="7"/>
        <v>0</v>
      </c>
      <c r="AJ1554" s="20"/>
      <c r="AK1554" s="20"/>
      <c r="AL1554" s="20"/>
      <c r="AM1554" s="20"/>
      <c r="AN1554" s="20"/>
      <c r="AO1554" s="20"/>
      <c r="AP1554" s="20"/>
      <c r="AQ1554" s="20"/>
      <c r="AR1554" s="23"/>
      <c r="AS1554" s="23"/>
      <c r="AT1554" s="23"/>
      <c r="AU1554" s="23"/>
      <c r="AV1554" s="23"/>
    </row>
    <row r="1555" ht="15.75" customHeight="1">
      <c r="A1555" s="17" t="str">
        <f t="shared" si="1"/>
        <v>North Macedonia-Europe2005</v>
      </c>
      <c r="B1555" s="17" t="s">
        <v>212</v>
      </c>
      <c r="C1555" s="18" t="s">
        <v>180</v>
      </c>
      <c r="D1555" s="19" t="s">
        <v>84</v>
      </c>
      <c r="E1555" s="17">
        <v>8.4108560088E10</v>
      </c>
      <c r="F1555" s="18">
        <v>0.081</v>
      </c>
      <c r="G1555" s="18">
        <v>231.0</v>
      </c>
      <c r="H1555" s="18">
        <v>0.121</v>
      </c>
      <c r="I1555" s="20">
        <f t="array" ref="I1555:J1555">IFNA(VLOOKUP(A1555,ENERGY!$A$2:$F$2692,{5,6},0),0)</f>
        <v>0</v>
      </c>
      <c r="J1555" s="20">
        <v>0.0</v>
      </c>
      <c r="K1555" s="20">
        <f t="array" ref="K1555:S1555">VLOOKUP(A1555,'HUMAN RESOURCES'!$A$2:$M$2692,{2,3,4,5,6,7,8,9,10},0)</f>
        <v>0.011</v>
      </c>
      <c r="L1555" s="20">
        <v>0.012</v>
      </c>
      <c r="M1555" s="20">
        <v>77.0</v>
      </c>
      <c r="N1555" s="20">
        <v>72.0</v>
      </c>
      <c r="O1555" s="20">
        <v>0.198</v>
      </c>
      <c r="P1555" s="20">
        <v>0.69</v>
      </c>
      <c r="Q1555" s="20">
        <v>0.112</v>
      </c>
      <c r="R1555" s="20">
        <v>2090044.0</v>
      </c>
      <c r="S1555" s="20">
        <v>0.575</v>
      </c>
      <c r="T1555" s="20">
        <f t="array" ref="T1555:U1555">VLOOKUP(A1555,TOURISM!$A$2:$F$2692,{3,6},0)</f>
        <v>116000000</v>
      </c>
      <c r="U1555" s="20">
        <v>9.7E7</v>
      </c>
      <c r="V1555" s="20">
        <f t="array" ref="V1555:AA1555">VLOOKUP(A1555,BUSINESS!$A$2:$J$2692,{4,5,6,7,8,9},0)</f>
        <v>0.203</v>
      </c>
      <c r="W1555" s="20">
        <v>48.0</v>
      </c>
      <c r="X1555" s="20"/>
      <c r="Y1555" s="20">
        <v>192.0</v>
      </c>
      <c r="Z1555" s="20">
        <v>0.265</v>
      </c>
      <c r="AA1555" s="20">
        <v>0.541</v>
      </c>
      <c r="AB1555" s="21">
        <f t="shared" si="390"/>
        <v>40242.48298</v>
      </c>
      <c r="AC1555" s="20"/>
      <c r="AD1555" s="20"/>
      <c r="AE1555" s="20">
        <f t="shared" si="502"/>
        <v>46.41050619</v>
      </c>
      <c r="AF1555" s="22" t="b">
        <f t="shared" si="4"/>
        <v>0</v>
      </c>
      <c r="AG1555" s="20" t="b">
        <f t="shared" si="5"/>
        <v>0</v>
      </c>
      <c r="AH1555" s="20" t="b">
        <f t="shared" si="6"/>
        <v>0</v>
      </c>
      <c r="AI1555" s="20" t="b">
        <f t="shared" si="7"/>
        <v>0</v>
      </c>
      <c r="AJ1555" s="20"/>
      <c r="AK1555" s="20"/>
      <c r="AL1555" s="20"/>
      <c r="AM1555" s="20"/>
      <c r="AN1555" s="20"/>
      <c r="AO1555" s="20"/>
      <c r="AP1555" s="20"/>
      <c r="AQ1555" s="20"/>
      <c r="AR1555" s="23"/>
      <c r="AS1555" s="23"/>
      <c r="AT1555" s="23"/>
      <c r="AU1555" s="23"/>
      <c r="AV1555" s="23"/>
    </row>
    <row r="1556" ht="15.75" customHeight="1">
      <c r="A1556" s="17" t="str">
        <f t="shared" si="1"/>
        <v>North Macedonia-Europe2006</v>
      </c>
      <c r="B1556" s="17" t="s">
        <v>212</v>
      </c>
      <c r="C1556" s="18" t="s">
        <v>180</v>
      </c>
      <c r="D1556" s="19" t="s">
        <v>85</v>
      </c>
      <c r="E1556" s="17">
        <v>8.4178086999E10</v>
      </c>
      <c r="F1556" s="18">
        <v>0.078</v>
      </c>
      <c r="G1556" s="18">
        <v>246.0</v>
      </c>
      <c r="H1556" s="18">
        <v>0.113</v>
      </c>
      <c r="I1556" s="20">
        <f t="array" ref="I1556:J1556">IFNA(VLOOKUP(A1556,ENERGY!$A$2:$F$2692,{5,6},0),0)</f>
        <v>2527</v>
      </c>
      <c r="J1556" s="20">
        <v>10935.0</v>
      </c>
      <c r="K1556" s="20">
        <f t="array" ref="K1556:S1556">VLOOKUP(A1556,'HUMAN RESOURCES'!$A$2:$M$2692,{2,3,4,5,6,7,8,9,10},0)</f>
        <v>0.011</v>
      </c>
      <c r="L1556" s="20">
        <v>0.012</v>
      </c>
      <c r="M1556" s="20">
        <v>77.0</v>
      </c>
      <c r="N1556" s="20">
        <v>72.0</v>
      </c>
      <c r="O1556" s="20">
        <v>0.192</v>
      </c>
      <c r="P1556" s="20">
        <v>0.694</v>
      </c>
      <c r="Q1556" s="20">
        <v>0.113</v>
      </c>
      <c r="R1556" s="20">
        <v>2093801.0</v>
      </c>
      <c r="S1556" s="20">
        <v>0.574</v>
      </c>
      <c r="T1556" s="20">
        <f t="array" ref="T1556:U1556">VLOOKUP(A1556,TOURISM!$A$2:$F$2692,{3,6},0)</f>
        <v>156000000</v>
      </c>
      <c r="U1556" s="20">
        <v>1.1E8</v>
      </c>
      <c r="V1556" s="20">
        <f t="array" ref="V1556:AA1556">VLOOKUP(A1556,BUSINESS!$A$2:$J$2692,{4,5,6,7,8,9},0)</f>
        <v>0.203</v>
      </c>
      <c r="W1556" s="20">
        <v>18.0</v>
      </c>
      <c r="X1556" s="20"/>
      <c r="Y1556" s="20">
        <v>192.0</v>
      </c>
      <c r="Z1556" s="20">
        <v>0.286</v>
      </c>
      <c r="AA1556" s="20">
        <v>0.604</v>
      </c>
      <c r="AB1556" s="21">
        <f t="shared" si="390"/>
        <v>40203.48018</v>
      </c>
      <c r="AC1556" s="20">
        <f t="shared" ref="AC1556:AC1559" si="513">I1556/R1556</f>
        <v>0.001206895975</v>
      </c>
      <c r="AD1556" s="20">
        <f t="shared" ref="AD1556:AD1559" si="514">J1556/R1556</f>
        <v>0.005222559355</v>
      </c>
      <c r="AE1556" s="20">
        <f t="shared" si="502"/>
        <v>52.53603375</v>
      </c>
      <c r="AF1556" s="22" t="b">
        <f t="shared" si="4"/>
        <v>0</v>
      </c>
      <c r="AG1556" s="20" t="b">
        <f t="shared" si="5"/>
        <v>0</v>
      </c>
      <c r="AH1556" s="20" t="b">
        <f t="shared" si="6"/>
        <v>0</v>
      </c>
      <c r="AI1556" s="20" t="b">
        <f t="shared" si="7"/>
        <v>0</v>
      </c>
      <c r="AJ1556" s="20"/>
      <c r="AK1556" s="20"/>
      <c r="AL1556" s="20"/>
      <c r="AM1556" s="20"/>
      <c r="AN1556" s="20"/>
      <c r="AO1556" s="20"/>
      <c r="AP1556" s="20"/>
      <c r="AQ1556" s="20"/>
      <c r="AR1556" s="23"/>
      <c r="AS1556" s="23"/>
      <c r="AT1556" s="23"/>
      <c r="AU1556" s="23"/>
      <c r="AV1556" s="23"/>
    </row>
    <row r="1557" ht="15.75" customHeight="1">
      <c r="A1557" s="17" t="str">
        <f t="shared" si="1"/>
        <v>North Macedonia-Europe2007</v>
      </c>
      <c r="B1557" s="17" t="s">
        <v>212</v>
      </c>
      <c r="C1557" s="18" t="s">
        <v>180</v>
      </c>
      <c r="D1557" s="19" t="s">
        <v>86</v>
      </c>
      <c r="E1557" s="17">
        <v>8.532499737E10</v>
      </c>
      <c r="F1557" s="18">
        <v>0.07</v>
      </c>
      <c r="G1557" s="18">
        <v>272.0</v>
      </c>
      <c r="H1557" s="18">
        <v>0.102</v>
      </c>
      <c r="I1557" s="20">
        <f t="array" ref="I1557:J1557">IFNA(VLOOKUP(A1557,ENERGY!$A$2:$F$2692,{5,6},0),0)</f>
        <v>2756</v>
      </c>
      <c r="J1557" s="20">
        <v>11192.0</v>
      </c>
      <c r="K1557" s="20">
        <f t="array" ref="K1557:S1557">VLOOKUP(A1557,'HUMAN RESOURCES'!$A$2:$M$2692,{2,3,4,5,6,7,8,9,10},0)</f>
        <v>0.011</v>
      </c>
      <c r="L1557" s="20">
        <v>0.011</v>
      </c>
      <c r="M1557" s="20">
        <v>77.0</v>
      </c>
      <c r="N1557" s="20">
        <v>72.0</v>
      </c>
      <c r="O1557" s="20">
        <v>0.187</v>
      </c>
      <c r="P1557" s="20">
        <v>0.699</v>
      </c>
      <c r="Q1557" s="20">
        <v>0.114</v>
      </c>
      <c r="R1557" s="20">
        <v>2096620.0</v>
      </c>
      <c r="S1557" s="20">
        <v>0.572</v>
      </c>
      <c r="T1557" s="20">
        <f t="array" ref="T1557:U1557">VLOOKUP(A1557,TOURISM!$A$2:$F$2692,{3,6},0)</f>
        <v>219000000</v>
      </c>
      <c r="U1557" s="20">
        <v>1.47E8</v>
      </c>
      <c r="V1557" s="20">
        <f t="array" ref="V1557:AA1557">VLOOKUP(A1557,BUSINESS!$A$2:$J$2692,{4,5,6,7,8,9},0)</f>
        <v>0.203</v>
      </c>
      <c r="W1557" s="20">
        <v>15.0</v>
      </c>
      <c r="X1557" s="20"/>
      <c r="Y1557" s="20">
        <v>192.0</v>
      </c>
      <c r="Z1557" s="20">
        <v>0.363</v>
      </c>
      <c r="AA1557" s="20">
        <v>0.856</v>
      </c>
      <c r="AB1557" s="21">
        <f t="shared" si="390"/>
        <v>40696.45304</v>
      </c>
      <c r="AC1557" s="20">
        <f t="shared" si="513"/>
        <v>0.001314496666</v>
      </c>
      <c r="AD1557" s="20">
        <f t="shared" si="514"/>
        <v>0.005338115634</v>
      </c>
      <c r="AE1557" s="20">
        <f t="shared" si="502"/>
        <v>70.1128483</v>
      </c>
      <c r="AF1557" s="22" t="b">
        <f t="shared" si="4"/>
        <v>0</v>
      </c>
      <c r="AG1557" s="20" t="b">
        <f t="shared" si="5"/>
        <v>0</v>
      </c>
      <c r="AH1557" s="20" t="b">
        <f t="shared" si="6"/>
        <v>0</v>
      </c>
      <c r="AI1557" s="20" t="b">
        <f t="shared" si="7"/>
        <v>0</v>
      </c>
      <c r="AJ1557" s="20"/>
      <c r="AK1557" s="20"/>
      <c r="AL1557" s="20"/>
      <c r="AM1557" s="20"/>
      <c r="AN1557" s="20"/>
      <c r="AO1557" s="20"/>
      <c r="AP1557" s="20"/>
      <c r="AQ1557" s="20"/>
      <c r="AR1557" s="23"/>
      <c r="AS1557" s="23"/>
      <c r="AT1557" s="23"/>
      <c r="AU1557" s="23"/>
      <c r="AV1557" s="23"/>
    </row>
    <row r="1558" ht="15.75" customHeight="1">
      <c r="A1558" s="17" t="str">
        <f t="shared" si="1"/>
        <v>North Macedonia-Europe2008</v>
      </c>
      <c r="B1558" s="17" t="s">
        <v>212</v>
      </c>
      <c r="C1558" s="18" t="s">
        <v>180</v>
      </c>
      <c r="D1558" s="19" t="s">
        <v>87</v>
      </c>
      <c r="E1558" s="17">
        <v>8.6142018069E10</v>
      </c>
      <c r="F1558" s="18">
        <v>0.069</v>
      </c>
      <c r="G1558" s="18">
        <v>325.0</v>
      </c>
      <c r="H1558" s="18">
        <v>0.097</v>
      </c>
      <c r="I1558" s="20">
        <f t="array" ref="I1558:J1558">IFNA(VLOOKUP(A1558,ENERGY!$A$2:$F$2692,{5,6},0),0)</f>
        <v>3045</v>
      </c>
      <c r="J1558" s="20">
        <v>11379.0</v>
      </c>
      <c r="K1558" s="20">
        <f t="array" ref="K1558:S1558">VLOOKUP(A1558,'HUMAN RESOURCES'!$A$2:$M$2692,{2,3,4,5,6,7,8,9,10},0)</f>
        <v>0.011</v>
      </c>
      <c r="L1558" s="20">
        <v>0.01</v>
      </c>
      <c r="M1558" s="20">
        <v>77.0</v>
      </c>
      <c r="N1558" s="20">
        <v>72.0</v>
      </c>
      <c r="O1558" s="20">
        <v>0.182</v>
      </c>
      <c r="P1558" s="20">
        <v>0.703</v>
      </c>
      <c r="Q1558" s="20">
        <v>0.115</v>
      </c>
      <c r="R1558" s="20">
        <v>2098769.0</v>
      </c>
      <c r="S1558" s="20">
        <v>0.571</v>
      </c>
      <c r="T1558" s="20">
        <f t="array" ref="T1558:U1558">VLOOKUP(A1558,TOURISM!$A$2:$F$2692,{3,6},0)</f>
        <v>262000000</v>
      </c>
      <c r="U1558" s="20">
        <v>1.9E8</v>
      </c>
      <c r="V1558" s="20">
        <f t="array" ref="V1558:AA1558">VLOOKUP(A1558,BUSINESS!$A$2:$J$2692,{4,5,6,7,8,9},0)</f>
        <v>0.174</v>
      </c>
      <c r="W1558" s="20">
        <v>9.0</v>
      </c>
      <c r="X1558" s="20"/>
      <c r="Y1558" s="20">
        <v>150.0</v>
      </c>
      <c r="Z1558" s="20">
        <v>0.46</v>
      </c>
      <c r="AA1558" s="20">
        <v>0.937</v>
      </c>
      <c r="AB1558" s="21">
        <f t="shared" si="390"/>
        <v>41044.06825</v>
      </c>
      <c r="AC1558" s="20">
        <f t="shared" si="513"/>
        <v>0.001450850475</v>
      </c>
      <c r="AD1558" s="20">
        <f t="shared" si="514"/>
        <v>0.005421749607</v>
      </c>
      <c r="AE1558" s="20">
        <f t="shared" si="502"/>
        <v>90.52925786</v>
      </c>
      <c r="AF1558" s="22" t="b">
        <f t="shared" si="4"/>
        <v>0</v>
      </c>
      <c r="AG1558" s="20" t="b">
        <f t="shared" si="5"/>
        <v>0</v>
      </c>
      <c r="AH1558" s="20" t="b">
        <f t="shared" si="6"/>
        <v>0</v>
      </c>
      <c r="AI1558" s="20" t="b">
        <f t="shared" si="7"/>
        <v>0</v>
      </c>
      <c r="AJ1558" s="20"/>
      <c r="AK1558" s="20"/>
      <c r="AL1558" s="20"/>
      <c r="AM1558" s="20"/>
      <c r="AN1558" s="20"/>
      <c r="AO1558" s="20"/>
      <c r="AP1558" s="20"/>
      <c r="AQ1558" s="20"/>
      <c r="AR1558" s="23"/>
      <c r="AS1558" s="23"/>
      <c r="AT1558" s="23"/>
      <c r="AU1558" s="23"/>
      <c r="AV1558" s="23"/>
    </row>
    <row r="1559" ht="15.75" customHeight="1">
      <c r="A1559" s="17" t="str">
        <f t="shared" si="1"/>
        <v>North Macedonia-Europe2009</v>
      </c>
      <c r="B1559" s="17" t="s">
        <v>212</v>
      </c>
      <c r="C1559" s="18" t="s">
        <v>180</v>
      </c>
      <c r="D1559" s="19" t="s">
        <v>88</v>
      </c>
      <c r="E1559" s="17">
        <v>8.7077443709E10</v>
      </c>
      <c r="F1559" s="18">
        <v>0.069</v>
      </c>
      <c r="G1559" s="18">
        <v>306.0</v>
      </c>
      <c r="H1559" s="18">
        <v>0.101</v>
      </c>
      <c r="I1559" s="20">
        <f t="array" ref="I1559:J1559">IFNA(VLOOKUP(A1559,ENERGY!$A$2:$F$2692,{5,6},0),0)</f>
        <v>2842</v>
      </c>
      <c r="J1559" s="20">
        <v>11280.0</v>
      </c>
      <c r="K1559" s="20">
        <f t="array" ref="K1559:S1559">VLOOKUP(A1559,'HUMAN RESOURCES'!$A$2:$M$2692,{2,3,4,5,6,7,8,9,10},0)</f>
        <v>0.011</v>
      </c>
      <c r="L1559" s="20">
        <v>0.01</v>
      </c>
      <c r="M1559" s="20">
        <v>77.0</v>
      </c>
      <c r="N1559" s="20">
        <v>72.0</v>
      </c>
      <c r="O1559" s="20">
        <v>0.178</v>
      </c>
      <c r="P1559" s="20">
        <v>0.707</v>
      </c>
      <c r="Q1559" s="20">
        <v>0.115</v>
      </c>
      <c r="R1559" s="20">
        <v>2100558.0</v>
      </c>
      <c r="S1559" s="20">
        <v>0.57</v>
      </c>
      <c r="T1559" s="20">
        <f t="array" ref="T1559:U1559">VLOOKUP(A1559,TOURISM!$A$2:$F$2692,{3,6},0)</f>
        <v>232000000</v>
      </c>
      <c r="U1559" s="20">
        <v>1.5E8</v>
      </c>
      <c r="V1559" s="20">
        <f t="array" ref="V1559:AA1559">VLOOKUP(A1559,BUSINESS!$A$2:$J$2692,{4,5,6,7,8,9},0)</f>
        <v>0.146</v>
      </c>
      <c r="W1559" s="20">
        <v>4.0</v>
      </c>
      <c r="X1559" s="20"/>
      <c r="Y1559" s="20">
        <v>150.0</v>
      </c>
      <c r="Z1559" s="20">
        <v>0.518</v>
      </c>
      <c r="AA1559" s="20">
        <v>0.925</v>
      </c>
      <c r="AB1559" s="21">
        <f t="shared" si="390"/>
        <v>41454.43435</v>
      </c>
      <c r="AC1559" s="20">
        <f t="shared" si="513"/>
        <v>0.001352973829</v>
      </c>
      <c r="AD1559" s="20">
        <f t="shared" si="514"/>
        <v>0.005370001685</v>
      </c>
      <c r="AE1559" s="20">
        <f t="shared" si="502"/>
        <v>71.40959688</v>
      </c>
      <c r="AF1559" s="22" t="b">
        <f t="shared" si="4"/>
        <v>0</v>
      </c>
      <c r="AG1559" s="20" t="b">
        <f t="shared" si="5"/>
        <v>0</v>
      </c>
      <c r="AH1559" s="20" t="b">
        <f t="shared" si="6"/>
        <v>0</v>
      </c>
      <c r="AI1559" s="20" t="b">
        <f t="shared" si="7"/>
        <v>0</v>
      </c>
      <c r="AJ1559" s="20"/>
      <c r="AK1559" s="20"/>
      <c r="AL1559" s="20"/>
      <c r="AM1559" s="20"/>
      <c r="AN1559" s="20"/>
      <c r="AO1559" s="20"/>
      <c r="AP1559" s="20"/>
      <c r="AQ1559" s="20"/>
      <c r="AR1559" s="23"/>
      <c r="AS1559" s="23"/>
      <c r="AT1559" s="23"/>
      <c r="AU1559" s="23"/>
      <c r="AV1559" s="23"/>
    </row>
    <row r="1560" ht="15.75" customHeight="1">
      <c r="A1560" s="17" t="str">
        <f t="shared" si="1"/>
        <v>North Macedonia-Europe2010</v>
      </c>
      <c r="B1560" s="17" t="s">
        <v>212</v>
      </c>
      <c r="C1560" s="18" t="s">
        <v>180</v>
      </c>
      <c r="D1560" s="19" t="s">
        <v>89</v>
      </c>
      <c r="E1560" s="17">
        <v>8.7239747152E10</v>
      </c>
      <c r="F1560" s="18">
        <v>0.07</v>
      </c>
      <c r="G1560" s="18">
        <v>309.0</v>
      </c>
      <c r="H1560" s="18">
        <v>0.095</v>
      </c>
      <c r="I1560" s="20">
        <f t="array" ref="I1560:J1560">IFNA(VLOOKUP(A1560,ENERGY!$A$2:$F$2692,{5,6},0),0)</f>
        <v>0</v>
      </c>
      <c r="J1560" s="20">
        <v>0.0</v>
      </c>
      <c r="K1560" s="20">
        <f t="array" ref="K1560:S1560">VLOOKUP(A1560,'HUMAN RESOURCES'!$A$2:$M$2692,{2,3,4,5,6,7,8,9,10},0)</f>
        <v>0.011</v>
      </c>
      <c r="L1560" s="20">
        <v>0.009</v>
      </c>
      <c r="M1560" s="20">
        <v>77.0</v>
      </c>
      <c r="N1560" s="20">
        <v>73.0</v>
      </c>
      <c r="O1560" s="20">
        <v>0.174</v>
      </c>
      <c r="P1560" s="20">
        <v>0.709</v>
      </c>
      <c r="Q1560" s="20">
        <v>0.117</v>
      </c>
      <c r="R1560" s="20">
        <v>2102216.0</v>
      </c>
      <c r="S1560" s="20">
        <v>0.57</v>
      </c>
      <c r="T1560" s="20">
        <f t="array" ref="T1560:U1560">VLOOKUP(A1560,TOURISM!$A$2:$F$2692,{3,6},0)</f>
        <v>209000000</v>
      </c>
      <c r="U1560" s="20">
        <v>1.41E8</v>
      </c>
      <c r="V1560" s="20">
        <f t="array" ref="V1560:AA1560">VLOOKUP(A1560,BUSINESS!$A$2:$J$2692,{4,5,6,7,8,9},0)</f>
        <v>0.083</v>
      </c>
      <c r="W1560" s="20">
        <v>3.0</v>
      </c>
      <c r="X1560" s="20"/>
      <c r="Y1560" s="20">
        <v>119.0</v>
      </c>
      <c r="Z1560" s="20">
        <v>0.519</v>
      </c>
      <c r="AA1560" s="20">
        <v>1.024</v>
      </c>
      <c r="AB1560" s="21">
        <f t="shared" si="390"/>
        <v>41498.94547</v>
      </c>
      <c r="AC1560" s="20"/>
      <c r="AD1560" s="20"/>
      <c r="AE1560" s="20">
        <f t="shared" si="502"/>
        <v>67.07208013</v>
      </c>
      <c r="AF1560" s="22" t="b">
        <f t="shared" si="4"/>
        <v>0</v>
      </c>
      <c r="AG1560" s="20" t="b">
        <f t="shared" si="5"/>
        <v>0</v>
      </c>
      <c r="AH1560" s="20" t="b">
        <f t="shared" si="6"/>
        <v>0</v>
      </c>
      <c r="AI1560" s="20" t="b">
        <f t="shared" si="7"/>
        <v>0</v>
      </c>
      <c r="AJ1560" s="20"/>
      <c r="AK1560" s="20"/>
      <c r="AL1560" s="20"/>
      <c r="AM1560" s="20"/>
      <c r="AN1560" s="20"/>
      <c r="AO1560" s="20"/>
      <c r="AP1560" s="20"/>
      <c r="AQ1560" s="20"/>
      <c r="AR1560" s="23"/>
      <c r="AS1560" s="23"/>
      <c r="AT1560" s="23"/>
      <c r="AU1560" s="23"/>
      <c r="AV1560" s="23"/>
    </row>
    <row r="1561" ht="15.75" customHeight="1">
      <c r="A1561" s="17" t="str">
        <f t="shared" si="1"/>
        <v>North Macedonia-Europe2011</v>
      </c>
      <c r="B1561" s="17" t="s">
        <v>212</v>
      </c>
      <c r="C1561" s="18" t="s">
        <v>180</v>
      </c>
      <c r="D1561" s="19" t="s">
        <v>90</v>
      </c>
      <c r="E1561" s="17">
        <v>8.7276164365E10</v>
      </c>
      <c r="F1561" s="18">
        <v>0.069</v>
      </c>
      <c r="G1561" s="18">
        <v>344.0</v>
      </c>
      <c r="H1561" s="18">
        <v>0.089</v>
      </c>
      <c r="I1561" s="20">
        <f t="array" ref="I1561:J1561">IFNA(VLOOKUP(A1561,ENERGY!$A$2:$F$2692,{5,6},0),0)</f>
        <v>2776</v>
      </c>
      <c r="J1561" s="20">
        <v>11309.0</v>
      </c>
      <c r="K1561" s="20">
        <f t="array" ref="K1561:S1561">VLOOKUP(A1561,'HUMAN RESOURCES'!$A$2:$M$2692,{2,3,4,5,6,7,8,9,10},0)</f>
        <v>0.011</v>
      </c>
      <c r="L1561" s="20">
        <v>0.008</v>
      </c>
      <c r="M1561" s="20">
        <v>77.0</v>
      </c>
      <c r="N1561" s="20">
        <v>73.0</v>
      </c>
      <c r="O1561" s="20">
        <v>0.171</v>
      </c>
      <c r="P1561" s="20">
        <v>0.71</v>
      </c>
      <c r="Q1561" s="20">
        <v>0.118</v>
      </c>
      <c r="R1561" s="20">
        <v>2103890.0</v>
      </c>
      <c r="S1561" s="20">
        <v>0.57</v>
      </c>
      <c r="T1561" s="20">
        <f t="array" ref="T1561:U1561">VLOOKUP(A1561,TOURISM!$A$2:$F$2692,{3,6},0)</f>
        <v>242000000</v>
      </c>
      <c r="U1561" s="20">
        <v>1.59E8</v>
      </c>
      <c r="V1561" s="20">
        <f t="array" ref="V1561:AA1561">VLOOKUP(A1561,BUSINESS!$A$2:$J$2692,{4,5,6,7,8,9},0)</f>
        <v>0.084</v>
      </c>
      <c r="W1561" s="20">
        <v>3.0</v>
      </c>
      <c r="X1561" s="20"/>
      <c r="Y1561" s="20">
        <v>119.0</v>
      </c>
      <c r="Z1561" s="20">
        <v>0.567</v>
      </c>
      <c r="AA1561" s="20">
        <v>1.052</v>
      </c>
      <c r="AB1561" s="21">
        <f t="shared" si="390"/>
        <v>41483.23551</v>
      </c>
      <c r="AC1561" s="20">
        <f t="shared" ref="AC1561:AC1567" si="515">I1561/R1561</f>
        <v>0.001319460618</v>
      </c>
      <c r="AD1561" s="20">
        <f t="shared" ref="AD1561:AD1562" si="516">J1561/R1561</f>
        <v>0.005375281027</v>
      </c>
      <c r="AE1561" s="20">
        <f t="shared" si="502"/>
        <v>75.57429333</v>
      </c>
      <c r="AF1561" s="22" t="b">
        <f t="shared" si="4"/>
        <v>0</v>
      </c>
      <c r="AG1561" s="20" t="b">
        <f t="shared" si="5"/>
        <v>0</v>
      </c>
      <c r="AH1561" s="20" t="b">
        <f t="shared" si="6"/>
        <v>0</v>
      </c>
      <c r="AI1561" s="20" t="b">
        <f t="shared" si="7"/>
        <v>0</v>
      </c>
      <c r="AJ1561" s="20"/>
      <c r="AK1561" s="20"/>
      <c r="AL1561" s="20"/>
      <c r="AM1561" s="20"/>
      <c r="AN1561" s="20"/>
      <c r="AO1561" s="20"/>
      <c r="AP1561" s="20"/>
      <c r="AQ1561" s="20"/>
      <c r="AR1561" s="23"/>
      <c r="AS1561" s="23"/>
      <c r="AT1561" s="23"/>
      <c r="AU1561" s="23"/>
      <c r="AV1561" s="23"/>
    </row>
    <row r="1562" ht="15.75" customHeight="1">
      <c r="A1562" s="17" t="str">
        <f t="shared" si="1"/>
        <v>North Macedonia-Europe2012</v>
      </c>
      <c r="B1562" s="17" t="s">
        <v>212</v>
      </c>
      <c r="C1562" s="18" t="s">
        <v>180</v>
      </c>
      <c r="D1562" s="19" t="s">
        <v>91</v>
      </c>
      <c r="E1562" s="17">
        <v>8.7440435752E10</v>
      </c>
      <c r="F1562" s="18">
        <v>0.071</v>
      </c>
      <c r="G1562" s="18">
        <v>327.0</v>
      </c>
      <c r="H1562" s="18">
        <v>0.085</v>
      </c>
      <c r="I1562" s="20">
        <f t="array" ref="I1562:J1562">IFNA(VLOOKUP(A1562,ENERGY!$A$2:$F$2692,{5,6},0),0)</f>
        <v>2924</v>
      </c>
      <c r="J1562" s="20">
        <v>10939.0</v>
      </c>
      <c r="K1562" s="20">
        <f t="array" ref="K1562:S1562">VLOOKUP(A1562,'HUMAN RESOURCES'!$A$2:$M$2692,{2,3,4,5,6,7,8,9,10},0)</f>
        <v>0.011</v>
      </c>
      <c r="L1562" s="20">
        <v>0.007</v>
      </c>
      <c r="M1562" s="20">
        <v>77.0</v>
      </c>
      <c r="N1562" s="20">
        <v>73.0</v>
      </c>
      <c r="O1562" s="20">
        <v>0.169</v>
      </c>
      <c r="P1562" s="20">
        <v>0.711</v>
      </c>
      <c r="Q1562" s="20">
        <v>0.12</v>
      </c>
      <c r="R1562" s="20">
        <v>2105575.0</v>
      </c>
      <c r="S1562" s="20">
        <v>0.57</v>
      </c>
      <c r="T1562" s="20">
        <f t="array" ref="T1562:U1562">VLOOKUP(A1562,TOURISM!$A$2:$F$2692,{3,6},0)</f>
        <v>237000000</v>
      </c>
      <c r="U1562" s="20">
        <v>1.53E8</v>
      </c>
      <c r="V1562" s="20">
        <f t="array" ref="V1562:AA1562">VLOOKUP(A1562,BUSINESS!$A$2:$J$2692,{4,5,6,7,8,9},0)</f>
        <v>0.082</v>
      </c>
      <c r="W1562" s="20">
        <v>2.0</v>
      </c>
      <c r="X1562" s="20">
        <v>36.0</v>
      </c>
      <c r="Y1562" s="20">
        <v>119.0</v>
      </c>
      <c r="Z1562" s="20">
        <v>0.574</v>
      </c>
      <c r="AA1562" s="20">
        <v>1.062</v>
      </c>
      <c r="AB1562" s="21">
        <f t="shared" si="390"/>
        <v>41528.05564</v>
      </c>
      <c r="AC1562" s="20">
        <f t="shared" si="515"/>
        <v>0.0013886943</v>
      </c>
      <c r="AD1562" s="20">
        <f t="shared" si="516"/>
        <v>0.005195255453</v>
      </c>
      <c r="AE1562" s="20">
        <f t="shared" si="502"/>
        <v>72.66423661</v>
      </c>
      <c r="AF1562" s="22" t="b">
        <f t="shared" si="4"/>
        <v>0</v>
      </c>
      <c r="AG1562" s="20" t="b">
        <f t="shared" si="5"/>
        <v>0</v>
      </c>
      <c r="AH1562" s="20" t="b">
        <f t="shared" si="6"/>
        <v>0</v>
      </c>
      <c r="AI1562" s="20" t="b">
        <f t="shared" si="7"/>
        <v>0</v>
      </c>
      <c r="AJ1562" s="20"/>
      <c r="AK1562" s="20"/>
      <c r="AL1562" s="20"/>
      <c r="AM1562" s="20"/>
      <c r="AN1562" s="20"/>
      <c r="AO1562" s="20"/>
      <c r="AP1562" s="20"/>
      <c r="AQ1562" s="20"/>
      <c r="AR1562" s="23"/>
      <c r="AS1562" s="23"/>
      <c r="AT1562" s="23"/>
      <c r="AU1562" s="23"/>
      <c r="AV1562" s="23"/>
    </row>
    <row r="1563" ht="15.75" customHeight="1">
      <c r="A1563" s="17" t="str">
        <f t="shared" si="1"/>
        <v>Norway-Europe2000</v>
      </c>
      <c r="B1563" s="17" t="s">
        <v>213</v>
      </c>
      <c r="C1563" s="18" t="s">
        <v>180</v>
      </c>
      <c r="D1563" s="19" t="s">
        <v>76</v>
      </c>
      <c r="E1563" s="17">
        <v>8.755412844E10</v>
      </c>
      <c r="F1563" s="18">
        <v>0.091</v>
      </c>
      <c r="G1563" s="18">
        <v>3432.0</v>
      </c>
      <c r="H1563" s="18">
        <v>0.089</v>
      </c>
      <c r="I1563" s="20">
        <f t="array" ref="I1563:J1563">IFNA(VLOOKUP(A1563,ENERGY!$A$2:$F$2692,{5,6},0),0)</f>
        <v>29818</v>
      </c>
      <c r="J1563" s="20"/>
      <c r="K1563" s="20">
        <f t="array" ref="K1563:S1563">VLOOKUP(A1563,'HUMAN RESOURCES'!$A$2:$M$2692,{2,3,4,5,6,7,8,9,10},0)</f>
        <v>0.013</v>
      </c>
      <c r="L1563" s="20">
        <v>0.004</v>
      </c>
      <c r="M1563" s="20">
        <v>81.0</v>
      </c>
      <c r="N1563" s="20">
        <v>76.0</v>
      </c>
      <c r="O1563" s="20">
        <v>0.2</v>
      </c>
      <c r="P1563" s="20">
        <v>0.648</v>
      </c>
      <c r="Q1563" s="20">
        <v>0.152</v>
      </c>
      <c r="R1563" s="20">
        <v>4490967.0</v>
      </c>
      <c r="S1563" s="20">
        <v>0.761</v>
      </c>
      <c r="T1563" s="20">
        <f t="array" ref="T1563:U1563">VLOOKUP(A1563,TOURISM!$A$2:$F$2692,{3,6},0)</f>
        <v>2521000000</v>
      </c>
      <c r="U1563" s="20">
        <v>4.893E9</v>
      </c>
      <c r="V1563" s="20" t="str">
        <f t="array" ref="V1563:AA1563">VLOOKUP(A1563,BUSINESS!$A$2:$J$2692,{4,5,6,7,8,9},0)</f>
        <v/>
      </c>
      <c r="W1563" s="20"/>
      <c r="X1563" s="20"/>
      <c r="Y1563" s="20"/>
      <c r="Z1563" s="20">
        <v>0.52</v>
      </c>
      <c r="AA1563" s="20">
        <v>0.718</v>
      </c>
      <c r="AB1563" s="21">
        <f t="shared" si="390"/>
        <v>19495.60717</v>
      </c>
      <c r="AC1563" s="20">
        <f t="shared" si="515"/>
        <v>0.006639550012</v>
      </c>
      <c r="AD1563" s="20"/>
      <c r="AE1563" s="20">
        <f t="shared" si="502"/>
        <v>1089.520364</v>
      </c>
      <c r="AF1563" s="22" t="b">
        <f t="shared" si="4"/>
        <v>0</v>
      </c>
      <c r="AG1563" s="20" t="b">
        <f t="shared" si="5"/>
        <v>0</v>
      </c>
      <c r="AH1563" s="20" t="b">
        <f t="shared" si="6"/>
        <v>0</v>
      </c>
      <c r="AI1563" s="20" t="b">
        <f t="shared" si="7"/>
        <v>1</v>
      </c>
      <c r="AJ1563" s="20"/>
      <c r="AK1563" s="20"/>
      <c r="AL1563" s="20"/>
      <c r="AM1563" s="20"/>
      <c r="AN1563" s="20"/>
      <c r="AO1563" s="20"/>
      <c r="AP1563" s="20"/>
      <c r="AQ1563" s="20"/>
      <c r="AR1563" s="23"/>
      <c r="AS1563" s="23"/>
      <c r="AT1563" s="23"/>
      <c r="AU1563" s="23"/>
      <c r="AV1563" s="23"/>
    </row>
    <row r="1564" ht="15.75" customHeight="1">
      <c r="A1564" s="17" t="str">
        <f t="shared" si="1"/>
        <v>Norway-Europe2001</v>
      </c>
      <c r="B1564" s="17" t="s">
        <v>213</v>
      </c>
      <c r="C1564" s="18" t="s">
        <v>180</v>
      </c>
      <c r="D1564" s="19" t="s">
        <v>77</v>
      </c>
      <c r="E1564" s="17">
        <v>8.7845403978E10</v>
      </c>
      <c r="F1564" s="18">
        <v>0.098</v>
      </c>
      <c r="G1564" s="18">
        <v>3705.0</v>
      </c>
      <c r="H1564" s="18">
        <v>0.087</v>
      </c>
      <c r="I1564" s="20">
        <f t="array" ref="I1564:J1564">IFNA(VLOOKUP(A1564,ENERGY!$A$2:$F$2692,{5,6},0),0)</f>
        <v>28137</v>
      </c>
      <c r="J1564" s="20"/>
      <c r="K1564" s="20">
        <f t="array" ref="K1564:S1564">VLOOKUP(A1564,'HUMAN RESOURCES'!$A$2:$M$2692,{2,3,4,5,6,7,8,9,10},0)</f>
        <v>0.013</v>
      </c>
      <c r="L1564" s="20">
        <v>0.004</v>
      </c>
      <c r="M1564" s="20">
        <v>82.0</v>
      </c>
      <c r="N1564" s="20">
        <v>76.0</v>
      </c>
      <c r="O1564" s="20">
        <v>0.2</v>
      </c>
      <c r="P1564" s="20">
        <v>0.65</v>
      </c>
      <c r="Q1564" s="20">
        <v>0.15</v>
      </c>
      <c r="R1564" s="20">
        <v>4513751.0</v>
      </c>
      <c r="S1564" s="20">
        <v>0.766</v>
      </c>
      <c r="T1564" s="20">
        <f t="array" ref="T1564:U1564">VLOOKUP(A1564,TOURISM!$A$2:$F$2692,{3,6},0)</f>
        <v>2380000000</v>
      </c>
      <c r="U1564" s="20">
        <v>4.718E9</v>
      </c>
      <c r="V1564" s="20" t="str">
        <f t="array" ref="V1564:AA1564">VLOOKUP(A1564,BUSINESS!$A$2:$J$2692,{4,5,6,7,8,9},0)</f>
        <v/>
      </c>
      <c r="W1564" s="20"/>
      <c r="X1564" s="20"/>
      <c r="Y1564" s="20"/>
      <c r="Z1564" s="20">
        <v>0.64</v>
      </c>
      <c r="AA1564" s="20">
        <v>0.796</v>
      </c>
      <c r="AB1564" s="21">
        <f t="shared" si="390"/>
        <v>19461.73016</v>
      </c>
      <c r="AC1564" s="20">
        <f t="shared" si="515"/>
        <v>0.006233618115</v>
      </c>
      <c r="AD1564" s="20"/>
      <c r="AE1564" s="20">
        <f t="shared" si="502"/>
        <v>1045.250392</v>
      </c>
      <c r="AF1564" s="22" t="b">
        <f t="shared" si="4"/>
        <v>0</v>
      </c>
      <c r="AG1564" s="20" t="b">
        <f t="shared" si="5"/>
        <v>0</v>
      </c>
      <c r="AH1564" s="20" t="b">
        <f t="shared" si="6"/>
        <v>0</v>
      </c>
      <c r="AI1564" s="20" t="b">
        <f t="shared" si="7"/>
        <v>1</v>
      </c>
      <c r="AJ1564" s="20"/>
      <c r="AK1564" s="20"/>
      <c r="AL1564" s="20"/>
      <c r="AM1564" s="20"/>
      <c r="AN1564" s="20"/>
      <c r="AO1564" s="20"/>
      <c r="AP1564" s="20"/>
      <c r="AQ1564" s="20"/>
      <c r="AR1564" s="23"/>
      <c r="AS1564" s="23"/>
      <c r="AT1564" s="23"/>
      <c r="AU1564" s="23"/>
      <c r="AV1564" s="23"/>
    </row>
    <row r="1565" ht="15.75" customHeight="1">
      <c r="A1565" s="17" t="str">
        <f t="shared" si="1"/>
        <v>Norway-Europe2002</v>
      </c>
      <c r="B1565" s="17" t="s">
        <v>213</v>
      </c>
      <c r="C1565" s="18" t="s">
        <v>180</v>
      </c>
      <c r="D1565" s="19" t="s">
        <v>79</v>
      </c>
      <c r="E1565" s="17">
        <v>8.7850680573E10</v>
      </c>
      <c r="F1565" s="18">
        <v>0.104</v>
      </c>
      <c r="G1565" s="18">
        <v>4418.0</v>
      </c>
      <c r="H1565" s="18">
        <v>0.087</v>
      </c>
      <c r="I1565" s="20">
        <f t="array" ref="I1565:J1565">IFNA(VLOOKUP(A1565,ENERGY!$A$2:$F$2692,{5,6},0),0)</f>
        <v>32338</v>
      </c>
      <c r="J1565" s="20">
        <v>57187.0</v>
      </c>
      <c r="K1565" s="20">
        <f t="array" ref="K1565:S1565">VLOOKUP(A1565,'HUMAN RESOURCES'!$A$2:$M$2692,{2,3,4,5,6,7,8,9,10},0)</f>
        <v>0.012</v>
      </c>
      <c r="L1565" s="20">
        <v>0.004</v>
      </c>
      <c r="M1565" s="20">
        <v>82.0</v>
      </c>
      <c r="N1565" s="20">
        <v>77.0</v>
      </c>
      <c r="O1565" s="20">
        <v>0.2</v>
      </c>
      <c r="P1565" s="20">
        <v>0.651</v>
      </c>
      <c r="Q1565" s="20">
        <v>0.149</v>
      </c>
      <c r="R1565" s="20">
        <v>4538159.0</v>
      </c>
      <c r="S1565" s="20">
        <v>0.77</v>
      </c>
      <c r="T1565" s="20">
        <f t="array" ref="T1565:U1565">VLOOKUP(A1565,TOURISM!$A$2:$F$2692,{3,6},0)</f>
        <v>2581000000</v>
      </c>
      <c r="U1565" s="20">
        <v>5.61E9</v>
      </c>
      <c r="V1565" s="20" t="str">
        <f t="array" ref="V1565:AA1565">VLOOKUP(A1565,BUSINESS!$A$2:$J$2692,{4,5,6,7,8,9},0)</f>
        <v/>
      </c>
      <c r="W1565" s="20"/>
      <c r="X1565" s="20"/>
      <c r="Y1565" s="20"/>
      <c r="Z1565" s="20">
        <v>0.728</v>
      </c>
      <c r="AA1565" s="20">
        <v>0.835</v>
      </c>
      <c r="AB1565" s="21">
        <f t="shared" si="390"/>
        <v>19358.22006</v>
      </c>
      <c r="AC1565" s="20">
        <f t="shared" si="515"/>
        <v>0.007125797047</v>
      </c>
      <c r="AD1565" s="20">
        <f t="shared" ref="AD1565:AD1567" si="517">J1565/R1565</f>
        <v>0.01260136544</v>
      </c>
      <c r="AE1565" s="20">
        <f t="shared" si="502"/>
        <v>1236.1841</v>
      </c>
      <c r="AF1565" s="22" t="b">
        <f t="shared" si="4"/>
        <v>0</v>
      </c>
      <c r="AG1565" s="20" t="b">
        <f t="shared" si="5"/>
        <v>0</v>
      </c>
      <c r="AH1565" s="20" t="b">
        <f t="shared" si="6"/>
        <v>0</v>
      </c>
      <c r="AI1565" s="20" t="b">
        <f t="shared" si="7"/>
        <v>1</v>
      </c>
      <c r="AJ1565" s="20"/>
      <c r="AK1565" s="20"/>
      <c r="AL1565" s="20"/>
      <c r="AM1565" s="20"/>
      <c r="AN1565" s="20"/>
      <c r="AO1565" s="20"/>
      <c r="AP1565" s="20"/>
      <c r="AQ1565" s="20"/>
      <c r="AR1565" s="23"/>
      <c r="AS1565" s="23"/>
      <c r="AT1565" s="23"/>
      <c r="AU1565" s="23"/>
      <c r="AV1565" s="23"/>
    </row>
    <row r="1566" ht="15.75" customHeight="1">
      <c r="A1566" s="17" t="str">
        <f t="shared" si="1"/>
        <v>Norway-Europe2003</v>
      </c>
      <c r="B1566" s="17" t="s">
        <v>213</v>
      </c>
      <c r="C1566" s="18" t="s">
        <v>180</v>
      </c>
      <c r="D1566" s="19" t="s">
        <v>81</v>
      </c>
      <c r="E1566" s="17">
        <v>8.8837727881E10</v>
      </c>
      <c r="F1566" s="18">
        <v>0.106</v>
      </c>
      <c r="G1566" s="18">
        <v>5220.0</v>
      </c>
      <c r="H1566" s="18">
        <v>0.047</v>
      </c>
      <c r="I1566" s="20">
        <f t="array" ref="I1566:J1566">IFNA(VLOOKUP(A1566,ENERGY!$A$2:$F$2692,{5,6},0),0)</f>
        <v>29775</v>
      </c>
      <c r="J1566" s="20">
        <v>47077.0</v>
      </c>
      <c r="K1566" s="20">
        <f t="array" ref="K1566:S1566">VLOOKUP(A1566,'HUMAN RESOURCES'!$A$2:$M$2692,{2,3,4,5,6,7,8,9,10},0)</f>
        <v>0.012</v>
      </c>
      <c r="L1566" s="20">
        <v>0.004</v>
      </c>
      <c r="M1566" s="20">
        <v>82.0</v>
      </c>
      <c r="N1566" s="20">
        <v>77.0</v>
      </c>
      <c r="O1566" s="20">
        <v>0.199</v>
      </c>
      <c r="P1566" s="20">
        <v>0.653</v>
      </c>
      <c r="Q1566" s="20">
        <v>0.148</v>
      </c>
      <c r="R1566" s="20">
        <v>4564855.0</v>
      </c>
      <c r="S1566" s="20">
        <v>0.772</v>
      </c>
      <c r="T1566" s="20">
        <f t="array" ref="T1566:U1566">VLOOKUP(A1566,TOURISM!$A$2:$F$2692,{3,6},0)</f>
        <v>2989000000</v>
      </c>
      <c r="U1566" s="20">
        <v>7.089E9</v>
      </c>
      <c r="V1566" s="20" t="str">
        <f t="array" ref="V1566:AA1566">VLOOKUP(A1566,BUSINESS!$A$2:$J$2692,{4,5,6,7,8,9},0)</f>
        <v/>
      </c>
      <c r="W1566" s="20">
        <v>18.0</v>
      </c>
      <c r="X1566" s="20"/>
      <c r="Y1566" s="20"/>
      <c r="Z1566" s="20">
        <v>0.781</v>
      </c>
      <c r="AA1566" s="20">
        <v>0.891</v>
      </c>
      <c r="AB1566" s="21">
        <f t="shared" si="390"/>
        <v>19461.23763</v>
      </c>
      <c r="AC1566" s="20">
        <f t="shared" si="515"/>
        <v>0.006522660632</v>
      </c>
      <c r="AD1566" s="20">
        <f t="shared" si="517"/>
        <v>0.01031292341</v>
      </c>
      <c r="AE1566" s="20">
        <f t="shared" si="502"/>
        <v>1552.951846</v>
      </c>
      <c r="AF1566" s="22" t="b">
        <f t="shared" si="4"/>
        <v>0</v>
      </c>
      <c r="AG1566" s="20" t="b">
        <f t="shared" si="5"/>
        <v>0</v>
      </c>
      <c r="AH1566" s="20" t="b">
        <f t="shared" si="6"/>
        <v>0</v>
      </c>
      <c r="AI1566" s="20" t="b">
        <f t="shared" si="7"/>
        <v>1</v>
      </c>
      <c r="AJ1566" s="20"/>
      <c r="AK1566" s="20"/>
      <c r="AL1566" s="20"/>
      <c r="AM1566" s="20"/>
      <c r="AN1566" s="20"/>
      <c r="AO1566" s="20"/>
      <c r="AP1566" s="20"/>
      <c r="AQ1566" s="20"/>
      <c r="AR1566" s="23"/>
      <c r="AS1566" s="23"/>
      <c r="AT1566" s="23"/>
      <c r="AU1566" s="23"/>
      <c r="AV1566" s="23"/>
    </row>
    <row r="1567" ht="15.75" customHeight="1">
      <c r="A1567" s="17" t="str">
        <f t="shared" si="1"/>
        <v>Norway-Europe2004</v>
      </c>
      <c r="B1567" s="17" t="s">
        <v>213</v>
      </c>
      <c r="C1567" s="18" t="s">
        <v>180</v>
      </c>
      <c r="D1567" s="19" t="s">
        <v>83</v>
      </c>
      <c r="E1567" s="17">
        <v>8.8882967742E10</v>
      </c>
      <c r="F1567" s="18">
        <v>0.101</v>
      </c>
      <c r="G1567" s="18">
        <v>5733.0</v>
      </c>
      <c r="H1567" s="18">
        <v>0.04</v>
      </c>
      <c r="I1567" s="20">
        <f t="array" ref="I1567:J1567">IFNA(VLOOKUP(A1567,ENERGY!$A$2:$F$2692,{5,6},0),0)</f>
        <v>29805</v>
      </c>
      <c r="J1567" s="20">
        <v>50326.0</v>
      </c>
      <c r="K1567" s="20">
        <f t="array" ref="K1567:S1567">VLOOKUP(A1567,'HUMAN RESOURCES'!$A$2:$M$2692,{2,3,4,5,6,7,8,9,10},0)</f>
        <v>0.012</v>
      </c>
      <c r="L1567" s="20">
        <v>0.003</v>
      </c>
      <c r="M1567" s="20">
        <v>82.0</v>
      </c>
      <c r="N1567" s="20">
        <v>78.0</v>
      </c>
      <c r="O1567" s="20">
        <v>0.198</v>
      </c>
      <c r="P1567" s="20">
        <v>0.655</v>
      </c>
      <c r="Q1567" s="20">
        <v>0.148</v>
      </c>
      <c r="R1567" s="20">
        <v>4591910.0</v>
      </c>
      <c r="S1567" s="20">
        <v>0.773</v>
      </c>
      <c r="T1567" s="20">
        <f t="array" ref="T1567:U1567">VLOOKUP(A1567,TOURISM!$A$2:$F$2692,{3,6},0)</f>
        <v>3531000000</v>
      </c>
      <c r="U1567" s="20">
        <v>8.894E9</v>
      </c>
      <c r="V1567" s="20" t="str">
        <f t="array" ref="V1567:AA1567">VLOOKUP(A1567,BUSINESS!$A$2:$J$2692,{4,5,6,7,8,9},0)</f>
        <v/>
      </c>
      <c r="W1567" s="20">
        <v>18.0</v>
      </c>
      <c r="X1567" s="20"/>
      <c r="Y1567" s="20"/>
      <c r="Z1567" s="20">
        <v>0.777</v>
      </c>
      <c r="AA1567" s="20">
        <v>0.986</v>
      </c>
      <c r="AB1567" s="21">
        <f t="shared" si="390"/>
        <v>19356.42635</v>
      </c>
      <c r="AC1567" s="20">
        <f t="shared" si="515"/>
        <v>0.006490763103</v>
      </c>
      <c r="AD1567" s="20">
        <f t="shared" si="517"/>
        <v>0.01095970958</v>
      </c>
      <c r="AE1567" s="20">
        <f t="shared" si="502"/>
        <v>1936.884651</v>
      </c>
      <c r="AF1567" s="22" t="b">
        <f t="shared" si="4"/>
        <v>0</v>
      </c>
      <c r="AG1567" s="20" t="b">
        <f t="shared" si="5"/>
        <v>0</v>
      </c>
      <c r="AH1567" s="20" t="b">
        <f t="shared" si="6"/>
        <v>0</v>
      </c>
      <c r="AI1567" s="20" t="b">
        <f t="shared" si="7"/>
        <v>1</v>
      </c>
      <c r="AJ1567" s="20"/>
      <c r="AK1567" s="20"/>
      <c r="AL1567" s="20"/>
      <c r="AM1567" s="20"/>
      <c r="AN1567" s="20"/>
      <c r="AO1567" s="20"/>
      <c r="AP1567" s="20"/>
      <c r="AQ1567" s="20"/>
      <c r="AR1567" s="23"/>
      <c r="AS1567" s="23"/>
      <c r="AT1567" s="23"/>
      <c r="AU1567" s="23"/>
      <c r="AV1567" s="23"/>
    </row>
    <row r="1568" ht="15.75" customHeight="1">
      <c r="A1568" s="17" t="str">
        <f t="shared" si="1"/>
        <v>Norway-Europe2005</v>
      </c>
      <c r="B1568" s="17" t="s">
        <v>213</v>
      </c>
      <c r="C1568" s="18" t="s">
        <v>180</v>
      </c>
      <c r="D1568" s="19" t="s">
        <v>84</v>
      </c>
      <c r="E1568" s="17">
        <v>8.9285087395E10</v>
      </c>
      <c r="F1568" s="18">
        <v>0.095</v>
      </c>
      <c r="G1568" s="18">
        <v>6293.0</v>
      </c>
      <c r="H1568" s="18">
        <v>0.04</v>
      </c>
      <c r="I1568" s="20">
        <f t="array" ref="I1568:J1568">IFNA(VLOOKUP(A1568,ENERGY!$A$2:$F$2692,{5,6},0),0)</f>
        <v>0</v>
      </c>
      <c r="J1568" s="20">
        <v>0.0</v>
      </c>
      <c r="K1568" s="20">
        <f t="array" ref="K1568:S1568">VLOOKUP(A1568,'HUMAN RESOURCES'!$A$2:$M$2692,{2,3,4,5,6,7,8,9,10},0)</f>
        <v>0.012</v>
      </c>
      <c r="L1568" s="20">
        <v>0.003</v>
      </c>
      <c r="M1568" s="20">
        <v>83.0</v>
      </c>
      <c r="N1568" s="20">
        <v>78.0</v>
      </c>
      <c r="O1568" s="20">
        <v>0.196</v>
      </c>
      <c r="P1568" s="20">
        <v>0.656</v>
      </c>
      <c r="Q1568" s="20">
        <v>0.147</v>
      </c>
      <c r="R1568" s="20">
        <v>4623291.0</v>
      </c>
      <c r="S1568" s="20">
        <v>0.775</v>
      </c>
      <c r="T1568" s="20">
        <f t="array" ref="T1568:U1568">VLOOKUP(A1568,TOURISM!$A$2:$F$2692,{3,6},0)</f>
        <v>4243000000</v>
      </c>
      <c r="U1568" s="20">
        <v>1.04E10</v>
      </c>
      <c r="V1568" s="20">
        <f t="array" ref="V1568:AA1568">VLOOKUP(A1568,BUSINESS!$A$2:$J$2692,{4,5,6,7,8,9},0)</f>
        <v>0.411</v>
      </c>
      <c r="W1568" s="20">
        <v>8.0</v>
      </c>
      <c r="X1568" s="20"/>
      <c r="Y1568" s="20">
        <v>87.0</v>
      </c>
      <c r="Z1568" s="20">
        <v>0.82</v>
      </c>
      <c r="AA1568" s="20">
        <v>1.028</v>
      </c>
      <c r="AB1568" s="21">
        <f t="shared" si="390"/>
        <v>19312.01981</v>
      </c>
      <c r="AC1568" s="20"/>
      <c r="AD1568" s="20"/>
      <c r="AE1568" s="20">
        <f t="shared" si="502"/>
        <v>2249.479862</v>
      </c>
      <c r="AF1568" s="22" t="b">
        <f t="shared" si="4"/>
        <v>0</v>
      </c>
      <c r="AG1568" s="20" t="b">
        <f t="shared" si="5"/>
        <v>0</v>
      </c>
      <c r="AH1568" s="20" t="b">
        <f t="shared" si="6"/>
        <v>0</v>
      </c>
      <c r="AI1568" s="20" t="b">
        <f t="shared" si="7"/>
        <v>1</v>
      </c>
      <c r="AJ1568" s="20"/>
      <c r="AK1568" s="20"/>
      <c r="AL1568" s="20"/>
      <c r="AM1568" s="20"/>
      <c r="AN1568" s="20"/>
      <c r="AO1568" s="20"/>
      <c r="AP1568" s="20"/>
      <c r="AQ1568" s="20"/>
      <c r="AR1568" s="23"/>
      <c r="AS1568" s="23"/>
      <c r="AT1568" s="23"/>
      <c r="AU1568" s="23"/>
      <c r="AV1568" s="23"/>
    </row>
    <row r="1569" ht="15.75" customHeight="1">
      <c r="A1569" s="17" t="str">
        <f t="shared" si="1"/>
        <v>Norway-Europe2006</v>
      </c>
      <c r="B1569" s="17" t="s">
        <v>213</v>
      </c>
      <c r="C1569" s="18" t="s">
        <v>180</v>
      </c>
      <c r="D1569" s="19" t="s">
        <v>85</v>
      </c>
      <c r="E1569" s="17">
        <v>8.9356650349E10</v>
      </c>
      <c r="F1569" s="18">
        <v>0.092</v>
      </c>
      <c r="G1569" s="18">
        <v>6778.0</v>
      </c>
      <c r="H1569" s="18">
        <v>0.047</v>
      </c>
      <c r="I1569" s="20">
        <f t="array" ref="I1569:J1569">IFNA(VLOOKUP(A1569,ENERGY!$A$2:$F$2692,{5,6},0),0)</f>
        <v>24912</v>
      </c>
      <c r="J1569" s="20">
        <v>37429.0</v>
      </c>
      <c r="K1569" s="20">
        <f t="array" ref="K1569:S1569">VLOOKUP(A1569,'HUMAN RESOURCES'!$A$2:$M$2692,{2,3,4,5,6,7,8,9,10},0)</f>
        <v>0.013</v>
      </c>
      <c r="L1569" s="20">
        <v>0.003</v>
      </c>
      <c r="M1569" s="20">
        <v>83.0</v>
      </c>
      <c r="N1569" s="20">
        <v>78.0</v>
      </c>
      <c r="O1569" s="20">
        <v>0.195</v>
      </c>
      <c r="P1569" s="20">
        <v>0.658</v>
      </c>
      <c r="Q1569" s="20">
        <v>0.147</v>
      </c>
      <c r="R1569" s="20">
        <v>4660677.0</v>
      </c>
      <c r="S1569" s="20">
        <v>0.779</v>
      </c>
      <c r="T1569" s="20">
        <f t="array" ref="T1569:U1569">VLOOKUP(A1569,TOURISM!$A$2:$F$2692,{3,6},0)</f>
        <v>4289000000</v>
      </c>
      <c r="U1569" s="20">
        <v>1.1273E10</v>
      </c>
      <c r="V1569" s="20">
        <f t="array" ref="V1569:AA1569">VLOOKUP(A1569,BUSINESS!$A$2:$J$2692,{4,5,6,7,8,9},0)</f>
        <v>0.411</v>
      </c>
      <c r="W1569" s="20">
        <v>7.0</v>
      </c>
      <c r="X1569" s="20"/>
      <c r="Y1569" s="20">
        <v>87.0</v>
      </c>
      <c r="Z1569" s="20">
        <v>0.826</v>
      </c>
      <c r="AA1569" s="20">
        <v>1.043</v>
      </c>
      <c r="AB1569" s="21">
        <f t="shared" si="390"/>
        <v>19172.4615</v>
      </c>
      <c r="AC1569" s="20">
        <f t="shared" ref="AC1569:AC1572" si="518">I1569/R1569</f>
        <v>0.005345146209</v>
      </c>
      <c r="AD1569" s="20">
        <f t="shared" ref="AD1569:AD1572" si="519">J1569/R1569</f>
        <v>0.008030807541</v>
      </c>
      <c r="AE1569" s="20">
        <f t="shared" si="502"/>
        <v>2418.747319</v>
      </c>
      <c r="AF1569" s="22" t="b">
        <f t="shared" si="4"/>
        <v>0</v>
      </c>
      <c r="AG1569" s="20" t="b">
        <f t="shared" si="5"/>
        <v>0</v>
      </c>
      <c r="AH1569" s="20" t="b">
        <f t="shared" si="6"/>
        <v>0</v>
      </c>
      <c r="AI1569" s="20" t="b">
        <f t="shared" si="7"/>
        <v>1</v>
      </c>
      <c r="AJ1569" s="20"/>
      <c r="AK1569" s="20"/>
      <c r="AL1569" s="20"/>
      <c r="AM1569" s="20"/>
      <c r="AN1569" s="20"/>
      <c r="AO1569" s="20"/>
      <c r="AP1569" s="20"/>
      <c r="AQ1569" s="20"/>
      <c r="AR1569" s="23"/>
      <c r="AS1569" s="23"/>
      <c r="AT1569" s="23"/>
      <c r="AU1569" s="23"/>
      <c r="AV1569" s="23"/>
    </row>
    <row r="1570" ht="15.75" customHeight="1">
      <c r="A1570" s="17" t="str">
        <f t="shared" si="1"/>
        <v>Norway-Europe2007</v>
      </c>
      <c r="B1570" s="17" t="s">
        <v>213</v>
      </c>
      <c r="C1570" s="18" t="s">
        <v>180</v>
      </c>
      <c r="D1570" s="19" t="s">
        <v>86</v>
      </c>
      <c r="E1570" s="17">
        <v>8.9524131617E10</v>
      </c>
      <c r="F1570" s="18">
        <v>0.095</v>
      </c>
      <c r="G1570" s="18">
        <v>7978.0</v>
      </c>
      <c r="H1570" s="18">
        <v>0.066</v>
      </c>
      <c r="I1570" s="20">
        <f t="array" ref="I1570:J1570">IFNA(VLOOKUP(A1570,ENERGY!$A$2:$F$2692,{5,6},0),0)</f>
        <v>26433</v>
      </c>
      <c r="J1570" s="20">
        <v>42666.0</v>
      </c>
      <c r="K1570" s="20">
        <f t="array" ref="K1570:S1570">VLOOKUP(A1570,'HUMAN RESOURCES'!$A$2:$M$2692,{2,3,4,5,6,7,8,9,10},0)</f>
        <v>0.012</v>
      </c>
      <c r="L1570" s="20">
        <v>0.003</v>
      </c>
      <c r="M1570" s="20">
        <v>83.0</v>
      </c>
      <c r="N1570" s="20">
        <v>78.0</v>
      </c>
      <c r="O1570" s="20">
        <v>0.193</v>
      </c>
      <c r="P1570" s="20">
        <v>0.66</v>
      </c>
      <c r="Q1570" s="20">
        <v>0.147</v>
      </c>
      <c r="R1570" s="20">
        <v>4709153.0</v>
      </c>
      <c r="S1570" s="20">
        <v>0.782</v>
      </c>
      <c r="T1570" s="20">
        <f t="array" ref="T1570:U1570">VLOOKUP(A1570,TOURISM!$A$2:$F$2692,{3,6},0)</f>
        <v>5322000000</v>
      </c>
      <c r="U1570" s="20">
        <v>1.3256E10</v>
      </c>
      <c r="V1570" s="20">
        <f t="array" ref="V1570:AA1570">VLOOKUP(A1570,BUSINESS!$A$2:$J$2692,{4,5,6,7,8,9},0)</f>
        <v>0.411</v>
      </c>
      <c r="W1570" s="20">
        <v>7.0</v>
      </c>
      <c r="X1570" s="20"/>
      <c r="Y1570" s="20">
        <v>87.0</v>
      </c>
      <c r="Z1570" s="20">
        <v>0.869</v>
      </c>
      <c r="AA1570" s="20">
        <v>1.067</v>
      </c>
      <c r="AB1570" s="21">
        <f t="shared" si="390"/>
        <v>19010.66532</v>
      </c>
      <c r="AC1570" s="20">
        <f t="shared" si="518"/>
        <v>0.005613111317</v>
      </c>
      <c r="AD1570" s="20">
        <f t="shared" si="519"/>
        <v>0.009060228028</v>
      </c>
      <c r="AE1570" s="20">
        <f t="shared" si="502"/>
        <v>2814.943579</v>
      </c>
      <c r="AF1570" s="22" t="b">
        <f t="shared" si="4"/>
        <v>0</v>
      </c>
      <c r="AG1570" s="20" t="b">
        <f t="shared" si="5"/>
        <v>0</v>
      </c>
      <c r="AH1570" s="20" t="b">
        <f t="shared" si="6"/>
        <v>0</v>
      </c>
      <c r="AI1570" s="20" t="b">
        <f t="shared" si="7"/>
        <v>1</v>
      </c>
      <c r="AJ1570" s="20"/>
      <c r="AK1570" s="20"/>
      <c r="AL1570" s="20"/>
      <c r="AM1570" s="20"/>
      <c r="AN1570" s="20"/>
      <c r="AO1570" s="20"/>
      <c r="AP1570" s="20"/>
      <c r="AQ1570" s="20"/>
      <c r="AR1570" s="23"/>
      <c r="AS1570" s="23"/>
      <c r="AT1570" s="23"/>
      <c r="AU1570" s="23"/>
      <c r="AV1570" s="23"/>
    </row>
    <row r="1571" ht="15.75" customHeight="1">
      <c r="A1571" s="17" t="str">
        <f t="shared" si="1"/>
        <v>Norway-Europe2008</v>
      </c>
      <c r="B1571" s="17" t="s">
        <v>213</v>
      </c>
      <c r="C1571" s="18" t="s">
        <v>180</v>
      </c>
      <c r="D1571" s="19" t="s">
        <v>87</v>
      </c>
      <c r="E1571" s="17">
        <v>8.9685724889E10</v>
      </c>
      <c r="F1571" s="18">
        <v>0.09</v>
      </c>
      <c r="G1571" s="18">
        <v>8626.0</v>
      </c>
      <c r="H1571" s="18">
        <v>0.073</v>
      </c>
      <c r="I1571" s="20">
        <f t="array" ref="I1571:J1571">IFNA(VLOOKUP(A1571,ENERGY!$A$2:$F$2692,{5,6},0),0)</f>
        <v>27547</v>
      </c>
      <c r="J1571" s="20">
        <v>45089.0</v>
      </c>
      <c r="K1571" s="20">
        <f t="array" ref="K1571:S1571">VLOOKUP(A1571,'HUMAN RESOURCES'!$A$2:$M$2692,{2,3,4,5,6,7,8,9,10},0)</f>
        <v>0.013</v>
      </c>
      <c r="L1571" s="20">
        <v>0.003</v>
      </c>
      <c r="M1571" s="20">
        <v>83.0</v>
      </c>
      <c r="N1571" s="20">
        <v>78.0</v>
      </c>
      <c r="O1571" s="20">
        <v>0.191</v>
      </c>
      <c r="P1571" s="20">
        <v>0.661</v>
      </c>
      <c r="Q1571" s="20">
        <v>0.148</v>
      </c>
      <c r="R1571" s="20">
        <v>4768212.0</v>
      </c>
      <c r="S1571" s="20">
        <v>0.785</v>
      </c>
      <c r="T1571" s="20">
        <f t="array" ref="T1571:U1571">VLOOKUP(A1571,TOURISM!$A$2:$F$2692,{3,6},0)</f>
        <v>5702000000</v>
      </c>
      <c r="U1571" s="20">
        <v>1.5118E10</v>
      </c>
      <c r="V1571" s="20">
        <f t="array" ref="V1571:AA1571">VLOOKUP(A1571,BUSINESS!$A$2:$J$2692,{4,5,6,7,8,9},0)</f>
        <v>0.407</v>
      </c>
      <c r="W1571" s="20">
        <v>7.0</v>
      </c>
      <c r="X1571" s="20"/>
      <c r="Y1571" s="20">
        <v>87.0</v>
      </c>
      <c r="Z1571" s="20">
        <v>0.906</v>
      </c>
      <c r="AA1571" s="20">
        <v>1.091</v>
      </c>
      <c r="AB1571" s="21">
        <f t="shared" si="390"/>
        <v>18809.08921</v>
      </c>
      <c r="AC1571" s="20">
        <f t="shared" si="518"/>
        <v>0.005777217959</v>
      </c>
      <c r="AD1571" s="20">
        <f t="shared" si="519"/>
        <v>0.00945616512</v>
      </c>
      <c r="AE1571" s="20">
        <f t="shared" si="502"/>
        <v>3170.580503</v>
      </c>
      <c r="AF1571" s="22" t="b">
        <f t="shared" si="4"/>
        <v>0</v>
      </c>
      <c r="AG1571" s="20" t="b">
        <f t="shared" si="5"/>
        <v>0</v>
      </c>
      <c r="AH1571" s="20" t="b">
        <f t="shared" si="6"/>
        <v>0</v>
      </c>
      <c r="AI1571" s="20" t="b">
        <f t="shared" si="7"/>
        <v>1</v>
      </c>
      <c r="AJ1571" s="20"/>
      <c r="AK1571" s="20"/>
      <c r="AL1571" s="20"/>
      <c r="AM1571" s="20"/>
      <c r="AN1571" s="20"/>
      <c r="AO1571" s="20"/>
      <c r="AP1571" s="20"/>
      <c r="AQ1571" s="20"/>
      <c r="AR1571" s="23"/>
      <c r="AS1571" s="23"/>
      <c r="AT1571" s="23"/>
      <c r="AU1571" s="23"/>
      <c r="AV1571" s="23"/>
    </row>
    <row r="1572" ht="15.75" customHeight="1">
      <c r="A1572" s="17" t="str">
        <f t="shared" si="1"/>
        <v>Norway-Europe2009</v>
      </c>
      <c r="B1572" s="17" t="s">
        <v>213</v>
      </c>
      <c r="C1572" s="18" t="s">
        <v>180</v>
      </c>
      <c r="D1572" s="19" t="s">
        <v>88</v>
      </c>
      <c r="E1572" s="17">
        <v>9.0770671432E10</v>
      </c>
      <c r="F1572" s="18">
        <v>0.101</v>
      </c>
      <c r="G1572" s="18">
        <v>7944.0</v>
      </c>
      <c r="H1572" s="18">
        <v>0.043</v>
      </c>
      <c r="I1572" s="20">
        <f t="array" ref="I1572:J1572">IFNA(VLOOKUP(A1572,ENERGY!$A$2:$F$2692,{5,6},0),0)</f>
        <v>26771</v>
      </c>
      <c r="J1572" s="20">
        <v>42438.0</v>
      </c>
      <c r="K1572" s="20">
        <f t="array" ref="K1572:S1572">VLOOKUP(A1572,'HUMAN RESOURCES'!$A$2:$M$2692,{2,3,4,5,6,7,8,9,10},0)</f>
        <v>0.013</v>
      </c>
      <c r="L1572" s="20">
        <v>0.003</v>
      </c>
      <c r="M1572" s="20">
        <v>83.0</v>
      </c>
      <c r="N1572" s="20">
        <v>79.0</v>
      </c>
      <c r="O1572" s="20">
        <v>0.189</v>
      </c>
      <c r="P1572" s="20">
        <v>0.662</v>
      </c>
      <c r="Q1572" s="20">
        <v>0.149</v>
      </c>
      <c r="R1572" s="20">
        <v>4828726.0</v>
      </c>
      <c r="S1572" s="20">
        <v>0.788</v>
      </c>
      <c r="T1572" s="20">
        <f t="array" ref="T1572:U1572">VLOOKUP(A1572,TOURISM!$A$2:$F$2692,{3,6},0)</f>
        <v>4949000000</v>
      </c>
      <c r="U1572" s="20">
        <v>1.3221E10</v>
      </c>
      <c r="V1572" s="20">
        <f t="array" ref="V1572:AA1572">VLOOKUP(A1572,BUSINESS!$A$2:$J$2692,{4,5,6,7,8,9},0)</f>
        <v>0.407</v>
      </c>
      <c r="W1572" s="20">
        <v>7.0</v>
      </c>
      <c r="X1572" s="20"/>
      <c r="Y1572" s="20">
        <v>87.0</v>
      </c>
      <c r="Z1572" s="20">
        <v>0.921</v>
      </c>
      <c r="AA1572" s="20">
        <v>1.107</v>
      </c>
      <c r="AB1572" s="21">
        <f t="shared" si="390"/>
        <v>18798.058</v>
      </c>
      <c r="AC1572" s="20">
        <f t="shared" si="518"/>
        <v>0.005544112464</v>
      </c>
      <c r="AD1572" s="20">
        <f t="shared" si="519"/>
        <v>0.00878865357</v>
      </c>
      <c r="AE1572" s="20">
        <f t="shared" si="502"/>
        <v>2737.989275</v>
      </c>
      <c r="AF1572" s="22" t="b">
        <f t="shared" si="4"/>
        <v>0</v>
      </c>
      <c r="AG1572" s="20" t="b">
        <f t="shared" si="5"/>
        <v>0</v>
      </c>
      <c r="AH1572" s="20" t="b">
        <f t="shared" si="6"/>
        <v>0</v>
      </c>
      <c r="AI1572" s="20" t="b">
        <f t="shared" si="7"/>
        <v>1</v>
      </c>
      <c r="AJ1572" s="20"/>
      <c r="AK1572" s="20"/>
      <c r="AL1572" s="20"/>
      <c r="AM1572" s="20"/>
      <c r="AN1572" s="20"/>
      <c r="AO1572" s="20"/>
      <c r="AP1572" s="20"/>
      <c r="AQ1572" s="20"/>
      <c r="AR1572" s="23"/>
      <c r="AS1572" s="23"/>
      <c r="AT1572" s="23"/>
      <c r="AU1572" s="23"/>
      <c r="AV1572" s="23"/>
    </row>
    <row r="1573" ht="15.75" customHeight="1">
      <c r="A1573" s="17" t="str">
        <f t="shared" si="1"/>
        <v>Norway-Europe2010</v>
      </c>
      <c r="B1573" s="17" t="s">
        <v>213</v>
      </c>
      <c r="C1573" s="18" t="s">
        <v>180</v>
      </c>
      <c r="D1573" s="19" t="s">
        <v>89</v>
      </c>
      <c r="E1573" s="17">
        <v>9.0908402631E10</v>
      </c>
      <c r="F1573" s="18">
        <v>0.1</v>
      </c>
      <c r="G1573" s="18">
        <v>8694.0</v>
      </c>
      <c r="H1573" s="18"/>
      <c r="I1573" s="20">
        <f t="array" ref="I1573:J1573">IFNA(VLOOKUP(A1573,ENERGY!$A$2:$F$2692,{5,6},0),0)</f>
        <v>0</v>
      </c>
      <c r="J1573" s="20">
        <v>0.0</v>
      </c>
      <c r="K1573" s="20">
        <f t="array" ref="K1573:S1573">VLOOKUP(A1573,'HUMAN RESOURCES'!$A$2:$M$2692,{2,3,4,5,6,7,8,9,10},0)</f>
        <v>0.013</v>
      </c>
      <c r="L1573" s="20">
        <v>0.003</v>
      </c>
      <c r="M1573" s="20">
        <v>83.0</v>
      </c>
      <c r="N1573" s="20">
        <v>79.0</v>
      </c>
      <c r="O1573" s="20">
        <v>0.188</v>
      </c>
      <c r="P1573" s="20">
        <v>0.662</v>
      </c>
      <c r="Q1573" s="20">
        <v>0.15</v>
      </c>
      <c r="R1573" s="20">
        <v>4889252.0</v>
      </c>
      <c r="S1573" s="20">
        <v>0.791</v>
      </c>
      <c r="T1573" s="20">
        <f t="array" ref="T1573:U1573">VLOOKUP(A1573,TOURISM!$A$2:$F$2692,{3,6},0)</f>
        <v>5299000000</v>
      </c>
      <c r="U1573" s="20">
        <v>1.4658E10</v>
      </c>
      <c r="V1573" s="20">
        <f t="array" ref="V1573:AA1573">VLOOKUP(A1573,BUSINESS!$A$2:$J$2692,{4,5,6,7,8,9},0)</f>
        <v>0.407</v>
      </c>
      <c r="W1573" s="20">
        <v>7.0</v>
      </c>
      <c r="X1573" s="20"/>
      <c r="Y1573" s="20">
        <v>87.0</v>
      </c>
      <c r="Z1573" s="20">
        <v>0.934</v>
      </c>
      <c r="AA1573" s="20">
        <v>1.145</v>
      </c>
      <c r="AB1573" s="21">
        <f t="shared" si="390"/>
        <v>18593.51955</v>
      </c>
      <c r="AC1573" s="20"/>
      <c r="AD1573" s="20"/>
      <c r="AE1573" s="20">
        <f t="shared" si="502"/>
        <v>2998.004603</v>
      </c>
      <c r="AF1573" s="22" t="b">
        <f t="shared" si="4"/>
        <v>0</v>
      </c>
      <c r="AG1573" s="20" t="b">
        <f t="shared" si="5"/>
        <v>0</v>
      </c>
      <c r="AH1573" s="20" t="b">
        <f t="shared" si="6"/>
        <v>0</v>
      </c>
      <c r="AI1573" s="20" t="b">
        <f t="shared" si="7"/>
        <v>1</v>
      </c>
      <c r="AJ1573" s="20"/>
      <c r="AK1573" s="20"/>
      <c r="AL1573" s="20"/>
      <c r="AM1573" s="20"/>
      <c r="AN1573" s="20"/>
      <c r="AO1573" s="20"/>
      <c r="AP1573" s="20"/>
      <c r="AQ1573" s="20"/>
      <c r="AR1573" s="23"/>
      <c r="AS1573" s="23"/>
      <c r="AT1573" s="23"/>
      <c r="AU1573" s="23"/>
      <c r="AV1573" s="23"/>
    </row>
    <row r="1574" ht="15.75" customHeight="1">
      <c r="A1574" s="17" t="str">
        <f t="shared" si="1"/>
        <v>Norway-Europe2011</v>
      </c>
      <c r="B1574" s="17" t="s">
        <v>213</v>
      </c>
      <c r="C1574" s="18" t="s">
        <v>180</v>
      </c>
      <c r="D1574" s="19" t="s">
        <v>90</v>
      </c>
      <c r="E1574" s="17">
        <v>9.1347809328E10</v>
      </c>
      <c r="F1574" s="18">
        <v>0.099</v>
      </c>
      <c r="G1574" s="18">
        <v>9908.0</v>
      </c>
      <c r="H1574" s="18"/>
      <c r="I1574" s="20">
        <f t="array" ref="I1574:J1574">IFNA(VLOOKUP(A1574,ENERGY!$A$2:$F$2692,{5,6},0),0)</f>
        <v>27020</v>
      </c>
      <c r="J1574" s="20">
        <v>42625.0</v>
      </c>
      <c r="K1574" s="20">
        <f t="array" ref="K1574:S1574">VLOOKUP(A1574,'HUMAN RESOURCES'!$A$2:$M$2692,{2,3,4,5,6,7,8,9,10},0)</f>
        <v>0.012</v>
      </c>
      <c r="L1574" s="20">
        <v>0.003</v>
      </c>
      <c r="M1574" s="20">
        <v>84.0</v>
      </c>
      <c r="N1574" s="20">
        <v>79.0</v>
      </c>
      <c r="O1574" s="20">
        <v>0.187</v>
      </c>
      <c r="P1574" s="20">
        <v>0.661</v>
      </c>
      <c r="Q1574" s="20">
        <v>0.152</v>
      </c>
      <c r="R1574" s="20">
        <v>4953088.0</v>
      </c>
      <c r="S1574" s="20">
        <v>0.794</v>
      </c>
      <c r="T1574" s="20">
        <f t="array" ref="T1574:U1574">VLOOKUP(A1574,TOURISM!$A$2:$F$2692,{3,6},0)</f>
        <v>6301000000</v>
      </c>
      <c r="U1574" s="20">
        <v>1.6833E10</v>
      </c>
      <c r="V1574" s="20">
        <f t="array" ref="V1574:AA1574">VLOOKUP(A1574,BUSINESS!$A$2:$J$2692,{4,5,6,7,8,9},0)</f>
        <v>0.407</v>
      </c>
      <c r="W1574" s="20">
        <v>7.0</v>
      </c>
      <c r="X1574" s="20"/>
      <c r="Y1574" s="20">
        <v>87.0</v>
      </c>
      <c r="Z1574" s="20">
        <v>0.935</v>
      </c>
      <c r="AA1574" s="20">
        <v>1.158</v>
      </c>
      <c r="AB1574" s="21">
        <f t="shared" si="390"/>
        <v>18442.59769</v>
      </c>
      <c r="AC1574" s="20">
        <f t="shared" ref="AC1574:AC1580" si="520">I1574/R1574</f>
        <v>0.005455182706</v>
      </c>
      <c r="AD1574" s="20">
        <f t="shared" ref="AD1574:AD1575" si="521">J1574/R1574</f>
        <v>0.008605742519</v>
      </c>
      <c r="AE1574" s="20">
        <f t="shared" si="502"/>
        <v>3398.485955</v>
      </c>
      <c r="AF1574" s="22" t="b">
        <f t="shared" si="4"/>
        <v>0</v>
      </c>
      <c r="AG1574" s="20" t="b">
        <f t="shared" si="5"/>
        <v>0</v>
      </c>
      <c r="AH1574" s="20" t="b">
        <f t="shared" si="6"/>
        <v>0</v>
      </c>
      <c r="AI1574" s="20" t="b">
        <f t="shared" si="7"/>
        <v>1</v>
      </c>
      <c r="AJ1574" s="20"/>
      <c r="AK1574" s="20"/>
      <c r="AL1574" s="20"/>
      <c r="AM1574" s="20"/>
      <c r="AN1574" s="20"/>
      <c r="AO1574" s="20"/>
      <c r="AP1574" s="20"/>
      <c r="AQ1574" s="20"/>
      <c r="AR1574" s="23"/>
      <c r="AS1574" s="23"/>
      <c r="AT1574" s="23"/>
      <c r="AU1574" s="23"/>
      <c r="AV1574" s="23"/>
    </row>
    <row r="1575" ht="15.75" customHeight="1">
      <c r="A1575" s="17" t="str">
        <f t="shared" si="1"/>
        <v>Norway-Europe2012</v>
      </c>
      <c r="B1575" s="17" t="s">
        <v>213</v>
      </c>
      <c r="C1575" s="18" t="s">
        <v>180</v>
      </c>
      <c r="D1575" s="19" t="s">
        <v>91</v>
      </c>
      <c r="E1575" s="17">
        <v>9.1371236939E10</v>
      </c>
      <c r="F1575" s="18">
        <v>0.09</v>
      </c>
      <c r="G1575" s="18">
        <v>9055.0</v>
      </c>
      <c r="H1575" s="18"/>
      <c r="I1575" s="20">
        <f t="array" ref="I1575:J1575">IFNA(VLOOKUP(A1575,ENERGY!$A$2:$F$2692,{5,6},0),0)</f>
        <v>27129</v>
      </c>
      <c r="J1575" s="20">
        <v>44257.0</v>
      </c>
      <c r="K1575" s="20">
        <f t="array" ref="K1575:S1575">VLOOKUP(A1575,'HUMAN RESOURCES'!$A$2:$M$2692,{2,3,4,5,6,7,8,9,10},0)</f>
        <v>0.012</v>
      </c>
      <c r="L1575" s="20">
        <v>0.002</v>
      </c>
      <c r="M1575" s="20">
        <v>84.0</v>
      </c>
      <c r="N1575" s="20">
        <v>80.0</v>
      </c>
      <c r="O1575" s="20">
        <v>0.186</v>
      </c>
      <c r="P1575" s="20">
        <v>0.659</v>
      </c>
      <c r="Q1575" s="20">
        <v>0.155</v>
      </c>
      <c r="R1575" s="20">
        <v>5018573.0</v>
      </c>
      <c r="S1575" s="20">
        <v>0.797</v>
      </c>
      <c r="T1575" s="20">
        <f t="array" ref="T1575:U1575">VLOOKUP(A1575,TOURISM!$A$2:$F$2692,{3,6},0)</f>
        <v>5353000000</v>
      </c>
      <c r="U1575" s="20">
        <v>1.7559E10</v>
      </c>
      <c r="V1575" s="20">
        <f t="array" ref="V1575:AA1575">VLOOKUP(A1575,BUSINESS!$A$2:$J$2692,{4,5,6,7,8,9},0)</f>
        <v>0.407</v>
      </c>
      <c r="W1575" s="20">
        <v>7.0</v>
      </c>
      <c r="X1575" s="20">
        <v>7.0</v>
      </c>
      <c r="Y1575" s="20">
        <v>87.0</v>
      </c>
      <c r="Z1575" s="20">
        <v>0.946</v>
      </c>
      <c r="AA1575" s="20">
        <v>1.167</v>
      </c>
      <c r="AB1575" s="21">
        <f t="shared" si="390"/>
        <v>18206.61709</v>
      </c>
      <c r="AC1575" s="20">
        <f t="shared" si="520"/>
        <v>0.005405719913</v>
      </c>
      <c r="AD1575" s="20">
        <f t="shared" si="521"/>
        <v>0.008818642271</v>
      </c>
      <c r="AE1575" s="20">
        <f t="shared" si="502"/>
        <v>3498.803345</v>
      </c>
      <c r="AF1575" s="22" t="b">
        <f t="shared" si="4"/>
        <v>0</v>
      </c>
      <c r="AG1575" s="20" t="b">
        <f t="shared" si="5"/>
        <v>0</v>
      </c>
      <c r="AH1575" s="20" t="b">
        <f t="shared" si="6"/>
        <v>0</v>
      </c>
      <c r="AI1575" s="20" t="b">
        <f t="shared" si="7"/>
        <v>1</v>
      </c>
      <c r="AJ1575" s="20"/>
      <c r="AK1575" s="20"/>
      <c r="AL1575" s="20"/>
      <c r="AM1575" s="20"/>
      <c r="AN1575" s="20"/>
      <c r="AO1575" s="20"/>
      <c r="AP1575" s="20"/>
      <c r="AQ1575" s="20"/>
      <c r="AR1575" s="23"/>
      <c r="AS1575" s="23"/>
      <c r="AT1575" s="23"/>
      <c r="AU1575" s="23"/>
      <c r="AV1575" s="23"/>
    </row>
    <row r="1576" ht="15.75" customHeight="1">
      <c r="A1576" s="17" t="str">
        <f t="shared" si="1"/>
        <v>Poland-Europe2000</v>
      </c>
      <c r="B1576" s="17" t="s">
        <v>214</v>
      </c>
      <c r="C1576" s="18" t="s">
        <v>180</v>
      </c>
      <c r="D1576" s="19" t="s">
        <v>76</v>
      </c>
      <c r="E1576" s="17">
        <v>1.24E11</v>
      </c>
      <c r="F1576" s="18">
        <v>0.055</v>
      </c>
      <c r="G1576" s="18">
        <v>247.0</v>
      </c>
      <c r="H1576" s="18">
        <v>0.2</v>
      </c>
      <c r="I1576" s="20">
        <f t="array" ref="I1576:J1576">IFNA(VLOOKUP(A1576,ENERGY!$A$2:$F$2692,{5,6},0),0)</f>
        <v>96543</v>
      </c>
      <c r="J1576" s="20"/>
      <c r="K1576" s="20">
        <f t="array" ref="K1576:S1576">VLOOKUP(A1576,'HUMAN RESOURCES'!$A$2:$M$2692,{2,3,4,5,6,7,8,9,10},0)</f>
        <v>0.01</v>
      </c>
      <c r="L1576" s="20">
        <v>0.008</v>
      </c>
      <c r="M1576" s="20">
        <v>78.0</v>
      </c>
      <c r="N1576" s="20">
        <v>70.0</v>
      </c>
      <c r="O1576" s="20">
        <v>0.194</v>
      </c>
      <c r="P1576" s="20">
        <v>0.684</v>
      </c>
      <c r="Q1576" s="20">
        <v>0.123</v>
      </c>
      <c r="R1576" s="20">
        <v>3.8258629E7</v>
      </c>
      <c r="S1576" s="20">
        <v>0.617</v>
      </c>
      <c r="T1576" s="20">
        <f t="array" ref="T1576:U1576">VLOOKUP(A1576,TOURISM!$A$2:$F$2692,{3,6},0)</f>
        <v>6128000000</v>
      </c>
      <c r="U1576" s="20">
        <v>3.417E9</v>
      </c>
      <c r="V1576" s="20" t="str">
        <f t="array" ref="V1576:AA1576">VLOOKUP(A1576,BUSINESS!$A$2:$J$2692,{4,5,6,7,8,9},0)</f>
        <v/>
      </c>
      <c r="W1576" s="20"/>
      <c r="X1576" s="20"/>
      <c r="Y1576" s="20"/>
      <c r="Z1576" s="20">
        <v>0.073</v>
      </c>
      <c r="AA1576" s="20">
        <v>0.176</v>
      </c>
      <c r="AB1576" s="21">
        <f t="shared" si="390"/>
        <v>3241.09889</v>
      </c>
      <c r="AC1576" s="20">
        <f t="shared" si="520"/>
        <v>0.002523430727</v>
      </c>
      <c r="AD1576" s="20"/>
      <c r="AE1576" s="20">
        <f t="shared" si="502"/>
        <v>89.31318475</v>
      </c>
      <c r="AF1576" s="22" t="b">
        <f t="shared" si="4"/>
        <v>0</v>
      </c>
      <c r="AG1576" s="20" t="b">
        <f t="shared" si="5"/>
        <v>0</v>
      </c>
      <c r="AH1576" s="20" t="b">
        <f t="shared" si="6"/>
        <v>0</v>
      </c>
      <c r="AI1576" s="20" t="b">
        <f t="shared" si="7"/>
        <v>0</v>
      </c>
      <c r="AJ1576" s="20"/>
      <c r="AK1576" s="20"/>
      <c r="AL1576" s="20"/>
      <c r="AM1576" s="20"/>
      <c r="AN1576" s="20"/>
      <c r="AO1576" s="20"/>
      <c r="AP1576" s="20"/>
      <c r="AQ1576" s="20"/>
      <c r="AR1576" s="23"/>
      <c r="AS1576" s="23"/>
      <c r="AT1576" s="23"/>
      <c r="AU1576" s="23"/>
      <c r="AV1576" s="23"/>
    </row>
    <row r="1577" ht="15.75" customHeight="1">
      <c r="A1577" s="17" t="str">
        <f t="shared" si="1"/>
        <v>Poland-Europe2001</v>
      </c>
      <c r="B1577" s="17" t="s">
        <v>214</v>
      </c>
      <c r="C1577" s="18" t="s">
        <v>180</v>
      </c>
      <c r="D1577" s="19" t="s">
        <v>77</v>
      </c>
      <c r="E1577" s="17">
        <v>1.24E11</v>
      </c>
      <c r="F1577" s="18">
        <v>0.059</v>
      </c>
      <c r="G1577" s="18">
        <v>292.0</v>
      </c>
      <c r="H1577" s="18">
        <v>0.184</v>
      </c>
      <c r="I1577" s="20">
        <f t="array" ref="I1577:J1577">IFNA(VLOOKUP(A1577,ENERGY!$A$2:$F$2692,{5,6},0),0)</f>
        <v>101313</v>
      </c>
      <c r="J1577" s="20"/>
      <c r="K1577" s="20">
        <f t="array" ref="K1577:S1577">VLOOKUP(A1577,'HUMAN RESOURCES'!$A$2:$M$2692,{2,3,4,5,6,7,8,9,10},0)</f>
        <v>0.01</v>
      </c>
      <c r="L1577" s="20">
        <v>0.008</v>
      </c>
      <c r="M1577" s="20">
        <v>78.0</v>
      </c>
      <c r="N1577" s="20">
        <v>70.0</v>
      </c>
      <c r="O1577" s="20">
        <v>0.187</v>
      </c>
      <c r="P1577" s="20">
        <v>0.688</v>
      </c>
      <c r="Q1577" s="20">
        <v>0.125</v>
      </c>
      <c r="R1577" s="20">
        <v>3.8248076E7</v>
      </c>
      <c r="S1577" s="20">
        <v>0.618</v>
      </c>
      <c r="T1577" s="20">
        <f t="array" ref="T1577:U1577">VLOOKUP(A1577,TOURISM!$A$2:$F$2692,{3,6},0)</f>
        <v>5121000000</v>
      </c>
      <c r="U1577" s="20">
        <v>3.595E9</v>
      </c>
      <c r="V1577" s="20" t="str">
        <f t="array" ref="V1577:AA1577">VLOOKUP(A1577,BUSINESS!$A$2:$J$2692,{4,5,6,7,8,9},0)</f>
        <v/>
      </c>
      <c r="W1577" s="20"/>
      <c r="X1577" s="20"/>
      <c r="Y1577" s="20"/>
      <c r="Z1577" s="20">
        <v>0.099</v>
      </c>
      <c r="AA1577" s="20">
        <v>0.261</v>
      </c>
      <c r="AB1577" s="21">
        <f t="shared" si="390"/>
        <v>3241.99314</v>
      </c>
      <c r="AC1577" s="20">
        <f t="shared" si="520"/>
        <v>0.002648839121</v>
      </c>
      <c r="AD1577" s="20"/>
      <c r="AE1577" s="20">
        <f t="shared" si="502"/>
        <v>93.99165595</v>
      </c>
      <c r="AF1577" s="22" t="b">
        <f t="shared" si="4"/>
        <v>0</v>
      </c>
      <c r="AG1577" s="20" t="b">
        <f t="shared" si="5"/>
        <v>0</v>
      </c>
      <c r="AH1577" s="20" t="b">
        <f t="shared" si="6"/>
        <v>0</v>
      </c>
      <c r="AI1577" s="20" t="b">
        <f t="shared" si="7"/>
        <v>0</v>
      </c>
      <c r="AJ1577" s="20"/>
      <c r="AK1577" s="20"/>
      <c r="AL1577" s="20"/>
      <c r="AM1577" s="20"/>
      <c r="AN1577" s="20"/>
      <c r="AO1577" s="20"/>
      <c r="AP1577" s="20"/>
      <c r="AQ1577" s="20"/>
      <c r="AR1577" s="23"/>
      <c r="AS1577" s="23"/>
      <c r="AT1577" s="23"/>
      <c r="AU1577" s="23"/>
      <c r="AV1577" s="23"/>
    </row>
    <row r="1578" ht="15.75" customHeight="1">
      <c r="A1578" s="17" t="str">
        <f t="shared" si="1"/>
        <v>Poland-Europe2002</v>
      </c>
      <c r="B1578" s="17" t="s">
        <v>214</v>
      </c>
      <c r="C1578" s="18" t="s">
        <v>180</v>
      </c>
      <c r="D1578" s="19" t="s">
        <v>79</v>
      </c>
      <c r="E1578" s="17">
        <v>1.24E11</v>
      </c>
      <c r="F1578" s="18">
        <v>0.063</v>
      </c>
      <c r="G1578" s="18">
        <v>328.0</v>
      </c>
      <c r="H1578" s="18">
        <v>0.12</v>
      </c>
      <c r="I1578" s="20">
        <f t="array" ref="I1578:J1578">IFNA(VLOOKUP(A1578,ENERGY!$A$2:$F$2692,{5,6},0),0)</f>
        <v>101539</v>
      </c>
      <c r="J1578" s="20">
        <v>317254.0</v>
      </c>
      <c r="K1578" s="20">
        <f t="array" ref="K1578:S1578">VLOOKUP(A1578,'HUMAN RESOURCES'!$A$2:$M$2692,{2,3,4,5,6,7,8,9,10},0)</f>
        <v>0.009</v>
      </c>
      <c r="L1578" s="20">
        <v>0.007</v>
      </c>
      <c r="M1578" s="20">
        <v>79.0</v>
      </c>
      <c r="N1578" s="20">
        <v>70.0</v>
      </c>
      <c r="O1578" s="20">
        <v>0.18</v>
      </c>
      <c r="P1578" s="20">
        <v>0.692</v>
      </c>
      <c r="Q1578" s="20">
        <v>0.127</v>
      </c>
      <c r="R1578" s="20">
        <v>3.8230364E7</v>
      </c>
      <c r="S1578" s="20">
        <v>0.618</v>
      </c>
      <c r="T1578" s="20">
        <f t="array" ref="T1578:U1578">VLOOKUP(A1578,TOURISM!$A$2:$F$2692,{3,6},0)</f>
        <v>4971000000</v>
      </c>
      <c r="U1578" s="20">
        <v>3.44E9</v>
      </c>
      <c r="V1578" s="20" t="str">
        <f t="array" ref="V1578:AA1578">VLOOKUP(A1578,BUSINESS!$A$2:$J$2692,{4,5,6,7,8,9},0)</f>
        <v/>
      </c>
      <c r="W1578" s="20"/>
      <c r="X1578" s="20"/>
      <c r="Y1578" s="20"/>
      <c r="Z1578" s="20">
        <v>0.212</v>
      </c>
      <c r="AA1578" s="20">
        <v>0.363</v>
      </c>
      <c r="AB1578" s="21">
        <f t="shared" si="390"/>
        <v>3243.495144</v>
      </c>
      <c r="AC1578" s="20">
        <f t="shared" si="520"/>
        <v>0.00265597785</v>
      </c>
      <c r="AD1578" s="20">
        <f t="shared" ref="AD1578:AD1580" si="522">J1578/R1578</f>
        <v>0.008298482327</v>
      </c>
      <c r="AE1578" s="20">
        <f t="shared" si="502"/>
        <v>89.98083304</v>
      </c>
      <c r="AF1578" s="22" t="b">
        <f t="shared" si="4"/>
        <v>0</v>
      </c>
      <c r="AG1578" s="20" t="b">
        <f t="shared" si="5"/>
        <v>0</v>
      </c>
      <c r="AH1578" s="20" t="b">
        <f t="shared" si="6"/>
        <v>0</v>
      </c>
      <c r="AI1578" s="20" t="b">
        <f t="shared" si="7"/>
        <v>0</v>
      </c>
      <c r="AJ1578" s="20"/>
      <c r="AK1578" s="20"/>
      <c r="AL1578" s="20"/>
      <c r="AM1578" s="20"/>
      <c r="AN1578" s="20"/>
      <c r="AO1578" s="20"/>
      <c r="AP1578" s="20"/>
      <c r="AQ1578" s="20"/>
      <c r="AR1578" s="23"/>
      <c r="AS1578" s="23"/>
      <c r="AT1578" s="23"/>
      <c r="AU1578" s="23"/>
      <c r="AV1578" s="23"/>
    </row>
    <row r="1579" ht="15.75" customHeight="1">
      <c r="A1579" s="17" t="str">
        <f t="shared" si="1"/>
        <v>Poland-Europe2003</v>
      </c>
      <c r="B1579" s="17" t="s">
        <v>214</v>
      </c>
      <c r="C1579" s="18" t="s">
        <v>180</v>
      </c>
      <c r="D1579" s="19" t="s">
        <v>81</v>
      </c>
      <c r="E1579" s="17">
        <v>1.25E11</v>
      </c>
      <c r="F1579" s="18">
        <v>0.062</v>
      </c>
      <c r="G1579" s="18">
        <v>354.0</v>
      </c>
      <c r="H1579" s="18">
        <v>0.073</v>
      </c>
      <c r="I1579" s="20">
        <f t="array" ref="I1579:J1579">IFNA(VLOOKUP(A1579,ENERGY!$A$2:$F$2692,{5,6},0),0)</f>
        <v>94002</v>
      </c>
      <c r="J1579" s="20">
        <v>298787.0</v>
      </c>
      <c r="K1579" s="20">
        <f t="array" ref="K1579:S1579">VLOOKUP(A1579,'HUMAN RESOURCES'!$A$2:$M$2692,{2,3,4,5,6,7,8,9,10},0)</f>
        <v>0.009</v>
      </c>
      <c r="L1579" s="20">
        <v>0.007</v>
      </c>
      <c r="M1579" s="20">
        <v>79.0</v>
      </c>
      <c r="N1579" s="20">
        <v>71.0</v>
      </c>
      <c r="O1579" s="20">
        <v>0.174</v>
      </c>
      <c r="P1579" s="20">
        <v>0.696</v>
      </c>
      <c r="Q1579" s="20">
        <v>0.13</v>
      </c>
      <c r="R1579" s="20">
        <v>3.820457E7</v>
      </c>
      <c r="S1579" s="20">
        <v>0.617</v>
      </c>
      <c r="T1579" s="20">
        <f t="array" ref="T1579:U1579">VLOOKUP(A1579,TOURISM!$A$2:$F$2692,{3,6},0)</f>
        <v>4733000000</v>
      </c>
      <c r="U1579" s="20">
        <v>3.286E9</v>
      </c>
      <c r="V1579" s="20" t="str">
        <f t="array" ref="V1579:AA1579">VLOOKUP(A1579,BUSINESS!$A$2:$J$2692,{4,5,6,7,8,9},0)</f>
        <v/>
      </c>
      <c r="W1579" s="20">
        <v>31.0</v>
      </c>
      <c r="X1579" s="20"/>
      <c r="Y1579" s="20"/>
      <c r="Z1579" s="20">
        <v>0.249</v>
      </c>
      <c r="AA1579" s="20">
        <v>0.455</v>
      </c>
      <c r="AB1579" s="21">
        <f t="shared" si="390"/>
        <v>3271.859885</v>
      </c>
      <c r="AC1579" s="20">
        <f t="shared" si="520"/>
        <v>0.002460490983</v>
      </c>
      <c r="AD1579" s="20">
        <f t="shared" si="522"/>
        <v>0.007820713595</v>
      </c>
      <c r="AE1579" s="20">
        <f t="shared" si="502"/>
        <v>86.01065265</v>
      </c>
      <c r="AF1579" s="22" t="b">
        <f t="shared" si="4"/>
        <v>0</v>
      </c>
      <c r="AG1579" s="20" t="b">
        <f t="shared" si="5"/>
        <v>0</v>
      </c>
      <c r="AH1579" s="20" t="b">
        <f t="shared" si="6"/>
        <v>0</v>
      </c>
      <c r="AI1579" s="20" t="b">
        <f t="shared" si="7"/>
        <v>0</v>
      </c>
      <c r="AJ1579" s="20"/>
      <c r="AK1579" s="20"/>
      <c r="AL1579" s="20"/>
      <c r="AM1579" s="20"/>
      <c r="AN1579" s="20"/>
      <c r="AO1579" s="20"/>
      <c r="AP1579" s="20"/>
      <c r="AQ1579" s="20"/>
      <c r="AR1579" s="23"/>
      <c r="AS1579" s="23"/>
      <c r="AT1579" s="23"/>
      <c r="AU1579" s="23"/>
      <c r="AV1579" s="23"/>
    </row>
    <row r="1580" ht="15.75" customHeight="1">
      <c r="A1580" s="17" t="str">
        <f t="shared" si="1"/>
        <v>Poland-Europe2004</v>
      </c>
      <c r="B1580" s="17" t="s">
        <v>214</v>
      </c>
      <c r="C1580" s="18" t="s">
        <v>180</v>
      </c>
      <c r="D1580" s="19" t="s">
        <v>83</v>
      </c>
      <c r="E1580" s="17">
        <v>1.25E11</v>
      </c>
      <c r="F1580" s="18">
        <v>0.062</v>
      </c>
      <c r="G1580" s="18">
        <v>410.0</v>
      </c>
      <c r="H1580" s="18">
        <v>0.076</v>
      </c>
      <c r="I1580" s="20">
        <f t="array" ref="I1580:J1580">IFNA(VLOOKUP(A1580,ENERGY!$A$2:$F$2692,{5,6},0),0)</f>
        <v>97892</v>
      </c>
      <c r="J1580" s="20">
        <v>316125.0</v>
      </c>
      <c r="K1580" s="20">
        <f t="array" ref="K1580:S1580">VLOOKUP(A1580,'HUMAN RESOURCES'!$A$2:$M$2692,{2,3,4,5,6,7,8,9,10},0)</f>
        <v>0.009</v>
      </c>
      <c r="L1580" s="20">
        <v>0.007</v>
      </c>
      <c r="M1580" s="20">
        <v>79.0</v>
      </c>
      <c r="N1580" s="20">
        <v>71.0</v>
      </c>
      <c r="O1580" s="20">
        <v>0.169</v>
      </c>
      <c r="P1580" s="20">
        <v>0.7</v>
      </c>
      <c r="Q1580" s="20">
        <v>0.131</v>
      </c>
      <c r="R1580" s="20">
        <v>3.8182222E7</v>
      </c>
      <c r="S1580" s="20">
        <v>0.616</v>
      </c>
      <c r="T1580" s="20">
        <f t="array" ref="T1580:U1580">VLOOKUP(A1580,TOURISM!$A$2:$F$2692,{3,6},0)</f>
        <v>6499000000</v>
      </c>
      <c r="U1580" s="20">
        <v>5.092E9</v>
      </c>
      <c r="V1580" s="20" t="str">
        <f t="array" ref="V1580:AA1580">VLOOKUP(A1580,BUSINESS!$A$2:$J$2692,{4,5,6,7,8,9},0)</f>
        <v/>
      </c>
      <c r="W1580" s="20">
        <v>31.0</v>
      </c>
      <c r="X1580" s="20"/>
      <c r="Y1580" s="20"/>
      <c r="Z1580" s="20">
        <v>0.325</v>
      </c>
      <c r="AA1580" s="20">
        <v>0.604</v>
      </c>
      <c r="AB1580" s="21">
        <f t="shared" si="390"/>
        <v>3273.7749</v>
      </c>
      <c r="AC1580" s="20">
        <f t="shared" si="520"/>
        <v>0.00256381098</v>
      </c>
      <c r="AD1580" s="20">
        <f t="shared" si="522"/>
        <v>0.008279376721</v>
      </c>
      <c r="AE1580" s="20">
        <f t="shared" si="502"/>
        <v>133.3604943</v>
      </c>
      <c r="AF1580" s="22" t="b">
        <f t="shared" si="4"/>
        <v>0</v>
      </c>
      <c r="AG1580" s="20" t="b">
        <f t="shared" si="5"/>
        <v>0</v>
      </c>
      <c r="AH1580" s="20" t="b">
        <f t="shared" si="6"/>
        <v>0</v>
      </c>
      <c r="AI1580" s="20" t="b">
        <f t="shared" si="7"/>
        <v>0</v>
      </c>
      <c r="AJ1580" s="20"/>
      <c r="AK1580" s="20"/>
      <c r="AL1580" s="20"/>
      <c r="AM1580" s="20"/>
      <c r="AN1580" s="20"/>
      <c r="AO1580" s="20"/>
      <c r="AP1580" s="20"/>
      <c r="AQ1580" s="20"/>
      <c r="AR1580" s="23"/>
      <c r="AS1580" s="23"/>
      <c r="AT1580" s="23"/>
      <c r="AU1580" s="23"/>
      <c r="AV1580" s="23"/>
    </row>
    <row r="1581" ht="15.75" customHeight="1">
      <c r="A1581" s="17" t="str">
        <f t="shared" si="1"/>
        <v>Poland-Europe2005</v>
      </c>
      <c r="B1581" s="17" t="s">
        <v>214</v>
      </c>
      <c r="C1581" s="18" t="s">
        <v>180</v>
      </c>
      <c r="D1581" s="19" t="s">
        <v>84</v>
      </c>
      <c r="E1581" s="17">
        <v>1.25E11</v>
      </c>
      <c r="F1581" s="18">
        <v>0.062</v>
      </c>
      <c r="G1581" s="18">
        <v>494.0</v>
      </c>
      <c r="H1581" s="18">
        <v>0.068</v>
      </c>
      <c r="I1581" s="20">
        <f t="array" ref="I1581:J1581">IFNA(VLOOKUP(A1581,ENERGY!$A$2:$F$2692,{5,6},0),0)</f>
        <v>0</v>
      </c>
      <c r="J1581" s="20">
        <v>0.0</v>
      </c>
      <c r="K1581" s="20">
        <f t="array" ref="K1581:S1581">VLOOKUP(A1581,'HUMAN RESOURCES'!$A$2:$M$2692,{2,3,4,5,6,7,8,9,10},0)</f>
        <v>0.01</v>
      </c>
      <c r="L1581" s="20">
        <v>0.007</v>
      </c>
      <c r="M1581" s="20">
        <v>79.0</v>
      </c>
      <c r="N1581" s="20">
        <v>71.0</v>
      </c>
      <c r="O1581" s="20">
        <v>0.164</v>
      </c>
      <c r="P1581" s="20">
        <v>0.703</v>
      </c>
      <c r="Q1581" s="20">
        <v>0.133</v>
      </c>
      <c r="R1581" s="20">
        <v>3.8165445E7</v>
      </c>
      <c r="S1581" s="20">
        <v>0.615</v>
      </c>
      <c r="T1581" s="20">
        <f t="array" ref="T1581:U1581">VLOOKUP(A1581,TOURISM!$A$2:$F$2692,{3,6},0)</f>
        <v>7128000000</v>
      </c>
      <c r="U1581" s="20">
        <v>5.894E9</v>
      </c>
      <c r="V1581" s="20">
        <f t="array" ref="V1581:AA1581">VLOOKUP(A1581,BUSINESS!$A$2:$J$2692,{4,5,6,7,8,9},0)</f>
        <v>0.432</v>
      </c>
      <c r="W1581" s="20">
        <v>31.0</v>
      </c>
      <c r="X1581" s="20"/>
      <c r="Y1581" s="20">
        <v>418.0</v>
      </c>
      <c r="Z1581" s="20">
        <v>0.388</v>
      </c>
      <c r="AA1581" s="20">
        <v>0.763</v>
      </c>
      <c r="AB1581" s="21">
        <f t="shared" si="390"/>
        <v>3275.214006</v>
      </c>
      <c r="AC1581" s="20"/>
      <c r="AD1581" s="20"/>
      <c r="AE1581" s="20">
        <f t="shared" si="502"/>
        <v>154.4328908</v>
      </c>
      <c r="AF1581" s="22" t="b">
        <f t="shared" si="4"/>
        <v>0</v>
      </c>
      <c r="AG1581" s="20" t="b">
        <f t="shared" si="5"/>
        <v>0</v>
      </c>
      <c r="AH1581" s="20" t="b">
        <f t="shared" si="6"/>
        <v>0</v>
      </c>
      <c r="AI1581" s="20" t="b">
        <f t="shared" si="7"/>
        <v>0</v>
      </c>
      <c r="AJ1581" s="20"/>
      <c r="AK1581" s="20"/>
      <c r="AL1581" s="20"/>
      <c r="AM1581" s="20"/>
      <c r="AN1581" s="20"/>
      <c r="AO1581" s="20"/>
      <c r="AP1581" s="20"/>
      <c r="AQ1581" s="20"/>
      <c r="AR1581" s="23"/>
      <c r="AS1581" s="23"/>
      <c r="AT1581" s="23"/>
      <c r="AU1581" s="23"/>
      <c r="AV1581" s="23"/>
    </row>
    <row r="1582" ht="15.75" customHeight="1">
      <c r="A1582" s="17" t="str">
        <f t="shared" si="1"/>
        <v>Poland-Europe2006</v>
      </c>
      <c r="B1582" s="17" t="s">
        <v>214</v>
      </c>
      <c r="C1582" s="18" t="s">
        <v>180</v>
      </c>
      <c r="D1582" s="19" t="s">
        <v>85</v>
      </c>
      <c r="E1582" s="17">
        <v>1.25E11</v>
      </c>
      <c r="F1582" s="18">
        <v>0.062</v>
      </c>
      <c r="G1582" s="18">
        <v>554.0</v>
      </c>
      <c r="H1582" s="18">
        <v>0.055</v>
      </c>
      <c r="I1582" s="20">
        <f t="array" ref="I1582:J1582">IFNA(VLOOKUP(A1582,ENERGY!$A$2:$F$2692,{5,6},0),0)</f>
        <v>89733</v>
      </c>
      <c r="J1582" s="20">
        <v>302806.0</v>
      </c>
      <c r="K1582" s="20">
        <f t="array" ref="K1582:S1582">VLOOKUP(A1582,'HUMAN RESOURCES'!$A$2:$M$2692,{2,3,4,5,6,7,8,9,10},0)</f>
        <v>0.01</v>
      </c>
      <c r="L1582" s="20">
        <v>0.006</v>
      </c>
      <c r="M1582" s="20">
        <v>80.0</v>
      </c>
      <c r="N1582" s="20">
        <v>71.0</v>
      </c>
      <c r="O1582" s="20">
        <v>0.16</v>
      </c>
      <c r="P1582" s="20">
        <v>0.707</v>
      </c>
      <c r="Q1582" s="20">
        <v>0.133</v>
      </c>
      <c r="R1582" s="20">
        <v>3.8141267E7</v>
      </c>
      <c r="S1582" s="20">
        <v>0.613</v>
      </c>
      <c r="T1582" s="20">
        <f t="array" ref="T1582:U1582">VLOOKUP(A1582,TOURISM!$A$2:$F$2692,{3,6},0)</f>
        <v>8122000000</v>
      </c>
      <c r="U1582" s="20">
        <v>7.654E9</v>
      </c>
      <c r="V1582" s="20">
        <f t="array" ref="V1582:AA1582">VLOOKUP(A1582,BUSINESS!$A$2:$J$2692,{4,5,6,7,8,9},0)</f>
        <v>0.432</v>
      </c>
      <c r="W1582" s="20">
        <v>31.0</v>
      </c>
      <c r="X1582" s="20"/>
      <c r="Y1582" s="20">
        <v>418.0</v>
      </c>
      <c r="Z1582" s="20">
        <v>0.446</v>
      </c>
      <c r="AA1582" s="20">
        <v>0.962</v>
      </c>
      <c r="AB1582" s="21">
        <f t="shared" si="390"/>
        <v>3277.290185</v>
      </c>
      <c r="AC1582" s="20">
        <f t="shared" ref="AC1582:AC1584" si="523">I1582/R1582</f>
        <v>0.002352648642</v>
      </c>
      <c r="AD1582" s="20">
        <f t="shared" ref="AD1582:AD1584" si="524">J1582/R1582</f>
        <v>0.007939065055</v>
      </c>
      <c r="AE1582" s="20">
        <f t="shared" si="502"/>
        <v>200.6750326</v>
      </c>
      <c r="AF1582" s="22" t="b">
        <f t="shared" si="4"/>
        <v>0</v>
      </c>
      <c r="AG1582" s="20" t="b">
        <f t="shared" si="5"/>
        <v>0</v>
      </c>
      <c r="AH1582" s="20" t="b">
        <f t="shared" si="6"/>
        <v>0</v>
      </c>
      <c r="AI1582" s="20" t="b">
        <f t="shared" si="7"/>
        <v>0</v>
      </c>
      <c r="AJ1582" s="20"/>
      <c r="AK1582" s="20"/>
      <c r="AL1582" s="20"/>
      <c r="AM1582" s="20"/>
      <c r="AN1582" s="20"/>
      <c r="AO1582" s="20"/>
      <c r="AP1582" s="20"/>
      <c r="AQ1582" s="20"/>
      <c r="AR1582" s="23"/>
      <c r="AS1582" s="23"/>
      <c r="AT1582" s="23"/>
      <c r="AU1582" s="23"/>
      <c r="AV1582" s="23"/>
    </row>
    <row r="1583" ht="15.75" customHeight="1">
      <c r="A1583" s="17" t="str">
        <f t="shared" si="1"/>
        <v>Poland-Europe2007</v>
      </c>
      <c r="B1583" s="17" t="s">
        <v>214</v>
      </c>
      <c r="C1583" s="18" t="s">
        <v>180</v>
      </c>
      <c r="D1583" s="19" t="s">
        <v>86</v>
      </c>
      <c r="E1583" s="17">
        <v>1.25E11</v>
      </c>
      <c r="F1583" s="18">
        <v>0.063</v>
      </c>
      <c r="G1583" s="18">
        <v>706.0</v>
      </c>
      <c r="H1583" s="18"/>
      <c r="I1583" s="20">
        <f t="array" ref="I1583:J1583">IFNA(VLOOKUP(A1583,ENERGY!$A$2:$F$2692,{5,6},0),0)</f>
        <v>91371</v>
      </c>
      <c r="J1583" s="20">
        <v>304988.0</v>
      </c>
      <c r="K1583" s="20">
        <f t="array" ref="K1583:S1583">VLOOKUP(A1583,'HUMAN RESOURCES'!$A$2:$M$2692,{2,3,4,5,6,7,8,9,10},0)</f>
        <v>0.01</v>
      </c>
      <c r="L1583" s="20">
        <v>0.006</v>
      </c>
      <c r="M1583" s="20">
        <v>80.0</v>
      </c>
      <c r="N1583" s="20">
        <v>71.0</v>
      </c>
      <c r="O1583" s="20">
        <v>0.156</v>
      </c>
      <c r="P1583" s="20">
        <v>0.71</v>
      </c>
      <c r="Q1583" s="20">
        <v>0.133</v>
      </c>
      <c r="R1583" s="20">
        <v>3.812056E7</v>
      </c>
      <c r="S1583" s="20">
        <v>0.612</v>
      </c>
      <c r="T1583" s="20">
        <f t="array" ref="T1583:U1583">VLOOKUP(A1583,TOURISM!$A$2:$F$2692,{3,6},0)</f>
        <v>11686000000</v>
      </c>
      <c r="U1583" s="20">
        <v>8.342E9</v>
      </c>
      <c r="V1583" s="20">
        <f t="array" ref="V1583:AA1583">VLOOKUP(A1583,BUSINESS!$A$2:$J$2692,{4,5,6,7,8,9},0)</f>
        <v>0.434</v>
      </c>
      <c r="W1583" s="20">
        <v>31.0</v>
      </c>
      <c r="X1583" s="20"/>
      <c r="Y1583" s="20">
        <v>418.0</v>
      </c>
      <c r="Z1583" s="20">
        <v>0.486</v>
      </c>
      <c r="AA1583" s="20">
        <v>1.084</v>
      </c>
      <c r="AB1583" s="21">
        <f t="shared" si="390"/>
        <v>3279.070402</v>
      </c>
      <c r="AC1583" s="20">
        <f t="shared" si="523"/>
        <v>0.002396895534</v>
      </c>
      <c r="AD1583" s="20">
        <f t="shared" si="524"/>
        <v>0.00800061699</v>
      </c>
      <c r="AE1583" s="20">
        <f t="shared" si="502"/>
        <v>218.8320423</v>
      </c>
      <c r="AF1583" s="22" t="b">
        <f t="shared" si="4"/>
        <v>0</v>
      </c>
      <c r="AG1583" s="20" t="b">
        <f t="shared" si="5"/>
        <v>0</v>
      </c>
      <c r="AH1583" s="20" t="b">
        <f t="shared" si="6"/>
        <v>0</v>
      </c>
      <c r="AI1583" s="20" t="b">
        <f t="shared" si="7"/>
        <v>0</v>
      </c>
      <c r="AJ1583" s="20"/>
      <c r="AK1583" s="20"/>
      <c r="AL1583" s="20"/>
      <c r="AM1583" s="20"/>
      <c r="AN1583" s="20"/>
      <c r="AO1583" s="20"/>
      <c r="AP1583" s="20"/>
      <c r="AQ1583" s="20"/>
      <c r="AR1583" s="23"/>
      <c r="AS1583" s="23"/>
      <c r="AT1583" s="23"/>
      <c r="AU1583" s="23"/>
      <c r="AV1583" s="23"/>
    </row>
    <row r="1584" ht="15.75" customHeight="1">
      <c r="A1584" s="17" t="str">
        <f t="shared" si="1"/>
        <v>Poland-Europe2008</v>
      </c>
      <c r="B1584" s="17" t="s">
        <v>214</v>
      </c>
      <c r="C1584" s="18" t="s">
        <v>180</v>
      </c>
      <c r="D1584" s="19" t="s">
        <v>87</v>
      </c>
      <c r="E1584" s="17">
        <v>1.27E11</v>
      </c>
      <c r="F1584" s="18">
        <v>0.069</v>
      </c>
      <c r="G1584" s="18">
        <v>956.0</v>
      </c>
      <c r="H1584" s="18"/>
      <c r="I1584" s="20">
        <f t="array" ref="I1584:J1584">IFNA(VLOOKUP(A1584,ENERGY!$A$2:$F$2692,{5,6},0),0)</f>
        <v>96824</v>
      </c>
      <c r="J1584" s="20">
        <v>315637.0</v>
      </c>
      <c r="K1584" s="20">
        <f t="array" ref="K1584:S1584">VLOOKUP(A1584,'HUMAN RESOURCES'!$A$2:$M$2692,{2,3,4,5,6,7,8,9,10},0)</f>
        <v>0.011</v>
      </c>
      <c r="L1584" s="20">
        <v>0.006</v>
      </c>
      <c r="M1584" s="20">
        <v>80.0</v>
      </c>
      <c r="N1584" s="20">
        <v>71.0</v>
      </c>
      <c r="O1584" s="20">
        <v>0.154</v>
      </c>
      <c r="P1584" s="20">
        <v>0.713</v>
      </c>
      <c r="Q1584" s="20">
        <v>0.133</v>
      </c>
      <c r="R1584" s="20">
        <v>3.8125759E7</v>
      </c>
      <c r="S1584" s="20">
        <v>0.611</v>
      </c>
      <c r="T1584" s="20">
        <f t="array" ref="T1584:U1584">VLOOKUP(A1584,TOURISM!$A$2:$F$2692,{3,6},0)</f>
        <v>12837000000</v>
      </c>
      <c r="U1584" s="20">
        <v>1.0689E10</v>
      </c>
      <c r="V1584" s="20">
        <f t="array" ref="V1584:AA1584">VLOOKUP(A1584,BUSINESS!$A$2:$J$2692,{4,5,6,7,8,9},0)</f>
        <v>0.451</v>
      </c>
      <c r="W1584" s="20">
        <v>31.0</v>
      </c>
      <c r="X1584" s="20"/>
      <c r="Y1584" s="20">
        <v>418.0</v>
      </c>
      <c r="Z1584" s="20">
        <v>0.531</v>
      </c>
      <c r="AA1584" s="20">
        <v>1.15</v>
      </c>
      <c r="AB1584" s="21">
        <f t="shared" si="390"/>
        <v>3331.081225</v>
      </c>
      <c r="AC1584" s="20">
        <f t="shared" si="523"/>
        <v>0.002539595343</v>
      </c>
      <c r="AD1584" s="20">
        <f t="shared" si="524"/>
        <v>0.008278838462</v>
      </c>
      <c r="AE1584" s="20">
        <f t="shared" si="502"/>
        <v>280.3616316</v>
      </c>
      <c r="AF1584" s="22" t="b">
        <f t="shared" si="4"/>
        <v>0</v>
      </c>
      <c r="AG1584" s="20" t="b">
        <f t="shared" si="5"/>
        <v>0</v>
      </c>
      <c r="AH1584" s="20" t="b">
        <f t="shared" si="6"/>
        <v>0</v>
      </c>
      <c r="AI1584" s="20" t="b">
        <f t="shared" si="7"/>
        <v>0</v>
      </c>
      <c r="AJ1584" s="20"/>
      <c r="AK1584" s="20"/>
      <c r="AL1584" s="20"/>
      <c r="AM1584" s="20"/>
      <c r="AN1584" s="20"/>
      <c r="AO1584" s="20"/>
      <c r="AP1584" s="20"/>
      <c r="AQ1584" s="20"/>
      <c r="AR1584" s="23"/>
      <c r="AS1584" s="23"/>
      <c r="AT1584" s="23"/>
      <c r="AU1584" s="23"/>
      <c r="AV1584" s="23"/>
    </row>
    <row r="1585" ht="15.75" customHeight="1">
      <c r="A1585" s="17" t="str">
        <f t="shared" si="1"/>
        <v>Poland-Europe2009</v>
      </c>
      <c r="B1585" s="17" t="s">
        <v>214</v>
      </c>
      <c r="C1585" s="18" t="s">
        <v>180</v>
      </c>
      <c r="D1585" s="19" t="s">
        <v>88</v>
      </c>
      <c r="E1585" s="17">
        <v>1.27E11</v>
      </c>
      <c r="F1585" s="18">
        <v>0.072</v>
      </c>
      <c r="G1585" s="18">
        <v>813.0</v>
      </c>
      <c r="H1585" s="18"/>
      <c r="I1585" s="20">
        <f t="array" ref="I1585:J1585">IFNA(VLOOKUP(A1585,ENERGY!$A$2:$F$2692,{5,6},0),0)</f>
        <v>0</v>
      </c>
      <c r="J1585" s="20">
        <v>0.0</v>
      </c>
      <c r="K1585" s="20">
        <f t="array" ref="K1585:S1585">VLOOKUP(A1585,'HUMAN RESOURCES'!$A$2:$M$2692,{2,3,4,5,6,7,8,9,10},0)</f>
        <v>0.011</v>
      </c>
      <c r="L1585" s="20">
        <v>0.005</v>
      </c>
      <c r="M1585" s="20">
        <v>80.0</v>
      </c>
      <c r="N1585" s="20">
        <v>72.0</v>
      </c>
      <c r="O1585" s="20">
        <v>0.152</v>
      </c>
      <c r="P1585" s="20">
        <v>0.715</v>
      </c>
      <c r="Q1585" s="20">
        <v>0.134</v>
      </c>
      <c r="R1585" s="20">
        <v>3.8151603E7</v>
      </c>
      <c r="S1585" s="20">
        <v>0.61</v>
      </c>
      <c r="T1585" s="20">
        <f t="array" ref="T1585:U1585">VLOOKUP(A1585,TOURISM!$A$2:$F$2692,{3,6},0)</f>
        <v>9843000000</v>
      </c>
      <c r="U1585" s="20">
        <v>7.888E9</v>
      </c>
      <c r="V1585" s="20">
        <f t="array" ref="V1585:AA1585">VLOOKUP(A1585,BUSINESS!$A$2:$J$2692,{4,5,6,7,8,9},0)</f>
        <v>0.422</v>
      </c>
      <c r="W1585" s="20">
        <v>32.0</v>
      </c>
      <c r="X1585" s="20"/>
      <c r="Y1585" s="20">
        <v>395.0</v>
      </c>
      <c r="Z1585" s="20">
        <v>0.59</v>
      </c>
      <c r="AA1585" s="20">
        <v>1.173</v>
      </c>
      <c r="AB1585" s="21">
        <f t="shared" si="390"/>
        <v>3328.824742</v>
      </c>
      <c r="AC1585" s="20"/>
      <c r="AD1585" s="20"/>
      <c r="AE1585" s="20">
        <f t="shared" si="502"/>
        <v>206.754091</v>
      </c>
      <c r="AF1585" s="22" t="b">
        <f t="shared" si="4"/>
        <v>0</v>
      </c>
      <c r="AG1585" s="20" t="b">
        <f t="shared" si="5"/>
        <v>0</v>
      </c>
      <c r="AH1585" s="20" t="b">
        <f t="shared" si="6"/>
        <v>0</v>
      </c>
      <c r="AI1585" s="20" t="b">
        <f t="shared" si="7"/>
        <v>0</v>
      </c>
      <c r="AJ1585" s="20"/>
      <c r="AK1585" s="20"/>
      <c r="AL1585" s="20"/>
      <c r="AM1585" s="20"/>
      <c r="AN1585" s="20"/>
      <c r="AO1585" s="20"/>
      <c r="AP1585" s="20"/>
      <c r="AQ1585" s="20"/>
      <c r="AR1585" s="23"/>
      <c r="AS1585" s="23"/>
      <c r="AT1585" s="23"/>
      <c r="AU1585" s="23"/>
      <c r="AV1585" s="23"/>
    </row>
    <row r="1586" ht="15.75" customHeight="1">
      <c r="A1586" s="17" t="str">
        <f t="shared" si="1"/>
        <v>Poland-Europe2010</v>
      </c>
      <c r="B1586" s="17" t="s">
        <v>214</v>
      </c>
      <c r="C1586" s="18" t="s">
        <v>180</v>
      </c>
      <c r="D1586" s="19" t="s">
        <v>89</v>
      </c>
      <c r="E1586" s="17">
        <v>1.27E11</v>
      </c>
      <c r="F1586" s="18">
        <v>0.07</v>
      </c>
      <c r="G1586" s="18">
        <v>860.0</v>
      </c>
      <c r="H1586" s="18"/>
      <c r="I1586" s="20">
        <f t="array" ref="I1586:J1586">IFNA(VLOOKUP(A1586,ENERGY!$A$2:$F$2692,{5,6},0),0)</f>
        <v>92377</v>
      </c>
      <c r="J1586" s="20">
        <v>303598.0</v>
      </c>
      <c r="K1586" s="20">
        <f t="array" ref="K1586:S1586">VLOOKUP(A1586,'HUMAN RESOURCES'!$A$2:$M$2692,{2,3,4,5,6,7,8,9,10},0)</f>
        <v>0.011</v>
      </c>
      <c r="L1586" s="20">
        <v>0.005</v>
      </c>
      <c r="M1586" s="20">
        <v>81.0</v>
      </c>
      <c r="N1586" s="20">
        <v>72.0</v>
      </c>
      <c r="O1586" s="20">
        <v>0.15</v>
      </c>
      <c r="P1586" s="20">
        <v>0.715</v>
      </c>
      <c r="Q1586" s="20">
        <v>0.135</v>
      </c>
      <c r="R1586" s="20">
        <v>3.8183683E7</v>
      </c>
      <c r="S1586" s="20">
        <v>0.609</v>
      </c>
      <c r="T1586" s="20">
        <f t="array" ref="T1586:U1586">VLOOKUP(A1586,TOURISM!$A$2:$F$2692,{3,6},0)</f>
        <v>9986000000</v>
      </c>
      <c r="U1586" s="20">
        <v>9.1E9</v>
      </c>
      <c r="V1586" s="20">
        <f t="array" ref="V1586:AA1586">VLOOKUP(A1586,BUSINESS!$A$2:$J$2692,{4,5,6,7,8,9},0)</f>
        <v>0.401</v>
      </c>
      <c r="W1586" s="20">
        <v>32.0</v>
      </c>
      <c r="X1586" s="20"/>
      <c r="Y1586" s="20">
        <v>325.0</v>
      </c>
      <c r="Z1586" s="20">
        <v>0.623</v>
      </c>
      <c r="AA1586" s="20">
        <v>1.229</v>
      </c>
      <c r="AB1586" s="21">
        <f t="shared" si="390"/>
        <v>3326.028031</v>
      </c>
      <c r="AC1586" s="20">
        <f t="shared" ref="AC1586:AC1593" si="525">I1586/R1586</f>
        <v>0.00241927946</v>
      </c>
      <c r="AD1586" s="20">
        <f t="shared" ref="AD1586:AD1588" si="526">J1586/R1586</f>
        <v>0.00795098786</v>
      </c>
      <c r="AE1586" s="20">
        <f t="shared" si="502"/>
        <v>238.3216936</v>
      </c>
      <c r="AF1586" s="22" t="b">
        <f t="shared" si="4"/>
        <v>0</v>
      </c>
      <c r="AG1586" s="20" t="b">
        <f t="shared" si="5"/>
        <v>0</v>
      </c>
      <c r="AH1586" s="20" t="b">
        <f t="shared" si="6"/>
        <v>0</v>
      </c>
      <c r="AI1586" s="20" t="b">
        <f t="shared" si="7"/>
        <v>0</v>
      </c>
      <c r="AJ1586" s="20"/>
      <c r="AK1586" s="20"/>
      <c r="AL1586" s="20"/>
      <c r="AM1586" s="20"/>
      <c r="AN1586" s="20"/>
      <c r="AO1586" s="20"/>
      <c r="AP1586" s="20"/>
      <c r="AQ1586" s="20"/>
      <c r="AR1586" s="23"/>
      <c r="AS1586" s="23"/>
      <c r="AT1586" s="23"/>
      <c r="AU1586" s="23"/>
      <c r="AV1586" s="23"/>
    </row>
    <row r="1587" ht="15.75" customHeight="1">
      <c r="A1587" s="17" t="str">
        <f t="shared" si="1"/>
        <v>Poland-Europe2011</v>
      </c>
      <c r="B1587" s="17" t="s">
        <v>214</v>
      </c>
      <c r="C1587" s="18" t="s">
        <v>180</v>
      </c>
      <c r="D1587" s="19" t="s">
        <v>90</v>
      </c>
      <c r="E1587" s="17">
        <v>1.27E11</v>
      </c>
      <c r="F1587" s="18">
        <v>0.068</v>
      </c>
      <c r="G1587" s="18">
        <v>915.0</v>
      </c>
      <c r="H1587" s="18"/>
      <c r="I1587" s="20">
        <f t="array" ref="I1587:J1587">IFNA(VLOOKUP(A1587,ENERGY!$A$2:$F$2692,{5,6},0),0)</f>
        <v>91105</v>
      </c>
      <c r="J1587" s="20">
        <v>304856.0</v>
      </c>
      <c r="K1587" s="20">
        <f t="array" ref="K1587:S1587">VLOOKUP(A1587,'HUMAN RESOURCES'!$A$2:$M$2692,{2,3,4,5,6,7,8,9,10},0)</f>
        <v>0.01</v>
      </c>
      <c r="L1587" s="20">
        <v>0.005</v>
      </c>
      <c r="M1587" s="20">
        <v>81.0</v>
      </c>
      <c r="N1587" s="20">
        <v>73.0</v>
      </c>
      <c r="O1587" s="20">
        <v>0.149</v>
      </c>
      <c r="P1587" s="20">
        <v>0.713</v>
      </c>
      <c r="Q1587" s="20">
        <v>0.137</v>
      </c>
      <c r="R1587" s="20">
        <v>3.8534157E7</v>
      </c>
      <c r="S1587" s="20">
        <v>0.608</v>
      </c>
      <c r="T1587" s="20">
        <f t="array" ref="T1587:U1587">VLOOKUP(A1587,TOURISM!$A$2:$F$2692,{3,6},0)</f>
        <v>11598000000</v>
      </c>
      <c r="U1587" s="20">
        <v>8.882E9</v>
      </c>
      <c r="V1587" s="20">
        <f t="array" ref="V1587:AA1587">VLOOKUP(A1587,BUSINESS!$A$2:$J$2692,{4,5,6,7,8,9},0)</f>
        <v>0.395</v>
      </c>
      <c r="W1587" s="20">
        <v>32.0</v>
      </c>
      <c r="X1587" s="20"/>
      <c r="Y1587" s="20">
        <v>296.0</v>
      </c>
      <c r="Z1587" s="20">
        <v>0.619</v>
      </c>
      <c r="AA1587" s="20">
        <v>1.313</v>
      </c>
      <c r="AB1587" s="21">
        <f t="shared" si="390"/>
        <v>3295.777302</v>
      </c>
      <c r="AC1587" s="20">
        <f t="shared" si="525"/>
        <v>0.002364266072</v>
      </c>
      <c r="AD1587" s="20">
        <f t="shared" si="526"/>
        <v>0.007911318781</v>
      </c>
      <c r="AE1587" s="20">
        <f t="shared" si="502"/>
        <v>230.4968031</v>
      </c>
      <c r="AF1587" s="22" t="b">
        <f t="shared" si="4"/>
        <v>0</v>
      </c>
      <c r="AG1587" s="20" t="b">
        <f t="shared" si="5"/>
        <v>0</v>
      </c>
      <c r="AH1587" s="20" t="b">
        <f t="shared" si="6"/>
        <v>0</v>
      </c>
      <c r="AI1587" s="20" t="b">
        <f t="shared" si="7"/>
        <v>0</v>
      </c>
      <c r="AJ1587" s="20"/>
      <c r="AK1587" s="20"/>
      <c r="AL1587" s="20"/>
      <c r="AM1587" s="20"/>
      <c r="AN1587" s="20"/>
      <c r="AO1587" s="20"/>
      <c r="AP1587" s="20"/>
      <c r="AQ1587" s="20"/>
      <c r="AR1587" s="23"/>
      <c r="AS1587" s="23"/>
      <c r="AT1587" s="23"/>
      <c r="AU1587" s="23"/>
      <c r="AV1587" s="23"/>
    </row>
    <row r="1588" ht="15.75" customHeight="1">
      <c r="A1588" s="17" t="str">
        <f t="shared" si="1"/>
        <v>Poland-Europe2012</v>
      </c>
      <c r="B1588" s="17" t="s">
        <v>214</v>
      </c>
      <c r="C1588" s="18" t="s">
        <v>180</v>
      </c>
      <c r="D1588" s="19" t="s">
        <v>91</v>
      </c>
      <c r="E1588" s="17">
        <v>1.28E11</v>
      </c>
      <c r="F1588" s="18">
        <v>0.067</v>
      </c>
      <c r="G1588" s="18">
        <v>854.0</v>
      </c>
      <c r="H1588" s="18"/>
      <c r="I1588" s="20">
        <f t="array" ref="I1588:J1588">IFNA(VLOOKUP(A1588,ENERGY!$A$2:$F$2692,{5,6},0),0)</f>
        <v>97241</v>
      </c>
      <c r="J1588" s="20">
        <v>320004.0</v>
      </c>
      <c r="K1588" s="20">
        <f t="array" ref="K1588:S1588">VLOOKUP(A1588,'HUMAN RESOURCES'!$A$2:$M$2692,{2,3,4,5,6,7,8,9,10},0)</f>
        <v>0.01</v>
      </c>
      <c r="L1588" s="20">
        <v>0.005</v>
      </c>
      <c r="M1588" s="20">
        <v>81.0</v>
      </c>
      <c r="N1588" s="20">
        <v>73.0</v>
      </c>
      <c r="O1588" s="20">
        <v>0.149</v>
      </c>
      <c r="P1588" s="20">
        <v>0.71</v>
      </c>
      <c r="Q1588" s="20">
        <v>0.14</v>
      </c>
      <c r="R1588" s="20">
        <v>3.8535873E7</v>
      </c>
      <c r="S1588" s="20">
        <v>0.607</v>
      </c>
      <c r="T1588" s="20">
        <f t="array" ref="T1588:U1588">VLOOKUP(A1588,TOURISM!$A$2:$F$2692,{3,6},0)</f>
        <v>11835000000</v>
      </c>
      <c r="U1588" s="20">
        <v>9.038E9</v>
      </c>
      <c r="V1588" s="20">
        <f t="array" ref="V1588:AA1588">VLOOKUP(A1588,BUSINESS!$A$2:$J$2692,{4,5,6,7,8,9},0)</f>
        <v>0.398</v>
      </c>
      <c r="W1588" s="20">
        <v>32.0</v>
      </c>
      <c r="X1588" s="20">
        <v>48.0</v>
      </c>
      <c r="Y1588" s="20">
        <v>286.0</v>
      </c>
      <c r="Z1588" s="20">
        <v>0.623</v>
      </c>
      <c r="AA1588" s="20">
        <v>1.415</v>
      </c>
      <c r="AB1588" s="21">
        <f t="shared" si="390"/>
        <v>3321.580388</v>
      </c>
      <c r="AC1588" s="20">
        <f t="shared" si="525"/>
        <v>0.002523389051</v>
      </c>
      <c r="AD1588" s="20">
        <f t="shared" si="526"/>
        <v>0.00830405477</v>
      </c>
      <c r="AE1588" s="20">
        <f t="shared" si="502"/>
        <v>234.5347152</v>
      </c>
      <c r="AF1588" s="22" t="b">
        <f t="shared" si="4"/>
        <v>0</v>
      </c>
      <c r="AG1588" s="20" t="b">
        <f t="shared" si="5"/>
        <v>0</v>
      </c>
      <c r="AH1588" s="20" t="b">
        <f t="shared" si="6"/>
        <v>0</v>
      </c>
      <c r="AI1588" s="20" t="b">
        <f t="shared" si="7"/>
        <v>0</v>
      </c>
      <c r="AJ1588" s="20"/>
      <c r="AK1588" s="20"/>
      <c r="AL1588" s="20"/>
      <c r="AM1588" s="20"/>
      <c r="AN1588" s="20"/>
      <c r="AO1588" s="20"/>
      <c r="AP1588" s="20"/>
      <c r="AQ1588" s="20"/>
      <c r="AR1588" s="23"/>
      <c r="AS1588" s="23"/>
      <c r="AT1588" s="23"/>
      <c r="AU1588" s="23"/>
      <c r="AV1588" s="23"/>
    </row>
    <row r="1589" ht="15.75" customHeight="1">
      <c r="A1589" s="17" t="str">
        <f t="shared" si="1"/>
        <v>Portugal-Europe2000</v>
      </c>
      <c r="B1589" s="17" t="s">
        <v>215</v>
      </c>
      <c r="C1589" s="18" t="s">
        <v>180</v>
      </c>
      <c r="D1589" s="19" t="s">
        <v>76</v>
      </c>
      <c r="E1589" s="17">
        <v>1.3E11</v>
      </c>
      <c r="F1589" s="18">
        <v>0.093</v>
      </c>
      <c r="G1589" s="18">
        <v>1070.0</v>
      </c>
      <c r="H1589" s="18"/>
      <c r="I1589" s="20">
        <f t="array" ref="I1589:J1589">IFNA(VLOOKUP(A1589,ENERGY!$A$2:$F$2692,{5,6},0),0)</f>
        <v>21949</v>
      </c>
      <c r="J1589" s="20"/>
      <c r="K1589" s="20">
        <f t="array" ref="K1589:S1589">VLOOKUP(A1589,'HUMAN RESOURCES'!$A$2:$M$2692,{2,3,4,5,6,7,8,9,10},0)</f>
        <v>0.012</v>
      </c>
      <c r="L1589" s="20">
        <v>0.006</v>
      </c>
      <c r="M1589" s="20">
        <v>80.0</v>
      </c>
      <c r="N1589" s="20">
        <v>73.0</v>
      </c>
      <c r="O1589" s="20">
        <v>0.162</v>
      </c>
      <c r="P1589" s="20">
        <v>0.676</v>
      </c>
      <c r="Q1589" s="20">
        <v>0.162</v>
      </c>
      <c r="R1589" s="20">
        <v>1.0289898E7</v>
      </c>
      <c r="S1589" s="20">
        <v>0.544</v>
      </c>
      <c r="T1589" s="20">
        <f t="array" ref="T1589:U1589">VLOOKUP(A1589,TOURISM!$A$2:$F$2692,{3,6},0)</f>
        <v>6027000000</v>
      </c>
      <c r="U1589" s="20">
        <v>2.754E9</v>
      </c>
      <c r="V1589" s="20" t="str">
        <f t="array" ref="V1589:AA1589">VLOOKUP(A1589,BUSINESS!$A$2:$J$2692,{4,5,6,7,8,9},0)</f>
        <v/>
      </c>
      <c r="W1589" s="20"/>
      <c r="X1589" s="20"/>
      <c r="Y1589" s="20"/>
      <c r="Z1589" s="20">
        <v>0.164</v>
      </c>
      <c r="AA1589" s="20">
        <v>0.647</v>
      </c>
      <c r="AB1589" s="21">
        <f t="shared" si="390"/>
        <v>12633.75011</v>
      </c>
      <c r="AC1589" s="20">
        <f t="shared" si="525"/>
        <v>0.002133062932</v>
      </c>
      <c r="AD1589" s="20"/>
      <c r="AE1589" s="20">
        <f t="shared" si="502"/>
        <v>267.641137</v>
      </c>
      <c r="AF1589" s="22" t="b">
        <f t="shared" si="4"/>
        <v>0</v>
      </c>
      <c r="AG1589" s="20" t="b">
        <f t="shared" si="5"/>
        <v>0</v>
      </c>
      <c r="AH1589" s="20" t="b">
        <f t="shared" si="6"/>
        <v>0</v>
      </c>
      <c r="AI1589" s="20" t="b">
        <f t="shared" si="7"/>
        <v>0</v>
      </c>
      <c r="AJ1589" s="20"/>
      <c r="AK1589" s="20"/>
      <c r="AL1589" s="20"/>
      <c r="AM1589" s="20"/>
      <c r="AN1589" s="20"/>
      <c r="AO1589" s="20"/>
      <c r="AP1589" s="20"/>
      <c r="AQ1589" s="20"/>
      <c r="AR1589" s="23"/>
      <c r="AS1589" s="23"/>
      <c r="AT1589" s="23"/>
      <c r="AU1589" s="23"/>
      <c r="AV1589" s="23"/>
    </row>
    <row r="1590" ht="15.75" customHeight="1">
      <c r="A1590" s="17" t="str">
        <f t="shared" si="1"/>
        <v>Portugal-Europe2001</v>
      </c>
      <c r="B1590" s="17" t="s">
        <v>215</v>
      </c>
      <c r="C1590" s="18" t="s">
        <v>180</v>
      </c>
      <c r="D1590" s="19" t="s">
        <v>77</v>
      </c>
      <c r="E1590" s="17">
        <v>1.3E11</v>
      </c>
      <c r="F1590" s="18">
        <v>0.093</v>
      </c>
      <c r="G1590" s="18">
        <v>1087.0</v>
      </c>
      <c r="H1590" s="18"/>
      <c r="I1590" s="20">
        <f t="array" ref="I1590:J1590">IFNA(VLOOKUP(A1590,ENERGY!$A$2:$F$2692,{5,6},0),0)</f>
        <v>23084</v>
      </c>
      <c r="J1590" s="20"/>
      <c r="K1590" s="20">
        <f t="array" ref="K1590:S1590">VLOOKUP(A1590,'HUMAN RESOURCES'!$A$2:$M$2692,{2,3,4,5,6,7,8,9,10},0)</f>
        <v>0.011</v>
      </c>
      <c r="L1590" s="20">
        <v>0.005</v>
      </c>
      <c r="M1590" s="20">
        <v>80.0</v>
      </c>
      <c r="N1590" s="20">
        <v>73.0</v>
      </c>
      <c r="O1590" s="20">
        <v>0.16</v>
      </c>
      <c r="P1590" s="20">
        <v>0.676</v>
      </c>
      <c r="Q1590" s="20">
        <v>0.164</v>
      </c>
      <c r="R1590" s="20">
        <v>1.0362722E7</v>
      </c>
      <c r="S1590" s="20">
        <v>0.55</v>
      </c>
      <c r="T1590" s="20">
        <f t="array" ref="T1590:U1590">VLOOKUP(A1590,TOURISM!$A$2:$F$2692,{3,6},0)</f>
        <v>6236000000</v>
      </c>
      <c r="U1590" s="20">
        <v>2.606E9</v>
      </c>
      <c r="V1590" s="20" t="str">
        <f t="array" ref="V1590:AA1590">VLOOKUP(A1590,BUSINESS!$A$2:$J$2692,{4,5,6,7,8,9},0)</f>
        <v/>
      </c>
      <c r="W1590" s="20"/>
      <c r="X1590" s="20"/>
      <c r="Y1590" s="20"/>
      <c r="Z1590" s="20">
        <v>0.181</v>
      </c>
      <c r="AA1590" s="20">
        <v>0.771</v>
      </c>
      <c r="AB1590" s="21">
        <f t="shared" si="390"/>
        <v>12544.96647</v>
      </c>
      <c r="AC1590" s="20">
        <f t="shared" si="525"/>
        <v>0.002227600046</v>
      </c>
      <c r="AD1590" s="20"/>
      <c r="AE1590" s="20">
        <f t="shared" si="502"/>
        <v>251.4783278</v>
      </c>
      <c r="AF1590" s="22" t="b">
        <f t="shared" si="4"/>
        <v>0</v>
      </c>
      <c r="AG1590" s="20" t="b">
        <f t="shared" si="5"/>
        <v>0</v>
      </c>
      <c r="AH1590" s="20" t="b">
        <f t="shared" si="6"/>
        <v>0</v>
      </c>
      <c r="AI1590" s="20" t="b">
        <f t="shared" si="7"/>
        <v>0</v>
      </c>
      <c r="AJ1590" s="20"/>
      <c r="AK1590" s="20"/>
      <c r="AL1590" s="20"/>
      <c r="AM1590" s="20"/>
      <c r="AN1590" s="20"/>
      <c r="AO1590" s="20"/>
      <c r="AP1590" s="20"/>
      <c r="AQ1590" s="20"/>
      <c r="AR1590" s="23"/>
      <c r="AS1590" s="23"/>
      <c r="AT1590" s="23"/>
      <c r="AU1590" s="23"/>
      <c r="AV1590" s="23"/>
    </row>
    <row r="1591" ht="15.75" customHeight="1">
      <c r="A1591" s="17" t="str">
        <f t="shared" si="1"/>
        <v>Portugal-Europe2002</v>
      </c>
      <c r="B1591" s="17" t="s">
        <v>215</v>
      </c>
      <c r="C1591" s="18" t="s">
        <v>180</v>
      </c>
      <c r="D1591" s="19" t="s">
        <v>79</v>
      </c>
      <c r="E1591" s="17">
        <v>1.3E11</v>
      </c>
      <c r="F1591" s="18">
        <v>0.093</v>
      </c>
      <c r="G1591" s="18">
        <v>1190.0</v>
      </c>
      <c r="H1591" s="18"/>
      <c r="I1591" s="20">
        <f t="array" ref="I1591:J1591">IFNA(VLOOKUP(A1591,ENERGY!$A$2:$F$2692,{5,6},0),0)</f>
        <v>23541</v>
      </c>
      <c r="J1591" s="20">
        <v>52361.0</v>
      </c>
      <c r="K1591" s="20">
        <f t="array" ref="K1591:S1591">VLOOKUP(A1591,'HUMAN RESOURCES'!$A$2:$M$2692,{2,3,4,5,6,7,8,9,10},0)</f>
        <v>0.011</v>
      </c>
      <c r="L1591" s="20">
        <v>0.005</v>
      </c>
      <c r="M1591" s="20">
        <v>81.0</v>
      </c>
      <c r="N1591" s="20">
        <v>74.0</v>
      </c>
      <c r="O1591" s="20">
        <v>0.159</v>
      </c>
      <c r="P1591" s="20">
        <v>0.675</v>
      </c>
      <c r="Q1591" s="20">
        <v>0.166</v>
      </c>
      <c r="R1591" s="20">
        <v>1.0419631E7</v>
      </c>
      <c r="S1591" s="20">
        <v>0.557</v>
      </c>
      <c r="T1591" s="20">
        <f t="array" ref="T1591:U1591">VLOOKUP(A1591,TOURISM!$A$2:$F$2692,{3,6},0)</f>
        <v>6595000000</v>
      </c>
      <c r="U1591" s="20">
        <v>2.631E9</v>
      </c>
      <c r="V1591" s="20" t="str">
        <f t="array" ref="V1591:AA1591">VLOOKUP(A1591,BUSINESS!$A$2:$J$2692,{4,5,6,7,8,9},0)</f>
        <v/>
      </c>
      <c r="W1591" s="20"/>
      <c r="X1591" s="20"/>
      <c r="Y1591" s="20"/>
      <c r="Z1591" s="20">
        <v>0.194</v>
      </c>
      <c r="AA1591" s="20">
        <v>0.834</v>
      </c>
      <c r="AB1591" s="21">
        <f t="shared" si="390"/>
        <v>12476.4495</v>
      </c>
      <c r="AC1591" s="20">
        <f t="shared" si="525"/>
        <v>0.002259293059</v>
      </c>
      <c r="AD1591" s="20">
        <f t="shared" ref="AD1591:AD1593" si="527">J1591/R1591</f>
        <v>0.005025225941</v>
      </c>
      <c r="AE1591" s="20">
        <f t="shared" si="502"/>
        <v>252.5041434</v>
      </c>
      <c r="AF1591" s="22" t="b">
        <f t="shared" si="4"/>
        <v>0</v>
      </c>
      <c r="AG1591" s="20" t="b">
        <f t="shared" si="5"/>
        <v>0</v>
      </c>
      <c r="AH1591" s="20" t="b">
        <f t="shared" si="6"/>
        <v>0</v>
      </c>
      <c r="AI1591" s="20" t="b">
        <f t="shared" si="7"/>
        <v>0</v>
      </c>
      <c r="AJ1591" s="20"/>
      <c r="AK1591" s="20"/>
      <c r="AL1591" s="20"/>
      <c r="AM1591" s="20"/>
      <c r="AN1591" s="20"/>
      <c r="AO1591" s="20"/>
      <c r="AP1591" s="20"/>
      <c r="AQ1591" s="20"/>
      <c r="AR1591" s="23"/>
      <c r="AS1591" s="23"/>
      <c r="AT1591" s="23"/>
      <c r="AU1591" s="23"/>
      <c r="AV1591" s="23"/>
    </row>
    <row r="1592" ht="15.75" customHeight="1">
      <c r="A1592" s="17" t="str">
        <f t="shared" si="1"/>
        <v>Portugal-Europe2003</v>
      </c>
      <c r="B1592" s="17" t="s">
        <v>215</v>
      </c>
      <c r="C1592" s="18" t="s">
        <v>180</v>
      </c>
      <c r="D1592" s="19" t="s">
        <v>81</v>
      </c>
      <c r="E1592" s="17">
        <v>1.3E11</v>
      </c>
      <c r="F1592" s="18">
        <v>0.097</v>
      </c>
      <c r="G1592" s="18">
        <v>1514.0</v>
      </c>
      <c r="H1592" s="18"/>
      <c r="I1592" s="20">
        <f t="array" ref="I1592:J1592">IFNA(VLOOKUP(A1592,ENERGY!$A$2:$F$2692,{5,6},0),0)</f>
        <v>24152</v>
      </c>
      <c r="J1592" s="20">
        <v>57411.0</v>
      </c>
      <c r="K1592" s="20">
        <f t="array" ref="K1592:S1592">VLOOKUP(A1592,'HUMAN RESOURCES'!$A$2:$M$2692,{2,3,4,5,6,7,8,9,10},0)</f>
        <v>0.011</v>
      </c>
      <c r="L1592" s="20">
        <v>0.004</v>
      </c>
      <c r="M1592" s="20">
        <v>81.0</v>
      </c>
      <c r="N1592" s="20">
        <v>74.0</v>
      </c>
      <c r="O1592" s="20">
        <v>0.158</v>
      </c>
      <c r="P1592" s="20">
        <v>0.674</v>
      </c>
      <c r="Q1592" s="20">
        <v>0.168</v>
      </c>
      <c r="R1592" s="20">
        <v>1.0458821E7</v>
      </c>
      <c r="S1592" s="20">
        <v>0.563</v>
      </c>
      <c r="T1592" s="20">
        <f t="array" ref="T1592:U1592">VLOOKUP(A1592,TOURISM!$A$2:$F$2692,{3,6},0)</f>
        <v>7634000000</v>
      </c>
      <c r="U1592" s="20">
        <v>2.982E9</v>
      </c>
      <c r="V1592" s="20" t="str">
        <f t="array" ref="V1592:AA1592">VLOOKUP(A1592,BUSINESS!$A$2:$J$2692,{4,5,6,7,8,9},0)</f>
        <v/>
      </c>
      <c r="W1592" s="20">
        <v>78.0</v>
      </c>
      <c r="X1592" s="20"/>
      <c r="Y1592" s="20"/>
      <c r="Z1592" s="20">
        <v>0.297</v>
      </c>
      <c r="AA1592" s="20">
        <v>0.958</v>
      </c>
      <c r="AB1592" s="21">
        <f t="shared" si="390"/>
        <v>12429.69929</v>
      </c>
      <c r="AC1592" s="20">
        <f t="shared" si="525"/>
        <v>0.002309246903</v>
      </c>
      <c r="AD1592" s="20">
        <f t="shared" si="527"/>
        <v>0.005489242047</v>
      </c>
      <c r="AE1592" s="20">
        <f t="shared" si="502"/>
        <v>285.1181792</v>
      </c>
      <c r="AF1592" s="22" t="b">
        <f t="shared" si="4"/>
        <v>0</v>
      </c>
      <c r="AG1592" s="20" t="b">
        <f t="shared" si="5"/>
        <v>0</v>
      </c>
      <c r="AH1592" s="20" t="b">
        <f t="shared" si="6"/>
        <v>0</v>
      </c>
      <c r="AI1592" s="20" t="b">
        <f t="shared" si="7"/>
        <v>0</v>
      </c>
      <c r="AJ1592" s="20"/>
      <c r="AK1592" s="20"/>
      <c r="AL1592" s="20"/>
      <c r="AM1592" s="20"/>
      <c r="AN1592" s="20"/>
      <c r="AO1592" s="20"/>
      <c r="AP1592" s="20"/>
      <c r="AQ1592" s="20"/>
      <c r="AR1592" s="23"/>
      <c r="AS1592" s="23"/>
      <c r="AT1592" s="23"/>
      <c r="AU1592" s="23"/>
      <c r="AV1592" s="23"/>
    </row>
    <row r="1593" ht="15.75" customHeight="1">
      <c r="A1593" s="17" t="str">
        <f t="shared" si="1"/>
        <v>Portugal-Europe2004</v>
      </c>
      <c r="B1593" s="17" t="s">
        <v>215</v>
      </c>
      <c r="C1593" s="18" t="s">
        <v>180</v>
      </c>
      <c r="D1593" s="19" t="s">
        <v>83</v>
      </c>
      <c r="E1593" s="17">
        <v>1.32E11</v>
      </c>
      <c r="F1593" s="18">
        <v>0.1</v>
      </c>
      <c r="G1593" s="18">
        <v>1779.0</v>
      </c>
      <c r="H1593" s="18"/>
      <c r="I1593" s="20">
        <f t="array" ref="I1593:J1593">IFNA(VLOOKUP(A1593,ENERGY!$A$2:$F$2692,{5,6},0),0)</f>
        <v>24430</v>
      </c>
      <c r="J1593" s="20">
        <v>58357.0</v>
      </c>
      <c r="K1593" s="20">
        <f t="array" ref="K1593:S1593">VLOOKUP(A1593,'HUMAN RESOURCES'!$A$2:$M$2692,{2,3,4,5,6,7,8,9,10},0)</f>
        <v>0.01</v>
      </c>
      <c r="L1593" s="20">
        <v>0.004</v>
      </c>
      <c r="M1593" s="20">
        <v>81.0</v>
      </c>
      <c r="N1593" s="20">
        <v>75.0</v>
      </c>
      <c r="O1593" s="20">
        <v>0.157</v>
      </c>
      <c r="P1593" s="20">
        <v>0.674</v>
      </c>
      <c r="Q1593" s="20">
        <v>0.17</v>
      </c>
      <c r="R1593" s="20">
        <v>1.0483861E7</v>
      </c>
      <c r="S1593" s="20">
        <v>0.569</v>
      </c>
      <c r="T1593" s="20">
        <f t="array" ref="T1593:U1593">VLOOKUP(A1593,TOURISM!$A$2:$F$2692,{3,6},0)</f>
        <v>8858000000</v>
      </c>
      <c r="U1593" s="20">
        <v>3.369E9</v>
      </c>
      <c r="V1593" s="20" t="str">
        <f t="array" ref="V1593:AA1593">VLOOKUP(A1593,BUSINESS!$A$2:$J$2692,{4,5,6,7,8,9},0)</f>
        <v/>
      </c>
      <c r="W1593" s="20">
        <v>78.0</v>
      </c>
      <c r="X1593" s="20"/>
      <c r="Y1593" s="20"/>
      <c r="Z1593" s="20">
        <v>0.318</v>
      </c>
      <c r="AA1593" s="20">
        <v>1.009</v>
      </c>
      <c r="AB1593" s="21">
        <f t="shared" si="390"/>
        <v>12590.7812</v>
      </c>
      <c r="AC1593" s="20">
        <f t="shared" si="525"/>
        <v>0.002330248369</v>
      </c>
      <c r="AD1593" s="20">
        <f t="shared" si="527"/>
        <v>0.005566365292</v>
      </c>
      <c r="AE1593" s="20">
        <f t="shared" si="502"/>
        <v>321.3510748</v>
      </c>
      <c r="AF1593" s="22" t="b">
        <f t="shared" si="4"/>
        <v>0</v>
      </c>
      <c r="AG1593" s="20" t="b">
        <f t="shared" si="5"/>
        <v>0</v>
      </c>
      <c r="AH1593" s="20" t="b">
        <f t="shared" si="6"/>
        <v>0</v>
      </c>
      <c r="AI1593" s="20" t="b">
        <f t="shared" si="7"/>
        <v>0</v>
      </c>
      <c r="AJ1593" s="20"/>
      <c r="AK1593" s="20"/>
      <c r="AL1593" s="20"/>
      <c r="AM1593" s="20"/>
      <c r="AN1593" s="20"/>
      <c r="AO1593" s="20"/>
      <c r="AP1593" s="20"/>
      <c r="AQ1593" s="20"/>
      <c r="AR1593" s="23"/>
      <c r="AS1593" s="23"/>
      <c r="AT1593" s="23"/>
      <c r="AU1593" s="23"/>
      <c r="AV1593" s="23"/>
    </row>
    <row r="1594" ht="15.75" customHeight="1">
      <c r="A1594" s="17" t="str">
        <f t="shared" si="1"/>
        <v>Portugal-Europe2005</v>
      </c>
      <c r="B1594" s="17" t="s">
        <v>215</v>
      </c>
      <c r="C1594" s="18" t="s">
        <v>180</v>
      </c>
      <c r="D1594" s="19" t="s">
        <v>84</v>
      </c>
      <c r="E1594" s="17">
        <v>1.32E11</v>
      </c>
      <c r="F1594" s="18">
        <v>0.104</v>
      </c>
      <c r="G1594" s="18">
        <v>1886.0</v>
      </c>
      <c r="H1594" s="18"/>
      <c r="I1594" s="20">
        <f t="array" ref="I1594:J1594">IFNA(VLOOKUP(A1594,ENERGY!$A$2:$F$2692,{5,6},0),0)</f>
        <v>0</v>
      </c>
      <c r="J1594" s="20">
        <v>0.0</v>
      </c>
      <c r="K1594" s="20">
        <f t="array" ref="K1594:S1594">VLOOKUP(A1594,'HUMAN RESOURCES'!$A$2:$M$2692,{2,3,4,5,6,7,8,9,10},0)</f>
        <v>0.01</v>
      </c>
      <c r="L1594" s="20">
        <v>0.004</v>
      </c>
      <c r="M1594" s="20">
        <v>81.0</v>
      </c>
      <c r="N1594" s="20">
        <v>75.0</v>
      </c>
      <c r="O1594" s="20">
        <v>0.156</v>
      </c>
      <c r="P1594" s="20">
        <v>0.673</v>
      </c>
      <c r="Q1594" s="20">
        <v>0.171</v>
      </c>
      <c r="R1594" s="20">
        <v>1.050333E7</v>
      </c>
      <c r="S1594" s="20">
        <v>0.575</v>
      </c>
      <c r="T1594" s="20">
        <f t="array" ref="T1594:U1594">VLOOKUP(A1594,TOURISM!$A$2:$F$2692,{3,6},0)</f>
        <v>9008000000</v>
      </c>
      <c r="U1594" s="20">
        <v>3.743E9</v>
      </c>
      <c r="V1594" s="20">
        <f t="array" ref="V1594:AA1594">VLOOKUP(A1594,BUSINESS!$A$2:$J$2692,{4,5,6,7,8,9},0)</f>
        <v>0.438</v>
      </c>
      <c r="W1594" s="20">
        <v>54.0</v>
      </c>
      <c r="X1594" s="20"/>
      <c r="Y1594" s="20">
        <v>328.0</v>
      </c>
      <c r="Z1594" s="20">
        <v>0.35</v>
      </c>
      <c r="AA1594" s="20">
        <v>1.089</v>
      </c>
      <c r="AB1594" s="21">
        <f t="shared" si="390"/>
        <v>12567.4429</v>
      </c>
      <c r="AC1594" s="20"/>
      <c r="AD1594" s="20"/>
      <c r="AE1594" s="20">
        <f t="shared" si="502"/>
        <v>356.3631724</v>
      </c>
      <c r="AF1594" s="22" t="b">
        <f t="shared" si="4"/>
        <v>0</v>
      </c>
      <c r="AG1594" s="20" t="b">
        <f t="shared" si="5"/>
        <v>0</v>
      </c>
      <c r="AH1594" s="20" t="b">
        <f t="shared" si="6"/>
        <v>0</v>
      </c>
      <c r="AI1594" s="20" t="b">
        <f t="shared" si="7"/>
        <v>0</v>
      </c>
      <c r="AJ1594" s="20"/>
      <c r="AK1594" s="20"/>
      <c r="AL1594" s="20"/>
      <c r="AM1594" s="20"/>
      <c r="AN1594" s="20"/>
      <c r="AO1594" s="20"/>
      <c r="AP1594" s="20"/>
      <c r="AQ1594" s="20"/>
      <c r="AR1594" s="23"/>
      <c r="AS1594" s="23"/>
      <c r="AT1594" s="23"/>
      <c r="AU1594" s="23"/>
      <c r="AV1594" s="23"/>
    </row>
    <row r="1595" ht="15.75" customHeight="1">
      <c r="A1595" s="17" t="str">
        <f t="shared" si="1"/>
        <v>Portugal-Europe2006</v>
      </c>
      <c r="B1595" s="17" t="s">
        <v>215</v>
      </c>
      <c r="C1595" s="18" t="s">
        <v>180</v>
      </c>
      <c r="D1595" s="19" t="s">
        <v>85</v>
      </c>
      <c r="E1595" s="17">
        <v>1.33E11</v>
      </c>
      <c r="F1595" s="18">
        <v>0.1</v>
      </c>
      <c r="G1595" s="18">
        <v>1915.0</v>
      </c>
      <c r="H1595" s="18"/>
      <c r="I1595" s="20">
        <f t="array" ref="I1595:J1595">IFNA(VLOOKUP(A1595,ENERGY!$A$2:$F$2692,{5,6},0),0)</f>
        <v>24815</v>
      </c>
      <c r="J1595" s="20">
        <v>62863.0</v>
      </c>
      <c r="K1595" s="20">
        <f t="array" ref="K1595:S1595">VLOOKUP(A1595,'HUMAN RESOURCES'!$A$2:$M$2692,{2,3,4,5,6,7,8,9,10},0)</f>
        <v>0.01</v>
      </c>
      <c r="L1595" s="20">
        <v>0.004</v>
      </c>
      <c r="M1595" s="20">
        <v>82.0</v>
      </c>
      <c r="N1595" s="20">
        <v>75.0</v>
      </c>
      <c r="O1595" s="20">
        <v>0.155</v>
      </c>
      <c r="P1595" s="20">
        <v>0.672</v>
      </c>
      <c r="Q1595" s="20">
        <v>0.173</v>
      </c>
      <c r="R1595" s="20">
        <v>1.0522288E7</v>
      </c>
      <c r="S1595" s="20">
        <v>0.581</v>
      </c>
      <c r="T1595" s="20">
        <f t="array" ref="T1595:U1595">VLOOKUP(A1595,TOURISM!$A$2:$F$2692,{3,6},0)</f>
        <v>10438000000</v>
      </c>
      <c r="U1595" s="20">
        <v>4.142E9</v>
      </c>
      <c r="V1595" s="20">
        <f t="array" ref="V1595:AA1595">VLOOKUP(A1595,BUSINESS!$A$2:$J$2692,{4,5,6,7,8,9},0)</f>
        <v>0.438</v>
      </c>
      <c r="W1595" s="20">
        <v>7.0</v>
      </c>
      <c r="X1595" s="20"/>
      <c r="Y1595" s="20">
        <v>328.0</v>
      </c>
      <c r="Z1595" s="20">
        <v>0.38</v>
      </c>
      <c r="AA1595" s="20">
        <v>1.16</v>
      </c>
      <c r="AB1595" s="21">
        <f t="shared" si="390"/>
        <v>12639.83651</v>
      </c>
      <c r="AC1595" s="20">
        <f t="shared" ref="AC1595:AC1597" si="528">I1595/R1595</f>
        <v>0.00235832739</v>
      </c>
      <c r="AD1595" s="20">
        <f t="shared" ref="AD1595:AD1597" si="529">J1595/R1595</f>
        <v>0.005974270995</v>
      </c>
      <c r="AE1595" s="20">
        <f t="shared" si="502"/>
        <v>393.6406226</v>
      </c>
      <c r="AF1595" s="22" t="b">
        <f t="shared" si="4"/>
        <v>0</v>
      </c>
      <c r="AG1595" s="20" t="b">
        <f t="shared" si="5"/>
        <v>0</v>
      </c>
      <c r="AH1595" s="20" t="b">
        <f t="shared" si="6"/>
        <v>0</v>
      </c>
      <c r="AI1595" s="20" t="b">
        <f t="shared" si="7"/>
        <v>0</v>
      </c>
      <c r="AJ1595" s="20"/>
      <c r="AK1595" s="20"/>
      <c r="AL1595" s="20"/>
      <c r="AM1595" s="20"/>
      <c r="AN1595" s="20"/>
      <c r="AO1595" s="20"/>
      <c r="AP1595" s="20"/>
      <c r="AQ1595" s="20"/>
      <c r="AR1595" s="23"/>
      <c r="AS1595" s="23"/>
      <c r="AT1595" s="23"/>
      <c r="AU1595" s="23"/>
      <c r="AV1595" s="23"/>
    </row>
    <row r="1596" ht="15.75" customHeight="1">
      <c r="A1596" s="17" t="str">
        <f t="shared" si="1"/>
        <v>Portugal-Europe2007</v>
      </c>
      <c r="B1596" s="17" t="s">
        <v>215</v>
      </c>
      <c r="C1596" s="18" t="s">
        <v>180</v>
      </c>
      <c r="D1596" s="19" t="s">
        <v>86</v>
      </c>
      <c r="E1596" s="17">
        <v>1.33E11</v>
      </c>
      <c r="F1596" s="18">
        <v>0.1</v>
      </c>
      <c r="G1596" s="18">
        <v>2185.0</v>
      </c>
      <c r="H1596" s="18"/>
      <c r="I1596" s="20">
        <f t="array" ref="I1596:J1596">IFNA(VLOOKUP(A1596,ENERGY!$A$2:$F$2692,{5,6},0),0)</f>
        <v>25831</v>
      </c>
      <c r="J1596" s="20">
        <v>63175.0</v>
      </c>
      <c r="K1596" s="20">
        <f t="array" ref="K1596:S1596">VLOOKUP(A1596,'HUMAN RESOURCES'!$A$2:$M$2692,{2,3,4,5,6,7,8,9,10},0)</f>
        <v>0.01</v>
      </c>
      <c r="L1596" s="20">
        <v>0.003</v>
      </c>
      <c r="M1596" s="20">
        <v>82.0</v>
      </c>
      <c r="N1596" s="20">
        <v>75.0</v>
      </c>
      <c r="O1596" s="20">
        <v>0.154</v>
      </c>
      <c r="P1596" s="20">
        <v>0.671</v>
      </c>
      <c r="Q1596" s="20">
        <v>0.175</v>
      </c>
      <c r="R1596" s="20">
        <v>1.0542964E7</v>
      </c>
      <c r="S1596" s="20">
        <v>0.587</v>
      </c>
      <c r="T1596" s="20">
        <f t="array" ref="T1596:U1596">VLOOKUP(A1596,TOURISM!$A$2:$F$2692,{3,6},0)</f>
        <v>12917000000</v>
      </c>
      <c r="U1596" s="20">
        <v>4.864E9</v>
      </c>
      <c r="V1596" s="20">
        <f t="array" ref="V1596:AA1596">VLOOKUP(A1596,BUSINESS!$A$2:$J$2692,{4,5,6,7,8,9},0)</f>
        <v>0.429</v>
      </c>
      <c r="W1596" s="20">
        <v>6.0</v>
      </c>
      <c r="X1596" s="20"/>
      <c r="Y1596" s="20">
        <v>328.0</v>
      </c>
      <c r="Z1596" s="20">
        <v>0.421</v>
      </c>
      <c r="AA1596" s="20">
        <v>1.277</v>
      </c>
      <c r="AB1596" s="21">
        <f t="shared" si="390"/>
        <v>12615.04829</v>
      </c>
      <c r="AC1596" s="20">
        <f t="shared" si="528"/>
        <v>0.002450070018</v>
      </c>
      <c r="AD1596" s="20">
        <f t="shared" si="529"/>
        <v>0.005992147939</v>
      </c>
      <c r="AE1596" s="20">
        <f t="shared" si="502"/>
        <v>461.3503375</v>
      </c>
      <c r="AF1596" s="22" t="b">
        <f t="shared" si="4"/>
        <v>0</v>
      </c>
      <c r="AG1596" s="20" t="b">
        <f t="shared" si="5"/>
        <v>0</v>
      </c>
      <c r="AH1596" s="20" t="b">
        <f t="shared" si="6"/>
        <v>0</v>
      </c>
      <c r="AI1596" s="20" t="b">
        <f t="shared" si="7"/>
        <v>0</v>
      </c>
      <c r="AJ1596" s="20"/>
      <c r="AK1596" s="20"/>
      <c r="AL1596" s="20"/>
      <c r="AM1596" s="20"/>
      <c r="AN1596" s="20"/>
      <c r="AO1596" s="20"/>
      <c r="AP1596" s="20"/>
      <c r="AQ1596" s="20"/>
      <c r="AR1596" s="23"/>
      <c r="AS1596" s="23"/>
      <c r="AT1596" s="23"/>
      <c r="AU1596" s="23"/>
      <c r="AV1596" s="23"/>
    </row>
    <row r="1597" ht="15.75" customHeight="1">
      <c r="A1597" s="17" t="str">
        <f t="shared" si="1"/>
        <v>Portugal-Europe2008</v>
      </c>
      <c r="B1597" s="17" t="s">
        <v>215</v>
      </c>
      <c r="C1597" s="18" t="s">
        <v>180</v>
      </c>
      <c r="D1597" s="19" t="s">
        <v>87</v>
      </c>
      <c r="E1597" s="17">
        <v>1.34E11</v>
      </c>
      <c r="F1597" s="18">
        <v>0.102</v>
      </c>
      <c r="G1597" s="18">
        <v>2425.0</v>
      </c>
      <c r="H1597" s="18"/>
      <c r="I1597" s="20">
        <f t="array" ref="I1597:J1597">IFNA(VLOOKUP(A1597,ENERGY!$A$2:$F$2692,{5,6},0),0)</f>
        <v>25302</v>
      </c>
      <c r="J1597" s="20">
        <v>60865.0</v>
      </c>
      <c r="K1597" s="20">
        <f t="array" ref="K1597:S1597">VLOOKUP(A1597,'HUMAN RESOURCES'!$A$2:$M$2692,{2,3,4,5,6,7,8,9,10},0)</f>
        <v>0.01</v>
      </c>
      <c r="L1597" s="20">
        <v>0.003</v>
      </c>
      <c r="M1597" s="20">
        <v>82.0</v>
      </c>
      <c r="N1597" s="20">
        <v>76.0</v>
      </c>
      <c r="O1597" s="20">
        <v>0.153</v>
      </c>
      <c r="P1597" s="20">
        <v>0.67</v>
      </c>
      <c r="Q1597" s="20">
        <v>0.176</v>
      </c>
      <c r="R1597" s="20">
        <v>1.0558177E7</v>
      </c>
      <c r="S1597" s="20">
        <v>0.594</v>
      </c>
      <c r="T1597" s="20">
        <f t="array" ref="T1597:U1597">VLOOKUP(A1597,TOURISM!$A$2:$F$2692,{3,6},0)</f>
        <v>14047000000</v>
      </c>
      <c r="U1597" s="20">
        <v>5.283E9</v>
      </c>
      <c r="V1597" s="20">
        <f t="array" ref="V1597:AA1597">VLOOKUP(A1597,BUSINESS!$A$2:$J$2692,{4,5,6,7,8,9},0)</f>
        <v>0.425</v>
      </c>
      <c r="W1597" s="20">
        <v>5.0</v>
      </c>
      <c r="X1597" s="20"/>
      <c r="Y1597" s="20">
        <v>328.0</v>
      </c>
      <c r="Z1597" s="20">
        <v>0.441</v>
      </c>
      <c r="AA1597" s="20">
        <v>1.329</v>
      </c>
      <c r="AB1597" s="21">
        <f t="shared" si="390"/>
        <v>12691.58492</v>
      </c>
      <c r="AC1597" s="20">
        <f t="shared" si="528"/>
        <v>0.00239643643</v>
      </c>
      <c r="AD1597" s="20">
        <f t="shared" si="529"/>
        <v>0.00576472624</v>
      </c>
      <c r="AE1597" s="20">
        <f t="shared" si="502"/>
        <v>500.3704712</v>
      </c>
      <c r="AF1597" s="22" t="b">
        <f t="shared" si="4"/>
        <v>0</v>
      </c>
      <c r="AG1597" s="20" t="b">
        <f t="shared" si="5"/>
        <v>0</v>
      </c>
      <c r="AH1597" s="20" t="b">
        <f t="shared" si="6"/>
        <v>0</v>
      </c>
      <c r="AI1597" s="20" t="b">
        <f t="shared" si="7"/>
        <v>0</v>
      </c>
      <c r="AJ1597" s="20"/>
      <c r="AK1597" s="20"/>
      <c r="AL1597" s="20"/>
      <c r="AM1597" s="20"/>
      <c r="AN1597" s="20"/>
      <c r="AO1597" s="20"/>
      <c r="AP1597" s="20"/>
      <c r="AQ1597" s="20"/>
      <c r="AR1597" s="23"/>
      <c r="AS1597" s="23"/>
      <c r="AT1597" s="23"/>
      <c r="AU1597" s="23"/>
      <c r="AV1597" s="23"/>
    </row>
    <row r="1598" ht="15.75" customHeight="1">
      <c r="A1598" s="17" t="str">
        <f t="shared" si="1"/>
        <v>Portugal-Europe2009</v>
      </c>
      <c r="B1598" s="17" t="s">
        <v>215</v>
      </c>
      <c r="C1598" s="18" t="s">
        <v>180</v>
      </c>
      <c r="D1598" s="19" t="s">
        <v>88</v>
      </c>
      <c r="E1598" s="17">
        <v>1.35E11</v>
      </c>
      <c r="F1598" s="18">
        <v>0.108</v>
      </c>
      <c r="G1598" s="18">
        <v>2382.0</v>
      </c>
      <c r="H1598" s="18"/>
      <c r="I1598" s="20">
        <f t="array" ref="I1598:J1598">IFNA(VLOOKUP(A1598,ENERGY!$A$2:$F$2692,{5,6},0),0)</f>
        <v>0</v>
      </c>
      <c r="J1598" s="20">
        <v>0.0</v>
      </c>
      <c r="K1598" s="20">
        <f t="array" ref="K1598:S1598">VLOOKUP(A1598,'HUMAN RESOURCES'!$A$2:$M$2692,{2,3,4,5,6,7,8,9,10},0)</f>
        <v>0.009</v>
      </c>
      <c r="L1598" s="20">
        <v>0.003</v>
      </c>
      <c r="M1598" s="20">
        <v>82.0</v>
      </c>
      <c r="N1598" s="20">
        <v>76.0</v>
      </c>
      <c r="O1598" s="20">
        <v>0.153</v>
      </c>
      <c r="P1598" s="20">
        <v>0.669</v>
      </c>
      <c r="Q1598" s="20">
        <v>0.178</v>
      </c>
      <c r="R1598" s="20">
        <v>1.0568247E7</v>
      </c>
      <c r="S1598" s="20">
        <v>0.6</v>
      </c>
      <c r="T1598" s="20">
        <f t="array" ref="T1598:U1598">VLOOKUP(A1598,TOURISM!$A$2:$F$2692,{3,6},0)</f>
        <v>12315000000</v>
      </c>
      <c r="U1598" s="20">
        <v>4.604E9</v>
      </c>
      <c r="V1598" s="20">
        <f t="array" ref="V1598:AA1598">VLOOKUP(A1598,BUSINESS!$A$2:$J$2692,{4,5,6,7,8,9},0)</f>
        <v>0.423</v>
      </c>
      <c r="W1598" s="20">
        <v>5.0</v>
      </c>
      <c r="X1598" s="20"/>
      <c r="Y1598" s="20">
        <v>328.0</v>
      </c>
      <c r="Z1598" s="20">
        <v>0.483</v>
      </c>
      <c r="AA1598" s="20">
        <v>1.115</v>
      </c>
      <c r="AB1598" s="21">
        <f t="shared" si="390"/>
        <v>12774.11476</v>
      </c>
      <c r="AC1598" s="20"/>
      <c r="AD1598" s="20"/>
      <c r="AE1598" s="20">
        <f t="shared" si="502"/>
        <v>435.6446249</v>
      </c>
      <c r="AF1598" s="22" t="b">
        <f t="shared" si="4"/>
        <v>0</v>
      </c>
      <c r="AG1598" s="20" t="b">
        <f t="shared" si="5"/>
        <v>0</v>
      </c>
      <c r="AH1598" s="20" t="b">
        <f t="shared" si="6"/>
        <v>0</v>
      </c>
      <c r="AI1598" s="20" t="b">
        <f t="shared" si="7"/>
        <v>0</v>
      </c>
      <c r="AJ1598" s="20"/>
      <c r="AK1598" s="20"/>
      <c r="AL1598" s="20"/>
      <c r="AM1598" s="20"/>
      <c r="AN1598" s="20"/>
      <c r="AO1598" s="20"/>
      <c r="AP1598" s="20"/>
      <c r="AQ1598" s="20"/>
      <c r="AR1598" s="23"/>
      <c r="AS1598" s="23"/>
      <c r="AT1598" s="23"/>
      <c r="AU1598" s="23"/>
      <c r="AV1598" s="23"/>
    </row>
    <row r="1599" ht="15.75" customHeight="1">
      <c r="A1599" s="17" t="str">
        <f t="shared" si="1"/>
        <v>Portugal-Europe2010</v>
      </c>
      <c r="B1599" s="17" t="s">
        <v>215</v>
      </c>
      <c r="C1599" s="18" t="s">
        <v>180</v>
      </c>
      <c r="D1599" s="19" t="s">
        <v>89</v>
      </c>
      <c r="E1599" s="17">
        <v>1.35E11</v>
      </c>
      <c r="F1599" s="18">
        <v>0.108</v>
      </c>
      <c r="G1599" s="18">
        <v>2324.0</v>
      </c>
      <c r="H1599" s="18"/>
      <c r="I1599" s="20">
        <f t="array" ref="I1599:J1599">IFNA(VLOOKUP(A1599,ENERGY!$A$2:$F$2692,{5,6},0),0)</f>
        <v>26467</v>
      </c>
      <c r="J1599" s="20">
        <v>65309.0</v>
      </c>
      <c r="K1599" s="20">
        <f t="array" ref="K1599:S1599">VLOOKUP(A1599,'HUMAN RESOURCES'!$A$2:$M$2692,{2,3,4,5,6,7,8,9,10},0)</f>
        <v>0.01</v>
      </c>
      <c r="L1599" s="20">
        <v>0.003</v>
      </c>
      <c r="M1599" s="20">
        <v>82.0</v>
      </c>
      <c r="N1599" s="20">
        <v>76.0</v>
      </c>
      <c r="O1599" s="20">
        <v>0.151</v>
      </c>
      <c r="P1599" s="20">
        <v>0.668</v>
      </c>
      <c r="Q1599" s="20">
        <v>0.18</v>
      </c>
      <c r="R1599" s="20">
        <v>1.05731E7</v>
      </c>
      <c r="S1599" s="20">
        <v>0.606</v>
      </c>
      <c r="T1599" s="20">
        <f t="array" ref="T1599:U1599">VLOOKUP(A1599,TOURISM!$A$2:$F$2692,{3,6},0)</f>
        <v>12969000000</v>
      </c>
      <c r="U1599" s="20">
        <v>4.691E9</v>
      </c>
      <c r="V1599" s="20">
        <f t="array" ref="V1599:AA1599">VLOOKUP(A1599,BUSINESS!$A$2:$J$2692,{4,5,6,7,8,9},0)</f>
        <v>0.426</v>
      </c>
      <c r="W1599" s="20">
        <v>5.0</v>
      </c>
      <c r="X1599" s="20"/>
      <c r="Y1599" s="20">
        <v>298.0</v>
      </c>
      <c r="Z1599" s="20">
        <v>0.533</v>
      </c>
      <c r="AA1599" s="20">
        <v>1.153</v>
      </c>
      <c r="AB1599" s="21">
        <f t="shared" si="390"/>
        <v>12768.25151</v>
      </c>
      <c r="AC1599" s="20">
        <f t="shared" ref="AC1599:AC1601" si="530">I1599/R1599</f>
        <v>0.002503239353</v>
      </c>
      <c r="AD1599" s="20">
        <f t="shared" ref="AD1599:AD1601" si="531">J1599/R1599</f>
        <v>0.00617690176</v>
      </c>
      <c r="AE1599" s="20">
        <f t="shared" si="502"/>
        <v>443.6730949</v>
      </c>
      <c r="AF1599" s="22" t="b">
        <f t="shared" si="4"/>
        <v>0</v>
      </c>
      <c r="AG1599" s="20" t="b">
        <f t="shared" si="5"/>
        <v>0</v>
      </c>
      <c r="AH1599" s="20" t="b">
        <f t="shared" si="6"/>
        <v>0</v>
      </c>
      <c r="AI1599" s="20" t="b">
        <f t="shared" si="7"/>
        <v>0</v>
      </c>
      <c r="AJ1599" s="20"/>
      <c r="AK1599" s="20"/>
      <c r="AL1599" s="20"/>
      <c r="AM1599" s="20"/>
      <c r="AN1599" s="20"/>
      <c r="AO1599" s="20"/>
      <c r="AP1599" s="20"/>
      <c r="AQ1599" s="20"/>
      <c r="AR1599" s="23"/>
      <c r="AS1599" s="23"/>
      <c r="AT1599" s="23"/>
      <c r="AU1599" s="23"/>
      <c r="AV1599" s="23"/>
    </row>
    <row r="1600" ht="15.75" customHeight="1">
      <c r="A1600" s="17" t="str">
        <f t="shared" si="1"/>
        <v>Portugal-Europe2011</v>
      </c>
      <c r="B1600" s="17" t="s">
        <v>215</v>
      </c>
      <c r="C1600" s="18" t="s">
        <v>180</v>
      </c>
      <c r="D1600" s="19" t="s">
        <v>90</v>
      </c>
      <c r="E1600" s="17">
        <v>1.35E11</v>
      </c>
      <c r="F1600" s="18">
        <v>0.102</v>
      </c>
      <c r="G1600" s="18">
        <v>2302.0</v>
      </c>
      <c r="H1600" s="18"/>
      <c r="I1600" s="20">
        <f t="array" ref="I1600:J1600">IFNA(VLOOKUP(A1600,ENERGY!$A$2:$F$2692,{5,6},0),0)</f>
        <v>25129</v>
      </c>
      <c r="J1600" s="20">
        <v>61276.0</v>
      </c>
      <c r="K1600" s="20">
        <f t="array" ref="K1600:S1600">VLOOKUP(A1600,'HUMAN RESOURCES'!$A$2:$M$2692,{2,3,4,5,6,7,8,9,10},0)</f>
        <v>0.009</v>
      </c>
      <c r="L1600" s="20">
        <v>0.003</v>
      </c>
      <c r="M1600" s="20">
        <v>84.0</v>
      </c>
      <c r="N1600" s="20">
        <v>77.0</v>
      </c>
      <c r="O1600" s="20">
        <v>0.15</v>
      </c>
      <c r="P1600" s="20">
        <v>0.667</v>
      </c>
      <c r="Q1600" s="20">
        <v>0.182</v>
      </c>
      <c r="R1600" s="20">
        <v>1.055756E7</v>
      </c>
      <c r="S1600" s="20">
        <v>0.612</v>
      </c>
      <c r="T1600" s="20">
        <f t="array" ref="T1600:U1600">VLOOKUP(A1600,TOURISM!$A$2:$F$2692,{3,6},0)</f>
        <v>14882000000</v>
      </c>
      <c r="U1600" s="20">
        <v>4.948E9</v>
      </c>
      <c r="V1600" s="20">
        <f t="array" ref="V1600:AA1600">VLOOKUP(A1600,BUSINESS!$A$2:$J$2692,{4,5,6,7,8,9},0)</f>
        <v>0.427</v>
      </c>
      <c r="W1600" s="20">
        <v>4.0</v>
      </c>
      <c r="X1600" s="20"/>
      <c r="Y1600" s="20">
        <v>275.0</v>
      </c>
      <c r="Z1600" s="20">
        <v>0.552</v>
      </c>
      <c r="AA1600" s="20">
        <v>1.164</v>
      </c>
      <c r="AB1600" s="21">
        <f t="shared" si="390"/>
        <v>12787.04549</v>
      </c>
      <c r="AC1600" s="20">
        <f t="shared" si="530"/>
        <v>0.00238019012</v>
      </c>
      <c r="AD1600" s="20">
        <f t="shared" si="531"/>
        <v>0.005803992589</v>
      </c>
      <c r="AE1600" s="20">
        <f t="shared" si="502"/>
        <v>468.668897</v>
      </c>
      <c r="AF1600" s="22" t="b">
        <f t="shared" si="4"/>
        <v>0</v>
      </c>
      <c r="AG1600" s="20" t="b">
        <f t="shared" si="5"/>
        <v>0</v>
      </c>
      <c r="AH1600" s="20" t="b">
        <f t="shared" si="6"/>
        <v>0</v>
      </c>
      <c r="AI1600" s="20" t="b">
        <f t="shared" si="7"/>
        <v>0</v>
      </c>
      <c r="AJ1600" s="20"/>
      <c r="AK1600" s="20"/>
      <c r="AL1600" s="20"/>
      <c r="AM1600" s="20"/>
      <c r="AN1600" s="20"/>
      <c r="AO1600" s="20"/>
      <c r="AP1600" s="20"/>
      <c r="AQ1600" s="20"/>
      <c r="AR1600" s="23"/>
      <c r="AS1600" s="23"/>
      <c r="AT1600" s="23"/>
      <c r="AU1600" s="23"/>
      <c r="AV1600" s="23"/>
    </row>
    <row r="1601" ht="15.75" customHeight="1">
      <c r="A1601" s="17" t="str">
        <f t="shared" si="1"/>
        <v>Portugal-Europe2012</v>
      </c>
      <c r="B1601" s="17" t="s">
        <v>215</v>
      </c>
      <c r="C1601" s="18" t="s">
        <v>180</v>
      </c>
      <c r="D1601" s="19" t="s">
        <v>91</v>
      </c>
      <c r="E1601" s="17">
        <v>1.35E11</v>
      </c>
      <c r="F1601" s="18">
        <v>0.094</v>
      </c>
      <c r="G1601" s="18">
        <v>1905.0</v>
      </c>
      <c r="H1601" s="18"/>
      <c r="I1601" s="20">
        <f t="array" ref="I1601:J1601">IFNA(VLOOKUP(A1601,ENERGY!$A$2:$F$2692,{5,6},0),0)</f>
        <v>24698</v>
      </c>
      <c r="J1601" s="20">
        <v>59108.0</v>
      </c>
      <c r="K1601" s="20">
        <f t="array" ref="K1601:S1601">VLOOKUP(A1601,'HUMAN RESOURCES'!$A$2:$M$2692,{2,3,4,5,6,7,8,9,10},0)</f>
        <v>0.009</v>
      </c>
      <c r="L1601" s="20">
        <v>0.003</v>
      </c>
      <c r="M1601" s="20">
        <v>84.0</v>
      </c>
      <c r="N1601" s="20">
        <v>77.0</v>
      </c>
      <c r="O1601" s="20">
        <v>0.149</v>
      </c>
      <c r="P1601" s="20">
        <v>0.666</v>
      </c>
      <c r="Q1601" s="20">
        <v>0.185</v>
      </c>
      <c r="R1601" s="20">
        <v>1.0514844E7</v>
      </c>
      <c r="S1601" s="20">
        <v>0.618</v>
      </c>
      <c r="T1601" s="20">
        <f t="array" ref="T1601:U1601">VLOOKUP(A1601,TOURISM!$A$2:$F$2692,{3,6},0)</f>
        <v>14559000000</v>
      </c>
      <c r="U1601" s="20">
        <v>4.49E9</v>
      </c>
      <c r="V1601" s="20">
        <f t="array" ref="V1601:AA1601">VLOOKUP(A1601,BUSINESS!$A$2:$J$2692,{4,5,6,7,8,9},0)</f>
        <v>0.42</v>
      </c>
      <c r="W1601" s="20">
        <v>4.0</v>
      </c>
      <c r="X1601" s="20">
        <v>29.0</v>
      </c>
      <c r="Y1601" s="20">
        <v>275.0</v>
      </c>
      <c r="Z1601" s="20">
        <v>0.603</v>
      </c>
      <c r="AA1601" s="20">
        <v>1.14</v>
      </c>
      <c r="AB1601" s="21">
        <f t="shared" si="390"/>
        <v>12838.99219</v>
      </c>
      <c r="AC1601" s="20">
        <f t="shared" si="530"/>
        <v>0.002348869845</v>
      </c>
      <c r="AD1601" s="20">
        <f t="shared" si="531"/>
        <v>0.005621386299</v>
      </c>
      <c r="AE1601" s="20">
        <f t="shared" si="502"/>
        <v>427.0153699</v>
      </c>
      <c r="AF1601" s="22" t="b">
        <f t="shared" si="4"/>
        <v>0</v>
      </c>
      <c r="AG1601" s="20" t="b">
        <f t="shared" si="5"/>
        <v>0</v>
      </c>
      <c r="AH1601" s="20" t="b">
        <f t="shared" si="6"/>
        <v>0</v>
      </c>
      <c r="AI1601" s="20" t="b">
        <f t="shared" si="7"/>
        <v>0</v>
      </c>
      <c r="AJ1601" s="20"/>
      <c r="AK1601" s="20"/>
      <c r="AL1601" s="20"/>
      <c r="AM1601" s="20"/>
      <c r="AN1601" s="20"/>
      <c r="AO1601" s="20"/>
      <c r="AP1601" s="20"/>
      <c r="AQ1601" s="20"/>
      <c r="AR1601" s="23"/>
      <c r="AS1601" s="23"/>
      <c r="AT1601" s="23"/>
      <c r="AU1601" s="23"/>
      <c r="AV1601" s="23"/>
    </row>
    <row r="1602" ht="15.75" customHeight="1">
      <c r="A1602" s="17" t="str">
        <f t="shared" si="1"/>
        <v>Romania-Europe2000</v>
      </c>
      <c r="B1602" s="17" t="s">
        <v>216</v>
      </c>
      <c r="C1602" s="18" t="s">
        <v>180</v>
      </c>
      <c r="D1602" s="19" t="s">
        <v>76</v>
      </c>
      <c r="E1602" s="17">
        <v>1.56E11</v>
      </c>
      <c r="F1602" s="18">
        <v>0.043</v>
      </c>
      <c r="G1602" s="18">
        <v>72.0</v>
      </c>
      <c r="H1602" s="18">
        <v>0.539</v>
      </c>
      <c r="I1602" s="20" t="str">
        <f t="array" ref="I1602:J1602">IFNA(VLOOKUP(A1602,ENERGY!$A$2:$F$2692,{5,6},0),0)</f>
        <v/>
      </c>
      <c r="J1602" s="20"/>
      <c r="K1602" s="20">
        <f t="array" ref="K1602:S1602">VLOOKUP(A1602,'HUMAN RESOURCES'!$A$2:$M$2692,{2,3,4,5,6,7,8,9,10},0)</f>
        <v>0.01</v>
      </c>
      <c r="L1602" s="20">
        <v>0.023</v>
      </c>
      <c r="M1602" s="20">
        <v>75.0</v>
      </c>
      <c r="N1602" s="20">
        <v>68.0</v>
      </c>
      <c r="O1602" s="20">
        <v>0.186</v>
      </c>
      <c r="P1602" s="20">
        <v>0.68</v>
      </c>
      <c r="Q1602" s="20">
        <v>0.134</v>
      </c>
      <c r="R1602" s="20">
        <v>2.2442971E7</v>
      </c>
      <c r="S1602" s="20">
        <v>0.53</v>
      </c>
      <c r="T1602" s="20">
        <f t="array" ref="T1602:U1602">VLOOKUP(A1602,TOURISM!$A$2:$F$2692,{3,6},0)</f>
        <v>394000000</v>
      </c>
      <c r="U1602" s="20">
        <v>4.47E8</v>
      </c>
      <c r="V1602" s="20" t="str">
        <f t="array" ref="V1602:AA1602">VLOOKUP(A1602,BUSINESS!$A$2:$J$2692,{4,5,6,7,8,9},0)</f>
        <v/>
      </c>
      <c r="W1602" s="20"/>
      <c r="X1602" s="20"/>
      <c r="Y1602" s="20"/>
      <c r="Z1602" s="20">
        <v>0.036</v>
      </c>
      <c r="AA1602" s="20">
        <v>0.112</v>
      </c>
      <c r="AB1602" s="21">
        <f t="shared" si="390"/>
        <v>6950.951369</v>
      </c>
      <c r="AC1602" s="20"/>
      <c r="AD1602" s="20"/>
      <c r="AE1602" s="20">
        <f t="shared" si="502"/>
        <v>19.91714912</v>
      </c>
      <c r="AF1602" s="22" t="b">
        <f t="shared" si="4"/>
        <v>0</v>
      </c>
      <c r="AG1602" s="20" t="b">
        <f t="shared" si="5"/>
        <v>0</v>
      </c>
      <c r="AH1602" s="20" t="b">
        <f t="shared" si="6"/>
        <v>0</v>
      </c>
      <c r="AI1602" s="20" t="b">
        <f t="shared" si="7"/>
        <v>0</v>
      </c>
      <c r="AJ1602" s="20"/>
      <c r="AK1602" s="20"/>
      <c r="AL1602" s="20"/>
      <c r="AM1602" s="20"/>
      <c r="AN1602" s="20"/>
      <c r="AO1602" s="20"/>
      <c r="AP1602" s="20"/>
      <c r="AQ1602" s="20"/>
      <c r="AR1602" s="23"/>
      <c r="AS1602" s="23"/>
      <c r="AT1602" s="23"/>
      <c r="AU1602" s="23"/>
      <c r="AV1602" s="23"/>
    </row>
    <row r="1603" ht="15.75" customHeight="1">
      <c r="A1603" s="17" t="str">
        <f t="shared" si="1"/>
        <v>Romania-Europe2001</v>
      </c>
      <c r="B1603" s="17" t="s">
        <v>216</v>
      </c>
      <c r="C1603" s="18" t="s">
        <v>180</v>
      </c>
      <c r="D1603" s="19" t="s">
        <v>77</v>
      </c>
      <c r="E1603" s="17">
        <v>1.57E11</v>
      </c>
      <c r="F1603" s="18">
        <v>0.044</v>
      </c>
      <c r="G1603" s="18">
        <v>79.0</v>
      </c>
      <c r="H1603" s="18">
        <v>0.454</v>
      </c>
      <c r="I1603" s="20">
        <f t="array" ref="I1603:J1603">IFNA(VLOOKUP(A1603,ENERGY!$A$2:$F$2692,{5,6},0),0)</f>
        <v>35830</v>
      </c>
      <c r="J1603" s="20"/>
      <c r="K1603" s="20">
        <f t="array" ref="K1603:S1603">VLOOKUP(A1603,'HUMAN RESOURCES'!$A$2:$M$2692,{2,3,4,5,6,7,8,9,10},0)</f>
        <v>0.01</v>
      </c>
      <c r="L1603" s="20">
        <v>0.022</v>
      </c>
      <c r="M1603" s="20">
        <v>75.0</v>
      </c>
      <c r="N1603" s="20">
        <v>68.0</v>
      </c>
      <c r="O1603" s="20">
        <v>0.181</v>
      </c>
      <c r="P1603" s="20">
        <v>0.683</v>
      </c>
      <c r="Q1603" s="20">
        <v>0.137</v>
      </c>
      <c r="R1603" s="20">
        <v>2.213197E7</v>
      </c>
      <c r="S1603" s="20">
        <v>0.529</v>
      </c>
      <c r="T1603" s="20">
        <f t="array" ref="T1603:U1603">VLOOKUP(A1603,TOURISM!$A$2:$F$2692,{3,6},0)</f>
        <v>419000000</v>
      </c>
      <c r="U1603" s="20">
        <v>4.75E8</v>
      </c>
      <c r="V1603" s="20" t="str">
        <f t="array" ref="V1603:AA1603">VLOOKUP(A1603,BUSINESS!$A$2:$J$2692,{4,5,6,7,8,9},0)</f>
        <v/>
      </c>
      <c r="W1603" s="20"/>
      <c r="X1603" s="20"/>
      <c r="Y1603" s="20"/>
      <c r="Z1603" s="20">
        <v>0.045</v>
      </c>
      <c r="AA1603" s="20">
        <v>0.172</v>
      </c>
      <c r="AB1603" s="21">
        <f t="shared" si="390"/>
        <v>7093.810447</v>
      </c>
      <c r="AC1603" s="20">
        <f t="shared" ref="AC1603:AC1606" si="532">I1603/R1603</f>
        <v>0.001618925021</v>
      </c>
      <c r="AD1603" s="20"/>
      <c r="AE1603" s="20">
        <f t="shared" si="502"/>
        <v>21.46216537</v>
      </c>
      <c r="AF1603" s="22" t="b">
        <f t="shared" si="4"/>
        <v>0</v>
      </c>
      <c r="AG1603" s="20" t="b">
        <f t="shared" si="5"/>
        <v>0</v>
      </c>
      <c r="AH1603" s="20" t="b">
        <f t="shared" si="6"/>
        <v>0</v>
      </c>
      <c r="AI1603" s="20" t="b">
        <f t="shared" si="7"/>
        <v>0</v>
      </c>
      <c r="AJ1603" s="20"/>
      <c r="AK1603" s="20"/>
      <c r="AL1603" s="20"/>
      <c r="AM1603" s="20"/>
      <c r="AN1603" s="20"/>
      <c r="AO1603" s="20"/>
      <c r="AP1603" s="20"/>
      <c r="AQ1603" s="20"/>
      <c r="AR1603" s="23"/>
      <c r="AS1603" s="23"/>
      <c r="AT1603" s="23"/>
      <c r="AU1603" s="23"/>
      <c r="AV1603" s="23"/>
    </row>
    <row r="1604" ht="15.75" customHeight="1">
      <c r="A1604" s="17" t="str">
        <f t="shared" si="1"/>
        <v>Romania-Europe2002</v>
      </c>
      <c r="B1604" s="17" t="s">
        <v>216</v>
      </c>
      <c r="C1604" s="18" t="s">
        <v>180</v>
      </c>
      <c r="D1604" s="19" t="s">
        <v>79</v>
      </c>
      <c r="E1604" s="17">
        <v>1.59E11</v>
      </c>
      <c r="F1604" s="18">
        <v>0.046</v>
      </c>
      <c r="G1604" s="18">
        <v>97.0</v>
      </c>
      <c r="H1604" s="18">
        <v>0.354</v>
      </c>
      <c r="I1604" s="20">
        <f t="array" ref="I1604:J1604">IFNA(VLOOKUP(A1604,ENERGY!$A$2:$F$2692,{5,6},0),0)</f>
        <v>35031</v>
      </c>
      <c r="J1604" s="20">
        <v>78745.0</v>
      </c>
      <c r="K1604" s="20">
        <f t="array" ref="K1604:S1604">VLOOKUP(A1604,'HUMAN RESOURCES'!$A$2:$M$2692,{2,3,4,5,6,7,8,9,10},0)</f>
        <v>0.01</v>
      </c>
      <c r="L1604" s="20">
        <v>0.022</v>
      </c>
      <c r="M1604" s="20">
        <v>75.0</v>
      </c>
      <c r="N1604" s="20">
        <v>67.0</v>
      </c>
      <c r="O1604" s="20">
        <v>0.174</v>
      </c>
      <c r="P1604" s="20">
        <v>0.686</v>
      </c>
      <c r="Q1604" s="20">
        <v>0.14</v>
      </c>
      <c r="R1604" s="20">
        <v>2.1730496E7</v>
      </c>
      <c r="S1604" s="20">
        <v>0.528</v>
      </c>
      <c r="T1604" s="20">
        <f t="array" ref="T1604:U1604">VLOOKUP(A1604,TOURISM!$A$2:$F$2692,{3,6},0)</f>
        <v>400000000</v>
      </c>
      <c r="U1604" s="20">
        <v>4.48E8</v>
      </c>
      <c r="V1604" s="20" t="str">
        <f t="array" ref="V1604:AA1604">VLOOKUP(A1604,BUSINESS!$A$2:$J$2692,{4,5,6,7,8,9},0)</f>
        <v/>
      </c>
      <c r="W1604" s="20"/>
      <c r="X1604" s="20"/>
      <c r="Y1604" s="20"/>
      <c r="Z1604" s="20">
        <v>0.066</v>
      </c>
      <c r="AA1604" s="20">
        <v>0.23</v>
      </c>
      <c r="AB1604" s="21">
        <f t="shared" si="390"/>
        <v>7316.906158</v>
      </c>
      <c r="AC1604" s="20">
        <f t="shared" si="532"/>
        <v>0.001612066287</v>
      </c>
      <c r="AD1604" s="20">
        <f t="shared" ref="AD1604:AD1606" si="533">J1604/R1604</f>
        <v>0.003623709279</v>
      </c>
      <c r="AE1604" s="20">
        <f t="shared" si="502"/>
        <v>20.61618842</v>
      </c>
      <c r="AF1604" s="22" t="b">
        <f t="shared" si="4"/>
        <v>0</v>
      </c>
      <c r="AG1604" s="20" t="b">
        <f t="shared" si="5"/>
        <v>0</v>
      </c>
      <c r="AH1604" s="20" t="b">
        <f t="shared" si="6"/>
        <v>0</v>
      </c>
      <c r="AI1604" s="20" t="b">
        <f t="shared" si="7"/>
        <v>0</v>
      </c>
      <c r="AJ1604" s="20"/>
      <c r="AK1604" s="20"/>
      <c r="AL1604" s="20"/>
      <c r="AM1604" s="20"/>
      <c r="AN1604" s="20"/>
      <c r="AO1604" s="20"/>
      <c r="AP1604" s="20"/>
      <c r="AQ1604" s="20"/>
      <c r="AR1604" s="23"/>
      <c r="AS1604" s="23"/>
      <c r="AT1604" s="23"/>
      <c r="AU1604" s="23"/>
      <c r="AV1604" s="23"/>
    </row>
    <row r="1605" ht="15.75" customHeight="1">
      <c r="A1605" s="17" t="str">
        <f t="shared" si="1"/>
        <v>Romania-Europe2003</v>
      </c>
      <c r="B1605" s="17" t="s">
        <v>216</v>
      </c>
      <c r="C1605" s="18" t="s">
        <v>180</v>
      </c>
      <c r="D1605" s="19" t="s">
        <v>81</v>
      </c>
      <c r="E1605" s="17">
        <v>1.6E11</v>
      </c>
      <c r="F1605" s="18">
        <v>0.053</v>
      </c>
      <c r="G1605" s="18">
        <v>146.0</v>
      </c>
      <c r="H1605" s="18">
        <v>0.254</v>
      </c>
      <c r="I1605" s="20">
        <f t="array" ref="I1605:J1605">IFNA(VLOOKUP(A1605,ENERGY!$A$2:$F$2692,{5,6},0),0)</f>
        <v>34882</v>
      </c>
      <c r="J1605" s="20">
        <v>80307.0</v>
      </c>
      <c r="K1605" s="20">
        <f t="array" ref="K1605:S1605">VLOOKUP(A1605,'HUMAN RESOURCES'!$A$2:$M$2692,{2,3,4,5,6,7,8,9,10},0)</f>
        <v>0.01</v>
      </c>
      <c r="L1605" s="20">
        <v>0.021</v>
      </c>
      <c r="M1605" s="20">
        <v>75.0</v>
      </c>
      <c r="N1605" s="20">
        <v>68.0</v>
      </c>
      <c r="O1605" s="20">
        <v>0.166</v>
      </c>
      <c r="P1605" s="20">
        <v>0.691</v>
      </c>
      <c r="Q1605" s="20">
        <v>0.143</v>
      </c>
      <c r="R1605" s="20">
        <v>2.1574326E7</v>
      </c>
      <c r="S1605" s="20">
        <v>0.529</v>
      </c>
      <c r="T1605" s="20">
        <f t="array" ref="T1605:U1605">VLOOKUP(A1605,TOURISM!$A$2:$F$2692,{3,6},0)</f>
        <v>523000000</v>
      </c>
      <c r="U1605" s="20">
        <v>5.72E8</v>
      </c>
      <c r="V1605" s="20" t="str">
        <f t="array" ref="V1605:AA1605">VLOOKUP(A1605,BUSINESS!$A$2:$J$2692,{4,5,6,7,8,9},0)</f>
        <v/>
      </c>
      <c r="W1605" s="20">
        <v>29.0</v>
      </c>
      <c r="X1605" s="20"/>
      <c r="Y1605" s="20"/>
      <c r="Z1605" s="20">
        <v>0.089</v>
      </c>
      <c r="AA1605" s="20">
        <v>0.317</v>
      </c>
      <c r="AB1605" s="21">
        <f t="shared" si="390"/>
        <v>7416.222412</v>
      </c>
      <c r="AC1605" s="20">
        <f t="shared" si="532"/>
        <v>0.001616829189</v>
      </c>
      <c r="AD1605" s="20">
        <f t="shared" si="533"/>
        <v>0.003722341083</v>
      </c>
      <c r="AE1605" s="20">
        <f t="shared" si="502"/>
        <v>26.51299512</v>
      </c>
      <c r="AF1605" s="22" t="b">
        <f t="shared" si="4"/>
        <v>0</v>
      </c>
      <c r="AG1605" s="20" t="b">
        <f t="shared" si="5"/>
        <v>0</v>
      </c>
      <c r="AH1605" s="20" t="b">
        <f t="shared" si="6"/>
        <v>0</v>
      </c>
      <c r="AI1605" s="20" t="b">
        <f t="shared" si="7"/>
        <v>0</v>
      </c>
      <c r="AJ1605" s="20"/>
      <c r="AK1605" s="20"/>
      <c r="AL1605" s="20"/>
      <c r="AM1605" s="20"/>
      <c r="AN1605" s="20"/>
      <c r="AO1605" s="20"/>
      <c r="AP1605" s="20"/>
      <c r="AQ1605" s="20"/>
      <c r="AR1605" s="23"/>
      <c r="AS1605" s="23"/>
      <c r="AT1605" s="23"/>
      <c r="AU1605" s="23"/>
      <c r="AV1605" s="23"/>
    </row>
    <row r="1606" ht="15.75" customHeight="1">
      <c r="A1606" s="17" t="str">
        <f t="shared" si="1"/>
        <v>Romania-Europe2004</v>
      </c>
      <c r="B1606" s="17" t="s">
        <v>216</v>
      </c>
      <c r="C1606" s="18" t="s">
        <v>180</v>
      </c>
      <c r="D1606" s="19" t="s">
        <v>83</v>
      </c>
      <c r="E1606" s="17">
        <v>1.6E11</v>
      </c>
      <c r="F1606" s="18">
        <v>0.054</v>
      </c>
      <c r="G1606" s="18">
        <v>190.0</v>
      </c>
      <c r="H1606" s="18">
        <v>0.256</v>
      </c>
      <c r="I1606" s="20">
        <f t="array" ref="I1606:J1606">IFNA(VLOOKUP(A1606,ENERGY!$A$2:$F$2692,{5,6},0),0)</f>
        <v>39617</v>
      </c>
      <c r="J1606" s="20">
        <v>94645.0</v>
      </c>
      <c r="K1606" s="20">
        <f t="array" ref="K1606:S1606">VLOOKUP(A1606,'HUMAN RESOURCES'!$A$2:$M$2692,{2,3,4,5,6,7,8,9,10},0)</f>
        <v>0.01</v>
      </c>
      <c r="L1606" s="20">
        <v>0.02</v>
      </c>
      <c r="M1606" s="20">
        <v>75.0</v>
      </c>
      <c r="N1606" s="20">
        <v>68.0</v>
      </c>
      <c r="O1606" s="20">
        <v>0.16</v>
      </c>
      <c r="P1606" s="20">
        <v>0.694</v>
      </c>
      <c r="Q1606" s="20">
        <v>0.146</v>
      </c>
      <c r="R1606" s="20">
        <v>2.1451748E7</v>
      </c>
      <c r="S1606" s="20">
        <v>0.53</v>
      </c>
      <c r="T1606" s="20">
        <f t="array" ref="T1606:U1606">VLOOKUP(A1606,TOURISM!$A$2:$F$2692,{3,6},0)</f>
        <v>607000000</v>
      </c>
      <c r="U1606" s="20">
        <v>6.72E8</v>
      </c>
      <c r="V1606" s="20" t="str">
        <f t="array" ref="V1606:AA1606">VLOOKUP(A1606,BUSINESS!$A$2:$J$2692,{4,5,6,7,8,9},0)</f>
        <v/>
      </c>
      <c r="W1606" s="20">
        <v>28.0</v>
      </c>
      <c r="X1606" s="20"/>
      <c r="Y1606" s="20"/>
      <c r="Z1606" s="20">
        <v>0.15</v>
      </c>
      <c r="AA1606" s="20">
        <v>0.461</v>
      </c>
      <c r="AB1606" s="21">
        <f t="shared" si="390"/>
        <v>7458.599644</v>
      </c>
      <c r="AC1606" s="20">
        <f t="shared" si="532"/>
        <v>0.001846795888</v>
      </c>
      <c r="AD1606" s="20">
        <f t="shared" si="533"/>
        <v>0.004411994771</v>
      </c>
      <c r="AE1606" s="20">
        <f t="shared" si="502"/>
        <v>31.32611851</v>
      </c>
      <c r="AF1606" s="22" t="b">
        <f t="shared" si="4"/>
        <v>0</v>
      </c>
      <c r="AG1606" s="20" t="b">
        <f t="shared" si="5"/>
        <v>0</v>
      </c>
      <c r="AH1606" s="20" t="b">
        <f t="shared" si="6"/>
        <v>0</v>
      </c>
      <c r="AI1606" s="20" t="b">
        <f t="shared" si="7"/>
        <v>0</v>
      </c>
      <c r="AJ1606" s="20"/>
      <c r="AK1606" s="20"/>
      <c r="AL1606" s="20"/>
      <c r="AM1606" s="20"/>
      <c r="AN1606" s="20"/>
      <c r="AO1606" s="20"/>
      <c r="AP1606" s="20"/>
      <c r="AQ1606" s="20"/>
      <c r="AR1606" s="23"/>
      <c r="AS1606" s="23"/>
      <c r="AT1606" s="23"/>
      <c r="AU1606" s="23"/>
      <c r="AV1606" s="23"/>
    </row>
    <row r="1607" ht="15.75" customHeight="1">
      <c r="A1607" s="17" t="str">
        <f t="shared" si="1"/>
        <v>Romania-Europe2005</v>
      </c>
      <c r="B1607" s="17" t="s">
        <v>216</v>
      </c>
      <c r="C1607" s="18" t="s">
        <v>180</v>
      </c>
      <c r="D1607" s="19" t="s">
        <v>84</v>
      </c>
      <c r="E1607" s="17">
        <v>1.6E11</v>
      </c>
      <c r="F1607" s="18">
        <v>0.055</v>
      </c>
      <c r="G1607" s="18">
        <v>251.0</v>
      </c>
      <c r="H1607" s="18">
        <v>0.196</v>
      </c>
      <c r="I1607" s="20">
        <f t="array" ref="I1607:J1607">IFNA(VLOOKUP(A1607,ENERGY!$A$2:$F$2692,{5,6},0),0)</f>
        <v>0</v>
      </c>
      <c r="J1607" s="20">
        <v>0.0</v>
      </c>
      <c r="K1607" s="20">
        <f t="array" ref="K1607:S1607">VLOOKUP(A1607,'HUMAN RESOURCES'!$A$2:$M$2692,{2,3,4,5,6,7,8,9,10},0)</f>
        <v>0.01</v>
      </c>
      <c r="L1607" s="20">
        <v>0.018</v>
      </c>
      <c r="M1607" s="20">
        <v>76.0</v>
      </c>
      <c r="N1607" s="20">
        <v>68.0</v>
      </c>
      <c r="O1607" s="20">
        <v>0.155</v>
      </c>
      <c r="P1607" s="20">
        <v>0.697</v>
      </c>
      <c r="Q1607" s="20">
        <v>0.148</v>
      </c>
      <c r="R1607" s="20">
        <v>2.1319685E7</v>
      </c>
      <c r="S1607" s="20">
        <v>0.532</v>
      </c>
      <c r="T1607" s="20">
        <f t="array" ref="T1607:U1607">VLOOKUP(A1607,TOURISM!$A$2:$F$2692,{3,6},0)</f>
        <v>1325000000</v>
      </c>
      <c r="U1607" s="20">
        <v>1.073E9</v>
      </c>
      <c r="V1607" s="20">
        <f t="array" ref="V1607:AA1607">VLOOKUP(A1607,BUSINESS!$A$2:$J$2692,{4,5,6,7,8,9},0)</f>
        <v>0.558</v>
      </c>
      <c r="W1607" s="20">
        <v>11.0</v>
      </c>
      <c r="X1607" s="20"/>
      <c r="Y1607" s="20">
        <v>190.0</v>
      </c>
      <c r="Z1607" s="20">
        <v>0.215</v>
      </c>
      <c r="AA1607" s="20">
        <v>0.604</v>
      </c>
      <c r="AB1607" s="21">
        <f t="shared" si="390"/>
        <v>7504.801314</v>
      </c>
      <c r="AC1607" s="20"/>
      <c r="AD1607" s="20"/>
      <c r="AE1607" s="20">
        <f t="shared" si="502"/>
        <v>50.32907381</v>
      </c>
      <c r="AF1607" s="22" t="b">
        <f t="shared" si="4"/>
        <v>0</v>
      </c>
      <c r="AG1607" s="20" t="b">
        <f t="shared" si="5"/>
        <v>0</v>
      </c>
      <c r="AH1607" s="20" t="b">
        <f t="shared" si="6"/>
        <v>0</v>
      </c>
      <c r="AI1607" s="20" t="b">
        <f t="shared" si="7"/>
        <v>0</v>
      </c>
      <c r="AJ1607" s="20"/>
      <c r="AK1607" s="20"/>
      <c r="AL1607" s="20"/>
      <c r="AM1607" s="20"/>
      <c r="AN1607" s="20"/>
      <c r="AO1607" s="20"/>
      <c r="AP1607" s="20"/>
      <c r="AQ1607" s="20"/>
      <c r="AR1607" s="23"/>
      <c r="AS1607" s="23"/>
      <c r="AT1607" s="23"/>
      <c r="AU1607" s="23"/>
      <c r="AV1607" s="23"/>
    </row>
    <row r="1608" ht="15.75" customHeight="1">
      <c r="A1608" s="17" t="str">
        <f t="shared" si="1"/>
        <v>Romania-Europe2006</v>
      </c>
      <c r="B1608" s="17" t="s">
        <v>216</v>
      </c>
      <c r="C1608" s="18" t="s">
        <v>180</v>
      </c>
      <c r="D1608" s="19" t="s">
        <v>85</v>
      </c>
      <c r="E1608" s="17">
        <v>1.61E11</v>
      </c>
      <c r="F1608" s="18">
        <v>0.051</v>
      </c>
      <c r="G1608" s="18">
        <v>289.0</v>
      </c>
      <c r="H1608" s="18">
        <v>0.14</v>
      </c>
      <c r="I1608" s="20">
        <f t="array" ref="I1608:J1608">IFNA(VLOOKUP(A1608,ENERGY!$A$2:$F$2692,{5,6},0),0)</f>
        <v>0</v>
      </c>
      <c r="J1608" s="20">
        <v>0.0</v>
      </c>
      <c r="K1608" s="20">
        <f t="array" ref="K1608:S1608">VLOOKUP(A1608,'HUMAN RESOURCES'!$A$2:$M$2692,{2,3,4,5,6,7,8,9,10},0)</f>
        <v>0.01</v>
      </c>
      <c r="L1608" s="20">
        <v>0.017</v>
      </c>
      <c r="M1608" s="20">
        <v>76.0</v>
      </c>
      <c r="N1608" s="20">
        <v>69.0</v>
      </c>
      <c r="O1608" s="20">
        <v>0.152</v>
      </c>
      <c r="P1608" s="20">
        <v>0.7</v>
      </c>
      <c r="Q1608" s="20">
        <v>0.149</v>
      </c>
      <c r="R1608" s="20">
        <v>2.119376E7</v>
      </c>
      <c r="S1608" s="20">
        <v>0.533</v>
      </c>
      <c r="T1608" s="20">
        <f t="array" ref="T1608:U1608">VLOOKUP(A1608,TOURISM!$A$2:$F$2692,{3,6},0)</f>
        <v>1676000000</v>
      </c>
      <c r="U1608" s="20">
        <v>1.459E9</v>
      </c>
      <c r="V1608" s="20">
        <f t="array" ref="V1608:AA1608">VLOOKUP(A1608,BUSINESS!$A$2:$J$2692,{4,5,6,7,8,9},0)</f>
        <v>0.482</v>
      </c>
      <c r="W1608" s="20">
        <v>11.0</v>
      </c>
      <c r="X1608" s="20"/>
      <c r="Y1608" s="20">
        <v>193.0</v>
      </c>
      <c r="Z1608" s="20">
        <v>0.247</v>
      </c>
      <c r="AA1608" s="20">
        <v>0.725</v>
      </c>
      <c r="AB1608" s="21">
        <f t="shared" si="390"/>
        <v>7596.575596</v>
      </c>
      <c r="AC1608" s="20"/>
      <c r="AD1608" s="20"/>
      <c r="AE1608" s="20">
        <f t="shared" si="502"/>
        <v>68.84101736</v>
      </c>
      <c r="AF1608" s="22" t="b">
        <f t="shared" si="4"/>
        <v>0</v>
      </c>
      <c r="AG1608" s="20" t="b">
        <f t="shared" si="5"/>
        <v>0</v>
      </c>
      <c r="AH1608" s="20" t="b">
        <f t="shared" si="6"/>
        <v>0</v>
      </c>
      <c r="AI1608" s="20" t="b">
        <f t="shared" si="7"/>
        <v>0</v>
      </c>
      <c r="AJ1608" s="20"/>
      <c r="AK1608" s="20"/>
      <c r="AL1608" s="20"/>
      <c r="AM1608" s="20"/>
      <c r="AN1608" s="20"/>
      <c r="AO1608" s="20"/>
      <c r="AP1608" s="20"/>
      <c r="AQ1608" s="20"/>
      <c r="AR1608" s="23"/>
      <c r="AS1608" s="23"/>
      <c r="AT1608" s="23"/>
      <c r="AU1608" s="23"/>
      <c r="AV1608" s="23"/>
    </row>
    <row r="1609" ht="15.75" customHeight="1">
      <c r="A1609" s="17" t="str">
        <f t="shared" si="1"/>
        <v>Romania-Europe2007</v>
      </c>
      <c r="B1609" s="17" t="s">
        <v>216</v>
      </c>
      <c r="C1609" s="18" t="s">
        <v>180</v>
      </c>
      <c r="D1609" s="19" t="s">
        <v>86</v>
      </c>
      <c r="E1609" s="17">
        <v>1.61E11</v>
      </c>
      <c r="F1609" s="18">
        <v>0.052</v>
      </c>
      <c r="G1609" s="18">
        <v>414.0</v>
      </c>
      <c r="H1609" s="18">
        <v>0.133</v>
      </c>
      <c r="I1609" s="20">
        <f t="array" ref="I1609:J1609">IFNA(VLOOKUP(A1609,ENERGY!$A$2:$F$2692,{5,6},0),0)</f>
        <v>38683</v>
      </c>
      <c r="J1609" s="20">
        <v>95401.0</v>
      </c>
      <c r="K1609" s="20">
        <f t="array" ref="K1609:S1609">VLOOKUP(A1609,'HUMAN RESOURCES'!$A$2:$M$2692,{2,3,4,5,6,7,8,9,10},0)</f>
        <v>0.01</v>
      </c>
      <c r="L1609" s="20">
        <v>0.015</v>
      </c>
      <c r="M1609" s="20">
        <v>76.0</v>
      </c>
      <c r="N1609" s="20">
        <v>69.0</v>
      </c>
      <c r="O1609" s="20">
        <v>0.15</v>
      </c>
      <c r="P1609" s="20">
        <v>0.701</v>
      </c>
      <c r="Q1609" s="20">
        <v>0.149</v>
      </c>
      <c r="R1609" s="20">
        <v>2.0882982E7</v>
      </c>
      <c r="S1609" s="20">
        <v>0.534</v>
      </c>
      <c r="T1609" s="20">
        <f t="array" ref="T1609:U1609">VLOOKUP(A1609,TOURISM!$A$2:$F$2692,{3,6},0)</f>
        <v>2073000000</v>
      </c>
      <c r="U1609" s="20">
        <v>1.725E9</v>
      </c>
      <c r="V1609" s="20">
        <f t="array" ref="V1609:AA1609">VLOOKUP(A1609,BUSINESS!$A$2:$J$2692,{4,5,6,7,8,9},0)</f>
        <v>0.456</v>
      </c>
      <c r="W1609" s="20">
        <v>9.0</v>
      </c>
      <c r="X1609" s="20"/>
      <c r="Y1609" s="20">
        <v>202.0</v>
      </c>
      <c r="Z1609" s="20">
        <v>0.283</v>
      </c>
      <c r="AA1609" s="20">
        <v>0.927</v>
      </c>
      <c r="AB1609" s="21">
        <f t="shared" si="390"/>
        <v>7709.626911</v>
      </c>
      <c r="AC1609" s="20">
        <f t="shared" ref="AC1609:AC1610" si="534">I1609/R1609</f>
        <v>0.001852369551</v>
      </c>
      <c r="AD1609" s="20">
        <f t="shared" ref="AD1609:AD1610" si="535">J1609/R1609</f>
        <v>0.004568360975</v>
      </c>
      <c r="AE1609" s="20">
        <f t="shared" si="502"/>
        <v>82.60314547</v>
      </c>
      <c r="AF1609" s="22" t="b">
        <f t="shared" si="4"/>
        <v>0</v>
      </c>
      <c r="AG1609" s="20" t="b">
        <f t="shared" si="5"/>
        <v>0</v>
      </c>
      <c r="AH1609" s="20" t="b">
        <f t="shared" si="6"/>
        <v>0</v>
      </c>
      <c r="AI1609" s="20" t="b">
        <f t="shared" si="7"/>
        <v>0</v>
      </c>
      <c r="AJ1609" s="20"/>
      <c r="AK1609" s="20"/>
      <c r="AL1609" s="20"/>
      <c r="AM1609" s="20"/>
      <c r="AN1609" s="20"/>
      <c r="AO1609" s="20"/>
      <c r="AP1609" s="20"/>
      <c r="AQ1609" s="20"/>
      <c r="AR1609" s="23"/>
      <c r="AS1609" s="23"/>
      <c r="AT1609" s="23"/>
      <c r="AU1609" s="23"/>
      <c r="AV1609" s="23"/>
    </row>
    <row r="1610" ht="15.75" customHeight="1">
      <c r="A1610" s="17" t="str">
        <f t="shared" si="1"/>
        <v>Romania-Europe2008</v>
      </c>
      <c r="B1610" s="17" t="s">
        <v>216</v>
      </c>
      <c r="C1610" s="18" t="s">
        <v>180</v>
      </c>
      <c r="D1610" s="19" t="s">
        <v>87</v>
      </c>
      <c r="E1610" s="17">
        <v>1.61E11</v>
      </c>
      <c r="F1610" s="18">
        <v>0.054</v>
      </c>
      <c r="G1610" s="18">
        <v>516.0</v>
      </c>
      <c r="H1610" s="18">
        <v>0.15</v>
      </c>
      <c r="I1610" s="20">
        <f t="array" ref="I1610:J1610">IFNA(VLOOKUP(A1610,ENERGY!$A$2:$F$2692,{5,6},0),0)</f>
        <v>39757</v>
      </c>
      <c r="J1610" s="20">
        <v>100960.0</v>
      </c>
      <c r="K1610" s="20">
        <f t="array" ref="K1610:S1610">VLOOKUP(A1610,'HUMAN RESOURCES'!$A$2:$M$2692,{2,3,4,5,6,7,8,9,10},0)</f>
        <v>0.011</v>
      </c>
      <c r="L1610" s="20">
        <v>0.014</v>
      </c>
      <c r="M1610" s="20">
        <v>76.0</v>
      </c>
      <c r="N1610" s="20">
        <v>69.0</v>
      </c>
      <c r="O1610" s="20">
        <v>0.15</v>
      </c>
      <c r="P1610" s="20">
        <v>0.702</v>
      </c>
      <c r="Q1610" s="20">
        <v>0.149</v>
      </c>
      <c r="R1610" s="20">
        <v>2.0537875E7</v>
      </c>
      <c r="S1610" s="20">
        <v>0.536</v>
      </c>
      <c r="T1610" s="20">
        <f t="array" ref="T1610:U1610">VLOOKUP(A1610,TOURISM!$A$2:$F$2692,{3,6},0)</f>
        <v>2625000000</v>
      </c>
      <c r="U1610" s="20">
        <v>2.409E9</v>
      </c>
      <c r="V1610" s="20">
        <f t="array" ref="V1610:AA1610">VLOOKUP(A1610,BUSINESS!$A$2:$J$2692,{4,5,6,7,8,9},0)</f>
        <v>0.454</v>
      </c>
      <c r="W1610" s="20">
        <v>9.0</v>
      </c>
      <c r="X1610" s="20"/>
      <c r="Y1610" s="20">
        <v>202.0</v>
      </c>
      <c r="Z1610" s="20">
        <v>0.324</v>
      </c>
      <c r="AA1610" s="20">
        <v>1.114</v>
      </c>
      <c r="AB1610" s="21">
        <f t="shared" si="390"/>
        <v>7839.175182</v>
      </c>
      <c r="AC1610" s="20">
        <f t="shared" si="534"/>
        <v>0.001935789365</v>
      </c>
      <c r="AD1610" s="20">
        <f t="shared" si="535"/>
        <v>0.004915795816</v>
      </c>
      <c r="AE1610" s="20">
        <f t="shared" si="502"/>
        <v>117.2954846</v>
      </c>
      <c r="AF1610" s="22" t="b">
        <f t="shared" si="4"/>
        <v>0</v>
      </c>
      <c r="AG1610" s="20" t="b">
        <f t="shared" si="5"/>
        <v>0</v>
      </c>
      <c r="AH1610" s="20" t="b">
        <f t="shared" si="6"/>
        <v>0</v>
      </c>
      <c r="AI1610" s="20" t="b">
        <f t="shared" si="7"/>
        <v>0</v>
      </c>
      <c r="AJ1610" s="20"/>
      <c r="AK1610" s="20"/>
      <c r="AL1610" s="20"/>
      <c r="AM1610" s="20"/>
      <c r="AN1610" s="20"/>
      <c r="AO1610" s="20"/>
      <c r="AP1610" s="20"/>
      <c r="AQ1610" s="20"/>
      <c r="AR1610" s="23"/>
      <c r="AS1610" s="23"/>
      <c r="AT1610" s="23"/>
      <c r="AU1610" s="23"/>
      <c r="AV1610" s="23"/>
    </row>
    <row r="1611" ht="15.75" customHeight="1">
      <c r="A1611" s="17" t="str">
        <f t="shared" si="1"/>
        <v>Romania-Europe2009</v>
      </c>
      <c r="B1611" s="17" t="s">
        <v>216</v>
      </c>
      <c r="C1611" s="18" t="s">
        <v>180</v>
      </c>
      <c r="D1611" s="19" t="s">
        <v>88</v>
      </c>
      <c r="E1611" s="17">
        <v>1.61E11</v>
      </c>
      <c r="F1611" s="18">
        <v>0.056</v>
      </c>
      <c r="G1611" s="18">
        <v>431.0</v>
      </c>
      <c r="H1611" s="18">
        <v>0.173</v>
      </c>
      <c r="I1611" s="20">
        <f t="array" ref="I1611:J1611">IFNA(VLOOKUP(A1611,ENERGY!$A$2:$F$2692,{5,6},0),0)</f>
        <v>0</v>
      </c>
      <c r="J1611" s="20">
        <v>0.0</v>
      </c>
      <c r="K1611" s="20">
        <f t="array" ref="K1611:S1611">VLOOKUP(A1611,'HUMAN RESOURCES'!$A$2:$M$2692,{2,3,4,5,6,7,8,9,10},0)</f>
        <v>0.011</v>
      </c>
      <c r="L1611" s="20">
        <v>0.013</v>
      </c>
      <c r="M1611" s="20">
        <v>77.0</v>
      </c>
      <c r="N1611" s="20">
        <v>70.0</v>
      </c>
      <c r="O1611" s="20">
        <v>0.15</v>
      </c>
      <c r="P1611" s="20">
        <v>0.702</v>
      </c>
      <c r="Q1611" s="20">
        <v>0.148</v>
      </c>
      <c r="R1611" s="20">
        <v>2.0367487E7</v>
      </c>
      <c r="S1611" s="20">
        <v>0.537</v>
      </c>
      <c r="T1611" s="20">
        <f t="array" ref="T1611:U1611">VLOOKUP(A1611,TOURISM!$A$2:$F$2692,{3,6},0)</f>
        <v>1687000000</v>
      </c>
      <c r="U1611" s="20">
        <v>1.769E9</v>
      </c>
      <c r="V1611" s="20">
        <f t="array" ref="V1611:AA1611">VLOOKUP(A1611,BUSINESS!$A$2:$J$2692,{4,5,6,7,8,9},0)</f>
        <v>0.451</v>
      </c>
      <c r="W1611" s="20">
        <v>9.0</v>
      </c>
      <c r="X1611" s="20"/>
      <c r="Y1611" s="20">
        <v>202.0</v>
      </c>
      <c r="Z1611" s="20">
        <v>0.366</v>
      </c>
      <c r="AA1611" s="20">
        <v>1.145</v>
      </c>
      <c r="AB1611" s="21">
        <f t="shared" si="390"/>
        <v>7904.75526</v>
      </c>
      <c r="AC1611" s="20"/>
      <c r="AD1611" s="20"/>
      <c r="AE1611" s="20">
        <f t="shared" si="502"/>
        <v>86.85411214</v>
      </c>
      <c r="AF1611" s="22" t="b">
        <f t="shared" si="4"/>
        <v>0</v>
      </c>
      <c r="AG1611" s="20" t="b">
        <f t="shared" si="5"/>
        <v>0</v>
      </c>
      <c r="AH1611" s="20" t="b">
        <f t="shared" si="6"/>
        <v>0</v>
      </c>
      <c r="AI1611" s="20" t="b">
        <f t="shared" si="7"/>
        <v>0</v>
      </c>
      <c r="AJ1611" s="20"/>
      <c r="AK1611" s="20"/>
      <c r="AL1611" s="20"/>
      <c r="AM1611" s="20"/>
      <c r="AN1611" s="20"/>
      <c r="AO1611" s="20"/>
      <c r="AP1611" s="20"/>
      <c r="AQ1611" s="20"/>
      <c r="AR1611" s="23"/>
      <c r="AS1611" s="23"/>
      <c r="AT1611" s="23"/>
      <c r="AU1611" s="23"/>
      <c r="AV1611" s="23"/>
    </row>
    <row r="1612" ht="15.75" customHeight="1">
      <c r="A1612" s="17" t="str">
        <f t="shared" si="1"/>
        <v>Romania-Europe2010</v>
      </c>
      <c r="B1612" s="17" t="s">
        <v>216</v>
      </c>
      <c r="C1612" s="18" t="s">
        <v>180</v>
      </c>
      <c r="D1612" s="19" t="s">
        <v>89</v>
      </c>
      <c r="E1612" s="17">
        <v>1.62E11</v>
      </c>
      <c r="F1612" s="18">
        <v>0.059</v>
      </c>
      <c r="G1612" s="18">
        <v>457.0</v>
      </c>
      <c r="H1612" s="18">
        <v>0.141</v>
      </c>
      <c r="I1612" s="20">
        <f t="array" ref="I1612:J1612">IFNA(VLOOKUP(A1612,ENERGY!$A$2:$F$2692,{5,6},0),0)</f>
        <v>38693</v>
      </c>
      <c r="J1612" s="20">
        <v>95676.0</v>
      </c>
      <c r="K1612" s="20">
        <f t="array" ref="K1612:S1612">VLOOKUP(A1612,'HUMAN RESOURCES'!$A$2:$M$2692,{2,3,4,5,6,7,8,9,10},0)</f>
        <v>0.011</v>
      </c>
      <c r="L1612" s="20">
        <v>0.012</v>
      </c>
      <c r="M1612" s="20">
        <v>77.0</v>
      </c>
      <c r="N1612" s="20">
        <v>70.0</v>
      </c>
      <c r="O1612" s="20">
        <v>0.15</v>
      </c>
      <c r="P1612" s="20">
        <v>0.701</v>
      </c>
      <c r="Q1612" s="20">
        <v>0.148</v>
      </c>
      <c r="R1612" s="20">
        <v>2.0246871E7</v>
      </c>
      <c r="S1612" s="20">
        <v>0.538</v>
      </c>
      <c r="T1612" s="20">
        <f t="array" ref="T1612:U1612">VLOOKUP(A1612,TOURISM!$A$2:$F$2692,{3,6},0)</f>
        <v>1631000000</v>
      </c>
      <c r="U1612" s="20">
        <v>1.896E9</v>
      </c>
      <c r="V1612" s="20">
        <f t="array" ref="V1612:AA1612">VLOOKUP(A1612,BUSINESS!$A$2:$J$2692,{4,5,6,7,8,9},0)</f>
        <v>0.435</v>
      </c>
      <c r="W1612" s="20">
        <v>9.0</v>
      </c>
      <c r="X1612" s="20"/>
      <c r="Y1612" s="20">
        <v>222.0</v>
      </c>
      <c r="Z1612" s="20">
        <v>0.399</v>
      </c>
      <c r="AA1612" s="20">
        <v>1.114</v>
      </c>
      <c r="AB1612" s="21">
        <f t="shared" si="390"/>
        <v>8001.236339</v>
      </c>
      <c r="AC1612" s="20">
        <f t="shared" ref="AC1612:AC1614" si="536">I1612/R1612</f>
        <v>0.001911060726</v>
      </c>
      <c r="AD1612" s="20">
        <f t="shared" ref="AD1612:AD1614" si="537">J1612/R1612</f>
        <v>0.004725470914</v>
      </c>
      <c r="AE1612" s="20">
        <f t="shared" si="502"/>
        <v>93.64409938</v>
      </c>
      <c r="AF1612" s="22" t="b">
        <f t="shared" si="4"/>
        <v>0</v>
      </c>
      <c r="AG1612" s="20" t="b">
        <f t="shared" si="5"/>
        <v>0</v>
      </c>
      <c r="AH1612" s="20" t="b">
        <f t="shared" si="6"/>
        <v>0</v>
      </c>
      <c r="AI1612" s="20" t="b">
        <f t="shared" si="7"/>
        <v>0</v>
      </c>
      <c r="AJ1612" s="20"/>
      <c r="AK1612" s="20"/>
      <c r="AL1612" s="20"/>
      <c r="AM1612" s="20"/>
      <c r="AN1612" s="20"/>
      <c r="AO1612" s="20"/>
      <c r="AP1612" s="20"/>
      <c r="AQ1612" s="20"/>
      <c r="AR1612" s="23"/>
      <c r="AS1612" s="23"/>
      <c r="AT1612" s="23"/>
      <c r="AU1612" s="23"/>
      <c r="AV1612" s="23"/>
    </row>
    <row r="1613" ht="15.75" customHeight="1">
      <c r="A1613" s="17" t="str">
        <f t="shared" si="1"/>
        <v>Romania-Europe2011</v>
      </c>
      <c r="B1613" s="17" t="s">
        <v>216</v>
      </c>
      <c r="C1613" s="18" t="s">
        <v>180</v>
      </c>
      <c r="D1613" s="19" t="s">
        <v>90</v>
      </c>
      <c r="E1613" s="17">
        <v>1.63E11</v>
      </c>
      <c r="F1613" s="18">
        <v>0.056</v>
      </c>
      <c r="G1613" s="18">
        <v>480.0</v>
      </c>
      <c r="H1613" s="18">
        <v>0.121</v>
      </c>
      <c r="I1613" s="20">
        <f t="array" ref="I1613:J1613">IFNA(VLOOKUP(A1613,ENERGY!$A$2:$F$2692,{5,6},0),0)</f>
        <v>39525</v>
      </c>
      <c r="J1613" s="20">
        <v>95940.0</v>
      </c>
      <c r="K1613" s="20">
        <f t="array" ref="K1613:S1613">VLOOKUP(A1613,'HUMAN RESOURCES'!$A$2:$M$2692,{2,3,4,5,6,7,8,9,10},0)</f>
        <v>0.01</v>
      </c>
      <c r="L1613" s="20">
        <v>0.012</v>
      </c>
      <c r="M1613" s="20">
        <v>78.0</v>
      </c>
      <c r="N1613" s="20">
        <v>71.0</v>
      </c>
      <c r="O1613" s="20">
        <v>0.15</v>
      </c>
      <c r="P1613" s="20">
        <v>0.701</v>
      </c>
      <c r="Q1613" s="20">
        <v>0.149</v>
      </c>
      <c r="R1613" s="20">
        <v>2.0147528E7</v>
      </c>
      <c r="S1613" s="20">
        <v>0.54</v>
      </c>
      <c r="T1613" s="20">
        <f t="array" ref="T1613:U1613">VLOOKUP(A1613,TOURISM!$A$2:$F$2692,{3,6},0)</f>
        <v>2018000000</v>
      </c>
      <c r="U1613" s="20">
        <v>2.295E9</v>
      </c>
      <c r="V1613" s="20">
        <f t="array" ref="V1613:AA1613">VLOOKUP(A1613,BUSINESS!$A$2:$J$2692,{4,5,6,7,8,9},0)</f>
        <v>0.431</v>
      </c>
      <c r="W1613" s="20">
        <v>14.0</v>
      </c>
      <c r="X1613" s="20"/>
      <c r="Y1613" s="20">
        <v>222.0</v>
      </c>
      <c r="Z1613" s="20">
        <v>0.4</v>
      </c>
      <c r="AA1613" s="20">
        <v>1.074</v>
      </c>
      <c r="AB1613" s="21">
        <f t="shared" si="390"/>
        <v>8090.322545</v>
      </c>
      <c r="AC1613" s="20">
        <f t="shared" si="536"/>
        <v>0.001961779132</v>
      </c>
      <c r="AD1613" s="20">
        <f t="shared" si="537"/>
        <v>0.004761874509</v>
      </c>
      <c r="AE1613" s="20">
        <f t="shared" si="502"/>
        <v>113.9097561</v>
      </c>
      <c r="AF1613" s="22" t="b">
        <f t="shared" si="4"/>
        <v>0</v>
      </c>
      <c r="AG1613" s="20" t="b">
        <f t="shared" si="5"/>
        <v>0</v>
      </c>
      <c r="AH1613" s="20" t="b">
        <f t="shared" si="6"/>
        <v>0</v>
      </c>
      <c r="AI1613" s="20" t="b">
        <f t="shared" si="7"/>
        <v>0</v>
      </c>
      <c r="AJ1613" s="20"/>
      <c r="AK1613" s="20"/>
      <c r="AL1613" s="20"/>
      <c r="AM1613" s="20"/>
      <c r="AN1613" s="20"/>
      <c r="AO1613" s="20"/>
      <c r="AP1613" s="20"/>
      <c r="AQ1613" s="20"/>
      <c r="AR1613" s="23"/>
      <c r="AS1613" s="23"/>
      <c r="AT1613" s="23"/>
      <c r="AU1613" s="23"/>
      <c r="AV1613" s="23"/>
    </row>
    <row r="1614" ht="15.75" customHeight="1">
      <c r="A1614" s="17" t="str">
        <f t="shared" si="1"/>
        <v>Romania-Europe2012</v>
      </c>
      <c r="B1614" s="17" t="s">
        <v>216</v>
      </c>
      <c r="C1614" s="18" t="s">
        <v>180</v>
      </c>
      <c r="D1614" s="19" t="s">
        <v>91</v>
      </c>
      <c r="E1614" s="17">
        <v>1.63E11</v>
      </c>
      <c r="F1614" s="18">
        <v>0.051</v>
      </c>
      <c r="G1614" s="18">
        <v>420.0</v>
      </c>
      <c r="H1614" s="18">
        <v>0.113</v>
      </c>
      <c r="I1614" s="20">
        <f t="array" ref="I1614:J1614">IFNA(VLOOKUP(A1614,ENERGY!$A$2:$F$2692,{5,6},0),0)</f>
        <v>39936</v>
      </c>
      <c r="J1614" s="20">
        <v>102595.0</v>
      </c>
      <c r="K1614" s="20">
        <f t="array" ref="K1614:S1614">VLOOKUP(A1614,'HUMAN RESOURCES'!$A$2:$M$2692,{2,3,4,5,6,7,8,9,10},0)</f>
        <v>0.01</v>
      </c>
      <c r="L1614" s="20">
        <v>0.011</v>
      </c>
      <c r="M1614" s="20">
        <v>78.0</v>
      </c>
      <c r="N1614" s="20">
        <v>71.0</v>
      </c>
      <c r="O1614" s="20">
        <v>0.15</v>
      </c>
      <c r="P1614" s="20">
        <v>0.7</v>
      </c>
      <c r="Q1614" s="20">
        <v>0.15</v>
      </c>
      <c r="R1614" s="20">
        <v>2.0076727E7</v>
      </c>
      <c r="S1614" s="20">
        <v>0.541</v>
      </c>
      <c r="T1614" s="20">
        <f t="array" ref="T1614:U1614">VLOOKUP(A1614,TOURISM!$A$2:$F$2692,{3,6},0)</f>
        <v>1919000000</v>
      </c>
      <c r="U1614" s="20">
        <v>2.112E9</v>
      </c>
      <c r="V1614" s="20">
        <f t="array" ref="V1614:AA1614">VLOOKUP(A1614,BUSINESS!$A$2:$J$2692,{4,5,6,7,8,9},0)</f>
        <v>0.429</v>
      </c>
      <c r="W1614" s="20">
        <v>10.0</v>
      </c>
      <c r="X1614" s="20">
        <v>73.0</v>
      </c>
      <c r="Y1614" s="20">
        <v>216.0</v>
      </c>
      <c r="Z1614" s="20">
        <v>0.459</v>
      </c>
      <c r="AA1614" s="20">
        <v>1.05</v>
      </c>
      <c r="AB1614" s="21">
        <f t="shared" si="390"/>
        <v>8118.853237</v>
      </c>
      <c r="AC1614" s="20">
        <f t="shared" si="536"/>
        <v>0.001989168852</v>
      </c>
      <c r="AD1614" s="20">
        <f t="shared" si="537"/>
        <v>0.005110145693</v>
      </c>
      <c r="AE1614" s="20">
        <f t="shared" si="502"/>
        <v>105.1964297</v>
      </c>
      <c r="AF1614" s="22" t="b">
        <f t="shared" si="4"/>
        <v>0</v>
      </c>
      <c r="AG1614" s="20" t="b">
        <f t="shared" si="5"/>
        <v>0</v>
      </c>
      <c r="AH1614" s="20" t="b">
        <f t="shared" si="6"/>
        <v>0</v>
      </c>
      <c r="AI1614" s="20" t="b">
        <f t="shared" si="7"/>
        <v>0</v>
      </c>
      <c r="AJ1614" s="20"/>
      <c r="AK1614" s="20"/>
      <c r="AL1614" s="20"/>
      <c r="AM1614" s="20"/>
      <c r="AN1614" s="20"/>
      <c r="AO1614" s="20"/>
      <c r="AP1614" s="20"/>
      <c r="AQ1614" s="20"/>
      <c r="AR1614" s="23"/>
      <c r="AS1614" s="23"/>
      <c r="AT1614" s="23"/>
      <c r="AU1614" s="23"/>
      <c r="AV1614" s="23"/>
    </row>
    <row r="1615" ht="15.75" customHeight="1">
      <c r="A1615" s="17" t="str">
        <f t="shared" si="1"/>
        <v>Russia-Europe2000</v>
      </c>
      <c r="B1615" s="17" t="s">
        <v>217</v>
      </c>
      <c r="C1615" s="18" t="s">
        <v>180</v>
      </c>
      <c r="D1615" s="19" t="s">
        <v>76</v>
      </c>
      <c r="E1615" s="17">
        <v>1.63E11</v>
      </c>
      <c r="F1615" s="18">
        <v>0.054</v>
      </c>
      <c r="G1615" s="18">
        <v>96.0</v>
      </c>
      <c r="H1615" s="18">
        <v>0.244</v>
      </c>
      <c r="I1615" s="20" t="str">
        <f t="array" ref="I1615:J1615">IFNA(VLOOKUP(A1615,ENERGY!$A$2:$F$2692,{5,6},0),0)</f>
        <v/>
      </c>
      <c r="J1615" s="20"/>
      <c r="K1615" s="20">
        <f t="array" ref="K1615:S1615">VLOOKUP(A1615,'HUMAN RESOURCES'!$A$2:$M$2692,{2,3,4,5,6,7,8,9,10},0)</f>
        <v>0.009</v>
      </c>
      <c r="L1615" s="20">
        <v>0.02</v>
      </c>
      <c r="M1615" s="20">
        <v>72.0</v>
      </c>
      <c r="N1615" s="20">
        <v>59.0</v>
      </c>
      <c r="O1615" s="20">
        <v>0.182</v>
      </c>
      <c r="P1615" s="20">
        <v>0.694</v>
      </c>
      <c r="Q1615" s="20">
        <v>0.124</v>
      </c>
      <c r="R1615" s="20">
        <v>1.4659687E8</v>
      </c>
      <c r="S1615" s="20">
        <v>0.734</v>
      </c>
      <c r="T1615" s="20">
        <f t="array" ref="T1615:U1615">VLOOKUP(A1615,TOURISM!$A$2:$F$2692,{3,6},0)</f>
        <v>3429000000</v>
      </c>
      <c r="U1615" s="20">
        <v>8.848E9</v>
      </c>
      <c r="V1615" s="20" t="str">
        <f t="array" ref="V1615:AA1615">VLOOKUP(A1615,BUSINESS!$A$2:$J$2692,{4,5,6,7,8,9},0)</f>
        <v/>
      </c>
      <c r="W1615" s="20"/>
      <c r="X1615" s="20"/>
      <c r="Y1615" s="20"/>
      <c r="Z1615" s="20">
        <v>0.02</v>
      </c>
      <c r="AA1615" s="20">
        <v>0.022</v>
      </c>
      <c r="AB1615" s="21">
        <f t="shared" si="390"/>
        <v>1111.892771</v>
      </c>
      <c r="AC1615" s="20"/>
      <c r="AD1615" s="20"/>
      <c r="AE1615" s="20">
        <f t="shared" si="502"/>
        <v>60.35599532</v>
      </c>
      <c r="AF1615" s="22" t="b">
        <f t="shared" si="4"/>
        <v>0</v>
      </c>
      <c r="AG1615" s="20" t="b">
        <f t="shared" si="5"/>
        <v>0</v>
      </c>
      <c r="AH1615" s="20" t="b">
        <f t="shared" si="6"/>
        <v>0</v>
      </c>
      <c r="AI1615" s="20" t="b">
        <f t="shared" si="7"/>
        <v>0</v>
      </c>
      <c r="AJ1615" s="20"/>
      <c r="AK1615" s="20"/>
      <c r="AL1615" s="20"/>
      <c r="AM1615" s="20"/>
      <c r="AN1615" s="20"/>
      <c r="AO1615" s="20"/>
      <c r="AP1615" s="20"/>
      <c r="AQ1615" s="20"/>
      <c r="AR1615" s="23"/>
      <c r="AS1615" s="23"/>
      <c r="AT1615" s="23"/>
      <c r="AU1615" s="23"/>
      <c r="AV1615" s="23"/>
    </row>
    <row r="1616" ht="15.75" customHeight="1">
      <c r="A1616" s="17" t="str">
        <f t="shared" si="1"/>
        <v>Russia-Europe2001</v>
      </c>
      <c r="B1616" s="17" t="s">
        <v>217</v>
      </c>
      <c r="C1616" s="18" t="s">
        <v>180</v>
      </c>
      <c r="D1616" s="19" t="s">
        <v>77</v>
      </c>
      <c r="E1616" s="17">
        <v>1.63E11</v>
      </c>
      <c r="F1616" s="18">
        <v>0.057</v>
      </c>
      <c r="G1616" s="18">
        <v>119.0</v>
      </c>
      <c r="H1616" s="18">
        <v>0.179</v>
      </c>
      <c r="I1616" s="20">
        <f t="array" ref="I1616:J1616">IFNA(VLOOKUP(A1616,ENERGY!$A$2:$F$2692,{5,6},0),0)</f>
        <v>730970</v>
      </c>
      <c r="J1616" s="20"/>
      <c r="K1616" s="20">
        <f t="array" ref="K1616:S1616">VLOOKUP(A1616,'HUMAN RESOURCES'!$A$2:$M$2692,{2,3,4,5,6,7,8,9,10},0)</f>
        <v>0.009</v>
      </c>
      <c r="L1616" s="20">
        <v>0.019</v>
      </c>
      <c r="M1616" s="20">
        <v>72.0</v>
      </c>
      <c r="N1616" s="20">
        <v>59.0</v>
      </c>
      <c r="O1616" s="20">
        <v>0.175</v>
      </c>
      <c r="P1616" s="20">
        <v>0.698</v>
      </c>
      <c r="Q1616" s="20">
        <v>0.127</v>
      </c>
      <c r="R1616" s="20">
        <v>1.45976473E8</v>
      </c>
      <c r="S1616" s="20">
        <v>0.733</v>
      </c>
      <c r="T1616" s="20">
        <f t="array" ref="T1616:U1616">VLOOKUP(A1616,TOURISM!$A$2:$F$2692,{3,6},0)</f>
        <v>4726000000</v>
      </c>
      <c r="U1616" s="20">
        <v>9.76E9</v>
      </c>
      <c r="V1616" s="20" t="str">
        <f t="array" ref="V1616:AA1616">VLOOKUP(A1616,BUSINESS!$A$2:$J$2692,{4,5,6,7,8,9},0)</f>
        <v/>
      </c>
      <c r="W1616" s="20"/>
      <c r="X1616" s="20"/>
      <c r="Y1616" s="20"/>
      <c r="Z1616" s="20">
        <v>0.029</v>
      </c>
      <c r="AA1616" s="20">
        <v>0.053</v>
      </c>
      <c r="AB1616" s="21">
        <f t="shared" si="390"/>
        <v>1116.618292</v>
      </c>
      <c r="AC1616" s="20">
        <f t="shared" ref="AC1616:AC1619" si="538">I1616/R1616</f>
        <v>0.005007450755</v>
      </c>
      <c r="AD1616" s="20"/>
      <c r="AE1616" s="20">
        <f t="shared" si="502"/>
        <v>66.86008916</v>
      </c>
      <c r="AF1616" s="22" t="b">
        <f t="shared" si="4"/>
        <v>0</v>
      </c>
      <c r="AG1616" s="20" t="b">
        <f t="shared" si="5"/>
        <v>0</v>
      </c>
      <c r="AH1616" s="20" t="b">
        <f t="shared" si="6"/>
        <v>0</v>
      </c>
      <c r="AI1616" s="20" t="b">
        <f t="shared" si="7"/>
        <v>0</v>
      </c>
      <c r="AJ1616" s="20"/>
      <c r="AK1616" s="20"/>
      <c r="AL1616" s="20"/>
      <c r="AM1616" s="20"/>
      <c r="AN1616" s="20"/>
      <c r="AO1616" s="20"/>
      <c r="AP1616" s="20"/>
      <c r="AQ1616" s="20"/>
      <c r="AR1616" s="23"/>
      <c r="AS1616" s="23"/>
      <c r="AT1616" s="23"/>
      <c r="AU1616" s="23"/>
      <c r="AV1616" s="23"/>
    </row>
    <row r="1617" ht="15.75" customHeight="1">
      <c r="A1617" s="17" t="str">
        <f t="shared" si="1"/>
        <v>Russia-Europe2002</v>
      </c>
      <c r="B1617" s="17" t="s">
        <v>217</v>
      </c>
      <c r="C1617" s="18" t="s">
        <v>180</v>
      </c>
      <c r="D1617" s="19" t="s">
        <v>79</v>
      </c>
      <c r="E1617" s="17">
        <v>1.63E11</v>
      </c>
      <c r="F1617" s="18">
        <v>0.06</v>
      </c>
      <c r="G1617" s="18">
        <v>142.0</v>
      </c>
      <c r="H1617" s="18">
        <v>0.157</v>
      </c>
      <c r="I1617" s="20">
        <f t="array" ref="I1617:J1617">IFNA(VLOOKUP(A1617,ENERGY!$A$2:$F$2692,{5,6},0),0)</f>
        <v>702292</v>
      </c>
      <c r="J1617" s="20">
        <v>1740776.0</v>
      </c>
      <c r="K1617" s="20">
        <f t="array" ref="K1617:S1617">VLOOKUP(A1617,'HUMAN RESOURCES'!$A$2:$M$2692,{2,3,4,5,6,7,8,9,10},0)</f>
        <v>0.01</v>
      </c>
      <c r="L1617" s="20">
        <v>0.018</v>
      </c>
      <c r="M1617" s="20">
        <v>72.0</v>
      </c>
      <c r="N1617" s="20">
        <v>59.0</v>
      </c>
      <c r="O1617" s="20">
        <v>0.168</v>
      </c>
      <c r="P1617" s="20">
        <v>0.702</v>
      </c>
      <c r="Q1617" s="20">
        <v>0.13</v>
      </c>
      <c r="R1617" s="20">
        <v>1.45408033E8</v>
      </c>
      <c r="S1617" s="20">
        <v>0.733</v>
      </c>
      <c r="T1617" s="20">
        <f t="array" ref="T1617:U1617">VLOOKUP(A1617,TOURISM!$A$2:$F$2692,{3,6},0)</f>
        <v>5278000000</v>
      </c>
      <c r="U1617" s="20">
        <v>1.1362E10</v>
      </c>
      <c r="V1617" s="20" t="str">
        <f t="array" ref="V1617:AA1617">VLOOKUP(A1617,BUSINESS!$A$2:$J$2692,{4,5,6,7,8,9},0)</f>
        <v/>
      </c>
      <c r="W1617" s="20"/>
      <c r="X1617" s="20"/>
      <c r="Y1617" s="20"/>
      <c r="Z1617" s="20">
        <v>0.041</v>
      </c>
      <c r="AA1617" s="20">
        <v>0.121</v>
      </c>
      <c r="AB1617" s="21">
        <f t="shared" si="390"/>
        <v>1120.98346</v>
      </c>
      <c r="AC1617" s="20">
        <f t="shared" si="538"/>
        <v>0.004829801941</v>
      </c>
      <c r="AD1617" s="20">
        <f t="shared" ref="AD1617:AD1619" si="539">J1617/R1617</f>
        <v>0.01197166322</v>
      </c>
      <c r="AE1617" s="20">
        <f t="shared" si="502"/>
        <v>78.13873667</v>
      </c>
      <c r="AF1617" s="22" t="b">
        <f t="shared" si="4"/>
        <v>0</v>
      </c>
      <c r="AG1617" s="20" t="b">
        <f t="shared" si="5"/>
        <v>0</v>
      </c>
      <c r="AH1617" s="20" t="b">
        <f t="shared" si="6"/>
        <v>0</v>
      </c>
      <c r="AI1617" s="20" t="b">
        <f t="shared" si="7"/>
        <v>0</v>
      </c>
      <c r="AJ1617" s="20"/>
      <c r="AK1617" s="20"/>
      <c r="AL1617" s="20"/>
      <c r="AM1617" s="20"/>
      <c r="AN1617" s="20"/>
      <c r="AO1617" s="20"/>
      <c r="AP1617" s="20"/>
      <c r="AQ1617" s="20"/>
      <c r="AR1617" s="23"/>
      <c r="AS1617" s="23"/>
      <c r="AT1617" s="23"/>
      <c r="AU1617" s="23"/>
      <c r="AV1617" s="23"/>
    </row>
    <row r="1618" ht="15.75" customHeight="1">
      <c r="A1618" s="17" t="str">
        <f t="shared" si="1"/>
        <v>Russia-Europe2003</v>
      </c>
      <c r="B1618" s="17" t="s">
        <v>217</v>
      </c>
      <c r="C1618" s="18" t="s">
        <v>180</v>
      </c>
      <c r="D1618" s="19" t="s">
        <v>81</v>
      </c>
      <c r="E1618" s="17">
        <v>1.64E11</v>
      </c>
      <c r="F1618" s="18">
        <v>0.056</v>
      </c>
      <c r="G1618" s="18">
        <v>167.0</v>
      </c>
      <c r="H1618" s="18">
        <v>0.13</v>
      </c>
      <c r="I1618" s="20">
        <f t="array" ref="I1618:J1618">IFNA(VLOOKUP(A1618,ENERGY!$A$2:$F$2692,{5,6},0),0)</f>
        <v>646915</v>
      </c>
      <c r="J1618" s="20">
        <v>1574368.0</v>
      </c>
      <c r="K1618" s="20">
        <f t="array" ref="K1618:S1618">VLOOKUP(A1618,'HUMAN RESOURCES'!$A$2:$M$2692,{2,3,4,5,6,7,8,9,10},0)</f>
        <v>0.01</v>
      </c>
      <c r="L1618" s="20">
        <v>0.017</v>
      </c>
      <c r="M1618" s="20">
        <v>72.0</v>
      </c>
      <c r="N1618" s="20">
        <v>59.0</v>
      </c>
      <c r="O1618" s="20">
        <v>0.162</v>
      </c>
      <c r="P1618" s="20">
        <v>0.705</v>
      </c>
      <c r="Q1618" s="20">
        <v>0.134</v>
      </c>
      <c r="R1618" s="20">
        <v>1.44667468E8</v>
      </c>
      <c r="S1618" s="20">
        <v>0.734</v>
      </c>
      <c r="T1618" s="20">
        <f t="array" ref="T1618:U1618">VLOOKUP(A1618,TOURISM!$A$2:$F$2692,{3,6},0)</f>
        <v>5879000000</v>
      </c>
      <c r="U1618" s="20">
        <v>1.3427E10</v>
      </c>
      <c r="V1618" s="20" t="str">
        <f t="array" ref="V1618:AA1618">VLOOKUP(A1618,BUSINESS!$A$2:$J$2692,{4,5,6,7,8,9},0)</f>
        <v/>
      </c>
      <c r="W1618" s="20">
        <v>43.0</v>
      </c>
      <c r="X1618" s="20"/>
      <c r="Y1618" s="20"/>
      <c r="Z1618" s="20">
        <v>0.083</v>
      </c>
      <c r="AA1618" s="20">
        <v>0.249</v>
      </c>
      <c r="AB1618" s="21">
        <f t="shared" si="390"/>
        <v>1133.634274</v>
      </c>
      <c r="AC1618" s="20">
        <f t="shared" si="538"/>
        <v>0.004471737903</v>
      </c>
      <c r="AD1618" s="20">
        <f t="shared" si="539"/>
        <v>0.01088266783</v>
      </c>
      <c r="AE1618" s="20">
        <f t="shared" si="502"/>
        <v>92.81284995</v>
      </c>
      <c r="AF1618" s="22" t="b">
        <f t="shared" si="4"/>
        <v>0</v>
      </c>
      <c r="AG1618" s="20" t="b">
        <f t="shared" si="5"/>
        <v>0</v>
      </c>
      <c r="AH1618" s="20" t="b">
        <f t="shared" si="6"/>
        <v>0</v>
      </c>
      <c r="AI1618" s="20" t="b">
        <f t="shared" si="7"/>
        <v>0</v>
      </c>
      <c r="AJ1618" s="20"/>
      <c r="AK1618" s="20"/>
      <c r="AL1618" s="20"/>
      <c r="AM1618" s="20"/>
      <c r="AN1618" s="20"/>
      <c r="AO1618" s="20"/>
      <c r="AP1618" s="20"/>
      <c r="AQ1618" s="20"/>
      <c r="AR1618" s="23"/>
      <c r="AS1618" s="23"/>
      <c r="AT1618" s="23"/>
      <c r="AU1618" s="23"/>
      <c r="AV1618" s="23"/>
    </row>
    <row r="1619" ht="15.75" customHeight="1">
      <c r="A1619" s="17" t="str">
        <f t="shared" si="1"/>
        <v>Russia-Europe2004</v>
      </c>
      <c r="B1619" s="17" t="s">
        <v>217</v>
      </c>
      <c r="C1619" s="18" t="s">
        <v>180</v>
      </c>
      <c r="D1619" s="19" t="s">
        <v>83</v>
      </c>
      <c r="E1619" s="17">
        <v>1.64E11</v>
      </c>
      <c r="F1619" s="18">
        <v>0.052</v>
      </c>
      <c r="G1619" s="18">
        <v>212.0</v>
      </c>
      <c r="H1619" s="18">
        <v>0.114</v>
      </c>
      <c r="I1619" s="20">
        <f t="array" ref="I1619:J1619">IFNA(VLOOKUP(A1619,ENERGY!$A$2:$F$2692,{5,6},0),0)</f>
        <v>688483</v>
      </c>
      <c r="J1619" s="20">
        <v>1715639.0</v>
      </c>
      <c r="K1619" s="20">
        <f t="array" ref="K1619:S1619">VLOOKUP(A1619,'HUMAN RESOURCES'!$A$2:$M$2692,{2,3,4,5,6,7,8,9,10},0)</f>
        <v>0.01</v>
      </c>
      <c r="L1619" s="20">
        <v>0.015</v>
      </c>
      <c r="M1619" s="20">
        <v>72.0</v>
      </c>
      <c r="N1619" s="20">
        <v>59.0</v>
      </c>
      <c r="O1619" s="20">
        <v>0.156</v>
      </c>
      <c r="P1619" s="20">
        <v>0.707</v>
      </c>
      <c r="Q1619" s="20">
        <v>0.136</v>
      </c>
      <c r="R1619" s="20">
        <v>1.43821212E8</v>
      </c>
      <c r="S1619" s="20">
        <v>0.734</v>
      </c>
      <c r="T1619" s="20">
        <f t="array" ref="T1619:U1619">VLOOKUP(A1619,TOURISM!$A$2:$F$2692,{3,6},0)</f>
        <v>7262000000</v>
      </c>
      <c r="U1619" s="20">
        <v>1.6082E10</v>
      </c>
      <c r="V1619" s="20" t="str">
        <f t="array" ref="V1619:AA1619">VLOOKUP(A1619,BUSINESS!$A$2:$J$2692,{4,5,6,7,8,9},0)</f>
        <v/>
      </c>
      <c r="W1619" s="20">
        <v>30.0</v>
      </c>
      <c r="X1619" s="20"/>
      <c r="Y1619" s="20"/>
      <c r="Z1619" s="20">
        <v>0.129</v>
      </c>
      <c r="AA1619" s="20">
        <v>0.511</v>
      </c>
      <c r="AB1619" s="21">
        <f t="shared" si="390"/>
        <v>1140.304672</v>
      </c>
      <c r="AC1619" s="20">
        <f t="shared" si="538"/>
        <v>0.004787075498</v>
      </c>
      <c r="AD1619" s="20">
        <f t="shared" si="539"/>
        <v>0.01192897053</v>
      </c>
      <c r="AE1619" s="20">
        <f t="shared" si="502"/>
        <v>111.8193886</v>
      </c>
      <c r="AF1619" s="22" t="b">
        <f t="shared" si="4"/>
        <v>0</v>
      </c>
      <c r="AG1619" s="20" t="b">
        <f t="shared" si="5"/>
        <v>0</v>
      </c>
      <c r="AH1619" s="20" t="b">
        <f t="shared" si="6"/>
        <v>0</v>
      </c>
      <c r="AI1619" s="20" t="b">
        <f t="shared" si="7"/>
        <v>0</v>
      </c>
      <c r="AJ1619" s="20"/>
      <c r="AK1619" s="20"/>
      <c r="AL1619" s="20"/>
      <c r="AM1619" s="20"/>
      <c r="AN1619" s="20"/>
      <c r="AO1619" s="20"/>
      <c r="AP1619" s="20"/>
      <c r="AQ1619" s="20"/>
      <c r="AR1619" s="23"/>
      <c r="AS1619" s="23"/>
      <c r="AT1619" s="23"/>
      <c r="AU1619" s="23"/>
      <c r="AV1619" s="23"/>
    </row>
    <row r="1620" ht="15.75" customHeight="1">
      <c r="A1620" s="17" t="str">
        <f t="shared" si="1"/>
        <v>Russia-Europe2005</v>
      </c>
      <c r="B1620" s="17" t="s">
        <v>217</v>
      </c>
      <c r="C1620" s="18" t="s">
        <v>180</v>
      </c>
      <c r="D1620" s="19" t="s">
        <v>84</v>
      </c>
      <c r="E1620" s="17">
        <v>1.64E11</v>
      </c>
      <c r="F1620" s="18">
        <v>0.052</v>
      </c>
      <c r="G1620" s="18">
        <v>277.0</v>
      </c>
      <c r="H1620" s="18">
        <v>0.107</v>
      </c>
      <c r="I1620" s="20">
        <f t="array" ref="I1620:J1620">IFNA(VLOOKUP(A1620,ENERGY!$A$2:$F$2692,{5,6},0),0)</f>
        <v>0</v>
      </c>
      <c r="J1620" s="20">
        <v>0.0</v>
      </c>
      <c r="K1620" s="20">
        <f t="array" ref="K1620:S1620">VLOOKUP(A1620,'HUMAN RESOURCES'!$A$2:$M$2692,{2,3,4,5,6,7,8,9,10},0)</f>
        <v>0.01</v>
      </c>
      <c r="L1620" s="20">
        <v>0.014</v>
      </c>
      <c r="M1620" s="20">
        <v>72.0</v>
      </c>
      <c r="N1620" s="20">
        <v>59.0</v>
      </c>
      <c r="O1620" s="20">
        <v>0.152</v>
      </c>
      <c r="P1620" s="20">
        <v>0.71</v>
      </c>
      <c r="Q1620" s="20">
        <v>0.138</v>
      </c>
      <c r="R1620" s="20">
        <v>1.43113885E8</v>
      </c>
      <c r="S1620" s="20">
        <v>0.735</v>
      </c>
      <c r="T1620" s="20">
        <f t="array" ref="T1620:U1620">VLOOKUP(A1620,TOURISM!$A$2:$F$2692,{3,6},0)</f>
        <v>7806000000</v>
      </c>
      <c r="U1620" s="20">
        <v>1.8305E10</v>
      </c>
      <c r="V1620" s="20">
        <f t="array" ref="V1620:AA1620">VLOOKUP(A1620,BUSINESS!$A$2:$J$2692,{4,5,6,7,8,9},0)</f>
        <v>0.6</v>
      </c>
      <c r="W1620" s="20">
        <v>29.0</v>
      </c>
      <c r="X1620" s="20"/>
      <c r="Y1620" s="20">
        <v>448.0</v>
      </c>
      <c r="Z1620" s="20">
        <v>0.152</v>
      </c>
      <c r="AA1620" s="20">
        <v>0.834</v>
      </c>
      <c r="AB1620" s="21">
        <f t="shared" si="390"/>
        <v>1145.940521</v>
      </c>
      <c r="AC1620" s="20"/>
      <c r="AD1620" s="20"/>
      <c r="AE1620" s="20">
        <f t="shared" si="502"/>
        <v>127.9051295</v>
      </c>
      <c r="AF1620" s="22" t="b">
        <f t="shared" si="4"/>
        <v>0</v>
      </c>
      <c r="AG1620" s="20" t="b">
        <f t="shared" si="5"/>
        <v>0</v>
      </c>
      <c r="AH1620" s="20" t="b">
        <f t="shared" si="6"/>
        <v>0</v>
      </c>
      <c r="AI1620" s="20" t="b">
        <f t="shared" si="7"/>
        <v>0</v>
      </c>
      <c r="AJ1620" s="20"/>
      <c r="AK1620" s="20"/>
      <c r="AL1620" s="20"/>
      <c r="AM1620" s="20"/>
      <c r="AN1620" s="20"/>
      <c r="AO1620" s="20"/>
      <c r="AP1620" s="20"/>
      <c r="AQ1620" s="20"/>
      <c r="AR1620" s="23"/>
      <c r="AS1620" s="23"/>
      <c r="AT1620" s="23"/>
      <c r="AU1620" s="23"/>
      <c r="AV1620" s="23"/>
    </row>
    <row r="1621" ht="15.75" customHeight="1">
      <c r="A1621" s="17" t="str">
        <f t="shared" si="1"/>
        <v>Russia-Europe2006</v>
      </c>
      <c r="B1621" s="17" t="s">
        <v>217</v>
      </c>
      <c r="C1621" s="18" t="s">
        <v>180</v>
      </c>
      <c r="D1621" s="19" t="s">
        <v>85</v>
      </c>
      <c r="E1621" s="17">
        <v>1.65E11</v>
      </c>
      <c r="F1621" s="18">
        <v>0.053</v>
      </c>
      <c r="G1621" s="18">
        <v>365.0</v>
      </c>
      <c r="H1621" s="18">
        <v>0.104</v>
      </c>
      <c r="I1621" s="20">
        <f t="array" ref="I1621:J1621">IFNA(VLOOKUP(A1621,ENERGY!$A$2:$F$2692,{5,6},0),0)</f>
        <v>0</v>
      </c>
      <c r="J1621" s="20">
        <v>0.0</v>
      </c>
      <c r="K1621" s="20">
        <f t="array" ref="K1621:S1621">VLOOKUP(A1621,'HUMAN RESOURCES'!$A$2:$M$2692,{2,3,4,5,6,7,8,9,10},0)</f>
        <v>0.01</v>
      </c>
      <c r="L1621" s="20">
        <v>0.013</v>
      </c>
      <c r="M1621" s="20">
        <v>73.0</v>
      </c>
      <c r="N1621" s="20">
        <v>60.0</v>
      </c>
      <c r="O1621" s="20">
        <v>0.149</v>
      </c>
      <c r="P1621" s="20">
        <v>0.713</v>
      </c>
      <c r="Q1621" s="20">
        <v>0.138</v>
      </c>
      <c r="R1621" s="20">
        <v>1.4248726E8</v>
      </c>
      <c r="S1621" s="20">
        <v>0.735</v>
      </c>
      <c r="T1621" s="20">
        <f t="array" ref="T1621:U1621">VLOOKUP(A1621,TOURISM!$A$2:$F$2692,{3,6},0)</f>
        <v>9720000000</v>
      </c>
      <c r="U1621" s="20">
        <v>1.9478E10</v>
      </c>
      <c r="V1621" s="20">
        <f t="array" ref="V1621:AA1621">VLOOKUP(A1621,BUSINESS!$A$2:$J$2692,{4,5,6,7,8,9},0)</f>
        <v>0.512</v>
      </c>
      <c r="W1621" s="20">
        <v>29.0</v>
      </c>
      <c r="X1621" s="20"/>
      <c r="Y1621" s="20">
        <v>448.0</v>
      </c>
      <c r="Z1621" s="20">
        <v>0.18</v>
      </c>
      <c r="AA1621" s="20">
        <v>1.048</v>
      </c>
      <c r="AB1621" s="21">
        <f t="shared" si="390"/>
        <v>1157.998266</v>
      </c>
      <c r="AC1621" s="20"/>
      <c r="AD1621" s="20"/>
      <c r="AE1621" s="20">
        <f t="shared" si="502"/>
        <v>136.6999408</v>
      </c>
      <c r="AF1621" s="22" t="b">
        <f t="shared" si="4"/>
        <v>0</v>
      </c>
      <c r="AG1621" s="20" t="b">
        <f t="shared" si="5"/>
        <v>0</v>
      </c>
      <c r="AH1621" s="20" t="b">
        <f t="shared" si="6"/>
        <v>0</v>
      </c>
      <c r="AI1621" s="20" t="b">
        <f t="shared" si="7"/>
        <v>0</v>
      </c>
      <c r="AJ1621" s="20"/>
      <c r="AK1621" s="20"/>
      <c r="AL1621" s="20"/>
      <c r="AM1621" s="20"/>
      <c r="AN1621" s="20"/>
      <c r="AO1621" s="20"/>
      <c r="AP1621" s="20"/>
      <c r="AQ1621" s="20"/>
      <c r="AR1621" s="23"/>
      <c r="AS1621" s="23"/>
      <c r="AT1621" s="23"/>
      <c r="AU1621" s="23"/>
      <c r="AV1621" s="23"/>
    </row>
    <row r="1622" ht="15.75" customHeight="1">
      <c r="A1622" s="17" t="str">
        <f t="shared" si="1"/>
        <v>Russia-Europe2007</v>
      </c>
      <c r="B1622" s="17" t="s">
        <v>217</v>
      </c>
      <c r="C1622" s="18" t="s">
        <v>180</v>
      </c>
      <c r="D1622" s="19" t="s">
        <v>86</v>
      </c>
      <c r="E1622" s="17">
        <v>1.65E11</v>
      </c>
      <c r="F1622" s="18">
        <v>0.054</v>
      </c>
      <c r="G1622" s="18">
        <v>487.0</v>
      </c>
      <c r="H1622" s="18">
        <v>0.1</v>
      </c>
      <c r="I1622" s="20">
        <f t="array" ref="I1622:J1622">IFNA(VLOOKUP(A1622,ENERGY!$A$2:$F$2692,{5,6},0),0)</f>
        <v>647392</v>
      </c>
      <c r="J1622" s="20">
        <v>1602963.0</v>
      </c>
      <c r="K1622" s="20">
        <f t="array" ref="K1622:S1622">VLOOKUP(A1622,'HUMAN RESOURCES'!$A$2:$M$2692,{2,3,4,5,6,7,8,9,10},0)</f>
        <v>0.011</v>
      </c>
      <c r="L1622" s="20">
        <v>0.012</v>
      </c>
      <c r="M1622" s="20">
        <v>74.0</v>
      </c>
      <c r="N1622" s="20">
        <v>61.0</v>
      </c>
      <c r="O1622" s="20">
        <v>0.147</v>
      </c>
      <c r="P1622" s="20">
        <v>0.716</v>
      </c>
      <c r="Q1622" s="20">
        <v>0.137</v>
      </c>
      <c r="R1622" s="20">
        <v>1.42114903E8</v>
      </c>
      <c r="S1622" s="20">
        <v>0.736</v>
      </c>
      <c r="T1622" s="20">
        <f t="array" ref="T1622:U1622">VLOOKUP(A1622,TOURISM!$A$2:$F$2692,{3,6},0)</f>
        <v>12427000000</v>
      </c>
      <c r="U1622" s="20">
        <v>2.3248E10</v>
      </c>
      <c r="V1622" s="20">
        <f t="array" ref="V1622:AA1622">VLOOKUP(A1622,BUSINESS!$A$2:$J$2692,{4,5,6,7,8,9},0)</f>
        <v>0.512</v>
      </c>
      <c r="W1622" s="20">
        <v>29.0</v>
      </c>
      <c r="X1622" s="20"/>
      <c r="Y1622" s="20">
        <v>448.0</v>
      </c>
      <c r="Z1622" s="20">
        <v>0.247</v>
      </c>
      <c r="AA1622" s="20">
        <v>1.192</v>
      </c>
      <c r="AB1622" s="21">
        <f t="shared" si="390"/>
        <v>1161.032351</v>
      </c>
      <c r="AC1622" s="20">
        <f t="shared" ref="AC1622:AC1623" si="540">I1622/R1622</f>
        <v>0.004555412461</v>
      </c>
      <c r="AD1622" s="20">
        <f t="shared" ref="AD1622:AD1623" si="541">J1622/R1622</f>
        <v>0.01127934486</v>
      </c>
      <c r="AE1622" s="20">
        <f t="shared" si="502"/>
        <v>163.58594</v>
      </c>
      <c r="AF1622" s="22" t="b">
        <f t="shared" si="4"/>
        <v>0</v>
      </c>
      <c r="AG1622" s="20" t="b">
        <f t="shared" si="5"/>
        <v>0</v>
      </c>
      <c r="AH1622" s="20" t="b">
        <f t="shared" si="6"/>
        <v>0</v>
      </c>
      <c r="AI1622" s="20" t="b">
        <f t="shared" si="7"/>
        <v>0</v>
      </c>
      <c r="AJ1622" s="20"/>
      <c r="AK1622" s="20"/>
      <c r="AL1622" s="20"/>
      <c r="AM1622" s="20"/>
      <c r="AN1622" s="20"/>
      <c r="AO1622" s="20"/>
      <c r="AP1622" s="20"/>
      <c r="AQ1622" s="20"/>
      <c r="AR1622" s="23"/>
      <c r="AS1622" s="23"/>
      <c r="AT1622" s="23"/>
      <c r="AU1622" s="23"/>
      <c r="AV1622" s="23"/>
    </row>
    <row r="1623" ht="15.75" customHeight="1">
      <c r="A1623" s="17" t="str">
        <f t="shared" si="1"/>
        <v>Russia-Europe2008</v>
      </c>
      <c r="B1623" s="17" t="s">
        <v>217</v>
      </c>
      <c r="C1623" s="18" t="s">
        <v>180</v>
      </c>
      <c r="D1623" s="19" t="s">
        <v>87</v>
      </c>
      <c r="E1623" s="17">
        <v>1.66E11</v>
      </c>
      <c r="F1623" s="18">
        <v>0.051</v>
      </c>
      <c r="G1623" s="18">
        <v>594.0</v>
      </c>
      <c r="H1623" s="18">
        <v>0.122</v>
      </c>
      <c r="I1623" s="20">
        <f t="array" ref="I1623:J1623">IFNA(VLOOKUP(A1623,ENERGY!$A$2:$F$2692,{5,6},0),0)</f>
        <v>672591</v>
      </c>
      <c r="J1623" s="20">
        <v>1667598.0</v>
      </c>
      <c r="K1623" s="20">
        <f t="array" ref="K1623:S1623">VLOOKUP(A1623,'HUMAN RESOURCES'!$A$2:$M$2692,{2,3,4,5,6,7,8,9,10},0)</f>
        <v>0.012</v>
      </c>
      <c r="L1623" s="20">
        <v>0.012</v>
      </c>
      <c r="M1623" s="20">
        <v>74.0</v>
      </c>
      <c r="N1623" s="20">
        <v>62.0</v>
      </c>
      <c r="O1623" s="20">
        <v>0.147</v>
      </c>
      <c r="P1623" s="20">
        <v>0.718</v>
      </c>
      <c r="Q1623" s="20">
        <v>0.135</v>
      </c>
      <c r="R1623" s="20">
        <v>1.41956409E8</v>
      </c>
      <c r="S1623" s="20">
        <v>0.736</v>
      </c>
      <c r="T1623" s="20">
        <f t="array" ref="T1623:U1623">VLOOKUP(A1623,TOURISM!$A$2:$F$2692,{3,6},0)</f>
        <v>15821000000</v>
      </c>
      <c r="U1623" s="20">
        <v>2.6401E10</v>
      </c>
      <c r="V1623" s="20">
        <f t="array" ref="V1623:AA1623">VLOOKUP(A1623,BUSINESS!$A$2:$J$2692,{4,5,6,7,8,9},0)</f>
        <v>0.483</v>
      </c>
      <c r="W1623" s="20">
        <v>29.0</v>
      </c>
      <c r="X1623" s="20"/>
      <c r="Y1623" s="20">
        <v>448.0</v>
      </c>
      <c r="Z1623" s="20">
        <v>0.268</v>
      </c>
      <c r="AA1623" s="20">
        <v>1.389</v>
      </c>
      <c r="AB1623" s="21">
        <f t="shared" si="390"/>
        <v>1169.373057</v>
      </c>
      <c r="AC1623" s="20">
        <f t="shared" si="540"/>
        <v>0.004738010807</v>
      </c>
      <c r="AD1623" s="20">
        <f t="shared" si="541"/>
        <v>0.01174725405</v>
      </c>
      <c r="AE1623" s="20">
        <f t="shared" si="502"/>
        <v>185.979627</v>
      </c>
      <c r="AF1623" s="22" t="b">
        <f t="shared" si="4"/>
        <v>0</v>
      </c>
      <c r="AG1623" s="20" t="b">
        <f t="shared" si="5"/>
        <v>0</v>
      </c>
      <c r="AH1623" s="20" t="b">
        <f t="shared" si="6"/>
        <v>0</v>
      </c>
      <c r="AI1623" s="20" t="b">
        <f t="shared" si="7"/>
        <v>0</v>
      </c>
      <c r="AJ1623" s="20"/>
      <c r="AK1623" s="20"/>
      <c r="AL1623" s="20"/>
      <c r="AM1623" s="20"/>
      <c r="AN1623" s="20"/>
      <c r="AO1623" s="20"/>
      <c r="AP1623" s="20"/>
      <c r="AQ1623" s="20"/>
      <c r="AR1623" s="23"/>
      <c r="AS1623" s="23"/>
      <c r="AT1623" s="23"/>
      <c r="AU1623" s="23"/>
      <c r="AV1623" s="23"/>
    </row>
    <row r="1624" ht="15.75" customHeight="1">
      <c r="A1624" s="17" t="str">
        <f t="shared" si="1"/>
        <v>Russia-Europe2009</v>
      </c>
      <c r="B1624" s="17" t="s">
        <v>217</v>
      </c>
      <c r="C1624" s="18" t="s">
        <v>180</v>
      </c>
      <c r="D1624" s="19" t="s">
        <v>88</v>
      </c>
      <c r="E1624" s="17">
        <v>1.66E11</v>
      </c>
      <c r="F1624" s="18">
        <v>0.062</v>
      </c>
      <c r="G1624" s="18">
        <v>525.0</v>
      </c>
      <c r="H1624" s="18">
        <v>0.153</v>
      </c>
      <c r="I1624" s="20">
        <f t="array" ref="I1624:J1624">IFNA(VLOOKUP(A1624,ENERGY!$A$2:$F$2692,{5,6},0),0)</f>
        <v>0</v>
      </c>
      <c r="J1624" s="20">
        <v>0.0</v>
      </c>
      <c r="K1624" s="20">
        <f t="array" ref="K1624:S1624">VLOOKUP(A1624,'HUMAN RESOURCES'!$A$2:$M$2692,{2,3,4,5,6,7,8,9,10},0)</f>
        <v>0.012</v>
      </c>
      <c r="L1624" s="20">
        <v>0.011</v>
      </c>
      <c r="M1624" s="20">
        <v>75.0</v>
      </c>
      <c r="N1624" s="20">
        <v>63.0</v>
      </c>
      <c r="O1624" s="20">
        <v>0.148</v>
      </c>
      <c r="P1624" s="20">
        <v>0.72</v>
      </c>
      <c r="Q1624" s="20">
        <v>0.133</v>
      </c>
      <c r="R1624" s="20">
        <v>1.41909244E8</v>
      </c>
      <c r="S1624" s="20">
        <v>0.736</v>
      </c>
      <c r="T1624" s="20">
        <f t="array" ref="T1624:U1624">VLOOKUP(A1624,TOURISM!$A$2:$F$2692,{3,6},0)</f>
        <v>12369000000</v>
      </c>
      <c r="U1624" s="20">
        <v>2.3785E10</v>
      </c>
      <c r="V1624" s="20">
        <f t="array" ref="V1624:AA1624">VLOOKUP(A1624,BUSINESS!$A$2:$J$2692,{4,5,6,7,8,9},0)</f>
        <v>0.483</v>
      </c>
      <c r="W1624" s="20">
        <v>29.0</v>
      </c>
      <c r="X1624" s="20"/>
      <c r="Y1624" s="20">
        <v>320.0</v>
      </c>
      <c r="Z1624" s="20">
        <v>0.29</v>
      </c>
      <c r="AA1624" s="20">
        <v>1.601</v>
      </c>
      <c r="AB1624" s="21">
        <f t="shared" si="390"/>
        <v>1169.761711</v>
      </c>
      <c r="AC1624" s="20"/>
      <c r="AD1624" s="20"/>
      <c r="AE1624" s="20">
        <f t="shared" si="502"/>
        <v>167.6071222</v>
      </c>
      <c r="AF1624" s="22" t="b">
        <f t="shared" si="4"/>
        <v>0</v>
      </c>
      <c r="AG1624" s="20" t="b">
        <f t="shared" si="5"/>
        <v>0</v>
      </c>
      <c r="AH1624" s="20" t="b">
        <f t="shared" si="6"/>
        <v>0</v>
      </c>
      <c r="AI1624" s="20" t="b">
        <f t="shared" si="7"/>
        <v>0</v>
      </c>
      <c r="AJ1624" s="20"/>
      <c r="AK1624" s="20"/>
      <c r="AL1624" s="20"/>
      <c r="AM1624" s="20"/>
      <c r="AN1624" s="20"/>
      <c r="AO1624" s="20"/>
      <c r="AP1624" s="20"/>
      <c r="AQ1624" s="20"/>
      <c r="AR1624" s="23"/>
      <c r="AS1624" s="23"/>
      <c r="AT1624" s="23"/>
      <c r="AU1624" s="23"/>
      <c r="AV1624" s="23"/>
    </row>
    <row r="1625" ht="15.75" customHeight="1">
      <c r="A1625" s="17" t="str">
        <f t="shared" si="1"/>
        <v>Russia-Europe2010</v>
      </c>
      <c r="B1625" s="17" t="s">
        <v>217</v>
      </c>
      <c r="C1625" s="18" t="s">
        <v>180</v>
      </c>
      <c r="D1625" s="19" t="s">
        <v>89</v>
      </c>
      <c r="E1625" s="17">
        <v>1.68E11</v>
      </c>
      <c r="F1625" s="18">
        <v>0.063</v>
      </c>
      <c r="G1625" s="18">
        <v>669.0</v>
      </c>
      <c r="H1625" s="18">
        <v>0.108</v>
      </c>
      <c r="I1625" s="20">
        <f t="array" ref="I1625:J1625">IFNA(VLOOKUP(A1625,ENERGY!$A$2:$F$2692,{5,6},0),0)</f>
        <v>651712</v>
      </c>
      <c r="J1625" s="20">
        <v>1615688.0</v>
      </c>
      <c r="K1625" s="20">
        <f t="array" ref="K1625:S1625">VLOOKUP(A1625,'HUMAN RESOURCES'!$A$2:$M$2692,{2,3,4,5,6,7,8,9,10},0)</f>
        <v>0.013</v>
      </c>
      <c r="L1625" s="20">
        <v>0.01</v>
      </c>
      <c r="M1625" s="20">
        <v>75.0</v>
      </c>
      <c r="N1625" s="20">
        <v>63.0</v>
      </c>
      <c r="O1625" s="20">
        <v>0.149</v>
      </c>
      <c r="P1625" s="20">
        <v>0.72</v>
      </c>
      <c r="Q1625" s="20">
        <v>0.131</v>
      </c>
      <c r="R1625" s="20">
        <v>1.42385523E8</v>
      </c>
      <c r="S1625" s="20">
        <v>0.737</v>
      </c>
      <c r="T1625" s="20">
        <f t="array" ref="T1625:U1625">VLOOKUP(A1625,TOURISM!$A$2:$F$2692,{3,6},0)</f>
        <v>13239000000</v>
      </c>
      <c r="U1625" s="20">
        <v>3.0169E10</v>
      </c>
      <c r="V1625" s="20">
        <f t="array" ref="V1625:AA1625">VLOOKUP(A1625,BUSINESS!$A$2:$J$2692,{4,5,6,7,8,9},0)</f>
        <v>0.465</v>
      </c>
      <c r="W1625" s="20">
        <v>29.0</v>
      </c>
      <c r="X1625" s="20"/>
      <c r="Y1625" s="20">
        <v>320.0</v>
      </c>
      <c r="Z1625" s="20">
        <v>0.43</v>
      </c>
      <c r="AA1625" s="20">
        <v>1.655</v>
      </c>
      <c r="AB1625" s="21">
        <f t="shared" si="390"/>
        <v>1179.895234</v>
      </c>
      <c r="AC1625" s="20">
        <f t="shared" ref="AC1625:AC1627" si="542">I1625/R1625</f>
        <v>0.004577094541</v>
      </c>
      <c r="AD1625" s="20">
        <f t="shared" ref="AD1625:AD1627" si="543">J1625/R1625</f>
        <v>0.01134727721</v>
      </c>
      <c r="AE1625" s="20">
        <f t="shared" si="502"/>
        <v>211.8824959</v>
      </c>
      <c r="AF1625" s="22" t="b">
        <f t="shared" si="4"/>
        <v>0</v>
      </c>
      <c r="AG1625" s="20" t="b">
        <f t="shared" si="5"/>
        <v>0</v>
      </c>
      <c r="AH1625" s="20" t="b">
        <f t="shared" si="6"/>
        <v>0</v>
      </c>
      <c r="AI1625" s="20" t="b">
        <f t="shared" si="7"/>
        <v>0</v>
      </c>
      <c r="AJ1625" s="20"/>
      <c r="AK1625" s="20"/>
      <c r="AL1625" s="20"/>
      <c r="AM1625" s="20"/>
      <c r="AN1625" s="20"/>
      <c r="AO1625" s="20"/>
      <c r="AP1625" s="20"/>
      <c r="AQ1625" s="20"/>
      <c r="AR1625" s="23"/>
      <c r="AS1625" s="23"/>
      <c r="AT1625" s="23"/>
      <c r="AU1625" s="23"/>
      <c r="AV1625" s="23"/>
    </row>
    <row r="1626" ht="15.75" customHeight="1">
      <c r="A1626" s="17" t="str">
        <f t="shared" si="1"/>
        <v>Russia-Europe2011</v>
      </c>
      <c r="B1626" s="17" t="s">
        <v>217</v>
      </c>
      <c r="C1626" s="18" t="s">
        <v>180</v>
      </c>
      <c r="D1626" s="19" t="s">
        <v>90</v>
      </c>
      <c r="E1626" s="17">
        <v>1.68E11</v>
      </c>
      <c r="F1626" s="18">
        <v>0.061</v>
      </c>
      <c r="G1626" s="18">
        <v>803.0</v>
      </c>
      <c r="H1626" s="18">
        <v>0.085</v>
      </c>
      <c r="I1626" s="20">
        <f t="array" ref="I1626:J1626">IFNA(VLOOKUP(A1626,ENERGY!$A$2:$F$2692,{5,6},0),0)</f>
        <v>645323</v>
      </c>
      <c r="J1626" s="20">
        <v>1604973.0</v>
      </c>
      <c r="K1626" s="20">
        <f t="array" ref="K1626:S1626">VLOOKUP(A1626,'HUMAN RESOURCES'!$A$2:$M$2692,{2,3,4,5,6,7,8,9,10},0)</f>
        <v>0.013</v>
      </c>
      <c r="L1626" s="20">
        <v>0.01</v>
      </c>
      <c r="M1626" s="20">
        <v>76.0</v>
      </c>
      <c r="N1626" s="20">
        <v>64.0</v>
      </c>
      <c r="O1626" s="20">
        <v>0.151</v>
      </c>
      <c r="P1626" s="20">
        <v>0.718</v>
      </c>
      <c r="Q1626" s="20">
        <v>0.13</v>
      </c>
      <c r="R1626" s="20">
        <v>1.4295646E8</v>
      </c>
      <c r="S1626" s="20">
        <v>0.737</v>
      </c>
      <c r="T1626" s="20">
        <f t="array" ref="T1626:U1626">VLOOKUP(A1626,TOURISM!$A$2:$F$2692,{3,6},0)</f>
        <v>16961000000</v>
      </c>
      <c r="U1626" s="20">
        <v>3.7343E10</v>
      </c>
      <c r="V1626" s="20">
        <f t="array" ref="V1626:AA1626">VLOOKUP(A1626,BUSINESS!$A$2:$J$2692,{4,5,6,7,8,9},0)</f>
        <v>0.469</v>
      </c>
      <c r="W1626" s="20">
        <v>29.0</v>
      </c>
      <c r="X1626" s="20"/>
      <c r="Y1626" s="20">
        <v>290.0</v>
      </c>
      <c r="Z1626" s="20">
        <v>0.49</v>
      </c>
      <c r="AA1626" s="20">
        <v>1.42</v>
      </c>
      <c r="AB1626" s="21">
        <f t="shared" si="390"/>
        <v>1175.182989</v>
      </c>
      <c r="AC1626" s="20">
        <f t="shared" si="542"/>
        <v>0.004514122692</v>
      </c>
      <c r="AD1626" s="20">
        <f t="shared" si="543"/>
        <v>0.01122700576</v>
      </c>
      <c r="AE1626" s="20">
        <f t="shared" si="502"/>
        <v>261.2193951</v>
      </c>
      <c r="AF1626" s="22" t="b">
        <f t="shared" si="4"/>
        <v>0</v>
      </c>
      <c r="AG1626" s="20" t="b">
        <f t="shared" si="5"/>
        <v>0</v>
      </c>
      <c r="AH1626" s="20" t="b">
        <f t="shared" si="6"/>
        <v>0</v>
      </c>
      <c r="AI1626" s="20" t="b">
        <f t="shared" si="7"/>
        <v>0</v>
      </c>
      <c r="AJ1626" s="20"/>
      <c r="AK1626" s="20"/>
      <c r="AL1626" s="20"/>
      <c r="AM1626" s="20"/>
      <c r="AN1626" s="20"/>
      <c r="AO1626" s="20"/>
      <c r="AP1626" s="20"/>
      <c r="AQ1626" s="20"/>
      <c r="AR1626" s="23"/>
      <c r="AS1626" s="23"/>
      <c r="AT1626" s="23"/>
      <c r="AU1626" s="23"/>
      <c r="AV1626" s="23"/>
    </row>
    <row r="1627" ht="15.75" customHeight="1">
      <c r="A1627" s="17" t="str">
        <f t="shared" si="1"/>
        <v>Russia-Europe2012</v>
      </c>
      <c r="B1627" s="17" t="s">
        <v>217</v>
      </c>
      <c r="C1627" s="18" t="s">
        <v>180</v>
      </c>
      <c r="D1627" s="19" t="s">
        <v>91</v>
      </c>
      <c r="E1627" s="17">
        <v>1.68E11</v>
      </c>
      <c r="F1627" s="18">
        <v>0.063</v>
      </c>
      <c r="G1627" s="18">
        <v>887.0</v>
      </c>
      <c r="H1627" s="18">
        <v>0.091</v>
      </c>
      <c r="I1627" s="20">
        <f t="array" ref="I1627:J1627">IFNA(VLOOKUP(A1627,ENERGY!$A$2:$F$2692,{5,6},0),0)</f>
        <v>670673</v>
      </c>
      <c r="J1627" s="20">
        <v>1669618.0</v>
      </c>
      <c r="K1627" s="20">
        <f t="array" ref="K1627:S1627">VLOOKUP(A1627,'HUMAN RESOURCES'!$A$2:$M$2692,{2,3,4,5,6,7,8,9,10},0)</f>
        <v>0.013</v>
      </c>
      <c r="L1627" s="20">
        <v>0.009</v>
      </c>
      <c r="M1627" s="20">
        <v>76.0</v>
      </c>
      <c r="N1627" s="20">
        <v>65.0</v>
      </c>
      <c r="O1627" s="20">
        <v>0.154</v>
      </c>
      <c r="P1627" s="20">
        <v>0.716</v>
      </c>
      <c r="Q1627" s="20">
        <v>0.13</v>
      </c>
      <c r="R1627" s="20">
        <v>1.43178E8</v>
      </c>
      <c r="S1627" s="20">
        <v>0.738</v>
      </c>
      <c r="T1627" s="20">
        <f t="array" ref="T1627:U1627">VLOOKUP(A1627,TOURISM!$A$2:$F$2692,{3,6},0)</f>
        <v>17876000000</v>
      </c>
      <c r="U1627" s="20">
        <v>4.8096E10</v>
      </c>
      <c r="V1627" s="20">
        <f t="array" ref="V1627:AA1627">VLOOKUP(A1627,BUSINESS!$A$2:$J$2692,{4,5,6,7,8,9},0)</f>
        <v>0.541</v>
      </c>
      <c r="W1627" s="20">
        <v>18.0</v>
      </c>
      <c r="X1627" s="20">
        <v>111.0</v>
      </c>
      <c r="Y1627" s="20">
        <v>177.0</v>
      </c>
      <c r="Z1627" s="20">
        <v>0.638</v>
      </c>
      <c r="AA1627" s="20">
        <v>1.453</v>
      </c>
      <c r="AB1627" s="21">
        <f t="shared" si="390"/>
        <v>1173.364623</v>
      </c>
      <c r="AC1627" s="20">
        <f t="shared" si="542"/>
        <v>0.004684190309</v>
      </c>
      <c r="AD1627" s="20">
        <f t="shared" si="543"/>
        <v>0.01166113509</v>
      </c>
      <c r="AE1627" s="20">
        <f t="shared" si="502"/>
        <v>335.9175292</v>
      </c>
      <c r="AF1627" s="22" t="b">
        <f t="shared" si="4"/>
        <v>0</v>
      </c>
      <c r="AG1627" s="20" t="b">
        <f t="shared" si="5"/>
        <v>0</v>
      </c>
      <c r="AH1627" s="20" t="b">
        <f t="shared" si="6"/>
        <v>0</v>
      </c>
      <c r="AI1627" s="20" t="b">
        <f t="shared" si="7"/>
        <v>0</v>
      </c>
      <c r="AJ1627" s="20"/>
      <c r="AK1627" s="20"/>
      <c r="AL1627" s="20"/>
      <c r="AM1627" s="20"/>
      <c r="AN1627" s="20"/>
      <c r="AO1627" s="20"/>
      <c r="AP1627" s="20"/>
      <c r="AQ1627" s="20"/>
      <c r="AR1627" s="23"/>
      <c r="AS1627" s="23"/>
      <c r="AT1627" s="23"/>
      <c r="AU1627" s="23"/>
      <c r="AV1627" s="23"/>
    </row>
    <row r="1628" ht="15.75" customHeight="1">
      <c r="A1628" s="17" t="str">
        <f t="shared" si="1"/>
        <v>San Marino-Europe2000</v>
      </c>
      <c r="B1628" s="17" t="s">
        <v>218</v>
      </c>
      <c r="C1628" s="18" t="s">
        <v>180</v>
      </c>
      <c r="D1628" s="19" t="s">
        <v>76</v>
      </c>
      <c r="E1628" s="17">
        <v>1.81E11</v>
      </c>
      <c r="F1628" s="18">
        <v>0.053</v>
      </c>
      <c r="G1628" s="18">
        <v>2161.0</v>
      </c>
      <c r="H1628" s="18">
        <v>0.092</v>
      </c>
      <c r="I1628" s="20" t="str">
        <f t="array" ref="I1628:J1628">IFNA(VLOOKUP(A1628,ENERGY!$A$2:$F$2692,{5,6},0),0)</f>
        <v/>
      </c>
      <c r="J1628" s="20"/>
      <c r="K1628" s="20" t="str">
        <f t="array" ref="K1628:S1628">VLOOKUP(A1628,'HUMAN RESOURCES'!$A$2:$M$2692,{2,3,4,5,6,7,8,9,10},0)</f>
        <v/>
      </c>
      <c r="L1628" s="20">
        <v>0.005</v>
      </c>
      <c r="M1628" s="20">
        <v>84.0</v>
      </c>
      <c r="N1628" s="20">
        <v>77.0</v>
      </c>
      <c r="O1628" s="20"/>
      <c r="P1628" s="20"/>
      <c r="Q1628" s="20"/>
      <c r="R1628" s="20">
        <v>26969.0</v>
      </c>
      <c r="S1628" s="20">
        <v>0.934</v>
      </c>
      <c r="T1628" s="20" t="str">
        <f t="array" ref="T1628:U1628">VLOOKUP(A1628,TOURISM!$A$2:$F$2692,{3,6},0)</f>
        <v/>
      </c>
      <c r="U1628" s="20"/>
      <c r="V1628" s="20" t="str">
        <f t="array" ref="V1628:AA1628">VLOOKUP(A1628,BUSINESS!$A$2:$J$2692,{4,5,6,7,8,9},0)</f>
        <v/>
      </c>
      <c r="W1628" s="20"/>
      <c r="X1628" s="20"/>
      <c r="Y1628" s="20"/>
      <c r="Z1628" s="20">
        <v>0.488</v>
      </c>
      <c r="AA1628" s="20">
        <v>0.538</v>
      </c>
      <c r="AB1628" s="21">
        <f t="shared" si="390"/>
        <v>6711409.396</v>
      </c>
      <c r="AC1628" s="20"/>
      <c r="AD1628" s="20"/>
      <c r="AE1628" s="20"/>
      <c r="AF1628" s="22" t="b">
        <f t="shared" si="4"/>
        <v>1</v>
      </c>
      <c r="AG1628" s="20" t="b">
        <f t="shared" si="5"/>
        <v>0</v>
      </c>
      <c r="AH1628" s="20" t="b">
        <f t="shared" si="6"/>
        <v>0</v>
      </c>
      <c r="AI1628" s="20" t="b">
        <f t="shared" si="7"/>
        <v>0</v>
      </c>
      <c r="AJ1628" s="20"/>
      <c r="AK1628" s="20"/>
      <c r="AL1628" s="20"/>
      <c r="AM1628" s="20"/>
      <c r="AN1628" s="20"/>
      <c r="AO1628" s="20"/>
      <c r="AP1628" s="20"/>
      <c r="AQ1628" s="20"/>
      <c r="AR1628" s="23"/>
      <c r="AS1628" s="23"/>
      <c r="AT1628" s="23"/>
      <c r="AU1628" s="23"/>
      <c r="AV1628" s="23"/>
    </row>
    <row r="1629" ht="15.75" customHeight="1">
      <c r="A1629" s="17" t="str">
        <f t="shared" si="1"/>
        <v>San Marino-Europe2001</v>
      </c>
      <c r="B1629" s="17" t="s">
        <v>218</v>
      </c>
      <c r="C1629" s="18" t="s">
        <v>180</v>
      </c>
      <c r="D1629" s="19" t="s">
        <v>77</v>
      </c>
      <c r="E1629" s="17">
        <v>1.82E11</v>
      </c>
      <c r="F1629" s="18">
        <v>0.052</v>
      </c>
      <c r="G1629" s="18">
        <v>2183.0</v>
      </c>
      <c r="H1629" s="18">
        <v>0.088</v>
      </c>
      <c r="I1629" s="20" t="str">
        <f t="array" ref="I1629:J1629">IFNA(VLOOKUP(A1629,ENERGY!$A$2:$F$2692,{5,6},0),0)</f>
        <v/>
      </c>
      <c r="J1629" s="20"/>
      <c r="K1629" s="20" t="str">
        <f t="array" ref="K1629:S1629">VLOOKUP(A1629,'HUMAN RESOURCES'!$A$2:$M$2692,{2,3,4,5,6,7,8,9,10},0)</f>
        <v/>
      </c>
      <c r="L1629" s="20">
        <v>0.005</v>
      </c>
      <c r="M1629" s="20">
        <v>84.0</v>
      </c>
      <c r="N1629" s="20">
        <v>78.0</v>
      </c>
      <c r="O1629" s="20"/>
      <c r="P1629" s="20"/>
      <c r="Q1629" s="20"/>
      <c r="R1629" s="20">
        <v>27467.0</v>
      </c>
      <c r="S1629" s="20">
        <v>0.938</v>
      </c>
      <c r="T1629" s="20" t="str">
        <f t="array" ref="T1629:U1629">VLOOKUP(A1629,TOURISM!$A$2:$F$2692,{3,6},0)</f>
        <v/>
      </c>
      <c r="U1629" s="20"/>
      <c r="V1629" s="20" t="str">
        <f t="array" ref="V1629:AA1629">VLOOKUP(A1629,BUSINESS!$A$2:$J$2692,{4,5,6,7,8,9},0)</f>
        <v/>
      </c>
      <c r="W1629" s="20"/>
      <c r="X1629" s="20"/>
      <c r="Y1629" s="20"/>
      <c r="Z1629" s="20">
        <v>0.503</v>
      </c>
      <c r="AA1629" s="20">
        <v>0.577</v>
      </c>
      <c r="AB1629" s="21">
        <f t="shared" si="390"/>
        <v>6626133.178</v>
      </c>
      <c r="AC1629" s="20"/>
      <c r="AD1629" s="20"/>
      <c r="AE1629" s="20"/>
      <c r="AF1629" s="22" t="b">
        <f t="shared" si="4"/>
        <v>1</v>
      </c>
      <c r="AG1629" s="20" t="b">
        <f t="shared" si="5"/>
        <v>0</v>
      </c>
      <c r="AH1629" s="20" t="b">
        <f t="shared" si="6"/>
        <v>0</v>
      </c>
      <c r="AI1629" s="20" t="b">
        <f t="shared" si="7"/>
        <v>0</v>
      </c>
      <c r="AJ1629" s="20"/>
      <c r="AK1629" s="20"/>
      <c r="AL1629" s="20"/>
      <c r="AM1629" s="20"/>
      <c r="AN1629" s="20"/>
      <c r="AO1629" s="20"/>
      <c r="AP1629" s="20"/>
      <c r="AQ1629" s="20"/>
      <c r="AR1629" s="23"/>
      <c r="AS1629" s="23"/>
      <c r="AT1629" s="23"/>
      <c r="AU1629" s="23"/>
      <c r="AV1629" s="23"/>
    </row>
    <row r="1630" ht="15.75" customHeight="1">
      <c r="A1630" s="17" t="str">
        <f t="shared" si="1"/>
        <v>San Marino-Europe2002</v>
      </c>
      <c r="B1630" s="17" t="s">
        <v>218</v>
      </c>
      <c r="C1630" s="18" t="s">
        <v>180</v>
      </c>
      <c r="D1630" s="19" t="s">
        <v>79</v>
      </c>
      <c r="E1630" s="17">
        <v>1.83E11</v>
      </c>
      <c r="F1630" s="18">
        <v>0.065</v>
      </c>
      <c r="G1630" s="18">
        <v>2894.0</v>
      </c>
      <c r="H1630" s="18">
        <v>0.08</v>
      </c>
      <c r="I1630" s="20" t="str">
        <f t="array" ref="I1630:J1630">IFNA(VLOOKUP(A1630,ENERGY!$A$2:$F$2692,{5,6},0),0)</f>
        <v/>
      </c>
      <c r="J1630" s="20"/>
      <c r="K1630" s="20" t="str">
        <f t="array" ref="K1630:S1630">VLOOKUP(A1630,'HUMAN RESOURCES'!$A$2:$M$2692,{2,3,4,5,6,7,8,9,10},0)</f>
        <v/>
      </c>
      <c r="L1630" s="20">
        <v>0.004</v>
      </c>
      <c r="M1630" s="20">
        <v>85.0</v>
      </c>
      <c r="N1630" s="20">
        <v>78.0</v>
      </c>
      <c r="O1630" s="20"/>
      <c r="P1630" s="20"/>
      <c r="Q1630" s="20"/>
      <c r="R1630" s="20">
        <v>28064.0</v>
      </c>
      <c r="S1630" s="20">
        <v>0.939</v>
      </c>
      <c r="T1630" s="20" t="str">
        <f t="array" ref="T1630:U1630">VLOOKUP(A1630,TOURISM!$A$2:$F$2692,{3,6},0)</f>
        <v/>
      </c>
      <c r="U1630" s="20"/>
      <c r="V1630" s="20" t="str">
        <f t="array" ref="V1630:AA1630">VLOOKUP(A1630,BUSINESS!$A$2:$J$2692,{4,5,6,7,8,9},0)</f>
        <v/>
      </c>
      <c r="W1630" s="20"/>
      <c r="X1630" s="20"/>
      <c r="Y1630" s="20"/>
      <c r="Z1630" s="20">
        <v>0.508</v>
      </c>
      <c r="AA1630" s="20">
        <v>0.597</v>
      </c>
      <c r="AB1630" s="21">
        <f t="shared" si="390"/>
        <v>6520809.578</v>
      </c>
      <c r="AC1630" s="20"/>
      <c r="AD1630" s="20"/>
      <c r="AE1630" s="20"/>
      <c r="AF1630" s="22" t="b">
        <f t="shared" si="4"/>
        <v>1</v>
      </c>
      <c r="AG1630" s="20" t="b">
        <f t="shared" si="5"/>
        <v>0</v>
      </c>
      <c r="AH1630" s="20" t="b">
        <f t="shared" si="6"/>
        <v>0</v>
      </c>
      <c r="AI1630" s="20" t="b">
        <f t="shared" si="7"/>
        <v>0</v>
      </c>
      <c r="AJ1630" s="20"/>
      <c r="AK1630" s="20"/>
      <c r="AL1630" s="20"/>
      <c r="AM1630" s="20"/>
      <c r="AN1630" s="20"/>
      <c r="AO1630" s="20"/>
      <c r="AP1630" s="20"/>
      <c r="AQ1630" s="20"/>
      <c r="AR1630" s="23"/>
      <c r="AS1630" s="23"/>
      <c r="AT1630" s="23"/>
      <c r="AU1630" s="23"/>
      <c r="AV1630" s="23"/>
    </row>
    <row r="1631" ht="15.75" customHeight="1">
      <c r="A1631" s="17" t="str">
        <f t="shared" si="1"/>
        <v>San Marino-Europe2003</v>
      </c>
      <c r="B1631" s="17" t="s">
        <v>218</v>
      </c>
      <c r="C1631" s="18" t="s">
        <v>180</v>
      </c>
      <c r="D1631" s="19" t="s">
        <v>81</v>
      </c>
      <c r="E1631" s="17">
        <v>1.83E11</v>
      </c>
      <c r="F1631" s="18">
        <v>0.051</v>
      </c>
      <c r="G1631" s="18">
        <v>2837.0</v>
      </c>
      <c r="H1631" s="18">
        <v>0.075</v>
      </c>
      <c r="I1631" s="20" t="str">
        <f t="array" ref="I1631:J1631">IFNA(VLOOKUP(A1631,ENERGY!$A$2:$F$2692,{5,6},0),0)</f>
        <v/>
      </c>
      <c r="J1631" s="20"/>
      <c r="K1631" s="20" t="str">
        <f t="array" ref="K1631:S1631">VLOOKUP(A1631,'HUMAN RESOURCES'!$A$2:$M$2692,{2,3,4,5,6,7,8,9,10},0)</f>
        <v/>
      </c>
      <c r="L1631" s="20">
        <v>0.004</v>
      </c>
      <c r="M1631" s="20">
        <v>85.0</v>
      </c>
      <c r="N1631" s="20">
        <v>78.0</v>
      </c>
      <c r="O1631" s="20"/>
      <c r="P1631" s="20"/>
      <c r="Q1631" s="20"/>
      <c r="R1631" s="20">
        <v>28700.0</v>
      </c>
      <c r="S1631" s="20">
        <v>0.94</v>
      </c>
      <c r="T1631" s="20" t="str">
        <f t="array" ref="T1631:U1631">VLOOKUP(A1631,TOURISM!$A$2:$F$2692,{3,6},0)</f>
        <v/>
      </c>
      <c r="U1631" s="20"/>
      <c r="V1631" s="20" t="str">
        <f t="array" ref="V1631:AA1631">VLOOKUP(A1631,BUSINESS!$A$2:$J$2692,{4,5,6,7,8,9},0)</f>
        <v/>
      </c>
      <c r="W1631" s="20"/>
      <c r="X1631" s="20"/>
      <c r="Y1631" s="20"/>
      <c r="Z1631" s="20">
        <v>0.5</v>
      </c>
      <c r="AA1631" s="20">
        <v>0.589</v>
      </c>
      <c r="AB1631" s="21">
        <f t="shared" si="390"/>
        <v>6376306.62</v>
      </c>
      <c r="AC1631" s="20"/>
      <c r="AD1631" s="20"/>
      <c r="AE1631" s="20"/>
      <c r="AF1631" s="22" t="b">
        <f t="shared" si="4"/>
        <v>1</v>
      </c>
      <c r="AG1631" s="20" t="b">
        <f t="shared" si="5"/>
        <v>0</v>
      </c>
      <c r="AH1631" s="20" t="b">
        <f t="shared" si="6"/>
        <v>0</v>
      </c>
      <c r="AI1631" s="20" t="b">
        <f t="shared" si="7"/>
        <v>0</v>
      </c>
      <c r="AJ1631" s="20"/>
      <c r="AK1631" s="20"/>
      <c r="AL1631" s="20"/>
      <c r="AM1631" s="20"/>
      <c r="AN1631" s="20"/>
      <c r="AO1631" s="20"/>
      <c r="AP1631" s="20"/>
      <c r="AQ1631" s="20"/>
      <c r="AR1631" s="23"/>
      <c r="AS1631" s="23"/>
      <c r="AT1631" s="23"/>
      <c r="AU1631" s="23"/>
      <c r="AV1631" s="23"/>
    </row>
    <row r="1632" ht="15.75" customHeight="1">
      <c r="A1632" s="17" t="str">
        <f t="shared" si="1"/>
        <v>San Marino-Europe2004</v>
      </c>
      <c r="B1632" s="17" t="s">
        <v>218</v>
      </c>
      <c r="C1632" s="18" t="s">
        <v>180</v>
      </c>
      <c r="D1632" s="19" t="s">
        <v>83</v>
      </c>
      <c r="E1632" s="17">
        <v>1.83E11</v>
      </c>
      <c r="F1632" s="18">
        <v>0.053</v>
      </c>
      <c r="G1632" s="18">
        <v>3359.0</v>
      </c>
      <c r="H1632" s="18">
        <v>0.071</v>
      </c>
      <c r="I1632" s="20" t="str">
        <f t="array" ref="I1632:J1632">IFNA(VLOOKUP(A1632,ENERGY!$A$2:$F$2692,{5,6},0),0)</f>
        <v/>
      </c>
      <c r="J1632" s="20"/>
      <c r="K1632" s="20">
        <f t="array" ref="K1632:S1632">VLOOKUP(A1632,'HUMAN RESOURCES'!$A$2:$M$2692,{2,3,4,5,6,7,8,9,10},0)</f>
        <v>0.01</v>
      </c>
      <c r="L1632" s="20">
        <v>0.004</v>
      </c>
      <c r="M1632" s="20">
        <v>85.0</v>
      </c>
      <c r="N1632" s="20">
        <v>79.0</v>
      </c>
      <c r="O1632" s="20"/>
      <c r="P1632" s="20"/>
      <c r="Q1632" s="20"/>
      <c r="R1632" s="20">
        <v>29290.0</v>
      </c>
      <c r="S1632" s="20">
        <v>0.94</v>
      </c>
      <c r="T1632" s="20" t="str">
        <f t="array" ref="T1632:U1632">VLOOKUP(A1632,TOURISM!$A$2:$F$2692,{3,6},0)</f>
        <v/>
      </c>
      <c r="U1632" s="20"/>
      <c r="V1632" s="20" t="str">
        <f t="array" ref="V1632:AA1632">VLOOKUP(A1632,BUSINESS!$A$2:$J$2692,{4,5,6,7,8,9},0)</f>
        <v/>
      </c>
      <c r="W1632" s="20"/>
      <c r="X1632" s="20"/>
      <c r="Y1632" s="20"/>
      <c r="Z1632" s="20">
        <v>0.506</v>
      </c>
      <c r="AA1632" s="20">
        <v>0.583</v>
      </c>
      <c r="AB1632" s="21">
        <f t="shared" si="390"/>
        <v>6247866.166</v>
      </c>
      <c r="AC1632" s="20"/>
      <c r="AD1632" s="20"/>
      <c r="AE1632" s="20"/>
      <c r="AF1632" s="22" t="b">
        <f t="shared" si="4"/>
        <v>1</v>
      </c>
      <c r="AG1632" s="20" t="b">
        <f t="shared" si="5"/>
        <v>0</v>
      </c>
      <c r="AH1632" s="20" t="b">
        <f t="shared" si="6"/>
        <v>0</v>
      </c>
      <c r="AI1632" s="20" t="b">
        <f t="shared" si="7"/>
        <v>0</v>
      </c>
      <c r="AJ1632" s="20"/>
      <c r="AK1632" s="20"/>
      <c r="AL1632" s="20"/>
      <c r="AM1632" s="20"/>
      <c r="AN1632" s="20"/>
      <c r="AO1632" s="20"/>
      <c r="AP1632" s="20"/>
      <c r="AQ1632" s="20"/>
      <c r="AR1632" s="23"/>
      <c r="AS1632" s="23"/>
      <c r="AT1632" s="23"/>
      <c r="AU1632" s="23"/>
      <c r="AV1632" s="23"/>
    </row>
    <row r="1633" ht="15.75" customHeight="1">
      <c r="A1633" s="17" t="str">
        <f t="shared" si="1"/>
        <v>San Marino-Europe2005</v>
      </c>
      <c r="B1633" s="17" t="s">
        <v>218</v>
      </c>
      <c r="C1633" s="18" t="s">
        <v>180</v>
      </c>
      <c r="D1633" s="19" t="s">
        <v>84</v>
      </c>
      <c r="E1633" s="17">
        <v>1.83E11</v>
      </c>
      <c r="F1633" s="18">
        <v>0.053</v>
      </c>
      <c r="G1633" s="18">
        <v>3399.0</v>
      </c>
      <c r="H1633" s="18">
        <v>0.072</v>
      </c>
      <c r="I1633" s="20">
        <f t="array" ref="I1633:J1633">IFNA(VLOOKUP(A1633,ENERGY!$A$2:$F$2692,{5,6},0),0)</f>
        <v>0</v>
      </c>
      <c r="J1633" s="20">
        <v>0.0</v>
      </c>
      <c r="K1633" s="20">
        <f t="array" ref="K1633:S1633">VLOOKUP(A1633,'HUMAN RESOURCES'!$A$2:$M$2692,{2,3,4,5,6,7,8,9,10},0)</f>
        <v>0.01</v>
      </c>
      <c r="L1633" s="20">
        <v>0.004</v>
      </c>
      <c r="M1633" s="20">
        <v>85.0</v>
      </c>
      <c r="N1633" s="20">
        <v>79.0</v>
      </c>
      <c r="O1633" s="20"/>
      <c r="P1633" s="20"/>
      <c r="Q1633" s="20"/>
      <c r="R1633" s="20">
        <v>29775.0</v>
      </c>
      <c r="S1633" s="20">
        <v>0.94</v>
      </c>
      <c r="T1633" s="20" t="str">
        <f t="array" ref="T1633:U1633">VLOOKUP(A1633,TOURISM!$A$2:$F$2692,{3,6},0)</f>
        <v/>
      </c>
      <c r="U1633" s="20"/>
      <c r="V1633" s="20" t="str">
        <f t="array" ref="V1633:AA1633">VLOOKUP(A1633,BUSINESS!$A$2:$J$2692,{4,5,6,7,8,9},0)</f>
        <v/>
      </c>
      <c r="W1633" s="20"/>
      <c r="X1633" s="20"/>
      <c r="Y1633" s="20"/>
      <c r="Z1633" s="20">
        <v>0.503</v>
      </c>
      <c r="AA1633" s="20">
        <v>0.576</v>
      </c>
      <c r="AB1633" s="21">
        <f t="shared" si="390"/>
        <v>6146095.718</v>
      </c>
      <c r="AC1633" s="20"/>
      <c r="AD1633" s="20"/>
      <c r="AE1633" s="20"/>
      <c r="AF1633" s="22" t="b">
        <f t="shared" si="4"/>
        <v>1</v>
      </c>
      <c r="AG1633" s="20" t="b">
        <f t="shared" si="5"/>
        <v>0</v>
      </c>
      <c r="AH1633" s="20" t="b">
        <f t="shared" si="6"/>
        <v>0</v>
      </c>
      <c r="AI1633" s="20" t="b">
        <f t="shared" si="7"/>
        <v>0</v>
      </c>
      <c r="AJ1633" s="20"/>
      <c r="AK1633" s="20"/>
      <c r="AL1633" s="20"/>
      <c r="AM1633" s="20"/>
      <c r="AN1633" s="20"/>
      <c r="AO1633" s="20"/>
      <c r="AP1633" s="20"/>
      <c r="AQ1633" s="20"/>
      <c r="AR1633" s="23"/>
      <c r="AS1633" s="23"/>
      <c r="AT1633" s="23"/>
      <c r="AU1633" s="23"/>
      <c r="AV1633" s="23"/>
    </row>
    <row r="1634" ht="15.75" customHeight="1">
      <c r="A1634" s="17" t="str">
        <f t="shared" si="1"/>
        <v>San Marino-Europe2006</v>
      </c>
      <c r="B1634" s="17" t="s">
        <v>218</v>
      </c>
      <c r="C1634" s="18" t="s">
        <v>180</v>
      </c>
      <c r="D1634" s="19" t="s">
        <v>85</v>
      </c>
      <c r="E1634" s="17">
        <v>1.83E11</v>
      </c>
      <c r="F1634" s="18">
        <v>0.051</v>
      </c>
      <c r="G1634" s="18">
        <v>3444.0</v>
      </c>
      <c r="H1634" s="18">
        <v>0.067</v>
      </c>
      <c r="I1634" s="20">
        <f t="array" ref="I1634:J1634">IFNA(VLOOKUP(A1634,ENERGY!$A$2:$F$2692,{5,6},0),0)</f>
        <v>0</v>
      </c>
      <c r="J1634" s="20">
        <v>0.0</v>
      </c>
      <c r="K1634" s="20">
        <f t="array" ref="K1634:S1634">VLOOKUP(A1634,'HUMAN RESOURCES'!$A$2:$M$2692,{2,3,4,5,6,7,8,9,10},0)</f>
        <v>0.01</v>
      </c>
      <c r="L1634" s="20">
        <v>0.004</v>
      </c>
      <c r="M1634" s="20">
        <v>85.0</v>
      </c>
      <c r="N1634" s="20">
        <v>79.0</v>
      </c>
      <c r="O1634" s="20"/>
      <c r="P1634" s="20"/>
      <c r="Q1634" s="20"/>
      <c r="R1634" s="20">
        <v>30130.0</v>
      </c>
      <c r="S1634" s="20">
        <v>0.94</v>
      </c>
      <c r="T1634" s="20" t="str">
        <f t="array" ref="T1634:U1634">VLOOKUP(A1634,TOURISM!$A$2:$F$2692,{3,6},0)</f>
        <v/>
      </c>
      <c r="U1634" s="20"/>
      <c r="V1634" s="20" t="str">
        <f t="array" ref="V1634:AA1634">VLOOKUP(A1634,BUSINESS!$A$2:$J$2692,{4,5,6,7,8,9},0)</f>
        <v/>
      </c>
      <c r="W1634" s="20"/>
      <c r="X1634" s="20"/>
      <c r="Y1634" s="20"/>
      <c r="Z1634" s="20">
        <v>0.502</v>
      </c>
      <c r="AA1634" s="20">
        <v>0.577</v>
      </c>
      <c r="AB1634" s="21">
        <f t="shared" si="390"/>
        <v>6073680.717</v>
      </c>
      <c r="AC1634" s="20"/>
      <c r="AD1634" s="20"/>
      <c r="AE1634" s="20"/>
      <c r="AF1634" s="22" t="b">
        <f t="shared" si="4"/>
        <v>1</v>
      </c>
      <c r="AG1634" s="20" t="b">
        <f t="shared" si="5"/>
        <v>0</v>
      </c>
      <c r="AH1634" s="20" t="b">
        <f t="shared" si="6"/>
        <v>0</v>
      </c>
      <c r="AI1634" s="20" t="b">
        <f t="shared" si="7"/>
        <v>0</v>
      </c>
      <c r="AJ1634" s="20"/>
      <c r="AK1634" s="20"/>
      <c r="AL1634" s="20"/>
      <c r="AM1634" s="20"/>
      <c r="AN1634" s="20"/>
      <c r="AO1634" s="20"/>
      <c r="AP1634" s="20"/>
      <c r="AQ1634" s="20"/>
      <c r="AR1634" s="23"/>
      <c r="AS1634" s="23"/>
      <c r="AT1634" s="23"/>
      <c r="AU1634" s="23"/>
      <c r="AV1634" s="23"/>
    </row>
    <row r="1635" ht="15.75" customHeight="1">
      <c r="A1635" s="17" t="str">
        <f t="shared" si="1"/>
        <v>San Marino-Europe2007</v>
      </c>
      <c r="B1635" s="17" t="s">
        <v>218</v>
      </c>
      <c r="C1635" s="18" t="s">
        <v>180</v>
      </c>
      <c r="D1635" s="19" t="s">
        <v>86</v>
      </c>
      <c r="E1635" s="17">
        <v>1.85E11</v>
      </c>
      <c r="F1635" s="18">
        <v>0.05</v>
      </c>
      <c r="G1635" s="18">
        <v>3872.0</v>
      </c>
      <c r="H1635" s="18">
        <v>0.076</v>
      </c>
      <c r="I1635" s="20" t="str">
        <f t="array" ref="I1635:J1635">IFNA(VLOOKUP(A1635,ENERGY!$A$2:$F$2692,{5,6},0),0)</f>
        <v/>
      </c>
      <c r="J1635" s="20"/>
      <c r="K1635" s="20">
        <f t="array" ref="K1635:S1635">VLOOKUP(A1635,'HUMAN RESOURCES'!$A$2:$M$2692,{2,3,4,5,6,7,8,9,10},0)</f>
        <v>0.009</v>
      </c>
      <c r="L1635" s="20">
        <v>0.003</v>
      </c>
      <c r="M1635" s="20">
        <v>85.0</v>
      </c>
      <c r="N1635" s="20">
        <v>80.0</v>
      </c>
      <c r="O1635" s="20"/>
      <c r="P1635" s="20"/>
      <c r="Q1635" s="20"/>
      <c r="R1635" s="20">
        <v>30377.0</v>
      </c>
      <c r="S1635" s="20">
        <v>0.94</v>
      </c>
      <c r="T1635" s="20" t="str">
        <f t="array" ref="T1635:U1635">VLOOKUP(A1635,TOURISM!$A$2:$F$2692,{3,6},0)</f>
        <v/>
      </c>
      <c r="U1635" s="20"/>
      <c r="V1635" s="20" t="str">
        <f t="array" ref="V1635:AA1635">VLOOKUP(A1635,BUSINESS!$A$2:$J$2692,{4,5,6,7,8,9},0)</f>
        <v/>
      </c>
      <c r="W1635" s="20"/>
      <c r="X1635" s="20"/>
      <c r="Y1635" s="20"/>
      <c r="Z1635" s="20">
        <v>0.504</v>
      </c>
      <c r="AA1635" s="20">
        <v>0.576</v>
      </c>
      <c r="AB1635" s="21">
        <f t="shared" si="390"/>
        <v>6090133.983</v>
      </c>
      <c r="AC1635" s="20"/>
      <c r="AD1635" s="20"/>
      <c r="AE1635" s="20"/>
      <c r="AF1635" s="22" t="b">
        <f t="shared" si="4"/>
        <v>1</v>
      </c>
      <c r="AG1635" s="20" t="b">
        <f t="shared" si="5"/>
        <v>0</v>
      </c>
      <c r="AH1635" s="20" t="b">
        <f t="shared" si="6"/>
        <v>0</v>
      </c>
      <c r="AI1635" s="20" t="b">
        <f t="shared" si="7"/>
        <v>0</v>
      </c>
      <c r="AJ1635" s="20"/>
      <c r="AK1635" s="20"/>
      <c r="AL1635" s="20"/>
      <c r="AM1635" s="20"/>
      <c r="AN1635" s="20"/>
      <c r="AO1635" s="20"/>
      <c r="AP1635" s="20"/>
      <c r="AQ1635" s="20"/>
      <c r="AR1635" s="23"/>
      <c r="AS1635" s="23"/>
      <c r="AT1635" s="23"/>
      <c r="AU1635" s="23"/>
      <c r="AV1635" s="23"/>
    </row>
    <row r="1636" ht="15.75" customHeight="1">
      <c r="A1636" s="17" t="str">
        <f t="shared" si="1"/>
        <v>San Marino-Europe2008</v>
      </c>
      <c r="B1636" s="17" t="s">
        <v>218</v>
      </c>
      <c r="C1636" s="18" t="s">
        <v>180</v>
      </c>
      <c r="D1636" s="19" t="s">
        <v>87</v>
      </c>
      <c r="E1636" s="17">
        <v>1.86E11</v>
      </c>
      <c r="F1636" s="18">
        <v>0.05</v>
      </c>
      <c r="G1636" s="18">
        <v>4069.0</v>
      </c>
      <c r="H1636" s="18">
        <v>0.079</v>
      </c>
      <c r="I1636" s="20" t="str">
        <f t="array" ref="I1636:J1636">IFNA(VLOOKUP(A1636,ENERGY!$A$2:$F$2692,{5,6},0),0)</f>
        <v/>
      </c>
      <c r="J1636" s="20"/>
      <c r="K1636" s="20">
        <f t="array" ref="K1636:S1636">VLOOKUP(A1636,'HUMAN RESOURCES'!$A$2:$M$2692,{2,3,4,5,6,7,8,9,10},0)</f>
        <v>0.011</v>
      </c>
      <c r="L1636" s="20">
        <v>0.003</v>
      </c>
      <c r="M1636" s="20">
        <v>86.0</v>
      </c>
      <c r="N1636" s="20">
        <v>80.0</v>
      </c>
      <c r="O1636" s="20"/>
      <c r="P1636" s="20"/>
      <c r="Q1636" s="20"/>
      <c r="R1636" s="20">
        <v>30549.0</v>
      </c>
      <c r="S1636" s="20">
        <v>0.941</v>
      </c>
      <c r="T1636" s="20" t="str">
        <f t="array" ref="T1636:U1636">VLOOKUP(A1636,TOURISM!$A$2:$F$2692,{3,6},0)</f>
        <v/>
      </c>
      <c r="U1636" s="20"/>
      <c r="V1636" s="20" t="str">
        <f t="array" ref="V1636:AA1636">VLOOKUP(A1636,BUSINESS!$A$2:$J$2692,{4,5,6,7,8,9},0)</f>
        <v/>
      </c>
      <c r="W1636" s="20"/>
      <c r="X1636" s="20"/>
      <c r="Y1636" s="20"/>
      <c r="Z1636" s="20">
        <v>0.545</v>
      </c>
      <c r="AA1636" s="20">
        <v>0.799</v>
      </c>
      <c r="AB1636" s="21">
        <f t="shared" si="390"/>
        <v>6088579.004</v>
      </c>
      <c r="AC1636" s="20"/>
      <c r="AD1636" s="20"/>
      <c r="AE1636" s="20"/>
      <c r="AF1636" s="22" t="b">
        <f t="shared" si="4"/>
        <v>1</v>
      </c>
      <c r="AG1636" s="20" t="b">
        <f t="shared" si="5"/>
        <v>0</v>
      </c>
      <c r="AH1636" s="20" t="b">
        <f t="shared" si="6"/>
        <v>0</v>
      </c>
      <c r="AI1636" s="20" t="b">
        <f t="shared" si="7"/>
        <v>0</v>
      </c>
      <c r="AJ1636" s="20"/>
      <c r="AK1636" s="20"/>
      <c r="AL1636" s="20"/>
      <c r="AM1636" s="20"/>
      <c r="AN1636" s="20"/>
      <c r="AO1636" s="20"/>
      <c r="AP1636" s="20"/>
      <c r="AQ1636" s="20"/>
      <c r="AR1636" s="23"/>
      <c r="AS1636" s="23"/>
      <c r="AT1636" s="23"/>
      <c r="AU1636" s="23"/>
      <c r="AV1636" s="23"/>
    </row>
    <row r="1637" ht="15.75" customHeight="1">
      <c r="A1637" s="17" t="str">
        <f t="shared" si="1"/>
        <v>San Marino-Europe2009</v>
      </c>
      <c r="B1637" s="17" t="s">
        <v>218</v>
      </c>
      <c r="C1637" s="18" t="s">
        <v>180</v>
      </c>
      <c r="D1637" s="19" t="s">
        <v>88</v>
      </c>
      <c r="E1637" s="17">
        <v>1.88E11</v>
      </c>
      <c r="F1637" s="18">
        <v>0.051</v>
      </c>
      <c r="G1637" s="18">
        <v>3548.0</v>
      </c>
      <c r="H1637" s="18">
        <v>0.057</v>
      </c>
      <c r="I1637" s="20">
        <f t="array" ref="I1637:J1637">IFNA(VLOOKUP(A1637,ENERGY!$A$2:$F$2692,{5,6},0),0)</f>
        <v>0</v>
      </c>
      <c r="J1637" s="20">
        <v>0.0</v>
      </c>
      <c r="K1637" s="20">
        <f t="array" ref="K1637:S1637">VLOOKUP(A1637,'HUMAN RESOURCES'!$A$2:$M$2692,{2,3,4,5,6,7,8,9,10},0)</f>
        <v>0.011</v>
      </c>
      <c r="L1637" s="20">
        <v>0.003</v>
      </c>
      <c r="M1637" s="20">
        <v>86.0</v>
      </c>
      <c r="N1637" s="20">
        <v>80.0</v>
      </c>
      <c r="O1637" s="20"/>
      <c r="P1637" s="20"/>
      <c r="Q1637" s="20"/>
      <c r="R1637" s="20">
        <v>30698.0</v>
      </c>
      <c r="S1637" s="20">
        <v>0.941</v>
      </c>
      <c r="T1637" s="20" t="str">
        <f t="array" ref="T1637:U1637">VLOOKUP(A1637,TOURISM!$A$2:$F$2692,{3,6},0)</f>
        <v/>
      </c>
      <c r="U1637" s="20"/>
      <c r="V1637" s="20" t="str">
        <f t="array" ref="V1637:AA1637">VLOOKUP(A1637,BUSINESS!$A$2:$J$2692,{4,5,6,7,8,9},0)</f>
        <v/>
      </c>
      <c r="W1637" s="20"/>
      <c r="X1637" s="20"/>
      <c r="Y1637" s="20"/>
      <c r="Z1637" s="20">
        <v>0.542</v>
      </c>
      <c r="AA1637" s="20">
        <v>0.976</v>
      </c>
      <c r="AB1637" s="21">
        <f t="shared" si="390"/>
        <v>6124177.471</v>
      </c>
      <c r="AC1637" s="20"/>
      <c r="AD1637" s="20"/>
      <c r="AE1637" s="20"/>
      <c r="AF1637" s="22" t="b">
        <f t="shared" si="4"/>
        <v>1</v>
      </c>
      <c r="AG1637" s="20" t="b">
        <f t="shared" si="5"/>
        <v>0</v>
      </c>
      <c r="AH1637" s="20" t="b">
        <f t="shared" si="6"/>
        <v>0</v>
      </c>
      <c r="AI1637" s="20" t="b">
        <f t="shared" si="7"/>
        <v>0</v>
      </c>
      <c r="AJ1637" s="20"/>
      <c r="AK1637" s="20"/>
      <c r="AL1637" s="20"/>
      <c r="AM1637" s="20"/>
      <c r="AN1637" s="20"/>
      <c r="AO1637" s="20"/>
      <c r="AP1637" s="20"/>
      <c r="AQ1637" s="20"/>
      <c r="AR1637" s="23"/>
      <c r="AS1637" s="23"/>
      <c r="AT1637" s="23"/>
      <c r="AU1637" s="23"/>
      <c r="AV1637" s="23"/>
    </row>
    <row r="1638" ht="15.75" customHeight="1">
      <c r="A1638" s="17" t="str">
        <f t="shared" si="1"/>
        <v>San Marino-Europe2010</v>
      </c>
      <c r="B1638" s="17" t="s">
        <v>218</v>
      </c>
      <c r="C1638" s="18" t="s">
        <v>180</v>
      </c>
      <c r="D1638" s="19" t="s">
        <v>89</v>
      </c>
      <c r="E1638" s="17">
        <v>1.88E11</v>
      </c>
      <c r="F1638" s="18">
        <v>0.053</v>
      </c>
      <c r="G1638" s="18">
        <v>3319.0</v>
      </c>
      <c r="H1638" s="18">
        <v>0.054</v>
      </c>
      <c r="I1638" s="20" t="str">
        <f t="array" ref="I1638:J1638">IFNA(VLOOKUP(A1638,ENERGY!$A$2:$F$2692,{5,6},0),0)</f>
        <v/>
      </c>
      <c r="J1638" s="20"/>
      <c r="K1638" s="20">
        <f t="array" ref="K1638:S1638">VLOOKUP(A1638,'HUMAN RESOURCES'!$A$2:$M$2692,{2,3,4,5,6,7,8,9,10},0)</f>
        <v>0.011</v>
      </c>
      <c r="L1638" s="20">
        <v>0.003</v>
      </c>
      <c r="M1638" s="20">
        <v>86.0</v>
      </c>
      <c r="N1638" s="20">
        <v>80.0</v>
      </c>
      <c r="O1638" s="20"/>
      <c r="P1638" s="20"/>
      <c r="Q1638" s="20"/>
      <c r="R1638" s="20">
        <v>30861.0</v>
      </c>
      <c r="S1638" s="20">
        <v>0.941</v>
      </c>
      <c r="T1638" s="20" t="str">
        <f t="array" ref="T1638:U1638">VLOOKUP(A1638,TOURISM!$A$2:$F$2692,{3,6},0)</f>
        <v/>
      </c>
      <c r="U1638" s="20"/>
      <c r="V1638" s="20" t="str">
        <f t="array" ref="V1638:AA1638">VLOOKUP(A1638,BUSINESS!$A$2:$J$2692,{4,5,6,7,8,9},0)</f>
        <v/>
      </c>
      <c r="W1638" s="20"/>
      <c r="X1638" s="20"/>
      <c r="Y1638" s="20"/>
      <c r="Z1638" s="20"/>
      <c r="AA1638" s="20">
        <v>0.991</v>
      </c>
      <c r="AB1638" s="21">
        <f t="shared" si="390"/>
        <v>6091831.114</v>
      </c>
      <c r="AC1638" s="20"/>
      <c r="AD1638" s="20"/>
      <c r="AE1638" s="20"/>
      <c r="AF1638" s="22" t="b">
        <f t="shared" si="4"/>
        <v>1</v>
      </c>
      <c r="AG1638" s="20" t="b">
        <f t="shared" si="5"/>
        <v>0</v>
      </c>
      <c r="AH1638" s="20" t="b">
        <f t="shared" si="6"/>
        <v>0</v>
      </c>
      <c r="AI1638" s="20" t="b">
        <f t="shared" si="7"/>
        <v>0</v>
      </c>
      <c r="AJ1638" s="20"/>
      <c r="AK1638" s="20"/>
      <c r="AL1638" s="20"/>
      <c r="AM1638" s="20"/>
      <c r="AN1638" s="20"/>
      <c r="AO1638" s="20"/>
      <c r="AP1638" s="20"/>
      <c r="AQ1638" s="20"/>
      <c r="AR1638" s="23"/>
      <c r="AS1638" s="23"/>
      <c r="AT1638" s="23"/>
      <c r="AU1638" s="23"/>
      <c r="AV1638" s="23"/>
    </row>
    <row r="1639" ht="15.75" customHeight="1">
      <c r="A1639" s="17" t="str">
        <f t="shared" si="1"/>
        <v>San Marino-Europe2011</v>
      </c>
      <c r="B1639" s="17" t="s">
        <v>218</v>
      </c>
      <c r="C1639" s="18" t="s">
        <v>180</v>
      </c>
      <c r="D1639" s="19" t="s">
        <v>90</v>
      </c>
      <c r="E1639" s="17">
        <v>1.89E11</v>
      </c>
      <c r="F1639" s="18">
        <v>0.055</v>
      </c>
      <c r="G1639" s="18">
        <v>3553.0</v>
      </c>
      <c r="H1639" s="18">
        <v>0.059</v>
      </c>
      <c r="I1639" s="20" t="str">
        <f t="array" ref="I1639:J1639">IFNA(VLOOKUP(A1639,ENERGY!$A$2:$F$2692,{5,6},0),0)</f>
        <v/>
      </c>
      <c r="J1639" s="20"/>
      <c r="K1639" s="20">
        <f t="array" ref="K1639:S1639">VLOOKUP(A1639,'HUMAN RESOURCES'!$A$2:$M$2692,{2,3,4,5,6,7,8,9,10},0)</f>
        <v>0.01</v>
      </c>
      <c r="L1639" s="20">
        <v>0.003</v>
      </c>
      <c r="M1639" s="20">
        <v>86.0</v>
      </c>
      <c r="N1639" s="20">
        <v>80.0</v>
      </c>
      <c r="O1639" s="20"/>
      <c r="P1639" s="20"/>
      <c r="Q1639" s="20"/>
      <c r="R1639" s="20">
        <v>31048.0</v>
      </c>
      <c r="S1639" s="20">
        <v>0.941</v>
      </c>
      <c r="T1639" s="20" t="str">
        <f t="array" ref="T1639:U1639">VLOOKUP(A1639,TOURISM!$A$2:$F$2692,{3,6},0)</f>
        <v/>
      </c>
      <c r="U1639" s="20"/>
      <c r="V1639" s="20" t="str">
        <f t="array" ref="V1639:AA1639">VLOOKUP(A1639,BUSINESS!$A$2:$J$2692,{4,5,6,7,8,9},0)</f>
        <v/>
      </c>
      <c r="W1639" s="20"/>
      <c r="X1639" s="20"/>
      <c r="Y1639" s="20"/>
      <c r="Z1639" s="20">
        <v>0.496</v>
      </c>
      <c r="AA1639" s="20">
        <v>1.142</v>
      </c>
      <c r="AB1639" s="21">
        <f t="shared" si="390"/>
        <v>6087348.621</v>
      </c>
      <c r="AC1639" s="20"/>
      <c r="AD1639" s="20"/>
      <c r="AE1639" s="20"/>
      <c r="AF1639" s="22" t="b">
        <f t="shared" si="4"/>
        <v>1</v>
      </c>
      <c r="AG1639" s="20" t="b">
        <f t="shared" si="5"/>
        <v>0</v>
      </c>
      <c r="AH1639" s="20" t="b">
        <f t="shared" si="6"/>
        <v>0</v>
      </c>
      <c r="AI1639" s="20" t="b">
        <f t="shared" si="7"/>
        <v>0</v>
      </c>
      <c r="AJ1639" s="20"/>
      <c r="AK1639" s="20"/>
      <c r="AL1639" s="20"/>
      <c r="AM1639" s="20"/>
      <c r="AN1639" s="20"/>
      <c r="AO1639" s="20"/>
      <c r="AP1639" s="20"/>
      <c r="AQ1639" s="20"/>
      <c r="AR1639" s="23"/>
      <c r="AS1639" s="23"/>
      <c r="AT1639" s="23"/>
      <c r="AU1639" s="23"/>
      <c r="AV1639" s="23"/>
    </row>
    <row r="1640" ht="15.75" customHeight="1">
      <c r="A1640" s="17" t="str">
        <f t="shared" si="1"/>
        <v>San Marino-Europe2012</v>
      </c>
      <c r="B1640" s="17" t="s">
        <v>218</v>
      </c>
      <c r="C1640" s="18" t="s">
        <v>180</v>
      </c>
      <c r="D1640" s="19" t="s">
        <v>91</v>
      </c>
      <c r="E1640" s="17">
        <v>1.89E11</v>
      </c>
      <c r="F1640" s="18">
        <v>0.065</v>
      </c>
      <c r="G1640" s="18">
        <v>3792.0</v>
      </c>
      <c r="H1640" s="18"/>
      <c r="I1640" s="20" t="str">
        <f t="array" ref="I1640:J1640">IFNA(VLOOKUP(A1640,ENERGY!$A$2:$F$2692,{5,6},0),0)</f>
        <v/>
      </c>
      <c r="J1640" s="20"/>
      <c r="K1640" s="20">
        <f t="array" ref="K1640:S1640">VLOOKUP(A1640,'HUMAN RESOURCES'!$A$2:$M$2692,{2,3,4,5,6,7,8,9,10},0)</f>
        <v>0.01</v>
      </c>
      <c r="L1640" s="20">
        <v>0.003</v>
      </c>
      <c r="M1640" s="20"/>
      <c r="N1640" s="20"/>
      <c r="O1640" s="20"/>
      <c r="P1640" s="20"/>
      <c r="Q1640" s="20"/>
      <c r="R1640" s="20">
        <v>31247.0</v>
      </c>
      <c r="S1640" s="20">
        <v>0.941</v>
      </c>
      <c r="T1640" s="20" t="str">
        <f t="array" ref="T1640:U1640">VLOOKUP(A1640,TOURISM!$A$2:$F$2692,{3,6},0)</f>
        <v/>
      </c>
      <c r="U1640" s="20"/>
      <c r="V1640" s="20">
        <f t="array" ref="V1640:AA1640">VLOOKUP(A1640,BUSINESS!$A$2:$J$2692,{4,5,6,7,8,9},0)</f>
        <v>0.422</v>
      </c>
      <c r="W1640" s="20">
        <v>40.0</v>
      </c>
      <c r="X1640" s="20">
        <v>74.0</v>
      </c>
      <c r="Y1640" s="20">
        <v>52.0</v>
      </c>
      <c r="Z1640" s="20">
        <v>0.509</v>
      </c>
      <c r="AA1640" s="20">
        <v>1.152</v>
      </c>
      <c r="AB1640" s="21">
        <f t="shared" si="390"/>
        <v>6048580.664</v>
      </c>
      <c r="AC1640" s="20"/>
      <c r="AD1640" s="20"/>
      <c r="AE1640" s="20"/>
      <c r="AF1640" s="22" t="b">
        <f t="shared" si="4"/>
        <v>1</v>
      </c>
      <c r="AG1640" s="20" t="b">
        <f t="shared" si="5"/>
        <v>0</v>
      </c>
      <c r="AH1640" s="20" t="b">
        <f t="shared" si="6"/>
        <v>0</v>
      </c>
      <c r="AI1640" s="20" t="b">
        <f t="shared" si="7"/>
        <v>0</v>
      </c>
      <c r="AJ1640" s="20"/>
      <c r="AK1640" s="20"/>
      <c r="AL1640" s="20"/>
      <c r="AM1640" s="20"/>
      <c r="AN1640" s="20"/>
      <c r="AO1640" s="20"/>
      <c r="AP1640" s="20"/>
      <c r="AQ1640" s="20"/>
      <c r="AR1640" s="23"/>
      <c r="AS1640" s="23"/>
      <c r="AT1640" s="23"/>
      <c r="AU1640" s="23"/>
      <c r="AV1640" s="23"/>
    </row>
    <row r="1641" ht="15.75" customHeight="1">
      <c r="A1641" s="17" t="str">
        <f t="shared" si="1"/>
        <v>Serbia-Europe2000</v>
      </c>
      <c r="B1641" s="17" t="s">
        <v>219</v>
      </c>
      <c r="C1641" s="18" t="s">
        <v>180</v>
      </c>
      <c r="D1641" s="19" t="s">
        <v>76</v>
      </c>
      <c r="E1641" s="17">
        <v>2.12E11</v>
      </c>
      <c r="F1641" s="18">
        <v>0.074</v>
      </c>
      <c r="G1641" s="18">
        <v>51.0</v>
      </c>
      <c r="H1641" s="18">
        <v>0.063</v>
      </c>
      <c r="I1641" s="20" t="str">
        <f t="array" ref="I1641:J1641">IFNA(VLOOKUP(A1641,ENERGY!$A$2:$F$2692,{5,6},0),0)</f>
        <v/>
      </c>
      <c r="J1641" s="20"/>
      <c r="K1641" s="20">
        <f t="array" ref="K1641:S1641">VLOOKUP(A1641,'HUMAN RESOURCES'!$A$2:$M$2692,{2,3,4,5,6,7,8,9,10},0)</f>
        <v>0.01</v>
      </c>
      <c r="L1641" s="20">
        <v>0.011</v>
      </c>
      <c r="M1641" s="20">
        <v>75.0</v>
      </c>
      <c r="N1641" s="20">
        <v>70.0</v>
      </c>
      <c r="O1641" s="20">
        <v>0.202</v>
      </c>
      <c r="P1641" s="20">
        <v>0.669</v>
      </c>
      <c r="Q1641" s="20">
        <v>0.129</v>
      </c>
      <c r="R1641" s="20">
        <v>7516346.0</v>
      </c>
      <c r="S1641" s="20">
        <v>0.532</v>
      </c>
      <c r="T1641" s="20" t="str">
        <f t="array" ref="T1641:U1641">VLOOKUP(A1641,TOURISM!$A$2:$F$2692,{3,6},0)</f>
        <v/>
      </c>
      <c r="U1641" s="20"/>
      <c r="V1641" s="20" t="str">
        <f t="array" ref="V1641:AA1641">VLOOKUP(A1641,BUSINESS!$A$2:$J$2692,{4,5,6,7,8,9},0)</f>
        <v/>
      </c>
      <c r="W1641" s="20"/>
      <c r="X1641" s="20"/>
      <c r="Y1641" s="20"/>
      <c r="Z1641" s="20"/>
      <c r="AA1641" s="20"/>
      <c r="AB1641" s="21">
        <f t="shared" si="390"/>
        <v>28205.19439</v>
      </c>
      <c r="AC1641" s="20"/>
      <c r="AD1641" s="20"/>
      <c r="AE1641" s="20"/>
      <c r="AF1641" s="22" t="b">
        <f t="shared" si="4"/>
        <v>0</v>
      </c>
      <c r="AG1641" s="20" t="b">
        <f t="shared" si="5"/>
        <v>0</v>
      </c>
      <c r="AH1641" s="20" t="b">
        <f t="shared" si="6"/>
        <v>0</v>
      </c>
      <c r="AI1641" s="20" t="b">
        <f t="shared" si="7"/>
        <v>0</v>
      </c>
      <c r="AJ1641" s="20"/>
      <c r="AK1641" s="20"/>
      <c r="AL1641" s="20"/>
      <c r="AM1641" s="20"/>
      <c r="AN1641" s="20"/>
      <c r="AO1641" s="20"/>
      <c r="AP1641" s="20"/>
      <c r="AQ1641" s="20"/>
      <c r="AR1641" s="23"/>
      <c r="AS1641" s="23"/>
      <c r="AT1641" s="23"/>
      <c r="AU1641" s="23"/>
      <c r="AV1641" s="23"/>
    </row>
    <row r="1642" ht="15.75" customHeight="1">
      <c r="A1642" s="17" t="str">
        <f t="shared" si="1"/>
        <v>Serbia-Europe2001</v>
      </c>
      <c r="B1642" s="17" t="s">
        <v>219</v>
      </c>
      <c r="C1642" s="18" t="s">
        <v>180</v>
      </c>
      <c r="D1642" s="19" t="s">
        <v>77</v>
      </c>
      <c r="E1642" s="17">
        <v>2.13E11</v>
      </c>
      <c r="F1642" s="18">
        <v>0.076</v>
      </c>
      <c r="G1642" s="18">
        <v>84.0</v>
      </c>
      <c r="H1642" s="18">
        <v>0.345</v>
      </c>
      <c r="I1642" s="20">
        <f t="array" ref="I1642:J1642">IFNA(VLOOKUP(A1642,ENERGY!$A$2:$F$2692,{5,6},0),0)</f>
        <v>16185</v>
      </c>
      <c r="J1642" s="20"/>
      <c r="K1642" s="20">
        <f t="array" ref="K1642:S1642">VLOOKUP(A1642,'HUMAN RESOURCES'!$A$2:$M$2692,{2,3,4,5,6,7,8,9,10},0)</f>
        <v>0.011</v>
      </c>
      <c r="L1642" s="20">
        <v>0.011</v>
      </c>
      <c r="M1642" s="20">
        <v>75.0</v>
      </c>
      <c r="N1642" s="20">
        <v>70.0</v>
      </c>
      <c r="O1642" s="20">
        <v>0.197</v>
      </c>
      <c r="P1642" s="20">
        <v>0.67</v>
      </c>
      <c r="Q1642" s="20">
        <v>0.132</v>
      </c>
      <c r="R1642" s="20">
        <v>7503433.0</v>
      </c>
      <c r="S1642" s="20">
        <v>0.535</v>
      </c>
      <c r="T1642" s="20" t="str">
        <f t="array" ref="T1642:U1642">VLOOKUP(A1642,TOURISM!$A$2:$F$2692,{3,6},0)</f>
        <v/>
      </c>
      <c r="U1642" s="20"/>
      <c r="V1642" s="20" t="str">
        <f t="array" ref="V1642:AA1642">VLOOKUP(A1642,BUSINESS!$A$2:$J$2692,{4,5,6,7,8,9},0)</f>
        <v/>
      </c>
      <c r="W1642" s="20"/>
      <c r="X1642" s="20"/>
      <c r="Y1642" s="20"/>
      <c r="Z1642" s="20"/>
      <c r="AA1642" s="20"/>
      <c r="AB1642" s="21">
        <f t="shared" si="390"/>
        <v>28387.00632</v>
      </c>
      <c r="AC1642" s="20">
        <f t="shared" ref="AC1642:AC1645" si="544">I1642/R1642</f>
        <v>0.002157012663</v>
      </c>
      <c r="AD1642" s="20"/>
      <c r="AE1642" s="20"/>
      <c r="AF1642" s="22" t="b">
        <f t="shared" si="4"/>
        <v>0</v>
      </c>
      <c r="AG1642" s="20" t="b">
        <f t="shared" si="5"/>
        <v>0</v>
      </c>
      <c r="AH1642" s="20" t="b">
        <f t="shared" si="6"/>
        <v>0</v>
      </c>
      <c r="AI1642" s="20" t="b">
        <f t="shared" si="7"/>
        <v>0</v>
      </c>
      <c r="AJ1642" s="20"/>
      <c r="AK1642" s="20"/>
      <c r="AL1642" s="20"/>
      <c r="AM1642" s="20"/>
      <c r="AN1642" s="20"/>
      <c r="AO1642" s="20"/>
      <c r="AP1642" s="20"/>
      <c r="AQ1642" s="20"/>
      <c r="AR1642" s="23"/>
      <c r="AS1642" s="23"/>
      <c r="AT1642" s="23"/>
      <c r="AU1642" s="23"/>
      <c r="AV1642" s="23"/>
    </row>
    <row r="1643" ht="15.75" customHeight="1">
      <c r="A1643" s="17" t="str">
        <f t="shared" si="1"/>
        <v>Serbia-Europe2002</v>
      </c>
      <c r="B1643" s="17" t="s">
        <v>219</v>
      </c>
      <c r="C1643" s="18" t="s">
        <v>180</v>
      </c>
      <c r="D1643" s="19" t="s">
        <v>79</v>
      </c>
      <c r="E1643" s="17">
        <v>2.13E11</v>
      </c>
      <c r="F1643" s="18">
        <v>0.089</v>
      </c>
      <c r="G1643" s="18">
        <v>179.0</v>
      </c>
      <c r="H1643" s="18">
        <v>0.197</v>
      </c>
      <c r="I1643" s="20">
        <f t="array" ref="I1643:J1643">IFNA(VLOOKUP(A1643,ENERGY!$A$2:$F$2692,{5,6},0),0)</f>
        <v>15536</v>
      </c>
      <c r="J1643" s="20">
        <v>45962.0</v>
      </c>
      <c r="K1643" s="20">
        <f t="array" ref="K1643:S1643">VLOOKUP(A1643,'HUMAN RESOURCES'!$A$2:$M$2692,{2,3,4,5,6,7,8,9,10},0)</f>
        <v>0.01</v>
      </c>
      <c r="L1643" s="20">
        <v>0.01</v>
      </c>
      <c r="M1643" s="20">
        <v>75.0</v>
      </c>
      <c r="N1643" s="20">
        <v>70.0</v>
      </c>
      <c r="O1643" s="20">
        <v>0.193</v>
      </c>
      <c r="P1643" s="20">
        <v>0.672</v>
      </c>
      <c r="Q1643" s="20">
        <v>0.135</v>
      </c>
      <c r="R1643" s="20">
        <v>7500031.0</v>
      </c>
      <c r="S1643" s="20">
        <v>0.537</v>
      </c>
      <c r="T1643" s="20">
        <f t="array" ref="T1643:U1643">VLOOKUP(A1643,TOURISM!$A$2:$F$2692,{3,6},0)</f>
        <v>77000000</v>
      </c>
      <c r="U1643" s="20">
        <v>1.05E8</v>
      </c>
      <c r="V1643" s="20" t="str">
        <f t="array" ref="V1643:AA1643">VLOOKUP(A1643,BUSINESS!$A$2:$J$2692,{4,5,6,7,8,9},0)</f>
        <v/>
      </c>
      <c r="W1643" s="20"/>
      <c r="X1643" s="20"/>
      <c r="Y1643" s="20"/>
      <c r="Z1643" s="20"/>
      <c r="AA1643" s="20"/>
      <c r="AB1643" s="21">
        <f t="shared" si="390"/>
        <v>28399.88261</v>
      </c>
      <c r="AC1643" s="20">
        <f t="shared" si="544"/>
        <v>0.002071458105</v>
      </c>
      <c r="AD1643" s="20">
        <f t="shared" ref="AD1643:AD1645" si="545">J1643/R1643</f>
        <v>0.006128241337</v>
      </c>
      <c r="AE1643" s="20">
        <f t="shared" ref="AE1643:AE1782" si="546">U1643/R1643</f>
        <v>13.99994213</v>
      </c>
      <c r="AF1643" s="22" t="b">
        <f t="shared" si="4"/>
        <v>0</v>
      </c>
      <c r="AG1643" s="20" t="b">
        <f t="shared" si="5"/>
        <v>0</v>
      </c>
      <c r="AH1643" s="20" t="b">
        <f t="shared" si="6"/>
        <v>0</v>
      </c>
      <c r="AI1643" s="20" t="b">
        <f t="shared" si="7"/>
        <v>0</v>
      </c>
      <c r="AJ1643" s="20"/>
      <c r="AK1643" s="20"/>
      <c r="AL1643" s="20"/>
      <c r="AM1643" s="20"/>
      <c r="AN1643" s="20"/>
      <c r="AO1643" s="20"/>
      <c r="AP1643" s="20"/>
      <c r="AQ1643" s="20"/>
      <c r="AR1643" s="23"/>
      <c r="AS1643" s="23"/>
      <c r="AT1643" s="23"/>
      <c r="AU1643" s="23"/>
      <c r="AV1643" s="23"/>
    </row>
    <row r="1644" ht="15.75" customHeight="1">
      <c r="A1644" s="17" t="str">
        <f t="shared" si="1"/>
        <v>Serbia-Europe2003</v>
      </c>
      <c r="B1644" s="17" t="s">
        <v>219</v>
      </c>
      <c r="C1644" s="18" t="s">
        <v>180</v>
      </c>
      <c r="D1644" s="19" t="s">
        <v>81</v>
      </c>
      <c r="E1644" s="17">
        <v>2.14E11</v>
      </c>
      <c r="F1644" s="18">
        <v>0.088</v>
      </c>
      <c r="G1644" s="18">
        <v>171.0</v>
      </c>
      <c r="H1644" s="18">
        <v>0.155</v>
      </c>
      <c r="I1644" s="20">
        <f t="array" ref="I1644:J1644">IFNA(VLOOKUP(A1644,ENERGY!$A$2:$F$2692,{5,6},0),0)</f>
        <v>15177</v>
      </c>
      <c r="J1644" s="20">
        <v>46127.0</v>
      </c>
      <c r="K1644" s="20">
        <f t="array" ref="K1644:S1644">VLOOKUP(A1644,'HUMAN RESOURCES'!$A$2:$M$2692,{2,3,4,5,6,7,8,9,10},0)</f>
        <v>0.011</v>
      </c>
      <c r="L1644" s="20">
        <v>0.009</v>
      </c>
      <c r="M1644" s="20">
        <v>75.0</v>
      </c>
      <c r="N1644" s="20">
        <v>70.0</v>
      </c>
      <c r="O1644" s="20">
        <v>0.189</v>
      </c>
      <c r="P1644" s="20">
        <v>0.674</v>
      </c>
      <c r="Q1644" s="20">
        <v>0.137</v>
      </c>
      <c r="R1644" s="20">
        <v>7480591.0</v>
      </c>
      <c r="S1644" s="20">
        <v>0.54</v>
      </c>
      <c r="T1644" s="20">
        <f t="array" ref="T1644:U1644">VLOOKUP(A1644,TOURISM!$A$2:$F$2692,{3,6},0)</f>
        <v>159000000</v>
      </c>
      <c r="U1644" s="20">
        <v>1.44E8</v>
      </c>
      <c r="V1644" s="20" t="str">
        <f t="array" ref="V1644:AA1644">VLOOKUP(A1644,BUSINESS!$A$2:$J$2692,{4,5,6,7,8,9},0)</f>
        <v/>
      </c>
      <c r="W1644" s="20">
        <v>56.0</v>
      </c>
      <c r="X1644" s="20"/>
      <c r="Y1644" s="20"/>
      <c r="Z1644" s="20"/>
      <c r="AA1644" s="20"/>
      <c r="AB1644" s="21">
        <f t="shared" si="390"/>
        <v>28607.36538</v>
      </c>
      <c r="AC1644" s="20">
        <f t="shared" si="544"/>
        <v>0.002028850394</v>
      </c>
      <c r="AD1644" s="20">
        <f t="shared" si="545"/>
        <v>0.006166224032</v>
      </c>
      <c r="AE1644" s="20">
        <f t="shared" si="546"/>
        <v>19.24981596</v>
      </c>
      <c r="AF1644" s="22" t="b">
        <f t="shared" si="4"/>
        <v>0</v>
      </c>
      <c r="AG1644" s="20" t="b">
        <f t="shared" si="5"/>
        <v>0</v>
      </c>
      <c r="AH1644" s="20" t="b">
        <f t="shared" si="6"/>
        <v>0</v>
      </c>
      <c r="AI1644" s="20" t="b">
        <f t="shared" si="7"/>
        <v>0</v>
      </c>
      <c r="AJ1644" s="20"/>
      <c r="AK1644" s="20"/>
      <c r="AL1644" s="20"/>
      <c r="AM1644" s="20"/>
      <c r="AN1644" s="20"/>
      <c r="AO1644" s="20"/>
      <c r="AP1644" s="20"/>
      <c r="AQ1644" s="20"/>
      <c r="AR1644" s="23"/>
      <c r="AS1644" s="23"/>
      <c r="AT1644" s="23"/>
      <c r="AU1644" s="23"/>
      <c r="AV1644" s="23"/>
    </row>
    <row r="1645" ht="15.75" customHeight="1">
      <c r="A1645" s="17" t="str">
        <f t="shared" si="1"/>
        <v>Serbia-Europe2004</v>
      </c>
      <c r="B1645" s="17" t="s">
        <v>219</v>
      </c>
      <c r="C1645" s="18" t="s">
        <v>180</v>
      </c>
      <c r="D1645" s="19" t="s">
        <v>83</v>
      </c>
      <c r="E1645" s="17">
        <v>2.14E11</v>
      </c>
      <c r="F1645" s="18">
        <v>0.087</v>
      </c>
      <c r="G1645" s="18">
        <v>204.0</v>
      </c>
      <c r="H1645" s="18">
        <v>0.155</v>
      </c>
      <c r="I1645" s="20">
        <f t="array" ref="I1645:J1645">IFNA(VLOOKUP(A1645,ENERGY!$A$2:$F$2692,{5,6},0),0)</f>
        <v>16808</v>
      </c>
      <c r="J1645" s="20">
        <v>51881.0</v>
      </c>
      <c r="K1645" s="20">
        <f t="array" ref="K1645:S1645">VLOOKUP(A1645,'HUMAN RESOURCES'!$A$2:$M$2692,{2,3,4,5,6,7,8,9,10},0)</f>
        <v>0.011</v>
      </c>
      <c r="L1645" s="20">
        <v>0.008</v>
      </c>
      <c r="M1645" s="20">
        <v>75.0</v>
      </c>
      <c r="N1645" s="20">
        <v>70.0</v>
      </c>
      <c r="O1645" s="20">
        <v>0.185</v>
      </c>
      <c r="P1645" s="20">
        <v>0.676</v>
      </c>
      <c r="Q1645" s="20">
        <v>0.139</v>
      </c>
      <c r="R1645" s="20">
        <v>7463157.0</v>
      </c>
      <c r="S1645" s="20">
        <v>0.543</v>
      </c>
      <c r="T1645" s="20">
        <f t="array" ref="T1645:U1645">VLOOKUP(A1645,TOURISM!$A$2:$F$2692,{3,6},0)</f>
        <v>220000000</v>
      </c>
      <c r="U1645" s="20">
        <v>2.08E8</v>
      </c>
      <c r="V1645" s="20" t="str">
        <f t="array" ref="V1645:AA1645">VLOOKUP(A1645,BUSINESS!$A$2:$J$2692,{4,5,6,7,8,9},0)</f>
        <v/>
      </c>
      <c r="W1645" s="20">
        <v>56.0</v>
      </c>
      <c r="X1645" s="20"/>
      <c r="Y1645" s="20"/>
      <c r="Z1645" s="20">
        <v>0.235</v>
      </c>
      <c r="AA1645" s="20">
        <v>0.472</v>
      </c>
      <c r="AB1645" s="21">
        <f t="shared" si="390"/>
        <v>28674.19244</v>
      </c>
      <c r="AC1645" s="20">
        <f t="shared" si="544"/>
        <v>0.00225213003</v>
      </c>
      <c r="AD1645" s="20">
        <f t="shared" si="545"/>
        <v>0.006951615784</v>
      </c>
      <c r="AE1645" s="20">
        <f t="shared" si="546"/>
        <v>27.87024312</v>
      </c>
      <c r="AF1645" s="22" t="b">
        <f t="shared" si="4"/>
        <v>0</v>
      </c>
      <c r="AG1645" s="20" t="b">
        <f t="shared" si="5"/>
        <v>0</v>
      </c>
      <c r="AH1645" s="20" t="b">
        <f t="shared" si="6"/>
        <v>0</v>
      </c>
      <c r="AI1645" s="20" t="b">
        <f t="shared" si="7"/>
        <v>0</v>
      </c>
      <c r="AJ1645" s="20"/>
      <c r="AK1645" s="20"/>
      <c r="AL1645" s="20"/>
      <c r="AM1645" s="20"/>
      <c r="AN1645" s="20"/>
      <c r="AO1645" s="20"/>
      <c r="AP1645" s="20"/>
      <c r="AQ1645" s="20"/>
      <c r="AR1645" s="23"/>
      <c r="AS1645" s="23"/>
      <c r="AT1645" s="23"/>
      <c r="AU1645" s="23"/>
      <c r="AV1645" s="23"/>
    </row>
    <row r="1646" ht="15.75" customHeight="1">
      <c r="A1646" s="17" t="str">
        <f t="shared" si="1"/>
        <v>Serbia-Europe2005</v>
      </c>
      <c r="B1646" s="17" t="s">
        <v>219</v>
      </c>
      <c r="C1646" s="18" t="s">
        <v>180</v>
      </c>
      <c r="D1646" s="19" t="s">
        <v>84</v>
      </c>
      <c r="E1646" s="17">
        <v>2.15E11</v>
      </c>
      <c r="F1646" s="18">
        <v>0.091</v>
      </c>
      <c r="G1646" s="18">
        <v>307.0</v>
      </c>
      <c r="H1646" s="18">
        <v>0.168</v>
      </c>
      <c r="I1646" s="20">
        <f t="array" ref="I1646:J1646">IFNA(VLOOKUP(A1646,ENERGY!$A$2:$F$2692,{5,6},0),0)</f>
        <v>0</v>
      </c>
      <c r="J1646" s="20">
        <v>0.0</v>
      </c>
      <c r="K1646" s="20">
        <f t="array" ref="K1646:S1646">VLOOKUP(A1646,'HUMAN RESOURCES'!$A$2:$M$2692,{2,3,4,5,6,7,8,9,10},0)</f>
        <v>0.01</v>
      </c>
      <c r="L1646" s="20">
        <v>0.008</v>
      </c>
      <c r="M1646" s="20">
        <v>75.0</v>
      </c>
      <c r="N1646" s="20">
        <v>70.0</v>
      </c>
      <c r="O1646" s="20">
        <v>0.181</v>
      </c>
      <c r="P1646" s="20">
        <v>0.679</v>
      </c>
      <c r="Q1646" s="20">
        <v>0.14</v>
      </c>
      <c r="R1646" s="20">
        <v>7440769.0</v>
      </c>
      <c r="S1646" s="20">
        <v>0.545</v>
      </c>
      <c r="T1646" s="20">
        <f t="array" ref="T1646:U1646">VLOOKUP(A1646,TOURISM!$A$2:$F$2692,{3,6},0)</f>
        <v>308000000</v>
      </c>
      <c r="U1646" s="20">
        <v>2.6E8</v>
      </c>
      <c r="V1646" s="20">
        <f t="array" ref="V1646:AA1646">VLOOKUP(A1646,BUSINESS!$A$2:$J$2692,{4,5,6,7,8,9},0)</f>
        <v>0.358</v>
      </c>
      <c r="W1646" s="20">
        <v>23.0</v>
      </c>
      <c r="X1646" s="20"/>
      <c r="Y1646" s="20">
        <v>279.0</v>
      </c>
      <c r="Z1646" s="20">
        <v>0.263</v>
      </c>
      <c r="AA1646" s="20">
        <v>0.67</v>
      </c>
      <c r="AB1646" s="21">
        <f t="shared" si="390"/>
        <v>28894.86288</v>
      </c>
      <c r="AC1646" s="20"/>
      <c r="AD1646" s="20"/>
      <c r="AE1646" s="20">
        <f t="shared" si="546"/>
        <v>34.94262488</v>
      </c>
      <c r="AF1646" s="22" t="b">
        <f t="shared" si="4"/>
        <v>0</v>
      </c>
      <c r="AG1646" s="20" t="b">
        <f t="shared" si="5"/>
        <v>0</v>
      </c>
      <c r="AH1646" s="20" t="b">
        <f t="shared" si="6"/>
        <v>0</v>
      </c>
      <c r="AI1646" s="20" t="b">
        <f t="shared" si="7"/>
        <v>0</v>
      </c>
      <c r="AJ1646" s="20"/>
      <c r="AK1646" s="20"/>
      <c r="AL1646" s="20"/>
      <c r="AM1646" s="20"/>
      <c r="AN1646" s="20"/>
      <c r="AO1646" s="20"/>
      <c r="AP1646" s="20"/>
      <c r="AQ1646" s="20"/>
      <c r="AR1646" s="23"/>
      <c r="AS1646" s="23"/>
      <c r="AT1646" s="23"/>
      <c r="AU1646" s="23"/>
      <c r="AV1646" s="23"/>
    </row>
    <row r="1647" ht="15.75" customHeight="1">
      <c r="A1647" s="17" t="str">
        <f t="shared" si="1"/>
        <v>Serbia-Europe2006</v>
      </c>
      <c r="B1647" s="17" t="s">
        <v>219</v>
      </c>
      <c r="C1647" s="18" t="s">
        <v>180</v>
      </c>
      <c r="D1647" s="19" t="s">
        <v>85</v>
      </c>
      <c r="E1647" s="17">
        <v>2.16E11</v>
      </c>
      <c r="F1647" s="18">
        <v>0.094</v>
      </c>
      <c r="G1647" s="18">
        <v>371.0</v>
      </c>
      <c r="H1647" s="18">
        <v>0.166</v>
      </c>
      <c r="I1647" s="20">
        <f t="array" ref="I1647:J1647">IFNA(VLOOKUP(A1647,ENERGY!$A$2:$F$2692,{5,6},0),0)</f>
        <v>0</v>
      </c>
      <c r="J1647" s="20">
        <v>0.0</v>
      </c>
      <c r="K1647" s="20">
        <f t="array" ref="K1647:S1647">VLOOKUP(A1647,'HUMAN RESOURCES'!$A$2:$M$2692,{2,3,4,5,6,7,8,9,10},0)</f>
        <v>0.01</v>
      </c>
      <c r="L1647" s="20">
        <v>0.007</v>
      </c>
      <c r="M1647" s="20">
        <v>76.0</v>
      </c>
      <c r="N1647" s="20">
        <v>71.0</v>
      </c>
      <c r="O1647" s="20">
        <v>0.178</v>
      </c>
      <c r="P1647" s="20">
        <v>0.682</v>
      </c>
      <c r="Q1647" s="20">
        <v>0.14</v>
      </c>
      <c r="R1647" s="20">
        <v>7411569.0</v>
      </c>
      <c r="S1647" s="20">
        <v>0.548</v>
      </c>
      <c r="T1647" s="20">
        <f t="array" ref="T1647:U1647">VLOOKUP(A1647,TOURISM!$A$2:$F$2692,{3,6},0)</f>
        <v>416000000</v>
      </c>
      <c r="U1647" s="20">
        <v>3.22E8</v>
      </c>
      <c r="V1647" s="20">
        <f t="array" ref="V1647:AA1647">VLOOKUP(A1647,BUSINESS!$A$2:$J$2692,{4,5,6,7,8,9},0)</f>
        <v>0.358</v>
      </c>
      <c r="W1647" s="20">
        <v>23.0</v>
      </c>
      <c r="X1647" s="20"/>
      <c r="Y1647" s="20">
        <v>279.0</v>
      </c>
      <c r="Z1647" s="20">
        <v>0.272</v>
      </c>
      <c r="AA1647" s="20">
        <v>0.815</v>
      </c>
      <c r="AB1647" s="21">
        <f t="shared" si="390"/>
        <v>29143.62667</v>
      </c>
      <c r="AC1647" s="20"/>
      <c r="AD1647" s="20"/>
      <c r="AE1647" s="20">
        <f t="shared" si="546"/>
        <v>43.44559161</v>
      </c>
      <c r="AF1647" s="22" t="b">
        <f t="shared" si="4"/>
        <v>0</v>
      </c>
      <c r="AG1647" s="20" t="b">
        <f t="shared" si="5"/>
        <v>0</v>
      </c>
      <c r="AH1647" s="20" t="b">
        <f t="shared" si="6"/>
        <v>0</v>
      </c>
      <c r="AI1647" s="20" t="b">
        <f t="shared" si="7"/>
        <v>0</v>
      </c>
      <c r="AJ1647" s="20"/>
      <c r="AK1647" s="20"/>
      <c r="AL1647" s="20"/>
      <c r="AM1647" s="20"/>
      <c r="AN1647" s="20"/>
      <c r="AO1647" s="20"/>
      <c r="AP1647" s="20"/>
      <c r="AQ1647" s="20"/>
      <c r="AR1647" s="23"/>
      <c r="AS1647" s="23"/>
      <c r="AT1647" s="23"/>
      <c r="AU1647" s="23"/>
      <c r="AV1647" s="23"/>
    </row>
    <row r="1648" ht="15.75" customHeight="1">
      <c r="A1648" s="17" t="str">
        <f t="shared" si="1"/>
        <v>Serbia-Europe2007</v>
      </c>
      <c r="B1648" s="17" t="s">
        <v>219</v>
      </c>
      <c r="C1648" s="18" t="s">
        <v>180</v>
      </c>
      <c r="D1648" s="19" t="s">
        <v>86</v>
      </c>
      <c r="E1648" s="17">
        <v>2.16E11</v>
      </c>
      <c r="F1648" s="18">
        <v>0.104</v>
      </c>
      <c r="G1648" s="18">
        <v>547.0</v>
      </c>
      <c r="H1648" s="18">
        <v>0.111</v>
      </c>
      <c r="I1648" s="20">
        <f t="array" ref="I1648:J1648">IFNA(VLOOKUP(A1648,ENERGY!$A$2:$F$2692,{5,6},0),0)</f>
        <v>18094</v>
      </c>
      <c r="J1648" s="20"/>
      <c r="K1648" s="20">
        <f t="array" ref="K1648:S1648">VLOOKUP(A1648,'HUMAN RESOURCES'!$A$2:$M$2692,{2,3,4,5,6,7,8,9,10},0)</f>
        <v>0.009</v>
      </c>
      <c r="L1648" s="20">
        <v>0.007</v>
      </c>
      <c r="M1648" s="20">
        <v>76.0</v>
      </c>
      <c r="N1648" s="20">
        <v>71.0</v>
      </c>
      <c r="O1648" s="20">
        <v>0.176</v>
      </c>
      <c r="P1648" s="20">
        <v>0.686</v>
      </c>
      <c r="Q1648" s="20">
        <v>0.139</v>
      </c>
      <c r="R1648" s="20">
        <v>7381579.0</v>
      </c>
      <c r="S1648" s="20">
        <v>0.551</v>
      </c>
      <c r="T1648" s="20">
        <f t="array" ref="T1648:U1648">VLOOKUP(A1648,TOURISM!$A$2:$F$2692,{3,6},0)</f>
        <v>1016000000</v>
      </c>
      <c r="U1648" s="20">
        <v>1.202E9</v>
      </c>
      <c r="V1648" s="20">
        <f t="array" ref="V1648:AA1648">VLOOKUP(A1648,BUSINESS!$A$2:$J$2692,{4,5,6,7,8,9},0)</f>
        <v>0.358</v>
      </c>
      <c r="W1648" s="20">
        <v>23.0</v>
      </c>
      <c r="X1648" s="20"/>
      <c r="Y1648" s="20">
        <v>279.0</v>
      </c>
      <c r="Z1648" s="20">
        <v>0.332</v>
      </c>
      <c r="AA1648" s="20">
        <v>1.045</v>
      </c>
      <c r="AB1648" s="21">
        <f t="shared" si="390"/>
        <v>29262.03188</v>
      </c>
      <c r="AC1648" s="20">
        <f t="shared" ref="AC1648:AC1649" si="547">I1648/R1648</f>
        <v>0.002451237059</v>
      </c>
      <c r="AD1648" s="20"/>
      <c r="AE1648" s="20">
        <f t="shared" si="546"/>
        <v>162.8377885</v>
      </c>
      <c r="AF1648" s="22" t="b">
        <f t="shared" si="4"/>
        <v>0</v>
      </c>
      <c r="AG1648" s="20" t="b">
        <f t="shared" si="5"/>
        <v>0</v>
      </c>
      <c r="AH1648" s="20" t="b">
        <f t="shared" si="6"/>
        <v>0</v>
      </c>
      <c r="AI1648" s="20" t="b">
        <f t="shared" si="7"/>
        <v>0</v>
      </c>
      <c r="AJ1648" s="20"/>
      <c r="AK1648" s="20"/>
      <c r="AL1648" s="20"/>
      <c r="AM1648" s="20"/>
      <c r="AN1648" s="20"/>
      <c r="AO1648" s="20"/>
      <c r="AP1648" s="20"/>
      <c r="AQ1648" s="20"/>
      <c r="AR1648" s="23"/>
      <c r="AS1648" s="23"/>
      <c r="AT1648" s="23"/>
      <c r="AU1648" s="23"/>
      <c r="AV1648" s="23"/>
    </row>
    <row r="1649" ht="15.75" customHeight="1">
      <c r="A1649" s="17" t="str">
        <f t="shared" si="1"/>
        <v>Serbia-Europe2008</v>
      </c>
      <c r="B1649" s="17" t="s">
        <v>219</v>
      </c>
      <c r="C1649" s="18" t="s">
        <v>180</v>
      </c>
      <c r="D1649" s="19" t="s">
        <v>87</v>
      </c>
      <c r="E1649" s="17">
        <v>2.17E11</v>
      </c>
      <c r="F1649" s="18">
        <v>0.104</v>
      </c>
      <c r="G1649" s="18">
        <v>673.0</v>
      </c>
      <c r="H1649" s="18">
        <v>0.161</v>
      </c>
      <c r="I1649" s="20">
        <f t="array" ref="I1649:J1649">IFNA(VLOOKUP(A1649,ENERGY!$A$2:$F$2692,{5,6},0),0)</f>
        <v>16602</v>
      </c>
      <c r="J1649" s="20">
        <v>52251.0</v>
      </c>
      <c r="K1649" s="20">
        <f t="array" ref="K1649:S1649">VLOOKUP(A1649,'HUMAN RESOURCES'!$A$2:$M$2692,{2,3,4,5,6,7,8,9,10},0)</f>
        <v>0.009</v>
      </c>
      <c r="L1649" s="20">
        <v>0.007</v>
      </c>
      <c r="M1649" s="20">
        <v>76.0</v>
      </c>
      <c r="N1649" s="20">
        <v>71.0</v>
      </c>
      <c r="O1649" s="20">
        <v>0.173</v>
      </c>
      <c r="P1649" s="20">
        <v>0.689</v>
      </c>
      <c r="Q1649" s="20">
        <v>0.138</v>
      </c>
      <c r="R1649" s="20">
        <v>7350221.0</v>
      </c>
      <c r="S1649" s="20">
        <v>0.551</v>
      </c>
      <c r="T1649" s="20">
        <f t="array" ref="T1649:U1649">VLOOKUP(A1649,TOURISM!$A$2:$F$2692,{3,6},0)</f>
        <v>1133000000</v>
      </c>
      <c r="U1649" s="20">
        <v>1.468E9</v>
      </c>
      <c r="V1649" s="20">
        <f t="array" ref="V1649:AA1649">VLOOKUP(A1649,BUSINESS!$A$2:$J$2692,{4,5,6,7,8,9},0)</f>
        <v>0.34</v>
      </c>
      <c r="W1649" s="20">
        <v>23.0</v>
      </c>
      <c r="X1649" s="20"/>
      <c r="Y1649" s="20">
        <v>279.0</v>
      </c>
      <c r="Z1649" s="20">
        <v>0.356</v>
      </c>
      <c r="AA1649" s="20">
        <v>1.198</v>
      </c>
      <c r="AB1649" s="21">
        <f t="shared" si="390"/>
        <v>29522.92183</v>
      </c>
      <c r="AC1649" s="20">
        <f t="shared" si="547"/>
        <v>0.002258707595</v>
      </c>
      <c r="AD1649" s="20">
        <f>J1649/R1649</f>
        <v>0.007108765845</v>
      </c>
      <c r="AE1649" s="20">
        <f t="shared" si="546"/>
        <v>199.7218859</v>
      </c>
      <c r="AF1649" s="22" t="b">
        <f t="shared" si="4"/>
        <v>0</v>
      </c>
      <c r="AG1649" s="20" t="b">
        <f t="shared" si="5"/>
        <v>0</v>
      </c>
      <c r="AH1649" s="20" t="b">
        <f t="shared" si="6"/>
        <v>0</v>
      </c>
      <c r="AI1649" s="20" t="b">
        <f t="shared" si="7"/>
        <v>0</v>
      </c>
      <c r="AJ1649" s="20"/>
      <c r="AK1649" s="20"/>
      <c r="AL1649" s="20"/>
      <c r="AM1649" s="20"/>
      <c r="AN1649" s="20"/>
      <c r="AO1649" s="20"/>
      <c r="AP1649" s="20"/>
      <c r="AQ1649" s="20"/>
      <c r="AR1649" s="23"/>
      <c r="AS1649" s="23"/>
      <c r="AT1649" s="23"/>
      <c r="AU1649" s="23"/>
      <c r="AV1649" s="23"/>
    </row>
    <row r="1650" ht="15.75" customHeight="1">
      <c r="A1650" s="17" t="str">
        <f t="shared" si="1"/>
        <v>Serbia-Europe2009</v>
      </c>
      <c r="B1650" s="17" t="s">
        <v>219</v>
      </c>
      <c r="C1650" s="18" t="s">
        <v>180</v>
      </c>
      <c r="D1650" s="19" t="s">
        <v>88</v>
      </c>
      <c r="E1650" s="17">
        <v>2.18E11</v>
      </c>
      <c r="F1650" s="18">
        <v>0.105</v>
      </c>
      <c r="G1650" s="18">
        <v>577.0</v>
      </c>
      <c r="H1650" s="18">
        <v>0.118</v>
      </c>
      <c r="I1650" s="20">
        <f t="array" ref="I1650:J1650">IFNA(VLOOKUP(A1650,ENERGY!$A$2:$F$2692,{5,6},0),0)</f>
        <v>0</v>
      </c>
      <c r="J1650" s="20">
        <v>0.0</v>
      </c>
      <c r="K1650" s="20">
        <f t="array" ref="K1650:S1650">VLOOKUP(A1650,'HUMAN RESOURCES'!$A$2:$M$2692,{2,3,4,5,6,7,8,9,10},0)</f>
        <v>0.01</v>
      </c>
      <c r="L1650" s="20">
        <v>0.007</v>
      </c>
      <c r="M1650" s="20">
        <v>76.0</v>
      </c>
      <c r="N1650" s="20">
        <v>71.0</v>
      </c>
      <c r="O1650" s="20">
        <v>0.171</v>
      </c>
      <c r="P1650" s="20">
        <v>0.692</v>
      </c>
      <c r="Q1650" s="20">
        <v>0.137</v>
      </c>
      <c r="R1650" s="20">
        <v>7320807.0</v>
      </c>
      <c r="S1650" s="20">
        <v>0.552</v>
      </c>
      <c r="T1650" s="20">
        <f t="array" ref="T1650:U1650">VLOOKUP(A1650,TOURISM!$A$2:$F$2692,{3,6},0)</f>
        <v>989000000</v>
      </c>
      <c r="U1650" s="20">
        <v>1.107E9</v>
      </c>
      <c r="V1650" s="20">
        <f t="array" ref="V1650:AA1650">VLOOKUP(A1650,BUSINESS!$A$2:$J$2692,{4,5,6,7,8,9},0)</f>
        <v>0.34</v>
      </c>
      <c r="W1650" s="20">
        <v>13.0</v>
      </c>
      <c r="X1650" s="20"/>
      <c r="Y1650" s="20">
        <v>279.0</v>
      </c>
      <c r="Z1650" s="20">
        <v>0.381</v>
      </c>
      <c r="AA1650" s="20">
        <v>1.244</v>
      </c>
      <c r="AB1650" s="21">
        <f t="shared" si="390"/>
        <v>29778.13785</v>
      </c>
      <c r="AC1650" s="20"/>
      <c r="AD1650" s="20"/>
      <c r="AE1650" s="20">
        <f t="shared" si="546"/>
        <v>151.2128376</v>
      </c>
      <c r="AF1650" s="22" t="b">
        <f t="shared" si="4"/>
        <v>0</v>
      </c>
      <c r="AG1650" s="20" t="b">
        <f t="shared" si="5"/>
        <v>0</v>
      </c>
      <c r="AH1650" s="20" t="b">
        <f t="shared" si="6"/>
        <v>0</v>
      </c>
      <c r="AI1650" s="20" t="b">
        <f t="shared" si="7"/>
        <v>0</v>
      </c>
      <c r="AJ1650" s="20"/>
      <c r="AK1650" s="20"/>
      <c r="AL1650" s="20"/>
      <c r="AM1650" s="20"/>
      <c r="AN1650" s="20"/>
      <c r="AO1650" s="20"/>
      <c r="AP1650" s="20"/>
      <c r="AQ1650" s="20"/>
      <c r="AR1650" s="23"/>
      <c r="AS1650" s="23"/>
      <c r="AT1650" s="23"/>
      <c r="AU1650" s="23"/>
      <c r="AV1650" s="23"/>
    </row>
    <row r="1651" ht="15.75" customHeight="1">
      <c r="A1651" s="17" t="str">
        <f t="shared" si="1"/>
        <v>Serbia-Europe2010</v>
      </c>
      <c r="B1651" s="17" t="s">
        <v>219</v>
      </c>
      <c r="C1651" s="18" t="s">
        <v>180</v>
      </c>
      <c r="D1651" s="19" t="s">
        <v>89</v>
      </c>
      <c r="E1651" s="17">
        <v>2.19E11</v>
      </c>
      <c r="F1651" s="18">
        <v>0.107</v>
      </c>
      <c r="G1651" s="18">
        <v>546.0</v>
      </c>
      <c r="H1651" s="18">
        <v>0.173</v>
      </c>
      <c r="I1651" s="20">
        <f t="array" ref="I1651:J1651">IFNA(VLOOKUP(A1651,ENERGY!$A$2:$F$2692,{5,6},0),0)</f>
        <v>16051</v>
      </c>
      <c r="J1651" s="20"/>
      <c r="K1651" s="20">
        <f t="array" ref="K1651:S1651">VLOOKUP(A1651,'HUMAN RESOURCES'!$A$2:$M$2692,{2,3,4,5,6,7,8,9,10},0)</f>
        <v>0.009</v>
      </c>
      <c r="L1651" s="20">
        <v>0.007</v>
      </c>
      <c r="M1651" s="20">
        <v>77.0</v>
      </c>
      <c r="N1651" s="20">
        <v>71.0</v>
      </c>
      <c r="O1651" s="20">
        <v>0.169</v>
      </c>
      <c r="P1651" s="20">
        <v>0.694</v>
      </c>
      <c r="Q1651" s="20">
        <v>0.137</v>
      </c>
      <c r="R1651" s="20">
        <v>7291436.0</v>
      </c>
      <c r="S1651" s="20">
        <v>0.552</v>
      </c>
      <c r="T1651" s="20">
        <f t="array" ref="T1651:U1651">VLOOKUP(A1651,TOURISM!$A$2:$F$2692,{3,6},0)</f>
        <v>951000000</v>
      </c>
      <c r="U1651" s="20">
        <v>1.106E9</v>
      </c>
      <c r="V1651" s="20">
        <f t="array" ref="V1651:AA1651">VLOOKUP(A1651,BUSINESS!$A$2:$J$2692,{4,5,6,7,8,9},0)</f>
        <v>0.34</v>
      </c>
      <c r="W1651" s="20">
        <v>13.0</v>
      </c>
      <c r="X1651" s="20"/>
      <c r="Y1651" s="20">
        <v>279.0</v>
      </c>
      <c r="Z1651" s="20">
        <v>0.409</v>
      </c>
      <c r="AA1651" s="20">
        <v>1.253</v>
      </c>
      <c r="AB1651" s="21">
        <f t="shared" si="390"/>
        <v>30035.23586</v>
      </c>
      <c r="AC1651" s="20">
        <f t="shared" ref="AC1651:AC1658" si="548">I1651/R1651</f>
        <v>0.002201349638</v>
      </c>
      <c r="AD1651" s="20"/>
      <c r="AE1651" s="20">
        <f t="shared" si="546"/>
        <v>151.6847984</v>
      </c>
      <c r="AF1651" s="22" t="b">
        <f t="shared" si="4"/>
        <v>0</v>
      </c>
      <c r="AG1651" s="20" t="b">
        <f t="shared" si="5"/>
        <v>0</v>
      </c>
      <c r="AH1651" s="20" t="b">
        <f t="shared" si="6"/>
        <v>0</v>
      </c>
      <c r="AI1651" s="20" t="b">
        <f t="shared" si="7"/>
        <v>0</v>
      </c>
      <c r="AJ1651" s="20"/>
      <c r="AK1651" s="20"/>
      <c r="AL1651" s="20"/>
      <c r="AM1651" s="20"/>
      <c r="AN1651" s="20"/>
      <c r="AO1651" s="20"/>
      <c r="AP1651" s="20"/>
      <c r="AQ1651" s="20"/>
      <c r="AR1651" s="23"/>
      <c r="AS1651" s="23"/>
      <c r="AT1651" s="23"/>
      <c r="AU1651" s="23"/>
      <c r="AV1651" s="23"/>
    </row>
    <row r="1652" ht="15.75" customHeight="1">
      <c r="A1652" s="17" t="str">
        <f t="shared" si="1"/>
        <v>Serbia-Europe2011</v>
      </c>
      <c r="B1652" s="17" t="s">
        <v>219</v>
      </c>
      <c r="C1652" s="18" t="s">
        <v>180</v>
      </c>
      <c r="D1652" s="19" t="s">
        <v>90</v>
      </c>
      <c r="E1652" s="17">
        <v>2.19E11</v>
      </c>
      <c r="F1652" s="18">
        <v>0.103</v>
      </c>
      <c r="G1652" s="18">
        <v>622.0</v>
      </c>
      <c r="H1652" s="18">
        <v>0.172</v>
      </c>
      <c r="I1652" s="20">
        <f t="array" ref="I1652:J1652">IFNA(VLOOKUP(A1652,ENERGY!$A$2:$F$2692,{5,6},0),0)</f>
        <v>16635</v>
      </c>
      <c r="J1652" s="20"/>
      <c r="K1652" s="20">
        <f t="array" ref="K1652:S1652">VLOOKUP(A1652,'HUMAN RESOURCES'!$A$2:$M$2692,{2,3,4,5,6,7,8,9,10},0)</f>
        <v>0.009</v>
      </c>
      <c r="L1652" s="20">
        <v>0.006</v>
      </c>
      <c r="M1652" s="20">
        <v>77.0</v>
      </c>
      <c r="N1652" s="20">
        <v>72.0</v>
      </c>
      <c r="O1652" s="20">
        <v>0.167</v>
      </c>
      <c r="P1652" s="20">
        <v>0.695</v>
      </c>
      <c r="Q1652" s="20">
        <v>0.138</v>
      </c>
      <c r="R1652" s="20">
        <v>7234099.0</v>
      </c>
      <c r="S1652" s="20">
        <v>0.553</v>
      </c>
      <c r="T1652" s="20">
        <f t="array" ref="T1652:U1652">VLOOKUP(A1652,TOURISM!$A$2:$F$2692,{3,6},0)</f>
        <v>1149000000</v>
      </c>
      <c r="U1652" s="20">
        <v>1.263E9</v>
      </c>
      <c r="V1652" s="20">
        <f t="array" ref="V1652:AA1652">VLOOKUP(A1652,BUSINESS!$A$2:$J$2692,{4,5,6,7,8,9},0)</f>
        <v>0.34</v>
      </c>
      <c r="W1652" s="20">
        <v>13.0</v>
      </c>
      <c r="X1652" s="20"/>
      <c r="Y1652" s="20">
        <v>279.0</v>
      </c>
      <c r="Z1652" s="20">
        <v>0.422</v>
      </c>
      <c r="AA1652" s="20">
        <v>1.302</v>
      </c>
      <c r="AB1652" s="21">
        <f t="shared" si="390"/>
        <v>30273.29319</v>
      </c>
      <c r="AC1652" s="20">
        <f t="shared" si="548"/>
        <v>0.002299526175</v>
      </c>
      <c r="AD1652" s="20"/>
      <c r="AE1652" s="20">
        <f t="shared" si="546"/>
        <v>174.5898142</v>
      </c>
      <c r="AF1652" s="22" t="b">
        <f t="shared" si="4"/>
        <v>0</v>
      </c>
      <c r="AG1652" s="20" t="b">
        <f t="shared" si="5"/>
        <v>0</v>
      </c>
      <c r="AH1652" s="20" t="b">
        <f t="shared" si="6"/>
        <v>0</v>
      </c>
      <c r="AI1652" s="20" t="b">
        <f t="shared" si="7"/>
        <v>0</v>
      </c>
      <c r="AJ1652" s="20"/>
      <c r="AK1652" s="20"/>
      <c r="AL1652" s="20"/>
      <c r="AM1652" s="20"/>
      <c r="AN1652" s="20"/>
      <c r="AO1652" s="20"/>
      <c r="AP1652" s="20"/>
      <c r="AQ1652" s="20"/>
      <c r="AR1652" s="23"/>
      <c r="AS1652" s="23"/>
      <c r="AT1652" s="23"/>
      <c r="AU1652" s="23"/>
      <c r="AV1652" s="23"/>
    </row>
    <row r="1653" ht="15.75" customHeight="1">
      <c r="A1653" s="17" t="str">
        <f t="shared" si="1"/>
        <v>Serbia-Europe2012</v>
      </c>
      <c r="B1653" s="17" t="s">
        <v>219</v>
      </c>
      <c r="C1653" s="18" t="s">
        <v>180</v>
      </c>
      <c r="D1653" s="19" t="s">
        <v>91</v>
      </c>
      <c r="E1653" s="17">
        <v>2.19E11</v>
      </c>
      <c r="F1653" s="18">
        <v>0.105</v>
      </c>
      <c r="G1653" s="18">
        <v>561.0</v>
      </c>
      <c r="H1653" s="18">
        <v>0.182</v>
      </c>
      <c r="I1653" s="20">
        <f t="array" ref="I1653:J1653">IFNA(VLOOKUP(A1653,ENERGY!$A$2:$F$2692,{5,6},0),0)</f>
        <v>17064</v>
      </c>
      <c r="J1653" s="20">
        <v>53766.0</v>
      </c>
      <c r="K1653" s="20">
        <f t="array" ref="K1653:S1653">VLOOKUP(A1653,'HUMAN RESOURCES'!$A$2:$M$2692,{2,3,4,5,6,7,8,9,10},0)</f>
        <v>0.009</v>
      </c>
      <c r="L1653" s="20">
        <v>0.006</v>
      </c>
      <c r="M1653" s="20">
        <v>78.0</v>
      </c>
      <c r="N1653" s="20">
        <v>73.0</v>
      </c>
      <c r="O1653" s="20">
        <v>0.165</v>
      </c>
      <c r="P1653" s="20">
        <v>0.695</v>
      </c>
      <c r="Q1653" s="20">
        <v>0.14</v>
      </c>
      <c r="R1653" s="20">
        <v>7199077.0</v>
      </c>
      <c r="S1653" s="20">
        <v>0.553</v>
      </c>
      <c r="T1653" s="20">
        <f t="array" ref="T1653:U1653">VLOOKUP(A1653,TOURISM!$A$2:$F$2692,{3,6},0)</f>
        <v>1066000000</v>
      </c>
      <c r="U1653" s="20">
        <v>1.176E9</v>
      </c>
      <c r="V1653" s="20">
        <f t="array" ref="V1653:AA1653">VLOOKUP(A1653,BUSINESS!$A$2:$J$2692,{4,5,6,7,8,9},0)</f>
        <v>0.34</v>
      </c>
      <c r="W1653" s="20">
        <v>12.0</v>
      </c>
      <c r="X1653" s="20">
        <v>87.0</v>
      </c>
      <c r="Y1653" s="20">
        <v>279.0</v>
      </c>
      <c r="Z1653" s="20">
        <v>0.481</v>
      </c>
      <c r="AA1653" s="20">
        <v>1.178</v>
      </c>
      <c r="AB1653" s="21">
        <f t="shared" si="390"/>
        <v>30420.56641</v>
      </c>
      <c r="AC1653" s="20">
        <f t="shared" si="548"/>
        <v>0.00237030386</v>
      </c>
      <c r="AD1653" s="20">
        <f>J1653/R1653</f>
        <v>0.007468457415</v>
      </c>
      <c r="AE1653" s="20">
        <f t="shared" si="546"/>
        <v>163.3542744</v>
      </c>
      <c r="AF1653" s="22" t="b">
        <f t="shared" si="4"/>
        <v>0</v>
      </c>
      <c r="AG1653" s="20" t="b">
        <f t="shared" si="5"/>
        <v>0</v>
      </c>
      <c r="AH1653" s="20" t="b">
        <f t="shared" si="6"/>
        <v>0</v>
      </c>
      <c r="AI1653" s="20" t="b">
        <f t="shared" si="7"/>
        <v>0</v>
      </c>
      <c r="AJ1653" s="20"/>
      <c r="AK1653" s="20"/>
      <c r="AL1653" s="20"/>
      <c r="AM1653" s="20"/>
      <c r="AN1653" s="20"/>
      <c r="AO1653" s="20"/>
      <c r="AP1653" s="20"/>
      <c r="AQ1653" s="20"/>
      <c r="AR1653" s="23"/>
      <c r="AS1653" s="23"/>
      <c r="AT1653" s="23"/>
      <c r="AU1653" s="23"/>
      <c r="AV1653" s="23"/>
    </row>
    <row r="1654" ht="15.75" customHeight="1">
      <c r="A1654" s="17" t="str">
        <f t="shared" si="1"/>
        <v>Slovakia-Europe2000</v>
      </c>
      <c r="B1654" s="17" t="s">
        <v>220</v>
      </c>
      <c r="C1654" s="18" t="s">
        <v>180</v>
      </c>
      <c r="D1654" s="19" t="s">
        <v>76</v>
      </c>
      <c r="E1654" s="17">
        <v>2.58E11</v>
      </c>
      <c r="F1654" s="18">
        <v>0.055</v>
      </c>
      <c r="G1654" s="18">
        <v>208.0</v>
      </c>
      <c r="H1654" s="18">
        <v>0.149</v>
      </c>
      <c r="I1654" s="20">
        <f t="array" ref="I1654:J1654">IFNA(VLOOKUP(A1654,ENERGY!$A$2:$F$2692,{5,6},0),0)</f>
        <v>16676</v>
      </c>
      <c r="J1654" s="20"/>
      <c r="K1654" s="20">
        <f t="array" ref="K1654:S1654">VLOOKUP(A1654,'HUMAN RESOURCES'!$A$2:$M$2692,{2,3,4,5,6,7,8,9,10},0)</f>
        <v>0.01</v>
      </c>
      <c r="L1654" s="20">
        <v>0.01</v>
      </c>
      <c r="M1654" s="20">
        <v>77.0</v>
      </c>
      <c r="N1654" s="20">
        <v>69.0</v>
      </c>
      <c r="O1654" s="20">
        <v>0.197</v>
      </c>
      <c r="P1654" s="20">
        <v>0.689</v>
      </c>
      <c r="Q1654" s="20">
        <v>0.114</v>
      </c>
      <c r="R1654" s="20">
        <v>5388720.0</v>
      </c>
      <c r="S1654" s="20">
        <v>0.562</v>
      </c>
      <c r="T1654" s="20">
        <f t="array" ref="T1654:U1654">VLOOKUP(A1654,TOURISM!$A$2:$F$2692,{3,6},0)</f>
        <v>441000000</v>
      </c>
      <c r="U1654" s="20">
        <v>3.41E8</v>
      </c>
      <c r="V1654" s="20" t="str">
        <f t="array" ref="V1654:AA1654">VLOOKUP(A1654,BUSINESS!$A$2:$J$2692,{4,5,6,7,8,9},0)</f>
        <v/>
      </c>
      <c r="W1654" s="20"/>
      <c r="X1654" s="20"/>
      <c r="Y1654" s="20"/>
      <c r="Z1654" s="20">
        <v>0.094</v>
      </c>
      <c r="AA1654" s="20">
        <v>0.231</v>
      </c>
      <c r="AB1654" s="21">
        <f t="shared" si="390"/>
        <v>47877.78916</v>
      </c>
      <c r="AC1654" s="20">
        <f t="shared" si="548"/>
        <v>0.00309461245</v>
      </c>
      <c r="AD1654" s="20"/>
      <c r="AE1654" s="20">
        <f t="shared" si="546"/>
        <v>63.28033373</v>
      </c>
      <c r="AF1654" s="22" t="b">
        <f t="shared" si="4"/>
        <v>0</v>
      </c>
      <c r="AG1654" s="20" t="b">
        <f t="shared" si="5"/>
        <v>0</v>
      </c>
      <c r="AH1654" s="20" t="b">
        <f t="shared" si="6"/>
        <v>0</v>
      </c>
      <c r="AI1654" s="20" t="b">
        <f t="shared" si="7"/>
        <v>0</v>
      </c>
      <c r="AJ1654" s="20"/>
      <c r="AK1654" s="20"/>
      <c r="AL1654" s="20"/>
      <c r="AM1654" s="20"/>
      <c r="AN1654" s="20"/>
      <c r="AO1654" s="20"/>
      <c r="AP1654" s="20"/>
      <c r="AQ1654" s="20"/>
      <c r="AR1654" s="23"/>
      <c r="AS1654" s="23"/>
      <c r="AT1654" s="23"/>
      <c r="AU1654" s="23"/>
      <c r="AV1654" s="23"/>
    </row>
    <row r="1655" ht="15.75" customHeight="1">
      <c r="A1655" s="17" t="str">
        <f t="shared" si="1"/>
        <v>Slovakia-Europe2001</v>
      </c>
      <c r="B1655" s="17" t="s">
        <v>220</v>
      </c>
      <c r="C1655" s="18" t="s">
        <v>180</v>
      </c>
      <c r="D1655" s="19" t="s">
        <v>77</v>
      </c>
      <c r="E1655" s="17">
        <v>2.58E11</v>
      </c>
      <c r="F1655" s="18">
        <v>0.055</v>
      </c>
      <c r="G1655" s="18">
        <v>216.0</v>
      </c>
      <c r="H1655" s="18">
        <v>0.112</v>
      </c>
      <c r="I1655" s="20">
        <f t="array" ref="I1655:J1655">IFNA(VLOOKUP(A1655,ENERGY!$A$2:$F$2692,{5,6},0),0)</f>
        <v>17349</v>
      </c>
      <c r="J1655" s="20"/>
      <c r="K1655" s="20">
        <f t="array" ref="K1655:S1655">VLOOKUP(A1655,'HUMAN RESOURCES'!$A$2:$M$2692,{2,3,4,5,6,7,8,9,10},0)</f>
        <v>0.01</v>
      </c>
      <c r="L1655" s="20">
        <v>0.01</v>
      </c>
      <c r="M1655" s="20">
        <v>78.0</v>
      </c>
      <c r="N1655" s="20">
        <v>70.0</v>
      </c>
      <c r="O1655" s="20">
        <v>0.191</v>
      </c>
      <c r="P1655" s="20">
        <v>0.695</v>
      </c>
      <c r="Q1655" s="20">
        <v>0.114</v>
      </c>
      <c r="R1655" s="20">
        <v>5378867.0</v>
      </c>
      <c r="S1655" s="20">
        <v>0.562</v>
      </c>
      <c r="T1655" s="20">
        <f t="array" ref="T1655:U1655">VLOOKUP(A1655,TOURISM!$A$2:$F$2692,{3,6},0)</f>
        <v>649000000</v>
      </c>
      <c r="U1655" s="20">
        <v>3.4E8</v>
      </c>
      <c r="V1655" s="20" t="str">
        <f t="array" ref="V1655:AA1655">VLOOKUP(A1655,BUSINESS!$A$2:$J$2692,{4,5,6,7,8,9},0)</f>
        <v/>
      </c>
      <c r="W1655" s="20"/>
      <c r="X1655" s="20"/>
      <c r="Y1655" s="20"/>
      <c r="Z1655" s="20">
        <v>0.125</v>
      </c>
      <c r="AA1655" s="20">
        <v>0.399</v>
      </c>
      <c r="AB1655" s="21">
        <f t="shared" si="390"/>
        <v>47965.49162</v>
      </c>
      <c r="AC1655" s="20">
        <f t="shared" si="548"/>
        <v>0.003225400442</v>
      </c>
      <c r="AD1655" s="20"/>
      <c r="AE1655" s="20">
        <f t="shared" si="546"/>
        <v>63.21033779</v>
      </c>
      <c r="AF1655" s="22" t="b">
        <f t="shared" si="4"/>
        <v>0</v>
      </c>
      <c r="AG1655" s="20" t="b">
        <f t="shared" si="5"/>
        <v>0</v>
      </c>
      <c r="AH1655" s="20" t="b">
        <f t="shared" si="6"/>
        <v>0</v>
      </c>
      <c r="AI1655" s="20" t="b">
        <f t="shared" si="7"/>
        <v>0</v>
      </c>
      <c r="AJ1655" s="20"/>
      <c r="AK1655" s="20"/>
      <c r="AL1655" s="20"/>
      <c r="AM1655" s="20"/>
      <c r="AN1655" s="20"/>
      <c r="AO1655" s="20"/>
      <c r="AP1655" s="20"/>
      <c r="AQ1655" s="20"/>
      <c r="AR1655" s="23"/>
      <c r="AS1655" s="23"/>
      <c r="AT1655" s="23"/>
      <c r="AU1655" s="23"/>
      <c r="AV1655" s="23"/>
    </row>
    <row r="1656" ht="15.75" customHeight="1">
      <c r="A1656" s="17" t="str">
        <f t="shared" si="1"/>
        <v>Slovakia-Europe2002</v>
      </c>
      <c r="B1656" s="17" t="s">
        <v>220</v>
      </c>
      <c r="C1656" s="18" t="s">
        <v>180</v>
      </c>
      <c r="D1656" s="19" t="s">
        <v>79</v>
      </c>
      <c r="E1656" s="17">
        <v>2.59E11</v>
      </c>
      <c r="F1656" s="18">
        <v>0.056</v>
      </c>
      <c r="G1656" s="18">
        <v>256.0</v>
      </c>
      <c r="H1656" s="18">
        <v>0.103</v>
      </c>
      <c r="I1656" s="20">
        <f t="array" ref="I1656:J1656">IFNA(VLOOKUP(A1656,ENERGY!$A$2:$F$2692,{5,6},0),0)</f>
        <v>17828</v>
      </c>
      <c r="J1656" s="20">
        <v>36094.0</v>
      </c>
      <c r="K1656" s="20">
        <f t="array" ref="K1656:S1656">VLOOKUP(A1656,'HUMAN RESOURCES'!$A$2:$M$2692,{2,3,4,5,6,7,8,9,10},0)</f>
        <v>0.01</v>
      </c>
      <c r="L1656" s="20">
        <v>0.009</v>
      </c>
      <c r="M1656" s="20">
        <v>78.0</v>
      </c>
      <c r="N1656" s="20">
        <v>70.0</v>
      </c>
      <c r="O1656" s="20">
        <v>0.185</v>
      </c>
      <c r="P1656" s="20">
        <v>0.7</v>
      </c>
      <c r="Q1656" s="20">
        <v>0.115</v>
      </c>
      <c r="R1656" s="20">
        <v>5376912.0</v>
      </c>
      <c r="S1656" s="20">
        <v>0.56</v>
      </c>
      <c r="T1656" s="20">
        <f t="array" ref="T1656:U1656">VLOOKUP(A1656,TOURISM!$A$2:$F$2692,{3,6},0)</f>
        <v>742000000</v>
      </c>
      <c r="U1656" s="20">
        <v>5.06E8</v>
      </c>
      <c r="V1656" s="20" t="str">
        <f t="array" ref="V1656:AA1656">VLOOKUP(A1656,BUSINESS!$A$2:$J$2692,{4,5,6,7,8,9},0)</f>
        <v/>
      </c>
      <c r="W1656" s="20"/>
      <c r="X1656" s="20"/>
      <c r="Y1656" s="20"/>
      <c r="Z1656" s="20">
        <v>0.401</v>
      </c>
      <c r="AA1656" s="20">
        <v>0.543</v>
      </c>
      <c r="AB1656" s="21">
        <f t="shared" si="390"/>
        <v>48168.91182</v>
      </c>
      <c r="AC1656" s="20">
        <f t="shared" si="548"/>
        <v>0.00331565776</v>
      </c>
      <c r="AD1656" s="20">
        <f t="shared" ref="AD1656:AD1658" si="549">J1656/R1656</f>
        <v>0.006712774916</v>
      </c>
      <c r="AE1656" s="20">
        <f t="shared" si="546"/>
        <v>94.10605939</v>
      </c>
      <c r="AF1656" s="22" t="b">
        <f t="shared" si="4"/>
        <v>0</v>
      </c>
      <c r="AG1656" s="20" t="b">
        <f t="shared" si="5"/>
        <v>0</v>
      </c>
      <c r="AH1656" s="20" t="b">
        <f t="shared" si="6"/>
        <v>0</v>
      </c>
      <c r="AI1656" s="20" t="b">
        <f t="shared" si="7"/>
        <v>0</v>
      </c>
      <c r="AJ1656" s="20"/>
      <c r="AK1656" s="20"/>
      <c r="AL1656" s="20"/>
      <c r="AM1656" s="20"/>
      <c r="AN1656" s="20"/>
      <c r="AO1656" s="20"/>
      <c r="AP1656" s="20"/>
      <c r="AQ1656" s="20"/>
      <c r="AR1656" s="23"/>
      <c r="AS1656" s="23"/>
      <c r="AT1656" s="23"/>
      <c r="AU1656" s="23"/>
      <c r="AV1656" s="23"/>
    </row>
    <row r="1657" ht="15.75" customHeight="1">
      <c r="A1657" s="17" t="str">
        <f t="shared" si="1"/>
        <v>Slovakia-Europe2003</v>
      </c>
      <c r="B1657" s="17" t="s">
        <v>220</v>
      </c>
      <c r="C1657" s="18" t="s">
        <v>180</v>
      </c>
      <c r="D1657" s="19" t="s">
        <v>81</v>
      </c>
      <c r="E1657" s="17">
        <v>2.6E11</v>
      </c>
      <c r="F1657" s="18">
        <v>0.058</v>
      </c>
      <c r="G1657" s="18">
        <v>360.0</v>
      </c>
      <c r="H1657" s="18">
        <v>0.085</v>
      </c>
      <c r="I1657" s="20">
        <f t="array" ref="I1657:J1657">IFNA(VLOOKUP(A1657,ENERGY!$A$2:$F$2692,{5,6},0),0)</f>
        <v>16735</v>
      </c>
      <c r="J1657" s="20">
        <v>33890.0</v>
      </c>
      <c r="K1657" s="20">
        <f t="array" ref="K1657:S1657">VLOOKUP(A1657,'HUMAN RESOURCES'!$A$2:$M$2692,{2,3,4,5,6,7,8,9,10},0)</f>
        <v>0.01</v>
      </c>
      <c r="L1657" s="20">
        <v>0.009</v>
      </c>
      <c r="M1657" s="20">
        <v>78.0</v>
      </c>
      <c r="N1657" s="20">
        <v>70.0</v>
      </c>
      <c r="O1657" s="20">
        <v>0.179</v>
      </c>
      <c r="P1657" s="20">
        <v>0.706</v>
      </c>
      <c r="Q1657" s="20">
        <v>0.116</v>
      </c>
      <c r="R1657" s="20">
        <v>5373374.0</v>
      </c>
      <c r="S1657" s="20">
        <v>0.559</v>
      </c>
      <c r="T1657" s="20">
        <f t="array" ref="T1657:U1657">VLOOKUP(A1657,TOURISM!$A$2:$F$2692,{3,6},0)</f>
        <v>876000000</v>
      </c>
      <c r="U1657" s="20">
        <v>6.62E8</v>
      </c>
      <c r="V1657" s="20" t="str">
        <f t="array" ref="V1657:AA1657">VLOOKUP(A1657,BUSINESS!$A$2:$J$2692,{4,5,6,7,8,9},0)</f>
        <v/>
      </c>
      <c r="W1657" s="20">
        <v>103.0</v>
      </c>
      <c r="X1657" s="20"/>
      <c r="Y1657" s="20"/>
      <c r="Z1657" s="20">
        <v>0.43</v>
      </c>
      <c r="AA1657" s="20">
        <v>0.683</v>
      </c>
      <c r="AB1657" s="21">
        <f t="shared" si="390"/>
        <v>48386.73057</v>
      </c>
      <c r="AC1657" s="20">
        <f t="shared" si="548"/>
        <v>0.003114430524</v>
      </c>
      <c r="AD1657" s="20">
        <f t="shared" si="549"/>
        <v>0.006307024227</v>
      </c>
      <c r="AE1657" s="20">
        <f t="shared" si="546"/>
        <v>123.2000601</v>
      </c>
      <c r="AF1657" s="22" t="b">
        <f t="shared" si="4"/>
        <v>0</v>
      </c>
      <c r="AG1657" s="20" t="b">
        <f t="shared" si="5"/>
        <v>0</v>
      </c>
      <c r="AH1657" s="20" t="b">
        <f t="shared" si="6"/>
        <v>0</v>
      </c>
      <c r="AI1657" s="20" t="b">
        <f t="shared" si="7"/>
        <v>0</v>
      </c>
      <c r="AJ1657" s="20"/>
      <c r="AK1657" s="20"/>
      <c r="AL1657" s="20"/>
      <c r="AM1657" s="20"/>
      <c r="AN1657" s="20"/>
      <c r="AO1657" s="20"/>
      <c r="AP1657" s="20"/>
      <c r="AQ1657" s="20"/>
      <c r="AR1657" s="23"/>
      <c r="AS1657" s="23"/>
      <c r="AT1657" s="23"/>
      <c r="AU1657" s="23"/>
      <c r="AV1657" s="23"/>
    </row>
    <row r="1658" ht="15.75" customHeight="1">
      <c r="A1658" s="17" t="str">
        <f t="shared" si="1"/>
        <v>Slovakia-Europe2004</v>
      </c>
      <c r="B1658" s="17" t="s">
        <v>220</v>
      </c>
      <c r="C1658" s="18" t="s">
        <v>180</v>
      </c>
      <c r="D1658" s="19" t="s">
        <v>83</v>
      </c>
      <c r="E1658" s="17">
        <v>2.6E11</v>
      </c>
      <c r="F1658" s="18">
        <v>0.072</v>
      </c>
      <c r="G1658" s="18">
        <v>565.0</v>
      </c>
      <c r="H1658" s="18">
        <v>0.091</v>
      </c>
      <c r="I1658" s="20">
        <f t="array" ref="I1658:J1658">IFNA(VLOOKUP(A1658,ENERGY!$A$2:$F$2692,{5,6},0),0)</f>
        <v>18321</v>
      </c>
      <c r="J1658" s="20">
        <v>37557.0</v>
      </c>
      <c r="K1658" s="20">
        <f t="array" ref="K1658:S1658">VLOOKUP(A1658,'HUMAN RESOURCES'!$A$2:$M$2692,{2,3,4,5,6,7,8,9,10},0)</f>
        <v>0.01</v>
      </c>
      <c r="L1658" s="20">
        <v>0.009</v>
      </c>
      <c r="M1658" s="20">
        <v>78.0</v>
      </c>
      <c r="N1658" s="20">
        <v>70.0</v>
      </c>
      <c r="O1658" s="20">
        <v>0.173</v>
      </c>
      <c r="P1658" s="20">
        <v>0.711</v>
      </c>
      <c r="Q1658" s="20">
        <v>0.116</v>
      </c>
      <c r="R1658" s="20">
        <v>5372280.0</v>
      </c>
      <c r="S1658" s="20">
        <v>0.557</v>
      </c>
      <c r="T1658" s="20">
        <f t="array" ref="T1658:U1658">VLOOKUP(A1658,TOURISM!$A$2:$F$2692,{3,6},0)</f>
        <v>931000000</v>
      </c>
      <c r="U1658" s="20">
        <v>9.0E8</v>
      </c>
      <c r="V1658" s="20" t="str">
        <f t="array" ref="V1658:AA1658">VLOOKUP(A1658,BUSINESS!$A$2:$J$2692,{4,5,6,7,8,9},0)</f>
        <v/>
      </c>
      <c r="W1658" s="20">
        <v>52.0</v>
      </c>
      <c r="X1658" s="20"/>
      <c r="Y1658" s="20"/>
      <c r="Z1658" s="20">
        <v>0.529</v>
      </c>
      <c r="AA1658" s="20">
        <v>0.793</v>
      </c>
      <c r="AB1658" s="21">
        <f t="shared" si="390"/>
        <v>48396.58395</v>
      </c>
      <c r="AC1658" s="20">
        <f t="shared" si="548"/>
        <v>0.003410283902</v>
      </c>
      <c r="AD1658" s="20">
        <f t="shared" si="549"/>
        <v>0.006990886551</v>
      </c>
      <c r="AE1658" s="20">
        <f t="shared" si="546"/>
        <v>167.5266367</v>
      </c>
      <c r="AF1658" s="22" t="b">
        <f t="shared" si="4"/>
        <v>0</v>
      </c>
      <c r="AG1658" s="20" t="b">
        <f t="shared" si="5"/>
        <v>0</v>
      </c>
      <c r="AH1658" s="20" t="b">
        <f t="shared" si="6"/>
        <v>0</v>
      </c>
      <c r="AI1658" s="20" t="b">
        <f t="shared" si="7"/>
        <v>0</v>
      </c>
      <c r="AJ1658" s="20"/>
      <c r="AK1658" s="20"/>
      <c r="AL1658" s="20"/>
      <c r="AM1658" s="20"/>
      <c r="AN1658" s="20"/>
      <c r="AO1658" s="20"/>
      <c r="AP1658" s="20"/>
      <c r="AQ1658" s="20"/>
      <c r="AR1658" s="23"/>
      <c r="AS1658" s="23"/>
      <c r="AT1658" s="23"/>
      <c r="AU1658" s="23"/>
      <c r="AV1658" s="23"/>
    </row>
    <row r="1659" ht="15.75" customHeight="1">
      <c r="A1659" s="17" t="str">
        <f t="shared" si="1"/>
        <v>Slovakia-Europe2005</v>
      </c>
      <c r="B1659" s="17" t="s">
        <v>220</v>
      </c>
      <c r="C1659" s="18" t="s">
        <v>180</v>
      </c>
      <c r="D1659" s="19" t="s">
        <v>84</v>
      </c>
      <c r="E1659" s="17">
        <v>2.6E11</v>
      </c>
      <c r="F1659" s="18">
        <v>0.07</v>
      </c>
      <c r="G1659" s="18">
        <v>627.0</v>
      </c>
      <c r="H1659" s="18">
        <v>0.067</v>
      </c>
      <c r="I1659" s="20">
        <f t="array" ref="I1659:J1659">IFNA(VLOOKUP(A1659,ENERGY!$A$2:$F$2692,{5,6},0),0)</f>
        <v>0</v>
      </c>
      <c r="J1659" s="20">
        <v>0.0</v>
      </c>
      <c r="K1659" s="20">
        <f t="array" ref="K1659:S1659">VLOOKUP(A1659,'HUMAN RESOURCES'!$A$2:$M$2692,{2,3,4,5,6,7,8,9,10},0)</f>
        <v>0.01</v>
      </c>
      <c r="L1659" s="20">
        <v>0.008</v>
      </c>
      <c r="M1659" s="20">
        <v>78.0</v>
      </c>
      <c r="N1659" s="20">
        <v>70.0</v>
      </c>
      <c r="O1659" s="20">
        <v>0.168</v>
      </c>
      <c r="P1659" s="20">
        <v>0.716</v>
      </c>
      <c r="Q1659" s="20">
        <v>0.117</v>
      </c>
      <c r="R1659" s="20">
        <v>5372807.0</v>
      </c>
      <c r="S1659" s="20">
        <v>0.556</v>
      </c>
      <c r="T1659" s="20">
        <f t="array" ref="T1659:U1659">VLOOKUP(A1659,TOURISM!$A$2:$F$2692,{3,6},0)</f>
        <v>1282000000</v>
      </c>
      <c r="U1659" s="20">
        <v>1.122E9</v>
      </c>
      <c r="V1659" s="20">
        <f t="array" ref="V1659:AA1659">VLOOKUP(A1659,BUSINESS!$A$2:$J$2692,{4,5,6,7,8,9},0)</f>
        <v>0.487</v>
      </c>
      <c r="W1659" s="20">
        <v>27.0</v>
      </c>
      <c r="X1659" s="20"/>
      <c r="Y1659" s="20">
        <v>325.0</v>
      </c>
      <c r="Z1659" s="20">
        <v>0.552</v>
      </c>
      <c r="AA1659" s="20">
        <v>0.842</v>
      </c>
      <c r="AB1659" s="21">
        <f t="shared" si="390"/>
        <v>48391.83689</v>
      </c>
      <c r="AC1659" s="20"/>
      <c r="AD1659" s="20"/>
      <c r="AE1659" s="20">
        <f t="shared" si="546"/>
        <v>208.8293884</v>
      </c>
      <c r="AF1659" s="22" t="b">
        <f t="shared" si="4"/>
        <v>0</v>
      </c>
      <c r="AG1659" s="20" t="b">
        <f t="shared" si="5"/>
        <v>0</v>
      </c>
      <c r="AH1659" s="20" t="b">
        <f t="shared" si="6"/>
        <v>0</v>
      </c>
      <c r="AI1659" s="20" t="b">
        <f t="shared" si="7"/>
        <v>0</v>
      </c>
      <c r="AJ1659" s="20"/>
      <c r="AK1659" s="20"/>
      <c r="AL1659" s="20"/>
      <c r="AM1659" s="20"/>
      <c r="AN1659" s="20"/>
      <c r="AO1659" s="20"/>
      <c r="AP1659" s="20"/>
      <c r="AQ1659" s="20"/>
      <c r="AR1659" s="23"/>
      <c r="AS1659" s="23"/>
      <c r="AT1659" s="23"/>
      <c r="AU1659" s="23"/>
      <c r="AV1659" s="23"/>
    </row>
    <row r="1660" ht="15.75" customHeight="1">
      <c r="A1660" s="17" t="str">
        <f t="shared" si="1"/>
        <v>Slovakia-Europe2006</v>
      </c>
      <c r="B1660" s="17" t="s">
        <v>220</v>
      </c>
      <c r="C1660" s="18" t="s">
        <v>180</v>
      </c>
      <c r="D1660" s="19" t="s">
        <v>85</v>
      </c>
      <c r="E1660" s="17">
        <v>2.61E11</v>
      </c>
      <c r="F1660" s="18">
        <v>0.073</v>
      </c>
      <c r="G1660" s="18">
        <v>761.0</v>
      </c>
      <c r="H1660" s="18">
        <v>0.077</v>
      </c>
      <c r="I1660" s="20">
        <f t="array" ref="I1660:J1660">IFNA(VLOOKUP(A1660,ENERGY!$A$2:$F$2692,{5,6},0),0)</f>
        <v>0</v>
      </c>
      <c r="J1660" s="20">
        <v>0.0</v>
      </c>
      <c r="K1660" s="20">
        <f t="array" ref="K1660:S1660">VLOOKUP(A1660,'HUMAN RESOURCES'!$A$2:$M$2692,{2,3,4,5,6,7,8,9,10},0)</f>
        <v>0.01</v>
      </c>
      <c r="L1660" s="20">
        <v>0.008</v>
      </c>
      <c r="M1660" s="20">
        <v>78.0</v>
      </c>
      <c r="N1660" s="20">
        <v>70.0</v>
      </c>
      <c r="O1660" s="20">
        <v>0.163</v>
      </c>
      <c r="P1660" s="20">
        <v>0.719</v>
      </c>
      <c r="Q1660" s="20">
        <v>0.118</v>
      </c>
      <c r="R1660" s="20">
        <v>5373054.0</v>
      </c>
      <c r="S1660" s="20">
        <v>0.554</v>
      </c>
      <c r="T1660" s="20">
        <f t="array" ref="T1660:U1660">VLOOKUP(A1660,TOURISM!$A$2:$F$2692,{3,6},0)</f>
        <v>1655000000</v>
      </c>
      <c r="U1660" s="20">
        <v>1.23E9</v>
      </c>
      <c r="V1660" s="20">
        <f t="array" ref="V1660:AA1660">VLOOKUP(A1660,BUSINESS!$A$2:$J$2692,{4,5,6,7,8,9},0)</f>
        <v>0.473</v>
      </c>
      <c r="W1660" s="20">
        <v>27.0</v>
      </c>
      <c r="X1660" s="20"/>
      <c r="Y1660" s="20">
        <v>325.0</v>
      </c>
      <c r="Z1660" s="20">
        <v>0.561</v>
      </c>
      <c r="AA1660" s="20">
        <v>0.907</v>
      </c>
      <c r="AB1660" s="21">
        <f t="shared" si="390"/>
        <v>48575.72621</v>
      </c>
      <c r="AC1660" s="20"/>
      <c r="AD1660" s="20"/>
      <c r="AE1660" s="20">
        <f t="shared" si="546"/>
        <v>228.920089</v>
      </c>
      <c r="AF1660" s="22" t="b">
        <f t="shared" si="4"/>
        <v>0</v>
      </c>
      <c r="AG1660" s="20" t="b">
        <f t="shared" si="5"/>
        <v>0</v>
      </c>
      <c r="AH1660" s="20" t="b">
        <f t="shared" si="6"/>
        <v>0</v>
      </c>
      <c r="AI1660" s="20" t="b">
        <f t="shared" si="7"/>
        <v>0</v>
      </c>
      <c r="AJ1660" s="20"/>
      <c r="AK1660" s="20"/>
      <c r="AL1660" s="20"/>
      <c r="AM1660" s="20"/>
      <c r="AN1660" s="20"/>
      <c r="AO1660" s="20"/>
      <c r="AP1660" s="20"/>
      <c r="AQ1660" s="20"/>
      <c r="AR1660" s="23"/>
      <c r="AS1660" s="23"/>
      <c r="AT1660" s="23"/>
      <c r="AU1660" s="23"/>
      <c r="AV1660" s="23"/>
    </row>
    <row r="1661" ht="15.75" customHeight="1">
      <c r="A1661" s="17" t="str">
        <f t="shared" si="1"/>
        <v>Slovakia-Europe2007</v>
      </c>
      <c r="B1661" s="17" t="s">
        <v>220</v>
      </c>
      <c r="C1661" s="18" t="s">
        <v>180</v>
      </c>
      <c r="D1661" s="19" t="s">
        <v>86</v>
      </c>
      <c r="E1661" s="17">
        <v>2.62E11</v>
      </c>
      <c r="F1661" s="18">
        <v>0.078</v>
      </c>
      <c r="G1661" s="18">
        <v>1078.0</v>
      </c>
      <c r="H1661" s="18">
        <v>0.08</v>
      </c>
      <c r="I1661" s="20">
        <f t="array" ref="I1661:J1661">IFNA(VLOOKUP(A1661,ENERGY!$A$2:$F$2692,{5,6},0),0)</f>
        <v>18353</v>
      </c>
      <c r="J1661" s="20">
        <v>38749.0</v>
      </c>
      <c r="K1661" s="20">
        <f t="array" ref="K1661:S1661">VLOOKUP(A1661,'HUMAN RESOURCES'!$A$2:$M$2692,{2,3,4,5,6,7,8,9,10},0)</f>
        <v>0.01</v>
      </c>
      <c r="L1661" s="20">
        <v>0.008</v>
      </c>
      <c r="M1661" s="20">
        <v>78.0</v>
      </c>
      <c r="N1661" s="20">
        <v>71.0</v>
      </c>
      <c r="O1661" s="20">
        <v>0.159</v>
      </c>
      <c r="P1661" s="20">
        <v>0.722</v>
      </c>
      <c r="Q1661" s="20">
        <v>0.119</v>
      </c>
      <c r="R1661" s="20">
        <v>5374622.0</v>
      </c>
      <c r="S1661" s="20">
        <v>0.553</v>
      </c>
      <c r="T1661" s="20">
        <f t="array" ref="T1661:U1661">VLOOKUP(A1661,TOURISM!$A$2:$F$2692,{3,6},0)</f>
        <v>2352000000</v>
      </c>
      <c r="U1661" s="20">
        <v>1.825E9</v>
      </c>
      <c r="V1661" s="20">
        <f t="array" ref="V1661:AA1661">VLOOKUP(A1661,BUSINESS!$A$2:$J$2692,{4,5,6,7,8,9},0)</f>
        <v>0.473</v>
      </c>
      <c r="W1661" s="20">
        <v>27.0</v>
      </c>
      <c r="X1661" s="20"/>
      <c r="Y1661" s="20">
        <v>325.0</v>
      </c>
      <c r="Z1661" s="20">
        <v>0.618</v>
      </c>
      <c r="AA1661" s="20">
        <v>1.123</v>
      </c>
      <c r="AB1661" s="21">
        <f t="shared" si="390"/>
        <v>48747.61425</v>
      </c>
      <c r="AC1661" s="20">
        <f t="shared" ref="AC1661:AC1662" si="550">I1661/R1661</f>
        <v>0.003414751772</v>
      </c>
      <c r="AD1661" s="20">
        <f t="shared" ref="AD1661:AD1662" si="551">J1661/R1661</f>
        <v>0.0072096233</v>
      </c>
      <c r="AE1661" s="20">
        <f t="shared" si="546"/>
        <v>339.5587634</v>
      </c>
      <c r="AF1661" s="22" t="b">
        <f t="shared" si="4"/>
        <v>0</v>
      </c>
      <c r="AG1661" s="20" t="b">
        <f t="shared" si="5"/>
        <v>0</v>
      </c>
      <c r="AH1661" s="20" t="b">
        <f t="shared" si="6"/>
        <v>0</v>
      </c>
      <c r="AI1661" s="20" t="b">
        <f t="shared" si="7"/>
        <v>0</v>
      </c>
      <c r="AJ1661" s="20"/>
      <c r="AK1661" s="20"/>
      <c r="AL1661" s="20"/>
      <c r="AM1661" s="20"/>
      <c r="AN1661" s="20"/>
      <c r="AO1661" s="20"/>
      <c r="AP1661" s="20"/>
      <c r="AQ1661" s="20"/>
      <c r="AR1661" s="23"/>
      <c r="AS1661" s="23"/>
      <c r="AT1661" s="23"/>
      <c r="AU1661" s="23"/>
      <c r="AV1661" s="23"/>
    </row>
    <row r="1662" ht="15.75" customHeight="1">
      <c r="A1662" s="17" t="str">
        <f t="shared" si="1"/>
        <v>Slovakia-Europe2008</v>
      </c>
      <c r="B1662" s="17" t="s">
        <v>220</v>
      </c>
      <c r="C1662" s="18" t="s">
        <v>180</v>
      </c>
      <c r="D1662" s="19" t="s">
        <v>87</v>
      </c>
      <c r="E1662" s="17">
        <v>2.62E11</v>
      </c>
      <c r="F1662" s="18">
        <v>0.08</v>
      </c>
      <c r="G1662" s="18">
        <v>1400.0</v>
      </c>
      <c r="H1662" s="18">
        <v>0.058</v>
      </c>
      <c r="I1662" s="20">
        <f t="array" ref="I1662:J1662">IFNA(VLOOKUP(A1662,ENERGY!$A$2:$F$2692,{5,6},0),0)</f>
        <v>17850</v>
      </c>
      <c r="J1662" s="20">
        <v>36600.0</v>
      </c>
      <c r="K1662" s="20">
        <f t="array" ref="K1662:S1662">VLOOKUP(A1662,'HUMAN RESOURCES'!$A$2:$M$2692,{2,3,4,5,6,7,8,9,10},0)</f>
        <v>0.011</v>
      </c>
      <c r="L1662" s="20">
        <v>0.007</v>
      </c>
      <c r="M1662" s="20">
        <v>79.0</v>
      </c>
      <c r="N1662" s="20">
        <v>71.0</v>
      </c>
      <c r="O1662" s="20">
        <v>0.156</v>
      </c>
      <c r="P1662" s="20">
        <v>0.724</v>
      </c>
      <c r="Q1662" s="20">
        <v>0.12</v>
      </c>
      <c r="R1662" s="20">
        <v>5379233.0</v>
      </c>
      <c r="S1662" s="20">
        <v>0.551</v>
      </c>
      <c r="T1662" s="20">
        <f t="array" ref="T1662:U1662">VLOOKUP(A1662,TOURISM!$A$2:$F$2692,{3,6},0)</f>
        <v>3004000000</v>
      </c>
      <c r="U1662" s="20">
        <v>2.596E9</v>
      </c>
      <c r="V1662" s="20">
        <f t="array" ref="V1662:AA1662">VLOOKUP(A1662,BUSINESS!$A$2:$J$2692,{4,5,6,7,8,9},0)</f>
        <v>0.465</v>
      </c>
      <c r="W1662" s="20">
        <v>18.0</v>
      </c>
      <c r="X1662" s="20"/>
      <c r="Y1662" s="20">
        <v>325.0</v>
      </c>
      <c r="Z1662" s="20">
        <v>0.661</v>
      </c>
      <c r="AA1662" s="20">
        <v>1.019</v>
      </c>
      <c r="AB1662" s="21">
        <f t="shared" si="390"/>
        <v>48705.82851</v>
      </c>
      <c r="AC1662" s="20">
        <f t="shared" si="550"/>
        <v>0.003318316942</v>
      </c>
      <c r="AD1662" s="20">
        <f t="shared" si="551"/>
        <v>0.006803943982</v>
      </c>
      <c r="AE1662" s="20">
        <f t="shared" si="546"/>
        <v>482.5966825</v>
      </c>
      <c r="AF1662" s="22" t="b">
        <f t="shared" si="4"/>
        <v>0</v>
      </c>
      <c r="AG1662" s="20" t="b">
        <f t="shared" si="5"/>
        <v>0</v>
      </c>
      <c r="AH1662" s="20" t="b">
        <f t="shared" si="6"/>
        <v>0</v>
      </c>
      <c r="AI1662" s="20" t="b">
        <f t="shared" si="7"/>
        <v>0</v>
      </c>
      <c r="AJ1662" s="20"/>
      <c r="AK1662" s="20"/>
      <c r="AL1662" s="20"/>
      <c r="AM1662" s="20"/>
      <c r="AN1662" s="20"/>
      <c r="AO1662" s="20"/>
      <c r="AP1662" s="20"/>
      <c r="AQ1662" s="20"/>
      <c r="AR1662" s="23"/>
      <c r="AS1662" s="23"/>
      <c r="AT1662" s="23"/>
      <c r="AU1662" s="23"/>
      <c r="AV1662" s="23"/>
    </row>
    <row r="1663" ht="15.75" customHeight="1">
      <c r="A1663" s="17" t="str">
        <f t="shared" si="1"/>
        <v>Slovakia-Europe2009</v>
      </c>
      <c r="B1663" s="17" t="s">
        <v>220</v>
      </c>
      <c r="C1663" s="18" t="s">
        <v>180</v>
      </c>
      <c r="D1663" s="19" t="s">
        <v>88</v>
      </c>
      <c r="E1663" s="17">
        <v>2.63E11</v>
      </c>
      <c r="F1663" s="18">
        <v>0.092</v>
      </c>
      <c r="G1663" s="18">
        <v>1475.0</v>
      </c>
      <c r="H1663" s="18"/>
      <c r="I1663" s="20">
        <f t="array" ref="I1663:J1663">IFNA(VLOOKUP(A1663,ENERGY!$A$2:$F$2692,{5,6},0),0)</f>
        <v>0</v>
      </c>
      <c r="J1663" s="20">
        <v>0.0</v>
      </c>
      <c r="K1663" s="20">
        <f t="array" ref="K1663:S1663">VLOOKUP(A1663,'HUMAN RESOURCES'!$A$2:$M$2692,{2,3,4,5,6,7,8,9,10},0)</f>
        <v>0.011</v>
      </c>
      <c r="L1663" s="20">
        <v>0.007</v>
      </c>
      <c r="M1663" s="20">
        <v>79.0</v>
      </c>
      <c r="N1663" s="20">
        <v>71.0</v>
      </c>
      <c r="O1663" s="20">
        <v>0.153</v>
      </c>
      <c r="P1663" s="20">
        <v>0.726</v>
      </c>
      <c r="Q1663" s="20">
        <v>0.121</v>
      </c>
      <c r="R1663" s="20">
        <v>5386406.0</v>
      </c>
      <c r="S1663" s="20">
        <v>0.55</v>
      </c>
      <c r="T1663" s="20">
        <f t="array" ref="T1663:U1663">VLOOKUP(A1663,TOURISM!$A$2:$F$2692,{3,6},0)</f>
        <v>2539000000</v>
      </c>
      <c r="U1663" s="20">
        <v>2.249E9</v>
      </c>
      <c r="V1663" s="20">
        <f t="array" ref="V1663:AA1663">VLOOKUP(A1663,BUSINESS!$A$2:$J$2692,{4,5,6,7,8,9},0)</f>
        <v>0.475</v>
      </c>
      <c r="W1663" s="20">
        <v>18.0</v>
      </c>
      <c r="X1663" s="20"/>
      <c r="Y1663" s="20">
        <v>257.0</v>
      </c>
      <c r="Z1663" s="20">
        <v>0.7</v>
      </c>
      <c r="AA1663" s="20">
        <v>1.013</v>
      </c>
      <c r="AB1663" s="21">
        <f t="shared" si="390"/>
        <v>48826.6202</v>
      </c>
      <c r="AC1663" s="20"/>
      <c r="AD1663" s="20"/>
      <c r="AE1663" s="20">
        <f t="shared" si="546"/>
        <v>417.5325811</v>
      </c>
      <c r="AF1663" s="22" t="b">
        <f t="shared" si="4"/>
        <v>0</v>
      </c>
      <c r="AG1663" s="20" t="b">
        <f t="shared" si="5"/>
        <v>0</v>
      </c>
      <c r="AH1663" s="20" t="b">
        <f t="shared" si="6"/>
        <v>0</v>
      </c>
      <c r="AI1663" s="20" t="b">
        <f t="shared" si="7"/>
        <v>0</v>
      </c>
      <c r="AJ1663" s="20"/>
      <c r="AK1663" s="20"/>
      <c r="AL1663" s="20"/>
      <c r="AM1663" s="20"/>
      <c r="AN1663" s="20"/>
      <c r="AO1663" s="20"/>
      <c r="AP1663" s="20"/>
      <c r="AQ1663" s="20"/>
      <c r="AR1663" s="23"/>
      <c r="AS1663" s="23"/>
      <c r="AT1663" s="23"/>
      <c r="AU1663" s="23"/>
      <c r="AV1663" s="23"/>
    </row>
    <row r="1664" ht="15.75" customHeight="1">
      <c r="A1664" s="17" t="str">
        <f t="shared" si="1"/>
        <v>Slovakia-Europe2010</v>
      </c>
      <c r="B1664" s="17" t="s">
        <v>220</v>
      </c>
      <c r="C1664" s="18" t="s">
        <v>180</v>
      </c>
      <c r="D1664" s="19" t="s">
        <v>89</v>
      </c>
      <c r="E1664" s="17">
        <v>2.63E11</v>
      </c>
      <c r="F1664" s="18">
        <v>0.09</v>
      </c>
      <c r="G1664" s="18">
        <v>1446.0</v>
      </c>
      <c r="H1664" s="18"/>
      <c r="I1664" s="20">
        <f t="array" ref="I1664:J1664">IFNA(VLOOKUP(A1664,ENERGY!$A$2:$F$2692,{5,6},0),0)</f>
        <v>18830</v>
      </c>
      <c r="J1664" s="20">
        <v>39175.0</v>
      </c>
      <c r="K1664" s="20">
        <f t="array" ref="K1664:S1664">VLOOKUP(A1664,'HUMAN RESOURCES'!$A$2:$M$2692,{2,3,4,5,6,7,8,9,10},0)</f>
        <v>0.011</v>
      </c>
      <c r="L1664" s="20">
        <v>0.007</v>
      </c>
      <c r="M1664" s="20">
        <v>79.0</v>
      </c>
      <c r="N1664" s="20">
        <v>72.0</v>
      </c>
      <c r="O1664" s="20">
        <v>0.151</v>
      </c>
      <c r="P1664" s="20">
        <v>0.726</v>
      </c>
      <c r="Q1664" s="20">
        <v>0.123</v>
      </c>
      <c r="R1664" s="20">
        <v>5391428.0</v>
      </c>
      <c r="S1664" s="20">
        <v>0.547</v>
      </c>
      <c r="T1664" s="20">
        <f t="array" ref="T1664:U1664">VLOOKUP(A1664,TOURISM!$A$2:$F$2692,{3,6},0)</f>
        <v>2335000000</v>
      </c>
      <c r="U1664" s="20">
        <v>2.146E9</v>
      </c>
      <c r="V1664" s="20">
        <f t="array" ref="V1664:AA1664">VLOOKUP(A1664,BUSINESS!$A$2:$J$2692,{4,5,6,7,8,9},0)</f>
        <v>0.474</v>
      </c>
      <c r="W1664" s="20">
        <v>18.0</v>
      </c>
      <c r="X1664" s="20"/>
      <c r="Y1664" s="20">
        <v>257.0</v>
      </c>
      <c r="Z1664" s="20">
        <v>0.757</v>
      </c>
      <c r="AA1664" s="20">
        <v>1.09</v>
      </c>
      <c r="AB1664" s="21">
        <f t="shared" si="390"/>
        <v>48781.13925</v>
      </c>
      <c r="AC1664" s="20">
        <f t="shared" ref="AC1664:AC1671" si="552">I1664/R1664</f>
        <v>0.003492581186</v>
      </c>
      <c r="AD1664" s="20">
        <f t="shared" ref="AD1664:AD1666" si="553">J1664/R1664</f>
        <v>0.007266163992</v>
      </c>
      <c r="AE1664" s="20">
        <f t="shared" si="546"/>
        <v>398.0392579</v>
      </c>
      <c r="AF1664" s="22" t="b">
        <f t="shared" si="4"/>
        <v>0</v>
      </c>
      <c r="AG1664" s="20" t="b">
        <f t="shared" si="5"/>
        <v>0</v>
      </c>
      <c r="AH1664" s="20" t="b">
        <f t="shared" si="6"/>
        <v>0</v>
      </c>
      <c r="AI1664" s="20" t="b">
        <f t="shared" si="7"/>
        <v>0</v>
      </c>
      <c r="AJ1664" s="20"/>
      <c r="AK1664" s="20"/>
      <c r="AL1664" s="20"/>
      <c r="AM1664" s="20"/>
      <c r="AN1664" s="20"/>
      <c r="AO1664" s="20"/>
      <c r="AP1664" s="20"/>
      <c r="AQ1664" s="20"/>
      <c r="AR1664" s="23"/>
      <c r="AS1664" s="23"/>
      <c r="AT1664" s="23"/>
      <c r="AU1664" s="23"/>
      <c r="AV1664" s="23"/>
    </row>
    <row r="1665" ht="15.75" customHeight="1">
      <c r="A1665" s="17" t="str">
        <f t="shared" si="1"/>
        <v>Slovakia-Europe2011</v>
      </c>
      <c r="B1665" s="17" t="s">
        <v>220</v>
      </c>
      <c r="C1665" s="18" t="s">
        <v>180</v>
      </c>
      <c r="D1665" s="19" t="s">
        <v>90</v>
      </c>
      <c r="E1665" s="17">
        <v>2.63E11</v>
      </c>
      <c r="F1665" s="18">
        <v>0.079</v>
      </c>
      <c r="G1665" s="18">
        <v>1415.0</v>
      </c>
      <c r="H1665" s="18"/>
      <c r="I1665" s="20">
        <f t="array" ref="I1665:J1665">IFNA(VLOOKUP(A1665,ENERGY!$A$2:$F$2692,{5,6},0),0)</f>
        <v>18639</v>
      </c>
      <c r="J1665" s="20">
        <v>39494.0</v>
      </c>
      <c r="K1665" s="20">
        <f t="array" ref="K1665:S1665">VLOOKUP(A1665,'HUMAN RESOURCES'!$A$2:$M$2692,{2,3,4,5,6,7,8,9,10},0)</f>
        <v>0.011</v>
      </c>
      <c r="L1665" s="20">
        <v>0.007</v>
      </c>
      <c r="M1665" s="20">
        <v>80.0</v>
      </c>
      <c r="N1665" s="20">
        <v>72.0</v>
      </c>
      <c r="O1665" s="20">
        <v>0.15</v>
      </c>
      <c r="P1665" s="20">
        <v>0.725</v>
      </c>
      <c r="Q1665" s="20">
        <v>0.125</v>
      </c>
      <c r="R1665" s="20">
        <v>5398384.0</v>
      </c>
      <c r="S1665" s="20">
        <v>0.544</v>
      </c>
      <c r="T1665" s="20">
        <f t="array" ref="T1665:U1665">VLOOKUP(A1665,TOURISM!$A$2:$F$2692,{3,6},0)</f>
        <v>2514000000</v>
      </c>
      <c r="U1665" s="20">
        <v>2.449E9</v>
      </c>
      <c r="V1665" s="20">
        <f t="array" ref="V1665:AA1665">VLOOKUP(A1665,BUSINESS!$A$2:$J$2692,{4,5,6,7,8,9},0)</f>
        <v>0.476</v>
      </c>
      <c r="W1665" s="20">
        <v>18.0</v>
      </c>
      <c r="X1665" s="20"/>
      <c r="Y1665" s="20">
        <v>231.0</v>
      </c>
      <c r="Z1665" s="20">
        <v>0.744</v>
      </c>
      <c r="AA1665" s="20">
        <v>1.1</v>
      </c>
      <c r="AB1665" s="21">
        <f t="shared" si="390"/>
        <v>48718.2831</v>
      </c>
      <c r="AC1665" s="20">
        <f t="shared" si="552"/>
        <v>0.003452699919</v>
      </c>
      <c r="AD1665" s="20">
        <f t="shared" si="553"/>
        <v>0.007315893052</v>
      </c>
      <c r="AE1665" s="20">
        <f t="shared" si="546"/>
        <v>453.6542788</v>
      </c>
      <c r="AF1665" s="22" t="b">
        <f t="shared" si="4"/>
        <v>0</v>
      </c>
      <c r="AG1665" s="20" t="b">
        <f t="shared" si="5"/>
        <v>0</v>
      </c>
      <c r="AH1665" s="20" t="b">
        <f t="shared" si="6"/>
        <v>0</v>
      </c>
      <c r="AI1665" s="20" t="b">
        <f t="shared" si="7"/>
        <v>0</v>
      </c>
      <c r="AJ1665" s="20"/>
      <c r="AK1665" s="20"/>
      <c r="AL1665" s="20"/>
      <c r="AM1665" s="20"/>
      <c r="AN1665" s="20"/>
      <c r="AO1665" s="20"/>
      <c r="AP1665" s="20"/>
      <c r="AQ1665" s="20"/>
      <c r="AR1665" s="23"/>
      <c r="AS1665" s="23"/>
      <c r="AT1665" s="23"/>
      <c r="AU1665" s="23"/>
      <c r="AV1665" s="23"/>
    </row>
    <row r="1666" ht="15.75" customHeight="1">
      <c r="A1666" s="17" t="str">
        <f t="shared" si="1"/>
        <v>Slovakia-Europe2012</v>
      </c>
      <c r="B1666" s="17" t="s">
        <v>220</v>
      </c>
      <c r="C1666" s="18" t="s">
        <v>180</v>
      </c>
      <c r="D1666" s="19" t="s">
        <v>91</v>
      </c>
      <c r="E1666" s="17">
        <v>2.64E11</v>
      </c>
      <c r="F1666" s="18">
        <v>0.078</v>
      </c>
      <c r="G1666" s="18">
        <v>1326.0</v>
      </c>
      <c r="H1666" s="18"/>
      <c r="I1666" s="20">
        <f t="array" ref="I1666:J1666">IFNA(VLOOKUP(A1666,ENERGY!$A$2:$F$2692,{5,6},0),0)</f>
        <v>18640</v>
      </c>
      <c r="J1666" s="20">
        <v>38929.0</v>
      </c>
      <c r="K1666" s="20">
        <f t="array" ref="K1666:S1666">VLOOKUP(A1666,'HUMAN RESOURCES'!$A$2:$M$2692,{2,3,4,5,6,7,8,9,10},0)</f>
        <v>0.01</v>
      </c>
      <c r="L1666" s="20">
        <v>0.006</v>
      </c>
      <c r="M1666" s="20">
        <v>80.0</v>
      </c>
      <c r="N1666" s="20">
        <v>73.0</v>
      </c>
      <c r="O1666" s="20">
        <v>0.15</v>
      </c>
      <c r="P1666" s="20">
        <v>0.723</v>
      </c>
      <c r="Q1666" s="20">
        <v>0.127</v>
      </c>
      <c r="R1666" s="20">
        <v>5407579.0</v>
      </c>
      <c r="S1666" s="20">
        <v>0.542</v>
      </c>
      <c r="T1666" s="20">
        <f t="array" ref="T1666:U1666">VLOOKUP(A1666,TOURISM!$A$2:$F$2692,{3,6},0)</f>
        <v>2365000000</v>
      </c>
      <c r="U1666" s="20">
        <v>2.307E9</v>
      </c>
      <c r="V1666" s="20">
        <f t="array" ref="V1666:AA1666">VLOOKUP(A1666,BUSINESS!$A$2:$J$2692,{4,5,6,7,8,9},0)</f>
        <v>0.471</v>
      </c>
      <c r="W1666" s="20">
        <v>14.0</v>
      </c>
      <c r="X1666" s="20">
        <v>43.0</v>
      </c>
      <c r="Y1666" s="20">
        <v>207.0</v>
      </c>
      <c r="Z1666" s="20">
        <v>0.767</v>
      </c>
      <c r="AA1666" s="20">
        <v>1.119</v>
      </c>
      <c r="AB1666" s="21">
        <f t="shared" si="390"/>
        <v>48820.3686</v>
      </c>
      <c r="AC1666" s="20">
        <f t="shared" si="552"/>
        <v>0.003447013904</v>
      </c>
      <c r="AD1666" s="20">
        <f t="shared" si="553"/>
        <v>0.007198970186</v>
      </c>
      <c r="AE1666" s="20">
        <f t="shared" si="546"/>
        <v>426.6234483</v>
      </c>
      <c r="AF1666" s="22" t="b">
        <f t="shared" si="4"/>
        <v>0</v>
      </c>
      <c r="AG1666" s="20" t="b">
        <f t="shared" si="5"/>
        <v>0</v>
      </c>
      <c r="AH1666" s="20" t="b">
        <f t="shared" si="6"/>
        <v>0</v>
      </c>
      <c r="AI1666" s="20" t="b">
        <f t="shared" si="7"/>
        <v>0</v>
      </c>
      <c r="AJ1666" s="20"/>
      <c r="AK1666" s="20"/>
      <c r="AL1666" s="20"/>
      <c r="AM1666" s="20"/>
      <c r="AN1666" s="20"/>
      <c r="AO1666" s="20"/>
      <c r="AP1666" s="20"/>
      <c r="AQ1666" s="20"/>
      <c r="AR1666" s="23"/>
      <c r="AS1666" s="23"/>
      <c r="AT1666" s="23"/>
      <c r="AU1666" s="23"/>
      <c r="AV1666" s="23"/>
    </row>
    <row r="1667" ht="15.75" customHeight="1">
      <c r="A1667" s="17" t="str">
        <f t="shared" si="1"/>
        <v>Slovenia-Europe2000</v>
      </c>
      <c r="B1667" s="17" t="s">
        <v>221</v>
      </c>
      <c r="C1667" s="18" t="s">
        <v>180</v>
      </c>
      <c r="D1667" s="19" t="s">
        <v>76</v>
      </c>
      <c r="E1667" s="17">
        <v>2.64E11</v>
      </c>
      <c r="F1667" s="18">
        <v>0.083</v>
      </c>
      <c r="G1667" s="18">
        <v>831.0</v>
      </c>
      <c r="H1667" s="18">
        <v>0.158</v>
      </c>
      <c r="I1667" s="20">
        <f t="array" ref="I1667:J1667">IFNA(VLOOKUP(A1667,ENERGY!$A$2:$F$2692,{5,6},0),0)</f>
        <v>7143</v>
      </c>
      <c r="J1667" s="20"/>
      <c r="K1667" s="20">
        <f t="array" ref="K1667:S1667">VLOOKUP(A1667,'HUMAN RESOURCES'!$A$2:$M$2692,{2,3,4,5,6,7,8,9,10},0)</f>
        <v>0.009</v>
      </c>
      <c r="L1667" s="20">
        <v>0.005</v>
      </c>
      <c r="M1667" s="20">
        <v>79.0</v>
      </c>
      <c r="N1667" s="20">
        <v>72.0</v>
      </c>
      <c r="O1667" s="20">
        <v>0.159</v>
      </c>
      <c r="P1667" s="20">
        <v>0.7</v>
      </c>
      <c r="Q1667" s="20">
        <v>0.141</v>
      </c>
      <c r="R1667" s="20">
        <v>1988925.0</v>
      </c>
      <c r="S1667" s="20">
        <v>0.508</v>
      </c>
      <c r="T1667" s="20">
        <f t="array" ref="T1667:U1667">VLOOKUP(A1667,TOURISM!$A$2:$F$2692,{3,6},0)</f>
        <v>1016000000</v>
      </c>
      <c r="U1667" s="20">
        <v>5.44E8</v>
      </c>
      <c r="V1667" s="20" t="str">
        <f t="array" ref="V1667:AA1667">VLOOKUP(A1667,BUSINESS!$A$2:$J$2692,{4,5,6,7,8,9},0)</f>
        <v/>
      </c>
      <c r="W1667" s="20"/>
      <c r="X1667" s="20"/>
      <c r="Y1667" s="20"/>
      <c r="Z1667" s="20">
        <v>0.151</v>
      </c>
      <c r="AA1667" s="20">
        <v>0.611</v>
      </c>
      <c r="AB1667" s="21">
        <f t="shared" si="390"/>
        <v>132735.0202</v>
      </c>
      <c r="AC1667" s="20">
        <f t="shared" si="552"/>
        <v>0.003591387307</v>
      </c>
      <c r="AD1667" s="20"/>
      <c r="AE1667" s="20">
        <f t="shared" si="546"/>
        <v>273.514587</v>
      </c>
      <c r="AF1667" s="22" t="b">
        <f t="shared" si="4"/>
        <v>1</v>
      </c>
      <c r="AG1667" s="20" t="b">
        <f t="shared" si="5"/>
        <v>0</v>
      </c>
      <c r="AH1667" s="20" t="b">
        <f t="shared" si="6"/>
        <v>0</v>
      </c>
      <c r="AI1667" s="20" t="b">
        <f t="shared" si="7"/>
        <v>0</v>
      </c>
      <c r="AJ1667" s="20"/>
      <c r="AK1667" s="20"/>
      <c r="AL1667" s="20"/>
      <c r="AM1667" s="20"/>
      <c r="AN1667" s="20"/>
      <c r="AO1667" s="20"/>
      <c r="AP1667" s="20"/>
      <c r="AQ1667" s="20"/>
      <c r="AR1667" s="23"/>
      <c r="AS1667" s="23"/>
      <c r="AT1667" s="23"/>
      <c r="AU1667" s="23"/>
      <c r="AV1667" s="23"/>
    </row>
    <row r="1668" ht="15.75" customHeight="1">
      <c r="A1668" s="17" t="str">
        <f t="shared" si="1"/>
        <v>Slovenia-Europe2001</v>
      </c>
      <c r="B1668" s="17" t="s">
        <v>221</v>
      </c>
      <c r="C1668" s="18" t="s">
        <v>180</v>
      </c>
      <c r="D1668" s="19" t="s">
        <v>77</v>
      </c>
      <c r="E1668" s="17">
        <v>2.64E11</v>
      </c>
      <c r="F1668" s="18">
        <v>0.086</v>
      </c>
      <c r="G1668" s="18">
        <v>883.0</v>
      </c>
      <c r="H1668" s="18">
        <v>0.151</v>
      </c>
      <c r="I1668" s="20">
        <f t="array" ref="I1668:J1668">IFNA(VLOOKUP(A1668,ENERGY!$A$2:$F$2692,{5,6},0),0)</f>
        <v>7249</v>
      </c>
      <c r="J1668" s="20"/>
      <c r="K1668" s="20">
        <f t="array" ref="K1668:S1668">VLOOKUP(A1668,'HUMAN RESOURCES'!$A$2:$M$2692,{2,3,4,5,6,7,8,9,10},0)</f>
        <v>0.009</v>
      </c>
      <c r="L1668" s="20">
        <v>0.004</v>
      </c>
      <c r="M1668" s="20">
        <v>80.0</v>
      </c>
      <c r="N1668" s="20">
        <v>72.0</v>
      </c>
      <c r="O1668" s="20">
        <v>0.155</v>
      </c>
      <c r="P1668" s="20">
        <v>0.701</v>
      </c>
      <c r="Q1668" s="20">
        <v>0.144</v>
      </c>
      <c r="R1668" s="20">
        <v>1992060.0</v>
      </c>
      <c r="S1668" s="20">
        <v>0.508</v>
      </c>
      <c r="T1668" s="20">
        <f t="array" ref="T1668:U1668">VLOOKUP(A1668,TOURISM!$A$2:$F$2692,{3,6},0)</f>
        <v>1059000000</v>
      </c>
      <c r="U1668" s="20">
        <v>5.6E8</v>
      </c>
      <c r="V1668" s="20" t="str">
        <f t="array" ref="V1668:AA1668">VLOOKUP(A1668,BUSINESS!$A$2:$J$2692,{4,5,6,7,8,9},0)</f>
        <v/>
      </c>
      <c r="W1668" s="20"/>
      <c r="X1668" s="20"/>
      <c r="Y1668" s="20"/>
      <c r="Z1668" s="20">
        <v>0.302</v>
      </c>
      <c r="AA1668" s="20">
        <v>0.739</v>
      </c>
      <c r="AB1668" s="21">
        <f t="shared" si="390"/>
        <v>132526.1287</v>
      </c>
      <c r="AC1668" s="20">
        <f t="shared" si="552"/>
        <v>0.003638946618</v>
      </c>
      <c r="AD1668" s="20"/>
      <c r="AE1668" s="20">
        <f t="shared" si="546"/>
        <v>281.1160306</v>
      </c>
      <c r="AF1668" s="22" t="b">
        <f t="shared" si="4"/>
        <v>1</v>
      </c>
      <c r="AG1668" s="20" t="b">
        <f t="shared" si="5"/>
        <v>0</v>
      </c>
      <c r="AH1668" s="20" t="b">
        <f t="shared" si="6"/>
        <v>0</v>
      </c>
      <c r="AI1668" s="20" t="b">
        <f t="shared" si="7"/>
        <v>0</v>
      </c>
      <c r="AJ1668" s="20"/>
      <c r="AK1668" s="20"/>
      <c r="AL1668" s="20"/>
      <c r="AM1668" s="20"/>
      <c r="AN1668" s="20"/>
      <c r="AO1668" s="20"/>
      <c r="AP1668" s="20"/>
      <c r="AQ1668" s="20"/>
      <c r="AR1668" s="23"/>
      <c r="AS1668" s="23"/>
      <c r="AT1668" s="23"/>
      <c r="AU1668" s="23"/>
      <c r="AV1668" s="23"/>
    </row>
    <row r="1669" ht="15.75" customHeight="1">
      <c r="A1669" s="17" t="str">
        <f t="shared" si="1"/>
        <v>Slovenia-Europe2002</v>
      </c>
      <c r="B1669" s="17" t="s">
        <v>221</v>
      </c>
      <c r="C1669" s="18" t="s">
        <v>180</v>
      </c>
      <c r="D1669" s="19" t="s">
        <v>79</v>
      </c>
      <c r="E1669" s="17">
        <v>2.66E11</v>
      </c>
      <c r="F1669" s="18">
        <v>0.086</v>
      </c>
      <c r="G1669" s="18">
        <v>1000.0</v>
      </c>
      <c r="H1669" s="18">
        <v>0.132</v>
      </c>
      <c r="I1669" s="20">
        <f t="array" ref="I1669:J1669">IFNA(VLOOKUP(A1669,ENERGY!$A$2:$F$2692,{5,6},0),0)</f>
        <v>7230</v>
      </c>
      <c r="J1669" s="20">
        <v>15328.0</v>
      </c>
      <c r="K1669" s="20">
        <f t="array" ref="K1669:S1669">VLOOKUP(A1669,'HUMAN RESOURCES'!$A$2:$M$2692,{2,3,4,5,6,7,8,9,10},0)</f>
        <v>0.009</v>
      </c>
      <c r="L1669" s="20">
        <v>0.004</v>
      </c>
      <c r="M1669" s="20">
        <v>80.0</v>
      </c>
      <c r="N1669" s="20">
        <v>72.0</v>
      </c>
      <c r="O1669" s="20">
        <v>0.151</v>
      </c>
      <c r="P1669" s="20">
        <v>0.702</v>
      </c>
      <c r="Q1669" s="20">
        <v>0.147</v>
      </c>
      <c r="R1669" s="20">
        <v>1994530.0</v>
      </c>
      <c r="S1669" s="20">
        <v>0.508</v>
      </c>
      <c r="T1669" s="20">
        <f t="array" ref="T1669:U1669">VLOOKUP(A1669,TOURISM!$A$2:$F$2692,{3,6},0)</f>
        <v>1152000000</v>
      </c>
      <c r="U1669" s="20">
        <v>6.47E8</v>
      </c>
      <c r="V1669" s="20" t="str">
        <f t="array" ref="V1669:AA1669">VLOOKUP(A1669,BUSINESS!$A$2:$J$2692,{4,5,6,7,8,9},0)</f>
        <v/>
      </c>
      <c r="W1669" s="20"/>
      <c r="X1669" s="20"/>
      <c r="Y1669" s="20"/>
      <c r="Z1669" s="20">
        <v>0.278</v>
      </c>
      <c r="AA1669" s="20">
        <v>0.838</v>
      </c>
      <c r="AB1669" s="21">
        <f t="shared" si="390"/>
        <v>133364.7526</v>
      </c>
      <c r="AC1669" s="20">
        <f t="shared" si="552"/>
        <v>0.00362491414</v>
      </c>
      <c r="AD1669" s="20">
        <f t="shared" ref="AD1669:AD1671" si="554">J1669/R1669</f>
        <v>0.007685018526</v>
      </c>
      <c r="AE1669" s="20">
        <f t="shared" si="546"/>
        <v>324.387199</v>
      </c>
      <c r="AF1669" s="22" t="b">
        <f t="shared" si="4"/>
        <v>1</v>
      </c>
      <c r="AG1669" s="20" t="b">
        <f t="shared" si="5"/>
        <v>0</v>
      </c>
      <c r="AH1669" s="20" t="b">
        <f t="shared" si="6"/>
        <v>0</v>
      </c>
      <c r="AI1669" s="20" t="b">
        <f t="shared" si="7"/>
        <v>0</v>
      </c>
      <c r="AJ1669" s="20"/>
      <c r="AK1669" s="20"/>
      <c r="AL1669" s="20"/>
      <c r="AM1669" s="20"/>
      <c r="AN1669" s="20"/>
      <c r="AO1669" s="20"/>
      <c r="AP1669" s="20"/>
      <c r="AQ1669" s="20"/>
      <c r="AR1669" s="23"/>
      <c r="AS1669" s="23"/>
      <c r="AT1669" s="23"/>
      <c r="AU1669" s="23"/>
      <c r="AV1669" s="23"/>
    </row>
    <row r="1670" ht="15.75" customHeight="1">
      <c r="A1670" s="17" t="str">
        <f t="shared" si="1"/>
        <v>Slovenia-Europe2003</v>
      </c>
      <c r="B1670" s="17" t="s">
        <v>221</v>
      </c>
      <c r="C1670" s="18" t="s">
        <v>180</v>
      </c>
      <c r="D1670" s="19" t="s">
        <v>81</v>
      </c>
      <c r="E1670" s="17">
        <v>2.67E11</v>
      </c>
      <c r="F1670" s="18">
        <v>0.086</v>
      </c>
      <c r="G1670" s="18">
        <v>1263.0</v>
      </c>
      <c r="H1670" s="18">
        <v>0.108</v>
      </c>
      <c r="I1670" s="20">
        <f t="array" ref="I1670:J1670">IFNA(VLOOKUP(A1670,ENERGY!$A$2:$F$2692,{5,6},0),0)</f>
        <v>7097</v>
      </c>
      <c r="J1670" s="20">
        <v>15310.0</v>
      </c>
      <c r="K1670" s="20">
        <f t="array" ref="K1670:S1670">VLOOKUP(A1670,'HUMAN RESOURCES'!$A$2:$M$2692,{2,3,4,5,6,7,8,9,10},0)</f>
        <v>0.009</v>
      </c>
      <c r="L1670" s="20">
        <v>0.004</v>
      </c>
      <c r="M1670" s="20">
        <v>81.0</v>
      </c>
      <c r="N1670" s="20">
        <v>73.0</v>
      </c>
      <c r="O1670" s="20">
        <v>0.147</v>
      </c>
      <c r="P1670" s="20">
        <v>0.703</v>
      </c>
      <c r="Q1670" s="20">
        <v>0.15</v>
      </c>
      <c r="R1670" s="20">
        <v>1995733.0</v>
      </c>
      <c r="S1670" s="20">
        <v>0.507</v>
      </c>
      <c r="T1670" s="20">
        <f t="array" ref="T1670:U1670">VLOOKUP(A1670,TOURISM!$A$2:$F$2692,{3,6},0)</f>
        <v>1427000000</v>
      </c>
      <c r="U1670" s="20">
        <v>8.05E8</v>
      </c>
      <c r="V1670" s="20" t="str">
        <f t="array" ref="V1670:AA1670">VLOOKUP(A1670,BUSINESS!$A$2:$J$2692,{4,5,6,7,8,9},0)</f>
        <v/>
      </c>
      <c r="W1670" s="20">
        <v>60.0</v>
      </c>
      <c r="X1670" s="20"/>
      <c r="Y1670" s="20"/>
      <c r="Z1670" s="20">
        <v>0.319</v>
      </c>
      <c r="AA1670" s="20">
        <v>0.873</v>
      </c>
      <c r="AB1670" s="21">
        <f t="shared" si="390"/>
        <v>133785.4312</v>
      </c>
      <c r="AC1670" s="20">
        <f t="shared" si="552"/>
        <v>0.003556086911</v>
      </c>
      <c r="AD1670" s="20">
        <f t="shared" si="554"/>
        <v>0.007671366861</v>
      </c>
      <c r="AE1670" s="20">
        <f t="shared" si="546"/>
        <v>403.3605698</v>
      </c>
      <c r="AF1670" s="22" t="b">
        <f t="shared" si="4"/>
        <v>1</v>
      </c>
      <c r="AG1670" s="20" t="b">
        <f t="shared" si="5"/>
        <v>0</v>
      </c>
      <c r="AH1670" s="20" t="b">
        <f t="shared" si="6"/>
        <v>0</v>
      </c>
      <c r="AI1670" s="20" t="b">
        <f t="shared" si="7"/>
        <v>0</v>
      </c>
      <c r="AJ1670" s="20"/>
      <c r="AK1670" s="20"/>
      <c r="AL1670" s="20"/>
      <c r="AM1670" s="20"/>
      <c r="AN1670" s="20"/>
      <c r="AO1670" s="20"/>
      <c r="AP1670" s="20"/>
      <c r="AQ1670" s="20"/>
      <c r="AR1670" s="23"/>
      <c r="AS1670" s="23"/>
      <c r="AT1670" s="23"/>
      <c r="AU1670" s="23"/>
      <c r="AV1670" s="23"/>
    </row>
    <row r="1671" ht="15.75" customHeight="1">
      <c r="A1671" s="17" t="str">
        <f t="shared" si="1"/>
        <v>Slovenia-Europe2004</v>
      </c>
      <c r="B1671" s="17" t="s">
        <v>221</v>
      </c>
      <c r="C1671" s="18" t="s">
        <v>180</v>
      </c>
      <c r="D1671" s="19" t="s">
        <v>83</v>
      </c>
      <c r="E1671" s="17">
        <v>2.72E11</v>
      </c>
      <c r="F1671" s="18">
        <v>0.083</v>
      </c>
      <c r="G1671" s="18">
        <v>1415.0</v>
      </c>
      <c r="H1671" s="18">
        <v>0.087</v>
      </c>
      <c r="I1671" s="20">
        <f t="array" ref="I1671:J1671">IFNA(VLOOKUP(A1671,ENERGY!$A$2:$F$2692,{5,6},0),0)</f>
        <v>7740</v>
      </c>
      <c r="J1671" s="20">
        <v>17180.0</v>
      </c>
      <c r="K1671" s="20">
        <f t="array" ref="K1671:S1671">VLOOKUP(A1671,'HUMAN RESOURCES'!$A$2:$M$2692,{2,3,4,5,6,7,8,9,10},0)</f>
        <v>0.009</v>
      </c>
      <c r="L1671" s="20">
        <v>0.004</v>
      </c>
      <c r="M1671" s="20">
        <v>81.0</v>
      </c>
      <c r="N1671" s="20">
        <v>74.0</v>
      </c>
      <c r="O1671" s="20">
        <v>0.144</v>
      </c>
      <c r="P1671" s="20">
        <v>0.703</v>
      </c>
      <c r="Q1671" s="20">
        <v>0.153</v>
      </c>
      <c r="R1671" s="20">
        <v>1997012.0</v>
      </c>
      <c r="S1671" s="20">
        <v>0.506</v>
      </c>
      <c r="T1671" s="20">
        <f t="array" ref="T1671:U1671">VLOOKUP(A1671,TOURISM!$A$2:$F$2692,{3,6},0)</f>
        <v>1725000000</v>
      </c>
      <c r="U1671" s="20">
        <v>9.37E8</v>
      </c>
      <c r="V1671" s="20" t="str">
        <f t="array" ref="V1671:AA1671">VLOOKUP(A1671,BUSINESS!$A$2:$J$2692,{4,5,6,7,8,9},0)</f>
        <v/>
      </c>
      <c r="W1671" s="20">
        <v>60.0</v>
      </c>
      <c r="X1671" s="20"/>
      <c r="Y1671" s="20"/>
      <c r="Z1671" s="20">
        <v>0.408</v>
      </c>
      <c r="AA1671" s="20">
        <v>0.927</v>
      </c>
      <c r="AB1671" s="21">
        <f t="shared" si="390"/>
        <v>136203.488</v>
      </c>
      <c r="AC1671" s="20">
        <f t="shared" si="552"/>
        <v>0.003875790431</v>
      </c>
      <c r="AD1671" s="20">
        <f t="shared" si="554"/>
        <v>0.008602852662</v>
      </c>
      <c r="AE1671" s="20">
        <f t="shared" si="546"/>
        <v>469.2009863</v>
      </c>
      <c r="AF1671" s="22" t="b">
        <f t="shared" si="4"/>
        <v>1</v>
      </c>
      <c r="AG1671" s="20" t="b">
        <f t="shared" si="5"/>
        <v>0</v>
      </c>
      <c r="AH1671" s="20" t="b">
        <f t="shared" si="6"/>
        <v>0</v>
      </c>
      <c r="AI1671" s="20" t="b">
        <f t="shared" si="7"/>
        <v>0</v>
      </c>
      <c r="AJ1671" s="20"/>
      <c r="AK1671" s="20"/>
      <c r="AL1671" s="20"/>
      <c r="AM1671" s="20"/>
      <c r="AN1671" s="20"/>
      <c r="AO1671" s="20"/>
      <c r="AP1671" s="20"/>
      <c r="AQ1671" s="20"/>
      <c r="AR1671" s="23"/>
      <c r="AS1671" s="23"/>
      <c r="AT1671" s="23"/>
      <c r="AU1671" s="23"/>
      <c r="AV1671" s="23"/>
    </row>
    <row r="1672" ht="15.75" customHeight="1">
      <c r="A1672" s="17" t="str">
        <f t="shared" si="1"/>
        <v>Slovenia-Europe2005</v>
      </c>
      <c r="B1672" s="17" t="s">
        <v>221</v>
      </c>
      <c r="C1672" s="18" t="s">
        <v>180</v>
      </c>
      <c r="D1672" s="19" t="s">
        <v>84</v>
      </c>
      <c r="E1672" s="17">
        <v>2.73E11</v>
      </c>
      <c r="F1672" s="18">
        <v>0.084</v>
      </c>
      <c r="G1672" s="18">
        <v>1494.0</v>
      </c>
      <c r="H1672" s="18">
        <v>0.078</v>
      </c>
      <c r="I1672" s="20">
        <f t="array" ref="I1672:J1672">IFNA(VLOOKUP(A1672,ENERGY!$A$2:$F$2692,{5,6},0),0)</f>
        <v>0</v>
      </c>
      <c r="J1672" s="20">
        <v>0.0</v>
      </c>
      <c r="K1672" s="20">
        <f t="array" ref="K1672:S1672">VLOOKUP(A1672,'HUMAN RESOURCES'!$A$2:$M$2692,{2,3,4,5,6,7,8,9,10},0)</f>
        <v>0.009</v>
      </c>
      <c r="L1672" s="20">
        <v>0.004</v>
      </c>
      <c r="M1672" s="20">
        <v>81.0</v>
      </c>
      <c r="N1672" s="20">
        <v>74.0</v>
      </c>
      <c r="O1672" s="20">
        <v>0.142</v>
      </c>
      <c r="P1672" s="20">
        <v>0.703</v>
      </c>
      <c r="Q1672" s="20">
        <v>0.155</v>
      </c>
      <c r="R1672" s="20">
        <v>2000474.0</v>
      </c>
      <c r="S1672" s="20">
        <v>0.505</v>
      </c>
      <c r="T1672" s="20">
        <f t="array" ref="T1672:U1672">VLOOKUP(A1672,TOURISM!$A$2:$F$2692,{3,6},0)</f>
        <v>1894000000</v>
      </c>
      <c r="U1672" s="20">
        <v>1.019E9</v>
      </c>
      <c r="V1672" s="20">
        <f t="array" ref="V1672:AA1672">VLOOKUP(A1672,BUSINESS!$A$2:$J$2692,{4,5,6,7,8,9},0)</f>
        <v>0.392</v>
      </c>
      <c r="W1672" s="20">
        <v>60.0</v>
      </c>
      <c r="X1672" s="20"/>
      <c r="Y1672" s="20">
        <v>260.0</v>
      </c>
      <c r="Z1672" s="20">
        <v>0.468</v>
      </c>
      <c r="AA1672" s="20">
        <v>0.879</v>
      </c>
      <c r="AB1672" s="21">
        <f t="shared" si="390"/>
        <v>136467.6572</v>
      </c>
      <c r="AC1672" s="20"/>
      <c r="AD1672" s="20"/>
      <c r="AE1672" s="20">
        <f t="shared" si="546"/>
        <v>509.3792771</v>
      </c>
      <c r="AF1672" s="22" t="b">
        <f t="shared" si="4"/>
        <v>1</v>
      </c>
      <c r="AG1672" s="20" t="b">
        <f t="shared" si="5"/>
        <v>0</v>
      </c>
      <c r="AH1672" s="20" t="b">
        <f t="shared" si="6"/>
        <v>0</v>
      </c>
      <c r="AI1672" s="20" t="b">
        <f t="shared" si="7"/>
        <v>0</v>
      </c>
      <c r="AJ1672" s="20"/>
      <c r="AK1672" s="20"/>
      <c r="AL1672" s="20"/>
      <c r="AM1672" s="20"/>
      <c r="AN1672" s="20"/>
      <c r="AO1672" s="20"/>
      <c r="AP1672" s="20"/>
      <c r="AQ1672" s="20"/>
      <c r="AR1672" s="23"/>
      <c r="AS1672" s="23"/>
      <c r="AT1672" s="23"/>
      <c r="AU1672" s="23"/>
      <c r="AV1672" s="23"/>
    </row>
    <row r="1673" ht="15.75" customHeight="1">
      <c r="A1673" s="17" t="str">
        <f t="shared" si="1"/>
        <v>Slovenia-Europe2006</v>
      </c>
      <c r="B1673" s="17" t="s">
        <v>221</v>
      </c>
      <c r="C1673" s="18" t="s">
        <v>180</v>
      </c>
      <c r="D1673" s="19" t="s">
        <v>85</v>
      </c>
      <c r="E1673" s="17">
        <v>2.73E11</v>
      </c>
      <c r="F1673" s="18">
        <v>0.083</v>
      </c>
      <c r="G1673" s="18">
        <v>1610.0</v>
      </c>
      <c r="H1673" s="18">
        <v>0.074</v>
      </c>
      <c r="I1673" s="20">
        <f t="array" ref="I1673:J1673">IFNA(VLOOKUP(A1673,ENERGY!$A$2:$F$2692,{5,6},0),0)</f>
        <v>0</v>
      </c>
      <c r="J1673" s="20">
        <v>0.0</v>
      </c>
      <c r="K1673" s="20">
        <f t="array" ref="K1673:S1673">VLOOKUP(A1673,'HUMAN RESOURCES'!$A$2:$M$2692,{2,3,4,5,6,7,8,9,10},0)</f>
        <v>0.009</v>
      </c>
      <c r="L1673" s="20">
        <v>0.003</v>
      </c>
      <c r="M1673" s="20">
        <v>82.0</v>
      </c>
      <c r="N1673" s="20">
        <v>75.0</v>
      </c>
      <c r="O1673" s="20">
        <v>0.14</v>
      </c>
      <c r="P1673" s="20">
        <v>0.702</v>
      </c>
      <c r="Q1673" s="20">
        <v>0.158</v>
      </c>
      <c r="R1673" s="20">
        <v>2006868.0</v>
      </c>
      <c r="S1673" s="20">
        <v>0.504</v>
      </c>
      <c r="T1673" s="20">
        <f t="array" ref="T1673:U1673">VLOOKUP(A1673,TOURISM!$A$2:$F$2692,{3,6},0)</f>
        <v>2074000000</v>
      </c>
      <c r="U1673" s="20">
        <v>1.058E9</v>
      </c>
      <c r="V1673" s="20">
        <f t="array" ref="V1673:AA1673">VLOOKUP(A1673,BUSINESS!$A$2:$J$2692,{4,5,6,7,8,9},0)</f>
        <v>0.392</v>
      </c>
      <c r="W1673" s="20">
        <v>60.0</v>
      </c>
      <c r="X1673" s="20"/>
      <c r="Y1673" s="20">
        <v>260.0</v>
      </c>
      <c r="Z1673" s="20">
        <v>0.54</v>
      </c>
      <c r="AA1673" s="20">
        <v>0.906</v>
      </c>
      <c r="AB1673" s="21">
        <f t="shared" si="390"/>
        <v>136032.8631</v>
      </c>
      <c r="AC1673" s="20"/>
      <c r="AD1673" s="20"/>
      <c r="AE1673" s="20">
        <f t="shared" si="546"/>
        <v>527.1896308</v>
      </c>
      <c r="AF1673" s="22" t="b">
        <f t="shared" si="4"/>
        <v>1</v>
      </c>
      <c r="AG1673" s="20" t="b">
        <f t="shared" si="5"/>
        <v>0</v>
      </c>
      <c r="AH1673" s="20" t="b">
        <f t="shared" si="6"/>
        <v>0</v>
      </c>
      <c r="AI1673" s="20" t="b">
        <f t="shared" si="7"/>
        <v>0</v>
      </c>
      <c r="AJ1673" s="20"/>
      <c r="AK1673" s="20"/>
      <c r="AL1673" s="20"/>
      <c r="AM1673" s="20"/>
      <c r="AN1673" s="20"/>
      <c r="AO1673" s="20"/>
      <c r="AP1673" s="20"/>
      <c r="AQ1673" s="20"/>
      <c r="AR1673" s="23"/>
      <c r="AS1673" s="23"/>
      <c r="AT1673" s="23"/>
      <c r="AU1673" s="23"/>
      <c r="AV1673" s="23"/>
    </row>
    <row r="1674" ht="15.75" customHeight="1">
      <c r="A1674" s="17" t="str">
        <f t="shared" si="1"/>
        <v>Slovenia-Europe2007</v>
      </c>
      <c r="B1674" s="17" t="s">
        <v>221</v>
      </c>
      <c r="C1674" s="18" t="s">
        <v>180</v>
      </c>
      <c r="D1674" s="19" t="s">
        <v>86</v>
      </c>
      <c r="E1674" s="17">
        <v>2.74E11</v>
      </c>
      <c r="F1674" s="18">
        <v>0.079</v>
      </c>
      <c r="G1674" s="18">
        <v>1850.0</v>
      </c>
      <c r="H1674" s="18">
        <v>0.059</v>
      </c>
      <c r="I1674" s="20">
        <f t="array" ref="I1674:J1674">IFNA(VLOOKUP(A1674,ENERGY!$A$2:$F$2692,{5,6},0),0)</f>
        <v>7131</v>
      </c>
      <c r="J1674" s="20">
        <v>15746.0</v>
      </c>
      <c r="K1674" s="20">
        <f t="array" ref="K1674:S1674">VLOOKUP(A1674,'HUMAN RESOURCES'!$A$2:$M$2692,{2,3,4,5,6,7,8,9,10},0)</f>
        <v>0.01</v>
      </c>
      <c r="L1674" s="20">
        <v>0.003</v>
      </c>
      <c r="M1674" s="20">
        <v>82.0</v>
      </c>
      <c r="N1674" s="20">
        <v>75.0</v>
      </c>
      <c r="O1674" s="20">
        <v>0.14</v>
      </c>
      <c r="P1674" s="20">
        <v>0.7</v>
      </c>
      <c r="Q1674" s="20">
        <v>0.16</v>
      </c>
      <c r="R1674" s="20">
        <v>2018122.0</v>
      </c>
      <c r="S1674" s="20">
        <v>0.503</v>
      </c>
      <c r="T1674" s="20">
        <f t="array" ref="T1674:U1674">VLOOKUP(A1674,TOURISM!$A$2:$F$2692,{3,6},0)</f>
        <v>2465000000</v>
      </c>
      <c r="U1674" s="20">
        <v>1.26E9</v>
      </c>
      <c r="V1674" s="20">
        <f t="array" ref="V1674:AA1674">VLOOKUP(A1674,BUSINESS!$A$2:$J$2692,{4,5,6,7,8,9},0)</f>
        <v>0.384</v>
      </c>
      <c r="W1674" s="20">
        <v>60.0</v>
      </c>
      <c r="X1674" s="20"/>
      <c r="Y1674" s="20">
        <v>260.0</v>
      </c>
      <c r="Z1674" s="20">
        <v>0.567</v>
      </c>
      <c r="AA1674" s="20">
        <v>0.955</v>
      </c>
      <c r="AB1674" s="21">
        <f t="shared" si="390"/>
        <v>135769.7899</v>
      </c>
      <c r="AC1674" s="20">
        <f t="shared" ref="AC1674:AC1675" si="555">I1674/R1674</f>
        <v>0.00353348311</v>
      </c>
      <c r="AD1674" s="20">
        <f t="shared" ref="AD1674:AD1675" si="556">J1674/R1674</f>
        <v>0.00780230333</v>
      </c>
      <c r="AE1674" s="20">
        <f t="shared" si="546"/>
        <v>624.3428296</v>
      </c>
      <c r="AF1674" s="22" t="b">
        <f t="shared" si="4"/>
        <v>1</v>
      </c>
      <c r="AG1674" s="20" t="b">
        <f t="shared" si="5"/>
        <v>0</v>
      </c>
      <c r="AH1674" s="20" t="b">
        <f t="shared" si="6"/>
        <v>0</v>
      </c>
      <c r="AI1674" s="20" t="b">
        <f t="shared" si="7"/>
        <v>0</v>
      </c>
      <c r="AJ1674" s="20"/>
      <c r="AK1674" s="20"/>
      <c r="AL1674" s="20"/>
      <c r="AM1674" s="20"/>
      <c r="AN1674" s="20"/>
      <c r="AO1674" s="20"/>
      <c r="AP1674" s="20"/>
      <c r="AQ1674" s="20"/>
      <c r="AR1674" s="23"/>
      <c r="AS1674" s="23"/>
      <c r="AT1674" s="23"/>
      <c r="AU1674" s="23"/>
      <c r="AV1674" s="23"/>
    </row>
    <row r="1675" ht="15.75" customHeight="1">
      <c r="A1675" s="17" t="str">
        <f t="shared" si="1"/>
        <v>Slovenia-Europe2008</v>
      </c>
      <c r="B1675" s="17" t="s">
        <v>221</v>
      </c>
      <c r="C1675" s="18" t="s">
        <v>180</v>
      </c>
      <c r="D1675" s="19" t="s">
        <v>87</v>
      </c>
      <c r="E1675" s="17">
        <v>2.74E11</v>
      </c>
      <c r="F1675" s="18">
        <v>0.083</v>
      </c>
      <c r="G1675" s="18">
        <v>2265.0</v>
      </c>
      <c r="H1675" s="18">
        <v>0.067</v>
      </c>
      <c r="I1675" s="20">
        <f t="array" ref="I1675:J1675">IFNA(VLOOKUP(A1675,ENERGY!$A$2:$F$2692,{5,6},0),0)</f>
        <v>7321</v>
      </c>
      <c r="J1675" s="20">
        <v>16212.0</v>
      </c>
      <c r="K1675" s="20">
        <f t="array" ref="K1675:S1675">VLOOKUP(A1675,'HUMAN RESOURCES'!$A$2:$M$2692,{2,3,4,5,6,7,8,9,10},0)</f>
        <v>0.011</v>
      </c>
      <c r="L1675" s="20">
        <v>0.003</v>
      </c>
      <c r="M1675" s="20">
        <v>82.0</v>
      </c>
      <c r="N1675" s="20">
        <v>75.0</v>
      </c>
      <c r="O1675" s="20">
        <v>0.139</v>
      </c>
      <c r="P1675" s="20">
        <v>0.698</v>
      </c>
      <c r="Q1675" s="20">
        <v>0.162</v>
      </c>
      <c r="R1675" s="20">
        <v>2021316.0</v>
      </c>
      <c r="S1675" s="20">
        <v>0.502</v>
      </c>
      <c r="T1675" s="20">
        <f t="array" ref="T1675:U1675">VLOOKUP(A1675,TOURISM!$A$2:$F$2692,{3,6},0)</f>
        <v>2954000000</v>
      </c>
      <c r="U1675" s="20">
        <v>1.61E9</v>
      </c>
      <c r="V1675" s="20">
        <f t="array" ref="V1675:AA1675">VLOOKUP(A1675,BUSINESS!$A$2:$J$2692,{4,5,6,7,8,9},0)</f>
        <v>0.358</v>
      </c>
      <c r="W1675" s="20">
        <v>19.0</v>
      </c>
      <c r="X1675" s="20"/>
      <c r="Y1675" s="20">
        <v>260.0</v>
      </c>
      <c r="Z1675" s="20">
        <v>0.58</v>
      </c>
      <c r="AA1675" s="20">
        <v>1.011</v>
      </c>
      <c r="AB1675" s="21">
        <f t="shared" si="390"/>
        <v>135555.2521</v>
      </c>
      <c r="AC1675" s="20">
        <f t="shared" si="555"/>
        <v>0.003621897813</v>
      </c>
      <c r="AD1675" s="20">
        <f t="shared" si="556"/>
        <v>0.008020517326</v>
      </c>
      <c r="AE1675" s="20">
        <f t="shared" si="546"/>
        <v>796.510788</v>
      </c>
      <c r="AF1675" s="22" t="b">
        <f t="shared" si="4"/>
        <v>1</v>
      </c>
      <c r="AG1675" s="20" t="b">
        <f t="shared" si="5"/>
        <v>0</v>
      </c>
      <c r="AH1675" s="20" t="b">
        <f t="shared" si="6"/>
        <v>0</v>
      </c>
      <c r="AI1675" s="20" t="b">
        <f t="shared" si="7"/>
        <v>0</v>
      </c>
      <c r="AJ1675" s="20"/>
      <c r="AK1675" s="20"/>
      <c r="AL1675" s="20"/>
      <c r="AM1675" s="20"/>
      <c r="AN1675" s="20"/>
      <c r="AO1675" s="20"/>
      <c r="AP1675" s="20"/>
      <c r="AQ1675" s="20"/>
      <c r="AR1675" s="23"/>
      <c r="AS1675" s="23"/>
      <c r="AT1675" s="23"/>
      <c r="AU1675" s="23"/>
      <c r="AV1675" s="23"/>
    </row>
    <row r="1676" ht="15.75" customHeight="1">
      <c r="A1676" s="17" t="str">
        <f t="shared" si="1"/>
        <v>Slovenia-Europe2009</v>
      </c>
      <c r="B1676" s="17" t="s">
        <v>221</v>
      </c>
      <c r="C1676" s="18" t="s">
        <v>180</v>
      </c>
      <c r="D1676" s="19" t="s">
        <v>88</v>
      </c>
      <c r="E1676" s="17">
        <v>2.84E11</v>
      </c>
      <c r="F1676" s="18">
        <v>0.092</v>
      </c>
      <c r="G1676" s="18">
        <v>2235.0</v>
      </c>
      <c r="H1676" s="18">
        <v>0.059</v>
      </c>
      <c r="I1676" s="20">
        <f t="array" ref="I1676:J1676">IFNA(VLOOKUP(A1676,ENERGY!$A$2:$F$2692,{5,6},0),0)</f>
        <v>0</v>
      </c>
      <c r="J1676" s="20">
        <v>0.0</v>
      </c>
      <c r="K1676" s="20">
        <f t="array" ref="K1676:S1676">VLOOKUP(A1676,'HUMAN RESOURCES'!$A$2:$M$2692,{2,3,4,5,6,7,8,9,10},0)</f>
        <v>0.011</v>
      </c>
      <c r="L1676" s="20">
        <v>0.003</v>
      </c>
      <c r="M1676" s="20">
        <v>82.0</v>
      </c>
      <c r="N1676" s="20">
        <v>76.0</v>
      </c>
      <c r="O1676" s="20">
        <v>0.14</v>
      </c>
      <c r="P1676" s="20">
        <v>0.696</v>
      </c>
      <c r="Q1676" s="20">
        <v>0.165</v>
      </c>
      <c r="R1676" s="20">
        <v>2039669.0</v>
      </c>
      <c r="S1676" s="20">
        <v>0.501</v>
      </c>
      <c r="T1676" s="20">
        <f t="array" ref="T1676:U1676">VLOOKUP(A1676,TOURISM!$A$2:$F$2692,{3,6},0)</f>
        <v>2735000000</v>
      </c>
      <c r="U1676" s="20">
        <v>1.456E9</v>
      </c>
      <c r="V1676" s="20">
        <f t="array" ref="V1676:AA1676">VLOOKUP(A1676,BUSINESS!$A$2:$J$2692,{4,5,6,7,8,9},0)</f>
        <v>0.367</v>
      </c>
      <c r="W1676" s="20">
        <v>6.0</v>
      </c>
      <c r="X1676" s="20"/>
      <c r="Y1676" s="20">
        <v>260.0</v>
      </c>
      <c r="Z1676" s="20">
        <v>0.64</v>
      </c>
      <c r="AA1676" s="20">
        <v>1.027</v>
      </c>
      <c r="AB1676" s="21">
        <f t="shared" si="390"/>
        <v>139238.2784</v>
      </c>
      <c r="AC1676" s="20"/>
      <c r="AD1676" s="20"/>
      <c r="AE1676" s="20">
        <f t="shared" si="546"/>
        <v>713.8413144</v>
      </c>
      <c r="AF1676" s="22" t="b">
        <f t="shared" si="4"/>
        <v>1</v>
      </c>
      <c r="AG1676" s="20" t="b">
        <f t="shared" si="5"/>
        <v>0</v>
      </c>
      <c r="AH1676" s="20" t="b">
        <f t="shared" si="6"/>
        <v>0</v>
      </c>
      <c r="AI1676" s="20" t="b">
        <f t="shared" si="7"/>
        <v>0</v>
      </c>
      <c r="AJ1676" s="20"/>
      <c r="AK1676" s="20"/>
      <c r="AL1676" s="20"/>
      <c r="AM1676" s="20"/>
      <c r="AN1676" s="20"/>
      <c r="AO1676" s="20"/>
      <c r="AP1676" s="20"/>
      <c r="AQ1676" s="20"/>
      <c r="AR1676" s="23"/>
      <c r="AS1676" s="23"/>
      <c r="AT1676" s="23"/>
      <c r="AU1676" s="23"/>
      <c r="AV1676" s="23"/>
    </row>
    <row r="1677" ht="15.75" customHeight="1">
      <c r="A1677" s="17" t="str">
        <f t="shared" si="1"/>
        <v>Slovenia-Europe2010</v>
      </c>
      <c r="B1677" s="17" t="s">
        <v>221</v>
      </c>
      <c r="C1677" s="18" t="s">
        <v>180</v>
      </c>
      <c r="D1677" s="19" t="s">
        <v>89</v>
      </c>
      <c r="E1677" s="17">
        <v>2.86E11</v>
      </c>
      <c r="F1677" s="18">
        <v>0.089</v>
      </c>
      <c r="G1677" s="18">
        <v>2044.0</v>
      </c>
      <c r="H1677" s="18"/>
      <c r="I1677" s="20">
        <f t="array" ref="I1677:J1677">IFNA(VLOOKUP(A1677,ENERGY!$A$2:$F$2692,{5,6},0),0)</f>
        <v>7293</v>
      </c>
      <c r="J1677" s="20">
        <v>15867.0</v>
      </c>
      <c r="K1677" s="20">
        <f t="array" ref="K1677:S1677">VLOOKUP(A1677,'HUMAN RESOURCES'!$A$2:$M$2692,{2,3,4,5,6,7,8,9,10},0)</f>
        <v>0.011</v>
      </c>
      <c r="L1677" s="20">
        <v>0.003</v>
      </c>
      <c r="M1677" s="20">
        <v>83.0</v>
      </c>
      <c r="N1677" s="20">
        <v>76.0</v>
      </c>
      <c r="O1677" s="20">
        <v>0.14</v>
      </c>
      <c r="P1677" s="20">
        <v>0.693</v>
      </c>
      <c r="Q1677" s="20">
        <v>0.167</v>
      </c>
      <c r="R1677" s="20">
        <v>2048583.0</v>
      </c>
      <c r="S1677" s="20">
        <v>0.5</v>
      </c>
      <c r="T1677" s="20">
        <f t="array" ref="T1677:U1677">VLOOKUP(A1677,TOURISM!$A$2:$F$2692,{3,6},0)</f>
        <v>2721000000</v>
      </c>
      <c r="U1677" s="20">
        <v>1.377E9</v>
      </c>
      <c r="V1677" s="20">
        <f t="array" ref="V1677:AA1677">VLOOKUP(A1677,BUSINESS!$A$2:$J$2692,{4,5,6,7,8,9},0)</f>
        <v>0.346</v>
      </c>
      <c r="W1677" s="20">
        <v>6.0</v>
      </c>
      <c r="X1677" s="20"/>
      <c r="Y1677" s="20">
        <v>260.0</v>
      </c>
      <c r="Z1677" s="20">
        <v>0.7</v>
      </c>
      <c r="AA1677" s="20">
        <v>1.033</v>
      </c>
      <c r="AB1677" s="21">
        <f t="shared" si="390"/>
        <v>139608.6954</v>
      </c>
      <c r="AC1677" s="20">
        <f t="shared" ref="AC1677:AC1684" si="557">I1677/R1677</f>
        <v>0.003560021732</v>
      </c>
      <c r="AD1677" s="20">
        <f t="shared" ref="AD1677:AD1679" si="558">J1677/R1677</f>
        <v>0.00774535374</v>
      </c>
      <c r="AE1677" s="20">
        <f t="shared" si="546"/>
        <v>672.1719354</v>
      </c>
      <c r="AF1677" s="22" t="b">
        <f t="shared" si="4"/>
        <v>1</v>
      </c>
      <c r="AG1677" s="20" t="b">
        <f t="shared" si="5"/>
        <v>0</v>
      </c>
      <c r="AH1677" s="20" t="b">
        <f t="shared" si="6"/>
        <v>0</v>
      </c>
      <c r="AI1677" s="20" t="b">
        <f t="shared" si="7"/>
        <v>0</v>
      </c>
      <c r="AJ1677" s="20"/>
      <c r="AK1677" s="20"/>
      <c r="AL1677" s="20"/>
      <c r="AM1677" s="20"/>
      <c r="AN1677" s="20"/>
      <c r="AO1677" s="20"/>
      <c r="AP1677" s="20"/>
      <c r="AQ1677" s="20"/>
      <c r="AR1677" s="23"/>
      <c r="AS1677" s="23"/>
      <c r="AT1677" s="23"/>
      <c r="AU1677" s="23"/>
      <c r="AV1677" s="23"/>
    </row>
    <row r="1678" ht="15.75" customHeight="1">
      <c r="A1678" s="17" t="str">
        <f t="shared" si="1"/>
        <v>Slovenia-Europe2011</v>
      </c>
      <c r="B1678" s="17" t="s">
        <v>221</v>
      </c>
      <c r="C1678" s="18" t="s">
        <v>180</v>
      </c>
      <c r="D1678" s="19" t="s">
        <v>90</v>
      </c>
      <c r="E1678" s="17">
        <v>2.86E11</v>
      </c>
      <c r="F1678" s="18">
        <v>0.089</v>
      </c>
      <c r="G1678" s="18">
        <v>2171.0</v>
      </c>
      <c r="H1678" s="18"/>
      <c r="I1678" s="20">
        <f t="array" ref="I1678:J1678">IFNA(VLOOKUP(A1678,ENERGY!$A$2:$F$2692,{5,6},0),0)</f>
        <v>6912</v>
      </c>
      <c r="J1678" s="20">
        <v>15500.0</v>
      </c>
      <c r="K1678" s="20">
        <f t="array" ref="K1678:S1678">VLOOKUP(A1678,'HUMAN RESOURCES'!$A$2:$M$2692,{2,3,4,5,6,7,8,9,10},0)</f>
        <v>0.011</v>
      </c>
      <c r="L1678" s="20">
        <v>0.003</v>
      </c>
      <c r="M1678" s="20">
        <v>83.0</v>
      </c>
      <c r="N1678" s="20">
        <v>77.0</v>
      </c>
      <c r="O1678" s="20">
        <v>0.141</v>
      </c>
      <c r="P1678" s="20">
        <v>0.691</v>
      </c>
      <c r="Q1678" s="20">
        <v>0.169</v>
      </c>
      <c r="R1678" s="20">
        <v>2052843.0</v>
      </c>
      <c r="S1678" s="20">
        <v>0.499</v>
      </c>
      <c r="T1678" s="20">
        <f t="array" ref="T1678:U1678">VLOOKUP(A1678,TOURISM!$A$2:$F$2692,{3,6},0)</f>
        <v>2953000000</v>
      </c>
      <c r="U1678" s="20">
        <v>1.315E9</v>
      </c>
      <c r="V1678" s="20">
        <f t="array" ref="V1678:AA1678">VLOOKUP(A1678,BUSINESS!$A$2:$J$2692,{4,5,6,7,8,9},0)</f>
        <v>0.339</v>
      </c>
      <c r="W1678" s="20">
        <v>6.0</v>
      </c>
      <c r="X1678" s="20"/>
      <c r="Y1678" s="20">
        <v>260.0</v>
      </c>
      <c r="Z1678" s="20">
        <v>0.673</v>
      </c>
      <c r="AA1678" s="20">
        <v>1.052</v>
      </c>
      <c r="AB1678" s="21">
        <f t="shared" si="390"/>
        <v>139318.9835</v>
      </c>
      <c r="AC1678" s="20">
        <f t="shared" si="557"/>
        <v>0.00336703781</v>
      </c>
      <c r="AD1678" s="20">
        <f t="shared" si="558"/>
        <v>0.007550504349</v>
      </c>
      <c r="AE1678" s="20">
        <f t="shared" si="546"/>
        <v>640.5750464</v>
      </c>
      <c r="AF1678" s="22" t="b">
        <f t="shared" si="4"/>
        <v>1</v>
      </c>
      <c r="AG1678" s="20" t="b">
        <f t="shared" si="5"/>
        <v>0</v>
      </c>
      <c r="AH1678" s="20" t="b">
        <f t="shared" si="6"/>
        <v>0</v>
      </c>
      <c r="AI1678" s="20" t="b">
        <f t="shared" si="7"/>
        <v>0</v>
      </c>
      <c r="AJ1678" s="20"/>
      <c r="AK1678" s="20"/>
      <c r="AL1678" s="20"/>
      <c r="AM1678" s="20"/>
      <c r="AN1678" s="20"/>
      <c r="AO1678" s="20"/>
      <c r="AP1678" s="20"/>
      <c r="AQ1678" s="20"/>
      <c r="AR1678" s="23"/>
      <c r="AS1678" s="23"/>
      <c r="AT1678" s="23"/>
      <c r="AU1678" s="23"/>
      <c r="AV1678" s="23"/>
    </row>
    <row r="1679" ht="15.75" customHeight="1">
      <c r="A1679" s="17" t="str">
        <f t="shared" si="1"/>
        <v>Slovenia-Europe2012</v>
      </c>
      <c r="B1679" s="17" t="s">
        <v>221</v>
      </c>
      <c r="C1679" s="18" t="s">
        <v>180</v>
      </c>
      <c r="D1679" s="19" t="s">
        <v>91</v>
      </c>
      <c r="E1679" s="17">
        <v>2.86E11</v>
      </c>
      <c r="F1679" s="18">
        <v>0.088</v>
      </c>
      <c r="G1679" s="18">
        <v>1942.0</v>
      </c>
      <c r="H1679" s="18"/>
      <c r="I1679" s="20">
        <f t="array" ref="I1679:J1679">IFNA(VLOOKUP(A1679,ENERGY!$A$2:$F$2692,{5,6},0),0)</f>
        <v>7321</v>
      </c>
      <c r="J1679" s="20">
        <v>16245.0</v>
      </c>
      <c r="K1679" s="20">
        <f t="array" ref="K1679:S1679">VLOOKUP(A1679,'HUMAN RESOURCES'!$A$2:$M$2692,{2,3,4,5,6,7,8,9,10},0)</f>
        <v>0.011</v>
      </c>
      <c r="L1679" s="20">
        <v>0.002</v>
      </c>
      <c r="M1679" s="20">
        <v>83.0</v>
      </c>
      <c r="N1679" s="20">
        <v>77.0</v>
      </c>
      <c r="O1679" s="20">
        <v>0.142</v>
      </c>
      <c r="P1679" s="20">
        <v>0.688</v>
      </c>
      <c r="Q1679" s="20">
        <v>0.171</v>
      </c>
      <c r="R1679" s="20">
        <v>2057159.0</v>
      </c>
      <c r="S1679" s="20">
        <v>0.499</v>
      </c>
      <c r="T1679" s="20">
        <f t="array" ref="T1679:U1679">VLOOKUP(A1679,TOURISM!$A$2:$F$2692,{3,6},0)</f>
        <v>2841000000</v>
      </c>
      <c r="U1679" s="20">
        <v>1.085E9</v>
      </c>
      <c r="V1679" s="20">
        <f t="array" ref="V1679:AA1679">VLOOKUP(A1679,BUSINESS!$A$2:$J$2692,{4,5,6,7,8,9},0)</f>
        <v>0.339</v>
      </c>
      <c r="W1679" s="20">
        <v>6.0</v>
      </c>
      <c r="X1679" s="20">
        <v>31.0</v>
      </c>
      <c r="Y1679" s="20">
        <v>260.0</v>
      </c>
      <c r="Z1679" s="20">
        <v>0.683</v>
      </c>
      <c r="AA1679" s="20">
        <v>1.084</v>
      </c>
      <c r="AB1679" s="21">
        <f t="shared" si="390"/>
        <v>139026.6868</v>
      </c>
      <c r="AC1679" s="20">
        <f t="shared" si="557"/>
        <v>0.003558791518</v>
      </c>
      <c r="AD1679" s="20">
        <f t="shared" si="558"/>
        <v>0.007896813032</v>
      </c>
      <c r="AE1679" s="20">
        <f t="shared" si="546"/>
        <v>527.4264167</v>
      </c>
      <c r="AF1679" s="22" t="b">
        <f t="shared" si="4"/>
        <v>1</v>
      </c>
      <c r="AG1679" s="20" t="b">
        <f t="shared" si="5"/>
        <v>0</v>
      </c>
      <c r="AH1679" s="20" t="b">
        <f t="shared" si="6"/>
        <v>0</v>
      </c>
      <c r="AI1679" s="20" t="b">
        <f t="shared" si="7"/>
        <v>0</v>
      </c>
      <c r="AJ1679" s="20"/>
      <c r="AK1679" s="20"/>
      <c r="AL1679" s="20"/>
      <c r="AM1679" s="20"/>
      <c r="AN1679" s="20"/>
      <c r="AO1679" s="20"/>
      <c r="AP1679" s="20"/>
      <c r="AQ1679" s="20"/>
      <c r="AR1679" s="23"/>
      <c r="AS1679" s="23"/>
      <c r="AT1679" s="23"/>
      <c r="AU1679" s="23"/>
      <c r="AV1679" s="23"/>
    </row>
    <row r="1680" ht="15.75" customHeight="1">
      <c r="A1680" s="17" t="str">
        <f t="shared" si="1"/>
        <v>Spain-Europe2000</v>
      </c>
      <c r="B1680" s="17" t="s">
        <v>222</v>
      </c>
      <c r="C1680" s="18" t="s">
        <v>180</v>
      </c>
      <c r="D1680" s="19" t="s">
        <v>76</v>
      </c>
      <c r="E1680" s="17">
        <v>3.85E11</v>
      </c>
      <c r="F1680" s="18">
        <v>0.072</v>
      </c>
      <c r="G1680" s="18">
        <v>1045.0</v>
      </c>
      <c r="H1680" s="18">
        <v>0.052</v>
      </c>
      <c r="I1680" s="20">
        <f t="array" ref="I1680:J1680">IFNA(VLOOKUP(A1680,ENERGY!$A$2:$F$2692,{5,6},0),0)</f>
        <v>124679</v>
      </c>
      <c r="J1680" s="20"/>
      <c r="K1680" s="20">
        <f t="array" ref="K1680:S1680">VLOOKUP(A1680,'HUMAN RESOURCES'!$A$2:$M$2692,{2,3,4,5,6,7,8,9,10},0)</f>
        <v>0.01</v>
      </c>
      <c r="L1680" s="20">
        <v>0.005</v>
      </c>
      <c r="M1680" s="20">
        <v>83.0</v>
      </c>
      <c r="N1680" s="20">
        <v>76.0</v>
      </c>
      <c r="O1680" s="20">
        <v>0.148</v>
      </c>
      <c r="P1680" s="20">
        <v>0.684</v>
      </c>
      <c r="Q1680" s="20">
        <v>0.169</v>
      </c>
      <c r="R1680" s="20">
        <v>4.0263216E7</v>
      </c>
      <c r="S1680" s="20">
        <v>0.763</v>
      </c>
      <c r="T1680" s="20">
        <f t="array" ref="T1680:U1680">VLOOKUP(A1680,TOURISM!$A$2:$F$2692,{3,6},0)</f>
        <v>32656000000</v>
      </c>
      <c r="U1680" s="20">
        <v>7.71E9</v>
      </c>
      <c r="V1680" s="20" t="str">
        <f t="array" ref="V1680:AA1680">VLOOKUP(A1680,BUSINESS!$A$2:$J$2692,{4,5,6,7,8,9},0)</f>
        <v/>
      </c>
      <c r="W1680" s="20"/>
      <c r="X1680" s="20"/>
      <c r="Y1680" s="20"/>
      <c r="Z1680" s="20">
        <v>0.136</v>
      </c>
      <c r="AA1680" s="20">
        <v>0.602</v>
      </c>
      <c r="AB1680" s="21">
        <f t="shared" si="390"/>
        <v>9562.077704</v>
      </c>
      <c r="AC1680" s="20">
        <f t="shared" si="557"/>
        <v>0.003096598146</v>
      </c>
      <c r="AD1680" s="20"/>
      <c r="AE1680" s="20">
        <f t="shared" si="546"/>
        <v>191.4899197</v>
      </c>
      <c r="AF1680" s="22" t="b">
        <f t="shared" si="4"/>
        <v>0</v>
      </c>
      <c r="AG1680" s="20" t="b">
        <f t="shared" si="5"/>
        <v>0</v>
      </c>
      <c r="AH1680" s="20" t="b">
        <f t="shared" si="6"/>
        <v>0</v>
      </c>
      <c r="AI1680" s="20" t="b">
        <f t="shared" si="7"/>
        <v>0</v>
      </c>
      <c r="AJ1680" s="20"/>
      <c r="AK1680" s="20"/>
      <c r="AL1680" s="20"/>
      <c r="AM1680" s="20"/>
      <c r="AN1680" s="20"/>
      <c r="AO1680" s="20"/>
      <c r="AP1680" s="20"/>
      <c r="AQ1680" s="20"/>
      <c r="AR1680" s="23"/>
      <c r="AS1680" s="23"/>
      <c r="AT1680" s="23"/>
      <c r="AU1680" s="23"/>
      <c r="AV1680" s="23"/>
    </row>
    <row r="1681" ht="15.75" customHeight="1">
      <c r="A1681" s="17" t="str">
        <f t="shared" si="1"/>
        <v>Spain-Europe2001</v>
      </c>
      <c r="B1681" s="17" t="s">
        <v>222</v>
      </c>
      <c r="C1681" s="18" t="s">
        <v>180</v>
      </c>
      <c r="D1681" s="19" t="s">
        <v>77</v>
      </c>
      <c r="E1681" s="17">
        <v>3.92E11</v>
      </c>
      <c r="F1681" s="18">
        <v>0.072</v>
      </c>
      <c r="G1681" s="18">
        <v>1089.0</v>
      </c>
      <c r="H1681" s="18">
        <v>0.052</v>
      </c>
      <c r="I1681" s="20">
        <f t="array" ref="I1681:J1681">IFNA(VLOOKUP(A1681,ENERGY!$A$2:$F$2692,{5,6},0),0)</f>
        <v>125570</v>
      </c>
      <c r="J1681" s="20"/>
      <c r="K1681" s="20">
        <f t="array" ref="K1681:S1681">VLOOKUP(A1681,'HUMAN RESOURCES'!$A$2:$M$2692,{2,3,4,5,6,7,8,9,10},0)</f>
        <v>0.01</v>
      </c>
      <c r="L1681" s="20">
        <v>0.005</v>
      </c>
      <c r="M1681" s="20">
        <v>83.0</v>
      </c>
      <c r="N1681" s="20">
        <v>76.0</v>
      </c>
      <c r="O1681" s="20">
        <v>0.146</v>
      </c>
      <c r="P1681" s="20">
        <v>0.685</v>
      </c>
      <c r="Q1681" s="20">
        <v>0.169</v>
      </c>
      <c r="R1681" s="20">
        <v>4.0756001E7</v>
      </c>
      <c r="S1681" s="20">
        <v>0.763</v>
      </c>
      <c r="T1681" s="20">
        <f t="array" ref="T1681:U1681">VLOOKUP(A1681,TOURISM!$A$2:$F$2692,{3,6},0)</f>
        <v>33829000000</v>
      </c>
      <c r="U1681" s="20">
        <v>8.466E9</v>
      </c>
      <c r="V1681" s="20" t="str">
        <f t="array" ref="V1681:AA1681">VLOOKUP(A1681,BUSINESS!$A$2:$J$2692,{4,5,6,7,8,9},0)</f>
        <v/>
      </c>
      <c r="W1681" s="20"/>
      <c r="X1681" s="20"/>
      <c r="Y1681" s="20"/>
      <c r="Z1681" s="20">
        <v>0.181</v>
      </c>
      <c r="AA1681" s="20">
        <v>0.728</v>
      </c>
      <c r="AB1681" s="21">
        <f t="shared" si="390"/>
        <v>9618.215487</v>
      </c>
      <c r="AC1681" s="20">
        <f t="shared" si="557"/>
        <v>0.00308101867</v>
      </c>
      <c r="AD1681" s="20"/>
      <c r="AE1681" s="20">
        <f t="shared" si="546"/>
        <v>207.724011</v>
      </c>
      <c r="AF1681" s="22" t="b">
        <f t="shared" si="4"/>
        <v>0</v>
      </c>
      <c r="AG1681" s="20" t="b">
        <f t="shared" si="5"/>
        <v>0</v>
      </c>
      <c r="AH1681" s="20" t="b">
        <f t="shared" si="6"/>
        <v>0</v>
      </c>
      <c r="AI1681" s="20" t="b">
        <f t="shared" si="7"/>
        <v>0</v>
      </c>
      <c r="AJ1681" s="20"/>
      <c r="AK1681" s="20"/>
      <c r="AL1681" s="20"/>
      <c r="AM1681" s="20"/>
      <c r="AN1681" s="20"/>
      <c r="AO1681" s="20"/>
      <c r="AP1681" s="20"/>
      <c r="AQ1681" s="20"/>
      <c r="AR1681" s="23"/>
      <c r="AS1681" s="23"/>
      <c r="AT1681" s="23"/>
      <c r="AU1681" s="23"/>
      <c r="AV1681" s="23"/>
    </row>
    <row r="1682" ht="15.75" customHeight="1">
      <c r="A1682" s="17" t="str">
        <f t="shared" si="1"/>
        <v>Spain-Europe2002</v>
      </c>
      <c r="B1682" s="17" t="s">
        <v>222</v>
      </c>
      <c r="C1682" s="18" t="s">
        <v>180</v>
      </c>
      <c r="D1682" s="19" t="s">
        <v>79</v>
      </c>
      <c r="E1682" s="17">
        <v>3.93E11</v>
      </c>
      <c r="F1682" s="18">
        <v>0.073</v>
      </c>
      <c r="G1682" s="18">
        <v>1215.0</v>
      </c>
      <c r="H1682" s="18">
        <v>0.043</v>
      </c>
      <c r="I1682" s="20">
        <f t="array" ref="I1682:J1682">IFNA(VLOOKUP(A1682,ENERGY!$A$2:$F$2692,{5,6},0),0)</f>
        <v>127749</v>
      </c>
      <c r="J1682" s="20">
        <v>269675.0</v>
      </c>
      <c r="K1682" s="20">
        <f t="array" ref="K1682:S1682">VLOOKUP(A1682,'HUMAN RESOURCES'!$A$2:$M$2692,{2,3,4,5,6,7,8,9,10},0)</f>
        <v>0.01</v>
      </c>
      <c r="L1682" s="20">
        <v>0.005</v>
      </c>
      <c r="M1682" s="20">
        <v>83.0</v>
      </c>
      <c r="N1682" s="20">
        <v>76.0</v>
      </c>
      <c r="O1682" s="20">
        <v>0.145</v>
      </c>
      <c r="P1682" s="20">
        <v>0.686</v>
      </c>
      <c r="Q1682" s="20">
        <v>0.169</v>
      </c>
      <c r="R1682" s="20">
        <v>4.1431558E7</v>
      </c>
      <c r="S1682" s="20">
        <v>0.765</v>
      </c>
      <c r="T1682" s="20">
        <f t="array" ref="T1682:U1682">VLOOKUP(A1682,TOURISM!$A$2:$F$2692,{3,6},0)</f>
        <v>35468000000</v>
      </c>
      <c r="U1682" s="20">
        <v>9.366E9</v>
      </c>
      <c r="V1682" s="20" t="str">
        <f t="array" ref="V1682:AA1682">VLOOKUP(A1682,BUSINESS!$A$2:$J$2692,{4,5,6,7,8,9},0)</f>
        <v/>
      </c>
      <c r="W1682" s="20"/>
      <c r="X1682" s="20"/>
      <c r="Y1682" s="20"/>
      <c r="Z1682" s="20">
        <v>0.204</v>
      </c>
      <c r="AA1682" s="20">
        <v>0.811</v>
      </c>
      <c r="AB1682" s="21">
        <f t="shared" si="390"/>
        <v>9485.523088</v>
      </c>
      <c r="AC1682" s="20">
        <f t="shared" si="557"/>
        <v>0.003083374272</v>
      </c>
      <c r="AD1682" s="20">
        <f t="shared" ref="AD1682:AD1684" si="559">J1682/R1682</f>
        <v>0.006508927325</v>
      </c>
      <c r="AE1682" s="20">
        <f t="shared" si="546"/>
        <v>226.0595655</v>
      </c>
      <c r="AF1682" s="22" t="b">
        <f t="shared" si="4"/>
        <v>0</v>
      </c>
      <c r="AG1682" s="20" t="b">
        <f t="shared" si="5"/>
        <v>0</v>
      </c>
      <c r="AH1682" s="20" t="b">
        <f t="shared" si="6"/>
        <v>0</v>
      </c>
      <c r="AI1682" s="20" t="b">
        <f t="shared" si="7"/>
        <v>0</v>
      </c>
      <c r="AJ1682" s="20"/>
      <c r="AK1682" s="20"/>
      <c r="AL1682" s="20"/>
      <c r="AM1682" s="20"/>
      <c r="AN1682" s="20"/>
      <c r="AO1682" s="20"/>
      <c r="AP1682" s="20"/>
      <c r="AQ1682" s="20"/>
      <c r="AR1682" s="23"/>
      <c r="AS1682" s="23"/>
      <c r="AT1682" s="23"/>
      <c r="AU1682" s="23"/>
      <c r="AV1682" s="23"/>
    </row>
    <row r="1683" ht="15.75" customHeight="1">
      <c r="A1683" s="17" t="str">
        <f t="shared" si="1"/>
        <v>Spain-Europe2003</v>
      </c>
      <c r="B1683" s="17" t="s">
        <v>222</v>
      </c>
      <c r="C1683" s="18" t="s">
        <v>180</v>
      </c>
      <c r="D1683" s="19" t="s">
        <v>81</v>
      </c>
      <c r="E1683" s="17">
        <v>3.94E11</v>
      </c>
      <c r="F1683" s="18">
        <v>0.082</v>
      </c>
      <c r="G1683" s="18">
        <v>1730.0</v>
      </c>
      <c r="H1683" s="18"/>
      <c r="I1683" s="20">
        <f t="array" ref="I1683:J1683">IFNA(VLOOKUP(A1683,ENERGY!$A$2:$F$2692,{5,6},0),0)</f>
        <v>127732</v>
      </c>
      <c r="J1683" s="20">
        <v>288237.0</v>
      </c>
      <c r="K1683" s="20">
        <f t="array" ref="K1683:S1683">VLOOKUP(A1683,'HUMAN RESOURCES'!$A$2:$M$2692,{2,3,4,5,6,7,8,9,10},0)</f>
        <v>0.01</v>
      </c>
      <c r="L1683" s="20">
        <v>0.005</v>
      </c>
      <c r="M1683" s="20">
        <v>83.0</v>
      </c>
      <c r="N1683" s="20">
        <v>76.0</v>
      </c>
      <c r="O1683" s="20">
        <v>0.145</v>
      </c>
      <c r="P1683" s="20">
        <v>0.687</v>
      </c>
      <c r="Q1683" s="20">
        <v>0.169</v>
      </c>
      <c r="R1683" s="20">
        <v>4.2187645E7</v>
      </c>
      <c r="S1683" s="20">
        <v>0.768</v>
      </c>
      <c r="T1683" s="20">
        <f t="array" ref="T1683:U1683">VLOOKUP(A1683,TOURISM!$A$2:$F$2692,{3,6},0)</f>
        <v>43863000000</v>
      </c>
      <c r="U1683" s="20">
        <v>1.133E10</v>
      </c>
      <c r="V1683" s="20" t="str">
        <f t="array" ref="V1683:AA1683">VLOOKUP(A1683,BUSINESS!$A$2:$J$2692,{4,5,6,7,8,9},0)</f>
        <v/>
      </c>
      <c r="W1683" s="20">
        <v>114.0</v>
      </c>
      <c r="X1683" s="20"/>
      <c r="Y1683" s="20"/>
      <c r="Z1683" s="20">
        <v>0.399</v>
      </c>
      <c r="AA1683" s="20">
        <v>0.886</v>
      </c>
      <c r="AB1683" s="21">
        <f t="shared" si="390"/>
        <v>9339.22716</v>
      </c>
      <c r="AC1683" s="20">
        <f t="shared" si="557"/>
        <v>0.003027711075</v>
      </c>
      <c r="AD1683" s="20">
        <f t="shared" si="559"/>
        <v>0.006832260962</v>
      </c>
      <c r="AE1683" s="20">
        <f t="shared" si="546"/>
        <v>268.5620399</v>
      </c>
      <c r="AF1683" s="22" t="b">
        <f t="shared" si="4"/>
        <v>0</v>
      </c>
      <c r="AG1683" s="20" t="b">
        <f t="shared" si="5"/>
        <v>0</v>
      </c>
      <c r="AH1683" s="20" t="b">
        <f t="shared" si="6"/>
        <v>0</v>
      </c>
      <c r="AI1683" s="20" t="b">
        <f t="shared" si="7"/>
        <v>0</v>
      </c>
      <c r="AJ1683" s="20"/>
      <c r="AK1683" s="20"/>
      <c r="AL1683" s="20"/>
      <c r="AM1683" s="20"/>
      <c r="AN1683" s="20"/>
      <c r="AO1683" s="20"/>
      <c r="AP1683" s="20"/>
      <c r="AQ1683" s="20"/>
      <c r="AR1683" s="23"/>
      <c r="AS1683" s="23"/>
      <c r="AT1683" s="23"/>
      <c r="AU1683" s="23"/>
      <c r="AV1683" s="23"/>
    </row>
    <row r="1684" ht="15.75" customHeight="1">
      <c r="A1684" s="17" t="str">
        <f t="shared" si="1"/>
        <v>Spain-Europe2004</v>
      </c>
      <c r="B1684" s="17" t="s">
        <v>222</v>
      </c>
      <c r="C1684" s="18" t="s">
        <v>180</v>
      </c>
      <c r="D1684" s="19" t="s">
        <v>83</v>
      </c>
      <c r="E1684" s="17">
        <v>3.94E11</v>
      </c>
      <c r="F1684" s="18">
        <v>0.082</v>
      </c>
      <c r="G1684" s="18">
        <v>2028.0</v>
      </c>
      <c r="H1684" s="18"/>
      <c r="I1684" s="20">
        <f t="array" ref="I1684:J1684">IFNA(VLOOKUP(A1684,ENERGY!$A$2:$F$2692,{5,6},0),0)</f>
        <v>139013</v>
      </c>
      <c r="J1684" s="20">
        <v>329286.0</v>
      </c>
      <c r="K1684" s="20">
        <f t="array" ref="K1684:S1684">VLOOKUP(A1684,'HUMAN RESOURCES'!$A$2:$M$2692,{2,3,4,5,6,7,8,9,10},0)</f>
        <v>0.011</v>
      </c>
      <c r="L1684" s="20">
        <v>0.005</v>
      </c>
      <c r="M1684" s="20">
        <v>83.0</v>
      </c>
      <c r="N1684" s="20">
        <v>77.0</v>
      </c>
      <c r="O1684" s="20">
        <v>0.145</v>
      </c>
      <c r="P1684" s="20">
        <v>0.687</v>
      </c>
      <c r="Q1684" s="20">
        <v>0.168</v>
      </c>
      <c r="R1684" s="20">
        <v>4.2921895E7</v>
      </c>
      <c r="S1684" s="20">
        <v>0.77</v>
      </c>
      <c r="T1684" s="20">
        <f t="array" ref="T1684:U1684">VLOOKUP(A1684,TOURISM!$A$2:$F$2692,{3,6},0)</f>
        <v>49996000000</v>
      </c>
      <c r="U1684" s="20">
        <v>1.4864E10</v>
      </c>
      <c r="V1684" s="20" t="str">
        <f t="array" ref="V1684:AA1684">VLOOKUP(A1684,BUSINESS!$A$2:$J$2692,{4,5,6,7,8,9},0)</f>
        <v/>
      </c>
      <c r="W1684" s="20">
        <v>114.0</v>
      </c>
      <c r="X1684" s="20"/>
      <c r="Y1684" s="20"/>
      <c r="Z1684" s="20">
        <v>0.44</v>
      </c>
      <c r="AA1684" s="20">
        <v>0.904</v>
      </c>
      <c r="AB1684" s="21">
        <f t="shared" si="390"/>
        <v>9179.464234</v>
      </c>
      <c r="AC1684" s="20">
        <f t="shared" si="557"/>
        <v>0.003238743303</v>
      </c>
      <c r="AD1684" s="20">
        <f t="shared" si="559"/>
        <v>0.007671748882</v>
      </c>
      <c r="AE1684" s="20">
        <f t="shared" si="546"/>
        <v>346.3034426</v>
      </c>
      <c r="AF1684" s="22" t="b">
        <f t="shared" si="4"/>
        <v>0</v>
      </c>
      <c r="AG1684" s="20" t="b">
        <f t="shared" si="5"/>
        <v>0</v>
      </c>
      <c r="AH1684" s="20" t="b">
        <f t="shared" si="6"/>
        <v>0</v>
      </c>
      <c r="AI1684" s="20" t="b">
        <f t="shared" si="7"/>
        <v>0</v>
      </c>
      <c r="AJ1684" s="20"/>
      <c r="AK1684" s="20"/>
      <c r="AL1684" s="20"/>
      <c r="AM1684" s="20"/>
      <c r="AN1684" s="20"/>
      <c r="AO1684" s="20"/>
      <c r="AP1684" s="20"/>
      <c r="AQ1684" s="20"/>
      <c r="AR1684" s="23"/>
      <c r="AS1684" s="23"/>
      <c r="AT1684" s="23"/>
      <c r="AU1684" s="23"/>
      <c r="AV1684" s="23"/>
    </row>
    <row r="1685" ht="15.75" customHeight="1">
      <c r="A1685" s="17" t="str">
        <f t="shared" si="1"/>
        <v>Spain-Europe2005</v>
      </c>
      <c r="B1685" s="17" t="s">
        <v>222</v>
      </c>
      <c r="C1685" s="18" t="s">
        <v>180</v>
      </c>
      <c r="D1685" s="19" t="s">
        <v>84</v>
      </c>
      <c r="E1685" s="17">
        <v>3.94E11</v>
      </c>
      <c r="F1685" s="18">
        <v>0.083</v>
      </c>
      <c r="G1685" s="18">
        <v>2178.0</v>
      </c>
      <c r="H1685" s="18"/>
      <c r="I1685" s="20">
        <f t="array" ref="I1685:J1685">IFNA(VLOOKUP(A1685,ENERGY!$A$2:$F$2692,{5,6},0),0)</f>
        <v>0</v>
      </c>
      <c r="J1685" s="20">
        <v>0.0</v>
      </c>
      <c r="K1685" s="20">
        <f t="array" ref="K1685:S1685">VLOOKUP(A1685,'HUMAN RESOURCES'!$A$2:$M$2692,{2,3,4,5,6,7,8,9,10},0)</f>
        <v>0.011</v>
      </c>
      <c r="L1685" s="20">
        <v>0.005</v>
      </c>
      <c r="M1685" s="20">
        <v>84.0</v>
      </c>
      <c r="N1685" s="20">
        <v>77.0</v>
      </c>
      <c r="O1685" s="20">
        <v>0.145</v>
      </c>
      <c r="P1685" s="20">
        <v>0.688</v>
      </c>
      <c r="Q1685" s="20">
        <v>0.168</v>
      </c>
      <c r="R1685" s="20">
        <v>4.3653155E7</v>
      </c>
      <c r="S1685" s="20">
        <v>0.773</v>
      </c>
      <c r="T1685" s="20">
        <f t="array" ref="T1685:U1685">VLOOKUP(A1685,TOURISM!$A$2:$F$2692,{3,6},0)</f>
        <v>53066000000</v>
      </c>
      <c r="U1685" s="20">
        <v>1.8441E10</v>
      </c>
      <c r="V1685" s="20">
        <f t="array" ref="V1685:AA1685">VLOOKUP(A1685,BUSINESS!$A$2:$J$2692,{4,5,6,7,8,9},0)</f>
        <v>0.619</v>
      </c>
      <c r="W1685" s="20">
        <v>47.0</v>
      </c>
      <c r="X1685" s="20"/>
      <c r="Y1685" s="20">
        <v>298.0</v>
      </c>
      <c r="Z1685" s="20">
        <v>0.479</v>
      </c>
      <c r="AA1685" s="20">
        <v>0.984</v>
      </c>
      <c r="AB1685" s="21">
        <f t="shared" si="390"/>
        <v>9025.693561</v>
      </c>
      <c r="AC1685" s="20"/>
      <c r="AD1685" s="20"/>
      <c r="AE1685" s="20">
        <f t="shared" si="546"/>
        <v>422.4436928</v>
      </c>
      <c r="AF1685" s="22" t="b">
        <f t="shared" si="4"/>
        <v>0</v>
      </c>
      <c r="AG1685" s="20" t="b">
        <f t="shared" si="5"/>
        <v>0</v>
      </c>
      <c r="AH1685" s="20" t="b">
        <f t="shared" si="6"/>
        <v>0</v>
      </c>
      <c r="AI1685" s="20" t="b">
        <f t="shared" si="7"/>
        <v>0</v>
      </c>
      <c r="AJ1685" s="20"/>
      <c r="AK1685" s="20"/>
      <c r="AL1685" s="20"/>
      <c r="AM1685" s="20"/>
      <c r="AN1685" s="20"/>
      <c r="AO1685" s="20"/>
      <c r="AP1685" s="20"/>
      <c r="AQ1685" s="20"/>
      <c r="AR1685" s="23"/>
      <c r="AS1685" s="23"/>
      <c r="AT1685" s="23"/>
      <c r="AU1685" s="23"/>
      <c r="AV1685" s="23"/>
    </row>
    <row r="1686" ht="15.75" customHeight="1">
      <c r="A1686" s="17" t="str">
        <f t="shared" si="1"/>
        <v>Spain-Europe2006</v>
      </c>
      <c r="B1686" s="17" t="s">
        <v>222</v>
      </c>
      <c r="C1686" s="18" t="s">
        <v>180</v>
      </c>
      <c r="D1686" s="19" t="s">
        <v>85</v>
      </c>
      <c r="E1686" s="17">
        <v>3.99E11</v>
      </c>
      <c r="F1686" s="18">
        <v>0.084</v>
      </c>
      <c r="G1686" s="18">
        <v>2371.0</v>
      </c>
      <c r="H1686" s="18"/>
      <c r="I1686" s="20">
        <f t="array" ref="I1686:J1686">IFNA(VLOOKUP(A1686,ENERGY!$A$2:$F$2692,{5,6},0),0)</f>
        <v>0</v>
      </c>
      <c r="J1686" s="20">
        <v>0.0</v>
      </c>
      <c r="K1686" s="20">
        <f t="array" ref="K1686:S1686">VLOOKUP(A1686,'HUMAN RESOURCES'!$A$2:$M$2692,{2,3,4,5,6,7,8,9,10},0)</f>
        <v>0.011</v>
      </c>
      <c r="L1686" s="20">
        <v>0.005</v>
      </c>
      <c r="M1686" s="20">
        <v>84.0</v>
      </c>
      <c r="N1686" s="20">
        <v>78.0</v>
      </c>
      <c r="O1686" s="20">
        <v>0.145</v>
      </c>
      <c r="P1686" s="20">
        <v>0.687</v>
      </c>
      <c r="Q1686" s="20">
        <v>0.168</v>
      </c>
      <c r="R1686" s="20">
        <v>4.4397319E7</v>
      </c>
      <c r="S1686" s="20">
        <v>0.775</v>
      </c>
      <c r="T1686" s="20">
        <f t="array" ref="T1686:U1686">VLOOKUP(A1686,TOURISM!$A$2:$F$2692,{3,6},0)</f>
        <v>57543000000</v>
      </c>
      <c r="U1686" s="20">
        <v>2.0348E10</v>
      </c>
      <c r="V1686" s="20">
        <f t="array" ref="V1686:AA1686">VLOOKUP(A1686,BUSINESS!$A$2:$J$2692,{4,5,6,7,8,9},0)</f>
        <v>0.619</v>
      </c>
      <c r="W1686" s="20">
        <v>47.0</v>
      </c>
      <c r="X1686" s="20"/>
      <c r="Y1686" s="20">
        <v>298.0</v>
      </c>
      <c r="Z1686" s="20">
        <v>0.504</v>
      </c>
      <c r="AA1686" s="20">
        <v>1.038</v>
      </c>
      <c r="AB1686" s="21">
        <f t="shared" si="390"/>
        <v>8987.029149</v>
      </c>
      <c r="AC1686" s="20"/>
      <c r="AD1686" s="20"/>
      <c r="AE1686" s="20">
        <f t="shared" si="546"/>
        <v>458.3159627</v>
      </c>
      <c r="AF1686" s="22" t="b">
        <f t="shared" si="4"/>
        <v>0</v>
      </c>
      <c r="AG1686" s="20" t="b">
        <f t="shared" si="5"/>
        <v>0</v>
      </c>
      <c r="AH1686" s="20" t="b">
        <f t="shared" si="6"/>
        <v>0</v>
      </c>
      <c r="AI1686" s="20" t="b">
        <f t="shared" si="7"/>
        <v>0</v>
      </c>
      <c r="AJ1686" s="20"/>
      <c r="AK1686" s="20"/>
      <c r="AL1686" s="20"/>
      <c r="AM1686" s="20"/>
      <c r="AN1686" s="20"/>
      <c r="AO1686" s="20"/>
      <c r="AP1686" s="20"/>
      <c r="AQ1686" s="20"/>
      <c r="AR1686" s="23"/>
      <c r="AS1686" s="23"/>
      <c r="AT1686" s="23"/>
      <c r="AU1686" s="23"/>
      <c r="AV1686" s="23"/>
    </row>
    <row r="1687" ht="15.75" customHeight="1">
      <c r="A1687" s="17" t="str">
        <f t="shared" si="1"/>
        <v>Spain-Europe2007</v>
      </c>
      <c r="B1687" s="17" t="s">
        <v>222</v>
      </c>
      <c r="C1687" s="18" t="s">
        <v>180</v>
      </c>
      <c r="D1687" s="19" t="s">
        <v>86</v>
      </c>
      <c r="E1687" s="17">
        <v>4.0E11</v>
      </c>
      <c r="F1687" s="18">
        <v>0.085</v>
      </c>
      <c r="G1687" s="18">
        <v>2752.0</v>
      </c>
      <c r="H1687" s="18"/>
      <c r="I1687" s="20">
        <f t="array" ref="I1687:J1687">IFNA(VLOOKUP(A1687,ENERGY!$A$2:$F$2692,{5,6},0),0)</f>
        <v>139030</v>
      </c>
      <c r="J1687" s="20">
        <v>339429.0</v>
      </c>
      <c r="K1687" s="20">
        <f t="array" ref="K1687:S1687">VLOOKUP(A1687,'HUMAN RESOURCES'!$A$2:$M$2692,{2,3,4,5,6,7,8,9,10},0)</f>
        <v>0.011</v>
      </c>
      <c r="L1687" s="20">
        <v>0.004</v>
      </c>
      <c r="M1687" s="20">
        <v>84.0</v>
      </c>
      <c r="N1687" s="20">
        <v>78.0</v>
      </c>
      <c r="O1687" s="20">
        <v>0.146</v>
      </c>
      <c r="P1687" s="20">
        <v>0.686</v>
      </c>
      <c r="Q1687" s="20">
        <v>0.168</v>
      </c>
      <c r="R1687" s="20">
        <v>4.5226803E7</v>
      </c>
      <c r="S1687" s="20">
        <v>0.777</v>
      </c>
      <c r="T1687" s="20">
        <f t="array" ref="T1687:U1687">VLOOKUP(A1687,TOURISM!$A$2:$F$2692,{3,6},0)</f>
        <v>65020000000</v>
      </c>
      <c r="U1687" s="20">
        <v>2.4355E10</v>
      </c>
      <c r="V1687" s="20">
        <f t="array" ref="V1687:AA1687">VLOOKUP(A1687,BUSINESS!$A$2:$J$2692,{4,5,6,7,8,9},0)</f>
        <v>0.621</v>
      </c>
      <c r="W1687" s="20">
        <v>47.0</v>
      </c>
      <c r="X1687" s="20"/>
      <c r="Y1687" s="20">
        <v>298.0</v>
      </c>
      <c r="Z1687" s="20">
        <v>0.551</v>
      </c>
      <c r="AA1687" s="20">
        <v>1.084</v>
      </c>
      <c r="AB1687" s="21">
        <f t="shared" si="390"/>
        <v>8844.312962</v>
      </c>
      <c r="AC1687" s="20">
        <f t="shared" ref="AC1687:AC1688" si="560">I1687/R1687</f>
        <v>0.003074062078</v>
      </c>
      <c r="AD1687" s="20">
        <f t="shared" ref="AD1687:AD1688" si="561">J1687/R1687</f>
        <v>0.007505040761</v>
      </c>
      <c r="AE1687" s="20">
        <f t="shared" si="546"/>
        <v>538.5081055</v>
      </c>
      <c r="AF1687" s="22" t="b">
        <f t="shared" si="4"/>
        <v>0</v>
      </c>
      <c r="AG1687" s="20" t="b">
        <f t="shared" si="5"/>
        <v>0</v>
      </c>
      <c r="AH1687" s="20" t="b">
        <f t="shared" si="6"/>
        <v>0</v>
      </c>
      <c r="AI1687" s="20" t="b">
        <f t="shared" si="7"/>
        <v>0</v>
      </c>
      <c r="AJ1687" s="20"/>
      <c r="AK1687" s="20"/>
      <c r="AL1687" s="20"/>
      <c r="AM1687" s="20"/>
      <c r="AN1687" s="20"/>
      <c r="AO1687" s="20"/>
      <c r="AP1687" s="20"/>
      <c r="AQ1687" s="20"/>
      <c r="AR1687" s="23"/>
      <c r="AS1687" s="23"/>
      <c r="AT1687" s="23"/>
      <c r="AU1687" s="23"/>
      <c r="AV1687" s="23"/>
    </row>
    <row r="1688" ht="15.75" customHeight="1">
      <c r="A1688" s="17" t="str">
        <f t="shared" si="1"/>
        <v>Spain-Europe2008</v>
      </c>
      <c r="B1688" s="17" t="s">
        <v>222</v>
      </c>
      <c r="C1688" s="18" t="s">
        <v>180</v>
      </c>
      <c r="D1688" s="19" t="s">
        <v>87</v>
      </c>
      <c r="E1688" s="17">
        <v>4.01E11</v>
      </c>
      <c r="F1688" s="18">
        <v>0.089</v>
      </c>
      <c r="G1688" s="18">
        <v>3146.0</v>
      </c>
      <c r="H1688" s="18"/>
      <c r="I1688" s="20">
        <f t="array" ref="I1688:J1688">IFNA(VLOOKUP(A1688,ENERGY!$A$2:$F$2692,{5,6},0),0)</f>
        <v>143836</v>
      </c>
      <c r="J1688" s="20">
        <v>358237.0</v>
      </c>
      <c r="K1688" s="20">
        <f t="array" ref="K1688:S1688">VLOOKUP(A1688,'HUMAN RESOURCES'!$A$2:$M$2692,{2,3,4,5,6,7,8,9,10},0)</f>
        <v>0.011</v>
      </c>
      <c r="L1688" s="20">
        <v>0.004</v>
      </c>
      <c r="M1688" s="20">
        <v>84.0</v>
      </c>
      <c r="N1688" s="20">
        <v>78.0</v>
      </c>
      <c r="O1688" s="20">
        <v>0.147</v>
      </c>
      <c r="P1688" s="20">
        <v>0.684</v>
      </c>
      <c r="Q1688" s="20">
        <v>0.169</v>
      </c>
      <c r="R1688" s="20">
        <v>4.5954106E7</v>
      </c>
      <c r="S1688" s="20">
        <v>0.78</v>
      </c>
      <c r="T1688" s="20">
        <f t="array" ref="T1688:U1688">VLOOKUP(A1688,TOURISM!$A$2:$F$2692,{3,6},0)</f>
        <v>70434000000</v>
      </c>
      <c r="U1688" s="20">
        <v>2.7157E10</v>
      </c>
      <c r="V1688" s="20">
        <f t="array" ref="V1688:AA1688">VLOOKUP(A1688,BUSINESS!$A$2:$J$2692,{4,5,6,7,8,9},0)</f>
        <v>0.603</v>
      </c>
      <c r="W1688" s="20">
        <v>47.0</v>
      </c>
      <c r="X1688" s="20"/>
      <c r="Y1688" s="20">
        <v>234.0</v>
      </c>
      <c r="Z1688" s="20">
        <v>0.596</v>
      </c>
      <c r="AA1688" s="20">
        <v>1.097</v>
      </c>
      <c r="AB1688" s="21">
        <f t="shared" si="390"/>
        <v>8726.097294</v>
      </c>
      <c r="AC1688" s="20">
        <f t="shared" si="560"/>
        <v>0.003129992345</v>
      </c>
      <c r="AD1688" s="20">
        <f t="shared" si="561"/>
        <v>0.007795538444</v>
      </c>
      <c r="AE1688" s="20">
        <f t="shared" si="546"/>
        <v>590.9591626</v>
      </c>
      <c r="AF1688" s="22" t="b">
        <f t="shared" si="4"/>
        <v>0</v>
      </c>
      <c r="AG1688" s="20" t="b">
        <f t="shared" si="5"/>
        <v>0</v>
      </c>
      <c r="AH1688" s="20" t="b">
        <f t="shared" si="6"/>
        <v>0</v>
      </c>
      <c r="AI1688" s="20" t="b">
        <f t="shared" si="7"/>
        <v>0</v>
      </c>
      <c r="AJ1688" s="20"/>
      <c r="AK1688" s="20"/>
      <c r="AL1688" s="20"/>
      <c r="AM1688" s="20"/>
      <c r="AN1688" s="20"/>
      <c r="AO1688" s="20"/>
      <c r="AP1688" s="20"/>
      <c r="AQ1688" s="20"/>
      <c r="AR1688" s="23"/>
      <c r="AS1688" s="23"/>
      <c r="AT1688" s="23"/>
      <c r="AU1688" s="23"/>
      <c r="AV1688" s="23"/>
    </row>
    <row r="1689" ht="15.75" customHeight="1">
      <c r="A1689" s="17" t="str">
        <f t="shared" si="1"/>
        <v>Spain-Europe2009</v>
      </c>
      <c r="B1689" s="17" t="s">
        <v>222</v>
      </c>
      <c r="C1689" s="18" t="s">
        <v>180</v>
      </c>
      <c r="D1689" s="19" t="s">
        <v>88</v>
      </c>
      <c r="E1689" s="17">
        <v>4.04E11</v>
      </c>
      <c r="F1689" s="18">
        <v>0.096</v>
      </c>
      <c r="G1689" s="18">
        <v>3058.0</v>
      </c>
      <c r="H1689" s="18"/>
      <c r="I1689" s="20">
        <f t="array" ref="I1689:J1689">IFNA(VLOOKUP(A1689,ENERGY!$A$2:$F$2692,{5,6},0),0)</f>
        <v>0</v>
      </c>
      <c r="J1689" s="20">
        <v>0.0</v>
      </c>
      <c r="K1689" s="20">
        <f t="array" ref="K1689:S1689">VLOOKUP(A1689,'HUMAN RESOURCES'!$A$2:$M$2692,{2,3,4,5,6,7,8,9,10},0)</f>
        <v>0.011</v>
      </c>
      <c r="L1689" s="20">
        <v>0.004</v>
      </c>
      <c r="M1689" s="20">
        <v>85.0</v>
      </c>
      <c r="N1689" s="20">
        <v>79.0</v>
      </c>
      <c r="O1689" s="20">
        <v>0.148</v>
      </c>
      <c r="P1689" s="20">
        <v>0.682</v>
      </c>
      <c r="Q1689" s="20">
        <v>0.17</v>
      </c>
      <c r="R1689" s="20">
        <v>4.6362946E7</v>
      </c>
      <c r="S1689" s="20">
        <v>0.782</v>
      </c>
      <c r="T1689" s="20">
        <f t="array" ref="T1689:U1689">VLOOKUP(A1689,TOURISM!$A$2:$F$2692,{3,6},0)</f>
        <v>59743000000</v>
      </c>
      <c r="U1689" s="20">
        <v>2.2787E10</v>
      </c>
      <c r="V1689" s="20">
        <f t="array" ref="V1689:AA1689">VLOOKUP(A1689,BUSINESS!$A$2:$J$2692,{4,5,6,7,8,9},0)</f>
        <v>0.571</v>
      </c>
      <c r="W1689" s="20">
        <v>47.0</v>
      </c>
      <c r="X1689" s="20"/>
      <c r="Y1689" s="20">
        <v>213.0</v>
      </c>
      <c r="Z1689" s="20">
        <v>0.624</v>
      </c>
      <c r="AA1689" s="20">
        <v>1.116</v>
      </c>
      <c r="AB1689" s="21">
        <f t="shared" si="390"/>
        <v>8713.855241</v>
      </c>
      <c r="AC1689" s="20"/>
      <c r="AD1689" s="20"/>
      <c r="AE1689" s="20">
        <f t="shared" si="546"/>
        <v>491.4916321</v>
      </c>
      <c r="AF1689" s="22" t="b">
        <f t="shared" si="4"/>
        <v>0</v>
      </c>
      <c r="AG1689" s="20" t="b">
        <f t="shared" si="5"/>
        <v>0</v>
      </c>
      <c r="AH1689" s="20" t="b">
        <f t="shared" si="6"/>
        <v>0</v>
      </c>
      <c r="AI1689" s="20" t="b">
        <f t="shared" si="7"/>
        <v>0</v>
      </c>
      <c r="AJ1689" s="20"/>
      <c r="AK1689" s="20"/>
      <c r="AL1689" s="20"/>
      <c r="AM1689" s="20"/>
      <c r="AN1689" s="20"/>
      <c r="AO1689" s="20"/>
      <c r="AP1689" s="20"/>
      <c r="AQ1689" s="20"/>
      <c r="AR1689" s="23"/>
      <c r="AS1689" s="23"/>
      <c r="AT1689" s="23"/>
      <c r="AU1689" s="23"/>
      <c r="AV1689" s="23"/>
    </row>
    <row r="1690" ht="15.75" customHeight="1">
      <c r="A1690" s="17" t="str">
        <f t="shared" si="1"/>
        <v>Spain-Europe2010</v>
      </c>
      <c r="B1690" s="17" t="s">
        <v>222</v>
      </c>
      <c r="C1690" s="18" t="s">
        <v>180</v>
      </c>
      <c r="D1690" s="19" t="s">
        <v>89</v>
      </c>
      <c r="E1690" s="17">
        <v>4.05E11</v>
      </c>
      <c r="F1690" s="18">
        <v>0.096</v>
      </c>
      <c r="G1690" s="18">
        <v>2902.0</v>
      </c>
      <c r="H1690" s="18"/>
      <c r="I1690" s="20">
        <f t="array" ref="I1690:J1690">IFNA(VLOOKUP(A1690,ENERGY!$A$2:$F$2692,{5,6},0),0)</f>
        <v>141914</v>
      </c>
      <c r="J1690" s="20">
        <v>353462.0</v>
      </c>
      <c r="K1690" s="20">
        <f t="array" ref="K1690:S1690">VLOOKUP(A1690,'HUMAN RESOURCES'!$A$2:$M$2692,{2,3,4,5,6,7,8,9,10},0)</f>
        <v>0.01</v>
      </c>
      <c r="L1690" s="20">
        <v>0.004</v>
      </c>
      <c r="M1690" s="20">
        <v>85.0</v>
      </c>
      <c r="N1690" s="20">
        <v>79.0</v>
      </c>
      <c r="O1690" s="20">
        <v>0.149</v>
      </c>
      <c r="P1690" s="20">
        <v>0.68</v>
      </c>
      <c r="Q1690" s="20">
        <v>0.171</v>
      </c>
      <c r="R1690" s="20">
        <v>4.6576897E7</v>
      </c>
      <c r="S1690" s="20">
        <v>0.784</v>
      </c>
      <c r="T1690" s="20">
        <f t="array" ref="T1690:U1690">VLOOKUP(A1690,TOURISM!$A$2:$F$2692,{3,6},0)</f>
        <v>59042000000</v>
      </c>
      <c r="U1690" s="20">
        <v>2.2733E10</v>
      </c>
      <c r="V1690" s="20">
        <f t="array" ref="V1690:AA1690">VLOOKUP(A1690,BUSINESS!$A$2:$J$2692,{4,5,6,7,8,9},0)</f>
        <v>0.568</v>
      </c>
      <c r="W1690" s="20">
        <v>47.0</v>
      </c>
      <c r="X1690" s="20"/>
      <c r="Y1690" s="20">
        <v>197.0</v>
      </c>
      <c r="Z1690" s="20">
        <v>0.658</v>
      </c>
      <c r="AA1690" s="20">
        <v>1.113</v>
      </c>
      <c r="AB1690" s="21">
        <f t="shared" si="390"/>
        <v>8695.298014</v>
      </c>
      <c r="AC1690" s="20">
        <f>I1690/R1690</f>
        <v>0.003046875364</v>
      </c>
      <c r="AD1690" s="20">
        <f>J1690/R1690</f>
        <v>0.00758878377</v>
      </c>
      <c r="AE1690" s="20">
        <f t="shared" si="546"/>
        <v>488.074592</v>
      </c>
      <c r="AF1690" s="22" t="b">
        <f t="shared" si="4"/>
        <v>0</v>
      </c>
      <c r="AG1690" s="20" t="b">
        <f t="shared" si="5"/>
        <v>0</v>
      </c>
      <c r="AH1690" s="20" t="b">
        <f t="shared" si="6"/>
        <v>0</v>
      </c>
      <c r="AI1690" s="20" t="b">
        <f t="shared" si="7"/>
        <v>0</v>
      </c>
      <c r="AJ1690" s="20"/>
      <c r="AK1690" s="20"/>
      <c r="AL1690" s="20"/>
      <c r="AM1690" s="20"/>
      <c r="AN1690" s="20"/>
      <c r="AO1690" s="20"/>
      <c r="AP1690" s="20"/>
      <c r="AQ1690" s="20"/>
      <c r="AR1690" s="23"/>
      <c r="AS1690" s="23"/>
      <c r="AT1690" s="23"/>
      <c r="AU1690" s="23"/>
      <c r="AV1690" s="23"/>
    </row>
    <row r="1691" ht="15.75" customHeight="1">
      <c r="A1691" s="17" t="str">
        <f t="shared" si="1"/>
        <v>Spain-Europe2011</v>
      </c>
      <c r="B1691" s="17" t="s">
        <v>222</v>
      </c>
      <c r="C1691" s="18" t="s">
        <v>180</v>
      </c>
      <c r="D1691" s="19" t="s">
        <v>90</v>
      </c>
      <c r="E1691" s="17">
        <v>4.06E11</v>
      </c>
      <c r="F1691" s="18">
        <v>0.093</v>
      </c>
      <c r="G1691" s="18">
        <v>2978.0</v>
      </c>
      <c r="H1691" s="18"/>
      <c r="I1691" s="20">
        <f t="array" ref="I1691:J1691">IFNA(VLOOKUP(A1691,ENERGY!$A$2:$F$2692,{5,6},0),0)</f>
        <v>0</v>
      </c>
      <c r="J1691" s="20">
        <v>0.0</v>
      </c>
      <c r="K1691" s="20">
        <f t="array" ref="K1691:S1691">VLOOKUP(A1691,'HUMAN RESOURCES'!$A$2:$M$2692,{2,3,4,5,6,7,8,9,10},0)</f>
        <v>0.01</v>
      </c>
      <c r="L1691" s="20">
        <v>0.004</v>
      </c>
      <c r="M1691" s="20">
        <v>86.0</v>
      </c>
      <c r="N1691" s="20">
        <v>80.0</v>
      </c>
      <c r="O1691" s="20">
        <v>0.151</v>
      </c>
      <c r="P1691" s="20">
        <v>0.677</v>
      </c>
      <c r="Q1691" s="20">
        <v>0.173</v>
      </c>
      <c r="R1691" s="20">
        <v>4.6742697E7</v>
      </c>
      <c r="S1691" s="20">
        <v>0.787</v>
      </c>
      <c r="T1691" s="20">
        <f t="array" ref="T1691:U1691">VLOOKUP(A1691,TOURISM!$A$2:$F$2692,{3,6},0)</f>
        <v>67698000000</v>
      </c>
      <c r="U1691" s="20">
        <v>2.3583E10</v>
      </c>
      <c r="V1691" s="20">
        <f t="array" ref="V1691:AA1691">VLOOKUP(A1691,BUSINESS!$A$2:$J$2692,{4,5,6,7,8,9},0)</f>
        <v>0.387</v>
      </c>
      <c r="W1691" s="20">
        <v>28.0</v>
      </c>
      <c r="X1691" s="20"/>
      <c r="Y1691" s="20">
        <v>187.0</v>
      </c>
      <c r="Z1691" s="20">
        <v>0.676</v>
      </c>
      <c r="AA1691" s="20">
        <v>1.131</v>
      </c>
      <c r="AB1691" s="21">
        <f t="shared" si="390"/>
        <v>8685.848829</v>
      </c>
      <c r="AC1691" s="20"/>
      <c r="AD1691" s="20"/>
      <c r="AE1691" s="20">
        <f t="shared" si="546"/>
        <v>504.5280122</v>
      </c>
      <c r="AF1691" s="22" t="b">
        <f t="shared" si="4"/>
        <v>0</v>
      </c>
      <c r="AG1691" s="20" t="b">
        <f t="shared" si="5"/>
        <v>0</v>
      </c>
      <c r="AH1691" s="20" t="b">
        <f t="shared" si="6"/>
        <v>0</v>
      </c>
      <c r="AI1691" s="20" t="b">
        <f t="shared" si="7"/>
        <v>0</v>
      </c>
      <c r="AJ1691" s="20"/>
      <c r="AK1691" s="20"/>
      <c r="AL1691" s="20"/>
      <c r="AM1691" s="20"/>
      <c r="AN1691" s="20"/>
      <c r="AO1691" s="20"/>
      <c r="AP1691" s="20"/>
      <c r="AQ1691" s="20"/>
      <c r="AR1691" s="23"/>
      <c r="AS1691" s="23"/>
      <c r="AT1691" s="23"/>
      <c r="AU1691" s="23"/>
      <c r="AV1691" s="23"/>
    </row>
    <row r="1692" ht="15.75" customHeight="1">
      <c r="A1692" s="17" t="str">
        <f t="shared" si="1"/>
        <v>Spain-Europe2012</v>
      </c>
      <c r="B1692" s="17" t="s">
        <v>222</v>
      </c>
      <c r="C1692" s="18" t="s">
        <v>180</v>
      </c>
      <c r="D1692" s="19" t="s">
        <v>91</v>
      </c>
      <c r="E1692" s="17">
        <v>4.06E11</v>
      </c>
      <c r="F1692" s="18">
        <v>0.096</v>
      </c>
      <c r="G1692" s="18">
        <v>2808.0</v>
      </c>
      <c r="H1692" s="18"/>
      <c r="I1692" s="20">
        <f t="array" ref="I1692:J1692">IFNA(VLOOKUP(A1692,ENERGY!$A$2:$F$2692,{5,6},0),0)</f>
        <v>141748</v>
      </c>
      <c r="J1692" s="20">
        <v>350037.0</v>
      </c>
      <c r="K1692" s="20">
        <f t="array" ref="K1692:S1692">VLOOKUP(A1692,'HUMAN RESOURCES'!$A$2:$M$2692,{2,3,4,5,6,7,8,9,10},0)</f>
        <v>0.01</v>
      </c>
      <c r="L1692" s="20">
        <v>0.004</v>
      </c>
      <c r="M1692" s="20">
        <v>85.0</v>
      </c>
      <c r="N1692" s="20">
        <v>80.0</v>
      </c>
      <c r="O1692" s="20">
        <v>0.152</v>
      </c>
      <c r="P1692" s="20">
        <v>0.673</v>
      </c>
      <c r="Q1692" s="20">
        <v>0.175</v>
      </c>
      <c r="R1692" s="20">
        <v>4.6761264E7</v>
      </c>
      <c r="S1692" s="20">
        <v>0.789</v>
      </c>
      <c r="T1692" s="20">
        <f t="array" ref="T1692:U1692">VLOOKUP(A1692,TOURISM!$A$2:$F$2692,{3,6},0)</f>
        <v>63198000000</v>
      </c>
      <c r="U1692" s="20">
        <v>2.1749E10</v>
      </c>
      <c r="V1692" s="20">
        <f t="array" ref="V1692:AA1692">VLOOKUP(A1692,BUSINESS!$A$2:$J$2692,{4,5,6,7,8,9},0)</f>
        <v>0.387</v>
      </c>
      <c r="W1692" s="20">
        <v>28.0</v>
      </c>
      <c r="X1692" s="20">
        <v>46.0</v>
      </c>
      <c r="Y1692" s="20">
        <v>167.0</v>
      </c>
      <c r="Z1692" s="20">
        <v>0.698</v>
      </c>
      <c r="AA1692" s="20">
        <v>1.084</v>
      </c>
      <c r="AB1692" s="21">
        <f t="shared" si="390"/>
        <v>8682.400031</v>
      </c>
      <c r="AC1692" s="20">
        <f t="shared" ref="AC1692:AC1696" si="562">I1692/R1692</f>
        <v>0.003031312413</v>
      </c>
      <c r="AD1692" s="20">
        <f>J1692/R1692</f>
        <v>0.007485618866</v>
      </c>
      <c r="AE1692" s="20">
        <f t="shared" si="546"/>
        <v>465.1071879</v>
      </c>
      <c r="AF1692" s="22" t="b">
        <f t="shared" si="4"/>
        <v>0</v>
      </c>
      <c r="AG1692" s="20" t="b">
        <f t="shared" si="5"/>
        <v>0</v>
      </c>
      <c r="AH1692" s="20" t="b">
        <f t="shared" si="6"/>
        <v>0</v>
      </c>
      <c r="AI1692" s="20" t="b">
        <f t="shared" si="7"/>
        <v>0</v>
      </c>
      <c r="AJ1692" s="20"/>
      <c r="AK1692" s="20"/>
      <c r="AL1692" s="20"/>
      <c r="AM1692" s="20"/>
      <c r="AN1692" s="20"/>
      <c r="AO1692" s="20"/>
      <c r="AP1692" s="20"/>
      <c r="AQ1692" s="20"/>
      <c r="AR1692" s="23"/>
      <c r="AS1692" s="23"/>
      <c r="AT1692" s="23"/>
      <c r="AU1692" s="23"/>
      <c r="AV1692" s="23"/>
    </row>
    <row r="1693" ht="15.75" customHeight="1">
      <c r="A1693" s="17" t="str">
        <f t="shared" si="1"/>
        <v>Sweden-Europe2000</v>
      </c>
      <c r="B1693" s="17" t="s">
        <v>223</v>
      </c>
      <c r="C1693" s="18" t="s">
        <v>180</v>
      </c>
      <c r="D1693" s="19" t="s">
        <v>76</v>
      </c>
      <c r="E1693" s="17">
        <v>8.77E11</v>
      </c>
      <c r="F1693" s="18">
        <v>0.082</v>
      </c>
      <c r="G1693" s="18">
        <v>2282.0</v>
      </c>
      <c r="H1693" s="18">
        <v>0.058</v>
      </c>
      <c r="I1693" s="20">
        <f t="array" ref="I1693:J1693">IFNA(VLOOKUP(A1693,ENERGY!$A$2:$F$2692,{5,6},0),0)</f>
        <v>48877</v>
      </c>
      <c r="J1693" s="20"/>
      <c r="K1693" s="20">
        <f t="array" ref="K1693:S1693">VLOOKUP(A1693,'HUMAN RESOURCES'!$A$2:$M$2692,{2,3,4,5,6,7,8,9,10},0)</f>
        <v>0.01</v>
      </c>
      <c r="L1693" s="20">
        <v>0.003</v>
      </c>
      <c r="M1693" s="20">
        <v>82.0</v>
      </c>
      <c r="N1693" s="20">
        <v>77.0</v>
      </c>
      <c r="O1693" s="20">
        <v>0.184</v>
      </c>
      <c r="P1693" s="20">
        <v>0.643</v>
      </c>
      <c r="Q1693" s="20">
        <v>0.173</v>
      </c>
      <c r="R1693" s="20">
        <v>8872109.0</v>
      </c>
      <c r="S1693" s="20">
        <v>0.84</v>
      </c>
      <c r="T1693" s="20">
        <f t="array" ref="T1693:U1693">VLOOKUP(A1693,TOURISM!$A$2:$F$2692,{3,6},0)</f>
        <v>4825000000</v>
      </c>
      <c r="U1693" s="20">
        <v>8.959E9</v>
      </c>
      <c r="V1693" s="20" t="str">
        <f t="array" ref="V1693:AA1693">VLOOKUP(A1693,BUSINESS!$A$2:$J$2692,{4,5,6,7,8,9},0)</f>
        <v/>
      </c>
      <c r="W1693" s="20"/>
      <c r="X1693" s="20"/>
      <c r="Y1693" s="20"/>
      <c r="Z1693" s="20">
        <v>0.457</v>
      </c>
      <c r="AA1693" s="20">
        <v>0.718</v>
      </c>
      <c r="AB1693" s="21">
        <f t="shared" si="390"/>
        <v>98849.10116</v>
      </c>
      <c r="AC1693" s="20">
        <f t="shared" si="562"/>
        <v>0.005509062163</v>
      </c>
      <c r="AD1693" s="20"/>
      <c r="AE1693" s="20">
        <f t="shared" si="546"/>
        <v>1009.793725</v>
      </c>
      <c r="AF1693" s="22" t="b">
        <f t="shared" si="4"/>
        <v>1</v>
      </c>
      <c r="AG1693" s="20" t="b">
        <f t="shared" si="5"/>
        <v>0</v>
      </c>
      <c r="AH1693" s="20" t="b">
        <f t="shared" si="6"/>
        <v>0</v>
      </c>
      <c r="AI1693" s="20" t="b">
        <f t="shared" si="7"/>
        <v>1</v>
      </c>
      <c r="AJ1693" s="20"/>
      <c r="AK1693" s="20"/>
      <c r="AL1693" s="20"/>
      <c r="AM1693" s="20"/>
      <c r="AN1693" s="20"/>
      <c r="AO1693" s="20"/>
      <c r="AP1693" s="20"/>
      <c r="AQ1693" s="20"/>
      <c r="AR1693" s="23"/>
      <c r="AS1693" s="23"/>
      <c r="AT1693" s="23"/>
      <c r="AU1693" s="23"/>
      <c r="AV1693" s="23"/>
    </row>
    <row r="1694" ht="15.75" customHeight="1">
      <c r="A1694" s="17" t="str">
        <f t="shared" si="1"/>
        <v>Sweden-Europe2001</v>
      </c>
      <c r="B1694" s="17" t="s">
        <v>223</v>
      </c>
      <c r="C1694" s="18" t="s">
        <v>180</v>
      </c>
      <c r="D1694" s="19" t="s">
        <v>77</v>
      </c>
      <c r="E1694" s="17">
        <v>8.82E11</v>
      </c>
      <c r="F1694" s="18">
        <v>0.089</v>
      </c>
      <c r="G1694" s="18">
        <v>2268.0</v>
      </c>
      <c r="H1694" s="18">
        <v>0.056</v>
      </c>
      <c r="I1694" s="20">
        <f t="array" ref="I1694:J1694">IFNA(VLOOKUP(A1694,ENERGY!$A$2:$F$2692,{5,6},0),0)</f>
        <v>49045</v>
      </c>
      <c r="J1694" s="20"/>
      <c r="K1694" s="20">
        <f t="array" ref="K1694:S1694">VLOOKUP(A1694,'HUMAN RESOURCES'!$A$2:$M$2692,{2,3,4,5,6,7,8,9,10},0)</f>
        <v>0.01</v>
      </c>
      <c r="L1694" s="20">
        <v>0.003</v>
      </c>
      <c r="M1694" s="20">
        <v>82.0</v>
      </c>
      <c r="N1694" s="20">
        <v>78.0</v>
      </c>
      <c r="O1694" s="20">
        <v>0.183</v>
      </c>
      <c r="P1694" s="20">
        <v>0.645</v>
      </c>
      <c r="Q1694" s="20">
        <v>0.172</v>
      </c>
      <c r="R1694" s="20">
        <v>8895960.0</v>
      </c>
      <c r="S1694" s="20">
        <v>0.841</v>
      </c>
      <c r="T1694" s="20">
        <f t="array" ref="T1694:U1694">VLOOKUP(A1694,TOURISM!$A$2:$F$2692,{3,6},0)</f>
        <v>5200000000</v>
      </c>
      <c r="U1694" s="20">
        <v>7.916E9</v>
      </c>
      <c r="V1694" s="20" t="str">
        <f t="array" ref="V1694:AA1694">VLOOKUP(A1694,BUSINESS!$A$2:$J$2692,{4,5,6,7,8,9},0)</f>
        <v/>
      </c>
      <c r="W1694" s="20"/>
      <c r="X1694" s="20"/>
      <c r="Y1694" s="20"/>
      <c r="Z1694" s="20">
        <v>0.518</v>
      </c>
      <c r="AA1694" s="20">
        <v>0.808</v>
      </c>
      <c r="AB1694" s="21">
        <f t="shared" si="390"/>
        <v>99146.12925</v>
      </c>
      <c r="AC1694" s="20">
        <f t="shared" si="562"/>
        <v>0.005513176768</v>
      </c>
      <c r="AD1694" s="20"/>
      <c r="AE1694" s="20">
        <f t="shared" si="546"/>
        <v>889.8421306</v>
      </c>
      <c r="AF1694" s="22" t="b">
        <f t="shared" si="4"/>
        <v>1</v>
      </c>
      <c r="AG1694" s="20" t="b">
        <f t="shared" si="5"/>
        <v>0</v>
      </c>
      <c r="AH1694" s="20" t="b">
        <f t="shared" si="6"/>
        <v>0</v>
      </c>
      <c r="AI1694" s="20" t="b">
        <f t="shared" si="7"/>
        <v>0</v>
      </c>
      <c r="AJ1694" s="20"/>
      <c r="AK1694" s="20"/>
      <c r="AL1694" s="20"/>
      <c r="AM1694" s="20"/>
      <c r="AN1694" s="20"/>
      <c r="AO1694" s="20"/>
      <c r="AP1694" s="20"/>
      <c r="AQ1694" s="20"/>
      <c r="AR1694" s="23"/>
      <c r="AS1694" s="23"/>
      <c r="AT1694" s="23"/>
      <c r="AU1694" s="23"/>
      <c r="AV1694" s="23"/>
    </row>
    <row r="1695" ht="15.75" customHeight="1">
      <c r="A1695" s="17" t="str">
        <f t="shared" si="1"/>
        <v>Sweden-Europe2002</v>
      </c>
      <c r="B1695" s="17" t="s">
        <v>223</v>
      </c>
      <c r="C1695" s="18" t="s">
        <v>180</v>
      </c>
      <c r="D1695" s="19" t="s">
        <v>79</v>
      </c>
      <c r="E1695" s="17">
        <v>8.84E11</v>
      </c>
      <c r="F1695" s="18">
        <v>0.092</v>
      </c>
      <c r="G1695" s="18">
        <v>2599.0</v>
      </c>
      <c r="H1695" s="18">
        <v>0.056</v>
      </c>
      <c r="I1695" s="20">
        <f t="array" ref="I1695:J1695">IFNA(VLOOKUP(A1695,ENERGY!$A$2:$F$2692,{5,6},0),0)</f>
        <v>51315</v>
      </c>
      <c r="J1695" s="20">
        <v>52515.0</v>
      </c>
      <c r="K1695" s="20">
        <f t="array" ref="K1695:S1695">VLOOKUP(A1695,'HUMAN RESOURCES'!$A$2:$M$2692,{2,3,4,5,6,7,8,9,10},0)</f>
        <v>0.011</v>
      </c>
      <c r="L1695" s="20">
        <v>0.003</v>
      </c>
      <c r="M1695" s="20">
        <v>82.0</v>
      </c>
      <c r="N1695" s="20">
        <v>78.0</v>
      </c>
      <c r="O1695" s="20">
        <v>0.181</v>
      </c>
      <c r="P1695" s="20">
        <v>0.647</v>
      </c>
      <c r="Q1695" s="20">
        <v>0.172</v>
      </c>
      <c r="R1695" s="20">
        <v>8924958.0</v>
      </c>
      <c r="S1695" s="20">
        <v>0.841</v>
      </c>
      <c r="T1695" s="20">
        <f t="array" ref="T1695:U1695">VLOOKUP(A1695,TOURISM!$A$2:$F$2692,{3,6},0)</f>
        <v>5671000000</v>
      </c>
      <c r="U1695" s="20">
        <v>8.221E9</v>
      </c>
      <c r="V1695" s="20" t="str">
        <f t="array" ref="V1695:AA1695">VLOOKUP(A1695,BUSINESS!$A$2:$J$2692,{4,5,6,7,8,9},0)</f>
        <v/>
      </c>
      <c r="W1695" s="20"/>
      <c r="X1695" s="20"/>
      <c r="Y1695" s="20"/>
      <c r="Z1695" s="20">
        <v>0.706</v>
      </c>
      <c r="AA1695" s="20">
        <v>0.892</v>
      </c>
      <c r="AB1695" s="21">
        <f t="shared" si="390"/>
        <v>99048.08516</v>
      </c>
      <c r="AC1695" s="20">
        <f t="shared" si="562"/>
        <v>0.005749606889</v>
      </c>
      <c r="AD1695" s="20">
        <f t="shared" ref="AD1695:AD1696" si="563">J1695/R1695</f>
        <v>0.005884061303</v>
      </c>
      <c r="AE1695" s="20">
        <f t="shared" si="546"/>
        <v>921.1247829</v>
      </c>
      <c r="AF1695" s="22" t="b">
        <f t="shared" si="4"/>
        <v>1</v>
      </c>
      <c r="AG1695" s="20" t="b">
        <f t="shared" si="5"/>
        <v>0</v>
      </c>
      <c r="AH1695" s="20" t="b">
        <f t="shared" si="6"/>
        <v>0</v>
      </c>
      <c r="AI1695" s="20" t="b">
        <f t="shared" si="7"/>
        <v>0</v>
      </c>
      <c r="AJ1695" s="20"/>
      <c r="AK1695" s="20"/>
      <c r="AL1695" s="20"/>
      <c r="AM1695" s="20"/>
      <c r="AN1695" s="20"/>
      <c r="AO1695" s="20"/>
      <c r="AP1695" s="20"/>
      <c r="AQ1695" s="20"/>
      <c r="AR1695" s="23"/>
      <c r="AS1695" s="23"/>
      <c r="AT1695" s="23"/>
      <c r="AU1695" s="23"/>
      <c r="AV1695" s="23"/>
    </row>
    <row r="1696" ht="15.75" customHeight="1">
      <c r="A1696" s="17" t="str">
        <f t="shared" si="1"/>
        <v>Sweden-Europe2003</v>
      </c>
      <c r="B1696" s="17" t="s">
        <v>223</v>
      </c>
      <c r="C1696" s="18" t="s">
        <v>180</v>
      </c>
      <c r="D1696" s="19" t="s">
        <v>81</v>
      </c>
      <c r="E1696" s="17">
        <v>8.88E11</v>
      </c>
      <c r="F1696" s="18">
        <v>0.093</v>
      </c>
      <c r="G1696" s="18">
        <v>3277.0</v>
      </c>
      <c r="H1696" s="18">
        <v>0.048</v>
      </c>
      <c r="I1696" s="20">
        <f t="array" ref="I1696:J1696">IFNA(VLOOKUP(A1696,ENERGY!$A$2:$F$2692,{5,6},0),0)</f>
        <v>45407</v>
      </c>
      <c r="J1696" s="20">
        <v>43744.0</v>
      </c>
      <c r="K1696" s="20">
        <f t="array" ref="K1696:S1696">VLOOKUP(A1696,'HUMAN RESOURCES'!$A$2:$M$2692,{2,3,4,5,6,7,8,9,10},0)</f>
        <v>0.011</v>
      </c>
      <c r="L1696" s="20">
        <v>0.003</v>
      </c>
      <c r="M1696" s="20">
        <v>82.0</v>
      </c>
      <c r="N1696" s="20">
        <v>78.0</v>
      </c>
      <c r="O1696" s="20">
        <v>0.179</v>
      </c>
      <c r="P1696" s="20">
        <v>0.649</v>
      </c>
      <c r="Q1696" s="20">
        <v>0.172</v>
      </c>
      <c r="R1696" s="20">
        <v>8958229.0</v>
      </c>
      <c r="S1696" s="20">
        <v>0.842</v>
      </c>
      <c r="T1696" s="20">
        <f t="array" ref="T1696:U1696">VLOOKUP(A1696,TOURISM!$A$2:$F$2692,{3,6},0)</f>
        <v>6548000000</v>
      </c>
      <c r="U1696" s="20">
        <v>9.375E9</v>
      </c>
      <c r="V1696" s="20" t="str">
        <f t="array" ref="V1696:AA1696">VLOOKUP(A1696,BUSINESS!$A$2:$J$2692,{4,5,6,7,8,9},0)</f>
        <v/>
      </c>
      <c r="W1696" s="20">
        <v>16.0</v>
      </c>
      <c r="X1696" s="20"/>
      <c r="Y1696" s="20"/>
      <c r="Z1696" s="20">
        <v>0.791</v>
      </c>
      <c r="AA1696" s="20">
        <v>0.984</v>
      </c>
      <c r="AB1696" s="21">
        <f t="shared" si="390"/>
        <v>99126.73588</v>
      </c>
      <c r="AC1696" s="20">
        <f t="shared" si="562"/>
        <v>0.005068747405</v>
      </c>
      <c r="AD1696" s="20">
        <f t="shared" si="563"/>
        <v>0.004883108034</v>
      </c>
      <c r="AE1696" s="20">
        <f t="shared" si="546"/>
        <v>1046.523816</v>
      </c>
      <c r="AF1696" s="22" t="b">
        <f t="shared" si="4"/>
        <v>1</v>
      </c>
      <c r="AG1696" s="20" t="b">
        <f t="shared" si="5"/>
        <v>0</v>
      </c>
      <c r="AH1696" s="20" t="b">
        <f t="shared" si="6"/>
        <v>0</v>
      </c>
      <c r="AI1696" s="20" t="b">
        <f t="shared" si="7"/>
        <v>1</v>
      </c>
      <c r="AJ1696" s="20"/>
      <c r="AK1696" s="20"/>
      <c r="AL1696" s="20"/>
      <c r="AM1696" s="20"/>
      <c r="AN1696" s="20"/>
      <c r="AO1696" s="20"/>
      <c r="AP1696" s="20"/>
      <c r="AQ1696" s="20"/>
      <c r="AR1696" s="23"/>
      <c r="AS1696" s="23"/>
      <c r="AT1696" s="23"/>
      <c r="AU1696" s="23"/>
      <c r="AV1696" s="23"/>
    </row>
    <row r="1697" ht="15.75" customHeight="1">
      <c r="A1697" s="17" t="str">
        <f t="shared" si="1"/>
        <v>Sweden-Europe2004</v>
      </c>
      <c r="B1697" s="17" t="s">
        <v>223</v>
      </c>
      <c r="C1697" s="18" t="s">
        <v>180</v>
      </c>
      <c r="D1697" s="19" t="s">
        <v>83</v>
      </c>
      <c r="E1697" s="17">
        <v>8.95E11</v>
      </c>
      <c r="F1697" s="18">
        <v>0.091</v>
      </c>
      <c r="G1697" s="18">
        <v>3666.0</v>
      </c>
      <c r="H1697" s="18">
        <v>0.04</v>
      </c>
      <c r="I1697" s="20">
        <f t="array" ref="I1697:J1697">IFNA(VLOOKUP(A1697,ENERGY!$A$2:$F$2692,{5,6},0),0)</f>
        <v>0</v>
      </c>
      <c r="J1697" s="20">
        <v>0.0</v>
      </c>
      <c r="K1697" s="20">
        <f t="array" ref="K1697:S1697">VLOOKUP(A1697,'HUMAN RESOURCES'!$A$2:$M$2692,{2,3,4,5,6,7,8,9,10},0)</f>
        <v>0.011</v>
      </c>
      <c r="L1697" s="20">
        <v>0.003</v>
      </c>
      <c r="M1697" s="20">
        <v>83.0</v>
      </c>
      <c r="N1697" s="20">
        <v>78.0</v>
      </c>
      <c r="O1697" s="20">
        <v>0.176</v>
      </c>
      <c r="P1697" s="20">
        <v>0.651</v>
      </c>
      <c r="Q1697" s="20">
        <v>0.172</v>
      </c>
      <c r="R1697" s="20">
        <v>8993531.0</v>
      </c>
      <c r="S1697" s="20">
        <v>0.843</v>
      </c>
      <c r="T1697" s="20">
        <f t="array" ref="T1697:U1697">VLOOKUP(A1697,TOURISM!$A$2:$F$2692,{3,6},0)</f>
        <v>7686000000</v>
      </c>
      <c r="U1697" s="20">
        <v>1.1088E10</v>
      </c>
      <c r="V1697" s="20" t="str">
        <f t="array" ref="V1697:AA1697">VLOOKUP(A1697,BUSINESS!$A$2:$J$2692,{4,5,6,7,8,9},0)</f>
        <v/>
      </c>
      <c r="W1697" s="20">
        <v>16.0</v>
      </c>
      <c r="X1697" s="20"/>
      <c r="Y1697" s="20"/>
      <c r="Z1697" s="20">
        <v>0.839</v>
      </c>
      <c r="AA1697" s="20">
        <v>0.978</v>
      </c>
      <c r="AB1697" s="21">
        <f t="shared" si="390"/>
        <v>99515.97432</v>
      </c>
      <c r="AC1697" s="20"/>
      <c r="AD1697" s="20"/>
      <c r="AE1697" s="20">
        <f t="shared" si="546"/>
        <v>1232.886171</v>
      </c>
      <c r="AF1697" s="22" t="b">
        <f t="shared" si="4"/>
        <v>1</v>
      </c>
      <c r="AG1697" s="20" t="b">
        <f t="shared" si="5"/>
        <v>0</v>
      </c>
      <c r="AH1697" s="20" t="b">
        <f t="shared" si="6"/>
        <v>0</v>
      </c>
      <c r="AI1697" s="20" t="b">
        <f t="shared" si="7"/>
        <v>1</v>
      </c>
      <c r="AJ1697" s="20"/>
      <c r="AK1697" s="20"/>
      <c r="AL1697" s="20"/>
      <c r="AM1697" s="20"/>
      <c r="AN1697" s="20"/>
      <c r="AO1697" s="20"/>
      <c r="AP1697" s="20"/>
      <c r="AQ1697" s="20"/>
      <c r="AR1697" s="23"/>
      <c r="AS1697" s="23"/>
      <c r="AT1697" s="23"/>
      <c r="AU1697" s="23"/>
      <c r="AV1697" s="23"/>
    </row>
    <row r="1698" ht="15.75" customHeight="1">
      <c r="A1698" s="17" t="str">
        <f t="shared" si="1"/>
        <v>Sweden-Europe2005</v>
      </c>
      <c r="B1698" s="17" t="s">
        <v>223</v>
      </c>
      <c r="C1698" s="18" t="s">
        <v>180</v>
      </c>
      <c r="D1698" s="19" t="s">
        <v>84</v>
      </c>
      <c r="E1698" s="17">
        <v>8.98E11</v>
      </c>
      <c r="F1698" s="18">
        <v>0.091</v>
      </c>
      <c r="G1698" s="18">
        <v>3726.0</v>
      </c>
      <c r="H1698" s="18">
        <v>0.033</v>
      </c>
      <c r="I1698" s="20">
        <f t="array" ref="I1698:J1698">IFNA(VLOOKUP(A1698,ENERGY!$A$2:$F$2692,{5,6},0),0)</f>
        <v>49601</v>
      </c>
      <c r="J1698" s="20">
        <v>49105.0</v>
      </c>
      <c r="K1698" s="20">
        <f t="array" ref="K1698:S1698">VLOOKUP(A1698,'HUMAN RESOURCES'!$A$2:$M$2692,{2,3,4,5,6,7,8,9,10},0)</f>
        <v>0.011</v>
      </c>
      <c r="L1698" s="20">
        <v>0.003</v>
      </c>
      <c r="M1698" s="20">
        <v>83.0</v>
      </c>
      <c r="N1698" s="20">
        <v>78.0</v>
      </c>
      <c r="O1698" s="20">
        <v>0.174</v>
      </c>
      <c r="P1698" s="20">
        <v>0.653</v>
      </c>
      <c r="Q1698" s="20">
        <v>0.173</v>
      </c>
      <c r="R1698" s="20">
        <v>9029572.0</v>
      </c>
      <c r="S1698" s="20">
        <v>0.843</v>
      </c>
      <c r="T1698" s="20">
        <f t="array" ref="T1698:U1698">VLOOKUP(A1698,TOURISM!$A$2:$F$2692,{3,6},0)</f>
        <v>7739000000</v>
      </c>
      <c r="U1698" s="20">
        <v>1.138E10</v>
      </c>
      <c r="V1698" s="20">
        <f t="array" ref="V1698:AA1698">VLOOKUP(A1698,BUSINESS!$A$2:$J$2692,{4,5,6,7,8,9},0)</f>
        <v>0.541</v>
      </c>
      <c r="W1698" s="20">
        <v>16.0</v>
      </c>
      <c r="X1698" s="20"/>
      <c r="Y1698" s="20">
        <v>122.0</v>
      </c>
      <c r="Z1698" s="20">
        <v>0.848</v>
      </c>
      <c r="AA1698" s="20">
        <v>1.008</v>
      </c>
      <c r="AB1698" s="21">
        <f t="shared" si="390"/>
        <v>99451.00388</v>
      </c>
      <c r="AC1698" s="20">
        <f>I1698/R1698</f>
        <v>0.005493172877</v>
      </c>
      <c r="AD1698" s="20">
        <f>J1698/R1698</f>
        <v>0.005438242256</v>
      </c>
      <c r="AE1698" s="20">
        <f t="shared" si="546"/>
        <v>1260.303368</v>
      </c>
      <c r="AF1698" s="22" t="b">
        <f t="shared" si="4"/>
        <v>1</v>
      </c>
      <c r="AG1698" s="20" t="b">
        <f t="shared" si="5"/>
        <v>0</v>
      </c>
      <c r="AH1698" s="20" t="b">
        <f t="shared" si="6"/>
        <v>0</v>
      </c>
      <c r="AI1698" s="20" t="b">
        <f t="shared" si="7"/>
        <v>1</v>
      </c>
      <c r="AJ1698" s="20"/>
      <c r="AK1698" s="20"/>
      <c r="AL1698" s="20"/>
      <c r="AM1698" s="20"/>
      <c r="AN1698" s="20"/>
      <c r="AO1698" s="20"/>
      <c r="AP1698" s="20"/>
      <c r="AQ1698" s="20"/>
      <c r="AR1698" s="23"/>
      <c r="AS1698" s="23"/>
      <c r="AT1698" s="23"/>
      <c r="AU1698" s="23"/>
      <c r="AV1698" s="23"/>
    </row>
    <row r="1699" ht="15.75" customHeight="1">
      <c r="A1699" s="17" t="str">
        <f t="shared" si="1"/>
        <v>Sweden-Europe2006</v>
      </c>
      <c r="B1699" s="17" t="s">
        <v>223</v>
      </c>
      <c r="C1699" s="18" t="s">
        <v>180</v>
      </c>
      <c r="D1699" s="19" t="s">
        <v>85</v>
      </c>
      <c r="E1699" s="17">
        <v>9.02E11</v>
      </c>
      <c r="F1699" s="18">
        <v>0.089</v>
      </c>
      <c r="G1699" s="18">
        <v>3947.0</v>
      </c>
      <c r="H1699" s="18"/>
      <c r="I1699" s="20">
        <f t="array" ref="I1699:J1699">IFNA(VLOOKUP(A1699,ENERGY!$A$2:$F$2692,{5,6},0),0)</f>
        <v>0</v>
      </c>
      <c r="J1699" s="20">
        <v>0.0</v>
      </c>
      <c r="K1699" s="20">
        <f t="array" ref="K1699:S1699">VLOOKUP(A1699,'HUMAN RESOURCES'!$A$2:$M$2692,{2,3,4,5,6,7,8,9,10},0)</f>
        <v>0.012</v>
      </c>
      <c r="L1699" s="20">
        <v>0.003</v>
      </c>
      <c r="M1699" s="20">
        <v>83.0</v>
      </c>
      <c r="N1699" s="20">
        <v>79.0</v>
      </c>
      <c r="O1699" s="20">
        <v>0.172</v>
      </c>
      <c r="P1699" s="20">
        <v>0.655</v>
      </c>
      <c r="Q1699" s="20">
        <v>0.174</v>
      </c>
      <c r="R1699" s="20">
        <v>9080505.0</v>
      </c>
      <c r="S1699" s="20">
        <v>0.844</v>
      </c>
      <c r="T1699" s="20">
        <f t="array" ref="T1699:U1699">VLOOKUP(A1699,TOURISM!$A$2:$F$2692,{3,6},0)</f>
        <v>10016000000</v>
      </c>
      <c r="U1699" s="20">
        <v>1.1685E10</v>
      </c>
      <c r="V1699" s="20">
        <f t="array" ref="V1699:AA1699">VLOOKUP(A1699,BUSINESS!$A$2:$J$2692,{4,5,6,7,8,9},0)</f>
        <v>0.541</v>
      </c>
      <c r="W1699" s="20">
        <v>16.0</v>
      </c>
      <c r="X1699" s="20"/>
      <c r="Y1699" s="20">
        <v>122.0</v>
      </c>
      <c r="Z1699" s="20">
        <v>0.878</v>
      </c>
      <c r="AA1699" s="20">
        <v>1.057</v>
      </c>
      <c r="AB1699" s="21">
        <f t="shared" si="390"/>
        <v>99333.68243</v>
      </c>
      <c r="AC1699" s="20"/>
      <c r="AD1699" s="20"/>
      <c r="AE1699" s="20">
        <f t="shared" si="546"/>
        <v>1286.822704</v>
      </c>
      <c r="AF1699" s="22" t="b">
        <f t="shared" si="4"/>
        <v>1</v>
      </c>
      <c r="AG1699" s="20" t="b">
        <f t="shared" si="5"/>
        <v>0</v>
      </c>
      <c r="AH1699" s="20" t="b">
        <f t="shared" si="6"/>
        <v>0</v>
      </c>
      <c r="AI1699" s="20" t="b">
        <f t="shared" si="7"/>
        <v>1</v>
      </c>
      <c r="AJ1699" s="20"/>
      <c r="AK1699" s="20"/>
      <c r="AL1699" s="20"/>
      <c r="AM1699" s="20"/>
      <c r="AN1699" s="20"/>
      <c r="AO1699" s="20"/>
      <c r="AP1699" s="20"/>
      <c r="AQ1699" s="20"/>
      <c r="AR1699" s="23"/>
      <c r="AS1699" s="23"/>
      <c r="AT1699" s="23"/>
      <c r="AU1699" s="23"/>
      <c r="AV1699" s="23"/>
    </row>
    <row r="1700" ht="15.75" customHeight="1">
      <c r="A1700" s="17" t="str">
        <f t="shared" si="1"/>
        <v>Sweden-Europe2007</v>
      </c>
      <c r="B1700" s="17" t="s">
        <v>223</v>
      </c>
      <c r="C1700" s="18" t="s">
        <v>180</v>
      </c>
      <c r="D1700" s="19" t="s">
        <v>86</v>
      </c>
      <c r="E1700" s="17">
        <v>9.27E11</v>
      </c>
      <c r="F1700" s="18">
        <v>0.089</v>
      </c>
      <c r="G1700" s="18">
        <v>4526.0</v>
      </c>
      <c r="H1700" s="18"/>
      <c r="I1700" s="20">
        <f t="array" ref="I1700:J1700">IFNA(VLOOKUP(A1700,ENERGY!$A$2:$F$2692,{5,6},0),0)</f>
        <v>52588</v>
      </c>
      <c r="J1700" s="20">
        <v>54521.0</v>
      </c>
      <c r="K1700" s="20">
        <f t="array" ref="K1700:S1700">VLOOKUP(A1700,'HUMAN RESOURCES'!$A$2:$M$2692,{2,3,4,5,6,7,8,9,10},0)</f>
        <v>0.012</v>
      </c>
      <c r="L1700" s="20">
        <v>0.003</v>
      </c>
      <c r="M1700" s="20">
        <v>83.0</v>
      </c>
      <c r="N1700" s="20">
        <v>79.0</v>
      </c>
      <c r="O1700" s="20">
        <v>0.169</v>
      </c>
      <c r="P1700" s="20">
        <v>0.656</v>
      </c>
      <c r="Q1700" s="20">
        <v>0.175</v>
      </c>
      <c r="R1700" s="20">
        <v>9148092.0</v>
      </c>
      <c r="S1700" s="20">
        <v>0.846</v>
      </c>
      <c r="T1700" s="20">
        <f t="array" ref="T1700:U1700">VLOOKUP(A1700,TOURISM!$A$2:$F$2692,{3,6},0)</f>
        <v>12259000000</v>
      </c>
      <c r="U1700" s="20">
        <v>1.4336E10</v>
      </c>
      <c r="V1700" s="20">
        <f t="array" ref="V1700:AA1700">VLOOKUP(A1700,BUSINESS!$A$2:$J$2692,{4,5,6,7,8,9},0)</f>
        <v>0.537</v>
      </c>
      <c r="W1700" s="20">
        <v>16.0</v>
      </c>
      <c r="X1700" s="20"/>
      <c r="Y1700" s="20">
        <v>122.0</v>
      </c>
      <c r="Z1700" s="20">
        <v>0.82</v>
      </c>
      <c r="AA1700" s="20">
        <v>1.105</v>
      </c>
      <c r="AB1700" s="21">
        <f t="shared" si="390"/>
        <v>101332.6057</v>
      </c>
      <c r="AC1700" s="20">
        <f>I1700/R1700</f>
        <v>0.005748521112</v>
      </c>
      <c r="AD1700" s="20">
        <f>J1700/R1700</f>
        <v>0.005959822004</v>
      </c>
      <c r="AE1700" s="20">
        <f t="shared" si="546"/>
        <v>1567.102736</v>
      </c>
      <c r="AF1700" s="22" t="b">
        <f t="shared" si="4"/>
        <v>1</v>
      </c>
      <c r="AG1700" s="20" t="b">
        <f t="shared" si="5"/>
        <v>0</v>
      </c>
      <c r="AH1700" s="20" t="b">
        <f t="shared" si="6"/>
        <v>0</v>
      </c>
      <c r="AI1700" s="20" t="b">
        <f t="shared" si="7"/>
        <v>1</v>
      </c>
      <c r="AJ1700" s="20"/>
      <c r="AK1700" s="20"/>
      <c r="AL1700" s="20"/>
      <c r="AM1700" s="20"/>
      <c r="AN1700" s="20"/>
      <c r="AO1700" s="20"/>
      <c r="AP1700" s="20"/>
      <c r="AQ1700" s="20"/>
      <c r="AR1700" s="23"/>
      <c r="AS1700" s="23"/>
      <c r="AT1700" s="23"/>
      <c r="AU1700" s="23"/>
      <c r="AV1700" s="23"/>
    </row>
    <row r="1701" ht="15.75" customHeight="1">
      <c r="A1701" s="17" t="str">
        <f t="shared" si="1"/>
        <v>Sweden-Europe2008</v>
      </c>
      <c r="B1701" s="17" t="s">
        <v>223</v>
      </c>
      <c r="C1701" s="18" t="s">
        <v>180</v>
      </c>
      <c r="D1701" s="19" t="s">
        <v>87</v>
      </c>
      <c r="E1701" s="17">
        <v>9.49E11</v>
      </c>
      <c r="F1701" s="18">
        <v>0.092</v>
      </c>
      <c r="G1701" s="18">
        <v>4886.0</v>
      </c>
      <c r="H1701" s="18"/>
      <c r="I1701" s="20">
        <f t="array" ref="I1701:J1701">IFNA(VLOOKUP(A1701,ENERGY!$A$2:$F$2692,{5,6},0),0)</f>
        <v>0</v>
      </c>
      <c r="J1701" s="20">
        <v>0.0</v>
      </c>
      <c r="K1701" s="20">
        <f t="array" ref="K1701:S1701">VLOOKUP(A1701,'HUMAN RESOURCES'!$A$2:$M$2692,{2,3,4,5,6,7,8,9,10},0)</f>
        <v>0.012</v>
      </c>
      <c r="L1701" s="20">
        <v>0.003</v>
      </c>
      <c r="M1701" s="20">
        <v>83.0</v>
      </c>
      <c r="N1701" s="20">
        <v>79.0</v>
      </c>
      <c r="O1701" s="20">
        <v>0.167</v>
      </c>
      <c r="P1701" s="20">
        <v>0.656</v>
      </c>
      <c r="Q1701" s="20">
        <v>0.177</v>
      </c>
      <c r="R1701" s="20">
        <v>9219637.0</v>
      </c>
      <c r="S1701" s="20">
        <v>0.847</v>
      </c>
      <c r="T1701" s="20">
        <f t="array" ref="T1701:U1701">VLOOKUP(A1701,TOURISM!$A$2:$F$2692,{3,6},0)</f>
        <v>12060000000</v>
      </c>
      <c r="U1701" s="20">
        <v>1.5447E10</v>
      </c>
      <c r="V1701" s="20">
        <f t="array" ref="V1701:AA1701">VLOOKUP(A1701,BUSINESS!$A$2:$J$2692,{4,5,6,7,8,9},0)</f>
        <v>0.537</v>
      </c>
      <c r="W1701" s="20">
        <v>16.0</v>
      </c>
      <c r="X1701" s="20"/>
      <c r="Y1701" s="20">
        <v>122.0</v>
      </c>
      <c r="Z1701" s="20">
        <v>0.9</v>
      </c>
      <c r="AA1701" s="20">
        <v>1.084</v>
      </c>
      <c r="AB1701" s="21">
        <f t="shared" si="390"/>
        <v>102932.469</v>
      </c>
      <c r="AC1701" s="20"/>
      <c r="AD1701" s="20"/>
      <c r="AE1701" s="20">
        <f t="shared" si="546"/>
        <v>1675.445573</v>
      </c>
      <c r="AF1701" s="22" t="b">
        <f t="shared" si="4"/>
        <v>1</v>
      </c>
      <c r="AG1701" s="20" t="b">
        <f t="shared" si="5"/>
        <v>0</v>
      </c>
      <c r="AH1701" s="20" t="b">
        <f t="shared" si="6"/>
        <v>0</v>
      </c>
      <c r="AI1701" s="20" t="b">
        <f t="shared" si="7"/>
        <v>1</v>
      </c>
      <c r="AJ1701" s="20"/>
      <c r="AK1701" s="20"/>
      <c r="AL1701" s="20"/>
      <c r="AM1701" s="20"/>
      <c r="AN1701" s="20"/>
      <c r="AO1701" s="20"/>
      <c r="AP1701" s="20"/>
      <c r="AQ1701" s="20"/>
      <c r="AR1701" s="23"/>
      <c r="AS1701" s="23"/>
      <c r="AT1701" s="23"/>
      <c r="AU1701" s="23"/>
      <c r="AV1701" s="23"/>
    </row>
    <row r="1702" ht="15.75" customHeight="1">
      <c r="A1702" s="17" t="str">
        <f t="shared" si="1"/>
        <v>Sweden-Europe2009</v>
      </c>
      <c r="B1702" s="17" t="s">
        <v>223</v>
      </c>
      <c r="C1702" s="18" t="s">
        <v>180</v>
      </c>
      <c r="D1702" s="19" t="s">
        <v>88</v>
      </c>
      <c r="E1702" s="17">
        <v>9.67E11</v>
      </c>
      <c r="F1702" s="18">
        <v>0.099</v>
      </c>
      <c r="G1702" s="18">
        <v>4357.0</v>
      </c>
      <c r="H1702" s="18"/>
      <c r="I1702" s="20">
        <f t="array" ref="I1702:J1702">IFNA(VLOOKUP(A1702,ENERGY!$A$2:$F$2692,{5,6},0),0)</f>
        <v>50060</v>
      </c>
      <c r="J1702" s="20">
        <v>48060.0</v>
      </c>
      <c r="K1702" s="20">
        <f t="array" ref="K1702:S1702">VLOOKUP(A1702,'HUMAN RESOURCES'!$A$2:$M$2692,{2,3,4,5,6,7,8,9,10},0)</f>
        <v>0.012</v>
      </c>
      <c r="L1702" s="20">
        <v>0.003</v>
      </c>
      <c r="M1702" s="20">
        <v>83.0</v>
      </c>
      <c r="N1702" s="20">
        <v>79.0</v>
      </c>
      <c r="O1702" s="20">
        <v>0.166</v>
      </c>
      <c r="P1702" s="20">
        <v>0.655</v>
      </c>
      <c r="Q1702" s="20">
        <v>0.179</v>
      </c>
      <c r="R1702" s="20">
        <v>9298515.0</v>
      </c>
      <c r="S1702" s="20">
        <v>0.849</v>
      </c>
      <c r="T1702" s="20">
        <f t="array" ref="T1702:U1702">VLOOKUP(A1702,TOURISM!$A$2:$F$2692,{3,6},0)</f>
        <v>10100000000</v>
      </c>
      <c r="U1702" s="20">
        <v>1.2791E10</v>
      </c>
      <c r="V1702" s="20">
        <f t="array" ref="V1702:AA1702">VLOOKUP(A1702,BUSINESS!$A$2:$J$2692,{4,5,6,7,8,9},0)</f>
        <v>0.539</v>
      </c>
      <c r="W1702" s="20">
        <v>16.0</v>
      </c>
      <c r="X1702" s="20"/>
      <c r="Y1702" s="20">
        <v>122.0</v>
      </c>
      <c r="Z1702" s="20">
        <v>0.91</v>
      </c>
      <c r="AA1702" s="20">
        <v>1.121</v>
      </c>
      <c r="AB1702" s="21">
        <f t="shared" si="390"/>
        <v>103995.1003</v>
      </c>
      <c r="AC1702" s="20">
        <f>I1702/R1702</f>
        <v>0.005383655347</v>
      </c>
      <c r="AD1702" s="20">
        <f>J1702/R1702</f>
        <v>0.005168567239</v>
      </c>
      <c r="AE1702" s="20">
        <f t="shared" si="546"/>
        <v>1375.595996</v>
      </c>
      <c r="AF1702" s="22" t="b">
        <f t="shared" si="4"/>
        <v>1</v>
      </c>
      <c r="AG1702" s="20" t="b">
        <f t="shared" si="5"/>
        <v>0</v>
      </c>
      <c r="AH1702" s="20" t="b">
        <f t="shared" si="6"/>
        <v>0</v>
      </c>
      <c r="AI1702" s="20" t="b">
        <f t="shared" si="7"/>
        <v>1</v>
      </c>
      <c r="AJ1702" s="20"/>
      <c r="AK1702" s="20"/>
      <c r="AL1702" s="20"/>
      <c r="AM1702" s="20"/>
      <c r="AN1702" s="20"/>
      <c r="AO1702" s="20"/>
      <c r="AP1702" s="20"/>
      <c r="AQ1702" s="20"/>
      <c r="AR1702" s="23"/>
      <c r="AS1702" s="23"/>
      <c r="AT1702" s="23"/>
      <c r="AU1702" s="23"/>
      <c r="AV1702" s="23"/>
    </row>
    <row r="1703" ht="15.75" customHeight="1">
      <c r="A1703" s="17" t="str">
        <f t="shared" si="1"/>
        <v>Sweden-Europe2010</v>
      </c>
      <c r="B1703" s="17" t="s">
        <v>223</v>
      </c>
      <c r="C1703" s="18" t="s">
        <v>180</v>
      </c>
      <c r="D1703" s="19" t="s">
        <v>89</v>
      </c>
      <c r="E1703" s="17">
        <v>9.9E11</v>
      </c>
      <c r="F1703" s="18">
        <v>0.095</v>
      </c>
      <c r="G1703" s="18">
        <v>4694.0</v>
      </c>
      <c r="H1703" s="18"/>
      <c r="I1703" s="20">
        <f t="array" ref="I1703:J1703">IFNA(VLOOKUP(A1703,ENERGY!$A$2:$F$2692,{5,6},0),0)</f>
        <v>0</v>
      </c>
      <c r="J1703" s="20">
        <v>0.0</v>
      </c>
      <c r="K1703" s="20">
        <f t="array" ref="K1703:S1703">VLOOKUP(A1703,'HUMAN RESOURCES'!$A$2:$M$2692,{2,3,4,5,6,7,8,9,10},0)</f>
        <v>0.012</v>
      </c>
      <c r="L1703" s="20">
        <v>0.003</v>
      </c>
      <c r="M1703" s="20">
        <v>84.0</v>
      </c>
      <c r="N1703" s="20">
        <v>80.0</v>
      </c>
      <c r="O1703" s="20">
        <v>0.165</v>
      </c>
      <c r="P1703" s="20">
        <v>0.653</v>
      </c>
      <c r="Q1703" s="20">
        <v>0.182</v>
      </c>
      <c r="R1703" s="20">
        <v>9378126.0</v>
      </c>
      <c r="S1703" s="20">
        <v>0.851</v>
      </c>
      <c r="T1703" s="20">
        <f t="array" ref="T1703:U1703">VLOOKUP(A1703,TOURISM!$A$2:$F$2692,{3,6},0)</f>
        <v>10991000000</v>
      </c>
      <c r="U1703" s="20">
        <v>1.4912E10</v>
      </c>
      <c r="V1703" s="20">
        <f t="array" ref="V1703:AA1703">VLOOKUP(A1703,BUSINESS!$A$2:$J$2692,{4,5,6,7,8,9},0)</f>
        <v>0.52</v>
      </c>
      <c r="W1703" s="20">
        <v>16.0</v>
      </c>
      <c r="X1703" s="20"/>
      <c r="Y1703" s="20">
        <v>122.0</v>
      </c>
      <c r="Z1703" s="20">
        <v>0.9</v>
      </c>
      <c r="AA1703" s="20">
        <v>1.172</v>
      </c>
      <c r="AB1703" s="21">
        <f t="shared" si="390"/>
        <v>105564.8005</v>
      </c>
      <c r="AC1703" s="20"/>
      <c r="AD1703" s="20"/>
      <c r="AE1703" s="20">
        <f t="shared" si="546"/>
        <v>1590.083136</v>
      </c>
      <c r="AF1703" s="22" t="b">
        <f t="shared" si="4"/>
        <v>1</v>
      </c>
      <c r="AG1703" s="20" t="b">
        <f t="shared" si="5"/>
        <v>0</v>
      </c>
      <c r="AH1703" s="20" t="b">
        <f t="shared" si="6"/>
        <v>0</v>
      </c>
      <c r="AI1703" s="20" t="b">
        <f t="shared" si="7"/>
        <v>1</v>
      </c>
      <c r="AJ1703" s="20"/>
      <c r="AK1703" s="20"/>
      <c r="AL1703" s="20"/>
      <c r="AM1703" s="20"/>
      <c r="AN1703" s="20"/>
      <c r="AO1703" s="20"/>
      <c r="AP1703" s="20"/>
      <c r="AQ1703" s="20"/>
      <c r="AR1703" s="23"/>
      <c r="AS1703" s="23"/>
      <c r="AT1703" s="23"/>
      <c r="AU1703" s="23"/>
      <c r="AV1703" s="23"/>
    </row>
    <row r="1704" ht="15.75" customHeight="1">
      <c r="A1704" s="17" t="str">
        <f t="shared" si="1"/>
        <v>Sweden-Europe2011</v>
      </c>
      <c r="B1704" s="17" t="s">
        <v>223</v>
      </c>
      <c r="C1704" s="18" t="s">
        <v>180</v>
      </c>
      <c r="D1704" s="19" t="s">
        <v>90</v>
      </c>
      <c r="E1704" s="17">
        <v>1.0E12</v>
      </c>
      <c r="F1704" s="18">
        <v>0.095</v>
      </c>
      <c r="G1704" s="18">
        <v>5419.0</v>
      </c>
      <c r="H1704" s="18"/>
      <c r="I1704" s="20">
        <f t="array" ref="I1704:J1704">IFNA(VLOOKUP(A1704,ENERGY!$A$2:$F$2692,{5,6},0),0)</f>
        <v>51569</v>
      </c>
      <c r="J1704" s="20">
        <v>51562.0</v>
      </c>
      <c r="K1704" s="20">
        <f t="array" ref="K1704:S1704">VLOOKUP(A1704,'HUMAN RESOURCES'!$A$2:$M$2692,{2,3,4,5,6,7,8,9,10},0)</f>
        <v>0.012</v>
      </c>
      <c r="L1704" s="20">
        <v>0.002</v>
      </c>
      <c r="M1704" s="20">
        <v>84.0</v>
      </c>
      <c r="N1704" s="20">
        <v>80.0</v>
      </c>
      <c r="O1704" s="20">
        <v>0.166</v>
      </c>
      <c r="P1704" s="20">
        <v>0.649</v>
      </c>
      <c r="Q1704" s="20">
        <v>0.185</v>
      </c>
      <c r="R1704" s="20">
        <v>9449213.0</v>
      </c>
      <c r="S1704" s="20">
        <v>0.852</v>
      </c>
      <c r="T1704" s="20">
        <f t="array" ref="T1704:U1704">VLOOKUP(A1704,TOURISM!$A$2:$F$2692,{3,6},0)</f>
        <v>12777000000</v>
      </c>
      <c r="U1704" s="20">
        <v>1.7187E10</v>
      </c>
      <c r="V1704" s="20">
        <f t="array" ref="V1704:AA1704">VLOOKUP(A1704,BUSINESS!$A$2:$J$2692,{4,5,6,7,8,9},0)</f>
        <v>0.52</v>
      </c>
      <c r="W1704" s="20">
        <v>16.0</v>
      </c>
      <c r="X1704" s="20"/>
      <c r="Y1704" s="20">
        <v>122.0</v>
      </c>
      <c r="Z1704" s="20">
        <v>0.928</v>
      </c>
      <c r="AA1704" s="20">
        <v>1.212</v>
      </c>
      <c r="AB1704" s="21">
        <f t="shared" si="390"/>
        <v>105828.9193</v>
      </c>
      <c r="AC1704" s="20">
        <f t="shared" ref="AC1704:AC1709" si="564">I1704/R1704</f>
        <v>0.005457491539</v>
      </c>
      <c r="AD1704" s="20">
        <f t="shared" ref="AD1704:AD1705" si="565">J1704/R1704</f>
        <v>0.005456750737</v>
      </c>
      <c r="AE1704" s="20">
        <f t="shared" si="546"/>
        <v>1818.881636</v>
      </c>
      <c r="AF1704" s="22" t="b">
        <f t="shared" si="4"/>
        <v>1</v>
      </c>
      <c r="AG1704" s="20" t="b">
        <f t="shared" si="5"/>
        <v>0</v>
      </c>
      <c r="AH1704" s="20" t="b">
        <f t="shared" si="6"/>
        <v>0</v>
      </c>
      <c r="AI1704" s="20" t="b">
        <f t="shared" si="7"/>
        <v>1</v>
      </c>
      <c r="AJ1704" s="20"/>
      <c r="AK1704" s="20"/>
      <c r="AL1704" s="20"/>
      <c r="AM1704" s="20"/>
      <c r="AN1704" s="20"/>
      <c r="AO1704" s="20"/>
      <c r="AP1704" s="20"/>
      <c r="AQ1704" s="20"/>
      <c r="AR1704" s="23"/>
      <c r="AS1704" s="23"/>
      <c r="AT1704" s="23"/>
      <c r="AU1704" s="23"/>
      <c r="AV1704" s="23"/>
    </row>
    <row r="1705" ht="15.75" customHeight="1">
      <c r="A1705" s="17" t="str">
        <f t="shared" si="1"/>
        <v>Sweden-Europe2012</v>
      </c>
      <c r="B1705" s="17" t="s">
        <v>223</v>
      </c>
      <c r="C1705" s="18" t="s">
        <v>180</v>
      </c>
      <c r="D1705" s="19" t="s">
        <v>91</v>
      </c>
      <c r="E1705" s="17">
        <v>1.01E12</v>
      </c>
      <c r="F1705" s="18">
        <v>0.096</v>
      </c>
      <c r="G1705" s="18">
        <v>5319.0</v>
      </c>
      <c r="H1705" s="18"/>
      <c r="I1705" s="20">
        <f t="array" ref="I1705:J1705">IFNA(VLOOKUP(A1705,ENERGY!$A$2:$F$2692,{5,6},0),0)</f>
        <v>50207</v>
      </c>
      <c r="J1705" s="20">
        <v>49571.0</v>
      </c>
      <c r="K1705" s="20">
        <f t="array" ref="K1705:S1705">VLOOKUP(A1705,'HUMAN RESOURCES'!$A$2:$M$2692,{2,3,4,5,6,7,8,9,10},0)</f>
        <v>0.012</v>
      </c>
      <c r="L1705" s="20">
        <v>0.002</v>
      </c>
      <c r="M1705" s="20">
        <v>84.0</v>
      </c>
      <c r="N1705" s="20">
        <v>80.0</v>
      </c>
      <c r="O1705" s="20">
        <v>0.167</v>
      </c>
      <c r="P1705" s="20">
        <v>0.644</v>
      </c>
      <c r="Q1705" s="20">
        <v>0.189</v>
      </c>
      <c r="R1705" s="20">
        <v>9519374.0</v>
      </c>
      <c r="S1705" s="20">
        <v>0.854</v>
      </c>
      <c r="T1705" s="20">
        <f t="array" ref="T1705:U1705">VLOOKUP(A1705,TOURISM!$A$2:$F$2692,{3,6},0)</f>
        <v>12415000000</v>
      </c>
      <c r="U1705" s="20">
        <v>1.7664E10</v>
      </c>
      <c r="V1705" s="20">
        <f t="array" ref="V1705:AA1705">VLOOKUP(A1705,BUSINESS!$A$2:$J$2692,{4,5,6,7,8,9},0)</f>
        <v>0.52</v>
      </c>
      <c r="W1705" s="20">
        <v>16.0</v>
      </c>
      <c r="X1705" s="20">
        <v>14.0</v>
      </c>
      <c r="Y1705" s="20">
        <v>122.0</v>
      </c>
      <c r="Z1705" s="20">
        <v>0.932</v>
      </c>
      <c r="AA1705" s="20">
        <v>1.246</v>
      </c>
      <c r="AB1705" s="21">
        <f t="shared" si="390"/>
        <v>106099.4137</v>
      </c>
      <c r="AC1705" s="20">
        <f t="shared" si="564"/>
        <v>0.005274191349</v>
      </c>
      <c r="AD1705" s="20">
        <f t="shared" si="565"/>
        <v>0.005207380233</v>
      </c>
      <c r="AE1705" s="20">
        <f t="shared" si="546"/>
        <v>1855.584201</v>
      </c>
      <c r="AF1705" s="22" t="b">
        <f t="shared" si="4"/>
        <v>1</v>
      </c>
      <c r="AG1705" s="20" t="b">
        <f t="shared" si="5"/>
        <v>0</v>
      </c>
      <c r="AH1705" s="20" t="b">
        <f t="shared" si="6"/>
        <v>0</v>
      </c>
      <c r="AI1705" s="20" t="b">
        <f t="shared" si="7"/>
        <v>1</v>
      </c>
      <c r="AJ1705" s="20"/>
      <c r="AK1705" s="20"/>
      <c r="AL1705" s="20"/>
      <c r="AM1705" s="20"/>
      <c r="AN1705" s="20"/>
      <c r="AO1705" s="20"/>
      <c r="AP1705" s="20"/>
      <c r="AQ1705" s="20"/>
      <c r="AR1705" s="23"/>
      <c r="AS1705" s="23"/>
      <c r="AT1705" s="23"/>
      <c r="AU1705" s="23"/>
      <c r="AV1705" s="23"/>
    </row>
    <row r="1706" ht="15.75" customHeight="1">
      <c r="A1706" s="17" t="str">
        <f t="shared" si="1"/>
        <v>Switzerland-Europe2000</v>
      </c>
      <c r="B1706" s="17" t="s">
        <v>224</v>
      </c>
      <c r="C1706" s="18" t="s">
        <v>180</v>
      </c>
      <c r="D1706" s="19" t="s">
        <v>76</v>
      </c>
      <c r="E1706" s="17">
        <v>1.02E12</v>
      </c>
      <c r="F1706" s="18">
        <v>0.099</v>
      </c>
      <c r="G1706" s="18">
        <v>3541.0</v>
      </c>
      <c r="H1706" s="18">
        <v>0.043</v>
      </c>
      <c r="I1706" s="20">
        <f t="array" ref="I1706:J1706">IFNA(VLOOKUP(A1706,ENERGY!$A$2:$F$2692,{5,6},0),0)</f>
        <v>25500</v>
      </c>
      <c r="J1706" s="20"/>
      <c r="K1706" s="20">
        <f t="array" ref="K1706:S1706">VLOOKUP(A1706,'HUMAN RESOURCES'!$A$2:$M$2692,{2,3,4,5,6,7,8,9,10},0)</f>
        <v>0.011</v>
      </c>
      <c r="L1706" s="20">
        <v>0.005</v>
      </c>
      <c r="M1706" s="20">
        <v>83.0</v>
      </c>
      <c r="N1706" s="20">
        <v>77.0</v>
      </c>
      <c r="O1706" s="20">
        <v>0.174</v>
      </c>
      <c r="P1706" s="20">
        <v>0.673</v>
      </c>
      <c r="Q1706" s="20">
        <v>0.153</v>
      </c>
      <c r="R1706" s="20">
        <v>7184250.0</v>
      </c>
      <c r="S1706" s="20">
        <v>0.733</v>
      </c>
      <c r="T1706" s="20">
        <f t="array" ref="T1706:U1706">VLOOKUP(A1706,TOURISM!$A$2:$F$2692,{3,6},0)</f>
        <v>8988000000</v>
      </c>
      <c r="U1706" s="20">
        <v>7.36E9</v>
      </c>
      <c r="V1706" s="20" t="str">
        <f t="array" ref="V1706:AA1706">VLOOKUP(A1706,BUSINESS!$A$2:$J$2692,{4,5,6,7,8,9},0)</f>
        <v/>
      </c>
      <c r="W1706" s="20"/>
      <c r="X1706" s="20"/>
      <c r="Y1706" s="20"/>
      <c r="Z1706" s="20">
        <v>0.471</v>
      </c>
      <c r="AA1706" s="20">
        <v>0.647</v>
      </c>
      <c r="AB1706" s="21">
        <f t="shared" si="390"/>
        <v>141977.2419</v>
      </c>
      <c r="AC1706" s="20">
        <f t="shared" si="564"/>
        <v>0.003549431047</v>
      </c>
      <c r="AD1706" s="20"/>
      <c r="AE1706" s="20">
        <f t="shared" si="546"/>
        <v>1024.463236</v>
      </c>
      <c r="AF1706" s="22" t="b">
        <f t="shared" si="4"/>
        <v>1</v>
      </c>
      <c r="AG1706" s="20" t="b">
        <f t="shared" si="5"/>
        <v>0</v>
      </c>
      <c r="AH1706" s="20" t="b">
        <f t="shared" si="6"/>
        <v>0</v>
      </c>
      <c r="AI1706" s="20" t="b">
        <f t="shared" si="7"/>
        <v>1</v>
      </c>
      <c r="AJ1706" s="20"/>
      <c r="AK1706" s="20"/>
      <c r="AL1706" s="20"/>
      <c r="AM1706" s="20"/>
      <c r="AN1706" s="20"/>
      <c r="AO1706" s="20"/>
      <c r="AP1706" s="20"/>
      <c r="AQ1706" s="20"/>
      <c r="AR1706" s="23"/>
      <c r="AS1706" s="23"/>
      <c r="AT1706" s="23"/>
      <c r="AU1706" s="23"/>
      <c r="AV1706" s="23"/>
    </row>
    <row r="1707" ht="15.75" customHeight="1">
      <c r="A1707" s="17" t="str">
        <f t="shared" si="1"/>
        <v>Switzerland-Europe2001</v>
      </c>
      <c r="B1707" s="17" t="s">
        <v>224</v>
      </c>
      <c r="C1707" s="18" t="s">
        <v>180</v>
      </c>
      <c r="D1707" s="19" t="s">
        <v>77</v>
      </c>
      <c r="E1707" s="17">
        <v>1.04E12</v>
      </c>
      <c r="F1707" s="18">
        <v>0.103</v>
      </c>
      <c r="G1707" s="18">
        <v>3748.0</v>
      </c>
      <c r="H1707" s="18">
        <v>0.043</v>
      </c>
      <c r="I1707" s="20">
        <f t="array" ref="I1707:J1707">IFNA(VLOOKUP(A1707,ENERGY!$A$2:$F$2692,{5,6},0),0)</f>
        <v>25375</v>
      </c>
      <c r="J1707" s="20"/>
      <c r="K1707" s="20">
        <f t="array" ref="K1707:S1707">VLOOKUP(A1707,'HUMAN RESOURCES'!$A$2:$M$2692,{2,3,4,5,6,7,8,9,10},0)</f>
        <v>0.01</v>
      </c>
      <c r="L1707" s="20">
        <v>0.005</v>
      </c>
      <c r="M1707" s="20">
        <v>83.0</v>
      </c>
      <c r="N1707" s="20">
        <v>77.0</v>
      </c>
      <c r="O1707" s="20">
        <v>0.173</v>
      </c>
      <c r="P1707" s="20">
        <v>0.673</v>
      </c>
      <c r="Q1707" s="20">
        <v>0.154</v>
      </c>
      <c r="R1707" s="20">
        <v>7229854.0</v>
      </c>
      <c r="S1707" s="20">
        <v>0.733</v>
      </c>
      <c r="T1707" s="20">
        <f t="array" ref="T1707:U1707">VLOOKUP(A1707,TOURISM!$A$2:$F$2692,{3,6},0)</f>
        <v>9290000000</v>
      </c>
      <c r="U1707" s="20">
        <v>7.085E9</v>
      </c>
      <c r="V1707" s="20" t="str">
        <f t="array" ref="V1707:AA1707">VLOOKUP(A1707,BUSINESS!$A$2:$J$2692,{4,5,6,7,8,9},0)</f>
        <v/>
      </c>
      <c r="W1707" s="20"/>
      <c r="X1707" s="20"/>
      <c r="Y1707" s="20"/>
      <c r="Z1707" s="20">
        <v>0.551</v>
      </c>
      <c r="AA1707" s="20">
        <v>0.733</v>
      </c>
      <c r="AB1707" s="21">
        <f t="shared" si="390"/>
        <v>143847.9947</v>
      </c>
      <c r="AC1707" s="20">
        <f t="shared" si="564"/>
        <v>0.003509752756</v>
      </c>
      <c r="AD1707" s="20"/>
      <c r="AE1707" s="20">
        <f t="shared" si="546"/>
        <v>979.964464</v>
      </c>
      <c r="AF1707" s="22" t="b">
        <f t="shared" si="4"/>
        <v>1</v>
      </c>
      <c r="AG1707" s="20" t="b">
        <f t="shared" si="5"/>
        <v>0</v>
      </c>
      <c r="AH1707" s="20" t="b">
        <f t="shared" si="6"/>
        <v>0</v>
      </c>
      <c r="AI1707" s="20" t="b">
        <f t="shared" si="7"/>
        <v>0</v>
      </c>
      <c r="AJ1707" s="20"/>
      <c r="AK1707" s="20"/>
      <c r="AL1707" s="20"/>
      <c r="AM1707" s="20"/>
      <c r="AN1707" s="20"/>
      <c r="AO1707" s="20"/>
      <c r="AP1707" s="20"/>
      <c r="AQ1707" s="20"/>
      <c r="AR1707" s="23"/>
      <c r="AS1707" s="23"/>
      <c r="AT1707" s="23"/>
      <c r="AU1707" s="23"/>
      <c r="AV1707" s="23"/>
    </row>
    <row r="1708" ht="15.75" customHeight="1">
      <c r="A1708" s="17" t="str">
        <f t="shared" si="1"/>
        <v>Switzerland-Europe2002</v>
      </c>
      <c r="B1708" s="17" t="s">
        <v>224</v>
      </c>
      <c r="C1708" s="18" t="s">
        <v>180</v>
      </c>
      <c r="D1708" s="19" t="s">
        <v>79</v>
      </c>
      <c r="E1708" s="17">
        <v>1.04E12</v>
      </c>
      <c r="F1708" s="18">
        <v>0.106</v>
      </c>
      <c r="G1708" s="18">
        <v>4190.0</v>
      </c>
      <c r="H1708" s="18">
        <v>0.039</v>
      </c>
      <c r="I1708" s="20">
        <f t="array" ref="I1708:J1708">IFNA(VLOOKUP(A1708,ENERGY!$A$2:$F$2692,{5,6},0),0)</f>
        <v>26199</v>
      </c>
      <c r="J1708" s="20">
        <v>38757.0</v>
      </c>
      <c r="K1708" s="20">
        <f t="array" ref="K1708:S1708">VLOOKUP(A1708,'HUMAN RESOURCES'!$A$2:$M$2692,{2,3,4,5,6,7,8,9,10},0)</f>
        <v>0.01</v>
      </c>
      <c r="L1708" s="20">
        <v>0.005</v>
      </c>
      <c r="M1708" s="20">
        <v>83.0</v>
      </c>
      <c r="N1708" s="20">
        <v>78.0</v>
      </c>
      <c r="O1708" s="20">
        <v>0.171</v>
      </c>
      <c r="P1708" s="20">
        <v>0.675</v>
      </c>
      <c r="Q1708" s="20">
        <v>0.155</v>
      </c>
      <c r="R1708" s="20">
        <v>7284753.0</v>
      </c>
      <c r="S1708" s="20">
        <v>0.734</v>
      </c>
      <c r="T1708" s="20">
        <f t="array" ref="T1708:U1708">VLOOKUP(A1708,TOURISM!$A$2:$F$2692,{3,6},0)</f>
        <v>9117000000</v>
      </c>
      <c r="U1708" s="20">
        <v>7.21E9</v>
      </c>
      <c r="V1708" s="20" t="str">
        <f t="array" ref="V1708:AA1708">VLOOKUP(A1708,BUSINESS!$A$2:$J$2692,{4,5,6,7,8,9},0)</f>
        <v/>
      </c>
      <c r="W1708" s="20"/>
      <c r="X1708" s="20"/>
      <c r="Y1708" s="20"/>
      <c r="Z1708" s="20">
        <v>0.614</v>
      </c>
      <c r="AA1708" s="20">
        <v>0.792</v>
      </c>
      <c r="AB1708" s="21">
        <f t="shared" si="390"/>
        <v>142763.9345</v>
      </c>
      <c r="AC1708" s="20">
        <f t="shared" si="564"/>
        <v>0.003596415692</v>
      </c>
      <c r="AD1708" s="20">
        <f t="shared" ref="AD1708:AD1709" si="566">J1708/R1708</f>
        <v>0.005320290201</v>
      </c>
      <c r="AE1708" s="20">
        <f t="shared" si="546"/>
        <v>989.7384304</v>
      </c>
      <c r="AF1708" s="22" t="b">
        <f t="shared" si="4"/>
        <v>1</v>
      </c>
      <c r="AG1708" s="20" t="b">
        <f t="shared" si="5"/>
        <v>0</v>
      </c>
      <c r="AH1708" s="20" t="b">
        <f t="shared" si="6"/>
        <v>0</v>
      </c>
      <c r="AI1708" s="20" t="b">
        <f t="shared" si="7"/>
        <v>0</v>
      </c>
      <c r="AJ1708" s="20"/>
      <c r="AK1708" s="20"/>
      <c r="AL1708" s="20"/>
      <c r="AM1708" s="20"/>
      <c r="AN1708" s="20"/>
      <c r="AO1708" s="20"/>
      <c r="AP1708" s="20"/>
      <c r="AQ1708" s="20"/>
      <c r="AR1708" s="23"/>
      <c r="AS1708" s="23"/>
      <c r="AT1708" s="23"/>
      <c r="AU1708" s="23"/>
      <c r="AV1708" s="23"/>
    </row>
    <row r="1709" ht="15.75" customHeight="1">
      <c r="A1709" s="17" t="str">
        <f t="shared" si="1"/>
        <v>Switzerland-Europe2003</v>
      </c>
      <c r="B1709" s="17" t="s">
        <v>224</v>
      </c>
      <c r="C1709" s="18" t="s">
        <v>180</v>
      </c>
      <c r="D1709" s="19" t="s">
        <v>81</v>
      </c>
      <c r="E1709" s="17">
        <v>1.05E12</v>
      </c>
      <c r="F1709" s="18">
        <v>0.109</v>
      </c>
      <c r="G1709" s="18">
        <v>5002.0</v>
      </c>
      <c r="H1709" s="18">
        <v>0.033</v>
      </c>
      <c r="I1709" s="20">
        <f t="array" ref="I1709:J1709">IFNA(VLOOKUP(A1709,ENERGY!$A$2:$F$2692,{5,6},0),0)</f>
        <v>26968</v>
      </c>
      <c r="J1709" s="20">
        <v>41598.0</v>
      </c>
      <c r="K1709" s="20">
        <f t="array" ref="K1709:S1709">VLOOKUP(A1709,'HUMAN RESOURCES'!$A$2:$M$2692,{2,3,4,5,6,7,8,9,10},0)</f>
        <v>0.01</v>
      </c>
      <c r="L1709" s="20">
        <v>0.004</v>
      </c>
      <c r="M1709" s="20">
        <v>83.0</v>
      </c>
      <c r="N1709" s="20">
        <v>78.0</v>
      </c>
      <c r="O1709" s="20">
        <v>0.168</v>
      </c>
      <c r="P1709" s="20">
        <v>0.676</v>
      </c>
      <c r="Q1709" s="20">
        <v>0.156</v>
      </c>
      <c r="R1709" s="20">
        <v>7339001.0</v>
      </c>
      <c r="S1709" s="20">
        <v>0.734</v>
      </c>
      <c r="T1709" s="20">
        <f t="array" ref="T1709:U1709">VLOOKUP(A1709,TOURISM!$A$2:$F$2692,{3,6},0)</f>
        <v>10493000000</v>
      </c>
      <c r="U1709" s="20">
        <v>8.614E9</v>
      </c>
      <c r="V1709" s="20" t="str">
        <f t="array" ref="V1709:AA1709">VLOOKUP(A1709,BUSINESS!$A$2:$J$2692,{4,5,6,7,8,9},0)</f>
        <v/>
      </c>
      <c r="W1709" s="20">
        <v>20.0</v>
      </c>
      <c r="X1709" s="20"/>
      <c r="Y1709" s="20"/>
      <c r="Z1709" s="20">
        <v>0.651</v>
      </c>
      <c r="AA1709" s="20">
        <v>0.849</v>
      </c>
      <c r="AB1709" s="21">
        <f t="shared" si="390"/>
        <v>143071.2436</v>
      </c>
      <c r="AC1709" s="20">
        <f t="shared" si="564"/>
        <v>0.003674614569</v>
      </c>
      <c r="AD1709" s="20">
        <f t="shared" si="566"/>
        <v>0.005668073897</v>
      </c>
      <c r="AE1709" s="20">
        <f t="shared" si="546"/>
        <v>1173.729231</v>
      </c>
      <c r="AF1709" s="22" t="b">
        <f t="shared" si="4"/>
        <v>1</v>
      </c>
      <c r="AG1709" s="20" t="b">
        <f t="shared" si="5"/>
        <v>0</v>
      </c>
      <c r="AH1709" s="20" t="b">
        <f t="shared" si="6"/>
        <v>0</v>
      </c>
      <c r="AI1709" s="20" t="b">
        <f t="shared" si="7"/>
        <v>1</v>
      </c>
      <c r="AJ1709" s="20"/>
      <c r="AK1709" s="20"/>
      <c r="AL1709" s="20"/>
      <c r="AM1709" s="20"/>
      <c r="AN1709" s="20"/>
      <c r="AO1709" s="20"/>
      <c r="AP1709" s="20"/>
      <c r="AQ1709" s="20"/>
      <c r="AR1709" s="23"/>
      <c r="AS1709" s="23"/>
      <c r="AT1709" s="23"/>
      <c r="AU1709" s="23"/>
      <c r="AV1709" s="23"/>
    </row>
    <row r="1710" ht="15.75" customHeight="1">
      <c r="A1710" s="17" t="str">
        <f t="shared" si="1"/>
        <v>Switzerland-Europe2004</v>
      </c>
      <c r="B1710" s="17" t="s">
        <v>224</v>
      </c>
      <c r="C1710" s="18" t="s">
        <v>180</v>
      </c>
      <c r="D1710" s="19" t="s">
        <v>83</v>
      </c>
      <c r="E1710" s="17">
        <v>1.06E12</v>
      </c>
      <c r="F1710" s="18">
        <v>0.11</v>
      </c>
      <c r="G1710" s="18">
        <v>5570.0</v>
      </c>
      <c r="H1710" s="18">
        <v>0.032</v>
      </c>
      <c r="I1710" s="20">
        <f t="array" ref="I1710:J1710">IFNA(VLOOKUP(A1710,ENERGY!$A$2:$F$2692,{5,6},0),0)</f>
        <v>0</v>
      </c>
      <c r="J1710" s="20">
        <v>0.0</v>
      </c>
      <c r="K1710" s="20">
        <f t="array" ref="K1710:S1710">VLOOKUP(A1710,'HUMAN RESOURCES'!$A$2:$M$2692,{2,3,4,5,6,7,8,9,10},0)</f>
        <v>0.01</v>
      </c>
      <c r="L1710" s="20">
        <v>0.004</v>
      </c>
      <c r="M1710" s="20">
        <v>84.0</v>
      </c>
      <c r="N1710" s="20">
        <v>79.0</v>
      </c>
      <c r="O1710" s="20">
        <v>0.166</v>
      </c>
      <c r="P1710" s="20">
        <v>0.678</v>
      </c>
      <c r="Q1710" s="20">
        <v>0.157</v>
      </c>
      <c r="R1710" s="20">
        <v>7389625.0</v>
      </c>
      <c r="S1710" s="20">
        <v>0.734</v>
      </c>
      <c r="T1710" s="20">
        <f t="array" ref="T1710:U1710">VLOOKUP(A1710,TOURISM!$A$2:$F$2692,{3,6},0)</f>
        <v>11404000000</v>
      </c>
      <c r="U1710" s="20">
        <v>9.924E9</v>
      </c>
      <c r="V1710" s="20" t="str">
        <f t="array" ref="V1710:AA1710">VLOOKUP(A1710,BUSINESS!$A$2:$J$2692,{4,5,6,7,8,9},0)</f>
        <v/>
      </c>
      <c r="W1710" s="20">
        <v>18.0</v>
      </c>
      <c r="X1710" s="20"/>
      <c r="Y1710" s="20"/>
      <c r="Z1710" s="20">
        <v>0.678</v>
      </c>
      <c r="AA1710" s="20">
        <v>0.854</v>
      </c>
      <c r="AB1710" s="21">
        <f t="shared" si="390"/>
        <v>143444.3561</v>
      </c>
      <c r="AC1710" s="20"/>
      <c r="AD1710" s="20"/>
      <c r="AE1710" s="20">
        <f t="shared" si="546"/>
        <v>1342.963953</v>
      </c>
      <c r="AF1710" s="22" t="b">
        <f t="shared" si="4"/>
        <v>1</v>
      </c>
      <c r="AG1710" s="20" t="b">
        <f t="shared" si="5"/>
        <v>0</v>
      </c>
      <c r="AH1710" s="20" t="b">
        <f t="shared" si="6"/>
        <v>0</v>
      </c>
      <c r="AI1710" s="20" t="b">
        <f t="shared" si="7"/>
        <v>1</v>
      </c>
      <c r="AJ1710" s="20"/>
      <c r="AK1710" s="20"/>
      <c r="AL1710" s="20"/>
      <c r="AM1710" s="20"/>
      <c r="AN1710" s="20"/>
      <c r="AO1710" s="20"/>
      <c r="AP1710" s="20"/>
      <c r="AQ1710" s="20"/>
      <c r="AR1710" s="23"/>
      <c r="AS1710" s="23"/>
      <c r="AT1710" s="23"/>
      <c r="AU1710" s="23"/>
      <c r="AV1710" s="23"/>
    </row>
    <row r="1711" ht="15.75" customHeight="1">
      <c r="A1711" s="17" t="str">
        <f t="shared" si="1"/>
        <v>Switzerland-Europe2005</v>
      </c>
      <c r="B1711" s="17" t="s">
        <v>224</v>
      </c>
      <c r="C1711" s="18" t="s">
        <v>180</v>
      </c>
      <c r="D1711" s="19" t="s">
        <v>84</v>
      </c>
      <c r="E1711" s="17">
        <v>1.09E12</v>
      </c>
      <c r="F1711" s="18">
        <v>0.109</v>
      </c>
      <c r="G1711" s="18">
        <v>5637.0</v>
      </c>
      <c r="H1711" s="18">
        <v>0.031</v>
      </c>
      <c r="I1711" s="20">
        <f t="array" ref="I1711:J1711">IFNA(VLOOKUP(A1711,ENERGY!$A$2:$F$2692,{5,6},0),0)</f>
        <v>26773</v>
      </c>
      <c r="J1711" s="20">
        <v>40392.0</v>
      </c>
      <c r="K1711" s="20">
        <f t="array" ref="K1711:S1711">VLOOKUP(A1711,'HUMAN RESOURCES'!$A$2:$M$2692,{2,3,4,5,6,7,8,9,10},0)</f>
        <v>0.01</v>
      </c>
      <c r="L1711" s="20">
        <v>0.004</v>
      </c>
      <c r="M1711" s="20">
        <v>84.0</v>
      </c>
      <c r="N1711" s="20">
        <v>79.0</v>
      </c>
      <c r="O1711" s="20">
        <v>0.163</v>
      </c>
      <c r="P1711" s="20">
        <v>0.679</v>
      </c>
      <c r="Q1711" s="20">
        <v>0.158</v>
      </c>
      <c r="R1711" s="20">
        <v>7437115.0</v>
      </c>
      <c r="S1711" s="20">
        <v>0.735</v>
      </c>
      <c r="T1711" s="20">
        <f t="array" ref="T1711:U1711">VLOOKUP(A1711,TOURISM!$A$2:$F$2692,{3,6},0)</f>
        <v>11937000000</v>
      </c>
      <c r="U1711" s="20">
        <v>1.0579E10</v>
      </c>
      <c r="V1711" s="20">
        <f t="array" ref="V1711:AA1711">VLOOKUP(A1711,BUSINESS!$A$2:$J$2692,{4,5,6,7,8,9},0)</f>
        <v>0.288</v>
      </c>
      <c r="W1711" s="20">
        <v>18.0</v>
      </c>
      <c r="X1711" s="20"/>
      <c r="Y1711" s="20">
        <v>63.0</v>
      </c>
      <c r="Z1711" s="20">
        <v>0.701</v>
      </c>
      <c r="AA1711" s="20">
        <v>0.922</v>
      </c>
      <c r="AB1711" s="21">
        <f t="shared" si="390"/>
        <v>146562.2086</v>
      </c>
      <c r="AC1711" s="20">
        <f>I1711/R1711</f>
        <v>0.003599917441</v>
      </c>
      <c r="AD1711" s="20">
        <f>J1711/R1711</f>
        <v>0.005431138284</v>
      </c>
      <c r="AE1711" s="20">
        <f t="shared" si="546"/>
        <v>1422.460188</v>
      </c>
      <c r="AF1711" s="22" t="b">
        <f t="shared" si="4"/>
        <v>1</v>
      </c>
      <c r="AG1711" s="20" t="b">
        <f t="shared" si="5"/>
        <v>0</v>
      </c>
      <c r="AH1711" s="20" t="b">
        <f t="shared" si="6"/>
        <v>0</v>
      </c>
      <c r="AI1711" s="20" t="b">
        <f t="shared" si="7"/>
        <v>1</v>
      </c>
      <c r="AJ1711" s="20"/>
      <c r="AK1711" s="20"/>
      <c r="AL1711" s="20"/>
      <c r="AM1711" s="20"/>
      <c r="AN1711" s="20"/>
      <c r="AO1711" s="20"/>
      <c r="AP1711" s="20"/>
      <c r="AQ1711" s="20"/>
      <c r="AR1711" s="23"/>
      <c r="AS1711" s="23"/>
      <c r="AT1711" s="23"/>
      <c r="AU1711" s="23"/>
      <c r="AV1711" s="23"/>
    </row>
    <row r="1712" ht="15.75" customHeight="1">
      <c r="A1712" s="17" t="str">
        <f t="shared" si="1"/>
        <v>Switzerland-Europe2006</v>
      </c>
      <c r="B1712" s="17" t="s">
        <v>224</v>
      </c>
      <c r="C1712" s="18" t="s">
        <v>180</v>
      </c>
      <c r="D1712" s="19" t="s">
        <v>85</v>
      </c>
      <c r="E1712" s="17">
        <v>1.09E12</v>
      </c>
      <c r="F1712" s="18">
        <v>0.104</v>
      </c>
      <c r="G1712" s="18">
        <v>5643.0</v>
      </c>
      <c r="H1712" s="18">
        <v>0.03</v>
      </c>
      <c r="I1712" s="20">
        <f t="array" ref="I1712:J1712">IFNA(VLOOKUP(A1712,ENERGY!$A$2:$F$2692,{5,6},0),0)</f>
        <v>0</v>
      </c>
      <c r="J1712" s="20">
        <v>0.0</v>
      </c>
      <c r="K1712" s="20">
        <f t="array" ref="K1712:S1712">VLOOKUP(A1712,'HUMAN RESOURCES'!$A$2:$M$2692,{2,3,4,5,6,7,8,9,10},0)</f>
        <v>0.01</v>
      </c>
      <c r="L1712" s="20">
        <v>0.004</v>
      </c>
      <c r="M1712" s="20">
        <v>84.0</v>
      </c>
      <c r="N1712" s="20">
        <v>79.0</v>
      </c>
      <c r="O1712" s="20">
        <v>0.16</v>
      </c>
      <c r="P1712" s="20">
        <v>0.68</v>
      </c>
      <c r="Q1712" s="20">
        <v>0.16</v>
      </c>
      <c r="R1712" s="20">
        <v>7483934.0</v>
      </c>
      <c r="S1712" s="20">
        <v>0.735</v>
      </c>
      <c r="T1712" s="20">
        <f t="array" ref="T1712:U1712">VLOOKUP(A1712,TOURISM!$A$2:$F$2692,{3,6},0)</f>
        <v>12852000000</v>
      </c>
      <c r="U1712" s="20">
        <v>1.1199E10</v>
      </c>
      <c r="V1712" s="20">
        <f t="array" ref="V1712:AA1712">VLOOKUP(A1712,BUSINESS!$A$2:$J$2692,{4,5,6,7,8,9},0)</f>
        <v>0.276</v>
      </c>
      <c r="W1712" s="20">
        <v>18.0</v>
      </c>
      <c r="X1712" s="20"/>
      <c r="Y1712" s="20">
        <v>63.0</v>
      </c>
      <c r="Z1712" s="20">
        <v>0.757</v>
      </c>
      <c r="AA1712" s="20">
        <v>0.994</v>
      </c>
      <c r="AB1712" s="21">
        <f t="shared" si="390"/>
        <v>145645.325</v>
      </c>
      <c r="AC1712" s="20"/>
      <c r="AD1712" s="20"/>
      <c r="AE1712" s="20">
        <f t="shared" si="546"/>
        <v>1496.4055</v>
      </c>
      <c r="AF1712" s="22" t="b">
        <f t="shared" si="4"/>
        <v>1</v>
      </c>
      <c r="AG1712" s="20" t="b">
        <f t="shared" si="5"/>
        <v>0</v>
      </c>
      <c r="AH1712" s="20" t="b">
        <f t="shared" si="6"/>
        <v>0</v>
      </c>
      <c r="AI1712" s="20" t="b">
        <f t="shared" si="7"/>
        <v>1</v>
      </c>
      <c r="AJ1712" s="20"/>
      <c r="AK1712" s="20"/>
      <c r="AL1712" s="20"/>
      <c r="AM1712" s="20"/>
      <c r="AN1712" s="20"/>
      <c r="AO1712" s="20"/>
      <c r="AP1712" s="20"/>
      <c r="AQ1712" s="20"/>
      <c r="AR1712" s="23"/>
      <c r="AS1712" s="23"/>
      <c r="AT1712" s="23"/>
      <c r="AU1712" s="23"/>
      <c r="AV1712" s="23"/>
    </row>
    <row r="1713" ht="15.75" customHeight="1">
      <c r="A1713" s="17" t="str">
        <f t="shared" si="1"/>
        <v>Switzerland-Europe2007</v>
      </c>
      <c r="B1713" s="17" t="s">
        <v>224</v>
      </c>
      <c r="C1713" s="18" t="s">
        <v>180</v>
      </c>
      <c r="D1713" s="19" t="s">
        <v>86</v>
      </c>
      <c r="E1713" s="17">
        <v>1.1E12</v>
      </c>
      <c r="F1713" s="18">
        <v>0.102</v>
      </c>
      <c r="G1713" s="18">
        <v>6126.0</v>
      </c>
      <c r="H1713" s="18">
        <v>0.032</v>
      </c>
      <c r="I1713" s="20">
        <f t="array" ref="I1713:J1713">IFNA(VLOOKUP(A1713,ENERGY!$A$2:$F$2692,{5,6},0),0)</f>
        <v>26090</v>
      </c>
      <c r="J1713" s="20">
        <v>40392.0</v>
      </c>
      <c r="K1713" s="20">
        <f t="array" ref="K1713:S1713">VLOOKUP(A1713,'HUMAN RESOURCES'!$A$2:$M$2692,{2,3,4,5,6,7,8,9,10},0)</f>
        <v>0.01</v>
      </c>
      <c r="L1713" s="20">
        <v>0.004</v>
      </c>
      <c r="M1713" s="20">
        <v>84.0</v>
      </c>
      <c r="N1713" s="20">
        <v>79.0</v>
      </c>
      <c r="O1713" s="20">
        <v>0.157</v>
      </c>
      <c r="P1713" s="20">
        <v>0.681</v>
      </c>
      <c r="Q1713" s="20">
        <v>0.162</v>
      </c>
      <c r="R1713" s="20">
        <v>7551117.0</v>
      </c>
      <c r="S1713" s="20">
        <v>0.736</v>
      </c>
      <c r="T1713" s="20">
        <f t="array" ref="T1713:U1713">VLOOKUP(A1713,TOURISM!$A$2:$F$2692,{3,6},0)</f>
        <v>14721000000</v>
      </c>
      <c r="U1713" s="20">
        <v>1.2298E10</v>
      </c>
      <c r="V1713" s="20">
        <f t="array" ref="V1713:AA1713">VLOOKUP(A1713,BUSINESS!$A$2:$J$2692,{4,5,6,7,8,9},0)</f>
        <v>0.279</v>
      </c>
      <c r="W1713" s="20">
        <v>18.0</v>
      </c>
      <c r="X1713" s="20"/>
      <c r="Y1713" s="20">
        <v>63.0</v>
      </c>
      <c r="Z1713" s="20">
        <v>0.772</v>
      </c>
      <c r="AA1713" s="20">
        <v>1.085</v>
      </c>
      <c r="AB1713" s="21">
        <f t="shared" si="390"/>
        <v>145673.8122</v>
      </c>
      <c r="AC1713" s="20">
        <f>I1713/R1713</f>
        <v>0.003455117965</v>
      </c>
      <c r="AD1713" s="20">
        <f>J1713/R1713</f>
        <v>0.005349142385</v>
      </c>
      <c r="AE1713" s="20">
        <f t="shared" si="546"/>
        <v>1628.633221</v>
      </c>
      <c r="AF1713" s="22" t="b">
        <f t="shared" si="4"/>
        <v>1</v>
      </c>
      <c r="AG1713" s="20" t="b">
        <f t="shared" si="5"/>
        <v>0</v>
      </c>
      <c r="AH1713" s="20" t="b">
        <f t="shared" si="6"/>
        <v>0</v>
      </c>
      <c r="AI1713" s="20" t="b">
        <f t="shared" si="7"/>
        <v>1</v>
      </c>
      <c r="AJ1713" s="20"/>
      <c r="AK1713" s="20"/>
      <c r="AL1713" s="20"/>
      <c r="AM1713" s="20"/>
      <c r="AN1713" s="20"/>
      <c r="AO1713" s="20"/>
      <c r="AP1713" s="20"/>
      <c r="AQ1713" s="20"/>
      <c r="AR1713" s="23"/>
      <c r="AS1713" s="23"/>
      <c r="AT1713" s="23"/>
      <c r="AU1713" s="23"/>
      <c r="AV1713" s="23"/>
    </row>
    <row r="1714" ht="15.75" customHeight="1">
      <c r="A1714" s="17" t="str">
        <f t="shared" si="1"/>
        <v>Switzerland-Europe2008</v>
      </c>
      <c r="B1714" s="17" t="s">
        <v>224</v>
      </c>
      <c r="C1714" s="18" t="s">
        <v>180</v>
      </c>
      <c r="D1714" s="19" t="s">
        <v>87</v>
      </c>
      <c r="E1714" s="17">
        <v>1.1E12</v>
      </c>
      <c r="F1714" s="18">
        <v>0.103</v>
      </c>
      <c r="G1714" s="18">
        <v>7104.0</v>
      </c>
      <c r="H1714" s="18">
        <v>0.033</v>
      </c>
      <c r="I1714" s="20">
        <f t="array" ref="I1714:J1714">IFNA(VLOOKUP(A1714,ENERGY!$A$2:$F$2692,{5,6},0),0)</f>
        <v>0</v>
      </c>
      <c r="J1714" s="20">
        <v>0.0</v>
      </c>
      <c r="K1714" s="20">
        <f t="array" ref="K1714:S1714">VLOOKUP(A1714,'HUMAN RESOURCES'!$A$2:$M$2692,{2,3,4,5,6,7,8,9,10},0)</f>
        <v>0.01</v>
      </c>
      <c r="L1714" s="20">
        <v>0.004</v>
      </c>
      <c r="M1714" s="20">
        <v>84.0</v>
      </c>
      <c r="N1714" s="20">
        <v>80.0</v>
      </c>
      <c r="O1714" s="20">
        <v>0.155</v>
      </c>
      <c r="P1714" s="20">
        <v>0.681</v>
      </c>
      <c r="Q1714" s="20">
        <v>0.164</v>
      </c>
      <c r="R1714" s="20">
        <v>7647675.0</v>
      </c>
      <c r="S1714" s="20">
        <v>0.736</v>
      </c>
      <c r="T1714" s="20">
        <f t="array" ref="T1714:U1714">VLOOKUP(A1714,TOURISM!$A$2:$F$2692,{3,6},0)</f>
        <v>17570000000</v>
      </c>
      <c r="U1714" s="20">
        <v>1.3346E10</v>
      </c>
      <c r="V1714" s="20">
        <f t="array" ref="V1714:AA1714">VLOOKUP(A1714,BUSINESS!$A$2:$J$2692,{4,5,6,7,8,9},0)</f>
        <v>0.278</v>
      </c>
      <c r="W1714" s="20">
        <v>18.0</v>
      </c>
      <c r="X1714" s="20"/>
      <c r="Y1714" s="20">
        <v>63.0</v>
      </c>
      <c r="Z1714" s="20">
        <v>0.792</v>
      </c>
      <c r="AA1714" s="20">
        <v>1.163</v>
      </c>
      <c r="AB1714" s="21">
        <f t="shared" si="390"/>
        <v>143834.5641</v>
      </c>
      <c r="AC1714" s="20"/>
      <c r="AD1714" s="20"/>
      <c r="AE1714" s="20">
        <f t="shared" si="546"/>
        <v>1745.105539</v>
      </c>
      <c r="AF1714" s="22" t="b">
        <f t="shared" si="4"/>
        <v>1</v>
      </c>
      <c r="AG1714" s="20" t="b">
        <f t="shared" si="5"/>
        <v>0</v>
      </c>
      <c r="AH1714" s="20" t="b">
        <f t="shared" si="6"/>
        <v>0</v>
      </c>
      <c r="AI1714" s="20" t="b">
        <f t="shared" si="7"/>
        <v>1</v>
      </c>
      <c r="AJ1714" s="20"/>
      <c r="AK1714" s="20"/>
      <c r="AL1714" s="20"/>
      <c r="AM1714" s="20"/>
      <c r="AN1714" s="20"/>
      <c r="AO1714" s="20"/>
      <c r="AP1714" s="20"/>
      <c r="AQ1714" s="20"/>
      <c r="AR1714" s="23"/>
      <c r="AS1714" s="23"/>
      <c r="AT1714" s="23"/>
      <c r="AU1714" s="23"/>
      <c r="AV1714" s="23"/>
    </row>
    <row r="1715" ht="15.75" customHeight="1">
      <c r="A1715" s="17" t="str">
        <f t="shared" si="1"/>
        <v>Switzerland-Europe2009</v>
      </c>
      <c r="B1715" s="17" t="s">
        <v>224</v>
      </c>
      <c r="C1715" s="18" t="s">
        <v>180</v>
      </c>
      <c r="D1715" s="19" t="s">
        <v>88</v>
      </c>
      <c r="E1715" s="17">
        <v>1.12E12</v>
      </c>
      <c r="F1715" s="18">
        <v>0.11</v>
      </c>
      <c r="G1715" s="18">
        <v>7277.0</v>
      </c>
      <c r="H1715" s="18">
        <v>0.028</v>
      </c>
      <c r="I1715" s="20">
        <f t="array" ref="I1715:J1715">IFNA(VLOOKUP(A1715,ENERGY!$A$2:$F$2692,{5,6},0),0)</f>
        <v>25760</v>
      </c>
      <c r="J1715" s="20">
        <v>38019.0</v>
      </c>
      <c r="K1715" s="20">
        <f t="array" ref="K1715:S1715">VLOOKUP(A1715,'HUMAN RESOURCES'!$A$2:$M$2692,{2,3,4,5,6,7,8,9,10},0)</f>
        <v>0.01</v>
      </c>
      <c r="L1715" s="20">
        <v>0.004</v>
      </c>
      <c r="M1715" s="20">
        <v>84.0</v>
      </c>
      <c r="N1715" s="20">
        <v>80.0</v>
      </c>
      <c r="O1715" s="20">
        <v>0.152</v>
      </c>
      <c r="P1715" s="20">
        <v>0.681</v>
      </c>
      <c r="Q1715" s="20">
        <v>0.167</v>
      </c>
      <c r="R1715" s="20">
        <v>7743831.0</v>
      </c>
      <c r="S1715" s="20">
        <v>0.736</v>
      </c>
      <c r="T1715" s="20">
        <f t="array" ref="T1715:U1715">VLOOKUP(A1715,TOURISM!$A$2:$F$2692,{3,6},0)</f>
        <v>16665000000</v>
      </c>
      <c r="U1715" s="20">
        <v>1.3058E10</v>
      </c>
      <c r="V1715" s="20">
        <f t="array" ref="V1715:AA1715">VLOOKUP(A1715,BUSINESS!$A$2:$J$2692,{4,5,6,7,8,9},0)</f>
        <v>0.287</v>
      </c>
      <c r="W1715" s="20">
        <v>18.0</v>
      </c>
      <c r="X1715" s="20"/>
      <c r="Y1715" s="20">
        <v>63.0</v>
      </c>
      <c r="Z1715" s="20">
        <v>0.813</v>
      </c>
      <c r="AA1715" s="20">
        <v>1.204</v>
      </c>
      <c r="AB1715" s="21">
        <f t="shared" si="390"/>
        <v>144631.2555</v>
      </c>
      <c r="AC1715" s="20">
        <f>I1715/R1715</f>
        <v>0.003326518877</v>
      </c>
      <c r="AD1715" s="20">
        <f>J1715/R1715</f>
        <v>0.004909585449</v>
      </c>
      <c r="AE1715" s="20">
        <f t="shared" si="546"/>
        <v>1686.245477</v>
      </c>
      <c r="AF1715" s="22" t="b">
        <f t="shared" si="4"/>
        <v>1</v>
      </c>
      <c r="AG1715" s="20" t="b">
        <f t="shared" si="5"/>
        <v>0</v>
      </c>
      <c r="AH1715" s="20" t="b">
        <f t="shared" si="6"/>
        <v>0</v>
      </c>
      <c r="AI1715" s="20" t="b">
        <f t="shared" si="7"/>
        <v>1</v>
      </c>
      <c r="AJ1715" s="20"/>
      <c r="AK1715" s="20"/>
      <c r="AL1715" s="20"/>
      <c r="AM1715" s="20"/>
      <c r="AN1715" s="20"/>
      <c r="AO1715" s="20"/>
      <c r="AP1715" s="20"/>
      <c r="AQ1715" s="20"/>
      <c r="AR1715" s="23"/>
      <c r="AS1715" s="23"/>
      <c r="AT1715" s="23"/>
      <c r="AU1715" s="23"/>
      <c r="AV1715" s="23"/>
    </row>
    <row r="1716" ht="15.75" customHeight="1">
      <c r="A1716" s="17" t="str">
        <f t="shared" si="1"/>
        <v>Switzerland-Europe2010</v>
      </c>
      <c r="B1716" s="17" t="s">
        <v>224</v>
      </c>
      <c r="C1716" s="18" t="s">
        <v>180</v>
      </c>
      <c r="D1716" s="19" t="s">
        <v>89</v>
      </c>
      <c r="E1716" s="17">
        <v>1.12E12</v>
      </c>
      <c r="F1716" s="18">
        <v>0.109</v>
      </c>
      <c r="G1716" s="18">
        <v>7697.0</v>
      </c>
      <c r="H1716" s="18">
        <v>0.027</v>
      </c>
      <c r="I1716" s="20">
        <f t="array" ref="I1716:J1716">IFNA(VLOOKUP(A1716,ENERGY!$A$2:$F$2692,{5,6},0),0)</f>
        <v>0</v>
      </c>
      <c r="J1716" s="20">
        <v>0.0</v>
      </c>
      <c r="K1716" s="20">
        <f t="array" ref="K1716:S1716">VLOOKUP(A1716,'HUMAN RESOURCES'!$A$2:$M$2692,{2,3,4,5,6,7,8,9,10},0)</f>
        <v>0.01</v>
      </c>
      <c r="L1716" s="20">
        <v>0.004</v>
      </c>
      <c r="M1716" s="20">
        <v>85.0</v>
      </c>
      <c r="N1716" s="20">
        <v>80.0</v>
      </c>
      <c r="O1716" s="20">
        <v>0.151</v>
      </c>
      <c r="P1716" s="20">
        <v>0.68</v>
      </c>
      <c r="Q1716" s="20">
        <v>0.169</v>
      </c>
      <c r="R1716" s="20">
        <v>7824909.0</v>
      </c>
      <c r="S1716" s="20">
        <v>0.737</v>
      </c>
      <c r="T1716" s="20">
        <f t="array" ref="T1716:U1716">VLOOKUP(A1716,TOURISM!$A$2:$F$2692,{3,6},0)</f>
        <v>17614000000</v>
      </c>
      <c r="U1716" s="20">
        <v>1.3528E10</v>
      </c>
      <c r="V1716" s="20">
        <f t="array" ref="V1716:AA1716">VLOOKUP(A1716,BUSINESS!$A$2:$J$2692,{4,5,6,7,8,9},0)</f>
        <v>0.288</v>
      </c>
      <c r="W1716" s="20">
        <v>18.0</v>
      </c>
      <c r="X1716" s="20"/>
      <c r="Y1716" s="20">
        <v>63.0</v>
      </c>
      <c r="Z1716" s="20">
        <v>0.839</v>
      </c>
      <c r="AA1716" s="20">
        <v>1.232</v>
      </c>
      <c r="AB1716" s="21">
        <f t="shared" si="390"/>
        <v>143132.655</v>
      </c>
      <c r="AC1716" s="20"/>
      <c r="AD1716" s="20"/>
      <c r="AE1716" s="20">
        <f t="shared" si="546"/>
        <v>1728.837997</v>
      </c>
      <c r="AF1716" s="22" t="b">
        <f t="shared" si="4"/>
        <v>1</v>
      </c>
      <c r="AG1716" s="20" t="b">
        <f t="shared" si="5"/>
        <v>0</v>
      </c>
      <c r="AH1716" s="20" t="b">
        <f t="shared" si="6"/>
        <v>0</v>
      </c>
      <c r="AI1716" s="20" t="b">
        <f t="shared" si="7"/>
        <v>1</v>
      </c>
      <c r="AJ1716" s="20"/>
      <c r="AK1716" s="20"/>
      <c r="AL1716" s="20"/>
      <c r="AM1716" s="20"/>
      <c r="AN1716" s="20"/>
      <c r="AO1716" s="20"/>
      <c r="AP1716" s="20"/>
      <c r="AQ1716" s="20"/>
      <c r="AR1716" s="23"/>
      <c r="AS1716" s="23"/>
      <c r="AT1716" s="23"/>
      <c r="AU1716" s="23"/>
      <c r="AV1716" s="23"/>
    </row>
    <row r="1717" ht="15.75" customHeight="1">
      <c r="A1717" s="17" t="str">
        <f t="shared" si="1"/>
        <v>Switzerland-Europe2011</v>
      </c>
      <c r="B1717" s="17" t="s">
        <v>224</v>
      </c>
      <c r="C1717" s="18" t="s">
        <v>180</v>
      </c>
      <c r="D1717" s="19" t="s">
        <v>90</v>
      </c>
      <c r="E1717" s="17">
        <v>1.13E12</v>
      </c>
      <c r="F1717" s="18">
        <v>0.11</v>
      </c>
      <c r="G1717" s="18">
        <v>9248.0</v>
      </c>
      <c r="H1717" s="18">
        <v>0.027</v>
      </c>
      <c r="I1717" s="20">
        <f t="array" ref="I1717:J1717">IFNA(VLOOKUP(A1717,ENERGY!$A$2:$F$2692,{5,6},0),0)</f>
        <v>25941</v>
      </c>
      <c r="J1717" s="20">
        <v>41375.0</v>
      </c>
      <c r="K1717" s="20">
        <f t="array" ref="K1717:S1717">VLOOKUP(A1717,'HUMAN RESOURCES'!$A$2:$M$2692,{2,3,4,5,6,7,8,9,10},0)</f>
        <v>0.01</v>
      </c>
      <c r="L1717" s="20">
        <v>0.004</v>
      </c>
      <c r="M1717" s="20">
        <v>85.0</v>
      </c>
      <c r="N1717" s="20">
        <v>81.0</v>
      </c>
      <c r="O1717" s="20">
        <v>0.149</v>
      </c>
      <c r="P1717" s="20">
        <v>0.679</v>
      </c>
      <c r="Q1717" s="20">
        <v>0.172</v>
      </c>
      <c r="R1717" s="20">
        <v>7912398.0</v>
      </c>
      <c r="S1717" s="20">
        <v>0.737</v>
      </c>
      <c r="T1717" s="20">
        <f t="array" ref="T1717:U1717">VLOOKUP(A1717,TOURISM!$A$2:$F$2692,{3,6},0)</f>
        <v>20640000000</v>
      </c>
      <c r="U1717" s="20">
        <v>1.6612E10</v>
      </c>
      <c r="V1717" s="20">
        <f t="array" ref="V1717:AA1717">VLOOKUP(A1717,BUSINESS!$A$2:$J$2692,{4,5,6,7,8,9},0)</f>
        <v>0.289</v>
      </c>
      <c r="W1717" s="20">
        <v>18.0</v>
      </c>
      <c r="X1717" s="20"/>
      <c r="Y1717" s="20">
        <v>63.0</v>
      </c>
      <c r="Z1717" s="20">
        <v>0.852</v>
      </c>
      <c r="AA1717" s="20">
        <v>1.274</v>
      </c>
      <c r="AB1717" s="21">
        <f t="shared" si="390"/>
        <v>142813.8473</v>
      </c>
      <c r="AC1717" s="20">
        <f t="shared" ref="AC1717:AC1722" si="567">I1717/R1717</f>
        <v>0.003278525676</v>
      </c>
      <c r="AD1717" s="20">
        <f t="shared" ref="AD1717:AD1718" si="568">J1717/R1717</f>
        <v>0.005229135339</v>
      </c>
      <c r="AE1717" s="20">
        <f t="shared" si="546"/>
        <v>2099.48994</v>
      </c>
      <c r="AF1717" s="22" t="b">
        <f t="shared" si="4"/>
        <v>1</v>
      </c>
      <c r="AG1717" s="20" t="b">
        <f t="shared" si="5"/>
        <v>0</v>
      </c>
      <c r="AH1717" s="20" t="b">
        <f t="shared" si="6"/>
        <v>0</v>
      </c>
      <c r="AI1717" s="20" t="b">
        <f t="shared" si="7"/>
        <v>1</v>
      </c>
      <c r="AJ1717" s="20"/>
      <c r="AK1717" s="20"/>
      <c r="AL1717" s="20"/>
      <c r="AM1717" s="20"/>
      <c r="AN1717" s="20"/>
      <c r="AO1717" s="20"/>
      <c r="AP1717" s="20"/>
      <c r="AQ1717" s="20"/>
      <c r="AR1717" s="23"/>
      <c r="AS1717" s="23"/>
      <c r="AT1717" s="23"/>
      <c r="AU1717" s="23"/>
      <c r="AV1717" s="23"/>
    </row>
    <row r="1718" ht="15.75" customHeight="1">
      <c r="A1718" s="17" t="str">
        <f t="shared" si="1"/>
        <v>Switzerland-Europe2012</v>
      </c>
      <c r="B1718" s="17" t="s">
        <v>224</v>
      </c>
      <c r="C1718" s="18" t="s">
        <v>180</v>
      </c>
      <c r="D1718" s="19" t="s">
        <v>91</v>
      </c>
      <c r="E1718" s="17">
        <v>1.14E12</v>
      </c>
      <c r="F1718" s="18">
        <v>0.113</v>
      </c>
      <c r="G1718" s="18">
        <v>8980.0</v>
      </c>
      <c r="H1718" s="18">
        <v>0.027</v>
      </c>
      <c r="I1718" s="20">
        <f t="array" ref="I1718:J1718">IFNA(VLOOKUP(A1718,ENERGY!$A$2:$F$2692,{5,6},0),0)</f>
        <v>27084</v>
      </c>
      <c r="J1718" s="20">
        <v>41877.0</v>
      </c>
      <c r="K1718" s="20">
        <f t="array" ref="K1718:S1718">VLOOKUP(A1718,'HUMAN RESOURCES'!$A$2:$M$2692,{2,3,4,5,6,7,8,9,10},0)</f>
        <v>0.01</v>
      </c>
      <c r="L1718" s="20">
        <v>0.004</v>
      </c>
      <c r="M1718" s="20">
        <v>85.0</v>
      </c>
      <c r="N1718" s="20">
        <v>81.0</v>
      </c>
      <c r="O1718" s="20">
        <v>0.148</v>
      </c>
      <c r="P1718" s="20">
        <v>0.678</v>
      </c>
      <c r="Q1718" s="20">
        <v>0.174</v>
      </c>
      <c r="R1718" s="20">
        <v>7996861.0</v>
      </c>
      <c r="S1718" s="20">
        <v>0.737</v>
      </c>
      <c r="T1718" s="20">
        <f t="array" ref="T1718:U1718">VLOOKUP(A1718,TOURISM!$A$2:$F$2692,{3,6},0)</f>
        <v>19439000000</v>
      </c>
      <c r="U1718" s="20">
        <v>1.6675E10</v>
      </c>
      <c r="V1718" s="20">
        <f t="array" ref="V1718:AA1718">VLOOKUP(A1718,BUSINESS!$A$2:$J$2692,{4,5,6,7,8,9},0)</f>
        <v>0.291</v>
      </c>
      <c r="W1718" s="20">
        <v>18.0</v>
      </c>
      <c r="X1718" s="20">
        <v>27.0</v>
      </c>
      <c r="Y1718" s="20">
        <v>63.0</v>
      </c>
      <c r="Z1718" s="20">
        <v>0.852</v>
      </c>
      <c r="AA1718" s="20">
        <v>1.321</v>
      </c>
      <c r="AB1718" s="21">
        <f t="shared" si="390"/>
        <v>142555.9354</v>
      </c>
      <c r="AC1718" s="20">
        <f t="shared" si="567"/>
        <v>0.003386828907</v>
      </c>
      <c r="AD1718" s="20">
        <f t="shared" si="568"/>
        <v>0.005236679742</v>
      </c>
      <c r="AE1718" s="20">
        <f t="shared" si="546"/>
        <v>2085.193178</v>
      </c>
      <c r="AF1718" s="22" t="b">
        <f t="shared" si="4"/>
        <v>1</v>
      </c>
      <c r="AG1718" s="20" t="b">
        <f t="shared" si="5"/>
        <v>0</v>
      </c>
      <c r="AH1718" s="20" t="b">
        <f t="shared" si="6"/>
        <v>0</v>
      </c>
      <c r="AI1718" s="20" t="b">
        <f t="shared" si="7"/>
        <v>1</v>
      </c>
      <c r="AJ1718" s="20"/>
      <c r="AK1718" s="20"/>
      <c r="AL1718" s="20"/>
      <c r="AM1718" s="20"/>
      <c r="AN1718" s="20"/>
      <c r="AO1718" s="20"/>
      <c r="AP1718" s="20"/>
      <c r="AQ1718" s="20"/>
      <c r="AR1718" s="23"/>
      <c r="AS1718" s="23"/>
      <c r="AT1718" s="23"/>
      <c r="AU1718" s="23"/>
      <c r="AV1718" s="23"/>
    </row>
    <row r="1719" ht="15.75" customHeight="1">
      <c r="A1719" s="17" t="str">
        <f t="shared" si="1"/>
        <v>Turkey-Europe2000</v>
      </c>
      <c r="B1719" s="17" t="s">
        <v>225</v>
      </c>
      <c r="C1719" s="18" t="s">
        <v>180</v>
      </c>
      <c r="D1719" s="19" t="s">
        <v>76</v>
      </c>
      <c r="E1719" s="17">
        <v>1.1E13</v>
      </c>
      <c r="F1719" s="18">
        <v>0.049</v>
      </c>
      <c r="G1719" s="18">
        <v>196.0</v>
      </c>
      <c r="H1719" s="18"/>
      <c r="I1719" s="20">
        <f t="array" ref="I1719:J1719">IFNA(VLOOKUP(A1719,ENERGY!$A$2:$F$2692,{5,6},0),0)</f>
        <v>115701</v>
      </c>
      <c r="J1719" s="20"/>
      <c r="K1719" s="20">
        <f t="array" ref="K1719:S1719">VLOOKUP(A1719,'HUMAN RESOURCES'!$A$2:$M$2692,{2,3,4,5,6,7,8,9,10},0)</f>
        <v>0.021</v>
      </c>
      <c r="L1719" s="20">
        <v>0.034</v>
      </c>
      <c r="M1719" s="20">
        <v>74.0</v>
      </c>
      <c r="N1719" s="20">
        <v>66.0</v>
      </c>
      <c r="O1719" s="20">
        <v>0.307</v>
      </c>
      <c r="P1719" s="20">
        <v>0.634</v>
      </c>
      <c r="Q1719" s="20">
        <v>0.06</v>
      </c>
      <c r="R1719" s="20">
        <v>6.3174483E7</v>
      </c>
      <c r="S1719" s="20">
        <v>0.647</v>
      </c>
      <c r="T1719" s="20">
        <f t="array" ref="T1719:U1719">VLOOKUP(A1719,TOURISM!$A$2:$F$2692,{3,6},0)</f>
        <v>7636000000</v>
      </c>
      <c r="U1719" s="20">
        <v>1.713E9</v>
      </c>
      <c r="V1719" s="20" t="str">
        <f t="array" ref="V1719:AA1719">VLOOKUP(A1719,BUSINESS!$A$2:$J$2692,{4,5,6,7,8,9},0)</f>
        <v/>
      </c>
      <c r="W1719" s="20"/>
      <c r="X1719" s="20"/>
      <c r="Y1719" s="20"/>
      <c r="Z1719" s="20">
        <v>0.038</v>
      </c>
      <c r="AA1719" s="20">
        <v>0.255</v>
      </c>
      <c r="AB1719" s="21">
        <f t="shared" si="390"/>
        <v>174120.9342</v>
      </c>
      <c r="AC1719" s="20">
        <f t="shared" si="567"/>
        <v>0.001831451474</v>
      </c>
      <c r="AD1719" s="20"/>
      <c r="AE1719" s="20">
        <f t="shared" si="546"/>
        <v>27.11537821</v>
      </c>
      <c r="AF1719" s="22" t="b">
        <f t="shared" si="4"/>
        <v>1</v>
      </c>
      <c r="AG1719" s="20" t="b">
        <f t="shared" si="5"/>
        <v>0</v>
      </c>
      <c r="AH1719" s="20" t="b">
        <f t="shared" si="6"/>
        <v>0</v>
      </c>
      <c r="AI1719" s="20" t="b">
        <f t="shared" si="7"/>
        <v>0</v>
      </c>
      <c r="AJ1719" s="20"/>
      <c r="AK1719" s="20"/>
      <c r="AL1719" s="20"/>
      <c r="AM1719" s="20"/>
      <c r="AN1719" s="20"/>
      <c r="AO1719" s="20"/>
      <c r="AP1719" s="20"/>
      <c r="AQ1719" s="20"/>
      <c r="AR1719" s="23"/>
      <c r="AS1719" s="23"/>
      <c r="AT1719" s="23"/>
      <c r="AU1719" s="23"/>
      <c r="AV1719" s="23"/>
    </row>
    <row r="1720" ht="15.75" customHeight="1">
      <c r="A1720" s="17" t="str">
        <f t="shared" si="1"/>
        <v>Turkey-Europe2001</v>
      </c>
      <c r="B1720" s="17" t="s">
        <v>225</v>
      </c>
      <c r="C1720" s="18" t="s">
        <v>180</v>
      </c>
      <c r="D1720" s="19" t="s">
        <v>77</v>
      </c>
      <c r="E1720" s="17">
        <v>1.15E13</v>
      </c>
      <c r="F1720" s="18">
        <v>0.052</v>
      </c>
      <c r="G1720" s="18">
        <v>148.0</v>
      </c>
      <c r="H1720" s="18"/>
      <c r="I1720" s="20">
        <f t="array" ref="I1720:J1720">IFNA(VLOOKUP(A1720,ENERGY!$A$2:$F$2692,{5,6},0),0)</f>
        <v>112459</v>
      </c>
      <c r="J1720" s="20"/>
      <c r="K1720" s="20">
        <f t="array" ref="K1720:S1720">VLOOKUP(A1720,'HUMAN RESOURCES'!$A$2:$M$2692,{2,3,4,5,6,7,8,9,10},0)</f>
        <v>0.021</v>
      </c>
      <c r="L1720" s="20">
        <v>0.032</v>
      </c>
      <c r="M1720" s="20">
        <v>74.0</v>
      </c>
      <c r="N1720" s="20">
        <v>67.0</v>
      </c>
      <c r="O1720" s="20">
        <v>0.302</v>
      </c>
      <c r="P1720" s="20">
        <v>0.637</v>
      </c>
      <c r="Q1720" s="20">
        <v>0.061</v>
      </c>
      <c r="R1720" s="20">
        <v>6.4100297E7</v>
      </c>
      <c r="S1720" s="20">
        <v>0.653</v>
      </c>
      <c r="T1720" s="20">
        <f t="array" ref="T1720:U1720">VLOOKUP(A1720,TOURISM!$A$2:$F$2692,{3,6},0)</f>
        <v>10067000000</v>
      </c>
      <c r="U1720" s="20">
        <v>1.738E9</v>
      </c>
      <c r="V1720" s="20" t="str">
        <f t="array" ref="V1720:AA1720">VLOOKUP(A1720,BUSINESS!$A$2:$J$2692,{4,5,6,7,8,9},0)</f>
        <v/>
      </c>
      <c r="W1720" s="20"/>
      <c r="X1720" s="20"/>
      <c r="Y1720" s="20"/>
      <c r="Z1720" s="20">
        <v>0.052</v>
      </c>
      <c r="AA1720" s="20">
        <v>0.305</v>
      </c>
      <c r="AB1720" s="21">
        <f t="shared" si="390"/>
        <v>179406.345</v>
      </c>
      <c r="AC1720" s="20">
        <f t="shared" si="567"/>
        <v>0.001754422448</v>
      </c>
      <c r="AD1720" s="20"/>
      <c r="AE1720" s="20">
        <f t="shared" si="546"/>
        <v>27.11375893</v>
      </c>
      <c r="AF1720" s="22" t="b">
        <f t="shared" si="4"/>
        <v>1</v>
      </c>
      <c r="AG1720" s="20" t="b">
        <f t="shared" si="5"/>
        <v>0</v>
      </c>
      <c r="AH1720" s="20" t="b">
        <f t="shared" si="6"/>
        <v>0</v>
      </c>
      <c r="AI1720" s="20" t="b">
        <f t="shared" si="7"/>
        <v>0</v>
      </c>
      <c r="AJ1720" s="20"/>
      <c r="AK1720" s="20"/>
      <c r="AL1720" s="20"/>
      <c r="AM1720" s="20"/>
      <c r="AN1720" s="20"/>
      <c r="AO1720" s="20"/>
      <c r="AP1720" s="20"/>
      <c r="AQ1720" s="20"/>
      <c r="AR1720" s="23"/>
      <c r="AS1720" s="23"/>
      <c r="AT1720" s="23"/>
      <c r="AU1720" s="23"/>
      <c r="AV1720" s="23"/>
    </row>
    <row r="1721" ht="15.75" customHeight="1">
      <c r="A1721" s="17" t="str">
        <f t="shared" si="1"/>
        <v>Turkey-Europe2002</v>
      </c>
      <c r="B1721" s="17" t="s">
        <v>225</v>
      </c>
      <c r="C1721" s="18" t="s">
        <v>180</v>
      </c>
      <c r="D1721" s="19" t="s">
        <v>79</v>
      </c>
      <c r="E1721" s="17">
        <v>1.23E13</v>
      </c>
      <c r="F1721" s="18">
        <v>0.054</v>
      </c>
      <c r="G1721" s="18">
        <v>180.0</v>
      </c>
      <c r="H1721" s="18"/>
      <c r="I1721" s="20">
        <f t="array" ref="I1721:J1721">IFNA(VLOOKUP(A1721,ENERGY!$A$2:$F$2692,{5,6},0),0)</f>
        <v>105133</v>
      </c>
      <c r="J1721" s="20">
        <v>298002.0</v>
      </c>
      <c r="K1721" s="20">
        <f t="array" ref="K1721:S1721">VLOOKUP(A1721,'HUMAN RESOURCES'!$A$2:$M$2692,{2,3,4,5,6,7,8,9,10},0)</f>
        <v>0.021</v>
      </c>
      <c r="L1721" s="20">
        <v>0.03</v>
      </c>
      <c r="M1721" s="20">
        <v>75.0</v>
      </c>
      <c r="N1721" s="20">
        <v>68.0</v>
      </c>
      <c r="O1721" s="20">
        <v>0.297</v>
      </c>
      <c r="P1721" s="20">
        <v>0.64</v>
      </c>
      <c r="Q1721" s="20">
        <v>0.063</v>
      </c>
      <c r="R1721" s="20">
        <v>6.50223E7</v>
      </c>
      <c r="S1721" s="20">
        <v>0.66</v>
      </c>
      <c r="T1721" s="20">
        <f t="array" ref="T1721:U1721">VLOOKUP(A1721,TOURISM!$A$2:$F$2692,{3,6},0)</f>
        <v>11901000000</v>
      </c>
      <c r="U1721" s="20">
        <v>1.88E9</v>
      </c>
      <c r="V1721" s="20" t="str">
        <f t="array" ref="V1721:AA1721">VLOOKUP(A1721,BUSINESS!$A$2:$J$2692,{4,5,6,7,8,9},0)</f>
        <v/>
      </c>
      <c r="W1721" s="20"/>
      <c r="X1721" s="20"/>
      <c r="Y1721" s="20"/>
      <c r="Z1721" s="20">
        <v>0.114</v>
      </c>
      <c r="AA1721" s="20">
        <v>0.359</v>
      </c>
      <c r="AB1721" s="21">
        <f t="shared" si="390"/>
        <v>189165.8708</v>
      </c>
      <c r="AC1721" s="20">
        <f t="shared" si="567"/>
        <v>0.001616876056</v>
      </c>
      <c r="AD1721" s="20">
        <f t="shared" ref="AD1721:AD1722" si="569">J1721/R1721</f>
        <v>0.004583073807</v>
      </c>
      <c r="AE1721" s="20">
        <f t="shared" si="546"/>
        <v>28.91315749</v>
      </c>
      <c r="AF1721" s="22" t="b">
        <f t="shared" si="4"/>
        <v>1</v>
      </c>
      <c r="AG1721" s="20" t="b">
        <f t="shared" si="5"/>
        <v>0</v>
      </c>
      <c r="AH1721" s="20" t="b">
        <f t="shared" si="6"/>
        <v>0</v>
      </c>
      <c r="AI1721" s="20" t="b">
        <f t="shared" si="7"/>
        <v>0</v>
      </c>
      <c r="AJ1721" s="20"/>
      <c r="AK1721" s="20"/>
      <c r="AL1721" s="20"/>
      <c r="AM1721" s="20"/>
      <c r="AN1721" s="20"/>
      <c r="AO1721" s="20"/>
      <c r="AP1721" s="20"/>
      <c r="AQ1721" s="20"/>
      <c r="AR1721" s="23"/>
      <c r="AS1721" s="23"/>
      <c r="AT1721" s="23"/>
      <c r="AU1721" s="23"/>
      <c r="AV1721" s="23"/>
    </row>
    <row r="1722" ht="15.75" customHeight="1">
      <c r="A1722" s="17" t="str">
        <f t="shared" si="1"/>
        <v>Turkey-Europe2003</v>
      </c>
      <c r="B1722" s="17" t="s">
        <v>225</v>
      </c>
      <c r="C1722" s="18" t="s">
        <v>180</v>
      </c>
      <c r="D1722" s="19" t="s">
        <v>81</v>
      </c>
      <c r="E1722" s="17">
        <v>1.31E13</v>
      </c>
      <c r="F1722" s="18">
        <v>0.053</v>
      </c>
      <c r="G1722" s="18">
        <v>232.0</v>
      </c>
      <c r="H1722" s="18"/>
      <c r="I1722" s="20">
        <f t="array" ref="I1722:J1722">IFNA(VLOOKUP(A1722,ENERGY!$A$2:$F$2692,{5,6},0),0)</f>
        <v>97661</v>
      </c>
      <c r="J1722" s="20">
        <v>277845.0</v>
      </c>
      <c r="K1722" s="20">
        <f t="array" ref="K1722:S1722">VLOOKUP(A1722,'HUMAN RESOURCES'!$A$2:$M$2692,{2,3,4,5,6,7,8,9,10},0)</f>
        <v>0.02</v>
      </c>
      <c r="L1722" s="20">
        <v>0.029</v>
      </c>
      <c r="M1722" s="20">
        <v>75.0</v>
      </c>
      <c r="N1722" s="20">
        <v>68.0</v>
      </c>
      <c r="O1722" s="20">
        <v>0.293</v>
      </c>
      <c r="P1722" s="20">
        <v>0.643</v>
      </c>
      <c r="Q1722" s="20">
        <v>0.064</v>
      </c>
      <c r="R1722" s="20">
        <v>6.5938265E7</v>
      </c>
      <c r="S1722" s="20">
        <v>0.666</v>
      </c>
      <c r="T1722" s="20">
        <f t="array" ref="T1722:U1722">VLOOKUP(A1722,TOURISM!$A$2:$F$2692,{3,6},0)</f>
        <v>13203000000</v>
      </c>
      <c r="U1722" s="20">
        <v>2.113E9</v>
      </c>
      <c r="V1722" s="20" t="str">
        <f t="array" ref="V1722:AA1722">VLOOKUP(A1722,BUSINESS!$A$2:$J$2692,{4,5,6,7,8,9},0)</f>
        <v/>
      </c>
      <c r="W1722" s="20">
        <v>38.0</v>
      </c>
      <c r="X1722" s="20"/>
      <c r="Y1722" s="20"/>
      <c r="Z1722" s="20">
        <v>0.123</v>
      </c>
      <c r="AA1722" s="20">
        <v>0.423</v>
      </c>
      <c r="AB1722" s="21">
        <f t="shared" si="390"/>
        <v>198670.6808</v>
      </c>
      <c r="AC1722" s="20">
        <f t="shared" si="567"/>
        <v>0.001481097508</v>
      </c>
      <c r="AD1722" s="20">
        <f t="shared" si="569"/>
        <v>0.004213714146</v>
      </c>
      <c r="AE1722" s="20">
        <f t="shared" si="546"/>
        <v>32.04512585</v>
      </c>
      <c r="AF1722" s="22" t="b">
        <f t="shared" si="4"/>
        <v>1</v>
      </c>
      <c r="AG1722" s="20" t="b">
        <f t="shared" si="5"/>
        <v>0</v>
      </c>
      <c r="AH1722" s="20" t="b">
        <f t="shared" si="6"/>
        <v>0</v>
      </c>
      <c r="AI1722" s="20" t="b">
        <f t="shared" si="7"/>
        <v>0</v>
      </c>
      <c r="AJ1722" s="20"/>
      <c r="AK1722" s="20"/>
      <c r="AL1722" s="20"/>
      <c r="AM1722" s="20"/>
      <c r="AN1722" s="20"/>
      <c r="AO1722" s="20"/>
      <c r="AP1722" s="20"/>
      <c r="AQ1722" s="20"/>
      <c r="AR1722" s="23"/>
      <c r="AS1722" s="23"/>
      <c r="AT1722" s="23"/>
      <c r="AU1722" s="23"/>
      <c r="AV1722" s="23"/>
    </row>
    <row r="1723" ht="15.75" customHeight="1">
      <c r="A1723" s="17" t="str">
        <f t="shared" si="1"/>
        <v>Turkey-Europe2004</v>
      </c>
      <c r="B1723" s="17" t="s">
        <v>225</v>
      </c>
      <c r="C1723" s="18" t="s">
        <v>180</v>
      </c>
      <c r="D1723" s="19" t="s">
        <v>83</v>
      </c>
      <c r="E1723" s="17">
        <v>1.39E13</v>
      </c>
      <c r="F1723" s="18">
        <v>0.054</v>
      </c>
      <c r="G1723" s="18">
        <v>297.0</v>
      </c>
      <c r="H1723" s="18"/>
      <c r="I1723" s="20">
        <f t="array" ref="I1723:J1723">IFNA(VLOOKUP(A1723,ENERGY!$A$2:$F$2692,{5,6},0),0)</f>
        <v>0</v>
      </c>
      <c r="J1723" s="20">
        <v>0.0</v>
      </c>
      <c r="K1723" s="20">
        <f t="array" ref="K1723:S1723">VLOOKUP(A1723,'HUMAN RESOURCES'!$A$2:$M$2692,{2,3,4,5,6,7,8,9,10},0)</f>
        <v>0.02</v>
      </c>
      <c r="L1723" s="20">
        <v>0.027</v>
      </c>
      <c r="M1723" s="20">
        <v>76.0</v>
      </c>
      <c r="N1723" s="20">
        <v>69.0</v>
      </c>
      <c r="O1723" s="20">
        <v>0.289</v>
      </c>
      <c r="P1723" s="20">
        <v>0.646</v>
      </c>
      <c r="Q1723" s="20">
        <v>0.065</v>
      </c>
      <c r="R1723" s="20">
        <v>6.6845635E7</v>
      </c>
      <c r="S1723" s="20">
        <v>0.672</v>
      </c>
      <c r="T1723" s="20">
        <f t="array" ref="T1723:U1723">VLOOKUP(A1723,TOURISM!$A$2:$F$2692,{3,6},0)</f>
        <v>15888000000</v>
      </c>
      <c r="U1723" s="20">
        <v>2.524E9</v>
      </c>
      <c r="V1723" s="20" t="str">
        <f t="array" ref="V1723:AA1723">VLOOKUP(A1723,BUSINESS!$A$2:$J$2692,{4,5,6,7,8,9},0)</f>
        <v/>
      </c>
      <c r="W1723" s="20">
        <v>6.0</v>
      </c>
      <c r="X1723" s="20"/>
      <c r="Y1723" s="20"/>
      <c r="Z1723" s="20">
        <v>0.146</v>
      </c>
      <c r="AA1723" s="20">
        <v>0.519</v>
      </c>
      <c r="AB1723" s="21">
        <f t="shared" si="390"/>
        <v>207941.7751</v>
      </c>
      <c r="AC1723" s="20"/>
      <c r="AD1723" s="20"/>
      <c r="AE1723" s="20">
        <f t="shared" si="546"/>
        <v>37.758636</v>
      </c>
      <c r="AF1723" s="22" t="b">
        <f t="shared" si="4"/>
        <v>1</v>
      </c>
      <c r="AG1723" s="20" t="b">
        <f t="shared" si="5"/>
        <v>0</v>
      </c>
      <c r="AH1723" s="20" t="b">
        <f t="shared" si="6"/>
        <v>0</v>
      </c>
      <c r="AI1723" s="20" t="b">
        <f t="shared" si="7"/>
        <v>0</v>
      </c>
      <c r="AJ1723" s="20"/>
      <c r="AK1723" s="20"/>
      <c r="AL1723" s="20"/>
      <c r="AM1723" s="20"/>
      <c r="AN1723" s="20"/>
      <c r="AO1723" s="20"/>
      <c r="AP1723" s="20"/>
      <c r="AQ1723" s="20"/>
      <c r="AR1723" s="23"/>
      <c r="AS1723" s="23"/>
      <c r="AT1723" s="23"/>
      <c r="AU1723" s="23"/>
      <c r="AV1723" s="23"/>
    </row>
    <row r="1724" ht="15.75" customHeight="1">
      <c r="A1724" s="17" t="str">
        <f t="shared" si="1"/>
        <v>Turkey-Europe2005</v>
      </c>
      <c r="B1724" s="17" t="s">
        <v>225</v>
      </c>
      <c r="C1724" s="18" t="s">
        <v>180</v>
      </c>
      <c r="D1724" s="19" t="s">
        <v>84</v>
      </c>
      <c r="E1724" s="17">
        <v>1.44E13</v>
      </c>
      <c r="F1724" s="18">
        <v>0.054</v>
      </c>
      <c r="G1724" s="18">
        <v>366.0</v>
      </c>
      <c r="H1724" s="18"/>
      <c r="I1724" s="20">
        <f t="array" ref="I1724:J1724">IFNA(VLOOKUP(A1724,ENERGY!$A$2:$F$2692,{5,6},0),0)</f>
        <v>98502</v>
      </c>
      <c r="J1724" s="20">
        <v>285274.0</v>
      </c>
      <c r="K1724" s="20">
        <f t="array" ref="K1724:S1724">VLOOKUP(A1724,'HUMAN RESOURCES'!$A$2:$M$2692,{2,3,4,5,6,7,8,9,10},0)</f>
        <v>0.019</v>
      </c>
      <c r="L1724" s="20">
        <v>0.026</v>
      </c>
      <c r="M1724" s="20">
        <v>76.0</v>
      </c>
      <c r="N1724" s="20">
        <v>69.0</v>
      </c>
      <c r="O1724" s="20">
        <v>0.285</v>
      </c>
      <c r="P1724" s="20">
        <v>0.649</v>
      </c>
      <c r="Q1724" s="20">
        <v>0.066</v>
      </c>
      <c r="R1724" s="20">
        <v>6.7743052E7</v>
      </c>
      <c r="S1724" s="20">
        <v>0.678</v>
      </c>
      <c r="T1724" s="20">
        <f t="array" ref="T1724:U1724">VLOOKUP(A1724,TOURISM!$A$2:$F$2692,{3,6},0)</f>
        <v>20760000000</v>
      </c>
      <c r="U1724" s="20">
        <v>3.563E9</v>
      </c>
      <c r="V1724" s="20">
        <f t="array" ref="V1724:AA1724">VLOOKUP(A1724,BUSINESS!$A$2:$J$2692,{4,5,6,7,8,9},0)</f>
        <v>0.528</v>
      </c>
      <c r="W1724" s="20">
        <v>6.0</v>
      </c>
      <c r="X1724" s="20"/>
      <c r="Y1724" s="20">
        <v>254.0</v>
      </c>
      <c r="Z1724" s="20">
        <v>0.155</v>
      </c>
      <c r="AA1724" s="20">
        <v>0.644</v>
      </c>
      <c r="AB1724" s="21">
        <f t="shared" si="390"/>
        <v>212567.925</v>
      </c>
      <c r="AC1724" s="20">
        <f>I1724/R1724</f>
        <v>0.001454053177</v>
      </c>
      <c r="AD1724" s="20">
        <f>J1724/R1724</f>
        <v>0.004211118212</v>
      </c>
      <c r="AE1724" s="20">
        <f t="shared" si="546"/>
        <v>52.59579979</v>
      </c>
      <c r="AF1724" s="22" t="b">
        <f t="shared" si="4"/>
        <v>1</v>
      </c>
      <c r="AG1724" s="20" t="b">
        <f t="shared" si="5"/>
        <v>0</v>
      </c>
      <c r="AH1724" s="20" t="b">
        <f t="shared" si="6"/>
        <v>0</v>
      </c>
      <c r="AI1724" s="20" t="b">
        <f t="shared" si="7"/>
        <v>0</v>
      </c>
      <c r="AJ1724" s="20"/>
      <c r="AK1724" s="20"/>
      <c r="AL1724" s="20"/>
      <c r="AM1724" s="20"/>
      <c r="AN1724" s="20"/>
      <c r="AO1724" s="20"/>
      <c r="AP1724" s="20"/>
      <c r="AQ1724" s="20"/>
      <c r="AR1724" s="23"/>
      <c r="AS1724" s="23"/>
      <c r="AT1724" s="23"/>
      <c r="AU1724" s="23"/>
      <c r="AV1724" s="23"/>
    </row>
    <row r="1725" ht="15.75" customHeight="1">
      <c r="A1725" s="17" t="str">
        <f t="shared" si="1"/>
        <v>Turkey-Europe2006</v>
      </c>
      <c r="B1725" s="17" t="s">
        <v>225</v>
      </c>
      <c r="C1725" s="18" t="s">
        <v>180</v>
      </c>
      <c r="D1725" s="19" t="s">
        <v>85</v>
      </c>
      <c r="E1725" s="17">
        <v>1.45E13</v>
      </c>
      <c r="F1725" s="18">
        <v>0.058</v>
      </c>
      <c r="G1725" s="18">
        <v>422.0</v>
      </c>
      <c r="H1725" s="18"/>
      <c r="I1725" s="20">
        <f t="array" ref="I1725:J1725">IFNA(VLOOKUP(A1725,ENERGY!$A$2:$F$2692,{5,6},0),0)</f>
        <v>0</v>
      </c>
      <c r="J1725" s="20">
        <v>0.0</v>
      </c>
      <c r="K1725" s="20">
        <f t="array" ref="K1725:S1725">VLOOKUP(A1725,'HUMAN RESOURCES'!$A$2:$M$2692,{2,3,4,5,6,7,8,9,10},0)</f>
        <v>0.019</v>
      </c>
      <c r="L1725" s="20">
        <v>0.024</v>
      </c>
      <c r="M1725" s="20">
        <v>76.0</v>
      </c>
      <c r="N1725" s="20">
        <v>69.0</v>
      </c>
      <c r="O1725" s="20">
        <v>0.281</v>
      </c>
      <c r="P1725" s="20">
        <v>0.652</v>
      </c>
      <c r="Q1725" s="20">
        <v>0.067</v>
      </c>
      <c r="R1725" s="20">
        <v>6.8626337E7</v>
      </c>
      <c r="S1725" s="20">
        <v>0.684</v>
      </c>
      <c r="T1725" s="20">
        <f t="array" ref="T1725:U1725">VLOOKUP(A1725,TOURISM!$A$2:$F$2692,{3,6},0)</f>
        <v>19137000000</v>
      </c>
      <c r="U1725" s="20">
        <v>3.517E9</v>
      </c>
      <c r="V1725" s="20">
        <f t="array" ref="V1725:AA1725">VLOOKUP(A1725,BUSINESS!$A$2:$J$2692,{4,5,6,7,8,9},0)</f>
        <v>0.524</v>
      </c>
      <c r="W1725" s="20">
        <v>6.0</v>
      </c>
      <c r="X1725" s="20"/>
      <c r="Y1725" s="20">
        <v>254.0</v>
      </c>
      <c r="Z1725" s="20">
        <v>0.182</v>
      </c>
      <c r="AA1725" s="20">
        <v>0.767</v>
      </c>
      <c r="AB1725" s="21">
        <f t="shared" si="390"/>
        <v>211289.144</v>
      </c>
      <c r="AC1725" s="20"/>
      <c r="AD1725" s="20"/>
      <c r="AE1725" s="20">
        <f t="shared" si="546"/>
        <v>51.24854617</v>
      </c>
      <c r="AF1725" s="22" t="b">
        <f t="shared" si="4"/>
        <v>1</v>
      </c>
      <c r="AG1725" s="20" t="b">
        <f t="shared" si="5"/>
        <v>0</v>
      </c>
      <c r="AH1725" s="20" t="b">
        <f t="shared" si="6"/>
        <v>0</v>
      </c>
      <c r="AI1725" s="20" t="b">
        <f t="shared" si="7"/>
        <v>0</v>
      </c>
      <c r="AJ1725" s="20"/>
      <c r="AK1725" s="20"/>
      <c r="AL1725" s="20"/>
      <c r="AM1725" s="20"/>
      <c r="AN1725" s="20"/>
      <c r="AO1725" s="20"/>
      <c r="AP1725" s="20"/>
      <c r="AQ1725" s="20"/>
      <c r="AR1725" s="23"/>
      <c r="AS1725" s="23"/>
      <c r="AT1725" s="23"/>
      <c r="AU1725" s="23"/>
      <c r="AV1725" s="23"/>
    </row>
    <row r="1726" ht="15.75" customHeight="1">
      <c r="A1726" s="17" t="str">
        <f t="shared" si="1"/>
        <v>Turkey-Europe2007</v>
      </c>
      <c r="B1726" s="17" t="s">
        <v>225</v>
      </c>
      <c r="C1726" s="18" t="s">
        <v>180</v>
      </c>
      <c r="D1726" s="19" t="s">
        <v>86</v>
      </c>
      <c r="E1726" s="17">
        <v>1.47E13</v>
      </c>
      <c r="F1726" s="18">
        <v>0.06</v>
      </c>
      <c r="G1726" s="18">
        <v>558.0</v>
      </c>
      <c r="H1726" s="18"/>
      <c r="I1726" s="20">
        <f t="array" ref="I1726:J1726">IFNA(VLOOKUP(A1726,ENERGY!$A$2:$F$2692,{5,6},0),0)</f>
        <v>70402</v>
      </c>
      <c r="J1726" s="20">
        <v>194538.0</v>
      </c>
      <c r="K1726" s="20">
        <f t="array" ref="K1726:S1726">VLOOKUP(A1726,'HUMAN RESOURCES'!$A$2:$M$2692,{2,3,4,5,6,7,8,9,10},0)</f>
        <v>0.019</v>
      </c>
      <c r="L1726" s="20">
        <v>0.023</v>
      </c>
      <c r="M1726" s="20">
        <v>77.0</v>
      </c>
      <c r="N1726" s="20">
        <v>70.0</v>
      </c>
      <c r="O1726" s="20">
        <v>0.278</v>
      </c>
      <c r="P1726" s="20">
        <v>0.655</v>
      </c>
      <c r="Q1726" s="20">
        <v>0.068</v>
      </c>
      <c r="R1726" s="20">
        <v>6.9496513E7</v>
      </c>
      <c r="S1726" s="20">
        <v>0.69</v>
      </c>
      <c r="T1726" s="20">
        <f t="array" ref="T1726:U1726">VLOOKUP(A1726,TOURISM!$A$2:$F$2692,{3,6},0)</f>
        <v>21662000000</v>
      </c>
      <c r="U1726" s="20">
        <v>4.254E9</v>
      </c>
      <c r="V1726" s="20">
        <f t="array" ref="V1726:AA1726">VLOOKUP(A1726,BUSINESS!$A$2:$J$2692,{4,5,6,7,8,9},0)</f>
        <v>0.443</v>
      </c>
      <c r="W1726" s="20">
        <v>6.0</v>
      </c>
      <c r="X1726" s="20"/>
      <c r="Y1726" s="20">
        <v>223.0</v>
      </c>
      <c r="Z1726" s="20">
        <v>0.286</v>
      </c>
      <c r="AA1726" s="20">
        <v>0.892</v>
      </c>
      <c r="AB1726" s="21">
        <f t="shared" si="390"/>
        <v>211521.404</v>
      </c>
      <c r="AC1726" s="20">
        <f t="shared" ref="AC1726:AC1731" si="570">I1726/R1726</f>
        <v>0.001013029244</v>
      </c>
      <c r="AD1726" s="20">
        <f t="shared" ref="AD1726:AD1731" si="571">J1726/R1726</f>
        <v>0.002799248359</v>
      </c>
      <c r="AE1726" s="20">
        <f t="shared" si="546"/>
        <v>61.21170425</v>
      </c>
      <c r="AF1726" s="22" t="b">
        <f t="shared" si="4"/>
        <v>1</v>
      </c>
      <c r="AG1726" s="20" t="b">
        <f t="shared" si="5"/>
        <v>0</v>
      </c>
      <c r="AH1726" s="20" t="b">
        <f t="shared" si="6"/>
        <v>0</v>
      </c>
      <c r="AI1726" s="20" t="b">
        <f t="shared" si="7"/>
        <v>0</v>
      </c>
      <c r="AJ1726" s="20"/>
      <c r="AK1726" s="20"/>
      <c r="AL1726" s="20"/>
      <c r="AM1726" s="20"/>
      <c r="AN1726" s="20"/>
      <c r="AO1726" s="20"/>
      <c r="AP1726" s="20"/>
      <c r="AQ1726" s="20"/>
      <c r="AR1726" s="23"/>
      <c r="AS1726" s="23"/>
      <c r="AT1726" s="23"/>
      <c r="AU1726" s="23"/>
      <c r="AV1726" s="23"/>
    </row>
    <row r="1727" ht="15.75" customHeight="1">
      <c r="A1727" s="17" t="str">
        <f t="shared" si="1"/>
        <v>Turkey-Europe2008</v>
      </c>
      <c r="B1727" s="17" t="s">
        <v>225</v>
      </c>
      <c r="C1727" s="18" t="s">
        <v>180</v>
      </c>
      <c r="D1727" s="19" t="s">
        <v>87</v>
      </c>
      <c r="E1727" s="17">
        <v>1.5E13</v>
      </c>
      <c r="F1727" s="18">
        <v>0.061</v>
      </c>
      <c r="G1727" s="18">
        <v>628.0</v>
      </c>
      <c r="H1727" s="18"/>
      <c r="I1727" s="20">
        <f t="array" ref="I1727:J1727">IFNA(VLOOKUP(A1727,ENERGY!$A$2:$F$2692,{5,6},0),0)</f>
        <v>80858</v>
      </c>
      <c r="J1727" s="20">
        <v>225407.0</v>
      </c>
      <c r="K1727" s="20">
        <f t="array" ref="K1727:S1727">VLOOKUP(A1727,'HUMAN RESOURCES'!$A$2:$M$2692,{2,3,4,5,6,7,8,9,10},0)</f>
        <v>0.018</v>
      </c>
      <c r="L1727" s="20">
        <v>0.022</v>
      </c>
      <c r="M1727" s="20">
        <v>77.0</v>
      </c>
      <c r="N1727" s="20">
        <v>70.0</v>
      </c>
      <c r="O1727" s="20">
        <v>0.274</v>
      </c>
      <c r="P1727" s="20">
        <v>0.657</v>
      </c>
      <c r="Q1727" s="20">
        <v>0.069</v>
      </c>
      <c r="R1727" s="20">
        <v>7.0363511E7</v>
      </c>
      <c r="S1727" s="20">
        <v>0.696</v>
      </c>
      <c r="T1727" s="20">
        <f t="array" ref="T1727:U1727">VLOOKUP(A1727,TOURISM!$A$2:$F$2692,{3,6},0)</f>
        <v>26446000000</v>
      </c>
      <c r="U1727" s="20">
        <v>4.509E9</v>
      </c>
      <c r="V1727" s="20">
        <f t="array" ref="V1727:AA1727">VLOOKUP(A1727,BUSINESS!$A$2:$J$2692,{4,5,6,7,8,9},0)</f>
        <v>0.443</v>
      </c>
      <c r="W1727" s="20">
        <v>6.0</v>
      </c>
      <c r="X1727" s="20"/>
      <c r="Y1727" s="20">
        <v>223.0</v>
      </c>
      <c r="Z1727" s="20">
        <v>0.344</v>
      </c>
      <c r="AA1727" s="20">
        <v>0.935</v>
      </c>
      <c r="AB1727" s="21">
        <f t="shared" si="390"/>
        <v>213178.6744</v>
      </c>
      <c r="AC1727" s="20">
        <f t="shared" si="570"/>
        <v>0.00114914675</v>
      </c>
      <c r="AD1727" s="20">
        <f t="shared" si="571"/>
        <v>0.003203464364</v>
      </c>
      <c r="AE1727" s="20">
        <f t="shared" si="546"/>
        <v>64.08150952</v>
      </c>
      <c r="AF1727" s="22" t="b">
        <f t="shared" si="4"/>
        <v>1</v>
      </c>
      <c r="AG1727" s="20" t="b">
        <f t="shared" si="5"/>
        <v>0</v>
      </c>
      <c r="AH1727" s="20" t="b">
        <f t="shared" si="6"/>
        <v>0</v>
      </c>
      <c r="AI1727" s="20" t="b">
        <f t="shared" si="7"/>
        <v>0</v>
      </c>
      <c r="AJ1727" s="20"/>
      <c r="AK1727" s="20"/>
      <c r="AL1727" s="20"/>
      <c r="AM1727" s="20"/>
      <c r="AN1727" s="20"/>
      <c r="AO1727" s="20"/>
      <c r="AP1727" s="20"/>
      <c r="AQ1727" s="20"/>
      <c r="AR1727" s="23"/>
      <c r="AS1727" s="23"/>
      <c r="AT1727" s="23"/>
      <c r="AU1727" s="23"/>
      <c r="AV1727" s="23"/>
    </row>
    <row r="1728" ht="15.75" customHeight="1">
      <c r="A1728" s="17" t="str">
        <f t="shared" si="1"/>
        <v>Turkey-Europe2009</v>
      </c>
      <c r="B1728" s="17" t="s">
        <v>225</v>
      </c>
      <c r="C1728" s="18" t="s">
        <v>180</v>
      </c>
      <c r="D1728" s="19" t="s">
        <v>88</v>
      </c>
      <c r="E1728" s="17">
        <v>1.55E13</v>
      </c>
      <c r="F1728" s="18">
        <v>0.067</v>
      </c>
      <c r="G1728" s="18">
        <v>580.0</v>
      </c>
      <c r="H1728" s="18"/>
      <c r="I1728" s="20">
        <f t="array" ref="I1728:J1728">IFNA(VLOOKUP(A1728,ENERGY!$A$2:$F$2692,{5,6},0),0)</f>
        <v>100005</v>
      </c>
      <c r="J1728" s="20">
        <v>284658.0</v>
      </c>
      <c r="K1728" s="20">
        <f t="array" ref="K1728:S1728">VLOOKUP(A1728,'HUMAN RESOURCES'!$A$2:$M$2692,{2,3,4,5,6,7,8,9,10},0)</f>
        <v>0.018</v>
      </c>
      <c r="L1728" s="20">
        <v>0.021</v>
      </c>
      <c r="M1728" s="20">
        <v>77.0</v>
      </c>
      <c r="N1728" s="20">
        <v>70.0</v>
      </c>
      <c r="O1728" s="20">
        <v>0.271</v>
      </c>
      <c r="P1728" s="20">
        <v>0.66</v>
      </c>
      <c r="Q1728" s="20">
        <v>0.069</v>
      </c>
      <c r="R1728" s="20">
        <v>7.124108E7</v>
      </c>
      <c r="S1728" s="20">
        <v>0.701</v>
      </c>
      <c r="T1728" s="20">
        <f t="array" ref="T1728:U1728">VLOOKUP(A1728,TOURISM!$A$2:$F$2692,{3,6},0)</f>
        <v>26331000000</v>
      </c>
      <c r="U1728" s="20">
        <v>5.061E9</v>
      </c>
      <c r="V1728" s="20">
        <f t="array" ref="V1728:AA1728">VLOOKUP(A1728,BUSINESS!$A$2:$J$2692,{4,5,6,7,8,9},0)</f>
        <v>0.433</v>
      </c>
      <c r="W1728" s="20">
        <v>6.0</v>
      </c>
      <c r="X1728" s="20"/>
      <c r="Y1728" s="20">
        <v>223.0</v>
      </c>
      <c r="Z1728" s="20">
        <v>0.364</v>
      </c>
      <c r="AA1728" s="20">
        <v>0.881</v>
      </c>
      <c r="AB1728" s="21">
        <f t="shared" si="390"/>
        <v>217571.098</v>
      </c>
      <c r="AC1728" s="20">
        <f t="shared" si="570"/>
        <v>0.001403754688</v>
      </c>
      <c r="AD1728" s="20">
        <f t="shared" si="571"/>
        <v>0.003995700234</v>
      </c>
      <c r="AE1728" s="20">
        <f t="shared" si="546"/>
        <v>71.04047272</v>
      </c>
      <c r="AF1728" s="22" t="b">
        <f t="shared" si="4"/>
        <v>1</v>
      </c>
      <c r="AG1728" s="20" t="b">
        <f t="shared" si="5"/>
        <v>0</v>
      </c>
      <c r="AH1728" s="20" t="b">
        <f t="shared" si="6"/>
        <v>0</v>
      </c>
      <c r="AI1728" s="20" t="b">
        <f t="shared" si="7"/>
        <v>0</v>
      </c>
      <c r="AJ1728" s="20"/>
      <c r="AK1728" s="20"/>
      <c r="AL1728" s="20"/>
      <c r="AM1728" s="20"/>
      <c r="AN1728" s="20"/>
      <c r="AO1728" s="20"/>
      <c r="AP1728" s="20"/>
      <c r="AQ1728" s="20"/>
      <c r="AR1728" s="23"/>
      <c r="AS1728" s="23"/>
      <c r="AT1728" s="23"/>
      <c r="AU1728" s="23"/>
      <c r="AV1728" s="23"/>
    </row>
    <row r="1729" ht="15.75" customHeight="1">
      <c r="A1729" s="17" t="str">
        <f t="shared" si="1"/>
        <v>Turkey-Europe2010</v>
      </c>
      <c r="B1729" s="17" t="s">
        <v>225</v>
      </c>
      <c r="C1729" s="18" t="s">
        <v>180</v>
      </c>
      <c r="D1729" s="19" t="s">
        <v>89</v>
      </c>
      <c r="E1729" s="17">
        <v>1.62E13</v>
      </c>
      <c r="F1729" s="18">
        <v>0.068</v>
      </c>
      <c r="G1729" s="18">
        <v>680.0</v>
      </c>
      <c r="H1729" s="18"/>
      <c r="I1729" s="20">
        <f t="array" ref="I1729:J1729">IFNA(VLOOKUP(A1729,ENERGY!$A$2:$F$2692,{5,6},0),0)</f>
        <v>74248</v>
      </c>
      <c r="J1729" s="20">
        <v>205678.0</v>
      </c>
      <c r="K1729" s="20">
        <f t="array" ref="K1729:S1729">VLOOKUP(A1729,'HUMAN RESOURCES'!$A$2:$M$2692,{2,3,4,5,6,7,8,9,10},0)</f>
        <v>0.018</v>
      </c>
      <c r="L1729" s="20">
        <v>0.02</v>
      </c>
      <c r="M1729" s="20">
        <v>78.0</v>
      </c>
      <c r="N1729" s="20">
        <v>71.0</v>
      </c>
      <c r="O1729" s="20">
        <v>0.267</v>
      </c>
      <c r="P1729" s="20">
        <v>0.662</v>
      </c>
      <c r="Q1729" s="20">
        <v>0.071</v>
      </c>
      <c r="R1729" s="20">
        <v>7.2137546E7</v>
      </c>
      <c r="S1729" s="20">
        <v>0.707</v>
      </c>
      <c r="T1729" s="20">
        <f t="array" ref="T1729:U1729">VLOOKUP(A1729,TOURISM!$A$2:$F$2692,{3,6},0)</f>
        <v>26318000000</v>
      </c>
      <c r="U1729" s="20">
        <v>5.817E9</v>
      </c>
      <c r="V1729" s="20">
        <f t="array" ref="V1729:AA1729">VLOOKUP(A1729,BUSINESS!$A$2:$J$2692,{4,5,6,7,8,9},0)</f>
        <v>0.433</v>
      </c>
      <c r="W1729" s="20">
        <v>6.0</v>
      </c>
      <c r="X1729" s="20"/>
      <c r="Y1729" s="20">
        <v>226.0</v>
      </c>
      <c r="Z1729" s="20">
        <v>0.398</v>
      </c>
      <c r="AA1729" s="20">
        <v>0.856</v>
      </c>
      <c r="AB1729" s="21">
        <f t="shared" si="390"/>
        <v>224570.9883</v>
      </c>
      <c r="AC1729" s="20">
        <f t="shared" si="570"/>
        <v>0.001029255972</v>
      </c>
      <c r="AD1729" s="20">
        <f t="shared" si="571"/>
        <v>0.002851192082</v>
      </c>
      <c r="AE1729" s="20">
        <f t="shared" si="546"/>
        <v>80.63761969</v>
      </c>
      <c r="AF1729" s="22" t="b">
        <f t="shared" si="4"/>
        <v>1</v>
      </c>
      <c r="AG1729" s="20" t="b">
        <f t="shared" si="5"/>
        <v>0</v>
      </c>
      <c r="AH1729" s="20" t="b">
        <f t="shared" si="6"/>
        <v>0</v>
      </c>
      <c r="AI1729" s="20" t="b">
        <f t="shared" si="7"/>
        <v>0</v>
      </c>
      <c r="AJ1729" s="20"/>
      <c r="AK1729" s="20"/>
      <c r="AL1729" s="20"/>
      <c r="AM1729" s="20"/>
      <c r="AN1729" s="20"/>
      <c r="AO1729" s="20"/>
      <c r="AP1729" s="20"/>
      <c r="AQ1729" s="20"/>
      <c r="AR1729" s="23"/>
      <c r="AS1729" s="23"/>
      <c r="AT1729" s="23"/>
      <c r="AU1729" s="23"/>
      <c r="AV1729" s="23"/>
    </row>
    <row r="1730" ht="15.75" customHeight="1">
      <c r="A1730" s="17" t="str">
        <f t="shared" si="1"/>
        <v>Turkey-Europe2011</v>
      </c>
      <c r="B1730" s="17" t="s">
        <v>225</v>
      </c>
      <c r="C1730" s="18" t="s">
        <v>180</v>
      </c>
      <c r="D1730" s="19" t="s">
        <v>90</v>
      </c>
      <c r="E1730" s="17"/>
      <c r="F1730" s="18">
        <v>0.061</v>
      </c>
      <c r="G1730" s="18">
        <v>644.0</v>
      </c>
      <c r="H1730" s="18"/>
      <c r="I1730" s="20">
        <f t="array" ref="I1730:J1730">IFNA(VLOOKUP(A1730,ENERGY!$A$2:$F$2692,{5,6},0),0)</f>
        <v>84379</v>
      </c>
      <c r="J1730" s="20">
        <v>237369.0</v>
      </c>
      <c r="K1730" s="20">
        <f t="array" ref="K1730:S1730">VLOOKUP(A1730,'HUMAN RESOURCES'!$A$2:$M$2692,{2,3,4,5,6,7,8,9,10},0)</f>
        <v>0.017</v>
      </c>
      <c r="L1730" s="20">
        <v>0.019</v>
      </c>
      <c r="M1730" s="20">
        <v>78.0</v>
      </c>
      <c r="N1730" s="20">
        <v>71.0</v>
      </c>
      <c r="O1730" s="20">
        <v>0.264</v>
      </c>
      <c r="P1730" s="20">
        <v>0.665</v>
      </c>
      <c r="Q1730" s="20">
        <v>0.072</v>
      </c>
      <c r="R1730" s="20">
        <v>7.3058638E7</v>
      </c>
      <c r="S1730" s="20">
        <v>0.713</v>
      </c>
      <c r="T1730" s="20">
        <f t="array" ref="T1730:U1730">VLOOKUP(A1730,TOURISM!$A$2:$F$2692,{3,6},0)</f>
        <v>30093000000</v>
      </c>
      <c r="U1730" s="20">
        <v>5.372E9</v>
      </c>
      <c r="V1730" s="20">
        <f t="array" ref="V1730:AA1730">VLOOKUP(A1730,BUSINESS!$A$2:$J$2692,{4,5,6,7,8,9},0)</f>
        <v>0.4</v>
      </c>
      <c r="W1730" s="20">
        <v>6.0</v>
      </c>
      <c r="X1730" s="20"/>
      <c r="Y1730" s="20">
        <v>226.0</v>
      </c>
      <c r="Z1730" s="20">
        <v>0.431</v>
      </c>
      <c r="AA1730" s="20">
        <v>0.894</v>
      </c>
      <c r="AB1730" s="20"/>
      <c r="AC1730" s="20">
        <f t="shared" si="570"/>
        <v>0.001154948988</v>
      </c>
      <c r="AD1730" s="20">
        <f t="shared" si="571"/>
        <v>0.003249020328</v>
      </c>
      <c r="AE1730" s="20">
        <f t="shared" si="546"/>
        <v>73.52997739</v>
      </c>
      <c r="AF1730" s="22" t="b">
        <f t="shared" si="4"/>
        <v>0</v>
      </c>
      <c r="AG1730" s="20" t="b">
        <f t="shared" si="5"/>
        <v>0</v>
      </c>
      <c r="AH1730" s="20" t="b">
        <f t="shared" si="6"/>
        <v>0</v>
      </c>
      <c r="AI1730" s="20" t="b">
        <f t="shared" si="7"/>
        <v>0</v>
      </c>
      <c r="AJ1730" s="20"/>
      <c r="AK1730" s="20"/>
      <c r="AL1730" s="20"/>
      <c r="AM1730" s="20"/>
      <c r="AN1730" s="20"/>
      <c r="AO1730" s="20"/>
      <c r="AP1730" s="20"/>
      <c r="AQ1730" s="20"/>
      <c r="AR1730" s="23"/>
      <c r="AS1730" s="23"/>
      <c r="AT1730" s="23"/>
      <c r="AU1730" s="23"/>
      <c r="AV1730" s="23"/>
    </row>
    <row r="1731" ht="15.75" customHeight="1">
      <c r="A1731" s="17" t="str">
        <f t="shared" si="1"/>
        <v>Turkey-Europe2012</v>
      </c>
      <c r="B1731" s="17" t="s">
        <v>225</v>
      </c>
      <c r="C1731" s="18" t="s">
        <v>180</v>
      </c>
      <c r="D1731" s="19" t="s">
        <v>91</v>
      </c>
      <c r="E1731" s="17"/>
      <c r="F1731" s="18">
        <v>0.063</v>
      </c>
      <c r="G1731" s="18">
        <v>665.0</v>
      </c>
      <c r="H1731" s="18"/>
      <c r="I1731" s="20">
        <f t="array" ref="I1731:J1731">IFNA(VLOOKUP(A1731,ENERGY!$A$2:$F$2692,{5,6},0),0)</f>
        <v>77833</v>
      </c>
      <c r="J1731" s="20">
        <v>218509.0</v>
      </c>
      <c r="K1731" s="20">
        <f t="array" ref="K1731:S1731">VLOOKUP(A1731,'HUMAN RESOURCES'!$A$2:$M$2692,{2,3,4,5,6,7,8,9,10},0)</f>
        <v>0.017</v>
      </c>
      <c r="L1731" s="20">
        <v>0.017</v>
      </c>
      <c r="M1731" s="20">
        <v>78.0</v>
      </c>
      <c r="N1731" s="20">
        <v>72.0</v>
      </c>
      <c r="O1731" s="20">
        <v>0.26</v>
      </c>
      <c r="P1731" s="20">
        <v>0.667</v>
      </c>
      <c r="Q1731" s="20">
        <v>0.073</v>
      </c>
      <c r="R1731" s="20">
        <v>7.3997128E7</v>
      </c>
      <c r="S1731" s="20">
        <v>0.718</v>
      </c>
      <c r="T1731" s="20">
        <f t="array" ref="T1731:U1731">VLOOKUP(A1731,TOURISM!$A$2:$F$2692,{3,6},0)</f>
        <v>32249000000</v>
      </c>
      <c r="U1731" s="20">
        <v>4.604E9</v>
      </c>
      <c r="V1731" s="20">
        <f t="array" ref="V1731:AA1731">VLOOKUP(A1731,BUSINESS!$A$2:$J$2692,{4,5,6,7,8,9},0)</f>
        <v>0.4</v>
      </c>
      <c r="W1731" s="20">
        <v>6.0</v>
      </c>
      <c r="X1731" s="20">
        <v>72.0</v>
      </c>
      <c r="Y1731" s="20">
        <v>226.0</v>
      </c>
      <c r="Z1731" s="20">
        <v>0.451</v>
      </c>
      <c r="AA1731" s="20">
        <v>0.915</v>
      </c>
      <c r="AB1731" s="20"/>
      <c r="AC1731" s="20">
        <f t="shared" si="570"/>
        <v>0.00105183812</v>
      </c>
      <c r="AD1731" s="20">
        <f t="shared" si="571"/>
        <v>0.00295293893</v>
      </c>
      <c r="AE1731" s="20">
        <f t="shared" si="546"/>
        <v>62.21863097</v>
      </c>
      <c r="AF1731" s="22" t="b">
        <f t="shared" si="4"/>
        <v>0</v>
      </c>
      <c r="AG1731" s="20" t="b">
        <f t="shared" si="5"/>
        <v>0</v>
      </c>
      <c r="AH1731" s="20" t="b">
        <f t="shared" si="6"/>
        <v>0</v>
      </c>
      <c r="AI1731" s="20" t="b">
        <f t="shared" si="7"/>
        <v>0</v>
      </c>
      <c r="AJ1731" s="20"/>
      <c r="AK1731" s="20"/>
      <c r="AL1731" s="20"/>
      <c r="AM1731" s="20"/>
      <c r="AN1731" s="20"/>
      <c r="AO1731" s="20"/>
      <c r="AP1731" s="20"/>
      <c r="AQ1731" s="20"/>
      <c r="AR1731" s="23"/>
      <c r="AS1731" s="23"/>
      <c r="AT1731" s="23"/>
      <c r="AU1731" s="23"/>
      <c r="AV1731" s="23"/>
    </row>
    <row r="1732" ht="15.75" customHeight="1">
      <c r="A1732" s="17" t="str">
        <f t="shared" si="1"/>
        <v>Ukraine-Europe2000</v>
      </c>
      <c r="B1732" s="17" t="s">
        <v>226</v>
      </c>
      <c r="C1732" s="18" t="s">
        <v>180</v>
      </c>
      <c r="D1732" s="19" t="s">
        <v>76</v>
      </c>
      <c r="E1732" s="17"/>
      <c r="F1732" s="18">
        <v>0.056</v>
      </c>
      <c r="G1732" s="18">
        <v>36.0</v>
      </c>
      <c r="H1732" s="18">
        <v>0.415</v>
      </c>
      <c r="I1732" s="20" t="str">
        <f t="array" ref="I1732:J1732">IFNA(VLOOKUP(A1732,ENERGY!$A$2:$F$2692,{5,6},0),0)</f>
        <v/>
      </c>
      <c r="J1732" s="20"/>
      <c r="K1732" s="20">
        <f t="array" ref="K1732:S1732">VLOOKUP(A1732,'HUMAN RESOURCES'!$A$2:$M$2692,{2,3,4,5,6,7,8,9,10},0)</f>
        <v>0.008</v>
      </c>
      <c r="L1732" s="20">
        <v>0.016</v>
      </c>
      <c r="M1732" s="20">
        <v>74.0</v>
      </c>
      <c r="N1732" s="20">
        <v>62.0</v>
      </c>
      <c r="O1732" s="20">
        <v>0.175</v>
      </c>
      <c r="P1732" s="20">
        <v>0.688</v>
      </c>
      <c r="Q1732" s="20">
        <v>0.138</v>
      </c>
      <c r="R1732" s="20">
        <v>4.9175848E7</v>
      </c>
      <c r="S1732" s="20">
        <v>0.671</v>
      </c>
      <c r="T1732" s="20">
        <f t="array" ref="T1732:U1732">VLOOKUP(A1732,TOURISM!$A$2:$F$2692,{3,6},0)</f>
        <v>563000000</v>
      </c>
      <c r="U1732" s="20">
        <v>5.61E8</v>
      </c>
      <c r="V1732" s="20" t="str">
        <f t="array" ref="V1732:AA1732">VLOOKUP(A1732,BUSINESS!$A$2:$J$2692,{4,5,6,7,8,9},0)</f>
        <v/>
      </c>
      <c r="W1732" s="20"/>
      <c r="X1732" s="20"/>
      <c r="Y1732" s="20"/>
      <c r="Z1732" s="20">
        <v>0.007</v>
      </c>
      <c r="AA1732" s="20">
        <v>0.017</v>
      </c>
      <c r="AB1732" s="20"/>
      <c r="AC1732" s="20"/>
      <c r="AD1732" s="20"/>
      <c r="AE1732" s="20">
        <f t="shared" si="546"/>
        <v>11.40803917</v>
      </c>
      <c r="AF1732" s="22" t="b">
        <f t="shared" si="4"/>
        <v>0</v>
      </c>
      <c r="AG1732" s="20" t="b">
        <f t="shared" si="5"/>
        <v>0</v>
      </c>
      <c r="AH1732" s="20" t="b">
        <f t="shared" si="6"/>
        <v>0</v>
      </c>
      <c r="AI1732" s="20" t="b">
        <f t="shared" si="7"/>
        <v>0</v>
      </c>
      <c r="AJ1732" s="20"/>
      <c r="AK1732" s="20"/>
      <c r="AL1732" s="20"/>
      <c r="AM1732" s="20"/>
      <c r="AN1732" s="20"/>
      <c r="AO1732" s="20"/>
      <c r="AP1732" s="20"/>
      <c r="AQ1732" s="20"/>
      <c r="AR1732" s="23"/>
      <c r="AS1732" s="23"/>
      <c r="AT1732" s="23"/>
      <c r="AU1732" s="23"/>
      <c r="AV1732" s="23"/>
    </row>
    <row r="1733" ht="15.75" customHeight="1">
      <c r="A1733" s="17" t="str">
        <f t="shared" si="1"/>
        <v>Ukraine-Europe2001</v>
      </c>
      <c r="B1733" s="17" t="s">
        <v>226</v>
      </c>
      <c r="C1733" s="18" t="s">
        <v>180</v>
      </c>
      <c r="D1733" s="19" t="s">
        <v>77</v>
      </c>
      <c r="E1733" s="17"/>
      <c r="F1733" s="18">
        <v>0.057</v>
      </c>
      <c r="G1733" s="18">
        <v>44.0</v>
      </c>
      <c r="H1733" s="18">
        <v>0.323</v>
      </c>
      <c r="I1733" s="20">
        <f t="array" ref="I1733:J1733">IFNA(VLOOKUP(A1733,ENERGY!$A$2:$F$2692,{5,6},0),0)</f>
        <v>126438</v>
      </c>
      <c r="J1733" s="20"/>
      <c r="K1733" s="20">
        <f t="array" ref="K1733:S1733">VLOOKUP(A1733,'HUMAN RESOURCES'!$A$2:$M$2692,{2,3,4,5,6,7,8,9,10},0)</f>
        <v>0.008</v>
      </c>
      <c r="L1733" s="20">
        <v>0.015</v>
      </c>
      <c r="M1733" s="20">
        <v>74.0</v>
      </c>
      <c r="N1733" s="20">
        <v>63.0</v>
      </c>
      <c r="O1733" s="20">
        <v>0.168</v>
      </c>
      <c r="P1733" s="20">
        <v>0.691</v>
      </c>
      <c r="Q1733" s="20">
        <v>0.141</v>
      </c>
      <c r="R1733" s="20">
        <v>4.8683865E7</v>
      </c>
      <c r="S1733" s="20">
        <v>0.672</v>
      </c>
      <c r="T1733" s="20">
        <f t="array" ref="T1733:U1733">VLOOKUP(A1733,TOURISM!$A$2:$F$2692,{3,6},0)</f>
        <v>759000000</v>
      </c>
      <c r="U1733" s="20">
        <v>6.76E8</v>
      </c>
      <c r="V1733" s="20" t="str">
        <f t="array" ref="V1733:AA1733">VLOOKUP(A1733,BUSINESS!$A$2:$J$2692,{4,5,6,7,8,9},0)</f>
        <v/>
      </c>
      <c r="W1733" s="20"/>
      <c r="X1733" s="20"/>
      <c r="Y1733" s="20"/>
      <c r="Z1733" s="20">
        <v>0.012</v>
      </c>
      <c r="AA1733" s="20">
        <v>0.046</v>
      </c>
      <c r="AB1733" s="20"/>
      <c r="AC1733" s="20">
        <f t="shared" ref="AC1733:AC1735" si="572">I1733/R1733</f>
        <v>0.002597123297</v>
      </c>
      <c r="AD1733" s="20"/>
      <c r="AE1733" s="20">
        <f t="shared" si="546"/>
        <v>13.88550395</v>
      </c>
      <c r="AF1733" s="22" t="b">
        <f t="shared" si="4"/>
        <v>0</v>
      </c>
      <c r="AG1733" s="20" t="b">
        <f t="shared" si="5"/>
        <v>0</v>
      </c>
      <c r="AH1733" s="20" t="b">
        <f t="shared" si="6"/>
        <v>0</v>
      </c>
      <c r="AI1733" s="20" t="b">
        <f t="shared" si="7"/>
        <v>0</v>
      </c>
      <c r="AJ1733" s="20"/>
      <c r="AK1733" s="20"/>
      <c r="AL1733" s="20"/>
      <c r="AM1733" s="20"/>
      <c r="AN1733" s="20"/>
      <c r="AO1733" s="20"/>
      <c r="AP1733" s="20"/>
      <c r="AQ1733" s="20"/>
      <c r="AR1733" s="23"/>
      <c r="AS1733" s="23"/>
      <c r="AT1733" s="23"/>
      <c r="AU1733" s="23"/>
      <c r="AV1733" s="23"/>
    </row>
    <row r="1734" ht="15.75" customHeight="1">
      <c r="A1734" s="17" t="str">
        <f t="shared" si="1"/>
        <v>Ukraine-Europe2002</v>
      </c>
      <c r="B1734" s="17" t="s">
        <v>226</v>
      </c>
      <c r="C1734" s="18" t="s">
        <v>180</v>
      </c>
      <c r="D1734" s="19" t="s">
        <v>79</v>
      </c>
      <c r="E1734" s="17"/>
      <c r="F1734" s="18">
        <v>0.063</v>
      </c>
      <c r="G1734" s="18">
        <v>55.0</v>
      </c>
      <c r="H1734" s="18">
        <v>0.253</v>
      </c>
      <c r="I1734" s="20">
        <f t="array" ref="I1734:J1734">IFNA(VLOOKUP(A1734,ENERGY!$A$2:$F$2692,{5,6},0),0)</f>
        <v>132308</v>
      </c>
      <c r="J1734" s="20">
        <v>304805.0</v>
      </c>
      <c r="K1734" s="20">
        <f t="array" ref="K1734:S1734">VLOOKUP(A1734,'HUMAN RESOURCES'!$A$2:$M$2692,{2,3,4,5,6,7,8,9,10},0)</f>
        <v>0.009</v>
      </c>
      <c r="L1734" s="20">
        <v>0.014</v>
      </c>
      <c r="M1734" s="20">
        <v>74.0</v>
      </c>
      <c r="N1734" s="20">
        <v>63.0</v>
      </c>
      <c r="O1734" s="20">
        <v>0.162</v>
      </c>
      <c r="P1734" s="20">
        <v>0.692</v>
      </c>
      <c r="Q1734" s="20">
        <v>0.145</v>
      </c>
      <c r="R1734" s="20">
        <v>4.82025E7</v>
      </c>
      <c r="S1734" s="20">
        <v>0.673</v>
      </c>
      <c r="T1734" s="20">
        <f t="array" ref="T1734:U1734">VLOOKUP(A1734,TOURISM!$A$2:$F$2692,{3,6},0)</f>
        <v>1001000000</v>
      </c>
      <c r="U1734" s="20">
        <v>7.94E8</v>
      </c>
      <c r="V1734" s="20" t="str">
        <f t="array" ref="V1734:AA1734">VLOOKUP(A1734,BUSINESS!$A$2:$J$2692,{4,5,6,7,8,9},0)</f>
        <v/>
      </c>
      <c r="W1734" s="20"/>
      <c r="X1734" s="20"/>
      <c r="Y1734" s="20"/>
      <c r="Z1734" s="20">
        <v>0.019</v>
      </c>
      <c r="AA1734" s="20">
        <v>0.077</v>
      </c>
      <c r="AB1734" s="20"/>
      <c r="AC1734" s="20">
        <f t="shared" si="572"/>
        <v>0.002744836886</v>
      </c>
      <c r="AD1734" s="20">
        <f t="shared" ref="AD1734:AD1735" si="573">J1734/R1734</f>
        <v>0.006323427208</v>
      </c>
      <c r="AE1734" s="20">
        <f t="shared" si="546"/>
        <v>16.47217468</v>
      </c>
      <c r="AF1734" s="22" t="b">
        <f t="shared" si="4"/>
        <v>0</v>
      </c>
      <c r="AG1734" s="20" t="b">
        <f t="shared" si="5"/>
        <v>0</v>
      </c>
      <c r="AH1734" s="20" t="b">
        <f t="shared" si="6"/>
        <v>0</v>
      </c>
      <c r="AI1734" s="20" t="b">
        <f t="shared" si="7"/>
        <v>0</v>
      </c>
      <c r="AJ1734" s="20"/>
      <c r="AK1734" s="20"/>
      <c r="AL1734" s="20"/>
      <c r="AM1734" s="20"/>
      <c r="AN1734" s="20"/>
      <c r="AO1734" s="20"/>
      <c r="AP1734" s="20"/>
      <c r="AQ1734" s="20"/>
      <c r="AR1734" s="23"/>
      <c r="AS1734" s="23"/>
      <c r="AT1734" s="23"/>
      <c r="AU1734" s="23"/>
      <c r="AV1734" s="23"/>
    </row>
    <row r="1735" ht="15.75" customHeight="1">
      <c r="A1735" s="17" t="str">
        <f t="shared" si="1"/>
        <v>Ukraine-Europe2003</v>
      </c>
      <c r="B1735" s="17" t="s">
        <v>226</v>
      </c>
      <c r="C1735" s="18" t="s">
        <v>180</v>
      </c>
      <c r="D1735" s="19" t="s">
        <v>81</v>
      </c>
      <c r="E1735" s="17"/>
      <c r="F1735" s="18">
        <v>0.069</v>
      </c>
      <c r="G1735" s="18">
        <v>73.0</v>
      </c>
      <c r="H1735" s="18">
        <v>0.179</v>
      </c>
      <c r="I1735" s="20">
        <f t="array" ref="I1735:J1735">IFNA(VLOOKUP(A1735,ENERGY!$A$2:$F$2692,{5,6},0),0)</f>
        <v>114420</v>
      </c>
      <c r="J1735" s="20">
        <v>261813.0</v>
      </c>
      <c r="K1735" s="20">
        <f t="array" ref="K1735:S1735">VLOOKUP(A1735,'HUMAN RESOURCES'!$A$2:$M$2692,{2,3,4,5,6,7,8,9,10},0)</f>
        <v>0.009</v>
      </c>
      <c r="L1735" s="20">
        <v>0.014</v>
      </c>
      <c r="M1735" s="20">
        <v>74.0</v>
      </c>
      <c r="N1735" s="20">
        <v>63.0</v>
      </c>
      <c r="O1735" s="20">
        <v>0.156</v>
      </c>
      <c r="P1735" s="20">
        <v>0.693</v>
      </c>
      <c r="Q1735" s="20">
        <v>0.15</v>
      </c>
      <c r="R1735" s="20">
        <v>4.781295E7</v>
      </c>
      <c r="S1735" s="20">
        <v>0.674</v>
      </c>
      <c r="T1735" s="20">
        <f t="array" ref="T1735:U1735">VLOOKUP(A1735,TOURISM!$A$2:$F$2692,{3,6},0)</f>
        <v>1204000000</v>
      </c>
      <c r="U1735" s="20">
        <v>9.53E8</v>
      </c>
      <c r="V1735" s="20" t="str">
        <f t="array" ref="V1735:AA1735">VLOOKUP(A1735,BUSINESS!$A$2:$J$2692,{4,5,6,7,8,9},0)</f>
        <v/>
      </c>
      <c r="W1735" s="20">
        <v>40.0</v>
      </c>
      <c r="X1735" s="20"/>
      <c r="Y1735" s="20"/>
      <c r="Z1735" s="20">
        <v>0.031</v>
      </c>
      <c r="AA1735" s="20">
        <v>0.136</v>
      </c>
      <c r="AB1735" s="20"/>
      <c r="AC1735" s="20">
        <f t="shared" si="572"/>
        <v>0.002393075516</v>
      </c>
      <c r="AD1735" s="20">
        <f t="shared" si="573"/>
        <v>0.005475775914</v>
      </c>
      <c r="AE1735" s="20">
        <f t="shared" si="546"/>
        <v>19.93183855</v>
      </c>
      <c r="AF1735" s="22" t="b">
        <f t="shared" si="4"/>
        <v>0</v>
      </c>
      <c r="AG1735" s="20" t="b">
        <f t="shared" si="5"/>
        <v>0</v>
      </c>
      <c r="AH1735" s="20" t="b">
        <f t="shared" si="6"/>
        <v>0</v>
      </c>
      <c r="AI1735" s="20" t="b">
        <f t="shared" si="7"/>
        <v>0</v>
      </c>
      <c r="AJ1735" s="20"/>
      <c r="AK1735" s="20"/>
      <c r="AL1735" s="20"/>
      <c r="AM1735" s="20"/>
      <c r="AN1735" s="20"/>
      <c r="AO1735" s="20"/>
      <c r="AP1735" s="20"/>
      <c r="AQ1735" s="20"/>
      <c r="AR1735" s="23"/>
      <c r="AS1735" s="23"/>
      <c r="AT1735" s="23"/>
      <c r="AU1735" s="23"/>
      <c r="AV1735" s="23"/>
    </row>
    <row r="1736" ht="15.75" customHeight="1">
      <c r="A1736" s="17" t="str">
        <f t="shared" si="1"/>
        <v>Ukraine-Europe2004</v>
      </c>
      <c r="B1736" s="17" t="s">
        <v>226</v>
      </c>
      <c r="C1736" s="18" t="s">
        <v>180</v>
      </c>
      <c r="D1736" s="19" t="s">
        <v>83</v>
      </c>
      <c r="E1736" s="17"/>
      <c r="F1736" s="18">
        <v>0.066</v>
      </c>
      <c r="G1736" s="18">
        <v>90.0</v>
      </c>
      <c r="H1736" s="18">
        <v>0.174</v>
      </c>
      <c r="I1736" s="20">
        <f t="array" ref="I1736:J1736">IFNA(VLOOKUP(A1736,ENERGY!$A$2:$F$2692,{5,6},0),0)</f>
        <v>0</v>
      </c>
      <c r="J1736" s="20">
        <v>0.0</v>
      </c>
      <c r="K1736" s="20">
        <f t="array" ref="K1736:S1736">VLOOKUP(A1736,'HUMAN RESOURCES'!$A$2:$M$2692,{2,3,4,5,6,7,8,9,10},0)</f>
        <v>0.009</v>
      </c>
      <c r="L1736" s="20">
        <v>0.013</v>
      </c>
      <c r="M1736" s="20">
        <v>74.0</v>
      </c>
      <c r="N1736" s="20">
        <v>63.0</v>
      </c>
      <c r="O1736" s="20">
        <v>0.151</v>
      </c>
      <c r="P1736" s="20">
        <v>0.694</v>
      </c>
      <c r="Q1736" s="20">
        <v>0.155</v>
      </c>
      <c r="R1736" s="20">
        <v>4.74516E7</v>
      </c>
      <c r="S1736" s="20">
        <v>0.676</v>
      </c>
      <c r="T1736" s="20">
        <f t="array" ref="T1736:U1736">VLOOKUP(A1736,TOURISM!$A$2:$F$2692,{3,6},0)</f>
        <v>2931000000</v>
      </c>
      <c r="U1736" s="20">
        <v>2.66E9</v>
      </c>
      <c r="V1736" s="20" t="str">
        <f t="array" ref="V1736:AA1736">VLOOKUP(A1736,BUSINESS!$A$2:$J$2692,{4,5,6,7,8,9},0)</f>
        <v/>
      </c>
      <c r="W1736" s="20">
        <v>34.0</v>
      </c>
      <c r="X1736" s="20"/>
      <c r="Y1736" s="20"/>
      <c r="Z1736" s="20">
        <v>0.035</v>
      </c>
      <c r="AA1736" s="20">
        <v>0.289</v>
      </c>
      <c r="AB1736" s="20"/>
      <c r="AC1736" s="20"/>
      <c r="AD1736" s="20"/>
      <c r="AE1736" s="20">
        <f t="shared" si="546"/>
        <v>56.05711925</v>
      </c>
      <c r="AF1736" s="22" t="b">
        <f t="shared" si="4"/>
        <v>0</v>
      </c>
      <c r="AG1736" s="20" t="b">
        <f t="shared" si="5"/>
        <v>0</v>
      </c>
      <c r="AH1736" s="20" t="b">
        <f t="shared" si="6"/>
        <v>0</v>
      </c>
      <c r="AI1736" s="20" t="b">
        <f t="shared" si="7"/>
        <v>0</v>
      </c>
      <c r="AJ1736" s="20"/>
      <c r="AK1736" s="20"/>
      <c r="AL1736" s="20"/>
      <c r="AM1736" s="20"/>
      <c r="AN1736" s="20"/>
      <c r="AO1736" s="20"/>
      <c r="AP1736" s="20"/>
      <c r="AQ1736" s="20"/>
      <c r="AR1736" s="23"/>
      <c r="AS1736" s="23"/>
      <c r="AT1736" s="23"/>
      <c r="AU1736" s="23"/>
      <c r="AV1736" s="23"/>
    </row>
    <row r="1737" ht="15.75" customHeight="1">
      <c r="A1737" s="17" t="str">
        <f t="shared" si="1"/>
        <v>Ukraine-Europe2005</v>
      </c>
      <c r="B1737" s="17" t="s">
        <v>226</v>
      </c>
      <c r="C1737" s="18" t="s">
        <v>180</v>
      </c>
      <c r="D1737" s="19" t="s">
        <v>84</v>
      </c>
      <c r="E1737" s="17"/>
      <c r="F1737" s="18">
        <v>0.064</v>
      </c>
      <c r="G1737" s="18">
        <v>117.0</v>
      </c>
      <c r="H1737" s="18">
        <v>0.162</v>
      </c>
      <c r="I1737" s="20">
        <f t="array" ref="I1737:J1737">IFNA(VLOOKUP(A1737,ENERGY!$A$2:$F$2692,{5,6},0),0)</f>
        <v>134562</v>
      </c>
      <c r="J1737" s="20">
        <v>323459.0</v>
      </c>
      <c r="K1737" s="20">
        <f t="array" ref="K1737:S1737">VLOOKUP(A1737,'HUMAN RESOURCES'!$A$2:$M$2692,{2,3,4,5,6,7,8,9,10},0)</f>
        <v>0.009</v>
      </c>
      <c r="L1737" s="20">
        <v>0.013</v>
      </c>
      <c r="M1737" s="20">
        <v>74.0</v>
      </c>
      <c r="N1737" s="20">
        <v>62.0</v>
      </c>
      <c r="O1737" s="20">
        <v>0.147</v>
      </c>
      <c r="P1737" s="20">
        <v>0.695</v>
      </c>
      <c r="Q1737" s="20">
        <v>0.158</v>
      </c>
      <c r="R1737" s="20">
        <v>4.710515E7</v>
      </c>
      <c r="S1737" s="20">
        <v>0.678</v>
      </c>
      <c r="T1737" s="20">
        <f t="array" ref="T1737:U1737">VLOOKUP(A1737,TOURISM!$A$2:$F$2692,{3,6},0)</f>
        <v>3542000000</v>
      </c>
      <c r="U1737" s="20">
        <v>3.078E9</v>
      </c>
      <c r="V1737" s="20">
        <f t="array" ref="V1737:AA1737">VLOOKUP(A1737,BUSINESS!$A$2:$J$2692,{4,5,6,7,8,9},0)</f>
        <v>0.573</v>
      </c>
      <c r="W1737" s="20">
        <v>34.0</v>
      </c>
      <c r="X1737" s="20"/>
      <c r="Y1737" s="20">
        <v>2085.0</v>
      </c>
      <c r="Z1737" s="20">
        <v>0.037</v>
      </c>
      <c r="AA1737" s="20">
        <v>0.637</v>
      </c>
      <c r="AB1737" s="20"/>
      <c r="AC1737" s="20">
        <f>I1737/R1737</f>
        <v>0.002856630326</v>
      </c>
      <c r="AD1737" s="20">
        <f>J1737/R1737</f>
        <v>0.00686674387</v>
      </c>
      <c r="AE1737" s="20">
        <f t="shared" si="546"/>
        <v>65.34317373</v>
      </c>
      <c r="AF1737" s="22" t="b">
        <f t="shared" si="4"/>
        <v>0</v>
      </c>
      <c r="AG1737" s="20" t="b">
        <f t="shared" si="5"/>
        <v>0</v>
      </c>
      <c r="AH1737" s="20" t="b">
        <f t="shared" si="6"/>
        <v>0</v>
      </c>
      <c r="AI1737" s="20" t="b">
        <f t="shared" si="7"/>
        <v>0</v>
      </c>
      <c r="AJ1737" s="20"/>
      <c r="AK1737" s="20"/>
      <c r="AL1737" s="20"/>
      <c r="AM1737" s="20"/>
      <c r="AN1737" s="20"/>
      <c r="AO1737" s="20"/>
      <c r="AP1737" s="20"/>
      <c r="AQ1737" s="20"/>
      <c r="AR1737" s="23"/>
      <c r="AS1737" s="23"/>
      <c r="AT1737" s="23"/>
      <c r="AU1737" s="23"/>
      <c r="AV1737" s="23"/>
    </row>
    <row r="1738" ht="15.75" customHeight="1">
      <c r="A1738" s="17" t="str">
        <f t="shared" si="1"/>
        <v>Ukraine-Europe2006</v>
      </c>
      <c r="B1738" s="17" t="s">
        <v>226</v>
      </c>
      <c r="C1738" s="18" t="s">
        <v>180</v>
      </c>
      <c r="D1738" s="19" t="s">
        <v>85</v>
      </c>
      <c r="E1738" s="17"/>
      <c r="F1738" s="18">
        <v>0.064</v>
      </c>
      <c r="G1738" s="18">
        <v>147.0</v>
      </c>
      <c r="H1738" s="18">
        <v>0.152</v>
      </c>
      <c r="I1738" s="20">
        <f t="array" ref="I1738:J1738">IFNA(VLOOKUP(A1738,ENERGY!$A$2:$F$2692,{5,6},0),0)</f>
        <v>0</v>
      </c>
      <c r="J1738" s="20">
        <v>0.0</v>
      </c>
      <c r="K1738" s="20">
        <f t="array" ref="K1738:S1738">VLOOKUP(A1738,'HUMAN RESOURCES'!$A$2:$M$2692,{2,3,4,5,6,7,8,9,10},0)</f>
        <v>0.01</v>
      </c>
      <c r="L1738" s="20">
        <v>0.012</v>
      </c>
      <c r="M1738" s="20">
        <v>74.0</v>
      </c>
      <c r="N1738" s="20">
        <v>62.0</v>
      </c>
      <c r="O1738" s="20">
        <v>0.143</v>
      </c>
      <c r="P1738" s="20">
        <v>0.697</v>
      </c>
      <c r="Q1738" s="20">
        <v>0.16</v>
      </c>
      <c r="R1738" s="20">
        <v>4.678775E7</v>
      </c>
      <c r="S1738" s="20">
        <v>0.68</v>
      </c>
      <c r="T1738" s="20">
        <f t="array" ref="T1738:U1738">VLOOKUP(A1738,TOURISM!$A$2:$F$2692,{3,6},0)</f>
        <v>4018000000</v>
      </c>
      <c r="U1738" s="20">
        <v>3.202E9</v>
      </c>
      <c r="V1738" s="20">
        <f t="array" ref="V1738:AA1738">VLOOKUP(A1738,BUSINESS!$A$2:$J$2692,{4,5,6,7,8,9},0)</f>
        <v>0.57</v>
      </c>
      <c r="W1738" s="20">
        <v>33.0</v>
      </c>
      <c r="X1738" s="20"/>
      <c r="Y1738" s="20">
        <v>2085.0</v>
      </c>
      <c r="Z1738" s="20">
        <v>0.045</v>
      </c>
      <c r="AA1738" s="20">
        <v>1.047</v>
      </c>
      <c r="AB1738" s="20"/>
      <c r="AC1738" s="20"/>
      <c r="AD1738" s="20"/>
      <c r="AE1738" s="20">
        <f t="shared" si="546"/>
        <v>68.43671688</v>
      </c>
      <c r="AF1738" s="22" t="b">
        <f t="shared" si="4"/>
        <v>0</v>
      </c>
      <c r="AG1738" s="20" t="b">
        <f t="shared" si="5"/>
        <v>0</v>
      </c>
      <c r="AH1738" s="20" t="b">
        <f t="shared" si="6"/>
        <v>0</v>
      </c>
      <c r="AI1738" s="20" t="b">
        <f t="shared" si="7"/>
        <v>0</v>
      </c>
      <c r="AJ1738" s="20"/>
      <c r="AK1738" s="20"/>
      <c r="AL1738" s="20"/>
      <c r="AM1738" s="20"/>
      <c r="AN1738" s="20"/>
      <c r="AO1738" s="20"/>
      <c r="AP1738" s="20"/>
      <c r="AQ1738" s="20"/>
      <c r="AR1738" s="23"/>
      <c r="AS1738" s="23"/>
      <c r="AT1738" s="23"/>
      <c r="AU1738" s="23"/>
      <c r="AV1738" s="23"/>
    </row>
    <row r="1739" ht="15.75" customHeight="1">
      <c r="A1739" s="17" t="str">
        <f t="shared" si="1"/>
        <v>Ukraine-Europe2007</v>
      </c>
      <c r="B1739" s="17" t="s">
        <v>226</v>
      </c>
      <c r="C1739" s="18" t="s">
        <v>180</v>
      </c>
      <c r="D1739" s="19" t="s">
        <v>86</v>
      </c>
      <c r="E1739" s="17"/>
      <c r="F1739" s="18">
        <v>0.064</v>
      </c>
      <c r="G1739" s="18">
        <v>194.0</v>
      </c>
      <c r="H1739" s="18">
        <v>0.139</v>
      </c>
      <c r="I1739" s="20">
        <f t="array" ref="I1739:J1739">IFNA(VLOOKUP(A1739,ENERGY!$A$2:$F$2692,{5,6},0),0)</f>
        <v>0</v>
      </c>
      <c r="J1739" s="20">
        <v>0.0</v>
      </c>
      <c r="K1739" s="20">
        <f t="array" ref="K1739:S1739">VLOOKUP(A1739,'HUMAN RESOURCES'!$A$2:$M$2692,{2,3,4,5,6,7,8,9,10},0)</f>
        <v>0.01</v>
      </c>
      <c r="L1739" s="20">
        <v>0.012</v>
      </c>
      <c r="M1739" s="20">
        <v>74.0</v>
      </c>
      <c r="N1739" s="20">
        <v>63.0</v>
      </c>
      <c r="O1739" s="20">
        <v>0.141</v>
      </c>
      <c r="P1739" s="20">
        <v>0.698</v>
      </c>
      <c r="Q1739" s="20">
        <v>0.161</v>
      </c>
      <c r="R1739" s="20">
        <v>4.650935E7</v>
      </c>
      <c r="S1739" s="20">
        <v>0.681</v>
      </c>
      <c r="T1739" s="20">
        <f t="array" ref="T1739:U1739">VLOOKUP(A1739,TOURISM!$A$2:$F$2692,{3,6},0)</f>
        <v>5320000000</v>
      </c>
      <c r="U1739" s="20">
        <v>4.022E9</v>
      </c>
      <c r="V1739" s="20">
        <f t="array" ref="V1739:AA1739">VLOOKUP(A1739,BUSINESS!$A$2:$J$2692,{4,5,6,7,8,9},0)</f>
        <v>0.566</v>
      </c>
      <c r="W1739" s="20">
        <v>27.0</v>
      </c>
      <c r="X1739" s="20"/>
      <c r="Y1739" s="20">
        <v>2085.0</v>
      </c>
      <c r="Z1739" s="20">
        <v>0.066</v>
      </c>
      <c r="AA1739" s="20">
        <v>1.184</v>
      </c>
      <c r="AB1739" s="20"/>
      <c r="AC1739" s="20"/>
      <c r="AD1739" s="20"/>
      <c r="AE1739" s="20">
        <f t="shared" si="546"/>
        <v>86.47723522</v>
      </c>
      <c r="AF1739" s="22" t="b">
        <f t="shared" si="4"/>
        <v>0</v>
      </c>
      <c r="AG1739" s="20" t="b">
        <f t="shared" si="5"/>
        <v>0</v>
      </c>
      <c r="AH1739" s="20" t="b">
        <f t="shared" si="6"/>
        <v>0</v>
      </c>
      <c r="AI1739" s="20" t="b">
        <f t="shared" si="7"/>
        <v>0</v>
      </c>
      <c r="AJ1739" s="20"/>
      <c r="AK1739" s="20"/>
      <c r="AL1739" s="20"/>
      <c r="AM1739" s="20"/>
      <c r="AN1739" s="20"/>
      <c r="AO1739" s="20"/>
      <c r="AP1739" s="20"/>
      <c r="AQ1739" s="20"/>
      <c r="AR1739" s="23"/>
      <c r="AS1739" s="23"/>
      <c r="AT1739" s="23"/>
      <c r="AU1739" s="23"/>
      <c r="AV1739" s="23"/>
    </row>
    <row r="1740" ht="15.75" customHeight="1">
      <c r="A1740" s="17" t="str">
        <f t="shared" si="1"/>
        <v>Ukraine-Europe2008</v>
      </c>
      <c r="B1740" s="17" t="s">
        <v>226</v>
      </c>
      <c r="C1740" s="18" t="s">
        <v>180</v>
      </c>
      <c r="D1740" s="19" t="s">
        <v>87</v>
      </c>
      <c r="E1740" s="17"/>
      <c r="F1740" s="18">
        <v>0.066</v>
      </c>
      <c r="G1740" s="18">
        <v>257.0</v>
      </c>
      <c r="H1740" s="18">
        <v>0.175</v>
      </c>
      <c r="I1740" s="20">
        <f t="array" ref="I1740:J1740">IFNA(VLOOKUP(A1740,ENERGY!$A$2:$F$2692,{5,6},0),0)</f>
        <v>143843</v>
      </c>
      <c r="J1740" s="20">
        <v>343121.0</v>
      </c>
      <c r="K1740" s="20">
        <f t="array" ref="K1740:S1740">VLOOKUP(A1740,'HUMAN RESOURCES'!$A$2:$M$2692,{2,3,4,5,6,7,8,9,10},0)</f>
        <v>0.011</v>
      </c>
      <c r="L1740" s="20">
        <v>0.011</v>
      </c>
      <c r="M1740" s="20">
        <v>74.0</v>
      </c>
      <c r="N1740" s="20">
        <v>63.0</v>
      </c>
      <c r="O1740" s="20">
        <v>0.139</v>
      </c>
      <c r="P1740" s="20">
        <v>0.7</v>
      </c>
      <c r="Q1740" s="20">
        <v>0.16</v>
      </c>
      <c r="R1740" s="20">
        <v>4.62582E7</v>
      </c>
      <c r="S1740" s="20">
        <v>0.683</v>
      </c>
      <c r="T1740" s="20">
        <f t="array" ref="T1740:U1740">VLOOKUP(A1740,TOURISM!$A$2:$F$2692,{3,6},0)</f>
        <v>6722000000</v>
      </c>
      <c r="U1740" s="20">
        <v>4.585E9</v>
      </c>
      <c r="V1740" s="20">
        <f t="array" ref="V1740:AA1740">VLOOKUP(A1740,BUSINESS!$A$2:$J$2692,{4,5,6,7,8,9},0)</f>
        <v>0.572</v>
      </c>
      <c r="W1740" s="20">
        <v>27.0</v>
      </c>
      <c r="X1740" s="20"/>
      <c r="Y1740" s="20">
        <v>848.0</v>
      </c>
      <c r="Z1740" s="20">
        <v>0.11</v>
      </c>
      <c r="AA1740" s="20">
        <v>1.198</v>
      </c>
      <c r="AB1740" s="20"/>
      <c r="AC1740" s="20">
        <f t="shared" ref="AC1740:AC1748" si="574">I1740/R1740</f>
        <v>0.003109567601</v>
      </c>
      <c r="AD1740" s="20">
        <f t="shared" ref="AD1740:AD1744" si="575">J1740/R1740</f>
        <v>0.007417517327</v>
      </c>
      <c r="AE1740" s="20">
        <f t="shared" si="546"/>
        <v>99.11756186</v>
      </c>
      <c r="AF1740" s="22" t="b">
        <f t="shared" si="4"/>
        <v>0</v>
      </c>
      <c r="AG1740" s="20" t="b">
        <f t="shared" si="5"/>
        <v>0</v>
      </c>
      <c r="AH1740" s="20" t="b">
        <f t="shared" si="6"/>
        <v>0</v>
      </c>
      <c r="AI1740" s="20" t="b">
        <f t="shared" si="7"/>
        <v>0</v>
      </c>
      <c r="AJ1740" s="20"/>
      <c r="AK1740" s="20"/>
      <c r="AL1740" s="20"/>
      <c r="AM1740" s="20"/>
      <c r="AN1740" s="20"/>
      <c r="AO1740" s="20"/>
      <c r="AP1740" s="20"/>
      <c r="AQ1740" s="20"/>
      <c r="AR1740" s="23"/>
      <c r="AS1740" s="23"/>
      <c r="AT1740" s="23"/>
      <c r="AU1740" s="23"/>
      <c r="AV1740" s="23"/>
    </row>
    <row r="1741" ht="15.75" customHeight="1">
      <c r="A1741" s="17" t="str">
        <f t="shared" si="1"/>
        <v>Ukraine-Europe2009</v>
      </c>
      <c r="B1741" s="17" t="s">
        <v>226</v>
      </c>
      <c r="C1741" s="18" t="s">
        <v>180</v>
      </c>
      <c r="D1741" s="19" t="s">
        <v>88</v>
      </c>
      <c r="E1741" s="17"/>
      <c r="F1741" s="18">
        <v>0.078</v>
      </c>
      <c r="G1741" s="18">
        <v>198.0</v>
      </c>
      <c r="H1741" s="18">
        <v>0.209</v>
      </c>
      <c r="I1741" s="20">
        <f t="array" ref="I1741:J1741">IFNA(VLOOKUP(A1741,ENERGY!$A$2:$F$2692,{5,6},0),0)</f>
        <v>137343</v>
      </c>
      <c r="J1741" s="20">
        <v>327595.0</v>
      </c>
      <c r="K1741" s="20">
        <f t="array" ref="K1741:S1741">VLOOKUP(A1741,'HUMAN RESOURCES'!$A$2:$M$2692,{2,3,4,5,6,7,8,9,10},0)</f>
        <v>0.011</v>
      </c>
      <c r="L1741" s="20">
        <v>0.011</v>
      </c>
      <c r="M1741" s="20">
        <v>75.0</v>
      </c>
      <c r="N1741" s="20">
        <v>64.0</v>
      </c>
      <c r="O1741" s="20">
        <v>0.139</v>
      </c>
      <c r="P1741" s="20">
        <v>0.702</v>
      </c>
      <c r="Q1741" s="20">
        <v>0.159</v>
      </c>
      <c r="R1741" s="20">
        <v>4.60533E7</v>
      </c>
      <c r="S1741" s="20">
        <v>0.685</v>
      </c>
      <c r="T1741" s="20">
        <f t="array" ref="T1741:U1741">VLOOKUP(A1741,TOURISM!$A$2:$F$2692,{3,6},0)</f>
        <v>4349000000</v>
      </c>
      <c r="U1741" s="20">
        <v>3.751E9</v>
      </c>
      <c r="V1741" s="20">
        <f t="array" ref="V1741:AA1741">VLOOKUP(A1741,BUSINESS!$A$2:$J$2692,{4,5,6,7,8,9},0)</f>
        <v>0.572</v>
      </c>
      <c r="W1741" s="20">
        <v>27.0</v>
      </c>
      <c r="X1741" s="20"/>
      <c r="Y1741" s="20">
        <v>736.0</v>
      </c>
      <c r="Z1741" s="20">
        <v>0.179</v>
      </c>
      <c r="AA1741" s="20">
        <v>1.188</v>
      </c>
      <c r="AB1741" s="20"/>
      <c r="AC1741" s="20">
        <f t="shared" si="574"/>
        <v>0.002982261857</v>
      </c>
      <c r="AD1741" s="20">
        <f t="shared" si="575"/>
        <v>0.007113388183</v>
      </c>
      <c r="AE1741" s="20">
        <f t="shared" si="546"/>
        <v>81.44910354</v>
      </c>
      <c r="AF1741" s="22" t="b">
        <f t="shared" si="4"/>
        <v>0</v>
      </c>
      <c r="AG1741" s="20" t="b">
        <f t="shared" si="5"/>
        <v>0</v>
      </c>
      <c r="AH1741" s="20" t="b">
        <f t="shared" si="6"/>
        <v>0</v>
      </c>
      <c r="AI1741" s="20" t="b">
        <f t="shared" si="7"/>
        <v>0</v>
      </c>
      <c r="AJ1741" s="20"/>
      <c r="AK1741" s="20"/>
      <c r="AL1741" s="20"/>
      <c r="AM1741" s="20"/>
      <c r="AN1741" s="20"/>
      <c r="AO1741" s="20"/>
      <c r="AP1741" s="20"/>
      <c r="AQ1741" s="20"/>
      <c r="AR1741" s="23"/>
      <c r="AS1741" s="23"/>
      <c r="AT1741" s="23"/>
      <c r="AU1741" s="23"/>
      <c r="AV1741" s="23"/>
    </row>
    <row r="1742" ht="15.75" customHeight="1">
      <c r="A1742" s="17" t="str">
        <f t="shared" si="1"/>
        <v>Ukraine-Europe2010</v>
      </c>
      <c r="B1742" s="17" t="s">
        <v>226</v>
      </c>
      <c r="C1742" s="18" t="s">
        <v>180</v>
      </c>
      <c r="D1742" s="19" t="s">
        <v>89</v>
      </c>
      <c r="E1742" s="17"/>
      <c r="F1742" s="18">
        <v>0.078</v>
      </c>
      <c r="G1742" s="18">
        <v>231.0</v>
      </c>
      <c r="H1742" s="18">
        <v>0.159</v>
      </c>
      <c r="I1742" s="20">
        <f t="array" ref="I1742:J1742">IFNA(VLOOKUP(A1742,ENERGY!$A$2:$F$2692,{5,6},0),0)</f>
        <v>135601</v>
      </c>
      <c r="J1742" s="20">
        <v>318684.0</v>
      </c>
      <c r="K1742" s="20">
        <f t="array" ref="K1742:S1742">VLOOKUP(A1742,'HUMAN RESOURCES'!$A$2:$M$2692,{2,3,4,5,6,7,8,9,10},0)</f>
        <v>0.011</v>
      </c>
      <c r="L1742" s="20">
        <v>0.01</v>
      </c>
      <c r="M1742" s="20">
        <v>76.0</v>
      </c>
      <c r="N1742" s="20">
        <v>65.0</v>
      </c>
      <c r="O1742" s="20">
        <v>0.139</v>
      </c>
      <c r="P1742" s="20">
        <v>0.703</v>
      </c>
      <c r="Q1742" s="20">
        <v>0.158</v>
      </c>
      <c r="R1742" s="20">
        <v>4.58707E7</v>
      </c>
      <c r="S1742" s="20">
        <v>0.687</v>
      </c>
      <c r="T1742" s="20">
        <f t="array" ref="T1742:U1742">VLOOKUP(A1742,TOURISM!$A$2:$F$2692,{3,6},0)</f>
        <v>4696000000</v>
      </c>
      <c r="U1742" s="20">
        <v>4.134E9</v>
      </c>
      <c r="V1742" s="20">
        <f t="array" ref="V1742:AA1742">VLOOKUP(A1742,BUSINESS!$A$2:$J$2692,{4,5,6,7,8,9},0)</f>
        <v>0.555</v>
      </c>
      <c r="W1742" s="20">
        <v>27.0</v>
      </c>
      <c r="X1742" s="20"/>
      <c r="Y1742" s="20">
        <v>657.0</v>
      </c>
      <c r="Z1742" s="20">
        <v>0.233</v>
      </c>
      <c r="AA1742" s="20">
        <v>1.171</v>
      </c>
      <c r="AB1742" s="20"/>
      <c r="AC1742" s="20">
        <f t="shared" si="574"/>
        <v>0.002956157198</v>
      </c>
      <c r="AD1742" s="20">
        <f t="shared" si="575"/>
        <v>0.006947441395</v>
      </c>
      <c r="AE1742" s="20">
        <f t="shared" si="546"/>
        <v>90.1228889</v>
      </c>
      <c r="AF1742" s="22" t="b">
        <f t="shared" si="4"/>
        <v>0</v>
      </c>
      <c r="AG1742" s="20" t="b">
        <f t="shared" si="5"/>
        <v>0</v>
      </c>
      <c r="AH1742" s="20" t="b">
        <f t="shared" si="6"/>
        <v>0</v>
      </c>
      <c r="AI1742" s="20" t="b">
        <f t="shared" si="7"/>
        <v>0</v>
      </c>
      <c r="AJ1742" s="20"/>
      <c r="AK1742" s="20"/>
      <c r="AL1742" s="20"/>
      <c r="AM1742" s="20"/>
      <c r="AN1742" s="20"/>
      <c r="AO1742" s="20"/>
      <c r="AP1742" s="20"/>
      <c r="AQ1742" s="20"/>
      <c r="AR1742" s="23"/>
      <c r="AS1742" s="23"/>
      <c r="AT1742" s="23"/>
      <c r="AU1742" s="23"/>
      <c r="AV1742" s="23"/>
    </row>
    <row r="1743" ht="15.75" customHeight="1">
      <c r="A1743" s="17" t="str">
        <f t="shared" si="1"/>
        <v>Ukraine-Europe2011</v>
      </c>
      <c r="B1743" s="17" t="s">
        <v>226</v>
      </c>
      <c r="C1743" s="18" t="s">
        <v>180</v>
      </c>
      <c r="D1743" s="19" t="s">
        <v>90</v>
      </c>
      <c r="E1743" s="17"/>
      <c r="F1743" s="18">
        <v>0.073</v>
      </c>
      <c r="G1743" s="18">
        <v>262.0</v>
      </c>
      <c r="H1743" s="18">
        <v>0.159</v>
      </c>
      <c r="I1743" s="20">
        <f t="array" ref="I1743:J1743">IFNA(VLOOKUP(A1743,ENERGY!$A$2:$F$2692,{5,6},0),0)</f>
        <v>142883</v>
      </c>
      <c r="J1743" s="20">
        <v>333869.0</v>
      </c>
      <c r="K1743" s="20">
        <f t="array" ref="K1743:S1743">VLOOKUP(A1743,'HUMAN RESOURCES'!$A$2:$M$2692,{2,3,4,5,6,7,8,9,10},0)</f>
        <v>0.011</v>
      </c>
      <c r="L1743" s="20">
        <v>0.01</v>
      </c>
      <c r="M1743" s="20">
        <v>76.0</v>
      </c>
      <c r="N1743" s="20">
        <v>66.0</v>
      </c>
      <c r="O1743" s="20">
        <v>0.14</v>
      </c>
      <c r="P1743" s="20">
        <v>0.704</v>
      </c>
      <c r="Q1743" s="20">
        <v>0.156</v>
      </c>
      <c r="R1743" s="20">
        <v>4.57061E7</v>
      </c>
      <c r="S1743" s="20">
        <v>0.689</v>
      </c>
      <c r="T1743" s="20">
        <f t="array" ref="T1743:U1743">VLOOKUP(A1743,TOURISM!$A$2:$F$2692,{3,6},0)</f>
        <v>5406000000</v>
      </c>
      <c r="U1743" s="20">
        <v>4.829E9</v>
      </c>
      <c r="V1743" s="20">
        <f t="array" ref="V1743:AA1743">VLOOKUP(A1743,BUSINESS!$A$2:$J$2692,{4,5,6,7,8,9},0)</f>
        <v>0.571</v>
      </c>
      <c r="W1743" s="20">
        <v>24.0</v>
      </c>
      <c r="X1743" s="20"/>
      <c r="Y1743" s="20">
        <v>657.0</v>
      </c>
      <c r="Z1743" s="20">
        <v>0.287</v>
      </c>
      <c r="AA1743" s="20">
        <v>1.213</v>
      </c>
      <c r="AB1743" s="20"/>
      <c r="AC1743" s="20">
        <f t="shared" si="574"/>
        <v>0.003126125397</v>
      </c>
      <c r="AD1743" s="20">
        <f t="shared" si="575"/>
        <v>0.007304692371</v>
      </c>
      <c r="AE1743" s="20">
        <f t="shared" si="546"/>
        <v>105.6532935</v>
      </c>
      <c r="AF1743" s="22" t="b">
        <f t="shared" si="4"/>
        <v>0</v>
      </c>
      <c r="AG1743" s="20" t="b">
        <f t="shared" si="5"/>
        <v>0</v>
      </c>
      <c r="AH1743" s="20" t="b">
        <f t="shared" si="6"/>
        <v>0</v>
      </c>
      <c r="AI1743" s="20" t="b">
        <f t="shared" si="7"/>
        <v>0</v>
      </c>
      <c r="AJ1743" s="20"/>
      <c r="AK1743" s="20"/>
      <c r="AL1743" s="20"/>
      <c r="AM1743" s="20"/>
      <c r="AN1743" s="20"/>
      <c r="AO1743" s="20"/>
      <c r="AP1743" s="20"/>
      <c r="AQ1743" s="20"/>
      <c r="AR1743" s="23"/>
      <c r="AS1743" s="23"/>
      <c r="AT1743" s="23"/>
      <c r="AU1743" s="23"/>
      <c r="AV1743" s="23"/>
    </row>
    <row r="1744" ht="15.75" customHeight="1">
      <c r="A1744" s="17" t="str">
        <f t="shared" si="1"/>
        <v>Ukraine-Europe2012</v>
      </c>
      <c r="B1744" s="17" t="s">
        <v>226</v>
      </c>
      <c r="C1744" s="18" t="s">
        <v>180</v>
      </c>
      <c r="D1744" s="19" t="s">
        <v>91</v>
      </c>
      <c r="E1744" s="17"/>
      <c r="F1744" s="18">
        <v>0.076</v>
      </c>
      <c r="G1744" s="18">
        <v>293.0</v>
      </c>
      <c r="H1744" s="18">
        <v>0.184</v>
      </c>
      <c r="I1744" s="20">
        <f t="array" ref="I1744:J1744">IFNA(VLOOKUP(A1744,ENERGY!$A$2:$F$2692,{5,6},0),0)</f>
        <v>144641</v>
      </c>
      <c r="J1744" s="20">
        <v>352259.0</v>
      </c>
      <c r="K1744" s="20">
        <f t="array" ref="K1744:S1744">VLOOKUP(A1744,'HUMAN RESOURCES'!$A$2:$M$2692,{2,3,4,5,6,7,8,9,10},0)</f>
        <v>0.011</v>
      </c>
      <c r="L1744" s="20">
        <v>0.009</v>
      </c>
      <c r="M1744" s="20">
        <v>76.0</v>
      </c>
      <c r="N1744" s="20">
        <v>66.0</v>
      </c>
      <c r="O1744" s="20">
        <v>0.142</v>
      </c>
      <c r="P1744" s="20">
        <v>0.705</v>
      </c>
      <c r="Q1744" s="20">
        <v>0.153</v>
      </c>
      <c r="R1744" s="20">
        <v>4.55933E7</v>
      </c>
      <c r="S1744" s="20">
        <v>0.691</v>
      </c>
      <c r="T1744" s="20">
        <f t="array" ref="T1744:U1744">VLOOKUP(A1744,TOURISM!$A$2:$F$2692,{3,6},0)</f>
        <v>5988000000</v>
      </c>
      <c r="U1744" s="20">
        <v>5.536E9</v>
      </c>
      <c r="V1744" s="20">
        <f t="array" ref="V1744:AA1744">VLOOKUP(A1744,BUSINESS!$A$2:$J$2692,{4,5,6,7,8,9},0)</f>
        <v>0.554</v>
      </c>
      <c r="W1744" s="20">
        <v>22.0</v>
      </c>
      <c r="X1744" s="20">
        <v>140.0</v>
      </c>
      <c r="Y1744" s="20">
        <v>491.0</v>
      </c>
      <c r="Z1744" s="20">
        <v>0.353</v>
      </c>
      <c r="AA1744" s="20">
        <v>1.303</v>
      </c>
      <c r="AB1744" s="20"/>
      <c r="AC1744" s="20">
        <f t="shared" si="574"/>
        <v>0.003172417877</v>
      </c>
      <c r="AD1744" s="20">
        <f t="shared" si="575"/>
        <v>0.007726113267</v>
      </c>
      <c r="AE1744" s="20">
        <f t="shared" si="546"/>
        <v>121.4213492</v>
      </c>
      <c r="AF1744" s="22" t="b">
        <f t="shared" si="4"/>
        <v>0</v>
      </c>
      <c r="AG1744" s="20" t="b">
        <f t="shared" si="5"/>
        <v>0</v>
      </c>
      <c r="AH1744" s="20" t="b">
        <f t="shared" si="6"/>
        <v>0</v>
      </c>
      <c r="AI1744" s="20" t="b">
        <f t="shared" si="7"/>
        <v>0</v>
      </c>
      <c r="AJ1744" s="20"/>
      <c r="AK1744" s="20"/>
      <c r="AL1744" s="20"/>
      <c r="AM1744" s="20"/>
      <c r="AN1744" s="20"/>
      <c r="AO1744" s="20"/>
      <c r="AP1744" s="20"/>
      <c r="AQ1744" s="20"/>
      <c r="AR1744" s="23"/>
      <c r="AS1744" s="23"/>
      <c r="AT1744" s="23"/>
      <c r="AU1744" s="23"/>
      <c r="AV1744" s="23"/>
    </row>
    <row r="1745" ht="15.75" customHeight="1">
      <c r="A1745" s="17" t="str">
        <f t="shared" si="1"/>
        <v>United Kingdom-Europe2000</v>
      </c>
      <c r="B1745" s="17" t="s">
        <v>227</v>
      </c>
      <c r="C1745" s="18" t="s">
        <v>180</v>
      </c>
      <c r="D1745" s="19" t="s">
        <v>76</v>
      </c>
      <c r="E1745" s="17"/>
      <c r="F1745" s="18">
        <v>0.07</v>
      </c>
      <c r="G1745" s="18">
        <v>1761.0</v>
      </c>
      <c r="H1745" s="18">
        <v>0.06</v>
      </c>
      <c r="I1745" s="20">
        <f t="array" ref="I1745:J1745">IFNA(VLOOKUP(A1745,ENERGY!$A$2:$F$2692,{5,6},0),0)</f>
        <v>192381</v>
      </c>
      <c r="J1745" s="20"/>
      <c r="K1745" s="20">
        <f t="array" ref="K1745:S1745">VLOOKUP(A1745,'HUMAN RESOURCES'!$A$2:$M$2692,{2,3,4,5,6,7,8,9,10},0)</f>
        <v>0.012</v>
      </c>
      <c r="L1745" s="20">
        <v>0.006</v>
      </c>
      <c r="M1745" s="20">
        <v>80.0</v>
      </c>
      <c r="N1745" s="20">
        <v>75.0</v>
      </c>
      <c r="O1745" s="20">
        <v>0.19</v>
      </c>
      <c r="P1745" s="20">
        <v>0.652</v>
      </c>
      <c r="Q1745" s="20">
        <v>0.158</v>
      </c>
      <c r="R1745" s="20">
        <v>5.8892514E7</v>
      </c>
      <c r="S1745" s="20">
        <v>0.787</v>
      </c>
      <c r="T1745" s="20">
        <f t="array" ref="T1745:U1745">VLOOKUP(A1745,TOURISM!$A$2:$F$2692,{3,6},0)</f>
        <v>29978000000</v>
      </c>
      <c r="U1745" s="20">
        <v>4.7009E10</v>
      </c>
      <c r="V1745" s="20" t="str">
        <f t="array" ref="V1745:AA1745">VLOOKUP(A1745,BUSINESS!$A$2:$J$2692,{4,5,6,7,8,9},0)</f>
        <v/>
      </c>
      <c r="W1745" s="20"/>
      <c r="X1745" s="20"/>
      <c r="Y1745" s="20"/>
      <c r="Z1745" s="20">
        <v>0.268</v>
      </c>
      <c r="AA1745" s="20">
        <v>0.737</v>
      </c>
      <c r="AB1745" s="20"/>
      <c r="AC1745" s="20">
        <f t="shared" si="574"/>
        <v>0.00326664608</v>
      </c>
      <c r="AD1745" s="20"/>
      <c r="AE1745" s="20">
        <f t="shared" si="546"/>
        <v>798.2169007</v>
      </c>
      <c r="AF1745" s="22" t="b">
        <f t="shared" si="4"/>
        <v>0</v>
      </c>
      <c r="AG1745" s="20" t="b">
        <f t="shared" si="5"/>
        <v>0</v>
      </c>
      <c r="AH1745" s="20" t="b">
        <f t="shared" si="6"/>
        <v>0</v>
      </c>
      <c r="AI1745" s="20" t="b">
        <f t="shared" si="7"/>
        <v>0</v>
      </c>
      <c r="AJ1745" s="20"/>
      <c r="AK1745" s="20"/>
      <c r="AL1745" s="20"/>
      <c r="AM1745" s="20"/>
      <c r="AN1745" s="20"/>
      <c r="AO1745" s="20"/>
      <c r="AP1745" s="20"/>
      <c r="AQ1745" s="20"/>
      <c r="AR1745" s="23"/>
      <c r="AS1745" s="23"/>
      <c r="AT1745" s="23"/>
      <c r="AU1745" s="23"/>
      <c r="AV1745" s="23"/>
    </row>
    <row r="1746" ht="15.75" customHeight="1">
      <c r="A1746" s="17" t="str">
        <f t="shared" si="1"/>
        <v>United Kingdom-Europe2001</v>
      </c>
      <c r="B1746" s="17" t="s">
        <v>227</v>
      </c>
      <c r="C1746" s="18" t="s">
        <v>180</v>
      </c>
      <c r="D1746" s="19" t="s">
        <v>77</v>
      </c>
      <c r="E1746" s="17"/>
      <c r="F1746" s="18">
        <v>0.073</v>
      </c>
      <c r="G1746" s="18">
        <v>1819.0</v>
      </c>
      <c r="H1746" s="18">
        <v>0.051</v>
      </c>
      <c r="I1746" s="20">
        <f t="array" ref="I1746:J1746">IFNA(VLOOKUP(A1746,ENERGY!$A$2:$F$2692,{5,6},0),0)</f>
        <v>188074</v>
      </c>
      <c r="J1746" s="20"/>
      <c r="K1746" s="20">
        <f t="array" ref="K1746:S1746">VLOOKUP(A1746,'HUMAN RESOURCES'!$A$2:$M$2692,{2,3,4,5,6,7,8,9,10},0)</f>
        <v>0.011</v>
      </c>
      <c r="L1746" s="20">
        <v>0.006</v>
      </c>
      <c r="M1746" s="20">
        <v>80.0</v>
      </c>
      <c r="N1746" s="20">
        <v>76.0</v>
      </c>
      <c r="O1746" s="20">
        <v>0.188</v>
      </c>
      <c r="P1746" s="20">
        <v>0.654</v>
      </c>
      <c r="Q1746" s="20">
        <v>0.158</v>
      </c>
      <c r="R1746" s="20">
        <v>5.9119673E7</v>
      </c>
      <c r="S1746" s="20">
        <v>0.788</v>
      </c>
      <c r="T1746" s="20">
        <f t="array" ref="T1746:U1746">VLOOKUP(A1746,TOURISM!$A$2:$F$2692,{3,6},0)</f>
        <v>26137000000</v>
      </c>
      <c r="U1746" s="20">
        <v>4.641E10</v>
      </c>
      <c r="V1746" s="20" t="str">
        <f t="array" ref="V1746:AA1746">VLOOKUP(A1746,BUSINESS!$A$2:$J$2692,{4,5,6,7,8,9},0)</f>
        <v/>
      </c>
      <c r="W1746" s="20"/>
      <c r="X1746" s="20"/>
      <c r="Y1746" s="20"/>
      <c r="Z1746" s="20">
        <v>0.335</v>
      </c>
      <c r="AA1746" s="20">
        <v>0.782</v>
      </c>
      <c r="AB1746" s="20"/>
      <c r="AC1746" s="20">
        <f t="shared" si="574"/>
        <v>0.003181242224</v>
      </c>
      <c r="AD1746" s="20"/>
      <c r="AE1746" s="20">
        <f t="shared" si="546"/>
        <v>785.0178738</v>
      </c>
      <c r="AF1746" s="22" t="b">
        <f t="shared" si="4"/>
        <v>0</v>
      </c>
      <c r="AG1746" s="20" t="b">
        <f t="shared" si="5"/>
        <v>0</v>
      </c>
      <c r="AH1746" s="20" t="b">
        <f t="shared" si="6"/>
        <v>0</v>
      </c>
      <c r="AI1746" s="20" t="b">
        <f t="shared" si="7"/>
        <v>0</v>
      </c>
      <c r="AJ1746" s="20"/>
      <c r="AK1746" s="20"/>
      <c r="AL1746" s="20"/>
      <c r="AM1746" s="20"/>
      <c r="AN1746" s="20"/>
      <c r="AO1746" s="20"/>
      <c r="AP1746" s="20"/>
      <c r="AQ1746" s="20"/>
      <c r="AR1746" s="23"/>
      <c r="AS1746" s="23"/>
      <c r="AT1746" s="23"/>
      <c r="AU1746" s="23"/>
      <c r="AV1746" s="23"/>
    </row>
    <row r="1747" ht="15.75" customHeight="1">
      <c r="A1747" s="17" t="str">
        <f t="shared" si="1"/>
        <v>United Kingdom-Europe2002</v>
      </c>
      <c r="B1747" s="17" t="s">
        <v>227</v>
      </c>
      <c r="C1747" s="18" t="s">
        <v>180</v>
      </c>
      <c r="D1747" s="19" t="s">
        <v>79</v>
      </c>
      <c r="E1747" s="17"/>
      <c r="F1747" s="18">
        <v>0.076</v>
      </c>
      <c r="G1747" s="18">
        <v>2065.0</v>
      </c>
      <c r="H1747" s="18">
        <v>0.04</v>
      </c>
      <c r="I1747" s="20">
        <f t="array" ref="I1747:J1747">IFNA(VLOOKUP(A1747,ENERGY!$A$2:$F$2692,{5,6},0),0)</f>
        <v>201829</v>
      </c>
      <c r="J1747" s="20">
        <v>493505.0</v>
      </c>
      <c r="K1747" s="20">
        <f t="array" ref="K1747:S1747">VLOOKUP(A1747,'HUMAN RESOURCES'!$A$2:$M$2692,{2,3,4,5,6,7,8,9,10},0)</f>
        <v>0.011</v>
      </c>
      <c r="L1747" s="20">
        <v>0.005</v>
      </c>
      <c r="M1747" s="20">
        <v>81.0</v>
      </c>
      <c r="N1747" s="20">
        <v>76.0</v>
      </c>
      <c r="O1747" s="20">
        <v>0.186</v>
      </c>
      <c r="P1747" s="20">
        <v>0.656</v>
      </c>
      <c r="Q1747" s="20">
        <v>0.158</v>
      </c>
      <c r="R1747" s="20">
        <v>5.9370479E7</v>
      </c>
      <c r="S1747" s="20">
        <v>0.79</v>
      </c>
      <c r="T1747" s="20">
        <f t="array" ref="T1747:U1747">VLOOKUP(A1747,TOURISM!$A$2:$F$2692,{3,6},0)</f>
        <v>27819000000</v>
      </c>
      <c r="U1747" s="20">
        <v>5.1125E10</v>
      </c>
      <c r="V1747" s="20" t="str">
        <f t="array" ref="V1747:AA1747">VLOOKUP(A1747,BUSINESS!$A$2:$J$2692,{4,5,6,7,8,9},0)</f>
        <v/>
      </c>
      <c r="W1747" s="20"/>
      <c r="X1747" s="20"/>
      <c r="Y1747" s="20"/>
      <c r="Z1747" s="20">
        <v>0.565</v>
      </c>
      <c r="AA1747" s="20">
        <v>0.828</v>
      </c>
      <c r="AB1747" s="20"/>
      <c r="AC1747" s="20">
        <f t="shared" si="574"/>
        <v>0.003399484111</v>
      </c>
      <c r="AD1747" s="20">
        <f t="shared" ref="AD1747:AD1748" si="576">J1747/R1747</f>
        <v>0.008312296082</v>
      </c>
      <c r="AE1747" s="20">
        <f t="shared" si="546"/>
        <v>861.1181998</v>
      </c>
      <c r="AF1747" s="22" t="b">
        <f t="shared" si="4"/>
        <v>0</v>
      </c>
      <c r="AG1747" s="20" t="b">
        <f t="shared" si="5"/>
        <v>0</v>
      </c>
      <c r="AH1747" s="20" t="b">
        <f t="shared" si="6"/>
        <v>0</v>
      </c>
      <c r="AI1747" s="20" t="b">
        <f t="shared" si="7"/>
        <v>0</v>
      </c>
      <c r="AJ1747" s="20"/>
      <c r="AK1747" s="20"/>
      <c r="AL1747" s="20"/>
      <c r="AM1747" s="20"/>
      <c r="AN1747" s="20"/>
      <c r="AO1747" s="20"/>
      <c r="AP1747" s="20"/>
      <c r="AQ1747" s="20"/>
      <c r="AR1747" s="23"/>
      <c r="AS1747" s="23"/>
      <c r="AT1747" s="23"/>
      <c r="AU1747" s="23"/>
      <c r="AV1747" s="23"/>
    </row>
    <row r="1748" ht="15.75" customHeight="1">
      <c r="A1748" s="17" t="str">
        <f t="shared" si="1"/>
        <v>United Kingdom-Europe2003</v>
      </c>
      <c r="B1748" s="17" t="s">
        <v>227</v>
      </c>
      <c r="C1748" s="18" t="s">
        <v>180</v>
      </c>
      <c r="D1748" s="19" t="s">
        <v>81</v>
      </c>
      <c r="E1748" s="17"/>
      <c r="F1748" s="18">
        <v>0.078</v>
      </c>
      <c r="G1748" s="18">
        <v>2444.0</v>
      </c>
      <c r="H1748" s="18">
        <v>0.037</v>
      </c>
      <c r="I1748" s="20">
        <f t="array" ref="I1748:J1748">IFNA(VLOOKUP(A1748,ENERGY!$A$2:$F$2692,{5,6},0),0)</f>
        <v>196485</v>
      </c>
      <c r="J1748" s="20">
        <v>475108.0</v>
      </c>
      <c r="K1748" s="20">
        <f t="array" ref="K1748:S1748">VLOOKUP(A1748,'HUMAN RESOURCES'!$A$2:$M$2692,{2,3,4,5,6,7,8,9,10},0)</f>
        <v>0.012</v>
      </c>
      <c r="L1748" s="20">
        <v>0.005</v>
      </c>
      <c r="M1748" s="20">
        <v>81.0</v>
      </c>
      <c r="N1748" s="20">
        <v>76.0</v>
      </c>
      <c r="O1748" s="20">
        <v>0.183</v>
      </c>
      <c r="P1748" s="20">
        <v>0.658</v>
      </c>
      <c r="Q1748" s="20">
        <v>0.159</v>
      </c>
      <c r="R1748" s="20">
        <v>5.9647577E7</v>
      </c>
      <c r="S1748" s="20">
        <v>0.793</v>
      </c>
      <c r="T1748" s="20">
        <f t="array" ref="T1748:U1748">VLOOKUP(A1748,TOURISM!$A$2:$F$2692,{3,6},0)</f>
        <v>30736000000</v>
      </c>
      <c r="U1748" s="20">
        <v>5.8627E10</v>
      </c>
      <c r="V1748" s="20" t="str">
        <f t="array" ref="V1748:AA1748">VLOOKUP(A1748,BUSINESS!$A$2:$J$2692,{4,5,6,7,8,9},0)</f>
        <v/>
      </c>
      <c r="W1748" s="20">
        <v>13.0</v>
      </c>
      <c r="X1748" s="20"/>
      <c r="Y1748" s="20"/>
      <c r="Z1748" s="20">
        <v>0.648</v>
      </c>
      <c r="AA1748" s="20">
        <v>0.909</v>
      </c>
      <c r="AB1748" s="20"/>
      <c r="AC1748" s="20">
        <f t="shared" si="574"/>
        <v>0.003294098602</v>
      </c>
      <c r="AD1748" s="20">
        <f t="shared" si="576"/>
        <v>0.007965252302</v>
      </c>
      <c r="AE1748" s="20">
        <f t="shared" si="546"/>
        <v>982.8898834</v>
      </c>
      <c r="AF1748" s="22" t="b">
        <f t="shared" si="4"/>
        <v>0</v>
      </c>
      <c r="AG1748" s="20" t="b">
        <f t="shared" si="5"/>
        <v>0</v>
      </c>
      <c r="AH1748" s="20" t="b">
        <f t="shared" si="6"/>
        <v>0</v>
      </c>
      <c r="AI1748" s="20" t="b">
        <f t="shared" si="7"/>
        <v>0</v>
      </c>
      <c r="AJ1748" s="20"/>
      <c r="AK1748" s="20"/>
      <c r="AL1748" s="20"/>
      <c r="AM1748" s="20"/>
      <c r="AN1748" s="20"/>
      <c r="AO1748" s="20"/>
      <c r="AP1748" s="20"/>
      <c r="AQ1748" s="20"/>
      <c r="AR1748" s="23"/>
      <c r="AS1748" s="23"/>
      <c r="AT1748" s="23"/>
      <c r="AU1748" s="23"/>
      <c r="AV1748" s="23"/>
    </row>
    <row r="1749" ht="15.75" customHeight="1">
      <c r="A1749" s="17" t="str">
        <f t="shared" si="1"/>
        <v>United Kingdom-Europe2004</v>
      </c>
      <c r="B1749" s="17" t="s">
        <v>227</v>
      </c>
      <c r="C1749" s="18" t="s">
        <v>180</v>
      </c>
      <c r="D1749" s="19" t="s">
        <v>83</v>
      </c>
      <c r="E1749" s="17"/>
      <c r="F1749" s="18">
        <v>0.08</v>
      </c>
      <c r="G1749" s="18">
        <v>2955.0</v>
      </c>
      <c r="H1749" s="18">
        <v>0.044</v>
      </c>
      <c r="I1749" s="20">
        <f t="array" ref="I1749:J1749">IFNA(VLOOKUP(A1749,ENERGY!$A$2:$F$2692,{5,6},0),0)</f>
        <v>0</v>
      </c>
      <c r="J1749" s="20">
        <v>0.0</v>
      </c>
      <c r="K1749" s="20">
        <f t="array" ref="K1749:S1749">VLOOKUP(A1749,'HUMAN RESOURCES'!$A$2:$M$2692,{2,3,4,5,6,7,8,9,10},0)</f>
        <v>0.012</v>
      </c>
      <c r="L1749" s="20">
        <v>0.005</v>
      </c>
      <c r="M1749" s="20">
        <v>81.0</v>
      </c>
      <c r="N1749" s="20">
        <v>77.0</v>
      </c>
      <c r="O1749" s="20">
        <v>0.181</v>
      </c>
      <c r="P1749" s="20">
        <v>0.66</v>
      </c>
      <c r="Q1749" s="20">
        <v>0.159</v>
      </c>
      <c r="R1749" s="20">
        <v>5.9987905E7</v>
      </c>
      <c r="S1749" s="20">
        <v>0.796</v>
      </c>
      <c r="T1749" s="20">
        <f t="array" ref="T1749:U1749">VLOOKUP(A1749,TOURISM!$A$2:$F$2692,{3,6},0)</f>
        <v>37166000000</v>
      </c>
      <c r="U1749" s="20">
        <v>6.9076E10</v>
      </c>
      <c r="V1749" s="20" t="str">
        <f t="array" ref="V1749:AA1749">VLOOKUP(A1749,BUSINESS!$A$2:$J$2692,{4,5,6,7,8,9},0)</f>
        <v/>
      </c>
      <c r="W1749" s="20">
        <v>13.0</v>
      </c>
      <c r="X1749" s="20"/>
      <c r="Y1749" s="20"/>
      <c r="Z1749" s="20">
        <v>0.656</v>
      </c>
      <c r="AA1749" s="20">
        <v>0.995</v>
      </c>
      <c r="AB1749" s="20"/>
      <c r="AC1749" s="20"/>
      <c r="AD1749" s="20"/>
      <c r="AE1749" s="20">
        <f t="shared" si="546"/>
        <v>1151.49879</v>
      </c>
      <c r="AF1749" s="22" t="b">
        <f t="shared" si="4"/>
        <v>0</v>
      </c>
      <c r="AG1749" s="20" t="b">
        <f t="shared" si="5"/>
        <v>0</v>
      </c>
      <c r="AH1749" s="20" t="b">
        <f t="shared" si="6"/>
        <v>0</v>
      </c>
      <c r="AI1749" s="20" t="b">
        <f t="shared" si="7"/>
        <v>1</v>
      </c>
      <c r="AJ1749" s="20"/>
      <c r="AK1749" s="20"/>
      <c r="AL1749" s="20"/>
      <c r="AM1749" s="20"/>
      <c r="AN1749" s="20"/>
      <c r="AO1749" s="20"/>
      <c r="AP1749" s="20"/>
      <c r="AQ1749" s="20"/>
      <c r="AR1749" s="23"/>
      <c r="AS1749" s="23"/>
      <c r="AT1749" s="23"/>
      <c r="AU1749" s="23"/>
      <c r="AV1749" s="23"/>
    </row>
    <row r="1750" ht="15.75" customHeight="1">
      <c r="A1750" s="17" t="str">
        <f t="shared" si="1"/>
        <v>United Kingdom-Europe2005</v>
      </c>
      <c r="B1750" s="17" t="s">
        <v>227</v>
      </c>
      <c r="C1750" s="18" t="s">
        <v>180</v>
      </c>
      <c r="D1750" s="19" t="s">
        <v>84</v>
      </c>
      <c r="E1750" s="17"/>
      <c r="F1750" s="18">
        <v>0.083</v>
      </c>
      <c r="G1750" s="18">
        <v>3161.0</v>
      </c>
      <c r="H1750" s="18">
        <v>0.046</v>
      </c>
      <c r="I1750" s="20">
        <f t="array" ref="I1750:J1750">IFNA(VLOOKUP(A1750,ENERGY!$A$2:$F$2692,{5,6},0),0)</f>
        <v>208209</v>
      </c>
      <c r="J1750" s="20">
        <v>522467.0</v>
      </c>
      <c r="K1750" s="20">
        <f t="array" ref="K1750:S1750">VLOOKUP(A1750,'HUMAN RESOURCES'!$A$2:$M$2692,{2,3,4,5,6,7,8,9,10},0)</f>
        <v>0.012</v>
      </c>
      <c r="L1750" s="20">
        <v>0.005</v>
      </c>
      <c r="M1750" s="20">
        <v>81.0</v>
      </c>
      <c r="N1750" s="20">
        <v>77.0</v>
      </c>
      <c r="O1750" s="20">
        <v>0.179</v>
      </c>
      <c r="P1750" s="20">
        <v>0.661</v>
      </c>
      <c r="Q1750" s="20">
        <v>0.16</v>
      </c>
      <c r="R1750" s="20">
        <v>6.0401206E7</v>
      </c>
      <c r="S1750" s="20">
        <v>0.799</v>
      </c>
      <c r="T1750" s="20">
        <f t="array" ref="T1750:U1750">VLOOKUP(A1750,TOURISM!$A$2:$F$2692,{3,6},0)</f>
        <v>39411000000</v>
      </c>
      <c r="U1750" s="20">
        <v>7.2993E10</v>
      </c>
      <c r="V1750" s="20">
        <f t="array" ref="V1750:AA1750">VLOOKUP(A1750,BUSINESS!$A$2:$J$2692,{4,5,6,7,8,9},0)</f>
        <v>0.347</v>
      </c>
      <c r="W1750" s="20">
        <v>13.0</v>
      </c>
      <c r="X1750" s="20"/>
      <c r="Y1750" s="20">
        <v>105.0</v>
      </c>
      <c r="Z1750" s="20">
        <v>0.7</v>
      </c>
      <c r="AA1750" s="20">
        <v>1.086</v>
      </c>
      <c r="AB1750" s="20"/>
      <c r="AC1750" s="20">
        <f>I1750/R1750</f>
        <v>0.003447100046</v>
      </c>
      <c r="AD1750" s="20">
        <f>J1750/R1750</f>
        <v>0.008649943182</v>
      </c>
      <c r="AE1750" s="20">
        <f t="shared" si="546"/>
        <v>1208.469248</v>
      </c>
      <c r="AF1750" s="22" t="b">
        <f t="shared" si="4"/>
        <v>0</v>
      </c>
      <c r="AG1750" s="20" t="b">
        <f t="shared" si="5"/>
        <v>0</v>
      </c>
      <c r="AH1750" s="20" t="b">
        <f t="shared" si="6"/>
        <v>0</v>
      </c>
      <c r="AI1750" s="20" t="b">
        <f t="shared" si="7"/>
        <v>1</v>
      </c>
      <c r="AJ1750" s="20"/>
      <c r="AK1750" s="20"/>
      <c r="AL1750" s="20"/>
      <c r="AM1750" s="20"/>
      <c r="AN1750" s="20"/>
      <c r="AO1750" s="20"/>
      <c r="AP1750" s="20"/>
      <c r="AQ1750" s="20"/>
      <c r="AR1750" s="23"/>
      <c r="AS1750" s="23"/>
      <c r="AT1750" s="23"/>
      <c r="AU1750" s="23"/>
      <c r="AV1750" s="23"/>
    </row>
    <row r="1751" ht="15.75" customHeight="1">
      <c r="A1751" s="17" t="str">
        <f t="shared" si="1"/>
        <v>United Kingdom-Europe2006</v>
      </c>
      <c r="B1751" s="17" t="s">
        <v>227</v>
      </c>
      <c r="C1751" s="18" t="s">
        <v>180</v>
      </c>
      <c r="D1751" s="19" t="s">
        <v>85</v>
      </c>
      <c r="E1751" s="17"/>
      <c r="F1751" s="18">
        <v>0.084</v>
      </c>
      <c r="G1751" s="18">
        <v>3423.0</v>
      </c>
      <c r="H1751" s="18">
        <v>0.046</v>
      </c>
      <c r="I1751" s="20">
        <f t="array" ref="I1751:J1751">IFNA(VLOOKUP(A1751,ENERGY!$A$2:$F$2692,{5,6},0),0)</f>
        <v>0</v>
      </c>
      <c r="J1751" s="20">
        <v>0.0</v>
      </c>
      <c r="K1751" s="20">
        <f t="array" ref="K1751:S1751">VLOOKUP(A1751,'HUMAN RESOURCES'!$A$2:$M$2692,{2,3,4,5,6,7,8,9,10},0)</f>
        <v>0.012</v>
      </c>
      <c r="L1751" s="20">
        <v>0.005</v>
      </c>
      <c r="M1751" s="20">
        <v>81.0</v>
      </c>
      <c r="N1751" s="20">
        <v>77.0</v>
      </c>
      <c r="O1751" s="20">
        <v>0.178</v>
      </c>
      <c r="P1751" s="20">
        <v>0.662</v>
      </c>
      <c r="Q1751" s="20">
        <v>0.16</v>
      </c>
      <c r="R1751" s="20">
        <v>6.084682E7</v>
      </c>
      <c r="S1751" s="20">
        <v>0.802</v>
      </c>
      <c r="T1751" s="20">
        <f t="array" ref="T1751:U1751">VLOOKUP(A1751,TOURISM!$A$2:$F$2692,{3,6},0)</f>
        <v>43803000000</v>
      </c>
      <c r="U1751" s="20">
        <v>7.7674E10</v>
      </c>
      <c r="V1751" s="20">
        <f t="array" ref="V1751:AA1751">VLOOKUP(A1751,BUSINESS!$A$2:$J$2692,{4,5,6,7,8,9},0)</f>
        <v>0.346</v>
      </c>
      <c r="W1751" s="20">
        <v>13.0</v>
      </c>
      <c r="X1751" s="20"/>
      <c r="Y1751" s="20">
        <v>105.0</v>
      </c>
      <c r="Z1751" s="20">
        <v>0.688</v>
      </c>
      <c r="AA1751" s="20">
        <v>1.156</v>
      </c>
      <c r="AB1751" s="20"/>
      <c r="AC1751" s="20"/>
      <c r="AD1751" s="20"/>
      <c r="AE1751" s="20">
        <f t="shared" si="546"/>
        <v>1276.549867</v>
      </c>
      <c r="AF1751" s="22" t="b">
        <f t="shared" si="4"/>
        <v>0</v>
      </c>
      <c r="AG1751" s="20" t="b">
        <f t="shared" si="5"/>
        <v>0</v>
      </c>
      <c r="AH1751" s="20" t="b">
        <f t="shared" si="6"/>
        <v>0</v>
      </c>
      <c r="AI1751" s="20" t="b">
        <f t="shared" si="7"/>
        <v>1</v>
      </c>
      <c r="AJ1751" s="20"/>
      <c r="AK1751" s="20"/>
      <c r="AL1751" s="20"/>
      <c r="AM1751" s="20"/>
      <c r="AN1751" s="20"/>
      <c r="AO1751" s="20"/>
      <c r="AP1751" s="20"/>
      <c r="AQ1751" s="20"/>
      <c r="AR1751" s="23"/>
      <c r="AS1751" s="23"/>
      <c r="AT1751" s="23"/>
      <c r="AU1751" s="23"/>
      <c r="AV1751" s="23"/>
    </row>
    <row r="1752" ht="15.75" customHeight="1">
      <c r="A1752" s="17" t="str">
        <f t="shared" si="1"/>
        <v>United Kingdom-Europe2007</v>
      </c>
      <c r="B1752" s="17" t="s">
        <v>227</v>
      </c>
      <c r="C1752" s="18" t="s">
        <v>180</v>
      </c>
      <c r="D1752" s="19" t="s">
        <v>86</v>
      </c>
      <c r="E1752" s="17"/>
      <c r="F1752" s="18">
        <v>0.085</v>
      </c>
      <c r="G1752" s="18">
        <v>3953.0</v>
      </c>
      <c r="H1752" s="18">
        <v>0.055</v>
      </c>
      <c r="I1752" s="20">
        <f t="array" ref="I1752:J1752">IFNA(VLOOKUP(A1752,ENERGY!$A$2:$F$2692,{5,6},0),0)</f>
        <v>0</v>
      </c>
      <c r="J1752" s="20">
        <v>0.0</v>
      </c>
      <c r="K1752" s="20">
        <f t="array" ref="K1752:S1752">VLOOKUP(A1752,'HUMAN RESOURCES'!$A$2:$M$2692,{2,3,4,5,6,7,8,9,10},0)</f>
        <v>0.013</v>
      </c>
      <c r="L1752" s="20">
        <v>0.005</v>
      </c>
      <c r="M1752" s="20">
        <v>82.0</v>
      </c>
      <c r="N1752" s="20">
        <v>77.0</v>
      </c>
      <c r="O1752" s="20">
        <v>0.177</v>
      </c>
      <c r="P1752" s="20">
        <v>0.662</v>
      </c>
      <c r="Q1752" s="20">
        <v>0.161</v>
      </c>
      <c r="R1752" s="20">
        <v>6.1322463E7</v>
      </c>
      <c r="S1752" s="20">
        <v>0.805</v>
      </c>
      <c r="T1752" s="20">
        <f t="array" ref="T1752:U1752">VLOOKUP(A1752,TOURISM!$A$2:$F$2692,{3,6},0)</f>
        <v>48193000000</v>
      </c>
      <c r="U1752" s="20">
        <v>8.6747E10</v>
      </c>
      <c r="V1752" s="20">
        <f t="array" ref="V1752:AA1752">VLOOKUP(A1752,BUSINESS!$A$2:$J$2692,{4,5,6,7,8,9},0)</f>
        <v>0.345</v>
      </c>
      <c r="W1752" s="20">
        <v>13.0</v>
      </c>
      <c r="X1752" s="20"/>
      <c r="Y1752" s="20">
        <v>105.0</v>
      </c>
      <c r="Z1752" s="20">
        <v>0.751</v>
      </c>
      <c r="AA1752" s="20">
        <v>1.211</v>
      </c>
      <c r="AB1752" s="20"/>
      <c r="AC1752" s="20"/>
      <c r="AD1752" s="20"/>
      <c r="AE1752" s="20">
        <f t="shared" si="546"/>
        <v>1414.603976</v>
      </c>
      <c r="AF1752" s="22" t="b">
        <f t="shared" si="4"/>
        <v>0</v>
      </c>
      <c r="AG1752" s="20" t="b">
        <f t="shared" si="5"/>
        <v>0</v>
      </c>
      <c r="AH1752" s="20" t="b">
        <f t="shared" si="6"/>
        <v>0</v>
      </c>
      <c r="AI1752" s="20" t="b">
        <f t="shared" si="7"/>
        <v>1</v>
      </c>
      <c r="AJ1752" s="20"/>
      <c r="AK1752" s="20"/>
      <c r="AL1752" s="20"/>
      <c r="AM1752" s="20"/>
      <c r="AN1752" s="20"/>
      <c r="AO1752" s="20"/>
      <c r="AP1752" s="20"/>
      <c r="AQ1752" s="20"/>
      <c r="AR1752" s="23"/>
      <c r="AS1752" s="23"/>
      <c r="AT1752" s="23"/>
      <c r="AU1752" s="23"/>
      <c r="AV1752" s="23"/>
    </row>
    <row r="1753" ht="15.75" customHeight="1">
      <c r="A1753" s="17" t="str">
        <f t="shared" si="1"/>
        <v>United Kingdom-Europe2008</v>
      </c>
      <c r="B1753" s="17" t="s">
        <v>227</v>
      </c>
      <c r="C1753" s="18" t="s">
        <v>180</v>
      </c>
      <c r="D1753" s="19" t="s">
        <v>87</v>
      </c>
      <c r="E1753" s="17"/>
      <c r="F1753" s="18">
        <v>0.09</v>
      </c>
      <c r="G1753" s="18">
        <v>3875.0</v>
      </c>
      <c r="H1753" s="18">
        <v>0.046</v>
      </c>
      <c r="I1753" s="20">
        <f t="array" ref="I1753:J1753">IFNA(VLOOKUP(A1753,ENERGY!$A$2:$F$2692,{5,6},0),0)</f>
        <v>221558</v>
      </c>
      <c r="J1753" s="20">
        <v>540409.0</v>
      </c>
      <c r="K1753" s="20">
        <f t="array" ref="K1753:S1753">VLOOKUP(A1753,'HUMAN RESOURCES'!$A$2:$M$2692,{2,3,4,5,6,7,8,9,10},0)</f>
        <v>0.013</v>
      </c>
      <c r="L1753" s="20">
        <v>0.005</v>
      </c>
      <c r="M1753" s="20">
        <v>82.0</v>
      </c>
      <c r="N1753" s="20">
        <v>78.0</v>
      </c>
      <c r="O1753" s="20">
        <v>0.176</v>
      </c>
      <c r="P1753" s="20">
        <v>0.661</v>
      </c>
      <c r="Q1753" s="20">
        <v>0.162</v>
      </c>
      <c r="R1753" s="20">
        <v>6.1806995E7</v>
      </c>
      <c r="S1753" s="20">
        <v>0.808</v>
      </c>
      <c r="T1753" s="20">
        <f t="array" ref="T1753:U1753">VLOOKUP(A1753,TOURISM!$A$2:$F$2692,{3,6},0)</f>
        <v>46285000000</v>
      </c>
      <c r="U1753" s="20">
        <v>8.3584E10</v>
      </c>
      <c r="V1753" s="20">
        <f t="array" ref="V1753:AA1753">VLOOKUP(A1753,BUSINESS!$A$2:$J$2692,{4,5,6,7,8,9},0)</f>
        <v>0.342</v>
      </c>
      <c r="W1753" s="20">
        <v>13.0</v>
      </c>
      <c r="X1753" s="20"/>
      <c r="Y1753" s="20">
        <v>105.0</v>
      </c>
      <c r="Z1753" s="20">
        <v>0.784</v>
      </c>
      <c r="AA1753" s="20">
        <v>1.222</v>
      </c>
      <c r="AB1753" s="20"/>
      <c r="AC1753" s="20">
        <f t="shared" ref="AC1753:AC1763" si="577">I1753/R1753</f>
        <v>0.003584675165</v>
      </c>
      <c r="AD1753" s="20">
        <f t="shared" ref="AD1753:AD1757" si="578">J1753/R1753</f>
        <v>0.008743492545</v>
      </c>
      <c r="AE1753" s="20">
        <f t="shared" si="546"/>
        <v>1352.338841</v>
      </c>
      <c r="AF1753" s="22" t="b">
        <f t="shared" si="4"/>
        <v>0</v>
      </c>
      <c r="AG1753" s="20" t="b">
        <f t="shared" si="5"/>
        <v>0</v>
      </c>
      <c r="AH1753" s="20" t="b">
        <f t="shared" si="6"/>
        <v>0</v>
      </c>
      <c r="AI1753" s="20" t="b">
        <f t="shared" si="7"/>
        <v>1</v>
      </c>
      <c r="AJ1753" s="20"/>
      <c r="AK1753" s="20"/>
      <c r="AL1753" s="20"/>
      <c r="AM1753" s="20"/>
      <c r="AN1753" s="20"/>
      <c r="AO1753" s="20"/>
      <c r="AP1753" s="20"/>
      <c r="AQ1753" s="20"/>
      <c r="AR1753" s="23"/>
      <c r="AS1753" s="23"/>
      <c r="AT1753" s="23"/>
      <c r="AU1753" s="23"/>
      <c r="AV1753" s="23"/>
    </row>
    <row r="1754" ht="15.75" customHeight="1">
      <c r="A1754" s="17" t="str">
        <f t="shared" si="1"/>
        <v>United Kingdom-Europe2009</v>
      </c>
      <c r="B1754" s="17" t="s">
        <v>227</v>
      </c>
      <c r="C1754" s="18" t="s">
        <v>180</v>
      </c>
      <c r="D1754" s="19" t="s">
        <v>88</v>
      </c>
      <c r="E1754" s="17"/>
      <c r="F1754" s="18">
        <v>0.099</v>
      </c>
      <c r="G1754" s="18">
        <v>3512.0</v>
      </c>
      <c r="H1754" s="18">
        <v>0.006</v>
      </c>
      <c r="I1754" s="20">
        <f t="array" ref="I1754:J1754">IFNA(VLOOKUP(A1754,ENERGY!$A$2:$F$2692,{5,6},0),0)</f>
        <v>210993</v>
      </c>
      <c r="J1754" s="20">
        <v>528906.0</v>
      </c>
      <c r="K1754" s="20">
        <f t="array" ref="K1754:S1754">VLOOKUP(A1754,'HUMAN RESOURCES'!$A$2:$M$2692,{2,3,4,5,6,7,8,9,10},0)</f>
        <v>0.013</v>
      </c>
      <c r="L1754" s="20">
        <v>0.005</v>
      </c>
      <c r="M1754" s="20">
        <v>82.0</v>
      </c>
      <c r="N1754" s="20">
        <v>78.0</v>
      </c>
      <c r="O1754" s="20">
        <v>0.176</v>
      </c>
      <c r="P1754" s="20">
        <v>0.66</v>
      </c>
      <c r="Q1754" s="20">
        <v>0.164</v>
      </c>
      <c r="R1754" s="20">
        <v>6.227627E7</v>
      </c>
      <c r="S1754" s="20">
        <v>0.81</v>
      </c>
      <c r="T1754" s="20">
        <f t="array" ref="T1754:U1754">VLOOKUP(A1754,TOURISM!$A$2:$F$2692,{3,6},0)</f>
        <v>38564000000</v>
      </c>
      <c r="U1754" s="20">
        <v>6.1133E10</v>
      </c>
      <c r="V1754" s="20">
        <f t="array" ref="V1754:AA1754">VLOOKUP(A1754,BUSINESS!$A$2:$J$2692,{4,5,6,7,8,9},0)</f>
        <v>0.349</v>
      </c>
      <c r="W1754" s="20">
        <v>12.0</v>
      </c>
      <c r="X1754" s="20"/>
      <c r="Y1754" s="20">
        <v>110.0</v>
      </c>
      <c r="Z1754" s="20">
        <v>0.836</v>
      </c>
      <c r="AA1754" s="20">
        <v>1.24</v>
      </c>
      <c r="AB1754" s="20"/>
      <c r="AC1754" s="20">
        <f t="shared" si="577"/>
        <v>0.003388016013</v>
      </c>
      <c r="AD1754" s="20">
        <f t="shared" si="578"/>
        <v>0.008492897857</v>
      </c>
      <c r="AE1754" s="20">
        <f t="shared" si="546"/>
        <v>981.6419641</v>
      </c>
      <c r="AF1754" s="22" t="b">
        <f t="shared" si="4"/>
        <v>0</v>
      </c>
      <c r="AG1754" s="20" t="b">
        <f t="shared" si="5"/>
        <v>0</v>
      </c>
      <c r="AH1754" s="20" t="b">
        <f t="shared" si="6"/>
        <v>0</v>
      </c>
      <c r="AI1754" s="20" t="b">
        <f t="shared" si="7"/>
        <v>0</v>
      </c>
      <c r="AJ1754" s="20"/>
      <c r="AK1754" s="20"/>
      <c r="AL1754" s="20"/>
      <c r="AM1754" s="20"/>
      <c r="AN1754" s="20"/>
      <c r="AO1754" s="20"/>
      <c r="AP1754" s="20"/>
      <c r="AQ1754" s="20"/>
      <c r="AR1754" s="23"/>
      <c r="AS1754" s="23"/>
      <c r="AT1754" s="23"/>
      <c r="AU1754" s="23"/>
      <c r="AV1754" s="23"/>
    </row>
    <row r="1755" ht="15.75" customHeight="1">
      <c r="A1755" s="17" t="str">
        <f t="shared" si="1"/>
        <v>United Kingdom-Europe2010</v>
      </c>
      <c r="B1755" s="17" t="s">
        <v>227</v>
      </c>
      <c r="C1755" s="18" t="s">
        <v>180</v>
      </c>
      <c r="D1755" s="19" t="s">
        <v>89</v>
      </c>
      <c r="E1755" s="17"/>
      <c r="F1755" s="18">
        <v>0.096</v>
      </c>
      <c r="G1755" s="18">
        <v>3489.0</v>
      </c>
      <c r="H1755" s="18">
        <v>0.005</v>
      </c>
      <c r="I1755" s="20">
        <f t="array" ref="I1755:J1755">IFNA(VLOOKUP(A1755,ENERGY!$A$2:$F$2692,{5,6},0),0)</f>
        <v>218306</v>
      </c>
      <c r="J1755" s="20">
        <v>531939.0</v>
      </c>
      <c r="K1755" s="20">
        <f t="array" ref="K1755:S1755">VLOOKUP(A1755,'HUMAN RESOURCES'!$A$2:$M$2692,{2,3,4,5,6,7,8,9,10},0)</f>
        <v>0.013</v>
      </c>
      <c r="L1755" s="20">
        <v>0.004</v>
      </c>
      <c r="M1755" s="20">
        <v>82.0</v>
      </c>
      <c r="N1755" s="20">
        <v>79.0</v>
      </c>
      <c r="O1755" s="20">
        <v>0.176</v>
      </c>
      <c r="P1755" s="20">
        <v>0.659</v>
      </c>
      <c r="Q1755" s="20">
        <v>0.166</v>
      </c>
      <c r="R1755" s="20">
        <v>6.2766365E7</v>
      </c>
      <c r="S1755" s="20">
        <v>0.813</v>
      </c>
      <c r="T1755" s="20">
        <f t="array" ref="T1755:U1755">VLOOKUP(A1755,TOURISM!$A$2:$F$2692,{3,6},0)</f>
        <v>40746000000</v>
      </c>
      <c r="U1755" s="20">
        <v>6.1368E10</v>
      </c>
      <c r="V1755" s="20">
        <f t="array" ref="V1755:AA1755">VLOOKUP(A1755,BUSINESS!$A$2:$J$2692,{4,5,6,7,8,9},0)</f>
        <v>0.361</v>
      </c>
      <c r="W1755" s="20">
        <v>12.0</v>
      </c>
      <c r="X1755" s="20"/>
      <c r="Y1755" s="20">
        <v>110.0</v>
      </c>
      <c r="Z1755" s="20">
        <v>0.85</v>
      </c>
      <c r="AA1755" s="20">
        <v>1.236</v>
      </c>
      <c r="AB1755" s="20"/>
      <c r="AC1755" s="20">
        <f t="shared" si="577"/>
        <v>0.003478073009</v>
      </c>
      <c r="AD1755" s="20">
        <f t="shared" si="578"/>
        <v>0.00847490531</v>
      </c>
      <c r="AE1755" s="20">
        <f t="shared" si="546"/>
        <v>977.7211091</v>
      </c>
      <c r="AF1755" s="22" t="b">
        <f t="shared" si="4"/>
        <v>0</v>
      </c>
      <c r="AG1755" s="20" t="b">
        <f t="shared" si="5"/>
        <v>0</v>
      </c>
      <c r="AH1755" s="20" t="b">
        <f t="shared" si="6"/>
        <v>0</v>
      </c>
      <c r="AI1755" s="20" t="b">
        <f t="shared" si="7"/>
        <v>0</v>
      </c>
      <c r="AJ1755" s="20"/>
      <c r="AK1755" s="20"/>
      <c r="AL1755" s="20"/>
      <c r="AM1755" s="20"/>
      <c r="AN1755" s="20"/>
      <c r="AO1755" s="20"/>
      <c r="AP1755" s="20"/>
      <c r="AQ1755" s="20"/>
      <c r="AR1755" s="23"/>
      <c r="AS1755" s="23"/>
      <c r="AT1755" s="23"/>
      <c r="AU1755" s="23"/>
      <c r="AV1755" s="23"/>
    </row>
    <row r="1756" ht="15.75" customHeight="1">
      <c r="A1756" s="17" t="str">
        <f t="shared" si="1"/>
        <v>United Kingdom-Europe2011</v>
      </c>
      <c r="B1756" s="17" t="s">
        <v>227</v>
      </c>
      <c r="C1756" s="18" t="s">
        <v>180</v>
      </c>
      <c r="D1756" s="19" t="s">
        <v>90</v>
      </c>
      <c r="E1756" s="17"/>
      <c r="F1756" s="18">
        <v>0.094</v>
      </c>
      <c r="G1756" s="18">
        <v>3659.0</v>
      </c>
      <c r="H1756" s="18">
        <v>0.005</v>
      </c>
      <c r="I1756" s="20">
        <f t="array" ref="I1756:J1756">IFNA(VLOOKUP(A1756,ENERGY!$A$2:$F$2692,{5,6},0),0)</f>
        <v>222638</v>
      </c>
      <c r="J1756" s="20">
        <v>541986.0</v>
      </c>
      <c r="K1756" s="20">
        <f t="array" ref="K1756:S1756">VLOOKUP(A1756,'HUMAN RESOURCES'!$A$2:$M$2692,{2,3,4,5,6,7,8,9,10},0)</f>
        <v>0.013</v>
      </c>
      <c r="L1756" s="20">
        <v>0.004</v>
      </c>
      <c r="M1756" s="20">
        <v>83.0</v>
      </c>
      <c r="N1756" s="20">
        <v>79.0</v>
      </c>
      <c r="O1756" s="20">
        <v>0.175</v>
      </c>
      <c r="P1756" s="20">
        <v>0.656</v>
      </c>
      <c r="Q1756" s="20">
        <v>0.169</v>
      </c>
      <c r="R1756" s="20">
        <v>6.3258918E7</v>
      </c>
      <c r="S1756" s="20">
        <v>0.816</v>
      </c>
      <c r="T1756" s="20">
        <f t="array" ref="T1756:U1756">VLOOKUP(A1756,TOURISM!$A$2:$F$2692,{3,6},0)</f>
        <v>45940000000</v>
      </c>
      <c r="U1756" s="20">
        <v>6.4627E10</v>
      </c>
      <c r="V1756" s="20">
        <f t="array" ref="V1756:AA1756">VLOOKUP(A1756,BUSINESS!$A$2:$J$2692,{4,5,6,7,8,9},0)</f>
        <v>0.361</v>
      </c>
      <c r="W1756" s="20">
        <v>12.0</v>
      </c>
      <c r="X1756" s="20"/>
      <c r="Y1756" s="20">
        <v>110.0</v>
      </c>
      <c r="Z1756" s="20">
        <v>0.854</v>
      </c>
      <c r="AA1756" s="20">
        <v>1.236</v>
      </c>
      <c r="AB1756" s="20"/>
      <c r="AC1756" s="20">
        <f t="shared" si="577"/>
        <v>0.003519472148</v>
      </c>
      <c r="AD1756" s="20">
        <f t="shared" si="578"/>
        <v>0.008567740599</v>
      </c>
      <c r="AE1756" s="20">
        <f t="shared" si="546"/>
        <v>1021.626706</v>
      </c>
      <c r="AF1756" s="22" t="b">
        <f t="shared" si="4"/>
        <v>0</v>
      </c>
      <c r="AG1756" s="20" t="b">
        <f t="shared" si="5"/>
        <v>0</v>
      </c>
      <c r="AH1756" s="20" t="b">
        <f t="shared" si="6"/>
        <v>0</v>
      </c>
      <c r="AI1756" s="20" t="b">
        <f t="shared" si="7"/>
        <v>1</v>
      </c>
      <c r="AJ1756" s="20"/>
      <c r="AK1756" s="20"/>
      <c r="AL1756" s="20"/>
      <c r="AM1756" s="20"/>
      <c r="AN1756" s="20"/>
      <c r="AO1756" s="20"/>
      <c r="AP1756" s="20"/>
      <c r="AQ1756" s="20"/>
      <c r="AR1756" s="23"/>
      <c r="AS1756" s="23"/>
      <c r="AT1756" s="23"/>
      <c r="AU1756" s="23"/>
      <c r="AV1756" s="23"/>
    </row>
    <row r="1757" ht="15.75" customHeight="1">
      <c r="A1757" s="17" t="str">
        <f t="shared" si="1"/>
        <v>United Kingdom-Europe2012</v>
      </c>
      <c r="B1757" s="17" t="s">
        <v>227</v>
      </c>
      <c r="C1757" s="18" t="s">
        <v>180</v>
      </c>
      <c r="D1757" s="19" t="s">
        <v>91</v>
      </c>
      <c r="E1757" s="17"/>
      <c r="F1757" s="18">
        <v>0.094</v>
      </c>
      <c r="G1757" s="18">
        <v>3647.0</v>
      </c>
      <c r="H1757" s="18">
        <v>0.005</v>
      </c>
      <c r="I1757" s="20">
        <f t="array" ref="I1757:J1757">IFNA(VLOOKUP(A1757,ENERGY!$A$2:$F$2692,{5,6},0),0)</f>
        <v>222080</v>
      </c>
      <c r="J1757" s="20">
        <v>540640.0</v>
      </c>
      <c r="K1757" s="20">
        <f t="array" ref="K1757:S1757">VLOOKUP(A1757,'HUMAN RESOURCES'!$A$2:$M$2692,{2,3,4,5,6,7,8,9,10},0)</f>
        <v>0.013</v>
      </c>
      <c r="L1757" s="20">
        <v>0.004</v>
      </c>
      <c r="M1757" s="20">
        <v>84.0</v>
      </c>
      <c r="N1757" s="20">
        <v>80.0</v>
      </c>
      <c r="O1757" s="20">
        <v>0.175</v>
      </c>
      <c r="P1757" s="20">
        <v>0.653</v>
      </c>
      <c r="Q1757" s="20">
        <v>0.172</v>
      </c>
      <c r="R1757" s="20">
        <v>6.3695687E7</v>
      </c>
      <c r="S1757" s="20">
        <v>0.818</v>
      </c>
      <c r="T1757" s="20">
        <f t="array" ref="T1757:U1757">VLOOKUP(A1757,TOURISM!$A$2:$F$2692,{3,6},0)</f>
        <v>45966000000</v>
      </c>
      <c r="U1757" s="20">
        <v>6.6182E10</v>
      </c>
      <c r="V1757" s="20">
        <f t="array" ref="V1757:AA1757">VLOOKUP(A1757,BUSINESS!$A$2:$J$2692,{4,5,6,7,8,9},0)</f>
        <v>0.35</v>
      </c>
      <c r="W1757" s="20">
        <v>12.0</v>
      </c>
      <c r="X1757" s="20">
        <v>11.0</v>
      </c>
      <c r="Y1757" s="20">
        <v>110.0</v>
      </c>
      <c r="Z1757" s="20">
        <v>0.875</v>
      </c>
      <c r="AA1757" s="20">
        <v>1.248</v>
      </c>
      <c r="AB1757" s="20"/>
      <c r="AC1757" s="20">
        <f t="shared" si="577"/>
        <v>0.003486578298</v>
      </c>
      <c r="AD1757" s="20">
        <f t="shared" si="578"/>
        <v>0.00848785884</v>
      </c>
      <c r="AE1757" s="20">
        <f t="shared" si="546"/>
        <v>1039.034244</v>
      </c>
      <c r="AF1757" s="22" t="b">
        <f t="shared" si="4"/>
        <v>0</v>
      </c>
      <c r="AG1757" s="20" t="b">
        <f t="shared" si="5"/>
        <v>0</v>
      </c>
      <c r="AH1757" s="20" t="b">
        <f t="shared" si="6"/>
        <v>0</v>
      </c>
      <c r="AI1757" s="20" t="b">
        <f t="shared" si="7"/>
        <v>1</v>
      </c>
      <c r="AJ1757" s="20"/>
      <c r="AK1757" s="20"/>
      <c r="AL1757" s="20"/>
      <c r="AM1757" s="20"/>
      <c r="AN1757" s="20"/>
      <c r="AO1757" s="20"/>
      <c r="AP1757" s="20"/>
      <c r="AQ1757" s="20"/>
      <c r="AR1757" s="23"/>
      <c r="AS1757" s="23"/>
      <c r="AT1757" s="23"/>
      <c r="AU1757" s="23"/>
      <c r="AV1757" s="23"/>
    </row>
    <row r="1758" ht="15.75" customHeight="1">
      <c r="A1758" s="17" t="str">
        <f t="shared" si="1"/>
        <v>Bahrain-Middle East2001</v>
      </c>
      <c r="B1758" s="17" t="s">
        <v>228</v>
      </c>
      <c r="C1758" s="18" t="s">
        <v>229</v>
      </c>
      <c r="D1758" s="19" t="s">
        <v>77</v>
      </c>
      <c r="E1758" s="17">
        <v>6.66072102E8</v>
      </c>
      <c r="F1758" s="18">
        <v>0.035</v>
      </c>
      <c r="G1758" s="18">
        <v>476.0</v>
      </c>
      <c r="H1758" s="18">
        <v>0.116</v>
      </c>
      <c r="I1758" s="20">
        <f t="array" ref="I1758:J1758">IFNA(VLOOKUP(A1758,ENERGY!$A$2:$F$2692,{5,6},0),0)</f>
        <v>9506</v>
      </c>
      <c r="J1758" s="20"/>
      <c r="K1758" s="20">
        <f t="array" ref="K1758:S1758">VLOOKUP(A1758,'HUMAN RESOURCES'!$A$2:$M$2692,{2,3,4,5,6,7,8,9,10},0)</f>
        <v>0.021</v>
      </c>
      <c r="L1758" s="20">
        <v>0.011</v>
      </c>
      <c r="M1758" s="20">
        <v>76.0</v>
      </c>
      <c r="N1758" s="20">
        <v>74.0</v>
      </c>
      <c r="O1758" s="20">
        <v>0.305</v>
      </c>
      <c r="P1758" s="20">
        <v>0.67</v>
      </c>
      <c r="Q1758" s="20">
        <v>0.024</v>
      </c>
      <c r="R1758" s="20">
        <v>698749.0</v>
      </c>
      <c r="S1758" s="20">
        <v>0.884</v>
      </c>
      <c r="T1758" s="20">
        <f t="array" ref="T1758:U1758">VLOOKUP(A1758,TOURISM!$A$2:$F$2692,{3,6},0)</f>
        <v>886000000</v>
      </c>
      <c r="U1758" s="20">
        <v>4.23E8</v>
      </c>
      <c r="V1758" s="20" t="str">
        <f t="array" ref="V1758:AA1758">VLOOKUP(A1758,BUSINESS!$A$2:$J$2692,{4,5,6,7,8,9},0)</f>
        <v/>
      </c>
      <c r="W1758" s="20"/>
      <c r="X1758" s="20"/>
      <c r="Y1758" s="20"/>
      <c r="Z1758" s="20">
        <v>0.15</v>
      </c>
      <c r="AA1758" s="20">
        <v>0.429</v>
      </c>
      <c r="AB1758" s="21">
        <f t="shared" ref="AB1758:AB1900" si="579">E1758/R1758</f>
        <v>953.2351417</v>
      </c>
      <c r="AC1758" s="20">
        <f t="shared" si="577"/>
        <v>0.01360431285</v>
      </c>
      <c r="AD1758" s="20"/>
      <c r="AE1758" s="20">
        <f t="shared" si="546"/>
        <v>605.3675927</v>
      </c>
      <c r="AF1758" s="22" t="b">
        <f t="shared" si="4"/>
        <v>0</v>
      </c>
      <c r="AG1758" s="20" t="b">
        <f t="shared" si="5"/>
        <v>1</v>
      </c>
      <c r="AH1758" s="20" t="b">
        <f t="shared" si="6"/>
        <v>0</v>
      </c>
      <c r="AI1758" s="20" t="b">
        <f t="shared" si="7"/>
        <v>0</v>
      </c>
      <c r="AJ1758" s="20"/>
      <c r="AK1758" s="20"/>
      <c r="AL1758" s="20"/>
      <c r="AM1758" s="20"/>
      <c r="AN1758" s="20"/>
      <c r="AO1758" s="20"/>
      <c r="AP1758" s="20"/>
      <c r="AQ1758" s="20"/>
      <c r="AR1758" s="23"/>
      <c r="AS1758" s="23"/>
      <c r="AT1758" s="23"/>
      <c r="AU1758" s="23"/>
      <c r="AV1758" s="23"/>
    </row>
    <row r="1759" ht="15.75" customHeight="1">
      <c r="A1759" s="17" t="str">
        <f t="shared" si="1"/>
        <v>Bahrain-Middle East2002</v>
      </c>
      <c r="B1759" s="17" t="s">
        <v>228</v>
      </c>
      <c r="C1759" s="18" t="s">
        <v>229</v>
      </c>
      <c r="D1759" s="19" t="s">
        <v>79</v>
      </c>
      <c r="E1759" s="17">
        <v>6.74814815E8</v>
      </c>
      <c r="F1759" s="18">
        <v>0.038</v>
      </c>
      <c r="G1759" s="18">
        <v>488.0</v>
      </c>
      <c r="H1759" s="18">
        <v>0.107</v>
      </c>
      <c r="I1759" s="20">
        <f t="array" ref="I1759:J1759">IFNA(VLOOKUP(A1759,ENERGY!$A$2:$F$2692,{5,6},0),0)</f>
        <v>9472</v>
      </c>
      <c r="J1759" s="20">
        <v>24202.0</v>
      </c>
      <c r="K1759" s="20">
        <f t="array" ref="K1759:S1759">VLOOKUP(A1759,'HUMAN RESOURCES'!$A$2:$M$2692,{2,3,4,5,6,7,8,9,10},0)</f>
        <v>0.02</v>
      </c>
      <c r="L1759" s="20">
        <v>0.01</v>
      </c>
      <c r="M1759" s="20">
        <v>76.0</v>
      </c>
      <c r="N1759" s="20">
        <v>74.0</v>
      </c>
      <c r="O1759" s="20">
        <v>0.301</v>
      </c>
      <c r="P1759" s="20">
        <v>0.675</v>
      </c>
      <c r="Q1759" s="20">
        <v>0.024</v>
      </c>
      <c r="R1759" s="20">
        <v>732541.0</v>
      </c>
      <c r="S1759" s="20">
        <v>0.884</v>
      </c>
      <c r="T1759" s="20">
        <f t="array" ref="T1759:U1759">VLOOKUP(A1759,TOURISM!$A$2:$F$2692,{3,6},0)</f>
        <v>985000000</v>
      </c>
      <c r="U1759" s="20">
        <v>5.5E8</v>
      </c>
      <c r="V1759" s="20" t="str">
        <f t="array" ref="V1759:AA1759">VLOOKUP(A1759,BUSINESS!$A$2:$J$2692,{4,5,6,7,8,9},0)</f>
        <v/>
      </c>
      <c r="W1759" s="20"/>
      <c r="X1759" s="20"/>
      <c r="Y1759" s="20"/>
      <c r="Z1759" s="20">
        <v>0.181</v>
      </c>
      <c r="AA1759" s="20">
        <v>0.531</v>
      </c>
      <c r="AB1759" s="21">
        <f t="shared" si="579"/>
        <v>921.1973323</v>
      </c>
      <c r="AC1759" s="20">
        <f t="shared" si="577"/>
        <v>0.01293033427</v>
      </c>
      <c r="AD1759" s="20">
        <f t="shared" ref="AD1759:AD1763" si="580">J1759/R1759</f>
        <v>0.03303842379</v>
      </c>
      <c r="AE1759" s="20">
        <f t="shared" si="546"/>
        <v>750.8112174</v>
      </c>
      <c r="AF1759" s="22" t="b">
        <f t="shared" si="4"/>
        <v>0</v>
      </c>
      <c r="AG1759" s="20" t="b">
        <f t="shared" si="5"/>
        <v>1</v>
      </c>
      <c r="AH1759" s="20" t="b">
        <f t="shared" si="6"/>
        <v>1</v>
      </c>
      <c r="AI1759" s="20" t="b">
        <f t="shared" si="7"/>
        <v>0</v>
      </c>
      <c r="AJ1759" s="20"/>
      <c r="AK1759" s="20"/>
      <c r="AL1759" s="20"/>
      <c r="AM1759" s="20"/>
      <c r="AN1759" s="20"/>
      <c r="AO1759" s="20"/>
      <c r="AP1759" s="20"/>
      <c r="AQ1759" s="20"/>
      <c r="AR1759" s="23"/>
      <c r="AS1759" s="23"/>
      <c r="AT1759" s="23"/>
      <c r="AU1759" s="23"/>
      <c r="AV1759" s="23"/>
    </row>
    <row r="1760" ht="15.75" customHeight="1">
      <c r="A1760" s="17" t="str">
        <f t="shared" si="1"/>
        <v>Bahrain-Middle East2003</v>
      </c>
      <c r="B1760" s="17" t="s">
        <v>228</v>
      </c>
      <c r="C1760" s="18" t="s">
        <v>229</v>
      </c>
      <c r="D1760" s="19" t="s">
        <v>81</v>
      </c>
      <c r="E1760" s="17">
        <v>6.77037037E8</v>
      </c>
      <c r="F1760" s="18">
        <v>0.039</v>
      </c>
      <c r="G1760" s="18">
        <v>510.0</v>
      </c>
      <c r="H1760" s="18">
        <v>0.084</v>
      </c>
      <c r="I1760" s="20">
        <f t="array" ref="I1760:J1760">IFNA(VLOOKUP(A1760,ENERGY!$A$2:$F$2692,{5,6},0),0)</f>
        <v>9340</v>
      </c>
      <c r="J1760" s="20">
        <v>24169.0</v>
      </c>
      <c r="K1760" s="20">
        <f t="array" ref="K1760:S1760">VLOOKUP(A1760,'HUMAN RESOURCES'!$A$2:$M$2692,{2,3,4,5,6,7,8,9,10},0)</f>
        <v>0.02</v>
      </c>
      <c r="L1760" s="20">
        <v>0.01</v>
      </c>
      <c r="M1760" s="20">
        <v>76.0</v>
      </c>
      <c r="N1760" s="20">
        <v>74.0</v>
      </c>
      <c r="O1760" s="20">
        <v>0.294</v>
      </c>
      <c r="P1760" s="20">
        <v>0.683</v>
      </c>
      <c r="Q1760" s="20">
        <v>0.023</v>
      </c>
      <c r="R1760" s="20">
        <v>772058.0</v>
      </c>
      <c r="S1760" s="20">
        <v>0.884</v>
      </c>
      <c r="T1760" s="20">
        <f t="array" ref="T1760:U1760">VLOOKUP(A1760,TOURISM!$A$2:$F$2692,{3,6},0)</f>
        <v>1206000000</v>
      </c>
      <c r="U1760" s="20">
        <v>4.92E8</v>
      </c>
      <c r="V1760" s="20" t="str">
        <f t="array" ref="V1760:AA1760">VLOOKUP(A1760,BUSINESS!$A$2:$J$2692,{4,5,6,7,8,9},0)</f>
        <v/>
      </c>
      <c r="W1760" s="20"/>
      <c r="X1760" s="20"/>
      <c r="Y1760" s="20"/>
      <c r="Z1760" s="20">
        <v>0.216</v>
      </c>
      <c r="AA1760" s="20">
        <v>0.574</v>
      </c>
      <c r="AB1760" s="21">
        <f t="shared" si="579"/>
        <v>876.9250976</v>
      </c>
      <c r="AC1760" s="20">
        <f t="shared" si="577"/>
        <v>0.01209753671</v>
      </c>
      <c r="AD1760" s="20">
        <f t="shared" si="580"/>
        <v>0.03130464292</v>
      </c>
      <c r="AE1760" s="20">
        <f t="shared" si="546"/>
        <v>637.2578226</v>
      </c>
      <c r="AF1760" s="22" t="b">
        <f t="shared" si="4"/>
        <v>0</v>
      </c>
      <c r="AG1760" s="20" t="b">
        <f t="shared" si="5"/>
        <v>1</v>
      </c>
      <c r="AH1760" s="20" t="b">
        <f t="shared" si="6"/>
        <v>1</v>
      </c>
      <c r="AI1760" s="20" t="b">
        <f t="shared" si="7"/>
        <v>0</v>
      </c>
      <c r="AJ1760" s="20"/>
      <c r="AK1760" s="20"/>
      <c r="AL1760" s="20"/>
      <c r="AM1760" s="20"/>
      <c r="AN1760" s="20"/>
      <c r="AO1760" s="20"/>
      <c r="AP1760" s="20"/>
      <c r="AQ1760" s="20"/>
      <c r="AR1760" s="23"/>
      <c r="AS1760" s="23"/>
      <c r="AT1760" s="23"/>
      <c r="AU1760" s="23"/>
      <c r="AV1760" s="23"/>
    </row>
    <row r="1761" ht="15.75" customHeight="1">
      <c r="A1761" s="17" t="str">
        <f t="shared" si="1"/>
        <v>Bahrain-Middle East2004</v>
      </c>
      <c r="B1761" s="17" t="s">
        <v>228</v>
      </c>
      <c r="C1761" s="18" t="s">
        <v>229</v>
      </c>
      <c r="D1761" s="19" t="s">
        <v>83</v>
      </c>
      <c r="E1761" s="17">
        <v>6.81481481E8</v>
      </c>
      <c r="F1761" s="18">
        <v>0.037</v>
      </c>
      <c r="G1761" s="18">
        <v>536.0</v>
      </c>
      <c r="H1761" s="18">
        <v>0.083</v>
      </c>
      <c r="I1761" s="20">
        <f t="array" ref="I1761:J1761">IFNA(VLOOKUP(A1761,ENERGY!$A$2:$F$2692,{5,6},0),0)</f>
        <v>9771</v>
      </c>
      <c r="J1761" s="20">
        <v>24301.0</v>
      </c>
      <c r="K1761" s="20">
        <f t="array" ref="K1761:S1761">VLOOKUP(A1761,'HUMAN RESOURCES'!$A$2:$M$2692,{2,3,4,5,6,7,8,9,10},0)</f>
        <v>0.019</v>
      </c>
      <c r="L1761" s="20">
        <v>0.01</v>
      </c>
      <c r="M1761" s="20">
        <v>76.0</v>
      </c>
      <c r="N1761" s="20">
        <v>75.0</v>
      </c>
      <c r="O1761" s="20">
        <v>0.283</v>
      </c>
      <c r="P1761" s="20">
        <v>0.694</v>
      </c>
      <c r="Q1761" s="20">
        <v>0.023</v>
      </c>
      <c r="R1761" s="20">
        <v>820505.0</v>
      </c>
      <c r="S1761" s="20">
        <v>0.884</v>
      </c>
      <c r="T1761" s="20">
        <f t="array" ref="T1761:U1761">VLOOKUP(A1761,TOURISM!$A$2:$F$2692,{3,6},0)</f>
        <v>1504000000</v>
      </c>
      <c r="U1761" s="20">
        <v>5.28E8</v>
      </c>
      <c r="V1761" s="20" t="str">
        <f t="array" ref="V1761:AA1761">VLOOKUP(A1761,BUSINESS!$A$2:$J$2692,{4,5,6,7,8,9},0)</f>
        <v/>
      </c>
      <c r="W1761" s="20"/>
      <c r="X1761" s="20"/>
      <c r="Y1761" s="20"/>
      <c r="Z1761" s="20">
        <v>0.215</v>
      </c>
      <c r="AA1761" s="20">
        <v>0.792</v>
      </c>
      <c r="AB1761" s="21">
        <f t="shared" si="579"/>
        <v>830.5634713</v>
      </c>
      <c r="AC1761" s="20">
        <f t="shared" si="577"/>
        <v>0.01190851975</v>
      </c>
      <c r="AD1761" s="20">
        <f t="shared" si="580"/>
        <v>0.02961712604</v>
      </c>
      <c r="AE1761" s="20">
        <f t="shared" si="546"/>
        <v>643.5061334</v>
      </c>
      <c r="AF1761" s="22" t="b">
        <f t="shared" si="4"/>
        <v>0</v>
      </c>
      <c r="AG1761" s="20" t="b">
        <f t="shared" si="5"/>
        <v>1</v>
      </c>
      <c r="AH1761" s="20" t="b">
        <f t="shared" si="6"/>
        <v>1</v>
      </c>
      <c r="AI1761" s="20" t="b">
        <f t="shared" si="7"/>
        <v>0</v>
      </c>
      <c r="AJ1761" s="20"/>
      <c r="AK1761" s="20"/>
      <c r="AL1761" s="20"/>
      <c r="AM1761" s="20"/>
      <c r="AN1761" s="20"/>
      <c r="AO1761" s="20"/>
      <c r="AP1761" s="20"/>
      <c r="AQ1761" s="20"/>
      <c r="AR1761" s="23"/>
      <c r="AS1761" s="23"/>
      <c r="AT1761" s="23"/>
      <c r="AU1761" s="23"/>
      <c r="AV1761" s="23"/>
    </row>
    <row r="1762" ht="15.75" customHeight="1">
      <c r="A1762" s="17" t="str">
        <f t="shared" si="1"/>
        <v>Bahrain-Middle East2005</v>
      </c>
      <c r="B1762" s="17" t="s">
        <v>228</v>
      </c>
      <c r="C1762" s="18" t="s">
        <v>229</v>
      </c>
      <c r="D1762" s="19" t="s">
        <v>84</v>
      </c>
      <c r="E1762" s="17">
        <v>6.81587105E8</v>
      </c>
      <c r="F1762" s="18">
        <v>0.039</v>
      </c>
      <c r="G1762" s="18">
        <v>539.0</v>
      </c>
      <c r="H1762" s="18">
        <v>0.079</v>
      </c>
      <c r="I1762" s="20">
        <f t="array" ref="I1762:J1762">IFNA(VLOOKUP(A1762,ENERGY!$A$2:$F$2692,{5,6},0),0)</f>
        <v>8962</v>
      </c>
      <c r="J1762" s="20">
        <v>22398.0</v>
      </c>
      <c r="K1762" s="20">
        <f t="array" ref="K1762:S1762">VLOOKUP(A1762,'HUMAN RESOURCES'!$A$2:$M$2692,{2,3,4,5,6,7,8,9,10},0)</f>
        <v>0.019</v>
      </c>
      <c r="L1762" s="20">
        <v>0.009</v>
      </c>
      <c r="M1762" s="20">
        <v>76.0</v>
      </c>
      <c r="N1762" s="20">
        <v>75.0</v>
      </c>
      <c r="O1762" s="20">
        <v>0.269</v>
      </c>
      <c r="P1762" s="20">
        <v>0.709</v>
      </c>
      <c r="Q1762" s="20">
        <v>0.022</v>
      </c>
      <c r="R1762" s="20">
        <v>879534.0</v>
      </c>
      <c r="S1762" s="20">
        <v>0.884</v>
      </c>
      <c r="T1762" s="20">
        <f t="array" ref="T1762:U1762">VLOOKUP(A1762,TOURISM!$A$2:$F$2692,{3,6},0)</f>
        <v>1603000000</v>
      </c>
      <c r="U1762" s="20">
        <v>5.74E8</v>
      </c>
      <c r="V1762" s="20" t="str">
        <f t="array" ref="V1762:AA1762">VLOOKUP(A1762,BUSINESS!$A$2:$J$2692,{4,5,6,7,8,9},0)</f>
        <v/>
      </c>
      <c r="W1762" s="20"/>
      <c r="X1762" s="20"/>
      <c r="Y1762" s="20"/>
      <c r="Z1762" s="20">
        <v>0.213</v>
      </c>
      <c r="AA1762" s="20">
        <v>0.872</v>
      </c>
      <c r="AB1762" s="21">
        <f t="shared" si="579"/>
        <v>774.9411677</v>
      </c>
      <c r="AC1762" s="20">
        <f t="shared" si="577"/>
        <v>0.01018948671</v>
      </c>
      <c r="AD1762" s="20">
        <f t="shared" si="580"/>
        <v>0.025465758</v>
      </c>
      <c r="AE1762" s="20">
        <f t="shared" si="546"/>
        <v>652.6183183</v>
      </c>
      <c r="AF1762" s="22" t="b">
        <f t="shared" si="4"/>
        <v>0</v>
      </c>
      <c r="AG1762" s="20" t="b">
        <f t="shared" si="5"/>
        <v>1</v>
      </c>
      <c r="AH1762" s="20" t="b">
        <f t="shared" si="6"/>
        <v>1</v>
      </c>
      <c r="AI1762" s="20" t="b">
        <f t="shared" si="7"/>
        <v>0</v>
      </c>
      <c r="AJ1762" s="20"/>
      <c r="AK1762" s="20"/>
      <c r="AL1762" s="20"/>
      <c r="AM1762" s="20"/>
      <c r="AN1762" s="20"/>
      <c r="AO1762" s="20"/>
      <c r="AP1762" s="20"/>
      <c r="AQ1762" s="20"/>
      <c r="AR1762" s="23"/>
      <c r="AS1762" s="23"/>
      <c r="AT1762" s="23"/>
      <c r="AU1762" s="23"/>
      <c r="AV1762" s="23"/>
    </row>
    <row r="1763" ht="15.75" customHeight="1">
      <c r="A1763" s="17" t="str">
        <f t="shared" si="1"/>
        <v>Bahrain-Middle East2006</v>
      </c>
      <c r="B1763" s="17" t="s">
        <v>228</v>
      </c>
      <c r="C1763" s="18" t="s">
        <v>229</v>
      </c>
      <c r="D1763" s="19" t="s">
        <v>85</v>
      </c>
      <c r="E1763" s="17">
        <v>6.84074062E8</v>
      </c>
      <c r="F1763" s="18">
        <v>0.037</v>
      </c>
      <c r="G1763" s="18">
        <v>573.0</v>
      </c>
      <c r="H1763" s="18">
        <v>0.078</v>
      </c>
      <c r="I1763" s="20">
        <f t="array" ref="I1763:J1763">IFNA(VLOOKUP(A1763,ENERGY!$A$2:$F$2692,{5,6},0),0)</f>
        <v>7332</v>
      </c>
      <c r="J1763" s="20">
        <v>19208.0</v>
      </c>
      <c r="K1763" s="20">
        <f t="array" ref="K1763:S1763">VLOOKUP(A1763,'HUMAN RESOURCES'!$A$2:$M$2692,{2,3,4,5,6,7,8,9,10},0)</f>
        <v>0.018</v>
      </c>
      <c r="L1763" s="20">
        <v>0.009</v>
      </c>
      <c r="M1763" s="20">
        <v>76.0</v>
      </c>
      <c r="N1763" s="20">
        <v>75.0</v>
      </c>
      <c r="O1763" s="20">
        <v>0.252</v>
      </c>
      <c r="P1763" s="20">
        <v>0.727</v>
      </c>
      <c r="Q1763" s="20">
        <v>0.022</v>
      </c>
      <c r="R1763" s="20">
        <v>950951.0</v>
      </c>
      <c r="S1763" s="20">
        <v>0.884</v>
      </c>
      <c r="T1763" s="20">
        <f t="array" ref="T1763:U1763">VLOOKUP(A1763,TOURISM!$A$2:$F$2692,{3,6},0)</f>
        <v>1786000000</v>
      </c>
      <c r="U1763" s="20">
        <v>6.39E8</v>
      </c>
      <c r="V1763" s="20" t="str">
        <f t="array" ref="V1763:AA1763">VLOOKUP(A1763,BUSINESS!$A$2:$J$2692,{4,5,6,7,8,9},0)</f>
        <v/>
      </c>
      <c r="W1763" s="20"/>
      <c r="X1763" s="20"/>
      <c r="Y1763" s="20"/>
      <c r="Z1763" s="20">
        <v>0.282</v>
      </c>
      <c r="AA1763" s="20">
        <v>0.954</v>
      </c>
      <c r="AB1763" s="21">
        <f t="shared" si="579"/>
        <v>719.3578449</v>
      </c>
      <c r="AC1763" s="20">
        <f t="shared" si="577"/>
        <v>0.007710176444</v>
      </c>
      <c r="AD1763" s="20">
        <f t="shared" si="580"/>
        <v>0.02019872738</v>
      </c>
      <c r="AE1763" s="20">
        <f t="shared" si="546"/>
        <v>671.9589127</v>
      </c>
      <c r="AF1763" s="22" t="b">
        <f t="shared" si="4"/>
        <v>0</v>
      </c>
      <c r="AG1763" s="20" t="b">
        <f t="shared" si="5"/>
        <v>1</v>
      </c>
      <c r="AH1763" s="20" t="b">
        <f t="shared" si="6"/>
        <v>1</v>
      </c>
      <c r="AI1763" s="20" t="b">
        <f t="shared" si="7"/>
        <v>0</v>
      </c>
      <c r="AJ1763" s="20"/>
      <c r="AK1763" s="20"/>
      <c r="AL1763" s="20"/>
      <c r="AM1763" s="20"/>
      <c r="AN1763" s="20"/>
      <c r="AO1763" s="20"/>
      <c r="AP1763" s="20"/>
      <c r="AQ1763" s="20"/>
      <c r="AR1763" s="23"/>
      <c r="AS1763" s="23"/>
      <c r="AT1763" s="23"/>
      <c r="AU1763" s="23"/>
      <c r="AV1763" s="23"/>
    </row>
    <row r="1764" ht="15.75" customHeight="1">
      <c r="A1764" s="17" t="str">
        <f t="shared" si="1"/>
        <v>Bahrain-Middle East2007</v>
      </c>
      <c r="B1764" s="17" t="s">
        <v>228</v>
      </c>
      <c r="C1764" s="18" t="s">
        <v>229</v>
      </c>
      <c r="D1764" s="19" t="s">
        <v>86</v>
      </c>
      <c r="E1764" s="17">
        <v>6.84074074E8</v>
      </c>
      <c r="F1764" s="18">
        <v>0.036</v>
      </c>
      <c r="G1764" s="18">
        <v>599.0</v>
      </c>
      <c r="H1764" s="18">
        <v>0.08</v>
      </c>
      <c r="I1764" s="20">
        <f t="array" ref="I1764:J1764">IFNA(VLOOKUP(A1764,ENERGY!$A$2:$F$2692,{5,6},0),0)</f>
        <v>0</v>
      </c>
      <c r="J1764" s="20">
        <v>0.0</v>
      </c>
      <c r="K1764" s="20">
        <f t="array" ref="K1764:S1764">VLOOKUP(A1764,'HUMAN RESOURCES'!$A$2:$M$2692,{2,3,4,5,6,7,8,9,10},0)</f>
        <v>0.018</v>
      </c>
      <c r="L1764" s="20">
        <v>0.009</v>
      </c>
      <c r="M1764" s="20">
        <v>77.0</v>
      </c>
      <c r="N1764" s="20">
        <v>75.0</v>
      </c>
      <c r="O1764" s="20">
        <v>0.233</v>
      </c>
      <c r="P1764" s="20">
        <v>0.746</v>
      </c>
      <c r="Q1764" s="20">
        <v>0.021</v>
      </c>
      <c r="R1764" s="20">
        <v>1032353.0</v>
      </c>
      <c r="S1764" s="20">
        <v>0.884</v>
      </c>
      <c r="T1764" s="20">
        <f t="array" ref="T1764:U1764">VLOOKUP(A1764,TOURISM!$A$2:$F$2692,{3,6},0)</f>
        <v>1854000000</v>
      </c>
      <c r="U1764" s="20">
        <v>6.71E8</v>
      </c>
      <c r="V1764" s="20">
        <f t="array" ref="V1764:AA1764">VLOOKUP(A1764,BUSINESS!$A$2:$J$2692,{4,5,6,7,8,9},0)</f>
        <v>0.147</v>
      </c>
      <c r="W1764" s="20">
        <v>9.0</v>
      </c>
      <c r="X1764" s="20"/>
      <c r="Y1764" s="20">
        <v>36.0</v>
      </c>
      <c r="Z1764" s="20">
        <v>0.329</v>
      </c>
      <c r="AA1764" s="20">
        <v>1.081</v>
      </c>
      <c r="AB1764" s="21">
        <f t="shared" si="579"/>
        <v>662.6358174</v>
      </c>
      <c r="AC1764" s="20"/>
      <c r="AD1764" s="20"/>
      <c r="AE1764" s="20">
        <f t="shared" si="546"/>
        <v>649.9714729</v>
      </c>
      <c r="AF1764" s="22" t="b">
        <f t="shared" si="4"/>
        <v>0</v>
      </c>
      <c r="AG1764" s="20" t="b">
        <f t="shared" si="5"/>
        <v>0</v>
      </c>
      <c r="AH1764" s="20" t="b">
        <f t="shared" si="6"/>
        <v>0</v>
      </c>
      <c r="AI1764" s="20" t="b">
        <f t="shared" si="7"/>
        <v>0</v>
      </c>
      <c r="AJ1764" s="20"/>
      <c r="AK1764" s="20"/>
      <c r="AL1764" s="20"/>
      <c r="AM1764" s="20"/>
      <c r="AN1764" s="20"/>
      <c r="AO1764" s="20"/>
      <c r="AP1764" s="20"/>
      <c r="AQ1764" s="20"/>
      <c r="AR1764" s="23"/>
      <c r="AS1764" s="23"/>
      <c r="AT1764" s="23"/>
      <c r="AU1764" s="23"/>
      <c r="AV1764" s="23"/>
    </row>
    <row r="1765" ht="15.75" customHeight="1">
      <c r="A1765" s="17" t="str">
        <f t="shared" si="1"/>
        <v>Bahrain-Middle East2008</v>
      </c>
      <c r="B1765" s="17" t="s">
        <v>228</v>
      </c>
      <c r="C1765" s="18" t="s">
        <v>229</v>
      </c>
      <c r="D1765" s="19" t="s">
        <v>87</v>
      </c>
      <c r="E1765" s="17">
        <v>6.84273267E8</v>
      </c>
      <c r="F1765" s="18">
        <v>0.036</v>
      </c>
      <c r="G1765" s="18">
        <v>648.0</v>
      </c>
      <c r="H1765" s="18">
        <v>0.083</v>
      </c>
      <c r="I1765" s="20">
        <f t="array" ref="I1765:J1765">IFNA(VLOOKUP(A1765,ENERGY!$A$2:$F$2692,{5,6},0),0)</f>
        <v>6752</v>
      </c>
      <c r="J1765" s="20">
        <v>16468.0</v>
      </c>
      <c r="K1765" s="20">
        <f t="array" ref="K1765:S1765">VLOOKUP(A1765,'HUMAN RESOURCES'!$A$2:$M$2692,{2,3,4,5,6,7,8,9,10},0)</f>
        <v>0.017</v>
      </c>
      <c r="L1765" s="20">
        <v>0.008</v>
      </c>
      <c r="M1765" s="20">
        <v>77.0</v>
      </c>
      <c r="N1765" s="20">
        <v>75.0</v>
      </c>
      <c r="O1765" s="20">
        <v>0.217</v>
      </c>
      <c r="P1765" s="20">
        <v>0.763</v>
      </c>
      <c r="Q1765" s="20">
        <v>0.021</v>
      </c>
      <c r="R1765" s="20">
        <v>1116038.0</v>
      </c>
      <c r="S1765" s="20">
        <v>0.885</v>
      </c>
      <c r="T1765" s="20">
        <f t="array" ref="T1765:U1765">VLOOKUP(A1765,TOURISM!$A$2:$F$2692,{3,6},0)</f>
        <v>1927000000</v>
      </c>
      <c r="U1765" s="20">
        <v>7.04E8</v>
      </c>
      <c r="V1765" s="20">
        <f t="array" ref="V1765:AA1765">VLOOKUP(A1765,BUSINESS!$A$2:$J$2692,{4,5,6,7,8,9},0)</f>
        <v>0.135</v>
      </c>
      <c r="W1765" s="20">
        <v>9.0</v>
      </c>
      <c r="X1765" s="20"/>
      <c r="Y1765" s="20">
        <v>36.0</v>
      </c>
      <c r="Z1765" s="20">
        <v>0.52</v>
      </c>
      <c r="AA1765" s="20">
        <v>1.291</v>
      </c>
      <c r="AB1765" s="21">
        <f t="shared" si="579"/>
        <v>613.1272116</v>
      </c>
      <c r="AC1765" s="20">
        <f t="shared" ref="AC1765:AC1766" si="581">I1765/R1765</f>
        <v>0.006049973209</v>
      </c>
      <c r="AD1765" s="20">
        <f t="shared" ref="AD1765:AD1766" si="582">J1765/R1765</f>
        <v>0.01475576996</v>
      </c>
      <c r="AE1765" s="20">
        <f t="shared" si="546"/>
        <v>630.8028938</v>
      </c>
      <c r="AF1765" s="22" t="b">
        <f t="shared" si="4"/>
        <v>0</v>
      </c>
      <c r="AG1765" s="20" t="b">
        <f t="shared" si="5"/>
        <v>0</v>
      </c>
      <c r="AH1765" s="20" t="b">
        <f t="shared" si="6"/>
        <v>0</v>
      </c>
      <c r="AI1765" s="20" t="b">
        <f t="shared" si="7"/>
        <v>0</v>
      </c>
      <c r="AJ1765" s="20"/>
      <c r="AK1765" s="20"/>
      <c r="AL1765" s="20"/>
      <c r="AM1765" s="20"/>
      <c r="AN1765" s="20"/>
      <c r="AO1765" s="20"/>
      <c r="AP1765" s="20"/>
      <c r="AQ1765" s="20"/>
      <c r="AR1765" s="23"/>
      <c r="AS1765" s="23"/>
      <c r="AT1765" s="23"/>
      <c r="AU1765" s="23"/>
      <c r="AV1765" s="23"/>
    </row>
    <row r="1766" ht="15.75" customHeight="1">
      <c r="A1766" s="17" t="str">
        <f t="shared" si="1"/>
        <v>Bahrain-Middle East2009</v>
      </c>
      <c r="B1766" s="17" t="s">
        <v>228</v>
      </c>
      <c r="C1766" s="18" t="s">
        <v>229</v>
      </c>
      <c r="D1766" s="19" t="s">
        <v>88</v>
      </c>
      <c r="E1766" s="17">
        <v>6.87410629E8</v>
      </c>
      <c r="F1766" s="18">
        <v>0.041</v>
      </c>
      <c r="G1766" s="18">
        <v>727.0</v>
      </c>
      <c r="H1766" s="18">
        <v>0.082</v>
      </c>
      <c r="I1766" s="20">
        <f t="array" ref="I1766:J1766">IFNA(VLOOKUP(A1766,ENERGY!$A$2:$F$2692,{5,6},0),0)</f>
        <v>8093</v>
      </c>
      <c r="J1766" s="20">
        <v>19497.0</v>
      </c>
      <c r="K1766" s="20">
        <f t="array" ref="K1766:S1766">VLOOKUP(A1766,'HUMAN RESOURCES'!$A$2:$M$2692,{2,3,4,5,6,7,8,9,10},0)</f>
        <v>0.017</v>
      </c>
      <c r="L1766" s="20">
        <v>0.007</v>
      </c>
      <c r="M1766" s="20">
        <v>77.0</v>
      </c>
      <c r="N1766" s="20">
        <v>75.0</v>
      </c>
      <c r="O1766" s="20">
        <v>0.205</v>
      </c>
      <c r="P1766" s="20">
        <v>0.775</v>
      </c>
      <c r="Q1766" s="20">
        <v>0.02</v>
      </c>
      <c r="R1766" s="20">
        <v>1191539.0</v>
      </c>
      <c r="S1766" s="20">
        <v>0.885</v>
      </c>
      <c r="T1766" s="20">
        <f t="array" ref="T1766:U1766">VLOOKUP(A1766,TOURISM!$A$2:$F$2692,{3,6},0)</f>
        <v>1873000000</v>
      </c>
      <c r="U1766" s="20">
        <v>5.97E8</v>
      </c>
      <c r="V1766" s="20">
        <f t="array" ref="V1766:AA1766">VLOOKUP(A1766,BUSINESS!$A$2:$J$2692,{4,5,6,7,8,9},0)</f>
        <v>0.135</v>
      </c>
      <c r="W1766" s="20">
        <v>9.0</v>
      </c>
      <c r="X1766" s="20"/>
      <c r="Y1766" s="20">
        <v>36.0</v>
      </c>
      <c r="Z1766" s="20">
        <v>0.53</v>
      </c>
      <c r="AA1766" s="20">
        <v>1.177</v>
      </c>
      <c r="AB1766" s="21">
        <f t="shared" si="579"/>
        <v>576.9098863</v>
      </c>
      <c r="AC1766" s="20">
        <f t="shared" si="581"/>
        <v>0.006792056324</v>
      </c>
      <c r="AD1766" s="20">
        <f t="shared" si="582"/>
        <v>0.01636287188</v>
      </c>
      <c r="AE1766" s="20">
        <f t="shared" si="546"/>
        <v>501.032698</v>
      </c>
      <c r="AF1766" s="22" t="b">
        <f t="shared" si="4"/>
        <v>0</v>
      </c>
      <c r="AG1766" s="20" t="b">
        <f t="shared" si="5"/>
        <v>0</v>
      </c>
      <c r="AH1766" s="20" t="b">
        <f t="shared" si="6"/>
        <v>0</v>
      </c>
      <c r="AI1766" s="20" t="b">
        <f t="shared" si="7"/>
        <v>0</v>
      </c>
      <c r="AJ1766" s="20"/>
      <c r="AK1766" s="20"/>
      <c r="AL1766" s="20"/>
      <c r="AM1766" s="20"/>
      <c r="AN1766" s="20"/>
      <c r="AO1766" s="20"/>
      <c r="AP1766" s="20"/>
      <c r="AQ1766" s="20"/>
      <c r="AR1766" s="23"/>
      <c r="AS1766" s="23"/>
      <c r="AT1766" s="23"/>
      <c r="AU1766" s="23"/>
      <c r="AV1766" s="23"/>
    </row>
    <row r="1767" ht="15.75" customHeight="1">
      <c r="A1767" s="17" t="str">
        <f t="shared" si="1"/>
        <v>Bahrain-Middle East2010</v>
      </c>
      <c r="B1767" s="17" t="s">
        <v>228</v>
      </c>
      <c r="C1767" s="18" t="s">
        <v>229</v>
      </c>
      <c r="D1767" s="19" t="s">
        <v>89</v>
      </c>
      <c r="E1767" s="17">
        <v>6.90721769E8</v>
      </c>
      <c r="F1767" s="18">
        <v>0.045</v>
      </c>
      <c r="G1767" s="18">
        <v>729.0</v>
      </c>
      <c r="H1767" s="18">
        <v>0.079</v>
      </c>
      <c r="I1767" s="20">
        <f t="array" ref="I1767:J1767">IFNA(VLOOKUP(A1767,ENERGY!$A$2:$F$2692,{5,6},0),0)</f>
        <v>0</v>
      </c>
      <c r="J1767" s="20">
        <v>0.0</v>
      </c>
      <c r="K1767" s="20">
        <f t="array" ref="K1767:S1767">VLOOKUP(A1767,'HUMAN RESOURCES'!$A$2:$M$2692,{2,3,4,5,6,7,8,9,10},0)</f>
        <v>0.016</v>
      </c>
      <c r="L1767" s="20">
        <v>0.007</v>
      </c>
      <c r="M1767" s="20">
        <v>77.0</v>
      </c>
      <c r="N1767" s="20">
        <v>76.0</v>
      </c>
      <c r="O1767" s="20">
        <v>0.199</v>
      </c>
      <c r="P1767" s="20">
        <v>0.781</v>
      </c>
      <c r="Q1767" s="20">
        <v>0.02</v>
      </c>
      <c r="R1767" s="20">
        <v>1251513.0</v>
      </c>
      <c r="S1767" s="20">
        <v>0.885</v>
      </c>
      <c r="T1767" s="20">
        <f t="array" ref="T1767:U1767">VLOOKUP(A1767,TOURISM!$A$2:$F$2692,{3,6},0)</f>
        <v>2163000000</v>
      </c>
      <c r="U1767" s="20">
        <v>6.84E8</v>
      </c>
      <c r="V1767" s="20">
        <f t="array" ref="V1767:AA1767">VLOOKUP(A1767,BUSINESS!$A$2:$J$2692,{4,5,6,7,8,9},0)</f>
        <v>0.135</v>
      </c>
      <c r="W1767" s="20">
        <v>9.0</v>
      </c>
      <c r="X1767" s="20"/>
      <c r="Y1767" s="20">
        <v>36.0</v>
      </c>
      <c r="Z1767" s="20">
        <v>0.55</v>
      </c>
      <c r="AA1767" s="20">
        <v>1.252</v>
      </c>
      <c r="AB1767" s="21">
        <f t="shared" si="579"/>
        <v>551.9093841</v>
      </c>
      <c r="AC1767" s="20"/>
      <c r="AD1767" s="20"/>
      <c r="AE1767" s="20">
        <f t="shared" si="546"/>
        <v>546.5384698</v>
      </c>
      <c r="AF1767" s="22" t="b">
        <f t="shared" si="4"/>
        <v>0</v>
      </c>
      <c r="AG1767" s="20" t="b">
        <f t="shared" si="5"/>
        <v>0</v>
      </c>
      <c r="AH1767" s="20" t="b">
        <f t="shared" si="6"/>
        <v>0</v>
      </c>
      <c r="AI1767" s="20" t="b">
        <f t="shared" si="7"/>
        <v>0</v>
      </c>
      <c r="AJ1767" s="20"/>
      <c r="AK1767" s="20"/>
      <c r="AL1767" s="20"/>
      <c r="AM1767" s="20"/>
      <c r="AN1767" s="20"/>
      <c r="AO1767" s="20"/>
      <c r="AP1767" s="20"/>
      <c r="AQ1767" s="20"/>
      <c r="AR1767" s="23"/>
      <c r="AS1767" s="23"/>
      <c r="AT1767" s="23"/>
      <c r="AU1767" s="23"/>
      <c r="AV1767" s="23"/>
    </row>
    <row r="1768" ht="15.75" customHeight="1">
      <c r="A1768" s="17" t="str">
        <f t="shared" si="1"/>
        <v>Bahrain-Middle East2011</v>
      </c>
      <c r="B1768" s="17" t="s">
        <v>228</v>
      </c>
      <c r="C1768" s="18" t="s">
        <v>229</v>
      </c>
      <c r="D1768" s="19" t="s">
        <v>90</v>
      </c>
      <c r="E1768" s="17">
        <v>6.92222222E8</v>
      </c>
      <c r="F1768" s="18">
        <v>0.043</v>
      </c>
      <c r="G1768" s="18">
        <v>747.0</v>
      </c>
      <c r="H1768" s="18">
        <v>0.072</v>
      </c>
      <c r="I1768" s="20">
        <f t="array" ref="I1768:J1768">IFNA(VLOOKUP(A1768,ENERGY!$A$2:$F$2692,{5,6},0),0)</f>
        <v>0</v>
      </c>
      <c r="J1768" s="20">
        <v>0.0</v>
      </c>
      <c r="K1768" s="20">
        <f t="array" ref="K1768:S1768">VLOOKUP(A1768,'HUMAN RESOURCES'!$A$2:$M$2692,{2,3,4,5,6,7,8,9,10},0)</f>
        <v>0.016</v>
      </c>
      <c r="L1768" s="20">
        <v>0.006</v>
      </c>
      <c r="M1768" s="20">
        <v>77.0</v>
      </c>
      <c r="N1768" s="20">
        <v>76.0</v>
      </c>
      <c r="O1768" s="20">
        <v>0.198</v>
      </c>
      <c r="P1768" s="20">
        <v>0.781</v>
      </c>
      <c r="Q1768" s="20">
        <v>0.021</v>
      </c>
      <c r="R1768" s="20">
        <v>1292764.0</v>
      </c>
      <c r="S1768" s="20">
        <v>0.886</v>
      </c>
      <c r="T1768" s="20">
        <f t="array" ref="T1768:U1768">VLOOKUP(A1768,TOURISM!$A$2:$F$2692,{3,6},0)</f>
        <v>1766000000</v>
      </c>
      <c r="U1768" s="20">
        <v>8.99E8</v>
      </c>
      <c r="V1768" s="20">
        <f t="array" ref="V1768:AA1768">VLOOKUP(A1768,BUSINESS!$A$2:$J$2692,{4,5,6,7,8,9},0)</f>
        <v>0.135</v>
      </c>
      <c r="W1768" s="20">
        <v>9.0</v>
      </c>
      <c r="X1768" s="20"/>
      <c r="Y1768" s="20">
        <v>36.0</v>
      </c>
      <c r="Z1768" s="20">
        <v>0.77</v>
      </c>
      <c r="AA1768" s="20">
        <v>1.31</v>
      </c>
      <c r="AB1768" s="21">
        <f t="shared" si="579"/>
        <v>535.4590799</v>
      </c>
      <c r="AC1768" s="20"/>
      <c r="AD1768" s="20"/>
      <c r="AE1768" s="20">
        <f t="shared" si="546"/>
        <v>695.4092162</v>
      </c>
      <c r="AF1768" s="22" t="b">
        <f t="shared" si="4"/>
        <v>0</v>
      </c>
      <c r="AG1768" s="20" t="b">
        <f t="shared" si="5"/>
        <v>0</v>
      </c>
      <c r="AH1768" s="20" t="b">
        <f t="shared" si="6"/>
        <v>0</v>
      </c>
      <c r="AI1768" s="20" t="b">
        <f t="shared" si="7"/>
        <v>0</v>
      </c>
      <c r="AJ1768" s="20"/>
      <c r="AK1768" s="20"/>
      <c r="AL1768" s="20"/>
      <c r="AM1768" s="20"/>
      <c r="AN1768" s="20"/>
      <c r="AO1768" s="20"/>
      <c r="AP1768" s="20"/>
      <c r="AQ1768" s="20"/>
      <c r="AR1768" s="23"/>
      <c r="AS1768" s="23"/>
      <c r="AT1768" s="23"/>
      <c r="AU1768" s="23"/>
      <c r="AV1768" s="23"/>
    </row>
    <row r="1769" ht="15.75" customHeight="1">
      <c r="A1769" s="17" t="str">
        <f t="shared" si="1"/>
        <v>Bahrain-Middle East2012</v>
      </c>
      <c r="B1769" s="17" t="s">
        <v>228</v>
      </c>
      <c r="C1769" s="18" t="s">
        <v>229</v>
      </c>
      <c r="D1769" s="19" t="s">
        <v>91</v>
      </c>
      <c r="E1769" s="17">
        <v>6.938E8</v>
      </c>
      <c r="F1769" s="18">
        <v>0.038</v>
      </c>
      <c r="G1769" s="18">
        <v>766.0</v>
      </c>
      <c r="H1769" s="18">
        <v>0.068</v>
      </c>
      <c r="I1769" s="20">
        <f t="array" ref="I1769:J1769">IFNA(VLOOKUP(A1769,ENERGY!$A$2:$F$2692,{5,6},0),0)</f>
        <v>6970</v>
      </c>
      <c r="J1769" s="20">
        <v>17510.0</v>
      </c>
      <c r="K1769" s="20">
        <f t="array" ref="K1769:S1769">VLOOKUP(A1769,'HUMAN RESOURCES'!$A$2:$M$2692,{2,3,4,5,6,7,8,9,10},0)</f>
        <v>0.016</v>
      </c>
      <c r="L1769" s="20">
        <v>0.006</v>
      </c>
      <c r="M1769" s="20">
        <v>77.0</v>
      </c>
      <c r="N1769" s="20">
        <v>76.0</v>
      </c>
      <c r="O1769" s="20">
        <v>0.202</v>
      </c>
      <c r="P1769" s="20">
        <v>0.777</v>
      </c>
      <c r="Q1769" s="20">
        <v>0.021</v>
      </c>
      <c r="R1769" s="20">
        <v>1317827.0</v>
      </c>
      <c r="S1769" s="20">
        <v>0.886</v>
      </c>
      <c r="T1769" s="20">
        <f t="array" ref="T1769:U1769">VLOOKUP(A1769,TOURISM!$A$2:$F$2692,{3,6},0)</f>
        <v>1742000000</v>
      </c>
      <c r="U1769" s="20">
        <v>8.89E8</v>
      </c>
      <c r="V1769" s="20">
        <f t="array" ref="V1769:AA1769">VLOOKUP(A1769,BUSINESS!$A$2:$J$2692,{4,5,6,7,8,9},0)</f>
        <v>0.135</v>
      </c>
      <c r="W1769" s="20">
        <v>9.0</v>
      </c>
      <c r="X1769" s="20">
        <v>47.0</v>
      </c>
      <c r="Y1769" s="20">
        <v>36.0</v>
      </c>
      <c r="Z1769" s="20">
        <v>0.88</v>
      </c>
      <c r="AA1769" s="20">
        <v>1.612</v>
      </c>
      <c r="AB1769" s="21">
        <f t="shared" si="579"/>
        <v>526.4727464</v>
      </c>
      <c r="AC1769" s="20">
        <f>I1769/R1769</f>
        <v>0.005289009862</v>
      </c>
      <c r="AD1769" s="20">
        <f>J1769/R1769</f>
        <v>0.01328702478</v>
      </c>
      <c r="AE1769" s="20">
        <f t="shared" si="546"/>
        <v>674.5953756</v>
      </c>
      <c r="AF1769" s="22" t="b">
        <f t="shared" si="4"/>
        <v>0</v>
      </c>
      <c r="AG1769" s="20" t="b">
        <f t="shared" si="5"/>
        <v>0</v>
      </c>
      <c r="AH1769" s="20" t="b">
        <f t="shared" si="6"/>
        <v>0</v>
      </c>
      <c r="AI1769" s="20" t="b">
        <f t="shared" si="7"/>
        <v>0</v>
      </c>
      <c r="AJ1769" s="20"/>
      <c r="AK1769" s="20"/>
      <c r="AL1769" s="20"/>
      <c r="AM1769" s="20"/>
      <c r="AN1769" s="20"/>
      <c r="AO1769" s="20"/>
      <c r="AP1769" s="20"/>
      <c r="AQ1769" s="20"/>
      <c r="AR1769" s="23"/>
      <c r="AS1769" s="23"/>
      <c r="AT1769" s="23"/>
      <c r="AU1769" s="23"/>
      <c r="AV1769" s="23"/>
    </row>
    <row r="1770" ht="15.75" customHeight="1">
      <c r="A1770" s="17" t="str">
        <f t="shared" si="1"/>
        <v>Bahrain-Middle East2000</v>
      </c>
      <c r="B1770" s="17" t="s">
        <v>228</v>
      </c>
      <c r="C1770" s="18" t="s">
        <v>229</v>
      </c>
      <c r="D1770" s="19" t="s">
        <v>76</v>
      </c>
      <c r="E1770" s="17">
        <v>6.94444444E8</v>
      </c>
      <c r="F1770" s="18">
        <v>0.039</v>
      </c>
      <c r="G1770" s="18">
        <v>895.0</v>
      </c>
      <c r="H1770" s="18">
        <v>0.06</v>
      </c>
      <c r="I1770" s="20" t="str">
        <f t="array" ref="I1770:J1770">IFNA(VLOOKUP(A1770,ENERGY!$A$2:$F$2692,{5,6},0),0)</f>
        <v/>
      </c>
      <c r="J1770" s="20"/>
      <c r="K1770" s="20">
        <f t="array" ref="K1770:S1770">VLOOKUP(A1770,'HUMAN RESOURCES'!$A$2:$M$2692,{2,3,4,5,6,7,8,9,10},0)</f>
        <v>0.021</v>
      </c>
      <c r="L1770" s="20">
        <v>0.011</v>
      </c>
      <c r="M1770" s="20">
        <v>76.0</v>
      </c>
      <c r="N1770" s="20">
        <v>74.0</v>
      </c>
      <c r="O1770" s="20">
        <v>0.308</v>
      </c>
      <c r="P1770" s="20">
        <v>0.667</v>
      </c>
      <c r="Q1770" s="20">
        <v>0.024</v>
      </c>
      <c r="R1770" s="20">
        <v>668239.0</v>
      </c>
      <c r="S1770" s="20">
        <v>0.884</v>
      </c>
      <c r="T1770" s="20">
        <f t="array" ref="T1770:U1770">VLOOKUP(A1770,TOURISM!$A$2:$F$2692,{3,6},0)</f>
        <v>854000000</v>
      </c>
      <c r="U1770" s="20">
        <v>4.25E8</v>
      </c>
      <c r="V1770" s="20" t="str">
        <f t="array" ref="V1770:AA1770">VLOOKUP(A1770,BUSINESS!$A$2:$J$2692,{4,5,6,7,8,9},0)</f>
        <v/>
      </c>
      <c r="W1770" s="20"/>
      <c r="X1770" s="20"/>
      <c r="Y1770" s="20"/>
      <c r="Z1770" s="20">
        <v>0.062</v>
      </c>
      <c r="AA1770" s="20">
        <v>0.308</v>
      </c>
      <c r="AB1770" s="21">
        <f t="shared" si="579"/>
        <v>1039.215676</v>
      </c>
      <c r="AC1770" s="20"/>
      <c r="AD1770" s="20"/>
      <c r="AE1770" s="20">
        <f t="shared" si="546"/>
        <v>635.999994</v>
      </c>
      <c r="AF1770" s="22" t="b">
        <f t="shared" si="4"/>
        <v>0</v>
      </c>
      <c r="AG1770" s="20" t="b">
        <f t="shared" si="5"/>
        <v>0</v>
      </c>
      <c r="AH1770" s="20" t="b">
        <f t="shared" si="6"/>
        <v>0</v>
      </c>
      <c r="AI1770" s="20" t="b">
        <f t="shared" si="7"/>
        <v>0</v>
      </c>
      <c r="AJ1770" s="20"/>
      <c r="AK1770" s="20"/>
      <c r="AL1770" s="20"/>
      <c r="AM1770" s="20"/>
      <c r="AN1770" s="20"/>
      <c r="AO1770" s="20"/>
      <c r="AP1770" s="20"/>
      <c r="AQ1770" s="20"/>
      <c r="AR1770" s="23"/>
      <c r="AS1770" s="23"/>
      <c r="AT1770" s="23"/>
      <c r="AU1770" s="23"/>
      <c r="AV1770" s="23"/>
    </row>
    <row r="1771" ht="15.75" customHeight="1">
      <c r="A1771" s="17" t="str">
        <f t="shared" si="1"/>
        <v>Iran-Middle East2000</v>
      </c>
      <c r="B1771" s="17" t="s">
        <v>230</v>
      </c>
      <c r="C1771" s="18" t="s">
        <v>229</v>
      </c>
      <c r="D1771" s="19" t="s">
        <v>76</v>
      </c>
      <c r="E1771" s="17">
        <v>1.1284603481E10</v>
      </c>
      <c r="F1771" s="18">
        <v>0.046</v>
      </c>
      <c r="G1771" s="18">
        <v>231.0</v>
      </c>
      <c r="H1771" s="18"/>
      <c r="I1771" s="20" t="str">
        <f t="array" ref="I1771:J1771">IFNA(VLOOKUP(A1771,ENERGY!$A$2:$F$2692,{5,6},0),0)</f>
        <v/>
      </c>
      <c r="J1771" s="20"/>
      <c r="K1771" s="20">
        <f t="array" ref="K1771:S1771">VLOOKUP(A1771,'HUMAN RESOURCES'!$A$2:$M$2692,{2,3,4,5,6,7,8,9,10},0)</f>
        <v>0.019</v>
      </c>
      <c r="L1771" s="20">
        <v>0.029</v>
      </c>
      <c r="M1771" s="20">
        <v>71.0</v>
      </c>
      <c r="N1771" s="20">
        <v>69.0</v>
      </c>
      <c r="O1771" s="20">
        <v>0.347</v>
      </c>
      <c r="P1771" s="20">
        <v>0.611</v>
      </c>
      <c r="Q1771" s="20">
        <v>0.042</v>
      </c>
      <c r="R1771" s="20">
        <v>6.5911052E7</v>
      </c>
      <c r="S1771" s="20">
        <v>0.64</v>
      </c>
      <c r="T1771" s="20">
        <f t="array" ref="T1771:U1771">VLOOKUP(A1771,TOURISM!$A$2:$F$2692,{3,6},0)</f>
        <v>677000000</v>
      </c>
      <c r="U1771" s="20">
        <v>6.71E8</v>
      </c>
      <c r="V1771" s="20" t="str">
        <f t="array" ref="V1771:AA1771">VLOOKUP(A1771,BUSINESS!$A$2:$J$2692,{4,5,6,7,8,9},0)</f>
        <v/>
      </c>
      <c r="W1771" s="20"/>
      <c r="X1771" s="20"/>
      <c r="Y1771" s="20"/>
      <c r="Z1771" s="20">
        <v>0.009</v>
      </c>
      <c r="AA1771" s="20">
        <v>0.015</v>
      </c>
      <c r="AB1771" s="21">
        <f t="shared" si="579"/>
        <v>171.2095793</v>
      </c>
      <c r="AC1771" s="20"/>
      <c r="AD1771" s="20"/>
      <c r="AE1771" s="20">
        <f t="shared" si="546"/>
        <v>10.18038674</v>
      </c>
      <c r="AF1771" s="22" t="b">
        <f t="shared" si="4"/>
        <v>0</v>
      </c>
      <c r="AG1771" s="20" t="b">
        <f t="shared" si="5"/>
        <v>0</v>
      </c>
      <c r="AH1771" s="20" t="b">
        <f t="shared" si="6"/>
        <v>0</v>
      </c>
      <c r="AI1771" s="20" t="b">
        <f t="shared" si="7"/>
        <v>0</v>
      </c>
      <c r="AJ1771" s="20"/>
      <c r="AK1771" s="20"/>
      <c r="AL1771" s="20"/>
      <c r="AM1771" s="20"/>
      <c r="AN1771" s="20"/>
      <c r="AO1771" s="20"/>
      <c r="AP1771" s="20"/>
      <c r="AQ1771" s="20"/>
      <c r="AR1771" s="23"/>
      <c r="AS1771" s="23"/>
      <c r="AT1771" s="23"/>
      <c r="AU1771" s="23"/>
      <c r="AV1771" s="23"/>
    </row>
    <row r="1772" ht="15.75" customHeight="1">
      <c r="A1772" s="17" t="str">
        <f t="shared" si="1"/>
        <v>Iran-Middle East2001</v>
      </c>
      <c r="B1772" s="17" t="s">
        <v>230</v>
      </c>
      <c r="C1772" s="18" t="s">
        <v>229</v>
      </c>
      <c r="D1772" s="19" t="s">
        <v>77</v>
      </c>
      <c r="E1772" s="17">
        <v>1.1390468619E10</v>
      </c>
      <c r="F1772" s="18">
        <v>0.051</v>
      </c>
      <c r="G1772" s="18">
        <v>294.0</v>
      </c>
      <c r="H1772" s="18"/>
      <c r="I1772" s="20">
        <f t="array" ref="I1772:J1772">IFNA(VLOOKUP(A1772,ENERGY!$A$2:$F$2692,{5,6},0),0)</f>
        <v>212145</v>
      </c>
      <c r="J1772" s="20"/>
      <c r="K1772" s="20">
        <f t="array" ref="K1772:S1772">VLOOKUP(A1772,'HUMAN RESOURCES'!$A$2:$M$2692,{2,3,4,5,6,7,8,9,10},0)</f>
        <v>0.018</v>
      </c>
      <c r="L1772" s="20">
        <v>0.027</v>
      </c>
      <c r="M1772" s="20">
        <v>71.0</v>
      </c>
      <c r="N1772" s="20">
        <v>69.0</v>
      </c>
      <c r="O1772" s="20">
        <v>0.328</v>
      </c>
      <c r="P1772" s="20">
        <v>0.629</v>
      </c>
      <c r="Q1772" s="20">
        <v>0.043</v>
      </c>
      <c r="R1772" s="20">
        <v>6.6857624E7</v>
      </c>
      <c r="S1772" s="20">
        <v>0.648</v>
      </c>
      <c r="T1772" s="20">
        <f t="array" ref="T1772:U1772">VLOOKUP(A1772,TOURISM!$A$2:$F$2692,{3,6},0)</f>
        <v>1122000000</v>
      </c>
      <c r="U1772" s="20">
        <v>7.14E8</v>
      </c>
      <c r="V1772" s="20" t="str">
        <f t="array" ref="V1772:AA1772">VLOOKUP(A1772,BUSINESS!$A$2:$J$2692,{4,5,6,7,8,9},0)</f>
        <v/>
      </c>
      <c r="W1772" s="20"/>
      <c r="X1772" s="20"/>
      <c r="Y1772" s="20"/>
      <c r="Z1772" s="20">
        <v>0.015</v>
      </c>
      <c r="AA1772" s="20">
        <v>0.031</v>
      </c>
      <c r="AB1772" s="21">
        <f t="shared" si="579"/>
        <v>170.369031</v>
      </c>
      <c r="AC1772" s="20">
        <f t="shared" ref="AC1772:AC1776" si="583">I1772/R1772</f>
        <v>0.003173086139</v>
      </c>
      <c r="AD1772" s="20"/>
      <c r="AE1772" s="20">
        <f t="shared" si="546"/>
        <v>10.67941032</v>
      </c>
      <c r="AF1772" s="22" t="b">
        <f t="shared" si="4"/>
        <v>0</v>
      </c>
      <c r="AG1772" s="20" t="b">
        <f t="shared" si="5"/>
        <v>0</v>
      </c>
      <c r="AH1772" s="20" t="b">
        <f t="shared" si="6"/>
        <v>0</v>
      </c>
      <c r="AI1772" s="20" t="b">
        <f t="shared" si="7"/>
        <v>0</v>
      </c>
      <c r="AJ1772" s="20"/>
      <c r="AK1772" s="20"/>
      <c r="AL1772" s="20"/>
      <c r="AM1772" s="20"/>
      <c r="AN1772" s="20"/>
      <c r="AO1772" s="20"/>
      <c r="AP1772" s="20"/>
      <c r="AQ1772" s="20"/>
      <c r="AR1772" s="23"/>
      <c r="AS1772" s="23"/>
      <c r="AT1772" s="23"/>
      <c r="AU1772" s="23"/>
      <c r="AV1772" s="23"/>
    </row>
    <row r="1773" ht="15.75" customHeight="1">
      <c r="A1773" s="17" t="str">
        <f t="shared" si="1"/>
        <v>Iran-Middle East2002</v>
      </c>
      <c r="B1773" s="17" t="s">
        <v>230</v>
      </c>
      <c r="C1773" s="18" t="s">
        <v>229</v>
      </c>
      <c r="D1773" s="19" t="s">
        <v>79</v>
      </c>
      <c r="E1773" s="17">
        <v>1.140135142E10</v>
      </c>
      <c r="F1773" s="18">
        <v>0.051</v>
      </c>
      <c r="G1773" s="18">
        <v>102.0</v>
      </c>
      <c r="H1773" s="18"/>
      <c r="I1773" s="20">
        <f t="array" ref="I1773:J1773">IFNA(VLOOKUP(A1773,ENERGY!$A$2:$F$2692,{5,6},0),0)</f>
        <v>210678</v>
      </c>
      <c r="J1773" s="20">
        <v>571612.0</v>
      </c>
      <c r="K1773" s="20">
        <f t="array" ref="K1773:S1773">VLOOKUP(A1773,'HUMAN RESOURCES'!$A$2:$M$2692,{2,3,4,5,6,7,8,9,10},0)</f>
        <v>0.018</v>
      </c>
      <c r="L1773" s="20">
        <v>0.026</v>
      </c>
      <c r="M1773" s="20">
        <v>72.0</v>
      </c>
      <c r="N1773" s="20">
        <v>69.0</v>
      </c>
      <c r="O1773" s="20">
        <v>0.308</v>
      </c>
      <c r="P1773" s="20">
        <v>0.647</v>
      </c>
      <c r="Q1773" s="20">
        <v>0.045</v>
      </c>
      <c r="R1773" s="20">
        <v>6.7727274E7</v>
      </c>
      <c r="S1773" s="20">
        <v>0.655</v>
      </c>
      <c r="T1773" s="20">
        <f t="array" ref="T1773:U1773">VLOOKUP(A1773,TOURISM!$A$2:$F$2692,{3,6},0)</f>
        <v>1607000000</v>
      </c>
      <c r="U1773" s="20">
        <v>3.99E9</v>
      </c>
      <c r="V1773" s="20" t="str">
        <f t="array" ref="V1773:AA1773">VLOOKUP(A1773,BUSINESS!$A$2:$J$2692,{4,5,6,7,8,9},0)</f>
        <v/>
      </c>
      <c r="W1773" s="20"/>
      <c r="X1773" s="20"/>
      <c r="Y1773" s="20"/>
      <c r="Z1773" s="20">
        <v>0.046</v>
      </c>
      <c r="AA1773" s="20">
        <v>0.034</v>
      </c>
      <c r="AB1773" s="21">
        <f t="shared" si="579"/>
        <v>168.3420983</v>
      </c>
      <c r="AC1773" s="20">
        <f t="shared" si="583"/>
        <v>0.003110681821</v>
      </c>
      <c r="AD1773" s="20">
        <f t="shared" ref="AD1773:AD1776" si="584">J1773/R1773</f>
        <v>0.008439908566</v>
      </c>
      <c r="AE1773" s="20">
        <f t="shared" si="546"/>
        <v>58.91275057</v>
      </c>
      <c r="AF1773" s="22" t="b">
        <f t="shared" si="4"/>
        <v>0</v>
      </c>
      <c r="AG1773" s="20" t="b">
        <f t="shared" si="5"/>
        <v>0</v>
      </c>
      <c r="AH1773" s="20" t="b">
        <f t="shared" si="6"/>
        <v>0</v>
      </c>
      <c r="AI1773" s="20" t="b">
        <f t="shared" si="7"/>
        <v>0</v>
      </c>
      <c r="AJ1773" s="20"/>
      <c r="AK1773" s="20"/>
      <c r="AL1773" s="20"/>
      <c r="AM1773" s="20"/>
      <c r="AN1773" s="20"/>
      <c r="AO1773" s="20"/>
      <c r="AP1773" s="20"/>
      <c r="AQ1773" s="20"/>
      <c r="AR1773" s="23"/>
      <c r="AS1773" s="23"/>
      <c r="AT1773" s="23"/>
      <c r="AU1773" s="23"/>
      <c r="AV1773" s="23"/>
    </row>
    <row r="1774" ht="15.75" customHeight="1">
      <c r="A1774" s="17" t="str">
        <f t="shared" si="1"/>
        <v>Iran-Middle East2003</v>
      </c>
      <c r="B1774" s="17" t="s">
        <v>230</v>
      </c>
      <c r="C1774" s="18" t="s">
        <v>229</v>
      </c>
      <c r="D1774" s="19" t="s">
        <v>81</v>
      </c>
      <c r="E1774" s="17">
        <v>1.140756666E10</v>
      </c>
      <c r="F1774" s="18">
        <v>0.047</v>
      </c>
      <c r="G1774" s="18">
        <v>97.0</v>
      </c>
      <c r="H1774" s="18"/>
      <c r="I1774" s="20">
        <f t="array" ref="I1774:J1774">IFNA(VLOOKUP(A1774,ENERGY!$A$2:$F$2692,{5,6},0),0)</f>
        <v>213423</v>
      </c>
      <c r="J1774" s="20">
        <v>577483.0</v>
      </c>
      <c r="K1774" s="20">
        <f t="array" ref="K1774:S1774">VLOOKUP(A1774,'HUMAN RESOURCES'!$A$2:$M$2692,{2,3,4,5,6,7,8,9,10},0)</f>
        <v>0.018</v>
      </c>
      <c r="L1774" s="20">
        <v>0.024</v>
      </c>
      <c r="M1774" s="20">
        <v>72.0</v>
      </c>
      <c r="N1774" s="20">
        <v>70.0</v>
      </c>
      <c r="O1774" s="20">
        <v>0.289</v>
      </c>
      <c r="P1774" s="20">
        <v>0.664</v>
      </c>
      <c r="Q1774" s="20">
        <v>0.047</v>
      </c>
      <c r="R1774" s="20">
        <v>6.8543171E7</v>
      </c>
      <c r="S1774" s="20">
        <v>0.662</v>
      </c>
      <c r="T1774" s="20">
        <f t="array" ref="T1774:U1774">VLOOKUP(A1774,TOURISM!$A$2:$F$2692,{3,6},0)</f>
        <v>1266000000</v>
      </c>
      <c r="U1774" s="20">
        <v>4.12E9</v>
      </c>
      <c r="V1774" s="20" t="str">
        <f t="array" ref="V1774:AA1774">VLOOKUP(A1774,BUSINESS!$A$2:$J$2692,{4,5,6,7,8,9},0)</f>
        <v/>
      </c>
      <c r="W1774" s="20">
        <v>29.0</v>
      </c>
      <c r="X1774" s="20"/>
      <c r="Y1774" s="20"/>
      <c r="Z1774" s="20">
        <v>0.069</v>
      </c>
      <c r="AA1774" s="20">
        <v>0.05</v>
      </c>
      <c r="AB1774" s="21">
        <f t="shared" si="579"/>
        <v>166.4289308</v>
      </c>
      <c r="AC1774" s="20">
        <f t="shared" si="583"/>
        <v>0.003113701874</v>
      </c>
      <c r="AD1774" s="20">
        <f t="shared" si="584"/>
        <v>0.008425098979</v>
      </c>
      <c r="AE1774" s="20">
        <f t="shared" si="546"/>
        <v>60.10810326</v>
      </c>
      <c r="AF1774" s="22" t="b">
        <f t="shared" si="4"/>
        <v>0</v>
      </c>
      <c r="AG1774" s="20" t="b">
        <f t="shared" si="5"/>
        <v>0</v>
      </c>
      <c r="AH1774" s="20" t="b">
        <f t="shared" si="6"/>
        <v>0</v>
      </c>
      <c r="AI1774" s="20" t="b">
        <f t="shared" si="7"/>
        <v>0</v>
      </c>
      <c r="AJ1774" s="20"/>
      <c r="AK1774" s="20"/>
      <c r="AL1774" s="20"/>
      <c r="AM1774" s="20"/>
      <c r="AN1774" s="20"/>
      <c r="AO1774" s="20"/>
      <c r="AP1774" s="20"/>
      <c r="AQ1774" s="20"/>
      <c r="AR1774" s="23"/>
      <c r="AS1774" s="23"/>
      <c r="AT1774" s="23"/>
      <c r="AU1774" s="23"/>
      <c r="AV1774" s="23"/>
    </row>
    <row r="1775" ht="15.75" customHeight="1">
      <c r="A1775" s="17" t="str">
        <f t="shared" si="1"/>
        <v>Iran-Middle East2004</v>
      </c>
      <c r="B1775" s="17" t="s">
        <v>230</v>
      </c>
      <c r="C1775" s="18" t="s">
        <v>229</v>
      </c>
      <c r="D1775" s="19" t="s">
        <v>83</v>
      </c>
      <c r="E1775" s="17">
        <v>1.14342E10</v>
      </c>
      <c r="F1775" s="18">
        <v>0.047</v>
      </c>
      <c r="G1775" s="18">
        <v>117.0</v>
      </c>
      <c r="H1775" s="18">
        <v>0.167</v>
      </c>
      <c r="I1775" s="20">
        <f t="array" ref="I1775:J1775">IFNA(VLOOKUP(A1775,ENERGY!$A$2:$F$2692,{5,6},0),0)</f>
        <v>204312</v>
      </c>
      <c r="J1775" s="20">
        <v>570574.0</v>
      </c>
      <c r="K1775" s="20">
        <f t="array" ref="K1775:S1775">VLOOKUP(A1775,'HUMAN RESOURCES'!$A$2:$M$2692,{2,3,4,5,6,7,8,9,10},0)</f>
        <v>0.018</v>
      </c>
      <c r="L1775" s="20">
        <v>0.023</v>
      </c>
      <c r="M1775" s="20">
        <v>73.0</v>
      </c>
      <c r="N1775" s="20">
        <v>70.0</v>
      </c>
      <c r="O1775" s="20">
        <v>0.272</v>
      </c>
      <c r="P1775" s="20">
        <v>0.68</v>
      </c>
      <c r="Q1775" s="20">
        <v>0.048</v>
      </c>
      <c r="R1775" s="20">
        <v>6.9342126E7</v>
      </c>
      <c r="S1775" s="20">
        <v>0.669</v>
      </c>
      <c r="T1775" s="20">
        <f t="array" ref="T1775:U1775">VLOOKUP(A1775,TOURISM!$A$2:$F$2692,{3,6},0)</f>
        <v>1305000000</v>
      </c>
      <c r="U1775" s="20">
        <v>4.402E9</v>
      </c>
      <c r="V1775" s="20" t="str">
        <f t="array" ref="V1775:AA1775">VLOOKUP(A1775,BUSINESS!$A$2:$J$2692,{4,5,6,7,8,9},0)</f>
        <v/>
      </c>
      <c r="W1775" s="20">
        <v>29.0</v>
      </c>
      <c r="X1775" s="20"/>
      <c r="Y1775" s="20"/>
      <c r="Z1775" s="20">
        <v>0.075</v>
      </c>
      <c r="AA1775" s="20">
        <v>0.073</v>
      </c>
      <c r="AB1775" s="21">
        <f t="shared" si="579"/>
        <v>164.8954346</v>
      </c>
      <c r="AC1775" s="20">
        <f t="shared" si="583"/>
        <v>0.002946434033</v>
      </c>
      <c r="AD1775" s="20">
        <f t="shared" si="584"/>
        <v>0.00822838919</v>
      </c>
      <c r="AE1775" s="20">
        <f t="shared" si="546"/>
        <v>63.48233396</v>
      </c>
      <c r="AF1775" s="22" t="b">
        <f t="shared" si="4"/>
        <v>0</v>
      </c>
      <c r="AG1775" s="20" t="b">
        <f t="shared" si="5"/>
        <v>0</v>
      </c>
      <c r="AH1775" s="20" t="b">
        <f t="shared" si="6"/>
        <v>0</v>
      </c>
      <c r="AI1775" s="20" t="b">
        <f t="shared" si="7"/>
        <v>0</v>
      </c>
      <c r="AJ1775" s="20"/>
      <c r="AK1775" s="20"/>
      <c r="AL1775" s="20"/>
      <c r="AM1775" s="20"/>
      <c r="AN1775" s="20"/>
      <c r="AO1775" s="20"/>
      <c r="AP1775" s="20"/>
      <c r="AQ1775" s="20"/>
      <c r="AR1775" s="23"/>
      <c r="AS1775" s="23"/>
      <c r="AT1775" s="23"/>
      <c r="AU1775" s="23"/>
      <c r="AV1775" s="23"/>
    </row>
    <row r="1776" ht="15.75" customHeight="1">
      <c r="A1776" s="17" t="str">
        <f t="shared" si="1"/>
        <v>Iran-Middle East2005</v>
      </c>
      <c r="B1776" s="17" t="s">
        <v>230</v>
      </c>
      <c r="C1776" s="18" t="s">
        <v>229</v>
      </c>
      <c r="D1776" s="19" t="s">
        <v>84</v>
      </c>
      <c r="E1776" s="17">
        <v>1.1442063228E10</v>
      </c>
      <c r="F1776" s="18">
        <v>0.053</v>
      </c>
      <c r="G1776" s="18">
        <v>156.0</v>
      </c>
      <c r="H1776" s="18">
        <v>0.16</v>
      </c>
      <c r="I1776" s="20">
        <f t="array" ref="I1776:J1776">IFNA(VLOOKUP(A1776,ENERGY!$A$2:$F$2692,{5,6},0),0)</f>
        <v>155548</v>
      </c>
      <c r="J1776" s="20">
        <v>447480.0</v>
      </c>
      <c r="K1776" s="20">
        <f t="array" ref="K1776:S1776">VLOOKUP(A1776,'HUMAN RESOURCES'!$A$2:$M$2692,{2,3,4,5,6,7,8,9,10},0)</f>
        <v>0.018</v>
      </c>
      <c r="L1776" s="20">
        <v>0.022</v>
      </c>
      <c r="M1776" s="20">
        <v>73.0</v>
      </c>
      <c r="N1776" s="20">
        <v>70.0</v>
      </c>
      <c r="O1776" s="20">
        <v>0.258</v>
      </c>
      <c r="P1776" s="20">
        <v>0.693</v>
      </c>
      <c r="Q1776" s="20">
        <v>0.049</v>
      </c>
      <c r="R1776" s="20">
        <v>7.0152384E7</v>
      </c>
      <c r="S1776" s="20">
        <v>0.676</v>
      </c>
      <c r="T1776" s="20">
        <f t="array" ref="T1776:U1776">VLOOKUP(A1776,TOURISM!$A$2:$F$2692,{3,6},0)</f>
        <v>1025000000</v>
      </c>
      <c r="U1776" s="20">
        <v>4.112E9</v>
      </c>
      <c r="V1776" s="20">
        <f t="array" ref="V1776:AA1776">VLOOKUP(A1776,BUSINESS!$A$2:$J$2692,{4,5,6,7,8,9},0)</f>
        <v>0.442</v>
      </c>
      <c r="W1776" s="20">
        <v>28.0</v>
      </c>
      <c r="X1776" s="20"/>
      <c r="Y1776" s="20">
        <v>344.0</v>
      </c>
      <c r="Z1776" s="20">
        <v>0.081</v>
      </c>
      <c r="AA1776" s="20">
        <v>0.121</v>
      </c>
      <c r="AB1776" s="21">
        <f t="shared" si="579"/>
        <v>163.1029849</v>
      </c>
      <c r="AC1776" s="20">
        <f t="shared" si="583"/>
        <v>0.002217287441</v>
      </c>
      <c r="AD1776" s="20">
        <f t="shared" si="584"/>
        <v>0.006378685577</v>
      </c>
      <c r="AE1776" s="20">
        <f t="shared" si="546"/>
        <v>58.61525675</v>
      </c>
      <c r="AF1776" s="22" t="b">
        <f t="shared" si="4"/>
        <v>0</v>
      </c>
      <c r="AG1776" s="20" t="b">
        <f t="shared" si="5"/>
        <v>0</v>
      </c>
      <c r="AH1776" s="20" t="b">
        <f t="shared" si="6"/>
        <v>0</v>
      </c>
      <c r="AI1776" s="20" t="b">
        <f t="shared" si="7"/>
        <v>0</v>
      </c>
      <c r="AJ1776" s="20"/>
      <c r="AK1776" s="20"/>
      <c r="AL1776" s="20"/>
      <c r="AM1776" s="20"/>
      <c r="AN1776" s="20"/>
      <c r="AO1776" s="20"/>
      <c r="AP1776" s="20"/>
      <c r="AQ1776" s="20"/>
      <c r="AR1776" s="23"/>
      <c r="AS1776" s="23"/>
      <c r="AT1776" s="23"/>
      <c r="AU1776" s="23"/>
      <c r="AV1776" s="23"/>
    </row>
    <row r="1777" ht="15.75" customHeight="1">
      <c r="A1777" s="17" t="str">
        <f t="shared" si="1"/>
        <v>Iran-Middle East2006</v>
      </c>
      <c r="B1777" s="17" t="s">
        <v>230</v>
      </c>
      <c r="C1777" s="18" t="s">
        <v>229</v>
      </c>
      <c r="D1777" s="19" t="s">
        <v>85</v>
      </c>
      <c r="E1777" s="17">
        <v>1.1451845341E10</v>
      </c>
      <c r="F1777" s="18">
        <v>0.051</v>
      </c>
      <c r="G1777" s="18">
        <v>174.0</v>
      </c>
      <c r="H1777" s="18">
        <v>0.14</v>
      </c>
      <c r="I1777" s="20">
        <f t="array" ref="I1777:J1777">IFNA(VLOOKUP(A1777,ENERGY!$A$2:$F$2692,{5,6},0),0)</f>
        <v>0</v>
      </c>
      <c r="J1777" s="20">
        <v>0.0</v>
      </c>
      <c r="K1777" s="20">
        <f t="array" ref="K1777:S1777">VLOOKUP(A1777,'HUMAN RESOURCES'!$A$2:$M$2692,{2,3,4,5,6,7,8,9,10},0)</f>
        <v>0.018</v>
      </c>
      <c r="L1777" s="20">
        <v>0.021</v>
      </c>
      <c r="M1777" s="20">
        <v>74.0</v>
      </c>
      <c r="N1777" s="20">
        <v>70.0</v>
      </c>
      <c r="O1777" s="20">
        <v>0.249</v>
      </c>
      <c r="P1777" s="20">
        <v>0.701</v>
      </c>
      <c r="Q1777" s="20">
        <v>0.05</v>
      </c>
      <c r="R1777" s="20">
        <v>7.0976584E7</v>
      </c>
      <c r="S1777" s="20">
        <v>0.682</v>
      </c>
      <c r="T1777" s="20">
        <f t="array" ref="T1777:U1777">VLOOKUP(A1777,TOURISM!$A$2:$F$2692,{3,6},0)</f>
        <v>1464000000</v>
      </c>
      <c r="U1777" s="20">
        <v>5.066E9</v>
      </c>
      <c r="V1777" s="20">
        <f t="array" ref="V1777:AA1777">VLOOKUP(A1777,BUSINESS!$A$2:$J$2692,{4,5,6,7,8,9},0)</f>
        <v>0.442</v>
      </c>
      <c r="W1777" s="20">
        <v>28.0</v>
      </c>
      <c r="X1777" s="20"/>
      <c r="Y1777" s="20">
        <v>344.0</v>
      </c>
      <c r="Z1777" s="20">
        <v>0.088</v>
      </c>
      <c r="AA1777" s="20">
        <v>0.217</v>
      </c>
      <c r="AB1777" s="21">
        <f t="shared" si="579"/>
        <v>161.346809</v>
      </c>
      <c r="AC1777" s="20"/>
      <c r="AD1777" s="20"/>
      <c r="AE1777" s="20">
        <f t="shared" si="546"/>
        <v>71.37565257</v>
      </c>
      <c r="AF1777" s="22" t="b">
        <f t="shared" si="4"/>
        <v>0</v>
      </c>
      <c r="AG1777" s="20" t="b">
        <f t="shared" si="5"/>
        <v>0</v>
      </c>
      <c r="AH1777" s="20" t="b">
        <f t="shared" si="6"/>
        <v>0</v>
      </c>
      <c r="AI1777" s="20" t="b">
        <f t="shared" si="7"/>
        <v>0</v>
      </c>
      <c r="AJ1777" s="20"/>
      <c r="AK1777" s="20"/>
      <c r="AL1777" s="20"/>
      <c r="AM1777" s="20"/>
      <c r="AN1777" s="20"/>
      <c r="AO1777" s="20"/>
      <c r="AP1777" s="20"/>
      <c r="AQ1777" s="20"/>
      <c r="AR1777" s="23"/>
      <c r="AS1777" s="23"/>
      <c r="AT1777" s="23"/>
      <c r="AU1777" s="23"/>
      <c r="AV1777" s="23"/>
    </row>
    <row r="1778" ht="15.75" customHeight="1">
      <c r="A1778" s="17" t="str">
        <f t="shared" si="1"/>
        <v>Iran-Middle East2007</v>
      </c>
      <c r="B1778" s="17" t="s">
        <v>230</v>
      </c>
      <c r="C1778" s="18" t="s">
        <v>229</v>
      </c>
      <c r="D1778" s="19" t="s">
        <v>86</v>
      </c>
      <c r="E1778" s="17">
        <v>1.1470703002E10</v>
      </c>
      <c r="F1778" s="18">
        <v>0.051</v>
      </c>
      <c r="G1778" s="18">
        <v>220.0</v>
      </c>
      <c r="H1778" s="18">
        <v>0.12</v>
      </c>
      <c r="I1778" s="20">
        <f t="array" ref="I1778:J1778">IFNA(VLOOKUP(A1778,ENERGY!$A$2:$F$2692,{5,6},0),0)</f>
        <v>190620</v>
      </c>
      <c r="J1778" s="20">
        <v>539790.0</v>
      </c>
      <c r="K1778" s="20">
        <f t="array" ref="K1778:S1778">VLOOKUP(A1778,'HUMAN RESOURCES'!$A$2:$M$2692,{2,3,4,5,6,7,8,9,10},0)</f>
        <v>0.019</v>
      </c>
      <c r="L1778" s="20">
        <v>0.019</v>
      </c>
      <c r="M1778" s="20">
        <v>74.0</v>
      </c>
      <c r="N1778" s="20">
        <v>70.0</v>
      </c>
      <c r="O1778" s="20">
        <v>0.242</v>
      </c>
      <c r="P1778" s="20">
        <v>0.707</v>
      </c>
      <c r="Q1778" s="20">
        <v>0.051</v>
      </c>
      <c r="R1778" s="20">
        <v>7.1809219E7</v>
      </c>
      <c r="S1778" s="20">
        <v>0.689</v>
      </c>
      <c r="T1778" s="20">
        <f t="array" ref="T1778:U1778">VLOOKUP(A1778,TOURISM!$A$2:$F$2692,{3,6},0)</f>
        <v>1950000000</v>
      </c>
      <c r="U1778" s="20">
        <v>7.335E9</v>
      </c>
      <c r="V1778" s="20">
        <f t="array" ref="V1778:AA1778">VLOOKUP(A1778,BUSINESS!$A$2:$J$2692,{4,5,6,7,8,9},0)</f>
        <v>0.442</v>
      </c>
      <c r="W1778" s="20">
        <v>28.0</v>
      </c>
      <c r="X1778" s="20"/>
      <c r="Y1778" s="20">
        <v>344.0</v>
      </c>
      <c r="Z1778" s="20">
        <v>0.095</v>
      </c>
      <c r="AA1778" s="20">
        <v>0.415</v>
      </c>
      <c r="AB1778" s="21">
        <f t="shared" si="579"/>
        <v>159.7385846</v>
      </c>
      <c r="AC1778" s="20">
        <f t="shared" ref="AC1778:AC1779" si="585">I1778/R1778</f>
        <v>0.002654533814</v>
      </c>
      <c r="AD1778" s="20">
        <f t="shared" ref="AD1778:AD1779" si="586">J1778/R1778</f>
        <v>0.007517001403</v>
      </c>
      <c r="AE1778" s="20">
        <f t="shared" si="546"/>
        <v>102.145659</v>
      </c>
      <c r="AF1778" s="22" t="b">
        <f t="shared" si="4"/>
        <v>0</v>
      </c>
      <c r="AG1778" s="20" t="b">
        <f t="shared" si="5"/>
        <v>0</v>
      </c>
      <c r="AH1778" s="20" t="b">
        <f t="shared" si="6"/>
        <v>0</v>
      </c>
      <c r="AI1778" s="20" t="b">
        <f t="shared" si="7"/>
        <v>0</v>
      </c>
      <c r="AJ1778" s="20"/>
      <c r="AK1778" s="20"/>
      <c r="AL1778" s="20"/>
      <c r="AM1778" s="20"/>
      <c r="AN1778" s="20"/>
      <c r="AO1778" s="20"/>
      <c r="AP1778" s="20"/>
      <c r="AQ1778" s="20"/>
      <c r="AR1778" s="23"/>
      <c r="AS1778" s="23"/>
      <c r="AT1778" s="23"/>
      <c r="AU1778" s="23"/>
      <c r="AV1778" s="23"/>
    </row>
    <row r="1779" ht="15.75" customHeight="1">
      <c r="A1779" s="17" t="str">
        <f t="shared" si="1"/>
        <v>Iran-Middle East2008</v>
      </c>
      <c r="B1779" s="17" t="s">
        <v>230</v>
      </c>
      <c r="C1779" s="18" t="s">
        <v>229</v>
      </c>
      <c r="D1779" s="19" t="s">
        <v>87</v>
      </c>
      <c r="E1779" s="17">
        <v>1.1486664265E10</v>
      </c>
      <c r="F1779" s="18">
        <v>0.064</v>
      </c>
      <c r="G1779" s="18">
        <v>313.0</v>
      </c>
      <c r="H1779" s="18">
        <v>0.12</v>
      </c>
      <c r="I1779" s="20">
        <f t="array" ref="I1779:J1779">IFNA(VLOOKUP(A1779,ENERGY!$A$2:$F$2692,{5,6},0),0)</f>
        <v>172442</v>
      </c>
      <c r="J1779" s="20">
        <v>469328.0</v>
      </c>
      <c r="K1779" s="20">
        <f t="array" ref="K1779:S1779">VLOOKUP(A1779,'HUMAN RESOURCES'!$A$2:$M$2692,{2,3,4,5,6,7,8,9,10},0)</f>
        <v>0.019</v>
      </c>
      <c r="L1779" s="20">
        <v>0.018</v>
      </c>
      <c r="M1779" s="20">
        <v>74.0</v>
      </c>
      <c r="N1779" s="20">
        <v>71.0</v>
      </c>
      <c r="O1779" s="20">
        <v>0.239</v>
      </c>
      <c r="P1779" s="20">
        <v>0.71</v>
      </c>
      <c r="Q1779" s="20">
        <v>0.051</v>
      </c>
      <c r="R1779" s="20">
        <v>7.2660887E7</v>
      </c>
      <c r="S1779" s="20">
        <v>0.695</v>
      </c>
      <c r="T1779" s="20">
        <f t="array" ref="T1779:U1779">VLOOKUP(A1779,TOURISM!$A$2:$F$2692,{3,6},0)</f>
        <v>1978000000</v>
      </c>
      <c r="U1779" s="20">
        <v>8.27E9</v>
      </c>
      <c r="V1779" s="20">
        <f t="array" ref="V1779:AA1779">VLOOKUP(A1779,BUSINESS!$A$2:$J$2692,{4,5,6,7,8,9},0)</f>
        <v>0.442</v>
      </c>
      <c r="W1779" s="20">
        <v>28.0</v>
      </c>
      <c r="X1779" s="20"/>
      <c r="Y1779" s="20">
        <v>344.0</v>
      </c>
      <c r="Z1779" s="20">
        <v>0.102</v>
      </c>
      <c r="AA1779" s="20">
        <v>0.592</v>
      </c>
      <c r="AB1779" s="21">
        <f t="shared" si="579"/>
        <v>158.0859351</v>
      </c>
      <c r="AC1779" s="20">
        <f t="shared" si="585"/>
        <v>0.002373243806</v>
      </c>
      <c r="AD1779" s="20">
        <f t="shared" si="586"/>
        <v>0.006459155942</v>
      </c>
      <c r="AE1779" s="20">
        <f t="shared" si="546"/>
        <v>113.816392</v>
      </c>
      <c r="AF1779" s="22" t="b">
        <f t="shared" si="4"/>
        <v>0</v>
      </c>
      <c r="AG1779" s="20" t="b">
        <f t="shared" si="5"/>
        <v>0</v>
      </c>
      <c r="AH1779" s="20" t="b">
        <f t="shared" si="6"/>
        <v>0</v>
      </c>
      <c r="AI1779" s="20" t="b">
        <f t="shared" si="7"/>
        <v>0</v>
      </c>
      <c r="AJ1779" s="20"/>
      <c r="AK1779" s="20"/>
      <c r="AL1779" s="20"/>
      <c r="AM1779" s="20"/>
      <c r="AN1779" s="20"/>
      <c r="AO1779" s="20"/>
      <c r="AP1779" s="20"/>
      <c r="AQ1779" s="20"/>
      <c r="AR1779" s="23"/>
      <c r="AS1779" s="23"/>
      <c r="AT1779" s="23"/>
      <c r="AU1779" s="23"/>
      <c r="AV1779" s="23"/>
    </row>
    <row r="1780" ht="15.75" customHeight="1">
      <c r="A1780" s="17" t="str">
        <f t="shared" si="1"/>
        <v>Iran-Middle East2009</v>
      </c>
      <c r="B1780" s="17" t="s">
        <v>230</v>
      </c>
      <c r="C1780" s="18" t="s">
        <v>229</v>
      </c>
      <c r="D1780" s="19" t="s">
        <v>88</v>
      </c>
      <c r="E1780" s="17">
        <v>1.1541420981E10</v>
      </c>
      <c r="F1780" s="18">
        <v>0.072</v>
      </c>
      <c r="G1780" s="18">
        <v>357.0</v>
      </c>
      <c r="H1780" s="18">
        <v>0.12</v>
      </c>
      <c r="I1780" s="20">
        <f t="array" ref="I1780:J1780">IFNA(VLOOKUP(A1780,ENERGY!$A$2:$F$2692,{5,6},0),0)</f>
        <v>0</v>
      </c>
      <c r="J1780" s="20">
        <v>0.0</v>
      </c>
      <c r="K1780" s="20">
        <f t="array" ref="K1780:S1780">VLOOKUP(A1780,'HUMAN RESOURCES'!$A$2:$M$2692,{2,3,4,5,6,7,8,9,10},0)</f>
        <v>0.019</v>
      </c>
      <c r="L1780" s="20">
        <v>0.017</v>
      </c>
      <c r="M1780" s="20">
        <v>75.0</v>
      </c>
      <c r="N1780" s="20">
        <v>71.0</v>
      </c>
      <c r="O1780" s="20">
        <v>0.237</v>
      </c>
      <c r="P1780" s="20">
        <v>0.712</v>
      </c>
      <c r="Q1780" s="20">
        <v>0.051</v>
      </c>
      <c r="R1780" s="20">
        <v>7.3542954E7</v>
      </c>
      <c r="S1780" s="20">
        <v>0.7</v>
      </c>
      <c r="T1780" s="20">
        <f t="array" ref="T1780:U1780">VLOOKUP(A1780,TOURISM!$A$2:$F$2692,{3,6},0)</f>
        <v>2259000000</v>
      </c>
      <c r="U1780" s="20">
        <v>8.503E9</v>
      </c>
      <c r="V1780" s="20">
        <f t="array" ref="V1780:AA1780">VLOOKUP(A1780,BUSINESS!$A$2:$J$2692,{4,5,6,7,8,9},0)</f>
        <v>0.442</v>
      </c>
      <c r="W1780" s="20">
        <v>9.0</v>
      </c>
      <c r="X1780" s="20"/>
      <c r="Y1780" s="20">
        <v>344.0</v>
      </c>
      <c r="Z1780" s="20">
        <v>0.111</v>
      </c>
      <c r="AA1780" s="20">
        <v>0.715</v>
      </c>
      <c r="AB1780" s="21">
        <f t="shared" si="579"/>
        <v>156.934422</v>
      </c>
      <c r="AC1780" s="20"/>
      <c r="AD1780" s="20"/>
      <c r="AE1780" s="20">
        <f t="shared" si="546"/>
        <v>115.6195058</v>
      </c>
      <c r="AF1780" s="22" t="b">
        <f t="shared" si="4"/>
        <v>0</v>
      </c>
      <c r="AG1780" s="20" t="b">
        <f t="shared" si="5"/>
        <v>0</v>
      </c>
      <c r="AH1780" s="20" t="b">
        <f t="shared" si="6"/>
        <v>0</v>
      </c>
      <c r="AI1780" s="20" t="b">
        <f t="shared" si="7"/>
        <v>0</v>
      </c>
      <c r="AJ1780" s="20"/>
      <c r="AK1780" s="20"/>
      <c r="AL1780" s="20"/>
      <c r="AM1780" s="20"/>
      <c r="AN1780" s="20"/>
      <c r="AO1780" s="20"/>
      <c r="AP1780" s="20"/>
      <c r="AQ1780" s="20"/>
      <c r="AR1780" s="23"/>
      <c r="AS1780" s="23"/>
      <c r="AT1780" s="23"/>
      <c r="AU1780" s="23"/>
      <c r="AV1780" s="23"/>
    </row>
    <row r="1781" ht="15.75" customHeight="1">
      <c r="A1781" s="17" t="str">
        <f t="shared" si="1"/>
        <v>Iran-Middle East2010</v>
      </c>
      <c r="B1781" s="17" t="s">
        <v>230</v>
      </c>
      <c r="C1781" s="18" t="s">
        <v>229</v>
      </c>
      <c r="D1781" s="19" t="s">
        <v>89</v>
      </c>
      <c r="E1781" s="17">
        <v>1.1570860872E10</v>
      </c>
      <c r="F1781" s="18">
        <v>0.073</v>
      </c>
      <c r="G1781" s="18">
        <v>416.0</v>
      </c>
      <c r="H1781" s="18">
        <v>0.12</v>
      </c>
      <c r="I1781" s="20">
        <f t="array" ref="I1781:J1781">IFNA(VLOOKUP(A1781,ENERGY!$A$2:$F$2692,{5,6},0),0)</f>
        <v>142649</v>
      </c>
      <c r="J1781" s="20">
        <v>418859.0</v>
      </c>
      <c r="K1781" s="20">
        <f t="array" ref="K1781:S1781">VLOOKUP(A1781,'HUMAN RESOURCES'!$A$2:$M$2692,{2,3,4,5,6,7,8,9,10},0)</f>
        <v>0.019</v>
      </c>
      <c r="L1781" s="20">
        <v>0.016</v>
      </c>
      <c r="M1781" s="20">
        <v>75.0</v>
      </c>
      <c r="N1781" s="20">
        <v>71.0</v>
      </c>
      <c r="O1781" s="20">
        <v>0.236</v>
      </c>
      <c r="P1781" s="20">
        <v>0.712</v>
      </c>
      <c r="Q1781" s="20">
        <v>0.052</v>
      </c>
      <c r="R1781" s="20">
        <v>7.4462314E7</v>
      </c>
      <c r="S1781" s="20">
        <v>0.706</v>
      </c>
      <c r="T1781" s="20">
        <f t="array" ref="T1781:U1781">VLOOKUP(A1781,TOURISM!$A$2:$F$2692,{3,6},0)</f>
        <v>2631000000</v>
      </c>
      <c r="U1781" s="20">
        <v>1.057E10</v>
      </c>
      <c r="V1781" s="20">
        <f t="array" ref="V1781:AA1781">VLOOKUP(A1781,BUSINESS!$A$2:$J$2692,{4,5,6,7,8,9},0)</f>
        <v>0.441</v>
      </c>
      <c r="W1781" s="20">
        <v>11.0</v>
      </c>
      <c r="X1781" s="20"/>
      <c r="Y1781" s="20">
        <v>344.0</v>
      </c>
      <c r="Z1781" s="20">
        <v>0.147</v>
      </c>
      <c r="AA1781" s="20">
        <v>0.726</v>
      </c>
      <c r="AB1781" s="21">
        <f t="shared" si="579"/>
        <v>155.3921742</v>
      </c>
      <c r="AC1781" s="20">
        <f t="shared" ref="AC1781:AC1782" si="587">I1781/R1781</f>
        <v>0.00191572075</v>
      </c>
      <c r="AD1781" s="20">
        <f t="shared" ref="AD1781:AD1782" si="588">J1781/R1781</f>
        <v>0.005625113933</v>
      </c>
      <c r="AE1781" s="20">
        <f t="shared" si="546"/>
        <v>141.9510009</v>
      </c>
      <c r="AF1781" s="22" t="b">
        <f t="shared" si="4"/>
        <v>0</v>
      </c>
      <c r="AG1781" s="20" t="b">
        <f t="shared" si="5"/>
        <v>0</v>
      </c>
      <c r="AH1781" s="20" t="b">
        <f t="shared" si="6"/>
        <v>0</v>
      </c>
      <c r="AI1781" s="20" t="b">
        <f t="shared" si="7"/>
        <v>0</v>
      </c>
      <c r="AJ1781" s="20"/>
      <c r="AK1781" s="20"/>
      <c r="AL1781" s="20"/>
      <c r="AM1781" s="20"/>
      <c r="AN1781" s="20"/>
      <c r="AO1781" s="20"/>
      <c r="AP1781" s="20"/>
      <c r="AQ1781" s="20"/>
      <c r="AR1781" s="23"/>
      <c r="AS1781" s="23"/>
      <c r="AT1781" s="23"/>
      <c r="AU1781" s="23"/>
      <c r="AV1781" s="23"/>
    </row>
    <row r="1782" ht="15.75" customHeight="1">
      <c r="A1782" s="17" t="str">
        <f t="shared" si="1"/>
        <v>Iran-Middle East2011</v>
      </c>
      <c r="B1782" s="17" t="s">
        <v>230</v>
      </c>
      <c r="C1782" s="18" t="s">
        <v>229</v>
      </c>
      <c r="D1782" s="19" t="s">
        <v>90</v>
      </c>
      <c r="E1782" s="17">
        <v>1.1586407487E10</v>
      </c>
      <c r="F1782" s="18">
        <v>0.068</v>
      </c>
      <c r="G1782" s="18">
        <v>483.0</v>
      </c>
      <c r="H1782" s="18">
        <v>0.11</v>
      </c>
      <c r="I1782" s="20">
        <f t="array" ref="I1782:J1782">IFNA(VLOOKUP(A1782,ENERGY!$A$2:$F$2692,{5,6},0),0)</f>
        <v>180242</v>
      </c>
      <c r="J1782" s="20">
        <v>509889.0</v>
      </c>
      <c r="K1782" s="20">
        <f t="array" ref="K1782:S1782">VLOOKUP(A1782,'HUMAN RESOURCES'!$A$2:$M$2692,{2,3,4,5,6,7,8,9,10},0)</f>
        <v>0.019</v>
      </c>
      <c r="L1782" s="20">
        <v>0.016</v>
      </c>
      <c r="M1782" s="20">
        <v>75.0</v>
      </c>
      <c r="N1782" s="20">
        <v>72.0</v>
      </c>
      <c r="O1782" s="20">
        <v>0.236</v>
      </c>
      <c r="P1782" s="20">
        <v>0.712</v>
      </c>
      <c r="Q1782" s="20">
        <v>0.052</v>
      </c>
      <c r="R1782" s="20">
        <v>7.5424285E7</v>
      </c>
      <c r="S1782" s="20">
        <v>0.712</v>
      </c>
      <c r="T1782" s="20">
        <f t="array" ref="T1782:U1782">VLOOKUP(A1782,TOURISM!$A$2:$F$2692,{3,6},0)</f>
        <v>2574000000</v>
      </c>
      <c r="U1782" s="20">
        <v>1.0881E10</v>
      </c>
      <c r="V1782" s="20">
        <f t="array" ref="V1782:AA1782">VLOOKUP(A1782,BUSINESS!$A$2:$J$2692,{4,5,6,7,8,9},0)</f>
        <v>0.441</v>
      </c>
      <c r="W1782" s="20">
        <v>11.0</v>
      </c>
      <c r="X1782" s="20"/>
      <c r="Y1782" s="20">
        <v>344.0</v>
      </c>
      <c r="Z1782" s="20">
        <v>0.21</v>
      </c>
      <c r="AA1782" s="20">
        <v>0.743</v>
      </c>
      <c r="AB1782" s="21">
        <f t="shared" si="579"/>
        <v>153.6164047</v>
      </c>
      <c r="AC1782" s="20">
        <f t="shared" si="587"/>
        <v>0.002389707771</v>
      </c>
      <c r="AD1782" s="20">
        <f t="shared" si="588"/>
        <v>0.006760276216</v>
      </c>
      <c r="AE1782" s="20">
        <f t="shared" si="546"/>
        <v>144.26388</v>
      </c>
      <c r="AF1782" s="22" t="b">
        <f t="shared" si="4"/>
        <v>0</v>
      </c>
      <c r="AG1782" s="20" t="b">
        <f t="shared" si="5"/>
        <v>0</v>
      </c>
      <c r="AH1782" s="20" t="b">
        <f t="shared" si="6"/>
        <v>0</v>
      </c>
      <c r="AI1782" s="20" t="b">
        <f t="shared" si="7"/>
        <v>0</v>
      </c>
      <c r="AJ1782" s="20"/>
      <c r="AK1782" s="20"/>
      <c r="AL1782" s="20"/>
      <c r="AM1782" s="20"/>
      <c r="AN1782" s="20"/>
      <c r="AO1782" s="20"/>
      <c r="AP1782" s="20"/>
      <c r="AQ1782" s="20"/>
      <c r="AR1782" s="23"/>
      <c r="AS1782" s="23"/>
      <c r="AT1782" s="23"/>
      <c r="AU1782" s="23"/>
      <c r="AV1782" s="23"/>
    </row>
    <row r="1783" ht="15.75" customHeight="1">
      <c r="A1783" s="17" t="str">
        <f t="shared" si="1"/>
        <v>Iran-Middle East2012</v>
      </c>
      <c r="B1783" s="17" t="s">
        <v>230</v>
      </c>
      <c r="C1783" s="18" t="s">
        <v>229</v>
      </c>
      <c r="D1783" s="19" t="s">
        <v>91</v>
      </c>
      <c r="E1783" s="17">
        <v>1.16205E10</v>
      </c>
      <c r="F1783" s="18">
        <v>0.067</v>
      </c>
      <c r="G1783" s="18">
        <v>490.0</v>
      </c>
      <c r="H1783" s="18">
        <v>0.11</v>
      </c>
      <c r="I1783" s="20">
        <f t="array" ref="I1783:J1783">IFNA(VLOOKUP(A1783,ENERGY!$A$2:$F$2692,{5,6},0),0)</f>
        <v>0</v>
      </c>
      <c r="J1783" s="20">
        <v>0.0</v>
      </c>
      <c r="K1783" s="20">
        <f t="array" ref="K1783:S1783">VLOOKUP(A1783,'HUMAN RESOURCES'!$A$2:$M$2692,{2,3,4,5,6,7,8,9,10},0)</f>
        <v>0.019</v>
      </c>
      <c r="L1783" s="20">
        <v>0.015</v>
      </c>
      <c r="M1783" s="20">
        <v>76.0</v>
      </c>
      <c r="N1783" s="20">
        <v>72.0</v>
      </c>
      <c r="O1783" s="20">
        <v>0.237</v>
      </c>
      <c r="P1783" s="20">
        <v>0.711</v>
      </c>
      <c r="Q1783" s="20">
        <v>0.052</v>
      </c>
      <c r="R1783" s="20">
        <v>7.6424443E7</v>
      </c>
      <c r="S1783" s="20">
        <v>0.718</v>
      </c>
      <c r="T1783" s="20" t="str">
        <f t="array" ref="T1783:U1783">VLOOKUP(A1783,TOURISM!$A$2:$F$2692,{3,6},0)</f>
        <v/>
      </c>
      <c r="U1783" s="20"/>
      <c r="V1783" s="20">
        <f t="array" ref="V1783:AA1783">VLOOKUP(A1783,BUSINESS!$A$2:$J$2692,{4,5,6,7,8,9},0)</f>
        <v>0.441</v>
      </c>
      <c r="W1783" s="20">
        <v>16.0</v>
      </c>
      <c r="X1783" s="20">
        <v>152.0</v>
      </c>
      <c r="Y1783" s="20">
        <v>344.0</v>
      </c>
      <c r="Z1783" s="20">
        <v>0.275</v>
      </c>
      <c r="AA1783" s="20">
        <v>0.761</v>
      </c>
      <c r="AB1783" s="21">
        <f t="shared" si="579"/>
        <v>152.0521386</v>
      </c>
      <c r="AC1783" s="20"/>
      <c r="AD1783" s="20"/>
      <c r="AE1783" s="20"/>
      <c r="AF1783" s="22" t="b">
        <f t="shared" si="4"/>
        <v>0</v>
      </c>
      <c r="AG1783" s="20" t="b">
        <f t="shared" si="5"/>
        <v>0</v>
      </c>
      <c r="AH1783" s="20" t="b">
        <f t="shared" si="6"/>
        <v>0</v>
      </c>
      <c r="AI1783" s="20" t="b">
        <f t="shared" si="7"/>
        <v>0</v>
      </c>
      <c r="AJ1783" s="20"/>
      <c r="AK1783" s="20"/>
      <c r="AL1783" s="20"/>
      <c r="AM1783" s="20"/>
      <c r="AN1783" s="20"/>
      <c r="AO1783" s="20"/>
      <c r="AP1783" s="20"/>
      <c r="AQ1783" s="20"/>
      <c r="AR1783" s="23"/>
      <c r="AS1783" s="23"/>
      <c r="AT1783" s="23"/>
      <c r="AU1783" s="23"/>
      <c r="AV1783" s="23"/>
    </row>
    <row r="1784" ht="15.75" customHeight="1">
      <c r="A1784" s="17" t="str">
        <f t="shared" si="1"/>
        <v>Iraq-Middle East2000</v>
      </c>
      <c r="B1784" s="17" t="s">
        <v>231</v>
      </c>
      <c r="C1784" s="18" t="s">
        <v>229</v>
      </c>
      <c r="D1784" s="19" t="s">
        <v>76</v>
      </c>
      <c r="E1784" s="17">
        <v>1.1638536862E10</v>
      </c>
      <c r="F1784" s="18">
        <v>0.008</v>
      </c>
      <c r="G1784" s="18">
        <v>7.0</v>
      </c>
      <c r="H1784" s="18"/>
      <c r="I1784" s="20" t="str">
        <f t="array" ref="I1784:J1784">IFNA(VLOOKUP(A1784,ENERGY!$A$2:$F$2692,{5,6},0),0)</f>
        <v/>
      </c>
      <c r="J1784" s="20"/>
      <c r="K1784" s="20">
        <f t="array" ref="K1784:S1784">VLOOKUP(A1784,'HUMAN RESOURCES'!$A$2:$M$2692,{2,3,4,5,6,7,8,9,10},0)</f>
        <v>0.036</v>
      </c>
      <c r="L1784" s="20">
        <v>0.036</v>
      </c>
      <c r="M1784" s="20">
        <v>73.0</v>
      </c>
      <c r="N1784" s="20">
        <v>69.0</v>
      </c>
      <c r="O1784" s="20">
        <v>0.428</v>
      </c>
      <c r="P1784" s="20">
        <v>0.537</v>
      </c>
      <c r="Q1784" s="20">
        <v>0.035</v>
      </c>
      <c r="R1784" s="20">
        <v>2.3801156E7</v>
      </c>
      <c r="S1784" s="20">
        <v>0.685</v>
      </c>
      <c r="T1784" s="20">
        <f t="array" ref="T1784:U1784">VLOOKUP(A1784,TOURISM!$A$2:$F$2692,{3,6},0)</f>
        <v>2000000</v>
      </c>
      <c r="U1784" s="20">
        <v>9000000.0</v>
      </c>
      <c r="V1784" s="20" t="str">
        <f t="array" ref="V1784:AA1784">VLOOKUP(A1784,BUSINESS!$A$2:$J$2692,{4,5,6,7,8,9},0)</f>
        <v/>
      </c>
      <c r="W1784" s="20"/>
      <c r="X1784" s="20"/>
      <c r="Y1784" s="20"/>
      <c r="Z1784" s="20"/>
      <c r="AA1784" s="20"/>
      <c r="AB1784" s="21">
        <f t="shared" si="579"/>
        <v>488.9904029</v>
      </c>
      <c r="AC1784" s="20"/>
      <c r="AD1784" s="20"/>
      <c r="AE1784" s="20">
        <f t="shared" ref="AE1784:AE1786" si="589">U1784/R1784</f>
        <v>0.378132894</v>
      </c>
      <c r="AF1784" s="22" t="b">
        <f t="shared" si="4"/>
        <v>0</v>
      </c>
      <c r="AG1784" s="20" t="b">
        <f t="shared" si="5"/>
        <v>0</v>
      </c>
      <c r="AH1784" s="20" t="b">
        <f t="shared" si="6"/>
        <v>0</v>
      </c>
      <c r="AI1784" s="20" t="b">
        <f t="shared" si="7"/>
        <v>0</v>
      </c>
      <c r="AJ1784" s="20"/>
      <c r="AK1784" s="20"/>
      <c r="AL1784" s="20"/>
      <c r="AM1784" s="20"/>
      <c r="AN1784" s="20"/>
      <c r="AO1784" s="20"/>
      <c r="AP1784" s="20"/>
      <c r="AQ1784" s="20"/>
      <c r="AR1784" s="23"/>
      <c r="AS1784" s="23"/>
      <c r="AT1784" s="23"/>
      <c r="AU1784" s="23"/>
      <c r="AV1784" s="23"/>
    </row>
    <row r="1785" ht="15.75" customHeight="1">
      <c r="A1785" s="17" t="str">
        <f t="shared" si="1"/>
        <v>Iraq-Middle East2001</v>
      </c>
      <c r="B1785" s="17" t="s">
        <v>231</v>
      </c>
      <c r="C1785" s="18" t="s">
        <v>229</v>
      </c>
      <c r="D1785" s="19" t="s">
        <v>77</v>
      </c>
      <c r="E1785" s="17">
        <v>1.1659129815E10</v>
      </c>
      <c r="F1785" s="18">
        <v>0.011</v>
      </c>
      <c r="G1785" s="18">
        <v>8.0</v>
      </c>
      <c r="H1785" s="18"/>
      <c r="I1785" s="20">
        <f t="array" ref="I1785:J1785">IFNA(VLOOKUP(A1785,ENERGY!$A$2:$F$2692,{5,6},0),0)</f>
        <v>40220</v>
      </c>
      <c r="J1785" s="20"/>
      <c r="K1785" s="20">
        <f t="array" ref="K1785:S1785">VLOOKUP(A1785,'HUMAN RESOURCES'!$A$2:$M$2692,{2,3,4,5,6,7,8,9,10},0)</f>
        <v>0.036</v>
      </c>
      <c r="L1785" s="20">
        <v>0.035</v>
      </c>
      <c r="M1785" s="20">
        <v>73.0</v>
      </c>
      <c r="N1785" s="20">
        <v>69.0</v>
      </c>
      <c r="O1785" s="20">
        <v>0.426</v>
      </c>
      <c r="P1785" s="20">
        <v>0.539</v>
      </c>
      <c r="Q1785" s="20">
        <v>0.035</v>
      </c>
      <c r="R1785" s="20">
        <v>2.4516842E7</v>
      </c>
      <c r="S1785" s="20">
        <v>0.686</v>
      </c>
      <c r="T1785" s="20">
        <f t="array" ref="T1785:U1785">VLOOKUP(A1785,TOURISM!$A$2:$F$2692,{3,6},0)</f>
        <v>15000000</v>
      </c>
      <c r="U1785" s="20">
        <v>3.1E7</v>
      </c>
      <c r="V1785" s="20" t="str">
        <f t="array" ref="V1785:AA1785">VLOOKUP(A1785,BUSINESS!$A$2:$J$2692,{4,5,6,7,8,9},0)</f>
        <v/>
      </c>
      <c r="W1785" s="20"/>
      <c r="X1785" s="20"/>
      <c r="Y1785" s="20"/>
      <c r="Z1785" s="20">
        <v>0.001</v>
      </c>
      <c r="AA1785" s="20"/>
      <c r="AB1785" s="21">
        <f t="shared" si="579"/>
        <v>475.5559389</v>
      </c>
      <c r="AC1785" s="20">
        <f t="shared" ref="AC1785:AC1789" si="590">I1785/R1785</f>
        <v>0.001640504923</v>
      </c>
      <c r="AD1785" s="20"/>
      <c r="AE1785" s="20">
        <f t="shared" si="589"/>
        <v>1.264436912</v>
      </c>
      <c r="AF1785" s="22" t="b">
        <f t="shared" si="4"/>
        <v>0</v>
      </c>
      <c r="AG1785" s="20" t="b">
        <f t="shared" si="5"/>
        <v>0</v>
      </c>
      <c r="AH1785" s="20" t="b">
        <f t="shared" si="6"/>
        <v>0</v>
      </c>
      <c r="AI1785" s="20" t="b">
        <f t="shared" si="7"/>
        <v>0</v>
      </c>
      <c r="AJ1785" s="20"/>
      <c r="AK1785" s="20"/>
      <c r="AL1785" s="20"/>
      <c r="AM1785" s="20"/>
      <c r="AN1785" s="20"/>
      <c r="AO1785" s="20"/>
      <c r="AP1785" s="20"/>
      <c r="AQ1785" s="20"/>
      <c r="AR1785" s="23"/>
      <c r="AS1785" s="23"/>
      <c r="AT1785" s="23"/>
      <c r="AU1785" s="23"/>
      <c r="AV1785" s="23"/>
    </row>
    <row r="1786" ht="15.75" customHeight="1">
      <c r="A1786" s="17" t="str">
        <f t="shared" si="1"/>
        <v>Iraq-Middle East2002</v>
      </c>
      <c r="B1786" s="17" t="s">
        <v>231</v>
      </c>
      <c r="C1786" s="18" t="s">
        <v>229</v>
      </c>
      <c r="D1786" s="19" t="s">
        <v>79</v>
      </c>
      <c r="E1786" s="17">
        <v>1.1662040714E10</v>
      </c>
      <c r="F1786" s="18">
        <v>0.014</v>
      </c>
      <c r="G1786" s="18">
        <v>9.0</v>
      </c>
      <c r="H1786" s="18"/>
      <c r="I1786" s="20">
        <f t="array" ref="I1786:J1786">IFNA(VLOOKUP(A1786,ENERGY!$A$2:$F$2692,{5,6},0),0)</f>
        <v>37845</v>
      </c>
      <c r="J1786" s="20">
        <v>114667.0</v>
      </c>
      <c r="K1786" s="20">
        <f t="array" ref="K1786:S1786">VLOOKUP(A1786,'HUMAN RESOURCES'!$A$2:$M$2692,{2,3,4,5,6,7,8,9,10},0)</f>
        <v>0.035</v>
      </c>
      <c r="L1786" s="20">
        <v>0.035</v>
      </c>
      <c r="M1786" s="20">
        <v>73.0</v>
      </c>
      <c r="N1786" s="20">
        <v>68.0</v>
      </c>
      <c r="O1786" s="20">
        <v>0.424</v>
      </c>
      <c r="P1786" s="20">
        <v>0.541</v>
      </c>
      <c r="Q1786" s="20">
        <v>0.035</v>
      </c>
      <c r="R1786" s="20">
        <v>2.5238267E7</v>
      </c>
      <c r="S1786" s="20">
        <v>0.686</v>
      </c>
      <c r="T1786" s="20">
        <f t="array" ref="T1786:U1786">VLOOKUP(A1786,TOURISM!$A$2:$F$2692,{3,6},0)</f>
        <v>45000000</v>
      </c>
      <c r="U1786" s="20">
        <v>2.6E7</v>
      </c>
      <c r="V1786" s="20" t="str">
        <f t="array" ref="V1786:AA1786">VLOOKUP(A1786,BUSINESS!$A$2:$J$2692,{4,5,6,7,8,9},0)</f>
        <v/>
      </c>
      <c r="W1786" s="20"/>
      <c r="X1786" s="20"/>
      <c r="Y1786" s="20"/>
      <c r="Z1786" s="20">
        <v>0.005</v>
      </c>
      <c r="AA1786" s="20">
        <v>0.001</v>
      </c>
      <c r="AB1786" s="21">
        <f t="shared" si="579"/>
        <v>462.0777137</v>
      </c>
      <c r="AC1786" s="20">
        <f t="shared" si="590"/>
        <v>0.001499508663</v>
      </c>
      <c r="AD1786" s="20">
        <f t="shared" ref="AD1786:AD1789" si="591">J1786/R1786</f>
        <v>0.004543378513</v>
      </c>
      <c r="AE1786" s="20">
        <f t="shared" si="589"/>
        <v>1.030181668</v>
      </c>
      <c r="AF1786" s="22" t="b">
        <f t="shared" si="4"/>
        <v>0</v>
      </c>
      <c r="AG1786" s="20" t="b">
        <f t="shared" si="5"/>
        <v>0</v>
      </c>
      <c r="AH1786" s="20" t="b">
        <f t="shared" si="6"/>
        <v>0</v>
      </c>
      <c r="AI1786" s="20" t="b">
        <f t="shared" si="7"/>
        <v>0</v>
      </c>
      <c r="AJ1786" s="20"/>
      <c r="AK1786" s="20"/>
      <c r="AL1786" s="20"/>
      <c r="AM1786" s="20"/>
      <c r="AN1786" s="20"/>
      <c r="AO1786" s="20"/>
      <c r="AP1786" s="20"/>
      <c r="AQ1786" s="20"/>
      <c r="AR1786" s="23"/>
      <c r="AS1786" s="23"/>
      <c r="AT1786" s="23"/>
      <c r="AU1786" s="23"/>
      <c r="AV1786" s="23"/>
    </row>
    <row r="1787" ht="15.75" customHeight="1">
      <c r="A1787" s="17" t="str">
        <f t="shared" si="1"/>
        <v>Iraq-Middle East2003</v>
      </c>
      <c r="B1787" s="17" t="s">
        <v>231</v>
      </c>
      <c r="C1787" s="18" t="s">
        <v>229</v>
      </c>
      <c r="D1787" s="19" t="s">
        <v>81</v>
      </c>
      <c r="E1787" s="17">
        <v>1.1777768087E10</v>
      </c>
      <c r="F1787" s="18">
        <v>0.044</v>
      </c>
      <c r="G1787" s="18">
        <v>16.0</v>
      </c>
      <c r="H1787" s="18"/>
      <c r="I1787" s="20">
        <f t="array" ref="I1787:J1787">IFNA(VLOOKUP(A1787,ENERGY!$A$2:$F$2692,{5,6},0),0)</f>
        <v>32846</v>
      </c>
      <c r="J1787" s="20">
        <v>106651.0</v>
      </c>
      <c r="K1787" s="20">
        <f t="array" ref="K1787:S1787">VLOOKUP(A1787,'HUMAN RESOURCES'!$A$2:$M$2692,{2,3,4,5,6,7,8,9,10},0)</f>
        <v>0.035</v>
      </c>
      <c r="L1787" s="20">
        <v>0.034</v>
      </c>
      <c r="M1787" s="20">
        <v>73.0</v>
      </c>
      <c r="N1787" s="20">
        <v>68.0</v>
      </c>
      <c r="O1787" s="20">
        <v>0.422</v>
      </c>
      <c r="P1787" s="20">
        <v>0.543</v>
      </c>
      <c r="Q1787" s="20">
        <v>0.035</v>
      </c>
      <c r="R1787" s="20">
        <v>2.5959531E7</v>
      </c>
      <c r="S1787" s="20">
        <v>0.687</v>
      </c>
      <c r="T1787" s="20" t="str">
        <f t="array" ref="T1787:U1787">VLOOKUP(A1787,TOURISM!$A$2:$F$2692,{3,6},0)</f>
        <v/>
      </c>
      <c r="U1787" s="20"/>
      <c r="V1787" s="20" t="str">
        <f t="array" ref="V1787:AA1787">VLOOKUP(A1787,BUSINESS!$A$2:$J$2692,{4,5,6,7,8,9},0)</f>
        <v/>
      </c>
      <c r="W1787" s="20"/>
      <c r="X1787" s="20"/>
      <c r="Y1787" s="20"/>
      <c r="Z1787" s="20">
        <v>0.006</v>
      </c>
      <c r="AA1787" s="20">
        <v>0.003</v>
      </c>
      <c r="AB1787" s="21">
        <f t="shared" si="579"/>
        <v>453.6972601</v>
      </c>
      <c r="AC1787" s="20">
        <f t="shared" si="590"/>
        <v>0.001265277096</v>
      </c>
      <c r="AD1787" s="20">
        <f t="shared" si="591"/>
        <v>0.004108356195</v>
      </c>
      <c r="AE1787" s="20"/>
      <c r="AF1787" s="22" t="b">
        <f t="shared" si="4"/>
        <v>0</v>
      </c>
      <c r="AG1787" s="20" t="b">
        <f t="shared" si="5"/>
        <v>0</v>
      </c>
      <c r="AH1787" s="20" t="b">
        <f t="shared" si="6"/>
        <v>0</v>
      </c>
      <c r="AI1787" s="20" t="b">
        <f t="shared" si="7"/>
        <v>0</v>
      </c>
      <c r="AJ1787" s="20"/>
      <c r="AK1787" s="20"/>
      <c r="AL1787" s="20"/>
      <c r="AM1787" s="20"/>
      <c r="AN1787" s="20"/>
      <c r="AO1787" s="20"/>
      <c r="AP1787" s="20"/>
      <c r="AQ1787" s="20"/>
      <c r="AR1787" s="23"/>
      <c r="AS1787" s="23"/>
      <c r="AT1787" s="23"/>
      <c r="AU1787" s="23"/>
      <c r="AV1787" s="23"/>
    </row>
    <row r="1788" ht="15.75" customHeight="1">
      <c r="A1788" s="17" t="str">
        <f t="shared" si="1"/>
        <v>Iraq-Middle East2004</v>
      </c>
      <c r="B1788" s="17" t="s">
        <v>231</v>
      </c>
      <c r="C1788" s="18" t="s">
        <v>229</v>
      </c>
      <c r="D1788" s="19" t="s">
        <v>83</v>
      </c>
      <c r="E1788" s="17">
        <v>1.1792570016E10</v>
      </c>
      <c r="F1788" s="18">
        <v>0.056</v>
      </c>
      <c r="G1788" s="18">
        <v>55.0</v>
      </c>
      <c r="H1788" s="18">
        <v>0.129</v>
      </c>
      <c r="I1788" s="20">
        <f t="array" ref="I1788:J1788">IFNA(VLOOKUP(A1788,ENERGY!$A$2:$F$2692,{5,6},0),0)</f>
        <v>28806</v>
      </c>
      <c r="J1788" s="20">
        <v>94444.0</v>
      </c>
      <c r="K1788" s="20">
        <f t="array" ref="K1788:S1788">VLOOKUP(A1788,'HUMAN RESOURCES'!$A$2:$M$2692,{2,3,4,5,6,7,8,9,10},0)</f>
        <v>0.035</v>
      </c>
      <c r="L1788" s="20">
        <v>0.034</v>
      </c>
      <c r="M1788" s="20">
        <v>72.0</v>
      </c>
      <c r="N1788" s="20">
        <v>67.0</v>
      </c>
      <c r="O1788" s="20">
        <v>0.421</v>
      </c>
      <c r="P1788" s="20">
        <v>0.545</v>
      </c>
      <c r="Q1788" s="20">
        <v>0.035</v>
      </c>
      <c r="R1788" s="20">
        <v>2.6673536E7</v>
      </c>
      <c r="S1788" s="20">
        <v>0.687</v>
      </c>
      <c r="T1788" s="20" t="str">
        <f t="array" ref="T1788:U1788">VLOOKUP(A1788,TOURISM!$A$2:$F$2692,{3,6},0)</f>
        <v/>
      </c>
      <c r="U1788" s="20"/>
      <c r="V1788" s="20" t="str">
        <f t="array" ref="V1788:AA1788">VLOOKUP(A1788,BUSINESS!$A$2:$J$2692,{4,5,6,7,8,9},0)</f>
        <v/>
      </c>
      <c r="W1788" s="20">
        <v>77.0</v>
      </c>
      <c r="X1788" s="20"/>
      <c r="Y1788" s="20"/>
      <c r="Z1788" s="20">
        <v>0.009</v>
      </c>
      <c r="AA1788" s="20">
        <v>0.022</v>
      </c>
      <c r="AB1788" s="21">
        <f t="shared" si="579"/>
        <v>442.1074887</v>
      </c>
      <c r="AC1788" s="20">
        <f t="shared" si="590"/>
        <v>0.001079946806</v>
      </c>
      <c r="AD1788" s="20">
        <f t="shared" si="591"/>
        <v>0.003540737906</v>
      </c>
      <c r="AE1788" s="20"/>
      <c r="AF1788" s="22" t="b">
        <f t="shared" si="4"/>
        <v>0</v>
      </c>
      <c r="AG1788" s="20" t="b">
        <f t="shared" si="5"/>
        <v>0</v>
      </c>
      <c r="AH1788" s="20" t="b">
        <f t="shared" si="6"/>
        <v>0</v>
      </c>
      <c r="AI1788" s="20" t="b">
        <f t="shared" si="7"/>
        <v>0</v>
      </c>
      <c r="AJ1788" s="20"/>
      <c r="AK1788" s="20"/>
      <c r="AL1788" s="20"/>
      <c r="AM1788" s="20"/>
      <c r="AN1788" s="20"/>
      <c r="AO1788" s="20"/>
      <c r="AP1788" s="20"/>
      <c r="AQ1788" s="20"/>
      <c r="AR1788" s="23"/>
      <c r="AS1788" s="23"/>
      <c r="AT1788" s="23"/>
      <c r="AU1788" s="23"/>
      <c r="AV1788" s="23"/>
    </row>
    <row r="1789" ht="15.75" customHeight="1">
      <c r="A1789" s="17" t="str">
        <f t="shared" si="1"/>
        <v>Iraq-Middle East2005</v>
      </c>
      <c r="B1789" s="17" t="s">
        <v>231</v>
      </c>
      <c r="C1789" s="18" t="s">
        <v>229</v>
      </c>
      <c r="D1789" s="19" t="s">
        <v>84</v>
      </c>
      <c r="E1789" s="17">
        <v>1.18075E10</v>
      </c>
      <c r="F1789" s="18">
        <v>0.041</v>
      </c>
      <c r="G1789" s="18">
        <v>55.0</v>
      </c>
      <c r="H1789" s="18">
        <v>0.137</v>
      </c>
      <c r="I1789" s="20">
        <f t="array" ref="I1789:J1789">IFNA(VLOOKUP(A1789,ENERGY!$A$2:$F$2692,{5,6},0),0)</f>
        <v>26901</v>
      </c>
      <c r="J1789" s="20">
        <v>114084.0</v>
      </c>
      <c r="K1789" s="20">
        <f t="array" ref="K1789:S1789">VLOOKUP(A1789,'HUMAN RESOURCES'!$A$2:$M$2692,{2,3,4,5,6,7,8,9,10},0)</f>
        <v>0.034</v>
      </c>
      <c r="L1789" s="20">
        <v>0.033</v>
      </c>
      <c r="M1789" s="20">
        <v>72.0</v>
      </c>
      <c r="N1789" s="20">
        <v>67.0</v>
      </c>
      <c r="O1789" s="20">
        <v>0.419</v>
      </c>
      <c r="P1789" s="20">
        <v>0.546</v>
      </c>
      <c r="Q1789" s="20">
        <v>0.035</v>
      </c>
      <c r="R1789" s="20">
        <v>2.7377045E7</v>
      </c>
      <c r="S1789" s="20">
        <v>0.688</v>
      </c>
      <c r="T1789" s="20">
        <f t="array" ref="T1789:U1789">VLOOKUP(A1789,TOURISM!$A$2:$F$2692,{3,6},0)</f>
        <v>186000000</v>
      </c>
      <c r="U1789" s="20">
        <v>6.27E8</v>
      </c>
      <c r="V1789" s="20">
        <f t="array" ref="V1789:AA1789">VLOOKUP(A1789,BUSINESS!$A$2:$J$2692,{4,5,6,7,8,9},0)</f>
        <v>0.242</v>
      </c>
      <c r="W1789" s="20">
        <v>32.0</v>
      </c>
      <c r="X1789" s="20"/>
      <c r="Y1789" s="20">
        <v>312.0</v>
      </c>
      <c r="Z1789" s="20">
        <v>0.009</v>
      </c>
      <c r="AA1789" s="20">
        <v>0.056</v>
      </c>
      <c r="AB1789" s="21">
        <f t="shared" si="579"/>
        <v>431.291982</v>
      </c>
      <c r="AC1789" s="20">
        <f t="shared" si="590"/>
        <v>0.0009826115273</v>
      </c>
      <c r="AD1789" s="20">
        <f t="shared" si="591"/>
        <v>0.004167140756</v>
      </c>
      <c r="AE1789" s="20">
        <f t="shared" ref="AE1789:AE1835" si="592">U1789/R1789</f>
        <v>22.90239871</v>
      </c>
      <c r="AF1789" s="22" t="b">
        <f t="shared" si="4"/>
        <v>0</v>
      </c>
      <c r="AG1789" s="20" t="b">
        <f t="shared" si="5"/>
        <v>0</v>
      </c>
      <c r="AH1789" s="20" t="b">
        <f t="shared" si="6"/>
        <v>0</v>
      </c>
      <c r="AI1789" s="20" t="b">
        <f t="shared" si="7"/>
        <v>0</v>
      </c>
      <c r="AJ1789" s="20"/>
      <c r="AK1789" s="20"/>
      <c r="AL1789" s="20"/>
      <c r="AM1789" s="20"/>
      <c r="AN1789" s="20"/>
      <c r="AO1789" s="20"/>
      <c r="AP1789" s="20"/>
      <c r="AQ1789" s="20"/>
      <c r="AR1789" s="23"/>
      <c r="AS1789" s="23"/>
      <c r="AT1789" s="23"/>
      <c r="AU1789" s="23"/>
      <c r="AV1789" s="23"/>
    </row>
    <row r="1790" ht="15.75" customHeight="1">
      <c r="A1790" s="17" t="str">
        <f t="shared" si="1"/>
        <v>Iraq-Middle East2006</v>
      </c>
      <c r="B1790" s="17" t="s">
        <v>231</v>
      </c>
      <c r="C1790" s="18" t="s">
        <v>229</v>
      </c>
      <c r="D1790" s="19" t="s">
        <v>85</v>
      </c>
      <c r="E1790" s="17">
        <v>1.1859015181E10</v>
      </c>
      <c r="F1790" s="18">
        <v>0.03</v>
      </c>
      <c r="G1790" s="18">
        <v>58.0</v>
      </c>
      <c r="H1790" s="18">
        <v>0.145</v>
      </c>
      <c r="I1790" s="20">
        <f t="array" ref="I1790:J1790">IFNA(VLOOKUP(A1790,ENERGY!$A$2:$F$2692,{5,6},0),0)</f>
        <v>0</v>
      </c>
      <c r="J1790" s="20">
        <v>0.0</v>
      </c>
      <c r="K1790" s="20">
        <f t="array" ref="K1790:S1790">VLOOKUP(A1790,'HUMAN RESOURCES'!$A$2:$M$2692,{2,3,4,5,6,7,8,9,10},0)</f>
        <v>0.034</v>
      </c>
      <c r="L1790" s="20">
        <v>0.033</v>
      </c>
      <c r="M1790" s="20">
        <v>72.0</v>
      </c>
      <c r="N1790" s="20">
        <v>66.0</v>
      </c>
      <c r="O1790" s="20">
        <v>0.418</v>
      </c>
      <c r="P1790" s="20">
        <v>0.547</v>
      </c>
      <c r="Q1790" s="20">
        <v>0.034</v>
      </c>
      <c r="R1790" s="20">
        <v>2.8064095E7</v>
      </c>
      <c r="S1790" s="20">
        <v>0.688</v>
      </c>
      <c r="T1790" s="20">
        <f t="array" ref="T1790:U1790">VLOOKUP(A1790,TOURISM!$A$2:$F$2692,{3,6},0)</f>
        <v>170000000</v>
      </c>
      <c r="U1790" s="20">
        <v>5.26E8</v>
      </c>
      <c r="V1790" s="20">
        <f t="array" ref="V1790:AA1790">VLOOKUP(A1790,BUSINESS!$A$2:$J$2692,{4,5,6,7,8,9},0)</f>
        <v>0.278</v>
      </c>
      <c r="W1790" s="20">
        <v>32.0</v>
      </c>
      <c r="X1790" s="20"/>
      <c r="Y1790" s="20">
        <v>312.0</v>
      </c>
      <c r="Z1790" s="20">
        <v>0.01</v>
      </c>
      <c r="AA1790" s="20">
        <v>0.333</v>
      </c>
      <c r="AB1790" s="21">
        <f t="shared" si="579"/>
        <v>422.5689509</v>
      </c>
      <c r="AC1790" s="20"/>
      <c r="AD1790" s="20"/>
      <c r="AE1790" s="20">
        <f t="shared" si="592"/>
        <v>18.74280999</v>
      </c>
      <c r="AF1790" s="22" t="b">
        <f t="shared" si="4"/>
        <v>0</v>
      </c>
      <c r="AG1790" s="20" t="b">
        <f t="shared" si="5"/>
        <v>0</v>
      </c>
      <c r="AH1790" s="20" t="b">
        <f t="shared" si="6"/>
        <v>0</v>
      </c>
      <c r="AI1790" s="20" t="b">
        <f t="shared" si="7"/>
        <v>0</v>
      </c>
      <c r="AJ1790" s="20"/>
      <c r="AK1790" s="20"/>
      <c r="AL1790" s="20"/>
      <c r="AM1790" s="20"/>
      <c r="AN1790" s="20"/>
      <c r="AO1790" s="20"/>
      <c r="AP1790" s="20"/>
      <c r="AQ1790" s="20"/>
      <c r="AR1790" s="23"/>
      <c r="AS1790" s="23"/>
      <c r="AT1790" s="23"/>
      <c r="AU1790" s="23"/>
      <c r="AV1790" s="23"/>
    </row>
    <row r="1791" ht="15.75" customHeight="1">
      <c r="A1791" s="17" t="str">
        <f t="shared" si="1"/>
        <v>Iraq-Middle East2007</v>
      </c>
      <c r="B1791" s="17" t="s">
        <v>231</v>
      </c>
      <c r="C1791" s="18" t="s">
        <v>229</v>
      </c>
      <c r="D1791" s="19" t="s">
        <v>86</v>
      </c>
      <c r="E1791" s="17">
        <v>1.1903020644E10</v>
      </c>
      <c r="F1791" s="18">
        <v>0.037</v>
      </c>
      <c r="G1791" s="18">
        <v>95.0</v>
      </c>
      <c r="H1791" s="18">
        <v>0.195</v>
      </c>
      <c r="I1791" s="20">
        <f t="array" ref="I1791:J1791">IFNA(VLOOKUP(A1791,ENERGY!$A$2:$F$2692,{5,6},0),0)</f>
        <v>23696</v>
      </c>
      <c r="J1791" s="20">
        <v>62834.0</v>
      </c>
      <c r="K1791" s="20">
        <f t="array" ref="K1791:S1791">VLOOKUP(A1791,'HUMAN RESOURCES'!$A$2:$M$2692,{2,3,4,5,6,7,8,9,10},0)</f>
        <v>0.034</v>
      </c>
      <c r="L1791" s="20">
        <v>0.032</v>
      </c>
      <c r="M1791" s="20">
        <v>72.0</v>
      </c>
      <c r="N1791" s="20">
        <v>66.0</v>
      </c>
      <c r="O1791" s="20">
        <v>0.417</v>
      </c>
      <c r="P1791" s="20">
        <v>0.548</v>
      </c>
      <c r="Q1791" s="20">
        <v>0.034</v>
      </c>
      <c r="R1791" s="20">
        <v>2.874063E7</v>
      </c>
      <c r="S1791" s="20">
        <v>0.689</v>
      </c>
      <c r="T1791" s="20">
        <f t="array" ref="T1791:U1791">VLOOKUP(A1791,TOURISM!$A$2:$F$2692,{3,6},0)</f>
        <v>555000000</v>
      </c>
      <c r="U1791" s="20">
        <v>7.05E8</v>
      </c>
      <c r="V1791" s="20">
        <f t="array" ref="V1791:AA1791">VLOOKUP(A1791,BUSINESS!$A$2:$J$2692,{4,5,6,7,8,9},0)</f>
        <v>0.278</v>
      </c>
      <c r="W1791" s="20">
        <v>32.0</v>
      </c>
      <c r="X1791" s="20"/>
      <c r="Y1791" s="20">
        <v>312.0</v>
      </c>
      <c r="Z1791" s="20">
        <v>0.009</v>
      </c>
      <c r="AA1791" s="20">
        <v>0.488</v>
      </c>
      <c r="AB1791" s="21">
        <f t="shared" si="579"/>
        <v>414.1530872</v>
      </c>
      <c r="AC1791" s="20">
        <f t="shared" ref="AC1791:AC1792" si="593">I1791/R1791</f>
        <v>0.0008244774036</v>
      </c>
      <c r="AD1791" s="20">
        <f t="shared" ref="AD1791:AD1792" si="594">J1791/R1791</f>
        <v>0.00218624296</v>
      </c>
      <c r="AE1791" s="20">
        <f t="shared" si="592"/>
        <v>24.52973369</v>
      </c>
      <c r="AF1791" s="22" t="b">
        <f t="shared" si="4"/>
        <v>0</v>
      </c>
      <c r="AG1791" s="20" t="b">
        <f t="shared" si="5"/>
        <v>0</v>
      </c>
      <c r="AH1791" s="20" t="b">
        <f t="shared" si="6"/>
        <v>0</v>
      </c>
      <c r="AI1791" s="20" t="b">
        <f t="shared" si="7"/>
        <v>0</v>
      </c>
      <c r="AJ1791" s="20"/>
      <c r="AK1791" s="20"/>
      <c r="AL1791" s="20"/>
      <c r="AM1791" s="20"/>
      <c r="AN1791" s="20"/>
      <c r="AO1791" s="20"/>
      <c r="AP1791" s="20"/>
      <c r="AQ1791" s="20"/>
      <c r="AR1791" s="23"/>
      <c r="AS1791" s="23"/>
      <c r="AT1791" s="23"/>
      <c r="AU1791" s="23"/>
      <c r="AV1791" s="23"/>
    </row>
    <row r="1792" ht="15.75" customHeight="1">
      <c r="A1792" s="17" t="str">
        <f t="shared" si="1"/>
        <v>Iraq-Middle East2008</v>
      </c>
      <c r="B1792" s="17" t="s">
        <v>231</v>
      </c>
      <c r="C1792" s="18" t="s">
        <v>229</v>
      </c>
      <c r="D1792" s="19" t="s">
        <v>87</v>
      </c>
      <c r="E1792" s="17">
        <v>1.1926953259E10</v>
      </c>
      <c r="F1792" s="18">
        <v>0.039</v>
      </c>
      <c r="G1792" s="18">
        <v>142.0</v>
      </c>
      <c r="H1792" s="18">
        <v>0.195</v>
      </c>
      <c r="I1792" s="20">
        <f t="array" ref="I1792:J1792">IFNA(VLOOKUP(A1792,ENERGY!$A$2:$F$2692,{5,6},0),0)</f>
        <v>26866</v>
      </c>
      <c r="J1792" s="20">
        <v>114770.0</v>
      </c>
      <c r="K1792" s="20">
        <f t="array" ref="K1792:S1792">VLOOKUP(A1792,'HUMAN RESOURCES'!$A$2:$M$2692,{2,3,4,5,6,7,8,9,10},0)</f>
        <v>0.033</v>
      </c>
      <c r="L1792" s="20">
        <v>0.031</v>
      </c>
      <c r="M1792" s="20">
        <v>72.0</v>
      </c>
      <c r="N1792" s="20">
        <v>65.0</v>
      </c>
      <c r="O1792" s="20">
        <v>0.416</v>
      </c>
      <c r="P1792" s="20">
        <v>0.549</v>
      </c>
      <c r="Q1792" s="20">
        <v>0.034</v>
      </c>
      <c r="R1792" s="20">
        <v>2.9429829E7</v>
      </c>
      <c r="S1792" s="20">
        <v>0.689</v>
      </c>
      <c r="T1792" s="20">
        <f t="array" ref="T1792:U1792">VLOOKUP(A1792,TOURISM!$A$2:$F$2692,{3,6},0)</f>
        <v>867000000</v>
      </c>
      <c r="U1792" s="20">
        <v>8.13E8</v>
      </c>
      <c r="V1792" s="20">
        <f t="array" ref="V1792:AA1792">VLOOKUP(A1792,BUSINESS!$A$2:$J$2692,{4,5,6,7,8,9},0)</f>
        <v>0.278</v>
      </c>
      <c r="W1792" s="20">
        <v>32.0</v>
      </c>
      <c r="X1792" s="20"/>
      <c r="Y1792" s="20">
        <v>312.0</v>
      </c>
      <c r="Z1792" s="20">
        <v>0.01</v>
      </c>
      <c r="AA1792" s="20">
        <v>0.596</v>
      </c>
      <c r="AB1792" s="21">
        <f t="shared" si="579"/>
        <v>405.2675012</v>
      </c>
      <c r="AC1792" s="20">
        <f t="shared" si="593"/>
        <v>0.0009128833198</v>
      </c>
      <c r="AD1792" s="20">
        <f t="shared" si="594"/>
        <v>0.003899784807</v>
      </c>
      <c r="AE1792" s="20">
        <f t="shared" si="592"/>
        <v>27.62503309</v>
      </c>
      <c r="AF1792" s="22" t="b">
        <f t="shared" si="4"/>
        <v>0</v>
      </c>
      <c r="AG1792" s="20" t="b">
        <f t="shared" si="5"/>
        <v>0</v>
      </c>
      <c r="AH1792" s="20" t="b">
        <f t="shared" si="6"/>
        <v>0</v>
      </c>
      <c r="AI1792" s="20" t="b">
        <f t="shared" si="7"/>
        <v>0</v>
      </c>
      <c r="AJ1792" s="20"/>
      <c r="AK1792" s="20"/>
      <c r="AL1792" s="20"/>
      <c r="AM1792" s="20"/>
      <c r="AN1792" s="20"/>
      <c r="AO1792" s="20"/>
      <c r="AP1792" s="20"/>
      <c r="AQ1792" s="20"/>
      <c r="AR1792" s="23"/>
      <c r="AS1792" s="23"/>
      <c r="AT1792" s="23"/>
      <c r="AU1792" s="23"/>
      <c r="AV1792" s="23"/>
    </row>
    <row r="1793" ht="15.75" customHeight="1">
      <c r="A1793" s="17" t="str">
        <f t="shared" si="1"/>
        <v>Iraq-Middle East2009</v>
      </c>
      <c r="B1793" s="17" t="s">
        <v>231</v>
      </c>
      <c r="C1793" s="18" t="s">
        <v>229</v>
      </c>
      <c r="D1793" s="19" t="s">
        <v>88</v>
      </c>
      <c r="E1793" s="17">
        <v>1.1964484458E10</v>
      </c>
      <c r="F1793" s="18">
        <v>0.046</v>
      </c>
      <c r="G1793" s="18">
        <v>143.0</v>
      </c>
      <c r="H1793" s="18">
        <v>0.156</v>
      </c>
      <c r="I1793" s="20">
        <f t="array" ref="I1793:J1793">IFNA(VLOOKUP(A1793,ENERGY!$A$2:$F$2692,{5,6},0),0)</f>
        <v>0</v>
      </c>
      <c r="J1793" s="20">
        <v>0.0</v>
      </c>
      <c r="K1793" s="20">
        <f t="array" ref="K1793:S1793">VLOOKUP(A1793,'HUMAN RESOURCES'!$A$2:$M$2692,{2,3,4,5,6,7,8,9,10},0)</f>
        <v>0.033</v>
      </c>
      <c r="L1793" s="20">
        <v>0.031</v>
      </c>
      <c r="M1793" s="20">
        <v>72.0</v>
      </c>
      <c r="N1793" s="20">
        <v>65.0</v>
      </c>
      <c r="O1793" s="20">
        <v>0.415</v>
      </c>
      <c r="P1793" s="20">
        <v>0.551</v>
      </c>
      <c r="Q1793" s="20">
        <v>0.034</v>
      </c>
      <c r="R1793" s="20">
        <v>3.0163199E7</v>
      </c>
      <c r="S1793" s="20">
        <v>0.69</v>
      </c>
      <c r="T1793" s="20">
        <f t="array" ref="T1793:U1793">VLOOKUP(A1793,TOURISM!$A$2:$F$2692,{3,6},0)</f>
        <v>1432000000</v>
      </c>
      <c r="U1793" s="20">
        <v>1.221E9</v>
      </c>
      <c r="V1793" s="20">
        <f t="array" ref="V1793:AA1793">VLOOKUP(A1793,BUSINESS!$A$2:$J$2692,{4,5,6,7,8,9},0)</f>
        <v>0.278</v>
      </c>
      <c r="W1793" s="20">
        <v>32.0</v>
      </c>
      <c r="X1793" s="20"/>
      <c r="Y1793" s="20">
        <v>312.0</v>
      </c>
      <c r="Z1793" s="20">
        <v>0.011</v>
      </c>
      <c r="AA1793" s="20">
        <v>0.667</v>
      </c>
      <c r="AB1793" s="21">
        <f t="shared" si="579"/>
        <v>396.6583404</v>
      </c>
      <c r="AC1793" s="20"/>
      <c r="AD1793" s="20"/>
      <c r="AE1793" s="20">
        <f t="shared" si="592"/>
        <v>40.47979128</v>
      </c>
      <c r="AF1793" s="22" t="b">
        <f t="shared" si="4"/>
        <v>0</v>
      </c>
      <c r="AG1793" s="20" t="b">
        <f t="shared" si="5"/>
        <v>0</v>
      </c>
      <c r="AH1793" s="20" t="b">
        <f t="shared" si="6"/>
        <v>0</v>
      </c>
      <c r="AI1793" s="20" t="b">
        <f t="shared" si="7"/>
        <v>0</v>
      </c>
      <c r="AJ1793" s="20"/>
      <c r="AK1793" s="20"/>
      <c r="AL1793" s="20"/>
      <c r="AM1793" s="20"/>
      <c r="AN1793" s="20"/>
      <c r="AO1793" s="20"/>
      <c r="AP1793" s="20"/>
      <c r="AQ1793" s="20"/>
      <c r="AR1793" s="23"/>
      <c r="AS1793" s="23"/>
      <c r="AT1793" s="23"/>
      <c r="AU1793" s="23"/>
      <c r="AV1793" s="23"/>
    </row>
    <row r="1794" ht="15.75" customHeight="1">
      <c r="A1794" s="17" t="str">
        <f t="shared" si="1"/>
        <v>Iraq-Middle East2010</v>
      </c>
      <c r="B1794" s="17" t="s">
        <v>231</v>
      </c>
      <c r="C1794" s="18" t="s">
        <v>229</v>
      </c>
      <c r="D1794" s="19" t="s">
        <v>89</v>
      </c>
      <c r="E1794" s="17">
        <v>1.2007880067E10</v>
      </c>
      <c r="F1794" s="18">
        <v>0.031</v>
      </c>
      <c r="G1794" s="18">
        <v>141.0</v>
      </c>
      <c r="H1794" s="18">
        <v>0.133</v>
      </c>
      <c r="I1794" s="20">
        <f t="array" ref="I1794:J1794">IFNA(VLOOKUP(A1794,ENERGY!$A$2:$F$2692,{5,6},0),0)</f>
        <v>27086</v>
      </c>
      <c r="J1794" s="20">
        <v>91118.0</v>
      </c>
      <c r="K1794" s="20">
        <f t="array" ref="K1794:S1794">VLOOKUP(A1794,'HUMAN RESOURCES'!$A$2:$M$2692,{2,3,4,5,6,7,8,9,10},0)</f>
        <v>0.032</v>
      </c>
      <c r="L1794" s="20">
        <v>0.03</v>
      </c>
      <c r="M1794" s="20">
        <v>73.0</v>
      </c>
      <c r="N1794" s="20">
        <v>65.0</v>
      </c>
      <c r="O1794" s="20">
        <v>0.412</v>
      </c>
      <c r="P1794" s="20">
        <v>0.554</v>
      </c>
      <c r="Q1794" s="20">
        <v>0.034</v>
      </c>
      <c r="R1794" s="20">
        <v>3.096238E7</v>
      </c>
      <c r="S1794" s="20">
        <v>0.69</v>
      </c>
      <c r="T1794" s="20">
        <f t="array" ref="T1794:U1794">VLOOKUP(A1794,TOURISM!$A$2:$F$2692,{3,6},0)</f>
        <v>1736000000</v>
      </c>
      <c r="U1794" s="20">
        <v>1.675E9</v>
      </c>
      <c r="V1794" s="20">
        <f t="array" ref="V1794:AA1794">VLOOKUP(A1794,BUSINESS!$A$2:$J$2692,{4,5,6,7,8,9},0)</f>
        <v>0.278</v>
      </c>
      <c r="W1794" s="20">
        <v>32.0</v>
      </c>
      <c r="X1794" s="20"/>
      <c r="Y1794" s="20">
        <v>312.0</v>
      </c>
      <c r="Z1794" s="20">
        <v>0.025</v>
      </c>
      <c r="AA1794" s="20">
        <v>0.751</v>
      </c>
      <c r="AB1794" s="21">
        <f t="shared" si="579"/>
        <v>387.8216102</v>
      </c>
      <c r="AC1794" s="20">
        <f t="shared" ref="AC1794:AC1795" si="595">I1794/R1794</f>
        <v>0.0008748035519</v>
      </c>
      <c r="AD1794" s="20">
        <f t="shared" ref="AD1794:AD1795" si="596">J1794/R1794</f>
        <v>0.002942861628</v>
      </c>
      <c r="AE1794" s="20">
        <f t="shared" si="592"/>
        <v>54.09790849</v>
      </c>
      <c r="AF1794" s="22" t="b">
        <f t="shared" si="4"/>
        <v>0</v>
      </c>
      <c r="AG1794" s="20" t="b">
        <f t="shared" si="5"/>
        <v>0</v>
      </c>
      <c r="AH1794" s="20" t="b">
        <f t="shared" si="6"/>
        <v>0</v>
      </c>
      <c r="AI1794" s="20" t="b">
        <f t="shared" si="7"/>
        <v>0</v>
      </c>
      <c r="AJ1794" s="20"/>
      <c r="AK1794" s="20"/>
      <c r="AL1794" s="20"/>
      <c r="AM1794" s="20"/>
      <c r="AN1794" s="20"/>
      <c r="AO1794" s="20"/>
      <c r="AP1794" s="20"/>
      <c r="AQ1794" s="20"/>
      <c r="AR1794" s="23"/>
      <c r="AS1794" s="23"/>
      <c r="AT1794" s="23"/>
      <c r="AU1794" s="23"/>
      <c r="AV1794" s="23"/>
    </row>
    <row r="1795" ht="15.75" customHeight="1">
      <c r="A1795" s="17" t="str">
        <f t="shared" si="1"/>
        <v>Iraq-Middle East2011</v>
      </c>
      <c r="B1795" s="17" t="s">
        <v>231</v>
      </c>
      <c r="C1795" s="18" t="s">
        <v>229</v>
      </c>
      <c r="D1795" s="19" t="s">
        <v>90</v>
      </c>
      <c r="E1795" s="17">
        <v>1.2030023548E10</v>
      </c>
      <c r="F1795" s="18">
        <v>0.027</v>
      </c>
      <c r="G1795" s="18">
        <v>160.0</v>
      </c>
      <c r="H1795" s="18">
        <v>0.136</v>
      </c>
      <c r="I1795" s="20">
        <f t="array" ref="I1795:J1795">IFNA(VLOOKUP(A1795,ENERGY!$A$2:$F$2692,{5,6},0),0)</f>
        <v>21503</v>
      </c>
      <c r="J1795" s="20">
        <v>99544.0</v>
      </c>
      <c r="K1795" s="20">
        <f t="array" ref="K1795:S1795">VLOOKUP(A1795,'HUMAN RESOURCES'!$A$2:$M$2692,{2,3,4,5,6,7,8,9,10},0)</f>
        <v>0.032</v>
      </c>
      <c r="L1795" s="20">
        <v>0.029</v>
      </c>
      <c r="M1795" s="20">
        <v>73.0</v>
      </c>
      <c r="N1795" s="20">
        <v>65.0</v>
      </c>
      <c r="O1795" s="20">
        <v>0.409</v>
      </c>
      <c r="P1795" s="20">
        <v>0.558</v>
      </c>
      <c r="Q1795" s="20">
        <v>0.033</v>
      </c>
      <c r="R1795" s="20">
        <v>3.176002E7</v>
      </c>
      <c r="S1795" s="20">
        <v>0.691</v>
      </c>
      <c r="T1795" s="20">
        <f t="array" ref="T1795:U1795">VLOOKUP(A1795,TOURISM!$A$2:$F$2692,{3,6},0)</f>
        <v>1557000000</v>
      </c>
      <c r="U1795" s="20">
        <v>1.879E9</v>
      </c>
      <c r="V1795" s="20">
        <f t="array" ref="V1795:AA1795">VLOOKUP(A1795,BUSINESS!$A$2:$J$2692,{4,5,6,7,8,9},0)</f>
        <v>0.278</v>
      </c>
      <c r="W1795" s="20">
        <v>32.0</v>
      </c>
      <c r="X1795" s="20"/>
      <c r="Y1795" s="20">
        <v>312.0</v>
      </c>
      <c r="Z1795" s="20">
        <v>0.05</v>
      </c>
      <c r="AA1795" s="20">
        <v>0.802</v>
      </c>
      <c r="AB1795" s="21">
        <f t="shared" si="579"/>
        <v>378.7788404</v>
      </c>
      <c r="AC1795" s="20">
        <f t="shared" si="595"/>
        <v>0.0006770461731</v>
      </c>
      <c r="AD1795" s="20">
        <f t="shared" si="596"/>
        <v>0.003134254953</v>
      </c>
      <c r="AE1795" s="20">
        <f t="shared" si="592"/>
        <v>59.16243126</v>
      </c>
      <c r="AF1795" s="22" t="b">
        <f t="shared" si="4"/>
        <v>0</v>
      </c>
      <c r="AG1795" s="20" t="b">
        <f t="shared" si="5"/>
        <v>0</v>
      </c>
      <c r="AH1795" s="20" t="b">
        <f t="shared" si="6"/>
        <v>0</v>
      </c>
      <c r="AI1795" s="20" t="b">
        <f t="shared" si="7"/>
        <v>0</v>
      </c>
      <c r="AJ1795" s="20"/>
      <c r="AK1795" s="20"/>
      <c r="AL1795" s="20"/>
      <c r="AM1795" s="20"/>
      <c r="AN1795" s="20"/>
      <c r="AO1795" s="20"/>
      <c r="AP1795" s="20"/>
      <c r="AQ1795" s="20"/>
      <c r="AR1795" s="23"/>
      <c r="AS1795" s="23"/>
      <c r="AT1795" s="23"/>
      <c r="AU1795" s="23"/>
      <c r="AV1795" s="23"/>
    </row>
    <row r="1796" ht="15.75" customHeight="1">
      <c r="A1796" s="17" t="str">
        <f t="shared" si="1"/>
        <v>Iraq-Middle East2012</v>
      </c>
      <c r="B1796" s="17" t="s">
        <v>231</v>
      </c>
      <c r="C1796" s="18" t="s">
        <v>229</v>
      </c>
      <c r="D1796" s="19" t="s">
        <v>91</v>
      </c>
      <c r="E1796" s="17">
        <v>1.2031268402E10</v>
      </c>
      <c r="F1796" s="18">
        <v>0.036</v>
      </c>
      <c r="G1796" s="18">
        <v>226.0</v>
      </c>
      <c r="H1796" s="18">
        <v>0.13</v>
      </c>
      <c r="I1796" s="20">
        <f t="array" ref="I1796:J1796">IFNA(VLOOKUP(A1796,ENERGY!$A$2:$F$2692,{5,6},0),0)</f>
        <v>0</v>
      </c>
      <c r="J1796" s="20">
        <v>0.0</v>
      </c>
      <c r="K1796" s="20">
        <f t="array" ref="K1796:S1796">VLOOKUP(A1796,'HUMAN RESOURCES'!$A$2:$M$2692,{2,3,4,5,6,7,8,9,10},0)</f>
        <v>0.031</v>
      </c>
      <c r="L1796" s="20">
        <v>0.029</v>
      </c>
      <c r="M1796" s="20">
        <v>73.0</v>
      </c>
      <c r="N1796" s="20">
        <v>66.0</v>
      </c>
      <c r="O1796" s="20">
        <v>0.405</v>
      </c>
      <c r="P1796" s="20">
        <v>0.562</v>
      </c>
      <c r="Q1796" s="20">
        <v>0.033</v>
      </c>
      <c r="R1796" s="20">
        <v>3.2578209E7</v>
      </c>
      <c r="S1796" s="20">
        <v>0.692</v>
      </c>
      <c r="T1796" s="20">
        <f t="array" ref="T1796:U1796">VLOOKUP(A1796,TOURISM!$A$2:$F$2692,{3,6},0)</f>
        <v>1640000000</v>
      </c>
      <c r="U1796" s="20">
        <v>2.363E9</v>
      </c>
      <c r="V1796" s="20">
        <f t="array" ref="V1796:AA1796">VLOOKUP(A1796,BUSINESS!$A$2:$J$2692,{4,5,6,7,8,9},0)</f>
        <v>0.278</v>
      </c>
      <c r="W1796" s="20">
        <v>29.0</v>
      </c>
      <c r="X1796" s="20">
        <v>155.0</v>
      </c>
      <c r="Y1796" s="20">
        <v>312.0</v>
      </c>
      <c r="Z1796" s="20">
        <v>0.071</v>
      </c>
      <c r="AA1796" s="20">
        <v>0.816</v>
      </c>
      <c r="AB1796" s="21">
        <f t="shared" si="579"/>
        <v>369.304169</v>
      </c>
      <c r="AC1796" s="20"/>
      <c r="AD1796" s="20"/>
      <c r="AE1796" s="20">
        <f t="shared" si="592"/>
        <v>72.53314631</v>
      </c>
      <c r="AF1796" s="22" t="b">
        <f t="shared" si="4"/>
        <v>0</v>
      </c>
      <c r="AG1796" s="20" t="b">
        <f t="shared" si="5"/>
        <v>0</v>
      </c>
      <c r="AH1796" s="20" t="b">
        <f t="shared" si="6"/>
        <v>0</v>
      </c>
      <c r="AI1796" s="20" t="b">
        <f t="shared" si="7"/>
        <v>0</v>
      </c>
      <c r="AJ1796" s="20"/>
      <c r="AK1796" s="20"/>
      <c r="AL1796" s="20"/>
      <c r="AM1796" s="20"/>
      <c r="AN1796" s="20"/>
      <c r="AO1796" s="20"/>
      <c r="AP1796" s="20"/>
      <c r="AQ1796" s="20"/>
      <c r="AR1796" s="23"/>
      <c r="AS1796" s="23"/>
      <c r="AT1796" s="23"/>
      <c r="AU1796" s="23"/>
      <c r="AV1796" s="23"/>
    </row>
    <row r="1797" ht="15.75" customHeight="1">
      <c r="A1797" s="17" t="str">
        <f t="shared" si="1"/>
        <v>Israel-Middle East2000</v>
      </c>
      <c r="B1797" s="17" t="s">
        <v>232</v>
      </c>
      <c r="C1797" s="18" t="s">
        <v>229</v>
      </c>
      <c r="D1797" s="19" t="s">
        <v>76</v>
      </c>
      <c r="E1797" s="17">
        <v>1.2664165103E10</v>
      </c>
      <c r="F1797" s="18">
        <v>0.074</v>
      </c>
      <c r="G1797" s="18">
        <v>1454.0</v>
      </c>
      <c r="H1797" s="18">
        <v>0.128</v>
      </c>
      <c r="I1797" s="20">
        <f t="array" ref="I1797:J1797">IFNA(VLOOKUP(A1797,ENERGY!$A$2:$F$2692,{5,6},0),0)</f>
        <v>24079</v>
      </c>
      <c r="J1797" s="20"/>
      <c r="K1797" s="20">
        <f t="array" ref="K1797:S1797">VLOOKUP(A1797,'HUMAN RESOURCES'!$A$2:$M$2692,{2,3,4,5,6,7,8,9,10},0)</f>
        <v>0.022</v>
      </c>
      <c r="L1797" s="20">
        <v>0.006</v>
      </c>
      <c r="M1797" s="20">
        <v>81.0</v>
      </c>
      <c r="N1797" s="20">
        <v>77.0</v>
      </c>
      <c r="O1797" s="20">
        <v>0.281</v>
      </c>
      <c r="P1797" s="20">
        <v>0.619</v>
      </c>
      <c r="Q1797" s="20">
        <v>0.1</v>
      </c>
      <c r="R1797" s="20">
        <v>6289000.0</v>
      </c>
      <c r="S1797" s="20">
        <v>0.912</v>
      </c>
      <c r="T1797" s="20">
        <f t="array" ref="T1797:U1797">VLOOKUP(A1797,TOURISM!$A$2:$F$2692,{3,6},0)</f>
        <v>4611000000</v>
      </c>
      <c r="U1797" s="20">
        <v>3.733E9</v>
      </c>
      <c r="V1797" s="20" t="str">
        <f t="array" ref="V1797:AA1797">VLOOKUP(A1797,BUSINESS!$A$2:$J$2692,{4,5,6,7,8,9},0)</f>
        <v/>
      </c>
      <c r="W1797" s="20"/>
      <c r="X1797" s="20"/>
      <c r="Y1797" s="20"/>
      <c r="Z1797" s="20">
        <v>0.209</v>
      </c>
      <c r="AA1797" s="20">
        <v>0.732</v>
      </c>
      <c r="AB1797" s="21">
        <f t="shared" si="579"/>
        <v>2013.700923</v>
      </c>
      <c r="AC1797" s="20">
        <f t="shared" ref="AC1797:AC1805" si="597">I1797/R1797</f>
        <v>0.003828748609</v>
      </c>
      <c r="AD1797" s="20"/>
      <c r="AE1797" s="20">
        <f t="shared" si="592"/>
        <v>593.5760852</v>
      </c>
      <c r="AF1797" s="22" t="b">
        <f t="shared" si="4"/>
        <v>0</v>
      </c>
      <c r="AG1797" s="20" t="b">
        <f t="shared" si="5"/>
        <v>0</v>
      </c>
      <c r="AH1797" s="20" t="b">
        <f t="shared" si="6"/>
        <v>0</v>
      </c>
      <c r="AI1797" s="20" t="b">
        <f t="shared" si="7"/>
        <v>0</v>
      </c>
      <c r="AJ1797" s="20"/>
      <c r="AK1797" s="20"/>
      <c r="AL1797" s="20"/>
      <c r="AM1797" s="20"/>
      <c r="AN1797" s="20"/>
      <c r="AO1797" s="20"/>
      <c r="AP1797" s="20"/>
      <c r="AQ1797" s="20"/>
      <c r="AR1797" s="23"/>
      <c r="AS1797" s="23"/>
      <c r="AT1797" s="23"/>
      <c r="AU1797" s="23"/>
      <c r="AV1797" s="23"/>
    </row>
    <row r="1798" ht="15.75" customHeight="1">
      <c r="A1798" s="17" t="str">
        <f t="shared" si="1"/>
        <v>Israel-Middle East2001</v>
      </c>
      <c r="B1798" s="17" t="s">
        <v>232</v>
      </c>
      <c r="C1798" s="18" t="s">
        <v>229</v>
      </c>
      <c r="D1798" s="19" t="s">
        <v>77</v>
      </c>
      <c r="E1798" s="17">
        <v>1.2705350153E10</v>
      </c>
      <c r="F1798" s="18">
        <v>0.079</v>
      </c>
      <c r="G1798" s="18">
        <v>1499.0</v>
      </c>
      <c r="H1798" s="18">
        <v>0.1</v>
      </c>
      <c r="I1798" s="20">
        <f t="array" ref="I1798:J1798">IFNA(VLOOKUP(A1798,ENERGY!$A$2:$F$2692,{5,6},0),0)</f>
        <v>23254</v>
      </c>
      <c r="J1798" s="20"/>
      <c r="K1798" s="20">
        <f t="array" ref="K1798:S1798">VLOOKUP(A1798,'HUMAN RESOURCES'!$A$2:$M$2692,{2,3,4,5,6,7,8,9,10},0)</f>
        <v>0.021</v>
      </c>
      <c r="L1798" s="20">
        <v>0.005</v>
      </c>
      <c r="M1798" s="20">
        <v>81.0</v>
      </c>
      <c r="N1798" s="20">
        <v>78.0</v>
      </c>
      <c r="O1798" s="20">
        <v>0.28</v>
      </c>
      <c r="P1798" s="20">
        <v>0.619</v>
      </c>
      <c r="Q1798" s="20">
        <v>0.1</v>
      </c>
      <c r="R1798" s="20">
        <v>6439000.0</v>
      </c>
      <c r="S1798" s="20">
        <v>0.913</v>
      </c>
      <c r="T1798" s="20">
        <f t="array" ref="T1798:U1798">VLOOKUP(A1798,TOURISM!$A$2:$F$2692,{3,6},0)</f>
        <v>2854000000</v>
      </c>
      <c r="U1798" s="20">
        <v>3.887E9</v>
      </c>
      <c r="V1798" s="20" t="str">
        <f t="array" ref="V1798:AA1798">VLOOKUP(A1798,BUSINESS!$A$2:$J$2692,{4,5,6,7,8,9},0)</f>
        <v/>
      </c>
      <c r="W1798" s="20"/>
      <c r="X1798" s="20"/>
      <c r="Y1798" s="20"/>
      <c r="Z1798" s="20">
        <v>0.174</v>
      </c>
      <c r="AA1798" s="20">
        <v>0.897</v>
      </c>
      <c r="AB1798" s="21">
        <f t="shared" si="579"/>
        <v>1973.186854</v>
      </c>
      <c r="AC1798" s="20">
        <f t="shared" si="597"/>
        <v>0.003611430346</v>
      </c>
      <c r="AD1798" s="20"/>
      <c r="AE1798" s="20">
        <f t="shared" si="592"/>
        <v>603.6651654</v>
      </c>
      <c r="AF1798" s="22" t="b">
        <f t="shared" si="4"/>
        <v>0</v>
      </c>
      <c r="AG1798" s="20" t="b">
        <f t="shared" si="5"/>
        <v>0</v>
      </c>
      <c r="AH1798" s="20" t="b">
        <f t="shared" si="6"/>
        <v>0</v>
      </c>
      <c r="AI1798" s="20" t="b">
        <f t="shared" si="7"/>
        <v>0</v>
      </c>
      <c r="AJ1798" s="20"/>
      <c r="AK1798" s="20"/>
      <c r="AL1798" s="20"/>
      <c r="AM1798" s="20"/>
      <c r="AN1798" s="20"/>
      <c r="AO1798" s="20"/>
      <c r="AP1798" s="20"/>
      <c r="AQ1798" s="20"/>
      <c r="AR1798" s="23"/>
      <c r="AS1798" s="23"/>
      <c r="AT1798" s="23"/>
      <c r="AU1798" s="23"/>
      <c r="AV1798" s="23"/>
    </row>
    <row r="1799" ht="15.75" customHeight="1">
      <c r="A1799" s="17" t="str">
        <f t="shared" si="1"/>
        <v>Israel-Middle East2002</v>
      </c>
      <c r="B1799" s="17" t="s">
        <v>232</v>
      </c>
      <c r="C1799" s="18" t="s">
        <v>229</v>
      </c>
      <c r="D1799" s="19" t="s">
        <v>79</v>
      </c>
      <c r="E1799" s="17">
        <v>1.2736856485E10</v>
      </c>
      <c r="F1799" s="18">
        <v>0.078</v>
      </c>
      <c r="G1799" s="18">
        <v>1334.0</v>
      </c>
      <c r="H1799" s="18">
        <v>0.099</v>
      </c>
      <c r="I1799" s="20">
        <f t="array" ref="I1799:J1799">IFNA(VLOOKUP(A1799,ENERGY!$A$2:$F$2692,{5,6},0),0)</f>
        <v>23195</v>
      </c>
      <c r="J1799" s="20">
        <v>70656.0</v>
      </c>
      <c r="K1799" s="20">
        <f t="array" ref="K1799:S1799">VLOOKUP(A1799,'HUMAN RESOURCES'!$A$2:$M$2692,{2,3,4,5,6,7,8,9,10},0)</f>
        <v>0.021</v>
      </c>
      <c r="L1799" s="20">
        <v>0.005</v>
      </c>
      <c r="M1799" s="20">
        <v>82.0</v>
      </c>
      <c r="N1799" s="20">
        <v>78.0</v>
      </c>
      <c r="O1799" s="20">
        <v>0.28</v>
      </c>
      <c r="P1799" s="20">
        <v>0.62</v>
      </c>
      <c r="Q1799" s="20">
        <v>0.1</v>
      </c>
      <c r="R1799" s="20">
        <v>6570000.0</v>
      </c>
      <c r="S1799" s="20">
        <v>0.913</v>
      </c>
      <c r="T1799" s="20">
        <f t="array" ref="T1799:U1799">VLOOKUP(A1799,TOURISM!$A$2:$F$2692,{3,6},0)</f>
        <v>2426000000</v>
      </c>
      <c r="U1799" s="20">
        <v>3.322E9</v>
      </c>
      <c r="V1799" s="20" t="str">
        <f t="array" ref="V1799:AA1799">VLOOKUP(A1799,BUSINESS!$A$2:$J$2692,{4,5,6,7,8,9},0)</f>
        <v/>
      </c>
      <c r="W1799" s="20"/>
      <c r="X1799" s="20"/>
      <c r="Y1799" s="20"/>
      <c r="Z1799" s="20">
        <v>0.178</v>
      </c>
      <c r="AA1799" s="20">
        <v>1.01</v>
      </c>
      <c r="AB1799" s="21">
        <f t="shared" si="579"/>
        <v>1938.638734</v>
      </c>
      <c r="AC1799" s="20">
        <f t="shared" si="597"/>
        <v>0.0035304414</v>
      </c>
      <c r="AD1799" s="20">
        <f t="shared" ref="AD1799:AD1805" si="598">J1799/R1799</f>
        <v>0.0107543379</v>
      </c>
      <c r="AE1799" s="20">
        <f t="shared" si="592"/>
        <v>505.6316591</v>
      </c>
      <c r="AF1799" s="22" t="b">
        <f t="shared" si="4"/>
        <v>0</v>
      </c>
      <c r="AG1799" s="20" t="b">
        <f t="shared" si="5"/>
        <v>0</v>
      </c>
      <c r="AH1799" s="20" t="b">
        <f t="shared" si="6"/>
        <v>0</v>
      </c>
      <c r="AI1799" s="20" t="b">
        <f t="shared" si="7"/>
        <v>0</v>
      </c>
      <c r="AJ1799" s="20"/>
      <c r="AK1799" s="20"/>
      <c r="AL1799" s="20"/>
      <c r="AM1799" s="20"/>
      <c r="AN1799" s="20"/>
      <c r="AO1799" s="20"/>
      <c r="AP1799" s="20"/>
      <c r="AQ1799" s="20"/>
      <c r="AR1799" s="23"/>
      <c r="AS1799" s="23"/>
      <c r="AT1799" s="23"/>
      <c r="AU1799" s="23"/>
      <c r="AV1799" s="23"/>
    </row>
    <row r="1800" ht="15.75" customHeight="1">
      <c r="A1800" s="17" t="str">
        <f t="shared" si="1"/>
        <v>Israel-Middle East2003</v>
      </c>
      <c r="B1800" s="17" t="s">
        <v>232</v>
      </c>
      <c r="C1800" s="18" t="s">
        <v>229</v>
      </c>
      <c r="D1800" s="19" t="s">
        <v>81</v>
      </c>
      <c r="E1800" s="17">
        <v>1.279933725E10</v>
      </c>
      <c r="F1800" s="18">
        <v>0.077</v>
      </c>
      <c r="G1800" s="18">
        <v>1364.0</v>
      </c>
      <c r="H1800" s="18">
        <v>0.106</v>
      </c>
      <c r="I1800" s="20">
        <f t="array" ref="I1800:J1800">IFNA(VLOOKUP(A1800,ENERGY!$A$2:$F$2692,{5,6},0),0)</f>
        <v>21463</v>
      </c>
      <c r="J1800" s="20">
        <v>67029.0</v>
      </c>
      <c r="K1800" s="20">
        <f t="array" ref="K1800:S1800">VLOOKUP(A1800,'HUMAN RESOURCES'!$A$2:$M$2692,{2,3,4,5,6,7,8,9,10},0)</f>
        <v>0.022</v>
      </c>
      <c r="L1800" s="20">
        <v>0.005</v>
      </c>
      <c r="M1800" s="20">
        <v>82.0</v>
      </c>
      <c r="N1800" s="20">
        <v>78.0</v>
      </c>
      <c r="O1800" s="20">
        <v>0.28</v>
      </c>
      <c r="P1800" s="20">
        <v>0.62</v>
      </c>
      <c r="Q1800" s="20">
        <v>0.1</v>
      </c>
      <c r="R1800" s="20">
        <v>6689700.0</v>
      </c>
      <c r="S1800" s="20">
        <v>0.914</v>
      </c>
      <c r="T1800" s="20">
        <f t="array" ref="T1800:U1800">VLOOKUP(A1800,TOURISM!$A$2:$F$2692,{3,6},0)</f>
        <v>2473000000</v>
      </c>
      <c r="U1800" s="20">
        <v>3.341E9</v>
      </c>
      <c r="V1800" s="20" t="str">
        <f t="array" ref="V1800:AA1800">VLOOKUP(A1800,BUSINESS!$A$2:$J$2692,{4,5,6,7,8,9},0)</f>
        <v/>
      </c>
      <c r="W1800" s="20">
        <v>20.0</v>
      </c>
      <c r="X1800" s="20"/>
      <c r="Y1800" s="20"/>
      <c r="Z1800" s="20">
        <v>0.196</v>
      </c>
      <c r="AA1800" s="20">
        <v>1.042</v>
      </c>
      <c r="AB1800" s="21">
        <f t="shared" si="579"/>
        <v>1913.29017</v>
      </c>
      <c r="AC1800" s="20">
        <f t="shared" si="597"/>
        <v>0.003208365099</v>
      </c>
      <c r="AD1800" s="20">
        <f t="shared" si="598"/>
        <v>0.01001973183</v>
      </c>
      <c r="AE1800" s="20">
        <f t="shared" si="592"/>
        <v>499.4244884</v>
      </c>
      <c r="AF1800" s="22" t="b">
        <f t="shared" si="4"/>
        <v>0</v>
      </c>
      <c r="AG1800" s="20" t="b">
        <f t="shared" si="5"/>
        <v>0</v>
      </c>
      <c r="AH1800" s="20" t="b">
        <f t="shared" si="6"/>
        <v>0</v>
      </c>
      <c r="AI1800" s="20" t="b">
        <f t="shared" si="7"/>
        <v>0</v>
      </c>
      <c r="AJ1800" s="20"/>
      <c r="AK1800" s="20"/>
      <c r="AL1800" s="20"/>
      <c r="AM1800" s="20"/>
      <c r="AN1800" s="20"/>
      <c r="AO1800" s="20"/>
      <c r="AP1800" s="20"/>
      <c r="AQ1800" s="20"/>
      <c r="AR1800" s="23"/>
      <c r="AS1800" s="23"/>
      <c r="AT1800" s="23"/>
      <c r="AU1800" s="23"/>
      <c r="AV1800" s="23"/>
    </row>
    <row r="1801" ht="15.75" customHeight="1">
      <c r="A1801" s="17" t="str">
        <f t="shared" si="1"/>
        <v>Israel-Middle East2004</v>
      </c>
      <c r="B1801" s="17" t="s">
        <v>232</v>
      </c>
      <c r="C1801" s="18" t="s">
        <v>229</v>
      </c>
      <c r="D1801" s="19" t="s">
        <v>83</v>
      </c>
      <c r="E1801" s="17">
        <v>1.2805029522E10</v>
      </c>
      <c r="F1801" s="18">
        <v>0.076</v>
      </c>
      <c r="G1801" s="18">
        <v>1410.0</v>
      </c>
      <c r="H1801" s="18">
        <v>0.075</v>
      </c>
      <c r="I1801" s="20">
        <f t="array" ref="I1801:J1801">IFNA(VLOOKUP(A1801,ENERGY!$A$2:$F$2692,{5,6},0),0)</f>
        <v>22868</v>
      </c>
      <c r="J1801" s="20">
        <v>70938.0</v>
      </c>
      <c r="K1801" s="20">
        <f t="array" ref="K1801:S1801">VLOOKUP(A1801,'HUMAN RESOURCES'!$A$2:$M$2692,{2,3,4,5,6,7,8,9,10},0)</f>
        <v>0.021</v>
      </c>
      <c r="L1801" s="20">
        <v>0.005</v>
      </c>
      <c r="M1801" s="20">
        <v>82.0</v>
      </c>
      <c r="N1801" s="20">
        <v>78.0</v>
      </c>
      <c r="O1801" s="20">
        <v>0.279</v>
      </c>
      <c r="P1801" s="20">
        <v>0.621</v>
      </c>
      <c r="Q1801" s="20">
        <v>0.1</v>
      </c>
      <c r="R1801" s="20">
        <v>6809000.0</v>
      </c>
      <c r="S1801" s="20">
        <v>0.915</v>
      </c>
      <c r="T1801" s="20">
        <f t="array" ref="T1801:U1801">VLOOKUP(A1801,TOURISM!$A$2:$F$2692,{3,6},0)</f>
        <v>2908000000</v>
      </c>
      <c r="U1801" s="20">
        <v>3.663E9</v>
      </c>
      <c r="V1801" s="20" t="str">
        <f t="array" ref="V1801:AA1801">VLOOKUP(A1801,BUSINESS!$A$2:$J$2692,{4,5,6,7,8,9},0)</f>
        <v/>
      </c>
      <c r="W1801" s="20">
        <v>20.0</v>
      </c>
      <c r="X1801" s="20"/>
      <c r="Y1801" s="20"/>
      <c r="Z1801" s="20">
        <v>0.228</v>
      </c>
      <c r="AA1801" s="20">
        <v>1.117</v>
      </c>
      <c r="AB1801" s="21">
        <f t="shared" si="579"/>
        <v>1880.603543</v>
      </c>
      <c r="AC1801" s="20">
        <f t="shared" si="597"/>
        <v>0.003358496108</v>
      </c>
      <c r="AD1801" s="20">
        <f t="shared" si="598"/>
        <v>0.01041826994</v>
      </c>
      <c r="AE1801" s="20">
        <f t="shared" si="592"/>
        <v>537.9644588</v>
      </c>
      <c r="AF1801" s="22" t="b">
        <f t="shared" si="4"/>
        <v>0</v>
      </c>
      <c r="AG1801" s="20" t="b">
        <f t="shared" si="5"/>
        <v>0</v>
      </c>
      <c r="AH1801" s="20" t="b">
        <f t="shared" si="6"/>
        <v>0</v>
      </c>
      <c r="AI1801" s="20" t="b">
        <f t="shared" si="7"/>
        <v>0</v>
      </c>
      <c r="AJ1801" s="20"/>
      <c r="AK1801" s="20"/>
      <c r="AL1801" s="20"/>
      <c r="AM1801" s="20"/>
      <c r="AN1801" s="20"/>
      <c r="AO1801" s="20"/>
      <c r="AP1801" s="20"/>
      <c r="AQ1801" s="20"/>
      <c r="AR1801" s="23"/>
      <c r="AS1801" s="23"/>
      <c r="AT1801" s="23"/>
      <c r="AU1801" s="23"/>
      <c r="AV1801" s="23"/>
    </row>
    <row r="1802" ht="15.75" customHeight="1">
      <c r="A1802" s="17" t="str">
        <f t="shared" si="1"/>
        <v>Israel-Middle East2005</v>
      </c>
      <c r="B1802" s="17" t="s">
        <v>232</v>
      </c>
      <c r="C1802" s="18" t="s">
        <v>229</v>
      </c>
      <c r="D1802" s="19" t="s">
        <v>84</v>
      </c>
      <c r="E1802" s="17">
        <v>1.281299467E10</v>
      </c>
      <c r="F1802" s="18">
        <v>0.077</v>
      </c>
      <c r="G1802" s="18">
        <v>1480.0</v>
      </c>
      <c r="H1802" s="18">
        <v>0.068</v>
      </c>
      <c r="I1802" s="20">
        <f t="array" ref="I1802:J1802">IFNA(VLOOKUP(A1802,ENERGY!$A$2:$F$2692,{5,6},0),0)</f>
        <v>19143</v>
      </c>
      <c r="J1802" s="20">
        <v>65749.0</v>
      </c>
      <c r="K1802" s="20">
        <f t="array" ref="K1802:S1802">VLOOKUP(A1802,'HUMAN RESOURCES'!$A$2:$M$2692,{2,3,4,5,6,7,8,9,10},0)</f>
        <v>0.021</v>
      </c>
      <c r="L1802" s="20">
        <v>0.005</v>
      </c>
      <c r="M1802" s="20">
        <v>82.0</v>
      </c>
      <c r="N1802" s="20">
        <v>78.0</v>
      </c>
      <c r="O1802" s="20">
        <v>0.279</v>
      </c>
      <c r="P1802" s="20">
        <v>0.621</v>
      </c>
      <c r="Q1802" s="20">
        <v>0.1</v>
      </c>
      <c r="R1802" s="20">
        <v>6930100.0</v>
      </c>
      <c r="S1802" s="20">
        <v>0.915</v>
      </c>
      <c r="T1802" s="20">
        <f t="array" ref="T1802:U1802">VLOOKUP(A1802,TOURISM!$A$2:$F$2692,{3,6},0)</f>
        <v>3427000000</v>
      </c>
      <c r="U1802" s="20">
        <v>3.78E9</v>
      </c>
      <c r="V1802" s="20">
        <f t="array" ref="V1802:AA1802">VLOOKUP(A1802,BUSINESS!$A$2:$J$2692,{4,5,6,7,8,9},0)</f>
        <v>0.391</v>
      </c>
      <c r="W1802" s="20">
        <v>20.0</v>
      </c>
      <c r="X1802" s="20"/>
      <c r="Y1802" s="20">
        <v>230.0</v>
      </c>
      <c r="Z1802" s="20">
        <v>0.252</v>
      </c>
      <c r="AA1802" s="20">
        <v>1.175</v>
      </c>
      <c r="AB1802" s="21">
        <f t="shared" si="579"/>
        <v>1848.8903</v>
      </c>
      <c r="AC1802" s="20">
        <f t="shared" si="597"/>
        <v>0.002762297802</v>
      </c>
      <c r="AD1802" s="20">
        <f t="shared" si="598"/>
        <v>0.009487453284</v>
      </c>
      <c r="AE1802" s="20">
        <f t="shared" si="592"/>
        <v>545.4466747</v>
      </c>
      <c r="AF1802" s="22" t="b">
        <f t="shared" si="4"/>
        <v>0</v>
      </c>
      <c r="AG1802" s="20" t="b">
        <f t="shared" si="5"/>
        <v>0</v>
      </c>
      <c r="AH1802" s="20" t="b">
        <f t="shared" si="6"/>
        <v>0</v>
      </c>
      <c r="AI1802" s="20" t="b">
        <f t="shared" si="7"/>
        <v>0</v>
      </c>
      <c r="AJ1802" s="20"/>
      <c r="AK1802" s="20"/>
      <c r="AL1802" s="20"/>
      <c r="AM1802" s="20"/>
      <c r="AN1802" s="20"/>
      <c r="AO1802" s="20"/>
      <c r="AP1802" s="20"/>
      <c r="AQ1802" s="20"/>
      <c r="AR1802" s="23"/>
      <c r="AS1802" s="23"/>
      <c r="AT1802" s="23"/>
      <c r="AU1802" s="23"/>
      <c r="AV1802" s="23"/>
    </row>
    <row r="1803" ht="15.75" customHeight="1">
      <c r="A1803" s="17" t="str">
        <f t="shared" si="1"/>
        <v>Israel-Middle East2006</v>
      </c>
      <c r="B1803" s="17" t="s">
        <v>232</v>
      </c>
      <c r="C1803" s="18" t="s">
        <v>229</v>
      </c>
      <c r="D1803" s="19" t="s">
        <v>85</v>
      </c>
      <c r="E1803" s="17">
        <v>1.2820055025E10</v>
      </c>
      <c r="F1803" s="18">
        <v>0.074</v>
      </c>
      <c r="G1803" s="18">
        <v>1524.0</v>
      </c>
      <c r="H1803" s="18">
        <v>0.081</v>
      </c>
      <c r="I1803" s="20">
        <f t="array" ref="I1803:J1803">IFNA(VLOOKUP(A1803,ENERGY!$A$2:$F$2692,{5,6},0),0)</f>
        <v>19241</v>
      </c>
      <c r="J1803" s="20">
        <v>63201.0</v>
      </c>
      <c r="K1803" s="20">
        <f t="array" ref="K1803:S1803">VLOOKUP(A1803,'HUMAN RESOURCES'!$A$2:$M$2692,{2,3,4,5,6,7,8,9,10},0)</f>
        <v>0.021</v>
      </c>
      <c r="L1803" s="20">
        <v>0.004</v>
      </c>
      <c r="M1803" s="20">
        <v>83.0</v>
      </c>
      <c r="N1803" s="20">
        <v>88.0</v>
      </c>
      <c r="O1803" s="20">
        <v>0.277</v>
      </c>
      <c r="P1803" s="20">
        <v>0.622</v>
      </c>
      <c r="Q1803" s="20">
        <v>0.101</v>
      </c>
      <c r="R1803" s="20">
        <v>7053700.0</v>
      </c>
      <c r="S1803" s="20">
        <v>0.916</v>
      </c>
      <c r="T1803" s="20">
        <f t="array" ref="T1803:U1803">VLOOKUP(A1803,TOURISM!$A$2:$F$2692,{3,6},0)</f>
        <v>3802000000</v>
      </c>
      <c r="U1803" s="20">
        <v>4.085E9</v>
      </c>
      <c r="V1803" s="20">
        <f t="array" ref="V1803:AA1803">VLOOKUP(A1803,BUSINESS!$A$2:$J$2692,{4,5,6,7,8,9},0)</f>
        <v>0.382</v>
      </c>
      <c r="W1803" s="20">
        <v>20.0</v>
      </c>
      <c r="X1803" s="20"/>
      <c r="Y1803" s="20">
        <v>230.0</v>
      </c>
      <c r="Z1803" s="20">
        <v>0.279</v>
      </c>
      <c r="AA1803" s="20">
        <v>1.243</v>
      </c>
      <c r="AB1803" s="21">
        <f t="shared" si="579"/>
        <v>1817.493659</v>
      </c>
      <c r="AC1803" s="20">
        <f t="shared" si="597"/>
        <v>0.002727788253</v>
      </c>
      <c r="AD1803" s="20">
        <f t="shared" si="598"/>
        <v>0.008959978451</v>
      </c>
      <c r="AE1803" s="20">
        <f t="shared" si="592"/>
        <v>579.1286842</v>
      </c>
      <c r="AF1803" s="22" t="b">
        <f t="shared" si="4"/>
        <v>0</v>
      </c>
      <c r="AG1803" s="20" t="b">
        <f t="shared" si="5"/>
        <v>0</v>
      </c>
      <c r="AH1803" s="20" t="b">
        <f t="shared" si="6"/>
        <v>0</v>
      </c>
      <c r="AI1803" s="20" t="b">
        <f t="shared" si="7"/>
        <v>0</v>
      </c>
      <c r="AJ1803" s="20"/>
      <c r="AK1803" s="20"/>
      <c r="AL1803" s="20"/>
      <c r="AM1803" s="20"/>
      <c r="AN1803" s="20"/>
      <c r="AO1803" s="20"/>
      <c r="AP1803" s="20"/>
      <c r="AQ1803" s="20"/>
      <c r="AR1803" s="23"/>
      <c r="AS1803" s="23"/>
      <c r="AT1803" s="23"/>
      <c r="AU1803" s="23"/>
      <c r="AV1803" s="23"/>
    </row>
    <row r="1804" ht="15.75" customHeight="1">
      <c r="A1804" s="17" t="str">
        <f t="shared" si="1"/>
        <v>Israel-Middle East2007</v>
      </c>
      <c r="B1804" s="17" t="s">
        <v>232</v>
      </c>
      <c r="C1804" s="18" t="s">
        <v>229</v>
      </c>
      <c r="D1804" s="19" t="s">
        <v>86</v>
      </c>
      <c r="E1804" s="17">
        <v>1.2825801917E10</v>
      </c>
      <c r="F1804" s="18">
        <v>0.075</v>
      </c>
      <c r="G1804" s="18">
        <v>1730.0</v>
      </c>
      <c r="H1804" s="18">
        <v>0.069</v>
      </c>
      <c r="I1804" s="20">
        <f t="array" ref="I1804:J1804">IFNA(VLOOKUP(A1804,ENERGY!$A$2:$F$2692,{5,6},0),0)</f>
        <v>20700</v>
      </c>
      <c r="J1804" s="20">
        <v>66424.0</v>
      </c>
      <c r="K1804" s="20">
        <f t="array" ref="K1804:S1804">VLOOKUP(A1804,'HUMAN RESOURCES'!$A$2:$M$2692,{2,3,4,5,6,7,8,9,10},0)</f>
        <v>0.021</v>
      </c>
      <c r="L1804" s="20">
        <v>0.004</v>
      </c>
      <c r="M1804" s="20">
        <v>82.0</v>
      </c>
      <c r="N1804" s="20">
        <v>88.0</v>
      </c>
      <c r="O1804" s="20">
        <v>0.275</v>
      </c>
      <c r="P1804" s="20">
        <v>0.623</v>
      </c>
      <c r="Q1804" s="20">
        <v>0.102</v>
      </c>
      <c r="R1804" s="20">
        <v>7180100.0</v>
      </c>
      <c r="S1804" s="20">
        <v>0.916</v>
      </c>
      <c r="T1804" s="20">
        <f t="array" ref="T1804:U1804">VLOOKUP(A1804,TOURISM!$A$2:$F$2692,{3,6},0)</f>
        <v>4405000000</v>
      </c>
      <c r="U1804" s="20">
        <v>4.669E9</v>
      </c>
      <c r="V1804" s="20">
        <f t="array" ref="V1804:AA1804">VLOOKUP(A1804,BUSINESS!$A$2:$J$2692,{4,5,6,7,8,9},0)</f>
        <v>0.352</v>
      </c>
      <c r="W1804" s="20">
        <v>20.0</v>
      </c>
      <c r="X1804" s="20"/>
      <c r="Y1804" s="20">
        <v>230.0</v>
      </c>
      <c r="Z1804" s="20">
        <v>0.481</v>
      </c>
      <c r="AA1804" s="20">
        <v>1.285</v>
      </c>
      <c r="AB1804" s="21">
        <f t="shared" si="579"/>
        <v>1786.298508</v>
      </c>
      <c r="AC1804" s="20">
        <f t="shared" si="597"/>
        <v>0.002882968204</v>
      </c>
      <c r="AD1804" s="20">
        <f t="shared" si="598"/>
        <v>0.009251124636</v>
      </c>
      <c r="AE1804" s="20">
        <f t="shared" si="592"/>
        <v>650.2694949</v>
      </c>
      <c r="AF1804" s="22" t="b">
        <f t="shared" si="4"/>
        <v>0</v>
      </c>
      <c r="AG1804" s="20" t="b">
        <f t="shared" si="5"/>
        <v>0</v>
      </c>
      <c r="AH1804" s="20" t="b">
        <f t="shared" si="6"/>
        <v>0</v>
      </c>
      <c r="AI1804" s="20" t="b">
        <f t="shared" si="7"/>
        <v>0</v>
      </c>
      <c r="AJ1804" s="20"/>
      <c r="AK1804" s="20"/>
      <c r="AL1804" s="20"/>
      <c r="AM1804" s="20"/>
      <c r="AN1804" s="20"/>
      <c r="AO1804" s="20"/>
      <c r="AP1804" s="20"/>
      <c r="AQ1804" s="20"/>
      <c r="AR1804" s="23"/>
      <c r="AS1804" s="23"/>
      <c r="AT1804" s="23"/>
      <c r="AU1804" s="23"/>
      <c r="AV1804" s="23"/>
    </row>
    <row r="1805" ht="15.75" customHeight="1">
      <c r="A1805" s="17" t="str">
        <f t="shared" si="1"/>
        <v>Israel-Middle East2008</v>
      </c>
      <c r="B1805" s="17" t="s">
        <v>232</v>
      </c>
      <c r="C1805" s="18" t="s">
        <v>229</v>
      </c>
      <c r="D1805" s="19" t="s">
        <v>87</v>
      </c>
      <c r="E1805" s="17">
        <v>1.2829541141E10</v>
      </c>
      <c r="F1805" s="18">
        <v>0.076</v>
      </c>
      <c r="G1805" s="18">
        <v>2076.0</v>
      </c>
      <c r="H1805" s="18">
        <v>0.066</v>
      </c>
      <c r="I1805" s="20">
        <f t="array" ref="I1805:J1805">IFNA(VLOOKUP(A1805,ENERGY!$A$2:$F$2692,{5,6},0),0)</f>
        <v>18478</v>
      </c>
      <c r="J1805" s="20">
        <v>60245.0</v>
      </c>
      <c r="K1805" s="20">
        <f t="array" ref="K1805:S1805">VLOOKUP(A1805,'HUMAN RESOURCES'!$A$2:$M$2692,{2,3,4,5,6,7,8,9,10},0)</f>
        <v>0.022</v>
      </c>
      <c r="L1805" s="20">
        <v>0.004</v>
      </c>
      <c r="M1805" s="20">
        <v>83.0</v>
      </c>
      <c r="N1805" s="20">
        <v>79.0</v>
      </c>
      <c r="O1805" s="20">
        <v>0.274</v>
      </c>
      <c r="P1805" s="20">
        <v>0.624</v>
      </c>
      <c r="Q1805" s="20">
        <v>0.103</v>
      </c>
      <c r="R1805" s="20">
        <v>7308800.0</v>
      </c>
      <c r="S1805" s="20">
        <v>0.917</v>
      </c>
      <c r="T1805" s="20">
        <f t="array" ref="T1805:U1805">VLOOKUP(A1805,TOURISM!$A$2:$F$2692,{3,6},0)</f>
        <v>5509000000</v>
      </c>
      <c r="U1805" s="20">
        <v>4.693E9</v>
      </c>
      <c r="V1805" s="20">
        <f t="array" ref="V1805:AA1805">VLOOKUP(A1805,BUSINESS!$A$2:$J$2692,{4,5,6,7,8,9},0)</f>
        <v>0.33</v>
      </c>
      <c r="W1805" s="20">
        <v>20.0</v>
      </c>
      <c r="X1805" s="20"/>
      <c r="Y1805" s="20">
        <v>230.0</v>
      </c>
      <c r="Z1805" s="20">
        <v>0.594</v>
      </c>
      <c r="AA1805" s="20">
        <v>1.264</v>
      </c>
      <c r="AB1805" s="21">
        <f t="shared" si="579"/>
        <v>1755.355344</v>
      </c>
      <c r="AC1805" s="20">
        <f t="shared" si="597"/>
        <v>0.002528185201</v>
      </c>
      <c r="AD1805" s="20">
        <f t="shared" si="598"/>
        <v>0.008242803196</v>
      </c>
      <c r="AE1805" s="20">
        <f t="shared" si="592"/>
        <v>642.1026708</v>
      </c>
      <c r="AF1805" s="22" t="b">
        <f t="shared" si="4"/>
        <v>0</v>
      </c>
      <c r="AG1805" s="20" t="b">
        <f t="shared" si="5"/>
        <v>0</v>
      </c>
      <c r="AH1805" s="20" t="b">
        <f t="shared" si="6"/>
        <v>0</v>
      </c>
      <c r="AI1805" s="20" t="b">
        <f t="shared" si="7"/>
        <v>0</v>
      </c>
      <c r="AJ1805" s="20"/>
      <c r="AK1805" s="20"/>
      <c r="AL1805" s="20"/>
      <c r="AM1805" s="20"/>
      <c r="AN1805" s="20"/>
      <c r="AO1805" s="20"/>
      <c r="AP1805" s="20"/>
      <c r="AQ1805" s="20"/>
      <c r="AR1805" s="23"/>
      <c r="AS1805" s="23"/>
      <c r="AT1805" s="23"/>
      <c r="AU1805" s="23"/>
      <c r="AV1805" s="23"/>
    </row>
    <row r="1806" ht="15.75" customHeight="1">
      <c r="A1806" s="17" t="str">
        <f t="shared" si="1"/>
        <v>Israel-Middle East2009</v>
      </c>
      <c r="B1806" s="17" t="s">
        <v>232</v>
      </c>
      <c r="C1806" s="18" t="s">
        <v>229</v>
      </c>
      <c r="D1806" s="19" t="s">
        <v>88</v>
      </c>
      <c r="E1806" s="17">
        <v>1.2881352688E10</v>
      </c>
      <c r="F1806" s="18">
        <v>0.076</v>
      </c>
      <c r="G1806" s="18">
        <v>1973.0</v>
      </c>
      <c r="H1806" s="18">
        <v>0.042</v>
      </c>
      <c r="I1806" s="20">
        <f t="array" ref="I1806:J1806">IFNA(VLOOKUP(A1806,ENERGY!$A$2:$F$2692,{5,6},0),0)</f>
        <v>0</v>
      </c>
      <c r="J1806" s="20">
        <v>0.0</v>
      </c>
      <c r="K1806" s="20">
        <f t="array" ref="K1806:S1806">VLOOKUP(A1806,'HUMAN RESOURCES'!$A$2:$M$2692,{2,3,4,5,6,7,8,9,10},0)</f>
        <v>0.022</v>
      </c>
      <c r="L1806" s="20">
        <v>0.004</v>
      </c>
      <c r="M1806" s="20">
        <v>83.0</v>
      </c>
      <c r="N1806" s="20">
        <v>80.0</v>
      </c>
      <c r="O1806" s="20">
        <v>0.272</v>
      </c>
      <c r="P1806" s="20">
        <v>0.624</v>
      </c>
      <c r="Q1806" s="20">
        <v>0.104</v>
      </c>
      <c r="R1806" s="20">
        <v>7485600.0</v>
      </c>
      <c r="S1806" s="20">
        <v>0.918</v>
      </c>
      <c r="T1806" s="20">
        <f t="array" ref="T1806:U1806">VLOOKUP(A1806,TOURISM!$A$2:$F$2692,{3,6},0)</f>
        <v>5067000000</v>
      </c>
      <c r="U1806" s="20">
        <v>4.241E9</v>
      </c>
      <c r="V1806" s="20">
        <f t="array" ref="V1806:AA1806">VLOOKUP(A1806,BUSINESS!$A$2:$J$2692,{4,5,6,7,8,9},0)</f>
        <v>0.319</v>
      </c>
      <c r="W1806" s="20">
        <v>20.0</v>
      </c>
      <c r="X1806" s="20"/>
      <c r="Y1806" s="20">
        <v>230.0</v>
      </c>
      <c r="Z1806" s="20">
        <v>0.631</v>
      </c>
      <c r="AA1806" s="20">
        <v>1.24</v>
      </c>
      <c r="AB1806" s="21">
        <f t="shared" si="579"/>
        <v>1720.817662</v>
      </c>
      <c r="AC1806" s="20"/>
      <c r="AD1806" s="20"/>
      <c r="AE1806" s="20">
        <f t="shared" si="592"/>
        <v>566.5544512</v>
      </c>
      <c r="AF1806" s="22" t="b">
        <f t="shared" si="4"/>
        <v>0</v>
      </c>
      <c r="AG1806" s="20" t="b">
        <f t="shared" si="5"/>
        <v>0</v>
      </c>
      <c r="AH1806" s="20" t="b">
        <f t="shared" si="6"/>
        <v>0</v>
      </c>
      <c r="AI1806" s="20" t="b">
        <f t="shared" si="7"/>
        <v>0</v>
      </c>
      <c r="AJ1806" s="20"/>
      <c r="AK1806" s="20"/>
      <c r="AL1806" s="20"/>
      <c r="AM1806" s="20"/>
      <c r="AN1806" s="20"/>
      <c r="AO1806" s="20"/>
      <c r="AP1806" s="20"/>
      <c r="AQ1806" s="20"/>
      <c r="AR1806" s="23"/>
      <c r="AS1806" s="23"/>
      <c r="AT1806" s="23"/>
      <c r="AU1806" s="23"/>
      <c r="AV1806" s="23"/>
    </row>
    <row r="1807" ht="15.75" customHeight="1">
      <c r="A1807" s="17" t="str">
        <f t="shared" si="1"/>
        <v>Israel-Middle East2010</v>
      </c>
      <c r="B1807" s="17" t="s">
        <v>232</v>
      </c>
      <c r="C1807" s="18" t="s">
        <v>229</v>
      </c>
      <c r="D1807" s="19" t="s">
        <v>89</v>
      </c>
      <c r="E1807" s="17">
        <v>1.2884712296E10</v>
      </c>
      <c r="F1807" s="18">
        <v>0.076</v>
      </c>
      <c r="G1807" s="18">
        <v>2165.0</v>
      </c>
      <c r="H1807" s="18">
        <v>0.05</v>
      </c>
      <c r="I1807" s="20">
        <f t="array" ref="I1807:J1807">IFNA(VLOOKUP(A1807,ENERGY!$A$2:$F$2692,{5,6},0),0)</f>
        <v>19730</v>
      </c>
      <c r="J1807" s="20">
        <v>65122.0</v>
      </c>
      <c r="K1807" s="20">
        <f t="array" ref="K1807:S1807">VLOOKUP(A1807,'HUMAN RESOURCES'!$A$2:$M$2692,{2,3,4,5,6,7,8,9,10},0)</f>
        <v>0.022</v>
      </c>
      <c r="L1807" s="20">
        <v>0.004</v>
      </c>
      <c r="M1807" s="20">
        <v>84.0</v>
      </c>
      <c r="N1807" s="20">
        <v>80.0</v>
      </c>
      <c r="O1807" s="20">
        <v>0.272</v>
      </c>
      <c r="P1807" s="20">
        <v>0.623</v>
      </c>
      <c r="Q1807" s="20">
        <v>0.104</v>
      </c>
      <c r="R1807" s="20">
        <v>7623600.0</v>
      </c>
      <c r="S1807" s="20">
        <v>0.918</v>
      </c>
      <c r="T1807" s="20">
        <f t="array" ref="T1807:U1807">VLOOKUP(A1807,TOURISM!$A$2:$F$2692,{3,6},0)</f>
        <v>5824000000</v>
      </c>
      <c r="U1807" s="20">
        <v>4.725E9</v>
      </c>
      <c r="V1807" s="20">
        <f t="array" ref="V1807:AA1807">VLOOKUP(A1807,BUSINESS!$A$2:$J$2692,{4,5,6,7,8,9},0)</f>
        <v>0.311</v>
      </c>
      <c r="W1807" s="20">
        <v>20.0</v>
      </c>
      <c r="X1807" s="20"/>
      <c r="Y1807" s="20">
        <v>235.0</v>
      </c>
      <c r="Z1807" s="20">
        <v>0.675</v>
      </c>
      <c r="AA1807" s="20">
        <v>1.228</v>
      </c>
      <c r="AB1807" s="21">
        <f t="shared" si="579"/>
        <v>1690.108649</v>
      </c>
      <c r="AC1807" s="20">
        <f t="shared" ref="AC1807:AC1808" si="599">I1807/R1807</f>
        <v>0.00258801616</v>
      </c>
      <c r="AD1807" s="20">
        <f t="shared" ref="AD1807:AD1808" si="600">J1807/R1807</f>
        <v>0.00854215856</v>
      </c>
      <c r="AE1807" s="20">
        <f t="shared" si="592"/>
        <v>619.7859279</v>
      </c>
      <c r="AF1807" s="22" t="b">
        <f t="shared" si="4"/>
        <v>0</v>
      </c>
      <c r="AG1807" s="20" t="b">
        <f t="shared" si="5"/>
        <v>0</v>
      </c>
      <c r="AH1807" s="20" t="b">
        <f t="shared" si="6"/>
        <v>0</v>
      </c>
      <c r="AI1807" s="20" t="b">
        <f t="shared" si="7"/>
        <v>0</v>
      </c>
      <c r="AJ1807" s="20"/>
      <c r="AK1807" s="20"/>
      <c r="AL1807" s="20"/>
      <c r="AM1807" s="20"/>
      <c r="AN1807" s="20"/>
      <c r="AO1807" s="20"/>
      <c r="AP1807" s="20"/>
      <c r="AQ1807" s="20"/>
      <c r="AR1807" s="23"/>
      <c r="AS1807" s="23"/>
      <c r="AT1807" s="23"/>
      <c r="AU1807" s="23"/>
      <c r="AV1807" s="23"/>
    </row>
    <row r="1808" ht="15.75" customHeight="1">
      <c r="A1808" s="17" t="str">
        <f t="shared" si="1"/>
        <v>Israel-Middle East2011</v>
      </c>
      <c r="B1808" s="17" t="s">
        <v>232</v>
      </c>
      <c r="C1808" s="18" t="s">
        <v>229</v>
      </c>
      <c r="D1808" s="19" t="s">
        <v>90</v>
      </c>
      <c r="E1808" s="17">
        <v>1.2887072082E10</v>
      </c>
      <c r="F1808" s="18">
        <v>0.076</v>
      </c>
      <c r="G1808" s="18">
        <v>2373.0</v>
      </c>
      <c r="H1808" s="18">
        <v>0.06</v>
      </c>
      <c r="I1808" s="20">
        <f t="array" ref="I1808:J1808">IFNA(VLOOKUP(A1808,ENERGY!$A$2:$F$2692,{5,6},0),0)</f>
        <v>20380</v>
      </c>
      <c r="J1808" s="20">
        <v>65977.0</v>
      </c>
      <c r="K1808" s="20">
        <f t="array" ref="K1808:S1808">VLOOKUP(A1808,'HUMAN RESOURCES'!$A$2:$M$2692,{2,3,4,5,6,7,8,9,10},0)</f>
        <v>0.021</v>
      </c>
      <c r="L1808" s="20">
        <v>0.003</v>
      </c>
      <c r="M1808" s="20">
        <v>84.0</v>
      </c>
      <c r="N1808" s="20">
        <v>80.0</v>
      </c>
      <c r="O1808" s="20">
        <v>0.273</v>
      </c>
      <c r="P1808" s="20">
        <v>0.622</v>
      </c>
      <c r="Q1808" s="20">
        <v>0.105</v>
      </c>
      <c r="R1808" s="20">
        <v>7765800.0</v>
      </c>
      <c r="S1808" s="20">
        <v>0.919</v>
      </c>
      <c r="T1808" s="20">
        <f t="array" ref="T1808:U1808">VLOOKUP(A1808,TOURISM!$A$2:$F$2692,{3,6},0)</f>
        <v>6029000000</v>
      </c>
      <c r="U1808" s="20">
        <v>4.937E9</v>
      </c>
      <c r="V1808" s="20">
        <f t="array" ref="V1808:AA1808">VLOOKUP(A1808,BUSINESS!$A$2:$J$2692,{4,5,6,7,8,9},0)</f>
        <v>0.302</v>
      </c>
      <c r="W1808" s="20">
        <v>20.0</v>
      </c>
      <c r="X1808" s="20"/>
      <c r="Y1808" s="20">
        <v>235.0</v>
      </c>
      <c r="Z1808" s="20">
        <v>0.689</v>
      </c>
      <c r="AA1808" s="20">
        <v>1.22</v>
      </c>
      <c r="AB1808" s="21">
        <f t="shared" si="579"/>
        <v>1659.464844</v>
      </c>
      <c r="AC1808" s="20">
        <f t="shared" si="599"/>
        <v>0.002624327178</v>
      </c>
      <c r="AD1808" s="20">
        <f t="shared" si="600"/>
        <v>0.008495840738</v>
      </c>
      <c r="AE1808" s="20">
        <f t="shared" si="592"/>
        <v>635.7361766</v>
      </c>
      <c r="AF1808" s="22" t="b">
        <f t="shared" si="4"/>
        <v>0</v>
      </c>
      <c r="AG1808" s="20" t="b">
        <f t="shared" si="5"/>
        <v>0</v>
      </c>
      <c r="AH1808" s="20" t="b">
        <f t="shared" si="6"/>
        <v>0</v>
      </c>
      <c r="AI1808" s="20" t="b">
        <f t="shared" si="7"/>
        <v>0</v>
      </c>
      <c r="AJ1808" s="20"/>
      <c r="AK1808" s="20"/>
      <c r="AL1808" s="20"/>
      <c r="AM1808" s="20"/>
      <c r="AN1808" s="20"/>
      <c r="AO1808" s="20"/>
      <c r="AP1808" s="20"/>
      <c r="AQ1808" s="20"/>
      <c r="AR1808" s="23"/>
      <c r="AS1808" s="23"/>
      <c r="AT1808" s="23"/>
      <c r="AU1808" s="23"/>
      <c r="AV1808" s="23"/>
    </row>
    <row r="1809" ht="15.75" customHeight="1">
      <c r="A1809" s="17" t="str">
        <f t="shared" si="1"/>
        <v>Israel-Middle East2012</v>
      </c>
      <c r="B1809" s="17" t="s">
        <v>232</v>
      </c>
      <c r="C1809" s="18" t="s">
        <v>229</v>
      </c>
      <c r="D1809" s="19" t="s">
        <v>91</v>
      </c>
      <c r="E1809" s="17">
        <v>1.2890867763E10</v>
      </c>
      <c r="F1809" s="18">
        <v>0.075</v>
      </c>
      <c r="G1809" s="18">
        <v>2289.0</v>
      </c>
      <c r="H1809" s="18">
        <v>0.056</v>
      </c>
      <c r="I1809" s="20">
        <f t="array" ref="I1809:J1809">IFNA(VLOOKUP(A1809,ENERGY!$A$2:$F$2692,{5,6},0),0)</f>
        <v>0</v>
      </c>
      <c r="J1809" s="20">
        <v>0.0</v>
      </c>
      <c r="K1809" s="20">
        <f t="array" ref="K1809:S1809">VLOOKUP(A1809,'HUMAN RESOURCES'!$A$2:$M$2692,{2,3,4,5,6,7,8,9,10},0)</f>
        <v>0.022</v>
      </c>
      <c r="L1809" s="20">
        <v>0.003</v>
      </c>
      <c r="M1809" s="20">
        <v>84.0</v>
      </c>
      <c r="N1809" s="20">
        <v>80.0</v>
      </c>
      <c r="O1809" s="20">
        <v>0.275</v>
      </c>
      <c r="P1809" s="20">
        <v>0.619</v>
      </c>
      <c r="Q1809" s="20">
        <v>0.105</v>
      </c>
      <c r="R1809" s="20">
        <v>7910500.0</v>
      </c>
      <c r="S1809" s="20">
        <v>0.919</v>
      </c>
      <c r="T1809" s="20">
        <f t="array" ref="T1809:U1809">VLOOKUP(A1809,TOURISM!$A$2:$F$2692,{3,6},0)</f>
        <v>6225000000</v>
      </c>
      <c r="U1809" s="20">
        <v>4.851E9</v>
      </c>
      <c r="V1809" s="20">
        <f t="array" ref="V1809:AA1809">VLOOKUP(A1809,BUSINESS!$A$2:$J$2692,{4,5,6,7,8,9},0)</f>
        <v>0.29</v>
      </c>
      <c r="W1809" s="20">
        <v>21.0</v>
      </c>
      <c r="X1809" s="20">
        <v>33.0</v>
      </c>
      <c r="Y1809" s="20">
        <v>235.0</v>
      </c>
      <c r="Z1809" s="20">
        <v>0.708</v>
      </c>
      <c r="AA1809" s="20">
        <v>1.207</v>
      </c>
      <c r="AB1809" s="21">
        <f t="shared" si="579"/>
        <v>1629.589503</v>
      </c>
      <c r="AC1809" s="20"/>
      <c r="AD1809" s="20"/>
      <c r="AE1809" s="20">
        <f t="shared" si="592"/>
        <v>613.235573</v>
      </c>
      <c r="AF1809" s="22" t="b">
        <f t="shared" si="4"/>
        <v>0</v>
      </c>
      <c r="AG1809" s="20" t="b">
        <f t="shared" si="5"/>
        <v>0</v>
      </c>
      <c r="AH1809" s="20" t="b">
        <f t="shared" si="6"/>
        <v>0</v>
      </c>
      <c r="AI1809" s="20" t="b">
        <f t="shared" si="7"/>
        <v>0</v>
      </c>
      <c r="AJ1809" s="20"/>
      <c r="AK1809" s="20"/>
      <c r="AL1809" s="20"/>
      <c r="AM1809" s="20"/>
      <c r="AN1809" s="20"/>
      <c r="AO1809" s="20"/>
      <c r="AP1809" s="20"/>
      <c r="AQ1809" s="20"/>
      <c r="AR1809" s="23"/>
      <c r="AS1809" s="23"/>
      <c r="AT1809" s="23"/>
      <c r="AU1809" s="23"/>
      <c r="AV1809" s="23"/>
    </row>
    <row r="1810" ht="15.75" customHeight="1">
      <c r="A1810" s="17" t="str">
        <f t="shared" si="1"/>
        <v>Jordan-Middle East2000</v>
      </c>
      <c r="B1810" s="17" t="s">
        <v>233</v>
      </c>
      <c r="C1810" s="18" t="s">
        <v>229</v>
      </c>
      <c r="D1810" s="19" t="s">
        <v>76</v>
      </c>
      <c r="E1810" s="17">
        <v>1.418894924E10</v>
      </c>
      <c r="F1810" s="18">
        <v>0.097</v>
      </c>
      <c r="G1810" s="18">
        <v>171.0</v>
      </c>
      <c r="H1810" s="18">
        <v>0.118</v>
      </c>
      <c r="I1810" s="20" t="str">
        <f t="array" ref="I1810:J1810">IFNA(VLOOKUP(A1810,ENERGY!$A$2:$F$2692,{5,6},0),0)</f>
        <v/>
      </c>
      <c r="J1810" s="20"/>
      <c r="K1810" s="20">
        <f t="array" ref="K1810:S1810">VLOOKUP(A1810,'HUMAN RESOURCES'!$A$2:$M$2692,{2,3,4,5,6,7,8,9,10},0)</f>
        <v>0.031</v>
      </c>
      <c r="L1810" s="20">
        <v>0.023</v>
      </c>
      <c r="M1810" s="20">
        <v>73.0</v>
      </c>
      <c r="N1810" s="20">
        <v>70.0</v>
      </c>
      <c r="O1810" s="20">
        <v>0.394</v>
      </c>
      <c r="P1810" s="20">
        <v>0.575</v>
      </c>
      <c r="Q1810" s="20">
        <v>0.031</v>
      </c>
      <c r="R1810" s="20">
        <v>4797000.0</v>
      </c>
      <c r="S1810" s="20">
        <v>0.798</v>
      </c>
      <c r="T1810" s="20">
        <f t="array" ref="T1810:U1810">VLOOKUP(A1810,TOURISM!$A$2:$F$2692,{3,6},0)</f>
        <v>935000000</v>
      </c>
      <c r="U1810" s="20">
        <v>3.87E8</v>
      </c>
      <c r="V1810" s="20" t="str">
        <f t="array" ref="V1810:AA1810">VLOOKUP(A1810,BUSINESS!$A$2:$J$2692,{4,5,6,7,8,9},0)</f>
        <v/>
      </c>
      <c r="W1810" s="20"/>
      <c r="X1810" s="20"/>
      <c r="Y1810" s="20"/>
      <c r="Z1810" s="20">
        <v>0.026</v>
      </c>
      <c r="AA1810" s="20">
        <v>0.082</v>
      </c>
      <c r="AB1810" s="21">
        <f t="shared" si="579"/>
        <v>2957.879767</v>
      </c>
      <c r="AC1810" s="20"/>
      <c r="AD1810" s="20"/>
      <c r="AE1810" s="20">
        <f t="shared" si="592"/>
        <v>80.67542214</v>
      </c>
      <c r="AF1810" s="22" t="b">
        <f t="shared" si="4"/>
        <v>0</v>
      </c>
      <c r="AG1810" s="20" t="b">
        <f t="shared" si="5"/>
        <v>0</v>
      </c>
      <c r="AH1810" s="20" t="b">
        <f t="shared" si="6"/>
        <v>0</v>
      </c>
      <c r="AI1810" s="20" t="b">
        <f t="shared" si="7"/>
        <v>0</v>
      </c>
      <c r="AJ1810" s="20"/>
      <c r="AK1810" s="20"/>
      <c r="AL1810" s="20"/>
      <c r="AM1810" s="20"/>
      <c r="AN1810" s="20"/>
      <c r="AO1810" s="20"/>
      <c r="AP1810" s="20"/>
      <c r="AQ1810" s="20"/>
      <c r="AR1810" s="23"/>
      <c r="AS1810" s="23"/>
      <c r="AT1810" s="23"/>
      <c r="AU1810" s="23"/>
      <c r="AV1810" s="23"/>
    </row>
    <row r="1811" ht="15.75" customHeight="1">
      <c r="A1811" s="17" t="str">
        <f t="shared" si="1"/>
        <v>Jordan-Middle East2001</v>
      </c>
      <c r="B1811" s="17" t="s">
        <v>233</v>
      </c>
      <c r="C1811" s="18" t="s">
        <v>229</v>
      </c>
      <c r="D1811" s="19" t="s">
        <v>77</v>
      </c>
      <c r="E1811" s="17">
        <v>1.4239026768E10</v>
      </c>
      <c r="F1811" s="18">
        <v>0.099</v>
      </c>
      <c r="G1811" s="18">
        <v>184.0</v>
      </c>
      <c r="H1811" s="18">
        <v>0.109</v>
      </c>
      <c r="I1811" s="20">
        <f t="array" ref="I1811:J1811">IFNA(VLOOKUP(A1811,ENERGY!$A$2:$F$2692,{5,6},0),0)</f>
        <v>7064</v>
      </c>
      <c r="J1811" s="20"/>
      <c r="K1811" s="20">
        <f t="array" ref="K1811:S1811">VLOOKUP(A1811,'HUMAN RESOURCES'!$A$2:$M$2692,{2,3,4,5,6,7,8,9,10},0)</f>
        <v>0.031</v>
      </c>
      <c r="L1811" s="20">
        <v>0.023</v>
      </c>
      <c r="M1811" s="20">
        <v>73.0</v>
      </c>
      <c r="N1811" s="20">
        <v>71.0</v>
      </c>
      <c r="O1811" s="20">
        <v>0.392</v>
      </c>
      <c r="P1811" s="20">
        <v>0.577</v>
      </c>
      <c r="Q1811" s="20">
        <v>0.031</v>
      </c>
      <c r="R1811" s="20">
        <v>4917000.0</v>
      </c>
      <c r="S1811" s="20">
        <v>0.801</v>
      </c>
      <c r="T1811" s="20">
        <f t="array" ref="T1811:U1811">VLOOKUP(A1811,TOURISM!$A$2:$F$2692,{3,6},0)</f>
        <v>884000000</v>
      </c>
      <c r="U1811" s="20">
        <v>4.2E8</v>
      </c>
      <c r="V1811" s="20" t="str">
        <f t="array" ref="V1811:AA1811">VLOOKUP(A1811,BUSINESS!$A$2:$J$2692,{4,5,6,7,8,9},0)</f>
        <v/>
      </c>
      <c r="W1811" s="20"/>
      <c r="X1811" s="20"/>
      <c r="Y1811" s="20"/>
      <c r="Z1811" s="20">
        <v>0.047</v>
      </c>
      <c r="AA1811" s="20">
        <v>0.179</v>
      </c>
      <c r="AB1811" s="21">
        <f t="shared" si="579"/>
        <v>2895.87691</v>
      </c>
      <c r="AC1811" s="20">
        <f t="shared" ref="AC1811:AC1818" si="601">I1811/R1811</f>
        <v>0.001436648363</v>
      </c>
      <c r="AD1811" s="20"/>
      <c r="AE1811" s="20">
        <f t="shared" si="592"/>
        <v>85.41793777</v>
      </c>
      <c r="AF1811" s="22" t="b">
        <f t="shared" si="4"/>
        <v>0</v>
      </c>
      <c r="AG1811" s="20" t="b">
        <f t="shared" si="5"/>
        <v>0</v>
      </c>
      <c r="AH1811" s="20" t="b">
        <f t="shared" si="6"/>
        <v>0</v>
      </c>
      <c r="AI1811" s="20" t="b">
        <f t="shared" si="7"/>
        <v>0</v>
      </c>
      <c r="AJ1811" s="20"/>
      <c r="AK1811" s="20"/>
      <c r="AL1811" s="20"/>
      <c r="AM1811" s="20"/>
      <c r="AN1811" s="20"/>
      <c r="AO1811" s="20"/>
      <c r="AP1811" s="20"/>
      <c r="AQ1811" s="20"/>
      <c r="AR1811" s="23"/>
      <c r="AS1811" s="23"/>
      <c r="AT1811" s="23"/>
      <c r="AU1811" s="23"/>
      <c r="AV1811" s="23"/>
    </row>
    <row r="1812" ht="15.75" customHeight="1">
      <c r="A1812" s="17" t="str">
        <f t="shared" si="1"/>
        <v>Jordan-Middle East2002</v>
      </c>
      <c r="B1812" s="17" t="s">
        <v>233</v>
      </c>
      <c r="C1812" s="18" t="s">
        <v>229</v>
      </c>
      <c r="D1812" s="19" t="s">
        <v>79</v>
      </c>
      <c r="E1812" s="17">
        <v>1.4296505933E10</v>
      </c>
      <c r="F1812" s="18">
        <v>0.097</v>
      </c>
      <c r="G1812" s="18">
        <v>189.0</v>
      </c>
      <c r="H1812" s="18">
        <v>0.102</v>
      </c>
      <c r="I1812" s="20">
        <f t="array" ref="I1812:J1812">IFNA(VLOOKUP(A1812,ENERGY!$A$2:$F$2692,{5,6},0),0)</f>
        <v>7105</v>
      </c>
      <c r="J1812" s="20">
        <v>20821.0</v>
      </c>
      <c r="K1812" s="20">
        <f t="array" ref="K1812:S1812">VLOOKUP(A1812,'HUMAN RESOURCES'!$A$2:$M$2692,{2,3,4,5,6,7,8,9,10},0)</f>
        <v>0.031</v>
      </c>
      <c r="L1812" s="20">
        <v>0.022</v>
      </c>
      <c r="M1812" s="20">
        <v>74.0</v>
      </c>
      <c r="N1812" s="20">
        <v>71.0</v>
      </c>
      <c r="O1812" s="20">
        <v>0.39</v>
      </c>
      <c r="P1812" s="20">
        <v>0.579</v>
      </c>
      <c r="Q1812" s="20">
        <v>0.031</v>
      </c>
      <c r="R1812" s="20">
        <v>5038000.0</v>
      </c>
      <c r="S1812" s="20">
        <v>0.804</v>
      </c>
      <c r="T1812" s="20">
        <f t="array" ref="T1812:U1812">VLOOKUP(A1812,TOURISM!$A$2:$F$2692,{3,6},0)</f>
        <v>1254000000</v>
      </c>
      <c r="U1812" s="20">
        <v>5.04E8</v>
      </c>
      <c r="V1812" s="20" t="str">
        <f t="array" ref="V1812:AA1812">VLOOKUP(A1812,BUSINESS!$A$2:$J$2692,{4,5,6,7,8,9},0)</f>
        <v/>
      </c>
      <c r="W1812" s="20"/>
      <c r="X1812" s="20"/>
      <c r="Y1812" s="20"/>
      <c r="Z1812" s="20">
        <v>0.06</v>
      </c>
      <c r="AA1812" s="20">
        <v>0.249</v>
      </c>
      <c r="AB1812" s="21">
        <f t="shared" si="579"/>
        <v>2837.734405</v>
      </c>
      <c r="AC1812" s="20">
        <f t="shared" si="601"/>
        <v>0.001410281858</v>
      </c>
      <c r="AD1812" s="20">
        <f t="shared" ref="AD1812:AD1818" si="602">J1812/R1812</f>
        <v>0.00413279079</v>
      </c>
      <c r="AE1812" s="20">
        <f t="shared" si="592"/>
        <v>100.0396983</v>
      </c>
      <c r="AF1812" s="22" t="b">
        <f t="shared" si="4"/>
        <v>0</v>
      </c>
      <c r="AG1812" s="20" t="b">
        <f t="shared" si="5"/>
        <v>0</v>
      </c>
      <c r="AH1812" s="20" t="b">
        <f t="shared" si="6"/>
        <v>0</v>
      </c>
      <c r="AI1812" s="20" t="b">
        <f t="shared" si="7"/>
        <v>0</v>
      </c>
      <c r="AJ1812" s="20"/>
      <c r="AK1812" s="20"/>
      <c r="AL1812" s="20"/>
      <c r="AM1812" s="20"/>
      <c r="AN1812" s="20"/>
      <c r="AO1812" s="20"/>
      <c r="AP1812" s="20"/>
      <c r="AQ1812" s="20"/>
      <c r="AR1812" s="23"/>
      <c r="AS1812" s="23"/>
      <c r="AT1812" s="23"/>
      <c r="AU1812" s="23"/>
      <c r="AV1812" s="23"/>
    </row>
    <row r="1813" ht="15.75" customHeight="1">
      <c r="A1813" s="17" t="str">
        <f t="shared" si="1"/>
        <v>Jordan-Middle East2003</v>
      </c>
      <c r="B1813" s="17" t="s">
        <v>233</v>
      </c>
      <c r="C1813" s="18" t="s">
        <v>229</v>
      </c>
      <c r="D1813" s="19" t="s">
        <v>81</v>
      </c>
      <c r="E1813" s="17">
        <v>1.43067E10</v>
      </c>
      <c r="F1813" s="18">
        <v>0.092</v>
      </c>
      <c r="G1813" s="18">
        <v>187.0</v>
      </c>
      <c r="H1813" s="18">
        <v>0.093</v>
      </c>
      <c r="I1813" s="20">
        <f t="array" ref="I1813:J1813">IFNA(VLOOKUP(A1813,ENERGY!$A$2:$F$2692,{5,6},0),0)</f>
        <v>7458</v>
      </c>
      <c r="J1813" s="20">
        <v>21254.0</v>
      </c>
      <c r="K1813" s="20">
        <f t="array" ref="K1813:S1813">VLOOKUP(A1813,'HUMAN RESOURCES'!$A$2:$M$2692,{2,3,4,5,6,7,8,9,10},0)</f>
        <v>0.03</v>
      </c>
      <c r="L1813" s="20">
        <v>0.022</v>
      </c>
      <c r="M1813" s="20">
        <v>74.0</v>
      </c>
      <c r="N1813" s="20">
        <v>71.0</v>
      </c>
      <c r="O1813" s="20">
        <v>0.387</v>
      </c>
      <c r="P1813" s="20">
        <v>0.582</v>
      </c>
      <c r="Q1813" s="20">
        <v>0.031</v>
      </c>
      <c r="R1813" s="20">
        <v>5164000.0</v>
      </c>
      <c r="S1813" s="20">
        <v>0.806</v>
      </c>
      <c r="T1813" s="20">
        <f t="array" ref="T1813:U1813">VLOOKUP(A1813,TOURISM!$A$2:$F$2692,{3,6},0)</f>
        <v>1266000000</v>
      </c>
      <c r="U1813" s="20">
        <v>5.03E8</v>
      </c>
      <c r="V1813" s="20" t="str">
        <f t="array" ref="V1813:AA1813">VLOOKUP(A1813,BUSINESS!$A$2:$J$2692,{4,5,6,7,8,9},0)</f>
        <v/>
      </c>
      <c r="W1813" s="20">
        <v>79.0</v>
      </c>
      <c r="X1813" s="20"/>
      <c r="Y1813" s="20"/>
      <c r="Z1813" s="20">
        <v>0.085</v>
      </c>
      <c r="AA1813" s="20">
        <v>0.266</v>
      </c>
      <c r="AB1813" s="21">
        <f t="shared" si="579"/>
        <v>2770.468629</v>
      </c>
      <c r="AC1813" s="20">
        <f t="shared" si="601"/>
        <v>0.00144422928</v>
      </c>
      <c r="AD1813" s="20">
        <f t="shared" si="602"/>
        <v>0.004115801704</v>
      </c>
      <c r="AE1813" s="20">
        <f t="shared" si="592"/>
        <v>97.40511232</v>
      </c>
      <c r="AF1813" s="22" t="b">
        <f t="shared" si="4"/>
        <v>0</v>
      </c>
      <c r="AG1813" s="20" t="b">
        <f t="shared" si="5"/>
        <v>0</v>
      </c>
      <c r="AH1813" s="20" t="b">
        <f t="shared" si="6"/>
        <v>0</v>
      </c>
      <c r="AI1813" s="20" t="b">
        <f t="shared" si="7"/>
        <v>0</v>
      </c>
      <c r="AJ1813" s="20"/>
      <c r="AK1813" s="20"/>
      <c r="AL1813" s="20"/>
      <c r="AM1813" s="20"/>
      <c r="AN1813" s="20"/>
      <c r="AO1813" s="20"/>
      <c r="AP1813" s="20"/>
      <c r="AQ1813" s="20"/>
      <c r="AR1813" s="23"/>
      <c r="AS1813" s="23"/>
      <c r="AT1813" s="23"/>
      <c r="AU1813" s="23"/>
      <c r="AV1813" s="23"/>
    </row>
    <row r="1814" ht="15.75" customHeight="1">
      <c r="A1814" s="17" t="str">
        <f t="shared" si="1"/>
        <v>Jordan-Middle East2004</v>
      </c>
      <c r="B1814" s="17" t="s">
        <v>233</v>
      </c>
      <c r="C1814" s="18" t="s">
        <v>229</v>
      </c>
      <c r="D1814" s="19" t="s">
        <v>83</v>
      </c>
      <c r="E1814" s="17">
        <v>1.4307509839E10</v>
      </c>
      <c r="F1814" s="18">
        <v>0.091</v>
      </c>
      <c r="G1814" s="18">
        <v>203.0</v>
      </c>
      <c r="H1814" s="18">
        <v>0.083</v>
      </c>
      <c r="I1814" s="20">
        <f t="array" ref="I1814:J1814">IFNA(VLOOKUP(A1814,ENERGY!$A$2:$F$2692,{5,6},0),0)</f>
        <v>7069</v>
      </c>
      <c r="J1814" s="20">
        <v>20763.0</v>
      </c>
      <c r="K1814" s="20">
        <f t="array" ref="K1814:S1814">VLOOKUP(A1814,'HUMAN RESOURCES'!$A$2:$M$2692,{2,3,4,5,6,7,8,9,10},0)</f>
        <v>0.03</v>
      </c>
      <c r="L1814" s="20">
        <v>0.021</v>
      </c>
      <c r="M1814" s="20">
        <v>74.0</v>
      </c>
      <c r="N1814" s="20">
        <v>71.0</v>
      </c>
      <c r="O1814" s="20">
        <v>0.383</v>
      </c>
      <c r="P1814" s="20">
        <v>0.585</v>
      </c>
      <c r="Q1814" s="20">
        <v>0.032</v>
      </c>
      <c r="R1814" s="20">
        <v>5290000.0</v>
      </c>
      <c r="S1814" s="20">
        <v>0.809</v>
      </c>
      <c r="T1814" s="20">
        <f t="array" ref="T1814:U1814">VLOOKUP(A1814,TOURISM!$A$2:$F$2692,{3,6},0)</f>
        <v>1621000000</v>
      </c>
      <c r="U1814" s="20">
        <v>5.85E8</v>
      </c>
      <c r="V1814" s="20" t="str">
        <f t="array" ref="V1814:AA1814">VLOOKUP(A1814,BUSINESS!$A$2:$J$2692,{4,5,6,7,8,9},0)</f>
        <v/>
      </c>
      <c r="W1814" s="20">
        <v>26.0</v>
      </c>
      <c r="X1814" s="20"/>
      <c r="Y1814" s="20"/>
      <c r="Z1814" s="20">
        <v>0.117</v>
      </c>
      <c r="AA1814" s="20">
        <v>0.319</v>
      </c>
      <c r="AB1814" s="21">
        <f t="shared" si="579"/>
        <v>2704.63324</v>
      </c>
      <c r="AC1814" s="20">
        <f t="shared" si="601"/>
        <v>0.001336294896</v>
      </c>
      <c r="AD1814" s="20">
        <f t="shared" si="602"/>
        <v>0.003924952741</v>
      </c>
      <c r="AE1814" s="20">
        <f t="shared" si="592"/>
        <v>110.5860113</v>
      </c>
      <c r="AF1814" s="22" t="b">
        <f t="shared" si="4"/>
        <v>0</v>
      </c>
      <c r="AG1814" s="20" t="b">
        <f t="shared" si="5"/>
        <v>0</v>
      </c>
      <c r="AH1814" s="20" t="b">
        <f t="shared" si="6"/>
        <v>0</v>
      </c>
      <c r="AI1814" s="20" t="b">
        <f t="shared" si="7"/>
        <v>0</v>
      </c>
      <c r="AJ1814" s="20"/>
      <c r="AK1814" s="20"/>
      <c r="AL1814" s="20"/>
      <c r="AM1814" s="20"/>
      <c r="AN1814" s="20"/>
      <c r="AO1814" s="20"/>
      <c r="AP1814" s="20"/>
      <c r="AQ1814" s="20"/>
      <c r="AR1814" s="23"/>
      <c r="AS1814" s="23"/>
      <c r="AT1814" s="23"/>
      <c r="AU1814" s="23"/>
      <c r="AV1814" s="23"/>
    </row>
    <row r="1815" ht="15.75" customHeight="1">
      <c r="A1815" s="17" t="str">
        <f t="shared" si="1"/>
        <v>Jordan-Middle East2005</v>
      </c>
      <c r="B1815" s="17" t="s">
        <v>233</v>
      </c>
      <c r="C1815" s="18" t="s">
        <v>229</v>
      </c>
      <c r="D1815" s="19" t="s">
        <v>84</v>
      </c>
      <c r="E1815" s="17">
        <v>1.4331231239E10</v>
      </c>
      <c r="F1815" s="18">
        <v>0.089</v>
      </c>
      <c r="G1815" s="18">
        <v>213.0</v>
      </c>
      <c r="H1815" s="18">
        <v>0.076</v>
      </c>
      <c r="I1815" s="20">
        <f t="array" ref="I1815:J1815">IFNA(VLOOKUP(A1815,ENERGY!$A$2:$F$2692,{5,6},0),0)</f>
        <v>4818</v>
      </c>
      <c r="J1815" s="20">
        <v>16003.0</v>
      </c>
      <c r="K1815" s="20">
        <f t="array" ref="K1815:S1815">VLOOKUP(A1815,'HUMAN RESOURCES'!$A$2:$M$2692,{2,3,4,5,6,7,8,9,10},0)</f>
        <v>0.03</v>
      </c>
      <c r="L1815" s="20">
        <v>0.02</v>
      </c>
      <c r="M1815" s="20">
        <v>74.0</v>
      </c>
      <c r="N1815" s="20">
        <v>71.0</v>
      </c>
      <c r="O1815" s="20">
        <v>0.379</v>
      </c>
      <c r="P1815" s="20">
        <v>0.589</v>
      </c>
      <c r="Q1815" s="20">
        <v>0.032</v>
      </c>
      <c r="R1815" s="20">
        <v>5411000.0</v>
      </c>
      <c r="S1815" s="20">
        <v>0.812</v>
      </c>
      <c r="T1815" s="20">
        <f t="array" ref="T1815:U1815">VLOOKUP(A1815,TOURISM!$A$2:$F$2692,{3,6},0)</f>
        <v>1759000000</v>
      </c>
      <c r="U1815" s="20">
        <v>6.53E8</v>
      </c>
      <c r="V1815" s="20">
        <f t="array" ref="V1815:AA1815">VLOOKUP(A1815,BUSINESS!$A$2:$J$2692,{4,5,6,7,8,9},0)</f>
        <v>0.311</v>
      </c>
      <c r="W1815" s="20">
        <v>16.0</v>
      </c>
      <c r="X1815" s="20"/>
      <c r="Y1815" s="20">
        <v>136.0</v>
      </c>
      <c r="Z1815" s="20">
        <v>0.129</v>
      </c>
      <c r="AA1815" s="20">
        <v>0.599</v>
      </c>
      <c r="AB1815" s="21">
        <f t="shared" si="579"/>
        <v>2648.536544</v>
      </c>
      <c r="AC1815" s="20">
        <f t="shared" si="601"/>
        <v>0.0008904084273</v>
      </c>
      <c r="AD1815" s="20">
        <f t="shared" si="602"/>
        <v>0.002957493994</v>
      </c>
      <c r="AE1815" s="20">
        <f t="shared" si="592"/>
        <v>120.6800961</v>
      </c>
      <c r="AF1815" s="22" t="b">
        <f t="shared" si="4"/>
        <v>0</v>
      </c>
      <c r="AG1815" s="20" t="b">
        <f t="shared" si="5"/>
        <v>0</v>
      </c>
      <c r="AH1815" s="20" t="b">
        <f t="shared" si="6"/>
        <v>0</v>
      </c>
      <c r="AI1815" s="20" t="b">
        <f t="shared" si="7"/>
        <v>0</v>
      </c>
      <c r="AJ1815" s="20"/>
      <c r="AK1815" s="20"/>
      <c r="AL1815" s="20"/>
      <c r="AM1815" s="20"/>
      <c r="AN1815" s="20"/>
      <c r="AO1815" s="20"/>
      <c r="AP1815" s="20"/>
      <c r="AQ1815" s="20"/>
      <c r="AR1815" s="23"/>
      <c r="AS1815" s="23"/>
      <c r="AT1815" s="23"/>
      <c r="AU1815" s="23"/>
      <c r="AV1815" s="23"/>
    </row>
    <row r="1816" ht="15.75" customHeight="1">
      <c r="A1816" s="17" t="str">
        <f t="shared" si="1"/>
        <v>Jordan-Middle East2006</v>
      </c>
      <c r="B1816" s="17" t="s">
        <v>233</v>
      </c>
      <c r="C1816" s="18" t="s">
        <v>229</v>
      </c>
      <c r="D1816" s="19" t="s">
        <v>85</v>
      </c>
      <c r="E1816" s="17">
        <v>1.4376457305E10</v>
      </c>
      <c r="F1816" s="18">
        <v>0.081</v>
      </c>
      <c r="G1816" s="18">
        <v>224.0</v>
      </c>
      <c r="H1816" s="18">
        <v>0.082</v>
      </c>
      <c r="I1816" s="20">
        <f t="array" ref="I1816:J1816">IFNA(VLOOKUP(A1816,ENERGY!$A$2:$F$2692,{5,6},0),0)</f>
        <v>6219</v>
      </c>
      <c r="J1816" s="20">
        <v>19241.0</v>
      </c>
      <c r="K1816" s="20">
        <f t="array" ref="K1816:S1816">VLOOKUP(A1816,'HUMAN RESOURCES'!$A$2:$M$2692,{2,3,4,5,6,7,8,9,10},0)</f>
        <v>0.03</v>
      </c>
      <c r="L1816" s="20">
        <v>0.02</v>
      </c>
      <c r="M1816" s="20">
        <v>74.0</v>
      </c>
      <c r="N1816" s="20">
        <v>71.0</v>
      </c>
      <c r="O1816" s="20">
        <v>0.374</v>
      </c>
      <c r="P1816" s="20">
        <v>0.594</v>
      </c>
      <c r="Q1816" s="20">
        <v>0.032</v>
      </c>
      <c r="R1816" s="20">
        <v>5536000.0</v>
      </c>
      <c r="S1816" s="20">
        <v>0.814</v>
      </c>
      <c r="T1816" s="20">
        <f t="array" ref="T1816:U1816">VLOOKUP(A1816,TOURISM!$A$2:$F$2692,{3,6},0)</f>
        <v>2426000000</v>
      </c>
      <c r="U1816" s="20">
        <v>9.56E8</v>
      </c>
      <c r="V1816" s="20">
        <f t="array" ref="V1816:AA1816">VLOOKUP(A1816,BUSINESS!$A$2:$J$2692,{4,5,6,7,8,9},0)</f>
        <v>0.311</v>
      </c>
      <c r="W1816" s="20">
        <v>16.0</v>
      </c>
      <c r="X1816" s="20"/>
      <c r="Y1816" s="20">
        <v>136.0</v>
      </c>
      <c r="Z1816" s="20">
        <v>0.139</v>
      </c>
      <c r="AA1816" s="20">
        <v>0.8</v>
      </c>
      <c r="AB1816" s="21">
        <f t="shared" si="579"/>
        <v>2596.903415</v>
      </c>
      <c r="AC1816" s="20">
        <f t="shared" si="601"/>
        <v>0.001123374277</v>
      </c>
      <c r="AD1816" s="20">
        <f t="shared" si="602"/>
        <v>0.003475614162</v>
      </c>
      <c r="AE1816" s="20">
        <f t="shared" si="592"/>
        <v>172.6878613</v>
      </c>
      <c r="AF1816" s="22" t="b">
        <f t="shared" si="4"/>
        <v>0</v>
      </c>
      <c r="AG1816" s="20" t="b">
        <f t="shared" si="5"/>
        <v>0</v>
      </c>
      <c r="AH1816" s="20" t="b">
        <f t="shared" si="6"/>
        <v>0</v>
      </c>
      <c r="AI1816" s="20" t="b">
        <f t="shared" si="7"/>
        <v>0</v>
      </c>
      <c r="AJ1816" s="20"/>
      <c r="AK1816" s="20"/>
      <c r="AL1816" s="20"/>
      <c r="AM1816" s="20"/>
      <c r="AN1816" s="20"/>
      <c r="AO1816" s="20"/>
      <c r="AP1816" s="20"/>
      <c r="AQ1816" s="20"/>
      <c r="AR1816" s="23"/>
      <c r="AS1816" s="23"/>
      <c r="AT1816" s="23"/>
      <c r="AU1816" s="23"/>
      <c r="AV1816" s="23"/>
    </row>
    <row r="1817" ht="15.75" customHeight="1">
      <c r="A1817" s="17" t="str">
        <f t="shared" si="1"/>
        <v>Jordan-Middle East2007</v>
      </c>
      <c r="B1817" s="17" t="s">
        <v>233</v>
      </c>
      <c r="C1817" s="18" t="s">
        <v>229</v>
      </c>
      <c r="D1817" s="19" t="s">
        <v>86</v>
      </c>
      <c r="E1817" s="17">
        <v>1.4393099069E10</v>
      </c>
      <c r="F1817" s="18">
        <v>0.083</v>
      </c>
      <c r="G1817" s="18">
        <v>252.0</v>
      </c>
      <c r="H1817" s="18">
        <v>0.087</v>
      </c>
      <c r="I1817" s="20">
        <f t="array" ref="I1817:J1817">IFNA(VLOOKUP(A1817,ENERGY!$A$2:$F$2692,{5,6},0),0)</f>
        <v>7209</v>
      </c>
      <c r="J1817" s="20">
        <v>21540.0</v>
      </c>
      <c r="K1817" s="20">
        <f t="array" ref="K1817:S1817">VLOOKUP(A1817,'HUMAN RESOURCES'!$A$2:$M$2692,{2,3,4,5,6,7,8,9,10},0)</f>
        <v>0.03</v>
      </c>
      <c r="L1817" s="20">
        <v>0.019</v>
      </c>
      <c r="M1817" s="20">
        <v>75.0</v>
      </c>
      <c r="N1817" s="20">
        <v>71.0</v>
      </c>
      <c r="O1817" s="20">
        <v>0.368</v>
      </c>
      <c r="P1817" s="20">
        <v>0.6</v>
      </c>
      <c r="Q1817" s="20">
        <v>0.033</v>
      </c>
      <c r="R1817" s="20">
        <v>5661000.0</v>
      </c>
      <c r="S1817" s="20">
        <v>0.817</v>
      </c>
      <c r="T1817" s="20">
        <f t="array" ref="T1817:U1817">VLOOKUP(A1817,TOURISM!$A$2:$F$2692,{3,6},0)</f>
        <v>2754000000</v>
      </c>
      <c r="U1817" s="20">
        <v>1.024E9</v>
      </c>
      <c r="V1817" s="20">
        <f t="array" ref="V1817:AA1817">VLOOKUP(A1817,BUSINESS!$A$2:$J$2692,{4,5,6,7,8,9},0)</f>
        <v>0.311</v>
      </c>
      <c r="W1817" s="20">
        <v>13.0</v>
      </c>
      <c r="X1817" s="20"/>
      <c r="Y1817" s="20">
        <v>136.0</v>
      </c>
      <c r="Z1817" s="20">
        <v>0.2</v>
      </c>
      <c r="AA1817" s="20">
        <v>0.844</v>
      </c>
      <c r="AB1817" s="21">
        <f t="shared" si="579"/>
        <v>2542.50116</v>
      </c>
      <c r="AC1817" s="20">
        <f t="shared" si="601"/>
        <v>0.001273449921</v>
      </c>
      <c r="AD1817" s="20">
        <f t="shared" si="602"/>
        <v>0.003804981452</v>
      </c>
      <c r="AE1817" s="20">
        <f t="shared" si="592"/>
        <v>180.8867691</v>
      </c>
      <c r="AF1817" s="22" t="b">
        <f t="shared" si="4"/>
        <v>0</v>
      </c>
      <c r="AG1817" s="20" t="b">
        <f t="shared" si="5"/>
        <v>0</v>
      </c>
      <c r="AH1817" s="20" t="b">
        <f t="shared" si="6"/>
        <v>0</v>
      </c>
      <c r="AI1817" s="20" t="b">
        <f t="shared" si="7"/>
        <v>0</v>
      </c>
      <c r="AJ1817" s="20"/>
      <c r="AK1817" s="20"/>
      <c r="AL1817" s="20"/>
      <c r="AM1817" s="20"/>
      <c r="AN1817" s="20"/>
      <c r="AO1817" s="20"/>
      <c r="AP1817" s="20"/>
      <c r="AQ1817" s="20"/>
      <c r="AR1817" s="23"/>
      <c r="AS1817" s="23"/>
      <c r="AT1817" s="23"/>
      <c r="AU1817" s="23"/>
      <c r="AV1817" s="23"/>
    </row>
    <row r="1818" ht="15.75" customHeight="1">
      <c r="A1818" s="17" t="str">
        <f t="shared" si="1"/>
        <v>Jordan-Middle East2008</v>
      </c>
      <c r="B1818" s="17" t="s">
        <v>233</v>
      </c>
      <c r="C1818" s="18" t="s">
        <v>229</v>
      </c>
      <c r="D1818" s="19" t="s">
        <v>87</v>
      </c>
      <c r="E1818" s="17">
        <v>1.4425606793E10</v>
      </c>
      <c r="F1818" s="18">
        <v>0.088</v>
      </c>
      <c r="G1818" s="18">
        <v>326.0</v>
      </c>
      <c r="H1818" s="18">
        <v>0.09</v>
      </c>
      <c r="I1818" s="20">
        <f t="array" ref="I1818:J1818">IFNA(VLOOKUP(A1818,ENERGY!$A$2:$F$2692,{5,6},0),0)</f>
        <v>6677</v>
      </c>
      <c r="J1818" s="20">
        <v>21027.0</v>
      </c>
      <c r="K1818" s="20">
        <f t="array" ref="K1818:S1818">VLOOKUP(A1818,'HUMAN RESOURCES'!$A$2:$M$2692,{2,3,4,5,6,7,8,9,10},0)</f>
        <v>0.03</v>
      </c>
      <c r="L1818" s="20">
        <v>0.019</v>
      </c>
      <c r="M1818" s="20">
        <v>75.0</v>
      </c>
      <c r="N1818" s="20">
        <v>72.0</v>
      </c>
      <c r="O1818" s="20">
        <v>0.362</v>
      </c>
      <c r="P1818" s="20">
        <v>0.605</v>
      </c>
      <c r="Q1818" s="20">
        <v>0.033</v>
      </c>
      <c r="R1818" s="20">
        <v>5786000.0</v>
      </c>
      <c r="S1818" s="20">
        <v>0.82</v>
      </c>
      <c r="T1818" s="20">
        <f t="array" ref="T1818:U1818">VLOOKUP(A1818,TOURISM!$A$2:$F$2692,{3,6},0)</f>
        <v>3539000000</v>
      </c>
      <c r="U1818" s="20">
        <v>1.14E9</v>
      </c>
      <c r="V1818" s="20">
        <f t="array" ref="V1818:AA1818">VLOOKUP(A1818,BUSINESS!$A$2:$J$2692,{4,5,6,7,8,9},0)</f>
        <v>0.311</v>
      </c>
      <c r="W1818" s="20">
        <v>13.0</v>
      </c>
      <c r="X1818" s="20"/>
      <c r="Y1818" s="20">
        <v>136.0</v>
      </c>
      <c r="Z1818" s="20">
        <v>0.23</v>
      </c>
      <c r="AA1818" s="20">
        <v>0.899</v>
      </c>
      <c r="AB1818" s="21">
        <f t="shared" si="579"/>
        <v>2493.191634</v>
      </c>
      <c r="AC1818" s="20">
        <f t="shared" si="601"/>
        <v>0.001153992395</v>
      </c>
      <c r="AD1818" s="20">
        <f t="shared" si="602"/>
        <v>0.003634116834</v>
      </c>
      <c r="AE1818" s="20">
        <f t="shared" si="592"/>
        <v>197.0273073</v>
      </c>
      <c r="AF1818" s="22" t="b">
        <f t="shared" si="4"/>
        <v>0</v>
      </c>
      <c r="AG1818" s="20" t="b">
        <f t="shared" si="5"/>
        <v>0</v>
      </c>
      <c r="AH1818" s="20" t="b">
        <f t="shared" si="6"/>
        <v>0</v>
      </c>
      <c r="AI1818" s="20" t="b">
        <f t="shared" si="7"/>
        <v>0</v>
      </c>
      <c r="AJ1818" s="20"/>
      <c r="AK1818" s="20"/>
      <c r="AL1818" s="20"/>
      <c r="AM1818" s="20"/>
      <c r="AN1818" s="20"/>
      <c r="AO1818" s="20"/>
      <c r="AP1818" s="20"/>
      <c r="AQ1818" s="20"/>
      <c r="AR1818" s="23"/>
      <c r="AS1818" s="23"/>
      <c r="AT1818" s="23"/>
      <c r="AU1818" s="23"/>
      <c r="AV1818" s="23"/>
    </row>
    <row r="1819" ht="15.75" customHeight="1">
      <c r="A1819" s="17" t="str">
        <f t="shared" si="1"/>
        <v>Jordan-Middle East2009</v>
      </c>
      <c r="B1819" s="17" t="s">
        <v>233</v>
      </c>
      <c r="C1819" s="18" t="s">
        <v>229</v>
      </c>
      <c r="D1819" s="19" t="s">
        <v>88</v>
      </c>
      <c r="E1819" s="17">
        <v>1.4433926129E10</v>
      </c>
      <c r="F1819" s="18">
        <v>0.095</v>
      </c>
      <c r="G1819" s="18">
        <v>368.0</v>
      </c>
      <c r="H1819" s="18">
        <v>0.092</v>
      </c>
      <c r="I1819" s="20">
        <f t="array" ref="I1819:J1819">IFNA(VLOOKUP(A1819,ENERGY!$A$2:$F$2692,{5,6},0),0)</f>
        <v>0</v>
      </c>
      <c r="J1819" s="20">
        <v>0.0</v>
      </c>
      <c r="K1819" s="20">
        <f t="array" ref="K1819:S1819">VLOOKUP(A1819,'HUMAN RESOURCES'!$A$2:$M$2692,{2,3,4,5,6,7,8,9,10},0)</f>
        <v>0.029</v>
      </c>
      <c r="L1819" s="20">
        <v>0.018</v>
      </c>
      <c r="M1819" s="20">
        <v>75.0</v>
      </c>
      <c r="N1819" s="20">
        <v>72.0</v>
      </c>
      <c r="O1819" s="20">
        <v>0.356</v>
      </c>
      <c r="P1819" s="20">
        <v>0.61</v>
      </c>
      <c r="Q1819" s="20">
        <v>0.034</v>
      </c>
      <c r="R1819" s="20">
        <v>5915000.0</v>
      </c>
      <c r="S1819" s="20">
        <v>0.822</v>
      </c>
      <c r="T1819" s="20">
        <f t="array" ref="T1819:U1819">VLOOKUP(A1819,TOURISM!$A$2:$F$2692,{3,6},0)</f>
        <v>3472000000</v>
      </c>
      <c r="U1819" s="20">
        <v>1.202E9</v>
      </c>
      <c r="V1819" s="20">
        <f t="array" ref="V1819:AA1819">VLOOKUP(A1819,BUSINESS!$A$2:$J$2692,{4,5,6,7,8,9},0)</f>
        <v>0.311</v>
      </c>
      <c r="W1819" s="20">
        <v>12.0</v>
      </c>
      <c r="X1819" s="20"/>
      <c r="Y1819" s="20">
        <v>136.0</v>
      </c>
      <c r="Z1819" s="20">
        <v>0.26</v>
      </c>
      <c r="AA1819" s="20">
        <v>0.973</v>
      </c>
      <c r="AB1819" s="21">
        <f t="shared" si="579"/>
        <v>2440.224198</v>
      </c>
      <c r="AC1819" s="20"/>
      <c r="AD1819" s="20"/>
      <c r="AE1819" s="20">
        <f t="shared" si="592"/>
        <v>203.2121724</v>
      </c>
      <c r="AF1819" s="22" t="b">
        <f t="shared" si="4"/>
        <v>0</v>
      </c>
      <c r="AG1819" s="20" t="b">
        <f t="shared" si="5"/>
        <v>0</v>
      </c>
      <c r="AH1819" s="20" t="b">
        <f t="shared" si="6"/>
        <v>0</v>
      </c>
      <c r="AI1819" s="20" t="b">
        <f t="shared" si="7"/>
        <v>0</v>
      </c>
      <c r="AJ1819" s="20"/>
      <c r="AK1819" s="20"/>
      <c r="AL1819" s="20"/>
      <c r="AM1819" s="20"/>
      <c r="AN1819" s="20"/>
      <c r="AO1819" s="20"/>
      <c r="AP1819" s="20"/>
      <c r="AQ1819" s="20"/>
      <c r="AR1819" s="23"/>
      <c r="AS1819" s="23"/>
      <c r="AT1819" s="23"/>
      <c r="AU1819" s="23"/>
      <c r="AV1819" s="23"/>
    </row>
    <row r="1820" ht="15.75" customHeight="1">
      <c r="A1820" s="17" t="str">
        <f t="shared" si="1"/>
        <v>Jordan-Middle East2010</v>
      </c>
      <c r="B1820" s="17" t="s">
        <v>233</v>
      </c>
      <c r="C1820" s="18" t="s">
        <v>229</v>
      </c>
      <c r="D1820" s="19" t="s">
        <v>89</v>
      </c>
      <c r="E1820" s="17">
        <v>1.4434619972E10</v>
      </c>
      <c r="F1820" s="18">
        <v>0.085</v>
      </c>
      <c r="G1820" s="18">
        <v>361.0</v>
      </c>
      <c r="H1820" s="18">
        <v>0.09</v>
      </c>
      <c r="I1820" s="20">
        <f t="array" ref="I1820:J1820">IFNA(VLOOKUP(A1820,ENERGY!$A$2:$F$2692,{5,6},0),0)</f>
        <v>5176</v>
      </c>
      <c r="J1820" s="20">
        <v>17470.0</v>
      </c>
      <c r="K1820" s="20">
        <f t="array" ref="K1820:S1820">VLOOKUP(A1820,'HUMAN RESOURCES'!$A$2:$M$2692,{2,3,4,5,6,7,8,9,10},0)</f>
        <v>0.029</v>
      </c>
      <c r="L1820" s="20">
        <v>0.018</v>
      </c>
      <c r="M1820" s="20">
        <v>75.0</v>
      </c>
      <c r="N1820" s="20">
        <v>72.0</v>
      </c>
      <c r="O1820" s="20">
        <v>0.351</v>
      </c>
      <c r="P1820" s="20">
        <v>0.615</v>
      </c>
      <c r="Q1820" s="20">
        <v>0.034</v>
      </c>
      <c r="R1820" s="20">
        <v>6046000.0</v>
      </c>
      <c r="S1820" s="20">
        <v>0.825</v>
      </c>
      <c r="T1820" s="20">
        <f t="array" ref="T1820:U1820">VLOOKUP(A1820,TOURISM!$A$2:$F$2692,{3,6},0)</f>
        <v>4390000000</v>
      </c>
      <c r="U1820" s="20">
        <v>1.736E9</v>
      </c>
      <c r="V1820" s="20">
        <f t="array" ref="V1820:AA1820">VLOOKUP(A1820,BUSINESS!$A$2:$J$2692,{4,5,6,7,8,9},0)</f>
        <v>0.312</v>
      </c>
      <c r="W1820" s="20">
        <v>12.0</v>
      </c>
      <c r="X1820" s="20"/>
      <c r="Y1820" s="20">
        <v>136.0</v>
      </c>
      <c r="Z1820" s="20">
        <v>0.272</v>
      </c>
      <c r="AA1820" s="20">
        <v>1.026</v>
      </c>
      <c r="AB1820" s="21">
        <f t="shared" si="579"/>
        <v>2387.466089</v>
      </c>
      <c r="AC1820" s="20">
        <f t="shared" ref="AC1820:AC1821" si="603">I1820/R1820</f>
        <v>0.0008561032087</v>
      </c>
      <c r="AD1820" s="20">
        <f t="shared" ref="AD1820:AD1821" si="604">J1820/R1820</f>
        <v>0.002889513728</v>
      </c>
      <c r="AE1820" s="20">
        <f t="shared" si="592"/>
        <v>287.1319881</v>
      </c>
      <c r="AF1820" s="22" t="b">
        <f t="shared" si="4"/>
        <v>0</v>
      </c>
      <c r="AG1820" s="20" t="b">
        <f t="shared" si="5"/>
        <v>0</v>
      </c>
      <c r="AH1820" s="20" t="b">
        <f t="shared" si="6"/>
        <v>0</v>
      </c>
      <c r="AI1820" s="20" t="b">
        <f t="shared" si="7"/>
        <v>0</v>
      </c>
      <c r="AJ1820" s="20"/>
      <c r="AK1820" s="20"/>
      <c r="AL1820" s="20"/>
      <c r="AM1820" s="20"/>
      <c r="AN1820" s="20"/>
      <c r="AO1820" s="20"/>
      <c r="AP1820" s="20"/>
      <c r="AQ1820" s="20"/>
      <c r="AR1820" s="23"/>
      <c r="AS1820" s="23"/>
      <c r="AT1820" s="23"/>
      <c r="AU1820" s="23"/>
      <c r="AV1820" s="23"/>
    </row>
    <row r="1821" ht="15.75" customHeight="1">
      <c r="A1821" s="17" t="str">
        <f t="shared" si="1"/>
        <v>Jordan-Middle East2011</v>
      </c>
      <c r="B1821" s="17" t="s">
        <v>233</v>
      </c>
      <c r="C1821" s="18" t="s">
        <v>229</v>
      </c>
      <c r="D1821" s="19" t="s">
        <v>90</v>
      </c>
      <c r="E1821" s="17">
        <v>1.4440676498E10</v>
      </c>
      <c r="F1821" s="18">
        <v>0.088</v>
      </c>
      <c r="G1821" s="18">
        <v>386.0</v>
      </c>
      <c r="H1821" s="18">
        <v>0.087</v>
      </c>
      <c r="I1821" s="20">
        <f t="array" ref="I1821:J1821">IFNA(VLOOKUP(A1821,ENERGY!$A$2:$F$2692,{5,6},0),0)</f>
        <v>6853</v>
      </c>
      <c r="J1821" s="20">
        <v>20733.0</v>
      </c>
      <c r="K1821" s="20">
        <f t="array" ref="K1821:S1821">VLOOKUP(A1821,'HUMAN RESOURCES'!$A$2:$M$2692,{2,3,4,5,6,7,8,9,10},0)</f>
        <v>0.028</v>
      </c>
      <c r="L1821" s="20">
        <v>0.017</v>
      </c>
      <c r="M1821" s="20">
        <v>75.0</v>
      </c>
      <c r="N1821" s="20">
        <v>72.0</v>
      </c>
      <c r="O1821" s="20">
        <v>0.346</v>
      </c>
      <c r="P1821" s="20">
        <v>0.62</v>
      </c>
      <c r="Q1821" s="20">
        <v>0.034</v>
      </c>
      <c r="R1821" s="20">
        <v>6181000.0</v>
      </c>
      <c r="S1821" s="20">
        <v>0.827</v>
      </c>
      <c r="T1821" s="20">
        <f t="array" ref="T1821:U1821">VLOOKUP(A1821,TOURISM!$A$2:$F$2692,{3,6},0)</f>
        <v>3860000000</v>
      </c>
      <c r="U1821" s="20">
        <v>1.28E9</v>
      </c>
      <c r="V1821" s="20">
        <f t="array" ref="V1821:AA1821">VLOOKUP(A1821,BUSINESS!$A$2:$J$2692,{4,5,6,7,8,9},0)</f>
        <v>0.277</v>
      </c>
      <c r="W1821" s="20">
        <v>12.0</v>
      </c>
      <c r="X1821" s="20"/>
      <c r="Y1821" s="20">
        <v>151.0</v>
      </c>
      <c r="Z1821" s="20">
        <v>0.349</v>
      </c>
      <c r="AA1821" s="20">
        <v>1.112</v>
      </c>
      <c r="AB1821" s="21">
        <f t="shared" si="579"/>
        <v>2336.301003</v>
      </c>
      <c r="AC1821" s="20">
        <f t="shared" si="603"/>
        <v>0.001108720272</v>
      </c>
      <c r="AD1821" s="20">
        <f t="shared" si="604"/>
        <v>0.0033543116</v>
      </c>
      <c r="AE1821" s="20">
        <f t="shared" si="592"/>
        <v>207.086232</v>
      </c>
      <c r="AF1821" s="22" t="b">
        <f t="shared" si="4"/>
        <v>0</v>
      </c>
      <c r="AG1821" s="20" t="b">
        <f t="shared" si="5"/>
        <v>0</v>
      </c>
      <c r="AH1821" s="20" t="b">
        <f t="shared" si="6"/>
        <v>0</v>
      </c>
      <c r="AI1821" s="20" t="b">
        <f t="shared" si="7"/>
        <v>0</v>
      </c>
      <c r="AJ1821" s="20"/>
      <c r="AK1821" s="20"/>
      <c r="AL1821" s="20"/>
      <c r="AM1821" s="20"/>
      <c r="AN1821" s="20"/>
      <c r="AO1821" s="20"/>
      <c r="AP1821" s="20"/>
      <c r="AQ1821" s="20"/>
      <c r="AR1821" s="23"/>
      <c r="AS1821" s="23"/>
      <c r="AT1821" s="23"/>
      <c r="AU1821" s="23"/>
      <c r="AV1821" s="23"/>
    </row>
    <row r="1822" ht="15.75" customHeight="1">
      <c r="A1822" s="17" t="str">
        <f t="shared" si="1"/>
        <v>Jordan-Middle East2012</v>
      </c>
      <c r="B1822" s="17" t="s">
        <v>233</v>
      </c>
      <c r="C1822" s="18" t="s">
        <v>229</v>
      </c>
      <c r="D1822" s="19" t="s">
        <v>91</v>
      </c>
      <c r="E1822" s="17">
        <v>1.4537490553E10</v>
      </c>
      <c r="F1822" s="18">
        <v>0.098</v>
      </c>
      <c r="G1822" s="18">
        <v>388.0</v>
      </c>
      <c r="H1822" s="18">
        <v>0.088</v>
      </c>
      <c r="I1822" s="20">
        <f t="array" ref="I1822:J1822">IFNA(VLOOKUP(A1822,ENERGY!$A$2:$F$2692,{5,6},0),0)</f>
        <v>0</v>
      </c>
      <c r="J1822" s="20">
        <v>0.0</v>
      </c>
      <c r="K1822" s="20">
        <f t="array" ref="K1822:S1822">VLOOKUP(A1822,'HUMAN RESOURCES'!$A$2:$M$2692,{2,3,4,5,6,7,8,9,10},0)</f>
        <v>0.028</v>
      </c>
      <c r="L1822" s="20">
        <v>0.017</v>
      </c>
      <c r="M1822" s="20">
        <v>75.0</v>
      </c>
      <c r="N1822" s="20">
        <v>72.0</v>
      </c>
      <c r="O1822" s="20">
        <v>0.341</v>
      </c>
      <c r="P1822" s="20">
        <v>0.624</v>
      </c>
      <c r="Q1822" s="20">
        <v>0.035</v>
      </c>
      <c r="R1822" s="20">
        <v>6318000.0</v>
      </c>
      <c r="S1822" s="20">
        <v>0.83</v>
      </c>
      <c r="T1822" s="20">
        <f t="array" ref="T1822:U1822">VLOOKUP(A1822,TOURISM!$A$2:$F$2692,{3,6},0)</f>
        <v>4485000000</v>
      </c>
      <c r="U1822" s="20">
        <v>1.257E9</v>
      </c>
      <c r="V1822" s="20">
        <f t="array" ref="V1822:AA1822">VLOOKUP(A1822,BUSINESS!$A$2:$J$2692,{4,5,6,7,8,9},0)</f>
        <v>0.281</v>
      </c>
      <c r="W1822" s="20">
        <v>12.0</v>
      </c>
      <c r="X1822" s="20">
        <v>119.0</v>
      </c>
      <c r="Y1822" s="20">
        <v>151.0</v>
      </c>
      <c r="Z1822" s="20">
        <v>0.41</v>
      </c>
      <c r="AA1822" s="20">
        <v>1.282</v>
      </c>
      <c r="AB1822" s="21">
        <f t="shared" si="579"/>
        <v>2300.964</v>
      </c>
      <c r="AC1822" s="20"/>
      <c r="AD1822" s="20"/>
      <c r="AE1822" s="20">
        <f t="shared" si="592"/>
        <v>198.9553656</v>
      </c>
      <c r="AF1822" s="22" t="b">
        <f t="shared" si="4"/>
        <v>0</v>
      </c>
      <c r="AG1822" s="20" t="b">
        <f t="shared" si="5"/>
        <v>0</v>
      </c>
      <c r="AH1822" s="20" t="b">
        <f t="shared" si="6"/>
        <v>0</v>
      </c>
      <c r="AI1822" s="20" t="b">
        <f t="shared" si="7"/>
        <v>0</v>
      </c>
      <c r="AJ1822" s="20"/>
      <c r="AK1822" s="20"/>
      <c r="AL1822" s="20"/>
      <c r="AM1822" s="20"/>
      <c r="AN1822" s="20"/>
      <c r="AO1822" s="20"/>
      <c r="AP1822" s="20"/>
      <c r="AQ1822" s="20"/>
      <c r="AR1822" s="23"/>
      <c r="AS1822" s="23"/>
      <c r="AT1822" s="23"/>
      <c r="AU1822" s="23"/>
      <c r="AV1822" s="23"/>
    </row>
    <row r="1823" ht="15.75" customHeight="1">
      <c r="A1823" s="17" t="str">
        <f t="shared" si="1"/>
        <v>Kuwait-Middle East2000</v>
      </c>
      <c r="B1823" s="17" t="s">
        <v>234</v>
      </c>
      <c r="C1823" s="18" t="s">
        <v>229</v>
      </c>
      <c r="D1823" s="19" t="s">
        <v>76</v>
      </c>
      <c r="E1823" s="17">
        <v>1.6775919279E10</v>
      </c>
      <c r="F1823" s="18">
        <v>0.025</v>
      </c>
      <c r="G1823" s="18">
        <v>494.0</v>
      </c>
      <c r="H1823" s="18">
        <v>0.089</v>
      </c>
      <c r="I1823" s="20" t="str">
        <f t="array" ref="I1823:J1823">IFNA(VLOOKUP(A1823,ENERGY!$A$2:$F$2692,{5,6},0),0)</f>
        <v/>
      </c>
      <c r="J1823" s="20"/>
      <c r="K1823" s="20">
        <f t="array" ref="K1823:S1823">VLOOKUP(A1823,'HUMAN RESOURCES'!$A$2:$M$2692,{2,3,4,5,6,7,8,9,10},0)</f>
        <v>0.024</v>
      </c>
      <c r="L1823" s="20">
        <v>0.011</v>
      </c>
      <c r="M1823" s="20">
        <v>74.0</v>
      </c>
      <c r="N1823" s="20">
        <v>72.0</v>
      </c>
      <c r="O1823" s="20">
        <v>0.257</v>
      </c>
      <c r="P1823" s="20">
        <v>0.712</v>
      </c>
      <c r="Q1823" s="20">
        <v>0.031</v>
      </c>
      <c r="R1823" s="20">
        <v>1906231.0</v>
      </c>
      <c r="S1823" s="20">
        <v>0.981</v>
      </c>
      <c r="T1823" s="20">
        <f t="array" ref="T1823:U1823">VLOOKUP(A1823,TOURISM!$A$2:$F$2692,{3,6},0)</f>
        <v>394000000</v>
      </c>
      <c r="U1823" s="20">
        <v>2.852E9</v>
      </c>
      <c r="V1823" s="20" t="str">
        <f t="array" ref="V1823:AA1823">VLOOKUP(A1823,BUSINESS!$A$2:$J$2692,{4,5,6,7,8,9},0)</f>
        <v/>
      </c>
      <c r="W1823" s="20"/>
      <c r="X1823" s="20"/>
      <c r="Y1823" s="20"/>
      <c r="Z1823" s="20">
        <v>0.067</v>
      </c>
      <c r="AA1823" s="20">
        <v>0.25</v>
      </c>
      <c r="AB1823" s="21">
        <f t="shared" si="579"/>
        <v>8800.569962</v>
      </c>
      <c r="AC1823" s="20"/>
      <c r="AD1823" s="20"/>
      <c r="AE1823" s="20">
        <f t="shared" si="592"/>
        <v>1496.14606</v>
      </c>
      <c r="AF1823" s="22" t="b">
        <f t="shared" si="4"/>
        <v>0</v>
      </c>
      <c r="AG1823" s="20" t="b">
        <f t="shared" si="5"/>
        <v>0</v>
      </c>
      <c r="AH1823" s="20" t="b">
        <f t="shared" si="6"/>
        <v>0</v>
      </c>
      <c r="AI1823" s="20" t="b">
        <f t="shared" si="7"/>
        <v>1</v>
      </c>
      <c r="AJ1823" s="20"/>
      <c r="AK1823" s="20"/>
      <c r="AL1823" s="20"/>
      <c r="AM1823" s="20"/>
      <c r="AN1823" s="20"/>
      <c r="AO1823" s="20"/>
      <c r="AP1823" s="20"/>
      <c r="AQ1823" s="20"/>
      <c r="AR1823" s="23"/>
      <c r="AS1823" s="23"/>
      <c r="AT1823" s="23"/>
      <c r="AU1823" s="23"/>
      <c r="AV1823" s="23"/>
    </row>
    <row r="1824" ht="15.75" customHeight="1">
      <c r="A1824" s="17" t="str">
        <f t="shared" si="1"/>
        <v>Kuwait-Middle East2001</v>
      </c>
      <c r="B1824" s="17" t="s">
        <v>234</v>
      </c>
      <c r="C1824" s="18" t="s">
        <v>229</v>
      </c>
      <c r="D1824" s="19" t="s">
        <v>77</v>
      </c>
      <c r="E1824" s="17">
        <v>1.679849886E10</v>
      </c>
      <c r="F1824" s="18">
        <v>0.036</v>
      </c>
      <c r="G1824" s="18">
        <v>634.0</v>
      </c>
      <c r="H1824" s="18">
        <v>0.079</v>
      </c>
      <c r="I1824" s="20">
        <f t="array" ref="I1824:J1824">IFNA(VLOOKUP(A1824,ENERGY!$A$2:$F$2692,{5,6},0),0)</f>
        <v>32523</v>
      </c>
      <c r="J1824" s="20"/>
      <c r="K1824" s="20">
        <f t="array" ref="K1824:S1824">VLOOKUP(A1824,'HUMAN RESOURCES'!$A$2:$M$2692,{2,3,4,5,6,7,8,9,10},0)</f>
        <v>0.023</v>
      </c>
      <c r="L1824" s="20">
        <v>0.011</v>
      </c>
      <c r="M1824" s="20">
        <v>74.0</v>
      </c>
      <c r="N1824" s="20">
        <v>73.0</v>
      </c>
      <c r="O1824" s="20">
        <v>0.257</v>
      </c>
      <c r="P1824" s="20">
        <v>0.711</v>
      </c>
      <c r="Q1824" s="20">
        <v>0.033</v>
      </c>
      <c r="R1824" s="20">
        <v>1980604.0</v>
      </c>
      <c r="S1824" s="20">
        <v>0.981</v>
      </c>
      <c r="T1824" s="20">
        <f t="array" ref="T1824:U1824">VLOOKUP(A1824,TOURISM!$A$2:$F$2692,{3,6},0)</f>
        <v>286000000</v>
      </c>
      <c r="U1824" s="20">
        <v>3.207E9</v>
      </c>
      <c r="V1824" s="20" t="str">
        <f t="array" ref="V1824:AA1824">VLOOKUP(A1824,BUSINESS!$A$2:$J$2692,{4,5,6,7,8,9},0)</f>
        <v/>
      </c>
      <c r="W1824" s="20"/>
      <c r="X1824" s="20"/>
      <c r="Y1824" s="20"/>
      <c r="Z1824" s="20">
        <v>0.086</v>
      </c>
      <c r="AA1824" s="20">
        <v>0.443</v>
      </c>
      <c r="AB1824" s="21">
        <f t="shared" si="579"/>
        <v>8481.503047</v>
      </c>
      <c r="AC1824" s="20">
        <f t="shared" ref="AC1824:AC1831" si="605">I1824/R1824</f>
        <v>0.01642074842</v>
      </c>
      <c r="AD1824" s="20"/>
      <c r="AE1824" s="20">
        <f t="shared" si="592"/>
        <v>1619.203031</v>
      </c>
      <c r="AF1824" s="22" t="b">
        <f t="shared" si="4"/>
        <v>0</v>
      </c>
      <c r="AG1824" s="20" t="b">
        <f t="shared" si="5"/>
        <v>1</v>
      </c>
      <c r="AH1824" s="20" t="b">
        <f t="shared" si="6"/>
        <v>0</v>
      </c>
      <c r="AI1824" s="20" t="b">
        <f t="shared" si="7"/>
        <v>1</v>
      </c>
      <c r="AJ1824" s="20"/>
      <c r="AK1824" s="20"/>
      <c r="AL1824" s="20"/>
      <c r="AM1824" s="20"/>
      <c r="AN1824" s="20"/>
      <c r="AO1824" s="20"/>
      <c r="AP1824" s="20"/>
      <c r="AQ1824" s="20"/>
      <c r="AR1824" s="23"/>
      <c r="AS1824" s="23"/>
      <c r="AT1824" s="23"/>
      <c r="AU1824" s="23"/>
      <c r="AV1824" s="23"/>
    </row>
    <row r="1825" ht="15.75" customHeight="1">
      <c r="A1825" s="17" t="str">
        <f t="shared" si="1"/>
        <v>Kuwait-Middle East2002</v>
      </c>
      <c r="B1825" s="17" t="s">
        <v>234</v>
      </c>
      <c r="C1825" s="18" t="s">
        <v>229</v>
      </c>
      <c r="D1825" s="19" t="s">
        <v>79</v>
      </c>
      <c r="E1825" s="17">
        <v>1.6825547176E10</v>
      </c>
      <c r="F1825" s="18">
        <v>0.036</v>
      </c>
      <c r="G1825" s="18">
        <v>661.0</v>
      </c>
      <c r="H1825" s="18">
        <v>0.065</v>
      </c>
      <c r="I1825" s="20">
        <f t="array" ref="I1825:J1825">IFNA(VLOOKUP(A1825,ENERGY!$A$2:$F$2692,{5,6},0),0)</f>
        <v>32586</v>
      </c>
      <c r="J1825" s="20">
        <v>93696.0</v>
      </c>
      <c r="K1825" s="20">
        <f t="array" ref="K1825:S1825">VLOOKUP(A1825,'HUMAN RESOURCES'!$A$2:$M$2692,{2,3,4,5,6,7,8,9,10},0)</f>
        <v>0.022</v>
      </c>
      <c r="L1825" s="20">
        <v>0.011</v>
      </c>
      <c r="M1825" s="20">
        <v>74.0</v>
      </c>
      <c r="N1825" s="20">
        <v>73.0</v>
      </c>
      <c r="O1825" s="20">
        <v>0.256</v>
      </c>
      <c r="P1825" s="20">
        <v>0.71</v>
      </c>
      <c r="Q1825" s="20">
        <v>0.034</v>
      </c>
      <c r="R1825" s="20">
        <v>2048232.0</v>
      </c>
      <c r="S1825" s="20">
        <v>0.981</v>
      </c>
      <c r="T1825" s="20">
        <f t="array" ref="T1825:U1825">VLOOKUP(A1825,TOURISM!$A$2:$F$2692,{3,6},0)</f>
        <v>320000000</v>
      </c>
      <c r="U1825" s="20">
        <v>3.412E9</v>
      </c>
      <c r="V1825" s="20" t="str">
        <f t="array" ref="V1825:AA1825">VLOOKUP(A1825,BUSINESS!$A$2:$J$2692,{4,5,6,7,8,9},0)</f>
        <v/>
      </c>
      <c r="W1825" s="20"/>
      <c r="X1825" s="20"/>
      <c r="Y1825" s="20"/>
      <c r="Z1825" s="20">
        <v>0.102</v>
      </c>
      <c r="AA1825" s="20">
        <v>0.599</v>
      </c>
      <c r="AB1825" s="21">
        <f t="shared" si="579"/>
        <v>8214.668639</v>
      </c>
      <c r="AC1825" s="20">
        <f t="shared" si="605"/>
        <v>0.01590933058</v>
      </c>
      <c r="AD1825" s="20">
        <f t="shared" ref="AD1825:AD1831" si="606">J1825/R1825</f>
        <v>0.04574481797</v>
      </c>
      <c r="AE1825" s="20">
        <f t="shared" si="592"/>
        <v>1665.826918</v>
      </c>
      <c r="AF1825" s="22" t="b">
        <f t="shared" si="4"/>
        <v>0</v>
      </c>
      <c r="AG1825" s="20" t="b">
        <f t="shared" si="5"/>
        <v>1</v>
      </c>
      <c r="AH1825" s="20" t="b">
        <f t="shared" si="6"/>
        <v>1</v>
      </c>
      <c r="AI1825" s="20" t="b">
        <f t="shared" si="7"/>
        <v>1</v>
      </c>
      <c r="AJ1825" s="20"/>
      <c r="AK1825" s="20"/>
      <c r="AL1825" s="20"/>
      <c r="AM1825" s="20"/>
      <c r="AN1825" s="20"/>
      <c r="AO1825" s="20"/>
      <c r="AP1825" s="20"/>
      <c r="AQ1825" s="20"/>
      <c r="AR1825" s="23"/>
      <c r="AS1825" s="23"/>
      <c r="AT1825" s="23"/>
      <c r="AU1825" s="23"/>
      <c r="AV1825" s="23"/>
    </row>
    <row r="1826" ht="15.75" customHeight="1">
      <c r="A1826" s="17" t="str">
        <f t="shared" si="1"/>
        <v>Kuwait-Middle East2003</v>
      </c>
      <c r="B1826" s="17" t="s">
        <v>234</v>
      </c>
      <c r="C1826" s="18" t="s">
        <v>229</v>
      </c>
      <c r="D1826" s="19" t="s">
        <v>81</v>
      </c>
      <c r="E1826" s="17">
        <v>1.6832076487E10</v>
      </c>
      <c r="F1826" s="18">
        <v>0.032</v>
      </c>
      <c r="G1826" s="18">
        <v>728.0</v>
      </c>
      <c r="H1826" s="18">
        <v>0.054</v>
      </c>
      <c r="I1826" s="20">
        <f t="array" ref="I1826:J1826">IFNA(VLOOKUP(A1826,ENERGY!$A$2:$F$2692,{5,6},0),0)</f>
        <v>30815</v>
      </c>
      <c r="J1826" s="20">
        <v>81869.0</v>
      </c>
      <c r="K1826" s="20">
        <f t="array" ref="K1826:S1826">VLOOKUP(A1826,'HUMAN RESOURCES'!$A$2:$M$2692,{2,3,4,5,6,7,8,9,10},0)</f>
        <v>0.022</v>
      </c>
      <c r="L1826" s="20">
        <v>0.01</v>
      </c>
      <c r="M1826" s="20">
        <v>75.0</v>
      </c>
      <c r="N1826" s="20">
        <v>73.0</v>
      </c>
      <c r="O1826" s="20">
        <v>0.256</v>
      </c>
      <c r="P1826" s="20">
        <v>0.71</v>
      </c>
      <c r="Q1826" s="20">
        <v>0.034</v>
      </c>
      <c r="R1826" s="20">
        <v>2116353.0</v>
      </c>
      <c r="S1826" s="20">
        <v>0.982</v>
      </c>
      <c r="T1826" s="20">
        <f t="array" ref="T1826:U1826">VLOOKUP(A1826,TOURISM!$A$2:$F$2692,{3,6},0)</f>
        <v>328000000</v>
      </c>
      <c r="U1826" s="20">
        <v>3.75E9</v>
      </c>
      <c r="V1826" s="20" t="str">
        <f t="array" ref="V1826:AA1826">VLOOKUP(A1826,BUSINESS!$A$2:$J$2692,{4,5,6,7,8,9},0)</f>
        <v/>
      </c>
      <c r="W1826" s="20">
        <v>35.0</v>
      </c>
      <c r="X1826" s="20"/>
      <c r="Y1826" s="20"/>
      <c r="Z1826" s="20">
        <v>0.224</v>
      </c>
      <c r="AA1826" s="20">
        <v>0.671</v>
      </c>
      <c r="AB1826" s="21">
        <f t="shared" si="579"/>
        <v>7953.340717</v>
      </c>
      <c r="AC1826" s="20">
        <f t="shared" si="605"/>
        <v>0.01456042541</v>
      </c>
      <c r="AD1826" s="20">
        <f t="shared" si="606"/>
        <v>0.03868400026</v>
      </c>
      <c r="AE1826" s="20">
        <f t="shared" si="592"/>
        <v>1771.916122</v>
      </c>
      <c r="AF1826" s="22" t="b">
        <f t="shared" si="4"/>
        <v>0</v>
      </c>
      <c r="AG1826" s="20" t="b">
        <f t="shared" si="5"/>
        <v>1</v>
      </c>
      <c r="AH1826" s="20" t="b">
        <f t="shared" si="6"/>
        <v>1</v>
      </c>
      <c r="AI1826" s="20" t="b">
        <f t="shared" si="7"/>
        <v>1</v>
      </c>
      <c r="AJ1826" s="20"/>
      <c r="AK1826" s="20"/>
      <c r="AL1826" s="20"/>
      <c r="AM1826" s="20"/>
      <c r="AN1826" s="20"/>
      <c r="AO1826" s="20"/>
      <c r="AP1826" s="20"/>
      <c r="AQ1826" s="20"/>
      <c r="AR1826" s="23"/>
      <c r="AS1826" s="23"/>
      <c r="AT1826" s="23"/>
      <c r="AU1826" s="23"/>
      <c r="AV1826" s="23"/>
    </row>
    <row r="1827" ht="15.75" customHeight="1">
      <c r="A1827" s="17" t="str">
        <f t="shared" si="1"/>
        <v>Kuwait-Middle East2004</v>
      </c>
      <c r="B1827" s="17" t="s">
        <v>234</v>
      </c>
      <c r="C1827" s="18" t="s">
        <v>229</v>
      </c>
      <c r="D1827" s="19" t="s">
        <v>83</v>
      </c>
      <c r="E1827" s="17">
        <v>1.6844378578E10</v>
      </c>
      <c r="F1827" s="18">
        <v>0.027</v>
      </c>
      <c r="G1827" s="18">
        <v>743.0</v>
      </c>
      <c r="H1827" s="18">
        <v>0.056</v>
      </c>
      <c r="I1827" s="20">
        <f t="array" ref="I1827:J1827">IFNA(VLOOKUP(A1827,ENERGY!$A$2:$F$2692,{5,6},0),0)</f>
        <v>28843</v>
      </c>
      <c r="J1827" s="20">
        <v>79959.0</v>
      </c>
      <c r="K1827" s="20">
        <f t="array" ref="K1827:S1827">VLOOKUP(A1827,'HUMAN RESOURCES'!$A$2:$M$2692,{2,3,4,5,6,7,8,9,10},0)</f>
        <v>0.021</v>
      </c>
      <c r="L1827" s="20">
        <v>0.01</v>
      </c>
      <c r="M1827" s="20">
        <v>75.0</v>
      </c>
      <c r="N1827" s="20">
        <v>73.0</v>
      </c>
      <c r="O1827" s="20">
        <v>0.255</v>
      </c>
      <c r="P1827" s="20">
        <v>0.711</v>
      </c>
      <c r="Q1827" s="20">
        <v>0.034</v>
      </c>
      <c r="R1827" s="20">
        <v>2196466.0</v>
      </c>
      <c r="S1827" s="20">
        <v>0.982</v>
      </c>
      <c r="T1827" s="20">
        <f t="array" ref="T1827:U1827">VLOOKUP(A1827,TOURISM!$A$2:$F$2692,{3,6},0)</f>
        <v>398000000</v>
      </c>
      <c r="U1827" s="20">
        <v>4.147E9</v>
      </c>
      <c r="V1827" s="20" t="str">
        <f t="array" ref="V1827:AA1827">VLOOKUP(A1827,BUSINESS!$A$2:$J$2692,{4,5,6,7,8,9},0)</f>
        <v/>
      </c>
      <c r="W1827" s="20">
        <v>35.0</v>
      </c>
      <c r="X1827" s="20"/>
      <c r="Y1827" s="20"/>
      <c r="Z1827" s="20">
        <v>0.229</v>
      </c>
      <c r="AA1827" s="20">
        <v>0.808</v>
      </c>
      <c r="AB1827" s="21">
        <f t="shared" si="579"/>
        <v>7668.854687</v>
      </c>
      <c r="AC1827" s="20">
        <f t="shared" si="605"/>
        <v>0.01313154859</v>
      </c>
      <c r="AD1827" s="20">
        <f t="shared" si="606"/>
        <v>0.03640347722</v>
      </c>
      <c r="AE1827" s="20">
        <f t="shared" si="592"/>
        <v>1888.032867</v>
      </c>
      <c r="AF1827" s="22" t="b">
        <f t="shared" si="4"/>
        <v>0</v>
      </c>
      <c r="AG1827" s="20" t="b">
        <f t="shared" si="5"/>
        <v>1</v>
      </c>
      <c r="AH1827" s="20" t="b">
        <f t="shared" si="6"/>
        <v>1</v>
      </c>
      <c r="AI1827" s="20" t="b">
        <f t="shared" si="7"/>
        <v>1</v>
      </c>
      <c r="AJ1827" s="20"/>
      <c r="AK1827" s="20"/>
      <c r="AL1827" s="20"/>
      <c r="AM1827" s="20"/>
      <c r="AN1827" s="20"/>
      <c r="AO1827" s="20"/>
      <c r="AP1827" s="20"/>
      <c r="AQ1827" s="20"/>
      <c r="AR1827" s="23"/>
      <c r="AS1827" s="23"/>
      <c r="AT1827" s="23"/>
      <c r="AU1827" s="23"/>
      <c r="AV1827" s="23"/>
    </row>
    <row r="1828" ht="15.75" customHeight="1">
      <c r="A1828" s="17" t="str">
        <f t="shared" si="1"/>
        <v>Kuwait-Middle East2005</v>
      </c>
      <c r="B1828" s="17" t="s">
        <v>234</v>
      </c>
      <c r="C1828" s="18" t="s">
        <v>229</v>
      </c>
      <c r="D1828" s="19" t="s">
        <v>84</v>
      </c>
      <c r="E1828" s="17">
        <v>1.6853238733E10</v>
      </c>
      <c r="F1828" s="18">
        <v>0.024</v>
      </c>
      <c r="G1828" s="18">
        <v>834.0</v>
      </c>
      <c r="H1828" s="18">
        <v>0.075</v>
      </c>
      <c r="I1828" s="20">
        <f t="array" ref="I1828:J1828">IFNA(VLOOKUP(A1828,ENERGY!$A$2:$F$2692,{5,6},0),0)</f>
        <v>20067</v>
      </c>
      <c r="J1828" s="20">
        <v>55122.0</v>
      </c>
      <c r="K1828" s="20">
        <f t="array" ref="K1828:S1828">VLOOKUP(A1828,'HUMAN RESOURCES'!$A$2:$M$2692,{2,3,4,5,6,7,8,9,10},0)</f>
        <v>0.021</v>
      </c>
      <c r="L1828" s="20">
        <v>0.01</v>
      </c>
      <c r="M1828" s="20">
        <v>75.0</v>
      </c>
      <c r="N1828" s="20">
        <v>73.0</v>
      </c>
      <c r="O1828" s="20">
        <v>0.255</v>
      </c>
      <c r="P1828" s="20">
        <v>0.712</v>
      </c>
      <c r="Q1828" s="20">
        <v>0.033</v>
      </c>
      <c r="R1828" s="20">
        <v>2296314.0</v>
      </c>
      <c r="S1828" s="20">
        <v>0.982</v>
      </c>
      <c r="T1828" s="20">
        <f t="array" ref="T1828:U1828">VLOOKUP(A1828,TOURISM!$A$2:$F$2692,{3,6},0)</f>
        <v>413000000</v>
      </c>
      <c r="U1828" s="20">
        <v>4.997E9</v>
      </c>
      <c r="V1828" s="20">
        <f t="array" ref="V1828:AA1828">VLOOKUP(A1828,BUSINESS!$A$2:$J$2692,{4,5,6,7,8,9},0)</f>
        <v>0.107</v>
      </c>
      <c r="W1828" s="20">
        <v>35.0</v>
      </c>
      <c r="X1828" s="20"/>
      <c r="Y1828" s="20">
        <v>98.0</v>
      </c>
      <c r="Z1828" s="20">
        <v>0.259</v>
      </c>
      <c r="AA1828" s="20">
        <v>0.602</v>
      </c>
      <c r="AB1828" s="21">
        <f t="shared" si="579"/>
        <v>7339.257058</v>
      </c>
      <c r="AC1828" s="20">
        <f t="shared" si="605"/>
        <v>0.008738787465</v>
      </c>
      <c r="AD1828" s="20">
        <f t="shared" si="606"/>
        <v>0.02400455687</v>
      </c>
      <c r="AE1828" s="20">
        <f t="shared" si="592"/>
        <v>2176.096126</v>
      </c>
      <c r="AF1828" s="22" t="b">
        <f t="shared" si="4"/>
        <v>0</v>
      </c>
      <c r="AG1828" s="20" t="b">
        <f t="shared" si="5"/>
        <v>1</v>
      </c>
      <c r="AH1828" s="20" t="b">
        <f t="shared" si="6"/>
        <v>1</v>
      </c>
      <c r="AI1828" s="20" t="b">
        <f t="shared" si="7"/>
        <v>1</v>
      </c>
      <c r="AJ1828" s="20"/>
      <c r="AK1828" s="20"/>
      <c r="AL1828" s="20"/>
      <c r="AM1828" s="20"/>
      <c r="AN1828" s="20"/>
      <c r="AO1828" s="20"/>
      <c r="AP1828" s="20"/>
      <c r="AQ1828" s="20"/>
      <c r="AR1828" s="23"/>
      <c r="AS1828" s="23"/>
      <c r="AT1828" s="23"/>
      <c r="AU1828" s="23"/>
      <c r="AV1828" s="23"/>
    </row>
    <row r="1829" ht="15.75" customHeight="1">
      <c r="A1829" s="17" t="str">
        <f t="shared" si="1"/>
        <v>Kuwait-Middle East2006</v>
      </c>
      <c r="B1829" s="17" t="s">
        <v>234</v>
      </c>
      <c r="C1829" s="18" t="s">
        <v>229</v>
      </c>
      <c r="D1829" s="19" t="s">
        <v>85</v>
      </c>
      <c r="E1829" s="17">
        <v>1.6953952625E10</v>
      </c>
      <c r="F1829" s="18">
        <v>0.022</v>
      </c>
      <c r="G1829" s="18">
        <v>943.0</v>
      </c>
      <c r="H1829" s="18">
        <v>0.086</v>
      </c>
      <c r="I1829" s="20">
        <f t="array" ref="I1829:J1829">IFNA(VLOOKUP(A1829,ENERGY!$A$2:$F$2692,{5,6},0),0)</f>
        <v>23469</v>
      </c>
      <c r="J1829" s="20">
        <v>63534.0</v>
      </c>
      <c r="K1829" s="20">
        <f t="array" ref="K1829:S1829">VLOOKUP(A1829,'HUMAN RESOURCES'!$A$2:$M$2692,{2,3,4,5,6,7,8,9,10},0)</f>
        <v>0.021</v>
      </c>
      <c r="L1829" s="20">
        <v>0.01</v>
      </c>
      <c r="M1829" s="20">
        <v>75.0</v>
      </c>
      <c r="N1829" s="20">
        <v>73.0</v>
      </c>
      <c r="O1829" s="20">
        <v>0.255</v>
      </c>
      <c r="P1829" s="20">
        <v>0.715</v>
      </c>
      <c r="Q1829" s="20">
        <v>0.031</v>
      </c>
      <c r="R1829" s="20">
        <v>2417445.0</v>
      </c>
      <c r="S1829" s="20">
        <v>0.982</v>
      </c>
      <c r="T1829" s="20">
        <f t="array" ref="T1829:U1829">VLOOKUP(A1829,TOURISM!$A$2:$F$2692,{3,6},0)</f>
        <v>508000000</v>
      </c>
      <c r="U1829" s="20">
        <v>6.074E9</v>
      </c>
      <c r="V1829" s="20">
        <f t="array" ref="V1829:AA1829">VLOOKUP(A1829,BUSINESS!$A$2:$J$2692,{4,5,6,7,8,9},0)</f>
        <v>0.107</v>
      </c>
      <c r="W1829" s="20">
        <v>35.0</v>
      </c>
      <c r="X1829" s="20"/>
      <c r="Y1829" s="20">
        <v>98.0</v>
      </c>
      <c r="Z1829" s="20">
        <v>0.288</v>
      </c>
      <c r="AA1829" s="20">
        <v>0.488</v>
      </c>
      <c r="AB1829" s="21">
        <f t="shared" si="579"/>
        <v>7013.169948</v>
      </c>
      <c r="AC1829" s="20">
        <f t="shared" si="605"/>
        <v>0.00970818364</v>
      </c>
      <c r="AD1829" s="20">
        <f t="shared" si="606"/>
        <v>0.02628146659</v>
      </c>
      <c r="AE1829" s="20">
        <f t="shared" si="592"/>
        <v>2512.570089</v>
      </c>
      <c r="AF1829" s="22" t="b">
        <f t="shared" si="4"/>
        <v>0</v>
      </c>
      <c r="AG1829" s="20" t="b">
        <f t="shared" si="5"/>
        <v>1</v>
      </c>
      <c r="AH1829" s="20" t="b">
        <f t="shared" si="6"/>
        <v>1</v>
      </c>
      <c r="AI1829" s="20" t="b">
        <f t="shared" si="7"/>
        <v>1</v>
      </c>
      <c r="AJ1829" s="20"/>
      <c r="AK1829" s="20"/>
      <c r="AL1829" s="20"/>
      <c r="AM1829" s="20"/>
      <c r="AN1829" s="20"/>
      <c r="AO1829" s="20"/>
      <c r="AP1829" s="20"/>
      <c r="AQ1829" s="20"/>
      <c r="AR1829" s="23"/>
      <c r="AS1829" s="23"/>
      <c r="AT1829" s="23"/>
      <c r="AU1829" s="23"/>
      <c r="AV1829" s="23"/>
    </row>
    <row r="1830" ht="15.75" customHeight="1">
      <c r="A1830" s="17" t="str">
        <f t="shared" si="1"/>
        <v>Kuwait-Middle East2007</v>
      </c>
      <c r="B1830" s="17" t="s">
        <v>234</v>
      </c>
      <c r="C1830" s="18" t="s">
        <v>229</v>
      </c>
      <c r="D1830" s="19" t="s">
        <v>86</v>
      </c>
      <c r="E1830" s="17">
        <v>1.6997801392E10</v>
      </c>
      <c r="F1830" s="18">
        <v>0.021</v>
      </c>
      <c r="G1830" s="18">
        <v>954.0</v>
      </c>
      <c r="H1830" s="18">
        <v>0.085</v>
      </c>
      <c r="I1830" s="20">
        <f t="array" ref="I1830:J1830">IFNA(VLOOKUP(A1830,ENERGY!$A$2:$F$2692,{5,6},0),0)</f>
        <v>26389</v>
      </c>
      <c r="J1830" s="20">
        <v>75236.0</v>
      </c>
      <c r="K1830" s="20">
        <f t="array" ref="K1830:S1830">VLOOKUP(A1830,'HUMAN RESOURCES'!$A$2:$M$2692,{2,3,4,5,6,7,8,9,10},0)</f>
        <v>0.021</v>
      </c>
      <c r="L1830" s="20">
        <v>0.01</v>
      </c>
      <c r="M1830" s="20">
        <v>75.0</v>
      </c>
      <c r="N1830" s="20">
        <v>73.0</v>
      </c>
      <c r="O1830" s="20">
        <v>0.254</v>
      </c>
      <c r="P1830" s="20">
        <v>0.718</v>
      </c>
      <c r="Q1830" s="20">
        <v>0.028</v>
      </c>
      <c r="R1830" s="20">
        <v>2554920.0</v>
      </c>
      <c r="S1830" s="20">
        <v>0.982</v>
      </c>
      <c r="T1830" s="20">
        <f t="array" ref="T1830:U1830">VLOOKUP(A1830,TOURISM!$A$2:$F$2692,{3,6},0)</f>
        <v>530000000</v>
      </c>
      <c r="U1830" s="20">
        <v>7.267E9</v>
      </c>
      <c r="V1830" s="20">
        <f t="array" ref="V1830:AA1830">VLOOKUP(A1830,BUSINESS!$A$2:$J$2692,{4,5,6,7,8,9},0)</f>
        <v>0.107</v>
      </c>
      <c r="W1830" s="20">
        <v>35.0</v>
      </c>
      <c r="X1830" s="20"/>
      <c r="Y1830" s="20">
        <v>98.0</v>
      </c>
      <c r="Z1830" s="20">
        <v>0.348</v>
      </c>
      <c r="AA1830" s="20">
        <v>0.558</v>
      </c>
      <c r="AB1830" s="21">
        <f t="shared" si="579"/>
        <v>6652.968152</v>
      </c>
      <c r="AC1830" s="20">
        <f t="shared" si="605"/>
        <v>0.01032869914</v>
      </c>
      <c r="AD1830" s="20">
        <f t="shared" si="606"/>
        <v>0.02944749738</v>
      </c>
      <c r="AE1830" s="20">
        <f t="shared" si="592"/>
        <v>2844.316065</v>
      </c>
      <c r="AF1830" s="22" t="b">
        <f t="shared" si="4"/>
        <v>0</v>
      </c>
      <c r="AG1830" s="20" t="b">
        <f t="shared" si="5"/>
        <v>1</v>
      </c>
      <c r="AH1830" s="20" t="b">
        <f t="shared" si="6"/>
        <v>1</v>
      </c>
      <c r="AI1830" s="20" t="b">
        <f t="shared" si="7"/>
        <v>1</v>
      </c>
      <c r="AJ1830" s="20"/>
      <c r="AK1830" s="20"/>
      <c r="AL1830" s="20"/>
      <c r="AM1830" s="20"/>
      <c r="AN1830" s="20"/>
      <c r="AO1830" s="20"/>
      <c r="AP1830" s="20"/>
      <c r="AQ1830" s="20"/>
      <c r="AR1830" s="23"/>
      <c r="AS1830" s="23"/>
      <c r="AT1830" s="23"/>
      <c r="AU1830" s="23"/>
      <c r="AV1830" s="23"/>
    </row>
    <row r="1831" ht="15.75" customHeight="1">
      <c r="A1831" s="17" t="str">
        <f t="shared" si="1"/>
        <v>Kuwait-Middle East2008</v>
      </c>
      <c r="B1831" s="17" t="s">
        <v>234</v>
      </c>
      <c r="C1831" s="18" t="s">
        <v>229</v>
      </c>
      <c r="D1831" s="19" t="s">
        <v>87</v>
      </c>
      <c r="E1831" s="17">
        <v>1.7030896203E10</v>
      </c>
      <c r="F1831" s="18">
        <v>0.019</v>
      </c>
      <c r="G1831" s="18">
        <v>1049.0</v>
      </c>
      <c r="H1831" s="18">
        <v>0.076</v>
      </c>
      <c r="I1831" s="20">
        <f t="array" ref="I1831:J1831">IFNA(VLOOKUP(A1831,ENERGY!$A$2:$F$2692,{5,6},0),0)</f>
        <v>26399</v>
      </c>
      <c r="J1831" s="20">
        <v>71547.0</v>
      </c>
      <c r="K1831" s="20">
        <f t="array" ref="K1831:S1831">VLOOKUP(A1831,'HUMAN RESOURCES'!$A$2:$M$2692,{2,3,4,5,6,7,8,9,10},0)</f>
        <v>0.021</v>
      </c>
      <c r="L1831" s="20">
        <v>0.01</v>
      </c>
      <c r="M1831" s="20">
        <v>75.0</v>
      </c>
      <c r="N1831" s="20">
        <v>73.0</v>
      </c>
      <c r="O1831" s="20">
        <v>0.254</v>
      </c>
      <c r="P1831" s="20">
        <v>0.721</v>
      </c>
      <c r="Q1831" s="20">
        <v>0.025</v>
      </c>
      <c r="R1831" s="20">
        <v>2702221.0</v>
      </c>
      <c r="S1831" s="20">
        <v>0.982</v>
      </c>
      <c r="T1831" s="20">
        <f t="array" ref="T1831:U1831">VLOOKUP(A1831,TOURISM!$A$2:$F$2692,{3,6},0)</f>
        <v>610000000</v>
      </c>
      <c r="U1831" s="20">
        <v>8.341E9</v>
      </c>
      <c r="V1831" s="20">
        <f t="array" ref="V1831:AA1831">VLOOKUP(A1831,BUSINESS!$A$2:$J$2692,{4,5,6,7,8,9},0)</f>
        <v>0.107</v>
      </c>
      <c r="W1831" s="20">
        <v>35.0</v>
      </c>
      <c r="X1831" s="20"/>
      <c r="Y1831" s="20">
        <v>98.0</v>
      </c>
      <c r="Z1831" s="20">
        <v>0.42</v>
      </c>
      <c r="AA1831" s="20">
        <v>0.555</v>
      </c>
      <c r="AB1831" s="21">
        <f t="shared" si="579"/>
        <v>6302.554899</v>
      </c>
      <c r="AC1831" s="20">
        <f t="shared" si="605"/>
        <v>0.009769371195</v>
      </c>
      <c r="AD1831" s="20">
        <f t="shared" si="606"/>
        <v>0.02647710902</v>
      </c>
      <c r="AE1831" s="20">
        <f t="shared" si="592"/>
        <v>3086.720146</v>
      </c>
      <c r="AF1831" s="22" t="b">
        <f t="shared" si="4"/>
        <v>0</v>
      </c>
      <c r="AG1831" s="20" t="b">
        <f t="shared" si="5"/>
        <v>1</v>
      </c>
      <c r="AH1831" s="20" t="b">
        <f t="shared" si="6"/>
        <v>1</v>
      </c>
      <c r="AI1831" s="20" t="b">
        <f t="shared" si="7"/>
        <v>1</v>
      </c>
      <c r="AJ1831" s="20"/>
      <c r="AK1831" s="20"/>
      <c r="AL1831" s="20"/>
      <c r="AM1831" s="20"/>
      <c r="AN1831" s="20"/>
      <c r="AO1831" s="20"/>
      <c r="AP1831" s="20"/>
      <c r="AQ1831" s="20"/>
      <c r="AR1831" s="23"/>
      <c r="AS1831" s="23"/>
      <c r="AT1831" s="23"/>
      <c r="AU1831" s="23"/>
      <c r="AV1831" s="23"/>
    </row>
    <row r="1832" ht="15.75" customHeight="1">
      <c r="A1832" s="17" t="str">
        <f t="shared" si="1"/>
        <v>Kuwait-Middle East2009</v>
      </c>
      <c r="B1832" s="17" t="s">
        <v>234</v>
      </c>
      <c r="C1832" s="18" t="s">
        <v>229</v>
      </c>
      <c r="D1832" s="19" t="s">
        <v>88</v>
      </c>
      <c r="E1832" s="17">
        <v>1.708288941E10</v>
      </c>
      <c r="F1832" s="18">
        <v>0.039</v>
      </c>
      <c r="G1832" s="18">
        <v>1463.0</v>
      </c>
      <c r="H1832" s="18">
        <v>0.062</v>
      </c>
      <c r="I1832" s="20">
        <f t="array" ref="I1832:J1832">IFNA(VLOOKUP(A1832,ENERGY!$A$2:$F$2692,{5,6},0),0)</f>
        <v>0</v>
      </c>
      <c r="J1832" s="20">
        <v>0.0</v>
      </c>
      <c r="K1832" s="20">
        <f t="array" ref="K1832:S1832">VLOOKUP(A1832,'HUMAN RESOURCES'!$A$2:$M$2692,{2,3,4,5,6,7,8,9,10},0)</f>
        <v>0.021</v>
      </c>
      <c r="L1832" s="20">
        <v>0.01</v>
      </c>
      <c r="M1832" s="20">
        <v>75.0</v>
      </c>
      <c r="N1832" s="20">
        <v>73.0</v>
      </c>
      <c r="O1832" s="20">
        <v>0.253</v>
      </c>
      <c r="P1832" s="20">
        <v>0.724</v>
      </c>
      <c r="Q1832" s="20">
        <v>0.023</v>
      </c>
      <c r="R1832" s="20">
        <v>2850102.0</v>
      </c>
      <c r="S1832" s="20">
        <v>0.982</v>
      </c>
      <c r="T1832" s="20">
        <f t="array" ref="T1832:U1832">VLOOKUP(A1832,TOURISM!$A$2:$F$2692,{3,6},0)</f>
        <v>660000000</v>
      </c>
      <c r="U1832" s="20">
        <v>6.799E9</v>
      </c>
      <c r="V1832" s="20">
        <f t="array" ref="V1832:AA1832">VLOOKUP(A1832,BUSINESS!$A$2:$J$2692,{4,5,6,7,8,9},0)</f>
        <v>0.107</v>
      </c>
      <c r="W1832" s="20">
        <v>35.0</v>
      </c>
      <c r="X1832" s="20"/>
      <c r="Y1832" s="20">
        <v>98.0</v>
      </c>
      <c r="Z1832" s="20">
        <v>0.508</v>
      </c>
      <c r="AA1832" s="20">
        <v>0.919</v>
      </c>
      <c r="AB1832" s="21">
        <f t="shared" si="579"/>
        <v>5993.78177</v>
      </c>
      <c r="AC1832" s="20"/>
      <c r="AD1832" s="20"/>
      <c r="AE1832" s="20">
        <f t="shared" si="592"/>
        <v>2385.528658</v>
      </c>
      <c r="AF1832" s="22" t="b">
        <f t="shared" si="4"/>
        <v>0</v>
      </c>
      <c r="AG1832" s="20" t="b">
        <f t="shared" si="5"/>
        <v>0</v>
      </c>
      <c r="AH1832" s="20" t="b">
        <f t="shared" si="6"/>
        <v>0</v>
      </c>
      <c r="AI1832" s="20" t="b">
        <f t="shared" si="7"/>
        <v>1</v>
      </c>
      <c r="AJ1832" s="20"/>
      <c r="AK1832" s="20"/>
      <c r="AL1832" s="20"/>
      <c r="AM1832" s="20"/>
      <c r="AN1832" s="20"/>
      <c r="AO1832" s="20"/>
      <c r="AP1832" s="20"/>
      <c r="AQ1832" s="20"/>
      <c r="AR1832" s="23"/>
      <c r="AS1832" s="23"/>
      <c r="AT1832" s="23"/>
      <c r="AU1832" s="23"/>
      <c r="AV1832" s="23"/>
    </row>
    <row r="1833" ht="15.75" customHeight="1">
      <c r="A1833" s="17" t="str">
        <f t="shared" si="1"/>
        <v>Kuwait-Middle East2010</v>
      </c>
      <c r="B1833" s="17" t="s">
        <v>234</v>
      </c>
      <c r="C1833" s="18" t="s">
        <v>229</v>
      </c>
      <c r="D1833" s="19" t="s">
        <v>89</v>
      </c>
      <c r="E1833" s="17">
        <v>1.70938E10</v>
      </c>
      <c r="F1833" s="18">
        <v>0.028</v>
      </c>
      <c r="G1833" s="18">
        <v>1116.0</v>
      </c>
      <c r="H1833" s="18">
        <v>0.049</v>
      </c>
      <c r="I1833" s="20">
        <f t="array" ref="I1833:J1833">IFNA(VLOOKUP(A1833,ENERGY!$A$2:$F$2692,{5,6},0),0)</f>
        <v>22001</v>
      </c>
      <c r="J1833" s="20">
        <v>61657.0</v>
      </c>
      <c r="K1833" s="20">
        <f t="array" ref="K1833:S1833">VLOOKUP(A1833,'HUMAN RESOURCES'!$A$2:$M$2692,{2,3,4,5,6,7,8,9,10},0)</f>
        <v>0.021</v>
      </c>
      <c r="L1833" s="20">
        <v>0.009</v>
      </c>
      <c r="M1833" s="20">
        <v>75.0</v>
      </c>
      <c r="N1833" s="20">
        <v>73.0</v>
      </c>
      <c r="O1833" s="20">
        <v>0.252</v>
      </c>
      <c r="P1833" s="20">
        <v>0.726</v>
      </c>
      <c r="Q1833" s="20">
        <v>0.021</v>
      </c>
      <c r="R1833" s="20">
        <v>2991580.0</v>
      </c>
      <c r="S1833" s="20">
        <v>0.983</v>
      </c>
      <c r="T1833" s="20">
        <f t="array" ref="T1833:U1833">VLOOKUP(A1833,TOURISM!$A$2:$F$2692,{3,6},0)</f>
        <v>574000000</v>
      </c>
      <c r="U1833" s="20">
        <v>7.106E9</v>
      </c>
      <c r="V1833" s="20">
        <f t="array" ref="V1833:AA1833">VLOOKUP(A1833,BUSINESS!$A$2:$J$2692,{4,5,6,7,8,9},0)</f>
        <v>0.107</v>
      </c>
      <c r="W1833" s="20">
        <v>35.0</v>
      </c>
      <c r="X1833" s="20"/>
      <c r="Y1833" s="20">
        <v>98.0</v>
      </c>
      <c r="Z1833" s="20">
        <v>0.614</v>
      </c>
      <c r="AA1833" s="20">
        <v>1.33</v>
      </c>
      <c r="AB1833" s="21">
        <f t="shared" si="579"/>
        <v>5713.970544</v>
      </c>
      <c r="AC1833" s="20">
        <f t="shared" ref="AC1833:AC1834" si="607">I1833/R1833</f>
        <v>0.007354307757</v>
      </c>
      <c r="AD1833" s="20">
        <f t="shared" ref="AD1833:AD1834" si="608">J1833/R1833</f>
        <v>0.02061017924</v>
      </c>
      <c r="AE1833" s="20">
        <f t="shared" si="592"/>
        <v>2375.333436</v>
      </c>
      <c r="AF1833" s="22" t="b">
        <f t="shared" si="4"/>
        <v>0</v>
      </c>
      <c r="AG1833" s="20" t="b">
        <f t="shared" si="5"/>
        <v>1</v>
      </c>
      <c r="AH1833" s="20" t="b">
        <f t="shared" si="6"/>
        <v>1</v>
      </c>
      <c r="AI1833" s="20" t="b">
        <f t="shared" si="7"/>
        <v>1</v>
      </c>
      <c r="AJ1833" s="20"/>
      <c r="AK1833" s="20"/>
      <c r="AL1833" s="20"/>
      <c r="AM1833" s="20"/>
      <c r="AN1833" s="20"/>
      <c r="AO1833" s="20"/>
      <c r="AP1833" s="20"/>
      <c r="AQ1833" s="20"/>
      <c r="AR1833" s="23"/>
      <c r="AS1833" s="23"/>
      <c r="AT1833" s="23"/>
      <c r="AU1833" s="23"/>
      <c r="AV1833" s="23"/>
    </row>
    <row r="1834" ht="15.75" customHeight="1">
      <c r="A1834" s="17" t="str">
        <f t="shared" si="1"/>
        <v>Kuwait-Middle East2011</v>
      </c>
      <c r="B1834" s="17" t="s">
        <v>234</v>
      </c>
      <c r="C1834" s="18" t="s">
        <v>229</v>
      </c>
      <c r="D1834" s="19" t="s">
        <v>90</v>
      </c>
      <c r="E1834" s="17">
        <v>1.7102623876E10</v>
      </c>
      <c r="F1834" s="18">
        <v>0.026</v>
      </c>
      <c r="G1834" s="18">
        <v>1349.0</v>
      </c>
      <c r="H1834" s="18">
        <v>0.052</v>
      </c>
      <c r="I1834" s="20">
        <f t="array" ref="I1834:J1834">IFNA(VLOOKUP(A1834,ENERGY!$A$2:$F$2692,{5,6},0),0)</f>
        <v>25780</v>
      </c>
      <c r="J1834" s="20">
        <v>73769.0</v>
      </c>
      <c r="K1834" s="20">
        <f t="array" ref="K1834:S1834">VLOOKUP(A1834,'HUMAN RESOURCES'!$A$2:$M$2692,{2,3,4,5,6,7,8,9,10},0)</f>
        <v>0.021</v>
      </c>
      <c r="L1834" s="20">
        <v>0.009</v>
      </c>
      <c r="M1834" s="20">
        <v>75.0</v>
      </c>
      <c r="N1834" s="20">
        <v>73.0</v>
      </c>
      <c r="O1834" s="20">
        <v>0.251</v>
      </c>
      <c r="P1834" s="20">
        <v>0.728</v>
      </c>
      <c r="Q1834" s="20">
        <v>0.021</v>
      </c>
      <c r="R1834" s="20">
        <v>3124705.0</v>
      </c>
      <c r="S1834" s="20">
        <v>0.983</v>
      </c>
      <c r="T1834" s="20">
        <f t="array" ref="T1834:U1834">VLOOKUP(A1834,TOURISM!$A$2:$F$2692,{3,6},0)</f>
        <v>644000000</v>
      </c>
      <c r="U1834" s="20">
        <v>9.179E9</v>
      </c>
      <c r="V1834" s="20">
        <f t="array" ref="V1834:AA1834">VLOOKUP(A1834,BUSINESS!$A$2:$J$2692,{4,5,6,7,8,9},0)</f>
        <v>0.107</v>
      </c>
      <c r="W1834" s="20">
        <v>32.0</v>
      </c>
      <c r="X1834" s="20"/>
      <c r="Y1834" s="20">
        <v>98.0</v>
      </c>
      <c r="Z1834" s="20">
        <v>0.658</v>
      </c>
      <c r="AA1834" s="20">
        <v>1.579</v>
      </c>
      <c r="AB1834" s="21">
        <f t="shared" si="579"/>
        <v>5473.356325</v>
      </c>
      <c r="AC1834" s="20">
        <f t="shared" si="607"/>
        <v>0.008250378836</v>
      </c>
      <c r="AD1834" s="20">
        <f t="shared" si="608"/>
        <v>0.02360830862</v>
      </c>
      <c r="AE1834" s="20">
        <f t="shared" si="592"/>
        <v>2937.557305</v>
      </c>
      <c r="AF1834" s="22" t="b">
        <f t="shared" si="4"/>
        <v>0</v>
      </c>
      <c r="AG1834" s="20" t="b">
        <f t="shared" si="5"/>
        <v>1</v>
      </c>
      <c r="AH1834" s="20" t="b">
        <f t="shared" si="6"/>
        <v>1</v>
      </c>
      <c r="AI1834" s="20" t="b">
        <f t="shared" si="7"/>
        <v>1</v>
      </c>
      <c r="AJ1834" s="20"/>
      <c r="AK1834" s="20"/>
      <c r="AL1834" s="20"/>
      <c r="AM1834" s="20"/>
      <c r="AN1834" s="20"/>
      <c r="AO1834" s="20"/>
      <c r="AP1834" s="20"/>
      <c r="AQ1834" s="20"/>
      <c r="AR1834" s="23"/>
      <c r="AS1834" s="23"/>
      <c r="AT1834" s="23"/>
      <c r="AU1834" s="23"/>
      <c r="AV1834" s="23"/>
    </row>
    <row r="1835" ht="15.75" customHeight="1">
      <c r="A1835" s="17" t="str">
        <f t="shared" si="1"/>
        <v>Kuwait-Middle East2012</v>
      </c>
      <c r="B1835" s="17" t="s">
        <v>234</v>
      </c>
      <c r="C1835" s="18" t="s">
        <v>229</v>
      </c>
      <c r="D1835" s="19" t="s">
        <v>91</v>
      </c>
      <c r="E1835" s="17">
        <v>1.711061E10</v>
      </c>
      <c r="F1835" s="18">
        <v>0.025</v>
      </c>
      <c r="G1835" s="18">
        <v>1428.0</v>
      </c>
      <c r="H1835" s="18">
        <v>0.05</v>
      </c>
      <c r="I1835" s="20">
        <f t="array" ref="I1835:J1835">IFNA(VLOOKUP(A1835,ENERGY!$A$2:$F$2692,{5,6},0),0)</f>
        <v>0</v>
      </c>
      <c r="J1835" s="20">
        <v>0.0</v>
      </c>
      <c r="K1835" s="20">
        <f t="array" ref="K1835:S1835">VLOOKUP(A1835,'HUMAN RESOURCES'!$A$2:$M$2692,{2,3,4,5,6,7,8,9,10},0)</f>
        <v>0.021</v>
      </c>
      <c r="L1835" s="20">
        <v>0.009</v>
      </c>
      <c r="M1835" s="20">
        <v>75.0</v>
      </c>
      <c r="N1835" s="20">
        <v>73.0</v>
      </c>
      <c r="O1835" s="20">
        <v>0.249</v>
      </c>
      <c r="P1835" s="20">
        <v>0.729</v>
      </c>
      <c r="Q1835" s="20">
        <v>0.022</v>
      </c>
      <c r="R1835" s="20">
        <v>3250496.0</v>
      </c>
      <c r="S1835" s="20">
        <v>0.983</v>
      </c>
      <c r="T1835" s="20">
        <f t="array" ref="T1835:U1835">VLOOKUP(A1835,TOURISM!$A$2:$F$2692,{3,6},0)</f>
        <v>780000000</v>
      </c>
      <c r="U1835" s="20">
        <v>9.821E9</v>
      </c>
      <c r="V1835" s="20">
        <f t="array" ref="V1835:AA1835">VLOOKUP(A1835,BUSINESS!$A$2:$J$2692,{4,5,6,7,8,9},0)</f>
        <v>0.124</v>
      </c>
      <c r="W1835" s="20">
        <v>32.0</v>
      </c>
      <c r="X1835" s="20">
        <v>101.0</v>
      </c>
      <c r="Y1835" s="20">
        <v>98.0</v>
      </c>
      <c r="Z1835" s="20">
        <v>0.705</v>
      </c>
      <c r="AA1835" s="20">
        <v>1.569</v>
      </c>
      <c r="AB1835" s="21">
        <f t="shared" si="579"/>
        <v>5263.99971</v>
      </c>
      <c r="AC1835" s="20"/>
      <c r="AD1835" s="20"/>
      <c r="AE1835" s="20">
        <f t="shared" si="592"/>
        <v>3021.385044</v>
      </c>
      <c r="AF1835" s="22" t="b">
        <f t="shared" si="4"/>
        <v>0</v>
      </c>
      <c r="AG1835" s="20" t="b">
        <f t="shared" si="5"/>
        <v>0</v>
      </c>
      <c r="AH1835" s="20" t="b">
        <f t="shared" si="6"/>
        <v>0</v>
      </c>
      <c r="AI1835" s="20" t="b">
        <f t="shared" si="7"/>
        <v>1</v>
      </c>
      <c r="AJ1835" s="20"/>
      <c r="AK1835" s="20"/>
      <c r="AL1835" s="20"/>
      <c r="AM1835" s="20"/>
      <c r="AN1835" s="20"/>
      <c r="AO1835" s="20"/>
      <c r="AP1835" s="20"/>
      <c r="AQ1835" s="20"/>
      <c r="AR1835" s="23"/>
      <c r="AS1835" s="23"/>
      <c r="AT1835" s="23"/>
      <c r="AU1835" s="23"/>
      <c r="AV1835" s="23"/>
    </row>
    <row r="1836" ht="15.75" customHeight="1">
      <c r="A1836" s="17" t="str">
        <f t="shared" si="1"/>
        <v>Lebanon-Middle East2000</v>
      </c>
      <c r="B1836" s="17" t="s">
        <v>235</v>
      </c>
      <c r="C1836" s="18" t="s">
        <v>229</v>
      </c>
      <c r="D1836" s="19" t="s">
        <v>76</v>
      </c>
      <c r="E1836" s="17">
        <v>1.9206060075E10</v>
      </c>
      <c r="F1836" s="18">
        <v>0.109</v>
      </c>
      <c r="G1836" s="18">
        <v>579.0</v>
      </c>
      <c r="H1836" s="18">
        <v>0.182</v>
      </c>
      <c r="I1836" s="20" t="str">
        <f t="array" ref="I1836:J1836">IFNA(VLOOKUP(A1836,ENERGY!$A$2:$F$2692,{5,6},0),0)</f>
        <v/>
      </c>
      <c r="J1836" s="20"/>
      <c r="K1836" s="20">
        <f t="array" ref="K1836:S1836">VLOOKUP(A1836,'HUMAN RESOURCES'!$A$2:$M$2692,{2,3,4,5,6,7,8,9,10},0)</f>
        <v>0.019</v>
      </c>
      <c r="L1836" s="20">
        <v>0.017</v>
      </c>
      <c r="M1836" s="20">
        <v>76.0</v>
      </c>
      <c r="N1836" s="20">
        <v>73.0</v>
      </c>
      <c r="O1836" s="20">
        <v>0.286</v>
      </c>
      <c r="P1836" s="20">
        <v>0.643</v>
      </c>
      <c r="Q1836" s="20">
        <v>0.071</v>
      </c>
      <c r="R1836" s="20">
        <v>3235380.0</v>
      </c>
      <c r="S1836" s="20">
        <v>0.86</v>
      </c>
      <c r="T1836" s="20">
        <f t="array" ref="T1836:U1836">VLOOKUP(A1836,TOURISM!$A$2:$F$2692,{3,6},0)</f>
        <v>742000000</v>
      </c>
      <c r="U1836" s="20"/>
      <c r="V1836" s="20" t="str">
        <f t="array" ref="V1836:AA1836">VLOOKUP(A1836,BUSINESS!$A$2:$J$2692,{4,5,6,7,8,9},0)</f>
        <v/>
      </c>
      <c r="W1836" s="20"/>
      <c r="X1836" s="20"/>
      <c r="Y1836" s="20"/>
      <c r="Z1836" s="20">
        <v>0.08</v>
      </c>
      <c r="AA1836" s="20">
        <v>0.23</v>
      </c>
      <c r="AB1836" s="21">
        <f t="shared" si="579"/>
        <v>5936.260988</v>
      </c>
      <c r="AC1836" s="20"/>
      <c r="AD1836" s="20"/>
      <c r="AE1836" s="20"/>
      <c r="AF1836" s="22" t="b">
        <f t="shared" si="4"/>
        <v>0</v>
      </c>
      <c r="AG1836" s="20" t="b">
        <f t="shared" si="5"/>
        <v>0</v>
      </c>
      <c r="AH1836" s="20" t="b">
        <f t="shared" si="6"/>
        <v>0</v>
      </c>
      <c r="AI1836" s="20" t="b">
        <f t="shared" si="7"/>
        <v>0</v>
      </c>
      <c r="AJ1836" s="20"/>
      <c r="AK1836" s="20"/>
      <c r="AL1836" s="20"/>
      <c r="AM1836" s="20"/>
      <c r="AN1836" s="20"/>
      <c r="AO1836" s="20"/>
      <c r="AP1836" s="20"/>
      <c r="AQ1836" s="20"/>
      <c r="AR1836" s="23"/>
      <c r="AS1836" s="23"/>
      <c r="AT1836" s="23"/>
      <c r="AU1836" s="23"/>
      <c r="AV1836" s="23"/>
    </row>
    <row r="1837" ht="15.75" customHeight="1">
      <c r="A1837" s="17" t="str">
        <f t="shared" si="1"/>
        <v>Lebanon-Middle East2001</v>
      </c>
      <c r="B1837" s="17" t="s">
        <v>235</v>
      </c>
      <c r="C1837" s="18" t="s">
        <v>229</v>
      </c>
      <c r="D1837" s="19" t="s">
        <v>77</v>
      </c>
      <c r="E1837" s="17">
        <v>1.9206800719E10</v>
      </c>
      <c r="F1837" s="18">
        <v>0.109</v>
      </c>
      <c r="G1837" s="18">
        <v>571.0</v>
      </c>
      <c r="H1837" s="18">
        <v>0.172</v>
      </c>
      <c r="I1837" s="20">
        <f t="array" ref="I1837:J1837">IFNA(VLOOKUP(A1837,ENERGY!$A$2:$F$2692,{5,6},0),0)</f>
        <v>6349</v>
      </c>
      <c r="J1837" s="20"/>
      <c r="K1837" s="20">
        <f t="array" ref="K1837:S1837">VLOOKUP(A1837,'HUMAN RESOURCES'!$A$2:$M$2692,{2,3,4,5,6,7,8,9,10},0)</f>
        <v>0.018</v>
      </c>
      <c r="L1837" s="20">
        <v>0.016</v>
      </c>
      <c r="M1837" s="20">
        <v>77.0</v>
      </c>
      <c r="N1837" s="20">
        <v>73.0</v>
      </c>
      <c r="O1837" s="20">
        <v>0.285</v>
      </c>
      <c r="P1837" s="20">
        <v>0.644</v>
      </c>
      <c r="Q1837" s="20">
        <v>0.072</v>
      </c>
      <c r="R1837" s="20">
        <v>3357600.0</v>
      </c>
      <c r="S1837" s="20">
        <v>0.861</v>
      </c>
      <c r="T1837" s="20">
        <f t="array" ref="T1837:U1837">VLOOKUP(A1837,TOURISM!$A$2:$F$2692,{3,6},0)</f>
        <v>837000000</v>
      </c>
      <c r="U1837" s="20"/>
      <c r="V1837" s="20" t="str">
        <f t="array" ref="V1837:AA1837">VLOOKUP(A1837,BUSINESS!$A$2:$J$2692,{4,5,6,7,8,9},0)</f>
        <v/>
      </c>
      <c r="W1837" s="20"/>
      <c r="X1837" s="20"/>
      <c r="Y1837" s="20"/>
      <c r="Z1837" s="20">
        <v>0.068</v>
      </c>
      <c r="AA1837" s="20">
        <v>0.228</v>
      </c>
      <c r="AB1837" s="21">
        <f t="shared" si="579"/>
        <v>5720.395735</v>
      </c>
      <c r="AC1837" s="20">
        <f t="shared" ref="AC1837:AC1844" si="609">I1837/R1837</f>
        <v>0.001890934</v>
      </c>
      <c r="AD1837" s="20"/>
      <c r="AE1837" s="20"/>
      <c r="AF1837" s="22" t="b">
        <f t="shared" si="4"/>
        <v>0</v>
      </c>
      <c r="AG1837" s="20" t="b">
        <f t="shared" si="5"/>
        <v>0</v>
      </c>
      <c r="AH1837" s="20" t="b">
        <f t="shared" si="6"/>
        <v>0</v>
      </c>
      <c r="AI1837" s="20" t="b">
        <f t="shared" si="7"/>
        <v>0</v>
      </c>
      <c r="AJ1837" s="20"/>
      <c r="AK1837" s="20"/>
      <c r="AL1837" s="20"/>
      <c r="AM1837" s="20"/>
      <c r="AN1837" s="20"/>
      <c r="AO1837" s="20"/>
      <c r="AP1837" s="20"/>
      <c r="AQ1837" s="20"/>
      <c r="AR1837" s="23"/>
      <c r="AS1837" s="23"/>
      <c r="AT1837" s="23"/>
      <c r="AU1837" s="23"/>
      <c r="AV1837" s="23"/>
    </row>
    <row r="1838" ht="15.75" customHeight="1">
      <c r="A1838" s="17" t="str">
        <f t="shared" si="1"/>
        <v>Lebanon-Middle East2002</v>
      </c>
      <c r="B1838" s="17" t="s">
        <v>235</v>
      </c>
      <c r="C1838" s="18" t="s">
        <v>229</v>
      </c>
      <c r="D1838" s="19" t="s">
        <v>79</v>
      </c>
      <c r="E1838" s="17">
        <v>1.9271523179E10</v>
      </c>
      <c r="F1838" s="18">
        <v>0.1</v>
      </c>
      <c r="G1838" s="18">
        <v>546.0</v>
      </c>
      <c r="H1838" s="18">
        <v>0.166</v>
      </c>
      <c r="I1838" s="20">
        <f t="array" ref="I1838:J1838">IFNA(VLOOKUP(A1838,ENERGY!$A$2:$F$2692,{5,6},0),0)</f>
        <v>6382</v>
      </c>
      <c r="J1838" s="20">
        <v>20403.0</v>
      </c>
      <c r="K1838" s="20">
        <f t="array" ref="K1838:S1838">VLOOKUP(A1838,'HUMAN RESOURCES'!$A$2:$M$2692,{2,3,4,5,6,7,8,9,10},0)</f>
        <v>0.017</v>
      </c>
      <c r="L1838" s="20">
        <v>0.015</v>
      </c>
      <c r="M1838" s="20">
        <v>77.0</v>
      </c>
      <c r="N1838" s="20">
        <v>74.0</v>
      </c>
      <c r="O1838" s="20">
        <v>0.284</v>
      </c>
      <c r="P1838" s="20">
        <v>0.643</v>
      </c>
      <c r="Q1838" s="20">
        <v>0.072</v>
      </c>
      <c r="R1838" s="20">
        <v>3515604.0</v>
      </c>
      <c r="S1838" s="20">
        <v>0.862</v>
      </c>
      <c r="T1838" s="20">
        <f t="array" ref="T1838:U1838">VLOOKUP(A1838,TOURISM!$A$2:$F$2692,{3,6},0)</f>
        <v>4284000000</v>
      </c>
      <c r="U1838" s="20">
        <v>2.683E9</v>
      </c>
      <c r="V1838" s="20" t="str">
        <f t="array" ref="V1838:AA1838">VLOOKUP(A1838,BUSINESS!$A$2:$J$2692,{4,5,6,7,8,9},0)</f>
        <v/>
      </c>
      <c r="W1838" s="20"/>
      <c r="X1838" s="20"/>
      <c r="Y1838" s="20"/>
      <c r="Z1838" s="20">
        <v>0.07</v>
      </c>
      <c r="AA1838" s="20">
        <v>0.22</v>
      </c>
      <c r="AB1838" s="21">
        <f t="shared" si="579"/>
        <v>5481.710448</v>
      </c>
      <c r="AC1838" s="20">
        <f t="shared" si="609"/>
        <v>0.001815335288</v>
      </c>
      <c r="AD1838" s="20">
        <f t="shared" ref="AD1838:AD1844" si="610">J1838/R1838</f>
        <v>0.005803554667</v>
      </c>
      <c r="AE1838" s="20">
        <f t="shared" ref="AE1838:AE1868" si="611">U1838/R1838</f>
        <v>763.1690031</v>
      </c>
      <c r="AF1838" s="22" t="b">
        <f t="shared" si="4"/>
        <v>0</v>
      </c>
      <c r="AG1838" s="20" t="b">
        <f t="shared" si="5"/>
        <v>0</v>
      </c>
      <c r="AH1838" s="20" t="b">
        <f t="shared" si="6"/>
        <v>0</v>
      </c>
      <c r="AI1838" s="20" t="b">
        <f t="shared" si="7"/>
        <v>0</v>
      </c>
      <c r="AJ1838" s="20"/>
      <c r="AK1838" s="20"/>
      <c r="AL1838" s="20"/>
      <c r="AM1838" s="20"/>
      <c r="AN1838" s="20"/>
      <c r="AO1838" s="20"/>
      <c r="AP1838" s="20"/>
      <c r="AQ1838" s="20"/>
      <c r="AR1838" s="23"/>
      <c r="AS1838" s="23"/>
      <c r="AT1838" s="23"/>
      <c r="AU1838" s="23"/>
      <c r="AV1838" s="23"/>
    </row>
    <row r="1839" ht="15.75" customHeight="1">
      <c r="A1839" s="17" t="str">
        <f t="shared" si="1"/>
        <v>Lebanon-Middle East2003</v>
      </c>
      <c r="B1839" s="17" t="s">
        <v>235</v>
      </c>
      <c r="C1839" s="18" t="s">
        <v>229</v>
      </c>
      <c r="D1839" s="19" t="s">
        <v>81</v>
      </c>
      <c r="E1839" s="17">
        <v>1.929056657E10</v>
      </c>
      <c r="F1839" s="18">
        <v>0.093</v>
      </c>
      <c r="G1839" s="18">
        <v>498.0</v>
      </c>
      <c r="H1839" s="18">
        <v>0.134</v>
      </c>
      <c r="I1839" s="20">
        <f t="array" ref="I1839:J1839">IFNA(VLOOKUP(A1839,ENERGY!$A$2:$F$2692,{5,6},0),0)</f>
        <v>6652</v>
      </c>
      <c r="J1839" s="20">
        <v>20917.0</v>
      </c>
      <c r="K1839" s="20">
        <f t="array" ref="K1839:S1839">VLOOKUP(A1839,'HUMAN RESOURCES'!$A$2:$M$2692,{2,3,4,5,6,7,8,9,10},0)</f>
        <v>0.016</v>
      </c>
      <c r="L1839" s="20">
        <v>0.014</v>
      </c>
      <c r="M1839" s="20">
        <v>78.0</v>
      </c>
      <c r="N1839" s="20">
        <v>74.0</v>
      </c>
      <c r="O1839" s="20">
        <v>0.284</v>
      </c>
      <c r="P1839" s="20">
        <v>0.643</v>
      </c>
      <c r="Q1839" s="20">
        <v>0.073</v>
      </c>
      <c r="R1839" s="20">
        <v>3690110.0</v>
      </c>
      <c r="S1839" s="20">
        <v>0.863</v>
      </c>
      <c r="T1839" s="20">
        <f t="array" ref="T1839:U1839">VLOOKUP(A1839,TOURISM!$A$2:$F$2692,{3,6},0)</f>
        <v>6782000000</v>
      </c>
      <c r="U1839" s="20">
        <v>3.319E9</v>
      </c>
      <c r="V1839" s="20" t="str">
        <f t="array" ref="V1839:AA1839">VLOOKUP(A1839,BUSINESS!$A$2:$J$2692,{4,5,6,7,8,9},0)</f>
        <v/>
      </c>
      <c r="W1839" s="20">
        <v>46.0</v>
      </c>
      <c r="X1839" s="20"/>
      <c r="Y1839" s="20"/>
      <c r="Z1839" s="20">
        <v>0.08</v>
      </c>
      <c r="AA1839" s="20">
        <v>0.216</v>
      </c>
      <c r="AB1839" s="21">
        <f t="shared" si="579"/>
        <v>5227.639981</v>
      </c>
      <c r="AC1839" s="20">
        <f t="shared" si="609"/>
        <v>0.001802656289</v>
      </c>
      <c r="AD1839" s="20">
        <f t="shared" si="610"/>
        <v>0.005668394709</v>
      </c>
      <c r="AE1839" s="20">
        <f t="shared" si="611"/>
        <v>899.4311823</v>
      </c>
      <c r="AF1839" s="22" t="b">
        <f t="shared" si="4"/>
        <v>0</v>
      </c>
      <c r="AG1839" s="20" t="b">
        <f t="shared" si="5"/>
        <v>0</v>
      </c>
      <c r="AH1839" s="20" t="b">
        <f t="shared" si="6"/>
        <v>0</v>
      </c>
      <c r="AI1839" s="20" t="b">
        <f t="shared" si="7"/>
        <v>0</v>
      </c>
      <c r="AJ1839" s="20"/>
      <c r="AK1839" s="20"/>
      <c r="AL1839" s="20"/>
      <c r="AM1839" s="20"/>
      <c r="AN1839" s="20"/>
      <c r="AO1839" s="20"/>
      <c r="AP1839" s="20"/>
      <c r="AQ1839" s="20"/>
      <c r="AR1839" s="23"/>
      <c r="AS1839" s="23"/>
      <c r="AT1839" s="23"/>
      <c r="AU1839" s="23"/>
      <c r="AV1839" s="23"/>
    </row>
    <row r="1840" ht="15.75" customHeight="1">
      <c r="A1840" s="17" t="str">
        <f t="shared" si="1"/>
        <v>Lebanon-Middle East2004</v>
      </c>
      <c r="B1840" s="17" t="s">
        <v>235</v>
      </c>
      <c r="C1840" s="18" t="s">
        <v>229</v>
      </c>
      <c r="D1840" s="19" t="s">
        <v>83</v>
      </c>
      <c r="E1840" s="17">
        <v>1.9325894913E10</v>
      </c>
      <c r="F1840" s="18">
        <v>0.082</v>
      </c>
      <c r="G1840" s="18">
        <v>458.0</v>
      </c>
      <c r="H1840" s="18">
        <v>0.108</v>
      </c>
      <c r="I1840" s="20">
        <f t="array" ref="I1840:J1840">IFNA(VLOOKUP(A1840,ENERGY!$A$2:$F$2692,{5,6},0),0)</f>
        <v>5426</v>
      </c>
      <c r="J1840" s="20">
        <v>16656.0</v>
      </c>
      <c r="K1840" s="20">
        <f t="array" ref="K1840:S1840">VLOOKUP(A1840,'HUMAN RESOURCES'!$A$2:$M$2692,{2,3,4,5,6,7,8,9,10},0)</f>
        <v>0.015</v>
      </c>
      <c r="L1840" s="20">
        <v>0.013</v>
      </c>
      <c r="M1840" s="20">
        <v>78.0</v>
      </c>
      <c r="N1840" s="20">
        <v>75.0</v>
      </c>
      <c r="O1840" s="20">
        <v>0.283</v>
      </c>
      <c r="P1840" s="20">
        <v>0.644</v>
      </c>
      <c r="Q1840" s="20">
        <v>0.074</v>
      </c>
      <c r="R1840" s="20">
        <v>3853582.0</v>
      </c>
      <c r="S1840" s="20">
        <v>0.865</v>
      </c>
      <c r="T1840" s="20">
        <f t="array" ref="T1840:U1840">VLOOKUP(A1840,TOURISM!$A$2:$F$2692,{3,6},0)</f>
        <v>5931000000</v>
      </c>
      <c r="U1840" s="20">
        <v>3.719E9</v>
      </c>
      <c r="V1840" s="20" t="str">
        <f t="array" ref="V1840:AA1840">VLOOKUP(A1840,BUSINESS!$A$2:$J$2692,{4,5,6,7,8,9},0)</f>
        <v/>
      </c>
      <c r="W1840" s="20">
        <v>46.0</v>
      </c>
      <c r="X1840" s="20"/>
      <c r="Y1840" s="20"/>
      <c r="Z1840" s="20">
        <v>0.09</v>
      </c>
      <c r="AA1840" s="20">
        <v>0.23</v>
      </c>
      <c r="AB1840" s="21">
        <f t="shared" si="579"/>
        <v>5015.047017</v>
      </c>
      <c r="AC1840" s="20">
        <f t="shared" si="609"/>
        <v>0.001408040623</v>
      </c>
      <c r="AD1840" s="20">
        <f t="shared" si="610"/>
        <v>0.004322212425</v>
      </c>
      <c r="AE1840" s="20">
        <f t="shared" si="611"/>
        <v>965.0761292</v>
      </c>
      <c r="AF1840" s="22" t="b">
        <f t="shared" si="4"/>
        <v>0</v>
      </c>
      <c r="AG1840" s="20" t="b">
        <f t="shared" si="5"/>
        <v>0</v>
      </c>
      <c r="AH1840" s="20" t="b">
        <f t="shared" si="6"/>
        <v>0</v>
      </c>
      <c r="AI1840" s="20" t="b">
        <f t="shared" si="7"/>
        <v>0</v>
      </c>
      <c r="AJ1840" s="20"/>
      <c r="AK1840" s="20"/>
      <c r="AL1840" s="20"/>
      <c r="AM1840" s="20"/>
      <c r="AN1840" s="20"/>
      <c r="AO1840" s="20"/>
      <c r="AP1840" s="20"/>
      <c r="AQ1840" s="20"/>
      <c r="AR1840" s="23"/>
      <c r="AS1840" s="23"/>
      <c r="AT1840" s="23"/>
      <c r="AU1840" s="23"/>
      <c r="AV1840" s="23"/>
    </row>
    <row r="1841" ht="15.75" customHeight="1">
      <c r="A1841" s="17" t="str">
        <f t="shared" si="1"/>
        <v>Lebanon-Middle East2005</v>
      </c>
      <c r="B1841" s="17" t="s">
        <v>235</v>
      </c>
      <c r="C1841" s="18" t="s">
        <v>229</v>
      </c>
      <c r="D1841" s="19" t="s">
        <v>84</v>
      </c>
      <c r="E1841" s="17">
        <v>1.9332270662E10</v>
      </c>
      <c r="F1841" s="18">
        <v>0.078</v>
      </c>
      <c r="G1841" s="18">
        <v>420.0</v>
      </c>
      <c r="H1841" s="18">
        <v>0.106</v>
      </c>
      <c r="I1841" s="20">
        <f t="array" ref="I1841:J1841">IFNA(VLOOKUP(A1841,ENERGY!$A$2:$F$2692,{5,6},0),0)</f>
        <v>5258</v>
      </c>
      <c r="J1841" s="20">
        <v>16208.0</v>
      </c>
      <c r="K1841" s="20">
        <f t="array" ref="K1841:S1841">VLOOKUP(A1841,'HUMAN RESOURCES'!$A$2:$M$2692,{2,3,4,5,6,7,8,9,10},0)</f>
        <v>0.014</v>
      </c>
      <c r="L1841" s="20">
        <v>0.012</v>
      </c>
      <c r="M1841" s="20">
        <v>79.0</v>
      </c>
      <c r="N1841" s="20">
        <v>75.0</v>
      </c>
      <c r="O1841" s="20">
        <v>0.279</v>
      </c>
      <c r="P1841" s="20">
        <v>0.646</v>
      </c>
      <c r="Q1841" s="20">
        <v>0.075</v>
      </c>
      <c r="R1841" s="20">
        <v>3986865.0</v>
      </c>
      <c r="S1841" s="20">
        <v>0.866</v>
      </c>
      <c r="T1841" s="20">
        <f t="array" ref="T1841:U1841">VLOOKUP(A1841,TOURISM!$A$2:$F$2692,{3,6},0)</f>
        <v>5969000000</v>
      </c>
      <c r="U1841" s="20">
        <v>3.565E9</v>
      </c>
      <c r="V1841" s="20">
        <f t="array" ref="V1841:AA1841">VLOOKUP(A1841,BUSINESS!$A$2:$J$2692,{4,5,6,7,8,9},0)</f>
        <v>0.354</v>
      </c>
      <c r="W1841" s="20">
        <v>46.0</v>
      </c>
      <c r="X1841" s="20"/>
      <c r="Y1841" s="20">
        <v>180.0</v>
      </c>
      <c r="Z1841" s="20">
        <v>0.101</v>
      </c>
      <c r="AA1841" s="20">
        <v>0.249</v>
      </c>
      <c r="AB1841" s="21">
        <f t="shared" si="579"/>
        <v>4848.990538</v>
      </c>
      <c r="AC1841" s="20">
        <f t="shared" si="609"/>
        <v>0.00131883071</v>
      </c>
      <c r="AD1841" s="20">
        <f t="shared" si="610"/>
        <v>0.004065349592</v>
      </c>
      <c r="AE1841" s="20">
        <f t="shared" si="611"/>
        <v>894.1862842</v>
      </c>
      <c r="AF1841" s="22" t="b">
        <f t="shared" si="4"/>
        <v>0</v>
      </c>
      <c r="AG1841" s="20" t="b">
        <f t="shared" si="5"/>
        <v>0</v>
      </c>
      <c r="AH1841" s="20" t="b">
        <f t="shared" si="6"/>
        <v>0</v>
      </c>
      <c r="AI1841" s="20" t="b">
        <f t="shared" si="7"/>
        <v>0</v>
      </c>
      <c r="AJ1841" s="20"/>
      <c r="AK1841" s="20"/>
      <c r="AL1841" s="20"/>
      <c r="AM1841" s="20"/>
      <c r="AN1841" s="20"/>
      <c r="AO1841" s="20"/>
      <c r="AP1841" s="20"/>
      <c r="AQ1841" s="20"/>
      <c r="AR1841" s="23"/>
      <c r="AS1841" s="23"/>
      <c r="AT1841" s="23"/>
      <c r="AU1841" s="23"/>
      <c r="AV1841" s="23"/>
    </row>
    <row r="1842" ht="15.75" customHeight="1">
      <c r="A1842" s="17" t="str">
        <f t="shared" si="1"/>
        <v>Lebanon-Middle East2006</v>
      </c>
      <c r="B1842" s="17" t="s">
        <v>235</v>
      </c>
      <c r="C1842" s="18" t="s">
        <v>229</v>
      </c>
      <c r="D1842" s="19" t="s">
        <v>85</v>
      </c>
      <c r="E1842" s="17">
        <v>1.9346646117E10</v>
      </c>
      <c r="F1842" s="18">
        <v>0.081</v>
      </c>
      <c r="G1842" s="18">
        <v>443.0</v>
      </c>
      <c r="H1842" s="18">
        <v>0.103</v>
      </c>
      <c r="I1842" s="20">
        <f t="array" ref="I1842:J1842">IFNA(VLOOKUP(A1842,ENERGY!$A$2:$F$2692,{5,6},0),0)</f>
        <v>5271</v>
      </c>
      <c r="J1842" s="20">
        <v>16835.0</v>
      </c>
      <c r="K1842" s="20">
        <f t="array" ref="K1842:S1842">VLOOKUP(A1842,'HUMAN RESOURCES'!$A$2:$M$2692,{2,3,4,5,6,7,8,9,10},0)</f>
        <v>0.014</v>
      </c>
      <c r="L1842" s="20">
        <v>0.011</v>
      </c>
      <c r="M1842" s="20">
        <v>80.0</v>
      </c>
      <c r="N1842" s="20">
        <v>76.0</v>
      </c>
      <c r="O1842" s="20">
        <v>0.274</v>
      </c>
      <c r="P1842" s="20">
        <v>0.65</v>
      </c>
      <c r="Q1842" s="20">
        <v>0.076</v>
      </c>
      <c r="R1842" s="20">
        <v>4079823.0</v>
      </c>
      <c r="S1842" s="20">
        <v>0.867</v>
      </c>
      <c r="T1842" s="20">
        <f t="array" ref="T1842:U1842">VLOOKUP(A1842,TOURISM!$A$2:$F$2692,{3,6},0)</f>
        <v>5457000000</v>
      </c>
      <c r="U1842" s="20">
        <v>3.783E9</v>
      </c>
      <c r="V1842" s="20">
        <f t="array" ref="V1842:AA1842">VLOOKUP(A1842,BUSINESS!$A$2:$J$2692,{4,5,6,7,8,9},0)</f>
        <v>0.354</v>
      </c>
      <c r="W1842" s="20">
        <v>46.0</v>
      </c>
      <c r="X1842" s="20"/>
      <c r="Y1842" s="20">
        <v>180.0</v>
      </c>
      <c r="Z1842" s="20">
        <v>0.15</v>
      </c>
      <c r="AA1842" s="20">
        <v>0.271</v>
      </c>
      <c r="AB1842" s="21">
        <f t="shared" si="579"/>
        <v>4742.030749</v>
      </c>
      <c r="AC1842" s="20">
        <f t="shared" si="609"/>
        <v>0.001291967813</v>
      </c>
      <c r="AD1842" s="20">
        <f t="shared" si="610"/>
        <v>0.004126404503</v>
      </c>
      <c r="AE1842" s="20">
        <f t="shared" si="611"/>
        <v>927.2461085</v>
      </c>
      <c r="AF1842" s="22" t="b">
        <f t="shared" si="4"/>
        <v>0</v>
      </c>
      <c r="AG1842" s="20" t="b">
        <f t="shared" si="5"/>
        <v>0</v>
      </c>
      <c r="AH1842" s="20" t="b">
        <f t="shared" si="6"/>
        <v>0</v>
      </c>
      <c r="AI1842" s="20" t="b">
        <f t="shared" si="7"/>
        <v>0</v>
      </c>
      <c r="AJ1842" s="20"/>
      <c r="AK1842" s="20"/>
      <c r="AL1842" s="20"/>
      <c r="AM1842" s="20"/>
      <c r="AN1842" s="20"/>
      <c r="AO1842" s="20"/>
      <c r="AP1842" s="20"/>
      <c r="AQ1842" s="20"/>
      <c r="AR1842" s="23"/>
      <c r="AS1842" s="23"/>
      <c r="AT1842" s="23"/>
      <c r="AU1842" s="23"/>
      <c r="AV1842" s="23"/>
    </row>
    <row r="1843" ht="15.75" customHeight="1">
      <c r="A1843" s="17" t="str">
        <f t="shared" si="1"/>
        <v>Lebanon-Middle East2007</v>
      </c>
      <c r="B1843" s="17" t="s">
        <v>235</v>
      </c>
      <c r="C1843" s="18" t="s">
        <v>229</v>
      </c>
      <c r="D1843" s="19" t="s">
        <v>86</v>
      </c>
      <c r="E1843" s="17">
        <v>1.9363735706E10</v>
      </c>
      <c r="F1843" s="18">
        <v>0.08</v>
      </c>
      <c r="G1843" s="18">
        <v>480.0</v>
      </c>
      <c r="H1843" s="18">
        <v>0.103</v>
      </c>
      <c r="I1843" s="20">
        <f t="array" ref="I1843:J1843">IFNA(VLOOKUP(A1843,ENERGY!$A$2:$F$2692,{5,6},0),0)</f>
        <v>4206</v>
      </c>
      <c r="J1843" s="20">
        <v>14972.0</v>
      </c>
      <c r="K1843" s="20">
        <f t="array" ref="K1843:S1843">VLOOKUP(A1843,'HUMAN RESOURCES'!$A$2:$M$2692,{2,3,4,5,6,7,8,9,10},0)</f>
        <v>0.013</v>
      </c>
      <c r="L1843" s="20">
        <v>0.011</v>
      </c>
      <c r="M1843" s="20">
        <v>80.0</v>
      </c>
      <c r="N1843" s="20">
        <v>76.0</v>
      </c>
      <c r="O1843" s="20">
        <v>0.266</v>
      </c>
      <c r="P1843" s="20">
        <v>0.655</v>
      </c>
      <c r="Q1843" s="20">
        <v>0.078</v>
      </c>
      <c r="R1843" s="20">
        <v>4139813.0</v>
      </c>
      <c r="S1843" s="20">
        <v>0.868</v>
      </c>
      <c r="T1843" s="20">
        <f t="array" ref="T1843:U1843">VLOOKUP(A1843,TOURISM!$A$2:$F$2692,{3,6},0)</f>
        <v>5796000000</v>
      </c>
      <c r="U1843" s="20">
        <v>3.914E9</v>
      </c>
      <c r="V1843" s="20">
        <f t="array" ref="V1843:AA1843">VLOOKUP(A1843,BUSINESS!$A$2:$J$2692,{4,5,6,7,8,9},0)</f>
        <v>0.354</v>
      </c>
      <c r="W1843" s="20">
        <v>46.0</v>
      </c>
      <c r="X1843" s="20"/>
      <c r="Y1843" s="20">
        <v>180.0</v>
      </c>
      <c r="Z1843" s="20">
        <v>0.187</v>
      </c>
      <c r="AA1843" s="20">
        <v>0.304</v>
      </c>
      <c r="AB1843" s="21">
        <f t="shared" si="579"/>
        <v>4677.442123</v>
      </c>
      <c r="AC1843" s="20">
        <f t="shared" si="609"/>
        <v>0.00101598792</v>
      </c>
      <c r="AD1843" s="20">
        <f t="shared" si="610"/>
        <v>0.003616588479</v>
      </c>
      <c r="AE1843" s="20">
        <f t="shared" si="611"/>
        <v>945.4533333</v>
      </c>
      <c r="AF1843" s="22" t="b">
        <f t="shared" si="4"/>
        <v>0</v>
      </c>
      <c r="AG1843" s="20" t="b">
        <f t="shared" si="5"/>
        <v>0</v>
      </c>
      <c r="AH1843" s="20" t="b">
        <f t="shared" si="6"/>
        <v>0</v>
      </c>
      <c r="AI1843" s="20" t="b">
        <f t="shared" si="7"/>
        <v>0</v>
      </c>
      <c r="AJ1843" s="20"/>
      <c r="AK1843" s="20"/>
      <c r="AL1843" s="20"/>
      <c r="AM1843" s="20"/>
      <c r="AN1843" s="20"/>
      <c r="AO1843" s="20"/>
      <c r="AP1843" s="20"/>
      <c r="AQ1843" s="20"/>
      <c r="AR1843" s="23"/>
      <c r="AS1843" s="23"/>
      <c r="AT1843" s="23"/>
      <c r="AU1843" s="23"/>
      <c r="AV1843" s="23"/>
    </row>
    <row r="1844" ht="15.75" customHeight="1">
      <c r="A1844" s="17" t="str">
        <f t="shared" si="1"/>
        <v>Lebanon-Middle East2008</v>
      </c>
      <c r="B1844" s="17" t="s">
        <v>235</v>
      </c>
      <c r="C1844" s="18" t="s">
        <v>229</v>
      </c>
      <c r="D1844" s="19" t="s">
        <v>87</v>
      </c>
      <c r="E1844" s="17">
        <v>1.9406617022E10</v>
      </c>
      <c r="F1844" s="18">
        <v>0.075</v>
      </c>
      <c r="G1844" s="18">
        <v>529.0</v>
      </c>
      <c r="H1844" s="18">
        <v>0.1</v>
      </c>
      <c r="I1844" s="20">
        <f t="array" ref="I1844:J1844">IFNA(VLOOKUP(A1844,ENERGY!$A$2:$F$2692,{5,6},0),0)</f>
        <v>5023</v>
      </c>
      <c r="J1844" s="20">
        <v>16245.0</v>
      </c>
      <c r="K1844" s="20">
        <f t="array" ref="K1844:S1844">VLOOKUP(A1844,'HUMAN RESOURCES'!$A$2:$M$2692,{2,3,4,5,6,7,8,9,10},0)</f>
        <v>0.013</v>
      </c>
      <c r="L1844" s="20">
        <v>0.01</v>
      </c>
      <c r="M1844" s="20">
        <v>81.0</v>
      </c>
      <c r="N1844" s="20">
        <v>76.0</v>
      </c>
      <c r="O1844" s="20">
        <v>0.257</v>
      </c>
      <c r="P1844" s="20">
        <v>0.662</v>
      </c>
      <c r="Q1844" s="20">
        <v>0.081</v>
      </c>
      <c r="R1844" s="20">
        <v>4186088.0</v>
      </c>
      <c r="S1844" s="20">
        <v>0.869</v>
      </c>
      <c r="T1844" s="20">
        <f t="array" ref="T1844:U1844">VLOOKUP(A1844,TOURISM!$A$2:$F$2692,{3,6},0)</f>
        <v>6317000000</v>
      </c>
      <c r="U1844" s="20">
        <v>4.297E9</v>
      </c>
      <c r="V1844" s="20">
        <f t="array" ref="V1844:AA1844">VLOOKUP(A1844,BUSINESS!$A$2:$J$2692,{4,5,6,7,8,9},0)</f>
        <v>0.36</v>
      </c>
      <c r="W1844" s="20">
        <v>11.0</v>
      </c>
      <c r="X1844" s="20"/>
      <c r="Y1844" s="20">
        <v>180.0</v>
      </c>
      <c r="Z1844" s="20">
        <v>0.225</v>
      </c>
      <c r="AA1844" s="20">
        <v>0.341</v>
      </c>
      <c r="AB1844" s="21">
        <f t="shared" si="579"/>
        <v>4635.97923</v>
      </c>
      <c r="AC1844" s="20">
        <f t="shared" si="609"/>
        <v>0.001199926996</v>
      </c>
      <c r="AD1844" s="20">
        <f t="shared" si="610"/>
        <v>0.003880711538</v>
      </c>
      <c r="AE1844" s="20">
        <f t="shared" si="611"/>
        <v>1026.495382</v>
      </c>
      <c r="AF1844" s="22" t="b">
        <f t="shared" si="4"/>
        <v>0</v>
      </c>
      <c r="AG1844" s="20" t="b">
        <f t="shared" si="5"/>
        <v>0</v>
      </c>
      <c r="AH1844" s="20" t="b">
        <f t="shared" si="6"/>
        <v>0</v>
      </c>
      <c r="AI1844" s="20" t="b">
        <f t="shared" si="7"/>
        <v>1</v>
      </c>
      <c r="AJ1844" s="20"/>
      <c r="AK1844" s="20"/>
      <c r="AL1844" s="20"/>
      <c r="AM1844" s="20"/>
      <c r="AN1844" s="20"/>
      <c r="AO1844" s="20"/>
      <c r="AP1844" s="20"/>
      <c r="AQ1844" s="20"/>
      <c r="AR1844" s="23"/>
      <c r="AS1844" s="23"/>
      <c r="AT1844" s="23"/>
      <c r="AU1844" s="23"/>
      <c r="AV1844" s="23"/>
    </row>
    <row r="1845" ht="15.75" customHeight="1">
      <c r="A1845" s="17" t="str">
        <f t="shared" si="1"/>
        <v>Lebanon-Middle East2009</v>
      </c>
      <c r="B1845" s="17" t="s">
        <v>235</v>
      </c>
      <c r="C1845" s="18" t="s">
        <v>229</v>
      </c>
      <c r="D1845" s="19" t="s">
        <v>88</v>
      </c>
      <c r="E1845" s="17">
        <v>1.9550781969E10</v>
      </c>
      <c r="F1845" s="18">
        <v>0.074</v>
      </c>
      <c r="G1845" s="18">
        <v>604.0</v>
      </c>
      <c r="H1845" s="18">
        <v>0.096</v>
      </c>
      <c r="I1845" s="20">
        <f t="array" ref="I1845:J1845">IFNA(VLOOKUP(A1845,ENERGY!$A$2:$F$2692,{5,6},0),0)</f>
        <v>0</v>
      </c>
      <c r="J1845" s="20">
        <v>0.0</v>
      </c>
      <c r="K1845" s="20">
        <f t="array" ref="K1845:S1845">VLOOKUP(A1845,'HUMAN RESOURCES'!$A$2:$M$2692,{2,3,4,5,6,7,8,9,10},0)</f>
        <v>0.013</v>
      </c>
      <c r="L1845" s="20">
        <v>0.009</v>
      </c>
      <c r="M1845" s="20">
        <v>81.0</v>
      </c>
      <c r="N1845" s="20">
        <v>77.0</v>
      </c>
      <c r="O1845" s="20">
        <v>0.247</v>
      </c>
      <c r="P1845" s="20">
        <v>0.67</v>
      </c>
      <c r="Q1845" s="20">
        <v>0.083</v>
      </c>
      <c r="R1845" s="20">
        <v>4246924.0</v>
      </c>
      <c r="S1845" s="20">
        <v>0.871</v>
      </c>
      <c r="T1845" s="20">
        <f t="array" ref="T1845:U1845">VLOOKUP(A1845,TOURISM!$A$2:$F$2692,{3,6},0)</f>
        <v>7157000000</v>
      </c>
      <c r="U1845" s="20">
        <v>4.928E9</v>
      </c>
      <c r="V1845" s="20">
        <f t="array" ref="V1845:AA1845">VLOOKUP(A1845,BUSINESS!$A$2:$J$2692,{4,5,6,7,8,9},0)</f>
        <v>0.302</v>
      </c>
      <c r="W1845" s="20">
        <v>9.0</v>
      </c>
      <c r="X1845" s="20"/>
      <c r="Y1845" s="20">
        <v>180.0</v>
      </c>
      <c r="Z1845" s="20">
        <v>0.301</v>
      </c>
      <c r="AA1845" s="20">
        <v>0.563</v>
      </c>
      <c r="AB1845" s="21">
        <f t="shared" si="579"/>
        <v>4603.515855</v>
      </c>
      <c r="AC1845" s="20"/>
      <c r="AD1845" s="20"/>
      <c r="AE1845" s="20">
        <f t="shared" si="611"/>
        <v>1160.369246</v>
      </c>
      <c r="AF1845" s="22" t="b">
        <f t="shared" si="4"/>
        <v>0</v>
      </c>
      <c r="AG1845" s="20" t="b">
        <f t="shared" si="5"/>
        <v>0</v>
      </c>
      <c r="AH1845" s="20" t="b">
        <f t="shared" si="6"/>
        <v>0</v>
      </c>
      <c r="AI1845" s="20" t="b">
        <f t="shared" si="7"/>
        <v>1</v>
      </c>
      <c r="AJ1845" s="20"/>
      <c r="AK1845" s="20"/>
      <c r="AL1845" s="20"/>
      <c r="AM1845" s="20"/>
      <c r="AN1845" s="20"/>
      <c r="AO1845" s="20"/>
      <c r="AP1845" s="20"/>
      <c r="AQ1845" s="20"/>
      <c r="AR1845" s="23"/>
      <c r="AS1845" s="23"/>
      <c r="AT1845" s="23"/>
      <c r="AU1845" s="23"/>
      <c r="AV1845" s="23"/>
    </row>
    <row r="1846" ht="15.75" customHeight="1">
      <c r="A1846" s="17" t="str">
        <f t="shared" si="1"/>
        <v>Lebanon-Middle East2010</v>
      </c>
      <c r="B1846" s="17" t="s">
        <v>235</v>
      </c>
      <c r="C1846" s="18" t="s">
        <v>229</v>
      </c>
      <c r="D1846" s="19" t="s">
        <v>89</v>
      </c>
      <c r="E1846" s="17">
        <v>1.9579479147E10</v>
      </c>
      <c r="F1846" s="18">
        <v>0.072</v>
      </c>
      <c r="G1846" s="18">
        <v>620.0</v>
      </c>
      <c r="H1846" s="18">
        <v>0.083</v>
      </c>
      <c r="I1846" s="20">
        <f t="array" ref="I1846:J1846">IFNA(VLOOKUP(A1846,ENERGY!$A$2:$F$2692,{5,6},0),0)</f>
        <v>5220</v>
      </c>
      <c r="J1846" s="20">
        <v>18221.0</v>
      </c>
      <c r="K1846" s="20">
        <f t="array" ref="K1846:S1846">VLOOKUP(A1846,'HUMAN RESOURCES'!$A$2:$M$2692,{2,3,4,5,6,7,8,9,10},0)</f>
        <v>0.013</v>
      </c>
      <c r="L1846" s="20">
        <v>0.009</v>
      </c>
      <c r="M1846" s="20">
        <v>81.0</v>
      </c>
      <c r="N1846" s="20">
        <v>77.0</v>
      </c>
      <c r="O1846" s="20">
        <v>0.237</v>
      </c>
      <c r="P1846" s="20">
        <v>0.678</v>
      </c>
      <c r="Q1846" s="20">
        <v>0.084</v>
      </c>
      <c r="R1846" s="20">
        <v>4341092.0</v>
      </c>
      <c r="S1846" s="20">
        <v>0.872</v>
      </c>
      <c r="T1846" s="20">
        <f t="array" ref="T1846:U1846">VLOOKUP(A1846,TOURISM!$A$2:$F$2692,{3,6},0)</f>
        <v>8026000000</v>
      </c>
      <c r="U1846" s="20">
        <v>4.868E9</v>
      </c>
      <c r="V1846" s="20">
        <f t="array" ref="V1846:AA1846">VLOOKUP(A1846,BUSINESS!$A$2:$J$2692,{4,5,6,7,8,9},0)</f>
        <v>0.302</v>
      </c>
      <c r="W1846" s="20">
        <v>9.0</v>
      </c>
      <c r="X1846" s="20"/>
      <c r="Y1846" s="20">
        <v>180.0</v>
      </c>
      <c r="Z1846" s="20">
        <v>0.437</v>
      </c>
      <c r="AA1846" s="20">
        <v>0.66</v>
      </c>
      <c r="AB1846" s="21">
        <f t="shared" si="579"/>
        <v>4510.265884</v>
      </c>
      <c r="AC1846" s="20">
        <f t="shared" ref="AC1846:AC1848" si="612">I1846/R1846</f>
        <v>0.001202462422</v>
      </c>
      <c r="AD1846" s="20">
        <f t="shared" ref="AD1846:AD1848" si="613">J1846/R1846</f>
        <v>0.004197330994</v>
      </c>
      <c r="AE1846" s="20">
        <f t="shared" si="611"/>
        <v>1121.376833</v>
      </c>
      <c r="AF1846" s="22" t="b">
        <f t="shared" si="4"/>
        <v>0</v>
      </c>
      <c r="AG1846" s="20" t="b">
        <f t="shared" si="5"/>
        <v>0</v>
      </c>
      <c r="AH1846" s="20" t="b">
        <f t="shared" si="6"/>
        <v>0</v>
      </c>
      <c r="AI1846" s="20" t="b">
        <f t="shared" si="7"/>
        <v>1</v>
      </c>
      <c r="AJ1846" s="20"/>
      <c r="AK1846" s="20"/>
      <c r="AL1846" s="20"/>
      <c r="AM1846" s="20"/>
      <c r="AN1846" s="20"/>
      <c r="AO1846" s="20"/>
      <c r="AP1846" s="20"/>
      <c r="AQ1846" s="20"/>
      <c r="AR1846" s="23"/>
      <c r="AS1846" s="23"/>
      <c r="AT1846" s="23"/>
      <c r="AU1846" s="23"/>
      <c r="AV1846" s="23"/>
    </row>
    <row r="1847" ht="15.75" customHeight="1">
      <c r="A1847" s="17" t="str">
        <f t="shared" si="1"/>
        <v>Lebanon-Middle East2011</v>
      </c>
      <c r="B1847" s="17" t="s">
        <v>235</v>
      </c>
      <c r="C1847" s="18" t="s">
        <v>229</v>
      </c>
      <c r="D1847" s="19" t="s">
        <v>90</v>
      </c>
      <c r="E1847" s="17">
        <v>1.964086255E10</v>
      </c>
      <c r="F1847" s="18">
        <v>0.074</v>
      </c>
      <c r="G1847" s="18">
        <v>646.0</v>
      </c>
      <c r="H1847" s="18">
        <v>0.075</v>
      </c>
      <c r="I1847" s="20">
        <f t="array" ref="I1847:J1847">IFNA(VLOOKUP(A1847,ENERGY!$A$2:$F$2692,{5,6},0),0)</f>
        <v>4774</v>
      </c>
      <c r="J1847" s="20">
        <v>14499.0</v>
      </c>
      <c r="K1847" s="20">
        <f t="array" ref="K1847:S1847">VLOOKUP(A1847,'HUMAN RESOURCES'!$A$2:$M$2692,{2,3,4,5,6,7,8,9,10},0)</f>
        <v>0.013</v>
      </c>
      <c r="L1847" s="20">
        <v>0.009</v>
      </c>
      <c r="M1847" s="20">
        <v>82.0</v>
      </c>
      <c r="N1847" s="20">
        <v>77.0</v>
      </c>
      <c r="O1847" s="20">
        <v>0.227</v>
      </c>
      <c r="P1847" s="20">
        <v>0.688</v>
      </c>
      <c r="Q1847" s="20">
        <v>0.085</v>
      </c>
      <c r="R1847" s="20">
        <v>4382790.0</v>
      </c>
      <c r="S1847" s="20">
        <v>0.873</v>
      </c>
      <c r="T1847" s="20">
        <f t="array" ref="T1847:U1847">VLOOKUP(A1847,TOURISM!$A$2:$F$2692,{3,6},0)</f>
        <v>6797000000</v>
      </c>
      <c r="U1847" s="20">
        <v>4.44E9</v>
      </c>
      <c r="V1847" s="20">
        <f t="array" ref="V1847:AA1847">VLOOKUP(A1847,BUSINESS!$A$2:$J$2692,{4,5,6,7,8,9},0)</f>
        <v>0.302</v>
      </c>
      <c r="W1847" s="20">
        <v>9.0</v>
      </c>
      <c r="X1847" s="20"/>
      <c r="Y1847" s="20">
        <v>180.0</v>
      </c>
      <c r="Z1847" s="20">
        <v>0.52</v>
      </c>
      <c r="AA1847" s="20">
        <v>0.772</v>
      </c>
      <c r="AB1847" s="21">
        <f t="shared" si="579"/>
        <v>4481.360629</v>
      </c>
      <c r="AC1847" s="20">
        <f t="shared" si="612"/>
        <v>0.001089260494</v>
      </c>
      <c r="AD1847" s="20">
        <f t="shared" si="613"/>
        <v>0.003308166716</v>
      </c>
      <c r="AE1847" s="20">
        <f t="shared" si="611"/>
        <v>1013.053329</v>
      </c>
      <c r="AF1847" s="22" t="b">
        <f t="shared" si="4"/>
        <v>0</v>
      </c>
      <c r="AG1847" s="20" t="b">
        <f t="shared" si="5"/>
        <v>0</v>
      </c>
      <c r="AH1847" s="20" t="b">
        <f t="shared" si="6"/>
        <v>0</v>
      </c>
      <c r="AI1847" s="20" t="b">
        <f t="shared" si="7"/>
        <v>1</v>
      </c>
      <c r="AJ1847" s="20"/>
      <c r="AK1847" s="20"/>
      <c r="AL1847" s="20"/>
      <c r="AM1847" s="20"/>
      <c r="AN1847" s="20"/>
      <c r="AO1847" s="20"/>
      <c r="AP1847" s="20"/>
      <c r="AQ1847" s="20"/>
      <c r="AR1847" s="23"/>
      <c r="AS1847" s="23"/>
      <c r="AT1847" s="23"/>
      <c r="AU1847" s="23"/>
      <c r="AV1847" s="23"/>
    </row>
    <row r="1848" ht="15.75" customHeight="1">
      <c r="A1848" s="17" t="str">
        <f t="shared" si="1"/>
        <v>Lebanon-Middle East2012</v>
      </c>
      <c r="B1848" s="17" t="s">
        <v>235</v>
      </c>
      <c r="C1848" s="18" t="s">
        <v>229</v>
      </c>
      <c r="D1848" s="19" t="s">
        <v>91</v>
      </c>
      <c r="E1848" s="17">
        <v>1.9649631308E10</v>
      </c>
      <c r="F1848" s="18">
        <v>0.076</v>
      </c>
      <c r="G1848" s="18">
        <v>675.0</v>
      </c>
      <c r="H1848" s="18">
        <v>0.072</v>
      </c>
      <c r="I1848" s="20">
        <f t="array" ref="I1848:J1848">IFNA(VLOOKUP(A1848,ENERGY!$A$2:$F$2692,{5,6},0),0)</f>
        <v>5220</v>
      </c>
      <c r="J1848" s="20">
        <v>16039.0</v>
      </c>
      <c r="K1848" s="20">
        <f t="array" ref="K1848:S1848">VLOOKUP(A1848,'HUMAN RESOURCES'!$A$2:$M$2692,{2,3,4,5,6,7,8,9,10},0)</f>
        <v>0.013</v>
      </c>
      <c r="L1848" s="20">
        <v>0.008</v>
      </c>
      <c r="M1848" s="20">
        <v>82.0</v>
      </c>
      <c r="N1848" s="20">
        <v>78.0</v>
      </c>
      <c r="O1848" s="20">
        <v>0.216</v>
      </c>
      <c r="P1848" s="20">
        <v>0.698</v>
      </c>
      <c r="Q1848" s="20">
        <v>0.086</v>
      </c>
      <c r="R1848" s="20">
        <v>4424888.0</v>
      </c>
      <c r="S1848" s="20">
        <v>0.874</v>
      </c>
      <c r="T1848" s="20">
        <f t="array" ref="T1848:U1848">VLOOKUP(A1848,TOURISM!$A$2:$F$2692,{3,6},0)</f>
        <v>6298000000</v>
      </c>
      <c r="U1848" s="20">
        <v>4.125E9</v>
      </c>
      <c r="V1848" s="20">
        <f t="array" ref="V1848:AA1848">VLOOKUP(A1848,BUSINESS!$A$2:$J$2692,{4,5,6,7,8,9},0)</f>
        <v>0.302</v>
      </c>
      <c r="W1848" s="20">
        <v>9.0</v>
      </c>
      <c r="X1848" s="20">
        <v>105.0</v>
      </c>
      <c r="Y1848" s="20">
        <v>180.0</v>
      </c>
      <c r="Z1848" s="20">
        <v>0.612</v>
      </c>
      <c r="AA1848" s="20">
        <v>0.808</v>
      </c>
      <c r="AB1848" s="21">
        <f t="shared" si="579"/>
        <v>4440.707043</v>
      </c>
      <c r="AC1848" s="20">
        <f t="shared" si="612"/>
        <v>0.001179690876</v>
      </c>
      <c r="AD1848" s="20">
        <f t="shared" si="613"/>
        <v>0.003624724513</v>
      </c>
      <c r="AE1848" s="20">
        <f t="shared" si="611"/>
        <v>932.2269852</v>
      </c>
      <c r="AF1848" s="22" t="b">
        <f t="shared" si="4"/>
        <v>0</v>
      </c>
      <c r="AG1848" s="20" t="b">
        <f t="shared" si="5"/>
        <v>0</v>
      </c>
      <c r="AH1848" s="20" t="b">
        <f t="shared" si="6"/>
        <v>0</v>
      </c>
      <c r="AI1848" s="20" t="b">
        <f t="shared" si="7"/>
        <v>0</v>
      </c>
      <c r="AJ1848" s="20"/>
      <c r="AK1848" s="20"/>
      <c r="AL1848" s="20"/>
      <c r="AM1848" s="20"/>
      <c r="AN1848" s="20"/>
      <c r="AO1848" s="20"/>
      <c r="AP1848" s="20"/>
      <c r="AQ1848" s="20"/>
      <c r="AR1848" s="23"/>
      <c r="AS1848" s="23"/>
      <c r="AT1848" s="23"/>
      <c r="AU1848" s="23"/>
      <c r="AV1848" s="23"/>
    </row>
    <row r="1849" ht="15.75" customHeight="1">
      <c r="A1849" s="17" t="str">
        <f t="shared" si="1"/>
        <v>Oman-Middle East2000</v>
      </c>
      <c r="B1849" s="17" t="s">
        <v>236</v>
      </c>
      <c r="C1849" s="18" t="s">
        <v>229</v>
      </c>
      <c r="D1849" s="19" t="s">
        <v>76</v>
      </c>
      <c r="E1849" s="17">
        <v>9.1941791944E10</v>
      </c>
      <c r="F1849" s="18">
        <v>0.031</v>
      </c>
      <c r="G1849" s="18">
        <v>264.0</v>
      </c>
      <c r="H1849" s="18">
        <v>0.101</v>
      </c>
      <c r="I1849" s="20" t="str">
        <f t="array" ref="I1849:J1849">IFNA(VLOOKUP(A1849,ENERGY!$A$2:$F$2692,{5,6},0),0)</f>
        <v/>
      </c>
      <c r="J1849" s="20"/>
      <c r="K1849" s="20">
        <f t="array" ref="K1849:S1849">VLOOKUP(A1849,'HUMAN RESOURCES'!$A$2:$M$2692,{2,3,4,5,6,7,8,9,10},0)</f>
        <v>0.024</v>
      </c>
      <c r="L1849" s="20">
        <v>0.014</v>
      </c>
      <c r="M1849" s="20">
        <v>74.0</v>
      </c>
      <c r="N1849" s="20">
        <v>70.0</v>
      </c>
      <c r="O1849" s="20">
        <v>0.372</v>
      </c>
      <c r="P1849" s="20">
        <v>0.605</v>
      </c>
      <c r="Q1849" s="20">
        <v>0.023</v>
      </c>
      <c r="R1849" s="20">
        <v>2192535.0</v>
      </c>
      <c r="S1849" s="20">
        <v>0.716</v>
      </c>
      <c r="T1849" s="20">
        <f t="array" ref="T1849:U1849">VLOOKUP(A1849,TOURISM!$A$2:$F$2692,{3,6},0)</f>
        <v>377000000</v>
      </c>
      <c r="U1849" s="20">
        <v>6.29E8</v>
      </c>
      <c r="V1849" s="20" t="str">
        <f t="array" ref="V1849:AA1849">VLOOKUP(A1849,BUSINESS!$A$2:$J$2692,{4,5,6,7,8,9},0)</f>
        <v/>
      </c>
      <c r="W1849" s="20"/>
      <c r="X1849" s="20"/>
      <c r="Y1849" s="20"/>
      <c r="Z1849" s="20">
        <v>0.035</v>
      </c>
      <c r="AA1849" s="20">
        <v>0.074</v>
      </c>
      <c r="AB1849" s="21">
        <f t="shared" si="579"/>
        <v>41934.01334</v>
      </c>
      <c r="AC1849" s="20"/>
      <c r="AD1849" s="20"/>
      <c r="AE1849" s="20">
        <f t="shared" si="611"/>
        <v>286.8825355</v>
      </c>
      <c r="AF1849" s="22" t="b">
        <f t="shared" si="4"/>
        <v>0</v>
      </c>
      <c r="AG1849" s="20" t="b">
        <f t="shared" si="5"/>
        <v>0</v>
      </c>
      <c r="AH1849" s="20" t="b">
        <f t="shared" si="6"/>
        <v>0</v>
      </c>
      <c r="AI1849" s="20" t="b">
        <f t="shared" si="7"/>
        <v>0</v>
      </c>
      <c r="AJ1849" s="20"/>
      <c r="AK1849" s="20"/>
      <c r="AL1849" s="20"/>
      <c r="AM1849" s="20"/>
      <c r="AN1849" s="20"/>
      <c r="AO1849" s="20"/>
      <c r="AP1849" s="20"/>
      <c r="AQ1849" s="20"/>
      <c r="AR1849" s="23"/>
      <c r="AS1849" s="23"/>
      <c r="AT1849" s="23"/>
      <c r="AU1849" s="23"/>
      <c r="AV1849" s="23"/>
    </row>
    <row r="1850" ht="15.75" customHeight="1">
      <c r="A1850" s="17" t="str">
        <f t="shared" si="1"/>
        <v>Oman-Middle East2001</v>
      </c>
      <c r="B1850" s="17" t="s">
        <v>236</v>
      </c>
      <c r="C1850" s="18" t="s">
        <v>229</v>
      </c>
      <c r="D1850" s="19" t="s">
        <v>77</v>
      </c>
      <c r="E1850" s="17">
        <v>9.2783947368E10</v>
      </c>
      <c r="F1850" s="18">
        <v>0.031</v>
      </c>
      <c r="G1850" s="18">
        <v>263.0</v>
      </c>
      <c r="H1850" s="18">
        <v>0.092</v>
      </c>
      <c r="I1850" s="20">
        <f t="array" ref="I1850:J1850">IFNA(VLOOKUP(A1850,ENERGY!$A$2:$F$2692,{5,6},0),0)</f>
        <v>25276</v>
      </c>
      <c r="J1850" s="20"/>
      <c r="K1850" s="20">
        <f t="array" ref="K1850:S1850">VLOOKUP(A1850,'HUMAN RESOURCES'!$A$2:$M$2692,{2,3,4,5,6,7,8,9,10},0)</f>
        <v>0.023</v>
      </c>
      <c r="L1850" s="20">
        <v>0.013</v>
      </c>
      <c r="M1850" s="20">
        <v>75.0</v>
      </c>
      <c r="N1850" s="20">
        <v>71.0</v>
      </c>
      <c r="O1850" s="20">
        <v>0.369</v>
      </c>
      <c r="P1850" s="20">
        <v>0.607</v>
      </c>
      <c r="Q1850" s="20">
        <v>0.024</v>
      </c>
      <c r="R1850" s="20">
        <v>2239025.0</v>
      </c>
      <c r="S1850" s="20">
        <v>0.715</v>
      </c>
      <c r="T1850" s="20">
        <f t="array" ref="T1850:U1850">VLOOKUP(A1850,TOURISM!$A$2:$F$2692,{3,6},0)</f>
        <v>538000000</v>
      </c>
      <c r="U1850" s="20">
        <v>7.03E8</v>
      </c>
      <c r="V1850" s="20" t="str">
        <f t="array" ref="V1850:AA1850">VLOOKUP(A1850,BUSINESS!$A$2:$J$2692,{4,5,6,7,8,9},0)</f>
        <v/>
      </c>
      <c r="W1850" s="20"/>
      <c r="X1850" s="20"/>
      <c r="Y1850" s="20"/>
      <c r="Z1850" s="20">
        <v>0.059</v>
      </c>
      <c r="AA1850" s="20">
        <v>0.144</v>
      </c>
      <c r="AB1850" s="21">
        <f t="shared" si="579"/>
        <v>41439.44233</v>
      </c>
      <c r="AC1850" s="20">
        <f t="shared" ref="AC1850:AC1853" si="614">I1850/R1850</f>
        <v>0.01128884224</v>
      </c>
      <c r="AD1850" s="20"/>
      <c r="AE1850" s="20">
        <f t="shared" si="611"/>
        <v>313.9759494</v>
      </c>
      <c r="AF1850" s="22" t="b">
        <f t="shared" si="4"/>
        <v>0</v>
      </c>
      <c r="AG1850" s="20" t="b">
        <f t="shared" si="5"/>
        <v>1</v>
      </c>
      <c r="AH1850" s="20" t="b">
        <f t="shared" si="6"/>
        <v>0</v>
      </c>
      <c r="AI1850" s="20" t="b">
        <f t="shared" si="7"/>
        <v>0</v>
      </c>
      <c r="AJ1850" s="20"/>
      <c r="AK1850" s="20"/>
      <c r="AL1850" s="20"/>
      <c r="AM1850" s="20"/>
      <c r="AN1850" s="20"/>
      <c r="AO1850" s="20"/>
      <c r="AP1850" s="20"/>
      <c r="AQ1850" s="20"/>
      <c r="AR1850" s="23"/>
      <c r="AS1850" s="23"/>
      <c r="AT1850" s="23"/>
      <c r="AU1850" s="23"/>
      <c r="AV1850" s="23"/>
    </row>
    <row r="1851" ht="15.75" customHeight="1">
      <c r="A1851" s="17" t="str">
        <f t="shared" si="1"/>
        <v>Oman-Middle East2002</v>
      </c>
      <c r="B1851" s="17" t="s">
        <v>236</v>
      </c>
      <c r="C1851" s="18" t="s">
        <v>229</v>
      </c>
      <c r="D1851" s="19" t="s">
        <v>79</v>
      </c>
      <c r="E1851" s="17">
        <v>9.2889586976E10</v>
      </c>
      <c r="F1851" s="18">
        <v>0.032</v>
      </c>
      <c r="G1851" s="18">
        <v>278.0</v>
      </c>
      <c r="H1851" s="18">
        <v>0.085</v>
      </c>
      <c r="I1851" s="20">
        <f t="array" ref="I1851:J1851">IFNA(VLOOKUP(A1851,ENERGY!$A$2:$F$2692,{5,6},0),0)</f>
        <v>23158</v>
      </c>
      <c r="J1851" s="20">
        <v>57202.0</v>
      </c>
      <c r="K1851" s="20">
        <f t="array" ref="K1851:S1851">VLOOKUP(A1851,'HUMAN RESOURCES'!$A$2:$M$2692,{2,3,4,5,6,7,8,9,10},0)</f>
        <v>0.023</v>
      </c>
      <c r="L1851" s="20">
        <v>0.013</v>
      </c>
      <c r="M1851" s="20">
        <v>75.0</v>
      </c>
      <c r="N1851" s="20">
        <v>71.0</v>
      </c>
      <c r="O1851" s="20">
        <v>0.366</v>
      </c>
      <c r="P1851" s="20">
        <v>0.609</v>
      </c>
      <c r="Q1851" s="20">
        <v>0.024</v>
      </c>
      <c r="R1851" s="20">
        <v>2308409.0</v>
      </c>
      <c r="S1851" s="20">
        <v>0.715</v>
      </c>
      <c r="T1851" s="20">
        <f t="array" ref="T1851:U1851">VLOOKUP(A1851,TOURISM!$A$2:$F$2692,{3,6},0)</f>
        <v>539000000</v>
      </c>
      <c r="U1851" s="20">
        <v>7.02E8</v>
      </c>
      <c r="V1851" s="20" t="str">
        <f t="array" ref="V1851:AA1851">VLOOKUP(A1851,BUSINESS!$A$2:$J$2692,{4,5,6,7,8,9},0)</f>
        <v/>
      </c>
      <c r="W1851" s="20"/>
      <c r="X1851" s="20"/>
      <c r="Y1851" s="20"/>
      <c r="Z1851" s="20">
        <v>0.069</v>
      </c>
      <c r="AA1851" s="20">
        <v>0.201</v>
      </c>
      <c r="AB1851" s="21">
        <f t="shared" si="579"/>
        <v>40239.65726</v>
      </c>
      <c r="AC1851" s="20">
        <f t="shared" si="614"/>
        <v>0.01003201772</v>
      </c>
      <c r="AD1851" s="20">
        <f t="shared" ref="AD1851:AD1853" si="615">J1851/R1851</f>
        <v>0.02477983754</v>
      </c>
      <c r="AE1851" s="20">
        <f t="shared" si="611"/>
        <v>304.105555</v>
      </c>
      <c r="AF1851" s="22" t="b">
        <f t="shared" si="4"/>
        <v>0</v>
      </c>
      <c r="AG1851" s="20" t="b">
        <f t="shared" si="5"/>
        <v>1</v>
      </c>
      <c r="AH1851" s="20" t="b">
        <f t="shared" si="6"/>
        <v>1</v>
      </c>
      <c r="AI1851" s="20" t="b">
        <f t="shared" si="7"/>
        <v>0</v>
      </c>
      <c r="AJ1851" s="20"/>
      <c r="AK1851" s="20"/>
      <c r="AL1851" s="20"/>
      <c r="AM1851" s="20"/>
      <c r="AN1851" s="20"/>
      <c r="AO1851" s="20"/>
      <c r="AP1851" s="20"/>
      <c r="AQ1851" s="20"/>
      <c r="AR1851" s="23"/>
      <c r="AS1851" s="23"/>
      <c r="AT1851" s="23"/>
      <c r="AU1851" s="23"/>
      <c r="AV1851" s="23"/>
    </row>
    <row r="1852" ht="15.75" customHeight="1">
      <c r="A1852" s="17" t="str">
        <f t="shared" si="1"/>
        <v>Oman-Middle East2003</v>
      </c>
      <c r="B1852" s="17" t="s">
        <v>236</v>
      </c>
      <c r="C1852" s="18" t="s">
        <v>229</v>
      </c>
      <c r="D1852" s="19" t="s">
        <v>81</v>
      </c>
      <c r="E1852" s="17">
        <v>9.3167701863E10</v>
      </c>
      <c r="F1852" s="18">
        <v>0.032</v>
      </c>
      <c r="G1852" s="18">
        <v>294.0</v>
      </c>
      <c r="H1852" s="18">
        <v>0.082</v>
      </c>
      <c r="I1852" s="20">
        <f t="array" ref="I1852:J1852">IFNA(VLOOKUP(A1852,ENERGY!$A$2:$F$2692,{5,6},0),0)</f>
        <v>18279</v>
      </c>
      <c r="J1852" s="20">
        <v>40264.0</v>
      </c>
      <c r="K1852" s="20">
        <f t="array" ref="K1852:S1852">VLOOKUP(A1852,'HUMAN RESOURCES'!$A$2:$M$2692,{2,3,4,5,6,7,8,9,10},0)</f>
        <v>0.022</v>
      </c>
      <c r="L1852" s="20">
        <v>0.012</v>
      </c>
      <c r="M1852" s="20">
        <v>76.0</v>
      </c>
      <c r="N1852" s="20">
        <v>72.0</v>
      </c>
      <c r="O1852" s="20">
        <v>0.364</v>
      </c>
      <c r="P1852" s="20">
        <v>0.612</v>
      </c>
      <c r="Q1852" s="20">
        <v>0.025</v>
      </c>
      <c r="R1852" s="20">
        <v>2389121.0</v>
      </c>
      <c r="S1852" s="20">
        <v>0.715</v>
      </c>
      <c r="T1852" s="20">
        <f t="array" ref="T1852:U1852">VLOOKUP(A1852,TOURISM!$A$2:$F$2692,{3,6},0)</f>
        <v>546000000</v>
      </c>
      <c r="U1852" s="20">
        <v>8.04E8</v>
      </c>
      <c r="V1852" s="20" t="str">
        <f t="array" ref="V1852:AA1852">VLOOKUP(A1852,BUSINESS!$A$2:$J$2692,{4,5,6,7,8,9},0)</f>
        <v/>
      </c>
      <c r="W1852" s="20">
        <v>35.0</v>
      </c>
      <c r="X1852" s="20"/>
      <c r="Y1852" s="20"/>
      <c r="Z1852" s="20">
        <v>0.073</v>
      </c>
      <c r="AA1852" s="20">
        <v>0.249</v>
      </c>
      <c r="AB1852" s="21">
        <f t="shared" si="579"/>
        <v>38996.64432</v>
      </c>
      <c r="AC1852" s="20">
        <f t="shared" si="614"/>
        <v>0.007650931033</v>
      </c>
      <c r="AD1852" s="20">
        <f t="shared" si="615"/>
        <v>0.01685306018</v>
      </c>
      <c r="AE1852" s="20">
        <f t="shared" si="611"/>
        <v>336.5254418</v>
      </c>
      <c r="AF1852" s="22" t="b">
        <f t="shared" si="4"/>
        <v>0</v>
      </c>
      <c r="AG1852" s="20" t="b">
        <f t="shared" si="5"/>
        <v>1</v>
      </c>
      <c r="AH1852" s="20" t="b">
        <f t="shared" si="6"/>
        <v>0</v>
      </c>
      <c r="AI1852" s="20" t="b">
        <f t="shared" si="7"/>
        <v>0</v>
      </c>
      <c r="AJ1852" s="20"/>
      <c r="AK1852" s="20"/>
      <c r="AL1852" s="20"/>
      <c r="AM1852" s="20"/>
      <c r="AN1852" s="20"/>
      <c r="AO1852" s="20"/>
      <c r="AP1852" s="20"/>
      <c r="AQ1852" s="20"/>
      <c r="AR1852" s="23"/>
      <c r="AS1852" s="23"/>
      <c r="AT1852" s="23"/>
      <c r="AU1852" s="23"/>
      <c r="AV1852" s="23"/>
    </row>
    <row r="1853" ht="15.75" customHeight="1">
      <c r="A1853" s="17" t="str">
        <f t="shared" si="1"/>
        <v>Oman-Middle East2004</v>
      </c>
      <c r="B1853" s="17" t="s">
        <v>236</v>
      </c>
      <c r="C1853" s="18" t="s">
        <v>229</v>
      </c>
      <c r="D1853" s="19" t="s">
        <v>83</v>
      </c>
      <c r="E1853" s="17">
        <v>9.3639316E10</v>
      </c>
      <c r="F1853" s="18">
        <v>0.03</v>
      </c>
      <c r="G1853" s="18">
        <v>310.0</v>
      </c>
      <c r="H1853" s="18">
        <v>0.076</v>
      </c>
      <c r="I1853" s="20">
        <f t="array" ref="I1853:J1853">IFNA(VLOOKUP(A1853,ENERGY!$A$2:$F$2692,{5,6},0),0)</f>
        <v>18679</v>
      </c>
      <c r="J1853" s="20">
        <v>41067.0</v>
      </c>
      <c r="K1853" s="20">
        <f t="array" ref="K1853:S1853">VLOOKUP(A1853,'HUMAN RESOURCES'!$A$2:$M$2692,{2,3,4,5,6,7,8,9,10},0)</f>
        <v>0.022</v>
      </c>
      <c r="L1853" s="20">
        <v>0.011</v>
      </c>
      <c r="M1853" s="20">
        <v>76.0</v>
      </c>
      <c r="N1853" s="20">
        <v>72.0</v>
      </c>
      <c r="O1853" s="20">
        <v>0.359</v>
      </c>
      <c r="P1853" s="20">
        <v>0.616</v>
      </c>
      <c r="Q1853" s="20">
        <v>0.025</v>
      </c>
      <c r="R1853" s="20">
        <v>2464001.0</v>
      </c>
      <c r="S1853" s="20">
        <v>0.718</v>
      </c>
      <c r="T1853" s="20">
        <f t="array" ref="T1853:U1853">VLOOKUP(A1853,TOURISM!$A$2:$F$2692,{3,6},0)</f>
        <v>601000000</v>
      </c>
      <c r="U1853" s="20">
        <v>8.23E8</v>
      </c>
      <c r="V1853" s="20" t="str">
        <f t="array" ref="V1853:AA1853">VLOOKUP(A1853,BUSINESS!$A$2:$J$2692,{4,5,6,7,8,9},0)</f>
        <v/>
      </c>
      <c r="W1853" s="20">
        <v>35.0</v>
      </c>
      <c r="X1853" s="20"/>
      <c r="Y1853" s="20"/>
      <c r="Z1853" s="20">
        <v>0.068</v>
      </c>
      <c r="AA1853" s="20">
        <v>0.327</v>
      </c>
      <c r="AB1853" s="21">
        <f t="shared" si="579"/>
        <v>38002.95373</v>
      </c>
      <c r="AC1853" s="20">
        <f t="shared" si="614"/>
        <v>0.00758075991</v>
      </c>
      <c r="AD1853" s="20">
        <f t="shared" si="615"/>
        <v>0.01666679518</v>
      </c>
      <c r="AE1853" s="20">
        <f t="shared" si="611"/>
        <v>334.0096047</v>
      </c>
      <c r="AF1853" s="22" t="b">
        <f t="shared" si="4"/>
        <v>0</v>
      </c>
      <c r="AG1853" s="20" t="b">
        <f t="shared" si="5"/>
        <v>1</v>
      </c>
      <c r="AH1853" s="20" t="b">
        <f t="shared" si="6"/>
        <v>0</v>
      </c>
      <c r="AI1853" s="20" t="b">
        <f t="shared" si="7"/>
        <v>0</v>
      </c>
      <c r="AJ1853" s="20"/>
      <c r="AK1853" s="20"/>
      <c r="AL1853" s="20"/>
      <c r="AM1853" s="20"/>
      <c r="AN1853" s="20"/>
      <c r="AO1853" s="20"/>
      <c r="AP1853" s="20"/>
      <c r="AQ1853" s="20"/>
      <c r="AR1853" s="23"/>
      <c r="AS1853" s="23"/>
      <c r="AT1853" s="23"/>
      <c r="AU1853" s="23"/>
      <c r="AV1853" s="23"/>
    </row>
    <row r="1854" ht="15.75" customHeight="1">
      <c r="A1854" s="17" t="str">
        <f t="shared" si="1"/>
        <v>Oman-Middle East2005</v>
      </c>
      <c r="B1854" s="17" t="s">
        <v>236</v>
      </c>
      <c r="C1854" s="18" t="s">
        <v>229</v>
      </c>
      <c r="D1854" s="19" t="s">
        <v>84</v>
      </c>
      <c r="E1854" s="17">
        <v>9.3789473684E10</v>
      </c>
      <c r="F1854" s="18">
        <v>0.026</v>
      </c>
      <c r="G1854" s="18">
        <v>331.0</v>
      </c>
      <c r="H1854" s="18">
        <v>0.071</v>
      </c>
      <c r="I1854" s="20">
        <f t="array" ref="I1854:J1854">IFNA(VLOOKUP(A1854,ENERGY!$A$2:$F$2692,{5,6},0),0)</f>
        <v>0</v>
      </c>
      <c r="J1854" s="20">
        <v>0.0</v>
      </c>
      <c r="K1854" s="20">
        <f t="array" ref="K1854:S1854">VLOOKUP(A1854,'HUMAN RESOURCES'!$A$2:$M$2692,{2,3,4,5,6,7,8,9,10},0)</f>
        <v>0.022</v>
      </c>
      <c r="L1854" s="20">
        <v>0.011</v>
      </c>
      <c r="M1854" s="20">
        <v>77.0</v>
      </c>
      <c r="N1854" s="20">
        <v>72.0</v>
      </c>
      <c r="O1854" s="20">
        <v>0.351</v>
      </c>
      <c r="P1854" s="20">
        <v>0.624</v>
      </c>
      <c r="Q1854" s="20">
        <v>0.025</v>
      </c>
      <c r="R1854" s="20">
        <v>2522325.0</v>
      </c>
      <c r="S1854" s="20">
        <v>0.724</v>
      </c>
      <c r="T1854" s="20">
        <f t="array" ref="T1854:U1854">VLOOKUP(A1854,TOURISM!$A$2:$F$2692,{3,6},0)</f>
        <v>627000000</v>
      </c>
      <c r="U1854" s="20">
        <v>8.63E8</v>
      </c>
      <c r="V1854" s="20">
        <f t="array" ref="V1854:AA1854">VLOOKUP(A1854,BUSINESS!$A$2:$J$2692,{4,5,6,7,8,9},0)</f>
        <v>0.195</v>
      </c>
      <c r="W1854" s="20">
        <v>35.0</v>
      </c>
      <c r="X1854" s="20"/>
      <c r="Y1854" s="20">
        <v>52.0</v>
      </c>
      <c r="Z1854" s="20">
        <v>0.067</v>
      </c>
      <c r="AA1854" s="20">
        <v>0.529</v>
      </c>
      <c r="AB1854" s="21">
        <f t="shared" si="579"/>
        <v>37183.73869</v>
      </c>
      <c r="AC1854" s="20"/>
      <c r="AD1854" s="20"/>
      <c r="AE1854" s="20">
        <f t="shared" si="611"/>
        <v>342.1446483</v>
      </c>
      <c r="AF1854" s="22" t="b">
        <f t="shared" si="4"/>
        <v>0</v>
      </c>
      <c r="AG1854" s="20" t="b">
        <f t="shared" si="5"/>
        <v>0</v>
      </c>
      <c r="AH1854" s="20" t="b">
        <f t="shared" si="6"/>
        <v>0</v>
      </c>
      <c r="AI1854" s="20" t="b">
        <f t="shared" si="7"/>
        <v>0</v>
      </c>
      <c r="AJ1854" s="20"/>
      <c r="AK1854" s="20"/>
      <c r="AL1854" s="20"/>
      <c r="AM1854" s="20"/>
      <c r="AN1854" s="20"/>
      <c r="AO1854" s="20"/>
      <c r="AP1854" s="20"/>
      <c r="AQ1854" s="20"/>
      <c r="AR1854" s="23"/>
      <c r="AS1854" s="23"/>
      <c r="AT1854" s="23"/>
      <c r="AU1854" s="23"/>
      <c r="AV1854" s="23"/>
    </row>
    <row r="1855" ht="15.75" customHeight="1">
      <c r="A1855" s="17" t="str">
        <f t="shared" si="1"/>
        <v>Oman-Middle East2006</v>
      </c>
      <c r="B1855" s="17" t="s">
        <v>236</v>
      </c>
      <c r="C1855" s="18" t="s">
        <v>229</v>
      </c>
      <c r="D1855" s="19" t="s">
        <v>85</v>
      </c>
      <c r="E1855" s="17">
        <v>9.4684582573E10</v>
      </c>
      <c r="F1855" s="18">
        <v>0.023</v>
      </c>
      <c r="G1855" s="18">
        <v>346.0</v>
      </c>
      <c r="H1855" s="18">
        <v>0.074</v>
      </c>
      <c r="I1855" s="20">
        <f t="array" ref="I1855:J1855">IFNA(VLOOKUP(A1855,ENERGY!$A$2:$F$2692,{5,6},0),0)</f>
        <v>8818</v>
      </c>
      <c r="J1855" s="20">
        <v>25471.0</v>
      </c>
      <c r="K1855" s="20">
        <f t="array" ref="K1855:S1855">VLOOKUP(A1855,'HUMAN RESOURCES'!$A$2:$M$2692,{2,3,4,5,6,7,8,9,10},0)</f>
        <v>0.022</v>
      </c>
      <c r="L1855" s="20">
        <v>0.011</v>
      </c>
      <c r="M1855" s="20">
        <v>77.0</v>
      </c>
      <c r="N1855" s="20">
        <v>73.0</v>
      </c>
      <c r="O1855" s="20">
        <v>0.34</v>
      </c>
      <c r="P1855" s="20">
        <v>0.635</v>
      </c>
      <c r="Q1855" s="20">
        <v>0.025</v>
      </c>
      <c r="R1855" s="20">
        <v>2554905.0</v>
      </c>
      <c r="S1855" s="20">
        <v>0.73</v>
      </c>
      <c r="T1855" s="20">
        <f t="array" ref="T1855:U1855">VLOOKUP(A1855,TOURISM!$A$2:$F$2692,{3,6},0)</f>
        <v>749000000</v>
      </c>
      <c r="U1855" s="20">
        <v>8.94E8</v>
      </c>
      <c r="V1855" s="20">
        <f t="array" ref="V1855:AA1855">VLOOKUP(A1855,BUSINESS!$A$2:$J$2692,{4,5,6,7,8,9},0)</f>
        <v>0.203</v>
      </c>
      <c r="W1855" s="20">
        <v>35.0</v>
      </c>
      <c r="X1855" s="20"/>
      <c r="Y1855" s="20">
        <v>52.0</v>
      </c>
      <c r="Z1855" s="20">
        <v>0.083</v>
      </c>
      <c r="AA1855" s="20">
        <v>0.712</v>
      </c>
      <c r="AB1855" s="21">
        <f t="shared" si="579"/>
        <v>37059.923</v>
      </c>
      <c r="AC1855" s="20">
        <f t="shared" ref="AC1855:AC1858" si="616">I1855/R1855</f>
        <v>0.003451400346</v>
      </c>
      <c r="AD1855" s="20">
        <f t="shared" ref="AD1855:AD1858" si="617">J1855/R1855</f>
        <v>0.009969450919</v>
      </c>
      <c r="AE1855" s="20">
        <f t="shared" si="611"/>
        <v>349.9151632</v>
      </c>
      <c r="AF1855" s="22" t="b">
        <f t="shared" si="4"/>
        <v>0</v>
      </c>
      <c r="AG1855" s="20" t="b">
        <f t="shared" si="5"/>
        <v>0</v>
      </c>
      <c r="AH1855" s="20" t="b">
        <f t="shared" si="6"/>
        <v>0</v>
      </c>
      <c r="AI1855" s="20" t="b">
        <f t="shared" si="7"/>
        <v>0</v>
      </c>
      <c r="AJ1855" s="20"/>
      <c r="AK1855" s="20"/>
      <c r="AL1855" s="20"/>
      <c r="AM1855" s="20"/>
      <c r="AN1855" s="20"/>
      <c r="AO1855" s="20"/>
      <c r="AP1855" s="20"/>
      <c r="AQ1855" s="20"/>
      <c r="AR1855" s="23"/>
      <c r="AS1855" s="23"/>
      <c r="AT1855" s="23"/>
      <c r="AU1855" s="23"/>
      <c r="AV1855" s="23"/>
    </row>
    <row r="1856" ht="15.75" customHeight="1">
      <c r="A1856" s="17" t="str">
        <f t="shared" si="1"/>
        <v>Oman-Middle East2007</v>
      </c>
      <c r="B1856" s="17" t="s">
        <v>236</v>
      </c>
      <c r="C1856" s="18" t="s">
        <v>229</v>
      </c>
      <c r="D1856" s="19" t="s">
        <v>86</v>
      </c>
      <c r="E1856" s="17">
        <v>9.5292530753E10</v>
      </c>
      <c r="F1856" s="18">
        <v>0.025</v>
      </c>
      <c r="G1856" s="18">
        <v>403.0</v>
      </c>
      <c r="H1856" s="18">
        <v>0.073</v>
      </c>
      <c r="I1856" s="20">
        <f t="array" ref="I1856:J1856">IFNA(VLOOKUP(A1856,ENERGY!$A$2:$F$2692,{5,6},0),0)</f>
        <v>9603</v>
      </c>
      <c r="J1856" s="20">
        <v>27987.0</v>
      </c>
      <c r="K1856" s="20">
        <f t="array" ref="K1856:S1856">VLOOKUP(A1856,'HUMAN RESOURCES'!$A$2:$M$2692,{2,3,4,5,6,7,8,9,10},0)</f>
        <v>0.022</v>
      </c>
      <c r="L1856" s="20">
        <v>0.01</v>
      </c>
      <c r="M1856" s="20">
        <v>77.0</v>
      </c>
      <c r="N1856" s="20">
        <v>73.0</v>
      </c>
      <c r="O1856" s="20">
        <v>0.327</v>
      </c>
      <c r="P1856" s="20">
        <v>0.649</v>
      </c>
      <c r="Q1856" s="20">
        <v>0.024</v>
      </c>
      <c r="R1856" s="20">
        <v>2569739.0</v>
      </c>
      <c r="S1856" s="20">
        <v>0.735</v>
      </c>
      <c r="T1856" s="20">
        <f t="array" ref="T1856:U1856">VLOOKUP(A1856,TOURISM!$A$2:$F$2692,{3,6},0)</f>
        <v>905000000</v>
      </c>
      <c r="U1856" s="20">
        <v>9.52E8</v>
      </c>
      <c r="V1856" s="20">
        <f t="array" ref="V1856:AA1856">VLOOKUP(A1856,BUSINESS!$A$2:$J$2692,{4,5,6,7,8,9},0)</f>
        <v>0.12</v>
      </c>
      <c r="W1856" s="20">
        <v>35.0</v>
      </c>
      <c r="X1856" s="20"/>
      <c r="Y1856" s="20">
        <v>62.0</v>
      </c>
      <c r="Z1856" s="20">
        <v>0.167</v>
      </c>
      <c r="AA1856" s="20">
        <v>0.973</v>
      </c>
      <c r="AB1856" s="21">
        <f t="shared" si="579"/>
        <v>37082.57171</v>
      </c>
      <c r="AC1856" s="20">
        <f t="shared" si="616"/>
        <v>0.003736955387</v>
      </c>
      <c r="AD1856" s="20">
        <f t="shared" si="617"/>
        <v>0.01089098932</v>
      </c>
      <c r="AE1856" s="20">
        <f t="shared" si="611"/>
        <v>370.4656387</v>
      </c>
      <c r="AF1856" s="22" t="b">
        <f t="shared" si="4"/>
        <v>0</v>
      </c>
      <c r="AG1856" s="20" t="b">
        <f t="shared" si="5"/>
        <v>0</v>
      </c>
      <c r="AH1856" s="20" t="b">
        <f t="shared" si="6"/>
        <v>0</v>
      </c>
      <c r="AI1856" s="20" t="b">
        <f t="shared" si="7"/>
        <v>0</v>
      </c>
      <c r="AJ1856" s="20"/>
      <c r="AK1856" s="20"/>
      <c r="AL1856" s="20"/>
      <c r="AM1856" s="20"/>
      <c r="AN1856" s="20"/>
      <c r="AO1856" s="20"/>
      <c r="AP1856" s="20"/>
      <c r="AQ1856" s="20"/>
      <c r="AR1856" s="23"/>
      <c r="AS1856" s="23"/>
      <c r="AT1856" s="23"/>
      <c r="AU1856" s="23"/>
      <c r="AV1856" s="23"/>
    </row>
    <row r="1857" ht="15.75" customHeight="1">
      <c r="A1857" s="17" t="str">
        <f t="shared" si="1"/>
        <v>Oman-Middle East2008</v>
      </c>
      <c r="B1857" s="17" t="s">
        <v>236</v>
      </c>
      <c r="C1857" s="18" t="s">
        <v>229</v>
      </c>
      <c r="D1857" s="19" t="s">
        <v>87</v>
      </c>
      <c r="E1857" s="17">
        <v>9.5835970989E10</v>
      </c>
      <c r="F1857" s="18">
        <v>0.021</v>
      </c>
      <c r="G1857" s="18">
        <v>473.0</v>
      </c>
      <c r="H1857" s="18">
        <v>0.071</v>
      </c>
      <c r="I1857" s="20">
        <f t="array" ref="I1857:J1857">IFNA(VLOOKUP(A1857,ENERGY!$A$2:$F$2692,{5,6},0),0)</f>
        <v>17583</v>
      </c>
      <c r="J1857" s="20">
        <v>44587.0</v>
      </c>
      <c r="K1857" s="20">
        <f t="array" ref="K1857:S1857">VLOOKUP(A1857,'HUMAN RESOURCES'!$A$2:$M$2692,{2,3,4,5,6,7,8,9,10},0)</f>
        <v>0.022</v>
      </c>
      <c r="L1857" s="20">
        <v>0.01</v>
      </c>
      <c r="M1857" s="20">
        <v>78.0</v>
      </c>
      <c r="N1857" s="20">
        <v>73.0</v>
      </c>
      <c r="O1857" s="20">
        <v>0.311</v>
      </c>
      <c r="P1857" s="20">
        <v>0.665</v>
      </c>
      <c r="Q1857" s="20">
        <v>0.024</v>
      </c>
      <c r="R1857" s="20">
        <v>2593523.0</v>
      </c>
      <c r="S1857" s="20">
        <v>0.741</v>
      </c>
      <c r="T1857" s="20">
        <f t="array" ref="T1857:U1857">VLOOKUP(A1857,TOURISM!$A$2:$F$2692,{3,6},0)</f>
        <v>1105000000</v>
      </c>
      <c r="U1857" s="20">
        <v>1.197E9</v>
      </c>
      <c r="V1857" s="20">
        <f t="array" ref="V1857:AA1857">VLOOKUP(A1857,BUSINESS!$A$2:$J$2692,{4,5,6,7,8,9},0)</f>
        <v>0.216</v>
      </c>
      <c r="W1857" s="20">
        <v>14.0</v>
      </c>
      <c r="X1857" s="20"/>
      <c r="Y1857" s="20">
        <v>62.0</v>
      </c>
      <c r="Z1857" s="20">
        <v>0.2</v>
      </c>
      <c r="AA1857" s="20">
        <v>1.241</v>
      </c>
      <c r="AB1857" s="21">
        <f t="shared" si="579"/>
        <v>36952.04206</v>
      </c>
      <c r="AC1857" s="20">
        <f t="shared" si="616"/>
        <v>0.006779581288</v>
      </c>
      <c r="AD1857" s="20">
        <f t="shared" si="617"/>
        <v>0.01719167326</v>
      </c>
      <c r="AE1857" s="20">
        <f t="shared" si="611"/>
        <v>461.5343685</v>
      </c>
      <c r="AF1857" s="22" t="b">
        <f t="shared" si="4"/>
        <v>0</v>
      </c>
      <c r="AG1857" s="20" t="b">
        <f t="shared" si="5"/>
        <v>0</v>
      </c>
      <c r="AH1857" s="20" t="b">
        <f t="shared" si="6"/>
        <v>1</v>
      </c>
      <c r="AI1857" s="20" t="b">
        <f t="shared" si="7"/>
        <v>0</v>
      </c>
      <c r="AJ1857" s="20"/>
      <c r="AK1857" s="20"/>
      <c r="AL1857" s="20"/>
      <c r="AM1857" s="20"/>
      <c r="AN1857" s="20"/>
      <c r="AO1857" s="20"/>
      <c r="AP1857" s="20"/>
      <c r="AQ1857" s="20"/>
      <c r="AR1857" s="23"/>
      <c r="AS1857" s="23"/>
      <c r="AT1857" s="23"/>
      <c r="AU1857" s="23"/>
      <c r="AV1857" s="23"/>
    </row>
    <row r="1858" ht="15.75" customHeight="1">
      <c r="A1858" s="17" t="str">
        <f t="shared" si="1"/>
        <v>Oman-Middle East2009</v>
      </c>
      <c r="B1858" s="17" t="s">
        <v>236</v>
      </c>
      <c r="C1858" s="18" t="s">
        <v>229</v>
      </c>
      <c r="D1858" s="19" t="s">
        <v>88</v>
      </c>
      <c r="E1858" s="17">
        <v>9.5877536836E10</v>
      </c>
      <c r="F1858" s="18">
        <v>0.03</v>
      </c>
      <c r="G1858" s="18">
        <v>511.0</v>
      </c>
      <c r="H1858" s="18">
        <v>0.074</v>
      </c>
      <c r="I1858" s="20">
        <f t="array" ref="I1858:J1858">IFNA(VLOOKUP(A1858,ENERGY!$A$2:$F$2692,{5,6},0),0)</f>
        <v>10772</v>
      </c>
      <c r="J1858" s="20">
        <v>29893.0</v>
      </c>
      <c r="K1858" s="20">
        <f t="array" ref="K1858:S1858">VLOOKUP(A1858,'HUMAN RESOURCES'!$A$2:$M$2692,{2,3,4,5,6,7,8,9,10},0)</f>
        <v>0.022</v>
      </c>
      <c r="L1858" s="20">
        <v>0.01</v>
      </c>
      <c r="M1858" s="20">
        <v>78.0</v>
      </c>
      <c r="N1858" s="20">
        <v>74.0</v>
      </c>
      <c r="O1858" s="20">
        <v>0.292</v>
      </c>
      <c r="P1858" s="20">
        <v>0.683</v>
      </c>
      <c r="Q1858" s="20">
        <v>0.024</v>
      </c>
      <c r="R1858" s="20">
        <v>2663224.0</v>
      </c>
      <c r="S1858" s="20">
        <v>0.746</v>
      </c>
      <c r="T1858" s="20">
        <f t="array" ref="T1858:U1858">VLOOKUP(A1858,TOURISM!$A$2:$F$2692,{3,6},0)</f>
        <v>1092000000</v>
      </c>
      <c r="U1858" s="20">
        <v>1.295E9</v>
      </c>
      <c r="V1858" s="20">
        <f t="array" ref="V1858:AA1858">VLOOKUP(A1858,BUSINESS!$A$2:$J$2692,{4,5,6,7,8,9},0)</f>
        <v>0.216</v>
      </c>
      <c r="W1858" s="20">
        <v>12.0</v>
      </c>
      <c r="X1858" s="20"/>
      <c r="Y1858" s="20">
        <v>62.0</v>
      </c>
      <c r="Z1858" s="20">
        <v>0.268</v>
      </c>
      <c r="AA1858" s="20">
        <v>1.491</v>
      </c>
      <c r="AB1858" s="21">
        <f t="shared" si="579"/>
        <v>36000.55303</v>
      </c>
      <c r="AC1858" s="20">
        <f t="shared" si="616"/>
        <v>0.004044721736</v>
      </c>
      <c r="AD1858" s="20">
        <f t="shared" si="617"/>
        <v>0.01122436566</v>
      </c>
      <c r="AE1858" s="20">
        <f t="shared" si="611"/>
        <v>486.2527523</v>
      </c>
      <c r="AF1858" s="22" t="b">
        <f t="shared" si="4"/>
        <v>0</v>
      </c>
      <c r="AG1858" s="20" t="b">
        <f t="shared" si="5"/>
        <v>0</v>
      </c>
      <c r="AH1858" s="20" t="b">
        <f t="shared" si="6"/>
        <v>0</v>
      </c>
      <c r="AI1858" s="20" t="b">
        <f t="shared" si="7"/>
        <v>0</v>
      </c>
      <c r="AJ1858" s="20"/>
      <c r="AK1858" s="20"/>
      <c r="AL1858" s="20"/>
      <c r="AM1858" s="20"/>
      <c r="AN1858" s="20"/>
      <c r="AO1858" s="20"/>
      <c r="AP1858" s="20"/>
      <c r="AQ1858" s="20"/>
      <c r="AR1858" s="23"/>
      <c r="AS1858" s="23"/>
      <c r="AT1858" s="23"/>
      <c r="AU1858" s="23"/>
      <c r="AV1858" s="23"/>
    </row>
    <row r="1859" ht="15.75" customHeight="1">
      <c r="A1859" s="17" t="str">
        <f t="shared" si="1"/>
        <v>Oman-Middle East2010</v>
      </c>
      <c r="B1859" s="17" t="s">
        <v>236</v>
      </c>
      <c r="C1859" s="18" t="s">
        <v>229</v>
      </c>
      <c r="D1859" s="19" t="s">
        <v>89</v>
      </c>
      <c r="E1859" s="17">
        <v>9.5981572517E10</v>
      </c>
      <c r="F1859" s="18">
        <v>0.028</v>
      </c>
      <c r="G1859" s="18">
        <v>582.0</v>
      </c>
      <c r="H1859" s="18">
        <v>0.068</v>
      </c>
      <c r="I1859" s="20">
        <f t="array" ref="I1859:J1859">IFNA(VLOOKUP(A1859,ENERGY!$A$2:$F$2692,{5,6},0),0)</f>
        <v>0</v>
      </c>
      <c r="J1859" s="20">
        <v>0.0</v>
      </c>
      <c r="K1859" s="20">
        <f t="array" ref="K1859:S1859">VLOOKUP(A1859,'HUMAN RESOURCES'!$A$2:$M$2692,{2,3,4,5,6,7,8,9,10},0)</f>
        <v>0.022</v>
      </c>
      <c r="L1859" s="20">
        <v>0.01</v>
      </c>
      <c r="M1859" s="20">
        <v>78.0</v>
      </c>
      <c r="N1859" s="20">
        <v>74.0</v>
      </c>
      <c r="O1859" s="20">
        <v>0.274</v>
      </c>
      <c r="P1859" s="20">
        <v>0.701</v>
      </c>
      <c r="Q1859" s="20">
        <v>0.025</v>
      </c>
      <c r="R1859" s="20">
        <v>2802768.0</v>
      </c>
      <c r="S1859" s="20">
        <v>0.752</v>
      </c>
      <c r="T1859" s="20">
        <f t="array" ref="T1859:U1859">VLOOKUP(A1859,TOURISM!$A$2:$F$2692,{3,6},0)</f>
        <v>1246000000</v>
      </c>
      <c r="U1859" s="20">
        <v>1.768E9</v>
      </c>
      <c r="V1859" s="20">
        <f t="array" ref="V1859:AA1859">VLOOKUP(A1859,BUSINESS!$A$2:$J$2692,{4,5,6,7,8,9},0)</f>
        <v>0.216</v>
      </c>
      <c r="W1859" s="20">
        <v>12.0</v>
      </c>
      <c r="X1859" s="20"/>
      <c r="Y1859" s="20">
        <v>62.0</v>
      </c>
      <c r="Z1859" s="20">
        <v>0.358</v>
      </c>
      <c r="AA1859" s="20">
        <v>1.643</v>
      </c>
      <c r="AB1859" s="21">
        <f t="shared" si="579"/>
        <v>34245.27914</v>
      </c>
      <c r="AC1859" s="20"/>
      <c r="AD1859" s="20"/>
      <c r="AE1859" s="20">
        <f t="shared" si="611"/>
        <v>630.8049757</v>
      </c>
      <c r="AF1859" s="22" t="b">
        <f t="shared" si="4"/>
        <v>0</v>
      </c>
      <c r="AG1859" s="20" t="b">
        <f t="shared" si="5"/>
        <v>0</v>
      </c>
      <c r="AH1859" s="20" t="b">
        <f t="shared" si="6"/>
        <v>0</v>
      </c>
      <c r="AI1859" s="20" t="b">
        <f t="shared" si="7"/>
        <v>0</v>
      </c>
      <c r="AJ1859" s="20"/>
      <c r="AK1859" s="20"/>
      <c r="AL1859" s="20"/>
      <c r="AM1859" s="20"/>
      <c r="AN1859" s="20"/>
      <c r="AO1859" s="20"/>
      <c r="AP1859" s="20"/>
      <c r="AQ1859" s="20"/>
      <c r="AR1859" s="23"/>
      <c r="AS1859" s="23"/>
      <c r="AT1859" s="23"/>
      <c r="AU1859" s="23"/>
      <c r="AV1859" s="23"/>
    </row>
    <row r="1860" ht="15.75" customHeight="1">
      <c r="A1860" s="17" t="str">
        <f t="shared" si="1"/>
        <v>Oman-Middle East2011</v>
      </c>
      <c r="B1860" s="17" t="s">
        <v>236</v>
      </c>
      <c r="C1860" s="18" t="s">
        <v>229</v>
      </c>
      <c r="D1860" s="19" t="s">
        <v>90</v>
      </c>
      <c r="E1860" s="17">
        <v>9.6385638E10</v>
      </c>
      <c r="F1860" s="18">
        <v>0.024</v>
      </c>
      <c r="G1860" s="18">
        <v>610.0</v>
      </c>
      <c r="H1860" s="18">
        <v>0.062</v>
      </c>
      <c r="I1860" s="20">
        <f t="array" ref="I1860:J1860">IFNA(VLOOKUP(A1860,ENERGY!$A$2:$F$2692,{5,6},0),0)</f>
        <v>9350</v>
      </c>
      <c r="J1860" s="20">
        <v>32391.0</v>
      </c>
      <c r="K1860" s="20">
        <f t="array" ref="K1860:S1860">VLOOKUP(A1860,'HUMAN RESOURCES'!$A$2:$M$2692,{2,3,4,5,6,7,8,9,10},0)</f>
        <v>0.022</v>
      </c>
      <c r="L1860" s="20">
        <v>0.01</v>
      </c>
      <c r="M1860" s="20">
        <v>79.0</v>
      </c>
      <c r="N1860" s="20">
        <v>74.0</v>
      </c>
      <c r="O1860" s="20">
        <v>0.257</v>
      </c>
      <c r="P1860" s="20">
        <v>0.717</v>
      </c>
      <c r="Q1860" s="20">
        <v>0.026</v>
      </c>
      <c r="R1860" s="20">
        <v>3024774.0</v>
      </c>
      <c r="S1860" s="20">
        <v>0.757</v>
      </c>
      <c r="T1860" s="20">
        <f t="array" ref="T1860:U1860">VLOOKUP(A1860,TOURISM!$A$2:$F$2692,{3,6},0)</f>
        <v>1612000000</v>
      </c>
      <c r="U1860" s="20">
        <v>1.982E9</v>
      </c>
      <c r="V1860" s="20">
        <f t="array" ref="V1860:AA1860">VLOOKUP(A1860,BUSINESS!$A$2:$J$2692,{4,5,6,7,8,9},0)</f>
        <v>0.22</v>
      </c>
      <c r="W1860" s="20">
        <v>8.0</v>
      </c>
      <c r="X1860" s="20"/>
      <c r="Y1860" s="20">
        <v>62.0</v>
      </c>
      <c r="Z1860" s="20">
        <v>0.48</v>
      </c>
      <c r="AA1860" s="20">
        <v>1.59</v>
      </c>
      <c r="AB1860" s="21">
        <f t="shared" si="579"/>
        <v>31865.40151</v>
      </c>
      <c r="AC1860" s="20">
        <f t="shared" ref="AC1860:AC1861" si="618">I1860/R1860</f>
        <v>0.003091140032</v>
      </c>
      <c r="AD1860" s="20">
        <f t="shared" ref="AD1860:AD1861" si="619">J1860/R1860</f>
        <v>0.01070856864</v>
      </c>
      <c r="AE1860" s="20">
        <f t="shared" si="611"/>
        <v>655.2555662</v>
      </c>
      <c r="AF1860" s="22" t="b">
        <f t="shared" si="4"/>
        <v>0</v>
      </c>
      <c r="AG1860" s="20" t="b">
        <f t="shared" si="5"/>
        <v>0</v>
      </c>
      <c r="AH1860" s="20" t="b">
        <f t="shared" si="6"/>
        <v>0</v>
      </c>
      <c r="AI1860" s="20" t="b">
        <f t="shared" si="7"/>
        <v>0</v>
      </c>
      <c r="AJ1860" s="20"/>
      <c r="AK1860" s="20"/>
      <c r="AL1860" s="20"/>
      <c r="AM1860" s="20"/>
      <c r="AN1860" s="20"/>
      <c r="AO1860" s="20"/>
      <c r="AP1860" s="20"/>
      <c r="AQ1860" s="20"/>
      <c r="AR1860" s="23"/>
      <c r="AS1860" s="23"/>
      <c r="AT1860" s="23"/>
      <c r="AU1860" s="23"/>
      <c r="AV1860" s="23"/>
    </row>
    <row r="1861" ht="15.75" customHeight="1">
      <c r="A1861" s="17" t="str">
        <f t="shared" si="1"/>
        <v>Oman-Middle East2012</v>
      </c>
      <c r="B1861" s="17" t="s">
        <v>236</v>
      </c>
      <c r="C1861" s="18" t="s">
        <v>229</v>
      </c>
      <c r="D1861" s="19" t="s">
        <v>91</v>
      </c>
      <c r="E1861" s="17">
        <v>9.7002305536E10</v>
      </c>
      <c r="F1861" s="18">
        <v>0.026</v>
      </c>
      <c r="G1861" s="18">
        <v>690.0</v>
      </c>
      <c r="H1861" s="18">
        <v>0.057</v>
      </c>
      <c r="I1861" s="20">
        <f t="array" ref="I1861:J1861">IFNA(VLOOKUP(A1861,ENERGY!$A$2:$F$2692,{5,6},0),0)</f>
        <v>15183</v>
      </c>
      <c r="J1861" s="20">
        <v>39604.0</v>
      </c>
      <c r="K1861" s="20">
        <f t="array" ref="K1861:S1861">VLOOKUP(A1861,'HUMAN RESOURCES'!$A$2:$M$2692,{2,3,4,5,6,7,8,9,10},0)</f>
        <v>0.021</v>
      </c>
      <c r="L1861" s="20">
        <v>0.01</v>
      </c>
      <c r="M1861" s="20">
        <v>79.0</v>
      </c>
      <c r="N1861" s="20">
        <v>75.0</v>
      </c>
      <c r="O1861" s="20">
        <v>0.242</v>
      </c>
      <c r="P1861" s="20">
        <v>0.731</v>
      </c>
      <c r="Q1861" s="20">
        <v>0.028</v>
      </c>
      <c r="R1861" s="20">
        <v>3314001.0</v>
      </c>
      <c r="S1861" s="20">
        <v>0.762</v>
      </c>
      <c r="T1861" s="20">
        <f t="array" ref="T1861:U1861">VLOOKUP(A1861,TOURISM!$A$2:$F$2692,{3,6},0)</f>
        <v>1779000000</v>
      </c>
      <c r="U1861" s="20">
        <v>2.184E9</v>
      </c>
      <c r="V1861" s="20">
        <f t="array" ref="V1861:AA1861">VLOOKUP(A1861,BUSINESS!$A$2:$J$2692,{4,5,6,7,8,9},0)</f>
        <v>0.22</v>
      </c>
      <c r="W1861" s="20">
        <v>8.0</v>
      </c>
      <c r="X1861" s="20">
        <v>44.0</v>
      </c>
      <c r="Y1861" s="20">
        <v>62.0</v>
      </c>
      <c r="Z1861" s="20">
        <v>0.6</v>
      </c>
      <c r="AA1861" s="20">
        <v>1.593</v>
      </c>
      <c r="AB1861" s="21">
        <f t="shared" si="579"/>
        <v>29270.4515</v>
      </c>
      <c r="AC1861" s="20">
        <f t="shared" si="618"/>
        <v>0.004581471158</v>
      </c>
      <c r="AD1861" s="20">
        <f t="shared" si="619"/>
        <v>0.01195050937</v>
      </c>
      <c r="AE1861" s="20">
        <f t="shared" si="611"/>
        <v>659.0221307</v>
      </c>
      <c r="AF1861" s="22" t="b">
        <f t="shared" si="4"/>
        <v>0</v>
      </c>
      <c r="AG1861" s="20" t="b">
        <f t="shared" si="5"/>
        <v>0</v>
      </c>
      <c r="AH1861" s="20" t="b">
        <f t="shared" si="6"/>
        <v>0</v>
      </c>
      <c r="AI1861" s="20" t="b">
        <f t="shared" si="7"/>
        <v>0</v>
      </c>
      <c r="AJ1861" s="20"/>
      <c r="AK1861" s="20"/>
      <c r="AL1861" s="20"/>
      <c r="AM1861" s="20"/>
      <c r="AN1861" s="20"/>
      <c r="AO1861" s="20"/>
      <c r="AP1861" s="20"/>
      <c r="AQ1861" s="20"/>
      <c r="AR1861" s="23"/>
      <c r="AS1861" s="23"/>
      <c r="AT1861" s="23"/>
      <c r="AU1861" s="23"/>
      <c r="AV1861" s="23"/>
    </row>
    <row r="1862" ht="15.75" customHeight="1">
      <c r="A1862" s="17" t="str">
        <f t="shared" si="1"/>
        <v>Qatar-Middle East2000</v>
      </c>
      <c r="B1862" s="17" t="s">
        <v>237</v>
      </c>
      <c r="C1862" s="18" t="s">
        <v>229</v>
      </c>
      <c r="D1862" s="19" t="s">
        <v>76</v>
      </c>
      <c r="E1862" s="17">
        <v>1.46E11</v>
      </c>
      <c r="F1862" s="18">
        <v>0.022</v>
      </c>
      <c r="G1862" s="18">
        <v>652.0</v>
      </c>
      <c r="H1862" s="18"/>
      <c r="I1862" s="20" t="str">
        <f t="array" ref="I1862:J1862">IFNA(VLOOKUP(A1862,ENERGY!$A$2:$F$2692,{5,6},0),0)</f>
        <v/>
      </c>
      <c r="J1862" s="20"/>
      <c r="K1862" s="20">
        <f t="array" ref="K1862:S1862">VLOOKUP(A1862,'HUMAN RESOURCES'!$A$2:$M$2692,{2,3,4,5,6,7,8,9,10},0)</f>
        <v>0.019</v>
      </c>
      <c r="L1862" s="20">
        <v>0.011</v>
      </c>
      <c r="M1862" s="20">
        <v>78.0</v>
      </c>
      <c r="N1862" s="20">
        <v>76.0</v>
      </c>
      <c r="O1862" s="20">
        <v>0.259</v>
      </c>
      <c r="P1862" s="20">
        <v>0.724</v>
      </c>
      <c r="Q1862" s="20">
        <v>0.017</v>
      </c>
      <c r="R1862" s="20">
        <v>593693.0</v>
      </c>
      <c r="S1862" s="20">
        <v>0.963</v>
      </c>
      <c r="T1862" s="20">
        <f t="array" ref="T1862:U1862">VLOOKUP(A1862,TOURISM!$A$2:$F$2692,{3,6},0)</f>
        <v>128000000</v>
      </c>
      <c r="U1862" s="20">
        <v>3.07E8</v>
      </c>
      <c r="V1862" s="20" t="str">
        <f t="array" ref="V1862:AA1862">VLOOKUP(A1862,BUSINESS!$A$2:$J$2692,{4,5,6,7,8,9},0)</f>
        <v/>
      </c>
      <c r="W1862" s="20"/>
      <c r="X1862" s="20"/>
      <c r="Y1862" s="20"/>
      <c r="Z1862" s="20">
        <v>0.049</v>
      </c>
      <c r="AA1862" s="20">
        <v>0.204</v>
      </c>
      <c r="AB1862" s="21">
        <f t="shared" si="579"/>
        <v>245918.345</v>
      </c>
      <c r="AC1862" s="20"/>
      <c r="AD1862" s="20"/>
      <c r="AE1862" s="20">
        <f t="shared" si="611"/>
        <v>517.1022734</v>
      </c>
      <c r="AF1862" s="22" t="b">
        <f t="shared" si="4"/>
        <v>1</v>
      </c>
      <c r="AG1862" s="20" t="b">
        <f t="shared" si="5"/>
        <v>0</v>
      </c>
      <c r="AH1862" s="20" t="b">
        <f t="shared" si="6"/>
        <v>0</v>
      </c>
      <c r="AI1862" s="20" t="b">
        <f t="shared" si="7"/>
        <v>0</v>
      </c>
      <c r="AJ1862" s="20"/>
      <c r="AK1862" s="20"/>
      <c r="AL1862" s="20"/>
      <c r="AM1862" s="20"/>
      <c r="AN1862" s="20"/>
      <c r="AO1862" s="20"/>
      <c r="AP1862" s="20"/>
      <c r="AQ1862" s="20"/>
      <c r="AR1862" s="23"/>
      <c r="AS1862" s="23"/>
      <c r="AT1862" s="23"/>
      <c r="AU1862" s="23"/>
      <c r="AV1862" s="23"/>
    </row>
    <row r="1863" ht="15.75" customHeight="1">
      <c r="A1863" s="17" t="str">
        <f t="shared" si="1"/>
        <v>Qatar-Middle East2001</v>
      </c>
      <c r="B1863" s="17" t="s">
        <v>237</v>
      </c>
      <c r="C1863" s="18" t="s">
        <v>229</v>
      </c>
      <c r="D1863" s="19" t="s">
        <v>77</v>
      </c>
      <c r="E1863" s="17">
        <v>1.47E11</v>
      </c>
      <c r="F1863" s="18">
        <v>0.026</v>
      </c>
      <c r="G1863" s="18">
        <v>732.0</v>
      </c>
      <c r="H1863" s="18"/>
      <c r="I1863" s="20">
        <f t="array" ref="I1863:J1863">IFNA(VLOOKUP(A1863,ENERGY!$A$2:$F$2692,{5,6},0),0)</f>
        <v>33285</v>
      </c>
      <c r="J1863" s="20"/>
      <c r="K1863" s="20">
        <f t="array" ref="K1863:S1863">VLOOKUP(A1863,'HUMAN RESOURCES'!$A$2:$M$2692,{2,3,4,5,6,7,8,9,10},0)</f>
        <v>0.019</v>
      </c>
      <c r="L1863" s="20">
        <v>0.01</v>
      </c>
      <c r="M1863" s="20">
        <v>78.0</v>
      </c>
      <c r="N1863" s="20">
        <v>76.0</v>
      </c>
      <c r="O1863" s="20">
        <v>0.263</v>
      </c>
      <c r="P1863" s="20">
        <v>0.72</v>
      </c>
      <c r="Q1863" s="20">
        <v>0.017</v>
      </c>
      <c r="R1863" s="20">
        <v>611808.0</v>
      </c>
      <c r="S1863" s="20">
        <v>0.965</v>
      </c>
      <c r="T1863" s="20">
        <f t="array" ref="T1863:U1863">VLOOKUP(A1863,TOURISM!$A$2:$F$2692,{3,6},0)</f>
        <v>272000000</v>
      </c>
      <c r="U1863" s="20">
        <v>3.66E8</v>
      </c>
      <c r="V1863" s="20" t="str">
        <f t="array" ref="V1863:AA1863">VLOOKUP(A1863,BUSINESS!$A$2:$J$2692,{4,5,6,7,8,9},0)</f>
        <v/>
      </c>
      <c r="W1863" s="20"/>
      <c r="X1863" s="20"/>
      <c r="Y1863" s="20"/>
      <c r="Z1863" s="20">
        <v>0.062</v>
      </c>
      <c r="AA1863" s="20">
        <v>0.291</v>
      </c>
      <c r="AB1863" s="21">
        <f t="shared" si="579"/>
        <v>240271.4577</v>
      </c>
      <c r="AC1863" s="20">
        <f t="shared" ref="AC1863:AC1866" si="620">I1863/R1863</f>
        <v>0.05440432292</v>
      </c>
      <c r="AD1863" s="20"/>
      <c r="AE1863" s="20">
        <f t="shared" si="611"/>
        <v>598.2268947</v>
      </c>
      <c r="AF1863" s="22" t="b">
        <f t="shared" si="4"/>
        <v>1</v>
      </c>
      <c r="AG1863" s="20" t="b">
        <f t="shared" si="5"/>
        <v>1</v>
      </c>
      <c r="AH1863" s="20" t="b">
        <f t="shared" si="6"/>
        <v>0</v>
      </c>
      <c r="AI1863" s="20" t="b">
        <f t="shared" si="7"/>
        <v>0</v>
      </c>
      <c r="AJ1863" s="20"/>
      <c r="AK1863" s="20"/>
      <c r="AL1863" s="20"/>
      <c r="AM1863" s="20"/>
      <c r="AN1863" s="20"/>
      <c r="AO1863" s="20"/>
      <c r="AP1863" s="20"/>
      <c r="AQ1863" s="20"/>
      <c r="AR1863" s="23"/>
      <c r="AS1863" s="23"/>
      <c r="AT1863" s="23"/>
      <c r="AU1863" s="23"/>
      <c r="AV1863" s="23"/>
    </row>
    <row r="1864" ht="15.75" customHeight="1">
      <c r="A1864" s="17" t="str">
        <f t="shared" si="1"/>
        <v>Qatar-Middle East2002</v>
      </c>
      <c r="B1864" s="17" t="s">
        <v>237</v>
      </c>
      <c r="C1864" s="18" t="s">
        <v>229</v>
      </c>
      <c r="D1864" s="19" t="s">
        <v>79</v>
      </c>
      <c r="E1864" s="17">
        <v>1.47E11</v>
      </c>
      <c r="F1864" s="18">
        <v>0.027</v>
      </c>
      <c r="G1864" s="18">
        <v>833.0</v>
      </c>
      <c r="H1864" s="18"/>
      <c r="I1864" s="20">
        <f t="array" ref="I1864:J1864">IFNA(VLOOKUP(A1864,ENERGY!$A$2:$F$2692,{5,6},0),0)</f>
        <v>28973</v>
      </c>
      <c r="J1864" s="20">
        <v>70531.0</v>
      </c>
      <c r="K1864" s="20">
        <f t="array" ref="K1864:S1864">VLOOKUP(A1864,'HUMAN RESOURCES'!$A$2:$M$2692,{2,3,4,5,6,7,8,9,10},0)</f>
        <v>0.018</v>
      </c>
      <c r="L1864" s="20">
        <v>0.01</v>
      </c>
      <c r="M1864" s="20">
        <v>78.0</v>
      </c>
      <c r="N1864" s="20">
        <v>76.0</v>
      </c>
      <c r="O1864" s="20">
        <v>0.268</v>
      </c>
      <c r="P1864" s="20">
        <v>0.716</v>
      </c>
      <c r="Q1864" s="20">
        <v>0.016</v>
      </c>
      <c r="R1864" s="20">
        <v>629745.0</v>
      </c>
      <c r="S1864" s="20">
        <v>0.967</v>
      </c>
      <c r="T1864" s="20">
        <f t="array" ref="T1864:U1864">VLOOKUP(A1864,TOURISM!$A$2:$F$2692,{3,6},0)</f>
        <v>285000000</v>
      </c>
      <c r="U1864" s="20">
        <v>4.23E8</v>
      </c>
      <c r="V1864" s="20" t="str">
        <f t="array" ref="V1864:AA1864">VLOOKUP(A1864,BUSINESS!$A$2:$J$2692,{4,5,6,7,8,9},0)</f>
        <v/>
      </c>
      <c r="W1864" s="20"/>
      <c r="X1864" s="20"/>
      <c r="Y1864" s="20"/>
      <c r="Z1864" s="20">
        <v>0.102</v>
      </c>
      <c r="AA1864" s="20">
        <v>0.424</v>
      </c>
      <c r="AB1864" s="21">
        <f t="shared" si="579"/>
        <v>233427.816</v>
      </c>
      <c r="AC1864" s="20">
        <f t="shared" si="620"/>
        <v>0.04600751098</v>
      </c>
      <c r="AD1864" s="20">
        <f t="shared" ref="AD1864:AD1866" si="621">J1864/R1864</f>
        <v>0.1119993013</v>
      </c>
      <c r="AE1864" s="20">
        <f t="shared" si="611"/>
        <v>671.7004502</v>
      </c>
      <c r="AF1864" s="22" t="b">
        <f t="shared" si="4"/>
        <v>1</v>
      </c>
      <c r="AG1864" s="20" t="b">
        <f t="shared" si="5"/>
        <v>1</v>
      </c>
      <c r="AH1864" s="20" t="b">
        <f t="shared" si="6"/>
        <v>1</v>
      </c>
      <c r="AI1864" s="20" t="b">
        <f t="shared" si="7"/>
        <v>0</v>
      </c>
      <c r="AJ1864" s="20"/>
      <c r="AK1864" s="20"/>
      <c r="AL1864" s="20"/>
      <c r="AM1864" s="20"/>
      <c r="AN1864" s="20"/>
      <c r="AO1864" s="20"/>
      <c r="AP1864" s="20"/>
      <c r="AQ1864" s="20"/>
      <c r="AR1864" s="23"/>
      <c r="AS1864" s="23"/>
      <c r="AT1864" s="23"/>
      <c r="AU1864" s="23"/>
      <c r="AV1864" s="23"/>
    </row>
    <row r="1865" ht="15.75" customHeight="1">
      <c r="A1865" s="17" t="str">
        <f t="shared" si="1"/>
        <v>Qatar-Middle East2003</v>
      </c>
      <c r="B1865" s="17" t="s">
        <v>237</v>
      </c>
      <c r="C1865" s="18" t="s">
        <v>229</v>
      </c>
      <c r="D1865" s="19" t="s">
        <v>81</v>
      </c>
      <c r="E1865" s="17">
        <v>1.48E11</v>
      </c>
      <c r="F1865" s="18">
        <v>0.041</v>
      </c>
      <c r="G1865" s="18">
        <v>1476.0</v>
      </c>
      <c r="H1865" s="18"/>
      <c r="I1865" s="20">
        <f t="array" ref="I1865:J1865">IFNA(VLOOKUP(A1865,ENERGY!$A$2:$F$2692,{5,6},0),0)</f>
        <v>24942</v>
      </c>
      <c r="J1865" s="20">
        <v>66120.0</v>
      </c>
      <c r="K1865" s="20">
        <f t="array" ref="K1865:S1865">VLOOKUP(A1865,'HUMAN RESOURCES'!$A$2:$M$2692,{2,3,4,5,6,7,8,9,10},0)</f>
        <v>0.017</v>
      </c>
      <c r="L1865" s="20">
        <v>0.01</v>
      </c>
      <c r="M1865" s="20">
        <v>78.0</v>
      </c>
      <c r="N1865" s="20">
        <v>76.0</v>
      </c>
      <c r="O1865" s="20">
        <v>0.269</v>
      </c>
      <c r="P1865" s="20">
        <v>0.716</v>
      </c>
      <c r="Q1865" s="20">
        <v>0.015</v>
      </c>
      <c r="R1865" s="20">
        <v>660238.0</v>
      </c>
      <c r="S1865" s="20">
        <v>0.969</v>
      </c>
      <c r="T1865" s="20">
        <f t="array" ref="T1865:U1865">VLOOKUP(A1865,TOURISM!$A$2:$F$2692,{3,6},0)</f>
        <v>369000000</v>
      </c>
      <c r="U1865" s="20">
        <v>4.71E8</v>
      </c>
      <c r="V1865" s="20" t="str">
        <f t="array" ref="V1865:AA1865">VLOOKUP(A1865,BUSINESS!$A$2:$J$2692,{4,5,6,7,8,9},0)</f>
        <v/>
      </c>
      <c r="W1865" s="20"/>
      <c r="X1865" s="20"/>
      <c r="Y1865" s="20"/>
      <c r="Z1865" s="20">
        <v>0.192</v>
      </c>
      <c r="AA1865" s="20">
        <v>0.57</v>
      </c>
      <c r="AB1865" s="21">
        <f t="shared" si="579"/>
        <v>224161.5902</v>
      </c>
      <c r="AC1865" s="20">
        <f t="shared" si="620"/>
        <v>0.03777728637</v>
      </c>
      <c r="AD1865" s="20">
        <f t="shared" si="621"/>
        <v>0.100145705</v>
      </c>
      <c r="AE1865" s="20">
        <f t="shared" si="611"/>
        <v>713.3791148</v>
      </c>
      <c r="AF1865" s="22" t="b">
        <f t="shared" si="4"/>
        <v>1</v>
      </c>
      <c r="AG1865" s="20" t="b">
        <f t="shared" si="5"/>
        <v>1</v>
      </c>
      <c r="AH1865" s="20" t="b">
        <f t="shared" si="6"/>
        <v>1</v>
      </c>
      <c r="AI1865" s="20" t="b">
        <f t="shared" si="7"/>
        <v>0</v>
      </c>
      <c r="AJ1865" s="20"/>
      <c r="AK1865" s="20"/>
      <c r="AL1865" s="20"/>
      <c r="AM1865" s="20"/>
      <c r="AN1865" s="20"/>
      <c r="AO1865" s="20"/>
      <c r="AP1865" s="20"/>
      <c r="AQ1865" s="20"/>
      <c r="AR1865" s="23"/>
      <c r="AS1865" s="23"/>
      <c r="AT1865" s="23"/>
      <c r="AU1865" s="23"/>
      <c r="AV1865" s="23"/>
    </row>
    <row r="1866" ht="15.75" customHeight="1">
      <c r="A1866" s="17" t="str">
        <f t="shared" si="1"/>
        <v>Qatar-Middle East2004</v>
      </c>
      <c r="B1866" s="17" t="s">
        <v>237</v>
      </c>
      <c r="C1866" s="18" t="s">
        <v>229</v>
      </c>
      <c r="D1866" s="19" t="s">
        <v>83</v>
      </c>
      <c r="E1866" s="17">
        <v>1.48E11</v>
      </c>
      <c r="F1866" s="18">
        <v>0.036</v>
      </c>
      <c r="G1866" s="18">
        <v>1589.0</v>
      </c>
      <c r="H1866" s="18">
        <v>0.07</v>
      </c>
      <c r="I1866" s="20">
        <f t="array" ref="I1866:J1866">IFNA(VLOOKUP(A1866,ENERGY!$A$2:$F$2692,{5,6},0),0)</f>
        <v>23642</v>
      </c>
      <c r="J1866" s="20">
        <v>67997.0</v>
      </c>
      <c r="K1866" s="20">
        <f t="array" ref="K1866:S1866">VLOOKUP(A1866,'HUMAN RESOURCES'!$A$2:$M$2692,{2,3,4,5,6,7,8,9,10},0)</f>
        <v>0.016</v>
      </c>
      <c r="L1866" s="20">
        <v>0.009</v>
      </c>
      <c r="M1866" s="20">
        <v>78.0</v>
      </c>
      <c r="N1866" s="20">
        <v>76.0</v>
      </c>
      <c r="O1866" s="20">
        <v>0.259</v>
      </c>
      <c r="P1866" s="20">
        <v>0.727</v>
      </c>
      <c r="Q1866" s="20">
        <v>0.014</v>
      </c>
      <c r="R1866" s="20">
        <v>720383.0</v>
      </c>
      <c r="S1866" s="20">
        <v>0.971</v>
      </c>
      <c r="T1866" s="20">
        <f t="array" ref="T1866:U1866">VLOOKUP(A1866,TOURISM!$A$2:$F$2692,{3,6},0)</f>
        <v>498000000</v>
      </c>
      <c r="U1866" s="20">
        <v>6.91E8</v>
      </c>
      <c r="V1866" s="20" t="str">
        <f t="array" ref="V1866:AA1866">VLOOKUP(A1866,BUSINESS!$A$2:$J$2692,{4,5,6,7,8,9},0)</f>
        <v/>
      </c>
      <c r="W1866" s="20"/>
      <c r="X1866" s="20"/>
      <c r="Y1866" s="20"/>
      <c r="Z1866" s="20">
        <v>0.207</v>
      </c>
      <c r="AA1866" s="20">
        <v>0.681</v>
      </c>
      <c r="AB1866" s="21">
        <f t="shared" si="579"/>
        <v>205446.2696</v>
      </c>
      <c r="AC1866" s="20">
        <f t="shared" si="620"/>
        <v>0.03281865341</v>
      </c>
      <c r="AD1866" s="20">
        <f t="shared" si="621"/>
        <v>0.09439006751</v>
      </c>
      <c r="AE1866" s="20">
        <f t="shared" si="611"/>
        <v>959.2119747</v>
      </c>
      <c r="AF1866" s="22" t="b">
        <f t="shared" si="4"/>
        <v>1</v>
      </c>
      <c r="AG1866" s="20" t="b">
        <f t="shared" si="5"/>
        <v>1</v>
      </c>
      <c r="AH1866" s="20" t="b">
        <f t="shared" si="6"/>
        <v>1</v>
      </c>
      <c r="AI1866" s="20" t="b">
        <f t="shared" si="7"/>
        <v>0</v>
      </c>
      <c r="AJ1866" s="20"/>
      <c r="AK1866" s="20"/>
      <c r="AL1866" s="20"/>
      <c r="AM1866" s="20"/>
      <c r="AN1866" s="20"/>
      <c r="AO1866" s="20"/>
      <c r="AP1866" s="20"/>
      <c r="AQ1866" s="20"/>
      <c r="AR1866" s="23"/>
      <c r="AS1866" s="23"/>
      <c r="AT1866" s="23"/>
      <c r="AU1866" s="23"/>
      <c r="AV1866" s="23"/>
    </row>
    <row r="1867" ht="15.75" customHeight="1">
      <c r="A1867" s="17" t="str">
        <f t="shared" si="1"/>
        <v>Qatar-Middle East2005</v>
      </c>
      <c r="B1867" s="17" t="s">
        <v>237</v>
      </c>
      <c r="C1867" s="18" t="s">
        <v>229</v>
      </c>
      <c r="D1867" s="19" t="s">
        <v>84</v>
      </c>
      <c r="E1867" s="17">
        <v>1.48E11</v>
      </c>
      <c r="F1867" s="18">
        <v>0.03</v>
      </c>
      <c r="G1867" s="18">
        <v>1634.0</v>
      </c>
      <c r="H1867" s="18">
        <v>0.067</v>
      </c>
      <c r="I1867" s="20">
        <f t="array" ref="I1867:J1867">IFNA(VLOOKUP(A1867,ENERGY!$A$2:$F$2692,{5,6},0),0)</f>
        <v>0</v>
      </c>
      <c r="J1867" s="20">
        <v>0.0</v>
      </c>
      <c r="K1867" s="20">
        <f t="array" ref="K1867:S1867">VLOOKUP(A1867,'HUMAN RESOURCES'!$A$2:$M$2692,{2,3,4,5,6,7,8,9,10},0)</f>
        <v>0.015</v>
      </c>
      <c r="L1867" s="20">
        <v>0.009</v>
      </c>
      <c r="M1867" s="20">
        <v>78.0</v>
      </c>
      <c r="N1867" s="20">
        <v>77.0</v>
      </c>
      <c r="O1867" s="20">
        <v>0.237</v>
      </c>
      <c r="P1867" s="20">
        <v>0.749</v>
      </c>
      <c r="Q1867" s="20">
        <v>0.014</v>
      </c>
      <c r="R1867" s="20">
        <v>821159.0</v>
      </c>
      <c r="S1867" s="20">
        <v>0.974</v>
      </c>
      <c r="T1867" s="20">
        <f t="array" ref="T1867:U1867">VLOOKUP(A1867,TOURISM!$A$2:$F$2692,{3,6},0)</f>
        <v>760000000</v>
      </c>
      <c r="U1867" s="20">
        <v>1.759E9</v>
      </c>
      <c r="V1867" s="20" t="str">
        <f t="array" ref="V1867:AA1867">VLOOKUP(A1867,BUSINESS!$A$2:$J$2692,{4,5,6,7,8,9},0)</f>
        <v/>
      </c>
      <c r="W1867" s="20"/>
      <c r="X1867" s="20"/>
      <c r="Y1867" s="20"/>
      <c r="Z1867" s="20">
        <v>0.247</v>
      </c>
      <c r="AA1867" s="20">
        <v>0.873</v>
      </c>
      <c r="AB1867" s="21">
        <f t="shared" si="579"/>
        <v>180233.0608</v>
      </c>
      <c r="AC1867" s="20"/>
      <c r="AD1867" s="20"/>
      <c r="AE1867" s="20">
        <f t="shared" si="611"/>
        <v>2142.094284</v>
      </c>
      <c r="AF1867" s="22" t="b">
        <f t="shared" si="4"/>
        <v>1</v>
      </c>
      <c r="AG1867" s="20" t="b">
        <f t="shared" si="5"/>
        <v>0</v>
      </c>
      <c r="AH1867" s="20" t="b">
        <f t="shared" si="6"/>
        <v>0</v>
      </c>
      <c r="AI1867" s="20" t="b">
        <f t="shared" si="7"/>
        <v>1</v>
      </c>
      <c r="AJ1867" s="20"/>
      <c r="AK1867" s="20"/>
      <c r="AL1867" s="20"/>
      <c r="AM1867" s="20"/>
      <c r="AN1867" s="20"/>
      <c r="AO1867" s="20"/>
      <c r="AP1867" s="20"/>
      <c r="AQ1867" s="20"/>
      <c r="AR1867" s="23"/>
      <c r="AS1867" s="23"/>
      <c r="AT1867" s="23"/>
      <c r="AU1867" s="23"/>
      <c r="AV1867" s="23"/>
    </row>
    <row r="1868" ht="15.75" customHeight="1">
      <c r="A1868" s="17" t="str">
        <f t="shared" si="1"/>
        <v>Qatar-Middle East2006</v>
      </c>
      <c r="B1868" s="17" t="s">
        <v>237</v>
      </c>
      <c r="C1868" s="18" t="s">
        <v>229</v>
      </c>
      <c r="D1868" s="19" t="s">
        <v>85</v>
      </c>
      <c r="E1868" s="17">
        <v>1.48E11</v>
      </c>
      <c r="F1868" s="18">
        <v>0.026</v>
      </c>
      <c r="G1868" s="18">
        <v>1625.0</v>
      </c>
      <c r="H1868" s="18">
        <v>0.072</v>
      </c>
      <c r="I1868" s="20">
        <f t="array" ref="I1868:J1868">IFNA(VLOOKUP(A1868,ENERGY!$A$2:$F$2692,{5,6},0),0)</f>
        <v>0</v>
      </c>
      <c r="J1868" s="20">
        <v>0.0</v>
      </c>
      <c r="K1868" s="20">
        <f t="array" ref="K1868:S1868">VLOOKUP(A1868,'HUMAN RESOURCES'!$A$2:$M$2692,{2,3,4,5,6,7,8,9,10},0)</f>
        <v>0.014</v>
      </c>
      <c r="L1868" s="20">
        <v>0.009</v>
      </c>
      <c r="M1868" s="20">
        <v>78.0</v>
      </c>
      <c r="N1868" s="20">
        <v>77.0</v>
      </c>
      <c r="O1868" s="20">
        <v>0.21</v>
      </c>
      <c r="P1868" s="20">
        <v>0.778</v>
      </c>
      <c r="Q1868" s="20">
        <v>0.013</v>
      </c>
      <c r="R1868" s="20">
        <v>967602.0</v>
      </c>
      <c r="S1868" s="20">
        <v>0.978</v>
      </c>
      <c r="T1868" s="20">
        <f t="array" ref="T1868:U1868">VLOOKUP(A1868,TOURISM!$A$2:$F$2692,{3,6},0)</f>
        <v>874000000</v>
      </c>
      <c r="U1868" s="20">
        <v>3.751E9</v>
      </c>
      <c r="V1868" s="20" t="str">
        <f t="array" ref="V1868:AA1868">VLOOKUP(A1868,BUSINESS!$A$2:$J$2692,{4,5,6,7,8,9},0)</f>
        <v/>
      </c>
      <c r="W1868" s="20"/>
      <c r="X1868" s="20"/>
      <c r="Y1868" s="20"/>
      <c r="Z1868" s="20">
        <v>0.29</v>
      </c>
      <c r="AA1868" s="20">
        <v>0.951</v>
      </c>
      <c r="AB1868" s="21">
        <f t="shared" si="579"/>
        <v>152955.4507</v>
      </c>
      <c r="AC1868" s="20"/>
      <c r="AD1868" s="20"/>
      <c r="AE1868" s="20">
        <f t="shared" si="611"/>
        <v>3876.593889</v>
      </c>
      <c r="AF1868" s="22" t="b">
        <f t="shared" si="4"/>
        <v>1</v>
      </c>
      <c r="AG1868" s="20" t="b">
        <f t="shared" si="5"/>
        <v>0</v>
      </c>
      <c r="AH1868" s="20" t="b">
        <f t="shared" si="6"/>
        <v>0</v>
      </c>
      <c r="AI1868" s="20" t="b">
        <f t="shared" si="7"/>
        <v>1</v>
      </c>
      <c r="AJ1868" s="20"/>
      <c r="AK1868" s="20"/>
      <c r="AL1868" s="20"/>
      <c r="AM1868" s="20"/>
      <c r="AN1868" s="20"/>
      <c r="AO1868" s="20"/>
      <c r="AP1868" s="20"/>
      <c r="AQ1868" s="20"/>
      <c r="AR1868" s="23"/>
      <c r="AS1868" s="23"/>
      <c r="AT1868" s="23"/>
      <c r="AU1868" s="23"/>
      <c r="AV1868" s="23"/>
    </row>
    <row r="1869" ht="15.75" customHeight="1">
      <c r="A1869" s="17" t="str">
        <f t="shared" si="1"/>
        <v>Qatar-Middle East2007</v>
      </c>
      <c r="B1869" s="17" t="s">
        <v>237</v>
      </c>
      <c r="C1869" s="18" t="s">
        <v>229</v>
      </c>
      <c r="D1869" s="19" t="s">
        <v>86</v>
      </c>
      <c r="E1869" s="17">
        <v>1.49E11</v>
      </c>
      <c r="F1869" s="18">
        <v>0.023</v>
      </c>
      <c r="G1869" s="18">
        <v>1600.0</v>
      </c>
      <c r="H1869" s="18">
        <v>0.074</v>
      </c>
      <c r="I1869" s="20">
        <f t="array" ref="I1869:J1869">IFNA(VLOOKUP(A1869,ENERGY!$A$2:$F$2692,{5,6},0),0)</f>
        <v>16648</v>
      </c>
      <c r="J1869" s="20">
        <v>44393.0</v>
      </c>
      <c r="K1869" s="20">
        <f t="array" ref="K1869:S1869">VLOOKUP(A1869,'HUMAN RESOURCES'!$A$2:$M$2692,{2,3,4,5,6,7,8,9,10},0)</f>
        <v>0.013</v>
      </c>
      <c r="L1869" s="20">
        <v>0.008</v>
      </c>
      <c r="M1869" s="20">
        <v>79.0</v>
      </c>
      <c r="N1869" s="20">
        <v>77.0</v>
      </c>
      <c r="O1869" s="20">
        <v>0.183</v>
      </c>
      <c r="P1869" s="20">
        <v>0.805</v>
      </c>
      <c r="Q1869" s="20">
        <v>0.012</v>
      </c>
      <c r="R1869" s="20">
        <v>1152459.0</v>
      </c>
      <c r="S1869" s="20">
        <v>0.98</v>
      </c>
      <c r="T1869" s="20" t="str">
        <f t="array" ref="T1869:U1869">VLOOKUP(A1869,TOURISM!$A$2:$F$2692,{3,6},0)</f>
        <v/>
      </c>
      <c r="U1869" s="20"/>
      <c r="V1869" s="20">
        <f t="array" ref="V1869:AA1869">VLOOKUP(A1869,BUSINESS!$A$2:$J$2692,{4,5,6,7,8,9},0)</f>
        <v>0.113</v>
      </c>
      <c r="W1869" s="20">
        <v>7.0</v>
      </c>
      <c r="X1869" s="20"/>
      <c r="Y1869" s="20">
        <v>36.0</v>
      </c>
      <c r="Z1869" s="20">
        <v>0.37</v>
      </c>
      <c r="AA1869" s="20">
        <v>1.097</v>
      </c>
      <c r="AB1869" s="21">
        <f t="shared" si="579"/>
        <v>129288.7643</v>
      </c>
      <c r="AC1869" s="20">
        <f t="shared" ref="AC1869:AC1870" si="622">I1869/R1869</f>
        <v>0.01444563321</v>
      </c>
      <c r="AD1869" s="20">
        <f t="shared" ref="AD1869:AD1870" si="623">J1869/R1869</f>
        <v>0.03852024237</v>
      </c>
      <c r="AE1869" s="20"/>
      <c r="AF1869" s="22" t="b">
        <f t="shared" si="4"/>
        <v>1</v>
      </c>
      <c r="AG1869" s="20" t="b">
        <f t="shared" si="5"/>
        <v>1</v>
      </c>
      <c r="AH1869" s="20" t="b">
        <f t="shared" si="6"/>
        <v>1</v>
      </c>
      <c r="AI1869" s="20" t="b">
        <f t="shared" si="7"/>
        <v>0</v>
      </c>
      <c r="AJ1869" s="20"/>
      <c r="AK1869" s="20"/>
      <c r="AL1869" s="20"/>
      <c r="AM1869" s="20"/>
      <c r="AN1869" s="20"/>
      <c r="AO1869" s="20"/>
      <c r="AP1869" s="20"/>
      <c r="AQ1869" s="20"/>
      <c r="AR1869" s="23"/>
      <c r="AS1869" s="23"/>
      <c r="AT1869" s="23"/>
      <c r="AU1869" s="23"/>
      <c r="AV1869" s="23"/>
    </row>
    <row r="1870" ht="15.75" customHeight="1">
      <c r="A1870" s="17" t="str">
        <f t="shared" si="1"/>
        <v>Qatar-Middle East2008</v>
      </c>
      <c r="B1870" s="17" t="s">
        <v>237</v>
      </c>
      <c r="C1870" s="18" t="s">
        <v>229</v>
      </c>
      <c r="D1870" s="19" t="s">
        <v>87</v>
      </c>
      <c r="E1870" s="17">
        <v>1.49E11</v>
      </c>
      <c r="F1870" s="18">
        <v>0.019</v>
      </c>
      <c r="G1870" s="18">
        <v>1590.0</v>
      </c>
      <c r="H1870" s="18">
        <v>0.068</v>
      </c>
      <c r="I1870" s="20">
        <f t="array" ref="I1870:J1870">IFNA(VLOOKUP(A1870,ENERGY!$A$2:$F$2692,{5,6},0),0)</f>
        <v>22790</v>
      </c>
      <c r="J1870" s="20">
        <v>67242.0</v>
      </c>
      <c r="K1870" s="20">
        <f t="array" ref="K1870:S1870">VLOOKUP(A1870,'HUMAN RESOURCES'!$A$2:$M$2692,{2,3,4,5,6,7,8,9,10},0)</f>
        <v>0.013</v>
      </c>
      <c r="L1870" s="20">
        <v>0.008</v>
      </c>
      <c r="M1870" s="20">
        <v>79.0</v>
      </c>
      <c r="N1870" s="20">
        <v>77.0</v>
      </c>
      <c r="O1870" s="20">
        <v>0.161</v>
      </c>
      <c r="P1870" s="20">
        <v>0.827</v>
      </c>
      <c r="Q1870" s="20">
        <v>0.012</v>
      </c>
      <c r="R1870" s="20">
        <v>1359114.0</v>
      </c>
      <c r="S1870" s="20">
        <v>0.983</v>
      </c>
      <c r="T1870" s="20" t="str">
        <f t="array" ref="T1870:U1870">VLOOKUP(A1870,TOURISM!$A$2:$F$2692,{3,6},0)</f>
        <v/>
      </c>
      <c r="U1870" s="20"/>
      <c r="V1870" s="20">
        <f t="array" ref="V1870:AA1870">VLOOKUP(A1870,BUSINESS!$A$2:$J$2692,{4,5,6,7,8,9},0)</f>
        <v>0.113</v>
      </c>
      <c r="W1870" s="20">
        <v>7.0</v>
      </c>
      <c r="X1870" s="20"/>
      <c r="Y1870" s="20">
        <v>36.0</v>
      </c>
      <c r="Z1870" s="20">
        <v>0.443</v>
      </c>
      <c r="AA1870" s="20">
        <v>1.052</v>
      </c>
      <c r="AB1870" s="21">
        <f t="shared" si="579"/>
        <v>109630.2444</v>
      </c>
      <c r="AC1870" s="20">
        <f t="shared" si="622"/>
        <v>0.01676827698</v>
      </c>
      <c r="AD1870" s="20">
        <f t="shared" si="623"/>
        <v>0.04947487849</v>
      </c>
      <c r="AE1870" s="20"/>
      <c r="AF1870" s="22" t="b">
        <f t="shared" si="4"/>
        <v>1</v>
      </c>
      <c r="AG1870" s="20" t="b">
        <f t="shared" si="5"/>
        <v>1</v>
      </c>
      <c r="AH1870" s="20" t="b">
        <f t="shared" si="6"/>
        <v>1</v>
      </c>
      <c r="AI1870" s="20" t="b">
        <f t="shared" si="7"/>
        <v>0</v>
      </c>
      <c r="AJ1870" s="20"/>
      <c r="AK1870" s="20"/>
      <c r="AL1870" s="20"/>
      <c r="AM1870" s="20"/>
      <c r="AN1870" s="20"/>
      <c r="AO1870" s="20"/>
      <c r="AP1870" s="20"/>
      <c r="AQ1870" s="20"/>
      <c r="AR1870" s="23"/>
      <c r="AS1870" s="23"/>
      <c r="AT1870" s="23"/>
      <c r="AU1870" s="23"/>
      <c r="AV1870" s="23"/>
    </row>
    <row r="1871" ht="15.75" customHeight="1">
      <c r="A1871" s="17" t="str">
        <f t="shared" si="1"/>
        <v>Qatar-Middle East2009</v>
      </c>
      <c r="B1871" s="17" t="s">
        <v>237</v>
      </c>
      <c r="C1871" s="18" t="s">
        <v>229</v>
      </c>
      <c r="D1871" s="19" t="s">
        <v>88</v>
      </c>
      <c r="E1871" s="17">
        <v>1.51E11</v>
      </c>
      <c r="F1871" s="18">
        <v>0.026</v>
      </c>
      <c r="G1871" s="18">
        <v>1647.0</v>
      </c>
      <c r="H1871" s="18">
        <v>0.07</v>
      </c>
      <c r="I1871" s="20">
        <f t="array" ref="I1871:J1871">IFNA(VLOOKUP(A1871,ENERGY!$A$2:$F$2692,{5,6},0),0)</f>
        <v>0</v>
      </c>
      <c r="J1871" s="20">
        <v>0.0</v>
      </c>
      <c r="K1871" s="20">
        <f t="array" ref="K1871:S1871">VLOOKUP(A1871,'HUMAN RESOURCES'!$A$2:$M$2692,{2,3,4,5,6,7,8,9,10},0)</f>
        <v>0.012</v>
      </c>
      <c r="L1871" s="20">
        <v>0.008</v>
      </c>
      <c r="M1871" s="20">
        <v>79.0</v>
      </c>
      <c r="N1871" s="20">
        <v>77.0</v>
      </c>
      <c r="O1871" s="20">
        <v>0.146</v>
      </c>
      <c r="P1871" s="20">
        <v>0.843</v>
      </c>
      <c r="Q1871" s="20">
        <v>0.011</v>
      </c>
      <c r="R1871" s="20">
        <v>1564082.0</v>
      </c>
      <c r="S1871" s="20">
        <v>0.985</v>
      </c>
      <c r="T1871" s="20" t="str">
        <f t="array" ref="T1871:U1871">VLOOKUP(A1871,TOURISM!$A$2:$F$2692,{3,6},0)</f>
        <v/>
      </c>
      <c r="U1871" s="20"/>
      <c r="V1871" s="20">
        <f t="array" ref="V1871:AA1871">VLOOKUP(A1871,BUSINESS!$A$2:$J$2692,{4,5,6,7,8,9},0)</f>
        <v>0.113</v>
      </c>
      <c r="W1871" s="20">
        <v>7.0</v>
      </c>
      <c r="X1871" s="20"/>
      <c r="Y1871" s="20">
        <v>36.0</v>
      </c>
      <c r="Z1871" s="20">
        <v>0.531</v>
      </c>
      <c r="AA1871" s="20">
        <v>1.246</v>
      </c>
      <c r="AB1871" s="21">
        <f t="shared" si="579"/>
        <v>96542.2529</v>
      </c>
      <c r="AC1871" s="20"/>
      <c r="AD1871" s="20"/>
      <c r="AE1871" s="20"/>
      <c r="AF1871" s="22" t="b">
        <f t="shared" si="4"/>
        <v>1</v>
      </c>
      <c r="AG1871" s="20" t="b">
        <f t="shared" si="5"/>
        <v>0</v>
      </c>
      <c r="AH1871" s="20" t="b">
        <f t="shared" si="6"/>
        <v>0</v>
      </c>
      <c r="AI1871" s="20" t="b">
        <f t="shared" si="7"/>
        <v>0</v>
      </c>
      <c r="AJ1871" s="20"/>
      <c r="AK1871" s="20"/>
      <c r="AL1871" s="20"/>
      <c r="AM1871" s="20"/>
      <c r="AN1871" s="20"/>
      <c r="AO1871" s="20"/>
      <c r="AP1871" s="20"/>
      <c r="AQ1871" s="20"/>
      <c r="AR1871" s="23"/>
      <c r="AS1871" s="23"/>
      <c r="AT1871" s="23"/>
      <c r="AU1871" s="23"/>
      <c r="AV1871" s="23"/>
    </row>
    <row r="1872" ht="15.75" customHeight="1">
      <c r="A1872" s="17" t="str">
        <f t="shared" si="1"/>
        <v>Qatar-Middle East2010</v>
      </c>
      <c r="B1872" s="17" t="s">
        <v>237</v>
      </c>
      <c r="C1872" s="18" t="s">
        <v>229</v>
      </c>
      <c r="D1872" s="19" t="s">
        <v>89</v>
      </c>
      <c r="E1872" s="17">
        <v>1.52E11</v>
      </c>
      <c r="F1872" s="18">
        <v>0.021</v>
      </c>
      <c r="G1872" s="18">
        <v>1496.0</v>
      </c>
      <c r="H1872" s="18">
        <v>0.073</v>
      </c>
      <c r="I1872" s="20">
        <f t="array" ref="I1872:J1872">IFNA(VLOOKUP(A1872,ENERGY!$A$2:$F$2692,{5,6},0),0)</f>
        <v>16638</v>
      </c>
      <c r="J1872" s="20">
        <v>51881.0</v>
      </c>
      <c r="K1872" s="20">
        <f t="array" ref="K1872:S1872">VLOOKUP(A1872,'HUMAN RESOURCES'!$A$2:$M$2692,{2,3,4,5,6,7,8,9,10},0)</f>
        <v>0.012</v>
      </c>
      <c r="L1872" s="20">
        <v>0.008</v>
      </c>
      <c r="M1872" s="20">
        <v>79.0</v>
      </c>
      <c r="N1872" s="20">
        <v>77.0</v>
      </c>
      <c r="O1872" s="20">
        <v>0.137</v>
      </c>
      <c r="P1872" s="20">
        <v>0.852</v>
      </c>
      <c r="Q1872" s="20">
        <v>0.011</v>
      </c>
      <c r="R1872" s="20">
        <v>1749713.0</v>
      </c>
      <c r="S1872" s="20">
        <v>0.987</v>
      </c>
      <c r="T1872" s="20" t="str">
        <f t="array" ref="T1872:U1872">VLOOKUP(A1872,TOURISM!$A$2:$F$2692,{3,6},0)</f>
        <v/>
      </c>
      <c r="U1872" s="20"/>
      <c r="V1872" s="20">
        <f t="array" ref="V1872:AA1872">VLOOKUP(A1872,BUSINESS!$A$2:$J$2692,{4,5,6,7,8,9},0)</f>
        <v>0.113</v>
      </c>
      <c r="W1872" s="20">
        <v>10.0</v>
      </c>
      <c r="X1872" s="20"/>
      <c r="Y1872" s="20">
        <v>36.0</v>
      </c>
      <c r="Z1872" s="20">
        <v>0.69</v>
      </c>
      <c r="AA1872" s="20">
        <v>1.25</v>
      </c>
      <c r="AB1872" s="21">
        <f t="shared" si="579"/>
        <v>86871.38977</v>
      </c>
      <c r="AC1872" s="20">
        <f t="shared" ref="AC1872:AC1874" si="624">I1872/R1872</f>
        <v>0.009508988045</v>
      </c>
      <c r="AD1872" s="20">
        <f t="shared" ref="AD1872:AD1874" si="625">J1872/R1872</f>
        <v>0.0296511485</v>
      </c>
      <c r="AE1872" s="20"/>
      <c r="AF1872" s="22" t="b">
        <f t="shared" si="4"/>
        <v>0</v>
      </c>
      <c r="AG1872" s="20" t="b">
        <f t="shared" si="5"/>
        <v>1</v>
      </c>
      <c r="AH1872" s="20" t="b">
        <f t="shared" si="6"/>
        <v>1</v>
      </c>
      <c r="AI1872" s="20" t="b">
        <f t="shared" si="7"/>
        <v>0</v>
      </c>
      <c r="AJ1872" s="20"/>
      <c r="AK1872" s="20"/>
      <c r="AL1872" s="20"/>
      <c r="AM1872" s="20"/>
      <c r="AN1872" s="20"/>
      <c r="AO1872" s="20"/>
      <c r="AP1872" s="20"/>
      <c r="AQ1872" s="20"/>
      <c r="AR1872" s="23"/>
      <c r="AS1872" s="23"/>
      <c r="AT1872" s="23"/>
      <c r="AU1872" s="23"/>
      <c r="AV1872" s="23"/>
    </row>
    <row r="1873" ht="15.75" customHeight="1">
      <c r="A1873" s="17" t="str">
        <f t="shared" si="1"/>
        <v>Qatar-Middle East2011</v>
      </c>
      <c r="B1873" s="17" t="s">
        <v>237</v>
      </c>
      <c r="C1873" s="18" t="s">
        <v>229</v>
      </c>
      <c r="D1873" s="19" t="s">
        <v>90</v>
      </c>
      <c r="E1873" s="17">
        <v>1.54E11</v>
      </c>
      <c r="F1873" s="18">
        <v>0.019</v>
      </c>
      <c r="G1873" s="18">
        <v>1738.0</v>
      </c>
      <c r="H1873" s="18">
        <v>0.055</v>
      </c>
      <c r="I1873" s="20">
        <f t="array" ref="I1873:J1873">IFNA(VLOOKUP(A1873,ENERGY!$A$2:$F$2692,{5,6},0),0)</f>
        <v>14185</v>
      </c>
      <c r="J1873" s="20">
        <v>36157.0</v>
      </c>
      <c r="K1873" s="20">
        <f t="array" ref="K1873:S1873">VLOOKUP(A1873,'HUMAN RESOURCES'!$A$2:$M$2692,{2,3,4,5,6,7,8,9,10},0)</f>
        <v>0.011</v>
      </c>
      <c r="L1873" s="20">
        <v>0.007</v>
      </c>
      <c r="M1873" s="20">
        <v>79.0</v>
      </c>
      <c r="N1873" s="20">
        <v>77.0</v>
      </c>
      <c r="O1873" s="20">
        <v>0.134</v>
      </c>
      <c r="P1873" s="20">
        <v>0.856</v>
      </c>
      <c r="Q1873" s="20">
        <v>0.01</v>
      </c>
      <c r="R1873" s="20">
        <v>1910902.0</v>
      </c>
      <c r="S1873" s="20">
        <v>0.988</v>
      </c>
      <c r="T1873" s="20">
        <f t="array" ref="T1873:U1873">VLOOKUP(A1873,TOURISM!$A$2:$F$2692,{3,6},0)</f>
        <v>4463000000</v>
      </c>
      <c r="U1873" s="20">
        <v>7.813E9</v>
      </c>
      <c r="V1873" s="20">
        <f t="array" ref="V1873:AA1873">VLOOKUP(A1873,BUSINESS!$A$2:$J$2692,{4,5,6,7,8,9},0)</f>
        <v>0.113</v>
      </c>
      <c r="W1873" s="20">
        <v>9.0</v>
      </c>
      <c r="X1873" s="20"/>
      <c r="Y1873" s="20">
        <v>36.0</v>
      </c>
      <c r="Z1873" s="20">
        <v>0.69</v>
      </c>
      <c r="AA1873" s="20">
        <v>1.205</v>
      </c>
      <c r="AB1873" s="21">
        <f t="shared" si="579"/>
        <v>80590.21342</v>
      </c>
      <c r="AC1873" s="20">
        <f t="shared" si="624"/>
        <v>0.007423195957</v>
      </c>
      <c r="AD1873" s="20">
        <f t="shared" si="625"/>
        <v>0.01892143082</v>
      </c>
      <c r="AE1873" s="20">
        <f t="shared" ref="AE1873:AE1874" si="626">U1873/R1873</f>
        <v>4088.645048</v>
      </c>
      <c r="AF1873" s="22" t="b">
        <f t="shared" si="4"/>
        <v>0</v>
      </c>
      <c r="AG1873" s="20" t="b">
        <f t="shared" si="5"/>
        <v>1</v>
      </c>
      <c r="AH1873" s="20" t="b">
        <f t="shared" si="6"/>
        <v>1</v>
      </c>
      <c r="AI1873" s="20" t="b">
        <f t="shared" si="7"/>
        <v>1</v>
      </c>
      <c r="AJ1873" s="20"/>
      <c r="AK1873" s="20"/>
      <c r="AL1873" s="20"/>
      <c r="AM1873" s="20"/>
      <c r="AN1873" s="20"/>
      <c r="AO1873" s="20"/>
      <c r="AP1873" s="20"/>
      <c r="AQ1873" s="20"/>
      <c r="AR1873" s="23"/>
      <c r="AS1873" s="23"/>
      <c r="AT1873" s="23"/>
      <c r="AU1873" s="23"/>
      <c r="AV1873" s="23"/>
    </row>
    <row r="1874" ht="15.75" customHeight="1">
      <c r="A1874" s="17" t="str">
        <f t="shared" si="1"/>
        <v>Qatar-Middle East2012</v>
      </c>
      <c r="B1874" s="17" t="s">
        <v>237</v>
      </c>
      <c r="C1874" s="18" t="s">
        <v>229</v>
      </c>
      <c r="D1874" s="19" t="s">
        <v>91</v>
      </c>
      <c r="E1874" s="17">
        <v>1.55E11</v>
      </c>
      <c r="F1874" s="18">
        <v>0.022</v>
      </c>
      <c r="G1874" s="18">
        <v>2029.0</v>
      </c>
      <c r="H1874" s="18">
        <v>0.054</v>
      </c>
      <c r="I1874" s="20">
        <f t="array" ref="I1874:J1874">IFNA(VLOOKUP(A1874,ENERGY!$A$2:$F$2692,{5,6},0),0)</f>
        <v>19606</v>
      </c>
      <c r="J1874" s="20">
        <v>56736.0</v>
      </c>
      <c r="K1874" s="20">
        <f t="array" ref="K1874:S1874">VLOOKUP(A1874,'HUMAN RESOURCES'!$A$2:$M$2692,{2,3,4,5,6,7,8,9,10},0)</f>
        <v>0.011</v>
      </c>
      <c r="L1874" s="20">
        <v>0.007</v>
      </c>
      <c r="M1874" s="20">
        <v>79.0</v>
      </c>
      <c r="N1874" s="20">
        <v>78.0</v>
      </c>
      <c r="O1874" s="20">
        <v>0.133</v>
      </c>
      <c r="P1874" s="20">
        <v>0.857</v>
      </c>
      <c r="Q1874" s="20">
        <v>0.01</v>
      </c>
      <c r="R1874" s="20">
        <v>2050514.0</v>
      </c>
      <c r="S1874" s="20">
        <v>0.989</v>
      </c>
      <c r="T1874" s="20">
        <f t="array" ref="T1874:U1874">VLOOKUP(A1874,TOURISM!$A$2:$F$2692,{3,6},0)</f>
        <v>7220000000</v>
      </c>
      <c r="U1874" s="20">
        <v>1.0702E10</v>
      </c>
      <c r="V1874" s="20">
        <f t="array" ref="V1874:AA1874">VLOOKUP(A1874,BUSINESS!$A$2:$J$2692,{4,5,6,7,8,9},0)</f>
        <v>0.113</v>
      </c>
      <c r="W1874" s="20">
        <v>9.0</v>
      </c>
      <c r="X1874" s="20">
        <v>45.0</v>
      </c>
      <c r="Y1874" s="20">
        <v>48.0</v>
      </c>
      <c r="Z1874" s="20">
        <v>0.693</v>
      </c>
      <c r="AA1874" s="20">
        <v>1.269</v>
      </c>
      <c r="AB1874" s="21">
        <f t="shared" si="579"/>
        <v>75590.80309</v>
      </c>
      <c r="AC1874" s="20">
        <f t="shared" si="624"/>
        <v>0.009561505067</v>
      </c>
      <c r="AD1874" s="20">
        <f t="shared" si="625"/>
        <v>0.02766916003</v>
      </c>
      <c r="AE1874" s="20">
        <f t="shared" si="626"/>
        <v>5219.179191</v>
      </c>
      <c r="AF1874" s="22" t="b">
        <f t="shared" si="4"/>
        <v>0</v>
      </c>
      <c r="AG1874" s="20" t="b">
        <f t="shared" si="5"/>
        <v>1</v>
      </c>
      <c r="AH1874" s="20" t="b">
        <f t="shared" si="6"/>
        <v>1</v>
      </c>
      <c r="AI1874" s="20" t="b">
        <f t="shared" si="7"/>
        <v>1</v>
      </c>
      <c r="AJ1874" s="20"/>
      <c r="AK1874" s="20"/>
      <c r="AL1874" s="20"/>
      <c r="AM1874" s="20"/>
      <c r="AN1874" s="20"/>
      <c r="AO1874" s="20"/>
      <c r="AP1874" s="20"/>
      <c r="AQ1874" s="20"/>
      <c r="AR1874" s="23"/>
      <c r="AS1874" s="23"/>
      <c r="AT1874" s="23"/>
      <c r="AU1874" s="23"/>
      <c r="AV1874" s="23"/>
    </row>
    <row r="1875" ht="15.75" customHeight="1">
      <c r="A1875" s="17" t="str">
        <f t="shared" si="1"/>
        <v>Saudi Arabia-Middle East2000</v>
      </c>
      <c r="B1875" s="17" t="s">
        <v>238</v>
      </c>
      <c r="C1875" s="18" t="s">
        <v>229</v>
      </c>
      <c r="D1875" s="19" t="s">
        <v>76</v>
      </c>
      <c r="E1875" s="17">
        <v>1.94E11</v>
      </c>
      <c r="F1875" s="18">
        <v>0.042</v>
      </c>
      <c r="G1875" s="18">
        <v>398.0</v>
      </c>
      <c r="H1875" s="18"/>
      <c r="I1875" s="20" t="str">
        <f t="array" ref="I1875:J1875">IFNA(VLOOKUP(A1875,ENERGY!$A$2:$F$2692,{5,6},0),0)</f>
        <v/>
      </c>
      <c r="J1875" s="20"/>
      <c r="K1875" s="20">
        <f t="array" ref="K1875:S1875">VLOOKUP(A1875,'HUMAN RESOURCES'!$A$2:$M$2692,{2,3,4,5,6,7,8,9,10},0)</f>
        <v>0.027</v>
      </c>
      <c r="L1875" s="20">
        <v>0.019</v>
      </c>
      <c r="M1875" s="20">
        <v>74.0</v>
      </c>
      <c r="N1875" s="20">
        <v>71.0</v>
      </c>
      <c r="O1875" s="20">
        <v>0.384</v>
      </c>
      <c r="P1875" s="20">
        <v>0.581</v>
      </c>
      <c r="Q1875" s="20">
        <v>0.035</v>
      </c>
      <c r="R1875" s="20">
        <v>2.0144584E7</v>
      </c>
      <c r="S1875" s="20">
        <v>0.798</v>
      </c>
      <c r="T1875" s="20" t="str">
        <f t="array" ref="T1875:U1875">VLOOKUP(A1875,TOURISM!$A$2:$F$2692,{3,6},0)</f>
        <v/>
      </c>
      <c r="U1875" s="20"/>
      <c r="V1875" s="20" t="str">
        <f t="array" ref="V1875:AA1875">VLOOKUP(A1875,BUSINESS!$A$2:$J$2692,{4,5,6,7,8,9},0)</f>
        <v/>
      </c>
      <c r="W1875" s="20"/>
      <c r="X1875" s="20"/>
      <c r="Y1875" s="20"/>
      <c r="Z1875" s="20">
        <v>0.022</v>
      </c>
      <c r="AA1875" s="20">
        <v>0.068</v>
      </c>
      <c r="AB1875" s="21">
        <f t="shared" si="579"/>
        <v>9630.380056</v>
      </c>
      <c r="AC1875" s="20"/>
      <c r="AD1875" s="20"/>
      <c r="AE1875" s="20"/>
      <c r="AF1875" s="22" t="b">
        <f t="shared" si="4"/>
        <v>0</v>
      </c>
      <c r="AG1875" s="20" t="b">
        <f t="shared" si="5"/>
        <v>0</v>
      </c>
      <c r="AH1875" s="20" t="b">
        <f t="shared" si="6"/>
        <v>0</v>
      </c>
      <c r="AI1875" s="20" t="b">
        <f t="shared" si="7"/>
        <v>0</v>
      </c>
      <c r="AJ1875" s="20"/>
      <c r="AK1875" s="20"/>
      <c r="AL1875" s="20"/>
      <c r="AM1875" s="20"/>
      <c r="AN1875" s="20"/>
      <c r="AO1875" s="20"/>
      <c r="AP1875" s="20"/>
      <c r="AQ1875" s="20"/>
      <c r="AR1875" s="23"/>
      <c r="AS1875" s="23"/>
      <c r="AT1875" s="23"/>
      <c r="AU1875" s="23"/>
      <c r="AV1875" s="23"/>
    </row>
    <row r="1876" ht="15.75" customHeight="1">
      <c r="A1876" s="17" t="str">
        <f t="shared" si="1"/>
        <v>Saudi Arabia-Middle East2001</v>
      </c>
      <c r="B1876" s="17" t="s">
        <v>238</v>
      </c>
      <c r="C1876" s="18" t="s">
        <v>229</v>
      </c>
      <c r="D1876" s="19" t="s">
        <v>77</v>
      </c>
      <c r="E1876" s="17">
        <v>1.94E11</v>
      </c>
      <c r="F1876" s="18">
        <v>0.045</v>
      </c>
      <c r="G1876" s="18">
        <v>397.0</v>
      </c>
      <c r="H1876" s="18"/>
      <c r="I1876" s="20">
        <f t="array" ref="I1876:J1876">IFNA(VLOOKUP(A1876,ENERGY!$A$2:$F$2692,{5,6},0),0)</f>
        <v>187070</v>
      </c>
      <c r="J1876" s="20"/>
      <c r="K1876" s="20">
        <f t="array" ref="K1876:S1876">VLOOKUP(A1876,'HUMAN RESOURCES'!$A$2:$M$2692,{2,3,4,5,6,7,8,9,10},0)</f>
        <v>0.026</v>
      </c>
      <c r="L1876" s="20">
        <v>0.019</v>
      </c>
      <c r="M1876" s="20">
        <v>75.0</v>
      </c>
      <c r="N1876" s="20">
        <v>71.0</v>
      </c>
      <c r="O1876" s="20">
        <v>0.376</v>
      </c>
      <c r="P1876" s="20">
        <v>0.589</v>
      </c>
      <c r="Q1876" s="20">
        <v>0.035</v>
      </c>
      <c r="R1876" s="20">
        <v>2.0891594E7</v>
      </c>
      <c r="S1876" s="20">
        <v>0.801</v>
      </c>
      <c r="T1876" s="20" t="str">
        <f t="array" ref="T1876:U1876">VLOOKUP(A1876,TOURISM!$A$2:$F$2692,{3,6},0)</f>
        <v/>
      </c>
      <c r="U1876" s="20"/>
      <c r="V1876" s="20" t="str">
        <f t="array" ref="V1876:AA1876">VLOOKUP(A1876,BUSINESS!$A$2:$J$2692,{4,5,6,7,8,9},0)</f>
        <v/>
      </c>
      <c r="W1876" s="20"/>
      <c r="X1876" s="20"/>
      <c r="Y1876" s="20"/>
      <c r="Z1876" s="20">
        <v>0.047</v>
      </c>
      <c r="AA1876" s="20">
        <v>0.121</v>
      </c>
      <c r="AB1876" s="21">
        <f t="shared" si="579"/>
        <v>9286.031501</v>
      </c>
      <c r="AC1876" s="20">
        <f t="shared" ref="AC1876:AC1879" si="627">I1876/R1876</f>
        <v>0.008954319139</v>
      </c>
      <c r="AD1876" s="20"/>
      <c r="AE1876" s="20"/>
      <c r="AF1876" s="22" t="b">
        <f t="shared" si="4"/>
        <v>0</v>
      </c>
      <c r="AG1876" s="20" t="b">
        <f t="shared" si="5"/>
        <v>1</v>
      </c>
      <c r="AH1876" s="20" t="b">
        <f t="shared" si="6"/>
        <v>0</v>
      </c>
      <c r="AI1876" s="20" t="b">
        <f t="shared" si="7"/>
        <v>0</v>
      </c>
      <c r="AJ1876" s="20"/>
      <c r="AK1876" s="20"/>
      <c r="AL1876" s="20"/>
      <c r="AM1876" s="20"/>
      <c r="AN1876" s="20"/>
      <c r="AO1876" s="20"/>
      <c r="AP1876" s="20"/>
      <c r="AQ1876" s="20"/>
      <c r="AR1876" s="23"/>
      <c r="AS1876" s="23"/>
      <c r="AT1876" s="23"/>
      <c r="AU1876" s="23"/>
      <c r="AV1876" s="23"/>
    </row>
    <row r="1877" ht="15.75" customHeight="1">
      <c r="A1877" s="17" t="str">
        <f t="shared" si="1"/>
        <v>Saudi Arabia-Middle East2002</v>
      </c>
      <c r="B1877" s="17" t="s">
        <v>238</v>
      </c>
      <c r="C1877" s="18" t="s">
        <v>229</v>
      </c>
      <c r="D1877" s="19" t="s">
        <v>79</v>
      </c>
      <c r="E1877" s="17">
        <v>1.96E11</v>
      </c>
      <c r="F1877" s="18">
        <v>0.043</v>
      </c>
      <c r="G1877" s="18">
        <v>375.0</v>
      </c>
      <c r="H1877" s="18"/>
      <c r="I1877" s="20">
        <f t="array" ref="I1877:J1877">IFNA(VLOOKUP(A1877,ENERGY!$A$2:$F$2692,{5,6},0),0)</f>
        <v>192004</v>
      </c>
      <c r="J1877" s="20">
        <v>464481.0</v>
      </c>
      <c r="K1877" s="20">
        <f t="array" ref="K1877:S1877">VLOOKUP(A1877,'HUMAN RESOURCES'!$A$2:$M$2692,{2,3,4,5,6,7,8,9,10},0)</f>
        <v>0.025</v>
      </c>
      <c r="L1877" s="20">
        <v>0.018</v>
      </c>
      <c r="M1877" s="20">
        <v>75.0</v>
      </c>
      <c r="N1877" s="20">
        <v>71.0</v>
      </c>
      <c r="O1877" s="20">
        <v>0.368</v>
      </c>
      <c r="P1877" s="20">
        <v>0.598</v>
      </c>
      <c r="Q1877" s="20">
        <v>0.034</v>
      </c>
      <c r="R1877" s="20">
        <v>2.1825217E7</v>
      </c>
      <c r="S1877" s="20">
        <v>0.803</v>
      </c>
      <c r="T1877" s="20" t="str">
        <f t="array" ref="T1877:U1877">VLOOKUP(A1877,TOURISM!$A$2:$F$2692,{3,6},0)</f>
        <v/>
      </c>
      <c r="U1877" s="20">
        <v>7.37E9</v>
      </c>
      <c r="V1877" s="20" t="str">
        <f t="array" ref="V1877:AA1877">VLOOKUP(A1877,BUSINESS!$A$2:$J$2692,{4,5,6,7,8,9},0)</f>
        <v/>
      </c>
      <c r="W1877" s="20"/>
      <c r="X1877" s="20"/>
      <c r="Y1877" s="20"/>
      <c r="Z1877" s="20">
        <v>0.064</v>
      </c>
      <c r="AA1877" s="20">
        <v>0.229</v>
      </c>
      <c r="AB1877" s="21">
        <f t="shared" si="579"/>
        <v>8980.437629</v>
      </c>
      <c r="AC1877" s="20">
        <f t="shared" si="627"/>
        <v>0.008797346666</v>
      </c>
      <c r="AD1877" s="20">
        <f t="shared" ref="AD1877:AD1879" si="628">J1877/R1877</f>
        <v>0.02128185026</v>
      </c>
      <c r="AE1877" s="20">
        <f t="shared" ref="AE1877:AE1898" si="629">U1877/R1877</f>
        <v>337.6827823</v>
      </c>
      <c r="AF1877" s="22" t="b">
        <f t="shared" si="4"/>
        <v>0</v>
      </c>
      <c r="AG1877" s="20" t="b">
        <f t="shared" si="5"/>
        <v>1</v>
      </c>
      <c r="AH1877" s="20" t="b">
        <f t="shared" si="6"/>
        <v>1</v>
      </c>
      <c r="AI1877" s="20" t="b">
        <f t="shared" si="7"/>
        <v>0</v>
      </c>
      <c r="AJ1877" s="20"/>
      <c r="AK1877" s="20"/>
      <c r="AL1877" s="20"/>
      <c r="AM1877" s="20"/>
      <c r="AN1877" s="20"/>
      <c r="AO1877" s="20"/>
      <c r="AP1877" s="20"/>
      <c r="AQ1877" s="20"/>
      <c r="AR1877" s="23"/>
      <c r="AS1877" s="23"/>
      <c r="AT1877" s="23"/>
      <c r="AU1877" s="23"/>
      <c r="AV1877" s="23"/>
    </row>
    <row r="1878" ht="15.75" customHeight="1">
      <c r="A1878" s="17" t="str">
        <f t="shared" si="1"/>
        <v>Saudi Arabia-Middle East2003</v>
      </c>
      <c r="B1878" s="17" t="s">
        <v>238</v>
      </c>
      <c r="C1878" s="18" t="s">
        <v>229</v>
      </c>
      <c r="D1878" s="19" t="s">
        <v>81</v>
      </c>
      <c r="E1878" s="17">
        <v>1.96E11</v>
      </c>
      <c r="F1878" s="18">
        <v>0.04</v>
      </c>
      <c r="G1878" s="18">
        <v>384.0</v>
      </c>
      <c r="H1878" s="18"/>
      <c r="I1878" s="20">
        <f t="array" ref="I1878:J1878">IFNA(VLOOKUP(A1878,ENERGY!$A$2:$F$2692,{5,6},0),0)</f>
        <v>175675</v>
      </c>
      <c r="J1878" s="20">
        <v>431027.0</v>
      </c>
      <c r="K1878" s="20">
        <f t="array" ref="K1878:S1878">VLOOKUP(A1878,'HUMAN RESOURCES'!$A$2:$M$2692,{2,3,4,5,6,7,8,9,10},0)</f>
        <v>0.024</v>
      </c>
      <c r="L1878" s="20">
        <v>0.018</v>
      </c>
      <c r="M1878" s="20">
        <v>75.0</v>
      </c>
      <c r="N1878" s="20">
        <v>72.0</v>
      </c>
      <c r="O1878" s="20">
        <v>0.359</v>
      </c>
      <c r="P1878" s="20">
        <v>0.608</v>
      </c>
      <c r="Q1878" s="20">
        <v>0.033</v>
      </c>
      <c r="R1878" s="20">
        <v>2.2852333E7</v>
      </c>
      <c r="S1878" s="20">
        <v>0.805</v>
      </c>
      <c r="T1878" s="20">
        <f t="array" ref="T1878:U1878">VLOOKUP(A1878,TOURISM!$A$2:$F$2692,{3,6},0)</f>
        <v>3418000000</v>
      </c>
      <c r="U1878" s="20">
        <v>4.165E9</v>
      </c>
      <c r="V1878" s="20" t="str">
        <f t="array" ref="V1878:AA1878">VLOOKUP(A1878,BUSINESS!$A$2:$J$2692,{4,5,6,7,8,9},0)</f>
        <v/>
      </c>
      <c r="W1878" s="20">
        <v>74.0</v>
      </c>
      <c r="X1878" s="20"/>
      <c r="Y1878" s="20"/>
      <c r="Z1878" s="20">
        <v>0.08</v>
      </c>
      <c r="AA1878" s="20">
        <v>0.317</v>
      </c>
      <c r="AB1878" s="21">
        <f t="shared" si="579"/>
        <v>8576.804828</v>
      </c>
      <c r="AC1878" s="20">
        <f t="shared" si="627"/>
        <v>0.007687398919</v>
      </c>
      <c r="AD1878" s="20">
        <f t="shared" si="628"/>
        <v>0.01886140028</v>
      </c>
      <c r="AE1878" s="20">
        <f t="shared" si="629"/>
        <v>182.2571026</v>
      </c>
      <c r="AF1878" s="22" t="b">
        <f t="shared" si="4"/>
        <v>0</v>
      </c>
      <c r="AG1878" s="20" t="b">
        <f t="shared" si="5"/>
        <v>1</v>
      </c>
      <c r="AH1878" s="20" t="b">
        <f t="shared" si="6"/>
        <v>1</v>
      </c>
      <c r="AI1878" s="20" t="b">
        <f t="shared" si="7"/>
        <v>0</v>
      </c>
      <c r="AJ1878" s="20"/>
      <c r="AK1878" s="20"/>
      <c r="AL1878" s="20"/>
      <c r="AM1878" s="20"/>
      <c r="AN1878" s="20"/>
      <c r="AO1878" s="20"/>
      <c r="AP1878" s="20"/>
      <c r="AQ1878" s="20"/>
      <c r="AR1878" s="23"/>
      <c r="AS1878" s="23"/>
      <c r="AT1878" s="23"/>
      <c r="AU1878" s="23"/>
      <c r="AV1878" s="23"/>
    </row>
    <row r="1879" ht="15.75" customHeight="1">
      <c r="A1879" s="17" t="str">
        <f t="shared" si="1"/>
        <v>Saudi Arabia-Middle East2004</v>
      </c>
      <c r="B1879" s="17" t="s">
        <v>238</v>
      </c>
      <c r="C1879" s="18" t="s">
        <v>229</v>
      </c>
      <c r="D1879" s="19" t="s">
        <v>83</v>
      </c>
      <c r="E1879" s="17">
        <v>1.96E11</v>
      </c>
      <c r="F1879" s="18">
        <v>0.037</v>
      </c>
      <c r="G1879" s="18">
        <v>399.0</v>
      </c>
      <c r="H1879" s="18"/>
      <c r="I1879" s="20">
        <f t="array" ref="I1879:J1879">IFNA(VLOOKUP(A1879,ENERGY!$A$2:$F$2692,{5,6},0),0)</f>
        <v>154076</v>
      </c>
      <c r="J1879" s="20">
        <v>418240.0</v>
      </c>
      <c r="K1879" s="20">
        <f t="array" ref="K1879:S1879">VLOOKUP(A1879,'HUMAN RESOURCES'!$A$2:$M$2692,{2,3,4,5,6,7,8,9,10},0)</f>
        <v>0.024</v>
      </c>
      <c r="L1879" s="20">
        <v>0.017</v>
      </c>
      <c r="M1879" s="20">
        <v>76.0</v>
      </c>
      <c r="N1879" s="20">
        <v>72.0</v>
      </c>
      <c r="O1879" s="20">
        <v>0.351</v>
      </c>
      <c r="P1879" s="20">
        <v>0.617</v>
      </c>
      <c r="Q1879" s="20">
        <v>0.032</v>
      </c>
      <c r="R1879" s="20">
        <v>2.3839231E7</v>
      </c>
      <c r="S1879" s="20">
        <v>0.808</v>
      </c>
      <c r="T1879" s="20">
        <f t="array" ref="T1879:U1879">VLOOKUP(A1879,TOURISM!$A$2:$F$2692,{3,6},0)</f>
        <v>6486000000</v>
      </c>
      <c r="U1879" s="20">
        <v>4.428E9</v>
      </c>
      <c r="V1879" s="20" t="str">
        <f t="array" ref="V1879:AA1879">VLOOKUP(A1879,BUSINESS!$A$2:$J$2692,{4,5,6,7,8,9},0)</f>
        <v/>
      </c>
      <c r="W1879" s="20">
        <v>74.0</v>
      </c>
      <c r="X1879" s="20"/>
      <c r="Y1879" s="20"/>
      <c r="Z1879" s="20">
        <v>0.102</v>
      </c>
      <c r="AA1879" s="20">
        <v>0.385</v>
      </c>
      <c r="AB1879" s="21">
        <f t="shared" si="579"/>
        <v>8221.741716</v>
      </c>
      <c r="AC1879" s="20">
        <f t="shared" si="627"/>
        <v>0.006463127942</v>
      </c>
      <c r="AD1879" s="20">
        <f t="shared" si="628"/>
        <v>0.01754419008</v>
      </c>
      <c r="AE1879" s="20">
        <f t="shared" si="629"/>
        <v>185.7442465</v>
      </c>
      <c r="AF1879" s="22" t="b">
        <f t="shared" si="4"/>
        <v>0</v>
      </c>
      <c r="AG1879" s="20" t="b">
        <f t="shared" si="5"/>
        <v>0</v>
      </c>
      <c r="AH1879" s="20" t="b">
        <f t="shared" si="6"/>
        <v>1</v>
      </c>
      <c r="AI1879" s="20" t="b">
        <f t="shared" si="7"/>
        <v>0</v>
      </c>
      <c r="AJ1879" s="20"/>
      <c r="AK1879" s="20"/>
      <c r="AL1879" s="20"/>
      <c r="AM1879" s="20"/>
      <c r="AN1879" s="20"/>
      <c r="AO1879" s="20"/>
      <c r="AP1879" s="20"/>
      <c r="AQ1879" s="20"/>
      <c r="AR1879" s="23"/>
      <c r="AS1879" s="23"/>
      <c r="AT1879" s="23"/>
      <c r="AU1879" s="23"/>
      <c r="AV1879" s="23"/>
    </row>
    <row r="1880" ht="15.75" customHeight="1">
      <c r="A1880" s="17" t="str">
        <f t="shared" si="1"/>
        <v>Saudi Arabia-Middle East2005</v>
      </c>
      <c r="B1880" s="17" t="s">
        <v>238</v>
      </c>
      <c r="C1880" s="18" t="s">
        <v>229</v>
      </c>
      <c r="D1880" s="19" t="s">
        <v>84</v>
      </c>
      <c r="E1880" s="17">
        <v>1.96E11</v>
      </c>
      <c r="F1880" s="18">
        <v>0.035</v>
      </c>
      <c r="G1880" s="18">
        <v>466.0</v>
      </c>
      <c r="H1880" s="18"/>
      <c r="I1880" s="20">
        <f t="array" ref="I1880:J1880">IFNA(VLOOKUP(A1880,ENERGY!$A$2:$F$2692,{5,6},0),0)</f>
        <v>0</v>
      </c>
      <c r="J1880" s="20">
        <v>0.0</v>
      </c>
      <c r="K1880" s="20">
        <f t="array" ref="K1880:S1880">VLOOKUP(A1880,'HUMAN RESOURCES'!$A$2:$M$2692,{2,3,4,5,6,7,8,9,10},0)</f>
        <v>0.023</v>
      </c>
      <c r="L1880" s="20">
        <v>0.017</v>
      </c>
      <c r="M1880" s="20">
        <v>76.0</v>
      </c>
      <c r="N1880" s="20">
        <v>72.0</v>
      </c>
      <c r="O1880" s="20">
        <v>0.343</v>
      </c>
      <c r="P1880" s="20">
        <v>0.626</v>
      </c>
      <c r="Q1880" s="20">
        <v>0.031</v>
      </c>
      <c r="R1880" s="20">
        <v>2.4690067E7</v>
      </c>
      <c r="S1880" s="20">
        <v>0.81</v>
      </c>
      <c r="T1880" s="20">
        <f t="array" ref="T1880:U1880">VLOOKUP(A1880,TOURISM!$A$2:$F$2692,{3,6},0)</f>
        <v>4626000000</v>
      </c>
      <c r="U1880" s="20">
        <v>9.087E9</v>
      </c>
      <c r="V1880" s="20">
        <f t="array" ref="V1880:AA1880">VLOOKUP(A1880,BUSINESS!$A$2:$J$2692,{4,5,6,7,8,9},0)</f>
        <v>0.145</v>
      </c>
      <c r="W1880" s="20">
        <v>67.0</v>
      </c>
      <c r="X1880" s="20"/>
      <c r="Y1880" s="20">
        <v>69.0</v>
      </c>
      <c r="Z1880" s="20">
        <v>0.127</v>
      </c>
      <c r="AA1880" s="20">
        <v>0.574</v>
      </c>
      <c r="AB1880" s="21">
        <f t="shared" si="579"/>
        <v>7938.415072</v>
      </c>
      <c r="AC1880" s="20"/>
      <c r="AD1880" s="20"/>
      <c r="AE1880" s="20">
        <f t="shared" si="629"/>
        <v>368.0427437</v>
      </c>
      <c r="AF1880" s="22" t="b">
        <f t="shared" si="4"/>
        <v>0</v>
      </c>
      <c r="AG1880" s="20" t="b">
        <f t="shared" si="5"/>
        <v>0</v>
      </c>
      <c r="AH1880" s="20" t="b">
        <f t="shared" si="6"/>
        <v>0</v>
      </c>
      <c r="AI1880" s="20" t="b">
        <f t="shared" si="7"/>
        <v>0</v>
      </c>
      <c r="AJ1880" s="20"/>
      <c r="AK1880" s="20"/>
      <c r="AL1880" s="20"/>
      <c r="AM1880" s="20"/>
      <c r="AN1880" s="20"/>
      <c r="AO1880" s="20"/>
      <c r="AP1880" s="20"/>
      <c r="AQ1880" s="20"/>
      <c r="AR1880" s="23"/>
      <c r="AS1880" s="23"/>
      <c r="AT1880" s="23"/>
      <c r="AU1880" s="23"/>
      <c r="AV1880" s="23"/>
    </row>
    <row r="1881" ht="15.75" customHeight="1">
      <c r="A1881" s="17" t="str">
        <f t="shared" si="1"/>
        <v>Saudi Arabia-Middle East2006</v>
      </c>
      <c r="B1881" s="17" t="s">
        <v>238</v>
      </c>
      <c r="C1881" s="18" t="s">
        <v>229</v>
      </c>
      <c r="D1881" s="19" t="s">
        <v>85</v>
      </c>
      <c r="E1881" s="17">
        <v>1.97E11</v>
      </c>
      <c r="F1881" s="18">
        <v>0.037</v>
      </c>
      <c r="G1881" s="18">
        <v>537.0</v>
      </c>
      <c r="H1881" s="18"/>
      <c r="I1881" s="20">
        <f t="array" ref="I1881:J1881">IFNA(VLOOKUP(A1881,ENERGY!$A$2:$F$2692,{5,6},0),0)</f>
        <v>0</v>
      </c>
      <c r="J1881" s="20">
        <v>0.0</v>
      </c>
      <c r="K1881" s="20">
        <f t="array" ref="K1881:S1881">VLOOKUP(A1881,'HUMAN RESOURCES'!$A$2:$M$2692,{2,3,4,5,6,7,8,9,10},0)</f>
        <v>0.023</v>
      </c>
      <c r="L1881" s="20">
        <v>0.016</v>
      </c>
      <c r="M1881" s="20">
        <v>76.0</v>
      </c>
      <c r="N1881" s="20">
        <v>72.0</v>
      </c>
      <c r="O1881" s="20">
        <v>0.335</v>
      </c>
      <c r="P1881" s="20">
        <v>0.634</v>
      </c>
      <c r="Q1881" s="20">
        <v>0.03</v>
      </c>
      <c r="R1881" s="20">
        <v>2.5371936E7</v>
      </c>
      <c r="S1881" s="20">
        <v>0.812</v>
      </c>
      <c r="T1881" s="20">
        <f t="array" ref="T1881:U1881">VLOOKUP(A1881,TOURISM!$A$2:$F$2692,{3,6},0)</f>
        <v>4769000000</v>
      </c>
      <c r="U1881" s="20">
        <v>1.2979E10</v>
      </c>
      <c r="V1881" s="20">
        <f t="array" ref="V1881:AA1881">VLOOKUP(A1881,BUSINESS!$A$2:$J$2692,{4,5,6,7,8,9},0)</f>
        <v>0.145</v>
      </c>
      <c r="W1881" s="20">
        <v>42.0</v>
      </c>
      <c r="X1881" s="20"/>
      <c r="Y1881" s="20">
        <v>79.0</v>
      </c>
      <c r="Z1881" s="20">
        <v>0.195</v>
      </c>
      <c r="AA1881" s="20">
        <v>0.776</v>
      </c>
      <c r="AB1881" s="21">
        <f t="shared" si="579"/>
        <v>7764.48435</v>
      </c>
      <c r="AC1881" s="20"/>
      <c r="AD1881" s="20"/>
      <c r="AE1881" s="20">
        <f t="shared" si="629"/>
        <v>511.5494537</v>
      </c>
      <c r="AF1881" s="22" t="b">
        <f t="shared" si="4"/>
        <v>0</v>
      </c>
      <c r="AG1881" s="20" t="b">
        <f t="shared" si="5"/>
        <v>0</v>
      </c>
      <c r="AH1881" s="20" t="b">
        <f t="shared" si="6"/>
        <v>0</v>
      </c>
      <c r="AI1881" s="20" t="b">
        <f t="shared" si="7"/>
        <v>0</v>
      </c>
      <c r="AJ1881" s="20"/>
      <c r="AK1881" s="20"/>
      <c r="AL1881" s="20"/>
      <c r="AM1881" s="20"/>
      <c r="AN1881" s="20"/>
      <c r="AO1881" s="20"/>
      <c r="AP1881" s="20"/>
      <c r="AQ1881" s="20"/>
      <c r="AR1881" s="23"/>
      <c r="AS1881" s="23"/>
      <c r="AT1881" s="23"/>
      <c r="AU1881" s="23"/>
      <c r="AV1881" s="23"/>
    </row>
    <row r="1882" ht="15.75" customHeight="1">
      <c r="A1882" s="17" t="str">
        <f t="shared" si="1"/>
        <v>Saudi Arabia-Middle East2007</v>
      </c>
      <c r="B1882" s="17" t="s">
        <v>238</v>
      </c>
      <c r="C1882" s="18" t="s">
        <v>229</v>
      </c>
      <c r="D1882" s="19" t="s">
        <v>86</v>
      </c>
      <c r="E1882" s="17">
        <v>1.98E11</v>
      </c>
      <c r="F1882" s="18">
        <v>0.037</v>
      </c>
      <c r="G1882" s="18">
        <v>566.0</v>
      </c>
      <c r="H1882" s="18"/>
      <c r="I1882" s="20">
        <f t="array" ref="I1882:J1882">IFNA(VLOOKUP(A1882,ENERGY!$A$2:$F$2692,{5,6},0),0)</f>
        <v>143706</v>
      </c>
      <c r="J1882" s="20">
        <v>395834.0</v>
      </c>
      <c r="K1882" s="20">
        <f t="array" ref="K1882:S1882">VLOOKUP(A1882,'HUMAN RESOURCES'!$A$2:$M$2692,{2,3,4,5,6,7,8,9,10},0)</f>
        <v>0.022</v>
      </c>
      <c r="L1882" s="20">
        <v>0.016</v>
      </c>
      <c r="M1882" s="20">
        <v>76.0</v>
      </c>
      <c r="N1882" s="20">
        <v>73.0</v>
      </c>
      <c r="O1882" s="20">
        <v>0.328</v>
      </c>
      <c r="P1882" s="20">
        <v>0.642</v>
      </c>
      <c r="Q1882" s="20">
        <v>0.03</v>
      </c>
      <c r="R1882" s="20">
        <v>2.5915624E7</v>
      </c>
      <c r="S1882" s="20">
        <v>0.814</v>
      </c>
      <c r="T1882" s="20">
        <f t="array" ref="T1882:U1882">VLOOKUP(A1882,TOURISM!$A$2:$F$2692,{3,6},0)</f>
        <v>6907000000</v>
      </c>
      <c r="U1882" s="20">
        <v>2.1031E10</v>
      </c>
      <c r="V1882" s="20">
        <f t="array" ref="V1882:AA1882">VLOOKUP(A1882,BUSINESS!$A$2:$J$2692,{4,5,6,7,8,9},0)</f>
        <v>0.145</v>
      </c>
      <c r="W1882" s="20">
        <v>20.0</v>
      </c>
      <c r="X1882" s="20"/>
      <c r="Y1882" s="20">
        <v>79.0</v>
      </c>
      <c r="Z1882" s="20">
        <v>0.3</v>
      </c>
      <c r="AA1882" s="20">
        <v>1.096</v>
      </c>
      <c r="AB1882" s="21">
        <f t="shared" si="579"/>
        <v>7640.178759</v>
      </c>
      <c r="AC1882" s="20">
        <f t="shared" ref="AC1882:AC1883" si="630">I1882/R1882</f>
        <v>0.005545149135</v>
      </c>
      <c r="AD1882" s="20">
        <f t="shared" ref="AD1882:AD1883" si="631">J1882/R1882</f>
        <v>0.01527395211</v>
      </c>
      <c r="AE1882" s="20">
        <f t="shared" si="629"/>
        <v>811.5181791</v>
      </c>
      <c r="AF1882" s="22" t="b">
        <f t="shared" si="4"/>
        <v>0</v>
      </c>
      <c r="AG1882" s="20" t="b">
        <f t="shared" si="5"/>
        <v>0</v>
      </c>
      <c r="AH1882" s="20" t="b">
        <f t="shared" si="6"/>
        <v>0</v>
      </c>
      <c r="AI1882" s="20" t="b">
        <f t="shared" si="7"/>
        <v>0</v>
      </c>
      <c r="AJ1882" s="20"/>
      <c r="AK1882" s="20"/>
      <c r="AL1882" s="20"/>
      <c r="AM1882" s="20"/>
      <c r="AN1882" s="20"/>
      <c r="AO1882" s="20"/>
      <c r="AP1882" s="20"/>
      <c r="AQ1882" s="20"/>
      <c r="AR1882" s="23"/>
      <c r="AS1882" s="23"/>
      <c r="AT1882" s="23"/>
      <c r="AU1882" s="23"/>
      <c r="AV1882" s="23"/>
    </row>
    <row r="1883" ht="15.75" customHeight="1">
      <c r="A1883" s="17" t="str">
        <f t="shared" si="1"/>
        <v>Saudi Arabia-Middle East2008</v>
      </c>
      <c r="B1883" s="17" t="s">
        <v>238</v>
      </c>
      <c r="C1883" s="18" t="s">
        <v>229</v>
      </c>
      <c r="D1883" s="19" t="s">
        <v>87</v>
      </c>
      <c r="E1883" s="17">
        <v>1.98E11</v>
      </c>
      <c r="F1883" s="18">
        <v>0.031</v>
      </c>
      <c r="G1883" s="18">
        <v>566.0</v>
      </c>
      <c r="H1883" s="18"/>
      <c r="I1883" s="20">
        <f t="array" ref="I1883:J1883">IFNA(VLOOKUP(A1883,ENERGY!$A$2:$F$2692,{5,6},0),0)</f>
        <v>144109</v>
      </c>
      <c r="J1883" s="20">
        <v>393535.0</v>
      </c>
      <c r="K1883" s="20">
        <f t="array" ref="K1883:S1883">VLOOKUP(A1883,'HUMAN RESOURCES'!$A$2:$M$2692,{2,3,4,5,6,7,8,9,10},0)</f>
        <v>0.022</v>
      </c>
      <c r="L1883" s="20">
        <v>0.016</v>
      </c>
      <c r="M1883" s="20">
        <v>76.0</v>
      </c>
      <c r="N1883" s="20">
        <v>73.0</v>
      </c>
      <c r="O1883" s="20">
        <v>0.32</v>
      </c>
      <c r="P1883" s="20">
        <v>0.65</v>
      </c>
      <c r="Q1883" s="20">
        <v>0.03</v>
      </c>
      <c r="R1883" s="20">
        <v>2.6366358E7</v>
      </c>
      <c r="S1883" s="20">
        <v>0.816</v>
      </c>
      <c r="T1883" s="20">
        <f t="array" ref="T1883:U1883">VLOOKUP(A1883,TOURISM!$A$2:$F$2692,{3,6},0)</f>
        <v>6775000000</v>
      </c>
      <c r="U1883" s="20">
        <v>1.6005E10</v>
      </c>
      <c r="V1883" s="20">
        <f t="array" ref="V1883:AA1883">VLOOKUP(A1883,BUSINESS!$A$2:$J$2692,{4,5,6,7,8,9},0)</f>
        <v>0.145</v>
      </c>
      <c r="W1883" s="20">
        <v>20.0</v>
      </c>
      <c r="X1883" s="20"/>
      <c r="Y1883" s="20">
        <v>79.0</v>
      </c>
      <c r="Z1883" s="20">
        <v>0.36</v>
      </c>
      <c r="AA1883" s="20">
        <v>1.365</v>
      </c>
      <c r="AB1883" s="21">
        <f t="shared" si="579"/>
        <v>7509.569581</v>
      </c>
      <c r="AC1883" s="20">
        <f t="shared" si="630"/>
        <v>0.005465639206</v>
      </c>
      <c r="AD1883" s="20">
        <f t="shared" si="631"/>
        <v>0.01492564881</v>
      </c>
      <c r="AE1883" s="20">
        <f t="shared" si="629"/>
        <v>607.0235411</v>
      </c>
      <c r="AF1883" s="22" t="b">
        <f t="shared" si="4"/>
        <v>0</v>
      </c>
      <c r="AG1883" s="20" t="b">
        <f t="shared" si="5"/>
        <v>0</v>
      </c>
      <c r="AH1883" s="20" t="b">
        <f t="shared" si="6"/>
        <v>0</v>
      </c>
      <c r="AI1883" s="20" t="b">
        <f t="shared" si="7"/>
        <v>0</v>
      </c>
      <c r="AJ1883" s="20"/>
      <c r="AK1883" s="20"/>
      <c r="AL1883" s="20"/>
      <c r="AM1883" s="20"/>
      <c r="AN1883" s="20"/>
      <c r="AO1883" s="20"/>
      <c r="AP1883" s="20"/>
      <c r="AQ1883" s="20"/>
      <c r="AR1883" s="23"/>
      <c r="AS1883" s="23"/>
      <c r="AT1883" s="23"/>
      <c r="AU1883" s="23"/>
      <c r="AV1883" s="23"/>
    </row>
    <row r="1884" ht="15.75" customHeight="1">
      <c r="A1884" s="17" t="str">
        <f t="shared" si="1"/>
        <v>Saudi Arabia-Middle East2009</v>
      </c>
      <c r="B1884" s="17" t="s">
        <v>238</v>
      </c>
      <c r="C1884" s="18" t="s">
        <v>229</v>
      </c>
      <c r="D1884" s="19" t="s">
        <v>88</v>
      </c>
      <c r="E1884" s="17">
        <v>1.99E11</v>
      </c>
      <c r="F1884" s="18">
        <v>0.041</v>
      </c>
      <c r="G1884" s="18">
        <v>582.0</v>
      </c>
      <c r="H1884" s="18"/>
      <c r="I1884" s="20">
        <f t="array" ref="I1884:J1884">IFNA(VLOOKUP(A1884,ENERGY!$A$2:$F$2692,{5,6},0),0)</f>
        <v>0</v>
      </c>
      <c r="J1884" s="20">
        <v>0.0</v>
      </c>
      <c r="K1884" s="20">
        <f t="array" ref="K1884:S1884">VLOOKUP(A1884,'HUMAN RESOURCES'!$A$2:$M$2692,{2,3,4,5,6,7,8,9,10},0)</f>
        <v>0.021</v>
      </c>
      <c r="L1884" s="20">
        <v>0.015</v>
      </c>
      <c r="M1884" s="20">
        <v>77.0</v>
      </c>
      <c r="N1884" s="20">
        <v>73.0</v>
      </c>
      <c r="O1884" s="20">
        <v>0.313</v>
      </c>
      <c r="P1884" s="20">
        <v>0.657</v>
      </c>
      <c r="Q1884" s="20">
        <v>0.03</v>
      </c>
      <c r="R1884" s="20">
        <v>2.6796375E7</v>
      </c>
      <c r="S1884" s="20">
        <v>0.819</v>
      </c>
      <c r="T1884" s="20">
        <f t="array" ref="T1884:U1884">VLOOKUP(A1884,TOURISM!$A$2:$F$2692,{3,6},0)</f>
        <v>6744000000</v>
      </c>
      <c r="U1884" s="20">
        <v>2.1312E10</v>
      </c>
      <c r="V1884" s="20">
        <f t="array" ref="V1884:AA1884">VLOOKUP(A1884,BUSINESS!$A$2:$J$2692,{4,5,6,7,8,9},0)</f>
        <v>0.145</v>
      </c>
      <c r="W1884" s="20">
        <v>21.0</v>
      </c>
      <c r="X1884" s="20"/>
      <c r="Y1884" s="20">
        <v>79.0</v>
      </c>
      <c r="Z1884" s="20">
        <v>0.38</v>
      </c>
      <c r="AA1884" s="20">
        <v>1.674</v>
      </c>
      <c r="AB1884" s="21">
        <f t="shared" si="579"/>
        <v>7426.377635</v>
      </c>
      <c r="AC1884" s="20"/>
      <c r="AD1884" s="20"/>
      <c r="AE1884" s="20">
        <f t="shared" si="629"/>
        <v>795.3314581</v>
      </c>
      <c r="AF1884" s="22" t="b">
        <f t="shared" si="4"/>
        <v>0</v>
      </c>
      <c r="AG1884" s="20" t="b">
        <f t="shared" si="5"/>
        <v>0</v>
      </c>
      <c r="AH1884" s="20" t="b">
        <f t="shared" si="6"/>
        <v>0</v>
      </c>
      <c r="AI1884" s="20" t="b">
        <f t="shared" si="7"/>
        <v>0</v>
      </c>
      <c r="AJ1884" s="20"/>
      <c r="AK1884" s="20"/>
      <c r="AL1884" s="20"/>
      <c r="AM1884" s="20"/>
      <c r="AN1884" s="20"/>
      <c r="AO1884" s="20"/>
      <c r="AP1884" s="20"/>
      <c r="AQ1884" s="20"/>
      <c r="AR1884" s="23"/>
      <c r="AS1884" s="23"/>
      <c r="AT1884" s="23"/>
      <c r="AU1884" s="23"/>
      <c r="AV1884" s="23"/>
    </row>
    <row r="1885" ht="15.75" customHeight="1">
      <c r="A1885" s="17" t="str">
        <f t="shared" si="1"/>
        <v>Saudi Arabia-Middle East2010</v>
      </c>
      <c r="B1885" s="17" t="s">
        <v>238</v>
      </c>
      <c r="C1885" s="18" t="s">
        <v>229</v>
      </c>
      <c r="D1885" s="19" t="s">
        <v>89</v>
      </c>
      <c r="E1885" s="17">
        <v>2.0E11</v>
      </c>
      <c r="F1885" s="18">
        <v>0.04</v>
      </c>
      <c r="G1885" s="18">
        <v>663.0</v>
      </c>
      <c r="H1885" s="18"/>
      <c r="I1885" s="20">
        <f t="array" ref="I1885:J1885">IFNA(VLOOKUP(A1885,ENERGY!$A$2:$F$2692,{5,6},0),0)</f>
        <v>145540</v>
      </c>
      <c r="J1885" s="20">
        <v>397642.0</v>
      </c>
      <c r="K1885" s="20">
        <f t="array" ref="K1885:S1885">VLOOKUP(A1885,'HUMAN RESOURCES'!$A$2:$M$2692,{2,3,4,5,6,7,8,9,10},0)</f>
        <v>0.021</v>
      </c>
      <c r="L1885" s="20">
        <v>0.015</v>
      </c>
      <c r="M1885" s="20">
        <v>77.0</v>
      </c>
      <c r="N1885" s="20">
        <v>73.0</v>
      </c>
      <c r="O1885" s="20">
        <v>0.307</v>
      </c>
      <c r="P1885" s="20">
        <v>0.663</v>
      </c>
      <c r="Q1885" s="20">
        <v>0.03</v>
      </c>
      <c r="R1885" s="20">
        <v>2.7258387E7</v>
      </c>
      <c r="S1885" s="20">
        <v>0.821</v>
      </c>
      <c r="T1885" s="20">
        <f t="array" ref="T1885:U1885">VLOOKUP(A1885,TOURISM!$A$2:$F$2692,{3,6},0)</f>
        <v>7536000000</v>
      </c>
      <c r="U1885" s="20">
        <v>2.2076E10</v>
      </c>
      <c r="V1885" s="20">
        <f t="array" ref="V1885:AA1885">VLOOKUP(A1885,BUSINESS!$A$2:$J$2692,{4,5,6,7,8,9},0)</f>
        <v>0.145</v>
      </c>
      <c r="W1885" s="20">
        <v>21.0</v>
      </c>
      <c r="X1885" s="20"/>
      <c r="Y1885" s="20">
        <v>79.0</v>
      </c>
      <c r="Z1885" s="20">
        <v>0.41</v>
      </c>
      <c r="AA1885" s="20">
        <v>1.892</v>
      </c>
      <c r="AB1885" s="21">
        <f t="shared" si="579"/>
        <v>7337.191302</v>
      </c>
      <c r="AC1885" s="20">
        <f t="shared" ref="AC1885:AC1887" si="632">I1885/R1885</f>
        <v>0.00533927411</v>
      </c>
      <c r="AD1885" s="20">
        <f t="shared" ref="AD1885:AD1887" si="633">J1885/R1885</f>
        <v>0.01458787712</v>
      </c>
      <c r="AE1885" s="20">
        <f t="shared" si="629"/>
        <v>809.8791759</v>
      </c>
      <c r="AF1885" s="22" t="b">
        <f t="shared" si="4"/>
        <v>0</v>
      </c>
      <c r="AG1885" s="20" t="b">
        <f t="shared" si="5"/>
        <v>0</v>
      </c>
      <c r="AH1885" s="20" t="b">
        <f t="shared" si="6"/>
        <v>0</v>
      </c>
      <c r="AI1885" s="20" t="b">
        <f t="shared" si="7"/>
        <v>0</v>
      </c>
      <c r="AJ1885" s="20"/>
      <c r="AK1885" s="20"/>
      <c r="AL1885" s="20"/>
      <c r="AM1885" s="20"/>
      <c r="AN1885" s="20"/>
      <c r="AO1885" s="20"/>
      <c r="AP1885" s="20"/>
      <c r="AQ1885" s="20"/>
      <c r="AR1885" s="23"/>
      <c r="AS1885" s="23"/>
      <c r="AT1885" s="23"/>
      <c r="AU1885" s="23"/>
      <c r="AV1885" s="23"/>
    </row>
    <row r="1886" ht="15.75" customHeight="1">
      <c r="A1886" s="17" t="str">
        <f t="shared" si="1"/>
        <v>Saudi Arabia-Middle East2011</v>
      </c>
      <c r="B1886" s="17" t="s">
        <v>238</v>
      </c>
      <c r="C1886" s="18" t="s">
        <v>229</v>
      </c>
      <c r="D1886" s="19" t="s">
        <v>90</v>
      </c>
      <c r="E1886" s="17">
        <v>2.02E11</v>
      </c>
      <c r="F1886" s="18">
        <v>0.035</v>
      </c>
      <c r="G1886" s="18">
        <v>721.0</v>
      </c>
      <c r="H1886" s="18"/>
      <c r="I1886" s="20">
        <f t="array" ref="I1886:J1886">IFNA(VLOOKUP(A1886,ENERGY!$A$2:$F$2692,{5,6},0),0)</f>
        <v>121382</v>
      </c>
      <c r="J1886" s="20">
        <v>327272.0</v>
      </c>
      <c r="K1886" s="20">
        <f t="array" ref="K1886:S1886">VLOOKUP(A1886,'HUMAN RESOURCES'!$A$2:$M$2692,{2,3,4,5,6,7,8,9,10},0)</f>
        <v>0.02</v>
      </c>
      <c r="L1886" s="20">
        <v>0.014</v>
      </c>
      <c r="M1886" s="20">
        <v>77.0</v>
      </c>
      <c r="N1886" s="20">
        <v>74.0</v>
      </c>
      <c r="O1886" s="20">
        <v>0.302</v>
      </c>
      <c r="P1886" s="20">
        <v>0.669</v>
      </c>
      <c r="Q1886" s="20">
        <v>0.029</v>
      </c>
      <c r="R1886" s="20">
        <v>2.7761728E7</v>
      </c>
      <c r="S1886" s="20">
        <v>0.823</v>
      </c>
      <c r="T1886" s="20">
        <f t="array" ref="T1886:U1886">VLOOKUP(A1886,TOURISM!$A$2:$F$2692,{3,6},0)</f>
        <v>9317000000</v>
      </c>
      <c r="U1886" s="20">
        <v>1.8202E10</v>
      </c>
      <c r="V1886" s="20">
        <f t="array" ref="V1886:AA1886">VLOOKUP(A1886,BUSINESS!$A$2:$J$2692,{4,5,6,7,8,9},0)</f>
        <v>0.145</v>
      </c>
      <c r="W1886" s="20">
        <v>21.0</v>
      </c>
      <c r="X1886" s="20"/>
      <c r="Y1886" s="20">
        <v>79.0</v>
      </c>
      <c r="Z1886" s="20">
        <v>0.475</v>
      </c>
      <c r="AA1886" s="20">
        <v>1.935</v>
      </c>
      <c r="AB1886" s="21">
        <f t="shared" si="579"/>
        <v>7276.204133</v>
      </c>
      <c r="AC1886" s="20">
        <f t="shared" si="632"/>
        <v>0.004372278267</v>
      </c>
      <c r="AD1886" s="20">
        <f t="shared" si="633"/>
        <v>0.01178860336</v>
      </c>
      <c r="AE1886" s="20">
        <f t="shared" si="629"/>
        <v>655.6508298</v>
      </c>
      <c r="AF1886" s="22" t="b">
        <f t="shared" si="4"/>
        <v>0</v>
      </c>
      <c r="AG1886" s="20" t="b">
        <f t="shared" si="5"/>
        <v>0</v>
      </c>
      <c r="AH1886" s="20" t="b">
        <f t="shared" si="6"/>
        <v>0</v>
      </c>
      <c r="AI1886" s="20" t="b">
        <f t="shared" si="7"/>
        <v>0</v>
      </c>
      <c r="AJ1886" s="20"/>
      <c r="AK1886" s="20"/>
      <c r="AL1886" s="20"/>
      <c r="AM1886" s="20"/>
      <c r="AN1886" s="20"/>
      <c r="AO1886" s="20"/>
      <c r="AP1886" s="20"/>
      <c r="AQ1886" s="20"/>
      <c r="AR1886" s="23"/>
      <c r="AS1886" s="23"/>
      <c r="AT1886" s="23"/>
      <c r="AU1886" s="23"/>
      <c r="AV1886" s="23"/>
    </row>
    <row r="1887" ht="15.75" customHeight="1">
      <c r="A1887" s="17" t="str">
        <f t="shared" si="1"/>
        <v>Saudi Arabia-Middle East2012</v>
      </c>
      <c r="B1887" s="17" t="s">
        <v>238</v>
      </c>
      <c r="C1887" s="18" t="s">
        <v>229</v>
      </c>
      <c r="D1887" s="19" t="s">
        <v>91</v>
      </c>
      <c r="E1887" s="17">
        <v>2.02E11</v>
      </c>
      <c r="F1887" s="18">
        <v>0.032</v>
      </c>
      <c r="G1887" s="18">
        <v>795.0</v>
      </c>
      <c r="H1887" s="18"/>
      <c r="I1887" s="20">
        <f t="array" ref="I1887:J1887">IFNA(VLOOKUP(A1887,ENERGY!$A$2:$F$2692,{5,6},0),0)</f>
        <v>158214</v>
      </c>
      <c r="J1887" s="20">
        <v>432739.0</v>
      </c>
      <c r="K1887" s="20">
        <f t="array" ref="K1887:S1887">VLOOKUP(A1887,'HUMAN RESOURCES'!$A$2:$M$2692,{2,3,4,5,6,7,8,9,10},0)</f>
        <v>0.02</v>
      </c>
      <c r="L1887" s="20">
        <v>0.014</v>
      </c>
      <c r="M1887" s="20">
        <v>77.0</v>
      </c>
      <c r="N1887" s="20">
        <v>74.0</v>
      </c>
      <c r="O1887" s="20">
        <v>0.297</v>
      </c>
      <c r="P1887" s="20">
        <v>0.674</v>
      </c>
      <c r="Q1887" s="20">
        <v>0.029</v>
      </c>
      <c r="R1887" s="20">
        <v>2.8287855E7</v>
      </c>
      <c r="S1887" s="20">
        <v>0.825</v>
      </c>
      <c r="T1887" s="20">
        <f t="array" ref="T1887:U1887">VLOOKUP(A1887,TOURISM!$A$2:$F$2692,{3,6},0)</f>
        <v>8400000000</v>
      </c>
      <c r="U1887" s="20">
        <v>1.7986E10</v>
      </c>
      <c r="V1887" s="20">
        <f t="array" ref="V1887:AA1887">VLOOKUP(A1887,BUSINESS!$A$2:$J$2692,{4,5,6,7,8,9},0)</f>
        <v>0.145</v>
      </c>
      <c r="W1887" s="20">
        <v>21.0</v>
      </c>
      <c r="X1887" s="20">
        <v>22.0</v>
      </c>
      <c r="Y1887" s="20">
        <v>72.0</v>
      </c>
      <c r="Z1887" s="20">
        <v>0.54</v>
      </c>
      <c r="AA1887" s="20">
        <v>1.874</v>
      </c>
      <c r="AB1887" s="21">
        <f t="shared" si="579"/>
        <v>7140.873707</v>
      </c>
      <c r="AC1887" s="20">
        <f t="shared" si="632"/>
        <v>0.005593000954</v>
      </c>
      <c r="AD1887" s="20">
        <f t="shared" si="633"/>
        <v>0.01529769578</v>
      </c>
      <c r="AE1887" s="20">
        <f t="shared" si="629"/>
        <v>635.8205668</v>
      </c>
      <c r="AF1887" s="22" t="b">
        <f t="shared" si="4"/>
        <v>0</v>
      </c>
      <c r="AG1887" s="20" t="b">
        <f t="shared" si="5"/>
        <v>0</v>
      </c>
      <c r="AH1887" s="20" t="b">
        <f t="shared" si="6"/>
        <v>0</v>
      </c>
      <c r="AI1887" s="20" t="b">
        <f t="shared" si="7"/>
        <v>0</v>
      </c>
      <c r="AJ1887" s="20"/>
      <c r="AK1887" s="20"/>
      <c r="AL1887" s="20"/>
      <c r="AM1887" s="20"/>
      <c r="AN1887" s="20"/>
      <c r="AO1887" s="20"/>
      <c r="AP1887" s="20"/>
      <c r="AQ1887" s="20"/>
      <c r="AR1887" s="23"/>
      <c r="AS1887" s="23"/>
      <c r="AT1887" s="23"/>
      <c r="AU1887" s="23"/>
      <c r="AV1887" s="23"/>
    </row>
    <row r="1888" ht="15.75" customHeight="1">
      <c r="A1888" s="17" t="str">
        <f t="shared" si="1"/>
        <v>Syria-Middle East2000</v>
      </c>
      <c r="B1888" s="17" t="s">
        <v>239</v>
      </c>
      <c r="C1888" s="18" t="s">
        <v>229</v>
      </c>
      <c r="D1888" s="19" t="s">
        <v>76</v>
      </c>
      <c r="E1888" s="17">
        <v>1.16E12</v>
      </c>
      <c r="F1888" s="18">
        <v>0.049</v>
      </c>
      <c r="G1888" s="18">
        <v>59.0</v>
      </c>
      <c r="H1888" s="18">
        <v>0.09</v>
      </c>
      <c r="I1888" s="20" t="str">
        <f t="array" ref="I1888:J1888">IFNA(VLOOKUP(A1888,ENERGY!$A$2:$F$2692,{5,6},0),0)</f>
        <v/>
      </c>
      <c r="J1888" s="20"/>
      <c r="K1888" s="20">
        <f t="array" ref="K1888:S1888">VLOOKUP(A1888,'HUMAN RESOURCES'!$A$2:$M$2692,{2,3,4,5,6,7,8,9,10},0)</f>
        <v>0.03</v>
      </c>
      <c r="L1888" s="20">
        <v>0.02</v>
      </c>
      <c r="M1888" s="20">
        <v>75.0</v>
      </c>
      <c r="N1888" s="20">
        <v>72.0</v>
      </c>
      <c r="O1888" s="20">
        <v>0.408</v>
      </c>
      <c r="P1888" s="20">
        <v>0.558</v>
      </c>
      <c r="Q1888" s="20">
        <v>0.034</v>
      </c>
      <c r="R1888" s="20">
        <v>1.6371208E7</v>
      </c>
      <c r="S1888" s="20">
        <v>0.519</v>
      </c>
      <c r="T1888" s="20">
        <f t="array" ref="T1888:U1888">VLOOKUP(A1888,TOURISM!$A$2:$F$2692,{3,6},0)</f>
        <v>1082000000</v>
      </c>
      <c r="U1888" s="20">
        <v>6.69E8</v>
      </c>
      <c r="V1888" s="20" t="str">
        <f t="array" ref="V1888:AA1888">VLOOKUP(A1888,BUSINESS!$A$2:$J$2692,{4,5,6,7,8,9},0)</f>
        <v/>
      </c>
      <c r="W1888" s="20"/>
      <c r="X1888" s="20"/>
      <c r="Y1888" s="20"/>
      <c r="Z1888" s="20">
        <v>0.002</v>
      </c>
      <c r="AA1888" s="20">
        <v>0.002</v>
      </c>
      <c r="AB1888" s="21">
        <f t="shared" si="579"/>
        <v>70856.10298</v>
      </c>
      <c r="AC1888" s="20"/>
      <c r="AD1888" s="20"/>
      <c r="AE1888" s="20">
        <f t="shared" si="629"/>
        <v>40.86442491</v>
      </c>
      <c r="AF1888" s="22" t="b">
        <f t="shared" si="4"/>
        <v>0</v>
      </c>
      <c r="AG1888" s="20" t="b">
        <f t="shared" si="5"/>
        <v>0</v>
      </c>
      <c r="AH1888" s="20" t="b">
        <f t="shared" si="6"/>
        <v>0</v>
      </c>
      <c r="AI1888" s="20" t="b">
        <f t="shared" si="7"/>
        <v>0</v>
      </c>
      <c r="AJ1888" s="20"/>
      <c r="AK1888" s="20"/>
      <c r="AL1888" s="20"/>
      <c r="AM1888" s="20"/>
      <c r="AN1888" s="20"/>
      <c r="AO1888" s="20"/>
      <c r="AP1888" s="20"/>
      <c r="AQ1888" s="20"/>
      <c r="AR1888" s="23"/>
      <c r="AS1888" s="23"/>
      <c r="AT1888" s="23"/>
      <c r="AU1888" s="23"/>
      <c r="AV1888" s="23"/>
    </row>
    <row r="1889" ht="15.75" customHeight="1">
      <c r="A1889" s="17" t="str">
        <f t="shared" si="1"/>
        <v>Syria-Middle East2001</v>
      </c>
      <c r="B1889" s="17" t="s">
        <v>239</v>
      </c>
      <c r="C1889" s="18" t="s">
        <v>229</v>
      </c>
      <c r="D1889" s="19" t="s">
        <v>77</v>
      </c>
      <c r="E1889" s="17">
        <v>1.17E12</v>
      </c>
      <c r="F1889" s="18">
        <v>0.049</v>
      </c>
      <c r="G1889" s="18">
        <v>58.0</v>
      </c>
      <c r="H1889" s="18">
        <v>0.09</v>
      </c>
      <c r="I1889" s="20">
        <f t="array" ref="I1889:J1889">IFNA(VLOOKUP(A1889,ENERGY!$A$2:$F$2692,{5,6},0),0)</f>
        <v>19986</v>
      </c>
      <c r="J1889" s="20"/>
      <c r="K1889" s="20">
        <f t="array" ref="K1889:S1889">VLOOKUP(A1889,'HUMAN RESOURCES'!$A$2:$M$2692,{2,3,4,5,6,7,8,9,10},0)</f>
        <v>0.03</v>
      </c>
      <c r="L1889" s="20">
        <v>0.019</v>
      </c>
      <c r="M1889" s="20">
        <v>75.0</v>
      </c>
      <c r="N1889" s="20">
        <v>72.0</v>
      </c>
      <c r="O1889" s="20">
        <v>0.404</v>
      </c>
      <c r="P1889" s="20">
        <v>0.563</v>
      </c>
      <c r="Q1889" s="20">
        <v>0.034</v>
      </c>
      <c r="R1889" s="20">
        <v>1.6700984E7</v>
      </c>
      <c r="S1889" s="20">
        <v>0.523</v>
      </c>
      <c r="T1889" s="20">
        <f t="array" ref="T1889:U1889">VLOOKUP(A1889,TOURISM!$A$2:$F$2692,{3,6},0)</f>
        <v>1150000000</v>
      </c>
      <c r="U1889" s="20">
        <v>6.7E8</v>
      </c>
      <c r="V1889" s="20" t="str">
        <f t="array" ref="V1889:AA1889">VLOOKUP(A1889,BUSINESS!$A$2:$J$2692,{4,5,6,7,8,9},0)</f>
        <v/>
      </c>
      <c r="W1889" s="20"/>
      <c r="X1889" s="20"/>
      <c r="Y1889" s="20"/>
      <c r="Z1889" s="20">
        <v>0.004</v>
      </c>
      <c r="AA1889" s="20">
        <v>0.012</v>
      </c>
      <c r="AB1889" s="21">
        <f t="shared" si="579"/>
        <v>70055.7524</v>
      </c>
      <c r="AC1889" s="20">
        <f t="shared" ref="AC1889:AC1891" si="634">I1889/R1889</f>
        <v>0.001196695955</v>
      </c>
      <c r="AD1889" s="20"/>
      <c r="AE1889" s="20">
        <f t="shared" si="629"/>
        <v>40.11739668</v>
      </c>
      <c r="AF1889" s="22" t="b">
        <f t="shared" si="4"/>
        <v>0</v>
      </c>
      <c r="AG1889" s="20" t="b">
        <f t="shared" si="5"/>
        <v>0</v>
      </c>
      <c r="AH1889" s="20" t="b">
        <f t="shared" si="6"/>
        <v>0</v>
      </c>
      <c r="AI1889" s="20" t="b">
        <f t="shared" si="7"/>
        <v>0</v>
      </c>
      <c r="AJ1889" s="20"/>
      <c r="AK1889" s="20"/>
      <c r="AL1889" s="20"/>
      <c r="AM1889" s="20"/>
      <c r="AN1889" s="20"/>
      <c r="AO1889" s="20"/>
      <c r="AP1889" s="20"/>
      <c r="AQ1889" s="20"/>
      <c r="AR1889" s="23"/>
      <c r="AS1889" s="23"/>
      <c r="AT1889" s="23"/>
      <c r="AU1889" s="23"/>
      <c r="AV1889" s="23"/>
    </row>
    <row r="1890" ht="15.75" customHeight="1">
      <c r="A1890" s="17" t="str">
        <f t="shared" si="1"/>
        <v>Syria-Middle East2002</v>
      </c>
      <c r="B1890" s="17" t="s">
        <v>239</v>
      </c>
      <c r="C1890" s="18" t="s">
        <v>229</v>
      </c>
      <c r="D1890" s="19" t="s">
        <v>79</v>
      </c>
      <c r="E1890" s="17">
        <v>1.19E12</v>
      </c>
      <c r="F1890" s="18">
        <v>0.049</v>
      </c>
      <c r="G1890" s="18">
        <v>57.0</v>
      </c>
      <c r="H1890" s="18">
        <v>0.09</v>
      </c>
      <c r="I1890" s="20">
        <f t="array" ref="I1890:J1890">IFNA(VLOOKUP(A1890,ENERGY!$A$2:$F$2692,{5,6},0),0)</f>
        <v>21649</v>
      </c>
      <c r="J1890" s="20">
        <v>61859.0</v>
      </c>
      <c r="K1890" s="20">
        <f t="array" ref="K1890:S1890">VLOOKUP(A1890,'HUMAN RESOURCES'!$A$2:$M$2692,{2,3,4,5,6,7,8,9,10},0)</f>
        <v>0.029</v>
      </c>
      <c r="L1890" s="20">
        <v>0.018</v>
      </c>
      <c r="M1890" s="20">
        <v>76.0</v>
      </c>
      <c r="N1890" s="20">
        <v>72.0</v>
      </c>
      <c r="O1890" s="20">
        <v>0.4</v>
      </c>
      <c r="P1890" s="20">
        <v>0.567</v>
      </c>
      <c r="Q1890" s="20">
        <v>0.034</v>
      </c>
      <c r="R1890" s="20">
        <v>1.6994676E7</v>
      </c>
      <c r="S1890" s="20">
        <v>0.527</v>
      </c>
      <c r="T1890" s="20">
        <f t="array" ref="T1890:U1890">VLOOKUP(A1890,TOURISM!$A$2:$F$2692,{3,6},0)</f>
        <v>970000000</v>
      </c>
      <c r="U1890" s="20">
        <v>7.6E8</v>
      </c>
      <c r="V1890" s="20" t="str">
        <f t="array" ref="V1890:AA1890">VLOOKUP(A1890,BUSINESS!$A$2:$J$2692,{4,5,6,7,8,9},0)</f>
        <v/>
      </c>
      <c r="W1890" s="20"/>
      <c r="X1890" s="20"/>
      <c r="Y1890" s="20"/>
      <c r="Z1890" s="20">
        <v>0.021</v>
      </c>
      <c r="AA1890" s="20">
        <v>0.024</v>
      </c>
      <c r="AB1890" s="21">
        <f t="shared" si="579"/>
        <v>70021.92922</v>
      </c>
      <c r="AC1890" s="20">
        <f t="shared" si="634"/>
        <v>0.001273869534</v>
      </c>
      <c r="AD1890" s="20">
        <f t="shared" ref="AD1890:AD1891" si="635">J1890/R1890</f>
        <v>0.003639904638</v>
      </c>
      <c r="AE1890" s="20">
        <f t="shared" si="629"/>
        <v>44.71988757</v>
      </c>
      <c r="AF1890" s="22" t="b">
        <f t="shared" si="4"/>
        <v>0</v>
      </c>
      <c r="AG1890" s="20" t="b">
        <f t="shared" si="5"/>
        <v>0</v>
      </c>
      <c r="AH1890" s="20" t="b">
        <f t="shared" si="6"/>
        <v>0</v>
      </c>
      <c r="AI1890" s="20" t="b">
        <f t="shared" si="7"/>
        <v>0</v>
      </c>
      <c r="AJ1890" s="20"/>
      <c r="AK1890" s="20"/>
      <c r="AL1890" s="20"/>
      <c r="AM1890" s="20"/>
      <c r="AN1890" s="20"/>
      <c r="AO1890" s="20"/>
      <c r="AP1890" s="20"/>
      <c r="AQ1890" s="20"/>
      <c r="AR1890" s="23"/>
      <c r="AS1890" s="23"/>
      <c r="AT1890" s="23"/>
      <c r="AU1890" s="23"/>
      <c r="AV1890" s="23"/>
    </row>
    <row r="1891" ht="15.75" customHeight="1">
      <c r="A1891" s="17" t="str">
        <f t="shared" si="1"/>
        <v>Syria-Middle East2003</v>
      </c>
      <c r="B1891" s="17" t="s">
        <v>239</v>
      </c>
      <c r="C1891" s="18" t="s">
        <v>229</v>
      </c>
      <c r="D1891" s="19" t="s">
        <v>81</v>
      </c>
      <c r="E1891" s="17">
        <v>1.2E12</v>
      </c>
      <c r="F1891" s="18">
        <v>0.051</v>
      </c>
      <c r="G1891" s="18">
        <v>60.0</v>
      </c>
      <c r="H1891" s="18">
        <v>0.075</v>
      </c>
      <c r="I1891" s="20">
        <f t="array" ref="I1891:J1891">IFNA(VLOOKUP(A1891,ENERGY!$A$2:$F$2692,{5,6},0),0)</f>
        <v>21233</v>
      </c>
      <c r="J1891" s="20">
        <v>62112.0</v>
      </c>
      <c r="K1891" s="20">
        <f t="array" ref="K1891:S1891">VLOOKUP(A1891,'HUMAN RESOURCES'!$A$2:$M$2692,{2,3,4,5,6,7,8,9,10},0)</f>
        <v>0.028</v>
      </c>
      <c r="L1891" s="20">
        <v>0.018</v>
      </c>
      <c r="M1891" s="20">
        <v>76.0</v>
      </c>
      <c r="N1891" s="20">
        <v>72.0</v>
      </c>
      <c r="O1891" s="20">
        <v>0.396</v>
      </c>
      <c r="P1891" s="20">
        <v>0.57</v>
      </c>
      <c r="Q1891" s="20">
        <v>0.034</v>
      </c>
      <c r="R1891" s="20">
        <v>1.7298476E7</v>
      </c>
      <c r="S1891" s="20">
        <v>0.53</v>
      </c>
      <c r="T1891" s="20">
        <f t="array" ref="T1891:U1891">VLOOKUP(A1891,TOURISM!$A$2:$F$2692,{3,6},0)</f>
        <v>877000000</v>
      </c>
      <c r="U1891" s="20">
        <v>7.34E8</v>
      </c>
      <c r="V1891" s="20" t="str">
        <f t="array" ref="V1891:AA1891">VLOOKUP(A1891,BUSINESS!$A$2:$J$2692,{4,5,6,7,8,9},0)</f>
        <v/>
      </c>
      <c r="W1891" s="20">
        <v>43.0</v>
      </c>
      <c r="X1891" s="20"/>
      <c r="Y1891" s="20"/>
      <c r="Z1891" s="20">
        <v>0.034</v>
      </c>
      <c r="AA1891" s="20">
        <v>0.069</v>
      </c>
      <c r="AB1891" s="21">
        <f t="shared" si="579"/>
        <v>69370.27285</v>
      </c>
      <c r="AC1891" s="20">
        <f t="shared" si="634"/>
        <v>0.00122744917</v>
      </c>
      <c r="AD1891" s="20">
        <f t="shared" si="635"/>
        <v>0.003590605323</v>
      </c>
      <c r="AE1891" s="20">
        <f t="shared" si="629"/>
        <v>42.43148356</v>
      </c>
      <c r="AF1891" s="22" t="b">
        <f t="shared" si="4"/>
        <v>0</v>
      </c>
      <c r="AG1891" s="20" t="b">
        <f t="shared" si="5"/>
        <v>0</v>
      </c>
      <c r="AH1891" s="20" t="b">
        <f t="shared" si="6"/>
        <v>0</v>
      </c>
      <c r="AI1891" s="20" t="b">
        <f t="shared" si="7"/>
        <v>0</v>
      </c>
      <c r="AJ1891" s="20"/>
      <c r="AK1891" s="20"/>
      <c r="AL1891" s="20"/>
      <c r="AM1891" s="20"/>
      <c r="AN1891" s="20"/>
      <c r="AO1891" s="20"/>
      <c r="AP1891" s="20"/>
      <c r="AQ1891" s="20"/>
      <c r="AR1891" s="23"/>
      <c r="AS1891" s="23"/>
      <c r="AT1891" s="23"/>
      <c r="AU1891" s="23"/>
      <c r="AV1891" s="23"/>
    </row>
    <row r="1892" ht="15.75" customHeight="1">
      <c r="A1892" s="17" t="str">
        <f t="shared" si="1"/>
        <v>Syria-Middle East2004</v>
      </c>
      <c r="B1892" s="17" t="s">
        <v>239</v>
      </c>
      <c r="C1892" s="18" t="s">
        <v>229</v>
      </c>
      <c r="D1892" s="19" t="s">
        <v>83</v>
      </c>
      <c r="E1892" s="17">
        <v>1.2E12</v>
      </c>
      <c r="F1892" s="18">
        <v>0.045</v>
      </c>
      <c r="G1892" s="18">
        <v>61.0</v>
      </c>
      <c r="H1892" s="18">
        <v>0.075</v>
      </c>
      <c r="I1892" s="20">
        <f t="array" ref="I1892:J1892">IFNA(VLOOKUP(A1892,ENERGY!$A$2:$F$2692,{5,6},0),0)</f>
        <v>0</v>
      </c>
      <c r="J1892" s="20">
        <v>0.0</v>
      </c>
      <c r="K1892" s="20">
        <f t="array" ref="K1892:S1892">VLOOKUP(A1892,'HUMAN RESOURCES'!$A$2:$M$2692,{2,3,4,5,6,7,8,9,10},0)</f>
        <v>0.028</v>
      </c>
      <c r="L1892" s="20">
        <v>0.017</v>
      </c>
      <c r="M1892" s="20">
        <v>76.0</v>
      </c>
      <c r="N1892" s="20">
        <v>73.0</v>
      </c>
      <c r="O1892" s="20">
        <v>0.392</v>
      </c>
      <c r="P1892" s="20">
        <v>0.575</v>
      </c>
      <c r="Q1892" s="20">
        <v>0.034</v>
      </c>
      <c r="R1892" s="20">
        <v>1.7676012E7</v>
      </c>
      <c r="S1892" s="20">
        <v>0.534</v>
      </c>
      <c r="T1892" s="20">
        <f t="array" ref="T1892:U1892">VLOOKUP(A1892,TOURISM!$A$2:$F$2692,{3,6},0)</f>
        <v>1883000000</v>
      </c>
      <c r="U1892" s="20">
        <v>6.88E8</v>
      </c>
      <c r="V1892" s="20" t="str">
        <f t="array" ref="V1892:AA1892">VLOOKUP(A1892,BUSINESS!$A$2:$J$2692,{4,5,6,7,8,9},0)</f>
        <v/>
      </c>
      <c r="W1892" s="20">
        <v>43.0</v>
      </c>
      <c r="X1892" s="20"/>
      <c r="Y1892" s="20"/>
      <c r="Z1892" s="20">
        <v>0.043</v>
      </c>
      <c r="AA1892" s="20">
        <v>0.133</v>
      </c>
      <c r="AB1892" s="21">
        <f t="shared" si="579"/>
        <v>67888.6165</v>
      </c>
      <c r="AC1892" s="20"/>
      <c r="AD1892" s="20"/>
      <c r="AE1892" s="20">
        <f t="shared" si="629"/>
        <v>38.9228068</v>
      </c>
      <c r="AF1892" s="22" t="b">
        <f t="shared" si="4"/>
        <v>0</v>
      </c>
      <c r="AG1892" s="20" t="b">
        <f t="shared" si="5"/>
        <v>0</v>
      </c>
      <c r="AH1892" s="20" t="b">
        <f t="shared" si="6"/>
        <v>0</v>
      </c>
      <c r="AI1892" s="20" t="b">
        <f t="shared" si="7"/>
        <v>0</v>
      </c>
      <c r="AJ1892" s="20"/>
      <c r="AK1892" s="20"/>
      <c r="AL1892" s="20"/>
      <c r="AM1892" s="20"/>
      <c r="AN1892" s="20"/>
      <c r="AO1892" s="20"/>
      <c r="AP1892" s="20"/>
      <c r="AQ1892" s="20"/>
      <c r="AR1892" s="23"/>
      <c r="AS1892" s="23"/>
      <c r="AT1892" s="23"/>
      <c r="AU1892" s="23"/>
      <c r="AV1892" s="23"/>
    </row>
    <row r="1893" ht="15.75" customHeight="1">
      <c r="A1893" s="17" t="str">
        <f t="shared" si="1"/>
        <v>Syria-Middle East2005</v>
      </c>
      <c r="B1893" s="17" t="s">
        <v>239</v>
      </c>
      <c r="C1893" s="18" t="s">
        <v>229</v>
      </c>
      <c r="D1893" s="19" t="s">
        <v>84</v>
      </c>
      <c r="E1893" s="17">
        <v>1.22E12</v>
      </c>
      <c r="F1893" s="18">
        <v>0.041</v>
      </c>
      <c r="G1893" s="18">
        <v>63.0</v>
      </c>
      <c r="H1893" s="18">
        <v>0.08</v>
      </c>
      <c r="I1893" s="20">
        <f t="array" ref="I1893:J1893">IFNA(VLOOKUP(A1893,ENERGY!$A$2:$F$2692,{5,6},0),0)</f>
        <v>23052</v>
      </c>
      <c r="J1893" s="20">
        <v>67700.0</v>
      </c>
      <c r="K1893" s="20">
        <f t="array" ref="K1893:S1893">VLOOKUP(A1893,'HUMAN RESOURCES'!$A$2:$M$2692,{2,3,4,5,6,7,8,9,10},0)</f>
        <v>0.027</v>
      </c>
      <c r="L1893" s="20">
        <v>0.016</v>
      </c>
      <c r="M1893" s="20">
        <v>77.0</v>
      </c>
      <c r="N1893" s="20">
        <v>73.0</v>
      </c>
      <c r="O1893" s="20">
        <v>0.386</v>
      </c>
      <c r="P1893" s="20">
        <v>0.58</v>
      </c>
      <c r="Q1893" s="20">
        <v>0.034</v>
      </c>
      <c r="R1893" s="20">
        <v>1.8167367E7</v>
      </c>
      <c r="S1893" s="20">
        <v>0.538</v>
      </c>
      <c r="T1893" s="20">
        <f t="array" ref="T1893:U1893">VLOOKUP(A1893,TOURISM!$A$2:$F$2692,{3,6},0)</f>
        <v>2035000000</v>
      </c>
      <c r="U1893" s="20">
        <v>5.84E8</v>
      </c>
      <c r="V1893" s="20">
        <f t="array" ref="V1893:AA1893">VLOOKUP(A1893,BUSINESS!$A$2:$J$2692,{4,5,6,7,8,9},0)</f>
        <v>0.433</v>
      </c>
      <c r="W1893" s="20">
        <v>43.0</v>
      </c>
      <c r="X1893" s="20"/>
      <c r="Y1893" s="20">
        <v>336.0</v>
      </c>
      <c r="Z1893" s="20">
        <v>0.056</v>
      </c>
      <c r="AA1893" s="20">
        <v>0.162</v>
      </c>
      <c r="AB1893" s="21">
        <f t="shared" si="579"/>
        <v>67153.37451</v>
      </c>
      <c r="AC1893" s="20">
        <f>I1893/R1893</f>
        <v>0.001268868516</v>
      </c>
      <c r="AD1893" s="20">
        <f>J1893/R1893</f>
        <v>0.003726461848</v>
      </c>
      <c r="AE1893" s="20">
        <f t="shared" si="629"/>
        <v>32.14554977</v>
      </c>
      <c r="AF1893" s="22" t="b">
        <f t="shared" si="4"/>
        <v>0</v>
      </c>
      <c r="AG1893" s="20" t="b">
        <f t="shared" si="5"/>
        <v>0</v>
      </c>
      <c r="AH1893" s="20" t="b">
        <f t="shared" si="6"/>
        <v>0</v>
      </c>
      <c r="AI1893" s="20" t="b">
        <f t="shared" si="7"/>
        <v>0</v>
      </c>
      <c r="AJ1893" s="20"/>
      <c r="AK1893" s="20"/>
      <c r="AL1893" s="20"/>
      <c r="AM1893" s="20"/>
      <c r="AN1893" s="20"/>
      <c r="AO1893" s="20"/>
      <c r="AP1893" s="20"/>
      <c r="AQ1893" s="20"/>
      <c r="AR1893" s="23"/>
      <c r="AS1893" s="23"/>
      <c r="AT1893" s="23"/>
      <c r="AU1893" s="23"/>
      <c r="AV1893" s="23"/>
    </row>
    <row r="1894" ht="15.75" customHeight="1">
      <c r="A1894" s="17" t="str">
        <f t="shared" si="1"/>
        <v>Syria-Middle East2006</v>
      </c>
      <c r="B1894" s="17" t="s">
        <v>239</v>
      </c>
      <c r="C1894" s="18" t="s">
        <v>229</v>
      </c>
      <c r="D1894" s="19" t="s">
        <v>85</v>
      </c>
      <c r="E1894" s="17">
        <v>1.22E12</v>
      </c>
      <c r="F1894" s="18">
        <v>0.038</v>
      </c>
      <c r="G1894" s="18">
        <v>66.0</v>
      </c>
      <c r="H1894" s="18">
        <v>0.08</v>
      </c>
      <c r="I1894" s="20">
        <f t="array" ref="I1894:J1894">IFNA(VLOOKUP(A1894,ENERGY!$A$2:$F$2692,{5,6},0),0)</f>
        <v>0</v>
      </c>
      <c r="J1894" s="20">
        <v>0.0</v>
      </c>
      <c r="K1894" s="20">
        <f t="array" ref="K1894:S1894">VLOOKUP(A1894,'HUMAN RESOURCES'!$A$2:$M$2692,{2,3,4,5,6,7,8,9,10},0)</f>
        <v>0.027</v>
      </c>
      <c r="L1894" s="20">
        <v>0.015</v>
      </c>
      <c r="M1894" s="20">
        <v>77.0</v>
      </c>
      <c r="N1894" s="20">
        <v>73.0</v>
      </c>
      <c r="O1894" s="20">
        <v>0.38</v>
      </c>
      <c r="P1894" s="20">
        <v>0.585</v>
      </c>
      <c r="Q1894" s="20">
        <v>0.034</v>
      </c>
      <c r="R1894" s="20">
        <v>1.8804914E7</v>
      </c>
      <c r="S1894" s="20">
        <v>0.542</v>
      </c>
      <c r="T1894" s="20">
        <f t="array" ref="T1894:U1894">VLOOKUP(A1894,TOURISM!$A$2:$F$2692,{3,6},0)</f>
        <v>2113000000</v>
      </c>
      <c r="U1894" s="20">
        <v>5.85E8</v>
      </c>
      <c r="V1894" s="20">
        <f t="array" ref="V1894:AA1894">VLOOKUP(A1894,BUSINESS!$A$2:$J$2692,{4,5,6,7,8,9},0)</f>
        <v>0.433</v>
      </c>
      <c r="W1894" s="20">
        <v>43.0</v>
      </c>
      <c r="X1894" s="20"/>
      <c r="Y1894" s="20">
        <v>336.0</v>
      </c>
      <c r="Z1894" s="20">
        <v>0.078</v>
      </c>
      <c r="AA1894" s="20">
        <v>0.249</v>
      </c>
      <c r="AB1894" s="21">
        <f t="shared" si="579"/>
        <v>64876.65937</v>
      </c>
      <c r="AC1894" s="20"/>
      <c r="AD1894" s="20"/>
      <c r="AE1894" s="20">
        <f t="shared" si="629"/>
        <v>31.10888994</v>
      </c>
      <c r="AF1894" s="22" t="b">
        <f t="shared" si="4"/>
        <v>0</v>
      </c>
      <c r="AG1894" s="20" t="b">
        <f t="shared" si="5"/>
        <v>0</v>
      </c>
      <c r="AH1894" s="20" t="b">
        <f t="shared" si="6"/>
        <v>0</v>
      </c>
      <c r="AI1894" s="20" t="b">
        <f t="shared" si="7"/>
        <v>0</v>
      </c>
      <c r="AJ1894" s="20"/>
      <c r="AK1894" s="20"/>
      <c r="AL1894" s="20"/>
      <c r="AM1894" s="20"/>
      <c r="AN1894" s="20"/>
      <c r="AO1894" s="20"/>
      <c r="AP1894" s="20"/>
      <c r="AQ1894" s="20"/>
      <c r="AR1894" s="23"/>
      <c r="AS1894" s="23"/>
      <c r="AT1894" s="23"/>
      <c r="AU1894" s="23"/>
      <c r="AV1894" s="23"/>
    </row>
    <row r="1895" ht="15.75" customHeight="1">
      <c r="A1895" s="17" t="str">
        <f t="shared" si="1"/>
        <v>Syria-Middle East2007</v>
      </c>
      <c r="B1895" s="17" t="s">
        <v>239</v>
      </c>
      <c r="C1895" s="18" t="s">
        <v>229</v>
      </c>
      <c r="D1895" s="19" t="s">
        <v>86</v>
      </c>
      <c r="E1895" s="17">
        <v>1.22E12</v>
      </c>
      <c r="F1895" s="18">
        <v>0.038</v>
      </c>
      <c r="G1895" s="18">
        <v>79.0</v>
      </c>
      <c r="H1895" s="18">
        <v>0.102</v>
      </c>
      <c r="I1895" s="20">
        <f t="array" ref="I1895:J1895">IFNA(VLOOKUP(A1895,ENERGY!$A$2:$F$2692,{5,6},0),0)</f>
        <v>17937</v>
      </c>
      <c r="J1895" s="20">
        <v>51111.0</v>
      </c>
      <c r="K1895" s="20">
        <f t="array" ref="K1895:S1895">VLOOKUP(A1895,'HUMAN RESOURCES'!$A$2:$M$2692,{2,3,4,5,6,7,8,9,10},0)</f>
        <v>0.026</v>
      </c>
      <c r="L1895" s="20">
        <v>0.015</v>
      </c>
      <c r="M1895" s="20">
        <v>77.0</v>
      </c>
      <c r="N1895" s="20">
        <v>73.0</v>
      </c>
      <c r="O1895" s="20">
        <v>0.373</v>
      </c>
      <c r="P1895" s="20">
        <v>0.592</v>
      </c>
      <c r="Q1895" s="20">
        <v>0.035</v>
      </c>
      <c r="R1895" s="20">
        <v>1.9561477E7</v>
      </c>
      <c r="S1895" s="20">
        <v>0.545</v>
      </c>
      <c r="T1895" s="20">
        <f t="array" ref="T1895:U1895">VLOOKUP(A1895,TOURISM!$A$2:$F$2692,{3,6},0)</f>
        <v>2972000000</v>
      </c>
      <c r="U1895" s="20">
        <v>7.1E8</v>
      </c>
      <c r="V1895" s="20">
        <f t="array" ref="V1895:AA1895">VLOOKUP(A1895,BUSINESS!$A$2:$J$2692,{4,5,6,7,8,9},0)</f>
        <v>0.433</v>
      </c>
      <c r="W1895" s="20">
        <v>43.0</v>
      </c>
      <c r="X1895" s="20"/>
      <c r="Y1895" s="20">
        <v>336.0</v>
      </c>
      <c r="Z1895" s="20">
        <v>0.115</v>
      </c>
      <c r="AA1895" s="20">
        <v>0.319</v>
      </c>
      <c r="AB1895" s="21">
        <f t="shared" si="579"/>
        <v>62367.47869</v>
      </c>
      <c r="AC1895" s="20">
        <f>I1895/R1895</f>
        <v>0.0009169552994</v>
      </c>
      <c r="AD1895" s="20">
        <f>J1895/R1895</f>
        <v>0.002612839511</v>
      </c>
      <c r="AE1895" s="20">
        <f t="shared" si="629"/>
        <v>36.29582776</v>
      </c>
      <c r="AF1895" s="22" t="b">
        <f t="shared" si="4"/>
        <v>0</v>
      </c>
      <c r="AG1895" s="20" t="b">
        <f t="shared" si="5"/>
        <v>0</v>
      </c>
      <c r="AH1895" s="20" t="b">
        <f t="shared" si="6"/>
        <v>0</v>
      </c>
      <c r="AI1895" s="20" t="b">
        <f t="shared" si="7"/>
        <v>0</v>
      </c>
      <c r="AJ1895" s="20"/>
      <c r="AK1895" s="20"/>
      <c r="AL1895" s="20"/>
      <c r="AM1895" s="20"/>
      <c r="AN1895" s="20"/>
      <c r="AO1895" s="20"/>
      <c r="AP1895" s="20"/>
      <c r="AQ1895" s="20"/>
      <c r="AR1895" s="23"/>
      <c r="AS1895" s="23"/>
      <c r="AT1895" s="23"/>
      <c r="AU1895" s="23"/>
      <c r="AV1895" s="23"/>
    </row>
    <row r="1896" ht="15.75" customHeight="1">
      <c r="A1896" s="17" t="str">
        <f t="shared" si="1"/>
        <v>Syria-Middle East2008</v>
      </c>
      <c r="B1896" s="17" t="s">
        <v>239</v>
      </c>
      <c r="C1896" s="18" t="s">
        <v>229</v>
      </c>
      <c r="D1896" s="19" t="s">
        <v>87</v>
      </c>
      <c r="E1896" s="17">
        <v>1.23E12</v>
      </c>
      <c r="F1896" s="18">
        <v>0.034</v>
      </c>
      <c r="G1896" s="18">
        <v>90.0</v>
      </c>
      <c r="H1896" s="18">
        <v>0.102</v>
      </c>
      <c r="I1896" s="20">
        <f t="array" ref="I1896:J1896">IFNA(VLOOKUP(A1896,ENERGY!$A$2:$F$2692,{5,6},0),0)</f>
        <v>0</v>
      </c>
      <c r="J1896" s="20">
        <v>0.0</v>
      </c>
      <c r="K1896" s="20">
        <f t="array" ref="K1896:S1896">VLOOKUP(A1896,'HUMAN RESOURCES'!$A$2:$M$2692,{2,3,4,5,6,7,8,9,10},0)</f>
        <v>0.026</v>
      </c>
      <c r="L1896" s="20">
        <v>0.014</v>
      </c>
      <c r="M1896" s="20">
        <v>77.0</v>
      </c>
      <c r="N1896" s="20">
        <v>73.0</v>
      </c>
      <c r="O1896" s="20">
        <v>0.367</v>
      </c>
      <c r="P1896" s="20">
        <v>0.598</v>
      </c>
      <c r="Q1896" s="20">
        <v>0.036</v>
      </c>
      <c r="R1896" s="20">
        <v>2.0346056E7</v>
      </c>
      <c r="S1896" s="20">
        <v>0.549</v>
      </c>
      <c r="T1896" s="20">
        <f t="array" ref="T1896:U1896">VLOOKUP(A1896,TOURISM!$A$2:$F$2692,{3,6},0)</f>
        <v>3176000000</v>
      </c>
      <c r="U1896" s="20">
        <v>9.12E8</v>
      </c>
      <c r="V1896" s="20">
        <f t="array" ref="V1896:AA1896">VLOOKUP(A1896,BUSINESS!$A$2:$J$2692,{4,5,6,7,8,9},0)</f>
        <v>0.398</v>
      </c>
      <c r="W1896" s="20">
        <v>16.0</v>
      </c>
      <c r="X1896" s="20"/>
      <c r="Y1896" s="20">
        <v>336.0</v>
      </c>
      <c r="Z1896" s="20">
        <v>0.14</v>
      </c>
      <c r="AA1896" s="20">
        <v>0.347</v>
      </c>
      <c r="AB1896" s="21">
        <f t="shared" si="579"/>
        <v>60453.97693</v>
      </c>
      <c r="AC1896" s="20"/>
      <c r="AD1896" s="20"/>
      <c r="AE1896" s="20">
        <f t="shared" si="629"/>
        <v>44.82441216</v>
      </c>
      <c r="AF1896" s="22" t="b">
        <f t="shared" si="4"/>
        <v>0</v>
      </c>
      <c r="AG1896" s="20" t="b">
        <f t="shared" si="5"/>
        <v>0</v>
      </c>
      <c r="AH1896" s="20" t="b">
        <f t="shared" si="6"/>
        <v>0</v>
      </c>
      <c r="AI1896" s="20" t="b">
        <f t="shared" si="7"/>
        <v>0</v>
      </c>
      <c r="AJ1896" s="20"/>
      <c r="AK1896" s="20"/>
      <c r="AL1896" s="20"/>
      <c r="AM1896" s="20"/>
      <c r="AN1896" s="20"/>
      <c r="AO1896" s="20"/>
      <c r="AP1896" s="20"/>
      <c r="AQ1896" s="20"/>
      <c r="AR1896" s="23"/>
      <c r="AS1896" s="23"/>
      <c r="AT1896" s="23"/>
      <c r="AU1896" s="23"/>
      <c r="AV1896" s="23"/>
    </row>
    <row r="1897" ht="15.75" customHeight="1">
      <c r="A1897" s="17" t="str">
        <f t="shared" si="1"/>
        <v>Syria-Middle East2009</v>
      </c>
      <c r="B1897" s="17" t="s">
        <v>239</v>
      </c>
      <c r="C1897" s="18" t="s">
        <v>229</v>
      </c>
      <c r="D1897" s="19" t="s">
        <v>88</v>
      </c>
      <c r="E1897" s="17">
        <v>1.24E12</v>
      </c>
      <c r="F1897" s="18">
        <v>0.035</v>
      </c>
      <c r="G1897" s="18">
        <v>95.0</v>
      </c>
      <c r="H1897" s="18">
        <v>0.1</v>
      </c>
      <c r="I1897" s="20">
        <f t="array" ref="I1897:J1897">IFNA(VLOOKUP(A1897,ENERGY!$A$2:$F$2692,{5,6},0),0)</f>
        <v>22803</v>
      </c>
      <c r="J1897" s="20">
        <v>57429.0</v>
      </c>
      <c r="K1897" s="20">
        <f t="array" ref="K1897:S1897">VLOOKUP(A1897,'HUMAN RESOURCES'!$A$2:$M$2692,{2,3,4,5,6,7,8,9,10},0)</f>
        <v>0.025</v>
      </c>
      <c r="L1897" s="20">
        <v>0.014</v>
      </c>
      <c r="M1897" s="20">
        <v>77.0</v>
      </c>
      <c r="N1897" s="20">
        <v>73.0</v>
      </c>
      <c r="O1897" s="20">
        <v>0.361</v>
      </c>
      <c r="P1897" s="20">
        <v>0.602</v>
      </c>
      <c r="Q1897" s="20">
        <v>0.036</v>
      </c>
      <c r="R1897" s="20">
        <v>2.1031546E7</v>
      </c>
      <c r="S1897" s="20">
        <v>0.553</v>
      </c>
      <c r="T1897" s="20">
        <f t="array" ref="T1897:U1897">VLOOKUP(A1897,TOURISM!$A$2:$F$2692,{3,6},0)</f>
        <v>3781000000</v>
      </c>
      <c r="U1897" s="20">
        <v>9.8E8</v>
      </c>
      <c r="V1897" s="20">
        <f t="array" ref="V1897:AA1897">VLOOKUP(A1897,BUSINESS!$A$2:$J$2692,{4,5,6,7,8,9},0)</f>
        <v>0.397</v>
      </c>
      <c r="W1897" s="20">
        <v>15.0</v>
      </c>
      <c r="X1897" s="20"/>
      <c r="Y1897" s="20">
        <v>336.0</v>
      </c>
      <c r="Z1897" s="20">
        <v>0.173</v>
      </c>
      <c r="AA1897" s="20">
        <v>0.477</v>
      </c>
      <c r="AB1897" s="21">
        <f t="shared" si="579"/>
        <v>58959.05132</v>
      </c>
      <c r="AC1897" s="20">
        <f>I1897/R1897</f>
        <v>0.001084228425</v>
      </c>
      <c r="AD1897" s="20">
        <f>J1897/R1897</f>
        <v>0.002730612386</v>
      </c>
      <c r="AE1897" s="20">
        <f t="shared" si="629"/>
        <v>46.59666959</v>
      </c>
      <c r="AF1897" s="22" t="b">
        <f t="shared" si="4"/>
        <v>0</v>
      </c>
      <c r="AG1897" s="20" t="b">
        <f t="shared" si="5"/>
        <v>0</v>
      </c>
      <c r="AH1897" s="20" t="b">
        <f t="shared" si="6"/>
        <v>0</v>
      </c>
      <c r="AI1897" s="20" t="b">
        <f t="shared" si="7"/>
        <v>0</v>
      </c>
      <c r="AJ1897" s="20"/>
      <c r="AK1897" s="20"/>
      <c r="AL1897" s="20"/>
      <c r="AM1897" s="20"/>
      <c r="AN1897" s="20"/>
      <c r="AO1897" s="20"/>
      <c r="AP1897" s="20"/>
      <c r="AQ1897" s="20"/>
      <c r="AR1897" s="23"/>
      <c r="AS1897" s="23"/>
      <c r="AT1897" s="23"/>
      <c r="AU1897" s="23"/>
      <c r="AV1897" s="23"/>
    </row>
    <row r="1898" ht="15.75" customHeight="1">
      <c r="A1898" s="17" t="str">
        <f t="shared" si="1"/>
        <v>Syria-Middle East2010</v>
      </c>
      <c r="B1898" s="17" t="s">
        <v>239</v>
      </c>
      <c r="C1898" s="18" t="s">
        <v>229</v>
      </c>
      <c r="D1898" s="19" t="s">
        <v>89</v>
      </c>
      <c r="E1898" s="17">
        <v>1.24E12</v>
      </c>
      <c r="F1898" s="18">
        <v>0.034</v>
      </c>
      <c r="G1898" s="18">
        <v>97.0</v>
      </c>
      <c r="H1898" s="18">
        <v>0.099</v>
      </c>
      <c r="I1898" s="20">
        <f t="array" ref="I1898:J1898">IFNA(VLOOKUP(A1898,ENERGY!$A$2:$F$2692,{5,6},0),0)</f>
        <v>0</v>
      </c>
      <c r="J1898" s="20">
        <v>0.0</v>
      </c>
      <c r="K1898" s="20">
        <f t="array" ref="K1898:S1898">VLOOKUP(A1898,'HUMAN RESOURCES'!$A$2:$M$2692,{2,3,4,5,6,7,8,9,10},0)</f>
        <v>0.025</v>
      </c>
      <c r="L1898" s="20">
        <v>0.013</v>
      </c>
      <c r="M1898" s="20">
        <v>78.0</v>
      </c>
      <c r="N1898" s="20">
        <v>72.0</v>
      </c>
      <c r="O1898" s="20">
        <v>0.357</v>
      </c>
      <c r="P1898" s="20">
        <v>0.605</v>
      </c>
      <c r="Q1898" s="20">
        <v>0.037</v>
      </c>
      <c r="R1898" s="20">
        <v>2.1532647E7</v>
      </c>
      <c r="S1898" s="20">
        <v>0.557</v>
      </c>
      <c r="T1898" s="20">
        <f t="array" ref="T1898:U1898">VLOOKUP(A1898,TOURISM!$A$2:$F$2692,{3,6},0)</f>
        <v>6308000000</v>
      </c>
      <c r="U1898" s="20">
        <v>1.598E9</v>
      </c>
      <c r="V1898" s="20">
        <f t="array" ref="V1898:AA1898">VLOOKUP(A1898,BUSINESS!$A$2:$J$2692,{4,5,6,7,8,9},0)</f>
        <v>0.397</v>
      </c>
      <c r="W1898" s="20">
        <v>13.0</v>
      </c>
      <c r="X1898" s="20"/>
      <c r="Y1898" s="20">
        <v>336.0</v>
      </c>
      <c r="Z1898" s="20">
        <v>0.207</v>
      </c>
      <c r="AA1898" s="20">
        <v>0.543</v>
      </c>
      <c r="AB1898" s="21">
        <f t="shared" si="579"/>
        <v>57586.97479</v>
      </c>
      <c r="AC1898" s="20"/>
      <c r="AD1898" s="20"/>
      <c r="AE1898" s="20">
        <f t="shared" si="629"/>
        <v>74.21289171</v>
      </c>
      <c r="AF1898" s="22" t="b">
        <f t="shared" si="4"/>
        <v>0</v>
      </c>
      <c r="AG1898" s="20" t="b">
        <f t="shared" si="5"/>
        <v>0</v>
      </c>
      <c r="AH1898" s="20" t="b">
        <f t="shared" si="6"/>
        <v>0</v>
      </c>
      <c r="AI1898" s="20" t="b">
        <f t="shared" si="7"/>
        <v>0</v>
      </c>
      <c r="AJ1898" s="20"/>
      <c r="AK1898" s="20"/>
      <c r="AL1898" s="20"/>
      <c r="AM1898" s="20"/>
      <c r="AN1898" s="20"/>
      <c r="AO1898" s="20"/>
      <c r="AP1898" s="20"/>
      <c r="AQ1898" s="20"/>
      <c r="AR1898" s="23"/>
      <c r="AS1898" s="23"/>
      <c r="AT1898" s="23"/>
      <c r="AU1898" s="23"/>
      <c r="AV1898" s="23"/>
    </row>
    <row r="1899" ht="15.75" customHeight="1">
      <c r="A1899" s="17" t="str">
        <f t="shared" si="1"/>
        <v>Syria-Middle East2011</v>
      </c>
      <c r="B1899" s="17" t="s">
        <v>239</v>
      </c>
      <c r="C1899" s="18" t="s">
        <v>229</v>
      </c>
      <c r="D1899" s="19" t="s">
        <v>90</v>
      </c>
      <c r="E1899" s="17">
        <v>1.3E12</v>
      </c>
      <c r="F1899" s="18">
        <v>0.034</v>
      </c>
      <c r="G1899" s="18">
        <v>102.0</v>
      </c>
      <c r="H1899" s="18"/>
      <c r="I1899" s="20">
        <f t="array" ref="I1899:J1899">IFNA(VLOOKUP(A1899,ENERGY!$A$2:$F$2692,{5,6},0),0)</f>
        <v>20792</v>
      </c>
      <c r="J1899" s="20">
        <v>50634.0</v>
      </c>
      <c r="K1899" s="20">
        <f t="array" ref="K1899:S1899">VLOOKUP(A1899,'HUMAN RESOURCES'!$A$2:$M$2692,{2,3,4,5,6,7,8,9,10},0)</f>
        <v>0.025</v>
      </c>
      <c r="L1899" s="20">
        <v>0.013</v>
      </c>
      <c r="M1899" s="20">
        <v>78.0</v>
      </c>
      <c r="N1899" s="20">
        <v>72.0</v>
      </c>
      <c r="O1899" s="20">
        <v>0.355</v>
      </c>
      <c r="P1899" s="20">
        <v>0.607</v>
      </c>
      <c r="Q1899" s="20">
        <v>0.038</v>
      </c>
      <c r="R1899" s="20">
        <v>2.1961676E7</v>
      </c>
      <c r="S1899" s="20">
        <v>0.561</v>
      </c>
      <c r="T1899" s="20" t="str">
        <f t="array" ref="T1899:U1899">VLOOKUP(A1899,TOURISM!$A$2:$F$2692,{3,6},0)</f>
        <v/>
      </c>
      <c r="U1899" s="20"/>
      <c r="V1899" s="20">
        <f t="array" ref="V1899:AA1899">VLOOKUP(A1899,BUSINESS!$A$2:$J$2692,{4,5,6,7,8,9},0)</f>
        <v>0.397</v>
      </c>
      <c r="W1899" s="20">
        <v>13.0</v>
      </c>
      <c r="X1899" s="20"/>
      <c r="Y1899" s="20">
        <v>336.0</v>
      </c>
      <c r="Z1899" s="20">
        <v>0.225</v>
      </c>
      <c r="AA1899" s="20">
        <v>0.592</v>
      </c>
      <c r="AB1899" s="21">
        <f t="shared" si="579"/>
        <v>59194.02508</v>
      </c>
      <c r="AC1899" s="20">
        <f t="shared" ref="AC1899:AC1900" si="636">I1899/R1899</f>
        <v>0.0009467401304</v>
      </c>
      <c r="AD1899" s="20">
        <f t="shared" ref="AD1899:AD1900" si="637">J1899/R1899</f>
        <v>0.002305561743</v>
      </c>
      <c r="AE1899" s="20"/>
      <c r="AF1899" s="22" t="b">
        <f t="shared" si="4"/>
        <v>0</v>
      </c>
      <c r="AG1899" s="20" t="b">
        <f t="shared" si="5"/>
        <v>0</v>
      </c>
      <c r="AH1899" s="20" t="b">
        <f t="shared" si="6"/>
        <v>0</v>
      </c>
      <c r="AI1899" s="20" t="b">
        <f t="shared" si="7"/>
        <v>0</v>
      </c>
      <c r="AJ1899" s="20"/>
      <c r="AK1899" s="20"/>
      <c r="AL1899" s="20"/>
      <c r="AM1899" s="20"/>
      <c r="AN1899" s="20"/>
      <c r="AO1899" s="20"/>
      <c r="AP1899" s="20"/>
      <c r="AQ1899" s="20"/>
      <c r="AR1899" s="23"/>
      <c r="AS1899" s="23"/>
      <c r="AT1899" s="23"/>
      <c r="AU1899" s="23"/>
      <c r="AV1899" s="23"/>
    </row>
    <row r="1900" ht="15.75" customHeight="1">
      <c r="A1900" s="17" t="str">
        <f t="shared" si="1"/>
        <v>Syria-Middle East2012</v>
      </c>
      <c r="B1900" s="17" t="s">
        <v>239</v>
      </c>
      <c r="C1900" s="18" t="s">
        <v>229</v>
      </c>
      <c r="D1900" s="19" t="s">
        <v>91</v>
      </c>
      <c r="E1900" s="17">
        <v>1.31E12</v>
      </c>
      <c r="F1900" s="18">
        <v>0.034</v>
      </c>
      <c r="G1900" s="18">
        <v>105.0</v>
      </c>
      <c r="H1900" s="18"/>
      <c r="I1900" s="20">
        <f t="array" ref="I1900:J1900">IFNA(VLOOKUP(A1900,ENERGY!$A$2:$F$2692,{5,6},0),0)</f>
        <v>16543</v>
      </c>
      <c r="J1900" s="20">
        <v>54286.0</v>
      </c>
      <c r="K1900" s="20">
        <f t="array" ref="K1900:S1900">VLOOKUP(A1900,'HUMAN RESOURCES'!$A$2:$M$2692,{2,3,4,5,6,7,8,9,10},0)</f>
        <v>0.024</v>
      </c>
      <c r="L1900" s="20">
        <v>0.012</v>
      </c>
      <c r="M1900" s="20">
        <v>78.0</v>
      </c>
      <c r="N1900" s="20">
        <v>72.0</v>
      </c>
      <c r="O1900" s="20">
        <v>0.354</v>
      </c>
      <c r="P1900" s="20">
        <v>0.607</v>
      </c>
      <c r="Q1900" s="20">
        <v>0.039</v>
      </c>
      <c r="R1900" s="20">
        <v>2.2399254E7</v>
      </c>
      <c r="S1900" s="20">
        <v>0.565</v>
      </c>
      <c r="T1900" s="20" t="str">
        <f t="array" ref="T1900:U1900">VLOOKUP(A1900,TOURISM!$A$2:$F$2692,{3,6},0)</f>
        <v/>
      </c>
      <c r="U1900" s="20"/>
      <c r="V1900" s="20">
        <f t="array" ref="V1900:AA1900">VLOOKUP(A1900,BUSINESS!$A$2:$J$2692,{4,5,6,7,8,9},0)</f>
        <v>0.397</v>
      </c>
      <c r="W1900" s="20">
        <v>13.0</v>
      </c>
      <c r="X1900" s="20">
        <v>147.0</v>
      </c>
      <c r="Y1900" s="20">
        <v>336.0</v>
      </c>
      <c r="Z1900" s="20">
        <v>0.243</v>
      </c>
      <c r="AA1900" s="20">
        <v>0.593</v>
      </c>
      <c r="AB1900" s="21">
        <f t="shared" si="579"/>
        <v>58484.09059</v>
      </c>
      <c r="AC1900" s="20">
        <f t="shared" si="636"/>
        <v>0.0007385513821</v>
      </c>
      <c r="AD1900" s="20">
        <f t="shared" si="637"/>
        <v>0.002423562856</v>
      </c>
      <c r="AE1900" s="20"/>
      <c r="AF1900" s="22" t="b">
        <f t="shared" si="4"/>
        <v>0</v>
      </c>
      <c r="AG1900" s="20" t="b">
        <f t="shared" si="5"/>
        <v>0</v>
      </c>
      <c r="AH1900" s="20" t="b">
        <f t="shared" si="6"/>
        <v>0</v>
      </c>
      <c r="AI1900" s="20" t="b">
        <f t="shared" si="7"/>
        <v>0</v>
      </c>
      <c r="AJ1900" s="20"/>
      <c r="AK1900" s="20"/>
      <c r="AL1900" s="20"/>
      <c r="AM1900" s="20"/>
      <c r="AN1900" s="20"/>
      <c r="AO1900" s="20"/>
      <c r="AP1900" s="20"/>
      <c r="AQ1900" s="20"/>
      <c r="AR1900" s="23"/>
      <c r="AS1900" s="23"/>
      <c r="AT1900" s="23"/>
      <c r="AU1900" s="23"/>
      <c r="AV1900" s="23"/>
    </row>
    <row r="1901" ht="15.75" customHeight="1">
      <c r="A1901" s="17" t="str">
        <f t="shared" si="1"/>
        <v>United Arab Emirates-Middle East2000</v>
      </c>
      <c r="B1901" s="17" t="s">
        <v>240</v>
      </c>
      <c r="C1901" s="18" t="s">
        <v>229</v>
      </c>
      <c r="D1901" s="19" t="s">
        <v>76</v>
      </c>
      <c r="E1901" s="17"/>
      <c r="F1901" s="18">
        <v>0.022</v>
      </c>
      <c r="G1901" s="18">
        <v>752.0</v>
      </c>
      <c r="H1901" s="18">
        <v>0.097</v>
      </c>
      <c r="I1901" s="20" t="str">
        <f t="array" ref="I1901:J1901">IFNA(VLOOKUP(A1901,ENERGY!$A$2:$F$2692,{5,6},0),0)</f>
        <v/>
      </c>
      <c r="J1901" s="20"/>
      <c r="K1901" s="20">
        <f t="array" ref="K1901:S1901">VLOOKUP(A1901,'HUMAN RESOURCES'!$A$2:$M$2692,{2,3,4,5,6,7,8,9,10},0)</f>
        <v>0.017</v>
      </c>
      <c r="L1901" s="20">
        <v>0.01</v>
      </c>
      <c r="M1901" s="20">
        <v>75.0</v>
      </c>
      <c r="N1901" s="20">
        <v>73.0</v>
      </c>
      <c r="O1901" s="20">
        <v>0.254</v>
      </c>
      <c r="P1901" s="20">
        <v>0.736</v>
      </c>
      <c r="Q1901" s="20">
        <v>0.01</v>
      </c>
      <c r="R1901" s="20">
        <v>3026352.0</v>
      </c>
      <c r="S1901" s="20">
        <v>0.802</v>
      </c>
      <c r="T1901" s="20">
        <f t="array" ref="T1901:U1901">VLOOKUP(A1901,TOURISM!$A$2:$F$2692,{3,6},0)</f>
        <v>1063000000</v>
      </c>
      <c r="U1901" s="20">
        <v>3.019E9</v>
      </c>
      <c r="V1901" s="20" t="str">
        <f t="array" ref="V1901:AA1901">VLOOKUP(A1901,BUSINESS!$A$2:$J$2692,{4,5,6,7,8,9},0)</f>
        <v/>
      </c>
      <c r="W1901" s="20"/>
      <c r="X1901" s="20"/>
      <c r="Y1901" s="20"/>
      <c r="Z1901" s="20">
        <v>0.236</v>
      </c>
      <c r="AA1901" s="20">
        <v>0.472</v>
      </c>
      <c r="AB1901" s="20"/>
      <c r="AC1901" s="20"/>
      <c r="AD1901" s="20"/>
      <c r="AE1901" s="20">
        <f t="shared" ref="AE1901:AE1911" si="638">U1901/R1901</f>
        <v>997.5706725</v>
      </c>
      <c r="AF1901" s="22" t="b">
        <f t="shared" si="4"/>
        <v>0</v>
      </c>
      <c r="AG1901" s="20" t="b">
        <f t="shared" si="5"/>
        <v>0</v>
      </c>
      <c r="AH1901" s="20" t="b">
        <f t="shared" si="6"/>
        <v>0</v>
      </c>
      <c r="AI1901" s="20" t="b">
        <f t="shared" si="7"/>
        <v>0</v>
      </c>
      <c r="AJ1901" s="20"/>
      <c r="AK1901" s="20"/>
      <c r="AL1901" s="20"/>
      <c r="AM1901" s="20"/>
      <c r="AN1901" s="20"/>
      <c r="AO1901" s="20"/>
      <c r="AP1901" s="20"/>
      <c r="AQ1901" s="20"/>
      <c r="AR1901" s="23"/>
      <c r="AS1901" s="23"/>
      <c r="AT1901" s="23"/>
      <c r="AU1901" s="23"/>
      <c r="AV1901" s="23"/>
    </row>
    <row r="1902" ht="15.75" customHeight="1">
      <c r="A1902" s="17" t="str">
        <f t="shared" si="1"/>
        <v>United Arab Emirates-Middle East2001</v>
      </c>
      <c r="B1902" s="17" t="s">
        <v>240</v>
      </c>
      <c r="C1902" s="18" t="s">
        <v>229</v>
      </c>
      <c r="D1902" s="19" t="s">
        <v>77</v>
      </c>
      <c r="E1902" s="17"/>
      <c r="F1902" s="18">
        <v>0.025</v>
      </c>
      <c r="G1902" s="18">
        <v>815.0</v>
      </c>
      <c r="H1902" s="18">
        <v>0.081</v>
      </c>
      <c r="I1902" s="20">
        <f t="array" ref="I1902:J1902">IFNA(VLOOKUP(A1902,ENERGY!$A$2:$F$2692,{5,6},0),0)</f>
        <v>66108</v>
      </c>
      <c r="J1902" s="20"/>
      <c r="K1902" s="20">
        <f t="array" ref="K1902:S1902">VLOOKUP(A1902,'HUMAN RESOURCES'!$A$2:$M$2692,{2,3,4,5,6,7,8,9,10},0)</f>
        <v>0.016</v>
      </c>
      <c r="L1902" s="20">
        <v>0.009</v>
      </c>
      <c r="M1902" s="20">
        <v>76.0</v>
      </c>
      <c r="N1902" s="20">
        <v>74.0</v>
      </c>
      <c r="O1902" s="20">
        <v>0.249</v>
      </c>
      <c r="P1902" s="20">
        <v>0.741</v>
      </c>
      <c r="Q1902" s="20">
        <v>0.01</v>
      </c>
      <c r="R1902" s="20">
        <v>3132104.0</v>
      </c>
      <c r="S1902" s="20">
        <v>0.807</v>
      </c>
      <c r="T1902" s="20">
        <f t="array" ref="T1902:U1902">VLOOKUP(A1902,TOURISM!$A$2:$F$2692,{3,6},0)</f>
        <v>1200000000</v>
      </c>
      <c r="U1902" s="20">
        <v>3.321E9</v>
      </c>
      <c r="V1902" s="20" t="str">
        <f t="array" ref="V1902:AA1902">VLOOKUP(A1902,BUSINESS!$A$2:$J$2692,{4,5,6,7,8,9},0)</f>
        <v/>
      </c>
      <c r="W1902" s="20"/>
      <c r="X1902" s="20"/>
      <c r="Y1902" s="20"/>
      <c r="Z1902" s="20">
        <v>0.263</v>
      </c>
      <c r="AA1902" s="20">
        <v>0.61</v>
      </c>
      <c r="AB1902" s="20"/>
      <c r="AC1902" s="20">
        <f t="shared" ref="AC1902:AC1904" si="639">I1902/R1902</f>
        <v>0.02110657884</v>
      </c>
      <c r="AD1902" s="20"/>
      <c r="AE1902" s="20">
        <f t="shared" si="638"/>
        <v>1060.309619</v>
      </c>
      <c r="AF1902" s="22" t="b">
        <f t="shared" si="4"/>
        <v>0</v>
      </c>
      <c r="AG1902" s="20" t="b">
        <f t="shared" si="5"/>
        <v>1</v>
      </c>
      <c r="AH1902" s="20" t="b">
        <f t="shared" si="6"/>
        <v>0</v>
      </c>
      <c r="AI1902" s="20" t="b">
        <f t="shared" si="7"/>
        <v>1</v>
      </c>
      <c r="AJ1902" s="20"/>
      <c r="AK1902" s="20"/>
      <c r="AL1902" s="20"/>
      <c r="AM1902" s="20"/>
      <c r="AN1902" s="20"/>
      <c r="AO1902" s="20"/>
      <c r="AP1902" s="20"/>
      <c r="AQ1902" s="20"/>
      <c r="AR1902" s="23"/>
      <c r="AS1902" s="23"/>
      <c r="AT1902" s="23"/>
      <c r="AU1902" s="23"/>
      <c r="AV1902" s="23"/>
    </row>
    <row r="1903" ht="15.75" customHeight="1">
      <c r="A1903" s="17" t="str">
        <f t="shared" si="1"/>
        <v>United Arab Emirates-Middle East2002</v>
      </c>
      <c r="B1903" s="17" t="s">
        <v>240</v>
      </c>
      <c r="C1903" s="18" t="s">
        <v>229</v>
      </c>
      <c r="D1903" s="19" t="s">
        <v>79</v>
      </c>
      <c r="E1903" s="17"/>
      <c r="F1903" s="18">
        <v>0.027</v>
      </c>
      <c r="G1903" s="18">
        <v>917.0</v>
      </c>
      <c r="H1903" s="18"/>
      <c r="I1903" s="20">
        <f t="array" ref="I1903:J1903">IFNA(VLOOKUP(A1903,ENERGY!$A$2:$F$2692,{5,6},0),0)</f>
        <v>63099</v>
      </c>
      <c r="J1903" s="20">
        <v>167597.0</v>
      </c>
      <c r="K1903" s="20">
        <f t="array" ref="K1903:S1903">VLOOKUP(A1903,'HUMAN RESOURCES'!$A$2:$M$2692,{2,3,4,5,6,7,8,9,10},0)</f>
        <v>0.016</v>
      </c>
      <c r="L1903" s="20">
        <v>0.009</v>
      </c>
      <c r="M1903" s="20">
        <v>76.0</v>
      </c>
      <c r="N1903" s="20">
        <v>74.0</v>
      </c>
      <c r="O1903" s="20">
        <v>0.243</v>
      </c>
      <c r="P1903" s="20">
        <v>0.746</v>
      </c>
      <c r="Q1903" s="20">
        <v>0.01</v>
      </c>
      <c r="R1903" s="20">
        <v>3223969.0</v>
      </c>
      <c r="S1903" s="20">
        <v>0.811</v>
      </c>
      <c r="T1903" s="20">
        <f t="array" ref="T1903:U1903">VLOOKUP(A1903,TOURISM!$A$2:$F$2692,{3,6},0)</f>
        <v>1332000000</v>
      </c>
      <c r="U1903" s="20">
        <v>3.651E9</v>
      </c>
      <c r="V1903" s="20" t="str">
        <f t="array" ref="V1903:AA1903">VLOOKUP(A1903,BUSINESS!$A$2:$J$2692,{4,5,6,7,8,9},0)</f>
        <v/>
      </c>
      <c r="W1903" s="20"/>
      <c r="X1903" s="20"/>
      <c r="Y1903" s="20"/>
      <c r="Z1903" s="20">
        <v>0.283</v>
      </c>
      <c r="AA1903" s="20">
        <v>0.753</v>
      </c>
      <c r="AB1903" s="20"/>
      <c r="AC1903" s="20">
        <f t="shared" si="639"/>
        <v>0.01957183831</v>
      </c>
      <c r="AD1903" s="20">
        <f t="shared" ref="AD1903:AD1904" si="640">J1903/R1903</f>
        <v>0.05198468099</v>
      </c>
      <c r="AE1903" s="20">
        <f t="shared" si="638"/>
        <v>1132.455058</v>
      </c>
      <c r="AF1903" s="22" t="b">
        <f t="shared" si="4"/>
        <v>0</v>
      </c>
      <c r="AG1903" s="20" t="b">
        <f t="shared" si="5"/>
        <v>1</v>
      </c>
      <c r="AH1903" s="20" t="b">
        <f t="shared" si="6"/>
        <v>1</v>
      </c>
      <c r="AI1903" s="20" t="b">
        <f t="shared" si="7"/>
        <v>1</v>
      </c>
      <c r="AJ1903" s="20"/>
      <c r="AK1903" s="20"/>
      <c r="AL1903" s="20"/>
      <c r="AM1903" s="20"/>
      <c r="AN1903" s="20"/>
      <c r="AO1903" s="20"/>
      <c r="AP1903" s="20"/>
      <c r="AQ1903" s="20"/>
      <c r="AR1903" s="23"/>
      <c r="AS1903" s="23"/>
      <c r="AT1903" s="23"/>
      <c r="AU1903" s="23"/>
      <c r="AV1903" s="23"/>
    </row>
    <row r="1904" ht="15.75" customHeight="1">
      <c r="A1904" s="17" t="str">
        <f t="shared" si="1"/>
        <v>United Arab Emirates-Middle East2003</v>
      </c>
      <c r="B1904" s="17" t="s">
        <v>240</v>
      </c>
      <c r="C1904" s="18" t="s">
        <v>229</v>
      </c>
      <c r="D1904" s="19" t="s">
        <v>81</v>
      </c>
      <c r="E1904" s="17"/>
      <c r="F1904" s="18">
        <v>0.026</v>
      </c>
      <c r="G1904" s="18">
        <v>968.0</v>
      </c>
      <c r="H1904" s="18"/>
      <c r="I1904" s="20">
        <f t="array" ref="I1904:J1904">IFNA(VLOOKUP(A1904,ENERGY!$A$2:$F$2692,{5,6},0),0)</f>
        <v>60672</v>
      </c>
      <c r="J1904" s="20">
        <v>162602.0</v>
      </c>
      <c r="K1904" s="20">
        <f t="array" ref="K1904:S1904">VLOOKUP(A1904,'HUMAN RESOURCES'!$A$2:$M$2692,{2,3,4,5,6,7,8,9,10},0)</f>
        <v>0.016</v>
      </c>
      <c r="L1904" s="20">
        <v>0.009</v>
      </c>
      <c r="M1904" s="20">
        <v>76.0</v>
      </c>
      <c r="N1904" s="20">
        <v>74.0</v>
      </c>
      <c r="O1904" s="20">
        <v>0.234</v>
      </c>
      <c r="P1904" s="20">
        <v>0.756</v>
      </c>
      <c r="Q1904" s="20">
        <v>0.01</v>
      </c>
      <c r="R1904" s="20">
        <v>3369254.0</v>
      </c>
      <c r="S1904" s="20">
        <v>0.815</v>
      </c>
      <c r="T1904" s="20">
        <f t="array" ref="T1904:U1904">VLOOKUP(A1904,TOURISM!$A$2:$F$2692,{3,6},0)</f>
        <v>1438000000</v>
      </c>
      <c r="U1904" s="20">
        <v>3.956E9</v>
      </c>
      <c r="V1904" s="20" t="str">
        <f t="array" ref="V1904:AA1904">VLOOKUP(A1904,BUSINESS!$A$2:$J$2692,{4,5,6,7,8,9},0)</f>
        <v/>
      </c>
      <c r="W1904" s="20">
        <v>19.0</v>
      </c>
      <c r="X1904" s="20"/>
      <c r="Y1904" s="20"/>
      <c r="Z1904" s="20">
        <v>0.295</v>
      </c>
      <c r="AA1904" s="20">
        <v>0.882</v>
      </c>
      <c r="AB1904" s="20"/>
      <c r="AC1904" s="20">
        <f t="shared" si="639"/>
        <v>0.01800754707</v>
      </c>
      <c r="AD1904" s="20">
        <f t="shared" si="640"/>
        <v>0.04826053482</v>
      </c>
      <c r="AE1904" s="20">
        <f t="shared" si="638"/>
        <v>1174.147155</v>
      </c>
      <c r="AF1904" s="22" t="b">
        <f t="shared" si="4"/>
        <v>0</v>
      </c>
      <c r="AG1904" s="20" t="b">
        <f t="shared" si="5"/>
        <v>1</v>
      </c>
      <c r="AH1904" s="20" t="b">
        <f t="shared" si="6"/>
        <v>1</v>
      </c>
      <c r="AI1904" s="20" t="b">
        <f t="shared" si="7"/>
        <v>1</v>
      </c>
      <c r="AJ1904" s="20"/>
      <c r="AK1904" s="20"/>
      <c r="AL1904" s="20"/>
      <c r="AM1904" s="20"/>
      <c r="AN1904" s="20"/>
      <c r="AO1904" s="20"/>
      <c r="AP1904" s="20"/>
      <c r="AQ1904" s="20"/>
      <c r="AR1904" s="23"/>
      <c r="AS1904" s="23"/>
      <c r="AT1904" s="23"/>
      <c r="AU1904" s="23"/>
      <c r="AV1904" s="23"/>
    </row>
    <row r="1905" ht="15.75" customHeight="1">
      <c r="A1905" s="17" t="str">
        <f t="shared" si="1"/>
        <v>United Arab Emirates-Middle East2004</v>
      </c>
      <c r="B1905" s="17" t="s">
        <v>240</v>
      </c>
      <c r="C1905" s="18" t="s">
        <v>229</v>
      </c>
      <c r="D1905" s="19" t="s">
        <v>83</v>
      </c>
      <c r="E1905" s="17"/>
      <c r="F1905" s="18">
        <v>0.025</v>
      </c>
      <c r="G1905" s="18">
        <v>995.0</v>
      </c>
      <c r="H1905" s="18"/>
      <c r="I1905" s="20">
        <f t="array" ref="I1905:J1905">IFNA(VLOOKUP(A1905,ENERGY!$A$2:$F$2692,{5,6},0),0)</f>
        <v>0</v>
      </c>
      <c r="J1905" s="20">
        <v>0.0</v>
      </c>
      <c r="K1905" s="20">
        <f t="array" ref="K1905:S1905">VLOOKUP(A1905,'HUMAN RESOURCES'!$A$2:$M$2692,{2,3,4,5,6,7,8,9,10},0)</f>
        <v>0.016</v>
      </c>
      <c r="L1905" s="20">
        <v>0.009</v>
      </c>
      <c r="M1905" s="20">
        <v>76.0</v>
      </c>
      <c r="N1905" s="20">
        <v>74.0</v>
      </c>
      <c r="O1905" s="20">
        <v>0.219</v>
      </c>
      <c r="P1905" s="20">
        <v>0.771</v>
      </c>
      <c r="Q1905" s="20">
        <v>0.009</v>
      </c>
      <c r="R1905" s="20">
        <v>3658658.0</v>
      </c>
      <c r="S1905" s="20">
        <v>0.819</v>
      </c>
      <c r="T1905" s="20">
        <f t="array" ref="T1905:U1905">VLOOKUP(A1905,TOURISM!$A$2:$F$2692,{3,6},0)</f>
        <v>1593000000</v>
      </c>
      <c r="U1905" s="20">
        <v>4.472E9</v>
      </c>
      <c r="V1905" s="20" t="str">
        <f t="array" ref="V1905:AA1905">VLOOKUP(A1905,BUSINESS!$A$2:$J$2692,{4,5,6,7,8,9},0)</f>
        <v/>
      </c>
      <c r="W1905" s="20">
        <v>19.0</v>
      </c>
      <c r="X1905" s="20"/>
      <c r="Y1905" s="20"/>
      <c r="Z1905" s="20">
        <v>0.301</v>
      </c>
      <c r="AA1905" s="20">
        <v>1.007</v>
      </c>
      <c r="AB1905" s="20"/>
      <c r="AC1905" s="20"/>
      <c r="AD1905" s="20"/>
      <c r="AE1905" s="20">
        <f t="shared" si="638"/>
        <v>1222.306102</v>
      </c>
      <c r="AF1905" s="22" t="b">
        <f t="shared" si="4"/>
        <v>0</v>
      </c>
      <c r="AG1905" s="20" t="b">
        <f t="shared" si="5"/>
        <v>0</v>
      </c>
      <c r="AH1905" s="20" t="b">
        <f t="shared" si="6"/>
        <v>0</v>
      </c>
      <c r="AI1905" s="20" t="b">
        <f t="shared" si="7"/>
        <v>1</v>
      </c>
      <c r="AJ1905" s="20"/>
      <c r="AK1905" s="20"/>
      <c r="AL1905" s="20"/>
      <c r="AM1905" s="20"/>
      <c r="AN1905" s="20"/>
      <c r="AO1905" s="20"/>
      <c r="AP1905" s="20"/>
      <c r="AQ1905" s="20"/>
      <c r="AR1905" s="23"/>
      <c r="AS1905" s="23"/>
      <c r="AT1905" s="23"/>
      <c r="AU1905" s="23"/>
      <c r="AV1905" s="23"/>
    </row>
    <row r="1906" ht="15.75" customHeight="1">
      <c r="A1906" s="17" t="str">
        <f t="shared" si="1"/>
        <v>United Arab Emirates-Middle East2005</v>
      </c>
      <c r="B1906" s="17" t="s">
        <v>240</v>
      </c>
      <c r="C1906" s="18" t="s">
        <v>229</v>
      </c>
      <c r="D1906" s="19" t="s">
        <v>84</v>
      </c>
      <c r="E1906" s="17"/>
      <c r="F1906" s="18">
        <v>0.023</v>
      </c>
      <c r="G1906" s="18">
        <v>1030.0</v>
      </c>
      <c r="H1906" s="18"/>
      <c r="I1906" s="20">
        <f t="array" ref="I1906:J1906">IFNA(VLOOKUP(A1906,ENERGY!$A$2:$F$2692,{5,6},0),0)</f>
        <v>58347</v>
      </c>
      <c r="J1906" s="20">
        <v>158935.0</v>
      </c>
      <c r="K1906" s="20">
        <f t="array" ref="K1906:S1906">VLOOKUP(A1906,'HUMAN RESOURCES'!$A$2:$M$2692,{2,3,4,5,6,7,8,9,10},0)</f>
        <v>0.016</v>
      </c>
      <c r="L1906" s="20">
        <v>0.008</v>
      </c>
      <c r="M1906" s="20">
        <v>77.0</v>
      </c>
      <c r="N1906" s="20">
        <v>75.0</v>
      </c>
      <c r="O1906" s="20">
        <v>0.2</v>
      </c>
      <c r="P1906" s="20">
        <v>0.791</v>
      </c>
      <c r="Q1906" s="20">
        <v>0.008</v>
      </c>
      <c r="R1906" s="20">
        <v>4148883.0</v>
      </c>
      <c r="S1906" s="20">
        <v>0.823</v>
      </c>
      <c r="T1906" s="20">
        <f t="array" ref="T1906:U1906">VLOOKUP(A1906,TOURISM!$A$2:$F$2692,{3,6},0)</f>
        <v>3218000000</v>
      </c>
      <c r="U1906" s="20">
        <v>6.186E9</v>
      </c>
      <c r="V1906" s="20">
        <f t="array" ref="V1906:AA1906">VLOOKUP(A1906,BUSINESS!$A$2:$J$2692,{4,5,6,7,8,9},0)</f>
        <v>0.144</v>
      </c>
      <c r="W1906" s="20">
        <v>19.0</v>
      </c>
      <c r="X1906" s="20"/>
      <c r="Y1906" s="20">
        <v>12.0</v>
      </c>
      <c r="Z1906" s="20">
        <v>0.4</v>
      </c>
      <c r="AA1906" s="20">
        <v>1.093</v>
      </c>
      <c r="AB1906" s="20"/>
      <c r="AC1906" s="20">
        <f>I1906/R1906</f>
        <v>0.0140633033</v>
      </c>
      <c r="AD1906" s="20">
        <f>J1906/R1906</f>
        <v>0.03830790119</v>
      </c>
      <c r="AE1906" s="20">
        <f t="shared" si="638"/>
        <v>1491.003723</v>
      </c>
      <c r="AF1906" s="22" t="b">
        <f t="shared" si="4"/>
        <v>0</v>
      </c>
      <c r="AG1906" s="20" t="b">
        <f t="shared" si="5"/>
        <v>1</v>
      </c>
      <c r="AH1906" s="20" t="b">
        <f t="shared" si="6"/>
        <v>1</v>
      </c>
      <c r="AI1906" s="20" t="b">
        <f t="shared" si="7"/>
        <v>1</v>
      </c>
      <c r="AJ1906" s="20"/>
      <c r="AK1906" s="20"/>
      <c r="AL1906" s="20"/>
      <c r="AM1906" s="20"/>
      <c r="AN1906" s="20"/>
      <c r="AO1906" s="20"/>
      <c r="AP1906" s="20"/>
      <c r="AQ1906" s="20"/>
      <c r="AR1906" s="23"/>
      <c r="AS1906" s="23"/>
      <c r="AT1906" s="23"/>
      <c r="AU1906" s="23"/>
      <c r="AV1906" s="23"/>
    </row>
    <row r="1907" ht="15.75" customHeight="1">
      <c r="A1907" s="17" t="str">
        <f t="shared" si="1"/>
        <v>United Arab Emirates-Middle East2006</v>
      </c>
      <c r="B1907" s="17" t="s">
        <v>240</v>
      </c>
      <c r="C1907" s="18" t="s">
        <v>229</v>
      </c>
      <c r="D1907" s="19" t="s">
        <v>85</v>
      </c>
      <c r="E1907" s="17"/>
      <c r="F1907" s="18">
        <v>0.023</v>
      </c>
      <c r="G1907" s="18">
        <v>1109.0</v>
      </c>
      <c r="H1907" s="18"/>
      <c r="I1907" s="20">
        <f t="array" ref="I1907:J1907">IFNA(VLOOKUP(A1907,ENERGY!$A$2:$F$2692,{5,6},0),0)</f>
        <v>0</v>
      </c>
      <c r="J1907" s="20">
        <v>0.0</v>
      </c>
      <c r="K1907" s="20">
        <f t="array" ref="K1907:S1907">VLOOKUP(A1907,'HUMAN RESOURCES'!$A$2:$M$2692,{2,3,4,5,6,7,8,9,10},0)</f>
        <v>0.016</v>
      </c>
      <c r="L1907" s="20">
        <v>0.008</v>
      </c>
      <c r="M1907" s="20">
        <v>77.0</v>
      </c>
      <c r="N1907" s="20">
        <v>75.0</v>
      </c>
      <c r="O1907" s="20">
        <v>0.18</v>
      </c>
      <c r="P1907" s="20">
        <v>0.813</v>
      </c>
      <c r="Q1907" s="20">
        <v>0.007</v>
      </c>
      <c r="R1907" s="20">
        <v>4875639.0</v>
      </c>
      <c r="S1907" s="20">
        <v>0.826</v>
      </c>
      <c r="T1907" s="20">
        <f t="array" ref="T1907:U1907">VLOOKUP(A1907,TOURISM!$A$2:$F$2692,{3,6},0)</f>
        <v>4972000000</v>
      </c>
      <c r="U1907" s="20">
        <v>8.827E9</v>
      </c>
      <c r="V1907" s="20">
        <f t="array" ref="V1907:AA1907">VLOOKUP(A1907,BUSINESS!$A$2:$J$2692,{4,5,6,7,8,9},0)</f>
        <v>0.144</v>
      </c>
      <c r="W1907" s="20">
        <v>19.0</v>
      </c>
      <c r="X1907" s="20"/>
      <c r="Y1907" s="20">
        <v>12.0</v>
      </c>
      <c r="Z1907" s="20">
        <v>0.52</v>
      </c>
      <c r="AA1907" s="20">
        <v>1.132</v>
      </c>
      <c r="AB1907" s="20"/>
      <c r="AC1907" s="20"/>
      <c r="AD1907" s="20"/>
      <c r="AE1907" s="20">
        <f t="shared" si="638"/>
        <v>1810.429361</v>
      </c>
      <c r="AF1907" s="22" t="b">
        <f t="shared" si="4"/>
        <v>0</v>
      </c>
      <c r="AG1907" s="20" t="b">
        <f t="shared" si="5"/>
        <v>0</v>
      </c>
      <c r="AH1907" s="20" t="b">
        <f t="shared" si="6"/>
        <v>0</v>
      </c>
      <c r="AI1907" s="20" t="b">
        <f t="shared" si="7"/>
        <v>1</v>
      </c>
      <c r="AJ1907" s="20"/>
      <c r="AK1907" s="20"/>
      <c r="AL1907" s="20"/>
      <c r="AM1907" s="20"/>
      <c r="AN1907" s="20"/>
      <c r="AO1907" s="20"/>
      <c r="AP1907" s="20"/>
      <c r="AQ1907" s="20"/>
      <c r="AR1907" s="23"/>
      <c r="AS1907" s="23"/>
      <c r="AT1907" s="23"/>
      <c r="AU1907" s="23"/>
      <c r="AV1907" s="23"/>
    </row>
    <row r="1908" ht="15.75" customHeight="1">
      <c r="A1908" s="17" t="str">
        <f t="shared" si="1"/>
        <v>United Arab Emirates-Middle East2007</v>
      </c>
      <c r="B1908" s="17" t="s">
        <v>240</v>
      </c>
      <c r="C1908" s="18" t="s">
        <v>229</v>
      </c>
      <c r="D1908" s="19" t="s">
        <v>86</v>
      </c>
      <c r="E1908" s="17"/>
      <c r="F1908" s="18">
        <v>0.025</v>
      </c>
      <c r="G1908" s="18">
        <v>1184.0</v>
      </c>
      <c r="H1908" s="18"/>
      <c r="I1908" s="20">
        <f t="array" ref="I1908:J1908">IFNA(VLOOKUP(A1908,ENERGY!$A$2:$F$2692,{5,6},0),0)</f>
        <v>0</v>
      </c>
      <c r="J1908" s="20">
        <v>0.0</v>
      </c>
      <c r="K1908" s="20">
        <f t="array" ref="K1908:S1908">VLOOKUP(A1908,'HUMAN RESOURCES'!$A$2:$M$2692,{2,3,4,5,6,7,8,9,10},0)</f>
        <v>0.016</v>
      </c>
      <c r="L1908" s="20">
        <v>0.008</v>
      </c>
      <c r="M1908" s="20">
        <v>77.0</v>
      </c>
      <c r="N1908" s="20">
        <v>75.0</v>
      </c>
      <c r="O1908" s="20">
        <v>0.162</v>
      </c>
      <c r="P1908" s="20">
        <v>0.833</v>
      </c>
      <c r="Q1908" s="20">
        <v>0.005</v>
      </c>
      <c r="R1908" s="20">
        <v>5797347.0</v>
      </c>
      <c r="S1908" s="20">
        <v>0.83</v>
      </c>
      <c r="T1908" s="20">
        <f t="array" ref="T1908:U1908">VLOOKUP(A1908,TOURISM!$A$2:$F$2692,{3,6},0)</f>
        <v>6072000000</v>
      </c>
      <c r="U1908" s="20">
        <v>1.1273E10</v>
      </c>
      <c r="V1908" s="20">
        <f t="array" ref="V1908:AA1908">VLOOKUP(A1908,BUSINESS!$A$2:$J$2692,{4,5,6,7,8,9},0)</f>
        <v>0.144</v>
      </c>
      <c r="W1908" s="20">
        <v>18.0</v>
      </c>
      <c r="X1908" s="20"/>
      <c r="Y1908" s="20">
        <v>12.0</v>
      </c>
      <c r="Z1908" s="20">
        <v>0.61</v>
      </c>
      <c r="AA1908" s="20">
        <v>1.334</v>
      </c>
      <c r="AB1908" s="20"/>
      <c r="AC1908" s="20"/>
      <c r="AD1908" s="20"/>
      <c r="AE1908" s="20">
        <f t="shared" si="638"/>
        <v>1944.510135</v>
      </c>
      <c r="AF1908" s="22" t="b">
        <f t="shared" si="4"/>
        <v>0</v>
      </c>
      <c r="AG1908" s="20" t="b">
        <f t="shared" si="5"/>
        <v>0</v>
      </c>
      <c r="AH1908" s="20" t="b">
        <f t="shared" si="6"/>
        <v>0</v>
      </c>
      <c r="AI1908" s="20" t="b">
        <f t="shared" si="7"/>
        <v>1</v>
      </c>
      <c r="AJ1908" s="20"/>
      <c r="AK1908" s="20"/>
      <c r="AL1908" s="20"/>
      <c r="AM1908" s="20"/>
      <c r="AN1908" s="20"/>
      <c r="AO1908" s="20"/>
      <c r="AP1908" s="20"/>
      <c r="AQ1908" s="20"/>
      <c r="AR1908" s="23"/>
      <c r="AS1908" s="23"/>
      <c r="AT1908" s="23"/>
      <c r="AU1908" s="23"/>
      <c r="AV1908" s="23"/>
    </row>
    <row r="1909" ht="15.75" customHeight="1">
      <c r="A1909" s="17" t="str">
        <f t="shared" si="1"/>
        <v>United Arab Emirates-Middle East2008</v>
      </c>
      <c r="B1909" s="17" t="s">
        <v>240</v>
      </c>
      <c r="C1909" s="18" t="s">
        <v>229</v>
      </c>
      <c r="D1909" s="19" t="s">
        <v>87</v>
      </c>
      <c r="E1909" s="17"/>
      <c r="F1909" s="18">
        <v>0.027</v>
      </c>
      <c r="G1909" s="18">
        <v>1353.0</v>
      </c>
      <c r="H1909" s="18"/>
      <c r="I1909" s="20">
        <f t="array" ref="I1909:J1909">IFNA(VLOOKUP(A1909,ENERGY!$A$2:$F$2692,{5,6},0),0)</f>
        <v>42310</v>
      </c>
      <c r="J1909" s="20">
        <v>113241.0</v>
      </c>
      <c r="K1909" s="20">
        <f t="array" ref="K1909:S1909">VLOOKUP(A1909,'HUMAN RESOURCES'!$A$2:$M$2692,{2,3,4,5,6,7,8,9,10},0)</f>
        <v>0.016</v>
      </c>
      <c r="L1909" s="20">
        <v>0.008</v>
      </c>
      <c r="M1909" s="20">
        <v>77.0</v>
      </c>
      <c r="N1909" s="20">
        <v>75.0</v>
      </c>
      <c r="O1909" s="20">
        <v>0.149</v>
      </c>
      <c r="P1909" s="20">
        <v>0.847</v>
      </c>
      <c r="Q1909" s="20">
        <v>0.004</v>
      </c>
      <c r="R1909" s="20">
        <v>6798635.0</v>
      </c>
      <c r="S1909" s="20">
        <v>0.834</v>
      </c>
      <c r="T1909" s="20">
        <f t="array" ref="T1909:U1909">VLOOKUP(A1909,TOURISM!$A$2:$F$2692,{3,6},0)</f>
        <v>7162000000</v>
      </c>
      <c r="U1909" s="20">
        <v>1.3288E10</v>
      </c>
      <c r="V1909" s="20">
        <f t="array" ref="V1909:AA1909">VLOOKUP(A1909,BUSINESS!$A$2:$J$2692,{4,5,6,7,8,9},0)</f>
        <v>0.144</v>
      </c>
      <c r="W1909" s="20">
        <v>18.0</v>
      </c>
      <c r="X1909" s="20"/>
      <c r="Y1909" s="20">
        <v>12.0</v>
      </c>
      <c r="Z1909" s="20">
        <v>0.63</v>
      </c>
      <c r="AA1909" s="20">
        <v>1.376</v>
      </c>
      <c r="AB1909" s="20"/>
      <c r="AC1909" s="20">
        <f t="shared" ref="AC1909:AC1913" si="641">I1909/R1909</f>
        <v>0.006223308061</v>
      </c>
      <c r="AD1909" s="20">
        <f t="shared" ref="AD1909:AD1913" si="642">J1909/R1909</f>
        <v>0.01665643177</v>
      </c>
      <c r="AE1909" s="20">
        <f t="shared" si="638"/>
        <v>1954.509986</v>
      </c>
      <c r="AF1909" s="22" t="b">
        <f t="shared" si="4"/>
        <v>0</v>
      </c>
      <c r="AG1909" s="20" t="b">
        <f t="shared" si="5"/>
        <v>0</v>
      </c>
      <c r="AH1909" s="20" t="b">
        <f t="shared" si="6"/>
        <v>0</v>
      </c>
      <c r="AI1909" s="20" t="b">
        <f t="shared" si="7"/>
        <v>1</v>
      </c>
      <c r="AJ1909" s="20"/>
      <c r="AK1909" s="20"/>
      <c r="AL1909" s="20"/>
      <c r="AM1909" s="20"/>
      <c r="AN1909" s="20"/>
      <c r="AO1909" s="20"/>
      <c r="AP1909" s="20"/>
      <c r="AQ1909" s="20"/>
      <c r="AR1909" s="23"/>
      <c r="AS1909" s="23"/>
      <c r="AT1909" s="23"/>
      <c r="AU1909" s="23"/>
      <c r="AV1909" s="23"/>
    </row>
    <row r="1910" ht="15.75" customHeight="1">
      <c r="A1910" s="17" t="str">
        <f t="shared" si="1"/>
        <v>United Arab Emirates-Middle East2009</v>
      </c>
      <c r="B1910" s="17" t="s">
        <v>240</v>
      </c>
      <c r="C1910" s="18" t="s">
        <v>229</v>
      </c>
      <c r="D1910" s="19" t="s">
        <v>88</v>
      </c>
      <c r="E1910" s="17"/>
      <c r="F1910" s="18">
        <v>0.034</v>
      </c>
      <c r="G1910" s="18">
        <v>1336.0</v>
      </c>
      <c r="H1910" s="18"/>
      <c r="I1910" s="20">
        <f t="array" ref="I1910:J1910">IFNA(VLOOKUP(A1910,ENERGY!$A$2:$F$2692,{5,6},0),0)</f>
        <v>51975</v>
      </c>
      <c r="J1910" s="20">
        <v>139405.0</v>
      </c>
      <c r="K1910" s="20">
        <f t="array" ref="K1910:S1910">VLOOKUP(A1910,'HUMAN RESOURCES'!$A$2:$M$2692,{2,3,4,5,6,7,8,9,10},0)</f>
        <v>0.016</v>
      </c>
      <c r="L1910" s="20">
        <v>0.008</v>
      </c>
      <c r="M1910" s="20">
        <v>77.0</v>
      </c>
      <c r="N1910" s="20">
        <v>75.0</v>
      </c>
      <c r="O1910" s="20">
        <v>0.141</v>
      </c>
      <c r="P1910" s="20">
        <v>0.855</v>
      </c>
      <c r="Q1910" s="20">
        <v>0.004</v>
      </c>
      <c r="R1910" s="20">
        <v>7718319.0</v>
      </c>
      <c r="S1910" s="20">
        <v>0.837</v>
      </c>
      <c r="T1910" s="20">
        <f t="array" ref="T1910:U1910">VLOOKUP(A1910,TOURISM!$A$2:$F$2692,{3,6},0)</f>
        <v>7352000000</v>
      </c>
      <c r="U1910" s="20">
        <v>1.0347E10</v>
      </c>
      <c r="V1910" s="20">
        <f t="array" ref="V1910:AA1910">VLOOKUP(A1910,BUSINESS!$A$2:$J$2692,{4,5,6,7,8,9},0)</f>
        <v>0.141</v>
      </c>
      <c r="W1910" s="20">
        <v>15.0</v>
      </c>
      <c r="X1910" s="20"/>
      <c r="Y1910" s="20">
        <v>12.0</v>
      </c>
      <c r="Z1910" s="20">
        <v>0.64</v>
      </c>
      <c r="AA1910" s="20">
        <v>1.383</v>
      </c>
      <c r="AB1910" s="20"/>
      <c r="AC1910" s="20">
        <f t="shared" si="641"/>
        <v>0.006733979251</v>
      </c>
      <c r="AD1910" s="20">
        <f t="shared" si="642"/>
        <v>0.01806157532</v>
      </c>
      <c r="AE1910" s="20">
        <f t="shared" si="638"/>
        <v>1340.576879</v>
      </c>
      <c r="AF1910" s="22" t="b">
        <f t="shared" si="4"/>
        <v>0</v>
      </c>
      <c r="AG1910" s="20" t="b">
        <f t="shared" si="5"/>
        <v>0</v>
      </c>
      <c r="AH1910" s="20" t="b">
        <f t="shared" si="6"/>
        <v>1</v>
      </c>
      <c r="AI1910" s="20" t="b">
        <f t="shared" si="7"/>
        <v>1</v>
      </c>
      <c r="AJ1910" s="20"/>
      <c r="AK1910" s="20"/>
      <c r="AL1910" s="20"/>
      <c r="AM1910" s="20"/>
      <c r="AN1910" s="20"/>
      <c r="AO1910" s="20"/>
      <c r="AP1910" s="20"/>
      <c r="AQ1910" s="20"/>
      <c r="AR1910" s="23"/>
      <c r="AS1910" s="23"/>
      <c r="AT1910" s="23"/>
      <c r="AU1910" s="23"/>
      <c r="AV1910" s="23"/>
    </row>
    <row r="1911" ht="15.75" customHeight="1">
      <c r="A1911" s="17" t="str">
        <f t="shared" si="1"/>
        <v>United Arab Emirates-Middle East2010</v>
      </c>
      <c r="B1911" s="17" t="s">
        <v>240</v>
      </c>
      <c r="C1911" s="18" t="s">
        <v>229</v>
      </c>
      <c r="D1911" s="19" t="s">
        <v>89</v>
      </c>
      <c r="E1911" s="17"/>
      <c r="F1911" s="18">
        <v>0.032</v>
      </c>
      <c r="G1911" s="18">
        <v>1283.0</v>
      </c>
      <c r="H1911" s="18"/>
      <c r="I1911" s="20">
        <f t="array" ref="I1911:J1911">IFNA(VLOOKUP(A1911,ENERGY!$A$2:$F$2692,{5,6},0),0)</f>
        <v>40578</v>
      </c>
      <c r="J1911" s="20">
        <v>84704.0</v>
      </c>
      <c r="K1911" s="20">
        <f t="array" ref="K1911:S1911">VLOOKUP(A1911,'HUMAN RESOURCES'!$A$2:$M$2692,{2,3,4,5,6,7,8,9,10},0)</f>
        <v>0.016</v>
      </c>
      <c r="L1911" s="20">
        <v>0.008</v>
      </c>
      <c r="M1911" s="20">
        <v>78.0</v>
      </c>
      <c r="N1911" s="20">
        <v>76.0</v>
      </c>
      <c r="O1911" s="20">
        <v>0.139</v>
      </c>
      <c r="P1911" s="20">
        <v>0.858</v>
      </c>
      <c r="Q1911" s="20">
        <v>0.003</v>
      </c>
      <c r="R1911" s="20">
        <v>8441537.0</v>
      </c>
      <c r="S1911" s="20">
        <v>0.841</v>
      </c>
      <c r="T1911" s="20">
        <f t="array" ref="T1911:U1911">VLOOKUP(A1911,TOURISM!$A$2:$F$2692,{3,6},0)</f>
        <v>8577000000</v>
      </c>
      <c r="U1911" s="20">
        <v>1.1818E10</v>
      </c>
      <c r="V1911" s="20">
        <f t="array" ref="V1911:AA1911">VLOOKUP(A1911,BUSINESS!$A$2:$J$2692,{4,5,6,7,8,9},0)</f>
        <v>0.141</v>
      </c>
      <c r="W1911" s="20">
        <v>15.0</v>
      </c>
      <c r="X1911" s="20"/>
      <c r="Y1911" s="20">
        <v>12.0</v>
      </c>
      <c r="Z1911" s="20">
        <v>0.68</v>
      </c>
      <c r="AA1911" s="20">
        <v>1.294</v>
      </c>
      <c r="AB1911" s="20"/>
      <c r="AC1911" s="20">
        <f t="shared" si="641"/>
        <v>0.004806944517</v>
      </c>
      <c r="AD1911" s="20">
        <f t="shared" si="642"/>
        <v>0.01003419164</v>
      </c>
      <c r="AE1911" s="20">
        <f t="shared" si="638"/>
        <v>1399.982017</v>
      </c>
      <c r="AF1911" s="22" t="b">
        <f t="shared" si="4"/>
        <v>0</v>
      </c>
      <c r="AG1911" s="20" t="b">
        <f t="shared" si="5"/>
        <v>0</v>
      </c>
      <c r="AH1911" s="20" t="b">
        <f t="shared" si="6"/>
        <v>0</v>
      </c>
      <c r="AI1911" s="20" t="b">
        <f t="shared" si="7"/>
        <v>1</v>
      </c>
      <c r="AJ1911" s="20"/>
      <c r="AK1911" s="20"/>
      <c r="AL1911" s="20"/>
      <c r="AM1911" s="20"/>
      <c r="AN1911" s="20"/>
      <c r="AO1911" s="20"/>
      <c r="AP1911" s="20"/>
      <c r="AQ1911" s="20"/>
      <c r="AR1911" s="23"/>
      <c r="AS1911" s="23"/>
      <c r="AT1911" s="23"/>
      <c r="AU1911" s="23"/>
      <c r="AV1911" s="23"/>
    </row>
    <row r="1912" ht="15.75" customHeight="1">
      <c r="A1912" s="17" t="str">
        <f t="shared" si="1"/>
        <v>United Arab Emirates-Middle East2011</v>
      </c>
      <c r="B1912" s="17" t="s">
        <v>240</v>
      </c>
      <c r="C1912" s="18" t="s">
        <v>229</v>
      </c>
      <c r="D1912" s="19" t="s">
        <v>90</v>
      </c>
      <c r="E1912" s="17"/>
      <c r="F1912" s="18">
        <v>0.031</v>
      </c>
      <c r="G1912" s="18">
        <v>1375.0</v>
      </c>
      <c r="H1912" s="18"/>
      <c r="I1912" s="20">
        <f t="array" ref="I1912:J1912">IFNA(VLOOKUP(A1912,ENERGY!$A$2:$F$2692,{5,6},0),0)</f>
        <v>43231</v>
      </c>
      <c r="J1912" s="20">
        <v>116149.0</v>
      </c>
      <c r="K1912" s="20">
        <f t="array" ref="K1912:S1912">VLOOKUP(A1912,'HUMAN RESOURCES'!$A$2:$M$2692,{2,3,4,5,6,7,8,9,10},0)</f>
        <v>0.016</v>
      </c>
      <c r="L1912" s="20">
        <v>0.007</v>
      </c>
      <c r="M1912" s="20">
        <v>78.0</v>
      </c>
      <c r="N1912" s="20">
        <v>76.0</v>
      </c>
      <c r="O1912" s="20">
        <v>0.14</v>
      </c>
      <c r="P1912" s="20">
        <v>0.857</v>
      </c>
      <c r="Q1912" s="20">
        <v>0.003</v>
      </c>
      <c r="R1912" s="20">
        <v>8925096.0</v>
      </c>
      <c r="S1912" s="20">
        <v>0.844</v>
      </c>
      <c r="T1912" s="20" t="str">
        <f t="array" ref="T1912:U1912">VLOOKUP(A1912,TOURISM!$A$2:$F$2692,{3,6},0)</f>
        <v/>
      </c>
      <c r="U1912" s="20"/>
      <c r="V1912" s="20">
        <f t="array" ref="V1912:AA1912">VLOOKUP(A1912,BUSINESS!$A$2:$J$2692,{4,5,6,7,8,9},0)</f>
        <v>0.141</v>
      </c>
      <c r="W1912" s="20">
        <v>13.0</v>
      </c>
      <c r="X1912" s="20"/>
      <c r="Y1912" s="20">
        <v>12.0</v>
      </c>
      <c r="Z1912" s="20">
        <v>0.78</v>
      </c>
      <c r="AA1912" s="20">
        <v>1.314</v>
      </c>
      <c r="AB1912" s="20"/>
      <c r="AC1912" s="20">
        <f t="shared" si="641"/>
        <v>0.004843757423</v>
      </c>
      <c r="AD1912" s="20">
        <f t="shared" si="642"/>
        <v>0.01301375358</v>
      </c>
      <c r="AE1912" s="20"/>
      <c r="AF1912" s="22" t="b">
        <f t="shared" si="4"/>
        <v>0</v>
      </c>
      <c r="AG1912" s="20" t="b">
        <f t="shared" si="5"/>
        <v>0</v>
      </c>
      <c r="AH1912" s="20" t="b">
        <f t="shared" si="6"/>
        <v>0</v>
      </c>
      <c r="AI1912" s="20" t="b">
        <f t="shared" si="7"/>
        <v>0</v>
      </c>
      <c r="AJ1912" s="20"/>
      <c r="AK1912" s="20"/>
      <c r="AL1912" s="20"/>
      <c r="AM1912" s="20"/>
      <c r="AN1912" s="20"/>
      <c r="AO1912" s="20"/>
      <c r="AP1912" s="20"/>
      <c r="AQ1912" s="20"/>
      <c r="AR1912" s="23"/>
      <c r="AS1912" s="23"/>
      <c r="AT1912" s="23"/>
      <c r="AU1912" s="23"/>
      <c r="AV1912" s="23"/>
    </row>
    <row r="1913" ht="15.75" customHeight="1">
      <c r="A1913" s="17" t="str">
        <f t="shared" si="1"/>
        <v>United Arab Emirates-Middle East2012</v>
      </c>
      <c r="B1913" s="17" t="s">
        <v>240</v>
      </c>
      <c r="C1913" s="18" t="s">
        <v>229</v>
      </c>
      <c r="D1913" s="19" t="s">
        <v>91</v>
      </c>
      <c r="E1913" s="17"/>
      <c r="F1913" s="18">
        <v>0.028</v>
      </c>
      <c r="G1913" s="18">
        <v>1343.0</v>
      </c>
      <c r="H1913" s="18"/>
      <c r="I1913" s="20">
        <f t="array" ref="I1913:J1913">IFNA(VLOOKUP(A1913,ENERGY!$A$2:$F$2692,{5,6},0),0)</f>
        <v>40190</v>
      </c>
      <c r="J1913" s="20">
        <v>106842.0</v>
      </c>
      <c r="K1913" s="20">
        <f t="array" ref="K1913:S1913">VLOOKUP(A1913,'HUMAN RESOURCES'!$A$2:$M$2692,{2,3,4,5,6,7,8,9,10},0)</f>
        <v>0.015</v>
      </c>
      <c r="L1913" s="20">
        <v>0.007</v>
      </c>
      <c r="M1913" s="20">
        <v>78.0</v>
      </c>
      <c r="N1913" s="20">
        <v>76.0</v>
      </c>
      <c r="O1913" s="20">
        <v>0.144</v>
      </c>
      <c r="P1913" s="20">
        <v>0.852</v>
      </c>
      <c r="Q1913" s="20">
        <v>0.004</v>
      </c>
      <c r="R1913" s="20">
        <v>9205651.0</v>
      </c>
      <c r="S1913" s="20">
        <v>0.847</v>
      </c>
      <c r="T1913" s="20" t="str">
        <f t="array" ref="T1913:U1913">VLOOKUP(A1913,TOURISM!$A$2:$F$2692,{3,6},0)</f>
        <v/>
      </c>
      <c r="U1913" s="20"/>
      <c r="V1913" s="20">
        <f t="array" ref="V1913:AA1913">VLOOKUP(A1913,BUSINESS!$A$2:$J$2692,{4,5,6,7,8,9},0)</f>
        <v>0.149</v>
      </c>
      <c r="W1913" s="20">
        <v>8.0</v>
      </c>
      <c r="X1913" s="20">
        <v>26.0</v>
      </c>
      <c r="Y1913" s="20">
        <v>12.0</v>
      </c>
      <c r="Z1913" s="20">
        <v>0.85</v>
      </c>
      <c r="AA1913" s="20">
        <v>1.496</v>
      </c>
      <c r="AB1913" s="20"/>
      <c r="AC1913" s="20">
        <f t="shared" si="641"/>
        <v>0.004365796618</v>
      </c>
      <c r="AD1913" s="20">
        <f t="shared" si="642"/>
        <v>0.01160613193</v>
      </c>
      <c r="AE1913" s="20"/>
      <c r="AF1913" s="22" t="b">
        <f t="shared" si="4"/>
        <v>0</v>
      </c>
      <c r="AG1913" s="20" t="b">
        <f t="shared" si="5"/>
        <v>0</v>
      </c>
      <c r="AH1913" s="20" t="b">
        <f t="shared" si="6"/>
        <v>0</v>
      </c>
      <c r="AI1913" s="20" t="b">
        <f t="shared" si="7"/>
        <v>0</v>
      </c>
      <c r="AJ1913" s="20"/>
      <c r="AK1913" s="20"/>
      <c r="AL1913" s="20"/>
      <c r="AM1913" s="20"/>
      <c r="AN1913" s="20"/>
      <c r="AO1913" s="20"/>
      <c r="AP1913" s="20"/>
      <c r="AQ1913" s="20"/>
      <c r="AR1913" s="23"/>
      <c r="AS1913" s="23"/>
      <c r="AT1913" s="23"/>
      <c r="AU1913" s="23"/>
      <c r="AV1913" s="23"/>
    </row>
    <row r="1914" ht="15.75" customHeight="1">
      <c r="A1914" s="17" t="str">
        <f t="shared" si="1"/>
        <v>Yemen-Middle East2000</v>
      </c>
      <c r="B1914" s="17" t="s">
        <v>241</v>
      </c>
      <c r="C1914" s="18" t="s">
        <v>229</v>
      </c>
      <c r="D1914" s="19" t="s">
        <v>76</v>
      </c>
      <c r="E1914" s="17"/>
      <c r="F1914" s="18">
        <v>0.041</v>
      </c>
      <c r="G1914" s="18">
        <v>25.0</v>
      </c>
      <c r="H1914" s="18">
        <v>0.195</v>
      </c>
      <c r="I1914" s="20" t="str">
        <f t="array" ref="I1914:J1914">IFNA(VLOOKUP(A1914,ENERGY!$A$2:$F$2692,{5,6},0),0)</f>
        <v/>
      </c>
      <c r="J1914" s="20"/>
      <c r="K1914" s="20">
        <f t="array" ref="K1914:S1914">VLOOKUP(A1914,'HUMAN RESOURCES'!$A$2:$M$2692,{2,3,4,5,6,7,8,9,10},0)</f>
        <v>0.039</v>
      </c>
      <c r="L1914" s="20">
        <v>0.069</v>
      </c>
      <c r="M1914" s="20">
        <v>62.0</v>
      </c>
      <c r="N1914" s="20">
        <v>59.0</v>
      </c>
      <c r="O1914" s="20">
        <v>0.486</v>
      </c>
      <c r="P1914" s="20">
        <v>0.485</v>
      </c>
      <c r="Q1914" s="20">
        <v>0.029</v>
      </c>
      <c r="R1914" s="20">
        <v>1.7522537E7</v>
      </c>
      <c r="S1914" s="20">
        <v>0.263</v>
      </c>
      <c r="T1914" s="20">
        <f t="array" ref="T1914:U1914">VLOOKUP(A1914,TOURISM!$A$2:$F$2692,{3,6},0)</f>
        <v>73000000</v>
      </c>
      <c r="U1914" s="20">
        <v>1.27E8</v>
      </c>
      <c r="V1914" s="20" t="str">
        <f t="array" ref="V1914:AA1914">VLOOKUP(A1914,BUSINESS!$A$2:$J$2692,{4,5,6,7,8,9},0)</f>
        <v/>
      </c>
      <c r="W1914" s="20"/>
      <c r="X1914" s="20"/>
      <c r="Y1914" s="20"/>
      <c r="Z1914" s="20">
        <v>0.001</v>
      </c>
      <c r="AA1914" s="20">
        <v>0.002</v>
      </c>
      <c r="AB1914" s="20"/>
      <c r="AC1914" s="20"/>
      <c r="AD1914" s="20"/>
      <c r="AE1914" s="20">
        <f t="shared" ref="AE1914:AE1925" si="643">U1914/R1914</f>
        <v>7.247808922</v>
      </c>
      <c r="AF1914" s="22" t="b">
        <f t="shared" si="4"/>
        <v>0</v>
      </c>
      <c r="AG1914" s="20" t="b">
        <f t="shared" si="5"/>
        <v>0</v>
      </c>
      <c r="AH1914" s="20" t="b">
        <f t="shared" si="6"/>
        <v>0</v>
      </c>
      <c r="AI1914" s="20" t="b">
        <f t="shared" si="7"/>
        <v>0</v>
      </c>
      <c r="AJ1914" s="20"/>
      <c r="AK1914" s="20"/>
      <c r="AL1914" s="20"/>
      <c r="AM1914" s="20"/>
      <c r="AN1914" s="20"/>
      <c r="AO1914" s="20"/>
      <c r="AP1914" s="20"/>
      <c r="AQ1914" s="20"/>
      <c r="AR1914" s="23"/>
      <c r="AS1914" s="23"/>
      <c r="AT1914" s="23"/>
      <c r="AU1914" s="23"/>
      <c r="AV1914" s="23"/>
    </row>
    <row r="1915" ht="15.75" customHeight="1">
      <c r="A1915" s="17" t="str">
        <f t="shared" si="1"/>
        <v>Yemen-Middle East2001</v>
      </c>
      <c r="B1915" s="17" t="s">
        <v>241</v>
      </c>
      <c r="C1915" s="18" t="s">
        <v>229</v>
      </c>
      <c r="D1915" s="19" t="s">
        <v>77</v>
      </c>
      <c r="E1915" s="17"/>
      <c r="F1915" s="18">
        <v>0.043</v>
      </c>
      <c r="G1915" s="18">
        <v>27.0</v>
      </c>
      <c r="H1915" s="18">
        <v>0.175</v>
      </c>
      <c r="I1915" s="20">
        <f t="array" ref="I1915:J1915">IFNA(VLOOKUP(A1915,ENERGY!$A$2:$F$2692,{5,6},0),0)</f>
        <v>7260</v>
      </c>
      <c r="J1915" s="20"/>
      <c r="K1915" s="20">
        <f t="array" ref="K1915:S1915">VLOOKUP(A1915,'HUMAN RESOURCES'!$A$2:$M$2692,{2,3,4,5,6,7,8,9,10},0)</f>
        <v>0.039</v>
      </c>
      <c r="L1915" s="20">
        <v>0.067</v>
      </c>
      <c r="M1915" s="20">
        <v>62.0</v>
      </c>
      <c r="N1915" s="20">
        <v>59.0</v>
      </c>
      <c r="O1915" s="20">
        <v>0.481</v>
      </c>
      <c r="P1915" s="20">
        <v>0.491</v>
      </c>
      <c r="Q1915" s="20">
        <v>0.028</v>
      </c>
      <c r="R1915" s="20">
        <v>1.8029989E7</v>
      </c>
      <c r="S1915" s="20">
        <v>0.268</v>
      </c>
      <c r="T1915" s="20">
        <f t="array" ref="T1915:U1915">VLOOKUP(A1915,TOURISM!$A$2:$F$2692,{3,6},0)</f>
        <v>38000000</v>
      </c>
      <c r="U1915" s="20">
        <v>1.36E8</v>
      </c>
      <c r="V1915" s="20" t="str">
        <f t="array" ref="V1915:AA1915">VLOOKUP(A1915,BUSINESS!$A$2:$J$2692,{4,5,6,7,8,9},0)</f>
        <v/>
      </c>
      <c r="W1915" s="20"/>
      <c r="X1915" s="20"/>
      <c r="Y1915" s="20"/>
      <c r="Z1915" s="20">
        <v>0.001</v>
      </c>
      <c r="AA1915" s="20">
        <v>0.008</v>
      </c>
      <c r="AB1915" s="20"/>
      <c r="AC1915" s="20">
        <f t="shared" ref="AC1915:AC1917" si="644">I1915/R1915</f>
        <v>0.0004026624753</v>
      </c>
      <c r="AD1915" s="20"/>
      <c r="AE1915" s="20">
        <f t="shared" si="643"/>
        <v>7.542988518</v>
      </c>
      <c r="AF1915" s="22" t="b">
        <f t="shared" si="4"/>
        <v>0</v>
      </c>
      <c r="AG1915" s="20" t="b">
        <f t="shared" si="5"/>
        <v>0</v>
      </c>
      <c r="AH1915" s="20" t="b">
        <f t="shared" si="6"/>
        <v>0</v>
      </c>
      <c r="AI1915" s="20" t="b">
        <f t="shared" si="7"/>
        <v>0</v>
      </c>
      <c r="AJ1915" s="20"/>
      <c r="AK1915" s="20"/>
      <c r="AL1915" s="20"/>
      <c r="AM1915" s="20"/>
      <c r="AN1915" s="20"/>
      <c r="AO1915" s="20"/>
      <c r="AP1915" s="20"/>
      <c r="AQ1915" s="20"/>
      <c r="AR1915" s="23"/>
      <c r="AS1915" s="23"/>
      <c r="AT1915" s="23"/>
      <c r="AU1915" s="23"/>
      <c r="AV1915" s="23"/>
    </row>
    <row r="1916" ht="15.75" customHeight="1">
      <c r="A1916" s="17" t="str">
        <f t="shared" si="1"/>
        <v>Yemen-Middle East2002</v>
      </c>
      <c r="B1916" s="17" t="s">
        <v>241</v>
      </c>
      <c r="C1916" s="18" t="s">
        <v>229</v>
      </c>
      <c r="D1916" s="19" t="s">
        <v>79</v>
      </c>
      <c r="E1916" s="17"/>
      <c r="F1916" s="18">
        <v>0.042</v>
      </c>
      <c r="G1916" s="18">
        <v>27.0</v>
      </c>
      <c r="H1916" s="18">
        <v>0.177</v>
      </c>
      <c r="I1916" s="20">
        <f t="array" ref="I1916:J1916">IFNA(VLOOKUP(A1916,ENERGY!$A$2:$F$2692,{5,6},0),0)</f>
        <v>8360</v>
      </c>
      <c r="J1916" s="20">
        <v>21852.0</v>
      </c>
      <c r="K1916" s="20">
        <f t="array" ref="K1916:S1916">VLOOKUP(A1916,'HUMAN RESOURCES'!$A$2:$M$2692,{2,3,4,5,6,7,8,9,10},0)</f>
        <v>0.038</v>
      </c>
      <c r="L1916" s="20">
        <v>0.064</v>
      </c>
      <c r="M1916" s="20">
        <v>62.0</v>
      </c>
      <c r="N1916" s="20">
        <v>60.0</v>
      </c>
      <c r="O1916" s="20">
        <v>0.476</v>
      </c>
      <c r="P1916" s="20">
        <v>0.497</v>
      </c>
      <c r="Q1916" s="20">
        <v>0.028</v>
      </c>
      <c r="R1916" s="20">
        <v>1.8551068E7</v>
      </c>
      <c r="S1916" s="20">
        <v>0.273</v>
      </c>
      <c r="T1916" s="20">
        <f t="array" ref="T1916:U1916">VLOOKUP(A1916,TOURISM!$A$2:$F$2692,{3,6},0)</f>
        <v>38000000</v>
      </c>
      <c r="U1916" s="20">
        <v>1.35E8</v>
      </c>
      <c r="V1916" s="20" t="str">
        <f t="array" ref="V1916:AA1916">VLOOKUP(A1916,BUSINESS!$A$2:$J$2692,{4,5,6,7,8,9},0)</f>
        <v/>
      </c>
      <c r="W1916" s="20"/>
      <c r="X1916" s="20"/>
      <c r="Y1916" s="20"/>
      <c r="Z1916" s="20">
        <v>0.005</v>
      </c>
      <c r="AA1916" s="20">
        <v>0.026</v>
      </c>
      <c r="AB1916" s="20"/>
      <c r="AC1916" s="20">
        <f t="shared" si="644"/>
        <v>0.0004506479088</v>
      </c>
      <c r="AD1916" s="20">
        <f t="shared" ref="AD1916:AD1917" si="645">J1916/R1916</f>
        <v>0.001177937572</v>
      </c>
      <c r="AE1916" s="20">
        <f t="shared" si="643"/>
        <v>7.277209053</v>
      </c>
      <c r="AF1916" s="22" t="b">
        <f t="shared" si="4"/>
        <v>0</v>
      </c>
      <c r="AG1916" s="20" t="b">
        <f t="shared" si="5"/>
        <v>0</v>
      </c>
      <c r="AH1916" s="20" t="b">
        <f t="shared" si="6"/>
        <v>0</v>
      </c>
      <c r="AI1916" s="20" t="b">
        <f t="shared" si="7"/>
        <v>0</v>
      </c>
      <c r="AJ1916" s="20"/>
      <c r="AK1916" s="20"/>
      <c r="AL1916" s="20"/>
      <c r="AM1916" s="20"/>
      <c r="AN1916" s="20"/>
      <c r="AO1916" s="20"/>
      <c r="AP1916" s="20"/>
      <c r="AQ1916" s="20"/>
      <c r="AR1916" s="23"/>
      <c r="AS1916" s="23"/>
      <c r="AT1916" s="23"/>
      <c r="AU1916" s="23"/>
      <c r="AV1916" s="23"/>
    </row>
    <row r="1917" ht="15.75" customHeight="1">
      <c r="A1917" s="17" t="str">
        <f t="shared" si="1"/>
        <v>Yemen-Middle East2003</v>
      </c>
      <c r="B1917" s="17" t="s">
        <v>241</v>
      </c>
      <c r="C1917" s="18" t="s">
        <v>229</v>
      </c>
      <c r="D1917" s="19" t="s">
        <v>81</v>
      </c>
      <c r="E1917" s="17"/>
      <c r="F1917" s="18">
        <v>0.05</v>
      </c>
      <c r="G1917" s="18">
        <v>35.0</v>
      </c>
      <c r="H1917" s="18">
        <v>0.18</v>
      </c>
      <c r="I1917" s="20">
        <f t="array" ref="I1917:J1917">IFNA(VLOOKUP(A1917,ENERGY!$A$2:$F$2692,{5,6},0),0)</f>
        <v>7764</v>
      </c>
      <c r="J1917" s="20">
        <v>23058.0</v>
      </c>
      <c r="K1917" s="20">
        <f t="array" ref="K1917:S1917">VLOOKUP(A1917,'HUMAN RESOURCES'!$A$2:$M$2692,{2,3,4,5,6,7,8,9,10},0)</f>
        <v>0.037</v>
      </c>
      <c r="L1917" s="20">
        <v>0.061</v>
      </c>
      <c r="M1917" s="20">
        <v>63.0</v>
      </c>
      <c r="N1917" s="20">
        <v>60.0</v>
      </c>
      <c r="O1917" s="20">
        <v>0.47</v>
      </c>
      <c r="P1917" s="20">
        <v>0.503</v>
      </c>
      <c r="Q1917" s="20">
        <v>0.027</v>
      </c>
      <c r="R1917" s="20">
        <v>1.9081306E7</v>
      </c>
      <c r="S1917" s="20">
        <v>0.278</v>
      </c>
      <c r="T1917" s="20">
        <f t="array" ref="T1917:U1917">VLOOKUP(A1917,TOURISM!$A$2:$F$2692,{3,6},0)</f>
        <v>139000000</v>
      </c>
      <c r="U1917" s="20">
        <v>1.34E8</v>
      </c>
      <c r="V1917" s="20" t="str">
        <f t="array" ref="V1917:AA1917">VLOOKUP(A1917,BUSINESS!$A$2:$J$2692,{4,5,6,7,8,9},0)</f>
        <v/>
      </c>
      <c r="W1917" s="20">
        <v>72.0</v>
      </c>
      <c r="X1917" s="20"/>
      <c r="Y1917" s="20"/>
      <c r="Z1917" s="20">
        <v>0.006</v>
      </c>
      <c r="AA1917" s="20">
        <v>0.035</v>
      </c>
      <c r="AB1917" s="20"/>
      <c r="AC1917" s="20">
        <f t="shared" si="644"/>
        <v>0.0004068903879</v>
      </c>
      <c r="AD1917" s="20">
        <f t="shared" si="645"/>
        <v>0.001208407852</v>
      </c>
      <c r="AE1917" s="20">
        <f t="shared" si="643"/>
        <v>7.022580111</v>
      </c>
      <c r="AF1917" s="22" t="b">
        <f t="shared" si="4"/>
        <v>0</v>
      </c>
      <c r="AG1917" s="20" t="b">
        <f t="shared" si="5"/>
        <v>0</v>
      </c>
      <c r="AH1917" s="20" t="b">
        <f t="shared" si="6"/>
        <v>0</v>
      </c>
      <c r="AI1917" s="20" t="b">
        <f t="shared" si="7"/>
        <v>0</v>
      </c>
      <c r="AJ1917" s="20"/>
      <c r="AK1917" s="20"/>
      <c r="AL1917" s="20"/>
      <c r="AM1917" s="20"/>
      <c r="AN1917" s="20"/>
      <c r="AO1917" s="20"/>
      <c r="AP1917" s="20"/>
      <c r="AQ1917" s="20"/>
      <c r="AR1917" s="23"/>
      <c r="AS1917" s="23"/>
      <c r="AT1917" s="23"/>
      <c r="AU1917" s="23"/>
      <c r="AV1917" s="23"/>
    </row>
    <row r="1918" ht="15.75" customHeight="1">
      <c r="A1918" s="17" t="str">
        <f t="shared" si="1"/>
        <v>Yemen-Middle East2004</v>
      </c>
      <c r="B1918" s="17" t="s">
        <v>241</v>
      </c>
      <c r="C1918" s="18" t="s">
        <v>229</v>
      </c>
      <c r="D1918" s="19" t="s">
        <v>83</v>
      </c>
      <c r="E1918" s="17"/>
      <c r="F1918" s="18">
        <v>0.049</v>
      </c>
      <c r="G1918" s="18">
        <v>38.0</v>
      </c>
      <c r="H1918" s="18">
        <v>0.185</v>
      </c>
      <c r="I1918" s="20">
        <f t="array" ref="I1918:J1918">IFNA(VLOOKUP(A1918,ENERGY!$A$2:$F$2692,{5,6},0),0)</f>
        <v>0</v>
      </c>
      <c r="J1918" s="20">
        <v>0.0</v>
      </c>
      <c r="K1918" s="20">
        <f t="array" ref="K1918:S1918">VLOOKUP(A1918,'HUMAN RESOURCES'!$A$2:$M$2692,{2,3,4,5,6,7,8,9,10},0)</f>
        <v>0.036</v>
      </c>
      <c r="L1918" s="20">
        <v>0.059</v>
      </c>
      <c r="M1918" s="20">
        <v>63.0</v>
      </c>
      <c r="N1918" s="20">
        <v>60.0</v>
      </c>
      <c r="O1918" s="20">
        <v>0.463</v>
      </c>
      <c r="P1918" s="20">
        <v>0.51</v>
      </c>
      <c r="Q1918" s="20">
        <v>0.027</v>
      </c>
      <c r="R1918" s="20">
        <v>1.9612696E7</v>
      </c>
      <c r="S1918" s="20">
        <v>0.284</v>
      </c>
      <c r="T1918" s="20">
        <f t="array" ref="T1918:U1918">VLOOKUP(A1918,TOURISM!$A$2:$F$2692,{3,6},0)</f>
        <v>139000000</v>
      </c>
      <c r="U1918" s="20">
        <v>1.83E8</v>
      </c>
      <c r="V1918" s="20" t="str">
        <f t="array" ref="V1918:AA1918">VLOOKUP(A1918,BUSINESS!$A$2:$J$2692,{4,5,6,7,8,9},0)</f>
        <v/>
      </c>
      <c r="W1918" s="20">
        <v>63.0</v>
      </c>
      <c r="X1918" s="20"/>
      <c r="Y1918" s="20"/>
      <c r="Z1918" s="20">
        <v>0.009</v>
      </c>
      <c r="AA1918" s="20">
        <v>0.075</v>
      </c>
      <c r="AB1918" s="20"/>
      <c r="AC1918" s="20"/>
      <c r="AD1918" s="20"/>
      <c r="AE1918" s="20">
        <f t="shared" si="643"/>
        <v>9.330690691</v>
      </c>
      <c r="AF1918" s="22" t="b">
        <f t="shared" si="4"/>
        <v>0</v>
      </c>
      <c r="AG1918" s="20" t="b">
        <f t="shared" si="5"/>
        <v>0</v>
      </c>
      <c r="AH1918" s="20" t="b">
        <f t="shared" si="6"/>
        <v>0</v>
      </c>
      <c r="AI1918" s="20" t="b">
        <f t="shared" si="7"/>
        <v>0</v>
      </c>
      <c r="AJ1918" s="20"/>
      <c r="AK1918" s="20"/>
      <c r="AL1918" s="20"/>
      <c r="AM1918" s="20"/>
      <c r="AN1918" s="20"/>
      <c r="AO1918" s="20"/>
      <c r="AP1918" s="20"/>
      <c r="AQ1918" s="20"/>
      <c r="AR1918" s="23"/>
      <c r="AS1918" s="23"/>
      <c r="AT1918" s="23"/>
      <c r="AU1918" s="23"/>
      <c r="AV1918" s="23"/>
    </row>
    <row r="1919" ht="15.75" customHeight="1">
      <c r="A1919" s="17" t="str">
        <f t="shared" si="1"/>
        <v>Yemen-Middle East2005</v>
      </c>
      <c r="B1919" s="17" t="s">
        <v>241</v>
      </c>
      <c r="C1919" s="18" t="s">
        <v>229</v>
      </c>
      <c r="D1919" s="19" t="s">
        <v>84</v>
      </c>
      <c r="E1919" s="17"/>
      <c r="F1919" s="18">
        <v>0.046</v>
      </c>
      <c r="G1919" s="18">
        <v>42.0</v>
      </c>
      <c r="H1919" s="18">
        <v>0.18</v>
      </c>
      <c r="I1919" s="20">
        <f t="array" ref="I1919:J1919">IFNA(VLOOKUP(A1919,ENERGY!$A$2:$F$2692,{5,6},0),0)</f>
        <v>7208</v>
      </c>
      <c r="J1919" s="20">
        <v>22207.0</v>
      </c>
      <c r="K1919" s="20">
        <f t="array" ref="K1919:S1919">VLOOKUP(A1919,'HUMAN RESOURCES'!$A$2:$M$2692,{2,3,4,5,6,7,8,9,10},0)</f>
        <v>0.035</v>
      </c>
      <c r="L1919" s="20">
        <v>0.056</v>
      </c>
      <c r="M1919" s="20">
        <v>63.0</v>
      </c>
      <c r="N1919" s="20">
        <v>60.0</v>
      </c>
      <c r="O1919" s="20">
        <v>0.457</v>
      </c>
      <c r="P1919" s="20">
        <v>0.517</v>
      </c>
      <c r="Q1919" s="20">
        <v>0.026</v>
      </c>
      <c r="R1919" s="20">
        <v>2.0139661E7</v>
      </c>
      <c r="S1919" s="20">
        <v>0.289</v>
      </c>
      <c r="T1919" s="20">
        <f t="array" ref="T1919:U1919">VLOOKUP(A1919,TOURISM!$A$2:$F$2692,{3,6},0)</f>
        <v>181000000</v>
      </c>
      <c r="U1919" s="20">
        <v>2.24E8</v>
      </c>
      <c r="V1919" s="20">
        <f t="array" ref="V1919:AA1919">VLOOKUP(A1919,BUSINESS!$A$2:$J$2692,{4,5,6,7,8,9},0)</f>
        <v>1.952</v>
      </c>
      <c r="W1919" s="20">
        <v>63.0</v>
      </c>
      <c r="X1919" s="20"/>
      <c r="Y1919" s="20">
        <v>248.0</v>
      </c>
      <c r="Z1919" s="20">
        <v>0.01</v>
      </c>
      <c r="AA1919" s="20">
        <v>0.113</v>
      </c>
      <c r="AB1919" s="20"/>
      <c r="AC1919" s="20">
        <f>I1919/R1919</f>
        <v>0.0003579007611</v>
      </c>
      <c r="AD1919" s="20">
        <f>J1919/R1919</f>
        <v>0.001102650139</v>
      </c>
      <c r="AE1919" s="20">
        <f t="shared" si="643"/>
        <v>11.1223322</v>
      </c>
      <c r="AF1919" s="22" t="b">
        <f t="shared" si="4"/>
        <v>0</v>
      </c>
      <c r="AG1919" s="20" t="b">
        <f t="shared" si="5"/>
        <v>0</v>
      </c>
      <c r="AH1919" s="20" t="b">
        <f t="shared" si="6"/>
        <v>0</v>
      </c>
      <c r="AI1919" s="20" t="b">
        <f t="shared" si="7"/>
        <v>0</v>
      </c>
      <c r="AJ1919" s="20"/>
      <c r="AK1919" s="20"/>
      <c r="AL1919" s="20"/>
      <c r="AM1919" s="20"/>
      <c r="AN1919" s="20"/>
      <c r="AO1919" s="20"/>
      <c r="AP1919" s="20"/>
      <c r="AQ1919" s="20"/>
      <c r="AR1919" s="23"/>
      <c r="AS1919" s="23"/>
      <c r="AT1919" s="23"/>
      <c r="AU1919" s="23"/>
      <c r="AV1919" s="23"/>
    </row>
    <row r="1920" ht="15.75" customHeight="1">
      <c r="A1920" s="17" t="str">
        <f t="shared" si="1"/>
        <v>Yemen-Middle East2006</v>
      </c>
      <c r="B1920" s="17" t="s">
        <v>241</v>
      </c>
      <c r="C1920" s="18" t="s">
        <v>229</v>
      </c>
      <c r="D1920" s="19" t="s">
        <v>85</v>
      </c>
      <c r="E1920" s="17"/>
      <c r="F1920" s="18">
        <v>0.048</v>
      </c>
      <c r="G1920" s="18">
        <v>52.0</v>
      </c>
      <c r="H1920" s="18">
        <v>0.18</v>
      </c>
      <c r="I1920" s="20">
        <f t="array" ref="I1920:J1920">IFNA(VLOOKUP(A1920,ENERGY!$A$2:$F$2692,{5,6},0),0)</f>
        <v>0</v>
      </c>
      <c r="J1920" s="20">
        <v>0.0</v>
      </c>
      <c r="K1920" s="20">
        <f t="array" ref="K1920:S1920">VLOOKUP(A1920,'HUMAN RESOURCES'!$A$2:$M$2692,{2,3,4,5,6,7,8,9,10},0)</f>
        <v>0.035</v>
      </c>
      <c r="L1920" s="20">
        <v>0.054</v>
      </c>
      <c r="M1920" s="20">
        <v>63.0</v>
      </c>
      <c r="N1920" s="20">
        <v>60.0</v>
      </c>
      <c r="O1920" s="20">
        <v>0.449</v>
      </c>
      <c r="P1920" s="20">
        <v>0.524</v>
      </c>
      <c r="Q1920" s="20">
        <v>0.026</v>
      </c>
      <c r="R1920" s="20">
        <v>2.0661714E7</v>
      </c>
      <c r="S1920" s="20">
        <v>0.295</v>
      </c>
      <c r="T1920" s="20">
        <f t="array" ref="T1920:U1920">VLOOKUP(A1920,TOURISM!$A$2:$F$2692,{3,6},0)</f>
        <v>181000000</v>
      </c>
      <c r="U1920" s="20">
        <v>2.25E8</v>
      </c>
      <c r="V1920" s="20">
        <f t="array" ref="V1920:AA1920">VLOOKUP(A1920,BUSINESS!$A$2:$J$2692,{4,5,6,7,8,9},0)</f>
        <v>0.479</v>
      </c>
      <c r="W1920" s="20">
        <v>63.0</v>
      </c>
      <c r="X1920" s="20"/>
      <c r="Y1920" s="20">
        <v>248.0</v>
      </c>
      <c r="Z1920" s="20">
        <v>0.012</v>
      </c>
      <c r="AA1920" s="20">
        <v>0.144</v>
      </c>
      <c r="AB1920" s="20"/>
      <c r="AC1920" s="20"/>
      <c r="AD1920" s="20"/>
      <c r="AE1920" s="20">
        <f t="shared" si="643"/>
        <v>10.88970644</v>
      </c>
      <c r="AF1920" s="22" t="b">
        <f t="shared" si="4"/>
        <v>0</v>
      </c>
      <c r="AG1920" s="20" t="b">
        <f t="shared" si="5"/>
        <v>0</v>
      </c>
      <c r="AH1920" s="20" t="b">
        <f t="shared" si="6"/>
        <v>0</v>
      </c>
      <c r="AI1920" s="20" t="b">
        <f t="shared" si="7"/>
        <v>0</v>
      </c>
      <c r="AJ1920" s="20"/>
      <c r="AK1920" s="20"/>
      <c r="AL1920" s="20"/>
      <c r="AM1920" s="20"/>
      <c r="AN1920" s="20"/>
      <c r="AO1920" s="20"/>
      <c r="AP1920" s="20"/>
      <c r="AQ1920" s="20"/>
      <c r="AR1920" s="23"/>
      <c r="AS1920" s="23"/>
      <c r="AT1920" s="23"/>
      <c r="AU1920" s="23"/>
      <c r="AV1920" s="23"/>
    </row>
    <row r="1921" ht="15.75" customHeight="1">
      <c r="A1921" s="17" t="str">
        <f t="shared" si="1"/>
        <v>Yemen-Middle East2007</v>
      </c>
      <c r="B1921" s="17" t="s">
        <v>241</v>
      </c>
      <c r="C1921" s="18" t="s">
        <v>229</v>
      </c>
      <c r="D1921" s="19" t="s">
        <v>86</v>
      </c>
      <c r="E1921" s="17"/>
      <c r="F1921" s="18">
        <v>0.049</v>
      </c>
      <c r="G1921" s="18">
        <v>57.0</v>
      </c>
      <c r="H1921" s="18">
        <v>0.18</v>
      </c>
      <c r="I1921" s="20">
        <f t="array" ref="I1921:J1921">IFNA(VLOOKUP(A1921,ENERGY!$A$2:$F$2692,{5,6},0),0)</f>
        <v>0</v>
      </c>
      <c r="J1921" s="20">
        <v>0.0</v>
      </c>
      <c r="K1921" s="20">
        <f t="array" ref="K1921:S1921">VLOOKUP(A1921,'HUMAN RESOURCES'!$A$2:$M$2692,{2,3,4,5,6,7,8,9,10},0)</f>
        <v>0.034</v>
      </c>
      <c r="L1921" s="20">
        <v>0.052</v>
      </c>
      <c r="M1921" s="20">
        <v>63.0</v>
      </c>
      <c r="N1921" s="20">
        <v>61.0</v>
      </c>
      <c r="O1921" s="20">
        <v>0.442</v>
      </c>
      <c r="P1921" s="20">
        <v>0.532</v>
      </c>
      <c r="Q1921" s="20">
        <v>0.026</v>
      </c>
      <c r="R1921" s="20">
        <v>2.1182162E7</v>
      </c>
      <c r="S1921" s="20">
        <v>0.3</v>
      </c>
      <c r="T1921" s="20">
        <f t="array" ref="T1921:U1921">VLOOKUP(A1921,TOURISM!$A$2:$F$2692,{3,6},0)</f>
        <v>425000000</v>
      </c>
      <c r="U1921" s="20">
        <v>2.47E8</v>
      </c>
      <c r="V1921" s="20">
        <f t="array" ref="V1921:AA1921">VLOOKUP(A1921,BUSINESS!$A$2:$J$2692,{4,5,6,7,8,9},0)</f>
        <v>0.479</v>
      </c>
      <c r="W1921" s="20">
        <v>63.0</v>
      </c>
      <c r="X1921" s="20"/>
      <c r="Y1921" s="20">
        <v>248.0</v>
      </c>
      <c r="Z1921" s="20">
        <v>0.05</v>
      </c>
      <c r="AA1921" s="20">
        <v>0.205</v>
      </c>
      <c r="AB1921" s="20"/>
      <c r="AC1921" s="20"/>
      <c r="AD1921" s="20"/>
      <c r="AE1921" s="20">
        <f t="shared" si="643"/>
        <v>11.66075493</v>
      </c>
      <c r="AF1921" s="22" t="b">
        <f t="shared" si="4"/>
        <v>0</v>
      </c>
      <c r="AG1921" s="20" t="b">
        <f t="shared" si="5"/>
        <v>0</v>
      </c>
      <c r="AH1921" s="20" t="b">
        <f t="shared" si="6"/>
        <v>0</v>
      </c>
      <c r="AI1921" s="20" t="b">
        <f t="shared" si="7"/>
        <v>0</v>
      </c>
      <c r="AJ1921" s="20"/>
      <c r="AK1921" s="20"/>
      <c r="AL1921" s="20"/>
      <c r="AM1921" s="20"/>
      <c r="AN1921" s="20"/>
      <c r="AO1921" s="20"/>
      <c r="AP1921" s="20"/>
      <c r="AQ1921" s="20"/>
      <c r="AR1921" s="23"/>
      <c r="AS1921" s="23"/>
      <c r="AT1921" s="23"/>
      <c r="AU1921" s="23"/>
      <c r="AV1921" s="23"/>
    </row>
    <row r="1922" ht="15.75" customHeight="1">
      <c r="A1922" s="17" t="str">
        <f t="shared" si="1"/>
        <v>Yemen-Middle East2008</v>
      </c>
      <c r="B1922" s="17" t="s">
        <v>241</v>
      </c>
      <c r="C1922" s="18" t="s">
        <v>229</v>
      </c>
      <c r="D1922" s="19" t="s">
        <v>87</v>
      </c>
      <c r="E1922" s="17"/>
      <c r="F1922" s="18">
        <v>0.051</v>
      </c>
      <c r="G1922" s="18">
        <v>69.0</v>
      </c>
      <c r="H1922" s="18">
        <v>0.18</v>
      </c>
      <c r="I1922" s="20">
        <f t="array" ref="I1922:J1922">IFNA(VLOOKUP(A1922,ENERGY!$A$2:$F$2692,{5,6},0),0)</f>
        <v>6186</v>
      </c>
      <c r="J1922" s="20">
        <v>18881.0</v>
      </c>
      <c r="K1922" s="20">
        <f t="array" ref="K1922:S1922">VLOOKUP(A1922,'HUMAN RESOURCES'!$A$2:$M$2692,{2,3,4,5,6,7,8,9,10},0)</f>
        <v>0.033</v>
      </c>
      <c r="L1922" s="20">
        <v>0.05</v>
      </c>
      <c r="M1922" s="20">
        <v>63.0</v>
      </c>
      <c r="N1922" s="20">
        <v>61.0</v>
      </c>
      <c r="O1922" s="20">
        <v>0.434</v>
      </c>
      <c r="P1922" s="20">
        <v>0.539</v>
      </c>
      <c r="Q1922" s="20">
        <v>0.027</v>
      </c>
      <c r="R1922" s="20">
        <v>2.1703571E7</v>
      </c>
      <c r="S1922" s="20">
        <v>0.306</v>
      </c>
      <c r="T1922" s="20">
        <f t="array" ref="T1922:U1922">VLOOKUP(A1922,TOURISM!$A$2:$F$2692,{3,6},0)</f>
        <v>886000000</v>
      </c>
      <c r="U1922" s="20">
        <v>2.46E8</v>
      </c>
      <c r="V1922" s="20">
        <f t="array" ref="V1922:AA1922">VLOOKUP(A1922,BUSINESS!$A$2:$J$2692,{4,5,6,7,8,9},0)</f>
        <v>0.478</v>
      </c>
      <c r="W1922" s="20">
        <v>13.0</v>
      </c>
      <c r="X1922" s="20"/>
      <c r="Y1922" s="20">
        <v>248.0</v>
      </c>
      <c r="Z1922" s="20">
        <v>0.069</v>
      </c>
      <c r="AA1922" s="20">
        <v>0.297</v>
      </c>
      <c r="AB1922" s="20"/>
      <c r="AC1922" s="20">
        <f t="shared" ref="AC1922:AC1923" si="646">I1922/R1922</f>
        <v>0.0002850222205</v>
      </c>
      <c r="AD1922" s="20">
        <f t="shared" ref="AD1922:AD1923" si="647">J1922/R1922</f>
        <v>0.0008699490052</v>
      </c>
      <c r="AE1922" s="20">
        <f t="shared" si="643"/>
        <v>11.33454029</v>
      </c>
      <c r="AF1922" s="22" t="b">
        <f t="shared" si="4"/>
        <v>0</v>
      </c>
      <c r="AG1922" s="20" t="b">
        <f t="shared" si="5"/>
        <v>0</v>
      </c>
      <c r="AH1922" s="20" t="b">
        <f t="shared" si="6"/>
        <v>0</v>
      </c>
      <c r="AI1922" s="20" t="b">
        <f t="shared" si="7"/>
        <v>0</v>
      </c>
      <c r="AJ1922" s="20"/>
      <c r="AK1922" s="20"/>
      <c r="AL1922" s="20"/>
      <c r="AM1922" s="20"/>
      <c r="AN1922" s="20"/>
      <c r="AO1922" s="20"/>
      <c r="AP1922" s="20"/>
      <c r="AQ1922" s="20"/>
      <c r="AR1922" s="23"/>
      <c r="AS1922" s="23"/>
      <c r="AT1922" s="23"/>
      <c r="AU1922" s="23"/>
      <c r="AV1922" s="23"/>
    </row>
    <row r="1923" ht="15.75" customHeight="1">
      <c r="A1923" s="17" t="str">
        <f t="shared" si="1"/>
        <v>Yemen-Middle East2009</v>
      </c>
      <c r="B1923" s="17" t="s">
        <v>241</v>
      </c>
      <c r="C1923" s="18" t="s">
        <v>229</v>
      </c>
      <c r="D1923" s="19" t="s">
        <v>88</v>
      </c>
      <c r="E1923" s="17"/>
      <c r="F1923" s="18">
        <v>0.053</v>
      </c>
      <c r="G1923" s="18">
        <v>65.0</v>
      </c>
      <c r="H1923" s="18">
        <v>0.18</v>
      </c>
      <c r="I1923" s="20">
        <f t="array" ref="I1923:J1923">IFNA(VLOOKUP(A1923,ENERGY!$A$2:$F$2692,{5,6},0),0)</f>
        <v>7014</v>
      </c>
      <c r="J1923" s="20">
        <v>21712.0</v>
      </c>
      <c r="K1923" s="20">
        <f t="array" ref="K1923:S1923">VLOOKUP(A1923,'HUMAN RESOURCES'!$A$2:$M$2692,{2,3,4,5,6,7,8,9,10},0)</f>
        <v>0.033</v>
      </c>
      <c r="L1923" s="20">
        <v>0.048</v>
      </c>
      <c r="M1923" s="20">
        <v>64.0</v>
      </c>
      <c r="N1923" s="20">
        <v>61.0</v>
      </c>
      <c r="O1923" s="20">
        <v>0.427</v>
      </c>
      <c r="P1923" s="20">
        <v>0.547</v>
      </c>
      <c r="Q1923" s="20">
        <v>0.027</v>
      </c>
      <c r="R1923" s="20">
        <v>2.2229625E7</v>
      </c>
      <c r="S1923" s="20">
        <v>0.312</v>
      </c>
      <c r="T1923" s="20">
        <f t="array" ref="T1923:U1923">VLOOKUP(A1923,TOURISM!$A$2:$F$2692,{3,6},0)</f>
        <v>899000000</v>
      </c>
      <c r="U1923" s="20">
        <v>2.77E8</v>
      </c>
      <c r="V1923" s="20">
        <f t="array" ref="V1923:AA1923">VLOOKUP(A1923,BUSINESS!$A$2:$J$2692,{4,5,6,7,8,9},0)</f>
        <v>0.478</v>
      </c>
      <c r="W1923" s="20">
        <v>12.0</v>
      </c>
      <c r="X1923" s="20"/>
      <c r="Y1923" s="20">
        <v>248.0</v>
      </c>
      <c r="Z1923" s="20">
        <v>0.1</v>
      </c>
      <c r="AA1923" s="20">
        <v>0.374</v>
      </c>
      <c r="AB1923" s="20"/>
      <c r="AC1923" s="20">
        <f t="shared" si="646"/>
        <v>0.0003155248908</v>
      </c>
      <c r="AD1923" s="20">
        <f t="shared" si="647"/>
        <v>0.0009767146319</v>
      </c>
      <c r="AE1923" s="20">
        <f t="shared" si="643"/>
        <v>12.46084898</v>
      </c>
      <c r="AF1923" s="22" t="b">
        <f t="shared" si="4"/>
        <v>0</v>
      </c>
      <c r="AG1923" s="20" t="b">
        <f t="shared" si="5"/>
        <v>0</v>
      </c>
      <c r="AH1923" s="20" t="b">
        <f t="shared" si="6"/>
        <v>0</v>
      </c>
      <c r="AI1923" s="20" t="b">
        <f t="shared" si="7"/>
        <v>0</v>
      </c>
      <c r="AJ1923" s="20"/>
      <c r="AK1923" s="20"/>
      <c r="AL1923" s="20"/>
      <c r="AM1923" s="20"/>
      <c r="AN1923" s="20"/>
      <c r="AO1923" s="20"/>
      <c r="AP1923" s="20"/>
      <c r="AQ1923" s="20"/>
      <c r="AR1923" s="23"/>
      <c r="AS1923" s="23"/>
      <c r="AT1923" s="23"/>
      <c r="AU1923" s="23"/>
      <c r="AV1923" s="23"/>
    </row>
    <row r="1924" ht="15.75" customHeight="1">
      <c r="A1924" s="17" t="str">
        <f t="shared" si="1"/>
        <v>Yemen-Middle East2010</v>
      </c>
      <c r="B1924" s="17" t="s">
        <v>241</v>
      </c>
      <c r="C1924" s="18" t="s">
        <v>229</v>
      </c>
      <c r="D1924" s="19" t="s">
        <v>89</v>
      </c>
      <c r="E1924" s="17"/>
      <c r="F1924" s="18">
        <v>0.051</v>
      </c>
      <c r="G1924" s="18">
        <v>66.0</v>
      </c>
      <c r="H1924" s="18">
        <v>0.238</v>
      </c>
      <c r="I1924" s="20">
        <f t="array" ref="I1924:J1924">IFNA(VLOOKUP(A1924,ENERGY!$A$2:$F$2692,{5,6},0),0)</f>
        <v>0</v>
      </c>
      <c r="J1924" s="20">
        <v>0.0</v>
      </c>
      <c r="K1924" s="20">
        <f t="array" ref="K1924:S1924">VLOOKUP(A1924,'HUMAN RESOURCES'!$A$2:$M$2692,{2,3,4,5,6,7,8,9,10},0)</f>
        <v>0.032</v>
      </c>
      <c r="L1924" s="20">
        <v>0.046</v>
      </c>
      <c r="M1924" s="20">
        <v>64.0</v>
      </c>
      <c r="N1924" s="20">
        <v>61.0</v>
      </c>
      <c r="O1924" s="20">
        <v>0.42</v>
      </c>
      <c r="P1924" s="20">
        <v>0.553</v>
      </c>
      <c r="Q1924" s="20">
        <v>0.027</v>
      </c>
      <c r="R1924" s="20">
        <v>2.2763008E7</v>
      </c>
      <c r="S1924" s="20">
        <v>0.317</v>
      </c>
      <c r="T1924" s="20">
        <f t="array" ref="T1924:U1924">VLOOKUP(A1924,TOURISM!$A$2:$F$2692,{3,6},0)</f>
        <v>1161000000</v>
      </c>
      <c r="U1924" s="20">
        <v>2.52E8</v>
      </c>
      <c r="V1924" s="20">
        <f t="array" ref="V1924:AA1924">VLOOKUP(A1924,BUSINESS!$A$2:$J$2692,{4,5,6,7,8,9},0)</f>
        <v>0.478</v>
      </c>
      <c r="W1924" s="20">
        <v>12.0</v>
      </c>
      <c r="X1924" s="20"/>
      <c r="Y1924" s="20">
        <v>248.0</v>
      </c>
      <c r="Z1924" s="20">
        <v>0.124</v>
      </c>
      <c r="AA1924" s="20">
        <v>0.487</v>
      </c>
      <c r="AB1924" s="20"/>
      <c r="AC1924" s="20"/>
      <c r="AD1924" s="20"/>
      <c r="AE1924" s="20">
        <f t="shared" si="643"/>
        <v>11.07059313</v>
      </c>
      <c r="AF1924" s="22" t="b">
        <f t="shared" si="4"/>
        <v>0</v>
      </c>
      <c r="AG1924" s="20" t="b">
        <f t="shared" si="5"/>
        <v>0</v>
      </c>
      <c r="AH1924" s="20" t="b">
        <f t="shared" si="6"/>
        <v>0</v>
      </c>
      <c r="AI1924" s="20" t="b">
        <f t="shared" si="7"/>
        <v>0</v>
      </c>
      <c r="AJ1924" s="20"/>
      <c r="AK1924" s="20"/>
      <c r="AL1924" s="20"/>
      <c r="AM1924" s="20"/>
      <c r="AN1924" s="20"/>
      <c r="AO1924" s="20"/>
      <c r="AP1924" s="20"/>
      <c r="AQ1924" s="20"/>
      <c r="AR1924" s="23"/>
      <c r="AS1924" s="23"/>
      <c r="AT1924" s="23"/>
      <c r="AU1924" s="23"/>
      <c r="AV1924" s="23"/>
    </row>
    <row r="1925" ht="15.75" customHeight="1">
      <c r="A1925" s="17" t="str">
        <f t="shared" si="1"/>
        <v>Yemen-Middle East2011</v>
      </c>
      <c r="B1925" s="17" t="s">
        <v>241</v>
      </c>
      <c r="C1925" s="18" t="s">
        <v>229</v>
      </c>
      <c r="D1925" s="19" t="s">
        <v>90</v>
      </c>
      <c r="E1925" s="17"/>
      <c r="F1925" s="18">
        <v>0.05</v>
      </c>
      <c r="G1925" s="18">
        <v>63.0</v>
      </c>
      <c r="H1925" s="18">
        <v>0.25</v>
      </c>
      <c r="I1925" s="20">
        <f t="array" ref="I1925:J1925">IFNA(VLOOKUP(A1925,ENERGY!$A$2:$F$2692,{5,6},0),0)</f>
        <v>6589</v>
      </c>
      <c r="J1925" s="20">
        <v>20044.0</v>
      </c>
      <c r="K1925" s="20">
        <f t="array" ref="K1925:S1925">VLOOKUP(A1925,'HUMAN RESOURCES'!$A$2:$M$2692,{2,3,4,5,6,7,8,9,10},0)</f>
        <v>0.032</v>
      </c>
      <c r="L1925" s="20">
        <v>0.044</v>
      </c>
      <c r="M1925" s="20">
        <v>64.0</v>
      </c>
      <c r="N1925" s="20">
        <v>61.0</v>
      </c>
      <c r="O1925" s="20">
        <v>0.413</v>
      </c>
      <c r="P1925" s="20">
        <v>0.559</v>
      </c>
      <c r="Q1925" s="20">
        <v>0.028</v>
      </c>
      <c r="R1925" s="20">
        <v>2.3304206E7</v>
      </c>
      <c r="S1925" s="20">
        <v>0.323</v>
      </c>
      <c r="T1925" s="20">
        <f t="array" ref="T1925:U1925">VLOOKUP(A1925,TOURISM!$A$2:$F$2692,{3,6},0)</f>
        <v>780000000</v>
      </c>
      <c r="U1925" s="20">
        <v>2.58E8</v>
      </c>
      <c r="V1925" s="20">
        <f t="array" ref="V1925:AA1925">VLOOKUP(A1925,BUSINESS!$A$2:$J$2692,{4,5,6,7,8,9},0)</f>
        <v>0.327</v>
      </c>
      <c r="W1925" s="20">
        <v>12.0</v>
      </c>
      <c r="X1925" s="20"/>
      <c r="Y1925" s="20">
        <v>248.0</v>
      </c>
      <c r="Z1925" s="20">
        <v>0.149</v>
      </c>
      <c r="AA1925" s="20">
        <v>0.501</v>
      </c>
      <c r="AB1925" s="20"/>
      <c r="AC1925" s="20">
        <f t="shared" ref="AC1925:AC1926" si="648">I1925/R1925</f>
        <v>0.000282738661</v>
      </c>
      <c r="AD1925" s="20">
        <f t="shared" ref="AD1925:AD1926" si="649">J1925/R1925</f>
        <v>0.0008601022494</v>
      </c>
      <c r="AE1925" s="20">
        <f t="shared" si="643"/>
        <v>11.0709629</v>
      </c>
      <c r="AF1925" s="22" t="b">
        <f t="shared" si="4"/>
        <v>0</v>
      </c>
      <c r="AG1925" s="20" t="b">
        <f t="shared" si="5"/>
        <v>0</v>
      </c>
      <c r="AH1925" s="20" t="b">
        <f t="shared" si="6"/>
        <v>0</v>
      </c>
      <c r="AI1925" s="20" t="b">
        <f t="shared" si="7"/>
        <v>0</v>
      </c>
      <c r="AJ1925" s="20"/>
      <c r="AK1925" s="20"/>
      <c r="AL1925" s="20"/>
      <c r="AM1925" s="20"/>
      <c r="AN1925" s="20"/>
      <c r="AO1925" s="20"/>
      <c r="AP1925" s="20"/>
      <c r="AQ1925" s="20"/>
      <c r="AR1925" s="23"/>
      <c r="AS1925" s="23"/>
      <c r="AT1925" s="23"/>
      <c r="AU1925" s="23"/>
      <c r="AV1925" s="23"/>
    </row>
    <row r="1926" ht="15.75" customHeight="1">
      <c r="A1926" s="17" t="str">
        <f t="shared" si="1"/>
        <v>Yemen-Middle East2012</v>
      </c>
      <c r="B1926" s="17" t="s">
        <v>241</v>
      </c>
      <c r="C1926" s="18" t="s">
        <v>229</v>
      </c>
      <c r="D1926" s="19" t="s">
        <v>91</v>
      </c>
      <c r="E1926" s="17"/>
      <c r="F1926" s="18">
        <v>0.055</v>
      </c>
      <c r="G1926" s="18">
        <v>71.0</v>
      </c>
      <c r="H1926" s="18">
        <v>0.245</v>
      </c>
      <c r="I1926" s="20">
        <f t="array" ref="I1926:J1926">IFNA(VLOOKUP(A1926,ENERGY!$A$2:$F$2692,{5,6},0),0)</f>
        <v>5667</v>
      </c>
      <c r="J1926" s="20">
        <v>17305.0</v>
      </c>
      <c r="K1926" s="20">
        <f t="array" ref="K1926:S1926">VLOOKUP(A1926,'HUMAN RESOURCES'!$A$2:$M$2692,{2,3,4,5,6,7,8,9,10},0)</f>
        <v>0.031</v>
      </c>
      <c r="L1926" s="20">
        <v>0.042</v>
      </c>
      <c r="M1926" s="20">
        <v>64.0</v>
      </c>
      <c r="N1926" s="20">
        <v>62.0</v>
      </c>
      <c r="O1926" s="20">
        <v>0.407</v>
      </c>
      <c r="P1926" s="20">
        <v>0.565</v>
      </c>
      <c r="Q1926" s="20">
        <v>0.028</v>
      </c>
      <c r="R1926" s="20">
        <v>2.3852409E7</v>
      </c>
      <c r="S1926" s="20">
        <v>0.329</v>
      </c>
      <c r="T1926" s="20">
        <f t="array" ref="T1926:U1926">VLOOKUP(A1926,TOURISM!$A$2:$F$2692,{3,6},0)</f>
        <v>1057000000</v>
      </c>
      <c r="U1926" s="20"/>
      <c r="V1926" s="20">
        <f t="array" ref="V1926:AA1926">VLOOKUP(A1926,BUSINESS!$A$2:$J$2692,{4,5,6,7,8,9},0)</f>
        <v>0.327</v>
      </c>
      <c r="W1926" s="20">
        <v>40.0</v>
      </c>
      <c r="X1926" s="20">
        <v>129.0</v>
      </c>
      <c r="Y1926" s="20">
        <v>248.0</v>
      </c>
      <c r="Z1926" s="20">
        <v>0.174</v>
      </c>
      <c r="AA1926" s="20">
        <v>0.583</v>
      </c>
      <c r="AB1926" s="20"/>
      <c r="AC1926" s="20">
        <f t="shared" si="648"/>
        <v>0.0002375860652</v>
      </c>
      <c r="AD1926" s="20">
        <f t="shared" si="649"/>
        <v>0.0007255032395</v>
      </c>
      <c r="AE1926" s="20"/>
      <c r="AF1926" s="22" t="b">
        <f t="shared" si="4"/>
        <v>0</v>
      </c>
      <c r="AG1926" s="20" t="b">
        <f t="shared" si="5"/>
        <v>0</v>
      </c>
      <c r="AH1926" s="20" t="b">
        <f t="shared" si="6"/>
        <v>0</v>
      </c>
      <c r="AI1926" s="20" t="b">
        <f t="shared" si="7"/>
        <v>0</v>
      </c>
      <c r="AJ1926" s="20"/>
      <c r="AK1926" s="20"/>
      <c r="AL1926" s="20"/>
      <c r="AM1926" s="20"/>
      <c r="AN1926" s="20"/>
      <c r="AO1926" s="20"/>
      <c r="AP1926" s="20"/>
      <c r="AQ1926" s="20"/>
      <c r="AR1926" s="23"/>
      <c r="AS1926" s="23"/>
      <c r="AT1926" s="23"/>
      <c r="AU1926" s="23"/>
      <c r="AV1926" s="23"/>
    </row>
    <row r="1927" ht="15.75" customHeight="1">
      <c r="A1927" s="17" t="str">
        <f t="shared" si="1"/>
        <v>American Samoa-Oceania2001</v>
      </c>
      <c r="B1927" s="17" t="s">
        <v>242</v>
      </c>
      <c r="C1927" s="18" t="s">
        <v>243</v>
      </c>
      <c r="D1927" s="19" t="s">
        <v>77</v>
      </c>
      <c r="E1927" s="17">
        <v>2.01037917E8</v>
      </c>
      <c r="F1927" s="18"/>
      <c r="G1927" s="18"/>
      <c r="H1927" s="18"/>
      <c r="I1927" s="20" t="str">
        <f t="array" ref="I1927:J1927">IFNA(VLOOKUP(A1927,ENERGY!$A$2:$F$2692,{5,6},0),0)</f>
        <v/>
      </c>
      <c r="J1927" s="20"/>
      <c r="K1927" s="20" t="str">
        <f t="array" ref="K1927:S1927">VLOOKUP(A1927,'HUMAN RESOURCES'!$A$2:$M$2692,{2,3,4,5,6,7,8,9,10},0)</f>
        <v/>
      </c>
      <c r="L1927" s="20"/>
      <c r="M1927" s="20"/>
      <c r="N1927" s="20"/>
      <c r="O1927" s="20"/>
      <c r="P1927" s="20"/>
      <c r="Q1927" s="20"/>
      <c r="R1927" s="20">
        <v>58176.0</v>
      </c>
      <c r="S1927" s="20">
        <v>0.885</v>
      </c>
      <c r="T1927" s="20" t="str">
        <f t="array" ref="T1927:U1927">VLOOKUP(A1927,TOURISM!$A$2:$F$2692,{3,6},0)</f>
        <v/>
      </c>
      <c r="U1927" s="20"/>
      <c r="V1927" s="20" t="str">
        <f t="array" ref="V1927:AA1927">VLOOKUP(A1927,BUSINESS!$A$2:$J$2692,{4,5,6,7,8,9},0)</f>
        <v/>
      </c>
      <c r="W1927" s="20"/>
      <c r="X1927" s="20"/>
      <c r="Y1927" s="20"/>
      <c r="Z1927" s="20"/>
      <c r="AA1927" s="20">
        <v>0.037</v>
      </c>
      <c r="AB1927" s="21">
        <f t="shared" ref="AB1927:AB2108" si="650">E1927/R1927</f>
        <v>3455.684767</v>
      </c>
      <c r="AC1927" s="20"/>
      <c r="AD1927" s="20"/>
      <c r="AE1927" s="20"/>
      <c r="AF1927" s="22" t="b">
        <f t="shared" si="4"/>
        <v>0</v>
      </c>
      <c r="AG1927" s="20" t="b">
        <f t="shared" si="5"/>
        <v>0</v>
      </c>
      <c r="AH1927" s="20" t="b">
        <f t="shared" si="6"/>
        <v>0</v>
      </c>
      <c r="AI1927" s="20" t="b">
        <f t="shared" si="7"/>
        <v>0</v>
      </c>
      <c r="AJ1927" s="20"/>
      <c r="AK1927" s="20"/>
      <c r="AL1927" s="20"/>
      <c r="AM1927" s="20"/>
      <c r="AN1927" s="20"/>
      <c r="AO1927" s="20"/>
      <c r="AP1927" s="20"/>
      <c r="AQ1927" s="20"/>
      <c r="AR1927" s="23"/>
      <c r="AS1927" s="23"/>
      <c r="AT1927" s="23"/>
      <c r="AU1927" s="23"/>
      <c r="AV1927" s="23"/>
    </row>
    <row r="1928" ht="15.75" customHeight="1">
      <c r="A1928" s="17" t="str">
        <f t="shared" si="1"/>
        <v>American Samoa-Oceania2002</v>
      </c>
      <c r="B1928" s="17" t="s">
        <v>242</v>
      </c>
      <c r="C1928" s="18" t="s">
        <v>243</v>
      </c>
      <c r="D1928" s="19" t="s">
        <v>79</v>
      </c>
      <c r="E1928" s="17">
        <v>2.01899884E8</v>
      </c>
      <c r="F1928" s="18"/>
      <c r="G1928" s="18"/>
      <c r="H1928" s="18"/>
      <c r="I1928" s="20" t="str">
        <f t="array" ref="I1928:J1928">IFNA(VLOOKUP(A1928,ENERGY!$A$2:$F$2692,{5,6},0),0)</f>
        <v/>
      </c>
      <c r="J1928" s="20"/>
      <c r="K1928" s="20" t="str">
        <f t="array" ref="K1928:S1928">VLOOKUP(A1928,'HUMAN RESOURCES'!$A$2:$M$2692,{2,3,4,5,6,7,8,9,10},0)</f>
        <v/>
      </c>
      <c r="L1928" s="20"/>
      <c r="M1928" s="20"/>
      <c r="N1928" s="20"/>
      <c r="O1928" s="20"/>
      <c r="P1928" s="20"/>
      <c r="Q1928" s="20"/>
      <c r="R1928" s="20">
        <v>58729.0</v>
      </c>
      <c r="S1928" s="20">
        <v>0.884</v>
      </c>
      <c r="T1928" s="20" t="str">
        <f t="array" ref="T1928:U1928">VLOOKUP(A1928,TOURISM!$A$2:$F$2692,{3,6},0)</f>
        <v/>
      </c>
      <c r="U1928" s="20"/>
      <c r="V1928" s="20" t="str">
        <f t="array" ref="V1928:AA1928">VLOOKUP(A1928,BUSINESS!$A$2:$J$2692,{4,5,6,7,8,9},0)</f>
        <v/>
      </c>
      <c r="W1928" s="20"/>
      <c r="X1928" s="20"/>
      <c r="Y1928" s="20"/>
      <c r="Z1928" s="20"/>
      <c r="AA1928" s="20">
        <v>0.035</v>
      </c>
      <c r="AB1928" s="21">
        <f t="shared" si="650"/>
        <v>3437.822609</v>
      </c>
      <c r="AC1928" s="20"/>
      <c r="AD1928" s="20"/>
      <c r="AE1928" s="20"/>
      <c r="AF1928" s="22" t="b">
        <f t="shared" si="4"/>
        <v>0</v>
      </c>
      <c r="AG1928" s="20" t="b">
        <f t="shared" si="5"/>
        <v>0</v>
      </c>
      <c r="AH1928" s="20" t="b">
        <f t="shared" si="6"/>
        <v>0</v>
      </c>
      <c r="AI1928" s="20" t="b">
        <f t="shared" si="7"/>
        <v>0</v>
      </c>
      <c r="AJ1928" s="20"/>
      <c r="AK1928" s="20"/>
      <c r="AL1928" s="20"/>
      <c r="AM1928" s="20"/>
      <c r="AN1928" s="20"/>
      <c r="AO1928" s="20"/>
      <c r="AP1928" s="20"/>
      <c r="AQ1928" s="20"/>
      <c r="AR1928" s="23"/>
      <c r="AS1928" s="23"/>
      <c r="AT1928" s="23"/>
      <c r="AU1928" s="23"/>
      <c r="AV1928" s="23"/>
    </row>
    <row r="1929" ht="15.75" customHeight="1">
      <c r="A1929" s="17" t="str">
        <f t="shared" si="1"/>
        <v>American Samoa-Oceania2003</v>
      </c>
      <c r="B1929" s="17" t="s">
        <v>242</v>
      </c>
      <c r="C1929" s="18" t="s">
        <v>243</v>
      </c>
      <c r="D1929" s="19" t="s">
        <v>81</v>
      </c>
      <c r="E1929" s="17">
        <v>2.08098552E8</v>
      </c>
      <c r="F1929" s="18"/>
      <c r="G1929" s="18"/>
      <c r="H1929" s="18"/>
      <c r="I1929" s="20" t="str">
        <f t="array" ref="I1929:J1929">IFNA(VLOOKUP(A1929,ENERGY!$A$2:$F$2692,{5,6},0),0)</f>
        <v/>
      </c>
      <c r="J1929" s="20"/>
      <c r="K1929" s="20" t="str">
        <f t="array" ref="K1929:S1929">VLOOKUP(A1929,'HUMAN RESOURCES'!$A$2:$M$2692,{2,3,4,5,6,7,8,9,10},0)</f>
        <v/>
      </c>
      <c r="L1929" s="20"/>
      <c r="M1929" s="20"/>
      <c r="N1929" s="20"/>
      <c r="O1929" s="20"/>
      <c r="P1929" s="20"/>
      <c r="Q1929" s="20"/>
      <c r="R1929" s="20">
        <v>59117.0</v>
      </c>
      <c r="S1929" s="20">
        <v>0.883</v>
      </c>
      <c r="T1929" s="20" t="str">
        <f t="array" ref="T1929:U1929">VLOOKUP(A1929,TOURISM!$A$2:$F$2692,{3,6},0)</f>
        <v/>
      </c>
      <c r="U1929" s="20"/>
      <c r="V1929" s="20" t="str">
        <f t="array" ref="V1929:AA1929">VLOOKUP(A1929,BUSINESS!$A$2:$J$2692,{4,5,6,7,8,9},0)</f>
        <v/>
      </c>
      <c r="W1929" s="20"/>
      <c r="X1929" s="20"/>
      <c r="Y1929" s="20"/>
      <c r="Z1929" s="20"/>
      <c r="AA1929" s="20">
        <v>0.036</v>
      </c>
      <c r="AB1929" s="21">
        <f t="shared" si="650"/>
        <v>3520.113538</v>
      </c>
      <c r="AC1929" s="20"/>
      <c r="AD1929" s="20"/>
      <c r="AE1929" s="20"/>
      <c r="AF1929" s="22" t="b">
        <f t="shared" si="4"/>
        <v>0</v>
      </c>
      <c r="AG1929" s="20" t="b">
        <f t="shared" si="5"/>
        <v>0</v>
      </c>
      <c r="AH1929" s="20" t="b">
        <f t="shared" si="6"/>
        <v>0</v>
      </c>
      <c r="AI1929" s="20" t="b">
        <f t="shared" si="7"/>
        <v>0</v>
      </c>
      <c r="AJ1929" s="20"/>
      <c r="AK1929" s="20"/>
      <c r="AL1929" s="20"/>
      <c r="AM1929" s="20"/>
      <c r="AN1929" s="20"/>
      <c r="AO1929" s="20"/>
      <c r="AP1929" s="20"/>
      <c r="AQ1929" s="20"/>
      <c r="AR1929" s="23"/>
      <c r="AS1929" s="23"/>
      <c r="AT1929" s="23"/>
      <c r="AU1929" s="23"/>
      <c r="AV1929" s="23"/>
    </row>
    <row r="1930" ht="15.75" customHeight="1">
      <c r="A1930" s="17" t="str">
        <f t="shared" si="1"/>
        <v>American Samoa-Oceania2004</v>
      </c>
      <c r="B1930" s="17" t="s">
        <v>242</v>
      </c>
      <c r="C1930" s="18" t="s">
        <v>243</v>
      </c>
      <c r="D1930" s="19" t="s">
        <v>83</v>
      </c>
      <c r="E1930" s="17">
        <v>2.20115655E8</v>
      </c>
      <c r="F1930" s="18"/>
      <c r="G1930" s="18"/>
      <c r="H1930" s="18"/>
      <c r="I1930" s="20" t="str">
        <f t="array" ref="I1930:J1930">IFNA(VLOOKUP(A1930,ENERGY!$A$2:$F$2692,{5,6},0),0)</f>
        <v/>
      </c>
      <c r="J1930" s="20"/>
      <c r="K1930" s="20" t="str">
        <f t="array" ref="K1930:S1930">VLOOKUP(A1930,'HUMAN RESOURCES'!$A$2:$M$2692,{2,3,4,5,6,7,8,9,10},0)</f>
        <v/>
      </c>
      <c r="L1930" s="20"/>
      <c r="M1930" s="20"/>
      <c r="N1930" s="20"/>
      <c r="O1930" s="20"/>
      <c r="P1930" s="20"/>
      <c r="Q1930" s="20"/>
      <c r="R1930" s="20">
        <v>59262.0</v>
      </c>
      <c r="S1930" s="20">
        <v>0.882</v>
      </c>
      <c r="T1930" s="20" t="str">
        <f t="array" ref="T1930:U1930">VLOOKUP(A1930,TOURISM!$A$2:$F$2692,{3,6},0)</f>
        <v/>
      </c>
      <c r="U1930" s="20"/>
      <c r="V1930" s="20" t="str">
        <f t="array" ref="V1930:AA1930">VLOOKUP(A1930,BUSINESS!$A$2:$J$2692,{4,5,6,7,8,9},0)</f>
        <v/>
      </c>
      <c r="W1930" s="20"/>
      <c r="X1930" s="20"/>
      <c r="Y1930" s="20"/>
      <c r="Z1930" s="20"/>
      <c r="AA1930" s="20">
        <v>0.038</v>
      </c>
      <c r="AB1930" s="21">
        <f t="shared" si="650"/>
        <v>3714.279893</v>
      </c>
      <c r="AC1930" s="20"/>
      <c r="AD1930" s="20"/>
      <c r="AE1930" s="20"/>
      <c r="AF1930" s="22" t="b">
        <f t="shared" si="4"/>
        <v>0</v>
      </c>
      <c r="AG1930" s="20" t="b">
        <f t="shared" si="5"/>
        <v>0</v>
      </c>
      <c r="AH1930" s="20" t="b">
        <f t="shared" si="6"/>
        <v>0</v>
      </c>
      <c r="AI1930" s="20" t="b">
        <f t="shared" si="7"/>
        <v>0</v>
      </c>
      <c r="AJ1930" s="20"/>
      <c r="AK1930" s="20"/>
      <c r="AL1930" s="20"/>
      <c r="AM1930" s="20"/>
      <c r="AN1930" s="20"/>
      <c r="AO1930" s="20"/>
      <c r="AP1930" s="20"/>
      <c r="AQ1930" s="20"/>
      <c r="AR1930" s="23"/>
      <c r="AS1930" s="23"/>
      <c r="AT1930" s="23"/>
      <c r="AU1930" s="23"/>
      <c r="AV1930" s="23"/>
    </row>
    <row r="1931" ht="15.75" customHeight="1">
      <c r="A1931" s="17" t="str">
        <f t="shared" si="1"/>
        <v>American Samoa-Oceania2005</v>
      </c>
      <c r="B1931" s="17" t="s">
        <v>242</v>
      </c>
      <c r="C1931" s="18" t="s">
        <v>243</v>
      </c>
      <c r="D1931" s="19" t="s">
        <v>84</v>
      </c>
      <c r="E1931" s="17">
        <v>2.33226323E8</v>
      </c>
      <c r="F1931" s="18"/>
      <c r="G1931" s="18"/>
      <c r="H1931" s="18"/>
      <c r="I1931" s="20" t="str">
        <f t="array" ref="I1931:J1931">IFNA(VLOOKUP(A1931,ENERGY!$A$2:$F$2692,{5,6},0),0)</f>
        <v/>
      </c>
      <c r="J1931" s="20"/>
      <c r="K1931" s="20" t="str">
        <f t="array" ref="K1931:S1931">VLOOKUP(A1931,'HUMAN RESOURCES'!$A$2:$M$2692,{2,3,4,5,6,7,8,9,10},0)</f>
        <v/>
      </c>
      <c r="L1931" s="20"/>
      <c r="M1931" s="20"/>
      <c r="N1931" s="20"/>
      <c r="O1931" s="20"/>
      <c r="P1931" s="20"/>
      <c r="Q1931" s="20"/>
      <c r="R1931" s="20">
        <v>59117.0</v>
      </c>
      <c r="S1931" s="20">
        <v>0.881</v>
      </c>
      <c r="T1931" s="20" t="str">
        <f t="array" ref="T1931:U1931">VLOOKUP(A1931,TOURISM!$A$2:$F$2692,{3,6},0)</f>
        <v/>
      </c>
      <c r="U1931" s="20"/>
      <c r="V1931" s="20" t="str">
        <f t="array" ref="V1931:AA1931">VLOOKUP(A1931,BUSINESS!$A$2:$J$2692,{4,5,6,7,8,9},0)</f>
        <v/>
      </c>
      <c r="W1931" s="20"/>
      <c r="X1931" s="20"/>
      <c r="Y1931" s="20"/>
      <c r="Z1931" s="20"/>
      <c r="AA1931" s="20"/>
      <c r="AB1931" s="21">
        <f t="shared" si="650"/>
        <v>3945.165063</v>
      </c>
      <c r="AC1931" s="20"/>
      <c r="AD1931" s="20"/>
      <c r="AE1931" s="20"/>
      <c r="AF1931" s="22" t="b">
        <f t="shared" si="4"/>
        <v>0</v>
      </c>
      <c r="AG1931" s="20" t="b">
        <f t="shared" si="5"/>
        <v>0</v>
      </c>
      <c r="AH1931" s="20" t="b">
        <f t="shared" si="6"/>
        <v>0</v>
      </c>
      <c r="AI1931" s="20" t="b">
        <f t="shared" si="7"/>
        <v>0</v>
      </c>
      <c r="AJ1931" s="20"/>
      <c r="AK1931" s="20"/>
      <c r="AL1931" s="20"/>
      <c r="AM1931" s="20"/>
      <c r="AN1931" s="20"/>
      <c r="AO1931" s="20"/>
      <c r="AP1931" s="20"/>
      <c r="AQ1931" s="20"/>
      <c r="AR1931" s="23"/>
      <c r="AS1931" s="23"/>
      <c r="AT1931" s="23"/>
      <c r="AU1931" s="23"/>
      <c r="AV1931" s="23"/>
    </row>
    <row r="1932" ht="15.75" customHeight="1">
      <c r="A1932" s="17" t="str">
        <f t="shared" si="1"/>
        <v>American Samoa-Oceania2006</v>
      </c>
      <c r="B1932" s="17" t="s">
        <v>242</v>
      </c>
      <c r="C1932" s="18" t="s">
        <v>243</v>
      </c>
      <c r="D1932" s="19" t="s">
        <v>85</v>
      </c>
      <c r="E1932" s="17">
        <v>2.3956331E8</v>
      </c>
      <c r="F1932" s="18"/>
      <c r="G1932" s="18"/>
      <c r="H1932" s="18"/>
      <c r="I1932" s="20">
        <f t="array" ref="I1932:J1932">IFNA(VLOOKUP(A1932,ENERGY!$A$2:$F$2692,{5,6},0),0)</f>
        <v>0</v>
      </c>
      <c r="J1932" s="20">
        <v>0.0</v>
      </c>
      <c r="K1932" s="20">
        <f t="array" ref="K1932:S1932">VLOOKUP(A1932,'HUMAN RESOURCES'!$A$2:$M$2692,{2,3,4,5,6,7,8,9,10},0)</f>
        <v>0.022</v>
      </c>
      <c r="L1932" s="20"/>
      <c r="M1932" s="20"/>
      <c r="N1932" s="20"/>
      <c r="O1932" s="20"/>
      <c r="P1932" s="20"/>
      <c r="Q1932" s="20"/>
      <c r="R1932" s="20">
        <v>58652.0</v>
      </c>
      <c r="S1932" s="20">
        <v>0.88</v>
      </c>
      <c r="T1932" s="20" t="str">
        <f t="array" ref="T1932:U1932">VLOOKUP(A1932,TOURISM!$A$2:$F$2692,{3,6},0)</f>
        <v/>
      </c>
      <c r="U1932" s="20"/>
      <c r="V1932" s="20" t="str">
        <f t="array" ref="V1932:AA1932">VLOOKUP(A1932,BUSINESS!$A$2:$J$2692,{4,5,6,7,8,9},0)</f>
        <v/>
      </c>
      <c r="W1932" s="20"/>
      <c r="X1932" s="20"/>
      <c r="Y1932" s="20"/>
      <c r="Z1932" s="20"/>
      <c r="AA1932" s="20"/>
      <c r="AB1932" s="21">
        <f t="shared" si="650"/>
        <v>4084.486633</v>
      </c>
      <c r="AC1932" s="20"/>
      <c r="AD1932" s="20"/>
      <c r="AE1932" s="20"/>
      <c r="AF1932" s="22" t="b">
        <f t="shared" si="4"/>
        <v>0</v>
      </c>
      <c r="AG1932" s="20" t="b">
        <f t="shared" si="5"/>
        <v>0</v>
      </c>
      <c r="AH1932" s="20" t="b">
        <f t="shared" si="6"/>
        <v>0</v>
      </c>
      <c r="AI1932" s="20" t="b">
        <f t="shared" si="7"/>
        <v>0</v>
      </c>
      <c r="AJ1932" s="20"/>
      <c r="AK1932" s="20"/>
      <c r="AL1932" s="20"/>
      <c r="AM1932" s="20"/>
      <c r="AN1932" s="20"/>
      <c r="AO1932" s="20"/>
      <c r="AP1932" s="20"/>
      <c r="AQ1932" s="20"/>
      <c r="AR1932" s="23"/>
      <c r="AS1932" s="23"/>
      <c r="AT1932" s="23"/>
      <c r="AU1932" s="23"/>
      <c r="AV1932" s="23"/>
    </row>
    <row r="1933" ht="15.75" customHeight="1">
      <c r="A1933" s="17" t="str">
        <f t="shared" si="1"/>
        <v>American Samoa-Oceania2007</v>
      </c>
      <c r="B1933" s="17" t="s">
        <v>242</v>
      </c>
      <c r="C1933" s="18" t="s">
        <v>243</v>
      </c>
      <c r="D1933" s="19" t="s">
        <v>86</v>
      </c>
      <c r="E1933" s="17">
        <v>2.39698992E8</v>
      </c>
      <c r="F1933" s="18"/>
      <c r="G1933" s="18"/>
      <c r="H1933" s="18"/>
      <c r="I1933" s="20">
        <f t="array" ref="I1933:J1933">IFNA(VLOOKUP(A1933,ENERGY!$A$2:$F$2692,{5,6},0),0)</f>
        <v>0</v>
      </c>
      <c r="J1933" s="20">
        <v>0.0</v>
      </c>
      <c r="K1933" s="20" t="str">
        <f t="array" ref="K1933:S1933">VLOOKUP(A1933,'HUMAN RESOURCES'!$A$2:$M$2692,{2,3,4,5,6,7,8,9,10},0)</f>
        <v/>
      </c>
      <c r="L1933" s="20"/>
      <c r="M1933" s="20"/>
      <c r="N1933" s="20"/>
      <c r="O1933" s="20"/>
      <c r="P1933" s="20"/>
      <c r="Q1933" s="20"/>
      <c r="R1933" s="20">
        <v>57919.0</v>
      </c>
      <c r="S1933" s="20">
        <v>0.879</v>
      </c>
      <c r="T1933" s="20" t="str">
        <f t="array" ref="T1933:U1933">VLOOKUP(A1933,TOURISM!$A$2:$F$2692,{3,6},0)</f>
        <v/>
      </c>
      <c r="U1933" s="20"/>
      <c r="V1933" s="20" t="str">
        <f t="array" ref="V1933:AA1933">VLOOKUP(A1933,BUSINESS!$A$2:$J$2692,{4,5,6,7,8,9},0)</f>
        <v/>
      </c>
      <c r="W1933" s="20"/>
      <c r="X1933" s="20"/>
      <c r="Y1933" s="20"/>
      <c r="Z1933" s="20"/>
      <c r="AA1933" s="20"/>
      <c r="AB1933" s="21">
        <f t="shared" si="650"/>
        <v>4138.5209</v>
      </c>
      <c r="AC1933" s="20"/>
      <c r="AD1933" s="20"/>
      <c r="AE1933" s="20"/>
      <c r="AF1933" s="22" t="b">
        <f t="shared" si="4"/>
        <v>0</v>
      </c>
      <c r="AG1933" s="20" t="b">
        <f t="shared" si="5"/>
        <v>0</v>
      </c>
      <c r="AH1933" s="20" t="b">
        <f t="shared" si="6"/>
        <v>0</v>
      </c>
      <c r="AI1933" s="20" t="b">
        <f t="shared" si="7"/>
        <v>0</v>
      </c>
      <c r="AJ1933" s="20"/>
      <c r="AK1933" s="20"/>
      <c r="AL1933" s="20"/>
      <c r="AM1933" s="20"/>
      <c r="AN1933" s="20"/>
      <c r="AO1933" s="20"/>
      <c r="AP1933" s="20"/>
      <c r="AQ1933" s="20"/>
      <c r="AR1933" s="23"/>
      <c r="AS1933" s="23"/>
      <c r="AT1933" s="23"/>
      <c r="AU1933" s="23"/>
      <c r="AV1933" s="23"/>
    </row>
    <row r="1934" ht="15.75" customHeight="1">
      <c r="A1934" s="17" t="str">
        <f t="shared" si="1"/>
        <v>American Samoa-Oceania2008</v>
      </c>
      <c r="B1934" s="17" t="s">
        <v>242</v>
      </c>
      <c r="C1934" s="18" t="s">
        <v>243</v>
      </c>
      <c r="D1934" s="19" t="s">
        <v>87</v>
      </c>
      <c r="E1934" s="17">
        <v>2.400519E8</v>
      </c>
      <c r="F1934" s="18"/>
      <c r="G1934" s="18"/>
      <c r="H1934" s="18"/>
      <c r="I1934" s="20" t="str">
        <f t="array" ref="I1934:J1934">IFNA(VLOOKUP(A1934,ENERGY!$A$2:$F$2692,{5,6},0),0)</f>
        <v/>
      </c>
      <c r="J1934" s="20"/>
      <c r="K1934" s="20" t="str">
        <f t="array" ref="K1934:S1934">VLOOKUP(A1934,'HUMAN RESOURCES'!$A$2:$M$2692,{2,3,4,5,6,7,8,9,10},0)</f>
        <v/>
      </c>
      <c r="L1934" s="20"/>
      <c r="M1934" s="20"/>
      <c r="N1934" s="20"/>
      <c r="O1934" s="20"/>
      <c r="P1934" s="20"/>
      <c r="Q1934" s="20"/>
      <c r="R1934" s="20">
        <v>57053.0</v>
      </c>
      <c r="S1934" s="20">
        <v>0.878</v>
      </c>
      <c r="T1934" s="20" t="str">
        <f t="array" ref="T1934:U1934">VLOOKUP(A1934,TOURISM!$A$2:$F$2692,{3,6},0)</f>
        <v/>
      </c>
      <c r="U1934" s="20"/>
      <c r="V1934" s="20" t="str">
        <f t="array" ref="V1934:AA1934">VLOOKUP(A1934,BUSINESS!$A$2:$J$2692,{4,5,6,7,8,9},0)</f>
        <v/>
      </c>
      <c r="W1934" s="20"/>
      <c r="X1934" s="20"/>
      <c r="Y1934" s="20"/>
      <c r="Z1934" s="20"/>
      <c r="AA1934" s="20"/>
      <c r="AB1934" s="21">
        <f t="shared" si="650"/>
        <v>4207.524582</v>
      </c>
      <c r="AC1934" s="20"/>
      <c r="AD1934" s="20"/>
      <c r="AE1934" s="20"/>
      <c r="AF1934" s="22" t="b">
        <f t="shared" si="4"/>
        <v>0</v>
      </c>
      <c r="AG1934" s="20" t="b">
        <f t="shared" si="5"/>
        <v>0</v>
      </c>
      <c r="AH1934" s="20" t="b">
        <f t="shared" si="6"/>
        <v>0</v>
      </c>
      <c r="AI1934" s="20" t="b">
        <f t="shared" si="7"/>
        <v>0</v>
      </c>
      <c r="AJ1934" s="20"/>
      <c r="AK1934" s="20"/>
      <c r="AL1934" s="20"/>
      <c r="AM1934" s="20"/>
      <c r="AN1934" s="20"/>
      <c r="AO1934" s="20"/>
      <c r="AP1934" s="20"/>
      <c r="AQ1934" s="20"/>
      <c r="AR1934" s="23"/>
      <c r="AS1934" s="23"/>
      <c r="AT1934" s="23"/>
      <c r="AU1934" s="23"/>
      <c r="AV1934" s="23"/>
    </row>
    <row r="1935" ht="15.75" customHeight="1">
      <c r="A1935" s="17" t="str">
        <f t="shared" si="1"/>
        <v>American Samoa-Oceania2009</v>
      </c>
      <c r="B1935" s="17" t="s">
        <v>242</v>
      </c>
      <c r="C1935" s="18" t="s">
        <v>243</v>
      </c>
      <c r="D1935" s="19" t="s">
        <v>88</v>
      </c>
      <c r="E1935" s="17">
        <v>2.40794581E8</v>
      </c>
      <c r="F1935" s="18"/>
      <c r="G1935" s="18"/>
      <c r="H1935" s="18"/>
      <c r="I1935" s="20" t="str">
        <f t="array" ref="I1935:J1935">IFNA(VLOOKUP(A1935,ENERGY!$A$2:$F$2692,{5,6},0),0)</f>
        <v/>
      </c>
      <c r="J1935" s="20"/>
      <c r="K1935" s="20" t="str">
        <f t="array" ref="K1935:S1935">VLOOKUP(A1935,'HUMAN RESOURCES'!$A$2:$M$2692,{2,3,4,5,6,7,8,9,10},0)</f>
        <v/>
      </c>
      <c r="L1935" s="20"/>
      <c r="M1935" s="20"/>
      <c r="N1935" s="20"/>
      <c r="O1935" s="20"/>
      <c r="P1935" s="20"/>
      <c r="Q1935" s="20"/>
      <c r="R1935" s="20">
        <v>56245.0</v>
      </c>
      <c r="S1935" s="20">
        <v>0.877</v>
      </c>
      <c r="T1935" s="20" t="str">
        <f t="array" ref="T1935:U1935">VLOOKUP(A1935,TOURISM!$A$2:$F$2692,{3,6},0)</f>
        <v/>
      </c>
      <c r="U1935" s="20"/>
      <c r="V1935" s="20" t="str">
        <f t="array" ref="V1935:AA1935">VLOOKUP(A1935,BUSINESS!$A$2:$J$2692,{4,5,6,7,8,9},0)</f>
        <v/>
      </c>
      <c r="W1935" s="20"/>
      <c r="X1935" s="20"/>
      <c r="Y1935" s="20"/>
      <c r="Z1935" s="20"/>
      <c r="AA1935" s="20"/>
      <c r="AB1935" s="21">
        <f t="shared" si="650"/>
        <v>4281.1731</v>
      </c>
      <c r="AC1935" s="20"/>
      <c r="AD1935" s="20"/>
      <c r="AE1935" s="20"/>
      <c r="AF1935" s="22" t="b">
        <f t="shared" si="4"/>
        <v>0</v>
      </c>
      <c r="AG1935" s="20" t="b">
        <f t="shared" si="5"/>
        <v>0</v>
      </c>
      <c r="AH1935" s="20" t="b">
        <f t="shared" si="6"/>
        <v>0</v>
      </c>
      <c r="AI1935" s="20" t="b">
        <f t="shared" si="7"/>
        <v>0</v>
      </c>
      <c r="AJ1935" s="20"/>
      <c r="AK1935" s="20"/>
      <c r="AL1935" s="20"/>
      <c r="AM1935" s="20"/>
      <c r="AN1935" s="20"/>
      <c r="AO1935" s="20"/>
      <c r="AP1935" s="20"/>
      <c r="AQ1935" s="20"/>
      <c r="AR1935" s="23"/>
      <c r="AS1935" s="23"/>
      <c r="AT1935" s="23"/>
      <c r="AU1935" s="23"/>
      <c r="AV1935" s="23"/>
    </row>
    <row r="1936" ht="15.75" customHeight="1">
      <c r="A1936" s="17" t="str">
        <f t="shared" si="1"/>
        <v>American Samoa-Oceania2010</v>
      </c>
      <c r="B1936" s="17" t="s">
        <v>242</v>
      </c>
      <c r="C1936" s="18" t="s">
        <v>243</v>
      </c>
      <c r="D1936" s="19" t="s">
        <v>89</v>
      </c>
      <c r="E1936" s="17">
        <v>2.41543396E8</v>
      </c>
      <c r="F1936" s="18"/>
      <c r="G1936" s="18"/>
      <c r="H1936" s="18"/>
      <c r="I1936" s="20">
        <f t="array" ref="I1936:J1936">IFNA(VLOOKUP(A1936,ENERGY!$A$2:$F$2692,{5,6},0),0)</f>
        <v>0</v>
      </c>
      <c r="J1936" s="20">
        <v>0.0</v>
      </c>
      <c r="K1936" s="20">
        <f t="array" ref="K1936:S1936">VLOOKUP(A1936,'HUMAN RESOURCES'!$A$2:$M$2692,{2,3,4,5,6,7,8,9,10},0)</f>
        <v>0.019</v>
      </c>
      <c r="L1936" s="20"/>
      <c r="M1936" s="20"/>
      <c r="N1936" s="20"/>
      <c r="O1936" s="20"/>
      <c r="P1936" s="20"/>
      <c r="Q1936" s="20"/>
      <c r="R1936" s="20">
        <v>55636.0</v>
      </c>
      <c r="S1936" s="20">
        <v>0.876</v>
      </c>
      <c r="T1936" s="20" t="str">
        <f t="array" ref="T1936:U1936">VLOOKUP(A1936,TOURISM!$A$2:$F$2692,{3,6},0)</f>
        <v/>
      </c>
      <c r="U1936" s="20"/>
      <c r="V1936" s="20" t="str">
        <f t="array" ref="V1936:AA1936">VLOOKUP(A1936,BUSINESS!$A$2:$J$2692,{4,5,6,7,8,9},0)</f>
        <v/>
      </c>
      <c r="W1936" s="20"/>
      <c r="X1936" s="20"/>
      <c r="Y1936" s="20"/>
      <c r="Z1936" s="20"/>
      <c r="AA1936" s="20"/>
      <c r="AB1936" s="21">
        <f t="shared" si="650"/>
        <v>4341.494644</v>
      </c>
      <c r="AC1936" s="20"/>
      <c r="AD1936" s="20"/>
      <c r="AE1936" s="20"/>
      <c r="AF1936" s="22" t="b">
        <f t="shared" si="4"/>
        <v>0</v>
      </c>
      <c r="AG1936" s="20" t="b">
        <f t="shared" si="5"/>
        <v>0</v>
      </c>
      <c r="AH1936" s="20" t="b">
        <f t="shared" si="6"/>
        <v>0</v>
      </c>
      <c r="AI1936" s="20" t="b">
        <f t="shared" si="7"/>
        <v>0</v>
      </c>
      <c r="AJ1936" s="20"/>
      <c r="AK1936" s="20"/>
      <c r="AL1936" s="20"/>
      <c r="AM1936" s="20"/>
      <c r="AN1936" s="20"/>
      <c r="AO1936" s="20"/>
      <c r="AP1936" s="20"/>
      <c r="AQ1936" s="20"/>
      <c r="AR1936" s="23"/>
      <c r="AS1936" s="23"/>
      <c r="AT1936" s="23"/>
      <c r="AU1936" s="23"/>
      <c r="AV1936" s="23"/>
    </row>
    <row r="1937" ht="15.75" customHeight="1">
      <c r="A1937" s="17" t="str">
        <f t="shared" si="1"/>
        <v>American Samoa-Oceania2011</v>
      </c>
      <c r="B1937" s="17" t="s">
        <v>242</v>
      </c>
      <c r="C1937" s="18" t="s">
        <v>243</v>
      </c>
      <c r="D1937" s="19" t="s">
        <v>90</v>
      </c>
      <c r="E1937" s="17">
        <v>2.4332419E8</v>
      </c>
      <c r="F1937" s="18"/>
      <c r="G1937" s="18"/>
      <c r="H1937" s="18"/>
      <c r="I1937" s="20" t="str">
        <f t="array" ref="I1937:J1937">IFNA(VLOOKUP(A1937,ENERGY!$A$2:$F$2692,{5,6},0),0)</f>
        <v/>
      </c>
      <c r="J1937" s="20"/>
      <c r="K1937" s="20" t="str">
        <f t="array" ref="K1937:S1937">VLOOKUP(A1937,'HUMAN RESOURCES'!$A$2:$M$2692,{2,3,4,5,6,7,8,9,10},0)</f>
        <v/>
      </c>
      <c r="L1937" s="20"/>
      <c r="M1937" s="20"/>
      <c r="N1937" s="20"/>
      <c r="O1937" s="20"/>
      <c r="P1937" s="20"/>
      <c r="Q1937" s="20"/>
      <c r="R1937" s="20">
        <v>55274.0</v>
      </c>
      <c r="S1937" s="20">
        <v>0.875</v>
      </c>
      <c r="T1937" s="20" t="str">
        <f t="array" ref="T1937:U1937">VLOOKUP(A1937,TOURISM!$A$2:$F$2692,{3,6},0)</f>
        <v/>
      </c>
      <c r="U1937" s="20"/>
      <c r="V1937" s="20" t="str">
        <f t="array" ref="V1937:AA1937">VLOOKUP(A1937,BUSINESS!$A$2:$J$2692,{4,5,6,7,8,9},0)</f>
        <v/>
      </c>
      <c r="W1937" s="20"/>
      <c r="X1937" s="20"/>
      <c r="Y1937" s="20"/>
      <c r="Z1937" s="20"/>
      <c r="AA1937" s="20"/>
      <c r="AB1937" s="21">
        <f t="shared" si="650"/>
        <v>4402.145493</v>
      </c>
      <c r="AC1937" s="20"/>
      <c r="AD1937" s="20"/>
      <c r="AE1937" s="20"/>
      <c r="AF1937" s="22" t="b">
        <f t="shared" si="4"/>
        <v>0</v>
      </c>
      <c r="AG1937" s="20" t="b">
        <f t="shared" si="5"/>
        <v>0</v>
      </c>
      <c r="AH1937" s="20" t="b">
        <f t="shared" si="6"/>
        <v>0</v>
      </c>
      <c r="AI1937" s="20" t="b">
        <f t="shared" si="7"/>
        <v>0</v>
      </c>
      <c r="AJ1937" s="20"/>
      <c r="AK1937" s="20"/>
      <c r="AL1937" s="20"/>
      <c r="AM1937" s="20"/>
      <c r="AN1937" s="20"/>
      <c r="AO1937" s="20"/>
      <c r="AP1937" s="20"/>
      <c r="AQ1937" s="20"/>
      <c r="AR1937" s="23"/>
      <c r="AS1937" s="23"/>
      <c r="AT1937" s="23"/>
      <c r="AU1937" s="23"/>
      <c r="AV1937" s="23"/>
    </row>
    <row r="1938" ht="15.75" customHeight="1">
      <c r="A1938" s="17" t="str">
        <f t="shared" si="1"/>
        <v>American Samoa-Oceania2012</v>
      </c>
      <c r="B1938" s="17" t="s">
        <v>242</v>
      </c>
      <c r="C1938" s="18" t="s">
        <v>243</v>
      </c>
      <c r="D1938" s="19" t="s">
        <v>91</v>
      </c>
      <c r="E1938" s="17">
        <v>2.44990984E8</v>
      </c>
      <c r="F1938" s="18"/>
      <c r="G1938" s="18"/>
      <c r="H1938" s="18"/>
      <c r="I1938" s="20" t="str">
        <f t="array" ref="I1938:J1938">IFNA(VLOOKUP(A1938,ENERGY!$A$2:$F$2692,{5,6},0),0)</f>
        <v/>
      </c>
      <c r="J1938" s="20"/>
      <c r="K1938" s="20" t="str">
        <f t="array" ref="K1938:S1938">VLOOKUP(A1938,'HUMAN RESOURCES'!$A$2:$M$2692,{2,3,4,5,6,7,8,9,10},0)</f>
        <v/>
      </c>
      <c r="L1938" s="20"/>
      <c r="M1938" s="20"/>
      <c r="N1938" s="20"/>
      <c r="O1938" s="20"/>
      <c r="P1938" s="20"/>
      <c r="Q1938" s="20"/>
      <c r="R1938" s="20">
        <v>55128.0</v>
      </c>
      <c r="S1938" s="20">
        <v>0.874</v>
      </c>
      <c r="T1938" s="20" t="str">
        <f t="array" ref="T1938:U1938">VLOOKUP(A1938,TOURISM!$A$2:$F$2692,{3,6},0)</f>
        <v/>
      </c>
      <c r="U1938" s="20"/>
      <c r="V1938" s="20" t="str">
        <f t="array" ref="V1938:AA1938">VLOOKUP(A1938,BUSINESS!$A$2:$J$2692,{4,5,6,7,8,9},0)</f>
        <v/>
      </c>
      <c r="W1938" s="20"/>
      <c r="X1938" s="20"/>
      <c r="Y1938" s="20"/>
      <c r="Z1938" s="20"/>
      <c r="AA1938" s="20"/>
      <c r="AB1938" s="21">
        <f t="shared" si="650"/>
        <v>4444.039036</v>
      </c>
      <c r="AC1938" s="20"/>
      <c r="AD1938" s="20"/>
      <c r="AE1938" s="20"/>
      <c r="AF1938" s="22" t="b">
        <f t="shared" si="4"/>
        <v>0</v>
      </c>
      <c r="AG1938" s="20" t="b">
        <f t="shared" si="5"/>
        <v>0</v>
      </c>
      <c r="AH1938" s="20" t="b">
        <f t="shared" si="6"/>
        <v>0</v>
      </c>
      <c r="AI1938" s="20" t="b">
        <f t="shared" si="7"/>
        <v>0</v>
      </c>
      <c r="AJ1938" s="20"/>
      <c r="AK1938" s="20"/>
      <c r="AL1938" s="20"/>
      <c r="AM1938" s="20"/>
      <c r="AN1938" s="20"/>
      <c r="AO1938" s="20"/>
      <c r="AP1938" s="20"/>
      <c r="AQ1938" s="20"/>
      <c r="AR1938" s="23"/>
      <c r="AS1938" s="23"/>
      <c r="AT1938" s="23"/>
      <c r="AU1938" s="23"/>
      <c r="AV1938" s="23"/>
    </row>
    <row r="1939" ht="15.75" customHeight="1">
      <c r="A1939" s="17" t="str">
        <f t="shared" si="1"/>
        <v>American Samoa-Oceania2000</v>
      </c>
      <c r="B1939" s="17" t="s">
        <v>242</v>
      </c>
      <c r="C1939" s="18" t="s">
        <v>243</v>
      </c>
      <c r="D1939" s="19" t="s">
        <v>76</v>
      </c>
      <c r="E1939" s="17">
        <v>2.48286778E8</v>
      </c>
      <c r="F1939" s="18"/>
      <c r="G1939" s="18"/>
      <c r="H1939" s="18"/>
      <c r="I1939" s="20" t="str">
        <f t="array" ref="I1939:J1939">IFNA(VLOOKUP(A1939,ENERGY!$A$2:$F$2692,{5,6},0),0)</f>
        <v/>
      </c>
      <c r="J1939" s="20"/>
      <c r="K1939" s="20" t="str">
        <f t="array" ref="K1939:S1939">VLOOKUP(A1939,'HUMAN RESOURCES'!$A$2:$M$2692,{2,3,4,5,6,7,8,9,10},0)</f>
        <v/>
      </c>
      <c r="L1939" s="20"/>
      <c r="M1939" s="20"/>
      <c r="N1939" s="20"/>
      <c r="O1939" s="20"/>
      <c r="P1939" s="20"/>
      <c r="Q1939" s="20"/>
      <c r="R1939" s="20">
        <v>57522.0</v>
      </c>
      <c r="S1939" s="20">
        <v>0.886</v>
      </c>
      <c r="T1939" s="20" t="str">
        <f t="array" ref="T1939:U1939">VLOOKUP(A1939,TOURISM!$A$2:$F$2692,{3,6},0)</f>
        <v/>
      </c>
      <c r="U1939" s="20"/>
      <c r="V1939" s="20" t="str">
        <f t="array" ref="V1939:AA1939">VLOOKUP(A1939,BUSINESS!$A$2:$J$2692,{4,5,6,7,8,9},0)</f>
        <v/>
      </c>
      <c r="W1939" s="20"/>
      <c r="X1939" s="20"/>
      <c r="Y1939" s="20"/>
      <c r="Z1939" s="20"/>
      <c r="AA1939" s="20">
        <v>0.035</v>
      </c>
      <c r="AB1939" s="21">
        <f t="shared" si="650"/>
        <v>4316.379437</v>
      </c>
      <c r="AC1939" s="20"/>
      <c r="AD1939" s="20"/>
      <c r="AE1939" s="20"/>
      <c r="AF1939" s="22" t="b">
        <f t="shared" si="4"/>
        <v>0</v>
      </c>
      <c r="AG1939" s="20" t="b">
        <f t="shared" si="5"/>
        <v>0</v>
      </c>
      <c r="AH1939" s="20" t="b">
        <f t="shared" si="6"/>
        <v>0</v>
      </c>
      <c r="AI1939" s="20" t="b">
        <f t="shared" si="7"/>
        <v>0</v>
      </c>
      <c r="AJ1939" s="20"/>
      <c r="AK1939" s="20"/>
      <c r="AL1939" s="20"/>
      <c r="AM1939" s="20"/>
      <c r="AN1939" s="20"/>
      <c r="AO1939" s="20"/>
      <c r="AP1939" s="20"/>
      <c r="AQ1939" s="20"/>
      <c r="AR1939" s="23"/>
      <c r="AS1939" s="23"/>
      <c r="AT1939" s="23"/>
      <c r="AU1939" s="23"/>
      <c r="AV1939" s="23"/>
    </row>
    <row r="1940" ht="15.75" customHeight="1">
      <c r="A1940" s="17" t="str">
        <f t="shared" si="1"/>
        <v>Australia-Oceania2001</v>
      </c>
      <c r="B1940" s="17" t="s">
        <v>244</v>
      </c>
      <c r="C1940" s="18" t="s">
        <v>243</v>
      </c>
      <c r="D1940" s="19" t="s">
        <v>77</v>
      </c>
      <c r="E1940" s="17">
        <v>4.91481481E8</v>
      </c>
      <c r="F1940" s="18">
        <v>0.081</v>
      </c>
      <c r="G1940" s="18">
        <v>1713.0</v>
      </c>
      <c r="H1940" s="18">
        <v>0.093</v>
      </c>
      <c r="I1940" s="20">
        <f t="array" ref="I1940:J1940">IFNA(VLOOKUP(A1940,ENERGY!$A$2:$F$2692,{5,6},0),0)</f>
        <v>122888</v>
      </c>
      <c r="J1940" s="20"/>
      <c r="K1940" s="20">
        <f t="array" ref="K1940:S1940">VLOOKUP(A1940,'HUMAN RESOURCES'!$A$2:$M$2692,{2,3,4,5,6,7,8,9,10},0)</f>
        <v>0.013</v>
      </c>
      <c r="L1940" s="20">
        <v>0.005</v>
      </c>
      <c r="M1940" s="20">
        <v>82.0</v>
      </c>
      <c r="N1940" s="20">
        <v>77.0</v>
      </c>
      <c r="O1940" s="20">
        <v>0.206</v>
      </c>
      <c r="P1940" s="20">
        <v>0.669</v>
      </c>
      <c r="Q1940" s="20">
        <v>0.125</v>
      </c>
      <c r="R1940" s="20">
        <v>1.9413E7</v>
      </c>
      <c r="S1940" s="20">
        <v>0.874</v>
      </c>
      <c r="T1940" s="20">
        <f t="array" ref="T1940:U1940">VLOOKUP(A1940,TOURISM!$A$2:$F$2692,{3,6},0)</f>
        <v>12804000000</v>
      </c>
      <c r="U1940" s="20">
        <v>8.053E9</v>
      </c>
      <c r="V1940" s="20" t="str">
        <f t="array" ref="V1940:AA1940">VLOOKUP(A1940,BUSINESS!$A$2:$J$2692,{4,5,6,7,8,9},0)</f>
        <v/>
      </c>
      <c r="W1940" s="20"/>
      <c r="X1940" s="20"/>
      <c r="Y1940" s="20"/>
      <c r="Z1940" s="20">
        <v>0.527</v>
      </c>
      <c r="AA1940" s="20">
        <v>0.571</v>
      </c>
      <c r="AB1940" s="21">
        <f t="shared" si="650"/>
        <v>25.31713187</v>
      </c>
      <c r="AC1940" s="20">
        <f t="shared" ref="AC1940:AC1945" si="651">I1940/R1940</f>
        <v>0.006330191109</v>
      </c>
      <c r="AD1940" s="20"/>
      <c r="AE1940" s="20">
        <f t="shared" ref="AE1940:AE1965" si="652">U1940/R1940</f>
        <v>414.8251172</v>
      </c>
      <c r="AF1940" s="22" t="b">
        <f t="shared" si="4"/>
        <v>0</v>
      </c>
      <c r="AG1940" s="20" t="b">
        <f t="shared" si="5"/>
        <v>0</v>
      </c>
      <c r="AH1940" s="20" t="b">
        <f t="shared" si="6"/>
        <v>0</v>
      </c>
      <c r="AI1940" s="20" t="b">
        <f t="shared" si="7"/>
        <v>0</v>
      </c>
      <c r="AJ1940" s="20"/>
      <c r="AK1940" s="20"/>
      <c r="AL1940" s="20"/>
      <c r="AM1940" s="20"/>
      <c r="AN1940" s="20"/>
      <c r="AO1940" s="20"/>
      <c r="AP1940" s="20"/>
      <c r="AQ1940" s="20"/>
      <c r="AR1940" s="23"/>
      <c r="AS1940" s="23"/>
      <c r="AT1940" s="23"/>
      <c r="AU1940" s="23"/>
      <c r="AV1940" s="23"/>
    </row>
    <row r="1941" ht="15.75" customHeight="1">
      <c r="A1941" s="17" t="str">
        <f t="shared" si="1"/>
        <v>Australia-Oceania2002</v>
      </c>
      <c r="B1941" s="17" t="s">
        <v>244</v>
      </c>
      <c r="C1941" s="18" t="s">
        <v>243</v>
      </c>
      <c r="D1941" s="19" t="s">
        <v>79</v>
      </c>
      <c r="E1941" s="17">
        <v>4.95555556E8</v>
      </c>
      <c r="F1941" s="18">
        <v>0.082</v>
      </c>
      <c r="G1941" s="18">
        <v>1632.0</v>
      </c>
      <c r="H1941" s="18">
        <v>0.087</v>
      </c>
      <c r="I1941" s="20">
        <f t="array" ref="I1941:J1941">IFNA(VLOOKUP(A1941,ENERGY!$A$2:$F$2692,{5,6},0),0)</f>
        <v>122512</v>
      </c>
      <c r="J1941" s="20">
        <v>373081.0</v>
      </c>
      <c r="K1941" s="20">
        <f t="array" ref="K1941:S1941">VLOOKUP(A1941,'HUMAN RESOURCES'!$A$2:$M$2692,{2,3,4,5,6,7,8,9,10},0)</f>
        <v>0.013</v>
      </c>
      <c r="L1941" s="20">
        <v>0.005</v>
      </c>
      <c r="M1941" s="20">
        <v>83.0</v>
      </c>
      <c r="N1941" s="20">
        <v>77.0</v>
      </c>
      <c r="O1941" s="20">
        <v>0.204</v>
      </c>
      <c r="P1941" s="20">
        <v>0.67</v>
      </c>
      <c r="Q1941" s="20">
        <v>0.126</v>
      </c>
      <c r="R1941" s="20">
        <v>1.96514E7</v>
      </c>
      <c r="S1941" s="20">
        <v>0.875</v>
      </c>
      <c r="T1941" s="20">
        <f t="array" ref="T1941:U1941">VLOOKUP(A1941,TOURISM!$A$2:$F$2692,{3,6},0)</f>
        <v>13624000000</v>
      </c>
      <c r="U1941" s="20">
        <v>8.494E9</v>
      </c>
      <c r="V1941" s="20" t="str">
        <f t="array" ref="V1941:AA1941">VLOOKUP(A1941,BUSINESS!$A$2:$J$2692,{4,5,6,7,8,9},0)</f>
        <v/>
      </c>
      <c r="W1941" s="20"/>
      <c r="X1941" s="20"/>
      <c r="Y1941" s="20"/>
      <c r="Z1941" s="20"/>
      <c r="AA1941" s="20">
        <v>0.643</v>
      </c>
      <c r="AB1941" s="21">
        <f t="shared" si="650"/>
        <v>25.21731561</v>
      </c>
      <c r="AC1941" s="20">
        <f t="shared" si="651"/>
        <v>0.006234263208</v>
      </c>
      <c r="AD1941" s="20">
        <f t="shared" ref="AD1941:AD1945" si="653">J1941/R1941</f>
        <v>0.01898495781</v>
      </c>
      <c r="AE1941" s="20">
        <f t="shared" si="652"/>
        <v>432.2338358</v>
      </c>
      <c r="AF1941" s="22" t="b">
        <f t="shared" si="4"/>
        <v>0</v>
      </c>
      <c r="AG1941" s="20" t="b">
        <f t="shared" si="5"/>
        <v>0</v>
      </c>
      <c r="AH1941" s="20" t="b">
        <f t="shared" si="6"/>
        <v>1</v>
      </c>
      <c r="AI1941" s="20" t="b">
        <f t="shared" si="7"/>
        <v>0</v>
      </c>
      <c r="AJ1941" s="20"/>
      <c r="AK1941" s="20"/>
      <c r="AL1941" s="20"/>
      <c r="AM1941" s="20"/>
      <c r="AN1941" s="20"/>
      <c r="AO1941" s="20"/>
      <c r="AP1941" s="20"/>
      <c r="AQ1941" s="20"/>
      <c r="AR1941" s="23"/>
      <c r="AS1941" s="23"/>
      <c r="AT1941" s="23"/>
      <c r="AU1941" s="23"/>
      <c r="AV1941" s="23"/>
    </row>
    <row r="1942" ht="15.75" customHeight="1">
      <c r="A1942" s="17" t="str">
        <f t="shared" si="1"/>
        <v>Australia-Oceania2003</v>
      </c>
      <c r="B1942" s="17" t="s">
        <v>244</v>
      </c>
      <c r="C1942" s="18" t="s">
        <v>243</v>
      </c>
      <c r="D1942" s="19" t="s">
        <v>81</v>
      </c>
      <c r="E1942" s="17">
        <v>4.97548517E8</v>
      </c>
      <c r="F1942" s="18">
        <v>0.084</v>
      </c>
      <c r="G1942" s="18">
        <v>1847.0</v>
      </c>
      <c r="H1942" s="18">
        <v>0.082</v>
      </c>
      <c r="I1942" s="20">
        <f t="array" ref="I1942:J1942">IFNA(VLOOKUP(A1942,ENERGY!$A$2:$F$2692,{5,6},0),0)</f>
        <v>122108</v>
      </c>
      <c r="J1942" s="20">
        <v>395094.0</v>
      </c>
      <c r="K1942" s="20">
        <f t="array" ref="K1942:S1942">VLOOKUP(A1942,'HUMAN RESOURCES'!$A$2:$M$2692,{2,3,4,5,6,7,8,9,10},0)</f>
        <v>0.013</v>
      </c>
      <c r="L1942" s="20">
        <v>0.005</v>
      </c>
      <c r="M1942" s="20">
        <v>83.0</v>
      </c>
      <c r="N1942" s="20">
        <v>78.0</v>
      </c>
      <c r="O1942" s="20">
        <v>0.202</v>
      </c>
      <c r="P1942" s="20">
        <v>0.671</v>
      </c>
      <c r="Q1942" s="20">
        <v>0.127</v>
      </c>
      <c r="R1942" s="20">
        <v>1.98954E7</v>
      </c>
      <c r="S1942" s="20">
        <v>0.877</v>
      </c>
      <c r="T1942" s="20">
        <f t="array" ref="T1942:U1942">VLOOKUP(A1942,TOURISM!$A$2:$F$2692,{3,6},0)</f>
        <v>16647000000</v>
      </c>
      <c r="U1942" s="20">
        <v>1.0135E10</v>
      </c>
      <c r="V1942" s="20" t="str">
        <f t="array" ref="V1942:AA1942">VLOOKUP(A1942,BUSINESS!$A$2:$J$2692,{4,5,6,7,8,9},0)</f>
        <v/>
      </c>
      <c r="W1942" s="20">
        <v>3.0</v>
      </c>
      <c r="X1942" s="20"/>
      <c r="Y1942" s="20"/>
      <c r="Z1942" s="20"/>
      <c r="AA1942" s="20">
        <v>0.719</v>
      </c>
      <c r="AB1942" s="21">
        <f t="shared" si="650"/>
        <v>25.00821883</v>
      </c>
      <c r="AC1942" s="20">
        <f t="shared" si="651"/>
        <v>0.00613749912</v>
      </c>
      <c r="AD1942" s="20">
        <f t="shared" si="653"/>
        <v>0.01985856027</v>
      </c>
      <c r="AE1942" s="20">
        <f t="shared" si="652"/>
        <v>509.4142365</v>
      </c>
      <c r="AF1942" s="22" t="b">
        <f t="shared" si="4"/>
        <v>0</v>
      </c>
      <c r="AG1942" s="20" t="b">
        <f t="shared" si="5"/>
        <v>0</v>
      </c>
      <c r="AH1942" s="20" t="b">
        <f t="shared" si="6"/>
        <v>1</v>
      </c>
      <c r="AI1942" s="20" t="b">
        <f t="shared" si="7"/>
        <v>0</v>
      </c>
      <c r="AJ1942" s="20"/>
      <c r="AK1942" s="20"/>
      <c r="AL1942" s="20"/>
      <c r="AM1942" s="20"/>
      <c r="AN1942" s="20"/>
      <c r="AO1942" s="20"/>
      <c r="AP1942" s="20"/>
      <c r="AQ1942" s="20"/>
      <c r="AR1942" s="23"/>
      <c r="AS1942" s="23"/>
      <c r="AT1942" s="23"/>
      <c r="AU1942" s="23"/>
      <c r="AV1942" s="23"/>
    </row>
    <row r="1943" ht="15.75" customHeight="1">
      <c r="A1943" s="17" t="str">
        <f t="shared" si="1"/>
        <v>Australia-Oceania2004</v>
      </c>
      <c r="B1943" s="17" t="s">
        <v>244</v>
      </c>
      <c r="C1943" s="18" t="s">
        <v>243</v>
      </c>
      <c r="D1943" s="19" t="s">
        <v>83</v>
      </c>
      <c r="E1943" s="17">
        <v>5.01065927E8</v>
      </c>
      <c r="F1943" s="18">
        <v>0.083</v>
      </c>
      <c r="G1943" s="18">
        <v>2323.0</v>
      </c>
      <c r="H1943" s="18">
        <v>0.084</v>
      </c>
      <c r="I1943" s="20">
        <f t="array" ref="I1943:J1943">IFNA(VLOOKUP(A1943,ENERGY!$A$2:$F$2692,{5,6},0),0)</f>
        <v>122519</v>
      </c>
      <c r="J1943" s="20">
        <v>387635.0</v>
      </c>
      <c r="K1943" s="20">
        <f t="array" ref="K1943:S1943">VLOOKUP(A1943,'HUMAN RESOURCES'!$A$2:$M$2692,{2,3,4,5,6,7,8,9,10},0)</f>
        <v>0.012</v>
      </c>
      <c r="L1943" s="20">
        <v>0.005</v>
      </c>
      <c r="M1943" s="20">
        <v>83.0</v>
      </c>
      <c r="N1943" s="20">
        <v>78.0</v>
      </c>
      <c r="O1943" s="20">
        <v>0.2</v>
      </c>
      <c r="P1943" s="20">
        <v>0.672</v>
      </c>
      <c r="Q1943" s="20">
        <v>0.128</v>
      </c>
      <c r="R1943" s="20">
        <v>2.01274E7</v>
      </c>
      <c r="S1943" s="20">
        <v>0.878</v>
      </c>
      <c r="T1943" s="20">
        <f t="array" ref="T1943:U1943">VLOOKUP(A1943,TOURISM!$A$2:$F$2692,{3,6},0)</f>
        <v>20453000000</v>
      </c>
      <c r="U1943" s="20">
        <v>1.4224E10</v>
      </c>
      <c r="V1943" s="20" t="str">
        <f t="array" ref="V1943:AA1943">VLOOKUP(A1943,BUSINESS!$A$2:$J$2692,{4,5,6,7,8,9},0)</f>
        <v/>
      </c>
      <c r="W1943" s="20">
        <v>3.0</v>
      </c>
      <c r="X1943" s="20"/>
      <c r="Y1943" s="20"/>
      <c r="Z1943" s="20"/>
      <c r="AA1943" s="20">
        <v>0.815</v>
      </c>
      <c r="AB1943" s="21">
        <f t="shared" si="650"/>
        <v>24.894717</v>
      </c>
      <c r="AC1943" s="20">
        <f t="shared" si="651"/>
        <v>0.006087174697</v>
      </c>
      <c r="AD1943" s="20">
        <f t="shared" si="653"/>
        <v>0.01925906973</v>
      </c>
      <c r="AE1943" s="20">
        <f t="shared" si="652"/>
        <v>706.6983316</v>
      </c>
      <c r="AF1943" s="22" t="b">
        <f t="shared" si="4"/>
        <v>0</v>
      </c>
      <c r="AG1943" s="20" t="b">
        <f t="shared" si="5"/>
        <v>0</v>
      </c>
      <c r="AH1943" s="20" t="b">
        <f t="shared" si="6"/>
        <v>1</v>
      </c>
      <c r="AI1943" s="20" t="b">
        <f t="shared" si="7"/>
        <v>0</v>
      </c>
      <c r="AJ1943" s="20"/>
      <c r="AK1943" s="20"/>
      <c r="AL1943" s="20"/>
      <c r="AM1943" s="20"/>
      <c r="AN1943" s="20"/>
      <c r="AO1943" s="20"/>
      <c r="AP1943" s="20"/>
      <c r="AQ1943" s="20"/>
      <c r="AR1943" s="23"/>
      <c r="AS1943" s="23"/>
      <c r="AT1943" s="23"/>
      <c r="AU1943" s="23"/>
      <c r="AV1943" s="23"/>
    </row>
    <row r="1944" ht="15.75" customHeight="1">
      <c r="A1944" s="17" t="str">
        <f t="shared" si="1"/>
        <v>Australia-Oceania2005</v>
      </c>
      <c r="B1944" s="17" t="s">
        <v>244</v>
      </c>
      <c r="C1944" s="18" t="s">
        <v>243</v>
      </c>
      <c r="D1944" s="19" t="s">
        <v>84</v>
      </c>
      <c r="E1944" s="17">
        <v>5.15E8</v>
      </c>
      <c r="F1944" s="18">
        <v>0.086</v>
      </c>
      <c r="G1944" s="18">
        <v>2872.0</v>
      </c>
      <c r="H1944" s="18">
        <v>0.089</v>
      </c>
      <c r="I1944" s="20">
        <f t="array" ref="I1944:J1944">IFNA(VLOOKUP(A1944,ENERGY!$A$2:$F$2692,{5,6},0),0)</f>
        <v>118655</v>
      </c>
      <c r="J1944" s="20">
        <v>377235.0</v>
      </c>
      <c r="K1944" s="20">
        <f t="array" ref="K1944:S1944">VLOOKUP(A1944,'HUMAN RESOURCES'!$A$2:$M$2692,{2,3,4,5,6,7,8,9,10},0)</f>
        <v>0.013</v>
      </c>
      <c r="L1944" s="20">
        <v>0.005</v>
      </c>
      <c r="M1944" s="20">
        <v>83.0</v>
      </c>
      <c r="N1944" s="20">
        <v>79.0</v>
      </c>
      <c r="O1944" s="20">
        <v>0.198</v>
      </c>
      <c r="P1944" s="20">
        <v>0.673</v>
      </c>
      <c r="Q1944" s="20">
        <v>0.129</v>
      </c>
      <c r="R1944" s="20">
        <v>2.03948E7</v>
      </c>
      <c r="S1944" s="20">
        <v>0.88</v>
      </c>
      <c r="T1944" s="20">
        <f t="array" ref="T1944:U1944">VLOOKUP(A1944,TOURISM!$A$2:$F$2692,{3,6},0)</f>
        <v>19820000000</v>
      </c>
      <c r="U1944" s="20">
        <v>1.5656E10</v>
      </c>
      <c r="V1944" s="20">
        <f t="array" ref="V1944:AA1944">VLOOKUP(A1944,BUSINESS!$A$2:$J$2692,{4,5,6,7,8,9},0)</f>
        <v>0.521</v>
      </c>
      <c r="W1944" s="20">
        <v>3.0</v>
      </c>
      <c r="X1944" s="20"/>
      <c r="Y1944" s="20">
        <v>107.0</v>
      </c>
      <c r="Z1944" s="20">
        <v>0.63</v>
      </c>
      <c r="AA1944" s="20">
        <v>0.898</v>
      </c>
      <c r="AB1944" s="21">
        <f t="shared" si="650"/>
        <v>25.2515347</v>
      </c>
      <c r="AC1944" s="20">
        <f t="shared" si="651"/>
        <v>0.005817904564</v>
      </c>
      <c r="AD1944" s="20">
        <f t="shared" si="653"/>
        <v>0.01849662659</v>
      </c>
      <c r="AE1944" s="20">
        <f t="shared" si="652"/>
        <v>767.646655</v>
      </c>
      <c r="AF1944" s="22" t="b">
        <f t="shared" si="4"/>
        <v>0</v>
      </c>
      <c r="AG1944" s="20" t="b">
        <f t="shared" si="5"/>
        <v>0</v>
      </c>
      <c r="AH1944" s="20" t="b">
        <f t="shared" si="6"/>
        <v>1</v>
      </c>
      <c r="AI1944" s="20" t="b">
        <f t="shared" si="7"/>
        <v>0</v>
      </c>
      <c r="AJ1944" s="20"/>
      <c r="AK1944" s="20"/>
      <c r="AL1944" s="20"/>
      <c r="AM1944" s="20"/>
      <c r="AN1944" s="20"/>
      <c r="AO1944" s="20"/>
      <c r="AP1944" s="20"/>
      <c r="AQ1944" s="20"/>
      <c r="AR1944" s="23"/>
      <c r="AS1944" s="23"/>
      <c r="AT1944" s="23"/>
      <c r="AU1944" s="23"/>
      <c r="AV1944" s="23"/>
    </row>
    <row r="1945" ht="15.75" customHeight="1">
      <c r="A1945" s="17" t="str">
        <f t="shared" si="1"/>
        <v>Australia-Oceania2006</v>
      </c>
      <c r="B1945" s="17" t="s">
        <v>244</v>
      </c>
      <c r="C1945" s="18" t="s">
        <v>243</v>
      </c>
      <c r="D1945" s="19" t="s">
        <v>85</v>
      </c>
      <c r="E1945" s="17">
        <v>5.1620915E8</v>
      </c>
      <c r="F1945" s="18">
        <v>0.085</v>
      </c>
      <c r="G1945" s="18">
        <v>3136.0</v>
      </c>
      <c r="H1945" s="18">
        <v>0.091</v>
      </c>
      <c r="I1945" s="20">
        <f t="array" ref="I1945:J1945">IFNA(VLOOKUP(A1945,ENERGY!$A$2:$F$2692,{5,6},0),0)</f>
        <v>113503</v>
      </c>
      <c r="J1945" s="20">
        <v>362685.0</v>
      </c>
      <c r="K1945" s="20">
        <f t="array" ref="K1945:S1945">VLOOKUP(A1945,'HUMAN RESOURCES'!$A$2:$M$2692,{2,3,4,5,6,7,8,9,10},0)</f>
        <v>0.013</v>
      </c>
      <c r="L1945" s="20">
        <v>0.005</v>
      </c>
      <c r="M1945" s="20">
        <v>84.0</v>
      </c>
      <c r="N1945" s="20">
        <v>79.0</v>
      </c>
      <c r="O1945" s="20">
        <v>0.195</v>
      </c>
      <c r="P1945" s="20">
        <v>0.674</v>
      </c>
      <c r="Q1945" s="20">
        <v>0.13</v>
      </c>
      <c r="R1945" s="20">
        <v>2.06979E7</v>
      </c>
      <c r="S1945" s="20">
        <v>0.882</v>
      </c>
      <c r="T1945" s="20">
        <f t="array" ref="T1945:U1945">VLOOKUP(A1945,TOURISM!$A$2:$F$2692,{3,6},0)</f>
        <v>20726000000</v>
      </c>
      <c r="U1945" s="20">
        <v>1.6446E10</v>
      </c>
      <c r="V1945" s="20">
        <f t="array" ref="V1945:AA1945">VLOOKUP(A1945,BUSINESS!$A$2:$J$2692,{4,5,6,7,8,9},0)</f>
        <v>0.511</v>
      </c>
      <c r="W1945" s="20">
        <v>3.0</v>
      </c>
      <c r="X1945" s="20"/>
      <c r="Y1945" s="20">
        <v>107.0</v>
      </c>
      <c r="Z1945" s="20">
        <v>0.66</v>
      </c>
      <c r="AA1945" s="20">
        <v>0.947</v>
      </c>
      <c r="AB1945" s="21">
        <f t="shared" si="650"/>
        <v>24.94017026</v>
      </c>
      <c r="AC1945" s="20">
        <f t="shared" si="651"/>
        <v>0.005483793042</v>
      </c>
      <c r="AD1945" s="20">
        <f t="shared" si="653"/>
        <v>0.01752279217</v>
      </c>
      <c r="AE1945" s="20">
        <f t="shared" si="652"/>
        <v>794.5733625</v>
      </c>
      <c r="AF1945" s="22" t="b">
        <f t="shared" si="4"/>
        <v>0</v>
      </c>
      <c r="AG1945" s="20" t="b">
        <f t="shared" si="5"/>
        <v>0</v>
      </c>
      <c r="AH1945" s="20" t="b">
        <f t="shared" si="6"/>
        <v>1</v>
      </c>
      <c r="AI1945" s="20" t="b">
        <f t="shared" si="7"/>
        <v>0</v>
      </c>
      <c r="AJ1945" s="20"/>
      <c r="AK1945" s="20"/>
      <c r="AL1945" s="20"/>
      <c r="AM1945" s="20"/>
      <c r="AN1945" s="20"/>
      <c r="AO1945" s="20"/>
      <c r="AP1945" s="20"/>
      <c r="AQ1945" s="20"/>
      <c r="AR1945" s="23"/>
      <c r="AS1945" s="23"/>
      <c r="AT1945" s="23"/>
      <c r="AU1945" s="23"/>
      <c r="AV1945" s="23"/>
    </row>
    <row r="1946" ht="15.75" customHeight="1">
      <c r="A1946" s="17" t="str">
        <f t="shared" si="1"/>
        <v>Australia-Oceania2007</v>
      </c>
      <c r="B1946" s="17" t="s">
        <v>244</v>
      </c>
      <c r="C1946" s="18" t="s">
        <v>243</v>
      </c>
      <c r="D1946" s="19" t="s">
        <v>86</v>
      </c>
      <c r="E1946" s="17">
        <v>5.22544702E8</v>
      </c>
      <c r="F1946" s="18">
        <v>0.085</v>
      </c>
      <c r="G1946" s="18">
        <v>3330.0</v>
      </c>
      <c r="H1946" s="18">
        <v>0.094</v>
      </c>
      <c r="I1946" s="20">
        <f t="array" ref="I1946:J1946">IFNA(VLOOKUP(A1946,ENERGY!$A$2:$F$2692,{5,6},0),0)</f>
        <v>0</v>
      </c>
      <c r="J1946" s="20">
        <v>0.0</v>
      </c>
      <c r="K1946" s="20">
        <f t="array" ref="K1946:S1946">VLOOKUP(A1946,'HUMAN RESOURCES'!$A$2:$M$2692,{2,3,4,5,6,7,8,9,10},0)</f>
        <v>0.014</v>
      </c>
      <c r="L1946" s="20">
        <v>0.005</v>
      </c>
      <c r="M1946" s="20">
        <v>84.0</v>
      </c>
      <c r="N1946" s="20">
        <v>79.0</v>
      </c>
      <c r="O1946" s="20">
        <v>0.193</v>
      </c>
      <c r="P1946" s="20">
        <v>0.676</v>
      </c>
      <c r="Q1946" s="20">
        <v>0.131</v>
      </c>
      <c r="R1946" s="20">
        <v>2.08276E7</v>
      </c>
      <c r="S1946" s="20">
        <v>0.883</v>
      </c>
      <c r="T1946" s="20">
        <f t="array" ref="T1946:U1946">VLOOKUP(A1946,TOURISM!$A$2:$F$2692,{3,6},0)</f>
        <v>25624000000</v>
      </c>
      <c r="U1946" s="20">
        <v>2.0429E10</v>
      </c>
      <c r="V1946" s="20">
        <f t="array" ref="V1946:AA1946">VLOOKUP(A1946,BUSINESS!$A$2:$J$2692,{4,5,6,7,8,9},0)</f>
        <v>0.501</v>
      </c>
      <c r="W1946" s="20">
        <v>3.0</v>
      </c>
      <c r="X1946" s="20"/>
      <c r="Y1946" s="20">
        <v>107.0</v>
      </c>
      <c r="Z1946" s="20">
        <v>0.695</v>
      </c>
      <c r="AA1946" s="20">
        <v>1.001</v>
      </c>
      <c r="AB1946" s="21">
        <f t="shared" si="650"/>
        <v>25.0890502</v>
      </c>
      <c r="AC1946" s="20"/>
      <c r="AD1946" s="20"/>
      <c r="AE1946" s="20">
        <f t="shared" si="652"/>
        <v>980.8619332</v>
      </c>
      <c r="AF1946" s="22" t="b">
        <f t="shared" si="4"/>
        <v>0</v>
      </c>
      <c r="AG1946" s="20" t="b">
        <f t="shared" si="5"/>
        <v>0</v>
      </c>
      <c r="AH1946" s="20" t="b">
        <f t="shared" si="6"/>
        <v>0</v>
      </c>
      <c r="AI1946" s="20" t="b">
        <f t="shared" si="7"/>
        <v>0</v>
      </c>
      <c r="AJ1946" s="20"/>
      <c r="AK1946" s="20"/>
      <c r="AL1946" s="20"/>
      <c r="AM1946" s="20"/>
      <c r="AN1946" s="20"/>
      <c r="AO1946" s="20"/>
      <c r="AP1946" s="20"/>
      <c r="AQ1946" s="20"/>
      <c r="AR1946" s="23"/>
      <c r="AS1946" s="23"/>
      <c r="AT1946" s="23"/>
      <c r="AU1946" s="23"/>
      <c r="AV1946" s="23"/>
    </row>
    <row r="1947" ht="15.75" customHeight="1">
      <c r="A1947" s="17" t="str">
        <f t="shared" si="1"/>
        <v>Australia-Oceania2008</v>
      </c>
      <c r="B1947" s="17" t="s">
        <v>244</v>
      </c>
      <c r="C1947" s="18" t="s">
        <v>243</v>
      </c>
      <c r="D1947" s="19" t="s">
        <v>87</v>
      </c>
      <c r="E1947" s="17">
        <v>5.22651788E8</v>
      </c>
      <c r="F1947" s="18">
        <v>0.086</v>
      </c>
      <c r="G1947" s="18">
        <v>3956.0</v>
      </c>
      <c r="H1947" s="18">
        <v>0.082</v>
      </c>
      <c r="I1947" s="20">
        <f t="array" ref="I1947:J1947">IFNA(VLOOKUP(A1947,ENERGY!$A$2:$F$2692,{5,6},0),0)</f>
        <v>110814</v>
      </c>
      <c r="J1947" s="20">
        <v>346476.0</v>
      </c>
      <c r="K1947" s="20">
        <f t="array" ref="K1947:S1947">VLOOKUP(A1947,'HUMAN RESOURCES'!$A$2:$M$2692,{2,3,4,5,6,7,8,9,10},0)</f>
        <v>0.014</v>
      </c>
      <c r="L1947" s="20">
        <v>0.004</v>
      </c>
      <c r="M1947" s="20">
        <v>84.0</v>
      </c>
      <c r="N1947" s="20">
        <v>79.0</v>
      </c>
      <c r="O1947" s="20">
        <v>0.192</v>
      </c>
      <c r="P1947" s="20">
        <v>0.677</v>
      </c>
      <c r="Q1947" s="20">
        <v>0.132</v>
      </c>
      <c r="R1947" s="20">
        <v>2.12492E7</v>
      </c>
      <c r="S1947" s="20">
        <v>0.884</v>
      </c>
      <c r="T1947" s="20">
        <f t="array" ref="T1947:U1947">VLOOKUP(A1947,TOURISM!$A$2:$F$2692,{3,6},0)</f>
        <v>28306000000</v>
      </c>
      <c r="U1947" s="20">
        <v>2.4689E10</v>
      </c>
      <c r="V1947" s="20">
        <f t="array" ref="V1947:AA1947">VLOOKUP(A1947,BUSINESS!$A$2:$J$2692,{4,5,6,7,8,9},0)</f>
        <v>0.499</v>
      </c>
      <c r="W1947" s="20">
        <v>3.0</v>
      </c>
      <c r="X1947" s="20"/>
      <c r="Y1947" s="20">
        <v>107.0</v>
      </c>
      <c r="Z1947" s="20">
        <v>0.717</v>
      </c>
      <c r="AA1947" s="20">
        <v>1.022</v>
      </c>
      <c r="AB1947" s="21">
        <f t="shared" si="650"/>
        <v>24.59630424</v>
      </c>
      <c r="AC1947" s="20">
        <f t="shared" ref="AC1947:AC1948" si="654">I1947/R1947</f>
        <v>0.005214972799</v>
      </c>
      <c r="AD1947" s="20">
        <f t="shared" ref="AD1947:AD1948" si="655">J1947/R1947</f>
        <v>0.01630536679</v>
      </c>
      <c r="AE1947" s="20">
        <f t="shared" si="652"/>
        <v>1161.879035</v>
      </c>
      <c r="AF1947" s="22" t="b">
        <f t="shared" si="4"/>
        <v>0</v>
      </c>
      <c r="AG1947" s="20" t="b">
        <f t="shared" si="5"/>
        <v>0</v>
      </c>
      <c r="AH1947" s="20" t="b">
        <f t="shared" si="6"/>
        <v>0</v>
      </c>
      <c r="AI1947" s="20" t="b">
        <f t="shared" si="7"/>
        <v>1</v>
      </c>
      <c r="AJ1947" s="20"/>
      <c r="AK1947" s="20"/>
      <c r="AL1947" s="20"/>
      <c r="AM1947" s="20"/>
      <c r="AN1947" s="20"/>
      <c r="AO1947" s="20"/>
      <c r="AP1947" s="20"/>
      <c r="AQ1947" s="20"/>
      <c r="AR1947" s="23"/>
      <c r="AS1947" s="23"/>
      <c r="AT1947" s="23"/>
      <c r="AU1947" s="23"/>
      <c r="AV1947" s="23"/>
    </row>
    <row r="1948" ht="15.75" customHeight="1">
      <c r="A1948" s="17" t="str">
        <f t="shared" si="1"/>
        <v>Australia-Oceania2009</v>
      </c>
      <c r="B1948" s="17" t="s">
        <v>244</v>
      </c>
      <c r="C1948" s="18" t="s">
        <v>243</v>
      </c>
      <c r="D1948" s="19" t="s">
        <v>88</v>
      </c>
      <c r="E1948" s="17">
        <v>5.23256355E8</v>
      </c>
      <c r="F1948" s="18">
        <v>0.088</v>
      </c>
      <c r="G1948" s="18">
        <v>4237.0</v>
      </c>
      <c r="H1948" s="18">
        <v>0.089</v>
      </c>
      <c r="I1948" s="20">
        <f t="array" ref="I1948:J1948">IFNA(VLOOKUP(A1948,ENERGY!$A$2:$F$2692,{5,6},0),0)</f>
        <v>115020</v>
      </c>
      <c r="J1948" s="20">
        <v>371214.0</v>
      </c>
      <c r="K1948" s="20">
        <f t="array" ref="K1948:S1948">VLOOKUP(A1948,'HUMAN RESOURCES'!$A$2:$M$2692,{2,3,4,5,6,7,8,9,10},0)</f>
        <v>0.014</v>
      </c>
      <c r="L1948" s="20">
        <v>0.004</v>
      </c>
      <c r="M1948" s="20">
        <v>84.0</v>
      </c>
      <c r="N1948" s="20">
        <v>79.0</v>
      </c>
      <c r="O1948" s="20">
        <v>0.19</v>
      </c>
      <c r="P1948" s="20">
        <v>0.677</v>
      </c>
      <c r="Q1948" s="20">
        <v>0.133</v>
      </c>
      <c r="R1948" s="20">
        <v>2.16917E7</v>
      </c>
      <c r="S1948" s="20">
        <v>0.886</v>
      </c>
      <c r="T1948" s="20">
        <f t="array" ref="T1948:U1948">VLOOKUP(A1948,TOURISM!$A$2:$F$2692,{3,6},0)</f>
        <v>28022000000</v>
      </c>
      <c r="U1948" s="20">
        <v>2.1891E10</v>
      </c>
      <c r="V1948" s="20">
        <f t="array" ref="V1948:AA1948">VLOOKUP(A1948,BUSINESS!$A$2:$J$2692,{4,5,6,7,8,9},0)</f>
        <v>0.476</v>
      </c>
      <c r="W1948" s="20">
        <v>3.0</v>
      </c>
      <c r="X1948" s="20"/>
      <c r="Y1948" s="20">
        <v>107.0</v>
      </c>
      <c r="Z1948" s="20">
        <v>0.743</v>
      </c>
      <c r="AA1948" s="20">
        <v>1.007</v>
      </c>
      <c r="AB1948" s="21">
        <f t="shared" si="650"/>
        <v>24.12242263</v>
      </c>
      <c r="AC1948" s="20">
        <f t="shared" si="654"/>
        <v>0.00530248897</v>
      </c>
      <c r="AD1948" s="20">
        <f t="shared" si="655"/>
        <v>0.01711318154</v>
      </c>
      <c r="AE1948" s="20">
        <f t="shared" si="652"/>
        <v>1009.187846</v>
      </c>
      <c r="AF1948" s="22" t="b">
        <f t="shared" si="4"/>
        <v>0</v>
      </c>
      <c r="AG1948" s="20" t="b">
        <f t="shared" si="5"/>
        <v>0</v>
      </c>
      <c r="AH1948" s="20" t="b">
        <f t="shared" si="6"/>
        <v>1</v>
      </c>
      <c r="AI1948" s="20" t="b">
        <f t="shared" si="7"/>
        <v>0</v>
      </c>
      <c r="AJ1948" s="20"/>
      <c r="AK1948" s="20"/>
      <c r="AL1948" s="20"/>
      <c r="AM1948" s="20"/>
      <c r="AN1948" s="20"/>
      <c r="AO1948" s="20"/>
      <c r="AP1948" s="20"/>
      <c r="AQ1948" s="20"/>
      <c r="AR1948" s="23"/>
      <c r="AS1948" s="23"/>
      <c r="AT1948" s="23"/>
      <c r="AU1948" s="23"/>
      <c r="AV1948" s="23"/>
    </row>
    <row r="1949" ht="15.75" customHeight="1">
      <c r="A1949" s="17" t="str">
        <f t="shared" si="1"/>
        <v>Australia-Oceania2010</v>
      </c>
      <c r="B1949" s="17" t="s">
        <v>244</v>
      </c>
      <c r="C1949" s="18" t="s">
        <v>243</v>
      </c>
      <c r="D1949" s="19" t="s">
        <v>89</v>
      </c>
      <c r="E1949" s="17">
        <v>5.23279846E8</v>
      </c>
      <c r="F1949" s="18">
        <v>0.09</v>
      </c>
      <c r="G1949" s="18">
        <v>4118.0</v>
      </c>
      <c r="H1949" s="18">
        <v>0.06</v>
      </c>
      <c r="I1949" s="20">
        <f t="array" ref="I1949:J1949">IFNA(VLOOKUP(A1949,ENERGY!$A$2:$F$2692,{5,6},0),0)</f>
        <v>0</v>
      </c>
      <c r="J1949" s="20">
        <v>0.0</v>
      </c>
      <c r="K1949" s="20">
        <f t="array" ref="K1949:S1949">VLOOKUP(A1949,'HUMAN RESOURCES'!$A$2:$M$2692,{2,3,4,5,6,7,8,9,10},0)</f>
        <v>0.014</v>
      </c>
      <c r="L1949" s="20">
        <v>0.004</v>
      </c>
      <c r="M1949" s="20">
        <v>84.0</v>
      </c>
      <c r="N1949" s="20">
        <v>80.0</v>
      </c>
      <c r="O1949" s="20">
        <v>0.189</v>
      </c>
      <c r="P1949" s="20">
        <v>0.676</v>
      </c>
      <c r="Q1949" s="20">
        <v>0.134</v>
      </c>
      <c r="R1949" s="20">
        <v>2.20318E7</v>
      </c>
      <c r="S1949" s="20">
        <v>0.887</v>
      </c>
      <c r="T1949" s="20">
        <f t="array" ref="T1949:U1949">VLOOKUP(A1949,TOURISM!$A$2:$F$2692,{3,6},0)</f>
        <v>32336000000</v>
      </c>
      <c r="U1949" s="20">
        <v>2.7534E10</v>
      </c>
      <c r="V1949" s="20">
        <f t="array" ref="V1949:AA1949">VLOOKUP(A1949,BUSINESS!$A$2:$J$2692,{4,5,6,7,8,9},0)</f>
        <v>0.475</v>
      </c>
      <c r="W1949" s="20">
        <v>3.0</v>
      </c>
      <c r="X1949" s="20"/>
      <c r="Y1949" s="20">
        <v>109.0</v>
      </c>
      <c r="Z1949" s="20">
        <v>0.76</v>
      </c>
      <c r="AA1949" s="20">
        <v>1.004</v>
      </c>
      <c r="AB1949" s="21">
        <f t="shared" si="650"/>
        <v>23.75111639</v>
      </c>
      <c r="AC1949" s="20"/>
      <c r="AD1949" s="20"/>
      <c r="AE1949" s="20">
        <f t="shared" si="652"/>
        <v>1249.739014</v>
      </c>
      <c r="AF1949" s="22" t="b">
        <f t="shared" si="4"/>
        <v>0</v>
      </c>
      <c r="AG1949" s="20" t="b">
        <f t="shared" si="5"/>
        <v>0</v>
      </c>
      <c r="AH1949" s="20" t="b">
        <f t="shared" si="6"/>
        <v>0</v>
      </c>
      <c r="AI1949" s="20" t="b">
        <f t="shared" si="7"/>
        <v>1</v>
      </c>
      <c r="AJ1949" s="20"/>
      <c r="AK1949" s="20"/>
      <c r="AL1949" s="20"/>
      <c r="AM1949" s="20"/>
      <c r="AN1949" s="20"/>
      <c r="AO1949" s="20"/>
      <c r="AP1949" s="20"/>
      <c r="AQ1949" s="20"/>
      <c r="AR1949" s="23"/>
      <c r="AS1949" s="23"/>
      <c r="AT1949" s="23"/>
      <c r="AU1949" s="23"/>
      <c r="AV1949" s="23"/>
    </row>
    <row r="1950" ht="15.75" customHeight="1">
      <c r="A1950" s="17" t="str">
        <f t="shared" si="1"/>
        <v>Australia-Oceania2011</v>
      </c>
      <c r="B1950" s="17" t="s">
        <v>244</v>
      </c>
      <c r="C1950" s="18" t="s">
        <v>243</v>
      </c>
      <c r="D1950" s="19" t="s">
        <v>90</v>
      </c>
      <c r="E1950" s="17">
        <v>5.2642574E8</v>
      </c>
      <c r="F1950" s="18">
        <v>0.089</v>
      </c>
      <c r="G1950" s="18">
        <v>5138.0</v>
      </c>
      <c r="H1950" s="18">
        <v>0.073</v>
      </c>
      <c r="I1950" s="20">
        <f t="array" ref="I1950:J1950">IFNA(VLOOKUP(A1950,ENERGY!$A$2:$F$2692,{5,6},0),0)</f>
        <v>105751</v>
      </c>
      <c r="J1950" s="20">
        <v>324860.0</v>
      </c>
      <c r="K1950" s="20">
        <f t="array" ref="K1950:S1950">VLOOKUP(A1950,'HUMAN RESOURCES'!$A$2:$M$2692,{2,3,4,5,6,7,8,9,10},0)</f>
        <v>0.014</v>
      </c>
      <c r="L1950" s="20">
        <v>0.004</v>
      </c>
      <c r="M1950" s="20">
        <v>84.0</v>
      </c>
      <c r="N1950" s="20">
        <v>80.0</v>
      </c>
      <c r="O1950" s="20">
        <v>0.189</v>
      </c>
      <c r="P1950" s="20">
        <v>0.674</v>
      </c>
      <c r="Q1950" s="20">
        <v>0.137</v>
      </c>
      <c r="R1950" s="20">
        <v>2.234E7</v>
      </c>
      <c r="S1950" s="20">
        <v>0.889</v>
      </c>
      <c r="T1950" s="20">
        <f t="array" ref="T1950:U1950">VLOOKUP(A1950,TOURISM!$A$2:$F$2692,{3,6},0)</f>
        <v>34207000000</v>
      </c>
      <c r="U1950" s="20">
        <v>3.3328E10</v>
      </c>
      <c r="V1950" s="20">
        <f t="array" ref="V1950:AA1950">VLOOKUP(A1950,BUSINESS!$A$2:$J$2692,{4,5,6,7,8,9},0)</f>
        <v>0.473</v>
      </c>
      <c r="W1950" s="20">
        <v>3.0</v>
      </c>
      <c r="X1950" s="20"/>
      <c r="Y1950" s="20">
        <v>109.0</v>
      </c>
      <c r="Z1950" s="20">
        <v>0.795</v>
      </c>
      <c r="AA1950" s="20">
        <v>1.046</v>
      </c>
      <c r="AB1950" s="21">
        <f t="shared" si="650"/>
        <v>23.56426768</v>
      </c>
      <c r="AC1950" s="20">
        <f t="shared" ref="AC1950:AC1952" si="656">I1950/R1950</f>
        <v>0.004733706356</v>
      </c>
      <c r="AD1950" s="20">
        <f t="shared" ref="AD1950:AD1951" si="657">J1950/R1950</f>
        <v>0.01454162936</v>
      </c>
      <c r="AE1950" s="20">
        <f t="shared" si="652"/>
        <v>1491.853178</v>
      </c>
      <c r="AF1950" s="22" t="b">
        <f t="shared" si="4"/>
        <v>0</v>
      </c>
      <c r="AG1950" s="20" t="b">
        <f t="shared" si="5"/>
        <v>0</v>
      </c>
      <c r="AH1950" s="20" t="b">
        <f t="shared" si="6"/>
        <v>0</v>
      </c>
      <c r="AI1950" s="20" t="b">
        <f t="shared" si="7"/>
        <v>1</v>
      </c>
      <c r="AJ1950" s="20"/>
      <c r="AK1950" s="20"/>
      <c r="AL1950" s="20"/>
      <c r="AM1950" s="20"/>
      <c r="AN1950" s="20"/>
      <c r="AO1950" s="20"/>
      <c r="AP1950" s="20"/>
      <c r="AQ1950" s="20"/>
      <c r="AR1950" s="23"/>
      <c r="AS1950" s="23"/>
      <c r="AT1950" s="23"/>
      <c r="AU1950" s="23"/>
      <c r="AV1950" s="23"/>
    </row>
    <row r="1951" ht="15.75" customHeight="1">
      <c r="A1951" s="17" t="str">
        <f t="shared" si="1"/>
        <v>Australia-Oceania2012</v>
      </c>
      <c r="B1951" s="17" t="s">
        <v>244</v>
      </c>
      <c r="C1951" s="18" t="s">
        <v>243</v>
      </c>
      <c r="D1951" s="19" t="s">
        <v>91</v>
      </c>
      <c r="E1951" s="17">
        <v>5.29064647E8</v>
      </c>
      <c r="F1951" s="18">
        <v>0.092</v>
      </c>
      <c r="G1951" s="18">
        <v>6114.0</v>
      </c>
      <c r="H1951" s="18">
        <v>0.077</v>
      </c>
      <c r="I1951" s="20">
        <f t="array" ref="I1951:J1951">IFNA(VLOOKUP(A1951,ENERGY!$A$2:$F$2692,{5,6},0),0)</f>
        <v>112696</v>
      </c>
      <c r="J1951" s="20">
        <v>348757.0</v>
      </c>
      <c r="K1951" s="20">
        <f t="array" ref="K1951:S1951">VLOOKUP(A1951,'HUMAN RESOURCES'!$A$2:$M$2692,{2,3,4,5,6,7,8,9,10},0)</f>
        <v>0.014</v>
      </c>
      <c r="L1951" s="20">
        <v>0.004</v>
      </c>
      <c r="M1951" s="20">
        <v>84.0</v>
      </c>
      <c r="N1951" s="20">
        <v>80.0</v>
      </c>
      <c r="O1951" s="20">
        <v>0.189</v>
      </c>
      <c r="P1951" s="20">
        <v>0.671</v>
      </c>
      <c r="Q1951" s="20">
        <v>0.14</v>
      </c>
      <c r="R1951" s="20">
        <v>2.27239E7</v>
      </c>
      <c r="S1951" s="20">
        <v>0.89</v>
      </c>
      <c r="T1951" s="20">
        <f t="array" ref="T1951:U1951">VLOOKUP(A1951,TOURISM!$A$2:$F$2692,{3,6},0)</f>
        <v>34130000000</v>
      </c>
      <c r="U1951" s="20">
        <v>3.4704E10</v>
      </c>
      <c r="V1951" s="20">
        <f t="array" ref="V1951:AA1951">VLOOKUP(A1951,BUSINESS!$A$2:$J$2692,{4,5,6,7,8,9},0)</f>
        <v>0.472</v>
      </c>
      <c r="W1951" s="20">
        <v>3.0</v>
      </c>
      <c r="X1951" s="20">
        <v>10.0</v>
      </c>
      <c r="Y1951" s="20">
        <v>109.0</v>
      </c>
      <c r="Z1951" s="20">
        <v>0.79</v>
      </c>
      <c r="AA1951" s="20">
        <v>1.056</v>
      </c>
      <c r="AB1951" s="21">
        <f t="shared" si="650"/>
        <v>23.28229956</v>
      </c>
      <c r="AC1951" s="20">
        <f t="shared" si="656"/>
        <v>0.004959359969</v>
      </c>
      <c r="AD1951" s="20">
        <f t="shared" si="657"/>
        <v>0.01534758558</v>
      </c>
      <c r="AE1951" s="20">
        <f t="shared" si="652"/>
        <v>1527.202637</v>
      </c>
      <c r="AF1951" s="22" t="b">
        <f t="shared" si="4"/>
        <v>0</v>
      </c>
      <c r="AG1951" s="20" t="b">
        <f t="shared" si="5"/>
        <v>0</v>
      </c>
      <c r="AH1951" s="20" t="b">
        <f t="shared" si="6"/>
        <v>0</v>
      </c>
      <c r="AI1951" s="20" t="b">
        <f t="shared" si="7"/>
        <v>1</v>
      </c>
      <c r="AJ1951" s="20"/>
      <c r="AK1951" s="20"/>
      <c r="AL1951" s="20"/>
      <c r="AM1951" s="20"/>
      <c r="AN1951" s="20"/>
      <c r="AO1951" s="20"/>
      <c r="AP1951" s="20"/>
      <c r="AQ1951" s="20"/>
      <c r="AR1951" s="23"/>
      <c r="AS1951" s="23"/>
      <c r="AT1951" s="23"/>
      <c r="AU1951" s="23"/>
      <c r="AV1951" s="23"/>
    </row>
    <row r="1952" ht="15.75" customHeight="1">
      <c r="A1952" s="17" t="str">
        <f t="shared" si="1"/>
        <v>Australia-Oceania2000</v>
      </c>
      <c r="B1952" s="17" t="s">
        <v>244</v>
      </c>
      <c r="C1952" s="18" t="s">
        <v>243</v>
      </c>
      <c r="D1952" s="19" t="s">
        <v>76</v>
      </c>
      <c r="E1952" s="17">
        <v>5.30131963E8</v>
      </c>
      <c r="F1952" s="18">
        <v>0.091</v>
      </c>
      <c r="G1952" s="18">
        <v>6140.0</v>
      </c>
      <c r="H1952" s="18">
        <v>0.07</v>
      </c>
      <c r="I1952" s="20">
        <f t="array" ref="I1952:J1952">IFNA(VLOOKUP(A1952,ENERGY!$A$2:$F$2692,{5,6},0),0)</f>
        <v>133681</v>
      </c>
      <c r="J1952" s="20"/>
      <c r="K1952" s="20">
        <f t="array" ref="K1952:S1952">VLOOKUP(A1952,'HUMAN RESOURCES'!$A$2:$M$2692,{2,3,4,5,6,7,8,9,10},0)</f>
        <v>0.013</v>
      </c>
      <c r="L1952" s="20">
        <v>0.005</v>
      </c>
      <c r="M1952" s="20">
        <v>82.0</v>
      </c>
      <c r="N1952" s="20">
        <v>77.0</v>
      </c>
      <c r="O1952" s="20">
        <v>0.207</v>
      </c>
      <c r="P1952" s="20">
        <v>0.669</v>
      </c>
      <c r="Q1952" s="20">
        <v>0.124</v>
      </c>
      <c r="R1952" s="20">
        <v>1.9153E7</v>
      </c>
      <c r="S1952" s="20">
        <v>0.872</v>
      </c>
      <c r="T1952" s="20">
        <f t="array" ref="T1952:U1952">VLOOKUP(A1952,TOURISM!$A$2:$F$2692,{3,6},0)</f>
        <v>13016000000</v>
      </c>
      <c r="U1952" s="20">
        <v>8.78E9</v>
      </c>
      <c r="V1952" s="20" t="str">
        <f t="array" ref="V1952:AA1952">VLOOKUP(A1952,BUSINESS!$A$2:$J$2692,{4,5,6,7,8,9},0)</f>
        <v/>
      </c>
      <c r="W1952" s="20"/>
      <c r="X1952" s="20"/>
      <c r="Y1952" s="20"/>
      <c r="Z1952" s="20">
        <v>0.468</v>
      </c>
      <c r="AA1952" s="20">
        <v>0.445</v>
      </c>
      <c r="AB1952" s="21">
        <f t="shared" si="650"/>
        <v>27.67879512</v>
      </c>
      <c r="AC1952" s="20">
        <f t="shared" si="656"/>
        <v>0.006979637655</v>
      </c>
      <c r="AD1952" s="20"/>
      <c r="AE1952" s="20">
        <f t="shared" si="652"/>
        <v>458.4138255</v>
      </c>
      <c r="AF1952" s="22" t="b">
        <f t="shared" si="4"/>
        <v>0</v>
      </c>
      <c r="AG1952" s="20" t="b">
        <f t="shared" si="5"/>
        <v>0</v>
      </c>
      <c r="AH1952" s="20" t="b">
        <f t="shared" si="6"/>
        <v>0</v>
      </c>
      <c r="AI1952" s="20" t="b">
        <f t="shared" si="7"/>
        <v>0</v>
      </c>
      <c r="AJ1952" s="20"/>
      <c r="AK1952" s="20"/>
      <c r="AL1952" s="20"/>
      <c r="AM1952" s="20"/>
      <c r="AN1952" s="20"/>
      <c r="AO1952" s="20"/>
      <c r="AP1952" s="20"/>
      <c r="AQ1952" s="20"/>
      <c r="AR1952" s="23"/>
      <c r="AS1952" s="23"/>
      <c r="AT1952" s="23"/>
      <c r="AU1952" s="23"/>
      <c r="AV1952" s="23"/>
    </row>
    <row r="1953" ht="15.75" customHeight="1">
      <c r="A1953" s="17" t="str">
        <f t="shared" si="1"/>
        <v>Fiji-Oceania2000</v>
      </c>
      <c r="B1953" s="17" t="s">
        <v>245</v>
      </c>
      <c r="C1953" s="18" t="s">
        <v>243</v>
      </c>
      <c r="D1953" s="19" t="s">
        <v>76</v>
      </c>
      <c r="E1953" s="17">
        <v>5.675697575E9</v>
      </c>
      <c r="F1953" s="18">
        <v>0.039</v>
      </c>
      <c r="G1953" s="18">
        <v>80.0</v>
      </c>
      <c r="H1953" s="18">
        <v>0.084</v>
      </c>
      <c r="I1953" s="20" t="str">
        <f t="array" ref="I1953:J1953">IFNA(VLOOKUP(A1953,ENERGY!$A$2:$F$2692,{5,6},0),0)</f>
        <v/>
      </c>
      <c r="J1953" s="20"/>
      <c r="K1953" s="20">
        <f t="array" ref="K1953:S1953">VLOOKUP(A1953,'HUMAN RESOURCES'!$A$2:$M$2692,{2,3,4,5,6,7,8,9,10},0)</f>
        <v>0.025</v>
      </c>
      <c r="L1953" s="20">
        <v>0.021</v>
      </c>
      <c r="M1953" s="20">
        <v>70.0</v>
      </c>
      <c r="N1953" s="20">
        <v>65.0</v>
      </c>
      <c r="O1953" s="20">
        <v>0.351</v>
      </c>
      <c r="P1953" s="20">
        <v>0.615</v>
      </c>
      <c r="Q1953" s="20">
        <v>0.034</v>
      </c>
      <c r="R1953" s="20">
        <v>811647.0</v>
      </c>
      <c r="S1953" s="20">
        <v>0.479</v>
      </c>
      <c r="T1953" s="20">
        <f t="array" ref="T1953:U1953">VLOOKUP(A1953,TOURISM!$A$2:$F$2692,{3,6},0)</f>
        <v>291000000</v>
      </c>
      <c r="U1953" s="20">
        <v>9.6E7</v>
      </c>
      <c r="V1953" s="20" t="str">
        <f t="array" ref="V1953:AA1953">VLOOKUP(A1953,BUSINESS!$A$2:$J$2692,{4,5,6,7,8,9},0)</f>
        <v/>
      </c>
      <c r="W1953" s="20"/>
      <c r="X1953" s="20"/>
      <c r="Y1953" s="20"/>
      <c r="Z1953" s="20">
        <v>0.015</v>
      </c>
      <c r="AA1953" s="20">
        <v>0.068</v>
      </c>
      <c r="AB1953" s="21">
        <f t="shared" si="650"/>
        <v>6992.815319</v>
      </c>
      <c r="AC1953" s="20"/>
      <c r="AD1953" s="20"/>
      <c r="AE1953" s="20">
        <f t="shared" si="652"/>
        <v>118.2780199</v>
      </c>
      <c r="AF1953" s="22" t="b">
        <f t="shared" si="4"/>
        <v>0</v>
      </c>
      <c r="AG1953" s="20" t="b">
        <f t="shared" si="5"/>
        <v>0</v>
      </c>
      <c r="AH1953" s="20" t="b">
        <f t="shared" si="6"/>
        <v>0</v>
      </c>
      <c r="AI1953" s="20" t="b">
        <f t="shared" si="7"/>
        <v>0</v>
      </c>
      <c r="AJ1953" s="20"/>
      <c r="AK1953" s="20"/>
      <c r="AL1953" s="20"/>
      <c r="AM1953" s="20"/>
      <c r="AN1953" s="20"/>
      <c r="AO1953" s="20"/>
      <c r="AP1953" s="20"/>
      <c r="AQ1953" s="20"/>
      <c r="AR1953" s="23"/>
      <c r="AS1953" s="23"/>
      <c r="AT1953" s="23"/>
      <c r="AU1953" s="23"/>
      <c r="AV1953" s="23"/>
    </row>
    <row r="1954" ht="15.75" customHeight="1">
      <c r="A1954" s="17" t="str">
        <f t="shared" si="1"/>
        <v>Fiji-Oceania2001</v>
      </c>
      <c r="B1954" s="17" t="s">
        <v>245</v>
      </c>
      <c r="C1954" s="18" t="s">
        <v>243</v>
      </c>
      <c r="D1954" s="19" t="s">
        <v>77</v>
      </c>
      <c r="E1954" s="17">
        <v>5.697991241E9</v>
      </c>
      <c r="F1954" s="18">
        <v>0.033</v>
      </c>
      <c r="G1954" s="18">
        <v>67.0</v>
      </c>
      <c r="H1954" s="18">
        <v>0.083</v>
      </c>
      <c r="I1954" s="20" t="str">
        <f t="array" ref="I1954:J1954">IFNA(VLOOKUP(A1954,ENERGY!$A$2:$F$2692,{5,6},0),0)</f>
        <v/>
      </c>
      <c r="J1954" s="20"/>
      <c r="K1954" s="20">
        <f t="array" ref="K1954:S1954">VLOOKUP(A1954,'HUMAN RESOURCES'!$A$2:$M$2692,{2,3,4,5,6,7,8,9,10},0)</f>
        <v>0.024</v>
      </c>
      <c r="L1954" s="20">
        <v>0.02</v>
      </c>
      <c r="M1954" s="20">
        <v>70.0</v>
      </c>
      <c r="N1954" s="20">
        <v>65.0</v>
      </c>
      <c r="O1954" s="20">
        <v>0.343</v>
      </c>
      <c r="P1954" s="20">
        <v>0.621</v>
      </c>
      <c r="Q1954" s="20">
        <v>0.036</v>
      </c>
      <c r="R1954" s="20">
        <v>814700.0</v>
      </c>
      <c r="S1954" s="20">
        <v>0.483</v>
      </c>
      <c r="T1954" s="20">
        <f t="array" ref="T1954:U1954">VLOOKUP(A1954,TOURISM!$A$2:$F$2692,{3,6},0)</f>
        <v>316000000</v>
      </c>
      <c r="U1954" s="20">
        <v>8.4E7</v>
      </c>
      <c r="V1954" s="20" t="str">
        <f t="array" ref="V1954:AA1954">VLOOKUP(A1954,BUSINESS!$A$2:$J$2692,{4,5,6,7,8,9},0)</f>
        <v/>
      </c>
      <c r="W1954" s="20"/>
      <c r="X1954" s="20"/>
      <c r="Y1954" s="20"/>
      <c r="Z1954" s="20">
        <v>0.019</v>
      </c>
      <c r="AA1954" s="20">
        <v>0.099</v>
      </c>
      <c r="AB1954" s="21">
        <f t="shared" si="650"/>
        <v>6993.974765</v>
      </c>
      <c r="AC1954" s="20"/>
      <c r="AD1954" s="20"/>
      <c r="AE1954" s="20">
        <f t="shared" si="652"/>
        <v>103.1054376</v>
      </c>
      <c r="AF1954" s="22" t="b">
        <f t="shared" si="4"/>
        <v>0</v>
      </c>
      <c r="AG1954" s="20" t="b">
        <f t="shared" si="5"/>
        <v>0</v>
      </c>
      <c r="AH1954" s="20" t="b">
        <f t="shared" si="6"/>
        <v>0</v>
      </c>
      <c r="AI1954" s="20" t="b">
        <f t="shared" si="7"/>
        <v>0</v>
      </c>
      <c r="AJ1954" s="20"/>
      <c r="AK1954" s="20"/>
      <c r="AL1954" s="20"/>
      <c r="AM1954" s="20"/>
      <c r="AN1954" s="20"/>
      <c r="AO1954" s="20"/>
      <c r="AP1954" s="20"/>
      <c r="AQ1954" s="20"/>
      <c r="AR1954" s="23"/>
      <c r="AS1954" s="23"/>
      <c r="AT1954" s="23"/>
      <c r="AU1954" s="23"/>
      <c r="AV1954" s="23"/>
    </row>
    <row r="1955" ht="15.75" customHeight="1">
      <c r="A1955" s="17" t="str">
        <f t="shared" si="1"/>
        <v>Fiji-Oceania2002</v>
      </c>
      <c r="B1955" s="17" t="s">
        <v>245</v>
      </c>
      <c r="C1955" s="18" t="s">
        <v>243</v>
      </c>
      <c r="D1955" s="19" t="s">
        <v>79</v>
      </c>
      <c r="E1955" s="17">
        <v>5.707618247E9</v>
      </c>
      <c r="F1955" s="18">
        <v>0.035</v>
      </c>
      <c r="G1955" s="18">
        <v>79.0</v>
      </c>
      <c r="H1955" s="18">
        <v>0.081</v>
      </c>
      <c r="I1955" s="20" t="str">
        <f t="array" ref="I1955:J1955">IFNA(VLOOKUP(A1955,ENERGY!$A$2:$F$2692,{5,6},0),0)</f>
        <v/>
      </c>
      <c r="J1955" s="20">
        <v>1291.0</v>
      </c>
      <c r="K1955" s="20">
        <f t="array" ref="K1955:S1955">VLOOKUP(A1955,'HUMAN RESOURCES'!$A$2:$M$2692,{2,3,4,5,6,7,8,9,10},0)</f>
        <v>0.024</v>
      </c>
      <c r="L1955" s="20">
        <v>0.02</v>
      </c>
      <c r="M1955" s="20">
        <v>71.0</v>
      </c>
      <c r="N1955" s="20">
        <v>65.0</v>
      </c>
      <c r="O1955" s="20">
        <v>0.334</v>
      </c>
      <c r="P1955" s="20">
        <v>0.629</v>
      </c>
      <c r="Q1955" s="20">
        <v>0.037</v>
      </c>
      <c r="R1955" s="20">
        <v>816237.0</v>
      </c>
      <c r="S1955" s="20">
        <v>0.487</v>
      </c>
      <c r="T1955" s="20">
        <f t="array" ref="T1955:U1955">VLOOKUP(A1955,TOURISM!$A$2:$F$2692,{3,6},0)</f>
        <v>384000000</v>
      </c>
      <c r="U1955" s="20">
        <v>7.9E7</v>
      </c>
      <c r="V1955" s="20" t="str">
        <f t="array" ref="V1955:AA1955">VLOOKUP(A1955,BUSINESS!$A$2:$J$2692,{4,5,6,7,8,9},0)</f>
        <v/>
      </c>
      <c r="W1955" s="20"/>
      <c r="X1955" s="20"/>
      <c r="Y1955" s="20"/>
      <c r="Z1955" s="20">
        <v>0.062</v>
      </c>
      <c r="AA1955" s="20">
        <v>0.11</v>
      </c>
      <c r="AB1955" s="21">
        <f t="shared" si="650"/>
        <v>6992.599266</v>
      </c>
      <c r="AC1955" s="20"/>
      <c r="AD1955" s="20">
        <f t="shared" ref="AD1955:AD1960" si="658">J1955/R1955</f>
        <v>0.001581648467</v>
      </c>
      <c r="AE1955" s="20">
        <f t="shared" si="652"/>
        <v>96.78561496</v>
      </c>
      <c r="AF1955" s="22" t="b">
        <f t="shared" si="4"/>
        <v>0</v>
      </c>
      <c r="AG1955" s="20" t="b">
        <f t="shared" si="5"/>
        <v>0</v>
      </c>
      <c r="AH1955" s="20" t="b">
        <f t="shared" si="6"/>
        <v>0</v>
      </c>
      <c r="AI1955" s="20" t="b">
        <f t="shared" si="7"/>
        <v>0</v>
      </c>
      <c r="AJ1955" s="20"/>
      <c r="AK1955" s="20"/>
      <c r="AL1955" s="20"/>
      <c r="AM1955" s="20"/>
      <c r="AN1955" s="20"/>
      <c r="AO1955" s="20"/>
      <c r="AP1955" s="20"/>
      <c r="AQ1955" s="20"/>
      <c r="AR1955" s="23"/>
      <c r="AS1955" s="23"/>
      <c r="AT1955" s="23"/>
      <c r="AU1955" s="23"/>
      <c r="AV1955" s="23"/>
    </row>
    <row r="1956" ht="15.75" customHeight="1">
      <c r="A1956" s="17" t="str">
        <f t="shared" si="1"/>
        <v>Fiji-Oceania2003</v>
      </c>
      <c r="B1956" s="17" t="s">
        <v>245</v>
      </c>
      <c r="C1956" s="18" t="s">
        <v>243</v>
      </c>
      <c r="D1956" s="19" t="s">
        <v>81</v>
      </c>
      <c r="E1956" s="17">
        <v>5.71858955E9</v>
      </c>
      <c r="F1956" s="18">
        <v>0.034</v>
      </c>
      <c r="G1956" s="18">
        <v>95.0</v>
      </c>
      <c r="H1956" s="18">
        <v>0.076</v>
      </c>
      <c r="I1956" s="20" t="str">
        <f t="array" ref="I1956:J1956">IFNA(VLOOKUP(A1956,ENERGY!$A$2:$F$2692,{5,6},0),0)</f>
        <v/>
      </c>
      <c r="J1956" s="20">
        <v>847.0</v>
      </c>
      <c r="K1956" s="20">
        <f t="array" ref="K1956:S1956">VLOOKUP(A1956,'HUMAN RESOURCES'!$A$2:$M$2692,{2,3,4,5,6,7,8,9,10},0)</f>
        <v>0.024</v>
      </c>
      <c r="L1956" s="20">
        <v>0.02</v>
      </c>
      <c r="M1956" s="20">
        <v>71.0</v>
      </c>
      <c r="N1956" s="20">
        <v>66.0</v>
      </c>
      <c r="O1956" s="20">
        <v>0.324</v>
      </c>
      <c r="P1956" s="20">
        <v>0.638</v>
      </c>
      <c r="Q1956" s="20">
        <v>0.038</v>
      </c>
      <c r="R1956" s="20">
        <v>817224.0</v>
      </c>
      <c r="S1956" s="20">
        <v>0.491</v>
      </c>
      <c r="T1956" s="20">
        <f t="array" ref="T1956:U1956">VLOOKUP(A1956,TOURISM!$A$2:$F$2692,{3,6},0)</f>
        <v>496000000</v>
      </c>
      <c r="U1956" s="20">
        <v>8.8E7</v>
      </c>
      <c r="V1956" s="20" t="str">
        <f t="array" ref="V1956:AA1956">VLOOKUP(A1956,BUSINESS!$A$2:$J$2692,{4,5,6,7,8,9},0)</f>
        <v/>
      </c>
      <c r="W1956" s="20">
        <v>45.0</v>
      </c>
      <c r="X1956" s="20"/>
      <c r="Y1956" s="20"/>
      <c r="Z1956" s="20">
        <v>0.067</v>
      </c>
      <c r="AA1956" s="20">
        <v>0.134</v>
      </c>
      <c r="AB1956" s="21">
        <f t="shared" si="650"/>
        <v>6997.57906</v>
      </c>
      <c r="AC1956" s="20"/>
      <c r="AD1956" s="20">
        <f t="shared" si="658"/>
        <v>0.001036435543</v>
      </c>
      <c r="AE1956" s="20">
        <f t="shared" si="652"/>
        <v>107.6816148</v>
      </c>
      <c r="AF1956" s="22" t="b">
        <f t="shared" si="4"/>
        <v>0</v>
      </c>
      <c r="AG1956" s="20" t="b">
        <f t="shared" si="5"/>
        <v>0</v>
      </c>
      <c r="AH1956" s="20" t="b">
        <f t="shared" si="6"/>
        <v>0</v>
      </c>
      <c r="AI1956" s="20" t="b">
        <f t="shared" si="7"/>
        <v>0</v>
      </c>
      <c r="AJ1956" s="20"/>
      <c r="AK1956" s="20"/>
      <c r="AL1956" s="20"/>
      <c r="AM1956" s="20"/>
      <c r="AN1956" s="20"/>
      <c r="AO1956" s="20"/>
      <c r="AP1956" s="20"/>
      <c r="AQ1956" s="20"/>
      <c r="AR1956" s="23"/>
      <c r="AS1956" s="23"/>
      <c r="AT1956" s="23"/>
      <c r="AU1956" s="23"/>
      <c r="AV1956" s="23"/>
    </row>
    <row r="1957" ht="15.75" customHeight="1">
      <c r="A1957" s="17" t="str">
        <f t="shared" si="1"/>
        <v>Fiji-Oceania2004</v>
      </c>
      <c r="B1957" s="17" t="s">
        <v>245</v>
      </c>
      <c r="C1957" s="18" t="s">
        <v>243</v>
      </c>
      <c r="D1957" s="19" t="s">
        <v>83</v>
      </c>
      <c r="E1957" s="17">
        <v>5.727591778E9</v>
      </c>
      <c r="F1957" s="18">
        <v>0.036</v>
      </c>
      <c r="G1957" s="18">
        <v>120.0</v>
      </c>
      <c r="H1957" s="18">
        <v>0.072</v>
      </c>
      <c r="I1957" s="20" t="str">
        <f t="array" ref="I1957:J1957">IFNA(VLOOKUP(A1957,ENERGY!$A$2:$F$2692,{5,6},0),0)</f>
        <v/>
      </c>
      <c r="J1957" s="20">
        <v>1078.0</v>
      </c>
      <c r="K1957" s="20">
        <f t="array" ref="K1957:S1957">VLOOKUP(A1957,'HUMAN RESOURCES'!$A$2:$M$2692,{2,3,4,5,6,7,8,9,10},0)</f>
        <v>0.024</v>
      </c>
      <c r="L1957" s="20">
        <v>0.02</v>
      </c>
      <c r="M1957" s="20">
        <v>71.0</v>
      </c>
      <c r="N1957" s="20">
        <v>66.0</v>
      </c>
      <c r="O1957" s="20">
        <v>0.314</v>
      </c>
      <c r="P1957" s="20">
        <v>0.646</v>
      </c>
      <c r="Q1957" s="20">
        <v>0.04</v>
      </c>
      <c r="R1957" s="20">
        <v>818995.0</v>
      </c>
      <c r="S1957" s="20">
        <v>0.495</v>
      </c>
      <c r="T1957" s="20">
        <f t="array" ref="T1957:U1957">VLOOKUP(A1957,TOURISM!$A$2:$F$2692,{3,6},0)</f>
        <v>588000000</v>
      </c>
      <c r="U1957" s="20">
        <v>1.18E8</v>
      </c>
      <c r="V1957" s="20" t="str">
        <f t="array" ref="V1957:AA1957">VLOOKUP(A1957,BUSINESS!$A$2:$J$2692,{4,5,6,7,8,9},0)</f>
        <v/>
      </c>
      <c r="W1957" s="20">
        <v>45.0</v>
      </c>
      <c r="X1957" s="20"/>
      <c r="Y1957" s="20"/>
      <c r="Z1957" s="20">
        <v>0.074</v>
      </c>
      <c r="AA1957" s="20">
        <v>0.174</v>
      </c>
      <c r="AB1957" s="21">
        <f t="shared" si="650"/>
        <v>6993.439249</v>
      </c>
      <c r="AC1957" s="20"/>
      <c r="AD1957" s="20">
        <f t="shared" si="658"/>
        <v>0.001316247352</v>
      </c>
      <c r="AE1957" s="20">
        <f t="shared" si="652"/>
        <v>144.0790237</v>
      </c>
      <c r="AF1957" s="22" t="b">
        <f t="shared" si="4"/>
        <v>0</v>
      </c>
      <c r="AG1957" s="20" t="b">
        <f t="shared" si="5"/>
        <v>0</v>
      </c>
      <c r="AH1957" s="20" t="b">
        <f t="shared" si="6"/>
        <v>0</v>
      </c>
      <c r="AI1957" s="20" t="b">
        <f t="shared" si="7"/>
        <v>0</v>
      </c>
      <c r="AJ1957" s="20"/>
      <c r="AK1957" s="20"/>
      <c r="AL1957" s="20"/>
      <c r="AM1957" s="20"/>
      <c r="AN1957" s="20"/>
      <c r="AO1957" s="20"/>
      <c r="AP1957" s="20"/>
      <c r="AQ1957" s="20"/>
      <c r="AR1957" s="23"/>
      <c r="AS1957" s="23"/>
      <c r="AT1957" s="23"/>
      <c r="AU1957" s="23"/>
      <c r="AV1957" s="23"/>
    </row>
    <row r="1958" ht="15.75" customHeight="1">
      <c r="A1958" s="17" t="str">
        <f t="shared" si="1"/>
        <v>Fiji-Oceania2005</v>
      </c>
      <c r="B1958" s="17" t="s">
        <v>245</v>
      </c>
      <c r="C1958" s="18" t="s">
        <v>243</v>
      </c>
      <c r="D1958" s="19" t="s">
        <v>84</v>
      </c>
      <c r="E1958" s="17">
        <v>5.740438192E9</v>
      </c>
      <c r="F1958" s="18">
        <v>0.036</v>
      </c>
      <c r="G1958" s="18">
        <v>132.0</v>
      </c>
      <c r="H1958" s="18">
        <v>0.068</v>
      </c>
      <c r="I1958" s="20">
        <f t="array" ref="I1958:J1958">IFNA(VLOOKUP(A1958,ENERGY!$A$2:$F$2692,{5,6},0),0)</f>
        <v>666</v>
      </c>
      <c r="J1958" s="20">
        <v>1133.0</v>
      </c>
      <c r="K1958" s="20">
        <f t="array" ref="K1958:S1958">VLOOKUP(A1958,'HUMAN RESOURCES'!$A$2:$M$2692,{2,3,4,5,6,7,8,9,10},0)</f>
        <v>0.023</v>
      </c>
      <c r="L1958" s="20">
        <v>0.02</v>
      </c>
      <c r="M1958" s="20">
        <v>71.0</v>
      </c>
      <c r="N1958" s="20">
        <v>66.0</v>
      </c>
      <c r="O1958" s="20">
        <v>0.306</v>
      </c>
      <c r="P1958" s="20">
        <v>0.653</v>
      </c>
      <c r="Q1958" s="20">
        <v>0.041</v>
      </c>
      <c r="R1958" s="20">
        <v>822484.0</v>
      </c>
      <c r="S1958" s="20">
        <v>0.499</v>
      </c>
      <c r="T1958" s="20">
        <f t="array" ref="T1958:U1958">VLOOKUP(A1958,TOURISM!$A$2:$F$2692,{3,6},0)</f>
        <v>722000000</v>
      </c>
      <c r="U1958" s="20">
        <v>1.32E8</v>
      </c>
      <c r="V1958" s="20">
        <f t="array" ref="V1958:AA1958">VLOOKUP(A1958,BUSINESS!$A$2:$J$2692,{4,5,6,7,8,9},0)</f>
        <v>0.415</v>
      </c>
      <c r="W1958" s="20">
        <v>46.0</v>
      </c>
      <c r="X1958" s="20"/>
      <c r="Y1958" s="20">
        <v>140.0</v>
      </c>
      <c r="Z1958" s="20">
        <v>0.085</v>
      </c>
      <c r="AA1958" s="20">
        <v>0.249</v>
      </c>
      <c r="AB1958" s="21">
        <f t="shared" si="650"/>
        <v>6979.39193</v>
      </c>
      <c r="AC1958" s="20">
        <f t="shared" ref="AC1958:AC1960" si="659">I1958/R1958</f>
        <v>0.0008097421956</v>
      </c>
      <c r="AD1958" s="20">
        <f t="shared" si="658"/>
        <v>0.001377534396</v>
      </c>
      <c r="AE1958" s="20">
        <f t="shared" si="652"/>
        <v>160.4894442</v>
      </c>
      <c r="AF1958" s="22" t="b">
        <f t="shared" si="4"/>
        <v>0</v>
      </c>
      <c r="AG1958" s="20" t="b">
        <f t="shared" si="5"/>
        <v>0</v>
      </c>
      <c r="AH1958" s="20" t="b">
        <f t="shared" si="6"/>
        <v>0</v>
      </c>
      <c r="AI1958" s="20" t="b">
        <f t="shared" si="7"/>
        <v>0</v>
      </c>
      <c r="AJ1958" s="20"/>
      <c r="AK1958" s="20"/>
      <c r="AL1958" s="20"/>
      <c r="AM1958" s="20"/>
      <c r="AN1958" s="20"/>
      <c r="AO1958" s="20"/>
      <c r="AP1958" s="20"/>
      <c r="AQ1958" s="20"/>
      <c r="AR1958" s="23"/>
      <c r="AS1958" s="23"/>
      <c r="AT1958" s="23"/>
      <c r="AU1958" s="23"/>
      <c r="AV1958" s="23"/>
    </row>
    <row r="1959" ht="15.75" customHeight="1">
      <c r="A1959" s="17" t="str">
        <f t="shared" si="1"/>
        <v>Fiji-Oceania2006</v>
      </c>
      <c r="B1959" s="17" t="s">
        <v>245</v>
      </c>
      <c r="C1959" s="18" t="s">
        <v>243</v>
      </c>
      <c r="D1959" s="19" t="s">
        <v>85</v>
      </c>
      <c r="E1959" s="17">
        <v>5.744414E9</v>
      </c>
      <c r="F1959" s="18">
        <v>0.038</v>
      </c>
      <c r="G1959" s="18">
        <v>144.0</v>
      </c>
      <c r="H1959" s="18">
        <v>0.073</v>
      </c>
      <c r="I1959" s="20">
        <f t="array" ref="I1959:J1959">IFNA(VLOOKUP(A1959,ENERGY!$A$2:$F$2692,{5,6},0),0)</f>
        <v>524</v>
      </c>
      <c r="J1959" s="20">
        <v>1203.0</v>
      </c>
      <c r="K1959" s="20">
        <f t="array" ref="K1959:S1959">VLOOKUP(A1959,'HUMAN RESOURCES'!$A$2:$M$2692,{2,3,4,5,6,7,8,9,10},0)</f>
        <v>0.023</v>
      </c>
      <c r="L1959" s="20">
        <v>0.02</v>
      </c>
      <c r="M1959" s="20">
        <v>72.0</v>
      </c>
      <c r="N1959" s="20">
        <v>66.0</v>
      </c>
      <c r="O1959" s="20">
        <v>0.3</v>
      </c>
      <c r="P1959" s="20">
        <v>0.657</v>
      </c>
      <c r="Q1959" s="20">
        <v>0.042</v>
      </c>
      <c r="R1959" s="20">
        <v>828060.0</v>
      </c>
      <c r="S1959" s="20">
        <v>0.503</v>
      </c>
      <c r="T1959" s="20">
        <f t="array" ref="T1959:U1959">VLOOKUP(A1959,TOURISM!$A$2:$F$2692,{3,6},0)</f>
        <v>684000000</v>
      </c>
      <c r="U1959" s="20">
        <v>1.23E8</v>
      </c>
      <c r="V1959" s="20">
        <f t="array" ref="V1959:AA1959">VLOOKUP(A1959,BUSINESS!$A$2:$J$2692,{4,5,6,7,8,9},0)</f>
        <v>0.415</v>
      </c>
      <c r="W1959" s="20">
        <v>46.0</v>
      </c>
      <c r="X1959" s="20"/>
      <c r="Y1959" s="20">
        <v>140.0</v>
      </c>
      <c r="Z1959" s="20">
        <v>0.096</v>
      </c>
      <c r="AA1959" s="20">
        <v>0.344</v>
      </c>
      <c r="AB1959" s="21">
        <f t="shared" si="650"/>
        <v>6937.195372</v>
      </c>
      <c r="AC1959" s="20">
        <f t="shared" si="659"/>
        <v>0.0006328043862</v>
      </c>
      <c r="AD1959" s="20">
        <f t="shared" si="658"/>
        <v>0.001452793276</v>
      </c>
      <c r="AE1959" s="20">
        <f t="shared" si="652"/>
        <v>148.5399609</v>
      </c>
      <c r="AF1959" s="22" t="b">
        <f t="shared" si="4"/>
        <v>0</v>
      </c>
      <c r="AG1959" s="20" t="b">
        <f t="shared" si="5"/>
        <v>0</v>
      </c>
      <c r="AH1959" s="20" t="b">
        <f t="shared" si="6"/>
        <v>0</v>
      </c>
      <c r="AI1959" s="20" t="b">
        <f t="shared" si="7"/>
        <v>0</v>
      </c>
      <c r="AJ1959" s="20"/>
      <c r="AK1959" s="20"/>
      <c r="AL1959" s="20"/>
      <c r="AM1959" s="20"/>
      <c r="AN1959" s="20"/>
      <c r="AO1959" s="20"/>
      <c r="AP1959" s="20"/>
      <c r="AQ1959" s="20"/>
      <c r="AR1959" s="23"/>
      <c r="AS1959" s="23"/>
      <c r="AT1959" s="23"/>
      <c r="AU1959" s="23"/>
      <c r="AV1959" s="23"/>
    </row>
    <row r="1960" ht="15.75" customHeight="1">
      <c r="A1960" s="17" t="str">
        <f t="shared" si="1"/>
        <v>Fiji-Oceania2007</v>
      </c>
      <c r="B1960" s="17" t="s">
        <v>245</v>
      </c>
      <c r="C1960" s="18" t="s">
        <v>243</v>
      </c>
      <c r="D1960" s="19" t="s">
        <v>86</v>
      </c>
      <c r="E1960" s="17">
        <v>5.748990555E9</v>
      </c>
      <c r="F1960" s="18">
        <v>0.037</v>
      </c>
      <c r="G1960" s="18">
        <v>152.0</v>
      </c>
      <c r="H1960" s="18">
        <v>0.09</v>
      </c>
      <c r="I1960" s="20">
        <f t="array" ref="I1960:J1960">IFNA(VLOOKUP(A1960,ENERGY!$A$2:$F$2692,{5,6},0),0)</f>
        <v>578</v>
      </c>
      <c r="J1960" s="20">
        <v>1364.0</v>
      </c>
      <c r="K1960" s="20">
        <f t="array" ref="K1960:S1960">VLOOKUP(A1960,'HUMAN RESOURCES'!$A$2:$M$2692,{2,3,4,5,6,7,8,9,10},0)</f>
        <v>0.023</v>
      </c>
      <c r="L1960" s="20">
        <v>0.02</v>
      </c>
      <c r="M1960" s="20">
        <v>72.0</v>
      </c>
      <c r="N1960" s="20">
        <v>66.0</v>
      </c>
      <c r="O1960" s="20">
        <v>0.296</v>
      </c>
      <c r="P1960" s="20">
        <v>0.66</v>
      </c>
      <c r="Q1960" s="20">
        <v>0.044</v>
      </c>
      <c r="R1960" s="20">
        <v>835392.0</v>
      </c>
      <c r="S1960" s="20">
        <v>0.507</v>
      </c>
      <c r="T1960" s="20">
        <f t="array" ref="T1960:U1960">VLOOKUP(A1960,TOURISM!$A$2:$F$2692,{3,6},0)</f>
        <v>725000000</v>
      </c>
      <c r="U1960" s="20">
        <v>1.3E8</v>
      </c>
      <c r="V1960" s="20">
        <f t="array" ref="V1960:AA1960">VLOOKUP(A1960,BUSINESS!$A$2:$J$2692,{4,5,6,7,8,9},0)</f>
        <v>0.415</v>
      </c>
      <c r="W1960" s="20">
        <v>46.0</v>
      </c>
      <c r="X1960" s="20"/>
      <c r="Y1960" s="20">
        <v>140.0</v>
      </c>
      <c r="Z1960" s="20">
        <v>0.109</v>
      </c>
      <c r="AA1960" s="20">
        <v>0.634</v>
      </c>
      <c r="AB1960" s="21">
        <f t="shared" si="650"/>
        <v>6881.787897</v>
      </c>
      <c r="AC1960" s="20">
        <f t="shared" si="659"/>
        <v>0.0006918907531</v>
      </c>
      <c r="AD1960" s="20">
        <f t="shared" si="658"/>
        <v>0.001632766414</v>
      </c>
      <c r="AE1960" s="20">
        <f t="shared" si="652"/>
        <v>155.6155673</v>
      </c>
      <c r="AF1960" s="22" t="b">
        <f t="shared" si="4"/>
        <v>0</v>
      </c>
      <c r="AG1960" s="20" t="b">
        <f t="shared" si="5"/>
        <v>0</v>
      </c>
      <c r="AH1960" s="20" t="b">
        <f t="shared" si="6"/>
        <v>0</v>
      </c>
      <c r="AI1960" s="20" t="b">
        <f t="shared" si="7"/>
        <v>0</v>
      </c>
      <c r="AJ1960" s="20"/>
      <c r="AK1960" s="20"/>
      <c r="AL1960" s="20"/>
      <c r="AM1960" s="20"/>
      <c r="AN1960" s="20"/>
      <c r="AO1960" s="20"/>
      <c r="AP1960" s="20"/>
      <c r="AQ1960" s="20"/>
      <c r="AR1960" s="23"/>
      <c r="AS1960" s="23"/>
      <c r="AT1960" s="23"/>
      <c r="AU1960" s="23"/>
      <c r="AV1960" s="23"/>
    </row>
    <row r="1961" ht="15.75" customHeight="1">
      <c r="A1961" s="17" t="str">
        <f t="shared" si="1"/>
        <v>Fiji-Oceania2008</v>
      </c>
      <c r="B1961" s="17" t="s">
        <v>245</v>
      </c>
      <c r="C1961" s="18" t="s">
        <v>243</v>
      </c>
      <c r="D1961" s="19" t="s">
        <v>87</v>
      </c>
      <c r="E1961" s="17">
        <v>5.755215232E9</v>
      </c>
      <c r="F1961" s="18">
        <v>0.036</v>
      </c>
      <c r="G1961" s="18">
        <v>154.0</v>
      </c>
      <c r="H1961" s="18">
        <v>0.08</v>
      </c>
      <c r="I1961" s="20">
        <f t="array" ref="I1961:J1961">IFNA(VLOOKUP(A1961,ENERGY!$A$2:$F$2692,{5,6},0),0)</f>
        <v>0</v>
      </c>
      <c r="J1961" s="20">
        <v>0.0</v>
      </c>
      <c r="K1961" s="20">
        <f t="array" ref="K1961:S1961">VLOOKUP(A1961,'HUMAN RESOURCES'!$A$2:$M$2692,{2,3,4,5,6,7,8,9,10},0)</f>
        <v>0.022</v>
      </c>
      <c r="L1961" s="20">
        <v>0.02</v>
      </c>
      <c r="M1961" s="20">
        <v>72.0</v>
      </c>
      <c r="N1961" s="20">
        <v>66.0</v>
      </c>
      <c r="O1961" s="20">
        <v>0.294</v>
      </c>
      <c r="P1961" s="20">
        <v>0.661</v>
      </c>
      <c r="Q1961" s="20">
        <v>0.045</v>
      </c>
      <c r="R1961" s="20">
        <v>843851.0</v>
      </c>
      <c r="S1961" s="20">
        <v>0.511</v>
      </c>
      <c r="T1961" s="20">
        <f t="array" ref="T1961:U1961">VLOOKUP(A1961,TOURISM!$A$2:$F$2692,{3,6},0)</f>
        <v>938000000</v>
      </c>
      <c r="U1961" s="20">
        <v>1.12E8</v>
      </c>
      <c r="V1961" s="20">
        <f t="array" ref="V1961:AA1961">VLOOKUP(A1961,BUSINESS!$A$2:$J$2692,{4,5,6,7,8,9},0)</f>
        <v>0.415</v>
      </c>
      <c r="W1961" s="20">
        <v>46.0</v>
      </c>
      <c r="X1961" s="20"/>
      <c r="Y1961" s="20">
        <v>140.0</v>
      </c>
      <c r="Z1961" s="20">
        <v>0.13</v>
      </c>
      <c r="AA1961" s="20">
        <v>0.711</v>
      </c>
      <c r="AB1961" s="21">
        <f t="shared" si="650"/>
        <v>6820.17943</v>
      </c>
      <c r="AC1961" s="20"/>
      <c r="AD1961" s="20"/>
      <c r="AE1961" s="20">
        <f t="shared" si="652"/>
        <v>132.7248531</v>
      </c>
      <c r="AF1961" s="22" t="b">
        <f t="shared" si="4"/>
        <v>0</v>
      </c>
      <c r="AG1961" s="20" t="b">
        <f t="shared" si="5"/>
        <v>0</v>
      </c>
      <c r="AH1961" s="20" t="b">
        <f t="shared" si="6"/>
        <v>0</v>
      </c>
      <c r="AI1961" s="20" t="b">
        <f t="shared" si="7"/>
        <v>0</v>
      </c>
      <c r="AJ1961" s="20"/>
      <c r="AK1961" s="20"/>
      <c r="AL1961" s="20"/>
      <c r="AM1961" s="20"/>
      <c r="AN1961" s="20"/>
      <c r="AO1961" s="20"/>
      <c r="AP1961" s="20"/>
      <c r="AQ1961" s="20"/>
      <c r="AR1961" s="23"/>
      <c r="AS1961" s="23"/>
      <c r="AT1961" s="23"/>
      <c r="AU1961" s="23"/>
      <c r="AV1961" s="23"/>
    </row>
    <row r="1962" ht="15.75" customHeight="1">
      <c r="A1962" s="17" t="str">
        <f t="shared" si="1"/>
        <v>Fiji-Oceania2009</v>
      </c>
      <c r="B1962" s="17" t="s">
        <v>245</v>
      </c>
      <c r="C1962" s="18" t="s">
        <v>243</v>
      </c>
      <c r="D1962" s="19" t="s">
        <v>88</v>
      </c>
      <c r="E1962" s="17">
        <v>5.771473142E9</v>
      </c>
      <c r="F1962" s="18">
        <v>0.042</v>
      </c>
      <c r="G1962" s="18">
        <v>143.0</v>
      </c>
      <c r="H1962" s="18">
        <v>0.079</v>
      </c>
      <c r="I1962" s="20" t="str">
        <f t="array" ref="I1962:J1962">IFNA(VLOOKUP(A1962,ENERGY!$A$2:$F$2692,{5,6},0),0)</f>
        <v/>
      </c>
      <c r="J1962" s="20">
        <v>862.0</v>
      </c>
      <c r="K1962" s="20">
        <f t="array" ref="K1962:S1962">VLOOKUP(A1962,'HUMAN RESOURCES'!$A$2:$M$2692,{2,3,4,5,6,7,8,9,10},0)</f>
        <v>0.022</v>
      </c>
      <c r="L1962" s="20">
        <v>0.02</v>
      </c>
      <c r="M1962" s="20">
        <v>72.0</v>
      </c>
      <c r="N1962" s="20">
        <v>66.0</v>
      </c>
      <c r="O1962" s="20">
        <v>0.292</v>
      </c>
      <c r="P1962" s="20">
        <v>0.662</v>
      </c>
      <c r="Q1962" s="20">
        <v>0.047</v>
      </c>
      <c r="R1962" s="20">
        <v>852479.0</v>
      </c>
      <c r="S1962" s="20">
        <v>0.514</v>
      </c>
      <c r="T1962" s="20">
        <f t="array" ref="T1962:U1962">VLOOKUP(A1962,TOURISM!$A$2:$F$2692,{3,6},0)</f>
        <v>724000000</v>
      </c>
      <c r="U1962" s="20">
        <v>1.1E8</v>
      </c>
      <c r="V1962" s="20">
        <f t="array" ref="V1962:AA1962">VLOOKUP(A1962,BUSINESS!$A$2:$J$2692,{4,5,6,7,8,9},0)</f>
        <v>0.412</v>
      </c>
      <c r="W1962" s="20">
        <v>46.0</v>
      </c>
      <c r="X1962" s="20"/>
      <c r="Y1962" s="20">
        <v>150.0</v>
      </c>
      <c r="Z1962" s="20">
        <v>0.17</v>
      </c>
      <c r="AA1962" s="20">
        <v>0.751</v>
      </c>
      <c r="AB1962" s="21">
        <f t="shared" si="650"/>
        <v>6770.223245</v>
      </c>
      <c r="AC1962" s="20"/>
      <c r="AD1962" s="20">
        <f t="shared" ref="AD1962:AD1963" si="660">J1962/R1962</f>
        <v>0.001011168604</v>
      </c>
      <c r="AE1962" s="20">
        <f t="shared" si="652"/>
        <v>129.0354367</v>
      </c>
      <c r="AF1962" s="22" t="b">
        <f t="shared" si="4"/>
        <v>0</v>
      </c>
      <c r="AG1962" s="20" t="b">
        <f t="shared" si="5"/>
        <v>0</v>
      </c>
      <c r="AH1962" s="20" t="b">
        <f t="shared" si="6"/>
        <v>0</v>
      </c>
      <c r="AI1962" s="20" t="b">
        <f t="shared" si="7"/>
        <v>0</v>
      </c>
      <c r="AJ1962" s="20"/>
      <c r="AK1962" s="20"/>
      <c r="AL1962" s="20"/>
      <c r="AM1962" s="20"/>
      <c r="AN1962" s="20"/>
      <c r="AO1962" s="20"/>
      <c r="AP1962" s="20"/>
      <c r="AQ1962" s="20"/>
      <c r="AR1962" s="23"/>
      <c r="AS1962" s="23"/>
      <c r="AT1962" s="23"/>
      <c r="AU1962" s="23"/>
      <c r="AV1962" s="23"/>
    </row>
    <row r="1963" ht="15.75" customHeight="1">
      <c r="A1963" s="17" t="str">
        <f t="shared" si="1"/>
        <v>Fiji-Oceania2010</v>
      </c>
      <c r="B1963" s="17" t="s">
        <v>245</v>
      </c>
      <c r="C1963" s="18" t="s">
        <v>243</v>
      </c>
      <c r="D1963" s="19" t="s">
        <v>89</v>
      </c>
      <c r="E1963" s="17">
        <v>5.788311645E9</v>
      </c>
      <c r="F1963" s="18">
        <v>0.042</v>
      </c>
      <c r="G1963" s="18">
        <v>154.0</v>
      </c>
      <c r="H1963" s="18">
        <v>0.075</v>
      </c>
      <c r="I1963" s="20">
        <f t="array" ref="I1963:J1963">IFNA(VLOOKUP(A1963,ENERGY!$A$2:$F$2692,{5,6},0),0)</f>
        <v>559</v>
      </c>
      <c r="J1963" s="20">
        <v>1360.0</v>
      </c>
      <c r="K1963" s="20">
        <f t="array" ref="K1963:S1963">VLOOKUP(A1963,'HUMAN RESOURCES'!$A$2:$M$2692,{2,3,4,5,6,7,8,9,10},0)</f>
        <v>0.022</v>
      </c>
      <c r="L1963" s="20">
        <v>0.02</v>
      </c>
      <c r="M1963" s="20">
        <v>72.0</v>
      </c>
      <c r="N1963" s="20">
        <v>66.0</v>
      </c>
      <c r="O1963" s="20">
        <v>0.29</v>
      </c>
      <c r="P1963" s="20">
        <v>0.661</v>
      </c>
      <c r="Q1963" s="20">
        <v>0.048</v>
      </c>
      <c r="R1963" s="20">
        <v>860559.0</v>
      </c>
      <c r="S1963" s="20">
        <v>0.518</v>
      </c>
      <c r="T1963" s="20">
        <f t="array" ref="T1963:U1963">VLOOKUP(A1963,TOURISM!$A$2:$F$2692,{3,6},0)</f>
        <v>809000000</v>
      </c>
      <c r="U1963" s="20">
        <v>1.0E8</v>
      </c>
      <c r="V1963" s="20">
        <f t="array" ref="V1963:AA1963">VLOOKUP(A1963,BUSINESS!$A$2:$J$2692,{4,5,6,7,8,9},0)</f>
        <v>0.393</v>
      </c>
      <c r="W1963" s="20">
        <v>46.0</v>
      </c>
      <c r="X1963" s="20"/>
      <c r="Y1963" s="20">
        <v>163.0</v>
      </c>
      <c r="Z1963" s="20">
        <v>0.2</v>
      </c>
      <c r="AA1963" s="20">
        <v>0.811</v>
      </c>
      <c r="AB1963" s="21">
        <f t="shared" si="650"/>
        <v>6726.222891</v>
      </c>
      <c r="AC1963" s="20">
        <f>I1963/R1963</f>
        <v>0.0006495777744</v>
      </c>
      <c r="AD1963" s="20">
        <f t="shared" si="660"/>
        <v>0.00158036811</v>
      </c>
      <c r="AE1963" s="20">
        <f t="shared" si="652"/>
        <v>116.2035375</v>
      </c>
      <c r="AF1963" s="22" t="b">
        <f t="shared" si="4"/>
        <v>0</v>
      </c>
      <c r="AG1963" s="20" t="b">
        <f t="shared" si="5"/>
        <v>0</v>
      </c>
      <c r="AH1963" s="20" t="b">
        <f t="shared" si="6"/>
        <v>0</v>
      </c>
      <c r="AI1963" s="20" t="b">
        <f t="shared" si="7"/>
        <v>0</v>
      </c>
      <c r="AJ1963" s="20"/>
      <c r="AK1963" s="20"/>
      <c r="AL1963" s="20"/>
      <c r="AM1963" s="20"/>
      <c r="AN1963" s="20"/>
      <c r="AO1963" s="20"/>
      <c r="AP1963" s="20"/>
      <c r="AQ1963" s="20"/>
      <c r="AR1963" s="23"/>
      <c r="AS1963" s="23"/>
      <c r="AT1963" s="23"/>
      <c r="AU1963" s="23"/>
      <c r="AV1963" s="23"/>
    </row>
    <row r="1964" ht="15.75" customHeight="1">
      <c r="A1964" s="17" t="str">
        <f t="shared" si="1"/>
        <v>Fiji-Oceania2011</v>
      </c>
      <c r="B1964" s="17" t="s">
        <v>245</v>
      </c>
      <c r="C1964" s="18" t="s">
        <v>243</v>
      </c>
      <c r="D1964" s="19" t="s">
        <v>90</v>
      </c>
      <c r="E1964" s="17">
        <v>5.795568203E9</v>
      </c>
      <c r="F1964" s="18">
        <v>0.038</v>
      </c>
      <c r="G1964" s="18">
        <v>167.0</v>
      </c>
      <c r="H1964" s="18">
        <v>0.075</v>
      </c>
      <c r="I1964" s="20">
        <f t="array" ref="I1964:J1964">IFNA(VLOOKUP(A1964,ENERGY!$A$2:$F$2692,{5,6},0),0)</f>
        <v>0</v>
      </c>
      <c r="J1964" s="20">
        <v>0.0</v>
      </c>
      <c r="K1964" s="20">
        <f t="array" ref="K1964:S1964">VLOOKUP(A1964,'HUMAN RESOURCES'!$A$2:$M$2692,{2,3,4,5,6,7,8,9,10},0)</f>
        <v>0.021</v>
      </c>
      <c r="L1964" s="20">
        <v>0.02</v>
      </c>
      <c r="M1964" s="20">
        <v>73.0</v>
      </c>
      <c r="N1964" s="20">
        <v>67.0</v>
      </c>
      <c r="O1964" s="20">
        <v>0.289</v>
      </c>
      <c r="P1964" s="20">
        <v>0.661</v>
      </c>
      <c r="Q1964" s="20">
        <v>0.05</v>
      </c>
      <c r="R1964" s="20">
        <v>867921.0</v>
      </c>
      <c r="S1964" s="20">
        <v>0.522</v>
      </c>
      <c r="T1964" s="20">
        <f t="array" ref="T1964:U1964">VLOOKUP(A1964,TOURISM!$A$2:$F$2692,{3,6},0)</f>
        <v>933000000</v>
      </c>
      <c r="U1964" s="20">
        <v>1.15E8</v>
      </c>
      <c r="V1964" s="20">
        <f t="array" ref="V1964:AA1964">VLOOKUP(A1964,BUSINESS!$A$2:$J$2692,{4,5,6,7,8,9},0)</f>
        <v>0.383</v>
      </c>
      <c r="W1964" s="20">
        <v>45.0</v>
      </c>
      <c r="X1964" s="20"/>
      <c r="Y1964" s="20">
        <v>163.0</v>
      </c>
      <c r="Z1964" s="20">
        <v>0.28</v>
      </c>
      <c r="AA1964" s="20">
        <v>0.838</v>
      </c>
      <c r="AB1964" s="21">
        <f t="shared" si="650"/>
        <v>6677.52964</v>
      </c>
      <c r="AC1964" s="20"/>
      <c r="AD1964" s="20"/>
      <c r="AE1964" s="20">
        <f t="shared" si="652"/>
        <v>132.5005386</v>
      </c>
      <c r="AF1964" s="22" t="b">
        <f t="shared" si="4"/>
        <v>0</v>
      </c>
      <c r="AG1964" s="20" t="b">
        <f t="shared" si="5"/>
        <v>0</v>
      </c>
      <c r="AH1964" s="20" t="b">
        <f t="shared" si="6"/>
        <v>0</v>
      </c>
      <c r="AI1964" s="20" t="b">
        <f t="shared" si="7"/>
        <v>0</v>
      </c>
      <c r="AJ1964" s="20"/>
      <c r="AK1964" s="20"/>
      <c r="AL1964" s="20"/>
      <c r="AM1964" s="20"/>
      <c r="AN1964" s="20"/>
      <c r="AO1964" s="20"/>
      <c r="AP1964" s="20"/>
      <c r="AQ1964" s="20"/>
      <c r="AR1964" s="23"/>
      <c r="AS1964" s="23"/>
      <c r="AT1964" s="23"/>
      <c r="AU1964" s="23"/>
      <c r="AV1964" s="23"/>
    </row>
    <row r="1965" ht="15.75" customHeight="1">
      <c r="A1965" s="17" t="str">
        <f t="shared" si="1"/>
        <v>Fiji-Oceania2012</v>
      </c>
      <c r="B1965" s="17" t="s">
        <v>245</v>
      </c>
      <c r="C1965" s="18" t="s">
        <v>243</v>
      </c>
      <c r="D1965" s="19" t="s">
        <v>91</v>
      </c>
      <c r="E1965" s="17">
        <v>5.805598443E9</v>
      </c>
      <c r="F1965" s="18">
        <v>0.04</v>
      </c>
      <c r="G1965" s="18">
        <v>177.0</v>
      </c>
      <c r="H1965" s="18">
        <v>0.07</v>
      </c>
      <c r="I1965" s="20">
        <f t="array" ref="I1965:J1965">IFNA(VLOOKUP(A1965,ENERGY!$A$2:$F$2692,{5,6},0),0)</f>
        <v>0</v>
      </c>
      <c r="J1965" s="20">
        <v>0.0</v>
      </c>
      <c r="K1965" s="20">
        <f t="array" ref="K1965:S1965">VLOOKUP(A1965,'HUMAN RESOURCES'!$A$2:$M$2692,{2,3,4,5,6,7,8,9,10},0)</f>
        <v>0.021</v>
      </c>
      <c r="L1965" s="20">
        <v>0.02</v>
      </c>
      <c r="M1965" s="20">
        <v>73.0</v>
      </c>
      <c r="N1965" s="20">
        <v>67.0</v>
      </c>
      <c r="O1965" s="20">
        <v>0.289</v>
      </c>
      <c r="P1965" s="20">
        <v>0.659</v>
      </c>
      <c r="Q1965" s="20">
        <v>0.052</v>
      </c>
      <c r="R1965" s="20">
        <v>874742.0</v>
      </c>
      <c r="S1965" s="20">
        <v>0.526</v>
      </c>
      <c r="T1965" s="20">
        <f t="array" ref="T1965:U1965">VLOOKUP(A1965,TOURISM!$A$2:$F$2692,{3,6},0)</f>
        <v>987000000</v>
      </c>
      <c r="U1965" s="20">
        <v>1.1E8</v>
      </c>
      <c r="V1965" s="20">
        <f t="array" ref="V1965:AA1965">VLOOKUP(A1965,BUSINESS!$A$2:$J$2692,{4,5,6,7,8,9},0)</f>
        <v>0.376</v>
      </c>
      <c r="W1965" s="20">
        <v>59.0</v>
      </c>
      <c r="X1965" s="20">
        <v>58.0</v>
      </c>
      <c r="Y1965" s="20">
        <v>163.0</v>
      </c>
      <c r="Z1965" s="20">
        <v>0.337</v>
      </c>
      <c r="AA1965" s="20">
        <v>0.982</v>
      </c>
      <c r="AB1965" s="21">
        <f t="shared" si="650"/>
        <v>6636.926594</v>
      </c>
      <c r="AC1965" s="20"/>
      <c r="AD1965" s="20"/>
      <c r="AE1965" s="20">
        <f t="shared" si="652"/>
        <v>125.7513644</v>
      </c>
      <c r="AF1965" s="22" t="b">
        <f t="shared" si="4"/>
        <v>0</v>
      </c>
      <c r="AG1965" s="20" t="b">
        <f t="shared" si="5"/>
        <v>0</v>
      </c>
      <c r="AH1965" s="20" t="b">
        <f t="shared" si="6"/>
        <v>0</v>
      </c>
      <c r="AI1965" s="20" t="b">
        <f t="shared" si="7"/>
        <v>0</v>
      </c>
      <c r="AJ1965" s="20"/>
      <c r="AK1965" s="20"/>
      <c r="AL1965" s="20"/>
      <c r="AM1965" s="20"/>
      <c r="AN1965" s="20"/>
      <c r="AO1965" s="20"/>
      <c r="AP1965" s="20"/>
      <c r="AQ1965" s="20"/>
      <c r="AR1965" s="23"/>
      <c r="AS1965" s="23"/>
      <c r="AT1965" s="23"/>
      <c r="AU1965" s="23"/>
      <c r="AV1965" s="23"/>
    </row>
    <row r="1966" ht="15.75" customHeight="1">
      <c r="A1966" s="17" t="str">
        <f t="shared" si="1"/>
        <v>French Polynesia-Oceania2000</v>
      </c>
      <c r="B1966" s="17" t="s">
        <v>246</v>
      </c>
      <c r="C1966" s="18" t="s">
        <v>243</v>
      </c>
      <c r="D1966" s="19" t="s">
        <v>76</v>
      </c>
      <c r="E1966" s="17">
        <v>6.197766119E9</v>
      </c>
      <c r="F1966" s="18"/>
      <c r="G1966" s="18"/>
      <c r="H1966" s="18"/>
      <c r="I1966" s="20" t="str">
        <f t="array" ref="I1966:J1966">IFNA(VLOOKUP(A1966,ENERGY!$A$2:$F$2692,{5,6},0),0)</f>
        <v/>
      </c>
      <c r="J1966" s="20"/>
      <c r="K1966" s="20">
        <f t="array" ref="K1966:S1966">VLOOKUP(A1966,'HUMAN RESOURCES'!$A$2:$M$2692,{2,3,4,5,6,7,8,9,10},0)</f>
        <v>0.02</v>
      </c>
      <c r="L1966" s="20"/>
      <c r="M1966" s="20">
        <v>75.0</v>
      </c>
      <c r="N1966" s="20">
        <v>70.0</v>
      </c>
      <c r="O1966" s="20">
        <v>0.318</v>
      </c>
      <c r="P1966" s="20">
        <v>0.64</v>
      </c>
      <c r="Q1966" s="20">
        <v>0.043</v>
      </c>
      <c r="R1966" s="20">
        <v>237267.0</v>
      </c>
      <c r="S1966" s="20">
        <v>0.561</v>
      </c>
      <c r="T1966" s="20" t="str">
        <f t="array" ref="T1966:U1966">VLOOKUP(A1966,TOURISM!$A$2:$F$2692,{3,6},0)</f>
        <v/>
      </c>
      <c r="U1966" s="20"/>
      <c r="V1966" s="20" t="str">
        <f t="array" ref="V1966:AA1966">VLOOKUP(A1966,BUSINESS!$A$2:$J$2692,{4,5,6,7,8,9},0)</f>
        <v/>
      </c>
      <c r="W1966" s="20"/>
      <c r="X1966" s="20"/>
      <c r="Y1966" s="20"/>
      <c r="Z1966" s="20">
        <v>0.064</v>
      </c>
      <c r="AA1966" s="20">
        <v>0.168</v>
      </c>
      <c r="AB1966" s="21">
        <f t="shared" si="650"/>
        <v>26121.48389</v>
      </c>
      <c r="AC1966" s="20"/>
      <c r="AD1966" s="20"/>
      <c r="AE1966" s="20"/>
      <c r="AF1966" s="22" t="b">
        <f t="shared" si="4"/>
        <v>0</v>
      </c>
      <c r="AG1966" s="20" t="b">
        <f t="shared" si="5"/>
        <v>0</v>
      </c>
      <c r="AH1966" s="20" t="b">
        <f t="shared" si="6"/>
        <v>0</v>
      </c>
      <c r="AI1966" s="20" t="b">
        <f t="shared" si="7"/>
        <v>0</v>
      </c>
      <c r="AJ1966" s="20"/>
      <c r="AK1966" s="20"/>
      <c r="AL1966" s="20"/>
      <c r="AM1966" s="20"/>
      <c r="AN1966" s="20"/>
      <c r="AO1966" s="20"/>
      <c r="AP1966" s="20"/>
      <c r="AQ1966" s="20"/>
      <c r="AR1966" s="23"/>
      <c r="AS1966" s="23"/>
      <c r="AT1966" s="23"/>
      <c r="AU1966" s="23"/>
      <c r="AV1966" s="23"/>
    </row>
    <row r="1967" ht="15.75" customHeight="1">
      <c r="A1967" s="17" t="str">
        <f t="shared" si="1"/>
        <v>French Polynesia-Oceania2001</v>
      </c>
      <c r="B1967" s="17" t="s">
        <v>246</v>
      </c>
      <c r="C1967" s="18" t="s">
        <v>243</v>
      </c>
      <c r="D1967" s="19" t="s">
        <v>77</v>
      </c>
      <c r="E1967" s="17">
        <v>6.20035707E9</v>
      </c>
      <c r="F1967" s="18"/>
      <c r="G1967" s="18"/>
      <c r="H1967" s="18"/>
      <c r="I1967" s="20" t="str">
        <f t="array" ref="I1967:J1967">IFNA(VLOOKUP(A1967,ENERGY!$A$2:$F$2692,{5,6},0),0)</f>
        <v/>
      </c>
      <c r="J1967" s="20"/>
      <c r="K1967" s="20">
        <f t="array" ref="K1967:S1967">VLOOKUP(A1967,'HUMAN RESOURCES'!$A$2:$M$2692,{2,3,4,5,6,7,8,9,10},0)</f>
        <v>0.02</v>
      </c>
      <c r="L1967" s="20"/>
      <c r="M1967" s="20">
        <v>76.0</v>
      </c>
      <c r="N1967" s="20">
        <v>70.0</v>
      </c>
      <c r="O1967" s="20">
        <v>0.31</v>
      </c>
      <c r="P1967" s="20">
        <v>0.645</v>
      </c>
      <c r="Q1967" s="20">
        <v>0.044</v>
      </c>
      <c r="R1967" s="20">
        <v>241276.0</v>
      </c>
      <c r="S1967" s="20">
        <v>0.56</v>
      </c>
      <c r="T1967" s="20" t="str">
        <f t="array" ref="T1967:U1967">VLOOKUP(A1967,TOURISM!$A$2:$F$2692,{3,6},0)</f>
        <v/>
      </c>
      <c r="U1967" s="20"/>
      <c r="V1967" s="20" t="str">
        <f t="array" ref="V1967:AA1967">VLOOKUP(A1967,BUSINESS!$A$2:$J$2692,{4,5,6,7,8,9},0)</f>
        <v/>
      </c>
      <c r="W1967" s="20"/>
      <c r="X1967" s="20"/>
      <c r="Y1967" s="20"/>
      <c r="Z1967" s="20">
        <v>0.063</v>
      </c>
      <c r="AA1967" s="20">
        <v>0.279</v>
      </c>
      <c r="AB1967" s="21">
        <f t="shared" si="650"/>
        <v>25698.1924</v>
      </c>
      <c r="AC1967" s="20"/>
      <c r="AD1967" s="20"/>
      <c r="AE1967" s="20"/>
      <c r="AF1967" s="22" t="b">
        <f t="shared" si="4"/>
        <v>0</v>
      </c>
      <c r="AG1967" s="20" t="b">
        <f t="shared" si="5"/>
        <v>0</v>
      </c>
      <c r="AH1967" s="20" t="b">
        <f t="shared" si="6"/>
        <v>0</v>
      </c>
      <c r="AI1967" s="20" t="b">
        <f t="shared" si="7"/>
        <v>0</v>
      </c>
      <c r="AJ1967" s="20"/>
      <c r="AK1967" s="20"/>
      <c r="AL1967" s="20"/>
      <c r="AM1967" s="20"/>
      <c r="AN1967" s="20"/>
      <c r="AO1967" s="20"/>
      <c r="AP1967" s="20"/>
      <c r="AQ1967" s="20"/>
      <c r="AR1967" s="23"/>
      <c r="AS1967" s="23"/>
      <c r="AT1967" s="23"/>
      <c r="AU1967" s="23"/>
      <c r="AV1967" s="23"/>
    </row>
    <row r="1968" ht="15.75" customHeight="1">
      <c r="A1968" s="17" t="str">
        <f t="shared" si="1"/>
        <v>French Polynesia-Oceania2002</v>
      </c>
      <c r="B1968" s="17" t="s">
        <v>246</v>
      </c>
      <c r="C1968" s="18" t="s">
        <v>243</v>
      </c>
      <c r="D1968" s="19" t="s">
        <v>79</v>
      </c>
      <c r="E1968" s="17">
        <v>6.236024951E9</v>
      </c>
      <c r="F1968" s="18"/>
      <c r="G1968" s="18"/>
      <c r="H1968" s="18"/>
      <c r="I1968" s="20" t="str">
        <f t="array" ref="I1968:J1968">IFNA(VLOOKUP(A1968,ENERGY!$A$2:$F$2692,{5,6},0),0)</f>
        <v/>
      </c>
      <c r="J1968" s="20">
        <v>884.0</v>
      </c>
      <c r="K1968" s="20">
        <f t="array" ref="K1968:S1968">VLOOKUP(A1968,'HUMAN RESOURCES'!$A$2:$M$2692,{2,3,4,5,6,7,8,9,10},0)</f>
        <v>0.019</v>
      </c>
      <c r="L1968" s="20"/>
      <c r="M1968" s="20">
        <v>76.0</v>
      </c>
      <c r="N1968" s="20">
        <v>70.0</v>
      </c>
      <c r="O1968" s="20">
        <v>0.303</v>
      </c>
      <c r="P1968" s="20">
        <v>0.652</v>
      </c>
      <c r="Q1968" s="20">
        <v>0.045</v>
      </c>
      <c r="R1968" s="20">
        <v>245032.0</v>
      </c>
      <c r="S1968" s="20">
        <v>0.559</v>
      </c>
      <c r="T1968" s="20">
        <f t="array" ref="T1968:U1968">VLOOKUP(A1968,TOURISM!$A$2:$F$2692,{3,6},0)</f>
        <v>471000000</v>
      </c>
      <c r="U1968" s="20">
        <v>2.64E8</v>
      </c>
      <c r="V1968" s="20" t="str">
        <f t="array" ref="V1968:AA1968">VLOOKUP(A1968,BUSINESS!$A$2:$J$2692,{4,5,6,7,8,9},0)</f>
        <v/>
      </c>
      <c r="W1968" s="20"/>
      <c r="X1968" s="20"/>
      <c r="Y1968" s="20"/>
      <c r="Z1968" s="20">
        <v>0.082</v>
      </c>
      <c r="AA1968" s="20">
        <v>0.213</v>
      </c>
      <c r="AB1968" s="21">
        <f t="shared" si="650"/>
        <v>25449.839</v>
      </c>
      <c r="AC1968" s="20"/>
      <c r="AD1968" s="20">
        <f t="shared" ref="AD1968:AD1973" si="661">J1968/R1968</f>
        <v>0.003607692057</v>
      </c>
      <c r="AE1968" s="20">
        <f t="shared" ref="AE1968:AE1977" si="662">U1968/R1968</f>
        <v>1077.410297</v>
      </c>
      <c r="AF1968" s="22" t="b">
        <f t="shared" si="4"/>
        <v>0</v>
      </c>
      <c r="AG1968" s="20" t="b">
        <f t="shared" si="5"/>
        <v>0</v>
      </c>
      <c r="AH1968" s="20" t="b">
        <f t="shared" si="6"/>
        <v>0</v>
      </c>
      <c r="AI1968" s="20" t="b">
        <f t="shared" si="7"/>
        <v>1</v>
      </c>
      <c r="AJ1968" s="20"/>
      <c r="AK1968" s="20"/>
      <c r="AL1968" s="20"/>
      <c r="AM1968" s="20"/>
      <c r="AN1968" s="20"/>
      <c r="AO1968" s="20"/>
      <c r="AP1968" s="20"/>
      <c r="AQ1968" s="20"/>
      <c r="AR1968" s="23"/>
      <c r="AS1968" s="23"/>
      <c r="AT1968" s="23"/>
      <c r="AU1968" s="23"/>
      <c r="AV1968" s="23"/>
    </row>
    <row r="1969" ht="15.75" customHeight="1">
      <c r="A1969" s="17" t="str">
        <f t="shared" si="1"/>
        <v>French Polynesia-Oceania2003</v>
      </c>
      <c r="B1969" s="17" t="s">
        <v>246</v>
      </c>
      <c r="C1969" s="18" t="s">
        <v>243</v>
      </c>
      <c r="D1969" s="19" t="s">
        <v>81</v>
      </c>
      <c r="E1969" s="17">
        <v>6.24014781E9</v>
      </c>
      <c r="F1969" s="18"/>
      <c r="G1969" s="18"/>
      <c r="H1969" s="18"/>
      <c r="I1969" s="20" t="str">
        <f t="array" ref="I1969:J1969">IFNA(VLOOKUP(A1969,ENERGY!$A$2:$F$2692,{5,6},0),0)</f>
        <v/>
      </c>
      <c r="J1969" s="20">
        <v>873.0</v>
      </c>
      <c r="K1969" s="20">
        <f t="array" ref="K1969:S1969">VLOOKUP(A1969,'HUMAN RESOURCES'!$A$2:$M$2692,{2,3,4,5,6,7,8,9,10},0)</f>
        <v>0.019</v>
      </c>
      <c r="L1969" s="20"/>
      <c r="M1969" s="20">
        <v>76.0</v>
      </c>
      <c r="N1969" s="20">
        <v>71.0</v>
      </c>
      <c r="O1969" s="20">
        <v>0.294</v>
      </c>
      <c r="P1969" s="20">
        <v>0.659</v>
      </c>
      <c r="Q1969" s="20">
        <v>0.046</v>
      </c>
      <c r="R1969" s="20">
        <v>248536.0</v>
      </c>
      <c r="S1969" s="20">
        <v>0.56</v>
      </c>
      <c r="T1969" s="20">
        <f t="array" ref="T1969:U1969">VLOOKUP(A1969,TOURISM!$A$2:$F$2692,{3,6},0)</f>
        <v>651000000</v>
      </c>
      <c r="U1969" s="20">
        <v>3.35E8</v>
      </c>
      <c r="V1969" s="20" t="str">
        <f t="array" ref="V1969:AA1969">VLOOKUP(A1969,BUSINESS!$A$2:$J$2692,{4,5,6,7,8,9},0)</f>
        <v/>
      </c>
      <c r="W1969" s="20"/>
      <c r="X1969" s="20"/>
      <c r="Y1969" s="20"/>
      <c r="Z1969" s="20">
        <v>0.141</v>
      </c>
      <c r="AA1969" s="20">
        <v>0.242</v>
      </c>
      <c r="AB1969" s="21">
        <f t="shared" si="650"/>
        <v>25107.62147</v>
      </c>
      <c r="AC1969" s="20"/>
      <c r="AD1969" s="20">
        <f t="shared" si="661"/>
        <v>0.003512569608</v>
      </c>
      <c r="AE1969" s="20">
        <f t="shared" si="662"/>
        <v>1347.893263</v>
      </c>
      <c r="AF1969" s="22" t="b">
        <f t="shared" si="4"/>
        <v>0</v>
      </c>
      <c r="AG1969" s="20" t="b">
        <f t="shared" si="5"/>
        <v>0</v>
      </c>
      <c r="AH1969" s="20" t="b">
        <f t="shared" si="6"/>
        <v>0</v>
      </c>
      <c r="AI1969" s="20" t="b">
        <f t="shared" si="7"/>
        <v>1</v>
      </c>
      <c r="AJ1969" s="20"/>
      <c r="AK1969" s="20"/>
      <c r="AL1969" s="20"/>
      <c r="AM1969" s="20"/>
      <c r="AN1969" s="20"/>
      <c r="AO1969" s="20"/>
      <c r="AP1969" s="20"/>
      <c r="AQ1969" s="20"/>
      <c r="AR1969" s="23"/>
      <c r="AS1969" s="23"/>
      <c r="AT1969" s="23"/>
      <c r="AU1969" s="23"/>
      <c r="AV1969" s="23"/>
    </row>
    <row r="1970" ht="15.75" customHeight="1">
      <c r="A1970" s="17" t="str">
        <f t="shared" si="1"/>
        <v>French Polynesia-Oceania2004</v>
      </c>
      <c r="B1970" s="17" t="s">
        <v>246</v>
      </c>
      <c r="C1970" s="18" t="s">
        <v>243</v>
      </c>
      <c r="D1970" s="19" t="s">
        <v>83</v>
      </c>
      <c r="E1970" s="17">
        <v>6.275076016E9</v>
      </c>
      <c r="F1970" s="18"/>
      <c r="G1970" s="18"/>
      <c r="H1970" s="18"/>
      <c r="I1970" s="20" t="str">
        <f t="array" ref="I1970:J1970">IFNA(VLOOKUP(A1970,ENERGY!$A$2:$F$2692,{5,6},0),0)</f>
        <v/>
      </c>
      <c r="J1970" s="20">
        <v>869.0</v>
      </c>
      <c r="K1970" s="20">
        <f t="array" ref="K1970:S1970">VLOOKUP(A1970,'HUMAN RESOURCES'!$A$2:$M$2692,{2,3,4,5,6,7,8,9,10},0)</f>
        <v>0.019</v>
      </c>
      <c r="L1970" s="20"/>
      <c r="M1970" s="20">
        <v>77.0</v>
      </c>
      <c r="N1970" s="20">
        <v>71.0</v>
      </c>
      <c r="O1970" s="20">
        <v>0.286</v>
      </c>
      <c r="P1970" s="20">
        <v>0.666</v>
      </c>
      <c r="Q1970" s="20">
        <v>0.048</v>
      </c>
      <c r="R1970" s="20">
        <v>251811.0</v>
      </c>
      <c r="S1970" s="20">
        <v>0.562</v>
      </c>
      <c r="T1970" s="20">
        <f t="array" ref="T1970:U1970">VLOOKUP(A1970,TOURISM!$A$2:$F$2692,{3,6},0)</f>
        <v>737000000</v>
      </c>
      <c r="U1970" s="20">
        <v>4.25E8</v>
      </c>
      <c r="V1970" s="20" t="str">
        <f t="array" ref="V1970:AA1970">VLOOKUP(A1970,BUSINESS!$A$2:$J$2692,{4,5,6,7,8,9},0)</f>
        <v/>
      </c>
      <c r="W1970" s="20"/>
      <c r="X1970" s="20"/>
      <c r="Y1970" s="20"/>
      <c r="Z1970" s="20">
        <v>0.179</v>
      </c>
      <c r="AA1970" s="20">
        <v>0.381</v>
      </c>
      <c r="AB1970" s="21">
        <f t="shared" si="650"/>
        <v>24919.78514</v>
      </c>
      <c r="AC1970" s="20"/>
      <c r="AD1970" s="20">
        <f t="shared" si="661"/>
        <v>0.003451000949</v>
      </c>
      <c r="AE1970" s="20">
        <f t="shared" si="662"/>
        <v>1687.773767</v>
      </c>
      <c r="AF1970" s="22" t="b">
        <f t="shared" si="4"/>
        <v>0</v>
      </c>
      <c r="AG1970" s="20" t="b">
        <f t="shared" si="5"/>
        <v>0</v>
      </c>
      <c r="AH1970" s="20" t="b">
        <f t="shared" si="6"/>
        <v>0</v>
      </c>
      <c r="AI1970" s="20" t="b">
        <f t="shared" si="7"/>
        <v>1</v>
      </c>
      <c r="AJ1970" s="20"/>
      <c r="AK1970" s="20"/>
      <c r="AL1970" s="20"/>
      <c r="AM1970" s="20"/>
      <c r="AN1970" s="20"/>
      <c r="AO1970" s="20"/>
      <c r="AP1970" s="20"/>
      <c r="AQ1970" s="20"/>
      <c r="AR1970" s="23"/>
      <c r="AS1970" s="23"/>
      <c r="AT1970" s="23"/>
      <c r="AU1970" s="23"/>
      <c r="AV1970" s="23"/>
    </row>
    <row r="1971" ht="15.75" customHeight="1">
      <c r="A1971" s="17" t="str">
        <f t="shared" si="1"/>
        <v>French Polynesia-Oceania2005</v>
      </c>
      <c r="B1971" s="17" t="s">
        <v>246</v>
      </c>
      <c r="C1971" s="18" t="s">
        <v>243</v>
      </c>
      <c r="D1971" s="19" t="s">
        <v>84</v>
      </c>
      <c r="E1971" s="17">
        <v>6.283796155E9</v>
      </c>
      <c r="F1971" s="18"/>
      <c r="G1971" s="18"/>
      <c r="H1971" s="18"/>
      <c r="I1971" s="20" t="str">
        <f t="array" ref="I1971:J1971">IFNA(VLOOKUP(A1971,ENERGY!$A$2:$F$2692,{5,6},0),0)</f>
        <v/>
      </c>
      <c r="J1971" s="20">
        <v>788.0</v>
      </c>
      <c r="K1971" s="20">
        <f t="array" ref="K1971:S1971">VLOOKUP(A1971,'HUMAN RESOURCES'!$A$2:$M$2692,{2,3,4,5,6,7,8,9,10},0)</f>
        <v>0.018</v>
      </c>
      <c r="L1971" s="20"/>
      <c r="M1971" s="20">
        <v>77.0</v>
      </c>
      <c r="N1971" s="20">
        <v>72.0</v>
      </c>
      <c r="O1971" s="20">
        <v>0.277</v>
      </c>
      <c r="P1971" s="20">
        <v>0.672</v>
      </c>
      <c r="Q1971" s="20">
        <v>0.05</v>
      </c>
      <c r="R1971" s="20">
        <v>254884.0</v>
      </c>
      <c r="S1971" s="20">
        <v>0.564</v>
      </c>
      <c r="T1971" s="20">
        <f t="array" ref="T1971:U1971">VLOOKUP(A1971,TOURISM!$A$2:$F$2692,{3,6},0)</f>
        <v>759000000</v>
      </c>
      <c r="U1971" s="20">
        <v>4.3E8</v>
      </c>
      <c r="V1971" s="20" t="str">
        <f t="array" ref="V1971:AA1971">VLOOKUP(A1971,BUSINESS!$A$2:$J$2692,{4,5,6,7,8,9},0)</f>
        <v/>
      </c>
      <c r="W1971" s="20"/>
      <c r="X1971" s="20"/>
      <c r="Y1971" s="20"/>
      <c r="Z1971" s="20">
        <v>0.215</v>
      </c>
      <c r="AA1971" s="20">
        <v>0.471</v>
      </c>
      <c r="AB1971" s="21">
        <f t="shared" si="650"/>
        <v>24653.55281</v>
      </c>
      <c r="AC1971" s="20"/>
      <c r="AD1971" s="20">
        <f t="shared" si="661"/>
        <v>0.003091602454</v>
      </c>
      <c r="AE1971" s="20">
        <f t="shared" si="662"/>
        <v>1687.041948</v>
      </c>
      <c r="AF1971" s="22" t="b">
        <f t="shared" si="4"/>
        <v>0</v>
      </c>
      <c r="AG1971" s="20" t="b">
        <f t="shared" si="5"/>
        <v>0</v>
      </c>
      <c r="AH1971" s="20" t="b">
        <f t="shared" si="6"/>
        <v>0</v>
      </c>
      <c r="AI1971" s="20" t="b">
        <f t="shared" si="7"/>
        <v>1</v>
      </c>
      <c r="AJ1971" s="20"/>
      <c r="AK1971" s="20"/>
      <c r="AL1971" s="20"/>
      <c r="AM1971" s="20"/>
      <c r="AN1971" s="20"/>
      <c r="AO1971" s="20"/>
      <c r="AP1971" s="20"/>
      <c r="AQ1971" s="20"/>
      <c r="AR1971" s="23"/>
      <c r="AS1971" s="23"/>
      <c r="AT1971" s="23"/>
      <c r="AU1971" s="23"/>
      <c r="AV1971" s="23"/>
    </row>
    <row r="1972" ht="15.75" customHeight="1">
      <c r="A1972" s="17" t="str">
        <f t="shared" si="1"/>
        <v>French Polynesia-Oceania2006</v>
      </c>
      <c r="B1972" s="17" t="s">
        <v>246</v>
      </c>
      <c r="C1972" s="18" t="s">
        <v>243</v>
      </c>
      <c r="D1972" s="19" t="s">
        <v>85</v>
      </c>
      <c r="E1972" s="17">
        <v>6.293046162E9</v>
      </c>
      <c r="F1972" s="18"/>
      <c r="G1972" s="18"/>
      <c r="H1972" s="18"/>
      <c r="I1972" s="20" t="str">
        <f t="array" ref="I1972:J1972">IFNA(VLOOKUP(A1972,ENERGY!$A$2:$F$2692,{5,6},0),0)</f>
        <v/>
      </c>
      <c r="J1972" s="20">
        <v>843.0</v>
      </c>
      <c r="K1972" s="20">
        <f t="array" ref="K1972:S1972">VLOOKUP(A1972,'HUMAN RESOURCES'!$A$2:$M$2692,{2,3,4,5,6,7,8,9,10},0)</f>
        <v>0.018</v>
      </c>
      <c r="L1972" s="20"/>
      <c r="M1972" s="20">
        <v>77.0</v>
      </c>
      <c r="N1972" s="20">
        <v>72.0</v>
      </c>
      <c r="O1972" s="20">
        <v>0.269</v>
      </c>
      <c r="P1972" s="20">
        <v>0.678</v>
      </c>
      <c r="Q1972" s="20">
        <v>0.053</v>
      </c>
      <c r="R1972" s="20">
        <v>257731.0</v>
      </c>
      <c r="S1972" s="20">
        <v>0.566</v>
      </c>
      <c r="T1972" s="20">
        <f t="array" ref="T1972:U1972">VLOOKUP(A1972,TOURISM!$A$2:$F$2692,{3,6},0)</f>
        <v>463000000</v>
      </c>
      <c r="U1972" s="20">
        <v>1.22E8</v>
      </c>
      <c r="V1972" s="20" t="str">
        <f t="array" ref="V1972:AA1972">VLOOKUP(A1972,BUSINESS!$A$2:$J$2692,{4,5,6,7,8,9},0)</f>
        <v/>
      </c>
      <c r="W1972" s="20"/>
      <c r="X1972" s="20"/>
      <c r="Y1972" s="20"/>
      <c r="Z1972" s="20">
        <v>0.251</v>
      </c>
      <c r="AA1972" s="20">
        <v>0.59</v>
      </c>
      <c r="AB1972" s="21">
        <f t="shared" si="650"/>
        <v>24417.10994</v>
      </c>
      <c r="AC1972" s="20"/>
      <c r="AD1972" s="20">
        <f t="shared" si="661"/>
        <v>0.003270852168</v>
      </c>
      <c r="AE1972" s="20">
        <f t="shared" si="662"/>
        <v>473.3617609</v>
      </c>
      <c r="AF1972" s="22" t="b">
        <f t="shared" si="4"/>
        <v>0</v>
      </c>
      <c r="AG1972" s="20" t="b">
        <f t="shared" si="5"/>
        <v>0</v>
      </c>
      <c r="AH1972" s="20" t="b">
        <f t="shared" si="6"/>
        <v>0</v>
      </c>
      <c r="AI1972" s="20" t="b">
        <f t="shared" si="7"/>
        <v>0</v>
      </c>
      <c r="AJ1972" s="20"/>
      <c r="AK1972" s="20"/>
      <c r="AL1972" s="20"/>
      <c r="AM1972" s="20"/>
      <c r="AN1972" s="20"/>
      <c r="AO1972" s="20"/>
      <c r="AP1972" s="20"/>
      <c r="AQ1972" s="20"/>
      <c r="AR1972" s="23"/>
      <c r="AS1972" s="23"/>
      <c r="AT1972" s="23"/>
      <c r="AU1972" s="23"/>
      <c r="AV1972" s="23"/>
    </row>
    <row r="1973" ht="15.75" customHeight="1">
      <c r="A1973" s="17" t="str">
        <f t="shared" si="1"/>
        <v>French Polynesia-Oceania2007</v>
      </c>
      <c r="B1973" s="17" t="s">
        <v>246</v>
      </c>
      <c r="C1973" s="18" t="s">
        <v>243</v>
      </c>
      <c r="D1973" s="19" t="s">
        <v>86</v>
      </c>
      <c r="E1973" s="17">
        <v>6.322582497E9</v>
      </c>
      <c r="F1973" s="18"/>
      <c r="G1973" s="18"/>
      <c r="H1973" s="18"/>
      <c r="I1973" s="20" t="str">
        <f t="array" ref="I1973:J1973">IFNA(VLOOKUP(A1973,ENERGY!$A$2:$F$2692,{5,6},0),0)</f>
        <v/>
      </c>
      <c r="J1973" s="20">
        <v>851.0</v>
      </c>
      <c r="K1973" s="20">
        <f t="array" ref="K1973:S1973">VLOOKUP(A1973,'HUMAN RESOURCES'!$A$2:$M$2692,{2,3,4,5,6,7,8,9,10},0)</f>
        <v>0.018</v>
      </c>
      <c r="L1973" s="20"/>
      <c r="M1973" s="20">
        <v>77.0</v>
      </c>
      <c r="N1973" s="20">
        <v>73.0</v>
      </c>
      <c r="O1973" s="20">
        <v>0.26</v>
      </c>
      <c r="P1973" s="20">
        <v>0.683</v>
      </c>
      <c r="Q1973" s="20">
        <v>0.057</v>
      </c>
      <c r="R1973" s="20">
        <v>260361.0</v>
      </c>
      <c r="S1973" s="20">
        <v>0.568</v>
      </c>
      <c r="T1973" s="20">
        <f t="array" ref="T1973:U1973">VLOOKUP(A1973,TOURISM!$A$2:$F$2692,{3,6},0)</f>
        <v>537000000</v>
      </c>
      <c r="U1973" s="20">
        <v>1.53E8</v>
      </c>
      <c r="V1973" s="20" t="str">
        <f t="array" ref="V1973:AA1973">VLOOKUP(A1973,BUSINESS!$A$2:$J$2692,{4,5,6,7,8,9},0)</f>
        <v/>
      </c>
      <c r="W1973" s="20"/>
      <c r="X1973" s="20"/>
      <c r="Y1973" s="20"/>
      <c r="Z1973" s="20">
        <v>0.286</v>
      </c>
      <c r="AA1973" s="20">
        <v>0.672</v>
      </c>
      <c r="AB1973" s="21">
        <f t="shared" si="650"/>
        <v>24283.90772</v>
      </c>
      <c r="AC1973" s="20"/>
      <c r="AD1973" s="20">
        <f t="shared" si="661"/>
        <v>0.003268538683</v>
      </c>
      <c r="AE1973" s="20">
        <f t="shared" si="662"/>
        <v>587.6456151</v>
      </c>
      <c r="AF1973" s="22" t="b">
        <f t="shared" si="4"/>
        <v>0</v>
      </c>
      <c r="AG1973" s="20" t="b">
        <f t="shared" si="5"/>
        <v>0</v>
      </c>
      <c r="AH1973" s="20" t="b">
        <f t="shared" si="6"/>
        <v>0</v>
      </c>
      <c r="AI1973" s="20" t="b">
        <f t="shared" si="7"/>
        <v>0</v>
      </c>
      <c r="AJ1973" s="20"/>
      <c r="AK1973" s="20"/>
      <c r="AL1973" s="20"/>
      <c r="AM1973" s="20"/>
      <c r="AN1973" s="20"/>
      <c r="AO1973" s="20"/>
      <c r="AP1973" s="20"/>
      <c r="AQ1973" s="20"/>
      <c r="AR1973" s="23"/>
      <c r="AS1973" s="23"/>
      <c r="AT1973" s="23"/>
      <c r="AU1973" s="23"/>
      <c r="AV1973" s="23"/>
    </row>
    <row r="1974" ht="15.75" customHeight="1">
      <c r="A1974" s="17" t="str">
        <f t="shared" si="1"/>
        <v>French Polynesia-Oceania2008</v>
      </c>
      <c r="B1974" s="17" t="s">
        <v>246</v>
      </c>
      <c r="C1974" s="18" t="s">
        <v>243</v>
      </c>
      <c r="D1974" s="19" t="s">
        <v>87</v>
      </c>
      <c r="E1974" s="17">
        <v>6.32515176E9</v>
      </c>
      <c r="F1974" s="18"/>
      <c r="G1974" s="18"/>
      <c r="H1974" s="18"/>
      <c r="I1974" s="20">
        <f t="array" ref="I1974:J1974">IFNA(VLOOKUP(A1974,ENERGY!$A$2:$F$2692,{5,6},0),0)</f>
        <v>0</v>
      </c>
      <c r="J1974" s="20">
        <v>0.0</v>
      </c>
      <c r="K1974" s="20">
        <f t="array" ref="K1974:S1974">VLOOKUP(A1974,'HUMAN RESOURCES'!$A$2:$M$2692,{2,3,4,5,6,7,8,9,10},0)</f>
        <v>0.017</v>
      </c>
      <c r="L1974" s="20"/>
      <c r="M1974" s="20">
        <v>78.0</v>
      </c>
      <c r="N1974" s="20">
        <v>73.0</v>
      </c>
      <c r="O1974" s="20">
        <v>0.251</v>
      </c>
      <c r="P1974" s="20">
        <v>0.688</v>
      </c>
      <c r="Q1974" s="20">
        <v>0.061</v>
      </c>
      <c r="R1974" s="20">
        <v>262877.0</v>
      </c>
      <c r="S1974" s="20">
        <v>0.567</v>
      </c>
      <c r="T1974" s="20">
        <f t="array" ref="T1974:U1974">VLOOKUP(A1974,TOURISM!$A$2:$F$2692,{3,6},0)</f>
        <v>522000000</v>
      </c>
      <c r="U1974" s="20">
        <v>1.59E8</v>
      </c>
      <c r="V1974" s="20" t="str">
        <f t="array" ref="V1974:AA1974">VLOOKUP(A1974,BUSINESS!$A$2:$J$2692,{4,5,6,7,8,9},0)</f>
        <v/>
      </c>
      <c r="W1974" s="20"/>
      <c r="X1974" s="20"/>
      <c r="Y1974" s="20"/>
      <c r="Z1974" s="20">
        <v>0.339</v>
      </c>
      <c r="AA1974" s="20">
        <v>0.712</v>
      </c>
      <c r="AB1974" s="21">
        <f t="shared" si="650"/>
        <v>24061.25968</v>
      </c>
      <c r="AC1974" s="20"/>
      <c r="AD1974" s="20"/>
      <c r="AE1974" s="20">
        <f t="shared" si="662"/>
        <v>604.8456122</v>
      </c>
      <c r="AF1974" s="22" t="b">
        <f t="shared" si="4"/>
        <v>0</v>
      </c>
      <c r="AG1974" s="20" t="b">
        <f t="shared" si="5"/>
        <v>0</v>
      </c>
      <c r="AH1974" s="20" t="b">
        <f t="shared" si="6"/>
        <v>0</v>
      </c>
      <c r="AI1974" s="20" t="b">
        <f t="shared" si="7"/>
        <v>0</v>
      </c>
      <c r="AJ1974" s="20"/>
      <c r="AK1974" s="20"/>
      <c r="AL1974" s="20"/>
      <c r="AM1974" s="20"/>
      <c r="AN1974" s="20"/>
      <c r="AO1974" s="20"/>
      <c r="AP1974" s="20"/>
      <c r="AQ1974" s="20"/>
      <c r="AR1974" s="23"/>
      <c r="AS1974" s="23"/>
      <c r="AT1974" s="23"/>
      <c r="AU1974" s="23"/>
      <c r="AV1974" s="23"/>
    </row>
    <row r="1975" ht="15.75" customHeight="1">
      <c r="A1975" s="17" t="str">
        <f t="shared" si="1"/>
        <v>French Polynesia-Oceania2009</v>
      </c>
      <c r="B1975" s="17" t="s">
        <v>246</v>
      </c>
      <c r="C1975" s="18" t="s">
        <v>243</v>
      </c>
      <c r="D1975" s="19" t="s">
        <v>88</v>
      </c>
      <c r="E1975" s="17">
        <v>6.327552E9</v>
      </c>
      <c r="F1975" s="18"/>
      <c r="G1975" s="18"/>
      <c r="H1975" s="18"/>
      <c r="I1975" s="20" t="str">
        <f t="array" ref="I1975:J1975">IFNA(VLOOKUP(A1975,ENERGY!$A$2:$F$2692,{5,6},0),0)</f>
        <v/>
      </c>
      <c r="J1975" s="20">
        <v>799.0</v>
      </c>
      <c r="K1975" s="20">
        <f t="array" ref="K1975:S1975">VLOOKUP(A1975,'HUMAN RESOURCES'!$A$2:$M$2692,{2,3,4,5,6,7,8,9,10},0)</f>
        <v>0.017</v>
      </c>
      <c r="L1975" s="20"/>
      <c r="M1975" s="20">
        <v>78.0</v>
      </c>
      <c r="N1975" s="20">
        <v>73.0</v>
      </c>
      <c r="O1975" s="20">
        <v>0.244</v>
      </c>
      <c r="P1975" s="20">
        <v>0.692</v>
      </c>
      <c r="Q1975" s="20">
        <v>0.065</v>
      </c>
      <c r="R1975" s="20">
        <v>265412.0</v>
      </c>
      <c r="S1975" s="20">
        <v>0.566</v>
      </c>
      <c r="T1975" s="20">
        <f t="array" ref="T1975:U1975">VLOOKUP(A1975,TOURISM!$A$2:$F$2692,{3,6},0)</f>
        <v>440000000</v>
      </c>
      <c r="U1975" s="20">
        <v>1.64E8</v>
      </c>
      <c r="V1975" s="20" t="str">
        <f t="array" ref="V1975:AA1975">VLOOKUP(A1975,BUSINESS!$A$2:$J$2692,{4,5,6,7,8,9},0)</f>
        <v/>
      </c>
      <c r="W1975" s="20"/>
      <c r="X1975" s="20"/>
      <c r="Y1975" s="20"/>
      <c r="Z1975" s="20">
        <v>0.446</v>
      </c>
      <c r="AA1975" s="20">
        <v>0.785</v>
      </c>
      <c r="AB1975" s="21">
        <f t="shared" si="650"/>
        <v>23840.4895</v>
      </c>
      <c r="AC1975" s="20"/>
      <c r="AD1975" s="20">
        <f t="shared" ref="AD1975:AD1976" si="663">J1975/R1975</f>
        <v>0.003010413998</v>
      </c>
      <c r="AE1975" s="20">
        <f t="shared" si="662"/>
        <v>617.9072536</v>
      </c>
      <c r="AF1975" s="22" t="b">
        <f t="shared" si="4"/>
        <v>0</v>
      </c>
      <c r="AG1975" s="20" t="b">
        <f t="shared" si="5"/>
        <v>0</v>
      </c>
      <c r="AH1975" s="20" t="b">
        <f t="shared" si="6"/>
        <v>0</v>
      </c>
      <c r="AI1975" s="20" t="b">
        <f t="shared" si="7"/>
        <v>0</v>
      </c>
      <c r="AJ1975" s="20"/>
      <c r="AK1975" s="20"/>
      <c r="AL1975" s="20"/>
      <c r="AM1975" s="20"/>
      <c r="AN1975" s="20"/>
      <c r="AO1975" s="20"/>
      <c r="AP1975" s="20"/>
      <c r="AQ1975" s="20"/>
      <c r="AR1975" s="23"/>
      <c r="AS1975" s="23"/>
      <c r="AT1975" s="23"/>
      <c r="AU1975" s="23"/>
      <c r="AV1975" s="23"/>
    </row>
    <row r="1976" ht="15.75" customHeight="1">
      <c r="A1976" s="17" t="str">
        <f t="shared" si="1"/>
        <v>French Polynesia-Oceania2010</v>
      </c>
      <c r="B1976" s="17" t="s">
        <v>246</v>
      </c>
      <c r="C1976" s="18" t="s">
        <v>243</v>
      </c>
      <c r="D1976" s="19" t="s">
        <v>89</v>
      </c>
      <c r="E1976" s="17">
        <v>6.329292929E9</v>
      </c>
      <c r="F1976" s="18"/>
      <c r="G1976" s="18"/>
      <c r="H1976" s="18"/>
      <c r="I1976" s="20" t="str">
        <f t="array" ref="I1976:J1976">IFNA(VLOOKUP(A1976,ENERGY!$A$2:$F$2692,{5,6},0),0)</f>
        <v/>
      </c>
      <c r="J1976" s="20">
        <v>851.0</v>
      </c>
      <c r="K1976" s="20">
        <f t="array" ref="K1976:S1976">VLOOKUP(A1976,'HUMAN RESOURCES'!$A$2:$M$2692,{2,3,4,5,6,7,8,9,10},0)</f>
        <v>0.017</v>
      </c>
      <c r="L1976" s="20"/>
      <c r="M1976" s="20">
        <v>78.0</v>
      </c>
      <c r="N1976" s="20">
        <v>73.0</v>
      </c>
      <c r="O1976" s="20">
        <v>0.238</v>
      </c>
      <c r="P1976" s="20">
        <v>0.695</v>
      </c>
      <c r="Q1976" s="20">
        <v>0.068</v>
      </c>
      <c r="R1976" s="20">
        <v>268065.0</v>
      </c>
      <c r="S1976" s="20">
        <v>0.565</v>
      </c>
      <c r="T1976" s="20">
        <f t="array" ref="T1976:U1976">VLOOKUP(A1976,TOURISM!$A$2:$F$2692,{3,6},0)</f>
        <v>405000000</v>
      </c>
      <c r="U1976" s="20">
        <v>1.6E8</v>
      </c>
      <c r="V1976" s="20" t="str">
        <f t="array" ref="V1976:AA1976">VLOOKUP(A1976,BUSINESS!$A$2:$J$2692,{4,5,6,7,8,9},0)</f>
        <v/>
      </c>
      <c r="W1976" s="20"/>
      <c r="X1976" s="20"/>
      <c r="Y1976" s="20"/>
      <c r="Z1976" s="20">
        <v>0.49</v>
      </c>
      <c r="AA1976" s="20">
        <v>0.805</v>
      </c>
      <c r="AB1976" s="21">
        <f t="shared" si="650"/>
        <v>23611.0381</v>
      </c>
      <c r="AC1976" s="20"/>
      <c r="AD1976" s="20">
        <f t="shared" si="663"/>
        <v>0.003174603175</v>
      </c>
      <c r="AE1976" s="20">
        <f t="shared" si="662"/>
        <v>596.8701621</v>
      </c>
      <c r="AF1976" s="22" t="b">
        <f t="shared" si="4"/>
        <v>0</v>
      </c>
      <c r="AG1976" s="20" t="b">
        <f t="shared" si="5"/>
        <v>0</v>
      </c>
      <c r="AH1976" s="20" t="b">
        <f t="shared" si="6"/>
        <v>0</v>
      </c>
      <c r="AI1976" s="20" t="b">
        <f t="shared" si="7"/>
        <v>0</v>
      </c>
      <c r="AJ1976" s="20"/>
      <c r="AK1976" s="20"/>
      <c r="AL1976" s="20"/>
      <c r="AM1976" s="20"/>
      <c r="AN1976" s="20"/>
      <c r="AO1976" s="20"/>
      <c r="AP1976" s="20"/>
      <c r="AQ1976" s="20"/>
      <c r="AR1976" s="23"/>
      <c r="AS1976" s="23"/>
      <c r="AT1976" s="23"/>
      <c r="AU1976" s="23"/>
      <c r="AV1976" s="23"/>
    </row>
    <row r="1977" ht="15.75" customHeight="1">
      <c r="A1977" s="17" t="str">
        <f t="shared" si="1"/>
        <v>French Polynesia-Oceania2011</v>
      </c>
      <c r="B1977" s="17" t="s">
        <v>246</v>
      </c>
      <c r="C1977" s="18" t="s">
        <v>243</v>
      </c>
      <c r="D1977" s="19" t="s">
        <v>90</v>
      </c>
      <c r="E1977" s="17">
        <v>6.330476435E9</v>
      </c>
      <c r="F1977" s="18"/>
      <c r="G1977" s="18"/>
      <c r="H1977" s="18"/>
      <c r="I1977" s="20">
        <f t="array" ref="I1977:J1977">IFNA(VLOOKUP(A1977,ENERGY!$A$2:$F$2692,{5,6},0),0)</f>
        <v>0</v>
      </c>
      <c r="J1977" s="20">
        <v>0.0</v>
      </c>
      <c r="K1977" s="20">
        <f t="array" ref="K1977:S1977">VLOOKUP(A1977,'HUMAN RESOURCES'!$A$2:$M$2692,{2,3,4,5,6,7,8,9,10},0)</f>
        <v>0.017</v>
      </c>
      <c r="L1977" s="20"/>
      <c r="M1977" s="20">
        <v>78.0</v>
      </c>
      <c r="N1977" s="20">
        <v>74.0</v>
      </c>
      <c r="O1977" s="20">
        <v>0.233</v>
      </c>
      <c r="P1977" s="20">
        <v>0.698</v>
      </c>
      <c r="Q1977" s="20">
        <v>0.07</v>
      </c>
      <c r="R1977" s="20">
        <v>270874.0</v>
      </c>
      <c r="S1977" s="20">
        <v>0.563</v>
      </c>
      <c r="T1977" s="20">
        <f t="array" ref="T1977:U1977">VLOOKUP(A1977,TOURISM!$A$2:$F$2692,{3,6},0)</f>
        <v>384000000</v>
      </c>
      <c r="U1977" s="20">
        <v>1.68E8</v>
      </c>
      <c r="V1977" s="20" t="str">
        <f t="array" ref="V1977:AA1977">VLOOKUP(A1977,BUSINESS!$A$2:$J$2692,{4,5,6,7,8,9},0)</f>
        <v/>
      </c>
      <c r="W1977" s="20"/>
      <c r="X1977" s="20"/>
      <c r="Y1977" s="20"/>
      <c r="Z1977" s="20">
        <v>0.49</v>
      </c>
      <c r="AA1977" s="20">
        <v>0.823</v>
      </c>
      <c r="AB1977" s="21">
        <f t="shared" si="650"/>
        <v>23370.55766</v>
      </c>
      <c r="AC1977" s="20"/>
      <c r="AD1977" s="20"/>
      <c r="AE1977" s="20">
        <f t="shared" si="662"/>
        <v>620.2145647</v>
      </c>
      <c r="AF1977" s="22" t="b">
        <f t="shared" si="4"/>
        <v>0</v>
      </c>
      <c r="AG1977" s="20" t="b">
        <f t="shared" si="5"/>
        <v>0</v>
      </c>
      <c r="AH1977" s="20" t="b">
        <f t="shared" si="6"/>
        <v>0</v>
      </c>
      <c r="AI1977" s="20" t="b">
        <f t="shared" si="7"/>
        <v>0</v>
      </c>
      <c r="AJ1977" s="20"/>
      <c r="AK1977" s="20"/>
      <c r="AL1977" s="20"/>
      <c r="AM1977" s="20"/>
      <c r="AN1977" s="20"/>
      <c r="AO1977" s="20"/>
      <c r="AP1977" s="20"/>
      <c r="AQ1977" s="20"/>
      <c r="AR1977" s="23"/>
      <c r="AS1977" s="23"/>
      <c r="AT1977" s="23"/>
      <c r="AU1977" s="23"/>
      <c r="AV1977" s="23"/>
    </row>
    <row r="1978" ht="15.75" customHeight="1">
      <c r="A1978" s="17" t="str">
        <f t="shared" si="1"/>
        <v>French Polynesia-Oceania2012</v>
      </c>
      <c r="B1978" s="17" t="s">
        <v>246</v>
      </c>
      <c r="C1978" s="18" t="s">
        <v>243</v>
      </c>
      <c r="D1978" s="19" t="s">
        <v>91</v>
      </c>
      <c r="E1978" s="17">
        <v>6.336696289E9</v>
      </c>
      <c r="F1978" s="18"/>
      <c r="G1978" s="18"/>
      <c r="H1978" s="18"/>
      <c r="I1978" s="20">
        <f t="array" ref="I1978:J1978">IFNA(VLOOKUP(A1978,ENERGY!$A$2:$F$2692,{5,6},0),0)</f>
        <v>0</v>
      </c>
      <c r="J1978" s="20">
        <v>0.0</v>
      </c>
      <c r="K1978" s="20">
        <f t="array" ref="K1978:S1978">VLOOKUP(A1978,'HUMAN RESOURCES'!$A$2:$M$2692,{2,3,4,5,6,7,8,9,10},0)</f>
        <v>0.017</v>
      </c>
      <c r="L1978" s="20"/>
      <c r="M1978" s="20">
        <v>78.0</v>
      </c>
      <c r="N1978" s="20">
        <v>74.0</v>
      </c>
      <c r="O1978" s="20">
        <v>0.229</v>
      </c>
      <c r="P1978" s="20">
        <v>0.7</v>
      </c>
      <c r="Q1978" s="20">
        <v>0.071</v>
      </c>
      <c r="R1978" s="20">
        <v>273814.0</v>
      </c>
      <c r="S1978" s="20">
        <v>0.562</v>
      </c>
      <c r="T1978" s="20" t="str">
        <f t="array" ref="T1978:U1978">VLOOKUP(A1978,TOURISM!$A$2:$F$2692,{3,6},0)</f>
        <v/>
      </c>
      <c r="U1978" s="20"/>
      <c r="V1978" s="20" t="str">
        <f t="array" ref="V1978:AA1978">VLOOKUP(A1978,BUSINESS!$A$2:$J$2692,{4,5,6,7,8,9},0)</f>
        <v/>
      </c>
      <c r="W1978" s="20"/>
      <c r="X1978" s="20"/>
      <c r="Y1978" s="20"/>
      <c r="Z1978" s="20">
        <v>0.529</v>
      </c>
      <c r="AA1978" s="20">
        <v>0.825</v>
      </c>
      <c r="AB1978" s="21">
        <f t="shared" si="650"/>
        <v>23142.33855</v>
      </c>
      <c r="AC1978" s="20"/>
      <c r="AD1978" s="20"/>
      <c r="AE1978" s="20"/>
      <c r="AF1978" s="22" t="b">
        <f t="shared" si="4"/>
        <v>0</v>
      </c>
      <c r="AG1978" s="20" t="b">
        <f t="shared" si="5"/>
        <v>0</v>
      </c>
      <c r="AH1978" s="20" t="b">
        <f t="shared" si="6"/>
        <v>0</v>
      </c>
      <c r="AI1978" s="20" t="b">
        <f t="shared" si="7"/>
        <v>0</v>
      </c>
      <c r="AJ1978" s="20"/>
      <c r="AK1978" s="20"/>
      <c r="AL1978" s="20"/>
      <c r="AM1978" s="20"/>
      <c r="AN1978" s="20"/>
      <c r="AO1978" s="20"/>
      <c r="AP1978" s="20"/>
      <c r="AQ1978" s="20"/>
      <c r="AR1978" s="23"/>
      <c r="AS1978" s="23"/>
      <c r="AT1978" s="23"/>
      <c r="AU1978" s="23"/>
      <c r="AV1978" s="23"/>
    </row>
    <row r="1979" ht="15.75" customHeight="1">
      <c r="A1979" s="17" t="str">
        <f t="shared" si="1"/>
        <v>Guam-Oceania2000</v>
      </c>
      <c r="B1979" s="17" t="s">
        <v>247</v>
      </c>
      <c r="C1979" s="18" t="s">
        <v>243</v>
      </c>
      <c r="D1979" s="19" t="s">
        <v>76</v>
      </c>
      <c r="E1979" s="17">
        <v>8.15982562E9</v>
      </c>
      <c r="F1979" s="18"/>
      <c r="G1979" s="18"/>
      <c r="H1979" s="18"/>
      <c r="I1979" s="20" t="str">
        <f t="array" ref="I1979:J1979">IFNA(VLOOKUP(A1979,ENERGY!$A$2:$F$2692,{5,6},0),0)</f>
        <v/>
      </c>
      <c r="J1979" s="20"/>
      <c r="K1979" s="20">
        <f t="array" ref="K1979:S1979">VLOOKUP(A1979,'HUMAN RESOURCES'!$A$2:$M$2692,{2,3,4,5,6,7,8,9,10},0)</f>
        <v>0.022</v>
      </c>
      <c r="L1979" s="20"/>
      <c r="M1979" s="20">
        <v>78.0</v>
      </c>
      <c r="N1979" s="20">
        <v>73.0</v>
      </c>
      <c r="O1979" s="20">
        <v>0.305</v>
      </c>
      <c r="P1979" s="20">
        <v>0.642</v>
      </c>
      <c r="Q1979" s="20">
        <v>0.054</v>
      </c>
      <c r="R1979" s="20">
        <v>155328.0</v>
      </c>
      <c r="S1979" s="20">
        <v>0.931</v>
      </c>
      <c r="T1979" s="20" t="str">
        <f t="array" ref="T1979:U1979">VLOOKUP(A1979,TOURISM!$A$2:$F$2692,{3,6},0)</f>
        <v/>
      </c>
      <c r="U1979" s="20"/>
      <c r="V1979" s="20" t="str">
        <f t="array" ref="V1979:AA1979">VLOOKUP(A1979,BUSINESS!$A$2:$J$2692,{4,5,6,7,8,9},0)</f>
        <v/>
      </c>
      <c r="W1979" s="20"/>
      <c r="X1979" s="20"/>
      <c r="Y1979" s="20"/>
      <c r="Z1979" s="20">
        <v>0.161</v>
      </c>
      <c r="AA1979" s="20">
        <v>0.175</v>
      </c>
      <c r="AB1979" s="21">
        <f t="shared" si="650"/>
        <v>52532.86993</v>
      </c>
      <c r="AC1979" s="20"/>
      <c r="AD1979" s="20"/>
      <c r="AE1979" s="20"/>
      <c r="AF1979" s="22" t="b">
        <f t="shared" si="4"/>
        <v>0</v>
      </c>
      <c r="AG1979" s="20" t="b">
        <f t="shared" si="5"/>
        <v>0</v>
      </c>
      <c r="AH1979" s="20" t="b">
        <f t="shared" si="6"/>
        <v>0</v>
      </c>
      <c r="AI1979" s="20" t="b">
        <f t="shared" si="7"/>
        <v>0</v>
      </c>
      <c r="AJ1979" s="20"/>
      <c r="AK1979" s="20"/>
      <c r="AL1979" s="20"/>
      <c r="AM1979" s="20"/>
      <c r="AN1979" s="20"/>
      <c r="AO1979" s="20"/>
      <c r="AP1979" s="20"/>
      <c r="AQ1979" s="20"/>
      <c r="AR1979" s="23"/>
      <c r="AS1979" s="23"/>
      <c r="AT1979" s="23"/>
      <c r="AU1979" s="23"/>
      <c r="AV1979" s="23"/>
    </row>
    <row r="1980" ht="15.75" customHeight="1">
      <c r="A1980" s="17" t="str">
        <f t="shared" si="1"/>
        <v>Guam-Oceania2001</v>
      </c>
      <c r="B1980" s="17" t="s">
        <v>247</v>
      </c>
      <c r="C1980" s="18" t="s">
        <v>243</v>
      </c>
      <c r="D1980" s="19" t="s">
        <v>77</v>
      </c>
      <c r="E1980" s="17">
        <v>8.16384106E9</v>
      </c>
      <c r="F1980" s="18"/>
      <c r="G1980" s="18"/>
      <c r="H1980" s="18"/>
      <c r="I1980" s="20" t="str">
        <f t="array" ref="I1980:J1980">IFNA(VLOOKUP(A1980,ENERGY!$A$2:$F$2692,{5,6},0),0)</f>
        <v/>
      </c>
      <c r="J1980" s="20"/>
      <c r="K1980" s="20">
        <f t="array" ref="K1980:S1980">VLOOKUP(A1980,'HUMAN RESOURCES'!$A$2:$M$2692,{2,3,4,5,6,7,8,9,10},0)</f>
        <v>0.021</v>
      </c>
      <c r="L1980" s="20"/>
      <c r="M1980" s="20">
        <v>78.0</v>
      </c>
      <c r="N1980" s="20">
        <v>73.0</v>
      </c>
      <c r="O1980" s="20">
        <v>0.303</v>
      </c>
      <c r="P1980" s="20">
        <v>0.641</v>
      </c>
      <c r="Q1980" s="20">
        <v>0.055</v>
      </c>
      <c r="R1980" s="20">
        <v>156417.0</v>
      </c>
      <c r="S1980" s="20">
        <v>0.932</v>
      </c>
      <c r="T1980" s="20" t="str">
        <f t="array" ref="T1980:U1980">VLOOKUP(A1980,TOURISM!$A$2:$F$2692,{3,6},0)</f>
        <v/>
      </c>
      <c r="U1980" s="20"/>
      <c r="V1980" s="20" t="str">
        <f t="array" ref="V1980:AA1980">VLOOKUP(A1980,BUSINESS!$A$2:$J$2692,{4,5,6,7,8,9},0)</f>
        <v/>
      </c>
      <c r="W1980" s="20"/>
      <c r="X1980" s="20"/>
      <c r="Y1980" s="20"/>
      <c r="Z1980" s="20">
        <v>0.254</v>
      </c>
      <c r="AA1980" s="20">
        <v>0.208</v>
      </c>
      <c r="AB1980" s="21">
        <f t="shared" si="650"/>
        <v>52192.79912</v>
      </c>
      <c r="AC1980" s="20"/>
      <c r="AD1980" s="20"/>
      <c r="AE1980" s="20"/>
      <c r="AF1980" s="22" t="b">
        <f t="shared" si="4"/>
        <v>0</v>
      </c>
      <c r="AG1980" s="20" t="b">
        <f t="shared" si="5"/>
        <v>0</v>
      </c>
      <c r="AH1980" s="20" t="b">
        <f t="shared" si="6"/>
        <v>0</v>
      </c>
      <c r="AI1980" s="20" t="b">
        <f t="shared" si="7"/>
        <v>0</v>
      </c>
      <c r="AJ1980" s="20"/>
      <c r="AK1980" s="20"/>
      <c r="AL1980" s="20"/>
      <c r="AM1980" s="20"/>
      <c r="AN1980" s="20"/>
      <c r="AO1980" s="20"/>
      <c r="AP1980" s="20"/>
      <c r="AQ1980" s="20"/>
      <c r="AR1980" s="23"/>
      <c r="AS1980" s="23"/>
      <c r="AT1980" s="23"/>
      <c r="AU1980" s="23"/>
      <c r="AV1980" s="23"/>
    </row>
    <row r="1981" ht="15.75" customHeight="1">
      <c r="A1981" s="17" t="str">
        <f t="shared" si="1"/>
        <v>Guam-Oceania2002</v>
      </c>
      <c r="B1981" s="17" t="s">
        <v>247</v>
      </c>
      <c r="C1981" s="18" t="s">
        <v>243</v>
      </c>
      <c r="D1981" s="19" t="s">
        <v>79</v>
      </c>
      <c r="E1981" s="17">
        <v>8.195993231E9</v>
      </c>
      <c r="F1981" s="18"/>
      <c r="G1981" s="18"/>
      <c r="H1981" s="18"/>
      <c r="I1981" s="20" t="str">
        <f t="array" ref="I1981:J1981">IFNA(VLOOKUP(A1981,ENERGY!$A$2:$F$2692,{5,6},0),0)</f>
        <v/>
      </c>
      <c r="J1981" s="20"/>
      <c r="K1981" s="20">
        <f t="array" ref="K1981:S1981">VLOOKUP(A1981,'HUMAN RESOURCES'!$A$2:$M$2692,{2,3,4,5,6,7,8,9,10},0)</f>
        <v>0.021</v>
      </c>
      <c r="L1981" s="20"/>
      <c r="M1981" s="20">
        <v>78.0</v>
      </c>
      <c r="N1981" s="20">
        <v>73.0</v>
      </c>
      <c r="O1981" s="20">
        <v>0.302</v>
      </c>
      <c r="P1981" s="20">
        <v>0.641</v>
      </c>
      <c r="Q1981" s="20">
        <v>0.058</v>
      </c>
      <c r="R1981" s="20">
        <v>157241.0</v>
      </c>
      <c r="S1981" s="20">
        <v>0.933</v>
      </c>
      <c r="T1981" s="20" t="str">
        <f t="array" ref="T1981:U1981">VLOOKUP(A1981,TOURISM!$A$2:$F$2692,{3,6},0)</f>
        <v/>
      </c>
      <c r="U1981" s="20"/>
      <c r="V1981" s="20" t="str">
        <f t="array" ref="V1981:AA1981">VLOOKUP(A1981,BUSINESS!$A$2:$J$2692,{4,5,6,7,8,9},0)</f>
        <v/>
      </c>
      <c r="W1981" s="20"/>
      <c r="X1981" s="20"/>
      <c r="Y1981" s="20"/>
      <c r="Z1981" s="20">
        <v>0.312</v>
      </c>
      <c r="AA1981" s="20">
        <v>0.448</v>
      </c>
      <c r="AB1981" s="21">
        <f t="shared" si="650"/>
        <v>52123.7669</v>
      </c>
      <c r="AC1981" s="20"/>
      <c r="AD1981" s="20"/>
      <c r="AE1981" s="20"/>
      <c r="AF1981" s="22" t="b">
        <f t="shared" si="4"/>
        <v>0</v>
      </c>
      <c r="AG1981" s="20" t="b">
        <f t="shared" si="5"/>
        <v>0</v>
      </c>
      <c r="AH1981" s="20" t="b">
        <f t="shared" si="6"/>
        <v>0</v>
      </c>
      <c r="AI1981" s="20" t="b">
        <f t="shared" si="7"/>
        <v>0</v>
      </c>
      <c r="AJ1981" s="20"/>
      <c r="AK1981" s="20"/>
      <c r="AL1981" s="20"/>
      <c r="AM1981" s="20"/>
      <c r="AN1981" s="20"/>
      <c r="AO1981" s="20"/>
      <c r="AP1981" s="20"/>
      <c r="AQ1981" s="20"/>
      <c r="AR1981" s="23"/>
      <c r="AS1981" s="23"/>
      <c r="AT1981" s="23"/>
      <c r="AU1981" s="23"/>
      <c r="AV1981" s="23"/>
    </row>
    <row r="1982" ht="15.75" customHeight="1">
      <c r="A1982" s="17" t="str">
        <f t="shared" si="1"/>
        <v>Guam-Oceania2003</v>
      </c>
      <c r="B1982" s="17" t="s">
        <v>247</v>
      </c>
      <c r="C1982" s="18" t="s">
        <v>243</v>
      </c>
      <c r="D1982" s="19" t="s">
        <v>81</v>
      </c>
      <c r="E1982" s="17">
        <v>8.24665E9</v>
      </c>
      <c r="F1982" s="18"/>
      <c r="G1982" s="18"/>
      <c r="H1982" s="18"/>
      <c r="I1982" s="20" t="str">
        <f t="array" ref="I1982:J1982">IFNA(VLOOKUP(A1982,ENERGY!$A$2:$F$2692,{5,6},0),0)</f>
        <v/>
      </c>
      <c r="J1982" s="20"/>
      <c r="K1982" s="20">
        <f t="array" ref="K1982:S1982">VLOOKUP(A1982,'HUMAN RESOURCES'!$A$2:$M$2692,{2,3,4,5,6,7,8,9,10},0)</f>
        <v>0.02</v>
      </c>
      <c r="L1982" s="20"/>
      <c r="M1982" s="20">
        <v>79.0</v>
      </c>
      <c r="N1982" s="20">
        <v>74.0</v>
      </c>
      <c r="O1982" s="20">
        <v>0.3</v>
      </c>
      <c r="P1982" s="20">
        <v>0.64</v>
      </c>
      <c r="Q1982" s="20">
        <v>0.06</v>
      </c>
      <c r="R1982" s="20">
        <v>157823.0</v>
      </c>
      <c r="S1982" s="20">
        <v>0.934</v>
      </c>
      <c r="T1982" s="20" t="str">
        <f t="array" ref="T1982:U1982">VLOOKUP(A1982,TOURISM!$A$2:$F$2692,{3,6},0)</f>
        <v/>
      </c>
      <c r="U1982" s="20"/>
      <c r="V1982" s="20" t="str">
        <f t="array" ref="V1982:AA1982">VLOOKUP(A1982,BUSINESS!$A$2:$J$2692,{4,5,6,7,8,9},0)</f>
        <v/>
      </c>
      <c r="W1982" s="20"/>
      <c r="X1982" s="20"/>
      <c r="Y1982" s="20"/>
      <c r="Z1982" s="20">
        <v>0.337</v>
      </c>
      <c r="AA1982" s="20">
        <v>0.506</v>
      </c>
      <c r="AB1982" s="21">
        <f t="shared" si="650"/>
        <v>52252.5234</v>
      </c>
      <c r="AC1982" s="20"/>
      <c r="AD1982" s="20"/>
      <c r="AE1982" s="20"/>
      <c r="AF1982" s="22" t="b">
        <f t="shared" si="4"/>
        <v>0</v>
      </c>
      <c r="AG1982" s="20" t="b">
        <f t="shared" si="5"/>
        <v>0</v>
      </c>
      <c r="AH1982" s="20" t="b">
        <f t="shared" si="6"/>
        <v>0</v>
      </c>
      <c r="AI1982" s="20" t="b">
        <f t="shared" si="7"/>
        <v>0</v>
      </c>
      <c r="AJ1982" s="20"/>
      <c r="AK1982" s="20"/>
      <c r="AL1982" s="20"/>
      <c r="AM1982" s="20"/>
      <c r="AN1982" s="20"/>
      <c r="AO1982" s="20"/>
      <c r="AP1982" s="20"/>
      <c r="AQ1982" s="20"/>
      <c r="AR1982" s="23"/>
      <c r="AS1982" s="23"/>
      <c r="AT1982" s="23"/>
      <c r="AU1982" s="23"/>
      <c r="AV1982" s="23"/>
    </row>
    <row r="1983" ht="15.75" customHeight="1">
      <c r="A1983" s="17" t="str">
        <f t="shared" si="1"/>
        <v>Guam-Oceania2004</v>
      </c>
      <c r="B1983" s="17" t="s">
        <v>247</v>
      </c>
      <c r="C1983" s="18" t="s">
        <v>243</v>
      </c>
      <c r="D1983" s="19" t="s">
        <v>83</v>
      </c>
      <c r="E1983" s="17">
        <v>8.254088067E9</v>
      </c>
      <c r="F1983" s="18"/>
      <c r="G1983" s="18"/>
      <c r="H1983" s="18"/>
      <c r="I1983" s="20" t="str">
        <f t="array" ref="I1983:J1983">IFNA(VLOOKUP(A1983,ENERGY!$A$2:$F$2692,{5,6},0),0)</f>
        <v/>
      </c>
      <c r="J1983" s="20"/>
      <c r="K1983" s="20">
        <f t="array" ref="K1983:S1983">VLOOKUP(A1983,'HUMAN RESOURCES'!$A$2:$M$2692,{2,3,4,5,6,7,8,9,10},0)</f>
        <v>0.02</v>
      </c>
      <c r="L1983" s="20"/>
      <c r="M1983" s="20">
        <v>79.0</v>
      </c>
      <c r="N1983" s="20">
        <v>74.0</v>
      </c>
      <c r="O1983" s="20">
        <v>0.298</v>
      </c>
      <c r="P1983" s="20">
        <v>0.64</v>
      </c>
      <c r="Q1983" s="20">
        <v>0.062</v>
      </c>
      <c r="R1983" s="20">
        <v>158194.0</v>
      </c>
      <c r="S1983" s="20">
        <v>0.935</v>
      </c>
      <c r="T1983" s="20" t="str">
        <f t="array" ref="T1983:U1983">VLOOKUP(A1983,TOURISM!$A$2:$F$2692,{3,6},0)</f>
        <v/>
      </c>
      <c r="U1983" s="20"/>
      <c r="V1983" s="20" t="str">
        <f t="array" ref="V1983:AA1983">VLOOKUP(A1983,BUSINESS!$A$2:$J$2692,{4,5,6,7,8,9},0)</f>
        <v/>
      </c>
      <c r="W1983" s="20"/>
      <c r="X1983" s="20"/>
      <c r="Y1983" s="20"/>
      <c r="Z1983" s="20">
        <v>0.362</v>
      </c>
      <c r="AA1983" s="20">
        <v>0.619</v>
      </c>
      <c r="AB1983" s="21">
        <f t="shared" si="650"/>
        <v>52176.99829</v>
      </c>
      <c r="AC1983" s="20"/>
      <c r="AD1983" s="20"/>
      <c r="AE1983" s="20"/>
      <c r="AF1983" s="22" t="b">
        <f t="shared" si="4"/>
        <v>0</v>
      </c>
      <c r="AG1983" s="20" t="b">
        <f t="shared" si="5"/>
        <v>0</v>
      </c>
      <c r="AH1983" s="20" t="b">
        <f t="shared" si="6"/>
        <v>0</v>
      </c>
      <c r="AI1983" s="20" t="b">
        <f t="shared" si="7"/>
        <v>0</v>
      </c>
      <c r="AJ1983" s="20"/>
      <c r="AK1983" s="20"/>
      <c r="AL1983" s="20"/>
      <c r="AM1983" s="20"/>
      <c r="AN1983" s="20"/>
      <c r="AO1983" s="20"/>
      <c r="AP1983" s="20"/>
      <c r="AQ1983" s="20"/>
      <c r="AR1983" s="23"/>
      <c r="AS1983" s="23"/>
      <c r="AT1983" s="23"/>
      <c r="AU1983" s="23"/>
      <c r="AV1983" s="23"/>
    </row>
    <row r="1984" ht="15.75" customHeight="1">
      <c r="A1984" s="17" t="str">
        <f t="shared" si="1"/>
        <v>Guam-Oceania2005</v>
      </c>
      <c r="B1984" s="17" t="s">
        <v>247</v>
      </c>
      <c r="C1984" s="18" t="s">
        <v>243</v>
      </c>
      <c r="D1984" s="19" t="s">
        <v>84</v>
      </c>
      <c r="E1984" s="17">
        <v>8.313047744E9</v>
      </c>
      <c r="F1984" s="18"/>
      <c r="G1984" s="18"/>
      <c r="H1984" s="18"/>
      <c r="I1984" s="20" t="str">
        <f t="array" ref="I1984:J1984">IFNA(VLOOKUP(A1984,ENERGY!$A$2:$F$2692,{5,6},0),0)</f>
        <v/>
      </c>
      <c r="J1984" s="20"/>
      <c r="K1984" s="20">
        <f t="array" ref="K1984:S1984">VLOOKUP(A1984,'HUMAN RESOURCES'!$A$2:$M$2692,{2,3,4,5,6,7,8,9,10},0)</f>
        <v>0.019</v>
      </c>
      <c r="L1984" s="20"/>
      <c r="M1984" s="20">
        <v>79.0</v>
      </c>
      <c r="N1984" s="20">
        <v>74.0</v>
      </c>
      <c r="O1984" s="20">
        <v>0.295</v>
      </c>
      <c r="P1984" s="20">
        <v>0.641</v>
      </c>
      <c r="Q1984" s="20">
        <v>0.064</v>
      </c>
      <c r="R1984" s="20">
        <v>158401.0</v>
      </c>
      <c r="S1984" s="20">
        <v>0.936</v>
      </c>
      <c r="T1984" s="20" t="str">
        <f t="array" ref="T1984:U1984">VLOOKUP(A1984,TOURISM!$A$2:$F$2692,{3,6},0)</f>
        <v/>
      </c>
      <c r="U1984" s="20"/>
      <c r="V1984" s="20" t="str">
        <f t="array" ref="V1984:AA1984">VLOOKUP(A1984,BUSINESS!$A$2:$J$2692,{4,5,6,7,8,9},0)</f>
        <v/>
      </c>
      <c r="W1984" s="20"/>
      <c r="X1984" s="20"/>
      <c r="Y1984" s="20"/>
      <c r="Z1984" s="20">
        <v>0.386</v>
      </c>
      <c r="AA1984" s="20"/>
      <c r="AB1984" s="21">
        <f t="shared" si="650"/>
        <v>52481.0307</v>
      </c>
      <c r="AC1984" s="20"/>
      <c r="AD1984" s="20"/>
      <c r="AE1984" s="20"/>
      <c r="AF1984" s="22" t="b">
        <f t="shared" si="4"/>
        <v>0</v>
      </c>
      <c r="AG1984" s="20" t="b">
        <f t="shared" si="5"/>
        <v>0</v>
      </c>
      <c r="AH1984" s="20" t="b">
        <f t="shared" si="6"/>
        <v>0</v>
      </c>
      <c r="AI1984" s="20" t="b">
        <f t="shared" si="7"/>
        <v>0</v>
      </c>
      <c r="AJ1984" s="20"/>
      <c r="AK1984" s="20"/>
      <c r="AL1984" s="20"/>
      <c r="AM1984" s="20"/>
      <c r="AN1984" s="20"/>
      <c r="AO1984" s="20"/>
      <c r="AP1984" s="20"/>
      <c r="AQ1984" s="20"/>
      <c r="AR1984" s="23"/>
      <c r="AS1984" s="23"/>
      <c r="AT1984" s="23"/>
      <c r="AU1984" s="23"/>
      <c r="AV1984" s="23"/>
    </row>
    <row r="1985" ht="15.75" customHeight="1">
      <c r="A1985" s="17" t="str">
        <f t="shared" si="1"/>
        <v>Guam-Oceania2006</v>
      </c>
      <c r="B1985" s="17" t="s">
        <v>247</v>
      </c>
      <c r="C1985" s="18" t="s">
        <v>243</v>
      </c>
      <c r="D1985" s="19" t="s">
        <v>85</v>
      </c>
      <c r="E1985" s="17">
        <v>8.318996E9</v>
      </c>
      <c r="F1985" s="18"/>
      <c r="G1985" s="18"/>
      <c r="H1985" s="18"/>
      <c r="I1985" s="20">
        <f t="array" ref="I1985:J1985">IFNA(VLOOKUP(A1985,ENERGY!$A$2:$F$2692,{5,6},0),0)</f>
        <v>0</v>
      </c>
      <c r="J1985" s="20">
        <v>0.0</v>
      </c>
      <c r="K1985" s="20">
        <f t="array" ref="K1985:S1985">VLOOKUP(A1985,'HUMAN RESOURCES'!$A$2:$M$2692,{2,3,4,5,6,7,8,9,10},0)</f>
        <v>0.019</v>
      </c>
      <c r="L1985" s="20"/>
      <c r="M1985" s="20">
        <v>80.0</v>
      </c>
      <c r="N1985" s="20">
        <v>74.0</v>
      </c>
      <c r="O1985" s="20">
        <v>0.292</v>
      </c>
      <c r="P1985" s="20">
        <v>0.642</v>
      </c>
      <c r="Q1985" s="20">
        <v>0.066</v>
      </c>
      <c r="R1985" s="20">
        <v>158429.0</v>
      </c>
      <c r="S1985" s="20">
        <v>0.937</v>
      </c>
      <c r="T1985" s="20" t="str">
        <f t="array" ref="T1985:U1985">VLOOKUP(A1985,TOURISM!$A$2:$F$2692,{3,6},0)</f>
        <v/>
      </c>
      <c r="U1985" s="20"/>
      <c r="V1985" s="20" t="str">
        <f t="array" ref="V1985:AA1985">VLOOKUP(A1985,BUSINESS!$A$2:$J$2692,{4,5,6,7,8,9},0)</f>
        <v/>
      </c>
      <c r="W1985" s="20"/>
      <c r="X1985" s="20"/>
      <c r="Y1985" s="20"/>
      <c r="Z1985" s="20">
        <v>0.439</v>
      </c>
      <c r="AA1985" s="20"/>
      <c r="AB1985" s="21">
        <f t="shared" si="650"/>
        <v>52509.3007</v>
      </c>
      <c r="AC1985" s="20"/>
      <c r="AD1985" s="20"/>
      <c r="AE1985" s="20"/>
      <c r="AF1985" s="22" t="b">
        <f t="shared" si="4"/>
        <v>0</v>
      </c>
      <c r="AG1985" s="20" t="b">
        <f t="shared" si="5"/>
        <v>0</v>
      </c>
      <c r="AH1985" s="20" t="b">
        <f t="shared" si="6"/>
        <v>0</v>
      </c>
      <c r="AI1985" s="20" t="b">
        <f t="shared" si="7"/>
        <v>0</v>
      </c>
      <c r="AJ1985" s="20"/>
      <c r="AK1985" s="20"/>
      <c r="AL1985" s="20"/>
      <c r="AM1985" s="20"/>
      <c r="AN1985" s="20"/>
      <c r="AO1985" s="20"/>
      <c r="AP1985" s="20"/>
      <c r="AQ1985" s="20"/>
      <c r="AR1985" s="23"/>
      <c r="AS1985" s="23"/>
      <c r="AT1985" s="23"/>
      <c r="AU1985" s="23"/>
      <c r="AV1985" s="23"/>
    </row>
    <row r="1986" ht="15.75" customHeight="1">
      <c r="A1986" s="17" t="str">
        <f t="shared" si="1"/>
        <v>Guam-Oceania2007</v>
      </c>
      <c r="B1986" s="17" t="s">
        <v>247</v>
      </c>
      <c r="C1986" s="18" t="s">
        <v>243</v>
      </c>
      <c r="D1986" s="19" t="s">
        <v>86</v>
      </c>
      <c r="E1986" s="17">
        <v>8.348156389E9</v>
      </c>
      <c r="F1986" s="18"/>
      <c r="G1986" s="18"/>
      <c r="H1986" s="18"/>
      <c r="I1986" s="20" t="str">
        <f t="array" ref="I1986:J1986">IFNA(VLOOKUP(A1986,ENERGY!$A$2:$F$2692,{5,6},0),0)</f>
        <v/>
      </c>
      <c r="J1986" s="20"/>
      <c r="K1986" s="20">
        <f t="array" ref="K1986:S1986">VLOOKUP(A1986,'HUMAN RESOURCES'!$A$2:$M$2692,{2,3,4,5,6,7,8,9,10},0)</f>
        <v>0.019</v>
      </c>
      <c r="L1986" s="20"/>
      <c r="M1986" s="20">
        <v>80.0</v>
      </c>
      <c r="N1986" s="20">
        <v>75.0</v>
      </c>
      <c r="O1986" s="20">
        <v>0.288</v>
      </c>
      <c r="P1986" s="20">
        <v>0.645</v>
      </c>
      <c r="Q1986" s="20">
        <v>0.067</v>
      </c>
      <c r="R1986" s="20">
        <v>158331.0</v>
      </c>
      <c r="S1986" s="20">
        <v>0.938</v>
      </c>
      <c r="T1986" s="20" t="str">
        <f t="array" ref="T1986:U1986">VLOOKUP(A1986,TOURISM!$A$2:$F$2692,{3,6},0)</f>
        <v/>
      </c>
      <c r="U1986" s="20"/>
      <c r="V1986" s="20" t="str">
        <f t="array" ref="V1986:AA1986">VLOOKUP(A1986,BUSINESS!$A$2:$J$2692,{4,5,6,7,8,9},0)</f>
        <v/>
      </c>
      <c r="W1986" s="20"/>
      <c r="X1986" s="20"/>
      <c r="Y1986" s="20"/>
      <c r="Z1986" s="20">
        <v>0.462</v>
      </c>
      <c r="AA1986" s="20"/>
      <c r="AB1986" s="21">
        <f t="shared" si="650"/>
        <v>52725.97526</v>
      </c>
      <c r="AC1986" s="20"/>
      <c r="AD1986" s="20"/>
      <c r="AE1986" s="20"/>
      <c r="AF1986" s="22" t="b">
        <f t="shared" si="4"/>
        <v>0</v>
      </c>
      <c r="AG1986" s="20" t="b">
        <f t="shared" si="5"/>
        <v>0</v>
      </c>
      <c r="AH1986" s="20" t="b">
        <f t="shared" si="6"/>
        <v>0</v>
      </c>
      <c r="AI1986" s="20" t="b">
        <f t="shared" si="7"/>
        <v>0</v>
      </c>
      <c r="AJ1986" s="20"/>
      <c r="AK1986" s="20"/>
      <c r="AL1986" s="20"/>
      <c r="AM1986" s="20"/>
      <c r="AN1986" s="20"/>
      <c r="AO1986" s="20"/>
      <c r="AP1986" s="20"/>
      <c r="AQ1986" s="20"/>
      <c r="AR1986" s="23"/>
      <c r="AS1986" s="23"/>
      <c r="AT1986" s="23"/>
      <c r="AU1986" s="23"/>
      <c r="AV1986" s="23"/>
    </row>
    <row r="1987" ht="15.75" customHeight="1">
      <c r="A1987" s="17" t="str">
        <f t="shared" si="1"/>
        <v>Guam-Oceania2008</v>
      </c>
      <c r="B1987" s="17" t="s">
        <v>247</v>
      </c>
      <c r="C1987" s="18" t="s">
        <v>243</v>
      </c>
      <c r="D1987" s="19" t="s">
        <v>87</v>
      </c>
      <c r="E1987" s="17">
        <v>8.350710389E9</v>
      </c>
      <c r="F1987" s="18"/>
      <c r="G1987" s="18"/>
      <c r="H1987" s="18"/>
      <c r="I1987" s="20">
        <f t="array" ref="I1987:J1987">IFNA(VLOOKUP(A1987,ENERGY!$A$2:$F$2692,{5,6},0),0)</f>
        <v>0</v>
      </c>
      <c r="J1987" s="20">
        <v>0.0</v>
      </c>
      <c r="K1987" s="20">
        <f t="array" ref="K1987:S1987">VLOOKUP(A1987,'HUMAN RESOURCES'!$A$2:$M$2692,{2,3,4,5,6,7,8,9,10},0)</f>
        <v>0.018</v>
      </c>
      <c r="L1987" s="20"/>
      <c r="M1987" s="20">
        <v>80.0</v>
      </c>
      <c r="N1987" s="20">
        <v>75.0</v>
      </c>
      <c r="O1987" s="20">
        <v>0.284</v>
      </c>
      <c r="P1987" s="20">
        <v>0.647</v>
      </c>
      <c r="Q1987" s="20">
        <v>0.069</v>
      </c>
      <c r="R1987" s="20">
        <v>158310.0</v>
      </c>
      <c r="S1987" s="20">
        <v>0.939</v>
      </c>
      <c r="T1987" s="20" t="str">
        <f t="array" ref="T1987:U1987">VLOOKUP(A1987,TOURISM!$A$2:$F$2692,{3,6},0)</f>
        <v/>
      </c>
      <c r="U1987" s="20"/>
      <c r="V1987" s="20" t="str">
        <f t="array" ref="V1987:AA1987">VLOOKUP(A1987,BUSINESS!$A$2:$J$2692,{4,5,6,7,8,9},0)</f>
        <v/>
      </c>
      <c r="W1987" s="20"/>
      <c r="X1987" s="20"/>
      <c r="Y1987" s="20"/>
      <c r="Z1987" s="20">
        <v>0.484</v>
      </c>
      <c r="AA1987" s="20"/>
      <c r="AB1987" s="21">
        <f t="shared" si="650"/>
        <v>52749.10232</v>
      </c>
      <c r="AC1987" s="20"/>
      <c r="AD1987" s="20"/>
      <c r="AE1987" s="20"/>
      <c r="AF1987" s="22" t="b">
        <f t="shared" si="4"/>
        <v>0</v>
      </c>
      <c r="AG1987" s="20" t="b">
        <f t="shared" si="5"/>
        <v>0</v>
      </c>
      <c r="AH1987" s="20" t="b">
        <f t="shared" si="6"/>
        <v>0</v>
      </c>
      <c r="AI1987" s="20" t="b">
        <f t="shared" si="7"/>
        <v>0</v>
      </c>
      <c r="AJ1987" s="20"/>
      <c r="AK1987" s="20"/>
      <c r="AL1987" s="20"/>
      <c r="AM1987" s="20"/>
      <c r="AN1987" s="20"/>
      <c r="AO1987" s="20"/>
      <c r="AP1987" s="20"/>
      <c r="AQ1987" s="20"/>
      <c r="AR1987" s="23"/>
      <c r="AS1987" s="23"/>
      <c r="AT1987" s="23"/>
      <c r="AU1987" s="23"/>
      <c r="AV1987" s="23"/>
    </row>
    <row r="1988" ht="15.75" customHeight="1">
      <c r="A1988" s="17" t="str">
        <f t="shared" si="1"/>
        <v>Guam-Oceania2009</v>
      </c>
      <c r="B1988" s="17" t="s">
        <v>247</v>
      </c>
      <c r="C1988" s="18" t="s">
        <v>243</v>
      </c>
      <c r="D1988" s="19" t="s">
        <v>88</v>
      </c>
      <c r="E1988" s="17">
        <v>8.370020196E9</v>
      </c>
      <c r="F1988" s="18"/>
      <c r="G1988" s="18"/>
      <c r="H1988" s="18"/>
      <c r="I1988" s="20" t="str">
        <f t="array" ref="I1988:J1988">IFNA(VLOOKUP(A1988,ENERGY!$A$2:$F$2692,{5,6},0),0)</f>
        <v/>
      </c>
      <c r="J1988" s="20"/>
      <c r="K1988" s="20">
        <f t="array" ref="K1988:S1988">VLOOKUP(A1988,'HUMAN RESOURCES'!$A$2:$M$2692,{2,3,4,5,6,7,8,9,10},0)</f>
        <v>0.018</v>
      </c>
      <c r="L1988" s="20"/>
      <c r="M1988" s="20">
        <v>81.0</v>
      </c>
      <c r="N1988" s="20">
        <v>75.0</v>
      </c>
      <c r="O1988" s="20">
        <v>0.279</v>
      </c>
      <c r="P1988" s="20">
        <v>0.65</v>
      </c>
      <c r="Q1988" s="20">
        <v>0.071</v>
      </c>
      <c r="R1988" s="20">
        <v>158621.0</v>
      </c>
      <c r="S1988" s="20">
        <v>0.94</v>
      </c>
      <c r="T1988" s="20" t="str">
        <f t="array" ref="T1988:U1988">VLOOKUP(A1988,TOURISM!$A$2:$F$2692,{3,6},0)</f>
        <v/>
      </c>
      <c r="U1988" s="20"/>
      <c r="V1988" s="20" t="str">
        <f t="array" ref="V1988:AA1988">VLOOKUP(A1988,BUSINESS!$A$2:$J$2692,{4,5,6,7,8,9},0)</f>
        <v/>
      </c>
      <c r="W1988" s="20"/>
      <c r="X1988" s="20"/>
      <c r="Y1988" s="20"/>
      <c r="Z1988" s="20">
        <v>0.506</v>
      </c>
      <c r="AA1988" s="20"/>
      <c r="AB1988" s="21">
        <f t="shared" si="650"/>
        <v>52767.41539</v>
      </c>
      <c r="AC1988" s="20"/>
      <c r="AD1988" s="20"/>
      <c r="AE1988" s="20"/>
      <c r="AF1988" s="22" t="b">
        <f t="shared" si="4"/>
        <v>0</v>
      </c>
      <c r="AG1988" s="20" t="b">
        <f t="shared" si="5"/>
        <v>0</v>
      </c>
      <c r="AH1988" s="20" t="b">
        <f t="shared" si="6"/>
        <v>0</v>
      </c>
      <c r="AI1988" s="20" t="b">
        <f t="shared" si="7"/>
        <v>0</v>
      </c>
      <c r="AJ1988" s="20"/>
      <c r="AK1988" s="20"/>
      <c r="AL1988" s="20"/>
      <c r="AM1988" s="20"/>
      <c r="AN1988" s="20"/>
      <c r="AO1988" s="20"/>
      <c r="AP1988" s="20"/>
      <c r="AQ1988" s="20"/>
      <c r="AR1988" s="23"/>
      <c r="AS1988" s="23"/>
      <c r="AT1988" s="23"/>
      <c r="AU1988" s="23"/>
      <c r="AV1988" s="23"/>
    </row>
    <row r="1989" ht="15.75" customHeight="1">
      <c r="A1989" s="17" t="str">
        <f t="shared" si="1"/>
        <v>Guam-Oceania2010</v>
      </c>
      <c r="B1989" s="17" t="s">
        <v>247</v>
      </c>
      <c r="C1989" s="18" t="s">
        <v>243</v>
      </c>
      <c r="D1989" s="19" t="s">
        <v>89</v>
      </c>
      <c r="E1989" s="17">
        <v>8.37648374E9</v>
      </c>
      <c r="F1989" s="18"/>
      <c r="G1989" s="18"/>
      <c r="H1989" s="18"/>
      <c r="I1989" s="20" t="str">
        <f t="array" ref="I1989:J1989">IFNA(VLOOKUP(A1989,ENERGY!$A$2:$F$2692,{5,6},0),0)</f>
        <v/>
      </c>
      <c r="J1989" s="20"/>
      <c r="K1989" s="20">
        <f t="array" ref="K1989:S1989">VLOOKUP(A1989,'HUMAN RESOURCES'!$A$2:$M$2692,{2,3,4,5,6,7,8,9,10},0)</f>
        <v>0.018</v>
      </c>
      <c r="L1989" s="20"/>
      <c r="M1989" s="20">
        <v>81.0</v>
      </c>
      <c r="N1989" s="20">
        <v>75.0</v>
      </c>
      <c r="O1989" s="20">
        <v>0.275</v>
      </c>
      <c r="P1989" s="20">
        <v>0.652</v>
      </c>
      <c r="Q1989" s="20">
        <v>0.073</v>
      </c>
      <c r="R1989" s="20">
        <v>159440.0</v>
      </c>
      <c r="S1989" s="20">
        <v>0.941</v>
      </c>
      <c r="T1989" s="20" t="str">
        <f t="array" ref="T1989:U1989">VLOOKUP(A1989,TOURISM!$A$2:$F$2692,{3,6},0)</f>
        <v/>
      </c>
      <c r="U1989" s="20"/>
      <c r="V1989" s="20" t="str">
        <f t="array" ref="V1989:AA1989">VLOOKUP(A1989,BUSINESS!$A$2:$J$2692,{4,5,6,7,8,9},0)</f>
        <v/>
      </c>
      <c r="W1989" s="20"/>
      <c r="X1989" s="20"/>
      <c r="Y1989" s="20"/>
      <c r="Z1989" s="20">
        <v>0.54</v>
      </c>
      <c r="AA1989" s="20"/>
      <c r="AB1989" s="21">
        <f t="shared" si="650"/>
        <v>52536.90253</v>
      </c>
      <c r="AC1989" s="20"/>
      <c r="AD1989" s="20"/>
      <c r="AE1989" s="20"/>
      <c r="AF1989" s="22" t="b">
        <f t="shared" si="4"/>
        <v>0</v>
      </c>
      <c r="AG1989" s="20" t="b">
        <f t="shared" si="5"/>
        <v>0</v>
      </c>
      <c r="AH1989" s="20" t="b">
        <f t="shared" si="6"/>
        <v>0</v>
      </c>
      <c r="AI1989" s="20" t="b">
        <f t="shared" si="7"/>
        <v>0</v>
      </c>
      <c r="AJ1989" s="20"/>
      <c r="AK1989" s="20"/>
      <c r="AL1989" s="20"/>
      <c r="AM1989" s="20"/>
      <c r="AN1989" s="20"/>
      <c r="AO1989" s="20"/>
      <c r="AP1989" s="20"/>
      <c r="AQ1989" s="20"/>
      <c r="AR1989" s="23"/>
      <c r="AS1989" s="23"/>
      <c r="AT1989" s="23"/>
      <c r="AU1989" s="23"/>
      <c r="AV1989" s="23"/>
    </row>
    <row r="1990" ht="15.75" customHeight="1">
      <c r="A1990" s="17" t="str">
        <f t="shared" si="1"/>
        <v>Guam-Oceania2011</v>
      </c>
      <c r="B1990" s="17" t="s">
        <v>247</v>
      </c>
      <c r="C1990" s="18" t="s">
        <v>243</v>
      </c>
      <c r="D1990" s="19" t="s">
        <v>90</v>
      </c>
      <c r="E1990" s="17">
        <v>8.38073699E9</v>
      </c>
      <c r="F1990" s="18"/>
      <c r="G1990" s="18"/>
      <c r="H1990" s="18"/>
      <c r="I1990" s="20">
        <f t="array" ref="I1990:J1990">IFNA(VLOOKUP(A1990,ENERGY!$A$2:$F$2692,{5,6},0),0)</f>
        <v>0</v>
      </c>
      <c r="J1990" s="20">
        <v>0.0</v>
      </c>
      <c r="K1990" s="20">
        <f t="array" ref="K1990:S1990">VLOOKUP(A1990,'HUMAN RESOURCES'!$A$2:$M$2692,{2,3,4,5,6,7,8,9,10},0)</f>
        <v>0.018</v>
      </c>
      <c r="L1990" s="20"/>
      <c r="M1990" s="20">
        <v>81.0</v>
      </c>
      <c r="N1990" s="20">
        <v>76.0</v>
      </c>
      <c r="O1990" s="20">
        <v>0.271</v>
      </c>
      <c r="P1990" s="20">
        <v>0.654</v>
      </c>
      <c r="Q1990" s="20">
        <v>0.075</v>
      </c>
      <c r="R1990" s="20">
        <v>160858.0</v>
      </c>
      <c r="S1990" s="20">
        <v>0.942</v>
      </c>
      <c r="T1990" s="20" t="str">
        <f t="array" ref="T1990:U1990">VLOOKUP(A1990,TOURISM!$A$2:$F$2692,{3,6},0)</f>
        <v/>
      </c>
      <c r="U1990" s="20"/>
      <c r="V1990" s="20" t="str">
        <f t="array" ref="V1990:AA1990">VLOOKUP(A1990,BUSINESS!$A$2:$J$2692,{4,5,6,7,8,9},0)</f>
        <v/>
      </c>
      <c r="W1990" s="20"/>
      <c r="X1990" s="20"/>
      <c r="Y1990" s="20"/>
      <c r="Z1990" s="20">
        <v>0.577</v>
      </c>
      <c r="AA1990" s="20"/>
      <c r="AB1990" s="21">
        <f t="shared" si="650"/>
        <v>52100.21876</v>
      </c>
      <c r="AC1990" s="20"/>
      <c r="AD1990" s="20"/>
      <c r="AE1990" s="20"/>
      <c r="AF1990" s="22" t="b">
        <f t="shared" si="4"/>
        <v>0</v>
      </c>
      <c r="AG1990" s="20" t="b">
        <f t="shared" si="5"/>
        <v>0</v>
      </c>
      <c r="AH1990" s="20" t="b">
        <f t="shared" si="6"/>
        <v>0</v>
      </c>
      <c r="AI1990" s="20" t="b">
        <f t="shared" si="7"/>
        <v>0</v>
      </c>
      <c r="AJ1990" s="20"/>
      <c r="AK1990" s="20"/>
      <c r="AL1990" s="20"/>
      <c r="AM1990" s="20"/>
      <c r="AN1990" s="20"/>
      <c r="AO1990" s="20"/>
      <c r="AP1990" s="20"/>
      <c r="AQ1990" s="20"/>
      <c r="AR1990" s="23"/>
      <c r="AS1990" s="23"/>
      <c r="AT1990" s="23"/>
      <c r="AU1990" s="23"/>
      <c r="AV1990" s="23"/>
    </row>
    <row r="1991" ht="15.75" customHeight="1">
      <c r="A1991" s="17" t="str">
        <f t="shared" si="1"/>
        <v>Guam-Oceania2012</v>
      </c>
      <c r="B1991" s="17" t="s">
        <v>247</v>
      </c>
      <c r="C1991" s="18" t="s">
        <v>243</v>
      </c>
      <c r="D1991" s="19" t="s">
        <v>91</v>
      </c>
      <c r="E1991" s="17">
        <v>8.394688589E9</v>
      </c>
      <c r="F1991" s="18"/>
      <c r="G1991" s="18"/>
      <c r="H1991" s="18"/>
      <c r="I1991" s="20">
        <f t="array" ref="I1991:J1991">IFNA(VLOOKUP(A1991,ENERGY!$A$2:$F$2692,{5,6},0),0)</f>
        <v>0</v>
      </c>
      <c r="J1991" s="20">
        <v>0.0</v>
      </c>
      <c r="K1991" s="20">
        <f t="array" ref="K1991:S1991">VLOOKUP(A1991,'HUMAN RESOURCES'!$A$2:$M$2692,{2,3,4,5,6,7,8,9,10},0)</f>
        <v>0.017</v>
      </c>
      <c r="L1991" s="20"/>
      <c r="M1991" s="20">
        <v>81.0</v>
      </c>
      <c r="N1991" s="20">
        <v>76.0</v>
      </c>
      <c r="O1991" s="20">
        <v>0.266</v>
      </c>
      <c r="P1991" s="20">
        <v>0.656</v>
      </c>
      <c r="Q1991" s="20">
        <v>0.078</v>
      </c>
      <c r="R1991" s="20">
        <v>162810.0</v>
      </c>
      <c r="S1991" s="20">
        <v>0.943</v>
      </c>
      <c r="T1991" s="20" t="str">
        <f t="array" ref="T1991:U1991">VLOOKUP(A1991,TOURISM!$A$2:$F$2692,{3,6},0)</f>
        <v/>
      </c>
      <c r="U1991" s="20"/>
      <c r="V1991" s="20" t="str">
        <f t="array" ref="V1991:AA1991">VLOOKUP(A1991,BUSINESS!$A$2:$J$2692,{4,5,6,7,8,9},0)</f>
        <v/>
      </c>
      <c r="W1991" s="20"/>
      <c r="X1991" s="20"/>
      <c r="Y1991" s="20"/>
      <c r="Z1991" s="20">
        <v>0.615</v>
      </c>
      <c r="AA1991" s="20"/>
      <c r="AB1991" s="21">
        <f t="shared" si="650"/>
        <v>51561.25907</v>
      </c>
      <c r="AC1991" s="20"/>
      <c r="AD1991" s="20"/>
      <c r="AE1991" s="20"/>
      <c r="AF1991" s="22" t="b">
        <f t="shared" si="4"/>
        <v>0</v>
      </c>
      <c r="AG1991" s="20" t="b">
        <f t="shared" si="5"/>
        <v>0</v>
      </c>
      <c r="AH1991" s="20" t="b">
        <f t="shared" si="6"/>
        <v>0</v>
      </c>
      <c r="AI1991" s="20" t="b">
        <f t="shared" si="7"/>
        <v>0</v>
      </c>
      <c r="AJ1991" s="20"/>
      <c r="AK1991" s="20"/>
      <c r="AL1991" s="20"/>
      <c r="AM1991" s="20"/>
      <c r="AN1991" s="20"/>
      <c r="AO1991" s="20"/>
      <c r="AP1991" s="20"/>
      <c r="AQ1991" s="20"/>
      <c r="AR1991" s="23"/>
      <c r="AS1991" s="23"/>
      <c r="AT1991" s="23"/>
      <c r="AU1991" s="23"/>
      <c r="AV1991" s="23"/>
    </row>
    <row r="1992" ht="15.75" customHeight="1">
      <c r="A1992" s="17" t="str">
        <f t="shared" si="1"/>
        <v>Kiribati-Oceania2000</v>
      </c>
      <c r="B1992" s="17" t="s">
        <v>248</v>
      </c>
      <c r="C1992" s="18" t="s">
        <v>243</v>
      </c>
      <c r="D1992" s="19" t="s">
        <v>76</v>
      </c>
      <c r="E1992" s="17">
        <v>1.5839344592E10</v>
      </c>
      <c r="F1992" s="18">
        <v>0.079</v>
      </c>
      <c r="G1992" s="18">
        <v>65.0</v>
      </c>
      <c r="H1992" s="18"/>
      <c r="I1992" s="20" t="str">
        <f t="array" ref="I1992:J1992">IFNA(VLOOKUP(A1992,ENERGY!$A$2:$F$2692,{5,6},0),0)</f>
        <v/>
      </c>
      <c r="J1992" s="20"/>
      <c r="K1992" s="20">
        <f t="array" ref="K1992:S1992">VLOOKUP(A1992,'HUMAN RESOURCES'!$A$2:$M$2692,{2,3,4,5,6,7,8,9,10},0)</f>
        <v>0.029</v>
      </c>
      <c r="L1992" s="20">
        <v>0.054</v>
      </c>
      <c r="M1992" s="20">
        <v>68.0</v>
      </c>
      <c r="N1992" s="20">
        <v>62.0</v>
      </c>
      <c r="O1992" s="20">
        <v>0.399</v>
      </c>
      <c r="P1992" s="20">
        <v>0.567</v>
      </c>
      <c r="Q1992" s="20">
        <v>0.034</v>
      </c>
      <c r="R1992" s="20">
        <v>82788.0</v>
      </c>
      <c r="S1992" s="20">
        <v>0.43</v>
      </c>
      <c r="T1992" s="20">
        <f t="array" ref="T1992:U1992">VLOOKUP(A1992,TOURISM!$A$2:$F$2692,{3,6},0)</f>
        <v>2700000</v>
      </c>
      <c r="U1992" s="20"/>
      <c r="V1992" s="20" t="str">
        <f t="array" ref="V1992:AA1992">VLOOKUP(A1992,BUSINESS!$A$2:$J$2692,{4,5,6,7,8,9},0)</f>
        <v/>
      </c>
      <c r="W1992" s="20"/>
      <c r="X1992" s="20"/>
      <c r="Y1992" s="20"/>
      <c r="Z1992" s="20">
        <v>0.018</v>
      </c>
      <c r="AA1992" s="20">
        <v>0.004</v>
      </c>
      <c r="AB1992" s="21">
        <f t="shared" si="650"/>
        <v>191324.1604</v>
      </c>
      <c r="AC1992" s="20"/>
      <c r="AD1992" s="20"/>
      <c r="AE1992" s="20"/>
      <c r="AF1992" s="22" t="b">
        <f t="shared" si="4"/>
        <v>1</v>
      </c>
      <c r="AG1992" s="20" t="b">
        <f t="shared" si="5"/>
        <v>0</v>
      </c>
      <c r="AH1992" s="20" t="b">
        <f t="shared" si="6"/>
        <v>0</v>
      </c>
      <c r="AI1992" s="20" t="b">
        <f t="shared" si="7"/>
        <v>0</v>
      </c>
      <c r="AJ1992" s="20"/>
      <c r="AK1992" s="20"/>
      <c r="AL1992" s="20"/>
      <c r="AM1992" s="20"/>
      <c r="AN1992" s="20"/>
      <c r="AO1992" s="20"/>
      <c r="AP1992" s="20"/>
      <c r="AQ1992" s="20"/>
      <c r="AR1992" s="23"/>
      <c r="AS1992" s="23"/>
      <c r="AT1992" s="23"/>
      <c r="AU1992" s="23"/>
      <c r="AV1992" s="23"/>
    </row>
    <row r="1993" ht="15.75" customHeight="1">
      <c r="A1993" s="17" t="str">
        <f t="shared" si="1"/>
        <v>Kiribati-Oceania2001</v>
      </c>
      <c r="B1993" s="17" t="s">
        <v>248</v>
      </c>
      <c r="C1993" s="18" t="s">
        <v>243</v>
      </c>
      <c r="D1993" s="19" t="s">
        <v>77</v>
      </c>
      <c r="E1993" s="17">
        <v>1.5846484588E10</v>
      </c>
      <c r="F1993" s="18">
        <v>0.088</v>
      </c>
      <c r="G1993" s="18">
        <v>67.0</v>
      </c>
      <c r="H1993" s="18"/>
      <c r="I1993" s="20" t="str">
        <f t="array" ref="I1993:J1993">IFNA(VLOOKUP(A1993,ENERGY!$A$2:$F$2692,{5,6},0),0)</f>
        <v/>
      </c>
      <c r="J1993" s="20"/>
      <c r="K1993" s="20">
        <f t="array" ref="K1993:S1993">VLOOKUP(A1993,'HUMAN RESOURCES'!$A$2:$M$2692,{2,3,4,5,6,7,8,9,10},0)</f>
        <v>0.028</v>
      </c>
      <c r="L1993" s="20">
        <v>0.053</v>
      </c>
      <c r="M1993" s="20">
        <v>68.0</v>
      </c>
      <c r="N1993" s="20">
        <v>62.0</v>
      </c>
      <c r="O1993" s="20">
        <v>0.394</v>
      </c>
      <c r="P1993" s="20">
        <v>0.572</v>
      </c>
      <c r="Q1993" s="20">
        <v>0.034</v>
      </c>
      <c r="R1993" s="20">
        <v>84261.0</v>
      </c>
      <c r="S1993" s="20">
        <v>0.435</v>
      </c>
      <c r="T1993" s="20">
        <f t="array" ref="T1993:U1993">VLOOKUP(A1993,TOURISM!$A$2:$F$2692,{3,6},0)</f>
        <v>3200000</v>
      </c>
      <c r="U1993" s="20"/>
      <c r="V1993" s="20" t="str">
        <f t="array" ref="V1993:AA1993">VLOOKUP(A1993,BUSINESS!$A$2:$J$2692,{4,5,6,7,8,9},0)</f>
        <v/>
      </c>
      <c r="W1993" s="20"/>
      <c r="X1993" s="20"/>
      <c r="Y1993" s="20"/>
      <c r="Z1993" s="20">
        <v>0.023</v>
      </c>
      <c r="AA1993" s="20">
        <v>0.005</v>
      </c>
      <c r="AB1993" s="21">
        <f t="shared" si="650"/>
        <v>188064.2835</v>
      </c>
      <c r="AC1993" s="20"/>
      <c r="AD1993" s="20"/>
      <c r="AE1993" s="20"/>
      <c r="AF1993" s="22" t="b">
        <f t="shared" si="4"/>
        <v>1</v>
      </c>
      <c r="AG1993" s="20" t="b">
        <f t="shared" si="5"/>
        <v>0</v>
      </c>
      <c r="AH1993" s="20" t="b">
        <f t="shared" si="6"/>
        <v>0</v>
      </c>
      <c r="AI1993" s="20" t="b">
        <f t="shared" si="7"/>
        <v>0</v>
      </c>
      <c r="AJ1993" s="20"/>
      <c r="AK1993" s="20"/>
      <c r="AL1993" s="20"/>
      <c r="AM1993" s="20"/>
      <c r="AN1993" s="20"/>
      <c r="AO1993" s="20"/>
      <c r="AP1993" s="20"/>
      <c r="AQ1993" s="20"/>
      <c r="AR1993" s="23"/>
      <c r="AS1993" s="23"/>
      <c r="AT1993" s="23"/>
      <c r="AU1993" s="23"/>
      <c r="AV1993" s="23"/>
    </row>
    <row r="1994" ht="15.75" customHeight="1">
      <c r="A1994" s="17" t="str">
        <f t="shared" si="1"/>
        <v>Kiribati-Oceania2002</v>
      </c>
      <c r="B1994" s="17" t="s">
        <v>248</v>
      </c>
      <c r="C1994" s="18" t="s">
        <v>243</v>
      </c>
      <c r="D1994" s="19" t="s">
        <v>79</v>
      </c>
      <c r="E1994" s="17">
        <v>1.59299031E10</v>
      </c>
      <c r="F1994" s="18">
        <v>0.088</v>
      </c>
      <c r="G1994" s="18">
        <v>76.0</v>
      </c>
      <c r="H1994" s="18"/>
      <c r="I1994" s="20" t="str">
        <f t="array" ref="I1994:J1994">IFNA(VLOOKUP(A1994,ENERGY!$A$2:$F$2692,{5,6},0),0)</f>
        <v/>
      </c>
      <c r="J1994" s="20">
        <v>62.0</v>
      </c>
      <c r="K1994" s="20">
        <f t="array" ref="K1994:S1994">VLOOKUP(A1994,'HUMAN RESOURCES'!$A$2:$M$2692,{2,3,4,5,6,7,8,9,10},0)</f>
        <v>0.027</v>
      </c>
      <c r="L1994" s="20">
        <v>0.052</v>
      </c>
      <c r="M1994" s="20">
        <v>68.0</v>
      </c>
      <c r="N1994" s="20">
        <v>63.0</v>
      </c>
      <c r="O1994" s="20">
        <v>0.389</v>
      </c>
      <c r="P1994" s="20">
        <v>0.576</v>
      </c>
      <c r="Q1994" s="20">
        <v>0.035</v>
      </c>
      <c r="R1994" s="20">
        <v>85799.0</v>
      </c>
      <c r="S1994" s="20">
        <v>0.435</v>
      </c>
      <c r="T1994" s="20" t="str">
        <f t="array" ref="T1994:U1994">VLOOKUP(A1994,TOURISM!$A$2:$F$2692,{3,6},0)</f>
        <v/>
      </c>
      <c r="U1994" s="20"/>
      <c r="V1994" s="20" t="str">
        <f t="array" ref="V1994:AA1994">VLOOKUP(A1994,BUSINESS!$A$2:$J$2692,{4,5,6,7,8,9},0)</f>
        <v/>
      </c>
      <c r="W1994" s="20"/>
      <c r="X1994" s="20"/>
      <c r="Y1994" s="20"/>
      <c r="Z1994" s="20">
        <v>0.025</v>
      </c>
      <c r="AA1994" s="20">
        <v>0.006</v>
      </c>
      <c r="AB1994" s="21">
        <f t="shared" si="650"/>
        <v>185665.3702</v>
      </c>
      <c r="AC1994" s="20"/>
      <c r="AD1994" s="20">
        <f t="shared" ref="AD1994:AD2000" si="664">J1994/R1994</f>
        <v>0.0007226191447</v>
      </c>
      <c r="AE1994" s="20"/>
      <c r="AF1994" s="22" t="b">
        <f t="shared" si="4"/>
        <v>1</v>
      </c>
      <c r="AG1994" s="20" t="b">
        <f t="shared" si="5"/>
        <v>0</v>
      </c>
      <c r="AH1994" s="20" t="b">
        <f t="shared" si="6"/>
        <v>0</v>
      </c>
      <c r="AI1994" s="20" t="b">
        <f t="shared" si="7"/>
        <v>0</v>
      </c>
      <c r="AJ1994" s="20"/>
      <c r="AK1994" s="20"/>
      <c r="AL1994" s="20"/>
      <c r="AM1994" s="20"/>
      <c r="AN1994" s="20"/>
      <c r="AO1994" s="20"/>
      <c r="AP1994" s="20"/>
      <c r="AQ1994" s="20"/>
      <c r="AR1994" s="23"/>
      <c r="AS1994" s="23"/>
      <c r="AT1994" s="23"/>
      <c r="AU1994" s="23"/>
      <c r="AV1994" s="23"/>
    </row>
    <row r="1995" ht="15.75" customHeight="1">
      <c r="A1995" s="17" t="str">
        <f t="shared" si="1"/>
        <v>Kiribati-Oceania2003</v>
      </c>
      <c r="B1995" s="17" t="s">
        <v>248</v>
      </c>
      <c r="C1995" s="18" t="s">
        <v>243</v>
      </c>
      <c r="D1995" s="19" t="s">
        <v>81</v>
      </c>
      <c r="E1995" s="17">
        <v>1.5936784436E10</v>
      </c>
      <c r="F1995" s="18">
        <v>0.096</v>
      </c>
      <c r="G1995" s="18">
        <v>103.0</v>
      </c>
      <c r="H1995" s="18"/>
      <c r="I1995" s="20" t="str">
        <f t="array" ref="I1995:J1995">IFNA(VLOOKUP(A1995,ENERGY!$A$2:$F$2692,{5,6},0),0)</f>
        <v/>
      </c>
      <c r="J1995" s="20">
        <v>40.0</v>
      </c>
      <c r="K1995" s="20">
        <f t="array" ref="K1995:S1995">VLOOKUP(A1995,'HUMAN RESOURCES'!$A$2:$M$2692,{2,3,4,5,6,7,8,9,10},0)</f>
        <v>0.026</v>
      </c>
      <c r="L1995" s="20">
        <v>0.051</v>
      </c>
      <c r="M1995" s="20">
        <v>69.0</v>
      </c>
      <c r="N1995" s="20">
        <v>63.0</v>
      </c>
      <c r="O1995" s="20">
        <v>0.383</v>
      </c>
      <c r="P1995" s="20">
        <v>0.582</v>
      </c>
      <c r="Q1995" s="20">
        <v>0.035</v>
      </c>
      <c r="R1995" s="20">
        <v>87371.0</v>
      </c>
      <c r="S1995" s="20">
        <v>0.435</v>
      </c>
      <c r="T1995" s="20" t="str">
        <f t="array" ref="T1995:U1995">VLOOKUP(A1995,TOURISM!$A$2:$F$2692,{3,6},0)</f>
        <v/>
      </c>
      <c r="U1995" s="20"/>
      <c r="V1995" s="20" t="str">
        <f t="array" ref="V1995:AA1995">VLOOKUP(A1995,BUSINESS!$A$2:$J$2692,{4,5,6,7,8,9},0)</f>
        <v/>
      </c>
      <c r="W1995" s="20">
        <v>21.0</v>
      </c>
      <c r="X1995" s="20"/>
      <c r="Y1995" s="20"/>
      <c r="Z1995" s="20">
        <v>0.03</v>
      </c>
      <c r="AA1995" s="20">
        <v>0.006</v>
      </c>
      <c r="AB1995" s="21">
        <f t="shared" si="650"/>
        <v>182403.5943</v>
      </c>
      <c r="AC1995" s="20"/>
      <c r="AD1995" s="20">
        <f t="shared" si="664"/>
        <v>0.0004578178114</v>
      </c>
      <c r="AE1995" s="20"/>
      <c r="AF1995" s="22" t="b">
        <f t="shared" si="4"/>
        <v>1</v>
      </c>
      <c r="AG1995" s="20" t="b">
        <f t="shared" si="5"/>
        <v>0</v>
      </c>
      <c r="AH1995" s="20" t="b">
        <f t="shared" si="6"/>
        <v>0</v>
      </c>
      <c r="AI1995" s="20" t="b">
        <f t="shared" si="7"/>
        <v>0</v>
      </c>
      <c r="AJ1995" s="20"/>
      <c r="AK1995" s="20"/>
      <c r="AL1995" s="20"/>
      <c r="AM1995" s="20"/>
      <c r="AN1995" s="20"/>
      <c r="AO1995" s="20"/>
      <c r="AP1995" s="20"/>
      <c r="AQ1995" s="20"/>
      <c r="AR1995" s="23"/>
      <c r="AS1995" s="23"/>
      <c r="AT1995" s="23"/>
      <c r="AU1995" s="23"/>
      <c r="AV1995" s="23"/>
    </row>
    <row r="1996" ht="15.75" customHeight="1">
      <c r="A1996" s="17" t="str">
        <f t="shared" si="1"/>
        <v>Kiribati-Oceania2004</v>
      </c>
      <c r="B1996" s="17" t="s">
        <v>248</v>
      </c>
      <c r="C1996" s="18" t="s">
        <v>243</v>
      </c>
      <c r="D1996" s="19" t="s">
        <v>83</v>
      </c>
      <c r="E1996" s="17">
        <v>1.5946443103E10</v>
      </c>
      <c r="F1996" s="18">
        <v>0.104</v>
      </c>
      <c r="G1996" s="18">
        <v>119.0</v>
      </c>
      <c r="H1996" s="18"/>
      <c r="I1996" s="20" t="str">
        <f t="array" ref="I1996:J1996">IFNA(VLOOKUP(A1996,ENERGY!$A$2:$F$2692,{5,6},0),0)</f>
        <v/>
      </c>
      <c r="J1996" s="20">
        <v>55.0</v>
      </c>
      <c r="K1996" s="20">
        <f t="array" ref="K1996:S1996">VLOOKUP(A1996,'HUMAN RESOURCES'!$A$2:$M$2692,{2,3,4,5,6,7,8,9,10},0)</f>
        <v>0.025</v>
      </c>
      <c r="L1996" s="20">
        <v>0.05</v>
      </c>
      <c r="M1996" s="20">
        <v>69.0</v>
      </c>
      <c r="N1996" s="20">
        <v>63.0</v>
      </c>
      <c r="O1996" s="20">
        <v>0.377</v>
      </c>
      <c r="P1996" s="20">
        <v>0.587</v>
      </c>
      <c r="Q1996" s="20">
        <v>0.036</v>
      </c>
      <c r="R1996" s="20">
        <v>88936.0</v>
      </c>
      <c r="S1996" s="20">
        <v>0.435</v>
      </c>
      <c r="T1996" s="20" t="str">
        <f t="array" ref="T1996:U1996">VLOOKUP(A1996,TOURISM!$A$2:$F$2692,{3,6},0)</f>
        <v/>
      </c>
      <c r="U1996" s="20"/>
      <c r="V1996" s="20" t="str">
        <f t="array" ref="V1996:AA1996">VLOOKUP(A1996,BUSINESS!$A$2:$J$2692,{4,5,6,7,8,9},0)</f>
        <v/>
      </c>
      <c r="W1996" s="20">
        <v>21.0</v>
      </c>
      <c r="X1996" s="20"/>
      <c r="Y1996" s="20"/>
      <c r="Z1996" s="20">
        <v>0.035</v>
      </c>
      <c r="AA1996" s="20">
        <v>0.007</v>
      </c>
      <c r="AB1996" s="21">
        <f t="shared" si="650"/>
        <v>179302.4546</v>
      </c>
      <c r="AC1996" s="20"/>
      <c r="AD1996" s="20">
        <f t="shared" si="664"/>
        <v>0.0006184222362</v>
      </c>
      <c r="AE1996" s="20"/>
      <c r="AF1996" s="22" t="b">
        <f t="shared" si="4"/>
        <v>1</v>
      </c>
      <c r="AG1996" s="20" t="b">
        <f t="shared" si="5"/>
        <v>0</v>
      </c>
      <c r="AH1996" s="20" t="b">
        <f t="shared" si="6"/>
        <v>0</v>
      </c>
      <c r="AI1996" s="20" t="b">
        <f t="shared" si="7"/>
        <v>0</v>
      </c>
      <c r="AJ1996" s="20"/>
      <c r="AK1996" s="20"/>
      <c r="AL1996" s="20"/>
      <c r="AM1996" s="20"/>
      <c r="AN1996" s="20"/>
      <c r="AO1996" s="20"/>
      <c r="AP1996" s="20"/>
      <c r="AQ1996" s="20"/>
      <c r="AR1996" s="23"/>
      <c r="AS1996" s="23"/>
      <c r="AT1996" s="23"/>
      <c r="AU1996" s="23"/>
      <c r="AV1996" s="23"/>
    </row>
    <row r="1997" ht="15.75" customHeight="1">
      <c r="A1997" s="17" t="str">
        <f t="shared" si="1"/>
        <v>Kiribati-Oceania2005</v>
      </c>
      <c r="B1997" s="17" t="s">
        <v>248</v>
      </c>
      <c r="C1997" s="18" t="s">
        <v>243</v>
      </c>
      <c r="D1997" s="19" t="s">
        <v>84</v>
      </c>
      <c r="E1997" s="17">
        <v>1.5969151306E10</v>
      </c>
      <c r="F1997" s="18">
        <v>0.101</v>
      </c>
      <c r="G1997" s="18">
        <v>118.0</v>
      </c>
      <c r="H1997" s="18"/>
      <c r="I1997" s="20" t="str">
        <f t="array" ref="I1997:J1997">IFNA(VLOOKUP(A1997,ENERGY!$A$2:$F$2692,{5,6},0),0)</f>
        <v/>
      </c>
      <c r="J1997" s="20">
        <v>26.0</v>
      </c>
      <c r="K1997" s="20">
        <f t="array" ref="K1997:S1997">VLOOKUP(A1997,'HUMAN RESOURCES'!$A$2:$M$2692,{2,3,4,5,6,7,8,9,10},0)</f>
        <v>0.025</v>
      </c>
      <c r="L1997" s="20">
        <v>0.05</v>
      </c>
      <c r="M1997" s="20">
        <v>69.0</v>
      </c>
      <c r="N1997" s="20">
        <v>64.0</v>
      </c>
      <c r="O1997" s="20">
        <v>0.371</v>
      </c>
      <c r="P1997" s="20">
        <v>0.593</v>
      </c>
      <c r="Q1997" s="20">
        <v>0.036</v>
      </c>
      <c r="R1997" s="20">
        <v>90468.0</v>
      </c>
      <c r="S1997" s="20">
        <v>0.436</v>
      </c>
      <c r="T1997" s="20">
        <f t="array" ref="T1997:U1997">VLOOKUP(A1997,TOURISM!$A$2:$F$2692,{3,6},0)</f>
        <v>3100000</v>
      </c>
      <c r="U1997" s="20">
        <v>9300000.0</v>
      </c>
      <c r="V1997" s="20">
        <f t="array" ref="V1997:AA1997">VLOOKUP(A1997,BUSINESS!$A$2:$J$2692,{4,5,6,7,8,9},0)</f>
        <v>0.318</v>
      </c>
      <c r="W1997" s="20">
        <v>31.0</v>
      </c>
      <c r="X1997" s="20"/>
      <c r="Y1997" s="20">
        <v>120.0</v>
      </c>
      <c r="Z1997" s="20">
        <v>0.04</v>
      </c>
      <c r="AA1997" s="20">
        <v>0.007</v>
      </c>
      <c r="AB1997" s="21">
        <f t="shared" si="650"/>
        <v>176517.1255</v>
      </c>
      <c r="AC1997" s="20"/>
      <c r="AD1997" s="20">
        <f t="shared" si="664"/>
        <v>0.0002873944378</v>
      </c>
      <c r="AE1997" s="20">
        <f t="shared" ref="AE1997:AE2001" si="665">U1997/R1997</f>
        <v>102.7987797</v>
      </c>
      <c r="AF1997" s="22" t="b">
        <f t="shared" si="4"/>
        <v>1</v>
      </c>
      <c r="AG1997" s="20" t="b">
        <f t="shared" si="5"/>
        <v>0</v>
      </c>
      <c r="AH1997" s="20" t="b">
        <f t="shared" si="6"/>
        <v>0</v>
      </c>
      <c r="AI1997" s="20" t="b">
        <f t="shared" si="7"/>
        <v>0</v>
      </c>
      <c r="AJ1997" s="20"/>
      <c r="AK1997" s="20"/>
      <c r="AL1997" s="20"/>
      <c r="AM1997" s="20"/>
      <c r="AN1997" s="20"/>
      <c r="AO1997" s="20"/>
      <c r="AP1997" s="20"/>
      <c r="AQ1997" s="20"/>
      <c r="AR1997" s="23"/>
      <c r="AS1997" s="23"/>
      <c r="AT1997" s="23"/>
      <c r="AU1997" s="23"/>
      <c r="AV1997" s="23"/>
    </row>
    <row r="1998" ht="15.75" customHeight="1">
      <c r="A1998" s="17" t="str">
        <f t="shared" si="1"/>
        <v>Kiribati-Oceania2006</v>
      </c>
      <c r="B1998" s="17" t="s">
        <v>248</v>
      </c>
      <c r="C1998" s="18" t="s">
        <v>243</v>
      </c>
      <c r="D1998" s="19" t="s">
        <v>85</v>
      </c>
      <c r="E1998" s="17">
        <v>1.5979194511E10</v>
      </c>
      <c r="F1998" s="18">
        <v>0.11</v>
      </c>
      <c r="G1998" s="18">
        <v>124.0</v>
      </c>
      <c r="H1998" s="18"/>
      <c r="I1998" s="20">
        <f t="array" ref="I1998:J1998">IFNA(VLOOKUP(A1998,ENERGY!$A$2:$F$2692,{5,6},0),0)</f>
        <v>8</v>
      </c>
      <c r="J1998" s="20">
        <v>44.0</v>
      </c>
      <c r="K1998" s="20">
        <f t="array" ref="K1998:S1998">VLOOKUP(A1998,'HUMAN RESOURCES'!$A$2:$M$2692,{2,3,4,5,6,7,8,9,10},0)</f>
        <v>0.024</v>
      </c>
      <c r="L1998" s="20">
        <v>0.05</v>
      </c>
      <c r="M1998" s="20">
        <v>69.0</v>
      </c>
      <c r="N1998" s="20">
        <v>64.0</v>
      </c>
      <c r="O1998" s="20">
        <v>0.364</v>
      </c>
      <c r="P1998" s="20">
        <v>0.6</v>
      </c>
      <c r="Q1998" s="20">
        <v>0.037</v>
      </c>
      <c r="R1998" s="20">
        <v>91953.0</v>
      </c>
      <c r="S1998" s="20">
        <v>0.436</v>
      </c>
      <c r="T1998" s="20">
        <f t="array" ref="T1998:U1998">VLOOKUP(A1998,TOURISM!$A$2:$F$2692,{3,6},0)</f>
        <v>2300000</v>
      </c>
      <c r="U1998" s="20">
        <v>5600000.0</v>
      </c>
      <c r="V1998" s="20">
        <f t="array" ref="V1998:AA1998">VLOOKUP(A1998,BUSINESS!$A$2:$J$2692,{4,5,6,7,8,9},0)</f>
        <v>0.318</v>
      </c>
      <c r="W1998" s="20">
        <v>31.0</v>
      </c>
      <c r="X1998" s="20"/>
      <c r="Y1998" s="20">
        <v>120.0</v>
      </c>
      <c r="Z1998" s="20">
        <v>0.045</v>
      </c>
      <c r="AA1998" s="20">
        <v>0.008</v>
      </c>
      <c r="AB1998" s="21">
        <f t="shared" si="650"/>
        <v>173775.6736</v>
      </c>
      <c r="AC1998" s="20">
        <f t="shared" ref="AC1998:AC2000" si="666">I1998/R1998</f>
        <v>0.00008700096789</v>
      </c>
      <c r="AD1998" s="20">
        <f t="shared" si="664"/>
        <v>0.0004785053234</v>
      </c>
      <c r="AE1998" s="20">
        <f t="shared" si="665"/>
        <v>60.90067752</v>
      </c>
      <c r="AF1998" s="22" t="b">
        <f t="shared" si="4"/>
        <v>1</v>
      </c>
      <c r="AG1998" s="20" t="b">
        <f t="shared" si="5"/>
        <v>0</v>
      </c>
      <c r="AH1998" s="20" t="b">
        <f t="shared" si="6"/>
        <v>0</v>
      </c>
      <c r="AI1998" s="20" t="b">
        <f t="shared" si="7"/>
        <v>0</v>
      </c>
      <c r="AJ1998" s="20"/>
      <c r="AK1998" s="20"/>
      <c r="AL1998" s="20"/>
      <c r="AM1998" s="20"/>
      <c r="AN1998" s="20"/>
      <c r="AO1998" s="20"/>
      <c r="AP1998" s="20"/>
      <c r="AQ1998" s="20"/>
      <c r="AR1998" s="23"/>
      <c r="AS1998" s="23"/>
      <c r="AT1998" s="23"/>
      <c r="AU1998" s="23"/>
      <c r="AV1998" s="23"/>
    </row>
    <row r="1999" ht="15.75" customHeight="1">
      <c r="A1999" s="17" t="str">
        <f t="shared" si="1"/>
        <v>Kiribati-Oceania2007</v>
      </c>
      <c r="B1999" s="17" t="s">
        <v>248</v>
      </c>
      <c r="C1999" s="18" t="s">
        <v>243</v>
      </c>
      <c r="D1999" s="19" t="s">
        <v>86</v>
      </c>
      <c r="E1999" s="17">
        <v>1.5994094607E10</v>
      </c>
      <c r="F1999" s="18">
        <v>0.121</v>
      </c>
      <c r="G1999" s="18">
        <v>160.0</v>
      </c>
      <c r="H1999" s="18"/>
      <c r="I1999" s="20">
        <f t="array" ref="I1999:J1999">IFNA(VLOOKUP(A1999,ENERGY!$A$2:$F$2692,{5,6},0),0)</f>
        <v>11</v>
      </c>
      <c r="J1999" s="20">
        <v>51.0</v>
      </c>
      <c r="K1999" s="20">
        <f t="array" ref="K1999:S1999">VLOOKUP(A1999,'HUMAN RESOURCES'!$A$2:$M$2692,{2,3,4,5,6,7,8,9,10},0)</f>
        <v>0.024</v>
      </c>
      <c r="L1999" s="20">
        <v>0.05</v>
      </c>
      <c r="M1999" s="20">
        <v>70.0</v>
      </c>
      <c r="N1999" s="20">
        <v>64.0</v>
      </c>
      <c r="O1999" s="20">
        <v>0.357</v>
      </c>
      <c r="P1999" s="20">
        <v>0.606</v>
      </c>
      <c r="Q1999" s="20">
        <v>0.037</v>
      </c>
      <c r="R1999" s="20">
        <v>93401.0</v>
      </c>
      <c r="S1999" s="20">
        <v>0.436</v>
      </c>
      <c r="T1999" s="20">
        <f t="array" ref="T1999:U1999">VLOOKUP(A1999,TOURISM!$A$2:$F$2692,{3,6},0)</f>
        <v>4000000</v>
      </c>
      <c r="U1999" s="20">
        <v>9100000.0</v>
      </c>
      <c r="V1999" s="20">
        <f t="array" ref="V1999:AA1999">VLOOKUP(A1999,BUSINESS!$A$2:$J$2692,{4,5,6,7,8,9},0)</f>
        <v>0.318</v>
      </c>
      <c r="W1999" s="20">
        <v>31.0</v>
      </c>
      <c r="X1999" s="20"/>
      <c r="Y1999" s="20">
        <v>120.0</v>
      </c>
      <c r="Z1999" s="20">
        <v>0.06</v>
      </c>
      <c r="AA1999" s="20">
        <v>0.008</v>
      </c>
      <c r="AB1999" s="21">
        <f t="shared" si="650"/>
        <v>171241.1495</v>
      </c>
      <c r="AC1999" s="20">
        <f t="shared" si="666"/>
        <v>0.0001177717583</v>
      </c>
      <c r="AD1999" s="20">
        <f t="shared" si="664"/>
        <v>0.0005460326977</v>
      </c>
      <c r="AE1999" s="20">
        <f t="shared" si="665"/>
        <v>97.42936371</v>
      </c>
      <c r="AF1999" s="22" t="b">
        <f t="shared" si="4"/>
        <v>1</v>
      </c>
      <c r="AG1999" s="20" t="b">
        <f t="shared" si="5"/>
        <v>0</v>
      </c>
      <c r="AH1999" s="20" t="b">
        <f t="shared" si="6"/>
        <v>0</v>
      </c>
      <c r="AI1999" s="20" t="b">
        <f t="shared" si="7"/>
        <v>0</v>
      </c>
      <c r="AJ1999" s="20"/>
      <c r="AK1999" s="20"/>
      <c r="AL1999" s="20"/>
      <c r="AM1999" s="20"/>
      <c r="AN1999" s="20"/>
      <c r="AO1999" s="20"/>
      <c r="AP1999" s="20"/>
      <c r="AQ1999" s="20"/>
      <c r="AR1999" s="23"/>
      <c r="AS1999" s="23"/>
      <c r="AT1999" s="23"/>
      <c r="AU1999" s="23"/>
      <c r="AV1999" s="23"/>
    </row>
    <row r="2000" ht="15.75" customHeight="1">
      <c r="A2000" s="17" t="str">
        <f t="shared" si="1"/>
        <v>Kiribati-Oceania2008</v>
      </c>
      <c r="B2000" s="17" t="s">
        <v>248</v>
      </c>
      <c r="C2000" s="18" t="s">
        <v>243</v>
      </c>
      <c r="D2000" s="19" t="s">
        <v>87</v>
      </c>
      <c r="E2000" s="17">
        <v>1.6030996179E10</v>
      </c>
      <c r="F2000" s="18">
        <v>0.132</v>
      </c>
      <c r="G2000" s="18">
        <v>183.0</v>
      </c>
      <c r="H2000" s="18"/>
      <c r="I2000" s="20">
        <f t="array" ref="I2000:J2000">IFNA(VLOOKUP(A2000,ENERGY!$A$2:$F$2692,{5,6},0),0)</f>
        <v>8</v>
      </c>
      <c r="J2000" s="20">
        <v>62.0</v>
      </c>
      <c r="K2000" s="20">
        <f t="array" ref="K2000:S2000">VLOOKUP(A2000,'HUMAN RESOURCES'!$A$2:$M$2692,{2,3,4,5,6,7,8,9,10},0)</f>
        <v>0.024</v>
      </c>
      <c r="L2000" s="20">
        <v>0.049</v>
      </c>
      <c r="M2000" s="20">
        <v>70.0</v>
      </c>
      <c r="N2000" s="20">
        <v>64.0</v>
      </c>
      <c r="O2000" s="20">
        <v>0.35</v>
      </c>
      <c r="P2000" s="20">
        <v>0.613</v>
      </c>
      <c r="Q2000" s="20">
        <v>0.037</v>
      </c>
      <c r="R2000" s="20">
        <v>94832.0</v>
      </c>
      <c r="S2000" s="20">
        <v>0.436</v>
      </c>
      <c r="T2000" s="20">
        <f t="array" ref="T2000:U2000">VLOOKUP(A2000,TOURISM!$A$2:$F$2692,{3,6},0)</f>
        <v>2900000</v>
      </c>
      <c r="U2000" s="20">
        <v>1.27E7</v>
      </c>
      <c r="V2000" s="20">
        <f t="array" ref="V2000:AA2000">VLOOKUP(A2000,BUSINESS!$A$2:$J$2692,{4,5,6,7,8,9},0)</f>
        <v>0.318</v>
      </c>
      <c r="W2000" s="20">
        <v>31.0</v>
      </c>
      <c r="X2000" s="20"/>
      <c r="Y2000" s="20">
        <v>120.0</v>
      </c>
      <c r="Z2000" s="20">
        <v>0.07</v>
      </c>
      <c r="AA2000" s="20">
        <v>0.011</v>
      </c>
      <c r="AB2000" s="21">
        <f t="shared" si="650"/>
        <v>169046.2732</v>
      </c>
      <c r="AC2000" s="20">
        <f t="shared" si="666"/>
        <v>0.0000843597098</v>
      </c>
      <c r="AD2000" s="20">
        <f t="shared" si="664"/>
        <v>0.000653787751</v>
      </c>
      <c r="AE2000" s="20">
        <f t="shared" si="665"/>
        <v>133.9210393</v>
      </c>
      <c r="AF2000" s="22" t="b">
        <f t="shared" si="4"/>
        <v>1</v>
      </c>
      <c r="AG2000" s="20" t="b">
        <f t="shared" si="5"/>
        <v>0</v>
      </c>
      <c r="AH2000" s="20" t="b">
        <f t="shared" si="6"/>
        <v>0</v>
      </c>
      <c r="AI2000" s="20" t="b">
        <f t="shared" si="7"/>
        <v>0</v>
      </c>
      <c r="AJ2000" s="20"/>
      <c r="AK2000" s="20"/>
      <c r="AL2000" s="20"/>
      <c r="AM2000" s="20"/>
      <c r="AN2000" s="20"/>
      <c r="AO2000" s="20"/>
      <c r="AP2000" s="20"/>
      <c r="AQ2000" s="20"/>
      <c r="AR2000" s="23"/>
      <c r="AS2000" s="23"/>
      <c r="AT2000" s="23"/>
      <c r="AU2000" s="23"/>
      <c r="AV2000" s="23"/>
    </row>
    <row r="2001" ht="15.75" customHeight="1">
      <c r="A2001" s="17" t="str">
        <f t="shared" si="1"/>
        <v>Kiribati-Oceania2009</v>
      </c>
      <c r="B2001" s="17" t="s">
        <v>248</v>
      </c>
      <c r="C2001" s="18" t="s">
        <v>243</v>
      </c>
      <c r="D2001" s="19" t="s">
        <v>88</v>
      </c>
      <c r="E2001" s="17">
        <v>1.6041840426E10</v>
      </c>
      <c r="F2001" s="18">
        <v>0.115</v>
      </c>
      <c r="G2001" s="18">
        <v>143.0</v>
      </c>
      <c r="H2001" s="18"/>
      <c r="I2001" s="20">
        <f t="array" ref="I2001:J2001">IFNA(VLOOKUP(A2001,ENERGY!$A$2:$F$2692,{5,6},0),0)</f>
        <v>0</v>
      </c>
      <c r="J2001" s="20">
        <v>0.0</v>
      </c>
      <c r="K2001" s="20">
        <f t="array" ref="K2001:S2001">VLOOKUP(A2001,'HUMAN RESOURCES'!$A$2:$M$2692,{2,3,4,5,6,7,8,9,10},0)</f>
        <v>0.024</v>
      </c>
      <c r="L2001" s="20">
        <v>0.049</v>
      </c>
      <c r="M2001" s="20">
        <v>70.0</v>
      </c>
      <c r="N2001" s="20">
        <v>65.0</v>
      </c>
      <c r="O2001" s="20">
        <v>0.343</v>
      </c>
      <c r="P2001" s="20">
        <v>0.619</v>
      </c>
      <c r="Q2001" s="20">
        <v>0.038</v>
      </c>
      <c r="R2001" s="20">
        <v>96272.0</v>
      </c>
      <c r="S2001" s="20">
        <v>0.437</v>
      </c>
      <c r="T2001" s="20">
        <f t="array" ref="T2001:U2001">VLOOKUP(A2001,TOURISM!$A$2:$F$2692,{3,6},0)</f>
        <v>2700000</v>
      </c>
      <c r="U2001" s="20">
        <v>1.09E7</v>
      </c>
      <c r="V2001" s="20">
        <f t="array" ref="V2001:AA2001">VLOOKUP(A2001,BUSINESS!$A$2:$J$2692,{4,5,6,7,8,9},0)</f>
        <v>0.318</v>
      </c>
      <c r="W2001" s="20">
        <v>31.0</v>
      </c>
      <c r="X2001" s="20"/>
      <c r="Y2001" s="20">
        <v>120.0</v>
      </c>
      <c r="Z2001" s="20">
        <v>0.09</v>
      </c>
      <c r="AA2001" s="20">
        <v>0.103</v>
      </c>
      <c r="AB2001" s="21">
        <f t="shared" si="650"/>
        <v>166630.385</v>
      </c>
      <c r="AC2001" s="20"/>
      <c r="AD2001" s="20"/>
      <c r="AE2001" s="20">
        <f t="shared" si="665"/>
        <v>113.2208742</v>
      </c>
      <c r="AF2001" s="22" t="b">
        <f t="shared" si="4"/>
        <v>1</v>
      </c>
      <c r="AG2001" s="20" t="b">
        <f t="shared" si="5"/>
        <v>0</v>
      </c>
      <c r="AH2001" s="20" t="b">
        <f t="shared" si="6"/>
        <v>0</v>
      </c>
      <c r="AI2001" s="20" t="b">
        <f t="shared" si="7"/>
        <v>0</v>
      </c>
      <c r="AJ2001" s="20"/>
      <c r="AK2001" s="20"/>
      <c r="AL2001" s="20"/>
      <c r="AM2001" s="20"/>
      <c r="AN2001" s="20"/>
      <c r="AO2001" s="20"/>
      <c r="AP2001" s="20"/>
      <c r="AQ2001" s="20"/>
      <c r="AR2001" s="23"/>
      <c r="AS2001" s="23"/>
      <c r="AT2001" s="23"/>
      <c r="AU2001" s="23"/>
      <c r="AV2001" s="23"/>
    </row>
    <row r="2002" ht="15.75" customHeight="1">
      <c r="A2002" s="17" t="str">
        <f t="shared" si="1"/>
        <v>Kiribati-Oceania2010</v>
      </c>
      <c r="B2002" s="17" t="s">
        <v>248</v>
      </c>
      <c r="C2002" s="18" t="s">
        <v>243</v>
      </c>
      <c r="D2002" s="19" t="s">
        <v>89</v>
      </c>
      <c r="E2002" s="17">
        <v>1.6088526686E10</v>
      </c>
      <c r="F2002" s="18">
        <v>0.112</v>
      </c>
      <c r="G2002" s="18">
        <v>162.0</v>
      </c>
      <c r="H2002" s="18"/>
      <c r="I2002" s="20" t="str">
        <f t="array" ref="I2002:J2002">IFNA(VLOOKUP(A2002,ENERGY!$A$2:$F$2692,{5,6},0),0)</f>
        <v/>
      </c>
      <c r="J2002" s="20">
        <v>40.0</v>
      </c>
      <c r="K2002" s="20">
        <f t="array" ref="K2002:S2002">VLOOKUP(A2002,'HUMAN RESOURCES'!$A$2:$M$2692,{2,3,4,5,6,7,8,9,10},0)</f>
        <v>0.023</v>
      </c>
      <c r="L2002" s="20">
        <v>0.048</v>
      </c>
      <c r="M2002" s="20">
        <v>71.0</v>
      </c>
      <c r="N2002" s="20">
        <v>65.0</v>
      </c>
      <c r="O2002" s="20">
        <v>0.336</v>
      </c>
      <c r="P2002" s="20">
        <v>0.626</v>
      </c>
      <c r="Q2002" s="20">
        <v>0.039</v>
      </c>
      <c r="R2002" s="20">
        <v>97743.0</v>
      </c>
      <c r="S2002" s="20">
        <v>0.438</v>
      </c>
      <c r="T2002" s="20" t="str">
        <f t="array" ref="T2002:U2002">VLOOKUP(A2002,TOURISM!$A$2:$F$2692,{3,6},0)</f>
        <v/>
      </c>
      <c r="U2002" s="20"/>
      <c r="V2002" s="20">
        <f t="array" ref="V2002:AA2002">VLOOKUP(A2002,BUSINESS!$A$2:$J$2692,{4,5,6,7,8,9},0)</f>
        <v>0.318</v>
      </c>
      <c r="W2002" s="20">
        <v>31.0</v>
      </c>
      <c r="X2002" s="20"/>
      <c r="Y2002" s="20">
        <v>120.0</v>
      </c>
      <c r="Z2002" s="20">
        <v>0.091</v>
      </c>
      <c r="AA2002" s="20">
        <v>0.108</v>
      </c>
      <c r="AB2002" s="21">
        <f t="shared" si="650"/>
        <v>164600.2955</v>
      </c>
      <c r="AC2002" s="20"/>
      <c r="AD2002" s="20">
        <f t="shared" ref="AD2002:AD2003" si="667">J2002/R2002</f>
        <v>0.0004092364671</v>
      </c>
      <c r="AE2002" s="20"/>
      <c r="AF2002" s="22" t="b">
        <f t="shared" si="4"/>
        <v>1</v>
      </c>
      <c r="AG2002" s="20" t="b">
        <f t="shared" si="5"/>
        <v>0</v>
      </c>
      <c r="AH2002" s="20" t="b">
        <f t="shared" si="6"/>
        <v>0</v>
      </c>
      <c r="AI2002" s="20" t="b">
        <f t="shared" si="7"/>
        <v>0</v>
      </c>
      <c r="AJ2002" s="20"/>
      <c r="AK2002" s="20"/>
      <c r="AL2002" s="20"/>
      <c r="AM2002" s="20"/>
      <c r="AN2002" s="20"/>
      <c r="AO2002" s="20"/>
      <c r="AP2002" s="20"/>
      <c r="AQ2002" s="20"/>
      <c r="AR2002" s="23"/>
      <c r="AS2002" s="23"/>
      <c r="AT2002" s="23"/>
      <c r="AU2002" s="23"/>
      <c r="AV2002" s="23"/>
    </row>
    <row r="2003" ht="15.75" customHeight="1">
      <c r="A2003" s="17" t="str">
        <f t="shared" si="1"/>
        <v>Kiribati-Oceania2011</v>
      </c>
      <c r="B2003" s="17" t="s">
        <v>248</v>
      </c>
      <c r="C2003" s="18" t="s">
        <v>243</v>
      </c>
      <c r="D2003" s="19" t="s">
        <v>90</v>
      </c>
      <c r="E2003" s="17">
        <v>1.6095321631E10</v>
      </c>
      <c r="F2003" s="18">
        <v>0.108</v>
      </c>
      <c r="G2003" s="18">
        <v>181.0</v>
      </c>
      <c r="H2003" s="18"/>
      <c r="I2003" s="20">
        <f t="array" ref="I2003:J2003">IFNA(VLOOKUP(A2003,ENERGY!$A$2:$F$2692,{5,6},0),0)</f>
        <v>10</v>
      </c>
      <c r="J2003" s="20">
        <v>70.0</v>
      </c>
      <c r="K2003" s="20">
        <f t="array" ref="K2003:S2003">VLOOKUP(A2003,'HUMAN RESOURCES'!$A$2:$M$2692,{2,3,4,5,6,7,8,9,10},0)</f>
        <v>0.023</v>
      </c>
      <c r="L2003" s="20">
        <v>0.047</v>
      </c>
      <c r="M2003" s="20">
        <v>71.0</v>
      </c>
      <c r="N2003" s="20">
        <v>65.0</v>
      </c>
      <c r="O2003" s="20">
        <v>0.33</v>
      </c>
      <c r="P2003" s="20">
        <v>0.631</v>
      </c>
      <c r="Q2003" s="20">
        <v>0.039</v>
      </c>
      <c r="R2003" s="20">
        <v>99250.0</v>
      </c>
      <c r="S2003" s="20">
        <v>0.439</v>
      </c>
      <c r="T2003" s="20" t="str">
        <f t="array" ref="T2003:U2003">VLOOKUP(A2003,TOURISM!$A$2:$F$2692,{3,6},0)</f>
        <v/>
      </c>
      <c r="U2003" s="20"/>
      <c r="V2003" s="20">
        <f t="array" ref="V2003:AA2003">VLOOKUP(A2003,BUSINESS!$A$2:$J$2692,{4,5,6,7,8,9},0)</f>
        <v>0.318</v>
      </c>
      <c r="W2003" s="20">
        <v>31.0</v>
      </c>
      <c r="X2003" s="20"/>
      <c r="Y2003" s="20">
        <v>120.0</v>
      </c>
      <c r="Z2003" s="20">
        <v>0.1</v>
      </c>
      <c r="AA2003" s="20">
        <v>0.139</v>
      </c>
      <c r="AB2003" s="21">
        <f t="shared" si="650"/>
        <v>162169.4875</v>
      </c>
      <c r="AC2003" s="20">
        <f>I2003/R2003</f>
        <v>0.0001007556675</v>
      </c>
      <c r="AD2003" s="20">
        <f t="shared" si="667"/>
        <v>0.0007052896725</v>
      </c>
      <c r="AE2003" s="20"/>
      <c r="AF2003" s="22" t="b">
        <f t="shared" si="4"/>
        <v>1</v>
      </c>
      <c r="AG2003" s="20" t="b">
        <f t="shared" si="5"/>
        <v>0</v>
      </c>
      <c r="AH2003" s="20" t="b">
        <f t="shared" si="6"/>
        <v>0</v>
      </c>
      <c r="AI2003" s="20" t="b">
        <f t="shared" si="7"/>
        <v>0</v>
      </c>
      <c r="AJ2003" s="20"/>
      <c r="AK2003" s="20"/>
      <c r="AL2003" s="20"/>
      <c r="AM2003" s="20"/>
      <c r="AN2003" s="20"/>
      <c r="AO2003" s="20"/>
      <c r="AP2003" s="20"/>
      <c r="AQ2003" s="20"/>
      <c r="AR2003" s="23"/>
      <c r="AS2003" s="23"/>
      <c r="AT2003" s="23"/>
      <c r="AU2003" s="23"/>
      <c r="AV2003" s="23"/>
    </row>
    <row r="2004" ht="15.75" customHeight="1">
      <c r="A2004" s="17" t="str">
        <f t="shared" si="1"/>
        <v>Kiribati-Oceania2012</v>
      </c>
      <c r="B2004" s="17" t="s">
        <v>248</v>
      </c>
      <c r="C2004" s="18" t="s">
        <v>243</v>
      </c>
      <c r="D2004" s="19" t="s">
        <v>91</v>
      </c>
      <c r="E2004" s="17">
        <v>1.6190196832E10</v>
      </c>
      <c r="F2004" s="18">
        <v>0.107</v>
      </c>
      <c r="G2004" s="18">
        <v>187.0</v>
      </c>
      <c r="H2004" s="18"/>
      <c r="I2004" s="20">
        <f t="array" ref="I2004:J2004">IFNA(VLOOKUP(A2004,ENERGY!$A$2:$F$2692,{5,6},0),0)</f>
        <v>0</v>
      </c>
      <c r="J2004" s="20">
        <v>0.0</v>
      </c>
      <c r="K2004" s="20">
        <f t="array" ref="K2004:S2004">VLOOKUP(A2004,'HUMAN RESOURCES'!$A$2:$M$2692,{2,3,4,5,6,7,8,9,10},0)</f>
        <v>0.023</v>
      </c>
      <c r="L2004" s="20">
        <v>0.046</v>
      </c>
      <c r="M2004" s="20">
        <v>71.0</v>
      </c>
      <c r="N2004" s="20">
        <v>66.0</v>
      </c>
      <c r="O2004" s="20">
        <v>0.324</v>
      </c>
      <c r="P2004" s="20">
        <v>0.636</v>
      </c>
      <c r="Q2004" s="20">
        <v>0.04</v>
      </c>
      <c r="R2004" s="20">
        <v>100786.0</v>
      </c>
      <c r="S2004" s="20">
        <v>0.439</v>
      </c>
      <c r="T2004" s="20" t="str">
        <f t="array" ref="T2004:U2004">VLOOKUP(A2004,TOURISM!$A$2:$F$2692,{3,6},0)</f>
        <v/>
      </c>
      <c r="U2004" s="20"/>
      <c r="V2004" s="20">
        <f t="array" ref="V2004:AA2004">VLOOKUP(A2004,BUSINESS!$A$2:$J$2692,{4,5,6,7,8,9},0)</f>
        <v>0.318</v>
      </c>
      <c r="W2004" s="20">
        <v>31.0</v>
      </c>
      <c r="X2004" s="20">
        <v>117.0</v>
      </c>
      <c r="Y2004" s="20">
        <v>120.0</v>
      </c>
      <c r="Z2004" s="20">
        <v>0.107</v>
      </c>
      <c r="AA2004" s="20">
        <v>0.159</v>
      </c>
      <c r="AB2004" s="21">
        <f t="shared" si="650"/>
        <v>160639.3431</v>
      </c>
      <c r="AC2004" s="20"/>
      <c r="AD2004" s="20"/>
      <c r="AE2004" s="20"/>
      <c r="AF2004" s="22" t="b">
        <f t="shared" si="4"/>
        <v>1</v>
      </c>
      <c r="AG2004" s="20" t="b">
        <f t="shared" si="5"/>
        <v>0</v>
      </c>
      <c r="AH2004" s="20" t="b">
        <f t="shared" si="6"/>
        <v>0</v>
      </c>
      <c r="AI2004" s="20" t="b">
        <f t="shared" si="7"/>
        <v>0</v>
      </c>
      <c r="AJ2004" s="20"/>
      <c r="AK2004" s="20"/>
      <c r="AL2004" s="20"/>
      <c r="AM2004" s="20"/>
      <c r="AN2004" s="20"/>
      <c r="AO2004" s="20"/>
      <c r="AP2004" s="20"/>
      <c r="AQ2004" s="20"/>
      <c r="AR2004" s="23"/>
      <c r="AS2004" s="23"/>
      <c r="AT2004" s="23"/>
      <c r="AU2004" s="23"/>
      <c r="AV2004" s="23"/>
    </row>
    <row r="2005" ht="15.75" customHeight="1">
      <c r="A2005" s="17" t="str">
        <f t="shared" si="1"/>
        <v>Marshall Islands-Oceania2000</v>
      </c>
      <c r="B2005" s="17" t="s">
        <v>249</v>
      </c>
      <c r="C2005" s="18" t="s">
        <v>243</v>
      </c>
      <c r="D2005" s="19" t="s">
        <v>76</v>
      </c>
      <c r="E2005" s="17">
        <v>3.0461322555E10</v>
      </c>
      <c r="F2005" s="18">
        <v>0.225</v>
      </c>
      <c r="G2005" s="18">
        <v>466.0</v>
      </c>
      <c r="H2005" s="18"/>
      <c r="I2005" s="20" t="str">
        <f t="array" ref="I2005:J2005">IFNA(VLOOKUP(A2005,ENERGY!$A$2:$F$2692,{5,6},0),0)</f>
        <v/>
      </c>
      <c r="J2005" s="20"/>
      <c r="K2005" s="20" t="str">
        <f t="array" ref="K2005:S2005">VLOOKUP(A2005,'HUMAN RESOURCES'!$A$2:$M$2692,{2,3,4,5,6,7,8,9,10},0)</f>
        <v/>
      </c>
      <c r="L2005" s="20">
        <v>0.034</v>
      </c>
      <c r="M2005" s="20">
        <v>68.0</v>
      </c>
      <c r="N2005" s="20">
        <v>63.0</v>
      </c>
      <c r="O2005" s="20"/>
      <c r="P2005" s="20"/>
      <c r="Q2005" s="20"/>
      <c r="R2005" s="20">
        <v>52161.0</v>
      </c>
      <c r="S2005" s="20">
        <v>0.684</v>
      </c>
      <c r="T2005" s="20">
        <f t="array" ref="T2005:U2005">VLOOKUP(A2005,TOURISM!$A$2:$F$2692,{3,6},0)</f>
        <v>3000000</v>
      </c>
      <c r="U2005" s="20">
        <v>200000.0</v>
      </c>
      <c r="V2005" s="20" t="str">
        <f t="array" ref="V2005:AA2005">VLOOKUP(A2005,BUSINESS!$A$2:$J$2692,{4,5,6,7,8,9},0)</f>
        <v/>
      </c>
      <c r="W2005" s="20"/>
      <c r="X2005" s="20"/>
      <c r="Y2005" s="20"/>
      <c r="Z2005" s="20">
        <v>0.015</v>
      </c>
      <c r="AA2005" s="20">
        <v>0.009</v>
      </c>
      <c r="AB2005" s="21">
        <f t="shared" si="650"/>
        <v>583986.5523</v>
      </c>
      <c r="AC2005" s="20"/>
      <c r="AD2005" s="20"/>
      <c r="AE2005" s="20">
        <f t="shared" ref="AE2005:AE2011" si="668">U2005/R2005</f>
        <v>3.834282318</v>
      </c>
      <c r="AF2005" s="22" t="b">
        <f t="shared" si="4"/>
        <v>1</v>
      </c>
      <c r="AG2005" s="20" t="b">
        <f t="shared" si="5"/>
        <v>0</v>
      </c>
      <c r="AH2005" s="20" t="b">
        <f t="shared" si="6"/>
        <v>0</v>
      </c>
      <c r="AI2005" s="20" t="b">
        <f t="shared" si="7"/>
        <v>0</v>
      </c>
      <c r="AJ2005" s="20"/>
      <c r="AK2005" s="20"/>
      <c r="AL2005" s="20"/>
      <c r="AM2005" s="20"/>
      <c r="AN2005" s="20"/>
      <c r="AO2005" s="20"/>
      <c r="AP2005" s="20"/>
      <c r="AQ2005" s="20"/>
      <c r="AR2005" s="23"/>
      <c r="AS2005" s="23"/>
      <c r="AT2005" s="23"/>
      <c r="AU2005" s="23"/>
      <c r="AV2005" s="23"/>
    </row>
    <row r="2006" ht="15.75" customHeight="1">
      <c r="A2006" s="17" t="str">
        <f t="shared" si="1"/>
        <v>Marshall Islands-Oceania2001</v>
      </c>
      <c r="B2006" s="17" t="s">
        <v>249</v>
      </c>
      <c r="C2006" s="18" t="s">
        <v>243</v>
      </c>
      <c r="D2006" s="19" t="s">
        <v>77</v>
      </c>
      <c r="E2006" s="17">
        <v>3.0465489796E10</v>
      </c>
      <c r="F2006" s="18">
        <v>0.194</v>
      </c>
      <c r="G2006" s="18">
        <v>412.0</v>
      </c>
      <c r="H2006" s="18"/>
      <c r="I2006" s="20" t="str">
        <f t="array" ref="I2006:J2006">IFNA(VLOOKUP(A2006,ENERGY!$A$2:$F$2692,{5,6},0),0)</f>
        <v/>
      </c>
      <c r="J2006" s="20"/>
      <c r="K2006" s="20" t="str">
        <f t="array" ref="K2006:S2006">VLOOKUP(A2006,'HUMAN RESOURCES'!$A$2:$M$2692,{2,3,4,5,6,7,8,9,10},0)</f>
        <v/>
      </c>
      <c r="L2006" s="20">
        <v>0.033</v>
      </c>
      <c r="M2006" s="20"/>
      <c r="N2006" s="20"/>
      <c r="O2006" s="20"/>
      <c r="P2006" s="20"/>
      <c r="Q2006" s="20"/>
      <c r="R2006" s="20">
        <v>52184.0</v>
      </c>
      <c r="S2006" s="20">
        <v>0.687</v>
      </c>
      <c r="T2006" s="20">
        <f t="array" ref="T2006:U2006">VLOOKUP(A2006,TOURISM!$A$2:$F$2692,{3,6},0)</f>
        <v>3100000</v>
      </c>
      <c r="U2006" s="20">
        <v>300000.0</v>
      </c>
      <c r="V2006" s="20" t="str">
        <f t="array" ref="V2006:AA2006">VLOOKUP(A2006,BUSINESS!$A$2:$J$2692,{4,5,6,7,8,9},0)</f>
        <v/>
      </c>
      <c r="W2006" s="20"/>
      <c r="X2006" s="20"/>
      <c r="Y2006" s="20"/>
      <c r="Z2006" s="20">
        <v>0.017</v>
      </c>
      <c r="AA2006" s="20">
        <v>0.009</v>
      </c>
      <c r="AB2006" s="21">
        <f t="shared" si="650"/>
        <v>583809.018</v>
      </c>
      <c r="AC2006" s="20"/>
      <c r="AD2006" s="20"/>
      <c r="AE2006" s="20">
        <f t="shared" si="668"/>
        <v>5.748888548</v>
      </c>
      <c r="AF2006" s="22" t="b">
        <f t="shared" si="4"/>
        <v>1</v>
      </c>
      <c r="AG2006" s="20" t="b">
        <f t="shared" si="5"/>
        <v>0</v>
      </c>
      <c r="AH2006" s="20" t="b">
        <f t="shared" si="6"/>
        <v>0</v>
      </c>
      <c r="AI2006" s="20" t="b">
        <f t="shared" si="7"/>
        <v>0</v>
      </c>
      <c r="AJ2006" s="20"/>
      <c r="AK2006" s="20"/>
      <c r="AL2006" s="20"/>
      <c r="AM2006" s="20"/>
      <c r="AN2006" s="20"/>
      <c r="AO2006" s="20"/>
      <c r="AP2006" s="20"/>
      <c r="AQ2006" s="20"/>
      <c r="AR2006" s="23"/>
      <c r="AS2006" s="23"/>
      <c r="AT2006" s="23"/>
      <c r="AU2006" s="23"/>
      <c r="AV2006" s="23"/>
    </row>
    <row r="2007" ht="15.75" customHeight="1">
      <c r="A2007" s="17" t="str">
        <f t="shared" si="1"/>
        <v>Marshall Islands-Oceania2002</v>
      </c>
      <c r="B2007" s="17" t="s">
        <v>249</v>
      </c>
      <c r="C2007" s="18" t="s">
        <v>243</v>
      </c>
      <c r="D2007" s="19" t="s">
        <v>79</v>
      </c>
      <c r="E2007" s="17">
        <v>3.05652E10</v>
      </c>
      <c r="F2007" s="18">
        <v>0.182</v>
      </c>
      <c r="G2007" s="18">
        <v>418.0</v>
      </c>
      <c r="H2007" s="18"/>
      <c r="I2007" s="20" t="str">
        <f t="array" ref="I2007:J2007">IFNA(VLOOKUP(A2007,ENERGY!$A$2:$F$2692,{5,6},0),0)</f>
        <v/>
      </c>
      <c r="J2007" s="20">
        <v>103.0</v>
      </c>
      <c r="K2007" s="20" t="str">
        <f t="array" ref="K2007:S2007">VLOOKUP(A2007,'HUMAN RESOURCES'!$A$2:$M$2692,{2,3,4,5,6,7,8,9,10},0)</f>
        <v/>
      </c>
      <c r="L2007" s="20">
        <v>0.033</v>
      </c>
      <c r="M2007" s="20"/>
      <c r="N2007" s="20"/>
      <c r="O2007" s="20"/>
      <c r="P2007" s="20"/>
      <c r="Q2007" s="20"/>
      <c r="R2007" s="20">
        <v>52161.0</v>
      </c>
      <c r="S2007" s="20">
        <v>0.69</v>
      </c>
      <c r="T2007" s="20">
        <f t="array" ref="T2007:U2007">VLOOKUP(A2007,TOURISM!$A$2:$F$2692,{3,6},0)</f>
        <v>3400000</v>
      </c>
      <c r="U2007" s="20">
        <v>300000.0</v>
      </c>
      <c r="V2007" s="20" t="str">
        <f t="array" ref="V2007:AA2007">VLOOKUP(A2007,BUSINESS!$A$2:$J$2692,{4,5,6,7,8,9},0)</f>
        <v/>
      </c>
      <c r="W2007" s="20"/>
      <c r="X2007" s="20"/>
      <c r="Y2007" s="20"/>
      <c r="Z2007" s="20">
        <v>0.023</v>
      </c>
      <c r="AA2007" s="20">
        <v>0.011</v>
      </c>
      <c r="AB2007" s="21">
        <f t="shared" si="650"/>
        <v>585978.0296</v>
      </c>
      <c r="AC2007" s="20"/>
      <c r="AD2007" s="20">
        <f t="shared" ref="AD2007:AD2012" si="669">J2007/R2007</f>
        <v>0.001974655394</v>
      </c>
      <c r="AE2007" s="20">
        <f t="shared" si="668"/>
        <v>5.751423477</v>
      </c>
      <c r="AF2007" s="22" t="b">
        <f t="shared" si="4"/>
        <v>1</v>
      </c>
      <c r="AG2007" s="20" t="b">
        <f t="shared" si="5"/>
        <v>0</v>
      </c>
      <c r="AH2007" s="20" t="b">
        <f t="shared" si="6"/>
        <v>0</v>
      </c>
      <c r="AI2007" s="20" t="b">
        <f t="shared" si="7"/>
        <v>0</v>
      </c>
      <c r="AJ2007" s="20"/>
      <c r="AK2007" s="20"/>
      <c r="AL2007" s="20"/>
      <c r="AM2007" s="20"/>
      <c r="AN2007" s="20"/>
      <c r="AO2007" s="20"/>
      <c r="AP2007" s="20"/>
      <c r="AQ2007" s="20"/>
      <c r="AR2007" s="23"/>
      <c r="AS2007" s="23"/>
      <c r="AT2007" s="23"/>
      <c r="AU2007" s="23"/>
      <c r="AV2007" s="23"/>
    </row>
    <row r="2008" ht="15.75" customHeight="1">
      <c r="A2008" s="17" t="str">
        <f t="shared" si="1"/>
        <v>Marshall Islands-Oceania2003</v>
      </c>
      <c r="B2008" s="17" t="s">
        <v>249</v>
      </c>
      <c r="C2008" s="18" t="s">
        <v>243</v>
      </c>
      <c r="D2008" s="19" t="s">
        <v>81</v>
      </c>
      <c r="E2008" s="17">
        <v>3.0716343757E10</v>
      </c>
      <c r="F2008" s="18">
        <v>0.173</v>
      </c>
      <c r="G2008" s="18">
        <v>411.0</v>
      </c>
      <c r="H2008" s="18"/>
      <c r="I2008" s="20" t="str">
        <f t="array" ref="I2008:J2008">IFNA(VLOOKUP(A2008,ENERGY!$A$2:$F$2692,{5,6},0),0)</f>
        <v/>
      </c>
      <c r="J2008" s="20">
        <v>103.0</v>
      </c>
      <c r="K2008" s="20" t="str">
        <f t="array" ref="K2008:S2008">VLOOKUP(A2008,'HUMAN RESOURCES'!$A$2:$M$2692,{2,3,4,5,6,7,8,9,10},0)</f>
        <v/>
      </c>
      <c r="L2008" s="20">
        <v>0.033</v>
      </c>
      <c r="M2008" s="20"/>
      <c r="N2008" s="20"/>
      <c r="O2008" s="20"/>
      <c r="P2008" s="20"/>
      <c r="Q2008" s="20"/>
      <c r="R2008" s="20">
        <v>52115.0</v>
      </c>
      <c r="S2008" s="20">
        <v>0.693</v>
      </c>
      <c r="T2008" s="20">
        <f t="array" ref="T2008:U2008">VLOOKUP(A2008,TOURISM!$A$2:$F$2692,{3,6},0)</f>
        <v>4000000</v>
      </c>
      <c r="U2008" s="20">
        <v>300000.0</v>
      </c>
      <c r="V2008" s="20" t="str">
        <f t="array" ref="V2008:AA2008">VLOOKUP(A2008,BUSINESS!$A$2:$J$2692,{4,5,6,7,8,9},0)</f>
        <v/>
      </c>
      <c r="W2008" s="20">
        <v>17.0</v>
      </c>
      <c r="X2008" s="20"/>
      <c r="Y2008" s="20"/>
      <c r="Z2008" s="20">
        <v>0.026</v>
      </c>
      <c r="AA2008" s="20">
        <v>0.011</v>
      </c>
      <c r="AB2008" s="21">
        <f t="shared" si="650"/>
        <v>589395.4477</v>
      </c>
      <c r="AC2008" s="20"/>
      <c r="AD2008" s="20">
        <f t="shared" si="669"/>
        <v>0.00197639835</v>
      </c>
      <c r="AE2008" s="20">
        <f t="shared" si="668"/>
        <v>5.756500048</v>
      </c>
      <c r="AF2008" s="22" t="b">
        <f t="shared" si="4"/>
        <v>1</v>
      </c>
      <c r="AG2008" s="20" t="b">
        <f t="shared" si="5"/>
        <v>0</v>
      </c>
      <c r="AH2008" s="20" t="b">
        <f t="shared" si="6"/>
        <v>0</v>
      </c>
      <c r="AI2008" s="20" t="b">
        <f t="shared" si="7"/>
        <v>0</v>
      </c>
      <c r="AJ2008" s="20"/>
      <c r="AK2008" s="20"/>
      <c r="AL2008" s="20"/>
      <c r="AM2008" s="20"/>
      <c r="AN2008" s="20"/>
      <c r="AO2008" s="20"/>
      <c r="AP2008" s="20"/>
      <c r="AQ2008" s="20"/>
      <c r="AR2008" s="23"/>
      <c r="AS2008" s="23"/>
      <c r="AT2008" s="23"/>
      <c r="AU2008" s="23"/>
      <c r="AV2008" s="23"/>
    </row>
    <row r="2009" ht="15.75" customHeight="1">
      <c r="A2009" s="17" t="str">
        <f t="shared" si="1"/>
        <v>Marshall Islands-Oceania2004</v>
      </c>
      <c r="B2009" s="17" t="s">
        <v>249</v>
      </c>
      <c r="C2009" s="18" t="s">
        <v>243</v>
      </c>
      <c r="D2009" s="19" t="s">
        <v>83</v>
      </c>
      <c r="E2009" s="17">
        <v>3.0833692831E10</v>
      </c>
      <c r="F2009" s="18">
        <v>0.176</v>
      </c>
      <c r="G2009" s="18">
        <v>449.0</v>
      </c>
      <c r="H2009" s="18"/>
      <c r="I2009" s="20" t="str">
        <f t="array" ref="I2009:J2009">IFNA(VLOOKUP(A2009,ENERGY!$A$2:$F$2692,{5,6},0),0)</f>
        <v/>
      </c>
      <c r="J2009" s="20">
        <v>99.0</v>
      </c>
      <c r="K2009" s="20" t="str">
        <f t="array" ref="K2009:S2009">VLOOKUP(A2009,'HUMAN RESOURCES'!$A$2:$M$2692,{2,3,4,5,6,7,8,9,10},0)</f>
        <v/>
      </c>
      <c r="L2009" s="20">
        <v>0.033</v>
      </c>
      <c r="M2009" s="20"/>
      <c r="N2009" s="20"/>
      <c r="O2009" s="20"/>
      <c r="P2009" s="20"/>
      <c r="Q2009" s="20"/>
      <c r="R2009" s="20">
        <v>52074.0</v>
      </c>
      <c r="S2009" s="20">
        <v>0.696</v>
      </c>
      <c r="T2009" s="20">
        <f t="array" ref="T2009:U2009">VLOOKUP(A2009,TOURISM!$A$2:$F$2692,{3,6},0)</f>
        <v>5000000</v>
      </c>
      <c r="U2009" s="20">
        <v>400000.0</v>
      </c>
      <c r="V2009" s="20" t="str">
        <f t="array" ref="V2009:AA2009">VLOOKUP(A2009,BUSINESS!$A$2:$J$2692,{4,5,6,7,8,9},0)</f>
        <v/>
      </c>
      <c r="W2009" s="20">
        <v>17.0</v>
      </c>
      <c r="X2009" s="20"/>
      <c r="Y2009" s="20"/>
      <c r="Z2009" s="20">
        <v>0.036</v>
      </c>
      <c r="AA2009" s="20">
        <v>0.012</v>
      </c>
      <c r="AB2009" s="21">
        <f t="shared" si="650"/>
        <v>592113.009</v>
      </c>
      <c r="AC2009" s="20"/>
      <c r="AD2009" s="20">
        <f t="shared" si="669"/>
        <v>0.001901140684</v>
      </c>
      <c r="AE2009" s="20">
        <f t="shared" si="668"/>
        <v>7.681376503</v>
      </c>
      <c r="AF2009" s="22" t="b">
        <f t="shared" si="4"/>
        <v>1</v>
      </c>
      <c r="AG2009" s="20" t="b">
        <f t="shared" si="5"/>
        <v>0</v>
      </c>
      <c r="AH2009" s="20" t="b">
        <f t="shared" si="6"/>
        <v>0</v>
      </c>
      <c r="AI2009" s="20" t="b">
        <f t="shared" si="7"/>
        <v>0</v>
      </c>
      <c r="AJ2009" s="20"/>
      <c r="AK2009" s="20"/>
      <c r="AL2009" s="20"/>
      <c r="AM2009" s="20"/>
      <c r="AN2009" s="20"/>
      <c r="AO2009" s="20"/>
      <c r="AP2009" s="20"/>
      <c r="AQ2009" s="20"/>
      <c r="AR2009" s="23"/>
      <c r="AS2009" s="23"/>
      <c r="AT2009" s="23"/>
      <c r="AU2009" s="23"/>
      <c r="AV2009" s="23"/>
    </row>
    <row r="2010" ht="15.75" customHeight="1">
      <c r="A2010" s="17" t="str">
        <f t="shared" si="1"/>
        <v>Marshall Islands-Oceania2005</v>
      </c>
      <c r="B2010" s="17" t="s">
        <v>249</v>
      </c>
      <c r="C2010" s="18" t="s">
        <v>243</v>
      </c>
      <c r="D2010" s="19" t="s">
        <v>84</v>
      </c>
      <c r="E2010" s="17">
        <v>3.0905071771E10</v>
      </c>
      <c r="F2010" s="18">
        <v>0.173</v>
      </c>
      <c r="G2010" s="18">
        <v>462.0</v>
      </c>
      <c r="H2010" s="18"/>
      <c r="I2010" s="20" t="str">
        <f t="array" ref="I2010:J2010">IFNA(VLOOKUP(A2010,ENERGY!$A$2:$F$2692,{5,6},0),0)</f>
        <v/>
      </c>
      <c r="J2010" s="20">
        <v>84.0</v>
      </c>
      <c r="K2010" s="20">
        <f t="array" ref="K2010:S2010">VLOOKUP(A2010,'HUMAN RESOURCES'!$A$2:$M$2692,{2,3,4,5,6,7,8,9,10},0)</f>
        <v>0.035</v>
      </c>
      <c r="L2010" s="20">
        <v>0.033</v>
      </c>
      <c r="M2010" s="20"/>
      <c r="N2010" s="20"/>
      <c r="O2010" s="20"/>
      <c r="P2010" s="20"/>
      <c r="Q2010" s="20"/>
      <c r="R2010" s="20">
        <v>52058.0</v>
      </c>
      <c r="S2010" s="20">
        <v>0.699</v>
      </c>
      <c r="T2010" s="20">
        <f t="array" ref="T2010:U2010">VLOOKUP(A2010,TOURISM!$A$2:$F$2692,{3,6},0)</f>
        <v>5700000</v>
      </c>
      <c r="U2010" s="20">
        <v>400000.0</v>
      </c>
      <c r="V2010" s="20">
        <f t="array" ref="V2010:AA2010">VLOOKUP(A2010,BUSINESS!$A$2:$J$2692,{4,5,6,7,8,9},0)</f>
        <v>0.648</v>
      </c>
      <c r="W2010" s="20">
        <v>17.0</v>
      </c>
      <c r="X2010" s="20"/>
      <c r="Y2010" s="20">
        <v>128.0</v>
      </c>
      <c r="Z2010" s="20">
        <v>0.039</v>
      </c>
      <c r="AA2010" s="20">
        <v>0.013</v>
      </c>
      <c r="AB2010" s="21">
        <f t="shared" si="650"/>
        <v>593666.1372</v>
      </c>
      <c r="AC2010" s="20"/>
      <c r="AD2010" s="20">
        <f t="shared" si="669"/>
        <v>0.001613584848</v>
      </c>
      <c r="AE2010" s="20">
        <f t="shared" si="668"/>
        <v>7.68373737</v>
      </c>
      <c r="AF2010" s="22" t="b">
        <f t="shared" si="4"/>
        <v>1</v>
      </c>
      <c r="AG2010" s="20" t="b">
        <f t="shared" si="5"/>
        <v>0</v>
      </c>
      <c r="AH2010" s="20" t="b">
        <f t="shared" si="6"/>
        <v>0</v>
      </c>
      <c r="AI2010" s="20" t="b">
        <f t="shared" si="7"/>
        <v>0</v>
      </c>
      <c r="AJ2010" s="20"/>
      <c r="AK2010" s="20"/>
      <c r="AL2010" s="20"/>
      <c r="AM2010" s="20"/>
      <c r="AN2010" s="20"/>
      <c r="AO2010" s="20"/>
      <c r="AP2010" s="20"/>
      <c r="AQ2010" s="20"/>
      <c r="AR2010" s="23"/>
      <c r="AS2010" s="23"/>
      <c r="AT2010" s="23"/>
      <c r="AU2010" s="23"/>
      <c r="AV2010" s="23"/>
    </row>
    <row r="2011" ht="15.75" customHeight="1">
      <c r="A2011" s="17" t="str">
        <f t="shared" si="1"/>
        <v>Marshall Islands-Oceania2006</v>
      </c>
      <c r="B2011" s="17" t="s">
        <v>249</v>
      </c>
      <c r="C2011" s="18" t="s">
        <v>243</v>
      </c>
      <c r="D2011" s="19" t="s">
        <v>85</v>
      </c>
      <c r="E2011" s="17">
        <v>3.1015239496E10</v>
      </c>
      <c r="F2011" s="18">
        <v>0.196</v>
      </c>
      <c r="G2011" s="18">
        <v>547.0</v>
      </c>
      <c r="H2011" s="18"/>
      <c r="I2011" s="20">
        <f t="array" ref="I2011:J2011">IFNA(VLOOKUP(A2011,ENERGY!$A$2:$F$2692,{5,6},0),0)</f>
        <v>29</v>
      </c>
      <c r="J2011" s="20">
        <v>88.0</v>
      </c>
      <c r="K2011" s="20">
        <f t="array" ref="K2011:S2011">VLOOKUP(A2011,'HUMAN RESOURCES'!$A$2:$M$2692,{2,3,4,5,6,7,8,9,10},0)</f>
        <v>0.035</v>
      </c>
      <c r="L2011" s="20">
        <v>0.033</v>
      </c>
      <c r="M2011" s="20"/>
      <c r="N2011" s="20"/>
      <c r="O2011" s="20"/>
      <c r="P2011" s="20"/>
      <c r="Q2011" s="20"/>
      <c r="R2011" s="20">
        <v>52084.0</v>
      </c>
      <c r="S2011" s="20">
        <v>0.702</v>
      </c>
      <c r="T2011" s="20">
        <f t="array" ref="T2011:U2011">VLOOKUP(A2011,TOURISM!$A$2:$F$2692,{3,6},0)</f>
        <v>6600000</v>
      </c>
      <c r="U2011" s="20">
        <v>400000.0</v>
      </c>
      <c r="V2011" s="20">
        <f t="array" ref="V2011:AA2011">VLOOKUP(A2011,BUSINESS!$A$2:$J$2692,{4,5,6,7,8,9},0)</f>
        <v>0.648</v>
      </c>
      <c r="W2011" s="20">
        <v>17.0</v>
      </c>
      <c r="X2011" s="20"/>
      <c r="Y2011" s="20">
        <v>128.0</v>
      </c>
      <c r="Z2011" s="20">
        <v>0.038</v>
      </c>
      <c r="AA2011" s="20"/>
      <c r="AB2011" s="21">
        <f t="shared" si="650"/>
        <v>595484.9761</v>
      </c>
      <c r="AC2011" s="20">
        <f t="shared" ref="AC2011:AC2012" si="670">I2011/R2011</f>
        <v>0.0005567928731</v>
      </c>
      <c r="AD2011" s="20">
        <f t="shared" si="669"/>
        <v>0.001689578373</v>
      </c>
      <c r="AE2011" s="20">
        <f t="shared" si="668"/>
        <v>7.679901697</v>
      </c>
      <c r="AF2011" s="22" t="b">
        <f t="shared" si="4"/>
        <v>1</v>
      </c>
      <c r="AG2011" s="20" t="b">
        <f t="shared" si="5"/>
        <v>0</v>
      </c>
      <c r="AH2011" s="20" t="b">
        <f t="shared" si="6"/>
        <v>0</v>
      </c>
      <c r="AI2011" s="20" t="b">
        <f t="shared" si="7"/>
        <v>0</v>
      </c>
      <c r="AJ2011" s="20"/>
      <c r="AK2011" s="20"/>
      <c r="AL2011" s="20"/>
      <c r="AM2011" s="20"/>
      <c r="AN2011" s="20"/>
      <c r="AO2011" s="20"/>
      <c r="AP2011" s="20"/>
      <c r="AQ2011" s="20"/>
      <c r="AR2011" s="23"/>
      <c r="AS2011" s="23"/>
      <c r="AT2011" s="23"/>
      <c r="AU2011" s="23"/>
      <c r="AV2011" s="23"/>
    </row>
    <row r="2012" ht="15.75" customHeight="1">
      <c r="A2012" s="17" t="str">
        <f t="shared" si="1"/>
        <v>Marshall Islands-Oceania2007</v>
      </c>
      <c r="B2012" s="17" t="s">
        <v>249</v>
      </c>
      <c r="C2012" s="18" t="s">
        <v>243</v>
      </c>
      <c r="D2012" s="19" t="s">
        <v>86</v>
      </c>
      <c r="E2012" s="17">
        <v>3.1183139301E10</v>
      </c>
      <c r="F2012" s="18">
        <v>0.196</v>
      </c>
      <c r="G2012" s="18">
        <v>587.0</v>
      </c>
      <c r="H2012" s="18"/>
      <c r="I2012" s="20">
        <f t="array" ref="I2012:J2012">IFNA(VLOOKUP(A2012,ENERGY!$A$2:$F$2692,{5,6},0),0)</f>
        <v>32</v>
      </c>
      <c r="J2012" s="20">
        <v>99.0</v>
      </c>
      <c r="K2012" s="20">
        <f t="array" ref="K2012:S2012">VLOOKUP(A2012,'HUMAN RESOURCES'!$A$2:$M$2692,{2,3,4,5,6,7,8,9,10},0)</f>
        <v>0.035</v>
      </c>
      <c r="L2012" s="20">
        <v>0.032</v>
      </c>
      <c r="M2012" s="20"/>
      <c r="N2012" s="20"/>
      <c r="O2012" s="20"/>
      <c r="P2012" s="20"/>
      <c r="Q2012" s="20"/>
      <c r="R2012" s="20">
        <v>52150.0</v>
      </c>
      <c r="S2012" s="20">
        <v>0.705</v>
      </c>
      <c r="T2012" s="20">
        <f t="array" ref="T2012:U2012">VLOOKUP(A2012,TOURISM!$A$2:$F$2692,{3,6},0)</f>
        <v>4500000</v>
      </c>
      <c r="U2012" s="20"/>
      <c r="V2012" s="20">
        <f t="array" ref="V2012:AA2012">VLOOKUP(A2012,BUSINESS!$A$2:$J$2692,{4,5,6,7,8,9},0)</f>
        <v>0.648</v>
      </c>
      <c r="W2012" s="20">
        <v>17.0</v>
      </c>
      <c r="X2012" s="20"/>
      <c r="Y2012" s="20">
        <v>128.0</v>
      </c>
      <c r="Z2012" s="20">
        <v>0.04</v>
      </c>
      <c r="AA2012" s="20"/>
      <c r="AB2012" s="21">
        <f t="shared" si="650"/>
        <v>597950.8974</v>
      </c>
      <c r="AC2012" s="20">
        <f t="shared" si="670"/>
        <v>0.0006136145733</v>
      </c>
      <c r="AD2012" s="20">
        <f t="shared" si="669"/>
        <v>0.001898370086</v>
      </c>
      <c r="AE2012" s="20"/>
      <c r="AF2012" s="22" t="b">
        <f t="shared" si="4"/>
        <v>1</v>
      </c>
      <c r="AG2012" s="20" t="b">
        <f t="shared" si="5"/>
        <v>0</v>
      </c>
      <c r="AH2012" s="20" t="b">
        <f t="shared" si="6"/>
        <v>0</v>
      </c>
      <c r="AI2012" s="20" t="b">
        <f t="shared" si="7"/>
        <v>0</v>
      </c>
      <c r="AJ2012" s="20"/>
      <c r="AK2012" s="20"/>
      <c r="AL2012" s="20"/>
      <c r="AM2012" s="20"/>
      <c r="AN2012" s="20"/>
      <c r="AO2012" s="20"/>
      <c r="AP2012" s="20"/>
      <c r="AQ2012" s="20"/>
      <c r="AR2012" s="23"/>
      <c r="AS2012" s="23"/>
      <c r="AT2012" s="23"/>
      <c r="AU2012" s="23"/>
      <c r="AV2012" s="23"/>
    </row>
    <row r="2013" ht="15.75" customHeight="1">
      <c r="A2013" s="17" t="str">
        <f t="shared" si="1"/>
        <v>Marshall Islands-Oceania2008</v>
      </c>
      <c r="B2013" s="17" t="s">
        <v>249</v>
      </c>
      <c r="C2013" s="18" t="s">
        <v>243</v>
      </c>
      <c r="D2013" s="19" t="s">
        <v>87</v>
      </c>
      <c r="E2013" s="17">
        <v>3.1261527363E10</v>
      </c>
      <c r="F2013" s="18">
        <v>0.179</v>
      </c>
      <c r="G2013" s="18">
        <v>569.0</v>
      </c>
      <c r="H2013" s="18"/>
      <c r="I2013" s="20">
        <f t="array" ref="I2013:J2013">IFNA(VLOOKUP(A2013,ENERGY!$A$2:$F$2692,{5,6},0),0)</f>
        <v>0</v>
      </c>
      <c r="J2013" s="20">
        <v>0.0</v>
      </c>
      <c r="K2013" s="20" t="str">
        <f t="array" ref="K2013:S2013">VLOOKUP(A2013,'HUMAN RESOURCES'!$A$2:$M$2692,{2,3,4,5,6,7,8,9,10},0)</f>
        <v/>
      </c>
      <c r="L2013" s="20">
        <v>0.032</v>
      </c>
      <c r="M2013" s="20"/>
      <c r="N2013" s="20"/>
      <c r="O2013" s="20"/>
      <c r="P2013" s="20"/>
      <c r="Q2013" s="20"/>
      <c r="R2013" s="20">
        <v>52245.0</v>
      </c>
      <c r="S2013" s="20">
        <v>0.708</v>
      </c>
      <c r="T2013" s="20">
        <f t="array" ref="T2013:U2013">VLOOKUP(A2013,TOURISM!$A$2:$F$2692,{3,6},0)</f>
        <v>3000000</v>
      </c>
      <c r="U2013" s="20"/>
      <c r="V2013" s="20">
        <f t="array" ref="V2013:AA2013">VLOOKUP(A2013,BUSINESS!$A$2:$J$2692,{4,5,6,7,8,9},0)</f>
        <v>0.648</v>
      </c>
      <c r="W2013" s="20">
        <v>17.0</v>
      </c>
      <c r="X2013" s="20"/>
      <c r="Y2013" s="20">
        <v>128.0</v>
      </c>
      <c r="Z2013" s="20">
        <v>0.046</v>
      </c>
      <c r="AA2013" s="20"/>
      <c r="AB2013" s="21">
        <f t="shared" si="650"/>
        <v>598364.0035</v>
      </c>
      <c r="AC2013" s="20"/>
      <c r="AD2013" s="20"/>
      <c r="AE2013" s="20"/>
      <c r="AF2013" s="22" t="b">
        <f t="shared" si="4"/>
        <v>1</v>
      </c>
      <c r="AG2013" s="20" t="b">
        <f t="shared" si="5"/>
        <v>0</v>
      </c>
      <c r="AH2013" s="20" t="b">
        <f t="shared" si="6"/>
        <v>0</v>
      </c>
      <c r="AI2013" s="20" t="b">
        <f t="shared" si="7"/>
        <v>0</v>
      </c>
      <c r="AJ2013" s="20"/>
      <c r="AK2013" s="20"/>
      <c r="AL2013" s="20"/>
      <c r="AM2013" s="20"/>
      <c r="AN2013" s="20"/>
      <c r="AO2013" s="20"/>
      <c r="AP2013" s="20"/>
      <c r="AQ2013" s="20"/>
      <c r="AR2013" s="23"/>
      <c r="AS2013" s="23"/>
      <c r="AT2013" s="23"/>
      <c r="AU2013" s="23"/>
      <c r="AV2013" s="23"/>
    </row>
    <row r="2014" ht="15.75" customHeight="1">
      <c r="A2014" s="17" t="str">
        <f t="shared" si="1"/>
        <v>Marshall Islands-Oceania2009</v>
      </c>
      <c r="B2014" s="17" t="s">
        <v>249</v>
      </c>
      <c r="C2014" s="18" t="s">
        <v>243</v>
      </c>
      <c r="D2014" s="19" t="s">
        <v>88</v>
      </c>
      <c r="E2014" s="17">
        <v>3.13676067E10</v>
      </c>
      <c r="F2014" s="18">
        <v>0.175</v>
      </c>
      <c r="G2014" s="18">
        <v>551.0</v>
      </c>
      <c r="H2014" s="18"/>
      <c r="I2014" s="20">
        <f t="array" ref="I2014:J2014">IFNA(VLOOKUP(A2014,ENERGY!$A$2:$F$2692,{5,6},0),0)</f>
        <v>29</v>
      </c>
      <c r="J2014" s="20">
        <v>84.0</v>
      </c>
      <c r="K2014" s="20" t="str">
        <f t="array" ref="K2014:S2014">VLOOKUP(A2014,'HUMAN RESOURCES'!$A$2:$M$2692,{2,3,4,5,6,7,8,9,10},0)</f>
        <v/>
      </c>
      <c r="L2014" s="20">
        <v>0.032</v>
      </c>
      <c r="M2014" s="20"/>
      <c r="N2014" s="20"/>
      <c r="O2014" s="20"/>
      <c r="P2014" s="20"/>
      <c r="Q2014" s="20"/>
      <c r="R2014" s="20">
        <v>52341.0</v>
      </c>
      <c r="S2014" s="20">
        <v>0.711</v>
      </c>
      <c r="T2014" s="20">
        <f t="array" ref="T2014:U2014">VLOOKUP(A2014,TOURISM!$A$2:$F$2692,{3,6},0)</f>
        <v>3500000</v>
      </c>
      <c r="U2014" s="20"/>
      <c r="V2014" s="20">
        <f t="array" ref="V2014:AA2014">VLOOKUP(A2014,BUSINESS!$A$2:$J$2692,{4,5,6,7,8,9},0)</f>
        <v>0.648</v>
      </c>
      <c r="W2014" s="20">
        <v>17.0</v>
      </c>
      <c r="X2014" s="20"/>
      <c r="Y2014" s="20">
        <v>128.0</v>
      </c>
      <c r="Z2014" s="20">
        <v>0.056</v>
      </c>
      <c r="AA2014" s="20"/>
      <c r="AB2014" s="21">
        <f t="shared" si="650"/>
        <v>599293.2252</v>
      </c>
      <c r="AC2014" s="20">
        <f>I2014/R2014</f>
        <v>0.0005540589595</v>
      </c>
      <c r="AD2014" s="20">
        <f t="shared" ref="AD2014:AD2016" si="671">J2014/R2014</f>
        <v>0.001604860434</v>
      </c>
      <c r="AE2014" s="20"/>
      <c r="AF2014" s="22" t="b">
        <f t="shared" si="4"/>
        <v>1</v>
      </c>
      <c r="AG2014" s="20" t="b">
        <f t="shared" si="5"/>
        <v>0</v>
      </c>
      <c r="AH2014" s="20" t="b">
        <f t="shared" si="6"/>
        <v>0</v>
      </c>
      <c r="AI2014" s="20" t="b">
        <f t="shared" si="7"/>
        <v>0</v>
      </c>
      <c r="AJ2014" s="20"/>
      <c r="AK2014" s="20"/>
      <c r="AL2014" s="20"/>
      <c r="AM2014" s="20"/>
      <c r="AN2014" s="20"/>
      <c r="AO2014" s="20"/>
      <c r="AP2014" s="20"/>
      <c r="AQ2014" s="20"/>
      <c r="AR2014" s="23"/>
      <c r="AS2014" s="23"/>
      <c r="AT2014" s="23"/>
      <c r="AU2014" s="23"/>
      <c r="AV2014" s="23"/>
    </row>
    <row r="2015" ht="15.75" customHeight="1">
      <c r="A2015" s="17" t="str">
        <f t="shared" si="1"/>
        <v>Marshall Islands-Oceania2010</v>
      </c>
      <c r="B2015" s="17" t="s">
        <v>249</v>
      </c>
      <c r="C2015" s="18" t="s">
        <v>243</v>
      </c>
      <c r="D2015" s="19" t="s">
        <v>89</v>
      </c>
      <c r="E2015" s="17">
        <v>3.16833E10</v>
      </c>
      <c r="F2015" s="18">
        <v>0.16</v>
      </c>
      <c r="G2015" s="18">
        <v>542.0</v>
      </c>
      <c r="H2015" s="18"/>
      <c r="I2015" s="20" t="str">
        <f t="array" ref="I2015:J2015">IFNA(VLOOKUP(A2015,ENERGY!$A$2:$F$2692,{5,6},0),0)</f>
        <v/>
      </c>
      <c r="J2015" s="20">
        <v>84.0</v>
      </c>
      <c r="K2015" s="20" t="str">
        <f t="array" ref="K2015:S2015">VLOOKUP(A2015,'HUMAN RESOURCES'!$A$2:$M$2692,{2,3,4,5,6,7,8,9,10},0)</f>
        <v/>
      </c>
      <c r="L2015" s="20">
        <v>0.032</v>
      </c>
      <c r="M2015" s="20"/>
      <c r="N2015" s="20"/>
      <c r="O2015" s="20"/>
      <c r="P2015" s="20"/>
      <c r="Q2015" s="20"/>
      <c r="R2015" s="20">
        <v>52428.0</v>
      </c>
      <c r="S2015" s="20">
        <v>0.713</v>
      </c>
      <c r="T2015" s="20">
        <f t="array" ref="T2015:U2015">VLOOKUP(A2015,TOURISM!$A$2:$F$2692,{3,6},0)</f>
        <v>3300000</v>
      </c>
      <c r="U2015" s="20"/>
      <c r="V2015" s="20">
        <f t="array" ref="V2015:AA2015">VLOOKUP(A2015,BUSINESS!$A$2:$J$2692,{4,5,6,7,8,9},0)</f>
        <v>0.648</v>
      </c>
      <c r="W2015" s="20">
        <v>17.0</v>
      </c>
      <c r="X2015" s="20"/>
      <c r="Y2015" s="20">
        <v>128.0</v>
      </c>
      <c r="Z2015" s="20">
        <v>0.07</v>
      </c>
      <c r="AA2015" s="20"/>
      <c r="AB2015" s="21">
        <f t="shared" si="650"/>
        <v>604320.2106</v>
      </c>
      <c r="AC2015" s="20"/>
      <c r="AD2015" s="20">
        <f t="shared" si="671"/>
        <v>0.001602197299</v>
      </c>
      <c r="AE2015" s="20"/>
      <c r="AF2015" s="22" t="b">
        <f t="shared" si="4"/>
        <v>1</v>
      </c>
      <c r="AG2015" s="20" t="b">
        <f t="shared" si="5"/>
        <v>0</v>
      </c>
      <c r="AH2015" s="20" t="b">
        <f t="shared" si="6"/>
        <v>0</v>
      </c>
      <c r="AI2015" s="20" t="b">
        <f t="shared" si="7"/>
        <v>0</v>
      </c>
      <c r="AJ2015" s="20"/>
      <c r="AK2015" s="20"/>
      <c r="AL2015" s="20"/>
      <c r="AM2015" s="20"/>
      <c r="AN2015" s="20"/>
      <c r="AO2015" s="20"/>
      <c r="AP2015" s="20"/>
      <c r="AQ2015" s="20"/>
      <c r="AR2015" s="23"/>
      <c r="AS2015" s="23"/>
      <c r="AT2015" s="23"/>
      <c r="AU2015" s="23"/>
      <c r="AV2015" s="23"/>
    </row>
    <row r="2016" ht="15.75" customHeight="1">
      <c r="A2016" s="17" t="str">
        <f t="shared" si="1"/>
        <v>Marshall Islands-Oceania2011</v>
      </c>
      <c r="B2016" s="17" t="s">
        <v>249</v>
      </c>
      <c r="C2016" s="18" t="s">
        <v>243</v>
      </c>
      <c r="D2016" s="19" t="s">
        <v>90</v>
      </c>
      <c r="E2016" s="17">
        <v>3.1734065019E10</v>
      </c>
      <c r="F2016" s="18">
        <v>0.16</v>
      </c>
      <c r="G2016" s="18">
        <v>567.0</v>
      </c>
      <c r="H2016" s="18"/>
      <c r="I2016" s="20">
        <f t="array" ref="I2016:J2016">IFNA(VLOOKUP(A2016,ENERGY!$A$2:$F$2692,{5,6},0),0)</f>
        <v>30</v>
      </c>
      <c r="J2016" s="20">
        <v>92.0</v>
      </c>
      <c r="K2016" s="20" t="str">
        <f t="array" ref="K2016:S2016">VLOOKUP(A2016,'HUMAN RESOURCES'!$A$2:$M$2692,{2,3,4,5,6,7,8,9,10},0)</f>
        <v/>
      </c>
      <c r="L2016" s="20">
        <v>0.032</v>
      </c>
      <c r="M2016" s="20"/>
      <c r="N2016" s="20"/>
      <c r="O2016" s="20"/>
      <c r="P2016" s="20"/>
      <c r="Q2016" s="20"/>
      <c r="R2016" s="20">
        <v>52495.0</v>
      </c>
      <c r="S2016" s="20">
        <v>0.716</v>
      </c>
      <c r="T2016" s="20" t="str">
        <f t="array" ref="T2016:U2016">VLOOKUP(A2016,TOURISM!$A$2:$F$2692,{3,6},0)</f>
        <v/>
      </c>
      <c r="U2016" s="20"/>
      <c r="V2016" s="20">
        <f t="array" ref="V2016:AA2016">VLOOKUP(A2016,BUSINESS!$A$2:$J$2692,{4,5,6,7,8,9},0)</f>
        <v>0.648</v>
      </c>
      <c r="W2016" s="20">
        <v>17.0</v>
      </c>
      <c r="X2016" s="20"/>
      <c r="Y2016" s="20">
        <v>128.0</v>
      </c>
      <c r="Z2016" s="20">
        <v>0.081</v>
      </c>
      <c r="AA2016" s="20"/>
      <c r="AB2016" s="21">
        <f t="shared" si="650"/>
        <v>604515.9543</v>
      </c>
      <c r="AC2016" s="20">
        <f>I2016/R2016</f>
        <v>0.0005714829984</v>
      </c>
      <c r="AD2016" s="20">
        <f t="shared" si="671"/>
        <v>0.001752547862</v>
      </c>
      <c r="AE2016" s="20"/>
      <c r="AF2016" s="22" t="b">
        <f t="shared" si="4"/>
        <v>1</v>
      </c>
      <c r="AG2016" s="20" t="b">
        <f t="shared" si="5"/>
        <v>0</v>
      </c>
      <c r="AH2016" s="20" t="b">
        <f t="shared" si="6"/>
        <v>0</v>
      </c>
      <c r="AI2016" s="20" t="b">
        <f t="shared" si="7"/>
        <v>0</v>
      </c>
      <c r="AJ2016" s="20"/>
      <c r="AK2016" s="20"/>
      <c r="AL2016" s="20"/>
      <c r="AM2016" s="20"/>
      <c r="AN2016" s="20"/>
      <c r="AO2016" s="20"/>
      <c r="AP2016" s="20"/>
      <c r="AQ2016" s="20"/>
      <c r="AR2016" s="23"/>
      <c r="AS2016" s="23"/>
      <c r="AT2016" s="23"/>
      <c r="AU2016" s="23"/>
      <c r="AV2016" s="23"/>
    </row>
    <row r="2017" ht="15.75" customHeight="1">
      <c r="A2017" s="17" t="str">
        <f t="shared" si="1"/>
        <v>Marshall Islands-Oceania2012</v>
      </c>
      <c r="B2017" s="17" t="s">
        <v>249</v>
      </c>
      <c r="C2017" s="18" t="s">
        <v>243</v>
      </c>
      <c r="D2017" s="19" t="s">
        <v>91</v>
      </c>
      <c r="E2017" s="17">
        <v>3.1743751169E10</v>
      </c>
      <c r="F2017" s="18">
        <v>0.156</v>
      </c>
      <c r="G2017" s="18">
        <v>590.0</v>
      </c>
      <c r="H2017" s="18"/>
      <c r="I2017" s="20">
        <f t="array" ref="I2017:J2017">IFNA(VLOOKUP(A2017,ENERGY!$A$2:$F$2692,{5,6},0),0)</f>
        <v>0</v>
      </c>
      <c r="J2017" s="20">
        <v>0.0</v>
      </c>
      <c r="K2017" s="20" t="str">
        <f t="array" ref="K2017:S2017">VLOOKUP(A2017,'HUMAN RESOURCES'!$A$2:$M$2692,{2,3,4,5,6,7,8,9,10},0)</f>
        <v/>
      </c>
      <c r="L2017" s="20">
        <v>0.031</v>
      </c>
      <c r="M2017" s="20"/>
      <c r="N2017" s="20"/>
      <c r="O2017" s="20"/>
      <c r="P2017" s="20"/>
      <c r="Q2017" s="20"/>
      <c r="R2017" s="20">
        <v>52555.0</v>
      </c>
      <c r="S2017" s="20">
        <v>0.719</v>
      </c>
      <c r="T2017" s="20" t="str">
        <f t="array" ref="T2017:U2017">VLOOKUP(A2017,TOURISM!$A$2:$F$2692,{3,6},0)</f>
        <v/>
      </c>
      <c r="U2017" s="20"/>
      <c r="V2017" s="20">
        <f t="array" ref="V2017:AA2017">VLOOKUP(A2017,BUSINESS!$A$2:$J$2692,{4,5,6,7,8,9},0)</f>
        <v>0.648</v>
      </c>
      <c r="W2017" s="20">
        <v>17.0</v>
      </c>
      <c r="X2017" s="20">
        <v>110.0</v>
      </c>
      <c r="Y2017" s="20">
        <v>128.0</v>
      </c>
      <c r="Z2017" s="20">
        <v>0.1</v>
      </c>
      <c r="AA2017" s="20"/>
      <c r="AB2017" s="21">
        <f t="shared" si="650"/>
        <v>604010.1069</v>
      </c>
      <c r="AC2017" s="20"/>
      <c r="AD2017" s="20"/>
      <c r="AE2017" s="20"/>
      <c r="AF2017" s="22" t="b">
        <f t="shared" si="4"/>
        <v>1</v>
      </c>
      <c r="AG2017" s="20" t="b">
        <f t="shared" si="5"/>
        <v>0</v>
      </c>
      <c r="AH2017" s="20" t="b">
        <f t="shared" si="6"/>
        <v>0</v>
      </c>
      <c r="AI2017" s="20" t="b">
        <f t="shared" si="7"/>
        <v>0</v>
      </c>
      <c r="AJ2017" s="20"/>
      <c r="AK2017" s="20"/>
      <c r="AL2017" s="20"/>
      <c r="AM2017" s="20"/>
      <c r="AN2017" s="20"/>
      <c r="AO2017" s="20"/>
      <c r="AP2017" s="20"/>
      <c r="AQ2017" s="20"/>
      <c r="AR2017" s="23"/>
      <c r="AS2017" s="23"/>
      <c r="AT2017" s="23"/>
      <c r="AU2017" s="23"/>
      <c r="AV2017" s="23"/>
    </row>
    <row r="2018" ht="15.75" customHeight="1">
      <c r="A2018" s="17" t="str">
        <f t="shared" si="1"/>
        <v>Micronesia, Fed. Sts.-Oceania2000</v>
      </c>
      <c r="B2018" s="17" t="s">
        <v>250</v>
      </c>
      <c r="C2018" s="18" t="s">
        <v>243</v>
      </c>
      <c r="D2018" s="19" t="s">
        <v>76</v>
      </c>
      <c r="E2018" s="17">
        <v>3.6803641389E10</v>
      </c>
      <c r="F2018" s="18">
        <v>0.078</v>
      </c>
      <c r="G2018" s="18">
        <v>170.0</v>
      </c>
      <c r="H2018" s="18">
        <v>0.153</v>
      </c>
      <c r="I2018" s="20" t="str">
        <f t="array" ref="I2018:J2018">IFNA(VLOOKUP(A2018,ENERGY!$A$2:$F$2692,{5,6},0),0)</f>
        <v/>
      </c>
      <c r="J2018" s="20"/>
      <c r="K2018" s="20">
        <f t="array" ref="K2018:S2018">VLOOKUP(A2018,'HUMAN RESOURCES'!$A$2:$M$2692,{2,3,4,5,6,7,8,9,10},0)</f>
        <v>0.03</v>
      </c>
      <c r="L2018" s="20">
        <v>0.042</v>
      </c>
      <c r="M2018" s="20">
        <v>68.0</v>
      </c>
      <c r="N2018" s="20">
        <v>67.0</v>
      </c>
      <c r="O2018" s="20">
        <v>0.403</v>
      </c>
      <c r="P2018" s="20">
        <v>0.56</v>
      </c>
      <c r="Q2018" s="20">
        <v>0.037</v>
      </c>
      <c r="R2018" s="20">
        <v>107430.0</v>
      </c>
      <c r="S2018" s="20">
        <v>0.223</v>
      </c>
      <c r="T2018" s="20">
        <f t="array" ref="T2018:U2018">VLOOKUP(A2018,TOURISM!$A$2:$F$2692,{3,6},0)</f>
        <v>17000000</v>
      </c>
      <c r="U2018" s="20">
        <v>5000000.0</v>
      </c>
      <c r="V2018" s="20" t="str">
        <f t="array" ref="V2018:AA2018">VLOOKUP(A2018,BUSINESS!$A$2:$J$2692,{4,5,6,7,8,9},0)</f>
        <v/>
      </c>
      <c r="W2018" s="20"/>
      <c r="X2018" s="20"/>
      <c r="Y2018" s="20"/>
      <c r="Z2018" s="20">
        <v>0.037</v>
      </c>
      <c r="AA2018" s="20"/>
      <c r="AB2018" s="21">
        <f t="shared" si="650"/>
        <v>342582.5318</v>
      </c>
      <c r="AC2018" s="20"/>
      <c r="AD2018" s="20"/>
      <c r="AE2018" s="20">
        <f t="shared" ref="AE2018:AE2029" si="672">U2018/R2018</f>
        <v>46.54193428</v>
      </c>
      <c r="AF2018" s="22" t="b">
        <f t="shared" si="4"/>
        <v>1</v>
      </c>
      <c r="AG2018" s="20" t="b">
        <f t="shared" si="5"/>
        <v>0</v>
      </c>
      <c r="AH2018" s="20" t="b">
        <f t="shared" si="6"/>
        <v>0</v>
      </c>
      <c r="AI2018" s="20" t="b">
        <f t="shared" si="7"/>
        <v>0</v>
      </c>
      <c r="AJ2018" s="20"/>
      <c r="AK2018" s="20"/>
      <c r="AL2018" s="20"/>
      <c r="AM2018" s="20"/>
      <c r="AN2018" s="20"/>
      <c r="AO2018" s="20"/>
      <c r="AP2018" s="20"/>
      <c r="AQ2018" s="20"/>
      <c r="AR2018" s="23"/>
      <c r="AS2018" s="23"/>
      <c r="AT2018" s="23"/>
      <c r="AU2018" s="23"/>
      <c r="AV2018" s="23"/>
    </row>
    <row r="2019" ht="15.75" customHeight="1">
      <c r="A2019" s="17" t="str">
        <f t="shared" si="1"/>
        <v>Micronesia, Fed. Sts.-Oceania2001</v>
      </c>
      <c r="B2019" s="17" t="s">
        <v>250</v>
      </c>
      <c r="C2019" s="18" t="s">
        <v>243</v>
      </c>
      <c r="D2019" s="19" t="s">
        <v>77</v>
      </c>
      <c r="E2019" s="17">
        <v>3.6961918859E10</v>
      </c>
      <c r="F2019" s="18">
        <v>0.085</v>
      </c>
      <c r="G2019" s="18">
        <v>190.0</v>
      </c>
      <c r="H2019" s="18">
        <v>0.153</v>
      </c>
      <c r="I2019" s="20" t="str">
        <f t="array" ref="I2019:J2019">IFNA(VLOOKUP(A2019,ENERGY!$A$2:$F$2692,{5,6},0),0)</f>
        <v/>
      </c>
      <c r="J2019" s="20"/>
      <c r="K2019" s="20">
        <f t="array" ref="K2019:S2019">VLOOKUP(A2019,'HUMAN RESOURCES'!$A$2:$M$2692,{2,3,4,5,6,7,8,9,10},0)</f>
        <v>0.029</v>
      </c>
      <c r="L2019" s="20">
        <v>0.041</v>
      </c>
      <c r="M2019" s="20">
        <v>68.0</v>
      </c>
      <c r="N2019" s="20">
        <v>67.0</v>
      </c>
      <c r="O2019" s="20">
        <v>0.399</v>
      </c>
      <c r="P2019" s="20">
        <v>0.563</v>
      </c>
      <c r="Q2019" s="20">
        <v>0.038</v>
      </c>
      <c r="R2019" s="20">
        <v>107170.0</v>
      </c>
      <c r="S2019" s="20">
        <v>0.223</v>
      </c>
      <c r="T2019" s="20">
        <f t="array" ref="T2019:U2019">VLOOKUP(A2019,TOURISM!$A$2:$F$2692,{3,6},0)</f>
        <v>15000000</v>
      </c>
      <c r="U2019" s="20">
        <v>5000000.0</v>
      </c>
      <c r="V2019" s="20" t="str">
        <f t="array" ref="V2019:AA2019">VLOOKUP(A2019,BUSINESS!$A$2:$J$2692,{4,5,6,7,8,9},0)</f>
        <v/>
      </c>
      <c r="W2019" s="20"/>
      <c r="X2019" s="20"/>
      <c r="Y2019" s="20"/>
      <c r="Z2019" s="20">
        <v>0.047</v>
      </c>
      <c r="AA2019" s="20"/>
      <c r="AB2019" s="21">
        <f t="shared" si="650"/>
        <v>344890.5371</v>
      </c>
      <c r="AC2019" s="20"/>
      <c r="AD2019" s="20"/>
      <c r="AE2019" s="20">
        <f t="shared" si="672"/>
        <v>46.65484744</v>
      </c>
      <c r="AF2019" s="22" t="b">
        <f t="shared" si="4"/>
        <v>1</v>
      </c>
      <c r="AG2019" s="20" t="b">
        <f t="shared" si="5"/>
        <v>0</v>
      </c>
      <c r="AH2019" s="20" t="b">
        <f t="shared" si="6"/>
        <v>0</v>
      </c>
      <c r="AI2019" s="20" t="b">
        <f t="shared" si="7"/>
        <v>0</v>
      </c>
      <c r="AJ2019" s="20"/>
      <c r="AK2019" s="20"/>
      <c r="AL2019" s="20"/>
      <c r="AM2019" s="20"/>
      <c r="AN2019" s="20"/>
      <c r="AO2019" s="20"/>
      <c r="AP2019" s="20"/>
      <c r="AQ2019" s="20"/>
      <c r="AR2019" s="23"/>
      <c r="AS2019" s="23"/>
      <c r="AT2019" s="23"/>
      <c r="AU2019" s="23"/>
      <c r="AV2019" s="23"/>
    </row>
    <row r="2020" ht="15.75" customHeight="1">
      <c r="A2020" s="17" t="str">
        <f t="shared" si="1"/>
        <v>Micronesia, Fed. Sts.-Oceania2002</v>
      </c>
      <c r="B2020" s="17" t="s">
        <v>250</v>
      </c>
      <c r="C2020" s="18" t="s">
        <v>243</v>
      </c>
      <c r="D2020" s="19" t="s">
        <v>79</v>
      </c>
      <c r="E2020" s="17">
        <v>3.6990001284E10</v>
      </c>
      <c r="F2020" s="18">
        <v>0.079</v>
      </c>
      <c r="G2020" s="18">
        <v>178.0</v>
      </c>
      <c r="H2020" s="18">
        <v>0.153</v>
      </c>
      <c r="I2020" s="20" t="str">
        <f t="array" ref="I2020:J2020">IFNA(VLOOKUP(A2020,ENERGY!$A$2:$F$2692,{5,6},0),0)</f>
        <v/>
      </c>
      <c r="J2020" s="20">
        <v>103.0</v>
      </c>
      <c r="K2020" s="20">
        <f t="array" ref="K2020:S2020">VLOOKUP(A2020,'HUMAN RESOURCES'!$A$2:$M$2692,{2,3,4,5,6,7,8,9,10},0)</f>
        <v>0.028</v>
      </c>
      <c r="L2020" s="20">
        <v>0.04</v>
      </c>
      <c r="M2020" s="20">
        <v>68.0</v>
      </c>
      <c r="N2020" s="20">
        <v>67.0</v>
      </c>
      <c r="O2020" s="20">
        <v>0.395</v>
      </c>
      <c r="P2020" s="20">
        <v>0.566</v>
      </c>
      <c r="Q2020" s="20">
        <v>0.039</v>
      </c>
      <c r="R2020" s="20">
        <v>106983.0</v>
      </c>
      <c r="S2020" s="20">
        <v>0.223</v>
      </c>
      <c r="T2020" s="20">
        <f t="array" ref="T2020:U2020">VLOOKUP(A2020,TOURISM!$A$2:$F$2692,{3,6},0)</f>
        <v>17000000</v>
      </c>
      <c r="U2020" s="20">
        <v>5000000.0</v>
      </c>
      <c r="V2020" s="20" t="str">
        <f t="array" ref="V2020:AA2020">VLOOKUP(A2020,BUSINESS!$A$2:$J$2692,{4,5,6,7,8,9},0)</f>
        <v/>
      </c>
      <c r="W2020" s="20"/>
      <c r="X2020" s="20"/>
      <c r="Y2020" s="20"/>
      <c r="Z2020" s="20">
        <v>0.056</v>
      </c>
      <c r="AA2020" s="20">
        <v>0.001</v>
      </c>
      <c r="AB2020" s="21">
        <f t="shared" si="650"/>
        <v>345755.8798</v>
      </c>
      <c r="AC2020" s="20"/>
      <c r="AD2020" s="20">
        <f t="shared" ref="AD2020:AD2025" si="673">J2020/R2020</f>
        <v>0.0009627697859</v>
      </c>
      <c r="AE2020" s="20">
        <f t="shared" si="672"/>
        <v>46.73639737</v>
      </c>
      <c r="AF2020" s="22" t="b">
        <f t="shared" si="4"/>
        <v>1</v>
      </c>
      <c r="AG2020" s="20" t="b">
        <f t="shared" si="5"/>
        <v>0</v>
      </c>
      <c r="AH2020" s="20" t="b">
        <f t="shared" si="6"/>
        <v>0</v>
      </c>
      <c r="AI2020" s="20" t="b">
        <f t="shared" si="7"/>
        <v>0</v>
      </c>
      <c r="AJ2020" s="20"/>
      <c r="AK2020" s="20"/>
      <c r="AL2020" s="20"/>
      <c r="AM2020" s="20"/>
      <c r="AN2020" s="20"/>
      <c r="AO2020" s="20"/>
      <c r="AP2020" s="20"/>
      <c r="AQ2020" s="20"/>
      <c r="AR2020" s="23"/>
      <c r="AS2020" s="23"/>
      <c r="AT2020" s="23"/>
      <c r="AU2020" s="23"/>
      <c r="AV2020" s="23"/>
    </row>
    <row r="2021" ht="15.75" customHeight="1">
      <c r="A2021" s="17" t="str">
        <f t="shared" si="1"/>
        <v>Micronesia, Fed. Sts.-Oceania2003</v>
      </c>
      <c r="B2021" s="17" t="s">
        <v>250</v>
      </c>
      <c r="C2021" s="18" t="s">
        <v>243</v>
      </c>
      <c r="D2021" s="19" t="s">
        <v>81</v>
      </c>
      <c r="E2021" s="17">
        <v>3.7020609825E10</v>
      </c>
      <c r="F2021" s="18">
        <v>0.095</v>
      </c>
      <c r="G2021" s="18">
        <v>218.0</v>
      </c>
      <c r="H2021" s="18">
        <v>0.15</v>
      </c>
      <c r="I2021" s="20" t="str">
        <f t="array" ref="I2021:J2021">IFNA(VLOOKUP(A2021,ENERGY!$A$2:$F$2692,{5,6},0),0)</f>
        <v/>
      </c>
      <c r="J2021" s="20">
        <v>99.0</v>
      </c>
      <c r="K2021" s="20">
        <f t="array" ref="K2021:S2021">VLOOKUP(A2021,'HUMAN RESOURCES'!$A$2:$M$2692,{2,3,4,5,6,7,8,9,10},0)</f>
        <v>0.028</v>
      </c>
      <c r="L2021" s="20">
        <v>0.039</v>
      </c>
      <c r="M2021" s="20">
        <v>68.0</v>
      </c>
      <c r="N2021" s="20">
        <v>67.0</v>
      </c>
      <c r="O2021" s="20">
        <v>0.393</v>
      </c>
      <c r="P2021" s="20">
        <v>0.568</v>
      </c>
      <c r="Q2021" s="20">
        <v>0.039</v>
      </c>
      <c r="R2021" s="20">
        <v>106816.0</v>
      </c>
      <c r="S2021" s="20">
        <v>0.223</v>
      </c>
      <c r="T2021" s="20">
        <f t="array" ref="T2021:U2021">VLOOKUP(A2021,TOURISM!$A$2:$F$2692,{3,6},0)</f>
        <v>17000000</v>
      </c>
      <c r="U2021" s="20">
        <v>6000000.0</v>
      </c>
      <c r="V2021" s="20" t="str">
        <f t="array" ref="V2021:AA2021">VLOOKUP(A2021,BUSINESS!$A$2:$J$2692,{4,5,6,7,8,9},0)</f>
        <v/>
      </c>
      <c r="W2021" s="20">
        <v>16.0</v>
      </c>
      <c r="X2021" s="20"/>
      <c r="Y2021" s="20"/>
      <c r="Z2021" s="20">
        <v>0.092</v>
      </c>
      <c r="AA2021" s="20">
        <v>0.055</v>
      </c>
      <c r="AB2021" s="21">
        <f t="shared" si="650"/>
        <v>346583.0009</v>
      </c>
      <c r="AC2021" s="20"/>
      <c r="AD2021" s="20">
        <f t="shared" si="673"/>
        <v>0.0009268274416</v>
      </c>
      <c r="AE2021" s="20">
        <f t="shared" si="672"/>
        <v>56.1713601</v>
      </c>
      <c r="AF2021" s="22" t="b">
        <f t="shared" si="4"/>
        <v>1</v>
      </c>
      <c r="AG2021" s="20" t="b">
        <f t="shared" si="5"/>
        <v>0</v>
      </c>
      <c r="AH2021" s="20" t="b">
        <f t="shared" si="6"/>
        <v>0</v>
      </c>
      <c r="AI2021" s="20" t="b">
        <f t="shared" si="7"/>
        <v>0</v>
      </c>
      <c r="AJ2021" s="20"/>
      <c r="AK2021" s="20"/>
      <c r="AL2021" s="20"/>
      <c r="AM2021" s="20"/>
      <c r="AN2021" s="20"/>
      <c r="AO2021" s="20"/>
      <c r="AP2021" s="20"/>
      <c r="AQ2021" s="20"/>
      <c r="AR2021" s="23"/>
      <c r="AS2021" s="23"/>
      <c r="AT2021" s="23"/>
      <c r="AU2021" s="23"/>
      <c r="AV2021" s="23"/>
    </row>
    <row r="2022" ht="15.75" customHeight="1">
      <c r="A2022" s="17" t="str">
        <f t="shared" si="1"/>
        <v>Micronesia, Fed. Sts.-Oceania2004</v>
      </c>
      <c r="B2022" s="17" t="s">
        <v>250</v>
      </c>
      <c r="C2022" s="18" t="s">
        <v>243</v>
      </c>
      <c r="D2022" s="19" t="s">
        <v>83</v>
      </c>
      <c r="E2022" s="17">
        <v>3.7050081723E10</v>
      </c>
      <c r="F2022" s="18">
        <v>0.104</v>
      </c>
      <c r="G2022" s="18">
        <v>233.0</v>
      </c>
      <c r="H2022" s="18">
        <v>0.154</v>
      </c>
      <c r="I2022" s="20" t="str">
        <f t="array" ref="I2022:J2022">IFNA(VLOOKUP(A2022,ENERGY!$A$2:$F$2692,{5,6},0),0)</f>
        <v/>
      </c>
      <c r="J2022" s="20">
        <v>99.0</v>
      </c>
      <c r="K2022" s="20">
        <f t="array" ref="K2022:S2022">VLOOKUP(A2022,'HUMAN RESOURCES'!$A$2:$M$2692,{2,3,4,5,6,7,8,9,10},0)</f>
        <v>0.027</v>
      </c>
      <c r="L2022" s="20">
        <v>0.038</v>
      </c>
      <c r="M2022" s="20">
        <v>68.0</v>
      </c>
      <c r="N2022" s="20">
        <v>67.0</v>
      </c>
      <c r="O2022" s="20">
        <v>0.391</v>
      </c>
      <c r="P2022" s="20">
        <v>0.57</v>
      </c>
      <c r="Q2022" s="20">
        <v>0.04</v>
      </c>
      <c r="R2022" s="20">
        <v>106575.0</v>
      </c>
      <c r="S2022" s="20">
        <v>0.223</v>
      </c>
      <c r="T2022" s="20">
        <f t="array" ref="T2022:U2022">VLOOKUP(A2022,TOURISM!$A$2:$F$2692,{3,6},0)</f>
        <v>19000000</v>
      </c>
      <c r="U2022" s="20">
        <v>7000000.0</v>
      </c>
      <c r="V2022" s="20" t="str">
        <f t="array" ref="V2022:AA2022">VLOOKUP(A2022,BUSINESS!$A$2:$J$2692,{4,5,6,7,8,9},0)</f>
        <v/>
      </c>
      <c r="W2022" s="20">
        <v>16.0</v>
      </c>
      <c r="X2022" s="20"/>
      <c r="Y2022" s="20"/>
      <c r="Z2022" s="20">
        <v>0.11</v>
      </c>
      <c r="AA2022" s="20">
        <v>0.12</v>
      </c>
      <c r="AB2022" s="21">
        <f t="shared" si="650"/>
        <v>347643.2721</v>
      </c>
      <c r="AC2022" s="20"/>
      <c r="AD2022" s="20">
        <f t="shared" si="673"/>
        <v>0.0009289232935</v>
      </c>
      <c r="AE2022" s="20">
        <f t="shared" si="672"/>
        <v>65.68144499</v>
      </c>
      <c r="AF2022" s="22" t="b">
        <f t="shared" si="4"/>
        <v>1</v>
      </c>
      <c r="AG2022" s="20" t="b">
        <f t="shared" si="5"/>
        <v>0</v>
      </c>
      <c r="AH2022" s="20" t="b">
        <f t="shared" si="6"/>
        <v>0</v>
      </c>
      <c r="AI2022" s="20" t="b">
        <f t="shared" si="7"/>
        <v>0</v>
      </c>
      <c r="AJ2022" s="20"/>
      <c r="AK2022" s="20"/>
      <c r="AL2022" s="20"/>
      <c r="AM2022" s="20"/>
      <c r="AN2022" s="20"/>
      <c r="AO2022" s="20"/>
      <c r="AP2022" s="20"/>
      <c r="AQ2022" s="20"/>
      <c r="AR2022" s="23"/>
      <c r="AS2022" s="23"/>
      <c r="AT2022" s="23"/>
      <c r="AU2022" s="23"/>
      <c r="AV2022" s="23"/>
    </row>
    <row r="2023" ht="15.75" customHeight="1">
      <c r="A2023" s="17" t="str">
        <f t="shared" si="1"/>
        <v>Micronesia, Fed. Sts.-Oceania2005</v>
      </c>
      <c r="B2023" s="17" t="s">
        <v>250</v>
      </c>
      <c r="C2023" s="18" t="s">
        <v>243</v>
      </c>
      <c r="D2023" s="19" t="s">
        <v>84</v>
      </c>
      <c r="E2023" s="17">
        <v>3.7305099928E10</v>
      </c>
      <c r="F2023" s="18">
        <v>0.121</v>
      </c>
      <c r="G2023" s="18">
        <v>285.0</v>
      </c>
      <c r="H2023" s="18">
        <v>0.164</v>
      </c>
      <c r="I2023" s="20" t="str">
        <f t="array" ref="I2023:J2023">IFNA(VLOOKUP(A2023,ENERGY!$A$2:$F$2692,{5,6},0),0)</f>
        <v/>
      </c>
      <c r="J2023" s="20">
        <v>147.0</v>
      </c>
      <c r="K2023" s="20">
        <f t="array" ref="K2023:S2023">VLOOKUP(A2023,'HUMAN RESOURCES'!$A$2:$M$2692,{2,3,4,5,6,7,8,9,10},0)</f>
        <v>0.026</v>
      </c>
      <c r="L2023" s="20">
        <v>0.037</v>
      </c>
      <c r="M2023" s="20">
        <v>69.0</v>
      </c>
      <c r="N2023" s="20">
        <v>67.0</v>
      </c>
      <c r="O2023" s="20">
        <v>0.388</v>
      </c>
      <c r="P2023" s="20">
        <v>0.572</v>
      </c>
      <c r="Q2023" s="20">
        <v>0.04</v>
      </c>
      <c r="R2023" s="20">
        <v>106198.0</v>
      </c>
      <c r="S2023" s="20">
        <v>0.223</v>
      </c>
      <c r="T2023" s="20">
        <f t="array" ref="T2023:U2023">VLOOKUP(A2023,TOURISM!$A$2:$F$2692,{3,6},0)</f>
        <v>21000000</v>
      </c>
      <c r="U2023" s="20">
        <v>7000000.0</v>
      </c>
      <c r="V2023" s="20">
        <f t="array" ref="V2023:AA2023">VLOOKUP(A2023,BUSINESS!$A$2:$J$2692,{4,5,6,7,8,9},0)</f>
        <v>0.596</v>
      </c>
      <c r="W2023" s="20">
        <v>16.0</v>
      </c>
      <c r="X2023" s="20"/>
      <c r="Y2023" s="20">
        <v>128.0</v>
      </c>
      <c r="Z2023" s="20">
        <v>0.119</v>
      </c>
      <c r="AA2023" s="20">
        <v>0.133</v>
      </c>
      <c r="AB2023" s="21">
        <f t="shared" si="650"/>
        <v>351278.7428</v>
      </c>
      <c r="AC2023" s="20"/>
      <c r="AD2023" s="20">
        <f t="shared" si="673"/>
        <v>0.001384206859</v>
      </c>
      <c r="AE2023" s="20">
        <f t="shared" si="672"/>
        <v>65.91461233</v>
      </c>
      <c r="AF2023" s="22" t="b">
        <f t="shared" si="4"/>
        <v>1</v>
      </c>
      <c r="AG2023" s="20" t="b">
        <f t="shared" si="5"/>
        <v>0</v>
      </c>
      <c r="AH2023" s="20" t="b">
        <f t="shared" si="6"/>
        <v>0</v>
      </c>
      <c r="AI2023" s="20" t="b">
        <f t="shared" si="7"/>
        <v>0</v>
      </c>
      <c r="AJ2023" s="20"/>
      <c r="AK2023" s="20"/>
      <c r="AL2023" s="20"/>
      <c r="AM2023" s="20"/>
      <c r="AN2023" s="20"/>
      <c r="AO2023" s="20"/>
      <c r="AP2023" s="20"/>
      <c r="AQ2023" s="20"/>
      <c r="AR2023" s="23"/>
      <c r="AS2023" s="23"/>
      <c r="AT2023" s="23"/>
      <c r="AU2023" s="23"/>
      <c r="AV2023" s="23"/>
    </row>
    <row r="2024" ht="15.75" customHeight="1">
      <c r="A2024" s="17" t="str">
        <f t="shared" si="1"/>
        <v>Micronesia, Fed. Sts.-Oceania2006</v>
      </c>
      <c r="B2024" s="17" t="s">
        <v>250</v>
      </c>
      <c r="C2024" s="18" t="s">
        <v>243</v>
      </c>
      <c r="D2024" s="19" t="s">
        <v>85</v>
      </c>
      <c r="E2024" s="17">
        <v>3.7643013481E10</v>
      </c>
      <c r="F2024" s="18">
        <v>0.119</v>
      </c>
      <c r="G2024" s="18">
        <v>285.0</v>
      </c>
      <c r="H2024" s="18">
        <v>0.156</v>
      </c>
      <c r="I2024" s="20" t="str">
        <f t="array" ref="I2024:J2024">IFNA(VLOOKUP(A2024,ENERGY!$A$2:$F$2692,{5,6},0),0)</f>
        <v/>
      </c>
      <c r="J2024" s="20">
        <v>147.0</v>
      </c>
      <c r="K2024" s="20">
        <f t="array" ref="K2024:S2024">VLOOKUP(A2024,'HUMAN RESOURCES'!$A$2:$M$2692,{2,3,4,5,6,7,8,9,10},0)</f>
        <v>0.025</v>
      </c>
      <c r="L2024" s="20">
        <v>0.036</v>
      </c>
      <c r="M2024" s="20">
        <v>69.0</v>
      </c>
      <c r="N2024" s="20">
        <v>67.0</v>
      </c>
      <c r="O2024" s="20">
        <v>0.385</v>
      </c>
      <c r="P2024" s="20">
        <v>0.575</v>
      </c>
      <c r="Q2024" s="20">
        <v>0.04</v>
      </c>
      <c r="R2024" s="20">
        <v>105686.0</v>
      </c>
      <c r="S2024" s="20">
        <v>0.223</v>
      </c>
      <c r="T2024" s="20">
        <f t="array" ref="T2024:U2024">VLOOKUP(A2024,TOURISM!$A$2:$F$2692,{3,6},0)</f>
        <v>23000000</v>
      </c>
      <c r="U2024" s="20">
        <v>7000000.0</v>
      </c>
      <c r="V2024" s="20">
        <f t="array" ref="V2024:AA2024">VLOOKUP(A2024,BUSINESS!$A$2:$J$2692,{4,5,6,7,8,9},0)</f>
        <v>0.596</v>
      </c>
      <c r="W2024" s="20">
        <v>16.0</v>
      </c>
      <c r="X2024" s="20"/>
      <c r="Y2024" s="20">
        <v>128.0</v>
      </c>
      <c r="Z2024" s="20">
        <v>0.128</v>
      </c>
      <c r="AA2024" s="20">
        <v>0.176</v>
      </c>
      <c r="AB2024" s="21">
        <f t="shared" si="650"/>
        <v>356177.8616</v>
      </c>
      <c r="AC2024" s="20"/>
      <c r="AD2024" s="20">
        <f t="shared" si="673"/>
        <v>0.001390912704</v>
      </c>
      <c r="AE2024" s="20">
        <f t="shared" si="672"/>
        <v>66.23393827</v>
      </c>
      <c r="AF2024" s="22" t="b">
        <f t="shared" si="4"/>
        <v>1</v>
      </c>
      <c r="AG2024" s="20" t="b">
        <f t="shared" si="5"/>
        <v>0</v>
      </c>
      <c r="AH2024" s="20" t="b">
        <f t="shared" si="6"/>
        <v>0</v>
      </c>
      <c r="AI2024" s="20" t="b">
        <f t="shared" si="7"/>
        <v>0</v>
      </c>
      <c r="AJ2024" s="20"/>
      <c r="AK2024" s="20"/>
      <c r="AL2024" s="20"/>
      <c r="AM2024" s="20"/>
      <c r="AN2024" s="20"/>
      <c r="AO2024" s="20"/>
      <c r="AP2024" s="20"/>
      <c r="AQ2024" s="20"/>
      <c r="AR2024" s="23"/>
      <c r="AS2024" s="23"/>
      <c r="AT2024" s="23"/>
      <c r="AU2024" s="23"/>
      <c r="AV2024" s="23"/>
    </row>
    <row r="2025" ht="15.75" customHeight="1">
      <c r="A2025" s="17" t="str">
        <f t="shared" si="1"/>
        <v>Micronesia, Fed. Sts.-Oceania2007</v>
      </c>
      <c r="B2025" s="17" t="s">
        <v>250</v>
      </c>
      <c r="C2025" s="18" t="s">
        <v>243</v>
      </c>
      <c r="D2025" s="19" t="s">
        <v>86</v>
      </c>
      <c r="E2025" s="17">
        <v>3.7718011469E10</v>
      </c>
      <c r="F2025" s="18">
        <v>0.12</v>
      </c>
      <c r="G2025" s="18">
        <v>292.0</v>
      </c>
      <c r="H2025" s="18">
        <v>0.14</v>
      </c>
      <c r="I2025" s="20" t="str">
        <f t="array" ref="I2025:J2025">IFNA(VLOOKUP(A2025,ENERGY!$A$2:$F$2692,{5,6},0),0)</f>
        <v/>
      </c>
      <c r="J2025" s="20">
        <v>99.0</v>
      </c>
      <c r="K2025" s="20">
        <f t="array" ref="K2025:S2025">VLOOKUP(A2025,'HUMAN RESOURCES'!$A$2:$M$2692,{2,3,4,5,6,7,8,9,10},0)</f>
        <v>0.025</v>
      </c>
      <c r="L2025" s="20">
        <v>0.035</v>
      </c>
      <c r="M2025" s="20">
        <v>69.0</v>
      </c>
      <c r="N2025" s="20">
        <v>67.0</v>
      </c>
      <c r="O2025" s="20">
        <v>0.382</v>
      </c>
      <c r="P2025" s="20">
        <v>0.579</v>
      </c>
      <c r="Q2025" s="20">
        <v>0.039</v>
      </c>
      <c r="R2025" s="20">
        <v>105097.0</v>
      </c>
      <c r="S2025" s="20">
        <v>0.223</v>
      </c>
      <c r="T2025" s="20">
        <f t="array" ref="T2025:U2025">VLOOKUP(A2025,TOURISM!$A$2:$F$2692,{3,6},0)</f>
        <v>25000000</v>
      </c>
      <c r="U2025" s="20">
        <v>7000000.0</v>
      </c>
      <c r="V2025" s="20">
        <f t="array" ref="V2025:AA2025">VLOOKUP(A2025,BUSINESS!$A$2:$J$2692,{4,5,6,7,8,9},0)</f>
        <v>0.587</v>
      </c>
      <c r="W2025" s="20">
        <v>16.0</v>
      </c>
      <c r="X2025" s="20"/>
      <c r="Y2025" s="20">
        <v>128.0</v>
      </c>
      <c r="Z2025" s="20">
        <v>0.136</v>
      </c>
      <c r="AA2025" s="20">
        <v>0.261</v>
      </c>
      <c r="AB2025" s="21">
        <f t="shared" si="650"/>
        <v>358887.6131</v>
      </c>
      <c r="AC2025" s="20"/>
      <c r="AD2025" s="20">
        <f t="shared" si="673"/>
        <v>0.0009419869264</v>
      </c>
      <c r="AE2025" s="20">
        <f t="shared" si="672"/>
        <v>66.60513621</v>
      </c>
      <c r="AF2025" s="22" t="b">
        <f t="shared" si="4"/>
        <v>1</v>
      </c>
      <c r="AG2025" s="20" t="b">
        <f t="shared" si="5"/>
        <v>0</v>
      </c>
      <c r="AH2025" s="20" t="b">
        <f t="shared" si="6"/>
        <v>0</v>
      </c>
      <c r="AI2025" s="20" t="b">
        <f t="shared" si="7"/>
        <v>0</v>
      </c>
      <c r="AJ2025" s="20"/>
      <c r="AK2025" s="20"/>
      <c r="AL2025" s="20"/>
      <c r="AM2025" s="20"/>
      <c r="AN2025" s="20"/>
      <c r="AO2025" s="20"/>
      <c r="AP2025" s="20"/>
      <c r="AQ2025" s="20"/>
      <c r="AR2025" s="23"/>
      <c r="AS2025" s="23"/>
      <c r="AT2025" s="23"/>
      <c r="AU2025" s="23"/>
      <c r="AV2025" s="23"/>
    </row>
    <row r="2026" ht="15.75" customHeight="1">
      <c r="A2026" s="17" t="str">
        <f t="shared" si="1"/>
        <v>Micronesia, Fed. Sts.-Oceania2008</v>
      </c>
      <c r="B2026" s="17" t="s">
        <v>250</v>
      </c>
      <c r="C2026" s="18" t="s">
        <v>243</v>
      </c>
      <c r="D2026" s="19" t="s">
        <v>87</v>
      </c>
      <c r="E2026" s="17">
        <v>3.7724674865E10</v>
      </c>
      <c r="F2026" s="18">
        <v>0.129</v>
      </c>
      <c r="G2026" s="18">
        <v>323.0</v>
      </c>
      <c r="H2026" s="18">
        <v>0.144</v>
      </c>
      <c r="I2026" s="20">
        <f t="array" ref="I2026:J2026">IFNA(VLOOKUP(A2026,ENERGY!$A$2:$F$2692,{5,6},0),0)</f>
        <v>0</v>
      </c>
      <c r="J2026" s="20">
        <v>0.0</v>
      </c>
      <c r="K2026" s="20">
        <f t="array" ref="K2026:S2026">VLOOKUP(A2026,'HUMAN RESOURCES'!$A$2:$M$2692,{2,3,4,5,6,7,8,9,10},0)</f>
        <v>0.024</v>
      </c>
      <c r="L2026" s="20">
        <v>0.034</v>
      </c>
      <c r="M2026" s="20">
        <v>69.0</v>
      </c>
      <c r="N2026" s="20">
        <v>68.0</v>
      </c>
      <c r="O2026" s="20">
        <v>0.378</v>
      </c>
      <c r="P2026" s="20">
        <v>0.583</v>
      </c>
      <c r="Q2026" s="20">
        <v>0.039</v>
      </c>
      <c r="R2026" s="20">
        <v>104498.0</v>
      </c>
      <c r="S2026" s="20">
        <v>0.223</v>
      </c>
      <c r="T2026" s="20">
        <f t="array" ref="T2026:U2026">VLOOKUP(A2026,TOURISM!$A$2:$F$2692,{3,6},0)</f>
        <v>27000000</v>
      </c>
      <c r="U2026" s="20">
        <v>7000000.0</v>
      </c>
      <c r="V2026" s="20">
        <f t="array" ref="V2026:AA2026">VLOOKUP(A2026,BUSINESS!$A$2:$J$2692,{4,5,6,7,8,9},0)</f>
        <v>0.587</v>
      </c>
      <c r="W2026" s="20">
        <v>16.0</v>
      </c>
      <c r="X2026" s="20"/>
      <c r="Y2026" s="20">
        <v>128.0</v>
      </c>
      <c r="Z2026" s="20">
        <v>0.145</v>
      </c>
      <c r="AA2026" s="20">
        <v>0.263</v>
      </c>
      <c r="AB2026" s="21">
        <f t="shared" si="650"/>
        <v>361008.5826</v>
      </c>
      <c r="AC2026" s="20"/>
      <c r="AD2026" s="20"/>
      <c r="AE2026" s="20">
        <f t="shared" si="672"/>
        <v>66.98692798</v>
      </c>
      <c r="AF2026" s="22" t="b">
        <f t="shared" si="4"/>
        <v>1</v>
      </c>
      <c r="AG2026" s="20" t="b">
        <f t="shared" si="5"/>
        <v>0</v>
      </c>
      <c r="AH2026" s="20" t="b">
        <f t="shared" si="6"/>
        <v>0</v>
      </c>
      <c r="AI2026" s="20" t="b">
        <f t="shared" si="7"/>
        <v>0</v>
      </c>
      <c r="AJ2026" s="20"/>
      <c r="AK2026" s="20"/>
      <c r="AL2026" s="20"/>
      <c r="AM2026" s="20"/>
      <c r="AN2026" s="20"/>
      <c r="AO2026" s="20"/>
      <c r="AP2026" s="20"/>
      <c r="AQ2026" s="20"/>
      <c r="AR2026" s="23"/>
      <c r="AS2026" s="23"/>
      <c r="AT2026" s="23"/>
      <c r="AU2026" s="23"/>
      <c r="AV2026" s="23"/>
    </row>
    <row r="2027" ht="15.75" customHeight="1">
      <c r="A2027" s="17" t="str">
        <f t="shared" si="1"/>
        <v>Micronesia, Fed. Sts.-Oceania2009</v>
      </c>
      <c r="B2027" s="17" t="s">
        <v>250</v>
      </c>
      <c r="C2027" s="18" t="s">
        <v>243</v>
      </c>
      <c r="D2027" s="19" t="s">
        <v>88</v>
      </c>
      <c r="E2027" s="17">
        <v>3.7733606156E10</v>
      </c>
      <c r="F2027" s="18">
        <v>0.134</v>
      </c>
      <c r="G2027" s="18">
        <v>357.0</v>
      </c>
      <c r="H2027" s="18">
        <v>0.154</v>
      </c>
      <c r="I2027" s="20" t="str">
        <f t="array" ref="I2027:J2027">IFNA(VLOOKUP(A2027,ENERGY!$A$2:$F$2692,{5,6},0),0)</f>
        <v/>
      </c>
      <c r="J2027" s="20">
        <v>117.0</v>
      </c>
      <c r="K2027" s="20">
        <f t="array" ref="K2027:S2027">VLOOKUP(A2027,'HUMAN RESOURCES'!$A$2:$M$2692,{2,3,4,5,6,7,8,9,10},0)</f>
        <v>0.024</v>
      </c>
      <c r="L2027" s="20">
        <v>0.033</v>
      </c>
      <c r="M2027" s="20">
        <v>69.0</v>
      </c>
      <c r="N2027" s="20">
        <v>68.0</v>
      </c>
      <c r="O2027" s="20">
        <v>0.374</v>
      </c>
      <c r="P2027" s="20">
        <v>0.588</v>
      </c>
      <c r="Q2027" s="20">
        <v>0.039</v>
      </c>
      <c r="R2027" s="20">
        <v>103983.0</v>
      </c>
      <c r="S2027" s="20">
        <v>0.223</v>
      </c>
      <c r="T2027" s="20">
        <f t="array" ref="T2027:U2027">VLOOKUP(A2027,TOURISM!$A$2:$F$2692,{3,6},0)</f>
        <v>27000000</v>
      </c>
      <c r="U2027" s="20">
        <v>8000000.0</v>
      </c>
      <c r="V2027" s="20">
        <f t="array" ref="V2027:AA2027">VLOOKUP(A2027,BUSINESS!$A$2:$J$2692,{4,5,6,7,8,9},0)</f>
        <v>0.587</v>
      </c>
      <c r="W2027" s="20">
        <v>16.0</v>
      </c>
      <c r="X2027" s="20"/>
      <c r="Y2027" s="20">
        <v>128.0</v>
      </c>
      <c r="Z2027" s="20">
        <v>0.154</v>
      </c>
      <c r="AA2027" s="20">
        <v>0.264</v>
      </c>
      <c r="AB2027" s="21">
        <f t="shared" si="650"/>
        <v>362882.4534</v>
      </c>
      <c r="AC2027" s="20"/>
      <c r="AD2027" s="20">
        <f>J2027/R2027</f>
        <v>0.001125183924</v>
      </c>
      <c r="AE2027" s="20">
        <f t="shared" si="672"/>
        <v>76.93565294</v>
      </c>
      <c r="AF2027" s="22" t="b">
        <f t="shared" si="4"/>
        <v>1</v>
      </c>
      <c r="AG2027" s="20" t="b">
        <f t="shared" si="5"/>
        <v>0</v>
      </c>
      <c r="AH2027" s="20" t="b">
        <f t="shared" si="6"/>
        <v>0</v>
      </c>
      <c r="AI2027" s="20" t="b">
        <f t="shared" si="7"/>
        <v>0</v>
      </c>
      <c r="AJ2027" s="20"/>
      <c r="AK2027" s="20"/>
      <c r="AL2027" s="20"/>
      <c r="AM2027" s="20"/>
      <c r="AN2027" s="20"/>
      <c r="AO2027" s="20"/>
      <c r="AP2027" s="20"/>
      <c r="AQ2027" s="20"/>
      <c r="AR2027" s="23"/>
      <c r="AS2027" s="23"/>
      <c r="AT2027" s="23"/>
      <c r="AU2027" s="23"/>
      <c r="AV2027" s="23"/>
    </row>
    <row r="2028" ht="15.75" customHeight="1">
      <c r="A2028" s="17" t="str">
        <f t="shared" si="1"/>
        <v>Micronesia, Fed. Sts.-Oceania2010</v>
      </c>
      <c r="B2028" s="17" t="s">
        <v>250</v>
      </c>
      <c r="C2028" s="18" t="s">
        <v>243</v>
      </c>
      <c r="D2028" s="19" t="s">
        <v>89</v>
      </c>
      <c r="E2028" s="17">
        <v>3.7947904054E10</v>
      </c>
      <c r="F2028" s="18">
        <v>0.138</v>
      </c>
      <c r="G2028" s="18">
        <v>393.0</v>
      </c>
      <c r="H2028" s="18">
        <v>0.151</v>
      </c>
      <c r="I2028" s="20">
        <f t="array" ref="I2028:J2028">IFNA(VLOOKUP(A2028,ENERGY!$A$2:$F$2692,{5,6},0),0)</f>
        <v>0</v>
      </c>
      <c r="J2028" s="20">
        <v>0.0</v>
      </c>
      <c r="K2028" s="20">
        <f t="array" ref="K2028:S2028">VLOOKUP(A2028,'HUMAN RESOURCES'!$A$2:$M$2692,{2,3,4,5,6,7,8,9,10},0)</f>
        <v>0.024</v>
      </c>
      <c r="L2028" s="20">
        <v>0.033</v>
      </c>
      <c r="M2028" s="20">
        <v>69.0</v>
      </c>
      <c r="N2028" s="20">
        <v>68.0</v>
      </c>
      <c r="O2028" s="20">
        <v>0.369</v>
      </c>
      <c r="P2028" s="20">
        <v>0.593</v>
      </c>
      <c r="Q2028" s="20">
        <v>0.038</v>
      </c>
      <c r="R2028" s="20">
        <v>103619.0</v>
      </c>
      <c r="S2028" s="20">
        <v>0.223</v>
      </c>
      <c r="T2028" s="20">
        <f t="array" ref="T2028:U2028">VLOOKUP(A2028,TOURISM!$A$2:$F$2692,{3,6},0)</f>
        <v>29000000</v>
      </c>
      <c r="U2028" s="20">
        <v>8000000.0</v>
      </c>
      <c r="V2028" s="20">
        <f t="array" ref="V2028:AA2028">VLOOKUP(A2028,BUSINESS!$A$2:$J$2692,{4,5,6,7,8,9},0)</f>
        <v>0.587</v>
      </c>
      <c r="W2028" s="20">
        <v>16.0</v>
      </c>
      <c r="X2028" s="20"/>
      <c r="Y2028" s="20">
        <v>128.0</v>
      </c>
      <c r="Z2028" s="20">
        <v>0.2</v>
      </c>
      <c r="AA2028" s="20">
        <v>0.266</v>
      </c>
      <c r="AB2028" s="21">
        <f t="shared" si="650"/>
        <v>366225.3453</v>
      </c>
      <c r="AC2028" s="20"/>
      <c r="AD2028" s="20"/>
      <c r="AE2028" s="20">
        <f t="shared" si="672"/>
        <v>77.20591783</v>
      </c>
      <c r="AF2028" s="22" t="b">
        <f t="shared" si="4"/>
        <v>1</v>
      </c>
      <c r="AG2028" s="20" t="b">
        <f t="shared" si="5"/>
        <v>0</v>
      </c>
      <c r="AH2028" s="20" t="b">
        <f t="shared" si="6"/>
        <v>0</v>
      </c>
      <c r="AI2028" s="20" t="b">
        <f t="shared" si="7"/>
        <v>0</v>
      </c>
      <c r="AJ2028" s="20"/>
      <c r="AK2028" s="20"/>
      <c r="AL2028" s="20"/>
      <c r="AM2028" s="20"/>
      <c r="AN2028" s="20"/>
      <c r="AO2028" s="20"/>
      <c r="AP2028" s="20"/>
      <c r="AQ2028" s="20"/>
      <c r="AR2028" s="23"/>
      <c r="AS2028" s="23"/>
      <c r="AT2028" s="23"/>
      <c r="AU2028" s="23"/>
      <c r="AV2028" s="23"/>
    </row>
    <row r="2029" ht="15.75" customHeight="1">
      <c r="A2029" s="17" t="str">
        <f t="shared" si="1"/>
        <v>Micronesia, Fed. Sts.-Oceania2011</v>
      </c>
      <c r="B2029" s="17" t="s">
        <v>250</v>
      </c>
      <c r="C2029" s="18" t="s">
        <v>243</v>
      </c>
      <c r="D2029" s="19" t="s">
        <v>90</v>
      </c>
      <c r="E2029" s="17">
        <v>3.79562E10</v>
      </c>
      <c r="F2029" s="18">
        <v>0.137</v>
      </c>
      <c r="G2029" s="18">
        <v>412.0</v>
      </c>
      <c r="H2029" s="18">
        <v>0.144</v>
      </c>
      <c r="I2029" s="20" t="str">
        <f t="array" ref="I2029:J2029">IFNA(VLOOKUP(A2029,ENERGY!$A$2:$F$2692,{5,6},0),0)</f>
        <v/>
      </c>
      <c r="J2029" s="20">
        <v>103.0</v>
      </c>
      <c r="K2029" s="20">
        <f t="array" ref="K2029:S2029">VLOOKUP(A2029,'HUMAN RESOURCES'!$A$2:$M$2692,{2,3,4,5,6,7,8,9,10},0)</f>
        <v>0.024</v>
      </c>
      <c r="L2029" s="20">
        <v>0.032</v>
      </c>
      <c r="M2029" s="20">
        <v>70.0</v>
      </c>
      <c r="N2029" s="20">
        <v>68.0</v>
      </c>
      <c r="O2029" s="20">
        <v>0.364</v>
      </c>
      <c r="P2029" s="20">
        <v>0.597</v>
      </c>
      <c r="Q2029" s="20">
        <v>0.039</v>
      </c>
      <c r="R2029" s="20">
        <v>103424.0</v>
      </c>
      <c r="S2029" s="20">
        <v>0.223</v>
      </c>
      <c r="T2029" s="20">
        <f t="array" ref="T2029:U2029">VLOOKUP(A2029,TOURISM!$A$2:$F$2692,{3,6},0)</f>
        <v>26000000</v>
      </c>
      <c r="U2029" s="20">
        <v>8000000.0</v>
      </c>
      <c r="V2029" s="20">
        <f t="array" ref="V2029:AA2029">VLOOKUP(A2029,BUSINESS!$A$2:$J$2692,{4,5,6,7,8,9},0)</f>
        <v>0.59</v>
      </c>
      <c r="W2029" s="20">
        <v>16.0</v>
      </c>
      <c r="X2029" s="20"/>
      <c r="Y2029" s="20">
        <v>128.0</v>
      </c>
      <c r="Z2029" s="20">
        <v>0.228</v>
      </c>
      <c r="AA2029" s="20">
        <v>0.267</v>
      </c>
      <c r="AB2029" s="21">
        <f t="shared" si="650"/>
        <v>366996.0551</v>
      </c>
      <c r="AC2029" s="20"/>
      <c r="AD2029" s="20">
        <f>J2029/R2029</f>
        <v>0.0009959003713</v>
      </c>
      <c r="AE2029" s="20">
        <f t="shared" si="672"/>
        <v>77.35148515</v>
      </c>
      <c r="AF2029" s="22" t="b">
        <f t="shared" si="4"/>
        <v>1</v>
      </c>
      <c r="AG2029" s="20" t="b">
        <f t="shared" si="5"/>
        <v>0</v>
      </c>
      <c r="AH2029" s="20" t="b">
        <f t="shared" si="6"/>
        <v>0</v>
      </c>
      <c r="AI2029" s="20" t="b">
        <f t="shared" si="7"/>
        <v>0</v>
      </c>
      <c r="AJ2029" s="20"/>
      <c r="AK2029" s="20"/>
      <c r="AL2029" s="20"/>
      <c r="AM2029" s="20"/>
      <c r="AN2029" s="20"/>
      <c r="AO2029" s="20"/>
      <c r="AP2029" s="20"/>
      <c r="AQ2029" s="20"/>
      <c r="AR2029" s="23"/>
      <c r="AS2029" s="23"/>
      <c r="AT2029" s="23"/>
      <c r="AU2029" s="23"/>
      <c r="AV2029" s="23"/>
    </row>
    <row r="2030" ht="15.75" customHeight="1">
      <c r="A2030" s="17" t="str">
        <f t="shared" si="1"/>
        <v>Micronesia, Fed. Sts.-Oceania2012</v>
      </c>
      <c r="B2030" s="17" t="s">
        <v>250</v>
      </c>
      <c r="C2030" s="18" t="s">
        <v>243</v>
      </c>
      <c r="D2030" s="19" t="s">
        <v>91</v>
      </c>
      <c r="E2030" s="17">
        <v>3.8009344577E10</v>
      </c>
      <c r="F2030" s="18">
        <v>0.128</v>
      </c>
      <c r="G2030" s="18">
        <v>405.0</v>
      </c>
      <c r="H2030" s="18">
        <v>0.143</v>
      </c>
      <c r="I2030" s="20">
        <f t="array" ref="I2030:J2030">IFNA(VLOOKUP(A2030,ENERGY!$A$2:$F$2692,{5,6},0),0)</f>
        <v>0</v>
      </c>
      <c r="J2030" s="20">
        <v>0.0</v>
      </c>
      <c r="K2030" s="20">
        <f t="array" ref="K2030:S2030">VLOOKUP(A2030,'HUMAN RESOURCES'!$A$2:$M$2692,{2,3,4,5,6,7,8,9,10},0)</f>
        <v>0.024</v>
      </c>
      <c r="L2030" s="20">
        <v>0.031</v>
      </c>
      <c r="M2030" s="20">
        <v>70.0</v>
      </c>
      <c r="N2030" s="20">
        <v>68.0</v>
      </c>
      <c r="O2030" s="20">
        <v>0.358</v>
      </c>
      <c r="P2030" s="20">
        <v>0.602</v>
      </c>
      <c r="Q2030" s="20">
        <v>0.039</v>
      </c>
      <c r="R2030" s="20">
        <v>103395.0</v>
      </c>
      <c r="S2030" s="20">
        <v>0.223</v>
      </c>
      <c r="T2030" s="20" t="str">
        <f t="array" ref="T2030:U2030">VLOOKUP(A2030,TOURISM!$A$2:$F$2692,{3,6},0)</f>
        <v/>
      </c>
      <c r="U2030" s="20"/>
      <c r="V2030" s="20">
        <f t="array" ref="V2030:AA2030">VLOOKUP(A2030,BUSINESS!$A$2:$J$2692,{4,5,6,7,8,9},0)</f>
        <v>0.599</v>
      </c>
      <c r="W2030" s="20">
        <v>16.0</v>
      </c>
      <c r="X2030" s="20">
        <v>150.0</v>
      </c>
      <c r="Y2030" s="20">
        <v>128.0</v>
      </c>
      <c r="Z2030" s="20">
        <v>0.26</v>
      </c>
      <c r="AA2030" s="20">
        <v>0.302</v>
      </c>
      <c r="AB2030" s="21">
        <f t="shared" si="650"/>
        <v>367612.9849</v>
      </c>
      <c r="AC2030" s="20"/>
      <c r="AD2030" s="20"/>
      <c r="AE2030" s="20"/>
      <c r="AF2030" s="22" t="b">
        <f t="shared" si="4"/>
        <v>1</v>
      </c>
      <c r="AG2030" s="20" t="b">
        <f t="shared" si="5"/>
        <v>0</v>
      </c>
      <c r="AH2030" s="20" t="b">
        <f t="shared" si="6"/>
        <v>0</v>
      </c>
      <c r="AI2030" s="20" t="b">
        <f t="shared" si="7"/>
        <v>0</v>
      </c>
      <c r="AJ2030" s="20"/>
      <c r="AK2030" s="20"/>
      <c r="AL2030" s="20"/>
      <c r="AM2030" s="20"/>
      <c r="AN2030" s="20"/>
      <c r="AO2030" s="20"/>
      <c r="AP2030" s="20"/>
      <c r="AQ2030" s="20"/>
      <c r="AR2030" s="23"/>
      <c r="AS2030" s="23"/>
      <c r="AT2030" s="23"/>
      <c r="AU2030" s="23"/>
      <c r="AV2030" s="23"/>
    </row>
    <row r="2031" ht="15.75" customHeight="1">
      <c r="A2031" s="17" t="str">
        <f t="shared" si="1"/>
        <v>New Caledonia-Oceania2000</v>
      </c>
      <c r="B2031" s="17" t="s">
        <v>251</v>
      </c>
      <c r="C2031" s="18" t="s">
        <v>243</v>
      </c>
      <c r="D2031" s="19" t="s">
        <v>76</v>
      </c>
      <c r="E2031" s="17">
        <v>5.9178013928E10</v>
      </c>
      <c r="F2031" s="18"/>
      <c r="G2031" s="18"/>
      <c r="H2031" s="18"/>
      <c r="I2031" s="20" t="str">
        <f t="array" ref="I2031:J2031">IFNA(VLOOKUP(A2031,ENERGY!$A$2:$F$2692,{5,6},0),0)</f>
        <v/>
      </c>
      <c r="J2031" s="20"/>
      <c r="K2031" s="20">
        <f t="array" ref="K2031:S2031">VLOOKUP(A2031,'HUMAN RESOURCES'!$A$2:$M$2692,{2,3,4,5,6,7,8,9,10},0)</f>
        <v>0.021</v>
      </c>
      <c r="L2031" s="20"/>
      <c r="M2031" s="20">
        <v>78.0</v>
      </c>
      <c r="N2031" s="20">
        <v>72.0</v>
      </c>
      <c r="O2031" s="20">
        <v>0.287</v>
      </c>
      <c r="P2031" s="20">
        <v>0.654</v>
      </c>
      <c r="Q2031" s="20">
        <v>0.059</v>
      </c>
      <c r="R2031" s="20">
        <v>213230.0</v>
      </c>
      <c r="S2031" s="20">
        <v>0.618</v>
      </c>
      <c r="T2031" s="20">
        <f t="array" ref="T2031:U2031">VLOOKUP(A2031,TOURISM!$A$2:$F$2692,{3,6},0)</f>
        <v>111000000</v>
      </c>
      <c r="U2031" s="20"/>
      <c r="V2031" s="20" t="str">
        <f t="array" ref="V2031:AA2031">VLOOKUP(A2031,BUSINESS!$A$2:$J$2692,{4,5,6,7,8,9},0)</f>
        <v/>
      </c>
      <c r="W2031" s="20"/>
      <c r="X2031" s="20"/>
      <c r="Y2031" s="20"/>
      <c r="Z2031" s="20">
        <v>0.139</v>
      </c>
      <c r="AA2031" s="20">
        <v>0.238</v>
      </c>
      <c r="AB2031" s="21">
        <f t="shared" si="650"/>
        <v>277531.3695</v>
      </c>
      <c r="AC2031" s="20"/>
      <c r="AD2031" s="20"/>
      <c r="AE2031" s="20"/>
      <c r="AF2031" s="22" t="b">
        <f t="shared" si="4"/>
        <v>1</v>
      </c>
      <c r="AG2031" s="20" t="b">
        <f t="shared" si="5"/>
        <v>0</v>
      </c>
      <c r="AH2031" s="20" t="b">
        <f t="shared" si="6"/>
        <v>0</v>
      </c>
      <c r="AI2031" s="20" t="b">
        <f t="shared" si="7"/>
        <v>0</v>
      </c>
      <c r="AJ2031" s="20"/>
      <c r="AK2031" s="20"/>
      <c r="AL2031" s="20"/>
      <c r="AM2031" s="20"/>
      <c r="AN2031" s="20"/>
      <c r="AO2031" s="20"/>
      <c r="AP2031" s="20"/>
      <c r="AQ2031" s="20"/>
      <c r="AR2031" s="23"/>
      <c r="AS2031" s="23"/>
      <c r="AT2031" s="23"/>
      <c r="AU2031" s="23"/>
      <c r="AV2031" s="23"/>
    </row>
    <row r="2032" ht="15.75" customHeight="1">
      <c r="A2032" s="17" t="str">
        <f t="shared" si="1"/>
        <v>New Caledonia-Oceania2001</v>
      </c>
      <c r="B2032" s="17" t="s">
        <v>251</v>
      </c>
      <c r="C2032" s="18" t="s">
        <v>243</v>
      </c>
      <c r="D2032" s="19" t="s">
        <v>77</v>
      </c>
      <c r="E2032" s="17">
        <v>5.9319390298E10</v>
      </c>
      <c r="F2032" s="18"/>
      <c r="G2032" s="18"/>
      <c r="H2032" s="18"/>
      <c r="I2032" s="20" t="str">
        <f t="array" ref="I2032:J2032">IFNA(VLOOKUP(A2032,ENERGY!$A$2:$F$2692,{5,6},0),0)</f>
        <v/>
      </c>
      <c r="J2032" s="20"/>
      <c r="K2032" s="20">
        <f t="array" ref="K2032:S2032">VLOOKUP(A2032,'HUMAN RESOURCES'!$A$2:$M$2692,{2,3,4,5,6,7,8,9,10},0)</f>
        <v>0.02</v>
      </c>
      <c r="L2032" s="20"/>
      <c r="M2032" s="20">
        <v>78.0</v>
      </c>
      <c r="N2032" s="20">
        <v>72.0</v>
      </c>
      <c r="O2032" s="20">
        <v>0.284</v>
      </c>
      <c r="P2032" s="20">
        <v>0.655</v>
      </c>
      <c r="Q2032" s="20">
        <v>0.061</v>
      </c>
      <c r="R2032" s="20">
        <v>217324.0</v>
      </c>
      <c r="S2032" s="20">
        <v>0.622</v>
      </c>
      <c r="T2032" s="20">
        <f t="array" ref="T2032:U2032">VLOOKUP(A2032,TOURISM!$A$2:$F$2692,{3,6},0)</f>
        <v>94000000</v>
      </c>
      <c r="U2032" s="20"/>
      <c r="V2032" s="20" t="str">
        <f t="array" ref="V2032:AA2032">VLOOKUP(A2032,BUSINESS!$A$2:$J$2692,{4,5,6,7,8,9},0)</f>
        <v/>
      </c>
      <c r="W2032" s="20"/>
      <c r="X2032" s="20"/>
      <c r="Y2032" s="20"/>
      <c r="Z2032" s="20">
        <v>0.182</v>
      </c>
      <c r="AA2032" s="20">
        <v>0.317</v>
      </c>
      <c r="AB2032" s="21">
        <f t="shared" si="650"/>
        <v>272953.7018</v>
      </c>
      <c r="AC2032" s="20"/>
      <c r="AD2032" s="20"/>
      <c r="AE2032" s="20"/>
      <c r="AF2032" s="22" t="b">
        <f t="shared" si="4"/>
        <v>1</v>
      </c>
      <c r="AG2032" s="20" t="b">
        <f t="shared" si="5"/>
        <v>0</v>
      </c>
      <c r="AH2032" s="20" t="b">
        <f t="shared" si="6"/>
        <v>0</v>
      </c>
      <c r="AI2032" s="20" t="b">
        <f t="shared" si="7"/>
        <v>0</v>
      </c>
      <c r="AJ2032" s="20"/>
      <c r="AK2032" s="20"/>
      <c r="AL2032" s="20"/>
      <c r="AM2032" s="20"/>
      <c r="AN2032" s="20"/>
      <c r="AO2032" s="20"/>
      <c r="AP2032" s="20"/>
      <c r="AQ2032" s="20"/>
      <c r="AR2032" s="23"/>
      <c r="AS2032" s="23"/>
      <c r="AT2032" s="23"/>
      <c r="AU2032" s="23"/>
      <c r="AV2032" s="23"/>
    </row>
    <row r="2033" ht="15.75" customHeight="1">
      <c r="A2033" s="17" t="str">
        <f t="shared" si="1"/>
        <v>New Caledonia-Oceania2002</v>
      </c>
      <c r="B2033" s="17" t="s">
        <v>251</v>
      </c>
      <c r="C2033" s="18" t="s">
        <v>243</v>
      </c>
      <c r="D2033" s="19" t="s">
        <v>79</v>
      </c>
      <c r="E2033" s="17">
        <v>5.9393056426E10</v>
      </c>
      <c r="F2033" s="18"/>
      <c r="G2033" s="18"/>
      <c r="H2033" s="18"/>
      <c r="I2033" s="20" t="str">
        <f t="array" ref="I2033:J2033">IFNA(VLOOKUP(A2033,ENERGY!$A$2:$F$2692,{5,6},0),0)</f>
        <v/>
      </c>
      <c r="J2033" s="20">
        <v>3920.0</v>
      </c>
      <c r="K2033" s="20">
        <f t="array" ref="K2033:S2033">VLOOKUP(A2033,'HUMAN RESOURCES'!$A$2:$M$2692,{2,3,4,5,6,7,8,9,10},0)</f>
        <v>0.019</v>
      </c>
      <c r="L2033" s="20"/>
      <c r="M2033" s="20">
        <v>79.0</v>
      </c>
      <c r="N2033" s="20">
        <v>71.0</v>
      </c>
      <c r="O2033" s="20">
        <v>0.281</v>
      </c>
      <c r="P2033" s="20">
        <v>0.657</v>
      </c>
      <c r="Q2033" s="20">
        <v>0.062</v>
      </c>
      <c r="R2033" s="20">
        <v>221490.0</v>
      </c>
      <c r="S2033" s="20">
        <v>0.626</v>
      </c>
      <c r="T2033" s="20">
        <f t="array" ref="T2033:U2033">VLOOKUP(A2033,TOURISM!$A$2:$F$2692,{3,6},0)</f>
        <v>156000000</v>
      </c>
      <c r="U2033" s="20">
        <v>1.04E8</v>
      </c>
      <c r="V2033" s="20" t="str">
        <f t="array" ref="V2033:AA2033">VLOOKUP(A2033,BUSINESS!$A$2:$J$2692,{4,5,6,7,8,9},0)</f>
        <v/>
      </c>
      <c r="W2033" s="20"/>
      <c r="X2033" s="20"/>
      <c r="Y2033" s="20"/>
      <c r="Z2033" s="20">
        <v>0.224</v>
      </c>
      <c r="AA2033" s="20">
        <v>0.367</v>
      </c>
      <c r="AB2033" s="21">
        <f t="shared" si="650"/>
        <v>268152.3158</v>
      </c>
      <c r="AC2033" s="20"/>
      <c r="AD2033" s="20">
        <f t="shared" ref="AD2033:AD2035" si="674">J2033/R2033</f>
        <v>0.01769831595</v>
      </c>
      <c r="AE2033" s="20">
        <f t="shared" ref="AE2033:AE2042" si="675">U2033/R2033</f>
        <v>469.5471579</v>
      </c>
      <c r="AF2033" s="22" t="b">
        <f t="shared" si="4"/>
        <v>1</v>
      </c>
      <c r="AG2033" s="20" t="b">
        <f t="shared" si="5"/>
        <v>0</v>
      </c>
      <c r="AH2033" s="20" t="b">
        <f t="shared" si="6"/>
        <v>1</v>
      </c>
      <c r="AI2033" s="20" t="b">
        <f t="shared" si="7"/>
        <v>0</v>
      </c>
      <c r="AJ2033" s="20"/>
      <c r="AK2033" s="20"/>
      <c r="AL2033" s="20"/>
      <c r="AM2033" s="20"/>
      <c r="AN2033" s="20"/>
      <c r="AO2033" s="20"/>
      <c r="AP2033" s="20"/>
      <c r="AQ2033" s="20"/>
      <c r="AR2033" s="23"/>
      <c r="AS2033" s="23"/>
      <c r="AT2033" s="23"/>
      <c r="AU2033" s="23"/>
      <c r="AV2033" s="23"/>
    </row>
    <row r="2034" ht="15.75" customHeight="1">
      <c r="A2034" s="17" t="str">
        <f t="shared" si="1"/>
        <v>New Caledonia-Oceania2003</v>
      </c>
      <c r="B2034" s="17" t="s">
        <v>251</v>
      </c>
      <c r="C2034" s="18" t="s">
        <v>243</v>
      </c>
      <c r="D2034" s="19" t="s">
        <v>81</v>
      </c>
      <c r="E2034" s="17">
        <v>5.9440511982E10</v>
      </c>
      <c r="F2034" s="18"/>
      <c r="G2034" s="18"/>
      <c r="H2034" s="18"/>
      <c r="I2034" s="20" t="str">
        <f t="array" ref="I2034:J2034">IFNA(VLOOKUP(A2034,ENERGY!$A$2:$F$2692,{5,6},0),0)</f>
        <v/>
      </c>
      <c r="J2034" s="20">
        <v>2849.0</v>
      </c>
      <c r="K2034" s="20">
        <f t="array" ref="K2034:S2034">VLOOKUP(A2034,'HUMAN RESOURCES'!$A$2:$M$2692,{2,3,4,5,6,7,8,9,10},0)</f>
        <v>0.018</v>
      </c>
      <c r="L2034" s="20"/>
      <c r="M2034" s="20">
        <v>79.0</v>
      </c>
      <c r="N2034" s="20">
        <v>72.0</v>
      </c>
      <c r="O2034" s="20">
        <v>0.278</v>
      </c>
      <c r="P2034" s="20">
        <v>0.659</v>
      </c>
      <c r="Q2034" s="20">
        <v>0.063</v>
      </c>
      <c r="R2034" s="20">
        <v>225735.0</v>
      </c>
      <c r="S2034" s="20">
        <v>0.629</v>
      </c>
      <c r="T2034" s="20">
        <f t="array" ref="T2034:U2034">VLOOKUP(A2034,TOURISM!$A$2:$F$2692,{3,6},0)</f>
        <v>196000000</v>
      </c>
      <c r="U2034" s="20">
        <v>1.28E8</v>
      </c>
      <c r="V2034" s="20" t="str">
        <f t="array" ref="V2034:AA2034">VLOOKUP(A2034,BUSINESS!$A$2:$J$2692,{4,5,6,7,8,9},0)</f>
        <v/>
      </c>
      <c r="W2034" s="20"/>
      <c r="X2034" s="20"/>
      <c r="Y2034" s="20"/>
      <c r="Z2034" s="20">
        <v>0.264</v>
      </c>
      <c r="AA2034" s="20">
        <v>0.439</v>
      </c>
      <c r="AB2034" s="21">
        <f t="shared" si="650"/>
        <v>263319.875</v>
      </c>
      <c r="AC2034" s="20"/>
      <c r="AD2034" s="20">
        <f t="shared" si="674"/>
        <v>0.01262099364</v>
      </c>
      <c r="AE2034" s="20">
        <f t="shared" si="675"/>
        <v>567.0365694</v>
      </c>
      <c r="AF2034" s="22" t="b">
        <f t="shared" si="4"/>
        <v>1</v>
      </c>
      <c r="AG2034" s="20" t="b">
        <f t="shared" si="5"/>
        <v>0</v>
      </c>
      <c r="AH2034" s="20" t="b">
        <f t="shared" si="6"/>
        <v>0</v>
      </c>
      <c r="AI2034" s="20" t="b">
        <f t="shared" si="7"/>
        <v>0</v>
      </c>
      <c r="AJ2034" s="20"/>
      <c r="AK2034" s="20"/>
      <c r="AL2034" s="20"/>
      <c r="AM2034" s="20"/>
      <c r="AN2034" s="20"/>
      <c r="AO2034" s="20"/>
      <c r="AP2034" s="20"/>
      <c r="AQ2034" s="20"/>
      <c r="AR2034" s="23"/>
      <c r="AS2034" s="23"/>
      <c r="AT2034" s="23"/>
      <c r="AU2034" s="23"/>
      <c r="AV2034" s="23"/>
    </row>
    <row r="2035" ht="15.75" customHeight="1">
      <c r="A2035" s="17" t="str">
        <f t="shared" si="1"/>
        <v>New Caledonia-Oceania2004</v>
      </c>
      <c r="B2035" s="17" t="s">
        <v>251</v>
      </c>
      <c r="C2035" s="18" t="s">
        <v>243</v>
      </c>
      <c r="D2035" s="19" t="s">
        <v>83</v>
      </c>
      <c r="E2035" s="17">
        <v>5.9466017706E10</v>
      </c>
      <c r="F2035" s="18"/>
      <c r="G2035" s="18"/>
      <c r="H2035" s="18"/>
      <c r="I2035" s="20" t="str">
        <f t="array" ref="I2035:J2035">IFNA(VLOOKUP(A2035,ENERGY!$A$2:$F$2692,{5,6},0),0)</f>
        <v/>
      </c>
      <c r="J2035" s="20">
        <v>3282.0</v>
      </c>
      <c r="K2035" s="20">
        <f t="array" ref="K2035:S2035">VLOOKUP(A2035,'HUMAN RESOURCES'!$A$2:$M$2692,{2,3,4,5,6,7,8,9,10},0)</f>
        <v>0.017</v>
      </c>
      <c r="L2035" s="20"/>
      <c r="M2035" s="20">
        <v>79.0</v>
      </c>
      <c r="N2035" s="20">
        <v>72.0</v>
      </c>
      <c r="O2035" s="20">
        <v>0.274</v>
      </c>
      <c r="P2035" s="20">
        <v>0.661</v>
      </c>
      <c r="Q2035" s="20">
        <v>0.066</v>
      </c>
      <c r="R2035" s="20">
        <v>230068.0</v>
      </c>
      <c r="S2035" s="20">
        <v>0.633</v>
      </c>
      <c r="T2035" s="20">
        <f t="array" ref="T2035:U2035">VLOOKUP(A2035,TOURISM!$A$2:$F$2692,{3,6},0)</f>
        <v>241000000</v>
      </c>
      <c r="U2035" s="20">
        <v>1.67E8</v>
      </c>
      <c r="V2035" s="20" t="str">
        <f t="array" ref="V2035:AA2035">VLOOKUP(A2035,BUSINESS!$A$2:$J$2692,{4,5,6,7,8,9},0)</f>
        <v/>
      </c>
      <c r="W2035" s="20"/>
      <c r="X2035" s="20"/>
      <c r="Y2035" s="20"/>
      <c r="Z2035" s="20">
        <v>0.303</v>
      </c>
      <c r="AA2035" s="20">
        <v>0.517</v>
      </c>
      <c r="AB2035" s="21">
        <f t="shared" si="650"/>
        <v>258471.4854</v>
      </c>
      <c r="AC2035" s="20"/>
      <c r="AD2035" s="20">
        <f t="shared" si="674"/>
        <v>0.01426534764</v>
      </c>
      <c r="AE2035" s="20">
        <f t="shared" si="675"/>
        <v>725.8723508</v>
      </c>
      <c r="AF2035" s="22" t="b">
        <f t="shared" si="4"/>
        <v>1</v>
      </c>
      <c r="AG2035" s="20" t="b">
        <f t="shared" si="5"/>
        <v>0</v>
      </c>
      <c r="AH2035" s="20" t="b">
        <f t="shared" si="6"/>
        <v>0</v>
      </c>
      <c r="AI2035" s="20" t="b">
        <f t="shared" si="7"/>
        <v>0</v>
      </c>
      <c r="AJ2035" s="20"/>
      <c r="AK2035" s="20"/>
      <c r="AL2035" s="20"/>
      <c r="AM2035" s="20"/>
      <c r="AN2035" s="20"/>
      <c r="AO2035" s="20"/>
      <c r="AP2035" s="20"/>
      <c r="AQ2035" s="20"/>
      <c r="AR2035" s="23"/>
      <c r="AS2035" s="23"/>
      <c r="AT2035" s="23"/>
      <c r="AU2035" s="23"/>
      <c r="AV2035" s="23"/>
    </row>
    <row r="2036" ht="15.75" customHeight="1">
      <c r="A2036" s="17" t="str">
        <f t="shared" si="1"/>
        <v>New Caledonia-Oceania2005</v>
      </c>
      <c r="B2036" s="17" t="s">
        <v>251</v>
      </c>
      <c r="C2036" s="18" t="s">
        <v>243</v>
      </c>
      <c r="D2036" s="19" t="s">
        <v>84</v>
      </c>
      <c r="E2036" s="17">
        <v>5.9523857868E10</v>
      </c>
      <c r="F2036" s="18"/>
      <c r="G2036" s="18"/>
      <c r="H2036" s="18"/>
      <c r="I2036" s="20">
        <f t="array" ref="I2036:J2036">IFNA(VLOOKUP(A2036,ENERGY!$A$2:$F$2692,{5,6},0),0)</f>
        <v>0</v>
      </c>
      <c r="J2036" s="20">
        <v>0.0</v>
      </c>
      <c r="K2036" s="20">
        <f t="array" ref="K2036:S2036">VLOOKUP(A2036,'HUMAN RESOURCES'!$A$2:$M$2692,{2,3,4,5,6,7,8,9,10},0)</f>
        <v>0.017</v>
      </c>
      <c r="L2036" s="20"/>
      <c r="M2036" s="20">
        <v>79.0</v>
      </c>
      <c r="N2036" s="20">
        <v>72.0</v>
      </c>
      <c r="O2036" s="20">
        <v>0.269</v>
      </c>
      <c r="P2036" s="20">
        <v>0.662</v>
      </c>
      <c r="Q2036" s="20">
        <v>0.069</v>
      </c>
      <c r="R2036" s="20">
        <v>234393.0</v>
      </c>
      <c r="S2036" s="20">
        <v>0.64</v>
      </c>
      <c r="T2036" s="20">
        <f t="array" ref="T2036:U2036">VLOOKUP(A2036,TOURISM!$A$2:$F$2692,{3,6},0)</f>
        <v>149000000</v>
      </c>
      <c r="U2036" s="20">
        <v>1.22E8</v>
      </c>
      <c r="V2036" s="20" t="str">
        <f t="array" ref="V2036:AA2036">VLOOKUP(A2036,BUSINESS!$A$2:$J$2692,{4,5,6,7,8,9},0)</f>
        <v/>
      </c>
      <c r="W2036" s="20"/>
      <c r="X2036" s="20"/>
      <c r="Y2036" s="20"/>
      <c r="Z2036" s="20">
        <v>0.324</v>
      </c>
      <c r="AA2036" s="20">
        <v>0.587</v>
      </c>
      <c r="AB2036" s="21">
        <f t="shared" si="650"/>
        <v>253948.957</v>
      </c>
      <c r="AC2036" s="20"/>
      <c r="AD2036" s="20"/>
      <c r="AE2036" s="20">
        <f t="shared" si="675"/>
        <v>520.4933594</v>
      </c>
      <c r="AF2036" s="22" t="b">
        <f t="shared" si="4"/>
        <v>1</v>
      </c>
      <c r="AG2036" s="20" t="b">
        <f t="shared" si="5"/>
        <v>0</v>
      </c>
      <c r="AH2036" s="20" t="b">
        <f t="shared" si="6"/>
        <v>0</v>
      </c>
      <c r="AI2036" s="20" t="b">
        <f t="shared" si="7"/>
        <v>0</v>
      </c>
      <c r="AJ2036" s="20"/>
      <c r="AK2036" s="20"/>
      <c r="AL2036" s="20"/>
      <c r="AM2036" s="20"/>
      <c r="AN2036" s="20"/>
      <c r="AO2036" s="20"/>
      <c r="AP2036" s="20"/>
      <c r="AQ2036" s="20"/>
      <c r="AR2036" s="23"/>
      <c r="AS2036" s="23"/>
      <c r="AT2036" s="23"/>
      <c r="AU2036" s="23"/>
      <c r="AV2036" s="23"/>
    </row>
    <row r="2037" ht="15.75" customHeight="1">
      <c r="A2037" s="17" t="str">
        <f t="shared" si="1"/>
        <v>New Caledonia-Oceania2006</v>
      </c>
      <c r="B2037" s="17" t="s">
        <v>251</v>
      </c>
      <c r="C2037" s="18" t="s">
        <v>243</v>
      </c>
      <c r="D2037" s="19" t="s">
        <v>85</v>
      </c>
      <c r="E2037" s="17">
        <v>5.9734593905E10</v>
      </c>
      <c r="F2037" s="18"/>
      <c r="G2037" s="18"/>
      <c r="H2037" s="18"/>
      <c r="I2037" s="20" t="str">
        <f t="array" ref="I2037:J2037">IFNA(VLOOKUP(A2037,ENERGY!$A$2:$F$2692,{5,6},0),0)</f>
        <v/>
      </c>
      <c r="J2037" s="20">
        <v>2552.0</v>
      </c>
      <c r="K2037" s="20">
        <f t="array" ref="K2037:S2037">VLOOKUP(A2037,'HUMAN RESOURCES'!$A$2:$M$2692,{2,3,4,5,6,7,8,9,10},0)</f>
        <v>0.018</v>
      </c>
      <c r="L2037" s="20"/>
      <c r="M2037" s="20">
        <v>80.0</v>
      </c>
      <c r="N2037" s="20">
        <v>73.0</v>
      </c>
      <c r="O2037" s="20">
        <v>0.262</v>
      </c>
      <c r="P2037" s="20">
        <v>0.664</v>
      </c>
      <c r="Q2037" s="20">
        <v>0.074</v>
      </c>
      <c r="R2037" s="20">
        <v>238459.0</v>
      </c>
      <c r="S2037" s="20">
        <v>0.646</v>
      </c>
      <c r="T2037" s="20">
        <f t="array" ref="T2037:U2037">VLOOKUP(A2037,TOURISM!$A$2:$F$2692,{3,6},0)</f>
        <v>122000000</v>
      </c>
      <c r="U2037" s="20">
        <v>1.29E8</v>
      </c>
      <c r="V2037" s="20" t="str">
        <f t="array" ref="V2037:AA2037">VLOOKUP(A2037,BUSINESS!$A$2:$J$2692,{4,5,6,7,8,9},0)</f>
        <v/>
      </c>
      <c r="W2037" s="20"/>
      <c r="X2037" s="20"/>
      <c r="Y2037" s="20"/>
      <c r="Z2037" s="20">
        <v>0.335</v>
      </c>
      <c r="AA2037" s="20">
        <v>0.667</v>
      </c>
      <c r="AB2037" s="21">
        <f t="shared" si="650"/>
        <v>250502.5766</v>
      </c>
      <c r="AC2037" s="20"/>
      <c r="AD2037" s="20">
        <f>J2037/R2037</f>
        <v>0.01070204941</v>
      </c>
      <c r="AE2037" s="20">
        <f t="shared" si="675"/>
        <v>540.9735007</v>
      </c>
      <c r="AF2037" s="22" t="b">
        <f t="shared" si="4"/>
        <v>1</v>
      </c>
      <c r="AG2037" s="20" t="b">
        <f t="shared" si="5"/>
        <v>0</v>
      </c>
      <c r="AH2037" s="20" t="b">
        <f t="shared" si="6"/>
        <v>0</v>
      </c>
      <c r="AI2037" s="20" t="b">
        <f t="shared" si="7"/>
        <v>0</v>
      </c>
      <c r="AJ2037" s="20"/>
      <c r="AK2037" s="20"/>
      <c r="AL2037" s="20"/>
      <c r="AM2037" s="20"/>
      <c r="AN2037" s="20"/>
      <c r="AO2037" s="20"/>
      <c r="AP2037" s="20"/>
      <c r="AQ2037" s="20"/>
      <c r="AR2037" s="23"/>
      <c r="AS2037" s="23"/>
      <c r="AT2037" s="23"/>
      <c r="AU2037" s="23"/>
      <c r="AV2037" s="23"/>
    </row>
    <row r="2038" ht="15.75" customHeight="1">
      <c r="A2038" s="17" t="str">
        <f t="shared" si="1"/>
        <v>New Caledonia-Oceania2007</v>
      </c>
      <c r="B2038" s="17" t="s">
        <v>251</v>
      </c>
      <c r="C2038" s="18" t="s">
        <v>243</v>
      </c>
      <c r="D2038" s="19" t="s">
        <v>86</v>
      </c>
      <c r="E2038" s="17">
        <v>6.0277560976E10</v>
      </c>
      <c r="F2038" s="18"/>
      <c r="G2038" s="18"/>
      <c r="H2038" s="18"/>
      <c r="I2038" s="20">
        <f t="array" ref="I2038:J2038">IFNA(VLOOKUP(A2038,ENERGY!$A$2:$F$2692,{5,6},0),0)</f>
        <v>0</v>
      </c>
      <c r="J2038" s="20">
        <v>0.0</v>
      </c>
      <c r="K2038" s="20">
        <f t="array" ref="K2038:S2038">VLOOKUP(A2038,'HUMAN RESOURCES'!$A$2:$M$2692,{2,3,4,5,6,7,8,9,10},0)</f>
        <v>0.017</v>
      </c>
      <c r="L2038" s="20"/>
      <c r="M2038" s="20">
        <v>80.0</v>
      </c>
      <c r="N2038" s="20">
        <v>72.0</v>
      </c>
      <c r="O2038" s="20">
        <v>0.255</v>
      </c>
      <c r="P2038" s="20">
        <v>0.665</v>
      </c>
      <c r="Q2038" s="20">
        <v>0.08</v>
      </c>
      <c r="R2038" s="20">
        <v>242400.0</v>
      </c>
      <c r="S2038" s="20">
        <v>0.653</v>
      </c>
      <c r="T2038" s="20">
        <f t="array" ref="T2038:U2038">VLOOKUP(A2038,TOURISM!$A$2:$F$2692,{3,6},0)</f>
        <v>142000000</v>
      </c>
      <c r="U2038" s="20">
        <v>1.49E8</v>
      </c>
      <c r="V2038" s="20" t="str">
        <f t="array" ref="V2038:AA2038">VLOOKUP(A2038,BUSINESS!$A$2:$J$2692,{4,5,6,7,8,9},0)</f>
        <v/>
      </c>
      <c r="W2038" s="20"/>
      <c r="X2038" s="20"/>
      <c r="Y2038" s="20"/>
      <c r="Z2038" s="20">
        <v>0.351</v>
      </c>
      <c r="AA2038" s="20">
        <v>0.748</v>
      </c>
      <c r="AB2038" s="21">
        <f t="shared" si="650"/>
        <v>248669.806</v>
      </c>
      <c r="AC2038" s="20"/>
      <c r="AD2038" s="20"/>
      <c r="AE2038" s="20">
        <f t="shared" si="675"/>
        <v>614.6864686</v>
      </c>
      <c r="AF2038" s="22" t="b">
        <f t="shared" si="4"/>
        <v>1</v>
      </c>
      <c r="AG2038" s="20" t="b">
        <f t="shared" si="5"/>
        <v>0</v>
      </c>
      <c r="AH2038" s="20" t="b">
        <f t="shared" si="6"/>
        <v>0</v>
      </c>
      <c r="AI2038" s="20" t="b">
        <f t="shared" si="7"/>
        <v>0</v>
      </c>
      <c r="AJ2038" s="20"/>
      <c r="AK2038" s="20"/>
      <c r="AL2038" s="20"/>
      <c r="AM2038" s="20"/>
      <c r="AN2038" s="20"/>
      <c r="AO2038" s="20"/>
      <c r="AP2038" s="20"/>
      <c r="AQ2038" s="20"/>
      <c r="AR2038" s="23"/>
      <c r="AS2038" s="23"/>
      <c r="AT2038" s="23"/>
      <c r="AU2038" s="23"/>
      <c r="AV2038" s="23"/>
    </row>
    <row r="2039" ht="15.75" customHeight="1">
      <c r="A2039" s="17" t="str">
        <f t="shared" si="1"/>
        <v>New Caledonia-Oceania2008</v>
      </c>
      <c r="B2039" s="17" t="s">
        <v>251</v>
      </c>
      <c r="C2039" s="18" t="s">
        <v>243</v>
      </c>
      <c r="D2039" s="19" t="s">
        <v>87</v>
      </c>
      <c r="E2039" s="17">
        <v>6.0448890972E10</v>
      </c>
      <c r="F2039" s="18"/>
      <c r="G2039" s="18"/>
      <c r="H2039" s="18"/>
      <c r="I2039" s="20" t="str">
        <f t="array" ref="I2039:J2039">IFNA(VLOOKUP(A2039,ENERGY!$A$2:$F$2692,{5,6},0),0)</f>
        <v/>
      </c>
      <c r="J2039" s="20">
        <v>2945.0</v>
      </c>
      <c r="K2039" s="20">
        <f t="array" ref="K2039:S2039">VLOOKUP(A2039,'HUMAN RESOURCES'!$A$2:$M$2692,{2,3,4,5,6,7,8,9,10},0)</f>
        <v>0.016</v>
      </c>
      <c r="L2039" s="20"/>
      <c r="M2039" s="20">
        <v>81.0</v>
      </c>
      <c r="N2039" s="20">
        <v>72.0</v>
      </c>
      <c r="O2039" s="20">
        <v>0.248</v>
      </c>
      <c r="P2039" s="20">
        <v>0.667</v>
      </c>
      <c r="Q2039" s="20">
        <v>0.086</v>
      </c>
      <c r="R2039" s="20">
        <v>243985.0</v>
      </c>
      <c r="S2039" s="20">
        <v>0.66</v>
      </c>
      <c r="T2039" s="20">
        <f t="array" ref="T2039:U2039">VLOOKUP(A2039,TOURISM!$A$2:$F$2692,{3,6},0)</f>
        <v>152000000</v>
      </c>
      <c r="U2039" s="20">
        <v>1.68E8</v>
      </c>
      <c r="V2039" s="20" t="str">
        <f t="array" ref="V2039:AA2039">VLOOKUP(A2039,BUSINESS!$A$2:$J$2692,{4,5,6,7,8,9},0)</f>
        <v/>
      </c>
      <c r="W2039" s="20"/>
      <c r="X2039" s="20"/>
      <c r="Y2039" s="20"/>
      <c r="Z2039" s="20">
        <v>0.345</v>
      </c>
      <c r="AA2039" s="20">
        <v>0.821</v>
      </c>
      <c r="AB2039" s="21">
        <f t="shared" si="650"/>
        <v>247756.5874</v>
      </c>
      <c r="AC2039" s="20"/>
      <c r="AD2039" s="20">
        <f t="shared" ref="AD2039:AD2040" si="676">J2039/R2039</f>
        <v>0.01207041416</v>
      </c>
      <c r="AE2039" s="20">
        <f t="shared" si="675"/>
        <v>688.5669201</v>
      </c>
      <c r="AF2039" s="22" t="b">
        <f t="shared" si="4"/>
        <v>1</v>
      </c>
      <c r="AG2039" s="20" t="b">
        <f t="shared" si="5"/>
        <v>0</v>
      </c>
      <c r="AH2039" s="20" t="b">
        <f t="shared" si="6"/>
        <v>0</v>
      </c>
      <c r="AI2039" s="20" t="b">
        <f t="shared" si="7"/>
        <v>0</v>
      </c>
      <c r="AJ2039" s="20"/>
      <c r="AK2039" s="20"/>
      <c r="AL2039" s="20"/>
      <c r="AM2039" s="20"/>
      <c r="AN2039" s="20"/>
      <c r="AO2039" s="20"/>
      <c r="AP2039" s="20"/>
      <c r="AQ2039" s="20"/>
      <c r="AR2039" s="23"/>
      <c r="AS2039" s="23"/>
      <c r="AT2039" s="23"/>
      <c r="AU2039" s="23"/>
      <c r="AV2039" s="23"/>
    </row>
    <row r="2040" ht="15.75" customHeight="1">
      <c r="A2040" s="17" t="str">
        <f t="shared" si="1"/>
        <v>New Caledonia-Oceania2009</v>
      </c>
      <c r="B2040" s="17" t="s">
        <v>251</v>
      </c>
      <c r="C2040" s="18" t="s">
        <v>243</v>
      </c>
      <c r="D2040" s="19" t="s">
        <v>88</v>
      </c>
      <c r="E2040" s="17">
        <v>6.0743823637E10</v>
      </c>
      <c r="F2040" s="18"/>
      <c r="G2040" s="18"/>
      <c r="H2040" s="18"/>
      <c r="I2040" s="20" t="str">
        <f t="array" ref="I2040:J2040">IFNA(VLOOKUP(A2040,ENERGY!$A$2:$F$2692,{5,6},0),0)</f>
        <v/>
      </c>
      <c r="J2040" s="20">
        <v>2838.0</v>
      </c>
      <c r="K2040" s="20">
        <f t="array" ref="K2040:S2040">VLOOKUP(A2040,'HUMAN RESOURCES'!$A$2:$M$2692,{2,3,4,5,6,7,8,9,10},0)</f>
        <v>0.016</v>
      </c>
      <c r="L2040" s="20"/>
      <c r="M2040" s="20">
        <v>81.0</v>
      </c>
      <c r="N2040" s="20">
        <v>72.0</v>
      </c>
      <c r="O2040" s="20">
        <v>0.241</v>
      </c>
      <c r="P2040" s="20">
        <v>0.668</v>
      </c>
      <c r="Q2040" s="20">
        <v>0.091</v>
      </c>
      <c r="R2040" s="20">
        <v>245580.0</v>
      </c>
      <c r="S2040" s="20">
        <v>0.666</v>
      </c>
      <c r="T2040" s="20">
        <f t="array" ref="T2040:U2040">VLOOKUP(A2040,TOURISM!$A$2:$F$2692,{3,6},0)</f>
        <v>141000000</v>
      </c>
      <c r="U2040" s="20">
        <v>1.7E8</v>
      </c>
      <c r="V2040" s="20" t="str">
        <f t="array" ref="V2040:AA2040">VLOOKUP(A2040,BUSINESS!$A$2:$J$2692,{4,5,6,7,8,9},0)</f>
        <v/>
      </c>
      <c r="W2040" s="20"/>
      <c r="X2040" s="20"/>
      <c r="Y2040" s="20"/>
      <c r="Z2040" s="20">
        <v>0.34</v>
      </c>
      <c r="AA2040" s="20">
        <v>0.863</v>
      </c>
      <c r="AB2040" s="21">
        <f t="shared" si="650"/>
        <v>247348.4145</v>
      </c>
      <c r="AC2040" s="20"/>
      <c r="AD2040" s="20">
        <f t="shared" si="676"/>
        <v>0.01155631566</v>
      </c>
      <c r="AE2040" s="20">
        <f t="shared" si="675"/>
        <v>692.2387817</v>
      </c>
      <c r="AF2040" s="22" t="b">
        <f t="shared" si="4"/>
        <v>1</v>
      </c>
      <c r="AG2040" s="20" t="b">
        <f t="shared" si="5"/>
        <v>0</v>
      </c>
      <c r="AH2040" s="20" t="b">
        <f t="shared" si="6"/>
        <v>0</v>
      </c>
      <c r="AI2040" s="20" t="b">
        <f t="shared" si="7"/>
        <v>0</v>
      </c>
      <c r="AJ2040" s="20"/>
      <c r="AK2040" s="20"/>
      <c r="AL2040" s="20"/>
      <c r="AM2040" s="20"/>
      <c r="AN2040" s="20"/>
      <c r="AO2040" s="20"/>
      <c r="AP2040" s="20"/>
      <c r="AQ2040" s="20"/>
      <c r="AR2040" s="23"/>
      <c r="AS2040" s="23"/>
      <c r="AT2040" s="23"/>
      <c r="AU2040" s="23"/>
      <c r="AV2040" s="23"/>
    </row>
    <row r="2041" ht="15.75" customHeight="1">
      <c r="A2041" s="17" t="str">
        <f t="shared" si="1"/>
        <v>New Caledonia-Oceania2010</v>
      </c>
      <c r="B2041" s="17" t="s">
        <v>251</v>
      </c>
      <c r="C2041" s="18" t="s">
        <v>243</v>
      </c>
      <c r="D2041" s="19" t="s">
        <v>89</v>
      </c>
      <c r="E2041" s="17">
        <v>6.0763483146E10</v>
      </c>
      <c r="F2041" s="18"/>
      <c r="G2041" s="18"/>
      <c r="H2041" s="18"/>
      <c r="I2041" s="20">
        <f t="array" ref="I2041:J2041">IFNA(VLOOKUP(A2041,ENERGY!$A$2:$F$2692,{5,6},0),0)</f>
        <v>0</v>
      </c>
      <c r="J2041" s="20">
        <v>0.0</v>
      </c>
      <c r="K2041" s="20">
        <f t="array" ref="K2041:S2041">VLOOKUP(A2041,'HUMAN RESOURCES'!$A$2:$M$2692,{2,3,4,5,6,7,8,9,10},0)</f>
        <v>0.017</v>
      </c>
      <c r="L2041" s="20"/>
      <c r="M2041" s="20">
        <v>79.0</v>
      </c>
      <c r="N2041" s="20">
        <v>73.0</v>
      </c>
      <c r="O2041" s="20">
        <v>0.235</v>
      </c>
      <c r="P2041" s="20">
        <v>0.67</v>
      </c>
      <c r="Q2041" s="20">
        <v>0.095</v>
      </c>
      <c r="R2041" s="20">
        <v>250000.0</v>
      </c>
      <c r="S2041" s="20">
        <v>0.673</v>
      </c>
      <c r="T2041" s="20">
        <f t="array" ref="T2041:U2041">VLOOKUP(A2041,TOURISM!$A$2:$F$2692,{3,6},0)</f>
        <v>129000000</v>
      </c>
      <c r="U2041" s="20">
        <v>1.79E8</v>
      </c>
      <c r="V2041" s="20" t="str">
        <f t="array" ref="V2041:AA2041">VLOOKUP(A2041,BUSINESS!$A$2:$J$2692,{4,5,6,7,8,9},0)</f>
        <v/>
      </c>
      <c r="W2041" s="20"/>
      <c r="X2041" s="20"/>
      <c r="Y2041" s="20"/>
      <c r="Z2041" s="20">
        <v>0.42</v>
      </c>
      <c r="AA2041" s="20">
        <v>0.896</v>
      </c>
      <c r="AB2041" s="21">
        <f t="shared" si="650"/>
        <v>243053.9326</v>
      </c>
      <c r="AC2041" s="20"/>
      <c r="AD2041" s="20"/>
      <c r="AE2041" s="20">
        <f t="shared" si="675"/>
        <v>716</v>
      </c>
      <c r="AF2041" s="22" t="b">
        <f t="shared" si="4"/>
        <v>1</v>
      </c>
      <c r="AG2041" s="20" t="b">
        <f t="shared" si="5"/>
        <v>0</v>
      </c>
      <c r="AH2041" s="20" t="b">
        <f t="shared" si="6"/>
        <v>0</v>
      </c>
      <c r="AI2041" s="20" t="b">
        <f t="shared" si="7"/>
        <v>0</v>
      </c>
      <c r="AJ2041" s="20"/>
      <c r="AK2041" s="20"/>
      <c r="AL2041" s="20"/>
      <c r="AM2041" s="20"/>
      <c r="AN2041" s="20"/>
      <c r="AO2041" s="20"/>
      <c r="AP2041" s="20"/>
      <c r="AQ2041" s="20"/>
      <c r="AR2041" s="23"/>
      <c r="AS2041" s="23"/>
      <c r="AT2041" s="23"/>
      <c r="AU2041" s="23"/>
      <c r="AV2041" s="23"/>
    </row>
    <row r="2042" ht="15.75" customHeight="1">
      <c r="A2042" s="17" t="str">
        <f t="shared" si="1"/>
        <v>New Caledonia-Oceania2011</v>
      </c>
      <c r="B2042" s="17" t="s">
        <v>251</v>
      </c>
      <c r="C2042" s="18" t="s">
        <v>243</v>
      </c>
      <c r="D2042" s="19" t="s">
        <v>90</v>
      </c>
      <c r="E2042" s="17">
        <v>6.08062E10</v>
      </c>
      <c r="F2042" s="18"/>
      <c r="G2042" s="18"/>
      <c r="H2042" s="18"/>
      <c r="I2042" s="20" t="str">
        <f t="array" ref="I2042:J2042">IFNA(VLOOKUP(A2042,ENERGY!$A$2:$F$2692,{5,6},0),0)</f>
        <v/>
      </c>
      <c r="J2042" s="20">
        <v>2750.0</v>
      </c>
      <c r="K2042" s="20">
        <f t="array" ref="K2042:S2042">VLOOKUP(A2042,'HUMAN RESOURCES'!$A$2:$M$2692,{2,3,4,5,6,7,8,9,10},0)</f>
        <v>0.016</v>
      </c>
      <c r="L2042" s="20"/>
      <c r="M2042" s="20">
        <v>79.0</v>
      </c>
      <c r="N2042" s="20">
        <v>73.0</v>
      </c>
      <c r="O2042" s="20">
        <v>0.231</v>
      </c>
      <c r="P2042" s="20">
        <v>0.671</v>
      </c>
      <c r="Q2042" s="20">
        <v>0.098</v>
      </c>
      <c r="R2042" s="20">
        <v>254000.0</v>
      </c>
      <c r="S2042" s="20">
        <v>0.679</v>
      </c>
      <c r="T2042" s="20">
        <f t="array" ref="T2042:U2042">VLOOKUP(A2042,TOURISM!$A$2:$F$2692,{3,6},0)</f>
        <v>153000000</v>
      </c>
      <c r="U2042" s="20">
        <v>1.76E8</v>
      </c>
      <c r="V2042" s="20" t="str">
        <f t="array" ref="V2042:AA2042">VLOOKUP(A2042,BUSINESS!$A$2:$J$2692,{4,5,6,7,8,9},0)</f>
        <v/>
      </c>
      <c r="W2042" s="20"/>
      <c r="X2042" s="20"/>
      <c r="Y2042" s="20"/>
      <c r="Z2042" s="20">
        <v>0.5</v>
      </c>
      <c r="AA2042" s="20">
        <v>0.91</v>
      </c>
      <c r="AB2042" s="21">
        <f t="shared" si="650"/>
        <v>239394.4882</v>
      </c>
      <c r="AC2042" s="20"/>
      <c r="AD2042" s="20">
        <f t="shared" ref="AD2042:AD2043" si="677">J2042/R2042</f>
        <v>0.01082677165</v>
      </c>
      <c r="AE2042" s="20">
        <f t="shared" si="675"/>
        <v>692.9133858</v>
      </c>
      <c r="AF2042" s="22" t="b">
        <f t="shared" si="4"/>
        <v>1</v>
      </c>
      <c r="AG2042" s="20" t="b">
        <f t="shared" si="5"/>
        <v>0</v>
      </c>
      <c r="AH2042" s="20" t="b">
        <f t="shared" si="6"/>
        <v>0</v>
      </c>
      <c r="AI2042" s="20" t="b">
        <f t="shared" si="7"/>
        <v>0</v>
      </c>
      <c r="AJ2042" s="20"/>
      <c r="AK2042" s="20"/>
      <c r="AL2042" s="20"/>
      <c r="AM2042" s="20"/>
      <c r="AN2042" s="20"/>
      <c r="AO2042" s="20"/>
      <c r="AP2042" s="20"/>
      <c r="AQ2042" s="20"/>
      <c r="AR2042" s="23"/>
      <c r="AS2042" s="23"/>
      <c r="AT2042" s="23"/>
      <c r="AU2042" s="23"/>
      <c r="AV2042" s="23"/>
    </row>
    <row r="2043" ht="15.75" customHeight="1">
      <c r="A2043" s="17" t="str">
        <f t="shared" si="1"/>
        <v>New Caledonia-Oceania2012</v>
      </c>
      <c r="B2043" s="17" t="s">
        <v>251</v>
      </c>
      <c r="C2043" s="18" t="s">
        <v>243</v>
      </c>
      <c r="D2043" s="19" t="s">
        <v>91</v>
      </c>
      <c r="E2043" s="17">
        <v>6.0882141103E10</v>
      </c>
      <c r="F2043" s="18"/>
      <c r="G2043" s="18"/>
      <c r="H2043" s="18"/>
      <c r="I2043" s="20" t="str">
        <f t="array" ref="I2043:J2043">IFNA(VLOOKUP(A2043,ENERGY!$A$2:$F$2692,{5,6},0),0)</f>
        <v/>
      </c>
      <c r="J2043" s="20">
        <v>2780.0</v>
      </c>
      <c r="K2043" s="20">
        <f t="array" ref="K2043:S2043">VLOOKUP(A2043,'HUMAN RESOURCES'!$A$2:$M$2692,{2,3,4,5,6,7,8,9,10},0)</f>
        <v>0.016</v>
      </c>
      <c r="L2043" s="20"/>
      <c r="M2043" s="20">
        <v>79.0</v>
      </c>
      <c r="N2043" s="20">
        <v>73.0</v>
      </c>
      <c r="O2043" s="20">
        <v>0.228</v>
      </c>
      <c r="P2043" s="20">
        <v>0.673</v>
      </c>
      <c r="Q2043" s="20">
        <v>0.099</v>
      </c>
      <c r="R2043" s="20">
        <v>258000.0</v>
      </c>
      <c r="S2043" s="20">
        <v>0.685</v>
      </c>
      <c r="T2043" s="20" t="str">
        <f t="array" ref="T2043:U2043">VLOOKUP(A2043,TOURISM!$A$2:$F$2692,{3,6},0)</f>
        <v/>
      </c>
      <c r="U2043" s="20"/>
      <c r="V2043" s="20" t="str">
        <f t="array" ref="V2043:AA2043">VLOOKUP(A2043,BUSINESS!$A$2:$J$2692,{4,5,6,7,8,9},0)</f>
        <v/>
      </c>
      <c r="W2043" s="20"/>
      <c r="X2043" s="20"/>
      <c r="Y2043" s="20"/>
      <c r="Z2043" s="20">
        <v>0.58</v>
      </c>
      <c r="AA2043" s="20">
        <v>0.912</v>
      </c>
      <c r="AB2043" s="21">
        <f t="shared" si="650"/>
        <v>235977.2911</v>
      </c>
      <c r="AC2043" s="20"/>
      <c r="AD2043" s="20">
        <f t="shared" si="677"/>
        <v>0.0107751938</v>
      </c>
      <c r="AE2043" s="20"/>
      <c r="AF2043" s="22" t="b">
        <f t="shared" si="4"/>
        <v>1</v>
      </c>
      <c r="AG2043" s="20" t="b">
        <f t="shared" si="5"/>
        <v>0</v>
      </c>
      <c r="AH2043" s="20" t="b">
        <f t="shared" si="6"/>
        <v>0</v>
      </c>
      <c r="AI2043" s="20" t="b">
        <f t="shared" si="7"/>
        <v>0</v>
      </c>
      <c r="AJ2043" s="20"/>
      <c r="AK2043" s="20"/>
      <c r="AL2043" s="20"/>
      <c r="AM2043" s="20"/>
      <c r="AN2043" s="20"/>
      <c r="AO2043" s="20"/>
      <c r="AP2043" s="20"/>
      <c r="AQ2043" s="20"/>
      <c r="AR2043" s="23"/>
      <c r="AS2043" s="23"/>
      <c r="AT2043" s="23"/>
      <c r="AU2043" s="23"/>
      <c r="AV2043" s="23"/>
    </row>
    <row r="2044" ht="15.75" customHeight="1">
      <c r="A2044" s="17" t="str">
        <f t="shared" si="1"/>
        <v>New Zealand-Oceania2000</v>
      </c>
      <c r="B2044" s="17" t="s">
        <v>252</v>
      </c>
      <c r="C2044" s="18" t="s">
        <v>243</v>
      </c>
      <c r="D2044" s="19" t="s">
        <v>76</v>
      </c>
      <c r="E2044" s="17">
        <v>6.1328471583E10</v>
      </c>
      <c r="F2044" s="18">
        <v>0.076</v>
      </c>
      <c r="G2044" s="18">
        <v>1052.0</v>
      </c>
      <c r="H2044" s="18">
        <v>0.078</v>
      </c>
      <c r="I2044" s="20">
        <f t="array" ref="I2044:J2044">IFNA(VLOOKUP(A2044,ENERGY!$A$2:$F$2692,{5,6},0),0)</f>
        <v>18566</v>
      </c>
      <c r="J2044" s="20"/>
      <c r="K2044" s="20">
        <f t="array" ref="K2044:S2044">VLOOKUP(A2044,'HUMAN RESOURCES'!$A$2:$M$2692,{2,3,4,5,6,7,8,9,10},0)</f>
        <v>0.015</v>
      </c>
      <c r="L2044" s="20">
        <v>0.006</v>
      </c>
      <c r="M2044" s="20">
        <v>81.0</v>
      </c>
      <c r="N2044" s="20">
        <v>76.0</v>
      </c>
      <c r="O2044" s="20">
        <v>0.227</v>
      </c>
      <c r="P2044" s="20">
        <v>0.655</v>
      </c>
      <c r="Q2044" s="20">
        <v>0.118</v>
      </c>
      <c r="R2044" s="20">
        <v>3857700.0</v>
      </c>
      <c r="S2044" s="20">
        <v>0.857</v>
      </c>
      <c r="T2044" s="20">
        <f t="array" ref="T2044:U2044">VLOOKUP(A2044,TOURISM!$A$2:$F$2692,{3,6},0)</f>
        <v>2272000000</v>
      </c>
      <c r="U2044" s="20">
        <v>1.235E9</v>
      </c>
      <c r="V2044" s="20" t="str">
        <f t="array" ref="V2044:AA2044">VLOOKUP(A2044,BUSINESS!$A$2:$J$2692,{4,5,6,7,8,9},0)</f>
        <v/>
      </c>
      <c r="W2044" s="20"/>
      <c r="X2044" s="20"/>
      <c r="Y2044" s="20"/>
      <c r="Z2044" s="20">
        <v>0.474</v>
      </c>
      <c r="AA2044" s="20">
        <v>0.4</v>
      </c>
      <c r="AB2044" s="21">
        <f t="shared" si="650"/>
        <v>15897.67778</v>
      </c>
      <c r="AC2044" s="20">
        <f t="shared" ref="AC2044:AC2048" si="678">I2044/R2044</f>
        <v>0.004812712238</v>
      </c>
      <c r="AD2044" s="20"/>
      <c r="AE2044" s="20">
        <f t="shared" ref="AE2044:AE2067" si="679">U2044/R2044</f>
        <v>320.1389429</v>
      </c>
      <c r="AF2044" s="22" t="b">
        <f t="shared" si="4"/>
        <v>0</v>
      </c>
      <c r="AG2044" s="20" t="b">
        <f t="shared" si="5"/>
        <v>0</v>
      </c>
      <c r="AH2044" s="20" t="b">
        <f t="shared" si="6"/>
        <v>0</v>
      </c>
      <c r="AI2044" s="20" t="b">
        <f t="shared" si="7"/>
        <v>0</v>
      </c>
      <c r="AJ2044" s="20"/>
      <c r="AK2044" s="20"/>
      <c r="AL2044" s="20"/>
      <c r="AM2044" s="20"/>
      <c r="AN2044" s="20"/>
      <c r="AO2044" s="20"/>
      <c r="AP2044" s="20"/>
      <c r="AQ2044" s="20"/>
      <c r="AR2044" s="23"/>
      <c r="AS2044" s="23"/>
      <c r="AT2044" s="23"/>
      <c r="AU2044" s="23"/>
      <c r="AV2044" s="23"/>
    </row>
    <row r="2045" ht="15.75" customHeight="1">
      <c r="A2045" s="17" t="str">
        <f t="shared" si="1"/>
        <v>New Zealand-Oceania2001</v>
      </c>
      <c r="B2045" s="17" t="s">
        <v>252</v>
      </c>
      <c r="C2045" s="18" t="s">
        <v>243</v>
      </c>
      <c r="D2045" s="19" t="s">
        <v>77</v>
      </c>
      <c r="E2045" s="17">
        <v>6.1520901516E10</v>
      </c>
      <c r="F2045" s="18">
        <v>0.077</v>
      </c>
      <c r="G2045" s="18">
        <v>1052.0</v>
      </c>
      <c r="H2045" s="18">
        <v>0.076</v>
      </c>
      <c r="I2045" s="20">
        <f t="array" ref="I2045:J2045">IFNA(VLOOKUP(A2045,ENERGY!$A$2:$F$2692,{5,6},0),0)</f>
        <v>18167</v>
      </c>
      <c r="J2045" s="20"/>
      <c r="K2045" s="20">
        <f t="array" ref="K2045:S2045">VLOOKUP(A2045,'HUMAN RESOURCES'!$A$2:$M$2692,{2,3,4,5,6,7,8,9,10},0)</f>
        <v>0.014</v>
      </c>
      <c r="L2045" s="20">
        <v>0.006</v>
      </c>
      <c r="M2045" s="20">
        <v>81.0</v>
      </c>
      <c r="N2045" s="20">
        <v>76.0</v>
      </c>
      <c r="O2045" s="20">
        <v>0.225</v>
      </c>
      <c r="P2045" s="20">
        <v>0.657</v>
      </c>
      <c r="Q2045" s="20">
        <v>0.118</v>
      </c>
      <c r="R2045" s="20">
        <v>3880500.0</v>
      </c>
      <c r="S2045" s="20">
        <v>0.858</v>
      </c>
      <c r="T2045" s="20">
        <f t="array" ref="T2045:U2045">VLOOKUP(A2045,TOURISM!$A$2:$F$2692,{3,6},0)</f>
        <v>2340000000</v>
      </c>
      <c r="U2045" s="20">
        <v>1.255E9</v>
      </c>
      <c r="V2045" s="20" t="str">
        <f t="array" ref="V2045:AA2045">VLOOKUP(A2045,BUSINESS!$A$2:$J$2692,{4,5,6,7,8,9},0)</f>
        <v/>
      </c>
      <c r="W2045" s="20"/>
      <c r="X2045" s="20"/>
      <c r="Y2045" s="20"/>
      <c r="Z2045" s="20">
        <v>0.532</v>
      </c>
      <c r="AA2045" s="20">
        <v>0.586</v>
      </c>
      <c r="AB2045" s="21">
        <f t="shared" si="650"/>
        <v>15853.85943</v>
      </c>
      <c r="AC2045" s="20">
        <f t="shared" si="678"/>
        <v>0.004681613194</v>
      </c>
      <c r="AD2045" s="20"/>
      <c r="AE2045" s="20">
        <f t="shared" si="679"/>
        <v>323.4119315</v>
      </c>
      <c r="AF2045" s="22" t="b">
        <f t="shared" si="4"/>
        <v>0</v>
      </c>
      <c r="AG2045" s="20" t="b">
        <f t="shared" si="5"/>
        <v>0</v>
      </c>
      <c r="AH2045" s="20" t="b">
        <f t="shared" si="6"/>
        <v>0</v>
      </c>
      <c r="AI2045" s="20" t="b">
        <f t="shared" si="7"/>
        <v>0</v>
      </c>
      <c r="AJ2045" s="20"/>
      <c r="AK2045" s="20"/>
      <c r="AL2045" s="20"/>
      <c r="AM2045" s="20"/>
      <c r="AN2045" s="20"/>
      <c r="AO2045" s="20"/>
      <c r="AP2045" s="20"/>
      <c r="AQ2045" s="20"/>
      <c r="AR2045" s="23"/>
      <c r="AS2045" s="23"/>
      <c r="AT2045" s="23"/>
      <c r="AU2045" s="23"/>
      <c r="AV2045" s="23"/>
    </row>
    <row r="2046" ht="15.75" customHeight="1">
      <c r="A2046" s="17" t="str">
        <f t="shared" si="1"/>
        <v>New Zealand-Oceania2002</v>
      </c>
      <c r="B2046" s="17" t="s">
        <v>252</v>
      </c>
      <c r="C2046" s="18" t="s">
        <v>243</v>
      </c>
      <c r="D2046" s="19" t="s">
        <v>79</v>
      </c>
      <c r="E2046" s="17">
        <v>6.170181E10</v>
      </c>
      <c r="F2046" s="18">
        <v>0.08</v>
      </c>
      <c r="G2046" s="18">
        <v>1244.0</v>
      </c>
      <c r="H2046" s="18">
        <v>0.072</v>
      </c>
      <c r="I2046" s="20">
        <f t="array" ref="I2046:J2046">IFNA(VLOOKUP(A2046,ENERGY!$A$2:$F$2692,{5,6},0),0)</f>
        <v>18287</v>
      </c>
      <c r="J2046" s="20">
        <v>31551.0</v>
      </c>
      <c r="K2046" s="20">
        <f t="array" ref="K2046:S2046">VLOOKUP(A2046,'HUMAN RESOURCES'!$A$2:$M$2692,{2,3,4,5,6,7,8,9,10},0)</f>
        <v>0.014</v>
      </c>
      <c r="L2046" s="20">
        <v>0.006</v>
      </c>
      <c r="M2046" s="20">
        <v>81.0</v>
      </c>
      <c r="N2046" s="20">
        <v>77.0</v>
      </c>
      <c r="O2046" s="20">
        <v>0.223</v>
      </c>
      <c r="P2046" s="20">
        <v>0.659</v>
      </c>
      <c r="Q2046" s="20">
        <v>0.118</v>
      </c>
      <c r="R2046" s="20">
        <v>3948500.0</v>
      </c>
      <c r="S2046" s="20">
        <v>0.859</v>
      </c>
      <c r="T2046" s="20">
        <f t="array" ref="T2046:U2046">VLOOKUP(A2046,TOURISM!$A$2:$F$2692,{3,6},0)</f>
        <v>3159000000</v>
      </c>
      <c r="U2046" s="20">
        <v>1.386E9</v>
      </c>
      <c r="V2046" s="20" t="str">
        <f t="array" ref="V2046:AA2046">VLOOKUP(A2046,BUSINESS!$A$2:$J$2692,{4,5,6,7,8,9},0)</f>
        <v/>
      </c>
      <c r="W2046" s="20"/>
      <c r="X2046" s="20"/>
      <c r="Y2046" s="20"/>
      <c r="Z2046" s="20">
        <v>0.591</v>
      </c>
      <c r="AA2046" s="20">
        <v>0.618</v>
      </c>
      <c r="AB2046" s="21">
        <f t="shared" si="650"/>
        <v>15626.64556</v>
      </c>
      <c r="AC2046" s="20">
        <f t="shared" si="678"/>
        <v>0.004631379005</v>
      </c>
      <c r="AD2046" s="20">
        <f t="shared" ref="AD2046:AD2048" si="680">J2046/R2046</f>
        <v>0.007990629353</v>
      </c>
      <c r="AE2046" s="20">
        <f t="shared" si="679"/>
        <v>351.0193744</v>
      </c>
      <c r="AF2046" s="22" t="b">
        <f t="shared" si="4"/>
        <v>0</v>
      </c>
      <c r="AG2046" s="20" t="b">
        <f t="shared" si="5"/>
        <v>0</v>
      </c>
      <c r="AH2046" s="20" t="b">
        <f t="shared" si="6"/>
        <v>0</v>
      </c>
      <c r="AI2046" s="20" t="b">
        <f t="shared" si="7"/>
        <v>0</v>
      </c>
      <c r="AJ2046" s="20"/>
      <c r="AK2046" s="20"/>
      <c r="AL2046" s="20"/>
      <c r="AM2046" s="20"/>
      <c r="AN2046" s="20"/>
      <c r="AO2046" s="20"/>
      <c r="AP2046" s="20"/>
      <c r="AQ2046" s="20"/>
      <c r="AR2046" s="23"/>
      <c r="AS2046" s="23"/>
      <c r="AT2046" s="23"/>
      <c r="AU2046" s="23"/>
      <c r="AV2046" s="23"/>
    </row>
    <row r="2047" ht="15.75" customHeight="1">
      <c r="A2047" s="17" t="str">
        <f t="shared" si="1"/>
        <v>New Zealand-Oceania2003</v>
      </c>
      <c r="B2047" s="17" t="s">
        <v>252</v>
      </c>
      <c r="C2047" s="18" t="s">
        <v>243</v>
      </c>
      <c r="D2047" s="19" t="s">
        <v>81</v>
      </c>
      <c r="E2047" s="17">
        <v>6.1762635E10</v>
      </c>
      <c r="F2047" s="18">
        <v>0.079</v>
      </c>
      <c r="G2047" s="18">
        <v>1602.0</v>
      </c>
      <c r="H2047" s="18">
        <v>0.07</v>
      </c>
      <c r="I2047" s="20">
        <f t="array" ref="I2047:J2047">IFNA(VLOOKUP(A2047,ENERGY!$A$2:$F$2692,{5,6},0),0)</f>
        <v>17469</v>
      </c>
      <c r="J2047" s="20">
        <v>32325.0</v>
      </c>
      <c r="K2047" s="20">
        <f t="array" ref="K2047:S2047">VLOOKUP(A2047,'HUMAN RESOURCES'!$A$2:$M$2692,{2,3,4,5,6,7,8,9,10},0)</f>
        <v>0.014</v>
      </c>
      <c r="L2047" s="20">
        <v>0.006</v>
      </c>
      <c r="M2047" s="20">
        <v>81.0</v>
      </c>
      <c r="N2047" s="20">
        <v>77.0</v>
      </c>
      <c r="O2047" s="20">
        <v>0.221</v>
      </c>
      <c r="P2047" s="20">
        <v>0.661</v>
      </c>
      <c r="Q2047" s="20">
        <v>0.119</v>
      </c>
      <c r="R2047" s="20">
        <v>4027200.0</v>
      </c>
      <c r="S2047" s="20">
        <v>0.86</v>
      </c>
      <c r="T2047" s="20">
        <f t="array" ref="T2047:U2047">VLOOKUP(A2047,TOURISM!$A$2:$F$2692,{3,6},0)</f>
        <v>4232000000</v>
      </c>
      <c r="U2047" s="20">
        <v>1.649E9</v>
      </c>
      <c r="V2047" s="20" t="str">
        <f t="array" ref="V2047:AA2047">VLOOKUP(A2047,BUSINESS!$A$2:$J$2692,{4,5,6,7,8,9},0)</f>
        <v/>
      </c>
      <c r="W2047" s="20">
        <v>12.0</v>
      </c>
      <c r="X2047" s="20"/>
      <c r="Y2047" s="20"/>
      <c r="Z2047" s="20">
        <v>0.61</v>
      </c>
      <c r="AA2047" s="20">
        <v>0.646</v>
      </c>
      <c r="AB2047" s="21">
        <f t="shared" si="650"/>
        <v>15336.37142</v>
      </c>
      <c r="AC2047" s="20">
        <f t="shared" si="678"/>
        <v>0.004337753278</v>
      </c>
      <c r="AD2047" s="20">
        <f t="shared" si="680"/>
        <v>0.008026668653</v>
      </c>
      <c r="AE2047" s="20">
        <f t="shared" si="679"/>
        <v>409.4656337</v>
      </c>
      <c r="AF2047" s="22" t="b">
        <f t="shared" si="4"/>
        <v>0</v>
      </c>
      <c r="AG2047" s="20" t="b">
        <f t="shared" si="5"/>
        <v>0</v>
      </c>
      <c r="AH2047" s="20" t="b">
        <f t="shared" si="6"/>
        <v>0</v>
      </c>
      <c r="AI2047" s="20" t="b">
        <f t="shared" si="7"/>
        <v>0</v>
      </c>
      <c r="AJ2047" s="20"/>
      <c r="AK2047" s="20"/>
      <c r="AL2047" s="20"/>
      <c r="AM2047" s="20"/>
      <c r="AN2047" s="20"/>
      <c r="AO2047" s="20"/>
      <c r="AP2047" s="20"/>
      <c r="AQ2047" s="20"/>
      <c r="AR2047" s="23"/>
      <c r="AS2047" s="23"/>
      <c r="AT2047" s="23"/>
      <c r="AU2047" s="23"/>
      <c r="AV2047" s="23"/>
    </row>
    <row r="2048" ht="15.75" customHeight="1">
      <c r="A2048" s="17" t="str">
        <f t="shared" si="1"/>
        <v>New Zealand-Oceania2004</v>
      </c>
      <c r="B2048" s="17" t="s">
        <v>252</v>
      </c>
      <c r="C2048" s="18" t="s">
        <v>243</v>
      </c>
      <c r="D2048" s="19" t="s">
        <v>83</v>
      </c>
      <c r="E2048" s="17">
        <v>6.1901116736E10</v>
      </c>
      <c r="F2048" s="18">
        <v>0.08</v>
      </c>
      <c r="G2048" s="18">
        <v>1974.0</v>
      </c>
      <c r="H2048" s="18">
        <v>0.071</v>
      </c>
      <c r="I2048" s="20">
        <f t="array" ref="I2048:J2048">IFNA(VLOOKUP(A2048,ENERGY!$A$2:$F$2692,{5,6},0),0)</f>
        <v>17412</v>
      </c>
      <c r="J2048" s="20">
        <v>34264.0</v>
      </c>
      <c r="K2048" s="20">
        <f t="array" ref="K2048:S2048">VLOOKUP(A2048,'HUMAN RESOURCES'!$A$2:$M$2692,{2,3,4,5,6,7,8,9,10},0)</f>
        <v>0.014</v>
      </c>
      <c r="L2048" s="20">
        <v>0.006</v>
      </c>
      <c r="M2048" s="20">
        <v>82.0</v>
      </c>
      <c r="N2048" s="20">
        <v>78.0</v>
      </c>
      <c r="O2048" s="20">
        <v>0.218</v>
      </c>
      <c r="P2048" s="20">
        <v>0.663</v>
      </c>
      <c r="Q2048" s="20">
        <v>0.119</v>
      </c>
      <c r="R2048" s="20">
        <v>4087500.0</v>
      </c>
      <c r="S2048" s="20">
        <v>0.86</v>
      </c>
      <c r="T2048" s="20">
        <f t="array" ref="T2048:U2048">VLOOKUP(A2048,TOURISM!$A$2:$F$2692,{3,6},0)</f>
        <v>5098000000</v>
      </c>
      <c r="U2048" s="20">
        <v>2.229E9</v>
      </c>
      <c r="V2048" s="20" t="str">
        <f t="array" ref="V2048:AA2048">VLOOKUP(A2048,BUSINESS!$A$2:$J$2692,{4,5,6,7,8,9},0)</f>
        <v/>
      </c>
      <c r="W2048" s="20">
        <v>12.0</v>
      </c>
      <c r="X2048" s="20"/>
      <c r="Y2048" s="20"/>
      <c r="Z2048" s="20">
        <v>0.618</v>
      </c>
      <c r="AA2048" s="20">
        <v>0.742</v>
      </c>
      <c r="AB2048" s="21">
        <f t="shared" si="650"/>
        <v>15144.00409</v>
      </c>
      <c r="AC2048" s="20">
        <f t="shared" si="678"/>
        <v>0.004259816514</v>
      </c>
      <c r="AD2048" s="20">
        <f t="shared" si="680"/>
        <v>0.008382629969</v>
      </c>
      <c r="AE2048" s="20">
        <f t="shared" si="679"/>
        <v>545.3211009</v>
      </c>
      <c r="AF2048" s="22" t="b">
        <f t="shared" si="4"/>
        <v>0</v>
      </c>
      <c r="AG2048" s="20" t="b">
        <f t="shared" si="5"/>
        <v>0</v>
      </c>
      <c r="AH2048" s="20" t="b">
        <f t="shared" si="6"/>
        <v>0</v>
      </c>
      <c r="AI2048" s="20" t="b">
        <f t="shared" si="7"/>
        <v>0</v>
      </c>
      <c r="AJ2048" s="20"/>
      <c r="AK2048" s="20"/>
      <c r="AL2048" s="20"/>
      <c r="AM2048" s="20"/>
      <c r="AN2048" s="20"/>
      <c r="AO2048" s="20"/>
      <c r="AP2048" s="20"/>
      <c r="AQ2048" s="20"/>
      <c r="AR2048" s="23"/>
      <c r="AS2048" s="23"/>
      <c r="AT2048" s="23"/>
      <c r="AU2048" s="23"/>
      <c r="AV2048" s="23"/>
    </row>
    <row r="2049" ht="15.75" customHeight="1">
      <c r="A2049" s="17" t="str">
        <f t="shared" si="1"/>
        <v>New Zealand-Oceania2005</v>
      </c>
      <c r="B2049" s="17" t="s">
        <v>252</v>
      </c>
      <c r="C2049" s="18" t="s">
        <v>243</v>
      </c>
      <c r="D2049" s="19" t="s">
        <v>84</v>
      </c>
      <c r="E2049" s="17">
        <v>6.207861E10</v>
      </c>
      <c r="F2049" s="18">
        <v>0.084</v>
      </c>
      <c r="G2049" s="18">
        <v>2288.0</v>
      </c>
      <c r="H2049" s="18">
        <v>0.078</v>
      </c>
      <c r="I2049" s="20">
        <f t="array" ref="I2049:J2049">IFNA(VLOOKUP(A2049,ENERGY!$A$2:$F$2692,{5,6},0),0)</f>
        <v>0</v>
      </c>
      <c r="J2049" s="20">
        <v>0.0</v>
      </c>
      <c r="K2049" s="20">
        <f t="array" ref="K2049:S2049">VLOOKUP(A2049,'HUMAN RESOURCES'!$A$2:$M$2692,{2,3,4,5,6,7,8,9,10},0)</f>
        <v>0.014</v>
      </c>
      <c r="L2049" s="20">
        <v>0.005</v>
      </c>
      <c r="M2049" s="20">
        <v>82.0</v>
      </c>
      <c r="N2049" s="20">
        <v>78.0</v>
      </c>
      <c r="O2049" s="20">
        <v>0.215</v>
      </c>
      <c r="P2049" s="20">
        <v>0.664</v>
      </c>
      <c r="Q2049" s="20">
        <v>0.12</v>
      </c>
      <c r="R2049" s="20">
        <v>4133900.0</v>
      </c>
      <c r="S2049" s="20">
        <v>0.861</v>
      </c>
      <c r="T2049" s="20">
        <f t="array" ref="T2049:U2049">VLOOKUP(A2049,TOURISM!$A$2:$F$2692,{3,6},0)</f>
        <v>5211000000</v>
      </c>
      <c r="U2049" s="20">
        <v>2.671E9</v>
      </c>
      <c r="V2049" s="20">
        <f t="array" ref="V2049:AA2049">VLOOKUP(A2049,BUSINESS!$A$2:$J$2692,{4,5,6,7,8,9},0)</f>
        <v>0.366</v>
      </c>
      <c r="W2049" s="20">
        <v>12.0</v>
      </c>
      <c r="X2049" s="20"/>
      <c r="Y2049" s="20">
        <v>172.0</v>
      </c>
      <c r="Z2049" s="20">
        <v>0.627</v>
      </c>
      <c r="AA2049" s="20">
        <v>0.854</v>
      </c>
      <c r="AB2049" s="21">
        <f t="shared" si="650"/>
        <v>15016.95977</v>
      </c>
      <c r="AC2049" s="20"/>
      <c r="AD2049" s="20"/>
      <c r="AE2049" s="20">
        <f t="shared" si="679"/>
        <v>646.1210963</v>
      </c>
      <c r="AF2049" s="22" t="b">
        <f t="shared" si="4"/>
        <v>0</v>
      </c>
      <c r="AG2049" s="20" t="b">
        <f t="shared" si="5"/>
        <v>0</v>
      </c>
      <c r="AH2049" s="20" t="b">
        <f t="shared" si="6"/>
        <v>0</v>
      </c>
      <c r="AI2049" s="20" t="b">
        <f t="shared" si="7"/>
        <v>0</v>
      </c>
      <c r="AJ2049" s="20"/>
      <c r="AK2049" s="20"/>
      <c r="AL2049" s="20"/>
      <c r="AM2049" s="20"/>
      <c r="AN2049" s="20"/>
      <c r="AO2049" s="20"/>
      <c r="AP2049" s="20"/>
      <c r="AQ2049" s="20"/>
      <c r="AR2049" s="23"/>
      <c r="AS2049" s="23"/>
      <c r="AT2049" s="23"/>
      <c r="AU2049" s="23"/>
      <c r="AV2049" s="23"/>
    </row>
    <row r="2050" ht="15.75" customHeight="1">
      <c r="A2050" s="17" t="str">
        <f t="shared" si="1"/>
        <v>New Zealand-Oceania2006</v>
      </c>
      <c r="B2050" s="17" t="s">
        <v>252</v>
      </c>
      <c r="C2050" s="18" t="s">
        <v>243</v>
      </c>
      <c r="D2050" s="19" t="s">
        <v>85</v>
      </c>
      <c r="E2050" s="17">
        <v>6.220261924E10</v>
      </c>
      <c r="F2050" s="18">
        <v>0.088</v>
      </c>
      <c r="G2050" s="18">
        <v>2295.0</v>
      </c>
      <c r="H2050" s="18">
        <v>0.082</v>
      </c>
      <c r="I2050" s="20">
        <f t="array" ref="I2050:J2050">IFNA(VLOOKUP(A2050,ENERGY!$A$2:$F$2692,{5,6},0),0)</f>
        <v>17393</v>
      </c>
      <c r="J2050" s="20">
        <v>34759.0</v>
      </c>
      <c r="K2050" s="20">
        <f t="array" ref="K2050:S2050">VLOOKUP(A2050,'HUMAN RESOURCES'!$A$2:$M$2692,{2,3,4,5,6,7,8,9,10},0)</f>
        <v>0.014</v>
      </c>
      <c r="L2050" s="20">
        <v>0.005</v>
      </c>
      <c r="M2050" s="20">
        <v>82.0</v>
      </c>
      <c r="N2050" s="20">
        <v>78.0</v>
      </c>
      <c r="O2050" s="20">
        <v>0.213</v>
      </c>
      <c r="P2050" s="20">
        <v>0.666</v>
      </c>
      <c r="Q2050" s="20">
        <v>0.121</v>
      </c>
      <c r="R2050" s="20">
        <v>4184600.0</v>
      </c>
      <c r="S2050" s="20">
        <v>0.861</v>
      </c>
      <c r="T2050" s="20">
        <f t="array" ref="T2050:U2050">VLOOKUP(A2050,TOURISM!$A$2:$F$2692,{3,6},0)</f>
        <v>4792000000</v>
      </c>
      <c r="U2050" s="20">
        <v>2.534E9</v>
      </c>
      <c r="V2050" s="20">
        <f t="array" ref="V2050:AA2050">VLOOKUP(A2050,BUSINESS!$A$2:$J$2692,{4,5,6,7,8,9},0)</f>
        <v>0.354</v>
      </c>
      <c r="W2050" s="20">
        <v>12.0</v>
      </c>
      <c r="X2050" s="20"/>
      <c r="Y2050" s="20">
        <v>172.0</v>
      </c>
      <c r="Z2050" s="20">
        <v>0.69</v>
      </c>
      <c r="AA2050" s="20">
        <v>0.909</v>
      </c>
      <c r="AB2050" s="21">
        <f t="shared" si="650"/>
        <v>14864.65116</v>
      </c>
      <c r="AC2050" s="20">
        <f>I2050/R2050</f>
        <v>0.004156430722</v>
      </c>
      <c r="AD2050" s="20">
        <f>J2050/R2050</f>
        <v>0.008306409215</v>
      </c>
      <c r="AE2050" s="20">
        <f t="shared" si="679"/>
        <v>605.5536969</v>
      </c>
      <c r="AF2050" s="22" t="b">
        <f t="shared" si="4"/>
        <v>0</v>
      </c>
      <c r="AG2050" s="20" t="b">
        <f t="shared" si="5"/>
        <v>0</v>
      </c>
      <c r="AH2050" s="20" t="b">
        <f t="shared" si="6"/>
        <v>0</v>
      </c>
      <c r="AI2050" s="20" t="b">
        <f t="shared" si="7"/>
        <v>0</v>
      </c>
      <c r="AJ2050" s="20"/>
      <c r="AK2050" s="20"/>
      <c r="AL2050" s="20"/>
      <c r="AM2050" s="20"/>
      <c r="AN2050" s="20"/>
      <c r="AO2050" s="20"/>
      <c r="AP2050" s="20"/>
      <c r="AQ2050" s="20"/>
      <c r="AR2050" s="23"/>
      <c r="AS2050" s="23"/>
      <c r="AT2050" s="23"/>
      <c r="AU2050" s="23"/>
      <c r="AV2050" s="23"/>
    </row>
    <row r="2051" ht="15.75" customHeight="1">
      <c r="A2051" s="17" t="str">
        <f t="shared" si="1"/>
        <v>New Zealand-Oceania2007</v>
      </c>
      <c r="B2051" s="17" t="s">
        <v>252</v>
      </c>
      <c r="C2051" s="18" t="s">
        <v>243</v>
      </c>
      <c r="D2051" s="19" t="s">
        <v>86</v>
      </c>
      <c r="E2051" s="17">
        <v>6.2360446571E10</v>
      </c>
      <c r="F2051" s="18">
        <v>0.085</v>
      </c>
      <c r="G2051" s="18">
        <v>2694.0</v>
      </c>
      <c r="H2051" s="18">
        <v>0.086</v>
      </c>
      <c r="I2051" s="20">
        <f t="array" ref="I2051:J2051">IFNA(VLOOKUP(A2051,ENERGY!$A$2:$F$2692,{5,6},0),0)</f>
        <v>0</v>
      </c>
      <c r="J2051" s="20">
        <v>0.0</v>
      </c>
      <c r="K2051" s="20">
        <f t="array" ref="K2051:S2051">VLOOKUP(A2051,'HUMAN RESOURCES'!$A$2:$M$2692,{2,3,4,5,6,7,8,9,10},0)</f>
        <v>0.015</v>
      </c>
      <c r="L2051" s="20">
        <v>0.005</v>
      </c>
      <c r="M2051" s="20">
        <v>82.0</v>
      </c>
      <c r="N2051" s="20">
        <v>78.0</v>
      </c>
      <c r="O2051" s="20">
        <v>0.211</v>
      </c>
      <c r="P2051" s="20">
        <v>0.666</v>
      </c>
      <c r="Q2051" s="20">
        <v>0.123</v>
      </c>
      <c r="R2051" s="20">
        <v>4228300.0</v>
      </c>
      <c r="S2051" s="20">
        <v>0.861</v>
      </c>
      <c r="T2051" s="20">
        <f t="array" ref="T2051:U2051">VLOOKUP(A2051,TOURISM!$A$2:$F$2692,{3,6},0)</f>
        <v>5413000000</v>
      </c>
      <c r="U2051" s="20">
        <v>3.077E9</v>
      </c>
      <c r="V2051" s="20">
        <f t="array" ref="V2051:AA2051">VLOOKUP(A2051,BUSINESS!$A$2:$J$2692,{4,5,6,7,8,9},0)</f>
        <v>0.355</v>
      </c>
      <c r="W2051" s="20">
        <v>12.0</v>
      </c>
      <c r="X2051" s="20"/>
      <c r="Y2051" s="20">
        <v>172.0</v>
      </c>
      <c r="Z2051" s="20">
        <v>0.698</v>
      </c>
      <c r="AA2051" s="20">
        <v>1.004</v>
      </c>
      <c r="AB2051" s="21">
        <f t="shared" si="650"/>
        <v>14748.34959</v>
      </c>
      <c r="AC2051" s="20"/>
      <c r="AD2051" s="20"/>
      <c r="AE2051" s="20">
        <f t="shared" si="679"/>
        <v>727.7156304</v>
      </c>
      <c r="AF2051" s="22" t="b">
        <f t="shared" si="4"/>
        <v>0</v>
      </c>
      <c r="AG2051" s="20" t="b">
        <f t="shared" si="5"/>
        <v>0</v>
      </c>
      <c r="AH2051" s="20" t="b">
        <f t="shared" si="6"/>
        <v>0</v>
      </c>
      <c r="AI2051" s="20" t="b">
        <f t="shared" si="7"/>
        <v>0</v>
      </c>
      <c r="AJ2051" s="20"/>
      <c r="AK2051" s="20"/>
      <c r="AL2051" s="20"/>
      <c r="AM2051" s="20"/>
      <c r="AN2051" s="20"/>
      <c r="AO2051" s="20"/>
      <c r="AP2051" s="20"/>
      <c r="AQ2051" s="20"/>
      <c r="AR2051" s="23"/>
      <c r="AS2051" s="23"/>
      <c r="AT2051" s="23"/>
      <c r="AU2051" s="23"/>
      <c r="AV2051" s="23"/>
    </row>
    <row r="2052" ht="15.75" customHeight="1">
      <c r="A2052" s="17" t="str">
        <f t="shared" si="1"/>
        <v>New Zealand-Oceania2008</v>
      </c>
      <c r="B2052" s="17" t="s">
        <v>252</v>
      </c>
      <c r="C2052" s="18" t="s">
        <v>243</v>
      </c>
      <c r="D2052" s="19" t="s">
        <v>87</v>
      </c>
      <c r="E2052" s="17">
        <v>6.2519686E10</v>
      </c>
      <c r="F2052" s="18">
        <v>0.093</v>
      </c>
      <c r="G2052" s="18">
        <v>2820.0</v>
      </c>
      <c r="H2052" s="18">
        <v>0.089</v>
      </c>
      <c r="I2052" s="20">
        <f t="array" ref="I2052:J2052">IFNA(VLOOKUP(A2052,ENERGY!$A$2:$F$2692,{5,6},0),0)</f>
        <v>17123</v>
      </c>
      <c r="J2052" s="20">
        <v>33648.0</v>
      </c>
      <c r="K2052" s="20">
        <f t="array" ref="K2052:S2052">VLOOKUP(A2052,'HUMAN RESOURCES'!$A$2:$M$2692,{2,3,4,5,6,7,8,9,10},0)</f>
        <v>0.015</v>
      </c>
      <c r="L2052" s="20">
        <v>0.005</v>
      </c>
      <c r="M2052" s="20">
        <v>82.0</v>
      </c>
      <c r="N2052" s="20">
        <v>78.0</v>
      </c>
      <c r="O2052" s="20">
        <v>0.208</v>
      </c>
      <c r="P2052" s="20">
        <v>0.666</v>
      </c>
      <c r="Q2052" s="20">
        <v>0.125</v>
      </c>
      <c r="R2052" s="20">
        <v>4268900.0</v>
      </c>
      <c r="S2052" s="20">
        <v>0.861</v>
      </c>
      <c r="T2052" s="20">
        <f t="array" ref="T2052:U2052">VLOOKUP(A2052,TOURISM!$A$2:$F$2692,{3,6},0)</f>
        <v>5152000000</v>
      </c>
      <c r="U2052" s="20">
        <v>3.006E9</v>
      </c>
      <c r="V2052" s="20">
        <f t="array" ref="V2052:AA2052">VLOOKUP(A2052,BUSINESS!$A$2:$J$2692,{4,5,6,7,8,9},0)</f>
        <v>0.36</v>
      </c>
      <c r="W2052" s="20">
        <v>1.0</v>
      </c>
      <c r="X2052" s="20"/>
      <c r="Y2052" s="20">
        <v>172.0</v>
      </c>
      <c r="Z2052" s="20">
        <v>0.72</v>
      </c>
      <c r="AA2052" s="20">
        <v>1.08</v>
      </c>
      <c r="AB2052" s="21">
        <f t="shared" si="650"/>
        <v>14645.38546</v>
      </c>
      <c r="AC2052" s="20">
        <f t="shared" ref="AC2052:AC2053" si="681">I2052/R2052</f>
        <v>0.004011103563</v>
      </c>
      <c r="AD2052" s="20">
        <f t="shared" ref="AD2052:AD2053" si="682">J2052/R2052</f>
        <v>0.007882124201</v>
      </c>
      <c r="AE2052" s="20">
        <f t="shared" si="679"/>
        <v>704.1626649</v>
      </c>
      <c r="AF2052" s="22" t="b">
        <f t="shared" si="4"/>
        <v>0</v>
      </c>
      <c r="AG2052" s="20" t="b">
        <f t="shared" si="5"/>
        <v>0</v>
      </c>
      <c r="AH2052" s="20" t="b">
        <f t="shared" si="6"/>
        <v>0</v>
      </c>
      <c r="AI2052" s="20" t="b">
        <f t="shared" si="7"/>
        <v>0</v>
      </c>
      <c r="AJ2052" s="20"/>
      <c r="AK2052" s="20"/>
      <c r="AL2052" s="20"/>
      <c r="AM2052" s="20"/>
      <c r="AN2052" s="20"/>
      <c r="AO2052" s="20"/>
      <c r="AP2052" s="20"/>
      <c r="AQ2052" s="20"/>
      <c r="AR2052" s="23"/>
      <c r="AS2052" s="23"/>
      <c r="AT2052" s="23"/>
      <c r="AU2052" s="23"/>
      <c r="AV2052" s="23"/>
    </row>
    <row r="2053" ht="15.75" customHeight="1">
      <c r="A2053" s="17" t="str">
        <f t="shared" si="1"/>
        <v>New Zealand-Oceania2009</v>
      </c>
      <c r="B2053" s="17" t="s">
        <v>252</v>
      </c>
      <c r="C2053" s="18" t="s">
        <v>243</v>
      </c>
      <c r="D2053" s="19" t="s">
        <v>88</v>
      </c>
      <c r="E2053" s="17">
        <v>6.3029562337E10</v>
      </c>
      <c r="F2053" s="18">
        <v>0.1</v>
      </c>
      <c r="G2053" s="18">
        <v>2702.0</v>
      </c>
      <c r="H2053" s="18">
        <v>0.067</v>
      </c>
      <c r="I2053" s="20">
        <f t="array" ref="I2053:J2053">IFNA(VLOOKUP(A2053,ENERGY!$A$2:$F$2692,{5,6},0),0)</f>
        <v>16846</v>
      </c>
      <c r="J2053" s="20">
        <v>33920.0</v>
      </c>
      <c r="K2053" s="20">
        <f t="array" ref="K2053:S2053">VLOOKUP(A2053,'HUMAN RESOURCES'!$A$2:$M$2692,{2,3,4,5,6,7,8,9,10},0)</f>
        <v>0.014</v>
      </c>
      <c r="L2053" s="20">
        <v>0.005</v>
      </c>
      <c r="M2053" s="20">
        <v>83.0</v>
      </c>
      <c r="N2053" s="20">
        <v>79.0</v>
      </c>
      <c r="O2053" s="20">
        <v>0.207</v>
      </c>
      <c r="P2053" s="20">
        <v>0.666</v>
      </c>
      <c r="Q2053" s="20">
        <v>0.127</v>
      </c>
      <c r="R2053" s="20">
        <v>4315800.0</v>
      </c>
      <c r="S2053" s="20">
        <v>0.861</v>
      </c>
      <c r="T2053" s="20">
        <f t="array" ref="T2053:U2053">VLOOKUP(A2053,TOURISM!$A$2:$F$2692,{3,6},0)</f>
        <v>4591000000</v>
      </c>
      <c r="U2053" s="20">
        <v>2.58E9</v>
      </c>
      <c r="V2053" s="20">
        <f t="array" ref="V2053:AA2053">VLOOKUP(A2053,BUSINESS!$A$2:$J$2692,{4,5,6,7,8,9},0)</f>
        <v>0.332</v>
      </c>
      <c r="W2053" s="20">
        <v>1.0</v>
      </c>
      <c r="X2053" s="20"/>
      <c r="Y2053" s="20">
        <v>172.0</v>
      </c>
      <c r="Z2053" s="20">
        <v>0.797</v>
      </c>
      <c r="AA2053" s="20">
        <v>1.087</v>
      </c>
      <c r="AB2053" s="21">
        <f t="shared" si="650"/>
        <v>14604.37516</v>
      </c>
      <c r="AC2053" s="20">
        <f t="shared" si="681"/>
        <v>0.003903331943</v>
      </c>
      <c r="AD2053" s="20">
        <f t="shared" si="682"/>
        <v>0.007859493026</v>
      </c>
      <c r="AE2053" s="20">
        <f t="shared" si="679"/>
        <v>597.80342</v>
      </c>
      <c r="AF2053" s="22" t="b">
        <f t="shared" si="4"/>
        <v>0</v>
      </c>
      <c r="AG2053" s="20" t="b">
        <f t="shared" si="5"/>
        <v>0</v>
      </c>
      <c r="AH2053" s="20" t="b">
        <f t="shared" si="6"/>
        <v>0</v>
      </c>
      <c r="AI2053" s="20" t="b">
        <f t="shared" si="7"/>
        <v>0</v>
      </c>
      <c r="AJ2053" s="20"/>
      <c r="AK2053" s="20"/>
      <c r="AL2053" s="20"/>
      <c r="AM2053" s="20"/>
      <c r="AN2053" s="20"/>
      <c r="AO2053" s="20"/>
      <c r="AP2053" s="20"/>
      <c r="AQ2053" s="20"/>
      <c r="AR2053" s="23"/>
      <c r="AS2053" s="23"/>
      <c r="AT2053" s="23"/>
      <c r="AU2053" s="23"/>
      <c r="AV2053" s="23"/>
    </row>
    <row r="2054" ht="15.75" customHeight="1">
      <c r="A2054" s="17" t="str">
        <f t="shared" si="1"/>
        <v>New Zealand-Oceania2010</v>
      </c>
      <c r="B2054" s="17" t="s">
        <v>252</v>
      </c>
      <c r="C2054" s="18" t="s">
        <v>243</v>
      </c>
      <c r="D2054" s="19" t="s">
        <v>89</v>
      </c>
      <c r="E2054" s="17">
        <v>6.3615445567E10</v>
      </c>
      <c r="F2054" s="18">
        <v>0.102</v>
      </c>
      <c r="G2054" s="18">
        <v>3260.0</v>
      </c>
      <c r="H2054" s="18">
        <v>0.063</v>
      </c>
      <c r="I2054" s="20">
        <f t="array" ref="I2054:J2054">IFNA(VLOOKUP(A2054,ENERGY!$A$2:$F$2692,{5,6},0),0)</f>
        <v>0</v>
      </c>
      <c r="J2054" s="20">
        <v>0.0</v>
      </c>
      <c r="K2054" s="20">
        <f t="array" ref="K2054:S2054">VLOOKUP(A2054,'HUMAN RESOURCES'!$A$2:$M$2692,{2,3,4,5,6,7,8,9,10},0)</f>
        <v>0.015</v>
      </c>
      <c r="L2054" s="20">
        <v>0.005</v>
      </c>
      <c r="M2054" s="20">
        <v>83.0</v>
      </c>
      <c r="N2054" s="20">
        <v>79.0</v>
      </c>
      <c r="O2054" s="20">
        <v>0.205</v>
      </c>
      <c r="P2054" s="20">
        <v>0.665</v>
      </c>
      <c r="Q2054" s="20">
        <v>0.13</v>
      </c>
      <c r="R2054" s="20">
        <v>4367800.0</v>
      </c>
      <c r="S2054" s="20">
        <v>0.862</v>
      </c>
      <c r="T2054" s="20">
        <f t="array" ref="T2054:U2054">VLOOKUP(A2054,TOURISM!$A$2:$F$2692,{3,6},0)</f>
        <v>4904000000</v>
      </c>
      <c r="U2054" s="20">
        <v>3.037E9</v>
      </c>
      <c r="V2054" s="20">
        <f t="array" ref="V2054:AA2054">VLOOKUP(A2054,BUSINESS!$A$2:$J$2692,{4,5,6,7,8,9},0)</f>
        <v>0.347</v>
      </c>
      <c r="W2054" s="20">
        <v>1.0</v>
      </c>
      <c r="X2054" s="20"/>
      <c r="Y2054" s="20">
        <v>172.0</v>
      </c>
      <c r="Z2054" s="20">
        <v>0.805</v>
      </c>
      <c r="AA2054" s="20">
        <v>1.078</v>
      </c>
      <c r="AB2054" s="21">
        <f t="shared" si="650"/>
        <v>14564.64251</v>
      </c>
      <c r="AC2054" s="20"/>
      <c r="AD2054" s="20"/>
      <c r="AE2054" s="20">
        <f t="shared" si="679"/>
        <v>695.3157196</v>
      </c>
      <c r="AF2054" s="22" t="b">
        <f t="shared" si="4"/>
        <v>0</v>
      </c>
      <c r="AG2054" s="20" t="b">
        <f t="shared" si="5"/>
        <v>0</v>
      </c>
      <c r="AH2054" s="20" t="b">
        <f t="shared" si="6"/>
        <v>0</v>
      </c>
      <c r="AI2054" s="20" t="b">
        <f t="shared" si="7"/>
        <v>0</v>
      </c>
      <c r="AJ2054" s="20"/>
      <c r="AK2054" s="20"/>
      <c r="AL2054" s="20"/>
      <c r="AM2054" s="20"/>
      <c r="AN2054" s="20"/>
      <c r="AO2054" s="20"/>
      <c r="AP2054" s="20"/>
      <c r="AQ2054" s="20"/>
      <c r="AR2054" s="23"/>
      <c r="AS2054" s="23"/>
      <c r="AT2054" s="23"/>
      <c r="AU2054" s="23"/>
      <c r="AV2054" s="23"/>
    </row>
    <row r="2055" ht="15.75" customHeight="1">
      <c r="A2055" s="17" t="str">
        <f t="shared" si="1"/>
        <v>New Zealand-Oceania2011</v>
      </c>
      <c r="B2055" s="17" t="s">
        <v>252</v>
      </c>
      <c r="C2055" s="18" t="s">
        <v>243</v>
      </c>
      <c r="D2055" s="19" t="s">
        <v>90</v>
      </c>
      <c r="E2055" s="17">
        <v>6.432822E10</v>
      </c>
      <c r="F2055" s="18">
        <v>0.103</v>
      </c>
      <c r="G2055" s="18">
        <v>3715.0</v>
      </c>
      <c r="H2055" s="18">
        <v>0.061</v>
      </c>
      <c r="I2055" s="20">
        <f t="array" ref="I2055:J2055">IFNA(VLOOKUP(A2055,ENERGY!$A$2:$F$2692,{5,6},0),0)</f>
        <v>16847</v>
      </c>
      <c r="J2055" s="20">
        <v>33938.0</v>
      </c>
      <c r="K2055" s="20">
        <f t="array" ref="K2055:S2055">VLOOKUP(A2055,'HUMAN RESOURCES'!$A$2:$M$2692,{2,3,4,5,6,7,8,9,10},0)</f>
        <v>0.014</v>
      </c>
      <c r="L2055" s="20">
        <v>0.005</v>
      </c>
      <c r="M2055" s="20">
        <v>83.0</v>
      </c>
      <c r="N2055" s="20">
        <v>79.0</v>
      </c>
      <c r="O2055" s="20">
        <v>0.204</v>
      </c>
      <c r="P2055" s="20">
        <v>0.663</v>
      </c>
      <c r="Q2055" s="20">
        <v>0.133</v>
      </c>
      <c r="R2055" s="20">
        <v>4405200.0</v>
      </c>
      <c r="S2055" s="20">
        <v>0.862</v>
      </c>
      <c r="T2055" s="20">
        <f t="array" ref="T2055:U2055">VLOOKUP(A2055,TOURISM!$A$2:$F$2692,{3,6},0)</f>
        <v>5546000000</v>
      </c>
      <c r="U2055" s="20">
        <v>3.462E9</v>
      </c>
      <c r="V2055" s="20">
        <f t="array" ref="V2055:AA2055">VLOOKUP(A2055,BUSINESS!$A$2:$J$2692,{4,5,6,7,8,9},0)</f>
        <v>0.344</v>
      </c>
      <c r="W2055" s="20">
        <v>1.0</v>
      </c>
      <c r="X2055" s="20"/>
      <c r="Y2055" s="20">
        <v>172.0</v>
      </c>
      <c r="Z2055" s="20">
        <v>0.812</v>
      </c>
      <c r="AA2055" s="20">
        <v>1.092</v>
      </c>
      <c r="AB2055" s="21">
        <f t="shared" si="650"/>
        <v>14602.79215</v>
      </c>
      <c r="AC2055" s="20">
        <f t="shared" ref="AC2055:AC2056" si="683">I2055/R2055</f>
        <v>0.003824343957</v>
      </c>
      <c r="AD2055" s="20">
        <f t="shared" ref="AD2055:AD2056" si="684">J2055/R2055</f>
        <v>0.007704077</v>
      </c>
      <c r="AE2055" s="20">
        <f t="shared" si="679"/>
        <v>785.8894034</v>
      </c>
      <c r="AF2055" s="22" t="b">
        <f t="shared" si="4"/>
        <v>0</v>
      </c>
      <c r="AG2055" s="20" t="b">
        <f t="shared" si="5"/>
        <v>0</v>
      </c>
      <c r="AH2055" s="20" t="b">
        <f t="shared" si="6"/>
        <v>0</v>
      </c>
      <c r="AI2055" s="20" t="b">
        <f t="shared" si="7"/>
        <v>0</v>
      </c>
      <c r="AJ2055" s="20"/>
      <c r="AK2055" s="20"/>
      <c r="AL2055" s="20"/>
      <c r="AM2055" s="20"/>
      <c r="AN2055" s="20"/>
      <c r="AO2055" s="20"/>
      <c r="AP2055" s="20"/>
      <c r="AQ2055" s="20"/>
      <c r="AR2055" s="23"/>
      <c r="AS2055" s="23"/>
      <c r="AT2055" s="23"/>
      <c r="AU2055" s="23"/>
      <c r="AV2055" s="23"/>
    </row>
    <row r="2056" ht="15.75" customHeight="1">
      <c r="A2056" s="17" t="str">
        <f t="shared" si="1"/>
        <v>New Zealand-Oceania2012</v>
      </c>
      <c r="B2056" s="17" t="s">
        <v>252</v>
      </c>
      <c r="C2056" s="18" t="s">
        <v>243</v>
      </c>
      <c r="D2056" s="19" t="s">
        <v>91</v>
      </c>
      <c r="E2056" s="17">
        <v>6.4375288107E10</v>
      </c>
      <c r="F2056" s="18">
        <v>0.103</v>
      </c>
      <c r="G2056" s="18">
        <v>3292.0</v>
      </c>
      <c r="H2056" s="18">
        <v>0.058</v>
      </c>
      <c r="I2056" s="20">
        <f t="array" ref="I2056:J2056">IFNA(VLOOKUP(A2056,ENERGY!$A$2:$F$2692,{5,6},0),0)</f>
        <v>16965</v>
      </c>
      <c r="J2056" s="20">
        <v>33553.0</v>
      </c>
      <c r="K2056" s="20">
        <f t="array" ref="K2056:S2056">VLOOKUP(A2056,'HUMAN RESOURCES'!$A$2:$M$2692,{2,3,4,5,6,7,8,9,10},0)</f>
        <v>0.014</v>
      </c>
      <c r="L2056" s="20">
        <v>0.005</v>
      </c>
      <c r="M2056" s="20">
        <v>83.0</v>
      </c>
      <c r="N2056" s="20">
        <v>79.0</v>
      </c>
      <c r="O2056" s="20">
        <v>0.203</v>
      </c>
      <c r="P2056" s="20">
        <v>0.661</v>
      </c>
      <c r="Q2056" s="20">
        <v>0.136</v>
      </c>
      <c r="R2056" s="20">
        <v>4433000.0</v>
      </c>
      <c r="S2056" s="20">
        <v>0.862</v>
      </c>
      <c r="T2056" s="20">
        <f t="array" ref="T2056:U2056">VLOOKUP(A2056,TOURISM!$A$2:$F$2692,{3,6},0)</f>
        <v>5467000000</v>
      </c>
      <c r="U2056" s="20">
        <v>3.718E9</v>
      </c>
      <c r="V2056" s="20">
        <f t="array" ref="V2056:AA2056">VLOOKUP(A2056,BUSINESS!$A$2:$J$2692,{4,5,6,7,8,9},0)</f>
        <v>0.34</v>
      </c>
      <c r="W2056" s="20">
        <v>1.0</v>
      </c>
      <c r="X2056" s="20">
        <v>3.0</v>
      </c>
      <c r="Y2056" s="20">
        <v>152.0</v>
      </c>
      <c r="Z2056" s="20">
        <v>0.82</v>
      </c>
      <c r="AA2056" s="20">
        <v>1.104</v>
      </c>
      <c r="AB2056" s="21">
        <f t="shared" si="650"/>
        <v>14521.83355</v>
      </c>
      <c r="AC2056" s="20">
        <f t="shared" si="683"/>
        <v>0.003826979472</v>
      </c>
      <c r="AD2056" s="20">
        <f t="shared" si="684"/>
        <v>0.007568914956</v>
      </c>
      <c r="AE2056" s="20">
        <f t="shared" si="679"/>
        <v>838.7096774</v>
      </c>
      <c r="AF2056" s="22" t="b">
        <f t="shared" si="4"/>
        <v>0</v>
      </c>
      <c r="AG2056" s="20" t="b">
        <f t="shared" si="5"/>
        <v>0</v>
      </c>
      <c r="AH2056" s="20" t="b">
        <f t="shared" si="6"/>
        <v>0</v>
      </c>
      <c r="AI2056" s="20" t="b">
        <f t="shared" si="7"/>
        <v>0</v>
      </c>
      <c r="AJ2056" s="20"/>
      <c r="AK2056" s="20"/>
      <c r="AL2056" s="20"/>
      <c r="AM2056" s="20"/>
      <c r="AN2056" s="20"/>
      <c r="AO2056" s="20"/>
      <c r="AP2056" s="20"/>
      <c r="AQ2056" s="20"/>
      <c r="AR2056" s="23"/>
      <c r="AS2056" s="23"/>
      <c r="AT2056" s="23"/>
      <c r="AU2056" s="23"/>
      <c r="AV2056" s="23"/>
    </row>
    <row r="2057" ht="15.75" customHeight="1">
      <c r="A2057" s="17" t="str">
        <f t="shared" si="1"/>
        <v>Papua New Guinea-Oceania2000</v>
      </c>
      <c r="B2057" s="17" t="s">
        <v>253</v>
      </c>
      <c r="C2057" s="18" t="s">
        <v>243</v>
      </c>
      <c r="D2057" s="19" t="s">
        <v>76</v>
      </c>
      <c r="E2057" s="17">
        <v>1.04E11</v>
      </c>
      <c r="F2057" s="18">
        <v>0.04</v>
      </c>
      <c r="G2057" s="18">
        <v>26.0</v>
      </c>
      <c r="H2057" s="18">
        <v>0.175</v>
      </c>
      <c r="I2057" s="20" t="str">
        <f t="array" ref="I2057:J2057">IFNA(VLOOKUP(A2057,ENERGY!$A$2:$F$2692,{5,6},0),0)</f>
        <v/>
      </c>
      <c r="J2057" s="20"/>
      <c r="K2057" s="20">
        <f t="array" ref="K2057:S2057">VLOOKUP(A2057,'HUMAN RESOURCES'!$A$2:$M$2692,{2,3,4,5,6,7,8,9,10},0)</f>
        <v>0.035</v>
      </c>
      <c r="L2057" s="20">
        <v>0.058</v>
      </c>
      <c r="M2057" s="20">
        <v>61.0</v>
      </c>
      <c r="N2057" s="20">
        <v>57.0</v>
      </c>
      <c r="O2057" s="20">
        <v>0.402</v>
      </c>
      <c r="P2057" s="20">
        <v>0.573</v>
      </c>
      <c r="Q2057" s="20">
        <v>0.025</v>
      </c>
      <c r="R2057" s="20">
        <v>5379226.0</v>
      </c>
      <c r="S2057" s="20">
        <v>0.132</v>
      </c>
      <c r="T2057" s="20">
        <f t="array" ref="T2057:U2057">VLOOKUP(A2057,TOURISM!$A$2:$F$2692,{3,6},0)</f>
        <v>7000000</v>
      </c>
      <c r="U2057" s="20">
        <v>5.0E7</v>
      </c>
      <c r="V2057" s="20" t="str">
        <f t="array" ref="V2057:AA2057">VLOOKUP(A2057,BUSINESS!$A$2:$J$2692,{4,5,6,7,8,9},0)</f>
        <v/>
      </c>
      <c r="W2057" s="20"/>
      <c r="X2057" s="20"/>
      <c r="Y2057" s="20"/>
      <c r="Z2057" s="20">
        <v>0.008</v>
      </c>
      <c r="AA2057" s="20">
        <v>0.002</v>
      </c>
      <c r="AB2057" s="21">
        <f t="shared" si="650"/>
        <v>19333.63647</v>
      </c>
      <c r="AC2057" s="20"/>
      <c r="AD2057" s="20"/>
      <c r="AE2057" s="20">
        <f t="shared" si="679"/>
        <v>9.295017536</v>
      </c>
      <c r="AF2057" s="22" t="b">
        <f t="shared" si="4"/>
        <v>0</v>
      </c>
      <c r="AG2057" s="20" t="b">
        <f t="shared" si="5"/>
        <v>0</v>
      </c>
      <c r="AH2057" s="20" t="b">
        <f t="shared" si="6"/>
        <v>0</v>
      </c>
      <c r="AI2057" s="20" t="b">
        <f t="shared" si="7"/>
        <v>0</v>
      </c>
      <c r="AJ2057" s="20"/>
      <c r="AK2057" s="20"/>
      <c r="AL2057" s="20"/>
      <c r="AM2057" s="20"/>
      <c r="AN2057" s="20"/>
      <c r="AO2057" s="20"/>
      <c r="AP2057" s="20"/>
      <c r="AQ2057" s="20"/>
      <c r="AR2057" s="23"/>
      <c r="AS2057" s="23"/>
      <c r="AT2057" s="23"/>
      <c r="AU2057" s="23"/>
      <c r="AV2057" s="23"/>
    </row>
    <row r="2058" ht="15.75" customHeight="1">
      <c r="A2058" s="17" t="str">
        <f t="shared" si="1"/>
        <v>Papua New Guinea-Oceania2001</v>
      </c>
      <c r="B2058" s="17" t="s">
        <v>253</v>
      </c>
      <c r="C2058" s="18" t="s">
        <v>243</v>
      </c>
      <c r="D2058" s="19" t="s">
        <v>77</v>
      </c>
      <c r="E2058" s="17">
        <v>1.04E11</v>
      </c>
      <c r="F2058" s="18">
        <v>0.045</v>
      </c>
      <c r="G2058" s="18">
        <v>25.0</v>
      </c>
      <c r="H2058" s="18">
        <v>0.162</v>
      </c>
      <c r="I2058" s="20" t="str">
        <f t="array" ref="I2058:J2058">IFNA(VLOOKUP(A2058,ENERGY!$A$2:$F$2692,{5,6},0),0)</f>
        <v/>
      </c>
      <c r="J2058" s="20"/>
      <c r="K2058" s="20">
        <f t="array" ref="K2058:S2058">VLOOKUP(A2058,'HUMAN RESOURCES'!$A$2:$M$2692,{2,3,4,5,6,7,8,9,10},0)</f>
        <v>0.035</v>
      </c>
      <c r="L2058" s="20">
        <v>0.058</v>
      </c>
      <c r="M2058" s="20">
        <v>61.0</v>
      </c>
      <c r="N2058" s="20">
        <v>57.0</v>
      </c>
      <c r="O2058" s="20">
        <v>0.402</v>
      </c>
      <c r="P2058" s="20">
        <v>0.573</v>
      </c>
      <c r="Q2058" s="20">
        <v>0.025</v>
      </c>
      <c r="R2058" s="20">
        <v>5518971.0</v>
      </c>
      <c r="S2058" s="20">
        <v>0.132</v>
      </c>
      <c r="T2058" s="20">
        <f t="array" ref="T2058:U2058">VLOOKUP(A2058,TOURISM!$A$2:$F$2692,{3,6},0)</f>
        <v>5200000</v>
      </c>
      <c r="U2058" s="20">
        <v>3.8E7</v>
      </c>
      <c r="V2058" s="20" t="str">
        <f t="array" ref="V2058:AA2058">VLOOKUP(A2058,BUSINESS!$A$2:$J$2692,{4,5,6,7,8,9},0)</f>
        <v/>
      </c>
      <c r="W2058" s="20"/>
      <c r="X2058" s="20"/>
      <c r="Y2058" s="20"/>
      <c r="Z2058" s="20">
        <v>0.009</v>
      </c>
      <c r="AA2058" s="20">
        <v>0.002</v>
      </c>
      <c r="AB2058" s="21">
        <f t="shared" si="650"/>
        <v>18844.09249</v>
      </c>
      <c r="AC2058" s="20"/>
      <c r="AD2058" s="20"/>
      <c r="AE2058" s="20">
        <f t="shared" si="679"/>
        <v>6.885341488</v>
      </c>
      <c r="AF2058" s="22" t="b">
        <f t="shared" si="4"/>
        <v>0</v>
      </c>
      <c r="AG2058" s="20" t="b">
        <f t="shared" si="5"/>
        <v>0</v>
      </c>
      <c r="AH2058" s="20" t="b">
        <f t="shared" si="6"/>
        <v>0</v>
      </c>
      <c r="AI2058" s="20" t="b">
        <f t="shared" si="7"/>
        <v>0</v>
      </c>
      <c r="AJ2058" s="20"/>
      <c r="AK2058" s="20"/>
      <c r="AL2058" s="20"/>
      <c r="AM2058" s="20"/>
      <c r="AN2058" s="20"/>
      <c r="AO2058" s="20"/>
      <c r="AP2058" s="20"/>
      <c r="AQ2058" s="20"/>
      <c r="AR2058" s="23"/>
      <c r="AS2058" s="23"/>
      <c r="AT2058" s="23"/>
      <c r="AU2058" s="23"/>
      <c r="AV2058" s="23"/>
    </row>
    <row r="2059" ht="15.75" customHeight="1">
      <c r="A2059" s="17" t="str">
        <f t="shared" si="1"/>
        <v>Papua New Guinea-Oceania2002</v>
      </c>
      <c r="B2059" s="17" t="s">
        <v>253</v>
      </c>
      <c r="C2059" s="18" t="s">
        <v>243</v>
      </c>
      <c r="D2059" s="19" t="s">
        <v>79</v>
      </c>
      <c r="E2059" s="17">
        <v>1.05E11</v>
      </c>
      <c r="F2059" s="18">
        <v>0.046</v>
      </c>
      <c r="G2059" s="18">
        <v>24.0</v>
      </c>
      <c r="H2059" s="18">
        <v>0.139</v>
      </c>
      <c r="I2059" s="20" t="str">
        <f t="array" ref="I2059:J2059">IFNA(VLOOKUP(A2059,ENERGY!$A$2:$F$2692,{5,6},0),0)</f>
        <v/>
      </c>
      <c r="J2059" s="20">
        <v>3135.0</v>
      </c>
      <c r="K2059" s="20">
        <f t="array" ref="K2059:S2059">VLOOKUP(A2059,'HUMAN RESOURCES'!$A$2:$M$2692,{2,3,4,5,6,7,8,9,10},0)</f>
        <v>0.034</v>
      </c>
      <c r="L2059" s="20">
        <v>0.057</v>
      </c>
      <c r="M2059" s="20">
        <v>62.0</v>
      </c>
      <c r="N2059" s="20">
        <v>57.0</v>
      </c>
      <c r="O2059" s="20">
        <v>0.402</v>
      </c>
      <c r="P2059" s="20">
        <v>0.573</v>
      </c>
      <c r="Q2059" s="20">
        <v>0.025</v>
      </c>
      <c r="R2059" s="20">
        <v>5660267.0</v>
      </c>
      <c r="S2059" s="20">
        <v>0.132</v>
      </c>
      <c r="T2059" s="20">
        <f t="array" ref="T2059:U2059">VLOOKUP(A2059,TOURISM!$A$2:$F$2692,{3,6},0)</f>
        <v>2800000</v>
      </c>
      <c r="U2059" s="20">
        <v>6.0E7</v>
      </c>
      <c r="V2059" s="20" t="str">
        <f t="array" ref="V2059:AA2059">VLOOKUP(A2059,BUSINESS!$A$2:$J$2692,{4,5,6,7,8,9},0)</f>
        <v/>
      </c>
      <c r="W2059" s="20"/>
      <c r="X2059" s="20"/>
      <c r="Y2059" s="20"/>
      <c r="Z2059" s="20">
        <v>0.013</v>
      </c>
      <c r="AA2059" s="20">
        <v>0.003</v>
      </c>
      <c r="AB2059" s="21">
        <f t="shared" si="650"/>
        <v>18550.36167</v>
      </c>
      <c r="AC2059" s="20"/>
      <c r="AD2059" s="20">
        <f t="shared" ref="AD2059:AD2061" si="685">J2059/R2059</f>
        <v>0.0005538607984</v>
      </c>
      <c r="AE2059" s="20">
        <f t="shared" si="679"/>
        <v>10.60020667</v>
      </c>
      <c r="AF2059" s="22" t="b">
        <f t="shared" si="4"/>
        <v>0</v>
      </c>
      <c r="AG2059" s="20" t="b">
        <f t="shared" si="5"/>
        <v>0</v>
      </c>
      <c r="AH2059" s="20" t="b">
        <f t="shared" si="6"/>
        <v>0</v>
      </c>
      <c r="AI2059" s="20" t="b">
        <f t="shared" si="7"/>
        <v>0</v>
      </c>
      <c r="AJ2059" s="20"/>
      <c r="AK2059" s="20"/>
      <c r="AL2059" s="20"/>
      <c r="AM2059" s="20"/>
      <c r="AN2059" s="20"/>
      <c r="AO2059" s="20"/>
      <c r="AP2059" s="20"/>
      <c r="AQ2059" s="20"/>
      <c r="AR2059" s="23"/>
      <c r="AS2059" s="23"/>
      <c r="AT2059" s="23"/>
      <c r="AU2059" s="23"/>
      <c r="AV2059" s="23"/>
    </row>
    <row r="2060" ht="15.75" customHeight="1">
      <c r="A2060" s="17" t="str">
        <f t="shared" si="1"/>
        <v>Papua New Guinea-Oceania2003</v>
      </c>
      <c r="B2060" s="17" t="s">
        <v>253</v>
      </c>
      <c r="C2060" s="18" t="s">
        <v>243</v>
      </c>
      <c r="D2060" s="19" t="s">
        <v>81</v>
      </c>
      <c r="E2060" s="17">
        <v>1.05E11</v>
      </c>
      <c r="F2060" s="18">
        <v>0.041</v>
      </c>
      <c r="G2060" s="18">
        <v>25.0</v>
      </c>
      <c r="H2060" s="18">
        <v>0.134</v>
      </c>
      <c r="I2060" s="20" t="str">
        <f t="array" ref="I2060:J2060">IFNA(VLOOKUP(A2060,ENERGY!$A$2:$F$2692,{5,6},0),0)</f>
        <v/>
      </c>
      <c r="J2060" s="20">
        <v>3333.0</v>
      </c>
      <c r="K2060" s="20">
        <f t="array" ref="K2060:S2060">VLOOKUP(A2060,'HUMAN RESOURCES'!$A$2:$M$2692,{2,3,4,5,6,7,8,9,10},0)</f>
        <v>0.034</v>
      </c>
      <c r="L2060" s="20">
        <v>0.057</v>
      </c>
      <c r="M2060" s="20">
        <v>62.0</v>
      </c>
      <c r="N2060" s="20">
        <v>58.0</v>
      </c>
      <c r="O2060" s="20">
        <v>0.401</v>
      </c>
      <c r="P2060" s="20">
        <v>0.573</v>
      </c>
      <c r="Q2060" s="20">
        <v>0.026</v>
      </c>
      <c r="R2060" s="20">
        <v>5803302.0</v>
      </c>
      <c r="S2060" s="20">
        <v>0.131</v>
      </c>
      <c r="T2060" s="20">
        <f t="array" ref="T2060:U2060">VLOOKUP(A2060,TOURISM!$A$2:$F$2692,{3,6},0)</f>
        <v>4900000</v>
      </c>
      <c r="U2060" s="20">
        <v>5.2E7</v>
      </c>
      <c r="V2060" s="20" t="str">
        <f t="array" ref="V2060:AA2060">VLOOKUP(A2060,BUSINESS!$A$2:$J$2692,{4,5,6,7,8,9},0)</f>
        <v/>
      </c>
      <c r="W2060" s="20">
        <v>51.0</v>
      </c>
      <c r="X2060" s="20"/>
      <c r="Y2060" s="20"/>
      <c r="Z2060" s="20">
        <v>0.014</v>
      </c>
      <c r="AA2060" s="20">
        <v>0.003</v>
      </c>
      <c r="AB2060" s="21">
        <f t="shared" si="650"/>
        <v>18093.14766</v>
      </c>
      <c r="AC2060" s="20"/>
      <c r="AD2060" s="20">
        <f t="shared" si="685"/>
        <v>0.0005743282014</v>
      </c>
      <c r="AE2060" s="20">
        <f t="shared" si="679"/>
        <v>8.960415984</v>
      </c>
      <c r="AF2060" s="22" t="b">
        <f t="shared" si="4"/>
        <v>0</v>
      </c>
      <c r="AG2060" s="20" t="b">
        <f t="shared" si="5"/>
        <v>0</v>
      </c>
      <c r="AH2060" s="20" t="b">
        <f t="shared" si="6"/>
        <v>0</v>
      </c>
      <c r="AI2060" s="20" t="b">
        <f t="shared" si="7"/>
        <v>0</v>
      </c>
      <c r="AJ2060" s="20"/>
      <c r="AK2060" s="20"/>
      <c r="AL2060" s="20"/>
      <c r="AM2060" s="20"/>
      <c r="AN2060" s="20"/>
      <c r="AO2060" s="20"/>
      <c r="AP2060" s="20"/>
      <c r="AQ2060" s="20"/>
      <c r="AR2060" s="23"/>
      <c r="AS2060" s="23"/>
      <c r="AT2060" s="23"/>
      <c r="AU2060" s="23"/>
      <c r="AV2060" s="23"/>
    </row>
    <row r="2061" ht="15.75" customHeight="1">
      <c r="A2061" s="17" t="str">
        <f t="shared" si="1"/>
        <v>Papua New Guinea-Oceania2004</v>
      </c>
      <c r="B2061" s="17" t="s">
        <v>253</v>
      </c>
      <c r="C2061" s="18" t="s">
        <v>243</v>
      </c>
      <c r="D2061" s="19" t="s">
        <v>83</v>
      </c>
      <c r="E2061" s="17">
        <v>1.06E11</v>
      </c>
      <c r="F2061" s="18">
        <v>0.046</v>
      </c>
      <c r="G2061" s="18">
        <v>30.0</v>
      </c>
      <c r="H2061" s="18">
        <v>0.133</v>
      </c>
      <c r="I2061" s="20" t="str">
        <f t="array" ref="I2061:J2061">IFNA(VLOOKUP(A2061,ENERGY!$A$2:$F$2692,{5,6},0),0)</f>
        <v/>
      </c>
      <c r="J2061" s="20">
        <v>3476.0</v>
      </c>
      <c r="K2061" s="20">
        <f t="array" ref="K2061:S2061">VLOOKUP(A2061,'HUMAN RESOURCES'!$A$2:$M$2692,{2,3,4,5,6,7,8,9,10},0)</f>
        <v>0.033</v>
      </c>
      <c r="L2061" s="20">
        <v>0.056</v>
      </c>
      <c r="M2061" s="20">
        <v>62.0</v>
      </c>
      <c r="N2061" s="20">
        <v>58.0</v>
      </c>
      <c r="O2061" s="20">
        <v>0.401</v>
      </c>
      <c r="P2061" s="20">
        <v>0.574</v>
      </c>
      <c r="Q2061" s="20">
        <v>0.026</v>
      </c>
      <c r="R2061" s="20">
        <v>5948461.0</v>
      </c>
      <c r="S2061" s="20">
        <v>0.131</v>
      </c>
      <c r="T2061" s="20">
        <f t="array" ref="T2061:U2061">VLOOKUP(A2061,TOURISM!$A$2:$F$2692,{3,6},0)</f>
        <v>7100000</v>
      </c>
      <c r="U2061" s="20">
        <v>7.2E7</v>
      </c>
      <c r="V2061" s="20" t="str">
        <f t="array" ref="V2061:AA2061">VLOOKUP(A2061,BUSINESS!$A$2:$J$2692,{4,5,6,7,8,9},0)</f>
        <v/>
      </c>
      <c r="W2061" s="20">
        <v>51.0</v>
      </c>
      <c r="X2061" s="20"/>
      <c r="Y2061" s="20"/>
      <c r="Z2061" s="20">
        <v>0.015</v>
      </c>
      <c r="AA2061" s="20">
        <v>0.008</v>
      </c>
      <c r="AB2061" s="21">
        <f t="shared" si="650"/>
        <v>17819.73522</v>
      </c>
      <c r="AC2061" s="20"/>
      <c r="AD2061" s="20">
        <f t="shared" si="685"/>
        <v>0.0005843528267</v>
      </c>
      <c r="AE2061" s="20">
        <f t="shared" si="679"/>
        <v>12.10397109</v>
      </c>
      <c r="AF2061" s="22" t="b">
        <f t="shared" si="4"/>
        <v>0</v>
      </c>
      <c r="AG2061" s="20" t="b">
        <f t="shared" si="5"/>
        <v>0</v>
      </c>
      <c r="AH2061" s="20" t="b">
        <f t="shared" si="6"/>
        <v>0</v>
      </c>
      <c r="AI2061" s="20" t="b">
        <f t="shared" si="7"/>
        <v>0</v>
      </c>
      <c r="AJ2061" s="20"/>
      <c r="AK2061" s="20"/>
      <c r="AL2061" s="20"/>
      <c r="AM2061" s="20"/>
      <c r="AN2061" s="20"/>
      <c r="AO2061" s="20"/>
      <c r="AP2061" s="20"/>
      <c r="AQ2061" s="20"/>
      <c r="AR2061" s="23"/>
      <c r="AS2061" s="23"/>
      <c r="AT2061" s="23"/>
      <c r="AU2061" s="23"/>
      <c r="AV2061" s="23"/>
    </row>
    <row r="2062" ht="15.75" customHeight="1">
      <c r="A2062" s="17" t="str">
        <f t="shared" si="1"/>
        <v>Papua New Guinea-Oceania2005</v>
      </c>
      <c r="B2062" s="17" t="s">
        <v>253</v>
      </c>
      <c r="C2062" s="18" t="s">
        <v>243</v>
      </c>
      <c r="D2062" s="19" t="s">
        <v>84</v>
      </c>
      <c r="E2062" s="17">
        <v>1.06E11</v>
      </c>
      <c r="F2062" s="18">
        <v>0.04</v>
      </c>
      <c r="G2062" s="18">
        <v>32.0</v>
      </c>
      <c r="H2062" s="18">
        <v>0.115</v>
      </c>
      <c r="I2062" s="20">
        <f t="array" ref="I2062:J2062">IFNA(VLOOKUP(A2062,ENERGY!$A$2:$F$2692,{5,6},0),0)</f>
        <v>0</v>
      </c>
      <c r="J2062" s="20">
        <v>0.0</v>
      </c>
      <c r="K2062" s="20">
        <f t="array" ref="K2062:S2062">VLOOKUP(A2062,'HUMAN RESOURCES'!$A$2:$M$2692,{2,3,4,5,6,7,8,9,10},0)</f>
        <v>0.033</v>
      </c>
      <c r="L2062" s="20">
        <v>0.056</v>
      </c>
      <c r="M2062" s="20">
        <v>63.0</v>
      </c>
      <c r="N2062" s="20">
        <v>59.0</v>
      </c>
      <c r="O2062" s="20">
        <v>0.4</v>
      </c>
      <c r="P2062" s="20">
        <v>0.574</v>
      </c>
      <c r="Q2062" s="20">
        <v>0.026</v>
      </c>
      <c r="R2062" s="20">
        <v>6095959.0</v>
      </c>
      <c r="S2062" s="20">
        <v>0.131</v>
      </c>
      <c r="T2062" s="20">
        <f t="array" ref="T2062:U2062">VLOOKUP(A2062,TOURISM!$A$2:$F$2692,{3,6},0)</f>
        <v>9400000</v>
      </c>
      <c r="U2062" s="20">
        <v>5.7E7</v>
      </c>
      <c r="V2062" s="20">
        <f t="array" ref="V2062:AA2062">VLOOKUP(A2062,BUSINESS!$A$2:$J$2692,{4,5,6,7,8,9},0)</f>
        <v>0.416</v>
      </c>
      <c r="W2062" s="20">
        <v>51.0</v>
      </c>
      <c r="X2062" s="20"/>
      <c r="Y2062" s="20">
        <v>207.0</v>
      </c>
      <c r="Z2062" s="20">
        <v>0.017</v>
      </c>
      <c r="AA2062" s="20">
        <v>0.012</v>
      </c>
      <c r="AB2062" s="21">
        <f t="shared" si="650"/>
        <v>17388.56839</v>
      </c>
      <c r="AC2062" s="20"/>
      <c r="AD2062" s="20"/>
      <c r="AE2062" s="20">
        <f t="shared" si="679"/>
        <v>9.350456589</v>
      </c>
      <c r="AF2062" s="22" t="b">
        <f t="shared" si="4"/>
        <v>0</v>
      </c>
      <c r="AG2062" s="20" t="b">
        <f t="shared" si="5"/>
        <v>0</v>
      </c>
      <c r="AH2062" s="20" t="b">
        <f t="shared" si="6"/>
        <v>0</v>
      </c>
      <c r="AI2062" s="20" t="b">
        <f t="shared" si="7"/>
        <v>0</v>
      </c>
      <c r="AJ2062" s="20"/>
      <c r="AK2062" s="20"/>
      <c r="AL2062" s="20"/>
      <c r="AM2062" s="20"/>
      <c r="AN2062" s="20"/>
      <c r="AO2062" s="20"/>
      <c r="AP2062" s="20"/>
      <c r="AQ2062" s="20"/>
      <c r="AR2062" s="23"/>
      <c r="AS2062" s="23"/>
      <c r="AT2062" s="23"/>
      <c r="AU2062" s="23"/>
      <c r="AV2062" s="23"/>
    </row>
    <row r="2063" ht="15.75" customHeight="1">
      <c r="A2063" s="17" t="str">
        <f t="shared" si="1"/>
        <v>Papua New Guinea-Oceania2006</v>
      </c>
      <c r="B2063" s="17" t="s">
        <v>253</v>
      </c>
      <c r="C2063" s="18" t="s">
        <v>243</v>
      </c>
      <c r="D2063" s="19" t="s">
        <v>85</v>
      </c>
      <c r="E2063" s="17">
        <v>1.07E11</v>
      </c>
      <c r="F2063" s="18">
        <v>0.035</v>
      </c>
      <c r="G2063" s="18">
        <v>31.0</v>
      </c>
      <c r="H2063" s="18">
        <v>0.106</v>
      </c>
      <c r="I2063" s="20" t="str">
        <f t="array" ref="I2063:J2063">IFNA(VLOOKUP(A2063,ENERGY!$A$2:$F$2692,{5,6},0),0)</f>
        <v/>
      </c>
      <c r="J2063" s="20">
        <v>3513.0</v>
      </c>
      <c r="K2063" s="20">
        <f t="array" ref="K2063:S2063">VLOOKUP(A2063,'HUMAN RESOURCES'!$A$2:$M$2692,{2,3,4,5,6,7,8,9,10},0)</f>
        <v>0.032</v>
      </c>
      <c r="L2063" s="20">
        <v>0.055</v>
      </c>
      <c r="M2063" s="20">
        <v>63.0</v>
      </c>
      <c r="N2063" s="20">
        <v>59.0</v>
      </c>
      <c r="O2063" s="20">
        <v>0.399</v>
      </c>
      <c r="P2063" s="20">
        <v>0.575</v>
      </c>
      <c r="Q2063" s="20">
        <v>0.026</v>
      </c>
      <c r="R2063" s="20">
        <v>6245797.0</v>
      </c>
      <c r="S2063" s="20">
        <v>0.131</v>
      </c>
      <c r="T2063" s="20">
        <f t="array" ref="T2063:U2063">VLOOKUP(A2063,TOURISM!$A$2:$F$2692,{3,6},0)</f>
        <v>3900000</v>
      </c>
      <c r="U2063" s="20">
        <v>4.3E7</v>
      </c>
      <c r="V2063" s="20">
        <f t="array" ref="V2063:AA2063">VLOOKUP(A2063,BUSINESS!$A$2:$J$2692,{4,5,6,7,8,9},0)</f>
        <v>0.415</v>
      </c>
      <c r="W2063" s="20">
        <v>51.0</v>
      </c>
      <c r="X2063" s="20"/>
      <c r="Y2063" s="20">
        <v>207.0</v>
      </c>
      <c r="Z2063" s="20">
        <v>0.018</v>
      </c>
      <c r="AA2063" s="20">
        <v>0.016</v>
      </c>
      <c r="AB2063" s="21">
        <f t="shared" si="650"/>
        <v>17131.5206</v>
      </c>
      <c r="AC2063" s="20"/>
      <c r="AD2063" s="20">
        <f t="shared" ref="AD2063:AD2066" si="686">J2063/R2063</f>
        <v>0.0005624582419</v>
      </c>
      <c r="AE2063" s="20">
        <f t="shared" si="679"/>
        <v>6.884629776</v>
      </c>
      <c r="AF2063" s="22" t="b">
        <f t="shared" si="4"/>
        <v>0</v>
      </c>
      <c r="AG2063" s="20" t="b">
        <f t="shared" si="5"/>
        <v>0</v>
      </c>
      <c r="AH2063" s="20" t="b">
        <f t="shared" si="6"/>
        <v>0</v>
      </c>
      <c r="AI2063" s="20" t="b">
        <f t="shared" si="7"/>
        <v>0</v>
      </c>
      <c r="AJ2063" s="20"/>
      <c r="AK2063" s="20"/>
      <c r="AL2063" s="20"/>
      <c r="AM2063" s="20"/>
      <c r="AN2063" s="20"/>
      <c r="AO2063" s="20"/>
      <c r="AP2063" s="20"/>
      <c r="AQ2063" s="20"/>
      <c r="AR2063" s="23"/>
      <c r="AS2063" s="23"/>
      <c r="AT2063" s="23"/>
      <c r="AU2063" s="23"/>
      <c r="AV2063" s="23"/>
    </row>
    <row r="2064" ht="15.75" customHeight="1">
      <c r="A2064" s="17" t="str">
        <f t="shared" si="1"/>
        <v>Papua New Guinea-Oceania2007</v>
      </c>
      <c r="B2064" s="17" t="s">
        <v>253</v>
      </c>
      <c r="C2064" s="18" t="s">
        <v>243</v>
      </c>
      <c r="D2064" s="19" t="s">
        <v>86</v>
      </c>
      <c r="E2064" s="17">
        <v>1.08E11</v>
      </c>
      <c r="F2064" s="18">
        <v>0.042</v>
      </c>
      <c r="G2064" s="18">
        <v>41.0</v>
      </c>
      <c r="H2064" s="18">
        <v>0.098</v>
      </c>
      <c r="I2064" s="20" t="str">
        <f t="array" ref="I2064:J2064">IFNA(VLOOKUP(A2064,ENERGY!$A$2:$F$2692,{5,6},0),0)</f>
        <v/>
      </c>
      <c r="J2064" s="20">
        <v>4481.0</v>
      </c>
      <c r="K2064" s="20">
        <f t="array" ref="K2064:S2064">VLOOKUP(A2064,'HUMAN RESOURCES'!$A$2:$M$2692,{2,3,4,5,6,7,8,9,10},0)</f>
        <v>0.032</v>
      </c>
      <c r="L2064" s="20">
        <v>0.054</v>
      </c>
      <c r="M2064" s="20">
        <v>63.0</v>
      </c>
      <c r="N2064" s="20">
        <v>59.0</v>
      </c>
      <c r="O2064" s="20">
        <v>0.397</v>
      </c>
      <c r="P2064" s="20">
        <v>0.576</v>
      </c>
      <c r="Q2064" s="20">
        <v>0.027</v>
      </c>
      <c r="R2064" s="20">
        <v>6397623.0</v>
      </c>
      <c r="S2064" s="20">
        <v>0.131</v>
      </c>
      <c r="T2064" s="20">
        <f t="array" ref="T2064:U2064">VLOOKUP(A2064,TOURISM!$A$2:$F$2692,{3,6},0)</f>
        <v>4500000</v>
      </c>
      <c r="U2064" s="20">
        <v>8.1E7</v>
      </c>
      <c r="V2064" s="20">
        <f t="array" ref="V2064:AA2064">VLOOKUP(A2064,BUSINESS!$A$2:$J$2692,{4,5,6,7,8,9},0)</f>
        <v>0.415</v>
      </c>
      <c r="W2064" s="20">
        <v>51.0</v>
      </c>
      <c r="X2064" s="20"/>
      <c r="Y2064" s="20">
        <v>207.0</v>
      </c>
      <c r="Z2064" s="20">
        <v>0.018</v>
      </c>
      <c r="AA2064" s="20">
        <v>0.047</v>
      </c>
      <c r="AB2064" s="21">
        <f t="shared" si="650"/>
        <v>16881.26981</v>
      </c>
      <c r="AC2064" s="20"/>
      <c r="AD2064" s="20">
        <f t="shared" si="686"/>
        <v>0.000700416389</v>
      </c>
      <c r="AE2064" s="20">
        <f t="shared" si="679"/>
        <v>12.66095236</v>
      </c>
      <c r="AF2064" s="22" t="b">
        <f t="shared" si="4"/>
        <v>0</v>
      </c>
      <c r="AG2064" s="20" t="b">
        <f t="shared" si="5"/>
        <v>0</v>
      </c>
      <c r="AH2064" s="20" t="b">
        <f t="shared" si="6"/>
        <v>0</v>
      </c>
      <c r="AI2064" s="20" t="b">
        <f t="shared" si="7"/>
        <v>0</v>
      </c>
      <c r="AJ2064" s="20"/>
      <c r="AK2064" s="20"/>
      <c r="AL2064" s="20"/>
      <c r="AM2064" s="20"/>
      <c r="AN2064" s="20"/>
      <c r="AO2064" s="20"/>
      <c r="AP2064" s="20"/>
      <c r="AQ2064" s="20"/>
      <c r="AR2064" s="23"/>
      <c r="AS2064" s="23"/>
      <c r="AT2064" s="23"/>
      <c r="AU2064" s="23"/>
      <c r="AV2064" s="23"/>
    </row>
    <row r="2065" ht="15.75" customHeight="1">
      <c r="A2065" s="17" t="str">
        <f t="shared" si="1"/>
        <v>Papua New Guinea-Oceania2008</v>
      </c>
      <c r="B2065" s="17" t="s">
        <v>253</v>
      </c>
      <c r="C2065" s="18" t="s">
        <v>243</v>
      </c>
      <c r="D2065" s="19" t="s">
        <v>87</v>
      </c>
      <c r="E2065" s="17">
        <v>1.1E11</v>
      </c>
      <c r="F2065" s="18">
        <v>0.046</v>
      </c>
      <c r="G2065" s="18">
        <v>56.0</v>
      </c>
      <c r="H2065" s="18">
        <v>0.092</v>
      </c>
      <c r="I2065" s="20" t="str">
        <f t="array" ref="I2065:J2065">IFNA(VLOOKUP(A2065,ENERGY!$A$2:$F$2692,{5,6},0),0)</f>
        <v/>
      </c>
      <c r="J2065" s="20">
        <v>4903.0</v>
      </c>
      <c r="K2065" s="20">
        <f t="array" ref="K2065:S2065">VLOOKUP(A2065,'HUMAN RESOURCES'!$A$2:$M$2692,{2,3,4,5,6,7,8,9,10},0)</f>
        <v>0.031</v>
      </c>
      <c r="L2065" s="20">
        <v>0.053</v>
      </c>
      <c r="M2065" s="20">
        <v>64.0</v>
      </c>
      <c r="N2065" s="20">
        <v>60.0</v>
      </c>
      <c r="O2065" s="20">
        <v>0.395</v>
      </c>
      <c r="P2065" s="20">
        <v>0.578</v>
      </c>
      <c r="Q2065" s="20">
        <v>0.027</v>
      </c>
      <c r="R2065" s="20">
        <v>6550877.0</v>
      </c>
      <c r="S2065" s="20">
        <v>0.131</v>
      </c>
      <c r="T2065" s="20">
        <f t="array" ref="T2065:U2065">VLOOKUP(A2065,TOURISM!$A$2:$F$2692,{3,6},0)</f>
        <v>3800000</v>
      </c>
      <c r="U2065" s="20">
        <v>7.5E7</v>
      </c>
      <c r="V2065" s="20">
        <f t="array" ref="V2065:AA2065">VLOOKUP(A2065,BUSINESS!$A$2:$J$2692,{4,5,6,7,8,9},0)</f>
        <v>0.415</v>
      </c>
      <c r="W2065" s="20">
        <v>51.0</v>
      </c>
      <c r="X2065" s="20"/>
      <c r="Y2065" s="20">
        <v>194.0</v>
      </c>
      <c r="Z2065" s="20">
        <v>0.012</v>
      </c>
      <c r="AA2065" s="20">
        <v>0.133</v>
      </c>
      <c r="AB2065" s="21">
        <f t="shared" si="650"/>
        <v>16791.64484</v>
      </c>
      <c r="AC2065" s="20"/>
      <c r="AD2065" s="20">
        <f t="shared" si="686"/>
        <v>0.0007484494061</v>
      </c>
      <c r="AE2065" s="20">
        <f t="shared" si="679"/>
        <v>11.44884876</v>
      </c>
      <c r="AF2065" s="22" t="b">
        <f t="shared" si="4"/>
        <v>0</v>
      </c>
      <c r="AG2065" s="20" t="b">
        <f t="shared" si="5"/>
        <v>0</v>
      </c>
      <c r="AH2065" s="20" t="b">
        <f t="shared" si="6"/>
        <v>0</v>
      </c>
      <c r="AI2065" s="20" t="b">
        <f t="shared" si="7"/>
        <v>0</v>
      </c>
      <c r="AJ2065" s="20"/>
      <c r="AK2065" s="20"/>
      <c r="AL2065" s="20"/>
      <c r="AM2065" s="20"/>
      <c r="AN2065" s="20"/>
      <c r="AO2065" s="20"/>
      <c r="AP2065" s="20"/>
      <c r="AQ2065" s="20"/>
      <c r="AR2065" s="23"/>
      <c r="AS2065" s="23"/>
      <c r="AT2065" s="23"/>
      <c r="AU2065" s="23"/>
      <c r="AV2065" s="23"/>
    </row>
    <row r="2066" ht="15.75" customHeight="1">
      <c r="A2066" s="17" t="str">
        <f t="shared" si="1"/>
        <v>Papua New Guinea-Oceania2009</v>
      </c>
      <c r="B2066" s="17" t="s">
        <v>253</v>
      </c>
      <c r="C2066" s="18" t="s">
        <v>243</v>
      </c>
      <c r="D2066" s="19" t="s">
        <v>88</v>
      </c>
      <c r="E2066" s="17">
        <v>1.1E11</v>
      </c>
      <c r="F2066" s="18">
        <v>0.042</v>
      </c>
      <c r="G2066" s="18">
        <v>50.0</v>
      </c>
      <c r="H2066" s="18">
        <v>0.101</v>
      </c>
      <c r="I2066" s="20" t="str">
        <f t="array" ref="I2066:J2066">IFNA(VLOOKUP(A2066,ENERGY!$A$2:$F$2692,{5,6},0),0)</f>
        <v/>
      </c>
      <c r="J2066" s="20">
        <v>4613.0</v>
      </c>
      <c r="K2066" s="20">
        <f t="array" ref="K2066:S2066">VLOOKUP(A2066,'HUMAN RESOURCES'!$A$2:$M$2692,{2,3,4,5,6,7,8,9,10},0)</f>
        <v>0.031</v>
      </c>
      <c r="L2066" s="20">
        <v>0.052</v>
      </c>
      <c r="M2066" s="20">
        <v>64.0</v>
      </c>
      <c r="N2066" s="20">
        <v>60.0</v>
      </c>
      <c r="O2066" s="20">
        <v>0.393</v>
      </c>
      <c r="P2066" s="20">
        <v>0.579</v>
      </c>
      <c r="Q2066" s="20">
        <v>0.027</v>
      </c>
      <c r="R2066" s="20">
        <v>6704829.0</v>
      </c>
      <c r="S2066" s="20">
        <v>0.13</v>
      </c>
      <c r="T2066" s="20">
        <f t="array" ref="T2066:U2066">VLOOKUP(A2066,TOURISM!$A$2:$F$2692,{3,6},0)</f>
        <v>2100000</v>
      </c>
      <c r="U2066" s="20">
        <v>1.32E8</v>
      </c>
      <c r="V2066" s="20">
        <f t="array" ref="V2066:AA2066">VLOOKUP(A2066,BUSINESS!$A$2:$J$2692,{4,5,6,7,8,9},0)</f>
        <v>0.421</v>
      </c>
      <c r="W2066" s="20">
        <v>51.0</v>
      </c>
      <c r="X2066" s="20"/>
      <c r="Y2066" s="20">
        <v>194.0</v>
      </c>
      <c r="Z2066" s="20">
        <v>0.016</v>
      </c>
      <c r="AA2066" s="20">
        <v>0.211</v>
      </c>
      <c r="AB2066" s="21">
        <f t="shared" si="650"/>
        <v>16406.08582</v>
      </c>
      <c r="AC2066" s="20"/>
      <c r="AD2066" s="20">
        <f t="shared" si="686"/>
        <v>0.0006880115809</v>
      </c>
      <c r="AE2066" s="20">
        <f t="shared" si="679"/>
        <v>19.68730299</v>
      </c>
      <c r="AF2066" s="22" t="b">
        <f t="shared" si="4"/>
        <v>0</v>
      </c>
      <c r="AG2066" s="20" t="b">
        <f t="shared" si="5"/>
        <v>0</v>
      </c>
      <c r="AH2066" s="20" t="b">
        <f t="shared" si="6"/>
        <v>0</v>
      </c>
      <c r="AI2066" s="20" t="b">
        <f t="shared" si="7"/>
        <v>0</v>
      </c>
      <c r="AJ2066" s="20"/>
      <c r="AK2066" s="20"/>
      <c r="AL2066" s="20"/>
      <c r="AM2066" s="20"/>
      <c r="AN2066" s="20"/>
      <c r="AO2066" s="20"/>
      <c r="AP2066" s="20"/>
      <c r="AQ2066" s="20"/>
      <c r="AR2066" s="23"/>
      <c r="AS2066" s="23"/>
      <c r="AT2066" s="23"/>
      <c r="AU2066" s="23"/>
      <c r="AV2066" s="23"/>
    </row>
    <row r="2067" ht="15.75" customHeight="1">
      <c r="A2067" s="17" t="str">
        <f t="shared" si="1"/>
        <v>Papua New Guinea-Oceania2010</v>
      </c>
      <c r="B2067" s="17" t="s">
        <v>253</v>
      </c>
      <c r="C2067" s="18" t="s">
        <v>243</v>
      </c>
      <c r="D2067" s="19" t="s">
        <v>89</v>
      </c>
      <c r="E2067" s="17">
        <v>1.1E11</v>
      </c>
      <c r="F2067" s="18">
        <v>0.041</v>
      </c>
      <c r="G2067" s="18">
        <v>57.0</v>
      </c>
      <c r="H2067" s="18">
        <v>0.104</v>
      </c>
      <c r="I2067" s="20">
        <f t="array" ref="I2067:J2067">IFNA(VLOOKUP(A2067,ENERGY!$A$2:$F$2692,{5,6},0),0)</f>
        <v>0</v>
      </c>
      <c r="J2067" s="20">
        <v>0.0</v>
      </c>
      <c r="K2067" s="20">
        <f t="array" ref="K2067:S2067">VLOOKUP(A2067,'HUMAN RESOURCES'!$A$2:$M$2692,{2,3,4,5,6,7,8,9,10},0)</f>
        <v>0.03</v>
      </c>
      <c r="L2067" s="20">
        <v>0.051</v>
      </c>
      <c r="M2067" s="20">
        <v>64.0</v>
      </c>
      <c r="N2067" s="20">
        <v>60.0</v>
      </c>
      <c r="O2067" s="20">
        <v>0.391</v>
      </c>
      <c r="P2067" s="20">
        <v>0.582</v>
      </c>
      <c r="Q2067" s="20">
        <v>0.028</v>
      </c>
      <c r="R2067" s="20">
        <v>6858945.0</v>
      </c>
      <c r="S2067" s="20">
        <v>0.13</v>
      </c>
      <c r="T2067" s="20">
        <f t="array" ref="T2067:U2067">VLOOKUP(A2067,TOURISM!$A$2:$F$2692,{3,6},0)</f>
        <v>2500000</v>
      </c>
      <c r="U2067" s="20">
        <v>1.38E8</v>
      </c>
      <c r="V2067" s="20">
        <f t="array" ref="V2067:AA2067">VLOOKUP(A2067,BUSINESS!$A$2:$J$2692,{4,5,6,7,8,9},0)</f>
        <v>0.421</v>
      </c>
      <c r="W2067" s="20">
        <v>51.0</v>
      </c>
      <c r="X2067" s="20"/>
      <c r="Y2067" s="20">
        <v>194.0</v>
      </c>
      <c r="Z2067" s="20">
        <v>0.013</v>
      </c>
      <c r="AA2067" s="20">
        <v>0.278</v>
      </c>
      <c r="AB2067" s="21">
        <f t="shared" si="650"/>
        <v>16037.45182</v>
      </c>
      <c r="AC2067" s="20"/>
      <c r="AD2067" s="20"/>
      <c r="AE2067" s="20">
        <f t="shared" si="679"/>
        <v>20.11971229</v>
      </c>
      <c r="AF2067" s="22" t="b">
        <f t="shared" si="4"/>
        <v>0</v>
      </c>
      <c r="AG2067" s="20" t="b">
        <f t="shared" si="5"/>
        <v>0</v>
      </c>
      <c r="AH2067" s="20" t="b">
        <f t="shared" si="6"/>
        <v>0</v>
      </c>
      <c r="AI2067" s="20" t="b">
        <f t="shared" si="7"/>
        <v>0</v>
      </c>
      <c r="AJ2067" s="20"/>
      <c r="AK2067" s="20"/>
      <c r="AL2067" s="20"/>
      <c r="AM2067" s="20"/>
      <c r="AN2067" s="20"/>
      <c r="AO2067" s="20"/>
      <c r="AP2067" s="20"/>
      <c r="AQ2067" s="20"/>
      <c r="AR2067" s="23"/>
      <c r="AS2067" s="23"/>
      <c r="AT2067" s="23"/>
      <c r="AU2067" s="23"/>
      <c r="AV2067" s="23"/>
    </row>
    <row r="2068" ht="15.75" customHeight="1">
      <c r="A2068" s="17" t="str">
        <f t="shared" si="1"/>
        <v>Papua New Guinea-Oceania2011</v>
      </c>
      <c r="B2068" s="17" t="s">
        <v>253</v>
      </c>
      <c r="C2068" s="18" t="s">
        <v>243</v>
      </c>
      <c r="D2068" s="19" t="s">
        <v>90</v>
      </c>
      <c r="E2068" s="17">
        <v>1.1E11</v>
      </c>
      <c r="F2068" s="18">
        <v>0.042</v>
      </c>
      <c r="G2068" s="18">
        <v>74.0</v>
      </c>
      <c r="H2068" s="18">
        <v>0.108</v>
      </c>
      <c r="I2068" s="20" t="str">
        <f t="array" ref="I2068:J2068">IFNA(VLOOKUP(A2068,ENERGY!$A$2:$F$2692,{5,6},0),0)</f>
        <v/>
      </c>
      <c r="J2068" s="20">
        <v>3968.0</v>
      </c>
      <c r="K2068" s="20">
        <f t="array" ref="K2068:S2068">VLOOKUP(A2068,'HUMAN RESOURCES'!$A$2:$M$2692,{2,3,4,5,6,7,8,9,10},0)</f>
        <v>0.03</v>
      </c>
      <c r="L2068" s="20">
        <v>0.05</v>
      </c>
      <c r="M2068" s="20">
        <v>64.0</v>
      </c>
      <c r="N2068" s="20">
        <v>60.0</v>
      </c>
      <c r="O2068" s="20">
        <v>0.387</v>
      </c>
      <c r="P2068" s="20">
        <v>0.584</v>
      </c>
      <c r="Q2068" s="20">
        <v>0.028</v>
      </c>
      <c r="R2068" s="20">
        <v>7012977.0</v>
      </c>
      <c r="S2068" s="20">
        <v>0.13</v>
      </c>
      <c r="T2068" s="20">
        <f t="array" ref="T2068:U2068">VLOOKUP(A2068,TOURISM!$A$2:$F$2692,{3,6},0)</f>
        <v>3500000</v>
      </c>
      <c r="U2068" s="20"/>
      <c r="V2068" s="20">
        <f t="array" ref="V2068:AA2068">VLOOKUP(A2068,BUSINESS!$A$2:$J$2692,{4,5,6,7,8,9},0)</f>
        <v>0.421</v>
      </c>
      <c r="W2068" s="20">
        <v>51.0</v>
      </c>
      <c r="X2068" s="20"/>
      <c r="Y2068" s="20">
        <v>194.0</v>
      </c>
      <c r="Z2068" s="20">
        <v>0.02</v>
      </c>
      <c r="AA2068" s="20">
        <v>0.342</v>
      </c>
      <c r="AB2068" s="21">
        <f t="shared" si="650"/>
        <v>15685.20758</v>
      </c>
      <c r="AC2068" s="20"/>
      <c r="AD2068" s="20">
        <f t="shared" ref="AD2068:AD2069" si="687">J2068/R2068</f>
        <v>0.0005658082153</v>
      </c>
      <c r="AE2068" s="20"/>
      <c r="AF2068" s="22" t="b">
        <f t="shared" si="4"/>
        <v>0</v>
      </c>
      <c r="AG2068" s="20" t="b">
        <f t="shared" si="5"/>
        <v>0</v>
      </c>
      <c r="AH2068" s="20" t="b">
        <f t="shared" si="6"/>
        <v>0</v>
      </c>
      <c r="AI2068" s="20" t="b">
        <f t="shared" si="7"/>
        <v>0</v>
      </c>
      <c r="AJ2068" s="20"/>
      <c r="AK2068" s="20"/>
      <c r="AL2068" s="20"/>
      <c r="AM2068" s="20"/>
      <c r="AN2068" s="20"/>
      <c r="AO2068" s="20"/>
      <c r="AP2068" s="20"/>
      <c r="AQ2068" s="20"/>
      <c r="AR2068" s="23"/>
      <c r="AS2068" s="23"/>
      <c r="AT2068" s="23"/>
      <c r="AU2068" s="23"/>
      <c r="AV2068" s="23"/>
    </row>
    <row r="2069" ht="15.75" customHeight="1">
      <c r="A2069" s="17" t="str">
        <f t="shared" si="1"/>
        <v>Papua New Guinea-Oceania2012</v>
      </c>
      <c r="B2069" s="17" t="s">
        <v>253</v>
      </c>
      <c r="C2069" s="18" t="s">
        <v>243</v>
      </c>
      <c r="D2069" s="19" t="s">
        <v>91</v>
      </c>
      <c r="E2069" s="17">
        <v>1.1E11</v>
      </c>
      <c r="F2069" s="18">
        <v>0.052</v>
      </c>
      <c r="G2069" s="18">
        <v>114.0</v>
      </c>
      <c r="H2069" s="18">
        <v>0.108</v>
      </c>
      <c r="I2069" s="20" t="str">
        <f t="array" ref="I2069:J2069">IFNA(VLOOKUP(A2069,ENERGY!$A$2:$F$2692,{5,6},0),0)</f>
        <v/>
      </c>
      <c r="J2069" s="20">
        <v>4595.0</v>
      </c>
      <c r="K2069" s="20">
        <f t="array" ref="K2069:S2069">VLOOKUP(A2069,'HUMAN RESOURCES'!$A$2:$M$2692,{2,3,4,5,6,7,8,9,10},0)</f>
        <v>0.029</v>
      </c>
      <c r="L2069" s="20">
        <v>0.048</v>
      </c>
      <c r="M2069" s="20">
        <v>64.0</v>
      </c>
      <c r="N2069" s="20">
        <v>60.0</v>
      </c>
      <c r="O2069" s="20">
        <v>0.384</v>
      </c>
      <c r="P2069" s="20">
        <v>0.588</v>
      </c>
      <c r="Q2069" s="20">
        <v>0.029</v>
      </c>
      <c r="R2069" s="20">
        <v>7167010.0</v>
      </c>
      <c r="S2069" s="20">
        <v>0.13</v>
      </c>
      <c r="T2069" s="20" t="str">
        <f t="array" ref="T2069:U2069">VLOOKUP(A2069,TOURISM!$A$2:$F$2692,{3,6},0)</f>
        <v/>
      </c>
      <c r="U2069" s="20"/>
      <c r="V2069" s="20">
        <f t="array" ref="V2069:AA2069">VLOOKUP(A2069,BUSINESS!$A$2:$J$2692,{4,5,6,7,8,9},0)</f>
        <v>0.421</v>
      </c>
      <c r="W2069" s="20">
        <v>53.0</v>
      </c>
      <c r="X2069" s="20">
        <v>108.0</v>
      </c>
      <c r="Y2069" s="20">
        <v>207.0</v>
      </c>
      <c r="Z2069" s="20">
        <v>0.035</v>
      </c>
      <c r="AA2069" s="20">
        <v>0.378</v>
      </c>
      <c r="AB2069" s="21">
        <f t="shared" si="650"/>
        <v>15348.10193</v>
      </c>
      <c r="AC2069" s="20"/>
      <c r="AD2069" s="20">
        <f t="shared" si="687"/>
        <v>0.000641132076</v>
      </c>
      <c r="AE2069" s="20"/>
      <c r="AF2069" s="22" t="b">
        <f t="shared" si="4"/>
        <v>0</v>
      </c>
      <c r="AG2069" s="20" t="b">
        <f t="shared" si="5"/>
        <v>0</v>
      </c>
      <c r="AH2069" s="20" t="b">
        <f t="shared" si="6"/>
        <v>0</v>
      </c>
      <c r="AI2069" s="20" t="b">
        <f t="shared" si="7"/>
        <v>0</v>
      </c>
      <c r="AJ2069" s="20"/>
      <c r="AK2069" s="20"/>
      <c r="AL2069" s="20"/>
      <c r="AM2069" s="20"/>
      <c r="AN2069" s="20"/>
      <c r="AO2069" s="20"/>
      <c r="AP2069" s="20"/>
      <c r="AQ2069" s="20"/>
      <c r="AR2069" s="23"/>
      <c r="AS2069" s="23"/>
      <c r="AT2069" s="23"/>
      <c r="AU2069" s="23"/>
      <c r="AV2069" s="23"/>
    </row>
    <row r="2070" ht="15.75" customHeight="1">
      <c r="A2070" s="17" t="str">
        <f t="shared" si="1"/>
        <v>Samoa-Oceania2000</v>
      </c>
      <c r="B2070" s="17" t="s">
        <v>254</v>
      </c>
      <c r="C2070" s="18" t="s">
        <v>243</v>
      </c>
      <c r="D2070" s="19" t="s">
        <v>76</v>
      </c>
      <c r="E2070" s="17">
        <v>1.72E11</v>
      </c>
      <c r="F2070" s="18">
        <v>0.06</v>
      </c>
      <c r="G2070" s="18">
        <v>80.0</v>
      </c>
      <c r="H2070" s="18"/>
      <c r="I2070" s="20" t="str">
        <f t="array" ref="I2070:J2070">IFNA(VLOOKUP(A2070,ENERGY!$A$2:$F$2692,{5,6},0),0)</f>
        <v/>
      </c>
      <c r="J2070" s="20"/>
      <c r="K2070" s="20">
        <f t="array" ref="K2070:S2070">VLOOKUP(A2070,'HUMAN RESOURCES'!$A$2:$M$2692,{2,3,4,5,6,7,8,9,10},0)</f>
        <v>0.031</v>
      </c>
      <c r="L2070" s="20">
        <v>0.019</v>
      </c>
      <c r="M2070" s="20">
        <v>73.0</v>
      </c>
      <c r="N2070" s="20">
        <v>66.0</v>
      </c>
      <c r="O2070" s="20">
        <v>0.407</v>
      </c>
      <c r="P2070" s="20">
        <v>0.548</v>
      </c>
      <c r="Q2070" s="20">
        <v>0.045</v>
      </c>
      <c r="R2070" s="20">
        <v>174614.0</v>
      </c>
      <c r="S2070" s="20">
        <v>0.22</v>
      </c>
      <c r="T2070" s="20">
        <f t="array" ref="T2070:U2070">VLOOKUP(A2070,TOURISM!$A$2:$F$2692,{3,6},0)</f>
        <v>41000000</v>
      </c>
      <c r="U2070" s="20"/>
      <c r="V2070" s="20" t="str">
        <f t="array" ref="V2070:AA2070">VLOOKUP(A2070,BUSINESS!$A$2:$J$2692,{4,5,6,7,8,9},0)</f>
        <v/>
      </c>
      <c r="W2070" s="20"/>
      <c r="X2070" s="20"/>
      <c r="Y2070" s="20"/>
      <c r="Z2070" s="20">
        <v>0.006</v>
      </c>
      <c r="AA2070" s="20">
        <v>0.014</v>
      </c>
      <c r="AB2070" s="21">
        <f t="shared" si="650"/>
        <v>985029.8372</v>
      </c>
      <c r="AC2070" s="20"/>
      <c r="AD2070" s="20"/>
      <c r="AE2070" s="20"/>
      <c r="AF2070" s="22" t="b">
        <f t="shared" si="4"/>
        <v>1</v>
      </c>
      <c r="AG2070" s="20" t="b">
        <f t="shared" si="5"/>
        <v>0</v>
      </c>
      <c r="AH2070" s="20" t="b">
        <f t="shared" si="6"/>
        <v>0</v>
      </c>
      <c r="AI2070" s="20" t="b">
        <f t="shared" si="7"/>
        <v>0</v>
      </c>
      <c r="AJ2070" s="20"/>
      <c r="AK2070" s="20"/>
      <c r="AL2070" s="20"/>
      <c r="AM2070" s="20"/>
      <c r="AN2070" s="20"/>
      <c r="AO2070" s="20"/>
      <c r="AP2070" s="20"/>
      <c r="AQ2070" s="20"/>
      <c r="AR2070" s="23"/>
      <c r="AS2070" s="23"/>
      <c r="AT2070" s="23"/>
      <c r="AU2070" s="23"/>
      <c r="AV2070" s="23"/>
    </row>
    <row r="2071" ht="15.75" customHeight="1">
      <c r="A2071" s="17" t="str">
        <f t="shared" si="1"/>
        <v>Samoa-Oceania2001</v>
      </c>
      <c r="B2071" s="17" t="s">
        <v>254</v>
      </c>
      <c r="C2071" s="18" t="s">
        <v>243</v>
      </c>
      <c r="D2071" s="19" t="s">
        <v>77</v>
      </c>
      <c r="E2071" s="17">
        <v>1.72E11</v>
      </c>
      <c r="F2071" s="18">
        <v>0.058</v>
      </c>
      <c r="G2071" s="18">
        <v>79.0</v>
      </c>
      <c r="H2071" s="18"/>
      <c r="I2071" s="20" t="str">
        <f t="array" ref="I2071:J2071">IFNA(VLOOKUP(A2071,ENERGY!$A$2:$F$2692,{5,6},0),0)</f>
        <v/>
      </c>
      <c r="J2071" s="20"/>
      <c r="K2071" s="20">
        <f t="array" ref="K2071:S2071">VLOOKUP(A2071,'HUMAN RESOURCES'!$A$2:$M$2692,{2,3,4,5,6,7,8,9,10},0)</f>
        <v>0.03</v>
      </c>
      <c r="L2071" s="20">
        <v>0.018</v>
      </c>
      <c r="M2071" s="20">
        <v>73.0</v>
      </c>
      <c r="N2071" s="20">
        <v>67.0</v>
      </c>
      <c r="O2071" s="20">
        <v>0.406</v>
      </c>
      <c r="P2071" s="20">
        <v>0.549</v>
      </c>
      <c r="Q2071" s="20">
        <v>0.045</v>
      </c>
      <c r="R2071" s="20">
        <v>175567.0</v>
      </c>
      <c r="S2071" s="20">
        <v>0.221</v>
      </c>
      <c r="T2071" s="20">
        <f t="array" ref="T2071:U2071">VLOOKUP(A2071,TOURISM!$A$2:$F$2692,{3,6},0)</f>
        <v>39000000</v>
      </c>
      <c r="U2071" s="20"/>
      <c r="V2071" s="20" t="str">
        <f t="array" ref="V2071:AA2071">VLOOKUP(A2071,BUSINESS!$A$2:$J$2692,{4,5,6,7,8,9},0)</f>
        <v/>
      </c>
      <c r="W2071" s="20"/>
      <c r="X2071" s="20"/>
      <c r="Y2071" s="20"/>
      <c r="Z2071" s="20">
        <v>0.017</v>
      </c>
      <c r="AA2071" s="20">
        <v>0.014</v>
      </c>
      <c r="AB2071" s="21">
        <f t="shared" si="650"/>
        <v>979682.97</v>
      </c>
      <c r="AC2071" s="20"/>
      <c r="AD2071" s="20"/>
      <c r="AE2071" s="20"/>
      <c r="AF2071" s="22" t="b">
        <f t="shared" si="4"/>
        <v>1</v>
      </c>
      <c r="AG2071" s="20" t="b">
        <f t="shared" si="5"/>
        <v>0</v>
      </c>
      <c r="AH2071" s="20" t="b">
        <f t="shared" si="6"/>
        <v>0</v>
      </c>
      <c r="AI2071" s="20" t="b">
        <f t="shared" si="7"/>
        <v>0</v>
      </c>
      <c r="AJ2071" s="20"/>
      <c r="AK2071" s="20"/>
      <c r="AL2071" s="20"/>
      <c r="AM2071" s="20"/>
      <c r="AN2071" s="20"/>
      <c r="AO2071" s="20"/>
      <c r="AP2071" s="20"/>
      <c r="AQ2071" s="20"/>
      <c r="AR2071" s="23"/>
      <c r="AS2071" s="23"/>
      <c r="AT2071" s="23"/>
      <c r="AU2071" s="23"/>
      <c r="AV2071" s="23"/>
    </row>
    <row r="2072" ht="15.75" customHeight="1">
      <c r="A2072" s="17" t="str">
        <f t="shared" si="1"/>
        <v>Samoa-Oceania2002</v>
      </c>
      <c r="B2072" s="17" t="s">
        <v>254</v>
      </c>
      <c r="C2072" s="18" t="s">
        <v>243</v>
      </c>
      <c r="D2072" s="19" t="s">
        <v>79</v>
      </c>
      <c r="E2072" s="17">
        <v>1.73E11</v>
      </c>
      <c r="F2072" s="18">
        <v>0.055</v>
      </c>
      <c r="G2072" s="18">
        <v>83.0</v>
      </c>
      <c r="H2072" s="18">
        <v>0.114</v>
      </c>
      <c r="I2072" s="20" t="str">
        <f t="array" ref="I2072:J2072">IFNA(VLOOKUP(A2072,ENERGY!$A$2:$F$2692,{5,6},0),0)</f>
        <v/>
      </c>
      <c r="J2072" s="20">
        <v>161.0</v>
      </c>
      <c r="K2072" s="20">
        <f t="array" ref="K2072:S2072">VLOOKUP(A2072,'HUMAN RESOURCES'!$A$2:$M$2692,{2,3,4,5,6,7,8,9,10},0)</f>
        <v>0.03</v>
      </c>
      <c r="L2072" s="20">
        <v>0.018</v>
      </c>
      <c r="M2072" s="20">
        <v>73.0</v>
      </c>
      <c r="N2072" s="20">
        <v>67.0</v>
      </c>
      <c r="O2072" s="20">
        <v>0.404</v>
      </c>
      <c r="P2072" s="20">
        <v>0.55</v>
      </c>
      <c r="Q2072" s="20">
        <v>0.046</v>
      </c>
      <c r="R2072" s="20">
        <v>176592.0</v>
      </c>
      <c r="S2072" s="20">
        <v>0.219</v>
      </c>
      <c r="T2072" s="20">
        <f t="array" ref="T2072:U2072">VLOOKUP(A2072,TOURISM!$A$2:$F$2692,{3,6},0)</f>
        <v>45000000</v>
      </c>
      <c r="U2072" s="20"/>
      <c r="V2072" s="20" t="str">
        <f t="array" ref="V2072:AA2072">VLOOKUP(A2072,BUSINESS!$A$2:$J$2692,{4,5,6,7,8,9},0)</f>
        <v/>
      </c>
      <c r="W2072" s="20"/>
      <c r="X2072" s="20"/>
      <c r="Y2072" s="20"/>
      <c r="Z2072" s="20">
        <v>0.022</v>
      </c>
      <c r="AA2072" s="20">
        <v>0.015</v>
      </c>
      <c r="AB2072" s="21">
        <f t="shared" si="650"/>
        <v>979659.3277</v>
      </c>
      <c r="AC2072" s="20"/>
      <c r="AD2072" s="20">
        <f t="shared" ref="AD2072:AD2074" si="688">J2072/R2072</f>
        <v>0.0009117060796</v>
      </c>
      <c r="AE2072" s="20"/>
      <c r="AF2072" s="22" t="b">
        <f t="shared" si="4"/>
        <v>1</v>
      </c>
      <c r="AG2072" s="20" t="b">
        <f t="shared" si="5"/>
        <v>0</v>
      </c>
      <c r="AH2072" s="20" t="b">
        <f t="shared" si="6"/>
        <v>0</v>
      </c>
      <c r="AI2072" s="20" t="b">
        <f t="shared" si="7"/>
        <v>0</v>
      </c>
      <c r="AJ2072" s="20"/>
      <c r="AK2072" s="20"/>
      <c r="AL2072" s="20"/>
      <c r="AM2072" s="20"/>
      <c r="AN2072" s="20"/>
      <c r="AO2072" s="20"/>
      <c r="AP2072" s="20"/>
      <c r="AQ2072" s="20"/>
      <c r="AR2072" s="23"/>
      <c r="AS2072" s="23"/>
      <c r="AT2072" s="23"/>
      <c r="AU2072" s="23"/>
      <c r="AV2072" s="23"/>
    </row>
    <row r="2073" ht="15.75" customHeight="1">
      <c r="A2073" s="17" t="str">
        <f t="shared" si="1"/>
        <v>Samoa-Oceania2003</v>
      </c>
      <c r="B2073" s="17" t="s">
        <v>254</v>
      </c>
      <c r="C2073" s="18" t="s">
        <v>243</v>
      </c>
      <c r="D2073" s="19" t="s">
        <v>81</v>
      </c>
      <c r="E2073" s="17">
        <v>1.74E11</v>
      </c>
      <c r="F2073" s="18">
        <v>0.051</v>
      </c>
      <c r="G2073" s="18">
        <v>93.0</v>
      </c>
      <c r="H2073" s="18">
        <v>0.113</v>
      </c>
      <c r="I2073" s="20" t="str">
        <f t="array" ref="I2073:J2073">IFNA(VLOOKUP(A2073,ENERGY!$A$2:$F$2692,{5,6},0),0)</f>
        <v/>
      </c>
      <c r="J2073" s="20">
        <v>161.0</v>
      </c>
      <c r="K2073" s="20">
        <f t="array" ref="K2073:S2073">VLOOKUP(A2073,'HUMAN RESOURCES'!$A$2:$M$2692,{2,3,4,5,6,7,8,9,10},0)</f>
        <v>0.03</v>
      </c>
      <c r="L2073" s="20">
        <v>0.017</v>
      </c>
      <c r="M2073" s="20">
        <v>74.0</v>
      </c>
      <c r="N2073" s="20">
        <v>67.0</v>
      </c>
      <c r="O2073" s="20">
        <v>0.401</v>
      </c>
      <c r="P2073" s="20">
        <v>0.552</v>
      </c>
      <c r="Q2073" s="20">
        <v>0.047</v>
      </c>
      <c r="R2073" s="20">
        <v>177677.0</v>
      </c>
      <c r="S2073" s="20">
        <v>0.217</v>
      </c>
      <c r="T2073" s="20">
        <f t="array" ref="T2073:U2073">VLOOKUP(A2073,TOURISM!$A$2:$F$2692,{3,6},0)</f>
        <v>54000000</v>
      </c>
      <c r="U2073" s="20"/>
      <c r="V2073" s="20" t="str">
        <f t="array" ref="V2073:AA2073">VLOOKUP(A2073,BUSINESS!$A$2:$J$2692,{4,5,6,7,8,9},0)</f>
        <v/>
      </c>
      <c r="W2073" s="20">
        <v>42.0</v>
      </c>
      <c r="X2073" s="20"/>
      <c r="Y2073" s="20"/>
      <c r="Z2073" s="20">
        <v>0.028</v>
      </c>
      <c r="AA2073" s="20">
        <v>0.059</v>
      </c>
      <c r="AB2073" s="21">
        <f t="shared" si="650"/>
        <v>979305.1436</v>
      </c>
      <c r="AC2073" s="20"/>
      <c r="AD2073" s="20">
        <f t="shared" si="688"/>
        <v>0.0009061386674</v>
      </c>
      <c r="AE2073" s="20"/>
      <c r="AF2073" s="22" t="b">
        <f t="shared" si="4"/>
        <v>1</v>
      </c>
      <c r="AG2073" s="20" t="b">
        <f t="shared" si="5"/>
        <v>0</v>
      </c>
      <c r="AH2073" s="20" t="b">
        <f t="shared" si="6"/>
        <v>0</v>
      </c>
      <c r="AI2073" s="20" t="b">
        <f t="shared" si="7"/>
        <v>0</v>
      </c>
      <c r="AJ2073" s="20"/>
      <c r="AK2073" s="20"/>
      <c r="AL2073" s="20"/>
      <c r="AM2073" s="20"/>
      <c r="AN2073" s="20"/>
      <c r="AO2073" s="20"/>
      <c r="AP2073" s="20"/>
      <c r="AQ2073" s="20"/>
      <c r="AR2073" s="23"/>
      <c r="AS2073" s="23"/>
      <c r="AT2073" s="23"/>
      <c r="AU2073" s="23"/>
      <c r="AV2073" s="23"/>
    </row>
    <row r="2074" ht="15.75" customHeight="1">
      <c r="A2074" s="17" t="str">
        <f t="shared" si="1"/>
        <v>Samoa-Oceania2004</v>
      </c>
      <c r="B2074" s="17" t="s">
        <v>254</v>
      </c>
      <c r="C2074" s="18" t="s">
        <v>243</v>
      </c>
      <c r="D2074" s="19" t="s">
        <v>83</v>
      </c>
      <c r="E2074" s="17">
        <v>1.74E11</v>
      </c>
      <c r="F2074" s="18">
        <v>0.049</v>
      </c>
      <c r="G2074" s="18">
        <v>106.0</v>
      </c>
      <c r="H2074" s="18">
        <v>0.112</v>
      </c>
      <c r="I2074" s="20" t="str">
        <f t="array" ref="I2074:J2074">IFNA(VLOOKUP(A2074,ENERGY!$A$2:$F$2692,{5,6},0),0)</f>
        <v/>
      </c>
      <c r="J2074" s="20">
        <v>161.0</v>
      </c>
      <c r="K2074" s="20">
        <f t="array" ref="K2074:S2074">VLOOKUP(A2074,'HUMAN RESOURCES'!$A$2:$M$2692,{2,3,4,5,6,7,8,9,10},0)</f>
        <v>0.03</v>
      </c>
      <c r="L2074" s="20">
        <v>0.017</v>
      </c>
      <c r="M2074" s="20">
        <v>74.0</v>
      </c>
      <c r="N2074" s="20">
        <v>68.0</v>
      </c>
      <c r="O2074" s="20">
        <v>0.398</v>
      </c>
      <c r="P2074" s="20">
        <v>0.554</v>
      </c>
      <c r="Q2074" s="20">
        <v>0.048</v>
      </c>
      <c r="R2074" s="20">
        <v>178794.0</v>
      </c>
      <c r="S2074" s="20">
        <v>0.215</v>
      </c>
      <c r="T2074" s="20">
        <f t="array" ref="T2074:U2074">VLOOKUP(A2074,TOURISM!$A$2:$F$2692,{3,6},0)</f>
        <v>70000000</v>
      </c>
      <c r="U2074" s="20">
        <v>1.2E7</v>
      </c>
      <c r="V2074" s="20" t="str">
        <f t="array" ref="V2074:AA2074">VLOOKUP(A2074,BUSINESS!$A$2:$J$2692,{4,5,6,7,8,9},0)</f>
        <v/>
      </c>
      <c r="W2074" s="20">
        <v>42.0</v>
      </c>
      <c r="X2074" s="20"/>
      <c r="Y2074" s="20"/>
      <c r="Z2074" s="20">
        <v>0.031</v>
      </c>
      <c r="AA2074" s="20">
        <v>0.089</v>
      </c>
      <c r="AB2074" s="21">
        <f t="shared" si="650"/>
        <v>973187.0197</v>
      </c>
      <c r="AC2074" s="20"/>
      <c r="AD2074" s="20">
        <f t="shared" si="688"/>
        <v>0.0009004776447</v>
      </c>
      <c r="AE2074" s="20">
        <f t="shared" ref="AE2074:AE2095" si="689">U2074/R2074</f>
        <v>67.11634619</v>
      </c>
      <c r="AF2074" s="22" t="b">
        <f t="shared" si="4"/>
        <v>1</v>
      </c>
      <c r="AG2074" s="20" t="b">
        <f t="shared" si="5"/>
        <v>0</v>
      </c>
      <c r="AH2074" s="20" t="b">
        <f t="shared" si="6"/>
        <v>0</v>
      </c>
      <c r="AI2074" s="20" t="b">
        <f t="shared" si="7"/>
        <v>0</v>
      </c>
      <c r="AJ2074" s="20"/>
      <c r="AK2074" s="20"/>
      <c r="AL2074" s="20"/>
      <c r="AM2074" s="20"/>
      <c r="AN2074" s="20"/>
      <c r="AO2074" s="20"/>
      <c r="AP2074" s="20"/>
      <c r="AQ2074" s="20"/>
      <c r="AR2074" s="23"/>
      <c r="AS2074" s="23"/>
      <c r="AT2074" s="23"/>
      <c r="AU2074" s="23"/>
      <c r="AV2074" s="23"/>
    </row>
    <row r="2075" ht="15.75" customHeight="1">
      <c r="A2075" s="17" t="str">
        <f t="shared" si="1"/>
        <v>Samoa-Oceania2005</v>
      </c>
      <c r="B2075" s="17" t="s">
        <v>254</v>
      </c>
      <c r="C2075" s="18" t="s">
        <v>243</v>
      </c>
      <c r="D2075" s="19" t="s">
        <v>84</v>
      </c>
      <c r="E2075" s="17">
        <v>1.75E11</v>
      </c>
      <c r="F2075" s="18">
        <v>0.05</v>
      </c>
      <c r="G2075" s="18">
        <v>114.0</v>
      </c>
      <c r="H2075" s="18">
        <v>0.114</v>
      </c>
      <c r="I2075" s="20">
        <f t="array" ref="I2075:J2075">IFNA(VLOOKUP(A2075,ENERGY!$A$2:$F$2692,{5,6},0),0)</f>
        <v>0</v>
      </c>
      <c r="J2075" s="20">
        <v>0.0</v>
      </c>
      <c r="K2075" s="20">
        <f t="array" ref="K2075:S2075">VLOOKUP(A2075,'HUMAN RESOURCES'!$A$2:$M$2692,{2,3,4,5,6,7,8,9,10},0)</f>
        <v>0.029</v>
      </c>
      <c r="L2075" s="20">
        <v>0.017</v>
      </c>
      <c r="M2075" s="20">
        <v>74.0</v>
      </c>
      <c r="N2075" s="20">
        <v>68.0</v>
      </c>
      <c r="O2075" s="20">
        <v>0.396</v>
      </c>
      <c r="P2075" s="20">
        <v>0.556</v>
      </c>
      <c r="Q2075" s="20">
        <v>0.048</v>
      </c>
      <c r="R2075" s="20">
        <v>179928.0</v>
      </c>
      <c r="S2075" s="20">
        <v>0.212</v>
      </c>
      <c r="T2075" s="20">
        <f t="array" ref="T2075:U2075">VLOOKUP(A2075,TOURISM!$A$2:$F$2692,{3,6},0)</f>
        <v>74000000</v>
      </c>
      <c r="U2075" s="20">
        <v>2.03E7</v>
      </c>
      <c r="V2075" s="20">
        <f t="array" ref="V2075:AA2075">VLOOKUP(A2075,BUSINESS!$A$2:$J$2692,{4,5,6,7,8,9},0)</f>
        <v>0.202</v>
      </c>
      <c r="W2075" s="20">
        <v>35.0</v>
      </c>
      <c r="X2075" s="20"/>
      <c r="Y2075" s="20">
        <v>224.0</v>
      </c>
      <c r="Z2075" s="20">
        <v>0.034</v>
      </c>
      <c r="AA2075" s="20">
        <v>0.133</v>
      </c>
      <c r="AB2075" s="21">
        <f t="shared" si="650"/>
        <v>972611.2667</v>
      </c>
      <c r="AC2075" s="20"/>
      <c r="AD2075" s="20"/>
      <c r="AE2075" s="20">
        <f t="shared" si="689"/>
        <v>112.8229069</v>
      </c>
      <c r="AF2075" s="22" t="b">
        <f t="shared" si="4"/>
        <v>1</v>
      </c>
      <c r="AG2075" s="20" t="b">
        <f t="shared" si="5"/>
        <v>0</v>
      </c>
      <c r="AH2075" s="20" t="b">
        <f t="shared" si="6"/>
        <v>0</v>
      </c>
      <c r="AI2075" s="20" t="b">
        <f t="shared" si="7"/>
        <v>0</v>
      </c>
      <c r="AJ2075" s="20"/>
      <c r="AK2075" s="20"/>
      <c r="AL2075" s="20"/>
      <c r="AM2075" s="20"/>
      <c r="AN2075" s="20"/>
      <c r="AO2075" s="20"/>
      <c r="AP2075" s="20"/>
      <c r="AQ2075" s="20"/>
      <c r="AR2075" s="23"/>
      <c r="AS2075" s="23"/>
      <c r="AT2075" s="23"/>
      <c r="AU2075" s="23"/>
      <c r="AV2075" s="23"/>
    </row>
    <row r="2076" ht="15.75" customHeight="1">
      <c r="A2076" s="17" t="str">
        <f t="shared" si="1"/>
        <v>Samoa-Oceania2006</v>
      </c>
      <c r="B2076" s="17" t="s">
        <v>254</v>
      </c>
      <c r="C2076" s="18" t="s">
        <v>243</v>
      </c>
      <c r="D2076" s="19" t="s">
        <v>85</v>
      </c>
      <c r="E2076" s="17">
        <v>1.76E11</v>
      </c>
      <c r="F2076" s="18">
        <v>0.052</v>
      </c>
      <c r="G2076" s="18">
        <v>129.0</v>
      </c>
      <c r="H2076" s="18">
        <v>0.117</v>
      </c>
      <c r="I2076" s="20">
        <f t="array" ref="I2076:J2076">IFNA(VLOOKUP(A2076,ENERGY!$A$2:$F$2692,{5,6},0),0)</f>
        <v>0</v>
      </c>
      <c r="J2076" s="20">
        <v>0.0</v>
      </c>
      <c r="K2076" s="20">
        <f t="array" ref="K2076:S2076">VLOOKUP(A2076,'HUMAN RESOURCES'!$A$2:$M$2692,{2,3,4,5,6,7,8,9,10},0)</f>
        <v>0.029</v>
      </c>
      <c r="L2076" s="20">
        <v>0.016</v>
      </c>
      <c r="M2076" s="20">
        <v>75.0</v>
      </c>
      <c r="N2076" s="20">
        <v>68.0</v>
      </c>
      <c r="O2076" s="20">
        <v>0.393</v>
      </c>
      <c r="P2076" s="20">
        <v>0.558</v>
      </c>
      <c r="Q2076" s="20">
        <v>0.049</v>
      </c>
      <c r="R2076" s="20">
        <v>181073.0</v>
      </c>
      <c r="S2076" s="20">
        <v>0.21</v>
      </c>
      <c r="T2076" s="20">
        <f t="array" ref="T2076:U2076">VLOOKUP(A2076,TOURISM!$A$2:$F$2692,{3,6},0)</f>
        <v>87000000</v>
      </c>
      <c r="U2076" s="20">
        <v>2.12E7</v>
      </c>
      <c r="V2076" s="20">
        <f t="array" ref="V2076:AA2076">VLOOKUP(A2076,BUSINESS!$A$2:$J$2692,{4,5,6,7,8,9},0)</f>
        <v>0.202</v>
      </c>
      <c r="W2076" s="20">
        <v>35.0</v>
      </c>
      <c r="X2076" s="20"/>
      <c r="Y2076" s="20">
        <v>224.0</v>
      </c>
      <c r="Z2076" s="20">
        <v>0.045</v>
      </c>
      <c r="AA2076" s="20">
        <v>0.251</v>
      </c>
      <c r="AB2076" s="21">
        <f t="shared" si="650"/>
        <v>971983.6751</v>
      </c>
      <c r="AC2076" s="20"/>
      <c r="AD2076" s="20"/>
      <c r="AE2076" s="20">
        <f t="shared" si="689"/>
        <v>117.0798518</v>
      </c>
      <c r="AF2076" s="22" t="b">
        <f t="shared" si="4"/>
        <v>1</v>
      </c>
      <c r="AG2076" s="20" t="b">
        <f t="shared" si="5"/>
        <v>0</v>
      </c>
      <c r="AH2076" s="20" t="b">
        <f t="shared" si="6"/>
        <v>0</v>
      </c>
      <c r="AI2076" s="20" t="b">
        <f t="shared" si="7"/>
        <v>0</v>
      </c>
      <c r="AJ2076" s="20"/>
      <c r="AK2076" s="20"/>
      <c r="AL2076" s="20"/>
      <c r="AM2076" s="20"/>
      <c r="AN2076" s="20"/>
      <c r="AO2076" s="20"/>
      <c r="AP2076" s="20"/>
      <c r="AQ2076" s="20"/>
      <c r="AR2076" s="23"/>
      <c r="AS2076" s="23"/>
      <c r="AT2076" s="23"/>
      <c r="AU2076" s="23"/>
      <c r="AV2076" s="23"/>
    </row>
    <row r="2077" ht="15.75" customHeight="1">
      <c r="A2077" s="17" t="str">
        <f t="shared" si="1"/>
        <v>Samoa-Oceania2007</v>
      </c>
      <c r="B2077" s="17" t="s">
        <v>254</v>
      </c>
      <c r="C2077" s="18" t="s">
        <v>243</v>
      </c>
      <c r="D2077" s="19" t="s">
        <v>86</v>
      </c>
      <c r="E2077" s="17">
        <v>1.77E11</v>
      </c>
      <c r="F2077" s="18">
        <v>0.059</v>
      </c>
      <c r="G2077" s="18">
        <v>164.0</v>
      </c>
      <c r="H2077" s="18">
        <v>0.127</v>
      </c>
      <c r="I2077" s="20">
        <f t="array" ref="I2077:J2077">IFNA(VLOOKUP(A2077,ENERGY!$A$2:$F$2692,{5,6},0),0)</f>
        <v>56</v>
      </c>
      <c r="J2077" s="20">
        <v>154.0</v>
      </c>
      <c r="K2077" s="20">
        <f t="array" ref="K2077:S2077">VLOOKUP(A2077,'HUMAN RESOURCES'!$A$2:$M$2692,{2,3,4,5,6,7,8,9,10},0)</f>
        <v>0.029</v>
      </c>
      <c r="L2077" s="20">
        <v>0.016</v>
      </c>
      <c r="M2077" s="20">
        <v>75.0</v>
      </c>
      <c r="N2077" s="20">
        <v>68.0</v>
      </c>
      <c r="O2077" s="20">
        <v>0.39</v>
      </c>
      <c r="P2077" s="20">
        <v>0.56</v>
      </c>
      <c r="Q2077" s="20">
        <v>0.049</v>
      </c>
      <c r="R2077" s="20">
        <v>182240.0</v>
      </c>
      <c r="S2077" s="20">
        <v>0.208</v>
      </c>
      <c r="T2077" s="20">
        <f t="array" ref="T2077:U2077">VLOOKUP(A2077,TOURISM!$A$2:$F$2692,{3,6},0)</f>
        <v>102000000</v>
      </c>
      <c r="U2077" s="20">
        <v>1.98E7</v>
      </c>
      <c r="V2077" s="20">
        <f t="array" ref="V2077:AA2077">VLOOKUP(A2077,BUSINESS!$A$2:$J$2692,{4,5,6,7,8,9},0)</f>
        <v>0.198</v>
      </c>
      <c r="W2077" s="20">
        <v>35.0</v>
      </c>
      <c r="X2077" s="20"/>
      <c r="Y2077" s="20">
        <v>224.0</v>
      </c>
      <c r="Z2077" s="20">
        <v>0.047</v>
      </c>
      <c r="AA2077" s="20">
        <v>0.472</v>
      </c>
      <c r="AB2077" s="21">
        <f t="shared" si="650"/>
        <v>971246.7076</v>
      </c>
      <c r="AC2077" s="20">
        <f t="shared" ref="AC2077:AC2078" si="690">I2077/R2077</f>
        <v>0.0003072870939</v>
      </c>
      <c r="AD2077" s="20">
        <f t="shared" ref="AD2077:AD2078" si="691">J2077/R2077</f>
        <v>0.0008450395083</v>
      </c>
      <c r="AE2077" s="20">
        <f t="shared" si="689"/>
        <v>108.6479368</v>
      </c>
      <c r="AF2077" s="22" t="b">
        <f t="shared" si="4"/>
        <v>1</v>
      </c>
      <c r="AG2077" s="20" t="b">
        <f t="shared" si="5"/>
        <v>0</v>
      </c>
      <c r="AH2077" s="20" t="b">
        <f t="shared" si="6"/>
        <v>0</v>
      </c>
      <c r="AI2077" s="20" t="b">
        <f t="shared" si="7"/>
        <v>0</v>
      </c>
      <c r="AJ2077" s="20"/>
      <c r="AK2077" s="20"/>
      <c r="AL2077" s="20"/>
      <c r="AM2077" s="20"/>
      <c r="AN2077" s="20"/>
      <c r="AO2077" s="20"/>
      <c r="AP2077" s="20"/>
      <c r="AQ2077" s="20"/>
      <c r="AR2077" s="23"/>
      <c r="AS2077" s="23"/>
      <c r="AT2077" s="23"/>
      <c r="AU2077" s="23"/>
      <c r="AV2077" s="23"/>
    </row>
    <row r="2078" ht="15.75" customHeight="1">
      <c r="A2078" s="17" t="str">
        <f t="shared" si="1"/>
        <v>Samoa-Oceania2008</v>
      </c>
      <c r="B2078" s="17" t="s">
        <v>254</v>
      </c>
      <c r="C2078" s="18" t="s">
        <v>243</v>
      </c>
      <c r="D2078" s="19" t="s">
        <v>87</v>
      </c>
      <c r="E2078" s="17">
        <v>1.77E11</v>
      </c>
      <c r="F2078" s="18">
        <v>0.051</v>
      </c>
      <c r="G2078" s="18">
        <v>153.0</v>
      </c>
      <c r="H2078" s="18">
        <v>0.127</v>
      </c>
      <c r="I2078" s="20">
        <f t="array" ref="I2078:J2078">IFNA(VLOOKUP(A2078,ENERGY!$A$2:$F$2692,{5,6},0),0)</f>
        <v>58</v>
      </c>
      <c r="J2078" s="20">
        <v>161.0</v>
      </c>
      <c r="K2078" s="20">
        <f t="array" ref="K2078:S2078">VLOOKUP(A2078,'HUMAN RESOURCES'!$A$2:$M$2692,{2,3,4,5,6,7,8,9,10},0)</f>
        <v>0.029</v>
      </c>
      <c r="L2078" s="20">
        <v>0.016</v>
      </c>
      <c r="M2078" s="20">
        <v>75.0</v>
      </c>
      <c r="N2078" s="20">
        <v>69.0</v>
      </c>
      <c r="O2078" s="20">
        <v>0.388</v>
      </c>
      <c r="P2078" s="20">
        <v>0.563</v>
      </c>
      <c r="Q2078" s="20">
        <v>0.05</v>
      </c>
      <c r="R2078" s="20">
        <v>183444.0</v>
      </c>
      <c r="S2078" s="20">
        <v>0.205</v>
      </c>
      <c r="T2078" s="20">
        <f t="array" ref="T2078:U2078">VLOOKUP(A2078,TOURISM!$A$2:$F$2692,{3,6},0)</f>
        <v>112000000</v>
      </c>
      <c r="U2078" s="20">
        <v>2.16E7</v>
      </c>
      <c r="V2078" s="20">
        <f t="array" ref="V2078:AA2078">VLOOKUP(A2078,BUSINESS!$A$2:$J$2692,{4,5,6,7,8,9},0)</f>
        <v>0.189</v>
      </c>
      <c r="W2078" s="20">
        <v>35.0</v>
      </c>
      <c r="X2078" s="20"/>
      <c r="Y2078" s="20">
        <v>224.0</v>
      </c>
      <c r="Z2078" s="20">
        <v>0.05</v>
      </c>
      <c r="AA2078" s="20"/>
      <c r="AB2078" s="21">
        <f t="shared" si="650"/>
        <v>964872.1136</v>
      </c>
      <c r="AC2078" s="20">
        <f t="shared" si="690"/>
        <v>0.000316172783</v>
      </c>
      <c r="AD2078" s="20">
        <f t="shared" si="691"/>
        <v>0.0008776520355</v>
      </c>
      <c r="AE2078" s="20">
        <f t="shared" si="689"/>
        <v>117.7471054</v>
      </c>
      <c r="AF2078" s="22" t="b">
        <f t="shared" si="4"/>
        <v>1</v>
      </c>
      <c r="AG2078" s="20" t="b">
        <f t="shared" si="5"/>
        <v>0</v>
      </c>
      <c r="AH2078" s="20" t="b">
        <f t="shared" si="6"/>
        <v>0</v>
      </c>
      <c r="AI2078" s="20" t="b">
        <f t="shared" si="7"/>
        <v>0</v>
      </c>
      <c r="AJ2078" s="20"/>
      <c r="AK2078" s="20"/>
      <c r="AL2078" s="20"/>
      <c r="AM2078" s="20"/>
      <c r="AN2078" s="20"/>
      <c r="AO2078" s="20"/>
      <c r="AP2078" s="20"/>
      <c r="AQ2078" s="20"/>
      <c r="AR2078" s="23"/>
      <c r="AS2078" s="23"/>
      <c r="AT2078" s="23"/>
      <c r="AU2078" s="23"/>
      <c r="AV2078" s="23"/>
    </row>
    <row r="2079" ht="15.75" customHeight="1">
      <c r="A2079" s="17" t="str">
        <f t="shared" si="1"/>
        <v>Samoa-Oceania2009</v>
      </c>
      <c r="B2079" s="17" t="s">
        <v>254</v>
      </c>
      <c r="C2079" s="18" t="s">
        <v>243</v>
      </c>
      <c r="D2079" s="19" t="s">
        <v>88</v>
      </c>
      <c r="E2079" s="17">
        <v>1.8E11</v>
      </c>
      <c r="F2079" s="18">
        <v>0.057</v>
      </c>
      <c r="G2079" s="18">
        <v>160.0</v>
      </c>
      <c r="H2079" s="18">
        <v>0.121</v>
      </c>
      <c r="I2079" s="20">
        <f t="array" ref="I2079:J2079">IFNA(VLOOKUP(A2079,ENERGY!$A$2:$F$2692,{5,6},0),0)</f>
        <v>0</v>
      </c>
      <c r="J2079" s="20">
        <v>0.0</v>
      </c>
      <c r="K2079" s="20">
        <f t="array" ref="K2079:S2079">VLOOKUP(A2079,'HUMAN RESOURCES'!$A$2:$M$2692,{2,3,4,5,6,7,8,9,10},0)</f>
        <v>0.028</v>
      </c>
      <c r="L2079" s="20">
        <v>0.016</v>
      </c>
      <c r="M2079" s="20">
        <v>75.0</v>
      </c>
      <c r="N2079" s="20">
        <v>69.0</v>
      </c>
      <c r="O2079" s="20">
        <v>0.385</v>
      </c>
      <c r="P2079" s="20">
        <v>0.565</v>
      </c>
      <c r="Q2079" s="20">
        <v>0.05</v>
      </c>
      <c r="R2079" s="20">
        <v>184704.0</v>
      </c>
      <c r="S2079" s="20">
        <v>0.203</v>
      </c>
      <c r="T2079" s="20">
        <f t="array" ref="T2079:U2079">VLOOKUP(A2079,TOURISM!$A$2:$F$2692,{3,6},0)</f>
        <v>115000000</v>
      </c>
      <c r="U2079" s="20">
        <v>2.0E7</v>
      </c>
      <c r="V2079" s="20">
        <f t="array" ref="V2079:AA2079">VLOOKUP(A2079,BUSINESS!$A$2:$J$2692,{4,5,6,7,8,9},0)</f>
        <v>0.189</v>
      </c>
      <c r="W2079" s="20">
        <v>9.0</v>
      </c>
      <c r="X2079" s="20"/>
      <c r="Y2079" s="20">
        <v>224.0</v>
      </c>
      <c r="Z2079" s="20">
        <v>0.06</v>
      </c>
      <c r="AA2079" s="20"/>
      <c r="AB2079" s="21">
        <f t="shared" si="650"/>
        <v>974532.2245</v>
      </c>
      <c r="AC2079" s="20"/>
      <c r="AD2079" s="20"/>
      <c r="AE2079" s="20">
        <f t="shared" si="689"/>
        <v>108.2813583</v>
      </c>
      <c r="AF2079" s="22" t="b">
        <f t="shared" si="4"/>
        <v>1</v>
      </c>
      <c r="AG2079" s="20" t="b">
        <f t="shared" si="5"/>
        <v>0</v>
      </c>
      <c r="AH2079" s="20" t="b">
        <f t="shared" si="6"/>
        <v>0</v>
      </c>
      <c r="AI2079" s="20" t="b">
        <f t="shared" si="7"/>
        <v>0</v>
      </c>
      <c r="AJ2079" s="20"/>
      <c r="AK2079" s="20"/>
      <c r="AL2079" s="20"/>
      <c r="AM2079" s="20"/>
      <c r="AN2079" s="20"/>
      <c r="AO2079" s="20"/>
      <c r="AP2079" s="20"/>
      <c r="AQ2079" s="20"/>
      <c r="AR2079" s="23"/>
      <c r="AS2079" s="23"/>
      <c r="AT2079" s="23"/>
      <c r="AU2079" s="23"/>
      <c r="AV2079" s="23"/>
    </row>
    <row r="2080" ht="15.75" customHeight="1">
      <c r="A2080" s="17" t="str">
        <f t="shared" si="1"/>
        <v>Samoa-Oceania2010</v>
      </c>
      <c r="B2080" s="17" t="s">
        <v>254</v>
      </c>
      <c r="C2080" s="18" t="s">
        <v>243</v>
      </c>
      <c r="D2080" s="19" t="s">
        <v>89</v>
      </c>
      <c r="E2080" s="17">
        <v>1.8E11</v>
      </c>
      <c r="F2080" s="18">
        <v>0.064</v>
      </c>
      <c r="G2080" s="18">
        <v>201.0</v>
      </c>
      <c r="H2080" s="18">
        <v>0.107</v>
      </c>
      <c r="I2080" s="20">
        <f t="array" ref="I2080:J2080">IFNA(VLOOKUP(A2080,ENERGY!$A$2:$F$2692,{5,6},0),0)</f>
        <v>57</v>
      </c>
      <c r="J2080" s="20">
        <v>158.0</v>
      </c>
      <c r="K2080" s="20">
        <f t="array" ref="K2080:S2080">VLOOKUP(A2080,'HUMAN RESOURCES'!$A$2:$M$2692,{2,3,4,5,6,7,8,9,10},0)</f>
        <v>0.028</v>
      </c>
      <c r="L2080" s="20">
        <v>0.016</v>
      </c>
      <c r="M2080" s="20">
        <v>76.0</v>
      </c>
      <c r="N2080" s="20">
        <v>69.0</v>
      </c>
      <c r="O2080" s="20">
        <v>0.383</v>
      </c>
      <c r="P2080" s="20">
        <v>0.567</v>
      </c>
      <c r="Q2080" s="20">
        <v>0.051</v>
      </c>
      <c r="R2080" s="20">
        <v>186029.0</v>
      </c>
      <c r="S2080" s="20">
        <v>0.201</v>
      </c>
      <c r="T2080" s="20">
        <f t="array" ref="T2080:U2080">VLOOKUP(A2080,TOURISM!$A$2:$F$2692,{3,6},0)</f>
        <v>124000000</v>
      </c>
      <c r="U2080" s="20">
        <v>2.52E7</v>
      </c>
      <c r="V2080" s="20">
        <f t="array" ref="V2080:AA2080">VLOOKUP(A2080,BUSINESS!$A$2:$J$2692,{4,5,6,7,8,9},0)</f>
        <v>0.189</v>
      </c>
      <c r="W2080" s="20">
        <v>9.0</v>
      </c>
      <c r="X2080" s="20"/>
      <c r="Y2080" s="20">
        <v>224.0</v>
      </c>
      <c r="Z2080" s="20">
        <v>0.07</v>
      </c>
      <c r="AA2080" s="20"/>
      <c r="AB2080" s="21">
        <f t="shared" si="650"/>
        <v>967591.0745</v>
      </c>
      <c r="AC2080" s="20">
        <f>I2080/R2080</f>
        <v>0.0003064038403</v>
      </c>
      <c r="AD2080" s="20">
        <f t="shared" ref="AD2080:AD2082" si="692">J2080/R2080</f>
        <v>0.0008493299432</v>
      </c>
      <c r="AE2080" s="20">
        <f t="shared" si="689"/>
        <v>135.4627504</v>
      </c>
      <c r="AF2080" s="22" t="b">
        <f t="shared" si="4"/>
        <v>1</v>
      </c>
      <c r="AG2080" s="20" t="b">
        <f t="shared" si="5"/>
        <v>0</v>
      </c>
      <c r="AH2080" s="20" t="b">
        <f t="shared" si="6"/>
        <v>0</v>
      </c>
      <c r="AI2080" s="20" t="b">
        <f t="shared" si="7"/>
        <v>0</v>
      </c>
      <c r="AJ2080" s="20"/>
      <c r="AK2080" s="20"/>
      <c r="AL2080" s="20"/>
      <c r="AM2080" s="20"/>
      <c r="AN2080" s="20"/>
      <c r="AO2080" s="20"/>
      <c r="AP2080" s="20"/>
      <c r="AQ2080" s="20"/>
      <c r="AR2080" s="23"/>
      <c r="AS2080" s="23"/>
      <c r="AT2080" s="23"/>
      <c r="AU2080" s="23"/>
      <c r="AV2080" s="23"/>
    </row>
    <row r="2081" ht="15.75" customHeight="1">
      <c r="A2081" s="17" t="str">
        <f t="shared" si="1"/>
        <v>Samoa-Oceania2011</v>
      </c>
      <c r="B2081" s="17" t="s">
        <v>254</v>
      </c>
      <c r="C2081" s="18" t="s">
        <v>243</v>
      </c>
      <c r="D2081" s="19" t="s">
        <v>90</v>
      </c>
      <c r="E2081" s="17">
        <v>1.8E11</v>
      </c>
      <c r="F2081" s="18">
        <v>0.07</v>
      </c>
      <c r="G2081" s="18">
        <v>245.0</v>
      </c>
      <c r="H2081" s="18">
        <v>0.1</v>
      </c>
      <c r="I2081" s="20" t="str">
        <f t="array" ref="I2081:J2081">IFNA(VLOOKUP(A2081,ENERGY!$A$2:$F$2692,{5,6},0),0)</f>
        <v/>
      </c>
      <c r="J2081" s="20">
        <v>150.0</v>
      </c>
      <c r="K2081" s="20">
        <f t="array" ref="K2081:S2081">VLOOKUP(A2081,'HUMAN RESOURCES'!$A$2:$M$2692,{2,3,4,5,6,7,8,9,10},0)</f>
        <v>0.027</v>
      </c>
      <c r="L2081" s="20">
        <v>0.016</v>
      </c>
      <c r="M2081" s="20">
        <v>76.0</v>
      </c>
      <c r="N2081" s="20">
        <v>70.0</v>
      </c>
      <c r="O2081" s="20">
        <v>0.381</v>
      </c>
      <c r="P2081" s="20">
        <v>0.569</v>
      </c>
      <c r="Q2081" s="20">
        <v>0.051</v>
      </c>
      <c r="R2081" s="20">
        <v>187429.0</v>
      </c>
      <c r="S2081" s="20">
        <v>0.199</v>
      </c>
      <c r="T2081" s="20">
        <f t="array" ref="T2081:U2081">VLOOKUP(A2081,TOURISM!$A$2:$F$2692,{3,6},0)</f>
        <v>135000000</v>
      </c>
      <c r="U2081" s="20">
        <v>2.22E7</v>
      </c>
      <c r="V2081" s="20">
        <f t="array" ref="V2081:AA2081">VLOOKUP(A2081,BUSINESS!$A$2:$J$2692,{4,5,6,7,8,9},0)</f>
        <v>0.189</v>
      </c>
      <c r="W2081" s="20">
        <v>9.0</v>
      </c>
      <c r="X2081" s="20"/>
      <c r="Y2081" s="20">
        <v>224.0</v>
      </c>
      <c r="Z2081" s="20">
        <v>0.11</v>
      </c>
      <c r="AA2081" s="20"/>
      <c r="AB2081" s="21">
        <f t="shared" si="650"/>
        <v>960363.6577</v>
      </c>
      <c r="AC2081" s="20"/>
      <c r="AD2081" s="20">
        <f t="shared" si="692"/>
        <v>0.0008003030481</v>
      </c>
      <c r="AE2081" s="20">
        <f t="shared" si="689"/>
        <v>118.4448511</v>
      </c>
      <c r="AF2081" s="22" t="b">
        <f t="shared" si="4"/>
        <v>1</v>
      </c>
      <c r="AG2081" s="20" t="b">
        <f t="shared" si="5"/>
        <v>0</v>
      </c>
      <c r="AH2081" s="20" t="b">
        <f t="shared" si="6"/>
        <v>0</v>
      </c>
      <c r="AI2081" s="20" t="b">
        <f t="shared" si="7"/>
        <v>0</v>
      </c>
      <c r="AJ2081" s="20"/>
      <c r="AK2081" s="20"/>
      <c r="AL2081" s="20"/>
      <c r="AM2081" s="20"/>
      <c r="AN2081" s="20"/>
      <c r="AO2081" s="20"/>
      <c r="AP2081" s="20"/>
      <c r="AQ2081" s="20"/>
      <c r="AR2081" s="23"/>
      <c r="AS2081" s="23"/>
      <c r="AT2081" s="23"/>
      <c r="AU2081" s="23"/>
      <c r="AV2081" s="23"/>
    </row>
    <row r="2082" ht="15.75" customHeight="1">
      <c r="A2082" s="17" t="str">
        <f t="shared" si="1"/>
        <v>Samoa-Oceania2012</v>
      </c>
      <c r="B2082" s="17" t="s">
        <v>254</v>
      </c>
      <c r="C2082" s="18" t="s">
        <v>243</v>
      </c>
      <c r="D2082" s="19" t="s">
        <v>91</v>
      </c>
      <c r="E2082" s="17">
        <v>1.8E11</v>
      </c>
      <c r="F2082" s="18">
        <v>0.068</v>
      </c>
      <c r="G2082" s="18">
        <v>245.0</v>
      </c>
      <c r="H2082" s="18">
        <v>0.099</v>
      </c>
      <c r="I2082" s="20">
        <f t="array" ref="I2082:J2082">IFNA(VLOOKUP(A2082,ENERGY!$A$2:$F$2692,{5,6},0),0)</f>
        <v>57</v>
      </c>
      <c r="J2082" s="20">
        <v>158.0</v>
      </c>
      <c r="K2082" s="20">
        <f t="array" ref="K2082:S2082">VLOOKUP(A2082,'HUMAN RESOURCES'!$A$2:$M$2692,{2,3,4,5,6,7,8,9,10},0)</f>
        <v>0.027</v>
      </c>
      <c r="L2082" s="20">
        <v>0.016</v>
      </c>
      <c r="M2082" s="20">
        <v>76.0</v>
      </c>
      <c r="N2082" s="20">
        <v>70.0</v>
      </c>
      <c r="O2082" s="20">
        <v>0.379</v>
      </c>
      <c r="P2082" s="20">
        <v>0.57</v>
      </c>
      <c r="Q2082" s="20">
        <v>0.051</v>
      </c>
      <c r="R2082" s="20">
        <v>188889.0</v>
      </c>
      <c r="S2082" s="20">
        <v>0.196</v>
      </c>
      <c r="T2082" s="20">
        <f t="array" ref="T2082:U2082">VLOOKUP(A2082,TOURISM!$A$2:$F$2692,{3,6},0)</f>
        <v>148000000</v>
      </c>
      <c r="U2082" s="20">
        <v>2.23E7</v>
      </c>
      <c r="V2082" s="20">
        <f t="array" ref="V2082:AA2082">VLOOKUP(A2082,BUSINESS!$A$2:$J$2692,{4,5,6,7,8,9},0)</f>
        <v>0.189</v>
      </c>
      <c r="W2082" s="20">
        <v>9.0</v>
      </c>
      <c r="X2082" s="20">
        <v>55.0</v>
      </c>
      <c r="Y2082" s="20">
        <v>224.0</v>
      </c>
      <c r="Z2082" s="20">
        <v>0.129</v>
      </c>
      <c r="AA2082" s="20"/>
      <c r="AB2082" s="21">
        <f t="shared" si="650"/>
        <v>952940.6159</v>
      </c>
      <c r="AC2082" s="20">
        <f>I2082/R2082</f>
        <v>0.0003017645284</v>
      </c>
      <c r="AD2082" s="20">
        <f t="shared" si="692"/>
        <v>0.0008364700962</v>
      </c>
      <c r="AE2082" s="20">
        <f t="shared" si="689"/>
        <v>118.0587541</v>
      </c>
      <c r="AF2082" s="22" t="b">
        <f t="shared" si="4"/>
        <v>1</v>
      </c>
      <c r="AG2082" s="20" t="b">
        <f t="shared" si="5"/>
        <v>0</v>
      </c>
      <c r="AH2082" s="20" t="b">
        <f t="shared" si="6"/>
        <v>0</v>
      </c>
      <c r="AI2082" s="20" t="b">
        <f t="shared" si="7"/>
        <v>0</v>
      </c>
      <c r="AJ2082" s="20"/>
      <c r="AK2082" s="20"/>
      <c r="AL2082" s="20"/>
      <c r="AM2082" s="20"/>
      <c r="AN2082" s="20"/>
      <c r="AO2082" s="20"/>
      <c r="AP2082" s="20"/>
      <c r="AQ2082" s="20"/>
      <c r="AR2082" s="23"/>
      <c r="AS2082" s="23"/>
      <c r="AT2082" s="23"/>
      <c r="AU2082" s="23"/>
      <c r="AV2082" s="23"/>
    </row>
    <row r="2083" ht="15.75" customHeight="1">
      <c r="A2083" s="17" t="str">
        <f t="shared" si="1"/>
        <v>Solomon Islands-Oceania2000</v>
      </c>
      <c r="B2083" s="17" t="s">
        <v>255</v>
      </c>
      <c r="C2083" s="18" t="s">
        <v>243</v>
      </c>
      <c r="D2083" s="19" t="s">
        <v>76</v>
      </c>
      <c r="E2083" s="17">
        <v>2.87E11</v>
      </c>
      <c r="F2083" s="18">
        <v>0.046</v>
      </c>
      <c r="G2083" s="18">
        <v>48.0</v>
      </c>
      <c r="H2083" s="18">
        <v>0.146</v>
      </c>
      <c r="I2083" s="20" t="str">
        <f t="array" ref="I2083:J2083">IFNA(VLOOKUP(A2083,ENERGY!$A$2:$F$2692,{5,6},0),0)</f>
        <v/>
      </c>
      <c r="J2083" s="20"/>
      <c r="K2083" s="20">
        <f t="array" ref="K2083:S2083">VLOOKUP(A2083,'HUMAN RESOURCES'!$A$2:$M$2692,{2,3,4,5,6,7,8,9,10},0)</f>
        <v>0.036</v>
      </c>
      <c r="L2083" s="20">
        <v>0.028</v>
      </c>
      <c r="M2083" s="20">
        <v>64.0</v>
      </c>
      <c r="N2083" s="20">
        <v>62.0</v>
      </c>
      <c r="O2083" s="20">
        <v>0.419</v>
      </c>
      <c r="P2083" s="20">
        <v>0.553</v>
      </c>
      <c r="Q2083" s="20">
        <v>0.028</v>
      </c>
      <c r="R2083" s="20">
        <v>412336.0</v>
      </c>
      <c r="S2083" s="20">
        <v>0.158</v>
      </c>
      <c r="T2083" s="20">
        <f t="array" ref="T2083:U2083">VLOOKUP(A2083,TOURISM!$A$2:$F$2692,{3,6},0)</f>
        <v>4000000</v>
      </c>
      <c r="U2083" s="20">
        <v>1.22E7</v>
      </c>
      <c r="V2083" s="20" t="str">
        <f t="array" ref="V2083:AA2083">VLOOKUP(A2083,BUSINESS!$A$2:$J$2692,{4,5,6,7,8,9},0)</f>
        <v/>
      </c>
      <c r="W2083" s="20"/>
      <c r="X2083" s="20"/>
      <c r="Y2083" s="20"/>
      <c r="Z2083" s="20">
        <v>0.005</v>
      </c>
      <c r="AA2083" s="20">
        <v>0.003</v>
      </c>
      <c r="AB2083" s="21">
        <f t="shared" si="650"/>
        <v>696034.3021</v>
      </c>
      <c r="AC2083" s="20"/>
      <c r="AD2083" s="20"/>
      <c r="AE2083" s="20">
        <f t="shared" si="689"/>
        <v>29.58752086</v>
      </c>
      <c r="AF2083" s="22" t="b">
        <f t="shared" si="4"/>
        <v>1</v>
      </c>
      <c r="AG2083" s="20" t="b">
        <f t="shared" si="5"/>
        <v>0</v>
      </c>
      <c r="AH2083" s="20" t="b">
        <f t="shared" si="6"/>
        <v>0</v>
      </c>
      <c r="AI2083" s="20" t="b">
        <f t="shared" si="7"/>
        <v>0</v>
      </c>
      <c r="AJ2083" s="20"/>
      <c r="AK2083" s="20"/>
      <c r="AL2083" s="20"/>
      <c r="AM2083" s="20"/>
      <c r="AN2083" s="20"/>
      <c r="AO2083" s="20"/>
      <c r="AP2083" s="20"/>
      <c r="AQ2083" s="20"/>
      <c r="AR2083" s="23"/>
      <c r="AS2083" s="23"/>
      <c r="AT2083" s="23"/>
      <c r="AU2083" s="23"/>
      <c r="AV2083" s="23"/>
    </row>
    <row r="2084" ht="15.75" customHeight="1">
      <c r="A2084" s="17" t="str">
        <f t="shared" si="1"/>
        <v>Solomon Islands-Oceania2001</v>
      </c>
      <c r="B2084" s="17" t="s">
        <v>255</v>
      </c>
      <c r="C2084" s="18" t="s">
        <v>243</v>
      </c>
      <c r="D2084" s="19" t="s">
        <v>77</v>
      </c>
      <c r="E2084" s="17">
        <v>2.87E11</v>
      </c>
      <c r="F2084" s="18">
        <v>0.064</v>
      </c>
      <c r="G2084" s="18">
        <v>61.0</v>
      </c>
      <c r="H2084" s="18">
        <v>0.146</v>
      </c>
      <c r="I2084" s="20" t="str">
        <f t="array" ref="I2084:J2084">IFNA(VLOOKUP(A2084,ENERGY!$A$2:$F$2692,{5,6},0),0)</f>
        <v/>
      </c>
      <c r="J2084" s="20"/>
      <c r="K2084" s="20">
        <f t="array" ref="K2084:S2084">VLOOKUP(A2084,'HUMAN RESOURCES'!$A$2:$M$2692,{2,3,4,5,6,7,8,9,10},0)</f>
        <v>0.035</v>
      </c>
      <c r="L2084" s="20">
        <v>0.029</v>
      </c>
      <c r="M2084" s="20">
        <v>65.0</v>
      </c>
      <c r="N2084" s="20">
        <v>62.0</v>
      </c>
      <c r="O2084" s="20">
        <v>0.418</v>
      </c>
      <c r="P2084" s="20">
        <v>0.554</v>
      </c>
      <c r="Q2084" s="20">
        <v>0.029</v>
      </c>
      <c r="R2084" s="20">
        <v>423529.0</v>
      </c>
      <c r="S2084" s="20">
        <v>0.162</v>
      </c>
      <c r="T2084" s="20">
        <f t="array" ref="T2084:U2084">VLOOKUP(A2084,TOURISM!$A$2:$F$2692,{3,6},0)</f>
        <v>8800000</v>
      </c>
      <c r="U2084" s="20">
        <v>1.05E7</v>
      </c>
      <c r="V2084" s="20" t="str">
        <f t="array" ref="V2084:AA2084">VLOOKUP(A2084,BUSINESS!$A$2:$J$2692,{4,5,6,7,8,9},0)</f>
        <v/>
      </c>
      <c r="W2084" s="20"/>
      <c r="X2084" s="20"/>
      <c r="Y2084" s="20"/>
      <c r="Z2084" s="20">
        <v>0.005</v>
      </c>
      <c r="AA2084" s="20">
        <v>0.002</v>
      </c>
      <c r="AB2084" s="21">
        <f t="shared" si="650"/>
        <v>677639.5477</v>
      </c>
      <c r="AC2084" s="20"/>
      <c r="AD2084" s="20"/>
      <c r="AE2084" s="20">
        <f t="shared" si="689"/>
        <v>24.79169077</v>
      </c>
      <c r="AF2084" s="22" t="b">
        <f t="shared" si="4"/>
        <v>1</v>
      </c>
      <c r="AG2084" s="20" t="b">
        <f t="shared" si="5"/>
        <v>0</v>
      </c>
      <c r="AH2084" s="20" t="b">
        <f t="shared" si="6"/>
        <v>0</v>
      </c>
      <c r="AI2084" s="20" t="b">
        <f t="shared" si="7"/>
        <v>0</v>
      </c>
      <c r="AJ2084" s="20"/>
      <c r="AK2084" s="20"/>
      <c r="AL2084" s="20"/>
      <c r="AM2084" s="20"/>
      <c r="AN2084" s="20"/>
      <c r="AO2084" s="20"/>
      <c r="AP2084" s="20"/>
      <c r="AQ2084" s="20"/>
      <c r="AR2084" s="23"/>
      <c r="AS2084" s="23"/>
      <c r="AT2084" s="23"/>
      <c r="AU2084" s="23"/>
      <c r="AV2084" s="23"/>
    </row>
    <row r="2085" ht="15.75" customHeight="1">
      <c r="A2085" s="17" t="str">
        <f t="shared" si="1"/>
        <v>Solomon Islands-Oceania2002</v>
      </c>
      <c r="B2085" s="17" t="s">
        <v>255</v>
      </c>
      <c r="C2085" s="18" t="s">
        <v>243</v>
      </c>
      <c r="D2085" s="19" t="s">
        <v>79</v>
      </c>
      <c r="E2085" s="17">
        <v>2.87E11</v>
      </c>
      <c r="F2085" s="18">
        <v>0.061</v>
      </c>
      <c r="G2085" s="18">
        <v>48.0</v>
      </c>
      <c r="H2085" s="18">
        <v>0.146</v>
      </c>
      <c r="I2085" s="20" t="str">
        <f t="array" ref="I2085:J2085">IFNA(VLOOKUP(A2085,ENERGY!$A$2:$F$2692,{5,6},0),0)</f>
        <v/>
      </c>
      <c r="J2085" s="20">
        <v>202.0</v>
      </c>
      <c r="K2085" s="20">
        <f t="array" ref="K2085:S2085">VLOOKUP(A2085,'HUMAN RESOURCES'!$A$2:$M$2692,{2,3,4,5,6,7,8,9,10},0)</f>
        <v>0.035</v>
      </c>
      <c r="L2085" s="20">
        <v>0.029</v>
      </c>
      <c r="M2085" s="20">
        <v>66.0</v>
      </c>
      <c r="N2085" s="20">
        <v>63.0</v>
      </c>
      <c r="O2085" s="20">
        <v>0.416</v>
      </c>
      <c r="P2085" s="20">
        <v>0.555</v>
      </c>
      <c r="Q2085" s="20">
        <v>0.029</v>
      </c>
      <c r="R2085" s="20">
        <v>434880.0</v>
      </c>
      <c r="S2085" s="20">
        <v>0.166</v>
      </c>
      <c r="T2085" s="20">
        <f t="array" ref="T2085:U2085">VLOOKUP(A2085,TOURISM!$A$2:$F$2692,{3,6},0)</f>
        <v>800000</v>
      </c>
      <c r="U2085" s="20">
        <v>8500000.0</v>
      </c>
      <c r="V2085" s="20" t="str">
        <f t="array" ref="V2085:AA2085">VLOOKUP(A2085,BUSINESS!$A$2:$J$2692,{4,5,6,7,8,9},0)</f>
        <v/>
      </c>
      <c r="W2085" s="20"/>
      <c r="X2085" s="20"/>
      <c r="Y2085" s="20"/>
      <c r="Z2085" s="20">
        <v>0.005</v>
      </c>
      <c r="AA2085" s="20">
        <v>0.002</v>
      </c>
      <c r="AB2085" s="21">
        <f t="shared" si="650"/>
        <v>659952.1707</v>
      </c>
      <c r="AC2085" s="20"/>
      <c r="AD2085" s="20">
        <f t="shared" ref="AD2085:AD2087" si="693">J2085/R2085</f>
        <v>0.0004644959529</v>
      </c>
      <c r="AE2085" s="20">
        <f t="shared" si="689"/>
        <v>19.54562178</v>
      </c>
      <c r="AF2085" s="22" t="b">
        <f t="shared" si="4"/>
        <v>1</v>
      </c>
      <c r="AG2085" s="20" t="b">
        <f t="shared" si="5"/>
        <v>0</v>
      </c>
      <c r="AH2085" s="20" t="b">
        <f t="shared" si="6"/>
        <v>0</v>
      </c>
      <c r="AI2085" s="20" t="b">
        <f t="shared" si="7"/>
        <v>0</v>
      </c>
      <c r="AJ2085" s="20"/>
      <c r="AK2085" s="20"/>
      <c r="AL2085" s="20"/>
      <c r="AM2085" s="20"/>
      <c r="AN2085" s="20"/>
      <c r="AO2085" s="20"/>
      <c r="AP2085" s="20"/>
      <c r="AQ2085" s="20"/>
      <c r="AR2085" s="23"/>
      <c r="AS2085" s="23"/>
      <c r="AT2085" s="23"/>
      <c r="AU2085" s="23"/>
      <c r="AV2085" s="23"/>
    </row>
    <row r="2086" ht="15.75" customHeight="1">
      <c r="A2086" s="17" t="str">
        <f t="shared" si="1"/>
        <v>Solomon Islands-Oceania2003</v>
      </c>
      <c r="B2086" s="17" t="s">
        <v>255</v>
      </c>
      <c r="C2086" s="18" t="s">
        <v>243</v>
      </c>
      <c r="D2086" s="19" t="s">
        <v>81</v>
      </c>
      <c r="E2086" s="17">
        <v>2.87E11</v>
      </c>
      <c r="F2086" s="18">
        <v>0.06</v>
      </c>
      <c r="G2086" s="18">
        <v>45.0</v>
      </c>
      <c r="H2086" s="18">
        <v>0.147</v>
      </c>
      <c r="I2086" s="20" t="str">
        <f t="array" ref="I2086:J2086">IFNA(VLOOKUP(A2086,ENERGY!$A$2:$F$2692,{5,6},0),0)</f>
        <v/>
      </c>
      <c r="J2086" s="20">
        <v>198.0</v>
      </c>
      <c r="K2086" s="20">
        <f t="array" ref="K2086:S2086">VLOOKUP(A2086,'HUMAN RESOURCES'!$A$2:$M$2692,{2,3,4,5,6,7,8,9,10},0)</f>
        <v>0.035</v>
      </c>
      <c r="L2086" s="20">
        <v>0.029</v>
      </c>
      <c r="M2086" s="20">
        <v>66.0</v>
      </c>
      <c r="N2086" s="20">
        <v>63.0</v>
      </c>
      <c r="O2086" s="20">
        <v>0.415</v>
      </c>
      <c r="P2086" s="20">
        <v>0.556</v>
      </c>
      <c r="Q2086" s="20">
        <v>0.029</v>
      </c>
      <c r="R2086" s="20">
        <v>446335.0</v>
      </c>
      <c r="S2086" s="20">
        <v>0.17</v>
      </c>
      <c r="T2086" s="20">
        <f t="array" ref="T2086:U2086">VLOOKUP(A2086,TOURISM!$A$2:$F$2692,{3,6},0)</f>
        <v>1600000</v>
      </c>
      <c r="U2086" s="20">
        <v>6400000.0</v>
      </c>
      <c r="V2086" s="20" t="str">
        <f t="array" ref="V2086:AA2086">VLOOKUP(A2086,BUSINESS!$A$2:$J$2692,{4,5,6,7,8,9},0)</f>
        <v/>
      </c>
      <c r="W2086" s="20">
        <v>56.0</v>
      </c>
      <c r="X2086" s="20"/>
      <c r="Y2086" s="20"/>
      <c r="Z2086" s="20">
        <v>0.006</v>
      </c>
      <c r="AA2086" s="20">
        <v>0.002</v>
      </c>
      <c r="AB2086" s="21">
        <f t="shared" si="650"/>
        <v>643014.7759</v>
      </c>
      <c r="AC2086" s="20"/>
      <c r="AD2086" s="20">
        <f t="shared" si="693"/>
        <v>0.0004436129813</v>
      </c>
      <c r="AE2086" s="20">
        <f t="shared" si="689"/>
        <v>14.33900546</v>
      </c>
      <c r="AF2086" s="22" t="b">
        <f t="shared" si="4"/>
        <v>1</v>
      </c>
      <c r="AG2086" s="20" t="b">
        <f t="shared" si="5"/>
        <v>0</v>
      </c>
      <c r="AH2086" s="20" t="b">
        <f t="shared" si="6"/>
        <v>0</v>
      </c>
      <c r="AI2086" s="20" t="b">
        <f t="shared" si="7"/>
        <v>0</v>
      </c>
      <c r="AJ2086" s="20"/>
      <c r="AK2086" s="20"/>
      <c r="AL2086" s="20"/>
      <c r="AM2086" s="20"/>
      <c r="AN2086" s="20"/>
      <c r="AO2086" s="20"/>
      <c r="AP2086" s="20"/>
      <c r="AQ2086" s="20"/>
      <c r="AR2086" s="23"/>
      <c r="AS2086" s="23"/>
      <c r="AT2086" s="23"/>
      <c r="AU2086" s="23"/>
      <c r="AV2086" s="23"/>
    </row>
    <row r="2087" ht="15.75" customHeight="1">
      <c r="A2087" s="17" t="str">
        <f t="shared" si="1"/>
        <v>Solomon Islands-Oceania2004</v>
      </c>
      <c r="B2087" s="17" t="s">
        <v>255</v>
      </c>
      <c r="C2087" s="18" t="s">
        <v>243</v>
      </c>
      <c r="D2087" s="19" t="s">
        <v>83</v>
      </c>
      <c r="E2087" s="17">
        <v>2.89E11</v>
      </c>
      <c r="F2087" s="18">
        <v>0.056</v>
      </c>
      <c r="G2087" s="18">
        <v>46.0</v>
      </c>
      <c r="H2087" s="18">
        <v>0.143</v>
      </c>
      <c r="I2087" s="20" t="str">
        <f t="array" ref="I2087:J2087">IFNA(VLOOKUP(A2087,ENERGY!$A$2:$F$2692,{5,6},0),0)</f>
        <v/>
      </c>
      <c r="J2087" s="20">
        <v>198.0</v>
      </c>
      <c r="K2087" s="20">
        <f t="array" ref="K2087:S2087">VLOOKUP(A2087,'HUMAN RESOURCES'!$A$2:$M$2692,{2,3,4,5,6,7,8,9,10},0)</f>
        <v>0.035</v>
      </c>
      <c r="L2087" s="20">
        <v>0.029</v>
      </c>
      <c r="M2087" s="20">
        <v>67.0</v>
      </c>
      <c r="N2087" s="20">
        <v>64.0</v>
      </c>
      <c r="O2087" s="20">
        <v>0.414</v>
      </c>
      <c r="P2087" s="20">
        <v>0.557</v>
      </c>
      <c r="Q2087" s="20">
        <v>0.029</v>
      </c>
      <c r="R2087" s="20">
        <v>457827.0</v>
      </c>
      <c r="S2087" s="20">
        <v>0.174</v>
      </c>
      <c r="T2087" s="20">
        <f t="array" ref="T2087:U2087">VLOOKUP(A2087,TOURISM!$A$2:$F$2692,{3,6},0)</f>
        <v>3500000</v>
      </c>
      <c r="U2087" s="20">
        <v>1.23E7</v>
      </c>
      <c r="V2087" s="20" t="str">
        <f t="array" ref="V2087:AA2087">VLOOKUP(A2087,BUSINESS!$A$2:$J$2692,{4,5,6,7,8,9},0)</f>
        <v/>
      </c>
      <c r="W2087" s="20">
        <v>56.0</v>
      </c>
      <c r="X2087" s="20"/>
      <c r="Y2087" s="20"/>
      <c r="Z2087" s="20">
        <v>0.006</v>
      </c>
      <c r="AA2087" s="20">
        <v>0.007</v>
      </c>
      <c r="AB2087" s="21">
        <f t="shared" si="650"/>
        <v>631242.8057</v>
      </c>
      <c r="AC2087" s="20"/>
      <c r="AD2087" s="20">
        <f t="shared" si="693"/>
        <v>0.00043247777</v>
      </c>
      <c r="AE2087" s="20">
        <f t="shared" si="689"/>
        <v>26.86604329</v>
      </c>
      <c r="AF2087" s="22" t="b">
        <f t="shared" si="4"/>
        <v>1</v>
      </c>
      <c r="AG2087" s="20" t="b">
        <f t="shared" si="5"/>
        <v>0</v>
      </c>
      <c r="AH2087" s="20" t="b">
        <f t="shared" si="6"/>
        <v>0</v>
      </c>
      <c r="AI2087" s="20" t="b">
        <f t="shared" si="7"/>
        <v>0</v>
      </c>
      <c r="AJ2087" s="20"/>
      <c r="AK2087" s="20"/>
      <c r="AL2087" s="20"/>
      <c r="AM2087" s="20"/>
      <c r="AN2087" s="20"/>
      <c r="AO2087" s="20"/>
      <c r="AP2087" s="20"/>
      <c r="AQ2087" s="20"/>
      <c r="AR2087" s="23"/>
      <c r="AS2087" s="23"/>
      <c r="AT2087" s="23"/>
      <c r="AU2087" s="23"/>
      <c r="AV2087" s="23"/>
    </row>
    <row r="2088" ht="15.75" customHeight="1">
      <c r="A2088" s="17" t="str">
        <f t="shared" si="1"/>
        <v>Solomon Islands-Oceania2005</v>
      </c>
      <c r="B2088" s="17" t="s">
        <v>255</v>
      </c>
      <c r="C2088" s="18" t="s">
        <v>243</v>
      </c>
      <c r="D2088" s="19" t="s">
        <v>84</v>
      </c>
      <c r="E2088" s="17">
        <v>2.9E11</v>
      </c>
      <c r="F2088" s="18">
        <v>0.078</v>
      </c>
      <c r="G2088" s="18">
        <v>69.0</v>
      </c>
      <c r="H2088" s="18">
        <v>0.141</v>
      </c>
      <c r="I2088" s="20">
        <f t="array" ref="I2088:J2088">IFNA(VLOOKUP(A2088,ENERGY!$A$2:$F$2692,{5,6},0),0)</f>
        <v>0</v>
      </c>
      <c r="J2088" s="20">
        <v>0.0</v>
      </c>
      <c r="K2088" s="20">
        <f t="array" ref="K2088:S2088">VLOOKUP(A2088,'HUMAN RESOURCES'!$A$2:$M$2692,{2,3,4,5,6,7,8,9,10},0)</f>
        <v>0.035</v>
      </c>
      <c r="L2088" s="20">
        <v>0.029</v>
      </c>
      <c r="M2088" s="20">
        <v>67.0</v>
      </c>
      <c r="N2088" s="20">
        <v>64.0</v>
      </c>
      <c r="O2088" s="20">
        <v>0.413</v>
      </c>
      <c r="P2088" s="20">
        <v>0.557</v>
      </c>
      <c r="Q2088" s="20">
        <v>0.03</v>
      </c>
      <c r="R2088" s="20">
        <v>469306.0</v>
      </c>
      <c r="S2088" s="20">
        <v>0.178</v>
      </c>
      <c r="T2088" s="20">
        <f t="array" ref="T2088:U2088">VLOOKUP(A2088,TOURISM!$A$2:$F$2692,{3,6},0)</f>
        <v>6400000</v>
      </c>
      <c r="U2088" s="20">
        <v>1.12E7</v>
      </c>
      <c r="V2088" s="20">
        <f t="array" ref="V2088:AA2088">VLOOKUP(A2088,BUSINESS!$A$2:$J$2692,{4,5,6,7,8,9},0)</f>
        <v>0.261</v>
      </c>
      <c r="W2088" s="20">
        <v>56.0</v>
      </c>
      <c r="X2088" s="20"/>
      <c r="Y2088" s="20">
        <v>80.0</v>
      </c>
      <c r="Z2088" s="20">
        <v>0.008</v>
      </c>
      <c r="AA2088" s="20">
        <v>0.013</v>
      </c>
      <c r="AB2088" s="21">
        <f t="shared" si="650"/>
        <v>617933.7149</v>
      </c>
      <c r="AC2088" s="20"/>
      <c r="AD2088" s="20"/>
      <c r="AE2088" s="20">
        <f t="shared" si="689"/>
        <v>23.86502623</v>
      </c>
      <c r="AF2088" s="22" t="b">
        <f t="shared" si="4"/>
        <v>1</v>
      </c>
      <c r="AG2088" s="20" t="b">
        <f t="shared" si="5"/>
        <v>0</v>
      </c>
      <c r="AH2088" s="20" t="b">
        <f t="shared" si="6"/>
        <v>0</v>
      </c>
      <c r="AI2088" s="20" t="b">
        <f t="shared" si="7"/>
        <v>0</v>
      </c>
      <c r="AJ2088" s="20"/>
      <c r="AK2088" s="20"/>
      <c r="AL2088" s="20"/>
      <c r="AM2088" s="20"/>
      <c r="AN2088" s="20"/>
      <c r="AO2088" s="20"/>
      <c r="AP2088" s="20"/>
      <c r="AQ2088" s="20"/>
      <c r="AR2088" s="23"/>
      <c r="AS2088" s="23"/>
      <c r="AT2088" s="23"/>
      <c r="AU2088" s="23"/>
      <c r="AV2088" s="23"/>
    </row>
    <row r="2089" ht="15.75" customHeight="1">
      <c r="A2089" s="17" t="str">
        <f t="shared" si="1"/>
        <v>Solomon Islands-Oceania2006</v>
      </c>
      <c r="B2089" s="17" t="s">
        <v>255</v>
      </c>
      <c r="C2089" s="18" t="s">
        <v>243</v>
      </c>
      <c r="D2089" s="19" t="s">
        <v>85</v>
      </c>
      <c r="E2089" s="17">
        <v>2.91E11</v>
      </c>
      <c r="F2089" s="18">
        <v>0.067</v>
      </c>
      <c r="G2089" s="18">
        <v>63.0</v>
      </c>
      <c r="H2089" s="18">
        <v>0.139</v>
      </c>
      <c r="I2089" s="20">
        <f t="array" ref="I2089:J2089">IFNA(VLOOKUP(A2089,ENERGY!$A$2:$F$2692,{5,6},0),0)</f>
        <v>0</v>
      </c>
      <c r="J2089" s="20">
        <v>0.0</v>
      </c>
      <c r="K2089" s="20">
        <f t="array" ref="K2089:S2089">VLOOKUP(A2089,'HUMAN RESOURCES'!$A$2:$M$2692,{2,3,4,5,6,7,8,9,10},0)</f>
        <v>0.034</v>
      </c>
      <c r="L2089" s="20">
        <v>0.029</v>
      </c>
      <c r="M2089" s="20">
        <v>67.0</v>
      </c>
      <c r="N2089" s="20">
        <v>65.0</v>
      </c>
      <c r="O2089" s="20">
        <v>0.412</v>
      </c>
      <c r="P2089" s="20">
        <v>0.557</v>
      </c>
      <c r="Q2089" s="20">
        <v>0.03</v>
      </c>
      <c r="R2089" s="20">
        <v>480745.0</v>
      </c>
      <c r="S2089" s="20">
        <v>0.183</v>
      </c>
      <c r="T2089" s="20">
        <f t="array" ref="T2089:U2089">VLOOKUP(A2089,TOURISM!$A$2:$F$2692,{3,6},0)</f>
        <v>35300000</v>
      </c>
      <c r="U2089" s="20">
        <v>2.65E7</v>
      </c>
      <c r="V2089" s="20">
        <f t="array" ref="V2089:AA2089">VLOOKUP(A2089,BUSINESS!$A$2:$J$2692,{4,5,6,7,8,9},0)</f>
        <v>0.261</v>
      </c>
      <c r="W2089" s="20">
        <v>56.0</v>
      </c>
      <c r="X2089" s="20"/>
      <c r="Y2089" s="20">
        <v>80.0</v>
      </c>
      <c r="Z2089" s="20">
        <v>0.016</v>
      </c>
      <c r="AA2089" s="20">
        <v>0.015</v>
      </c>
      <c r="AB2089" s="21">
        <f t="shared" si="650"/>
        <v>605310.5076</v>
      </c>
      <c r="AC2089" s="20"/>
      <c r="AD2089" s="20"/>
      <c r="AE2089" s="20">
        <f t="shared" si="689"/>
        <v>55.12277819</v>
      </c>
      <c r="AF2089" s="22" t="b">
        <f t="shared" si="4"/>
        <v>1</v>
      </c>
      <c r="AG2089" s="20" t="b">
        <f t="shared" si="5"/>
        <v>0</v>
      </c>
      <c r="AH2089" s="20" t="b">
        <f t="shared" si="6"/>
        <v>0</v>
      </c>
      <c r="AI2089" s="20" t="b">
        <f t="shared" si="7"/>
        <v>0</v>
      </c>
      <c r="AJ2089" s="20"/>
      <c r="AK2089" s="20"/>
      <c r="AL2089" s="20"/>
      <c r="AM2089" s="20"/>
      <c r="AN2089" s="20"/>
      <c r="AO2089" s="20"/>
      <c r="AP2089" s="20"/>
      <c r="AQ2089" s="20"/>
      <c r="AR2089" s="23"/>
      <c r="AS2089" s="23"/>
      <c r="AT2089" s="23"/>
      <c r="AU2089" s="23"/>
      <c r="AV2089" s="23"/>
    </row>
    <row r="2090" ht="15.75" customHeight="1">
      <c r="A2090" s="17" t="str">
        <f t="shared" si="1"/>
        <v>Solomon Islands-Oceania2007</v>
      </c>
      <c r="B2090" s="17" t="s">
        <v>255</v>
      </c>
      <c r="C2090" s="18" t="s">
        <v>243</v>
      </c>
      <c r="D2090" s="19" t="s">
        <v>86</v>
      </c>
      <c r="E2090" s="17">
        <v>2.94E11</v>
      </c>
      <c r="F2090" s="18">
        <v>0.056</v>
      </c>
      <c r="G2090" s="18">
        <v>67.0</v>
      </c>
      <c r="H2090" s="18">
        <v>0.141</v>
      </c>
      <c r="I2090" s="20">
        <f t="array" ref="I2090:J2090">IFNA(VLOOKUP(A2090,ENERGY!$A$2:$F$2692,{5,6},0),0)</f>
        <v>58</v>
      </c>
      <c r="J2090" s="20">
        <v>180.0</v>
      </c>
      <c r="K2090" s="20">
        <f t="array" ref="K2090:S2090">VLOOKUP(A2090,'HUMAN RESOURCES'!$A$2:$M$2692,{2,3,4,5,6,7,8,9,10},0)</f>
        <v>0.034</v>
      </c>
      <c r="L2090" s="20">
        <v>0.029</v>
      </c>
      <c r="M2090" s="20">
        <v>68.0</v>
      </c>
      <c r="N2090" s="20">
        <v>65.0</v>
      </c>
      <c r="O2090" s="20">
        <v>0.411</v>
      </c>
      <c r="P2090" s="20">
        <v>0.558</v>
      </c>
      <c r="Q2090" s="20">
        <v>0.031</v>
      </c>
      <c r="R2090" s="20">
        <v>492148.0</v>
      </c>
      <c r="S2090" s="20">
        <v>0.187</v>
      </c>
      <c r="T2090" s="20">
        <f t="array" ref="T2090:U2090">VLOOKUP(A2090,TOURISM!$A$2:$F$2692,{3,6},0)</f>
        <v>37800000</v>
      </c>
      <c r="U2090" s="20">
        <v>3.56E7</v>
      </c>
      <c r="V2090" s="20">
        <f t="array" ref="V2090:AA2090">VLOOKUP(A2090,BUSINESS!$A$2:$J$2692,{4,5,6,7,8,9},0)</f>
        <v>0.261</v>
      </c>
      <c r="W2090" s="20">
        <v>56.0</v>
      </c>
      <c r="X2090" s="20"/>
      <c r="Y2090" s="20">
        <v>80.0</v>
      </c>
      <c r="Z2090" s="20">
        <v>0.02</v>
      </c>
      <c r="AA2090" s="20">
        <v>0.022</v>
      </c>
      <c r="AB2090" s="21">
        <f t="shared" si="650"/>
        <v>597381.2756</v>
      </c>
      <c r="AC2090" s="20">
        <f t="shared" ref="AC2090:AC2091" si="694">I2090/R2090</f>
        <v>0.0001178507278</v>
      </c>
      <c r="AD2090" s="20">
        <f t="shared" ref="AD2090:AD2091" si="695">J2090/R2090</f>
        <v>0.0003657436381</v>
      </c>
      <c r="AE2090" s="20">
        <f t="shared" si="689"/>
        <v>72.33596398</v>
      </c>
      <c r="AF2090" s="22" t="b">
        <f t="shared" si="4"/>
        <v>1</v>
      </c>
      <c r="AG2090" s="20" t="b">
        <f t="shared" si="5"/>
        <v>0</v>
      </c>
      <c r="AH2090" s="20" t="b">
        <f t="shared" si="6"/>
        <v>0</v>
      </c>
      <c r="AI2090" s="20" t="b">
        <f t="shared" si="7"/>
        <v>0</v>
      </c>
      <c r="AJ2090" s="20"/>
      <c r="AK2090" s="20"/>
      <c r="AL2090" s="20"/>
      <c r="AM2090" s="20"/>
      <c r="AN2090" s="20"/>
      <c r="AO2090" s="20"/>
      <c r="AP2090" s="20"/>
      <c r="AQ2090" s="20"/>
      <c r="AR2090" s="23"/>
      <c r="AS2090" s="23"/>
      <c r="AT2090" s="23"/>
      <c r="AU2090" s="23"/>
      <c r="AV2090" s="23"/>
    </row>
    <row r="2091" ht="15.75" customHeight="1">
      <c r="A2091" s="17" t="str">
        <f t="shared" si="1"/>
        <v>Solomon Islands-Oceania2008</v>
      </c>
      <c r="B2091" s="17" t="s">
        <v>255</v>
      </c>
      <c r="C2091" s="18" t="s">
        <v>243</v>
      </c>
      <c r="D2091" s="19" t="s">
        <v>87</v>
      </c>
      <c r="E2091" s="17">
        <v>3.03E11</v>
      </c>
      <c r="F2091" s="18">
        <v>0.056</v>
      </c>
      <c r="G2091" s="18">
        <v>72.0</v>
      </c>
      <c r="H2091" s="18">
        <v>0.144</v>
      </c>
      <c r="I2091" s="20">
        <f t="array" ref="I2091:J2091">IFNA(VLOOKUP(A2091,ENERGY!$A$2:$F$2692,{5,6},0),0)</f>
        <v>64</v>
      </c>
      <c r="J2091" s="20">
        <v>198.0</v>
      </c>
      <c r="K2091" s="20">
        <f t="array" ref="K2091:S2091">VLOOKUP(A2091,'HUMAN RESOURCES'!$A$2:$M$2692,{2,3,4,5,6,7,8,9,10},0)</f>
        <v>0.034</v>
      </c>
      <c r="L2091" s="20">
        <v>0.028</v>
      </c>
      <c r="M2091" s="20">
        <v>68.0</v>
      </c>
      <c r="N2091" s="20">
        <v>65.0</v>
      </c>
      <c r="O2091" s="20">
        <v>0.41</v>
      </c>
      <c r="P2091" s="20">
        <v>0.558</v>
      </c>
      <c r="Q2091" s="20">
        <v>0.032</v>
      </c>
      <c r="R2091" s="20">
        <v>503541.0</v>
      </c>
      <c r="S2091" s="20">
        <v>0.191</v>
      </c>
      <c r="T2091" s="20">
        <f t="array" ref="T2091:U2091">VLOOKUP(A2091,TOURISM!$A$2:$F$2692,{3,6},0)</f>
        <v>40600000</v>
      </c>
      <c r="U2091" s="20">
        <v>4.05E7</v>
      </c>
      <c r="V2091" s="20">
        <f t="array" ref="V2091:AA2091">VLOOKUP(A2091,BUSINESS!$A$2:$J$2692,{4,5,6,7,8,9},0)</f>
        <v>0.261</v>
      </c>
      <c r="W2091" s="20">
        <v>56.0</v>
      </c>
      <c r="X2091" s="20"/>
      <c r="Y2091" s="20">
        <v>80.0</v>
      </c>
      <c r="Z2091" s="20">
        <v>0.03</v>
      </c>
      <c r="AA2091" s="20">
        <v>0.06</v>
      </c>
      <c r="AB2091" s="21">
        <f t="shared" si="650"/>
        <v>601738.488</v>
      </c>
      <c r="AC2091" s="20">
        <f t="shared" si="694"/>
        <v>0.0001270998787</v>
      </c>
      <c r="AD2091" s="20">
        <f t="shared" si="695"/>
        <v>0.0003932152496</v>
      </c>
      <c r="AE2091" s="20">
        <f t="shared" si="689"/>
        <v>80.43039196</v>
      </c>
      <c r="AF2091" s="22" t="b">
        <f t="shared" si="4"/>
        <v>1</v>
      </c>
      <c r="AG2091" s="20" t="b">
        <f t="shared" si="5"/>
        <v>0</v>
      </c>
      <c r="AH2091" s="20" t="b">
        <f t="shared" si="6"/>
        <v>0</v>
      </c>
      <c r="AI2091" s="20" t="b">
        <f t="shared" si="7"/>
        <v>0</v>
      </c>
      <c r="AJ2091" s="20"/>
      <c r="AK2091" s="20"/>
      <c r="AL2091" s="20"/>
      <c r="AM2091" s="20"/>
      <c r="AN2091" s="20"/>
      <c r="AO2091" s="20"/>
      <c r="AP2091" s="20"/>
      <c r="AQ2091" s="20"/>
      <c r="AR2091" s="23"/>
      <c r="AS2091" s="23"/>
      <c r="AT2091" s="23"/>
      <c r="AU2091" s="23"/>
      <c r="AV2091" s="23"/>
    </row>
    <row r="2092" ht="15.75" customHeight="1">
      <c r="A2092" s="17" t="str">
        <f t="shared" si="1"/>
        <v>Solomon Islands-Oceania2009</v>
      </c>
      <c r="B2092" s="17" t="s">
        <v>255</v>
      </c>
      <c r="C2092" s="18" t="s">
        <v>243</v>
      </c>
      <c r="D2092" s="19" t="s">
        <v>88</v>
      </c>
      <c r="E2092" s="17">
        <v>3.04E11</v>
      </c>
      <c r="F2092" s="18">
        <v>0.078</v>
      </c>
      <c r="G2092" s="18">
        <v>91.0</v>
      </c>
      <c r="H2092" s="18">
        <v>0.153</v>
      </c>
      <c r="I2092" s="20">
        <f t="array" ref="I2092:J2092">IFNA(VLOOKUP(A2092,ENERGY!$A$2:$F$2692,{5,6},0),0)</f>
        <v>0</v>
      </c>
      <c r="J2092" s="20">
        <v>0.0</v>
      </c>
      <c r="K2092" s="20">
        <f t="array" ref="K2092:S2092">VLOOKUP(A2092,'HUMAN RESOURCES'!$A$2:$M$2692,{2,3,4,5,6,7,8,9,10},0)</f>
        <v>0.033</v>
      </c>
      <c r="L2092" s="20">
        <v>0.028</v>
      </c>
      <c r="M2092" s="20">
        <v>68.0</v>
      </c>
      <c r="N2092" s="20">
        <v>66.0</v>
      </c>
      <c r="O2092" s="20">
        <v>0.409</v>
      </c>
      <c r="P2092" s="20">
        <v>0.559</v>
      </c>
      <c r="Q2092" s="20">
        <v>0.032</v>
      </c>
      <c r="R2092" s="20">
        <v>514964.0</v>
      </c>
      <c r="S2092" s="20">
        <v>0.196</v>
      </c>
      <c r="T2092" s="20">
        <f t="array" ref="T2092:U2092">VLOOKUP(A2092,TOURISM!$A$2:$F$2692,{3,6},0)</f>
        <v>50000000</v>
      </c>
      <c r="U2092" s="20">
        <v>3.77E7</v>
      </c>
      <c r="V2092" s="20">
        <f t="array" ref="V2092:AA2092">VLOOKUP(A2092,BUSINESS!$A$2:$J$2692,{4,5,6,7,8,9},0)</f>
        <v>0.261</v>
      </c>
      <c r="W2092" s="20">
        <v>56.0</v>
      </c>
      <c r="X2092" s="20"/>
      <c r="Y2092" s="20">
        <v>80.0</v>
      </c>
      <c r="Z2092" s="20">
        <v>0.04</v>
      </c>
      <c r="AA2092" s="20">
        <v>0.097</v>
      </c>
      <c r="AB2092" s="21">
        <f t="shared" si="650"/>
        <v>590332.5281</v>
      </c>
      <c r="AC2092" s="20"/>
      <c r="AD2092" s="20"/>
      <c r="AE2092" s="20">
        <f t="shared" si="689"/>
        <v>73.20900102</v>
      </c>
      <c r="AF2092" s="22" t="b">
        <f t="shared" si="4"/>
        <v>1</v>
      </c>
      <c r="AG2092" s="20" t="b">
        <f t="shared" si="5"/>
        <v>0</v>
      </c>
      <c r="AH2092" s="20" t="b">
        <f t="shared" si="6"/>
        <v>0</v>
      </c>
      <c r="AI2092" s="20" t="b">
        <f t="shared" si="7"/>
        <v>0</v>
      </c>
      <c r="AJ2092" s="20"/>
      <c r="AK2092" s="20"/>
      <c r="AL2092" s="20"/>
      <c r="AM2092" s="20"/>
      <c r="AN2092" s="20"/>
      <c r="AO2092" s="20"/>
      <c r="AP2092" s="20"/>
      <c r="AQ2092" s="20"/>
      <c r="AR2092" s="23"/>
      <c r="AS2092" s="23"/>
      <c r="AT2092" s="23"/>
      <c r="AU2092" s="23"/>
      <c r="AV2092" s="23"/>
    </row>
    <row r="2093" ht="15.75" customHeight="1">
      <c r="A2093" s="17" t="str">
        <f t="shared" si="1"/>
        <v>Solomon Islands-Oceania2010</v>
      </c>
      <c r="B2093" s="17" t="s">
        <v>255</v>
      </c>
      <c r="C2093" s="18" t="s">
        <v>243</v>
      </c>
      <c r="D2093" s="19" t="s">
        <v>89</v>
      </c>
      <c r="E2093" s="17">
        <v>3.04E11</v>
      </c>
      <c r="F2093" s="18">
        <v>0.074</v>
      </c>
      <c r="G2093" s="18">
        <v>95.0</v>
      </c>
      <c r="H2093" s="18">
        <v>0.144</v>
      </c>
      <c r="I2093" s="20">
        <f t="array" ref="I2093:J2093">IFNA(VLOOKUP(A2093,ENERGY!$A$2:$F$2692,{5,6},0),0)</f>
        <v>58</v>
      </c>
      <c r="J2093" s="20">
        <v>180.0</v>
      </c>
      <c r="K2093" s="20">
        <f t="array" ref="K2093:S2093">VLOOKUP(A2093,'HUMAN RESOURCES'!$A$2:$M$2692,{2,3,4,5,6,7,8,9,10},0)</f>
        <v>0.033</v>
      </c>
      <c r="L2093" s="20">
        <v>0.027</v>
      </c>
      <c r="M2093" s="20">
        <v>68.0</v>
      </c>
      <c r="N2093" s="20">
        <v>66.0</v>
      </c>
      <c r="O2093" s="20">
        <v>0.408</v>
      </c>
      <c r="P2093" s="20">
        <v>0.56</v>
      </c>
      <c r="Q2093" s="20">
        <v>0.033</v>
      </c>
      <c r="R2093" s="20">
        <v>526447.0</v>
      </c>
      <c r="S2093" s="20">
        <v>0.2</v>
      </c>
      <c r="T2093" s="20">
        <f t="array" ref="T2093:U2093">VLOOKUP(A2093,TOURISM!$A$2:$F$2692,{3,6},0)</f>
        <v>65400000</v>
      </c>
      <c r="U2093" s="20">
        <v>5.12E7</v>
      </c>
      <c r="V2093" s="20">
        <f t="array" ref="V2093:AA2093">VLOOKUP(A2093,BUSINESS!$A$2:$J$2692,{4,5,6,7,8,9},0)</f>
        <v>0.262</v>
      </c>
      <c r="W2093" s="20">
        <v>56.0</v>
      </c>
      <c r="X2093" s="20"/>
      <c r="Y2093" s="20">
        <v>80.0</v>
      </c>
      <c r="Z2093" s="20">
        <v>0.05</v>
      </c>
      <c r="AA2093" s="20">
        <v>0.219</v>
      </c>
      <c r="AB2093" s="21">
        <f t="shared" si="650"/>
        <v>577456.0402</v>
      </c>
      <c r="AC2093" s="20">
        <f>I2093/R2093</f>
        <v>0.000110172534</v>
      </c>
      <c r="AD2093" s="20">
        <f t="shared" ref="AD2093:AD2095" si="696">J2093/R2093</f>
        <v>0.0003419147607</v>
      </c>
      <c r="AE2093" s="20">
        <f t="shared" si="689"/>
        <v>97.25575414</v>
      </c>
      <c r="AF2093" s="22" t="b">
        <f t="shared" si="4"/>
        <v>1</v>
      </c>
      <c r="AG2093" s="20" t="b">
        <f t="shared" si="5"/>
        <v>0</v>
      </c>
      <c r="AH2093" s="20" t="b">
        <f t="shared" si="6"/>
        <v>0</v>
      </c>
      <c r="AI2093" s="20" t="b">
        <f t="shared" si="7"/>
        <v>0</v>
      </c>
      <c r="AJ2093" s="20"/>
      <c r="AK2093" s="20"/>
      <c r="AL2093" s="20"/>
      <c r="AM2093" s="20"/>
      <c r="AN2093" s="20"/>
      <c r="AO2093" s="20"/>
      <c r="AP2093" s="20"/>
      <c r="AQ2093" s="20"/>
      <c r="AR2093" s="23"/>
      <c r="AS2093" s="23"/>
      <c r="AT2093" s="23"/>
      <c r="AU2093" s="23"/>
      <c r="AV2093" s="23"/>
    </row>
    <row r="2094" ht="15.75" customHeight="1">
      <c r="A2094" s="17" t="str">
        <f t="shared" si="1"/>
        <v>Solomon Islands-Oceania2011</v>
      </c>
      <c r="B2094" s="17" t="s">
        <v>255</v>
      </c>
      <c r="C2094" s="18" t="s">
        <v>243</v>
      </c>
      <c r="D2094" s="19" t="s">
        <v>90</v>
      </c>
      <c r="E2094" s="17">
        <v>3.05E11</v>
      </c>
      <c r="F2094" s="18">
        <v>0.077</v>
      </c>
      <c r="G2094" s="18">
        <v>124.0</v>
      </c>
      <c r="H2094" s="18">
        <v>0.132</v>
      </c>
      <c r="I2094" s="20" t="str">
        <f t="array" ref="I2094:J2094">IFNA(VLOOKUP(A2094,ENERGY!$A$2:$F$2692,{5,6},0),0)</f>
        <v/>
      </c>
      <c r="J2094" s="20">
        <v>180.0</v>
      </c>
      <c r="K2094" s="20">
        <f t="array" ref="K2094:S2094">VLOOKUP(A2094,'HUMAN RESOURCES'!$A$2:$M$2692,{2,3,4,5,6,7,8,9,10},0)</f>
        <v>0.032</v>
      </c>
      <c r="L2094" s="20">
        <v>0.026</v>
      </c>
      <c r="M2094" s="20">
        <v>69.0</v>
      </c>
      <c r="N2094" s="20">
        <v>66.0</v>
      </c>
      <c r="O2094" s="20">
        <v>0.406</v>
      </c>
      <c r="P2094" s="20">
        <v>0.561</v>
      </c>
      <c r="Q2094" s="20">
        <v>0.033</v>
      </c>
      <c r="R2094" s="20">
        <v>537997.0</v>
      </c>
      <c r="S2094" s="20">
        <v>0.205</v>
      </c>
      <c r="T2094" s="20">
        <f t="array" ref="T2094:U2094">VLOOKUP(A2094,TOURISM!$A$2:$F$2692,{3,6},0)</f>
        <v>86700000</v>
      </c>
      <c r="U2094" s="20">
        <v>6.6E7</v>
      </c>
      <c r="V2094" s="20">
        <f t="array" ref="V2094:AA2094">VLOOKUP(A2094,BUSINESS!$A$2:$J$2692,{4,5,6,7,8,9},0)</f>
        <v>0.262</v>
      </c>
      <c r="W2094" s="20">
        <v>42.0</v>
      </c>
      <c r="X2094" s="20"/>
      <c r="Y2094" s="20">
        <v>80.0</v>
      </c>
      <c r="Z2094" s="20">
        <v>0.06</v>
      </c>
      <c r="AA2094" s="20">
        <v>0.511</v>
      </c>
      <c r="AB2094" s="21">
        <f t="shared" si="650"/>
        <v>566917.6594</v>
      </c>
      <c r="AC2094" s="20"/>
      <c r="AD2094" s="20">
        <f t="shared" si="696"/>
        <v>0.0003345743564</v>
      </c>
      <c r="AE2094" s="20">
        <f t="shared" si="689"/>
        <v>122.677264</v>
      </c>
      <c r="AF2094" s="22" t="b">
        <f t="shared" si="4"/>
        <v>1</v>
      </c>
      <c r="AG2094" s="20" t="b">
        <f t="shared" si="5"/>
        <v>0</v>
      </c>
      <c r="AH2094" s="20" t="b">
        <f t="shared" si="6"/>
        <v>0</v>
      </c>
      <c r="AI2094" s="20" t="b">
        <f t="shared" si="7"/>
        <v>0</v>
      </c>
      <c r="AJ2094" s="20"/>
      <c r="AK2094" s="20"/>
      <c r="AL2094" s="20"/>
      <c r="AM2094" s="20"/>
      <c r="AN2094" s="20"/>
      <c r="AO2094" s="20"/>
      <c r="AP2094" s="20"/>
      <c r="AQ2094" s="20"/>
      <c r="AR2094" s="23"/>
      <c r="AS2094" s="23"/>
      <c r="AT2094" s="23"/>
      <c r="AU2094" s="23"/>
      <c r="AV2094" s="23"/>
    </row>
    <row r="2095" ht="15.75" customHeight="1">
      <c r="A2095" s="17" t="str">
        <f t="shared" si="1"/>
        <v>Solomon Islands-Oceania2012</v>
      </c>
      <c r="B2095" s="17" t="s">
        <v>255</v>
      </c>
      <c r="C2095" s="18" t="s">
        <v>243</v>
      </c>
      <c r="D2095" s="19" t="s">
        <v>91</v>
      </c>
      <c r="E2095" s="17">
        <v>3.05E11</v>
      </c>
      <c r="F2095" s="18">
        <v>0.08</v>
      </c>
      <c r="G2095" s="18">
        <v>148.0</v>
      </c>
      <c r="H2095" s="18">
        <v>0.113</v>
      </c>
      <c r="I2095" s="20">
        <f t="array" ref="I2095:J2095">IFNA(VLOOKUP(A2095,ENERGY!$A$2:$F$2692,{5,6},0),0)</f>
        <v>59</v>
      </c>
      <c r="J2095" s="20">
        <v>180.0</v>
      </c>
      <c r="K2095" s="20">
        <f t="array" ref="K2095:S2095">VLOOKUP(A2095,'HUMAN RESOURCES'!$A$2:$M$2692,{2,3,4,5,6,7,8,9,10},0)</f>
        <v>0.031</v>
      </c>
      <c r="L2095" s="20">
        <v>0.026</v>
      </c>
      <c r="M2095" s="20">
        <v>69.0</v>
      </c>
      <c r="N2095" s="20">
        <v>66.0</v>
      </c>
      <c r="O2095" s="20">
        <v>0.404</v>
      </c>
      <c r="P2095" s="20">
        <v>0.563</v>
      </c>
      <c r="Q2095" s="20">
        <v>0.033</v>
      </c>
      <c r="R2095" s="20">
        <v>549598.0</v>
      </c>
      <c r="S2095" s="20">
        <v>0.21</v>
      </c>
      <c r="T2095" s="20">
        <f t="array" ref="T2095:U2095">VLOOKUP(A2095,TOURISM!$A$2:$F$2692,{3,6},0)</f>
        <v>66900000</v>
      </c>
      <c r="U2095" s="20">
        <v>6.8E7</v>
      </c>
      <c r="V2095" s="20">
        <f t="array" ref="V2095:AA2095">VLOOKUP(A2095,BUSINESS!$A$2:$J$2692,{4,5,6,7,8,9},0)</f>
        <v>0.253</v>
      </c>
      <c r="W2095" s="20">
        <v>9.0</v>
      </c>
      <c r="X2095" s="20">
        <v>92.0</v>
      </c>
      <c r="Y2095" s="20">
        <v>80.0</v>
      </c>
      <c r="Z2095" s="20">
        <v>0.07</v>
      </c>
      <c r="AA2095" s="20">
        <v>0.55</v>
      </c>
      <c r="AB2095" s="21">
        <f t="shared" si="650"/>
        <v>554951.0733</v>
      </c>
      <c r="AC2095" s="20">
        <f>I2095/R2095</f>
        <v>0.0001073511912</v>
      </c>
      <c r="AD2095" s="20">
        <f t="shared" si="696"/>
        <v>0.0003275121089</v>
      </c>
      <c r="AE2095" s="20">
        <f t="shared" si="689"/>
        <v>123.7267967</v>
      </c>
      <c r="AF2095" s="22" t="b">
        <f t="shared" si="4"/>
        <v>1</v>
      </c>
      <c r="AG2095" s="20" t="b">
        <f t="shared" si="5"/>
        <v>0</v>
      </c>
      <c r="AH2095" s="20" t="b">
        <f t="shared" si="6"/>
        <v>0</v>
      </c>
      <c r="AI2095" s="20" t="b">
        <f t="shared" si="7"/>
        <v>0</v>
      </c>
      <c r="AJ2095" s="20"/>
      <c r="AK2095" s="20"/>
      <c r="AL2095" s="20"/>
      <c r="AM2095" s="20"/>
      <c r="AN2095" s="20"/>
      <c r="AO2095" s="20"/>
      <c r="AP2095" s="20"/>
      <c r="AQ2095" s="20"/>
      <c r="AR2095" s="23"/>
      <c r="AS2095" s="23"/>
      <c r="AT2095" s="23"/>
      <c r="AU2095" s="23"/>
      <c r="AV2095" s="23"/>
    </row>
    <row r="2096" ht="15.75" customHeight="1">
      <c r="A2096" s="17" t="str">
        <f t="shared" si="1"/>
        <v>Tonga-Oceania2000</v>
      </c>
      <c r="B2096" s="17" t="s">
        <v>256</v>
      </c>
      <c r="C2096" s="18" t="s">
        <v>243</v>
      </c>
      <c r="D2096" s="19" t="s">
        <v>76</v>
      </c>
      <c r="E2096" s="17">
        <v>2.57E12</v>
      </c>
      <c r="F2096" s="18">
        <v>0.048</v>
      </c>
      <c r="G2096" s="18">
        <v>92.0</v>
      </c>
      <c r="H2096" s="18">
        <v>0.113</v>
      </c>
      <c r="I2096" s="20" t="str">
        <f t="array" ref="I2096:J2096">IFNA(VLOOKUP(A2096,ENERGY!$A$2:$F$2692,{5,6},0),0)</f>
        <v/>
      </c>
      <c r="J2096" s="20"/>
      <c r="K2096" s="20">
        <f t="array" ref="K2096:S2096">VLOOKUP(A2096,'HUMAN RESOURCES'!$A$2:$M$2692,{2,3,4,5,6,7,8,9,10},0)</f>
        <v>0.028</v>
      </c>
      <c r="L2096" s="20">
        <v>0.015</v>
      </c>
      <c r="M2096" s="20">
        <v>73.0</v>
      </c>
      <c r="N2096" s="20">
        <v>69.0</v>
      </c>
      <c r="O2096" s="20">
        <v>0.384</v>
      </c>
      <c r="P2096" s="20">
        <v>0.559</v>
      </c>
      <c r="Q2096" s="20">
        <v>0.057</v>
      </c>
      <c r="R2096" s="20">
        <v>97962.0</v>
      </c>
      <c r="S2096" s="20">
        <v>0.23</v>
      </c>
      <c r="T2096" s="20">
        <f t="array" ref="T2096:U2096">VLOOKUP(A2096,TOURISM!$A$2:$F$2692,{3,6},0)</f>
        <v>7000000</v>
      </c>
      <c r="U2096" s="20"/>
      <c r="V2096" s="20" t="str">
        <f t="array" ref="V2096:AA2096">VLOOKUP(A2096,BUSINESS!$A$2:$J$2692,{4,5,6,7,8,9},0)</f>
        <v/>
      </c>
      <c r="W2096" s="20"/>
      <c r="X2096" s="20"/>
      <c r="Y2096" s="20"/>
      <c r="Z2096" s="20">
        <v>0.024</v>
      </c>
      <c r="AA2096" s="20">
        <v>0.002</v>
      </c>
      <c r="AB2096" s="21">
        <f t="shared" si="650"/>
        <v>26234662.42</v>
      </c>
      <c r="AC2096" s="20"/>
      <c r="AD2096" s="20"/>
      <c r="AE2096" s="20"/>
      <c r="AF2096" s="22" t="b">
        <f t="shared" si="4"/>
        <v>1</v>
      </c>
      <c r="AG2096" s="20" t="b">
        <f t="shared" si="5"/>
        <v>0</v>
      </c>
      <c r="AH2096" s="20" t="b">
        <f t="shared" si="6"/>
        <v>0</v>
      </c>
      <c r="AI2096" s="20" t="b">
        <f t="shared" si="7"/>
        <v>0</v>
      </c>
      <c r="AJ2096" s="20"/>
      <c r="AK2096" s="20"/>
      <c r="AL2096" s="20"/>
      <c r="AM2096" s="20"/>
      <c r="AN2096" s="20"/>
      <c r="AO2096" s="20"/>
      <c r="AP2096" s="20"/>
      <c r="AQ2096" s="20"/>
      <c r="AR2096" s="23"/>
      <c r="AS2096" s="23"/>
      <c r="AT2096" s="23"/>
      <c r="AU2096" s="23"/>
      <c r="AV2096" s="23"/>
    </row>
    <row r="2097" ht="15.75" customHeight="1">
      <c r="A2097" s="17" t="str">
        <f t="shared" si="1"/>
        <v>Tonga-Oceania2001</v>
      </c>
      <c r="B2097" s="17" t="s">
        <v>256</v>
      </c>
      <c r="C2097" s="18" t="s">
        <v>243</v>
      </c>
      <c r="D2097" s="19" t="s">
        <v>77</v>
      </c>
      <c r="E2097" s="17">
        <v>2.58E12</v>
      </c>
      <c r="F2097" s="18">
        <v>0.057</v>
      </c>
      <c r="G2097" s="18">
        <v>96.0</v>
      </c>
      <c r="H2097" s="18">
        <v>0.113</v>
      </c>
      <c r="I2097" s="20" t="str">
        <f t="array" ref="I2097:J2097">IFNA(VLOOKUP(A2097,ENERGY!$A$2:$F$2692,{5,6},0),0)</f>
        <v/>
      </c>
      <c r="J2097" s="20"/>
      <c r="K2097" s="20">
        <f t="array" ref="K2097:S2097">VLOOKUP(A2097,'HUMAN RESOURCES'!$A$2:$M$2692,{2,3,4,5,6,7,8,9,10},0)</f>
        <v>0.028</v>
      </c>
      <c r="L2097" s="20">
        <v>0.015</v>
      </c>
      <c r="M2097" s="20">
        <v>73.0</v>
      </c>
      <c r="N2097" s="20">
        <v>69.0</v>
      </c>
      <c r="O2097" s="20">
        <v>0.382</v>
      </c>
      <c r="P2097" s="20">
        <v>0.56</v>
      </c>
      <c r="Q2097" s="20">
        <v>0.058</v>
      </c>
      <c r="R2097" s="20">
        <v>98504.0</v>
      </c>
      <c r="S2097" s="20">
        <v>0.23</v>
      </c>
      <c r="T2097" s="20">
        <f t="array" ref="T2097:U2097">VLOOKUP(A2097,TOURISM!$A$2:$F$2692,{3,6},0)</f>
        <v>6800000</v>
      </c>
      <c r="U2097" s="20">
        <v>3200000.0</v>
      </c>
      <c r="V2097" s="20" t="str">
        <f t="array" ref="V2097:AA2097">VLOOKUP(A2097,BUSINESS!$A$2:$J$2692,{4,5,6,7,8,9},0)</f>
        <v/>
      </c>
      <c r="W2097" s="20"/>
      <c r="X2097" s="20"/>
      <c r="Y2097" s="20"/>
      <c r="Z2097" s="20">
        <v>0.028</v>
      </c>
      <c r="AA2097" s="20">
        <v>0.002</v>
      </c>
      <c r="AB2097" s="21">
        <f t="shared" si="650"/>
        <v>26191829.77</v>
      </c>
      <c r="AC2097" s="20"/>
      <c r="AD2097" s="20"/>
      <c r="AE2097" s="20">
        <f t="shared" ref="AE2097:AE2105" si="697">U2097/R2097</f>
        <v>32.48599042</v>
      </c>
      <c r="AF2097" s="22" t="b">
        <f t="shared" si="4"/>
        <v>1</v>
      </c>
      <c r="AG2097" s="20" t="b">
        <f t="shared" si="5"/>
        <v>0</v>
      </c>
      <c r="AH2097" s="20" t="b">
        <f t="shared" si="6"/>
        <v>0</v>
      </c>
      <c r="AI2097" s="20" t="b">
        <f t="shared" si="7"/>
        <v>0</v>
      </c>
      <c r="AJ2097" s="20"/>
      <c r="AK2097" s="20"/>
      <c r="AL2097" s="20"/>
      <c r="AM2097" s="20"/>
      <c r="AN2097" s="20"/>
      <c r="AO2097" s="20"/>
      <c r="AP2097" s="20"/>
      <c r="AQ2097" s="20"/>
      <c r="AR2097" s="23"/>
      <c r="AS2097" s="23"/>
      <c r="AT2097" s="23"/>
      <c r="AU2097" s="23"/>
      <c r="AV2097" s="23"/>
    </row>
    <row r="2098" ht="15.75" customHeight="1">
      <c r="A2098" s="17" t="str">
        <f t="shared" si="1"/>
        <v>Tonga-Oceania2002</v>
      </c>
      <c r="B2098" s="17" t="s">
        <v>256</v>
      </c>
      <c r="C2098" s="18" t="s">
        <v>243</v>
      </c>
      <c r="D2098" s="19" t="s">
        <v>79</v>
      </c>
      <c r="E2098" s="17">
        <v>2.61E12</v>
      </c>
      <c r="F2098" s="18">
        <v>0.05</v>
      </c>
      <c r="G2098" s="18">
        <v>92.0</v>
      </c>
      <c r="H2098" s="18">
        <v>0.114</v>
      </c>
      <c r="I2098" s="20" t="str">
        <f t="array" ref="I2098:J2098">IFNA(VLOOKUP(A2098,ENERGY!$A$2:$F$2692,{5,6},0),0)</f>
        <v/>
      </c>
      <c r="J2098" s="20">
        <v>158.0</v>
      </c>
      <c r="K2098" s="20">
        <f t="array" ref="K2098:S2098">VLOOKUP(A2098,'HUMAN RESOURCES'!$A$2:$M$2692,{2,3,4,5,6,7,8,9,10},0)</f>
        <v>0.029</v>
      </c>
      <c r="L2098" s="20">
        <v>0.015</v>
      </c>
      <c r="M2098" s="20">
        <v>73.0</v>
      </c>
      <c r="N2098" s="20">
        <v>69.0</v>
      </c>
      <c r="O2098" s="20">
        <v>0.382</v>
      </c>
      <c r="P2098" s="20">
        <v>0.559</v>
      </c>
      <c r="Q2098" s="20">
        <v>0.059</v>
      </c>
      <c r="R2098" s="20">
        <v>99083.0</v>
      </c>
      <c r="S2098" s="20">
        <v>0.231</v>
      </c>
      <c r="T2098" s="20">
        <f t="array" ref="T2098:U2098">VLOOKUP(A2098,TOURISM!$A$2:$F$2692,{3,6},0)</f>
        <v>5900000</v>
      </c>
      <c r="U2098" s="20">
        <v>3200000.0</v>
      </c>
      <c r="V2098" s="20" t="str">
        <f t="array" ref="V2098:AA2098">VLOOKUP(A2098,BUSINESS!$A$2:$J$2692,{4,5,6,7,8,9},0)</f>
        <v/>
      </c>
      <c r="W2098" s="20"/>
      <c r="X2098" s="20"/>
      <c r="Y2098" s="20"/>
      <c r="Z2098" s="20">
        <v>0.029</v>
      </c>
      <c r="AA2098" s="20">
        <v>0.034</v>
      </c>
      <c r="AB2098" s="21">
        <f t="shared" si="650"/>
        <v>26341552.03</v>
      </c>
      <c r="AC2098" s="20"/>
      <c r="AD2098" s="20">
        <f t="shared" ref="AD2098:AD2099" si="698">J2098/R2098</f>
        <v>0.00159462269</v>
      </c>
      <c r="AE2098" s="20">
        <f t="shared" si="697"/>
        <v>32.29615575</v>
      </c>
      <c r="AF2098" s="22" t="b">
        <f t="shared" si="4"/>
        <v>1</v>
      </c>
      <c r="AG2098" s="20" t="b">
        <f t="shared" si="5"/>
        <v>0</v>
      </c>
      <c r="AH2098" s="20" t="b">
        <f t="shared" si="6"/>
        <v>0</v>
      </c>
      <c r="AI2098" s="20" t="b">
        <f t="shared" si="7"/>
        <v>0</v>
      </c>
      <c r="AJ2098" s="20"/>
      <c r="AK2098" s="20"/>
      <c r="AL2098" s="20"/>
      <c r="AM2098" s="20"/>
      <c r="AN2098" s="20"/>
      <c r="AO2098" s="20"/>
      <c r="AP2098" s="20"/>
      <c r="AQ2098" s="20"/>
      <c r="AR2098" s="23"/>
      <c r="AS2098" s="23"/>
      <c r="AT2098" s="23"/>
      <c r="AU2098" s="23"/>
      <c r="AV2098" s="23"/>
    </row>
    <row r="2099" ht="15.75" customHeight="1">
      <c r="A2099" s="17" t="str">
        <f t="shared" si="1"/>
        <v>Tonga-Oceania2003</v>
      </c>
      <c r="B2099" s="17" t="s">
        <v>256</v>
      </c>
      <c r="C2099" s="18" t="s">
        <v>243</v>
      </c>
      <c r="D2099" s="19" t="s">
        <v>81</v>
      </c>
      <c r="E2099" s="17">
        <v>2.62E12</v>
      </c>
      <c r="F2099" s="18">
        <v>0.051</v>
      </c>
      <c r="G2099" s="18">
        <v>106.0</v>
      </c>
      <c r="H2099" s="18">
        <v>0.113</v>
      </c>
      <c r="I2099" s="20" t="str">
        <f t="array" ref="I2099:J2099">IFNA(VLOOKUP(A2099,ENERGY!$A$2:$F$2692,{5,6},0),0)</f>
        <v/>
      </c>
      <c r="J2099" s="20">
        <v>172.0</v>
      </c>
      <c r="K2099" s="20">
        <f t="array" ref="K2099:S2099">VLOOKUP(A2099,'HUMAN RESOURCES'!$A$2:$M$2692,{2,3,4,5,6,7,8,9,10},0)</f>
        <v>0.029</v>
      </c>
      <c r="L2099" s="20">
        <v>0.014</v>
      </c>
      <c r="M2099" s="20">
        <v>74.0</v>
      </c>
      <c r="N2099" s="20">
        <v>69.0</v>
      </c>
      <c r="O2099" s="20">
        <v>0.382</v>
      </c>
      <c r="P2099" s="20">
        <v>0.559</v>
      </c>
      <c r="Q2099" s="20">
        <v>0.06</v>
      </c>
      <c r="R2099" s="20">
        <v>99691.0</v>
      </c>
      <c r="S2099" s="20">
        <v>0.231</v>
      </c>
      <c r="T2099" s="20">
        <f t="array" ref="T2099:U2099">VLOOKUP(A2099,TOURISM!$A$2:$F$2692,{3,6},0)</f>
        <v>10300000</v>
      </c>
      <c r="U2099" s="20">
        <v>1.32E7</v>
      </c>
      <c r="V2099" s="20" t="str">
        <f t="array" ref="V2099:AA2099">VLOOKUP(A2099,BUSINESS!$A$2:$J$2692,{4,5,6,7,8,9},0)</f>
        <v/>
      </c>
      <c r="W2099" s="20">
        <v>32.0</v>
      </c>
      <c r="X2099" s="20"/>
      <c r="Y2099" s="20"/>
      <c r="Z2099" s="20">
        <v>0.03</v>
      </c>
      <c r="AA2099" s="20">
        <v>0.112</v>
      </c>
      <c r="AB2099" s="21">
        <f t="shared" si="650"/>
        <v>26281208.94</v>
      </c>
      <c r="AC2099" s="20"/>
      <c r="AD2099" s="20">
        <f t="shared" si="698"/>
        <v>0.001725331274</v>
      </c>
      <c r="AE2099" s="20">
        <f t="shared" si="697"/>
        <v>132.4091443</v>
      </c>
      <c r="AF2099" s="22" t="b">
        <f t="shared" si="4"/>
        <v>1</v>
      </c>
      <c r="AG2099" s="20" t="b">
        <f t="shared" si="5"/>
        <v>0</v>
      </c>
      <c r="AH2099" s="20" t="b">
        <f t="shared" si="6"/>
        <v>0</v>
      </c>
      <c r="AI2099" s="20" t="b">
        <f t="shared" si="7"/>
        <v>0</v>
      </c>
      <c r="AJ2099" s="20"/>
      <c r="AK2099" s="20"/>
      <c r="AL2099" s="20"/>
      <c r="AM2099" s="20"/>
      <c r="AN2099" s="20"/>
      <c r="AO2099" s="20"/>
      <c r="AP2099" s="20"/>
      <c r="AQ2099" s="20"/>
      <c r="AR2099" s="23"/>
      <c r="AS2099" s="23"/>
      <c r="AT2099" s="23"/>
      <c r="AU2099" s="23"/>
      <c r="AV2099" s="23"/>
    </row>
    <row r="2100" ht="15.75" customHeight="1">
      <c r="A2100" s="17" t="str">
        <f t="shared" si="1"/>
        <v>Tonga-Oceania2004</v>
      </c>
      <c r="B2100" s="17" t="s">
        <v>256</v>
      </c>
      <c r="C2100" s="18" t="s">
        <v>243</v>
      </c>
      <c r="D2100" s="19" t="s">
        <v>83</v>
      </c>
      <c r="E2100" s="17">
        <v>2.69E12</v>
      </c>
      <c r="F2100" s="18">
        <v>0.048</v>
      </c>
      <c r="G2100" s="18">
        <v>115.0</v>
      </c>
      <c r="H2100" s="18">
        <v>0.116</v>
      </c>
      <c r="I2100" s="20">
        <f t="array" ref="I2100:J2100">IFNA(VLOOKUP(A2100,ENERGY!$A$2:$F$2692,{5,6},0),0)</f>
        <v>0</v>
      </c>
      <c r="J2100" s="20">
        <v>0.0</v>
      </c>
      <c r="K2100" s="20">
        <f t="array" ref="K2100:S2100">VLOOKUP(A2100,'HUMAN RESOURCES'!$A$2:$M$2692,{2,3,4,5,6,7,8,9,10},0)</f>
        <v>0.029</v>
      </c>
      <c r="L2100" s="20">
        <v>0.014</v>
      </c>
      <c r="M2100" s="20">
        <v>74.0</v>
      </c>
      <c r="N2100" s="20">
        <v>69.0</v>
      </c>
      <c r="O2100" s="20">
        <v>0.381</v>
      </c>
      <c r="P2100" s="20">
        <v>0.558</v>
      </c>
      <c r="Q2100" s="20">
        <v>0.06</v>
      </c>
      <c r="R2100" s="20">
        <v>100319.0</v>
      </c>
      <c r="S2100" s="20">
        <v>0.231</v>
      </c>
      <c r="T2100" s="20">
        <f t="array" ref="T2100:U2100">VLOOKUP(A2100,TOURISM!$A$2:$F$2692,{3,6},0)</f>
        <v>13100000</v>
      </c>
      <c r="U2100" s="20">
        <v>1.62E7</v>
      </c>
      <c r="V2100" s="20" t="str">
        <f t="array" ref="V2100:AA2100">VLOOKUP(A2100,BUSINESS!$A$2:$J$2692,{4,5,6,7,8,9},0)</f>
        <v/>
      </c>
      <c r="W2100" s="20">
        <v>32.0</v>
      </c>
      <c r="X2100" s="20"/>
      <c r="Y2100" s="20"/>
      <c r="Z2100" s="20">
        <v>0.04</v>
      </c>
      <c r="AA2100" s="20">
        <v>0.163</v>
      </c>
      <c r="AB2100" s="21">
        <f t="shared" si="650"/>
        <v>26814461.87</v>
      </c>
      <c r="AC2100" s="20"/>
      <c r="AD2100" s="20"/>
      <c r="AE2100" s="20">
        <f t="shared" si="697"/>
        <v>161.4848633</v>
      </c>
      <c r="AF2100" s="22" t="b">
        <f t="shared" si="4"/>
        <v>1</v>
      </c>
      <c r="AG2100" s="20" t="b">
        <f t="shared" si="5"/>
        <v>0</v>
      </c>
      <c r="AH2100" s="20" t="b">
        <f t="shared" si="6"/>
        <v>0</v>
      </c>
      <c r="AI2100" s="20" t="b">
        <f t="shared" si="7"/>
        <v>0</v>
      </c>
      <c r="AJ2100" s="20"/>
      <c r="AK2100" s="20"/>
      <c r="AL2100" s="20"/>
      <c r="AM2100" s="20"/>
      <c r="AN2100" s="20"/>
      <c r="AO2100" s="20"/>
      <c r="AP2100" s="20"/>
      <c r="AQ2100" s="20"/>
      <c r="AR2100" s="23"/>
      <c r="AS2100" s="23"/>
      <c r="AT2100" s="23"/>
      <c r="AU2100" s="23"/>
      <c r="AV2100" s="23"/>
    </row>
    <row r="2101" ht="15.75" customHeight="1">
      <c r="A2101" s="17" t="str">
        <f t="shared" si="1"/>
        <v>Tonga-Oceania2005</v>
      </c>
      <c r="B2101" s="17" t="s">
        <v>256</v>
      </c>
      <c r="C2101" s="18" t="s">
        <v>243</v>
      </c>
      <c r="D2101" s="19" t="s">
        <v>84</v>
      </c>
      <c r="E2101" s="17">
        <v>2.71E12</v>
      </c>
      <c r="F2101" s="18">
        <v>0.064</v>
      </c>
      <c r="G2101" s="18">
        <v>167.0</v>
      </c>
      <c r="H2101" s="18">
        <v>0.114</v>
      </c>
      <c r="I2101" s="20" t="str">
        <f t="array" ref="I2101:J2101">IFNA(VLOOKUP(A2101,ENERGY!$A$2:$F$2692,{5,6},0),0)</f>
        <v/>
      </c>
      <c r="J2101" s="20">
        <v>161.0</v>
      </c>
      <c r="K2101" s="20">
        <f t="array" ref="K2101:S2101">VLOOKUP(A2101,'HUMAN RESOURCES'!$A$2:$M$2692,{2,3,4,5,6,7,8,9,10},0)</f>
        <v>0.029</v>
      </c>
      <c r="L2101" s="20">
        <v>0.013</v>
      </c>
      <c r="M2101" s="20">
        <v>74.0</v>
      </c>
      <c r="N2101" s="20">
        <v>69.0</v>
      </c>
      <c r="O2101" s="20">
        <v>0.381</v>
      </c>
      <c r="P2101" s="20">
        <v>0.559</v>
      </c>
      <c r="Q2101" s="20">
        <v>0.06</v>
      </c>
      <c r="R2101" s="20">
        <v>100960.0</v>
      </c>
      <c r="S2101" s="20">
        <v>0.232</v>
      </c>
      <c r="T2101" s="20">
        <f t="array" ref="T2101:U2101">VLOOKUP(A2101,TOURISM!$A$2:$F$2692,{3,6},0)</f>
        <v>15000000</v>
      </c>
      <c r="U2101" s="20">
        <v>1.6E7</v>
      </c>
      <c r="V2101" s="20">
        <f t="array" ref="V2101:AA2101">VLOOKUP(A2101,BUSINESS!$A$2:$J$2692,{4,5,6,7,8,9},0)</f>
        <v>0.275</v>
      </c>
      <c r="W2101" s="20">
        <v>32.0</v>
      </c>
      <c r="X2101" s="20"/>
      <c r="Y2101" s="20">
        <v>164.0</v>
      </c>
      <c r="Z2101" s="20">
        <v>0.049</v>
      </c>
      <c r="AA2101" s="20">
        <v>0.296</v>
      </c>
      <c r="AB2101" s="21">
        <f t="shared" si="650"/>
        <v>26842313.79</v>
      </c>
      <c r="AC2101" s="20"/>
      <c r="AD2101" s="20">
        <f>J2101/R2101</f>
        <v>0.001594690967</v>
      </c>
      <c r="AE2101" s="20">
        <f t="shared" si="697"/>
        <v>158.4786054</v>
      </c>
      <c r="AF2101" s="22" t="b">
        <f t="shared" si="4"/>
        <v>1</v>
      </c>
      <c r="AG2101" s="20" t="b">
        <f t="shared" si="5"/>
        <v>0</v>
      </c>
      <c r="AH2101" s="20" t="b">
        <f t="shared" si="6"/>
        <v>0</v>
      </c>
      <c r="AI2101" s="20" t="b">
        <f t="shared" si="7"/>
        <v>0</v>
      </c>
      <c r="AJ2101" s="20"/>
      <c r="AK2101" s="20"/>
      <c r="AL2101" s="20"/>
      <c r="AM2101" s="20"/>
      <c r="AN2101" s="20"/>
      <c r="AO2101" s="20"/>
      <c r="AP2101" s="20"/>
      <c r="AQ2101" s="20"/>
      <c r="AR2101" s="23"/>
      <c r="AS2101" s="23"/>
      <c r="AT2101" s="23"/>
      <c r="AU2101" s="23"/>
      <c r="AV2101" s="23"/>
    </row>
    <row r="2102" ht="15.75" customHeight="1">
      <c r="A2102" s="17" t="str">
        <f t="shared" si="1"/>
        <v>Tonga-Oceania2006</v>
      </c>
      <c r="B2102" s="17" t="s">
        <v>256</v>
      </c>
      <c r="C2102" s="18" t="s">
        <v>243</v>
      </c>
      <c r="D2102" s="19" t="s">
        <v>85</v>
      </c>
      <c r="E2102" s="17">
        <v>2.73E12</v>
      </c>
      <c r="F2102" s="18">
        <v>0.055</v>
      </c>
      <c r="G2102" s="18">
        <v>159.0</v>
      </c>
      <c r="H2102" s="18">
        <v>0.12</v>
      </c>
      <c r="I2102" s="20">
        <f t="array" ref="I2102:J2102">IFNA(VLOOKUP(A2102,ENERGY!$A$2:$F$2692,{5,6},0),0)</f>
        <v>0</v>
      </c>
      <c r="J2102" s="20">
        <v>0.0</v>
      </c>
      <c r="K2102" s="20">
        <f t="array" ref="K2102:S2102">VLOOKUP(A2102,'HUMAN RESOURCES'!$A$2:$M$2692,{2,3,4,5,6,7,8,9,10},0)</f>
        <v>0.029</v>
      </c>
      <c r="L2102" s="20">
        <v>0.013</v>
      </c>
      <c r="M2102" s="20">
        <v>74.0</v>
      </c>
      <c r="N2102" s="20">
        <v>69.0</v>
      </c>
      <c r="O2102" s="20">
        <v>0.38</v>
      </c>
      <c r="P2102" s="20">
        <v>0.56</v>
      </c>
      <c r="Q2102" s="20">
        <v>0.06</v>
      </c>
      <c r="R2102" s="20">
        <v>101617.0</v>
      </c>
      <c r="S2102" s="20">
        <v>0.232</v>
      </c>
      <c r="T2102" s="20">
        <f t="array" ref="T2102:U2102">VLOOKUP(A2102,TOURISM!$A$2:$F$2692,{3,6},0)</f>
        <v>15700000</v>
      </c>
      <c r="U2102" s="20">
        <v>1.64E7</v>
      </c>
      <c r="V2102" s="20">
        <f t="array" ref="V2102:AA2102">VLOOKUP(A2102,BUSINESS!$A$2:$J$2692,{4,5,6,7,8,9},0)</f>
        <v>0.275</v>
      </c>
      <c r="W2102" s="20">
        <v>32.0</v>
      </c>
      <c r="X2102" s="20"/>
      <c r="Y2102" s="20">
        <v>164.0</v>
      </c>
      <c r="Z2102" s="20">
        <v>0.059</v>
      </c>
      <c r="AA2102" s="20">
        <v>0.296</v>
      </c>
      <c r="AB2102" s="21">
        <f t="shared" si="650"/>
        <v>26865583.51</v>
      </c>
      <c r="AC2102" s="20"/>
      <c r="AD2102" s="20"/>
      <c r="AE2102" s="20">
        <f t="shared" si="697"/>
        <v>161.3903185</v>
      </c>
      <c r="AF2102" s="22" t="b">
        <f t="shared" si="4"/>
        <v>1</v>
      </c>
      <c r="AG2102" s="20" t="b">
        <f t="shared" si="5"/>
        <v>0</v>
      </c>
      <c r="AH2102" s="20" t="b">
        <f t="shared" si="6"/>
        <v>0</v>
      </c>
      <c r="AI2102" s="20" t="b">
        <f t="shared" si="7"/>
        <v>0</v>
      </c>
      <c r="AJ2102" s="20"/>
      <c r="AK2102" s="20"/>
      <c r="AL2102" s="20"/>
      <c r="AM2102" s="20"/>
      <c r="AN2102" s="20"/>
      <c r="AO2102" s="20"/>
      <c r="AP2102" s="20"/>
      <c r="AQ2102" s="20"/>
      <c r="AR2102" s="23"/>
      <c r="AS2102" s="23"/>
      <c r="AT2102" s="23"/>
      <c r="AU2102" s="23"/>
      <c r="AV2102" s="23"/>
    </row>
    <row r="2103" ht="15.75" customHeight="1">
      <c r="A2103" s="17" t="str">
        <f t="shared" si="1"/>
        <v>Tonga-Oceania2007</v>
      </c>
      <c r="B2103" s="17" t="s">
        <v>256</v>
      </c>
      <c r="C2103" s="18" t="s">
        <v>243</v>
      </c>
      <c r="D2103" s="19" t="s">
        <v>86</v>
      </c>
      <c r="E2103" s="17">
        <v>2.77E12</v>
      </c>
      <c r="F2103" s="18">
        <v>0.069</v>
      </c>
      <c r="G2103" s="18">
        <v>205.0</v>
      </c>
      <c r="H2103" s="18">
        <v>0.122</v>
      </c>
      <c r="I2103" s="20" t="str">
        <f t="array" ref="I2103:J2103">IFNA(VLOOKUP(A2103,ENERGY!$A$2:$F$2692,{5,6},0),0)</f>
        <v/>
      </c>
      <c r="J2103" s="20">
        <v>143.0</v>
      </c>
      <c r="K2103" s="20">
        <f t="array" ref="K2103:S2103">VLOOKUP(A2103,'HUMAN RESOURCES'!$A$2:$M$2692,{2,3,4,5,6,7,8,9,10},0)</f>
        <v>0.028</v>
      </c>
      <c r="L2103" s="20">
        <v>0.013</v>
      </c>
      <c r="M2103" s="20">
        <v>75.0</v>
      </c>
      <c r="N2103" s="20">
        <v>69.0</v>
      </c>
      <c r="O2103" s="20">
        <v>0.379</v>
      </c>
      <c r="P2103" s="20">
        <v>0.561</v>
      </c>
      <c r="Q2103" s="20">
        <v>0.06</v>
      </c>
      <c r="R2103" s="20">
        <v>102289.0</v>
      </c>
      <c r="S2103" s="20">
        <v>0.232</v>
      </c>
      <c r="T2103" s="20">
        <f t="array" ref="T2103:U2103">VLOOKUP(A2103,TOURISM!$A$2:$F$2692,{3,6},0)</f>
        <v>15200000</v>
      </c>
      <c r="U2103" s="20">
        <v>1.92E7</v>
      </c>
      <c r="V2103" s="20">
        <f t="array" ref="V2103:AA2103">VLOOKUP(A2103,BUSINESS!$A$2:$J$2692,{4,5,6,7,8,9},0)</f>
        <v>0.275</v>
      </c>
      <c r="W2103" s="20">
        <v>32.0</v>
      </c>
      <c r="X2103" s="20"/>
      <c r="Y2103" s="20">
        <v>164.0</v>
      </c>
      <c r="Z2103" s="20">
        <v>0.072</v>
      </c>
      <c r="AA2103" s="20">
        <v>0.455</v>
      </c>
      <c r="AB2103" s="21">
        <f t="shared" si="650"/>
        <v>27080135.69</v>
      </c>
      <c r="AC2103" s="20"/>
      <c r="AD2103" s="20">
        <f t="shared" ref="AD2103:AD2105" si="699">J2103/R2103</f>
        <v>0.001397999785</v>
      </c>
      <c r="AE2103" s="20">
        <f t="shared" si="697"/>
        <v>187.7034676</v>
      </c>
      <c r="AF2103" s="22" t="b">
        <f t="shared" si="4"/>
        <v>1</v>
      </c>
      <c r="AG2103" s="20" t="b">
        <f t="shared" si="5"/>
        <v>0</v>
      </c>
      <c r="AH2103" s="20" t="b">
        <f t="shared" si="6"/>
        <v>0</v>
      </c>
      <c r="AI2103" s="20" t="b">
        <f t="shared" si="7"/>
        <v>0</v>
      </c>
      <c r="AJ2103" s="20"/>
      <c r="AK2103" s="20"/>
      <c r="AL2103" s="20"/>
      <c r="AM2103" s="20"/>
      <c r="AN2103" s="20"/>
      <c r="AO2103" s="20"/>
      <c r="AP2103" s="20"/>
      <c r="AQ2103" s="20"/>
      <c r="AR2103" s="23"/>
      <c r="AS2103" s="23"/>
      <c r="AT2103" s="23"/>
      <c r="AU2103" s="23"/>
      <c r="AV2103" s="23"/>
    </row>
    <row r="2104" ht="15.75" customHeight="1">
      <c r="A2104" s="17" t="str">
        <f t="shared" si="1"/>
        <v>Tonga-Oceania2008</v>
      </c>
      <c r="B2104" s="17" t="s">
        <v>256</v>
      </c>
      <c r="C2104" s="18" t="s">
        <v>243</v>
      </c>
      <c r="D2104" s="19" t="s">
        <v>87</v>
      </c>
      <c r="E2104" s="17">
        <v>2.78E12</v>
      </c>
      <c r="F2104" s="18">
        <v>0.063</v>
      </c>
      <c r="G2104" s="18">
        <v>207.0</v>
      </c>
      <c r="H2104" s="18">
        <v>0.125</v>
      </c>
      <c r="I2104" s="20">
        <f t="array" ref="I2104:J2104">IFNA(VLOOKUP(A2104,ENERGY!$A$2:$F$2692,{5,6},0),0)</f>
        <v>57</v>
      </c>
      <c r="J2104" s="20">
        <v>172.0</v>
      </c>
      <c r="K2104" s="20">
        <f t="array" ref="K2104:S2104">VLOOKUP(A2104,'HUMAN RESOURCES'!$A$2:$M$2692,{2,3,4,5,6,7,8,9,10},0)</f>
        <v>0.028</v>
      </c>
      <c r="L2104" s="20">
        <v>0.012</v>
      </c>
      <c r="M2104" s="20">
        <v>75.0</v>
      </c>
      <c r="N2104" s="20">
        <v>69.0</v>
      </c>
      <c r="O2104" s="20">
        <v>0.377</v>
      </c>
      <c r="P2104" s="20">
        <v>0.563</v>
      </c>
      <c r="Q2104" s="20">
        <v>0.059</v>
      </c>
      <c r="R2104" s="20">
        <v>102947.0</v>
      </c>
      <c r="S2104" s="20">
        <v>0.233</v>
      </c>
      <c r="T2104" s="20">
        <f t="array" ref="T2104:U2104">VLOOKUP(A2104,TOURISM!$A$2:$F$2692,{3,6},0)</f>
        <v>19500000</v>
      </c>
      <c r="U2104" s="20">
        <v>2.51E7</v>
      </c>
      <c r="V2104" s="20">
        <f t="array" ref="V2104:AA2104">VLOOKUP(A2104,BUSINESS!$A$2:$J$2692,{4,5,6,7,8,9},0)</f>
        <v>0.275</v>
      </c>
      <c r="W2104" s="20">
        <v>25.0</v>
      </c>
      <c r="X2104" s="20"/>
      <c r="Y2104" s="20">
        <v>164.0</v>
      </c>
      <c r="Z2104" s="20">
        <v>0.081</v>
      </c>
      <c r="AA2104" s="20">
        <v>0.49</v>
      </c>
      <c r="AB2104" s="21">
        <f t="shared" si="650"/>
        <v>27004186.62</v>
      </c>
      <c r="AC2104" s="20">
        <f t="shared" ref="AC2104:AC2105" si="700">I2104/R2104</f>
        <v>0.0005536829631</v>
      </c>
      <c r="AD2104" s="20">
        <f t="shared" si="699"/>
        <v>0.001670762625</v>
      </c>
      <c r="AE2104" s="20">
        <f t="shared" si="697"/>
        <v>243.8147785</v>
      </c>
      <c r="AF2104" s="22" t="b">
        <f t="shared" si="4"/>
        <v>1</v>
      </c>
      <c r="AG2104" s="20" t="b">
        <f t="shared" si="5"/>
        <v>0</v>
      </c>
      <c r="AH2104" s="20" t="b">
        <f t="shared" si="6"/>
        <v>0</v>
      </c>
      <c r="AI2104" s="20" t="b">
        <f t="shared" si="7"/>
        <v>0</v>
      </c>
      <c r="AJ2104" s="20"/>
      <c r="AK2104" s="20"/>
      <c r="AL2104" s="20"/>
      <c r="AM2104" s="20"/>
      <c r="AN2104" s="20"/>
      <c r="AO2104" s="20"/>
      <c r="AP2104" s="20"/>
      <c r="AQ2104" s="20"/>
      <c r="AR2104" s="23"/>
      <c r="AS2104" s="23"/>
      <c r="AT2104" s="23"/>
      <c r="AU2104" s="23"/>
      <c r="AV2104" s="23"/>
    </row>
    <row r="2105" ht="15.75" customHeight="1">
      <c r="A2105" s="17" t="str">
        <f t="shared" si="1"/>
        <v>Tonga-Oceania2009</v>
      </c>
      <c r="B2105" s="17" t="s">
        <v>256</v>
      </c>
      <c r="C2105" s="18" t="s">
        <v>243</v>
      </c>
      <c r="D2105" s="19" t="s">
        <v>88</v>
      </c>
      <c r="E2105" s="17">
        <v>2.83E12</v>
      </c>
      <c r="F2105" s="18">
        <v>0.046</v>
      </c>
      <c r="G2105" s="18">
        <v>145.0</v>
      </c>
      <c r="H2105" s="18">
        <v>0.125</v>
      </c>
      <c r="I2105" s="20">
        <f t="array" ref="I2105:J2105">IFNA(VLOOKUP(A2105,ENERGY!$A$2:$F$2692,{5,6},0),0)</f>
        <v>58</v>
      </c>
      <c r="J2105" s="20">
        <v>154.0</v>
      </c>
      <c r="K2105" s="20">
        <f t="array" ref="K2105:S2105">VLOOKUP(A2105,'HUMAN RESOURCES'!$A$2:$M$2692,{2,3,4,5,6,7,8,9,10},0)</f>
        <v>0.028</v>
      </c>
      <c r="L2105" s="20">
        <v>0.012</v>
      </c>
      <c r="M2105" s="20">
        <v>75.0</v>
      </c>
      <c r="N2105" s="20">
        <v>69.0</v>
      </c>
      <c r="O2105" s="20">
        <v>0.376</v>
      </c>
      <c r="P2105" s="20">
        <v>0.565</v>
      </c>
      <c r="Q2105" s="20">
        <v>0.059</v>
      </c>
      <c r="R2105" s="20">
        <v>103557.0</v>
      </c>
      <c r="S2105" s="20">
        <v>0.233</v>
      </c>
      <c r="T2105" s="20">
        <f t="array" ref="T2105:U2105">VLOOKUP(A2105,TOURISM!$A$2:$F$2692,{3,6},0)</f>
        <v>16800000</v>
      </c>
      <c r="U2105" s="20">
        <v>1.91E7</v>
      </c>
      <c r="V2105" s="20">
        <f t="array" ref="V2105:AA2105">VLOOKUP(A2105,BUSINESS!$A$2:$J$2692,{4,5,6,7,8,9},0)</f>
        <v>0.275</v>
      </c>
      <c r="W2105" s="20">
        <v>25.0</v>
      </c>
      <c r="X2105" s="20"/>
      <c r="Y2105" s="20">
        <v>164.0</v>
      </c>
      <c r="Z2105" s="20">
        <v>0.1</v>
      </c>
      <c r="AA2105" s="20">
        <v>0.512</v>
      </c>
      <c r="AB2105" s="21">
        <f t="shared" si="650"/>
        <v>27327945</v>
      </c>
      <c r="AC2105" s="20">
        <f t="shared" si="700"/>
        <v>0.0005600780247</v>
      </c>
      <c r="AD2105" s="20">
        <f t="shared" si="699"/>
        <v>0.001487103721</v>
      </c>
      <c r="AE2105" s="20">
        <f t="shared" si="697"/>
        <v>184.4394874</v>
      </c>
      <c r="AF2105" s="22" t="b">
        <f t="shared" si="4"/>
        <v>1</v>
      </c>
      <c r="AG2105" s="20" t="b">
        <f t="shared" si="5"/>
        <v>0</v>
      </c>
      <c r="AH2105" s="20" t="b">
        <f t="shared" si="6"/>
        <v>0</v>
      </c>
      <c r="AI2105" s="20" t="b">
        <f t="shared" si="7"/>
        <v>0</v>
      </c>
      <c r="AJ2105" s="20"/>
      <c r="AK2105" s="20"/>
      <c r="AL2105" s="20"/>
      <c r="AM2105" s="20"/>
      <c r="AN2105" s="20"/>
      <c r="AO2105" s="20"/>
      <c r="AP2105" s="20"/>
      <c r="AQ2105" s="20"/>
      <c r="AR2105" s="23"/>
      <c r="AS2105" s="23"/>
      <c r="AT2105" s="23"/>
      <c r="AU2105" s="23"/>
      <c r="AV2105" s="23"/>
    </row>
    <row r="2106" ht="15.75" customHeight="1">
      <c r="A2106" s="17" t="str">
        <f t="shared" si="1"/>
        <v>Tonga-Oceania2010</v>
      </c>
      <c r="B2106" s="17" t="s">
        <v>256</v>
      </c>
      <c r="C2106" s="18" t="s">
        <v>243</v>
      </c>
      <c r="D2106" s="19" t="s">
        <v>89</v>
      </c>
      <c r="E2106" s="17">
        <v>2.86E12</v>
      </c>
      <c r="F2106" s="18">
        <v>0.048</v>
      </c>
      <c r="G2106" s="18">
        <v>172.0</v>
      </c>
      <c r="H2106" s="18">
        <v>0.115</v>
      </c>
      <c r="I2106" s="20">
        <f t="array" ref="I2106:J2106">IFNA(VLOOKUP(A2106,ENERGY!$A$2:$F$2692,{5,6},0),0)</f>
        <v>0</v>
      </c>
      <c r="J2106" s="20">
        <v>0.0</v>
      </c>
      <c r="K2106" s="20">
        <f t="array" ref="K2106:S2106">VLOOKUP(A2106,'HUMAN RESOURCES'!$A$2:$M$2692,{2,3,4,5,6,7,8,9,10},0)</f>
        <v>0.027</v>
      </c>
      <c r="L2106" s="20">
        <v>0.012</v>
      </c>
      <c r="M2106" s="20">
        <v>75.0</v>
      </c>
      <c r="N2106" s="20">
        <v>69.0</v>
      </c>
      <c r="O2106" s="20">
        <v>0.375</v>
      </c>
      <c r="P2106" s="20">
        <v>0.567</v>
      </c>
      <c r="Q2106" s="20">
        <v>0.059</v>
      </c>
      <c r="R2106" s="20">
        <v>104098.0</v>
      </c>
      <c r="S2106" s="20">
        <v>0.234</v>
      </c>
      <c r="T2106" s="20" t="str">
        <f t="array" ref="T2106:U2106">VLOOKUP(A2106,TOURISM!$A$2:$F$2692,{3,6},0)</f>
        <v/>
      </c>
      <c r="U2106" s="20"/>
      <c r="V2106" s="20">
        <f t="array" ref="V2106:AA2106">VLOOKUP(A2106,BUSINESS!$A$2:$J$2692,{4,5,6,7,8,9},0)</f>
        <v>0.254</v>
      </c>
      <c r="W2106" s="20">
        <v>25.0</v>
      </c>
      <c r="X2106" s="20"/>
      <c r="Y2106" s="20">
        <v>164.0</v>
      </c>
      <c r="Z2106" s="20">
        <v>0.16</v>
      </c>
      <c r="AA2106" s="20">
        <v>0.522</v>
      </c>
      <c r="AB2106" s="21">
        <f t="shared" si="650"/>
        <v>27474110.93</v>
      </c>
      <c r="AC2106" s="20"/>
      <c r="AD2106" s="20"/>
      <c r="AE2106" s="20"/>
      <c r="AF2106" s="22" t="b">
        <f t="shared" si="4"/>
        <v>1</v>
      </c>
      <c r="AG2106" s="20" t="b">
        <f t="shared" si="5"/>
        <v>0</v>
      </c>
      <c r="AH2106" s="20" t="b">
        <f t="shared" si="6"/>
        <v>0</v>
      </c>
      <c r="AI2106" s="20" t="b">
        <f t="shared" si="7"/>
        <v>0</v>
      </c>
      <c r="AJ2106" s="20"/>
      <c r="AK2106" s="20"/>
      <c r="AL2106" s="20"/>
      <c r="AM2106" s="20"/>
      <c r="AN2106" s="20"/>
      <c r="AO2106" s="20"/>
      <c r="AP2106" s="20"/>
      <c r="AQ2106" s="20"/>
      <c r="AR2106" s="23"/>
      <c r="AS2106" s="23"/>
      <c r="AT2106" s="23"/>
      <c r="AU2106" s="23"/>
      <c r="AV2106" s="23"/>
    </row>
    <row r="2107" ht="15.75" customHeight="1">
      <c r="A2107" s="17" t="str">
        <f t="shared" si="1"/>
        <v>Tonga-Oceania2011</v>
      </c>
      <c r="B2107" s="17" t="s">
        <v>256</v>
      </c>
      <c r="C2107" s="18" t="s">
        <v>243</v>
      </c>
      <c r="D2107" s="19" t="s">
        <v>90</v>
      </c>
      <c r="E2107" s="17">
        <v>2.9E12</v>
      </c>
      <c r="F2107" s="18">
        <v>0.05</v>
      </c>
      <c r="G2107" s="18">
        <v>219.0</v>
      </c>
      <c r="H2107" s="18">
        <v>0.114</v>
      </c>
      <c r="I2107" s="20">
        <f t="array" ref="I2107:J2107">IFNA(VLOOKUP(A2107,ENERGY!$A$2:$F$2692,{5,6},0),0)</f>
        <v>57</v>
      </c>
      <c r="J2107" s="20">
        <v>158.0</v>
      </c>
      <c r="K2107" s="20">
        <f t="array" ref="K2107:S2107">VLOOKUP(A2107,'HUMAN RESOURCES'!$A$2:$M$2692,{2,3,4,5,6,7,8,9,10},0)</f>
        <v>0.027</v>
      </c>
      <c r="L2107" s="20">
        <v>0.011</v>
      </c>
      <c r="M2107" s="20">
        <v>75.0</v>
      </c>
      <c r="N2107" s="20">
        <v>69.0</v>
      </c>
      <c r="O2107" s="20">
        <v>0.374</v>
      </c>
      <c r="P2107" s="20">
        <v>0.568</v>
      </c>
      <c r="Q2107" s="20">
        <v>0.058</v>
      </c>
      <c r="R2107" s="20">
        <v>104554.0</v>
      </c>
      <c r="S2107" s="20">
        <v>0.234</v>
      </c>
      <c r="T2107" s="20" t="str">
        <f t="array" ref="T2107:U2107">VLOOKUP(A2107,TOURISM!$A$2:$F$2692,{3,6},0)</f>
        <v/>
      </c>
      <c r="U2107" s="20"/>
      <c r="V2107" s="20">
        <f t="array" ref="V2107:AA2107">VLOOKUP(A2107,BUSINESS!$A$2:$J$2692,{4,5,6,7,8,9},0)</f>
        <v>0.254</v>
      </c>
      <c r="W2107" s="20">
        <v>16.0</v>
      </c>
      <c r="X2107" s="20"/>
      <c r="Y2107" s="20">
        <v>164.0</v>
      </c>
      <c r="Z2107" s="20">
        <v>0.25</v>
      </c>
      <c r="AA2107" s="20">
        <v>0.526</v>
      </c>
      <c r="AB2107" s="21">
        <f t="shared" si="650"/>
        <v>27736863.25</v>
      </c>
      <c r="AC2107" s="20">
        <f>I2107/R2107</f>
        <v>0.0005451728294</v>
      </c>
      <c r="AD2107" s="20">
        <f t="shared" ref="AD2107:AD2108" si="701">J2107/R2107</f>
        <v>0.001511180825</v>
      </c>
      <c r="AE2107" s="20"/>
      <c r="AF2107" s="22" t="b">
        <f t="shared" si="4"/>
        <v>1</v>
      </c>
      <c r="AG2107" s="20" t="b">
        <f t="shared" si="5"/>
        <v>0</v>
      </c>
      <c r="AH2107" s="20" t="b">
        <f t="shared" si="6"/>
        <v>0</v>
      </c>
      <c r="AI2107" s="20" t="b">
        <f t="shared" si="7"/>
        <v>0</v>
      </c>
      <c r="AJ2107" s="20"/>
      <c r="AK2107" s="20"/>
      <c r="AL2107" s="20"/>
      <c r="AM2107" s="20"/>
      <c r="AN2107" s="20"/>
      <c r="AO2107" s="20"/>
      <c r="AP2107" s="20"/>
      <c r="AQ2107" s="20"/>
      <c r="AR2107" s="23"/>
      <c r="AS2107" s="23"/>
      <c r="AT2107" s="23"/>
      <c r="AU2107" s="23"/>
      <c r="AV2107" s="23"/>
    </row>
    <row r="2108" ht="15.75" customHeight="1">
      <c r="A2108" s="17" t="str">
        <f t="shared" si="1"/>
        <v>Tonga-Oceania2012</v>
      </c>
      <c r="B2108" s="17" t="s">
        <v>256</v>
      </c>
      <c r="C2108" s="18" t="s">
        <v>243</v>
      </c>
      <c r="D2108" s="19" t="s">
        <v>91</v>
      </c>
      <c r="E2108" s="17">
        <v>3.3E12</v>
      </c>
      <c r="F2108" s="18">
        <v>0.054</v>
      </c>
      <c r="G2108" s="18">
        <v>238.0</v>
      </c>
      <c r="H2108" s="18">
        <v>0.1</v>
      </c>
      <c r="I2108" s="20" t="str">
        <f t="array" ref="I2108:J2108">IFNA(VLOOKUP(A2108,ENERGY!$A$2:$F$2692,{5,6},0),0)</f>
        <v/>
      </c>
      <c r="J2108" s="20">
        <v>176.0</v>
      </c>
      <c r="K2108" s="20">
        <f t="array" ref="K2108:S2108">VLOOKUP(A2108,'HUMAN RESOURCES'!$A$2:$M$2692,{2,3,4,5,6,7,8,9,10},0)</f>
        <v>0.026</v>
      </c>
      <c r="L2108" s="20">
        <v>0.011</v>
      </c>
      <c r="M2108" s="20">
        <v>75.0</v>
      </c>
      <c r="N2108" s="20">
        <v>70.0</v>
      </c>
      <c r="O2108" s="20">
        <v>0.373</v>
      </c>
      <c r="P2108" s="20">
        <v>0.568</v>
      </c>
      <c r="Q2108" s="20">
        <v>0.058</v>
      </c>
      <c r="R2108" s="20">
        <v>104941.0</v>
      </c>
      <c r="S2108" s="20">
        <v>0.235</v>
      </c>
      <c r="T2108" s="20" t="str">
        <f t="array" ref="T2108:U2108">VLOOKUP(A2108,TOURISM!$A$2:$F$2692,{3,6},0)</f>
        <v/>
      </c>
      <c r="U2108" s="20"/>
      <c r="V2108" s="20">
        <f t="array" ref="V2108:AA2108">VLOOKUP(A2108,BUSINESS!$A$2:$J$2692,{4,5,6,7,8,9},0)</f>
        <v>0.254</v>
      </c>
      <c r="W2108" s="20">
        <v>16.0</v>
      </c>
      <c r="X2108" s="20">
        <v>60.0</v>
      </c>
      <c r="Y2108" s="20">
        <v>164.0</v>
      </c>
      <c r="Z2108" s="20">
        <v>0.349</v>
      </c>
      <c r="AA2108" s="20">
        <v>0.534</v>
      </c>
      <c r="AB2108" s="21">
        <f t="shared" si="650"/>
        <v>31446241.22</v>
      </c>
      <c r="AC2108" s="20"/>
      <c r="AD2108" s="20">
        <f t="shared" si="701"/>
        <v>0.001677132865</v>
      </c>
      <c r="AE2108" s="20"/>
      <c r="AF2108" s="22" t="b">
        <f t="shared" si="4"/>
        <v>1</v>
      </c>
      <c r="AG2108" s="20" t="b">
        <f t="shared" si="5"/>
        <v>0</v>
      </c>
      <c r="AH2108" s="20" t="b">
        <f t="shared" si="6"/>
        <v>0</v>
      </c>
      <c r="AI2108" s="20" t="b">
        <f t="shared" si="7"/>
        <v>0</v>
      </c>
      <c r="AJ2108" s="20"/>
      <c r="AK2108" s="20"/>
      <c r="AL2108" s="20"/>
      <c r="AM2108" s="20"/>
      <c r="AN2108" s="20"/>
      <c r="AO2108" s="20"/>
      <c r="AP2108" s="20"/>
      <c r="AQ2108" s="20"/>
      <c r="AR2108" s="23"/>
      <c r="AS2108" s="23"/>
      <c r="AT2108" s="23"/>
      <c r="AU2108" s="23"/>
      <c r="AV2108" s="23"/>
    </row>
    <row r="2109" ht="15.75" customHeight="1">
      <c r="A2109" s="17" t="str">
        <f t="shared" si="1"/>
        <v>Vanuatu-Oceania2000</v>
      </c>
      <c r="B2109" s="17" t="s">
        <v>257</v>
      </c>
      <c r="C2109" s="18" t="s">
        <v>243</v>
      </c>
      <c r="D2109" s="19" t="s">
        <v>76</v>
      </c>
      <c r="E2109" s="17"/>
      <c r="F2109" s="18">
        <v>0.036</v>
      </c>
      <c r="G2109" s="18">
        <v>52.0</v>
      </c>
      <c r="H2109" s="18">
        <v>0.099</v>
      </c>
      <c r="I2109" s="20" t="str">
        <f t="array" ref="I2109:J2109">IFNA(VLOOKUP(A2109,ENERGY!$A$2:$F$2692,{5,6},0),0)</f>
        <v/>
      </c>
      <c r="J2109" s="20"/>
      <c r="K2109" s="20">
        <f t="array" ref="K2109:S2109">VLOOKUP(A2109,'HUMAN RESOURCES'!$A$2:$M$2692,{2,3,4,5,6,7,8,9,10},0)</f>
        <v>0.032</v>
      </c>
      <c r="L2109" s="20">
        <v>0.02</v>
      </c>
      <c r="M2109" s="20">
        <v>69.0</v>
      </c>
      <c r="N2109" s="20">
        <v>66.0</v>
      </c>
      <c r="O2109" s="20">
        <v>0.415</v>
      </c>
      <c r="P2109" s="20">
        <v>0.552</v>
      </c>
      <c r="Q2109" s="20">
        <v>0.033</v>
      </c>
      <c r="R2109" s="20">
        <v>185058.0</v>
      </c>
      <c r="S2109" s="20">
        <v>0.217</v>
      </c>
      <c r="T2109" s="20">
        <f t="array" ref="T2109:U2109">VLOOKUP(A2109,TOURISM!$A$2:$F$2692,{3,6},0)</f>
        <v>69000000</v>
      </c>
      <c r="U2109" s="20">
        <v>9000000.0</v>
      </c>
      <c r="V2109" s="20" t="str">
        <f t="array" ref="V2109:AA2109">VLOOKUP(A2109,BUSINESS!$A$2:$J$2692,{4,5,6,7,8,9},0)</f>
        <v/>
      </c>
      <c r="W2109" s="20"/>
      <c r="X2109" s="20"/>
      <c r="Y2109" s="20"/>
      <c r="Z2109" s="20">
        <v>0.021</v>
      </c>
      <c r="AA2109" s="20">
        <v>0.002</v>
      </c>
      <c r="AB2109" s="20"/>
      <c r="AC2109" s="20"/>
      <c r="AD2109" s="20"/>
      <c r="AE2109" s="20">
        <f t="shared" ref="AE2109:AE2132" si="702">U2109/R2109</f>
        <v>48.63340142</v>
      </c>
      <c r="AF2109" s="22" t="b">
        <f t="shared" si="4"/>
        <v>0</v>
      </c>
      <c r="AG2109" s="20" t="b">
        <f t="shared" si="5"/>
        <v>0</v>
      </c>
      <c r="AH2109" s="20" t="b">
        <f t="shared" si="6"/>
        <v>0</v>
      </c>
      <c r="AI2109" s="20" t="b">
        <f t="shared" si="7"/>
        <v>0</v>
      </c>
      <c r="AJ2109" s="20"/>
      <c r="AK2109" s="20"/>
      <c r="AL2109" s="20"/>
      <c r="AM2109" s="20"/>
      <c r="AN2109" s="20"/>
      <c r="AO2109" s="20"/>
      <c r="AP2109" s="20"/>
      <c r="AQ2109" s="20"/>
      <c r="AR2109" s="23"/>
      <c r="AS2109" s="23"/>
      <c r="AT2109" s="23"/>
      <c r="AU2109" s="23"/>
      <c r="AV2109" s="23"/>
    </row>
    <row r="2110" ht="15.75" customHeight="1">
      <c r="A2110" s="17" t="str">
        <f t="shared" si="1"/>
        <v>Vanuatu-Oceania2001</v>
      </c>
      <c r="B2110" s="17" t="s">
        <v>257</v>
      </c>
      <c r="C2110" s="18" t="s">
        <v>243</v>
      </c>
      <c r="D2110" s="19" t="s">
        <v>77</v>
      </c>
      <c r="E2110" s="17"/>
      <c r="F2110" s="18">
        <v>0.037</v>
      </c>
      <c r="G2110" s="18">
        <v>50.0</v>
      </c>
      <c r="H2110" s="18">
        <v>0.088</v>
      </c>
      <c r="I2110" s="20" t="str">
        <f t="array" ref="I2110:J2110">IFNA(VLOOKUP(A2110,ENERGY!$A$2:$F$2692,{5,6},0),0)</f>
        <v/>
      </c>
      <c r="J2110" s="20"/>
      <c r="K2110" s="20">
        <f t="array" ref="K2110:S2110">VLOOKUP(A2110,'HUMAN RESOURCES'!$A$2:$M$2692,{2,3,4,5,6,7,8,9,10},0)</f>
        <v>0.032</v>
      </c>
      <c r="L2110" s="20">
        <v>0.019</v>
      </c>
      <c r="M2110" s="20">
        <v>70.0</v>
      </c>
      <c r="N2110" s="20">
        <v>66.0</v>
      </c>
      <c r="O2110" s="20">
        <v>0.411</v>
      </c>
      <c r="P2110" s="20">
        <v>0.556</v>
      </c>
      <c r="Q2110" s="20">
        <v>0.033</v>
      </c>
      <c r="R2110" s="20">
        <v>189285.0</v>
      </c>
      <c r="S2110" s="20">
        <v>0.22</v>
      </c>
      <c r="T2110" s="20">
        <f t="array" ref="T2110:U2110">VLOOKUP(A2110,TOURISM!$A$2:$F$2692,{3,6},0)</f>
        <v>58000000</v>
      </c>
      <c r="U2110" s="20">
        <v>8000000.0</v>
      </c>
      <c r="V2110" s="20" t="str">
        <f t="array" ref="V2110:AA2110">VLOOKUP(A2110,BUSINESS!$A$2:$J$2692,{4,5,6,7,8,9},0)</f>
        <v/>
      </c>
      <c r="W2110" s="20"/>
      <c r="X2110" s="20"/>
      <c r="Y2110" s="20"/>
      <c r="Z2110" s="20">
        <v>0.028</v>
      </c>
      <c r="AA2110" s="20">
        <v>0.002</v>
      </c>
      <c r="AB2110" s="20"/>
      <c r="AC2110" s="20"/>
      <c r="AD2110" s="20"/>
      <c r="AE2110" s="20">
        <f t="shared" si="702"/>
        <v>42.26431043</v>
      </c>
      <c r="AF2110" s="22" t="b">
        <f t="shared" si="4"/>
        <v>0</v>
      </c>
      <c r="AG2110" s="20" t="b">
        <f t="shared" si="5"/>
        <v>0</v>
      </c>
      <c r="AH2110" s="20" t="b">
        <f t="shared" si="6"/>
        <v>0</v>
      </c>
      <c r="AI2110" s="20" t="b">
        <f t="shared" si="7"/>
        <v>0</v>
      </c>
      <c r="AJ2110" s="20"/>
      <c r="AK2110" s="20"/>
      <c r="AL2110" s="20"/>
      <c r="AM2110" s="20"/>
      <c r="AN2110" s="20"/>
      <c r="AO2110" s="20"/>
      <c r="AP2110" s="20"/>
      <c r="AQ2110" s="20"/>
      <c r="AR2110" s="23"/>
      <c r="AS2110" s="23"/>
      <c r="AT2110" s="23"/>
      <c r="AU2110" s="23"/>
      <c r="AV2110" s="23"/>
    </row>
    <row r="2111" ht="15.75" customHeight="1">
      <c r="A2111" s="17" t="str">
        <f t="shared" si="1"/>
        <v>Vanuatu-Oceania2002</v>
      </c>
      <c r="B2111" s="17" t="s">
        <v>257</v>
      </c>
      <c r="C2111" s="18" t="s">
        <v>243</v>
      </c>
      <c r="D2111" s="19" t="s">
        <v>79</v>
      </c>
      <c r="E2111" s="17"/>
      <c r="F2111" s="18">
        <v>0.038</v>
      </c>
      <c r="G2111" s="18">
        <v>52.0</v>
      </c>
      <c r="H2111" s="18">
        <v>0.074</v>
      </c>
      <c r="I2111" s="20" t="str">
        <f t="array" ref="I2111:J2111">IFNA(VLOOKUP(A2111,ENERGY!$A$2:$F$2692,{5,6},0),0)</f>
        <v/>
      </c>
      <c r="J2111" s="20">
        <v>117.0</v>
      </c>
      <c r="K2111" s="20">
        <f t="array" ref="K2111:S2111">VLOOKUP(A2111,'HUMAN RESOURCES'!$A$2:$M$2692,{2,3,4,5,6,7,8,9,10},0)</f>
        <v>0.031</v>
      </c>
      <c r="L2111" s="20">
        <v>0.019</v>
      </c>
      <c r="M2111" s="20">
        <v>70.0</v>
      </c>
      <c r="N2111" s="20">
        <v>67.0</v>
      </c>
      <c r="O2111" s="20">
        <v>0.408</v>
      </c>
      <c r="P2111" s="20">
        <v>0.56</v>
      </c>
      <c r="Q2111" s="20">
        <v>0.033</v>
      </c>
      <c r="R2111" s="20">
        <v>193950.0</v>
      </c>
      <c r="S2111" s="20">
        <v>0.222</v>
      </c>
      <c r="T2111" s="20">
        <f t="array" ref="T2111:U2111">VLOOKUP(A2111,TOURISM!$A$2:$F$2692,{3,6},0)</f>
        <v>72000000</v>
      </c>
      <c r="U2111" s="20">
        <v>1.1E7</v>
      </c>
      <c r="V2111" s="20" t="str">
        <f t="array" ref="V2111:AA2111">VLOOKUP(A2111,BUSINESS!$A$2:$J$2692,{4,5,6,7,8,9},0)</f>
        <v/>
      </c>
      <c r="W2111" s="20"/>
      <c r="X2111" s="20"/>
      <c r="Y2111" s="20"/>
      <c r="Z2111" s="20">
        <v>0.035</v>
      </c>
      <c r="AA2111" s="20">
        <v>0.025</v>
      </c>
      <c r="AB2111" s="20"/>
      <c r="AC2111" s="20"/>
      <c r="AD2111" s="20">
        <f t="shared" ref="AD2111:AD2112" si="703">J2111/R2111</f>
        <v>0.0006032482599</v>
      </c>
      <c r="AE2111" s="20">
        <f t="shared" si="702"/>
        <v>56.71564836</v>
      </c>
      <c r="AF2111" s="22" t="b">
        <f t="shared" si="4"/>
        <v>0</v>
      </c>
      <c r="AG2111" s="20" t="b">
        <f t="shared" si="5"/>
        <v>0</v>
      </c>
      <c r="AH2111" s="20" t="b">
        <f t="shared" si="6"/>
        <v>0</v>
      </c>
      <c r="AI2111" s="20" t="b">
        <f t="shared" si="7"/>
        <v>0</v>
      </c>
      <c r="AJ2111" s="20"/>
      <c r="AK2111" s="20"/>
      <c r="AL2111" s="20"/>
      <c r="AM2111" s="20"/>
      <c r="AN2111" s="20"/>
      <c r="AO2111" s="20"/>
      <c r="AP2111" s="20"/>
      <c r="AQ2111" s="20"/>
      <c r="AR2111" s="23"/>
      <c r="AS2111" s="23"/>
      <c r="AT2111" s="23"/>
      <c r="AU2111" s="23"/>
      <c r="AV2111" s="23"/>
    </row>
    <row r="2112" ht="15.75" customHeight="1">
      <c r="A2112" s="17" t="str">
        <f t="shared" si="1"/>
        <v>Vanuatu-Oceania2003</v>
      </c>
      <c r="B2112" s="17" t="s">
        <v>257</v>
      </c>
      <c r="C2112" s="18" t="s">
        <v>243</v>
      </c>
      <c r="D2112" s="19" t="s">
        <v>81</v>
      </c>
      <c r="E2112" s="17"/>
      <c r="F2112" s="18">
        <v>0.037</v>
      </c>
      <c r="G2112" s="18">
        <v>58.0</v>
      </c>
      <c r="H2112" s="18">
        <v>0.059</v>
      </c>
      <c r="I2112" s="20" t="str">
        <f t="array" ref="I2112:J2112">IFNA(VLOOKUP(A2112,ENERGY!$A$2:$F$2692,{5,6},0),0)</f>
        <v/>
      </c>
      <c r="J2112" s="20">
        <v>117.0</v>
      </c>
      <c r="K2112" s="20">
        <f t="array" ref="K2112:S2112">VLOOKUP(A2112,'HUMAN RESOURCES'!$A$2:$M$2692,{2,3,4,5,6,7,8,9,10},0)</f>
        <v>0.031</v>
      </c>
      <c r="L2112" s="20">
        <v>0.018</v>
      </c>
      <c r="M2112" s="20">
        <v>71.0</v>
      </c>
      <c r="N2112" s="20">
        <v>67.0</v>
      </c>
      <c r="O2112" s="20">
        <v>0.404</v>
      </c>
      <c r="P2112" s="20">
        <v>0.564</v>
      </c>
      <c r="Q2112" s="20">
        <v>0.032</v>
      </c>
      <c r="R2112" s="20">
        <v>198952.0</v>
      </c>
      <c r="S2112" s="20">
        <v>0.225</v>
      </c>
      <c r="T2112" s="20">
        <f t="array" ref="T2112:U2112">VLOOKUP(A2112,TOURISM!$A$2:$F$2692,{3,6},0)</f>
        <v>83000000</v>
      </c>
      <c r="U2112" s="20">
        <v>1.4E7</v>
      </c>
      <c r="V2112" s="20" t="str">
        <f t="array" ref="V2112:AA2112">VLOOKUP(A2112,BUSINESS!$A$2:$J$2692,{4,5,6,7,8,9},0)</f>
        <v/>
      </c>
      <c r="W2112" s="20">
        <v>39.0</v>
      </c>
      <c r="X2112" s="20"/>
      <c r="Y2112" s="20"/>
      <c r="Z2112" s="20">
        <v>0.039</v>
      </c>
      <c r="AA2112" s="20">
        <v>0.039</v>
      </c>
      <c r="AB2112" s="20"/>
      <c r="AC2112" s="20"/>
      <c r="AD2112" s="20">
        <f t="shared" si="703"/>
        <v>0.0005880815473</v>
      </c>
      <c r="AE2112" s="20">
        <f t="shared" si="702"/>
        <v>70.36873216</v>
      </c>
      <c r="AF2112" s="22" t="b">
        <f t="shared" si="4"/>
        <v>0</v>
      </c>
      <c r="AG2112" s="20" t="b">
        <f t="shared" si="5"/>
        <v>0</v>
      </c>
      <c r="AH2112" s="20" t="b">
        <f t="shared" si="6"/>
        <v>0</v>
      </c>
      <c r="AI2112" s="20" t="b">
        <f t="shared" si="7"/>
        <v>0</v>
      </c>
      <c r="AJ2112" s="20"/>
      <c r="AK2112" s="20"/>
      <c r="AL2112" s="20"/>
      <c r="AM2112" s="20"/>
      <c r="AN2112" s="20"/>
      <c r="AO2112" s="20"/>
      <c r="AP2112" s="20"/>
      <c r="AQ2112" s="20"/>
      <c r="AR2112" s="23"/>
      <c r="AS2112" s="23"/>
      <c r="AT2112" s="23"/>
      <c r="AU2112" s="23"/>
      <c r="AV2112" s="23"/>
    </row>
    <row r="2113" ht="15.75" customHeight="1">
      <c r="A2113" s="17" t="str">
        <f t="shared" si="1"/>
        <v>Vanuatu-Oceania2004</v>
      </c>
      <c r="B2113" s="17" t="s">
        <v>257</v>
      </c>
      <c r="C2113" s="18" t="s">
        <v>243</v>
      </c>
      <c r="D2113" s="19" t="s">
        <v>83</v>
      </c>
      <c r="E2113" s="17"/>
      <c r="F2113" s="18">
        <v>0.035</v>
      </c>
      <c r="G2113" s="18">
        <v>62.0</v>
      </c>
      <c r="H2113" s="18">
        <v>0.076</v>
      </c>
      <c r="I2113" s="20">
        <f t="array" ref="I2113:J2113">IFNA(VLOOKUP(A2113,ENERGY!$A$2:$F$2692,{5,6},0),0)</f>
        <v>0</v>
      </c>
      <c r="J2113" s="20">
        <v>0.0</v>
      </c>
      <c r="K2113" s="20">
        <f t="array" ref="K2113:S2113">VLOOKUP(A2113,'HUMAN RESOURCES'!$A$2:$M$2692,{2,3,4,5,6,7,8,9,10},0)</f>
        <v>0.03</v>
      </c>
      <c r="L2113" s="20">
        <v>0.018</v>
      </c>
      <c r="M2113" s="20">
        <v>71.0</v>
      </c>
      <c r="N2113" s="20">
        <v>67.0</v>
      </c>
      <c r="O2113" s="20">
        <v>0.4</v>
      </c>
      <c r="P2113" s="20">
        <v>0.567</v>
      </c>
      <c r="Q2113" s="20">
        <v>0.033</v>
      </c>
      <c r="R2113" s="20">
        <v>204135.0</v>
      </c>
      <c r="S2113" s="20">
        <v>0.228</v>
      </c>
      <c r="T2113" s="20">
        <f t="array" ref="T2113:U2113">VLOOKUP(A2113,TOURISM!$A$2:$F$2692,{3,6},0)</f>
        <v>93000000</v>
      </c>
      <c r="U2113" s="20">
        <v>1.5E7</v>
      </c>
      <c r="V2113" s="20" t="str">
        <f t="array" ref="V2113:AA2113">VLOOKUP(A2113,BUSINESS!$A$2:$J$2692,{4,5,6,7,8,9},0)</f>
        <v/>
      </c>
      <c r="W2113" s="20">
        <v>47.0</v>
      </c>
      <c r="X2113" s="20"/>
      <c r="Y2113" s="20"/>
      <c r="Z2113" s="20">
        <v>0.047</v>
      </c>
      <c r="AA2113" s="20">
        <v>0.051</v>
      </c>
      <c r="AB2113" s="20"/>
      <c r="AC2113" s="20"/>
      <c r="AD2113" s="20"/>
      <c r="AE2113" s="20">
        <f t="shared" si="702"/>
        <v>73.48078477</v>
      </c>
      <c r="AF2113" s="22" t="b">
        <f t="shared" si="4"/>
        <v>0</v>
      </c>
      <c r="AG2113" s="20" t="b">
        <f t="shared" si="5"/>
        <v>0</v>
      </c>
      <c r="AH2113" s="20" t="b">
        <f t="shared" si="6"/>
        <v>0</v>
      </c>
      <c r="AI2113" s="20" t="b">
        <f t="shared" si="7"/>
        <v>0</v>
      </c>
      <c r="AJ2113" s="20"/>
      <c r="AK2113" s="20"/>
      <c r="AL2113" s="20"/>
      <c r="AM2113" s="20"/>
      <c r="AN2113" s="20"/>
      <c r="AO2113" s="20"/>
      <c r="AP2113" s="20"/>
      <c r="AQ2113" s="20"/>
      <c r="AR2113" s="23"/>
      <c r="AS2113" s="23"/>
      <c r="AT2113" s="23"/>
      <c r="AU2113" s="23"/>
      <c r="AV2113" s="23"/>
    </row>
    <row r="2114" ht="15.75" customHeight="1">
      <c r="A2114" s="17" t="str">
        <f t="shared" si="1"/>
        <v>Vanuatu-Oceania2005</v>
      </c>
      <c r="B2114" s="17" t="s">
        <v>257</v>
      </c>
      <c r="C2114" s="18" t="s">
        <v>243</v>
      </c>
      <c r="D2114" s="19" t="s">
        <v>84</v>
      </c>
      <c r="E2114" s="17"/>
      <c r="F2114" s="18">
        <v>0.033</v>
      </c>
      <c r="G2114" s="18">
        <v>61.0</v>
      </c>
      <c r="H2114" s="18">
        <v>0.075</v>
      </c>
      <c r="I2114" s="20" t="str">
        <f t="array" ref="I2114:J2114">IFNA(VLOOKUP(A2114,ENERGY!$A$2:$F$2692,{5,6},0),0)</f>
        <v/>
      </c>
      <c r="J2114" s="20">
        <v>92.0</v>
      </c>
      <c r="K2114" s="20">
        <f t="array" ref="K2114:S2114">VLOOKUP(A2114,'HUMAN RESOURCES'!$A$2:$M$2692,{2,3,4,5,6,7,8,9,10},0)</f>
        <v>0.029</v>
      </c>
      <c r="L2114" s="20">
        <v>0.018</v>
      </c>
      <c r="M2114" s="20">
        <v>71.0</v>
      </c>
      <c r="N2114" s="20">
        <v>67.0</v>
      </c>
      <c r="O2114" s="20">
        <v>0.397</v>
      </c>
      <c r="P2114" s="20">
        <v>0.57</v>
      </c>
      <c r="Q2114" s="20">
        <v>0.033</v>
      </c>
      <c r="R2114" s="20">
        <v>209375.0</v>
      </c>
      <c r="S2114" s="20">
        <v>0.231</v>
      </c>
      <c r="T2114" s="20">
        <f t="array" ref="T2114:U2114">VLOOKUP(A2114,TOURISM!$A$2:$F$2692,{3,6},0)</f>
        <v>104000000</v>
      </c>
      <c r="U2114" s="20">
        <v>1.3E7</v>
      </c>
      <c r="V2114" s="20">
        <f t="array" ref="V2114:AA2114">VLOOKUP(A2114,BUSINESS!$A$2:$J$2692,{4,5,6,7,8,9},0)</f>
        <v>0.084</v>
      </c>
      <c r="W2114" s="20">
        <v>47.0</v>
      </c>
      <c r="X2114" s="20"/>
      <c r="Y2114" s="20">
        <v>120.0</v>
      </c>
      <c r="Z2114" s="20">
        <v>0.051</v>
      </c>
      <c r="AA2114" s="20">
        <v>0.061</v>
      </c>
      <c r="AB2114" s="20"/>
      <c r="AC2114" s="20"/>
      <c r="AD2114" s="20">
        <f>J2114/R2114</f>
        <v>0.0004394029851</v>
      </c>
      <c r="AE2114" s="20">
        <f t="shared" si="702"/>
        <v>62.08955224</v>
      </c>
      <c r="AF2114" s="22" t="b">
        <f t="shared" si="4"/>
        <v>0</v>
      </c>
      <c r="AG2114" s="20" t="b">
        <f t="shared" si="5"/>
        <v>0</v>
      </c>
      <c r="AH2114" s="20" t="b">
        <f t="shared" si="6"/>
        <v>0</v>
      </c>
      <c r="AI2114" s="20" t="b">
        <f t="shared" si="7"/>
        <v>0</v>
      </c>
      <c r="AJ2114" s="20"/>
      <c r="AK2114" s="20"/>
      <c r="AL2114" s="20"/>
      <c r="AM2114" s="20"/>
      <c r="AN2114" s="20"/>
      <c r="AO2114" s="20"/>
      <c r="AP2114" s="20"/>
      <c r="AQ2114" s="20"/>
      <c r="AR2114" s="23"/>
      <c r="AS2114" s="23"/>
      <c r="AT2114" s="23"/>
      <c r="AU2114" s="23"/>
      <c r="AV2114" s="23"/>
    </row>
    <row r="2115" ht="15.75" customHeight="1">
      <c r="A2115" s="17" t="str">
        <f t="shared" si="1"/>
        <v>Vanuatu-Oceania2006</v>
      </c>
      <c r="B2115" s="17" t="s">
        <v>257</v>
      </c>
      <c r="C2115" s="18" t="s">
        <v>243</v>
      </c>
      <c r="D2115" s="19" t="s">
        <v>85</v>
      </c>
      <c r="E2115" s="17"/>
      <c r="F2115" s="18">
        <v>0.031</v>
      </c>
      <c r="G2115" s="18">
        <v>64.0</v>
      </c>
      <c r="H2115" s="18">
        <v>0.083</v>
      </c>
      <c r="I2115" s="20">
        <f t="array" ref="I2115:J2115">IFNA(VLOOKUP(A2115,ENERGY!$A$2:$F$2692,{5,6},0),0)</f>
        <v>0</v>
      </c>
      <c r="J2115" s="20">
        <v>0.0</v>
      </c>
      <c r="K2115" s="20">
        <f t="array" ref="K2115:S2115">VLOOKUP(A2115,'HUMAN RESOURCES'!$A$2:$M$2692,{2,3,4,5,6,7,8,9,10},0)</f>
        <v>0.029</v>
      </c>
      <c r="L2115" s="20">
        <v>0.017</v>
      </c>
      <c r="M2115" s="20">
        <v>72.0</v>
      </c>
      <c r="N2115" s="20">
        <v>68.0</v>
      </c>
      <c r="O2115" s="20">
        <v>0.394</v>
      </c>
      <c r="P2115" s="20">
        <v>0.572</v>
      </c>
      <c r="Q2115" s="20">
        <v>0.034</v>
      </c>
      <c r="R2115" s="20">
        <v>214654.0</v>
      </c>
      <c r="S2115" s="20">
        <v>0.234</v>
      </c>
      <c r="T2115" s="20">
        <f t="array" ref="T2115:U2115">VLOOKUP(A2115,TOURISM!$A$2:$F$2692,{3,6},0)</f>
        <v>109000000</v>
      </c>
      <c r="U2115" s="20">
        <v>1.1E7</v>
      </c>
      <c r="V2115" s="20">
        <f t="array" ref="V2115:AA2115">VLOOKUP(A2115,BUSINESS!$A$2:$J$2692,{4,5,6,7,8,9},0)</f>
        <v>0.084</v>
      </c>
      <c r="W2115" s="20">
        <v>47.0</v>
      </c>
      <c r="X2115" s="20"/>
      <c r="Y2115" s="20">
        <v>120.0</v>
      </c>
      <c r="Z2115" s="20">
        <v>0.059</v>
      </c>
      <c r="AA2115" s="20">
        <v>0.07</v>
      </c>
      <c r="AB2115" s="20"/>
      <c r="AC2115" s="20"/>
      <c r="AD2115" s="20"/>
      <c r="AE2115" s="20">
        <f t="shared" si="702"/>
        <v>51.24525981</v>
      </c>
      <c r="AF2115" s="22" t="b">
        <f t="shared" si="4"/>
        <v>0</v>
      </c>
      <c r="AG2115" s="20" t="b">
        <f t="shared" si="5"/>
        <v>0</v>
      </c>
      <c r="AH2115" s="20" t="b">
        <f t="shared" si="6"/>
        <v>0</v>
      </c>
      <c r="AI2115" s="20" t="b">
        <f t="shared" si="7"/>
        <v>0</v>
      </c>
      <c r="AJ2115" s="20"/>
      <c r="AK2115" s="20"/>
      <c r="AL2115" s="20"/>
      <c r="AM2115" s="20"/>
      <c r="AN2115" s="20"/>
      <c r="AO2115" s="20"/>
      <c r="AP2115" s="20"/>
      <c r="AQ2115" s="20"/>
      <c r="AR2115" s="23"/>
      <c r="AS2115" s="23"/>
      <c r="AT2115" s="23"/>
      <c r="AU2115" s="23"/>
      <c r="AV2115" s="23"/>
    </row>
    <row r="2116" ht="15.75" customHeight="1">
      <c r="A2116" s="17" t="str">
        <f t="shared" si="1"/>
        <v>Vanuatu-Oceania2007</v>
      </c>
      <c r="B2116" s="17" t="s">
        <v>257</v>
      </c>
      <c r="C2116" s="18" t="s">
        <v>243</v>
      </c>
      <c r="D2116" s="19" t="s">
        <v>86</v>
      </c>
      <c r="E2116" s="17"/>
      <c r="F2116" s="18">
        <v>0.037</v>
      </c>
      <c r="G2116" s="18">
        <v>88.0</v>
      </c>
      <c r="H2116" s="18">
        <v>0.082</v>
      </c>
      <c r="I2116" s="20">
        <f t="array" ref="I2116:J2116">IFNA(VLOOKUP(A2116,ENERGY!$A$2:$F$2692,{5,6},0),0)</f>
        <v>0</v>
      </c>
      <c r="J2116" s="20">
        <v>0.0</v>
      </c>
      <c r="K2116" s="20">
        <f t="array" ref="K2116:S2116">VLOOKUP(A2116,'HUMAN RESOURCES'!$A$2:$M$2692,{2,3,4,5,6,7,8,9,10},0)</f>
        <v>0.028</v>
      </c>
      <c r="L2116" s="20">
        <v>0.017</v>
      </c>
      <c r="M2116" s="20">
        <v>72.0</v>
      </c>
      <c r="N2116" s="20">
        <v>68.0</v>
      </c>
      <c r="O2116" s="20">
        <v>0.391</v>
      </c>
      <c r="P2116" s="20">
        <v>0.573</v>
      </c>
      <c r="Q2116" s="20">
        <v>0.036</v>
      </c>
      <c r="R2116" s="20">
        <v>220001.0</v>
      </c>
      <c r="S2116" s="20">
        <v>0.237</v>
      </c>
      <c r="T2116" s="20">
        <f t="array" ref="T2116:U2116">VLOOKUP(A2116,TOURISM!$A$2:$F$2692,{3,6},0)</f>
        <v>142000000</v>
      </c>
      <c r="U2116" s="20">
        <v>1.3E7</v>
      </c>
      <c r="V2116" s="20">
        <f t="array" ref="V2116:AA2116">VLOOKUP(A2116,BUSINESS!$A$2:$J$2692,{4,5,6,7,8,9},0)</f>
        <v>0.084</v>
      </c>
      <c r="W2116" s="20">
        <v>47.0</v>
      </c>
      <c r="X2116" s="20"/>
      <c r="Y2116" s="20">
        <v>120.0</v>
      </c>
      <c r="Z2116" s="20">
        <v>0.068</v>
      </c>
      <c r="AA2116" s="20">
        <v>0.118</v>
      </c>
      <c r="AB2116" s="20"/>
      <c r="AC2116" s="20"/>
      <c r="AD2116" s="20"/>
      <c r="AE2116" s="20">
        <f t="shared" si="702"/>
        <v>59.0906405</v>
      </c>
      <c r="AF2116" s="22" t="b">
        <f t="shared" si="4"/>
        <v>0</v>
      </c>
      <c r="AG2116" s="20" t="b">
        <f t="shared" si="5"/>
        <v>0</v>
      </c>
      <c r="AH2116" s="20" t="b">
        <f t="shared" si="6"/>
        <v>0</v>
      </c>
      <c r="AI2116" s="20" t="b">
        <f t="shared" si="7"/>
        <v>0</v>
      </c>
      <c r="AJ2116" s="20"/>
      <c r="AK2116" s="20"/>
      <c r="AL2116" s="20"/>
      <c r="AM2116" s="20"/>
      <c r="AN2116" s="20"/>
      <c r="AO2116" s="20"/>
      <c r="AP2116" s="20"/>
      <c r="AQ2116" s="20"/>
      <c r="AR2116" s="23"/>
      <c r="AS2116" s="23"/>
      <c r="AT2116" s="23"/>
      <c r="AU2116" s="23"/>
      <c r="AV2116" s="23"/>
    </row>
    <row r="2117" ht="15.75" customHeight="1">
      <c r="A2117" s="17" t="str">
        <f t="shared" si="1"/>
        <v>Vanuatu-Oceania2008</v>
      </c>
      <c r="B2117" s="17" t="s">
        <v>257</v>
      </c>
      <c r="C2117" s="18" t="s">
        <v>243</v>
      </c>
      <c r="D2117" s="19" t="s">
        <v>87</v>
      </c>
      <c r="E2117" s="17"/>
      <c r="F2117" s="18">
        <v>0.037</v>
      </c>
      <c r="G2117" s="18">
        <v>99.0</v>
      </c>
      <c r="H2117" s="18">
        <v>0.053</v>
      </c>
      <c r="I2117" s="20">
        <f t="array" ref="I2117:J2117">IFNA(VLOOKUP(A2117,ENERGY!$A$2:$F$2692,{5,6},0),0)</f>
        <v>30</v>
      </c>
      <c r="J2117" s="20">
        <v>55.0</v>
      </c>
      <c r="K2117" s="20">
        <f t="array" ref="K2117:S2117">VLOOKUP(A2117,'HUMAN RESOURCES'!$A$2:$M$2692,{2,3,4,5,6,7,8,9,10},0)</f>
        <v>0.028</v>
      </c>
      <c r="L2117" s="20">
        <v>0.017</v>
      </c>
      <c r="M2117" s="20">
        <v>72.0</v>
      </c>
      <c r="N2117" s="20">
        <v>68.0</v>
      </c>
      <c r="O2117" s="20">
        <v>0.388</v>
      </c>
      <c r="P2117" s="20">
        <v>0.574</v>
      </c>
      <c r="Q2117" s="20">
        <v>0.037</v>
      </c>
      <c r="R2117" s="20">
        <v>225398.0</v>
      </c>
      <c r="S2117" s="20">
        <v>0.24</v>
      </c>
      <c r="T2117" s="20">
        <f t="array" ref="T2117:U2117">VLOOKUP(A2117,TOURISM!$A$2:$F$2692,{3,6},0)</f>
        <v>188000000</v>
      </c>
      <c r="U2117" s="20">
        <v>3.2E7</v>
      </c>
      <c r="V2117" s="20">
        <f t="array" ref="V2117:AA2117">VLOOKUP(A2117,BUSINESS!$A$2:$J$2692,{4,5,6,7,8,9},0)</f>
        <v>0.084</v>
      </c>
      <c r="W2117" s="20">
        <v>47.0</v>
      </c>
      <c r="X2117" s="20"/>
      <c r="Y2117" s="20">
        <v>120.0</v>
      </c>
      <c r="Z2117" s="20">
        <v>0.073</v>
      </c>
      <c r="AA2117" s="20">
        <v>0.16</v>
      </c>
      <c r="AB2117" s="20"/>
      <c r="AC2117" s="20">
        <f t="shared" ref="AC2117:AC2118" si="704">I2117/R2117</f>
        <v>0.0001330978979</v>
      </c>
      <c r="AD2117" s="20">
        <f t="shared" ref="AD2117:AD2121" si="705">J2117/R2117</f>
        <v>0.0002440128129</v>
      </c>
      <c r="AE2117" s="20">
        <f t="shared" si="702"/>
        <v>141.9710911</v>
      </c>
      <c r="AF2117" s="22" t="b">
        <f t="shared" si="4"/>
        <v>0</v>
      </c>
      <c r="AG2117" s="20" t="b">
        <f t="shared" si="5"/>
        <v>0</v>
      </c>
      <c r="AH2117" s="20" t="b">
        <f t="shared" si="6"/>
        <v>0</v>
      </c>
      <c r="AI2117" s="20" t="b">
        <f t="shared" si="7"/>
        <v>0</v>
      </c>
      <c r="AJ2117" s="20"/>
      <c r="AK2117" s="20"/>
      <c r="AL2117" s="20"/>
      <c r="AM2117" s="20"/>
      <c r="AN2117" s="20"/>
      <c r="AO2117" s="20"/>
      <c r="AP2117" s="20"/>
      <c r="AQ2117" s="20"/>
      <c r="AR2117" s="23"/>
      <c r="AS2117" s="23"/>
      <c r="AT2117" s="23"/>
      <c r="AU2117" s="23"/>
      <c r="AV2117" s="23"/>
    </row>
    <row r="2118" ht="15.75" customHeight="1">
      <c r="A2118" s="17" t="str">
        <f t="shared" si="1"/>
        <v>Vanuatu-Oceania2009</v>
      </c>
      <c r="B2118" s="17" t="s">
        <v>257</v>
      </c>
      <c r="C2118" s="18" t="s">
        <v>243</v>
      </c>
      <c r="D2118" s="19" t="s">
        <v>88</v>
      </c>
      <c r="E2118" s="17"/>
      <c r="F2118" s="18">
        <v>0.039</v>
      </c>
      <c r="G2118" s="18">
        <v>103.0</v>
      </c>
      <c r="H2118" s="18">
        <v>0.055</v>
      </c>
      <c r="I2118" s="20">
        <f t="array" ref="I2118:J2118">IFNA(VLOOKUP(A2118,ENERGY!$A$2:$F$2692,{5,6},0),0)</f>
        <v>35</v>
      </c>
      <c r="J2118" s="20">
        <v>95.0</v>
      </c>
      <c r="K2118" s="20">
        <f t="array" ref="K2118:S2118">VLOOKUP(A2118,'HUMAN RESOURCES'!$A$2:$M$2692,{2,3,4,5,6,7,8,9,10},0)</f>
        <v>0.028</v>
      </c>
      <c r="L2118" s="20">
        <v>0.016</v>
      </c>
      <c r="M2118" s="20">
        <v>73.0</v>
      </c>
      <c r="N2118" s="20">
        <v>69.0</v>
      </c>
      <c r="O2118" s="20">
        <v>0.385</v>
      </c>
      <c r="P2118" s="20">
        <v>0.576</v>
      </c>
      <c r="Q2118" s="20">
        <v>0.039</v>
      </c>
      <c r="R2118" s="20">
        <v>230833.0</v>
      </c>
      <c r="S2118" s="20">
        <v>0.243</v>
      </c>
      <c r="T2118" s="20">
        <f t="array" ref="T2118:U2118">VLOOKUP(A2118,TOURISM!$A$2:$F$2692,{3,6},0)</f>
        <v>214000000</v>
      </c>
      <c r="U2118" s="20">
        <v>2.8E7</v>
      </c>
      <c r="V2118" s="20">
        <f t="array" ref="V2118:AA2118">VLOOKUP(A2118,BUSINESS!$A$2:$J$2692,{4,5,6,7,8,9},0)</f>
        <v>0.084</v>
      </c>
      <c r="W2118" s="20">
        <v>47.0</v>
      </c>
      <c r="X2118" s="20"/>
      <c r="Y2118" s="20">
        <v>120.0</v>
      </c>
      <c r="Z2118" s="20">
        <v>0.075</v>
      </c>
      <c r="AA2118" s="20">
        <v>0.57</v>
      </c>
      <c r="AB2118" s="20"/>
      <c r="AC2118" s="20">
        <f t="shared" si="704"/>
        <v>0.0001516247677</v>
      </c>
      <c r="AD2118" s="20">
        <f t="shared" si="705"/>
        <v>0.0004115529409</v>
      </c>
      <c r="AE2118" s="20">
        <f t="shared" si="702"/>
        <v>121.2998142</v>
      </c>
      <c r="AF2118" s="22" t="b">
        <f t="shared" si="4"/>
        <v>0</v>
      </c>
      <c r="AG2118" s="20" t="b">
        <f t="shared" si="5"/>
        <v>0</v>
      </c>
      <c r="AH2118" s="20" t="b">
        <f t="shared" si="6"/>
        <v>0</v>
      </c>
      <c r="AI2118" s="20" t="b">
        <f t="shared" si="7"/>
        <v>0</v>
      </c>
      <c r="AJ2118" s="20"/>
      <c r="AK2118" s="20"/>
      <c r="AL2118" s="20"/>
      <c r="AM2118" s="20"/>
      <c r="AN2118" s="20"/>
      <c r="AO2118" s="20"/>
      <c r="AP2118" s="20"/>
      <c r="AQ2118" s="20"/>
      <c r="AR2118" s="23"/>
      <c r="AS2118" s="23"/>
      <c r="AT2118" s="23"/>
      <c r="AU2118" s="23"/>
      <c r="AV2118" s="23"/>
    </row>
    <row r="2119" ht="15.75" customHeight="1">
      <c r="A2119" s="17" t="str">
        <f t="shared" si="1"/>
        <v>Vanuatu-Oceania2010</v>
      </c>
      <c r="B2119" s="17" t="s">
        <v>257</v>
      </c>
      <c r="C2119" s="18" t="s">
        <v>243</v>
      </c>
      <c r="D2119" s="19" t="s">
        <v>89</v>
      </c>
      <c r="E2119" s="17"/>
      <c r="F2119" s="18">
        <v>0.047</v>
      </c>
      <c r="G2119" s="18">
        <v>139.0</v>
      </c>
      <c r="H2119" s="18">
        <v>0.055</v>
      </c>
      <c r="I2119" s="20" t="str">
        <f t="array" ref="I2119:J2119">IFNA(VLOOKUP(A2119,ENERGY!$A$2:$F$2692,{5,6},0),0)</f>
        <v/>
      </c>
      <c r="J2119" s="20">
        <v>84.0</v>
      </c>
      <c r="K2119" s="20">
        <f t="array" ref="K2119:S2119">VLOOKUP(A2119,'HUMAN RESOURCES'!$A$2:$M$2692,{2,3,4,5,6,7,8,9,10},0)</f>
        <v>0.027</v>
      </c>
      <c r="L2119" s="20">
        <v>0.016</v>
      </c>
      <c r="M2119" s="20">
        <v>73.0</v>
      </c>
      <c r="N2119" s="20">
        <v>69.0</v>
      </c>
      <c r="O2119" s="20">
        <v>0.382</v>
      </c>
      <c r="P2119" s="20">
        <v>0.579</v>
      </c>
      <c r="Q2119" s="20">
        <v>0.039</v>
      </c>
      <c r="R2119" s="20">
        <v>236299.0</v>
      </c>
      <c r="S2119" s="20">
        <v>0.246</v>
      </c>
      <c r="T2119" s="20">
        <f t="array" ref="T2119:U2119">VLOOKUP(A2119,TOURISM!$A$2:$F$2692,{3,6},0)</f>
        <v>242000000</v>
      </c>
      <c r="U2119" s="20">
        <v>3.3E7</v>
      </c>
      <c r="V2119" s="20">
        <f t="array" ref="V2119:AA2119">VLOOKUP(A2119,BUSINESS!$A$2:$J$2692,{4,5,6,7,8,9},0)</f>
        <v>0.084</v>
      </c>
      <c r="W2119" s="20">
        <v>47.0</v>
      </c>
      <c r="X2119" s="20"/>
      <c r="Y2119" s="20">
        <v>120.0</v>
      </c>
      <c r="Z2119" s="20">
        <v>0.08</v>
      </c>
      <c r="AA2119" s="20">
        <v>0.719</v>
      </c>
      <c r="AB2119" s="20"/>
      <c r="AC2119" s="20"/>
      <c r="AD2119" s="20">
        <f t="shared" si="705"/>
        <v>0.000355481826</v>
      </c>
      <c r="AE2119" s="20">
        <f t="shared" si="702"/>
        <v>139.6535745</v>
      </c>
      <c r="AF2119" s="22" t="b">
        <f t="shared" si="4"/>
        <v>0</v>
      </c>
      <c r="AG2119" s="20" t="b">
        <f t="shared" si="5"/>
        <v>0</v>
      </c>
      <c r="AH2119" s="20" t="b">
        <f t="shared" si="6"/>
        <v>0</v>
      </c>
      <c r="AI2119" s="20" t="b">
        <f t="shared" si="7"/>
        <v>0</v>
      </c>
      <c r="AJ2119" s="20"/>
      <c r="AK2119" s="20"/>
      <c r="AL2119" s="20"/>
      <c r="AM2119" s="20"/>
      <c r="AN2119" s="20"/>
      <c r="AO2119" s="20"/>
      <c r="AP2119" s="20"/>
      <c r="AQ2119" s="20"/>
      <c r="AR2119" s="23"/>
      <c r="AS2119" s="23"/>
      <c r="AT2119" s="23"/>
      <c r="AU2119" s="23"/>
      <c r="AV2119" s="23"/>
    </row>
    <row r="2120" ht="15.75" customHeight="1">
      <c r="A2120" s="17" t="str">
        <f t="shared" si="1"/>
        <v>Vanuatu-Oceania2011</v>
      </c>
      <c r="B2120" s="17" t="s">
        <v>257</v>
      </c>
      <c r="C2120" s="18" t="s">
        <v>243</v>
      </c>
      <c r="D2120" s="19" t="s">
        <v>90</v>
      </c>
      <c r="E2120" s="17"/>
      <c r="F2120" s="18">
        <v>0.038</v>
      </c>
      <c r="G2120" s="18">
        <v>125.0</v>
      </c>
      <c r="H2120" s="18">
        <v>0.055</v>
      </c>
      <c r="I2120" s="20">
        <f t="array" ref="I2120:J2120">IFNA(VLOOKUP(A2120,ENERGY!$A$2:$F$2692,{5,6},0),0)</f>
        <v>30</v>
      </c>
      <c r="J2120" s="20">
        <v>55.0</v>
      </c>
      <c r="K2120" s="20">
        <f t="array" ref="K2120:S2120">VLOOKUP(A2120,'HUMAN RESOURCES'!$A$2:$M$2692,{2,3,4,5,6,7,8,9,10},0)</f>
        <v>0.027</v>
      </c>
      <c r="L2120" s="20">
        <v>0.015</v>
      </c>
      <c r="M2120" s="20">
        <v>73.0</v>
      </c>
      <c r="N2120" s="20">
        <v>69.0</v>
      </c>
      <c r="O2120" s="20">
        <v>0.378</v>
      </c>
      <c r="P2120" s="20">
        <v>0.582</v>
      </c>
      <c r="Q2120" s="20">
        <v>0.04</v>
      </c>
      <c r="R2120" s="20">
        <v>241778.0</v>
      </c>
      <c r="S2120" s="20">
        <v>0.249</v>
      </c>
      <c r="T2120" s="20">
        <f t="array" ref="T2120:U2120">VLOOKUP(A2120,TOURISM!$A$2:$F$2692,{3,6},0)</f>
        <v>252000000</v>
      </c>
      <c r="U2120" s="20">
        <v>3.9E7</v>
      </c>
      <c r="V2120" s="20">
        <f t="array" ref="V2120:AA2120">VLOOKUP(A2120,BUSINESS!$A$2:$J$2692,{4,5,6,7,8,9},0)</f>
        <v>0.084</v>
      </c>
      <c r="W2120" s="20">
        <v>35.0</v>
      </c>
      <c r="X2120" s="20"/>
      <c r="Y2120" s="20">
        <v>120.0</v>
      </c>
      <c r="Z2120" s="20">
        <v>0.092</v>
      </c>
      <c r="AA2120" s="20">
        <v>0.644</v>
      </c>
      <c r="AB2120" s="20"/>
      <c r="AC2120" s="20">
        <f>I2120/R2120</f>
        <v>0.0001240807683</v>
      </c>
      <c r="AD2120" s="20">
        <f t="shared" si="705"/>
        <v>0.0002274814086</v>
      </c>
      <c r="AE2120" s="20">
        <f t="shared" si="702"/>
        <v>161.3049988</v>
      </c>
      <c r="AF2120" s="22" t="b">
        <f t="shared" si="4"/>
        <v>0</v>
      </c>
      <c r="AG2120" s="20" t="b">
        <f t="shared" si="5"/>
        <v>0</v>
      </c>
      <c r="AH2120" s="20" t="b">
        <f t="shared" si="6"/>
        <v>0</v>
      </c>
      <c r="AI2120" s="20" t="b">
        <f t="shared" si="7"/>
        <v>0</v>
      </c>
      <c r="AJ2120" s="20"/>
      <c r="AK2120" s="20"/>
      <c r="AL2120" s="20"/>
      <c r="AM2120" s="20"/>
      <c r="AN2120" s="20"/>
      <c r="AO2120" s="20"/>
      <c r="AP2120" s="20"/>
      <c r="AQ2120" s="20"/>
      <c r="AR2120" s="23"/>
      <c r="AS2120" s="23"/>
      <c r="AT2120" s="23"/>
      <c r="AU2120" s="23"/>
      <c r="AV2120" s="23"/>
    </row>
    <row r="2121" ht="15.75" customHeight="1">
      <c r="A2121" s="17" t="str">
        <f t="shared" si="1"/>
        <v>Vanuatu-Oceania2012</v>
      </c>
      <c r="B2121" s="17" t="s">
        <v>257</v>
      </c>
      <c r="C2121" s="18" t="s">
        <v>243</v>
      </c>
      <c r="D2121" s="19" t="s">
        <v>91</v>
      </c>
      <c r="E2121" s="17"/>
      <c r="F2121" s="18">
        <v>0.036</v>
      </c>
      <c r="G2121" s="18">
        <v>116.0</v>
      </c>
      <c r="H2121" s="18">
        <v>0.061</v>
      </c>
      <c r="I2121" s="20" t="str">
        <f t="array" ref="I2121:J2121">IFNA(VLOOKUP(A2121,ENERGY!$A$2:$F$2692,{5,6},0),0)</f>
        <v/>
      </c>
      <c r="J2121" s="20">
        <v>81.0</v>
      </c>
      <c r="K2121" s="20">
        <f t="array" ref="K2121:S2121">VLOOKUP(A2121,'HUMAN RESOURCES'!$A$2:$M$2692,{2,3,4,5,6,7,8,9,10},0)</f>
        <v>0.027</v>
      </c>
      <c r="L2121" s="20">
        <v>0.015</v>
      </c>
      <c r="M2121" s="20">
        <v>73.0</v>
      </c>
      <c r="N2121" s="20">
        <v>69.0</v>
      </c>
      <c r="O2121" s="20">
        <v>0.374</v>
      </c>
      <c r="P2121" s="20">
        <v>0.586</v>
      </c>
      <c r="Q2121" s="20">
        <v>0.04</v>
      </c>
      <c r="R2121" s="20">
        <v>247262.0</v>
      </c>
      <c r="S2121" s="20">
        <v>0.252</v>
      </c>
      <c r="T2121" s="20">
        <f t="array" ref="T2121:U2121">VLOOKUP(A2121,TOURISM!$A$2:$F$2692,{3,6},0)</f>
        <v>288000000</v>
      </c>
      <c r="U2121" s="20">
        <v>4.3E7</v>
      </c>
      <c r="V2121" s="20">
        <f t="array" ref="V2121:AA2121">VLOOKUP(A2121,BUSINESS!$A$2:$J$2692,{4,5,6,7,8,9},0)</f>
        <v>0.084</v>
      </c>
      <c r="W2121" s="20">
        <v>35.0</v>
      </c>
      <c r="X2121" s="20">
        <v>78.0</v>
      </c>
      <c r="Y2121" s="20">
        <v>120.0</v>
      </c>
      <c r="Z2121" s="20">
        <v>0.106</v>
      </c>
      <c r="AA2121" s="20">
        <v>0.591</v>
      </c>
      <c r="AB2121" s="20"/>
      <c r="AC2121" s="20"/>
      <c r="AD2121" s="20">
        <f t="shared" si="705"/>
        <v>0.0003275877409</v>
      </c>
      <c r="AE2121" s="20">
        <f t="shared" si="702"/>
        <v>173.9046032</v>
      </c>
      <c r="AF2121" s="22" t="b">
        <f t="shared" si="4"/>
        <v>0</v>
      </c>
      <c r="AG2121" s="20" t="b">
        <f t="shared" si="5"/>
        <v>0</v>
      </c>
      <c r="AH2121" s="20" t="b">
        <f t="shared" si="6"/>
        <v>0</v>
      </c>
      <c r="AI2121" s="20" t="b">
        <f t="shared" si="7"/>
        <v>0</v>
      </c>
      <c r="AJ2121" s="20"/>
      <c r="AK2121" s="20"/>
      <c r="AL2121" s="20"/>
      <c r="AM2121" s="20"/>
      <c r="AN2121" s="20"/>
      <c r="AO2121" s="20"/>
      <c r="AP2121" s="20"/>
      <c r="AQ2121" s="20"/>
      <c r="AR2121" s="23"/>
      <c r="AS2121" s="23"/>
      <c r="AT2121" s="23"/>
      <c r="AU2121" s="23"/>
      <c r="AV2121" s="23"/>
    </row>
    <row r="2122" ht="15.75" customHeight="1">
      <c r="A2122" s="17" t="str">
        <f t="shared" si="1"/>
        <v>Antigua and Barbuda-The Americas2001</v>
      </c>
      <c r="B2122" s="17" t="s">
        <v>258</v>
      </c>
      <c r="C2122" s="18" t="s">
        <v>259</v>
      </c>
      <c r="D2122" s="19" t="s">
        <v>77</v>
      </c>
      <c r="E2122" s="17">
        <v>3.41663054E8</v>
      </c>
      <c r="F2122" s="18">
        <v>0.04</v>
      </c>
      <c r="G2122" s="18">
        <v>408.0</v>
      </c>
      <c r="H2122" s="18">
        <v>0.122</v>
      </c>
      <c r="I2122" s="20" t="str">
        <f t="array" ref="I2122:J2122">IFNA(VLOOKUP(A2122,ENERGY!$A$2:$F$2692,{5,6},0),0)</f>
        <v/>
      </c>
      <c r="J2122" s="20"/>
      <c r="K2122" s="20">
        <f t="array" ref="K2122:S2122">VLOOKUP(A2122,'HUMAN RESOURCES'!$A$2:$M$2692,{2,3,4,5,6,7,8,9,10},0)</f>
        <v>0.02</v>
      </c>
      <c r="L2122" s="20">
        <v>0.013</v>
      </c>
      <c r="M2122" s="20">
        <v>76.0</v>
      </c>
      <c r="N2122" s="20">
        <v>71.0</v>
      </c>
      <c r="O2122" s="20">
        <v>0.291</v>
      </c>
      <c r="P2122" s="20">
        <v>0.639</v>
      </c>
      <c r="Q2122" s="20">
        <v>0.07</v>
      </c>
      <c r="R2122" s="20">
        <v>78972.0</v>
      </c>
      <c r="S2122" s="20">
        <v>0.317</v>
      </c>
      <c r="T2122" s="20">
        <f t="array" ref="T2122:U2122">VLOOKUP(A2122,TOURISM!$A$2:$F$2692,{3,6},0)</f>
        <v>272000000</v>
      </c>
      <c r="U2122" s="20">
        <v>3.2E7</v>
      </c>
      <c r="V2122" s="20" t="str">
        <f t="array" ref="V2122:AA2122">VLOOKUP(A2122,BUSINESS!$A$2:$J$2692,{4,5,6,7,8,9},0)</f>
        <v/>
      </c>
      <c r="W2122" s="20"/>
      <c r="X2122" s="20"/>
      <c r="Y2122" s="20"/>
      <c r="Z2122" s="20">
        <v>0.089</v>
      </c>
      <c r="AA2122" s="20">
        <v>0.317</v>
      </c>
      <c r="AB2122" s="21">
        <f t="shared" ref="AB2122:AB2641" si="706">E2122/R2122</f>
        <v>4326.382186</v>
      </c>
      <c r="AC2122" s="20"/>
      <c r="AD2122" s="20"/>
      <c r="AE2122" s="20">
        <f t="shared" si="702"/>
        <v>405.2069088</v>
      </c>
      <c r="AF2122" s="22" t="b">
        <f t="shared" si="4"/>
        <v>0</v>
      </c>
      <c r="AG2122" s="20" t="b">
        <f t="shared" si="5"/>
        <v>0</v>
      </c>
      <c r="AH2122" s="20" t="b">
        <f t="shared" si="6"/>
        <v>0</v>
      </c>
      <c r="AI2122" s="20" t="b">
        <f t="shared" si="7"/>
        <v>0</v>
      </c>
      <c r="AJ2122" s="20"/>
      <c r="AK2122" s="20"/>
      <c r="AL2122" s="20"/>
      <c r="AM2122" s="20"/>
      <c r="AN2122" s="20"/>
      <c r="AO2122" s="20"/>
      <c r="AP2122" s="20"/>
      <c r="AQ2122" s="20"/>
      <c r="AR2122" s="23"/>
      <c r="AS2122" s="23"/>
      <c r="AT2122" s="23"/>
      <c r="AU2122" s="23"/>
      <c r="AV2122" s="23"/>
    </row>
    <row r="2123" ht="15.75" customHeight="1">
      <c r="A2123" s="17" t="str">
        <f t="shared" si="1"/>
        <v>Antigua and Barbuda-The Americas2002</v>
      </c>
      <c r="B2123" s="17" t="s">
        <v>258</v>
      </c>
      <c r="C2123" s="18" t="s">
        <v>259</v>
      </c>
      <c r="D2123" s="19" t="s">
        <v>79</v>
      </c>
      <c r="E2123" s="17">
        <v>3.46850176E8</v>
      </c>
      <c r="F2123" s="18">
        <v>0.044</v>
      </c>
      <c r="G2123" s="18">
        <v>429.0</v>
      </c>
      <c r="H2123" s="18">
        <v>0.116</v>
      </c>
      <c r="I2123" s="20" t="str">
        <f t="array" ref="I2123:J2123">IFNA(VLOOKUP(A2123,ENERGY!$A$2:$F$2692,{5,6},0),0)</f>
        <v/>
      </c>
      <c r="J2123" s="20">
        <v>513.0</v>
      </c>
      <c r="K2123" s="20">
        <f t="array" ref="K2123:S2123">VLOOKUP(A2123,'HUMAN RESOURCES'!$A$2:$M$2692,{2,3,4,5,6,7,8,9,10},0)</f>
        <v>0.02</v>
      </c>
      <c r="L2123" s="20">
        <v>0.012</v>
      </c>
      <c r="M2123" s="20">
        <v>76.0</v>
      </c>
      <c r="N2123" s="20">
        <v>71.0</v>
      </c>
      <c r="O2123" s="20">
        <v>0.29</v>
      </c>
      <c r="P2123" s="20">
        <v>0.64</v>
      </c>
      <c r="Q2123" s="20">
        <v>0.07</v>
      </c>
      <c r="R2123" s="20">
        <v>80030.0</v>
      </c>
      <c r="S2123" s="20">
        <v>0.311</v>
      </c>
      <c r="T2123" s="20">
        <f t="array" ref="T2123:U2123">VLOOKUP(A2123,TOURISM!$A$2:$F$2692,{3,6},0)</f>
        <v>274000000</v>
      </c>
      <c r="U2123" s="20">
        <v>3.3E7</v>
      </c>
      <c r="V2123" s="20" t="str">
        <f t="array" ref="V2123:AA2123">VLOOKUP(A2123,BUSINESS!$A$2:$J$2692,{4,5,6,7,8,9},0)</f>
        <v/>
      </c>
      <c r="W2123" s="20"/>
      <c r="X2123" s="20"/>
      <c r="Y2123" s="20"/>
      <c r="Z2123" s="20">
        <v>0.125</v>
      </c>
      <c r="AA2123" s="20">
        <v>0.477</v>
      </c>
      <c r="AB2123" s="21">
        <f t="shared" si="706"/>
        <v>4334.001949</v>
      </c>
      <c r="AC2123" s="20"/>
      <c r="AD2123" s="20">
        <f t="shared" ref="AD2123:AD2126" si="707">J2123/R2123</f>
        <v>0.006410096214</v>
      </c>
      <c r="AE2123" s="20">
        <f t="shared" si="702"/>
        <v>412.3453705</v>
      </c>
      <c r="AF2123" s="22" t="b">
        <f t="shared" si="4"/>
        <v>0</v>
      </c>
      <c r="AG2123" s="20" t="b">
        <f t="shared" si="5"/>
        <v>0</v>
      </c>
      <c r="AH2123" s="20" t="b">
        <f t="shared" si="6"/>
        <v>0</v>
      </c>
      <c r="AI2123" s="20" t="b">
        <f t="shared" si="7"/>
        <v>0</v>
      </c>
      <c r="AJ2123" s="20"/>
      <c r="AK2123" s="20"/>
      <c r="AL2123" s="20"/>
      <c r="AM2123" s="20"/>
      <c r="AN2123" s="20"/>
      <c r="AO2123" s="20"/>
      <c r="AP2123" s="20"/>
      <c r="AQ2123" s="20"/>
      <c r="AR2123" s="23"/>
      <c r="AS2123" s="23"/>
      <c r="AT2123" s="23"/>
      <c r="AU2123" s="23"/>
      <c r="AV2123" s="23"/>
    </row>
    <row r="2124" ht="15.75" customHeight="1">
      <c r="A2124" s="17" t="str">
        <f t="shared" si="1"/>
        <v>Antigua and Barbuda-The Americas2003</v>
      </c>
      <c r="B2124" s="17" t="s">
        <v>258</v>
      </c>
      <c r="C2124" s="18" t="s">
        <v>259</v>
      </c>
      <c r="D2124" s="19" t="s">
        <v>81</v>
      </c>
      <c r="E2124" s="17">
        <v>3.501E8</v>
      </c>
      <c r="F2124" s="18">
        <v>0.043</v>
      </c>
      <c r="G2124" s="18">
        <v>433.0</v>
      </c>
      <c r="H2124" s="18">
        <v>0.114</v>
      </c>
      <c r="I2124" s="20" t="str">
        <f t="array" ref="I2124:J2124">IFNA(VLOOKUP(A2124,ENERGY!$A$2:$F$2692,{5,6},0),0)</f>
        <v/>
      </c>
      <c r="J2124" s="20">
        <v>499.0</v>
      </c>
      <c r="K2124" s="20">
        <f t="array" ref="K2124:S2124">VLOOKUP(A2124,'HUMAN RESOURCES'!$A$2:$M$2692,{2,3,4,5,6,7,8,9,10},0)</f>
        <v>0.019</v>
      </c>
      <c r="L2124" s="20">
        <v>0.012</v>
      </c>
      <c r="M2124" s="20">
        <v>77.0</v>
      </c>
      <c r="N2124" s="20">
        <v>72.0</v>
      </c>
      <c r="O2124" s="20">
        <v>0.288</v>
      </c>
      <c r="P2124" s="20">
        <v>0.64</v>
      </c>
      <c r="Q2124" s="20">
        <v>0.071</v>
      </c>
      <c r="R2124" s="20">
        <v>80904.0</v>
      </c>
      <c r="S2124" s="20">
        <v>0.305</v>
      </c>
      <c r="T2124" s="20">
        <f t="array" ref="T2124:U2124">VLOOKUP(A2124,TOURISM!$A$2:$F$2692,{3,6},0)</f>
        <v>300000000</v>
      </c>
      <c r="U2124" s="20">
        <v>3.5E7</v>
      </c>
      <c r="V2124" s="20" t="str">
        <f t="array" ref="V2124:AA2124">VLOOKUP(A2124,BUSINESS!$A$2:$J$2692,{4,5,6,7,8,9},0)</f>
        <v/>
      </c>
      <c r="W2124" s="20"/>
      <c r="X2124" s="20"/>
      <c r="Y2124" s="20"/>
      <c r="Z2124" s="20">
        <v>0.172</v>
      </c>
      <c r="AA2124" s="20">
        <v>0.57</v>
      </c>
      <c r="AB2124" s="21">
        <f t="shared" si="706"/>
        <v>4327.350934</v>
      </c>
      <c r="AC2124" s="20"/>
      <c r="AD2124" s="20">
        <f t="shared" si="707"/>
        <v>0.006167803817</v>
      </c>
      <c r="AE2124" s="20">
        <f t="shared" si="702"/>
        <v>432.6114902</v>
      </c>
      <c r="AF2124" s="22" t="b">
        <f t="shared" si="4"/>
        <v>0</v>
      </c>
      <c r="AG2124" s="20" t="b">
        <f t="shared" si="5"/>
        <v>0</v>
      </c>
      <c r="AH2124" s="20" t="b">
        <f t="shared" si="6"/>
        <v>0</v>
      </c>
      <c r="AI2124" s="20" t="b">
        <f t="shared" si="7"/>
        <v>0</v>
      </c>
      <c r="AJ2124" s="20"/>
      <c r="AK2124" s="20"/>
      <c r="AL2124" s="20"/>
      <c r="AM2124" s="20"/>
      <c r="AN2124" s="20"/>
      <c r="AO2124" s="20"/>
      <c r="AP2124" s="20"/>
      <c r="AQ2124" s="20"/>
      <c r="AR2124" s="23"/>
      <c r="AS2124" s="23"/>
      <c r="AT2124" s="23"/>
      <c r="AU2124" s="23"/>
      <c r="AV2124" s="23"/>
    </row>
    <row r="2125" ht="15.75" customHeight="1">
      <c r="A2125" s="17" t="str">
        <f t="shared" si="1"/>
        <v>Antigua and Barbuda-The Americas2004</v>
      </c>
      <c r="B2125" s="17" t="s">
        <v>258</v>
      </c>
      <c r="C2125" s="18" t="s">
        <v>259</v>
      </c>
      <c r="D2125" s="19" t="s">
        <v>83</v>
      </c>
      <c r="E2125" s="17">
        <v>3.61615918E8</v>
      </c>
      <c r="F2125" s="18">
        <v>0.044</v>
      </c>
      <c r="G2125" s="18">
        <v>457.0</v>
      </c>
      <c r="H2125" s="18">
        <v>0.128</v>
      </c>
      <c r="I2125" s="20" t="str">
        <f t="array" ref="I2125:J2125">IFNA(VLOOKUP(A2125,ENERGY!$A$2:$F$2692,{5,6},0),0)</f>
        <v/>
      </c>
      <c r="J2125" s="20">
        <v>458.0</v>
      </c>
      <c r="K2125" s="20">
        <f t="array" ref="K2125:S2125">VLOOKUP(A2125,'HUMAN RESOURCES'!$A$2:$M$2692,{2,3,4,5,6,7,8,9,10},0)</f>
        <v>0.019</v>
      </c>
      <c r="L2125" s="20">
        <v>0.011</v>
      </c>
      <c r="M2125" s="20">
        <v>77.0</v>
      </c>
      <c r="N2125" s="20">
        <v>72.0</v>
      </c>
      <c r="O2125" s="20">
        <v>0.286</v>
      </c>
      <c r="P2125" s="20">
        <v>0.642</v>
      </c>
      <c r="Q2125" s="20">
        <v>0.072</v>
      </c>
      <c r="R2125" s="20">
        <v>81718.0</v>
      </c>
      <c r="S2125" s="20">
        <v>0.298</v>
      </c>
      <c r="T2125" s="20">
        <f t="array" ref="T2125:U2125">VLOOKUP(A2125,TOURISM!$A$2:$F$2692,{3,6},0)</f>
        <v>337000000</v>
      </c>
      <c r="U2125" s="20">
        <v>3.8E7</v>
      </c>
      <c r="V2125" s="20" t="str">
        <f t="array" ref="V2125:AA2125">VLOOKUP(A2125,BUSINESS!$A$2:$J$2692,{4,5,6,7,8,9},0)</f>
        <v/>
      </c>
      <c r="W2125" s="20"/>
      <c r="X2125" s="20"/>
      <c r="Y2125" s="20"/>
      <c r="Z2125" s="20">
        <v>0.243</v>
      </c>
      <c r="AA2125" s="20">
        <v>0.661</v>
      </c>
      <c r="AB2125" s="21">
        <f t="shared" si="706"/>
        <v>4425.168482</v>
      </c>
      <c r="AC2125" s="20"/>
      <c r="AD2125" s="20">
        <f t="shared" si="707"/>
        <v>0.005604640349</v>
      </c>
      <c r="AE2125" s="20">
        <f t="shared" si="702"/>
        <v>465.013828</v>
      </c>
      <c r="AF2125" s="22" t="b">
        <f t="shared" si="4"/>
        <v>0</v>
      </c>
      <c r="AG2125" s="20" t="b">
        <f t="shared" si="5"/>
        <v>0</v>
      </c>
      <c r="AH2125" s="20" t="b">
        <f t="shared" si="6"/>
        <v>0</v>
      </c>
      <c r="AI2125" s="20" t="b">
        <f t="shared" si="7"/>
        <v>0</v>
      </c>
      <c r="AJ2125" s="20"/>
      <c r="AK2125" s="20"/>
      <c r="AL2125" s="20"/>
      <c r="AM2125" s="20"/>
      <c r="AN2125" s="20"/>
      <c r="AO2125" s="20"/>
      <c r="AP2125" s="20"/>
      <c r="AQ2125" s="20"/>
      <c r="AR2125" s="23"/>
      <c r="AS2125" s="23"/>
      <c r="AT2125" s="23"/>
      <c r="AU2125" s="23"/>
      <c r="AV2125" s="23"/>
    </row>
    <row r="2126" ht="15.75" customHeight="1">
      <c r="A2126" s="17" t="str">
        <f t="shared" si="1"/>
        <v>Antigua and Barbuda-The Americas2005</v>
      </c>
      <c r="B2126" s="17" t="s">
        <v>258</v>
      </c>
      <c r="C2126" s="18" t="s">
        <v>259</v>
      </c>
      <c r="D2126" s="19" t="s">
        <v>84</v>
      </c>
      <c r="E2126" s="17">
        <v>3.61858968E8</v>
      </c>
      <c r="F2126" s="18">
        <v>0.041</v>
      </c>
      <c r="G2126" s="18">
        <v>453.0</v>
      </c>
      <c r="H2126" s="18">
        <v>0.12</v>
      </c>
      <c r="I2126" s="20">
        <f t="array" ref="I2126:J2126">IFNA(VLOOKUP(A2126,ENERGY!$A$2:$F$2692,{5,6},0),0)</f>
        <v>146</v>
      </c>
      <c r="J2126" s="20">
        <v>444.0</v>
      </c>
      <c r="K2126" s="20">
        <f t="array" ref="K2126:S2126">VLOOKUP(A2126,'HUMAN RESOURCES'!$A$2:$M$2692,{2,3,4,5,6,7,8,9,10},0)</f>
        <v>0.019</v>
      </c>
      <c r="L2126" s="20">
        <v>0.011</v>
      </c>
      <c r="M2126" s="20">
        <v>77.0</v>
      </c>
      <c r="N2126" s="20">
        <v>72.0</v>
      </c>
      <c r="O2126" s="20">
        <v>0.283</v>
      </c>
      <c r="P2126" s="20">
        <v>0.644</v>
      </c>
      <c r="Q2126" s="20">
        <v>0.073</v>
      </c>
      <c r="R2126" s="20">
        <v>82565.0</v>
      </c>
      <c r="S2126" s="20">
        <v>0.292</v>
      </c>
      <c r="T2126" s="20">
        <f t="array" ref="T2126:U2126">VLOOKUP(A2126,TOURISM!$A$2:$F$2692,{3,6},0)</f>
        <v>309000000</v>
      </c>
      <c r="U2126" s="20">
        <v>4.0E7</v>
      </c>
      <c r="V2126" s="20">
        <f t="array" ref="V2126:AA2126">VLOOKUP(A2126,BUSINESS!$A$2:$J$2692,{4,5,6,7,8,9},0)</f>
        <v>0.515</v>
      </c>
      <c r="W2126" s="20">
        <v>31.0</v>
      </c>
      <c r="X2126" s="20"/>
      <c r="Y2126" s="20">
        <v>184.0</v>
      </c>
      <c r="Z2126" s="20">
        <v>0.27</v>
      </c>
      <c r="AA2126" s="20">
        <v>1.042</v>
      </c>
      <c r="AB2126" s="21">
        <f t="shared" si="706"/>
        <v>4382.71626</v>
      </c>
      <c r="AC2126" s="20">
        <f>I2126/R2126</f>
        <v>0.001768303761</v>
      </c>
      <c r="AD2126" s="20">
        <f t="shared" si="707"/>
        <v>0.0053775813</v>
      </c>
      <c r="AE2126" s="20">
        <f t="shared" si="702"/>
        <v>484.4667837</v>
      </c>
      <c r="AF2126" s="22" t="b">
        <f t="shared" si="4"/>
        <v>0</v>
      </c>
      <c r="AG2126" s="20" t="b">
        <f t="shared" si="5"/>
        <v>0</v>
      </c>
      <c r="AH2126" s="20" t="b">
        <f t="shared" si="6"/>
        <v>0</v>
      </c>
      <c r="AI2126" s="20" t="b">
        <f t="shared" si="7"/>
        <v>0</v>
      </c>
      <c r="AJ2126" s="20"/>
      <c r="AK2126" s="20"/>
      <c r="AL2126" s="20"/>
      <c r="AM2126" s="20"/>
      <c r="AN2126" s="20"/>
      <c r="AO2126" s="20"/>
      <c r="AP2126" s="20"/>
      <c r="AQ2126" s="20"/>
      <c r="AR2126" s="23"/>
      <c r="AS2126" s="23"/>
      <c r="AT2126" s="23"/>
      <c r="AU2126" s="23"/>
      <c r="AV2126" s="23"/>
    </row>
    <row r="2127" ht="15.75" customHeight="1">
      <c r="A2127" s="17" t="str">
        <f t="shared" si="1"/>
        <v>Antigua and Barbuda-The Americas2006</v>
      </c>
      <c r="B2127" s="17" t="s">
        <v>258</v>
      </c>
      <c r="C2127" s="18" t="s">
        <v>259</v>
      </c>
      <c r="D2127" s="19" t="s">
        <v>85</v>
      </c>
      <c r="E2127" s="17">
        <v>3.62420484E8</v>
      </c>
      <c r="F2127" s="18">
        <v>0.045</v>
      </c>
      <c r="G2127" s="18">
        <v>544.0</v>
      </c>
      <c r="H2127" s="18">
        <v>0.114</v>
      </c>
      <c r="I2127" s="20">
        <f t="array" ref="I2127:J2127">IFNA(VLOOKUP(A2127,ENERGY!$A$2:$F$2692,{5,6},0),0)</f>
        <v>0</v>
      </c>
      <c r="J2127" s="20">
        <v>0.0</v>
      </c>
      <c r="K2127" s="20">
        <f t="array" ref="K2127:S2127">VLOOKUP(A2127,'HUMAN RESOURCES'!$A$2:$M$2692,{2,3,4,5,6,7,8,9,10},0)</f>
        <v>0.018</v>
      </c>
      <c r="L2127" s="20">
        <v>0.01</v>
      </c>
      <c r="M2127" s="20">
        <v>77.0</v>
      </c>
      <c r="N2127" s="20">
        <v>72.0</v>
      </c>
      <c r="O2127" s="20">
        <v>0.28</v>
      </c>
      <c r="P2127" s="20">
        <v>0.647</v>
      </c>
      <c r="Q2127" s="20">
        <v>0.073</v>
      </c>
      <c r="R2127" s="20">
        <v>83467.0</v>
      </c>
      <c r="S2127" s="20">
        <v>0.286</v>
      </c>
      <c r="T2127" s="20">
        <f t="array" ref="T2127:U2127">VLOOKUP(A2127,TOURISM!$A$2:$F$2692,{3,6},0)</f>
        <v>327000000</v>
      </c>
      <c r="U2127" s="20">
        <v>4.5E7</v>
      </c>
      <c r="V2127" s="20">
        <f t="array" ref="V2127:AA2127">VLOOKUP(A2127,BUSINESS!$A$2:$J$2692,{4,5,6,7,8,9},0)</f>
        <v>0.476</v>
      </c>
      <c r="W2127" s="20">
        <v>21.0</v>
      </c>
      <c r="X2127" s="20"/>
      <c r="Y2127" s="20">
        <v>184.0</v>
      </c>
      <c r="Z2127" s="20">
        <v>0.3</v>
      </c>
      <c r="AA2127" s="20">
        <v>1.32</v>
      </c>
      <c r="AB2127" s="21">
        <f t="shared" si="706"/>
        <v>4342.08111</v>
      </c>
      <c r="AC2127" s="20"/>
      <c r="AD2127" s="20"/>
      <c r="AE2127" s="20">
        <f t="shared" si="702"/>
        <v>539.1352271</v>
      </c>
      <c r="AF2127" s="22" t="b">
        <f t="shared" si="4"/>
        <v>0</v>
      </c>
      <c r="AG2127" s="20" t="b">
        <f t="shared" si="5"/>
        <v>0</v>
      </c>
      <c r="AH2127" s="20" t="b">
        <f t="shared" si="6"/>
        <v>0</v>
      </c>
      <c r="AI2127" s="20" t="b">
        <f t="shared" si="7"/>
        <v>0</v>
      </c>
      <c r="AJ2127" s="20"/>
      <c r="AK2127" s="20"/>
      <c r="AL2127" s="20"/>
      <c r="AM2127" s="20"/>
      <c r="AN2127" s="20"/>
      <c r="AO2127" s="20"/>
      <c r="AP2127" s="20"/>
      <c r="AQ2127" s="20"/>
      <c r="AR2127" s="23"/>
      <c r="AS2127" s="23"/>
      <c r="AT2127" s="23"/>
      <c r="AU2127" s="23"/>
      <c r="AV2127" s="23"/>
    </row>
    <row r="2128" ht="15.75" customHeight="1">
      <c r="A2128" s="17" t="str">
        <f t="shared" si="1"/>
        <v>Antigua and Barbuda-The Americas2007</v>
      </c>
      <c r="B2128" s="17" t="s">
        <v>258</v>
      </c>
      <c r="C2128" s="18" t="s">
        <v>259</v>
      </c>
      <c r="D2128" s="19" t="s">
        <v>86</v>
      </c>
      <c r="E2128" s="17">
        <v>3.64996869E8</v>
      </c>
      <c r="F2128" s="18">
        <v>0.045</v>
      </c>
      <c r="G2128" s="18">
        <v>607.0</v>
      </c>
      <c r="H2128" s="18">
        <v>0.109</v>
      </c>
      <c r="I2128" s="20">
        <f t="array" ref="I2128:J2128">IFNA(VLOOKUP(A2128,ENERGY!$A$2:$F$2692,{5,6},0),0)</f>
        <v>0</v>
      </c>
      <c r="J2128" s="20">
        <v>0.0</v>
      </c>
      <c r="K2128" s="20">
        <f t="array" ref="K2128:S2128">VLOOKUP(A2128,'HUMAN RESOURCES'!$A$2:$M$2692,{2,3,4,5,6,7,8,9,10},0)</f>
        <v>0.018</v>
      </c>
      <c r="L2128" s="20">
        <v>0.01</v>
      </c>
      <c r="M2128" s="20">
        <v>77.0</v>
      </c>
      <c r="N2128" s="20">
        <v>72.0</v>
      </c>
      <c r="O2128" s="20">
        <v>0.276</v>
      </c>
      <c r="P2128" s="20">
        <v>0.651</v>
      </c>
      <c r="Q2128" s="20">
        <v>0.073</v>
      </c>
      <c r="R2128" s="20">
        <v>84397.0</v>
      </c>
      <c r="S2128" s="20">
        <v>0.28</v>
      </c>
      <c r="T2128" s="20">
        <f t="array" ref="T2128:U2128">VLOOKUP(A2128,TOURISM!$A$2:$F$2692,{3,6},0)</f>
        <v>338000000</v>
      </c>
      <c r="U2128" s="20">
        <v>5.2E7</v>
      </c>
      <c r="V2128" s="20">
        <f t="array" ref="V2128:AA2128">VLOOKUP(A2128,BUSINESS!$A$2:$J$2692,{4,5,6,7,8,9},0)</f>
        <v>0.462</v>
      </c>
      <c r="W2128" s="20">
        <v>21.0</v>
      </c>
      <c r="X2128" s="20"/>
      <c r="Y2128" s="20">
        <v>184.0</v>
      </c>
      <c r="Z2128" s="20">
        <v>0.34</v>
      </c>
      <c r="AA2128" s="20">
        <v>1.332</v>
      </c>
      <c r="AB2128" s="21">
        <f t="shared" si="706"/>
        <v>4324.761176</v>
      </c>
      <c r="AC2128" s="20"/>
      <c r="AD2128" s="20"/>
      <c r="AE2128" s="20">
        <f t="shared" si="702"/>
        <v>616.1356446</v>
      </c>
      <c r="AF2128" s="22" t="b">
        <f t="shared" si="4"/>
        <v>0</v>
      </c>
      <c r="AG2128" s="20" t="b">
        <f t="shared" si="5"/>
        <v>0</v>
      </c>
      <c r="AH2128" s="20" t="b">
        <f t="shared" si="6"/>
        <v>0</v>
      </c>
      <c r="AI2128" s="20" t="b">
        <f t="shared" si="7"/>
        <v>0</v>
      </c>
      <c r="AJ2128" s="20"/>
      <c r="AK2128" s="20"/>
      <c r="AL2128" s="20"/>
      <c r="AM2128" s="20"/>
      <c r="AN2128" s="20"/>
      <c r="AO2128" s="20"/>
      <c r="AP2128" s="20"/>
      <c r="AQ2128" s="20"/>
      <c r="AR2128" s="23"/>
      <c r="AS2128" s="23"/>
      <c r="AT2128" s="23"/>
      <c r="AU2128" s="23"/>
      <c r="AV2128" s="23"/>
    </row>
    <row r="2129" ht="15.75" customHeight="1">
      <c r="A2129" s="17" t="str">
        <f t="shared" si="1"/>
        <v>Antigua and Barbuda-The Americas2008</v>
      </c>
      <c r="B2129" s="17" t="s">
        <v>258</v>
      </c>
      <c r="C2129" s="18" t="s">
        <v>259</v>
      </c>
      <c r="D2129" s="19" t="s">
        <v>87</v>
      </c>
      <c r="E2129" s="17">
        <v>3.66976849E8</v>
      </c>
      <c r="F2129" s="18">
        <v>0.046</v>
      </c>
      <c r="G2129" s="18">
        <v>698.0</v>
      </c>
      <c r="H2129" s="18">
        <v>0.104</v>
      </c>
      <c r="I2129" s="20" t="str">
        <f t="array" ref="I2129:J2129">IFNA(VLOOKUP(A2129,ENERGY!$A$2:$F$2692,{5,6},0),0)</f>
        <v/>
      </c>
      <c r="J2129" s="20">
        <v>389.0</v>
      </c>
      <c r="K2129" s="20">
        <f t="array" ref="K2129:S2129">VLOOKUP(A2129,'HUMAN RESOURCES'!$A$2:$M$2692,{2,3,4,5,6,7,8,9,10},0)</f>
        <v>0.018</v>
      </c>
      <c r="L2129" s="20">
        <v>0.009</v>
      </c>
      <c r="M2129" s="20">
        <v>77.0</v>
      </c>
      <c r="N2129" s="20">
        <v>73.0</v>
      </c>
      <c r="O2129" s="20">
        <v>0.271</v>
      </c>
      <c r="P2129" s="20">
        <v>0.656</v>
      </c>
      <c r="Q2129" s="20">
        <v>0.073</v>
      </c>
      <c r="R2129" s="20">
        <v>85349.0</v>
      </c>
      <c r="S2129" s="20">
        <v>0.274</v>
      </c>
      <c r="T2129" s="20">
        <f t="array" ref="T2129:U2129">VLOOKUP(A2129,TOURISM!$A$2:$F$2692,{3,6},0)</f>
        <v>334000000</v>
      </c>
      <c r="U2129" s="20">
        <v>5.8E7</v>
      </c>
      <c r="V2129" s="20">
        <f t="array" ref="V2129:AA2129">VLOOKUP(A2129,BUSINESS!$A$2:$J$2692,{4,5,6,7,8,9},0)</f>
        <v>0.462</v>
      </c>
      <c r="W2129" s="20">
        <v>21.0</v>
      </c>
      <c r="X2129" s="20"/>
      <c r="Y2129" s="20">
        <v>207.0</v>
      </c>
      <c r="Z2129" s="20">
        <v>0.38</v>
      </c>
      <c r="AA2129" s="20">
        <v>1.6</v>
      </c>
      <c r="AB2129" s="21">
        <f t="shared" si="706"/>
        <v>4299.720547</v>
      </c>
      <c r="AC2129" s="20"/>
      <c r="AD2129" s="20">
        <f t="shared" ref="AD2129:AD2130" si="708">J2129/R2129</f>
        <v>0.004557756974</v>
      </c>
      <c r="AE2129" s="20">
        <f t="shared" si="702"/>
        <v>679.5627365</v>
      </c>
      <c r="AF2129" s="22" t="b">
        <f t="shared" si="4"/>
        <v>0</v>
      </c>
      <c r="AG2129" s="20" t="b">
        <f t="shared" si="5"/>
        <v>0</v>
      </c>
      <c r="AH2129" s="20" t="b">
        <f t="shared" si="6"/>
        <v>0</v>
      </c>
      <c r="AI2129" s="20" t="b">
        <f t="shared" si="7"/>
        <v>0</v>
      </c>
      <c r="AJ2129" s="20"/>
      <c r="AK2129" s="20"/>
      <c r="AL2129" s="20"/>
      <c r="AM2129" s="20"/>
      <c r="AN2129" s="20"/>
      <c r="AO2129" s="20"/>
      <c r="AP2129" s="20"/>
      <c r="AQ2129" s="20"/>
      <c r="AR2129" s="23"/>
      <c r="AS2129" s="23"/>
      <c r="AT2129" s="23"/>
      <c r="AU2129" s="23"/>
      <c r="AV2129" s="23"/>
    </row>
    <row r="2130" ht="15.75" customHeight="1">
      <c r="A2130" s="17" t="str">
        <f t="shared" si="1"/>
        <v>Antigua and Barbuda-The Americas2009</v>
      </c>
      <c r="B2130" s="17" t="s">
        <v>258</v>
      </c>
      <c r="C2130" s="18" t="s">
        <v>259</v>
      </c>
      <c r="D2130" s="19" t="s">
        <v>88</v>
      </c>
      <c r="E2130" s="17">
        <v>3.69212477E8</v>
      </c>
      <c r="F2130" s="18">
        <v>0.044</v>
      </c>
      <c r="G2130" s="18">
        <v>702.0</v>
      </c>
      <c r="H2130" s="18">
        <v>0.104</v>
      </c>
      <c r="I2130" s="20">
        <f t="array" ref="I2130:J2130">IFNA(VLOOKUP(A2130,ENERGY!$A$2:$F$2692,{5,6},0),0)</f>
        <v>143</v>
      </c>
      <c r="J2130" s="20">
        <v>425.0</v>
      </c>
      <c r="K2130" s="20">
        <f t="array" ref="K2130:S2130">VLOOKUP(A2130,'HUMAN RESOURCES'!$A$2:$M$2692,{2,3,4,5,6,7,8,9,10},0)</f>
        <v>0.017</v>
      </c>
      <c r="L2130" s="20">
        <v>0.009</v>
      </c>
      <c r="M2130" s="20">
        <v>78.0</v>
      </c>
      <c r="N2130" s="20">
        <v>73.0</v>
      </c>
      <c r="O2130" s="20">
        <v>0.267</v>
      </c>
      <c r="P2130" s="20">
        <v>0.661</v>
      </c>
      <c r="Q2130" s="20">
        <v>0.073</v>
      </c>
      <c r="R2130" s="20">
        <v>86300.0</v>
      </c>
      <c r="S2130" s="20">
        <v>0.268</v>
      </c>
      <c r="T2130" s="20">
        <f t="array" ref="T2130:U2130">VLOOKUP(A2130,TOURISM!$A$2:$F$2692,{3,6},0)</f>
        <v>305000000</v>
      </c>
      <c r="U2130" s="20">
        <v>5.4E7</v>
      </c>
      <c r="V2130" s="20">
        <f t="array" ref="V2130:AA2130">VLOOKUP(A2130,BUSINESS!$A$2:$J$2692,{4,5,6,7,8,9},0)</f>
        <v>0.41</v>
      </c>
      <c r="W2130" s="20">
        <v>21.0</v>
      </c>
      <c r="X2130" s="20"/>
      <c r="Y2130" s="20">
        <v>207.0</v>
      </c>
      <c r="Z2130" s="20">
        <v>0.42</v>
      </c>
      <c r="AA2130" s="20">
        <v>1.563</v>
      </c>
      <c r="AB2130" s="21">
        <f t="shared" si="706"/>
        <v>4278.244229</v>
      </c>
      <c r="AC2130" s="20">
        <f>I2130/R2130</f>
        <v>0.001657010429</v>
      </c>
      <c r="AD2130" s="20">
        <f t="shared" si="708"/>
        <v>0.004924681344</v>
      </c>
      <c r="AE2130" s="20">
        <f t="shared" si="702"/>
        <v>625.7242178</v>
      </c>
      <c r="AF2130" s="22" t="b">
        <f t="shared" si="4"/>
        <v>0</v>
      </c>
      <c r="AG2130" s="20" t="b">
        <f t="shared" si="5"/>
        <v>0</v>
      </c>
      <c r="AH2130" s="20" t="b">
        <f t="shared" si="6"/>
        <v>0</v>
      </c>
      <c r="AI2130" s="20" t="b">
        <f t="shared" si="7"/>
        <v>0</v>
      </c>
      <c r="AJ2130" s="20"/>
      <c r="AK2130" s="20"/>
      <c r="AL2130" s="20"/>
      <c r="AM2130" s="20"/>
      <c r="AN2130" s="20"/>
      <c r="AO2130" s="20"/>
      <c r="AP2130" s="20"/>
      <c r="AQ2130" s="20"/>
      <c r="AR2130" s="23"/>
      <c r="AS2130" s="23"/>
      <c r="AT2130" s="23"/>
      <c r="AU2130" s="23"/>
      <c r="AV2130" s="23"/>
    </row>
    <row r="2131" ht="15.75" customHeight="1">
      <c r="A2131" s="17" t="str">
        <f t="shared" si="1"/>
        <v>Antigua and Barbuda-The Americas2010</v>
      </c>
      <c r="B2131" s="17" t="s">
        <v>258</v>
      </c>
      <c r="C2131" s="18" t="s">
        <v>259</v>
      </c>
      <c r="D2131" s="19" t="s">
        <v>89</v>
      </c>
      <c r="E2131" s="17">
        <v>3.74507188E8</v>
      </c>
      <c r="F2131" s="18">
        <v>0.046</v>
      </c>
      <c r="G2131" s="18">
        <v>638.0</v>
      </c>
      <c r="H2131" s="18">
        <v>0.101</v>
      </c>
      <c r="I2131" s="20">
        <f t="array" ref="I2131:J2131">IFNA(VLOOKUP(A2131,ENERGY!$A$2:$F$2692,{5,6},0),0)</f>
        <v>0</v>
      </c>
      <c r="J2131" s="20">
        <v>0.0</v>
      </c>
      <c r="K2131" s="20">
        <f t="array" ref="K2131:S2131">VLOOKUP(A2131,'HUMAN RESOURCES'!$A$2:$M$2692,{2,3,4,5,6,7,8,9,10},0)</f>
        <v>0.017</v>
      </c>
      <c r="L2131" s="20">
        <v>0.009</v>
      </c>
      <c r="M2131" s="20">
        <v>78.0</v>
      </c>
      <c r="N2131" s="20">
        <v>73.0</v>
      </c>
      <c r="O2131" s="20">
        <v>0.262</v>
      </c>
      <c r="P2131" s="20">
        <v>0.665</v>
      </c>
      <c r="Q2131" s="20">
        <v>0.072</v>
      </c>
      <c r="R2131" s="20">
        <v>87233.0</v>
      </c>
      <c r="S2131" s="20">
        <v>0.262</v>
      </c>
      <c r="T2131" s="20">
        <f t="array" ref="T2131:U2131">VLOOKUP(A2131,TOURISM!$A$2:$F$2692,{3,6},0)</f>
        <v>298000000</v>
      </c>
      <c r="U2131" s="20">
        <v>5.2E7</v>
      </c>
      <c r="V2131" s="20">
        <f t="array" ref="V2131:AA2131">VLOOKUP(A2131,BUSINESS!$A$2:$J$2692,{4,5,6,7,8,9},0)</f>
        <v>0.41</v>
      </c>
      <c r="W2131" s="20">
        <v>21.0</v>
      </c>
      <c r="X2131" s="20"/>
      <c r="Y2131" s="20">
        <v>207.0</v>
      </c>
      <c r="Z2131" s="20">
        <v>0.47</v>
      </c>
      <c r="AA2131" s="20">
        <v>1.926</v>
      </c>
      <c r="AB2131" s="21">
        <f t="shared" si="706"/>
        <v>4293.182488</v>
      </c>
      <c r="AC2131" s="20"/>
      <c r="AD2131" s="20"/>
      <c r="AE2131" s="20">
        <f t="shared" si="702"/>
        <v>596.1046852</v>
      </c>
      <c r="AF2131" s="22" t="b">
        <f t="shared" si="4"/>
        <v>0</v>
      </c>
      <c r="AG2131" s="20" t="b">
        <f t="shared" si="5"/>
        <v>0</v>
      </c>
      <c r="AH2131" s="20" t="b">
        <f t="shared" si="6"/>
        <v>0</v>
      </c>
      <c r="AI2131" s="20" t="b">
        <f t="shared" si="7"/>
        <v>0</v>
      </c>
      <c r="AJ2131" s="20"/>
      <c r="AK2131" s="20"/>
      <c r="AL2131" s="20"/>
      <c r="AM2131" s="20"/>
      <c r="AN2131" s="20"/>
      <c r="AO2131" s="20"/>
      <c r="AP2131" s="20"/>
      <c r="AQ2131" s="20"/>
      <c r="AR2131" s="23"/>
      <c r="AS2131" s="23"/>
      <c r="AT2131" s="23"/>
      <c r="AU2131" s="23"/>
      <c r="AV2131" s="23"/>
    </row>
    <row r="2132" ht="15.75" customHeight="1">
      <c r="A2132" s="17" t="str">
        <f t="shared" si="1"/>
        <v>Antigua and Barbuda-The Americas2011</v>
      </c>
      <c r="B2132" s="17" t="s">
        <v>258</v>
      </c>
      <c r="C2132" s="18" t="s">
        <v>259</v>
      </c>
      <c r="D2132" s="19" t="s">
        <v>90</v>
      </c>
      <c r="E2132" s="17">
        <v>3.75109695E8</v>
      </c>
      <c r="F2132" s="18">
        <v>0.057</v>
      </c>
      <c r="G2132" s="18">
        <v>736.0</v>
      </c>
      <c r="H2132" s="18">
        <v>0.11</v>
      </c>
      <c r="I2132" s="20" t="str">
        <f t="array" ref="I2132:J2132">IFNA(VLOOKUP(A2132,ENERGY!$A$2:$F$2692,{5,6},0),0)</f>
        <v/>
      </c>
      <c r="J2132" s="20">
        <v>345.0</v>
      </c>
      <c r="K2132" s="20">
        <f t="array" ref="K2132:S2132">VLOOKUP(A2132,'HUMAN RESOURCES'!$A$2:$M$2692,{2,3,4,5,6,7,8,9,10},0)</f>
        <v>0.017</v>
      </c>
      <c r="L2132" s="20">
        <v>0.008</v>
      </c>
      <c r="M2132" s="20">
        <v>78.0</v>
      </c>
      <c r="N2132" s="20">
        <v>73.0</v>
      </c>
      <c r="O2132" s="20">
        <v>0.258</v>
      </c>
      <c r="P2132" s="20">
        <v>0.67</v>
      </c>
      <c r="Q2132" s="20">
        <v>0.072</v>
      </c>
      <c r="R2132" s="20">
        <v>88152.0</v>
      </c>
      <c r="S2132" s="20">
        <v>0.257</v>
      </c>
      <c r="T2132" s="20">
        <f t="array" ref="T2132:U2132">VLOOKUP(A2132,TOURISM!$A$2:$F$2692,{3,6},0)</f>
        <v>312000000</v>
      </c>
      <c r="U2132" s="20">
        <v>5.0E7</v>
      </c>
      <c r="V2132" s="20">
        <f t="array" ref="V2132:AA2132">VLOOKUP(A2132,BUSINESS!$A$2:$J$2692,{4,5,6,7,8,9},0)</f>
        <v>0.41</v>
      </c>
      <c r="W2132" s="20">
        <v>21.0</v>
      </c>
      <c r="X2132" s="20"/>
      <c r="Y2132" s="20">
        <v>207.0</v>
      </c>
      <c r="Z2132" s="20">
        <v>0.53</v>
      </c>
      <c r="AA2132" s="20">
        <v>1.997</v>
      </c>
      <c r="AB2132" s="21">
        <f t="shared" si="706"/>
        <v>4255.260176</v>
      </c>
      <c r="AC2132" s="20"/>
      <c r="AD2132" s="20">
        <f t="shared" ref="AD2132:AD2133" si="709">J2132/R2132</f>
        <v>0.003913694528</v>
      </c>
      <c r="AE2132" s="20">
        <f t="shared" si="702"/>
        <v>567.2021055</v>
      </c>
      <c r="AF2132" s="22" t="b">
        <f t="shared" si="4"/>
        <v>0</v>
      </c>
      <c r="AG2132" s="20" t="b">
        <f t="shared" si="5"/>
        <v>0</v>
      </c>
      <c r="AH2132" s="20" t="b">
        <f t="shared" si="6"/>
        <v>0</v>
      </c>
      <c r="AI2132" s="20" t="b">
        <f t="shared" si="7"/>
        <v>0</v>
      </c>
      <c r="AJ2132" s="20"/>
      <c r="AK2132" s="20"/>
      <c r="AL2132" s="20"/>
      <c r="AM2132" s="20"/>
      <c r="AN2132" s="20"/>
      <c r="AO2132" s="20"/>
      <c r="AP2132" s="20"/>
      <c r="AQ2132" s="20"/>
      <c r="AR2132" s="23"/>
      <c r="AS2132" s="23"/>
      <c r="AT2132" s="23"/>
      <c r="AU2132" s="23"/>
      <c r="AV2132" s="23"/>
    </row>
    <row r="2133" ht="15.75" customHeight="1">
      <c r="A2133" s="17" t="str">
        <f t="shared" si="1"/>
        <v>Antigua and Barbuda-The Americas2012</v>
      </c>
      <c r="B2133" s="17" t="s">
        <v>258</v>
      </c>
      <c r="C2133" s="18" t="s">
        <v>259</v>
      </c>
      <c r="D2133" s="19" t="s">
        <v>91</v>
      </c>
      <c r="E2133" s="17">
        <v>3.8229914E8</v>
      </c>
      <c r="F2133" s="18">
        <v>0.055</v>
      </c>
      <c r="G2133" s="18">
        <v>703.0</v>
      </c>
      <c r="H2133" s="18">
        <v>0.109</v>
      </c>
      <c r="I2133" s="20">
        <f t="array" ref="I2133:J2133">IFNA(VLOOKUP(A2133,ENERGY!$A$2:$F$2692,{5,6},0),0)</f>
        <v>135</v>
      </c>
      <c r="J2133" s="20">
        <v>407.0</v>
      </c>
      <c r="K2133" s="20">
        <f t="array" ref="K2133:S2133">VLOOKUP(A2133,'HUMAN RESOURCES'!$A$2:$M$2692,{2,3,4,5,6,7,8,9,10},0)</f>
        <v>0.017</v>
      </c>
      <c r="L2133" s="20">
        <v>0.008</v>
      </c>
      <c r="M2133" s="20">
        <v>78.0</v>
      </c>
      <c r="N2133" s="20">
        <v>73.0</v>
      </c>
      <c r="O2133" s="20">
        <v>0.254</v>
      </c>
      <c r="P2133" s="20">
        <v>0.675</v>
      </c>
      <c r="Q2133" s="20">
        <v>0.071</v>
      </c>
      <c r="R2133" s="20">
        <v>89069.0</v>
      </c>
      <c r="S2133" s="20">
        <v>0.251</v>
      </c>
      <c r="T2133" s="20" t="str">
        <f t="array" ref="T2133:U2133">VLOOKUP(A2133,TOURISM!$A$2:$F$2692,{3,6},0)</f>
        <v/>
      </c>
      <c r="U2133" s="20"/>
      <c r="V2133" s="20">
        <f t="array" ref="V2133:AA2133">VLOOKUP(A2133,BUSINESS!$A$2:$J$2692,{4,5,6,7,8,9},0)</f>
        <v>0.41</v>
      </c>
      <c r="W2133" s="20">
        <v>21.0</v>
      </c>
      <c r="X2133" s="20">
        <v>66.0</v>
      </c>
      <c r="Y2133" s="20">
        <v>207.0</v>
      </c>
      <c r="Z2133" s="20">
        <v>0.59</v>
      </c>
      <c r="AA2133" s="20">
        <v>1.43</v>
      </c>
      <c r="AB2133" s="21">
        <f t="shared" si="706"/>
        <v>4292.168319</v>
      </c>
      <c r="AC2133" s="20">
        <f>I2133/R2133</f>
        <v>0.001515678856</v>
      </c>
      <c r="AD2133" s="20">
        <f t="shared" si="709"/>
        <v>0.004569491069</v>
      </c>
      <c r="AE2133" s="20"/>
      <c r="AF2133" s="22" t="b">
        <f t="shared" si="4"/>
        <v>0</v>
      </c>
      <c r="AG2133" s="20" t="b">
        <f t="shared" si="5"/>
        <v>0</v>
      </c>
      <c r="AH2133" s="20" t="b">
        <f t="shared" si="6"/>
        <v>0</v>
      </c>
      <c r="AI2133" s="20" t="b">
        <f t="shared" si="7"/>
        <v>0</v>
      </c>
      <c r="AJ2133" s="20"/>
      <c r="AK2133" s="20"/>
      <c r="AL2133" s="20"/>
      <c r="AM2133" s="20"/>
      <c r="AN2133" s="20"/>
      <c r="AO2133" s="20"/>
      <c r="AP2133" s="20"/>
      <c r="AQ2133" s="20"/>
      <c r="AR2133" s="23"/>
      <c r="AS2133" s="23"/>
      <c r="AT2133" s="23"/>
      <c r="AU2133" s="23"/>
      <c r="AV2133" s="23"/>
    </row>
    <row r="2134" ht="15.75" customHeight="1">
      <c r="A2134" s="17" t="str">
        <f t="shared" si="1"/>
        <v>Antigua and Barbuda-The Americas2000</v>
      </c>
      <c r="B2134" s="17" t="s">
        <v>258</v>
      </c>
      <c r="C2134" s="18" t="s">
        <v>259</v>
      </c>
      <c r="D2134" s="19" t="s">
        <v>76</v>
      </c>
      <c r="E2134" s="17">
        <v>3.842704E8</v>
      </c>
      <c r="F2134" s="18">
        <v>0.052</v>
      </c>
      <c r="G2134" s="18">
        <v>681.0</v>
      </c>
      <c r="H2134" s="18">
        <v>0.102</v>
      </c>
      <c r="I2134" s="20" t="str">
        <f t="array" ref="I2134:J2134">IFNA(VLOOKUP(A2134,ENERGY!$A$2:$F$2692,{5,6},0),0)</f>
        <v/>
      </c>
      <c r="J2134" s="20"/>
      <c r="K2134" s="20">
        <f t="array" ref="K2134:S2134">VLOOKUP(A2134,'HUMAN RESOURCES'!$A$2:$M$2692,{2,3,4,5,6,7,8,9,10},0)</f>
        <v>0.02</v>
      </c>
      <c r="L2134" s="20">
        <v>0.014</v>
      </c>
      <c r="M2134" s="20">
        <v>76.0</v>
      </c>
      <c r="N2134" s="20">
        <v>71.0</v>
      </c>
      <c r="O2134" s="20">
        <v>0.292</v>
      </c>
      <c r="P2134" s="20">
        <v>0.637</v>
      </c>
      <c r="Q2134" s="20">
        <v>0.071</v>
      </c>
      <c r="R2134" s="20">
        <v>77648.0</v>
      </c>
      <c r="S2134" s="20">
        <v>0.321</v>
      </c>
      <c r="T2134" s="20">
        <f t="array" ref="T2134:U2134">VLOOKUP(A2134,TOURISM!$A$2:$F$2692,{3,6},0)</f>
        <v>291000000</v>
      </c>
      <c r="U2134" s="20">
        <v>3.1E7</v>
      </c>
      <c r="V2134" s="20" t="str">
        <f t="array" ref="V2134:AA2134">VLOOKUP(A2134,BUSINESS!$A$2:$J$2692,{4,5,6,7,8,9},0)</f>
        <v/>
      </c>
      <c r="W2134" s="20"/>
      <c r="X2134" s="20"/>
      <c r="Y2134" s="20"/>
      <c r="Z2134" s="20">
        <v>0.065</v>
      </c>
      <c r="AA2134" s="20">
        <v>0.283</v>
      </c>
      <c r="AB2134" s="21">
        <f t="shared" si="706"/>
        <v>4948.876983</v>
      </c>
      <c r="AC2134" s="20"/>
      <c r="AD2134" s="20"/>
      <c r="AE2134" s="20">
        <f t="shared" ref="AE2134:AE2183" si="710">U2134/R2134</f>
        <v>399.237585</v>
      </c>
      <c r="AF2134" s="22" t="b">
        <f t="shared" si="4"/>
        <v>0</v>
      </c>
      <c r="AG2134" s="20" t="b">
        <f t="shared" si="5"/>
        <v>0</v>
      </c>
      <c r="AH2134" s="20" t="b">
        <f t="shared" si="6"/>
        <v>0</v>
      </c>
      <c r="AI2134" s="20" t="b">
        <f t="shared" si="7"/>
        <v>0</v>
      </c>
      <c r="AJ2134" s="20"/>
      <c r="AK2134" s="20"/>
      <c r="AL2134" s="20"/>
      <c r="AM2134" s="20"/>
      <c r="AN2134" s="20"/>
      <c r="AO2134" s="20"/>
      <c r="AP2134" s="20"/>
      <c r="AQ2134" s="20"/>
      <c r="AR2134" s="23"/>
      <c r="AS2134" s="23"/>
      <c r="AT2134" s="23"/>
      <c r="AU2134" s="23"/>
      <c r="AV2134" s="23"/>
    </row>
    <row r="2135" ht="15.75" customHeight="1">
      <c r="A2135" s="17" t="str">
        <f t="shared" si="1"/>
        <v>Argentina-The Americas2001</v>
      </c>
      <c r="B2135" s="17" t="s">
        <v>260</v>
      </c>
      <c r="C2135" s="18" t="s">
        <v>259</v>
      </c>
      <c r="D2135" s="19" t="s">
        <v>77</v>
      </c>
      <c r="E2135" s="17">
        <v>3.87036132E8</v>
      </c>
      <c r="F2135" s="18">
        <v>0.092</v>
      </c>
      <c r="G2135" s="18">
        <v>710.0</v>
      </c>
      <c r="H2135" s="18">
        <v>0.111</v>
      </c>
      <c r="I2135" s="20">
        <f t="array" ref="I2135:J2135">IFNA(VLOOKUP(A2135,ENERGY!$A$2:$F$2692,{5,6},0),0)</f>
        <v>80112</v>
      </c>
      <c r="J2135" s="20"/>
      <c r="K2135" s="20">
        <f t="array" ref="K2135:S2135">VLOOKUP(A2135,'HUMAN RESOURCES'!$A$2:$M$2692,{2,3,4,5,6,7,8,9,10},0)</f>
        <v>0.018</v>
      </c>
      <c r="L2135" s="20">
        <v>0.018</v>
      </c>
      <c r="M2135" s="20">
        <v>78.0</v>
      </c>
      <c r="N2135" s="20">
        <v>70.0</v>
      </c>
      <c r="O2135" s="20">
        <v>0.276</v>
      </c>
      <c r="P2135" s="20">
        <v>0.624</v>
      </c>
      <c r="Q2135" s="20">
        <v>0.1</v>
      </c>
      <c r="R2135" s="20">
        <v>3.7273361E7</v>
      </c>
      <c r="S2135" s="20">
        <v>0.893</v>
      </c>
      <c r="T2135" s="20">
        <f t="array" ref="T2135:U2135">VLOOKUP(A2135,TOURISM!$A$2:$F$2692,{3,6},0)</f>
        <v>2756000000</v>
      </c>
      <c r="U2135" s="20">
        <v>4.888E9</v>
      </c>
      <c r="V2135" s="20" t="str">
        <f t="array" ref="V2135:AA2135">VLOOKUP(A2135,BUSINESS!$A$2:$J$2692,{4,5,6,7,8,9},0)</f>
        <v/>
      </c>
      <c r="W2135" s="20"/>
      <c r="X2135" s="20"/>
      <c r="Y2135" s="20"/>
      <c r="Z2135" s="20">
        <v>0.098</v>
      </c>
      <c r="AA2135" s="20">
        <v>0.181</v>
      </c>
      <c r="AB2135" s="21">
        <f t="shared" si="706"/>
        <v>10.38371968</v>
      </c>
      <c r="AC2135" s="20">
        <f t="shared" ref="AC2135:AC2139" si="711">I2135/R2135</f>
        <v>0.002149309798</v>
      </c>
      <c r="AD2135" s="20"/>
      <c r="AE2135" s="20">
        <f t="shared" si="710"/>
        <v>131.1392337</v>
      </c>
      <c r="AF2135" s="22" t="b">
        <f t="shared" si="4"/>
        <v>0</v>
      </c>
      <c r="AG2135" s="20" t="b">
        <f t="shared" si="5"/>
        <v>0</v>
      </c>
      <c r="AH2135" s="20" t="b">
        <f t="shared" si="6"/>
        <v>0</v>
      </c>
      <c r="AI2135" s="20" t="b">
        <f t="shared" si="7"/>
        <v>0</v>
      </c>
      <c r="AJ2135" s="20"/>
      <c r="AK2135" s="20"/>
      <c r="AL2135" s="20"/>
      <c r="AM2135" s="20"/>
      <c r="AN2135" s="20"/>
      <c r="AO2135" s="20"/>
      <c r="AP2135" s="20"/>
      <c r="AQ2135" s="20"/>
      <c r="AR2135" s="23"/>
      <c r="AS2135" s="23"/>
      <c r="AT2135" s="23"/>
      <c r="AU2135" s="23"/>
      <c r="AV2135" s="23"/>
    </row>
    <row r="2136" ht="15.75" customHeight="1">
      <c r="A2136" s="17" t="str">
        <f t="shared" si="1"/>
        <v>Argentina-The Americas2002</v>
      </c>
      <c r="B2136" s="17" t="s">
        <v>260</v>
      </c>
      <c r="C2136" s="18" t="s">
        <v>259</v>
      </c>
      <c r="D2136" s="19" t="s">
        <v>79</v>
      </c>
      <c r="E2136" s="17">
        <v>3.94962552E8</v>
      </c>
      <c r="F2136" s="18">
        <v>0.094</v>
      </c>
      <c r="G2136" s="18">
        <v>676.0</v>
      </c>
      <c r="H2136" s="18">
        <v>0.277</v>
      </c>
      <c r="I2136" s="20">
        <f t="array" ref="I2136:J2136">IFNA(VLOOKUP(A2136,ENERGY!$A$2:$F$2692,{5,6},0),0)</f>
        <v>78162</v>
      </c>
      <c r="J2136" s="20">
        <v>180512.0</v>
      </c>
      <c r="K2136" s="20">
        <f t="array" ref="K2136:S2136">VLOOKUP(A2136,'HUMAN RESOURCES'!$A$2:$M$2692,{2,3,4,5,6,7,8,9,10},0)</f>
        <v>0.018</v>
      </c>
      <c r="L2136" s="20">
        <v>0.017</v>
      </c>
      <c r="M2136" s="20">
        <v>78.0</v>
      </c>
      <c r="N2136" s="20">
        <v>71.0</v>
      </c>
      <c r="O2136" s="20">
        <v>0.273</v>
      </c>
      <c r="P2136" s="20">
        <v>0.626</v>
      </c>
      <c r="Q2136" s="20">
        <v>0.101</v>
      </c>
      <c r="R2136" s="20">
        <v>3.7627545E7</v>
      </c>
      <c r="S2136" s="20">
        <v>0.895</v>
      </c>
      <c r="T2136" s="20">
        <f t="array" ref="T2136:U2136">VLOOKUP(A2136,TOURISM!$A$2:$F$2692,{3,6},0)</f>
        <v>1716000000</v>
      </c>
      <c r="U2136" s="20">
        <v>2.744E9</v>
      </c>
      <c r="V2136" s="20" t="str">
        <f t="array" ref="V2136:AA2136">VLOOKUP(A2136,BUSINESS!$A$2:$J$2692,{4,5,6,7,8,9},0)</f>
        <v/>
      </c>
      <c r="W2136" s="20"/>
      <c r="X2136" s="20"/>
      <c r="Y2136" s="20"/>
      <c r="Z2136" s="20">
        <v>0.109</v>
      </c>
      <c r="AA2136" s="20">
        <v>0.175</v>
      </c>
      <c r="AB2136" s="21">
        <f t="shared" si="706"/>
        <v>10.49663357</v>
      </c>
      <c r="AC2136" s="20">
        <f t="shared" si="711"/>
        <v>0.002077254841</v>
      </c>
      <c r="AD2136" s="20">
        <f t="shared" ref="AD2136:AD2139" si="712">J2136/R2136</f>
        <v>0.004797336632</v>
      </c>
      <c r="AE2136" s="20">
        <f t="shared" si="710"/>
        <v>72.9252998</v>
      </c>
      <c r="AF2136" s="22" t="b">
        <f t="shared" si="4"/>
        <v>0</v>
      </c>
      <c r="AG2136" s="20" t="b">
        <f t="shared" si="5"/>
        <v>0</v>
      </c>
      <c r="AH2136" s="20" t="b">
        <f t="shared" si="6"/>
        <v>0</v>
      </c>
      <c r="AI2136" s="20" t="b">
        <f t="shared" si="7"/>
        <v>0</v>
      </c>
      <c r="AJ2136" s="20"/>
      <c r="AK2136" s="20"/>
      <c r="AL2136" s="20"/>
      <c r="AM2136" s="20"/>
      <c r="AN2136" s="20"/>
      <c r="AO2136" s="20"/>
      <c r="AP2136" s="20"/>
      <c r="AQ2136" s="20"/>
      <c r="AR2136" s="23"/>
      <c r="AS2136" s="23"/>
      <c r="AT2136" s="23"/>
      <c r="AU2136" s="23"/>
      <c r="AV2136" s="23"/>
    </row>
    <row r="2137" ht="15.75" customHeight="1">
      <c r="A2137" s="17" t="str">
        <f t="shared" si="1"/>
        <v>Argentina-The Americas2003</v>
      </c>
      <c r="B2137" s="17" t="s">
        <v>260</v>
      </c>
      <c r="C2137" s="18" t="s">
        <v>259</v>
      </c>
      <c r="D2137" s="19" t="s">
        <v>81</v>
      </c>
      <c r="E2137" s="17">
        <v>3.97447007E8</v>
      </c>
      <c r="F2137" s="18">
        <v>0.083</v>
      </c>
      <c r="G2137" s="18">
        <v>225.0</v>
      </c>
      <c r="H2137" s="18">
        <v>0.517</v>
      </c>
      <c r="I2137" s="20">
        <f t="array" ref="I2137:J2137">IFNA(VLOOKUP(A2137,ENERGY!$A$2:$F$2692,{5,6},0),0)</f>
        <v>76075</v>
      </c>
      <c r="J2137" s="20">
        <v>179639.0</v>
      </c>
      <c r="K2137" s="20">
        <f t="array" ref="K2137:S2137">VLOOKUP(A2137,'HUMAN RESOURCES'!$A$2:$M$2692,{2,3,4,5,6,7,8,9,10},0)</f>
        <v>0.018</v>
      </c>
      <c r="L2137" s="20">
        <v>0.017</v>
      </c>
      <c r="M2137" s="20">
        <v>78.0</v>
      </c>
      <c r="N2137" s="20">
        <v>71.0</v>
      </c>
      <c r="O2137" s="20">
        <v>0.27</v>
      </c>
      <c r="P2137" s="20">
        <v>0.629</v>
      </c>
      <c r="Q2137" s="20">
        <v>0.101</v>
      </c>
      <c r="R2137" s="20">
        <v>3.7970411E7</v>
      </c>
      <c r="S2137" s="20">
        <v>0.897</v>
      </c>
      <c r="T2137" s="20">
        <f t="array" ref="T2137:U2137">VLOOKUP(A2137,TOURISM!$A$2:$F$2692,{3,6},0)</f>
        <v>2306000000</v>
      </c>
      <c r="U2137" s="20">
        <v>2.997E9</v>
      </c>
      <c r="V2137" s="20" t="str">
        <f t="array" ref="V2137:AA2137">VLOOKUP(A2137,BUSINESS!$A$2:$J$2692,{4,5,6,7,8,9},0)</f>
        <v/>
      </c>
      <c r="W2137" s="20">
        <v>66.0</v>
      </c>
      <c r="X2137" s="20"/>
      <c r="Y2137" s="20"/>
      <c r="Z2137" s="20">
        <v>0.119</v>
      </c>
      <c r="AA2137" s="20">
        <v>0.207</v>
      </c>
      <c r="AB2137" s="21">
        <f t="shared" si="706"/>
        <v>10.4672822</v>
      </c>
      <c r="AC2137" s="20">
        <f t="shared" si="711"/>
        <v>0.002003533752</v>
      </c>
      <c r="AD2137" s="20">
        <f t="shared" si="712"/>
        <v>0.004731025956</v>
      </c>
      <c r="AE2137" s="20">
        <f t="shared" si="710"/>
        <v>78.92988043</v>
      </c>
      <c r="AF2137" s="22" t="b">
        <f t="shared" si="4"/>
        <v>0</v>
      </c>
      <c r="AG2137" s="20" t="b">
        <f t="shared" si="5"/>
        <v>0</v>
      </c>
      <c r="AH2137" s="20" t="b">
        <f t="shared" si="6"/>
        <v>0</v>
      </c>
      <c r="AI2137" s="20" t="b">
        <f t="shared" si="7"/>
        <v>0</v>
      </c>
      <c r="AJ2137" s="20"/>
      <c r="AK2137" s="20"/>
      <c r="AL2137" s="20"/>
      <c r="AM2137" s="20"/>
      <c r="AN2137" s="20"/>
      <c r="AO2137" s="20"/>
      <c r="AP2137" s="20"/>
      <c r="AQ2137" s="20"/>
      <c r="AR2137" s="23"/>
      <c r="AS2137" s="23"/>
      <c r="AT2137" s="23"/>
      <c r="AU2137" s="23"/>
      <c r="AV2137" s="23"/>
    </row>
    <row r="2138" ht="15.75" customHeight="1">
      <c r="A2138" s="17" t="str">
        <f t="shared" si="1"/>
        <v>Argentina-The Americas2004</v>
      </c>
      <c r="B2138" s="17" t="s">
        <v>260</v>
      </c>
      <c r="C2138" s="18" t="s">
        <v>259</v>
      </c>
      <c r="D2138" s="19" t="s">
        <v>83</v>
      </c>
      <c r="E2138" s="17">
        <v>4.00464593E8</v>
      </c>
      <c r="F2138" s="18">
        <v>0.082</v>
      </c>
      <c r="G2138" s="18">
        <v>280.0</v>
      </c>
      <c r="H2138" s="18">
        <v>0.191</v>
      </c>
      <c r="I2138" s="20">
        <f t="array" ref="I2138:J2138">IFNA(VLOOKUP(A2138,ENERGY!$A$2:$F$2692,{5,6},0),0)</f>
        <v>77794</v>
      </c>
      <c r="J2138" s="20">
        <v>190057.0</v>
      </c>
      <c r="K2138" s="20">
        <f t="array" ref="K2138:S2138">VLOOKUP(A2138,'HUMAN RESOURCES'!$A$2:$M$2692,{2,3,4,5,6,7,8,9,10},0)</f>
        <v>0.018</v>
      </c>
      <c r="L2138" s="20">
        <v>0.016</v>
      </c>
      <c r="M2138" s="20">
        <v>78.0</v>
      </c>
      <c r="N2138" s="20">
        <v>71.0</v>
      </c>
      <c r="O2138" s="20">
        <v>0.266</v>
      </c>
      <c r="P2138" s="20">
        <v>0.632</v>
      </c>
      <c r="Q2138" s="20">
        <v>0.102</v>
      </c>
      <c r="R2138" s="20">
        <v>3.8308779E7</v>
      </c>
      <c r="S2138" s="20">
        <v>0.899</v>
      </c>
      <c r="T2138" s="20">
        <f t="array" ref="T2138:U2138">VLOOKUP(A2138,TOURISM!$A$2:$F$2692,{3,6},0)</f>
        <v>2660000000</v>
      </c>
      <c r="U2138" s="20">
        <v>3.208E9</v>
      </c>
      <c r="V2138" s="20" t="str">
        <f t="array" ref="V2138:AA2138">VLOOKUP(A2138,BUSINESS!$A$2:$J$2692,{4,5,6,7,8,9},0)</f>
        <v/>
      </c>
      <c r="W2138" s="20">
        <v>30.0</v>
      </c>
      <c r="X2138" s="20"/>
      <c r="Y2138" s="20"/>
      <c r="Z2138" s="20">
        <v>0.16</v>
      </c>
      <c r="AA2138" s="20">
        <v>0.353</v>
      </c>
      <c r="AB2138" s="21">
        <f t="shared" si="706"/>
        <v>10.45359846</v>
      </c>
      <c r="AC2138" s="20">
        <f t="shared" si="711"/>
        <v>0.002030709462</v>
      </c>
      <c r="AD2138" s="20">
        <f t="shared" si="712"/>
        <v>0.004961186573</v>
      </c>
      <c r="AE2138" s="20">
        <f t="shared" si="710"/>
        <v>83.74059638</v>
      </c>
      <c r="AF2138" s="22" t="b">
        <f t="shared" si="4"/>
        <v>0</v>
      </c>
      <c r="AG2138" s="20" t="b">
        <f t="shared" si="5"/>
        <v>0</v>
      </c>
      <c r="AH2138" s="20" t="b">
        <f t="shared" si="6"/>
        <v>0</v>
      </c>
      <c r="AI2138" s="20" t="b">
        <f t="shared" si="7"/>
        <v>0</v>
      </c>
      <c r="AJ2138" s="20"/>
      <c r="AK2138" s="20"/>
      <c r="AL2138" s="20"/>
      <c r="AM2138" s="20"/>
      <c r="AN2138" s="20"/>
      <c r="AO2138" s="20"/>
      <c r="AP2138" s="20"/>
      <c r="AQ2138" s="20"/>
      <c r="AR2138" s="23"/>
      <c r="AS2138" s="23"/>
      <c r="AT2138" s="23"/>
      <c r="AU2138" s="23"/>
      <c r="AV2138" s="23"/>
    </row>
    <row r="2139" ht="15.75" customHeight="1">
      <c r="A2139" s="17" t="str">
        <f t="shared" si="1"/>
        <v>Argentina-The Americas2005</v>
      </c>
      <c r="B2139" s="17" t="s">
        <v>260</v>
      </c>
      <c r="C2139" s="18" t="s">
        <v>259</v>
      </c>
      <c r="D2139" s="19" t="s">
        <v>84</v>
      </c>
      <c r="E2139" s="17">
        <v>4.03179474E8</v>
      </c>
      <c r="F2139" s="18">
        <v>0.082</v>
      </c>
      <c r="G2139" s="18">
        <v>327.0</v>
      </c>
      <c r="H2139" s="18">
        <v>0.068</v>
      </c>
      <c r="I2139" s="20">
        <f t="array" ref="I2139:J2139">IFNA(VLOOKUP(A2139,ENERGY!$A$2:$F$2692,{5,6},0),0)</f>
        <v>73673</v>
      </c>
      <c r="J2139" s="20">
        <v>180416.0</v>
      </c>
      <c r="K2139" s="20">
        <f t="array" ref="K2139:S2139">VLOOKUP(A2139,'HUMAN RESOURCES'!$A$2:$M$2692,{2,3,4,5,6,7,8,9,10},0)</f>
        <v>0.018</v>
      </c>
      <c r="L2139" s="20">
        <v>0.015</v>
      </c>
      <c r="M2139" s="20">
        <v>79.0</v>
      </c>
      <c r="N2139" s="20">
        <v>71.0</v>
      </c>
      <c r="O2139" s="20">
        <v>0.263</v>
      </c>
      <c r="P2139" s="20">
        <v>0.634</v>
      </c>
      <c r="Q2139" s="20">
        <v>0.102</v>
      </c>
      <c r="R2139" s="20">
        <v>3.8647854E7</v>
      </c>
      <c r="S2139" s="20">
        <v>0.901</v>
      </c>
      <c r="T2139" s="20">
        <f t="array" ref="T2139:U2139">VLOOKUP(A2139,TOURISM!$A$2:$F$2692,{3,6},0)</f>
        <v>3209000000</v>
      </c>
      <c r="U2139" s="20">
        <v>3.554E9</v>
      </c>
      <c r="V2139" s="20">
        <f t="array" ref="V2139:AA2139">VLOOKUP(A2139,BUSINESS!$A$2:$J$2692,{4,5,6,7,8,9},0)</f>
        <v>1.075</v>
      </c>
      <c r="W2139" s="20">
        <v>30.0</v>
      </c>
      <c r="X2139" s="20"/>
      <c r="Y2139" s="20">
        <v>453.0</v>
      </c>
      <c r="Z2139" s="20">
        <v>0.177</v>
      </c>
      <c r="AA2139" s="20">
        <v>0.573</v>
      </c>
      <c r="AB2139" s="21">
        <f t="shared" si="706"/>
        <v>10.43213095</v>
      </c>
      <c r="AC2139" s="20">
        <f t="shared" si="711"/>
        <v>0.00190626367</v>
      </c>
      <c r="AD2139" s="20">
        <f t="shared" si="712"/>
        <v>0.004668202276</v>
      </c>
      <c r="AE2139" s="20">
        <f t="shared" si="710"/>
        <v>91.9585341</v>
      </c>
      <c r="AF2139" s="22" t="b">
        <f t="shared" si="4"/>
        <v>0</v>
      </c>
      <c r="AG2139" s="20" t="b">
        <f t="shared" si="5"/>
        <v>0</v>
      </c>
      <c r="AH2139" s="20" t="b">
        <f t="shared" si="6"/>
        <v>0</v>
      </c>
      <c r="AI2139" s="20" t="b">
        <f t="shared" si="7"/>
        <v>0</v>
      </c>
      <c r="AJ2139" s="20"/>
      <c r="AK2139" s="20"/>
      <c r="AL2139" s="20"/>
      <c r="AM2139" s="20"/>
      <c r="AN2139" s="20"/>
      <c r="AO2139" s="20"/>
      <c r="AP2139" s="20"/>
      <c r="AQ2139" s="20"/>
      <c r="AR2139" s="23"/>
      <c r="AS2139" s="23"/>
      <c r="AT2139" s="23"/>
      <c r="AU2139" s="23"/>
      <c r="AV2139" s="23"/>
    </row>
    <row r="2140" ht="15.75" customHeight="1">
      <c r="A2140" s="17" t="str">
        <f t="shared" si="1"/>
        <v>Argentina-The Americas2006</v>
      </c>
      <c r="B2140" s="17" t="s">
        <v>260</v>
      </c>
      <c r="C2140" s="18" t="s">
        <v>259</v>
      </c>
      <c r="D2140" s="19" t="s">
        <v>85</v>
      </c>
      <c r="E2140" s="17">
        <v>4.06669723E8</v>
      </c>
      <c r="F2140" s="18">
        <v>0.083</v>
      </c>
      <c r="G2140" s="18">
        <v>395.0</v>
      </c>
      <c r="H2140" s="18">
        <v>0.062</v>
      </c>
      <c r="I2140" s="20">
        <f t="array" ref="I2140:J2140">IFNA(VLOOKUP(A2140,ENERGY!$A$2:$F$2692,{5,6},0),0)</f>
        <v>0</v>
      </c>
      <c r="J2140" s="20">
        <v>0.0</v>
      </c>
      <c r="K2140" s="20">
        <f t="array" ref="K2140:S2140">VLOOKUP(A2140,'HUMAN RESOURCES'!$A$2:$M$2692,{2,3,4,5,6,7,8,9,10},0)</f>
        <v>0.018</v>
      </c>
      <c r="L2140" s="20">
        <v>0.015</v>
      </c>
      <c r="M2140" s="20">
        <v>79.0</v>
      </c>
      <c r="N2140" s="20">
        <v>71.0</v>
      </c>
      <c r="O2140" s="20">
        <v>0.26</v>
      </c>
      <c r="P2140" s="20">
        <v>0.637</v>
      </c>
      <c r="Q2140" s="20">
        <v>0.103</v>
      </c>
      <c r="R2140" s="20">
        <v>3.8988923E7</v>
      </c>
      <c r="S2140" s="20">
        <v>0.903</v>
      </c>
      <c r="T2140" s="20">
        <f t="array" ref="T2140:U2140">VLOOKUP(A2140,TOURISM!$A$2:$F$2692,{3,6},0)</f>
        <v>3899000000</v>
      </c>
      <c r="U2140" s="20">
        <v>4.038E9</v>
      </c>
      <c r="V2140" s="20">
        <f t="array" ref="V2140:AA2140">VLOOKUP(A2140,BUSINESS!$A$2:$J$2692,{4,5,6,7,8,9},0)</f>
        <v>1.076</v>
      </c>
      <c r="W2140" s="20">
        <v>30.0</v>
      </c>
      <c r="X2140" s="20"/>
      <c r="Y2140" s="20">
        <v>453.0</v>
      </c>
      <c r="Z2140" s="20">
        <v>0.209</v>
      </c>
      <c r="AA2140" s="20">
        <v>0.808</v>
      </c>
      <c r="AB2140" s="21">
        <f t="shared" si="706"/>
        <v>10.43039129</v>
      </c>
      <c r="AC2140" s="20"/>
      <c r="AD2140" s="20"/>
      <c r="AE2140" s="20">
        <f t="shared" si="710"/>
        <v>103.5678775</v>
      </c>
      <c r="AF2140" s="22" t="b">
        <f t="shared" si="4"/>
        <v>0</v>
      </c>
      <c r="AG2140" s="20" t="b">
        <f t="shared" si="5"/>
        <v>0</v>
      </c>
      <c r="AH2140" s="20" t="b">
        <f t="shared" si="6"/>
        <v>0</v>
      </c>
      <c r="AI2140" s="20" t="b">
        <f t="shared" si="7"/>
        <v>0</v>
      </c>
      <c r="AJ2140" s="20"/>
      <c r="AK2140" s="20"/>
      <c r="AL2140" s="20"/>
      <c r="AM2140" s="20"/>
      <c r="AN2140" s="20"/>
      <c r="AO2140" s="20"/>
      <c r="AP2140" s="20"/>
      <c r="AQ2140" s="20"/>
      <c r="AR2140" s="23"/>
      <c r="AS2140" s="23"/>
      <c r="AT2140" s="23"/>
      <c r="AU2140" s="23"/>
      <c r="AV2140" s="23"/>
    </row>
    <row r="2141" ht="15.75" customHeight="1">
      <c r="A2141" s="17" t="str">
        <f t="shared" si="1"/>
        <v>Argentina-The Americas2007</v>
      </c>
      <c r="B2141" s="17" t="s">
        <v>260</v>
      </c>
      <c r="C2141" s="18" t="s">
        <v>259</v>
      </c>
      <c r="D2141" s="19" t="s">
        <v>86</v>
      </c>
      <c r="E2141" s="17">
        <v>4.09E8</v>
      </c>
      <c r="F2141" s="18">
        <v>0.083</v>
      </c>
      <c r="G2141" s="18">
        <v>454.0</v>
      </c>
      <c r="H2141" s="18">
        <v>0.086</v>
      </c>
      <c r="I2141" s="20">
        <f t="array" ref="I2141:J2141">IFNA(VLOOKUP(A2141,ENERGY!$A$2:$F$2692,{5,6},0),0)</f>
        <v>0</v>
      </c>
      <c r="J2141" s="20">
        <v>0.0</v>
      </c>
      <c r="K2141" s="20">
        <f t="array" ref="K2141:S2141">VLOOKUP(A2141,'HUMAN RESOURCES'!$A$2:$M$2692,{2,3,4,5,6,7,8,9,10},0)</f>
        <v>0.017</v>
      </c>
      <c r="L2141" s="20">
        <v>0.014</v>
      </c>
      <c r="M2141" s="20">
        <v>79.0</v>
      </c>
      <c r="N2141" s="20">
        <v>71.0</v>
      </c>
      <c r="O2141" s="20">
        <v>0.257</v>
      </c>
      <c r="P2141" s="20">
        <v>0.639</v>
      </c>
      <c r="Q2141" s="20">
        <v>0.104</v>
      </c>
      <c r="R2141" s="20">
        <v>3.9331357E7</v>
      </c>
      <c r="S2141" s="20">
        <v>0.904</v>
      </c>
      <c r="T2141" s="20">
        <f t="array" ref="T2141:U2141">VLOOKUP(A2141,TOURISM!$A$2:$F$2692,{3,6},0)</f>
        <v>4984000000</v>
      </c>
      <c r="U2141" s="20">
        <v>5.063E9</v>
      </c>
      <c r="V2141" s="20">
        <f t="array" ref="V2141:AA2141">VLOOKUP(A2141,BUSINESS!$A$2:$J$2692,{4,5,6,7,8,9},0)</f>
        <v>1.076</v>
      </c>
      <c r="W2141" s="20">
        <v>30.0</v>
      </c>
      <c r="X2141" s="20"/>
      <c r="Y2141" s="20">
        <v>453.0</v>
      </c>
      <c r="Z2141" s="20">
        <v>0.259</v>
      </c>
      <c r="AA2141" s="20">
        <v>1.027</v>
      </c>
      <c r="AB2141" s="21">
        <f t="shared" si="706"/>
        <v>10.39882758</v>
      </c>
      <c r="AC2141" s="20"/>
      <c r="AD2141" s="20"/>
      <c r="AE2141" s="20">
        <f t="shared" si="710"/>
        <v>128.726807</v>
      </c>
      <c r="AF2141" s="22" t="b">
        <f t="shared" si="4"/>
        <v>0</v>
      </c>
      <c r="AG2141" s="20" t="b">
        <f t="shared" si="5"/>
        <v>0</v>
      </c>
      <c r="AH2141" s="20" t="b">
        <f t="shared" si="6"/>
        <v>0</v>
      </c>
      <c r="AI2141" s="20" t="b">
        <f t="shared" si="7"/>
        <v>0</v>
      </c>
      <c r="AJ2141" s="20"/>
      <c r="AK2141" s="20"/>
      <c r="AL2141" s="20"/>
      <c r="AM2141" s="20"/>
      <c r="AN2141" s="20"/>
      <c r="AO2141" s="20"/>
      <c r="AP2141" s="20"/>
      <c r="AQ2141" s="20"/>
      <c r="AR2141" s="23"/>
      <c r="AS2141" s="23"/>
      <c r="AT2141" s="23"/>
      <c r="AU2141" s="23"/>
      <c r="AV2141" s="23"/>
    </row>
    <row r="2142" ht="15.75" customHeight="1">
      <c r="A2142" s="17" t="str">
        <f t="shared" si="1"/>
        <v>Argentina-The Americas2008</v>
      </c>
      <c r="B2142" s="17" t="s">
        <v>260</v>
      </c>
      <c r="C2142" s="18" t="s">
        <v>259</v>
      </c>
      <c r="D2142" s="19" t="s">
        <v>87</v>
      </c>
      <c r="E2142" s="17">
        <v>4.1222056E8</v>
      </c>
      <c r="F2142" s="18">
        <v>0.082</v>
      </c>
      <c r="G2142" s="18">
        <v>548.0</v>
      </c>
      <c r="H2142" s="18">
        <v>0.111</v>
      </c>
      <c r="I2142" s="20">
        <f t="array" ref="I2142:J2142">IFNA(VLOOKUP(A2142,ENERGY!$A$2:$F$2692,{5,6},0),0)</f>
        <v>59047</v>
      </c>
      <c r="J2142" s="20">
        <v>133127.0</v>
      </c>
      <c r="K2142" s="20">
        <f t="array" ref="K2142:S2142">VLOOKUP(A2142,'HUMAN RESOURCES'!$A$2:$M$2692,{2,3,4,5,6,7,8,9,10},0)</f>
        <v>0.017</v>
      </c>
      <c r="L2142" s="20">
        <v>0.014</v>
      </c>
      <c r="M2142" s="20">
        <v>79.0</v>
      </c>
      <c r="N2142" s="20">
        <v>72.0</v>
      </c>
      <c r="O2142" s="20">
        <v>0.254</v>
      </c>
      <c r="P2142" s="20">
        <v>0.641</v>
      </c>
      <c r="Q2142" s="20">
        <v>0.104</v>
      </c>
      <c r="R2142" s="20">
        <v>3.9676083E7</v>
      </c>
      <c r="S2142" s="20">
        <v>0.906</v>
      </c>
      <c r="T2142" s="20">
        <f t="array" ref="T2142:U2142">VLOOKUP(A2142,TOURISM!$A$2:$F$2692,{3,6},0)</f>
        <v>5295000000</v>
      </c>
      <c r="U2142" s="20">
        <v>5.962E9</v>
      </c>
      <c r="V2142" s="20">
        <f t="array" ref="V2142:AA2142">VLOOKUP(A2142,BUSINESS!$A$2:$J$2692,{4,5,6,7,8,9},0)</f>
        <v>1.076</v>
      </c>
      <c r="W2142" s="20">
        <v>31.0</v>
      </c>
      <c r="X2142" s="20"/>
      <c r="Y2142" s="20">
        <v>453.0</v>
      </c>
      <c r="Z2142" s="20">
        <v>0.281</v>
      </c>
      <c r="AA2142" s="20">
        <v>1.172</v>
      </c>
      <c r="AB2142" s="21">
        <f t="shared" si="706"/>
        <v>10.3896486</v>
      </c>
      <c r="AC2142" s="20">
        <f t="shared" ref="AC2142:AC2143" si="713">I2142/R2142</f>
        <v>0.001488226547</v>
      </c>
      <c r="AD2142" s="20">
        <f t="shared" ref="AD2142:AD2143" si="714">J2142/R2142</f>
        <v>0.003355346343</v>
      </c>
      <c r="AE2142" s="20">
        <f t="shared" si="710"/>
        <v>150.2668497</v>
      </c>
      <c r="AF2142" s="22" t="b">
        <f t="shared" si="4"/>
        <v>0</v>
      </c>
      <c r="AG2142" s="20" t="b">
        <f t="shared" si="5"/>
        <v>0</v>
      </c>
      <c r="AH2142" s="20" t="b">
        <f t="shared" si="6"/>
        <v>0</v>
      </c>
      <c r="AI2142" s="20" t="b">
        <f t="shared" si="7"/>
        <v>0</v>
      </c>
      <c r="AJ2142" s="20"/>
      <c r="AK2142" s="20"/>
      <c r="AL2142" s="20"/>
      <c r="AM2142" s="20"/>
      <c r="AN2142" s="20"/>
      <c r="AO2142" s="20"/>
      <c r="AP2142" s="20"/>
      <c r="AQ2142" s="20"/>
      <c r="AR2142" s="23"/>
      <c r="AS2142" s="23"/>
      <c r="AT2142" s="23"/>
      <c r="AU2142" s="23"/>
      <c r="AV2142" s="23"/>
    </row>
    <row r="2143" ht="15.75" customHeight="1">
      <c r="A2143" s="17" t="str">
        <f t="shared" si="1"/>
        <v>Argentina-The Americas2009</v>
      </c>
      <c r="B2143" s="17" t="s">
        <v>260</v>
      </c>
      <c r="C2143" s="18" t="s">
        <v>259</v>
      </c>
      <c r="D2143" s="19" t="s">
        <v>88</v>
      </c>
      <c r="E2143" s="17">
        <v>4.12592593E8</v>
      </c>
      <c r="F2143" s="18">
        <v>0.083</v>
      </c>
      <c r="G2143" s="18">
        <v>686.0</v>
      </c>
      <c r="H2143" s="18">
        <v>0.195</v>
      </c>
      <c r="I2143" s="20">
        <f t="array" ref="I2143:J2143">IFNA(VLOOKUP(A2143,ENERGY!$A$2:$F$2692,{5,6},0),0)</f>
        <v>73128</v>
      </c>
      <c r="J2143" s="20">
        <v>174238.0</v>
      </c>
      <c r="K2143" s="20">
        <f t="array" ref="K2143:S2143">VLOOKUP(A2143,'HUMAN RESOURCES'!$A$2:$M$2692,{2,3,4,5,6,7,8,9,10},0)</f>
        <v>0.017</v>
      </c>
      <c r="L2143" s="20">
        <v>0.013</v>
      </c>
      <c r="M2143" s="20">
        <v>79.0</v>
      </c>
      <c r="N2143" s="20">
        <v>72.0</v>
      </c>
      <c r="O2143" s="20">
        <v>0.251</v>
      </c>
      <c r="P2143" s="20">
        <v>0.643</v>
      </c>
      <c r="Q2143" s="20">
        <v>0.105</v>
      </c>
      <c r="R2143" s="20">
        <v>4.0023641E7</v>
      </c>
      <c r="S2143" s="20">
        <v>0.908</v>
      </c>
      <c r="T2143" s="20">
        <f t="array" ref="T2143:U2143">VLOOKUP(A2143,TOURISM!$A$2:$F$2692,{3,6},0)</f>
        <v>4476000000</v>
      </c>
      <c r="U2143" s="20">
        <v>5.766E9</v>
      </c>
      <c r="V2143" s="20">
        <f t="array" ref="V2143:AA2143">VLOOKUP(A2143,BUSINESS!$A$2:$J$2692,{4,5,6,7,8,9},0)</f>
        <v>1.076</v>
      </c>
      <c r="W2143" s="20">
        <v>26.0</v>
      </c>
      <c r="X2143" s="20"/>
      <c r="Y2143" s="20">
        <v>453.0</v>
      </c>
      <c r="Z2143" s="20">
        <v>0.34</v>
      </c>
      <c r="AA2143" s="20">
        <v>1.311</v>
      </c>
      <c r="AB2143" s="21">
        <f t="shared" si="706"/>
        <v>10.30872211</v>
      </c>
      <c r="AC2143" s="20">
        <f t="shared" si="713"/>
        <v>0.001827120126</v>
      </c>
      <c r="AD2143" s="20">
        <f t="shared" si="714"/>
        <v>0.004353377045</v>
      </c>
      <c r="AE2143" s="20">
        <f t="shared" si="710"/>
        <v>144.0648541</v>
      </c>
      <c r="AF2143" s="22" t="b">
        <f t="shared" si="4"/>
        <v>0</v>
      </c>
      <c r="AG2143" s="20" t="b">
        <f t="shared" si="5"/>
        <v>0</v>
      </c>
      <c r="AH2143" s="20" t="b">
        <f t="shared" si="6"/>
        <v>0</v>
      </c>
      <c r="AI2143" s="20" t="b">
        <f t="shared" si="7"/>
        <v>0</v>
      </c>
      <c r="AJ2143" s="20"/>
      <c r="AK2143" s="20"/>
      <c r="AL2143" s="20"/>
      <c r="AM2143" s="20"/>
      <c r="AN2143" s="20"/>
      <c r="AO2143" s="20"/>
      <c r="AP2143" s="20"/>
      <c r="AQ2143" s="20"/>
      <c r="AR2143" s="23"/>
      <c r="AS2143" s="23"/>
      <c r="AT2143" s="23"/>
      <c r="AU2143" s="23"/>
      <c r="AV2143" s="23"/>
    </row>
    <row r="2144" ht="15.75" customHeight="1">
      <c r="A2144" s="17" t="str">
        <f t="shared" si="1"/>
        <v>Argentina-The Americas2010</v>
      </c>
      <c r="B2144" s="17" t="s">
        <v>260</v>
      </c>
      <c r="C2144" s="18" t="s">
        <v>259</v>
      </c>
      <c r="D2144" s="19" t="s">
        <v>89</v>
      </c>
      <c r="E2144" s="17">
        <v>4.13909879E8</v>
      </c>
      <c r="F2144" s="18">
        <v>0.094</v>
      </c>
      <c r="G2144" s="18">
        <v>726.0</v>
      </c>
      <c r="H2144" s="18">
        <v>0.157</v>
      </c>
      <c r="I2144" s="20">
        <f t="array" ref="I2144:J2144">IFNA(VLOOKUP(A2144,ENERGY!$A$2:$F$2692,{5,6},0),0)</f>
        <v>0</v>
      </c>
      <c r="J2144" s="20">
        <v>0.0</v>
      </c>
      <c r="K2144" s="20">
        <f t="array" ref="K2144:S2144">VLOOKUP(A2144,'HUMAN RESOURCES'!$A$2:$M$2692,{2,3,4,5,6,7,8,9,10},0)</f>
        <v>0.017</v>
      </c>
      <c r="L2144" s="20">
        <v>0.013</v>
      </c>
      <c r="M2144" s="20">
        <v>79.0</v>
      </c>
      <c r="N2144" s="20">
        <v>72.0</v>
      </c>
      <c r="O2144" s="20">
        <v>0.249</v>
      </c>
      <c r="P2144" s="20">
        <v>0.645</v>
      </c>
      <c r="Q2144" s="20">
        <v>0.106</v>
      </c>
      <c r="R2144" s="20">
        <v>4.0374224E7</v>
      </c>
      <c r="S2144" s="20">
        <v>0.91</v>
      </c>
      <c r="T2144" s="20">
        <f t="array" ref="T2144:U2144">VLOOKUP(A2144,TOURISM!$A$2:$F$2692,{3,6},0)</f>
        <v>5629000000</v>
      </c>
      <c r="U2144" s="20">
        <v>6.375E9</v>
      </c>
      <c r="V2144" s="20">
        <f t="array" ref="V2144:AA2144">VLOOKUP(A2144,BUSINESS!$A$2:$J$2692,{4,5,6,7,8,9},0)</f>
        <v>1.076</v>
      </c>
      <c r="W2144" s="20">
        <v>25.0</v>
      </c>
      <c r="X2144" s="20"/>
      <c r="Y2144" s="20">
        <v>453.0</v>
      </c>
      <c r="Z2144" s="20">
        <v>0.45</v>
      </c>
      <c r="AA2144" s="20">
        <v>1.414</v>
      </c>
      <c r="AB2144" s="21">
        <f t="shared" si="706"/>
        <v>10.25183491</v>
      </c>
      <c r="AC2144" s="20"/>
      <c r="AD2144" s="20"/>
      <c r="AE2144" s="20">
        <f t="shared" si="710"/>
        <v>157.8977716</v>
      </c>
      <c r="AF2144" s="22" t="b">
        <f t="shared" si="4"/>
        <v>0</v>
      </c>
      <c r="AG2144" s="20" t="b">
        <f t="shared" si="5"/>
        <v>0</v>
      </c>
      <c r="AH2144" s="20" t="b">
        <f t="shared" si="6"/>
        <v>0</v>
      </c>
      <c r="AI2144" s="20" t="b">
        <f t="shared" si="7"/>
        <v>0</v>
      </c>
      <c r="AJ2144" s="20"/>
      <c r="AK2144" s="20"/>
      <c r="AL2144" s="20"/>
      <c r="AM2144" s="20"/>
      <c r="AN2144" s="20"/>
      <c r="AO2144" s="20"/>
      <c r="AP2144" s="20"/>
      <c r="AQ2144" s="20"/>
      <c r="AR2144" s="23"/>
      <c r="AS2144" s="23"/>
      <c r="AT2144" s="23"/>
      <c r="AU2144" s="23"/>
      <c r="AV2144" s="23"/>
    </row>
    <row r="2145" ht="15.75" customHeight="1">
      <c r="A2145" s="17" t="str">
        <f t="shared" si="1"/>
        <v>Argentina-The Americas2011</v>
      </c>
      <c r="B2145" s="17" t="s">
        <v>260</v>
      </c>
      <c r="C2145" s="18" t="s">
        <v>259</v>
      </c>
      <c r="D2145" s="19" t="s">
        <v>90</v>
      </c>
      <c r="E2145" s="17">
        <v>4.16566954E8</v>
      </c>
      <c r="F2145" s="18">
        <v>0.082</v>
      </c>
      <c r="G2145" s="18">
        <v>751.0</v>
      </c>
      <c r="H2145" s="18">
        <v>0.106</v>
      </c>
      <c r="I2145" s="20">
        <f t="array" ref="I2145:J2145">IFNA(VLOOKUP(A2145,ENERGY!$A$2:$F$2692,{5,6},0),0)</f>
        <v>57835</v>
      </c>
      <c r="J2145" s="20">
        <v>132632.0</v>
      </c>
      <c r="K2145" s="20">
        <f t="array" ref="K2145:S2145">VLOOKUP(A2145,'HUMAN RESOURCES'!$A$2:$M$2692,{2,3,4,5,6,7,8,9,10},0)</f>
        <v>0.017</v>
      </c>
      <c r="L2145" s="20">
        <v>0.013</v>
      </c>
      <c r="M2145" s="20">
        <v>80.0</v>
      </c>
      <c r="N2145" s="20">
        <v>72.0</v>
      </c>
      <c r="O2145" s="20">
        <v>0.246</v>
      </c>
      <c r="P2145" s="20">
        <v>0.646</v>
      </c>
      <c r="Q2145" s="20">
        <v>0.107</v>
      </c>
      <c r="R2145" s="20">
        <v>4.0728738E7</v>
      </c>
      <c r="S2145" s="20">
        <v>0.911</v>
      </c>
      <c r="T2145" s="20">
        <f t="array" ref="T2145:U2145">VLOOKUP(A2145,TOURISM!$A$2:$F$2692,{3,6},0)</f>
        <v>6060000000</v>
      </c>
      <c r="U2145" s="20">
        <v>7.477E9</v>
      </c>
      <c r="V2145" s="20">
        <f t="array" ref="V2145:AA2145">VLOOKUP(A2145,BUSINESS!$A$2:$J$2692,{4,5,6,7,8,9},0)</f>
        <v>1.077</v>
      </c>
      <c r="W2145" s="20">
        <v>25.0</v>
      </c>
      <c r="X2145" s="20"/>
      <c r="Y2145" s="20">
        <v>415.0</v>
      </c>
      <c r="Z2145" s="20">
        <v>0.51</v>
      </c>
      <c r="AA2145" s="20">
        <v>1.491</v>
      </c>
      <c r="AB2145" s="21">
        <f t="shared" si="706"/>
        <v>10.22783849</v>
      </c>
      <c r="AC2145" s="20">
        <f t="shared" ref="AC2145:AC2146" si="715">I2145/R2145</f>
        <v>0.001420004715</v>
      </c>
      <c r="AD2145" s="20">
        <f t="shared" ref="AD2145:AD2146" si="716">J2145/R2145</f>
        <v>0.003256472125</v>
      </c>
      <c r="AE2145" s="20">
        <f t="shared" si="710"/>
        <v>183.5804488</v>
      </c>
      <c r="AF2145" s="22" t="b">
        <f t="shared" si="4"/>
        <v>0</v>
      </c>
      <c r="AG2145" s="20" t="b">
        <f t="shared" si="5"/>
        <v>0</v>
      </c>
      <c r="AH2145" s="20" t="b">
        <f t="shared" si="6"/>
        <v>0</v>
      </c>
      <c r="AI2145" s="20" t="b">
        <f t="shared" si="7"/>
        <v>0</v>
      </c>
      <c r="AJ2145" s="20"/>
      <c r="AK2145" s="20"/>
      <c r="AL2145" s="20"/>
      <c r="AM2145" s="20"/>
      <c r="AN2145" s="20"/>
      <c r="AO2145" s="20"/>
      <c r="AP2145" s="20"/>
      <c r="AQ2145" s="20"/>
      <c r="AR2145" s="23"/>
      <c r="AS2145" s="23"/>
      <c r="AT2145" s="23"/>
      <c r="AU2145" s="23"/>
      <c r="AV2145" s="23"/>
    </row>
    <row r="2146" ht="15.75" customHeight="1">
      <c r="A2146" s="17" t="str">
        <f t="shared" si="1"/>
        <v>Argentina-The Americas2012</v>
      </c>
      <c r="B2146" s="17" t="s">
        <v>260</v>
      </c>
      <c r="C2146" s="18" t="s">
        <v>259</v>
      </c>
      <c r="D2146" s="19" t="s">
        <v>91</v>
      </c>
      <c r="E2146" s="17">
        <v>4.23038017E8</v>
      </c>
      <c r="F2146" s="18">
        <v>0.079</v>
      </c>
      <c r="G2146" s="18">
        <v>866.0</v>
      </c>
      <c r="H2146" s="18">
        <v>0.141</v>
      </c>
      <c r="I2146" s="20">
        <f t="array" ref="I2146:J2146">IFNA(VLOOKUP(A2146,ENERGY!$A$2:$F$2692,{5,6},0),0)</f>
        <v>67303</v>
      </c>
      <c r="J2146" s="20">
        <v>156170.0</v>
      </c>
      <c r="K2146" s="20">
        <f t="array" ref="K2146:S2146">VLOOKUP(A2146,'HUMAN RESOURCES'!$A$2:$M$2692,{2,3,4,5,6,7,8,9,10},0)</f>
        <v>0.017</v>
      </c>
      <c r="L2146" s="20">
        <v>0.012</v>
      </c>
      <c r="M2146" s="20">
        <v>80.0</v>
      </c>
      <c r="N2146" s="20">
        <v>72.0</v>
      </c>
      <c r="O2146" s="20">
        <v>0.244</v>
      </c>
      <c r="P2146" s="20">
        <v>0.648</v>
      </c>
      <c r="Q2146" s="20">
        <v>0.108</v>
      </c>
      <c r="R2146" s="20">
        <v>4.1086927E7</v>
      </c>
      <c r="S2146" s="20">
        <v>0.913</v>
      </c>
      <c r="T2146" s="20">
        <f t="array" ref="T2146:U2146">VLOOKUP(A2146,TOURISM!$A$2:$F$2692,{3,6},0)</f>
        <v>5655000000</v>
      </c>
      <c r="U2146" s="20">
        <v>8.213E9</v>
      </c>
      <c r="V2146" s="20">
        <f t="array" ref="V2146:AA2146">VLOOKUP(A2146,BUSINESS!$A$2:$J$2692,{4,5,6,7,8,9},0)</f>
        <v>1.078</v>
      </c>
      <c r="W2146" s="20">
        <v>25.0</v>
      </c>
      <c r="X2146" s="20">
        <v>121.0</v>
      </c>
      <c r="Y2146" s="20">
        <v>405.0</v>
      </c>
      <c r="Z2146" s="20">
        <v>0.558</v>
      </c>
      <c r="AA2146" s="20">
        <v>1.566</v>
      </c>
      <c r="AB2146" s="21">
        <f t="shared" si="706"/>
        <v>10.29617077</v>
      </c>
      <c r="AC2146" s="20">
        <f t="shared" si="715"/>
        <v>0.001638063611</v>
      </c>
      <c r="AD2146" s="20">
        <f t="shared" si="716"/>
        <v>0.003800965694</v>
      </c>
      <c r="AE2146" s="20">
        <f t="shared" si="710"/>
        <v>199.8932653</v>
      </c>
      <c r="AF2146" s="22" t="b">
        <f t="shared" si="4"/>
        <v>0</v>
      </c>
      <c r="AG2146" s="20" t="b">
        <f t="shared" si="5"/>
        <v>0</v>
      </c>
      <c r="AH2146" s="20" t="b">
        <f t="shared" si="6"/>
        <v>0</v>
      </c>
      <c r="AI2146" s="20" t="b">
        <f t="shared" si="7"/>
        <v>0</v>
      </c>
      <c r="AJ2146" s="20"/>
      <c r="AK2146" s="20"/>
      <c r="AL2146" s="20"/>
      <c r="AM2146" s="20"/>
      <c r="AN2146" s="20"/>
      <c r="AO2146" s="20"/>
      <c r="AP2146" s="20"/>
      <c r="AQ2146" s="20"/>
      <c r="AR2146" s="23"/>
      <c r="AS2146" s="23"/>
      <c r="AT2146" s="23"/>
      <c r="AU2146" s="23"/>
      <c r="AV2146" s="23"/>
    </row>
    <row r="2147" ht="15.75" customHeight="1">
      <c r="A2147" s="17" t="str">
        <f t="shared" si="1"/>
        <v>Argentina-The Americas2000</v>
      </c>
      <c r="B2147" s="17" t="s">
        <v>260</v>
      </c>
      <c r="C2147" s="18" t="s">
        <v>259</v>
      </c>
      <c r="D2147" s="19" t="s">
        <v>76</v>
      </c>
      <c r="E2147" s="17">
        <v>4.267E8</v>
      </c>
      <c r="F2147" s="18">
        <v>0.085</v>
      </c>
      <c r="G2147" s="18">
        <v>995.0</v>
      </c>
      <c r="H2147" s="18">
        <v>0.141</v>
      </c>
      <c r="I2147" s="20" t="str">
        <f t="array" ref="I2147:J2147">IFNA(VLOOKUP(A2147,ENERGY!$A$2:$F$2692,{5,6},0),0)</f>
        <v/>
      </c>
      <c r="J2147" s="20"/>
      <c r="K2147" s="20">
        <f t="array" ref="K2147:S2147">VLOOKUP(A2147,'HUMAN RESOURCES'!$A$2:$M$2692,{2,3,4,5,6,7,8,9,10},0)</f>
        <v>0.019</v>
      </c>
      <c r="L2147" s="20">
        <v>0.018</v>
      </c>
      <c r="M2147" s="20">
        <v>78.0</v>
      </c>
      <c r="N2147" s="20">
        <v>70.0</v>
      </c>
      <c r="O2147" s="20">
        <v>0.279</v>
      </c>
      <c r="P2147" s="20">
        <v>0.621</v>
      </c>
      <c r="Q2147" s="20">
        <v>0.099</v>
      </c>
      <c r="R2147" s="20">
        <v>3.6903067E7</v>
      </c>
      <c r="S2147" s="20">
        <v>0.891</v>
      </c>
      <c r="T2147" s="20">
        <f t="array" ref="T2147:U2147">VLOOKUP(A2147,TOURISM!$A$2:$F$2692,{3,6},0)</f>
        <v>3195000000</v>
      </c>
      <c r="U2147" s="20">
        <v>5.46E9</v>
      </c>
      <c r="V2147" s="20" t="str">
        <f t="array" ref="V2147:AA2147">VLOOKUP(A2147,BUSINESS!$A$2:$J$2692,{4,5,6,7,8,9},0)</f>
        <v/>
      </c>
      <c r="W2147" s="20"/>
      <c r="X2147" s="20"/>
      <c r="Y2147" s="20"/>
      <c r="Z2147" s="20">
        <v>0.07</v>
      </c>
      <c r="AA2147" s="20">
        <v>0.176</v>
      </c>
      <c r="AB2147" s="21">
        <f t="shared" si="706"/>
        <v>11.56272458</v>
      </c>
      <c r="AC2147" s="20"/>
      <c r="AD2147" s="20"/>
      <c r="AE2147" s="20">
        <f t="shared" si="710"/>
        <v>147.9551822</v>
      </c>
      <c r="AF2147" s="22" t="b">
        <f t="shared" si="4"/>
        <v>0</v>
      </c>
      <c r="AG2147" s="20" t="b">
        <f t="shared" si="5"/>
        <v>0</v>
      </c>
      <c r="AH2147" s="20" t="b">
        <f t="shared" si="6"/>
        <v>0</v>
      </c>
      <c r="AI2147" s="20" t="b">
        <f t="shared" si="7"/>
        <v>0</v>
      </c>
      <c r="AJ2147" s="20"/>
      <c r="AK2147" s="20"/>
      <c r="AL2147" s="20"/>
      <c r="AM2147" s="20"/>
      <c r="AN2147" s="20"/>
      <c r="AO2147" s="20"/>
      <c r="AP2147" s="20"/>
      <c r="AQ2147" s="20"/>
      <c r="AR2147" s="23"/>
      <c r="AS2147" s="23"/>
      <c r="AT2147" s="23"/>
      <c r="AU2147" s="23"/>
      <c r="AV2147" s="23"/>
    </row>
    <row r="2148" ht="15.75" customHeight="1">
      <c r="A2148" s="17" t="str">
        <f t="shared" si="1"/>
        <v>Aruba-The Americas2001</v>
      </c>
      <c r="B2148" s="17" t="s">
        <v>261</v>
      </c>
      <c r="C2148" s="18" t="s">
        <v>259</v>
      </c>
      <c r="D2148" s="19" t="s">
        <v>77</v>
      </c>
      <c r="E2148" s="17">
        <v>4.6264161E8</v>
      </c>
      <c r="F2148" s="18"/>
      <c r="G2148" s="18"/>
      <c r="H2148" s="18">
        <v>0.121</v>
      </c>
      <c r="I2148" s="20" t="str">
        <f t="array" ref="I2148:J2148">IFNA(VLOOKUP(A2148,ENERGY!$A$2:$F$2692,{5,6},0),0)</f>
        <v/>
      </c>
      <c r="J2148" s="20"/>
      <c r="K2148" s="20">
        <f t="array" ref="K2148:S2148">VLOOKUP(A2148,'HUMAN RESOURCES'!$A$2:$M$2692,{2,3,4,5,6,7,8,9,10},0)</f>
        <v>0.014</v>
      </c>
      <c r="L2148" s="20"/>
      <c r="M2148" s="20">
        <v>76.0</v>
      </c>
      <c r="N2148" s="20">
        <v>71.0</v>
      </c>
      <c r="O2148" s="20">
        <v>0.229</v>
      </c>
      <c r="P2148" s="20">
        <v>0.694</v>
      </c>
      <c r="Q2148" s="20">
        <v>0.078</v>
      </c>
      <c r="R2148" s="20">
        <v>92894.0</v>
      </c>
      <c r="S2148" s="20">
        <v>0.463</v>
      </c>
      <c r="T2148" s="20">
        <f t="array" ref="T2148:U2148">VLOOKUP(A2148,TOURISM!$A$2:$F$2692,{3,6},0)</f>
        <v>825000000</v>
      </c>
      <c r="U2148" s="20">
        <v>1.56E8</v>
      </c>
      <c r="V2148" s="20" t="str">
        <f t="array" ref="V2148:AA2148">VLOOKUP(A2148,BUSINESS!$A$2:$J$2692,{4,5,6,7,8,9},0)</f>
        <v/>
      </c>
      <c r="W2148" s="20"/>
      <c r="X2148" s="20"/>
      <c r="Y2148" s="20"/>
      <c r="Z2148" s="20">
        <v>0.171</v>
      </c>
      <c r="AA2148" s="20">
        <v>0.571</v>
      </c>
      <c r="AB2148" s="21">
        <f t="shared" si="706"/>
        <v>4980.317459</v>
      </c>
      <c r="AC2148" s="20"/>
      <c r="AD2148" s="20"/>
      <c r="AE2148" s="20">
        <f t="shared" si="710"/>
        <v>1679.333434</v>
      </c>
      <c r="AF2148" s="22" t="b">
        <f t="shared" si="4"/>
        <v>0</v>
      </c>
      <c r="AG2148" s="20" t="b">
        <f t="shared" si="5"/>
        <v>0</v>
      </c>
      <c r="AH2148" s="20" t="b">
        <f t="shared" si="6"/>
        <v>0</v>
      </c>
      <c r="AI2148" s="20" t="b">
        <f t="shared" si="7"/>
        <v>1</v>
      </c>
      <c r="AJ2148" s="20"/>
      <c r="AK2148" s="20"/>
      <c r="AL2148" s="20"/>
      <c r="AM2148" s="20"/>
      <c r="AN2148" s="20"/>
      <c r="AO2148" s="20"/>
      <c r="AP2148" s="20"/>
      <c r="AQ2148" s="20"/>
      <c r="AR2148" s="23"/>
      <c r="AS2148" s="23"/>
      <c r="AT2148" s="23"/>
      <c r="AU2148" s="23"/>
      <c r="AV2148" s="23"/>
    </row>
    <row r="2149" ht="15.75" customHeight="1">
      <c r="A2149" s="17" t="str">
        <f t="shared" si="1"/>
        <v>Aruba-The Americas2002</v>
      </c>
      <c r="B2149" s="17" t="s">
        <v>261</v>
      </c>
      <c r="C2149" s="18" t="s">
        <v>259</v>
      </c>
      <c r="D2149" s="19" t="s">
        <v>79</v>
      </c>
      <c r="E2149" s="17">
        <v>4.64948879E8</v>
      </c>
      <c r="F2149" s="18"/>
      <c r="G2149" s="18"/>
      <c r="H2149" s="18">
        <v>0.121</v>
      </c>
      <c r="I2149" s="20" t="str">
        <f t="array" ref="I2149:J2149">IFNA(VLOOKUP(A2149,ENERGY!$A$2:$F$2692,{5,6},0),0)</f>
        <v/>
      </c>
      <c r="J2149" s="20">
        <v>2321.0</v>
      </c>
      <c r="K2149" s="20">
        <f t="array" ref="K2149:S2149">VLOOKUP(A2149,'HUMAN RESOURCES'!$A$2:$M$2692,{2,3,4,5,6,7,8,9,10},0)</f>
        <v>0.013</v>
      </c>
      <c r="L2149" s="20"/>
      <c r="M2149" s="20">
        <v>76.0</v>
      </c>
      <c r="N2149" s="20">
        <v>71.0</v>
      </c>
      <c r="O2149" s="20">
        <v>0.225</v>
      </c>
      <c r="P2149" s="20">
        <v>0.695</v>
      </c>
      <c r="Q2149" s="20">
        <v>0.079</v>
      </c>
      <c r="R2149" s="20">
        <v>94995.0</v>
      </c>
      <c r="S2149" s="20">
        <v>0.46</v>
      </c>
      <c r="T2149" s="20">
        <f t="array" ref="T2149:U2149">VLOOKUP(A2149,TOURISM!$A$2:$F$2692,{3,6},0)</f>
        <v>835000000</v>
      </c>
      <c r="U2149" s="20">
        <v>1.72E8</v>
      </c>
      <c r="V2149" s="20" t="str">
        <f t="array" ref="V2149:AA2149">VLOOKUP(A2149,BUSINESS!$A$2:$J$2692,{4,5,6,7,8,9},0)</f>
        <v/>
      </c>
      <c r="W2149" s="20"/>
      <c r="X2149" s="20"/>
      <c r="Y2149" s="20"/>
      <c r="Z2149" s="20">
        <v>0.188</v>
      </c>
      <c r="AA2149" s="20">
        <v>0.651</v>
      </c>
      <c r="AB2149" s="21">
        <f t="shared" si="706"/>
        <v>4894.456329</v>
      </c>
      <c r="AC2149" s="20"/>
      <c r="AD2149" s="20">
        <f t="shared" ref="AD2149:AD2153" si="717">J2149/R2149</f>
        <v>0.02443286489</v>
      </c>
      <c r="AE2149" s="20">
        <f t="shared" si="710"/>
        <v>1810.621612</v>
      </c>
      <c r="AF2149" s="22" t="b">
        <f t="shared" si="4"/>
        <v>0</v>
      </c>
      <c r="AG2149" s="20" t="b">
        <f t="shared" si="5"/>
        <v>0</v>
      </c>
      <c r="AH2149" s="20" t="b">
        <f t="shared" si="6"/>
        <v>1</v>
      </c>
      <c r="AI2149" s="20" t="b">
        <f t="shared" si="7"/>
        <v>1</v>
      </c>
      <c r="AJ2149" s="20"/>
      <c r="AK2149" s="20"/>
      <c r="AL2149" s="20"/>
      <c r="AM2149" s="20"/>
      <c r="AN2149" s="20"/>
      <c r="AO2149" s="20"/>
      <c r="AP2149" s="20"/>
      <c r="AQ2149" s="20"/>
      <c r="AR2149" s="23"/>
      <c r="AS2149" s="23"/>
      <c r="AT2149" s="23"/>
      <c r="AU2149" s="23"/>
      <c r="AV2149" s="23"/>
    </row>
    <row r="2150" ht="15.75" customHeight="1">
      <c r="A2150" s="17" t="str">
        <f t="shared" si="1"/>
        <v>Aruba-The Americas2003</v>
      </c>
      <c r="B2150" s="17" t="s">
        <v>261</v>
      </c>
      <c r="C2150" s="18" t="s">
        <v>259</v>
      </c>
      <c r="D2150" s="19" t="s">
        <v>81</v>
      </c>
      <c r="E2150" s="17">
        <v>4.65414408E8</v>
      </c>
      <c r="F2150" s="18"/>
      <c r="G2150" s="18"/>
      <c r="H2150" s="18">
        <v>0.131</v>
      </c>
      <c r="I2150" s="20" t="str">
        <f t="array" ref="I2150:J2150">IFNA(VLOOKUP(A2150,ENERGY!$A$2:$F$2692,{5,6},0),0)</f>
        <v/>
      </c>
      <c r="J2150" s="20">
        <v>2296.0</v>
      </c>
      <c r="K2150" s="20">
        <f t="array" ref="K2150:S2150">VLOOKUP(A2150,'HUMAN RESOURCES'!$A$2:$M$2692,{2,3,4,5,6,7,8,9,10},0)</f>
        <v>0.013</v>
      </c>
      <c r="L2150" s="20"/>
      <c r="M2150" s="20">
        <v>76.0</v>
      </c>
      <c r="N2150" s="20">
        <v>72.0</v>
      </c>
      <c r="O2150" s="20">
        <v>0.221</v>
      </c>
      <c r="P2150" s="20">
        <v>0.698</v>
      </c>
      <c r="Q2150" s="20">
        <v>0.081</v>
      </c>
      <c r="R2150" s="20">
        <v>97015.0</v>
      </c>
      <c r="S2150" s="20">
        <v>0.456</v>
      </c>
      <c r="T2150" s="20">
        <f t="array" ref="T2150:U2150">VLOOKUP(A2150,TOURISM!$A$2:$F$2692,{3,6},0)</f>
        <v>858000000</v>
      </c>
      <c r="U2150" s="20">
        <v>2.13E8</v>
      </c>
      <c r="V2150" s="20" t="str">
        <f t="array" ref="V2150:AA2150">VLOOKUP(A2150,BUSINESS!$A$2:$J$2692,{4,5,6,7,8,9},0)</f>
        <v/>
      </c>
      <c r="W2150" s="20"/>
      <c r="X2150" s="20"/>
      <c r="Y2150" s="20"/>
      <c r="Z2150" s="20">
        <v>0.208</v>
      </c>
      <c r="AA2150" s="20">
        <v>0.721</v>
      </c>
      <c r="AB2150" s="21">
        <f t="shared" si="706"/>
        <v>4797.344823</v>
      </c>
      <c r="AC2150" s="20"/>
      <c r="AD2150" s="20">
        <f t="shared" si="717"/>
        <v>0.02366644333</v>
      </c>
      <c r="AE2150" s="20">
        <f t="shared" si="710"/>
        <v>2195.536773</v>
      </c>
      <c r="AF2150" s="22" t="b">
        <f t="shared" si="4"/>
        <v>0</v>
      </c>
      <c r="AG2150" s="20" t="b">
        <f t="shared" si="5"/>
        <v>0</v>
      </c>
      <c r="AH2150" s="20" t="b">
        <f t="shared" si="6"/>
        <v>1</v>
      </c>
      <c r="AI2150" s="20" t="b">
        <f t="shared" si="7"/>
        <v>1</v>
      </c>
      <c r="AJ2150" s="20"/>
      <c r="AK2150" s="20"/>
      <c r="AL2150" s="20"/>
      <c r="AM2150" s="20"/>
      <c r="AN2150" s="20"/>
      <c r="AO2150" s="20"/>
      <c r="AP2150" s="20"/>
      <c r="AQ2150" s="20"/>
      <c r="AR2150" s="23"/>
      <c r="AS2150" s="23"/>
      <c r="AT2150" s="23"/>
      <c r="AU2150" s="23"/>
      <c r="AV2150" s="23"/>
    </row>
    <row r="2151" ht="15.75" customHeight="1">
      <c r="A2151" s="17" t="str">
        <f t="shared" si="1"/>
        <v>Aruba-The Americas2004</v>
      </c>
      <c r="B2151" s="17" t="s">
        <v>261</v>
      </c>
      <c r="C2151" s="18" t="s">
        <v>259</v>
      </c>
      <c r="D2151" s="19" t="s">
        <v>83</v>
      </c>
      <c r="E2151" s="17">
        <v>4.67E8</v>
      </c>
      <c r="F2151" s="18"/>
      <c r="G2151" s="18"/>
      <c r="H2151" s="18">
        <v>0.115</v>
      </c>
      <c r="I2151" s="20" t="str">
        <f t="array" ref="I2151:J2151">IFNA(VLOOKUP(A2151,ENERGY!$A$2:$F$2692,{5,6},0),0)</f>
        <v/>
      </c>
      <c r="J2151" s="20">
        <v>2288.0</v>
      </c>
      <c r="K2151" s="20">
        <f t="array" ref="K2151:S2151">VLOOKUP(A2151,'HUMAN RESOURCES'!$A$2:$M$2692,{2,3,4,5,6,7,8,9,10},0)</f>
        <v>0.013</v>
      </c>
      <c r="L2151" s="20"/>
      <c r="M2151" s="20">
        <v>77.0</v>
      </c>
      <c r="N2151" s="20">
        <v>72.0</v>
      </c>
      <c r="O2151" s="20">
        <v>0.217</v>
      </c>
      <c r="P2151" s="20">
        <v>0.699</v>
      </c>
      <c r="Q2151" s="20">
        <v>0.083</v>
      </c>
      <c r="R2151" s="20">
        <v>98742.0</v>
      </c>
      <c r="S2151" s="20">
        <v>0.452</v>
      </c>
      <c r="T2151" s="20">
        <f t="array" ref="T2151:U2151">VLOOKUP(A2151,TOURISM!$A$2:$F$2692,{3,6},0)</f>
        <v>1056000000</v>
      </c>
      <c r="U2151" s="20">
        <v>2.48E8</v>
      </c>
      <c r="V2151" s="20" t="str">
        <f t="array" ref="V2151:AA2151">VLOOKUP(A2151,BUSINESS!$A$2:$J$2692,{4,5,6,7,8,9},0)</f>
        <v/>
      </c>
      <c r="W2151" s="20"/>
      <c r="X2151" s="20"/>
      <c r="Y2151" s="20"/>
      <c r="Z2151" s="20">
        <v>0.23</v>
      </c>
      <c r="AA2151" s="20">
        <v>0.996</v>
      </c>
      <c r="AB2151" s="21">
        <f t="shared" si="706"/>
        <v>4729.497073</v>
      </c>
      <c r="AC2151" s="20"/>
      <c r="AD2151" s="20">
        <f t="shared" si="717"/>
        <v>0.02317149744</v>
      </c>
      <c r="AE2151" s="20">
        <f t="shared" si="710"/>
        <v>2511.595876</v>
      </c>
      <c r="AF2151" s="22" t="b">
        <f t="shared" si="4"/>
        <v>0</v>
      </c>
      <c r="AG2151" s="20" t="b">
        <f t="shared" si="5"/>
        <v>0</v>
      </c>
      <c r="AH2151" s="20" t="b">
        <f t="shared" si="6"/>
        <v>1</v>
      </c>
      <c r="AI2151" s="20" t="b">
        <f t="shared" si="7"/>
        <v>1</v>
      </c>
      <c r="AJ2151" s="20"/>
      <c r="AK2151" s="20"/>
      <c r="AL2151" s="20"/>
      <c r="AM2151" s="20"/>
      <c r="AN2151" s="20"/>
      <c r="AO2151" s="20"/>
      <c r="AP2151" s="20"/>
      <c r="AQ2151" s="20"/>
      <c r="AR2151" s="23"/>
      <c r="AS2151" s="23"/>
      <c r="AT2151" s="23"/>
      <c r="AU2151" s="23"/>
      <c r="AV2151" s="23"/>
    </row>
    <row r="2152" ht="15.75" customHeight="1">
      <c r="A2152" s="17" t="str">
        <f t="shared" si="1"/>
        <v>Aruba-The Americas2005</v>
      </c>
      <c r="B2152" s="17" t="s">
        <v>261</v>
      </c>
      <c r="C2152" s="18" t="s">
        <v>259</v>
      </c>
      <c r="D2152" s="19" t="s">
        <v>84</v>
      </c>
      <c r="E2152" s="17">
        <v>4.71575497E8</v>
      </c>
      <c r="F2152" s="18"/>
      <c r="G2152" s="18"/>
      <c r="H2152" s="18">
        <v>0.116</v>
      </c>
      <c r="I2152" s="20" t="str">
        <f t="array" ref="I2152:J2152">IFNA(VLOOKUP(A2152,ENERGY!$A$2:$F$2692,{5,6},0),0)</f>
        <v/>
      </c>
      <c r="J2152" s="20">
        <v>2358.0</v>
      </c>
      <c r="K2152" s="20">
        <f t="array" ref="K2152:S2152">VLOOKUP(A2152,'HUMAN RESOURCES'!$A$2:$M$2692,{2,3,4,5,6,7,8,9,10},0)</f>
        <v>0.012</v>
      </c>
      <c r="L2152" s="20"/>
      <c r="M2152" s="20">
        <v>77.0</v>
      </c>
      <c r="N2152" s="20">
        <v>72.0</v>
      </c>
      <c r="O2152" s="20">
        <v>0.215</v>
      </c>
      <c r="P2152" s="20">
        <v>0.699</v>
      </c>
      <c r="Q2152" s="20">
        <v>0.086</v>
      </c>
      <c r="R2152" s="20">
        <v>100031.0</v>
      </c>
      <c r="S2152" s="20">
        <v>0.449</v>
      </c>
      <c r="T2152" s="20">
        <f t="array" ref="T2152:U2152">VLOOKUP(A2152,TOURISM!$A$2:$F$2692,{3,6},0)</f>
        <v>1097000000</v>
      </c>
      <c r="U2152" s="20">
        <v>2.5E8</v>
      </c>
      <c r="V2152" s="20" t="str">
        <f t="array" ref="V2152:AA2152">VLOOKUP(A2152,BUSINESS!$A$2:$J$2692,{4,5,6,7,8,9},0)</f>
        <v/>
      </c>
      <c r="W2152" s="20"/>
      <c r="X2152" s="20"/>
      <c r="Y2152" s="20"/>
      <c r="Z2152" s="20">
        <v>0.254</v>
      </c>
      <c r="AA2152" s="20">
        <v>1.034</v>
      </c>
      <c r="AB2152" s="21">
        <f t="shared" si="706"/>
        <v>4714.293539</v>
      </c>
      <c r="AC2152" s="20"/>
      <c r="AD2152" s="20">
        <f t="shared" si="717"/>
        <v>0.02357269247</v>
      </c>
      <c r="AE2152" s="20">
        <f t="shared" si="710"/>
        <v>2499.22524</v>
      </c>
      <c r="AF2152" s="22" t="b">
        <f t="shared" si="4"/>
        <v>0</v>
      </c>
      <c r="AG2152" s="20" t="b">
        <f t="shared" si="5"/>
        <v>0</v>
      </c>
      <c r="AH2152" s="20" t="b">
        <f t="shared" si="6"/>
        <v>1</v>
      </c>
      <c r="AI2152" s="20" t="b">
        <f t="shared" si="7"/>
        <v>1</v>
      </c>
      <c r="AJ2152" s="20"/>
      <c r="AK2152" s="20"/>
      <c r="AL2152" s="20"/>
      <c r="AM2152" s="20"/>
      <c r="AN2152" s="20"/>
      <c r="AO2152" s="20"/>
      <c r="AP2152" s="20"/>
      <c r="AQ2152" s="20"/>
      <c r="AR2152" s="23"/>
      <c r="AS2152" s="23"/>
      <c r="AT2152" s="23"/>
      <c r="AU2152" s="23"/>
      <c r="AV2152" s="23"/>
    </row>
    <row r="2153" ht="15.75" customHeight="1">
      <c r="A2153" s="17" t="str">
        <f t="shared" si="1"/>
        <v>Aruba-The Americas2006</v>
      </c>
      <c r="B2153" s="17" t="s">
        <v>261</v>
      </c>
      <c r="C2153" s="18" t="s">
        <v>259</v>
      </c>
      <c r="D2153" s="19" t="s">
        <v>85</v>
      </c>
      <c r="E2153" s="17">
        <v>4.75185185E8</v>
      </c>
      <c r="F2153" s="18"/>
      <c r="G2153" s="18"/>
      <c r="H2153" s="18">
        <v>0.115</v>
      </c>
      <c r="I2153" s="20" t="str">
        <f t="array" ref="I2153:J2153">IFNA(VLOOKUP(A2153,ENERGY!$A$2:$F$2692,{5,6},0),0)</f>
        <v/>
      </c>
      <c r="J2153" s="20">
        <v>2274.0</v>
      </c>
      <c r="K2153" s="20">
        <f t="array" ref="K2153:S2153">VLOOKUP(A2153,'HUMAN RESOURCES'!$A$2:$M$2692,{2,3,4,5,6,7,8,9,10},0)</f>
        <v>0.012</v>
      </c>
      <c r="L2153" s="20"/>
      <c r="M2153" s="20">
        <v>77.0</v>
      </c>
      <c r="N2153" s="20">
        <v>72.0</v>
      </c>
      <c r="O2153" s="20">
        <v>0.213</v>
      </c>
      <c r="P2153" s="20">
        <v>0.698</v>
      </c>
      <c r="Q2153" s="20">
        <v>0.089</v>
      </c>
      <c r="R2153" s="20">
        <v>100830.0</v>
      </c>
      <c r="S2153" s="20">
        <v>0.445</v>
      </c>
      <c r="T2153" s="20">
        <f t="array" ref="T2153:U2153">VLOOKUP(A2153,TOURISM!$A$2:$F$2692,{3,6},0)</f>
        <v>1064000000</v>
      </c>
      <c r="U2153" s="20">
        <v>2.41E8</v>
      </c>
      <c r="V2153" s="20" t="str">
        <f t="array" ref="V2153:AA2153">VLOOKUP(A2153,BUSINESS!$A$2:$J$2692,{4,5,6,7,8,9},0)</f>
        <v/>
      </c>
      <c r="W2153" s="20"/>
      <c r="X2153" s="20"/>
      <c r="Y2153" s="20"/>
      <c r="Z2153" s="20">
        <v>0.28</v>
      </c>
      <c r="AA2153" s="20">
        <v>1.081</v>
      </c>
      <c r="AB2153" s="21">
        <f t="shared" si="706"/>
        <v>4712.73614</v>
      </c>
      <c r="AC2153" s="20"/>
      <c r="AD2153" s="20">
        <f t="shared" si="717"/>
        <v>0.02255281166</v>
      </c>
      <c r="AE2153" s="20">
        <f t="shared" si="710"/>
        <v>2390.161658</v>
      </c>
      <c r="AF2153" s="22" t="b">
        <f t="shared" si="4"/>
        <v>0</v>
      </c>
      <c r="AG2153" s="20" t="b">
        <f t="shared" si="5"/>
        <v>0</v>
      </c>
      <c r="AH2153" s="20" t="b">
        <f t="shared" si="6"/>
        <v>1</v>
      </c>
      <c r="AI2153" s="20" t="b">
        <f t="shared" si="7"/>
        <v>1</v>
      </c>
      <c r="AJ2153" s="20"/>
      <c r="AK2153" s="20"/>
      <c r="AL2153" s="20"/>
      <c r="AM2153" s="20"/>
      <c r="AN2153" s="20"/>
      <c r="AO2153" s="20"/>
      <c r="AP2153" s="20"/>
      <c r="AQ2153" s="20"/>
      <c r="AR2153" s="23"/>
      <c r="AS2153" s="23"/>
      <c r="AT2153" s="23"/>
      <c r="AU2153" s="23"/>
      <c r="AV2153" s="23"/>
    </row>
    <row r="2154" ht="15.75" customHeight="1">
      <c r="A2154" s="17" t="str">
        <f t="shared" si="1"/>
        <v>Aruba-The Americas2007</v>
      </c>
      <c r="B2154" s="17" t="s">
        <v>261</v>
      </c>
      <c r="C2154" s="18" t="s">
        <v>259</v>
      </c>
      <c r="D2154" s="19" t="s">
        <v>86</v>
      </c>
      <c r="E2154" s="17">
        <v>4.76360697E8</v>
      </c>
      <c r="F2154" s="18"/>
      <c r="G2154" s="18"/>
      <c r="H2154" s="18">
        <v>0.113</v>
      </c>
      <c r="I2154" s="20">
        <f t="array" ref="I2154:J2154">IFNA(VLOOKUP(A2154,ENERGY!$A$2:$F$2692,{5,6},0),0)</f>
        <v>0</v>
      </c>
      <c r="J2154" s="20">
        <v>0.0</v>
      </c>
      <c r="K2154" s="20">
        <f t="array" ref="K2154:S2154">VLOOKUP(A2154,'HUMAN RESOURCES'!$A$2:$M$2692,{2,3,4,5,6,7,8,9,10},0)</f>
        <v>0.012</v>
      </c>
      <c r="L2154" s="20"/>
      <c r="M2154" s="20">
        <v>77.0</v>
      </c>
      <c r="N2154" s="20">
        <v>72.0</v>
      </c>
      <c r="O2154" s="20">
        <v>0.212</v>
      </c>
      <c r="P2154" s="20">
        <v>0.696</v>
      </c>
      <c r="Q2154" s="20">
        <v>0.092</v>
      </c>
      <c r="R2154" s="20">
        <v>101219.0</v>
      </c>
      <c r="S2154" s="20">
        <v>0.441</v>
      </c>
      <c r="T2154" s="20">
        <f t="array" ref="T2154:U2154">VLOOKUP(A2154,TOURISM!$A$2:$F$2692,{3,6},0)</f>
        <v>1213000000</v>
      </c>
      <c r="U2154" s="20">
        <v>2.7E8</v>
      </c>
      <c r="V2154" s="20" t="str">
        <f t="array" ref="V2154:AA2154">VLOOKUP(A2154,BUSINESS!$A$2:$J$2692,{4,5,6,7,8,9},0)</f>
        <v/>
      </c>
      <c r="W2154" s="20"/>
      <c r="X2154" s="20"/>
      <c r="Y2154" s="20"/>
      <c r="Z2154" s="20">
        <v>0.309</v>
      </c>
      <c r="AA2154" s="20">
        <v>1.122</v>
      </c>
      <c r="AB2154" s="21">
        <f t="shared" si="706"/>
        <v>4706.23793</v>
      </c>
      <c r="AC2154" s="20"/>
      <c r="AD2154" s="20"/>
      <c r="AE2154" s="20">
        <f t="shared" si="710"/>
        <v>2667.483378</v>
      </c>
      <c r="AF2154" s="22" t="b">
        <f t="shared" si="4"/>
        <v>0</v>
      </c>
      <c r="AG2154" s="20" t="b">
        <f t="shared" si="5"/>
        <v>0</v>
      </c>
      <c r="AH2154" s="20" t="b">
        <f t="shared" si="6"/>
        <v>0</v>
      </c>
      <c r="AI2154" s="20" t="b">
        <f t="shared" si="7"/>
        <v>1</v>
      </c>
      <c r="AJ2154" s="20"/>
      <c r="AK2154" s="20"/>
      <c r="AL2154" s="20"/>
      <c r="AM2154" s="20"/>
      <c r="AN2154" s="20"/>
      <c r="AO2154" s="20"/>
      <c r="AP2154" s="20"/>
      <c r="AQ2154" s="20"/>
      <c r="AR2154" s="23"/>
      <c r="AS2154" s="23"/>
      <c r="AT2154" s="23"/>
      <c r="AU2154" s="23"/>
      <c r="AV2154" s="23"/>
    </row>
    <row r="2155" ht="15.75" customHeight="1">
      <c r="A2155" s="17" t="str">
        <f t="shared" si="1"/>
        <v>Aruba-The Americas2008</v>
      </c>
      <c r="B2155" s="17" t="s">
        <v>261</v>
      </c>
      <c r="C2155" s="18" t="s">
        <v>259</v>
      </c>
      <c r="D2155" s="19" t="s">
        <v>87</v>
      </c>
      <c r="E2155" s="17">
        <v>4.78067954E8</v>
      </c>
      <c r="F2155" s="18"/>
      <c r="G2155" s="18"/>
      <c r="H2155" s="18">
        <v>0.11</v>
      </c>
      <c r="I2155" s="20" t="str">
        <f t="array" ref="I2155:J2155">IFNA(VLOOKUP(A2155,ENERGY!$A$2:$F$2692,{5,6},0),0)</f>
        <v/>
      </c>
      <c r="J2155" s="20">
        <v>2255.0</v>
      </c>
      <c r="K2155" s="20">
        <f t="array" ref="K2155:S2155">VLOOKUP(A2155,'HUMAN RESOURCES'!$A$2:$M$2692,{2,3,4,5,6,7,8,9,10},0)</f>
        <v>0.011</v>
      </c>
      <c r="L2155" s="20"/>
      <c r="M2155" s="20">
        <v>77.0</v>
      </c>
      <c r="N2155" s="20">
        <v>72.0</v>
      </c>
      <c r="O2155" s="20">
        <v>0.212</v>
      </c>
      <c r="P2155" s="20">
        <v>0.693</v>
      </c>
      <c r="Q2155" s="20">
        <v>0.096</v>
      </c>
      <c r="R2155" s="20">
        <v>101344.0</v>
      </c>
      <c r="S2155" s="20">
        <v>0.438</v>
      </c>
      <c r="T2155" s="20">
        <f t="array" ref="T2155:U2155">VLOOKUP(A2155,TOURISM!$A$2:$F$2692,{3,6},0)</f>
        <v>1353000000</v>
      </c>
      <c r="U2155" s="20">
        <v>2.73E8</v>
      </c>
      <c r="V2155" s="20" t="str">
        <f t="array" ref="V2155:AA2155">VLOOKUP(A2155,BUSINESS!$A$2:$J$2692,{4,5,6,7,8,9},0)</f>
        <v/>
      </c>
      <c r="W2155" s="20"/>
      <c r="X2155" s="20"/>
      <c r="Y2155" s="20"/>
      <c r="Z2155" s="20">
        <v>0.52</v>
      </c>
      <c r="AA2155" s="20">
        <v>1.192</v>
      </c>
      <c r="AB2155" s="21">
        <f t="shared" si="706"/>
        <v>4717.279306</v>
      </c>
      <c r="AC2155" s="20"/>
      <c r="AD2155" s="20">
        <f t="shared" ref="AD2155:AD2156" si="718">J2155/R2155</f>
        <v>0.02225094727</v>
      </c>
      <c r="AE2155" s="20">
        <f t="shared" si="710"/>
        <v>2693.79539</v>
      </c>
      <c r="AF2155" s="22" t="b">
        <f t="shared" si="4"/>
        <v>0</v>
      </c>
      <c r="AG2155" s="20" t="b">
        <f t="shared" si="5"/>
        <v>0</v>
      </c>
      <c r="AH2155" s="20" t="b">
        <f t="shared" si="6"/>
        <v>1</v>
      </c>
      <c r="AI2155" s="20" t="b">
        <f t="shared" si="7"/>
        <v>1</v>
      </c>
      <c r="AJ2155" s="20"/>
      <c r="AK2155" s="20"/>
      <c r="AL2155" s="20"/>
      <c r="AM2155" s="20"/>
      <c r="AN2155" s="20"/>
      <c r="AO2155" s="20"/>
      <c r="AP2155" s="20"/>
      <c r="AQ2155" s="20"/>
      <c r="AR2155" s="23"/>
      <c r="AS2155" s="23"/>
      <c r="AT2155" s="23"/>
      <c r="AU2155" s="23"/>
      <c r="AV2155" s="23"/>
    </row>
    <row r="2156" ht="15.75" customHeight="1">
      <c r="A2156" s="17" t="str">
        <f t="shared" si="1"/>
        <v>Aruba-The Americas2009</v>
      </c>
      <c r="B2156" s="17" t="s">
        <v>261</v>
      </c>
      <c r="C2156" s="18" t="s">
        <v>259</v>
      </c>
      <c r="D2156" s="19" t="s">
        <v>88</v>
      </c>
      <c r="E2156" s="17">
        <v>4.791E8</v>
      </c>
      <c r="F2156" s="18"/>
      <c r="G2156" s="18"/>
      <c r="H2156" s="18">
        <v>0.112</v>
      </c>
      <c r="I2156" s="20" t="str">
        <f t="array" ref="I2156:J2156">IFNA(VLOOKUP(A2156,ENERGY!$A$2:$F$2692,{5,6},0),0)</f>
        <v/>
      </c>
      <c r="J2156" s="20">
        <v>2274.0</v>
      </c>
      <c r="K2156" s="20">
        <f t="array" ref="K2156:S2156">VLOOKUP(A2156,'HUMAN RESOURCES'!$A$2:$M$2692,{2,3,4,5,6,7,8,9,10},0)</f>
        <v>0.011</v>
      </c>
      <c r="L2156" s="20"/>
      <c r="M2156" s="20">
        <v>77.0</v>
      </c>
      <c r="N2156" s="20">
        <v>72.0</v>
      </c>
      <c r="O2156" s="20">
        <v>0.21</v>
      </c>
      <c r="P2156" s="20">
        <v>0.69</v>
      </c>
      <c r="Q2156" s="20">
        <v>0.099</v>
      </c>
      <c r="R2156" s="20">
        <v>101418.0</v>
      </c>
      <c r="S2156" s="20">
        <v>0.434</v>
      </c>
      <c r="T2156" s="20">
        <f t="array" ref="T2156:U2156">VLOOKUP(A2156,TOURISM!$A$2:$F$2692,{3,6},0)</f>
        <v>1224000000</v>
      </c>
      <c r="U2156" s="20">
        <v>2.65E8</v>
      </c>
      <c r="V2156" s="20" t="str">
        <f t="array" ref="V2156:AA2156">VLOOKUP(A2156,BUSINESS!$A$2:$J$2692,{4,5,6,7,8,9},0)</f>
        <v/>
      </c>
      <c r="W2156" s="20"/>
      <c r="X2156" s="20"/>
      <c r="Y2156" s="20"/>
      <c r="Z2156" s="20">
        <v>0.58</v>
      </c>
      <c r="AA2156" s="20">
        <v>1.262</v>
      </c>
      <c r="AB2156" s="21">
        <f t="shared" si="706"/>
        <v>4724.013489</v>
      </c>
      <c r="AC2156" s="20"/>
      <c r="AD2156" s="20">
        <f t="shared" si="718"/>
        <v>0.02242205526</v>
      </c>
      <c r="AE2156" s="20">
        <f t="shared" si="710"/>
        <v>2612.948392</v>
      </c>
      <c r="AF2156" s="22" t="b">
        <f t="shared" si="4"/>
        <v>0</v>
      </c>
      <c r="AG2156" s="20" t="b">
        <f t="shared" si="5"/>
        <v>0</v>
      </c>
      <c r="AH2156" s="20" t="b">
        <f t="shared" si="6"/>
        <v>1</v>
      </c>
      <c r="AI2156" s="20" t="b">
        <f t="shared" si="7"/>
        <v>1</v>
      </c>
      <c r="AJ2156" s="20"/>
      <c r="AK2156" s="20"/>
      <c r="AL2156" s="20"/>
      <c r="AM2156" s="20"/>
      <c r="AN2156" s="20"/>
      <c r="AO2156" s="20"/>
      <c r="AP2156" s="20"/>
      <c r="AQ2156" s="20"/>
      <c r="AR2156" s="23"/>
      <c r="AS2156" s="23"/>
      <c r="AT2156" s="23"/>
      <c r="AU2156" s="23"/>
      <c r="AV2156" s="23"/>
    </row>
    <row r="2157" ht="15.75" customHeight="1">
      <c r="A2157" s="17" t="str">
        <f t="shared" si="1"/>
        <v>Aruba-The Americas2010</v>
      </c>
      <c r="B2157" s="17" t="s">
        <v>261</v>
      </c>
      <c r="C2157" s="18" t="s">
        <v>259</v>
      </c>
      <c r="D2157" s="19" t="s">
        <v>89</v>
      </c>
      <c r="E2157" s="17">
        <v>4.82397041E8</v>
      </c>
      <c r="F2157" s="18"/>
      <c r="G2157" s="18"/>
      <c r="H2157" s="18">
        <v>0.108</v>
      </c>
      <c r="I2157" s="20">
        <f t="array" ref="I2157:J2157">IFNA(VLOOKUP(A2157,ENERGY!$A$2:$F$2692,{5,6},0),0)</f>
        <v>0</v>
      </c>
      <c r="J2157" s="20">
        <v>0.0</v>
      </c>
      <c r="K2157" s="20">
        <f t="array" ref="K2157:S2157">VLOOKUP(A2157,'HUMAN RESOURCES'!$A$2:$M$2692,{2,3,4,5,6,7,8,9,10},0)</f>
        <v>0.011</v>
      </c>
      <c r="L2157" s="20"/>
      <c r="M2157" s="20">
        <v>77.0</v>
      </c>
      <c r="N2157" s="20">
        <v>73.0</v>
      </c>
      <c r="O2157" s="20">
        <v>0.208</v>
      </c>
      <c r="P2157" s="20">
        <v>0.689</v>
      </c>
      <c r="Q2157" s="20">
        <v>0.103</v>
      </c>
      <c r="R2157" s="20">
        <v>101597.0</v>
      </c>
      <c r="S2157" s="20">
        <v>0.431</v>
      </c>
      <c r="T2157" s="20">
        <f t="array" ref="T2157:U2157">VLOOKUP(A2157,TOURISM!$A$2:$F$2692,{3,6},0)</f>
        <v>1256000000</v>
      </c>
      <c r="U2157" s="20">
        <v>2.64E8</v>
      </c>
      <c r="V2157" s="20" t="str">
        <f t="array" ref="V2157:AA2157">VLOOKUP(A2157,BUSINESS!$A$2:$J$2692,{4,5,6,7,8,9},0)</f>
        <v/>
      </c>
      <c r="W2157" s="20"/>
      <c r="X2157" s="20"/>
      <c r="Y2157" s="20"/>
      <c r="Z2157" s="20">
        <v>0.62</v>
      </c>
      <c r="AA2157" s="20">
        <v>1.297</v>
      </c>
      <c r="AB2157" s="21">
        <f t="shared" si="706"/>
        <v>4748.142573</v>
      </c>
      <c r="AC2157" s="20"/>
      <c r="AD2157" s="20"/>
      <c r="AE2157" s="20">
        <f t="shared" si="710"/>
        <v>2598.501924</v>
      </c>
      <c r="AF2157" s="22" t="b">
        <f t="shared" si="4"/>
        <v>0</v>
      </c>
      <c r="AG2157" s="20" t="b">
        <f t="shared" si="5"/>
        <v>0</v>
      </c>
      <c r="AH2157" s="20" t="b">
        <f t="shared" si="6"/>
        <v>0</v>
      </c>
      <c r="AI2157" s="20" t="b">
        <f t="shared" si="7"/>
        <v>1</v>
      </c>
      <c r="AJ2157" s="20"/>
      <c r="AK2157" s="20"/>
      <c r="AL2157" s="20"/>
      <c r="AM2157" s="20"/>
      <c r="AN2157" s="20"/>
      <c r="AO2157" s="20"/>
      <c r="AP2157" s="20"/>
      <c r="AQ2157" s="20"/>
      <c r="AR2157" s="23"/>
      <c r="AS2157" s="23"/>
      <c r="AT2157" s="23"/>
      <c r="AU2157" s="23"/>
      <c r="AV2157" s="23"/>
    </row>
    <row r="2158" ht="15.75" customHeight="1">
      <c r="A2158" s="17" t="str">
        <f t="shared" si="1"/>
        <v>Aruba-The Americas2011</v>
      </c>
      <c r="B2158" s="17" t="s">
        <v>261</v>
      </c>
      <c r="C2158" s="18" t="s">
        <v>259</v>
      </c>
      <c r="D2158" s="19" t="s">
        <v>90</v>
      </c>
      <c r="E2158" s="17">
        <v>4.82592593E8</v>
      </c>
      <c r="F2158" s="18"/>
      <c r="G2158" s="18"/>
      <c r="H2158" s="18">
        <v>0.107</v>
      </c>
      <c r="I2158" s="20" t="str">
        <f t="array" ref="I2158:J2158">IFNA(VLOOKUP(A2158,ENERGY!$A$2:$F$2692,{5,6},0),0)</f>
        <v/>
      </c>
      <c r="J2158" s="20">
        <v>2237.0</v>
      </c>
      <c r="K2158" s="20">
        <f t="array" ref="K2158:S2158">VLOOKUP(A2158,'HUMAN RESOURCES'!$A$2:$M$2692,{2,3,4,5,6,7,8,9,10},0)</f>
        <v>0.011</v>
      </c>
      <c r="L2158" s="20"/>
      <c r="M2158" s="20">
        <v>78.0</v>
      </c>
      <c r="N2158" s="20">
        <v>73.0</v>
      </c>
      <c r="O2158" s="20">
        <v>0.204</v>
      </c>
      <c r="P2158" s="20">
        <v>0.689</v>
      </c>
      <c r="Q2158" s="20">
        <v>0.107</v>
      </c>
      <c r="R2158" s="20">
        <v>101932.0</v>
      </c>
      <c r="S2158" s="20">
        <v>0.427</v>
      </c>
      <c r="T2158" s="20">
        <f t="array" ref="T2158:U2158">VLOOKUP(A2158,TOURISM!$A$2:$F$2692,{3,6},0)</f>
        <v>1360000000</v>
      </c>
      <c r="U2158" s="20">
        <v>2.89E8</v>
      </c>
      <c r="V2158" s="20" t="str">
        <f t="array" ref="V2158:AA2158">VLOOKUP(A2158,BUSINESS!$A$2:$J$2692,{4,5,6,7,8,9},0)</f>
        <v/>
      </c>
      <c r="W2158" s="20"/>
      <c r="X2158" s="20"/>
      <c r="Y2158" s="20"/>
      <c r="Z2158" s="20">
        <v>0.69</v>
      </c>
      <c r="AA2158" s="20"/>
      <c r="AB2158" s="21">
        <f t="shared" si="706"/>
        <v>4734.456236</v>
      </c>
      <c r="AC2158" s="20"/>
      <c r="AD2158" s="20">
        <f t="shared" ref="AD2158:AD2159" si="719">J2158/R2158</f>
        <v>0.02194600322</v>
      </c>
      <c r="AE2158" s="20">
        <f t="shared" si="710"/>
        <v>2835.223482</v>
      </c>
      <c r="AF2158" s="22" t="b">
        <f t="shared" si="4"/>
        <v>0</v>
      </c>
      <c r="AG2158" s="20" t="b">
        <f t="shared" si="5"/>
        <v>0</v>
      </c>
      <c r="AH2158" s="20" t="b">
        <f t="shared" si="6"/>
        <v>1</v>
      </c>
      <c r="AI2158" s="20" t="b">
        <f t="shared" si="7"/>
        <v>1</v>
      </c>
      <c r="AJ2158" s="20"/>
      <c r="AK2158" s="20"/>
      <c r="AL2158" s="20"/>
      <c r="AM2158" s="20"/>
      <c r="AN2158" s="20"/>
      <c r="AO2158" s="20"/>
      <c r="AP2158" s="20"/>
      <c r="AQ2158" s="20"/>
      <c r="AR2158" s="23"/>
      <c r="AS2158" s="23"/>
      <c r="AT2158" s="23"/>
      <c r="AU2158" s="23"/>
      <c r="AV2158" s="23"/>
    </row>
    <row r="2159" ht="15.75" customHeight="1">
      <c r="A2159" s="17" t="str">
        <f t="shared" si="1"/>
        <v>Aruba-The Americas2012</v>
      </c>
      <c r="B2159" s="17" t="s">
        <v>261</v>
      </c>
      <c r="C2159" s="18" t="s">
        <v>259</v>
      </c>
      <c r="D2159" s="19" t="s">
        <v>91</v>
      </c>
      <c r="E2159" s="17">
        <v>4.87038678E8</v>
      </c>
      <c r="F2159" s="18"/>
      <c r="G2159" s="18"/>
      <c r="H2159" s="18">
        <v>0.097</v>
      </c>
      <c r="I2159" s="20" t="str">
        <f t="array" ref="I2159:J2159">IFNA(VLOOKUP(A2159,ENERGY!$A$2:$F$2692,{5,6},0),0)</f>
        <v/>
      </c>
      <c r="J2159" s="20">
        <v>2259.0</v>
      </c>
      <c r="K2159" s="20">
        <f t="array" ref="K2159:S2159">VLOOKUP(A2159,'HUMAN RESOURCES'!$A$2:$M$2692,{2,3,4,5,6,7,8,9,10},0)</f>
        <v>0.01</v>
      </c>
      <c r="L2159" s="20"/>
      <c r="M2159" s="20">
        <v>78.0</v>
      </c>
      <c r="N2159" s="20">
        <v>73.0</v>
      </c>
      <c r="O2159" s="20">
        <v>0.199</v>
      </c>
      <c r="P2159" s="20">
        <v>0.69</v>
      </c>
      <c r="Q2159" s="20">
        <v>0.11</v>
      </c>
      <c r="R2159" s="20">
        <v>102384.0</v>
      </c>
      <c r="S2159" s="20">
        <v>0.424</v>
      </c>
      <c r="T2159" s="20">
        <f t="array" ref="T2159:U2159">VLOOKUP(A2159,TOURISM!$A$2:$F$2692,{3,6},0)</f>
        <v>1414000000</v>
      </c>
      <c r="U2159" s="20">
        <v>2.96E8</v>
      </c>
      <c r="V2159" s="20" t="str">
        <f t="array" ref="V2159:AA2159">VLOOKUP(A2159,BUSINESS!$A$2:$J$2692,{4,5,6,7,8,9},0)</f>
        <v/>
      </c>
      <c r="W2159" s="20"/>
      <c r="X2159" s="20"/>
      <c r="Y2159" s="20"/>
      <c r="Z2159" s="20">
        <v>0.74</v>
      </c>
      <c r="AA2159" s="20">
        <v>1.319</v>
      </c>
      <c r="AB2159" s="21">
        <f t="shared" si="706"/>
        <v>4756.980368</v>
      </c>
      <c r="AC2159" s="20"/>
      <c r="AD2159" s="20">
        <f t="shared" si="719"/>
        <v>0.02206399437</v>
      </c>
      <c r="AE2159" s="20">
        <f t="shared" si="710"/>
        <v>2891.076731</v>
      </c>
      <c r="AF2159" s="22" t="b">
        <f t="shared" si="4"/>
        <v>0</v>
      </c>
      <c r="AG2159" s="20" t="b">
        <f t="shared" si="5"/>
        <v>0</v>
      </c>
      <c r="AH2159" s="20" t="b">
        <f t="shared" si="6"/>
        <v>1</v>
      </c>
      <c r="AI2159" s="20" t="b">
        <f t="shared" si="7"/>
        <v>1</v>
      </c>
      <c r="AJ2159" s="20"/>
      <c r="AK2159" s="20"/>
      <c r="AL2159" s="20"/>
      <c r="AM2159" s="20"/>
      <c r="AN2159" s="20"/>
      <c r="AO2159" s="20"/>
      <c r="AP2159" s="20"/>
      <c r="AQ2159" s="20"/>
      <c r="AR2159" s="23"/>
      <c r="AS2159" s="23"/>
      <c r="AT2159" s="23"/>
      <c r="AU2159" s="23"/>
      <c r="AV2159" s="23"/>
    </row>
    <row r="2160" ht="15.75" customHeight="1">
      <c r="A2160" s="17" t="str">
        <f t="shared" si="1"/>
        <v>Aruba-The Americas2000</v>
      </c>
      <c r="B2160" s="17" t="s">
        <v>261</v>
      </c>
      <c r="C2160" s="18" t="s">
        <v>259</v>
      </c>
      <c r="D2160" s="19" t="s">
        <v>76</v>
      </c>
      <c r="E2160" s="17">
        <v>4.90916835E8</v>
      </c>
      <c r="F2160" s="18"/>
      <c r="G2160" s="18"/>
      <c r="H2160" s="18">
        <v>0.092</v>
      </c>
      <c r="I2160" s="20" t="str">
        <f t="array" ref="I2160:J2160">IFNA(VLOOKUP(A2160,ENERGY!$A$2:$F$2692,{5,6},0),0)</f>
        <v/>
      </c>
      <c r="J2160" s="20"/>
      <c r="K2160" s="20">
        <f t="array" ref="K2160:S2160">VLOOKUP(A2160,'HUMAN RESOURCES'!$A$2:$M$2692,{2,3,4,5,6,7,8,9,10},0)</f>
        <v>0.014</v>
      </c>
      <c r="L2160" s="20"/>
      <c r="M2160" s="20">
        <v>76.0</v>
      </c>
      <c r="N2160" s="20">
        <v>71.0</v>
      </c>
      <c r="O2160" s="20">
        <v>0.232</v>
      </c>
      <c r="P2160" s="20">
        <v>0.692</v>
      </c>
      <c r="Q2160" s="20">
        <v>0.076</v>
      </c>
      <c r="R2160" s="20">
        <v>90858.0</v>
      </c>
      <c r="S2160" s="20">
        <v>0.467</v>
      </c>
      <c r="T2160" s="20">
        <f t="array" ref="T2160:U2160">VLOOKUP(A2160,TOURISM!$A$2:$F$2692,{3,6},0)</f>
        <v>850000000</v>
      </c>
      <c r="U2160" s="20">
        <v>1.63E8</v>
      </c>
      <c r="V2160" s="20" t="str">
        <f t="array" ref="V2160:AA2160">VLOOKUP(A2160,BUSINESS!$A$2:$J$2692,{4,5,6,7,8,9},0)</f>
        <v/>
      </c>
      <c r="W2160" s="20"/>
      <c r="X2160" s="20"/>
      <c r="Y2160" s="20"/>
      <c r="Z2160" s="20">
        <v>0.154</v>
      </c>
      <c r="AA2160" s="20">
        <v>0.165</v>
      </c>
      <c r="AB2160" s="21">
        <f t="shared" si="706"/>
        <v>5403.121739</v>
      </c>
      <c r="AC2160" s="20"/>
      <c r="AD2160" s="20"/>
      <c r="AE2160" s="20">
        <f t="shared" si="710"/>
        <v>1794.008233</v>
      </c>
      <c r="AF2160" s="22" t="b">
        <f t="shared" si="4"/>
        <v>0</v>
      </c>
      <c r="AG2160" s="20" t="b">
        <f t="shared" si="5"/>
        <v>0</v>
      </c>
      <c r="AH2160" s="20" t="b">
        <f t="shared" si="6"/>
        <v>0</v>
      </c>
      <c r="AI2160" s="20" t="b">
        <f t="shared" si="7"/>
        <v>1</v>
      </c>
      <c r="AJ2160" s="20"/>
      <c r="AK2160" s="20"/>
      <c r="AL2160" s="20"/>
      <c r="AM2160" s="20"/>
      <c r="AN2160" s="20"/>
      <c r="AO2160" s="20"/>
      <c r="AP2160" s="20"/>
      <c r="AQ2160" s="20"/>
      <c r="AR2160" s="23"/>
      <c r="AS2160" s="23"/>
      <c r="AT2160" s="23"/>
      <c r="AU2160" s="23"/>
      <c r="AV2160" s="23"/>
    </row>
    <row r="2161" ht="15.75" customHeight="1">
      <c r="A2161" s="17" t="str">
        <f t="shared" si="1"/>
        <v>Bahamas, The-The Americas2001</v>
      </c>
      <c r="B2161" s="17" t="s">
        <v>262</v>
      </c>
      <c r="C2161" s="18" t="s">
        <v>259</v>
      </c>
      <c r="D2161" s="19" t="s">
        <v>77</v>
      </c>
      <c r="E2161" s="17">
        <v>6.10372697E8</v>
      </c>
      <c r="F2161" s="18">
        <v>0.052</v>
      </c>
      <c r="G2161" s="18">
        <v>1107.0</v>
      </c>
      <c r="H2161" s="18">
        <v>0.06</v>
      </c>
      <c r="I2161" s="20" t="str">
        <f t="array" ref="I2161:J2161">IFNA(VLOOKUP(A2161,ENERGY!$A$2:$F$2692,{5,6},0),0)</f>
        <v/>
      </c>
      <c r="J2161" s="20"/>
      <c r="K2161" s="20">
        <f t="array" ref="K2161:S2161">VLOOKUP(A2161,'HUMAN RESOURCES'!$A$2:$M$2692,{2,3,4,5,6,7,8,9,10},0)</f>
        <v>0.017</v>
      </c>
      <c r="L2161" s="20">
        <v>0.013</v>
      </c>
      <c r="M2161" s="20">
        <v>76.0</v>
      </c>
      <c r="N2161" s="20">
        <v>70.0</v>
      </c>
      <c r="O2161" s="20">
        <v>0.286</v>
      </c>
      <c r="P2161" s="20">
        <v>0.659</v>
      </c>
      <c r="Q2161" s="20">
        <v>0.055</v>
      </c>
      <c r="R2161" s="20">
        <v>303005.0</v>
      </c>
      <c r="S2161" s="20">
        <v>0.821</v>
      </c>
      <c r="T2161" s="20">
        <f t="array" ref="T2161:U2161">VLOOKUP(A2161,TOURISM!$A$2:$F$2692,{3,6},0)</f>
        <v>1665000000</v>
      </c>
      <c r="U2161" s="20">
        <v>3.42E8</v>
      </c>
      <c r="V2161" s="20" t="str">
        <f t="array" ref="V2161:AA2161">VLOOKUP(A2161,BUSINESS!$A$2:$J$2692,{4,5,6,7,8,9},0)</f>
        <v/>
      </c>
      <c r="W2161" s="20"/>
      <c r="X2161" s="20"/>
      <c r="Y2161" s="20"/>
      <c r="Z2161" s="20">
        <v>0.118</v>
      </c>
      <c r="AA2161" s="20">
        <v>0.2</v>
      </c>
      <c r="AB2161" s="21">
        <f t="shared" si="706"/>
        <v>2014.398102</v>
      </c>
      <c r="AC2161" s="20"/>
      <c r="AD2161" s="20"/>
      <c r="AE2161" s="20">
        <f t="shared" si="710"/>
        <v>1128.694246</v>
      </c>
      <c r="AF2161" s="22" t="b">
        <f t="shared" si="4"/>
        <v>0</v>
      </c>
      <c r="AG2161" s="20" t="b">
        <f t="shared" si="5"/>
        <v>0</v>
      </c>
      <c r="AH2161" s="20" t="b">
        <f t="shared" si="6"/>
        <v>0</v>
      </c>
      <c r="AI2161" s="20" t="b">
        <f t="shared" si="7"/>
        <v>1</v>
      </c>
      <c r="AJ2161" s="20"/>
      <c r="AK2161" s="20"/>
      <c r="AL2161" s="20"/>
      <c r="AM2161" s="20"/>
      <c r="AN2161" s="20"/>
      <c r="AO2161" s="20"/>
      <c r="AP2161" s="20"/>
      <c r="AQ2161" s="20"/>
      <c r="AR2161" s="23"/>
      <c r="AS2161" s="23"/>
      <c r="AT2161" s="23"/>
      <c r="AU2161" s="23"/>
      <c r="AV2161" s="23"/>
    </row>
    <row r="2162" ht="15.75" customHeight="1">
      <c r="A2162" s="17" t="str">
        <f t="shared" si="1"/>
        <v>Bahamas, The-The Americas2002</v>
      </c>
      <c r="B2162" s="17" t="s">
        <v>262</v>
      </c>
      <c r="C2162" s="18" t="s">
        <v>259</v>
      </c>
      <c r="D2162" s="19" t="s">
        <v>79</v>
      </c>
      <c r="E2162" s="17">
        <v>6.11040126E8</v>
      </c>
      <c r="F2162" s="18">
        <v>0.051</v>
      </c>
      <c r="G2162" s="18">
        <v>1107.0</v>
      </c>
      <c r="H2162" s="18">
        <v>0.06</v>
      </c>
      <c r="I2162" s="20" t="str">
        <f t="array" ref="I2162:J2162">IFNA(VLOOKUP(A2162,ENERGY!$A$2:$F$2692,{5,6},0),0)</f>
        <v/>
      </c>
      <c r="J2162" s="20">
        <v>2464.0</v>
      </c>
      <c r="K2162" s="20">
        <f t="array" ref="K2162:S2162">VLOOKUP(A2162,'HUMAN RESOURCES'!$A$2:$M$2692,{2,3,4,5,6,7,8,9,10},0)</f>
        <v>0.016</v>
      </c>
      <c r="L2162" s="20">
        <v>0.013</v>
      </c>
      <c r="M2162" s="20">
        <v>76.0</v>
      </c>
      <c r="N2162" s="20">
        <v>70.0</v>
      </c>
      <c r="O2162" s="20">
        <v>0.279</v>
      </c>
      <c r="P2162" s="20">
        <v>0.664</v>
      </c>
      <c r="Q2162" s="20">
        <v>0.057</v>
      </c>
      <c r="R2162" s="20">
        <v>309039.0</v>
      </c>
      <c r="S2162" s="20">
        <v>0.821</v>
      </c>
      <c r="T2162" s="20">
        <f t="array" ref="T2162:U2162">VLOOKUP(A2162,TOURISM!$A$2:$F$2692,{3,6},0)</f>
        <v>1773000000</v>
      </c>
      <c r="U2162" s="20">
        <v>3.38E8</v>
      </c>
      <c r="V2162" s="20" t="str">
        <f t="array" ref="V2162:AA2162">VLOOKUP(A2162,BUSINESS!$A$2:$J$2692,{4,5,6,7,8,9},0)</f>
        <v/>
      </c>
      <c r="W2162" s="20"/>
      <c r="X2162" s="20"/>
      <c r="Y2162" s="20"/>
      <c r="Z2162" s="20">
        <v>0.18</v>
      </c>
      <c r="AA2162" s="20">
        <v>0.394</v>
      </c>
      <c r="AB2162" s="21">
        <f t="shared" si="706"/>
        <v>1977.226583</v>
      </c>
      <c r="AC2162" s="20"/>
      <c r="AD2162" s="20">
        <f t="shared" ref="AD2162:AD2166" si="720">J2162/R2162</f>
        <v>0.007973103718</v>
      </c>
      <c r="AE2162" s="20">
        <f t="shared" si="710"/>
        <v>1093.713091</v>
      </c>
      <c r="AF2162" s="22" t="b">
        <f t="shared" si="4"/>
        <v>0</v>
      </c>
      <c r="AG2162" s="20" t="b">
        <f t="shared" si="5"/>
        <v>0</v>
      </c>
      <c r="AH2162" s="20" t="b">
        <f t="shared" si="6"/>
        <v>0</v>
      </c>
      <c r="AI2162" s="20" t="b">
        <f t="shared" si="7"/>
        <v>1</v>
      </c>
      <c r="AJ2162" s="20"/>
      <c r="AK2162" s="20"/>
      <c r="AL2162" s="20"/>
      <c r="AM2162" s="20"/>
      <c r="AN2162" s="20"/>
      <c r="AO2162" s="20"/>
      <c r="AP2162" s="20"/>
      <c r="AQ2162" s="20"/>
      <c r="AR2162" s="23"/>
      <c r="AS2162" s="23"/>
      <c r="AT2162" s="23"/>
      <c r="AU2162" s="23"/>
      <c r="AV2162" s="23"/>
    </row>
    <row r="2163" ht="15.75" customHeight="1">
      <c r="A2163" s="17" t="str">
        <f t="shared" si="1"/>
        <v>Bahamas, The-The Americas2003</v>
      </c>
      <c r="B2163" s="17" t="s">
        <v>262</v>
      </c>
      <c r="C2163" s="18" t="s">
        <v>259</v>
      </c>
      <c r="D2163" s="19" t="s">
        <v>81</v>
      </c>
      <c r="E2163" s="17">
        <v>6.14877971E8</v>
      </c>
      <c r="F2163" s="18">
        <v>0.053</v>
      </c>
      <c r="G2163" s="18">
        <v>1183.0</v>
      </c>
      <c r="H2163" s="18">
        <v>0.06</v>
      </c>
      <c r="I2163" s="20" t="str">
        <f t="array" ref="I2163:J2163">IFNA(VLOOKUP(A2163,ENERGY!$A$2:$F$2692,{5,6},0),0)</f>
        <v/>
      </c>
      <c r="J2163" s="20">
        <v>1643.0</v>
      </c>
      <c r="K2163" s="20">
        <f t="array" ref="K2163:S2163">VLOOKUP(A2163,'HUMAN RESOURCES'!$A$2:$M$2692,{2,3,4,5,6,7,8,9,10},0)</f>
        <v>0.016</v>
      </c>
      <c r="L2163" s="20">
        <v>0.013</v>
      </c>
      <c r="M2163" s="20">
        <v>76.0</v>
      </c>
      <c r="N2163" s="20">
        <v>70.0</v>
      </c>
      <c r="O2163" s="20">
        <v>0.271</v>
      </c>
      <c r="P2163" s="20">
        <v>0.67</v>
      </c>
      <c r="Q2163" s="20">
        <v>0.059</v>
      </c>
      <c r="R2163" s="20">
        <v>315624.0</v>
      </c>
      <c r="S2163" s="20">
        <v>0.822</v>
      </c>
      <c r="T2163" s="20">
        <f t="array" ref="T2163:U2163">VLOOKUP(A2163,TOURISM!$A$2:$F$2692,{3,6},0)</f>
        <v>1770000000</v>
      </c>
      <c r="U2163" s="20">
        <v>4.04E8</v>
      </c>
      <c r="V2163" s="20" t="str">
        <f t="array" ref="V2163:AA2163">VLOOKUP(A2163,BUSINESS!$A$2:$J$2692,{4,5,6,7,8,9},0)</f>
        <v/>
      </c>
      <c r="W2163" s="20"/>
      <c r="X2163" s="20"/>
      <c r="Y2163" s="20"/>
      <c r="Z2163" s="20">
        <v>0.2</v>
      </c>
      <c r="AA2163" s="20">
        <v>0.387</v>
      </c>
      <c r="AB2163" s="21">
        <f t="shared" si="706"/>
        <v>1948.134397</v>
      </c>
      <c r="AC2163" s="20"/>
      <c r="AD2163" s="20">
        <f t="shared" si="720"/>
        <v>0.005205561047</v>
      </c>
      <c r="AE2163" s="20">
        <f t="shared" si="710"/>
        <v>1280.004055</v>
      </c>
      <c r="AF2163" s="22" t="b">
        <f t="shared" si="4"/>
        <v>0</v>
      </c>
      <c r="AG2163" s="20" t="b">
        <f t="shared" si="5"/>
        <v>0</v>
      </c>
      <c r="AH2163" s="20" t="b">
        <f t="shared" si="6"/>
        <v>0</v>
      </c>
      <c r="AI2163" s="20" t="b">
        <f t="shared" si="7"/>
        <v>1</v>
      </c>
      <c r="AJ2163" s="20"/>
      <c r="AK2163" s="20"/>
      <c r="AL2163" s="20"/>
      <c r="AM2163" s="20"/>
      <c r="AN2163" s="20"/>
      <c r="AO2163" s="20"/>
      <c r="AP2163" s="20"/>
      <c r="AQ2163" s="20"/>
      <c r="AR2163" s="23"/>
      <c r="AS2163" s="23"/>
      <c r="AT2163" s="23"/>
      <c r="AU2163" s="23"/>
      <c r="AV2163" s="23"/>
    </row>
    <row r="2164" ht="15.75" customHeight="1">
      <c r="A2164" s="17" t="str">
        <f t="shared" si="1"/>
        <v>Bahamas, The-The Americas2004</v>
      </c>
      <c r="B2164" s="17" t="s">
        <v>262</v>
      </c>
      <c r="C2164" s="18" t="s">
        <v>259</v>
      </c>
      <c r="D2164" s="19" t="s">
        <v>83</v>
      </c>
      <c r="E2164" s="17">
        <v>6.18433501E8</v>
      </c>
      <c r="F2164" s="18">
        <v>0.056</v>
      </c>
      <c r="G2164" s="18">
        <v>1237.0</v>
      </c>
      <c r="H2164" s="18">
        <v>0.06</v>
      </c>
      <c r="I2164" s="20" t="str">
        <f t="array" ref="I2164:J2164">IFNA(VLOOKUP(A2164,ENERGY!$A$2:$F$2692,{5,6},0),0)</f>
        <v/>
      </c>
      <c r="J2164" s="20">
        <v>1045.0</v>
      </c>
      <c r="K2164" s="20">
        <f t="array" ref="K2164:S2164">VLOOKUP(A2164,'HUMAN RESOURCES'!$A$2:$M$2692,{2,3,4,5,6,7,8,9,10},0)</f>
        <v>0.015</v>
      </c>
      <c r="L2164" s="20">
        <v>0.013</v>
      </c>
      <c r="M2164" s="20">
        <v>77.0</v>
      </c>
      <c r="N2164" s="20">
        <v>70.0</v>
      </c>
      <c r="O2164" s="20">
        <v>0.263</v>
      </c>
      <c r="P2164" s="20">
        <v>0.676</v>
      </c>
      <c r="Q2164" s="20">
        <v>0.061</v>
      </c>
      <c r="R2164" s="20">
        <v>322400.0</v>
      </c>
      <c r="S2164" s="20">
        <v>0.822</v>
      </c>
      <c r="T2164" s="20">
        <f t="array" ref="T2164:U2164">VLOOKUP(A2164,TOURISM!$A$2:$F$2692,{3,6},0)</f>
        <v>1897000000</v>
      </c>
      <c r="U2164" s="20">
        <v>4.69E8</v>
      </c>
      <c r="V2164" s="20" t="str">
        <f t="array" ref="V2164:AA2164">VLOOKUP(A2164,BUSINESS!$A$2:$J$2692,{4,5,6,7,8,9},0)</f>
        <v/>
      </c>
      <c r="W2164" s="20"/>
      <c r="X2164" s="20"/>
      <c r="Y2164" s="20"/>
      <c r="Z2164" s="20">
        <v>0.22</v>
      </c>
      <c r="AA2164" s="20">
        <v>0.577</v>
      </c>
      <c r="AB2164" s="21">
        <f t="shared" si="706"/>
        <v>1918.218055</v>
      </c>
      <c r="AC2164" s="20"/>
      <c r="AD2164" s="20">
        <f t="shared" si="720"/>
        <v>0.003241315136</v>
      </c>
      <c r="AE2164" s="20">
        <f t="shared" si="710"/>
        <v>1454.71464</v>
      </c>
      <c r="AF2164" s="22" t="b">
        <f t="shared" si="4"/>
        <v>0</v>
      </c>
      <c r="AG2164" s="20" t="b">
        <f t="shared" si="5"/>
        <v>0</v>
      </c>
      <c r="AH2164" s="20" t="b">
        <f t="shared" si="6"/>
        <v>0</v>
      </c>
      <c r="AI2164" s="20" t="b">
        <f t="shared" si="7"/>
        <v>1</v>
      </c>
      <c r="AJ2164" s="20"/>
      <c r="AK2164" s="20"/>
      <c r="AL2164" s="20"/>
      <c r="AM2164" s="20"/>
      <c r="AN2164" s="20"/>
      <c r="AO2164" s="20"/>
      <c r="AP2164" s="20"/>
      <c r="AQ2164" s="20"/>
      <c r="AR2164" s="23"/>
      <c r="AS2164" s="23"/>
      <c r="AT2164" s="23"/>
      <c r="AU2164" s="23"/>
      <c r="AV2164" s="23"/>
    </row>
    <row r="2165" ht="15.75" customHeight="1">
      <c r="A2165" s="17" t="str">
        <f t="shared" si="1"/>
        <v>Bahamas, The-The Americas2005</v>
      </c>
      <c r="B2165" s="17" t="s">
        <v>262</v>
      </c>
      <c r="C2165" s="18" t="s">
        <v>259</v>
      </c>
      <c r="D2165" s="19" t="s">
        <v>84</v>
      </c>
      <c r="E2165" s="17">
        <v>6.22026107E8</v>
      </c>
      <c r="F2165" s="18">
        <v>0.06</v>
      </c>
      <c r="G2165" s="18">
        <v>1326.0</v>
      </c>
      <c r="H2165" s="18">
        <v>0.06</v>
      </c>
      <c r="I2165" s="20">
        <f t="array" ref="I2165:J2165">IFNA(VLOOKUP(A2165,ENERGY!$A$2:$F$2692,{5,6},0),0)</f>
        <v>709</v>
      </c>
      <c r="J2165" s="20">
        <v>1547.0</v>
      </c>
      <c r="K2165" s="20">
        <f t="array" ref="K2165:S2165">VLOOKUP(A2165,'HUMAN RESOURCES'!$A$2:$M$2692,{2,3,4,5,6,7,8,9,10},0)</f>
        <v>0.015</v>
      </c>
      <c r="L2165" s="20">
        <v>0.013</v>
      </c>
      <c r="M2165" s="20">
        <v>77.0</v>
      </c>
      <c r="N2165" s="20">
        <v>71.0</v>
      </c>
      <c r="O2165" s="20">
        <v>0.256</v>
      </c>
      <c r="P2165" s="20">
        <v>0.682</v>
      </c>
      <c r="Q2165" s="20">
        <v>0.062</v>
      </c>
      <c r="R2165" s="20">
        <v>329088.0</v>
      </c>
      <c r="S2165" s="20">
        <v>0.823</v>
      </c>
      <c r="T2165" s="20">
        <f t="array" ref="T2165:U2165">VLOOKUP(A2165,TOURISM!$A$2:$F$2692,{3,6},0)</f>
        <v>2081000000</v>
      </c>
      <c r="U2165" s="20">
        <v>5.28E8</v>
      </c>
      <c r="V2165" s="20" t="str">
        <f t="array" ref="V2165:AA2165">VLOOKUP(A2165,BUSINESS!$A$2:$J$2692,{4,5,6,7,8,9},0)</f>
        <v/>
      </c>
      <c r="W2165" s="20"/>
      <c r="X2165" s="20"/>
      <c r="Y2165" s="20"/>
      <c r="Z2165" s="20">
        <v>0.25</v>
      </c>
      <c r="AA2165" s="20">
        <v>0.692</v>
      </c>
      <c r="AB2165" s="21">
        <f t="shared" si="706"/>
        <v>1890.151288</v>
      </c>
      <c r="AC2165" s="20">
        <f t="shared" ref="AC2165:AC2166" si="721">I2165/R2165</f>
        <v>0.002154438934</v>
      </c>
      <c r="AD2165" s="20">
        <f t="shared" si="720"/>
        <v>0.004700870284</v>
      </c>
      <c r="AE2165" s="20">
        <f t="shared" si="710"/>
        <v>1604.434072</v>
      </c>
      <c r="AF2165" s="22" t="b">
        <f t="shared" si="4"/>
        <v>0</v>
      </c>
      <c r="AG2165" s="20" t="b">
        <f t="shared" si="5"/>
        <v>0</v>
      </c>
      <c r="AH2165" s="20" t="b">
        <f t="shared" si="6"/>
        <v>0</v>
      </c>
      <c r="AI2165" s="20" t="b">
        <f t="shared" si="7"/>
        <v>1</v>
      </c>
      <c r="AJ2165" s="20"/>
      <c r="AK2165" s="20"/>
      <c r="AL2165" s="20"/>
      <c r="AM2165" s="20"/>
      <c r="AN2165" s="20"/>
      <c r="AO2165" s="20"/>
      <c r="AP2165" s="20"/>
      <c r="AQ2165" s="20"/>
      <c r="AR2165" s="23"/>
      <c r="AS2165" s="23"/>
      <c r="AT2165" s="23"/>
      <c r="AU2165" s="23"/>
      <c r="AV2165" s="23"/>
    </row>
    <row r="2166" ht="15.75" customHeight="1">
      <c r="A2166" s="17" t="str">
        <f t="shared" si="1"/>
        <v>Bahamas, The-The Americas2006</v>
      </c>
      <c r="B2166" s="17" t="s">
        <v>262</v>
      </c>
      <c r="C2166" s="18" t="s">
        <v>259</v>
      </c>
      <c r="D2166" s="19" t="s">
        <v>85</v>
      </c>
      <c r="E2166" s="17">
        <v>6.22044666E8</v>
      </c>
      <c r="F2166" s="18">
        <v>0.06</v>
      </c>
      <c r="G2166" s="18">
        <v>1394.0</v>
      </c>
      <c r="H2166" s="18">
        <v>0.055</v>
      </c>
      <c r="I2166" s="20">
        <f t="array" ref="I2166:J2166">IFNA(VLOOKUP(A2166,ENERGY!$A$2:$F$2692,{5,6},0),0)</f>
        <v>696</v>
      </c>
      <c r="J2166" s="20">
        <v>1599.0</v>
      </c>
      <c r="K2166" s="20">
        <f t="array" ref="K2166:S2166">VLOOKUP(A2166,'HUMAN RESOURCES'!$A$2:$M$2692,{2,3,4,5,6,7,8,9,10},0)</f>
        <v>0.015</v>
      </c>
      <c r="L2166" s="20">
        <v>0.012</v>
      </c>
      <c r="M2166" s="20">
        <v>77.0</v>
      </c>
      <c r="N2166" s="20">
        <v>71.0</v>
      </c>
      <c r="O2166" s="20">
        <v>0.249</v>
      </c>
      <c r="P2166" s="20">
        <v>0.688</v>
      </c>
      <c r="Q2166" s="20">
        <v>0.064</v>
      </c>
      <c r="R2166" s="20">
        <v>335622.0</v>
      </c>
      <c r="S2166" s="20">
        <v>0.823</v>
      </c>
      <c r="T2166" s="20">
        <f t="array" ref="T2166:U2166">VLOOKUP(A2166,TOURISM!$A$2:$F$2692,{3,6},0)</f>
        <v>2066000000</v>
      </c>
      <c r="U2166" s="20">
        <v>5.41E8</v>
      </c>
      <c r="V2166" s="20" t="str">
        <f t="array" ref="V2166:AA2166">VLOOKUP(A2166,BUSINESS!$A$2:$J$2692,{4,5,6,7,8,9},0)</f>
        <v/>
      </c>
      <c r="W2166" s="20"/>
      <c r="X2166" s="20"/>
      <c r="Y2166" s="20"/>
      <c r="Z2166" s="20">
        <v>0.26</v>
      </c>
      <c r="AA2166" s="20">
        <v>0.754</v>
      </c>
      <c r="AB2166" s="21">
        <f t="shared" si="706"/>
        <v>1853.408495</v>
      </c>
      <c r="AC2166" s="20">
        <f t="shared" si="721"/>
        <v>0.002073761553</v>
      </c>
      <c r="AD2166" s="20">
        <f t="shared" si="720"/>
        <v>0.004764288396</v>
      </c>
      <c r="AE2166" s="20">
        <f t="shared" si="710"/>
        <v>1611.932472</v>
      </c>
      <c r="AF2166" s="22" t="b">
        <f t="shared" si="4"/>
        <v>0</v>
      </c>
      <c r="AG2166" s="20" t="b">
        <f t="shared" si="5"/>
        <v>0</v>
      </c>
      <c r="AH2166" s="20" t="b">
        <f t="shared" si="6"/>
        <v>0</v>
      </c>
      <c r="AI2166" s="20" t="b">
        <f t="shared" si="7"/>
        <v>1</v>
      </c>
      <c r="AJ2166" s="20"/>
      <c r="AK2166" s="20"/>
      <c r="AL2166" s="20"/>
      <c r="AM2166" s="20"/>
      <c r="AN2166" s="20"/>
      <c r="AO2166" s="20"/>
      <c r="AP2166" s="20"/>
      <c r="AQ2166" s="20"/>
      <c r="AR2166" s="23"/>
      <c r="AS2166" s="23"/>
      <c r="AT2166" s="23"/>
      <c r="AU2166" s="23"/>
      <c r="AV2166" s="23"/>
    </row>
    <row r="2167" ht="15.75" customHeight="1">
      <c r="A2167" s="17" t="str">
        <f t="shared" si="1"/>
        <v>Bahamas, The-The Americas2007</v>
      </c>
      <c r="B2167" s="17" t="s">
        <v>262</v>
      </c>
      <c r="C2167" s="18" t="s">
        <v>259</v>
      </c>
      <c r="D2167" s="19" t="s">
        <v>86</v>
      </c>
      <c r="E2167" s="17">
        <v>6.24173996E8</v>
      </c>
      <c r="F2167" s="18">
        <v>0.069</v>
      </c>
      <c r="G2167" s="18">
        <v>1645.0</v>
      </c>
      <c r="H2167" s="18">
        <v>0.055</v>
      </c>
      <c r="I2167" s="20">
        <f t="array" ref="I2167:J2167">IFNA(VLOOKUP(A2167,ENERGY!$A$2:$F$2692,{5,6},0),0)</f>
        <v>0</v>
      </c>
      <c r="J2167" s="20">
        <v>0.0</v>
      </c>
      <c r="K2167" s="20">
        <f t="array" ref="K2167:S2167">VLOOKUP(A2167,'HUMAN RESOURCES'!$A$2:$M$2692,{2,3,4,5,6,7,8,9,10},0)</f>
        <v>0.015</v>
      </c>
      <c r="L2167" s="20">
        <v>0.012</v>
      </c>
      <c r="M2167" s="20">
        <v>77.0</v>
      </c>
      <c r="N2167" s="20">
        <v>71.0</v>
      </c>
      <c r="O2167" s="20">
        <v>0.242</v>
      </c>
      <c r="P2167" s="20">
        <v>0.693</v>
      </c>
      <c r="Q2167" s="20">
        <v>0.065</v>
      </c>
      <c r="R2167" s="20">
        <v>342049.0</v>
      </c>
      <c r="S2167" s="20">
        <v>0.824</v>
      </c>
      <c r="T2167" s="20">
        <f t="array" ref="T2167:U2167">VLOOKUP(A2167,TOURISM!$A$2:$F$2692,{3,6},0)</f>
        <v>2198000000</v>
      </c>
      <c r="U2167" s="20">
        <v>5.38E8</v>
      </c>
      <c r="V2167" s="20">
        <f t="array" ref="V2167:AA2167">VLOOKUP(A2167,BUSINESS!$A$2:$J$2692,{4,5,6,7,8,9},0)</f>
        <v>0.449</v>
      </c>
      <c r="W2167" s="20">
        <v>31.0</v>
      </c>
      <c r="X2167" s="20"/>
      <c r="Y2167" s="20">
        <v>58.0</v>
      </c>
      <c r="Z2167" s="20">
        <v>0.27</v>
      </c>
      <c r="AA2167" s="20">
        <v>1.093</v>
      </c>
      <c r="AB2167" s="21">
        <f t="shared" si="706"/>
        <v>1824.808715</v>
      </c>
      <c r="AC2167" s="20"/>
      <c r="AD2167" s="20"/>
      <c r="AE2167" s="20">
        <f t="shared" si="710"/>
        <v>1572.874062</v>
      </c>
      <c r="AF2167" s="22" t="b">
        <f t="shared" si="4"/>
        <v>0</v>
      </c>
      <c r="AG2167" s="20" t="b">
        <f t="shared" si="5"/>
        <v>0</v>
      </c>
      <c r="AH2167" s="20" t="b">
        <f t="shared" si="6"/>
        <v>0</v>
      </c>
      <c r="AI2167" s="20" t="b">
        <f t="shared" si="7"/>
        <v>1</v>
      </c>
      <c r="AJ2167" s="20"/>
      <c r="AK2167" s="20"/>
      <c r="AL2167" s="20"/>
      <c r="AM2167" s="20"/>
      <c r="AN2167" s="20"/>
      <c r="AO2167" s="20"/>
      <c r="AP2167" s="20"/>
      <c r="AQ2167" s="20"/>
      <c r="AR2167" s="23"/>
      <c r="AS2167" s="23"/>
      <c r="AT2167" s="23"/>
      <c r="AU2167" s="23"/>
      <c r="AV2167" s="23"/>
    </row>
    <row r="2168" ht="15.75" customHeight="1">
      <c r="A2168" s="17" t="str">
        <f t="shared" si="1"/>
        <v>Bahamas, The-The Americas2008</v>
      </c>
      <c r="B2168" s="17" t="s">
        <v>262</v>
      </c>
      <c r="C2168" s="18" t="s">
        <v>259</v>
      </c>
      <c r="D2168" s="19" t="s">
        <v>87</v>
      </c>
      <c r="E2168" s="17">
        <v>6.24337144E8</v>
      </c>
      <c r="F2168" s="18">
        <v>0.071</v>
      </c>
      <c r="G2168" s="18">
        <v>1721.0</v>
      </c>
      <c r="H2168" s="18">
        <v>0.055</v>
      </c>
      <c r="I2168" s="20" t="str">
        <f t="array" ref="I2168:J2168">IFNA(VLOOKUP(A2168,ENERGY!$A$2:$F$2692,{5,6},0),0)</f>
        <v/>
      </c>
      <c r="J2168" s="20">
        <v>1518.0</v>
      </c>
      <c r="K2168" s="20">
        <f t="array" ref="K2168:S2168">VLOOKUP(A2168,'HUMAN RESOURCES'!$A$2:$M$2692,{2,3,4,5,6,7,8,9,10},0)</f>
        <v>0.016</v>
      </c>
      <c r="L2168" s="20">
        <v>0.012</v>
      </c>
      <c r="M2168" s="20">
        <v>77.0</v>
      </c>
      <c r="N2168" s="20">
        <v>71.0</v>
      </c>
      <c r="O2168" s="20">
        <v>0.236</v>
      </c>
      <c r="P2168" s="20">
        <v>0.698</v>
      </c>
      <c r="Q2168" s="20">
        <v>0.066</v>
      </c>
      <c r="R2168" s="20">
        <v>348340.0</v>
      </c>
      <c r="S2168" s="20">
        <v>0.824</v>
      </c>
      <c r="T2168" s="20">
        <f t="array" ref="T2168:U2168">VLOOKUP(A2168,TOURISM!$A$2:$F$2692,{3,6},0)</f>
        <v>2155000000</v>
      </c>
      <c r="U2168" s="20">
        <v>4.6E8</v>
      </c>
      <c r="V2168" s="20">
        <f t="array" ref="V2168:AA2168">VLOOKUP(A2168,BUSINESS!$A$2:$J$2692,{4,5,6,7,8,9},0)</f>
        <v>0.449</v>
      </c>
      <c r="W2168" s="20">
        <v>31.0</v>
      </c>
      <c r="X2168" s="20"/>
      <c r="Y2168" s="20">
        <v>58.0</v>
      </c>
      <c r="Z2168" s="20">
        <v>0.315</v>
      </c>
      <c r="AA2168" s="20">
        <v>1.028</v>
      </c>
      <c r="AB2168" s="21">
        <f t="shared" si="706"/>
        <v>1792.321135</v>
      </c>
      <c r="AC2168" s="20"/>
      <c r="AD2168" s="20">
        <f t="shared" ref="AD2168:AD2169" si="722">J2168/R2168</f>
        <v>0.004357811334</v>
      </c>
      <c r="AE2168" s="20">
        <f t="shared" si="710"/>
        <v>1320.548889</v>
      </c>
      <c r="AF2168" s="22" t="b">
        <f t="shared" si="4"/>
        <v>0</v>
      </c>
      <c r="AG2168" s="20" t="b">
        <f t="shared" si="5"/>
        <v>0</v>
      </c>
      <c r="AH2168" s="20" t="b">
        <f t="shared" si="6"/>
        <v>0</v>
      </c>
      <c r="AI2168" s="20" t="b">
        <f t="shared" si="7"/>
        <v>1</v>
      </c>
      <c r="AJ2168" s="20"/>
      <c r="AK2168" s="20"/>
      <c r="AL2168" s="20"/>
      <c r="AM2168" s="20"/>
      <c r="AN2168" s="20"/>
      <c r="AO2168" s="20"/>
      <c r="AP2168" s="20"/>
      <c r="AQ2168" s="20"/>
      <c r="AR2168" s="23"/>
      <c r="AS2168" s="23"/>
      <c r="AT2168" s="23"/>
      <c r="AU2168" s="23"/>
      <c r="AV2168" s="23"/>
    </row>
    <row r="2169" ht="15.75" customHeight="1">
      <c r="A2169" s="17" t="str">
        <f t="shared" si="1"/>
        <v>Bahamas, The-The Americas2009</v>
      </c>
      <c r="B2169" s="17" t="s">
        <v>262</v>
      </c>
      <c r="C2169" s="18" t="s">
        <v>259</v>
      </c>
      <c r="D2169" s="19" t="s">
        <v>88</v>
      </c>
      <c r="E2169" s="17">
        <v>6.29511778E8</v>
      </c>
      <c r="F2169" s="18">
        <v>0.073</v>
      </c>
      <c r="G2169" s="18">
        <v>1729.0</v>
      </c>
      <c r="H2169" s="18">
        <v>0.055</v>
      </c>
      <c r="I2169" s="20">
        <f t="array" ref="I2169:J2169">IFNA(VLOOKUP(A2169,ENERGY!$A$2:$F$2692,{5,6},0),0)</f>
        <v>706</v>
      </c>
      <c r="J2169" s="20">
        <v>1522.0</v>
      </c>
      <c r="K2169" s="20">
        <f t="array" ref="K2169:S2169">VLOOKUP(A2169,'HUMAN RESOURCES'!$A$2:$M$2692,{2,3,4,5,6,7,8,9,10},0)</f>
        <v>0.016</v>
      </c>
      <c r="L2169" s="20">
        <v>0.012</v>
      </c>
      <c r="M2169" s="20">
        <v>78.0</v>
      </c>
      <c r="N2169" s="20">
        <v>71.0</v>
      </c>
      <c r="O2169" s="20">
        <v>0.23</v>
      </c>
      <c r="P2169" s="20">
        <v>0.702</v>
      </c>
      <c r="Q2169" s="20">
        <v>0.068</v>
      </c>
      <c r="R2169" s="20">
        <v>354492.0</v>
      </c>
      <c r="S2169" s="20">
        <v>0.825</v>
      </c>
      <c r="T2169" s="20">
        <f t="array" ref="T2169:U2169">VLOOKUP(A2169,TOURISM!$A$2:$F$2692,{3,6},0)</f>
        <v>2025000000</v>
      </c>
      <c r="U2169" s="20">
        <v>3.86E8</v>
      </c>
      <c r="V2169" s="20">
        <f t="array" ref="V2169:AA2169">VLOOKUP(A2169,BUSINESS!$A$2:$J$2692,{4,5,6,7,8,9},0)</f>
        <v>0.449</v>
      </c>
      <c r="W2169" s="20">
        <v>31.0</v>
      </c>
      <c r="X2169" s="20"/>
      <c r="Y2169" s="20">
        <v>58.0</v>
      </c>
      <c r="Z2169" s="20">
        <v>0.339</v>
      </c>
      <c r="AA2169" s="20">
        <v>1.012</v>
      </c>
      <c r="AB2169" s="21">
        <f t="shared" si="706"/>
        <v>1775.813779</v>
      </c>
      <c r="AC2169" s="20">
        <f>I2169/R2169</f>
        <v>0.001991582321</v>
      </c>
      <c r="AD2169" s="20">
        <f t="shared" si="722"/>
        <v>0.004293467836</v>
      </c>
      <c r="AE2169" s="20">
        <f t="shared" si="710"/>
        <v>1088.882119</v>
      </c>
      <c r="AF2169" s="22" t="b">
        <f t="shared" si="4"/>
        <v>0</v>
      </c>
      <c r="AG2169" s="20" t="b">
        <f t="shared" si="5"/>
        <v>0</v>
      </c>
      <c r="AH2169" s="20" t="b">
        <f t="shared" si="6"/>
        <v>0</v>
      </c>
      <c r="AI2169" s="20" t="b">
        <f t="shared" si="7"/>
        <v>1</v>
      </c>
      <c r="AJ2169" s="20"/>
      <c r="AK2169" s="20"/>
      <c r="AL2169" s="20"/>
      <c r="AM2169" s="20"/>
      <c r="AN2169" s="20"/>
      <c r="AO2169" s="20"/>
      <c r="AP2169" s="20"/>
      <c r="AQ2169" s="20"/>
      <c r="AR2169" s="23"/>
      <c r="AS2169" s="23"/>
      <c r="AT2169" s="23"/>
      <c r="AU2169" s="23"/>
      <c r="AV2169" s="23"/>
    </row>
    <row r="2170" ht="15.75" customHeight="1">
      <c r="A2170" s="17" t="str">
        <f t="shared" si="1"/>
        <v>Bahamas, The-The Americas2010</v>
      </c>
      <c r="B2170" s="17" t="s">
        <v>262</v>
      </c>
      <c r="C2170" s="18" t="s">
        <v>259</v>
      </c>
      <c r="D2170" s="19" t="s">
        <v>89</v>
      </c>
      <c r="E2170" s="17">
        <v>6.31791993E8</v>
      </c>
      <c r="F2170" s="18">
        <v>0.074</v>
      </c>
      <c r="G2170" s="18">
        <v>1640.0</v>
      </c>
      <c r="H2170" s="18">
        <v>0.055</v>
      </c>
      <c r="I2170" s="20">
        <f t="array" ref="I2170:J2170">IFNA(VLOOKUP(A2170,ENERGY!$A$2:$F$2692,{5,6},0),0)</f>
        <v>0</v>
      </c>
      <c r="J2170" s="20">
        <v>0.0</v>
      </c>
      <c r="K2170" s="20">
        <f t="array" ref="K2170:S2170">VLOOKUP(A2170,'HUMAN RESOURCES'!$A$2:$M$2692,{2,3,4,5,6,7,8,9,10},0)</f>
        <v>0.016</v>
      </c>
      <c r="L2170" s="20">
        <v>0.011</v>
      </c>
      <c r="M2170" s="20">
        <v>78.0</v>
      </c>
      <c r="N2170" s="20">
        <v>72.0</v>
      </c>
      <c r="O2170" s="20">
        <v>0.225</v>
      </c>
      <c r="P2170" s="20">
        <v>0.706</v>
      </c>
      <c r="Q2170" s="20">
        <v>0.07</v>
      </c>
      <c r="R2170" s="20">
        <v>360498.0</v>
      </c>
      <c r="S2170" s="20">
        <v>0.825</v>
      </c>
      <c r="T2170" s="20">
        <f t="array" ref="T2170:U2170">VLOOKUP(A2170,TOURISM!$A$2:$F$2692,{3,6},0)</f>
        <v>2159000000</v>
      </c>
      <c r="U2170" s="20">
        <v>3.69E8</v>
      </c>
      <c r="V2170" s="20">
        <f t="array" ref="V2170:AA2170">VLOOKUP(A2170,BUSINESS!$A$2:$J$2692,{4,5,6,7,8,9},0)</f>
        <v>0.449</v>
      </c>
      <c r="W2170" s="20">
        <v>24.0</v>
      </c>
      <c r="X2170" s="20"/>
      <c r="Y2170" s="20">
        <v>58.0</v>
      </c>
      <c r="Z2170" s="20">
        <v>0.43</v>
      </c>
      <c r="AA2170" s="20">
        <v>1.188</v>
      </c>
      <c r="AB2170" s="21">
        <f t="shared" si="706"/>
        <v>1752.553393</v>
      </c>
      <c r="AC2170" s="20"/>
      <c r="AD2170" s="20"/>
      <c r="AE2170" s="20">
        <f t="shared" si="710"/>
        <v>1023.584042</v>
      </c>
      <c r="AF2170" s="22" t="b">
        <f t="shared" si="4"/>
        <v>0</v>
      </c>
      <c r="AG2170" s="20" t="b">
        <f t="shared" si="5"/>
        <v>0</v>
      </c>
      <c r="AH2170" s="20" t="b">
        <f t="shared" si="6"/>
        <v>0</v>
      </c>
      <c r="AI2170" s="20" t="b">
        <f t="shared" si="7"/>
        <v>1</v>
      </c>
      <c r="AJ2170" s="20"/>
      <c r="AK2170" s="20"/>
      <c r="AL2170" s="20"/>
      <c r="AM2170" s="20"/>
      <c r="AN2170" s="20"/>
      <c r="AO2170" s="20"/>
      <c r="AP2170" s="20"/>
      <c r="AQ2170" s="20"/>
      <c r="AR2170" s="23"/>
      <c r="AS2170" s="23"/>
      <c r="AT2170" s="23"/>
      <c r="AU2170" s="23"/>
      <c r="AV2170" s="23"/>
    </row>
    <row r="2171" ht="15.75" customHeight="1">
      <c r="A2171" s="17" t="str">
        <f t="shared" si="1"/>
        <v>Bahamas, The-The Americas2011</v>
      </c>
      <c r="B2171" s="17" t="s">
        <v>262</v>
      </c>
      <c r="C2171" s="18" t="s">
        <v>259</v>
      </c>
      <c r="D2171" s="19" t="s">
        <v>90</v>
      </c>
      <c r="E2171" s="17">
        <v>6.35874002E8</v>
      </c>
      <c r="F2171" s="18">
        <v>0.074</v>
      </c>
      <c r="G2171" s="18">
        <v>1626.0</v>
      </c>
      <c r="H2171" s="18">
        <v>0.055</v>
      </c>
      <c r="I2171" s="20">
        <f t="array" ref="I2171:J2171">IFNA(VLOOKUP(A2171,ENERGY!$A$2:$F$2692,{5,6},0),0)</f>
        <v>0</v>
      </c>
      <c r="J2171" s="20">
        <v>0.0</v>
      </c>
      <c r="K2171" s="20">
        <f t="array" ref="K2171:S2171">VLOOKUP(A2171,'HUMAN RESOURCES'!$A$2:$M$2692,{2,3,4,5,6,7,8,9,10},0)</f>
        <v>0.015</v>
      </c>
      <c r="L2171" s="20">
        <v>0.011</v>
      </c>
      <c r="M2171" s="20">
        <v>78.0</v>
      </c>
      <c r="N2171" s="20">
        <v>72.0</v>
      </c>
      <c r="O2171" s="20">
        <v>0.22</v>
      </c>
      <c r="P2171" s="20">
        <v>0.708</v>
      </c>
      <c r="Q2171" s="20">
        <v>0.072</v>
      </c>
      <c r="R2171" s="20">
        <v>366331.0</v>
      </c>
      <c r="S2171" s="20">
        <v>0.826</v>
      </c>
      <c r="T2171" s="20">
        <f t="array" ref="T2171:U2171">VLOOKUP(A2171,TOURISM!$A$2:$F$2692,{3,6},0)</f>
        <v>2223000000</v>
      </c>
      <c r="U2171" s="20">
        <v>3.47E8</v>
      </c>
      <c r="V2171" s="20">
        <f t="array" ref="V2171:AA2171">VLOOKUP(A2171,BUSINESS!$A$2:$J$2692,{4,5,6,7,8,9},0)</f>
        <v>0.466</v>
      </c>
      <c r="W2171" s="20">
        <v>24.0</v>
      </c>
      <c r="X2171" s="20"/>
      <c r="Y2171" s="20">
        <v>58.0</v>
      </c>
      <c r="Z2171" s="20">
        <v>0.65</v>
      </c>
      <c r="AA2171" s="20">
        <v>0.816</v>
      </c>
      <c r="AB2171" s="21">
        <f t="shared" si="706"/>
        <v>1735.790861</v>
      </c>
      <c r="AC2171" s="20"/>
      <c r="AD2171" s="20"/>
      <c r="AE2171" s="20">
        <f t="shared" si="710"/>
        <v>947.2307831</v>
      </c>
      <c r="AF2171" s="22" t="b">
        <f t="shared" si="4"/>
        <v>0</v>
      </c>
      <c r="AG2171" s="20" t="b">
        <f t="shared" si="5"/>
        <v>0</v>
      </c>
      <c r="AH2171" s="20" t="b">
        <f t="shared" si="6"/>
        <v>0</v>
      </c>
      <c r="AI2171" s="20" t="b">
        <f t="shared" si="7"/>
        <v>0</v>
      </c>
      <c r="AJ2171" s="20"/>
      <c r="AK2171" s="20"/>
      <c r="AL2171" s="20"/>
      <c r="AM2171" s="20"/>
      <c r="AN2171" s="20"/>
      <c r="AO2171" s="20"/>
      <c r="AP2171" s="20"/>
      <c r="AQ2171" s="20"/>
      <c r="AR2171" s="23"/>
      <c r="AS2171" s="23"/>
      <c r="AT2171" s="23"/>
      <c r="AU2171" s="23"/>
      <c r="AV2171" s="23"/>
    </row>
    <row r="2172" ht="15.75" customHeight="1">
      <c r="A2172" s="17" t="str">
        <f t="shared" si="1"/>
        <v>Bahamas, The-The Americas2012</v>
      </c>
      <c r="B2172" s="17" t="s">
        <v>262</v>
      </c>
      <c r="C2172" s="18" t="s">
        <v>259</v>
      </c>
      <c r="D2172" s="19" t="s">
        <v>91</v>
      </c>
      <c r="E2172" s="17">
        <v>6.55068112E8</v>
      </c>
      <c r="F2172" s="18">
        <v>0.075</v>
      </c>
      <c r="G2172" s="18">
        <v>1622.0</v>
      </c>
      <c r="H2172" s="18">
        <v>0.051</v>
      </c>
      <c r="I2172" s="20">
        <f t="array" ref="I2172:J2172">IFNA(VLOOKUP(A2172,ENERGY!$A$2:$F$2692,{5,6},0),0)</f>
        <v>664</v>
      </c>
      <c r="J2172" s="20">
        <v>1723.0</v>
      </c>
      <c r="K2172" s="20">
        <f t="array" ref="K2172:S2172">VLOOKUP(A2172,'HUMAN RESOURCES'!$A$2:$M$2692,{2,3,4,5,6,7,8,9,10},0)</f>
        <v>0.015</v>
      </c>
      <c r="L2172" s="20">
        <v>0.011</v>
      </c>
      <c r="M2172" s="20">
        <v>78.0</v>
      </c>
      <c r="N2172" s="20">
        <v>72.0</v>
      </c>
      <c r="O2172" s="20">
        <v>0.216</v>
      </c>
      <c r="P2172" s="20">
        <v>0.71</v>
      </c>
      <c r="Q2172" s="20">
        <v>0.074</v>
      </c>
      <c r="R2172" s="20">
        <v>371960.0</v>
      </c>
      <c r="S2172" s="20">
        <v>0.827</v>
      </c>
      <c r="T2172" s="20">
        <f t="array" ref="T2172:U2172">VLOOKUP(A2172,TOURISM!$A$2:$F$2692,{3,6},0)</f>
        <v>2415000000</v>
      </c>
      <c r="U2172" s="20">
        <v>3.84E8</v>
      </c>
      <c r="V2172" s="20">
        <f t="array" ref="V2172:AA2172">VLOOKUP(A2172,BUSINESS!$A$2:$J$2692,{4,5,6,7,8,9},0)</f>
        <v>0.466</v>
      </c>
      <c r="W2172" s="20">
        <v>24.0</v>
      </c>
      <c r="X2172" s="20">
        <v>76.0</v>
      </c>
      <c r="Y2172" s="20">
        <v>58.0</v>
      </c>
      <c r="Z2172" s="20">
        <v>0.717</v>
      </c>
      <c r="AA2172" s="20">
        <v>0.807</v>
      </c>
      <c r="AB2172" s="21">
        <f t="shared" si="706"/>
        <v>1761.125153</v>
      </c>
      <c r="AC2172" s="20">
        <f>I2172/R2172</f>
        <v>0.001785138187</v>
      </c>
      <c r="AD2172" s="20">
        <f>J2172/R2172</f>
        <v>0.004632218518</v>
      </c>
      <c r="AE2172" s="20">
        <f t="shared" si="710"/>
        <v>1032.369072</v>
      </c>
      <c r="AF2172" s="22" t="b">
        <f t="shared" si="4"/>
        <v>0</v>
      </c>
      <c r="AG2172" s="20" t="b">
        <f t="shared" si="5"/>
        <v>0</v>
      </c>
      <c r="AH2172" s="20" t="b">
        <f t="shared" si="6"/>
        <v>0</v>
      </c>
      <c r="AI2172" s="20" t="b">
        <f t="shared" si="7"/>
        <v>1</v>
      </c>
      <c r="AJ2172" s="20"/>
      <c r="AK2172" s="20"/>
      <c r="AL2172" s="20"/>
      <c r="AM2172" s="20"/>
      <c r="AN2172" s="20"/>
      <c r="AO2172" s="20"/>
      <c r="AP2172" s="20"/>
      <c r="AQ2172" s="20"/>
      <c r="AR2172" s="23"/>
      <c r="AS2172" s="23"/>
      <c r="AT2172" s="23"/>
      <c r="AU2172" s="23"/>
      <c r="AV2172" s="23"/>
    </row>
    <row r="2173" ht="15.75" customHeight="1">
      <c r="A2173" s="17" t="str">
        <f t="shared" si="1"/>
        <v>Bahamas, The-The Americas2000</v>
      </c>
      <c r="B2173" s="17" t="s">
        <v>262</v>
      </c>
      <c r="C2173" s="18" t="s">
        <v>259</v>
      </c>
      <c r="D2173" s="19" t="s">
        <v>76</v>
      </c>
      <c r="E2173" s="17">
        <v>6.56802669E8</v>
      </c>
      <c r="F2173" s="18">
        <v>0.075</v>
      </c>
      <c r="G2173" s="18">
        <v>1647.0</v>
      </c>
      <c r="H2173" s="18">
        <v>0.048</v>
      </c>
      <c r="I2173" s="20" t="str">
        <f t="array" ref="I2173:J2173">IFNA(VLOOKUP(A2173,ENERGY!$A$2:$F$2692,{5,6},0),0)</f>
        <v/>
      </c>
      <c r="J2173" s="20"/>
      <c r="K2173" s="20">
        <f t="array" ref="K2173:S2173">VLOOKUP(A2173,'HUMAN RESOURCES'!$A$2:$M$2692,{2,3,4,5,6,7,8,9,10},0)</f>
        <v>0.018</v>
      </c>
      <c r="L2173" s="20">
        <v>0.013</v>
      </c>
      <c r="M2173" s="20">
        <v>75.0</v>
      </c>
      <c r="N2173" s="20">
        <v>69.0</v>
      </c>
      <c r="O2173" s="20">
        <v>0.293</v>
      </c>
      <c r="P2173" s="20">
        <v>0.654</v>
      </c>
      <c r="Q2173" s="20">
        <v>0.054</v>
      </c>
      <c r="R2173" s="20">
        <v>297759.0</v>
      </c>
      <c r="S2173" s="20">
        <v>0.82</v>
      </c>
      <c r="T2173" s="20">
        <f t="array" ref="T2173:U2173">VLOOKUP(A2173,TOURISM!$A$2:$F$2692,{3,6},0)</f>
        <v>1753000000</v>
      </c>
      <c r="U2173" s="20">
        <v>3.48E8</v>
      </c>
      <c r="V2173" s="20" t="str">
        <f t="array" ref="V2173:AA2173">VLOOKUP(A2173,BUSINESS!$A$2:$J$2692,{4,5,6,7,8,9},0)</f>
        <v/>
      </c>
      <c r="W2173" s="20"/>
      <c r="X2173" s="20"/>
      <c r="Y2173" s="20"/>
      <c r="Z2173" s="20">
        <v>0.08</v>
      </c>
      <c r="AA2173" s="20">
        <v>0.106</v>
      </c>
      <c r="AB2173" s="21">
        <f t="shared" si="706"/>
        <v>2205.819703</v>
      </c>
      <c r="AC2173" s="20"/>
      <c r="AD2173" s="20"/>
      <c r="AE2173" s="20">
        <f t="shared" si="710"/>
        <v>1168.730416</v>
      </c>
      <c r="AF2173" s="22" t="b">
        <f t="shared" si="4"/>
        <v>0</v>
      </c>
      <c r="AG2173" s="20" t="b">
        <f t="shared" si="5"/>
        <v>0</v>
      </c>
      <c r="AH2173" s="20" t="b">
        <f t="shared" si="6"/>
        <v>0</v>
      </c>
      <c r="AI2173" s="20" t="b">
        <f t="shared" si="7"/>
        <v>1</v>
      </c>
      <c r="AJ2173" s="20"/>
      <c r="AK2173" s="20"/>
      <c r="AL2173" s="20"/>
      <c r="AM2173" s="20"/>
      <c r="AN2173" s="20"/>
      <c r="AO2173" s="20"/>
      <c r="AP2173" s="20"/>
      <c r="AQ2173" s="20"/>
      <c r="AR2173" s="23"/>
      <c r="AS2173" s="23"/>
      <c r="AT2173" s="23"/>
      <c r="AU2173" s="23"/>
      <c r="AV2173" s="23"/>
    </row>
    <row r="2174" ht="15.75" customHeight="1">
      <c r="A2174" s="17" t="str">
        <f t="shared" si="1"/>
        <v>Barbados-The Americas2001</v>
      </c>
      <c r="B2174" s="17" t="s">
        <v>263</v>
      </c>
      <c r="C2174" s="18" t="s">
        <v>259</v>
      </c>
      <c r="D2174" s="19" t="s">
        <v>77</v>
      </c>
      <c r="E2174" s="17">
        <v>7.12667925E8</v>
      </c>
      <c r="F2174" s="18">
        <v>0.063</v>
      </c>
      <c r="G2174" s="18">
        <v>602.0</v>
      </c>
      <c r="H2174" s="18">
        <v>0.102</v>
      </c>
      <c r="I2174" s="20" t="str">
        <f t="array" ref="I2174:J2174">IFNA(VLOOKUP(A2174,ENERGY!$A$2:$F$2692,{5,6},0),0)</f>
        <v/>
      </c>
      <c r="J2174" s="20"/>
      <c r="K2174" s="20">
        <f t="array" ref="K2174:S2174">VLOOKUP(A2174,'HUMAN RESOURCES'!$A$2:$M$2692,{2,3,4,5,6,7,8,9,10},0)</f>
        <v>0.013</v>
      </c>
      <c r="L2174" s="20">
        <v>0.015</v>
      </c>
      <c r="M2174" s="20">
        <v>76.0</v>
      </c>
      <c r="N2174" s="20">
        <v>71.0</v>
      </c>
      <c r="O2174" s="20">
        <v>0.217</v>
      </c>
      <c r="P2174" s="20">
        <v>0.669</v>
      </c>
      <c r="Q2174" s="20">
        <v>0.115</v>
      </c>
      <c r="R2174" s="20">
        <v>268296.0</v>
      </c>
      <c r="S2174" s="20">
        <v>0.337</v>
      </c>
      <c r="T2174" s="20">
        <f t="array" ref="T2174:U2174">VLOOKUP(A2174,TOURISM!$A$2:$F$2692,{3,6},0)</f>
        <v>706000000</v>
      </c>
      <c r="U2174" s="20">
        <v>1.49E8</v>
      </c>
      <c r="V2174" s="20" t="str">
        <f t="array" ref="V2174:AA2174">VLOOKUP(A2174,BUSINESS!$A$2:$J$2692,{4,5,6,7,8,9},0)</f>
        <v/>
      </c>
      <c r="W2174" s="20"/>
      <c r="X2174" s="20"/>
      <c r="Y2174" s="20"/>
      <c r="Z2174" s="20">
        <v>0.119</v>
      </c>
      <c r="AA2174" s="20">
        <v>0.198</v>
      </c>
      <c r="AB2174" s="21">
        <f t="shared" si="706"/>
        <v>2656.274879</v>
      </c>
      <c r="AC2174" s="20"/>
      <c r="AD2174" s="20"/>
      <c r="AE2174" s="20">
        <f t="shared" si="710"/>
        <v>555.3567701</v>
      </c>
      <c r="AF2174" s="22" t="b">
        <f t="shared" si="4"/>
        <v>0</v>
      </c>
      <c r="AG2174" s="20" t="b">
        <f t="shared" si="5"/>
        <v>0</v>
      </c>
      <c r="AH2174" s="20" t="b">
        <f t="shared" si="6"/>
        <v>0</v>
      </c>
      <c r="AI2174" s="20" t="b">
        <f t="shared" si="7"/>
        <v>0</v>
      </c>
      <c r="AJ2174" s="20"/>
      <c r="AK2174" s="20"/>
      <c r="AL2174" s="20"/>
      <c r="AM2174" s="20"/>
      <c r="AN2174" s="20"/>
      <c r="AO2174" s="20"/>
      <c r="AP2174" s="20"/>
      <c r="AQ2174" s="20"/>
      <c r="AR2174" s="23"/>
      <c r="AS2174" s="23"/>
      <c r="AT2174" s="23"/>
      <c r="AU2174" s="23"/>
      <c r="AV2174" s="23"/>
    </row>
    <row r="2175" ht="15.75" customHeight="1">
      <c r="A2175" s="17" t="str">
        <f t="shared" si="1"/>
        <v>Barbados-The Americas2002</v>
      </c>
      <c r="B2175" s="17" t="s">
        <v>263</v>
      </c>
      <c r="C2175" s="18" t="s">
        <v>259</v>
      </c>
      <c r="D2175" s="19" t="s">
        <v>79</v>
      </c>
      <c r="E2175" s="17">
        <v>7.22460912E8</v>
      </c>
      <c r="F2175" s="18">
        <v>0.067</v>
      </c>
      <c r="G2175" s="18">
        <v>635.0</v>
      </c>
      <c r="H2175" s="18">
        <v>0.096</v>
      </c>
      <c r="I2175" s="20" t="str">
        <f t="array" ref="I2175:J2175">IFNA(VLOOKUP(A2175,ENERGY!$A$2:$F$2692,{5,6},0),0)</f>
        <v/>
      </c>
      <c r="J2175" s="20">
        <v>1503.0</v>
      </c>
      <c r="K2175" s="20">
        <f t="array" ref="K2175:S2175">VLOOKUP(A2175,'HUMAN RESOURCES'!$A$2:$M$2692,{2,3,4,5,6,7,8,9,10},0)</f>
        <v>0.013</v>
      </c>
      <c r="L2175" s="20">
        <v>0.015</v>
      </c>
      <c r="M2175" s="20">
        <v>76.0</v>
      </c>
      <c r="N2175" s="20">
        <v>71.0</v>
      </c>
      <c r="O2175" s="20">
        <v>0.214</v>
      </c>
      <c r="P2175" s="20">
        <v>0.672</v>
      </c>
      <c r="Q2175" s="20">
        <v>0.114</v>
      </c>
      <c r="R2175" s="20">
        <v>269524.0</v>
      </c>
      <c r="S2175" s="20">
        <v>0.335</v>
      </c>
      <c r="T2175" s="20">
        <f t="array" ref="T2175:U2175">VLOOKUP(A2175,TOURISM!$A$2:$F$2692,{3,6},0)</f>
        <v>666000000</v>
      </c>
      <c r="U2175" s="20">
        <v>1.46E8</v>
      </c>
      <c r="V2175" s="20" t="str">
        <f t="array" ref="V2175:AA2175">VLOOKUP(A2175,BUSINESS!$A$2:$J$2692,{4,5,6,7,8,9},0)</f>
        <v/>
      </c>
      <c r="W2175" s="20"/>
      <c r="X2175" s="20"/>
      <c r="Y2175" s="20"/>
      <c r="Z2175" s="20">
        <v>0.278</v>
      </c>
      <c r="AA2175" s="20">
        <v>0.361</v>
      </c>
      <c r="AB2175" s="21">
        <f t="shared" si="706"/>
        <v>2680.50679</v>
      </c>
      <c r="AC2175" s="20"/>
      <c r="AD2175" s="20">
        <f t="shared" ref="AD2175:AD2179" si="723">J2175/R2175</f>
        <v>0.005576497826</v>
      </c>
      <c r="AE2175" s="20">
        <f t="shared" si="710"/>
        <v>541.6957303</v>
      </c>
      <c r="AF2175" s="22" t="b">
        <f t="shared" si="4"/>
        <v>0</v>
      </c>
      <c r="AG2175" s="20" t="b">
        <f t="shared" si="5"/>
        <v>0</v>
      </c>
      <c r="AH2175" s="20" t="b">
        <f t="shared" si="6"/>
        <v>0</v>
      </c>
      <c r="AI2175" s="20" t="b">
        <f t="shared" si="7"/>
        <v>0</v>
      </c>
      <c r="AJ2175" s="20"/>
      <c r="AK2175" s="20"/>
      <c r="AL2175" s="20"/>
      <c r="AM2175" s="20"/>
      <c r="AN2175" s="20"/>
      <c r="AO2175" s="20"/>
      <c r="AP2175" s="20"/>
      <c r="AQ2175" s="20"/>
      <c r="AR2175" s="23"/>
      <c r="AS2175" s="23"/>
      <c r="AT2175" s="23"/>
      <c r="AU2175" s="23"/>
      <c r="AV2175" s="23"/>
    </row>
    <row r="2176" ht="15.75" customHeight="1">
      <c r="A2176" s="17" t="str">
        <f t="shared" si="1"/>
        <v>Barbados-The Americas2003</v>
      </c>
      <c r="B2176" s="17" t="s">
        <v>263</v>
      </c>
      <c r="C2176" s="18" t="s">
        <v>259</v>
      </c>
      <c r="D2176" s="19" t="s">
        <v>81</v>
      </c>
      <c r="E2176" s="17">
        <v>7.23027643E8</v>
      </c>
      <c r="F2176" s="18">
        <v>0.074</v>
      </c>
      <c r="G2176" s="18">
        <v>677.0</v>
      </c>
      <c r="H2176" s="18">
        <v>0.085</v>
      </c>
      <c r="I2176" s="20" t="str">
        <f t="array" ref="I2176:J2176">IFNA(VLOOKUP(A2176,ENERGY!$A$2:$F$2692,{5,6},0),0)</f>
        <v/>
      </c>
      <c r="J2176" s="20">
        <v>1624.0</v>
      </c>
      <c r="K2176" s="20">
        <f t="array" ref="K2176:S2176">VLOOKUP(A2176,'HUMAN RESOURCES'!$A$2:$M$2692,{2,3,4,5,6,7,8,9,10},0)</f>
        <v>0.013</v>
      </c>
      <c r="L2176" s="20">
        <v>0.015</v>
      </c>
      <c r="M2176" s="20">
        <v>76.0</v>
      </c>
      <c r="N2176" s="20">
        <v>71.0</v>
      </c>
      <c r="O2176" s="20">
        <v>0.211</v>
      </c>
      <c r="P2176" s="20">
        <v>0.677</v>
      </c>
      <c r="Q2176" s="20">
        <v>0.112</v>
      </c>
      <c r="R2176" s="20">
        <v>270844.0</v>
      </c>
      <c r="S2176" s="20">
        <v>0.333</v>
      </c>
      <c r="T2176" s="20">
        <f t="array" ref="T2176:U2176">VLOOKUP(A2176,TOURISM!$A$2:$F$2692,{3,6},0)</f>
        <v>767000000</v>
      </c>
      <c r="U2176" s="20">
        <v>1.53E8</v>
      </c>
      <c r="V2176" s="20" t="str">
        <f t="array" ref="V2176:AA2176">VLOOKUP(A2176,BUSINESS!$A$2:$J$2692,{4,5,6,7,8,9},0)</f>
        <v/>
      </c>
      <c r="W2176" s="20"/>
      <c r="X2176" s="20"/>
      <c r="Y2176" s="20"/>
      <c r="Z2176" s="20">
        <v>0.397</v>
      </c>
      <c r="AA2176" s="20">
        <v>0.517</v>
      </c>
      <c r="AB2176" s="21">
        <f t="shared" si="706"/>
        <v>2669.535389</v>
      </c>
      <c r="AC2176" s="20"/>
      <c r="AD2176" s="20">
        <f t="shared" si="723"/>
        <v>0.005996071539</v>
      </c>
      <c r="AE2176" s="20">
        <f t="shared" si="710"/>
        <v>564.9008285</v>
      </c>
      <c r="AF2176" s="22" t="b">
        <f t="shared" si="4"/>
        <v>0</v>
      </c>
      <c r="AG2176" s="20" t="b">
        <f t="shared" si="5"/>
        <v>0</v>
      </c>
      <c r="AH2176" s="20" t="b">
        <f t="shared" si="6"/>
        <v>0</v>
      </c>
      <c r="AI2176" s="20" t="b">
        <f t="shared" si="7"/>
        <v>0</v>
      </c>
      <c r="AJ2176" s="20"/>
      <c r="AK2176" s="20"/>
      <c r="AL2176" s="20"/>
      <c r="AM2176" s="20"/>
      <c r="AN2176" s="20"/>
      <c r="AO2176" s="20"/>
      <c r="AP2176" s="20"/>
      <c r="AQ2176" s="20"/>
      <c r="AR2176" s="23"/>
      <c r="AS2176" s="23"/>
      <c r="AT2176" s="23"/>
      <c r="AU2176" s="23"/>
      <c r="AV2176" s="23"/>
    </row>
    <row r="2177" ht="15.75" customHeight="1">
      <c r="A2177" s="17" t="str">
        <f t="shared" si="1"/>
        <v>Barbados-The Americas2004</v>
      </c>
      <c r="B2177" s="17" t="s">
        <v>263</v>
      </c>
      <c r="C2177" s="18" t="s">
        <v>259</v>
      </c>
      <c r="D2177" s="19" t="s">
        <v>83</v>
      </c>
      <c r="E2177" s="17">
        <v>7.28148148E8</v>
      </c>
      <c r="F2177" s="18">
        <v>0.071</v>
      </c>
      <c r="G2177" s="18">
        <v>702.0</v>
      </c>
      <c r="H2177" s="18">
        <v>0.085</v>
      </c>
      <c r="I2177" s="20" t="str">
        <f t="array" ref="I2177:J2177">IFNA(VLOOKUP(A2177,ENERGY!$A$2:$F$2692,{5,6},0),0)</f>
        <v/>
      </c>
      <c r="J2177" s="20">
        <v>1635.0</v>
      </c>
      <c r="K2177" s="20">
        <f t="array" ref="K2177:S2177">VLOOKUP(A2177,'HUMAN RESOURCES'!$A$2:$M$2692,{2,3,4,5,6,7,8,9,10},0)</f>
        <v>0.013</v>
      </c>
      <c r="L2177" s="20">
        <v>0.015</v>
      </c>
      <c r="M2177" s="20">
        <v>76.0</v>
      </c>
      <c r="N2177" s="20">
        <v>71.0</v>
      </c>
      <c r="O2177" s="20">
        <v>0.209</v>
      </c>
      <c r="P2177" s="20">
        <v>0.681</v>
      </c>
      <c r="Q2177" s="20">
        <v>0.11</v>
      </c>
      <c r="R2177" s="20">
        <v>272205.0</v>
      </c>
      <c r="S2177" s="20">
        <v>0.331</v>
      </c>
      <c r="T2177" s="20">
        <f t="array" ref="T2177:U2177">VLOOKUP(A2177,TOURISM!$A$2:$F$2692,{3,6},0)</f>
        <v>784000000</v>
      </c>
      <c r="U2177" s="20">
        <v>1.63E8</v>
      </c>
      <c r="V2177" s="20" t="str">
        <f t="array" ref="V2177:AA2177">VLOOKUP(A2177,BUSINESS!$A$2:$J$2692,{4,5,6,7,8,9},0)</f>
        <v/>
      </c>
      <c r="W2177" s="20"/>
      <c r="X2177" s="20"/>
      <c r="Y2177" s="20"/>
      <c r="Z2177" s="20">
        <v>0.498</v>
      </c>
      <c r="AA2177" s="20">
        <v>0.735</v>
      </c>
      <c r="AB2177" s="21">
        <f t="shared" si="706"/>
        <v>2674.999166</v>
      </c>
      <c r="AC2177" s="20"/>
      <c r="AD2177" s="20">
        <f t="shared" si="723"/>
        <v>0.006006502452</v>
      </c>
      <c r="AE2177" s="20">
        <f t="shared" si="710"/>
        <v>598.8133943</v>
      </c>
      <c r="AF2177" s="22" t="b">
        <f t="shared" si="4"/>
        <v>0</v>
      </c>
      <c r="AG2177" s="20" t="b">
        <f t="shared" si="5"/>
        <v>0</v>
      </c>
      <c r="AH2177" s="20" t="b">
        <f t="shared" si="6"/>
        <v>0</v>
      </c>
      <c r="AI2177" s="20" t="b">
        <f t="shared" si="7"/>
        <v>0</v>
      </c>
      <c r="AJ2177" s="20"/>
      <c r="AK2177" s="20"/>
      <c r="AL2177" s="20"/>
      <c r="AM2177" s="20"/>
      <c r="AN2177" s="20"/>
      <c r="AO2177" s="20"/>
      <c r="AP2177" s="20"/>
      <c r="AQ2177" s="20"/>
      <c r="AR2177" s="23"/>
      <c r="AS2177" s="23"/>
      <c r="AT2177" s="23"/>
      <c r="AU2177" s="23"/>
      <c r="AV2177" s="23"/>
    </row>
    <row r="2178" ht="15.75" customHeight="1">
      <c r="A2178" s="17" t="str">
        <f t="shared" si="1"/>
        <v>Barbados-The Americas2005</v>
      </c>
      <c r="B2178" s="17" t="s">
        <v>263</v>
      </c>
      <c r="C2178" s="18" t="s">
        <v>259</v>
      </c>
      <c r="D2178" s="19" t="s">
        <v>84</v>
      </c>
      <c r="E2178" s="17">
        <v>7.29321364E8</v>
      </c>
      <c r="F2178" s="18">
        <v>0.071</v>
      </c>
      <c r="G2178" s="18">
        <v>737.0</v>
      </c>
      <c r="H2178" s="18">
        <v>0.083</v>
      </c>
      <c r="I2178" s="20">
        <f t="array" ref="I2178:J2178">IFNA(VLOOKUP(A2178,ENERGY!$A$2:$F$2692,{5,6},0),0)</f>
        <v>401</v>
      </c>
      <c r="J2178" s="20">
        <v>1426.0</v>
      </c>
      <c r="K2178" s="20">
        <f t="array" ref="K2178:S2178">VLOOKUP(A2178,'HUMAN RESOURCES'!$A$2:$M$2692,{2,3,4,5,6,7,8,9,10},0)</f>
        <v>0.013</v>
      </c>
      <c r="L2178" s="20">
        <v>0.015</v>
      </c>
      <c r="M2178" s="20">
        <v>76.0</v>
      </c>
      <c r="N2178" s="20">
        <v>72.0</v>
      </c>
      <c r="O2178" s="20">
        <v>0.206</v>
      </c>
      <c r="P2178" s="20">
        <v>0.686</v>
      </c>
      <c r="Q2178" s="20">
        <v>0.108</v>
      </c>
      <c r="R2178" s="20">
        <v>273568.0</v>
      </c>
      <c r="S2178" s="20">
        <v>0.329</v>
      </c>
      <c r="T2178" s="20">
        <f t="array" ref="T2178:U2178">VLOOKUP(A2178,TOURISM!$A$2:$F$2692,{3,6},0)</f>
        <v>1081000000</v>
      </c>
      <c r="U2178" s="20">
        <v>2.74E8</v>
      </c>
      <c r="V2178" s="20" t="str">
        <f t="array" ref="V2178:AA2178">VLOOKUP(A2178,BUSINESS!$A$2:$J$2692,{4,5,6,7,8,9},0)</f>
        <v/>
      </c>
      <c r="W2178" s="20"/>
      <c r="X2178" s="20"/>
      <c r="Y2178" s="20"/>
      <c r="Z2178" s="20">
        <v>0.525</v>
      </c>
      <c r="AA2178" s="20">
        <v>0.754</v>
      </c>
      <c r="AB2178" s="21">
        <f t="shared" si="706"/>
        <v>2665.960068</v>
      </c>
      <c r="AC2178" s="20">
        <f t="shared" ref="AC2178:AC2179" si="724">I2178/R2178</f>
        <v>0.001465814715</v>
      </c>
      <c r="AD2178" s="20">
        <f t="shared" si="723"/>
        <v>0.005212597965</v>
      </c>
      <c r="AE2178" s="20">
        <f t="shared" si="710"/>
        <v>1001.579132</v>
      </c>
      <c r="AF2178" s="22" t="b">
        <f t="shared" si="4"/>
        <v>0</v>
      </c>
      <c r="AG2178" s="20" t="b">
        <f t="shared" si="5"/>
        <v>0</v>
      </c>
      <c r="AH2178" s="20" t="b">
        <f t="shared" si="6"/>
        <v>0</v>
      </c>
      <c r="AI2178" s="20" t="b">
        <f t="shared" si="7"/>
        <v>0</v>
      </c>
      <c r="AJ2178" s="20"/>
      <c r="AK2178" s="20"/>
      <c r="AL2178" s="20"/>
      <c r="AM2178" s="20"/>
      <c r="AN2178" s="20"/>
      <c r="AO2178" s="20"/>
      <c r="AP2178" s="20"/>
      <c r="AQ2178" s="20"/>
      <c r="AR2178" s="23"/>
      <c r="AS2178" s="23"/>
      <c r="AT2178" s="23"/>
      <c r="AU2178" s="23"/>
      <c r="AV2178" s="23"/>
    </row>
    <row r="2179" ht="15.75" customHeight="1">
      <c r="A2179" s="17" t="str">
        <f t="shared" si="1"/>
        <v>Barbados-The Americas2006</v>
      </c>
      <c r="B2179" s="17" t="s">
        <v>263</v>
      </c>
      <c r="C2179" s="18" t="s">
        <v>259</v>
      </c>
      <c r="D2179" s="19" t="s">
        <v>85</v>
      </c>
      <c r="E2179" s="17">
        <v>7.31851852E8</v>
      </c>
      <c r="F2179" s="18">
        <v>0.07</v>
      </c>
      <c r="G2179" s="18">
        <v>765.0</v>
      </c>
      <c r="H2179" s="18">
        <v>0.092</v>
      </c>
      <c r="I2179" s="20">
        <f t="array" ref="I2179:J2179">IFNA(VLOOKUP(A2179,ENERGY!$A$2:$F$2692,{5,6},0),0)</f>
        <v>390</v>
      </c>
      <c r="J2179" s="20">
        <v>1353.0</v>
      </c>
      <c r="K2179" s="20">
        <f t="array" ref="K2179:S2179">VLOOKUP(A2179,'HUMAN RESOURCES'!$A$2:$M$2692,{2,3,4,5,6,7,8,9,10},0)</f>
        <v>0.013</v>
      </c>
      <c r="L2179" s="20">
        <v>0.014</v>
      </c>
      <c r="M2179" s="20">
        <v>77.0</v>
      </c>
      <c r="N2179" s="20">
        <v>72.0</v>
      </c>
      <c r="O2179" s="20">
        <v>0.203</v>
      </c>
      <c r="P2179" s="20">
        <v>0.69</v>
      </c>
      <c r="Q2179" s="20">
        <v>0.107</v>
      </c>
      <c r="R2179" s="20">
        <v>274923.0</v>
      </c>
      <c r="S2179" s="20">
        <v>0.328</v>
      </c>
      <c r="T2179" s="20">
        <f t="array" ref="T2179:U2179">VLOOKUP(A2179,TOURISM!$A$2:$F$2692,{3,6},0)</f>
        <v>1235000000</v>
      </c>
      <c r="U2179" s="20">
        <v>2.84E8</v>
      </c>
      <c r="V2179" s="20" t="str">
        <f t="array" ref="V2179:AA2179">VLOOKUP(A2179,BUSINESS!$A$2:$J$2692,{4,5,6,7,8,9},0)</f>
        <v/>
      </c>
      <c r="W2179" s="20"/>
      <c r="X2179" s="20"/>
      <c r="Y2179" s="20"/>
      <c r="Z2179" s="20">
        <v>0.553</v>
      </c>
      <c r="AA2179" s="20">
        <v>0.862</v>
      </c>
      <c r="AB2179" s="21">
        <f t="shared" si="706"/>
        <v>2662.024829</v>
      </c>
      <c r="AC2179" s="20">
        <f t="shared" si="724"/>
        <v>0.00141857902</v>
      </c>
      <c r="AD2179" s="20">
        <f t="shared" si="723"/>
        <v>0.004921377986</v>
      </c>
      <c r="AE2179" s="20">
        <f t="shared" si="710"/>
        <v>1033.016517</v>
      </c>
      <c r="AF2179" s="22" t="b">
        <f t="shared" si="4"/>
        <v>0</v>
      </c>
      <c r="AG2179" s="20" t="b">
        <f t="shared" si="5"/>
        <v>0</v>
      </c>
      <c r="AH2179" s="20" t="b">
        <f t="shared" si="6"/>
        <v>0</v>
      </c>
      <c r="AI2179" s="20" t="b">
        <f t="shared" si="7"/>
        <v>1</v>
      </c>
      <c r="AJ2179" s="20"/>
      <c r="AK2179" s="20"/>
      <c r="AL2179" s="20"/>
      <c r="AM2179" s="20"/>
      <c r="AN2179" s="20"/>
      <c r="AO2179" s="20"/>
      <c r="AP2179" s="20"/>
      <c r="AQ2179" s="20"/>
      <c r="AR2179" s="23"/>
      <c r="AS2179" s="23"/>
      <c r="AT2179" s="23"/>
      <c r="AU2179" s="23"/>
      <c r="AV2179" s="23"/>
    </row>
    <row r="2180" ht="15.75" customHeight="1">
      <c r="A2180" s="17" t="str">
        <f t="shared" si="1"/>
        <v>Barbados-The Americas2007</v>
      </c>
      <c r="B2180" s="17" t="s">
        <v>263</v>
      </c>
      <c r="C2180" s="18" t="s">
        <v>259</v>
      </c>
      <c r="D2180" s="19" t="s">
        <v>86</v>
      </c>
      <c r="E2180" s="17">
        <v>7.34814815E8</v>
      </c>
      <c r="F2180" s="18">
        <v>0.071</v>
      </c>
      <c r="G2180" s="18">
        <v>826.0</v>
      </c>
      <c r="H2180" s="18">
        <v>0.103</v>
      </c>
      <c r="I2180" s="20">
        <f t="array" ref="I2180:J2180">IFNA(VLOOKUP(A2180,ENERGY!$A$2:$F$2692,{5,6},0),0)</f>
        <v>0</v>
      </c>
      <c r="J2180" s="20">
        <v>0.0</v>
      </c>
      <c r="K2180" s="20">
        <f t="array" ref="K2180:S2180">VLOOKUP(A2180,'HUMAN RESOURCES'!$A$2:$M$2692,{2,3,4,5,6,7,8,9,10},0)</f>
        <v>0.013</v>
      </c>
      <c r="L2180" s="20">
        <v>0.014</v>
      </c>
      <c r="M2180" s="20">
        <v>77.0</v>
      </c>
      <c r="N2180" s="20">
        <v>72.0</v>
      </c>
      <c r="O2180" s="20">
        <v>0.2</v>
      </c>
      <c r="P2180" s="20">
        <v>0.694</v>
      </c>
      <c r="Q2180" s="20">
        <v>0.106</v>
      </c>
      <c r="R2180" s="20">
        <v>276277.0</v>
      </c>
      <c r="S2180" s="20">
        <v>0.326</v>
      </c>
      <c r="T2180" s="20">
        <f t="array" ref="T2180:U2180">VLOOKUP(A2180,TOURISM!$A$2:$F$2692,{3,6},0)</f>
        <v>1224000000</v>
      </c>
      <c r="U2180" s="20">
        <v>2.9E8</v>
      </c>
      <c r="V2180" s="20" t="str">
        <f t="array" ref="V2180:AA2180">VLOOKUP(A2180,BUSINESS!$A$2:$J$2692,{4,5,6,7,8,9},0)</f>
        <v/>
      </c>
      <c r="W2180" s="20"/>
      <c r="X2180" s="20"/>
      <c r="Y2180" s="20"/>
      <c r="Z2180" s="20">
        <v>0.582</v>
      </c>
      <c r="AA2180" s="20">
        <v>0.932</v>
      </c>
      <c r="AB2180" s="21">
        <f t="shared" si="706"/>
        <v>2659.703178</v>
      </c>
      <c r="AC2180" s="20"/>
      <c r="AD2180" s="20"/>
      <c r="AE2180" s="20">
        <f t="shared" si="710"/>
        <v>1049.671163</v>
      </c>
      <c r="AF2180" s="22" t="b">
        <f t="shared" si="4"/>
        <v>0</v>
      </c>
      <c r="AG2180" s="20" t="b">
        <f t="shared" si="5"/>
        <v>0</v>
      </c>
      <c r="AH2180" s="20" t="b">
        <f t="shared" si="6"/>
        <v>0</v>
      </c>
      <c r="AI2180" s="20" t="b">
        <f t="shared" si="7"/>
        <v>1</v>
      </c>
      <c r="AJ2180" s="20"/>
      <c r="AK2180" s="20"/>
      <c r="AL2180" s="20"/>
      <c r="AM2180" s="20"/>
      <c r="AN2180" s="20"/>
      <c r="AO2180" s="20"/>
      <c r="AP2180" s="20"/>
      <c r="AQ2180" s="20"/>
      <c r="AR2180" s="23"/>
      <c r="AS2180" s="23"/>
      <c r="AT2180" s="23"/>
      <c r="AU2180" s="23"/>
      <c r="AV2180" s="23"/>
    </row>
    <row r="2181" ht="15.75" customHeight="1">
      <c r="A2181" s="17" t="str">
        <f t="shared" si="1"/>
        <v>Barbados-The Americas2008</v>
      </c>
      <c r="B2181" s="17" t="s">
        <v>263</v>
      </c>
      <c r="C2181" s="18" t="s">
        <v>259</v>
      </c>
      <c r="D2181" s="19" t="s">
        <v>87</v>
      </c>
      <c r="E2181" s="17">
        <v>7.39026892E8</v>
      </c>
      <c r="F2181" s="18">
        <v>0.075</v>
      </c>
      <c r="G2181" s="18">
        <v>928.0</v>
      </c>
      <c r="H2181" s="18">
        <v>0.108</v>
      </c>
      <c r="I2181" s="20" t="str">
        <f t="array" ref="I2181:J2181">IFNA(VLOOKUP(A2181,ENERGY!$A$2:$F$2692,{5,6},0),0)</f>
        <v/>
      </c>
      <c r="J2181" s="20">
        <v>1269.0</v>
      </c>
      <c r="K2181" s="20">
        <f t="array" ref="K2181:S2181">VLOOKUP(A2181,'HUMAN RESOURCES'!$A$2:$M$2692,{2,3,4,5,6,7,8,9,10},0)</f>
        <v>0.013</v>
      </c>
      <c r="L2181" s="20">
        <v>0.014</v>
      </c>
      <c r="M2181" s="20">
        <v>77.0</v>
      </c>
      <c r="N2181" s="20">
        <v>72.0</v>
      </c>
      <c r="O2181" s="20">
        <v>0.198</v>
      </c>
      <c r="P2181" s="20">
        <v>0.698</v>
      </c>
      <c r="Q2181" s="20">
        <v>0.105</v>
      </c>
      <c r="R2181" s="20">
        <v>277634.0</v>
      </c>
      <c r="S2181" s="20">
        <v>0.324</v>
      </c>
      <c r="T2181" s="20">
        <f t="array" ref="T2181:U2181">VLOOKUP(A2181,TOURISM!$A$2:$F$2692,{3,6},0)</f>
        <v>1244000000</v>
      </c>
      <c r="U2181" s="20">
        <v>2.79E8</v>
      </c>
      <c r="V2181" s="20" t="str">
        <f t="array" ref="V2181:AA2181">VLOOKUP(A2181,BUSINESS!$A$2:$J$2692,{4,5,6,7,8,9},0)</f>
        <v/>
      </c>
      <c r="W2181" s="20"/>
      <c r="X2181" s="20"/>
      <c r="Y2181" s="20"/>
      <c r="Z2181" s="20">
        <v>0.614</v>
      </c>
      <c r="AA2181" s="20">
        <v>1.04</v>
      </c>
      <c r="AB2181" s="21">
        <f t="shared" si="706"/>
        <v>2661.874597</v>
      </c>
      <c r="AC2181" s="20"/>
      <c r="AD2181" s="20">
        <f t="shared" ref="AD2181:AD2182" si="725">J2181/R2181</f>
        <v>0.004570765828</v>
      </c>
      <c r="AE2181" s="20">
        <f t="shared" si="710"/>
        <v>1004.920147</v>
      </c>
      <c r="AF2181" s="22" t="b">
        <f t="shared" si="4"/>
        <v>0</v>
      </c>
      <c r="AG2181" s="20" t="b">
        <f t="shared" si="5"/>
        <v>0</v>
      </c>
      <c r="AH2181" s="20" t="b">
        <f t="shared" si="6"/>
        <v>0</v>
      </c>
      <c r="AI2181" s="20" t="b">
        <f t="shared" si="7"/>
        <v>0</v>
      </c>
      <c r="AJ2181" s="20"/>
      <c r="AK2181" s="20"/>
      <c r="AL2181" s="20"/>
      <c r="AM2181" s="20"/>
      <c r="AN2181" s="20"/>
      <c r="AO2181" s="20"/>
      <c r="AP2181" s="20"/>
      <c r="AQ2181" s="20"/>
      <c r="AR2181" s="23"/>
      <c r="AS2181" s="23"/>
      <c r="AT2181" s="23"/>
      <c r="AU2181" s="23"/>
      <c r="AV2181" s="23"/>
    </row>
    <row r="2182" ht="15.75" customHeight="1">
      <c r="A2182" s="17" t="str">
        <f t="shared" si="1"/>
        <v>Barbados-The Americas2009</v>
      </c>
      <c r="B2182" s="17" t="s">
        <v>263</v>
      </c>
      <c r="C2182" s="18" t="s">
        <v>259</v>
      </c>
      <c r="D2182" s="19" t="s">
        <v>88</v>
      </c>
      <c r="E2182" s="17">
        <v>7.41929343E8</v>
      </c>
      <c r="F2182" s="18">
        <v>0.075</v>
      </c>
      <c r="G2182" s="18">
        <v>996.0</v>
      </c>
      <c r="H2182" s="18">
        <v>0.1</v>
      </c>
      <c r="I2182" s="20">
        <f t="array" ref="I2182:J2182">IFNA(VLOOKUP(A2182,ENERGY!$A$2:$F$2692,{5,6},0),0)</f>
        <v>398</v>
      </c>
      <c r="J2182" s="20">
        <v>1371.0</v>
      </c>
      <c r="K2182" s="20">
        <f t="array" ref="K2182:S2182">VLOOKUP(A2182,'HUMAN RESOURCES'!$A$2:$M$2692,{2,3,4,5,6,7,8,9,10},0)</f>
        <v>0.013</v>
      </c>
      <c r="L2182" s="20">
        <v>0.014</v>
      </c>
      <c r="M2182" s="20">
        <v>77.0</v>
      </c>
      <c r="N2182" s="20">
        <v>72.0</v>
      </c>
      <c r="O2182" s="20">
        <v>0.195</v>
      </c>
      <c r="P2182" s="20">
        <v>0.701</v>
      </c>
      <c r="Q2182" s="20">
        <v>0.104</v>
      </c>
      <c r="R2182" s="20">
        <v>279006.0</v>
      </c>
      <c r="S2182" s="20">
        <v>0.322</v>
      </c>
      <c r="T2182" s="20">
        <f t="array" ref="T2182:U2182">VLOOKUP(A2182,TOURISM!$A$2:$F$2692,{3,6},0)</f>
        <v>1122000000</v>
      </c>
      <c r="U2182" s="20">
        <v>2.93E8</v>
      </c>
      <c r="V2182" s="20" t="str">
        <f t="array" ref="V2182:AA2182">VLOOKUP(A2182,BUSINESS!$A$2:$J$2692,{4,5,6,7,8,9},0)</f>
        <v/>
      </c>
      <c r="W2182" s="20"/>
      <c r="X2182" s="20"/>
      <c r="Y2182" s="20"/>
      <c r="Z2182" s="20">
        <v>0.647</v>
      </c>
      <c r="AA2182" s="20">
        <v>1.208</v>
      </c>
      <c r="AB2182" s="21">
        <f t="shared" si="706"/>
        <v>2659.18777</v>
      </c>
      <c r="AC2182" s="20">
        <f>I2182/R2182</f>
        <v>0.00142649262</v>
      </c>
      <c r="AD2182" s="20">
        <f t="shared" si="725"/>
        <v>0.00491387282</v>
      </c>
      <c r="AE2182" s="20">
        <f t="shared" si="710"/>
        <v>1050.156627</v>
      </c>
      <c r="AF2182" s="22" t="b">
        <f t="shared" si="4"/>
        <v>0</v>
      </c>
      <c r="AG2182" s="20" t="b">
        <f t="shared" si="5"/>
        <v>0</v>
      </c>
      <c r="AH2182" s="20" t="b">
        <f t="shared" si="6"/>
        <v>0</v>
      </c>
      <c r="AI2182" s="20" t="b">
        <f t="shared" si="7"/>
        <v>1</v>
      </c>
      <c r="AJ2182" s="20"/>
      <c r="AK2182" s="20"/>
      <c r="AL2182" s="20"/>
      <c r="AM2182" s="20"/>
      <c r="AN2182" s="20"/>
      <c r="AO2182" s="20"/>
      <c r="AP2182" s="20"/>
      <c r="AQ2182" s="20"/>
      <c r="AR2182" s="23"/>
      <c r="AS2182" s="23"/>
      <c r="AT2182" s="23"/>
      <c r="AU2182" s="23"/>
      <c r="AV2182" s="23"/>
    </row>
    <row r="2183" ht="15.75" customHeight="1">
      <c r="A2183" s="17" t="str">
        <f t="shared" si="1"/>
        <v>Barbados-The Americas2010</v>
      </c>
      <c r="B2183" s="17" t="s">
        <v>263</v>
      </c>
      <c r="C2183" s="18" t="s">
        <v>259</v>
      </c>
      <c r="D2183" s="19" t="s">
        <v>89</v>
      </c>
      <c r="E2183" s="17">
        <v>7.52368494E8</v>
      </c>
      <c r="F2183" s="18">
        <v>0.08</v>
      </c>
      <c r="G2183" s="18">
        <v>1025.0</v>
      </c>
      <c r="H2183" s="18">
        <v>0.092</v>
      </c>
      <c r="I2183" s="20">
        <f t="array" ref="I2183:J2183">IFNA(VLOOKUP(A2183,ENERGY!$A$2:$F$2692,{5,6},0),0)</f>
        <v>0</v>
      </c>
      <c r="J2183" s="20">
        <v>0.0</v>
      </c>
      <c r="K2183" s="20">
        <f t="array" ref="K2183:S2183">VLOOKUP(A2183,'HUMAN RESOURCES'!$A$2:$M$2692,{2,3,4,5,6,7,8,9,10},0)</f>
        <v>0.013</v>
      </c>
      <c r="L2183" s="20">
        <v>0.014</v>
      </c>
      <c r="M2183" s="20">
        <v>77.0</v>
      </c>
      <c r="N2183" s="20">
        <v>72.0</v>
      </c>
      <c r="O2183" s="20">
        <v>0.193</v>
      </c>
      <c r="P2183" s="20">
        <v>0.703</v>
      </c>
      <c r="Q2183" s="20">
        <v>0.104</v>
      </c>
      <c r="R2183" s="20">
        <v>280396.0</v>
      </c>
      <c r="S2183" s="20">
        <v>0.321</v>
      </c>
      <c r="T2183" s="20">
        <f t="array" ref="T2183:U2183">VLOOKUP(A2183,TOURISM!$A$2:$F$2692,{3,6},0)</f>
        <v>1074000000</v>
      </c>
      <c r="U2183" s="20">
        <v>3.51E8</v>
      </c>
      <c r="V2183" s="20" t="str">
        <f t="array" ref="V2183:AA2183">VLOOKUP(A2183,BUSINESS!$A$2:$J$2692,{4,5,6,7,8,9},0)</f>
        <v/>
      </c>
      <c r="W2183" s="20"/>
      <c r="X2183" s="20"/>
      <c r="Y2183" s="20"/>
      <c r="Z2183" s="20">
        <v>0.681</v>
      </c>
      <c r="AA2183" s="20">
        <v>1.248</v>
      </c>
      <c r="AB2183" s="21">
        <f t="shared" si="706"/>
        <v>2683.235474</v>
      </c>
      <c r="AC2183" s="20"/>
      <c r="AD2183" s="20"/>
      <c r="AE2183" s="20">
        <f t="shared" si="710"/>
        <v>1251.801024</v>
      </c>
      <c r="AF2183" s="22" t="b">
        <f t="shared" si="4"/>
        <v>0</v>
      </c>
      <c r="AG2183" s="20" t="b">
        <f t="shared" si="5"/>
        <v>0</v>
      </c>
      <c r="AH2183" s="20" t="b">
        <f t="shared" si="6"/>
        <v>0</v>
      </c>
      <c r="AI2183" s="20" t="b">
        <f t="shared" si="7"/>
        <v>1</v>
      </c>
      <c r="AJ2183" s="20"/>
      <c r="AK2183" s="20"/>
      <c r="AL2183" s="20"/>
      <c r="AM2183" s="20"/>
      <c r="AN2183" s="20"/>
      <c r="AO2183" s="20"/>
      <c r="AP2183" s="20"/>
      <c r="AQ2183" s="20"/>
      <c r="AR2183" s="23"/>
      <c r="AS2183" s="23"/>
      <c r="AT2183" s="23"/>
      <c r="AU2183" s="23"/>
      <c r="AV2183" s="23"/>
    </row>
    <row r="2184" ht="15.75" customHeight="1">
      <c r="A2184" s="17" t="str">
        <f t="shared" si="1"/>
        <v>Barbados-The Americas2011</v>
      </c>
      <c r="B2184" s="17" t="s">
        <v>263</v>
      </c>
      <c r="C2184" s="18" t="s">
        <v>259</v>
      </c>
      <c r="D2184" s="19" t="s">
        <v>90</v>
      </c>
      <c r="E2184" s="17">
        <v>7.58888875E8</v>
      </c>
      <c r="F2184" s="18">
        <v>0.067</v>
      </c>
      <c r="G2184" s="18">
        <v>978.0</v>
      </c>
      <c r="H2184" s="18">
        <v>0.087</v>
      </c>
      <c r="I2184" s="20">
        <f t="array" ref="I2184:J2184">IFNA(VLOOKUP(A2184,ENERGY!$A$2:$F$2692,{5,6},0),0)</f>
        <v>0</v>
      </c>
      <c r="J2184" s="20">
        <v>0.0</v>
      </c>
      <c r="K2184" s="20">
        <f t="array" ref="K2184:S2184">VLOOKUP(A2184,'HUMAN RESOURCES'!$A$2:$M$2692,{2,3,4,5,6,7,8,9,10},0)</f>
        <v>0.013</v>
      </c>
      <c r="L2184" s="20">
        <v>0.014</v>
      </c>
      <c r="M2184" s="20">
        <v>77.0</v>
      </c>
      <c r="N2184" s="20">
        <v>73.0</v>
      </c>
      <c r="O2184" s="20">
        <v>0.191</v>
      </c>
      <c r="P2184" s="20">
        <v>0.704</v>
      </c>
      <c r="Q2184" s="20">
        <v>0.105</v>
      </c>
      <c r="R2184" s="20">
        <v>281804.0</v>
      </c>
      <c r="S2184" s="20">
        <v>0.319</v>
      </c>
      <c r="T2184" s="20" t="str">
        <f t="array" ref="T2184:U2184">VLOOKUP(A2184,TOURISM!$A$2:$F$2692,{3,6},0)</f>
        <v/>
      </c>
      <c r="U2184" s="20"/>
      <c r="V2184" s="20">
        <f t="array" ref="V2184:AA2184">VLOOKUP(A2184,BUSINESS!$A$2:$J$2692,{4,5,6,7,8,9},0)</f>
        <v>0.411</v>
      </c>
      <c r="W2184" s="20">
        <v>18.0</v>
      </c>
      <c r="X2184" s="20"/>
      <c r="Y2184" s="20">
        <v>245.0</v>
      </c>
      <c r="Z2184" s="20">
        <v>0.718</v>
      </c>
      <c r="AA2184" s="20">
        <v>1.235</v>
      </c>
      <c r="AB2184" s="21">
        <f t="shared" si="706"/>
        <v>2692.967009</v>
      </c>
      <c r="AC2184" s="20"/>
      <c r="AD2184" s="20"/>
      <c r="AE2184" s="20"/>
      <c r="AF2184" s="22" t="b">
        <f t="shared" si="4"/>
        <v>0</v>
      </c>
      <c r="AG2184" s="20" t="b">
        <f t="shared" si="5"/>
        <v>0</v>
      </c>
      <c r="AH2184" s="20" t="b">
        <f t="shared" si="6"/>
        <v>0</v>
      </c>
      <c r="AI2184" s="20" t="b">
        <f t="shared" si="7"/>
        <v>0</v>
      </c>
      <c r="AJ2184" s="20"/>
      <c r="AK2184" s="20"/>
      <c r="AL2184" s="20"/>
      <c r="AM2184" s="20"/>
      <c r="AN2184" s="20"/>
      <c r="AO2184" s="20"/>
      <c r="AP2184" s="20"/>
      <c r="AQ2184" s="20"/>
      <c r="AR2184" s="23"/>
      <c r="AS2184" s="23"/>
      <c r="AT2184" s="23"/>
      <c r="AU2184" s="23"/>
      <c r="AV2184" s="23"/>
    </row>
    <row r="2185" ht="15.75" customHeight="1">
      <c r="A2185" s="17" t="str">
        <f t="shared" si="1"/>
        <v>Barbados-The Americas2012</v>
      </c>
      <c r="B2185" s="17" t="s">
        <v>263</v>
      </c>
      <c r="C2185" s="18" t="s">
        <v>259</v>
      </c>
      <c r="D2185" s="19" t="s">
        <v>91</v>
      </c>
      <c r="E2185" s="17">
        <v>7.63465571E8</v>
      </c>
      <c r="F2185" s="18">
        <v>0.072</v>
      </c>
      <c r="G2185" s="18">
        <v>935.0</v>
      </c>
      <c r="H2185" s="18">
        <v>0.087</v>
      </c>
      <c r="I2185" s="20">
        <f t="array" ref="I2185:J2185">IFNA(VLOOKUP(A2185,ENERGY!$A$2:$F$2692,{5,6},0),0)</f>
        <v>375</v>
      </c>
      <c r="J2185" s="20">
        <v>1294.0</v>
      </c>
      <c r="K2185" s="20">
        <f t="array" ref="K2185:S2185">VLOOKUP(A2185,'HUMAN RESOURCES'!$A$2:$M$2692,{2,3,4,5,6,7,8,9,10},0)</f>
        <v>0.013</v>
      </c>
      <c r="L2185" s="20">
        <v>0.014</v>
      </c>
      <c r="M2185" s="20">
        <v>78.0</v>
      </c>
      <c r="N2185" s="20">
        <v>73.0</v>
      </c>
      <c r="O2185" s="20">
        <v>0.19</v>
      </c>
      <c r="P2185" s="20">
        <v>0.704</v>
      </c>
      <c r="Q2185" s="20">
        <v>0.106</v>
      </c>
      <c r="R2185" s="20">
        <v>283221.0</v>
      </c>
      <c r="S2185" s="20">
        <v>0.318</v>
      </c>
      <c r="T2185" s="20" t="str">
        <f t="array" ref="T2185:U2185">VLOOKUP(A2185,TOURISM!$A$2:$F$2692,{3,6},0)</f>
        <v/>
      </c>
      <c r="U2185" s="20"/>
      <c r="V2185" s="20">
        <f t="array" ref="V2185:AA2185">VLOOKUP(A2185,BUSINESS!$A$2:$J$2692,{4,5,6,7,8,9},0)</f>
        <v>0.408</v>
      </c>
      <c r="W2185" s="20">
        <v>18.0</v>
      </c>
      <c r="X2185" s="20">
        <v>84.0</v>
      </c>
      <c r="Y2185" s="20">
        <v>237.0</v>
      </c>
      <c r="Z2185" s="20">
        <v>0.733</v>
      </c>
      <c r="AA2185" s="20">
        <v>1.233</v>
      </c>
      <c r="AB2185" s="21">
        <f t="shared" si="706"/>
        <v>2695.653115</v>
      </c>
      <c r="AC2185" s="20">
        <f>I2185/R2185</f>
        <v>0.00132405436</v>
      </c>
      <c r="AD2185" s="20">
        <f>J2185/R2185</f>
        <v>0.004568870246</v>
      </c>
      <c r="AE2185" s="20"/>
      <c r="AF2185" s="22" t="b">
        <f t="shared" si="4"/>
        <v>0</v>
      </c>
      <c r="AG2185" s="20" t="b">
        <f t="shared" si="5"/>
        <v>0</v>
      </c>
      <c r="AH2185" s="20" t="b">
        <f t="shared" si="6"/>
        <v>0</v>
      </c>
      <c r="AI2185" s="20" t="b">
        <f t="shared" si="7"/>
        <v>0</v>
      </c>
      <c r="AJ2185" s="20"/>
      <c r="AK2185" s="20"/>
      <c r="AL2185" s="20"/>
      <c r="AM2185" s="20"/>
      <c r="AN2185" s="20"/>
      <c r="AO2185" s="20"/>
      <c r="AP2185" s="20"/>
      <c r="AQ2185" s="20"/>
      <c r="AR2185" s="23"/>
      <c r="AS2185" s="23"/>
      <c r="AT2185" s="23"/>
      <c r="AU2185" s="23"/>
      <c r="AV2185" s="23"/>
    </row>
    <row r="2186" ht="15.75" customHeight="1">
      <c r="A2186" s="17" t="str">
        <f t="shared" si="1"/>
        <v>Barbados-The Americas2000</v>
      </c>
      <c r="B2186" s="17" t="s">
        <v>263</v>
      </c>
      <c r="C2186" s="18" t="s">
        <v>259</v>
      </c>
      <c r="D2186" s="19" t="s">
        <v>76</v>
      </c>
      <c r="E2186" s="17">
        <v>7.64457723E8</v>
      </c>
      <c r="F2186" s="18">
        <v>0.063</v>
      </c>
      <c r="G2186" s="18">
        <v>938.0</v>
      </c>
      <c r="H2186" s="18">
        <v>0.087</v>
      </c>
      <c r="I2186" s="20" t="str">
        <f t="array" ref="I2186:J2186">IFNA(VLOOKUP(A2186,ENERGY!$A$2:$F$2692,{5,6},0),0)</f>
        <v/>
      </c>
      <c r="J2186" s="20"/>
      <c r="K2186" s="20">
        <f t="array" ref="K2186:S2186">VLOOKUP(A2186,'HUMAN RESOURCES'!$A$2:$M$2692,{2,3,4,5,6,7,8,9,10},0)</f>
        <v>0.013</v>
      </c>
      <c r="L2186" s="20">
        <v>0.015</v>
      </c>
      <c r="M2186" s="20">
        <v>75.0</v>
      </c>
      <c r="N2186" s="20">
        <v>71.0</v>
      </c>
      <c r="O2186" s="20">
        <v>0.219</v>
      </c>
      <c r="P2186" s="20">
        <v>0.666</v>
      </c>
      <c r="Q2186" s="20">
        <v>0.115</v>
      </c>
      <c r="R2186" s="20">
        <v>267190.0</v>
      </c>
      <c r="S2186" s="20">
        <v>0.338</v>
      </c>
      <c r="T2186" s="20">
        <f t="array" ref="T2186:U2186">VLOOKUP(A2186,TOURISM!$A$2:$F$2692,{3,6},0)</f>
        <v>733000000</v>
      </c>
      <c r="U2186" s="20">
        <v>1.41E8</v>
      </c>
      <c r="V2186" s="20" t="str">
        <f t="array" ref="V2186:AA2186">VLOOKUP(A2186,BUSINESS!$A$2:$J$2692,{4,5,6,7,8,9},0)</f>
        <v/>
      </c>
      <c r="W2186" s="20"/>
      <c r="X2186" s="20"/>
      <c r="Y2186" s="20"/>
      <c r="Z2186" s="20">
        <v>0.04</v>
      </c>
      <c r="AA2186" s="20">
        <v>0.107</v>
      </c>
      <c r="AB2186" s="21">
        <f t="shared" si="706"/>
        <v>2861.101549</v>
      </c>
      <c r="AC2186" s="20"/>
      <c r="AD2186" s="20"/>
      <c r="AE2186" s="20">
        <f t="shared" ref="AE2186:AE2199" si="726">U2186/R2186</f>
        <v>527.7143606</v>
      </c>
      <c r="AF2186" s="22" t="b">
        <f t="shared" si="4"/>
        <v>0</v>
      </c>
      <c r="AG2186" s="20" t="b">
        <f t="shared" si="5"/>
        <v>0</v>
      </c>
      <c r="AH2186" s="20" t="b">
        <f t="shared" si="6"/>
        <v>0</v>
      </c>
      <c r="AI2186" s="20" t="b">
        <f t="shared" si="7"/>
        <v>0</v>
      </c>
      <c r="AJ2186" s="20"/>
      <c r="AK2186" s="20"/>
      <c r="AL2186" s="20"/>
      <c r="AM2186" s="20"/>
      <c r="AN2186" s="20"/>
      <c r="AO2186" s="20"/>
      <c r="AP2186" s="20"/>
      <c r="AQ2186" s="20"/>
      <c r="AR2186" s="23"/>
      <c r="AS2186" s="23"/>
      <c r="AT2186" s="23"/>
      <c r="AU2186" s="23"/>
      <c r="AV2186" s="23"/>
    </row>
    <row r="2187" ht="15.75" customHeight="1">
      <c r="A2187" s="17" t="str">
        <f t="shared" si="1"/>
        <v>Belize-The Americas2001</v>
      </c>
      <c r="B2187" s="17" t="s">
        <v>264</v>
      </c>
      <c r="C2187" s="18" t="s">
        <v>259</v>
      </c>
      <c r="D2187" s="19" t="s">
        <v>77</v>
      </c>
      <c r="E2187" s="17">
        <v>8.3175E8</v>
      </c>
      <c r="F2187" s="18">
        <v>0.04</v>
      </c>
      <c r="G2187" s="18">
        <v>139.0</v>
      </c>
      <c r="H2187" s="18">
        <v>0.16</v>
      </c>
      <c r="I2187" s="20" t="str">
        <f t="array" ref="I2187:J2187">IFNA(VLOOKUP(A2187,ENERGY!$A$2:$F$2692,{5,6},0),0)</f>
        <v/>
      </c>
      <c r="J2187" s="20"/>
      <c r="K2187" s="20">
        <f t="array" ref="K2187:S2187">VLOOKUP(A2187,'HUMAN RESOURCES'!$A$2:$M$2692,{2,3,4,5,6,7,8,9,10},0)</f>
        <v>0.029</v>
      </c>
      <c r="L2187" s="20">
        <v>0.021</v>
      </c>
      <c r="M2187" s="20">
        <v>74.0</v>
      </c>
      <c r="N2187" s="20">
        <v>67.0</v>
      </c>
      <c r="O2187" s="20">
        <v>0.397</v>
      </c>
      <c r="P2187" s="20">
        <v>0.56</v>
      </c>
      <c r="Q2187" s="20">
        <v>0.042</v>
      </c>
      <c r="R2187" s="20">
        <v>245198.0</v>
      </c>
      <c r="S2187" s="20">
        <v>0.474</v>
      </c>
      <c r="T2187" s="20">
        <f t="array" ref="T2187:U2187">VLOOKUP(A2187,TOURISM!$A$2:$F$2692,{3,6},0)</f>
        <v>111000000</v>
      </c>
      <c r="U2187" s="20">
        <v>4.5E7</v>
      </c>
      <c r="V2187" s="20" t="str">
        <f t="array" ref="V2187:AA2187">VLOOKUP(A2187,BUSINESS!$A$2:$J$2692,{4,5,6,7,8,9},0)</f>
        <v/>
      </c>
      <c r="W2187" s="20"/>
      <c r="X2187" s="20"/>
      <c r="Y2187" s="20"/>
      <c r="Z2187" s="20"/>
      <c r="AA2187" s="20">
        <v>0.16</v>
      </c>
      <c r="AB2187" s="21">
        <f t="shared" si="706"/>
        <v>3392.156543</v>
      </c>
      <c r="AC2187" s="20"/>
      <c r="AD2187" s="20"/>
      <c r="AE2187" s="20">
        <f t="shared" si="726"/>
        <v>183.5251511</v>
      </c>
      <c r="AF2187" s="22" t="b">
        <f t="shared" si="4"/>
        <v>0</v>
      </c>
      <c r="AG2187" s="20" t="b">
        <f t="shared" si="5"/>
        <v>0</v>
      </c>
      <c r="AH2187" s="20" t="b">
        <f t="shared" si="6"/>
        <v>0</v>
      </c>
      <c r="AI2187" s="20" t="b">
        <f t="shared" si="7"/>
        <v>0</v>
      </c>
      <c r="AJ2187" s="20"/>
      <c r="AK2187" s="20"/>
      <c r="AL2187" s="20"/>
      <c r="AM2187" s="20"/>
      <c r="AN2187" s="20"/>
      <c r="AO2187" s="20"/>
      <c r="AP2187" s="20"/>
      <c r="AQ2187" s="20"/>
      <c r="AR2187" s="23"/>
      <c r="AS2187" s="23"/>
      <c r="AT2187" s="23"/>
      <c r="AU2187" s="23"/>
      <c r="AV2187" s="23"/>
    </row>
    <row r="2188" ht="15.75" customHeight="1">
      <c r="A2188" s="17" t="str">
        <f t="shared" si="1"/>
        <v>Belize-The Americas2002</v>
      </c>
      <c r="B2188" s="17" t="s">
        <v>264</v>
      </c>
      <c r="C2188" s="18" t="s">
        <v>259</v>
      </c>
      <c r="D2188" s="19" t="s">
        <v>79</v>
      </c>
      <c r="E2188" s="17">
        <v>8.32530157E8</v>
      </c>
      <c r="F2188" s="18">
        <v>0.045</v>
      </c>
      <c r="G2188" s="18">
        <v>160.0</v>
      </c>
      <c r="H2188" s="18">
        <v>0.155</v>
      </c>
      <c r="I2188" s="20" t="str">
        <f t="array" ref="I2188:J2188">IFNA(VLOOKUP(A2188,ENERGY!$A$2:$F$2692,{5,6},0),0)</f>
        <v/>
      </c>
      <c r="J2188" s="20">
        <v>422.0</v>
      </c>
      <c r="K2188" s="20">
        <f t="array" ref="K2188:S2188">VLOOKUP(A2188,'HUMAN RESOURCES'!$A$2:$M$2692,{2,3,4,5,6,7,8,9,10},0)</f>
        <v>0.028</v>
      </c>
      <c r="L2188" s="20">
        <v>0.02</v>
      </c>
      <c r="M2188" s="20">
        <v>75.0</v>
      </c>
      <c r="N2188" s="20">
        <v>68.0</v>
      </c>
      <c r="O2188" s="20">
        <v>0.393</v>
      </c>
      <c r="P2188" s="20">
        <v>0.565</v>
      </c>
      <c r="Q2188" s="20">
        <v>0.042</v>
      </c>
      <c r="R2188" s="20">
        <v>251766.0</v>
      </c>
      <c r="S2188" s="20">
        <v>0.471</v>
      </c>
      <c r="T2188" s="20">
        <f t="array" ref="T2188:U2188">VLOOKUP(A2188,TOURISM!$A$2:$F$2692,{3,6},0)</f>
        <v>121000000</v>
      </c>
      <c r="U2188" s="20">
        <v>4.8E7</v>
      </c>
      <c r="V2188" s="20" t="str">
        <f t="array" ref="V2188:AA2188">VLOOKUP(A2188,BUSINESS!$A$2:$J$2692,{4,5,6,7,8,9},0)</f>
        <v/>
      </c>
      <c r="W2188" s="20"/>
      <c r="X2188" s="20"/>
      <c r="Y2188" s="20"/>
      <c r="Z2188" s="20">
        <v>0.057</v>
      </c>
      <c r="AA2188" s="20">
        <v>0.205</v>
      </c>
      <c r="AB2188" s="21">
        <f t="shared" si="706"/>
        <v>3306.761664</v>
      </c>
      <c r="AC2188" s="20"/>
      <c r="AD2188" s="20">
        <f t="shared" ref="AD2188:AD2192" si="727">J2188/R2188</f>
        <v>0.001676159609</v>
      </c>
      <c r="AE2188" s="20">
        <f t="shared" si="726"/>
        <v>190.6532256</v>
      </c>
      <c r="AF2188" s="22" t="b">
        <f t="shared" si="4"/>
        <v>0</v>
      </c>
      <c r="AG2188" s="20" t="b">
        <f t="shared" si="5"/>
        <v>0</v>
      </c>
      <c r="AH2188" s="20" t="b">
        <f t="shared" si="6"/>
        <v>0</v>
      </c>
      <c r="AI2188" s="20" t="b">
        <f t="shared" si="7"/>
        <v>0</v>
      </c>
      <c r="AJ2188" s="20"/>
      <c r="AK2188" s="20"/>
      <c r="AL2188" s="20"/>
      <c r="AM2188" s="20"/>
      <c r="AN2188" s="20"/>
      <c r="AO2188" s="20"/>
      <c r="AP2188" s="20"/>
      <c r="AQ2188" s="20"/>
      <c r="AR2188" s="23"/>
      <c r="AS2188" s="23"/>
      <c r="AT2188" s="23"/>
      <c r="AU2188" s="23"/>
      <c r="AV2188" s="23"/>
    </row>
    <row r="2189" ht="15.75" customHeight="1">
      <c r="A2189" s="17" t="str">
        <f t="shared" si="1"/>
        <v>Belize-The Americas2003</v>
      </c>
      <c r="B2189" s="17" t="s">
        <v>264</v>
      </c>
      <c r="C2189" s="18" t="s">
        <v>259</v>
      </c>
      <c r="D2189" s="19" t="s">
        <v>81</v>
      </c>
      <c r="E2189" s="17">
        <v>8.35390893E8</v>
      </c>
      <c r="F2189" s="18">
        <v>0.044</v>
      </c>
      <c r="G2189" s="18">
        <v>162.0</v>
      </c>
      <c r="H2189" s="18">
        <v>0.148</v>
      </c>
      <c r="I2189" s="20" t="str">
        <f t="array" ref="I2189:J2189">IFNA(VLOOKUP(A2189,ENERGY!$A$2:$F$2692,{5,6},0),0)</f>
        <v/>
      </c>
      <c r="J2189" s="20">
        <v>414.0</v>
      </c>
      <c r="K2189" s="20">
        <f t="array" ref="K2189:S2189">VLOOKUP(A2189,'HUMAN RESOURCES'!$A$2:$M$2692,{2,3,4,5,6,7,8,9,10},0)</f>
        <v>0.028</v>
      </c>
      <c r="L2189" s="20">
        <v>0.019</v>
      </c>
      <c r="M2189" s="20">
        <v>75.0</v>
      </c>
      <c r="N2189" s="20">
        <v>68.0</v>
      </c>
      <c r="O2189" s="20">
        <v>0.388</v>
      </c>
      <c r="P2189" s="20">
        <v>0.57</v>
      </c>
      <c r="Q2189" s="20">
        <v>0.042</v>
      </c>
      <c r="R2189" s="20">
        <v>258346.0</v>
      </c>
      <c r="S2189" s="20">
        <v>0.469</v>
      </c>
      <c r="T2189" s="20">
        <f t="array" ref="T2189:U2189">VLOOKUP(A2189,TOURISM!$A$2:$F$2692,{3,6},0)</f>
        <v>150000000</v>
      </c>
      <c r="U2189" s="20">
        <v>5.0E7</v>
      </c>
      <c r="V2189" s="20" t="str">
        <f t="array" ref="V2189:AA2189">VLOOKUP(A2189,BUSINESS!$A$2:$J$2692,{4,5,6,7,8,9},0)</f>
        <v/>
      </c>
      <c r="W2189" s="20"/>
      <c r="X2189" s="20"/>
      <c r="Y2189" s="20"/>
      <c r="Z2189" s="20"/>
      <c r="AA2189" s="20">
        <v>0.234</v>
      </c>
      <c r="AB2189" s="21">
        <f t="shared" si="706"/>
        <v>3233.612647</v>
      </c>
      <c r="AC2189" s="20"/>
      <c r="AD2189" s="20">
        <f t="shared" si="727"/>
        <v>0.001602502071</v>
      </c>
      <c r="AE2189" s="20">
        <f t="shared" si="726"/>
        <v>193.5388974</v>
      </c>
      <c r="AF2189" s="22" t="b">
        <f t="shared" si="4"/>
        <v>0</v>
      </c>
      <c r="AG2189" s="20" t="b">
        <f t="shared" si="5"/>
        <v>0</v>
      </c>
      <c r="AH2189" s="20" t="b">
        <f t="shared" si="6"/>
        <v>0</v>
      </c>
      <c r="AI2189" s="20" t="b">
        <f t="shared" si="7"/>
        <v>0</v>
      </c>
      <c r="AJ2189" s="20"/>
      <c r="AK2189" s="20"/>
      <c r="AL2189" s="20"/>
      <c r="AM2189" s="20"/>
      <c r="AN2189" s="20"/>
      <c r="AO2189" s="20"/>
      <c r="AP2189" s="20"/>
      <c r="AQ2189" s="20"/>
      <c r="AR2189" s="23"/>
      <c r="AS2189" s="23"/>
      <c r="AT2189" s="23"/>
      <c r="AU2189" s="23"/>
      <c r="AV2189" s="23"/>
    </row>
    <row r="2190" ht="15.75" customHeight="1">
      <c r="A2190" s="17" t="str">
        <f t="shared" si="1"/>
        <v>Belize-The Americas2004</v>
      </c>
      <c r="B2190" s="17" t="s">
        <v>264</v>
      </c>
      <c r="C2190" s="18" t="s">
        <v>259</v>
      </c>
      <c r="D2190" s="19" t="s">
        <v>83</v>
      </c>
      <c r="E2190" s="17">
        <v>8.39319935E8</v>
      </c>
      <c r="F2190" s="18">
        <v>0.045</v>
      </c>
      <c r="G2190" s="18">
        <v>174.0</v>
      </c>
      <c r="H2190" s="18">
        <v>0.143</v>
      </c>
      <c r="I2190" s="20" t="str">
        <f t="array" ref="I2190:J2190">IFNA(VLOOKUP(A2190,ENERGY!$A$2:$F$2692,{5,6},0),0)</f>
        <v/>
      </c>
      <c r="J2190" s="20">
        <v>407.0</v>
      </c>
      <c r="K2190" s="20">
        <f t="array" ref="K2190:S2190">VLOOKUP(A2190,'HUMAN RESOURCES'!$A$2:$M$2692,{2,3,4,5,6,7,8,9,10},0)</f>
        <v>0.027</v>
      </c>
      <c r="L2190" s="20">
        <v>0.019</v>
      </c>
      <c r="M2190" s="20">
        <v>75.0</v>
      </c>
      <c r="N2190" s="20">
        <v>69.0</v>
      </c>
      <c r="O2190" s="20">
        <v>0.384</v>
      </c>
      <c r="P2190" s="20">
        <v>0.575</v>
      </c>
      <c r="Q2190" s="20">
        <v>0.041</v>
      </c>
      <c r="R2190" s="20">
        <v>265040.0</v>
      </c>
      <c r="S2190" s="20">
        <v>0.466</v>
      </c>
      <c r="T2190" s="20">
        <f t="array" ref="T2190:U2190">VLOOKUP(A2190,TOURISM!$A$2:$F$2692,{3,6},0)</f>
        <v>168000000</v>
      </c>
      <c r="U2190" s="20">
        <v>4.7E7</v>
      </c>
      <c r="V2190" s="20" t="str">
        <f t="array" ref="V2190:AA2190">VLOOKUP(A2190,BUSINESS!$A$2:$J$2692,{4,5,6,7,8,9},0)</f>
        <v/>
      </c>
      <c r="W2190" s="20"/>
      <c r="X2190" s="20"/>
      <c r="Y2190" s="20"/>
      <c r="Z2190" s="20">
        <v>0.058</v>
      </c>
      <c r="AA2190" s="20">
        <v>0.283</v>
      </c>
      <c r="AB2190" s="21">
        <f t="shared" si="706"/>
        <v>3166.767035</v>
      </c>
      <c r="AC2190" s="20"/>
      <c r="AD2190" s="20">
        <f t="shared" si="727"/>
        <v>0.001535617265</v>
      </c>
      <c r="AE2190" s="20">
        <f t="shared" si="726"/>
        <v>177.3317235</v>
      </c>
      <c r="AF2190" s="22" t="b">
        <f t="shared" si="4"/>
        <v>0</v>
      </c>
      <c r="AG2190" s="20" t="b">
        <f t="shared" si="5"/>
        <v>0</v>
      </c>
      <c r="AH2190" s="20" t="b">
        <f t="shared" si="6"/>
        <v>0</v>
      </c>
      <c r="AI2190" s="20" t="b">
        <f t="shared" si="7"/>
        <v>0</v>
      </c>
      <c r="AJ2190" s="20"/>
      <c r="AK2190" s="20"/>
      <c r="AL2190" s="20"/>
      <c r="AM2190" s="20"/>
      <c r="AN2190" s="20"/>
      <c r="AO2190" s="20"/>
      <c r="AP2190" s="20"/>
      <c r="AQ2190" s="20"/>
      <c r="AR2190" s="23"/>
      <c r="AS2190" s="23"/>
      <c r="AT2190" s="23"/>
      <c r="AU2190" s="23"/>
      <c r="AV2190" s="23"/>
    </row>
    <row r="2191" ht="15.75" customHeight="1">
      <c r="A2191" s="17" t="str">
        <f t="shared" si="1"/>
        <v>Belize-The Americas2005</v>
      </c>
      <c r="B2191" s="17" t="s">
        <v>264</v>
      </c>
      <c r="C2191" s="18" t="s">
        <v>259</v>
      </c>
      <c r="D2191" s="19" t="s">
        <v>84</v>
      </c>
      <c r="E2191" s="17">
        <v>8.42890956E8</v>
      </c>
      <c r="F2191" s="18">
        <v>0.044</v>
      </c>
      <c r="G2191" s="18">
        <v>175.0</v>
      </c>
      <c r="H2191" s="18">
        <v>0.139</v>
      </c>
      <c r="I2191" s="20" t="str">
        <f t="array" ref="I2191:J2191">IFNA(VLOOKUP(A2191,ENERGY!$A$2:$F$2692,{5,6},0),0)</f>
        <v/>
      </c>
      <c r="J2191" s="20">
        <v>359.0</v>
      </c>
      <c r="K2191" s="20">
        <f t="array" ref="K2191:S2191">VLOOKUP(A2191,'HUMAN RESOURCES'!$A$2:$M$2692,{2,3,4,5,6,7,8,9,10},0)</f>
        <v>0.027</v>
      </c>
      <c r="L2191" s="20">
        <v>0.018</v>
      </c>
      <c r="M2191" s="20">
        <v>75.0</v>
      </c>
      <c r="N2191" s="20">
        <v>69.0</v>
      </c>
      <c r="O2191" s="20">
        <v>0.379</v>
      </c>
      <c r="P2191" s="20">
        <v>0.58</v>
      </c>
      <c r="Q2191" s="20">
        <v>0.041</v>
      </c>
      <c r="R2191" s="20">
        <v>271920.0</v>
      </c>
      <c r="S2191" s="20">
        <v>0.463</v>
      </c>
      <c r="T2191" s="20">
        <f t="array" ref="T2191:U2191">VLOOKUP(A2191,TOURISM!$A$2:$F$2692,{3,6},0)</f>
        <v>214000000</v>
      </c>
      <c r="U2191" s="20">
        <v>4.5E7</v>
      </c>
      <c r="V2191" s="20">
        <f t="array" ref="V2191:AA2191">VLOOKUP(A2191,BUSINESS!$A$2:$J$2692,{4,5,6,7,8,9},0)</f>
        <v>0.347</v>
      </c>
      <c r="W2191" s="20">
        <v>45.0</v>
      </c>
      <c r="X2191" s="20"/>
      <c r="Y2191" s="20">
        <v>147.0</v>
      </c>
      <c r="Z2191" s="20">
        <v>0.092</v>
      </c>
      <c r="AA2191" s="20">
        <v>0.353</v>
      </c>
      <c r="AB2191" s="21">
        <f t="shared" si="706"/>
        <v>3099.775508</v>
      </c>
      <c r="AC2191" s="20"/>
      <c r="AD2191" s="20">
        <f t="shared" si="727"/>
        <v>0.001320241247</v>
      </c>
      <c r="AE2191" s="20">
        <f t="shared" si="726"/>
        <v>165.48985</v>
      </c>
      <c r="AF2191" s="22" t="b">
        <f t="shared" si="4"/>
        <v>0</v>
      </c>
      <c r="AG2191" s="20" t="b">
        <f t="shared" si="5"/>
        <v>0</v>
      </c>
      <c r="AH2191" s="20" t="b">
        <f t="shared" si="6"/>
        <v>0</v>
      </c>
      <c r="AI2191" s="20" t="b">
        <f t="shared" si="7"/>
        <v>0</v>
      </c>
      <c r="AJ2191" s="20"/>
      <c r="AK2191" s="20"/>
      <c r="AL2191" s="20"/>
      <c r="AM2191" s="20"/>
      <c r="AN2191" s="20"/>
      <c r="AO2191" s="20"/>
      <c r="AP2191" s="20"/>
      <c r="AQ2191" s="20"/>
      <c r="AR2191" s="23"/>
      <c r="AS2191" s="23"/>
      <c r="AT2191" s="23"/>
      <c r="AU2191" s="23"/>
      <c r="AV2191" s="23"/>
    </row>
    <row r="2192" ht="15.75" customHeight="1">
      <c r="A2192" s="17" t="str">
        <f t="shared" si="1"/>
        <v>Belize-The Americas2006</v>
      </c>
      <c r="B2192" s="17" t="s">
        <v>264</v>
      </c>
      <c r="C2192" s="18" t="s">
        <v>259</v>
      </c>
      <c r="D2192" s="19" t="s">
        <v>85</v>
      </c>
      <c r="E2192" s="17">
        <v>8.47424852E8</v>
      </c>
      <c r="F2192" s="18">
        <v>0.044</v>
      </c>
      <c r="G2192" s="18">
        <v>182.0</v>
      </c>
      <c r="H2192" s="18">
        <v>0.143</v>
      </c>
      <c r="I2192" s="20">
        <f t="array" ref="I2192:J2192">IFNA(VLOOKUP(A2192,ENERGY!$A$2:$F$2692,{5,6},0),0)</f>
        <v>178</v>
      </c>
      <c r="J2192" s="20">
        <v>425.0</v>
      </c>
      <c r="K2192" s="20">
        <f t="array" ref="K2192:S2192">VLOOKUP(A2192,'HUMAN RESOURCES'!$A$2:$M$2692,{2,3,4,5,6,7,8,9,10},0)</f>
        <v>0.026</v>
      </c>
      <c r="L2192" s="20">
        <v>0.018</v>
      </c>
      <c r="M2192" s="20">
        <v>75.0</v>
      </c>
      <c r="N2192" s="20">
        <v>69.0</v>
      </c>
      <c r="O2192" s="20">
        <v>0.374</v>
      </c>
      <c r="P2192" s="20">
        <v>0.585</v>
      </c>
      <c r="Q2192" s="20">
        <v>0.04</v>
      </c>
      <c r="R2192" s="20">
        <v>278985.0</v>
      </c>
      <c r="S2192" s="20">
        <v>0.46</v>
      </c>
      <c r="T2192" s="20">
        <f t="array" ref="T2192:U2192">VLOOKUP(A2192,TOURISM!$A$2:$F$2692,{3,6},0)</f>
        <v>260000000</v>
      </c>
      <c r="U2192" s="20">
        <v>4.3E7</v>
      </c>
      <c r="V2192" s="20">
        <f t="array" ref="V2192:AA2192">VLOOKUP(A2192,BUSINESS!$A$2:$J$2692,{4,5,6,7,8,9},0)</f>
        <v>0.348</v>
      </c>
      <c r="W2192" s="20">
        <v>45.0</v>
      </c>
      <c r="X2192" s="20"/>
      <c r="Y2192" s="20">
        <v>147.0</v>
      </c>
      <c r="Z2192" s="20">
        <v>0.104</v>
      </c>
      <c r="AA2192" s="20">
        <v>0.423</v>
      </c>
      <c r="AB2192" s="21">
        <f t="shared" si="706"/>
        <v>3037.528369</v>
      </c>
      <c r="AC2192" s="20">
        <f>I2192/R2192</f>
        <v>0.0006380271341</v>
      </c>
      <c r="AD2192" s="20">
        <f t="shared" si="727"/>
        <v>0.001523379393</v>
      </c>
      <c r="AE2192" s="20">
        <f t="shared" si="726"/>
        <v>154.1301504</v>
      </c>
      <c r="AF2192" s="22" t="b">
        <f t="shared" si="4"/>
        <v>0</v>
      </c>
      <c r="AG2192" s="20" t="b">
        <f t="shared" si="5"/>
        <v>0</v>
      </c>
      <c r="AH2192" s="20" t="b">
        <f t="shared" si="6"/>
        <v>0</v>
      </c>
      <c r="AI2192" s="20" t="b">
        <f t="shared" si="7"/>
        <v>0</v>
      </c>
      <c r="AJ2192" s="20"/>
      <c r="AK2192" s="20"/>
      <c r="AL2192" s="20"/>
      <c r="AM2192" s="20"/>
      <c r="AN2192" s="20"/>
      <c r="AO2192" s="20"/>
      <c r="AP2192" s="20"/>
      <c r="AQ2192" s="20"/>
      <c r="AR2192" s="23"/>
      <c r="AS2192" s="23"/>
      <c r="AT2192" s="23"/>
      <c r="AU2192" s="23"/>
      <c r="AV2192" s="23"/>
    </row>
    <row r="2193" ht="15.75" customHeight="1">
      <c r="A2193" s="17" t="str">
        <f t="shared" si="1"/>
        <v>Belize-The Americas2007</v>
      </c>
      <c r="B2193" s="17" t="s">
        <v>264</v>
      </c>
      <c r="C2193" s="18" t="s">
        <v>259</v>
      </c>
      <c r="D2193" s="19" t="s">
        <v>86</v>
      </c>
      <c r="E2193" s="17">
        <v>8.47918929E8</v>
      </c>
      <c r="F2193" s="18">
        <v>0.044</v>
      </c>
      <c r="G2193" s="18">
        <v>192.0</v>
      </c>
      <c r="H2193" s="18">
        <v>0.142</v>
      </c>
      <c r="I2193" s="20">
        <f t="array" ref="I2193:J2193">IFNA(VLOOKUP(A2193,ENERGY!$A$2:$F$2692,{5,6},0),0)</f>
        <v>0</v>
      </c>
      <c r="J2193" s="20">
        <v>0.0</v>
      </c>
      <c r="K2193" s="20">
        <f t="array" ref="K2193:S2193">VLOOKUP(A2193,'HUMAN RESOURCES'!$A$2:$M$2692,{2,3,4,5,6,7,8,9,10},0)</f>
        <v>0.026</v>
      </c>
      <c r="L2193" s="20">
        <v>0.017</v>
      </c>
      <c r="M2193" s="20">
        <v>76.0</v>
      </c>
      <c r="N2193" s="20">
        <v>70.0</v>
      </c>
      <c r="O2193" s="20">
        <v>0.37</v>
      </c>
      <c r="P2193" s="20">
        <v>0.59</v>
      </c>
      <c r="Q2193" s="20">
        <v>0.04</v>
      </c>
      <c r="R2193" s="20">
        <v>286196.0</v>
      </c>
      <c r="S2193" s="20">
        <v>0.458</v>
      </c>
      <c r="T2193" s="20">
        <f t="array" ref="T2193:U2193">VLOOKUP(A2193,TOURISM!$A$2:$F$2692,{3,6},0)</f>
        <v>289000000</v>
      </c>
      <c r="U2193" s="20">
        <v>4.6E7</v>
      </c>
      <c r="V2193" s="20">
        <f t="array" ref="V2193:AA2193">VLOOKUP(A2193,BUSINESS!$A$2:$J$2692,{4,5,6,7,8,9},0)</f>
        <v>0.348</v>
      </c>
      <c r="W2193" s="20">
        <v>44.0</v>
      </c>
      <c r="X2193" s="20"/>
      <c r="Y2193" s="20">
        <v>147.0</v>
      </c>
      <c r="Z2193" s="20">
        <v>0.109</v>
      </c>
      <c r="AA2193" s="20">
        <v>0.413</v>
      </c>
      <c r="AB2193" s="21">
        <f t="shared" si="706"/>
        <v>2962.721104</v>
      </c>
      <c r="AC2193" s="20"/>
      <c r="AD2193" s="20"/>
      <c r="AE2193" s="20">
        <f t="shared" si="726"/>
        <v>160.7290109</v>
      </c>
      <c r="AF2193" s="22" t="b">
        <f t="shared" si="4"/>
        <v>0</v>
      </c>
      <c r="AG2193" s="20" t="b">
        <f t="shared" si="5"/>
        <v>0</v>
      </c>
      <c r="AH2193" s="20" t="b">
        <f t="shared" si="6"/>
        <v>0</v>
      </c>
      <c r="AI2193" s="20" t="b">
        <f t="shared" si="7"/>
        <v>0</v>
      </c>
      <c r="AJ2193" s="20"/>
      <c r="AK2193" s="20"/>
      <c r="AL2193" s="20"/>
      <c r="AM2193" s="20"/>
      <c r="AN2193" s="20"/>
      <c r="AO2193" s="20"/>
      <c r="AP2193" s="20"/>
      <c r="AQ2193" s="20"/>
      <c r="AR2193" s="23"/>
      <c r="AS2193" s="23"/>
      <c r="AT2193" s="23"/>
      <c r="AU2193" s="23"/>
      <c r="AV2193" s="23"/>
    </row>
    <row r="2194" ht="15.75" customHeight="1">
      <c r="A2194" s="17" t="str">
        <f t="shared" si="1"/>
        <v>Belize-The Americas2008</v>
      </c>
      <c r="B2194" s="17" t="s">
        <v>264</v>
      </c>
      <c r="C2194" s="18" t="s">
        <v>259</v>
      </c>
      <c r="D2194" s="19" t="s">
        <v>87</v>
      </c>
      <c r="E2194" s="17">
        <v>8.49234754E8</v>
      </c>
      <c r="F2194" s="18">
        <v>0.048</v>
      </c>
      <c r="G2194" s="18">
        <v>215.0</v>
      </c>
      <c r="H2194" s="18">
        <v>0.143</v>
      </c>
      <c r="I2194" s="20" t="str">
        <f t="array" ref="I2194:J2194">IFNA(VLOOKUP(A2194,ENERGY!$A$2:$F$2692,{5,6},0),0)</f>
        <v/>
      </c>
      <c r="J2194" s="20">
        <v>374.0</v>
      </c>
      <c r="K2194" s="20">
        <f t="array" ref="K2194:S2194">VLOOKUP(A2194,'HUMAN RESOURCES'!$A$2:$M$2692,{2,3,4,5,6,7,8,9,10},0)</f>
        <v>0.025</v>
      </c>
      <c r="L2194" s="20">
        <v>0.017</v>
      </c>
      <c r="M2194" s="20">
        <v>76.0</v>
      </c>
      <c r="N2194" s="20">
        <v>70.0</v>
      </c>
      <c r="O2194" s="20">
        <v>0.365</v>
      </c>
      <c r="P2194" s="20">
        <v>0.596</v>
      </c>
      <c r="Q2194" s="20">
        <v>0.039</v>
      </c>
      <c r="R2194" s="20">
        <v>293544.0</v>
      </c>
      <c r="S2194" s="20">
        <v>0.455</v>
      </c>
      <c r="T2194" s="20">
        <f t="array" ref="T2194:U2194">VLOOKUP(A2194,TOURISM!$A$2:$F$2692,{3,6},0)</f>
        <v>278000000</v>
      </c>
      <c r="U2194" s="20">
        <v>4.4E7</v>
      </c>
      <c r="V2194" s="20">
        <f t="array" ref="V2194:AA2194">VLOOKUP(A2194,BUSINESS!$A$2:$J$2692,{4,5,6,7,8,9},0)</f>
        <v>0.332</v>
      </c>
      <c r="W2194" s="20">
        <v>44.0</v>
      </c>
      <c r="X2194" s="20"/>
      <c r="Y2194" s="20">
        <v>147.0</v>
      </c>
      <c r="Z2194" s="20">
        <v>0.113</v>
      </c>
      <c r="AA2194" s="20">
        <v>0.545</v>
      </c>
      <c r="AB2194" s="21">
        <f t="shared" si="706"/>
        <v>2893.04075</v>
      </c>
      <c r="AC2194" s="20"/>
      <c r="AD2194" s="20">
        <f t="shared" ref="AD2194:AD2195" si="728">J2194/R2194</f>
        <v>0.001274084975</v>
      </c>
      <c r="AE2194" s="20">
        <f t="shared" si="726"/>
        <v>149.89235</v>
      </c>
      <c r="AF2194" s="22" t="b">
        <f t="shared" si="4"/>
        <v>0</v>
      </c>
      <c r="AG2194" s="20" t="b">
        <f t="shared" si="5"/>
        <v>0</v>
      </c>
      <c r="AH2194" s="20" t="b">
        <f t="shared" si="6"/>
        <v>0</v>
      </c>
      <c r="AI2194" s="20" t="b">
        <f t="shared" si="7"/>
        <v>0</v>
      </c>
      <c r="AJ2194" s="20"/>
      <c r="AK2194" s="20"/>
      <c r="AL2194" s="20"/>
      <c r="AM2194" s="20"/>
      <c r="AN2194" s="20"/>
      <c r="AO2194" s="20"/>
      <c r="AP2194" s="20"/>
      <c r="AQ2194" s="20"/>
      <c r="AR2194" s="23"/>
      <c r="AS2194" s="23"/>
      <c r="AT2194" s="23"/>
      <c r="AU2194" s="23"/>
      <c r="AV2194" s="23"/>
    </row>
    <row r="2195" ht="15.75" customHeight="1">
      <c r="A2195" s="17" t="str">
        <f t="shared" si="1"/>
        <v>Belize-The Americas2009</v>
      </c>
      <c r="B2195" s="17" t="s">
        <v>264</v>
      </c>
      <c r="C2195" s="18" t="s">
        <v>259</v>
      </c>
      <c r="D2195" s="19" t="s">
        <v>88</v>
      </c>
      <c r="E2195" s="17">
        <v>8.50040459E8</v>
      </c>
      <c r="F2195" s="18">
        <v>0.051</v>
      </c>
      <c r="G2195" s="18">
        <v>237.0</v>
      </c>
      <c r="H2195" s="18">
        <v>0.141</v>
      </c>
      <c r="I2195" s="20">
        <f t="array" ref="I2195:J2195">IFNA(VLOOKUP(A2195,ENERGY!$A$2:$F$2692,{5,6},0),0)</f>
        <v>172</v>
      </c>
      <c r="J2195" s="20">
        <v>407.0</v>
      </c>
      <c r="K2195" s="20">
        <f t="array" ref="K2195:S2195">VLOOKUP(A2195,'HUMAN RESOURCES'!$A$2:$M$2692,{2,3,4,5,6,7,8,9,10},0)</f>
        <v>0.025</v>
      </c>
      <c r="L2195" s="20">
        <v>0.016</v>
      </c>
      <c r="M2195" s="20">
        <v>76.0</v>
      </c>
      <c r="N2195" s="20">
        <v>70.0</v>
      </c>
      <c r="O2195" s="20">
        <v>0.36</v>
      </c>
      <c r="P2195" s="20">
        <v>0.601</v>
      </c>
      <c r="Q2195" s="20">
        <v>0.039</v>
      </c>
      <c r="R2195" s="20">
        <v>301016.0</v>
      </c>
      <c r="S2195" s="20">
        <v>0.452</v>
      </c>
      <c r="T2195" s="20">
        <f t="array" ref="T2195:U2195">VLOOKUP(A2195,TOURISM!$A$2:$F$2692,{3,6},0)</f>
        <v>256000000</v>
      </c>
      <c r="U2195" s="20">
        <v>4.3E7</v>
      </c>
      <c r="V2195" s="20">
        <f t="array" ref="V2195:AA2195">VLOOKUP(A2195,BUSINESS!$A$2:$J$2692,{4,5,6,7,8,9},0)</f>
        <v>0.332</v>
      </c>
      <c r="W2195" s="20">
        <v>44.0</v>
      </c>
      <c r="X2195" s="20"/>
      <c r="Y2195" s="20">
        <v>147.0</v>
      </c>
      <c r="Z2195" s="20">
        <v>0.117</v>
      </c>
      <c r="AA2195" s="20">
        <v>0.537</v>
      </c>
      <c r="AB2195" s="21">
        <f t="shared" si="706"/>
        <v>2823.904573</v>
      </c>
      <c r="AC2195" s="20">
        <f>I2195/R2195</f>
        <v>0.0005713981981</v>
      </c>
      <c r="AD2195" s="20">
        <f t="shared" si="728"/>
        <v>0.001352087597</v>
      </c>
      <c r="AE2195" s="20">
        <f t="shared" si="726"/>
        <v>142.8495495</v>
      </c>
      <c r="AF2195" s="22" t="b">
        <f t="shared" si="4"/>
        <v>0</v>
      </c>
      <c r="AG2195" s="20" t="b">
        <f t="shared" si="5"/>
        <v>0</v>
      </c>
      <c r="AH2195" s="20" t="b">
        <f t="shared" si="6"/>
        <v>0</v>
      </c>
      <c r="AI2195" s="20" t="b">
        <f t="shared" si="7"/>
        <v>0</v>
      </c>
      <c r="AJ2195" s="20"/>
      <c r="AK2195" s="20"/>
      <c r="AL2195" s="20"/>
      <c r="AM2195" s="20"/>
      <c r="AN2195" s="20"/>
      <c r="AO2195" s="20"/>
      <c r="AP2195" s="20"/>
      <c r="AQ2195" s="20"/>
      <c r="AR2195" s="23"/>
      <c r="AS2195" s="23"/>
      <c r="AT2195" s="23"/>
      <c r="AU2195" s="23"/>
      <c r="AV2195" s="23"/>
    </row>
    <row r="2196" ht="15.75" customHeight="1">
      <c r="A2196" s="17" t="str">
        <f t="shared" si="1"/>
        <v>Belize-The Americas2010</v>
      </c>
      <c r="B2196" s="17" t="s">
        <v>264</v>
      </c>
      <c r="C2196" s="18" t="s">
        <v>259</v>
      </c>
      <c r="D2196" s="19" t="s">
        <v>89</v>
      </c>
      <c r="E2196" s="17">
        <v>8.5825538E8</v>
      </c>
      <c r="F2196" s="18">
        <v>0.058</v>
      </c>
      <c r="G2196" s="18">
        <v>259.0</v>
      </c>
      <c r="H2196" s="18">
        <v>0.141</v>
      </c>
      <c r="I2196" s="20">
        <f t="array" ref="I2196:J2196">IFNA(VLOOKUP(A2196,ENERGY!$A$2:$F$2692,{5,6},0),0)</f>
        <v>0</v>
      </c>
      <c r="J2196" s="20">
        <v>0.0</v>
      </c>
      <c r="K2196" s="20">
        <f t="array" ref="K2196:S2196">VLOOKUP(A2196,'HUMAN RESOURCES'!$A$2:$M$2692,{2,3,4,5,6,7,8,9,10},0)</f>
        <v>0.024</v>
      </c>
      <c r="L2196" s="20">
        <v>0.016</v>
      </c>
      <c r="M2196" s="20">
        <v>76.0</v>
      </c>
      <c r="N2196" s="20">
        <v>70.0</v>
      </c>
      <c r="O2196" s="20">
        <v>0.355</v>
      </c>
      <c r="P2196" s="20">
        <v>0.606</v>
      </c>
      <c r="Q2196" s="20">
        <v>0.039</v>
      </c>
      <c r="R2196" s="20">
        <v>308595.0</v>
      </c>
      <c r="S2196" s="20">
        <v>0.45</v>
      </c>
      <c r="T2196" s="20">
        <f t="array" ref="T2196:U2196">VLOOKUP(A2196,TOURISM!$A$2:$F$2692,{3,6},0)</f>
        <v>264000000</v>
      </c>
      <c r="U2196" s="20">
        <v>3.9E7</v>
      </c>
      <c r="V2196" s="20">
        <f t="array" ref="V2196:AA2196">VLOOKUP(A2196,BUSINESS!$A$2:$J$2692,{4,5,6,7,8,9},0)</f>
        <v>0.332</v>
      </c>
      <c r="W2196" s="20">
        <v>44.0</v>
      </c>
      <c r="X2196" s="20"/>
      <c r="Y2196" s="20">
        <v>147.0</v>
      </c>
      <c r="Z2196" s="20">
        <v>0.14</v>
      </c>
      <c r="AA2196" s="20">
        <v>0.629</v>
      </c>
      <c r="AB2196" s="21">
        <f t="shared" si="706"/>
        <v>2781.170725</v>
      </c>
      <c r="AC2196" s="20"/>
      <c r="AD2196" s="20"/>
      <c r="AE2196" s="20">
        <f t="shared" si="726"/>
        <v>126.3792349</v>
      </c>
      <c r="AF2196" s="22" t="b">
        <f t="shared" si="4"/>
        <v>0</v>
      </c>
      <c r="AG2196" s="20" t="b">
        <f t="shared" si="5"/>
        <v>0</v>
      </c>
      <c r="AH2196" s="20" t="b">
        <f t="shared" si="6"/>
        <v>0</v>
      </c>
      <c r="AI2196" s="20" t="b">
        <f t="shared" si="7"/>
        <v>0</v>
      </c>
      <c r="AJ2196" s="20"/>
      <c r="AK2196" s="20"/>
      <c r="AL2196" s="20"/>
      <c r="AM2196" s="20"/>
      <c r="AN2196" s="20"/>
      <c r="AO2196" s="20"/>
      <c r="AP2196" s="20"/>
      <c r="AQ2196" s="20"/>
      <c r="AR2196" s="23"/>
      <c r="AS2196" s="23"/>
      <c r="AT2196" s="23"/>
      <c r="AU2196" s="23"/>
      <c r="AV2196" s="23"/>
    </row>
    <row r="2197" ht="15.75" customHeight="1">
      <c r="A2197" s="17" t="str">
        <f t="shared" si="1"/>
        <v>Belize-The Americas2011</v>
      </c>
      <c r="B2197" s="17" t="s">
        <v>264</v>
      </c>
      <c r="C2197" s="18" t="s">
        <v>259</v>
      </c>
      <c r="D2197" s="19" t="s">
        <v>90</v>
      </c>
      <c r="E2197" s="17">
        <v>8.60550294E8</v>
      </c>
      <c r="F2197" s="18">
        <v>0.058</v>
      </c>
      <c r="G2197" s="18">
        <v>265.0</v>
      </c>
      <c r="H2197" s="18">
        <v>0.139</v>
      </c>
      <c r="I2197" s="20">
        <f t="array" ref="I2197:J2197">IFNA(VLOOKUP(A2197,ENERGY!$A$2:$F$2692,{5,6},0),0)</f>
        <v>0</v>
      </c>
      <c r="J2197" s="20">
        <v>0.0</v>
      </c>
      <c r="K2197" s="20">
        <f t="array" ref="K2197:S2197">VLOOKUP(A2197,'HUMAN RESOURCES'!$A$2:$M$2692,{2,3,4,5,6,7,8,9,10},0)</f>
        <v>0.024</v>
      </c>
      <c r="L2197" s="20">
        <v>0.015</v>
      </c>
      <c r="M2197" s="20">
        <v>77.0</v>
      </c>
      <c r="N2197" s="20">
        <v>71.0</v>
      </c>
      <c r="O2197" s="20">
        <v>0.349</v>
      </c>
      <c r="P2197" s="20">
        <v>0.612</v>
      </c>
      <c r="Q2197" s="20">
        <v>0.039</v>
      </c>
      <c r="R2197" s="20">
        <v>316280.0</v>
      </c>
      <c r="S2197" s="20">
        <v>0.447</v>
      </c>
      <c r="T2197" s="20">
        <f t="array" ref="T2197:U2197">VLOOKUP(A2197,TOURISM!$A$2:$F$2692,{3,6},0)</f>
        <v>248000000</v>
      </c>
      <c r="U2197" s="20">
        <v>3.7E7</v>
      </c>
      <c r="V2197" s="20">
        <f t="array" ref="V2197:AA2197">VLOOKUP(A2197,BUSINESS!$A$2:$J$2692,{4,5,6,7,8,9},0)</f>
        <v>0.332</v>
      </c>
      <c r="W2197" s="20">
        <v>44.0</v>
      </c>
      <c r="X2197" s="20"/>
      <c r="Y2197" s="20">
        <v>147.0</v>
      </c>
      <c r="Z2197" s="20">
        <v>0.187</v>
      </c>
      <c r="AA2197" s="20">
        <v>0.703</v>
      </c>
      <c r="AB2197" s="21">
        <f t="shared" si="706"/>
        <v>2720.849545</v>
      </c>
      <c r="AC2197" s="20"/>
      <c r="AD2197" s="20"/>
      <c r="AE2197" s="20">
        <f t="shared" si="726"/>
        <v>116.98495</v>
      </c>
      <c r="AF2197" s="22" t="b">
        <f t="shared" si="4"/>
        <v>0</v>
      </c>
      <c r="AG2197" s="20" t="b">
        <f t="shared" si="5"/>
        <v>0</v>
      </c>
      <c r="AH2197" s="20" t="b">
        <f t="shared" si="6"/>
        <v>0</v>
      </c>
      <c r="AI2197" s="20" t="b">
        <f t="shared" si="7"/>
        <v>0</v>
      </c>
      <c r="AJ2197" s="20"/>
      <c r="AK2197" s="20"/>
      <c r="AL2197" s="20"/>
      <c r="AM2197" s="20"/>
      <c r="AN2197" s="20"/>
      <c r="AO2197" s="20"/>
      <c r="AP2197" s="20"/>
      <c r="AQ2197" s="20"/>
      <c r="AR2197" s="23"/>
      <c r="AS2197" s="23"/>
      <c r="AT2197" s="23"/>
      <c r="AU2197" s="23"/>
      <c r="AV2197" s="23"/>
    </row>
    <row r="2198" ht="15.75" customHeight="1">
      <c r="A2198" s="17" t="str">
        <f t="shared" si="1"/>
        <v>Belize-The Americas2012</v>
      </c>
      <c r="B2198" s="17" t="s">
        <v>264</v>
      </c>
      <c r="C2198" s="18" t="s">
        <v>259</v>
      </c>
      <c r="D2198" s="19" t="s">
        <v>91</v>
      </c>
      <c r="E2198" s="17">
        <v>8.68574141E8</v>
      </c>
      <c r="F2198" s="18">
        <v>0.058</v>
      </c>
      <c r="G2198" s="18">
        <v>264.0</v>
      </c>
      <c r="H2198" s="18">
        <v>0.134</v>
      </c>
      <c r="I2198" s="20">
        <f t="array" ref="I2198:J2198">IFNA(VLOOKUP(A2198,ENERGY!$A$2:$F$2692,{5,6},0),0)</f>
        <v>155</v>
      </c>
      <c r="J2198" s="20">
        <v>381.0</v>
      </c>
      <c r="K2198" s="20">
        <f t="array" ref="K2198:S2198">VLOOKUP(A2198,'HUMAN RESOURCES'!$A$2:$M$2692,{2,3,4,5,6,7,8,9,10},0)</f>
        <v>0.024</v>
      </c>
      <c r="L2198" s="20">
        <v>0.015</v>
      </c>
      <c r="M2198" s="20">
        <v>77.0</v>
      </c>
      <c r="N2198" s="20">
        <v>71.0</v>
      </c>
      <c r="O2198" s="20">
        <v>0.344</v>
      </c>
      <c r="P2198" s="20">
        <v>0.617</v>
      </c>
      <c r="Q2198" s="20">
        <v>0.039</v>
      </c>
      <c r="R2198" s="20">
        <v>324060.0</v>
      </c>
      <c r="S2198" s="20">
        <v>0.445</v>
      </c>
      <c r="T2198" s="20">
        <f t="array" ref="T2198:U2198">VLOOKUP(A2198,TOURISM!$A$2:$F$2692,{3,6},0)</f>
        <v>299000000</v>
      </c>
      <c r="U2198" s="20">
        <v>4.0E7</v>
      </c>
      <c r="V2198" s="20">
        <f t="array" ref="V2198:AA2198">VLOOKUP(A2198,BUSINESS!$A$2:$J$2692,{4,5,6,7,8,9},0)</f>
        <v>0.332</v>
      </c>
      <c r="W2198" s="20">
        <v>44.0</v>
      </c>
      <c r="X2198" s="20">
        <v>104.0</v>
      </c>
      <c r="Y2198" s="20">
        <v>147.0</v>
      </c>
      <c r="Z2198" s="20">
        <v>0.25</v>
      </c>
      <c r="AA2198" s="20">
        <v>0.532</v>
      </c>
      <c r="AB2198" s="21">
        <f t="shared" si="706"/>
        <v>2680.288036</v>
      </c>
      <c r="AC2198" s="20">
        <f>I2198/R2198</f>
        <v>0.0004783064865</v>
      </c>
      <c r="AD2198" s="20">
        <f>J2198/R2198</f>
        <v>0.001175708202</v>
      </c>
      <c r="AE2198" s="20">
        <f t="shared" si="726"/>
        <v>123.433932</v>
      </c>
      <c r="AF2198" s="22" t="b">
        <f t="shared" si="4"/>
        <v>0</v>
      </c>
      <c r="AG2198" s="20" t="b">
        <f t="shared" si="5"/>
        <v>0</v>
      </c>
      <c r="AH2198" s="20" t="b">
        <f t="shared" si="6"/>
        <v>0</v>
      </c>
      <c r="AI2198" s="20" t="b">
        <f t="shared" si="7"/>
        <v>0</v>
      </c>
      <c r="AJ2198" s="20"/>
      <c r="AK2198" s="20"/>
      <c r="AL2198" s="20"/>
      <c r="AM2198" s="20"/>
      <c r="AN2198" s="20"/>
      <c r="AO2198" s="20"/>
      <c r="AP2198" s="20"/>
      <c r="AQ2198" s="20"/>
      <c r="AR2198" s="23"/>
      <c r="AS2198" s="23"/>
      <c r="AT2198" s="23"/>
      <c r="AU2198" s="23"/>
      <c r="AV2198" s="23"/>
    </row>
    <row r="2199" ht="15.75" customHeight="1">
      <c r="A2199" s="17" t="str">
        <f t="shared" si="1"/>
        <v>Belize-The Americas2000</v>
      </c>
      <c r="B2199" s="17" t="s">
        <v>264</v>
      </c>
      <c r="C2199" s="18" t="s">
        <v>259</v>
      </c>
      <c r="D2199" s="19" t="s">
        <v>76</v>
      </c>
      <c r="E2199" s="17">
        <v>8.70247702E8</v>
      </c>
      <c r="F2199" s="18">
        <v>0.058</v>
      </c>
      <c r="G2199" s="18">
        <v>259.0</v>
      </c>
      <c r="H2199" s="18">
        <v>0.124</v>
      </c>
      <c r="I2199" s="20" t="str">
        <f t="array" ref="I2199:J2199">IFNA(VLOOKUP(A2199,ENERGY!$A$2:$F$2692,{5,6},0),0)</f>
        <v/>
      </c>
      <c r="J2199" s="20"/>
      <c r="K2199" s="20">
        <f t="array" ref="K2199:S2199">VLOOKUP(A2199,'HUMAN RESOURCES'!$A$2:$M$2692,{2,3,4,5,6,7,8,9,10},0)</f>
        <v>0.029</v>
      </c>
      <c r="L2199" s="20">
        <v>0.021</v>
      </c>
      <c r="M2199" s="20">
        <v>74.0</v>
      </c>
      <c r="N2199" s="20">
        <v>67.0</v>
      </c>
      <c r="O2199" s="20">
        <v>0.402</v>
      </c>
      <c r="P2199" s="20">
        <v>0.555</v>
      </c>
      <c r="Q2199" s="20">
        <v>0.043</v>
      </c>
      <c r="R2199" s="20">
        <v>238586.0</v>
      </c>
      <c r="S2199" s="20">
        <v>0.477</v>
      </c>
      <c r="T2199" s="20">
        <f t="array" ref="T2199:U2199">VLOOKUP(A2199,TOURISM!$A$2:$F$2692,{3,6},0)</f>
        <v>111000000</v>
      </c>
      <c r="U2199" s="20">
        <v>4.4E7</v>
      </c>
      <c r="V2199" s="20" t="str">
        <f t="array" ref="V2199:AA2199">VLOOKUP(A2199,BUSINESS!$A$2:$J$2692,{4,5,6,7,8,9},0)</f>
        <v/>
      </c>
      <c r="W2199" s="20"/>
      <c r="X2199" s="20"/>
      <c r="Y2199" s="20"/>
      <c r="Z2199" s="20">
        <v>0.06</v>
      </c>
      <c r="AA2199" s="20">
        <v>0.07</v>
      </c>
      <c r="AB2199" s="21">
        <f t="shared" si="706"/>
        <v>3647.522076</v>
      </c>
      <c r="AC2199" s="20"/>
      <c r="AD2199" s="20"/>
      <c r="AE2199" s="20">
        <f t="shared" si="726"/>
        <v>184.4198738</v>
      </c>
      <c r="AF2199" s="22" t="b">
        <f t="shared" si="4"/>
        <v>0</v>
      </c>
      <c r="AG2199" s="20" t="b">
        <f t="shared" si="5"/>
        <v>0</v>
      </c>
      <c r="AH2199" s="20" t="b">
        <f t="shared" si="6"/>
        <v>0</v>
      </c>
      <c r="AI2199" s="20" t="b">
        <f t="shared" si="7"/>
        <v>0</v>
      </c>
      <c r="AJ2199" s="20"/>
      <c r="AK2199" s="20"/>
      <c r="AL2199" s="20"/>
      <c r="AM2199" s="20"/>
      <c r="AN2199" s="20"/>
      <c r="AO2199" s="20"/>
      <c r="AP2199" s="20"/>
      <c r="AQ2199" s="20"/>
      <c r="AR2199" s="23"/>
      <c r="AS2199" s="23"/>
      <c r="AT2199" s="23"/>
      <c r="AU2199" s="23"/>
      <c r="AV2199" s="23"/>
    </row>
    <row r="2200" ht="15.75" customHeight="1">
      <c r="A2200" s="17" t="str">
        <f t="shared" si="1"/>
        <v>Bermuda-The Americas2001</v>
      </c>
      <c r="B2200" s="17" t="s">
        <v>265</v>
      </c>
      <c r="C2200" s="18" t="s">
        <v>259</v>
      </c>
      <c r="D2200" s="19" t="s">
        <v>77</v>
      </c>
      <c r="E2200" s="17">
        <v>9.19103262E8</v>
      </c>
      <c r="F2200" s="18"/>
      <c r="G2200" s="18"/>
      <c r="H2200" s="18"/>
      <c r="I2200" s="20" t="str">
        <f t="array" ref="I2200:J2200">IFNA(VLOOKUP(A2200,ENERGY!$A$2:$F$2692,{5,6},0),0)</f>
        <v/>
      </c>
      <c r="J2200" s="20"/>
      <c r="K2200" s="20">
        <f t="array" ref="K2200:S2200">VLOOKUP(A2200,'HUMAN RESOURCES'!$A$2:$M$2692,{2,3,4,5,6,7,8,9,10},0)</f>
        <v>0.013</v>
      </c>
      <c r="L2200" s="20"/>
      <c r="M2200" s="20">
        <v>81.0</v>
      </c>
      <c r="N2200" s="20">
        <v>75.0</v>
      </c>
      <c r="O2200" s="20"/>
      <c r="P2200" s="20"/>
      <c r="Q2200" s="20"/>
      <c r="R2200" s="20">
        <v>62504.0</v>
      </c>
      <c r="S2200" s="20">
        <v>1.0</v>
      </c>
      <c r="T2200" s="20">
        <f t="array" ref="T2200:U2200">VLOOKUP(A2200,TOURISM!$A$2:$F$2692,{3,6},0)</f>
        <v>351000000</v>
      </c>
      <c r="U2200" s="20"/>
      <c r="V2200" s="20" t="str">
        <f t="array" ref="V2200:AA2200">VLOOKUP(A2200,BUSINESS!$A$2:$J$2692,{4,5,6,7,8,9},0)</f>
        <v/>
      </c>
      <c r="W2200" s="20"/>
      <c r="X2200" s="20"/>
      <c r="Y2200" s="20"/>
      <c r="Z2200" s="20">
        <v>0.475</v>
      </c>
      <c r="AA2200" s="20">
        <v>0.211</v>
      </c>
      <c r="AB2200" s="21">
        <f t="shared" si="706"/>
        <v>14704.71109</v>
      </c>
      <c r="AC2200" s="20"/>
      <c r="AD2200" s="20"/>
      <c r="AE2200" s="20"/>
      <c r="AF2200" s="22" t="b">
        <f t="shared" si="4"/>
        <v>0</v>
      </c>
      <c r="AG2200" s="20" t="b">
        <f t="shared" si="5"/>
        <v>0</v>
      </c>
      <c r="AH2200" s="20" t="b">
        <f t="shared" si="6"/>
        <v>0</v>
      </c>
      <c r="AI2200" s="20" t="b">
        <f t="shared" si="7"/>
        <v>0</v>
      </c>
      <c r="AJ2200" s="20"/>
      <c r="AK2200" s="20"/>
      <c r="AL2200" s="20"/>
      <c r="AM2200" s="20"/>
      <c r="AN2200" s="20"/>
      <c r="AO2200" s="20"/>
      <c r="AP2200" s="20"/>
      <c r="AQ2200" s="20"/>
      <c r="AR2200" s="23"/>
      <c r="AS2200" s="23"/>
      <c r="AT2200" s="23"/>
      <c r="AU2200" s="23"/>
      <c r="AV2200" s="23"/>
    </row>
    <row r="2201" ht="15.75" customHeight="1">
      <c r="A2201" s="17" t="str">
        <f t="shared" si="1"/>
        <v>Bermuda-The Americas2002</v>
      </c>
      <c r="B2201" s="17" t="s">
        <v>265</v>
      </c>
      <c r="C2201" s="18" t="s">
        <v>259</v>
      </c>
      <c r="D2201" s="19" t="s">
        <v>79</v>
      </c>
      <c r="E2201" s="17">
        <v>9.31833294E8</v>
      </c>
      <c r="F2201" s="18"/>
      <c r="G2201" s="18"/>
      <c r="H2201" s="18"/>
      <c r="I2201" s="20" t="str">
        <f t="array" ref="I2201:J2201">IFNA(VLOOKUP(A2201,ENERGY!$A$2:$F$2692,{5,6},0),0)</f>
        <v/>
      </c>
      <c r="J2201" s="20">
        <v>477.0</v>
      </c>
      <c r="K2201" s="20">
        <f t="array" ref="K2201:S2201">VLOOKUP(A2201,'HUMAN RESOURCES'!$A$2:$M$2692,{2,3,4,5,6,7,8,9,10},0)</f>
        <v>0.013</v>
      </c>
      <c r="L2201" s="20"/>
      <c r="M2201" s="20">
        <v>81.0</v>
      </c>
      <c r="N2201" s="20">
        <v>76.0</v>
      </c>
      <c r="O2201" s="20"/>
      <c r="P2201" s="20"/>
      <c r="Q2201" s="20"/>
      <c r="R2201" s="20">
        <v>62912.0</v>
      </c>
      <c r="S2201" s="20">
        <v>1.0</v>
      </c>
      <c r="T2201" s="20">
        <f t="array" ref="T2201:U2201">VLOOKUP(A2201,TOURISM!$A$2:$F$2692,{3,6},0)</f>
        <v>378000000</v>
      </c>
      <c r="U2201" s="20">
        <v>2.43E8</v>
      </c>
      <c r="V2201" s="20" t="str">
        <f t="array" ref="V2201:AA2201">VLOOKUP(A2201,BUSINESS!$A$2:$J$2692,{4,5,6,7,8,9},0)</f>
        <v/>
      </c>
      <c r="W2201" s="20"/>
      <c r="X2201" s="20"/>
      <c r="Y2201" s="20"/>
      <c r="Z2201" s="20">
        <v>0.52</v>
      </c>
      <c r="AA2201" s="20">
        <v>0.473</v>
      </c>
      <c r="AB2201" s="21">
        <f t="shared" si="706"/>
        <v>14811.69402</v>
      </c>
      <c r="AC2201" s="20"/>
      <c r="AD2201" s="20">
        <f t="shared" ref="AD2201:AD2205" si="729">J2201/R2201</f>
        <v>0.007582019329</v>
      </c>
      <c r="AE2201" s="20">
        <f t="shared" ref="AE2201:AE2211" si="730">U2201/R2201</f>
        <v>3862.538149</v>
      </c>
      <c r="AF2201" s="22" t="b">
        <f t="shared" si="4"/>
        <v>0</v>
      </c>
      <c r="AG2201" s="20" t="b">
        <f t="shared" si="5"/>
        <v>0</v>
      </c>
      <c r="AH2201" s="20" t="b">
        <f t="shared" si="6"/>
        <v>0</v>
      </c>
      <c r="AI2201" s="20" t="b">
        <f t="shared" si="7"/>
        <v>1</v>
      </c>
      <c r="AJ2201" s="20"/>
      <c r="AK2201" s="20"/>
      <c r="AL2201" s="20"/>
      <c r="AM2201" s="20"/>
      <c r="AN2201" s="20"/>
      <c r="AO2201" s="20"/>
      <c r="AP2201" s="20"/>
      <c r="AQ2201" s="20"/>
      <c r="AR2201" s="23"/>
      <c r="AS2201" s="23"/>
      <c r="AT2201" s="23"/>
      <c r="AU2201" s="23"/>
      <c r="AV2201" s="23"/>
    </row>
    <row r="2202" ht="15.75" customHeight="1">
      <c r="A2202" s="17" t="str">
        <f t="shared" si="1"/>
        <v>Bermuda-The Americas2003</v>
      </c>
      <c r="B2202" s="17" t="s">
        <v>265</v>
      </c>
      <c r="C2202" s="18" t="s">
        <v>259</v>
      </c>
      <c r="D2202" s="19" t="s">
        <v>81</v>
      </c>
      <c r="E2202" s="17">
        <v>9.32676403E8</v>
      </c>
      <c r="F2202" s="18"/>
      <c r="G2202" s="18"/>
      <c r="H2202" s="18"/>
      <c r="I2202" s="20" t="str">
        <f t="array" ref="I2202:J2202">IFNA(VLOOKUP(A2202,ENERGY!$A$2:$F$2692,{5,6},0),0)</f>
        <v/>
      </c>
      <c r="J2202" s="20">
        <v>466.0</v>
      </c>
      <c r="K2202" s="20">
        <f t="array" ref="K2202:S2202">VLOOKUP(A2202,'HUMAN RESOURCES'!$A$2:$M$2692,{2,3,4,5,6,7,8,9,10},0)</f>
        <v>0.013</v>
      </c>
      <c r="L2202" s="20"/>
      <c r="M2202" s="20">
        <v>81.0</v>
      </c>
      <c r="N2202" s="20">
        <v>76.0</v>
      </c>
      <c r="O2202" s="20"/>
      <c r="P2202" s="20"/>
      <c r="Q2202" s="20"/>
      <c r="R2202" s="20">
        <v>63325.0</v>
      </c>
      <c r="S2202" s="20">
        <v>1.0</v>
      </c>
      <c r="T2202" s="20">
        <f t="array" ref="T2202:U2202">VLOOKUP(A2202,TOURISM!$A$2:$F$2692,{3,6},0)</f>
        <v>348000000</v>
      </c>
      <c r="U2202" s="20">
        <v>2.48E8</v>
      </c>
      <c r="V2202" s="20" t="str">
        <f t="array" ref="V2202:AA2202">VLOOKUP(A2202,BUSINESS!$A$2:$J$2692,{4,5,6,7,8,9},0)</f>
        <v/>
      </c>
      <c r="W2202" s="20"/>
      <c r="X2202" s="20"/>
      <c r="Y2202" s="20"/>
      <c r="Z2202" s="20">
        <v>0.565</v>
      </c>
      <c r="AA2202" s="20">
        <v>0.628</v>
      </c>
      <c r="AB2202" s="21">
        <f t="shared" si="706"/>
        <v>14728.40747</v>
      </c>
      <c r="AC2202" s="20"/>
      <c r="AD2202" s="20">
        <f t="shared" si="729"/>
        <v>0.007358863008</v>
      </c>
      <c r="AE2202" s="20">
        <f t="shared" si="730"/>
        <v>3916.304777</v>
      </c>
      <c r="AF2202" s="22" t="b">
        <f t="shared" si="4"/>
        <v>0</v>
      </c>
      <c r="AG2202" s="20" t="b">
        <f t="shared" si="5"/>
        <v>0</v>
      </c>
      <c r="AH2202" s="20" t="b">
        <f t="shared" si="6"/>
        <v>0</v>
      </c>
      <c r="AI2202" s="20" t="b">
        <f t="shared" si="7"/>
        <v>1</v>
      </c>
      <c r="AJ2202" s="20"/>
      <c r="AK2202" s="20"/>
      <c r="AL2202" s="20"/>
      <c r="AM2202" s="20"/>
      <c r="AN2202" s="20"/>
      <c r="AO2202" s="20"/>
      <c r="AP2202" s="20"/>
      <c r="AQ2202" s="20"/>
      <c r="AR2202" s="23"/>
      <c r="AS2202" s="23"/>
      <c r="AT2202" s="23"/>
      <c r="AU2202" s="23"/>
      <c r="AV2202" s="23"/>
    </row>
    <row r="2203" ht="15.75" customHeight="1">
      <c r="A2203" s="17" t="str">
        <f t="shared" si="1"/>
        <v>Bermuda-The Americas2004</v>
      </c>
      <c r="B2203" s="17" t="s">
        <v>265</v>
      </c>
      <c r="C2203" s="18" t="s">
        <v>259</v>
      </c>
      <c r="D2203" s="19" t="s">
        <v>83</v>
      </c>
      <c r="E2203" s="17">
        <v>9.343E8</v>
      </c>
      <c r="F2203" s="18"/>
      <c r="G2203" s="18"/>
      <c r="H2203" s="18"/>
      <c r="I2203" s="20" t="str">
        <f t="array" ref="I2203:J2203">IFNA(VLOOKUP(A2203,ENERGY!$A$2:$F$2692,{5,6},0),0)</f>
        <v/>
      </c>
      <c r="J2203" s="20">
        <v>389.0</v>
      </c>
      <c r="K2203" s="20">
        <f t="array" ref="K2203:S2203">VLOOKUP(A2203,'HUMAN RESOURCES'!$A$2:$M$2692,{2,3,4,5,6,7,8,9,10},0)</f>
        <v>0.013</v>
      </c>
      <c r="L2203" s="20"/>
      <c r="M2203" s="20">
        <v>81.0</v>
      </c>
      <c r="N2203" s="20">
        <v>76.0</v>
      </c>
      <c r="O2203" s="20"/>
      <c r="P2203" s="20"/>
      <c r="Q2203" s="20"/>
      <c r="R2203" s="20">
        <v>63740.0</v>
      </c>
      <c r="S2203" s="20">
        <v>1.0</v>
      </c>
      <c r="T2203" s="20">
        <f t="array" ref="T2203:U2203">VLOOKUP(A2203,TOURISM!$A$2:$F$2692,{3,6},0)</f>
        <v>426000000</v>
      </c>
      <c r="U2203" s="20">
        <v>2.17E8</v>
      </c>
      <c r="V2203" s="20" t="str">
        <f t="array" ref="V2203:AA2203">VLOOKUP(A2203,BUSINESS!$A$2:$J$2692,{4,5,6,7,8,9},0)</f>
        <v/>
      </c>
      <c r="W2203" s="20"/>
      <c r="X2203" s="20"/>
      <c r="Y2203" s="20"/>
      <c r="Z2203" s="20">
        <v>0.61</v>
      </c>
      <c r="AA2203" s="20">
        <v>0.767</v>
      </c>
      <c r="AB2203" s="21">
        <f t="shared" si="706"/>
        <v>14657.98557</v>
      </c>
      <c r="AC2203" s="20"/>
      <c r="AD2203" s="20">
        <f t="shared" si="729"/>
        <v>0.006102918105</v>
      </c>
      <c r="AE2203" s="20">
        <f t="shared" si="730"/>
        <v>3404.455601</v>
      </c>
      <c r="AF2203" s="22" t="b">
        <f t="shared" si="4"/>
        <v>0</v>
      </c>
      <c r="AG2203" s="20" t="b">
        <f t="shared" si="5"/>
        <v>0</v>
      </c>
      <c r="AH2203" s="20" t="b">
        <f t="shared" si="6"/>
        <v>0</v>
      </c>
      <c r="AI2203" s="20" t="b">
        <f t="shared" si="7"/>
        <v>1</v>
      </c>
      <c r="AJ2203" s="20"/>
      <c r="AK2203" s="20"/>
      <c r="AL2203" s="20"/>
      <c r="AM2203" s="20"/>
      <c r="AN2203" s="20"/>
      <c r="AO2203" s="20"/>
      <c r="AP2203" s="20"/>
      <c r="AQ2203" s="20"/>
      <c r="AR2203" s="23"/>
      <c r="AS2203" s="23"/>
      <c r="AT2203" s="23"/>
      <c r="AU2203" s="23"/>
      <c r="AV2203" s="23"/>
    </row>
    <row r="2204" ht="15.75" customHeight="1">
      <c r="A2204" s="17" t="str">
        <f t="shared" si="1"/>
        <v>Bermuda-The Americas2005</v>
      </c>
      <c r="B2204" s="17" t="s">
        <v>265</v>
      </c>
      <c r="C2204" s="18" t="s">
        <v>259</v>
      </c>
      <c r="D2204" s="19" t="s">
        <v>84</v>
      </c>
      <c r="E2204" s="17">
        <v>9.49867662E8</v>
      </c>
      <c r="F2204" s="18"/>
      <c r="G2204" s="18"/>
      <c r="H2204" s="18"/>
      <c r="I2204" s="20" t="str">
        <f t="array" ref="I2204:J2204">IFNA(VLOOKUP(A2204,ENERGY!$A$2:$F$2692,{5,6},0),0)</f>
        <v/>
      </c>
      <c r="J2204" s="20">
        <v>524.0</v>
      </c>
      <c r="K2204" s="20">
        <f t="array" ref="K2204:S2204">VLOOKUP(A2204,'HUMAN RESOURCES'!$A$2:$M$2692,{2,3,4,5,6,7,8,9,10},0)</f>
        <v>0.013</v>
      </c>
      <c r="L2204" s="20"/>
      <c r="M2204" s="20">
        <v>81.0</v>
      </c>
      <c r="N2204" s="20">
        <v>76.0</v>
      </c>
      <c r="O2204" s="20"/>
      <c r="P2204" s="20"/>
      <c r="Q2204" s="20"/>
      <c r="R2204" s="20">
        <v>64154.0</v>
      </c>
      <c r="S2204" s="20">
        <v>1.0</v>
      </c>
      <c r="T2204" s="20">
        <f t="array" ref="T2204:U2204">VLOOKUP(A2204,TOURISM!$A$2:$F$2692,{3,6},0)</f>
        <v>429000000</v>
      </c>
      <c r="U2204" s="20">
        <v>2.39E8</v>
      </c>
      <c r="V2204" s="20" t="str">
        <f t="array" ref="V2204:AA2204">VLOOKUP(A2204,BUSINESS!$A$2:$J$2692,{4,5,6,7,8,9},0)</f>
        <v/>
      </c>
      <c r="W2204" s="20"/>
      <c r="X2204" s="20"/>
      <c r="Y2204" s="20"/>
      <c r="Z2204" s="20">
        <v>0.654</v>
      </c>
      <c r="AA2204" s="20">
        <v>0.822</v>
      </c>
      <c r="AB2204" s="21">
        <f t="shared" si="706"/>
        <v>14806.05515</v>
      </c>
      <c r="AC2204" s="20"/>
      <c r="AD2204" s="20">
        <f t="shared" si="729"/>
        <v>0.00816784612</v>
      </c>
      <c r="AE2204" s="20">
        <f t="shared" si="730"/>
        <v>3725.41073</v>
      </c>
      <c r="AF2204" s="22" t="b">
        <f t="shared" si="4"/>
        <v>0</v>
      </c>
      <c r="AG2204" s="20" t="b">
        <f t="shared" si="5"/>
        <v>0</v>
      </c>
      <c r="AH2204" s="20" t="b">
        <f t="shared" si="6"/>
        <v>0</v>
      </c>
      <c r="AI2204" s="20" t="b">
        <f t="shared" si="7"/>
        <v>1</v>
      </c>
      <c r="AJ2204" s="20"/>
      <c r="AK2204" s="20"/>
      <c r="AL2204" s="20"/>
      <c r="AM2204" s="20"/>
      <c r="AN2204" s="20"/>
      <c r="AO2204" s="20"/>
      <c r="AP2204" s="20"/>
      <c r="AQ2204" s="20"/>
      <c r="AR2204" s="23"/>
      <c r="AS2204" s="23"/>
      <c r="AT2204" s="23"/>
      <c r="AU2204" s="23"/>
      <c r="AV2204" s="23"/>
    </row>
    <row r="2205" ht="15.75" customHeight="1">
      <c r="A2205" s="17" t="str">
        <f t="shared" si="1"/>
        <v>Bermuda-The Americas2006</v>
      </c>
      <c r="B2205" s="17" t="s">
        <v>265</v>
      </c>
      <c r="C2205" s="18" t="s">
        <v>259</v>
      </c>
      <c r="D2205" s="19" t="s">
        <v>85</v>
      </c>
      <c r="E2205" s="17">
        <v>9.51805801E8</v>
      </c>
      <c r="F2205" s="18"/>
      <c r="G2205" s="18"/>
      <c r="H2205" s="18"/>
      <c r="I2205" s="20" t="str">
        <f t="array" ref="I2205:J2205">IFNA(VLOOKUP(A2205,ENERGY!$A$2:$F$2692,{5,6},0),0)</f>
        <v/>
      </c>
      <c r="J2205" s="20">
        <v>517.0</v>
      </c>
      <c r="K2205" s="20">
        <f t="array" ref="K2205:S2205">VLOOKUP(A2205,'HUMAN RESOURCES'!$A$2:$M$2692,{2,3,4,5,6,7,8,9,10},0)</f>
        <v>0.013</v>
      </c>
      <c r="L2205" s="20"/>
      <c r="M2205" s="20">
        <v>82.0</v>
      </c>
      <c r="N2205" s="20">
        <v>76.0</v>
      </c>
      <c r="O2205" s="20"/>
      <c r="P2205" s="20"/>
      <c r="Q2205" s="20"/>
      <c r="R2205" s="20">
        <v>64523.0</v>
      </c>
      <c r="S2205" s="20">
        <v>1.0</v>
      </c>
      <c r="T2205" s="20">
        <f t="array" ref="T2205:U2205">VLOOKUP(A2205,TOURISM!$A$2:$F$2692,{3,6},0)</f>
        <v>495000000</v>
      </c>
      <c r="U2205" s="20">
        <v>3.94E8</v>
      </c>
      <c r="V2205" s="20" t="str">
        <f t="array" ref="V2205:AA2205">VLOOKUP(A2205,BUSINESS!$A$2:$J$2692,{4,5,6,7,8,9},0)</f>
        <v/>
      </c>
      <c r="W2205" s="20"/>
      <c r="X2205" s="20"/>
      <c r="Y2205" s="20"/>
      <c r="Z2205" s="20">
        <v>0.699</v>
      </c>
      <c r="AA2205" s="20">
        <v>0.934</v>
      </c>
      <c r="AB2205" s="21">
        <f t="shared" si="706"/>
        <v>14751.41889</v>
      </c>
      <c r="AC2205" s="20"/>
      <c r="AD2205" s="20">
        <f t="shared" si="729"/>
        <v>0.008012646653</v>
      </c>
      <c r="AE2205" s="20">
        <f t="shared" si="730"/>
        <v>6106.349674</v>
      </c>
      <c r="AF2205" s="22" t="b">
        <f t="shared" si="4"/>
        <v>0</v>
      </c>
      <c r="AG2205" s="20" t="b">
        <f t="shared" si="5"/>
        <v>0</v>
      </c>
      <c r="AH2205" s="20" t="b">
        <f t="shared" si="6"/>
        <v>0</v>
      </c>
      <c r="AI2205" s="20" t="b">
        <f t="shared" si="7"/>
        <v>1</v>
      </c>
      <c r="AJ2205" s="20"/>
      <c r="AK2205" s="20"/>
      <c r="AL2205" s="20"/>
      <c r="AM2205" s="20"/>
      <c r="AN2205" s="20"/>
      <c r="AO2205" s="20"/>
      <c r="AP2205" s="20"/>
      <c r="AQ2205" s="20"/>
      <c r="AR2205" s="23"/>
      <c r="AS2205" s="23"/>
      <c r="AT2205" s="23"/>
      <c r="AU2205" s="23"/>
      <c r="AV2205" s="23"/>
    </row>
    <row r="2206" ht="15.75" customHeight="1">
      <c r="A2206" s="17" t="str">
        <f t="shared" si="1"/>
        <v>Bermuda-The Americas2007</v>
      </c>
      <c r="B2206" s="17" t="s">
        <v>265</v>
      </c>
      <c r="C2206" s="18" t="s">
        <v>259</v>
      </c>
      <c r="D2206" s="19" t="s">
        <v>86</v>
      </c>
      <c r="E2206" s="17">
        <v>9.65771303E8</v>
      </c>
      <c r="F2206" s="18"/>
      <c r="G2206" s="18"/>
      <c r="H2206" s="18"/>
      <c r="I2206" s="20">
        <f t="array" ref="I2206:J2206">IFNA(VLOOKUP(A2206,ENERGY!$A$2:$F$2692,{5,6},0),0)</f>
        <v>0</v>
      </c>
      <c r="J2206" s="20">
        <v>0.0</v>
      </c>
      <c r="K2206" s="20">
        <f t="array" ref="K2206:S2206">VLOOKUP(A2206,'HUMAN RESOURCES'!$A$2:$M$2692,{2,3,4,5,6,7,8,9,10},0)</f>
        <v>0.013</v>
      </c>
      <c r="L2206" s="20"/>
      <c r="M2206" s="20">
        <v>82.0</v>
      </c>
      <c r="N2206" s="20">
        <v>76.0</v>
      </c>
      <c r="O2206" s="20"/>
      <c r="P2206" s="20"/>
      <c r="Q2206" s="20"/>
      <c r="R2206" s="20">
        <v>64888.0</v>
      </c>
      <c r="S2206" s="20">
        <v>1.0</v>
      </c>
      <c r="T2206" s="20">
        <f t="array" ref="T2206:U2206">VLOOKUP(A2206,TOURISM!$A$2:$F$2692,{3,6},0)</f>
        <v>569000000</v>
      </c>
      <c r="U2206" s="20">
        <v>4.53E8</v>
      </c>
      <c r="V2206" s="20" t="str">
        <f t="array" ref="V2206:AA2206">VLOOKUP(A2206,BUSINESS!$A$2:$J$2692,{4,5,6,7,8,9},0)</f>
        <v/>
      </c>
      <c r="W2206" s="20"/>
      <c r="X2206" s="20"/>
      <c r="Y2206" s="20"/>
      <c r="Z2206" s="20">
        <v>0.744</v>
      </c>
      <c r="AA2206" s="20">
        <v>1.07</v>
      </c>
      <c r="AB2206" s="21">
        <f t="shared" si="706"/>
        <v>14883.66575</v>
      </c>
      <c r="AC2206" s="20"/>
      <c r="AD2206" s="20"/>
      <c r="AE2206" s="20">
        <f t="shared" si="730"/>
        <v>6981.260017</v>
      </c>
      <c r="AF2206" s="22" t="b">
        <f t="shared" si="4"/>
        <v>0</v>
      </c>
      <c r="AG2206" s="20" t="b">
        <f t="shared" si="5"/>
        <v>0</v>
      </c>
      <c r="AH2206" s="20" t="b">
        <f t="shared" si="6"/>
        <v>0</v>
      </c>
      <c r="AI2206" s="20" t="b">
        <f t="shared" si="7"/>
        <v>1</v>
      </c>
      <c r="AJ2206" s="20"/>
      <c r="AK2206" s="20"/>
      <c r="AL2206" s="20"/>
      <c r="AM2206" s="20"/>
      <c r="AN2206" s="20"/>
      <c r="AO2206" s="20"/>
      <c r="AP2206" s="20"/>
      <c r="AQ2206" s="20"/>
      <c r="AR2206" s="23"/>
      <c r="AS2206" s="23"/>
      <c r="AT2206" s="23"/>
      <c r="AU2206" s="23"/>
      <c r="AV2206" s="23"/>
    </row>
    <row r="2207" ht="15.75" customHeight="1">
      <c r="A2207" s="17" t="str">
        <f t="shared" si="1"/>
        <v>Bermuda-The Americas2008</v>
      </c>
      <c r="B2207" s="17" t="s">
        <v>265</v>
      </c>
      <c r="C2207" s="18" t="s">
        <v>259</v>
      </c>
      <c r="D2207" s="19" t="s">
        <v>87</v>
      </c>
      <c r="E2207" s="17">
        <v>9.67211975E8</v>
      </c>
      <c r="F2207" s="18"/>
      <c r="G2207" s="18"/>
      <c r="H2207" s="18"/>
      <c r="I2207" s="20" t="str">
        <f t="array" ref="I2207:J2207">IFNA(VLOOKUP(A2207,ENERGY!$A$2:$F$2692,{5,6},0),0)</f>
        <v/>
      </c>
      <c r="J2207" s="20">
        <v>510.0</v>
      </c>
      <c r="K2207" s="20">
        <f t="array" ref="K2207:S2207">VLOOKUP(A2207,'HUMAN RESOURCES'!$A$2:$M$2692,{2,3,4,5,6,7,8,9,10},0)</f>
        <v>0.013</v>
      </c>
      <c r="L2207" s="20"/>
      <c r="M2207" s="20">
        <v>82.0</v>
      </c>
      <c r="N2207" s="20">
        <v>77.0</v>
      </c>
      <c r="O2207" s="20"/>
      <c r="P2207" s="20"/>
      <c r="Q2207" s="20"/>
      <c r="R2207" s="20">
        <v>65273.0</v>
      </c>
      <c r="S2207" s="20">
        <v>1.0</v>
      </c>
      <c r="T2207" s="20">
        <f t="array" ref="T2207:U2207">VLOOKUP(A2207,TOURISM!$A$2:$F$2692,{3,6},0)</f>
        <v>431000000</v>
      </c>
      <c r="U2207" s="20">
        <v>4.59E8</v>
      </c>
      <c r="V2207" s="20" t="str">
        <f t="array" ref="V2207:AA2207">VLOOKUP(A2207,BUSINESS!$A$2:$J$2692,{4,5,6,7,8,9},0)</f>
        <v/>
      </c>
      <c r="W2207" s="20"/>
      <c r="X2207" s="20"/>
      <c r="Y2207" s="20"/>
      <c r="Z2207" s="20">
        <v>0.823</v>
      </c>
      <c r="AA2207" s="20">
        <v>1.222</v>
      </c>
      <c r="AB2207" s="21">
        <f t="shared" si="706"/>
        <v>14817.94885</v>
      </c>
      <c r="AC2207" s="20"/>
      <c r="AD2207" s="20">
        <f t="shared" ref="AD2207:AD2208" si="731">J2207/R2207</f>
        <v>0.007813337827</v>
      </c>
      <c r="AE2207" s="20">
        <f t="shared" si="730"/>
        <v>7032.004045</v>
      </c>
      <c r="AF2207" s="22" t="b">
        <f t="shared" si="4"/>
        <v>0</v>
      </c>
      <c r="AG2207" s="20" t="b">
        <f t="shared" si="5"/>
        <v>0</v>
      </c>
      <c r="AH2207" s="20" t="b">
        <f t="shared" si="6"/>
        <v>0</v>
      </c>
      <c r="AI2207" s="20" t="b">
        <f t="shared" si="7"/>
        <v>1</v>
      </c>
      <c r="AJ2207" s="20"/>
      <c r="AK2207" s="20"/>
      <c r="AL2207" s="20"/>
      <c r="AM2207" s="20"/>
      <c r="AN2207" s="20"/>
      <c r="AO2207" s="20"/>
      <c r="AP2207" s="20"/>
      <c r="AQ2207" s="20"/>
      <c r="AR2207" s="23"/>
      <c r="AS2207" s="23"/>
      <c r="AT2207" s="23"/>
      <c r="AU2207" s="23"/>
      <c r="AV2207" s="23"/>
    </row>
    <row r="2208" ht="15.75" customHeight="1">
      <c r="A2208" s="17" t="str">
        <f t="shared" si="1"/>
        <v>Bermuda-The Americas2009</v>
      </c>
      <c r="B2208" s="17" t="s">
        <v>265</v>
      </c>
      <c r="C2208" s="18" t="s">
        <v>259</v>
      </c>
      <c r="D2208" s="19" t="s">
        <v>88</v>
      </c>
      <c r="E2208" s="17">
        <v>9.67762549E8</v>
      </c>
      <c r="F2208" s="18"/>
      <c r="G2208" s="18"/>
      <c r="H2208" s="18"/>
      <c r="I2208" s="20" t="str">
        <f t="array" ref="I2208:J2208">IFNA(VLOOKUP(A2208,ENERGY!$A$2:$F$2692,{5,6},0),0)</f>
        <v/>
      </c>
      <c r="J2208" s="20">
        <v>521.0</v>
      </c>
      <c r="K2208" s="20">
        <f t="array" ref="K2208:S2208">VLOOKUP(A2208,'HUMAN RESOURCES'!$A$2:$M$2692,{2,3,4,5,6,7,8,9,10},0)</f>
        <v>0.012</v>
      </c>
      <c r="L2208" s="20"/>
      <c r="M2208" s="20">
        <v>82.0</v>
      </c>
      <c r="N2208" s="20">
        <v>77.0</v>
      </c>
      <c r="O2208" s="20"/>
      <c r="P2208" s="20"/>
      <c r="Q2208" s="20"/>
      <c r="R2208" s="20">
        <v>65636.0</v>
      </c>
      <c r="S2208" s="20">
        <v>1.0</v>
      </c>
      <c r="T2208" s="20">
        <f t="array" ref="T2208:U2208">VLOOKUP(A2208,TOURISM!$A$2:$F$2692,{3,6},0)</f>
        <v>366000000</v>
      </c>
      <c r="U2208" s="20">
        <v>4.07E8</v>
      </c>
      <c r="V2208" s="20" t="str">
        <f t="array" ref="V2208:AA2208">VLOOKUP(A2208,BUSINESS!$A$2:$J$2692,{4,5,6,7,8,9},0)</f>
        <v/>
      </c>
      <c r="W2208" s="20"/>
      <c r="X2208" s="20"/>
      <c r="Y2208" s="20"/>
      <c r="Z2208" s="20">
        <v>0.833</v>
      </c>
      <c r="AA2208" s="20">
        <v>1.311</v>
      </c>
      <c r="AB2208" s="21">
        <f t="shared" si="706"/>
        <v>14744.38645</v>
      </c>
      <c r="AC2208" s="20"/>
      <c r="AD2208" s="20">
        <f t="shared" si="731"/>
        <v>0.007937717106</v>
      </c>
      <c r="AE2208" s="20">
        <f t="shared" si="730"/>
        <v>6200.865379</v>
      </c>
      <c r="AF2208" s="22" t="b">
        <f t="shared" si="4"/>
        <v>0</v>
      </c>
      <c r="AG2208" s="20" t="b">
        <f t="shared" si="5"/>
        <v>0</v>
      </c>
      <c r="AH2208" s="20" t="b">
        <f t="shared" si="6"/>
        <v>0</v>
      </c>
      <c r="AI2208" s="20" t="b">
        <f t="shared" si="7"/>
        <v>1</v>
      </c>
      <c r="AJ2208" s="20"/>
      <c r="AK2208" s="20"/>
      <c r="AL2208" s="20"/>
      <c r="AM2208" s="20"/>
      <c r="AN2208" s="20"/>
      <c r="AO2208" s="20"/>
      <c r="AP2208" s="20"/>
      <c r="AQ2208" s="20"/>
      <c r="AR2208" s="23"/>
      <c r="AS2208" s="23"/>
      <c r="AT2208" s="23"/>
      <c r="AU2208" s="23"/>
      <c r="AV2208" s="23"/>
    </row>
    <row r="2209" ht="15.75" customHeight="1">
      <c r="A2209" s="17" t="str">
        <f t="shared" si="1"/>
        <v>Bermuda-The Americas2010</v>
      </c>
      <c r="B2209" s="17" t="s">
        <v>265</v>
      </c>
      <c r="C2209" s="18" t="s">
        <v>259</v>
      </c>
      <c r="D2209" s="19" t="s">
        <v>89</v>
      </c>
      <c r="E2209" s="17">
        <v>9.69181551E8</v>
      </c>
      <c r="F2209" s="18"/>
      <c r="G2209" s="18"/>
      <c r="H2209" s="18"/>
      <c r="I2209" s="20">
        <f t="array" ref="I2209:J2209">IFNA(VLOOKUP(A2209,ENERGY!$A$2:$F$2692,{5,6},0),0)</f>
        <v>0</v>
      </c>
      <c r="J2209" s="20">
        <v>0.0</v>
      </c>
      <c r="K2209" s="20">
        <f t="array" ref="K2209:S2209">VLOOKUP(A2209,'HUMAN RESOURCES'!$A$2:$M$2692,{2,3,4,5,6,7,8,9,10},0)</f>
        <v>0.012</v>
      </c>
      <c r="L2209" s="20"/>
      <c r="M2209" s="20">
        <v>82.0</v>
      </c>
      <c r="N2209" s="20">
        <v>77.0</v>
      </c>
      <c r="O2209" s="20"/>
      <c r="P2209" s="20"/>
      <c r="Q2209" s="20"/>
      <c r="R2209" s="20">
        <v>65124.0</v>
      </c>
      <c r="S2209" s="20">
        <v>1.0</v>
      </c>
      <c r="T2209" s="20">
        <f t="array" ref="T2209:U2209">VLOOKUP(A2209,TOURISM!$A$2:$F$2692,{3,6},0)</f>
        <v>442000000</v>
      </c>
      <c r="U2209" s="20">
        <v>4.17E8</v>
      </c>
      <c r="V2209" s="20" t="str">
        <f t="array" ref="V2209:AA2209">VLOOKUP(A2209,BUSINESS!$A$2:$J$2692,{4,5,6,7,8,9},0)</f>
        <v/>
      </c>
      <c r="W2209" s="20"/>
      <c r="X2209" s="20"/>
      <c r="Y2209" s="20"/>
      <c r="Z2209" s="20">
        <v>0.842</v>
      </c>
      <c r="AA2209" s="20">
        <v>1.358</v>
      </c>
      <c r="AB2209" s="21">
        <f t="shared" si="706"/>
        <v>14882.09494</v>
      </c>
      <c r="AC2209" s="20"/>
      <c r="AD2209" s="20"/>
      <c r="AE2209" s="20">
        <f t="shared" si="730"/>
        <v>6403.169338</v>
      </c>
      <c r="AF2209" s="22" t="b">
        <f t="shared" si="4"/>
        <v>0</v>
      </c>
      <c r="AG2209" s="20" t="b">
        <f t="shared" si="5"/>
        <v>0</v>
      </c>
      <c r="AH2209" s="20" t="b">
        <f t="shared" si="6"/>
        <v>0</v>
      </c>
      <c r="AI2209" s="20" t="b">
        <f t="shared" si="7"/>
        <v>1</v>
      </c>
      <c r="AJ2209" s="20"/>
      <c r="AK2209" s="20"/>
      <c r="AL2209" s="20"/>
      <c r="AM2209" s="20"/>
      <c r="AN2209" s="20"/>
      <c r="AO2209" s="20"/>
      <c r="AP2209" s="20"/>
      <c r="AQ2209" s="20"/>
      <c r="AR2209" s="23"/>
      <c r="AS2209" s="23"/>
      <c r="AT2209" s="23"/>
      <c r="AU2209" s="23"/>
      <c r="AV2209" s="23"/>
    </row>
    <row r="2210" ht="15.75" customHeight="1">
      <c r="A2210" s="17" t="str">
        <f t="shared" si="1"/>
        <v>Bermuda-The Americas2011</v>
      </c>
      <c r="B2210" s="17" t="s">
        <v>265</v>
      </c>
      <c r="C2210" s="18" t="s">
        <v>259</v>
      </c>
      <c r="D2210" s="19" t="s">
        <v>90</v>
      </c>
      <c r="E2210" s="17">
        <v>9.73355738E8</v>
      </c>
      <c r="F2210" s="18"/>
      <c r="G2210" s="18"/>
      <c r="H2210" s="18"/>
      <c r="I2210" s="20">
        <f t="array" ref="I2210:J2210">IFNA(VLOOKUP(A2210,ENERGY!$A$2:$F$2692,{5,6},0),0)</f>
        <v>0</v>
      </c>
      <c r="J2210" s="20">
        <v>0.0</v>
      </c>
      <c r="K2210" s="20">
        <f t="array" ref="K2210:S2210">VLOOKUP(A2210,'HUMAN RESOURCES'!$A$2:$M$2692,{2,3,4,5,6,7,8,9,10},0)</f>
        <v>0.012</v>
      </c>
      <c r="L2210" s="20"/>
      <c r="M2210" s="20">
        <v>82.0</v>
      </c>
      <c r="N2210" s="20">
        <v>77.0</v>
      </c>
      <c r="O2210" s="20"/>
      <c r="P2210" s="20"/>
      <c r="Q2210" s="20"/>
      <c r="R2210" s="20">
        <v>64564.0</v>
      </c>
      <c r="S2210" s="20">
        <v>1.0</v>
      </c>
      <c r="T2210" s="20">
        <f t="array" ref="T2210:U2210">VLOOKUP(A2210,TOURISM!$A$2:$F$2692,{3,6},0)</f>
        <v>472000000</v>
      </c>
      <c r="U2210" s="20">
        <v>4.13E8</v>
      </c>
      <c r="V2210" s="20" t="str">
        <f t="array" ref="V2210:AA2210">VLOOKUP(A2210,BUSINESS!$A$2:$J$2692,{4,5,6,7,8,9},0)</f>
        <v/>
      </c>
      <c r="W2210" s="20"/>
      <c r="X2210" s="20"/>
      <c r="Y2210" s="20"/>
      <c r="Z2210" s="20">
        <v>0.883</v>
      </c>
      <c r="AA2210" s="20"/>
      <c r="AB2210" s="21">
        <f t="shared" si="706"/>
        <v>15075.82767</v>
      </c>
      <c r="AC2210" s="20"/>
      <c r="AD2210" s="20"/>
      <c r="AE2210" s="20">
        <f t="shared" si="730"/>
        <v>6396.753609</v>
      </c>
      <c r="AF2210" s="22" t="b">
        <f t="shared" si="4"/>
        <v>0</v>
      </c>
      <c r="AG2210" s="20" t="b">
        <f t="shared" si="5"/>
        <v>0</v>
      </c>
      <c r="AH2210" s="20" t="b">
        <f t="shared" si="6"/>
        <v>0</v>
      </c>
      <c r="AI2210" s="20" t="b">
        <f t="shared" si="7"/>
        <v>1</v>
      </c>
      <c r="AJ2210" s="20"/>
      <c r="AK2210" s="20"/>
      <c r="AL2210" s="20"/>
      <c r="AM2210" s="20"/>
      <c r="AN2210" s="20"/>
      <c r="AO2210" s="20"/>
      <c r="AP2210" s="20"/>
      <c r="AQ2210" s="20"/>
      <c r="AR2210" s="23"/>
      <c r="AS2210" s="23"/>
      <c r="AT2210" s="23"/>
      <c r="AU2210" s="23"/>
      <c r="AV2210" s="23"/>
    </row>
    <row r="2211" ht="15.75" customHeight="1">
      <c r="A2211" s="17" t="str">
        <f t="shared" si="1"/>
        <v>Bermuda-The Americas2012</v>
      </c>
      <c r="B2211" s="17" t="s">
        <v>265</v>
      </c>
      <c r="C2211" s="18" t="s">
        <v>259</v>
      </c>
      <c r="D2211" s="19" t="s">
        <v>91</v>
      </c>
      <c r="E2211" s="17">
        <v>9.84279596E8</v>
      </c>
      <c r="F2211" s="18"/>
      <c r="G2211" s="18"/>
      <c r="H2211" s="18"/>
      <c r="I2211" s="20" t="str">
        <f t="array" ref="I2211:J2211">IFNA(VLOOKUP(A2211,ENERGY!$A$2:$F$2692,{5,6},0),0)</f>
        <v/>
      </c>
      <c r="J2211" s="20">
        <v>671.0</v>
      </c>
      <c r="K2211" s="20">
        <f t="array" ref="K2211:S2211">VLOOKUP(A2211,'HUMAN RESOURCES'!$A$2:$M$2692,{2,3,4,5,6,7,8,9,10},0)</f>
        <v>0.012</v>
      </c>
      <c r="L2211" s="20"/>
      <c r="M2211" s="20">
        <v>82.0</v>
      </c>
      <c r="N2211" s="20">
        <v>77.0</v>
      </c>
      <c r="O2211" s="20"/>
      <c r="P2211" s="20"/>
      <c r="Q2211" s="20"/>
      <c r="R2211" s="20">
        <v>64798.0</v>
      </c>
      <c r="S2211" s="20">
        <v>1.0</v>
      </c>
      <c r="T2211" s="20">
        <f t="array" ref="T2211:U2211">VLOOKUP(A2211,TOURISM!$A$2:$F$2692,{3,6},0)</f>
        <v>461000000</v>
      </c>
      <c r="U2211" s="20">
        <v>4.11E8</v>
      </c>
      <c r="V2211" s="20" t="str">
        <f t="array" ref="V2211:AA2211">VLOOKUP(A2211,BUSINESS!$A$2:$J$2692,{4,5,6,7,8,9},0)</f>
        <v/>
      </c>
      <c r="W2211" s="20"/>
      <c r="X2211" s="20"/>
      <c r="Y2211" s="20"/>
      <c r="Z2211" s="20">
        <v>0.913</v>
      </c>
      <c r="AA2211" s="20">
        <v>1.395</v>
      </c>
      <c r="AB2211" s="21">
        <f t="shared" si="706"/>
        <v>15189.96876</v>
      </c>
      <c r="AC2211" s="20"/>
      <c r="AD2211" s="20">
        <f>J2211/R2211</f>
        <v>0.01035525788</v>
      </c>
      <c r="AE2211" s="20">
        <f t="shared" si="730"/>
        <v>6342.788358</v>
      </c>
      <c r="AF2211" s="22" t="b">
        <f t="shared" si="4"/>
        <v>0</v>
      </c>
      <c r="AG2211" s="20" t="b">
        <f t="shared" si="5"/>
        <v>0</v>
      </c>
      <c r="AH2211" s="20" t="b">
        <f t="shared" si="6"/>
        <v>0</v>
      </c>
      <c r="AI2211" s="20" t="b">
        <f t="shared" si="7"/>
        <v>1</v>
      </c>
      <c r="AJ2211" s="20"/>
      <c r="AK2211" s="20"/>
      <c r="AL2211" s="20"/>
      <c r="AM2211" s="20"/>
      <c r="AN2211" s="20"/>
      <c r="AO2211" s="20"/>
      <c r="AP2211" s="20"/>
      <c r="AQ2211" s="20"/>
      <c r="AR2211" s="23"/>
      <c r="AS2211" s="23"/>
      <c r="AT2211" s="23"/>
      <c r="AU2211" s="23"/>
      <c r="AV2211" s="23"/>
    </row>
    <row r="2212" ht="15.75" customHeight="1">
      <c r="A2212" s="17" t="str">
        <f t="shared" si="1"/>
        <v>Bermuda-The Americas2000</v>
      </c>
      <c r="B2212" s="17" t="s">
        <v>265</v>
      </c>
      <c r="C2212" s="18" t="s">
        <v>259</v>
      </c>
      <c r="D2212" s="19" t="s">
        <v>76</v>
      </c>
      <c r="E2212" s="17">
        <v>9.9035E8</v>
      </c>
      <c r="F2212" s="18"/>
      <c r="G2212" s="18"/>
      <c r="H2212" s="18"/>
      <c r="I2212" s="20" t="str">
        <f t="array" ref="I2212:J2212">IFNA(VLOOKUP(A2212,ENERGY!$A$2:$F$2692,{5,6},0),0)</f>
        <v/>
      </c>
      <c r="J2212" s="20"/>
      <c r="K2212" s="20">
        <f t="array" ref="K2212:S2212">VLOOKUP(A2212,'HUMAN RESOURCES'!$A$2:$M$2692,{2,3,4,5,6,7,8,9,10},0)</f>
        <v>0.014</v>
      </c>
      <c r="L2212" s="20"/>
      <c r="M2212" s="20">
        <v>81.0</v>
      </c>
      <c r="N2212" s="20">
        <v>75.0</v>
      </c>
      <c r="O2212" s="20"/>
      <c r="P2212" s="20"/>
      <c r="Q2212" s="20"/>
      <c r="R2212" s="20">
        <v>61833.0</v>
      </c>
      <c r="S2212" s="20">
        <v>1.0</v>
      </c>
      <c r="T2212" s="20">
        <f t="array" ref="T2212:U2212">VLOOKUP(A2212,TOURISM!$A$2:$F$2692,{3,6},0)</f>
        <v>431000000</v>
      </c>
      <c r="U2212" s="20"/>
      <c r="V2212" s="20" t="str">
        <f t="array" ref="V2212:AA2212">VLOOKUP(A2212,BUSINESS!$A$2:$J$2692,{4,5,6,7,8,9},0)</f>
        <v/>
      </c>
      <c r="W2212" s="20"/>
      <c r="X2212" s="20"/>
      <c r="Y2212" s="20"/>
      <c r="Z2212" s="20">
        <v>0.429</v>
      </c>
      <c r="AA2212" s="20">
        <v>0.207</v>
      </c>
      <c r="AB2212" s="21">
        <f t="shared" si="706"/>
        <v>16016.52839</v>
      </c>
      <c r="AC2212" s="20"/>
      <c r="AD2212" s="20"/>
      <c r="AE2212" s="20"/>
      <c r="AF2212" s="22" t="b">
        <f t="shared" si="4"/>
        <v>0</v>
      </c>
      <c r="AG2212" s="20" t="b">
        <f t="shared" si="5"/>
        <v>0</v>
      </c>
      <c r="AH2212" s="20" t="b">
        <f t="shared" si="6"/>
        <v>0</v>
      </c>
      <c r="AI2212" s="20" t="b">
        <f t="shared" si="7"/>
        <v>0</v>
      </c>
      <c r="AJ2212" s="20"/>
      <c r="AK2212" s="20"/>
      <c r="AL2212" s="20"/>
      <c r="AM2212" s="20"/>
      <c r="AN2212" s="20"/>
      <c r="AO2212" s="20"/>
      <c r="AP2212" s="20"/>
      <c r="AQ2212" s="20"/>
      <c r="AR2212" s="23"/>
      <c r="AS2212" s="23"/>
      <c r="AT2212" s="23"/>
      <c r="AU2212" s="23"/>
      <c r="AV2212" s="23"/>
    </row>
    <row r="2213" ht="15.75" customHeight="1">
      <c r="A2213" s="17" t="str">
        <f t="shared" si="1"/>
        <v>Bolivia-The Americas2001</v>
      </c>
      <c r="B2213" s="17" t="s">
        <v>266</v>
      </c>
      <c r="C2213" s="18" t="s">
        <v>259</v>
      </c>
      <c r="D2213" s="19" t="s">
        <v>77</v>
      </c>
      <c r="E2213" s="17">
        <v>1.068024994E9</v>
      </c>
      <c r="F2213" s="18">
        <v>0.061</v>
      </c>
      <c r="G2213" s="18">
        <v>60.0</v>
      </c>
      <c r="H2213" s="18">
        <v>0.346</v>
      </c>
      <c r="I2213" s="20">
        <f t="array" ref="I2213:J2213">IFNA(VLOOKUP(A2213,ENERGY!$A$2:$F$2692,{5,6},0),0)</f>
        <v>7704</v>
      </c>
      <c r="J2213" s="20"/>
      <c r="K2213" s="20">
        <f t="array" ref="K2213:S2213">VLOOKUP(A2213,'HUMAN RESOURCES'!$A$2:$M$2692,{2,3,4,5,6,7,8,9,10},0)</f>
        <v>0.031</v>
      </c>
      <c r="L2213" s="20">
        <v>0.054</v>
      </c>
      <c r="M2213" s="20">
        <v>65.0</v>
      </c>
      <c r="N2213" s="20">
        <v>61.0</v>
      </c>
      <c r="O2213" s="20">
        <v>0.396</v>
      </c>
      <c r="P2213" s="20">
        <v>0.562</v>
      </c>
      <c r="Q2213" s="20">
        <v>0.042</v>
      </c>
      <c r="R2213" s="20">
        <v>8669066.0</v>
      </c>
      <c r="S2213" s="20">
        <v>0.623</v>
      </c>
      <c r="T2213" s="20">
        <f t="array" ref="T2213:U2213">VLOOKUP(A2213,TOURISM!$A$2:$F$2692,{3,6},0)</f>
        <v>119000000</v>
      </c>
      <c r="U2213" s="20">
        <v>1.14E8</v>
      </c>
      <c r="V2213" s="20" t="str">
        <f t="array" ref="V2213:AA2213">VLOOKUP(A2213,BUSINESS!$A$2:$J$2692,{4,5,6,7,8,9},0)</f>
        <v/>
      </c>
      <c r="W2213" s="20"/>
      <c r="X2213" s="20"/>
      <c r="Y2213" s="20"/>
      <c r="Z2213" s="20">
        <v>0.021</v>
      </c>
      <c r="AA2213" s="20">
        <v>0.09</v>
      </c>
      <c r="AB2213" s="21">
        <f t="shared" si="706"/>
        <v>123.1995458</v>
      </c>
      <c r="AC2213" s="20">
        <f t="shared" ref="AC2213:AC2216" si="732">I2213/R2213</f>
        <v>0.0008886770501</v>
      </c>
      <c r="AD2213" s="20"/>
      <c r="AE2213" s="20">
        <f t="shared" ref="AE2213:AE2251" si="733">U2213/R2213</f>
        <v>13.15020557</v>
      </c>
      <c r="AF2213" s="22" t="b">
        <f t="shared" si="4"/>
        <v>0</v>
      </c>
      <c r="AG2213" s="20" t="b">
        <f t="shared" si="5"/>
        <v>0</v>
      </c>
      <c r="AH2213" s="20" t="b">
        <f t="shared" si="6"/>
        <v>0</v>
      </c>
      <c r="AI2213" s="20" t="b">
        <f t="shared" si="7"/>
        <v>0</v>
      </c>
      <c r="AJ2213" s="20"/>
      <c r="AK2213" s="20"/>
      <c r="AL2213" s="20"/>
      <c r="AM2213" s="20"/>
      <c r="AN2213" s="20"/>
      <c r="AO2213" s="20"/>
      <c r="AP2213" s="20"/>
      <c r="AQ2213" s="20"/>
      <c r="AR2213" s="23"/>
      <c r="AS2213" s="23"/>
      <c r="AT2213" s="23"/>
      <c r="AU2213" s="23"/>
      <c r="AV2213" s="23"/>
    </row>
    <row r="2214" ht="15.75" customHeight="1">
      <c r="A2214" s="17" t="str">
        <f t="shared" si="1"/>
        <v>Bolivia-The Americas2002</v>
      </c>
      <c r="B2214" s="17" t="s">
        <v>266</v>
      </c>
      <c r="C2214" s="18" t="s">
        <v>259</v>
      </c>
      <c r="D2214" s="19" t="s">
        <v>79</v>
      </c>
      <c r="E2214" s="17">
        <v>1.075605492E9</v>
      </c>
      <c r="F2214" s="18">
        <v>0.063</v>
      </c>
      <c r="G2214" s="18">
        <v>59.0</v>
      </c>
      <c r="H2214" s="18">
        <v>0.201</v>
      </c>
      <c r="I2214" s="20">
        <f t="array" ref="I2214:J2214">IFNA(VLOOKUP(A2214,ENERGY!$A$2:$F$2692,{5,6},0),0)</f>
        <v>7341</v>
      </c>
      <c r="J2214" s="20">
        <v>15456.0</v>
      </c>
      <c r="K2214" s="20">
        <f t="array" ref="K2214:S2214">VLOOKUP(A2214,'HUMAN RESOURCES'!$A$2:$M$2692,{2,3,4,5,6,7,8,9,10},0)</f>
        <v>0.03</v>
      </c>
      <c r="L2214" s="20">
        <v>0.052</v>
      </c>
      <c r="M2214" s="20">
        <v>66.0</v>
      </c>
      <c r="N2214" s="20">
        <v>62.0</v>
      </c>
      <c r="O2214" s="20">
        <v>0.393</v>
      </c>
      <c r="P2214" s="20">
        <v>0.564</v>
      </c>
      <c r="Q2214" s="20">
        <v>0.043</v>
      </c>
      <c r="R2214" s="20">
        <v>8843350.0</v>
      </c>
      <c r="S2214" s="20">
        <v>0.628</v>
      </c>
      <c r="T2214" s="20">
        <f t="array" ref="T2214:U2214">VLOOKUP(A2214,TOURISM!$A$2:$F$2692,{3,6},0)</f>
        <v>143000000</v>
      </c>
      <c r="U2214" s="20">
        <v>1.14E8</v>
      </c>
      <c r="V2214" s="20" t="str">
        <f t="array" ref="V2214:AA2214">VLOOKUP(A2214,BUSINESS!$A$2:$J$2692,{4,5,6,7,8,9},0)</f>
        <v/>
      </c>
      <c r="W2214" s="20"/>
      <c r="X2214" s="20"/>
      <c r="Y2214" s="20"/>
      <c r="Z2214" s="20">
        <v>0.031</v>
      </c>
      <c r="AA2214" s="20">
        <v>0.116</v>
      </c>
      <c r="AB2214" s="21">
        <f t="shared" si="706"/>
        <v>121.6287371</v>
      </c>
      <c r="AC2214" s="20">
        <f t="shared" si="732"/>
        <v>0.0008301152844</v>
      </c>
      <c r="AD2214" s="20">
        <f t="shared" ref="AD2214:AD2216" si="734">J2214/R2214</f>
        <v>0.001747753962</v>
      </c>
      <c r="AE2214" s="20">
        <f t="shared" si="733"/>
        <v>12.89104242</v>
      </c>
      <c r="AF2214" s="22" t="b">
        <f t="shared" si="4"/>
        <v>0</v>
      </c>
      <c r="AG2214" s="20" t="b">
        <f t="shared" si="5"/>
        <v>0</v>
      </c>
      <c r="AH2214" s="20" t="b">
        <f t="shared" si="6"/>
        <v>0</v>
      </c>
      <c r="AI2214" s="20" t="b">
        <f t="shared" si="7"/>
        <v>0</v>
      </c>
      <c r="AJ2214" s="20"/>
      <c r="AK2214" s="20"/>
      <c r="AL2214" s="20"/>
      <c r="AM2214" s="20"/>
      <c r="AN2214" s="20"/>
      <c r="AO2214" s="20"/>
      <c r="AP2214" s="20"/>
      <c r="AQ2214" s="20"/>
      <c r="AR2214" s="23"/>
      <c r="AS2214" s="23"/>
      <c r="AT2214" s="23"/>
      <c r="AU2214" s="23"/>
      <c r="AV2214" s="23"/>
    </row>
    <row r="2215" ht="15.75" customHeight="1">
      <c r="A2215" s="17" t="str">
        <f t="shared" si="1"/>
        <v>Bolivia-The Americas2003</v>
      </c>
      <c r="B2215" s="17" t="s">
        <v>266</v>
      </c>
      <c r="C2215" s="18" t="s">
        <v>259</v>
      </c>
      <c r="D2215" s="19" t="s">
        <v>81</v>
      </c>
      <c r="E2215" s="17">
        <v>1.078402128E9</v>
      </c>
      <c r="F2215" s="18">
        <v>0.065</v>
      </c>
      <c r="G2215" s="18">
        <v>58.0</v>
      </c>
      <c r="H2215" s="18">
        <v>0.206</v>
      </c>
      <c r="I2215" s="20">
        <f t="array" ref="I2215:J2215">IFNA(VLOOKUP(A2215,ENERGY!$A$2:$F$2692,{5,6},0),0)</f>
        <v>6203</v>
      </c>
      <c r="J2215" s="20">
        <v>14408.0</v>
      </c>
      <c r="K2215" s="20">
        <f t="array" ref="K2215:S2215">VLOOKUP(A2215,'HUMAN RESOURCES'!$A$2:$M$2692,{2,3,4,5,6,7,8,9,10},0)</f>
        <v>0.03</v>
      </c>
      <c r="L2215" s="20">
        <v>0.049</v>
      </c>
      <c r="M2215" s="20">
        <v>66.0</v>
      </c>
      <c r="N2215" s="20">
        <v>62.0</v>
      </c>
      <c r="O2215" s="20">
        <v>0.39</v>
      </c>
      <c r="P2215" s="20">
        <v>0.567</v>
      </c>
      <c r="Q2215" s="20">
        <v>0.043</v>
      </c>
      <c r="R2215" s="20">
        <v>9016787.0</v>
      </c>
      <c r="S2215" s="20">
        <v>0.633</v>
      </c>
      <c r="T2215" s="20">
        <f t="array" ref="T2215:U2215">VLOOKUP(A2215,TOURISM!$A$2:$F$2692,{3,6},0)</f>
        <v>243000000</v>
      </c>
      <c r="U2215" s="20">
        <v>1.97E8</v>
      </c>
      <c r="V2215" s="20" t="str">
        <f t="array" ref="V2215:AA2215">VLOOKUP(A2215,BUSINESS!$A$2:$J$2692,{4,5,6,7,8,9},0)</f>
        <v/>
      </c>
      <c r="W2215" s="20">
        <v>60.0</v>
      </c>
      <c r="X2215" s="20"/>
      <c r="Y2215" s="20"/>
      <c r="Z2215" s="20">
        <v>0.035</v>
      </c>
      <c r="AA2215" s="20">
        <v>0.142</v>
      </c>
      <c r="AB2215" s="21">
        <f t="shared" si="706"/>
        <v>119.5993792</v>
      </c>
      <c r="AC2215" s="20">
        <f t="shared" si="732"/>
        <v>0.000687939063</v>
      </c>
      <c r="AD2215" s="20">
        <f t="shared" si="734"/>
        <v>0.001597908435</v>
      </c>
      <c r="AE2215" s="20">
        <f t="shared" si="733"/>
        <v>21.84813726</v>
      </c>
      <c r="AF2215" s="22" t="b">
        <f t="shared" si="4"/>
        <v>0</v>
      </c>
      <c r="AG2215" s="20" t="b">
        <f t="shared" si="5"/>
        <v>0</v>
      </c>
      <c r="AH2215" s="20" t="b">
        <f t="shared" si="6"/>
        <v>0</v>
      </c>
      <c r="AI2215" s="20" t="b">
        <f t="shared" si="7"/>
        <v>0</v>
      </c>
      <c r="AJ2215" s="20"/>
      <c r="AK2215" s="20"/>
      <c r="AL2215" s="20"/>
      <c r="AM2215" s="20"/>
      <c r="AN2215" s="20"/>
      <c r="AO2215" s="20"/>
      <c r="AP2215" s="20"/>
      <c r="AQ2215" s="20"/>
      <c r="AR2215" s="23"/>
      <c r="AS2215" s="23"/>
      <c r="AT2215" s="23"/>
      <c r="AU2215" s="23"/>
      <c r="AV2215" s="23"/>
    </row>
    <row r="2216" ht="15.75" customHeight="1">
      <c r="A2216" s="17" t="str">
        <f t="shared" si="1"/>
        <v>Bolivia-The Americas2004</v>
      </c>
      <c r="B2216" s="17" t="s">
        <v>266</v>
      </c>
      <c r="C2216" s="18" t="s">
        <v>259</v>
      </c>
      <c r="D2216" s="19" t="s">
        <v>83</v>
      </c>
      <c r="E2216" s="17">
        <v>1.079478388E9</v>
      </c>
      <c r="F2216" s="18">
        <v>0.056</v>
      </c>
      <c r="G2216" s="18">
        <v>50.0</v>
      </c>
      <c r="H2216" s="18">
        <v>0.177</v>
      </c>
      <c r="I2216" s="20">
        <f t="array" ref="I2216:J2216">IFNA(VLOOKUP(A2216,ENERGY!$A$2:$F$2692,{5,6},0),0)</f>
        <v>5973</v>
      </c>
      <c r="J2216" s="20">
        <v>13773.0</v>
      </c>
      <c r="K2216" s="20">
        <f t="array" ref="K2216:S2216">VLOOKUP(A2216,'HUMAN RESOURCES'!$A$2:$M$2692,{2,3,4,5,6,7,8,9,10},0)</f>
        <v>0.029</v>
      </c>
      <c r="L2216" s="20">
        <v>0.046</v>
      </c>
      <c r="M2216" s="20">
        <v>67.0</v>
      </c>
      <c r="N2216" s="20">
        <v>62.0</v>
      </c>
      <c r="O2216" s="20">
        <v>0.387</v>
      </c>
      <c r="P2216" s="20">
        <v>0.569</v>
      </c>
      <c r="Q2216" s="20">
        <v>0.044</v>
      </c>
      <c r="R2216" s="20">
        <v>9187610.0</v>
      </c>
      <c r="S2216" s="20">
        <v>0.637</v>
      </c>
      <c r="T2216" s="20">
        <f t="array" ref="T2216:U2216">VLOOKUP(A2216,TOURISM!$A$2:$F$2692,{3,6},0)</f>
        <v>283000000</v>
      </c>
      <c r="U2216" s="20">
        <v>2.32E8</v>
      </c>
      <c r="V2216" s="20" t="str">
        <f t="array" ref="V2216:AA2216">VLOOKUP(A2216,BUSINESS!$A$2:$J$2692,{4,5,6,7,8,9},0)</f>
        <v/>
      </c>
      <c r="W2216" s="20">
        <v>60.0</v>
      </c>
      <c r="X2216" s="20"/>
      <c r="Y2216" s="20"/>
      <c r="Z2216" s="20">
        <v>0.044</v>
      </c>
      <c r="AA2216" s="20">
        <v>0.196</v>
      </c>
      <c r="AB2216" s="21">
        <f t="shared" si="706"/>
        <v>117.4928396</v>
      </c>
      <c r="AC2216" s="20">
        <f t="shared" si="732"/>
        <v>0.0006501146653</v>
      </c>
      <c r="AD2216" s="20">
        <f t="shared" si="734"/>
        <v>0.001499084093</v>
      </c>
      <c r="AE2216" s="20">
        <f t="shared" si="733"/>
        <v>25.25139835</v>
      </c>
      <c r="AF2216" s="22" t="b">
        <f t="shared" si="4"/>
        <v>0</v>
      </c>
      <c r="AG2216" s="20" t="b">
        <f t="shared" si="5"/>
        <v>0</v>
      </c>
      <c r="AH2216" s="20" t="b">
        <f t="shared" si="6"/>
        <v>0</v>
      </c>
      <c r="AI2216" s="20" t="b">
        <f t="shared" si="7"/>
        <v>0</v>
      </c>
      <c r="AJ2216" s="20"/>
      <c r="AK2216" s="20"/>
      <c r="AL2216" s="20"/>
      <c r="AM2216" s="20"/>
      <c r="AN2216" s="20"/>
      <c r="AO2216" s="20"/>
      <c r="AP2216" s="20"/>
      <c r="AQ2216" s="20"/>
      <c r="AR2216" s="23"/>
      <c r="AS2216" s="23"/>
      <c r="AT2216" s="23"/>
      <c r="AU2216" s="23"/>
      <c r="AV2216" s="23"/>
    </row>
    <row r="2217" ht="15.75" customHeight="1">
      <c r="A2217" s="17" t="str">
        <f t="shared" si="1"/>
        <v>Bolivia-The Americas2005</v>
      </c>
      <c r="B2217" s="17" t="s">
        <v>266</v>
      </c>
      <c r="C2217" s="18" t="s">
        <v>259</v>
      </c>
      <c r="D2217" s="19" t="s">
        <v>84</v>
      </c>
      <c r="E2217" s="17">
        <v>1.080774006E9</v>
      </c>
      <c r="F2217" s="18">
        <v>0.053</v>
      </c>
      <c r="G2217" s="18">
        <v>51.0</v>
      </c>
      <c r="H2217" s="18">
        <v>0.145</v>
      </c>
      <c r="I2217" s="20">
        <f t="array" ref="I2217:J2217">IFNA(VLOOKUP(A2217,ENERGY!$A$2:$F$2692,{5,6},0),0)</f>
        <v>0</v>
      </c>
      <c r="J2217" s="20">
        <v>0.0</v>
      </c>
      <c r="K2217" s="20">
        <f t="array" ref="K2217:S2217">VLOOKUP(A2217,'HUMAN RESOURCES'!$A$2:$M$2692,{2,3,4,5,6,7,8,9,10},0)</f>
        <v>0.029</v>
      </c>
      <c r="L2217" s="20">
        <v>0.044</v>
      </c>
      <c r="M2217" s="20">
        <v>67.0</v>
      </c>
      <c r="N2217" s="20">
        <v>63.0</v>
      </c>
      <c r="O2217" s="20">
        <v>0.383</v>
      </c>
      <c r="P2217" s="20">
        <v>0.573</v>
      </c>
      <c r="Q2217" s="20">
        <v>0.044</v>
      </c>
      <c r="R2217" s="20">
        <v>9354709.0</v>
      </c>
      <c r="S2217" s="20">
        <v>0.642</v>
      </c>
      <c r="T2217" s="20">
        <f t="array" ref="T2217:U2217">VLOOKUP(A2217,TOURISM!$A$2:$F$2692,{3,6},0)</f>
        <v>345000000</v>
      </c>
      <c r="U2217" s="20">
        <v>2.57E8</v>
      </c>
      <c r="V2217" s="20">
        <f t="array" ref="V2217:AA2217">VLOOKUP(A2217,BUSINESS!$A$2:$J$2692,{4,5,6,7,8,9},0)</f>
        <v>0.8</v>
      </c>
      <c r="W2217" s="20">
        <v>50.0</v>
      </c>
      <c r="X2217" s="20"/>
      <c r="Y2217" s="20">
        <v>1080.0</v>
      </c>
      <c r="Z2217" s="20">
        <v>0.052</v>
      </c>
      <c r="AA2217" s="20">
        <v>0.259</v>
      </c>
      <c r="AB2217" s="21">
        <f t="shared" si="706"/>
        <v>115.5326164</v>
      </c>
      <c r="AC2217" s="20"/>
      <c r="AD2217" s="20"/>
      <c r="AE2217" s="20">
        <f t="shared" si="733"/>
        <v>27.47279472</v>
      </c>
      <c r="AF2217" s="22" t="b">
        <f t="shared" si="4"/>
        <v>0</v>
      </c>
      <c r="AG2217" s="20" t="b">
        <f t="shared" si="5"/>
        <v>0</v>
      </c>
      <c r="AH2217" s="20" t="b">
        <f t="shared" si="6"/>
        <v>0</v>
      </c>
      <c r="AI2217" s="20" t="b">
        <f t="shared" si="7"/>
        <v>0</v>
      </c>
      <c r="AJ2217" s="20"/>
      <c r="AK2217" s="20"/>
      <c r="AL2217" s="20"/>
      <c r="AM2217" s="20"/>
      <c r="AN2217" s="20"/>
      <c r="AO2217" s="20"/>
      <c r="AP2217" s="20"/>
      <c r="AQ2217" s="20"/>
      <c r="AR2217" s="23"/>
      <c r="AS2217" s="23"/>
      <c r="AT2217" s="23"/>
      <c r="AU2217" s="23"/>
      <c r="AV2217" s="23"/>
    </row>
    <row r="2218" ht="15.75" customHeight="1">
      <c r="A2218" s="17" t="str">
        <f t="shared" si="1"/>
        <v>Bolivia-The Americas2006</v>
      </c>
      <c r="B2218" s="17" t="s">
        <v>266</v>
      </c>
      <c r="C2218" s="18" t="s">
        <v>259</v>
      </c>
      <c r="D2218" s="19" t="s">
        <v>85</v>
      </c>
      <c r="E2218" s="17">
        <v>1.086170639E9</v>
      </c>
      <c r="F2218" s="18">
        <v>0.056</v>
      </c>
      <c r="G2218" s="18">
        <v>57.0</v>
      </c>
      <c r="H2218" s="18">
        <v>0.166</v>
      </c>
      <c r="I2218" s="20">
        <f t="array" ref="I2218:J2218">IFNA(VLOOKUP(A2218,ENERGY!$A$2:$F$2692,{5,6},0),0)</f>
        <v>5372</v>
      </c>
      <c r="J2218" s="20">
        <v>12757.0</v>
      </c>
      <c r="K2218" s="20">
        <f t="array" ref="K2218:S2218">VLOOKUP(A2218,'HUMAN RESOURCES'!$A$2:$M$2692,{2,3,4,5,6,7,8,9,10},0)</f>
        <v>0.028</v>
      </c>
      <c r="L2218" s="20">
        <v>0.042</v>
      </c>
      <c r="M2218" s="20">
        <v>67.0</v>
      </c>
      <c r="N2218" s="20">
        <v>63.0</v>
      </c>
      <c r="O2218" s="20">
        <v>0.379</v>
      </c>
      <c r="P2218" s="20">
        <v>0.576</v>
      </c>
      <c r="Q2218" s="20">
        <v>0.045</v>
      </c>
      <c r="R2218" s="20">
        <v>9517395.0</v>
      </c>
      <c r="S2218" s="20">
        <v>0.647</v>
      </c>
      <c r="T2218" s="20">
        <f t="array" ref="T2218:U2218">VLOOKUP(A2218,TOURISM!$A$2:$F$2692,{3,6},0)</f>
        <v>330000000</v>
      </c>
      <c r="U2218" s="20">
        <v>3.6E8</v>
      </c>
      <c r="V2218" s="20">
        <f t="array" ref="V2218:AA2218">VLOOKUP(A2218,BUSINESS!$A$2:$J$2692,{4,5,6,7,8,9},0)</f>
        <v>0.8</v>
      </c>
      <c r="W2218" s="20">
        <v>50.0</v>
      </c>
      <c r="X2218" s="20"/>
      <c r="Y2218" s="20">
        <v>1080.0</v>
      </c>
      <c r="Z2218" s="20">
        <v>0.062</v>
      </c>
      <c r="AA2218" s="20">
        <v>0.302</v>
      </c>
      <c r="AB2218" s="21">
        <f t="shared" si="706"/>
        <v>114.124783</v>
      </c>
      <c r="AC2218" s="20">
        <f>I2218/R2218</f>
        <v>0.0005644401646</v>
      </c>
      <c r="AD2218" s="20">
        <f>J2218/R2218</f>
        <v>0.001340387785</v>
      </c>
      <c r="AE2218" s="20">
        <f t="shared" si="733"/>
        <v>37.8254764</v>
      </c>
      <c r="AF2218" s="22" t="b">
        <f t="shared" si="4"/>
        <v>0</v>
      </c>
      <c r="AG2218" s="20" t="b">
        <f t="shared" si="5"/>
        <v>0</v>
      </c>
      <c r="AH2218" s="20" t="b">
        <f t="shared" si="6"/>
        <v>0</v>
      </c>
      <c r="AI2218" s="20" t="b">
        <f t="shared" si="7"/>
        <v>0</v>
      </c>
      <c r="AJ2218" s="20"/>
      <c r="AK2218" s="20"/>
      <c r="AL2218" s="20"/>
      <c r="AM2218" s="20"/>
      <c r="AN2218" s="20"/>
      <c r="AO2218" s="20"/>
      <c r="AP2218" s="20"/>
      <c r="AQ2218" s="20"/>
      <c r="AR2218" s="23"/>
      <c r="AS2218" s="23"/>
      <c r="AT2218" s="23"/>
      <c r="AU2218" s="23"/>
      <c r="AV2218" s="23"/>
    </row>
    <row r="2219" ht="15.75" customHeight="1">
      <c r="A2219" s="17" t="str">
        <f t="shared" si="1"/>
        <v>Bolivia-The Americas2007</v>
      </c>
      <c r="B2219" s="17" t="s">
        <v>266</v>
      </c>
      <c r="C2219" s="18" t="s">
        <v>259</v>
      </c>
      <c r="D2219" s="19" t="s">
        <v>86</v>
      </c>
      <c r="E2219" s="17">
        <v>1.0984259E9</v>
      </c>
      <c r="F2219" s="18">
        <v>0.048</v>
      </c>
      <c r="G2219" s="18">
        <v>58.0</v>
      </c>
      <c r="H2219" s="18">
        <v>0.119</v>
      </c>
      <c r="I2219" s="20">
        <f t="array" ref="I2219:J2219">IFNA(VLOOKUP(A2219,ENERGY!$A$2:$F$2692,{5,6},0),0)</f>
        <v>0</v>
      </c>
      <c r="J2219" s="20">
        <v>0.0</v>
      </c>
      <c r="K2219" s="20">
        <f t="array" ref="K2219:S2219">VLOOKUP(A2219,'HUMAN RESOURCES'!$A$2:$M$2692,{2,3,4,5,6,7,8,9,10},0)</f>
        <v>0.028</v>
      </c>
      <c r="L2219" s="20">
        <v>0.04</v>
      </c>
      <c r="M2219" s="20">
        <v>68.0</v>
      </c>
      <c r="N2219" s="20">
        <v>63.0</v>
      </c>
      <c r="O2219" s="20">
        <v>0.374</v>
      </c>
      <c r="P2219" s="20">
        <v>0.58</v>
      </c>
      <c r="Q2219" s="20">
        <v>0.045</v>
      </c>
      <c r="R2219" s="20">
        <v>9676456.0</v>
      </c>
      <c r="S2219" s="20">
        <v>0.651</v>
      </c>
      <c r="T2219" s="20">
        <f t="array" ref="T2219:U2219">VLOOKUP(A2219,TOURISM!$A$2:$F$2692,{3,6},0)</f>
        <v>326000000</v>
      </c>
      <c r="U2219" s="20">
        <v>3.85E8</v>
      </c>
      <c r="V2219" s="20">
        <f t="array" ref="V2219:AA2219">VLOOKUP(A2219,BUSINESS!$A$2:$J$2692,{4,5,6,7,8,9},0)</f>
        <v>0.8</v>
      </c>
      <c r="W2219" s="20">
        <v>50.0</v>
      </c>
      <c r="X2219" s="20"/>
      <c r="Y2219" s="20">
        <v>1080.0</v>
      </c>
      <c r="Z2219" s="20">
        <v>0.105</v>
      </c>
      <c r="AA2219" s="20">
        <v>0.336</v>
      </c>
      <c r="AB2219" s="21">
        <f t="shared" si="706"/>
        <v>113.5153097</v>
      </c>
      <c r="AC2219" s="20"/>
      <c r="AD2219" s="20"/>
      <c r="AE2219" s="20">
        <f t="shared" si="733"/>
        <v>39.78729403</v>
      </c>
      <c r="AF2219" s="22" t="b">
        <f t="shared" si="4"/>
        <v>0</v>
      </c>
      <c r="AG2219" s="20" t="b">
        <f t="shared" si="5"/>
        <v>0</v>
      </c>
      <c r="AH2219" s="20" t="b">
        <f t="shared" si="6"/>
        <v>0</v>
      </c>
      <c r="AI2219" s="20" t="b">
        <f t="shared" si="7"/>
        <v>0</v>
      </c>
      <c r="AJ2219" s="20"/>
      <c r="AK2219" s="20"/>
      <c r="AL2219" s="20"/>
      <c r="AM2219" s="20"/>
      <c r="AN2219" s="20"/>
      <c r="AO2219" s="20"/>
      <c r="AP2219" s="20"/>
      <c r="AQ2219" s="20"/>
      <c r="AR2219" s="23"/>
      <c r="AS2219" s="23"/>
      <c r="AT2219" s="23"/>
      <c r="AU2219" s="23"/>
      <c r="AV2219" s="23"/>
    </row>
    <row r="2220" ht="15.75" customHeight="1">
      <c r="A2220" s="17" t="str">
        <f t="shared" si="1"/>
        <v>Bolivia-The Americas2008</v>
      </c>
      <c r="B2220" s="17" t="s">
        <v>266</v>
      </c>
      <c r="C2220" s="18" t="s">
        <v>259</v>
      </c>
      <c r="D2220" s="19" t="s">
        <v>87</v>
      </c>
      <c r="E2220" s="17">
        <v>1.109054002E9</v>
      </c>
      <c r="F2220" s="18">
        <v>0.047</v>
      </c>
      <c r="G2220" s="18">
        <v>64.0</v>
      </c>
      <c r="H2220" s="18">
        <v>0.129</v>
      </c>
      <c r="I2220" s="20">
        <f t="array" ref="I2220:J2220">IFNA(VLOOKUP(A2220,ENERGY!$A$2:$F$2692,{5,6},0),0)</f>
        <v>3688</v>
      </c>
      <c r="J2220" s="20">
        <v>14129.0</v>
      </c>
      <c r="K2220" s="20">
        <f t="array" ref="K2220:S2220">VLOOKUP(A2220,'HUMAN RESOURCES'!$A$2:$M$2692,{2,3,4,5,6,7,8,9,10},0)</f>
        <v>0.027</v>
      </c>
      <c r="L2220" s="20">
        <v>0.038</v>
      </c>
      <c r="M2220" s="20">
        <v>68.0</v>
      </c>
      <c r="N2220" s="20">
        <v>64.0</v>
      </c>
      <c r="O2220" s="20">
        <v>0.37</v>
      </c>
      <c r="P2220" s="20">
        <v>0.585</v>
      </c>
      <c r="Q2220" s="20">
        <v>0.046</v>
      </c>
      <c r="R2220" s="20">
        <v>9834098.0</v>
      </c>
      <c r="S2220" s="20">
        <v>0.656</v>
      </c>
      <c r="T2220" s="20">
        <f t="array" ref="T2220:U2220">VLOOKUP(A2220,TOURISM!$A$2:$F$2692,{3,6},0)</f>
        <v>302000000</v>
      </c>
      <c r="U2220" s="20">
        <v>3.81E8</v>
      </c>
      <c r="V2220" s="20">
        <f t="array" ref="V2220:AA2220">VLOOKUP(A2220,BUSINESS!$A$2:$J$2692,{4,5,6,7,8,9},0)</f>
        <v>0.8</v>
      </c>
      <c r="W2220" s="20">
        <v>50.0</v>
      </c>
      <c r="X2220" s="20"/>
      <c r="Y2220" s="20">
        <v>1080.0</v>
      </c>
      <c r="Z2220" s="20">
        <v>0.125</v>
      </c>
      <c r="AA2220" s="20">
        <v>0.512</v>
      </c>
      <c r="AB2220" s="21">
        <f t="shared" si="706"/>
        <v>112.7763829</v>
      </c>
      <c r="AC2220" s="20">
        <f>I2220/R2220</f>
        <v>0.0003750216848</v>
      </c>
      <c r="AD2220" s="20">
        <f>J2220/R2220</f>
        <v>0.001436735733</v>
      </c>
      <c r="AE2220" s="20">
        <f t="shared" si="733"/>
        <v>38.74274997</v>
      </c>
      <c r="AF2220" s="22" t="b">
        <f t="shared" si="4"/>
        <v>0</v>
      </c>
      <c r="AG2220" s="20" t="b">
        <f t="shared" si="5"/>
        <v>0</v>
      </c>
      <c r="AH2220" s="20" t="b">
        <f t="shared" si="6"/>
        <v>0</v>
      </c>
      <c r="AI2220" s="20" t="b">
        <f t="shared" si="7"/>
        <v>0</v>
      </c>
      <c r="AJ2220" s="20"/>
      <c r="AK2220" s="20"/>
      <c r="AL2220" s="20"/>
      <c r="AM2220" s="20"/>
      <c r="AN2220" s="20"/>
      <c r="AO2220" s="20"/>
      <c r="AP2220" s="20"/>
      <c r="AQ2220" s="20"/>
      <c r="AR2220" s="23"/>
      <c r="AS2220" s="23"/>
      <c r="AT2220" s="23"/>
      <c r="AU2220" s="23"/>
      <c r="AV2220" s="23"/>
    </row>
    <row r="2221" ht="15.75" customHeight="1">
      <c r="A2221" s="17" t="str">
        <f t="shared" si="1"/>
        <v>Bolivia-The Americas2009</v>
      </c>
      <c r="B2221" s="17" t="s">
        <v>266</v>
      </c>
      <c r="C2221" s="18" t="s">
        <v>259</v>
      </c>
      <c r="D2221" s="19" t="s">
        <v>88</v>
      </c>
      <c r="E2221" s="17">
        <v>1.1142E9</v>
      </c>
      <c r="F2221" s="18">
        <v>0.049</v>
      </c>
      <c r="G2221" s="18">
        <v>84.0</v>
      </c>
      <c r="H2221" s="18">
        <v>0.139</v>
      </c>
      <c r="I2221" s="20">
        <f t="array" ref="I2221:J2221">IFNA(VLOOKUP(A2221,ENERGY!$A$2:$F$2692,{5,6},0),0)</f>
        <v>0</v>
      </c>
      <c r="J2221" s="20">
        <v>0.0</v>
      </c>
      <c r="K2221" s="20">
        <f t="array" ref="K2221:S2221">VLOOKUP(A2221,'HUMAN RESOURCES'!$A$2:$M$2692,{2,3,4,5,6,7,8,9,10},0)</f>
        <v>0.027</v>
      </c>
      <c r="L2221" s="20">
        <v>0.036</v>
      </c>
      <c r="M2221" s="20">
        <v>68.0</v>
      </c>
      <c r="N2221" s="20">
        <v>64.0</v>
      </c>
      <c r="O2221" s="20">
        <v>0.365</v>
      </c>
      <c r="P2221" s="20">
        <v>0.589</v>
      </c>
      <c r="Q2221" s="20">
        <v>0.046</v>
      </c>
      <c r="R2221" s="20">
        <v>9993406.0</v>
      </c>
      <c r="S2221" s="20">
        <v>0.66</v>
      </c>
      <c r="T2221" s="20">
        <f t="array" ref="T2221:U2221">VLOOKUP(A2221,TOURISM!$A$2:$F$2692,{3,6},0)</f>
        <v>306000000</v>
      </c>
      <c r="U2221" s="20">
        <v>3.88E8</v>
      </c>
      <c r="V2221" s="20">
        <f t="array" ref="V2221:AA2221">VLOOKUP(A2221,BUSINESS!$A$2:$J$2692,{4,5,6,7,8,9},0)</f>
        <v>0.8</v>
      </c>
      <c r="W2221" s="20">
        <v>50.0</v>
      </c>
      <c r="X2221" s="20"/>
      <c r="Y2221" s="20">
        <v>1080.0</v>
      </c>
      <c r="Z2221" s="20">
        <v>0.168</v>
      </c>
      <c r="AA2221" s="20">
        <v>0.647</v>
      </c>
      <c r="AB2221" s="21">
        <f t="shared" si="706"/>
        <v>111.4935188</v>
      </c>
      <c r="AC2221" s="20"/>
      <c r="AD2221" s="20"/>
      <c r="AE2221" s="20">
        <f t="shared" si="733"/>
        <v>38.8256016</v>
      </c>
      <c r="AF2221" s="22" t="b">
        <f t="shared" si="4"/>
        <v>0</v>
      </c>
      <c r="AG2221" s="20" t="b">
        <f t="shared" si="5"/>
        <v>0</v>
      </c>
      <c r="AH2221" s="20" t="b">
        <f t="shared" si="6"/>
        <v>0</v>
      </c>
      <c r="AI2221" s="20" t="b">
        <f t="shared" si="7"/>
        <v>0</v>
      </c>
      <c r="AJ2221" s="20"/>
      <c r="AK2221" s="20"/>
      <c r="AL2221" s="20"/>
      <c r="AM2221" s="20"/>
      <c r="AN2221" s="20"/>
      <c r="AO2221" s="20"/>
      <c r="AP2221" s="20"/>
      <c r="AQ2221" s="20"/>
      <c r="AR2221" s="23"/>
      <c r="AS2221" s="23"/>
      <c r="AT2221" s="23"/>
      <c r="AU2221" s="23"/>
      <c r="AV2221" s="23"/>
    </row>
    <row r="2222" ht="15.75" customHeight="1">
      <c r="A2222" s="17" t="str">
        <f t="shared" si="1"/>
        <v>Bolivia-The Americas2010</v>
      </c>
      <c r="B2222" s="17" t="s">
        <v>266</v>
      </c>
      <c r="C2222" s="18" t="s">
        <v>259</v>
      </c>
      <c r="D2222" s="19" t="s">
        <v>89</v>
      </c>
      <c r="E2222" s="17">
        <v>1.117254387E9</v>
      </c>
      <c r="F2222" s="18">
        <v>0.058</v>
      </c>
      <c r="G2222" s="18">
        <v>100.0</v>
      </c>
      <c r="H2222" s="18">
        <v>0.124</v>
      </c>
      <c r="I2222" s="20">
        <f t="array" ref="I2222:J2222">IFNA(VLOOKUP(A2222,ENERGY!$A$2:$F$2692,{5,6},0),0)</f>
        <v>6439</v>
      </c>
      <c r="J2222" s="20">
        <v>14910.0</v>
      </c>
      <c r="K2222" s="20">
        <f t="array" ref="K2222:S2222">VLOOKUP(A2222,'HUMAN RESOURCES'!$A$2:$M$2692,{2,3,4,5,6,7,8,9,10},0)</f>
        <v>0.026</v>
      </c>
      <c r="L2222" s="20">
        <v>0.035</v>
      </c>
      <c r="M2222" s="20">
        <v>69.0</v>
      </c>
      <c r="N2222" s="20">
        <v>64.0</v>
      </c>
      <c r="O2222" s="20">
        <v>0.36</v>
      </c>
      <c r="P2222" s="20">
        <v>0.593</v>
      </c>
      <c r="Q2222" s="20">
        <v>0.047</v>
      </c>
      <c r="R2222" s="20">
        <v>1.0156601E7</v>
      </c>
      <c r="S2222" s="20">
        <v>0.664</v>
      </c>
      <c r="T2222" s="20">
        <f t="array" ref="T2222:U2222">VLOOKUP(A2222,TOURISM!$A$2:$F$2692,{3,6},0)</f>
        <v>339000000</v>
      </c>
      <c r="U2222" s="20">
        <v>4.21E8</v>
      </c>
      <c r="V2222" s="20">
        <f t="array" ref="V2222:AA2222">VLOOKUP(A2222,BUSINESS!$A$2:$J$2692,{4,5,6,7,8,9},0)</f>
        <v>0.8</v>
      </c>
      <c r="W2222" s="20">
        <v>49.0</v>
      </c>
      <c r="X2222" s="20"/>
      <c r="Y2222" s="20">
        <v>1080.0</v>
      </c>
      <c r="Z2222" s="20">
        <v>0.224</v>
      </c>
      <c r="AA2222" s="20">
        <v>0.707</v>
      </c>
      <c r="AB2222" s="21">
        <f t="shared" si="706"/>
        <v>110.0027841</v>
      </c>
      <c r="AC2222" s="20">
        <f>I2222/R2222</f>
        <v>0.0006339719361</v>
      </c>
      <c r="AD2222" s="20">
        <f>J2222/R2222</f>
        <v>0.001468010804</v>
      </c>
      <c r="AE2222" s="20">
        <f t="shared" si="733"/>
        <v>41.45087515</v>
      </c>
      <c r="AF2222" s="22" t="b">
        <f t="shared" si="4"/>
        <v>0</v>
      </c>
      <c r="AG2222" s="20" t="b">
        <f t="shared" si="5"/>
        <v>0</v>
      </c>
      <c r="AH2222" s="20" t="b">
        <f t="shared" si="6"/>
        <v>0</v>
      </c>
      <c r="AI2222" s="20" t="b">
        <f t="shared" si="7"/>
        <v>0</v>
      </c>
      <c r="AJ2222" s="20"/>
      <c r="AK2222" s="20"/>
      <c r="AL2222" s="20"/>
      <c r="AM2222" s="20"/>
      <c r="AN2222" s="20"/>
      <c r="AO2222" s="20"/>
      <c r="AP2222" s="20"/>
      <c r="AQ2222" s="20"/>
      <c r="AR2222" s="23"/>
      <c r="AS2222" s="23"/>
      <c r="AT2222" s="23"/>
      <c r="AU2222" s="23"/>
      <c r="AV2222" s="23"/>
    </row>
    <row r="2223" ht="15.75" customHeight="1">
      <c r="A2223" s="17" t="str">
        <f t="shared" si="1"/>
        <v>Bolivia-The Americas2011</v>
      </c>
      <c r="B2223" s="17" t="s">
        <v>266</v>
      </c>
      <c r="C2223" s="18" t="s">
        <v>259</v>
      </c>
      <c r="D2223" s="19" t="s">
        <v>90</v>
      </c>
      <c r="E2223" s="17">
        <v>1.122981525E9</v>
      </c>
      <c r="F2223" s="18">
        <v>0.055</v>
      </c>
      <c r="G2223" s="18">
        <v>106.0</v>
      </c>
      <c r="H2223" s="18">
        <v>0.099</v>
      </c>
      <c r="I2223" s="20">
        <f t="array" ref="I2223:J2223">IFNA(VLOOKUP(A2223,ENERGY!$A$2:$F$2692,{5,6},0),0)</f>
        <v>0</v>
      </c>
      <c r="J2223" s="20">
        <v>0.0</v>
      </c>
      <c r="K2223" s="20">
        <f t="array" ref="K2223:S2223">VLOOKUP(A2223,'HUMAN RESOURCES'!$A$2:$M$2692,{2,3,4,5,6,7,8,9,10},0)</f>
        <v>0.026</v>
      </c>
      <c r="L2223" s="20">
        <v>0.033</v>
      </c>
      <c r="M2223" s="20">
        <v>69.0</v>
      </c>
      <c r="N2223" s="20">
        <v>65.0</v>
      </c>
      <c r="O2223" s="20">
        <v>0.356</v>
      </c>
      <c r="P2223" s="20">
        <v>0.596</v>
      </c>
      <c r="Q2223" s="20">
        <v>0.048</v>
      </c>
      <c r="R2223" s="20">
        <v>1.0324445E7</v>
      </c>
      <c r="S2223" s="20">
        <v>0.669</v>
      </c>
      <c r="T2223" s="20">
        <f t="array" ref="T2223:U2223">VLOOKUP(A2223,TOURISM!$A$2:$F$2692,{3,6},0)</f>
        <v>499000000</v>
      </c>
      <c r="U2223" s="20">
        <v>4.1E8</v>
      </c>
      <c r="V2223" s="20">
        <f t="array" ref="V2223:AA2223">VLOOKUP(A2223,BUSINESS!$A$2:$J$2692,{4,5,6,7,8,9},0)</f>
        <v>0.8</v>
      </c>
      <c r="W2223" s="20">
        <v>49.0</v>
      </c>
      <c r="X2223" s="20"/>
      <c r="Y2223" s="20">
        <v>1080.0</v>
      </c>
      <c r="Z2223" s="20">
        <v>0.3</v>
      </c>
      <c r="AA2223" s="20">
        <v>0.809</v>
      </c>
      <c r="AB2223" s="21">
        <f t="shared" si="706"/>
        <v>108.7691905</v>
      </c>
      <c r="AC2223" s="20"/>
      <c r="AD2223" s="20"/>
      <c r="AE2223" s="20">
        <f t="shared" si="733"/>
        <v>39.71157772</v>
      </c>
      <c r="AF2223" s="22" t="b">
        <f t="shared" si="4"/>
        <v>0</v>
      </c>
      <c r="AG2223" s="20" t="b">
        <f t="shared" si="5"/>
        <v>0</v>
      </c>
      <c r="AH2223" s="20" t="b">
        <f t="shared" si="6"/>
        <v>0</v>
      </c>
      <c r="AI2223" s="20" t="b">
        <f t="shared" si="7"/>
        <v>0</v>
      </c>
      <c r="AJ2223" s="20"/>
      <c r="AK2223" s="20"/>
      <c r="AL2223" s="20"/>
      <c r="AM2223" s="20"/>
      <c r="AN2223" s="20"/>
      <c r="AO2223" s="20"/>
      <c r="AP2223" s="20"/>
      <c r="AQ2223" s="20"/>
      <c r="AR2223" s="23"/>
      <c r="AS2223" s="23"/>
      <c r="AT2223" s="23"/>
      <c r="AU2223" s="23"/>
      <c r="AV2223" s="23"/>
    </row>
    <row r="2224" ht="15.75" customHeight="1">
      <c r="A2224" s="17" t="str">
        <f t="shared" si="1"/>
        <v>Bolivia-The Americas2012</v>
      </c>
      <c r="B2224" s="17" t="s">
        <v>266</v>
      </c>
      <c r="C2224" s="18" t="s">
        <v>259</v>
      </c>
      <c r="D2224" s="19" t="s">
        <v>91</v>
      </c>
      <c r="E2224" s="17">
        <v>1.127037037E9</v>
      </c>
      <c r="F2224" s="18">
        <v>0.05</v>
      </c>
      <c r="G2224" s="18">
        <v>115.0</v>
      </c>
      <c r="H2224" s="18">
        <v>0.109</v>
      </c>
      <c r="I2224" s="20">
        <f t="array" ref="I2224:J2224">IFNA(VLOOKUP(A2224,ENERGY!$A$2:$F$2692,{5,6},0),0)</f>
        <v>3622</v>
      </c>
      <c r="J2224" s="20">
        <v>13084.0</v>
      </c>
      <c r="K2224" s="20">
        <f t="array" ref="K2224:S2224">VLOOKUP(A2224,'HUMAN RESOURCES'!$A$2:$M$2692,{2,3,4,5,6,7,8,9,10},0)</f>
        <v>0.026</v>
      </c>
      <c r="L2224" s="20">
        <v>0.032</v>
      </c>
      <c r="M2224" s="20">
        <v>69.0</v>
      </c>
      <c r="N2224" s="20">
        <v>65.0</v>
      </c>
      <c r="O2224" s="20">
        <v>0.352</v>
      </c>
      <c r="P2224" s="20">
        <v>0.599</v>
      </c>
      <c r="Q2224" s="20">
        <v>0.048</v>
      </c>
      <c r="R2224" s="20">
        <v>1.0496285E7</v>
      </c>
      <c r="S2224" s="20">
        <v>0.673</v>
      </c>
      <c r="T2224" s="20">
        <f t="array" ref="T2224:U2224">VLOOKUP(A2224,TOURISM!$A$2:$F$2692,{3,6},0)</f>
        <v>581000000</v>
      </c>
      <c r="U2224" s="20">
        <v>5.59E8</v>
      </c>
      <c r="V2224" s="20">
        <f t="array" ref="V2224:AA2224">VLOOKUP(A2224,BUSINESS!$A$2:$J$2692,{4,5,6,7,8,9},0)</f>
        <v>0.834</v>
      </c>
      <c r="W2224" s="20">
        <v>49.0</v>
      </c>
      <c r="X2224" s="20">
        <v>158.0</v>
      </c>
      <c r="Y2224" s="20">
        <v>1025.0</v>
      </c>
      <c r="Z2224" s="20">
        <v>0.355</v>
      </c>
      <c r="AA2224" s="20">
        <v>0.904</v>
      </c>
      <c r="AB2224" s="21">
        <f t="shared" si="706"/>
        <v>107.3748509</v>
      </c>
      <c r="AC2224" s="20">
        <f>I2224/R2224</f>
        <v>0.0003450744716</v>
      </c>
      <c r="AD2224" s="20">
        <f>J2224/R2224</f>
        <v>0.001246536275</v>
      </c>
      <c r="AE2224" s="20">
        <f t="shared" si="733"/>
        <v>53.25693805</v>
      </c>
      <c r="AF2224" s="22" t="b">
        <f t="shared" si="4"/>
        <v>0</v>
      </c>
      <c r="AG2224" s="20" t="b">
        <f t="shared" si="5"/>
        <v>0</v>
      </c>
      <c r="AH2224" s="20" t="b">
        <f t="shared" si="6"/>
        <v>0</v>
      </c>
      <c r="AI2224" s="20" t="b">
        <f t="shared" si="7"/>
        <v>0</v>
      </c>
      <c r="AJ2224" s="20"/>
      <c r="AK2224" s="20"/>
      <c r="AL2224" s="20"/>
      <c r="AM2224" s="20"/>
      <c r="AN2224" s="20"/>
      <c r="AO2224" s="20"/>
      <c r="AP2224" s="20"/>
      <c r="AQ2224" s="20"/>
      <c r="AR2224" s="23"/>
      <c r="AS2224" s="23"/>
      <c r="AT2224" s="23"/>
      <c r="AU2224" s="23"/>
      <c r="AV2224" s="23"/>
    </row>
    <row r="2225" ht="15.75" customHeight="1">
      <c r="A2225" s="17" t="str">
        <f t="shared" si="1"/>
        <v>Bolivia-The Americas2000</v>
      </c>
      <c r="B2225" s="17" t="s">
        <v>266</v>
      </c>
      <c r="C2225" s="18" t="s">
        <v>259</v>
      </c>
      <c r="D2225" s="19" t="s">
        <v>76</v>
      </c>
      <c r="E2225" s="17">
        <v>1.1283E9</v>
      </c>
      <c r="F2225" s="18">
        <v>0.058</v>
      </c>
      <c r="G2225" s="18">
        <v>149.0</v>
      </c>
      <c r="H2225" s="18">
        <v>0.111</v>
      </c>
      <c r="I2225" s="20" t="str">
        <f t="array" ref="I2225:J2225">IFNA(VLOOKUP(A2225,ENERGY!$A$2:$F$2692,{5,6},0),0)</f>
        <v/>
      </c>
      <c r="J2225" s="20"/>
      <c r="K2225" s="20">
        <f t="array" ref="K2225:S2225">VLOOKUP(A2225,'HUMAN RESOURCES'!$A$2:$M$2692,{2,3,4,5,6,7,8,9,10},0)</f>
        <v>0.031</v>
      </c>
      <c r="L2225" s="20">
        <v>0.057</v>
      </c>
      <c r="M2225" s="20">
        <v>65.0</v>
      </c>
      <c r="N2225" s="20">
        <v>61.0</v>
      </c>
      <c r="O2225" s="20">
        <v>0.398</v>
      </c>
      <c r="P2225" s="20">
        <v>0.56</v>
      </c>
      <c r="Q2225" s="20">
        <v>0.042</v>
      </c>
      <c r="R2225" s="20">
        <v>8495271.0</v>
      </c>
      <c r="S2225" s="20">
        <v>0.618</v>
      </c>
      <c r="T2225" s="20">
        <f t="array" ref="T2225:U2225">VLOOKUP(A2225,TOURISM!$A$2:$F$2692,{3,6},0)</f>
        <v>101000000</v>
      </c>
      <c r="U2225" s="20">
        <v>1.16E8</v>
      </c>
      <c r="V2225" s="20" t="str">
        <f t="array" ref="V2225:AA2225">VLOOKUP(A2225,BUSINESS!$A$2:$J$2692,{4,5,6,7,8,9},0)</f>
        <v/>
      </c>
      <c r="W2225" s="20"/>
      <c r="X2225" s="20"/>
      <c r="Y2225" s="20"/>
      <c r="Z2225" s="20">
        <v>0.014</v>
      </c>
      <c r="AA2225" s="20">
        <v>0.069</v>
      </c>
      <c r="AB2225" s="21">
        <f t="shared" si="706"/>
        <v>132.8150685</v>
      </c>
      <c r="AC2225" s="20"/>
      <c r="AD2225" s="20"/>
      <c r="AE2225" s="20">
        <f t="shared" si="733"/>
        <v>13.65465563</v>
      </c>
      <c r="AF2225" s="22" t="b">
        <f t="shared" si="4"/>
        <v>0</v>
      </c>
      <c r="AG2225" s="20" t="b">
        <f t="shared" si="5"/>
        <v>0</v>
      </c>
      <c r="AH2225" s="20" t="b">
        <f t="shared" si="6"/>
        <v>0</v>
      </c>
      <c r="AI2225" s="20" t="b">
        <f t="shared" si="7"/>
        <v>0</v>
      </c>
      <c r="AJ2225" s="20"/>
      <c r="AK2225" s="20"/>
      <c r="AL2225" s="20"/>
      <c r="AM2225" s="20"/>
      <c r="AN2225" s="20"/>
      <c r="AO2225" s="20"/>
      <c r="AP2225" s="20"/>
      <c r="AQ2225" s="20"/>
      <c r="AR2225" s="23"/>
      <c r="AS2225" s="23"/>
      <c r="AT2225" s="23"/>
      <c r="AU2225" s="23"/>
      <c r="AV2225" s="23"/>
    </row>
    <row r="2226" ht="15.75" customHeight="1">
      <c r="A2226" s="17" t="str">
        <f t="shared" si="1"/>
        <v>Brazil-The Americas2001</v>
      </c>
      <c r="B2226" s="17" t="s">
        <v>267</v>
      </c>
      <c r="C2226" s="18" t="s">
        <v>259</v>
      </c>
      <c r="D2226" s="19" t="s">
        <v>77</v>
      </c>
      <c r="E2226" s="17">
        <v>1.264758198E9</v>
      </c>
      <c r="F2226" s="18">
        <v>0.072</v>
      </c>
      <c r="G2226" s="18">
        <v>265.0</v>
      </c>
      <c r="H2226" s="18">
        <v>0.568</v>
      </c>
      <c r="I2226" s="20">
        <f t="array" ref="I2226:J2226">IFNA(VLOOKUP(A2226,ENERGY!$A$2:$F$2692,{5,6},0),0)</f>
        <v>270028</v>
      </c>
      <c r="J2226" s="20"/>
      <c r="K2226" s="20">
        <f t="array" ref="K2226:S2226">VLOOKUP(A2226,'HUMAN RESOURCES'!$A$2:$M$2692,{2,3,4,5,6,7,8,9,10},0)</f>
        <v>0.02</v>
      </c>
      <c r="L2226" s="20">
        <v>0.027</v>
      </c>
      <c r="M2226" s="20">
        <v>74.0</v>
      </c>
      <c r="N2226" s="20">
        <v>67.0</v>
      </c>
      <c r="O2226" s="20">
        <v>0.291</v>
      </c>
      <c r="P2226" s="20">
        <v>0.653</v>
      </c>
      <c r="Q2226" s="20">
        <v>0.056</v>
      </c>
      <c r="R2226" s="20">
        <v>1.76968205E8</v>
      </c>
      <c r="S2226" s="20">
        <v>0.816</v>
      </c>
      <c r="T2226" s="20">
        <f t="array" ref="T2226:U2226">VLOOKUP(A2226,TOURISM!$A$2:$F$2692,{3,6},0)</f>
        <v>1844000000</v>
      </c>
      <c r="U2226" s="20">
        <v>3.765E9</v>
      </c>
      <c r="V2226" s="20" t="str">
        <f t="array" ref="V2226:AA2226">VLOOKUP(A2226,BUSINESS!$A$2:$J$2692,{4,5,6,7,8,9},0)</f>
        <v/>
      </c>
      <c r="W2226" s="20"/>
      <c r="X2226" s="20"/>
      <c r="Y2226" s="20"/>
      <c r="Z2226" s="20">
        <v>0.045</v>
      </c>
      <c r="AA2226" s="20">
        <v>0.162</v>
      </c>
      <c r="AB2226" s="21">
        <f t="shared" si="706"/>
        <v>7.146810344</v>
      </c>
      <c r="AC2226" s="20">
        <f t="shared" ref="AC2226:AC2229" si="735">I2226/R2226</f>
        <v>0.001525856015</v>
      </c>
      <c r="AD2226" s="20"/>
      <c r="AE2226" s="20">
        <f t="shared" si="733"/>
        <v>21.27500813</v>
      </c>
      <c r="AF2226" s="22" t="b">
        <f t="shared" si="4"/>
        <v>0</v>
      </c>
      <c r="AG2226" s="20" t="b">
        <f t="shared" si="5"/>
        <v>0</v>
      </c>
      <c r="AH2226" s="20" t="b">
        <f t="shared" si="6"/>
        <v>0</v>
      </c>
      <c r="AI2226" s="20" t="b">
        <f t="shared" si="7"/>
        <v>0</v>
      </c>
      <c r="AJ2226" s="20"/>
      <c r="AK2226" s="20"/>
      <c r="AL2226" s="20"/>
      <c r="AM2226" s="20"/>
      <c r="AN2226" s="20"/>
      <c r="AO2226" s="20"/>
      <c r="AP2226" s="20"/>
      <c r="AQ2226" s="20"/>
      <c r="AR2226" s="23"/>
      <c r="AS2226" s="23"/>
      <c r="AT2226" s="23"/>
      <c r="AU2226" s="23"/>
      <c r="AV2226" s="23"/>
    </row>
    <row r="2227" ht="15.75" customHeight="1">
      <c r="A2227" s="17" t="str">
        <f t="shared" si="1"/>
        <v>Brazil-The Americas2002</v>
      </c>
      <c r="B2227" s="17" t="s">
        <v>267</v>
      </c>
      <c r="C2227" s="18" t="s">
        <v>259</v>
      </c>
      <c r="D2227" s="19" t="s">
        <v>79</v>
      </c>
      <c r="E2227" s="17">
        <v>1.264760246E9</v>
      </c>
      <c r="F2227" s="18">
        <v>0.073</v>
      </c>
      <c r="G2227" s="18">
        <v>228.0</v>
      </c>
      <c r="H2227" s="18">
        <v>0.576</v>
      </c>
      <c r="I2227" s="20">
        <f t="array" ref="I2227:J2227">IFNA(VLOOKUP(A2227,ENERGY!$A$2:$F$2692,{5,6},0),0)</f>
        <v>265887</v>
      </c>
      <c r="J2227" s="20">
        <v>419754.0</v>
      </c>
      <c r="K2227" s="20">
        <f t="array" ref="K2227:S2227">VLOOKUP(A2227,'HUMAN RESOURCES'!$A$2:$M$2692,{2,3,4,5,6,7,8,9,10},0)</f>
        <v>0.02</v>
      </c>
      <c r="L2227" s="20">
        <v>0.025</v>
      </c>
      <c r="M2227" s="20">
        <v>75.0</v>
      </c>
      <c r="N2227" s="20">
        <v>67.0</v>
      </c>
      <c r="O2227" s="20">
        <v>0.287</v>
      </c>
      <c r="P2227" s="20">
        <v>0.655</v>
      </c>
      <c r="Q2227" s="20">
        <v>0.057</v>
      </c>
      <c r="R2227" s="20">
        <v>1.79393768E8</v>
      </c>
      <c r="S2227" s="20">
        <v>0.819</v>
      </c>
      <c r="T2227" s="20">
        <f t="array" ref="T2227:U2227">VLOOKUP(A2227,TOURISM!$A$2:$F$2692,{3,6},0)</f>
        <v>2142000000</v>
      </c>
      <c r="U2227" s="20">
        <v>2.929E9</v>
      </c>
      <c r="V2227" s="20" t="str">
        <f t="array" ref="V2227:AA2227">VLOOKUP(A2227,BUSINESS!$A$2:$J$2692,{4,5,6,7,8,9},0)</f>
        <v/>
      </c>
      <c r="W2227" s="20"/>
      <c r="X2227" s="20"/>
      <c r="Y2227" s="20"/>
      <c r="Z2227" s="20">
        <v>0.091</v>
      </c>
      <c r="AA2227" s="20">
        <v>0.194</v>
      </c>
      <c r="AB2227" s="21">
        <f t="shared" si="706"/>
        <v>7.05019054</v>
      </c>
      <c r="AC2227" s="20">
        <f t="shared" si="735"/>
        <v>0.001482141788</v>
      </c>
      <c r="AD2227" s="20">
        <f t="shared" ref="AD2227:AD2229" si="736">J2227/R2227</f>
        <v>0.002339847168</v>
      </c>
      <c r="AE2227" s="20">
        <f t="shared" si="733"/>
        <v>16.32721155</v>
      </c>
      <c r="AF2227" s="22" t="b">
        <f t="shared" si="4"/>
        <v>0</v>
      </c>
      <c r="AG2227" s="20" t="b">
        <f t="shared" si="5"/>
        <v>0</v>
      </c>
      <c r="AH2227" s="20" t="b">
        <f t="shared" si="6"/>
        <v>0</v>
      </c>
      <c r="AI2227" s="20" t="b">
        <f t="shared" si="7"/>
        <v>0</v>
      </c>
      <c r="AJ2227" s="20"/>
      <c r="AK2227" s="20"/>
      <c r="AL2227" s="20"/>
      <c r="AM2227" s="20"/>
      <c r="AN2227" s="20"/>
      <c r="AO2227" s="20"/>
      <c r="AP2227" s="20"/>
      <c r="AQ2227" s="20"/>
      <c r="AR2227" s="23"/>
      <c r="AS2227" s="23"/>
      <c r="AT2227" s="23"/>
      <c r="AU2227" s="23"/>
      <c r="AV2227" s="23"/>
    </row>
    <row r="2228" ht="15.75" customHeight="1">
      <c r="A2228" s="17" t="str">
        <f t="shared" si="1"/>
        <v>Brazil-The Americas2003</v>
      </c>
      <c r="B2228" s="17" t="s">
        <v>267</v>
      </c>
      <c r="C2228" s="18" t="s">
        <v>259</v>
      </c>
      <c r="D2228" s="19" t="s">
        <v>81</v>
      </c>
      <c r="E2228" s="17">
        <v>1.267711816E9</v>
      </c>
      <c r="F2228" s="18">
        <v>0.072</v>
      </c>
      <c r="G2228" s="18">
        <v>203.0</v>
      </c>
      <c r="H2228" s="18">
        <v>0.629</v>
      </c>
      <c r="I2228" s="20">
        <f t="array" ref="I2228:J2228">IFNA(VLOOKUP(A2228,ENERGY!$A$2:$F$2692,{5,6},0),0)</f>
        <v>240464</v>
      </c>
      <c r="J2228" s="20">
        <v>367147.0</v>
      </c>
      <c r="K2228" s="20">
        <f t="array" ref="K2228:S2228">VLOOKUP(A2228,'HUMAN RESOURCES'!$A$2:$M$2692,{2,3,4,5,6,7,8,9,10},0)</f>
        <v>0.019</v>
      </c>
      <c r="L2228" s="20">
        <v>0.024</v>
      </c>
      <c r="M2228" s="20">
        <v>75.0</v>
      </c>
      <c r="N2228" s="20">
        <v>67.0</v>
      </c>
      <c r="O2228" s="20">
        <v>0.283</v>
      </c>
      <c r="P2228" s="20">
        <v>0.658</v>
      </c>
      <c r="Q2228" s="20">
        <v>0.059</v>
      </c>
      <c r="R2228" s="20">
        <v>1.81752951E8</v>
      </c>
      <c r="S2228" s="20">
        <v>0.822</v>
      </c>
      <c r="T2228" s="20">
        <f t="array" ref="T2228:U2228">VLOOKUP(A2228,TOURISM!$A$2:$F$2692,{3,6},0)</f>
        <v>2673000000</v>
      </c>
      <c r="U2228" s="20">
        <v>2.874E9</v>
      </c>
      <c r="V2228" s="20" t="str">
        <f t="array" ref="V2228:AA2228">VLOOKUP(A2228,BUSINESS!$A$2:$J$2692,{4,5,6,7,8,9},0)</f>
        <v/>
      </c>
      <c r="W2228" s="20">
        <v>152.0</v>
      </c>
      <c r="X2228" s="20"/>
      <c r="Y2228" s="20"/>
      <c r="Z2228" s="20">
        <v>0.132</v>
      </c>
      <c r="AA2228" s="20">
        <v>0.255</v>
      </c>
      <c r="AB2228" s="21">
        <f t="shared" si="706"/>
        <v>6.974917376</v>
      </c>
      <c r="AC2228" s="20">
        <f t="shared" si="735"/>
        <v>0.001323026662</v>
      </c>
      <c r="AD2228" s="20">
        <f t="shared" si="736"/>
        <v>0.002020033226</v>
      </c>
      <c r="AE2228" s="20">
        <f t="shared" si="733"/>
        <v>15.8126731</v>
      </c>
      <c r="AF2228" s="22" t="b">
        <f t="shared" si="4"/>
        <v>0</v>
      </c>
      <c r="AG2228" s="20" t="b">
        <f t="shared" si="5"/>
        <v>0</v>
      </c>
      <c r="AH2228" s="20" t="b">
        <f t="shared" si="6"/>
        <v>0</v>
      </c>
      <c r="AI2228" s="20" t="b">
        <f t="shared" si="7"/>
        <v>0</v>
      </c>
      <c r="AJ2228" s="20"/>
      <c r="AK2228" s="20"/>
      <c r="AL2228" s="20"/>
      <c r="AM2228" s="20"/>
      <c r="AN2228" s="20"/>
      <c r="AO2228" s="20"/>
      <c r="AP2228" s="20"/>
      <c r="AQ2228" s="20"/>
      <c r="AR2228" s="23"/>
      <c r="AS2228" s="23"/>
      <c r="AT2228" s="23"/>
      <c r="AU2228" s="23"/>
      <c r="AV2228" s="23"/>
    </row>
    <row r="2229" ht="15.75" customHeight="1">
      <c r="A2229" s="17" t="str">
        <f t="shared" si="1"/>
        <v>Brazil-The Americas2004</v>
      </c>
      <c r="B2229" s="17" t="s">
        <v>267</v>
      </c>
      <c r="C2229" s="18" t="s">
        <v>259</v>
      </c>
      <c r="D2229" s="19" t="s">
        <v>83</v>
      </c>
      <c r="E2229" s="17">
        <v>1.267997923E9</v>
      </c>
      <c r="F2229" s="18">
        <v>0.07</v>
      </c>
      <c r="G2229" s="18">
        <v>214.0</v>
      </c>
      <c r="H2229" s="18">
        <v>0.671</v>
      </c>
      <c r="I2229" s="20">
        <f t="array" ref="I2229:J2229">IFNA(VLOOKUP(A2229,ENERGY!$A$2:$F$2692,{5,6},0),0)</f>
        <v>248594</v>
      </c>
      <c r="J2229" s="20">
        <v>387675.0</v>
      </c>
      <c r="K2229" s="20">
        <f t="array" ref="K2229:S2229">VLOOKUP(A2229,'HUMAN RESOURCES'!$A$2:$M$2692,{2,3,4,5,6,7,8,9,10},0)</f>
        <v>0.019</v>
      </c>
      <c r="L2229" s="20">
        <v>0.022</v>
      </c>
      <c r="M2229" s="20">
        <v>75.0</v>
      </c>
      <c r="N2229" s="20">
        <v>68.0</v>
      </c>
      <c r="O2229" s="20">
        <v>0.28</v>
      </c>
      <c r="P2229" s="20">
        <v>0.66</v>
      </c>
      <c r="Q2229" s="20">
        <v>0.06</v>
      </c>
      <c r="R2229" s="20">
        <v>1.84010283E8</v>
      </c>
      <c r="S2229" s="20">
        <v>0.825</v>
      </c>
      <c r="T2229" s="20">
        <f t="array" ref="T2229:U2229">VLOOKUP(A2229,TOURISM!$A$2:$F$2692,{3,6},0)</f>
        <v>3389000000</v>
      </c>
      <c r="U2229" s="20">
        <v>3.752E9</v>
      </c>
      <c r="V2229" s="20" t="str">
        <f t="array" ref="V2229:AA2229">VLOOKUP(A2229,BUSINESS!$A$2:$J$2692,{4,5,6,7,8,9},0)</f>
        <v/>
      </c>
      <c r="W2229" s="20">
        <v>152.0</v>
      </c>
      <c r="X2229" s="20"/>
      <c r="Y2229" s="20"/>
      <c r="Z2229" s="20">
        <v>0.191</v>
      </c>
      <c r="AA2229" s="20">
        <v>0.357</v>
      </c>
      <c r="AB2229" s="21">
        <f t="shared" si="706"/>
        <v>6.890907955</v>
      </c>
      <c r="AC2229" s="20">
        <f t="shared" si="735"/>
        <v>0.001350978847</v>
      </c>
      <c r="AD2229" s="20">
        <f t="shared" si="736"/>
        <v>0.002106811607</v>
      </c>
      <c r="AE2229" s="20">
        <f t="shared" si="733"/>
        <v>20.39016483</v>
      </c>
      <c r="AF2229" s="22" t="b">
        <f t="shared" si="4"/>
        <v>0</v>
      </c>
      <c r="AG2229" s="20" t="b">
        <f t="shared" si="5"/>
        <v>0</v>
      </c>
      <c r="AH2229" s="20" t="b">
        <f t="shared" si="6"/>
        <v>0</v>
      </c>
      <c r="AI2229" s="20" t="b">
        <f t="shared" si="7"/>
        <v>0</v>
      </c>
      <c r="AJ2229" s="20"/>
      <c r="AK2229" s="20"/>
      <c r="AL2229" s="20"/>
      <c r="AM2229" s="20"/>
      <c r="AN2229" s="20"/>
      <c r="AO2229" s="20"/>
      <c r="AP2229" s="20"/>
      <c r="AQ2229" s="20"/>
      <c r="AR2229" s="23"/>
      <c r="AS2229" s="23"/>
      <c r="AT2229" s="23"/>
      <c r="AU2229" s="23"/>
      <c r="AV2229" s="23"/>
    </row>
    <row r="2230" ht="15.75" customHeight="1">
      <c r="A2230" s="17" t="str">
        <f t="shared" si="1"/>
        <v>Brazil-The Americas2005</v>
      </c>
      <c r="B2230" s="17" t="s">
        <v>267</v>
      </c>
      <c r="C2230" s="18" t="s">
        <v>259</v>
      </c>
      <c r="D2230" s="19" t="s">
        <v>84</v>
      </c>
      <c r="E2230" s="17">
        <v>1.268445919E9</v>
      </c>
      <c r="F2230" s="18">
        <v>0.071</v>
      </c>
      <c r="G2230" s="18">
        <v>257.0</v>
      </c>
      <c r="H2230" s="18">
        <v>0.549</v>
      </c>
      <c r="I2230" s="20">
        <f t="array" ref="I2230:J2230">IFNA(VLOOKUP(A2230,ENERGY!$A$2:$F$2692,{5,6},0),0)</f>
        <v>0</v>
      </c>
      <c r="J2230" s="20">
        <v>0.0</v>
      </c>
      <c r="K2230" s="20">
        <f t="array" ref="K2230:S2230">VLOOKUP(A2230,'HUMAN RESOURCES'!$A$2:$M$2692,{2,3,4,5,6,7,8,9,10},0)</f>
        <v>0.018</v>
      </c>
      <c r="L2230" s="20">
        <v>0.02</v>
      </c>
      <c r="M2230" s="20">
        <v>76.0</v>
      </c>
      <c r="N2230" s="20">
        <v>68.0</v>
      </c>
      <c r="O2230" s="20">
        <v>0.276</v>
      </c>
      <c r="P2230" s="20">
        <v>0.663</v>
      </c>
      <c r="Q2230" s="20">
        <v>0.062</v>
      </c>
      <c r="R2230" s="20">
        <v>1.86142403E8</v>
      </c>
      <c r="S2230" s="20">
        <v>0.828</v>
      </c>
      <c r="T2230" s="20">
        <f t="array" ref="T2230:U2230">VLOOKUP(A2230,TOURISM!$A$2:$F$2692,{3,6},0)</f>
        <v>4168000000</v>
      </c>
      <c r="U2230" s="20">
        <v>5.905E9</v>
      </c>
      <c r="V2230" s="20">
        <f t="array" ref="V2230:AA2230">VLOOKUP(A2230,BUSINESS!$A$2:$J$2692,{4,5,6,7,8,9},0)</f>
        <v>0.69</v>
      </c>
      <c r="W2230" s="20">
        <v>152.0</v>
      </c>
      <c r="X2230" s="20"/>
      <c r="Y2230" s="20">
        <v>2600.0</v>
      </c>
      <c r="Z2230" s="20">
        <v>0.21</v>
      </c>
      <c r="AA2230" s="20">
        <v>0.463</v>
      </c>
      <c r="AB2230" s="21">
        <f t="shared" si="706"/>
        <v>6.814384571</v>
      </c>
      <c r="AC2230" s="20"/>
      <c r="AD2230" s="20"/>
      <c r="AE2230" s="20">
        <f t="shared" si="733"/>
        <v>31.72302444</v>
      </c>
      <c r="AF2230" s="22" t="b">
        <f t="shared" si="4"/>
        <v>0</v>
      </c>
      <c r="AG2230" s="20" t="b">
        <f t="shared" si="5"/>
        <v>0</v>
      </c>
      <c r="AH2230" s="20" t="b">
        <f t="shared" si="6"/>
        <v>0</v>
      </c>
      <c r="AI2230" s="20" t="b">
        <f t="shared" si="7"/>
        <v>0</v>
      </c>
      <c r="AJ2230" s="20"/>
      <c r="AK2230" s="20"/>
      <c r="AL2230" s="20"/>
      <c r="AM2230" s="20"/>
      <c r="AN2230" s="20"/>
      <c r="AO2230" s="20"/>
      <c r="AP2230" s="20"/>
      <c r="AQ2230" s="20"/>
      <c r="AR2230" s="23"/>
      <c r="AS2230" s="23"/>
      <c r="AT2230" s="23"/>
      <c r="AU2230" s="23"/>
      <c r="AV2230" s="23"/>
    </row>
    <row r="2231" ht="15.75" customHeight="1">
      <c r="A2231" s="17" t="str">
        <f t="shared" si="1"/>
        <v>Brazil-The Americas2006</v>
      </c>
      <c r="B2231" s="17" t="s">
        <v>267</v>
      </c>
      <c r="C2231" s="18" t="s">
        <v>259</v>
      </c>
      <c r="D2231" s="19" t="s">
        <v>85</v>
      </c>
      <c r="E2231" s="17">
        <v>1.270080228E9</v>
      </c>
      <c r="F2231" s="18">
        <v>0.082</v>
      </c>
      <c r="G2231" s="18">
        <v>387.0</v>
      </c>
      <c r="H2231" s="18">
        <v>0.554</v>
      </c>
      <c r="I2231" s="20">
        <f t="array" ref="I2231:J2231">IFNA(VLOOKUP(A2231,ENERGY!$A$2:$F$2692,{5,6},0),0)</f>
        <v>235460</v>
      </c>
      <c r="J2231" s="20">
        <v>363213.0</v>
      </c>
      <c r="K2231" s="20">
        <f t="array" ref="K2231:S2231">VLOOKUP(A2231,'HUMAN RESOURCES'!$A$2:$M$2692,{2,3,4,5,6,7,8,9,10},0)</f>
        <v>0.017</v>
      </c>
      <c r="L2231" s="20">
        <v>0.019</v>
      </c>
      <c r="M2231" s="20">
        <v>76.0</v>
      </c>
      <c r="N2231" s="20">
        <v>68.0</v>
      </c>
      <c r="O2231" s="20">
        <v>0.272</v>
      </c>
      <c r="P2231" s="20">
        <v>0.665</v>
      </c>
      <c r="Q2231" s="20">
        <v>0.063</v>
      </c>
      <c r="R2231" s="20">
        <v>1.88134315E8</v>
      </c>
      <c r="S2231" s="20">
        <v>0.831</v>
      </c>
      <c r="T2231" s="20">
        <f t="array" ref="T2231:U2231">VLOOKUP(A2231,TOURISM!$A$2:$F$2692,{3,6},0)</f>
        <v>4577000000</v>
      </c>
      <c r="U2231" s="20">
        <v>7.501E9</v>
      </c>
      <c r="V2231" s="20">
        <f t="array" ref="V2231:AA2231">VLOOKUP(A2231,BUSINESS!$A$2:$J$2692,{4,5,6,7,8,9},0)</f>
        <v>0.69</v>
      </c>
      <c r="W2231" s="20">
        <v>149.0</v>
      </c>
      <c r="X2231" s="20"/>
      <c r="Y2231" s="20">
        <v>2600.0</v>
      </c>
      <c r="Z2231" s="20">
        <v>0.282</v>
      </c>
      <c r="AA2231" s="20">
        <v>0.531</v>
      </c>
      <c r="AB2231" s="21">
        <f t="shared" si="706"/>
        <v>6.750922754</v>
      </c>
      <c r="AC2231" s="20">
        <f>I2231/R2231</f>
        <v>0.001251552647</v>
      </c>
      <c r="AD2231" s="20">
        <f>J2231/R2231</f>
        <v>0.001930604738</v>
      </c>
      <c r="AE2231" s="20">
        <f t="shared" si="733"/>
        <v>39.87045107</v>
      </c>
      <c r="AF2231" s="22" t="b">
        <f t="shared" si="4"/>
        <v>0</v>
      </c>
      <c r="AG2231" s="20" t="b">
        <f t="shared" si="5"/>
        <v>0</v>
      </c>
      <c r="AH2231" s="20" t="b">
        <f t="shared" si="6"/>
        <v>0</v>
      </c>
      <c r="AI2231" s="20" t="b">
        <f t="shared" si="7"/>
        <v>0</v>
      </c>
      <c r="AJ2231" s="20"/>
      <c r="AK2231" s="20"/>
      <c r="AL2231" s="20"/>
      <c r="AM2231" s="20"/>
      <c r="AN2231" s="20"/>
      <c r="AO2231" s="20"/>
      <c r="AP2231" s="20"/>
      <c r="AQ2231" s="20"/>
      <c r="AR2231" s="23"/>
      <c r="AS2231" s="23"/>
      <c r="AT2231" s="23"/>
      <c r="AU2231" s="23"/>
      <c r="AV2231" s="23"/>
    </row>
    <row r="2232" ht="15.75" customHeight="1">
      <c r="A2232" s="17" t="str">
        <f t="shared" si="1"/>
        <v>Brazil-The Americas2007</v>
      </c>
      <c r="B2232" s="17" t="s">
        <v>267</v>
      </c>
      <c r="C2232" s="18" t="s">
        <v>259</v>
      </c>
      <c r="D2232" s="19" t="s">
        <v>86</v>
      </c>
      <c r="E2232" s="17">
        <v>1.271196078E9</v>
      </c>
      <c r="F2232" s="18">
        <v>0.085</v>
      </c>
      <c r="G2232" s="18">
        <v>491.0</v>
      </c>
      <c r="H2232" s="18">
        <v>0.508</v>
      </c>
      <c r="I2232" s="20">
        <f t="array" ref="I2232:J2232">IFNA(VLOOKUP(A2232,ENERGY!$A$2:$F$2692,{5,6},0),0)</f>
        <v>0</v>
      </c>
      <c r="J2232" s="20">
        <v>0.0</v>
      </c>
      <c r="K2232" s="20">
        <f t="array" ref="K2232:S2232">VLOOKUP(A2232,'HUMAN RESOURCES'!$A$2:$M$2692,{2,3,4,5,6,7,8,9,10},0)</f>
        <v>0.017</v>
      </c>
      <c r="L2232" s="20">
        <v>0.018</v>
      </c>
      <c r="M2232" s="20">
        <v>76.0</v>
      </c>
      <c r="N2232" s="20">
        <v>69.0</v>
      </c>
      <c r="O2232" s="20">
        <v>0.268</v>
      </c>
      <c r="P2232" s="20">
        <v>0.668</v>
      </c>
      <c r="Q2232" s="20">
        <v>0.064</v>
      </c>
      <c r="R2232" s="20">
        <v>1.89996976E8</v>
      </c>
      <c r="S2232" s="20">
        <v>0.834</v>
      </c>
      <c r="T2232" s="20">
        <f t="array" ref="T2232:U2232">VLOOKUP(A2232,TOURISM!$A$2:$F$2692,{3,6},0)</f>
        <v>5284000000</v>
      </c>
      <c r="U2232" s="20">
        <v>1.0434E10</v>
      </c>
      <c r="V2232" s="20">
        <f t="array" ref="V2232:AA2232">VLOOKUP(A2232,BUSINESS!$A$2:$J$2692,{4,5,6,7,8,9},0)</f>
        <v>0.69</v>
      </c>
      <c r="W2232" s="20">
        <v>149.0</v>
      </c>
      <c r="X2232" s="20"/>
      <c r="Y2232" s="20">
        <v>2600.0</v>
      </c>
      <c r="Z2232" s="20">
        <v>0.309</v>
      </c>
      <c r="AA2232" s="20">
        <v>0.637</v>
      </c>
      <c r="AB2232" s="21">
        <f t="shared" si="706"/>
        <v>6.69061216</v>
      </c>
      <c r="AC2232" s="20"/>
      <c r="AD2232" s="20"/>
      <c r="AE2232" s="20">
        <f t="shared" si="733"/>
        <v>54.91666352</v>
      </c>
      <c r="AF2232" s="22" t="b">
        <f t="shared" si="4"/>
        <v>0</v>
      </c>
      <c r="AG2232" s="20" t="b">
        <f t="shared" si="5"/>
        <v>0</v>
      </c>
      <c r="AH2232" s="20" t="b">
        <f t="shared" si="6"/>
        <v>0</v>
      </c>
      <c r="AI2232" s="20" t="b">
        <f t="shared" si="7"/>
        <v>0</v>
      </c>
      <c r="AJ2232" s="20"/>
      <c r="AK2232" s="20"/>
      <c r="AL2232" s="20"/>
      <c r="AM2232" s="20"/>
      <c r="AN2232" s="20"/>
      <c r="AO2232" s="20"/>
      <c r="AP2232" s="20"/>
      <c r="AQ2232" s="20"/>
      <c r="AR2232" s="23"/>
      <c r="AS2232" s="23"/>
      <c r="AT2232" s="23"/>
      <c r="AU2232" s="23"/>
      <c r="AV2232" s="23"/>
    </row>
    <row r="2233" ht="15.75" customHeight="1">
      <c r="A2233" s="17" t="str">
        <f t="shared" si="1"/>
        <v>Brazil-The Americas2008</v>
      </c>
      <c r="B2233" s="17" t="s">
        <v>267</v>
      </c>
      <c r="C2233" s="18" t="s">
        <v>259</v>
      </c>
      <c r="D2233" s="19" t="s">
        <v>87</v>
      </c>
      <c r="E2233" s="17">
        <v>1.273180655E9</v>
      </c>
      <c r="F2233" s="18">
        <v>0.085</v>
      </c>
      <c r="G2233" s="18">
        <v>609.0</v>
      </c>
      <c r="H2233" s="18">
        <v>0.437</v>
      </c>
      <c r="I2233" s="20">
        <f t="array" ref="I2233:J2233">IFNA(VLOOKUP(A2233,ENERGY!$A$2:$F$2692,{5,6},0),0)</f>
        <v>187442</v>
      </c>
      <c r="J2233" s="20">
        <v>327984.0</v>
      </c>
      <c r="K2233" s="20">
        <f t="array" ref="K2233:S2233">VLOOKUP(A2233,'HUMAN RESOURCES'!$A$2:$M$2692,{2,3,4,5,6,7,8,9,10},0)</f>
        <v>0.016</v>
      </c>
      <c r="L2233" s="20">
        <v>0.017</v>
      </c>
      <c r="M2233" s="20">
        <v>76.0</v>
      </c>
      <c r="N2233" s="20">
        <v>69.0</v>
      </c>
      <c r="O2233" s="20">
        <v>0.264</v>
      </c>
      <c r="P2233" s="20">
        <v>0.671</v>
      </c>
      <c r="Q2233" s="20">
        <v>0.066</v>
      </c>
      <c r="R2233" s="20">
        <v>1.91765567E8</v>
      </c>
      <c r="S2233" s="20">
        <v>0.837</v>
      </c>
      <c r="T2233" s="20">
        <f t="array" ref="T2233:U2233">VLOOKUP(A2233,TOURISM!$A$2:$F$2692,{3,6},0)</f>
        <v>6109000000</v>
      </c>
      <c r="U2233" s="20">
        <v>1.3269E10</v>
      </c>
      <c r="V2233" s="20">
        <f t="array" ref="V2233:AA2233">VLOOKUP(A2233,BUSINESS!$A$2:$J$2692,{4,5,6,7,8,9},0)</f>
        <v>0.684</v>
      </c>
      <c r="W2233" s="20">
        <v>149.0</v>
      </c>
      <c r="X2233" s="20"/>
      <c r="Y2233" s="20">
        <v>2600.0</v>
      </c>
      <c r="Z2233" s="20">
        <v>0.338</v>
      </c>
      <c r="AA2233" s="20">
        <v>0.786</v>
      </c>
      <c r="AB2233" s="21">
        <f t="shared" si="706"/>
        <v>6.639255811</v>
      </c>
      <c r="AC2233" s="20">
        <f t="shared" ref="AC2233:AC2235" si="737">I2233/R2233</f>
        <v>0.000977453893</v>
      </c>
      <c r="AD2233" s="20">
        <f t="shared" ref="AD2233:AD2235" si="738">J2233/R2233</f>
        <v>0.001710338332</v>
      </c>
      <c r="AE2233" s="20">
        <f t="shared" si="733"/>
        <v>69.19386106</v>
      </c>
      <c r="AF2233" s="22" t="b">
        <f t="shared" si="4"/>
        <v>0</v>
      </c>
      <c r="AG2233" s="20" t="b">
        <f t="shared" si="5"/>
        <v>0</v>
      </c>
      <c r="AH2233" s="20" t="b">
        <f t="shared" si="6"/>
        <v>0</v>
      </c>
      <c r="AI2233" s="20" t="b">
        <f t="shared" si="7"/>
        <v>0</v>
      </c>
      <c r="AJ2233" s="20"/>
      <c r="AK2233" s="20"/>
      <c r="AL2233" s="20"/>
      <c r="AM2233" s="20"/>
      <c r="AN2233" s="20"/>
      <c r="AO2233" s="20"/>
      <c r="AP2233" s="20"/>
      <c r="AQ2233" s="20"/>
      <c r="AR2233" s="23"/>
      <c r="AS2233" s="23"/>
      <c r="AT2233" s="23"/>
      <c r="AU2233" s="23"/>
      <c r="AV2233" s="23"/>
    </row>
    <row r="2234" ht="15.75" customHeight="1">
      <c r="A2234" s="17" t="str">
        <f t="shared" si="1"/>
        <v>Brazil-The Americas2009</v>
      </c>
      <c r="B2234" s="17" t="s">
        <v>267</v>
      </c>
      <c r="C2234" s="18" t="s">
        <v>259</v>
      </c>
      <c r="D2234" s="19" t="s">
        <v>88</v>
      </c>
      <c r="E2234" s="17">
        <v>1.284504509E9</v>
      </c>
      <c r="F2234" s="18">
        <v>0.083</v>
      </c>
      <c r="G2234" s="18">
        <v>714.0</v>
      </c>
      <c r="H2234" s="18">
        <v>0.473</v>
      </c>
      <c r="I2234" s="20">
        <f t="array" ref="I2234:J2234">IFNA(VLOOKUP(A2234,ENERGY!$A$2:$F$2692,{5,6},0),0)</f>
        <v>198976</v>
      </c>
      <c r="J2234" s="20">
        <v>321622.0</v>
      </c>
      <c r="K2234" s="20">
        <f t="array" ref="K2234:S2234">VLOOKUP(A2234,'HUMAN RESOURCES'!$A$2:$M$2692,{2,3,4,5,6,7,8,9,10},0)</f>
        <v>0.016</v>
      </c>
      <c r="L2234" s="20">
        <v>0.016</v>
      </c>
      <c r="M2234" s="20">
        <v>77.0</v>
      </c>
      <c r="N2234" s="20">
        <v>69.0</v>
      </c>
      <c r="O2234" s="20">
        <v>0.259</v>
      </c>
      <c r="P2234" s="20">
        <v>0.673</v>
      </c>
      <c r="Q2234" s="20">
        <v>0.067</v>
      </c>
      <c r="R2234" s="20">
        <v>1.93490922E8</v>
      </c>
      <c r="S2234" s="20">
        <v>0.84</v>
      </c>
      <c r="T2234" s="20">
        <f t="array" ref="T2234:U2234">VLOOKUP(A2234,TOURISM!$A$2:$F$2692,{3,6},0)</f>
        <v>5635000000</v>
      </c>
      <c r="U2234" s="20">
        <v>1.2897E10</v>
      </c>
      <c r="V2234" s="20">
        <f t="array" ref="V2234:AA2234">VLOOKUP(A2234,BUSINESS!$A$2:$J$2692,{4,5,6,7,8,9},0)</f>
        <v>0.656</v>
      </c>
      <c r="W2234" s="20">
        <v>119.0</v>
      </c>
      <c r="X2234" s="20"/>
      <c r="Y2234" s="20">
        <v>2600.0</v>
      </c>
      <c r="Z2234" s="20">
        <v>0.392</v>
      </c>
      <c r="AA2234" s="20">
        <v>0.875</v>
      </c>
      <c r="AB2234" s="21">
        <f t="shared" si="706"/>
        <v>6.638577643</v>
      </c>
      <c r="AC2234" s="20">
        <f t="shared" si="737"/>
        <v>0.001028347986</v>
      </c>
      <c r="AD2234" s="20">
        <f t="shared" si="738"/>
        <v>0.001662207181</v>
      </c>
      <c r="AE2234" s="20">
        <f t="shared" si="733"/>
        <v>66.65428986</v>
      </c>
      <c r="AF2234" s="22" t="b">
        <f t="shared" si="4"/>
        <v>0</v>
      </c>
      <c r="AG2234" s="20" t="b">
        <f t="shared" si="5"/>
        <v>0</v>
      </c>
      <c r="AH2234" s="20" t="b">
        <f t="shared" si="6"/>
        <v>0</v>
      </c>
      <c r="AI2234" s="20" t="b">
        <f t="shared" si="7"/>
        <v>0</v>
      </c>
      <c r="AJ2234" s="20"/>
      <c r="AK2234" s="20"/>
      <c r="AL2234" s="20"/>
      <c r="AM2234" s="20"/>
      <c r="AN2234" s="20"/>
      <c r="AO2234" s="20"/>
      <c r="AP2234" s="20"/>
      <c r="AQ2234" s="20"/>
      <c r="AR2234" s="23"/>
      <c r="AS2234" s="23"/>
      <c r="AT2234" s="23"/>
      <c r="AU2234" s="23"/>
      <c r="AV2234" s="23"/>
    </row>
    <row r="2235" ht="15.75" customHeight="1">
      <c r="A2235" s="17" t="str">
        <f t="shared" si="1"/>
        <v>Brazil-The Americas2010</v>
      </c>
      <c r="B2235" s="17" t="s">
        <v>267</v>
      </c>
      <c r="C2235" s="18" t="s">
        <v>259</v>
      </c>
      <c r="D2235" s="19" t="s">
        <v>89</v>
      </c>
      <c r="E2235" s="17">
        <v>1.288420223E9</v>
      </c>
      <c r="F2235" s="18">
        <v>0.088</v>
      </c>
      <c r="G2235" s="18">
        <v>733.0</v>
      </c>
      <c r="H2235" s="18">
        <v>0.447</v>
      </c>
      <c r="I2235" s="20">
        <f t="array" ref="I2235:J2235">IFNA(VLOOKUP(A2235,ENERGY!$A$2:$F$2692,{5,6},0),0)</f>
        <v>222818</v>
      </c>
      <c r="J2235" s="20">
        <v>347668.0</v>
      </c>
      <c r="K2235" s="20">
        <f t="array" ref="K2235:S2235">VLOOKUP(A2235,'HUMAN RESOURCES'!$A$2:$M$2692,{2,3,4,5,6,7,8,9,10},0)</f>
        <v>0.016</v>
      </c>
      <c r="L2235" s="20">
        <v>0.015</v>
      </c>
      <c r="M2235" s="20">
        <v>77.0</v>
      </c>
      <c r="N2235" s="20">
        <v>70.0</v>
      </c>
      <c r="O2235" s="20">
        <v>0.255</v>
      </c>
      <c r="P2235" s="20">
        <v>0.676</v>
      </c>
      <c r="Q2235" s="20">
        <v>0.069</v>
      </c>
      <c r="R2235" s="20">
        <v>1.95210154E8</v>
      </c>
      <c r="S2235" s="20">
        <v>0.843</v>
      </c>
      <c r="T2235" s="20">
        <f t="array" ref="T2235:U2235">VLOOKUP(A2235,TOURISM!$A$2:$F$2692,{3,6},0)</f>
        <v>6180000000</v>
      </c>
      <c r="U2235" s="20">
        <v>1.934E10</v>
      </c>
      <c r="V2235" s="20">
        <f t="array" ref="V2235:AA2235">VLOOKUP(A2235,BUSINESS!$A$2:$J$2692,{4,5,6,7,8,9},0)</f>
        <v>0.663</v>
      </c>
      <c r="W2235" s="20">
        <v>119.0</v>
      </c>
      <c r="X2235" s="20"/>
      <c r="Y2235" s="20">
        <v>2600.0</v>
      </c>
      <c r="Z2235" s="20">
        <v>0.407</v>
      </c>
      <c r="AA2235" s="20">
        <v>1.009</v>
      </c>
      <c r="AB2235" s="21">
        <f t="shared" si="706"/>
        <v>6.600170107</v>
      </c>
      <c r="AC2235" s="20">
        <f t="shared" si="737"/>
        <v>0.001141426281</v>
      </c>
      <c r="AD2235" s="20">
        <f t="shared" si="738"/>
        <v>0.001780993421</v>
      </c>
      <c r="AE2235" s="20">
        <f t="shared" si="733"/>
        <v>99.07271524</v>
      </c>
      <c r="AF2235" s="22" t="b">
        <f t="shared" si="4"/>
        <v>0</v>
      </c>
      <c r="AG2235" s="20" t="b">
        <f t="shared" si="5"/>
        <v>0</v>
      </c>
      <c r="AH2235" s="20" t="b">
        <f t="shared" si="6"/>
        <v>0</v>
      </c>
      <c r="AI2235" s="20" t="b">
        <f t="shared" si="7"/>
        <v>0</v>
      </c>
      <c r="AJ2235" s="20"/>
      <c r="AK2235" s="20"/>
      <c r="AL2235" s="20"/>
      <c r="AM2235" s="20"/>
      <c r="AN2235" s="20"/>
      <c r="AO2235" s="20"/>
      <c r="AP2235" s="20"/>
      <c r="AQ2235" s="20"/>
      <c r="AR2235" s="23"/>
      <c r="AS2235" s="23"/>
      <c r="AT2235" s="23"/>
      <c r="AU2235" s="23"/>
      <c r="AV2235" s="23"/>
    </row>
    <row r="2236" ht="15.75" customHeight="1">
      <c r="A2236" s="17" t="str">
        <f t="shared" si="1"/>
        <v>Brazil-The Americas2011</v>
      </c>
      <c r="B2236" s="17" t="s">
        <v>267</v>
      </c>
      <c r="C2236" s="18" t="s">
        <v>259</v>
      </c>
      <c r="D2236" s="19" t="s">
        <v>90</v>
      </c>
      <c r="E2236" s="17">
        <v>1.289259236E9</v>
      </c>
      <c r="F2236" s="18">
        <v>0.09</v>
      </c>
      <c r="G2236" s="18">
        <v>989.0</v>
      </c>
      <c r="H2236" s="18">
        <v>0.4</v>
      </c>
      <c r="I2236" s="20">
        <f t="array" ref="I2236:J2236">IFNA(VLOOKUP(A2236,ENERGY!$A$2:$F$2692,{5,6},0),0)</f>
        <v>0</v>
      </c>
      <c r="J2236" s="20">
        <v>0.0</v>
      </c>
      <c r="K2236" s="20">
        <f t="array" ref="K2236:S2236">VLOOKUP(A2236,'HUMAN RESOURCES'!$A$2:$M$2692,{2,3,4,5,6,7,8,9,10},0)</f>
        <v>0.015</v>
      </c>
      <c r="L2236" s="20">
        <v>0.014</v>
      </c>
      <c r="M2236" s="20">
        <v>77.0</v>
      </c>
      <c r="N2236" s="20">
        <v>70.0</v>
      </c>
      <c r="O2236" s="20">
        <v>0.25</v>
      </c>
      <c r="P2236" s="20">
        <v>0.679</v>
      </c>
      <c r="Q2236" s="20">
        <v>0.071</v>
      </c>
      <c r="R2236" s="20">
        <v>1.96935134E8</v>
      </c>
      <c r="S2236" s="20">
        <v>0.846</v>
      </c>
      <c r="T2236" s="20">
        <f t="array" ref="T2236:U2236">VLOOKUP(A2236,TOURISM!$A$2:$F$2692,{3,6},0)</f>
        <v>6830000000</v>
      </c>
      <c r="U2236" s="20">
        <v>2.507E10</v>
      </c>
      <c r="V2236" s="20">
        <f t="array" ref="V2236:AA2236">VLOOKUP(A2236,BUSINESS!$A$2:$J$2692,{4,5,6,7,8,9},0)</f>
        <v>0.663</v>
      </c>
      <c r="W2236" s="20">
        <v>119.0</v>
      </c>
      <c r="X2236" s="20"/>
      <c r="Y2236" s="20">
        <v>2600.0</v>
      </c>
      <c r="Z2236" s="20">
        <v>0.457</v>
      </c>
      <c r="AA2236" s="20">
        <v>1.19</v>
      </c>
      <c r="AB2236" s="21">
        <f t="shared" si="706"/>
        <v>6.546618726</v>
      </c>
      <c r="AC2236" s="20"/>
      <c r="AD2236" s="20"/>
      <c r="AE2236" s="20">
        <f t="shared" si="733"/>
        <v>127.3007995</v>
      </c>
      <c r="AF2236" s="22" t="b">
        <f t="shared" si="4"/>
        <v>0</v>
      </c>
      <c r="AG2236" s="20" t="b">
        <f t="shared" si="5"/>
        <v>0</v>
      </c>
      <c r="AH2236" s="20" t="b">
        <f t="shared" si="6"/>
        <v>0</v>
      </c>
      <c r="AI2236" s="20" t="b">
        <f t="shared" si="7"/>
        <v>0</v>
      </c>
      <c r="AJ2236" s="20"/>
      <c r="AK2236" s="20"/>
      <c r="AL2236" s="20"/>
      <c r="AM2236" s="20"/>
      <c r="AN2236" s="20"/>
      <c r="AO2236" s="20"/>
      <c r="AP2236" s="20"/>
      <c r="AQ2236" s="20"/>
      <c r="AR2236" s="23"/>
      <c r="AS2236" s="23"/>
      <c r="AT2236" s="23"/>
      <c r="AU2236" s="23"/>
      <c r="AV2236" s="23"/>
    </row>
    <row r="2237" ht="15.75" customHeight="1">
      <c r="A2237" s="17" t="str">
        <f t="shared" si="1"/>
        <v>Brazil-The Americas2012</v>
      </c>
      <c r="B2237" s="17" t="s">
        <v>267</v>
      </c>
      <c r="C2237" s="18" t="s">
        <v>259</v>
      </c>
      <c r="D2237" s="19" t="s">
        <v>91</v>
      </c>
      <c r="E2237" s="17">
        <v>1.2905E9</v>
      </c>
      <c r="F2237" s="18">
        <v>0.089</v>
      </c>
      <c r="G2237" s="18">
        <v>1119.0</v>
      </c>
      <c r="H2237" s="18">
        <v>0.439</v>
      </c>
      <c r="I2237" s="20">
        <f t="array" ref="I2237:J2237">IFNA(VLOOKUP(A2237,ENERGY!$A$2:$F$2692,{5,6},0),0)</f>
        <v>210042</v>
      </c>
      <c r="J2237" s="20">
        <v>337826.0</v>
      </c>
      <c r="K2237" s="20">
        <f t="array" ref="K2237:S2237">VLOOKUP(A2237,'HUMAN RESOURCES'!$A$2:$M$2692,{2,3,4,5,6,7,8,9,10},0)</f>
        <v>0.015</v>
      </c>
      <c r="L2237" s="20">
        <v>0.013</v>
      </c>
      <c r="M2237" s="20">
        <v>77.0</v>
      </c>
      <c r="N2237" s="20">
        <v>70.0</v>
      </c>
      <c r="O2237" s="20">
        <v>0.246</v>
      </c>
      <c r="P2237" s="20">
        <v>0.681</v>
      </c>
      <c r="Q2237" s="20">
        <v>0.073</v>
      </c>
      <c r="R2237" s="20">
        <v>1.98656019E8</v>
      </c>
      <c r="S2237" s="20">
        <v>0.849</v>
      </c>
      <c r="T2237" s="20">
        <f t="array" ref="T2237:U2237">VLOOKUP(A2237,TOURISM!$A$2:$F$2692,{3,6},0)</f>
        <v>6890000000</v>
      </c>
      <c r="U2237" s="20">
        <v>2.6202E10</v>
      </c>
      <c r="V2237" s="20">
        <f t="array" ref="V2237:AA2237">VLOOKUP(A2237,BUSINESS!$A$2:$J$2692,{4,5,6,7,8,9},0)</f>
        <v>0.685</v>
      </c>
      <c r="W2237" s="20">
        <v>119.0</v>
      </c>
      <c r="X2237" s="20">
        <v>118.0</v>
      </c>
      <c r="Y2237" s="20">
        <v>2600.0</v>
      </c>
      <c r="Z2237" s="20">
        <v>0.486</v>
      </c>
      <c r="AA2237" s="20">
        <v>1.25</v>
      </c>
      <c r="AB2237" s="21">
        <f t="shared" si="706"/>
        <v>6.496153535</v>
      </c>
      <c r="AC2237" s="20">
        <f>I2237/R2237</f>
        <v>0.001057315057</v>
      </c>
      <c r="AD2237" s="20">
        <f>J2237/R2237</f>
        <v>0.001700557585</v>
      </c>
      <c r="AE2237" s="20">
        <f t="shared" si="733"/>
        <v>131.8963308</v>
      </c>
      <c r="AF2237" s="22" t="b">
        <f t="shared" si="4"/>
        <v>0</v>
      </c>
      <c r="AG2237" s="20" t="b">
        <f t="shared" si="5"/>
        <v>0</v>
      </c>
      <c r="AH2237" s="20" t="b">
        <f t="shared" si="6"/>
        <v>0</v>
      </c>
      <c r="AI2237" s="20" t="b">
        <f t="shared" si="7"/>
        <v>0</v>
      </c>
      <c r="AJ2237" s="20"/>
      <c r="AK2237" s="20"/>
      <c r="AL2237" s="20"/>
      <c r="AM2237" s="20"/>
      <c r="AN2237" s="20"/>
      <c r="AO2237" s="20"/>
      <c r="AP2237" s="20"/>
      <c r="AQ2237" s="20"/>
      <c r="AR2237" s="23"/>
      <c r="AS2237" s="23"/>
      <c r="AT2237" s="23"/>
      <c r="AU2237" s="23"/>
      <c r="AV2237" s="23"/>
    </row>
    <row r="2238" ht="15.75" customHeight="1">
      <c r="A2238" s="17" t="str">
        <f t="shared" si="1"/>
        <v>Brazil-The Americas2000</v>
      </c>
      <c r="B2238" s="17" t="s">
        <v>267</v>
      </c>
      <c r="C2238" s="18" t="s">
        <v>259</v>
      </c>
      <c r="D2238" s="19" t="s">
        <v>76</v>
      </c>
      <c r="E2238" s="17">
        <v>1.292696476E9</v>
      </c>
      <c r="F2238" s="18">
        <v>0.093</v>
      </c>
      <c r="G2238" s="18">
        <v>1056.0</v>
      </c>
      <c r="H2238" s="18">
        <v>0.366</v>
      </c>
      <c r="I2238" s="20" t="str">
        <f t="array" ref="I2238:J2238">IFNA(VLOOKUP(A2238,ENERGY!$A$2:$F$2692,{5,6},0),0)</f>
        <v/>
      </c>
      <c r="J2238" s="20"/>
      <c r="K2238" s="20">
        <f t="array" ref="K2238:S2238">VLOOKUP(A2238,'HUMAN RESOURCES'!$A$2:$M$2692,{2,3,4,5,6,7,8,9,10},0)</f>
        <v>0.021</v>
      </c>
      <c r="L2238" s="20">
        <v>0.029</v>
      </c>
      <c r="M2238" s="20">
        <v>74.0</v>
      </c>
      <c r="N2238" s="20">
        <v>67.0</v>
      </c>
      <c r="O2238" s="20">
        <v>0.296</v>
      </c>
      <c r="P2238" s="20">
        <v>0.649</v>
      </c>
      <c r="Q2238" s="20">
        <v>0.055</v>
      </c>
      <c r="R2238" s="20">
        <v>1.74504898E8</v>
      </c>
      <c r="S2238" s="20">
        <v>0.812</v>
      </c>
      <c r="T2238" s="20">
        <f t="array" ref="T2238:U2238">VLOOKUP(A2238,TOURISM!$A$2:$F$2692,{3,6},0)</f>
        <v>1969000000</v>
      </c>
      <c r="U2238" s="20">
        <v>4.548E9</v>
      </c>
      <c r="V2238" s="20" t="str">
        <f t="array" ref="V2238:AA2238">VLOOKUP(A2238,BUSINESS!$A$2:$J$2692,{4,5,6,7,8,9},0)</f>
        <v/>
      </c>
      <c r="W2238" s="20"/>
      <c r="X2238" s="20"/>
      <c r="Y2238" s="20"/>
      <c r="Z2238" s="20">
        <v>0.029</v>
      </c>
      <c r="AA2238" s="20">
        <v>0.133</v>
      </c>
      <c r="AB2238" s="21">
        <f t="shared" si="706"/>
        <v>7.4077948</v>
      </c>
      <c r="AC2238" s="20"/>
      <c r="AD2238" s="20"/>
      <c r="AE2238" s="20">
        <f t="shared" si="733"/>
        <v>26.06230571</v>
      </c>
      <c r="AF2238" s="22" t="b">
        <f t="shared" si="4"/>
        <v>0</v>
      </c>
      <c r="AG2238" s="20" t="b">
        <f t="shared" si="5"/>
        <v>0</v>
      </c>
      <c r="AH2238" s="20" t="b">
        <f t="shared" si="6"/>
        <v>0</v>
      </c>
      <c r="AI2238" s="20" t="b">
        <f t="shared" si="7"/>
        <v>0</v>
      </c>
      <c r="AJ2238" s="20"/>
      <c r="AK2238" s="20"/>
      <c r="AL2238" s="20"/>
      <c r="AM2238" s="20"/>
      <c r="AN2238" s="20"/>
      <c r="AO2238" s="20"/>
      <c r="AP2238" s="20"/>
      <c r="AQ2238" s="20"/>
      <c r="AR2238" s="23"/>
      <c r="AS2238" s="23"/>
      <c r="AT2238" s="23"/>
      <c r="AU2238" s="23"/>
      <c r="AV2238" s="23"/>
    </row>
    <row r="2239" ht="15.75" customHeight="1">
      <c r="A2239" s="17" t="str">
        <f t="shared" si="1"/>
        <v>Canada-The Americas2001</v>
      </c>
      <c r="B2239" s="17" t="s">
        <v>268</v>
      </c>
      <c r="C2239" s="18" t="s">
        <v>259</v>
      </c>
      <c r="D2239" s="19" t="s">
        <v>77</v>
      </c>
      <c r="E2239" s="17">
        <v>1.743506287E9</v>
      </c>
      <c r="F2239" s="18">
        <v>0.088</v>
      </c>
      <c r="G2239" s="18">
        <v>2090.0</v>
      </c>
      <c r="H2239" s="18">
        <v>0.073</v>
      </c>
      <c r="I2239" s="20">
        <f t="array" ref="I2239:J2239">IFNA(VLOOKUP(A2239,ENERGY!$A$2:$F$2692,{5,6},0),0)</f>
        <v>251845</v>
      </c>
      <c r="J2239" s="20"/>
      <c r="K2239" s="20">
        <f t="array" ref="K2239:S2239">VLOOKUP(A2239,'HUMAN RESOURCES'!$A$2:$M$2692,{2,3,4,5,6,7,8,9,10},0)</f>
        <v>0.011</v>
      </c>
      <c r="L2239" s="20">
        <v>0.005</v>
      </c>
      <c r="M2239" s="20">
        <v>82.0</v>
      </c>
      <c r="N2239" s="20">
        <v>77.0</v>
      </c>
      <c r="O2239" s="20">
        <v>0.189</v>
      </c>
      <c r="P2239" s="20">
        <v>0.685</v>
      </c>
      <c r="Q2239" s="20">
        <v>0.127</v>
      </c>
      <c r="R2239" s="20">
        <v>3.10819E7</v>
      </c>
      <c r="S2239" s="20">
        <v>0.798</v>
      </c>
      <c r="T2239" s="20">
        <f t="array" ref="T2239:U2239">VLOOKUP(A2239,TOURISM!$A$2:$F$2692,{3,6},0)</f>
        <v>12680000000</v>
      </c>
      <c r="U2239" s="20">
        <v>1.4634E10</v>
      </c>
      <c r="V2239" s="20" t="str">
        <f t="array" ref="V2239:AA2239">VLOOKUP(A2239,BUSINESS!$A$2:$J$2692,{4,5,6,7,8,9},0)</f>
        <v/>
      </c>
      <c r="W2239" s="20"/>
      <c r="X2239" s="20"/>
      <c r="Y2239" s="20"/>
      <c r="Z2239" s="20">
        <v>0.602</v>
      </c>
      <c r="AA2239" s="20">
        <v>0.344</v>
      </c>
      <c r="AB2239" s="21">
        <f t="shared" si="706"/>
        <v>56.09394172</v>
      </c>
      <c r="AC2239" s="20">
        <f t="shared" ref="AC2239:AC2242" si="739">I2239/R2239</f>
        <v>0.008102625644</v>
      </c>
      <c r="AD2239" s="20"/>
      <c r="AE2239" s="20">
        <f t="shared" si="733"/>
        <v>470.8206384</v>
      </c>
      <c r="AF2239" s="22" t="b">
        <f t="shared" si="4"/>
        <v>0</v>
      </c>
      <c r="AG2239" s="20" t="b">
        <f t="shared" si="5"/>
        <v>1</v>
      </c>
      <c r="AH2239" s="20" t="b">
        <f t="shared" si="6"/>
        <v>0</v>
      </c>
      <c r="AI2239" s="20" t="b">
        <f t="shared" si="7"/>
        <v>0</v>
      </c>
      <c r="AJ2239" s="20"/>
      <c r="AK2239" s="20"/>
      <c r="AL2239" s="20"/>
      <c r="AM2239" s="20"/>
      <c r="AN2239" s="20"/>
      <c r="AO2239" s="20"/>
      <c r="AP2239" s="20"/>
      <c r="AQ2239" s="20"/>
      <c r="AR2239" s="23"/>
      <c r="AS2239" s="23"/>
      <c r="AT2239" s="23"/>
      <c r="AU2239" s="23"/>
      <c r="AV2239" s="23"/>
    </row>
    <row r="2240" ht="15.75" customHeight="1">
      <c r="A2240" s="17" t="str">
        <f t="shared" si="1"/>
        <v>Canada-The Americas2002</v>
      </c>
      <c r="B2240" s="17" t="s">
        <v>268</v>
      </c>
      <c r="C2240" s="18" t="s">
        <v>259</v>
      </c>
      <c r="D2240" s="19" t="s">
        <v>79</v>
      </c>
      <c r="E2240" s="17">
        <v>1.758176653E9</v>
      </c>
      <c r="F2240" s="18">
        <v>0.093</v>
      </c>
      <c r="G2240" s="18">
        <v>2152.0</v>
      </c>
      <c r="H2240" s="18">
        <v>0.058</v>
      </c>
      <c r="I2240" s="20">
        <f t="array" ref="I2240:J2240">IFNA(VLOOKUP(A2240,ENERGY!$A$2:$F$2692,{5,6},0),0)</f>
        <v>250992</v>
      </c>
      <c r="J2240" s="20">
        <v>499137.0</v>
      </c>
      <c r="K2240" s="20">
        <f t="array" ref="K2240:S2240">VLOOKUP(A2240,'HUMAN RESOURCES'!$A$2:$M$2692,{2,3,4,5,6,7,8,9,10},0)</f>
        <v>0.011</v>
      </c>
      <c r="L2240" s="20">
        <v>0.005</v>
      </c>
      <c r="M2240" s="20">
        <v>82.0</v>
      </c>
      <c r="N2240" s="20">
        <v>77.0</v>
      </c>
      <c r="O2240" s="20">
        <v>0.186</v>
      </c>
      <c r="P2240" s="20">
        <v>0.687</v>
      </c>
      <c r="Q2240" s="20">
        <v>0.128</v>
      </c>
      <c r="R2240" s="20">
        <v>3.1362E7</v>
      </c>
      <c r="S2240" s="20">
        <v>0.799</v>
      </c>
      <c r="T2240" s="20">
        <f t="array" ref="T2240:U2240">VLOOKUP(A2240,TOURISM!$A$2:$F$2692,{3,6},0)</f>
        <v>12744000000</v>
      </c>
      <c r="U2240" s="20">
        <v>1.4257E10</v>
      </c>
      <c r="V2240" s="20" t="str">
        <f t="array" ref="V2240:AA2240">VLOOKUP(A2240,BUSINESS!$A$2:$J$2692,{4,5,6,7,8,9},0)</f>
        <v/>
      </c>
      <c r="W2240" s="20"/>
      <c r="X2240" s="20"/>
      <c r="Y2240" s="20"/>
      <c r="Z2240" s="20">
        <v>0.616</v>
      </c>
      <c r="AA2240" s="20">
        <v>0.379</v>
      </c>
      <c r="AB2240" s="21">
        <f t="shared" si="706"/>
        <v>56.06073124</v>
      </c>
      <c r="AC2240" s="20">
        <f t="shared" si="739"/>
        <v>0.008003061029</v>
      </c>
      <c r="AD2240" s="20">
        <f t="shared" ref="AD2240:AD2242" si="740">J2240/R2240</f>
        <v>0.01591534341</v>
      </c>
      <c r="AE2240" s="20">
        <f t="shared" si="733"/>
        <v>454.5947325</v>
      </c>
      <c r="AF2240" s="22" t="b">
        <f t="shared" si="4"/>
        <v>0</v>
      </c>
      <c r="AG2240" s="20" t="b">
        <f t="shared" si="5"/>
        <v>1</v>
      </c>
      <c r="AH2240" s="20" t="b">
        <f t="shared" si="6"/>
        <v>0</v>
      </c>
      <c r="AI2240" s="20" t="b">
        <f t="shared" si="7"/>
        <v>0</v>
      </c>
      <c r="AJ2240" s="20"/>
      <c r="AK2240" s="20"/>
      <c r="AL2240" s="20"/>
      <c r="AM2240" s="20"/>
      <c r="AN2240" s="20"/>
      <c r="AO2240" s="20"/>
      <c r="AP2240" s="20"/>
      <c r="AQ2240" s="20"/>
      <c r="AR2240" s="23"/>
      <c r="AS2240" s="23"/>
      <c r="AT2240" s="23"/>
      <c r="AU2240" s="23"/>
      <c r="AV2240" s="23"/>
    </row>
    <row r="2241" ht="15.75" customHeight="1">
      <c r="A2241" s="17" t="str">
        <f t="shared" si="1"/>
        <v>Canada-The Americas2003</v>
      </c>
      <c r="B2241" s="17" t="s">
        <v>268</v>
      </c>
      <c r="C2241" s="18" t="s">
        <v>259</v>
      </c>
      <c r="D2241" s="19" t="s">
        <v>81</v>
      </c>
      <c r="E2241" s="17">
        <v>1.768619058E9</v>
      </c>
      <c r="F2241" s="18">
        <v>0.096</v>
      </c>
      <c r="G2241" s="18">
        <v>2254.0</v>
      </c>
      <c r="H2241" s="18">
        <v>0.042</v>
      </c>
      <c r="I2241" s="20">
        <f t="array" ref="I2241:J2241">IFNA(VLOOKUP(A2241,ENERGY!$A$2:$F$2692,{5,6},0),0)</f>
        <v>251326</v>
      </c>
      <c r="J2241" s="20">
        <v>513937.0</v>
      </c>
      <c r="K2241" s="20">
        <f t="array" ref="K2241:S2241">VLOOKUP(A2241,'HUMAN RESOURCES'!$A$2:$M$2692,{2,3,4,5,6,7,8,9,10},0)</f>
        <v>0.011</v>
      </c>
      <c r="L2241" s="20">
        <v>0.005</v>
      </c>
      <c r="M2241" s="20">
        <v>82.0</v>
      </c>
      <c r="N2241" s="20">
        <v>77.0</v>
      </c>
      <c r="O2241" s="20">
        <v>0.183</v>
      </c>
      <c r="P2241" s="20">
        <v>0.689</v>
      </c>
      <c r="Q2241" s="20">
        <v>0.129</v>
      </c>
      <c r="R2241" s="20">
        <v>3.1676E7</v>
      </c>
      <c r="S2241" s="20">
        <v>0.8</v>
      </c>
      <c r="T2241" s="20">
        <f t="array" ref="T2241:U2241">VLOOKUP(A2241,TOURISM!$A$2:$F$2692,{3,6},0)</f>
        <v>12236000000</v>
      </c>
      <c r="U2241" s="20">
        <v>1.6309E10</v>
      </c>
      <c r="V2241" s="20" t="str">
        <f t="array" ref="V2241:AA2241">VLOOKUP(A2241,BUSINESS!$A$2:$J$2692,{4,5,6,7,8,9},0)</f>
        <v/>
      </c>
      <c r="W2241" s="20">
        <v>3.0</v>
      </c>
      <c r="X2241" s="20"/>
      <c r="Y2241" s="20"/>
      <c r="Z2241" s="20">
        <v>0.642</v>
      </c>
      <c r="AA2241" s="20">
        <v>0.421</v>
      </c>
      <c r="AB2241" s="21">
        <f t="shared" si="706"/>
        <v>55.83467161</v>
      </c>
      <c r="AC2241" s="20">
        <f t="shared" si="739"/>
        <v>0.007934272004</v>
      </c>
      <c r="AD2241" s="20">
        <f t="shared" si="740"/>
        <v>0.01622480743</v>
      </c>
      <c r="AE2241" s="20">
        <f t="shared" si="733"/>
        <v>514.8693017</v>
      </c>
      <c r="AF2241" s="22" t="b">
        <f t="shared" si="4"/>
        <v>0</v>
      </c>
      <c r="AG2241" s="20" t="b">
        <f t="shared" si="5"/>
        <v>1</v>
      </c>
      <c r="AH2241" s="20" t="b">
        <f t="shared" si="6"/>
        <v>0</v>
      </c>
      <c r="AI2241" s="20" t="b">
        <f t="shared" si="7"/>
        <v>0</v>
      </c>
      <c r="AJ2241" s="20"/>
      <c r="AK2241" s="20"/>
      <c r="AL2241" s="20"/>
      <c r="AM2241" s="20"/>
      <c r="AN2241" s="20"/>
      <c r="AO2241" s="20"/>
      <c r="AP2241" s="20"/>
      <c r="AQ2241" s="20"/>
      <c r="AR2241" s="23"/>
      <c r="AS2241" s="23"/>
      <c r="AT2241" s="23"/>
      <c r="AU2241" s="23"/>
      <c r="AV2241" s="23"/>
    </row>
    <row r="2242" ht="15.75" customHeight="1">
      <c r="A2242" s="17" t="str">
        <f t="shared" si="1"/>
        <v>Canada-The Americas2004</v>
      </c>
      <c r="B2242" s="17" t="s">
        <v>268</v>
      </c>
      <c r="C2242" s="18" t="s">
        <v>259</v>
      </c>
      <c r="D2242" s="19" t="s">
        <v>83</v>
      </c>
      <c r="E2242" s="17">
        <v>1.793557833E9</v>
      </c>
      <c r="F2242" s="18">
        <v>0.098</v>
      </c>
      <c r="G2242" s="18">
        <v>2680.0</v>
      </c>
      <c r="H2242" s="18">
        <v>0.047</v>
      </c>
      <c r="I2242" s="20">
        <f t="array" ref="I2242:J2242">IFNA(VLOOKUP(A2242,ENERGY!$A$2:$F$2692,{5,6},0),0)</f>
        <v>264724</v>
      </c>
      <c r="J2242" s="20">
        <v>544975.0</v>
      </c>
      <c r="K2242" s="20">
        <f t="array" ref="K2242:S2242">VLOOKUP(A2242,'HUMAN RESOURCES'!$A$2:$M$2692,{2,3,4,5,6,7,8,9,10},0)</f>
        <v>0.011</v>
      </c>
      <c r="L2242" s="20">
        <v>0.005</v>
      </c>
      <c r="M2242" s="20">
        <v>83.0</v>
      </c>
      <c r="N2242" s="20">
        <v>78.0</v>
      </c>
      <c r="O2242" s="20">
        <v>0.18</v>
      </c>
      <c r="P2242" s="20">
        <v>0.691</v>
      </c>
      <c r="Q2242" s="20">
        <v>0.13</v>
      </c>
      <c r="R2242" s="20">
        <v>3.1995E7</v>
      </c>
      <c r="S2242" s="20">
        <v>0.8</v>
      </c>
      <c r="T2242" s="20">
        <f t="array" ref="T2242:U2242">VLOOKUP(A2242,TOURISM!$A$2:$F$2692,{3,6},0)</f>
        <v>15135000000</v>
      </c>
      <c r="U2242" s="20">
        <v>1.9267E10</v>
      </c>
      <c r="V2242" s="20" t="str">
        <f t="array" ref="V2242:AA2242">VLOOKUP(A2242,BUSINESS!$A$2:$J$2692,{4,5,6,7,8,9},0)</f>
        <v/>
      </c>
      <c r="W2242" s="20">
        <v>3.0</v>
      </c>
      <c r="X2242" s="20"/>
      <c r="Y2242" s="20"/>
      <c r="Z2242" s="20">
        <v>0.66</v>
      </c>
      <c r="AA2242" s="20">
        <v>0.471</v>
      </c>
      <c r="AB2242" s="21">
        <f t="shared" si="706"/>
        <v>56.05744126</v>
      </c>
      <c r="AC2242" s="20">
        <f t="shared" si="739"/>
        <v>0.0082739178</v>
      </c>
      <c r="AD2242" s="20">
        <f t="shared" si="740"/>
        <v>0.01703313018</v>
      </c>
      <c r="AE2242" s="20">
        <f t="shared" si="733"/>
        <v>602.1878419</v>
      </c>
      <c r="AF2242" s="22" t="b">
        <f t="shared" si="4"/>
        <v>0</v>
      </c>
      <c r="AG2242" s="20" t="b">
        <f t="shared" si="5"/>
        <v>1</v>
      </c>
      <c r="AH2242" s="20" t="b">
        <f t="shared" si="6"/>
        <v>0</v>
      </c>
      <c r="AI2242" s="20" t="b">
        <f t="shared" si="7"/>
        <v>0</v>
      </c>
      <c r="AJ2242" s="20"/>
      <c r="AK2242" s="20"/>
      <c r="AL2242" s="20"/>
      <c r="AM2242" s="20"/>
      <c r="AN2242" s="20"/>
      <c r="AO2242" s="20"/>
      <c r="AP2242" s="20"/>
      <c r="AQ2242" s="20"/>
      <c r="AR2242" s="23"/>
      <c r="AS2242" s="23"/>
      <c r="AT2242" s="23"/>
      <c r="AU2242" s="23"/>
      <c r="AV2242" s="23"/>
    </row>
    <row r="2243" ht="15.75" customHeight="1">
      <c r="A2243" s="17" t="str">
        <f t="shared" si="1"/>
        <v>Canada-The Americas2005</v>
      </c>
      <c r="B2243" s="17" t="s">
        <v>268</v>
      </c>
      <c r="C2243" s="18" t="s">
        <v>259</v>
      </c>
      <c r="D2243" s="19" t="s">
        <v>84</v>
      </c>
      <c r="E2243" s="17">
        <v>1.798374533E9</v>
      </c>
      <c r="F2243" s="18">
        <v>0.098</v>
      </c>
      <c r="G2243" s="18">
        <v>3047.0</v>
      </c>
      <c r="H2243" s="18">
        <v>0.04</v>
      </c>
      <c r="I2243" s="20">
        <f t="array" ref="I2243:J2243">IFNA(VLOOKUP(A2243,ENERGY!$A$2:$F$2692,{5,6},0),0)</f>
        <v>0</v>
      </c>
      <c r="J2243" s="20">
        <v>0.0</v>
      </c>
      <c r="K2243" s="20">
        <f t="array" ref="K2243:S2243">VLOOKUP(A2243,'HUMAN RESOURCES'!$A$2:$M$2692,{2,3,4,5,6,7,8,9,10},0)</f>
        <v>0.011</v>
      </c>
      <c r="L2243" s="20">
        <v>0.005</v>
      </c>
      <c r="M2243" s="20">
        <v>83.0</v>
      </c>
      <c r="N2243" s="20">
        <v>78.0</v>
      </c>
      <c r="O2243" s="20">
        <v>0.177</v>
      </c>
      <c r="P2243" s="20">
        <v>0.692</v>
      </c>
      <c r="Q2243" s="20">
        <v>0.131</v>
      </c>
      <c r="R2243" s="20">
        <v>3.2312E7</v>
      </c>
      <c r="S2243" s="20">
        <v>0.801</v>
      </c>
      <c r="T2243" s="20">
        <f t="array" ref="T2243:U2243">VLOOKUP(A2243,TOURISM!$A$2:$F$2692,{3,6},0)</f>
        <v>15887000000</v>
      </c>
      <c r="U2243" s="20">
        <v>2.2739E10</v>
      </c>
      <c r="V2243" s="20">
        <f t="array" ref="V2243:AA2243">VLOOKUP(A2243,BUSINESS!$A$2:$J$2692,{4,5,6,7,8,9},0)</f>
        <v>0.475</v>
      </c>
      <c r="W2243" s="20">
        <v>3.0</v>
      </c>
      <c r="X2243" s="20"/>
      <c r="Y2243" s="20">
        <v>119.0</v>
      </c>
      <c r="Z2243" s="20">
        <v>0.717</v>
      </c>
      <c r="AA2243" s="20">
        <v>0.528</v>
      </c>
      <c r="AB2243" s="21">
        <f t="shared" si="706"/>
        <v>55.65655277</v>
      </c>
      <c r="AC2243" s="20"/>
      <c r="AD2243" s="20"/>
      <c r="AE2243" s="20">
        <f t="shared" si="733"/>
        <v>703.7323595</v>
      </c>
      <c r="AF2243" s="22" t="b">
        <f t="shared" si="4"/>
        <v>0</v>
      </c>
      <c r="AG2243" s="20" t="b">
        <f t="shared" si="5"/>
        <v>0</v>
      </c>
      <c r="AH2243" s="20" t="b">
        <f t="shared" si="6"/>
        <v>0</v>
      </c>
      <c r="AI2243" s="20" t="b">
        <f t="shared" si="7"/>
        <v>0</v>
      </c>
      <c r="AJ2243" s="20"/>
      <c r="AK2243" s="20"/>
      <c r="AL2243" s="20"/>
      <c r="AM2243" s="20"/>
      <c r="AN2243" s="20"/>
      <c r="AO2243" s="20"/>
      <c r="AP2243" s="20"/>
      <c r="AQ2243" s="20"/>
      <c r="AR2243" s="23"/>
      <c r="AS2243" s="23"/>
      <c r="AT2243" s="23"/>
      <c r="AU2243" s="23"/>
      <c r="AV2243" s="23"/>
    </row>
    <row r="2244" ht="15.75" customHeight="1">
      <c r="A2244" s="17" t="str">
        <f t="shared" si="1"/>
        <v>Canada-The Americas2006</v>
      </c>
      <c r="B2244" s="17" t="s">
        <v>268</v>
      </c>
      <c r="C2244" s="18" t="s">
        <v>259</v>
      </c>
      <c r="D2244" s="19" t="s">
        <v>85</v>
      </c>
      <c r="E2244" s="17">
        <v>1.806742733E9</v>
      </c>
      <c r="F2244" s="18">
        <v>0.098</v>
      </c>
      <c r="G2244" s="18">
        <v>3452.0</v>
      </c>
      <c r="H2244" s="18">
        <v>0.044</v>
      </c>
      <c r="I2244" s="20">
        <f t="array" ref="I2244:J2244">IFNA(VLOOKUP(A2244,ENERGY!$A$2:$F$2692,{5,6},0),0)</f>
        <v>271728</v>
      </c>
      <c r="J2244" s="20">
        <v>560802.0</v>
      </c>
      <c r="K2244" s="20">
        <f t="array" ref="K2244:S2244">VLOOKUP(A2244,'HUMAN RESOURCES'!$A$2:$M$2692,{2,3,4,5,6,7,8,9,10},0)</f>
        <v>0.011</v>
      </c>
      <c r="L2244" s="20">
        <v>0.005</v>
      </c>
      <c r="M2244" s="20">
        <v>83.0</v>
      </c>
      <c r="N2244" s="20">
        <v>78.0</v>
      </c>
      <c r="O2244" s="20">
        <v>0.174</v>
      </c>
      <c r="P2244" s="20">
        <v>0.694</v>
      </c>
      <c r="Q2244" s="20">
        <v>0.133</v>
      </c>
      <c r="R2244" s="20">
        <v>3.2570505E7</v>
      </c>
      <c r="S2244" s="20">
        <v>0.802</v>
      </c>
      <c r="T2244" s="20">
        <f t="array" ref="T2244:U2244">VLOOKUP(A2244,TOURISM!$A$2:$F$2692,{3,6},0)</f>
        <v>16837000000</v>
      </c>
      <c r="U2244" s="20">
        <v>2.6067E10</v>
      </c>
      <c r="V2244" s="20">
        <f t="array" ref="V2244:AA2244">VLOOKUP(A2244,BUSINESS!$A$2:$J$2692,{4,5,6,7,8,9},0)</f>
        <v>0.45</v>
      </c>
      <c r="W2244" s="20">
        <v>3.0</v>
      </c>
      <c r="X2244" s="20"/>
      <c r="Y2244" s="20">
        <v>119.0</v>
      </c>
      <c r="Z2244" s="20">
        <v>0.724</v>
      </c>
      <c r="AA2244" s="20">
        <v>0.575</v>
      </c>
      <c r="AB2244" s="21">
        <f t="shared" si="706"/>
        <v>55.47174454</v>
      </c>
      <c r="AC2244" s="20">
        <f>I2244/R2244</f>
        <v>0.008342762877</v>
      </c>
      <c r="AD2244" s="20">
        <f>J2244/R2244</f>
        <v>0.01721809349</v>
      </c>
      <c r="AE2244" s="20">
        <f t="shared" si="733"/>
        <v>800.325325</v>
      </c>
      <c r="AF2244" s="22" t="b">
        <f t="shared" si="4"/>
        <v>0</v>
      </c>
      <c r="AG2244" s="20" t="b">
        <f t="shared" si="5"/>
        <v>1</v>
      </c>
      <c r="AH2244" s="20" t="b">
        <f t="shared" si="6"/>
        <v>1</v>
      </c>
      <c r="AI2244" s="20" t="b">
        <f t="shared" si="7"/>
        <v>0</v>
      </c>
      <c r="AJ2244" s="20"/>
      <c r="AK2244" s="20"/>
      <c r="AL2244" s="20"/>
      <c r="AM2244" s="20"/>
      <c r="AN2244" s="20"/>
      <c r="AO2244" s="20"/>
      <c r="AP2244" s="20"/>
      <c r="AQ2244" s="20"/>
      <c r="AR2244" s="23"/>
      <c r="AS2244" s="23"/>
      <c r="AT2244" s="23"/>
      <c r="AU2244" s="23"/>
      <c r="AV2244" s="23"/>
    </row>
    <row r="2245" ht="15.75" customHeight="1">
      <c r="A2245" s="17" t="str">
        <f t="shared" si="1"/>
        <v>Canada-The Americas2007</v>
      </c>
      <c r="B2245" s="17" t="s">
        <v>268</v>
      </c>
      <c r="C2245" s="18" t="s">
        <v>259</v>
      </c>
      <c r="D2245" s="19" t="s">
        <v>86</v>
      </c>
      <c r="E2245" s="17">
        <v>1.833445283E9</v>
      </c>
      <c r="F2245" s="18">
        <v>0.1</v>
      </c>
      <c r="G2245" s="18">
        <v>3904.0</v>
      </c>
      <c r="H2245" s="18">
        <v>0.058</v>
      </c>
      <c r="I2245" s="20">
        <f t="array" ref="I2245:J2245">IFNA(VLOOKUP(A2245,ENERGY!$A$2:$F$2692,{5,6},0),0)</f>
        <v>0</v>
      </c>
      <c r="J2245" s="20">
        <v>0.0</v>
      </c>
      <c r="K2245" s="20">
        <f t="array" ref="K2245:S2245">VLOOKUP(A2245,'HUMAN RESOURCES'!$A$2:$M$2692,{2,3,4,5,6,7,8,9,10},0)</f>
        <v>0.011</v>
      </c>
      <c r="L2245" s="20">
        <v>0.005</v>
      </c>
      <c r="M2245" s="20">
        <v>83.0</v>
      </c>
      <c r="N2245" s="20">
        <v>78.0</v>
      </c>
      <c r="O2245" s="20">
        <v>0.171</v>
      </c>
      <c r="P2245" s="20">
        <v>0.695</v>
      </c>
      <c r="Q2245" s="20">
        <v>0.134</v>
      </c>
      <c r="R2245" s="20">
        <v>3.2887928E7</v>
      </c>
      <c r="S2245" s="20">
        <v>0.804</v>
      </c>
      <c r="T2245" s="20">
        <f t="array" ref="T2245:U2245">VLOOKUP(A2245,TOURISM!$A$2:$F$2692,{3,6},0)</f>
        <v>17961000000</v>
      </c>
      <c r="U2245" s="20">
        <v>3.1099E10</v>
      </c>
      <c r="V2245" s="20">
        <f t="array" ref="V2245:AA2245">VLOOKUP(A2245,BUSINESS!$A$2:$J$2692,{4,5,6,7,8,9},0)</f>
        <v>0.443</v>
      </c>
      <c r="W2245" s="20">
        <v>3.0</v>
      </c>
      <c r="X2245" s="20"/>
      <c r="Y2245" s="20">
        <v>119.0</v>
      </c>
      <c r="Z2245" s="20">
        <v>0.732</v>
      </c>
      <c r="AA2245" s="20">
        <v>0.615</v>
      </c>
      <c r="AB2245" s="21">
        <f t="shared" si="706"/>
        <v>55.74827587</v>
      </c>
      <c r="AC2245" s="20"/>
      <c r="AD2245" s="20"/>
      <c r="AE2245" s="20">
        <f t="shared" si="733"/>
        <v>945.6053297</v>
      </c>
      <c r="AF2245" s="22" t="b">
        <f t="shared" si="4"/>
        <v>0</v>
      </c>
      <c r="AG2245" s="20" t="b">
        <f t="shared" si="5"/>
        <v>0</v>
      </c>
      <c r="AH2245" s="20" t="b">
        <f t="shared" si="6"/>
        <v>0</v>
      </c>
      <c r="AI2245" s="20" t="b">
        <f t="shared" si="7"/>
        <v>0</v>
      </c>
      <c r="AJ2245" s="20"/>
      <c r="AK2245" s="20"/>
      <c r="AL2245" s="20"/>
      <c r="AM2245" s="20"/>
      <c r="AN2245" s="20"/>
      <c r="AO2245" s="20"/>
      <c r="AP2245" s="20"/>
      <c r="AQ2245" s="20"/>
      <c r="AR2245" s="23"/>
      <c r="AS2245" s="23"/>
      <c r="AT2245" s="23"/>
      <c r="AU2245" s="23"/>
      <c r="AV2245" s="23"/>
    </row>
    <row r="2246" ht="15.75" customHeight="1">
      <c r="A2246" s="17" t="str">
        <f t="shared" si="1"/>
        <v>Canada-The Americas2008</v>
      </c>
      <c r="B2246" s="17" t="s">
        <v>268</v>
      </c>
      <c r="C2246" s="18" t="s">
        <v>259</v>
      </c>
      <c r="D2246" s="19" t="s">
        <v>87</v>
      </c>
      <c r="E2246" s="17">
        <v>1.840841618E9</v>
      </c>
      <c r="F2246" s="18">
        <v>0.1</v>
      </c>
      <c r="G2246" s="18">
        <v>4330.0</v>
      </c>
      <c r="H2246" s="18">
        <v>0.061</v>
      </c>
      <c r="I2246" s="20">
        <f t="array" ref="I2246:J2246">IFNA(VLOOKUP(A2246,ENERGY!$A$2:$F$2692,{5,6},0),0)</f>
        <v>0</v>
      </c>
      <c r="J2246" s="20">
        <v>0.0</v>
      </c>
      <c r="K2246" s="20">
        <f t="array" ref="K2246:S2246">VLOOKUP(A2246,'HUMAN RESOURCES'!$A$2:$M$2692,{2,3,4,5,6,7,8,9,10},0)</f>
        <v>0.011</v>
      </c>
      <c r="L2246" s="20">
        <v>0.005</v>
      </c>
      <c r="M2246" s="20">
        <v>83.0</v>
      </c>
      <c r="N2246" s="20">
        <v>78.0</v>
      </c>
      <c r="O2246" s="20">
        <v>0.168</v>
      </c>
      <c r="P2246" s="20">
        <v>0.695</v>
      </c>
      <c r="Q2246" s="20">
        <v>0.136</v>
      </c>
      <c r="R2246" s="20">
        <v>3.3245773E7</v>
      </c>
      <c r="S2246" s="20">
        <v>0.806</v>
      </c>
      <c r="T2246" s="20">
        <f t="array" ref="T2246:U2246">VLOOKUP(A2246,TOURISM!$A$2:$F$2692,{3,6},0)</f>
        <v>18191000000</v>
      </c>
      <c r="U2246" s="20">
        <v>3.3844E10</v>
      </c>
      <c r="V2246" s="20">
        <f t="array" ref="V2246:AA2246">VLOOKUP(A2246,BUSINESS!$A$2:$J$2692,{4,5,6,7,8,9},0)</f>
        <v>0.441</v>
      </c>
      <c r="W2246" s="20">
        <v>5.0</v>
      </c>
      <c r="X2246" s="20"/>
      <c r="Y2246" s="20">
        <v>119.0</v>
      </c>
      <c r="Z2246" s="20">
        <v>0.767</v>
      </c>
      <c r="AA2246" s="20">
        <v>0.662</v>
      </c>
      <c r="AB2246" s="21">
        <f t="shared" si="706"/>
        <v>55.37069684</v>
      </c>
      <c r="AC2246" s="20"/>
      <c r="AD2246" s="20"/>
      <c r="AE2246" s="20">
        <f t="shared" si="733"/>
        <v>1017.994077</v>
      </c>
      <c r="AF2246" s="22" t="b">
        <f t="shared" si="4"/>
        <v>0</v>
      </c>
      <c r="AG2246" s="20" t="b">
        <f t="shared" si="5"/>
        <v>0</v>
      </c>
      <c r="AH2246" s="20" t="b">
        <f t="shared" si="6"/>
        <v>0</v>
      </c>
      <c r="AI2246" s="20" t="b">
        <f t="shared" si="7"/>
        <v>1</v>
      </c>
      <c r="AJ2246" s="20"/>
      <c r="AK2246" s="20"/>
      <c r="AL2246" s="20"/>
      <c r="AM2246" s="20"/>
      <c r="AN2246" s="20"/>
      <c r="AO2246" s="20"/>
      <c r="AP2246" s="20"/>
      <c r="AQ2246" s="20"/>
      <c r="AR2246" s="23"/>
      <c r="AS2246" s="23"/>
      <c r="AT2246" s="23"/>
      <c r="AU2246" s="23"/>
      <c r="AV2246" s="23"/>
    </row>
    <row r="2247" ht="15.75" customHeight="1">
      <c r="A2247" s="17" t="str">
        <f t="shared" si="1"/>
        <v>Canada-The Americas2009</v>
      </c>
      <c r="B2247" s="17" t="s">
        <v>268</v>
      </c>
      <c r="C2247" s="18" t="s">
        <v>259</v>
      </c>
      <c r="D2247" s="19" t="s">
        <v>88</v>
      </c>
      <c r="E2247" s="17">
        <v>1.842691481E9</v>
      </c>
      <c r="F2247" s="18">
        <v>0.103</v>
      </c>
      <c r="G2247" s="18">
        <v>4623.0</v>
      </c>
      <c r="H2247" s="18">
        <v>0.047</v>
      </c>
      <c r="I2247" s="20">
        <f t="array" ref="I2247:J2247">IFNA(VLOOKUP(A2247,ENERGY!$A$2:$F$2692,{5,6},0),0)</f>
        <v>262038</v>
      </c>
      <c r="J2247" s="20">
        <v>553185.0</v>
      </c>
      <c r="K2247" s="20">
        <f t="array" ref="K2247:S2247">VLOOKUP(A2247,'HUMAN RESOURCES'!$A$2:$M$2692,{2,3,4,5,6,7,8,9,10},0)</f>
        <v>0.011</v>
      </c>
      <c r="L2247" s="20">
        <v>0.005</v>
      </c>
      <c r="M2247" s="20">
        <v>83.0</v>
      </c>
      <c r="N2247" s="20">
        <v>79.0</v>
      </c>
      <c r="O2247" s="20">
        <v>0.166</v>
      </c>
      <c r="P2247" s="20">
        <v>0.695</v>
      </c>
      <c r="Q2247" s="20">
        <v>0.139</v>
      </c>
      <c r="R2247" s="20">
        <v>3.3628571E7</v>
      </c>
      <c r="S2247" s="20">
        <v>0.808</v>
      </c>
      <c r="T2247" s="20">
        <f t="array" ref="T2247:U2247">VLOOKUP(A2247,TOURISM!$A$2:$F$2692,{3,6},0)</f>
        <v>15568000000</v>
      </c>
      <c r="U2247" s="20">
        <v>3.0065E10</v>
      </c>
      <c r="V2247" s="20">
        <f t="array" ref="V2247:AA2247">VLOOKUP(A2247,BUSINESS!$A$2:$J$2692,{4,5,6,7,8,9},0)</f>
        <v>0.423</v>
      </c>
      <c r="W2247" s="20">
        <v>5.0</v>
      </c>
      <c r="X2247" s="20"/>
      <c r="Y2247" s="20">
        <v>119.0</v>
      </c>
      <c r="Z2247" s="20">
        <v>0.803</v>
      </c>
      <c r="AA2247" s="20">
        <v>0.705</v>
      </c>
      <c r="AB2247" s="21">
        <f t="shared" si="706"/>
        <v>54.79541432</v>
      </c>
      <c r="AC2247" s="20">
        <f t="shared" ref="AC2247:AC2248" si="741">I2247/R2247</f>
        <v>0.007792124143</v>
      </c>
      <c r="AD2247" s="20">
        <f t="shared" ref="AD2247:AD2248" si="742">J2247/R2247</f>
        <v>0.01644985153</v>
      </c>
      <c r="AE2247" s="20">
        <f t="shared" si="733"/>
        <v>894.0314472</v>
      </c>
      <c r="AF2247" s="22" t="b">
        <f t="shared" si="4"/>
        <v>0</v>
      </c>
      <c r="AG2247" s="20" t="b">
        <f t="shared" si="5"/>
        <v>1</v>
      </c>
      <c r="AH2247" s="20" t="b">
        <f t="shared" si="6"/>
        <v>0</v>
      </c>
      <c r="AI2247" s="20" t="b">
        <f t="shared" si="7"/>
        <v>0</v>
      </c>
      <c r="AJ2247" s="20"/>
      <c r="AK2247" s="20"/>
      <c r="AL2247" s="20"/>
      <c r="AM2247" s="20"/>
      <c r="AN2247" s="20"/>
      <c r="AO2247" s="20"/>
      <c r="AP2247" s="20"/>
      <c r="AQ2247" s="20"/>
      <c r="AR2247" s="23"/>
      <c r="AS2247" s="23"/>
      <c r="AT2247" s="23"/>
      <c r="AU2247" s="23"/>
      <c r="AV2247" s="23"/>
    </row>
    <row r="2248" ht="15.75" customHeight="1">
      <c r="A2248" s="17" t="str">
        <f t="shared" si="1"/>
        <v>Canada-The Americas2010</v>
      </c>
      <c r="B2248" s="17" t="s">
        <v>268</v>
      </c>
      <c r="C2248" s="18" t="s">
        <v>259</v>
      </c>
      <c r="D2248" s="19" t="s">
        <v>89</v>
      </c>
      <c r="E2248" s="17">
        <v>1.845979351E9</v>
      </c>
      <c r="F2248" s="18">
        <v>0.114</v>
      </c>
      <c r="G2248" s="18">
        <v>4528.0</v>
      </c>
      <c r="H2248" s="18">
        <v>0.024</v>
      </c>
      <c r="I2248" s="20">
        <f t="array" ref="I2248:J2248">IFNA(VLOOKUP(A2248,ENERGY!$A$2:$F$2692,{5,6},0),0)</f>
        <v>268302</v>
      </c>
      <c r="J2248" s="20">
        <v>550233.0</v>
      </c>
      <c r="K2248" s="20">
        <f t="array" ref="K2248:S2248">VLOOKUP(A2248,'HUMAN RESOURCES'!$A$2:$M$2692,{2,3,4,5,6,7,8,9,10},0)</f>
        <v>0.011</v>
      </c>
      <c r="L2248" s="20">
        <v>0.005</v>
      </c>
      <c r="M2248" s="20">
        <v>83.0</v>
      </c>
      <c r="N2248" s="20">
        <v>79.0</v>
      </c>
      <c r="O2248" s="20">
        <v>0.165</v>
      </c>
      <c r="P2248" s="20">
        <v>0.694</v>
      </c>
      <c r="Q2248" s="20">
        <v>0.142</v>
      </c>
      <c r="R2248" s="20">
        <v>3.4005274E7</v>
      </c>
      <c r="S2248" s="20">
        <v>0.809</v>
      </c>
      <c r="T2248" s="20">
        <f t="array" ref="T2248:U2248">VLOOKUP(A2248,TOURISM!$A$2:$F$2692,{3,6},0)</f>
        <v>18438000000</v>
      </c>
      <c r="U2248" s="20">
        <v>3.6975E10</v>
      </c>
      <c r="V2248" s="20">
        <f t="array" ref="V2248:AA2248">VLOOKUP(A2248,BUSINESS!$A$2:$J$2692,{4,5,6,7,8,9},0)</f>
        <v>0.277</v>
      </c>
      <c r="W2248" s="20">
        <v>5.0</v>
      </c>
      <c r="X2248" s="20"/>
      <c r="Y2248" s="20">
        <v>131.0</v>
      </c>
      <c r="Z2248" s="20">
        <v>0.803</v>
      </c>
      <c r="AA2248" s="20">
        <v>0.757</v>
      </c>
      <c r="AB2248" s="21">
        <f t="shared" si="706"/>
        <v>54.28508975</v>
      </c>
      <c r="AC2248" s="20">
        <f t="shared" si="741"/>
        <v>0.007890011414</v>
      </c>
      <c r="AD2248" s="20">
        <f t="shared" si="742"/>
        <v>0.0161808136</v>
      </c>
      <c r="AE2248" s="20">
        <f t="shared" si="733"/>
        <v>1087.331336</v>
      </c>
      <c r="AF2248" s="22" t="b">
        <f t="shared" si="4"/>
        <v>0</v>
      </c>
      <c r="AG2248" s="20" t="b">
        <f t="shared" si="5"/>
        <v>1</v>
      </c>
      <c r="AH2248" s="20" t="b">
        <f t="shared" si="6"/>
        <v>0</v>
      </c>
      <c r="AI2248" s="20" t="b">
        <f t="shared" si="7"/>
        <v>1</v>
      </c>
      <c r="AJ2248" s="20"/>
      <c r="AK2248" s="20"/>
      <c r="AL2248" s="20"/>
      <c r="AM2248" s="20"/>
      <c r="AN2248" s="20"/>
      <c r="AO2248" s="20"/>
      <c r="AP2248" s="20"/>
      <c r="AQ2248" s="20"/>
      <c r="AR2248" s="23"/>
      <c r="AS2248" s="23"/>
      <c r="AT2248" s="23"/>
      <c r="AU2248" s="23"/>
      <c r="AV2248" s="23"/>
    </row>
    <row r="2249" ht="15.75" customHeight="1">
      <c r="A2249" s="17" t="str">
        <f t="shared" si="1"/>
        <v>Canada-The Americas2011</v>
      </c>
      <c r="B2249" s="17" t="s">
        <v>268</v>
      </c>
      <c r="C2249" s="18" t="s">
        <v>259</v>
      </c>
      <c r="D2249" s="19" t="s">
        <v>90</v>
      </c>
      <c r="E2249" s="17">
        <v>1.849196082E9</v>
      </c>
      <c r="F2249" s="18">
        <v>0.114</v>
      </c>
      <c r="G2249" s="18">
        <v>5273.0</v>
      </c>
      <c r="H2249" s="18">
        <v>0.026</v>
      </c>
      <c r="I2249" s="20">
        <f t="array" ref="I2249:J2249">IFNA(VLOOKUP(A2249,ENERGY!$A$2:$F$2692,{5,6},0),0)</f>
        <v>0</v>
      </c>
      <c r="J2249" s="20">
        <v>0.0</v>
      </c>
      <c r="K2249" s="20">
        <f t="array" ref="K2249:S2249">VLOOKUP(A2249,'HUMAN RESOURCES'!$A$2:$M$2692,{2,3,4,5,6,7,8,9,10},0)</f>
        <v>0.011</v>
      </c>
      <c r="L2249" s="20">
        <v>0.005</v>
      </c>
      <c r="M2249" s="20">
        <v>83.0</v>
      </c>
      <c r="N2249" s="20">
        <v>79.0</v>
      </c>
      <c r="O2249" s="20">
        <v>0.164</v>
      </c>
      <c r="P2249" s="20">
        <v>0.691</v>
      </c>
      <c r="Q2249" s="20">
        <v>0.145</v>
      </c>
      <c r="R2249" s="20">
        <v>3.434278E7</v>
      </c>
      <c r="S2249" s="20">
        <v>0.811</v>
      </c>
      <c r="T2249" s="20">
        <f t="array" ref="T2249:U2249">VLOOKUP(A2249,TOURISM!$A$2:$F$2692,{3,6},0)</f>
        <v>19989000000</v>
      </c>
      <c r="U2249" s="20">
        <v>4.1234E10</v>
      </c>
      <c r="V2249" s="20">
        <f t="array" ref="V2249:AA2249">VLOOKUP(A2249,BUSINESS!$A$2:$J$2692,{4,5,6,7,8,9},0)</f>
        <v>0.261</v>
      </c>
      <c r="W2249" s="20">
        <v>5.0</v>
      </c>
      <c r="X2249" s="20"/>
      <c r="Y2249" s="20">
        <v>131.0</v>
      </c>
      <c r="Z2249" s="20">
        <v>0.83</v>
      </c>
      <c r="AA2249" s="20">
        <v>0.794</v>
      </c>
      <c r="AB2249" s="21">
        <f t="shared" si="706"/>
        <v>53.84526477</v>
      </c>
      <c r="AC2249" s="20"/>
      <c r="AD2249" s="20"/>
      <c r="AE2249" s="20">
        <f t="shared" si="733"/>
        <v>1200.659935</v>
      </c>
      <c r="AF2249" s="22" t="b">
        <f t="shared" si="4"/>
        <v>0</v>
      </c>
      <c r="AG2249" s="20" t="b">
        <f t="shared" si="5"/>
        <v>0</v>
      </c>
      <c r="AH2249" s="20" t="b">
        <f t="shared" si="6"/>
        <v>0</v>
      </c>
      <c r="AI2249" s="20" t="b">
        <f t="shared" si="7"/>
        <v>1</v>
      </c>
      <c r="AJ2249" s="20"/>
      <c r="AK2249" s="20"/>
      <c r="AL2249" s="20"/>
      <c r="AM2249" s="20"/>
      <c r="AN2249" s="20"/>
      <c r="AO2249" s="20"/>
      <c r="AP2249" s="20"/>
      <c r="AQ2249" s="20"/>
      <c r="AR2249" s="23"/>
      <c r="AS2249" s="23"/>
      <c r="AT2249" s="23"/>
      <c r="AU2249" s="23"/>
      <c r="AV2249" s="23"/>
    </row>
    <row r="2250" ht="15.75" customHeight="1">
      <c r="A2250" s="17" t="str">
        <f t="shared" si="1"/>
        <v>Canada-The Americas2012</v>
      </c>
      <c r="B2250" s="17" t="s">
        <v>268</v>
      </c>
      <c r="C2250" s="18" t="s">
        <v>259</v>
      </c>
      <c r="D2250" s="19" t="s">
        <v>91</v>
      </c>
      <c r="E2250" s="17">
        <v>1.854020496E9</v>
      </c>
      <c r="F2250" s="18">
        <v>0.109</v>
      </c>
      <c r="G2250" s="18">
        <v>5656.0</v>
      </c>
      <c r="H2250" s="18">
        <v>0.03</v>
      </c>
      <c r="I2250" s="20">
        <f t="array" ref="I2250:J2250">IFNA(VLOOKUP(A2250,ENERGY!$A$2:$F$2692,{5,6},0),0)</f>
        <v>267619</v>
      </c>
      <c r="J2250" s="20">
        <v>552349.0</v>
      </c>
      <c r="K2250" s="20">
        <f t="array" ref="K2250:S2250">VLOOKUP(A2250,'HUMAN RESOURCES'!$A$2:$M$2692,{2,3,4,5,6,7,8,9,10},0)</f>
        <v>0.011</v>
      </c>
      <c r="L2250" s="20">
        <v>0.005</v>
      </c>
      <c r="M2250" s="20">
        <v>83.0</v>
      </c>
      <c r="N2250" s="20">
        <v>79.0</v>
      </c>
      <c r="O2250" s="20">
        <v>0.164</v>
      </c>
      <c r="P2250" s="20">
        <v>0.688</v>
      </c>
      <c r="Q2250" s="20">
        <v>0.148</v>
      </c>
      <c r="R2250" s="20">
        <v>3.4754312E7</v>
      </c>
      <c r="S2250" s="20">
        <v>0.813</v>
      </c>
      <c r="T2250" s="20">
        <f t="array" ref="T2250:U2250">VLOOKUP(A2250,TOURISM!$A$2:$F$2692,{3,6},0)</f>
        <v>20696000000</v>
      </c>
      <c r="U2250" s="20">
        <v>4.301E10</v>
      </c>
      <c r="V2250" s="20">
        <f t="array" ref="V2250:AA2250">VLOOKUP(A2250,BUSINESS!$A$2:$J$2692,{4,5,6,7,8,9},0)</f>
        <v>0.246</v>
      </c>
      <c r="W2250" s="20">
        <v>5.0</v>
      </c>
      <c r="X2250" s="20">
        <v>17.0</v>
      </c>
      <c r="Y2250" s="20">
        <v>131.0</v>
      </c>
      <c r="Z2250" s="20">
        <v>0.83</v>
      </c>
      <c r="AA2250" s="20">
        <v>0.801</v>
      </c>
      <c r="AB2250" s="21">
        <f t="shared" si="706"/>
        <v>53.34648823</v>
      </c>
      <c r="AC2250" s="20">
        <f t="shared" ref="AC2250:AC2251" si="743">I2250/R2250</f>
        <v>0.007700310684</v>
      </c>
      <c r="AD2250" s="20">
        <f>J2250/R2250</f>
        <v>0.01589296315</v>
      </c>
      <c r="AE2250" s="20">
        <f t="shared" si="733"/>
        <v>1237.544279</v>
      </c>
      <c r="AF2250" s="22" t="b">
        <f t="shared" si="4"/>
        <v>0</v>
      </c>
      <c r="AG2250" s="20" t="b">
        <f t="shared" si="5"/>
        <v>1</v>
      </c>
      <c r="AH2250" s="20" t="b">
        <f t="shared" si="6"/>
        <v>0</v>
      </c>
      <c r="AI2250" s="20" t="b">
        <f t="shared" si="7"/>
        <v>1</v>
      </c>
      <c r="AJ2250" s="20"/>
      <c r="AK2250" s="20"/>
      <c r="AL2250" s="20"/>
      <c r="AM2250" s="20"/>
      <c r="AN2250" s="20"/>
      <c r="AO2250" s="20"/>
      <c r="AP2250" s="20"/>
      <c r="AQ2250" s="20"/>
      <c r="AR2250" s="23"/>
      <c r="AS2250" s="23"/>
      <c r="AT2250" s="23"/>
      <c r="AU2250" s="23"/>
      <c r="AV2250" s="23"/>
    </row>
    <row r="2251" ht="15.75" customHeight="1">
      <c r="A2251" s="17" t="str">
        <f t="shared" si="1"/>
        <v>Canada-The Americas2000</v>
      </c>
      <c r="B2251" s="17" t="s">
        <v>268</v>
      </c>
      <c r="C2251" s="18" t="s">
        <v>259</v>
      </c>
      <c r="D2251" s="19" t="s">
        <v>76</v>
      </c>
      <c r="E2251" s="17">
        <v>1.85669555E9</v>
      </c>
      <c r="F2251" s="18">
        <v>0.109</v>
      </c>
      <c r="G2251" s="18">
        <v>5741.0</v>
      </c>
      <c r="H2251" s="18">
        <v>0.03</v>
      </c>
      <c r="I2251" s="20">
        <f t="array" ref="I2251:J2251">IFNA(VLOOKUP(A2251,ENERGY!$A$2:$F$2692,{5,6},0),0)</f>
        <v>252651</v>
      </c>
      <c r="J2251" s="20"/>
      <c r="K2251" s="20">
        <f t="array" ref="K2251:S2251">VLOOKUP(A2251,'HUMAN RESOURCES'!$A$2:$M$2692,{2,3,4,5,6,7,8,9,10},0)</f>
        <v>0.011</v>
      </c>
      <c r="L2251" s="20">
        <v>0.005</v>
      </c>
      <c r="M2251" s="20">
        <v>82.0</v>
      </c>
      <c r="N2251" s="20">
        <v>77.0</v>
      </c>
      <c r="O2251" s="20">
        <v>0.192</v>
      </c>
      <c r="P2251" s="20">
        <v>0.683</v>
      </c>
      <c r="Q2251" s="20">
        <v>0.125</v>
      </c>
      <c r="R2251" s="20">
        <v>3.07697E7</v>
      </c>
      <c r="S2251" s="20">
        <v>0.795</v>
      </c>
      <c r="T2251" s="20">
        <f t="array" ref="T2251:U2251">VLOOKUP(A2251,TOURISM!$A$2:$F$2692,{3,6},0)</f>
        <v>13035000000</v>
      </c>
      <c r="U2251" s="20">
        <v>1.5125E10</v>
      </c>
      <c r="V2251" s="20" t="str">
        <f t="array" ref="V2251:AA2251">VLOOKUP(A2251,BUSINESS!$A$2:$J$2692,{4,5,6,7,8,9},0)</f>
        <v/>
      </c>
      <c r="W2251" s="20"/>
      <c r="X2251" s="20"/>
      <c r="Y2251" s="20"/>
      <c r="Z2251" s="20">
        <v>0.513</v>
      </c>
      <c r="AA2251" s="20">
        <v>0.284</v>
      </c>
      <c r="AB2251" s="21">
        <f t="shared" si="706"/>
        <v>60.34168516</v>
      </c>
      <c r="AC2251" s="20">
        <f t="shared" si="743"/>
        <v>0.008211032282</v>
      </c>
      <c r="AD2251" s="20"/>
      <c r="AE2251" s="20">
        <f t="shared" si="733"/>
        <v>491.5550038</v>
      </c>
      <c r="AF2251" s="22" t="b">
        <f t="shared" si="4"/>
        <v>0</v>
      </c>
      <c r="AG2251" s="20" t="b">
        <f t="shared" si="5"/>
        <v>1</v>
      </c>
      <c r="AH2251" s="20" t="b">
        <f t="shared" si="6"/>
        <v>0</v>
      </c>
      <c r="AI2251" s="20" t="b">
        <f t="shared" si="7"/>
        <v>0</v>
      </c>
      <c r="AJ2251" s="20"/>
      <c r="AK2251" s="20"/>
      <c r="AL2251" s="20"/>
      <c r="AM2251" s="20"/>
      <c r="AN2251" s="20"/>
      <c r="AO2251" s="20"/>
      <c r="AP2251" s="20"/>
      <c r="AQ2251" s="20"/>
      <c r="AR2251" s="23"/>
      <c r="AS2251" s="23"/>
      <c r="AT2251" s="23"/>
      <c r="AU2251" s="23"/>
      <c r="AV2251" s="23"/>
    </row>
    <row r="2252" ht="15.75" customHeight="1">
      <c r="A2252" s="17" t="str">
        <f t="shared" si="1"/>
        <v>Cayman Islands-The Americas2001</v>
      </c>
      <c r="B2252" s="17" t="s">
        <v>269</v>
      </c>
      <c r="C2252" s="18" t="s">
        <v>259</v>
      </c>
      <c r="D2252" s="19" t="s">
        <v>77</v>
      </c>
      <c r="E2252" s="17">
        <v>1.861157558E9</v>
      </c>
      <c r="F2252" s="18"/>
      <c r="G2252" s="18"/>
      <c r="H2252" s="18"/>
      <c r="I2252" s="20" t="str">
        <f t="array" ref="I2252:J2252">IFNA(VLOOKUP(A2252,ENERGY!$A$2:$F$2692,{5,6},0),0)</f>
        <v/>
      </c>
      <c r="J2252" s="20"/>
      <c r="K2252" s="20" t="str">
        <f t="array" ref="K2252:S2252">VLOOKUP(A2252,'HUMAN RESOURCES'!$A$2:$M$2692,{2,3,4,5,6,7,8,9,10},0)</f>
        <v/>
      </c>
      <c r="L2252" s="20"/>
      <c r="M2252" s="20"/>
      <c r="N2252" s="20"/>
      <c r="O2252" s="20"/>
      <c r="P2252" s="20"/>
      <c r="Q2252" s="20"/>
      <c r="R2252" s="20">
        <v>43317.0</v>
      </c>
      <c r="S2252" s="20">
        <v>1.0</v>
      </c>
      <c r="T2252" s="20">
        <f t="array" ref="T2252:U2252">VLOOKUP(A2252,TOURISM!$A$2:$F$2692,{3,6},0)</f>
        <v>585000000</v>
      </c>
      <c r="U2252" s="20"/>
      <c r="V2252" s="20" t="str">
        <f t="array" ref="V2252:AA2252">VLOOKUP(A2252,BUSINESS!$A$2:$J$2692,{4,5,6,7,8,9},0)</f>
        <v/>
      </c>
      <c r="W2252" s="20"/>
      <c r="X2252" s="20"/>
      <c r="Y2252" s="20"/>
      <c r="Z2252" s="20"/>
      <c r="AA2252" s="20">
        <v>0.392</v>
      </c>
      <c r="AB2252" s="21">
        <f t="shared" si="706"/>
        <v>42965.98467</v>
      </c>
      <c r="AC2252" s="20"/>
      <c r="AD2252" s="20"/>
      <c r="AE2252" s="20"/>
      <c r="AF2252" s="22" t="b">
        <f t="shared" si="4"/>
        <v>0</v>
      </c>
      <c r="AG2252" s="20" t="b">
        <f t="shared" si="5"/>
        <v>0</v>
      </c>
      <c r="AH2252" s="20" t="b">
        <f t="shared" si="6"/>
        <v>0</v>
      </c>
      <c r="AI2252" s="20" t="b">
        <f t="shared" si="7"/>
        <v>0</v>
      </c>
      <c r="AJ2252" s="20"/>
      <c r="AK2252" s="20"/>
      <c r="AL2252" s="20"/>
      <c r="AM2252" s="20"/>
      <c r="AN2252" s="20"/>
      <c r="AO2252" s="20"/>
      <c r="AP2252" s="20"/>
      <c r="AQ2252" s="20"/>
      <c r="AR2252" s="23"/>
      <c r="AS2252" s="23"/>
      <c r="AT2252" s="23"/>
      <c r="AU2252" s="23"/>
      <c r="AV2252" s="23"/>
    </row>
    <row r="2253" ht="15.75" customHeight="1">
      <c r="A2253" s="17" t="str">
        <f t="shared" si="1"/>
        <v>Cayman Islands-The Americas2002</v>
      </c>
      <c r="B2253" s="17" t="s">
        <v>269</v>
      </c>
      <c r="C2253" s="18" t="s">
        <v>259</v>
      </c>
      <c r="D2253" s="19" t="s">
        <v>79</v>
      </c>
      <c r="E2253" s="17">
        <v>1.873452514E9</v>
      </c>
      <c r="F2253" s="18"/>
      <c r="G2253" s="18"/>
      <c r="H2253" s="18"/>
      <c r="I2253" s="20" t="str">
        <f t="array" ref="I2253:J2253">IFNA(VLOOKUP(A2253,ENERGY!$A$2:$F$2692,{5,6},0),0)</f>
        <v/>
      </c>
      <c r="J2253" s="20">
        <v>590.0</v>
      </c>
      <c r="K2253" s="20" t="str">
        <f t="array" ref="K2253:S2253">VLOOKUP(A2253,'HUMAN RESOURCES'!$A$2:$M$2692,{2,3,4,5,6,7,8,9,10},0)</f>
        <v/>
      </c>
      <c r="L2253" s="20"/>
      <c r="M2253" s="20"/>
      <c r="N2253" s="20"/>
      <c r="O2253" s="20"/>
      <c r="P2253" s="20"/>
      <c r="Q2253" s="20"/>
      <c r="R2253" s="20">
        <v>44742.0</v>
      </c>
      <c r="S2253" s="20">
        <v>1.0</v>
      </c>
      <c r="T2253" s="20">
        <f t="array" ref="T2253:U2253">VLOOKUP(A2253,TOURISM!$A$2:$F$2692,{3,6},0)</f>
        <v>607000000</v>
      </c>
      <c r="U2253" s="20"/>
      <c r="V2253" s="20" t="str">
        <f t="array" ref="V2253:AA2253">VLOOKUP(A2253,BUSINESS!$A$2:$J$2692,{4,5,6,7,8,9},0)</f>
        <v/>
      </c>
      <c r="W2253" s="20"/>
      <c r="X2253" s="20"/>
      <c r="Y2253" s="20"/>
      <c r="Z2253" s="20"/>
      <c r="AA2253" s="20">
        <v>0.425</v>
      </c>
      <c r="AB2253" s="21">
        <f t="shared" si="706"/>
        <v>41872.34621</v>
      </c>
      <c r="AC2253" s="20"/>
      <c r="AD2253" s="20">
        <f t="shared" ref="AD2253:AD2255" si="744">J2253/R2253</f>
        <v>0.01318671494</v>
      </c>
      <c r="AE2253" s="20"/>
      <c r="AF2253" s="22" t="b">
        <f t="shared" si="4"/>
        <v>0</v>
      </c>
      <c r="AG2253" s="20" t="b">
        <f t="shared" si="5"/>
        <v>0</v>
      </c>
      <c r="AH2253" s="20" t="b">
        <f t="shared" si="6"/>
        <v>0</v>
      </c>
      <c r="AI2253" s="20" t="b">
        <f t="shared" si="7"/>
        <v>0</v>
      </c>
      <c r="AJ2253" s="20"/>
      <c r="AK2253" s="20"/>
      <c r="AL2253" s="20"/>
      <c r="AM2253" s="20"/>
      <c r="AN2253" s="20"/>
      <c r="AO2253" s="20"/>
      <c r="AP2253" s="20"/>
      <c r="AQ2253" s="20"/>
      <c r="AR2253" s="23"/>
      <c r="AS2253" s="23"/>
      <c r="AT2253" s="23"/>
      <c r="AU2253" s="23"/>
      <c r="AV2253" s="23"/>
    </row>
    <row r="2254" ht="15.75" customHeight="1">
      <c r="A2254" s="17" t="str">
        <f t="shared" si="1"/>
        <v>Cayman Islands-The Americas2003</v>
      </c>
      <c r="B2254" s="17" t="s">
        <v>269</v>
      </c>
      <c r="C2254" s="18" t="s">
        <v>259</v>
      </c>
      <c r="D2254" s="19" t="s">
        <v>81</v>
      </c>
      <c r="E2254" s="17">
        <v>1.887429109E9</v>
      </c>
      <c r="F2254" s="18"/>
      <c r="G2254" s="18"/>
      <c r="H2254" s="18"/>
      <c r="I2254" s="20" t="str">
        <f t="array" ref="I2254:J2254">IFNA(VLOOKUP(A2254,ENERGY!$A$2:$F$2692,{5,6},0),0)</f>
        <v/>
      </c>
      <c r="J2254" s="20">
        <v>587.0</v>
      </c>
      <c r="K2254" s="20" t="str">
        <f t="array" ref="K2254:S2254">VLOOKUP(A2254,'HUMAN RESOURCES'!$A$2:$M$2692,{2,3,4,5,6,7,8,9,10},0)</f>
        <v/>
      </c>
      <c r="L2254" s="20"/>
      <c r="M2254" s="20"/>
      <c r="N2254" s="20"/>
      <c r="O2254" s="20"/>
      <c r="P2254" s="20"/>
      <c r="Q2254" s="20"/>
      <c r="R2254" s="20">
        <v>46032.0</v>
      </c>
      <c r="S2254" s="20">
        <v>1.0</v>
      </c>
      <c r="T2254" s="20">
        <f t="array" ref="T2254:U2254">VLOOKUP(A2254,TOURISM!$A$2:$F$2692,{3,6},0)</f>
        <v>518000000</v>
      </c>
      <c r="U2254" s="20"/>
      <c r="V2254" s="20" t="str">
        <f t="array" ref="V2254:AA2254">VLOOKUP(A2254,BUSINESS!$A$2:$J$2692,{4,5,6,7,8,9},0)</f>
        <v/>
      </c>
      <c r="W2254" s="20"/>
      <c r="X2254" s="20"/>
      <c r="Y2254" s="20"/>
      <c r="Z2254" s="20"/>
      <c r="AA2254" s="20">
        <v>0.457</v>
      </c>
      <c r="AB2254" s="21">
        <f t="shared" si="706"/>
        <v>41002.54408</v>
      </c>
      <c r="AC2254" s="20"/>
      <c r="AD2254" s="20">
        <f t="shared" si="744"/>
        <v>0.01275199861</v>
      </c>
      <c r="AE2254" s="20"/>
      <c r="AF2254" s="22" t="b">
        <f t="shared" si="4"/>
        <v>0</v>
      </c>
      <c r="AG2254" s="20" t="b">
        <f t="shared" si="5"/>
        <v>0</v>
      </c>
      <c r="AH2254" s="20" t="b">
        <f t="shared" si="6"/>
        <v>0</v>
      </c>
      <c r="AI2254" s="20" t="b">
        <f t="shared" si="7"/>
        <v>0</v>
      </c>
      <c r="AJ2254" s="20"/>
      <c r="AK2254" s="20"/>
      <c r="AL2254" s="20"/>
      <c r="AM2254" s="20"/>
      <c r="AN2254" s="20"/>
      <c r="AO2254" s="20"/>
      <c r="AP2254" s="20"/>
      <c r="AQ2254" s="20"/>
      <c r="AR2254" s="23"/>
      <c r="AS2254" s="23"/>
      <c r="AT2254" s="23"/>
      <c r="AU2254" s="23"/>
      <c r="AV2254" s="23"/>
    </row>
    <row r="2255" ht="15.75" customHeight="1">
      <c r="A2255" s="17" t="str">
        <f t="shared" si="1"/>
        <v>Cayman Islands-The Americas2004</v>
      </c>
      <c r="B2255" s="17" t="s">
        <v>269</v>
      </c>
      <c r="C2255" s="18" t="s">
        <v>259</v>
      </c>
      <c r="D2255" s="19" t="s">
        <v>83</v>
      </c>
      <c r="E2255" s="17">
        <v>1.891633531E9</v>
      </c>
      <c r="F2255" s="18"/>
      <c r="G2255" s="18"/>
      <c r="H2255" s="18"/>
      <c r="I2255" s="20" t="str">
        <f t="array" ref="I2255:J2255">IFNA(VLOOKUP(A2255,ENERGY!$A$2:$F$2692,{5,6},0),0)</f>
        <v/>
      </c>
      <c r="J2255" s="20">
        <v>631.0</v>
      </c>
      <c r="K2255" s="20" t="str">
        <f t="array" ref="K2255:S2255">VLOOKUP(A2255,'HUMAN RESOURCES'!$A$2:$M$2692,{2,3,4,5,6,7,8,9,10},0)</f>
        <v/>
      </c>
      <c r="L2255" s="20"/>
      <c r="M2255" s="20"/>
      <c r="N2255" s="20"/>
      <c r="O2255" s="20"/>
      <c r="P2255" s="20"/>
      <c r="Q2255" s="20"/>
      <c r="R2255" s="20">
        <v>47299.0</v>
      </c>
      <c r="S2255" s="20">
        <v>1.0</v>
      </c>
      <c r="T2255" s="20">
        <f t="array" ref="T2255:U2255">VLOOKUP(A2255,TOURISM!$A$2:$F$2692,{3,6},0)</f>
        <v>523000000</v>
      </c>
      <c r="U2255" s="20"/>
      <c r="V2255" s="20" t="str">
        <f t="array" ref="V2255:AA2255">VLOOKUP(A2255,BUSINESS!$A$2:$J$2692,{4,5,6,7,8,9},0)</f>
        <v/>
      </c>
      <c r="W2255" s="20"/>
      <c r="X2255" s="20"/>
      <c r="Y2255" s="20"/>
      <c r="Z2255" s="20"/>
      <c r="AA2255" s="20">
        <v>0.715</v>
      </c>
      <c r="AB2255" s="21">
        <f t="shared" si="706"/>
        <v>39993.09776</v>
      </c>
      <c r="AC2255" s="20"/>
      <c r="AD2255" s="20">
        <f t="shared" si="744"/>
        <v>0.01334066259</v>
      </c>
      <c r="AE2255" s="20"/>
      <c r="AF2255" s="22" t="b">
        <f t="shared" si="4"/>
        <v>0</v>
      </c>
      <c r="AG2255" s="20" t="b">
        <f t="shared" si="5"/>
        <v>0</v>
      </c>
      <c r="AH2255" s="20" t="b">
        <f t="shared" si="6"/>
        <v>0</v>
      </c>
      <c r="AI2255" s="20" t="b">
        <f t="shared" si="7"/>
        <v>0</v>
      </c>
      <c r="AJ2255" s="20"/>
      <c r="AK2255" s="20"/>
      <c r="AL2255" s="20"/>
      <c r="AM2255" s="20"/>
      <c r="AN2255" s="20"/>
      <c r="AO2255" s="20"/>
      <c r="AP2255" s="20"/>
      <c r="AQ2255" s="20"/>
      <c r="AR2255" s="23"/>
      <c r="AS2255" s="23"/>
      <c r="AT2255" s="23"/>
      <c r="AU2255" s="23"/>
      <c r="AV2255" s="23"/>
    </row>
    <row r="2256" ht="15.75" customHeight="1">
      <c r="A2256" s="17" t="str">
        <f t="shared" si="1"/>
        <v>Cayman Islands-The Americas2005</v>
      </c>
      <c r="B2256" s="17" t="s">
        <v>269</v>
      </c>
      <c r="C2256" s="18" t="s">
        <v>259</v>
      </c>
      <c r="D2256" s="19" t="s">
        <v>84</v>
      </c>
      <c r="E2256" s="17">
        <v>1.897606791E9</v>
      </c>
      <c r="F2256" s="18"/>
      <c r="G2256" s="18"/>
      <c r="H2256" s="18"/>
      <c r="I2256" s="20">
        <f t="array" ref="I2256:J2256">IFNA(VLOOKUP(A2256,ENERGY!$A$2:$F$2692,{5,6},0),0)</f>
        <v>0</v>
      </c>
      <c r="J2256" s="20">
        <v>0.0</v>
      </c>
      <c r="K2256" s="20" t="str">
        <f t="array" ref="K2256:S2256">VLOOKUP(A2256,'HUMAN RESOURCES'!$A$2:$M$2692,{2,3,4,5,6,7,8,9,10},0)</f>
        <v/>
      </c>
      <c r="L2256" s="20"/>
      <c r="M2256" s="20"/>
      <c r="N2256" s="20"/>
      <c r="O2256" s="20"/>
      <c r="P2256" s="20"/>
      <c r="Q2256" s="20"/>
      <c r="R2256" s="20">
        <v>48623.0</v>
      </c>
      <c r="S2256" s="20">
        <v>1.0</v>
      </c>
      <c r="T2256" s="20">
        <f t="array" ref="T2256:U2256">VLOOKUP(A2256,TOURISM!$A$2:$F$2692,{3,6},0)</f>
        <v>356000000</v>
      </c>
      <c r="U2256" s="20"/>
      <c r="V2256" s="20" t="str">
        <f t="array" ref="V2256:AA2256">VLOOKUP(A2256,BUSINESS!$A$2:$J$2692,{4,5,6,7,8,9},0)</f>
        <v/>
      </c>
      <c r="W2256" s="20"/>
      <c r="X2256" s="20"/>
      <c r="Y2256" s="20"/>
      <c r="Z2256" s="20">
        <v>0.38</v>
      </c>
      <c r="AA2256" s="20">
        <v>1.665</v>
      </c>
      <c r="AB2256" s="21">
        <f t="shared" si="706"/>
        <v>39026.93768</v>
      </c>
      <c r="AC2256" s="20"/>
      <c r="AD2256" s="20"/>
      <c r="AE2256" s="20"/>
      <c r="AF2256" s="22" t="b">
        <f t="shared" si="4"/>
        <v>0</v>
      </c>
      <c r="AG2256" s="20" t="b">
        <f t="shared" si="5"/>
        <v>0</v>
      </c>
      <c r="AH2256" s="20" t="b">
        <f t="shared" si="6"/>
        <v>0</v>
      </c>
      <c r="AI2256" s="20" t="b">
        <f t="shared" si="7"/>
        <v>0</v>
      </c>
      <c r="AJ2256" s="20"/>
      <c r="AK2256" s="20"/>
      <c r="AL2256" s="20"/>
      <c r="AM2256" s="20"/>
      <c r="AN2256" s="20"/>
      <c r="AO2256" s="20"/>
      <c r="AP2256" s="20"/>
      <c r="AQ2256" s="20"/>
      <c r="AR2256" s="23"/>
      <c r="AS2256" s="23"/>
      <c r="AT2256" s="23"/>
      <c r="AU2256" s="23"/>
      <c r="AV2256" s="23"/>
    </row>
    <row r="2257" ht="15.75" customHeight="1">
      <c r="A2257" s="17" t="str">
        <f t="shared" si="1"/>
        <v>Cayman Islands-The Americas2006</v>
      </c>
      <c r="B2257" s="17" t="s">
        <v>269</v>
      </c>
      <c r="C2257" s="18" t="s">
        <v>259</v>
      </c>
      <c r="D2257" s="19" t="s">
        <v>85</v>
      </c>
      <c r="E2257" s="17">
        <v>1.89980958E9</v>
      </c>
      <c r="F2257" s="18"/>
      <c r="G2257" s="18"/>
      <c r="H2257" s="18"/>
      <c r="I2257" s="20" t="str">
        <f t="array" ref="I2257:J2257">IFNA(VLOOKUP(A2257,ENERGY!$A$2:$F$2692,{5,6},0),0)</f>
        <v/>
      </c>
      <c r="J2257" s="20">
        <v>612.0</v>
      </c>
      <c r="K2257" s="20" t="str">
        <f t="array" ref="K2257:S2257">VLOOKUP(A2257,'HUMAN RESOURCES'!$A$2:$M$2692,{2,3,4,5,6,7,8,9,10},0)</f>
        <v/>
      </c>
      <c r="L2257" s="20"/>
      <c r="M2257" s="20"/>
      <c r="N2257" s="20"/>
      <c r="O2257" s="20"/>
      <c r="P2257" s="20"/>
      <c r="Q2257" s="20"/>
      <c r="R2257" s="20">
        <v>50026.0</v>
      </c>
      <c r="S2257" s="20">
        <v>1.0</v>
      </c>
      <c r="T2257" s="20">
        <f t="array" ref="T2257:U2257">VLOOKUP(A2257,TOURISM!$A$2:$F$2692,{3,6},0)</f>
        <v>509000000</v>
      </c>
      <c r="U2257" s="20">
        <v>1.64E8</v>
      </c>
      <c r="V2257" s="20" t="str">
        <f t="array" ref="V2257:AA2257">VLOOKUP(A2257,BUSINESS!$A$2:$J$2692,{4,5,6,7,8,9},0)</f>
        <v/>
      </c>
      <c r="W2257" s="20"/>
      <c r="X2257" s="20"/>
      <c r="Y2257" s="20"/>
      <c r="Z2257" s="20">
        <v>0.445</v>
      </c>
      <c r="AA2257" s="20">
        <v>1.85</v>
      </c>
      <c r="AB2257" s="21">
        <f t="shared" si="706"/>
        <v>37976.44385</v>
      </c>
      <c r="AC2257" s="20"/>
      <c r="AD2257" s="20">
        <f>J2257/R2257</f>
        <v>0.01223363851</v>
      </c>
      <c r="AE2257" s="20">
        <f t="shared" ref="AE2257:AE2262" si="745">U2257/R2257</f>
        <v>3278.295286</v>
      </c>
      <c r="AF2257" s="22" t="b">
        <f t="shared" si="4"/>
        <v>0</v>
      </c>
      <c r="AG2257" s="20" t="b">
        <f t="shared" si="5"/>
        <v>0</v>
      </c>
      <c r="AH2257" s="20" t="b">
        <f t="shared" si="6"/>
        <v>0</v>
      </c>
      <c r="AI2257" s="20" t="b">
        <f t="shared" si="7"/>
        <v>1</v>
      </c>
      <c r="AJ2257" s="20"/>
      <c r="AK2257" s="20"/>
      <c r="AL2257" s="20"/>
      <c r="AM2257" s="20"/>
      <c r="AN2257" s="20"/>
      <c r="AO2257" s="20"/>
      <c r="AP2257" s="20"/>
      <c r="AQ2257" s="20"/>
      <c r="AR2257" s="23"/>
      <c r="AS2257" s="23"/>
      <c r="AT2257" s="23"/>
      <c r="AU2257" s="23"/>
      <c r="AV2257" s="23"/>
    </row>
    <row r="2258" ht="15.75" customHeight="1">
      <c r="A2258" s="17" t="str">
        <f t="shared" si="1"/>
        <v>Cayman Islands-The Americas2007</v>
      </c>
      <c r="B2258" s="17" t="s">
        <v>269</v>
      </c>
      <c r="C2258" s="18" t="s">
        <v>259</v>
      </c>
      <c r="D2258" s="19" t="s">
        <v>86</v>
      </c>
      <c r="E2258" s="17">
        <v>1.911563665E9</v>
      </c>
      <c r="F2258" s="18"/>
      <c r="G2258" s="18"/>
      <c r="H2258" s="18"/>
      <c r="I2258" s="20">
        <f t="array" ref="I2258:J2258">IFNA(VLOOKUP(A2258,ENERGY!$A$2:$F$2692,{5,6},0),0)</f>
        <v>0</v>
      </c>
      <c r="J2258" s="20">
        <v>0.0</v>
      </c>
      <c r="K2258" s="20">
        <f t="array" ref="K2258:S2258">VLOOKUP(A2258,'HUMAN RESOURCES'!$A$2:$M$2692,{2,3,4,5,6,7,8,9,10},0)</f>
        <v>0.014</v>
      </c>
      <c r="L2258" s="20"/>
      <c r="M2258" s="20"/>
      <c r="N2258" s="20"/>
      <c r="O2258" s="20"/>
      <c r="P2258" s="20"/>
      <c r="Q2258" s="20"/>
      <c r="R2258" s="20">
        <v>51472.0</v>
      </c>
      <c r="S2258" s="20">
        <v>1.0</v>
      </c>
      <c r="T2258" s="20">
        <f t="array" ref="T2258:U2258">VLOOKUP(A2258,TOURISM!$A$2:$F$2692,{3,6},0)</f>
        <v>481000000</v>
      </c>
      <c r="U2258" s="20">
        <v>1.32E8</v>
      </c>
      <c r="V2258" s="20" t="str">
        <f t="array" ref="V2258:AA2258">VLOOKUP(A2258,BUSINESS!$A$2:$J$2692,{4,5,6,7,8,9},0)</f>
        <v/>
      </c>
      <c r="W2258" s="20"/>
      <c r="X2258" s="20"/>
      <c r="Y2258" s="20"/>
      <c r="Z2258" s="20">
        <v>0.52</v>
      </c>
      <c r="AA2258" s="20">
        <v>1.972</v>
      </c>
      <c r="AB2258" s="21">
        <f t="shared" si="706"/>
        <v>37137.93257</v>
      </c>
      <c r="AC2258" s="20"/>
      <c r="AD2258" s="20"/>
      <c r="AE2258" s="20">
        <f t="shared" si="745"/>
        <v>2564.501088</v>
      </c>
      <c r="AF2258" s="22" t="b">
        <f t="shared" si="4"/>
        <v>0</v>
      </c>
      <c r="AG2258" s="20" t="b">
        <f t="shared" si="5"/>
        <v>0</v>
      </c>
      <c r="AH2258" s="20" t="b">
        <f t="shared" si="6"/>
        <v>0</v>
      </c>
      <c r="AI2258" s="20" t="b">
        <f t="shared" si="7"/>
        <v>1</v>
      </c>
      <c r="AJ2258" s="20"/>
      <c r="AK2258" s="20"/>
      <c r="AL2258" s="20"/>
      <c r="AM2258" s="20"/>
      <c r="AN2258" s="20"/>
      <c r="AO2258" s="20"/>
      <c r="AP2258" s="20"/>
      <c r="AQ2258" s="20"/>
      <c r="AR2258" s="23"/>
      <c r="AS2258" s="23"/>
      <c r="AT2258" s="23"/>
      <c r="AU2258" s="23"/>
      <c r="AV2258" s="23"/>
    </row>
    <row r="2259" ht="15.75" customHeight="1">
      <c r="A2259" s="17" t="str">
        <f t="shared" si="1"/>
        <v>Cayman Islands-The Americas2008</v>
      </c>
      <c r="B2259" s="17" t="s">
        <v>269</v>
      </c>
      <c r="C2259" s="18" t="s">
        <v>259</v>
      </c>
      <c r="D2259" s="19" t="s">
        <v>87</v>
      </c>
      <c r="E2259" s="17">
        <v>1.917948475E9</v>
      </c>
      <c r="F2259" s="18"/>
      <c r="G2259" s="18"/>
      <c r="H2259" s="18"/>
      <c r="I2259" s="20">
        <f t="array" ref="I2259:J2259">IFNA(VLOOKUP(A2259,ENERGY!$A$2:$F$2692,{5,6},0),0)</f>
        <v>0</v>
      </c>
      <c r="J2259" s="20">
        <v>0.0</v>
      </c>
      <c r="K2259" s="20" t="str">
        <f t="array" ref="K2259:S2259">VLOOKUP(A2259,'HUMAN RESOURCES'!$A$2:$M$2692,{2,3,4,5,6,7,8,9,10},0)</f>
        <v/>
      </c>
      <c r="L2259" s="20"/>
      <c r="M2259" s="20"/>
      <c r="N2259" s="20"/>
      <c r="O2259" s="20"/>
      <c r="P2259" s="20"/>
      <c r="Q2259" s="20"/>
      <c r="R2259" s="20">
        <v>52912.0</v>
      </c>
      <c r="S2259" s="20">
        <v>1.0</v>
      </c>
      <c r="T2259" s="20">
        <f t="array" ref="T2259:U2259">VLOOKUP(A2259,TOURISM!$A$2:$F$2692,{3,6},0)</f>
        <v>518000000</v>
      </c>
      <c r="U2259" s="20">
        <v>1.3E8</v>
      </c>
      <c r="V2259" s="20" t="str">
        <f t="array" ref="V2259:AA2259">VLOOKUP(A2259,BUSINESS!$A$2:$J$2692,{4,5,6,7,8,9},0)</f>
        <v/>
      </c>
      <c r="W2259" s="20"/>
      <c r="X2259" s="20"/>
      <c r="Y2259" s="20"/>
      <c r="Z2259" s="20">
        <v>0.61</v>
      </c>
      <c r="AA2259" s="20">
        <v>1.858</v>
      </c>
      <c r="AB2259" s="21">
        <f t="shared" si="706"/>
        <v>36247.89226</v>
      </c>
      <c r="AC2259" s="20"/>
      <c r="AD2259" s="20"/>
      <c r="AE2259" s="20">
        <f t="shared" si="745"/>
        <v>2456.909586</v>
      </c>
      <c r="AF2259" s="22" t="b">
        <f t="shared" si="4"/>
        <v>0</v>
      </c>
      <c r="AG2259" s="20" t="b">
        <f t="shared" si="5"/>
        <v>0</v>
      </c>
      <c r="AH2259" s="20" t="b">
        <f t="shared" si="6"/>
        <v>0</v>
      </c>
      <c r="AI2259" s="20" t="b">
        <f t="shared" si="7"/>
        <v>1</v>
      </c>
      <c r="AJ2259" s="20"/>
      <c r="AK2259" s="20"/>
      <c r="AL2259" s="20"/>
      <c r="AM2259" s="20"/>
      <c r="AN2259" s="20"/>
      <c r="AO2259" s="20"/>
      <c r="AP2259" s="20"/>
      <c r="AQ2259" s="20"/>
      <c r="AR2259" s="23"/>
      <c r="AS2259" s="23"/>
      <c r="AT2259" s="23"/>
      <c r="AU2259" s="23"/>
      <c r="AV2259" s="23"/>
    </row>
    <row r="2260" ht="15.75" customHeight="1">
      <c r="A2260" s="17" t="str">
        <f t="shared" si="1"/>
        <v>Cayman Islands-The Americas2009</v>
      </c>
      <c r="B2260" s="17" t="s">
        <v>269</v>
      </c>
      <c r="C2260" s="18" t="s">
        <v>259</v>
      </c>
      <c r="D2260" s="19" t="s">
        <v>88</v>
      </c>
      <c r="E2260" s="17">
        <v>1.919012781E9</v>
      </c>
      <c r="F2260" s="18"/>
      <c r="G2260" s="18"/>
      <c r="H2260" s="18"/>
      <c r="I2260" s="20" t="str">
        <f t="array" ref="I2260:J2260">IFNA(VLOOKUP(A2260,ENERGY!$A$2:$F$2692,{5,6},0),0)</f>
        <v/>
      </c>
      <c r="J2260" s="20">
        <v>480.0</v>
      </c>
      <c r="K2260" s="20">
        <f t="array" ref="K2260:S2260">VLOOKUP(A2260,'HUMAN RESOURCES'!$A$2:$M$2692,{2,3,4,5,6,7,8,9,10},0)</f>
        <v>0.016</v>
      </c>
      <c r="L2260" s="20"/>
      <c r="M2260" s="20"/>
      <c r="N2260" s="20"/>
      <c r="O2260" s="20"/>
      <c r="P2260" s="20"/>
      <c r="Q2260" s="20"/>
      <c r="R2260" s="20">
        <v>54275.0</v>
      </c>
      <c r="S2260" s="20">
        <v>1.0</v>
      </c>
      <c r="T2260" s="20">
        <f t="array" ref="T2260:U2260">VLOOKUP(A2260,TOURISM!$A$2:$F$2692,{3,6},0)</f>
        <v>458000000</v>
      </c>
      <c r="U2260" s="20">
        <v>1.2E8</v>
      </c>
      <c r="V2260" s="20" t="str">
        <f t="array" ref="V2260:AA2260">VLOOKUP(A2260,BUSINESS!$A$2:$J$2692,{4,5,6,7,8,9},0)</f>
        <v/>
      </c>
      <c r="W2260" s="20"/>
      <c r="X2260" s="20"/>
      <c r="Y2260" s="20"/>
      <c r="Z2260" s="20">
        <v>0.645</v>
      </c>
      <c r="AA2260" s="20">
        <v>2.003</v>
      </c>
      <c r="AB2260" s="21">
        <f t="shared" si="706"/>
        <v>35357.21384</v>
      </c>
      <c r="AC2260" s="20"/>
      <c r="AD2260" s="20">
        <f t="shared" ref="AD2260:AD2261" si="746">J2260/R2260</f>
        <v>0.00884385076</v>
      </c>
      <c r="AE2260" s="20">
        <f t="shared" si="745"/>
        <v>2210.96269</v>
      </c>
      <c r="AF2260" s="22" t="b">
        <f t="shared" si="4"/>
        <v>0</v>
      </c>
      <c r="AG2260" s="20" t="b">
        <f t="shared" si="5"/>
        <v>0</v>
      </c>
      <c r="AH2260" s="20" t="b">
        <f t="shared" si="6"/>
        <v>0</v>
      </c>
      <c r="AI2260" s="20" t="b">
        <f t="shared" si="7"/>
        <v>1</v>
      </c>
      <c r="AJ2260" s="20"/>
      <c r="AK2260" s="20"/>
      <c r="AL2260" s="20"/>
      <c r="AM2260" s="20"/>
      <c r="AN2260" s="20"/>
      <c r="AO2260" s="20"/>
      <c r="AP2260" s="20"/>
      <c r="AQ2260" s="20"/>
      <c r="AR2260" s="23"/>
      <c r="AS2260" s="23"/>
      <c r="AT2260" s="23"/>
      <c r="AU2260" s="23"/>
      <c r="AV2260" s="23"/>
    </row>
    <row r="2261" ht="15.75" customHeight="1">
      <c r="A2261" s="17" t="str">
        <f t="shared" si="1"/>
        <v>Cayman Islands-The Americas2010</v>
      </c>
      <c r="B2261" s="17" t="s">
        <v>269</v>
      </c>
      <c r="C2261" s="18" t="s">
        <v>259</v>
      </c>
      <c r="D2261" s="19" t="s">
        <v>89</v>
      </c>
      <c r="E2261" s="17">
        <v>1.92026257E9</v>
      </c>
      <c r="F2261" s="18"/>
      <c r="G2261" s="18"/>
      <c r="H2261" s="18"/>
      <c r="I2261" s="20" t="str">
        <f t="array" ref="I2261:J2261">IFNA(VLOOKUP(A2261,ENERGY!$A$2:$F$2692,{5,6},0),0)</f>
        <v/>
      </c>
      <c r="J2261" s="20">
        <v>517.0</v>
      </c>
      <c r="K2261" s="20">
        <f t="array" ref="K2261:S2261">VLOOKUP(A2261,'HUMAN RESOURCES'!$A$2:$M$2692,{2,3,4,5,6,7,8,9,10},0)</f>
        <v>0.015</v>
      </c>
      <c r="L2261" s="20"/>
      <c r="M2261" s="20"/>
      <c r="N2261" s="20"/>
      <c r="O2261" s="20"/>
      <c r="P2261" s="20"/>
      <c r="Q2261" s="20"/>
      <c r="R2261" s="20">
        <v>55509.0</v>
      </c>
      <c r="S2261" s="20">
        <v>1.0</v>
      </c>
      <c r="T2261" s="20">
        <f t="array" ref="T2261:U2261">VLOOKUP(A2261,TOURISM!$A$2:$F$2692,{3,6},0)</f>
        <v>465000000</v>
      </c>
      <c r="U2261" s="20">
        <v>1.29E8</v>
      </c>
      <c r="V2261" s="20" t="str">
        <f t="array" ref="V2261:AA2261">VLOOKUP(A2261,BUSINESS!$A$2:$J$2692,{4,5,6,7,8,9},0)</f>
        <v/>
      </c>
      <c r="W2261" s="20"/>
      <c r="X2261" s="20"/>
      <c r="Y2261" s="20"/>
      <c r="Z2261" s="20">
        <v>0.66</v>
      </c>
      <c r="AA2261" s="20">
        <v>1.812</v>
      </c>
      <c r="AB2261" s="21">
        <f t="shared" si="706"/>
        <v>34593.71579</v>
      </c>
      <c r="AC2261" s="20"/>
      <c r="AD2261" s="20">
        <f t="shared" si="746"/>
        <v>0.009313804969</v>
      </c>
      <c r="AE2261" s="20">
        <f t="shared" si="745"/>
        <v>2323.947468</v>
      </c>
      <c r="AF2261" s="22" t="b">
        <f t="shared" si="4"/>
        <v>0</v>
      </c>
      <c r="AG2261" s="20" t="b">
        <f t="shared" si="5"/>
        <v>0</v>
      </c>
      <c r="AH2261" s="20" t="b">
        <f t="shared" si="6"/>
        <v>0</v>
      </c>
      <c r="AI2261" s="20" t="b">
        <f t="shared" si="7"/>
        <v>1</v>
      </c>
      <c r="AJ2261" s="20"/>
      <c r="AK2261" s="20"/>
      <c r="AL2261" s="20"/>
      <c r="AM2261" s="20"/>
      <c r="AN2261" s="20"/>
      <c r="AO2261" s="20"/>
      <c r="AP2261" s="20"/>
      <c r="AQ2261" s="20"/>
      <c r="AR2261" s="23"/>
      <c r="AS2261" s="23"/>
      <c r="AT2261" s="23"/>
      <c r="AU2261" s="23"/>
      <c r="AV2261" s="23"/>
    </row>
    <row r="2262" ht="15.75" customHeight="1">
      <c r="A2262" s="17" t="str">
        <f t="shared" si="1"/>
        <v>Cayman Islands-The Americas2011</v>
      </c>
      <c r="B2262" s="17" t="s">
        <v>269</v>
      </c>
      <c r="C2262" s="18" t="s">
        <v>259</v>
      </c>
      <c r="D2262" s="19" t="s">
        <v>90</v>
      </c>
      <c r="E2262" s="17">
        <v>1.922598121E9</v>
      </c>
      <c r="F2262" s="18"/>
      <c r="G2262" s="18"/>
      <c r="H2262" s="18"/>
      <c r="I2262" s="20">
        <f t="array" ref="I2262:J2262">IFNA(VLOOKUP(A2262,ENERGY!$A$2:$F$2692,{5,6},0),0)</f>
        <v>0</v>
      </c>
      <c r="J2262" s="20">
        <v>0.0</v>
      </c>
      <c r="K2262" s="20">
        <f t="array" ref="K2262:S2262">VLOOKUP(A2262,'HUMAN RESOURCES'!$A$2:$M$2692,{2,3,4,5,6,7,8,9,10},0)</f>
        <v>0.015</v>
      </c>
      <c r="L2262" s="20"/>
      <c r="M2262" s="20"/>
      <c r="N2262" s="20"/>
      <c r="O2262" s="20"/>
      <c r="P2262" s="20"/>
      <c r="Q2262" s="20"/>
      <c r="R2262" s="20">
        <v>56601.0</v>
      </c>
      <c r="S2262" s="20">
        <v>1.0</v>
      </c>
      <c r="T2262" s="20">
        <f t="array" ref="T2262:U2262">VLOOKUP(A2262,TOURISM!$A$2:$F$2692,{3,6},0)</f>
        <v>472000000</v>
      </c>
      <c r="U2262" s="20">
        <v>1.45E8</v>
      </c>
      <c r="V2262" s="20" t="str">
        <f t="array" ref="V2262:AA2262">VLOOKUP(A2262,BUSINESS!$A$2:$J$2692,{4,5,6,7,8,9},0)</f>
        <v/>
      </c>
      <c r="W2262" s="20"/>
      <c r="X2262" s="20"/>
      <c r="Y2262" s="20"/>
      <c r="Z2262" s="20">
        <v>0.695</v>
      </c>
      <c r="AA2262" s="20">
        <v>1.71</v>
      </c>
      <c r="AB2262" s="21">
        <f t="shared" si="706"/>
        <v>33967.56455</v>
      </c>
      <c r="AC2262" s="20"/>
      <c r="AD2262" s="20"/>
      <c r="AE2262" s="20">
        <f t="shared" si="745"/>
        <v>2561.792194</v>
      </c>
      <c r="AF2262" s="22" t="b">
        <f t="shared" si="4"/>
        <v>0</v>
      </c>
      <c r="AG2262" s="20" t="b">
        <f t="shared" si="5"/>
        <v>0</v>
      </c>
      <c r="AH2262" s="20" t="b">
        <f t="shared" si="6"/>
        <v>0</v>
      </c>
      <c r="AI2262" s="20" t="b">
        <f t="shared" si="7"/>
        <v>1</v>
      </c>
      <c r="AJ2262" s="20"/>
      <c r="AK2262" s="20"/>
      <c r="AL2262" s="20"/>
      <c r="AM2262" s="20"/>
      <c r="AN2262" s="20"/>
      <c r="AO2262" s="20"/>
      <c r="AP2262" s="20"/>
      <c r="AQ2262" s="20"/>
      <c r="AR2262" s="23"/>
      <c r="AS2262" s="23"/>
      <c r="AT2262" s="23"/>
      <c r="AU2262" s="23"/>
      <c r="AV2262" s="23"/>
    </row>
    <row r="2263" ht="15.75" customHeight="1">
      <c r="A2263" s="17" t="str">
        <f t="shared" si="1"/>
        <v>Cayman Islands-The Americas2012</v>
      </c>
      <c r="B2263" s="17" t="s">
        <v>269</v>
      </c>
      <c r="C2263" s="18" t="s">
        <v>259</v>
      </c>
      <c r="D2263" s="19" t="s">
        <v>91</v>
      </c>
      <c r="E2263" s="17">
        <v>1.937074538E9</v>
      </c>
      <c r="F2263" s="18"/>
      <c r="G2263" s="18"/>
      <c r="H2263" s="18"/>
      <c r="I2263" s="20" t="str">
        <f t="array" ref="I2263:J2263">IFNA(VLOOKUP(A2263,ENERGY!$A$2:$F$2692,{5,6},0),0)</f>
        <v/>
      </c>
      <c r="J2263" s="20">
        <v>499.0</v>
      </c>
      <c r="K2263" s="20">
        <f t="array" ref="K2263:S2263">VLOOKUP(A2263,'HUMAN RESOURCES'!$A$2:$M$2692,{2,3,4,5,6,7,8,9,10},0)</f>
        <v>0.013</v>
      </c>
      <c r="L2263" s="20"/>
      <c r="M2263" s="20"/>
      <c r="N2263" s="20"/>
      <c r="O2263" s="20"/>
      <c r="P2263" s="20"/>
      <c r="Q2263" s="20"/>
      <c r="R2263" s="20">
        <v>57570.0</v>
      </c>
      <c r="S2263" s="20">
        <v>1.0</v>
      </c>
      <c r="T2263" s="20" t="str">
        <f t="array" ref="T2263:U2263">VLOOKUP(A2263,TOURISM!$A$2:$F$2692,{3,6},0)</f>
        <v/>
      </c>
      <c r="U2263" s="20"/>
      <c r="V2263" s="20" t="str">
        <f t="array" ref="V2263:AA2263">VLOOKUP(A2263,BUSINESS!$A$2:$J$2692,{4,5,6,7,8,9},0)</f>
        <v/>
      </c>
      <c r="W2263" s="20"/>
      <c r="X2263" s="20"/>
      <c r="Y2263" s="20"/>
      <c r="Z2263" s="20">
        <v>0.741</v>
      </c>
      <c r="AA2263" s="20">
        <v>1.717</v>
      </c>
      <c r="AB2263" s="21">
        <f t="shared" si="706"/>
        <v>33647.29092</v>
      </c>
      <c r="AC2263" s="20"/>
      <c r="AD2263" s="20">
        <f>J2263/R2263</f>
        <v>0.008667708876</v>
      </c>
      <c r="AE2263" s="20"/>
      <c r="AF2263" s="22" t="b">
        <f t="shared" si="4"/>
        <v>0</v>
      </c>
      <c r="AG2263" s="20" t="b">
        <f t="shared" si="5"/>
        <v>0</v>
      </c>
      <c r="AH2263" s="20" t="b">
        <f t="shared" si="6"/>
        <v>0</v>
      </c>
      <c r="AI2263" s="20" t="b">
        <f t="shared" si="7"/>
        <v>0</v>
      </c>
      <c r="AJ2263" s="20"/>
      <c r="AK2263" s="20"/>
      <c r="AL2263" s="20"/>
      <c r="AM2263" s="20"/>
      <c r="AN2263" s="20"/>
      <c r="AO2263" s="20"/>
      <c r="AP2263" s="20"/>
      <c r="AQ2263" s="20"/>
      <c r="AR2263" s="23"/>
      <c r="AS2263" s="23"/>
      <c r="AT2263" s="23"/>
      <c r="AU2263" s="23"/>
      <c r="AV2263" s="23"/>
    </row>
    <row r="2264" ht="15.75" customHeight="1">
      <c r="A2264" s="17" t="str">
        <f t="shared" si="1"/>
        <v>Cayman Islands-The Americas2000</v>
      </c>
      <c r="B2264" s="17" t="s">
        <v>269</v>
      </c>
      <c r="C2264" s="18" t="s">
        <v>259</v>
      </c>
      <c r="D2264" s="19" t="s">
        <v>76</v>
      </c>
      <c r="E2264" s="17">
        <v>1.941094972E9</v>
      </c>
      <c r="F2264" s="18"/>
      <c r="G2264" s="18"/>
      <c r="H2264" s="18"/>
      <c r="I2264" s="20" t="str">
        <f t="array" ref="I2264:J2264">IFNA(VLOOKUP(A2264,ENERGY!$A$2:$F$2692,{5,6},0),0)</f>
        <v/>
      </c>
      <c r="J2264" s="20"/>
      <c r="K2264" s="20" t="str">
        <f t="array" ref="K2264:S2264">VLOOKUP(A2264,'HUMAN RESOURCES'!$A$2:$M$2692,{2,3,4,5,6,7,8,9,10},0)</f>
        <v/>
      </c>
      <c r="L2264" s="20"/>
      <c r="M2264" s="20"/>
      <c r="N2264" s="20"/>
      <c r="O2264" s="20"/>
      <c r="P2264" s="20"/>
      <c r="Q2264" s="20"/>
      <c r="R2264" s="20">
        <v>41685.0</v>
      </c>
      <c r="S2264" s="20">
        <v>1.0</v>
      </c>
      <c r="T2264" s="20">
        <f t="array" ref="T2264:U2264">VLOOKUP(A2264,TOURISM!$A$2:$F$2692,{3,6},0)</f>
        <v>559000000</v>
      </c>
      <c r="U2264" s="20"/>
      <c r="V2264" s="20" t="str">
        <f t="array" ref="V2264:AA2264">VLOOKUP(A2264,BUSINESS!$A$2:$J$2692,{4,5,6,7,8,9},0)</f>
        <v/>
      </c>
      <c r="W2264" s="20"/>
      <c r="X2264" s="20"/>
      <c r="Y2264" s="20"/>
      <c r="Z2264" s="20"/>
      <c r="AA2264" s="20">
        <v>0.257</v>
      </c>
      <c r="AB2264" s="21">
        <f t="shared" si="706"/>
        <v>46565.79038</v>
      </c>
      <c r="AC2264" s="20"/>
      <c r="AD2264" s="20"/>
      <c r="AE2264" s="20"/>
      <c r="AF2264" s="22" t="b">
        <f t="shared" si="4"/>
        <v>0</v>
      </c>
      <c r="AG2264" s="20" t="b">
        <f t="shared" si="5"/>
        <v>0</v>
      </c>
      <c r="AH2264" s="20" t="b">
        <f t="shared" si="6"/>
        <v>0</v>
      </c>
      <c r="AI2264" s="20" t="b">
        <f t="shared" si="7"/>
        <v>0</v>
      </c>
      <c r="AJ2264" s="20"/>
      <c r="AK2264" s="20"/>
      <c r="AL2264" s="20"/>
      <c r="AM2264" s="20"/>
      <c r="AN2264" s="20"/>
      <c r="AO2264" s="20"/>
      <c r="AP2264" s="20"/>
      <c r="AQ2264" s="20"/>
      <c r="AR2264" s="23"/>
      <c r="AS2264" s="23"/>
      <c r="AT2264" s="23"/>
      <c r="AU2264" s="23"/>
      <c r="AV2264" s="23"/>
    </row>
    <row r="2265" ht="15.75" customHeight="1">
      <c r="A2265" s="17" t="str">
        <f t="shared" si="1"/>
        <v>Chile-The Americas2001</v>
      </c>
      <c r="B2265" s="17" t="s">
        <v>270</v>
      </c>
      <c r="C2265" s="18" t="s">
        <v>259</v>
      </c>
      <c r="D2265" s="19" t="s">
        <v>77</v>
      </c>
      <c r="E2265" s="17">
        <v>2.175685681E9</v>
      </c>
      <c r="F2265" s="18">
        <v>0.077</v>
      </c>
      <c r="G2265" s="18">
        <v>390.0</v>
      </c>
      <c r="H2265" s="18">
        <v>0.148</v>
      </c>
      <c r="I2265" s="20">
        <f t="array" ref="I2265:J2265">IFNA(VLOOKUP(A2265,ENERGY!$A$2:$F$2692,{5,6},0),0)</f>
        <v>33574</v>
      </c>
      <c r="J2265" s="20"/>
      <c r="K2265" s="20">
        <f t="array" ref="K2265:S2265">VLOOKUP(A2265,'HUMAN RESOURCES'!$A$2:$M$2692,{2,3,4,5,6,7,8,9,10},0)</f>
        <v>0.016</v>
      </c>
      <c r="L2265" s="20">
        <v>0.009</v>
      </c>
      <c r="M2265" s="20">
        <v>80.0</v>
      </c>
      <c r="N2265" s="20">
        <v>74.0</v>
      </c>
      <c r="O2265" s="20">
        <v>0.273</v>
      </c>
      <c r="P2265" s="20">
        <v>0.654</v>
      </c>
      <c r="Q2265" s="20">
        <v>0.074</v>
      </c>
      <c r="R2265" s="20">
        <v>1.5639289E7</v>
      </c>
      <c r="S2265" s="20">
        <v>0.864</v>
      </c>
      <c r="T2265" s="20">
        <f t="array" ref="T2265:U2265">VLOOKUP(A2265,TOURISM!$A$2:$F$2692,{3,6},0)</f>
        <v>1184000000</v>
      </c>
      <c r="U2265" s="20">
        <v>9.39E8</v>
      </c>
      <c r="V2265" s="20" t="str">
        <f t="array" ref="V2265:AA2265">VLOOKUP(A2265,BUSINESS!$A$2:$J$2692,{4,5,6,7,8,9},0)</f>
        <v/>
      </c>
      <c r="W2265" s="20"/>
      <c r="X2265" s="20"/>
      <c r="Y2265" s="20"/>
      <c r="Z2265" s="20">
        <v>0.191</v>
      </c>
      <c r="AA2265" s="20">
        <v>0.326</v>
      </c>
      <c r="AB2265" s="21">
        <f t="shared" si="706"/>
        <v>139.116662</v>
      </c>
      <c r="AC2265" s="20">
        <f t="shared" ref="AC2265:AC2268" si="747">I2265/R2265</f>
        <v>0.002146772785</v>
      </c>
      <c r="AD2265" s="20"/>
      <c r="AE2265" s="20">
        <f t="shared" ref="AE2265:AE2303" si="748">U2265/R2265</f>
        <v>60.04109266</v>
      </c>
      <c r="AF2265" s="22" t="b">
        <f t="shared" si="4"/>
        <v>0</v>
      </c>
      <c r="AG2265" s="20" t="b">
        <f t="shared" si="5"/>
        <v>0</v>
      </c>
      <c r="AH2265" s="20" t="b">
        <f t="shared" si="6"/>
        <v>0</v>
      </c>
      <c r="AI2265" s="20" t="b">
        <f t="shared" si="7"/>
        <v>0</v>
      </c>
      <c r="AJ2265" s="20"/>
      <c r="AK2265" s="20"/>
      <c r="AL2265" s="20"/>
      <c r="AM2265" s="20"/>
      <c r="AN2265" s="20"/>
      <c r="AO2265" s="20"/>
      <c r="AP2265" s="20"/>
      <c r="AQ2265" s="20"/>
      <c r="AR2265" s="23"/>
      <c r="AS2265" s="23"/>
      <c r="AT2265" s="23"/>
      <c r="AU2265" s="23"/>
      <c r="AV2265" s="23"/>
    </row>
    <row r="2266" ht="15.75" customHeight="1">
      <c r="A2266" s="17" t="str">
        <f t="shared" si="1"/>
        <v>Chile-The Americas2002</v>
      </c>
      <c r="B2266" s="17" t="s">
        <v>270</v>
      </c>
      <c r="C2266" s="18" t="s">
        <v>259</v>
      </c>
      <c r="D2266" s="19" t="s">
        <v>79</v>
      </c>
      <c r="E2266" s="17">
        <v>2.184444849E9</v>
      </c>
      <c r="F2266" s="18">
        <v>0.077</v>
      </c>
      <c r="G2266" s="18">
        <v>348.0</v>
      </c>
      <c r="H2266" s="18">
        <v>0.119</v>
      </c>
      <c r="I2266" s="20">
        <f t="array" ref="I2266:J2266">IFNA(VLOOKUP(A2266,ENERGY!$A$2:$F$2692,{5,6},0),0)</f>
        <v>30920</v>
      </c>
      <c r="J2266" s="20">
        <v>72258.0</v>
      </c>
      <c r="K2266" s="20">
        <f t="array" ref="K2266:S2266">VLOOKUP(A2266,'HUMAN RESOURCES'!$A$2:$M$2692,{2,3,4,5,6,7,8,9,10},0)</f>
        <v>0.016</v>
      </c>
      <c r="L2266" s="20">
        <v>0.008</v>
      </c>
      <c r="M2266" s="20">
        <v>81.0</v>
      </c>
      <c r="N2266" s="20">
        <v>75.0</v>
      </c>
      <c r="O2266" s="20">
        <v>0.267</v>
      </c>
      <c r="P2266" s="20">
        <v>0.658</v>
      </c>
      <c r="Q2266" s="20">
        <v>0.075</v>
      </c>
      <c r="R2266" s="20">
        <v>1.5819522E7</v>
      </c>
      <c r="S2266" s="20">
        <v>0.866</v>
      </c>
      <c r="T2266" s="20">
        <f t="array" ref="T2266:U2266">VLOOKUP(A2266,TOURISM!$A$2:$F$2692,{3,6},0)</f>
        <v>1221000000</v>
      </c>
      <c r="U2266" s="20">
        <v>9.32E8</v>
      </c>
      <c r="V2266" s="20" t="str">
        <f t="array" ref="V2266:AA2266">VLOOKUP(A2266,BUSINESS!$A$2:$J$2692,{4,5,6,7,8,9},0)</f>
        <v/>
      </c>
      <c r="W2266" s="20"/>
      <c r="X2266" s="20"/>
      <c r="Y2266" s="20"/>
      <c r="Z2266" s="20">
        <v>0.221</v>
      </c>
      <c r="AA2266" s="20">
        <v>0.395</v>
      </c>
      <c r="AB2266" s="21">
        <f t="shared" si="706"/>
        <v>138.085389</v>
      </c>
      <c r="AC2266" s="20">
        <f t="shared" si="747"/>
        <v>0.001954547046</v>
      </c>
      <c r="AD2266" s="20">
        <f t="shared" ref="AD2266:AD2268" si="749">J2266/R2266</f>
        <v>0.004567647493</v>
      </c>
      <c r="AE2266" s="20">
        <f t="shared" si="748"/>
        <v>58.91454875</v>
      </c>
      <c r="AF2266" s="22" t="b">
        <f t="shared" si="4"/>
        <v>0</v>
      </c>
      <c r="AG2266" s="20" t="b">
        <f t="shared" si="5"/>
        <v>0</v>
      </c>
      <c r="AH2266" s="20" t="b">
        <f t="shared" si="6"/>
        <v>0</v>
      </c>
      <c r="AI2266" s="20" t="b">
        <f t="shared" si="7"/>
        <v>0</v>
      </c>
      <c r="AJ2266" s="20"/>
      <c r="AK2266" s="20"/>
      <c r="AL2266" s="20"/>
      <c r="AM2266" s="20"/>
      <c r="AN2266" s="20"/>
      <c r="AO2266" s="20"/>
      <c r="AP2266" s="20"/>
      <c r="AQ2266" s="20"/>
      <c r="AR2266" s="23"/>
      <c r="AS2266" s="23"/>
      <c r="AT2266" s="23"/>
      <c r="AU2266" s="23"/>
      <c r="AV2266" s="23"/>
    </row>
    <row r="2267" ht="15.75" customHeight="1">
      <c r="A2267" s="17" t="str">
        <f t="shared" si="1"/>
        <v>Chile-The Americas2003</v>
      </c>
      <c r="B2267" s="17" t="s">
        <v>270</v>
      </c>
      <c r="C2267" s="18" t="s">
        <v>259</v>
      </c>
      <c r="D2267" s="19" t="s">
        <v>81</v>
      </c>
      <c r="E2267" s="17">
        <v>2.195599491E9</v>
      </c>
      <c r="F2267" s="18">
        <v>0.075</v>
      </c>
      <c r="G2267" s="18">
        <v>331.0</v>
      </c>
      <c r="H2267" s="18">
        <v>0.078</v>
      </c>
      <c r="I2267" s="20">
        <f t="array" ref="I2267:J2267">IFNA(VLOOKUP(A2267,ENERGY!$A$2:$F$2692,{5,6},0),0)</f>
        <v>29484</v>
      </c>
      <c r="J2267" s="20">
        <v>67267.0</v>
      </c>
      <c r="K2267" s="20">
        <f t="array" ref="K2267:S2267">VLOOKUP(A2267,'HUMAN RESOURCES'!$A$2:$M$2692,{2,3,4,5,6,7,8,9,10},0)</f>
        <v>0.016</v>
      </c>
      <c r="L2267" s="20">
        <v>0.008</v>
      </c>
      <c r="M2267" s="20">
        <v>81.0</v>
      </c>
      <c r="N2267" s="20">
        <v>75.0</v>
      </c>
      <c r="O2267" s="20">
        <v>0.261</v>
      </c>
      <c r="P2267" s="20">
        <v>0.662</v>
      </c>
      <c r="Q2267" s="20">
        <v>0.077</v>
      </c>
      <c r="R2267" s="20">
        <v>1.5995658E7</v>
      </c>
      <c r="S2267" s="20">
        <v>0.869</v>
      </c>
      <c r="T2267" s="20">
        <f t="array" ref="T2267:U2267">VLOOKUP(A2267,TOURISM!$A$2:$F$2692,{3,6},0)</f>
        <v>1309000000</v>
      </c>
      <c r="U2267" s="20">
        <v>1.109E9</v>
      </c>
      <c r="V2267" s="20" t="str">
        <f t="array" ref="V2267:AA2267">VLOOKUP(A2267,BUSINESS!$A$2:$J$2692,{4,5,6,7,8,9},0)</f>
        <v/>
      </c>
      <c r="W2267" s="20">
        <v>27.0</v>
      </c>
      <c r="X2267" s="20"/>
      <c r="Y2267" s="20"/>
      <c r="Z2267" s="20">
        <v>0.255</v>
      </c>
      <c r="AA2267" s="20">
        <v>0.454</v>
      </c>
      <c r="AB2267" s="21">
        <f t="shared" si="706"/>
        <v>137.2622177</v>
      </c>
      <c r="AC2267" s="20">
        <f t="shared" si="747"/>
        <v>0.001843250212</v>
      </c>
      <c r="AD2267" s="20">
        <f t="shared" si="749"/>
        <v>0.004205328721</v>
      </c>
      <c r="AE2267" s="20">
        <f t="shared" si="748"/>
        <v>69.33131479</v>
      </c>
      <c r="AF2267" s="22" t="b">
        <f t="shared" si="4"/>
        <v>0</v>
      </c>
      <c r="AG2267" s="20" t="b">
        <f t="shared" si="5"/>
        <v>0</v>
      </c>
      <c r="AH2267" s="20" t="b">
        <f t="shared" si="6"/>
        <v>0</v>
      </c>
      <c r="AI2267" s="20" t="b">
        <f t="shared" si="7"/>
        <v>0</v>
      </c>
      <c r="AJ2267" s="20"/>
      <c r="AK2267" s="20"/>
      <c r="AL2267" s="20"/>
      <c r="AM2267" s="20"/>
      <c r="AN2267" s="20"/>
      <c r="AO2267" s="20"/>
      <c r="AP2267" s="20"/>
      <c r="AQ2267" s="20"/>
      <c r="AR2267" s="23"/>
      <c r="AS2267" s="23"/>
      <c r="AT2267" s="23"/>
      <c r="AU2267" s="23"/>
      <c r="AV2267" s="23"/>
    </row>
    <row r="2268" ht="15.75" customHeight="1">
      <c r="A2268" s="17" t="str">
        <f t="shared" si="1"/>
        <v>Chile-The Americas2004</v>
      </c>
      <c r="B2268" s="17" t="s">
        <v>270</v>
      </c>
      <c r="C2268" s="18" t="s">
        <v>259</v>
      </c>
      <c r="D2268" s="19" t="s">
        <v>83</v>
      </c>
      <c r="E2268" s="17">
        <v>2.198138372E9</v>
      </c>
      <c r="F2268" s="18">
        <v>0.071</v>
      </c>
      <c r="G2268" s="18">
        <v>338.0</v>
      </c>
      <c r="H2268" s="18">
        <v>0.062</v>
      </c>
      <c r="I2268" s="20">
        <f t="array" ref="I2268:J2268">IFNA(VLOOKUP(A2268,ENERGY!$A$2:$F$2692,{5,6},0),0)</f>
        <v>30310</v>
      </c>
      <c r="J2268" s="20">
        <v>71224.0</v>
      </c>
      <c r="K2268" s="20">
        <f t="array" ref="K2268:S2268">VLOOKUP(A2268,'HUMAN RESOURCES'!$A$2:$M$2692,{2,3,4,5,6,7,8,9,10},0)</f>
        <v>0.015</v>
      </c>
      <c r="L2268" s="20">
        <v>0.008</v>
      </c>
      <c r="M2268" s="20">
        <v>81.0</v>
      </c>
      <c r="N2268" s="20">
        <v>75.0</v>
      </c>
      <c r="O2268" s="20">
        <v>0.255</v>
      </c>
      <c r="P2268" s="20">
        <v>0.667</v>
      </c>
      <c r="Q2268" s="20">
        <v>0.079</v>
      </c>
      <c r="R2268" s="20">
        <v>1.6168241E7</v>
      </c>
      <c r="S2268" s="20">
        <v>0.872</v>
      </c>
      <c r="T2268" s="20">
        <f t="array" ref="T2268:U2268">VLOOKUP(A2268,TOURISM!$A$2:$F$2692,{3,6},0)</f>
        <v>1571000000</v>
      </c>
      <c r="U2268" s="20">
        <v>1.251E9</v>
      </c>
      <c r="V2268" s="20" t="str">
        <f t="array" ref="V2268:AA2268">VLOOKUP(A2268,BUSINESS!$A$2:$J$2692,{4,5,6,7,8,9},0)</f>
        <v/>
      </c>
      <c r="W2268" s="20">
        <v>27.0</v>
      </c>
      <c r="X2268" s="20"/>
      <c r="Y2268" s="20"/>
      <c r="Z2268" s="20">
        <v>0.282</v>
      </c>
      <c r="AA2268" s="20">
        <v>0.573</v>
      </c>
      <c r="AB2268" s="21">
        <f t="shared" si="706"/>
        <v>135.9540826</v>
      </c>
      <c r="AC2268" s="20">
        <f t="shared" si="747"/>
        <v>0.001874662803</v>
      </c>
      <c r="AD2268" s="20">
        <f t="shared" si="749"/>
        <v>0.004405179265</v>
      </c>
      <c r="AE2268" s="20">
        <f t="shared" si="748"/>
        <v>77.37390852</v>
      </c>
      <c r="AF2268" s="22" t="b">
        <f t="shared" si="4"/>
        <v>0</v>
      </c>
      <c r="AG2268" s="20" t="b">
        <f t="shared" si="5"/>
        <v>0</v>
      </c>
      <c r="AH2268" s="20" t="b">
        <f t="shared" si="6"/>
        <v>0</v>
      </c>
      <c r="AI2268" s="20" t="b">
        <f t="shared" si="7"/>
        <v>0</v>
      </c>
      <c r="AJ2268" s="20"/>
      <c r="AK2268" s="20"/>
      <c r="AL2268" s="20"/>
      <c r="AM2268" s="20"/>
      <c r="AN2268" s="20"/>
      <c r="AO2268" s="20"/>
      <c r="AP2268" s="20"/>
      <c r="AQ2268" s="20"/>
      <c r="AR2268" s="23"/>
      <c r="AS2268" s="23"/>
      <c r="AT2268" s="23"/>
      <c r="AU2268" s="23"/>
      <c r="AV2268" s="23"/>
    </row>
    <row r="2269" ht="15.75" customHeight="1">
      <c r="A2269" s="17" t="str">
        <f t="shared" si="1"/>
        <v>Chile-The Americas2005</v>
      </c>
      <c r="B2269" s="17" t="s">
        <v>270</v>
      </c>
      <c r="C2269" s="18" t="s">
        <v>259</v>
      </c>
      <c r="D2269" s="19" t="s">
        <v>84</v>
      </c>
      <c r="E2269" s="17">
        <v>2.202809211E9</v>
      </c>
      <c r="F2269" s="18">
        <v>0.067</v>
      </c>
      <c r="G2269" s="18">
        <v>414.0</v>
      </c>
      <c r="H2269" s="18">
        <v>0.051</v>
      </c>
      <c r="I2269" s="20">
        <f t="array" ref="I2269:J2269">IFNA(VLOOKUP(A2269,ENERGY!$A$2:$F$2692,{5,6},0),0)</f>
        <v>0</v>
      </c>
      <c r="J2269" s="20">
        <v>0.0</v>
      </c>
      <c r="K2269" s="20">
        <f t="array" ref="K2269:S2269">VLOOKUP(A2269,'HUMAN RESOURCES'!$A$2:$M$2692,{2,3,4,5,6,7,8,9,10},0)</f>
        <v>0.015</v>
      </c>
      <c r="L2269" s="20">
        <v>0.008</v>
      </c>
      <c r="M2269" s="20">
        <v>81.0</v>
      </c>
      <c r="N2269" s="20">
        <v>75.0</v>
      </c>
      <c r="O2269" s="20">
        <v>0.249</v>
      </c>
      <c r="P2269" s="20">
        <v>0.671</v>
      </c>
      <c r="Q2269" s="20">
        <v>0.08</v>
      </c>
      <c r="R2269" s="20">
        <v>1.6337749E7</v>
      </c>
      <c r="S2269" s="20">
        <v>0.874</v>
      </c>
      <c r="T2269" s="20">
        <f t="array" ref="T2269:U2269">VLOOKUP(A2269,TOURISM!$A$2:$F$2692,{3,6},0)</f>
        <v>1682000000</v>
      </c>
      <c r="U2269" s="20">
        <v>1.355E9</v>
      </c>
      <c r="V2269" s="20">
        <f t="array" ref="V2269:AA2269">VLOOKUP(A2269,BUSINESS!$A$2:$J$2692,{4,5,6,7,8,9},0)</f>
        <v>0.253</v>
      </c>
      <c r="W2269" s="20">
        <v>27.0</v>
      </c>
      <c r="X2269" s="20"/>
      <c r="Y2269" s="20">
        <v>316.0</v>
      </c>
      <c r="Z2269" s="20">
        <v>0.312</v>
      </c>
      <c r="AA2269" s="20">
        <v>0.647</v>
      </c>
      <c r="AB2269" s="21">
        <f t="shared" si="706"/>
        <v>134.8294193</v>
      </c>
      <c r="AC2269" s="20"/>
      <c r="AD2269" s="20"/>
      <c r="AE2269" s="20">
        <f t="shared" si="748"/>
        <v>82.93676197</v>
      </c>
      <c r="AF2269" s="22" t="b">
        <f t="shared" si="4"/>
        <v>0</v>
      </c>
      <c r="AG2269" s="20" t="b">
        <f t="shared" si="5"/>
        <v>0</v>
      </c>
      <c r="AH2269" s="20" t="b">
        <f t="shared" si="6"/>
        <v>0</v>
      </c>
      <c r="AI2269" s="20" t="b">
        <f t="shared" si="7"/>
        <v>0</v>
      </c>
      <c r="AJ2269" s="20"/>
      <c r="AK2269" s="20"/>
      <c r="AL2269" s="20"/>
      <c r="AM2269" s="20"/>
      <c r="AN2269" s="20"/>
      <c r="AO2269" s="20"/>
      <c r="AP2269" s="20"/>
      <c r="AQ2269" s="20"/>
      <c r="AR2269" s="23"/>
      <c r="AS2269" s="23"/>
      <c r="AT2269" s="23"/>
      <c r="AU2269" s="23"/>
      <c r="AV2269" s="23"/>
    </row>
    <row r="2270" ht="15.75" customHeight="1">
      <c r="A2270" s="17" t="str">
        <f t="shared" si="1"/>
        <v>Chile-The Americas2006</v>
      </c>
      <c r="B2270" s="17" t="s">
        <v>270</v>
      </c>
      <c r="C2270" s="18" t="s">
        <v>259</v>
      </c>
      <c r="D2270" s="19" t="s">
        <v>85</v>
      </c>
      <c r="E2270" s="17">
        <v>2.211535312E9</v>
      </c>
      <c r="F2270" s="18">
        <v>0.066</v>
      </c>
      <c r="G2270" s="18">
        <v>497.0</v>
      </c>
      <c r="H2270" s="18">
        <v>0.067</v>
      </c>
      <c r="I2270" s="20">
        <f t="array" ref="I2270:J2270">IFNA(VLOOKUP(A2270,ENERGY!$A$2:$F$2692,{5,6},0),0)</f>
        <v>30565</v>
      </c>
      <c r="J2270" s="20">
        <v>71154.0</v>
      </c>
      <c r="K2270" s="20">
        <f t="array" ref="K2270:S2270">VLOOKUP(A2270,'HUMAN RESOURCES'!$A$2:$M$2692,{2,3,4,5,6,7,8,9,10},0)</f>
        <v>0.015</v>
      </c>
      <c r="L2270" s="20">
        <v>0.008</v>
      </c>
      <c r="M2270" s="20">
        <v>81.0</v>
      </c>
      <c r="N2270" s="20">
        <v>75.0</v>
      </c>
      <c r="O2270" s="20">
        <v>0.243</v>
      </c>
      <c r="P2270" s="20">
        <v>0.675</v>
      </c>
      <c r="Q2270" s="20">
        <v>0.082</v>
      </c>
      <c r="R2270" s="20">
        <v>1.650453E7</v>
      </c>
      <c r="S2270" s="20">
        <v>0.877</v>
      </c>
      <c r="T2270" s="20">
        <f t="array" ref="T2270:U2270">VLOOKUP(A2270,TOURISM!$A$2:$F$2692,{3,6},0)</f>
        <v>1891000000</v>
      </c>
      <c r="U2270" s="20">
        <v>1.573E9</v>
      </c>
      <c r="V2270" s="20">
        <f t="array" ref="V2270:AA2270">VLOOKUP(A2270,BUSINESS!$A$2:$J$2692,{4,5,6,7,8,9},0)</f>
        <v>0.251</v>
      </c>
      <c r="W2270" s="20">
        <v>27.0</v>
      </c>
      <c r="X2270" s="20"/>
      <c r="Y2270" s="20">
        <v>316.0</v>
      </c>
      <c r="Z2270" s="20">
        <v>0.345</v>
      </c>
      <c r="AA2270" s="20">
        <v>0.754</v>
      </c>
      <c r="AB2270" s="21">
        <f t="shared" si="706"/>
        <v>133.9956553</v>
      </c>
      <c r="AC2270" s="20">
        <f t="shared" ref="AC2270:AC2271" si="750">I2270/R2270</f>
        <v>0.001851915807</v>
      </c>
      <c r="AD2270" s="20">
        <f t="shared" ref="AD2270:AD2271" si="751">J2270/R2270</f>
        <v>0.004311180021</v>
      </c>
      <c r="AE2270" s="20">
        <f t="shared" si="748"/>
        <v>95.30716718</v>
      </c>
      <c r="AF2270" s="22" t="b">
        <f t="shared" si="4"/>
        <v>0</v>
      </c>
      <c r="AG2270" s="20" t="b">
        <f t="shared" si="5"/>
        <v>0</v>
      </c>
      <c r="AH2270" s="20" t="b">
        <f t="shared" si="6"/>
        <v>0</v>
      </c>
      <c r="AI2270" s="20" t="b">
        <f t="shared" si="7"/>
        <v>0</v>
      </c>
      <c r="AJ2270" s="20"/>
      <c r="AK2270" s="20"/>
      <c r="AL2270" s="20"/>
      <c r="AM2270" s="20"/>
      <c r="AN2270" s="20"/>
      <c r="AO2270" s="20"/>
      <c r="AP2270" s="20"/>
      <c r="AQ2270" s="20"/>
      <c r="AR2270" s="23"/>
      <c r="AS2270" s="23"/>
      <c r="AT2270" s="23"/>
      <c r="AU2270" s="23"/>
      <c r="AV2270" s="23"/>
    </row>
    <row r="2271" ht="15.75" customHeight="1">
      <c r="A2271" s="17" t="str">
        <f t="shared" si="1"/>
        <v>Chile-The Americas2007</v>
      </c>
      <c r="B2271" s="17" t="s">
        <v>270</v>
      </c>
      <c r="C2271" s="18" t="s">
        <v>259</v>
      </c>
      <c r="D2271" s="19" t="s">
        <v>86</v>
      </c>
      <c r="E2271" s="17">
        <v>2.22827933E9</v>
      </c>
      <c r="F2271" s="18">
        <v>0.062</v>
      </c>
      <c r="G2271" s="18">
        <v>587.0</v>
      </c>
      <c r="H2271" s="18">
        <v>0.08</v>
      </c>
      <c r="I2271" s="20">
        <f t="array" ref="I2271:J2271">IFNA(VLOOKUP(A2271,ENERGY!$A$2:$F$2692,{5,6},0),0)</f>
        <v>25568</v>
      </c>
      <c r="J2271" s="20">
        <v>55361.0</v>
      </c>
      <c r="K2271" s="20">
        <f t="array" ref="K2271:S2271">VLOOKUP(A2271,'HUMAN RESOURCES'!$A$2:$M$2692,{2,3,4,5,6,7,8,9,10},0)</f>
        <v>0.015</v>
      </c>
      <c r="L2271" s="20">
        <v>0.008</v>
      </c>
      <c r="M2271" s="20">
        <v>82.0</v>
      </c>
      <c r="N2271" s="20">
        <v>76.0</v>
      </c>
      <c r="O2271" s="20">
        <v>0.237</v>
      </c>
      <c r="P2271" s="20">
        <v>0.678</v>
      </c>
      <c r="Q2271" s="20">
        <v>0.085</v>
      </c>
      <c r="R2271" s="20">
        <v>1.6668892E7</v>
      </c>
      <c r="S2271" s="20">
        <v>0.879</v>
      </c>
      <c r="T2271" s="20">
        <f t="array" ref="T2271:U2271">VLOOKUP(A2271,TOURISM!$A$2:$F$2692,{3,6},0)</f>
        <v>2226000000</v>
      </c>
      <c r="U2271" s="20">
        <v>2.042E9</v>
      </c>
      <c r="V2271" s="20">
        <f t="array" ref="V2271:AA2271">VLOOKUP(A2271,BUSINESS!$A$2:$J$2692,{4,5,6,7,8,9},0)</f>
        <v>0.251</v>
      </c>
      <c r="W2271" s="20">
        <v>27.0</v>
      </c>
      <c r="X2271" s="20"/>
      <c r="Y2271" s="20">
        <v>316.0</v>
      </c>
      <c r="Z2271" s="20">
        <v>0.359</v>
      </c>
      <c r="AA2271" s="20">
        <v>0.837</v>
      </c>
      <c r="AB2271" s="21">
        <f t="shared" si="706"/>
        <v>133.678911</v>
      </c>
      <c r="AC2271" s="20">
        <f t="shared" si="750"/>
        <v>0.001533875197</v>
      </c>
      <c r="AD2271" s="20">
        <f t="shared" si="751"/>
        <v>0.003321216551</v>
      </c>
      <c r="AE2271" s="20">
        <f t="shared" si="748"/>
        <v>122.5036433</v>
      </c>
      <c r="AF2271" s="22" t="b">
        <f t="shared" si="4"/>
        <v>0</v>
      </c>
      <c r="AG2271" s="20" t="b">
        <f t="shared" si="5"/>
        <v>0</v>
      </c>
      <c r="AH2271" s="20" t="b">
        <f t="shared" si="6"/>
        <v>0</v>
      </c>
      <c r="AI2271" s="20" t="b">
        <f t="shared" si="7"/>
        <v>0</v>
      </c>
      <c r="AJ2271" s="20"/>
      <c r="AK2271" s="20"/>
      <c r="AL2271" s="20"/>
      <c r="AM2271" s="20"/>
      <c r="AN2271" s="20"/>
      <c r="AO2271" s="20"/>
      <c r="AP2271" s="20"/>
      <c r="AQ2271" s="20"/>
      <c r="AR2271" s="23"/>
      <c r="AS2271" s="23"/>
      <c r="AT2271" s="23"/>
      <c r="AU2271" s="23"/>
      <c r="AV2271" s="23"/>
    </row>
    <row r="2272" ht="15.75" customHeight="1">
      <c r="A2272" s="17" t="str">
        <f t="shared" si="1"/>
        <v>Chile-The Americas2008</v>
      </c>
      <c r="B2272" s="17" t="s">
        <v>270</v>
      </c>
      <c r="C2272" s="18" t="s">
        <v>259</v>
      </c>
      <c r="D2272" s="19" t="s">
        <v>87</v>
      </c>
      <c r="E2272" s="17">
        <v>2.257181943E9</v>
      </c>
      <c r="F2272" s="18">
        <v>0.064</v>
      </c>
      <c r="G2272" s="18">
        <v>665.0</v>
      </c>
      <c r="H2272" s="18">
        <v>0.087</v>
      </c>
      <c r="I2272" s="20">
        <f t="array" ref="I2272:J2272">IFNA(VLOOKUP(A2272,ENERGY!$A$2:$F$2692,{5,6},0),0)</f>
        <v>0</v>
      </c>
      <c r="J2272" s="20">
        <v>0.0</v>
      </c>
      <c r="K2272" s="20">
        <f t="array" ref="K2272:S2272">VLOOKUP(A2272,'HUMAN RESOURCES'!$A$2:$M$2692,{2,3,4,5,6,7,8,9,10},0)</f>
        <v>0.015</v>
      </c>
      <c r="L2272" s="20">
        <v>0.008</v>
      </c>
      <c r="M2272" s="20">
        <v>82.0</v>
      </c>
      <c r="N2272" s="20">
        <v>76.0</v>
      </c>
      <c r="O2272" s="20">
        <v>0.231</v>
      </c>
      <c r="P2272" s="20">
        <v>0.682</v>
      </c>
      <c r="Q2272" s="20">
        <v>0.087</v>
      </c>
      <c r="R2272" s="20">
        <v>1.6831184E7</v>
      </c>
      <c r="S2272" s="20">
        <v>0.882</v>
      </c>
      <c r="T2272" s="20">
        <f t="array" ref="T2272:U2272">VLOOKUP(A2272,TOURISM!$A$2:$F$2692,{3,6},0)</f>
        <v>2537000000</v>
      </c>
      <c r="U2272" s="20">
        <v>1.789E9</v>
      </c>
      <c r="V2272" s="20">
        <f t="array" ref="V2272:AA2272">VLOOKUP(A2272,BUSINESS!$A$2:$J$2692,{4,5,6,7,8,9},0)</f>
        <v>0.251</v>
      </c>
      <c r="W2272" s="20">
        <v>27.0</v>
      </c>
      <c r="X2272" s="20"/>
      <c r="Y2272" s="20">
        <v>316.0</v>
      </c>
      <c r="Z2272" s="20">
        <v>0.373</v>
      </c>
      <c r="AA2272" s="20">
        <v>0.879</v>
      </c>
      <c r="AB2272" s="21">
        <f t="shared" si="706"/>
        <v>134.1071396</v>
      </c>
      <c r="AC2272" s="20"/>
      <c r="AD2272" s="20"/>
      <c r="AE2272" s="20">
        <f t="shared" si="748"/>
        <v>106.2907993</v>
      </c>
      <c r="AF2272" s="22" t="b">
        <f t="shared" si="4"/>
        <v>0</v>
      </c>
      <c r="AG2272" s="20" t="b">
        <f t="shared" si="5"/>
        <v>0</v>
      </c>
      <c r="AH2272" s="20" t="b">
        <f t="shared" si="6"/>
        <v>0</v>
      </c>
      <c r="AI2272" s="20" t="b">
        <f t="shared" si="7"/>
        <v>0</v>
      </c>
      <c r="AJ2272" s="20"/>
      <c r="AK2272" s="20"/>
      <c r="AL2272" s="20"/>
      <c r="AM2272" s="20"/>
      <c r="AN2272" s="20"/>
      <c r="AO2272" s="20"/>
      <c r="AP2272" s="20"/>
      <c r="AQ2272" s="20"/>
      <c r="AR2272" s="23"/>
      <c r="AS2272" s="23"/>
      <c r="AT2272" s="23"/>
      <c r="AU2272" s="23"/>
      <c r="AV2272" s="23"/>
    </row>
    <row r="2273" ht="15.75" customHeight="1">
      <c r="A2273" s="17" t="str">
        <f t="shared" si="1"/>
        <v>Chile-The Americas2009</v>
      </c>
      <c r="B2273" s="17" t="s">
        <v>270</v>
      </c>
      <c r="C2273" s="18" t="s">
        <v>259</v>
      </c>
      <c r="D2273" s="19" t="s">
        <v>88</v>
      </c>
      <c r="E2273" s="17">
        <v>2.259288396E9</v>
      </c>
      <c r="F2273" s="18">
        <v>0.068</v>
      </c>
      <c r="G2273" s="18">
        <v>732.0</v>
      </c>
      <c r="H2273" s="18">
        <v>0.133</v>
      </c>
      <c r="I2273" s="20">
        <f t="array" ref="I2273:J2273">IFNA(VLOOKUP(A2273,ENERGY!$A$2:$F$2692,{5,6},0),0)</f>
        <v>25833</v>
      </c>
      <c r="J2273" s="20">
        <v>55078.0</v>
      </c>
      <c r="K2273" s="20">
        <f t="array" ref="K2273:S2273">VLOOKUP(A2273,'HUMAN RESOURCES'!$A$2:$M$2692,{2,3,4,5,6,7,8,9,10},0)</f>
        <v>0.014</v>
      </c>
      <c r="L2273" s="20">
        <v>0.008</v>
      </c>
      <c r="M2273" s="20">
        <v>82.0</v>
      </c>
      <c r="N2273" s="20">
        <v>76.0</v>
      </c>
      <c r="O2273" s="20">
        <v>0.226</v>
      </c>
      <c r="P2273" s="20">
        <v>0.685</v>
      </c>
      <c r="Q2273" s="20">
        <v>0.089</v>
      </c>
      <c r="R2273" s="20">
        <v>1.6991729E7</v>
      </c>
      <c r="S2273" s="20">
        <v>0.884</v>
      </c>
      <c r="T2273" s="20">
        <f t="array" ref="T2273:U2273">VLOOKUP(A2273,TOURISM!$A$2:$F$2692,{3,6},0)</f>
        <v>2350000000</v>
      </c>
      <c r="U2273" s="20">
        <v>1.504E9</v>
      </c>
      <c r="V2273" s="20">
        <f t="array" ref="V2273:AA2273">VLOOKUP(A2273,BUSINESS!$A$2:$J$2692,{4,5,6,7,8,9},0)</f>
        <v>0.248</v>
      </c>
      <c r="W2273" s="20">
        <v>27.0</v>
      </c>
      <c r="X2273" s="20"/>
      <c r="Y2273" s="20">
        <v>316.0</v>
      </c>
      <c r="Z2273" s="20">
        <v>0.416</v>
      </c>
      <c r="AA2273" s="20">
        <v>0.968</v>
      </c>
      <c r="AB2273" s="21">
        <f t="shared" si="706"/>
        <v>132.9640083</v>
      </c>
      <c r="AC2273" s="20">
        <f t="shared" ref="AC2273:AC2274" si="752">I2273/R2273</f>
        <v>0.00152032792</v>
      </c>
      <c r="AD2273" s="20">
        <f t="shared" ref="AD2273:AD2274" si="753">J2273/R2273</f>
        <v>0.003241459418</v>
      </c>
      <c r="AE2273" s="20">
        <f t="shared" si="748"/>
        <v>88.51365273</v>
      </c>
      <c r="AF2273" s="22" t="b">
        <f t="shared" si="4"/>
        <v>0</v>
      </c>
      <c r="AG2273" s="20" t="b">
        <f t="shared" si="5"/>
        <v>0</v>
      </c>
      <c r="AH2273" s="20" t="b">
        <f t="shared" si="6"/>
        <v>0</v>
      </c>
      <c r="AI2273" s="20" t="b">
        <f t="shared" si="7"/>
        <v>0</v>
      </c>
      <c r="AJ2273" s="20"/>
      <c r="AK2273" s="20"/>
      <c r="AL2273" s="20"/>
      <c r="AM2273" s="20"/>
      <c r="AN2273" s="20"/>
      <c r="AO2273" s="20"/>
      <c r="AP2273" s="20"/>
      <c r="AQ2273" s="20"/>
      <c r="AR2273" s="23"/>
      <c r="AS2273" s="23"/>
      <c r="AT2273" s="23"/>
      <c r="AU2273" s="23"/>
      <c r="AV2273" s="23"/>
    </row>
    <row r="2274" ht="15.75" customHeight="1">
      <c r="A2274" s="17" t="str">
        <f t="shared" si="1"/>
        <v>Chile-The Americas2010</v>
      </c>
      <c r="B2274" s="17" t="s">
        <v>270</v>
      </c>
      <c r="C2274" s="18" t="s">
        <v>259</v>
      </c>
      <c r="D2274" s="19" t="s">
        <v>89</v>
      </c>
      <c r="E2274" s="17">
        <v>2.264911807E9</v>
      </c>
      <c r="F2274" s="18">
        <v>0.075</v>
      </c>
      <c r="G2274" s="18">
        <v>760.0</v>
      </c>
      <c r="H2274" s="18">
        <v>0.073</v>
      </c>
      <c r="I2274" s="20">
        <f t="array" ref="I2274:J2274">IFNA(VLOOKUP(A2274,ENERGY!$A$2:$F$2692,{5,6},0),0)</f>
        <v>29507</v>
      </c>
      <c r="J2274" s="20">
        <v>64393.0</v>
      </c>
      <c r="K2274" s="20">
        <f t="array" ref="K2274:S2274">VLOOKUP(A2274,'HUMAN RESOURCES'!$A$2:$M$2692,{2,3,4,5,6,7,8,9,10},0)</f>
        <v>0.014</v>
      </c>
      <c r="L2274" s="20">
        <v>0.008</v>
      </c>
      <c r="M2274" s="20">
        <v>82.0</v>
      </c>
      <c r="N2274" s="20">
        <v>76.0</v>
      </c>
      <c r="O2274" s="20">
        <v>0.221</v>
      </c>
      <c r="P2274" s="20">
        <v>0.687</v>
      </c>
      <c r="Q2274" s="20">
        <v>0.092</v>
      </c>
      <c r="R2274" s="20">
        <v>1.715076E7</v>
      </c>
      <c r="S2274" s="20">
        <v>0.886</v>
      </c>
      <c r="T2274" s="20">
        <f t="array" ref="T2274:U2274">VLOOKUP(A2274,TOURISM!$A$2:$F$2692,{3,6},0)</f>
        <v>2422000000</v>
      </c>
      <c r="U2274" s="20">
        <v>1.808E9</v>
      </c>
      <c r="V2274" s="20">
        <f t="array" ref="V2274:AA2274">VLOOKUP(A2274,BUSINESS!$A$2:$J$2692,{4,5,6,7,8,9},0)</f>
        <v>0.245</v>
      </c>
      <c r="W2274" s="20">
        <v>22.0</v>
      </c>
      <c r="X2274" s="20"/>
      <c r="Y2274" s="20">
        <v>316.0</v>
      </c>
      <c r="Z2274" s="20">
        <v>0.45</v>
      </c>
      <c r="AA2274" s="20">
        <v>1.158</v>
      </c>
      <c r="AB2274" s="21">
        <f t="shared" si="706"/>
        <v>132.0589762</v>
      </c>
      <c r="AC2274" s="20">
        <f t="shared" si="752"/>
        <v>0.00172044854</v>
      </c>
      <c r="AD2274" s="20">
        <f t="shared" si="753"/>
        <v>0.003754527496</v>
      </c>
      <c r="AE2274" s="20">
        <f t="shared" si="748"/>
        <v>105.4180689</v>
      </c>
      <c r="AF2274" s="22" t="b">
        <f t="shared" si="4"/>
        <v>0</v>
      </c>
      <c r="AG2274" s="20" t="b">
        <f t="shared" si="5"/>
        <v>0</v>
      </c>
      <c r="AH2274" s="20" t="b">
        <f t="shared" si="6"/>
        <v>0</v>
      </c>
      <c r="AI2274" s="20" t="b">
        <f t="shared" si="7"/>
        <v>0</v>
      </c>
      <c r="AJ2274" s="20"/>
      <c r="AK2274" s="20"/>
      <c r="AL2274" s="20"/>
      <c r="AM2274" s="20"/>
      <c r="AN2274" s="20"/>
      <c r="AO2274" s="20"/>
      <c r="AP2274" s="20"/>
      <c r="AQ2274" s="20"/>
      <c r="AR2274" s="23"/>
      <c r="AS2274" s="23"/>
      <c r="AT2274" s="23"/>
      <c r="AU2274" s="23"/>
      <c r="AV2274" s="23"/>
    </row>
    <row r="2275" ht="15.75" customHeight="1">
      <c r="A2275" s="17" t="str">
        <f t="shared" si="1"/>
        <v>Chile-The Americas2011</v>
      </c>
      <c r="B2275" s="17" t="s">
        <v>270</v>
      </c>
      <c r="C2275" s="18" t="s">
        <v>259</v>
      </c>
      <c r="D2275" s="19" t="s">
        <v>90</v>
      </c>
      <c r="E2275" s="17">
        <v>2.27822988E9</v>
      </c>
      <c r="F2275" s="18">
        <v>0.071</v>
      </c>
      <c r="G2275" s="18">
        <v>894.0</v>
      </c>
      <c r="H2275" s="18">
        <v>0.048</v>
      </c>
      <c r="I2275" s="20">
        <f t="array" ref="I2275:J2275">IFNA(VLOOKUP(A2275,ENERGY!$A$2:$F$2692,{5,6},0),0)</f>
        <v>0</v>
      </c>
      <c r="J2275" s="20">
        <v>0.0</v>
      </c>
      <c r="K2275" s="20">
        <f t="array" ref="K2275:S2275">VLOOKUP(A2275,'HUMAN RESOURCES'!$A$2:$M$2692,{2,3,4,5,6,7,8,9,10},0)</f>
        <v>0.014</v>
      </c>
      <c r="L2275" s="20">
        <v>0.007</v>
      </c>
      <c r="M2275" s="20">
        <v>82.0</v>
      </c>
      <c r="N2275" s="20">
        <v>76.0</v>
      </c>
      <c r="O2275" s="20">
        <v>0.217</v>
      </c>
      <c r="P2275" s="20">
        <v>0.688</v>
      </c>
      <c r="Q2275" s="20">
        <v>0.094</v>
      </c>
      <c r="R2275" s="20">
        <v>1.7308449E7</v>
      </c>
      <c r="S2275" s="20">
        <v>0.888</v>
      </c>
      <c r="T2275" s="20">
        <f t="array" ref="T2275:U2275">VLOOKUP(A2275,TOURISM!$A$2:$F$2692,{3,6},0)</f>
        <v>2751000000</v>
      </c>
      <c r="U2275" s="20">
        <v>2.047E9</v>
      </c>
      <c r="V2275" s="20">
        <f t="array" ref="V2275:AA2275">VLOOKUP(A2275,BUSINESS!$A$2:$J$2692,{4,5,6,7,8,9},0)</f>
        <v>0.245</v>
      </c>
      <c r="W2275" s="20">
        <v>8.0</v>
      </c>
      <c r="X2275" s="20"/>
      <c r="Y2275" s="20">
        <v>316.0</v>
      </c>
      <c r="Z2275" s="20">
        <v>0.522</v>
      </c>
      <c r="AA2275" s="20">
        <v>1.289</v>
      </c>
      <c r="AB2275" s="21">
        <f t="shared" si="706"/>
        <v>131.6253051</v>
      </c>
      <c r="AC2275" s="20"/>
      <c r="AD2275" s="20"/>
      <c r="AE2275" s="20">
        <f t="shared" si="748"/>
        <v>118.2659405</v>
      </c>
      <c r="AF2275" s="22" t="b">
        <f t="shared" si="4"/>
        <v>0</v>
      </c>
      <c r="AG2275" s="20" t="b">
        <f t="shared" si="5"/>
        <v>0</v>
      </c>
      <c r="AH2275" s="20" t="b">
        <f t="shared" si="6"/>
        <v>0</v>
      </c>
      <c r="AI2275" s="20" t="b">
        <f t="shared" si="7"/>
        <v>0</v>
      </c>
      <c r="AJ2275" s="20"/>
      <c r="AK2275" s="20"/>
      <c r="AL2275" s="20"/>
      <c r="AM2275" s="20"/>
      <c r="AN2275" s="20"/>
      <c r="AO2275" s="20"/>
      <c r="AP2275" s="20"/>
      <c r="AQ2275" s="20"/>
      <c r="AR2275" s="23"/>
      <c r="AS2275" s="23"/>
      <c r="AT2275" s="23"/>
      <c r="AU2275" s="23"/>
      <c r="AV2275" s="23"/>
    </row>
    <row r="2276" ht="15.75" customHeight="1">
      <c r="A2276" s="17" t="str">
        <f t="shared" si="1"/>
        <v>Chile-The Americas2012</v>
      </c>
      <c r="B2276" s="17" t="s">
        <v>270</v>
      </c>
      <c r="C2276" s="18" t="s">
        <v>259</v>
      </c>
      <c r="D2276" s="19" t="s">
        <v>91</v>
      </c>
      <c r="E2276" s="17">
        <v>2.312319579E9</v>
      </c>
      <c r="F2276" s="18">
        <v>0.071</v>
      </c>
      <c r="G2276" s="18">
        <v>1022.0</v>
      </c>
      <c r="H2276" s="18">
        <v>0.09</v>
      </c>
      <c r="I2276" s="20">
        <f t="array" ref="I2276:J2276">IFNA(VLOOKUP(A2276,ENERGY!$A$2:$F$2692,{5,6},0),0)</f>
        <v>27514</v>
      </c>
      <c r="J2276" s="20">
        <v>60047.0</v>
      </c>
      <c r="K2276" s="20">
        <f t="array" ref="K2276:S2276">VLOOKUP(A2276,'HUMAN RESOURCES'!$A$2:$M$2692,{2,3,4,5,6,7,8,9,10},0)</f>
        <v>0.014</v>
      </c>
      <c r="L2276" s="20">
        <v>0.007</v>
      </c>
      <c r="M2276" s="20">
        <v>82.0</v>
      </c>
      <c r="N2276" s="20">
        <v>77.0</v>
      </c>
      <c r="O2276" s="20">
        <v>0.214</v>
      </c>
      <c r="P2276" s="20">
        <v>0.689</v>
      </c>
      <c r="Q2276" s="20">
        <v>0.097</v>
      </c>
      <c r="R2276" s="20">
        <v>1.7464814E7</v>
      </c>
      <c r="S2276" s="20">
        <v>0.89</v>
      </c>
      <c r="T2276" s="20">
        <f t="array" ref="T2276:U2276">VLOOKUP(A2276,TOURISM!$A$2:$F$2692,{3,6},0)</f>
        <v>3180000000</v>
      </c>
      <c r="U2276" s="20">
        <v>2.348E9</v>
      </c>
      <c r="V2276" s="20">
        <f t="array" ref="V2276:AA2276">VLOOKUP(A2276,BUSINESS!$A$2:$J$2692,{4,5,6,7,8,9},0)</f>
        <v>0.277</v>
      </c>
      <c r="W2276" s="20">
        <v>8.0</v>
      </c>
      <c r="X2276" s="20">
        <v>34.0</v>
      </c>
      <c r="Y2276" s="20">
        <v>291.0</v>
      </c>
      <c r="Z2276" s="20">
        <v>0.614</v>
      </c>
      <c r="AA2276" s="20">
        <v>1.371</v>
      </c>
      <c r="AB2276" s="21">
        <f t="shared" si="706"/>
        <v>132.3987521</v>
      </c>
      <c r="AC2276" s="20">
        <f t="shared" ref="AC2276:AC2281" si="754">I2276/R2276</f>
        <v>0.001575396108</v>
      </c>
      <c r="AD2276" s="20">
        <f>J2276/R2276</f>
        <v>0.003438170026</v>
      </c>
      <c r="AE2276" s="20">
        <f t="shared" si="748"/>
        <v>134.441741</v>
      </c>
      <c r="AF2276" s="22" t="b">
        <f t="shared" si="4"/>
        <v>0</v>
      </c>
      <c r="AG2276" s="20" t="b">
        <f t="shared" si="5"/>
        <v>0</v>
      </c>
      <c r="AH2276" s="20" t="b">
        <f t="shared" si="6"/>
        <v>0</v>
      </c>
      <c r="AI2276" s="20" t="b">
        <f t="shared" si="7"/>
        <v>0</v>
      </c>
      <c r="AJ2276" s="20"/>
      <c r="AK2276" s="20"/>
      <c r="AL2276" s="20"/>
      <c r="AM2276" s="20"/>
      <c r="AN2276" s="20"/>
      <c r="AO2276" s="20"/>
      <c r="AP2276" s="20"/>
      <c r="AQ2276" s="20"/>
      <c r="AR2276" s="23"/>
      <c r="AS2276" s="23"/>
      <c r="AT2276" s="23"/>
      <c r="AU2276" s="23"/>
      <c r="AV2276" s="23"/>
    </row>
    <row r="2277" ht="15.75" customHeight="1">
      <c r="A2277" s="17" t="str">
        <f t="shared" si="1"/>
        <v>Chile-The Americas2000</v>
      </c>
      <c r="B2277" s="17" t="s">
        <v>270</v>
      </c>
      <c r="C2277" s="18" t="s">
        <v>259</v>
      </c>
      <c r="D2277" s="19" t="s">
        <v>76</v>
      </c>
      <c r="E2277" s="17">
        <v>2.315935753E9</v>
      </c>
      <c r="F2277" s="18">
        <v>0.072</v>
      </c>
      <c r="G2277" s="18">
        <v>1103.0</v>
      </c>
      <c r="H2277" s="18">
        <v>0.101</v>
      </c>
      <c r="I2277" s="20">
        <f t="array" ref="I2277:J2277">IFNA(VLOOKUP(A2277,ENERGY!$A$2:$F$2692,{5,6},0),0)</f>
        <v>32720</v>
      </c>
      <c r="J2277" s="20"/>
      <c r="K2277" s="20">
        <f t="array" ref="K2277:S2277">VLOOKUP(A2277,'HUMAN RESOURCES'!$A$2:$M$2692,{2,3,4,5,6,7,8,9,10},0)</f>
        <v>0.017</v>
      </c>
      <c r="L2277" s="20">
        <v>0.009</v>
      </c>
      <c r="M2277" s="20">
        <v>80.0</v>
      </c>
      <c r="N2277" s="20">
        <v>74.0</v>
      </c>
      <c r="O2277" s="20">
        <v>0.278</v>
      </c>
      <c r="P2277" s="20">
        <v>0.65</v>
      </c>
      <c r="Q2277" s="20">
        <v>0.072</v>
      </c>
      <c r="R2277" s="20">
        <v>1.5454402E7</v>
      </c>
      <c r="S2277" s="20">
        <v>0.861</v>
      </c>
      <c r="T2277" s="20">
        <f t="array" ref="T2277:U2277">VLOOKUP(A2277,TOURISM!$A$2:$F$2692,{3,6},0)</f>
        <v>1179000000</v>
      </c>
      <c r="U2277" s="20">
        <v>9.04E8</v>
      </c>
      <c r="V2277" s="20" t="str">
        <f t="array" ref="V2277:AA2277">VLOOKUP(A2277,BUSINESS!$A$2:$J$2692,{4,5,6,7,8,9},0)</f>
        <v/>
      </c>
      <c r="W2277" s="20"/>
      <c r="X2277" s="20"/>
      <c r="Y2277" s="20"/>
      <c r="Z2277" s="20">
        <v>0.166</v>
      </c>
      <c r="AA2277" s="20">
        <v>0.22</v>
      </c>
      <c r="AB2277" s="21">
        <f t="shared" si="706"/>
        <v>149.8560574</v>
      </c>
      <c r="AC2277" s="20">
        <f t="shared" si="754"/>
        <v>0.002117196123</v>
      </c>
      <c r="AD2277" s="20"/>
      <c r="AE2277" s="20">
        <f t="shared" si="748"/>
        <v>58.49466062</v>
      </c>
      <c r="AF2277" s="22" t="b">
        <f t="shared" si="4"/>
        <v>0</v>
      </c>
      <c r="AG2277" s="20" t="b">
        <f t="shared" si="5"/>
        <v>0</v>
      </c>
      <c r="AH2277" s="20" t="b">
        <f t="shared" si="6"/>
        <v>0</v>
      </c>
      <c r="AI2277" s="20" t="b">
        <f t="shared" si="7"/>
        <v>0</v>
      </c>
      <c r="AJ2277" s="20"/>
      <c r="AK2277" s="20"/>
      <c r="AL2277" s="20"/>
      <c r="AM2277" s="20"/>
      <c r="AN2277" s="20"/>
      <c r="AO2277" s="20"/>
      <c r="AP2277" s="20"/>
      <c r="AQ2277" s="20"/>
      <c r="AR2277" s="23"/>
      <c r="AS2277" s="23"/>
      <c r="AT2277" s="23"/>
      <c r="AU2277" s="23"/>
      <c r="AV2277" s="23"/>
    </row>
    <row r="2278" ht="15.75" customHeight="1">
      <c r="A2278" s="17" t="str">
        <f t="shared" si="1"/>
        <v>Colombia-The Americas2001</v>
      </c>
      <c r="B2278" s="17" t="s">
        <v>271</v>
      </c>
      <c r="C2278" s="18" t="s">
        <v>259</v>
      </c>
      <c r="D2278" s="19" t="s">
        <v>77</v>
      </c>
      <c r="E2278" s="17">
        <v>2.459876152E9</v>
      </c>
      <c r="F2278" s="18">
        <v>0.059</v>
      </c>
      <c r="G2278" s="18">
        <v>148.0</v>
      </c>
      <c r="H2278" s="18">
        <v>0.188</v>
      </c>
      <c r="I2278" s="20">
        <f t="array" ref="I2278:J2278">IFNA(VLOOKUP(A2278,ENERGY!$A$2:$F$2692,{5,6},0),0)</f>
        <v>31613</v>
      </c>
      <c r="J2278" s="20"/>
      <c r="K2278" s="20">
        <f t="array" ref="K2278:S2278">VLOOKUP(A2278,'HUMAN RESOURCES'!$A$2:$M$2692,{2,3,4,5,6,7,8,9,10},0)</f>
        <v>0.023</v>
      </c>
      <c r="L2278" s="20">
        <v>0.021</v>
      </c>
      <c r="M2278" s="20">
        <v>75.0</v>
      </c>
      <c r="N2278" s="20">
        <v>68.0</v>
      </c>
      <c r="O2278" s="20">
        <v>0.324</v>
      </c>
      <c r="P2278" s="20">
        <v>0.628</v>
      </c>
      <c r="Q2278" s="20">
        <v>0.048</v>
      </c>
      <c r="R2278" s="20">
        <v>4.0558648E7</v>
      </c>
      <c r="S2278" s="20">
        <v>0.724</v>
      </c>
      <c r="T2278" s="20">
        <f t="array" ref="T2278:U2278">VLOOKUP(A2278,TOURISM!$A$2:$F$2692,{3,6},0)</f>
        <v>1483000000</v>
      </c>
      <c r="U2278" s="20">
        <v>1.556E9</v>
      </c>
      <c r="V2278" s="20" t="str">
        <f t="array" ref="V2278:AA2278">VLOOKUP(A2278,BUSINESS!$A$2:$J$2692,{4,5,6,7,8,9},0)</f>
        <v/>
      </c>
      <c r="W2278" s="20"/>
      <c r="X2278" s="20"/>
      <c r="Y2278" s="20"/>
      <c r="Z2278" s="20">
        <v>0.029</v>
      </c>
      <c r="AA2278" s="20">
        <v>0.081</v>
      </c>
      <c r="AB2278" s="21">
        <f t="shared" si="706"/>
        <v>60.64985578</v>
      </c>
      <c r="AC2278" s="20">
        <f t="shared" si="754"/>
        <v>0.0007794391963</v>
      </c>
      <c r="AD2278" s="20"/>
      <c r="AE2278" s="20">
        <f t="shared" si="748"/>
        <v>38.36419794</v>
      </c>
      <c r="AF2278" s="22" t="b">
        <f t="shared" si="4"/>
        <v>0</v>
      </c>
      <c r="AG2278" s="20" t="b">
        <f t="shared" si="5"/>
        <v>0</v>
      </c>
      <c r="AH2278" s="20" t="b">
        <f t="shared" si="6"/>
        <v>0</v>
      </c>
      <c r="AI2278" s="20" t="b">
        <f t="shared" si="7"/>
        <v>0</v>
      </c>
      <c r="AJ2278" s="20"/>
      <c r="AK2278" s="20"/>
      <c r="AL2278" s="20"/>
      <c r="AM2278" s="20"/>
      <c r="AN2278" s="20"/>
      <c r="AO2278" s="20"/>
      <c r="AP2278" s="20"/>
      <c r="AQ2278" s="20"/>
      <c r="AR2278" s="23"/>
      <c r="AS2278" s="23"/>
      <c r="AT2278" s="23"/>
      <c r="AU2278" s="23"/>
      <c r="AV2278" s="23"/>
    </row>
    <row r="2279" ht="15.75" customHeight="1">
      <c r="A2279" s="17" t="str">
        <f t="shared" si="1"/>
        <v>Colombia-The Americas2002</v>
      </c>
      <c r="B2279" s="17" t="s">
        <v>271</v>
      </c>
      <c r="C2279" s="18" t="s">
        <v>259</v>
      </c>
      <c r="D2279" s="19" t="s">
        <v>79</v>
      </c>
      <c r="E2279" s="17">
        <v>2.461666315E9</v>
      </c>
      <c r="F2279" s="18">
        <v>0.06</v>
      </c>
      <c r="G2279" s="18">
        <v>144.0</v>
      </c>
      <c r="H2279" s="18">
        <v>0.207</v>
      </c>
      <c r="I2279" s="20">
        <f t="array" ref="I2279:J2279">IFNA(VLOOKUP(A2279,ENERGY!$A$2:$F$2692,{5,6},0),0)</f>
        <v>32235</v>
      </c>
      <c r="J2279" s="20">
        <v>75680.0</v>
      </c>
      <c r="K2279" s="20">
        <f t="array" ref="K2279:S2279">VLOOKUP(A2279,'HUMAN RESOURCES'!$A$2:$M$2692,{2,3,4,5,6,7,8,9,10},0)</f>
        <v>0.022</v>
      </c>
      <c r="L2279" s="20">
        <v>0.02</v>
      </c>
      <c r="M2279" s="20">
        <v>75.0</v>
      </c>
      <c r="N2279" s="20">
        <v>68.0</v>
      </c>
      <c r="O2279" s="20">
        <v>0.32</v>
      </c>
      <c r="P2279" s="20">
        <v>0.631</v>
      </c>
      <c r="Q2279" s="20">
        <v>0.049</v>
      </c>
      <c r="R2279" s="20">
        <v>4.1216304E7</v>
      </c>
      <c r="S2279" s="20">
        <v>0.727</v>
      </c>
      <c r="T2279" s="20">
        <f t="array" ref="T2279:U2279">VLOOKUP(A2279,TOURISM!$A$2:$F$2692,{3,6},0)</f>
        <v>1237000000</v>
      </c>
      <c r="U2279" s="20">
        <v>1.355E9</v>
      </c>
      <c r="V2279" s="20" t="str">
        <f t="array" ref="V2279:AA2279">VLOOKUP(A2279,BUSINESS!$A$2:$J$2692,{4,5,6,7,8,9},0)</f>
        <v/>
      </c>
      <c r="W2279" s="20"/>
      <c r="X2279" s="20"/>
      <c r="Y2279" s="20"/>
      <c r="Z2279" s="20">
        <v>0.046</v>
      </c>
      <c r="AA2279" s="20">
        <v>0.112</v>
      </c>
      <c r="AB2279" s="21">
        <f t="shared" si="706"/>
        <v>59.72554732</v>
      </c>
      <c r="AC2279" s="20">
        <f t="shared" si="754"/>
        <v>0.0007820934162</v>
      </c>
      <c r="AD2279" s="20">
        <f t="shared" ref="AD2279:AD2281" si="755">J2279/R2279</f>
        <v>0.001836166581</v>
      </c>
      <c r="AE2279" s="20">
        <f t="shared" si="748"/>
        <v>32.87533982</v>
      </c>
      <c r="AF2279" s="22" t="b">
        <f t="shared" si="4"/>
        <v>0</v>
      </c>
      <c r="AG2279" s="20" t="b">
        <f t="shared" si="5"/>
        <v>0</v>
      </c>
      <c r="AH2279" s="20" t="b">
        <f t="shared" si="6"/>
        <v>0</v>
      </c>
      <c r="AI2279" s="20" t="b">
        <f t="shared" si="7"/>
        <v>0</v>
      </c>
      <c r="AJ2279" s="20"/>
      <c r="AK2279" s="20"/>
      <c r="AL2279" s="20"/>
      <c r="AM2279" s="20"/>
      <c r="AN2279" s="20"/>
      <c r="AO2279" s="20"/>
      <c r="AP2279" s="20"/>
      <c r="AQ2279" s="20"/>
      <c r="AR2279" s="23"/>
      <c r="AS2279" s="23"/>
      <c r="AT2279" s="23"/>
      <c r="AU2279" s="23"/>
      <c r="AV2279" s="23"/>
    </row>
    <row r="2280" ht="15.75" customHeight="1">
      <c r="A2280" s="17" t="str">
        <f t="shared" si="1"/>
        <v>Colombia-The Americas2003</v>
      </c>
      <c r="B2280" s="17" t="s">
        <v>271</v>
      </c>
      <c r="C2280" s="18" t="s">
        <v>259</v>
      </c>
      <c r="D2280" s="19" t="s">
        <v>81</v>
      </c>
      <c r="E2280" s="17">
        <v>2.467703911E9</v>
      </c>
      <c r="F2280" s="18">
        <v>0.057</v>
      </c>
      <c r="G2280" s="18">
        <v>135.0</v>
      </c>
      <c r="H2280" s="18">
        <v>0.163</v>
      </c>
      <c r="I2280" s="20">
        <f t="array" ref="I2280:J2280">IFNA(VLOOKUP(A2280,ENERGY!$A$2:$F$2692,{5,6},0),0)</f>
        <v>30815</v>
      </c>
      <c r="J2280" s="20">
        <v>70850.0</v>
      </c>
      <c r="K2280" s="20">
        <f t="array" ref="K2280:S2280">VLOOKUP(A2280,'HUMAN RESOURCES'!$A$2:$M$2692,{2,3,4,5,6,7,8,9,10},0)</f>
        <v>0.022</v>
      </c>
      <c r="L2280" s="20">
        <v>0.02</v>
      </c>
      <c r="M2280" s="20">
        <v>76.0</v>
      </c>
      <c r="N2280" s="20">
        <v>68.0</v>
      </c>
      <c r="O2280" s="20">
        <v>0.316</v>
      </c>
      <c r="P2280" s="20">
        <v>0.635</v>
      </c>
      <c r="Q2280" s="20">
        <v>0.049</v>
      </c>
      <c r="R2280" s="20">
        <v>4.1872051E7</v>
      </c>
      <c r="S2280" s="20">
        <v>0.73</v>
      </c>
      <c r="T2280" s="20">
        <f t="array" ref="T2280:U2280">VLOOKUP(A2280,TOURISM!$A$2:$F$2692,{3,6},0)</f>
        <v>1191000000</v>
      </c>
      <c r="U2280" s="20">
        <v>1.349E9</v>
      </c>
      <c r="V2280" s="20" t="str">
        <f t="array" ref="V2280:AA2280">VLOOKUP(A2280,BUSINESS!$A$2:$J$2692,{4,5,6,7,8,9},0)</f>
        <v/>
      </c>
      <c r="W2280" s="20">
        <v>60.0</v>
      </c>
      <c r="X2280" s="20"/>
      <c r="Y2280" s="20"/>
      <c r="Z2280" s="20">
        <v>0.074</v>
      </c>
      <c r="AA2280" s="20">
        <v>0.148</v>
      </c>
      <c r="AB2280" s="21">
        <f t="shared" si="706"/>
        <v>58.93439304</v>
      </c>
      <c r="AC2280" s="20">
        <f t="shared" si="754"/>
        <v>0.0007359324242</v>
      </c>
      <c r="AD2280" s="20">
        <f t="shared" si="755"/>
        <v>0.00169205946</v>
      </c>
      <c r="AE2280" s="20">
        <f t="shared" si="748"/>
        <v>32.21719423</v>
      </c>
      <c r="AF2280" s="22" t="b">
        <f t="shared" si="4"/>
        <v>0</v>
      </c>
      <c r="AG2280" s="20" t="b">
        <f t="shared" si="5"/>
        <v>0</v>
      </c>
      <c r="AH2280" s="20" t="b">
        <f t="shared" si="6"/>
        <v>0</v>
      </c>
      <c r="AI2280" s="20" t="b">
        <f t="shared" si="7"/>
        <v>0</v>
      </c>
      <c r="AJ2280" s="20"/>
      <c r="AK2280" s="20"/>
      <c r="AL2280" s="20"/>
      <c r="AM2280" s="20"/>
      <c r="AN2280" s="20"/>
      <c r="AO2280" s="20"/>
      <c r="AP2280" s="20"/>
      <c r="AQ2280" s="20"/>
      <c r="AR2280" s="23"/>
      <c r="AS2280" s="23"/>
      <c r="AT2280" s="23"/>
      <c r="AU2280" s="23"/>
      <c r="AV2280" s="23"/>
    </row>
    <row r="2281" ht="15.75" customHeight="1">
      <c r="A2281" s="17" t="str">
        <f t="shared" si="1"/>
        <v>Colombia-The Americas2004</v>
      </c>
      <c r="B2281" s="17" t="s">
        <v>271</v>
      </c>
      <c r="C2281" s="18" t="s">
        <v>259</v>
      </c>
      <c r="D2281" s="19" t="s">
        <v>83</v>
      </c>
      <c r="E2281" s="17">
        <v>2.472384813E9</v>
      </c>
      <c r="F2281" s="18">
        <v>0.059</v>
      </c>
      <c r="G2281" s="18">
        <v>134.0</v>
      </c>
      <c r="H2281" s="18">
        <v>0.152</v>
      </c>
      <c r="I2281" s="20">
        <f t="array" ref="I2281:J2281">IFNA(VLOOKUP(A2281,ENERGY!$A$2:$F$2692,{5,6},0),0)</f>
        <v>29208</v>
      </c>
      <c r="J2281" s="20">
        <v>66439.0</v>
      </c>
      <c r="K2281" s="20">
        <f t="array" ref="K2281:S2281">VLOOKUP(A2281,'HUMAN RESOURCES'!$A$2:$M$2692,{2,3,4,5,6,7,8,9,10},0)</f>
        <v>0.022</v>
      </c>
      <c r="L2281" s="20">
        <v>0.019</v>
      </c>
      <c r="M2281" s="20">
        <v>76.0</v>
      </c>
      <c r="N2281" s="20">
        <v>68.0</v>
      </c>
      <c r="O2281" s="20">
        <v>0.312</v>
      </c>
      <c r="P2281" s="20">
        <v>0.638</v>
      </c>
      <c r="Q2281" s="20">
        <v>0.05</v>
      </c>
      <c r="R2281" s="20">
        <v>4.2527623E7</v>
      </c>
      <c r="S2281" s="20">
        <v>0.733</v>
      </c>
      <c r="T2281" s="20">
        <f t="array" ref="T2281:U2281">VLOOKUP(A2281,TOURISM!$A$2:$F$2692,{3,6},0)</f>
        <v>1369000000</v>
      </c>
      <c r="U2281" s="20">
        <v>1.469E9</v>
      </c>
      <c r="V2281" s="20" t="str">
        <f t="array" ref="V2281:AA2281">VLOOKUP(A2281,BUSINESS!$A$2:$J$2692,{4,5,6,7,8,9},0)</f>
        <v/>
      </c>
      <c r="W2281" s="20">
        <v>42.0</v>
      </c>
      <c r="X2281" s="20"/>
      <c r="Y2281" s="20"/>
      <c r="Z2281" s="20">
        <v>0.091</v>
      </c>
      <c r="AA2281" s="20">
        <v>0.245</v>
      </c>
      <c r="AB2281" s="21">
        <f t="shared" si="706"/>
        <v>58.13597466</v>
      </c>
      <c r="AC2281" s="20">
        <f t="shared" si="754"/>
        <v>0.0006868006707</v>
      </c>
      <c r="AD2281" s="20">
        <f t="shared" si="755"/>
        <v>0.001562255196</v>
      </c>
      <c r="AE2281" s="20">
        <f t="shared" si="748"/>
        <v>34.54225504</v>
      </c>
      <c r="AF2281" s="22" t="b">
        <f t="shared" si="4"/>
        <v>0</v>
      </c>
      <c r="AG2281" s="20" t="b">
        <f t="shared" si="5"/>
        <v>0</v>
      </c>
      <c r="AH2281" s="20" t="b">
        <f t="shared" si="6"/>
        <v>0</v>
      </c>
      <c r="AI2281" s="20" t="b">
        <f t="shared" si="7"/>
        <v>0</v>
      </c>
      <c r="AJ2281" s="20"/>
      <c r="AK2281" s="20"/>
      <c r="AL2281" s="20"/>
      <c r="AM2281" s="20"/>
      <c r="AN2281" s="20"/>
      <c r="AO2281" s="20"/>
      <c r="AP2281" s="20"/>
      <c r="AQ2281" s="20"/>
      <c r="AR2281" s="23"/>
      <c r="AS2281" s="23"/>
      <c r="AT2281" s="23"/>
      <c r="AU2281" s="23"/>
      <c r="AV2281" s="23"/>
    </row>
    <row r="2282" ht="15.75" customHeight="1">
      <c r="A2282" s="17" t="str">
        <f t="shared" si="1"/>
        <v>Colombia-The Americas2005</v>
      </c>
      <c r="B2282" s="17" t="s">
        <v>271</v>
      </c>
      <c r="C2282" s="18" t="s">
        <v>259</v>
      </c>
      <c r="D2282" s="19" t="s">
        <v>84</v>
      </c>
      <c r="E2282" s="17">
        <v>2.483890594E9</v>
      </c>
      <c r="F2282" s="18">
        <v>0.054</v>
      </c>
      <c r="G2282" s="18">
        <v>148.0</v>
      </c>
      <c r="H2282" s="18">
        <v>0.151</v>
      </c>
      <c r="I2282" s="20">
        <f t="array" ref="I2282:J2282">IFNA(VLOOKUP(A2282,ENERGY!$A$2:$F$2692,{5,6},0),0)</f>
        <v>0</v>
      </c>
      <c r="J2282" s="20">
        <v>0.0</v>
      </c>
      <c r="K2282" s="20">
        <f t="array" ref="K2282:S2282">VLOOKUP(A2282,'HUMAN RESOURCES'!$A$2:$M$2692,{2,3,4,5,6,7,8,9,10},0)</f>
        <v>0.021</v>
      </c>
      <c r="L2282" s="20">
        <v>0.018</v>
      </c>
      <c r="M2282" s="20">
        <v>76.0</v>
      </c>
      <c r="N2282" s="20">
        <v>69.0</v>
      </c>
      <c r="O2282" s="20">
        <v>0.308</v>
      </c>
      <c r="P2282" s="20">
        <v>0.642</v>
      </c>
      <c r="Q2282" s="20">
        <v>0.051</v>
      </c>
      <c r="R2282" s="20">
        <v>4.3184026E7</v>
      </c>
      <c r="S2282" s="20">
        <v>0.736</v>
      </c>
      <c r="T2282" s="20">
        <f t="array" ref="T2282:U2282">VLOOKUP(A2282,TOURISM!$A$2:$F$2692,{3,6},0)</f>
        <v>1574000000</v>
      </c>
      <c r="U2282" s="20">
        <v>1.565E9</v>
      </c>
      <c r="V2282" s="20">
        <f t="array" ref="V2282:AA2282">VLOOKUP(A2282,BUSINESS!$A$2:$J$2692,{4,5,6,7,8,9},0)</f>
        <v>0.837</v>
      </c>
      <c r="W2282" s="20">
        <v>42.0</v>
      </c>
      <c r="X2282" s="20"/>
      <c r="Y2282" s="20">
        <v>456.0</v>
      </c>
      <c r="Z2282" s="20">
        <v>0.11</v>
      </c>
      <c r="AA2282" s="20">
        <v>0.506</v>
      </c>
      <c r="AB2282" s="21">
        <f t="shared" si="706"/>
        <v>57.51873607</v>
      </c>
      <c r="AC2282" s="20"/>
      <c r="AD2282" s="20"/>
      <c r="AE2282" s="20">
        <f t="shared" si="748"/>
        <v>36.24025236</v>
      </c>
      <c r="AF2282" s="22" t="b">
        <f t="shared" si="4"/>
        <v>0</v>
      </c>
      <c r="AG2282" s="20" t="b">
        <f t="shared" si="5"/>
        <v>0</v>
      </c>
      <c r="AH2282" s="20" t="b">
        <f t="shared" si="6"/>
        <v>0</v>
      </c>
      <c r="AI2282" s="20" t="b">
        <f t="shared" si="7"/>
        <v>0</v>
      </c>
      <c r="AJ2282" s="20"/>
      <c r="AK2282" s="20"/>
      <c r="AL2282" s="20"/>
      <c r="AM2282" s="20"/>
      <c r="AN2282" s="20"/>
      <c r="AO2282" s="20"/>
      <c r="AP2282" s="20"/>
      <c r="AQ2282" s="20"/>
      <c r="AR2282" s="23"/>
      <c r="AS2282" s="23"/>
      <c r="AT2282" s="23"/>
      <c r="AU2282" s="23"/>
      <c r="AV2282" s="23"/>
    </row>
    <row r="2283" ht="15.75" customHeight="1">
      <c r="A2283" s="17" t="str">
        <f t="shared" si="1"/>
        <v>Colombia-The Americas2006</v>
      </c>
      <c r="B2283" s="17" t="s">
        <v>271</v>
      </c>
      <c r="C2283" s="18" t="s">
        <v>259</v>
      </c>
      <c r="D2283" s="19" t="s">
        <v>85</v>
      </c>
      <c r="E2283" s="17">
        <v>2.484745876E9</v>
      </c>
      <c r="F2283" s="18">
        <v>0.058</v>
      </c>
      <c r="G2283" s="18">
        <v>197.0</v>
      </c>
      <c r="H2283" s="18">
        <v>0.146</v>
      </c>
      <c r="I2283" s="20">
        <f t="array" ref="I2283:J2283">IFNA(VLOOKUP(A2283,ENERGY!$A$2:$F$2692,{5,6},0),0)</f>
        <v>27919</v>
      </c>
      <c r="J2283" s="20">
        <v>63439.0</v>
      </c>
      <c r="K2283" s="20">
        <f t="array" ref="K2283:S2283">VLOOKUP(A2283,'HUMAN RESOURCES'!$A$2:$M$2692,{2,3,4,5,6,7,8,9,10},0)</f>
        <v>0.021</v>
      </c>
      <c r="L2283" s="20">
        <v>0.018</v>
      </c>
      <c r="M2283" s="20">
        <v>76.0</v>
      </c>
      <c r="N2283" s="20">
        <v>69.0</v>
      </c>
      <c r="O2283" s="20">
        <v>0.304</v>
      </c>
      <c r="P2283" s="20">
        <v>0.645</v>
      </c>
      <c r="Q2283" s="20">
        <v>0.052</v>
      </c>
      <c r="R2283" s="20">
        <v>4.384137E7</v>
      </c>
      <c r="S2283" s="20">
        <v>0.739</v>
      </c>
      <c r="T2283" s="20">
        <f t="array" ref="T2283:U2283">VLOOKUP(A2283,TOURISM!$A$2:$F$2692,{3,6},0)</f>
        <v>2009000000</v>
      </c>
      <c r="U2283" s="20">
        <v>1.799E9</v>
      </c>
      <c r="V2283" s="20">
        <f t="array" ref="V2283:AA2283">VLOOKUP(A2283,BUSINESS!$A$2:$J$2692,{4,5,6,7,8,9},0)</f>
        <v>0.84</v>
      </c>
      <c r="W2283" s="20">
        <v>43.0</v>
      </c>
      <c r="X2283" s="20"/>
      <c r="Y2283" s="20">
        <v>456.0</v>
      </c>
      <c r="Z2283" s="20">
        <v>0.153</v>
      </c>
      <c r="AA2283" s="20">
        <v>0.679</v>
      </c>
      <c r="AB2283" s="21">
        <f t="shared" si="706"/>
        <v>56.67582642</v>
      </c>
      <c r="AC2283" s="20">
        <f t="shared" ref="AC2283:AC2284" si="756">I2283/R2283</f>
        <v>0.0006368186031</v>
      </c>
      <c r="AD2283" s="20">
        <f t="shared" ref="AD2283:AD2284" si="757">J2283/R2283</f>
        <v>0.001447012263</v>
      </c>
      <c r="AE2283" s="20">
        <f t="shared" si="748"/>
        <v>41.03430162</v>
      </c>
      <c r="AF2283" s="22" t="b">
        <f t="shared" si="4"/>
        <v>0</v>
      </c>
      <c r="AG2283" s="20" t="b">
        <f t="shared" si="5"/>
        <v>0</v>
      </c>
      <c r="AH2283" s="20" t="b">
        <f t="shared" si="6"/>
        <v>0</v>
      </c>
      <c r="AI2283" s="20" t="b">
        <f t="shared" si="7"/>
        <v>0</v>
      </c>
      <c r="AJ2283" s="20"/>
      <c r="AK2283" s="20"/>
      <c r="AL2283" s="20"/>
      <c r="AM2283" s="20"/>
      <c r="AN2283" s="20"/>
      <c r="AO2283" s="20"/>
      <c r="AP2283" s="20"/>
      <c r="AQ2283" s="20"/>
      <c r="AR2283" s="23"/>
      <c r="AS2283" s="23"/>
      <c r="AT2283" s="23"/>
      <c r="AU2283" s="23"/>
      <c r="AV2283" s="23"/>
    </row>
    <row r="2284" ht="15.75" customHeight="1">
      <c r="A2284" s="17" t="str">
        <f t="shared" si="1"/>
        <v>Colombia-The Americas2007</v>
      </c>
      <c r="B2284" s="17" t="s">
        <v>271</v>
      </c>
      <c r="C2284" s="18" t="s">
        <v>259</v>
      </c>
      <c r="D2284" s="19" t="s">
        <v>86</v>
      </c>
      <c r="E2284" s="17">
        <v>2.487352968E9</v>
      </c>
      <c r="F2284" s="18">
        <v>0.061</v>
      </c>
      <c r="G2284" s="18">
        <v>227.0</v>
      </c>
      <c r="H2284" s="18">
        <v>0.129</v>
      </c>
      <c r="I2284" s="20">
        <f t="array" ref="I2284:J2284">IFNA(VLOOKUP(A2284,ENERGY!$A$2:$F$2692,{5,6},0),0)</f>
        <v>25205</v>
      </c>
      <c r="J2284" s="20">
        <v>55661.0</v>
      </c>
      <c r="K2284" s="20">
        <f t="array" ref="K2284:S2284">VLOOKUP(A2284,'HUMAN RESOURCES'!$A$2:$M$2692,{2,3,4,5,6,7,8,9,10},0)</f>
        <v>0.021</v>
      </c>
      <c r="L2284" s="20">
        <v>0.017</v>
      </c>
      <c r="M2284" s="20">
        <v>77.0</v>
      </c>
      <c r="N2284" s="20">
        <v>69.0</v>
      </c>
      <c r="O2284" s="20">
        <v>0.3</v>
      </c>
      <c r="P2284" s="20">
        <v>0.648</v>
      </c>
      <c r="Q2284" s="20">
        <v>0.052</v>
      </c>
      <c r="R2284" s="20">
        <v>4.449839E7</v>
      </c>
      <c r="S2284" s="20">
        <v>0.742</v>
      </c>
      <c r="T2284" s="20">
        <f t="array" ref="T2284:U2284">VLOOKUP(A2284,TOURISM!$A$2:$F$2692,{3,6},0)</f>
        <v>2262000000</v>
      </c>
      <c r="U2284" s="20">
        <v>2.093E9</v>
      </c>
      <c r="V2284" s="20">
        <f t="array" ref="V2284:AA2284">VLOOKUP(A2284,BUSINESS!$A$2:$J$2692,{4,5,6,7,8,9},0)</f>
        <v>0.842</v>
      </c>
      <c r="W2284" s="20">
        <v>42.0</v>
      </c>
      <c r="X2284" s="20"/>
      <c r="Y2284" s="20">
        <v>268.0</v>
      </c>
      <c r="Z2284" s="20">
        <v>0.218</v>
      </c>
      <c r="AA2284" s="20">
        <v>0.763</v>
      </c>
      <c r="AB2284" s="21">
        <f t="shared" si="706"/>
        <v>55.89759468</v>
      </c>
      <c r="AC2284" s="20">
        <f t="shared" si="756"/>
        <v>0.0005664249875</v>
      </c>
      <c r="AD2284" s="20">
        <f t="shared" si="757"/>
        <v>0.001250854244</v>
      </c>
      <c r="AE2284" s="20">
        <f t="shared" si="748"/>
        <v>47.0354096</v>
      </c>
      <c r="AF2284" s="22" t="b">
        <f t="shared" si="4"/>
        <v>0</v>
      </c>
      <c r="AG2284" s="20" t="b">
        <f t="shared" si="5"/>
        <v>0</v>
      </c>
      <c r="AH2284" s="20" t="b">
        <f t="shared" si="6"/>
        <v>0</v>
      </c>
      <c r="AI2284" s="20" t="b">
        <f t="shared" si="7"/>
        <v>0</v>
      </c>
      <c r="AJ2284" s="20"/>
      <c r="AK2284" s="20"/>
      <c r="AL2284" s="20"/>
      <c r="AM2284" s="20"/>
      <c r="AN2284" s="20"/>
      <c r="AO2284" s="20"/>
      <c r="AP2284" s="20"/>
      <c r="AQ2284" s="20"/>
      <c r="AR2284" s="23"/>
      <c r="AS2284" s="23"/>
      <c r="AT2284" s="23"/>
      <c r="AU2284" s="23"/>
      <c r="AV2284" s="23"/>
    </row>
    <row r="2285" ht="15.75" customHeight="1">
      <c r="A2285" s="17" t="str">
        <f t="shared" si="1"/>
        <v>Colombia-The Americas2008</v>
      </c>
      <c r="B2285" s="17" t="s">
        <v>271</v>
      </c>
      <c r="C2285" s="18" t="s">
        <v>259</v>
      </c>
      <c r="D2285" s="19" t="s">
        <v>87</v>
      </c>
      <c r="E2285" s="17">
        <v>2.491800559E9</v>
      </c>
      <c r="F2285" s="18">
        <v>0.063</v>
      </c>
      <c r="G2285" s="18">
        <v>291.0</v>
      </c>
      <c r="H2285" s="18">
        <v>0.154</v>
      </c>
      <c r="I2285" s="20">
        <f t="array" ref="I2285:J2285">IFNA(VLOOKUP(A2285,ENERGY!$A$2:$F$2692,{5,6},0),0)</f>
        <v>0</v>
      </c>
      <c r="J2285" s="20">
        <v>0.0</v>
      </c>
      <c r="K2285" s="20">
        <f t="array" ref="K2285:S2285">VLOOKUP(A2285,'HUMAN RESOURCES'!$A$2:$M$2692,{2,3,4,5,6,7,8,9,10},0)</f>
        <v>0.02</v>
      </c>
      <c r="L2285" s="20">
        <v>0.017</v>
      </c>
      <c r="M2285" s="20">
        <v>77.0</v>
      </c>
      <c r="N2285" s="20">
        <v>69.0</v>
      </c>
      <c r="O2285" s="20">
        <v>0.295</v>
      </c>
      <c r="P2285" s="20">
        <v>0.651</v>
      </c>
      <c r="Q2285" s="20">
        <v>0.054</v>
      </c>
      <c r="R2285" s="20">
        <v>4.5153037E7</v>
      </c>
      <c r="S2285" s="20">
        <v>0.745</v>
      </c>
      <c r="T2285" s="20">
        <f t="array" ref="T2285:U2285">VLOOKUP(A2285,TOURISM!$A$2:$F$2692,{3,6},0)</f>
        <v>2438000000</v>
      </c>
      <c r="U2285" s="20">
        <v>2.337E9</v>
      </c>
      <c r="V2285" s="20">
        <f t="array" ref="V2285:AA2285">VLOOKUP(A2285,BUSINESS!$A$2:$J$2692,{4,5,6,7,8,9},0)</f>
        <v>0.801</v>
      </c>
      <c r="W2285" s="20">
        <v>36.0</v>
      </c>
      <c r="X2285" s="20"/>
      <c r="Y2285" s="20">
        <v>256.0</v>
      </c>
      <c r="Z2285" s="20">
        <v>0.256</v>
      </c>
      <c r="AA2285" s="20">
        <v>0.916</v>
      </c>
      <c r="AB2285" s="21">
        <f t="shared" si="706"/>
        <v>55.18566911</v>
      </c>
      <c r="AC2285" s="20"/>
      <c r="AD2285" s="20"/>
      <c r="AE2285" s="20">
        <f t="shared" si="748"/>
        <v>51.7573159</v>
      </c>
      <c r="AF2285" s="22" t="b">
        <f t="shared" si="4"/>
        <v>0</v>
      </c>
      <c r="AG2285" s="20" t="b">
        <f t="shared" si="5"/>
        <v>0</v>
      </c>
      <c r="AH2285" s="20" t="b">
        <f t="shared" si="6"/>
        <v>0</v>
      </c>
      <c r="AI2285" s="20" t="b">
        <f t="shared" si="7"/>
        <v>0</v>
      </c>
      <c r="AJ2285" s="20"/>
      <c r="AK2285" s="20"/>
      <c r="AL2285" s="20"/>
      <c r="AM2285" s="20"/>
      <c r="AN2285" s="20"/>
      <c r="AO2285" s="20"/>
      <c r="AP2285" s="20"/>
      <c r="AQ2285" s="20"/>
      <c r="AR2285" s="23"/>
      <c r="AS2285" s="23"/>
      <c r="AT2285" s="23"/>
      <c r="AU2285" s="23"/>
      <c r="AV2285" s="23"/>
    </row>
    <row r="2286" ht="15.75" customHeight="1">
      <c r="A2286" s="17" t="str">
        <f t="shared" si="1"/>
        <v>Colombia-The Americas2009</v>
      </c>
      <c r="B2286" s="17" t="s">
        <v>271</v>
      </c>
      <c r="C2286" s="18" t="s">
        <v>259</v>
      </c>
      <c r="D2286" s="19" t="s">
        <v>88</v>
      </c>
      <c r="E2286" s="17">
        <v>2.498932961E9</v>
      </c>
      <c r="F2286" s="18">
        <v>0.066</v>
      </c>
      <c r="G2286" s="18">
        <v>358.0</v>
      </c>
      <c r="H2286" s="18">
        <v>0.172</v>
      </c>
      <c r="I2286" s="20">
        <f t="array" ref="I2286:J2286">IFNA(VLOOKUP(A2286,ENERGY!$A$2:$F$2692,{5,6},0),0)</f>
        <v>25736</v>
      </c>
      <c r="J2286" s="20">
        <v>57422.0</v>
      </c>
      <c r="K2286" s="20">
        <f t="array" ref="K2286:S2286">VLOOKUP(A2286,'HUMAN RESOURCES'!$A$2:$M$2692,{2,3,4,5,6,7,8,9,10},0)</f>
        <v>0.02</v>
      </c>
      <c r="L2286" s="20">
        <v>0.016</v>
      </c>
      <c r="M2286" s="20">
        <v>77.0</v>
      </c>
      <c r="N2286" s="20">
        <v>70.0</v>
      </c>
      <c r="O2286" s="20">
        <v>0.291</v>
      </c>
      <c r="P2286" s="20">
        <v>0.654</v>
      </c>
      <c r="Q2286" s="20">
        <v>0.055</v>
      </c>
      <c r="R2286" s="20">
        <v>4.5802561E7</v>
      </c>
      <c r="S2286" s="20">
        <v>0.747</v>
      </c>
      <c r="T2286" s="20">
        <f t="array" ref="T2286:U2286">VLOOKUP(A2286,TOURISM!$A$2:$F$2692,{3,6},0)</f>
        <v>2609000000</v>
      </c>
      <c r="U2286" s="20">
        <v>2.301E9</v>
      </c>
      <c r="V2286" s="20">
        <f t="array" ref="V2286:AA2286">VLOOKUP(A2286,BUSINESS!$A$2:$J$2692,{4,5,6,7,8,9},0)</f>
        <v>0.803</v>
      </c>
      <c r="W2286" s="20">
        <v>20.0</v>
      </c>
      <c r="X2286" s="20"/>
      <c r="Y2286" s="20">
        <v>208.0</v>
      </c>
      <c r="Z2286" s="20">
        <v>0.3</v>
      </c>
      <c r="AA2286" s="20">
        <v>0.92</v>
      </c>
      <c r="AB2286" s="21">
        <f t="shared" si="706"/>
        <v>54.55880428</v>
      </c>
      <c r="AC2286" s="20">
        <f t="shared" ref="AC2286:AC2287" si="758">I2286/R2286</f>
        <v>0.0005618899782</v>
      </c>
      <c r="AD2286" s="20">
        <f t="shared" ref="AD2286:AD2287" si="759">J2286/R2286</f>
        <v>0.001253685356</v>
      </c>
      <c r="AE2286" s="20">
        <f t="shared" si="748"/>
        <v>50.23736555</v>
      </c>
      <c r="AF2286" s="22" t="b">
        <f t="shared" si="4"/>
        <v>0</v>
      </c>
      <c r="AG2286" s="20" t="b">
        <f t="shared" si="5"/>
        <v>0</v>
      </c>
      <c r="AH2286" s="20" t="b">
        <f t="shared" si="6"/>
        <v>0</v>
      </c>
      <c r="AI2286" s="20" t="b">
        <f t="shared" si="7"/>
        <v>0</v>
      </c>
      <c r="AJ2286" s="20"/>
      <c r="AK2286" s="20"/>
      <c r="AL2286" s="20"/>
      <c r="AM2286" s="20"/>
      <c r="AN2286" s="20"/>
      <c r="AO2286" s="20"/>
      <c r="AP2286" s="20"/>
      <c r="AQ2286" s="20"/>
      <c r="AR2286" s="23"/>
      <c r="AS2286" s="23"/>
      <c r="AT2286" s="23"/>
      <c r="AU2286" s="23"/>
      <c r="AV2286" s="23"/>
    </row>
    <row r="2287" ht="15.75" customHeight="1">
      <c r="A2287" s="17" t="str">
        <f t="shared" si="1"/>
        <v>Colombia-The Americas2010</v>
      </c>
      <c r="B2287" s="17" t="s">
        <v>271</v>
      </c>
      <c r="C2287" s="18" t="s">
        <v>259</v>
      </c>
      <c r="D2287" s="19" t="s">
        <v>89</v>
      </c>
      <c r="E2287" s="17">
        <v>2.499269391E9</v>
      </c>
      <c r="F2287" s="18">
        <v>0.07</v>
      </c>
      <c r="G2287" s="18">
        <v>358.0</v>
      </c>
      <c r="H2287" s="18">
        <v>0.13</v>
      </c>
      <c r="I2287" s="20">
        <f t="array" ref="I2287:J2287">IFNA(VLOOKUP(A2287,ENERGY!$A$2:$F$2692,{5,6},0),0)</f>
        <v>28568</v>
      </c>
      <c r="J2287" s="20">
        <v>62940.0</v>
      </c>
      <c r="K2287" s="20">
        <f t="array" ref="K2287:S2287">VLOOKUP(A2287,'HUMAN RESOURCES'!$A$2:$M$2692,{2,3,4,5,6,7,8,9,10},0)</f>
        <v>0.02</v>
      </c>
      <c r="L2287" s="20">
        <v>0.016</v>
      </c>
      <c r="M2287" s="20">
        <v>77.0</v>
      </c>
      <c r="N2287" s="20">
        <v>70.0</v>
      </c>
      <c r="O2287" s="20">
        <v>0.288</v>
      </c>
      <c r="P2287" s="20">
        <v>0.656</v>
      </c>
      <c r="Q2287" s="20">
        <v>0.056</v>
      </c>
      <c r="R2287" s="20">
        <v>4.6444798E7</v>
      </c>
      <c r="S2287" s="20">
        <v>0.75</v>
      </c>
      <c r="T2287" s="20">
        <f t="array" ref="T2287:U2287">VLOOKUP(A2287,TOURISM!$A$2:$F$2692,{3,6},0)</f>
        <v>2727000000</v>
      </c>
      <c r="U2287" s="20">
        <v>2.373E9</v>
      </c>
      <c r="V2287" s="20">
        <f t="array" ref="V2287:AA2287">VLOOKUP(A2287,BUSINESS!$A$2:$J$2692,{4,5,6,7,8,9},0)</f>
        <v>0.803</v>
      </c>
      <c r="W2287" s="20">
        <v>14.0</v>
      </c>
      <c r="X2287" s="20"/>
      <c r="Y2287" s="20">
        <v>208.0</v>
      </c>
      <c r="Z2287" s="20">
        <v>0.365</v>
      </c>
      <c r="AA2287" s="20">
        <v>0.958</v>
      </c>
      <c r="AB2287" s="21">
        <f t="shared" si="706"/>
        <v>53.81161074</v>
      </c>
      <c r="AC2287" s="20">
        <f t="shared" si="758"/>
        <v>0.0006150957961</v>
      </c>
      <c r="AD2287" s="20">
        <f t="shared" si="759"/>
        <v>0.001355157148</v>
      </c>
      <c r="AE2287" s="20">
        <f t="shared" si="748"/>
        <v>51.09291249</v>
      </c>
      <c r="AF2287" s="22" t="b">
        <f t="shared" si="4"/>
        <v>0</v>
      </c>
      <c r="AG2287" s="20" t="b">
        <f t="shared" si="5"/>
        <v>0</v>
      </c>
      <c r="AH2287" s="20" t="b">
        <f t="shared" si="6"/>
        <v>0</v>
      </c>
      <c r="AI2287" s="20" t="b">
        <f t="shared" si="7"/>
        <v>0</v>
      </c>
      <c r="AJ2287" s="20"/>
      <c r="AK2287" s="20"/>
      <c r="AL2287" s="20"/>
      <c r="AM2287" s="20"/>
      <c r="AN2287" s="20"/>
      <c r="AO2287" s="20"/>
      <c r="AP2287" s="20"/>
      <c r="AQ2287" s="20"/>
      <c r="AR2287" s="23"/>
      <c r="AS2287" s="23"/>
      <c r="AT2287" s="23"/>
      <c r="AU2287" s="23"/>
      <c r="AV2287" s="23"/>
    </row>
    <row r="2288" ht="15.75" customHeight="1">
      <c r="A2288" s="17" t="str">
        <f t="shared" si="1"/>
        <v>Colombia-The Americas2011</v>
      </c>
      <c r="B2288" s="17" t="s">
        <v>271</v>
      </c>
      <c r="C2288" s="18" t="s">
        <v>259</v>
      </c>
      <c r="D2288" s="19" t="s">
        <v>90</v>
      </c>
      <c r="E2288" s="17">
        <v>2.505620416E9</v>
      </c>
      <c r="F2288" s="18">
        <v>0.068</v>
      </c>
      <c r="G2288" s="18">
        <v>418.0</v>
      </c>
      <c r="H2288" s="18">
        <v>0.094</v>
      </c>
      <c r="I2288" s="20">
        <f t="array" ref="I2288:J2288">IFNA(VLOOKUP(A2288,ENERGY!$A$2:$F$2692,{5,6},0),0)</f>
        <v>0</v>
      </c>
      <c r="J2288" s="20">
        <v>0.0</v>
      </c>
      <c r="K2288" s="20">
        <f t="array" ref="K2288:S2288">VLOOKUP(A2288,'HUMAN RESOURCES'!$A$2:$M$2692,{2,3,4,5,6,7,8,9,10},0)</f>
        <v>0.019</v>
      </c>
      <c r="L2288" s="20">
        <v>0.015</v>
      </c>
      <c r="M2288" s="20">
        <v>77.0</v>
      </c>
      <c r="N2288" s="20">
        <v>70.0</v>
      </c>
      <c r="O2288" s="20">
        <v>0.284</v>
      </c>
      <c r="P2288" s="20">
        <v>0.658</v>
      </c>
      <c r="Q2288" s="20">
        <v>0.058</v>
      </c>
      <c r="R2288" s="20">
        <v>4.7078792E7</v>
      </c>
      <c r="S2288" s="20">
        <v>0.753</v>
      </c>
      <c r="T2288" s="20">
        <f t="array" ref="T2288:U2288">VLOOKUP(A2288,TOURISM!$A$2:$F$2692,{3,6},0)</f>
        <v>2992000000</v>
      </c>
      <c r="U2288" s="20">
        <v>2.842E9</v>
      </c>
      <c r="V2288" s="20">
        <f t="array" ref="V2288:AA2288">VLOOKUP(A2288,BUSINESS!$A$2:$J$2692,{4,5,6,7,8,9},0)</f>
        <v>0.764</v>
      </c>
      <c r="W2288" s="20">
        <v>14.0</v>
      </c>
      <c r="X2288" s="20"/>
      <c r="Y2288" s="20">
        <v>193.0</v>
      </c>
      <c r="Z2288" s="20">
        <v>0.404</v>
      </c>
      <c r="AA2288" s="20">
        <v>0.981</v>
      </c>
      <c r="AB2288" s="21">
        <f t="shared" si="706"/>
        <v>53.22185021</v>
      </c>
      <c r="AC2288" s="20"/>
      <c r="AD2288" s="20"/>
      <c r="AE2288" s="20">
        <f t="shared" si="748"/>
        <v>60.36688452</v>
      </c>
      <c r="AF2288" s="22" t="b">
        <f t="shared" si="4"/>
        <v>0</v>
      </c>
      <c r="AG2288" s="20" t="b">
        <f t="shared" si="5"/>
        <v>0</v>
      </c>
      <c r="AH2288" s="20" t="b">
        <f t="shared" si="6"/>
        <v>0</v>
      </c>
      <c r="AI2288" s="20" t="b">
        <f t="shared" si="7"/>
        <v>0</v>
      </c>
      <c r="AJ2288" s="20"/>
      <c r="AK2288" s="20"/>
      <c r="AL2288" s="20"/>
      <c r="AM2288" s="20"/>
      <c r="AN2288" s="20"/>
      <c r="AO2288" s="20"/>
      <c r="AP2288" s="20"/>
      <c r="AQ2288" s="20"/>
      <c r="AR2288" s="23"/>
      <c r="AS2288" s="23"/>
      <c r="AT2288" s="23"/>
      <c r="AU2288" s="23"/>
      <c r="AV2288" s="23"/>
    </row>
    <row r="2289" ht="15.75" customHeight="1">
      <c r="A2289" s="17" t="str">
        <f t="shared" si="1"/>
        <v>Colombia-The Americas2012</v>
      </c>
      <c r="B2289" s="17" t="s">
        <v>271</v>
      </c>
      <c r="C2289" s="18" t="s">
        <v>259</v>
      </c>
      <c r="D2289" s="19" t="s">
        <v>91</v>
      </c>
      <c r="E2289" s="17">
        <v>2.523359941E9</v>
      </c>
      <c r="F2289" s="18">
        <v>0.065</v>
      </c>
      <c r="G2289" s="18">
        <v>466.0</v>
      </c>
      <c r="H2289" s="18">
        <v>0.112</v>
      </c>
      <c r="I2289" s="20">
        <f t="array" ref="I2289:J2289">IFNA(VLOOKUP(A2289,ENERGY!$A$2:$F$2692,{5,6},0),0)</f>
        <v>26001</v>
      </c>
      <c r="J2289" s="20">
        <v>55071.0</v>
      </c>
      <c r="K2289" s="20">
        <f t="array" ref="K2289:S2289">VLOOKUP(A2289,'HUMAN RESOURCES'!$A$2:$M$2692,{2,3,4,5,6,7,8,9,10},0)</f>
        <v>0.019</v>
      </c>
      <c r="L2289" s="20">
        <v>0.015</v>
      </c>
      <c r="M2289" s="20">
        <v>78.0</v>
      </c>
      <c r="N2289" s="20">
        <v>70.0</v>
      </c>
      <c r="O2289" s="20">
        <v>0.28</v>
      </c>
      <c r="P2289" s="20">
        <v>0.66</v>
      </c>
      <c r="Q2289" s="20">
        <v>0.06</v>
      </c>
      <c r="R2289" s="20">
        <v>4.7704427E7</v>
      </c>
      <c r="S2289" s="20">
        <v>0.756</v>
      </c>
      <c r="T2289" s="20">
        <f t="array" ref="T2289:U2289">VLOOKUP(A2289,TOURISM!$A$2:$F$2692,{3,6},0)</f>
        <v>3257000000</v>
      </c>
      <c r="U2289" s="20">
        <v>3.364E9</v>
      </c>
      <c r="V2289" s="20">
        <f t="array" ref="V2289:AA2289">VLOOKUP(A2289,BUSINESS!$A$2:$J$2692,{4,5,6,7,8,9},0)</f>
        <v>0.76</v>
      </c>
      <c r="W2289" s="20">
        <v>15.0</v>
      </c>
      <c r="X2289" s="20">
        <v>42.0</v>
      </c>
      <c r="Y2289" s="20">
        <v>203.0</v>
      </c>
      <c r="Z2289" s="20">
        <v>0.49</v>
      </c>
      <c r="AA2289" s="20">
        <v>1.029</v>
      </c>
      <c r="AB2289" s="21">
        <f t="shared" si="706"/>
        <v>52.89571848</v>
      </c>
      <c r="AC2289" s="20">
        <f>I2289/R2289</f>
        <v>0.0005450437545</v>
      </c>
      <c r="AD2289" s="20">
        <f>J2289/R2289</f>
        <v>0.001154421161</v>
      </c>
      <c r="AE2289" s="20">
        <f t="shared" si="748"/>
        <v>70.51756433</v>
      </c>
      <c r="AF2289" s="22" t="b">
        <f t="shared" si="4"/>
        <v>0</v>
      </c>
      <c r="AG2289" s="20" t="b">
        <f t="shared" si="5"/>
        <v>0</v>
      </c>
      <c r="AH2289" s="20" t="b">
        <f t="shared" si="6"/>
        <v>0</v>
      </c>
      <c r="AI2289" s="20" t="b">
        <f t="shared" si="7"/>
        <v>0</v>
      </c>
      <c r="AJ2289" s="20"/>
      <c r="AK2289" s="20"/>
      <c r="AL2289" s="20"/>
      <c r="AM2289" s="20"/>
      <c r="AN2289" s="20"/>
      <c r="AO2289" s="20"/>
      <c r="AP2289" s="20"/>
      <c r="AQ2289" s="20"/>
      <c r="AR2289" s="23"/>
      <c r="AS2289" s="23"/>
      <c r="AT2289" s="23"/>
      <c r="AU2289" s="23"/>
      <c r="AV2289" s="23"/>
    </row>
    <row r="2290" ht="15.75" customHeight="1">
      <c r="A2290" s="17" t="str">
        <f t="shared" si="1"/>
        <v>Colombia-The Americas2000</v>
      </c>
      <c r="B2290" s="17" t="s">
        <v>271</v>
      </c>
      <c r="C2290" s="18" t="s">
        <v>259</v>
      </c>
      <c r="D2290" s="19" t="s">
        <v>76</v>
      </c>
      <c r="E2290" s="17">
        <v>2.523462649E9</v>
      </c>
      <c r="F2290" s="18">
        <v>0.068</v>
      </c>
      <c r="G2290" s="18">
        <v>530.0</v>
      </c>
      <c r="H2290" s="18">
        <v>0.126</v>
      </c>
      <c r="I2290" s="20" t="str">
        <f t="array" ref="I2290:J2290">IFNA(VLOOKUP(A2290,ENERGY!$A$2:$F$2692,{5,6},0),0)</f>
        <v/>
      </c>
      <c r="J2290" s="20"/>
      <c r="K2290" s="20">
        <f t="array" ref="K2290:S2290">VLOOKUP(A2290,'HUMAN RESOURCES'!$A$2:$M$2692,{2,3,4,5,6,7,8,9,10},0)</f>
        <v>0.023</v>
      </c>
      <c r="L2290" s="20">
        <v>0.021</v>
      </c>
      <c r="M2290" s="20">
        <v>75.0</v>
      </c>
      <c r="N2290" s="20">
        <v>67.0</v>
      </c>
      <c r="O2290" s="20">
        <v>0.328</v>
      </c>
      <c r="P2290" s="20">
        <v>0.624</v>
      </c>
      <c r="Q2290" s="20">
        <v>0.047</v>
      </c>
      <c r="R2290" s="20">
        <v>3.9897984E7</v>
      </c>
      <c r="S2290" s="20">
        <v>0.721</v>
      </c>
      <c r="T2290" s="20">
        <f t="array" ref="T2290:U2290">VLOOKUP(A2290,TOURISM!$A$2:$F$2692,{3,6},0)</f>
        <v>1313000000</v>
      </c>
      <c r="U2290" s="20">
        <v>1.452E9</v>
      </c>
      <c r="V2290" s="20" t="str">
        <f t="array" ref="V2290:AA2290">VLOOKUP(A2290,BUSINESS!$A$2:$J$2692,{4,5,6,7,8,9},0)</f>
        <v/>
      </c>
      <c r="W2290" s="20"/>
      <c r="X2290" s="20"/>
      <c r="Y2290" s="20"/>
      <c r="Z2290" s="20">
        <v>0.022</v>
      </c>
      <c r="AA2290" s="20">
        <v>0.057</v>
      </c>
      <c r="AB2290" s="21">
        <f t="shared" si="706"/>
        <v>63.2478736</v>
      </c>
      <c r="AC2290" s="20"/>
      <c r="AD2290" s="20"/>
      <c r="AE2290" s="20">
        <f t="shared" si="748"/>
        <v>36.39281624</v>
      </c>
      <c r="AF2290" s="22" t="b">
        <f t="shared" si="4"/>
        <v>0</v>
      </c>
      <c r="AG2290" s="20" t="b">
        <f t="shared" si="5"/>
        <v>0</v>
      </c>
      <c r="AH2290" s="20" t="b">
        <f t="shared" si="6"/>
        <v>0</v>
      </c>
      <c r="AI2290" s="20" t="b">
        <f t="shared" si="7"/>
        <v>0</v>
      </c>
      <c r="AJ2290" s="20"/>
      <c r="AK2290" s="20"/>
      <c r="AL2290" s="20"/>
      <c r="AM2290" s="20"/>
      <c r="AN2290" s="20"/>
      <c r="AO2290" s="20"/>
      <c r="AP2290" s="20"/>
      <c r="AQ2290" s="20"/>
      <c r="AR2290" s="23"/>
      <c r="AS2290" s="23"/>
      <c r="AT2290" s="23"/>
      <c r="AU2290" s="23"/>
      <c r="AV2290" s="23"/>
    </row>
    <row r="2291" ht="15.75" customHeight="1">
      <c r="A2291" s="17" t="str">
        <f t="shared" si="1"/>
        <v>Costa Rica-The Americas2001</v>
      </c>
      <c r="B2291" s="17" t="s">
        <v>272</v>
      </c>
      <c r="C2291" s="18" t="s">
        <v>259</v>
      </c>
      <c r="D2291" s="19" t="s">
        <v>77</v>
      </c>
      <c r="E2291" s="17">
        <v>2.904662605E9</v>
      </c>
      <c r="F2291" s="18">
        <v>0.071</v>
      </c>
      <c r="G2291" s="18">
        <v>287.0</v>
      </c>
      <c r="H2291" s="18">
        <v>0.249</v>
      </c>
      <c r="I2291" s="20">
        <f t="array" ref="I2291:J2291">IFNA(VLOOKUP(A2291,ENERGY!$A$2:$F$2692,{5,6},0),0)</f>
        <v>4655</v>
      </c>
      <c r="J2291" s="20"/>
      <c r="K2291" s="20">
        <f t="array" ref="K2291:S2291">VLOOKUP(A2291,'HUMAN RESOURCES'!$A$2:$M$2692,{2,3,4,5,6,7,8,9,10},0)</f>
        <v>0.02</v>
      </c>
      <c r="L2291" s="20">
        <v>0.011</v>
      </c>
      <c r="M2291" s="20">
        <v>80.0</v>
      </c>
      <c r="N2291" s="20">
        <v>76.0</v>
      </c>
      <c r="O2291" s="20">
        <v>0.308</v>
      </c>
      <c r="P2291" s="20">
        <v>0.637</v>
      </c>
      <c r="Q2291" s="20">
        <v>0.055</v>
      </c>
      <c r="R2291" s="20">
        <v>4013488.0</v>
      </c>
      <c r="S2291" s="20">
        <v>0.604</v>
      </c>
      <c r="T2291" s="20">
        <f t="array" ref="T2291:U2291">VLOOKUP(A2291,TOURISM!$A$2:$F$2692,{3,6},0)</f>
        <v>1339000000</v>
      </c>
      <c r="U2291" s="20">
        <v>4.34E8</v>
      </c>
      <c r="V2291" s="20" t="str">
        <f t="array" ref="V2291:AA2291">VLOOKUP(A2291,BUSINESS!$A$2:$J$2692,{4,5,6,7,8,9},0)</f>
        <v/>
      </c>
      <c r="W2291" s="20"/>
      <c r="X2291" s="20"/>
      <c r="Y2291" s="20"/>
      <c r="Z2291" s="20">
        <v>0.096</v>
      </c>
      <c r="AA2291" s="20">
        <v>0.081</v>
      </c>
      <c r="AB2291" s="21">
        <f t="shared" si="706"/>
        <v>723.7252497</v>
      </c>
      <c r="AC2291" s="20">
        <f t="shared" ref="AC2291:AC2297" si="760">I2291/R2291</f>
        <v>0.001159839023</v>
      </c>
      <c r="AD2291" s="20"/>
      <c r="AE2291" s="20">
        <f t="shared" si="748"/>
        <v>108.1353675</v>
      </c>
      <c r="AF2291" s="22" t="b">
        <f t="shared" si="4"/>
        <v>0</v>
      </c>
      <c r="AG2291" s="20" t="b">
        <f t="shared" si="5"/>
        <v>0</v>
      </c>
      <c r="AH2291" s="20" t="b">
        <f t="shared" si="6"/>
        <v>0</v>
      </c>
      <c r="AI2291" s="20" t="b">
        <f t="shared" si="7"/>
        <v>0</v>
      </c>
      <c r="AJ2291" s="20"/>
      <c r="AK2291" s="20"/>
      <c r="AL2291" s="20"/>
      <c r="AM2291" s="20"/>
      <c r="AN2291" s="20"/>
      <c r="AO2291" s="20"/>
      <c r="AP2291" s="20"/>
      <c r="AQ2291" s="20"/>
      <c r="AR2291" s="23"/>
      <c r="AS2291" s="23"/>
      <c r="AT2291" s="23"/>
      <c r="AU2291" s="23"/>
      <c r="AV2291" s="23"/>
    </row>
    <row r="2292" ht="15.75" customHeight="1">
      <c r="A2292" s="17" t="str">
        <f t="shared" si="1"/>
        <v>Costa Rica-The Americas2002</v>
      </c>
      <c r="B2292" s="17" t="s">
        <v>272</v>
      </c>
      <c r="C2292" s="18" t="s">
        <v>259</v>
      </c>
      <c r="D2292" s="19" t="s">
        <v>79</v>
      </c>
      <c r="E2292" s="17">
        <v>2.905973022E9</v>
      </c>
      <c r="F2292" s="18">
        <v>0.071</v>
      </c>
      <c r="G2292" s="18">
        <v>291.0</v>
      </c>
      <c r="H2292" s="18">
        <v>0.238</v>
      </c>
      <c r="I2292" s="20">
        <f t="array" ref="I2292:J2292">IFNA(VLOOKUP(A2292,ENERGY!$A$2:$F$2692,{5,6},0),0)</f>
        <v>4646</v>
      </c>
      <c r="J2292" s="20">
        <v>7770.0</v>
      </c>
      <c r="K2292" s="20">
        <f t="array" ref="K2292:S2292">VLOOKUP(A2292,'HUMAN RESOURCES'!$A$2:$M$2692,{2,3,4,5,6,7,8,9,10},0)</f>
        <v>0.019</v>
      </c>
      <c r="L2292" s="20">
        <v>0.01</v>
      </c>
      <c r="M2292" s="20">
        <v>80.0</v>
      </c>
      <c r="N2292" s="20">
        <v>76.0</v>
      </c>
      <c r="O2292" s="20">
        <v>0.3</v>
      </c>
      <c r="P2292" s="20">
        <v>0.644</v>
      </c>
      <c r="Q2292" s="20">
        <v>0.056</v>
      </c>
      <c r="R2292" s="20">
        <v>4093840.0</v>
      </c>
      <c r="S2292" s="20">
        <v>0.618</v>
      </c>
      <c r="T2292" s="20">
        <f t="array" ref="T2292:U2292">VLOOKUP(A2292,TOURISM!$A$2:$F$2692,{3,6},0)</f>
        <v>1292000000</v>
      </c>
      <c r="U2292" s="20">
        <v>4.3E8</v>
      </c>
      <c r="V2292" s="20" t="str">
        <f t="array" ref="V2292:AA2292">VLOOKUP(A2292,BUSINESS!$A$2:$J$2692,{4,5,6,7,8,9},0)</f>
        <v/>
      </c>
      <c r="W2292" s="20"/>
      <c r="X2292" s="20"/>
      <c r="Y2292" s="20"/>
      <c r="Z2292" s="20">
        <v>0.199</v>
      </c>
      <c r="AA2292" s="20">
        <v>0.123</v>
      </c>
      <c r="AB2292" s="21">
        <f t="shared" si="706"/>
        <v>709.8403997</v>
      </c>
      <c r="AC2292" s="20">
        <f t="shared" si="760"/>
        <v>0.001134875813</v>
      </c>
      <c r="AD2292" s="20">
        <f t="shared" ref="AD2292:AD2297" si="761">J2292/R2292</f>
        <v>0.001897973541</v>
      </c>
      <c r="AE2292" s="20">
        <f t="shared" si="748"/>
        <v>105.0358588</v>
      </c>
      <c r="AF2292" s="22" t="b">
        <f t="shared" si="4"/>
        <v>0</v>
      </c>
      <c r="AG2292" s="20" t="b">
        <f t="shared" si="5"/>
        <v>0</v>
      </c>
      <c r="AH2292" s="20" t="b">
        <f t="shared" si="6"/>
        <v>0</v>
      </c>
      <c r="AI2292" s="20" t="b">
        <f t="shared" si="7"/>
        <v>0</v>
      </c>
      <c r="AJ2292" s="20"/>
      <c r="AK2292" s="20"/>
      <c r="AL2292" s="20"/>
      <c r="AM2292" s="20"/>
      <c r="AN2292" s="20"/>
      <c r="AO2292" s="20"/>
      <c r="AP2292" s="20"/>
      <c r="AQ2292" s="20"/>
      <c r="AR2292" s="23"/>
      <c r="AS2292" s="23"/>
      <c r="AT2292" s="23"/>
      <c r="AU2292" s="23"/>
      <c r="AV2292" s="23"/>
    </row>
    <row r="2293" ht="15.75" customHeight="1">
      <c r="A2293" s="17" t="str">
        <f t="shared" si="1"/>
        <v>Costa Rica-The Americas2003</v>
      </c>
      <c r="B2293" s="17" t="s">
        <v>272</v>
      </c>
      <c r="C2293" s="18" t="s">
        <v>259</v>
      </c>
      <c r="D2293" s="19" t="s">
        <v>81</v>
      </c>
      <c r="E2293" s="17">
        <v>2.915710378E9</v>
      </c>
      <c r="F2293" s="18">
        <v>0.08</v>
      </c>
      <c r="G2293" s="18">
        <v>332.0</v>
      </c>
      <c r="H2293" s="18">
        <v>0.264</v>
      </c>
      <c r="I2293" s="20">
        <f t="array" ref="I2293:J2293">IFNA(VLOOKUP(A2293,ENERGY!$A$2:$F$2692,{5,6},0),0)</f>
        <v>4561</v>
      </c>
      <c r="J2293" s="20">
        <v>7818.0</v>
      </c>
      <c r="K2293" s="20">
        <f t="array" ref="K2293:S2293">VLOOKUP(A2293,'HUMAN RESOURCES'!$A$2:$M$2692,{2,3,4,5,6,7,8,9,10},0)</f>
        <v>0.018</v>
      </c>
      <c r="L2293" s="20">
        <v>0.009</v>
      </c>
      <c r="M2293" s="20">
        <v>81.0</v>
      </c>
      <c r="N2293" s="20">
        <v>76.0</v>
      </c>
      <c r="O2293" s="20">
        <v>0.293</v>
      </c>
      <c r="P2293" s="20">
        <v>0.65</v>
      </c>
      <c r="Q2293" s="20">
        <v>0.057</v>
      </c>
      <c r="R2293" s="20">
        <v>4171145.0</v>
      </c>
      <c r="S2293" s="20">
        <v>0.631</v>
      </c>
      <c r="T2293" s="20">
        <f t="array" ref="T2293:U2293">VLOOKUP(A2293,TOURISM!$A$2:$F$2692,{3,6},0)</f>
        <v>1424000000</v>
      </c>
      <c r="U2293" s="20">
        <v>4.34E8</v>
      </c>
      <c r="V2293" s="20" t="str">
        <f t="array" ref="V2293:AA2293">VLOOKUP(A2293,BUSINESS!$A$2:$J$2692,{4,5,6,7,8,9},0)</f>
        <v/>
      </c>
      <c r="W2293" s="20">
        <v>77.0</v>
      </c>
      <c r="X2293" s="20"/>
      <c r="Y2293" s="20"/>
      <c r="Z2293" s="20">
        <v>0.203</v>
      </c>
      <c r="AA2293" s="20">
        <v>0.187</v>
      </c>
      <c r="AB2293" s="21">
        <f t="shared" si="706"/>
        <v>699.0191849</v>
      </c>
      <c r="AC2293" s="20">
        <f t="shared" si="760"/>
        <v>0.001093464744</v>
      </c>
      <c r="AD2293" s="20">
        <f t="shared" si="761"/>
        <v>0.001874305496</v>
      </c>
      <c r="AE2293" s="20">
        <f t="shared" si="748"/>
        <v>104.048169</v>
      </c>
      <c r="AF2293" s="22" t="b">
        <f t="shared" si="4"/>
        <v>0</v>
      </c>
      <c r="AG2293" s="20" t="b">
        <f t="shared" si="5"/>
        <v>0</v>
      </c>
      <c r="AH2293" s="20" t="b">
        <f t="shared" si="6"/>
        <v>0</v>
      </c>
      <c r="AI2293" s="20" t="b">
        <f t="shared" si="7"/>
        <v>0</v>
      </c>
      <c r="AJ2293" s="20"/>
      <c r="AK2293" s="20"/>
      <c r="AL2293" s="20"/>
      <c r="AM2293" s="20"/>
      <c r="AN2293" s="20"/>
      <c r="AO2293" s="20"/>
      <c r="AP2293" s="20"/>
      <c r="AQ2293" s="20"/>
      <c r="AR2293" s="23"/>
      <c r="AS2293" s="23"/>
      <c r="AT2293" s="23"/>
      <c r="AU2293" s="23"/>
      <c r="AV2293" s="23"/>
    </row>
    <row r="2294" ht="15.75" customHeight="1">
      <c r="A2294" s="17" t="str">
        <f t="shared" si="1"/>
        <v>Costa Rica-The Americas2004</v>
      </c>
      <c r="B2294" s="17" t="s">
        <v>272</v>
      </c>
      <c r="C2294" s="18" t="s">
        <v>259</v>
      </c>
      <c r="D2294" s="19" t="s">
        <v>83</v>
      </c>
      <c r="E2294" s="17">
        <v>2.925499821E9</v>
      </c>
      <c r="F2294" s="18">
        <v>0.081</v>
      </c>
      <c r="G2294" s="18">
        <v>343.0</v>
      </c>
      <c r="H2294" s="18">
        <v>0.256</v>
      </c>
      <c r="I2294" s="20">
        <f t="array" ref="I2294:J2294">IFNA(VLOOKUP(A2294,ENERGY!$A$2:$F$2692,{5,6},0),0)</f>
        <v>4586</v>
      </c>
      <c r="J2294" s="20">
        <v>8647.0</v>
      </c>
      <c r="K2294" s="20">
        <f t="array" ref="K2294:S2294">VLOOKUP(A2294,'HUMAN RESOURCES'!$A$2:$M$2692,{2,3,4,5,6,7,8,9,10},0)</f>
        <v>0.018</v>
      </c>
      <c r="L2294" s="20">
        <v>0.009</v>
      </c>
      <c r="M2294" s="20">
        <v>81.0</v>
      </c>
      <c r="N2294" s="20">
        <v>76.0</v>
      </c>
      <c r="O2294" s="20">
        <v>0.286</v>
      </c>
      <c r="P2294" s="20">
        <v>0.656</v>
      </c>
      <c r="Q2294" s="20">
        <v>0.058</v>
      </c>
      <c r="R2294" s="20">
        <v>4246336.0</v>
      </c>
      <c r="S2294" s="20">
        <v>0.644</v>
      </c>
      <c r="T2294" s="20">
        <f t="array" ref="T2294:U2294">VLOOKUP(A2294,TOURISM!$A$2:$F$2692,{3,6},0)</f>
        <v>1586000000</v>
      </c>
      <c r="U2294" s="20">
        <v>4.81E8</v>
      </c>
      <c r="V2294" s="20" t="str">
        <f t="array" ref="V2294:AA2294">VLOOKUP(A2294,BUSINESS!$A$2:$J$2692,{4,5,6,7,8,9},0)</f>
        <v/>
      </c>
      <c r="W2294" s="20">
        <v>77.0</v>
      </c>
      <c r="X2294" s="20"/>
      <c r="Y2294" s="20"/>
      <c r="Z2294" s="20">
        <v>0.208</v>
      </c>
      <c r="AA2294" s="20">
        <v>0.217</v>
      </c>
      <c r="AB2294" s="21">
        <f t="shared" si="706"/>
        <v>688.9468523</v>
      </c>
      <c r="AC2294" s="20">
        <f t="shared" si="760"/>
        <v>0.001079989902</v>
      </c>
      <c r="AD2294" s="20">
        <f t="shared" si="761"/>
        <v>0.002036343803</v>
      </c>
      <c r="AE2294" s="20">
        <f t="shared" si="748"/>
        <v>113.2741262</v>
      </c>
      <c r="AF2294" s="22" t="b">
        <f t="shared" si="4"/>
        <v>0</v>
      </c>
      <c r="AG2294" s="20" t="b">
        <f t="shared" si="5"/>
        <v>0</v>
      </c>
      <c r="AH2294" s="20" t="b">
        <f t="shared" si="6"/>
        <v>0</v>
      </c>
      <c r="AI2294" s="20" t="b">
        <f t="shared" si="7"/>
        <v>0</v>
      </c>
      <c r="AJ2294" s="20"/>
      <c r="AK2294" s="20"/>
      <c r="AL2294" s="20"/>
      <c r="AM2294" s="20"/>
      <c r="AN2294" s="20"/>
      <c r="AO2294" s="20"/>
      <c r="AP2294" s="20"/>
      <c r="AQ2294" s="20"/>
      <c r="AR2294" s="23"/>
      <c r="AS2294" s="23"/>
      <c r="AT2294" s="23"/>
      <c r="AU2294" s="23"/>
      <c r="AV2294" s="23"/>
    </row>
    <row r="2295" ht="15.75" customHeight="1">
      <c r="A2295" s="17" t="str">
        <f t="shared" si="1"/>
        <v>Costa Rica-The Americas2005</v>
      </c>
      <c r="B2295" s="17" t="s">
        <v>272</v>
      </c>
      <c r="C2295" s="18" t="s">
        <v>259</v>
      </c>
      <c r="D2295" s="19" t="s">
        <v>84</v>
      </c>
      <c r="E2295" s="17">
        <v>2.932273988E9</v>
      </c>
      <c r="F2295" s="18">
        <v>0.078</v>
      </c>
      <c r="G2295" s="18">
        <v>346.0</v>
      </c>
      <c r="H2295" s="18">
        <v>0.234</v>
      </c>
      <c r="I2295" s="20">
        <f t="array" ref="I2295:J2295">IFNA(VLOOKUP(A2295,ENERGY!$A$2:$F$2692,{5,6},0),0)</f>
        <v>3880</v>
      </c>
      <c r="J2295" s="20">
        <v>6931.0</v>
      </c>
      <c r="K2295" s="20">
        <f t="array" ref="K2295:S2295">VLOOKUP(A2295,'HUMAN RESOURCES'!$A$2:$M$2692,{2,3,4,5,6,7,8,9,10},0)</f>
        <v>0.017</v>
      </c>
      <c r="L2295" s="20">
        <v>0.009</v>
      </c>
      <c r="M2295" s="20">
        <v>81.0</v>
      </c>
      <c r="N2295" s="20">
        <v>76.0</v>
      </c>
      <c r="O2295" s="20">
        <v>0.279</v>
      </c>
      <c r="P2295" s="20">
        <v>0.662</v>
      </c>
      <c r="Q2295" s="20">
        <v>0.059</v>
      </c>
      <c r="R2295" s="20">
        <v>4320130.0</v>
      </c>
      <c r="S2295" s="20">
        <v>0.657</v>
      </c>
      <c r="T2295" s="20">
        <f t="array" ref="T2295:U2295">VLOOKUP(A2295,TOURISM!$A$2:$F$2692,{3,6},0)</f>
        <v>1810000000</v>
      </c>
      <c r="U2295" s="20">
        <v>5.56E8</v>
      </c>
      <c r="V2295" s="20">
        <f t="array" ref="V2295:AA2295">VLOOKUP(A2295,BUSINESS!$A$2:$J$2692,{4,5,6,7,8,9},0)</f>
        <v>0.552</v>
      </c>
      <c r="W2295" s="20">
        <v>77.0</v>
      </c>
      <c r="X2295" s="20"/>
      <c r="Y2295" s="20">
        <v>402.0</v>
      </c>
      <c r="Z2295" s="20">
        <v>0.221</v>
      </c>
      <c r="AA2295" s="20">
        <v>0.255</v>
      </c>
      <c r="AB2295" s="21">
        <f t="shared" si="706"/>
        <v>678.7467016</v>
      </c>
      <c r="AC2295" s="20">
        <f t="shared" si="760"/>
        <v>0.0008981211214</v>
      </c>
      <c r="AD2295" s="20">
        <f t="shared" si="761"/>
        <v>0.001604349869</v>
      </c>
      <c r="AE2295" s="20">
        <f t="shared" si="748"/>
        <v>128.6998308</v>
      </c>
      <c r="AF2295" s="22" t="b">
        <f t="shared" si="4"/>
        <v>0</v>
      </c>
      <c r="AG2295" s="20" t="b">
        <f t="shared" si="5"/>
        <v>0</v>
      </c>
      <c r="AH2295" s="20" t="b">
        <f t="shared" si="6"/>
        <v>0</v>
      </c>
      <c r="AI2295" s="20" t="b">
        <f t="shared" si="7"/>
        <v>0</v>
      </c>
      <c r="AJ2295" s="20"/>
      <c r="AK2295" s="20"/>
      <c r="AL2295" s="20"/>
      <c r="AM2295" s="20"/>
      <c r="AN2295" s="20"/>
      <c r="AO2295" s="20"/>
      <c r="AP2295" s="20"/>
      <c r="AQ2295" s="20"/>
      <c r="AR2295" s="23"/>
      <c r="AS2295" s="23"/>
      <c r="AT2295" s="23"/>
      <c r="AU2295" s="23"/>
      <c r="AV2295" s="23"/>
    </row>
    <row r="2296" ht="15.75" customHeight="1">
      <c r="A2296" s="17" t="str">
        <f t="shared" si="1"/>
        <v>Costa Rica-The Americas2006</v>
      </c>
      <c r="B2296" s="17" t="s">
        <v>272</v>
      </c>
      <c r="C2296" s="18" t="s">
        <v>259</v>
      </c>
      <c r="D2296" s="19" t="s">
        <v>85</v>
      </c>
      <c r="E2296" s="17">
        <v>2.936612022E9</v>
      </c>
      <c r="F2296" s="18">
        <v>0.077</v>
      </c>
      <c r="G2296" s="18">
        <v>364.0</v>
      </c>
      <c r="H2296" s="18">
        <v>0.247</v>
      </c>
      <c r="I2296" s="20">
        <f t="array" ref="I2296:J2296">IFNA(VLOOKUP(A2296,ENERGY!$A$2:$F$2692,{5,6},0),0)</f>
        <v>4508</v>
      </c>
      <c r="J2296" s="20">
        <v>8573.0</v>
      </c>
      <c r="K2296" s="20">
        <f t="array" ref="K2296:S2296">VLOOKUP(A2296,'HUMAN RESOURCES'!$A$2:$M$2692,{2,3,4,5,6,7,8,9,10},0)</f>
        <v>0.017</v>
      </c>
      <c r="L2296" s="20">
        <v>0.009</v>
      </c>
      <c r="M2296" s="20">
        <v>81.0</v>
      </c>
      <c r="N2296" s="20">
        <v>76.0</v>
      </c>
      <c r="O2296" s="20">
        <v>0.272</v>
      </c>
      <c r="P2296" s="20">
        <v>0.668</v>
      </c>
      <c r="Q2296" s="20">
        <v>0.06</v>
      </c>
      <c r="R2296" s="20">
        <v>4392493.0</v>
      </c>
      <c r="S2296" s="20">
        <v>0.669</v>
      </c>
      <c r="T2296" s="20">
        <f t="array" ref="T2296:U2296">VLOOKUP(A2296,TOURISM!$A$2:$F$2692,{3,6},0)</f>
        <v>1865000000</v>
      </c>
      <c r="U2296" s="20">
        <v>5.77E8</v>
      </c>
      <c r="V2296" s="20">
        <f t="array" ref="V2296:AA2296">VLOOKUP(A2296,BUSINESS!$A$2:$J$2692,{4,5,6,7,8,9},0)</f>
        <v>0.552</v>
      </c>
      <c r="W2296" s="20">
        <v>77.0</v>
      </c>
      <c r="X2296" s="20"/>
      <c r="Y2296" s="20">
        <v>402.0</v>
      </c>
      <c r="Z2296" s="20">
        <v>0.251</v>
      </c>
      <c r="AA2296" s="20">
        <v>0.329</v>
      </c>
      <c r="AB2296" s="21">
        <f t="shared" si="706"/>
        <v>668.5524649</v>
      </c>
      <c r="AC2296" s="20">
        <f t="shared" si="760"/>
        <v>0.001026296456</v>
      </c>
      <c r="AD2296" s="20">
        <f t="shared" si="761"/>
        <v>0.001951739024</v>
      </c>
      <c r="AE2296" s="20">
        <f t="shared" si="748"/>
        <v>131.3604825</v>
      </c>
      <c r="AF2296" s="22" t="b">
        <f t="shared" si="4"/>
        <v>0</v>
      </c>
      <c r="AG2296" s="20" t="b">
        <f t="shared" si="5"/>
        <v>0</v>
      </c>
      <c r="AH2296" s="20" t="b">
        <f t="shared" si="6"/>
        <v>0</v>
      </c>
      <c r="AI2296" s="20" t="b">
        <f t="shared" si="7"/>
        <v>0</v>
      </c>
      <c r="AJ2296" s="20"/>
      <c r="AK2296" s="20"/>
      <c r="AL2296" s="20"/>
      <c r="AM2296" s="20"/>
      <c r="AN2296" s="20"/>
      <c r="AO2296" s="20"/>
      <c r="AP2296" s="20"/>
      <c r="AQ2296" s="20"/>
      <c r="AR2296" s="23"/>
      <c r="AS2296" s="23"/>
      <c r="AT2296" s="23"/>
      <c r="AU2296" s="23"/>
      <c r="AV2296" s="23"/>
    </row>
    <row r="2297" ht="15.75" customHeight="1">
      <c r="A2297" s="17" t="str">
        <f t="shared" si="1"/>
        <v>Costa Rica-The Americas2007</v>
      </c>
      <c r="B2297" s="17" t="s">
        <v>272</v>
      </c>
      <c r="C2297" s="18" t="s">
        <v>259</v>
      </c>
      <c r="D2297" s="19" t="s">
        <v>86</v>
      </c>
      <c r="E2297" s="17">
        <v>2.937072009E9</v>
      </c>
      <c r="F2297" s="18">
        <v>0.078</v>
      </c>
      <c r="G2297" s="18">
        <v>410.0</v>
      </c>
      <c r="H2297" s="18">
        <v>0.222</v>
      </c>
      <c r="I2297" s="20">
        <f t="array" ref="I2297:J2297">IFNA(VLOOKUP(A2297,ENERGY!$A$2:$F$2692,{5,6},0),0)</f>
        <v>3865</v>
      </c>
      <c r="J2297" s="20">
        <v>7088.0</v>
      </c>
      <c r="K2297" s="20">
        <f t="array" ref="K2297:S2297">VLOOKUP(A2297,'HUMAN RESOURCES'!$A$2:$M$2692,{2,3,4,5,6,7,8,9,10},0)</f>
        <v>0.017</v>
      </c>
      <c r="L2297" s="20">
        <v>0.009</v>
      </c>
      <c r="M2297" s="20">
        <v>81.0</v>
      </c>
      <c r="N2297" s="20">
        <v>76.0</v>
      </c>
      <c r="O2297" s="20">
        <v>0.266</v>
      </c>
      <c r="P2297" s="20">
        <v>0.673</v>
      </c>
      <c r="Q2297" s="20">
        <v>0.061</v>
      </c>
      <c r="R2297" s="20">
        <v>4463226.0</v>
      </c>
      <c r="S2297" s="20">
        <v>0.682</v>
      </c>
      <c r="T2297" s="20">
        <f t="array" ref="T2297:U2297">VLOOKUP(A2297,TOURISM!$A$2:$F$2692,{3,6},0)</f>
        <v>2221000000</v>
      </c>
      <c r="U2297" s="20">
        <v>7.51E8</v>
      </c>
      <c r="V2297" s="20">
        <f t="array" ref="V2297:AA2297">VLOOKUP(A2297,BUSINESS!$A$2:$J$2692,{4,5,6,7,8,9},0)</f>
        <v>0.552</v>
      </c>
      <c r="W2297" s="20">
        <v>77.0</v>
      </c>
      <c r="X2297" s="20"/>
      <c r="Y2297" s="20">
        <v>402.0</v>
      </c>
      <c r="Z2297" s="20">
        <v>0.284</v>
      </c>
      <c r="AA2297" s="20">
        <v>0.338</v>
      </c>
      <c r="AB2297" s="21">
        <f t="shared" si="706"/>
        <v>658.0603377</v>
      </c>
      <c r="AC2297" s="20">
        <f t="shared" si="760"/>
        <v>0.0008659655594</v>
      </c>
      <c r="AD2297" s="20">
        <f t="shared" si="761"/>
        <v>0.001588088974</v>
      </c>
      <c r="AE2297" s="20">
        <f t="shared" si="748"/>
        <v>168.2639418</v>
      </c>
      <c r="AF2297" s="22" t="b">
        <f t="shared" si="4"/>
        <v>0</v>
      </c>
      <c r="AG2297" s="20" t="b">
        <f t="shared" si="5"/>
        <v>0</v>
      </c>
      <c r="AH2297" s="20" t="b">
        <f t="shared" si="6"/>
        <v>0</v>
      </c>
      <c r="AI2297" s="20" t="b">
        <f t="shared" si="7"/>
        <v>0</v>
      </c>
      <c r="AJ2297" s="20"/>
      <c r="AK2297" s="20"/>
      <c r="AL2297" s="20"/>
      <c r="AM2297" s="20"/>
      <c r="AN2297" s="20"/>
      <c r="AO2297" s="20"/>
      <c r="AP2297" s="20"/>
      <c r="AQ2297" s="20"/>
      <c r="AR2297" s="23"/>
      <c r="AS2297" s="23"/>
      <c r="AT2297" s="23"/>
      <c r="AU2297" s="23"/>
      <c r="AV2297" s="23"/>
    </row>
    <row r="2298" ht="15.75" customHeight="1">
      <c r="A2298" s="17" t="str">
        <f t="shared" si="1"/>
        <v>Costa Rica-The Americas2008</v>
      </c>
      <c r="B2298" s="17" t="s">
        <v>272</v>
      </c>
      <c r="C2298" s="18" t="s">
        <v>259</v>
      </c>
      <c r="D2298" s="19" t="s">
        <v>87</v>
      </c>
      <c r="E2298" s="17">
        <v>2.947922183E9</v>
      </c>
      <c r="F2298" s="18">
        <v>0.084</v>
      </c>
      <c r="G2298" s="18">
        <v>525.0</v>
      </c>
      <c r="H2298" s="18">
        <v>0.128</v>
      </c>
      <c r="I2298" s="20">
        <f t="array" ref="I2298:J2298">IFNA(VLOOKUP(A2298,ENERGY!$A$2:$F$2692,{5,6},0),0)</f>
        <v>0</v>
      </c>
      <c r="J2298" s="20">
        <v>0.0</v>
      </c>
      <c r="K2298" s="20">
        <f t="array" ref="K2298:S2298">VLOOKUP(A2298,'HUMAN RESOURCES'!$A$2:$M$2692,{2,3,4,5,6,7,8,9,10},0)</f>
        <v>0.016</v>
      </c>
      <c r="L2298" s="20">
        <v>0.009</v>
      </c>
      <c r="M2298" s="20">
        <v>81.0</v>
      </c>
      <c r="N2298" s="20">
        <v>77.0</v>
      </c>
      <c r="O2298" s="20">
        <v>0.26</v>
      </c>
      <c r="P2298" s="20">
        <v>0.678</v>
      </c>
      <c r="Q2298" s="20">
        <v>0.062</v>
      </c>
      <c r="R2298" s="20">
        <v>4532711.0</v>
      </c>
      <c r="S2298" s="20">
        <v>0.694</v>
      </c>
      <c r="T2298" s="20">
        <f t="array" ref="T2298:U2298">VLOOKUP(A2298,TOURISM!$A$2:$F$2692,{3,6},0)</f>
        <v>2533000000</v>
      </c>
      <c r="U2298" s="20">
        <v>7.18E8</v>
      </c>
      <c r="V2298" s="20">
        <f t="array" ref="V2298:AA2298">VLOOKUP(A2298,BUSINESS!$A$2:$J$2692,{4,5,6,7,8,9},0)</f>
        <v>0.552</v>
      </c>
      <c r="W2298" s="20">
        <v>60.0</v>
      </c>
      <c r="X2298" s="20"/>
      <c r="Y2298" s="20">
        <v>282.0</v>
      </c>
      <c r="Z2298" s="20">
        <v>0.323</v>
      </c>
      <c r="AA2298" s="20">
        <v>0.416</v>
      </c>
      <c r="AB2298" s="21">
        <f t="shared" si="706"/>
        <v>650.366234</v>
      </c>
      <c r="AC2298" s="20"/>
      <c r="AD2298" s="20"/>
      <c r="AE2298" s="20">
        <f t="shared" si="748"/>
        <v>158.4040986</v>
      </c>
      <c r="AF2298" s="22" t="b">
        <f t="shared" si="4"/>
        <v>0</v>
      </c>
      <c r="AG2298" s="20" t="b">
        <f t="shared" si="5"/>
        <v>0</v>
      </c>
      <c r="AH2298" s="20" t="b">
        <f t="shared" si="6"/>
        <v>0</v>
      </c>
      <c r="AI2298" s="20" t="b">
        <f t="shared" si="7"/>
        <v>0</v>
      </c>
      <c r="AJ2298" s="20"/>
      <c r="AK2298" s="20"/>
      <c r="AL2298" s="20"/>
      <c r="AM2298" s="20"/>
      <c r="AN2298" s="20"/>
      <c r="AO2298" s="20"/>
      <c r="AP2298" s="20"/>
      <c r="AQ2298" s="20"/>
      <c r="AR2298" s="23"/>
      <c r="AS2298" s="23"/>
      <c r="AT2298" s="23"/>
      <c r="AU2298" s="23"/>
      <c r="AV2298" s="23"/>
    </row>
    <row r="2299" ht="15.75" customHeight="1">
      <c r="A2299" s="17" t="str">
        <f t="shared" si="1"/>
        <v>Costa Rica-The Americas2009</v>
      </c>
      <c r="B2299" s="17" t="s">
        <v>272</v>
      </c>
      <c r="C2299" s="18" t="s">
        <v>259</v>
      </c>
      <c r="D2299" s="19" t="s">
        <v>88</v>
      </c>
      <c r="E2299" s="17">
        <v>2.949637039E9</v>
      </c>
      <c r="F2299" s="18">
        <v>0.09</v>
      </c>
      <c r="G2299" s="18">
        <v>593.0</v>
      </c>
      <c r="H2299" s="18">
        <v>0.158</v>
      </c>
      <c r="I2299" s="20">
        <f t="array" ref="I2299:J2299">IFNA(VLOOKUP(A2299,ENERGY!$A$2:$F$2692,{5,6},0),0)</f>
        <v>3297</v>
      </c>
      <c r="J2299" s="20">
        <v>6626.0</v>
      </c>
      <c r="K2299" s="20">
        <f t="array" ref="K2299:S2299">VLOOKUP(A2299,'HUMAN RESOURCES'!$A$2:$M$2692,{2,3,4,5,6,7,8,9,10},0)</f>
        <v>0.016</v>
      </c>
      <c r="L2299" s="20">
        <v>0.009</v>
      </c>
      <c r="M2299" s="20">
        <v>81.0</v>
      </c>
      <c r="N2299" s="20">
        <v>77.0</v>
      </c>
      <c r="O2299" s="20">
        <v>0.255</v>
      </c>
      <c r="P2299" s="20">
        <v>0.682</v>
      </c>
      <c r="Q2299" s="20">
        <v>0.064</v>
      </c>
      <c r="R2299" s="20">
        <v>4601424.0</v>
      </c>
      <c r="S2299" s="20">
        <v>0.706</v>
      </c>
      <c r="T2299" s="20">
        <f t="array" ref="T2299:U2299">VLOOKUP(A2299,TOURISM!$A$2:$F$2692,{3,6},0)</f>
        <v>2001000000</v>
      </c>
      <c r="U2299" s="20">
        <v>4.62E8</v>
      </c>
      <c r="V2299" s="20">
        <f t="array" ref="V2299:AA2299">VLOOKUP(A2299,BUSINESS!$A$2:$J$2692,{4,5,6,7,8,9},0)</f>
        <v>0.552</v>
      </c>
      <c r="W2299" s="20">
        <v>60.0</v>
      </c>
      <c r="X2299" s="20"/>
      <c r="Y2299" s="20">
        <v>282.0</v>
      </c>
      <c r="Z2299" s="20">
        <v>0.343</v>
      </c>
      <c r="AA2299" s="20">
        <v>0.424</v>
      </c>
      <c r="AB2299" s="21">
        <f t="shared" si="706"/>
        <v>641.0270036</v>
      </c>
      <c r="AC2299" s="20">
        <f t="shared" ref="AC2299:AC2300" si="762">I2299/R2299</f>
        <v>0.0007165173216</v>
      </c>
      <c r="AD2299" s="20">
        <f t="shared" ref="AD2299:AD2300" si="763">J2299/R2299</f>
        <v>0.001439989012</v>
      </c>
      <c r="AE2299" s="20">
        <f t="shared" si="748"/>
        <v>100.4037011</v>
      </c>
      <c r="AF2299" s="22" t="b">
        <f t="shared" si="4"/>
        <v>0</v>
      </c>
      <c r="AG2299" s="20" t="b">
        <f t="shared" si="5"/>
        <v>0</v>
      </c>
      <c r="AH2299" s="20" t="b">
        <f t="shared" si="6"/>
        <v>0</v>
      </c>
      <c r="AI2299" s="20" t="b">
        <f t="shared" si="7"/>
        <v>0</v>
      </c>
      <c r="AJ2299" s="20"/>
      <c r="AK2299" s="20"/>
      <c r="AL2299" s="20"/>
      <c r="AM2299" s="20"/>
      <c r="AN2299" s="20"/>
      <c r="AO2299" s="20"/>
      <c r="AP2299" s="20"/>
      <c r="AQ2299" s="20"/>
      <c r="AR2299" s="23"/>
      <c r="AS2299" s="23"/>
      <c r="AT2299" s="23"/>
      <c r="AU2299" s="23"/>
      <c r="AV2299" s="23"/>
    </row>
    <row r="2300" ht="15.75" customHeight="1">
      <c r="A2300" s="17" t="str">
        <f t="shared" si="1"/>
        <v>Costa Rica-The Americas2010</v>
      </c>
      <c r="B2300" s="17" t="s">
        <v>272</v>
      </c>
      <c r="C2300" s="18" t="s">
        <v>259</v>
      </c>
      <c r="D2300" s="19" t="s">
        <v>89</v>
      </c>
      <c r="E2300" s="17">
        <v>2.988172424E9</v>
      </c>
      <c r="F2300" s="18">
        <v>0.097</v>
      </c>
      <c r="G2300" s="18">
        <v>619.0</v>
      </c>
      <c r="H2300" s="18">
        <v>0.197</v>
      </c>
      <c r="I2300" s="20">
        <f t="array" ref="I2300:J2300">IFNA(VLOOKUP(A2300,ENERGY!$A$2:$F$2692,{5,6},0),0)</f>
        <v>4182</v>
      </c>
      <c r="J2300" s="20">
        <v>7437.0</v>
      </c>
      <c r="K2300" s="20">
        <f t="array" ref="K2300:S2300">VLOOKUP(A2300,'HUMAN RESOURCES'!$A$2:$M$2692,{2,3,4,5,6,7,8,9,10},0)</f>
        <v>0.016</v>
      </c>
      <c r="L2300" s="20">
        <v>0.009</v>
      </c>
      <c r="M2300" s="20">
        <v>82.0</v>
      </c>
      <c r="N2300" s="20">
        <v>77.0</v>
      </c>
      <c r="O2300" s="20">
        <v>0.249</v>
      </c>
      <c r="P2300" s="20">
        <v>0.686</v>
      </c>
      <c r="Q2300" s="20">
        <v>0.065</v>
      </c>
      <c r="R2300" s="20">
        <v>4669685.0</v>
      </c>
      <c r="S2300" s="20">
        <v>0.717</v>
      </c>
      <c r="T2300" s="20">
        <f t="array" ref="T2300:U2300">VLOOKUP(A2300,TOURISM!$A$2:$F$2692,{3,6},0)</f>
        <v>2179000000</v>
      </c>
      <c r="U2300" s="20">
        <v>5.33E8</v>
      </c>
      <c r="V2300" s="20">
        <f t="array" ref="V2300:AA2300">VLOOKUP(A2300,BUSINESS!$A$2:$J$2692,{4,5,6,7,8,9},0)</f>
        <v>0.553</v>
      </c>
      <c r="W2300" s="20">
        <v>60.0</v>
      </c>
      <c r="X2300" s="20"/>
      <c r="Y2300" s="20">
        <v>272.0</v>
      </c>
      <c r="Z2300" s="20">
        <v>0.365</v>
      </c>
      <c r="AA2300" s="20">
        <v>0.67</v>
      </c>
      <c r="AB2300" s="21">
        <f t="shared" si="706"/>
        <v>639.9087784</v>
      </c>
      <c r="AC2300" s="20">
        <f t="shared" si="762"/>
        <v>0.0008955636194</v>
      </c>
      <c r="AD2300" s="20">
        <f t="shared" si="763"/>
        <v>0.001592612778</v>
      </c>
      <c r="AE2300" s="20">
        <f t="shared" si="748"/>
        <v>114.1404613</v>
      </c>
      <c r="AF2300" s="22" t="b">
        <f t="shared" si="4"/>
        <v>0</v>
      </c>
      <c r="AG2300" s="20" t="b">
        <f t="shared" si="5"/>
        <v>0</v>
      </c>
      <c r="AH2300" s="20" t="b">
        <f t="shared" si="6"/>
        <v>0</v>
      </c>
      <c r="AI2300" s="20" t="b">
        <f t="shared" si="7"/>
        <v>0</v>
      </c>
      <c r="AJ2300" s="20"/>
      <c r="AK2300" s="20"/>
      <c r="AL2300" s="20"/>
      <c r="AM2300" s="20"/>
      <c r="AN2300" s="20"/>
      <c r="AO2300" s="20"/>
      <c r="AP2300" s="20"/>
      <c r="AQ2300" s="20"/>
      <c r="AR2300" s="23"/>
      <c r="AS2300" s="23"/>
      <c r="AT2300" s="23"/>
      <c r="AU2300" s="23"/>
      <c r="AV2300" s="23"/>
    </row>
    <row r="2301" ht="15.75" customHeight="1">
      <c r="A2301" s="17" t="str">
        <f t="shared" si="1"/>
        <v>Costa Rica-The Americas2011</v>
      </c>
      <c r="B2301" s="17" t="s">
        <v>272</v>
      </c>
      <c r="C2301" s="18" t="s">
        <v>259</v>
      </c>
      <c r="D2301" s="19" t="s">
        <v>90</v>
      </c>
      <c r="E2301" s="17">
        <v>2.995360969E9</v>
      </c>
      <c r="F2301" s="18">
        <v>0.097</v>
      </c>
      <c r="G2301" s="18">
        <v>750.0</v>
      </c>
      <c r="H2301" s="18">
        <v>0.171</v>
      </c>
      <c r="I2301" s="20">
        <f t="array" ref="I2301:J2301">IFNA(VLOOKUP(A2301,ENERGY!$A$2:$F$2692,{5,6},0),0)</f>
        <v>0</v>
      </c>
      <c r="J2301" s="20">
        <v>0.0</v>
      </c>
      <c r="K2301" s="20">
        <f t="array" ref="K2301:S2301">VLOOKUP(A2301,'HUMAN RESOURCES'!$A$2:$M$2692,{2,3,4,5,6,7,8,9,10},0)</f>
        <v>0.016</v>
      </c>
      <c r="L2301" s="20">
        <v>0.009</v>
      </c>
      <c r="M2301" s="20">
        <v>82.0</v>
      </c>
      <c r="N2301" s="20">
        <v>77.0</v>
      </c>
      <c r="O2301" s="20">
        <v>0.244</v>
      </c>
      <c r="P2301" s="20">
        <v>0.689</v>
      </c>
      <c r="Q2301" s="20">
        <v>0.067</v>
      </c>
      <c r="R2301" s="20">
        <v>4737680.0</v>
      </c>
      <c r="S2301" s="20">
        <v>0.729</v>
      </c>
      <c r="T2301" s="20">
        <f t="array" ref="T2301:U2301">VLOOKUP(A2301,TOURISM!$A$2:$F$2692,{3,6},0)</f>
        <v>2375000000</v>
      </c>
      <c r="U2301" s="20">
        <v>5.22E8</v>
      </c>
      <c r="V2301" s="20">
        <f t="array" ref="V2301:AA2301">VLOOKUP(A2301,BUSINESS!$A$2:$J$2692,{4,5,6,7,8,9},0)</f>
        <v>0.553</v>
      </c>
      <c r="W2301" s="20">
        <v>60.0</v>
      </c>
      <c r="X2301" s="20"/>
      <c r="Y2301" s="20">
        <v>246.0</v>
      </c>
      <c r="Z2301" s="20">
        <v>0.392</v>
      </c>
      <c r="AA2301" s="20">
        <v>0.877</v>
      </c>
      <c r="AB2301" s="21">
        <f t="shared" si="706"/>
        <v>632.2421457</v>
      </c>
      <c r="AC2301" s="20"/>
      <c r="AD2301" s="20"/>
      <c r="AE2301" s="20">
        <f t="shared" si="748"/>
        <v>110.1805103</v>
      </c>
      <c r="AF2301" s="22" t="b">
        <f t="shared" si="4"/>
        <v>0</v>
      </c>
      <c r="AG2301" s="20" t="b">
        <f t="shared" si="5"/>
        <v>0</v>
      </c>
      <c r="AH2301" s="20" t="b">
        <f t="shared" si="6"/>
        <v>0</v>
      </c>
      <c r="AI2301" s="20" t="b">
        <f t="shared" si="7"/>
        <v>0</v>
      </c>
      <c r="AJ2301" s="20"/>
      <c r="AK2301" s="20"/>
      <c r="AL2301" s="20"/>
      <c r="AM2301" s="20"/>
      <c r="AN2301" s="20"/>
      <c r="AO2301" s="20"/>
      <c r="AP2301" s="20"/>
      <c r="AQ2301" s="20"/>
      <c r="AR2301" s="23"/>
      <c r="AS2301" s="23"/>
      <c r="AT2301" s="23"/>
      <c r="AU2301" s="23"/>
      <c r="AV2301" s="23"/>
    </row>
    <row r="2302" ht="15.75" customHeight="1">
      <c r="A2302" s="17" t="str">
        <f t="shared" si="1"/>
        <v>Costa Rica-The Americas2012</v>
      </c>
      <c r="B2302" s="17" t="s">
        <v>272</v>
      </c>
      <c r="C2302" s="18" t="s">
        <v>259</v>
      </c>
      <c r="D2302" s="19" t="s">
        <v>91</v>
      </c>
      <c r="E2302" s="17">
        <v>2.999542369E9</v>
      </c>
      <c r="F2302" s="18">
        <v>0.102</v>
      </c>
      <c r="G2302" s="18">
        <v>883.0</v>
      </c>
      <c r="H2302" s="18">
        <v>0.161</v>
      </c>
      <c r="I2302" s="20">
        <f t="array" ref="I2302:J2302">IFNA(VLOOKUP(A2302,ENERGY!$A$2:$F$2692,{5,6},0),0)</f>
        <v>0</v>
      </c>
      <c r="J2302" s="20">
        <v>0.0</v>
      </c>
      <c r="K2302" s="20">
        <f t="array" ref="K2302:S2302">VLOOKUP(A2302,'HUMAN RESOURCES'!$A$2:$M$2692,{2,3,4,5,6,7,8,9,10},0)</f>
        <v>0.015</v>
      </c>
      <c r="L2302" s="20">
        <v>0.009</v>
      </c>
      <c r="M2302" s="20">
        <v>82.0</v>
      </c>
      <c r="N2302" s="20">
        <v>78.0</v>
      </c>
      <c r="O2302" s="20">
        <v>0.239</v>
      </c>
      <c r="P2302" s="20">
        <v>0.692</v>
      </c>
      <c r="Q2302" s="20">
        <v>0.068</v>
      </c>
      <c r="R2302" s="20">
        <v>4805295.0</v>
      </c>
      <c r="S2302" s="20">
        <v>0.739</v>
      </c>
      <c r="T2302" s="20">
        <f t="array" ref="T2302:U2302">VLOOKUP(A2302,TOURISM!$A$2:$F$2692,{3,6},0)</f>
        <v>2544000000</v>
      </c>
      <c r="U2302" s="20">
        <v>5.67E8</v>
      </c>
      <c r="V2302" s="20">
        <f t="array" ref="V2302:AA2302">VLOOKUP(A2302,BUSINESS!$A$2:$J$2692,{4,5,6,7,8,9},0)</f>
        <v>0.553</v>
      </c>
      <c r="W2302" s="20">
        <v>60.0</v>
      </c>
      <c r="X2302" s="20">
        <v>109.0</v>
      </c>
      <c r="Y2302" s="20">
        <v>226.0</v>
      </c>
      <c r="Z2302" s="20">
        <v>0.475</v>
      </c>
      <c r="AA2302" s="20">
        <v>1.119</v>
      </c>
      <c r="AB2302" s="21">
        <f t="shared" si="706"/>
        <v>624.2160719</v>
      </c>
      <c r="AC2302" s="20"/>
      <c r="AD2302" s="20"/>
      <c r="AE2302" s="20">
        <f t="shared" si="748"/>
        <v>117.9948369</v>
      </c>
      <c r="AF2302" s="22" t="b">
        <f t="shared" si="4"/>
        <v>0</v>
      </c>
      <c r="AG2302" s="20" t="b">
        <f t="shared" si="5"/>
        <v>0</v>
      </c>
      <c r="AH2302" s="20" t="b">
        <f t="shared" si="6"/>
        <v>0</v>
      </c>
      <c r="AI2302" s="20" t="b">
        <f t="shared" si="7"/>
        <v>0</v>
      </c>
      <c r="AJ2302" s="20"/>
      <c r="AK2302" s="20"/>
      <c r="AL2302" s="20"/>
      <c r="AM2302" s="20"/>
      <c r="AN2302" s="20"/>
      <c r="AO2302" s="20"/>
      <c r="AP2302" s="20"/>
      <c r="AQ2302" s="20"/>
      <c r="AR2302" s="23"/>
      <c r="AS2302" s="23"/>
      <c r="AT2302" s="23"/>
      <c r="AU2302" s="23"/>
      <c r="AV2302" s="23"/>
    </row>
    <row r="2303" ht="15.75" customHeight="1">
      <c r="A2303" s="17" t="str">
        <f t="shared" si="1"/>
        <v>Costa Rica-The Americas2000</v>
      </c>
      <c r="B2303" s="17" t="s">
        <v>272</v>
      </c>
      <c r="C2303" s="18" t="s">
        <v>259</v>
      </c>
      <c r="D2303" s="19" t="s">
        <v>76</v>
      </c>
      <c r="E2303" s="17">
        <v>3.006725015E9</v>
      </c>
      <c r="F2303" s="18">
        <v>0.101</v>
      </c>
      <c r="G2303" s="18">
        <v>951.0</v>
      </c>
      <c r="H2303" s="18">
        <v>0.182</v>
      </c>
      <c r="I2303" s="20" t="str">
        <f t="array" ref="I2303:J2303">IFNA(VLOOKUP(A2303,ENERGY!$A$2:$F$2692,{5,6},0),0)</f>
        <v/>
      </c>
      <c r="J2303" s="20"/>
      <c r="K2303" s="20">
        <f t="array" ref="K2303:S2303">VLOOKUP(A2303,'HUMAN RESOURCES'!$A$2:$M$2692,{2,3,4,5,6,7,8,9,10},0)</f>
        <v>0.02</v>
      </c>
      <c r="L2303" s="20">
        <v>0.011</v>
      </c>
      <c r="M2303" s="20">
        <v>80.0</v>
      </c>
      <c r="N2303" s="20">
        <v>75.0</v>
      </c>
      <c r="O2303" s="20">
        <v>0.315</v>
      </c>
      <c r="P2303" s="20">
        <v>0.631</v>
      </c>
      <c r="Q2303" s="20">
        <v>0.055</v>
      </c>
      <c r="R2303" s="20">
        <v>3929588.0</v>
      </c>
      <c r="S2303" s="20">
        <v>0.59</v>
      </c>
      <c r="T2303" s="20">
        <f t="array" ref="T2303:U2303">VLOOKUP(A2303,TOURISM!$A$2:$F$2692,{3,6},0)</f>
        <v>1477000000</v>
      </c>
      <c r="U2303" s="20">
        <v>5.51E8</v>
      </c>
      <c r="V2303" s="20" t="str">
        <f t="array" ref="V2303:AA2303">VLOOKUP(A2303,BUSINESS!$A$2:$J$2692,{4,5,6,7,8,9},0)</f>
        <v/>
      </c>
      <c r="W2303" s="20"/>
      <c r="X2303" s="20"/>
      <c r="Y2303" s="20"/>
      <c r="Z2303" s="20">
        <v>0.058</v>
      </c>
      <c r="AA2303" s="20">
        <v>0.054</v>
      </c>
      <c r="AB2303" s="21">
        <f t="shared" si="706"/>
        <v>765.1501926</v>
      </c>
      <c r="AC2303" s="20"/>
      <c r="AD2303" s="20"/>
      <c r="AE2303" s="20">
        <f t="shared" si="748"/>
        <v>140.2182621</v>
      </c>
      <c r="AF2303" s="22" t="b">
        <f t="shared" si="4"/>
        <v>0</v>
      </c>
      <c r="AG2303" s="20" t="b">
        <f t="shared" si="5"/>
        <v>0</v>
      </c>
      <c r="AH2303" s="20" t="b">
        <f t="shared" si="6"/>
        <v>0</v>
      </c>
      <c r="AI2303" s="20" t="b">
        <f t="shared" si="7"/>
        <v>0</v>
      </c>
      <c r="AJ2303" s="20"/>
      <c r="AK2303" s="20"/>
      <c r="AL2303" s="20"/>
      <c r="AM2303" s="20"/>
      <c r="AN2303" s="20"/>
      <c r="AO2303" s="20"/>
      <c r="AP2303" s="20"/>
      <c r="AQ2303" s="20"/>
      <c r="AR2303" s="23"/>
      <c r="AS2303" s="23"/>
      <c r="AT2303" s="23"/>
      <c r="AU2303" s="23"/>
      <c r="AV2303" s="23"/>
    </row>
    <row r="2304" ht="15.75" customHeight="1">
      <c r="A2304" s="17" t="str">
        <f t="shared" si="1"/>
        <v>Cuba-The Americas2000</v>
      </c>
      <c r="B2304" s="17" t="s">
        <v>273</v>
      </c>
      <c r="C2304" s="18" t="s">
        <v>259</v>
      </c>
      <c r="D2304" s="19" t="s">
        <v>76</v>
      </c>
      <c r="E2304" s="17">
        <v>3.25355175E9</v>
      </c>
      <c r="F2304" s="18">
        <v>0.061</v>
      </c>
      <c r="G2304" s="18">
        <v>166.0</v>
      </c>
      <c r="H2304" s="18"/>
      <c r="I2304" s="20" t="str">
        <f t="array" ref="I2304:J2304">IFNA(VLOOKUP(A2304,ENERGY!$A$2:$F$2692,{5,6},0),0)</f>
        <v/>
      </c>
      <c r="J2304" s="20"/>
      <c r="K2304" s="20">
        <f t="array" ref="K2304:S2304">VLOOKUP(A2304,'HUMAN RESOURCES'!$A$2:$M$2692,{2,3,4,5,6,7,8,9,10},0)</f>
        <v>0.013</v>
      </c>
      <c r="L2304" s="20">
        <v>0.007</v>
      </c>
      <c r="M2304" s="20">
        <v>79.0</v>
      </c>
      <c r="N2304" s="20">
        <v>75.0</v>
      </c>
      <c r="O2304" s="20">
        <v>0.216</v>
      </c>
      <c r="P2304" s="20">
        <v>0.685</v>
      </c>
      <c r="Q2304" s="20">
        <v>0.099</v>
      </c>
      <c r="R2304" s="20">
        <v>1.1138416E7</v>
      </c>
      <c r="S2304" s="20">
        <v>0.753</v>
      </c>
      <c r="T2304" s="20">
        <f t="array" ref="T2304:U2304">VLOOKUP(A2304,TOURISM!$A$2:$F$2692,{3,6},0)</f>
        <v>1948000000</v>
      </c>
      <c r="U2304" s="20"/>
      <c r="V2304" s="20" t="str">
        <f t="array" ref="V2304:AA2304">VLOOKUP(A2304,BUSINESS!$A$2:$J$2692,{4,5,6,7,8,9},0)</f>
        <v/>
      </c>
      <c r="W2304" s="20"/>
      <c r="X2304" s="20"/>
      <c r="Y2304" s="20"/>
      <c r="Z2304" s="20">
        <v>0.005</v>
      </c>
      <c r="AA2304" s="20">
        <v>0.001</v>
      </c>
      <c r="AB2304" s="21">
        <f t="shared" si="706"/>
        <v>292.1018348</v>
      </c>
      <c r="AC2304" s="20"/>
      <c r="AD2304" s="20"/>
      <c r="AE2304" s="20"/>
      <c r="AF2304" s="22" t="b">
        <f t="shared" si="4"/>
        <v>0</v>
      </c>
      <c r="AG2304" s="20" t="b">
        <f t="shared" si="5"/>
        <v>0</v>
      </c>
      <c r="AH2304" s="20" t="b">
        <f t="shared" si="6"/>
        <v>0</v>
      </c>
      <c r="AI2304" s="20" t="b">
        <f t="shared" si="7"/>
        <v>0</v>
      </c>
      <c r="AJ2304" s="20"/>
      <c r="AK2304" s="20"/>
      <c r="AL2304" s="20"/>
      <c r="AM2304" s="20"/>
      <c r="AN2304" s="20"/>
      <c r="AO2304" s="20"/>
      <c r="AP2304" s="20"/>
      <c r="AQ2304" s="20"/>
      <c r="AR2304" s="23"/>
      <c r="AS2304" s="23"/>
      <c r="AT2304" s="23"/>
      <c r="AU2304" s="23"/>
      <c r="AV2304" s="23"/>
    </row>
    <row r="2305" ht="15.75" customHeight="1">
      <c r="A2305" s="17" t="str">
        <f t="shared" si="1"/>
        <v>Cuba-The Americas2001</v>
      </c>
      <c r="B2305" s="17" t="s">
        <v>273</v>
      </c>
      <c r="C2305" s="18" t="s">
        <v>259</v>
      </c>
      <c r="D2305" s="19" t="s">
        <v>77</v>
      </c>
      <c r="E2305" s="17">
        <v>3.2712E9</v>
      </c>
      <c r="F2305" s="18">
        <v>0.063</v>
      </c>
      <c r="G2305" s="18">
        <v>178.0</v>
      </c>
      <c r="H2305" s="18"/>
      <c r="I2305" s="20">
        <f t="array" ref="I2305:J2305">IFNA(VLOOKUP(A2305,ENERGY!$A$2:$F$2692,{5,6},0),0)</f>
        <v>11187</v>
      </c>
      <c r="J2305" s="20"/>
      <c r="K2305" s="20">
        <f t="array" ref="K2305:S2305">VLOOKUP(A2305,'HUMAN RESOURCES'!$A$2:$M$2692,{2,3,4,5,6,7,8,9,10},0)</f>
        <v>0.013</v>
      </c>
      <c r="L2305" s="20">
        <v>0.006</v>
      </c>
      <c r="M2305" s="20">
        <v>79.0</v>
      </c>
      <c r="N2305" s="20">
        <v>75.0</v>
      </c>
      <c r="O2305" s="20">
        <v>0.213</v>
      </c>
      <c r="P2305" s="20">
        <v>0.687</v>
      </c>
      <c r="Q2305" s="20">
        <v>0.101</v>
      </c>
      <c r="R2305" s="20">
        <v>1.1175465E7</v>
      </c>
      <c r="S2305" s="20">
        <v>0.756</v>
      </c>
      <c r="T2305" s="20">
        <f t="array" ref="T2305:U2305">VLOOKUP(A2305,TOURISM!$A$2:$F$2692,{3,6},0)</f>
        <v>1840000000</v>
      </c>
      <c r="U2305" s="20"/>
      <c r="V2305" s="20" t="str">
        <f t="array" ref="V2305:AA2305">VLOOKUP(A2305,BUSINESS!$A$2:$J$2692,{4,5,6,7,8,9},0)</f>
        <v/>
      </c>
      <c r="W2305" s="20"/>
      <c r="X2305" s="20"/>
      <c r="Y2305" s="20"/>
      <c r="Z2305" s="20">
        <v>0.011</v>
      </c>
      <c r="AA2305" s="20">
        <v>0.001</v>
      </c>
      <c r="AB2305" s="21">
        <f t="shared" si="706"/>
        <v>292.7126522</v>
      </c>
      <c r="AC2305" s="20">
        <f t="shared" ref="AC2305:AC2311" si="764">I2305/R2305</f>
        <v>0.001001032172</v>
      </c>
      <c r="AD2305" s="20"/>
      <c r="AE2305" s="20"/>
      <c r="AF2305" s="22" t="b">
        <f t="shared" si="4"/>
        <v>0</v>
      </c>
      <c r="AG2305" s="20" t="b">
        <f t="shared" si="5"/>
        <v>0</v>
      </c>
      <c r="AH2305" s="20" t="b">
        <f t="shared" si="6"/>
        <v>0</v>
      </c>
      <c r="AI2305" s="20" t="b">
        <f t="shared" si="7"/>
        <v>0</v>
      </c>
      <c r="AJ2305" s="20"/>
      <c r="AK2305" s="20"/>
      <c r="AL2305" s="20"/>
      <c r="AM2305" s="20"/>
      <c r="AN2305" s="20"/>
      <c r="AO2305" s="20"/>
      <c r="AP2305" s="20"/>
      <c r="AQ2305" s="20"/>
      <c r="AR2305" s="23"/>
      <c r="AS2305" s="23"/>
      <c r="AT2305" s="23"/>
      <c r="AU2305" s="23"/>
      <c r="AV2305" s="23"/>
    </row>
    <row r="2306" ht="15.75" customHeight="1">
      <c r="A2306" s="17" t="str">
        <f t="shared" si="1"/>
        <v>Cuba-The Americas2002</v>
      </c>
      <c r="B2306" s="17" t="s">
        <v>273</v>
      </c>
      <c r="C2306" s="18" t="s">
        <v>259</v>
      </c>
      <c r="D2306" s="19" t="s">
        <v>79</v>
      </c>
      <c r="E2306" s="17">
        <v>3.34282426E9</v>
      </c>
      <c r="F2306" s="18">
        <v>0.065</v>
      </c>
      <c r="G2306" s="18">
        <v>195.0</v>
      </c>
      <c r="H2306" s="18"/>
      <c r="I2306" s="20">
        <f t="array" ref="I2306:J2306">IFNA(VLOOKUP(A2306,ENERGY!$A$2:$F$2692,{5,6},0),0)</f>
        <v>11308</v>
      </c>
      <c r="J2306" s="20">
        <v>38364.0</v>
      </c>
      <c r="K2306" s="20">
        <f t="array" ref="K2306:S2306">VLOOKUP(A2306,'HUMAN RESOURCES'!$A$2:$M$2692,{2,3,4,5,6,7,8,9,10},0)</f>
        <v>0.012</v>
      </c>
      <c r="L2306" s="20">
        <v>0.006</v>
      </c>
      <c r="M2306" s="20">
        <v>79.0</v>
      </c>
      <c r="N2306" s="20">
        <v>75.0</v>
      </c>
      <c r="O2306" s="20">
        <v>0.209</v>
      </c>
      <c r="P2306" s="20">
        <v>0.689</v>
      </c>
      <c r="Q2306" s="20">
        <v>0.103</v>
      </c>
      <c r="R2306" s="20">
        <v>1.1212125E7</v>
      </c>
      <c r="S2306" s="20">
        <v>0.758</v>
      </c>
      <c r="T2306" s="20">
        <f t="array" ref="T2306:U2306">VLOOKUP(A2306,TOURISM!$A$2:$F$2692,{3,6},0)</f>
        <v>1769000000</v>
      </c>
      <c r="U2306" s="20"/>
      <c r="V2306" s="20" t="str">
        <f t="array" ref="V2306:AA2306">VLOOKUP(A2306,BUSINESS!$A$2:$J$2692,{4,5,6,7,8,9},0)</f>
        <v/>
      </c>
      <c r="W2306" s="20"/>
      <c r="X2306" s="20"/>
      <c r="Y2306" s="20"/>
      <c r="Z2306" s="20">
        <v>0.038</v>
      </c>
      <c r="AA2306" s="20">
        <v>0.002</v>
      </c>
      <c r="AB2306" s="21">
        <f t="shared" si="706"/>
        <v>298.1436846</v>
      </c>
      <c r="AC2306" s="20">
        <f t="shared" si="764"/>
        <v>0.001008551011</v>
      </c>
      <c r="AD2306" s="20">
        <f t="shared" ref="AD2306:AD2311" si="765">J2306/R2306</f>
        <v>0.003421652898</v>
      </c>
      <c r="AE2306" s="20"/>
      <c r="AF2306" s="22" t="b">
        <f t="shared" si="4"/>
        <v>0</v>
      </c>
      <c r="AG2306" s="20" t="b">
        <f t="shared" si="5"/>
        <v>0</v>
      </c>
      <c r="AH2306" s="20" t="b">
        <f t="shared" si="6"/>
        <v>0</v>
      </c>
      <c r="AI2306" s="20" t="b">
        <f t="shared" si="7"/>
        <v>0</v>
      </c>
      <c r="AJ2306" s="20"/>
      <c r="AK2306" s="20"/>
      <c r="AL2306" s="20"/>
      <c r="AM2306" s="20"/>
      <c r="AN2306" s="20"/>
      <c r="AO2306" s="20"/>
      <c r="AP2306" s="20"/>
      <c r="AQ2306" s="20"/>
      <c r="AR2306" s="23"/>
      <c r="AS2306" s="23"/>
      <c r="AT2306" s="23"/>
      <c r="AU2306" s="23"/>
      <c r="AV2306" s="23"/>
    </row>
    <row r="2307" ht="15.75" customHeight="1">
      <c r="A2307" s="17" t="str">
        <f t="shared" si="1"/>
        <v>Cuba-The Americas2003</v>
      </c>
      <c r="B2307" s="17" t="s">
        <v>273</v>
      </c>
      <c r="C2307" s="18" t="s">
        <v>259</v>
      </c>
      <c r="D2307" s="19" t="s">
        <v>81</v>
      </c>
      <c r="E2307" s="17">
        <v>3.355083117E9</v>
      </c>
      <c r="F2307" s="18">
        <v>0.063</v>
      </c>
      <c r="G2307" s="18">
        <v>202.0</v>
      </c>
      <c r="H2307" s="18"/>
      <c r="I2307" s="20">
        <f t="array" ref="I2307:J2307">IFNA(VLOOKUP(A2307,ENERGY!$A$2:$F$2692,{5,6},0),0)</f>
        <v>12346</v>
      </c>
      <c r="J2307" s="20">
        <v>29901.0</v>
      </c>
      <c r="K2307" s="20">
        <f t="array" ref="K2307:S2307">VLOOKUP(A2307,'HUMAN RESOURCES'!$A$2:$M$2692,{2,3,4,5,6,7,8,9,10},0)</f>
        <v>0.012</v>
      </c>
      <c r="L2307" s="20">
        <v>0.006</v>
      </c>
      <c r="M2307" s="20">
        <v>79.0</v>
      </c>
      <c r="N2307" s="20">
        <v>75.0</v>
      </c>
      <c r="O2307" s="20">
        <v>0.204</v>
      </c>
      <c r="P2307" s="20">
        <v>0.691</v>
      </c>
      <c r="Q2307" s="20">
        <v>0.105</v>
      </c>
      <c r="R2307" s="20">
        <v>1.1245926E7</v>
      </c>
      <c r="S2307" s="20">
        <v>0.759</v>
      </c>
      <c r="T2307" s="20">
        <f t="array" ref="T2307:U2307">VLOOKUP(A2307,TOURISM!$A$2:$F$2692,{3,6},0)</f>
        <v>1999000000</v>
      </c>
      <c r="U2307" s="20"/>
      <c r="V2307" s="20" t="str">
        <f t="array" ref="V2307:AA2307">VLOOKUP(A2307,BUSINESS!$A$2:$J$2692,{4,5,6,7,8,9},0)</f>
        <v/>
      </c>
      <c r="W2307" s="20"/>
      <c r="X2307" s="20"/>
      <c r="Y2307" s="20"/>
      <c r="Z2307" s="20">
        <v>0.052</v>
      </c>
      <c r="AA2307" s="20">
        <v>0.003</v>
      </c>
      <c r="AB2307" s="21">
        <f t="shared" si="706"/>
        <v>298.3376484</v>
      </c>
      <c r="AC2307" s="20">
        <f t="shared" si="764"/>
        <v>0.001097819779</v>
      </c>
      <c r="AD2307" s="20">
        <f t="shared" si="765"/>
        <v>0.002658829517</v>
      </c>
      <c r="AE2307" s="20"/>
      <c r="AF2307" s="22" t="b">
        <f t="shared" si="4"/>
        <v>0</v>
      </c>
      <c r="AG2307" s="20" t="b">
        <f t="shared" si="5"/>
        <v>0</v>
      </c>
      <c r="AH2307" s="20" t="b">
        <f t="shared" si="6"/>
        <v>0</v>
      </c>
      <c r="AI2307" s="20" t="b">
        <f t="shared" si="7"/>
        <v>0</v>
      </c>
      <c r="AJ2307" s="20"/>
      <c r="AK2307" s="20"/>
      <c r="AL2307" s="20"/>
      <c r="AM2307" s="20"/>
      <c r="AN2307" s="20"/>
      <c r="AO2307" s="20"/>
      <c r="AP2307" s="20"/>
      <c r="AQ2307" s="20"/>
      <c r="AR2307" s="23"/>
      <c r="AS2307" s="23"/>
      <c r="AT2307" s="23"/>
      <c r="AU2307" s="23"/>
      <c r="AV2307" s="23"/>
    </row>
    <row r="2308" ht="15.75" customHeight="1">
      <c r="A2308" s="17" t="str">
        <f t="shared" si="1"/>
        <v>Cuba-The Americas2004</v>
      </c>
      <c r="B2308" s="17" t="s">
        <v>273</v>
      </c>
      <c r="C2308" s="18" t="s">
        <v>259</v>
      </c>
      <c r="D2308" s="19" t="s">
        <v>83</v>
      </c>
      <c r="E2308" s="17">
        <v>3.356758534E9</v>
      </c>
      <c r="F2308" s="18">
        <v>0.061</v>
      </c>
      <c r="G2308" s="18">
        <v>209.0</v>
      </c>
      <c r="H2308" s="18"/>
      <c r="I2308" s="20">
        <f t="array" ref="I2308:J2308">IFNA(VLOOKUP(A2308,ENERGY!$A$2:$F$2692,{5,6},0),0)</f>
        <v>10566</v>
      </c>
      <c r="J2308" s="20">
        <v>30443.0</v>
      </c>
      <c r="K2308" s="20">
        <f t="array" ref="K2308:S2308">VLOOKUP(A2308,'HUMAN RESOURCES'!$A$2:$M$2692,{2,3,4,5,6,7,8,9,10},0)</f>
        <v>0.012</v>
      </c>
      <c r="L2308" s="20">
        <v>0.006</v>
      </c>
      <c r="M2308" s="20">
        <v>80.0</v>
      </c>
      <c r="N2308" s="20">
        <v>76.0</v>
      </c>
      <c r="O2308" s="20">
        <v>0.199</v>
      </c>
      <c r="P2308" s="20">
        <v>0.694</v>
      </c>
      <c r="Q2308" s="20">
        <v>0.107</v>
      </c>
      <c r="R2308" s="20">
        <v>1.1273363E7</v>
      </c>
      <c r="S2308" s="20">
        <v>0.76</v>
      </c>
      <c r="T2308" s="20">
        <f t="array" ref="T2308:U2308">VLOOKUP(A2308,TOURISM!$A$2:$F$2692,{3,6},0)</f>
        <v>2114000000</v>
      </c>
      <c r="U2308" s="20"/>
      <c r="V2308" s="20" t="str">
        <f t="array" ref="V2308:AA2308">VLOOKUP(A2308,BUSINESS!$A$2:$J$2692,{4,5,6,7,8,9},0)</f>
        <v/>
      </c>
      <c r="W2308" s="20"/>
      <c r="X2308" s="20"/>
      <c r="Y2308" s="20"/>
      <c r="Z2308" s="20">
        <v>0.084</v>
      </c>
      <c r="AA2308" s="20">
        <v>0.007</v>
      </c>
      <c r="AB2308" s="21">
        <f t="shared" si="706"/>
        <v>297.7601745</v>
      </c>
      <c r="AC2308" s="20">
        <f t="shared" si="764"/>
        <v>0.000937253595</v>
      </c>
      <c r="AD2308" s="20">
        <f t="shared" si="765"/>
        <v>0.002700436418</v>
      </c>
      <c r="AE2308" s="20"/>
      <c r="AF2308" s="22" t="b">
        <f t="shared" si="4"/>
        <v>0</v>
      </c>
      <c r="AG2308" s="20" t="b">
        <f t="shared" si="5"/>
        <v>0</v>
      </c>
      <c r="AH2308" s="20" t="b">
        <f t="shared" si="6"/>
        <v>0</v>
      </c>
      <c r="AI2308" s="20" t="b">
        <f t="shared" si="7"/>
        <v>0</v>
      </c>
      <c r="AJ2308" s="20"/>
      <c r="AK2308" s="20"/>
      <c r="AL2308" s="20"/>
      <c r="AM2308" s="20"/>
      <c r="AN2308" s="20"/>
      <c r="AO2308" s="20"/>
      <c r="AP2308" s="20"/>
      <c r="AQ2308" s="20"/>
      <c r="AR2308" s="23"/>
      <c r="AS2308" s="23"/>
      <c r="AT2308" s="23"/>
      <c r="AU2308" s="23"/>
      <c r="AV2308" s="23"/>
    </row>
    <row r="2309" ht="15.75" customHeight="1">
      <c r="A2309" s="17" t="str">
        <f t="shared" si="1"/>
        <v>Cuba-The Americas2005</v>
      </c>
      <c r="B2309" s="17" t="s">
        <v>273</v>
      </c>
      <c r="C2309" s="18" t="s">
        <v>259</v>
      </c>
      <c r="D2309" s="19" t="s">
        <v>84</v>
      </c>
      <c r="E2309" s="17">
        <v>3.361236321E9</v>
      </c>
      <c r="F2309" s="18">
        <v>0.081</v>
      </c>
      <c r="G2309" s="18">
        <v>306.0</v>
      </c>
      <c r="H2309" s="18"/>
      <c r="I2309" s="20">
        <f t="array" ref="I2309:J2309">IFNA(VLOOKUP(A2309,ENERGY!$A$2:$F$2692,{5,6},0),0)</f>
        <v>11312</v>
      </c>
      <c r="J2309" s="20">
        <v>25005.0</v>
      </c>
      <c r="K2309" s="20">
        <f t="array" ref="K2309:S2309">VLOOKUP(A2309,'HUMAN RESOURCES'!$A$2:$M$2692,{2,3,4,5,6,7,8,9,10},0)</f>
        <v>0.011</v>
      </c>
      <c r="L2309" s="20">
        <v>0.005</v>
      </c>
      <c r="M2309" s="20">
        <v>80.0</v>
      </c>
      <c r="N2309" s="20">
        <v>76.0</v>
      </c>
      <c r="O2309" s="20">
        <v>0.195</v>
      </c>
      <c r="P2309" s="20">
        <v>0.696</v>
      </c>
      <c r="Q2309" s="20">
        <v>0.11</v>
      </c>
      <c r="R2309" s="20">
        <v>1.1292078E7</v>
      </c>
      <c r="S2309" s="20">
        <v>0.761</v>
      </c>
      <c r="T2309" s="20">
        <f t="array" ref="T2309:U2309">VLOOKUP(A2309,TOURISM!$A$2:$F$2692,{3,6},0)</f>
        <v>2591000000</v>
      </c>
      <c r="U2309" s="20"/>
      <c r="V2309" s="20" t="str">
        <f t="array" ref="V2309:AA2309">VLOOKUP(A2309,BUSINESS!$A$2:$J$2692,{4,5,6,7,8,9},0)</f>
        <v/>
      </c>
      <c r="W2309" s="20"/>
      <c r="X2309" s="20"/>
      <c r="Y2309" s="20"/>
      <c r="Z2309" s="20">
        <v>0.097</v>
      </c>
      <c r="AA2309" s="20">
        <v>0.012</v>
      </c>
      <c r="AB2309" s="21">
        <f t="shared" si="706"/>
        <v>297.663222</v>
      </c>
      <c r="AC2309" s="20">
        <f t="shared" si="764"/>
        <v>0.001001764246</v>
      </c>
      <c r="AD2309" s="20">
        <f t="shared" si="765"/>
        <v>0.002214384279</v>
      </c>
      <c r="AE2309" s="20"/>
      <c r="AF2309" s="22" t="b">
        <f t="shared" si="4"/>
        <v>0</v>
      </c>
      <c r="AG2309" s="20" t="b">
        <f t="shared" si="5"/>
        <v>0</v>
      </c>
      <c r="AH2309" s="20" t="b">
        <f t="shared" si="6"/>
        <v>0</v>
      </c>
      <c r="AI2309" s="20" t="b">
        <f t="shared" si="7"/>
        <v>0</v>
      </c>
      <c r="AJ2309" s="20"/>
      <c r="AK2309" s="20"/>
      <c r="AL2309" s="20"/>
      <c r="AM2309" s="20"/>
      <c r="AN2309" s="20"/>
      <c r="AO2309" s="20"/>
      <c r="AP2309" s="20"/>
      <c r="AQ2309" s="20"/>
      <c r="AR2309" s="23"/>
      <c r="AS2309" s="23"/>
      <c r="AT2309" s="23"/>
      <c r="AU2309" s="23"/>
      <c r="AV2309" s="23"/>
    </row>
    <row r="2310" ht="15.75" customHeight="1">
      <c r="A2310" s="17" t="str">
        <f t="shared" si="1"/>
        <v>Cuba-The Americas2006</v>
      </c>
      <c r="B2310" s="17" t="s">
        <v>273</v>
      </c>
      <c r="C2310" s="18" t="s">
        <v>259</v>
      </c>
      <c r="D2310" s="19" t="s">
        <v>85</v>
      </c>
      <c r="E2310" s="17">
        <v>3.395778661E9</v>
      </c>
      <c r="F2310" s="18">
        <v>0.077</v>
      </c>
      <c r="G2310" s="18">
        <v>360.0</v>
      </c>
      <c r="H2310" s="18"/>
      <c r="I2310" s="20">
        <f t="array" ref="I2310:J2310">IFNA(VLOOKUP(A2310,ENERGY!$A$2:$F$2692,{5,6},0),0)</f>
        <v>10137</v>
      </c>
      <c r="J2310" s="20">
        <v>26736.0</v>
      </c>
      <c r="K2310" s="20">
        <f t="array" ref="K2310:S2310">VLOOKUP(A2310,'HUMAN RESOURCES'!$A$2:$M$2692,{2,3,4,5,6,7,8,9,10},0)</f>
        <v>0.011</v>
      </c>
      <c r="L2310" s="20">
        <v>0.005</v>
      </c>
      <c r="M2310" s="20">
        <v>80.0</v>
      </c>
      <c r="N2310" s="20">
        <v>76.0</v>
      </c>
      <c r="O2310" s="20">
        <v>0.19</v>
      </c>
      <c r="P2310" s="20">
        <v>0.698</v>
      </c>
      <c r="Q2310" s="20">
        <v>0.112</v>
      </c>
      <c r="R2310" s="20">
        <v>1.13011E7</v>
      </c>
      <c r="S2310" s="20">
        <v>0.762</v>
      </c>
      <c r="T2310" s="20">
        <f t="array" ref="T2310:U2310">VLOOKUP(A2310,TOURISM!$A$2:$F$2692,{3,6},0)</f>
        <v>2414000000</v>
      </c>
      <c r="U2310" s="20"/>
      <c r="V2310" s="20" t="str">
        <f t="array" ref="V2310:AA2310">VLOOKUP(A2310,BUSINESS!$A$2:$J$2692,{4,5,6,7,8,9},0)</f>
        <v/>
      </c>
      <c r="W2310" s="20"/>
      <c r="X2310" s="20"/>
      <c r="Y2310" s="20"/>
      <c r="Z2310" s="20">
        <v>0.112</v>
      </c>
      <c r="AA2310" s="20">
        <v>0.014</v>
      </c>
      <c r="AB2310" s="21">
        <f t="shared" si="706"/>
        <v>300.4821355</v>
      </c>
      <c r="AC2310" s="20">
        <f t="shared" si="764"/>
        <v>0.0008969923282</v>
      </c>
      <c r="AD2310" s="20">
        <f t="shared" si="765"/>
        <v>0.002365787401</v>
      </c>
      <c r="AE2310" s="20"/>
      <c r="AF2310" s="22" t="b">
        <f t="shared" si="4"/>
        <v>0</v>
      </c>
      <c r="AG2310" s="20" t="b">
        <f t="shared" si="5"/>
        <v>0</v>
      </c>
      <c r="AH2310" s="20" t="b">
        <f t="shared" si="6"/>
        <v>0</v>
      </c>
      <c r="AI2310" s="20" t="b">
        <f t="shared" si="7"/>
        <v>0</v>
      </c>
      <c r="AJ2310" s="20"/>
      <c r="AK2310" s="20"/>
      <c r="AL2310" s="20"/>
      <c r="AM2310" s="20"/>
      <c r="AN2310" s="20"/>
      <c r="AO2310" s="20"/>
      <c r="AP2310" s="20"/>
      <c r="AQ2310" s="20"/>
      <c r="AR2310" s="23"/>
      <c r="AS2310" s="23"/>
      <c r="AT2310" s="23"/>
      <c r="AU2310" s="23"/>
      <c r="AV2310" s="23"/>
    </row>
    <row r="2311" ht="15.75" customHeight="1">
      <c r="A2311" s="17" t="str">
        <f t="shared" si="1"/>
        <v>Cuba-The Americas2007</v>
      </c>
      <c r="B2311" s="17" t="s">
        <v>273</v>
      </c>
      <c r="C2311" s="18" t="s">
        <v>259</v>
      </c>
      <c r="D2311" s="19" t="s">
        <v>86</v>
      </c>
      <c r="E2311" s="17">
        <v>3.405050612E9</v>
      </c>
      <c r="F2311" s="18">
        <v>0.104</v>
      </c>
      <c r="G2311" s="18">
        <v>587.0</v>
      </c>
      <c r="H2311" s="18"/>
      <c r="I2311" s="20">
        <f t="array" ref="I2311:J2311">IFNA(VLOOKUP(A2311,ENERGY!$A$2:$F$2692,{5,6},0),0)</f>
        <v>10758</v>
      </c>
      <c r="J2311" s="20">
        <v>26006.0</v>
      </c>
      <c r="K2311" s="20">
        <f t="array" ref="K2311:S2311">VLOOKUP(A2311,'HUMAN RESOURCES'!$A$2:$M$2692,{2,3,4,5,6,7,8,9,10},0)</f>
        <v>0.011</v>
      </c>
      <c r="L2311" s="20">
        <v>0.005</v>
      </c>
      <c r="M2311" s="20">
        <v>80.0</v>
      </c>
      <c r="N2311" s="20">
        <v>76.0</v>
      </c>
      <c r="O2311" s="20">
        <v>0.186</v>
      </c>
      <c r="P2311" s="20">
        <v>0.699</v>
      </c>
      <c r="Q2311" s="20">
        <v>0.115</v>
      </c>
      <c r="R2311" s="20">
        <v>1.1301674E7</v>
      </c>
      <c r="S2311" s="20">
        <v>0.763</v>
      </c>
      <c r="T2311" s="20">
        <f t="array" ref="T2311:U2311">VLOOKUP(A2311,TOURISM!$A$2:$F$2692,{3,6},0)</f>
        <v>2415000000</v>
      </c>
      <c r="U2311" s="20"/>
      <c r="V2311" s="20" t="str">
        <f t="array" ref="V2311:AA2311">VLOOKUP(A2311,BUSINESS!$A$2:$J$2692,{4,5,6,7,8,9},0)</f>
        <v/>
      </c>
      <c r="W2311" s="20"/>
      <c r="X2311" s="20"/>
      <c r="Y2311" s="20"/>
      <c r="Z2311" s="20">
        <v>0.117</v>
      </c>
      <c r="AA2311" s="20">
        <v>0.018</v>
      </c>
      <c r="AB2311" s="21">
        <f t="shared" si="706"/>
        <v>301.2872794</v>
      </c>
      <c r="AC2311" s="20">
        <f t="shared" si="764"/>
        <v>0.0009518943831</v>
      </c>
      <c r="AD2311" s="20">
        <f t="shared" si="765"/>
        <v>0.002301075044</v>
      </c>
      <c r="AE2311" s="20"/>
      <c r="AF2311" s="22" t="b">
        <f t="shared" si="4"/>
        <v>0</v>
      </c>
      <c r="AG2311" s="20" t="b">
        <f t="shared" si="5"/>
        <v>0</v>
      </c>
      <c r="AH2311" s="20" t="b">
        <f t="shared" si="6"/>
        <v>0</v>
      </c>
      <c r="AI2311" s="20" t="b">
        <f t="shared" si="7"/>
        <v>0</v>
      </c>
      <c r="AJ2311" s="20"/>
      <c r="AK2311" s="20"/>
      <c r="AL2311" s="20"/>
      <c r="AM2311" s="20"/>
      <c r="AN2311" s="20"/>
      <c r="AO2311" s="20"/>
      <c r="AP2311" s="20"/>
      <c r="AQ2311" s="20"/>
      <c r="AR2311" s="23"/>
      <c r="AS2311" s="23"/>
      <c r="AT2311" s="23"/>
      <c r="AU2311" s="23"/>
      <c r="AV2311" s="23"/>
    </row>
    <row r="2312" ht="15.75" customHeight="1">
      <c r="A2312" s="17" t="str">
        <f t="shared" si="1"/>
        <v>Cuba-The Americas2008</v>
      </c>
      <c r="B2312" s="17" t="s">
        <v>273</v>
      </c>
      <c r="C2312" s="18" t="s">
        <v>259</v>
      </c>
      <c r="D2312" s="19" t="s">
        <v>87</v>
      </c>
      <c r="E2312" s="17">
        <v>3.405134555E9</v>
      </c>
      <c r="F2312" s="18">
        <v>0.108</v>
      </c>
      <c r="G2312" s="18">
        <v>584.0</v>
      </c>
      <c r="H2312" s="18"/>
      <c r="I2312" s="20">
        <f t="array" ref="I2312:J2312">IFNA(VLOOKUP(A2312,ENERGY!$A$2:$F$2692,{5,6},0),0)</f>
        <v>0</v>
      </c>
      <c r="J2312" s="20">
        <v>0.0</v>
      </c>
      <c r="K2312" s="20">
        <f t="array" ref="K2312:S2312">VLOOKUP(A2312,'HUMAN RESOURCES'!$A$2:$M$2692,{2,3,4,5,6,7,8,9,10},0)</f>
        <v>0.01</v>
      </c>
      <c r="L2312" s="20">
        <v>0.005</v>
      </c>
      <c r="M2312" s="20">
        <v>80.0</v>
      </c>
      <c r="N2312" s="20">
        <v>76.0</v>
      </c>
      <c r="O2312" s="20">
        <v>0.181</v>
      </c>
      <c r="P2312" s="20">
        <v>0.7</v>
      </c>
      <c r="Q2312" s="20">
        <v>0.118</v>
      </c>
      <c r="R2312" s="20">
        <v>1.1296355E7</v>
      </c>
      <c r="S2312" s="20">
        <v>0.764</v>
      </c>
      <c r="T2312" s="20">
        <f t="array" ref="T2312:U2312">VLOOKUP(A2312,TOURISM!$A$2:$F$2692,{3,6},0)</f>
        <v>2347000000</v>
      </c>
      <c r="U2312" s="20"/>
      <c r="V2312" s="20" t="str">
        <f t="array" ref="V2312:AA2312">VLOOKUP(A2312,BUSINESS!$A$2:$J$2692,{4,5,6,7,8,9},0)</f>
        <v/>
      </c>
      <c r="W2312" s="20"/>
      <c r="X2312" s="20"/>
      <c r="Y2312" s="20"/>
      <c r="Z2312" s="20">
        <v>0.129</v>
      </c>
      <c r="AA2312" s="20">
        <v>0.029</v>
      </c>
      <c r="AB2312" s="21">
        <f t="shared" si="706"/>
        <v>301.4365745</v>
      </c>
      <c r="AC2312" s="20"/>
      <c r="AD2312" s="20"/>
      <c r="AE2312" s="20"/>
      <c r="AF2312" s="22" t="b">
        <f t="shared" si="4"/>
        <v>0</v>
      </c>
      <c r="AG2312" s="20" t="b">
        <f t="shared" si="5"/>
        <v>0</v>
      </c>
      <c r="AH2312" s="20" t="b">
        <f t="shared" si="6"/>
        <v>0</v>
      </c>
      <c r="AI2312" s="20" t="b">
        <f t="shared" si="7"/>
        <v>0</v>
      </c>
      <c r="AJ2312" s="20"/>
      <c r="AK2312" s="20"/>
      <c r="AL2312" s="20"/>
      <c r="AM2312" s="20"/>
      <c r="AN2312" s="20"/>
      <c r="AO2312" s="20"/>
      <c r="AP2312" s="20"/>
      <c r="AQ2312" s="20"/>
      <c r="AR2312" s="23"/>
      <c r="AS2312" s="23"/>
      <c r="AT2312" s="23"/>
      <c r="AU2312" s="23"/>
      <c r="AV2312" s="23"/>
    </row>
    <row r="2313" ht="15.75" customHeight="1">
      <c r="A2313" s="17" t="str">
        <f t="shared" si="1"/>
        <v>Cuba-The Americas2009</v>
      </c>
      <c r="B2313" s="17" t="s">
        <v>273</v>
      </c>
      <c r="C2313" s="18" t="s">
        <v>259</v>
      </c>
      <c r="D2313" s="19" t="s">
        <v>88</v>
      </c>
      <c r="E2313" s="17">
        <v>3.408454198E9</v>
      </c>
      <c r="F2313" s="18">
        <v>0.117</v>
      </c>
      <c r="G2313" s="18">
        <v>651.0</v>
      </c>
      <c r="H2313" s="18"/>
      <c r="I2313" s="20">
        <f t="array" ref="I2313:J2313">IFNA(VLOOKUP(A2313,ENERGY!$A$2:$F$2692,{5,6},0),0)</f>
        <v>11662</v>
      </c>
      <c r="J2313" s="20">
        <v>25486.0</v>
      </c>
      <c r="K2313" s="20">
        <f t="array" ref="K2313:S2313">VLOOKUP(A2313,'HUMAN RESOURCES'!$A$2:$M$2692,{2,3,4,5,6,7,8,9,10},0)</f>
        <v>0.01</v>
      </c>
      <c r="L2313" s="20">
        <v>0.005</v>
      </c>
      <c r="M2313" s="20">
        <v>81.0</v>
      </c>
      <c r="N2313" s="20">
        <v>77.0</v>
      </c>
      <c r="O2313" s="20">
        <v>0.177</v>
      </c>
      <c r="P2313" s="20">
        <v>0.701</v>
      </c>
      <c r="Q2313" s="20">
        <v>0.121</v>
      </c>
      <c r="R2313" s="20">
        <v>1.1288826E7</v>
      </c>
      <c r="S2313" s="20">
        <v>0.765</v>
      </c>
      <c r="T2313" s="20">
        <f t="array" ref="T2313:U2313">VLOOKUP(A2313,TOURISM!$A$2:$F$2692,{3,6},0)</f>
        <v>2082000000</v>
      </c>
      <c r="U2313" s="20"/>
      <c r="V2313" s="20" t="str">
        <f t="array" ref="V2313:AA2313">VLOOKUP(A2313,BUSINESS!$A$2:$J$2692,{4,5,6,7,8,9},0)</f>
        <v/>
      </c>
      <c r="W2313" s="20"/>
      <c r="X2313" s="20"/>
      <c r="Y2313" s="20"/>
      <c r="Z2313" s="20">
        <v>0.143</v>
      </c>
      <c r="AA2313" s="20">
        <v>0.055</v>
      </c>
      <c r="AB2313" s="21">
        <f t="shared" si="706"/>
        <v>301.9316799</v>
      </c>
      <c r="AC2313" s="20">
        <f t="shared" ref="AC2313:AC2314" si="766">I2313/R2313</f>
        <v>0.001033056936</v>
      </c>
      <c r="AD2313" s="20">
        <f t="shared" ref="AD2313:AD2314" si="767">J2313/R2313</f>
        <v>0.002257630687</v>
      </c>
      <c r="AE2313" s="20"/>
      <c r="AF2313" s="22" t="b">
        <f t="shared" si="4"/>
        <v>0</v>
      </c>
      <c r="AG2313" s="20" t="b">
        <f t="shared" si="5"/>
        <v>0</v>
      </c>
      <c r="AH2313" s="20" t="b">
        <f t="shared" si="6"/>
        <v>0</v>
      </c>
      <c r="AI2313" s="20" t="b">
        <f t="shared" si="7"/>
        <v>0</v>
      </c>
      <c r="AJ2313" s="20"/>
      <c r="AK2313" s="20"/>
      <c r="AL2313" s="20"/>
      <c r="AM2313" s="20"/>
      <c r="AN2313" s="20"/>
      <c r="AO2313" s="20"/>
      <c r="AP2313" s="20"/>
      <c r="AQ2313" s="20"/>
      <c r="AR2313" s="23"/>
      <c r="AS2313" s="23"/>
      <c r="AT2313" s="23"/>
      <c r="AU2313" s="23"/>
      <c r="AV2313" s="23"/>
    </row>
    <row r="2314" ht="15.75" customHeight="1">
      <c r="A2314" s="17" t="str">
        <f t="shared" si="1"/>
        <v>Cuba-The Americas2010</v>
      </c>
      <c r="B2314" s="17" t="s">
        <v>273</v>
      </c>
      <c r="C2314" s="18" t="s">
        <v>259</v>
      </c>
      <c r="D2314" s="19" t="s">
        <v>89</v>
      </c>
      <c r="E2314" s="17">
        <v>3.414053251E9</v>
      </c>
      <c r="F2314" s="18">
        <v>0.106</v>
      </c>
      <c r="G2314" s="18">
        <v>583.0</v>
      </c>
      <c r="H2314" s="18"/>
      <c r="I2314" s="20">
        <f t="array" ref="I2314:J2314">IFNA(VLOOKUP(A2314,ENERGY!$A$2:$F$2692,{5,6},0),0)</f>
        <v>10847</v>
      </c>
      <c r="J2314" s="20">
        <v>27407.0</v>
      </c>
      <c r="K2314" s="20">
        <f t="array" ref="K2314:S2314">VLOOKUP(A2314,'HUMAN RESOURCES'!$A$2:$M$2692,{2,3,4,5,6,7,8,9,10},0)</f>
        <v>0.01</v>
      </c>
      <c r="L2314" s="20">
        <v>0.005</v>
      </c>
      <c r="M2314" s="20">
        <v>81.0</v>
      </c>
      <c r="N2314" s="20">
        <v>77.0</v>
      </c>
      <c r="O2314" s="20">
        <v>0.173</v>
      </c>
      <c r="P2314" s="20">
        <v>0.702</v>
      </c>
      <c r="Q2314" s="20">
        <v>0.124</v>
      </c>
      <c r="R2314" s="20">
        <v>1.1281768E7</v>
      </c>
      <c r="S2314" s="20">
        <v>0.766</v>
      </c>
      <c r="T2314" s="20">
        <f t="array" ref="T2314:U2314">VLOOKUP(A2314,TOURISM!$A$2:$F$2692,{3,6},0)</f>
        <v>2218000000</v>
      </c>
      <c r="U2314" s="20"/>
      <c r="V2314" s="20" t="str">
        <f t="array" ref="V2314:AA2314">VLOOKUP(A2314,BUSINESS!$A$2:$J$2692,{4,5,6,7,8,9},0)</f>
        <v/>
      </c>
      <c r="W2314" s="20"/>
      <c r="X2314" s="20"/>
      <c r="Y2314" s="20"/>
      <c r="Z2314" s="20">
        <v>0.159</v>
      </c>
      <c r="AA2314" s="20">
        <v>0.089</v>
      </c>
      <c r="AB2314" s="21">
        <f t="shared" si="706"/>
        <v>302.6168639</v>
      </c>
      <c r="AC2314" s="20">
        <f t="shared" si="766"/>
        <v>0.0009614627778</v>
      </c>
      <c r="AD2314" s="20">
        <f t="shared" si="767"/>
        <v>0.002429317816</v>
      </c>
      <c r="AE2314" s="20"/>
      <c r="AF2314" s="22" t="b">
        <f t="shared" si="4"/>
        <v>0</v>
      </c>
      <c r="AG2314" s="20" t="b">
        <f t="shared" si="5"/>
        <v>0</v>
      </c>
      <c r="AH2314" s="20" t="b">
        <f t="shared" si="6"/>
        <v>0</v>
      </c>
      <c r="AI2314" s="20" t="b">
        <f t="shared" si="7"/>
        <v>0</v>
      </c>
      <c r="AJ2314" s="20"/>
      <c r="AK2314" s="20"/>
      <c r="AL2314" s="20"/>
      <c r="AM2314" s="20"/>
      <c r="AN2314" s="20"/>
      <c r="AO2314" s="20"/>
      <c r="AP2314" s="20"/>
      <c r="AQ2314" s="20"/>
      <c r="AR2314" s="23"/>
      <c r="AS2314" s="23"/>
      <c r="AT2314" s="23"/>
      <c r="AU2314" s="23"/>
      <c r="AV2314" s="23"/>
    </row>
    <row r="2315" ht="15.75" customHeight="1">
      <c r="A2315" s="17" t="str">
        <f t="shared" si="1"/>
        <v>Cuba-The Americas2011</v>
      </c>
      <c r="B2315" s="17" t="s">
        <v>273</v>
      </c>
      <c r="C2315" s="18" t="s">
        <v>259</v>
      </c>
      <c r="D2315" s="19" t="s">
        <v>90</v>
      </c>
      <c r="E2315" s="17">
        <v>3.436961385E9</v>
      </c>
      <c r="F2315" s="18">
        <v>0.106</v>
      </c>
      <c r="G2315" s="18">
        <v>648.0</v>
      </c>
      <c r="H2315" s="18"/>
      <c r="I2315" s="20">
        <f t="array" ref="I2315:J2315">IFNA(VLOOKUP(A2315,ENERGY!$A$2:$F$2692,{5,6},0),0)</f>
        <v>0</v>
      </c>
      <c r="J2315" s="20">
        <v>0.0</v>
      </c>
      <c r="K2315" s="20">
        <f t="array" ref="K2315:S2315">VLOOKUP(A2315,'HUMAN RESOURCES'!$A$2:$M$2692,{2,3,4,5,6,7,8,9,10},0)</f>
        <v>0.01</v>
      </c>
      <c r="L2315" s="20">
        <v>0.006</v>
      </c>
      <c r="M2315" s="20">
        <v>81.0</v>
      </c>
      <c r="N2315" s="20">
        <v>77.0</v>
      </c>
      <c r="O2315" s="20">
        <v>0.169</v>
      </c>
      <c r="P2315" s="20">
        <v>0.703</v>
      </c>
      <c r="Q2315" s="20">
        <v>0.127</v>
      </c>
      <c r="R2315" s="20">
        <v>1.1276053E7</v>
      </c>
      <c r="S2315" s="20">
        <v>0.767</v>
      </c>
      <c r="T2315" s="20">
        <f t="array" ref="T2315:U2315">VLOOKUP(A2315,TOURISM!$A$2:$F$2692,{3,6},0)</f>
        <v>2503000000</v>
      </c>
      <c r="U2315" s="20"/>
      <c r="V2315" s="20" t="str">
        <f t="array" ref="V2315:AA2315">VLOOKUP(A2315,BUSINESS!$A$2:$J$2692,{4,5,6,7,8,9},0)</f>
        <v/>
      </c>
      <c r="W2315" s="20"/>
      <c r="X2315" s="20"/>
      <c r="Y2315" s="20"/>
      <c r="Z2315" s="20">
        <v>0.16</v>
      </c>
      <c r="AA2315" s="20">
        <v>0.117</v>
      </c>
      <c r="AB2315" s="21">
        <f t="shared" si="706"/>
        <v>304.8018119</v>
      </c>
      <c r="AC2315" s="20"/>
      <c r="AD2315" s="20"/>
      <c r="AE2315" s="20"/>
      <c r="AF2315" s="22" t="b">
        <f t="shared" si="4"/>
        <v>0</v>
      </c>
      <c r="AG2315" s="20" t="b">
        <f t="shared" si="5"/>
        <v>0</v>
      </c>
      <c r="AH2315" s="20" t="b">
        <f t="shared" si="6"/>
        <v>0</v>
      </c>
      <c r="AI2315" s="20" t="b">
        <f t="shared" si="7"/>
        <v>0</v>
      </c>
      <c r="AJ2315" s="20"/>
      <c r="AK2315" s="20"/>
      <c r="AL2315" s="20"/>
      <c r="AM2315" s="20"/>
      <c r="AN2315" s="20"/>
      <c r="AO2315" s="20"/>
      <c r="AP2315" s="20"/>
      <c r="AQ2315" s="20"/>
      <c r="AR2315" s="23"/>
      <c r="AS2315" s="23"/>
      <c r="AT2315" s="23"/>
      <c r="AU2315" s="23"/>
      <c r="AV2315" s="23"/>
    </row>
    <row r="2316" ht="15.75" customHeight="1">
      <c r="A2316" s="17" t="str">
        <f t="shared" si="1"/>
        <v>Cuba-The Americas2012</v>
      </c>
      <c r="B2316" s="17" t="s">
        <v>273</v>
      </c>
      <c r="C2316" s="18" t="s">
        <v>259</v>
      </c>
      <c r="D2316" s="19" t="s">
        <v>91</v>
      </c>
      <c r="E2316" s="17">
        <v>3.437450712E9</v>
      </c>
      <c r="F2316" s="18">
        <v>0.086</v>
      </c>
      <c r="G2316" s="18">
        <v>558.0</v>
      </c>
      <c r="H2316" s="18"/>
      <c r="I2316" s="20">
        <f t="array" ref="I2316:J2316">IFNA(VLOOKUP(A2316,ENERGY!$A$2:$F$2692,{5,6},0),0)</f>
        <v>0</v>
      </c>
      <c r="J2316" s="20">
        <v>0.0</v>
      </c>
      <c r="K2316" s="20">
        <f t="array" ref="K2316:S2316">VLOOKUP(A2316,'HUMAN RESOURCES'!$A$2:$M$2692,{2,3,4,5,6,7,8,9,10},0)</f>
        <v>0.01</v>
      </c>
      <c r="L2316" s="20">
        <v>0.005</v>
      </c>
      <c r="M2316" s="20">
        <v>81.0</v>
      </c>
      <c r="N2316" s="20">
        <v>77.0</v>
      </c>
      <c r="O2316" s="20">
        <v>0.166</v>
      </c>
      <c r="P2316" s="20">
        <v>0.704</v>
      </c>
      <c r="Q2316" s="20">
        <v>0.13</v>
      </c>
      <c r="R2316" s="20">
        <v>1.1270957E7</v>
      </c>
      <c r="S2316" s="20">
        <v>0.768</v>
      </c>
      <c r="T2316" s="20">
        <f t="array" ref="T2316:U2316">VLOOKUP(A2316,TOURISM!$A$2:$F$2692,{3,6},0)</f>
        <v>2614000000</v>
      </c>
      <c r="U2316" s="20"/>
      <c r="V2316" s="20" t="str">
        <f t="array" ref="V2316:AA2316">VLOOKUP(A2316,BUSINESS!$A$2:$J$2692,{4,5,6,7,8,9},0)</f>
        <v/>
      </c>
      <c r="W2316" s="20"/>
      <c r="X2316" s="20"/>
      <c r="Y2316" s="20"/>
      <c r="Z2316" s="20">
        <v>0.256</v>
      </c>
      <c r="AA2316" s="20">
        <v>0.149</v>
      </c>
      <c r="AB2316" s="21">
        <f t="shared" si="706"/>
        <v>304.9830384</v>
      </c>
      <c r="AC2316" s="20"/>
      <c r="AD2316" s="20"/>
      <c r="AE2316" s="20"/>
      <c r="AF2316" s="22" t="b">
        <f t="shared" si="4"/>
        <v>0</v>
      </c>
      <c r="AG2316" s="20" t="b">
        <f t="shared" si="5"/>
        <v>0</v>
      </c>
      <c r="AH2316" s="20" t="b">
        <f t="shared" si="6"/>
        <v>0</v>
      </c>
      <c r="AI2316" s="20" t="b">
        <f t="shared" si="7"/>
        <v>0</v>
      </c>
      <c r="AJ2316" s="20"/>
      <c r="AK2316" s="20"/>
      <c r="AL2316" s="20"/>
      <c r="AM2316" s="20"/>
      <c r="AN2316" s="20"/>
      <c r="AO2316" s="20"/>
      <c r="AP2316" s="20"/>
      <c r="AQ2316" s="20"/>
      <c r="AR2316" s="23"/>
      <c r="AS2316" s="23"/>
      <c r="AT2316" s="23"/>
      <c r="AU2316" s="23"/>
      <c r="AV2316" s="23"/>
    </row>
    <row r="2317" ht="15.75" customHeight="1">
      <c r="A2317" s="17" t="str">
        <f t="shared" si="1"/>
        <v>Curacao-The Americas2000</v>
      </c>
      <c r="B2317" s="17" t="s">
        <v>274</v>
      </c>
      <c r="C2317" s="18" t="s">
        <v>259</v>
      </c>
      <c r="D2317" s="19" t="s">
        <v>76</v>
      </c>
      <c r="E2317" s="17">
        <v>3.446442219E9</v>
      </c>
      <c r="F2317" s="18"/>
      <c r="G2317" s="18"/>
      <c r="H2317" s="18"/>
      <c r="I2317" s="20" t="str">
        <f t="array" ref="I2317:J2317">IFNA(VLOOKUP(A2317,ENERGY!$A$2:$F$2692,{5,6},0),0)</f>
        <v/>
      </c>
      <c r="J2317" s="20"/>
      <c r="K2317" s="20" t="str">
        <f t="array" ref="K2317:S2317">VLOOKUP(A2317,'HUMAN RESOURCES'!$A$2:$M$2692,{2,3,4,5,6,7,8,9,10},0)</f>
        <v/>
      </c>
      <c r="L2317" s="20"/>
      <c r="M2317" s="20"/>
      <c r="N2317" s="20"/>
      <c r="O2317" s="20">
        <v>0.249</v>
      </c>
      <c r="P2317" s="20">
        <v>0.648</v>
      </c>
      <c r="Q2317" s="20">
        <v>0.103</v>
      </c>
      <c r="R2317" s="20">
        <v>133860.0</v>
      </c>
      <c r="S2317" s="20">
        <v>0.908</v>
      </c>
      <c r="T2317" s="20">
        <f t="array" ref="T2317:U2317">VLOOKUP(A2317,TOURISM!$A$2:$F$2692,{3,6},0)</f>
        <v>227000000</v>
      </c>
      <c r="U2317" s="20"/>
      <c r="V2317" s="20" t="str">
        <f t="array" ref="V2317:AA2317">VLOOKUP(A2317,BUSINESS!$A$2:$J$2692,{4,5,6,7,8,9},0)</f>
        <v/>
      </c>
      <c r="W2317" s="20"/>
      <c r="X2317" s="20"/>
      <c r="Y2317" s="20"/>
      <c r="Z2317" s="20"/>
      <c r="AA2317" s="20"/>
      <c r="AB2317" s="21">
        <f t="shared" si="706"/>
        <v>25746.6175</v>
      </c>
      <c r="AC2317" s="20"/>
      <c r="AD2317" s="20"/>
      <c r="AE2317" s="20"/>
      <c r="AF2317" s="22" t="b">
        <f t="shared" si="4"/>
        <v>0</v>
      </c>
      <c r="AG2317" s="20" t="b">
        <f t="shared" si="5"/>
        <v>0</v>
      </c>
      <c r="AH2317" s="20" t="b">
        <f t="shared" si="6"/>
        <v>0</v>
      </c>
      <c r="AI2317" s="20" t="b">
        <f t="shared" si="7"/>
        <v>0</v>
      </c>
      <c r="AJ2317" s="20"/>
      <c r="AK2317" s="20"/>
      <c r="AL2317" s="20"/>
      <c r="AM2317" s="20"/>
      <c r="AN2317" s="20"/>
      <c r="AO2317" s="20"/>
      <c r="AP2317" s="20"/>
      <c r="AQ2317" s="20"/>
      <c r="AR2317" s="23"/>
      <c r="AS2317" s="23"/>
      <c r="AT2317" s="23"/>
      <c r="AU2317" s="23"/>
      <c r="AV2317" s="23"/>
    </row>
    <row r="2318" ht="15.75" customHeight="1">
      <c r="A2318" s="17" t="str">
        <f t="shared" si="1"/>
        <v>Curacao-The Americas2001</v>
      </c>
      <c r="B2318" s="17" t="s">
        <v>274</v>
      </c>
      <c r="C2318" s="18" t="s">
        <v>259</v>
      </c>
      <c r="D2318" s="19" t="s">
        <v>77</v>
      </c>
      <c r="E2318" s="17">
        <v>3.447543138E9</v>
      </c>
      <c r="F2318" s="18"/>
      <c r="G2318" s="18"/>
      <c r="H2318" s="18"/>
      <c r="I2318" s="20" t="str">
        <f t="array" ref="I2318:J2318">IFNA(VLOOKUP(A2318,ENERGY!$A$2:$F$2692,{5,6},0),0)</f>
        <v/>
      </c>
      <c r="J2318" s="20"/>
      <c r="K2318" s="20" t="str">
        <f t="array" ref="K2318:S2318">VLOOKUP(A2318,'HUMAN RESOURCES'!$A$2:$M$2692,{2,3,4,5,6,7,8,9,10},0)</f>
        <v/>
      </c>
      <c r="L2318" s="20"/>
      <c r="M2318" s="20"/>
      <c r="N2318" s="20"/>
      <c r="O2318" s="20">
        <v>0.242</v>
      </c>
      <c r="P2318" s="20">
        <v>0.651</v>
      </c>
      <c r="Q2318" s="20">
        <v>0.107</v>
      </c>
      <c r="R2318" s="20">
        <v>128905.0</v>
      </c>
      <c r="S2318" s="20">
        <v>0.91</v>
      </c>
      <c r="T2318" s="20">
        <f t="array" ref="T2318:U2318">VLOOKUP(A2318,TOURISM!$A$2:$F$2692,{3,6},0)</f>
        <v>271000000</v>
      </c>
      <c r="U2318" s="20"/>
      <c r="V2318" s="20" t="str">
        <f t="array" ref="V2318:AA2318">VLOOKUP(A2318,BUSINESS!$A$2:$J$2692,{4,5,6,7,8,9},0)</f>
        <v/>
      </c>
      <c r="W2318" s="20"/>
      <c r="X2318" s="20"/>
      <c r="Y2318" s="20"/>
      <c r="Z2318" s="20"/>
      <c r="AA2318" s="20"/>
      <c r="AB2318" s="21">
        <f t="shared" si="706"/>
        <v>26744.83641</v>
      </c>
      <c r="AC2318" s="20"/>
      <c r="AD2318" s="20"/>
      <c r="AE2318" s="20"/>
      <c r="AF2318" s="22" t="b">
        <f t="shared" si="4"/>
        <v>0</v>
      </c>
      <c r="AG2318" s="20" t="b">
        <f t="shared" si="5"/>
        <v>0</v>
      </c>
      <c r="AH2318" s="20" t="b">
        <f t="shared" si="6"/>
        <v>0</v>
      </c>
      <c r="AI2318" s="20" t="b">
        <f t="shared" si="7"/>
        <v>0</v>
      </c>
      <c r="AJ2318" s="20"/>
      <c r="AK2318" s="20"/>
      <c r="AL2318" s="20"/>
      <c r="AM2318" s="20"/>
      <c r="AN2318" s="20"/>
      <c r="AO2318" s="20"/>
      <c r="AP2318" s="20"/>
      <c r="AQ2318" s="20"/>
      <c r="AR2318" s="23"/>
      <c r="AS2318" s="23"/>
      <c r="AT2318" s="23"/>
      <c r="AU2318" s="23"/>
      <c r="AV2318" s="23"/>
    </row>
    <row r="2319" ht="15.75" customHeight="1">
      <c r="A2319" s="17" t="str">
        <f t="shared" si="1"/>
        <v>Curacao-The Americas2002</v>
      </c>
      <c r="B2319" s="17" t="s">
        <v>274</v>
      </c>
      <c r="C2319" s="18" t="s">
        <v>259</v>
      </c>
      <c r="D2319" s="19" t="s">
        <v>79</v>
      </c>
      <c r="E2319" s="17">
        <v>3.452895836E9</v>
      </c>
      <c r="F2319" s="18"/>
      <c r="G2319" s="18"/>
      <c r="H2319" s="18"/>
      <c r="I2319" s="20" t="str">
        <f t="array" ref="I2319:J2319">IFNA(VLOOKUP(A2319,ENERGY!$A$2:$F$2692,{5,6},0),0)</f>
        <v/>
      </c>
      <c r="J2319" s="20"/>
      <c r="K2319" s="20" t="str">
        <f t="array" ref="K2319:S2319">VLOOKUP(A2319,'HUMAN RESOURCES'!$A$2:$M$2692,{2,3,4,5,6,7,8,9,10},0)</f>
        <v/>
      </c>
      <c r="L2319" s="20"/>
      <c r="M2319" s="20"/>
      <c r="N2319" s="20"/>
      <c r="O2319" s="20">
        <v>0.234</v>
      </c>
      <c r="P2319" s="20">
        <v>0.656</v>
      </c>
      <c r="Q2319" s="20">
        <v>0.11</v>
      </c>
      <c r="R2319" s="20">
        <v>128804.0</v>
      </c>
      <c r="S2319" s="20">
        <v>0.909</v>
      </c>
      <c r="T2319" s="20">
        <f t="array" ref="T2319:U2319">VLOOKUP(A2319,TOURISM!$A$2:$F$2692,{3,6},0)</f>
        <v>217000000</v>
      </c>
      <c r="U2319" s="20">
        <v>1.37E8</v>
      </c>
      <c r="V2319" s="20" t="str">
        <f t="array" ref="V2319:AA2319">VLOOKUP(A2319,BUSINESS!$A$2:$J$2692,{4,5,6,7,8,9},0)</f>
        <v/>
      </c>
      <c r="W2319" s="20"/>
      <c r="X2319" s="20"/>
      <c r="Y2319" s="20"/>
      <c r="Z2319" s="20"/>
      <c r="AA2319" s="20"/>
      <c r="AB2319" s="21">
        <f t="shared" si="706"/>
        <v>26807.36496</v>
      </c>
      <c r="AC2319" s="20"/>
      <c r="AD2319" s="20"/>
      <c r="AE2319" s="20">
        <f t="shared" ref="AE2319:AE2381" si="768">U2319/R2319</f>
        <v>1063.631564</v>
      </c>
      <c r="AF2319" s="22" t="b">
        <f t="shared" si="4"/>
        <v>0</v>
      </c>
      <c r="AG2319" s="20" t="b">
        <f t="shared" si="5"/>
        <v>0</v>
      </c>
      <c r="AH2319" s="20" t="b">
        <f t="shared" si="6"/>
        <v>0</v>
      </c>
      <c r="AI2319" s="20" t="b">
        <f t="shared" si="7"/>
        <v>1</v>
      </c>
      <c r="AJ2319" s="20"/>
      <c r="AK2319" s="20"/>
      <c r="AL2319" s="20"/>
      <c r="AM2319" s="20"/>
      <c r="AN2319" s="20"/>
      <c r="AO2319" s="20"/>
      <c r="AP2319" s="20"/>
      <c r="AQ2319" s="20"/>
      <c r="AR2319" s="23"/>
      <c r="AS2319" s="23"/>
      <c r="AT2319" s="23"/>
      <c r="AU2319" s="23"/>
      <c r="AV2319" s="23"/>
    </row>
    <row r="2320" ht="15.75" customHeight="1">
      <c r="A2320" s="17" t="str">
        <f t="shared" si="1"/>
        <v>Curacao-The Americas2003</v>
      </c>
      <c r="B2320" s="17" t="s">
        <v>274</v>
      </c>
      <c r="C2320" s="18" t="s">
        <v>259</v>
      </c>
      <c r="D2320" s="19" t="s">
        <v>81</v>
      </c>
      <c r="E2320" s="17">
        <v>3.454374261E9</v>
      </c>
      <c r="F2320" s="18"/>
      <c r="G2320" s="18"/>
      <c r="H2320" s="18"/>
      <c r="I2320" s="20" t="str">
        <f t="array" ref="I2320:J2320">IFNA(VLOOKUP(A2320,ENERGY!$A$2:$F$2692,{5,6},0),0)</f>
        <v/>
      </c>
      <c r="J2320" s="20"/>
      <c r="K2320" s="20" t="str">
        <f t="array" ref="K2320:S2320">VLOOKUP(A2320,'HUMAN RESOURCES'!$A$2:$M$2692,{2,3,4,5,6,7,8,9,10},0)</f>
        <v/>
      </c>
      <c r="L2320" s="20"/>
      <c r="M2320" s="20"/>
      <c r="N2320" s="20"/>
      <c r="O2320" s="20">
        <v>0.225</v>
      </c>
      <c r="P2320" s="20">
        <v>0.66</v>
      </c>
      <c r="Q2320" s="20">
        <v>0.114</v>
      </c>
      <c r="R2320" s="20">
        <v>131253.0</v>
      </c>
      <c r="S2320" s="20">
        <v>0.908</v>
      </c>
      <c r="T2320" s="20">
        <f t="array" ref="T2320:U2320">VLOOKUP(A2320,TOURISM!$A$2:$F$2692,{3,6},0)</f>
        <v>223000000</v>
      </c>
      <c r="U2320" s="20">
        <v>1.76E8</v>
      </c>
      <c r="V2320" s="20" t="str">
        <f t="array" ref="V2320:AA2320">VLOOKUP(A2320,BUSINESS!$A$2:$J$2692,{4,5,6,7,8,9},0)</f>
        <v/>
      </c>
      <c r="W2320" s="20"/>
      <c r="X2320" s="20"/>
      <c r="Y2320" s="20"/>
      <c r="Z2320" s="20"/>
      <c r="AA2320" s="20"/>
      <c r="AB2320" s="21">
        <f t="shared" si="706"/>
        <v>26318.44042</v>
      </c>
      <c r="AC2320" s="20"/>
      <c r="AD2320" s="20"/>
      <c r="AE2320" s="20">
        <f t="shared" si="768"/>
        <v>1340.921731</v>
      </c>
      <c r="AF2320" s="22" t="b">
        <f t="shared" si="4"/>
        <v>0</v>
      </c>
      <c r="AG2320" s="20" t="b">
        <f t="shared" si="5"/>
        <v>0</v>
      </c>
      <c r="AH2320" s="20" t="b">
        <f t="shared" si="6"/>
        <v>0</v>
      </c>
      <c r="AI2320" s="20" t="b">
        <f t="shared" si="7"/>
        <v>1</v>
      </c>
      <c r="AJ2320" s="20"/>
      <c r="AK2320" s="20"/>
      <c r="AL2320" s="20"/>
      <c r="AM2320" s="20"/>
      <c r="AN2320" s="20"/>
      <c r="AO2320" s="20"/>
      <c r="AP2320" s="20"/>
      <c r="AQ2320" s="20"/>
      <c r="AR2320" s="23"/>
      <c r="AS2320" s="23"/>
      <c r="AT2320" s="23"/>
      <c r="AU2320" s="23"/>
      <c r="AV2320" s="23"/>
    </row>
    <row r="2321" ht="15.75" customHeight="1">
      <c r="A2321" s="17" t="str">
        <f t="shared" si="1"/>
        <v>Curacao-The Americas2004</v>
      </c>
      <c r="B2321" s="17" t="s">
        <v>274</v>
      </c>
      <c r="C2321" s="18" t="s">
        <v>259</v>
      </c>
      <c r="D2321" s="19" t="s">
        <v>83</v>
      </c>
      <c r="E2321" s="17">
        <v>3.480219E9</v>
      </c>
      <c r="F2321" s="18"/>
      <c r="G2321" s="18"/>
      <c r="H2321" s="18"/>
      <c r="I2321" s="20" t="str">
        <f t="array" ref="I2321:J2321">IFNA(VLOOKUP(A2321,ENERGY!$A$2:$F$2692,{5,6},0),0)</f>
        <v/>
      </c>
      <c r="J2321" s="20"/>
      <c r="K2321" s="20" t="str">
        <f t="array" ref="K2321:S2321">VLOOKUP(A2321,'HUMAN RESOURCES'!$A$2:$M$2692,{2,3,4,5,6,7,8,9,10},0)</f>
        <v/>
      </c>
      <c r="L2321" s="20"/>
      <c r="M2321" s="20"/>
      <c r="N2321" s="20"/>
      <c r="O2321" s="20">
        <v>0.218</v>
      </c>
      <c r="P2321" s="20">
        <v>0.665</v>
      </c>
      <c r="Q2321" s="20">
        <v>0.118</v>
      </c>
      <c r="R2321" s="20">
        <v>133363.0</v>
      </c>
      <c r="S2321" s="20">
        <v>0.907</v>
      </c>
      <c r="T2321" s="20">
        <f t="array" ref="T2321:U2321">VLOOKUP(A2321,TOURISM!$A$2:$F$2692,{3,6},0)</f>
        <v>224000000</v>
      </c>
      <c r="U2321" s="20">
        <v>1.95E8</v>
      </c>
      <c r="V2321" s="20" t="str">
        <f t="array" ref="V2321:AA2321">VLOOKUP(A2321,BUSINESS!$A$2:$J$2692,{4,5,6,7,8,9},0)</f>
        <v/>
      </c>
      <c r="W2321" s="20"/>
      <c r="X2321" s="20"/>
      <c r="Y2321" s="20"/>
      <c r="Z2321" s="20"/>
      <c r="AA2321" s="20"/>
      <c r="AB2321" s="21">
        <f t="shared" si="706"/>
        <v>26095.83618</v>
      </c>
      <c r="AC2321" s="20"/>
      <c r="AD2321" s="20"/>
      <c r="AE2321" s="20">
        <f t="shared" si="768"/>
        <v>1462.174666</v>
      </c>
      <c r="AF2321" s="22" t="b">
        <f t="shared" si="4"/>
        <v>0</v>
      </c>
      <c r="AG2321" s="20" t="b">
        <f t="shared" si="5"/>
        <v>0</v>
      </c>
      <c r="AH2321" s="20" t="b">
        <f t="shared" si="6"/>
        <v>0</v>
      </c>
      <c r="AI2321" s="20" t="b">
        <f t="shared" si="7"/>
        <v>1</v>
      </c>
      <c r="AJ2321" s="20"/>
      <c r="AK2321" s="20"/>
      <c r="AL2321" s="20"/>
      <c r="AM2321" s="20"/>
      <c r="AN2321" s="20"/>
      <c r="AO2321" s="20"/>
      <c r="AP2321" s="20"/>
      <c r="AQ2321" s="20"/>
      <c r="AR2321" s="23"/>
      <c r="AS2321" s="23"/>
      <c r="AT2321" s="23"/>
      <c r="AU2321" s="23"/>
      <c r="AV2321" s="23"/>
    </row>
    <row r="2322" ht="15.75" customHeight="1">
      <c r="A2322" s="17" t="str">
        <f t="shared" si="1"/>
        <v>Curacao-The Americas2005</v>
      </c>
      <c r="B2322" s="17" t="s">
        <v>274</v>
      </c>
      <c r="C2322" s="18" t="s">
        <v>259</v>
      </c>
      <c r="D2322" s="19" t="s">
        <v>84</v>
      </c>
      <c r="E2322" s="17">
        <v>3.495868725E9</v>
      </c>
      <c r="F2322" s="18"/>
      <c r="G2322" s="18"/>
      <c r="H2322" s="18"/>
      <c r="I2322" s="20" t="str">
        <f t="array" ref="I2322:J2322">IFNA(VLOOKUP(A2322,ENERGY!$A$2:$F$2692,{5,6},0),0)</f>
        <v/>
      </c>
      <c r="J2322" s="20"/>
      <c r="K2322" s="20" t="str">
        <f t="array" ref="K2322:S2322">VLOOKUP(A2322,'HUMAN RESOURCES'!$A$2:$M$2692,{2,3,4,5,6,7,8,9,10},0)</f>
        <v/>
      </c>
      <c r="L2322" s="20"/>
      <c r="M2322" s="20"/>
      <c r="N2322" s="20"/>
      <c r="O2322" s="20">
        <v>0.211</v>
      </c>
      <c r="P2322" s="20">
        <v>0.668</v>
      </c>
      <c r="Q2322" s="20">
        <v>0.121</v>
      </c>
      <c r="R2322" s="20">
        <v>136708.0</v>
      </c>
      <c r="S2322" s="20">
        <v>0.905</v>
      </c>
      <c r="T2322" s="20">
        <f t="array" ref="T2322:U2322">VLOOKUP(A2322,TOURISM!$A$2:$F$2692,{3,6},0)</f>
        <v>244000000</v>
      </c>
      <c r="U2322" s="20">
        <v>1.64E8</v>
      </c>
      <c r="V2322" s="20" t="str">
        <f t="array" ref="V2322:AA2322">VLOOKUP(A2322,BUSINESS!$A$2:$J$2692,{4,5,6,7,8,9},0)</f>
        <v/>
      </c>
      <c r="W2322" s="20"/>
      <c r="X2322" s="20"/>
      <c r="Y2322" s="20"/>
      <c r="Z2322" s="20"/>
      <c r="AA2322" s="20"/>
      <c r="AB2322" s="21">
        <f t="shared" si="706"/>
        <v>25571.79335</v>
      </c>
      <c r="AC2322" s="20"/>
      <c r="AD2322" s="20"/>
      <c r="AE2322" s="20">
        <f t="shared" si="768"/>
        <v>1199.637183</v>
      </c>
      <c r="AF2322" s="22" t="b">
        <f t="shared" si="4"/>
        <v>0</v>
      </c>
      <c r="AG2322" s="20" t="b">
        <f t="shared" si="5"/>
        <v>0</v>
      </c>
      <c r="AH2322" s="20" t="b">
        <f t="shared" si="6"/>
        <v>0</v>
      </c>
      <c r="AI2322" s="20" t="b">
        <f t="shared" si="7"/>
        <v>1</v>
      </c>
      <c r="AJ2322" s="20"/>
      <c r="AK2322" s="20"/>
      <c r="AL2322" s="20"/>
      <c r="AM2322" s="20"/>
      <c r="AN2322" s="20"/>
      <c r="AO2322" s="20"/>
      <c r="AP2322" s="20"/>
      <c r="AQ2322" s="20"/>
      <c r="AR2322" s="23"/>
      <c r="AS2322" s="23"/>
      <c r="AT2322" s="23"/>
      <c r="AU2322" s="23"/>
      <c r="AV2322" s="23"/>
    </row>
    <row r="2323" ht="15.75" customHeight="1">
      <c r="A2323" s="17" t="str">
        <f t="shared" si="1"/>
        <v>Curacao-The Americas2006</v>
      </c>
      <c r="B2323" s="17" t="s">
        <v>274</v>
      </c>
      <c r="C2323" s="18" t="s">
        <v>259</v>
      </c>
      <c r="D2323" s="19" t="s">
        <v>85</v>
      </c>
      <c r="E2323" s="17">
        <v>3.507981946E9</v>
      </c>
      <c r="F2323" s="18"/>
      <c r="G2323" s="18"/>
      <c r="H2323" s="18"/>
      <c r="I2323" s="20" t="str">
        <f t="array" ref="I2323:J2323">IFNA(VLOOKUP(A2323,ENERGY!$A$2:$F$2692,{5,6},0),0)</f>
        <v/>
      </c>
      <c r="J2323" s="20"/>
      <c r="K2323" s="20">
        <f t="array" ref="K2323:S2323">VLOOKUP(A2323,'HUMAN RESOURCES'!$A$2:$M$2692,{2,3,4,5,6,7,8,9,10},0)</f>
        <v>0.014</v>
      </c>
      <c r="L2323" s="20"/>
      <c r="M2323" s="20">
        <v>79.0</v>
      </c>
      <c r="N2323" s="20">
        <v>71.0</v>
      </c>
      <c r="O2323" s="20">
        <v>0.206</v>
      </c>
      <c r="P2323" s="20">
        <v>0.67</v>
      </c>
      <c r="Q2323" s="20">
        <v>0.124</v>
      </c>
      <c r="R2323" s="20">
        <v>140217.0</v>
      </c>
      <c r="S2323" s="20">
        <v>0.904</v>
      </c>
      <c r="T2323" s="20">
        <f t="array" ref="T2323:U2323">VLOOKUP(A2323,TOURISM!$A$2:$F$2692,{3,6},0)</f>
        <v>277000000</v>
      </c>
      <c r="U2323" s="20">
        <v>1.91E8</v>
      </c>
      <c r="V2323" s="20" t="str">
        <f t="array" ref="V2323:AA2323">VLOOKUP(A2323,BUSINESS!$A$2:$J$2692,{4,5,6,7,8,9},0)</f>
        <v/>
      </c>
      <c r="W2323" s="20"/>
      <c r="X2323" s="20"/>
      <c r="Y2323" s="20"/>
      <c r="Z2323" s="20"/>
      <c r="AA2323" s="20"/>
      <c r="AB2323" s="21">
        <f t="shared" si="706"/>
        <v>25018.23563</v>
      </c>
      <c r="AC2323" s="20"/>
      <c r="AD2323" s="20"/>
      <c r="AE2323" s="20">
        <f t="shared" si="768"/>
        <v>1362.174344</v>
      </c>
      <c r="AF2323" s="22" t="b">
        <f t="shared" si="4"/>
        <v>0</v>
      </c>
      <c r="AG2323" s="20" t="b">
        <f t="shared" si="5"/>
        <v>0</v>
      </c>
      <c r="AH2323" s="20" t="b">
        <f t="shared" si="6"/>
        <v>0</v>
      </c>
      <c r="AI2323" s="20" t="b">
        <f t="shared" si="7"/>
        <v>1</v>
      </c>
      <c r="AJ2323" s="20"/>
      <c r="AK2323" s="20"/>
      <c r="AL2323" s="20"/>
      <c r="AM2323" s="20"/>
      <c r="AN2323" s="20"/>
      <c r="AO2323" s="20"/>
      <c r="AP2323" s="20"/>
      <c r="AQ2323" s="20"/>
      <c r="AR2323" s="23"/>
      <c r="AS2323" s="23"/>
      <c r="AT2323" s="23"/>
      <c r="AU2323" s="23"/>
      <c r="AV2323" s="23"/>
    </row>
    <row r="2324" ht="15.75" customHeight="1">
      <c r="A2324" s="17" t="str">
        <f t="shared" si="1"/>
        <v>Curacao-The Americas2007</v>
      </c>
      <c r="B2324" s="17" t="s">
        <v>274</v>
      </c>
      <c r="C2324" s="18" t="s">
        <v>259</v>
      </c>
      <c r="D2324" s="19" t="s">
        <v>86</v>
      </c>
      <c r="E2324" s="17">
        <v>3.5097E9</v>
      </c>
      <c r="F2324" s="18"/>
      <c r="G2324" s="18"/>
      <c r="H2324" s="18"/>
      <c r="I2324" s="20" t="str">
        <f t="array" ref="I2324:J2324">IFNA(VLOOKUP(A2324,ENERGY!$A$2:$F$2692,{5,6},0),0)</f>
        <v/>
      </c>
      <c r="J2324" s="20"/>
      <c r="K2324" s="20">
        <f t="array" ref="K2324:S2324">VLOOKUP(A2324,'HUMAN RESOURCES'!$A$2:$M$2692,{2,3,4,5,6,7,8,9,10},0)</f>
        <v>0.013</v>
      </c>
      <c r="L2324" s="20"/>
      <c r="M2324" s="20">
        <v>79.0</v>
      </c>
      <c r="N2324" s="20">
        <v>72.0</v>
      </c>
      <c r="O2324" s="20">
        <v>0.203</v>
      </c>
      <c r="P2324" s="20">
        <v>0.671</v>
      </c>
      <c r="Q2324" s="20">
        <v>0.126</v>
      </c>
      <c r="R2324" s="20">
        <v>143026.0</v>
      </c>
      <c r="S2324" s="20">
        <v>0.903</v>
      </c>
      <c r="T2324" s="20">
        <f t="array" ref="T2324:U2324">VLOOKUP(A2324,TOURISM!$A$2:$F$2692,{3,6},0)</f>
        <v>329000000</v>
      </c>
      <c r="U2324" s="20">
        <v>2.23E8</v>
      </c>
      <c r="V2324" s="20" t="str">
        <f t="array" ref="V2324:AA2324">VLOOKUP(A2324,BUSINESS!$A$2:$J$2692,{4,5,6,7,8,9},0)</f>
        <v/>
      </c>
      <c r="W2324" s="20"/>
      <c r="X2324" s="20"/>
      <c r="Y2324" s="20"/>
      <c r="Z2324" s="20"/>
      <c r="AA2324" s="20"/>
      <c r="AB2324" s="21">
        <f t="shared" si="706"/>
        <v>24538.89503</v>
      </c>
      <c r="AC2324" s="20"/>
      <c r="AD2324" s="20"/>
      <c r="AE2324" s="20">
        <f t="shared" si="768"/>
        <v>1559.157076</v>
      </c>
      <c r="AF2324" s="22" t="b">
        <f t="shared" si="4"/>
        <v>0</v>
      </c>
      <c r="AG2324" s="20" t="b">
        <f t="shared" si="5"/>
        <v>0</v>
      </c>
      <c r="AH2324" s="20" t="b">
        <f t="shared" si="6"/>
        <v>0</v>
      </c>
      <c r="AI2324" s="20" t="b">
        <f t="shared" si="7"/>
        <v>1</v>
      </c>
      <c r="AJ2324" s="20"/>
      <c r="AK2324" s="20"/>
      <c r="AL2324" s="20"/>
      <c r="AM2324" s="20"/>
      <c r="AN2324" s="20"/>
      <c r="AO2324" s="20"/>
      <c r="AP2324" s="20"/>
      <c r="AQ2324" s="20"/>
      <c r="AR2324" s="23"/>
      <c r="AS2324" s="23"/>
      <c r="AT2324" s="23"/>
      <c r="AU2324" s="23"/>
      <c r="AV2324" s="23"/>
    </row>
    <row r="2325" ht="15.75" customHeight="1">
      <c r="A2325" s="17" t="str">
        <f t="shared" si="1"/>
        <v>Curacao-The Americas2008</v>
      </c>
      <c r="B2325" s="17" t="s">
        <v>274</v>
      </c>
      <c r="C2325" s="18" t="s">
        <v>259</v>
      </c>
      <c r="D2325" s="19" t="s">
        <v>87</v>
      </c>
      <c r="E2325" s="17">
        <v>3.521348155E9</v>
      </c>
      <c r="F2325" s="18"/>
      <c r="G2325" s="18"/>
      <c r="H2325" s="18"/>
      <c r="I2325" s="20">
        <f t="array" ref="I2325:J2325">IFNA(VLOOKUP(A2325,ENERGY!$A$2:$F$2692,{5,6},0),0)</f>
        <v>0</v>
      </c>
      <c r="J2325" s="20">
        <v>0.0</v>
      </c>
      <c r="K2325" s="20">
        <f t="array" ref="K2325:S2325">VLOOKUP(A2325,'HUMAN RESOURCES'!$A$2:$M$2692,{2,3,4,5,6,7,8,9,10},0)</f>
        <v>0.014</v>
      </c>
      <c r="L2325" s="20"/>
      <c r="M2325" s="20">
        <v>79.0</v>
      </c>
      <c r="N2325" s="20">
        <v>72.0</v>
      </c>
      <c r="O2325" s="20">
        <v>0.201</v>
      </c>
      <c r="P2325" s="20">
        <v>0.671</v>
      </c>
      <c r="Q2325" s="20">
        <v>0.128</v>
      </c>
      <c r="R2325" s="20">
        <v>144971.0</v>
      </c>
      <c r="S2325" s="20">
        <v>0.902</v>
      </c>
      <c r="T2325" s="20">
        <f t="array" ref="T2325:U2325">VLOOKUP(A2325,TOURISM!$A$2:$F$2692,{3,6},0)</f>
        <v>383000000</v>
      </c>
      <c r="U2325" s="20">
        <v>2.29E8</v>
      </c>
      <c r="V2325" s="20" t="str">
        <f t="array" ref="V2325:AA2325">VLOOKUP(A2325,BUSINESS!$A$2:$J$2692,{4,5,6,7,8,9},0)</f>
        <v/>
      </c>
      <c r="W2325" s="20"/>
      <c r="X2325" s="20"/>
      <c r="Y2325" s="20"/>
      <c r="Z2325" s="20"/>
      <c r="AA2325" s="20"/>
      <c r="AB2325" s="21">
        <f t="shared" si="706"/>
        <v>24290.01769</v>
      </c>
      <c r="AC2325" s="20"/>
      <c r="AD2325" s="20"/>
      <c r="AE2325" s="20">
        <f t="shared" si="768"/>
        <v>1579.62627</v>
      </c>
      <c r="AF2325" s="22" t="b">
        <f t="shared" si="4"/>
        <v>0</v>
      </c>
      <c r="AG2325" s="20" t="b">
        <f t="shared" si="5"/>
        <v>0</v>
      </c>
      <c r="AH2325" s="20" t="b">
        <f t="shared" si="6"/>
        <v>0</v>
      </c>
      <c r="AI2325" s="20" t="b">
        <f t="shared" si="7"/>
        <v>1</v>
      </c>
      <c r="AJ2325" s="20"/>
      <c r="AK2325" s="20"/>
      <c r="AL2325" s="20"/>
      <c r="AM2325" s="20"/>
      <c r="AN2325" s="20"/>
      <c r="AO2325" s="20"/>
      <c r="AP2325" s="20"/>
      <c r="AQ2325" s="20"/>
      <c r="AR2325" s="23"/>
      <c r="AS2325" s="23"/>
      <c r="AT2325" s="23"/>
      <c r="AU2325" s="23"/>
      <c r="AV2325" s="23"/>
    </row>
    <row r="2326" ht="15.75" customHeight="1">
      <c r="A2326" s="17" t="str">
        <f t="shared" si="1"/>
        <v>Curacao-The Americas2009</v>
      </c>
      <c r="B2326" s="17" t="s">
        <v>274</v>
      </c>
      <c r="C2326" s="18" t="s">
        <v>259</v>
      </c>
      <c r="D2326" s="19" t="s">
        <v>88</v>
      </c>
      <c r="E2326" s="17">
        <v>3.526946625E9</v>
      </c>
      <c r="F2326" s="18"/>
      <c r="G2326" s="18"/>
      <c r="H2326" s="18"/>
      <c r="I2326" s="20" t="str">
        <f t="array" ref="I2326:J2326">IFNA(VLOOKUP(A2326,ENERGY!$A$2:$F$2692,{5,6},0),0)</f>
        <v/>
      </c>
      <c r="J2326" s="20"/>
      <c r="K2326" s="20">
        <f t="array" ref="K2326:S2326">VLOOKUP(A2326,'HUMAN RESOURCES'!$A$2:$M$2692,{2,3,4,5,6,7,8,9,10},0)</f>
        <v>0.013</v>
      </c>
      <c r="L2326" s="20"/>
      <c r="M2326" s="20">
        <v>80.0</v>
      </c>
      <c r="N2326" s="20">
        <v>72.0</v>
      </c>
      <c r="O2326" s="20">
        <v>0.2</v>
      </c>
      <c r="P2326" s="20">
        <v>0.67</v>
      </c>
      <c r="Q2326" s="20">
        <v>0.13</v>
      </c>
      <c r="R2326" s="20">
        <v>145890.0</v>
      </c>
      <c r="S2326" s="20">
        <v>0.9</v>
      </c>
      <c r="T2326" s="20">
        <f t="array" ref="T2326:U2326">VLOOKUP(A2326,TOURISM!$A$2:$F$2692,{3,6},0)</f>
        <v>378000000</v>
      </c>
      <c r="U2326" s="20">
        <v>2.58E8</v>
      </c>
      <c r="V2326" s="20" t="str">
        <f t="array" ref="V2326:AA2326">VLOOKUP(A2326,BUSINESS!$A$2:$J$2692,{4,5,6,7,8,9},0)</f>
        <v/>
      </c>
      <c r="W2326" s="20"/>
      <c r="X2326" s="20"/>
      <c r="Y2326" s="20"/>
      <c r="Z2326" s="20"/>
      <c r="AA2326" s="20">
        <v>1.402</v>
      </c>
      <c r="AB2326" s="21">
        <f t="shared" si="706"/>
        <v>24175.38299</v>
      </c>
      <c r="AC2326" s="20"/>
      <c r="AD2326" s="20"/>
      <c r="AE2326" s="20">
        <f t="shared" si="768"/>
        <v>1768.455686</v>
      </c>
      <c r="AF2326" s="22" t="b">
        <f t="shared" si="4"/>
        <v>0</v>
      </c>
      <c r="AG2326" s="20" t="b">
        <f t="shared" si="5"/>
        <v>0</v>
      </c>
      <c r="AH2326" s="20" t="b">
        <f t="shared" si="6"/>
        <v>0</v>
      </c>
      <c r="AI2326" s="20" t="b">
        <f t="shared" si="7"/>
        <v>1</v>
      </c>
      <c r="AJ2326" s="20"/>
      <c r="AK2326" s="20"/>
      <c r="AL2326" s="20"/>
      <c r="AM2326" s="20"/>
      <c r="AN2326" s="20"/>
      <c r="AO2326" s="20"/>
      <c r="AP2326" s="20"/>
      <c r="AQ2326" s="20"/>
      <c r="AR2326" s="23"/>
      <c r="AS2326" s="23"/>
      <c r="AT2326" s="23"/>
      <c r="AU2326" s="23"/>
      <c r="AV2326" s="23"/>
    </row>
    <row r="2327" ht="15.75" customHeight="1">
      <c r="A2327" s="17" t="str">
        <f t="shared" si="1"/>
        <v>Curacao-The Americas2010</v>
      </c>
      <c r="B2327" s="17" t="s">
        <v>274</v>
      </c>
      <c r="C2327" s="18" t="s">
        <v>259</v>
      </c>
      <c r="D2327" s="19" t="s">
        <v>89</v>
      </c>
      <c r="E2327" s="17">
        <v>3.532969035E9</v>
      </c>
      <c r="F2327" s="18"/>
      <c r="G2327" s="18"/>
      <c r="H2327" s="18"/>
      <c r="I2327" s="20" t="str">
        <f t="array" ref="I2327:J2327">IFNA(VLOOKUP(A2327,ENERGY!$A$2:$F$2692,{5,6},0),0)</f>
        <v/>
      </c>
      <c r="J2327" s="20"/>
      <c r="K2327" s="20">
        <f t="array" ref="K2327:S2327">VLOOKUP(A2327,'HUMAN RESOURCES'!$A$2:$M$2692,{2,3,4,5,6,7,8,9,10},0)</f>
        <v>0.014</v>
      </c>
      <c r="L2327" s="20"/>
      <c r="M2327" s="20"/>
      <c r="N2327" s="20"/>
      <c r="O2327" s="20">
        <v>0.198</v>
      </c>
      <c r="P2327" s="20">
        <v>0.67</v>
      </c>
      <c r="Q2327" s="20">
        <v>0.132</v>
      </c>
      <c r="R2327" s="20">
        <v>149311.0</v>
      </c>
      <c r="S2327" s="20">
        <v>0.899</v>
      </c>
      <c r="T2327" s="20">
        <f t="array" ref="T2327:U2327">VLOOKUP(A2327,TOURISM!$A$2:$F$2692,{3,6},0)</f>
        <v>438000000</v>
      </c>
      <c r="U2327" s="20">
        <v>2.82E8</v>
      </c>
      <c r="V2327" s="20" t="str">
        <f t="array" ref="V2327:AA2327">VLOOKUP(A2327,BUSINESS!$A$2:$J$2692,{4,5,6,7,8,9},0)</f>
        <v/>
      </c>
      <c r="W2327" s="20"/>
      <c r="X2327" s="20"/>
      <c r="Y2327" s="20"/>
      <c r="Z2327" s="20"/>
      <c r="AA2327" s="20">
        <v>1.383</v>
      </c>
      <c r="AB2327" s="21">
        <f t="shared" si="706"/>
        <v>23661.8135</v>
      </c>
      <c r="AC2327" s="20"/>
      <c r="AD2327" s="20"/>
      <c r="AE2327" s="20">
        <f t="shared" si="768"/>
        <v>1888.675315</v>
      </c>
      <c r="AF2327" s="22" t="b">
        <f t="shared" si="4"/>
        <v>0</v>
      </c>
      <c r="AG2327" s="20" t="b">
        <f t="shared" si="5"/>
        <v>0</v>
      </c>
      <c r="AH2327" s="20" t="b">
        <f t="shared" si="6"/>
        <v>0</v>
      </c>
      <c r="AI2327" s="20" t="b">
        <f t="shared" si="7"/>
        <v>1</v>
      </c>
      <c r="AJ2327" s="20"/>
      <c r="AK2327" s="20"/>
      <c r="AL2327" s="20"/>
      <c r="AM2327" s="20"/>
      <c r="AN2327" s="20"/>
      <c r="AO2327" s="20"/>
      <c r="AP2327" s="20"/>
      <c r="AQ2327" s="20"/>
      <c r="AR2327" s="23"/>
      <c r="AS2327" s="23"/>
      <c r="AT2327" s="23"/>
      <c r="AU2327" s="23"/>
      <c r="AV2327" s="23"/>
    </row>
    <row r="2328" ht="15.75" customHeight="1">
      <c r="A2328" s="17" t="str">
        <f t="shared" si="1"/>
        <v>Curacao-The Americas2011</v>
      </c>
      <c r="B2328" s="17" t="s">
        <v>274</v>
      </c>
      <c r="C2328" s="18" t="s">
        <v>259</v>
      </c>
      <c r="D2328" s="19" t="s">
        <v>90</v>
      </c>
      <c r="E2328" s="17">
        <v>3.534771969E9</v>
      </c>
      <c r="F2328" s="18"/>
      <c r="G2328" s="18"/>
      <c r="H2328" s="18"/>
      <c r="I2328" s="20">
        <f t="array" ref="I2328:J2328">IFNA(VLOOKUP(A2328,ENERGY!$A$2:$F$2692,{5,6},0),0)</f>
        <v>0</v>
      </c>
      <c r="J2328" s="20">
        <v>0.0</v>
      </c>
      <c r="K2328" s="20">
        <f t="array" ref="K2328:S2328">VLOOKUP(A2328,'HUMAN RESOURCES'!$A$2:$M$2692,{2,3,4,5,6,7,8,9,10},0)</f>
        <v>0.013</v>
      </c>
      <c r="L2328" s="20"/>
      <c r="M2328" s="20">
        <v>81.0</v>
      </c>
      <c r="N2328" s="20">
        <v>74.0</v>
      </c>
      <c r="O2328" s="20">
        <v>0.197</v>
      </c>
      <c r="P2328" s="20">
        <v>0.669</v>
      </c>
      <c r="Q2328" s="20">
        <v>0.134</v>
      </c>
      <c r="R2328" s="20">
        <v>150612.0</v>
      </c>
      <c r="S2328" s="20">
        <v>0.898</v>
      </c>
      <c r="T2328" s="20">
        <f t="array" ref="T2328:U2328">VLOOKUP(A2328,TOURISM!$A$2:$F$2692,{3,6},0)</f>
        <v>540000000</v>
      </c>
      <c r="U2328" s="20">
        <v>3.21E8</v>
      </c>
      <c r="V2328" s="20" t="str">
        <f t="array" ref="V2328:AA2328">VLOOKUP(A2328,BUSINESS!$A$2:$J$2692,{4,5,6,7,8,9},0)</f>
        <v/>
      </c>
      <c r="W2328" s="20"/>
      <c r="X2328" s="20"/>
      <c r="Y2328" s="20"/>
      <c r="Z2328" s="20"/>
      <c r="AA2328" s="20">
        <v>1.361</v>
      </c>
      <c r="AB2328" s="21">
        <f t="shared" si="706"/>
        <v>23469.39134</v>
      </c>
      <c r="AC2328" s="20"/>
      <c r="AD2328" s="20"/>
      <c r="AE2328" s="20">
        <f t="shared" si="768"/>
        <v>2131.304279</v>
      </c>
      <c r="AF2328" s="22" t="b">
        <f t="shared" si="4"/>
        <v>0</v>
      </c>
      <c r="AG2328" s="20" t="b">
        <f t="shared" si="5"/>
        <v>0</v>
      </c>
      <c r="AH2328" s="20" t="b">
        <f t="shared" si="6"/>
        <v>0</v>
      </c>
      <c r="AI2328" s="20" t="b">
        <f t="shared" si="7"/>
        <v>1</v>
      </c>
      <c r="AJ2328" s="20"/>
      <c r="AK2328" s="20"/>
      <c r="AL2328" s="20"/>
      <c r="AM2328" s="20"/>
      <c r="AN2328" s="20"/>
      <c r="AO2328" s="20"/>
      <c r="AP2328" s="20"/>
      <c r="AQ2328" s="20"/>
      <c r="AR2328" s="23"/>
      <c r="AS2328" s="23"/>
      <c r="AT2328" s="23"/>
      <c r="AU2328" s="23"/>
      <c r="AV2328" s="23"/>
    </row>
    <row r="2329" ht="15.75" customHeight="1">
      <c r="A2329" s="17" t="str">
        <f t="shared" si="1"/>
        <v>Curacao-The Americas2012</v>
      </c>
      <c r="B2329" s="17" t="s">
        <v>274</v>
      </c>
      <c r="C2329" s="18" t="s">
        <v>259</v>
      </c>
      <c r="D2329" s="19" t="s">
        <v>91</v>
      </c>
      <c r="E2329" s="17">
        <v>3.53645912E9</v>
      </c>
      <c r="F2329" s="18"/>
      <c r="G2329" s="18"/>
      <c r="H2329" s="18"/>
      <c r="I2329" s="20">
        <f t="array" ref="I2329:J2329">IFNA(VLOOKUP(A2329,ENERGY!$A$2:$F$2692,{5,6},0),0)</f>
        <v>0</v>
      </c>
      <c r="J2329" s="20">
        <v>0.0</v>
      </c>
      <c r="K2329" s="20">
        <f t="array" ref="K2329:S2329">VLOOKUP(A2329,'HUMAN RESOURCES'!$A$2:$M$2692,{2,3,4,5,6,7,8,9,10},0)</f>
        <v>0.013</v>
      </c>
      <c r="L2329" s="20"/>
      <c r="M2329" s="20"/>
      <c r="N2329" s="20"/>
      <c r="O2329" s="20">
        <v>0.195</v>
      </c>
      <c r="P2329" s="20">
        <v>0.668</v>
      </c>
      <c r="Q2329" s="20">
        <v>0.137</v>
      </c>
      <c r="R2329" s="20">
        <v>152056.0</v>
      </c>
      <c r="S2329" s="20">
        <v>0.897</v>
      </c>
      <c r="T2329" s="20">
        <f t="array" ref="T2329:U2329">VLOOKUP(A2329,TOURISM!$A$2:$F$2692,{3,6},0)</f>
        <v>676000000</v>
      </c>
      <c r="U2329" s="20">
        <v>3.57E8</v>
      </c>
      <c r="V2329" s="20" t="str">
        <f t="array" ref="V2329:AA2329">VLOOKUP(A2329,BUSINESS!$A$2:$J$2692,{4,5,6,7,8,9},0)</f>
        <v/>
      </c>
      <c r="W2329" s="20"/>
      <c r="X2329" s="20"/>
      <c r="Y2329" s="20"/>
      <c r="Z2329" s="20"/>
      <c r="AA2329" s="20">
        <v>1.318</v>
      </c>
      <c r="AB2329" s="21">
        <f t="shared" si="706"/>
        <v>23257.60983</v>
      </c>
      <c r="AC2329" s="20"/>
      <c r="AD2329" s="20"/>
      <c r="AE2329" s="20">
        <f t="shared" si="768"/>
        <v>2347.819224</v>
      </c>
      <c r="AF2329" s="22" t="b">
        <f t="shared" si="4"/>
        <v>0</v>
      </c>
      <c r="AG2329" s="20" t="b">
        <f t="shared" si="5"/>
        <v>0</v>
      </c>
      <c r="AH2329" s="20" t="b">
        <f t="shared" si="6"/>
        <v>0</v>
      </c>
      <c r="AI2329" s="20" t="b">
        <f t="shared" si="7"/>
        <v>1</v>
      </c>
      <c r="AJ2329" s="20"/>
      <c r="AK2329" s="20"/>
      <c r="AL2329" s="20"/>
      <c r="AM2329" s="20"/>
      <c r="AN2329" s="20"/>
      <c r="AO2329" s="20"/>
      <c r="AP2329" s="20"/>
      <c r="AQ2329" s="20"/>
      <c r="AR2329" s="23"/>
      <c r="AS2329" s="23"/>
      <c r="AT2329" s="23"/>
      <c r="AU2329" s="23"/>
      <c r="AV2329" s="23"/>
    </row>
    <row r="2330" ht="15.75" customHeight="1">
      <c r="A2330" s="17" t="str">
        <f t="shared" si="1"/>
        <v>Dominica-The Americas2000</v>
      </c>
      <c r="B2330" s="17" t="s">
        <v>275</v>
      </c>
      <c r="C2330" s="18" t="s">
        <v>259</v>
      </c>
      <c r="D2330" s="19" t="s">
        <v>76</v>
      </c>
      <c r="E2330" s="17">
        <v>4.114881347E9</v>
      </c>
      <c r="F2330" s="18">
        <v>0.05</v>
      </c>
      <c r="G2330" s="18">
        <v>231.0</v>
      </c>
      <c r="H2330" s="18">
        <v>0.117</v>
      </c>
      <c r="I2330" s="20" t="str">
        <f t="array" ref="I2330:J2330">IFNA(VLOOKUP(A2330,ENERGY!$A$2:$F$2692,{5,6},0),0)</f>
        <v/>
      </c>
      <c r="J2330" s="20"/>
      <c r="K2330" s="20" t="str">
        <f t="array" ref="K2330:S2330">VLOOKUP(A2330,'HUMAN RESOURCES'!$A$2:$M$2692,{2,3,4,5,6,7,8,9,10},0)</f>
        <v/>
      </c>
      <c r="L2330" s="20">
        <v>0.014</v>
      </c>
      <c r="M2330" s="20"/>
      <c r="N2330" s="20"/>
      <c r="O2330" s="20"/>
      <c r="P2330" s="20"/>
      <c r="Q2330" s="20"/>
      <c r="R2330" s="20">
        <v>69679.0</v>
      </c>
      <c r="S2330" s="20">
        <v>0.653</v>
      </c>
      <c r="T2330" s="20">
        <f t="array" ref="T2330:U2330">VLOOKUP(A2330,TOURISM!$A$2:$F$2692,{3,6},0)</f>
        <v>48000000</v>
      </c>
      <c r="U2330" s="20">
        <v>9000000.0</v>
      </c>
      <c r="V2330" s="20" t="str">
        <f t="array" ref="V2330:AA2330">VLOOKUP(A2330,BUSINESS!$A$2:$J$2692,{4,5,6,7,8,9},0)</f>
        <v/>
      </c>
      <c r="W2330" s="20"/>
      <c r="X2330" s="20"/>
      <c r="Y2330" s="20"/>
      <c r="Z2330" s="20">
        <v>0.088</v>
      </c>
      <c r="AA2330" s="20">
        <v>0.017</v>
      </c>
      <c r="AB2330" s="21">
        <f t="shared" si="706"/>
        <v>59054.82781</v>
      </c>
      <c r="AC2330" s="20"/>
      <c r="AD2330" s="20"/>
      <c r="AE2330" s="20">
        <f t="shared" si="768"/>
        <v>129.1637366</v>
      </c>
      <c r="AF2330" s="22" t="b">
        <f t="shared" si="4"/>
        <v>0</v>
      </c>
      <c r="AG2330" s="20" t="b">
        <f t="shared" si="5"/>
        <v>0</v>
      </c>
      <c r="AH2330" s="20" t="b">
        <f t="shared" si="6"/>
        <v>0</v>
      </c>
      <c r="AI2330" s="20" t="b">
        <f t="shared" si="7"/>
        <v>0</v>
      </c>
      <c r="AJ2330" s="20"/>
      <c r="AK2330" s="20"/>
      <c r="AL2330" s="20"/>
      <c r="AM2330" s="20"/>
      <c r="AN2330" s="20"/>
      <c r="AO2330" s="20"/>
      <c r="AP2330" s="20"/>
      <c r="AQ2330" s="20"/>
      <c r="AR2330" s="23"/>
      <c r="AS2330" s="23"/>
      <c r="AT2330" s="23"/>
      <c r="AU2330" s="23"/>
      <c r="AV2330" s="23"/>
    </row>
    <row r="2331" ht="15.75" customHeight="1">
      <c r="A2331" s="17" t="str">
        <f t="shared" si="1"/>
        <v>Dominica-The Americas2001</v>
      </c>
      <c r="B2331" s="17" t="s">
        <v>275</v>
      </c>
      <c r="C2331" s="18" t="s">
        <v>259</v>
      </c>
      <c r="D2331" s="19" t="s">
        <v>77</v>
      </c>
      <c r="E2331" s="17">
        <v>4.128818043E9</v>
      </c>
      <c r="F2331" s="18">
        <v>0.05</v>
      </c>
      <c r="G2331" s="18">
        <v>236.0</v>
      </c>
      <c r="H2331" s="18">
        <v>0.111</v>
      </c>
      <c r="I2331" s="20" t="str">
        <f t="array" ref="I2331:J2331">IFNA(VLOOKUP(A2331,ENERGY!$A$2:$F$2692,{5,6},0),0)</f>
        <v/>
      </c>
      <c r="J2331" s="20"/>
      <c r="K2331" s="20" t="str">
        <f t="array" ref="K2331:S2331">VLOOKUP(A2331,'HUMAN RESOURCES'!$A$2:$M$2692,{2,3,4,5,6,7,8,9,10},0)</f>
        <v/>
      </c>
      <c r="L2331" s="20">
        <v>0.013</v>
      </c>
      <c r="M2331" s="20"/>
      <c r="N2331" s="20"/>
      <c r="O2331" s="20"/>
      <c r="P2331" s="20"/>
      <c r="Q2331" s="20"/>
      <c r="R2331" s="20">
        <v>69660.0</v>
      </c>
      <c r="S2331" s="20">
        <v>0.654</v>
      </c>
      <c r="T2331" s="20">
        <f t="array" ref="T2331:U2331">VLOOKUP(A2331,TOURISM!$A$2:$F$2692,{3,6},0)</f>
        <v>46000000</v>
      </c>
      <c r="U2331" s="20">
        <v>9000000.0</v>
      </c>
      <c r="V2331" s="20" t="str">
        <f t="array" ref="V2331:AA2331">VLOOKUP(A2331,BUSINESS!$A$2:$J$2692,{4,5,6,7,8,9},0)</f>
        <v/>
      </c>
      <c r="W2331" s="20"/>
      <c r="X2331" s="20"/>
      <c r="Y2331" s="20"/>
      <c r="Z2331" s="20">
        <v>0.132</v>
      </c>
      <c r="AA2331" s="20">
        <v>0.111</v>
      </c>
      <c r="AB2331" s="21">
        <f t="shared" si="706"/>
        <v>59271.00263</v>
      </c>
      <c r="AC2331" s="20"/>
      <c r="AD2331" s="20"/>
      <c r="AE2331" s="20">
        <f t="shared" si="768"/>
        <v>129.1989664</v>
      </c>
      <c r="AF2331" s="22" t="b">
        <f t="shared" si="4"/>
        <v>0</v>
      </c>
      <c r="AG2331" s="20" t="b">
        <f t="shared" si="5"/>
        <v>0</v>
      </c>
      <c r="AH2331" s="20" t="b">
        <f t="shared" si="6"/>
        <v>0</v>
      </c>
      <c r="AI2331" s="20" t="b">
        <f t="shared" si="7"/>
        <v>0</v>
      </c>
      <c r="AJ2331" s="20"/>
      <c r="AK2331" s="20"/>
      <c r="AL2331" s="20"/>
      <c r="AM2331" s="20"/>
      <c r="AN2331" s="20"/>
      <c r="AO2331" s="20"/>
      <c r="AP2331" s="20"/>
      <c r="AQ2331" s="20"/>
      <c r="AR2331" s="23"/>
      <c r="AS2331" s="23"/>
      <c r="AT2331" s="23"/>
      <c r="AU2331" s="23"/>
      <c r="AV2331" s="23"/>
    </row>
    <row r="2332" ht="15.75" customHeight="1">
      <c r="A2332" s="17" t="str">
        <f t="shared" si="1"/>
        <v>Dominica-The Americas2002</v>
      </c>
      <c r="B2332" s="17" t="s">
        <v>275</v>
      </c>
      <c r="C2332" s="18" t="s">
        <v>259</v>
      </c>
      <c r="D2332" s="19" t="s">
        <v>79</v>
      </c>
      <c r="E2332" s="17">
        <v>4.134173271E9</v>
      </c>
      <c r="F2332" s="18">
        <v>0.051</v>
      </c>
      <c r="G2332" s="18">
        <v>237.0</v>
      </c>
      <c r="H2332" s="18">
        <v>0.11</v>
      </c>
      <c r="I2332" s="20" t="str">
        <f t="array" ref="I2332:J2332">IFNA(VLOOKUP(A2332,ENERGY!$A$2:$F$2692,{5,6},0),0)</f>
        <v/>
      </c>
      <c r="J2332" s="20">
        <v>136.0</v>
      </c>
      <c r="K2332" s="20">
        <f t="array" ref="K2332:S2332">VLOOKUP(A2332,'HUMAN RESOURCES'!$A$2:$M$2692,{2,3,4,5,6,7,8,9,10},0)</f>
        <v>0.015</v>
      </c>
      <c r="L2332" s="20">
        <v>0.013</v>
      </c>
      <c r="M2332" s="20">
        <v>79.0</v>
      </c>
      <c r="N2332" s="20">
        <v>75.0</v>
      </c>
      <c r="O2332" s="20"/>
      <c r="P2332" s="20"/>
      <c r="Q2332" s="20"/>
      <c r="R2332" s="20">
        <v>69806.0</v>
      </c>
      <c r="S2332" s="20">
        <v>0.657</v>
      </c>
      <c r="T2332" s="20">
        <f t="array" ref="T2332:U2332">VLOOKUP(A2332,TOURISM!$A$2:$F$2692,{3,6},0)</f>
        <v>46000000</v>
      </c>
      <c r="U2332" s="20">
        <v>9000000.0</v>
      </c>
      <c r="V2332" s="20" t="str">
        <f t="array" ref="V2332:AA2332">VLOOKUP(A2332,BUSINESS!$A$2:$J$2692,{4,5,6,7,8,9},0)</f>
        <v/>
      </c>
      <c r="W2332" s="20"/>
      <c r="X2332" s="20"/>
      <c r="Y2332" s="20"/>
      <c r="Z2332" s="20">
        <v>0.184</v>
      </c>
      <c r="AA2332" s="20">
        <v>0.174</v>
      </c>
      <c r="AB2332" s="21">
        <f t="shared" si="706"/>
        <v>59223.75256</v>
      </c>
      <c r="AC2332" s="20"/>
      <c r="AD2332" s="20">
        <f t="shared" ref="AD2332:AD2340" si="769">J2332/R2332</f>
        <v>0.001948256597</v>
      </c>
      <c r="AE2332" s="20">
        <f t="shared" si="768"/>
        <v>128.9287454</v>
      </c>
      <c r="AF2332" s="22" t="b">
        <f t="shared" si="4"/>
        <v>0</v>
      </c>
      <c r="AG2332" s="20" t="b">
        <f t="shared" si="5"/>
        <v>0</v>
      </c>
      <c r="AH2332" s="20" t="b">
        <f t="shared" si="6"/>
        <v>0</v>
      </c>
      <c r="AI2332" s="20" t="b">
        <f t="shared" si="7"/>
        <v>0</v>
      </c>
      <c r="AJ2332" s="20"/>
      <c r="AK2332" s="20"/>
      <c r="AL2332" s="20"/>
      <c r="AM2332" s="20"/>
      <c r="AN2332" s="20"/>
      <c r="AO2332" s="20"/>
      <c r="AP2332" s="20"/>
      <c r="AQ2332" s="20"/>
      <c r="AR2332" s="23"/>
      <c r="AS2332" s="23"/>
      <c r="AT2332" s="23"/>
      <c r="AU2332" s="23"/>
      <c r="AV2332" s="23"/>
    </row>
    <row r="2333" ht="15.75" customHeight="1">
      <c r="A2333" s="17" t="str">
        <f t="shared" si="1"/>
        <v>Dominica-The Americas2003</v>
      </c>
      <c r="B2333" s="17" t="s">
        <v>275</v>
      </c>
      <c r="C2333" s="18" t="s">
        <v>259</v>
      </c>
      <c r="D2333" s="19" t="s">
        <v>81</v>
      </c>
      <c r="E2333" s="17">
        <v>4.136083856E9</v>
      </c>
      <c r="F2333" s="18">
        <v>0.049</v>
      </c>
      <c r="G2333" s="18">
        <v>240.0</v>
      </c>
      <c r="H2333" s="18">
        <v>0.115</v>
      </c>
      <c r="I2333" s="20" t="str">
        <f t="array" ref="I2333:J2333">IFNA(VLOOKUP(A2333,ENERGY!$A$2:$F$2692,{5,6},0),0)</f>
        <v/>
      </c>
      <c r="J2333" s="20">
        <v>128.0</v>
      </c>
      <c r="K2333" s="20" t="str">
        <f t="array" ref="K2333:S2333">VLOOKUP(A2333,'HUMAN RESOURCES'!$A$2:$M$2692,{2,3,4,5,6,7,8,9,10},0)</f>
        <v/>
      </c>
      <c r="L2333" s="20">
        <v>0.013</v>
      </c>
      <c r="M2333" s="20"/>
      <c r="N2333" s="20"/>
      <c r="O2333" s="20"/>
      <c r="P2333" s="20"/>
      <c r="Q2333" s="20"/>
      <c r="R2333" s="20">
        <v>70058.0</v>
      </c>
      <c r="S2333" s="20">
        <v>0.66</v>
      </c>
      <c r="T2333" s="20">
        <f t="array" ref="T2333:U2333">VLOOKUP(A2333,TOURISM!$A$2:$F$2692,{3,6},0)</f>
        <v>52000000</v>
      </c>
      <c r="U2333" s="20">
        <v>9000000.0</v>
      </c>
      <c r="V2333" s="20" t="str">
        <f t="array" ref="V2333:AA2333">VLOOKUP(A2333,BUSINESS!$A$2:$J$2692,{4,5,6,7,8,9},0)</f>
        <v/>
      </c>
      <c r="W2333" s="20"/>
      <c r="X2333" s="20"/>
      <c r="Y2333" s="20"/>
      <c r="Z2333" s="20">
        <v>0.236</v>
      </c>
      <c r="AA2333" s="20">
        <v>0.34</v>
      </c>
      <c r="AB2333" s="21">
        <f t="shared" si="706"/>
        <v>59037.99503</v>
      </c>
      <c r="AC2333" s="20"/>
      <c r="AD2333" s="20">
        <f t="shared" si="769"/>
        <v>0.001827057581</v>
      </c>
      <c r="AE2333" s="20">
        <f t="shared" si="768"/>
        <v>128.4649862</v>
      </c>
      <c r="AF2333" s="22" t="b">
        <f t="shared" si="4"/>
        <v>0</v>
      </c>
      <c r="AG2333" s="20" t="b">
        <f t="shared" si="5"/>
        <v>0</v>
      </c>
      <c r="AH2333" s="20" t="b">
        <f t="shared" si="6"/>
        <v>0</v>
      </c>
      <c r="AI2333" s="20" t="b">
        <f t="shared" si="7"/>
        <v>0</v>
      </c>
      <c r="AJ2333" s="20"/>
      <c r="AK2333" s="20"/>
      <c r="AL2333" s="20"/>
      <c r="AM2333" s="20"/>
      <c r="AN2333" s="20"/>
      <c r="AO2333" s="20"/>
      <c r="AP2333" s="20"/>
      <c r="AQ2333" s="20"/>
      <c r="AR2333" s="23"/>
      <c r="AS2333" s="23"/>
      <c r="AT2333" s="23"/>
      <c r="AU2333" s="23"/>
      <c r="AV2333" s="23"/>
    </row>
    <row r="2334" ht="15.75" customHeight="1">
      <c r="A2334" s="17" t="str">
        <f t="shared" si="1"/>
        <v>Dominica-The Americas2004</v>
      </c>
      <c r="B2334" s="17" t="s">
        <v>275</v>
      </c>
      <c r="C2334" s="18" t="s">
        <v>259</v>
      </c>
      <c r="D2334" s="19" t="s">
        <v>83</v>
      </c>
      <c r="E2334" s="17">
        <v>4.145772237E9</v>
      </c>
      <c r="F2334" s="18">
        <v>0.047</v>
      </c>
      <c r="G2334" s="18">
        <v>243.0</v>
      </c>
      <c r="H2334" s="18">
        <v>0.089</v>
      </c>
      <c r="I2334" s="20" t="str">
        <f t="array" ref="I2334:J2334">IFNA(VLOOKUP(A2334,ENERGY!$A$2:$F$2692,{5,6},0),0)</f>
        <v/>
      </c>
      <c r="J2334" s="20">
        <v>128.0</v>
      </c>
      <c r="K2334" s="20" t="str">
        <f t="array" ref="K2334:S2334">VLOOKUP(A2334,'HUMAN RESOURCES'!$A$2:$M$2692,{2,3,4,5,6,7,8,9,10},0)</f>
        <v/>
      </c>
      <c r="L2334" s="20">
        <v>0.013</v>
      </c>
      <c r="M2334" s="20"/>
      <c r="N2334" s="20"/>
      <c r="O2334" s="20"/>
      <c r="P2334" s="20"/>
      <c r="Q2334" s="20"/>
      <c r="R2334" s="20">
        <v>70325.0</v>
      </c>
      <c r="S2334" s="20">
        <v>0.663</v>
      </c>
      <c r="T2334" s="20">
        <f t="array" ref="T2334:U2334">VLOOKUP(A2334,TOURISM!$A$2:$F$2692,{3,6},0)</f>
        <v>61000000</v>
      </c>
      <c r="U2334" s="20">
        <v>9000000.0</v>
      </c>
      <c r="V2334" s="20" t="str">
        <f t="array" ref="V2334:AA2334">VLOOKUP(A2334,BUSINESS!$A$2:$J$2692,{4,5,6,7,8,9},0)</f>
        <v/>
      </c>
      <c r="W2334" s="20"/>
      <c r="X2334" s="20"/>
      <c r="Y2334" s="20"/>
      <c r="Z2334" s="20">
        <v>0.303</v>
      </c>
      <c r="AA2334" s="20">
        <v>0.595</v>
      </c>
      <c r="AB2334" s="21">
        <f t="shared" si="706"/>
        <v>58951.61375</v>
      </c>
      <c r="AC2334" s="20"/>
      <c r="AD2334" s="20">
        <f t="shared" si="769"/>
        <v>0.001820120867</v>
      </c>
      <c r="AE2334" s="20">
        <f t="shared" si="768"/>
        <v>127.9772485</v>
      </c>
      <c r="AF2334" s="22" t="b">
        <f t="shared" si="4"/>
        <v>0</v>
      </c>
      <c r="AG2334" s="20" t="b">
        <f t="shared" si="5"/>
        <v>0</v>
      </c>
      <c r="AH2334" s="20" t="b">
        <f t="shared" si="6"/>
        <v>0</v>
      </c>
      <c r="AI2334" s="20" t="b">
        <f t="shared" si="7"/>
        <v>0</v>
      </c>
      <c r="AJ2334" s="20"/>
      <c r="AK2334" s="20"/>
      <c r="AL2334" s="20"/>
      <c r="AM2334" s="20"/>
      <c r="AN2334" s="20"/>
      <c r="AO2334" s="20"/>
      <c r="AP2334" s="20"/>
      <c r="AQ2334" s="20"/>
      <c r="AR2334" s="23"/>
      <c r="AS2334" s="23"/>
      <c r="AT2334" s="23"/>
      <c r="AU2334" s="23"/>
      <c r="AV2334" s="23"/>
    </row>
    <row r="2335" ht="15.75" customHeight="1">
      <c r="A2335" s="17" t="str">
        <f t="shared" si="1"/>
        <v>Dominica-The Americas2005</v>
      </c>
      <c r="B2335" s="17" t="s">
        <v>275</v>
      </c>
      <c r="C2335" s="18" t="s">
        <v>259</v>
      </c>
      <c r="D2335" s="19" t="s">
        <v>84</v>
      </c>
      <c r="E2335" s="17">
        <v>4.154289832E9</v>
      </c>
      <c r="F2335" s="18">
        <v>0.05</v>
      </c>
      <c r="G2335" s="18">
        <v>255.0</v>
      </c>
      <c r="H2335" s="18">
        <v>0.099</v>
      </c>
      <c r="I2335" s="20">
        <f t="array" ref="I2335:J2335">IFNA(VLOOKUP(A2335,ENERGY!$A$2:$F$2692,{5,6},0),0)</f>
        <v>39</v>
      </c>
      <c r="J2335" s="20">
        <v>110.0</v>
      </c>
      <c r="K2335" s="20" t="str">
        <f t="array" ref="K2335:S2335">VLOOKUP(A2335,'HUMAN RESOURCES'!$A$2:$M$2692,{2,3,4,5,6,7,8,9,10},0)</f>
        <v/>
      </c>
      <c r="L2335" s="20">
        <v>0.012</v>
      </c>
      <c r="M2335" s="20"/>
      <c r="N2335" s="20"/>
      <c r="O2335" s="20"/>
      <c r="P2335" s="20"/>
      <c r="Q2335" s="20"/>
      <c r="R2335" s="20">
        <v>70542.0</v>
      </c>
      <c r="S2335" s="20">
        <v>0.666</v>
      </c>
      <c r="T2335" s="20">
        <f t="array" ref="T2335:U2335">VLOOKUP(A2335,TOURISM!$A$2:$F$2692,{3,6},0)</f>
        <v>57000000</v>
      </c>
      <c r="U2335" s="20">
        <v>1.0E7</v>
      </c>
      <c r="V2335" s="20">
        <f t="array" ref="V2335:AA2335">VLOOKUP(A2335,BUSINESS!$A$2:$J$2692,{4,5,6,7,8,9},0)</f>
        <v>0.37</v>
      </c>
      <c r="W2335" s="20">
        <v>14.0</v>
      </c>
      <c r="X2335" s="20"/>
      <c r="Y2335" s="20">
        <v>147.0</v>
      </c>
      <c r="Z2335" s="20">
        <v>0.385</v>
      </c>
      <c r="AA2335" s="20">
        <v>0.737</v>
      </c>
      <c r="AB2335" s="21">
        <f t="shared" si="706"/>
        <v>58891.0129</v>
      </c>
      <c r="AC2335" s="20">
        <f t="shared" ref="AC2335:AC2337" si="770">I2335/R2335</f>
        <v>0.0005528621247</v>
      </c>
      <c r="AD2335" s="20">
        <f t="shared" si="769"/>
        <v>0.001559354711</v>
      </c>
      <c r="AE2335" s="20">
        <f t="shared" si="768"/>
        <v>141.7595192</v>
      </c>
      <c r="AF2335" s="22" t="b">
        <f t="shared" si="4"/>
        <v>0</v>
      </c>
      <c r="AG2335" s="20" t="b">
        <f t="shared" si="5"/>
        <v>0</v>
      </c>
      <c r="AH2335" s="20" t="b">
        <f t="shared" si="6"/>
        <v>0</v>
      </c>
      <c r="AI2335" s="20" t="b">
        <f t="shared" si="7"/>
        <v>0</v>
      </c>
      <c r="AJ2335" s="20"/>
      <c r="AK2335" s="20"/>
      <c r="AL2335" s="20"/>
      <c r="AM2335" s="20"/>
      <c r="AN2335" s="20"/>
      <c r="AO2335" s="20"/>
      <c r="AP2335" s="20"/>
      <c r="AQ2335" s="20"/>
      <c r="AR2335" s="23"/>
      <c r="AS2335" s="23"/>
      <c r="AT2335" s="23"/>
      <c r="AU2335" s="23"/>
      <c r="AV2335" s="23"/>
    </row>
    <row r="2336" ht="15.75" customHeight="1">
      <c r="A2336" s="17" t="str">
        <f t="shared" si="1"/>
        <v>Dominica-The Americas2006</v>
      </c>
      <c r="B2336" s="17" t="s">
        <v>275</v>
      </c>
      <c r="C2336" s="18" t="s">
        <v>259</v>
      </c>
      <c r="D2336" s="19" t="s">
        <v>85</v>
      </c>
      <c r="E2336" s="17">
        <v>4.158135026E9</v>
      </c>
      <c r="F2336" s="18">
        <v>0.05</v>
      </c>
      <c r="G2336" s="18">
        <v>271.0</v>
      </c>
      <c r="H2336" s="18">
        <v>0.095</v>
      </c>
      <c r="I2336" s="20">
        <f t="array" ref="I2336:J2336">IFNA(VLOOKUP(A2336,ENERGY!$A$2:$F$2692,{5,6},0),0)</f>
        <v>43</v>
      </c>
      <c r="J2336" s="20">
        <v>150.0</v>
      </c>
      <c r="K2336" s="20">
        <f t="array" ref="K2336:S2336">VLOOKUP(A2336,'HUMAN RESOURCES'!$A$2:$M$2692,{2,3,4,5,6,7,8,9,10},0)</f>
        <v>0.015</v>
      </c>
      <c r="L2336" s="20">
        <v>0.012</v>
      </c>
      <c r="M2336" s="20"/>
      <c r="N2336" s="20"/>
      <c r="O2336" s="20"/>
      <c r="P2336" s="20"/>
      <c r="Q2336" s="20"/>
      <c r="R2336" s="20">
        <v>70690.0</v>
      </c>
      <c r="S2336" s="20">
        <v>0.669</v>
      </c>
      <c r="T2336" s="20">
        <f t="array" ref="T2336:U2336">VLOOKUP(A2336,TOURISM!$A$2:$F$2692,{3,6},0)</f>
        <v>72000000</v>
      </c>
      <c r="U2336" s="20">
        <v>1.0E7</v>
      </c>
      <c r="V2336" s="20">
        <f t="array" ref="V2336:AA2336">VLOOKUP(A2336,BUSINESS!$A$2:$J$2692,{4,5,6,7,8,9},0)</f>
        <v>0.37</v>
      </c>
      <c r="W2336" s="20">
        <v>14.0</v>
      </c>
      <c r="X2336" s="20"/>
      <c r="Y2336" s="20">
        <v>147.0</v>
      </c>
      <c r="Z2336" s="20">
        <v>0.394</v>
      </c>
      <c r="AA2336" s="20">
        <v>1.011</v>
      </c>
      <c r="AB2336" s="21">
        <f t="shared" si="706"/>
        <v>58822.11099</v>
      </c>
      <c r="AC2336" s="20">
        <f t="shared" si="770"/>
        <v>0.0006082897157</v>
      </c>
      <c r="AD2336" s="20">
        <f t="shared" si="769"/>
        <v>0.002121940869</v>
      </c>
      <c r="AE2336" s="20">
        <f t="shared" si="768"/>
        <v>141.4627246</v>
      </c>
      <c r="AF2336" s="22" t="b">
        <f t="shared" si="4"/>
        <v>0</v>
      </c>
      <c r="AG2336" s="20" t="b">
        <f t="shared" si="5"/>
        <v>0</v>
      </c>
      <c r="AH2336" s="20" t="b">
        <f t="shared" si="6"/>
        <v>0</v>
      </c>
      <c r="AI2336" s="20" t="b">
        <f t="shared" si="7"/>
        <v>0</v>
      </c>
      <c r="AJ2336" s="20"/>
      <c r="AK2336" s="20"/>
      <c r="AL2336" s="20"/>
      <c r="AM2336" s="20"/>
      <c r="AN2336" s="20"/>
      <c r="AO2336" s="20"/>
      <c r="AP2336" s="20"/>
      <c r="AQ2336" s="20"/>
      <c r="AR2336" s="23"/>
      <c r="AS2336" s="23"/>
      <c r="AT2336" s="23"/>
      <c r="AU2336" s="23"/>
      <c r="AV2336" s="23"/>
    </row>
    <row r="2337" ht="15.75" customHeight="1">
      <c r="A2337" s="17" t="str">
        <f t="shared" si="1"/>
        <v>Dominica-The Americas2007</v>
      </c>
      <c r="B2337" s="17" t="s">
        <v>275</v>
      </c>
      <c r="C2337" s="18" t="s">
        <v>259</v>
      </c>
      <c r="D2337" s="19" t="s">
        <v>86</v>
      </c>
      <c r="E2337" s="17">
        <v>4.186525E9</v>
      </c>
      <c r="F2337" s="18">
        <v>0.051</v>
      </c>
      <c r="G2337" s="18">
        <v>298.0</v>
      </c>
      <c r="H2337" s="18">
        <v>0.092</v>
      </c>
      <c r="I2337" s="20">
        <f t="array" ref="I2337:J2337">IFNA(VLOOKUP(A2337,ENERGY!$A$2:$F$2692,{5,6},0),0)</f>
        <v>41</v>
      </c>
      <c r="J2337" s="20">
        <v>114.0</v>
      </c>
      <c r="K2337" s="20" t="str">
        <f t="array" ref="K2337:S2337">VLOOKUP(A2337,'HUMAN RESOURCES'!$A$2:$M$2692,{2,3,4,5,6,7,8,9,10},0)</f>
        <v/>
      </c>
      <c r="L2337" s="20">
        <v>0.012</v>
      </c>
      <c r="M2337" s="20"/>
      <c r="N2337" s="20"/>
      <c r="O2337" s="20"/>
      <c r="P2337" s="20"/>
      <c r="Q2337" s="20"/>
      <c r="R2337" s="20">
        <v>70795.0</v>
      </c>
      <c r="S2337" s="20">
        <v>0.672</v>
      </c>
      <c r="T2337" s="20">
        <f t="array" ref="T2337:U2337">VLOOKUP(A2337,TOURISM!$A$2:$F$2692,{3,6},0)</f>
        <v>74000000</v>
      </c>
      <c r="U2337" s="20">
        <v>1.1E7</v>
      </c>
      <c r="V2337" s="20">
        <f t="array" ref="V2337:AA2337">VLOOKUP(A2337,BUSINESS!$A$2:$J$2692,{4,5,6,7,8,9},0)</f>
        <v>0.37</v>
      </c>
      <c r="W2337" s="20">
        <v>14.0</v>
      </c>
      <c r="X2337" s="20"/>
      <c r="Y2337" s="20">
        <v>147.0</v>
      </c>
      <c r="Z2337" s="20">
        <v>0.403</v>
      </c>
      <c r="AA2337" s="20">
        <v>1.257</v>
      </c>
      <c r="AB2337" s="21">
        <f t="shared" si="706"/>
        <v>59135.8853</v>
      </c>
      <c r="AC2337" s="20">
        <f t="shared" si="770"/>
        <v>0.0005791369447</v>
      </c>
      <c r="AD2337" s="20">
        <f t="shared" si="769"/>
        <v>0.001610283212</v>
      </c>
      <c r="AE2337" s="20">
        <f t="shared" si="768"/>
        <v>155.3782047</v>
      </c>
      <c r="AF2337" s="22" t="b">
        <f t="shared" si="4"/>
        <v>0</v>
      </c>
      <c r="AG2337" s="20" t="b">
        <f t="shared" si="5"/>
        <v>0</v>
      </c>
      <c r="AH2337" s="20" t="b">
        <f t="shared" si="6"/>
        <v>0</v>
      </c>
      <c r="AI2337" s="20" t="b">
        <f t="shared" si="7"/>
        <v>0</v>
      </c>
      <c r="AJ2337" s="20"/>
      <c r="AK2337" s="20"/>
      <c r="AL2337" s="20"/>
      <c r="AM2337" s="20"/>
      <c r="AN2337" s="20"/>
      <c r="AO2337" s="20"/>
      <c r="AP2337" s="20"/>
      <c r="AQ2337" s="20"/>
      <c r="AR2337" s="23"/>
      <c r="AS2337" s="23"/>
      <c r="AT2337" s="23"/>
      <c r="AU2337" s="23"/>
      <c r="AV2337" s="23"/>
    </row>
    <row r="2338" ht="15.75" customHeight="1">
      <c r="A2338" s="17" t="str">
        <f t="shared" si="1"/>
        <v>Dominica-The Americas2008</v>
      </c>
      <c r="B2338" s="17" t="s">
        <v>275</v>
      </c>
      <c r="C2338" s="18" t="s">
        <v>259</v>
      </c>
      <c r="D2338" s="19" t="s">
        <v>87</v>
      </c>
      <c r="E2338" s="17">
        <v>4.201332885E9</v>
      </c>
      <c r="F2338" s="18">
        <v>0.049</v>
      </c>
      <c r="G2338" s="18">
        <v>316.0</v>
      </c>
      <c r="H2338" s="18">
        <v>0.091</v>
      </c>
      <c r="I2338" s="20" t="str">
        <f t="array" ref="I2338:J2338">IFNA(VLOOKUP(A2338,ENERGY!$A$2:$F$2692,{5,6},0),0)</f>
        <v/>
      </c>
      <c r="J2338" s="20">
        <v>103.0</v>
      </c>
      <c r="K2338" s="20" t="str">
        <f t="array" ref="K2338:S2338">VLOOKUP(A2338,'HUMAN RESOURCES'!$A$2:$M$2692,{2,3,4,5,6,7,8,9,10},0)</f>
        <v/>
      </c>
      <c r="L2338" s="20">
        <v>0.012</v>
      </c>
      <c r="M2338" s="20"/>
      <c r="N2338" s="20"/>
      <c r="O2338" s="20"/>
      <c r="P2338" s="20"/>
      <c r="Q2338" s="20"/>
      <c r="R2338" s="20">
        <v>70883.0</v>
      </c>
      <c r="S2338" s="20">
        <v>0.675</v>
      </c>
      <c r="T2338" s="20">
        <f t="array" ref="T2338:U2338">VLOOKUP(A2338,TOURISM!$A$2:$F$2692,{3,6},0)</f>
        <v>76000000</v>
      </c>
      <c r="U2338" s="20">
        <v>1.1E7</v>
      </c>
      <c r="V2338" s="20">
        <f t="array" ref="V2338:AA2338">VLOOKUP(A2338,BUSINESS!$A$2:$J$2692,{4,5,6,7,8,9},0)</f>
        <v>0.37</v>
      </c>
      <c r="W2338" s="20">
        <v>13.0</v>
      </c>
      <c r="X2338" s="20"/>
      <c r="Y2338" s="20">
        <v>117.0</v>
      </c>
      <c r="Z2338" s="20">
        <v>0.412</v>
      </c>
      <c r="AA2338" s="20">
        <v>1.284</v>
      </c>
      <c r="AB2338" s="21">
        <f t="shared" si="706"/>
        <v>59271.37515</v>
      </c>
      <c r="AC2338" s="20"/>
      <c r="AD2338" s="20">
        <f t="shared" si="769"/>
        <v>0.001453098768</v>
      </c>
      <c r="AE2338" s="20">
        <f t="shared" si="768"/>
        <v>155.1853054</v>
      </c>
      <c r="AF2338" s="22" t="b">
        <f t="shared" si="4"/>
        <v>0</v>
      </c>
      <c r="AG2338" s="20" t="b">
        <f t="shared" si="5"/>
        <v>0</v>
      </c>
      <c r="AH2338" s="20" t="b">
        <f t="shared" si="6"/>
        <v>0</v>
      </c>
      <c r="AI2338" s="20" t="b">
        <f t="shared" si="7"/>
        <v>0</v>
      </c>
      <c r="AJ2338" s="20"/>
      <c r="AK2338" s="20"/>
      <c r="AL2338" s="20"/>
      <c r="AM2338" s="20"/>
      <c r="AN2338" s="20"/>
      <c r="AO2338" s="20"/>
      <c r="AP2338" s="20"/>
      <c r="AQ2338" s="20"/>
      <c r="AR2338" s="23"/>
      <c r="AS2338" s="23"/>
      <c r="AT2338" s="23"/>
      <c r="AU2338" s="23"/>
      <c r="AV2338" s="23"/>
    </row>
    <row r="2339" ht="15.75" customHeight="1">
      <c r="A2339" s="17" t="str">
        <f t="shared" si="1"/>
        <v>Dominica-The Americas2009</v>
      </c>
      <c r="B2339" s="17" t="s">
        <v>275</v>
      </c>
      <c r="C2339" s="18" t="s">
        <v>259</v>
      </c>
      <c r="D2339" s="19" t="s">
        <v>88</v>
      </c>
      <c r="E2339" s="17">
        <v>4.205691122E9</v>
      </c>
      <c r="F2339" s="18">
        <v>0.05</v>
      </c>
      <c r="G2339" s="18">
        <v>342.0</v>
      </c>
      <c r="H2339" s="18">
        <v>0.1</v>
      </c>
      <c r="I2339" s="20" t="str">
        <f t="array" ref="I2339:J2339">IFNA(VLOOKUP(A2339,ENERGY!$A$2:$F$2692,{5,6},0),0)</f>
        <v/>
      </c>
      <c r="J2339" s="20">
        <v>114.0</v>
      </c>
      <c r="K2339" s="20" t="str">
        <f t="array" ref="K2339:S2339">VLOOKUP(A2339,'HUMAN RESOURCES'!$A$2:$M$2692,{2,3,4,5,6,7,8,9,10},0)</f>
        <v/>
      </c>
      <c r="L2339" s="20">
        <v>0.011</v>
      </c>
      <c r="M2339" s="20"/>
      <c r="N2339" s="20"/>
      <c r="O2339" s="20"/>
      <c r="P2339" s="20"/>
      <c r="Q2339" s="20"/>
      <c r="R2339" s="20">
        <v>70996.0</v>
      </c>
      <c r="S2339" s="20">
        <v>0.678</v>
      </c>
      <c r="T2339" s="20">
        <f t="array" ref="T2339:U2339">VLOOKUP(A2339,TOURISM!$A$2:$F$2692,{3,6},0)</f>
        <v>79000000</v>
      </c>
      <c r="U2339" s="20">
        <v>1.3E7</v>
      </c>
      <c r="V2339" s="20">
        <f t="array" ref="V2339:AA2339">VLOOKUP(A2339,BUSINESS!$A$2:$J$2692,{4,5,6,7,8,9},0)</f>
        <v>0.37</v>
      </c>
      <c r="W2339" s="20">
        <v>13.0</v>
      </c>
      <c r="X2339" s="20"/>
      <c r="Y2339" s="20">
        <v>117.0</v>
      </c>
      <c r="Z2339" s="20">
        <v>0.42</v>
      </c>
      <c r="AA2339" s="20">
        <v>1.387</v>
      </c>
      <c r="AB2339" s="21">
        <f t="shared" si="706"/>
        <v>59238.4236</v>
      </c>
      <c r="AC2339" s="20"/>
      <c r="AD2339" s="20">
        <f t="shared" si="769"/>
        <v>0.001605724266</v>
      </c>
      <c r="AE2339" s="20">
        <f t="shared" si="768"/>
        <v>183.1089075</v>
      </c>
      <c r="AF2339" s="22" t="b">
        <f t="shared" si="4"/>
        <v>0</v>
      </c>
      <c r="AG2339" s="20" t="b">
        <f t="shared" si="5"/>
        <v>0</v>
      </c>
      <c r="AH2339" s="20" t="b">
        <f t="shared" si="6"/>
        <v>0</v>
      </c>
      <c r="AI2339" s="20" t="b">
        <f t="shared" si="7"/>
        <v>0</v>
      </c>
      <c r="AJ2339" s="20"/>
      <c r="AK2339" s="20"/>
      <c r="AL2339" s="20"/>
      <c r="AM2339" s="20"/>
      <c r="AN2339" s="20"/>
      <c r="AO2339" s="20"/>
      <c r="AP2339" s="20"/>
      <c r="AQ2339" s="20"/>
      <c r="AR2339" s="23"/>
      <c r="AS2339" s="23"/>
      <c r="AT2339" s="23"/>
      <c r="AU2339" s="23"/>
      <c r="AV2339" s="23"/>
    </row>
    <row r="2340" ht="15.75" customHeight="1">
      <c r="A2340" s="17" t="str">
        <f t="shared" si="1"/>
        <v>Dominica-The Americas2010</v>
      </c>
      <c r="B2340" s="17" t="s">
        <v>275</v>
      </c>
      <c r="C2340" s="18" t="s">
        <v>259</v>
      </c>
      <c r="D2340" s="19" t="s">
        <v>89</v>
      </c>
      <c r="E2340" s="17">
        <v>4.22294553E9</v>
      </c>
      <c r="F2340" s="18">
        <v>0.06</v>
      </c>
      <c r="G2340" s="18">
        <v>400.0</v>
      </c>
      <c r="H2340" s="18">
        <v>0.095</v>
      </c>
      <c r="I2340" s="20">
        <f t="array" ref="I2340:J2340">IFNA(VLOOKUP(A2340,ENERGY!$A$2:$F$2692,{5,6},0),0)</f>
        <v>42</v>
      </c>
      <c r="J2340" s="20">
        <v>110.0</v>
      </c>
      <c r="K2340" s="20">
        <f t="array" ref="K2340:S2340">VLOOKUP(A2340,'HUMAN RESOURCES'!$A$2:$M$2692,{2,3,4,5,6,7,8,9,10},0)</f>
        <v>0.013</v>
      </c>
      <c r="L2340" s="20">
        <v>0.011</v>
      </c>
      <c r="M2340" s="20"/>
      <c r="N2340" s="20"/>
      <c r="O2340" s="20"/>
      <c r="P2340" s="20"/>
      <c r="Q2340" s="20"/>
      <c r="R2340" s="20">
        <v>71167.0</v>
      </c>
      <c r="S2340" s="20">
        <v>0.681</v>
      </c>
      <c r="T2340" s="20">
        <f t="array" ref="T2340:U2340">VLOOKUP(A2340,TOURISM!$A$2:$F$2692,{3,6},0)</f>
        <v>95000000</v>
      </c>
      <c r="U2340" s="20">
        <v>1.3E7</v>
      </c>
      <c r="V2340" s="20">
        <f t="array" ref="V2340:AA2340">VLOOKUP(A2340,BUSINESS!$A$2:$J$2692,{4,5,6,7,8,9},0)</f>
        <v>0.37</v>
      </c>
      <c r="W2340" s="20">
        <v>13.0</v>
      </c>
      <c r="X2340" s="20"/>
      <c r="Y2340" s="20">
        <v>117.0</v>
      </c>
      <c r="Z2340" s="20">
        <v>0.475</v>
      </c>
      <c r="AA2340" s="20">
        <v>1.483</v>
      </c>
      <c r="AB2340" s="21">
        <f t="shared" si="706"/>
        <v>59338.53514</v>
      </c>
      <c r="AC2340" s="20">
        <f>I2340/R2340</f>
        <v>0.0005901611702</v>
      </c>
      <c r="AD2340" s="20">
        <f t="shared" si="769"/>
        <v>0.001545660208</v>
      </c>
      <c r="AE2340" s="20">
        <f t="shared" si="768"/>
        <v>182.6689336</v>
      </c>
      <c r="AF2340" s="22" t="b">
        <f t="shared" si="4"/>
        <v>0</v>
      </c>
      <c r="AG2340" s="20" t="b">
        <f t="shared" si="5"/>
        <v>0</v>
      </c>
      <c r="AH2340" s="20" t="b">
        <f t="shared" si="6"/>
        <v>0</v>
      </c>
      <c r="AI2340" s="20" t="b">
        <f t="shared" si="7"/>
        <v>0</v>
      </c>
      <c r="AJ2340" s="20"/>
      <c r="AK2340" s="20"/>
      <c r="AL2340" s="20"/>
      <c r="AM2340" s="20"/>
      <c r="AN2340" s="20"/>
      <c r="AO2340" s="20"/>
      <c r="AP2340" s="20"/>
      <c r="AQ2340" s="20"/>
      <c r="AR2340" s="23"/>
      <c r="AS2340" s="23"/>
      <c r="AT2340" s="23"/>
      <c r="AU2340" s="23"/>
      <c r="AV2340" s="23"/>
    </row>
    <row r="2341" ht="15.75" customHeight="1">
      <c r="A2341" s="17" t="str">
        <f t="shared" si="1"/>
        <v>Dominica-The Americas2011</v>
      </c>
      <c r="B2341" s="17" t="s">
        <v>275</v>
      </c>
      <c r="C2341" s="18" t="s">
        <v>259</v>
      </c>
      <c r="D2341" s="19" t="s">
        <v>90</v>
      </c>
      <c r="E2341" s="17">
        <v>4.22485E9</v>
      </c>
      <c r="F2341" s="18">
        <v>0.06</v>
      </c>
      <c r="G2341" s="18">
        <v>402.0</v>
      </c>
      <c r="H2341" s="18">
        <v>0.088</v>
      </c>
      <c r="I2341" s="20">
        <f t="array" ref="I2341:J2341">IFNA(VLOOKUP(A2341,ENERGY!$A$2:$F$2692,{5,6},0),0)</f>
        <v>0</v>
      </c>
      <c r="J2341" s="20">
        <v>0.0</v>
      </c>
      <c r="K2341" s="20" t="str">
        <f t="array" ref="K2341:S2341">VLOOKUP(A2341,'HUMAN RESOURCES'!$A$2:$M$2692,{2,3,4,5,6,7,8,9,10},0)</f>
        <v/>
      </c>
      <c r="L2341" s="20">
        <v>0.011</v>
      </c>
      <c r="M2341" s="20"/>
      <c r="N2341" s="20"/>
      <c r="O2341" s="20"/>
      <c r="P2341" s="20"/>
      <c r="Q2341" s="20"/>
      <c r="R2341" s="20">
        <v>71401.0</v>
      </c>
      <c r="S2341" s="20">
        <v>0.684</v>
      </c>
      <c r="T2341" s="20">
        <f t="array" ref="T2341:U2341">VLOOKUP(A2341,TOURISM!$A$2:$F$2692,{3,6},0)</f>
        <v>113000000</v>
      </c>
      <c r="U2341" s="20">
        <v>1.2E7</v>
      </c>
      <c r="V2341" s="20">
        <f t="array" ref="V2341:AA2341">VLOOKUP(A2341,BUSINESS!$A$2:$J$2692,{4,5,6,7,8,9},0)</f>
        <v>0.371</v>
      </c>
      <c r="W2341" s="20">
        <v>12.0</v>
      </c>
      <c r="X2341" s="20"/>
      <c r="Y2341" s="20">
        <v>117.0</v>
      </c>
      <c r="Z2341" s="20">
        <v>0.513</v>
      </c>
      <c r="AA2341" s="20">
        <v>1.526</v>
      </c>
      <c r="AB2341" s="21">
        <f t="shared" si="706"/>
        <v>59170.73991</v>
      </c>
      <c r="AC2341" s="20"/>
      <c r="AD2341" s="20"/>
      <c r="AE2341" s="20">
        <f t="shared" si="768"/>
        <v>168.064873</v>
      </c>
      <c r="AF2341" s="22" t="b">
        <f t="shared" si="4"/>
        <v>0</v>
      </c>
      <c r="AG2341" s="20" t="b">
        <f t="shared" si="5"/>
        <v>0</v>
      </c>
      <c r="AH2341" s="20" t="b">
        <f t="shared" si="6"/>
        <v>0</v>
      </c>
      <c r="AI2341" s="20" t="b">
        <f t="shared" si="7"/>
        <v>0</v>
      </c>
      <c r="AJ2341" s="20"/>
      <c r="AK2341" s="20"/>
      <c r="AL2341" s="20"/>
      <c r="AM2341" s="20"/>
      <c r="AN2341" s="20"/>
      <c r="AO2341" s="20"/>
      <c r="AP2341" s="20"/>
      <c r="AQ2341" s="20"/>
      <c r="AR2341" s="23"/>
      <c r="AS2341" s="23"/>
      <c r="AT2341" s="23"/>
      <c r="AU2341" s="23"/>
      <c r="AV2341" s="23"/>
    </row>
    <row r="2342" ht="15.75" customHeight="1">
      <c r="A2342" s="17" t="str">
        <f t="shared" si="1"/>
        <v>Dominica-The Americas2012</v>
      </c>
      <c r="B2342" s="17" t="s">
        <v>275</v>
      </c>
      <c r="C2342" s="18" t="s">
        <v>259</v>
      </c>
      <c r="D2342" s="19" t="s">
        <v>91</v>
      </c>
      <c r="E2342" s="17">
        <v>4.234894168E9</v>
      </c>
      <c r="F2342" s="18">
        <v>0.059</v>
      </c>
      <c r="G2342" s="18">
        <v>392.0</v>
      </c>
      <c r="H2342" s="18">
        <v>0.09</v>
      </c>
      <c r="I2342" s="20">
        <f t="array" ref="I2342:J2342">IFNA(VLOOKUP(A2342,ENERGY!$A$2:$F$2692,{5,6},0),0)</f>
        <v>0</v>
      </c>
      <c r="J2342" s="20">
        <v>0.0</v>
      </c>
      <c r="K2342" s="20" t="str">
        <f t="array" ref="K2342:S2342">VLOOKUP(A2342,'HUMAN RESOURCES'!$A$2:$M$2692,{2,3,4,5,6,7,8,9,10},0)</f>
        <v/>
      </c>
      <c r="L2342" s="20">
        <v>0.011</v>
      </c>
      <c r="M2342" s="20"/>
      <c r="N2342" s="20"/>
      <c r="O2342" s="20"/>
      <c r="P2342" s="20"/>
      <c r="Q2342" s="20"/>
      <c r="R2342" s="20">
        <v>71684.0</v>
      </c>
      <c r="S2342" s="20">
        <v>0.687</v>
      </c>
      <c r="T2342" s="20">
        <f t="array" ref="T2342:U2342">VLOOKUP(A2342,TOURISM!$A$2:$F$2692,{3,6},0)</f>
        <v>110000000</v>
      </c>
      <c r="U2342" s="20">
        <v>1.3E7</v>
      </c>
      <c r="V2342" s="20">
        <f t="array" ref="V2342:AA2342">VLOOKUP(A2342,BUSINESS!$A$2:$J$2692,{4,5,6,7,8,9},0)</f>
        <v>0.371</v>
      </c>
      <c r="W2342" s="20">
        <v>12.0</v>
      </c>
      <c r="X2342" s="20">
        <v>69.0</v>
      </c>
      <c r="Y2342" s="20">
        <v>117.0</v>
      </c>
      <c r="Z2342" s="20">
        <v>0.552</v>
      </c>
      <c r="AA2342" s="20">
        <v>1.525</v>
      </c>
      <c r="AB2342" s="21">
        <f t="shared" si="706"/>
        <v>59077.25808</v>
      </c>
      <c r="AC2342" s="20"/>
      <c r="AD2342" s="20"/>
      <c r="AE2342" s="20">
        <f t="shared" si="768"/>
        <v>181.3514871</v>
      </c>
      <c r="AF2342" s="22" t="b">
        <f t="shared" si="4"/>
        <v>0</v>
      </c>
      <c r="AG2342" s="20" t="b">
        <f t="shared" si="5"/>
        <v>0</v>
      </c>
      <c r="AH2342" s="20" t="b">
        <f t="shared" si="6"/>
        <v>0</v>
      </c>
      <c r="AI2342" s="20" t="b">
        <f t="shared" si="7"/>
        <v>0</v>
      </c>
      <c r="AJ2342" s="20"/>
      <c r="AK2342" s="20"/>
      <c r="AL2342" s="20"/>
      <c r="AM2342" s="20"/>
      <c r="AN2342" s="20"/>
      <c r="AO2342" s="20"/>
      <c r="AP2342" s="20"/>
      <c r="AQ2342" s="20"/>
      <c r="AR2342" s="23"/>
      <c r="AS2342" s="23"/>
      <c r="AT2342" s="23"/>
      <c r="AU2342" s="23"/>
      <c r="AV2342" s="23"/>
    </row>
    <row r="2343" ht="15.75" customHeight="1">
      <c r="A2343" s="17" t="str">
        <f t="shared" si="1"/>
        <v>Dominican Republic-The Americas2000</v>
      </c>
      <c r="B2343" s="17" t="s">
        <v>276</v>
      </c>
      <c r="C2343" s="18" t="s">
        <v>259</v>
      </c>
      <c r="D2343" s="19" t="s">
        <v>76</v>
      </c>
      <c r="E2343" s="17">
        <v>4.240492849E9</v>
      </c>
      <c r="F2343" s="18">
        <v>0.063</v>
      </c>
      <c r="G2343" s="18">
        <v>173.0</v>
      </c>
      <c r="H2343" s="18">
        <v>0.268</v>
      </c>
      <c r="I2343" s="20" t="str">
        <f t="array" ref="I2343:J2343">IFNA(VLOOKUP(A2343,ENERGY!$A$2:$F$2692,{5,6},0),0)</f>
        <v/>
      </c>
      <c r="J2343" s="20"/>
      <c r="K2343" s="20">
        <f t="array" ref="K2343:S2343">VLOOKUP(A2343,'HUMAN RESOURCES'!$A$2:$M$2692,{2,3,4,5,6,7,8,9,10},0)</f>
        <v>0.025</v>
      </c>
      <c r="L2343" s="20">
        <v>0.033</v>
      </c>
      <c r="M2343" s="20">
        <v>74.0</v>
      </c>
      <c r="N2343" s="20">
        <v>68.0</v>
      </c>
      <c r="O2343" s="20">
        <v>0.349</v>
      </c>
      <c r="P2343" s="20">
        <v>0.599</v>
      </c>
      <c r="Q2343" s="20">
        <v>0.051</v>
      </c>
      <c r="R2343" s="20">
        <v>8663421.0</v>
      </c>
      <c r="S2343" s="20">
        <v>0.617</v>
      </c>
      <c r="T2343" s="20">
        <f t="array" ref="T2343:U2343">VLOOKUP(A2343,TOURISM!$A$2:$F$2692,{3,6},0)</f>
        <v>2860000000</v>
      </c>
      <c r="U2343" s="20">
        <v>4.4E8</v>
      </c>
      <c r="V2343" s="20" t="str">
        <f t="array" ref="V2343:AA2343">VLOOKUP(A2343,BUSINESS!$A$2:$J$2692,{4,5,6,7,8,9},0)</f>
        <v/>
      </c>
      <c r="W2343" s="20"/>
      <c r="X2343" s="20"/>
      <c r="Y2343" s="20"/>
      <c r="Z2343" s="20">
        <v>0.037</v>
      </c>
      <c r="AA2343" s="20">
        <v>0.081</v>
      </c>
      <c r="AB2343" s="21">
        <f t="shared" si="706"/>
        <v>489.4709433</v>
      </c>
      <c r="AC2343" s="20"/>
      <c r="AD2343" s="20"/>
      <c r="AE2343" s="20">
        <f t="shared" si="768"/>
        <v>50.78825097</v>
      </c>
      <c r="AF2343" s="22" t="b">
        <f t="shared" si="4"/>
        <v>0</v>
      </c>
      <c r="AG2343" s="20" t="b">
        <f t="shared" si="5"/>
        <v>0</v>
      </c>
      <c r="AH2343" s="20" t="b">
        <f t="shared" si="6"/>
        <v>0</v>
      </c>
      <c r="AI2343" s="20" t="b">
        <f t="shared" si="7"/>
        <v>0</v>
      </c>
      <c r="AJ2343" s="20"/>
      <c r="AK2343" s="20"/>
      <c r="AL2343" s="20"/>
      <c r="AM2343" s="20"/>
      <c r="AN2343" s="20"/>
      <c r="AO2343" s="20"/>
      <c r="AP2343" s="20"/>
      <c r="AQ2343" s="20"/>
      <c r="AR2343" s="23"/>
      <c r="AS2343" s="23"/>
      <c r="AT2343" s="23"/>
      <c r="AU2343" s="23"/>
      <c r="AV2343" s="23"/>
    </row>
    <row r="2344" ht="15.75" customHeight="1">
      <c r="A2344" s="17" t="str">
        <f t="shared" si="1"/>
        <v>Dominican Republic-The Americas2001</v>
      </c>
      <c r="B2344" s="17" t="s">
        <v>276</v>
      </c>
      <c r="C2344" s="18" t="s">
        <v>259</v>
      </c>
      <c r="D2344" s="19" t="s">
        <v>77</v>
      </c>
      <c r="E2344" s="17">
        <v>4.276769712E9</v>
      </c>
      <c r="F2344" s="18">
        <v>0.062</v>
      </c>
      <c r="G2344" s="18">
        <v>173.0</v>
      </c>
      <c r="H2344" s="18">
        <v>0.243</v>
      </c>
      <c r="I2344" s="20">
        <f t="array" ref="I2344:J2344">IFNA(VLOOKUP(A2344,ENERGY!$A$2:$F$2692,{5,6},0),0)</f>
        <v>7382</v>
      </c>
      <c r="J2344" s="20"/>
      <c r="K2344" s="20">
        <f t="array" ref="K2344:S2344">VLOOKUP(A2344,'HUMAN RESOURCES'!$A$2:$M$2692,{2,3,4,5,6,7,8,9,10},0)</f>
        <v>0.025</v>
      </c>
      <c r="L2344" s="20">
        <v>0.032</v>
      </c>
      <c r="M2344" s="20">
        <v>74.0</v>
      </c>
      <c r="N2344" s="20">
        <v>68.0</v>
      </c>
      <c r="O2344" s="20">
        <v>0.345</v>
      </c>
      <c r="P2344" s="20">
        <v>0.602</v>
      </c>
      <c r="Q2344" s="20">
        <v>0.053</v>
      </c>
      <c r="R2344" s="20">
        <v>8799298.0</v>
      </c>
      <c r="S2344" s="20">
        <v>0.626</v>
      </c>
      <c r="T2344" s="20">
        <f t="array" ref="T2344:U2344">VLOOKUP(A2344,TOURISM!$A$2:$F$2692,{3,6},0)</f>
        <v>2798000000</v>
      </c>
      <c r="U2344" s="20">
        <v>4.25E8</v>
      </c>
      <c r="V2344" s="20" t="str">
        <f t="array" ref="V2344:AA2344">VLOOKUP(A2344,BUSINESS!$A$2:$J$2692,{4,5,6,7,8,9},0)</f>
        <v/>
      </c>
      <c r="W2344" s="20"/>
      <c r="X2344" s="20"/>
      <c r="Y2344" s="20"/>
      <c r="Z2344" s="20">
        <v>0.044</v>
      </c>
      <c r="AA2344" s="20">
        <v>0.144</v>
      </c>
      <c r="AB2344" s="21">
        <f t="shared" si="706"/>
        <v>486.0353305</v>
      </c>
      <c r="AC2344" s="20">
        <f t="shared" ref="AC2344:AC2353" si="771">I2344/R2344</f>
        <v>0.0008389305601</v>
      </c>
      <c r="AD2344" s="20"/>
      <c r="AE2344" s="20">
        <f t="shared" si="768"/>
        <v>48.29930751</v>
      </c>
      <c r="AF2344" s="22" t="b">
        <f t="shared" si="4"/>
        <v>0</v>
      </c>
      <c r="AG2344" s="20" t="b">
        <f t="shared" si="5"/>
        <v>0</v>
      </c>
      <c r="AH2344" s="20" t="b">
        <f t="shared" si="6"/>
        <v>0</v>
      </c>
      <c r="AI2344" s="20" t="b">
        <f t="shared" si="7"/>
        <v>0</v>
      </c>
      <c r="AJ2344" s="20"/>
      <c r="AK2344" s="20"/>
      <c r="AL2344" s="20"/>
      <c r="AM2344" s="20"/>
      <c r="AN2344" s="20"/>
      <c r="AO2344" s="20"/>
      <c r="AP2344" s="20"/>
      <c r="AQ2344" s="20"/>
      <c r="AR2344" s="23"/>
      <c r="AS2344" s="23"/>
      <c r="AT2344" s="23"/>
      <c r="AU2344" s="23"/>
      <c r="AV2344" s="23"/>
    </row>
    <row r="2345" ht="15.75" customHeight="1">
      <c r="A2345" s="17" t="str">
        <f t="shared" si="1"/>
        <v>Dominican Republic-The Americas2002</v>
      </c>
      <c r="B2345" s="17" t="s">
        <v>276</v>
      </c>
      <c r="C2345" s="18" t="s">
        <v>259</v>
      </c>
      <c r="D2345" s="19" t="s">
        <v>79</v>
      </c>
      <c r="E2345" s="17">
        <v>4.280072626E9</v>
      </c>
      <c r="F2345" s="18">
        <v>0.063</v>
      </c>
      <c r="G2345" s="18">
        <v>176.0</v>
      </c>
      <c r="H2345" s="18">
        <v>0.261</v>
      </c>
      <c r="I2345" s="20">
        <f t="array" ref="I2345:J2345">IFNA(VLOOKUP(A2345,ENERGY!$A$2:$F$2692,{5,6},0),0)</f>
        <v>7178</v>
      </c>
      <c r="J2345" s="20">
        <v>20964.0</v>
      </c>
      <c r="K2345" s="20">
        <f t="array" ref="K2345:S2345">VLOOKUP(A2345,'HUMAN RESOURCES'!$A$2:$M$2692,{2,3,4,5,6,7,8,9,10},0)</f>
        <v>0.024</v>
      </c>
      <c r="L2345" s="20">
        <v>0.032</v>
      </c>
      <c r="M2345" s="20">
        <v>74.0</v>
      </c>
      <c r="N2345" s="20">
        <v>68.0</v>
      </c>
      <c r="O2345" s="20">
        <v>0.342</v>
      </c>
      <c r="P2345" s="20">
        <v>0.604</v>
      </c>
      <c r="Q2345" s="20">
        <v>0.054</v>
      </c>
      <c r="R2345" s="20">
        <v>8935261.0</v>
      </c>
      <c r="S2345" s="20">
        <v>0.634</v>
      </c>
      <c r="T2345" s="20">
        <f t="array" ref="T2345:U2345">VLOOKUP(A2345,TOURISM!$A$2:$F$2692,{3,6},0)</f>
        <v>2730000000</v>
      </c>
      <c r="U2345" s="20">
        <v>4.29E8</v>
      </c>
      <c r="V2345" s="20" t="str">
        <f t="array" ref="V2345:AA2345">VLOOKUP(A2345,BUSINESS!$A$2:$J$2692,{4,5,6,7,8,9},0)</f>
        <v/>
      </c>
      <c r="W2345" s="20"/>
      <c r="X2345" s="20"/>
      <c r="Y2345" s="20"/>
      <c r="Z2345" s="20">
        <v>0.068</v>
      </c>
      <c r="AA2345" s="20">
        <v>0.19</v>
      </c>
      <c r="AB2345" s="21">
        <f t="shared" si="706"/>
        <v>479.0092451</v>
      </c>
      <c r="AC2345" s="20">
        <f t="shared" si="771"/>
        <v>0.0008033341164</v>
      </c>
      <c r="AD2345" s="20">
        <f t="shared" ref="AD2345:AD2353" si="772">J2345/R2345</f>
        <v>0.002346210144</v>
      </c>
      <c r="AE2345" s="20">
        <f t="shared" si="768"/>
        <v>48.01202785</v>
      </c>
      <c r="AF2345" s="22" t="b">
        <f t="shared" si="4"/>
        <v>0</v>
      </c>
      <c r="AG2345" s="20" t="b">
        <f t="shared" si="5"/>
        <v>0</v>
      </c>
      <c r="AH2345" s="20" t="b">
        <f t="shared" si="6"/>
        <v>0</v>
      </c>
      <c r="AI2345" s="20" t="b">
        <f t="shared" si="7"/>
        <v>0</v>
      </c>
      <c r="AJ2345" s="20"/>
      <c r="AK2345" s="20"/>
      <c r="AL2345" s="20"/>
      <c r="AM2345" s="20"/>
      <c r="AN2345" s="20"/>
      <c r="AO2345" s="20"/>
      <c r="AP2345" s="20"/>
      <c r="AQ2345" s="20"/>
      <c r="AR2345" s="23"/>
      <c r="AS2345" s="23"/>
      <c r="AT2345" s="23"/>
      <c r="AU2345" s="23"/>
      <c r="AV2345" s="23"/>
    </row>
    <row r="2346" ht="15.75" customHeight="1">
      <c r="A2346" s="17" t="str">
        <f t="shared" si="1"/>
        <v>Dominican Republic-The Americas2003</v>
      </c>
      <c r="B2346" s="17" t="s">
        <v>276</v>
      </c>
      <c r="C2346" s="18" t="s">
        <v>259</v>
      </c>
      <c r="D2346" s="19" t="s">
        <v>81</v>
      </c>
      <c r="E2346" s="17">
        <v>4.284028138E9</v>
      </c>
      <c r="F2346" s="18">
        <v>0.065</v>
      </c>
      <c r="G2346" s="18">
        <v>143.0</v>
      </c>
      <c r="H2346" s="18">
        <v>0.314</v>
      </c>
      <c r="I2346" s="20">
        <f t="array" ref="I2346:J2346">IFNA(VLOOKUP(A2346,ENERGY!$A$2:$F$2692,{5,6},0),0)</f>
        <v>6941</v>
      </c>
      <c r="J2346" s="20">
        <v>20323.0</v>
      </c>
      <c r="K2346" s="20">
        <f t="array" ref="K2346:S2346">VLOOKUP(A2346,'HUMAN RESOURCES'!$A$2:$M$2692,{2,3,4,5,6,7,8,9,10},0)</f>
        <v>0.024</v>
      </c>
      <c r="L2346" s="20">
        <v>0.031</v>
      </c>
      <c r="M2346" s="20">
        <v>74.0</v>
      </c>
      <c r="N2346" s="20">
        <v>68.0</v>
      </c>
      <c r="O2346" s="20">
        <v>0.338</v>
      </c>
      <c r="P2346" s="20">
        <v>0.607</v>
      </c>
      <c r="Q2346" s="20">
        <v>0.055</v>
      </c>
      <c r="R2346" s="20">
        <v>9071318.0</v>
      </c>
      <c r="S2346" s="20">
        <v>0.646</v>
      </c>
      <c r="T2346" s="20">
        <f t="array" ref="T2346:U2346">VLOOKUP(A2346,TOURISM!$A$2:$F$2692,{3,6},0)</f>
        <v>3128000000</v>
      </c>
      <c r="U2346" s="20">
        <v>4.08E8</v>
      </c>
      <c r="V2346" s="20" t="str">
        <f t="array" ref="V2346:AA2346">VLOOKUP(A2346,BUSINESS!$A$2:$J$2692,{4,5,6,7,8,9},0)</f>
        <v/>
      </c>
      <c r="W2346" s="20">
        <v>77.0</v>
      </c>
      <c r="X2346" s="20"/>
      <c r="Y2346" s="20"/>
      <c r="Z2346" s="20">
        <v>0.079</v>
      </c>
      <c r="AA2346" s="20">
        <v>0.231</v>
      </c>
      <c r="AB2346" s="21">
        <f t="shared" si="706"/>
        <v>472.2608267</v>
      </c>
      <c r="AC2346" s="20">
        <f t="shared" si="771"/>
        <v>0.0007651589328</v>
      </c>
      <c r="AD2346" s="20">
        <f t="shared" si="772"/>
        <v>0.002240358016</v>
      </c>
      <c r="AE2346" s="20">
        <f t="shared" si="768"/>
        <v>44.97692618</v>
      </c>
      <c r="AF2346" s="22" t="b">
        <f t="shared" si="4"/>
        <v>0</v>
      </c>
      <c r="AG2346" s="20" t="b">
        <f t="shared" si="5"/>
        <v>0</v>
      </c>
      <c r="AH2346" s="20" t="b">
        <f t="shared" si="6"/>
        <v>0</v>
      </c>
      <c r="AI2346" s="20" t="b">
        <f t="shared" si="7"/>
        <v>0</v>
      </c>
      <c r="AJ2346" s="20"/>
      <c r="AK2346" s="20"/>
      <c r="AL2346" s="20"/>
      <c r="AM2346" s="20"/>
      <c r="AN2346" s="20"/>
      <c r="AO2346" s="20"/>
      <c r="AP2346" s="20"/>
      <c r="AQ2346" s="20"/>
      <c r="AR2346" s="23"/>
      <c r="AS2346" s="23"/>
      <c r="AT2346" s="23"/>
      <c r="AU2346" s="23"/>
      <c r="AV2346" s="23"/>
    </row>
    <row r="2347" ht="15.75" customHeight="1">
      <c r="A2347" s="17" t="str">
        <f t="shared" si="1"/>
        <v>Dominican Republic-The Americas2004</v>
      </c>
      <c r="B2347" s="17" t="s">
        <v>276</v>
      </c>
      <c r="C2347" s="18" t="s">
        <v>259</v>
      </c>
      <c r="D2347" s="19" t="s">
        <v>83</v>
      </c>
      <c r="E2347" s="17">
        <v>4.291363547E9</v>
      </c>
      <c r="F2347" s="18">
        <v>0.051</v>
      </c>
      <c r="G2347" s="18">
        <v>120.0</v>
      </c>
      <c r="H2347" s="18">
        <v>0.326</v>
      </c>
      <c r="I2347" s="20">
        <f t="array" ref="I2347:J2347">IFNA(VLOOKUP(A2347,ENERGY!$A$2:$F$2692,{5,6},0),0)</f>
        <v>7104</v>
      </c>
      <c r="J2347" s="20">
        <v>21019.0</v>
      </c>
      <c r="K2347" s="20">
        <f t="array" ref="K2347:S2347">VLOOKUP(A2347,'HUMAN RESOURCES'!$A$2:$M$2692,{2,3,4,5,6,7,8,9,10},0)</f>
        <v>0.024</v>
      </c>
      <c r="L2347" s="20">
        <v>0.03</v>
      </c>
      <c r="M2347" s="20">
        <v>75.0</v>
      </c>
      <c r="N2347" s="20">
        <v>68.0</v>
      </c>
      <c r="O2347" s="20">
        <v>0.334</v>
      </c>
      <c r="P2347" s="20">
        <v>0.61</v>
      </c>
      <c r="Q2347" s="20">
        <v>0.056</v>
      </c>
      <c r="R2347" s="20">
        <v>9207389.0</v>
      </c>
      <c r="S2347" s="20">
        <v>0.66</v>
      </c>
      <c r="T2347" s="20">
        <f t="array" ref="T2347:U2347">VLOOKUP(A2347,TOURISM!$A$2:$F$2692,{3,6},0)</f>
        <v>3152000000</v>
      </c>
      <c r="U2347" s="20">
        <v>4.48E8</v>
      </c>
      <c r="V2347" s="20" t="str">
        <f t="array" ref="V2347:AA2347">VLOOKUP(A2347,BUSINESS!$A$2:$J$2692,{4,5,6,7,8,9},0)</f>
        <v/>
      </c>
      <c r="W2347" s="20">
        <v>77.0</v>
      </c>
      <c r="X2347" s="20"/>
      <c r="Y2347" s="20"/>
      <c r="Z2347" s="20">
        <v>0.089</v>
      </c>
      <c r="AA2347" s="20">
        <v>0.275</v>
      </c>
      <c r="AB2347" s="21">
        <f t="shared" si="706"/>
        <v>466.0782277</v>
      </c>
      <c r="AC2347" s="20">
        <f t="shared" si="771"/>
        <v>0.0007715542376</v>
      </c>
      <c r="AD2347" s="20">
        <f t="shared" si="772"/>
        <v>0.002282840445</v>
      </c>
      <c r="AE2347" s="20">
        <f t="shared" si="768"/>
        <v>48.65657354</v>
      </c>
      <c r="AF2347" s="22" t="b">
        <f t="shared" si="4"/>
        <v>0</v>
      </c>
      <c r="AG2347" s="20" t="b">
        <f t="shared" si="5"/>
        <v>0</v>
      </c>
      <c r="AH2347" s="20" t="b">
        <f t="shared" si="6"/>
        <v>0</v>
      </c>
      <c r="AI2347" s="20" t="b">
        <f t="shared" si="7"/>
        <v>0</v>
      </c>
      <c r="AJ2347" s="20"/>
      <c r="AK2347" s="20"/>
      <c r="AL2347" s="20"/>
      <c r="AM2347" s="20"/>
      <c r="AN2347" s="20"/>
      <c r="AO2347" s="20"/>
      <c r="AP2347" s="20"/>
      <c r="AQ2347" s="20"/>
      <c r="AR2347" s="23"/>
      <c r="AS2347" s="23"/>
      <c r="AT2347" s="23"/>
      <c r="AU2347" s="23"/>
      <c r="AV2347" s="23"/>
    </row>
    <row r="2348" ht="15.75" customHeight="1">
      <c r="A2348" s="17" t="str">
        <f t="shared" si="1"/>
        <v>Dominican Republic-The Americas2005</v>
      </c>
      <c r="B2348" s="17" t="s">
        <v>276</v>
      </c>
      <c r="C2348" s="18" t="s">
        <v>259</v>
      </c>
      <c r="D2348" s="19" t="s">
        <v>84</v>
      </c>
      <c r="E2348" s="17">
        <v>4.296164768E9</v>
      </c>
      <c r="F2348" s="18">
        <v>0.053</v>
      </c>
      <c r="G2348" s="18">
        <v>188.0</v>
      </c>
      <c r="H2348" s="18">
        <v>0.241</v>
      </c>
      <c r="I2348" s="20">
        <f t="array" ref="I2348:J2348">IFNA(VLOOKUP(A2348,ENERGY!$A$2:$F$2692,{5,6},0),0)</f>
        <v>6528</v>
      </c>
      <c r="J2348" s="20">
        <v>18786.0</v>
      </c>
      <c r="K2348" s="20">
        <f t="array" ref="K2348:S2348">VLOOKUP(A2348,'HUMAN RESOURCES'!$A$2:$M$2692,{2,3,4,5,6,7,8,9,10},0)</f>
        <v>0.024</v>
      </c>
      <c r="L2348" s="20">
        <v>0.029</v>
      </c>
      <c r="M2348" s="20">
        <v>75.0</v>
      </c>
      <c r="N2348" s="20">
        <v>69.0</v>
      </c>
      <c r="O2348" s="20">
        <v>0.331</v>
      </c>
      <c r="P2348" s="20">
        <v>0.613</v>
      </c>
      <c r="Q2348" s="20">
        <v>0.057</v>
      </c>
      <c r="R2348" s="20">
        <v>9343362.0</v>
      </c>
      <c r="S2348" s="20">
        <v>0.674</v>
      </c>
      <c r="T2348" s="20">
        <f t="array" ref="T2348:U2348">VLOOKUP(A2348,TOURISM!$A$2:$F$2692,{3,6},0)</f>
        <v>3518000000</v>
      </c>
      <c r="U2348" s="20">
        <v>5.11E8</v>
      </c>
      <c r="V2348" s="20">
        <f t="array" ref="V2348:AA2348">VLOOKUP(A2348,BUSINESS!$A$2:$J$2692,{4,5,6,7,8,9},0)</f>
        <v>0.355</v>
      </c>
      <c r="W2348" s="20">
        <v>74.0</v>
      </c>
      <c r="X2348" s="20"/>
      <c r="Y2348" s="20">
        <v>232.0</v>
      </c>
      <c r="Z2348" s="20">
        <v>0.115</v>
      </c>
      <c r="AA2348" s="20">
        <v>0.388</v>
      </c>
      <c r="AB2348" s="21">
        <f t="shared" si="706"/>
        <v>459.8093029</v>
      </c>
      <c r="AC2348" s="20">
        <f t="shared" si="771"/>
        <v>0.0006986778421</v>
      </c>
      <c r="AD2348" s="20">
        <f t="shared" si="772"/>
        <v>0.002010625297</v>
      </c>
      <c r="AE2348" s="20">
        <f t="shared" si="768"/>
        <v>54.69123427</v>
      </c>
      <c r="AF2348" s="22" t="b">
        <f t="shared" si="4"/>
        <v>0</v>
      </c>
      <c r="AG2348" s="20" t="b">
        <f t="shared" si="5"/>
        <v>0</v>
      </c>
      <c r="AH2348" s="20" t="b">
        <f t="shared" si="6"/>
        <v>0</v>
      </c>
      <c r="AI2348" s="20" t="b">
        <f t="shared" si="7"/>
        <v>0</v>
      </c>
      <c r="AJ2348" s="20"/>
      <c r="AK2348" s="20"/>
      <c r="AL2348" s="20"/>
      <c r="AM2348" s="20"/>
      <c r="AN2348" s="20"/>
      <c r="AO2348" s="20"/>
      <c r="AP2348" s="20"/>
      <c r="AQ2348" s="20"/>
      <c r="AR2348" s="23"/>
      <c r="AS2348" s="23"/>
      <c r="AT2348" s="23"/>
      <c r="AU2348" s="23"/>
      <c r="AV2348" s="23"/>
    </row>
    <row r="2349" ht="15.75" customHeight="1">
      <c r="A2349" s="17" t="str">
        <f t="shared" si="1"/>
        <v>Dominican Republic-The Americas2006</v>
      </c>
      <c r="B2349" s="17" t="s">
        <v>276</v>
      </c>
      <c r="C2349" s="18" t="s">
        <v>259</v>
      </c>
      <c r="D2349" s="19" t="s">
        <v>85</v>
      </c>
      <c r="E2349" s="17">
        <v>4.310090791E9</v>
      </c>
      <c r="F2349" s="18">
        <v>0.052</v>
      </c>
      <c r="G2349" s="18">
        <v>197.0</v>
      </c>
      <c r="H2349" s="18">
        <v>0.195</v>
      </c>
      <c r="I2349" s="20">
        <f t="array" ref="I2349:J2349">IFNA(VLOOKUP(A2349,ENERGY!$A$2:$F$2692,{5,6},0),0)</f>
        <v>7058</v>
      </c>
      <c r="J2349" s="20">
        <v>21430.0</v>
      </c>
      <c r="K2349" s="20">
        <f t="array" ref="K2349:S2349">VLOOKUP(A2349,'HUMAN RESOURCES'!$A$2:$M$2692,{2,3,4,5,6,7,8,9,10},0)</f>
        <v>0.023</v>
      </c>
      <c r="L2349" s="20">
        <v>0.028</v>
      </c>
      <c r="M2349" s="20">
        <v>75.0</v>
      </c>
      <c r="N2349" s="20">
        <v>69.0</v>
      </c>
      <c r="O2349" s="20">
        <v>0.327</v>
      </c>
      <c r="P2349" s="20">
        <v>0.616</v>
      </c>
      <c r="Q2349" s="20">
        <v>0.057</v>
      </c>
      <c r="R2349" s="20">
        <v>9479269.0</v>
      </c>
      <c r="S2349" s="20">
        <v>0.687</v>
      </c>
      <c r="T2349" s="20">
        <f t="array" ref="T2349:U2349">VLOOKUP(A2349,TOURISM!$A$2:$F$2692,{3,6},0)</f>
        <v>3917000000</v>
      </c>
      <c r="U2349" s="20">
        <v>4.95E8</v>
      </c>
      <c r="V2349" s="20">
        <f t="array" ref="V2349:AA2349">VLOOKUP(A2349,BUSINESS!$A$2:$J$2692,{4,5,6,7,8,9},0)</f>
        <v>0.358</v>
      </c>
      <c r="W2349" s="20">
        <v>72.0</v>
      </c>
      <c r="X2349" s="20"/>
      <c r="Y2349" s="20">
        <v>286.0</v>
      </c>
      <c r="Z2349" s="20">
        <v>0.148</v>
      </c>
      <c r="AA2349" s="20">
        <v>0.486</v>
      </c>
      <c r="AB2349" s="21">
        <f t="shared" si="706"/>
        <v>454.685988</v>
      </c>
      <c r="AC2349" s="20">
        <f t="shared" si="771"/>
        <v>0.0007445721817</v>
      </c>
      <c r="AD2349" s="20">
        <f t="shared" si="772"/>
        <v>0.002260722847</v>
      </c>
      <c r="AE2349" s="20">
        <f t="shared" si="768"/>
        <v>52.21921648</v>
      </c>
      <c r="AF2349" s="22" t="b">
        <f t="shared" si="4"/>
        <v>0</v>
      </c>
      <c r="AG2349" s="20" t="b">
        <f t="shared" si="5"/>
        <v>0</v>
      </c>
      <c r="AH2349" s="20" t="b">
        <f t="shared" si="6"/>
        <v>0</v>
      </c>
      <c r="AI2349" s="20" t="b">
        <f t="shared" si="7"/>
        <v>0</v>
      </c>
      <c r="AJ2349" s="20"/>
      <c r="AK2349" s="20"/>
      <c r="AL2349" s="20"/>
      <c r="AM2349" s="20"/>
      <c r="AN2349" s="20"/>
      <c r="AO2349" s="20"/>
      <c r="AP2349" s="20"/>
      <c r="AQ2349" s="20"/>
      <c r="AR2349" s="23"/>
      <c r="AS2349" s="23"/>
      <c r="AT2349" s="23"/>
      <c r="AU2349" s="23"/>
      <c r="AV2349" s="23"/>
    </row>
    <row r="2350" ht="15.75" customHeight="1">
      <c r="A2350" s="17" t="str">
        <f t="shared" si="1"/>
        <v>Dominican Republic-The Americas2007</v>
      </c>
      <c r="B2350" s="17" t="s">
        <v>276</v>
      </c>
      <c r="C2350" s="18" t="s">
        <v>259</v>
      </c>
      <c r="D2350" s="19" t="s">
        <v>86</v>
      </c>
      <c r="E2350" s="17">
        <v>4.31405E9</v>
      </c>
      <c r="F2350" s="18">
        <v>0.05</v>
      </c>
      <c r="G2350" s="18">
        <v>212.0</v>
      </c>
      <c r="H2350" s="18">
        <v>0.158</v>
      </c>
      <c r="I2350" s="20">
        <f t="array" ref="I2350:J2350">IFNA(VLOOKUP(A2350,ENERGY!$A$2:$F$2692,{5,6},0),0)</f>
        <v>6840</v>
      </c>
      <c r="J2350" s="20">
        <v>19651.0</v>
      </c>
      <c r="K2350" s="20">
        <f t="array" ref="K2350:S2350">VLOOKUP(A2350,'HUMAN RESOURCES'!$A$2:$M$2692,{2,3,4,5,6,7,8,9,10},0)</f>
        <v>0.023</v>
      </c>
      <c r="L2350" s="20">
        <v>0.028</v>
      </c>
      <c r="M2350" s="20">
        <v>75.0</v>
      </c>
      <c r="N2350" s="20">
        <v>69.0</v>
      </c>
      <c r="O2350" s="20">
        <v>0.323</v>
      </c>
      <c r="P2350" s="20">
        <v>0.619</v>
      </c>
      <c r="Q2350" s="20">
        <v>0.058</v>
      </c>
      <c r="R2350" s="20">
        <v>9615015.0</v>
      </c>
      <c r="S2350" s="20">
        <v>0.7</v>
      </c>
      <c r="T2350" s="20">
        <f t="array" ref="T2350:U2350">VLOOKUP(A2350,TOURISM!$A$2:$F$2692,{3,6},0)</f>
        <v>4064000000</v>
      </c>
      <c r="U2350" s="20">
        <v>5.31E8</v>
      </c>
      <c r="V2350" s="20">
        <f t="array" ref="V2350:AA2350">VLOOKUP(A2350,BUSINESS!$A$2:$J$2692,{4,5,6,7,8,9},0)</f>
        <v>0.395</v>
      </c>
      <c r="W2350" s="20">
        <v>22.0</v>
      </c>
      <c r="X2350" s="20"/>
      <c r="Y2350" s="20">
        <v>286.0</v>
      </c>
      <c r="Z2350" s="20">
        <v>0.177</v>
      </c>
      <c r="AA2350" s="20">
        <v>0.573</v>
      </c>
      <c r="AB2350" s="21">
        <f t="shared" si="706"/>
        <v>448.6784472</v>
      </c>
      <c r="AC2350" s="20">
        <f t="shared" si="771"/>
        <v>0.0007113873457</v>
      </c>
      <c r="AD2350" s="20">
        <f t="shared" si="772"/>
        <v>0.002043782563</v>
      </c>
      <c r="AE2350" s="20">
        <f t="shared" si="768"/>
        <v>55.22612289</v>
      </c>
      <c r="AF2350" s="22" t="b">
        <f t="shared" si="4"/>
        <v>0</v>
      </c>
      <c r="AG2350" s="20" t="b">
        <f t="shared" si="5"/>
        <v>0</v>
      </c>
      <c r="AH2350" s="20" t="b">
        <f t="shared" si="6"/>
        <v>0</v>
      </c>
      <c r="AI2350" s="20" t="b">
        <f t="shared" si="7"/>
        <v>0</v>
      </c>
      <c r="AJ2350" s="20"/>
      <c r="AK2350" s="20"/>
      <c r="AL2350" s="20"/>
      <c r="AM2350" s="20"/>
      <c r="AN2350" s="20"/>
      <c r="AO2350" s="20"/>
      <c r="AP2350" s="20"/>
      <c r="AQ2350" s="20"/>
      <c r="AR2350" s="23"/>
      <c r="AS2350" s="23"/>
      <c r="AT2350" s="23"/>
      <c r="AU2350" s="23"/>
      <c r="AV2350" s="23"/>
    </row>
    <row r="2351" ht="15.75" customHeight="1">
      <c r="A2351" s="17" t="str">
        <f t="shared" si="1"/>
        <v>Dominican Republic-The Americas2008</v>
      </c>
      <c r="B2351" s="17" t="s">
        <v>276</v>
      </c>
      <c r="C2351" s="18" t="s">
        <v>259</v>
      </c>
      <c r="D2351" s="19" t="s">
        <v>87</v>
      </c>
      <c r="E2351" s="17">
        <v>4.341841414E9</v>
      </c>
      <c r="F2351" s="18">
        <v>0.053</v>
      </c>
      <c r="G2351" s="18">
        <v>244.0</v>
      </c>
      <c r="H2351" s="18">
        <v>0.199</v>
      </c>
      <c r="I2351" s="20">
        <f t="array" ref="I2351:J2351">IFNA(VLOOKUP(A2351,ENERGY!$A$2:$F$2692,{5,6},0),0)</f>
        <v>7476</v>
      </c>
      <c r="J2351" s="20">
        <v>21500.0</v>
      </c>
      <c r="K2351" s="20">
        <f t="array" ref="K2351:S2351">VLOOKUP(A2351,'HUMAN RESOURCES'!$A$2:$M$2692,{2,3,4,5,6,7,8,9,10},0)</f>
        <v>0.023</v>
      </c>
      <c r="L2351" s="20">
        <v>0.027</v>
      </c>
      <c r="M2351" s="20">
        <v>76.0</v>
      </c>
      <c r="N2351" s="20">
        <v>69.0</v>
      </c>
      <c r="O2351" s="20">
        <v>0.319</v>
      </c>
      <c r="P2351" s="20">
        <v>0.622</v>
      </c>
      <c r="Q2351" s="20">
        <v>0.059</v>
      </c>
      <c r="R2351" s="20">
        <v>9750195.0</v>
      </c>
      <c r="S2351" s="20">
        <v>0.713</v>
      </c>
      <c r="T2351" s="20">
        <f t="array" ref="T2351:U2351">VLOOKUP(A2351,TOURISM!$A$2:$F$2692,{3,6},0)</f>
        <v>4166000000</v>
      </c>
      <c r="U2351" s="20">
        <v>5.32E8</v>
      </c>
      <c r="V2351" s="20">
        <f t="array" ref="V2351:AA2351">VLOOKUP(A2351,BUSINESS!$A$2:$J$2692,{4,5,6,7,8,9},0)</f>
        <v>0.352</v>
      </c>
      <c r="W2351" s="20">
        <v>19.0</v>
      </c>
      <c r="X2351" s="20"/>
      <c r="Y2351" s="20">
        <v>480.0</v>
      </c>
      <c r="Z2351" s="20">
        <v>0.208</v>
      </c>
      <c r="AA2351" s="20">
        <v>0.74</v>
      </c>
      <c r="AB2351" s="21">
        <f t="shared" si="706"/>
        <v>445.3081619</v>
      </c>
      <c r="AC2351" s="20">
        <f t="shared" si="771"/>
        <v>0.0007667538957</v>
      </c>
      <c r="AD2351" s="20">
        <f t="shared" si="772"/>
        <v>0.002205084103</v>
      </c>
      <c r="AE2351" s="20">
        <f t="shared" si="768"/>
        <v>54.5630113</v>
      </c>
      <c r="AF2351" s="22" t="b">
        <f t="shared" si="4"/>
        <v>0</v>
      </c>
      <c r="AG2351" s="20" t="b">
        <f t="shared" si="5"/>
        <v>0</v>
      </c>
      <c r="AH2351" s="20" t="b">
        <f t="shared" si="6"/>
        <v>0</v>
      </c>
      <c r="AI2351" s="20" t="b">
        <f t="shared" si="7"/>
        <v>0</v>
      </c>
      <c r="AJ2351" s="20"/>
      <c r="AK2351" s="20"/>
      <c r="AL2351" s="20"/>
      <c r="AM2351" s="20"/>
      <c r="AN2351" s="20"/>
      <c r="AO2351" s="20"/>
      <c r="AP2351" s="20"/>
      <c r="AQ2351" s="20"/>
      <c r="AR2351" s="23"/>
      <c r="AS2351" s="23"/>
      <c r="AT2351" s="23"/>
      <c r="AU2351" s="23"/>
      <c r="AV2351" s="23"/>
    </row>
    <row r="2352" ht="15.75" customHeight="1">
      <c r="A2352" s="17" t="str">
        <f t="shared" si="1"/>
        <v>Dominican Republic-The Americas2009</v>
      </c>
      <c r="B2352" s="17" t="s">
        <v>276</v>
      </c>
      <c r="C2352" s="18" t="s">
        <v>259</v>
      </c>
      <c r="D2352" s="19" t="s">
        <v>88</v>
      </c>
      <c r="E2352" s="17">
        <v>4.358015993E9</v>
      </c>
      <c r="F2352" s="18">
        <v>0.054</v>
      </c>
      <c r="G2352" s="18">
        <v>256.0</v>
      </c>
      <c r="H2352" s="18">
        <v>0.181</v>
      </c>
      <c r="I2352" s="20">
        <f t="array" ref="I2352:J2352">IFNA(VLOOKUP(A2352,ENERGY!$A$2:$F$2692,{5,6},0),0)</f>
        <v>7479</v>
      </c>
      <c r="J2352" s="20">
        <v>21888.0</v>
      </c>
      <c r="K2352" s="20">
        <f t="array" ref="K2352:S2352">VLOOKUP(A2352,'HUMAN RESOURCES'!$A$2:$M$2692,{2,3,4,5,6,7,8,9,10},0)</f>
        <v>0.022</v>
      </c>
      <c r="L2352" s="20">
        <v>0.026</v>
      </c>
      <c r="M2352" s="20">
        <v>76.0</v>
      </c>
      <c r="N2352" s="20">
        <v>70.0</v>
      </c>
      <c r="O2352" s="20">
        <v>0.315</v>
      </c>
      <c r="P2352" s="20">
        <v>0.625</v>
      </c>
      <c r="Q2352" s="20">
        <v>0.059</v>
      </c>
      <c r="R2352" s="20">
        <v>9884265.0</v>
      </c>
      <c r="S2352" s="20">
        <v>0.725</v>
      </c>
      <c r="T2352" s="20">
        <f t="array" ref="T2352:U2352">VLOOKUP(A2352,TOURISM!$A$2:$F$2692,{3,6},0)</f>
        <v>4049000000</v>
      </c>
      <c r="U2352" s="20">
        <v>5.23E8</v>
      </c>
      <c r="V2352" s="20">
        <f t="array" ref="V2352:AA2352">VLOOKUP(A2352,BUSINESS!$A$2:$J$2692,{4,5,6,7,8,9},0)</f>
        <v>0.384</v>
      </c>
      <c r="W2352" s="20">
        <v>13.0</v>
      </c>
      <c r="X2352" s="20"/>
      <c r="Y2352" s="20">
        <v>324.0</v>
      </c>
      <c r="Z2352" s="20">
        <v>0.277</v>
      </c>
      <c r="AA2352" s="20">
        <v>0.873</v>
      </c>
      <c r="AB2352" s="21">
        <f t="shared" si="706"/>
        <v>440.9044064</v>
      </c>
      <c r="AC2352" s="20">
        <f t="shared" si="771"/>
        <v>0.0007566571718</v>
      </c>
      <c r="AD2352" s="20">
        <f t="shared" si="772"/>
        <v>0.00221442869</v>
      </c>
      <c r="AE2352" s="20">
        <f t="shared" si="768"/>
        <v>52.91238145</v>
      </c>
      <c r="AF2352" s="22" t="b">
        <f t="shared" si="4"/>
        <v>0</v>
      </c>
      <c r="AG2352" s="20" t="b">
        <f t="shared" si="5"/>
        <v>0</v>
      </c>
      <c r="AH2352" s="20" t="b">
        <f t="shared" si="6"/>
        <v>0</v>
      </c>
      <c r="AI2352" s="20" t="b">
        <f t="shared" si="7"/>
        <v>0</v>
      </c>
      <c r="AJ2352" s="20"/>
      <c r="AK2352" s="20"/>
      <c r="AL2352" s="20"/>
      <c r="AM2352" s="20"/>
      <c r="AN2352" s="20"/>
      <c r="AO2352" s="20"/>
      <c r="AP2352" s="20"/>
      <c r="AQ2352" s="20"/>
      <c r="AR2352" s="23"/>
      <c r="AS2352" s="23"/>
      <c r="AT2352" s="23"/>
      <c r="AU2352" s="23"/>
      <c r="AV2352" s="23"/>
    </row>
    <row r="2353" ht="15.75" customHeight="1">
      <c r="A2353" s="17" t="str">
        <f t="shared" si="1"/>
        <v>Dominican Republic-The Americas2010</v>
      </c>
      <c r="B2353" s="17" t="s">
        <v>276</v>
      </c>
      <c r="C2353" s="18" t="s">
        <v>259</v>
      </c>
      <c r="D2353" s="19" t="s">
        <v>89</v>
      </c>
      <c r="E2353" s="17">
        <v>4.362439887E9</v>
      </c>
      <c r="F2353" s="18">
        <v>0.055</v>
      </c>
      <c r="G2353" s="18">
        <v>278.0</v>
      </c>
      <c r="H2353" s="18">
        <v>0.121</v>
      </c>
      <c r="I2353" s="20">
        <f t="array" ref="I2353:J2353">IFNA(VLOOKUP(A2353,ENERGY!$A$2:$F$2692,{5,6},0),0)</f>
        <v>7068</v>
      </c>
      <c r="J2353" s="20">
        <v>20693.0</v>
      </c>
      <c r="K2353" s="20">
        <f t="array" ref="K2353:S2353">VLOOKUP(A2353,'HUMAN RESOURCES'!$A$2:$M$2692,{2,3,4,5,6,7,8,9,10},0)</f>
        <v>0.022</v>
      </c>
      <c r="L2353" s="20">
        <v>0.026</v>
      </c>
      <c r="M2353" s="20">
        <v>76.0</v>
      </c>
      <c r="N2353" s="20">
        <v>70.0</v>
      </c>
      <c r="O2353" s="20">
        <v>0.312</v>
      </c>
      <c r="P2353" s="20">
        <v>0.628</v>
      </c>
      <c r="Q2353" s="20">
        <v>0.06</v>
      </c>
      <c r="R2353" s="20">
        <v>1.0016797E7</v>
      </c>
      <c r="S2353" s="20">
        <v>0.738</v>
      </c>
      <c r="T2353" s="20">
        <f t="array" ref="T2353:U2353">VLOOKUP(A2353,TOURISM!$A$2:$F$2692,{3,6},0)</f>
        <v>4209000000</v>
      </c>
      <c r="U2353" s="20">
        <v>5.54E8</v>
      </c>
      <c r="V2353" s="20">
        <f t="array" ref="V2353:AA2353">VLOOKUP(A2353,BUSINESS!$A$2:$J$2692,{4,5,6,7,8,9},0)</f>
        <v>0.401</v>
      </c>
      <c r="W2353" s="20">
        <v>19.0</v>
      </c>
      <c r="X2353" s="20"/>
      <c r="Y2353" s="20">
        <v>324.0</v>
      </c>
      <c r="Z2353" s="20">
        <v>0.314</v>
      </c>
      <c r="AA2353" s="20">
        <v>0.888</v>
      </c>
      <c r="AB2353" s="21">
        <f t="shared" si="706"/>
        <v>435.5124584</v>
      </c>
      <c r="AC2353" s="20">
        <f t="shared" si="771"/>
        <v>0.0007056147789</v>
      </c>
      <c r="AD2353" s="20">
        <f t="shared" si="772"/>
        <v>0.002065830025</v>
      </c>
      <c r="AE2353" s="20">
        <f t="shared" si="768"/>
        <v>55.30710066</v>
      </c>
      <c r="AF2353" s="22" t="b">
        <f t="shared" si="4"/>
        <v>0</v>
      </c>
      <c r="AG2353" s="20" t="b">
        <f t="shared" si="5"/>
        <v>0</v>
      </c>
      <c r="AH2353" s="20" t="b">
        <f t="shared" si="6"/>
        <v>0</v>
      </c>
      <c r="AI2353" s="20" t="b">
        <f t="shared" si="7"/>
        <v>0</v>
      </c>
      <c r="AJ2353" s="20"/>
      <c r="AK2353" s="20"/>
      <c r="AL2353" s="20"/>
      <c r="AM2353" s="20"/>
      <c r="AN2353" s="20"/>
      <c r="AO2353" s="20"/>
      <c r="AP2353" s="20"/>
      <c r="AQ2353" s="20"/>
      <c r="AR2353" s="23"/>
      <c r="AS2353" s="23"/>
      <c r="AT2353" s="23"/>
      <c r="AU2353" s="23"/>
      <c r="AV2353" s="23"/>
    </row>
    <row r="2354" ht="15.75" customHeight="1">
      <c r="A2354" s="17" t="str">
        <f t="shared" si="1"/>
        <v>Dominican Republic-The Americas2011</v>
      </c>
      <c r="B2354" s="17" t="s">
        <v>276</v>
      </c>
      <c r="C2354" s="18" t="s">
        <v>259</v>
      </c>
      <c r="D2354" s="19" t="s">
        <v>90</v>
      </c>
      <c r="E2354" s="17">
        <v>4.363219094E9</v>
      </c>
      <c r="F2354" s="18">
        <v>0.054</v>
      </c>
      <c r="G2354" s="18">
        <v>293.0</v>
      </c>
      <c r="H2354" s="18">
        <v>0.156</v>
      </c>
      <c r="I2354" s="20">
        <f t="array" ref="I2354:J2354">IFNA(VLOOKUP(A2354,ENERGY!$A$2:$F$2692,{5,6},0),0)</f>
        <v>0</v>
      </c>
      <c r="J2354" s="20">
        <v>0.0</v>
      </c>
      <c r="K2354" s="20">
        <f t="array" ref="K2354:S2354">VLOOKUP(A2354,'HUMAN RESOURCES'!$A$2:$M$2692,{2,3,4,5,6,7,8,9,10},0)</f>
        <v>0.022</v>
      </c>
      <c r="L2354" s="20">
        <v>0.025</v>
      </c>
      <c r="M2354" s="20">
        <v>76.0</v>
      </c>
      <c r="N2354" s="20">
        <v>70.0</v>
      </c>
      <c r="O2354" s="20">
        <v>0.308</v>
      </c>
      <c r="P2354" s="20">
        <v>0.631</v>
      </c>
      <c r="Q2354" s="20">
        <v>0.061</v>
      </c>
      <c r="R2354" s="20">
        <v>1.0147598E7</v>
      </c>
      <c r="S2354" s="20">
        <v>0.749</v>
      </c>
      <c r="T2354" s="20">
        <f t="array" ref="T2354:U2354">VLOOKUP(A2354,TOURISM!$A$2:$F$2692,{3,6},0)</f>
        <v>4436000000</v>
      </c>
      <c r="U2354" s="20">
        <v>5.45E8</v>
      </c>
      <c r="V2354" s="20">
        <f t="array" ref="V2354:AA2354">VLOOKUP(A2354,BUSINESS!$A$2:$J$2692,{4,5,6,7,8,9},0)</f>
        <v>0.412</v>
      </c>
      <c r="W2354" s="20">
        <v>19.0</v>
      </c>
      <c r="X2354" s="20"/>
      <c r="Y2354" s="20">
        <v>324.0</v>
      </c>
      <c r="Z2354" s="20">
        <v>0.38</v>
      </c>
      <c r="AA2354" s="20">
        <v>0.864</v>
      </c>
      <c r="AB2354" s="21">
        <f t="shared" si="706"/>
        <v>429.9755562</v>
      </c>
      <c r="AC2354" s="20"/>
      <c r="AD2354" s="20"/>
      <c r="AE2354" s="20">
        <f t="shared" si="768"/>
        <v>53.70729112</v>
      </c>
      <c r="AF2354" s="22" t="b">
        <f t="shared" si="4"/>
        <v>0</v>
      </c>
      <c r="AG2354" s="20" t="b">
        <f t="shared" si="5"/>
        <v>0</v>
      </c>
      <c r="AH2354" s="20" t="b">
        <f t="shared" si="6"/>
        <v>0</v>
      </c>
      <c r="AI2354" s="20" t="b">
        <f t="shared" si="7"/>
        <v>0</v>
      </c>
      <c r="AJ2354" s="20"/>
      <c r="AK2354" s="20"/>
      <c r="AL2354" s="20"/>
      <c r="AM2354" s="20"/>
      <c r="AN2354" s="20"/>
      <c r="AO2354" s="20"/>
      <c r="AP2354" s="20"/>
      <c r="AQ2354" s="20"/>
      <c r="AR2354" s="23"/>
      <c r="AS2354" s="23"/>
      <c r="AT2354" s="23"/>
      <c r="AU2354" s="23"/>
      <c r="AV2354" s="23"/>
    </row>
    <row r="2355" ht="15.75" customHeight="1">
      <c r="A2355" s="17" t="str">
        <f t="shared" si="1"/>
        <v>Dominican Republic-The Americas2012</v>
      </c>
      <c r="B2355" s="17" t="s">
        <v>276</v>
      </c>
      <c r="C2355" s="18" t="s">
        <v>259</v>
      </c>
      <c r="D2355" s="19" t="s">
        <v>91</v>
      </c>
      <c r="E2355" s="17">
        <v>4.363934417E9</v>
      </c>
      <c r="F2355" s="18">
        <v>0.054</v>
      </c>
      <c r="G2355" s="18">
        <v>310.0</v>
      </c>
      <c r="H2355" s="18">
        <v>0.155</v>
      </c>
      <c r="I2355" s="20">
        <f t="array" ref="I2355:J2355">IFNA(VLOOKUP(A2355,ENERGY!$A$2:$F$2692,{5,6},0),0)</f>
        <v>0</v>
      </c>
      <c r="J2355" s="20">
        <v>0.0</v>
      </c>
      <c r="K2355" s="20">
        <f t="array" ref="K2355:S2355">VLOOKUP(A2355,'HUMAN RESOURCES'!$A$2:$M$2692,{2,3,4,5,6,7,8,9,10},0)</f>
        <v>0.021</v>
      </c>
      <c r="L2355" s="20">
        <v>0.024</v>
      </c>
      <c r="M2355" s="20">
        <v>76.0</v>
      </c>
      <c r="N2355" s="20">
        <v>70.0</v>
      </c>
      <c r="O2355" s="20">
        <v>0.305</v>
      </c>
      <c r="P2355" s="20">
        <v>0.633</v>
      </c>
      <c r="Q2355" s="20">
        <v>0.062</v>
      </c>
      <c r="R2355" s="20">
        <v>1.0276621E7</v>
      </c>
      <c r="S2355" s="20">
        <v>0.76</v>
      </c>
      <c r="T2355" s="20">
        <f t="array" ref="T2355:U2355">VLOOKUP(A2355,TOURISM!$A$2:$F$2692,{3,6},0)</f>
        <v>4736000000</v>
      </c>
      <c r="U2355" s="20">
        <v>5.45E8</v>
      </c>
      <c r="V2355" s="20">
        <f t="array" ref="V2355:AA2355">VLOOKUP(A2355,BUSINESS!$A$2:$J$2692,{4,5,6,7,8,9},0)</f>
        <v>0.434</v>
      </c>
      <c r="W2355" s="20">
        <v>19.0</v>
      </c>
      <c r="X2355" s="20">
        <v>112.0</v>
      </c>
      <c r="Y2355" s="20">
        <v>324.0</v>
      </c>
      <c r="Z2355" s="20">
        <v>0.412</v>
      </c>
      <c r="AA2355" s="20">
        <v>0.869</v>
      </c>
      <c r="AB2355" s="21">
        <f t="shared" si="706"/>
        <v>424.6468189</v>
      </c>
      <c r="AC2355" s="20"/>
      <c r="AD2355" s="20"/>
      <c r="AE2355" s="20">
        <f t="shared" si="768"/>
        <v>53.03299596</v>
      </c>
      <c r="AF2355" s="22" t="b">
        <f t="shared" si="4"/>
        <v>0</v>
      </c>
      <c r="AG2355" s="20" t="b">
        <f t="shared" si="5"/>
        <v>0</v>
      </c>
      <c r="AH2355" s="20" t="b">
        <f t="shared" si="6"/>
        <v>0</v>
      </c>
      <c r="AI2355" s="20" t="b">
        <f t="shared" si="7"/>
        <v>0</v>
      </c>
      <c r="AJ2355" s="20"/>
      <c r="AK2355" s="20"/>
      <c r="AL2355" s="20"/>
      <c r="AM2355" s="20"/>
      <c r="AN2355" s="20"/>
      <c r="AO2355" s="20"/>
      <c r="AP2355" s="20"/>
      <c r="AQ2355" s="20"/>
      <c r="AR2355" s="23"/>
      <c r="AS2355" s="23"/>
      <c r="AT2355" s="23"/>
      <c r="AU2355" s="23"/>
      <c r="AV2355" s="23"/>
    </row>
    <row r="2356" ht="15.75" customHeight="1">
      <c r="A2356" s="17" t="str">
        <f t="shared" si="1"/>
        <v>Ecuador-The Americas2000</v>
      </c>
      <c r="B2356" s="17" t="s">
        <v>277</v>
      </c>
      <c r="C2356" s="18" t="s">
        <v>259</v>
      </c>
      <c r="D2356" s="19" t="s">
        <v>76</v>
      </c>
      <c r="E2356" s="17">
        <v>4.368033802E9</v>
      </c>
      <c r="F2356" s="18">
        <v>0.036</v>
      </c>
      <c r="G2356" s="18">
        <v>53.0</v>
      </c>
      <c r="H2356" s="18">
        <v>0.171</v>
      </c>
      <c r="I2356" s="20" t="str">
        <f t="array" ref="I2356:J2356">IFNA(VLOOKUP(A2356,ENERGY!$A$2:$F$2692,{5,6},0),0)</f>
        <v/>
      </c>
      <c r="J2356" s="20"/>
      <c r="K2356" s="20">
        <f t="array" ref="K2356:S2356">VLOOKUP(A2356,'HUMAN RESOURCES'!$A$2:$M$2692,{2,3,4,5,6,7,8,9,10},0)</f>
        <v>0.025</v>
      </c>
      <c r="L2356" s="20">
        <v>0.028</v>
      </c>
      <c r="M2356" s="20">
        <v>76.0</v>
      </c>
      <c r="N2356" s="20">
        <v>71.0</v>
      </c>
      <c r="O2356" s="20">
        <v>0.345</v>
      </c>
      <c r="P2356" s="20">
        <v>0.604</v>
      </c>
      <c r="Q2356" s="20">
        <v>0.051</v>
      </c>
      <c r="R2356" s="20">
        <v>1.2533087E7</v>
      </c>
      <c r="S2356" s="20">
        <v>0.603</v>
      </c>
      <c r="T2356" s="20">
        <f t="array" ref="T2356:U2356">VLOOKUP(A2356,TOURISM!$A$2:$F$2692,{3,6},0)</f>
        <v>451000000</v>
      </c>
      <c r="U2356" s="20">
        <v>4.16E8</v>
      </c>
      <c r="V2356" s="20" t="str">
        <f t="array" ref="V2356:AA2356">VLOOKUP(A2356,BUSINESS!$A$2:$J$2692,{4,5,6,7,8,9},0)</f>
        <v/>
      </c>
      <c r="W2356" s="20"/>
      <c r="X2356" s="20"/>
      <c r="Y2356" s="20"/>
      <c r="Z2356" s="20">
        <v>0.015</v>
      </c>
      <c r="AA2356" s="20">
        <v>0.038</v>
      </c>
      <c r="AB2356" s="21">
        <f t="shared" si="706"/>
        <v>348.5201852</v>
      </c>
      <c r="AC2356" s="20"/>
      <c r="AD2356" s="20"/>
      <c r="AE2356" s="20">
        <f t="shared" si="768"/>
        <v>33.19214173</v>
      </c>
      <c r="AF2356" s="22" t="b">
        <f t="shared" si="4"/>
        <v>0</v>
      </c>
      <c r="AG2356" s="20" t="b">
        <f t="shared" si="5"/>
        <v>0</v>
      </c>
      <c r="AH2356" s="20" t="b">
        <f t="shared" si="6"/>
        <v>0</v>
      </c>
      <c r="AI2356" s="20" t="b">
        <f t="shared" si="7"/>
        <v>0</v>
      </c>
      <c r="AJ2356" s="20"/>
      <c r="AK2356" s="20"/>
      <c r="AL2356" s="20"/>
      <c r="AM2356" s="20"/>
      <c r="AN2356" s="20"/>
      <c r="AO2356" s="20"/>
      <c r="AP2356" s="20"/>
      <c r="AQ2356" s="20"/>
      <c r="AR2356" s="23"/>
      <c r="AS2356" s="23"/>
      <c r="AT2356" s="23"/>
      <c r="AU2356" s="23"/>
      <c r="AV2356" s="23"/>
    </row>
    <row r="2357" ht="15.75" customHeight="1">
      <c r="A2357" s="17" t="str">
        <f t="shared" si="1"/>
        <v>Ecuador-The Americas2001</v>
      </c>
      <c r="B2357" s="17" t="s">
        <v>277</v>
      </c>
      <c r="C2357" s="18" t="s">
        <v>259</v>
      </c>
      <c r="D2357" s="19" t="s">
        <v>77</v>
      </c>
      <c r="E2357" s="17">
        <v>4.3689E9</v>
      </c>
      <c r="F2357" s="18">
        <v>0.04</v>
      </c>
      <c r="G2357" s="18">
        <v>77.0</v>
      </c>
      <c r="H2357" s="18">
        <v>0.162</v>
      </c>
      <c r="I2357" s="20">
        <f t="array" ref="I2357:J2357">IFNA(VLOOKUP(A2357,ENERGY!$A$2:$F$2692,{5,6},0),0)</f>
        <v>12942</v>
      </c>
      <c r="J2357" s="20"/>
      <c r="K2357" s="20">
        <f t="array" ref="K2357:S2357">VLOOKUP(A2357,'HUMAN RESOURCES'!$A$2:$M$2692,{2,3,4,5,6,7,8,9,10},0)</f>
        <v>0.025</v>
      </c>
      <c r="L2357" s="20">
        <v>0.027</v>
      </c>
      <c r="M2357" s="20">
        <v>77.0</v>
      </c>
      <c r="N2357" s="20">
        <v>71.0</v>
      </c>
      <c r="O2357" s="20">
        <v>0.342</v>
      </c>
      <c r="P2357" s="20">
        <v>0.606</v>
      </c>
      <c r="Q2357" s="20">
        <v>0.052</v>
      </c>
      <c r="R2357" s="20">
        <v>1.2780869E7</v>
      </c>
      <c r="S2357" s="20">
        <v>0.608</v>
      </c>
      <c r="T2357" s="20">
        <f t="array" ref="T2357:U2357">VLOOKUP(A2357,TOURISM!$A$2:$F$2692,{3,6},0)</f>
        <v>438000000</v>
      </c>
      <c r="U2357" s="20">
        <v>4.65E8</v>
      </c>
      <c r="V2357" s="20" t="str">
        <f t="array" ref="V2357:AA2357">VLOOKUP(A2357,BUSINESS!$A$2:$J$2692,{4,5,6,7,8,9},0)</f>
        <v/>
      </c>
      <c r="W2357" s="20"/>
      <c r="X2357" s="20"/>
      <c r="Y2357" s="20"/>
      <c r="Z2357" s="20">
        <v>0.027</v>
      </c>
      <c r="AA2357" s="20">
        <v>0.067</v>
      </c>
      <c r="AB2357" s="21">
        <f t="shared" si="706"/>
        <v>341.8312166</v>
      </c>
      <c r="AC2357" s="20">
        <f t="shared" ref="AC2357:AC2366" si="773">I2357/R2357</f>
        <v>0.001012607202</v>
      </c>
      <c r="AD2357" s="20"/>
      <c r="AE2357" s="20">
        <f t="shared" si="768"/>
        <v>36.38250263</v>
      </c>
      <c r="AF2357" s="22" t="b">
        <f t="shared" si="4"/>
        <v>0</v>
      </c>
      <c r="AG2357" s="20" t="b">
        <f t="shared" si="5"/>
        <v>0</v>
      </c>
      <c r="AH2357" s="20" t="b">
        <f t="shared" si="6"/>
        <v>0</v>
      </c>
      <c r="AI2357" s="20" t="b">
        <f t="shared" si="7"/>
        <v>0</v>
      </c>
      <c r="AJ2357" s="20"/>
      <c r="AK2357" s="20"/>
      <c r="AL2357" s="20"/>
      <c r="AM2357" s="20"/>
      <c r="AN2357" s="20"/>
      <c r="AO2357" s="20"/>
      <c r="AP2357" s="20"/>
      <c r="AQ2357" s="20"/>
      <c r="AR2357" s="23"/>
      <c r="AS2357" s="23"/>
      <c r="AT2357" s="23"/>
      <c r="AU2357" s="23"/>
      <c r="AV2357" s="23"/>
    </row>
    <row r="2358" ht="15.75" customHeight="1">
      <c r="A2358" s="17" t="str">
        <f t="shared" si="1"/>
        <v>Ecuador-The Americas2002</v>
      </c>
      <c r="B2358" s="17" t="s">
        <v>277</v>
      </c>
      <c r="C2358" s="18" t="s">
        <v>259</v>
      </c>
      <c r="D2358" s="19" t="s">
        <v>79</v>
      </c>
      <c r="E2358" s="17">
        <v>4.397254715E9</v>
      </c>
      <c r="F2358" s="18">
        <v>0.048</v>
      </c>
      <c r="G2358" s="18">
        <v>105.0</v>
      </c>
      <c r="H2358" s="18">
        <v>0.158</v>
      </c>
      <c r="I2358" s="20">
        <f t="array" ref="I2358:J2358">IFNA(VLOOKUP(A2358,ENERGY!$A$2:$F$2692,{5,6},0),0)</f>
        <v>12428</v>
      </c>
      <c r="J2358" s="20">
        <v>32636.0</v>
      </c>
      <c r="K2358" s="20">
        <f t="array" ref="K2358:S2358">VLOOKUP(A2358,'HUMAN RESOURCES'!$A$2:$M$2692,{2,3,4,5,6,7,8,9,10},0)</f>
        <v>0.025</v>
      </c>
      <c r="L2358" s="20">
        <v>0.026</v>
      </c>
      <c r="M2358" s="20">
        <v>77.0</v>
      </c>
      <c r="N2358" s="20">
        <v>71.0</v>
      </c>
      <c r="O2358" s="20">
        <v>0.338</v>
      </c>
      <c r="P2358" s="20">
        <v>0.609</v>
      </c>
      <c r="Q2358" s="20">
        <v>0.053</v>
      </c>
      <c r="R2358" s="20">
        <v>1.3030041E7</v>
      </c>
      <c r="S2358" s="20">
        <v>0.611</v>
      </c>
      <c r="T2358" s="20">
        <f t="array" ref="T2358:U2358">VLOOKUP(A2358,TOURISM!$A$2:$F$2692,{3,6},0)</f>
        <v>449000000</v>
      </c>
      <c r="U2358" s="20">
        <v>5.07E8</v>
      </c>
      <c r="V2358" s="20" t="str">
        <f t="array" ref="V2358:AA2358">VLOOKUP(A2358,BUSINESS!$A$2:$J$2692,{4,5,6,7,8,9},0)</f>
        <v/>
      </c>
      <c r="W2358" s="20"/>
      <c r="X2358" s="20"/>
      <c r="Y2358" s="20"/>
      <c r="Z2358" s="20">
        <v>0.043</v>
      </c>
      <c r="AA2358" s="20">
        <v>0.12</v>
      </c>
      <c r="AB2358" s="21">
        <f t="shared" si="706"/>
        <v>337.4705202</v>
      </c>
      <c r="AC2358" s="20">
        <f t="shared" si="773"/>
        <v>0.0009537959244</v>
      </c>
      <c r="AD2358" s="20">
        <f t="shared" ref="AD2358:AD2366" si="774">J2358/R2358</f>
        <v>0.002504673623</v>
      </c>
      <c r="AE2358" s="20">
        <f t="shared" si="768"/>
        <v>38.91008478</v>
      </c>
      <c r="AF2358" s="22" t="b">
        <f t="shared" si="4"/>
        <v>0</v>
      </c>
      <c r="AG2358" s="20" t="b">
        <f t="shared" si="5"/>
        <v>0</v>
      </c>
      <c r="AH2358" s="20" t="b">
        <f t="shared" si="6"/>
        <v>0</v>
      </c>
      <c r="AI2358" s="20" t="b">
        <f t="shared" si="7"/>
        <v>0</v>
      </c>
      <c r="AJ2358" s="20"/>
      <c r="AK2358" s="20"/>
      <c r="AL2358" s="20"/>
      <c r="AM2358" s="20"/>
      <c r="AN2358" s="20"/>
      <c r="AO2358" s="20"/>
      <c r="AP2358" s="20"/>
      <c r="AQ2358" s="20"/>
      <c r="AR2358" s="23"/>
      <c r="AS2358" s="23"/>
      <c r="AT2358" s="23"/>
      <c r="AU2358" s="23"/>
      <c r="AV2358" s="23"/>
    </row>
    <row r="2359" ht="15.75" customHeight="1">
      <c r="A2359" s="17" t="str">
        <f t="shared" si="1"/>
        <v>Ecuador-The Americas2003</v>
      </c>
      <c r="B2359" s="17" t="s">
        <v>277</v>
      </c>
      <c r="C2359" s="18" t="s">
        <v>259</v>
      </c>
      <c r="D2359" s="19" t="s">
        <v>81</v>
      </c>
      <c r="E2359" s="17">
        <v>4.402495921E9</v>
      </c>
      <c r="F2359" s="18">
        <v>0.067</v>
      </c>
      <c r="G2359" s="18">
        <v>164.0</v>
      </c>
      <c r="H2359" s="18">
        <v>0.136</v>
      </c>
      <c r="I2359" s="20">
        <f t="array" ref="I2359:J2359">IFNA(VLOOKUP(A2359,ENERGY!$A$2:$F$2692,{5,6},0),0)</f>
        <v>12678</v>
      </c>
      <c r="J2359" s="20">
        <v>30473.0</v>
      </c>
      <c r="K2359" s="20">
        <f t="array" ref="K2359:S2359">VLOOKUP(A2359,'HUMAN RESOURCES'!$A$2:$M$2692,{2,3,4,5,6,7,8,9,10},0)</f>
        <v>0.024</v>
      </c>
      <c r="L2359" s="20">
        <v>0.026</v>
      </c>
      <c r="M2359" s="20">
        <v>77.0</v>
      </c>
      <c r="N2359" s="20">
        <v>71.0</v>
      </c>
      <c r="O2359" s="20">
        <v>0.334</v>
      </c>
      <c r="P2359" s="20">
        <v>0.612</v>
      </c>
      <c r="Q2359" s="20">
        <v>0.054</v>
      </c>
      <c r="R2359" s="20">
        <v>1.3279806E7</v>
      </c>
      <c r="S2359" s="20">
        <v>0.613</v>
      </c>
      <c r="T2359" s="20">
        <f t="array" ref="T2359:U2359">VLOOKUP(A2359,TOURISM!$A$2:$F$2692,{3,6},0)</f>
        <v>408000000</v>
      </c>
      <c r="U2359" s="20">
        <v>5.0E8</v>
      </c>
      <c r="V2359" s="20" t="str">
        <f t="array" ref="V2359:AA2359">VLOOKUP(A2359,BUSINESS!$A$2:$J$2692,{4,5,6,7,8,9},0)</f>
        <v/>
      </c>
      <c r="W2359" s="20">
        <v>92.0</v>
      </c>
      <c r="X2359" s="20"/>
      <c r="Y2359" s="20"/>
      <c r="Z2359" s="20">
        <v>0.045</v>
      </c>
      <c r="AA2359" s="20">
        <v>0.181</v>
      </c>
      <c r="AB2359" s="21">
        <f t="shared" si="706"/>
        <v>331.51809</v>
      </c>
      <c r="AC2359" s="20">
        <f t="shared" si="773"/>
        <v>0.0009546826211</v>
      </c>
      <c r="AD2359" s="20">
        <f t="shared" si="774"/>
        <v>0.002294687136</v>
      </c>
      <c r="AE2359" s="20">
        <f t="shared" si="768"/>
        <v>37.65115243</v>
      </c>
      <c r="AF2359" s="22" t="b">
        <f t="shared" si="4"/>
        <v>0</v>
      </c>
      <c r="AG2359" s="20" t="b">
        <f t="shared" si="5"/>
        <v>0</v>
      </c>
      <c r="AH2359" s="20" t="b">
        <f t="shared" si="6"/>
        <v>0</v>
      </c>
      <c r="AI2359" s="20" t="b">
        <f t="shared" si="7"/>
        <v>0</v>
      </c>
      <c r="AJ2359" s="20"/>
      <c r="AK2359" s="20"/>
      <c r="AL2359" s="20"/>
      <c r="AM2359" s="20"/>
      <c r="AN2359" s="20"/>
      <c r="AO2359" s="20"/>
      <c r="AP2359" s="20"/>
      <c r="AQ2359" s="20"/>
      <c r="AR2359" s="23"/>
      <c r="AS2359" s="23"/>
      <c r="AT2359" s="23"/>
      <c r="AU2359" s="23"/>
      <c r="AV2359" s="23"/>
    </row>
    <row r="2360" ht="15.75" customHeight="1">
      <c r="A2360" s="17" t="str">
        <f t="shared" si="1"/>
        <v>Ecuador-The Americas2004</v>
      </c>
      <c r="B2360" s="17" t="s">
        <v>277</v>
      </c>
      <c r="C2360" s="18" t="s">
        <v>259</v>
      </c>
      <c r="D2360" s="19" t="s">
        <v>83</v>
      </c>
      <c r="E2360" s="17">
        <v>4.410764261E9</v>
      </c>
      <c r="F2360" s="18">
        <v>0.066</v>
      </c>
      <c r="G2360" s="18">
        <v>178.0</v>
      </c>
      <c r="H2360" s="18">
        <v>0.1</v>
      </c>
      <c r="I2360" s="20">
        <f t="array" ref="I2360:J2360">IFNA(VLOOKUP(A2360,ENERGY!$A$2:$F$2692,{5,6},0),0)</f>
        <v>10973</v>
      </c>
      <c r="J2360" s="20">
        <v>29670.0</v>
      </c>
      <c r="K2360" s="20">
        <f t="array" ref="K2360:S2360">VLOOKUP(A2360,'HUMAN RESOURCES'!$A$2:$M$2692,{2,3,4,5,6,7,8,9,10},0)</f>
        <v>0.024</v>
      </c>
      <c r="L2360" s="20">
        <v>0.025</v>
      </c>
      <c r="M2360" s="20">
        <v>77.0</v>
      </c>
      <c r="N2360" s="20">
        <v>72.0</v>
      </c>
      <c r="O2360" s="20">
        <v>0.33</v>
      </c>
      <c r="P2360" s="20">
        <v>0.615</v>
      </c>
      <c r="Q2360" s="20">
        <v>0.055</v>
      </c>
      <c r="R2360" s="20">
        <v>1.3529091E7</v>
      </c>
      <c r="S2360" s="20">
        <v>0.615</v>
      </c>
      <c r="T2360" s="20">
        <f t="array" ref="T2360:U2360">VLOOKUP(A2360,TOURISM!$A$2:$F$2692,{3,6},0)</f>
        <v>464000000</v>
      </c>
      <c r="U2360" s="20">
        <v>5.77E8</v>
      </c>
      <c r="V2360" s="20" t="str">
        <f t="array" ref="V2360:AA2360">VLOOKUP(A2360,BUSINESS!$A$2:$J$2692,{4,5,6,7,8,9},0)</f>
        <v/>
      </c>
      <c r="W2360" s="20">
        <v>92.0</v>
      </c>
      <c r="X2360" s="20"/>
      <c r="Y2360" s="20"/>
      <c r="Z2360" s="20">
        <v>0.048</v>
      </c>
      <c r="AA2360" s="20">
        <v>0.262</v>
      </c>
      <c r="AB2360" s="21">
        <f t="shared" si="706"/>
        <v>326.0207401</v>
      </c>
      <c r="AC2360" s="20">
        <f t="shared" si="773"/>
        <v>0.0008110670554</v>
      </c>
      <c r="AD2360" s="20">
        <f t="shared" si="774"/>
        <v>0.002193051994</v>
      </c>
      <c r="AE2360" s="20">
        <f t="shared" si="768"/>
        <v>42.64883724</v>
      </c>
      <c r="AF2360" s="22" t="b">
        <f t="shared" si="4"/>
        <v>0</v>
      </c>
      <c r="AG2360" s="20" t="b">
        <f t="shared" si="5"/>
        <v>0</v>
      </c>
      <c r="AH2360" s="20" t="b">
        <f t="shared" si="6"/>
        <v>0</v>
      </c>
      <c r="AI2360" s="20" t="b">
        <f t="shared" si="7"/>
        <v>0</v>
      </c>
      <c r="AJ2360" s="20"/>
      <c r="AK2360" s="20"/>
      <c r="AL2360" s="20"/>
      <c r="AM2360" s="20"/>
      <c r="AN2360" s="20"/>
      <c r="AO2360" s="20"/>
      <c r="AP2360" s="20"/>
      <c r="AQ2360" s="20"/>
      <c r="AR2360" s="23"/>
      <c r="AS2360" s="23"/>
      <c r="AT2360" s="23"/>
      <c r="AU2360" s="23"/>
      <c r="AV2360" s="23"/>
    </row>
    <row r="2361" ht="15.75" customHeight="1">
      <c r="A2361" s="17" t="str">
        <f t="shared" si="1"/>
        <v>Ecuador-The Americas2005</v>
      </c>
      <c r="B2361" s="17" t="s">
        <v>277</v>
      </c>
      <c r="C2361" s="18" t="s">
        <v>259</v>
      </c>
      <c r="D2361" s="19" t="s">
        <v>84</v>
      </c>
      <c r="E2361" s="17">
        <v>4.414929142E9</v>
      </c>
      <c r="F2361" s="18">
        <v>0.063</v>
      </c>
      <c r="G2361" s="18">
        <v>190.0</v>
      </c>
      <c r="H2361" s="18">
        <v>0.096</v>
      </c>
      <c r="I2361" s="20">
        <f t="array" ref="I2361:J2361">IFNA(VLOOKUP(A2361,ENERGY!$A$2:$F$2692,{5,6},0),0)</f>
        <v>10278</v>
      </c>
      <c r="J2361" s="20">
        <v>28658.0</v>
      </c>
      <c r="K2361" s="20">
        <f t="array" ref="K2361:S2361">VLOOKUP(A2361,'HUMAN RESOURCES'!$A$2:$M$2692,{2,3,4,5,6,7,8,9,10},0)</f>
        <v>0.024</v>
      </c>
      <c r="L2361" s="20">
        <v>0.024</v>
      </c>
      <c r="M2361" s="20">
        <v>78.0</v>
      </c>
      <c r="N2361" s="20">
        <v>72.0</v>
      </c>
      <c r="O2361" s="20">
        <v>0.327</v>
      </c>
      <c r="P2361" s="20">
        <v>0.617</v>
      </c>
      <c r="Q2361" s="20">
        <v>0.056</v>
      </c>
      <c r="R2361" s="20">
        <v>1.3777131E7</v>
      </c>
      <c r="S2361" s="20">
        <v>0.617</v>
      </c>
      <c r="T2361" s="20">
        <f t="array" ref="T2361:U2361">VLOOKUP(A2361,TOURISM!$A$2:$F$2692,{3,6},0)</f>
        <v>488000000</v>
      </c>
      <c r="U2361" s="20">
        <v>6.44E8</v>
      </c>
      <c r="V2361" s="20">
        <f t="array" ref="V2361:AA2361">VLOOKUP(A2361,BUSINESS!$A$2:$J$2692,{4,5,6,7,8,9},0)</f>
        <v>0.353</v>
      </c>
      <c r="W2361" s="20">
        <v>69.0</v>
      </c>
      <c r="X2361" s="20"/>
      <c r="Y2361" s="20">
        <v>600.0</v>
      </c>
      <c r="Z2361" s="20">
        <v>0.06</v>
      </c>
      <c r="AA2361" s="20">
        <v>0.453</v>
      </c>
      <c r="AB2361" s="21">
        <f t="shared" si="706"/>
        <v>320.4534487</v>
      </c>
      <c r="AC2361" s="20">
        <f t="shared" si="773"/>
        <v>0.0007460188917</v>
      </c>
      <c r="AD2361" s="20">
        <f t="shared" si="774"/>
        <v>0.002080113777</v>
      </c>
      <c r="AE2361" s="20">
        <f t="shared" si="768"/>
        <v>46.74412982</v>
      </c>
      <c r="AF2361" s="22" t="b">
        <f t="shared" si="4"/>
        <v>0</v>
      </c>
      <c r="AG2361" s="20" t="b">
        <f t="shared" si="5"/>
        <v>0</v>
      </c>
      <c r="AH2361" s="20" t="b">
        <f t="shared" si="6"/>
        <v>0</v>
      </c>
      <c r="AI2361" s="20" t="b">
        <f t="shared" si="7"/>
        <v>0</v>
      </c>
      <c r="AJ2361" s="20"/>
      <c r="AK2361" s="20"/>
      <c r="AL2361" s="20"/>
      <c r="AM2361" s="20"/>
      <c r="AN2361" s="20"/>
      <c r="AO2361" s="20"/>
      <c r="AP2361" s="20"/>
      <c r="AQ2361" s="20"/>
      <c r="AR2361" s="23"/>
      <c r="AS2361" s="23"/>
      <c r="AT2361" s="23"/>
      <c r="AU2361" s="23"/>
      <c r="AV2361" s="23"/>
    </row>
    <row r="2362" ht="15.75" customHeight="1">
      <c r="A2362" s="17" t="str">
        <f t="shared" si="1"/>
        <v>Ecuador-The Americas2006</v>
      </c>
      <c r="B2362" s="17" t="s">
        <v>277</v>
      </c>
      <c r="C2362" s="18" t="s">
        <v>259</v>
      </c>
      <c r="D2362" s="19" t="s">
        <v>85</v>
      </c>
      <c r="E2362" s="17">
        <v>4.415702801E9</v>
      </c>
      <c r="F2362" s="18">
        <v>0.065</v>
      </c>
      <c r="G2362" s="18">
        <v>216.0</v>
      </c>
      <c r="H2362" s="18">
        <v>0.098</v>
      </c>
      <c r="I2362" s="20">
        <f t="array" ref="I2362:J2362">IFNA(VLOOKUP(A2362,ENERGY!$A$2:$F$2692,{5,6},0),0)</f>
        <v>11332</v>
      </c>
      <c r="J2362" s="20">
        <v>30759.0</v>
      </c>
      <c r="K2362" s="20">
        <f t="array" ref="K2362:S2362">VLOOKUP(A2362,'HUMAN RESOURCES'!$A$2:$M$2692,{2,3,4,5,6,7,8,9,10},0)</f>
        <v>0.023</v>
      </c>
      <c r="L2362" s="20">
        <v>0.023</v>
      </c>
      <c r="M2362" s="20">
        <v>78.0</v>
      </c>
      <c r="N2362" s="20">
        <v>72.0</v>
      </c>
      <c r="O2362" s="20">
        <v>0.323</v>
      </c>
      <c r="P2362" s="20">
        <v>0.62</v>
      </c>
      <c r="Q2362" s="20">
        <v>0.057</v>
      </c>
      <c r="R2362" s="20">
        <v>1.4023503E7</v>
      </c>
      <c r="S2362" s="20">
        <v>0.619</v>
      </c>
      <c r="T2362" s="20">
        <f t="array" ref="T2362:U2362">VLOOKUP(A2362,TOURISM!$A$2:$F$2692,{3,6},0)</f>
        <v>492000000</v>
      </c>
      <c r="U2362" s="20">
        <v>7.06E8</v>
      </c>
      <c r="V2362" s="20">
        <f t="array" ref="V2362:AA2362">VLOOKUP(A2362,BUSINESS!$A$2:$J$2692,{4,5,6,7,8,9},0)</f>
        <v>0.353</v>
      </c>
      <c r="W2362" s="20">
        <v>65.0</v>
      </c>
      <c r="X2362" s="20"/>
      <c r="Y2362" s="20">
        <v>600.0</v>
      </c>
      <c r="Z2362" s="20">
        <v>0.072</v>
      </c>
      <c r="AA2362" s="20">
        <v>0.605</v>
      </c>
      <c r="AB2362" s="21">
        <f t="shared" si="706"/>
        <v>314.878729</v>
      </c>
      <c r="AC2362" s="20">
        <f t="shared" si="773"/>
        <v>0.0008080719917</v>
      </c>
      <c r="AD2362" s="20">
        <f t="shared" si="774"/>
        <v>0.002193389198</v>
      </c>
      <c r="AE2362" s="20">
        <f t="shared" si="768"/>
        <v>50.34405455</v>
      </c>
      <c r="AF2362" s="22" t="b">
        <f t="shared" si="4"/>
        <v>0</v>
      </c>
      <c r="AG2362" s="20" t="b">
        <f t="shared" si="5"/>
        <v>0</v>
      </c>
      <c r="AH2362" s="20" t="b">
        <f t="shared" si="6"/>
        <v>0</v>
      </c>
      <c r="AI2362" s="20" t="b">
        <f t="shared" si="7"/>
        <v>0</v>
      </c>
      <c r="AJ2362" s="20"/>
      <c r="AK2362" s="20"/>
      <c r="AL2362" s="20"/>
      <c r="AM2362" s="20"/>
      <c r="AN2362" s="20"/>
      <c r="AO2362" s="20"/>
      <c r="AP2362" s="20"/>
      <c r="AQ2362" s="20"/>
      <c r="AR2362" s="23"/>
      <c r="AS2362" s="23"/>
      <c r="AT2362" s="23"/>
      <c r="AU2362" s="23"/>
      <c r="AV2362" s="23"/>
    </row>
    <row r="2363" ht="15.75" customHeight="1">
      <c r="A2363" s="17" t="str">
        <f t="shared" si="1"/>
        <v>Ecuador-The Americas2007</v>
      </c>
      <c r="B2363" s="17" t="s">
        <v>277</v>
      </c>
      <c r="C2363" s="18" t="s">
        <v>259</v>
      </c>
      <c r="D2363" s="19" t="s">
        <v>86</v>
      </c>
      <c r="E2363" s="17">
        <v>4.4337E9</v>
      </c>
      <c r="F2363" s="18">
        <v>0.067</v>
      </c>
      <c r="G2363" s="18">
        <v>241.0</v>
      </c>
      <c r="H2363" s="18"/>
      <c r="I2363" s="20">
        <f t="array" ref="I2363:J2363">IFNA(VLOOKUP(A2363,ENERGY!$A$2:$F$2692,{5,6},0),0)</f>
        <v>11048</v>
      </c>
      <c r="J2363" s="20">
        <v>29908.0</v>
      </c>
      <c r="K2363" s="20">
        <f t="array" ref="K2363:S2363">VLOOKUP(A2363,'HUMAN RESOURCES'!$A$2:$M$2692,{2,3,4,5,6,7,8,9,10},0)</f>
        <v>0.023</v>
      </c>
      <c r="L2363" s="20">
        <v>0.023</v>
      </c>
      <c r="M2363" s="20">
        <v>78.0</v>
      </c>
      <c r="N2363" s="20">
        <v>72.0</v>
      </c>
      <c r="O2363" s="20">
        <v>0.32</v>
      </c>
      <c r="P2363" s="20">
        <v>0.622</v>
      </c>
      <c r="Q2363" s="20">
        <v>0.058</v>
      </c>
      <c r="R2363" s="20">
        <v>1.4268397E7</v>
      </c>
      <c r="S2363" s="20">
        <v>0.621</v>
      </c>
      <c r="T2363" s="20">
        <f t="array" ref="T2363:U2363">VLOOKUP(A2363,TOURISM!$A$2:$F$2692,{3,6},0)</f>
        <v>626000000</v>
      </c>
      <c r="U2363" s="20">
        <v>7.33E8</v>
      </c>
      <c r="V2363" s="20">
        <f t="array" ref="V2363:AA2363">VLOOKUP(A2363,BUSINESS!$A$2:$J$2692,{4,5,6,7,8,9},0)</f>
        <v>0.353</v>
      </c>
      <c r="W2363" s="20">
        <v>65.0</v>
      </c>
      <c r="X2363" s="20"/>
      <c r="Y2363" s="20">
        <v>600.0</v>
      </c>
      <c r="Z2363" s="20">
        <v>0.108</v>
      </c>
      <c r="AA2363" s="20">
        <v>0.697</v>
      </c>
      <c r="AB2363" s="21">
        <f t="shared" si="706"/>
        <v>310.7356769</v>
      </c>
      <c r="AC2363" s="20">
        <f t="shared" si="773"/>
        <v>0.0007742986125</v>
      </c>
      <c r="AD2363" s="20">
        <f t="shared" si="774"/>
        <v>0.002096100914</v>
      </c>
      <c r="AE2363" s="20">
        <f t="shared" si="768"/>
        <v>51.37227398</v>
      </c>
      <c r="AF2363" s="22" t="b">
        <f t="shared" si="4"/>
        <v>0</v>
      </c>
      <c r="AG2363" s="20" t="b">
        <f t="shared" si="5"/>
        <v>0</v>
      </c>
      <c r="AH2363" s="20" t="b">
        <f t="shared" si="6"/>
        <v>0</v>
      </c>
      <c r="AI2363" s="20" t="b">
        <f t="shared" si="7"/>
        <v>0</v>
      </c>
      <c r="AJ2363" s="20"/>
      <c r="AK2363" s="20"/>
      <c r="AL2363" s="20"/>
      <c r="AM2363" s="20"/>
      <c r="AN2363" s="20"/>
      <c r="AO2363" s="20"/>
      <c r="AP2363" s="20"/>
      <c r="AQ2363" s="20"/>
      <c r="AR2363" s="23"/>
      <c r="AS2363" s="23"/>
      <c r="AT2363" s="23"/>
      <c r="AU2363" s="23"/>
      <c r="AV2363" s="23"/>
    </row>
    <row r="2364" ht="15.75" customHeight="1">
      <c r="A2364" s="17" t="str">
        <f t="shared" si="1"/>
        <v>Ecuador-The Americas2008</v>
      </c>
      <c r="B2364" s="17" t="s">
        <v>277</v>
      </c>
      <c r="C2364" s="18" t="s">
        <v>259</v>
      </c>
      <c r="D2364" s="19" t="s">
        <v>87</v>
      </c>
      <c r="E2364" s="17">
        <v>4.449373456E9</v>
      </c>
      <c r="F2364" s="18">
        <v>0.063</v>
      </c>
      <c r="G2364" s="18">
        <v>268.0</v>
      </c>
      <c r="H2364" s="18"/>
      <c r="I2364" s="20">
        <f t="array" ref="I2364:J2364">IFNA(VLOOKUP(A2364,ENERGY!$A$2:$F$2692,{5,6},0),0)</f>
        <v>9177</v>
      </c>
      <c r="J2364" s="20">
        <v>24690.0</v>
      </c>
      <c r="K2364" s="20">
        <f t="array" ref="K2364:S2364">VLOOKUP(A2364,'HUMAN RESOURCES'!$A$2:$M$2692,{2,3,4,5,6,7,8,9,10},0)</f>
        <v>0.022</v>
      </c>
      <c r="L2364" s="20">
        <v>0.022</v>
      </c>
      <c r="M2364" s="20">
        <v>78.0</v>
      </c>
      <c r="N2364" s="20">
        <v>72.0</v>
      </c>
      <c r="O2364" s="20">
        <v>0.316</v>
      </c>
      <c r="P2364" s="20">
        <v>0.624</v>
      </c>
      <c r="Q2364" s="20">
        <v>0.059</v>
      </c>
      <c r="R2364" s="20">
        <v>1.4512402E7</v>
      </c>
      <c r="S2364" s="20">
        <v>0.623</v>
      </c>
      <c r="T2364" s="20">
        <f t="array" ref="T2364:U2364">VLOOKUP(A2364,TOURISM!$A$2:$F$2692,{3,6},0)</f>
        <v>745000000</v>
      </c>
      <c r="U2364" s="20">
        <v>7.9E8</v>
      </c>
      <c r="V2364" s="20">
        <f t="array" ref="V2364:AA2364">VLOOKUP(A2364,BUSINESS!$A$2:$J$2692,{4,5,6,7,8,9},0)</f>
        <v>0.349</v>
      </c>
      <c r="W2364" s="20">
        <v>65.0</v>
      </c>
      <c r="X2364" s="20"/>
      <c r="Y2364" s="20">
        <v>600.0</v>
      </c>
      <c r="Z2364" s="20">
        <v>0.188</v>
      </c>
      <c r="AA2364" s="20">
        <v>0.805</v>
      </c>
      <c r="AB2364" s="21">
        <f t="shared" si="706"/>
        <v>306.5911112</v>
      </c>
      <c r="AC2364" s="20">
        <f t="shared" si="773"/>
        <v>0.0006323556914</v>
      </c>
      <c r="AD2364" s="20">
        <f t="shared" si="774"/>
        <v>0.001701303478</v>
      </c>
      <c r="AE2364" s="20">
        <f t="shared" si="768"/>
        <v>54.43619878</v>
      </c>
      <c r="AF2364" s="22" t="b">
        <f t="shared" si="4"/>
        <v>0</v>
      </c>
      <c r="AG2364" s="20" t="b">
        <f t="shared" si="5"/>
        <v>0</v>
      </c>
      <c r="AH2364" s="20" t="b">
        <f t="shared" si="6"/>
        <v>0</v>
      </c>
      <c r="AI2364" s="20" t="b">
        <f t="shared" si="7"/>
        <v>0</v>
      </c>
      <c r="AJ2364" s="20"/>
      <c r="AK2364" s="20"/>
      <c r="AL2364" s="20"/>
      <c r="AM2364" s="20"/>
      <c r="AN2364" s="20"/>
      <c r="AO2364" s="20"/>
      <c r="AP2364" s="20"/>
      <c r="AQ2364" s="20"/>
      <c r="AR2364" s="23"/>
      <c r="AS2364" s="23"/>
      <c r="AT2364" s="23"/>
      <c r="AU2364" s="23"/>
      <c r="AV2364" s="23"/>
    </row>
    <row r="2365" ht="15.75" customHeight="1">
      <c r="A2365" s="17" t="str">
        <f t="shared" si="1"/>
        <v>Ecuador-The Americas2009</v>
      </c>
      <c r="B2365" s="17" t="s">
        <v>277</v>
      </c>
      <c r="C2365" s="18" t="s">
        <v>259</v>
      </c>
      <c r="D2365" s="19" t="s">
        <v>88</v>
      </c>
      <c r="E2365" s="17">
        <v>4.462028989E9</v>
      </c>
      <c r="F2365" s="18">
        <v>0.071</v>
      </c>
      <c r="G2365" s="18">
        <v>302.0</v>
      </c>
      <c r="H2365" s="18"/>
      <c r="I2365" s="20">
        <f t="array" ref="I2365:J2365">IFNA(VLOOKUP(A2365,ENERGY!$A$2:$F$2692,{5,6},0),0)</f>
        <v>9712</v>
      </c>
      <c r="J2365" s="20">
        <v>26523.0</v>
      </c>
      <c r="K2365" s="20">
        <f t="array" ref="K2365:S2365">VLOOKUP(A2365,'HUMAN RESOURCES'!$A$2:$M$2692,{2,3,4,5,6,7,8,9,10},0)</f>
        <v>0.022</v>
      </c>
      <c r="L2365" s="20">
        <v>0.022</v>
      </c>
      <c r="M2365" s="20">
        <v>78.0</v>
      </c>
      <c r="N2365" s="20">
        <v>73.0</v>
      </c>
      <c r="O2365" s="20">
        <v>0.313</v>
      </c>
      <c r="P2365" s="20">
        <v>0.627</v>
      </c>
      <c r="Q2365" s="20">
        <v>0.061</v>
      </c>
      <c r="R2365" s="20">
        <v>1.4756424E7</v>
      </c>
      <c r="S2365" s="20">
        <v>0.625</v>
      </c>
      <c r="T2365" s="20">
        <f t="array" ref="T2365:U2365">VLOOKUP(A2365,TOURISM!$A$2:$F$2692,{3,6},0)</f>
        <v>674000000</v>
      </c>
      <c r="U2365" s="20">
        <v>8.06E8</v>
      </c>
      <c r="V2365" s="20">
        <f t="array" ref="V2365:AA2365">VLOOKUP(A2365,BUSINESS!$A$2:$J$2692,{4,5,6,7,8,9},0)</f>
        <v>0.349</v>
      </c>
      <c r="W2365" s="20">
        <v>64.0</v>
      </c>
      <c r="X2365" s="20"/>
      <c r="Y2365" s="20">
        <v>600.0</v>
      </c>
      <c r="Z2365" s="20">
        <v>0.246</v>
      </c>
      <c r="AA2365" s="20">
        <v>0.897</v>
      </c>
      <c r="AB2365" s="21">
        <f t="shared" si="706"/>
        <v>302.3787463</v>
      </c>
      <c r="AC2365" s="20">
        <f t="shared" si="773"/>
        <v>0.0006581540352</v>
      </c>
      <c r="AD2365" s="20">
        <f t="shared" si="774"/>
        <v>0.001797386684</v>
      </c>
      <c r="AE2365" s="20">
        <f t="shared" si="768"/>
        <v>54.62027928</v>
      </c>
      <c r="AF2365" s="22" t="b">
        <f t="shared" si="4"/>
        <v>0</v>
      </c>
      <c r="AG2365" s="20" t="b">
        <f t="shared" si="5"/>
        <v>0</v>
      </c>
      <c r="AH2365" s="20" t="b">
        <f t="shared" si="6"/>
        <v>0</v>
      </c>
      <c r="AI2365" s="20" t="b">
        <f t="shared" si="7"/>
        <v>0</v>
      </c>
      <c r="AJ2365" s="20"/>
      <c r="AK2365" s="20"/>
      <c r="AL2365" s="20"/>
      <c r="AM2365" s="20"/>
      <c r="AN2365" s="20"/>
      <c r="AO2365" s="20"/>
      <c r="AP2365" s="20"/>
      <c r="AQ2365" s="20"/>
      <c r="AR2365" s="23"/>
      <c r="AS2365" s="23"/>
      <c r="AT2365" s="23"/>
      <c r="AU2365" s="23"/>
      <c r="AV2365" s="23"/>
    </row>
    <row r="2366" ht="15.75" customHeight="1">
      <c r="A2366" s="17" t="str">
        <f t="shared" si="1"/>
        <v>Ecuador-The Americas2010</v>
      </c>
      <c r="B2366" s="17" t="s">
        <v>277</v>
      </c>
      <c r="C2366" s="18" t="s">
        <v>259</v>
      </c>
      <c r="D2366" s="19" t="s">
        <v>89</v>
      </c>
      <c r="E2366" s="17">
        <v>4.484703E9</v>
      </c>
      <c r="F2366" s="18">
        <v>0.072</v>
      </c>
      <c r="G2366" s="18">
        <v>335.0</v>
      </c>
      <c r="H2366" s="18"/>
      <c r="I2366" s="20">
        <f t="array" ref="I2366:J2366">IFNA(VLOOKUP(A2366,ENERGY!$A$2:$F$2692,{5,6},0),0)</f>
        <v>10255</v>
      </c>
      <c r="J2366" s="20">
        <v>29688.0</v>
      </c>
      <c r="K2366" s="20">
        <f t="array" ref="K2366:S2366">VLOOKUP(A2366,'HUMAN RESOURCES'!$A$2:$M$2692,{2,3,4,5,6,7,8,9,10},0)</f>
        <v>0.022</v>
      </c>
      <c r="L2366" s="20">
        <v>0.021</v>
      </c>
      <c r="M2366" s="20">
        <v>79.0</v>
      </c>
      <c r="N2366" s="20">
        <v>73.0</v>
      </c>
      <c r="O2366" s="20">
        <v>0.31</v>
      </c>
      <c r="P2366" s="20">
        <v>0.629</v>
      </c>
      <c r="Q2366" s="20">
        <v>0.062</v>
      </c>
      <c r="R2366" s="20">
        <v>1.5001072E7</v>
      </c>
      <c r="S2366" s="20">
        <v>0.627</v>
      </c>
      <c r="T2366" s="20">
        <f t="array" ref="T2366:U2366">VLOOKUP(A2366,TOURISM!$A$2:$F$2692,{3,6},0)</f>
        <v>786000000</v>
      </c>
      <c r="U2366" s="20">
        <v>8.63E8</v>
      </c>
      <c r="V2366" s="20">
        <f t="array" ref="V2366:AA2366">VLOOKUP(A2366,BUSINESS!$A$2:$J$2692,{4,5,6,7,8,9},0)</f>
        <v>0.353</v>
      </c>
      <c r="W2366" s="20">
        <v>56.0</v>
      </c>
      <c r="X2366" s="20"/>
      <c r="Y2366" s="20">
        <v>654.0</v>
      </c>
      <c r="Z2366" s="20">
        <v>0.29</v>
      </c>
      <c r="AA2366" s="20">
        <v>0.985</v>
      </c>
      <c r="AB2366" s="21">
        <f t="shared" si="706"/>
        <v>298.9588344</v>
      </c>
      <c r="AC2366" s="20">
        <f t="shared" si="773"/>
        <v>0.0006836178108</v>
      </c>
      <c r="AD2366" s="20">
        <f t="shared" si="774"/>
        <v>0.001979058563</v>
      </c>
      <c r="AE2366" s="20">
        <f t="shared" si="768"/>
        <v>57.52922191</v>
      </c>
      <c r="AF2366" s="22" t="b">
        <f t="shared" si="4"/>
        <v>0</v>
      </c>
      <c r="AG2366" s="20" t="b">
        <f t="shared" si="5"/>
        <v>0</v>
      </c>
      <c r="AH2366" s="20" t="b">
        <f t="shared" si="6"/>
        <v>0</v>
      </c>
      <c r="AI2366" s="20" t="b">
        <f t="shared" si="7"/>
        <v>0</v>
      </c>
      <c r="AJ2366" s="20"/>
      <c r="AK2366" s="20"/>
      <c r="AL2366" s="20"/>
      <c r="AM2366" s="20"/>
      <c r="AN2366" s="20"/>
      <c r="AO2366" s="20"/>
      <c r="AP2366" s="20"/>
      <c r="AQ2366" s="20"/>
      <c r="AR2366" s="23"/>
      <c r="AS2366" s="23"/>
      <c r="AT2366" s="23"/>
      <c r="AU2366" s="23"/>
      <c r="AV2366" s="23"/>
    </row>
    <row r="2367" ht="15.75" customHeight="1">
      <c r="A2367" s="17" t="str">
        <f t="shared" si="1"/>
        <v>Ecuador-The Americas2011</v>
      </c>
      <c r="B2367" s="17" t="s">
        <v>277</v>
      </c>
      <c r="C2367" s="18" t="s">
        <v>259</v>
      </c>
      <c r="D2367" s="19" t="s">
        <v>90</v>
      </c>
      <c r="E2367" s="17">
        <v>4.501753898E9</v>
      </c>
      <c r="F2367" s="18">
        <v>0.069</v>
      </c>
      <c r="G2367" s="18">
        <v>362.0</v>
      </c>
      <c r="H2367" s="18"/>
      <c r="I2367" s="20">
        <f t="array" ref="I2367:J2367">IFNA(VLOOKUP(A2367,ENERGY!$A$2:$F$2692,{5,6},0),0)</f>
        <v>0</v>
      </c>
      <c r="J2367" s="20">
        <v>0.0</v>
      </c>
      <c r="K2367" s="20">
        <f t="array" ref="K2367:S2367">VLOOKUP(A2367,'HUMAN RESOURCES'!$A$2:$M$2692,{2,3,4,5,6,7,8,9,10},0)</f>
        <v>0.021</v>
      </c>
      <c r="L2367" s="20">
        <v>0.02</v>
      </c>
      <c r="M2367" s="20">
        <v>79.0</v>
      </c>
      <c r="N2367" s="20">
        <v>73.0</v>
      </c>
      <c r="O2367" s="20">
        <v>0.306</v>
      </c>
      <c r="P2367" s="20">
        <v>0.631</v>
      </c>
      <c r="Q2367" s="20">
        <v>0.063</v>
      </c>
      <c r="R2367" s="20">
        <v>1.5246481E7</v>
      </c>
      <c r="S2367" s="20">
        <v>0.629</v>
      </c>
      <c r="T2367" s="20">
        <f t="array" ref="T2367:U2367">VLOOKUP(A2367,TOURISM!$A$2:$F$2692,{3,6},0)</f>
        <v>849000000</v>
      </c>
      <c r="U2367" s="20">
        <v>9.17E8</v>
      </c>
      <c r="V2367" s="20">
        <f t="array" ref="V2367:AA2367">VLOOKUP(A2367,BUSINESS!$A$2:$J$2692,{4,5,6,7,8,9},0)</f>
        <v>0.353</v>
      </c>
      <c r="W2367" s="20">
        <v>56.0</v>
      </c>
      <c r="X2367" s="20"/>
      <c r="Y2367" s="20">
        <v>654.0</v>
      </c>
      <c r="Z2367" s="20">
        <v>0.314</v>
      </c>
      <c r="AA2367" s="20">
        <v>1.006</v>
      </c>
      <c r="AB2367" s="21">
        <f t="shared" si="706"/>
        <v>295.2651106</v>
      </c>
      <c r="AC2367" s="20"/>
      <c r="AD2367" s="20"/>
      <c r="AE2367" s="20">
        <f t="shared" si="768"/>
        <v>60.14502625</v>
      </c>
      <c r="AF2367" s="22" t="b">
        <f t="shared" si="4"/>
        <v>0</v>
      </c>
      <c r="AG2367" s="20" t="b">
        <f t="shared" si="5"/>
        <v>0</v>
      </c>
      <c r="AH2367" s="20" t="b">
        <f t="shared" si="6"/>
        <v>0</v>
      </c>
      <c r="AI2367" s="20" t="b">
        <f t="shared" si="7"/>
        <v>0</v>
      </c>
      <c r="AJ2367" s="20"/>
      <c r="AK2367" s="20"/>
      <c r="AL2367" s="20"/>
      <c r="AM2367" s="20"/>
      <c r="AN2367" s="20"/>
      <c r="AO2367" s="20"/>
      <c r="AP2367" s="20"/>
      <c r="AQ2367" s="20"/>
      <c r="AR2367" s="23"/>
      <c r="AS2367" s="23"/>
      <c r="AT2367" s="23"/>
      <c r="AU2367" s="23"/>
      <c r="AV2367" s="23"/>
    </row>
    <row r="2368" ht="15.75" customHeight="1">
      <c r="A2368" s="17" t="str">
        <f t="shared" si="1"/>
        <v>Ecuador-The Americas2012</v>
      </c>
      <c r="B2368" s="17" t="s">
        <v>277</v>
      </c>
      <c r="C2368" s="18" t="s">
        <v>259</v>
      </c>
      <c r="D2368" s="19" t="s">
        <v>91</v>
      </c>
      <c r="E2368" s="17">
        <v>4.51325E9</v>
      </c>
      <c r="F2368" s="18">
        <v>0.064</v>
      </c>
      <c r="G2368" s="18">
        <v>361.0</v>
      </c>
      <c r="H2368" s="18"/>
      <c r="I2368" s="20">
        <f t="array" ref="I2368:J2368">IFNA(VLOOKUP(A2368,ENERGY!$A$2:$F$2692,{5,6},0),0)</f>
        <v>0</v>
      </c>
      <c r="J2368" s="20">
        <v>0.0</v>
      </c>
      <c r="K2368" s="20">
        <f t="array" ref="K2368:S2368">VLOOKUP(A2368,'HUMAN RESOURCES'!$A$2:$M$2692,{2,3,4,5,6,7,8,9,10},0)</f>
        <v>0.021</v>
      </c>
      <c r="L2368" s="20">
        <v>0.02</v>
      </c>
      <c r="M2368" s="20">
        <v>79.0</v>
      </c>
      <c r="N2368" s="20">
        <v>73.0</v>
      </c>
      <c r="O2368" s="20">
        <v>0.303</v>
      </c>
      <c r="P2368" s="20">
        <v>0.633</v>
      </c>
      <c r="Q2368" s="20">
        <v>0.064</v>
      </c>
      <c r="R2368" s="20">
        <v>1.5492264E7</v>
      </c>
      <c r="S2368" s="20">
        <v>0.631</v>
      </c>
      <c r="T2368" s="20">
        <f t="array" ref="T2368:U2368">VLOOKUP(A2368,TOURISM!$A$2:$F$2692,{3,6},0)</f>
        <v>1039000000</v>
      </c>
      <c r="U2368" s="20">
        <v>9.44E8</v>
      </c>
      <c r="V2368" s="20">
        <f t="array" ref="V2368:AA2368">VLOOKUP(A2368,BUSINESS!$A$2:$J$2692,{4,5,6,7,8,9},0)</f>
        <v>0.346</v>
      </c>
      <c r="W2368" s="20">
        <v>56.0</v>
      </c>
      <c r="X2368" s="20">
        <v>134.0</v>
      </c>
      <c r="Y2368" s="20">
        <v>654.0</v>
      </c>
      <c r="Z2368" s="20">
        <v>0.351</v>
      </c>
      <c r="AA2368" s="20">
        <v>1.062</v>
      </c>
      <c r="AB2368" s="21">
        <f t="shared" si="706"/>
        <v>291.3228176</v>
      </c>
      <c r="AC2368" s="20"/>
      <c r="AD2368" s="20"/>
      <c r="AE2368" s="20">
        <f t="shared" si="768"/>
        <v>60.93363759</v>
      </c>
      <c r="AF2368" s="22" t="b">
        <f t="shared" si="4"/>
        <v>0</v>
      </c>
      <c r="AG2368" s="20" t="b">
        <f t="shared" si="5"/>
        <v>0</v>
      </c>
      <c r="AH2368" s="20" t="b">
        <f t="shared" si="6"/>
        <v>0</v>
      </c>
      <c r="AI2368" s="20" t="b">
        <f t="shared" si="7"/>
        <v>0</v>
      </c>
      <c r="AJ2368" s="20"/>
      <c r="AK2368" s="20"/>
      <c r="AL2368" s="20"/>
      <c r="AM2368" s="20"/>
      <c r="AN2368" s="20"/>
      <c r="AO2368" s="20"/>
      <c r="AP2368" s="20"/>
      <c r="AQ2368" s="20"/>
      <c r="AR2368" s="23"/>
      <c r="AS2368" s="23"/>
      <c r="AT2368" s="23"/>
      <c r="AU2368" s="23"/>
      <c r="AV2368" s="23"/>
    </row>
    <row r="2369" ht="15.75" customHeight="1">
      <c r="A2369" s="17" t="str">
        <f t="shared" si="1"/>
        <v>El Salvador-The Americas2000</v>
      </c>
      <c r="B2369" s="17" t="s">
        <v>278</v>
      </c>
      <c r="C2369" s="18" t="s">
        <v>259</v>
      </c>
      <c r="D2369" s="19" t="s">
        <v>76</v>
      </c>
      <c r="E2369" s="17">
        <v>4.663488363E9</v>
      </c>
      <c r="F2369" s="18">
        <v>0.081</v>
      </c>
      <c r="G2369" s="18">
        <v>179.0</v>
      </c>
      <c r="H2369" s="18">
        <v>0.14</v>
      </c>
      <c r="I2369" s="20" t="str">
        <f t="array" ref="I2369:J2369">IFNA(VLOOKUP(A2369,ENERGY!$A$2:$F$2692,{5,6},0),0)</f>
        <v/>
      </c>
      <c r="J2369" s="20"/>
      <c r="K2369" s="20">
        <f t="array" ref="K2369:S2369">VLOOKUP(A2369,'HUMAN RESOURCES'!$A$2:$M$2692,{2,3,4,5,6,7,8,9,10},0)</f>
        <v>0.025</v>
      </c>
      <c r="L2369" s="20">
        <v>0.027</v>
      </c>
      <c r="M2369" s="20">
        <v>74.0</v>
      </c>
      <c r="N2369" s="20">
        <v>65.0</v>
      </c>
      <c r="O2369" s="20">
        <v>0.383</v>
      </c>
      <c r="P2369" s="20">
        <v>0.562</v>
      </c>
      <c r="Q2369" s="20">
        <v>0.055</v>
      </c>
      <c r="R2369" s="20">
        <v>5958794.0</v>
      </c>
      <c r="S2369" s="20">
        <v>0.589</v>
      </c>
      <c r="T2369" s="20">
        <f t="array" ref="T2369:U2369">VLOOKUP(A2369,TOURISM!$A$2:$F$2692,{3,6},0)</f>
        <v>437000000</v>
      </c>
      <c r="U2369" s="20">
        <v>2.19E8</v>
      </c>
      <c r="V2369" s="20" t="str">
        <f t="array" ref="V2369:AA2369">VLOOKUP(A2369,BUSINESS!$A$2:$J$2692,{4,5,6,7,8,9},0)</f>
        <v/>
      </c>
      <c r="W2369" s="20"/>
      <c r="X2369" s="20"/>
      <c r="Y2369" s="20"/>
      <c r="Z2369" s="20">
        <v>0.012</v>
      </c>
      <c r="AA2369" s="20">
        <v>0.125</v>
      </c>
      <c r="AB2369" s="21">
        <f t="shared" si="706"/>
        <v>782.6228534</v>
      </c>
      <c r="AC2369" s="20"/>
      <c r="AD2369" s="20"/>
      <c r="AE2369" s="20">
        <f t="shared" si="768"/>
        <v>36.75240325</v>
      </c>
      <c r="AF2369" s="22" t="b">
        <f t="shared" si="4"/>
        <v>0</v>
      </c>
      <c r="AG2369" s="20" t="b">
        <f t="shared" si="5"/>
        <v>0</v>
      </c>
      <c r="AH2369" s="20" t="b">
        <f t="shared" si="6"/>
        <v>0</v>
      </c>
      <c r="AI2369" s="20" t="b">
        <f t="shared" si="7"/>
        <v>0</v>
      </c>
      <c r="AJ2369" s="20"/>
      <c r="AK2369" s="20"/>
      <c r="AL2369" s="20"/>
      <c r="AM2369" s="20"/>
      <c r="AN2369" s="20"/>
      <c r="AO2369" s="20"/>
      <c r="AP2369" s="20"/>
      <c r="AQ2369" s="20"/>
      <c r="AR2369" s="23"/>
      <c r="AS2369" s="23"/>
      <c r="AT2369" s="23"/>
      <c r="AU2369" s="23"/>
      <c r="AV2369" s="23"/>
    </row>
    <row r="2370" ht="15.75" customHeight="1">
      <c r="A2370" s="17" t="str">
        <f t="shared" si="1"/>
        <v>El Salvador-The Americas2001</v>
      </c>
      <c r="B2370" s="17" t="s">
        <v>278</v>
      </c>
      <c r="C2370" s="18" t="s">
        <v>259</v>
      </c>
      <c r="D2370" s="19" t="s">
        <v>77</v>
      </c>
      <c r="E2370" s="17">
        <v>4.666197195E9</v>
      </c>
      <c r="F2370" s="18">
        <v>0.08</v>
      </c>
      <c r="G2370" s="18">
        <v>184.0</v>
      </c>
      <c r="H2370" s="18"/>
      <c r="I2370" s="20">
        <f t="array" ref="I2370:J2370">IFNA(VLOOKUP(A2370,ENERGY!$A$2:$F$2692,{5,6},0),0)</f>
        <v>4319</v>
      </c>
      <c r="J2370" s="20"/>
      <c r="K2370" s="20">
        <f t="array" ref="K2370:S2370">VLOOKUP(A2370,'HUMAN RESOURCES'!$A$2:$M$2692,{2,3,4,5,6,7,8,9,10},0)</f>
        <v>0.024</v>
      </c>
      <c r="L2370" s="20">
        <v>0.025</v>
      </c>
      <c r="M2370" s="20">
        <v>75.0</v>
      </c>
      <c r="N2370" s="20">
        <v>65.0</v>
      </c>
      <c r="O2370" s="20">
        <v>0.379</v>
      </c>
      <c r="P2370" s="20">
        <v>0.564</v>
      </c>
      <c r="Q2370" s="20">
        <v>0.057</v>
      </c>
      <c r="R2370" s="20">
        <v>5985299.0</v>
      </c>
      <c r="S2370" s="20">
        <v>0.595</v>
      </c>
      <c r="T2370" s="20">
        <f t="array" ref="T2370:U2370">VLOOKUP(A2370,TOURISM!$A$2:$F$2692,{3,6},0)</f>
        <v>452000000</v>
      </c>
      <c r="U2370" s="20">
        <v>2.47E8</v>
      </c>
      <c r="V2370" s="20" t="str">
        <f t="array" ref="V2370:AA2370">VLOOKUP(A2370,BUSINESS!$A$2:$J$2692,{4,5,6,7,8,9},0)</f>
        <v/>
      </c>
      <c r="W2370" s="20"/>
      <c r="X2370" s="20"/>
      <c r="Y2370" s="20"/>
      <c r="Z2370" s="20">
        <v>0.015</v>
      </c>
      <c r="AA2370" s="20">
        <v>0.143</v>
      </c>
      <c r="AB2370" s="21">
        <f t="shared" si="706"/>
        <v>779.6097062</v>
      </c>
      <c r="AC2370" s="20">
        <f t="shared" ref="AC2370:AC2379" si="775">I2370/R2370</f>
        <v>0.000721601377</v>
      </c>
      <c r="AD2370" s="20"/>
      <c r="AE2370" s="20">
        <f t="shared" si="768"/>
        <v>41.2677796</v>
      </c>
      <c r="AF2370" s="22" t="b">
        <f t="shared" si="4"/>
        <v>0</v>
      </c>
      <c r="AG2370" s="20" t="b">
        <f t="shared" si="5"/>
        <v>0</v>
      </c>
      <c r="AH2370" s="20" t="b">
        <f t="shared" si="6"/>
        <v>0</v>
      </c>
      <c r="AI2370" s="20" t="b">
        <f t="shared" si="7"/>
        <v>0</v>
      </c>
      <c r="AJ2370" s="20"/>
      <c r="AK2370" s="20"/>
      <c r="AL2370" s="20"/>
      <c r="AM2370" s="20"/>
      <c r="AN2370" s="20"/>
      <c r="AO2370" s="20"/>
      <c r="AP2370" s="20"/>
      <c r="AQ2370" s="20"/>
      <c r="AR2370" s="23"/>
      <c r="AS2370" s="23"/>
      <c r="AT2370" s="23"/>
      <c r="AU2370" s="23"/>
      <c r="AV2370" s="23"/>
    </row>
    <row r="2371" ht="15.75" customHeight="1">
      <c r="A2371" s="17" t="str">
        <f t="shared" si="1"/>
        <v>El Salvador-The Americas2002</v>
      </c>
      <c r="B2371" s="17" t="s">
        <v>278</v>
      </c>
      <c r="C2371" s="18" t="s">
        <v>259</v>
      </c>
      <c r="D2371" s="19" t="s">
        <v>79</v>
      </c>
      <c r="E2371" s="17">
        <v>4.674053754E9</v>
      </c>
      <c r="F2371" s="18">
        <v>0.077</v>
      </c>
      <c r="G2371" s="18">
        <v>184.0</v>
      </c>
      <c r="H2371" s="18"/>
      <c r="I2371" s="20">
        <f t="array" ref="I2371:J2371">IFNA(VLOOKUP(A2371,ENERGY!$A$2:$F$2692,{5,6},0),0)</f>
        <v>4210</v>
      </c>
      <c r="J2371" s="20">
        <v>6249.0</v>
      </c>
      <c r="K2371" s="20">
        <f t="array" ref="K2371:S2371">VLOOKUP(A2371,'HUMAN RESOURCES'!$A$2:$M$2692,{2,3,4,5,6,7,8,9,10},0)</f>
        <v>0.023</v>
      </c>
      <c r="L2371" s="20">
        <v>0.024</v>
      </c>
      <c r="M2371" s="20">
        <v>75.0</v>
      </c>
      <c r="N2371" s="20">
        <v>65.0</v>
      </c>
      <c r="O2371" s="20">
        <v>0.374</v>
      </c>
      <c r="P2371" s="20">
        <v>0.568</v>
      </c>
      <c r="Q2371" s="20">
        <v>0.058</v>
      </c>
      <c r="R2371" s="20">
        <v>6008308.0</v>
      </c>
      <c r="S2371" s="20">
        <v>0.6</v>
      </c>
      <c r="T2371" s="20">
        <f t="array" ref="T2371:U2371">VLOOKUP(A2371,TOURISM!$A$2:$F$2692,{3,6},0)</f>
        <v>521000000</v>
      </c>
      <c r="U2371" s="20">
        <v>2.66E8</v>
      </c>
      <c r="V2371" s="20" t="str">
        <f t="array" ref="V2371:AA2371">VLOOKUP(A2371,BUSINESS!$A$2:$J$2692,{4,5,6,7,8,9},0)</f>
        <v/>
      </c>
      <c r="W2371" s="20"/>
      <c r="X2371" s="20"/>
      <c r="Y2371" s="20"/>
      <c r="Z2371" s="20">
        <v>0.019</v>
      </c>
      <c r="AA2371" s="20">
        <v>0.148</v>
      </c>
      <c r="AB2371" s="21">
        <f t="shared" si="706"/>
        <v>777.9317828</v>
      </c>
      <c r="AC2371" s="20">
        <f t="shared" si="775"/>
        <v>0.0007006964357</v>
      </c>
      <c r="AD2371" s="20">
        <f t="shared" ref="AD2371:AD2379" si="776">J2371/R2371</f>
        <v>0.001040059864</v>
      </c>
      <c r="AE2371" s="20">
        <f t="shared" si="768"/>
        <v>44.27203133</v>
      </c>
      <c r="AF2371" s="22" t="b">
        <f t="shared" si="4"/>
        <v>0</v>
      </c>
      <c r="AG2371" s="20" t="b">
        <f t="shared" si="5"/>
        <v>0</v>
      </c>
      <c r="AH2371" s="20" t="b">
        <f t="shared" si="6"/>
        <v>0</v>
      </c>
      <c r="AI2371" s="20" t="b">
        <f t="shared" si="7"/>
        <v>0</v>
      </c>
      <c r="AJ2371" s="20"/>
      <c r="AK2371" s="20"/>
      <c r="AL2371" s="20"/>
      <c r="AM2371" s="20"/>
      <c r="AN2371" s="20"/>
      <c r="AO2371" s="20"/>
      <c r="AP2371" s="20"/>
      <c r="AQ2371" s="20"/>
      <c r="AR2371" s="23"/>
      <c r="AS2371" s="23"/>
      <c r="AT2371" s="23"/>
      <c r="AU2371" s="23"/>
      <c r="AV2371" s="23"/>
    </row>
    <row r="2372" ht="15.75" customHeight="1">
      <c r="A2372" s="17" t="str">
        <f t="shared" si="1"/>
        <v>El Salvador-The Americas2003</v>
      </c>
      <c r="B2372" s="17" t="s">
        <v>278</v>
      </c>
      <c r="C2372" s="18" t="s">
        <v>259</v>
      </c>
      <c r="D2372" s="19" t="s">
        <v>81</v>
      </c>
      <c r="E2372" s="17">
        <v>4.679604922E9</v>
      </c>
      <c r="F2372" s="18">
        <v>0.073</v>
      </c>
      <c r="G2372" s="18">
        <v>182.0</v>
      </c>
      <c r="H2372" s="18"/>
      <c r="I2372" s="20">
        <f t="array" ref="I2372:J2372">IFNA(VLOOKUP(A2372,ENERGY!$A$2:$F$2692,{5,6},0),0)</f>
        <v>4214</v>
      </c>
      <c r="J2372" s="20">
        <v>6476.0</v>
      </c>
      <c r="K2372" s="20">
        <f t="array" ref="K2372:S2372">VLOOKUP(A2372,'HUMAN RESOURCES'!$A$2:$M$2692,{2,3,4,5,6,7,8,9,10},0)</f>
        <v>0.022</v>
      </c>
      <c r="L2372" s="20">
        <v>0.023</v>
      </c>
      <c r="M2372" s="20">
        <v>75.0</v>
      </c>
      <c r="N2372" s="20">
        <v>66.0</v>
      </c>
      <c r="O2372" s="20">
        <v>0.369</v>
      </c>
      <c r="P2372" s="20">
        <v>0.572</v>
      </c>
      <c r="Q2372" s="20">
        <v>0.059</v>
      </c>
      <c r="R2372" s="20">
        <v>6029366.0</v>
      </c>
      <c r="S2372" s="20">
        <v>0.606</v>
      </c>
      <c r="T2372" s="20">
        <f t="array" ref="T2372:U2372">VLOOKUP(A2372,TOURISM!$A$2:$F$2692,{3,6},0)</f>
        <v>664000000</v>
      </c>
      <c r="U2372" s="20">
        <v>3.11E8</v>
      </c>
      <c r="V2372" s="20" t="str">
        <f t="array" ref="V2372:AA2372">VLOOKUP(A2372,BUSINESS!$A$2:$J$2692,{4,5,6,7,8,9},0)</f>
        <v/>
      </c>
      <c r="W2372" s="20">
        <v>115.0</v>
      </c>
      <c r="X2372" s="20"/>
      <c r="Y2372" s="20"/>
      <c r="Z2372" s="20">
        <v>0.025</v>
      </c>
      <c r="AA2372" s="20">
        <v>0.191</v>
      </c>
      <c r="AB2372" s="21">
        <f t="shared" si="706"/>
        <v>776.1354879</v>
      </c>
      <c r="AC2372" s="20">
        <f t="shared" si="775"/>
        <v>0.000698912622</v>
      </c>
      <c r="AD2372" s="20">
        <f t="shared" si="776"/>
        <v>0.001074076445</v>
      </c>
      <c r="AE2372" s="20">
        <f t="shared" si="768"/>
        <v>51.58087932</v>
      </c>
      <c r="AF2372" s="22" t="b">
        <f t="shared" si="4"/>
        <v>0</v>
      </c>
      <c r="AG2372" s="20" t="b">
        <f t="shared" si="5"/>
        <v>0</v>
      </c>
      <c r="AH2372" s="20" t="b">
        <f t="shared" si="6"/>
        <v>0</v>
      </c>
      <c r="AI2372" s="20" t="b">
        <f t="shared" si="7"/>
        <v>0</v>
      </c>
      <c r="AJ2372" s="20"/>
      <c r="AK2372" s="20"/>
      <c r="AL2372" s="20"/>
      <c r="AM2372" s="20"/>
      <c r="AN2372" s="20"/>
      <c r="AO2372" s="20"/>
      <c r="AP2372" s="20"/>
      <c r="AQ2372" s="20"/>
      <c r="AR2372" s="23"/>
      <c r="AS2372" s="23"/>
      <c r="AT2372" s="23"/>
      <c r="AU2372" s="23"/>
      <c r="AV2372" s="23"/>
    </row>
    <row r="2373" ht="15.75" customHeight="1">
      <c r="A2373" s="17" t="str">
        <f t="shared" si="1"/>
        <v>El Salvador-The Americas2004</v>
      </c>
      <c r="B2373" s="17" t="s">
        <v>278</v>
      </c>
      <c r="C2373" s="18" t="s">
        <v>259</v>
      </c>
      <c r="D2373" s="19" t="s">
        <v>83</v>
      </c>
      <c r="E2373" s="17">
        <v>4.690062255E9</v>
      </c>
      <c r="F2373" s="18">
        <v>0.073</v>
      </c>
      <c r="G2373" s="18">
        <v>191.0</v>
      </c>
      <c r="H2373" s="18"/>
      <c r="I2373" s="20">
        <f t="array" ref="I2373:J2373">IFNA(VLOOKUP(A2373,ENERGY!$A$2:$F$2692,{5,6},0),0)</f>
        <v>4499</v>
      </c>
      <c r="J2373" s="20">
        <v>6546.0</v>
      </c>
      <c r="K2373" s="20">
        <f t="array" ref="K2373:S2373">VLOOKUP(A2373,'HUMAN RESOURCES'!$A$2:$M$2692,{2,3,4,5,6,7,8,9,10},0)</f>
        <v>0.021</v>
      </c>
      <c r="L2373" s="20">
        <v>0.021</v>
      </c>
      <c r="M2373" s="20">
        <v>75.0</v>
      </c>
      <c r="N2373" s="20">
        <v>66.0</v>
      </c>
      <c r="O2373" s="20">
        <v>0.363</v>
      </c>
      <c r="P2373" s="20">
        <v>0.576</v>
      </c>
      <c r="Q2373" s="20">
        <v>0.061</v>
      </c>
      <c r="R2373" s="20">
        <v>6050297.0</v>
      </c>
      <c r="S2373" s="20">
        <v>0.611</v>
      </c>
      <c r="T2373" s="20">
        <f t="array" ref="T2373:U2373">VLOOKUP(A2373,TOURISM!$A$2:$F$2692,{3,6},0)</f>
        <v>748000000</v>
      </c>
      <c r="U2373" s="20">
        <v>3.73E8</v>
      </c>
      <c r="V2373" s="20" t="str">
        <f t="array" ref="V2373:AA2373">VLOOKUP(A2373,BUSINESS!$A$2:$J$2692,{4,5,6,7,8,9},0)</f>
        <v/>
      </c>
      <c r="W2373" s="20">
        <v>115.0</v>
      </c>
      <c r="X2373" s="20"/>
      <c r="Y2373" s="20"/>
      <c r="Z2373" s="20">
        <v>0.032</v>
      </c>
      <c r="AA2373" s="20">
        <v>0.303</v>
      </c>
      <c r="AB2373" s="21">
        <f t="shared" si="706"/>
        <v>775.1788474</v>
      </c>
      <c r="AC2373" s="20">
        <f t="shared" si="775"/>
        <v>0.0007435998596</v>
      </c>
      <c r="AD2373" s="20">
        <f t="shared" si="776"/>
        <v>0.001081930358</v>
      </c>
      <c r="AE2373" s="20">
        <f t="shared" si="768"/>
        <v>61.64986611</v>
      </c>
      <c r="AF2373" s="22" t="b">
        <f t="shared" si="4"/>
        <v>0</v>
      </c>
      <c r="AG2373" s="20" t="b">
        <f t="shared" si="5"/>
        <v>0</v>
      </c>
      <c r="AH2373" s="20" t="b">
        <f t="shared" si="6"/>
        <v>0</v>
      </c>
      <c r="AI2373" s="20" t="b">
        <f t="shared" si="7"/>
        <v>0</v>
      </c>
      <c r="AJ2373" s="20"/>
      <c r="AK2373" s="20"/>
      <c r="AL2373" s="20"/>
      <c r="AM2373" s="20"/>
      <c r="AN2373" s="20"/>
      <c r="AO2373" s="20"/>
      <c r="AP2373" s="20"/>
      <c r="AQ2373" s="20"/>
      <c r="AR2373" s="23"/>
      <c r="AS2373" s="23"/>
      <c r="AT2373" s="23"/>
      <c r="AU2373" s="23"/>
      <c r="AV2373" s="23"/>
    </row>
    <row r="2374" ht="15.75" customHeight="1">
      <c r="A2374" s="17" t="str">
        <f t="shared" si="1"/>
        <v>El Salvador-The Americas2005</v>
      </c>
      <c r="B2374" s="17" t="s">
        <v>278</v>
      </c>
      <c r="C2374" s="18" t="s">
        <v>259</v>
      </c>
      <c r="D2374" s="19" t="s">
        <v>84</v>
      </c>
      <c r="E2374" s="17">
        <v>4.705087452E9</v>
      </c>
      <c r="F2374" s="18">
        <v>0.072</v>
      </c>
      <c r="G2374" s="18">
        <v>202.0</v>
      </c>
      <c r="H2374" s="18"/>
      <c r="I2374" s="20">
        <f t="array" ref="I2374:J2374">IFNA(VLOOKUP(A2374,ENERGY!$A$2:$F$2692,{5,6},0),0)</f>
        <v>4382</v>
      </c>
      <c r="J2374" s="20">
        <v>6366.0</v>
      </c>
      <c r="K2374" s="20">
        <f t="array" ref="K2374:S2374">VLOOKUP(A2374,'HUMAN RESOURCES'!$A$2:$M$2692,{2,3,4,5,6,7,8,9,10},0)</f>
        <v>0.021</v>
      </c>
      <c r="L2374" s="20">
        <v>0.02</v>
      </c>
      <c r="M2374" s="20">
        <v>75.0</v>
      </c>
      <c r="N2374" s="20">
        <v>66.0</v>
      </c>
      <c r="O2374" s="20">
        <v>0.357</v>
      </c>
      <c r="P2374" s="20">
        <v>0.581</v>
      </c>
      <c r="Q2374" s="20">
        <v>0.062</v>
      </c>
      <c r="R2374" s="20">
        <v>6072538.0</v>
      </c>
      <c r="S2374" s="20">
        <v>0.616</v>
      </c>
      <c r="T2374" s="20">
        <f t="array" ref="T2374:U2374">VLOOKUP(A2374,TOURISM!$A$2:$F$2692,{3,6},0)</f>
        <v>656000000</v>
      </c>
      <c r="U2374" s="20">
        <v>2.88E8</v>
      </c>
      <c r="V2374" s="20">
        <f t="array" ref="V2374:AA2374">VLOOKUP(A2374,BUSINESS!$A$2:$J$2692,{4,5,6,7,8,9},0)</f>
        <v>0.347</v>
      </c>
      <c r="W2374" s="20">
        <v>40.0</v>
      </c>
      <c r="X2374" s="20"/>
      <c r="Y2374" s="20">
        <v>320.0</v>
      </c>
      <c r="Z2374" s="20">
        <v>0.042</v>
      </c>
      <c r="AA2374" s="20">
        <v>0.397</v>
      </c>
      <c r="AB2374" s="21">
        <f t="shared" si="706"/>
        <v>774.813999</v>
      </c>
      <c r="AC2374" s="20">
        <f t="shared" si="775"/>
        <v>0.0007216093172</v>
      </c>
      <c r="AD2374" s="20">
        <f t="shared" si="776"/>
        <v>0.001048326087</v>
      </c>
      <c r="AE2374" s="20">
        <f t="shared" si="768"/>
        <v>47.42662788</v>
      </c>
      <c r="AF2374" s="22" t="b">
        <f t="shared" si="4"/>
        <v>0</v>
      </c>
      <c r="AG2374" s="20" t="b">
        <f t="shared" si="5"/>
        <v>0</v>
      </c>
      <c r="AH2374" s="20" t="b">
        <f t="shared" si="6"/>
        <v>0</v>
      </c>
      <c r="AI2374" s="20" t="b">
        <f t="shared" si="7"/>
        <v>0</v>
      </c>
      <c r="AJ2374" s="20"/>
      <c r="AK2374" s="20"/>
      <c r="AL2374" s="20"/>
      <c r="AM2374" s="20"/>
      <c r="AN2374" s="20"/>
      <c r="AO2374" s="20"/>
      <c r="AP2374" s="20"/>
      <c r="AQ2374" s="20"/>
      <c r="AR2374" s="23"/>
      <c r="AS2374" s="23"/>
      <c r="AT2374" s="23"/>
      <c r="AU2374" s="23"/>
      <c r="AV2374" s="23"/>
    </row>
    <row r="2375" ht="15.75" customHeight="1">
      <c r="A2375" s="17" t="str">
        <f t="shared" si="1"/>
        <v>El Salvador-The Americas2006</v>
      </c>
      <c r="B2375" s="17" t="s">
        <v>278</v>
      </c>
      <c r="C2375" s="18" t="s">
        <v>259</v>
      </c>
      <c r="D2375" s="19" t="s">
        <v>85</v>
      </c>
      <c r="E2375" s="17">
        <v>4.71284928E9</v>
      </c>
      <c r="F2375" s="18">
        <v>0.067</v>
      </c>
      <c r="G2375" s="18">
        <v>203.0</v>
      </c>
      <c r="H2375" s="18"/>
      <c r="I2375" s="20">
        <f t="array" ref="I2375:J2375">IFNA(VLOOKUP(A2375,ENERGY!$A$2:$F$2692,{5,6},0),0)</f>
        <v>4479</v>
      </c>
      <c r="J2375" s="20">
        <v>6898.0</v>
      </c>
      <c r="K2375" s="20">
        <f t="array" ref="K2375:S2375">VLOOKUP(A2375,'HUMAN RESOURCES'!$A$2:$M$2692,{2,3,4,5,6,7,8,9,10},0)</f>
        <v>0.021</v>
      </c>
      <c r="L2375" s="20">
        <v>0.019</v>
      </c>
      <c r="M2375" s="20">
        <v>76.0</v>
      </c>
      <c r="N2375" s="20">
        <v>66.0</v>
      </c>
      <c r="O2375" s="20">
        <v>0.35</v>
      </c>
      <c r="P2375" s="20">
        <v>0.586</v>
      </c>
      <c r="Q2375" s="20">
        <v>0.064</v>
      </c>
      <c r="R2375" s="20">
        <v>6096692.0</v>
      </c>
      <c r="S2375" s="20">
        <v>0.622</v>
      </c>
      <c r="T2375" s="20">
        <f t="array" ref="T2375:U2375">VLOOKUP(A2375,TOURISM!$A$2:$F$2692,{3,6},0)</f>
        <v>686000000</v>
      </c>
      <c r="U2375" s="20">
        <v>3.07E8</v>
      </c>
      <c r="V2375" s="20">
        <f t="array" ref="V2375:AA2375">VLOOKUP(A2375,BUSINESS!$A$2:$J$2692,{4,5,6,7,8,9},0)</f>
        <v>0.347</v>
      </c>
      <c r="W2375" s="20">
        <v>26.0</v>
      </c>
      <c r="X2375" s="20"/>
      <c r="Y2375" s="20">
        <v>320.0</v>
      </c>
      <c r="Z2375" s="20">
        <v>0.055</v>
      </c>
      <c r="AA2375" s="20">
        <v>0.632</v>
      </c>
      <c r="AB2375" s="21">
        <f t="shared" si="706"/>
        <v>773.0174462</v>
      </c>
      <c r="AC2375" s="20">
        <f t="shared" si="775"/>
        <v>0.000734660698</v>
      </c>
      <c r="AD2375" s="20">
        <f t="shared" si="776"/>
        <v>0.001131433243</v>
      </c>
      <c r="AE2375" s="20">
        <f t="shared" si="768"/>
        <v>50.35517622</v>
      </c>
      <c r="AF2375" s="22" t="b">
        <f t="shared" si="4"/>
        <v>0</v>
      </c>
      <c r="AG2375" s="20" t="b">
        <f t="shared" si="5"/>
        <v>0</v>
      </c>
      <c r="AH2375" s="20" t="b">
        <f t="shared" si="6"/>
        <v>0</v>
      </c>
      <c r="AI2375" s="20" t="b">
        <f t="shared" si="7"/>
        <v>0</v>
      </c>
      <c r="AJ2375" s="20"/>
      <c r="AK2375" s="20"/>
      <c r="AL2375" s="20"/>
      <c r="AM2375" s="20"/>
      <c r="AN2375" s="20"/>
      <c r="AO2375" s="20"/>
      <c r="AP2375" s="20"/>
      <c r="AQ2375" s="20"/>
      <c r="AR2375" s="23"/>
      <c r="AS2375" s="23"/>
      <c r="AT2375" s="23"/>
      <c r="AU2375" s="23"/>
      <c r="AV2375" s="23"/>
    </row>
    <row r="2376" ht="15.75" customHeight="1">
      <c r="A2376" s="17" t="str">
        <f t="shared" si="1"/>
        <v>El Salvador-The Americas2007</v>
      </c>
      <c r="B2376" s="17" t="s">
        <v>278</v>
      </c>
      <c r="C2376" s="18" t="s">
        <v>259</v>
      </c>
      <c r="D2376" s="19" t="s">
        <v>86</v>
      </c>
      <c r="E2376" s="17">
        <v>4.735956476E9</v>
      </c>
      <c r="F2376" s="18">
        <v>0.063</v>
      </c>
      <c r="G2376" s="18">
        <v>207.0</v>
      </c>
      <c r="H2376" s="18"/>
      <c r="I2376" s="20">
        <f t="array" ref="I2376:J2376">IFNA(VLOOKUP(A2376,ENERGY!$A$2:$F$2692,{5,6},0),0)</f>
        <v>4509</v>
      </c>
      <c r="J2376" s="20">
        <v>6454.0</v>
      </c>
      <c r="K2376" s="20">
        <f t="array" ref="K2376:S2376">VLOOKUP(A2376,'HUMAN RESOURCES'!$A$2:$M$2692,{2,3,4,5,6,7,8,9,10},0)</f>
        <v>0.021</v>
      </c>
      <c r="L2376" s="20">
        <v>0.018</v>
      </c>
      <c r="M2376" s="20">
        <v>76.0</v>
      </c>
      <c r="N2376" s="20">
        <v>66.0</v>
      </c>
      <c r="O2376" s="20">
        <v>0.343</v>
      </c>
      <c r="P2376" s="20">
        <v>0.592</v>
      </c>
      <c r="Q2376" s="20">
        <v>0.065</v>
      </c>
      <c r="R2376" s="20">
        <v>6122952.0</v>
      </c>
      <c r="S2376" s="20">
        <v>0.627</v>
      </c>
      <c r="T2376" s="20">
        <f t="array" ref="T2376:U2376">VLOOKUP(A2376,TOURISM!$A$2:$F$2692,{3,6},0)</f>
        <v>793000000</v>
      </c>
      <c r="U2376" s="20">
        <v>3.63E8</v>
      </c>
      <c r="V2376" s="20">
        <f t="array" ref="V2376:AA2376">VLOOKUP(A2376,BUSINESS!$A$2:$J$2692,{4,5,6,7,8,9},0)</f>
        <v>0.347</v>
      </c>
      <c r="W2376" s="20">
        <v>22.0</v>
      </c>
      <c r="X2376" s="20"/>
      <c r="Y2376" s="20">
        <v>320.0</v>
      </c>
      <c r="Z2376" s="20">
        <v>0.061</v>
      </c>
      <c r="AA2376" s="20">
        <v>1.002</v>
      </c>
      <c r="AB2376" s="21">
        <f t="shared" si="706"/>
        <v>773.476009</v>
      </c>
      <c r="AC2376" s="20">
        <f t="shared" si="775"/>
        <v>0.0007364094966</v>
      </c>
      <c r="AD2376" s="20">
        <f t="shared" si="776"/>
        <v>0.001054066731</v>
      </c>
      <c r="AE2376" s="20">
        <f t="shared" si="768"/>
        <v>59.28512913</v>
      </c>
      <c r="AF2376" s="22" t="b">
        <f t="shared" si="4"/>
        <v>0</v>
      </c>
      <c r="AG2376" s="20" t="b">
        <f t="shared" si="5"/>
        <v>0</v>
      </c>
      <c r="AH2376" s="20" t="b">
        <f t="shared" si="6"/>
        <v>0</v>
      </c>
      <c r="AI2376" s="20" t="b">
        <f t="shared" si="7"/>
        <v>0</v>
      </c>
      <c r="AJ2376" s="20"/>
      <c r="AK2376" s="20"/>
      <c r="AL2376" s="20"/>
      <c r="AM2376" s="20"/>
      <c r="AN2376" s="20"/>
      <c r="AO2376" s="20"/>
      <c r="AP2376" s="20"/>
      <c r="AQ2376" s="20"/>
      <c r="AR2376" s="23"/>
      <c r="AS2376" s="23"/>
      <c r="AT2376" s="23"/>
      <c r="AU2376" s="23"/>
      <c r="AV2376" s="23"/>
    </row>
    <row r="2377" ht="15.75" customHeight="1">
      <c r="A2377" s="17" t="str">
        <f t="shared" si="1"/>
        <v>El Salvador-The Americas2008</v>
      </c>
      <c r="B2377" s="17" t="s">
        <v>278</v>
      </c>
      <c r="C2377" s="18" t="s">
        <v>259</v>
      </c>
      <c r="D2377" s="19" t="s">
        <v>87</v>
      </c>
      <c r="E2377" s="17">
        <v>4.743437689E9</v>
      </c>
      <c r="F2377" s="18">
        <v>0.062</v>
      </c>
      <c r="G2377" s="18">
        <v>216.0</v>
      </c>
      <c r="H2377" s="18"/>
      <c r="I2377" s="20">
        <f t="array" ref="I2377:J2377">IFNA(VLOOKUP(A2377,ENERGY!$A$2:$F$2692,{5,6},0),0)</f>
        <v>4232</v>
      </c>
      <c r="J2377" s="20">
        <v>6040.0</v>
      </c>
      <c r="K2377" s="20">
        <f t="array" ref="K2377:S2377">VLOOKUP(A2377,'HUMAN RESOURCES'!$A$2:$M$2692,{2,3,4,5,6,7,8,9,10},0)</f>
        <v>0.021</v>
      </c>
      <c r="L2377" s="20">
        <v>0.017</v>
      </c>
      <c r="M2377" s="20">
        <v>76.0</v>
      </c>
      <c r="N2377" s="20">
        <v>67.0</v>
      </c>
      <c r="O2377" s="20">
        <v>0.336</v>
      </c>
      <c r="P2377" s="20">
        <v>0.598</v>
      </c>
      <c r="Q2377" s="20">
        <v>0.066</v>
      </c>
      <c r="R2377" s="20">
        <v>6151776.0</v>
      </c>
      <c r="S2377" s="20">
        <v>0.633</v>
      </c>
      <c r="T2377" s="20">
        <f t="array" ref="T2377:U2377">VLOOKUP(A2377,TOURISM!$A$2:$F$2692,{3,6},0)</f>
        <v>711000000</v>
      </c>
      <c r="U2377" s="20">
        <v>3.26E8</v>
      </c>
      <c r="V2377" s="20">
        <f t="array" ref="V2377:AA2377">VLOOKUP(A2377,BUSINESS!$A$2:$J$2692,{4,5,6,7,8,9},0)</f>
        <v>0.347</v>
      </c>
      <c r="W2377" s="20">
        <v>17.0</v>
      </c>
      <c r="X2377" s="20"/>
      <c r="Y2377" s="20">
        <v>320.0</v>
      </c>
      <c r="Z2377" s="20">
        <v>0.101</v>
      </c>
      <c r="AA2377" s="20">
        <v>1.13</v>
      </c>
      <c r="AB2377" s="21">
        <f t="shared" si="706"/>
        <v>771.0680117</v>
      </c>
      <c r="AC2377" s="20">
        <f t="shared" si="775"/>
        <v>0.0006879314201</v>
      </c>
      <c r="AD2377" s="20">
        <f t="shared" si="776"/>
        <v>0.0009818302877</v>
      </c>
      <c r="AE2377" s="20">
        <f t="shared" si="768"/>
        <v>52.99282679</v>
      </c>
      <c r="AF2377" s="22" t="b">
        <f t="shared" si="4"/>
        <v>0</v>
      </c>
      <c r="AG2377" s="20" t="b">
        <f t="shared" si="5"/>
        <v>0</v>
      </c>
      <c r="AH2377" s="20" t="b">
        <f t="shared" si="6"/>
        <v>0</v>
      </c>
      <c r="AI2377" s="20" t="b">
        <f t="shared" si="7"/>
        <v>0</v>
      </c>
      <c r="AJ2377" s="20"/>
      <c r="AK2377" s="20"/>
      <c r="AL2377" s="20"/>
      <c r="AM2377" s="20"/>
      <c r="AN2377" s="20"/>
      <c r="AO2377" s="20"/>
      <c r="AP2377" s="20"/>
      <c r="AQ2377" s="20"/>
      <c r="AR2377" s="23"/>
      <c r="AS2377" s="23"/>
      <c r="AT2377" s="23"/>
      <c r="AU2377" s="23"/>
      <c r="AV2377" s="23"/>
    </row>
    <row r="2378" ht="15.75" customHeight="1">
      <c r="A2378" s="17" t="str">
        <f t="shared" si="1"/>
        <v>El Salvador-The Americas2009</v>
      </c>
      <c r="B2378" s="17" t="s">
        <v>278</v>
      </c>
      <c r="C2378" s="18" t="s">
        <v>259</v>
      </c>
      <c r="D2378" s="19" t="s">
        <v>88</v>
      </c>
      <c r="E2378" s="17">
        <v>4.756221629E9</v>
      </c>
      <c r="F2378" s="18">
        <v>0.068</v>
      </c>
      <c r="G2378" s="18">
        <v>228.0</v>
      </c>
      <c r="H2378" s="18"/>
      <c r="I2378" s="20">
        <f t="array" ref="I2378:J2378">IFNA(VLOOKUP(A2378,ENERGY!$A$2:$F$2692,{5,6},0),0)</f>
        <v>4418</v>
      </c>
      <c r="J2378" s="20">
        <v>6553.0</v>
      </c>
      <c r="K2378" s="20">
        <f t="array" ref="K2378:S2378">VLOOKUP(A2378,'HUMAN RESOURCES'!$A$2:$M$2692,{2,3,4,5,6,7,8,9,10},0)</f>
        <v>0.021</v>
      </c>
      <c r="L2378" s="20">
        <v>0.016</v>
      </c>
      <c r="M2378" s="20">
        <v>76.0</v>
      </c>
      <c r="N2378" s="20">
        <v>67.0</v>
      </c>
      <c r="O2378" s="20">
        <v>0.328</v>
      </c>
      <c r="P2378" s="20">
        <v>0.604</v>
      </c>
      <c r="Q2378" s="20">
        <v>0.068</v>
      </c>
      <c r="R2378" s="20">
        <v>6183484.0</v>
      </c>
      <c r="S2378" s="20">
        <v>0.638</v>
      </c>
      <c r="T2378" s="20">
        <f t="array" ref="T2378:U2378">VLOOKUP(A2378,TOURISM!$A$2:$F$2692,{3,6},0)</f>
        <v>549000000</v>
      </c>
      <c r="U2378" s="20">
        <v>2.53E8</v>
      </c>
      <c r="V2378" s="20">
        <f t="array" ref="V2378:AA2378">VLOOKUP(A2378,BUSINESS!$A$2:$J$2692,{4,5,6,7,8,9},0)</f>
        <v>0.348</v>
      </c>
      <c r="W2378" s="20">
        <v>17.0</v>
      </c>
      <c r="X2378" s="20"/>
      <c r="Y2378" s="20">
        <v>320.0</v>
      </c>
      <c r="Z2378" s="20">
        <v>0.121</v>
      </c>
      <c r="AA2378" s="20">
        <v>1.224</v>
      </c>
      <c r="AB2378" s="21">
        <f t="shared" si="706"/>
        <v>769.1815211</v>
      </c>
      <c r="AC2378" s="20">
        <f t="shared" si="775"/>
        <v>0.0007144839382</v>
      </c>
      <c r="AD2378" s="20">
        <f t="shared" si="776"/>
        <v>0.001059758544</v>
      </c>
      <c r="AE2378" s="20">
        <f t="shared" si="768"/>
        <v>40.91544508</v>
      </c>
      <c r="AF2378" s="22" t="b">
        <f t="shared" si="4"/>
        <v>0</v>
      </c>
      <c r="AG2378" s="20" t="b">
        <f t="shared" si="5"/>
        <v>0</v>
      </c>
      <c r="AH2378" s="20" t="b">
        <f t="shared" si="6"/>
        <v>0</v>
      </c>
      <c r="AI2378" s="20" t="b">
        <f t="shared" si="7"/>
        <v>0</v>
      </c>
      <c r="AJ2378" s="20"/>
      <c r="AK2378" s="20"/>
      <c r="AL2378" s="20"/>
      <c r="AM2378" s="20"/>
      <c r="AN2378" s="20"/>
      <c r="AO2378" s="20"/>
      <c r="AP2378" s="20"/>
      <c r="AQ2378" s="20"/>
      <c r="AR2378" s="23"/>
      <c r="AS2378" s="23"/>
      <c r="AT2378" s="23"/>
      <c r="AU2378" s="23"/>
      <c r="AV2378" s="23"/>
    </row>
    <row r="2379" ht="15.75" customHeight="1">
      <c r="A2379" s="17" t="str">
        <f t="shared" si="1"/>
        <v>El Salvador-The Americas2010</v>
      </c>
      <c r="B2379" s="17" t="s">
        <v>278</v>
      </c>
      <c r="C2379" s="18" t="s">
        <v>259</v>
      </c>
      <c r="D2379" s="19" t="s">
        <v>89</v>
      </c>
      <c r="E2379" s="17">
        <v>4.767303153E9</v>
      </c>
      <c r="F2379" s="18">
        <v>0.069</v>
      </c>
      <c r="G2379" s="18">
        <v>238.0</v>
      </c>
      <c r="H2379" s="18"/>
      <c r="I2379" s="20">
        <f t="array" ref="I2379:J2379">IFNA(VLOOKUP(A2379,ENERGY!$A$2:$F$2692,{5,6},0),0)</f>
        <v>4735</v>
      </c>
      <c r="J2379" s="20">
        <v>6846.0</v>
      </c>
      <c r="K2379" s="20">
        <f t="array" ref="K2379:S2379">VLOOKUP(A2379,'HUMAN RESOURCES'!$A$2:$M$2692,{2,3,4,5,6,7,8,9,10},0)</f>
        <v>0.02</v>
      </c>
      <c r="L2379" s="20">
        <v>0.015</v>
      </c>
      <c r="M2379" s="20">
        <v>76.0</v>
      </c>
      <c r="N2379" s="20">
        <v>67.0</v>
      </c>
      <c r="O2379" s="20">
        <v>0.321</v>
      </c>
      <c r="P2379" s="20">
        <v>0.61</v>
      </c>
      <c r="Q2379" s="20">
        <v>0.069</v>
      </c>
      <c r="R2379" s="20">
        <v>6218195.0</v>
      </c>
      <c r="S2379" s="20">
        <v>0.643</v>
      </c>
      <c r="T2379" s="20">
        <f t="array" ref="T2379:U2379">VLOOKUP(A2379,TOURISM!$A$2:$F$2692,{3,6},0)</f>
        <v>646000000</v>
      </c>
      <c r="U2379" s="20">
        <v>2.8E8</v>
      </c>
      <c r="V2379" s="20">
        <f t="array" ref="V2379:AA2379">VLOOKUP(A2379,BUSINESS!$A$2:$J$2692,{4,5,6,7,8,9},0)</f>
        <v>0.348</v>
      </c>
      <c r="W2379" s="20">
        <v>17.0</v>
      </c>
      <c r="X2379" s="20"/>
      <c r="Y2379" s="20">
        <v>320.0</v>
      </c>
      <c r="Z2379" s="20">
        <v>0.159</v>
      </c>
      <c r="AA2379" s="20">
        <v>1.238</v>
      </c>
      <c r="AB2379" s="21">
        <f t="shared" si="706"/>
        <v>766.6699344</v>
      </c>
      <c r="AC2379" s="20">
        <f t="shared" si="775"/>
        <v>0.0007614749939</v>
      </c>
      <c r="AD2379" s="20">
        <f t="shared" si="776"/>
        <v>0.001100962578</v>
      </c>
      <c r="AE2379" s="20">
        <f t="shared" si="768"/>
        <v>45.02914431</v>
      </c>
      <c r="AF2379" s="22" t="b">
        <f t="shared" si="4"/>
        <v>0</v>
      </c>
      <c r="AG2379" s="20" t="b">
        <f t="shared" si="5"/>
        <v>0</v>
      </c>
      <c r="AH2379" s="20" t="b">
        <f t="shared" si="6"/>
        <v>0</v>
      </c>
      <c r="AI2379" s="20" t="b">
        <f t="shared" si="7"/>
        <v>0</v>
      </c>
      <c r="AJ2379" s="20"/>
      <c r="AK2379" s="20"/>
      <c r="AL2379" s="20"/>
      <c r="AM2379" s="20"/>
      <c r="AN2379" s="20"/>
      <c r="AO2379" s="20"/>
      <c r="AP2379" s="20"/>
      <c r="AQ2379" s="20"/>
      <c r="AR2379" s="23"/>
      <c r="AS2379" s="23"/>
      <c r="AT2379" s="23"/>
      <c r="AU2379" s="23"/>
      <c r="AV2379" s="23"/>
    </row>
    <row r="2380" ht="15.75" customHeight="1">
      <c r="A2380" s="17" t="str">
        <f t="shared" si="1"/>
        <v>El Salvador-The Americas2011</v>
      </c>
      <c r="B2380" s="17" t="s">
        <v>278</v>
      </c>
      <c r="C2380" s="18" t="s">
        <v>259</v>
      </c>
      <c r="D2380" s="19" t="s">
        <v>90</v>
      </c>
      <c r="E2380" s="17">
        <v>4.794357795E9</v>
      </c>
      <c r="F2380" s="18">
        <v>0.068</v>
      </c>
      <c r="G2380" s="18">
        <v>252.0</v>
      </c>
      <c r="H2380" s="18"/>
      <c r="I2380" s="20">
        <f t="array" ref="I2380:J2380">IFNA(VLOOKUP(A2380,ENERGY!$A$2:$F$2692,{5,6},0),0)</f>
        <v>0</v>
      </c>
      <c r="J2380" s="20">
        <v>0.0</v>
      </c>
      <c r="K2380" s="20">
        <f t="array" ref="K2380:S2380">VLOOKUP(A2380,'HUMAN RESOURCES'!$A$2:$M$2692,{2,3,4,5,6,7,8,9,10},0)</f>
        <v>0.02</v>
      </c>
      <c r="L2380" s="20">
        <v>0.015</v>
      </c>
      <c r="M2380" s="20">
        <v>77.0</v>
      </c>
      <c r="N2380" s="20">
        <v>67.0</v>
      </c>
      <c r="O2380" s="20">
        <v>0.313</v>
      </c>
      <c r="P2380" s="20">
        <v>0.617</v>
      </c>
      <c r="Q2380" s="20">
        <v>0.07</v>
      </c>
      <c r="R2380" s="20">
        <v>6256242.0</v>
      </c>
      <c r="S2380" s="20">
        <v>0.648</v>
      </c>
      <c r="T2380" s="20">
        <f t="array" ref="T2380:U2380">VLOOKUP(A2380,TOURISM!$A$2:$F$2692,{3,6},0)</f>
        <v>729000000</v>
      </c>
      <c r="U2380" s="20">
        <v>2.44E8</v>
      </c>
      <c r="V2380" s="20">
        <f t="array" ref="V2380:AA2380">VLOOKUP(A2380,BUSINESS!$A$2:$J$2692,{4,5,6,7,8,9},0)</f>
        <v>0.348</v>
      </c>
      <c r="W2380" s="20">
        <v>17.0</v>
      </c>
      <c r="X2380" s="20"/>
      <c r="Y2380" s="20">
        <v>320.0</v>
      </c>
      <c r="Z2380" s="20">
        <v>0.189</v>
      </c>
      <c r="AA2380" s="20">
        <v>1.329</v>
      </c>
      <c r="AB2380" s="21">
        <f t="shared" si="706"/>
        <v>766.3318962</v>
      </c>
      <c r="AC2380" s="20"/>
      <c r="AD2380" s="20"/>
      <c r="AE2380" s="20">
        <f t="shared" si="768"/>
        <v>39.00104887</v>
      </c>
      <c r="AF2380" s="22" t="b">
        <f t="shared" si="4"/>
        <v>0</v>
      </c>
      <c r="AG2380" s="20" t="b">
        <f t="shared" si="5"/>
        <v>0</v>
      </c>
      <c r="AH2380" s="20" t="b">
        <f t="shared" si="6"/>
        <v>0</v>
      </c>
      <c r="AI2380" s="20" t="b">
        <f t="shared" si="7"/>
        <v>0</v>
      </c>
      <c r="AJ2380" s="20"/>
      <c r="AK2380" s="20"/>
      <c r="AL2380" s="20"/>
      <c r="AM2380" s="20"/>
      <c r="AN2380" s="20"/>
      <c r="AO2380" s="20"/>
      <c r="AP2380" s="20"/>
      <c r="AQ2380" s="20"/>
      <c r="AR2380" s="23"/>
      <c r="AS2380" s="23"/>
      <c r="AT2380" s="23"/>
      <c r="AU2380" s="23"/>
      <c r="AV2380" s="23"/>
    </row>
    <row r="2381" ht="15.75" customHeight="1">
      <c r="A2381" s="17" t="str">
        <f t="shared" si="1"/>
        <v>El Salvador-The Americas2012</v>
      </c>
      <c r="B2381" s="17" t="s">
        <v>278</v>
      </c>
      <c r="C2381" s="18" t="s">
        <v>259</v>
      </c>
      <c r="D2381" s="19" t="s">
        <v>91</v>
      </c>
      <c r="E2381" s="17">
        <v>4.826167676E9</v>
      </c>
      <c r="F2381" s="18">
        <v>0.067</v>
      </c>
      <c r="G2381" s="18">
        <v>254.0</v>
      </c>
      <c r="H2381" s="18"/>
      <c r="I2381" s="20">
        <f t="array" ref="I2381:J2381">IFNA(VLOOKUP(A2381,ENERGY!$A$2:$F$2692,{5,6},0),0)</f>
        <v>0</v>
      </c>
      <c r="J2381" s="20">
        <v>0.0</v>
      </c>
      <c r="K2381" s="20">
        <f t="array" ref="K2381:S2381">VLOOKUP(A2381,'HUMAN RESOURCES'!$A$2:$M$2692,{2,3,4,5,6,7,8,9,10},0)</f>
        <v>0.02</v>
      </c>
      <c r="L2381" s="20">
        <v>0.014</v>
      </c>
      <c r="M2381" s="20">
        <v>77.0</v>
      </c>
      <c r="N2381" s="20">
        <v>68.0</v>
      </c>
      <c r="O2381" s="20">
        <v>0.306</v>
      </c>
      <c r="P2381" s="20">
        <v>0.623</v>
      </c>
      <c r="Q2381" s="20">
        <v>0.071</v>
      </c>
      <c r="R2381" s="20">
        <v>6297394.0</v>
      </c>
      <c r="S2381" s="20">
        <v>0.653</v>
      </c>
      <c r="T2381" s="20">
        <f t="array" ref="T2381:U2381">VLOOKUP(A2381,TOURISM!$A$2:$F$2692,{3,6},0)</f>
        <v>894000000</v>
      </c>
      <c r="U2381" s="20">
        <v>2.86E8</v>
      </c>
      <c r="V2381" s="20">
        <f t="array" ref="V2381:AA2381">VLOOKUP(A2381,BUSINESS!$A$2:$J$2692,{4,5,6,7,8,9},0)</f>
        <v>0.348</v>
      </c>
      <c r="W2381" s="20">
        <v>17.0</v>
      </c>
      <c r="X2381" s="20">
        <v>115.0</v>
      </c>
      <c r="Y2381" s="20">
        <v>320.0</v>
      </c>
      <c r="Z2381" s="20">
        <v>0.203</v>
      </c>
      <c r="AA2381" s="20">
        <v>1.373</v>
      </c>
      <c r="AB2381" s="21">
        <f t="shared" si="706"/>
        <v>766.3753731</v>
      </c>
      <c r="AC2381" s="20"/>
      <c r="AD2381" s="20"/>
      <c r="AE2381" s="20">
        <f t="shared" si="768"/>
        <v>45.4156116</v>
      </c>
      <c r="AF2381" s="22" t="b">
        <f t="shared" si="4"/>
        <v>0</v>
      </c>
      <c r="AG2381" s="20" t="b">
        <f t="shared" si="5"/>
        <v>0</v>
      </c>
      <c r="AH2381" s="20" t="b">
        <f t="shared" si="6"/>
        <v>0</v>
      </c>
      <c r="AI2381" s="20" t="b">
        <f t="shared" si="7"/>
        <v>0</v>
      </c>
      <c r="AJ2381" s="20"/>
      <c r="AK2381" s="20"/>
      <c r="AL2381" s="20"/>
      <c r="AM2381" s="20"/>
      <c r="AN2381" s="20"/>
      <c r="AO2381" s="20"/>
      <c r="AP2381" s="20"/>
      <c r="AQ2381" s="20"/>
      <c r="AR2381" s="23"/>
      <c r="AS2381" s="23"/>
      <c r="AT2381" s="23"/>
      <c r="AU2381" s="23"/>
      <c r="AV2381" s="23"/>
    </row>
    <row r="2382" ht="15.75" customHeight="1">
      <c r="A2382" s="17" t="str">
        <f t="shared" si="1"/>
        <v>Greenland-The Americas2000</v>
      </c>
      <c r="B2382" s="17" t="s">
        <v>279</v>
      </c>
      <c r="C2382" s="18" t="s">
        <v>259</v>
      </c>
      <c r="D2382" s="19" t="s">
        <v>76</v>
      </c>
      <c r="E2382" s="17">
        <v>7.872584E9</v>
      </c>
      <c r="F2382" s="18"/>
      <c r="G2382" s="18"/>
      <c r="H2382" s="18"/>
      <c r="I2382" s="20" t="str">
        <f t="array" ref="I2382:J2382">IFNA(VLOOKUP(A2382,ENERGY!$A$2:$F$2692,{5,6},0),0)</f>
        <v/>
      </c>
      <c r="J2382" s="20"/>
      <c r="K2382" s="20">
        <f t="array" ref="K2382:S2382">VLOOKUP(A2382,'HUMAN RESOURCES'!$A$2:$M$2692,{2,3,4,5,6,7,8,9,10},0)</f>
        <v>0.016</v>
      </c>
      <c r="L2382" s="20"/>
      <c r="M2382" s="20">
        <v>70.0</v>
      </c>
      <c r="N2382" s="20">
        <v>64.0</v>
      </c>
      <c r="O2382" s="20"/>
      <c r="P2382" s="20"/>
      <c r="Q2382" s="20"/>
      <c r="R2382" s="20">
        <v>56200.0</v>
      </c>
      <c r="S2382" s="20">
        <v>0.816</v>
      </c>
      <c r="T2382" s="20" t="str">
        <f t="array" ref="T2382:U2382">VLOOKUP(A2382,TOURISM!$A$2:$F$2692,{3,6},0)</f>
        <v/>
      </c>
      <c r="U2382" s="20"/>
      <c r="V2382" s="20" t="str">
        <f t="array" ref="V2382:AA2382">VLOOKUP(A2382,BUSINESS!$A$2:$J$2692,{4,5,6,7,8,9},0)</f>
        <v/>
      </c>
      <c r="W2382" s="20"/>
      <c r="X2382" s="20"/>
      <c r="Y2382" s="20"/>
      <c r="Z2382" s="20">
        <v>0.317</v>
      </c>
      <c r="AA2382" s="20">
        <v>0.269</v>
      </c>
      <c r="AB2382" s="21">
        <f t="shared" si="706"/>
        <v>140081.5658</v>
      </c>
      <c r="AC2382" s="20"/>
      <c r="AD2382" s="20"/>
      <c r="AE2382" s="20"/>
      <c r="AF2382" s="22" t="b">
        <f t="shared" si="4"/>
        <v>1</v>
      </c>
      <c r="AG2382" s="20" t="b">
        <f t="shared" si="5"/>
        <v>0</v>
      </c>
      <c r="AH2382" s="20" t="b">
        <f t="shared" si="6"/>
        <v>0</v>
      </c>
      <c r="AI2382" s="20" t="b">
        <f t="shared" si="7"/>
        <v>0</v>
      </c>
      <c r="AJ2382" s="20"/>
      <c r="AK2382" s="20"/>
      <c r="AL2382" s="20"/>
      <c r="AM2382" s="20"/>
      <c r="AN2382" s="20"/>
      <c r="AO2382" s="20"/>
      <c r="AP2382" s="20"/>
      <c r="AQ2382" s="20"/>
      <c r="AR2382" s="23"/>
      <c r="AS2382" s="23"/>
      <c r="AT2382" s="23"/>
      <c r="AU2382" s="23"/>
      <c r="AV2382" s="23"/>
    </row>
    <row r="2383" ht="15.75" customHeight="1">
      <c r="A2383" s="17" t="str">
        <f t="shared" si="1"/>
        <v>Greenland-The Americas2001</v>
      </c>
      <c r="B2383" s="17" t="s">
        <v>279</v>
      </c>
      <c r="C2383" s="18" t="s">
        <v>259</v>
      </c>
      <c r="D2383" s="19" t="s">
        <v>77</v>
      </c>
      <c r="E2383" s="17">
        <v>7.888087E9</v>
      </c>
      <c r="F2383" s="18"/>
      <c r="G2383" s="18"/>
      <c r="H2383" s="18"/>
      <c r="I2383" s="20" t="str">
        <f t="array" ref="I2383:J2383">IFNA(VLOOKUP(A2383,ENERGY!$A$2:$F$2692,{5,6},0),0)</f>
        <v/>
      </c>
      <c r="J2383" s="20"/>
      <c r="K2383" s="20">
        <f t="array" ref="K2383:S2383">VLOOKUP(A2383,'HUMAN RESOURCES'!$A$2:$M$2692,{2,3,4,5,6,7,8,9,10},0)</f>
        <v>0.017</v>
      </c>
      <c r="L2383" s="20"/>
      <c r="M2383" s="20">
        <v>70.0</v>
      </c>
      <c r="N2383" s="20">
        <v>65.0</v>
      </c>
      <c r="O2383" s="20"/>
      <c r="P2383" s="20"/>
      <c r="Q2383" s="20"/>
      <c r="R2383" s="20">
        <v>56350.0</v>
      </c>
      <c r="S2383" s="20">
        <v>0.818</v>
      </c>
      <c r="T2383" s="20" t="str">
        <f t="array" ref="T2383:U2383">VLOOKUP(A2383,TOURISM!$A$2:$F$2692,{3,6},0)</f>
        <v/>
      </c>
      <c r="U2383" s="20"/>
      <c r="V2383" s="20" t="str">
        <f t="array" ref="V2383:AA2383">VLOOKUP(A2383,BUSINESS!$A$2:$J$2692,{4,5,6,7,8,9},0)</f>
        <v/>
      </c>
      <c r="W2383" s="20"/>
      <c r="X2383" s="20"/>
      <c r="Y2383" s="20"/>
      <c r="Z2383" s="20">
        <v>0.355</v>
      </c>
      <c r="AA2383" s="20">
        <v>0.282</v>
      </c>
      <c r="AB2383" s="21">
        <f t="shared" si="706"/>
        <v>139983.7977</v>
      </c>
      <c r="AC2383" s="20"/>
      <c r="AD2383" s="20"/>
      <c r="AE2383" s="20"/>
      <c r="AF2383" s="22" t="b">
        <f t="shared" si="4"/>
        <v>1</v>
      </c>
      <c r="AG2383" s="20" t="b">
        <f t="shared" si="5"/>
        <v>0</v>
      </c>
      <c r="AH2383" s="20" t="b">
        <f t="shared" si="6"/>
        <v>0</v>
      </c>
      <c r="AI2383" s="20" t="b">
        <f t="shared" si="7"/>
        <v>0</v>
      </c>
      <c r="AJ2383" s="20"/>
      <c r="AK2383" s="20"/>
      <c r="AL2383" s="20"/>
      <c r="AM2383" s="20"/>
      <c r="AN2383" s="20"/>
      <c r="AO2383" s="20"/>
      <c r="AP2383" s="20"/>
      <c r="AQ2383" s="20"/>
      <c r="AR2383" s="23"/>
      <c r="AS2383" s="23"/>
      <c r="AT2383" s="23"/>
      <c r="AU2383" s="23"/>
      <c r="AV2383" s="23"/>
    </row>
    <row r="2384" ht="15.75" customHeight="1">
      <c r="A2384" s="17" t="str">
        <f t="shared" si="1"/>
        <v>Greenland-The Americas2002</v>
      </c>
      <c r="B2384" s="17" t="s">
        <v>279</v>
      </c>
      <c r="C2384" s="18" t="s">
        <v>259</v>
      </c>
      <c r="D2384" s="19" t="s">
        <v>79</v>
      </c>
      <c r="E2384" s="17">
        <v>7.890216508E9</v>
      </c>
      <c r="F2384" s="18"/>
      <c r="G2384" s="18"/>
      <c r="H2384" s="18"/>
      <c r="I2384" s="20" t="str">
        <f t="array" ref="I2384:J2384">IFNA(VLOOKUP(A2384,ENERGY!$A$2:$F$2692,{5,6},0),0)</f>
        <v/>
      </c>
      <c r="J2384" s="20">
        <v>634.0</v>
      </c>
      <c r="K2384" s="20">
        <f t="array" ref="K2384:S2384">VLOOKUP(A2384,'HUMAN RESOURCES'!$A$2:$M$2692,{2,3,4,5,6,7,8,9,10},0)</f>
        <v>0.017</v>
      </c>
      <c r="L2384" s="20"/>
      <c r="M2384" s="20">
        <v>71.0</v>
      </c>
      <c r="N2384" s="20">
        <v>65.0</v>
      </c>
      <c r="O2384" s="20"/>
      <c r="P2384" s="20"/>
      <c r="Q2384" s="20"/>
      <c r="R2384" s="20">
        <v>56609.0</v>
      </c>
      <c r="S2384" s="20">
        <v>0.821</v>
      </c>
      <c r="T2384" s="20" t="str">
        <f t="array" ref="T2384:U2384">VLOOKUP(A2384,TOURISM!$A$2:$F$2692,{3,6},0)</f>
        <v/>
      </c>
      <c r="U2384" s="20"/>
      <c r="V2384" s="20" t="str">
        <f t="array" ref="V2384:AA2384">VLOOKUP(A2384,BUSINESS!$A$2:$J$2692,{4,5,6,7,8,9},0)</f>
        <v/>
      </c>
      <c r="W2384" s="20"/>
      <c r="X2384" s="20"/>
      <c r="Y2384" s="20"/>
      <c r="Z2384" s="20">
        <v>0.442</v>
      </c>
      <c r="AA2384" s="20">
        <v>0.352</v>
      </c>
      <c r="AB2384" s="21">
        <f t="shared" si="706"/>
        <v>139380.9555</v>
      </c>
      <c r="AC2384" s="20"/>
      <c r="AD2384" s="20">
        <f t="shared" ref="AD2384:AD2387" si="777">J2384/R2384</f>
        <v>0.01119963257</v>
      </c>
      <c r="AE2384" s="20"/>
      <c r="AF2384" s="22" t="b">
        <f t="shared" si="4"/>
        <v>1</v>
      </c>
      <c r="AG2384" s="20" t="b">
        <f t="shared" si="5"/>
        <v>0</v>
      </c>
      <c r="AH2384" s="20" t="b">
        <f t="shared" si="6"/>
        <v>0</v>
      </c>
      <c r="AI2384" s="20" t="b">
        <f t="shared" si="7"/>
        <v>0</v>
      </c>
      <c r="AJ2384" s="20"/>
      <c r="AK2384" s="20"/>
      <c r="AL2384" s="20"/>
      <c r="AM2384" s="20"/>
      <c r="AN2384" s="20"/>
      <c r="AO2384" s="20"/>
      <c r="AP2384" s="20"/>
      <c r="AQ2384" s="20"/>
      <c r="AR2384" s="23"/>
      <c r="AS2384" s="23"/>
      <c r="AT2384" s="23"/>
      <c r="AU2384" s="23"/>
      <c r="AV2384" s="23"/>
    </row>
    <row r="2385" ht="15.75" customHeight="1">
      <c r="A2385" s="17" t="str">
        <f t="shared" si="1"/>
        <v>Greenland-The Americas2003</v>
      </c>
      <c r="B2385" s="17" t="s">
        <v>279</v>
      </c>
      <c r="C2385" s="18" t="s">
        <v>259</v>
      </c>
      <c r="D2385" s="19" t="s">
        <v>81</v>
      </c>
      <c r="E2385" s="17">
        <v>7.905485216E9</v>
      </c>
      <c r="F2385" s="18"/>
      <c r="G2385" s="18"/>
      <c r="H2385" s="18"/>
      <c r="I2385" s="20" t="str">
        <f t="array" ref="I2385:J2385">IFNA(VLOOKUP(A2385,ENERGY!$A$2:$F$2692,{5,6},0),0)</f>
        <v/>
      </c>
      <c r="J2385" s="20">
        <v>557.0</v>
      </c>
      <c r="K2385" s="20">
        <f t="array" ref="K2385:S2385">VLOOKUP(A2385,'HUMAN RESOURCES'!$A$2:$M$2692,{2,3,4,5,6,7,8,9,10},0)</f>
        <v>0.016</v>
      </c>
      <c r="L2385" s="20"/>
      <c r="M2385" s="20">
        <v>71.0</v>
      </c>
      <c r="N2385" s="20">
        <v>66.0</v>
      </c>
      <c r="O2385" s="20"/>
      <c r="P2385" s="20"/>
      <c r="Q2385" s="20"/>
      <c r="R2385" s="20">
        <v>56765.0</v>
      </c>
      <c r="S2385" s="20">
        <v>0.823</v>
      </c>
      <c r="T2385" s="20" t="str">
        <f t="array" ref="T2385:U2385">VLOOKUP(A2385,TOURISM!$A$2:$F$2692,{3,6},0)</f>
        <v/>
      </c>
      <c r="U2385" s="20"/>
      <c r="V2385" s="20" t="str">
        <f t="array" ref="V2385:AA2385">VLOOKUP(A2385,BUSINESS!$A$2:$J$2692,{4,5,6,7,8,9},0)</f>
        <v/>
      </c>
      <c r="W2385" s="20"/>
      <c r="X2385" s="20"/>
      <c r="Y2385" s="20"/>
      <c r="Z2385" s="20">
        <v>0.545</v>
      </c>
      <c r="AA2385" s="20">
        <v>0.524</v>
      </c>
      <c r="AB2385" s="21">
        <f t="shared" si="706"/>
        <v>139266.8936</v>
      </c>
      <c r="AC2385" s="20"/>
      <c r="AD2385" s="20">
        <f t="shared" si="777"/>
        <v>0.009812384392</v>
      </c>
      <c r="AE2385" s="20"/>
      <c r="AF2385" s="22" t="b">
        <f t="shared" si="4"/>
        <v>1</v>
      </c>
      <c r="AG2385" s="20" t="b">
        <f t="shared" si="5"/>
        <v>0</v>
      </c>
      <c r="AH2385" s="20" t="b">
        <f t="shared" si="6"/>
        <v>0</v>
      </c>
      <c r="AI2385" s="20" t="b">
        <f t="shared" si="7"/>
        <v>0</v>
      </c>
      <c r="AJ2385" s="20"/>
      <c r="AK2385" s="20"/>
      <c r="AL2385" s="20"/>
      <c r="AM2385" s="20"/>
      <c r="AN2385" s="20"/>
      <c r="AO2385" s="20"/>
      <c r="AP2385" s="20"/>
      <c r="AQ2385" s="20"/>
      <c r="AR2385" s="23"/>
      <c r="AS2385" s="23"/>
      <c r="AT2385" s="23"/>
      <c r="AU2385" s="23"/>
      <c r="AV2385" s="23"/>
    </row>
    <row r="2386" ht="15.75" customHeight="1">
      <c r="A2386" s="17" t="str">
        <f t="shared" si="1"/>
        <v>Greenland-The Americas2004</v>
      </c>
      <c r="B2386" s="17" t="s">
        <v>279</v>
      </c>
      <c r="C2386" s="18" t="s">
        <v>259</v>
      </c>
      <c r="D2386" s="19" t="s">
        <v>83</v>
      </c>
      <c r="E2386" s="17">
        <v>7.914594203E9</v>
      </c>
      <c r="F2386" s="18"/>
      <c r="G2386" s="18"/>
      <c r="H2386" s="18"/>
      <c r="I2386" s="20" t="str">
        <f t="array" ref="I2386:J2386">IFNA(VLOOKUP(A2386,ENERGY!$A$2:$F$2692,{5,6},0),0)</f>
        <v/>
      </c>
      <c r="J2386" s="20">
        <v>638.0</v>
      </c>
      <c r="K2386" s="20">
        <f t="array" ref="K2386:S2386">VLOOKUP(A2386,'HUMAN RESOURCES'!$A$2:$M$2692,{2,3,4,5,6,7,8,9,10},0)</f>
        <v>0.016</v>
      </c>
      <c r="L2386" s="20"/>
      <c r="M2386" s="20">
        <v>72.0</v>
      </c>
      <c r="N2386" s="20">
        <v>66.0</v>
      </c>
      <c r="O2386" s="20"/>
      <c r="P2386" s="20"/>
      <c r="Q2386" s="20"/>
      <c r="R2386" s="20">
        <v>56911.0</v>
      </c>
      <c r="S2386" s="20">
        <v>0.826</v>
      </c>
      <c r="T2386" s="20" t="str">
        <f t="array" ref="T2386:U2386">VLOOKUP(A2386,TOURISM!$A$2:$F$2692,{3,6},0)</f>
        <v/>
      </c>
      <c r="U2386" s="20"/>
      <c r="V2386" s="20" t="str">
        <f t="array" ref="V2386:AA2386">VLOOKUP(A2386,BUSINESS!$A$2:$J$2692,{4,5,6,7,8,9},0)</f>
        <v/>
      </c>
      <c r="W2386" s="20"/>
      <c r="X2386" s="20"/>
      <c r="Y2386" s="20"/>
      <c r="Z2386" s="20">
        <v>0.561</v>
      </c>
      <c r="AA2386" s="20">
        <v>0.686</v>
      </c>
      <c r="AB2386" s="21">
        <f t="shared" si="706"/>
        <v>139069.6738</v>
      </c>
      <c r="AC2386" s="20"/>
      <c r="AD2386" s="20">
        <f t="shared" si="777"/>
        <v>0.01121048655</v>
      </c>
      <c r="AE2386" s="20"/>
      <c r="AF2386" s="22" t="b">
        <f t="shared" si="4"/>
        <v>1</v>
      </c>
      <c r="AG2386" s="20" t="b">
        <f t="shared" si="5"/>
        <v>0</v>
      </c>
      <c r="AH2386" s="20" t="b">
        <f t="shared" si="6"/>
        <v>0</v>
      </c>
      <c r="AI2386" s="20" t="b">
        <f t="shared" si="7"/>
        <v>0</v>
      </c>
      <c r="AJ2386" s="20"/>
      <c r="AK2386" s="20"/>
      <c r="AL2386" s="20"/>
      <c r="AM2386" s="20"/>
      <c r="AN2386" s="20"/>
      <c r="AO2386" s="20"/>
      <c r="AP2386" s="20"/>
      <c r="AQ2386" s="20"/>
      <c r="AR2386" s="23"/>
      <c r="AS2386" s="23"/>
      <c r="AT2386" s="23"/>
      <c r="AU2386" s="23"/>
      <c r="AV2386" s="23"/>
    </row>
    <row r="2387" ht="15.75" customHeight="1">
      <c r="A2387" s="17" t="str">
        <f t="shared" si="1"/>
        <v>Greenland-The Americas2005</v>
      </c>
      <c r="B2387" s="17" t="s">
        <v>279</v>
      </c>
      <c r="C2387" s="18" t="s">
        <v>259</v>
      </c>
      <c r="D2387" s="19" t="s">
        <v>84</v>
      </c>
      <c r="E2387" s="17">
        <v>7.922983043E9</v>
      </c>
      <c r="F2387" s="18"/>
      <c r="G2387" s="18"/>
      <c r="H2387" s="18"/>
      <c r="I2387" s="20" t="str">
        <f t="array" ref="I2387:J2387">IFNA(VLOOKUP(A2387,ENERGY!$A$2:$F$2692,{5,6},0),0)</f>
        <v/>
      </c>
      <c r="J2387" s="20">
        <v>583.0</v>
      </c>
      <c r="K2387" s="20">
        <f t="array" ref="K2387:S2387">VLOOKUP(A2387,'HUMAN RESOURCES'!$A$2:$M$2692,{2,3,4,5,6,7,8,9,10},0)</f>
        <v>0.016</v>
      </c>
      <c r="L2387" s="20"/>
      <c r="M2387" s="20">
        <v>72.0</v>
      </c>
      <c r="N2387" s="20">
        <v>67.0</v>
      </c>
      <c r="O2387" s="20"/>
      <c r="P2387" s="20"/>
      <c r="Q2387" s="20"/>
      <c r="R2387" s="20">
        <v>56935.0</v>
      </c>
      <c r="S2387" s="20">
        <v>0.829</v>
      </c>
      <c r="T2387" s="20" t="str">
        <f t="array" ref="T2387:U2387">VLOOKUP(A2387,TOURISM!$A$2:$F$2692,{3,6},0)</f>
        <v/>
      </c>
      <c r="U2387" s="20"/>
      <c r="V2387" s="20" t="str">
        <f t="array" ref="V2387:AA2387">VLOOKUP(A2387,BUSINESS!$A$2:$J$2692,{4,5,6,7,8,9},0)</f>
        <v/>
      </c>
      <c r="W2387" s="20"/>
      <c r="X2387" s="20"/>
      <c r="Y2387" s="20"/>
      <c r="Z2387" s="20">
        <v>0.577</v>
      </c>
      <c r="AA2387" s="20">
        <v>0.816</v>
      </c>
      <c r="AB2387" s="21">
        <f t="shared" si="706"/>
        <v>139158.3919</v>
      </c>
      <c r="AC2387" s="20"/>
      <c r="AD2387" s="20">
        <f t="shared" si="777"/>
        <v>0.01023974708</v>
      </c>
      <c r="AE2387" s="20"/>
      <c r="AF2387" s="22" t="b">
        <f t="shared" si="4"/>
        <v>1</v>
      </c>
      <c r="AG2387" s="20" t="b">
        <f t="shared" si="5"/>
        <v>0</v>
      </c>
      <c r="AH2387" s="20" t="b">
        <f t="shared" si="6"/>
        <v>0</v>
      </c>
      <c r="AI2387" s="20" t="b">
        <f t="shared" si="7"/>
        <v>0</v>
      </c>
      <c r="AJ2387" s="20"/>
      <c r="AK2387" s="20"/>
      <c r="AL2387" s="20"/>
      <c r="AM2387" s="20"/>
      <c r="AN2387" s="20"/>
      <c r="AO2387" s="20"/>
      <c r="AP2387" s="20"/>
      <c r="AQ2387" s="20"/>
      <c r="AR2387" s="23"/>
      <c r="AS2387" s="23"/>
      <c r="AT2387" s="23"/>
      <c r="AU2387" s="23"/>
      <c r="AV2387" s="23"/>
    </row>
    <row r="2388" ht="15.75" customHeight="1">
      <c r="A2388" s="17" t="str">
        <f t="shared" si="1"/>
        <v>Greenland-The Americas2006</v>
      </c>
      <c r="B2388" s="17" t="s">
        <v>279</v>
      </c>
      <c r="C2388" s="18" t="s">
        <v>259</v>
      </c>
      <c r="D2388" s="19" t="s">
        <v>85</v>
      </c>
      <c r="E2388" s="17">
        <v>7.926373572E9</v>
      </c>
      <c r="F2388" s="18"/>
      <c r="G2388" s="18"/>
      <c r="H2388" s="18"/>
      <c r="I2388" s="20">
        <f t="array" ref="I2388:J2388">IFNA(VLOOKUP(A2388,ENERGY!$A$2:$F$2692,{5,6},0),0)</f>
        <v>0</v>
      </c>
      <c r="J2388" s="20">
        <v>0.0</v>
      </c>
      <c r="K2388" s="20">
        <f t="array" ref="K2388:S2388">VLOOKUP(A2388,'HUMAN RESOURCES'!$A$2:$M$2692,{2,3,4,5,6,7,8,9,10},0)</f>
        <v>0.015</v>
      </c>
      <c r="L2388" s="20"/>
      <c r="M2388" s="20">
        <v>72.0</v>
      </c>
      <c r="N2388" s="20">
        <v>67.0</v>
      </c>
      <c r="O2388" s="20"/>
      <c r="P2388" s="20"/>
      <c r="Q2388" s="20"/>
      <c r="R2388" s="20">
        <v>56774.0</v>
      </c>
      <c r="S2388" s="20">
        <v>0.832</v>
      </c>
      <c r="T2388" s="20" t="str">
        <f t="array" ref="T2388:U2388">VLOOKUP(A2388,TOURISM!$A$2:$F$2692,{3,6},0)</f>
        <v/>
      </c>
      <c r="U2388" s="20"/>
      <c r="V2388" s="20" t="str">
        <f t="array" ref="V2388:AA2388">VLOOKUP(A2388,BUSINESS!$A$2:$J$2692,{4,5,6,7,8,9},0)</f>
        <v/>
      </c>
      <c r="W2388" s="20"/>
      <c r="X2388" s="20"/>
      <c r="Y2388" s="20"/>
      <c r="Z2388" s="20">
        <v>0.594</v>
      </c>
      <c r="AA2388" s="20">
        <v>0.947</v>
      </c>
      <c r="AB2388" s="21">
        <f t="shared" si="706"/>
        <v>139612.7377</v>
      </c>
      <c r="AC2388" s="20"/>
      <c r="AD2388" s="20"/>
      <c r="AE2388" s="20"/>
      <c r="AF2388" s="22" t="b">
        <f t="shared" si="4"/>
        <v>1</v>
      </c>
      <c r="AG2388" s="20" t="b">
        <f t="shared" si="5"/>
        <v>0</v>
      </c>
      <c r="AH2388" s="20" t="b">
        <f t="shared" si="6"/>
        <v>0</v>
      </c>
      <c r="AI2388" s="20" t="b">
        <f t="shared" si="7"/>
        <v>0</v>
      </c>
      <c r="AJ2388" s="20"/>
      <c r="AK2388" s="20"/>
      <c r="AL2388" s="20"/>
      <c r="AM2388" s="20"/>
      <c r="AN2388" s="20"/>
      <c r="AO2388" s="20"/>
      <c r="AP2388" s="20"/>
      <c r="AQ2388" s="20"/>
      <c r="AR2388" s="23"/>
      <c r="AS2388" s="23"/>
      <c r="AT2388" s="23"/>
      <c r="AU2388" s="23"/>
      <c r="AV2388" s="23"/>
    </row>
    <row r="2389" ht="15.75" customHeight="1">
      <c r="A2389" s="17" t="str">
        <f t="shared" si="1"/>
        <v>Greenland-The Americas2007</v>
      </c>
      <c r="B2389" s="17" t="s">
        <v>279</v>
      </c>
      <c r="C2389" s="18" t="s">
        <v>259</v>
      </c>
      <c r="D2389" s="19" t="s">
        <v>86</v>
      </c>
      <c r="E2389" s="17">
        <v>7.940362663E9</v>
      </c>
      <c r="F2389" s="18"/>
      <c r="G2389" s="18"/>
      <c r="H2389" s="18"/>
      <c r="I2389" s="20" t="str">
        <f t="array" ref="I2389:J2389">IFNA(VLOOKUP(A2389,ENERGY!$A$2:$F$2692,{5,6},0),0)</f>
        <v/>
      </c>
      <c r="J2389" s="20">
        <v>616.0</v>
      </c>
      <c r="K2389" s="20">
        <f t="array" ref="K2389:S2389">VLOOKUP(A2389,'HUMAN RESOURCES'!$A$2:$M$2692,{2,3,4,5,6,7,8,9,10},0)</f>
        <v>0.015</v>
      </c>
      <c r="L2389" s="20"/>
      <c r="M2389" s="20">
        <v>72.0</v>
      </c>
      <c r="N2389" s="20">
        <v>68.0</v>
      </c>
      <c r="O2389" s="20"/>
      <c r="P2389" s="20"/>
      <c r="Q2389" s="20"/>
      <c r="R2389" s="20">
        <v>56555.0</v>
      </c>
      <c r="S2389" s="20">
        <v>0.835</v>
      </c>
      <c r="T2389" s="20" t="str">
        <f t="array" ref="T2389:U2389">VLOOKUP(A2389,TOURISM!$A$2:$F$2692,{3,6},0)</f>
        <v/>
      </c>
      <c r="U2389" s="20"/>
      <c r="V2389" s="20" t="str">
        <f t="array" ref="V2389:AA2389">VLOOKUP(A2389,BUSINESS!$A$2:$J$2692,{4,5,6,7,8,9},0)</f>
        <v/>
      </c>
      <c r="W2389" s="20"/>
      <c r="X2389" s="20"/>
      <c r="Y2389" s="20"/>
      <c r="Z2389" s="20">
        <v>0.611</v>
      </c>
      <c r="AA2389" s="20">
        <v>1.169</v>
      </c>
      <c r="AB2389" s="21">
        <f t="shared" si="706"/>
        <v>140400.719</v>
      </c>
      <c r="AC2389" s="20"/>
      <c r="AD2389" s="20">
        <f>J2389/R2389</f>
        <v>0.01089205198</v>
      </c>
      <c r="AE2389" s="20"/>
      <c r="AF2389" s="22" t="b">
        <f t="shared" si="4"/>
        <v>1</v>
      </c>
      <c r="AG2389" s="20" t="b">
        <f t="shared" si="5"/>
        <v>0</v>
      </c>
      <c r="AH2389" s="20" t="b">
        <f t="shared" si="6"/>
        <v>0</v>
      </c>
      <c r="AI2389" s="20" t="b">
        <f t="shared" si="7"/>
        <v>0</v>
      </c>
      <c r="AJ2389" s="20"/>
      <c r="AK2389" s="20"/>
      <c r="AL2389" s="20"/>
      <c r="AM2389" s="20"/>
      <c r="AN2389" s="20"/>
      <c r="AO2389" s="20"/>
      <c r="AP2389" s="20"/>
      <c r="AQ2389" s="20"/>
      <c r="AR2389" s="23"/>
      <c r="AS2389" s="23"/>
      <c r="AT2389" s="23"/>
      <c r="AU2389" s="23"/>
      <c r="AV2389" s="23"/>
    </row>
    <row r="2390" ht="15.75" customHeight="1">
      <c r="A2390" s="17" t="str">
        <f t="shared" si="1"/>
        <v>Greenland-The Americas2008</v>
      </c>
      <c r="B2390" s="17" t="s">
        <v>279</v>
      </c>
      <c r="C2390" s="18" t="s">
        <v>259</v>
      </c>
      <c r="D2390" s="19" t="s">
        <v>87</v>
      </c>
      <c r="E2390" s="17">
        <v>7.965588E9</v>
      </c>
      <c r="F2390" s="18"/>
      <c r="G2390" s="18"/>
      <c r="H2390" s="18"/>
      <c r="I2390" s="20">
        <f t="array" ref="I2390:J2390">IFNA(VLOOKUP(A2390,ENERGY!$A$2:$F$2692,{5,6},0),0)</f>
        <v>0</v>
      </c>
      <c r="J2390" s="20">
        <v>0.0</v>
      </c>
      <c r="K2390" s="20">
        <f t="array" ref="K2390:S2390">VLOOKUP(A2390,'HUMAN RESOURCES'!$A$2:$M$2692,{2,3,4,5,6,7,8,9,10},0)</f>
        <v>0.015</v>
      </c>
      <c r="L2390" s="20"/>
      <c r="M2390" s="20">
        <v>73.0</v>
      </c>
      <c r="N2390" s="20">
        <v>68.0</v>
      </c>
      <c r="O2390" s="20"/>
      <c r="P2390" s="20"/>
      <c r="Q2390" s="20"/>
      <c r="R2390" s="20">
        <v>56328.0</v>
      </c>
      <c r="S2390" s="20">
        <v>0.838</v>
      </c>
      <c r="T2390" s="20" t="str">
        <f t="array" ref="T2390:U2390">VLOOKUP(A2390,TOURISM!$A$2:$F$2692,{3,6},0)</f>
        <v/>
      </c>
      <c r="U2390" s="20"/>
      <c r="V2390" s="20" t="str">
        <f t="array" ref="V2390:AA2390">VLOOKUP(A2390,BUSINESS!$A$2:$J$2692,{4,5,6,7,8,9},0)</f>
        <v/>
      </c>
      <c r="W2390" s="20"/>
      <c r="X2390" s="20"/>
      <c r="Y2390" s="20"/>
      <c r="Z2390" s="20">
        <v>0.628</v>
      </c>
      <c r="AA2390" s="20">
        <v>0.985</v>
      </c>
      <c r="AB2390" s="21">
        <f t="shared" si="706"/>
        <v>141414.3588</v>
      </c>
      <c r="AC2390" s="20"/>
      <c r="AD2390" s="20"/>
      <c r="AE2390" s="20"/>
      <c r="AF2390" s="22" t="b">
        <f t="shared" si="4"/>
        <v>1</v>
      </c>
      <c r="AG2390" s="20" t="b">
        <f t="shared" si="5"/>
        <v>0</v>
      </c>
      <c r="AH2390" s="20" t="b">
        <f t="shared" si="6"/>
        <v>0</v>
      </c>
      <c r="AI2390" s="20" t="b">
        <f t="shared" si="7"/>
        <v>0</v>
      </c>
      <c r="AJ2390" s="20"/>
      <c r="AK2390" s="20"/>
      <c r="AL2390" s="20"/>
      <c r="AM2390" s="20"/>
      <c r="AN2390" s="20"/>
      <c r="AO2390" s="20"/>
      <c r="AP2390" s="20"/>
      <c r="AQ2390" s="20"/>
      <c r="AR2390" s="23"/>
      <c r="AS2390" s="23"/>
      <c r="AT2390" s="23"/>
      <c r="AU2390" s="23"/>
      <c r="AV2390" s="23"/>
    </row>
    <row r="2391" ht="15.75" customHeight="1">
      <c r="A2391" s="17" t="str">
        <f t="shared" si="1"/>
        <v>Greenland-The Americas2009</v>
      </c>
      <c r="B2391" s="17" t="s">
        <v>279</v>
      </c>
      <c r="C2391" s="18" t="s">
        <v>259</v>
      </c>
      <c r="D2391" s="19" t="s">
        <v>88</v>
      </c>
      <c r="E2391" s="17">
        <v>7.978609422E9</v>
      </c>
      <c r="F2391" s="18"/>
      <c r="G2391" s="18"/>
      <c r="H2391" s="18"/>
      <c r="I2391" s="20" t="str">
        <f t="array" ref="I2391:J2391">IFNA(VLOOKUP(A2391,ENERGY!$A$2:$F$2692,{5,6},0),0)</f>
        <v/>
      </c>
      <c r="J2391" s="20">
        <v>532.0</v>
      </c>
      <c r="K2391" s="20">
        <f t="array" ref="K2391:S2391">VLOOKUP(A2391,'HUMAN RESOURCES'!$A$2:$M$2692,{2,3,4,5,6,7,8,9,10},0)</f>
        <v>0.016</v>
      </c>
      <c r="L2391" s="20"/>
      <c r="M2391" s="20">
        <v>73.0</v>
      </c>
      <c r="N2391" s="20">
        <v>68.0</v>
      </c>
      <c r="O2391" s="20"/>
      <c r="P2391" s="20"/>
      <c r="Q2391" s="20"/>
      <c r="R2391" s="20">
        <v>56323.0</v>
      </c>
      <c r="S2391" s="20">
        <v>0.841</v>
      </c>
      <c r="T2391" s="20" t="str">
        <f t="array" ref="T2391:U2391">VLOOKUP(A2391,TOURISM!$A$2:$F$2692,{3,6},0)</f>
        <v/>
      </c>
      <c r="U2391" s="20"/>
      <c r="V2391" s="20" t="str">
        <f t="array" ref="V2391:AA2391">VLOOKUP(A2391,BUSINESS!$A$2:$J$2692,{4,5,6,7,8,9},0)</f>
        <v/>
      </c>
      <c r="W2391" s="20"/>
      <c r="X2391" s="20"/>
      <c r="Y2391" s="20"/>
      <c r="Z2391" s="20">
        <v>0.628</v>
      </c>
      <c r="AA2391" s="20">
        <v>0.945</v>
      </c>
      <c r="AB2391" s="21">
        <f t="shared" si="706"/>
        <v>141658.1045</v>
      </c>
      <c r="AC2391" s="20"/>
      <c r="AD2391" s="20">
        <f t="shared" ref="AD2391:AD2392" si="778">J2391/R2391</f>
        <v>0.009445519592</v>
      </c>
      <c r="AE2391" s="20"/>
      <c r="AF2391" s="22" t="b">
        <f t="shared" si="4"/>
        <v>1</v>
      </c>
      <c r="AG2391" s="20" t="b">
        <f t="shared" si="5"/>
        <v>0</v>
      </c>
      <c r="AH2391" s="20" t="b">
        <f t="shared" si="6"/>
        <v>0</v>
      </c>
      <c r="AI2391" s="20" t="b">
        <f t="shared" si="7"/>
        <v>0</v>
      </c>
      <c r="AJ2391" s="20"/>
      <c r="AK2391" s="20"/>
      <c r="AL2391" s="20"/>
      <c r="AM2391" s="20"/>
      <c r="AN2391" s="20"/>
      <c r="AO2391" s="20"/>
      <c r="AP2391" s="20"/>
      <c r="AQ2391" s="20"/>
      <c r="AR2391" s="23"/>
      <c r="AS2391" s="23"/>
      <c r="AT2391" s="23"/>
      <c r="AU2391" s="23"/>
      <c r="AV2391" s="23"/>
    </row>
    <row r="2392" ht="15.75" customHeight="1">
      <c r="A2392" s="17" t="str">
        <f t="shared" si="1"/>
        <v>Greenland-The Americas2010</v>
      </c>
      <c r="B2392" s="17" t="s">
        <v>279</v>
      </c>
      <c r="C2392" s="18" t="s">
        <v>259</v>
      </c>
      <c r="D2392" s="19" t="s">
        <v>89</v>
      </c>
      <c r="E2392" s="17">
        <v>8.01037037E9</v>
      </c>
      <c r="F2392" s="18"/>
      <c r="G2392" s="18"/>
      <c r="H2392" s="18"/>
      <c r="I2392" s="20" t="str">
        <f t="array" ref="I2392:J2392">IFNA(VLOOKUP(A2392,ENERGY!$A$2:$F$2692,{5,6},0),0)</f>
        <v/>
      </c>
      <c r="J2392" s="20">
        <v>627.0</v>
      </c>
      <c r="K2392" s="20">
        <f t="array" ref="K2392:S2392">VLOOKUP(A2392,'HUMAN RESOURCES'!$A$2:$M$2692,{2,3,4,5,6,7,8,9,10},0)</f>
        <v>0.015</v>
      </c>
      <c r="L2392" s="20"/>
      <c r="M2392" s="20">
        <v>73.0</v>
      </c>
      <c r="N2392" s="20">
        <v>69.0</v>
      </c>
      <c r="O2392" s="20"/>
      <c r="P2392" s="20"/>
      <c r="Q2392" s="20"/>
      <c r="R2392" s="20">
        <v>56905.0</v>
      </c>
      <c r="S2392" s="20">
        <v>0.844</v>
      </c>
      <c r="T2392" s="20" t="str">
        <f t="array" ref="T2392:U2392">VLOOKUP(A2392,TOURISM!$A$2:$F$2692,{3,6},0)</f>
        <v/>
      </c>
      <c r="U2392" s="20"/>
      <c r="V2392" s="20" t="str">
        <f t="array" ref="V2392:AA2392">VLOOKUP(A2392,BUSINESS!$A$2:$J$2692,{4,5,6,7,8,9},0)</f>
        <v/>
      </c>
      <c r="W2392" s="20"/>
      <c r="X2392" s="20"/>
      <c r="Y2392" s="20"/>
      <c r="Z2392" s="20">
        <v>0.63</v>
      </c>
      <c r="AA2392" s="20">
        <v>1.014</v>
      </c>
      <c r="AB2392" s="21">
        <f t="shared" si="706"/>
        <v>140767.4259</v>
      </c>
      <c r="AC2392" s="20"/>
      <c r="AD2392" s="20">
        <f t="shared" si="778"/>
        <v>0.01101836394</v>
      </c>
      <c r="AE2392" s="20"/>
      <c r="AF2392" s="22" t="b">
        <f t="shared" si="4"/>
        <v>1</v>
      </c>
      <c r="AG2392" s="20" t="b">
        <f t="shared" si="5"/>
        <v>0</v>
      </c>
      <c r="AH2392" s="20" t="b">
        <f t="shared" si="6"/>
        <v>0</v>
      </c>
      <c r="AI2392" s="20" t="b">
        <f t="shared" si="7"/>
        <v>0</v>
      </c>
      <c r="AJ2392" s="20"/>
      <c r="AK2392" s="20"/>
      <c r="AL2392" s="20"/>
      <c r="AM2392" s="20"/>
      <c r="AN2392" s="20"/>
      <c r="AO2392" s="20"/>
      <c r="AP2392" s="20"/>
      <c r="AQ2392" s="20"/>
      <c r="AR2392" s="23"/>
      <c r="AS2392" s="23"/>
      <c r="AT2392" s="23"/>
      <c r="AU2392" s="23"/>
      <c r="AV2392" s="23"/>
    </row>
    <row r="2393" ht="15.75" customHeight="1">
      <c r="A2393" s="17" t="str">
        <f t="shared" si="1"/>
        <v>Greenland-The Americas2011</v>
      </c>
      <c r="B2393" s="17" t="s">
        <v>279</v>
      </c>
      <c r="C2393" s="18" t="s">
        <v>259</v>
      </c>
      <c r="D2393" s="19" t="s">
        <v>90</v>
      </c>
      <c r="E2393" s="17">
        <v>8.03134424E9</v>
      </c>
      <c r="F2393" s="18"/>
      <c r="G2393" s="18"/>
      <c r="H2393" s="18"/>
      <c r="I2393" s="20">
        <f t="array" ref="I2393:J2393">IFNA(VLOOKUP(A2393,ENERGY!$A$2:$F$2692,{5,6},0),0)</f>
        <v>0</v>
      </c>
      <c r="J2393" s="20">
        <v>0.0</v>
      </c>
      <c r="K2393" s="20">
        <f t="array" ref="K2393:S2393">VLOOKUP(A2393,'HUMAN RESOURCES'!$A$2:$M$2692,{2,3,4,5,6,7,8,9,10},0)</f>
        <v>0.014</v>
      </c>
      <c r="L2393" s="20"/>
      <c r="M2393" s="20"/>
      <c r="N2393" s="20"/>
      <c r="O2393" s="20"/>
      <c r="P2393" s="20"/>
      <c r="Q2393" s="20"/>
      <c r="R2393" s="20">
        <v>56890.0</v>
      </c>
      <c r="S2393" s="20">
        <v>0.848</v>
      </c>
      <c r="T2393" s="20" t="str">
        <f t="array" ref="T2393:U2393">VLOOKUP(A2393,TOURISM!$A$2:$F$2692,{3,6},0)</f>
        <v/>
      </c>
      <c r="U2393" s="20"/>
      <c r="V2393" s="20" t="str">
        <f t="array" ref="V2393:AA2393">VLOOKUP(A2393,BUSINESS!$A$2:$J$2692,{4,5,6,7,8,9},0)</f>
        <v/>
      </c>
      <c r="W2393" s="20"/>
      <c r="X2393" s="20"/>
      <c r="Y2393" s="20"/>
      <c r="Z2393" s="20">
        <v>0.64</v>
      </c>
      <c r="AA2393" s="20">
        <v>1.037</v>
      </c>
      <c r="AB2393" s="21">
        <f t="shared" si="706"/>
        <v>141173.2157</v>
      </c>
      <c r="AC2393" s="20"/>
      <c r="AD2393" s="20"/>
      <c r="AE2393" s="20"/>
      <c r="AF2393" s="22" t="b">
        <f t="shared" si="4"/>
        <v>1</v>
      </c>
      <c r="AG2393" s="20" t="b">
        <f t="shared" si="5"/>
        <v>0</v>
      </c>
      <c r="AH2393" s="20" t="b">
        <f t="shared" si="6"/>
        <v>0</v>
      </c>
      <c r="AI2393" s="20" t="b">
        <f t="shared" si="7"/>
        <v>0</v>
      </c>
      <c r="AJ2393" s="20"/>
      <c r="AK2393" s="20"/>
      <c r="AL2393" s="20"/>
      <c r="AM2393" s="20"/>
      <c r="AN2393" s="20"/>
      <c r="AO2393" s="20"/>
      <c r="AP2393" s="20"/>
      <c r="AQ2393" s="20"/>
      <c r="AR2393" s="23"/>
      <c r="AS2393" s="23"/>
      <c r="AT2393" s="23"/>
      <c r="AU2393" s="23"/>
      <c r="AV2393" s="23"/>
    </row>
    <row r="2394" ht="15.75" customHeight="1">
      <c r="A2394" s="17" t="str">
        <f t="shared" si="1"/>
        <v>Greenland-The Americas2012</v>
      </c>
      <c r="B2394" s="17" t="s">
        <v>279</v>
      </c>
      <c r="C2394" s="18" t="s">
        <v>259</v>
      </c>
      <c r="D2394" s="19" t="s">
        <v>91</v>
      </c>
      <c r="E2394" s="17">
        <v>8.03387736E9</v>
      </c>
      <c r="F2394" s="18"/>
      <c r="G2394" s="18"/>
      <c r="H2394" s="18"/>
      <c r="I2394" s="20">
        <f t="array" ref="I2394:J2394">IFNA(VLOOKUP(A2394,ENERGY!$A$2:$F$2692,{5,6},0),0)</f>
        <v>0</v>
      </c>
      <c r="J2394" s="20">
        <v>0.0</v>
      </c>
      <c r="K2394" s="20">
        <f t="array" ref="K2394:S2394">VLOOKUP(A2394,'HUMAN RESOURCES'!$A$2:$M$2692,{2,3,4,5,6,7,8,9,10},0)</f>
        <v>0.014</v>
      </c>
      <c r="L2394" s="20"/>
      <c r="M2394" s="20"/>
      <c r="N2394" s="20"/>
      <c r="O2394" s="20"/>
      <c r="P2394" s="20"/>
      <c r="Q2394" s="20"/>
      <c r="R2394" s="20">
        <v>56810.0</v>
      </c>
      <c r="S2394" s="20">
        <v>0.852</v>
      </c>
      <c r="T2394" s="20" t="str">
        <f t="array" ref="T2394:U2394">VLOOKUP(A2394,TOURISM!$A$2:$F$2692,{3,6},0)</f>
        <v/>
      </c>
      <c r="U2394" s="20"/>
      <c r="V2394" s="20" t="str">
        <f t="array" ref="V2394:AA2394">VLOOKUP(A2394,BUSINESS!$A$2:$J$2692,{4,5,6,7,8,9},0)</f>
        <v/>
      </c>
      <c r="W2394" s="20"/>
      <c r="X2394" s="20"/>
      <c r="Y2394" s="20"/>
      <c r="Z2394" s="20">
        <v>0.649</v>
      </c>
      <c r="AA2394" s="20">
        <v>1.047</v>
      </c>
      <c r="AB2394" s="21">
        <f t="shared" si="706"/>
        <v>141416.6055</v>
      </c>
      <c r="AC2394" s="20"/>
      <c r="AD2394" s="20"/>
      <c r="AE2394" s="20"/>
      <c r="AF2394" s="22" t="b">
        <f t="shared" si="4"/>
        <v>1</v>
      </c>
      <c r="AG2394" s="20" t="b">
        <f t="shared" si="5"/>
        <v>0</v>
      </c>
      <c r="AH2394" s="20" t="b">
        <f t="shared" si="6"/>
        <v>0</v>
      </c>
      <c r="AI2394" s="20" t="b">
        <f t="shared" si="7"/>
        <v>0</v>
      </c>
      <c r="AJ2394" s="20"/>
      <c r="AK2394" s="20"/>
      <c r="AL2394" s="20"/>
      <c r="AM2394" s="20"/>
      <c r="AN2394" s="20"/>
      <c r="AO2394" s="20"/>
      <c r="AP2394" s="20"/>
      <c r="AQ2394" s="20"/>
      <c r="AR2394" s="23"/>
      <c r="AS2394" s="23"/>
      <c r="AT2394" s="23"/>
      <c r="AU2394" s="23"/>
      <c r="AV2394" s="23"/>
    </row>
    <row r="2395" ht="15.75" customHeight="1">
      <c r="A2395" s="17" t="str">
        <f t="shared" si="1"/>
        <v>Grenada-The Americas2000</v>
      </c>
      <c r="B2395" s="17" t="s">
        <v>280</v>
      </c>
      <c r="C2395" s="18" t="s">
        <v>259</v>
      </c>
      <c r="D2395" s="19" t="s">
        <v>76</v>
      </c>
      <c r="E2395" s="17">
        <v>8.035635713E9</v>
      </c>
      <c r="F2395" s="18">
        <v>0.066</v>
      </c>
      <c r="G2395" s="18">
        <v>339.0</v>
      </c>
      <c r="H2395" s="18">
        <v>0.116</v>
      </c>
      <c r="I2395" s="20" t="str">
        <f t="array" ref="I2395:J2395">IFNA(VLOOKUP(A2395,ENERGY!$A$2:$F$2692,{5,6},0),0)</f>
        <v/>
      </c>
      <c r="J2395" s="20"/>
      <c r="K2395" s="20">
        <f t="array" ref="K2395:S2395">VLOOKUP(A2395,'HUMAN RESOURCES'!$A$2:$M$2692,{2,3,4,5,6,7,8,9,10},0)</f>
        <v>0.019</v>
      </c>
      <c r="L2395" s="20">
        <v>0.014</v>
      </c>
      <c r="M2395" s="20">
        <v>73.0</v>
      </c>
      <c r="N2395" s="20">
        <v>68.0</v>
      </c>
      <c r="O2395" s="20">
        <v>0.35</v>
      </c>
      <c r="P2395" s="20">
        <v>0.572</v>
      </c>
      <c r="Q2395" s="20">
        <v>0.078</v>
      </c>
      <c r="R2395" s="20">
        <v>101620.0</v>
      </c>
      <c r="S2395" s="20">
        <v>0.359</v>
      </c>
      <c r="T2395" s="20">
        <f t="array" ref="T2395:U2395">VLOOKUP(A2395,TOURISM!$A$2:$F$2692,{3,6},0)</f>
        <v>93000000</v>
      </c>
      <c r="U2395" s="20">
        <v>8000000.0</v>
      </c>
      <c r="V2395" s="20" t="str">
        <f t="array" ref="V2395:AA2395">VLOOKUP(A2395,BUSINESS!$A$2:$J$2692,{4,5,6,7,8,9},0)</f>
        <v/>
      </c>
      <c r="W2395" s="20"/>
      <c r="X2395" s="20"/>
      <c r="Y2395" s="20"/>
      <c r="Z2395" s="20">
        <v>0.041</v>
      </c>
      <c r="AA2395" s="20">
        <v>0.042</v>
      </c>
      <c r="AB2395" s="21">
        <f t="shared" si="706"/>
        <v>79075.33668</v>
      </c>
      <c r="AC2395" s="20"/>
      <c r="AD2395" s="20"/>
      <c r="AE2395" s="20">
        <f t="shared" ref="AE2395:AE2589" si="779">U2395/R2395</f>
        <v>78.7246605</v>
      </c>
      <c r="AF2395" s="22" t="b">
        <f t="shared" si="4"/>
        <v>0</v>
      </c>
      <c r="AG2395" s="20" t="b">
        <f t="shared" si="5"/>
        <v>0</v>
      </c>
      <c r="AH2395" s="20" t="b">
        <f t="shared" si="6"/>
        <v>0</v>
      </c>
      <c r="AI2395" s="20" t="b">
        <f t="shared" si="7"/>
        <v>0</v>
      </c>
      <c r="AJ2395" s="20"/>
      <c r="AK2395" s="20"/>
      <c r="AL2395" s="20"/>
      <c r="AM2395" s="20"/>
      <c r="AN2395" s="20"/>
      <c r="AO2395" s="20"/>
      <c r="AP2395" s="20"/>
      <c r="AQ2395" s="20"/>
      <c r="AR2395" s="23"/>
      <c r="AS2395" s="23"/>
      <c r="AT2395" s="23"/>
      <c r="AU2395" s="23"/>
      <c r="AV2395" s="23"/>
    </row>
    <row r="2396" ht="15.75" customHeight="1">
      <c r="A2396" s="17" t="str">
        <f t="shared" si="1"/>
        <v>Grenada-The Americas2001</v>
      </c>
      <c r="B2396" s="17" t="s">
        <v>280</v>
      </c>
      <c r="C2396" s="18" t="s">
        <v>259</v>
      </c>
      <c r="D2396" s="19" t="s">
        <v>77</v>
      </c>
      <c r="E2396" s="17">
        <v>8.080496318E9</v>
      </c>
      <c r="F2396" s="18">
        <v>0.076</v>
      </c>
      <c r="G2396" s="18">
        <v>392.0</v>
      </c>
      <c r="H2396" s="18">
        <v>0.102</v>
      </c>
      <c r="I2396" s="20" t="str">
        <f t="array" ref="I2396:J2396">IFNA(VLOOKUP(A2396,ENERGY!$A$2:$F$2692,{5,6},0),0)</f>
        <v/>
      </c>
      <c r="J2396" s="20"/>
      <c r="K2396" s="20">
        <f t="array" ref="K2396:S2396">VLOOKUP(A2396,'HUMAN RESOURCES'!$A$2:$M$2692,{2,3,4,5,6,7,8,9,10},0)</f>
        <v>0.019</v>
      </c>
      <c r="L2396" s="20">
        <v>0.013</v>
      </c>
      <c r="M2396" s="20">
        <v>73.0</v>
      </c>
      <c r="N2396" s="20">
        <v>68.0</v>
      </c>
      <c r="O2396" s="20">
        <v>0.341</v>
      </c>
      <c r="P2396" s="20">
        <v>0.582</v>
      </c>
      <c r="Q2396" s="20">
        <v>0.077</v>
      </c>
      <c r="R2396" s="20">
        <v>101849.0</v>
      </c>
      <c r="S2396" s="20">
        <v>0.361</v>
      </c>
      <c r="T2396" s="20">
        <f t="array" ref="T2396:U2396">VLOOKUP(A2396,TOURISM!$A$2:$F$2692,{3,6},0)</f>
        <v>83000000</v>
      </c>
      <c r="U2396" s="20">
        <v>8000000.0</v>
      </c>
      <c r="V2396" s="20" t="str">
        <f t="array" ref="V2396:AA2396">VLOOKUP(A2396,BUSINESS!$A$2:$J$2692,{4,5,6,7,8,9},0)</f>
        <v/>
      </c>
      <c r="W2396" s="20"/>
      <c r="X2396" s="20"/>
      <c r="Y2396" s="20"/>
      <c r="Z2396" s="20">
        <v>0.051</v>
      </c>
      <c r="AA2396" s="20">
        <v>0.063</v>
      </c>
      <c r="AB2396" s="21">
        <f t="shared" si="706"/>
        <v>79338.0035</v>
      </c>
      <c r="AC2396" s="20"/>
      <c r="AD2396" s="20"/>
      <c r="AE2396" s="20">
        <f t="shared" si="779"/>
        <v>78.54765388</v>
      </c>
      <c r="AF2396" s="22" t="b">
        <f t="shared" si="4"/>
        <v>0</v>
      </c>
      <c r="AG2396" s="20" t="b">
        <f t="shared" si="5"/>
        <v>0</v>
      </c>
      <c r="AH2396" s="20" t="b">
        <f t="shared" si="6"/>
        <v>0</v>
      </c>
      <c r="AI2396" s="20" t="b">
        <f t="shared" si="7"/>
        <v>0</v>
      </c>
      <c r="AJ2396" s="20"/>
      <c r="AK2396" s="20"/>
      <c r="AL2396" s="20"/>
      <c r="AM2396" s="20"/>
      <c r="AN2396" s="20"/>
      <c r="AO2396" s="20"/>
      <c r="AP2396" s="20"/>
      <c r="AQ2396" s="20"/>
      <c r="AR2396" s="23"/>
      <c r="AS2396" s="23"/>
      <c r="AT2396" s="23"/>
      <c r="AU2396" s="23"/>
      <c r="AV2396" s="23"/>
    </row>
    <row r="2397" ht="15.75" customHeight="1">
      <c r="A2397" s="17" t="str">
        <f t="shared" si="1"/>
        <v>Grenada-The Americas2002</v>
      </c>
      <c r="B2397" s="17" t="s">
        <v>280</v>
      </c>
      <c r="C2397" s="18" t="s">
        <v>259</v>
      </c>
      <c r="D2397" s="19" t="s">
        <v>79</v>
      </c>
      <c r="E2397" s="17">
        <v>8.081982438E9</v>
      </c>
      <c r="F2397" s="18">
        <v>0.066</v>
      </c>
      <c r="G2397" s="18">
        <v>353.0</v>
      </c>
      <c r="H2397" s="18">
        <v>0.113</v>
      </c>
      <c r="I2397" s="20" t="str">
        <f t="array" ref="I2397:J2397">IFNA(VLOOKUP(A2397,ENERGY!$A$2:$F$2692,{5,6},0),0)</f>
        <v/>
      </c>
      <c r="J2397" s="20">
        <v>260.0</v>
      </c>
      <c r="K2397" s="20">
        <f t="array" ref="K2397:S2397">VLOOKUP(A2397,'HUMAN RESOURCES'!$A$2:$M$2692,{2,3,4,5,6,7,8,9,10},0)</f>
        <v>0.019</v>
      </c>
      <c r="L2397" s="20">
        <v>0.013</v>
      </c>
      <c r="M2397" s="20">
        <v>73.0</v>
      </c>
      <c r="N2397" s="20">
        <v>68.0</v>
      </c>
      <c r="O2397" s="20">
        <v>0.33</v>
      </c>
      <c r="P2397" s="20">
        <v>0.592</v>
      </c>
      <c r="Q2397" s="20">
        <v>0.077</v>
      </c>
      <c r="R2397" s="20">
        <v>102099.0</v>
      </c>
      <c r="S2397" s="20">
        <v>0.361</v>
      </c>
      <c r="T2397" s="20">
        <f t="array" ref="T2397:U2397">VLOOKUP(A2397,TOURISM!$A$2:$F$2692,{3,6},0)</f>
        <v>91000000</v>
      </c>
      <c r="U2397" s="20">
        <v>8000000.0</v>
      </c>
      <c r="V2397" s="20" t="str">
        <f t="array" ref="V2397:AA2397">VLOOKUP(A2397,BUSINESS!$A$2:$J$2692,{4,5,6,7,8,9},0)</f>
        <v/>
      </c>
      <c r="W2397" s="20"/>
      <c r="X2397" s="20"/>
      <c r="Y2397" s="20"/>
      <c r="Z2397" s="20">
        <v>0.148</v>
      </c>
      <c r="AA2397" s="20">
        <v>0.074</v>
      </c>
      <c r="AB2397" s="21">
        <f t="shared" si="706"/>
        <v>79158.29183</v>
      </c>
      <c r="AC2397" s="20"/>
      <c r="AD2397" s="20">
        <f t="shared" ref="AD2397:AD2400" si="780">J2397/R2397</f>
        <v>0.002546547958</v>
      </c>
      <c r="AE2397" s="20">
        <f t="shared" si="779"/>
        <v>78.3553218</v>
      </c>
      <c r="AF2397" s="22" t="b">
        <f t="shared" si="4"/>
        <v>0</v>
      </c>
      <c r="AG2397" s="20" t="b">
        <f t="shared" si="5"/>
        <v>0</v>
      </c>
      <c r="AH2397" s="20" t="b">
        <f t="shared" si="6"/>
        <v>0</v>
      </c>
      <c r="AI2397" s="20" t="b">
        <f t="shared" si="7"/>
        <v>0</v>
      </c>
      <c r="AJ2397" s="20"/>
      <c r="AK2397" s="20"/>
      <c r="AL2397" s="20"/>
      <c r="AM2397" s="20"/>
      <c r="AN2397" s="20"/>
      <c r="AO2397" s="20"/>
      <c r="AP2397" s="20"/>
      <c r="AQ2397" s="20"/>
      <c r="AR2397" s="23"/>
      <c r="AS2397" s="23"/>
      <c r="AT2397" s="23"/>
      <c r="AU2397" s="23"/>
      <c r="AV2397" s="23"/>
    </row>
    <row r="2398" ht="15.75" customHeight="1">
      <c r="A2398" s="17" t="str">
        <f t="shared" si="1"/>
        <v>Grenada-The Americas2003</v>
      </c>
      <c r="B2398" s="17" t="s">
        <v>280</v>
      </c>
      <c r="C2398" s="18" t="s">
        <v>259</v>
      </c>
      <c r="D2398" s="19" t="s">
        <v>81</v>
      </c>
      <c r="E2398" s="17">
        <v>8.082396526E9</v>
      </c>
      <c r="F2398" s="18">
        <v>0.062</v>
      </c>
      <c r="G2398" s="18">
        <v>359.0</v>
      </c>
      <c r="H2398" s="18">
        <v>0.12</v>
      </c>
      <c r="I2398" s="20" t="str">
        <f t="array" ref="I2398:J2398">IFNA(VLOOKUP(A2398,ENERGY!$A$2:$F$2692,{5,6},0),0)</f>
        <v/>
      </c>
      <c r="J2398" s="20">
        <v>253.0</v>
      </c>
      <c r="K2398" s="20">
        <f t="array" ref="K2398:S2398">VLOOKUP(A2398,'HUMAN RESOURCES'!$A$2:$M$2692,{2,3,4,5,6,7,8,9,10},0)</f>
        <v>0.019</v>
      </c>
      <c r="L2398" s="20">
        <v>0.013</v>
      </c>
      <c r="M2398" s="20">
        <v>73.0</v>
      </c>
      <c r="N2398" s="20">
        <v>69.0</v>
      </c>
      <c r="O2398" s="20">
        <v>0.319</v>
      </c>
      <c r="P2398" s="20">
        <v>0.603</v>
      </c>
      <c r="Q2398" s="20">
        <v>0.077</v>
      </c>
      <c r="R2398" s="20">
        <v>102369.0</v>
      </c>
      <c r="S2398" s="20">
        <v>0.36</v>
      </c>
      <c r="T2398" s="20">
        <f t="array" ref="T2398:U2398">VLOOKUP(A2398,TOURISM!$A$2:$F$2692,{3,6},0)</f>
        <v>104000000</v>
      </c>
      <c r="U2398" s="20">
        <v>8000000.0</v>
      </c>
      <c r="V2398" s="20" t="str">
        <f t="array" ref="V2398:AA2398">VLOOKUP(A2398,BUSINESS!$A$2:$J$2692,{4,5,6,7,8,9},0)</f>
        <v/>
      </c>
      <c r="W2398" s="20"/>
      <c r="X2398" s="20"/>
      <c r="Y2398" s="20"/>
      <c r="Z2398" s="20">
        <v>0.186</v>
      </c>
      <c r="AA2398" s="20">
        <v>0.413</v>
      </c>
      <c r="AB2398" s="21">
        <f t="shared" si="706"/>
        <v>78953.55553</v>
      </c>
      <c r="AC2398" s="20"/>
      <c r="AD2398" s="20">
        <f t="shared" si="780"/>
        <v>0.002471451318</v>
      </c>
      <c r="AE2398" s="20">
        <f t="shared" si="779"/>
        <v>78.14865829</v>
      </c>
      <c r="AF2398" s="22" t="b">
        <f t="shared" si="4"/>
        <v>0</v>
      </c>
      <c r="AG2398" s="20" t="b">
        <f t="shared" si="5"/>
        <v>0</v>
      </c>
      <c r="AH2398" s="20" t="b">
        <f t="shared" si="6"/>
        <v>0</v>
      </c>
      <c r="AI2398" s="20" t="b">
        <f t="shared" si="7"/>
        <v>0</v>
      </c>
      <c r="AJ2398" s="20"/>
      <c r="AK2398" s="20"/>
      <c r="AL2398" s="20"/>
      <c r="AM2398" s="20"/>
      <c r="AN2398" s="20"/>
      <c r="AO2398" s="20"/>
      <c r="AP2398" s="20"/>
      <c r="AQ2398" s="20"/>
      <c r="AR2398" s="23"/>
      <c r="AS2398" s="23"/>
      <c r="AT2398" s="23"/>
      <c r="AU2398" s="23"/>
      <c r="AV2398" s="23"/>
    </row>
    <row r="2399" ht="15.75" customHeight="1">
      <c r="A2399" s="17" t="str">
        <f t="shared" si="1"/>
        <v>Grenada-The Americas2004</v>
      </c>
      <c r="B2399" s="17" t="s">
        <v>280</v>
      </c>
      <c r="C2399" s="18" t="s">
        <v>259</v>
      </c>
      <c r="D2399" s="19" t="s">
        <v>83</v>
      </c>
      <c r="E2399" s="17">
        <v>8.091384891E9</v>
      </c>
      <c r="F2399" s="18">
        <v>0.058</v>
      </c>
      <c r="G2399" s="18">
        <v>342.0</v>
      </c>
      <c r="H2399" s="18">
        <v>0.102</v>
      </c>
      <c r="I2399" s="20" t="str">
        <f t="array" ref="I2399:J2399">IFNA(VLOOKUP(A2399,ENERGY!$A$2:$F$2692,{5,6},0),0)</f>
        <v/>
      </c>
      <c r="J2399" s="20">
        <v>260.0</v>
      </c>
      <c r="K2399" s="20">
        <f t="array" ref="K2399:S2399">VLOOKUP(A2399,'HUMAN RESOURCES'!$A$2:$M$2692,{2,3,4,5,6,7,8,9,10},0)</f>
        <v>0.019</v>
      </c>
      <c r="L2399" s="20">
        <v>0.013</v>
      </c>
      <c r="M2399" s="20">
        <v>74.0</v>
      </c>
      <c r="N2399" s="20">
        <v>69.0</v>
      </c>
      <c r="O2399" s="20">
        <v>0.309</v>
      </c>
      <c r="P2399" s="20">
        <v>0.614</v>
      </c>
      <c r="Q2399" s="20">
        <v>0.077</v>
      </c>
      <c r="R2399" s="20">
        <v>102655.0</v>
      </c>
      <c r="S2399" s="20">
        <v>0.36</v>
      </c>
      <c r="T2399" s="20">
        <f t="array" ref="T2399:U2399">VLOOKUP(A2399,TOURISM!$A$2:$F$2692,{3,6},0)</f>
        <v>86000000</v>
      </c>
      <c r="U2399" s="20">
        <v>9000000.0</v>
      </c>
      <c r="V2399" s="20" t="str">
        <f t="array" ref="V2399:AA2399">VLOOKUP(A2399,BUSINESS!$A$2:$J$2692,{4,5,6,7,8,9},0)</f>
        <v/>
      </c>
      <c r="W2399" s="20"/>
      <c r="X2399" s="20"/>
      <c r="Y2399" s="20"/>
      <c r="Z2399" s="20">
        <v>0.196</v>
      </c>
      <c r="AA2399" s="20">
        <v>0.422</v>
      </c>
      <c r="AB2399" s="21">
        <f t="shared" si="706"/>
        <v>78821.14745</v>
      </c>
      <c r="AC2399" s="20"/>
      <c r="AD2399" s="20">
        <f t="shared" si="780"/>
        <v>0.002532755346</v>
      </c>
      <c r="AE2399" s="20">
        <f t="shared" si="779"/>
        <v>87.67230042</v>
      </c>
      <c r="AF2399" s="22" t="b">
        <f t="shared" si="4"/>
        <v>0</v>
      </c>
      <c r="AG2399" s="20" t="b">
        <f t="shared" si="5"/>
        <v>0</v>
      </c>
      <c r="AH2399" s="20" t="b">
        <f t="shared" si="6"/>
        <v>0</v>
      </c>
      <c r="AI2399" s="20" t="b">
        <f t="shared" si="7"/>
        <v>0</v>
      </c>
      <c r="AJ2399" s="20"/>
      <c r="AK2399" s="20"/>
      <c r="AL2399" s="20"/>
      <c r="AM2399" s="20"/>
      <c r="AN2399" s="20"/>
      <c r="AO2399" s="20"/>
      <c r="AP2399" s="20"/>
      <c r="AQ2399" s="20"/>
      <c r="AR2399" s="23"/>
      <c r="AS2399" s="23"/>
      <c r="AT2399" s="23"/>
      <c r="AU2399" s="23"/>
      <c r="AV2399" s="23"/>
    </row>
    <row r="2400" ht="15.75" customHeight="1">
      <c r="A2400" s="17" t="str">
        <f t="shared" si="1"/>
        <v>Grenada-The Americas2005</v>
      </c>
      <c r="B2400" s="17" t="s">
        <v>280</v>
      </c>
      <c r="C2400" s="18" t="s">
        <v>259</v>
      </c>
      <c r="D2400" s="19" t="s">
        <v>84</v>
      </c>
      <c r="E2400" s="17">
        <v>8.099400961E9</v>
      </c>
      <c r="F2400" s="18">
        <v>0.061</v>
      </c>
      <c r="G2400" s="18">
        <v>412.0</v>
      </c>
      <c r="H2400" s="18">
        <v>0.101</v>
      </c>
      <c r="I2400" s="20">
        <f t="array" ref="I2400:J2400">IFNA(VLOOKUP(A2400,ENERGY!$A$2:$F$2692,{5,6},0),0)</f>
        <v>74</v>
      </c>
      <c r="J2400" s="20">
        <v>205.0</v>
      </c>
      <c r="K2400" s="20">
        <f t="array" ref="K2400:S2400">VLOOKUP(A2400,'HUMAN RESOURCES'!$A$2:$M$2692,{2,3,4,5,6,7,8,9,10},0)</f>
        <v>0.019</v>
      </c>
      <c r="L2400" s="20">
        <v>0.013</v>
      </c>
      <c r="M2400" s="20">
        <v>74.0</v>
      </c>
      <c r="N2400" s="20">
        <v>69.0</v>
      </c>
      <c r="O2400" s="20">
        <v>0.3</v>
      </c>
      <c r="P2400" s="20">
        <v>0.623</v>
      </c>
      <c r="Q2400" s="20">
        <v>0.077</v>
      </c>
      <c r="R2400" s="20">
        <v>102951.0</v>
      </c>
      <c r="S2400" s="20">
        <v>0.359</v>
      </c>
      <c r="T2400" s="20">
        <f t="array" ref="T2400:U2400">VLOOKUP(A2400,TOURISM!$A$2:$F$2692,{3,6},0)</f>
        <v>71000000</v>
      </c>
      <c r="U2400" s="20">
        <v>1.0E7</v>
      </c>
      <c r="V2400" s="20">
        <f t="array" ref="V2400:AA2400">VLOOKUP(A2400,BUSINESS!$A$2:$J$2692,{4,5,6,7,8,9},0)</f>
        <v>0.453</v>
      </c>
      <c r="W2400" s="20">
        <v>20.0</v>
      </c>
      <c r="X2400" s="20"/>
      <c r="Y2400" s="20">
        <v>140.0</v>
      </c>
      <c r="Z2400" s="20">
        <v>0.205</v>
      </c>
      <c r="AA2400" s="20">
        <v>0.455</v>
      </c>
      <c r="AB2400" s="21">
        <f t="shared" si="706"/>
        <v>78672.38746</v>
      </c>
      <c r="AC2400" s="20">
        <f>I2400/R2400</f>
        <v>0.0007187885499</v>
      </c>
      <c r="AD2400" s="20">
        <f t="shared" si="780"/>
        <v>0.00199123855</v>
      </c>
      <c r="AE2400" s="20">
        <f t="shared" si="779"/>
        <v>97.13358782</v>
      </c>
      <c r="AF2400" s="22" t="b">
        <f t="shared" si="4"/>
        <v>0</v>
      </c>
      <c r="AG2400" s="20" t="b">
        <f t="shared" si="5"/>
        <v>0</v>
      </c>
      <c r="AH2400" s="20" t="b">
        <f t="shared" si="6"/>
        <v>0</v>
      </c>
      <c r="AI2400" s="20" t="b">
        <f t="shared" si="7"/>
        <v>0</v>
      </c>
      <c r="AJ2400" s="20"/>
      <c r="AK2400" s="20"/>
      <c r="AL2400" s="20"/>
      <c r="AM2400" s="20"/>
      <c r="AN2400" s="20"/>
      <c r="AO2400" s="20"/>
      <c r="AP2400" s="20"/>
      <c r="AQ2400" s="20"/>
      <c r="AR2400" s="23"/>
      <c r="AS2400" s="23"/>
      <c r="AT2400" s="23"/>
      <c r="AU2400" s="23"/>
      <c r="AV2400" s="23"/>
    </row>
    <row r="2401" ht="15.75" customHeight="1">
      <c r="A2401" s="17" t="str">
        <f t="shared" si="1"/>
        <v>Grenada-The Americas2006</v>
      </c>
      <c r="B2401" s="17" t="s">
        <v>280</v>
      </c>
      <c r="C2401" s="18" t="s">
        <v>259</v>
      </c>
      <c r="D2401" s="19" t="s">
        <v>85</v>
      </c>
      <c r="E2401" s="17">
        <v>8.104355717E9</v>
      </c>
      <c r="F2401" s="18">
        <v>0.064</v>
      </c>
      <c r="G2401" s="18">
        <v>435.0</v>
      </c>
      <c r="H2401" s="18">
        <v>0.099</v>
      </c>
      <c r="I2401" s="20">
        <f t="array" ref="I2401:J2401">IFNA(VLOOKUP(A2401,ENERGY!$A$2:$F$2692,{5,6},0),0)</f>
        <v>0</v>
      </c>
      <c r="J2401" s="20">
        <v>0.0</v>
      </c>
      <c r="K2401" s="20">
        <f t="array" ref="K2401:S2401">VLOOKUP(A2401,'HUMAN RESOURCES'!$A$2:$M$2692,{2,3,4,5,6,7,8,9,10},0)</f>
        <v>0.019</v>
      </c>
      <c r="L2401" s="20">
        <v>0.013</v>
      </c>
      <c r="M2401" s="20">
        <v>74.0</v>
      </c>
      <c r="N2401" s="20">
        <v>69.0</v>
      </c>
      <c r="O2401" s="20">
        <v>0.293</v>
      </c>
      <c r="P2401" s="20">
        <v>0.631</v>
      </c>
      <c r="Q2401" s="20">
        <v>0.076</v>
      </c>
      <c r="R2401" s="20">
        <v>103260.0</v>
      </c>
      <c r="S2401" s="20">
        <v>0.359</v>
      </c>
      <c r="T2401" s="20">
        <f t="array" ref="T2401:U2401">VLOOKUP(A2401,TOURISM!$A$2:$F$2692,{3,6},0)</f>
        <v>94000000</v>
      </c>
      <c r="U2401" s="20">
        <v>1.6E7</v>
      </c>
      <c r="V2401" s="20">
        <f t="array" ref="V2401:AA2401">VLOOKUP(A2401,BUSINESS!$A$2:$J$2692,{4,5,6,7,8,9},0)</f>
        <v>0.453</v>
      </c>
      <c r="W2401" s="20">
        <v>20.0</v>
      </c>
      <c r="X2401" s="20"/>
      <c r="Y2401" s="20">
        <v>140.0</v>
      </c>
      <c r="Z2401" s="20">
        <v>0.214</v>
      </c>
      <c r="AA2401" s="20">
        <v>0.447</v>
      </c>
      <c r="AB2401" s="21">
        <f t="shared" si="706"/>
        <v>78484.94787</v>
      </c>
      <c r="AC2401" s="20"/>
      <c r="AD2401" s="20"/>
      <c r="AE2401" s="20">
        <f t="shared" si="779"/>
        <v>154.9486733</v>
      </c>
      <c r="AF2401" s="22" t="b">
        <f t="shared" si="4"/>
        <v>0</v>
      </c>
      <c r="AG2401" s="20" t="b">
        <f t="shared" si="5"/>
        <v>0</v>
      </c>
      <c r="AH2401" s="20" t="b">
        <f t="shared" si="6"/>
        <v>0</v>
      </c>
      <c r="AI2401" s="20" t="b">
        <f t="shared" si="7"/>
        <v>0</v>
      </c>
      <c r="AJ2401" s="20"/>
      <c r="AK2401" s="20"/>
      <c r="AL2401" s="20"/>
      <c r="AM2401" s="20"/>
      <c r="AN2401" s="20"/>
      <c r="AO2401" s="20"/>
      <c r="AP2401" s="20"/>
      <c r="AQ2401" s="20"/>
      <c r="AR2401" s="23"/>
      <c r="AS2401" s="23"/>
      <c r="AT2401" s="23"/>
      <c r="AU2401" s="23"/>
      <c r="AV2401" s="23"/>
    </row>
    <row r="2402" ht="15.75" customHeight="1">
      <c r="A2402" s="17" t="str">
        <f t="shared" si="1"/>
        <v>Grenada-The Americas2007</v>
      </c>
      <c r="B2402" s="17" t="s">
        <v>280</v>
      </c>
      <c r="C2402" s="18" t="s">
        <v>259</v>
      </c>
      <c r="D2402" s="19" t="s">
        <v>86</v>
      </c>
      <c r="E2402" s="17">
        <v>8.130258976E9</v>
      </c>
      <c r="F2402" s="18">
        <v>0.061</v>
      </c>
      <c r="G2402" s="18">
        <v>448.0</v>
      </c>
      <c r="H2402" s="18">
        <v>0.098</v>
      </c>
      <c r="I2402" s="20">
        <f t="array" ref="I2402:J2402">IFNA(VLOOKUP(A2402,ENERGY!$A$2:$F$2692,{5,6},0),0)</f>
        <v>81</v>
      </c>
      <c r="J2402" s="20">
        <v>238.0</v>
      </c>
      <c r="K2402" s="20">
        <f t="array" ref="K2402:S2402">VLOOKUP(A2402,'HUMAN RESOURCES'!$A$2:$M$2692,{2,3,4,5,6,7,8,9,10},0)</f>
        <v>0.019</v>
      </c>
      <c r="L2402" s="20">
        <v>0.012</v>
      </c>
      <c r="M2402" s="20">
        <v>74.0</v>
      </c>
      <c r="N2402" s="20">
        <v>69.0</v>
      </c>
      <c r="O2402" s="20">
        <v>0.287</v>
      </c>
      <c r="P2402" s="20">
        <v>0.638</v>
      </c>
      <c r="Q2402" s="20">
        <v>0.075</v>
      </c>
      <c r="R2402" s="20">
        <v>103586.0</v>
      </c>
      <c r="S2402" s="20">
        <v>0.358</v>
      </c>
      <c r="T2402" s="20">
        <f t="array" ref="T2402:U2402">VLOOKUP(A2402,TOURISM!$A$2:$F$2692,{3,6},0)</f>
        <v>129000000</v>
      </c>
      <c r="U2402" s="20">
        <v>1.6E7</v>
      </c>
      <c r="V2402" s="20">
        <f t="array" ref="V2402:AA2402">VLOOKUP(A2402,BUSINESS!$A$2:$J$2692,{4,5,6,7,8,9},0)</f>
        <v>0.453</v>
      </c>
      <c r="W2402" s="20">
        <v>20.0</v>
      </c>
      <c r="X2402" s="20"/>
      <c r="Y2402" s="20">
        <v>140.0</v>
      </c>
      <c r="Z2402" s="20">
        <v>0.223</v>
      </c>
      <c r="AA2402" s="20">
        <v>0.496</v>
      </c>
      <c r="AB2402" s="21">
        <f t="shared" si="706"/>
        <v>78488.00973</v>
      </c>
      <c r="AC2402" s="20">
        <f>I2402/R2402</f>
        <v>0.000781958952</v>
      </c>
      <c r="AD2402" s="20">
        <f>J2402/R2402</f>
        <v>0.002297607785</v>
      </c>
      <c r="AE2402" s="20">
        <f t="shared" si="779"/>
        <v>154.4610276</v>
      </c>
      <c r="AF2402" s="22" t="b">
        <f t="shared" si="4"/>
        <v>0</v>
      </c>
      <c r="AG2402" s="20" t="b">
        <f t="shared" si="5"/>
        <v>0</v>
      </c>
      <c r="AH2402" s="20" t="b">
        <f t="shared" si="6"/>
        <v>0</v>
      </c>
      <c r="AI2402" s="20" t="b">
        <f t="shared" si="7"/>
        <v>0</v>
      </c>
      <c r="AJ2402" s="20"/>
      <c r="AK2402" s="20"/>
      <c r="AL2402" s="20"/>
      <c r="AM2402" s="20"/>
      <c r="AN2402" s="20"/>
      <c r="AO2402" s="20"/>
      <c r="AP2402" s="20"/>
      <c r="AQ2402" s="20"/>
      <c r="AR2402" s="23"/>
      <c r="AS2402" s="23"/>
      <c r="AT2402" s="23"/>
      <c r="AU2402" s="23"/>
      <c r="AV2402" s="23"/>
    </row>
    <row r="2403" ht="15.75" customHeight="1">
      <c r="A2403" s="17" t="str">
        <f t="shared" si="1"/>
        <v>Grenada-The Americas2008</v>
      </c>
      <c r="B2403" s="17" t="s">
        <v>280</v>
      </c>
      <c r="C2403" s="18" t="s">
        <v>259</v>
      </c>
      <c r="D2403" s="19" t="s">
        <v>87</v>
      </c>
      <c r="E2403" s="17">
        <v>8.14029408E9</v>
      </c>
      <c r="F2403" s="18">
        <v>0.06</v>
      </c>
      <c r="G2403" s="18">
        <v>474.0</v>
      </c>
      <c r="H2403" s="18">
        <v>0.095</v>
      </c>
      <c r="I2403" s="20">
        <f t="array" ref="I2403:J2403">IFNA(VLOOKUP(A2403,ENERGY!$A$2:$F$2692,{5,6},0),0)</f>
        <v>0</v>
      </c>
      <c r="J2403" s="20">
        <v>0.0</v>
      </c>
      <c r="K2403" s="20">
        <f t="array" ref="K2403:S2403">VLOOKUP(A2403,'HUMAN RESOURCES'!$A$2:$M$2692,{2,3,4,5,6,7,8,9,10},0)</f>
        <v>0.019</v>
      </c>
      <c r="L2403" s="20">
        <v>0.012</v>
      </c>
      <c r="M2403" s="20">
        <v>74.0</v>
      </c>
      <c r="N2403" s="20">
        <v>70.0</v>
      </c>
      <c r="O2403" s="20">
        <v>0.282</v>
      </c>
      <c r="P2403" s="20">
        <v>0.643</v>
      </c>
      <c r="Q2403" s="20">
        <v>0.074</v>
      </c>
      <c r="R2403" s="20">
        <v>103932.0</v>
      </c>
      <c r="S2403" s="20">
        <v>0.358</v>
      </c>
      <c r="T2403" s="20">
        <f t="array" ref="T2403:U2403">VLOOKUP(A2403,TOURISM!$A$2:$F$2692,{3,6},0)</f>
        <v>127000000</v>
      </c>
      <c r="U2403" s="20">
        <v>1.1E7</v>
      </c>
      <c r="V2403" s="20">
        <f t="array" ref="V2403:AA2403">VLOOKUP(A2403,BUSINESS!$A$2:$J$2692,{4,5,6,7,8,9},0)</f>
        <v>0.453</v>
      </c>
      <c r="W2403" s="20">
        <v>20.0</v>
      </c>
      <c r="X2403" s="20"/>
      <c r="Y2403" s="20">
        <v>140.0</v>
      </c>
      <c r="Z2403" s="20">
        <v>0.232</v>
      </c>
      <c r="AA2403" s="20">
        <v>0.578</v>
      </c>
      <c r="AB2403" s="21">
        <f t="shared" si="706"/>
        <v>78323.26983</v>
      </c>
      <c r="AC2403" s="20"/>
      <c r="AD2403" s="20"/>
      <c r="AE2403" s="20">
        <f t="shared" si="779"/>
        <v>105.8384328</v>
      </c>
      <c r="AF2403" s="22" t="b">
        <f t="shared" si="4"/>
        <v>0</v>
      </c>
      <c r="AG2403" s="20" t="b">
        <f t="shared" si="5"/>
        <v>0</v>
      </c>
      <c r="AH2403" s="20" t="b">
        <f t="shared" si="6"/>
        <v>0</v>
      </c>
      <c r="AI2403" s="20" t="b">
        <f t="shared" si="7"/>
        <v>0</v>
      </c>
      <c r="AJ2403" s="20"/>
      <c r="AK2403" s="20"/>
      <c r="AL2403" s="20"/>
      <c r="AM2403" s="20"/>
      <c r="AN2403" s="20"/>
      <c r="AO2403" s="20"/>
      <c r="AP2403" s="20"/>
      <c r="AQ2403" s="20"/>
      <c r="AR2403" s="23"/>
      <c r="AS2403" s="23"/>
      <c r="AT2403" s="23"/>
      <c r="AU2403" s="23"/>
      <c r="AV2403" s="23"/>
    </row>
    <row r="2404" ht="15.75" customHeight="1">
      <c r="A2404" s="17" t="str">
        <f t="shared" si="1"/>
        <v>Grenada-The Americas2009</v>
      </c>
      <c r="B2404" s="17" t="s">
        <v>280</v>
      </c>
      <c r="C2404" s="18" t="s">
        <v>259</v>
      </c>
      <c r="D2404" s="19" t="s">
        <v>88</v>
      </c>
      <c r="E2404" s="17">
        <v>8.141513292E9</v>
      </c>
      <c r="F2404" s="18">
        <v>0.062</v>
      </c>
      <c r="G2404" s="18">
        <v>462.0</v>
      </c>
      <c r="H2404" s="18">
        <v>0.11</v>
      </c>
      <c r="I2404" s="20" t="str">
        <f t="array" ref="I2404:J2404">IFNA(VLOOKUP(A2404,ENERGY!$A$2:$F$2692,{5,6},0),0)</f>
        <v/>
      </c>
      <c r="J2404" s="20">
        <v>205.0</v>
      </c>
      <c r="K2404" s="20">
        <f t="array" ref="K2404:S2404">VLOOKUP(A2404,'HUMAN RESOURCES'!$A$2:$M$2692,{2,3,4,5,6,7,8,9,10},0)</f>
        <v>0.019</v>
      </c>
      <c r="L2404" s="20">
        <v>0.012</v>
      </c>
      <c r="M2404" s="20">
        <v>75.0</v>
      </c>
      <c r="N2404" s="20">
        <v>70.0</v>
      </c>
      <c r="O2404" s="20">
        <v>0.279</v>
      </c>
      <c r="P2404" s="20">
        <v>0.648</v>
      </c>
      <c r="Q2404" s="20">
        <v>0.073</v>
      </c>
      <c r="R2404" s="20">
        <v>104296.0</v>
      </c>
      <c r="S2404" s="20">
        <v>0.357</v>
      </c>
      <c r="T2404" s="20">
        <f t="array" ref="T2404:U2404">VLOOKUP(A2404,TOURISM!$A$2:$F$2692,{3,6},0)</f>
        <v>112000000</v>
      </c>
      <c r="U2404" s="20">
        <v>1.0E7</v>
      </c>
      <c r="V2404" s="20">
        <f t="array" ref="V2404:AA2404">VLOOKUP(A2404,BUSINESS!$A$2:$J$2692,{4,5,6,7,8,9},0)</f>
        <v>0.453</v>
      </c>
      <c r="W2404" s="20">
        <v>20.0</v>
      </c>
      <c r="X2404" s="20"/>
      <c r="Y2404" s="20">
        <v>140.0</v>
      </c>
      <c r="Z2404" s="20">
        <v>0.241</v>
      </c>
      <c r="AA2404" s="20">
        <v>1.097</v>
      </c>
      <c r="AB2404" s="21">
        <f t="shared" si="706"/>
        <v>78061.60631</v>
      </c>
      <c r="AC2404" s="20"/>
      <c r="AD2404" s="20">
        <f t="shared" ref="AD2404:AD2405" si="781">J2404/R2404</f>
        <v>0.001965559561</v>
      </c>
      <c r="AE2404" s="20">
        <f t="shared" si="779"/>
        <v>95.88095421</v>
      </c>
      <c r="AF2404" s="22" t="b">
        <f t="shared" si="4"/>
        <v>0</v>
      </c>
      <c r="AG2404" s="20" t="b">
        <f t="shared" si="5"/>
        <v>0</v>
      </c>
      <c r="AH2404" s="20" t="b">
        <f t="shared" si="6"/>
        <v>0</v>
      </c>
      <c r="AI2404" s="20" t="b">
        <f t="shared" si="7"/>
        <v>0</v>
      </c>
      <c r="AJ2404" s="20"/>
      <c r="AK2404" s="20"/>
      <c r="AL2404" s="20"/>
      <c r="AM2404" s="20"/>
      <c r="AN2404" s="20"/>
      <c r="AO2404" s="20"/>
      <c r="AP2404" s="20"/>
      <c r="AQ2404" s="20"/>
      <c r="AR2404" s="23"/>
      <c r="AS2404" s="23"/>
      <c r="AT2404" s="23"/>
      <c r="AU2404" s="23"/>
      <c r="AV2404" s="23"/>
    </row>
    <row r="2405" ht="15.75" customHeight="1">
      <c r="A2405" s="17" t="str">
        <f t="shared" si="1"/>
        <v>Grenada-The Americas2010</v>
      </c>
      <c r="B2405" s="17" t="s">
        <v>280</v>
      </c>
      <c r="C2405" s="18" t="s">
        <v>259</v>
      </c>
      <c r="D2405" s="19" t="s">
        <v>89</v>
      </c>
      <c r="E2405" s="17">
        <v>8.149004E9</v>
      </c>
      <c r="F2405" s="18">
        <v>0.06</v>
      </c>
      <c r="G2405" s="18">
        <v>438.0</v>
      </c>
      <c r="H2405" s="18">
        <v>0.106</v>
      </c>
      <c r="I2405" s="20">
        <f t="array" ref="I2405:J2405">IFNA(VLOOKUP(A2405,ENERGY!$A$2:$F$2692,{5,6},0),0)</f>
        <v>81</v>
      </c>
      <c r="J2405" s="20">
        <v>231.0</v>
      </c>
      <c r="K2405" s="20">
        <f t="array" ref="K2405:S2405">VLOOKUP(A2405,'HUMAN RESOURCES'!$A$2:$M$2692,{2,3,4,5,6,7,8,9,10},0)</f>
        <v>0.019</v>
      </c>
      <c r="L2405" s="20">
        <v>0.012</v>
      </c>
      <c r="M2405" s="20">
        <v>75.0</v>
      </c>
      <c r="N2405" s="20">
        <v>70.0</v>
      </c>
      <c r="O2405" s="20">
        <v>0.275</v>
      </c>
      <c r="P2405" s="20">
        <v>0.652</v>
      </c>
      <c r="Q2405" s="20">
        <v>0.072</v>
      </c>
      <c r="R2405" s="20">
        <v>104677.0</v>
      </c>
      <c r="S2405" s="20">
        <v>0.357</v>
      </c>
      <c r="T2405" s="20">
        <f t="array" ref="T2405:U2405">VLOOKUP(A2405,TOURISM!$A$2:$F$2692,{3,6},0)</f>
        <v>112000000</v>
      </c>
      <c r="U2405" s="20">
        <v>1.0E7</v>
      </c>
      <c r="V2405" s="20">
        <f t="array" ref="V2405:AA2405">VLOOKUP(A2405,BUSINESS!$A$2:$J$2692,{4,5,6,7,8,9},0)</f>
        <v>0.453</v>
      </c>
      <c r="W2405" s="20">
        <v>15.0</v>
      </c>
      <c r="X2405" s="20"/>
      <c r="Y2405" s="20">
        <v>140.0</v>
      </c>
      <c r="Z2405" s="20">
        <v>0.27</v>
      </c>
      <c r="AA2405" s="20">
        <v>1.165</v>
      </c>
      <c r="AB2405" s="21">
        <f t="shared" si="706"/>
        <v>77849.04038</v>
      </c>
      <c r="AC2405" s="20">
        <f>I2405/R2405</f>
        <v>0.0007738089552</v>
      </c>
      <c r="AD2405" s="20">
        <f t="shared" si="781"/>
        <v>0.002206788502</v>
      </c>
      <c r="AE2405" s="20">
        <f t="shared" si="779"/>
        <v>95.53196977</v>
      </c>
      <c r="AF2405" s="22" t="b">
        <f t="shared" si="4"/>
        <v>0</v>
      </c>
      <c r="AG2405" s="20" t="b">
        <f t="shared" si="5"/>
        <v>0</v>
      </c>
      <c r="AH2405" s="20" t="b">
        <f t="shared" si="6"/>
        <v>0</v>
      </c>
      <c r="AI2405" s="20" t="b">
        <f t="shared" si="7"/>
        <v>0</v>
      </c>
      <c r="AJ2405" s="20"/>
      <c r="AK2405" s="20"/>
      <c r="AL2405" s="20"/>
      <c r="AM2405" s="20"/>
      <c r="AN2405" s="20"/>
      <c r="AO2405" s="20"/>
      <c r="AP2405" s="20"/>
      <c r="AQ2405" s="20"/>
      <c r="AR2405" s="23"/>
      <c r="AS2405" s="23"/>
      <c r="AT2405" s="23"/>
      <c r="AU2405" s="23"/>
      <c r="AV2405" s="23"/>
    </row>
    <row r="2406" ht="15.75" customHeight="1">
      <c r="A2406" s="17" t="str">
        <f t="shared" si="1"/>
        <v>Grenada-The Americas2011</v>
      </c>
      <c r="B2406" s="17" t="s">
        <v>280</v>
      </c>
      <c r="C2406" s="18" t="s">
        <v>259</v>
      </c>
      <c r="D2406" s="19" t="s">
        <v>90</v>
      </c>
      <c r="E2406" s="17">
        <v>8.154315708E9</v>
      </c>
      <c r="F2406" s="18">
        <v>0.065</v>
      </c>
      <c r="G2406" s="18">
        <v>481.0</v>
      </c>
      <c r="H2406" s="18">
        <v>0.107</v>
      </c>
      <c r="I2406" s="20">
        <f t="array" ref="I2406:J2406">IFNA(VLOOKUP(A2406,ENERGY!$A$2:$F$2692,{5,6},0),0)</f>
        <v>0</v>
      </c>
      <c r="J2406" s="20">
        <v>0.0</v>
      </c>
      <c r="K2406" s="20">
        <f t="array" ref="K2406:S2406">VLOOKUP(A2406,'HUMAN RESOURCES'!$A$2:$M$2692,{2,3,4,5,6,7,8,9,10},0)</f>
        <v>0.019</v>
      </c>
      <c r="L2406" s="20">
        <v>0.011</v>
      </c>
      <c r="M2406" s="20">
        <v>75.0</v>
      </c>
      <c r="N2406" s="20">
        <v>70.0</v>
      </c>
      <c r="O2406" s="20">
        <v>0.272</v>
      </c>
      <c r="P2406" s="20">
        <v>0.656</v>
      </c>
      <c r="Q2406" s="20">
        <v>0.072</v>
      </c>
      <c r="R2406" s="20">
        <v>105074.0</v>
      </c>
      <c r="S2406" s="20">
        <v>0.356</v>
      </c>
      <c r="T2406" s="20">
        <f t="array" ref="T2406:U2406">VLOOKUP(A2406,TOURISM!$A$2:$F$2692,{3,6},0)</f>
        <v>117000000</v>
      </c>
      <c r="U2406" s="20">
        <v>1.0E7</v>
      </c>
      <c r="V2406" s="20">
        <f t="array" ref="V2406:AA2406">VLOOKUP(A2406,BUSINESS!$A$2:$J$2692,{4,5,6,7,8,9},0)</f>
        <v>0.453</v>
      </c>
      <c r="W2406" s="20">
        <v>15.0</v>
      </c>
      <c r="X2406" s="20"/>
      <c r="Y2406" s="20">
        <v>140.0</v>
      </c>
      <c r="Z2406" s="20">
        <v>0.3</v>
      </c>
      <c r="AA2406" s="20">
        <v>1.15</v>
      </c>
      <c r="AB2406" s="21">
        <f t="shared" si="706"/>
        <v>77605.45623</v>
      </c>
      <c r="AC2406" s="20"/>
      <c r="AD2406" s="20"/>
      <c r="AE2406" s="20">
        <f t="shared" si="779"/>
        <v>95.17102233</v>
      </c>
      <c r="AF2406" s="22" t="b">
        <f t="shared" si="4"/>
        <v>0</v>
      </c>
      <c r="AG2406" s="20" t="b">
        <f t="shared" si="5"/>
        <v>0</v>
      </c>
      <c r="AH2406" s="20" t="b">
        <f t="shared" si="6"/>
        <v>0</v>
      </c>
      <c r="AI2406" s="20" t="b">
        <f t="shared" si="7"/>
        <v>0</v>
      </c>
      <c r="AJ2406" s="20"/>
      <c r="AK2406" s="20"/>
      <c r="AL2406" s="20"/>
      <c r="AM2406" s="20"/>
      <c r="AN2406" s="20"/>
      <c r="AO2406" s="20"/>
      <c r="AP2406" s="20"/>
      <c r="AQ2406" s="20"/>
      <c r="AR2406" s="23"/>
      <c r="AS2406" s="23"/>
      <c r="AT2406" s="23"/>
      <c r="AU2406" s="23"/>
      <c r="AV2406" s="23"/>
    </row>
    <row r="2407" ht="15.75" customHeight="1">
      <c r="A2407" s="17" t="str">
        <f t="shared" si="1"/>
        <v>Grenada-The Americas2012</v>
      </c>
      <c r="B2407" s="17" t="s">
        <v>280</v>
      </c>
      <c r="C2407" s="18" t="s">
        <v>259</v>
      </c>
      <c r="D2407" s="19" t="s">
        <v>91</v>
      </c>
      <c r="E2407" s="17">
        <v>8.157077422E9</v>
      </c>
      <c r="F2407" s="18">
        <v>0.064</v>
      </c>
      <c r="G2407" s="18">
        <v>478.0</v>
      </c>
      <c r="H2407" s="18">
        <v>0.097</v>
      </c>
      <c r="I2407" s="20">
        <f t="array" ref="I2407:J2407">IFNA(VLOOKUP(A2407,ENERGY!$A$2:$F$2692,{5,6},0),0)</f>
        <v>0</v>
      </c>
      <c r="J2407" s="20">
        <v>0.0</v>
      </c>
      <c r="K2407" s="20">
        <f t="array" ref="K2407:S2407">VLOOKUP(A2407,'HUMAN RESOURCES'!$A$2:$M$2692,{2,3,4,5,6,7,8,9,10},0)</f>
        <v>0.019</v>
      </c>
      <c r="L2407" s="20">
        <v>0.011</v>
      </c>
      <c r="M2407" s="20">
        <v>75.0</v>
      </c>
      <c r="N2407" s="20">
        <v>70.0</v>
      </c>
      <c r="O2407" s="20">
        <v>0.27</v>
      </c>
      <c r="P2407" s="20">
        <v>0.659</v>
      </c>
      <c r="Q2407" s="20">
        <v>0.071</v>
      </c>
      <c r="R2407" s="20">
        <v>105483.0</v>
      </c>
      <c r="S2407" s="20">
        <v>0.356</v>
      </c>
      <c r="T2407" s="20">
        <f t="array" ref="T2407:U2407">VLOOKUP(A2407,TOURISM!$A$2:$F$2692,{3,6},0)</f>
        <v>110000000</v>
      </c>
      <c r="U2407" s="20">
        <v>1.0E7</v>
      </c>
      <c r="V2407" s="20">
        <f t="array" ref="V2407:AA2407">VLOOKUP(A2407,BUSINESS!$A$2:$J$2692,{4,5,6,7,8,9},0)</f>
        <v>0.453</v>
      </c>
      <c r="W2407" s="20">
        <v>15.0</v>
      </c>
      <c r="X2407" s="20">
        <v>102.0</v>
      </c>
      <c r="Y2407" s="20">
        <v>140.0</v>
      </c>
      <c r="Z2407" s="20">
        <v>0.32</v>
      </c>
      <c r="AA2407" s="20">
        <v>1.232</v>
      </c>
      <c r="AB2407" s="21">
        <f t="shared" si="706"/>
        <v>77330.73028</v>
      </c>
      <c r="AC2407" s="20"/>
      <c r="AD2407" s="20"/>
      <c r="AE2407" s="20">
        <f t="shared" si="779"/>
        <v>94.80200601</v>
      </c>
      <c r="AF2407" s="22" t="b">
        <f t="shared" si="4"/>
        <v>0</v>
      </c>
      <c r="AG2407" s="20" t="b">
        <f t="shared" si="5"/>
        <v>0</v>
      </c>
      <c r="AH2407" s="20" t="b">
        <f t="shared" si="6"/>
        <v>0</v>
      </c>
      <c r="AI2407" s="20" t="b">
        <f t="shared" si="7"/>
        <v>0</v>
      </c>
      <c r="AJ2407" s="20"/>
      <c r="AK2407" s="20"/>
      <c r="AL2407" s="20"/>
      <c r="AM2407" s="20"/>
      <c r="AN2407" s="20"/>
      <c r="AO2407" s="20"/>
      <c r="AP2407" s="20"/>
      <c r="AQ2407" s="20"/>
      <c r="AR2407" s="23"/>
      <c r="AS2407" s="23"/>
      <c r="AT2407" s="23"/>
      <c r="AU2407" s="23"/>
      <c r="AV2407" s="23"/>
    </row>
    <row r="2408" ht="15.75" customHeight="1">
      <c r="A2408" s="17" t="str">
        <f t="shared" si="1"/>
        <v>Guatemala-The Americas2000</v>
      </c>
      <c r="B2408" s="17" t="s">
        <v>281</v>
      </c>
      <c r="C2408" s="18" t="s">
        <v>259</v>
      </c>
      <c r="D2408" s="19" t="s">
        <v>76</v>
      </c>
      <c r="E2408" s="17">
        <v>8.397858185E9</v>
      </c>
      <c r="F2408" s="18">
        <v>0.056</v>
      </c>
      <c r="G2408" s="18">
        <v>96.0</v>
      </c>
      <c r="H2408" s="18">
        <v>0.209</v>
      </c>
      <c r="I2408" s="20" t="str">
        <f t="array" ref="I2408:J2408">IFNA(VLOOKUP(A2408,ENERGY!$A$2:$F$2692,{5,6},0),0)</f>
        <v/>
      </c>
      <c r="J2408" s="20"/>
      <c r="K2408" s="20">
        <f t="array" ref="K2408:S2408">VLOOKUP(A2408,'HUMAN RESOURCES'!$A$2:$M$2692,{2,3,4,5,6,7,8,9,10},0)</f>
        <v>0.037</v>
      </c>
      <c r="L2408" s="20">
        <v>0.04</v>
      </c>
      <c r="M2408" s="20">
        <v>71.0</v>
      </c>
      <c r="N2408" s="20">
        <v>64.0</v>
      </c>
      <c r="O2408" s="20">
        <v>0.441</v>
      </c>
      <c r="P2408" s="20">
        <v>0.519</v>
      </c>
      <c r="Q2408" s="20">
        <v>0.04</v>
      </c>
      <c r="R2408" s="20">
        <v>1.1204183E7</v>
      </c>
      <c r="S2408" s="20">
        <v>0.451</v>
      </c>
      <c r="T2408" s="20">
        <f t="array" ref="T2408:U2408">VLOOKUP(A2408,TOURISM!$A$2:$F$2692,{3,6},0)</f>
        <v>498000000</v>
      </c>
      <c r="U2408" s="20">
        <v>2.16E8</v>
      </c>
      <c r="V2408" s="20" t="str">
        <f t="array" ref="V2408:AA2408">VLOOKUP(A2408,BUSINESS!$A$2:$J$2692,{4,5,6,7,8,9},0)</f>
        <v/>
      </c>
      <c r="W2408" s="20"/>
      <c r="X2408" s="20"/>
      <c r="Y2408" s="20"/>
      <c r="Z2408" s="20">
        <v>0.007</v>
      </c>
      <c r="AA2408" s="20">
        <v>0.076</v>
      </c>
      <c r="AB2408" s="21">
        <f t="shared" si="706"/>
        <v>749.5288309</v>
      </c>
      <c r="AC2408" s="20"/>
      <c r="AD2408" s="20"/>
      <c r="AE2408" s="20">
        <f t="shared" si="779"/>
        <v>19.2785141</v>
      </c>
      <c r="AF2408" s="22" t="b">
        <f t="shared" si="4"/>
        <v>0</v>
      </c>
      <c r="AG2408" s="20" t="b">
        <f t="shared" si="5"/>
        <v>0</v>
      </c>
      <c r="AH2408" s="20" t="b">
        <f t="shared" si="6"/>
        <v>0</v>
      </c>
      <c r="AI2408" s="20" t="b">
        <f t="shared" si="7"/>
        <v>0</v>
      </c>
      <c r="AJ2408" s="20"/>
      <c r="AK2408" s="20"/>
      <c r="AL2408" s="20"/>
      <c r="AM2408" s="20"/>
      <c r="AN2408" s="20"/>
      <c r="AO2408" s="20"/>
      <c r="AP2408" s="20"/>
      <c r="AQ2408" s="20"/>
      <c r="AR2408" s="23"/>
      <c r="AS2408" s="23"/>
      <c r="AT2408" s="23"/>
      <c r="AU2408" s="23"/>
      <c r="AV2408" s="23"/>
    </row>
    <row r="2409" ht="15.75" customHeight="1">
      <c r="A2409" s="17" t="str">
        <f t="shared" si="1"/>
        <v>Guatemala-The Americas2001</v>
      </c>
      <c r="B2409" s="17" t="s">
        <v>281</v>
      </c>
      <c r="C2409" s="18" t="s">
        <v>259</v>
      </c>
      <c r="D2409" s="19" t="s">
        <v>77</v>
      </c>
      <c r="E2409" s="17">
        <v>8.457923945E9</v>
      </c>
      <c r="F2409" s="18">
        <v>0.064</v>
      </c>
      <c r="G2409" s="18">
        <v>105.0</v>
      </c>
      <c r="H2409" s="18">
        <v>0.19</v>
      </c>
      <c r="I2409" s="20">
        <f t="array" ref="I2409:J2409">IFNA(VLOOKUP(A2409,ENERGY!$A$2:$F$2692,{5,6},0),0)</f>
        <v>10163</v>
      </c>
      <c r="J2409" s="20"/>
      <c r="K2409" s="20">
        <f t="array" ref="K2409:S2409">VLOOKUP(A2409,'HUMAN RESOURCES'!$A$2:$M$2692,{2,3,4,5,6,7,8,9,10},0)</f>
        <v>0.036</v>
      </c>
      <c r="L2409" s="20">
        <v>0.039</v>
      </c>
      <c r="M2409" s="20">
        <v>72.0</v>
      </c>
      <c r="N2409" s="20">
        <v>65.0</v>
      </c>
      <c r="O2409" s="20">
        <v>0.439</v>
      </c>
      <c r="P2409" s="20">
        <v>0.52</v>
      </c>
      <c r="Q2409" s="20">
        <v>0.041</v>
      </c>
      <c r="R2409" s="20">
        <v>1.1478984E7</v>
      </c>
      <c r="S2409" s="20">
        <v>0.455</v>
      </c>
      <c r="T2409" s="20">
        <f t="array" ref="T2409:U2409">VLOOKUP(A2409,TOURISM!$A$2:$F$2692,{3,6},0)</f>
        <v>588000000</v>
      </c>
      <c r="U2409" s="20">
        <v>2.66E8</v>
      </c>
      <c r="V2409" s="20" t="str">
        <f t="array" ref="V2409:AA2409">VLOOKUP(A2409,BUSINESS!$A$2:$J$2692,{4,5,6,7,8,9},0)</f>
        <v/>
      </c>
      <c r="W2409" s="20"/>
      <c r="X2409" s="20"/>
      <c r="Y2409" s="20"/>
      <c r="Z2409" s="20">
        <v>0.017</v>
      </c>
      <c r="AA2409" s="20">
        <v>0.1</v>
      </c>
      <c r="AB2409" s="21">
        <f t="shared" si="706"/>
        <v>736.8181666</v>
      </c>
      <c r="AC2409" s="20">
        <f t="shared" ref="AC2409:AC2413" si="782">I2409/R2409</f>
        <v>0.0008853571013</v>
      </c>
      <c r="AD2409" s="20"/>
      <c r="AE2409" s="20">
        <f t="shared" si="779"/>
        <v>23.17278254</v>
      </c>
      <c r="AF2409" s="22" t="b">
        <f t="shared" si="4"/>
        <v>0</v>
      </c>
      <c r="AG2409" s="20" t="b">
        <f t="shared" si="5"/>
        <v>0</v>
      </c>
      <c r="AH2409" s="20" t="b">
        <f t="shared" si="6"/>
        <v>0</v>
      </c>
      <c r="AI2409" s="20" t="b">
        <f t="shared" si="7"/>
        <v>0</v>
      </c>
      <c r="AJ2409" s="20"/>
      <c r="AK2409" s="20"/>
      <c r="AL2409" s="20"/>
      <c r="AM2409" s="20"/>
      <c r="AN2409" s="20"/>
      <c r="AO2409" s="20"/>
      <c r="AP2409" s="20"/>
      <c r="AQ2409" s="20"/>
      <c r="AR2409" s="23"/>
      <c r="AS2409" s="23"/>
      <c r="AT2409" s="23"/>
      <c r="AU2409" s="23"/>
      <c r="AV2409" s="23"/>
    </row>
    <row r="2410" ht="15.75" customHeight="1">
      <c r="A2410" s="17" t="str">
        <f t="shared" si="1"/>
        <v>Guatemala-The Americas2002</v>
      </c>
      <c r="B2410" s="17" t="s">
        <v>281</v>
      </c>
      <c r="C2410" s="18" t="s">
        <v>259</v>
      </c>
      <c r="D2410" s="19" t="s">
        <v>79</v>
      </c>
      <c r="E2410" s="17">
        <v>8.465744001E9</v>
      </c>
      <c r="F2410" s="18">
        <v>0.062</v>
      </c>
      <c r="G2410" s="18">
        <v>110.0</v>
      </c>
      <c r="H2410" s="18">
        <v>0.169</v>
      </c>
      <c r="I2410" s="20">
        <f t="array" ref="I2410:J2410">IFNA(VLOOKUP(A2410,ENERGY!$A$2:$F$2692,{5,6},0),0)</f>
        <v>10251</v>
      </c>
      <c r="J2410" s="20">
        <v>11118.0</v>
      </c>
      <c r="K2410" s="20">
        <f t="array" ref="K2410:S2410">VLOOKUP(A2410,'HUMAN RESOURCES'!$A$2:$M$2692,{2,3,4,5,6,7,8,9,10},0)</f>
        <v>0.036</v>
      </c>
      <c r="L2410" s="20">
        <v>0.037</v>
      </c>
      <c r="M2410" s="20">
        <v>72.0</v>
      </c>
      <c r="N2410" s="20">
        <v>65.0</v>
      </c>
      <c r="O2410" s="20">
        <v>0.438</v>
      </c>
      <c r="P2410" s="20">
        <v>0.521</v>
      </c>
      <c r="Q2410" s="20">
        <v>0.042</v>
      </c>
      <c r="R2410" s="20">
        <v>1.1765738E7</v>
      </c>
      <c r="S2410" s="20">
        <v>0.459</v>
      </c>
      <c r="T2410" s="20">
        <f t="array" ref="T2410:U2410">VLOOKUP(A2410,TOURISM!$A$2:$F$2692,{3,6},0)</f>
        <v>647000000</v>
      </c>
      <c r="U2410" s="20">
        <v>3.29E8</v>
      </c>
      <c r="V2410" s="20" t="str">
        <f t="array" ref="V2410:AA2410">VLOOKUP(A2410,BUSINESS!$A$2:$J$2692,{4,5,6,7,8,9},0)</f>
        <v/>
      </c>
      <c r="W2410" s="20"/>
      <c r="X2410" s="20"/>
      <c r="Y2410" s="20"/>
      <c r="Z2410" s="20">
        <v>0.034</v>
      </c>
      <c r="AA2410" s="20">
        <v>0.134</v>
      </c>
      <c r="AB2410" s="21">
        <f t="shared" si="706"/>
        <v>719.5251161</v>
      </c>
      <c r="AC2410" s="20">
        <f t="shared" si="782"/>
        <v>0.0008712585645</v>
      </c>
      <c r="AD2410" s="20">
        <f t="shared" ref="AD2410:AD2413" si="783">J2410/R2410</f>
        <v>0.0009449470998</v>
      </c>
      <c r="AE2410" s="20">
        <f t="shared" si="779"/>
        <v>27.96254685</v>
      </c>
      <c r="AF2410" s="22" t="b">
        <f t="shared" si="4"/>
        <v>0</v>
      </c>
      <c r="AG2410" s="20" t="b">
        <f t="shared" si="5"/>
        <v>0</v>
      </c>
      <c r="AH2410" s="20" t="b">
        <f t="shared" si="6"/>
        <v>0</v>
      </c>
      <c r="AI2410" s="20" t="b">
        <f t="shared" si="7"/>
        <v>0</v>
      </c>
      <c r="AJ2410" s="20"/>
      <c r="AK2410" s="20"/>
      <c r="AL2410" s="20"/>
      <c r="AM2410" s="20"/>
      <c r="AN2410" s="20"/>
      <c r="AO2410" s="20"/>
      <c r="AP2410" s="20"/>
      <c r="AQ2410" s="20"/>
      <c r="AR2410" s="23"/>
      <c r="AS2410" s="23"/>
      <c r="AT2410" s="23"/>
      <c r="AU2410" s="23"/>
      <c r="AV2410" s="23"/>
    </row>
    <row r="2411" ht="15.75" customHeight="1">
      <c r="A2411" s="17" t="str">
        <f t="shared" si="1"/>
        <v>Guatemala-The Americas2003</v>
      </c>
      <c r="B2411" s="17" t="s">
        <v>281</v>
      </c>
      <c r="C2411" s="18" t="s">
        <v>259</v>
      </c>
      <c r="D2411" s="19" t="s">
        <v>81</v>
      </c>
      <c r="E2411" s="17">
        <v>8.491371523E9</v>
      </c>
      <c r="F2411" s="18">
        <v>0.064</v>
      </c>
      <c r="G2411" s="18">
        <v>116.0</v>
      </c>
      <c r="H2411" s="18">
        <v>0.15</v>
      </c>
      <c r="I2411" s="20">
        <f t="array" ref="I2411:J2411">IFNA(VLOOKUP(A2411,ENERGY!$A$2:$F$2692,{5,6},0),0)</f>
        <v>9318</v>
      </c>
      <c r="J2411" s="20">
        <v>11844.0</v>
      </c>
      <c r="K2411" s="20">
        <f t="array" ref="K2411:S2411">VLOOKUP(A2411,'HUMAN RESOURCES'!$A$2:$M$2692,{2,3,4,5,6,7,8,9,10},0)</f>
        <v>0.035</v>
      </c>
      <c r="L2411" s="20">
        <v>0.036</v>
      </c>
      <c r="M2411" s="20">
        <v>73.0</v>
      </c>
      <c r="N2411" s="20">
        <v>66.0</v>
      </c>
      <c r="O2411" s="20">
        <v>0.436</v>
      </c>
      <c r="P2411" s="20">
        <v>0.522</v>
      </c>
      <c r="Q2411" s="20">
        <v>0.042</v>
      </c>
      <c r="R2411" s="20">
        <v>1.2062835E7</v>
      </c>
      <c r="S2411" s="20">
        <v>0.463</v>
      </c>
      <c r="T2411" s="20">
        <f t="array" ref="T2411:U2411">VLOOKUP(A2411,TOURISM!$A$2:$F$2692,{3,6},0)</f>
        <v>646000000</v>
      </c>
      <c r="U2411" s="20">
        <v>3.73E8</v>
      </c>
      <c r="V2411" s="20" t="str">
        <f t="array" ref="V2411:AA2411">VLOOKUP(A2411,BUSINESS!$A$2:$J$2692,{4,5,6,7,8,9},0)</f>
        <v/>
      </c>
      <c r="W2411" s="20">
        <v>39.0</v>
      </c>
      <c r="X2411" s="20"/>
      <c r="Y2411" s="20"/>
      <c r="Z2411" s="20">
        <v>0.045</v>
      </c>
      <c r="AA2411" s="20">
        <v>0.169</v>
      </c>
      <c r="AB2411" s="21">
        <f t="shared" si="706"/>
        <v>703.9283488</v>
      </c>
      <c r="AC2411" s="20">
        <f t="shared" si="782"/>
        <v>0.0007724552313</v>
      </c>
      <c r="AD2411" s="20">
        <f t="shared" si="783"/>
        <v>0.0009818587422</v>
      </c>
      <c r="AE2411" s="20">
        <f t="shared" si="779"/>
        <v>30.92142104</v>
      </c>
      <c r="AF2411" s="22" t="b">
        <f t="shared" si="4"/>
        <v>0</v>
      </c>
      <c r="AG2411" s="20" t="b">
        <f t="shared" si="5"/>
        <v>0</v>
      </c>
      <c r="AH2411" s="20" t="b">
        <f t="shared" si="6"/>
        <v>0</v>
      </c>
      <c r="AI2411" s="20" t="b">
        <f t="shared" si="7"/>
        <v>0</v>
      </c>
      <c r="AJ2411" s="20"/>
      <c r="AK2411" s="20"/>
      <c r="AL2411" s="20"/>
      <c r="AM2411" s="20"/>
      <c r="AN2411" s="20"/>
      <c r="AO2411" s="20"/>
      <c r="AP2411" s="20"/>
      <c r="AQ2411" s="20"/>
      <c r="AR2411" s="23"/>
      <c r="AS2411" s="23"/>
      <c r="AT2411" s="23"/>
      <c r="AU2411" s="23"/>
      <c r="AV2411" s="23"/>
    </row>
    <row r="2412" ht="15.75" customHeight="1">
      <c r="A2412" s="17" t="str">
        <f t="shared" si="1"/>
        <v>Guatemala-The Americas2004</v>
      </c>
      <c r="B2412" s="17" t="s">
        <v>281</v>
      </c>
      <c r="C2412" s="18" t="s">
        <v>259</v>
      </c>
      <c r="D2412" s="19" t="s">
        <v>83</v>
      </c>
      <c r="E2412" s="17">
        <v>8.493167843E9</v>
      </c>
      <c r="F2412" s="18">
        <v>0.064</v>
      </c>
      <c r="G2412" s="18">
        <v>124.0</v>
      </c>
      <c r="H2412" s="18">
        <v>0.138</v>
      </c>
      <c r="I2412" s="20">
        <f t="array" ref="I2412:J2412">IFNA(VLOOKUP(A2412,ENERGY!$A$2:$F$2692,{5,6},0),0)</f>
        <v>8157</v>
      </c>
      <c r="J2412" s="20">
        <v>11441.0</v>
      </c>
      <c r="K2412" s="20">
        <f t="array" ref="K2412:S2412">VLOOKUP(A2412,'HUMAN RESOURCES'!$A$2:$M$2692,{2,3,4,5,6,7,8,9,10},0)</f>
        <v>0.035</v>
      </c>
      <c r="L2412" s="20">
        <v>0.035</v>
      </c>
      <c r="M2412" s="20">
        <v>73.0</v>
      </c>
      <c r="N2412" s="20">
        <v>66.0</v>
      </c>
      <c r="O2412" s="20">
        <v>0.434</v>
      </c>
      <c r="P2412" s="20">
        <v>0.524</v>
      </c>
      <c r="Q2412" s="20">
        <v>0.043</v>
      </c>
      <c r="R2412" s="20">
        <v>1.23678E7</v>
      </c>
      <c r="S2412" s="20">
        <v>0.468</v>
      </c>
      <c r="T2412" s="20">
        <f t="array" ref="T2412:U2412">VLOOKUP(A2412,TOURISM!$A$2:$F$2692,{3,6},0)</f>
        <v>630000000</v>
      </c>
      <c r="U2412" s="20">
        <v>4.88E8</v>
      </c>
      <c r="V2412" s="20" t="str">
        <f t="array" ref="V2412:AA2412">VLOOKUP(A2412,BUSINESS!$A$2:$J$2692,{4,5,6,7,8,9},0)</f>
        <v/>
      </c>
      <c r="W2412" s="20">
        <v>39.0</v>
      </c>
      <c r="X2412" s="20"/>
      <c r="Y2412" s="20"/>
      <c r="Z2412" s="20">
        <v>0.051</v>
      </c>
      <c r="AA2412" s="20">
        <v>0.256</v>
      </c>
      <c r="AB2412" s="21">
        <f t="shared" si="706"/>
        <v>686.7161373</v>
      </c>
      <c r="AC2412" s="20">
        <f t="shared" si="782"/>
        <v>0.0006595352447</v>
      </c>
      <c r="AD2412" s="20">
        <f t="shared" si="783"/>
        <v>0.0009250634713</v>
      </c>
      <c r="AE2412" s="20">
        <f t="shared" si="779"/>
        <v>39.45730041</v>
      </c>
      <c r="AF2412" s="22" t="b">
        <f t="shared" si="4"/>
        <v>0</v>
      </c>
      <c r="AG2412" s="20" t="b">
        <f t="shared" si="5"/>
        <v>0</v>
      </c>
      <c r="AH2412" s="20" t="b">
        <f t="shared" si="6"/>
        <v>0</v>
      </c>
      <c r="AI2412" s="20" t="b">
        <f t="shared" si="7"/>
        <v>0</v>
      </c>
      <c r="AJ2412" s="20"/>
      <c r="AK2412" s="20"/>
      <c r="AL2412" s="20"/>
      <c r="AM2412" s="20"/>
      <c r="AN2412" s="20"/>
      <c r="AO2412" s="20"/>
      <c r="AP2412" s="20"/>
      <c r="AQ2412" s="20"/>
      <c r="AR2412" s="23"/>
      <c r="AS2412" s="23"/>
      <c r="AT2412" s="23"/>
      <c r="AU2412" s="23"/>
      <c r="AV2412" s="23"/>
    </row>
    <row r="2413" ht="15.75" customHeight="1">
      <c r="A2413" s="17" t="str">
        <f t="shared" si="1"/>
        <v>Guatemala-The Americas2005</v>
      </c>
      <c r="B2413" s="17" t="s">
        <v>281</v>
      </c>
      <c r="C2413" s="18" t="s">
        <v>259</v>
      </c>
      <c r="D2413" s="19" t="s">
        <v>84</v>
      </c>
      <c r="E2413" s="17">
        <v>8.550363829E9</v>
      </c>
      <c r="F2413" s="18">
        <v>0.065</v>
      </c>
      <c r="G2413" s="18">
        <v>138.0</v>
      </c>
      <c r="H2413" s="18">
        <v>0.13</v>
      </c>
      <c r="I2413" s="20">
        <f t="array" ref="I2413:J2413">IFNA(VLOOKUP(A2413,ENERGY!$A$2:$F$2692,{5,6},0),0)</f>
        <v>7785</v>
      </c>
      <c r="J2413" s="20">
        <v>11621.0</v>
      </c>
      <c r="K2413" s="20">
        <f t="array" ref="K2413:S2413">VLOOKUP(A2413,'HUMAN RESOURCES'!$A$2:$M$2692,{2,3,4,5,6,7,8,9,10},0)</f>
        <v>0.035</v>
      </c>
      <c r="L2413" s="20">
        <v>0.033</v>
      </c>
      <c r="M2413" s="20">
        <v>73.0</v>
      </c>
      <c r="N2413" s="20">
        <v>66.0</v>
      </c>
      <c r="O2413" s="20">
        <v>0.432</v>
      </c>
      <c r="P2413" s="20">
        <v>0.526</v>
      </c>
      <c r="Q2413" s="20">
        <v>0.043</v>
      </c>
      <c r="R2413" s="20">
        <v>1.2678919E7</v>
      </c>
      <c r="S2413" s="20">
        <v>0.472</v>
      </c>
      <c r="T2413" s="20">
        <f t="array" ref="T2413:U2413">VLOOKUP(A2413,TOURISM!$A$2:$F$2692,{3,6},0)</f>
        <v>791000000</v>
      </c>
      <c r="U2413" s="20">
        <v>5.32E8</v>
      </c>
      <c r="V2413" s="20">
        <f t="array" ref="V2413:AA2413">VLOOKUP(A2413,BUSINESS!$A$2:$J$2692,{4,5,6,7,8,9},0)</f>
        <v>0.387</v>
      </c>
      <c r="W2413" s="20">
        <v>39.0</v>
      </c>
      <c r="X2413" s="20"/>
      <c r="Y2413" s="20">
        <v>344.0</v>
      </c>
      <c r="Z2413" s="20">
        <v>0.057</v>
      </c>
      <c r="AA2413" s="20">
        <v>0.356</v>
      </c>
      <c r="AB2413" s="21">
        <f t="shared" si="706"/>
        <v>674.3764061</v>
      </c>
      <c r="AC2413" s="20">
        <f t="shared" si="782"/>
        <v>0.0006140113365</v>
      </c>
      <c r="AD2413" s="20">
        <f t="shared" si="783"/>
        <v>0.0009165607888</v>
      </c>
      <c r="AE2413" s="20">
        <f t="shared" si="779"/>
        <v>41.9594131</v>
      </c>
      <c r="AF2413" s="22" t="b">
        <f t="shared" si="4"/>
        <v>0</v>
      </c>
      <c r="AG2413" s="20" t="b">
        <f t="shared" si="5"/>
        <v>0</v>
      </c>
      <c r="AH2413" s="20" t="b">
        <f t="shared" si="6"/>
        <v>0</v>
      </c>
      <c r="AI2413" s="20" t="b">
        <f t="shared" si="7"/>
        <v>0</v>
      </c>
      <c r="AJ2413" s="20"/>
      <c r="AK2413" s="20"/>
      <c r="AL2413" s="20"/>
      <c r="AM2413" s="20"/>
      <c r="AN2413" s="20"/>
      <c r="AO2413" s="20"/>
      <c r="AP2413" s="20"/>
      <c r="AQ2413" s="20"/>
      <c r="AR2413" s="23"/>
      <c r="AS2413" s="23"/>
      <c r="AT2413" s="23"/>
      <c r="AU2413" s="23"/>
      <c r="AV2413" s="23"/>
    </row>
    <row r="2414" ht="15.75" customHeight="1">
      <c r="A2414" s="17" t="str">
        <f t="shared" si="1"/>
        <v>Guatemala-The Americas2006</v>
      </c>
      <c r="B2414" s="17" t="s">
        <v>281</v>
      </c>
      <c r="C2414" s="18" t="s">
        <v>259</v>
      </c>
      <c r="D2414" s="19" t="s">
        <v>85</v>
      </c>
      <c r="E2414" s="17">
        <v>8.554293727E9</v>
      </c>
      <c r="F2414" s="18">
        <v>0.073</v>
      </c>
      <c r="G2414" s="18">
        <v>171.0</v>
      </c>
      <c r="H2414" s="18">
        <v>0.128</v>
      </c>
      <c r="I2414" s="20">
        <f t="array" ref="I2414:J2414">IFNA(VLOOKUP(A2414,ENERGY!$A$2:$F$2692,{5,6},0),0)</f>
        <v>0</v>
      </c>
      <c r="J2414" s="20">
        <v>0.0</v>
      </c>
      <c r="K2414" s="20">
        <f t="array" ref="K2414:S2414">VLOOKUP(A2414,'HUMAN RESOURCES'!$A$2:$M$2692,{2,3,4,5,6,7,8,9,10},0)</f>
        <v>0.034</v>
      </c>
      <c r="L2414" s="20">
        <v>0.032</v>
      </c>
      <c r="M2414" s="20">
        <v>73.0</v>
      </c>
      <c r="N2414" s="20">
        <v>66.0</v>
      </c>
      <c r="O2414" s="20">
        <v>0.429</v>
      </c>
      <c r="P2414" s="20">
        <v>0.528</v>
      </c>
      <c r="Q2414" s="20">
        <v>0.043</v>
      </c>
      <c r="R2414" s="20">
        <v>1.2995374E7</v>
      </c>
      <c r="S2414" s="20">
        <v>0.476</v>
      </c>
      <c r="T2414" s="20">
        <f t="array" ref="T2414:U2414">VLOOKUP(A2414,TOURISM!$A$2:$F$2692,{3,6},0)</f>
        <v>919000000</v>
      </c>
      <c r="U2414" s="20">
        <v>6.55E8</v>
      </c>
      <c r="V2414" s="20">
        <f t="array" ref="V2414:AA2414">VLOOKUP(A2414,BUSINESS!$A$2:$J$2692,{4,5,6,7,8,9},0)</f>
        <v>0.387</v>
      </c>
      <c r="W2414" s="20">
        <v>30.0</v>
      </c>
      <c r="X2414" s="20"/>
      <c r="Y2414" s="20">
        <v>344.0</v>
      </c>
      <c r="Z2414" s="20">
        <v>0.065</v>
      </c>
      <c r="AA2414" s="20">
        <v>0.552</v>
      </c>
      <c r="AB2414" s="21">
        <f t="shared" si="706"/>
        <v>658.2568325</v>
      </c>
      <c r="AC2414" s="20"/>
      <c r="AD2414" s="20"/>
      <c r="AE2414" s="20">
        <f t="shared" si="779"/>
        <v>50.40255094</v>
      </c>
      <c r="AF2414" s="22" t="b">
        <f t="shared" si="4"/>
        <v>0</v>
      </c>
      <c r="AG2414" s="20" t="b">
        <f t="shared" si="5"/>
        <v>0</v>
      </c>
      <c r="AH2414" s="20" t="b">
        <f t="shared" si="6"/>
        <v>0</v>
      </c>
      <c r="AI2414" s="20" t="b">
        <f t="shared" si="7"/>
        <v>0</v>
      </c>
      <c r="AJ2414" s="20"/>
      <c r="AK2414" s="20"/>
      <c r="AL2414" s="20"/>
      <c r="AM2414" s="20"/>
      <c r="AN2414" s="20"/>
      <c r="AO2414" s="20"/>
      <c r="AP2414" s="20"/>
      <c r="AQ2414" s="20"/>
      <c r="AR2414" s="23"/>
      <c r="AS2414" s="23"/>
      <c r="AT2414" s="23"/>
      <c r="AU2414" s="23"/>
      <c r="AV2414" s="23"/>
    </row>
    <row r="2415" ht="15.75" customHeight="1">
      <c r="A2415" s="17" t="str">
        <f t="shared" si="1"/>
        <v>Guatemala-The Americas2007</v>
      </c>
      <c r="B2415" s="17" t="s">
        <v>281</v>
      </c>
      <c r="C2415" s="18" t="s">
        <v>259</v>
      </c>
      <c r="D2415" s="19" t="s">
        <v>86</v>
      </c>
      <c r="E2415" s="17">
        <v>8.638711757E9</v>
      </c>
      <c r="F2415" s="18">
        <v>0.072</v>
      </c>
      <c r="G2415" s="18">
        <v>184.0</v>
      </c>
      <c r="H2415" s="18">
        <v>0.128</v>
      </c>
      <c r="I2415" s="20">
        <f t="array" ref="I2415:J2415">IFNA(VLOOKUP(A2415,ENERGY!$A$2:$F$2692,{5,6},0),0)</f>
        <v>8528</v>
      </c>
      <c r="J2415" s="20">
        <v>12636.0</v>
      </c>
      <c r="K2415" s="20">
        <f t="array" ref="K2415:S2415">VLOOKUP(A2415,'HUMAN RESOURCES'!$A$2:$M$2692,{2,3,4,5,6,7,8,9,10},0)</f>
        <v>0.034</v>
      </c>
      <c r="L2415" s="20">
        <v>0.031</v>
      </c>
      <c r="M2415" s="20">
        <v>74.0</v>
      </c>
      <c r="N2415" s="20">
        <v>67.0</v>
      </c>
      <c r="O2415" s="20">
        <v>0.426</v>
      </c>
      <c r="P2415" s="20">
        <v>0.531</v>
      </c>
      <c r="Q2415" s="20">
        <v>0.043</v>
      </c>
      <c r="R2415" s="20">
        <v>1.3317931E7</v>
      </c>
      <c r="S2415" s="20">
        <v>0.48</v>
      </c>
      <c r="T2415" s="20">
        <f t="array" ref="T2415:U2415">VLOOKUP(A2415,TOURISM!$A$2:$F$2692,{3,6},0)</f>
        <v>1055000000</v>
      </c>
      <c r="U2415" s="20">
        <v>7.37E8</v>
      </c>
      <c r="V2415" s="20">
        <f t="array" ref="V2415:AA2415">VLOOKUP(A2415,BUSINESS!$A$2:$J$2692,{4,5,6,7,8,9},0)</f>
        <v>0.365</v>
      </c>
      <c r="W2415" s="20">
        <v>34.0</v>
      </c>
      <c r="X2415" s="20"/>
      <c r="Y2415" s="20">
        <v>344.0</v>
      </c>
      <c r="Z2415" s="20">
        <v>0.073</v>
      </c>
      <c r="AA2415" s="20">
        <v>0.893</v>
      </c>
      <c r="AB2415" s="21">
        <f t="shared" si="706"/>
        <v>648.6526891</v>
      </c>
      <c r="AC2415" s="20">
        <f>I2415/R2415</f>
        <v>0.0006403397044</v>
      </c>
      <c r="AD2415" s="20">
        <f>J2415/R2415</f>
        <v>0.0009487960254</v>
      </c>
      <c r="AE2415" s="20">
        <f t="shared" si="779"/>
        <v>55.33892614</v>
      </c>
      <c r="AF2415" s="22" t="b">
        <f t="shared" si="4"/>
        <v>0</v>
      </c>
      <c r="AG2415" s="20" t="b">
        <f t="shared" si="5"/>
        <v>0</v>
      </c>
      <c r="AH2415" s="20" t="b">
        <f t="shared" si="6"/>
        <v>0</v>
      </c>
      <c r="AI2415" s="20" t="b">
        <f t="shared" si="7"/>
        <v>0</v>
      </c>
      <c r="AJ2415" s="20"/>
      <c r="AK2415" s="20"/>
      <c r="AL2415" s="20"/>
      <c r="AM2415" s="20"/>
      <c r="AN2415" s="20"/>
      <c r="AO2415" s="20"/>
      <c r="AP2415" s="20"/>
      <c r="AQ2415" s="20"/>
      <c r="AR2415" s="23"/>
      <c r="AS2415" s="23"/>
      <c r="AT2415" s="23"/>
      <c r="AU2415" s="23"/>
      <c r="AV2415" s="23"/>
    </row>
    <row r="2416" ht="15.75" customHeight="1">
      <c r="A2416" s="17" t="str">
        <f t="shared" si="1"/>
        <v>Guatemala-The Americas2008</v>
      </c>
      <c r="B2416" s="17" t="s">
        <v>281</v>
      </c>
      <c r="C2416" s="18" t="s">
        <v>259</v>
      </c>
      <c r="D2416" s="19" t="s">
        <v>87</v>
      </c>
      <c r="E2416" s="17">
        <v>8.639164917E9</v>
      </c>
      <c r="F2416" s="18">
        <v>0.069</v>
      </c>
      <c r="G2416" s="18">
        <v>199.0</v>
      </c>
      <c r="H2416" s="18">
        <v>0.134</v>
      </c>
      <c r="I2416" s="20">
        <f t="array" ref="I2416:J2416">IFNA(VLOOKUP(A2416,ENERGY!$A$2:$F$2692,{5,6},0),0)</f>
        <v>0</v>
      </c>
      <c r="J2416" s="20">
        <v>0.0</v>
      </c>
      <c r="K2416" s="20">
        <f t="array" ref="K2416:S2416">VLOOKUP(A2416,'HUMAN RESOURCES'!$A$2:$M$2692,{2,3,4,5,6,7,8,9,10},0)</f>
        <v>0.033</v>
      </c>
      <c r="L2416" s="20">
        <v>0.03</v>
      </c>
      <c r="M2416" s="20">
        <v>74.0</v>
      </c>
      <c r="N2416" s="20">
        <v>67.0</v>
      </c>
      <c r="O2416" s="20">
        <v>0.422</v>
      </c>
      <c r="P2416" s="20">
        <v>0.534</v>
      </c>
      <c r="Q2416" s="20">
        <v>0.044</v>
      </c>
      <c r="R2416" s="20">
        <v>1.3648307E7</v>
      </c>
      <c r="S2416" s="20">
        <v>0.484</v>
      </c>
      <c r="T2416" s="20">
        <f t="array" ref="T2416:U2416">VLOOKUP(A2416,TOURISM!$A$2:$F$2692,{3,6},0)</f>
        <v>1068000000</v>
      </c>
      <c r="U2416" s="20">
        <v>7.41E8</v>
      </c>
      <c r="V2416" s="20">
        <f t="array" ref="V2416:AA2416">VLOOKUP(A2416,BUSINESS!$A$2:$J$2692,{4,5,6,7,8,9},0)</f>
        <v>0.409</v>
      </c>
      <c r="W2416" s="20">
        <v>34.0</v>
      </c>
      <c r="X2416" s="20"/>
      <c r="Y2416" s="20">
        <v>344.0</v>
      </c>
      <c r="Z2416" s="20">
        <v>0.083</v>
      </c>
      <c r="AA2416" s="20">
        <v>1.095</v>
      </c>
      <c r="AB2416" s="21">
        <f t="shared" si="706"/>
        <v>632.9843633</v>
      </c>
      <c r="AC2416" s="20"/>
      <c r="AD2416" s="20"/>
      <c r="AE2416" s="20">
        <f t="shared" si="779"/>
        <v>54.29244814</v>
      </c>
      <c r="AF2416" s="22" t="b">
        <f t="shared" si="4"/>
        <v>0</v>
      </c>
      <c r="AG2416" s="20" t="b">
        <f t="shared" si="5"/>
        <v>0</v>
      </c>
      <c r="AH2416" s="20" t="b">
        <f t="shared" si="6"/>
        <v>0</v>
      </c>
      <c r="AI2416" s="20" t="b">
        <f t="shared" si="7"/>
        <v>0</v>
      </c>
      <c r="AJ2416" s="20"/>
      <c r="AK2416" s="20"/>
      <c r="AL2416" s="20"/>
      <c r="AM2416" s="20"/>
      <c r="AN2416" s="20"/>
      <c r="AO2416" s="20"/>
      <c r="AP2416" s="20"/>
      <c r="AQ2416" s="20"/>
      <c r="AR2416" s="23"/>
      <c r="AS2416" s="23"/>
      <c r="AT2416" s="23"/>
      <c r="AU2416" s="23"/>
      <c r="AV2416" s="23"/>
    </row>
    <row r="2417" ht="15.75" customHeight="1">
      <c r="A2417" s="17" t="str">
        <f t="shared" si="1"/>
        <v>Guatemala-The Americas2009</v>
      </c>
      <c r="B2417" s="17" t="s">
        <v>281</v>
      </c>
      <c r="C2417" s="18" t="s">
        <v>259</v>
      </c>
      <c r="D2417" s="19" t="s">
        <v>88</v>
      </c>
      <c r="E2417" s="17">
        <v>8.647936748E9</v>
      </c>
      <c r="F2417" s="18">
        <v>0.071</v>
      </c>
      <c r="G2417" s="18">
        <v>190.0</v>
      </c>
      <c r="H2417" s="18">
        <v>0.138</v>
      </c>
      <c r="I2417" s="20">
        <f t="array" ref="I2417:J2417">IFNA(VLOOKUP(A2417,ENERGY!$A$2:$F$2692,{5,6},0),0)</f>
        <v>0</v>
      </c>
      <c r="J2417" s="20">
        <v>0.0</v>
      </c>
      <c r="K2417" s="20">
        <f t="array" ref="K2417:S2417">VLOOKUP(A2417,'HUMAN RESOURCES'!$A$2:$M$2692,{2,3,4,5,6,7,8,9,10},0)</f>
        <v>0.033</v>
      </c>
      <c r="L2417" s="20">
        <v>0.029</v>
      </c>
      <c r="M2417" s="20">
        <v>74.0</v>
      </c>
      <c r="N2417" s="20">
        <v>67.0</v>
      </c>
      <c r="O2417" s="20">
        <v>0.419</v>
      </c>
      <c r="P2417" s="20">
        <v>0.537</v>
      </c>
      <c r="Q2417" s="20">
        <v>0.044</v>
      </c>
      <c r="R2417" s="20">
        <v>1.3988988E7</v>
      </c>
      <c r="S2417" s="20">
        <v>0.489</v>
      </c>
      <c r="T2417" s="20">
        <f t="array" ref="T2417:U2417">VLOOKUP(A2417,TOURISM!$A$2:$F$2692,{3,6},0)</f>
        <v>1179000000</v>
      </c>
      <c r="U2417" s="20">
        <v>8.62E8</v>
      </c>
      <c r="V2417" s="20">
        <f t="array" ref="V2417:AA2417">VLOOKUP(A2417,BUSINESS!$A$2:$J$2692,{4,5,6,7,8,9},0)</f>
        <v>0.409</v>
      </c>
      <c r="W2417" s="20">
        <v>37.0</v>
      </c>
      <c r="X2417" s="20"/>
      <c r="Y2417" s="20">
        <v>344.0</v>
      </c>
      <c r="Z2417" s="20">
        <v>0.093</v>
      </c>
      <c r="AA2417" s="20">
        <v>1.237</v>
      </c>
      <c r="AB2417" s="21">
        <f t="shared" si="706"/>
        <v>618.196023</v>
      </c>
      <c r="AC2417" s="20"/>
      <c r="AD2417" s="20"/>
      <c r="AE2417" s="20">
        <f t="shared" si="779"/>
        <v>61.61989702</v>
      </c>
      <c r="AF2417" s="22" t="b">
        <f t="shared" si="4"/>
        <v>0</v>
      </c>
      <c r="AG2417" s="20" t="b">
        <f t="shared" si="5"/>
        <v>0</v>
      </c>
      <c r="AH2417" s="20" t="b">
        <f t="shared" si="6"/>
        <v>0</v>
      </c>
      <c r="AI2417" s="20" t="b">
        <f t="shared" si="7"/>
        <v>0</v>
      </c>
      <c r="AJ2417" s="20"/>
      <c r="AK2417" s="20"/>
      <c r="AL2417" s="20"/>
      <c r="AM2417" s="20"/>
      <c r="AN2417" s="20"/>
      <c r="AO2417" s="20"/>
      <c r="AP2417" s="20"/>
      <c r="AQ2417" s="20"/>
      <c r="AR2417" s="23"/>
      <c r="AS2417" s="23"/>
      <c r="AT2417" s="23"/>
      <c r="AU2417" s="23"/>
      <c r="AV2417" s="23"/>
    </row>
    <row r="2418" ht="15.75" customHeight="1">
      <c r="A2418" s="17" t="str">
        <f t="shared" si="1"/>
        <v>Guatemala-The Americas2010</v>
      </c>
      <c r="B2418" s="17" t="s">
        <v>281</v>
      </c>
      <c r="C2418" s="18" t="s">
        <v>259</v>
      </c>
      <c r="D2418" s="19" t="s">
        <v>89</v>
      </c>
      <c r="E2418" s="17">
        <v>8.665736618E9</v>
      </c>
      <c r="F2418" s="18">
        <v>0.069</v>
      </c>
      <c r="G2418" s="18">
        <v>198.0</v>
      </c>
      <c r="H2418" s="18">
        <v>0.133</v>
      </c>
      <c r="I2418" s="20">
        <f t="array" ref="I2418:J2418">IFNA(VLOOKUP(A2418,ENERGY!$A$2:$F$2692,{5,6},0),0)</f>
        <v>7940</v>
      </c>
      <c r="J2418" s="20">
        <v>12526.0</v>
      </c>
      <c r="K2418" s="20">
        <f t="array" ref="K2418:S2418">VLOOKUP(A2418,'HUMAN RESOURCES'!$A$2:$M$2692,{2,3,4,5,6,7,8,9,10},0)</f>
        <v>0.032</v>
      </c>
      <c r="L2418" s="20">
        <v>0.028</v>
      </c>
      <c r="M2418" s="20">
        <v>75.0</v>
      </c>
      <c r="N2418" s="20">
        <v>68.0</v>
      </c>
      <c r="O2418" s="20">
        <v>0.415</v>
      </c>
      <c r="P2418" s="20">
        <v>0.541</v>
      </c>
      <c r="Q2418" s="20">
        <v>0.044</v>
      </c>
      <c r="R2418" s="20">
        <v>1.4341576E7</v>
      </c>
      <c r="S2418" s="20">
        <v>0.493</v>
      </c>
      <c r="T2418" s="20">
        <f t="array" ref="T2418:U2418">VLOOKUP(A2418,TOURISM!$A$2:$F$2692,{3,6},0)</f>
        <v>1379000000</v>
      </c>
      <c r="U2418" s="20">
        <v>1.002E9</v>
      </c>
      <c r="V2418" s="20">
        <f t="array" ref="V2418:AA2418">VLOOKUP(A2418,BUSINESS!$A$2:$J$2692,{4,5,6,7,8,9},0)</f>
        <v>0.409</v>
      </c>
      <c r="W2418" s="20">
        <v>37.0</v>
      </c>
      <c r="X2418" s="20"/>
      <c r="Y2418" s="20">
        <v>344.0</v>
      </c>
      <c r="Z2418" s="20">
        <v>0.105</v>
      </c>
      <c r="AA2418" s="20">
        <v>1.26</v>
      </c>
      <c r="AB2418" s="21">
        <f t="shared" si="706"/>
        <v>604.2387962</v>
      </c>
      <c r="AC2418" s="20">
        <f>I2418/R2418</f>
        <v>0.0005536351096</v>
      </c>
      <c r="AD2418" s="20">
        <f>J2418/R2418</f>
        <v>0.0008734047081</v>
      </c>
      <c r="AE2418" s="20">
        <f t="shared" si="779"/>
        <v>69.86679846</v>
      </c>
      <c r="AF2418" s="22" t="b">
        <f t="shared" si="4"/>
        <v>0</v>
      </c>
      <c r="AG2418" s="20" t="b">
        <f t="shared" si="5"/>
        <v>0</v>
      </c>
      <c r="AH2418" s="20" t="b">
        <f t="shared" si="6"/>
        <v>0</v>
      </c>
      <c r="AI2418" s="20" t="b">
        <f t="shared" si="7"/>
        <v>0</v>
      </c>
      <c r="AJ2418" s="20"/>
      <c r="AK2418" s="20"/>
      <c r="AL2418" s="20"/>
      <c r="AM2418" s="20"/>
      <c r="AN2418" s="20"/>
      <c r="AO2418" s="20"/>
      <c r="AP2418" s="20"/>
      <c r="AQ2418" s="20"/>
      <c r="AR2418" s="23"/>
      <c r="AS2418" s="23"/>
      <c r="AT2418" s="23"/>
      <c r="AU2418" s="23"/>
      <c r="AV2418" s="23"/>
    </row>
    <row r="2419" ht="15.75" customHeight="1">
      <c r="A2419" s="17" t="str">
        <f t="shared" si="1"/>
        <v>Guatemala-The Americas2011</v>
      </c>
      <c r="B2419" s="17" t="s">
        <v>281</v>
      </c>
      <c r="C2419" s="18" t="s">
        <v>259</v>
      </c>
      <c r="D2419" s="19" t="s">
        <v>90</v>
      </c>
      <c r="E2419" s="17">
        <v>8.680511918E9</v>
      </c>
      <c r="F2419" s="18">
        <v>0.067</v>
      </c>
      <c r="G2419" s="18">
        <v>215.0</v>
      </c>
      <c r="H2419" s="18">
        <v>0.134</v>
      </c>
      <c r="I2419" s="20">
        <f t="array" ref="I2419:J2419">IFNA(VLOOKUP(A2419,ENERGY!$A$2:$F$2692,{5,6},0),0)</f>
        <v>0</v>
      </c>
      <c r="J2419" s="20">
        <v>0.0</v>
      </c>
      <c r="K2419" s="20">
        <f t="array" ref="K2419:S2419">VLOOKUP(A2419,'HUMAN RESOURCES'!$A$2:$M$2692,{2,3,4,5,6,7,8,9,10},0)</f>
        <v>0.032</v>
      </c>
      <c r="L2419" s="20">
        <v>0.028</v>
      </c>
      <c r="M2419" s="20">
        <v>75.0</v>
      </c>
      <c r="N2419" s="20">
        <v>68.0</v>
      </c>
      <c r="O2419" s="20">
        <v>0.412</v>
      </c>
      <c r="P2419" s="20">
        <v>0.544</v>
      </c>
      <c r="Q2419" s="20">
        <v>0.045</v>
      </c>
      <c r="R2419" s="20">
        <v>1.4706578E7</v>
      </c>
      <c r="S2419" s="20">
        <v>0.498</v>
      </c>
      <c r="T2419" s="20">
        <f t="array" ref="T2419:U2419">VLOOKUP(A2419,TOURISM!$A$2:$F$2692,{3,6},0)</f>
        <v>1350000000</v>
      </c>
      <c r="U2419" s="20">
        <v>9.35E8</v>
      </c>
      <c r="V2419" s="20">
        <f t="array" ref="V2419:AA2419">VLOOKUP(A2419,BUSINESS!$A$2:$J$2692,{4,5,6,7,8,9},0)</f>
        <v>0.409</v>
      </c>
      <c r="W2419" s="20">
        <v>37.0</v>
      </c>
      <c r="X2419" s="20"/>
      <c r="Y2419" s="20">
        <v>344.0</v>
      </c>
      <c r="Z2419" s="20">
        <v>0.123</v>
      </c>
      <c r="AA2419" s="20">
        <v>1.325</v>
      </c>
      <c r="AB2419" s="21">
        <f t="shared" si="706"/>
        <v>590.2468894</v>
      </c>
      <c r="AC2419" s="20"/>
      <c r="AD2419" s="20"/>
      <c r="AE2419" s="20">
        <f t="shared" si="779"/>
        <v>63.57699255</v>
      </c>
      <c r="AF2419" s="22" t="b">
        <f t="shared" si="4"/>
        <v>0</v>
      </c>
      <c r="AG2419" s="20" t="b">
        <f t="shared" si="5"/>
        <v>0</v>
      </c>
      <c r="AH2419" s="20" t="b">
        <f t="shared" si="6"/>
        <v>0</v>
      </c>
      <c r="AI2419" s="20" t="b">
        <f t="shared" si="7"/>
        <v>0</v>
      </c>
      <c r="AJ2419" s="20"/>
      <c r="AK2419" s="20"/>
      <c r="AL2419" s="20"/>
      <c r="AM2419" s="20"/>
      <c r="AN2419" s="20"/>
      <c r="AO2419" s="20"/>
      <c r="AP2419" s="20"/>
      <c r="AQ2419" s="20"/>
      <c r="AR2419" s="23"/>
      <c r="AS2419" s="23"/>
      <c r="AT2419" s="23"/>
      <c r="AU2419" s="23"/>
      <c r="AV2419" s="23"/>
    </row>
    <row r="2420" ht="15.75" customHeight="1">
      <c r="A2420" s="17" t="str">
        <f t="shared" si="1"/>
        <v>Guatemala-The Americas2012</v>
      </c>
      <c r="B2420" s="17" t="s">
        <v>281</v>
      </c>
      <c r="C2420" s="18" t="s">
        <v>259</v>
      </c>
      <c r="D2420" s="19" t="s">
        <v>91</v>
      </c>
      <c r="E2420" s="17">
        <v>8.697298234E9</v>
      </c>
      <c r="F2420" s="18">
        <v>0.067</v>
      </c>
      <c r="G2420" s="18">
        <v>226.0</v>
      </c>
      <c r="H2420" s="18">
        <v>0.135</v>
      </c>
      <c r="I2420" s="20">
        <f t="array" ref="I2420:J2420">IFNA(VLOOKUP(A2420,ENERGY!$A$2:$F$2692,{5,6},0),0)</f>
        <v>0</v>
      </c>
      <c r="J2420" s="20">
        <v>0.0</v>
      </c>
      <c r="K2420" s="20">
        <f t="array" ref="K2420:S2420">VLOOKUP(A2420,'HUMAN RESOURCES'!$A$2:$M$2692,{2,3,4,5,6,7,8,9,10},0)</f>
        <v>0.031</v>
      </c>
      <c r="L2420" s="20">
        <v>0.027</v>
      </c>
      <c r="M2420" s="20">
        <v>75.0</v>
      </c>
      <c r="N2420" s="20">
        <v>68.0</v>
      </c>
      <c r="O2420" s="20">
        <v>0.408</v>
      </c>
      <c r="P2420" s="20">
        <v>0.547</v>
      </c>
      <c r="Q2420" s="20">
        <v>0.045</v>
      </c>
      <c r="R2420" s="20">
        <v>1.5082831E7</v>
      </c>
      <c r="S2420" s="20">
        <v>0.502</v>
      </c>
      <c r="T2420" s="20">
        <f t="array" ref="T2420:U2420">VLOOKUP(A2420,TOURISM!$A$2:$F$2692,{3,6},0)</f>
        <v>1419000000</v>
      </c>
      <c r="U2420" s="20">
        <v>9.14E8</v>
      </c>
      <c r="V2420" s="20">
        <f t="array" ref="V2420:AA2420">VLOOKUP(A2420,BUSINESS!$A$2:$J$2692,{4,5,6,7,8,9},0)</f>
        <v>0.409</v>
      </c>
      <c r="W2420" s="20">
        <v>40.0</v>
      </c>
      <c r="X2420" s="20">
        <v>93.0</v>
      </c>
      <c r="Y2420" s="20">
        <v>332.0</v>
      </c>
      <c r="Z2420" s="20">
        <v>0.16</v>
      </c>
      <c r="AA2420" s="20">
        <v>1.378</v>
      </c>
      <c r="AB2420" s="21">
        <f t="shared" si="706"/>
        <v>576.6356617</v>
      </c>
      <c r="AC2420" s="20"/>
      <c r="AD2420" s="20"/>
      <c r="AE2420" s="20">
        <f t="shared" si="779"/>
        <v>60.59870325</v>
      </c>
      <c r="AF2420" s="22" t="b">
        <f t="shared" si="4"/>
        <v>0</v>
      </c>
      <c r="AG2420" s="20" t="b">
        <f t="shared" si="5"/>
        <v>0</v>
      </c>
      <c r="AH2420" s="20" t="b">
        <f t="shared" si="6"/>
        <v>0</v>
      </c>
      <c r="AI2420" s="20" t="b">
        <f t="shared" si="7"/>
        <v>0</v>
      </c>
      <c r="AJ2420" s="20"/>
      <c r="AK2420" s="20"/>
      <c r="AL2420" s="20"/>
      <c r="AM2420" s="20"/>
      <c r="AN2420" s="20"/>
      <c r="AO2420" s="20"/>
      <c r="AP2420" s="20"/>
      <c r="AQ2420" s="20"/>
      <c r="AR2420" s="23"/>
      <c r="AS2420" s="23"/>
      <c r="AT2420" s="23"/>
      <c r="AU2420" s="23"/>
      <c r="AV2420" s="23"/>
    </row>
    <row r="2421" ht="15.75" customHeight="1">
      <c r="A2421" s="17" t="str">
        <f t="shared" si="1"/>
        <v>Guyana-The Americas2000</v>
      </c>
      <c r="B2421" s="17" t="s">
        <v>282</v>
      </c>
      <c r="C2421" s="18" t="s">
        <v>259</v>
      </c>
      <c r="D2421" s="19" t="s">
        <v>76</v>
      </c>
      <c r="E2421" s="17">
        <v>9.063147901E9</v>
      </c>
      <c r="F2421" s="18">
        <v>0.058</v>
      </c>
      <c r="G2421" s="18">
        <v>56.0</v>
      </c>
      <c r="H2421" s="18">
        <v>0.173</v>
      </c>
      <c r="I2421" s="20" t="str">
        <f t="array" ref="I2421:J2421">IFNA(VLOOKUP(A2421,ENERGY!$A$2:$F$2692,{5,6},0),0)</f>
        <v/>
      </c>
      <c r="J2421" s="20"/>
      <c r="K2421" s="20">
        <f t="array" ref="K2421:S2421">VLOOKUP(A2421,'HUMAN RESOURCES'!$A$2:$M$2692,{2,3,4,5,6,7,8,9,10},0)</f>
        <v>0.022</v>
      </c>
      <c r="L2421" s="20">
        <v>0.039</v>
      </c>
      <c r="M2421" s="20">
        <v>67.0</v>
      </c>
      <c r="N2421" s="20">
        <v>60.0</v>
      </c>
      <c r="O2421" s="20">
        <v>0.354</v>
      </c>
      <c r="P2421" s="20">
        <v>0.602</v>
      </c>
      <c r="Q2421" s="20">
        <v>0.045</v>
      </c>
      <c r="R2421" s="20">
        <v>744471.0</v>
      </c>
      <c r="S2421" s="20">
        <v>0.287</v>
      </c>
      <c r="T2421" s="20">
        <f t="array" ref="T2421:U2421">VLOOKUP(A2421,TOURISM!$A$2:$F$2692,{3,6},0)</f>
        <v>80000000</v>
      </c>
      <c r="U2421" s="20">
        <v>7.7E7</v>
      </c>
      <c r="V2421" s="20" t="str">
        <f t="array" ref="V2421:AA2421">VLOOKUP(A2421,BUSINESS!$A$2:$J$2692,{4,5,6,7,8,9},0)</f>
        <v/>
      </c>
      <c r="W2421" s="20"/>
      <c r="X2421" s="20"/>
      <c r="Y2421" s="20"/>
      <c r="Z2421" s="20">
        <v>0.066</v>
      </c>
      <c r="AA2421" s="20">
        <v>0.054</v>
      </c>
      <c r="AB2421" s="21">
        <f t="shared" si="706"/>
        <v>12173.94351</v>
      </c>
      <c r="AC2421" s="20"/>
      <c r="AD2421" s="20"/>
      <c r="AE2421" s="20">
        <f t="shared" si="779"/>
        <v>103.4291463</v>
      </c>
      <c r="AF2421" s="22" t="b">
        <f t="shared" si="4"/>
        <v>0</v>
      </c>
      <c r="AG2421" s="20" t="b">
        <f t="shared" si="5"/>
        <v>0</v>
      </c>
      <c r="AH2421" s="20" t="b">
        <f t="shared" si="6"/>
        <v>0</v>
      </c>
      <c r="AI2421" s="20" t="b">
        <f t="shared" si="7"/>
        <v>0</v>
      </c>
      <c r="AJ2421" s="20"/>
      <c r="AK2421" s="20"/>
      <c r="AL2421" s="20"/>
      <c r="AM2421" s="20"/>
      <c r="AN2421" s="20"/>
      <c r="AO2421" s="20"/>
      <c r="AP2421" s="20"/>
      <c r="AQ2421" s="20"/>
      <c r="AR2421" s="23"/>
      <c r="AS2421" s="23"/>
      <c r="AT2421" s="23"/>
      <c r="AU2421" s="23"/>
      <c r="AV2421" s="23"/>
    </row>
    <row r="2422" ht="15.75" customHeight="1">
      <c r="A2422" s="17" t="str">
        <f t="shared" si="1"/>
        <v>Guyana-The Americas2001</v>
      </c>
      <c r="B2422" s="17" t="s">
        <v>282</v>
      </c>
      <c r="C2422" s="18" t="s">
        <v>259</v>
      </c>
      <c r="D2422" s="19" t="s">
        <v>77</v>
      </c>
      <c r="E2422" s="17">
        <v>9.10451593E9</v>
      </c>
      <c r="F2422" s="18">
        <v>0.058</v>
      </c>
      <c r="G2422" s="18">
        <v>54.0</v>
      </c>
      <c r="H2422" s="18">
        <v>0.17</v>
      </c>
      <c r="I2422" s="20" t="str">
        <f t="array" ref="I2422:J2422">IFNA(VLOOKUP(A2422,ENERGY!$A$2:$F$2692,{5,6},0),0)</f>
        <v/>
      </c>
      <c r="J2422" s="20"/>
      <c r="K2422" s="20">
        <f t="array" ref="K2422:S2422">VLOOKUP(A2422,'HUMAN RESOURCES'!$A$2:$M$2692,{2,3,4,5,6,7,8,9,10},0)</f>
        <v>0.022</v>
      </c>
      <c r="L2422" s="20">
        <v>0.038</v>
      </c>
      <c r="M2422" s="20">
        <v>67.0</v>
      </c>
      <c r="N2422" s="20">
        <v>60.0</v>
      </c>
      <c r="O2422" s="20">
        <v>0.356</v>
      </c>
      <c r="P2422" s="20">
        <v>0.601</v>
      </c>
      <c r="Q2422" s="20">
        <v>0.044</v>
      </c>
      <c r="R2422" s="20">
        <v>747657.0</v>
      </c>
      <c r="S2422" s="20">
        <v>0.286</v>
      </c>
      <c r="T2422" s="20">
        <f t="array" ref="T2422:U2422">VLOOKUP(A2422,TOURISM!$A$2:$F$2692,{3,6},0)</f>
        <v>65000000</v>
      </c>
      <c r="U2422" s="20">
        <v>6.2E7</v>
      </c>
      <c r="V2422" s="20" t="str">
        <f t="array" ref="V2422:AA2422">VLOOKUP(A2422,BUSINESS!$A$2:$J$2692,{4,5,6,7,8,9},0)</f>
        <v/>
      </c>
      <c r="W2422" s="20"/>
      <c r="X2422" s="20"/>
      <c r="Y2422" s="20"/>
      <c r="Z2422" s="20">
        <v>0.132</v>
      </c>
      <c r="AA2422" s="20">
        <v>0.101</v>
      </c>
      <c r="AB2422" s="21">
        <f t="shared" si="706"/>
        <v>12177.39676</v>
      </c>
      <c r="AC2422" s="20"/>
      <c r="AD2422" s="20"/>
      <c r="AE2422" s="20">
        <f t="shared" si="779"/>
        <v>82.92572664</v>
      </c>
      <c r="AF2422" s="22" t="b">
        <f t="shared" si="4"/>
        <v>0</v>
      </c>
      <c r="AG2422" s="20" t="b">
        <f t="shared" si="5"/>
        <v>0</v>
      </c>
      <c r="AH2422" s="20" t="b">
        <f t="shared" si="6"/>
        <v>0</v>
      </c>
      <c r="AI2422" s="20" t="b">
        <f t="shared" si="7"/>
        <v>0</v>
      </c>
      <c r="AJ2422" s="20"/>
      <c r="AK2422" s="20"/>
      <c r="AL2422" s="20"/>
      <c r="AM2422" s="20"/>
      <c r="AN2422" s="20"/>
      <c r="AO2422" s="20"/>
      <c r="AP2422" s="20"/>
      <c r="AQ2422" s="20"/>
      <c r="AR2422" s="23"/>
      <c r="AS2422" s="23"/>
      <c r="AT2422" s="23"/>
      <c r="AU2422" s="23"/>
      <c r="AV2422" s="23"/>
    </row>
    <row r="2423" ht="15.75" customHeight="1">
      <c r="A2423" s="17" t="str">
        <f t="shared" si="1"/>
        <v>Guyana-The Americas2002</v>
      </c>
      <c r="B2423" s="17" t="s">
        <v>282</v>
      </c>
      <c r="C2423" s="18" t="s">
        <v>259</v>
      </c>
      <c r="D2423" s="19" t="s">
        <v>79</v>
      </c>
      <c r="E2423" s="17">
        <v>9.129594819E9</v>
      </c>
      <c r="F2423" s="18">
        <v>0.058</v>
      </c>
      <c r="G2423" s="18">
        <v>56.0</v>
      </c>
      <c r="H2423" s="18">
        <v>0.163</v>
      </c>
      <c r="I2423" s="20" t="str">
        <f t="array" ref="I2423:J2423">IFNA(VLOOKUP(A2423,ENERGY!$A$2:$F$2692,{5,6},0),0)</f>
        <v/>
      </c>
      <c r="J2423" s="20">
        <v>1701.0</v>
      </c>
      <c r="K2423" s="20">
        <f t="array" ref="K2423:S2423">VLOOKUP(A2423,'HUMAN RESOURCES'!$A$2:$M$2692,{2,3,4,5,6,7,8,9,10},0)</f>
        <v>0.022</v>
      </c>
      <c r="L2423" s="20">
        <v>0.037</v>
      </c>
      <c r="M2423" s="20">
        <v>67.0</v>
      </c>
      <c r="N2423" s="20">
        <v>60.0</v>
      </c>
      <c r="O2423" s="20">
        <v>0.358</v>
      </c>
      <c r="P2423" s="20">
        <v>0.6</v>
      </c>
      <c r="Q2423" s="20">
        <v>0.042</v>
      </c>
      <c r="R2423" s="20">
        <v>750629.0</v>
      </c>
      <c r="S2423" s="20">
        <v>0.285</v>
      </c>
      <c r="T2423" s="20">
        <f t="array" ref="T2423:U2423">VLOOKUP(A2423,TOURISM!$A$2:$F$2692,{3,6},0)</f>
        <v>53000000</v>
      </c>
      <c r="U2423" s="20">
        <v>4.4E7</v>
      </c>
      <c r="V2423" s="20" t="str">
        <f t="array" ref="V2423:AA2423">VLOOKUP(A2423,BUSINESS!$A$2:$J$2692,{4,5,6,7,8,9},0)</f>
        <v/>
      </c>
      <c r="W2423" s="20"/>
      <c r="X2423" s="20"/>
      <c r="Y2423" s="20"/>
      <c r="Z2423" s="20"/>
      <c r="AA2423" s="20">
        <v>0.106</v>
      </c>
      <c r="AB2423" s="21">
        <f t="shared" si="706"/>
        <v>12162.59273</v>
      </c>
      <c r="AC2423" s="20"/>
      <c r="AD2423" s="20">
        <f t="shared" ref="AD2423:AD2426" si="784">J2423/R2423</f>
        <v>0.002266099498</v>
      </c>
      <c r="AE2423" s="20">
        <f t="shared" si="779"/>
        <v>58.61750612</v>
      </c>
      <c r="AF2423" s="22" t="b">
        <f t="shared" si="4"/>
        <v>0</v>
      </c>
      <c r="AG2423" s="20" t="b">
        <f t="shared" si="5"/>
        <v>0</v>
      </c>
      <c r="AH2423" s="20" t="b">
        <f t="shared" si="6"/>
        <v>0</v>
      </c>
      <c r="AI2423" s="20" t="b">
        <f t="shared" si="7"/>
        <v>0</v>
      </c>
      <c r="AJ2423" s="20"/>
      <c r="AK2423" s="20"/>
      <c r="AL2423" s="20"/>
      <c r="AM2423" s="20"/>
      <c r="AN2423" s="20"/>
      <c r="AO2423" s="20"/>
      <c r="AP2423" s="20"/>
      <c r="AQ2423" s="20"/>
      <c r="AR2423" s="23"/>
      <c r="AS2423" s="23"/>
      <c r="AT2423" s="23"/>
      <c r="AU2423" s="23"/>
      <c r="AV2423" s="23"/>
    </row>
    <row r="2424" ht="15.75" customHeight="1">
      <c r="A2424" s="17" t="str">
        <f t="shared" si="1"/>
        <v>Guyana-The Americas2003</v>
      </c>
      <c r="B2424" s="17" t="s">
        <v>282</v>
      </c>
      <c r="C2424" s="18" t="s">
        <v>259</v>
      </c>
      <c r="D2424" s="19" t="s">
        <v>81</v>
      </c>
      <c r="E2424" s="17">
        <v>9.132562332E9</v>
      </c>
      <c r="F2424" s="18">
        <v>0.056</v>
      </c>
      <c r="G2424" s="18">
        <v>55.0</v>
      </c>
      <c r="H2424" s="18">
        <v>0.15</v>
      </c>
      <c r="I2424" s="20" t="str">
        <f t="array" ref="I2424:J2424">IFNA(VLOOKUP(A2424,ENERGY!$A$2:$F$2692,{5,6},0),0)</f>
        <v/>
      </c>
      <c r="J2424" s="20">
        <v>1555.0</v>
      </c>
      <c r="K2424" s="20">
        <f t="array" ref="K2424:S2424">VLOOKUP(A2424,'HUMAN RESOURCES'!$A$2:$M$2692,{2,3,4,5,6,7,8,9,10},0)</f>
        <v>0.022</v>
      </c>
      <c r="L2424" s="20">
        <v>0.037</v>
      </c>
      <c r="M2424" s="20">
        <v>68.0</v>
      </c>
      <c r="N2424" s="20">
        <v>61.0</v>
      </c>
      <c r="O2424" s="20">
        <v>0.36</v>
      </c>
      <c r="P2424" s="20">
        <v>0.599</v>
      </c>
      <c r="Q2424" s="20">
        <v>0.041</v>
      </c>
      <c r="R2424" s="20">
        <v>753612.0</v>
      </c>
      <c r="S2424" s="20">
        <v>0.284</v>
      </c>
      <c r="T2424" s="20">
        <f t="array" ref="T2424:U2424">VLOOKUP(A2424,TOURISM!$A$2:$F$2692,{3,6},0)</f>
        <v>28000000</v>
      </c>
      <c r="U2424" s="20">
        <v>3.0E7</v>
      </c>
      <c r="V2424" s="20" t="str">
        <f t="array" ref="V2424:AA2424">VLOOKUP(A2424,BUSINESS!$A$2:$J$2692,{4,5,6,7,8,9},0)</f>
        <v/>
      </c>
      <c r="W2424" s="20"/>
      <c r="X2424" s="20"/>
      <c r="Y2424" s="20"/>
      <c r="Z2424" s="20"/>
      <c r="AA2424" s="20">
        <v>0.183</v>
      </c>
      <c r="AB2424" s="21">
        <f t="shared" si="706"/>
        <v>12118.38762</v>
      </c>
      <c r="AC2424" s="20"/>
      <c r="AD2424" s="20">
        <f t="shared" si="784"/>
        <v>0.002063396018</v>
      </c>
      <c r="AE2424" s="20">
        <f t="shared" si="779"/>
        <v>39.80828331</v>
      </c>
      <c r="AF2424" s="22" t="b">
        <f t="shared" si="4"/>
        <v>0</v>
      </c>
      <c r="AG2424" s="20" t="b">
        <f t="shared" si="5"/>
        <v>0</v>
      </c>
      <c r="AH2424" s="20" t="b">
        <f t="shared" si="6"/>
        <v>0</v>
      </c>
      <c r="AI2424" s="20" t="b">
        <f t="shared" si="7"/>
        <v>0</v>
      </c>
      <c r="AJ2424" s="20"/>
      <c r="AK2424" s="20"/>
      <c r="AL2424" s="20"/>
      <c r="AM2424" s="20"/>
      <c r="AN2424" s="20"/>
      <c r="AO2424" s="20"/>
      <c r="AP2424" s="20"/>
      <c r="AQ2424" s="20"/>
      <c r="AR2424" s="23"/>
      <c r="AS2424" s="23"/>
      <c r="AT2424" s="23"/>
      <c r="AU2424" s="23"/>
      <c r="AV2424" s="23"/>
    </row>
    <row r="2425" ht="15.75" customHeight="1">
      <c r="A2425" s="17" t="str">
        <f t="shared" si="1"/>
        <v>Guyana-The Americas2004</v>
      </c>
      <c r="B2425" s="17" t="s">
        <v>282</v>
      </c>
      <c r="C2425" s="18" t="s">
        <v>259</v>
      </c>
      <c r="D2425" s="19" t="s">
        <v>83</v>
      </c>
      <c r="E2425" s="17">
        <v>9.2063017E9</v>
      </c>
      <c r="F2425" s="18">
        <v>0.053</v>
      </c>
      <c r="G2425" s="18">
        <v>55.0</v>
      </c>
      <c r="H2425" s="18">
        <v>0.145</v>
      </c>
      <c r="I2425" s="20" t="str">
        <f t="array" ref="I2425:J2425">IFNA(VLOOKUP(A2425,ENERGY!$A$2:$F$2692,{5,6},0),0)</f>
        <v/>
      </c>
      <c r="J2425" s="20">
        <v>1558.0</v>
      </c>
      <c r="K2425" s="20">
        <f t="array" ref="K2425:S2425">VLOOKUP(A2425,'HUMAN RESOURCES'!$A$2:$M$2692,{2,3,4,5,6,7,8,9,10},0)</f>
        <v>0.022</v>
      </c>
      <c r="L2425" s="20">
        <v>0.036</v>
      </c>
      <c r="M2425" s="20">
        <v>68.0</v>
      </c>
      <c r="N2425" s="20">
        <v>61.0</v>
      </c>
      <c r="O2425" s="20">
        <v>0.363</v>
      </c>
      <c r="P2425" s="20">
        <v>0.598</v>
      </c>
      <c r="Q2425" s="20">
        <v>0.039</v>
      </c>
      <c r="R2425" s="20">
        <v>756939.0</v>
      </c>
      <c r="S2425" s="20">
        <v>0.284</v>
      </c>
      <c r="T2425" s="20">
        <f t="array" ref="T2425:U2425">VLOOKUP(A2425,TOURISM!$A$2:$F$2692,{3,6},0)</f>
        <v>27000000</v>
      </c>
      <c r="U2425" s="20">
        <v>3.0E7</v>
      </c>
      <c r="V2425" s="20" t="str">
        <f t="array" ref="V2425:AA2425">VLOOKUP(A2425,BUSINESS!$A$2:$J$2692,{4,5,6,7,8,9},0)</f>
        <v/>
      </c>
      <c r="W2425" s="20">
        <v>46.0</v>
      </c>
      <c r="X2425" s="20"/>
      <c r="Y2425" s="20"/>
      <c r="Z2425" s="20"/>
      <c r="AA2425" s="20">
        <v>0.227</v>
      </c>
      <c r="AB2425" s="21">
        <f t="shared" si="706"/>
        <v>12162.5411</v>
      </c>
      <c r="AC2425" s="20"/>
      <c r="AD2425" s="20">
        <f t="shared" si="784"/>
        <v>0.002058290034</v>
      </c>
      <c r="AE2425" s="20">
        <f t="shared" si="779"/>
        <v>39.63331259</v>
      </c>
      <c r="AF2425" s="22" t="b">
        <f t="shared" si="4"/>
        <v>0</v>
      </c>
      <c r="AG2425" s="20" t="b">
        <f t="shared" si="5"/>
        <v>0</v>
      </c>
      <c r="AH2425" s="20" t="b">
        <f t="shared" si="6"/>
        <v>0</v>
      </c>
      <c r="AI2425" s="20" t="b">
        <f t="shared" si="7"/>
        <v>0</v>
      </c>
      <c r="AJ2425" s="20"/>
      <c r="AK2425" s="20"/>
      <c r="AL2425" s="20"/>
      <c r="AM2425" s="20"/>
      <c r="AN2425" s="20"/>
      <c r="AO2425" s="20"/>
      <c r="AP2425" s="20"/>
      <c r="AQ2425" s="20"/>
      <c r="AR2425" s="23"/>
      <c r="AS2425" s="23"/>
      <c r="AT2425" s="23"/>
      <c r="AU2425" s="23"/>
      <c r="AV2425" s="23"/>
    </row>
    <row r="2426" ht="15.75" customHeight="1">
      <c r="A2426" s="17" t="str">
        <f t="shared" si="1"/>
        <v>Guyana-The Americas2005</v>
      </c>
      <c r="B2426" s="17" t="s">
        <v>282</v>
      </c>
      <c r="C2426" s="18" t="s">
        <v>259</v>
      </c>
      <c r="D2426" s="19" t="s">
        <v>84</v>
      </c>
      <c r="E2426" s="17">
        <v>9.209288383E9</v>
      </c>
      <c r="F2426" s="18">
        <v>0.053</v>
      </c>
      <c r="G2426" s="18">
        <v>58.0</v>
      </c>
      <c r="H2426" s="18">
        <v>0.145</v>
      </c>
      <c r="I2426" s="20">
        <f t="array" ref="I2426:J2426">IFNA(VLOOKUP(A2426,ENERGY!$A$2:$F$2692,{5,6},0),0)</f>
        <v>479</v>
      </c>
      <c r="J2426" s="20">
        <v>1628.0</v>
      </c>
      <c r="K2426" s="20">
        <f t="array" ref="K2426:S2426">VLOOKUP(A2426,'HUMAN RESOURCES'!$A$2:$M$2692,{2,3,4,5,6,7,8,9,10},0)</f>
        <v>0.022</v>
      </c>
      <c r="L2426" s="20">
        <v>0.036</v>
      </c>
      <c r="M2426" s="20">
        <v>68.0</v>
      </c>
      <c r="N2426" s="20">
        <v>62.0</v>
      </c>
      <c r="O2426" s="20">
        <v>0.366</v>
      </c>
      <c r="P2426" s="20">
        <v>0.596</v>
      </c>
      <c r="Q2426" s="20">
        <v>0.038</v>
      </c>
      <c r="R2426" s="20">
        <v>760834.0</v>
      </c>
      <c r="S2426" s="20">
        <v>0.283</v>
      </c>
      <c r="T2426" s="20">
        <f t="array" ref="T2426:U2426">VLOOKUP(A2426,TOURISM!$A$2:$F$2692,{3,6},0)</f>
        <v>35000000</v>
      </c>
      <c r="U2426" s="20">
        <v>4.0E7</v>
      </c>
      <c r="V2426" s="20">
        <f t="array" ref="V2426:AA2426">VLOOKUP(A2426,BUSINESS!$A$2:$J$2692,{4,5,6,7,8,9},0)</f>
        <v>0.39</v>
      </c>
      <c r="W2426" s="20">
        <v>42.0</v>
      </c>
      <c r="X2426" s="20"/>
      <c r="Y2426" s="20">
        <v>288.0</v>
      </c>
      <c r="Z2426" s="20"/>
      <c r="AA2426" s="20">
        <v>0.37</v>
      </c>
      <c r="AB2426" s="21">
        <f t="shared" si="706"/>
        <v>12104.20195</v>
      </c>
      <c r="AC2426" s="20">
        <f>I2426/R2426</f>
        <v>0.0006295722852</v>
      </c>
      <c r="AD2426" s="20">
        <f t="shared" si="784"/>
        <v>0.002139757161</v>
      </c>
      <c r="AE2426" s="20">
        <f t="shared" si="779"/>
        <v>52.57388603</v>
      </c>
      <c r="AF2426" s="22" t="b">
        <f t="shared" si="4"/>
        <v>0</v>
      </c>
      <c r="AG2426" s="20" t="b">
        <f t="shared" si="5"/>
        <v>0</v>
      </c>
      <c r="AH2426" s="20" t="b">
        <f t="shared" si="6"/>
        <v>0</v>
      </c>
      <c r="AI2426" s="20" t="b">
        <f t="shared" si="7"/>
        <v>0</v>
      </c>
      <c r="AJ2426" s="20"/>
      <c r="AK2426" s="20"/>
      <c r="AL2426" s="20"/>
      <c r="AM2426" s="20"/>
      <c r="AN2426" s="20"/>
      <c r="AO2426" s="20"/>
      <c r="AP2426" s="20"/>
      <c r="AQ2426" s="20"/>
      <c r="AR2426" s="23"/>
      <c r="AS2426" s="23"/>
      <c r="AT2426" s="23"/>
      <c r="AU2426" s="23"/>
      <c r="AV2426" s="23"/>
    </row>
    <row r="2427" ht="15.75" customHeight="1">
      <c r="A2427" s="17" t="str">
        <f t="shared" si="1"/>
        <v>Guyana-The Americas2006</v>
      </c>
      <c r="B2427" s="17" t="s">
        <v>282</v>
      </c>
      <c r="C2427" s="18" t="s">
        <v>259</v>
      </c>
      <c r="D2427" s="19" t="s">
        <v>85</v>
      </c>
      <c r="E2427" s="17">
        <v>9.25348429E9</v>
      </c>
      <c r="F2427" s="18">
        <v>0.041</v>
      </c>
      <c r="G2427" s="18">
        <v>79.0</v>
      </c>
      <c r="H2427" s="18">
        <v>0.145</v>
      </c>
      <c r="I2427" s="20">
        <f t="array" ref="I2427:J2427">IFNA(VLOOKUP(A2427,ENERGY!$A$2:$F$2692,{5,6},0),0)</f>
        <v>0</v>
      </c>
      <c r="J2427" s="20">
        <v>0.0</v>
      </c>
      <c r="K2427" s="20">
        <f t="array" ref="K2427:S2427">VLOOKUP(A2427,'HUMAN RESOURCES'!$A$2:$M$2692,{2,3,4,5,6,7,8,9,10},0)</f>
        <v>0.022</v>
      </c>
      <c r="L2427" s="20">
        <v>0.035</v>
      </c>
      <c r="M2427" s="20">
        <v>68.0</v>
      </c>
      <c r="N2427" s="20">
        <v>62.0</v>
      </c>
      <c r="O2427" s="20">
        <v>0.369</v>
      </c>
      <c r="P2427" s="20">
        <v>0.594</v>
      </c>
      <c r="Q2427" s="20">
        <v>0.037</v>
      </c>
      <c r="R2427" s="20">
        <v>765367.0</v>
      </c>
      <c r="S2427" s="20">
        <v>0.283</v>
      </c>
      <c r="T2427" s="20">
        <f t="array" ref="T2427:U2427">VLOOKUP(A2427,TOURISM!$A$2:$F$2692,{3,6},0)</f>
        <v>37000000</v>
      </c>
      <c r="U2427" s="20">
        <v>4.9E7</v>
      </c>
      <c r="V2427" s="20">
        <f t="array" ref="V2427:AA2427">VLOOKUP(A2427,BUSINESS!$A$2:$J$2692,{4,5,6,7,8,9},0)</f>
        <v>0.39</v>
      </c>
      <c r="W2427" s="20">
        <v>41.0</v>
      </c>
      <c r="X2427" s="20"/>
      <c r="Y2427" s="20">
        <v>288.0</v>
      </c>
      <c r="Z2427" s="20"/>
      <c r="AA2427" s="20">
        <v>0.523</v>
      </c>
      <c r="AB2427" s="21">
        <f t="shared" si="706"/>
        <v>12090.25773</v>
      </c>
      <c r="AC2427" s="20"/>
      <c r="AD2427" s="20"/>
      <c r="AE2427" s="20">
        <f t="shared" si="779"/>
        <v>64.02157396</v>
      </c>
      <c r="AF2427" s="22" t="b">
        <f t="shared" si="4"/>
        <v>0</v>
      </c>
      <c r="AG2427" s="20" t="b">
        <f t="shared" si="5"/>
        <v>0</v>
      </c>
      <c r="AH2427" s="20" t="b">
        <f t="shared" si="6"/>
        <v>0</v>
      </c>
      <c r="AI2427" s="20" t="b">
        <f t="shared" si="7"/>
        <v>0</v>
      </c>
      <c r="AJ2427" s="20"/>
      <c r="AK2427" s="20"/>
      <c r="AL2427" s="20"/>
      <c r="AM2427" s="20"/>
      <c r="AN2427" s="20"/>
      <c r="AO2427" s="20"/>
      <c r="AP2427" s="20"/>
      <c r="AQ2427" s="20"/>
      <c r="AR2427" s="23"/>
      <c r="AS2427" s="23"/>
      <c r="AT2427" s="23"/>
      <c r="AU2427" s="23"/>
      <c r="AV2427" s="23"/>
    </row>
    <row r="2428" ht="15.75" customHeight="1">
      <c r="A2428" s="17" t="str">
        <f t="shared" si="1"/>
        <v>Guyana-The Americas2007</v>
      </c>
      <c r="B2428" s="17" t="s">
        <v>282</v>
      </c>
      <c r="C2428" s="18" t="s">
        <v>259</v>
      </c>
      <c r="D2428" s="19" t="s">
        <v>86</v>
      </c>
      <c r="E2428" s="17">
        <v>9.260287416E9</v>
      </c>
      <c r="F2428" s="18">
        <v>0.039</v>
      </c>
      <c r="G2428" s="18">
        <v>89.0</v>
      </c>
      <c r="H2428" s="18">
        <v>0.146</v>
      </c>
      <c r="I2428" s="20">
        <f t="array" ref="I2428:J2428">IFNA(VLOOKUP(A2428,ENERGY!$A$2:$F$2692,{5,6},0),0)</f>
        <v>500</v>
      </c>
      <c r="J2428" s="20">
        <v>1566.0</v>
      </c>
      <c r="K2428" s="20">
        <f t="array" ref="K2428:S2428">VLOOKUP(A2428,'HUMAN RESOURCES'!$A$2:$M$2692,{2,3,4,5,6,7,8,9,10},0)</f>
        <v>0.022</v>
      </c>
      <c r="L2428" s="20">
        <v>0.034</v>
      </c>
      <c r="M2428" s="20">
        <v>68.0</v>
      </c>
      <c r="N2428" s="20">
        <v>62.0</v>
      </c>
      <c r="O2428" s="20">
        <v>0.372</v>
      </c>
      <c r="P2428" s="20">
        <v>0.592</v>
      </c>
      <c r="Q2428" s="20">
        <v>0.035</v>
      </c>
      <c r="R2428" s="20">
        <v>770407.0</v>
      </c>
      <c r="S2428" s="20">
        <v>0.282</v>
      </c>
      <c r="T2428" s="20">
        <f t="array" ref="T2428:U2428">VLOOKUP(A2428,TOURISM!$A$2:$F$2692,{3,6},0)</f>
        <v>50000000</v>
      </c>
      <c r="U2428" s="20">
        <v>5.8E7</v>
      </c>
      <c r="V2428" s="20">
        <f t="array" ref="V2428:AA2428">VLOOKUP(A2428,BUSINESS!$A$2:$J$2692,{4,5,6,7,8,9},0)</f>
        <v>0.39</v>
      </c>
      <c r="W2428" s="20">
        <v>37.0</v>
      </c>
      <c r="X2428" s="20"/>
      <c r="Y2428" s="20">
        <v>288.0</v>
      </c>
      <c r="Z2428" s="20">
        <v>0.138</v>
      </c>
      <c r="AA2428" s="20">
        <v>0.699</v>
      </c>
      <c r="AB2428" s="21">
        <f t="shared" si="706"/>
        <v>12019.99387</v>
      </c>
      <c r="AC2428" s="20">
        <f t="shared" ref="AC2428:AC2429" si="785">I2428/R2428</f>
        <v>0.0006490076025</v>
      </c>
      <c r="AD2428" s="20">
        <f t="shared" ref="AD2428:AD2429" si="786">J2428/R2428</f>
        <v>0.002032691811</v>
      </c>
      <c r="AE2428" s="20">
        <f t="shared" si="779"/>
        <v>75.28488189</v>
      </c>
      <c r="AF2428" s="22" t="b">
        <f t="shared" si="4"/>
        <v>0</v>
      </c>
      <c r="AG2428" s="20" t="b">
        <f t="shared" si="5"/>
        <v>0</v>
      </c>
      <c r="AH2428" s="20" t="b">
        <f t="shared" si="6"/>
        <v>0</v>
      </c>
      <c r="AI2428" s="20" t="b">
        <f t="shared" si="7"/>
        <v>0</v>
      </c>
      <c r="AJ2428" s="20"/>
      <c r="AK2428" s="20"/>
      <c r="AL2428" s="20"/>
      <c r="AM2428" s="20"/>
      <c r="AN2428" s="20"/>
      <c r="AO2428" s="20"/>
      <c r="AP2428" s="20"/>
      <c r="AQ2428" s="20"/>
      <c r="AR2428" s="23"/>
      <c r="AS2428" s="23"/>
      <c r="AT2428" s="23"/>
      <c r="AU2428" s="23"/>
      <c r="AV2428" s="23"/>
    </row>
    <row r="2429" ht="15.75" customHeight="1">
      <c r="A2429" s="17" t="str">
        <f t="shared" si="1"/>
        <v>Guyana-The Americas2008</v>
      </c>
      <c r="B2429" s="17" t="s">
        <v>282</v>
      </c>
      <c r="C2429" s="18" t="s">
        <v>259</v>
      </c>
      <c r="D2429" s="19" t="s">
        <v>87</v>
      </c>
      <c r="E2429" s="17">
        <v>9.274448732E9</v>
      </c>
      <c r="F2429" s="18">
        <v>0.066</v>
      </c>
      <c r="G2429" s="18">
        <v>165.0</v>
      </c>
      <c r="H2429" s="18">
        <v>0.146</v>
      </c>
      <c r="I2429" s="20">
        <f t="array" ref="I2429:J2429">IFNA(VLOOKUP(A2429,ENERGY!$A$2:$F$2692,{5,6},0),0)</f>
        <v>495</v>
      </c>
      <c r="J2429" s="20">
        <v>1434.0</v>
      </c>
      <c r="K2429" s="20">
        <f t="array" ref="K2429:S2429">VLOOKUP(A2429,'HUMAN RESOURCES'!$A$2:$M$2692,{2,3,4,5,6,7,8,9,10},0)</f>
        <v>0.022</v>
      </c>
      <c r="L2429" s="20">
        <v>0.034</v>
      </c>
      <c r="M2429" s="20">
        <v>68.0</v>
      </c>
      <c r="N2429" s="20">
        <v>63.0</v>
      </c>
      <c r="O2429" s="20">
        <v>0.375</v>
      </c>
      <c r="P2429" s="20">
        <v>0.591</v>
      </c>
      <c r="Q2429" s="20">
        <v>0.034</v>
      </c>
      <c r="R2429" s="20">
        <v>775739.0</v>
      </c>
      <c r="S2429" s="20">
        <v>0.282</v>
      </c>
      <c r="T2429" s="20">
        <f t="array" ref="T2429:U2429">VLOOKUP(A2429,TOURISM!$A$2:$F$2692,{3,6},0)</f>
        <v>59000000</v>
      </c>
      <c r="U2429" s="20">
        <v>5.2E7</v>
      </c>
      <c r="V2429" s="20">
        <f t="array" ref="V2429:AA2429">VLOOKUP(A2429,BUSINESS!$A$2:$J$2692,{4,5,6,7,8,9},0)</f>
        <v>0.39</v>
      </c>
      <c r="W2429" s="20">
        <v>39.0</v>
      </c>
      <c r="X2429" s="20"/>
      <c r="Y2429" s="20">
        <v>288.0</v>
      </c>
      <c r="Z2429" s="20">
        <v>0.182</v>
      </c>
      <c r="AA2429" s="20">
        <v>0.577</v>
      </c>
      <c r="AB2429" s="21">
        <f t="shared" si="706"/>
        <v>11955.63035</v>
      </c>
      <c r="AC2429" s="20">
        <f t="shared" si="785"/>
        <v>0.000638101217</v>
      </c>
      <c r="AD2429" s="20">
        <f t="shared" si="786"/>
        <v>0.001848559889</v>
      </c>
      <c r="AE2429" s="20">
        <f t="shared" si="779"/>
        <v>67.03285512</v>
      </c>
      <c r="AF2429" s="22" t="b">
        <f t="shared" si="4"/>
        <v>0</v>
      </c>
      <c r="AG2429" s="20" t="b">
        <f t="shared" si="5"/>
        <v>0</v>
      </c>
      <c r="AH2429" s="20" t="b">
        <f t="shared" si="6"/>
        <v>0</v>
      </c>
      <c r="AI2429" s="20" t="b">
        <f t="shared" si="7"/>
        <v>0</v>
      </c>
      <c r="AJ2429" s="20"/>
      <c r="AK2429" s="20"/>
      <c r="AL2429" s="20"/>
      <c r="AM2429" s="20"/>
      <c r="AN2429" s="20"/>
      <c r="AO2429" s="20"/>
      <c r="AP2429" s="20"/>
      <c r="AQ2429" s="20"/>
      <c r="AR2429" s="23"/>
      <c r="AS2429" s="23"/>
      <c r="AT2429" s="23"/>
      <c r="AU2429" s="23"/>
      <c r="AV2429" s="23"/>
    </row>
    <row r="2430" ht="15.75" customHeight="1">
      <c r="A2430" s="17" t="str">
        <f t="shared" si="1"/>
        <v>Guyana-The Americas2009</v>
      </c>
      <c r="B2430" s="17" t="s">
        <v>282</v>
      </c>
      <c r="C2430" s="18" t="s">
        <v>259</v>
      </c>
      <c r="D2430" s="19" t="s">
        <v>88</v>
      </c>
      <c r="E2430" s="17">
        <v>9.287367569E9</v>
      </c>
      <c r="F2430" s="18">
        <v>0.064</v>
      </c>
      <c r="G2430" s="18">
        <v>165.0</v>
      </c>
      <c r="H2430" s="18">
        <v>0.145</v>
      </c>
      <c r="I2430" s="20">
        <f t="array" ref="I2430:J2430">IFNA(VLOOKUP(A2430,ENERGY!$A$2:$F$2692,{5,6},0),0)</f>
        <v>0</v>
      </c>
      <c r="J2430" s="20">
        <v>0.0</v>
      </c>
      <c r="K2430" s="20">
        <f t="array" ref="K2430:S2430">VLOOKUP(A2430,'HUMAN RESOURCES'!$A$2:$M$2692,{2,3,4,5,6,7,8,9,10},0)</f>
        <v>0.022</v>
      </c>
      <c r="L2430" s="20">
        <v>0.033</v>
      </c>
      <c r="M2430" s="20">
        <v>68.0</v>
      </c>
      <c r="N2430" s="20">
        <v>63.0</v>
      </c>
      <c r="O2430" s="20">
        <v>0.376</v>
      </c>
      <c r="P2430" s="20">
        <v>0.591</v>
      </c>
      <c r="Q2430" s="20">
        <v>0.033</v>
      </c>
      <c r="R2430" s="20">
        <v>781055.0</v>
      </c>
      <c r="S2430" s="20">
        <v>0.282</v>
      </c>
      <c r="T2430" s="20">
        <f t="array" ref="T2430:U2430">VLOOKUP(A2430,TOURISM!$A$2:$F$2692,{3,6},0)</f>
        <v>35000000</v>
      </c>
      <c r="U2430" s="20">
        <v>5.2E7</v>
      </c>
      <c r="V2430" s="20">
        <f t="array" ref="V2430:AA2430">VLOOKUP(A2430,BUSINESS!$A$2:$J$2692,{4,5,6,7,8,9},0)</f>
        <v>0.388</v>
      </c>
      <c r="W2430" s="20">
        <v>30.0</v>
      </c>
      <c r="X2430" s="20"/>
      <c r="Y2430" s="20">
        <v>288.0</v>
      </c>
      <c r="Z2430" s="20">
        <v>0.239</v>
      </c>
      <c r="AA2430" s="20">
        <v>0.625</v>
      </c>
      <c r="AB2430" s="21">
        <f t="shared" si="706"/>
        <v>11890.79843</v>
      </c>
      <c r="AC2430" s="20"/>
      <c r="AD2430" s="20"/>
      <c r="AE2430" s="20">
        <f t="shared" si="779"/>
        <v>66.57661752</v>
      </c>
      <c r="AF2430" s="22" t="b">
        <f t="shared" si="4"/>
        <v>0</v>
      </c>
      <c r="AG2430" s="20" t="b">
        <f t="shared" si="5"/>
        <v>0</v>
      </c>
      <c r="AH2430" s="20" t="b">
        <f t="shared" si="6"/>
        <v>0</v>
      </c>
      <c r="AI2430" s="20" t="b">
        <f t="shared" si="7"/>
        <v>0</v>
      </c>
      <c r="AJ2430" s="20"/>
      <c r="AK2430" s="20"/>
      <c r="AL2430" s="20"/>
      <c r="AM2430" s="20"/>
      <c r="AN2430" s="20"/>
      <c r="AO2430" s="20"/>
      <c r="AP2430" s="20"/>
      <c r="AQ2430" s="20"/>
      <c r="AR2430" s="23"/>
      <c r="AS2430" s="23"/>
      <c r="AT2430" s="23"/>
      <c r="AU2430" s="23"/>
      <c r="AV2430" s="23"/>
    </row>
    <row r="2431" ht="15.75" customHeight="1">
      <c r="A2431" s="17" t="str">
        <f t="shared" si="1"/>
        <v>Guyana-The Americas2010</v>
      </c>
      <c r="B2431" s="17" t="s">
        <v>282</v>
      </c>
      <c r="C2431" s="18" t="s">
        <v>259</v>
      </c>
      <c r="D2431" s="19" t="s">
        <v>89</v>
      </c>
      <c r="E2431" s="17">
        <v>9.30205727E9</v>
      </c>
      <c r="F2431" s="18">
        <v>0.066</v>
      </c>
      <c r="G2431" s="18">
        <v>188.0</v>
      </c>
      <c r="H2431" s="18">
        <v>0.145</v>
      </c>
      <c r="I2431" s="20" t="str">
        <f t="array" ref="I2431:J2431">IFNA(VLOOKUP(A2431,ENERGY!$A$2:$F$2692,{5,6},0),0)</f>
        <v/>
      </c>
      <c r="J2431" s="20">
        <v>1566.0</v>
      </c>
      <c r="K2431" s="20">
        <f t="array" ref="K2431:S2431">VLOOKUP(A2431,'HUMAN RESOURCES'!$A$2:$M$2692,{2,3,4,5,6,7,8,9,10},0)</f>
        <v>0.022</v>
      </c>
      <c r="L2431" s="20">
        <v>0.032</v>
      </c>
      <c r="M2431" s="20">
        <v>68.0</v>
      </c>
      <c r="N2431" s="20">
        <v>63.0</v>
      </c>
      <c r="O2431" s="20">
        <v>0.376</v>
      </c>
      <c r="P2431" s="20">
        <v>0.592</v>
      </c>
      <c r="Q2431" s="20">
        <v>0.033</v>
      </c>
      <c r="R2431" s="20">
        <v>786126.0</v>
      </c>
      <c r="S2431" s="20">
        <v>0.282</v>
      </c>
      <c r="T2431" s="20">
        <f t="array" ref="T2431:U2431">VLOOKUP(A2431,TOURISM!$A$2:$F$2692,{3,6},0)</f>
        <v>80000000</v>
      </c>
      <c r="U2431" s="20">
        <v>7.3E7</v>
      </c>
      <c r="V2431" s="20">
        <f t="array" ref="V2431:AA2431">VLOOKUP(A2431,BUSINESS!$A$2:$J$2692,{4,5,6,7,8,9},0)</f>
        <v>0.388</v>
      </c>
      <c r="W2431" s="20">
        <v>24.0</v>
      </c>
      <c r="X2431" s="20"/>
      <c r="Y2431" s="20">
        <v>288.0</v>
      </c>
      <c r="Z2431" s="20">
        <v>0.299</v>
      </c>
      <c r="AA2431" s="20">
        <v>0.713</v>
      </c>
      <c r="AB2431" s="21">
        <f t="shared" si="706"/>
        <v>11832.7816</v>
      </c>
      <c r="AC2431" s="20"/>
      <c r="AD2431" s="20">
        <f t="shared" ref="AD2431:AD2432" si="787">J2431/R2431</f>
        <v>0.001992047076</v>
      </c>
      <c r="AE2431" s="20">
        <f t="shared" si="779"/>
        <v>92.86043204</v>
      </c>
      <c r="AF2431" s="22" t="b">
        <f t="shared" si="4"/>
        <v>0</v>
      </c>
      <c r="AG2431" s="20" t="b">
        <f t="shared" si="5"/>
        <v>0</v>
      </c>
      <c r="AH2431" s="20" t="b">
        <f t="shared" si="6"/>
        <v>0</v>
      </c>
      <c r="AI2431" s="20" t="b">
        <f t="shared" si="7"/>
        <v>0</v>
      </c>
      <c r="AJ2431" s="20"/>
      <c r="AK2431" s="20"/>
      <c r="AL2431" s="20"/>
      <c r="AM2431" s="20"/>
      <c r="AN2431" s="20"/>
      <c r="AO2431" s="20"/>
      <c r="AP2431" s="20"/>
      <c r="AQ2431" s="20"/>
      <c r="AR2431" s="23"/>
      <c r="AS2431" s="23"/>
      <c r="AT2431" s="23"/>
      <c r="AU2431" s="23"/>
      <c r="AV2431" s="23"/>
    </row>
    <row r="2432" ht="15.75" customHeight="1">
      <c r="A2432" s="17" t="str">
        <f t="shared" si="1"/>
        <v>Guyana-The Americas2011</v>
      </c>
      <c r="B2432" s="17" t="s">
        <v>282</v>
      </c>
      <c r="C2432" s="18" t="s">
        <v>259</v>
      </c>
      <c r="D2432" s="19" t="s">
        <v>90</v>
      </c>
      <c r="E2432" s="17">
        <v>9.313573965E9</v>
      </c>
      <c r="F2432" s="18">
        <v>0.068</v>
      </c>
      <c r="G2432" s="18">
        <v>221.0</v>
      </c>
      <c r="H2432" s="18">
        <v>0.145</v>
      </c>
      <c r="I2432" s="20">
        <f t="array" ref="I2432:J2432">IFNA(VLOOKUP(A2432,ENERGY!$A$2:$F$2692,{5,6},0),0)</f>
        <v>500</v>
      </c>
      <c r="J2432" s="20">
        <v>1291.0</v>
      </c>
      <c r="K2432" s="20">
        <f t="array" ref="K2432:S2432">VLOOKUP(A2432,'HUMAN RESOURCES'!$A$2:$M$2692,{2,3,4,5,6,7,8,9,10},0)</f>
        <v>0.021</v>
      </c>
      <c r="L2432" s="20">
        <v>0.032</v>
      </c>
      <c r="M2432" s="20">
        <v>69.0</v>
      </c>
      <c r="N2432" s="20">
        <v>63.0</v>
      </c>
      <c r="O2432" s="20">
        <v>0.373</v>
      </c>
      <c r="P2432" s="20">
        <v>0.595</v>
      </c>
      <c r="Q2432" s="20">
        <v>0.033</v>
      </c>
      <c r="R2432" s="20">
        <v>790882.0</v>
      </c>
      <c r="S2432" s="20">
        <v>0.283</v>
      </c>
      <c r="T2432" s="20">
        <f t="array" ref="T2432:U2432">VLOOKUP(A2432,TOURISM!$A$2:$F$2692,{3,6},0)</f>
        <v>95000000</v>
      </c>
      <c r="U2432" s="20">
        <v>7.9E7</v>
      </c>
      <c r="V2432" s="20">
        <f t="array" ref="V2432:AA2432">VLOOKUP(A2432,BUSINESS!$A$2:$J$2692,{4,5,6,7,8,9},0)</f>
        <v>0.359</v>
      </c>
      <c r="W2432" s="20">
        <v>20.0</v>
      </c>
      <c r="X2432" s="20"/>
      <c r="Y2432" s="20">
        <v>263.0</v>
      </c>
      <c r="Z2432" s="20">
        <v>0.31</v>
      </c>
      <c r="AA2432" s="20">
        <v>0.669</v>
      </c>
      <c r="AB2432" s="21">
        <f t="shared" si="706"/>
        <v>11776.18654</v>
      </c>
      <c r="AC2432" s="20">
        <f>I2432/R2432</f>
        <v>0.0006322055629</v>
      </c>
      <c r="AD2432" s="20">
        <f t="shared" si="787"/>
        <v>0.001632354763</v>
      </c>
      <c r="AE2432" s="20">
        <f t="shared" si="779"/>
        <v>99.88847894</v>
      </c>
      <c r="AF2432" s="22" t="b">
        <f t="shared" si="4"/>
        <v>0</v>
      </c>
      <c r="AG2432" s="20" t="b">
        <f t="shared" si="5"/>
        <v>0</v>
      </c>
      <c r="AH2432" s="20" t="b">
        <f t="shared" si="6"/>
        <v>0</v>
      </c>
      <c r="AI2432" s="20" t="b">
        <f t="shared" si="7"/>
        <v>0</v>
      </c>
      <c r="AJ2432" s="20"/>
      <c r="AK2432" s="20"/>
      <c r="AL2432" s="20"/>
      <c r="AM2432" s="20"/>
      <c r="AN2432" s="20"/>
      <c r="AO2432" s="20"/>
      <c r="AP2432" s="20"/>
      <c r="AQ2432" s="20"/>
      <c r="AR2432" s="23"/>
      <c r="AS2432" s="23"/>
      <c r="AT2432" s="23"/>
      <c r="AU2432" s="23"/>
      <c r="AV2432" s="23"/>
    </row>
    <row r="2433" ht="15.75" customHeight="1">
      <c r="A2433" s="17" t="str">
        <f t="shared" si="1"/>
        <v>Guyana-The Americas2012</v>
      </c>
      <c r="B2433" s="17" t="s">
        <v>282</v>
      </c>
      <c r="C2433" s="18" t="s">
        <v>259</v>
      </c>
      <c r="D2433" s="19" t="s">
        <v>91</v>
      </c>
      <c r="E2433" s="17">
        <v>9.31478408E9</v>
      </c>
      <c r="F2433" s="18">
        <v>0.066</v>
      </c>
      <c r="G2433" s="18">
        <v>235.0</v>
      </c>
      <c r="H2433" s="18">
        <v>0.139</v>
      </c>
      <c r="I2433" s="20">
        <f t="array" ref="I2433:J2433">IFNA(VLOOKUP(A2433,ENERGY!$A$2:$F$2692,{5,6},0),0)</f>
        <v>0</v>
      </c>
      <c r="J2433" s="20">
        <v>0.0</v>
      </c>
      <c r="K2433" s="20">
        <f t="array" ref="K2433:S2433">VLOOKUP(A2433,'HUMAN RESOURCES'!$A$2:$M$2692,{2,3,4,5,6,7,8,9,10},0)</f>
        <v>0.021</v>
      </c>
      <c r="L2433" s="20">
        <v>0.031</v>
      </c>
      <c r="M2433" s="20">
        <v>69.0</v>
      </c>
      <c r="N2433" s="20">
        <v>63.0</v>
      </c>
      <c r="O2433" s="20">
        <v>0.368</v>
      </c>
      <c r="P2433" s="20">
        <v>0.599</v>
      </c>
      <c r="Q2433" s="20">
        <v>0.033</v>
      </c>
      <c r="R2433" s="20">
        <v>795369.0</v>
      </c>
      <c r="S2433" s="20">
        <v>0.283</v>
      </c>
      <c r="T2433" s="20">
        <f t="array" ref="T2433:U2433">VLOOKUP(A2433,TOURISM!$A$2:$F$2692,{3,6},0)</f>
        <v>64000000</v>
      </c>
      <c r="U2433" s="20">
        <v>8.2E7</v>
      </c>
      <c r="V2433" s="20">
        <f t="array" ref="V2433:AA2433">VLOOKUP(A2433,BUSINESS!$A$2:$J$2692,{4,5,6,7,8,9},0)</f>
        <v>0.359</v>
      </c>
      <c r="W2433" s="20">
        <v>20.0</v>
      </c>
      <c r="X2433" s="20">
        <v>113.0</v>
      </c>
      <c r="Y2433" s="20">
        <v>263.0</v>
      </c>
      <c r="Z2433" s="20">
        <v>0.33</v>
      </c>
      <c r="AA2433" s="20">
        <v>0.688</v>
      </c>
      <c r="AB2433" s="21">
        <f t="shared" si="706"/>
        <v>11711.27374</v>
      </c>
      <c r="AC2433" s="20"/>
      <c r="AD2433" s="20"/>
      <c r="AE2433" s="20">
        <f t="shared" si="779"/>
        <v>103.0968016</v>
      </c>
      <c r="AF2433" s="22" t="b">
        <f t="shared" si="4"/>
        <v>0</v>
      </c>
      <c r="AG2433" s="20" t="b">
        <f t="shared" si="5"/>
        <v>0</v>
      </c>
      <c r="AH2433" s="20" t="b">
        <f t="shared" si="6"/>
        <v>0</v>
      </c>
      <c r="AI2433" s="20" t="b">
        <f t="shared" si="7"/>
        <v>0</v>
      </c>
      <c r="AJ2433" s="20"/>
      <c r="AK2433" s="20"/>
      <c r="AL2433" s="20"/>
      <c r="AM2433" s="20"/>
      <c r="AN2433" s="20"/>
      <c r="AO2433" s="20"/>
      <c r="AP2433" s="20"/>
      <c r="AQ2433" s="20"/>
      <c r="AR2433" s="23"/>
      <c r="AS2433" s="23"/>
      <c r="AT2433" s="23"/>
      <c r="AU2433" s="23"/>
      <c r="AV2433" s="23"/>
    </row>
    <row r="2434" ht="15.75" customHeight="1">
      <c r="A2434" s="17" t="str">
        <f t="shared" si="1"/>
        <v>Haiti-The Americas2000</v>
      </c>
      <c r="B2434" s="17" t="s">
        <v>283</v>
      </c>
      <c r="C2434" s="18" t="s">
        <v>259</v>
      </c>
      <c r="D2434" s="19" t="s">
        <v>76</v>
      </c>
      <c r="E2434" s="17">
        <v>9.314937556E9</v>
      </c>
      <c r="F2434" s="18">
        <v>0.061</v>
      </c>
      <c r="G2434" s="18">
        <v>26.0</v>
      </c>
      <c r="H2434" s="18">
        <v>0.314</v>
      </c>
      <c r="I2434" s="20" t="str">
        <f t="array" ref="I2434:J2434">IFNA(VLOOKUP(A2434,ENERGY!$A$2:$F$2692,{5,6},0),0)</f>
        <v/>
      </c>
      <c r="J2434" s="20"/>
      <c r="K2434" s="20">
        <f t="array" ref="K2434:S2434">VLOOKUP(A2434,'HUMAN RESOURCES'!$A$2:$M$2692,{2,3,4,5,6,7,8,9,10},0)</f>
        <v>0.031</v>
      </c>
      <c r="L2434" s="20">
        <v>0.075</v>
      </c>
      <c r="M2434" s="20">
        <v>59.0</v>
      </c>
      <c r="N2434" s="20">
        <v>56.0</v>
      </c>
      <c r="O2434" s="20">
        <v>0.403</v>
      </c>
      <c r="P2434" s="20">
        <v>0.557</v>
      </c>
      <c r="Q2434" s="20">
        <v>0.04</v>
      </c>
      <c r="R2434" s="20">
        <v>8578234.0</v>
      </c>
      <c r="S2434" s="20">
        <v>0.356</v>
      </c>
      <c r="T2434" s="20">
        <f t="array" ref="T2434:U2434">VLOOKUP(A2434,TOURISM!$A$2:$F$2692,{3,6},0)</f>
        <v>128000000</v>
      </c>
      <c r="U2434" s="20">
        <v>1.73E8</v>
      </c>
      <c r="V2434" s="20" t="str">
        <f t="array" ref="V2434:AA2434">VLOOKUP(A2434,BUSINESS!$A$2:$J$2692,{4,5,6,7,8,9},0)</f>
        <v/>
      </c>
      <c r="W2434" s="20"/>
      <c r="X2434" s="20"/>
      <c r="Y2434" s="20"/>
      <c r="Z2434" s="20">
        <v>0.002</v>
      </c>
      <c r="AA2434" s="20">
        <v>0.006</v>
      </c>
      <c r="AB2434" s="21">
        <f t="shared" si="706"/>
        <v>1085.880562</v>
      </c>
      <c r="AC2434" s="20"/>
      <c r="AD2434" s="20"/>
      <c r="AE2434" s="20">
        <f t="shared" si="779"/>
        <v>20.16732115</v>
      </c>
      <c r="AF2434" s="22" t="b">
        <f t="shared" si="4"/>
        <v>0</v>
      </c>
      <c r="AG2434" s="20" t="b">
        <f t="shared" si="5"/>
        <v>0</v>
      </c>
      <c r="AH2434" s="20" t="b">
        <f t="shared" si="6"/>
        <v>0</v>
      </c>
      <c r="AI2434" s="20" t="b">
        <f t="shared" si="7"/>
        <v>0</v>
      </c>
      <c r="AJ2434" s="20"/>
      <c r="AK2434" s="20"/>
      <c r="AL2434" s="20"/>
      <c r="AM2434" s="20"/>
      <c r="AN2434" s="20"/>
      <c r="AO2434" s="20"/>
      <c r="AP2434" s="20"/>
      <c r="AQ2434" s="20"/>
      <c r="AR2434" s="23"/>
      <c r="AS2434" s="23"/>
      <c r="AT2434" s="23"/>
      <c r="AU2434" s="23"/>
      <c r="AV2434" s="23"/>
    </row>
    <row r="2435" ht="15.75" customHeight="1">
      <c r="A2435" s="17" t="str">
        <f t="shared" si="1"/>
        <v>Haiti-The Americas2001</v>
      </c>
      <c r="B2435" s="17" t="s">
        <v>283</v>
      </c>
      <c r="C2435" s="18" t="s">
        <v>259</v>
      </c>
      <c r="D2435" s="19" t="s">
        <v>77</v>
      </c>
      <c r="E2435" s="17">
        <v>9.338674078E9</v>
      </c>
      <c r="F2435" s="18">
        <v>0.056</v>
      </c>
      <c r="G2435" s="18">
        <v>23.0</v>
      </c>
      <c r="H2435" s="18">
        <v>0.34</v>
      </c>
      <c r="I2435" s="20">
        <f t="array" ref="I2435:J2435">IFNA(VLOOKUP(A2435,ENERGY!$A$2:$F$2692,{5,6},0),0)</f>
        <v>3211</v>
      </c>
      <c r="J2435" s="20"/>
      <c r="K2435" s="20">
        <f t="array" ref="K2435:S2435">VLOOKUP(A2435,'HUMAN RESOURCES'!$A$2:$M$2692,{2,3,4,5,6,7,8,9,10},0)</f>
        <v>0.031</v>
      </c>
      <c r="L2435" s="20">
        <v>0.073</v>
      </c>
      <c r="M2435" s="20">
        <v>59.0</v>
      </c>
      <c r="N2435" s="20">
        <v>56.0</v>
      </c>
      <c r="O2435" s="20">
        <v>0.398</v>
      </c>
      <c r="P2435" s="20">
        <v>0.561</v>
      </c>
      <c r="Q2435" s="20">
        <v>0.04</v>
      </c>
      <c r="R2435" s="20">
        <v>8720247.0</v>
      </c>
      <c r="S2435" s="20">
        <v>0.373</v>
      </c>
      <c r="T2435" s="20">
        <f t="array" ref="T2435:U2435">VLOOKUP(A2435,TOURISM!$A$2:$F$2692,{3,6},0)</f>
        <v>105000000</v>
      </c>
      <c r="U2435" s="20">
        <v>1.68E8</v>
      </c>
      <c r="V2435" s="20" t="str">
        <f t="array" ref="V2435:AA2435">VLOOKUP(A2435,BUSINESS!$A$2:$J$2692,{4,5,6,7,8,9},0)</f>
        <v/>
      </c>
      <c r="W2435" s="20"/>
      <c r="X2435" s="20"/>
      <c r="Y2435" s="20"/>
      <c r="Z2435" s="20">
        <v>0.003</v>
      </c>
      <c r="AA2435" s="20">
        <v>0.01</v>
      </c>
      <c r="AB2435" s="21">
        <f t="shared" si="706"/>
        <v>1070.918528</v>
      </c>
      <c r="AC2435" s="20">
        <f t="shared" ref="AC2435:AC2439" si="788">I2435/R2435</f>
        <v>0.0003682235148</v>
      </c>
      <c r="AD2435" s="20"/>
      <c r="AE2435" s="20">
        <f t="shared" si="779"/>
        <v>19.26550934</v>
      </c>
      <c r="AF2435" s="22" t="b">
        <f t="shared" si="4"/>
        <v>0</v>
      </c>
      <c r="AG2435" s="20" t="b">
        <f t="shared" si="5"/>
        <v>0</v>
      </c>
      <c r="AH2435" s="20" t="b">
        <f t="shared" si="6"/>
        <v>0</v>
      </c>
      <c r="AI2435" s="20" t="b">
        <f t="shared" si="7"/>
        <v>0</v>
      </c>
      <c r="AJ2435" s="20"/>
      <c r="AK2435" s="20"/>
      <c r="AL2435" s="20"/>
      <c r="AM2435" s="20"/>
      <c r="AN2435" s="20"/>
      <c r="AO2435" s="20"/>
      <c r="AP2435" s="20"/>
      <c r="AQ2435" s="20"/>
      <c r="AR2435" s="23"/>
      <c r="AS2435" s="23"/>
      <c r="AT2435" s="23"/>
      <c r="AU2435" s="23"/>
      <c r="AV2435" s="23"/>
    </row>
    <row r="2436" ht="15.75" customHeight="1">
      <c r="A2436" s="17" t="str">
        <f t="shared" si="1"/>
        <v>Haiti-The Americas2002</v>
      </c>
      <c r="B2436" s="17" t="s">
        <v>283</v>
      </c>
      <c r="C2436" s="18" t="s">
        <v>259</v>
      </c>
      <c r="D2436" s="19" t="s">
        <v>79</v>
      </c>
      <c r="E2436" s="17">
        <v>9.358710763E9</v>
      </c>
      <c r="F2436" s="18">
        <v>0.055</v>
      </c>
      <c r="G2436" s="18">
        <v>20.0</v>
      </c>
      <c r="H2436" s="18">
        <v>0.342</v>
      </c>
      <c r="I2436" s="20">
        <f t="array" ref="I2436:J2436">IFNA(VLOOKUP(A2436,ENERGY!$A$2:$F$2692,{5,6},0),0)</f>
        <v>2409</v>
      </c>
      <c r="J2436" s="20">
        <v>2120.0</v>
      </c>
      <c r="K2436" s="20">
        <f t="array" ref="K2436:S2436">VLOOKUP(A2436,'HUMAN RESOURCES'!$A$2:$M$2692,{2,3,4,5,6,7,8,9,10},0)</f>
        <v>0.03</v>
      </c>
      <c r="L2436" s="20">
        <v>0.071</v>
      </c>
      <c r="M2436" s="20">
        <v>60.0</v>
      </c>
      <c r="N2436" s="20">
        <v>56.0</v>
      </c>
      <c r="O2436" s="20">
        <v>0.394</v>
      </c>
      <c r="P2436" s="20">
        <v>0.566</v>
      </c>
      <c r="Q2436" s="20">
        <v>0.04</v>
      </c>
      <c r="R2436" s="20">
        <v>8859635.0</v>
      </c>
      <c r="S2436" s="20">
        <v>0.389</v>
      </c>
      <c r="T2436" s="20">
        <f t="array" ref="T2436:U2436">VLOOKUP(A2436,TOURISM!$A$2:$F$2692,{3,6},0)</f>
        <v>108000000</v>
      </c>
      <c r="U2436" s="20">
        <v>1.72E8</v>
      </c>
      <c r="V2436" s="20" t="str">
        <f t="array" ref="V2436:AA2436">VLOOKUP(A2436,BUSINESS!$A$2:$J$2692,{4,5,6,7,8,9},0)</f>
        <v/>
      </c>
      <c r="W2436" s="20"/>
      <c r="X2436" s="20"/>
      <c r="Y2436" s="20"/>
      <c r="Z2436" s="20">
        <v>0.009</v>
      </c>
      <c r="AA2436" s="20">
        <v>0.016</v>
      </c>
      <c r="AB2436" s="21">
        <f t="shared" si="706"/>
        <v>1056.331414</v>
      </c>
      <c r="AC2436" s="20">
        <f t="shared" si="788"/>
        <v>0.0002719073641</v>
      </c>
      <c r="AD2436" s="20">
        <f t="shared" ref="AD2436:AD2439" si="789">J2436/R2436</f>
        <v>0.0002392875102</v>
      </c>
      <c r="AE2436" s="20">
        <f t="shared" si="779"/>
        <v>19.41389233</v>
      </c>
      <c r="AF2436" s="22" t="b">
        <f t="shared" si="4"/>
        <v>0</v>
      </c>
      <c r="AG2436" s="20" t="b">
        <f t="shared" si="5"/>
        <v>0</v>
      </c>
      <c r="AH2436" s="20" t="b">
        <f t="shared" si="6"/>
        <v>0</v>
      </c>
      <c r="AI2436" s="20" t="b">
        <f t="shared" si="7"/>
        <v>0</v>
      </c>
      <c r="AJ2436" s="20"/>
      <c r="AK2436" s="20"/>
      <c r="AL2436" s="20"/>
      <c r="AM2436" s="20"/>
      <c r="AN2436" s="20"/>
      <c r="AO2436" s="20"/>
      <c r="AP2436" s="20"/>
      <c r="AQ2436" s="20"/>
      <c r="AR2436" s="23"/>
      <c r="AS2436" s="23"/>
      <c r="AT2436" s="23"/>
      <c r="AU2436" s="23"/>
      <c r="AV2436" s="23"/>
    </row>
    <row r="2437" ht="15.75" customHeight="1">
      <c r="A2437" s="17" t="str">
        <f t="shared" si="1"/>
        <v>Haiti-The Americas2003</v>
      </c>
      <c r="B2437" s="17" t="s">
        <v>283</v>
      </c>
      <c r="C2437" s="18" t="s">
        <v>259</v>
      </c>
      <c r="D2437" s="19" t="s">
        <v>81</v>
      </c>
      <c r="E2437" s="17">
        <v>9.38041263E9</v>
      </c>
      <c r="F2437" s="18">
        <v>0.053</v>
      </c>
      <c r="G2437" s="18">
        <v>17.0</v>
      </c>
      <c r="H2437" s="18">
        <v>0.442</v>
      </c>
      <c r="I2437" s="20">
        <f t="array" ref="I2437:J2437">IFNA(VLOOKUP(A2437,ENERGY!$A$2:$F$2692,{5,6},0),0)</f>
        <v>2732</v>
      </c>
      <c r="J2437" s="20">
        <v>2263.0</v>
      </c>
      <c r="K2437" s="20">
        <f t="array" ref="K2437:S2437">VLOOKUP(A2437,'HUMAN RESOURCES'!$A$2:$M$2692,{2,3,4,5,6,7,8,9,10},0)</f>
        <v>0.03</v>
      </c>
      <c r="L2437" s="20">
        <v>0.069</v>
      </c>
      <c r="M2437" s="20">
        <v>60.0</v>
      </c>
      <c r="N2437" s="20">
        <v>57.0</v>
      </c>
      <c r="O2437" s="20">
        <v>0.389</v>
      </c>
      <c r="P2437" s="20">
        <v>0.57</v>
      </c>
      <c r="Q2437" s="20">
        <v>0.041</v>
      </c>
      <c r="R2437" s="20">
        <v>8996229.0</v>
      </c>
      <c r="S2437" s="20">
        <v>0.406</v>
      </c>
      <c r="T2437" s="20">
        <f t="array" ref="T2437:U2437">VLOOKUP(A2437,TOURISM!$A$2:$F$2692,{3,6},0)</f>
        <v>96000000</v>
      </c>
      <c r="U2437" s="20">
        <v>2.02E8</v>
      </c>
      <c r="V2437" s="20" t="str">
        <f t="array" ref="V2437:AA2437">VLOOKUP(A2437,BUSINESS!$A$2:$J$2692,{4,5,6,7,8,9},0)</f>
        <v/>
      </c>
      <c r="W2437" s="20">
        <v>202.0</v>
      </c>
      <c r="X2437" s="20"/>
      <c r="Y2437" s="20"/>
      <c r="Z2437" s="20">
        <v>0.016</v>
      </c>
      <c r="AA2437" s="20">
        <v>0.036</v>
      </c>
      <c r="AB2437" s="21">
        <f t="shared" si="706"/>
        <v>1042.704963</v>
      </c>
      <c r="AC2437" s="20">
        <f t="shared" si="788"/>
        <v>0.0003036827986</v>
      </c>
      <c r="AD2437" s="20">
        <f t="shared" si="789"/>
        <v>0.0002515498438</v>
      </c>
      <c r="AE2437" s="20">
        <f t="shared" si="779"/>
        <v>22.45385261</v>
      </c>
      <c r="AF2437" s="22" t="b">
        <f t="shared" si="4"/>
        <v>0</v>
      </c>
      <c r="AG2437" s="20" t="b">
        <f t="shared" si="5"/>
        <v>0</v>
      </c>
      <c r="AH2437" s="20" t="b">
        <f t="shared" si="6"/>
        <v>0</v>
      </c>
      <c r="AI2437" s="20" t="b">
        <f t="shared" si="7"/>
        <v>0</v>
      </c>
      <c r="AJ2437" s="20"/>
      <c r="AK2437" s="20"/>
      <c r="AL2437" s="20"/>
      <c r="AM2437" s="20"/>
      <c r="AN2437" s="20"/>
      <c r="AO2437" s="20"/>
      <c r="AP2437" s="20"/>
      <c r="AQ2437" s="20"/>
      <c r="AR2437" s="23"/>
      <c r="AS2437" s="23"/>
      <c r="AT2437" s="23"/>
      <c r="AU2437" s="23"/>
      <c r="AV2437" s="23"/>
    </row>
    <row r="2438" ht="15.75" customHeight="1">
      <c r="A2438" s="17" t="str">
        <f t="shared" si="1"/>
        <v>Haiti-The Americas2004</v>
      </c>
      <c r="B2438" s="17" t="s">
        <v>283</v>
      </c>
      <c r="C2438" s="18" t="s">
        <v>259</v>
      </c>
      <c r="D2438" s="19" t="s">
        <v>83</v>
      </c>
      <c r="E2438" s="17">
        <v>9.386913253E9</v>
      </c>
      <c r="F2438" s="18">
        <v>0.056</v>
      </c>
      <c r="G2438" s="18">
        <v>22.0</v>
      </c>
      <c r="H2438" s="18">
        <v>0.48</v>
      </c>
      <c r="I2438" s="20">
        <f t="array" ref="I2438:J2438">IFNA(VLOOKUP(A2438,ENERGY!$A$2:$F$2692,{5,6},0),0)</f>
        <v>2927</v>
      </c>
      <c r="J2438" s="20">
        <v>2428.0</v>
      </c>
      <c r="K2438" s="20">
        <f t="array" ref="K2438:S2438">VLOOKUP(A2438,'HUMAN RESOURCES'!$A$2:$M$2692,{2,3,4,5,6,7,8,9,10},0)</f>
        <v>0.029</v>
      </c>
      <c r="L2438" s="20">
        <v>0.067</v>
      </c>
      <c r="M2438" s="20">
        <v>61.0</v>
      </c>
      <c r="N2438" s="20">
        <v>57.0</v>
      </c>
      <c r="O2438" s="20">
        <v>0.385</v>
      </c>
      <c r="P2438" s="20">
        <v>0.574</v>
      </c>
      <c r="Q2438" s="20">
        <v>0.041</v>
      </c>
      <c r="R2438" s="20">
        <v>9129933.0</v>
      </c>
      <c r="S2438" s="20">
        <v>0.424</v>
      </c>
      <c r="T2438" s="20">
        <f t="array" ref="T2438:U2438">VLOOKUP(A2438,TOURISM!$A$2:$F$2692,{3,6},0)</f>
        <v>93000000</v>
      </c>
      <c r="U2438" s="20">
        <v>2.06E8</v>
      </c>
      <c r="V2438" s="20" t="str">
        <f t="array" ref="V2438:AA2438">VLOOKUP(A2438,BUSINESS!$A$2:$J$2692,{4,5,6,7,8,9},0)</f>
        <v/>
      </c>
      <c r="W2438" s="20">
        <v>202.0</v>
      </c>
      <c r="X2438" s="20"/>
      <c r="Y2438" s="20"/>
      <c r="Z2438" s="20">
        <v>0.054</v>
      </c>
      <c r="AA2438" s="20">
        <v>0.044</v>
      </c>
      <c r="AB2438" s="21">
        <f t="shared" si="706"/>
        <v>1028.147003</v>
      </c>
      <c r="AC2438" s="20">
        <f t="shared" si="788"/>
        <v>0.0003205938094</v>
      </c>
      <c r="AD2438" s="20">
        <f t="shared" si="789"/>
        <v>0.0002659384247</v>
      </c>
      <c r="AE2438" s="20">
        <f t="shared" si="779"/>
        <v>22.56314477</v>
      </c>
      <c r="AF2438" s="22" t="b">
        <f t="shared" si="4"/>
        <v>0</v>
      </c>
      <c r="AG2438" s="20" t="b">
        <f t="shared" si="5"/>
        <v>0</v>
      </c>
      <c r="AH2438" s="20" t="b">
        <f t="shared" si="6"/>
        <v>0</v>
      </c>
      <c r="AI2438" s="20" t="b">
        <f t="shared" si="7"/>
        <v>0</v>
      </c>
      <c r="AJ2438" s="20"/>
      <c r="AK2438" s="20"/>
      <c r="AL2438" s="20"/>
      <c r="AM2438" s="20"/>
      <c r="AN2438" s="20"/>
      <c r="AO2438" s="20"/>
      <c r="AP2438" s="20"/>
      <c r="AQ2438" s="20"/>
      <c r="AR2438" s="23"/>
      <c r="AS2438" s="23"/>
      <c r="AT2438" s="23"/>
      <c r="AU2438" s="23"/>
      <c r="AV2438" s="23"/>
    </row>
    <row r="2439" ht="15.75" customHeight="1">
      <c r="A2439" s="17" t="str">
        <f t="shared" si="1"/>
        <v>Haiti-The Americas2005</v>
      </c>
      <c r="B2439" s="17" t="s">
        <v>283</v>
      </c>
      <c r="C2439" s="18" t="s">
        <v>259</v>
      </c>
      <c r="D2439" s="19" t="s">
        <v>84</v>
      </c>
      <c r="E2439" s="17">
        <v>9.413002737E9</v>
      </c>
      <c r="F2439" s="18">
        <v>0.044</v>
      </c>
      <c r="G2439" s="18">
        <v>20.0</v>
      </c>
      <c r="H2439" s="18">
        <v>0.41</v>
      </c>
      <c r="I2439" s="20">
        <f t="array" ref="I2439:J2439">IFNA(VLOOKUP(A2439,ENERGY!$A$2:$F$2692,{5,6},0),0)</f>
        <v>2288</v>
      </c>
      <c r="J2439" s="20">
        <v>1988.0</v>
      </c>
      <c r="K2439" s="20">
        <f t="array" ref="K2439:S2439">VLOOKUP(A2439,'HUMAN RESOURCES'!$A$2:$M$2692,{2,3,4,5,6,7,8,9,10},0)</f>
        <v>0.029</v>
      </c>
      <c r="L2439" s="20">
        <v>0.066</v>
      </c>
      <c r="M2439" s="20">
        <v>61.0</v>
      </c>
      <c r="N2439" s="20">
        <v>58.0</v>
      </c>
      <c r="O2439" s="20">
        <v>0.381</v>
      </c>
      <c r="P2439" s="20">
        <v>0.578</v>
      </c>
      <c r="Q2439" s="20">
        <v>0.042</v>
      </c>
      <c r="R2439" s="20">
        <v>9260879.0</v>
      </c>
      <c r="S2439" s="20">
        <v>0.441</v>
      </c>
      <c r="T2439" s="20">
        <f t="array" ref="T2439:U2439">VLOOKUP(A2439,TOURISM!$A$2:$F$2692,{3,6},0)</f>
        <v>80000000</v>
      </c>
      <c r="U2439" s="20">
        <v>1.74E8</v>
      </c>
      <c r="V2439" s="20">
        <f t="array" ref="V2439:AA2439">VLOOKUP(A2439,BUSINESS!$A$2:$J$2692,{4,5,6,7,8,9},0)</f>
        <v>0.404</v>
      </c>
      <c r="W2439" s="20">
        <v>202.0</v>
      </c>
      <c r="X2439" s="20"/>
      <c r="Y2439" s="20">
        <v>184.0</v>
      </c>
      <c r="Z2439" s="20">
        <v>0.064</v>
      </c>
      <c r="AA2439" s="20">
        <v>0.054</v>
      </c>
      <c r="AB2439" s="21">
        <f t="shared" si="706"/>
        <v>1016.42649</v>
      </c>
      <c r="AC2439" s="20">
        <f t="shared" si="788"/>
        <v>0.0002470607812</v>
      </c>
      <c r="AD2439" s="20">
        <f t="shared" si="789"/>
        <v>0.000214666448</v>
      </c>
      <c r="AE2439" s="20">
        <f t="shared" si="779"/>
        <v>18.78871325</v>
      </c>
      <c r="AF2439" s="22" t="b">
        <f t="shared" si="4"/>
        <v>0</v>
      </c>
      <c r="AG2439" s="20" t="b">
        <f t="shared" si="5"/>
        <v>0</v>
      </c>
      <c r="AH2439" s="20" t="b">
        <f t="shared" si="6"/>
        <v>0</v>
      </c>
      <c r="AI2439" s="20" t="b">
        <f t="shared" si="7"/>
        <v>0</v>
      </c>
      <c r="AJ2439" s="20"/>
      <c r="AK2439" s="20"/>
      <c r="AL2439" s="20"/>
      <c r="AM2439" s="20"/>
      <c r="AN2439" s="20"/>
      <c r="AO2439" s="20"/>
      <c r="AP2439" s="20"/>
      <c r="AQ2439" s="20"/>
      <c r="AR2439" s="23"/>
      <c r="AS2439" s="23"/>
      <c r="AT2439" s="23"/>
      <c r="AU2439" s="23"/>
      <c r="AV2439" s="23"/>
    </row>
    <row r="2440" ht="15.75" customHeight="1">
      <c r="A2440" s="17" t="str">
        <f t="shared" si="1"/>
        <v>Haiti-The Americas2006</v>
      </c>
      <c r="B2440" s="17" t="s">
        <v>283</v>
      </c>
      <c r="C2440" s="18" t="s">
        <v>259</v>
      </c>
      <c r="D2440" s="19" t="s">
        <v>85</v>
      </c>
      <c r="E2440" s="17">
        <v>9.42226726E9</v>
      </c>
      <c r="F2440" s="18">
        <v>0.057</v>
      </c>
      <c r="G2440" s="18">
        <v>30.0</v>
      </c>
      <c r="H2440" s="18">
        <v>0.264</v>
      </c>
      <c r="I2440" s="20">
        <f t="array" ref="I2440:J2440">IFNA(VLOOKUP(A2440,ENERGY!$A$2:$F$2692,{5,6},0),0)</f>
        <v>0</v>
      </c>
      <c r="J2440" s="20">
        <v>0.0</v>
      </c>
      <c r="K2440" s="20">
        <f t="array" ref="K2440:S2440">VLOOKUP(A2440,'HUMAN RESOURCES'!$A$2:$M$2692,{2,3,4,5,6,7,8,9,10},0)</f>
        <v>0.028</v>
      </c>
      <c r="L2440" s="20">
        <v>0.064</v>
      </c>
      <c r="M2440" s="20">
        <v>62.0</v>
      </c>
      <c r="N2440" s="20">
        <v>58.0</v>
      </c>
      <c r="O2440" s="20">
        <v>0.377</v>
      </c>
      <c r="P2440" s="20">
        <v>0.581</v>
      </c>
      <c r="Q2440" s="20">
        <v>0.042</v>
      </c>
      <c r="R2440" s="20">
        <v>9388642.0</v>
      </c>
      <c r="S2440" s="20">
        <v>0.458</v>
      </c>
      <c r="T2440" s="20">
        <f t="array" ref="T2440:U2440">VLOOKUP(A2440,TOURISM!$A$2:$F$2692,{3,6},0)</f>
        <v>126000000</v>
      </c>
      <c r="U2440" s="20">
        <v>2.39E8</v>
      </c>
      <c r="V2440" s="20">
        <f t="array" ref="V2440:AA2440">VLOOKUP(A2440,BUSINESS!$A$2:$J$2692,{4,5,6,7,8,9},0)</f>
        <v>0.404</v>
      </c>
      <c r="W2440" s="20">
        <v>202.0</v>
      </c>
      <c r="X2440" s="20"/>
      <c r="Y2440" s="20">
        <v>184.0</v>
      </c>
      <c r="Z2440" s="20">
        <v>0.068</v>
      </c>
      <c r="AA2440" s="20">
        <v>0.128</v>
      </c>
      <c r="AB2440" s="21">
        <f t="shared" si="706"/>
        <v>1003.581483</v>
      </c>
      <c r="AC2440" s="20"/>
      <c r="AD2440" s="20"/>
      <c r="AE2440" s="20">
        <f t="shared" si="779"/>
        <v>25.4562907</v>
      </c>
      <c r="AF2440" s="22" t="b">
        <f t="shared" si="4"/>
        <v>0</v>
      </c>
      <c r="AG2440" s="20" t="b">
        <f t="shared" si="5"/>
        <v>0</v>
      </c>
      <c r="AH2440" s="20" t="b">
        <f t="shared" si="6"/>
        <v>0</v>
      </c>
      <c r="AI2440" s="20" t="b">
        <f t="shared" si="7"/>
        <v>0</v>
      </c>
      <c r="AJ2440" s="20"/>
      <c r="AK2440" s="20"/>
      <c r="AL2440" s="20"/>
      <c r="AM2440" s="20"/>
      <c r="AN2440" s="20"/>
      <c r="AO2440" s="20"/>
      <c r="AP2440" s="20"/>
      <c r="AQ2440" s="20"/>
      <c r="AR2440" s="23"/>
      <c r="AS2440" s="23"/>
      <c r="AT2440" s="23"/>
      <c r="AU2440" s="23"/>
      <c r="AV2440" s="23"/>
    </row>
    <row r="2441" ht="15.75" customHeight="1">
      <c r="A2441" s="17" t="str">
        <f t="shared" si="1"/>
        <v>Haiti-The Americas2007</v>
      </c>
      <c r="B2441" s="17" t="s">
        <v>283</v>
      </c>
      <c r="C2441" s="18" t="s">
        <v>259</v>
      </c>
      <c r="D2441" s="19" t="s">
        <v>86</v>
      </c>
      <c r="E2441" s="17">
        <v>9.430236065E9</v>
      </c>
      <c r="F2441" s="18">
        <v>0.054</v>
      </c>
      <c r="G2441" s="18">
        <v>34.0</v>
      </c>
      <c r="H2441" s="18">
        <v>0.231</v>
      </c>
      <c r="I2441" s="20">
        <f t="array" ref="I2441:J2441">IFNA(VLOOKUP(A2441,ENERGY!$A$2:$F$2692,{5,6},0),0)</f>
        <v>2509</v>
      </c>
      <c r="J2441" s="20">
        <v>2391.0</v>
      </c>
      <c r="K2441" s="20">
        <f t="array" ref="K2441:S2441">VLOOKUP(A2441,'HUMAN RESOURCES'!$A$2:$M$2692,{2,3,4,5,6,7,8,9,10},0)</f>
        <v>0.028</v>
      </c>
      <c r="L2441" s="20">
        <v>0.063</v>
      </c>
      <c r="M2441" s="20">
        <v>62.0</v>
      </c>
      <c r="N2441" s="20">
        <v>59.0</v>
      </c>
      <c r="O2441" s="20">
        <v>0.373</v>
      </c>
      <c r="P2441" s="20">
        <v>0.584</v>
      </c>
      <c r="Q2441" s="20">
        <v>0.043</v>
      </c>
      <c r="R2441" s="20">
        <v>9513714.0</v>
      </c>
      <c r="S2441" s="20">
        <v>0.474</v>
      </c>
      <c r="T2441" s="20">
        <f t="array" ref="T2441:U2441">VLOOKUP(A2441,TOURISM!$A$2:$F$2692,{3,6},0)</f>
        <v>190000000</v>
      </c>
      <c r="U2441" s="20">
        <v>3.31E8</v>
      </c>
      <c r="V2441" s="20">
        <f t="array" ref="V2441:AA2441">VLOOKUP(A2441,BUSINESS!$A$2:$J$2692,{4,5,6,7,8,9},0)</f>
        <v>0.404</v>
      </c>
      <c r="W2441" s="20">
        <v>202.0</v>
      </c>
      <c r="X2441" s="20"/>
      <c r="Y2441" s="20">
        <v>184.0</v>
      </c>
      <c r="Z2441" s="20">
        <v>0.072</v>
      </c>
      <c r="AA2441" s="20">
        <v>0.263</v>
      </c>
      <c r="AB2441" s="21">
        <f t="shared" si="706"/>
        <v>991.2255156</v>
      </c>
      <c r="AC2441" s="20">
        <f t="shared" ref="AC2441:AC2442" si="790">I2441/R2441</f>
        <v>0.0002637245559</v>
      </c>
      <c r="AD2441" s="20">
        <f t="shared" ref="AD2441:AD2442" si="791">J2441/R2441</f>
        <v>0.0002513214082</v>
      </c>
      <c r="AE2441" s="20">
        <f t="shared" si="779"/>
        <v>34.79188044</v>
      </c>
      <c r="AF2441" s="22" t="b">
        <f t="shared" si="4"/>
        <v>0</v>
      </c>
      <c r="AG2441" s="20" t="b">
        <f t="shared" si="5"/>
        <v>0</v>
      </c>
      <c r="AH2441" s="20" t="b">
        <f t="shared" si="6"/>
        <v>0</v>
      </c>
      <c r="AI2441" s="20" t="b">
        <f t="shared" si="7"/>
        <v>0</v>
      </c>
      <c r="AJ2441" s="20"/>
      <c r="AK2441" s="20"/>
      <c r="AL2441" s="20"/>
      <c r="AM2441" s="20"/>
      <c r="AN2441" s="20"/>
      <c r="AO2441" s="20"/>
      <c r="AP2441" s="20"/>
      <c r="AQ2441" s="20"/>
      <c r="AR2441" s="23"/>
      <c r="AS2441" s="23"/>
      <c r="AT2441" s="23"/>
      <c r="AU2441" s="23"/>
      <c r="AV2441" s="23"/>
    </row>
    <row r="2442" ht="15.75" customHeight="1">
      <c r="A2442" s="17" t="str">
        <f t="shared" si="1"/>
        <v>Haiti-The Americas2008</v>
      </c>
      <c r="B2442" s="17" t="s">
        <v>283</v>
      </c>
      <c r="C2442" s="18" t="s">
        <v>259</v>
      </c>
      <c r="D2442" s="19" t="s">
        <v>87</v>
      </c>
      <c r="E2442" s="17">
        <v>9.456808151E9</v>
      </c>
      <c r="F2442" s="18">
        <v>0.055</v>
      </c>
      <c r="G2442" s="18">
        <v>36.0</v>
      </c>
      <c r="H2442" s="18">
        <v>0.178</v>
      </c>
      <c r="I2442" s="20">
        <f t="array" ref="I2442:J2442">IFNA(VLOOKUP(A2442,ENERGY!$A$2:$F$2692,{5,6},0),0)</f>
        <v>2585</v>
      </c>
      <c r="J2442" s="20">
        <v>2076.0</v>
      </c>
      <c r="K2442" s="20">
        <f t="array" ref="K2442:S2442">VLOOKUP(A2442,'HUMAN RESOURCES'!$A$2:$M$2692,{2,3,4,5,6,7,8,9,10},0)</f>
        <v>0.027</v>
      </c>
      <c r="L2442" s="20">
        <v>0.061</v>
      </c>
      <c r="M2442" s="20">
        <v>63.0</v>
      </c>
      <c r="N2442" s="20">
        <v>59.0</v>
      </c>
      <c r="O2442" s="20">
        <v>0.369</v>
      </c>
      <c r="P2442" s="20">
        <v>0.587</v>
      </c>
      <c r="Q2442" s="20">
        <v>0.044</v>
      </c>
      <c r="R2442" s="20">
        <v>9638255.0</v>
      </c>
      <c r="S2442" s="20">
        <v>0.49</v>
      </c>
      <c r="T2442" s="20">
        <f t="array" ref="T2442:U2442">VLOOKUP(A2442,TOURISM!$A$2:$F$2692,{3,6},0)</f>
        <v>276000000</v>
      </c>
      <c r="U2442" s="20">
        <v>3.83E8</v>
      </c>
      <c r="V2442" s="20">
        <f t="array" ref="V2442:AA2442">VLOOKUP(A2442,BUSINESS!$A$2:$J$2692,{4,5,6,7,8,9},0)</f>
        <v>0.404</v>
      </c>
      <c r="W2442" s="20">
        <v>195.0</v>
      </c>
      <c r="X2442" s="20"/>
      <c r="Y2442" s="20">
        <v>184.0</v>
      </c>
      <c r="Z2442" s="20">
        <v>0.076</v>
      </c>
      <c r="AA2442" s="20">
        <v>0.332</v>
      </c>
      <c r="AB2442" s="21">
        <f t="shared" si="706"/>
        <v>981.174305</v>
      </c>
      <c r="AC2442" s="20">
        <f t="shared" si="790"/>
        <v>0.000268202076</v>
      </c>
      <c r="AD2442" s="20">
        <f t="shared" si="791"/>
        <v>0.0002153916866</v>
      </c>
      <c r="AE2442" s="20">
        <f t="shared" si="779"/>
        <v>39.7374836</v>
      </c>
      <c r="AF2442" s="22" t="b">
        <f t="shared" si="4"/>
        <v>0</v>
      </c>
      <c r="AG2442" s="20" t="b">
        <f t="shared" si="5"/>
        <v>0</v>
      </c>
      <c r="AH2442" s="20" t="b">
        <f t="shared" si="6"/>
        <v>0</v>
      </c>
      <c r="AI2442" s="20" t="b">
        <f t="shared" si="7"/>
        <v>0</v>
      </c>
      <c r="AJ2442" s="20"/>
      <c r="AK2442" s="20"/>
      <c r="AL2442" s="20"/>
      <c r="AM2442" s="20"/>
      <c r="AN2442" s="20"/>
      <c r="AO2442" s="20"/>
      <c r="AP2442" s="20"/>
      <c r="AQ2442" s="20"/>
      <c r="AR2442" s="23"/>
      <c r="AS2442" s="23"/>
      <c r="AT2442" s="23"/>
      <c r="AU2442" s="23"/>
      <c r="AV2442" s="23"/>
    </row>
    <row r="2443" ht="15.75" customHeight="1">
      <c r="A2443" s="17" t="str">
        <f t="shared" si="1"/>
        <v>Haiti-The Americas2009</v>
      </c>
      <c r="B2443" s="17" t="s">
        <v>283</v>
      </c>
      <c r="C2443" s="18" t="s">
        <v>259</v>
      </c>
      <c r="D2443" s="19" t="s">
        <v>88</v>
      </c>
      <c r="E2443" s="17">
        <v>9.480047959E9</v>
      </c>
      <c r="F2443" s="18">
        <v>0.065</v>
      </c>
      <c r="G2443" s="18">
        <v>43.0</v>
      </c>
      <c r="H2443" s="18">
        <v>0.173</v>
      </c>
      <c r="I2443" s="20">
        <f t="array" ref="I2443:J2443">IFNA(VLOOKUP(A2443,ENERGY!$A$2:$F$2692,{5,6},0),0)</f>
        <v>0</v>
      </c>
      <c r="J2443" s="20">
        <v>0.0</v>
      </c>
      <c r="K2443" s="20">
        <f t="array" ref="K2443:S2443">VLOOKUP(A2443,'HUMAN RESOURCES'!$A$2:$M$2692,{2,3,4,5,6,7,8,9,10},0)</f>
        <v>0.027</v>
      </c>
      <c r="L2443" s="20">
        <v>0.06</v>
      </c>
      <c r="M2443" s="20">
        <v>63.0</v>
      </c>
      <c r="N2443" s="20">
        <v>60.0</v>
      </c>
      <c r="O2443" s="20">
        <v>0.365</v>
      </c>
      <c r="P2443" s="20">
        <v>0.59</v>
      </c>
      <c r="Q2443" s="20">
        <v>0.044</v>
      </c>
      <c r="R2443" s="20">
        <v>9765153.0</v>
      </c>
      <c r="S2443" s="20">
        <v>0.505</v>
      </c>
      <c r="T2443" s="20">
        <f t="array" ref="T2443:U2443">VLOOKUP(A2443,TOURISM!$A$2:$F$2692,{3,6},0)</f>
        <v>312000000</v>
      </c>
      <c r="U2443" s="20">
        <v>4.33E8</v>
      </c>
      <c r="V2443" s="20">
        <f t="array" ref="V2443:AA2443">VLOOKUP(A2443,BUSINESS!$A$2:$J$2692,{4,5,6,7,8,9},0)</f>
        <v>0.404</v>
      </c>
      <c r="W2443" s="20">
        <v>195.0</v>
      </c>
      <c r="X2443" s="20"/>
      <c r="Y2443" s="20">
        <v>184.0</v>
      </c>
      <c r="Z2443" s="20">
        <v>0.081</v>
      </c>
      <c r="AA2443" s="20">
        <v>0.374</v>
      </c>
      <c r="AB2443" s="21">
        <f t="shared" si="706"/>
        <v>970.8038327</v>
      </c>
      <c r="AC2443" s="20"/>
      <c r="AD2443" s="20"/>
      <c r="AE2443" s="20">
        <f t="shared" si="779"/>
        <v>44.34134314</v>
      </c>
      <c r="AF2443" s="22" t="b">
        <f t="shared" si="4"/>
        <v>0</v>
      </c>
      <c r="AG2443" s="20" t="b">
        <f t="shared" si="5"/>
        <v>0</v>
      </c>
      <c r="AH2443" s="20" t="b">
        <f t="shared" si="6"/>
        <v>0</v>
      </c>
      <c r="AI2443" s="20" t="b">
        <f t="shared" si="7"/>
        <v>0</v>
      </c>
      <c r="AJ2443" s="20"/>
      <c r="AK2443" s="20"/>
      <c r="AL2443" s="20"/>
      <c r="AM2443" s="20"/>
      <c r="AN2443" s="20"/>
      <c r="AO2443" s="20"/>
      <c r="AP2443" s="20"/>
      <c r="AQ2443" s="20"/>
      <c r="AR2443" s="23"/>
      <c r="AS2443" s="23"/>
      <c r="AT2443" s="23"/>
      <c r="AU2443" s="23"/>
      <c r="AV2443" s="23"/>
    </row>
    <row r="2444" ht="15.75" customHeight="1">
      <c r="A2444" s="17" t="str">
        <f t="shared" si="1"/>
        <v>Haiti-The Americas2010</v>
      </c>
      <c r="B2444" s="17" t="s">
        <v>283</v>
      </c>
      <c r="C2444" s="18" t="s">
        <v>259</v>
      </c>
      <c r="D2444" s="19" t="s">
        <v>89</v>
      </c>
      <c r="E2444" s="17">
        <v>9.53140283E9</v>
      </c>
      <c r="F2444" s="18">
        <v>0.067</v>
      </c>
      <c r="G2444" s="18">
        <v>45.0</v>
      </c>
      <c r="H2444" s="18">
        <v>0.175</v>
      </c>
      <c r="I2444" s="20">
        <f t="array" ref="I2444:J2444">IFNA(VLOOKUP(A2444,ENERGY!$A$2:$F$2692,{5,6},0),0)</f>
        <v>2218</v>
      </c>
      <c r="J2444" s="20">
        <v>1734.0</v>
      </c>
      <c r="K2444" s="20">
        <f t="array" ref="K2444:S2444">VLOOKUP(A2444,'HUMAN RESOURCES'!$A$2:$M$2692,{2,3,4,5,6,7,8,9,10},0)</f>
        <v>0.027</v>
      </c>
      <c r="L2444" s="20">
        <v>0.073</v>
      </c>
      <c r="M2444" s="20">
        <v>64.0</v>
      </c>
      <c r="N2444" s="20">
        <v>60.0</v>
      </c>
      <c r="O2444" s="20">
        <v>0.362</v>
      </c>
      <c r="P2444" s="20">
        <v>0.594</v>
      </c>
      <c r="Q2444" s="20">
        <v>0.045</v>
      </c>
      <c r="R2444" s="20">
        <v>9896400.0</v>
      </c>
      <c r="S2444" s="20">
        <v>0.52</v>
      </c>
      <c r="T2444" s="20">
        <f t="array" ref="T2444:U2444">VLOOKUP(A2444,TOURISM!$A$2:$F$2692,{3,6},0)</f>
        <v>169000000</v>
      </c>
      <c r="U2444" s="20">
        <v>4.31E8</v>
      </c>
      <c r="V2444" s="20">
        <f t="array" ref="V2444:AA2444">VLOOKUP(A2444,BUSINESS!$A$2:$J$2692,{4,5,6,7,8,9},0)</f>
        <v>0.404</v>
      </c>
      <c r="W2444" s="20">
        <v>105.0</v>
      </c>
      <c r="X2444" s="20"/>
      <c r="Y2444" s="20">
        <v>184.0</v>
      </c>
      <c r="Z2444" s="20">
        <v>0.084</v>
      </c>
      <c r="AA2444" s="20">
        <v>0.404</v>
      </c>
      <c r="AB2444" s="21">
        <f t="shared" si="706"/>
        <v>963.1181874</v>
      </c>
      <c r="AC2444" s="20">
        <f t="shared" ref="AC2444:AC2445" si="792">I2444/R2444</f>
        <v>0.0002241219029</v>
      </c>
      <c r="AD2444" s="20">
        <f t="shared" ref="AD2444:AD2445" si="793">J2444/R2444</f>
        <v>0.0001752152298</v>
      </c>
      <c r="AE2444" s="20">
        <f t="shared" si="779"/>
        <v>43.55119033</v>
      </c>
      <c r="AF2444" s="22" t="b">
        <f t="shared" si="4"/>
        <v>0</v>
      </c>
      <c r="AG2444" s="20" t="b">
        <f t="shared" si="5"/>
        <v>0</v>
      </c>
      <c r="AH2444" s="20" t="b">
        <f t="shared" si="6"/>
        <v>0</v>
      </c>
      <c r="AI2444" s="20" t="b">
        <f t="shared" si="7"/>
        <v>0</v>
      </c>
      <c r="AJ2444" s="20"/>
      <c r="AK2444" s="20"/>
      <c r="AL2444" s="20"/>
      <c r="AM2444" s="20"/>
      <c r="AN2444" s="20"/>
      <c r="AO2444" s="20"/>
      <c r="AP2444" s="20"/>
      <c r="AQ2444" s="20"/>
      <c r="AR2444" s="23"/>
      <c r="AS2444" s="23"/>
      <c r="AT2444" s="23"/>
      <c r="AU2444" s="23"/>
      <c r="AV2444" s="23"/>
    </row>
    <row r="2445" ht="15.75" customHeight="1">
      <c r="A2445" s="17" t="str">
        <f t="shared" si="1"/>
        <v>Haiti-The Americas2011</v>
      </c>
      <c r="B2445" s="17" t="s">
        <v>283</v>
      </c>
      <c r="C2445" s="18" t="s">
        <v>259</v>
      </c>
      <c r="D2445" s="19" t="s">
        <v>90</v>
      </c>
      <c r="E2445" s="17">
        <v>9.545982814E9</v>
      </c>
      <c r="F2445" s="18">
        <v>0.085</v>
      </c>
      <c r="G2445" s="18">
        <v>62.0</v>
      </c>
      <c r="H2445" s="18">
        <v>0.116</v>
      </c>
      <c r="I2445" s="20">
        <f t="array" ref="I2445:J2445">IFNA(VLOOKUP(A2445,ENERGY!$A$2:$F$2692,{5,6},0),0)</f>
        <v>2645</v>
      </c>
      <c r="J2445" s="20">
        <v>2112.0</v>
      </c>
      <c r="K2445" s="20">
        <f t="array" ref="K2445:S2445">VLOOKUP(A2445,'HUMAN RESOURCES'!$A$2:$M$2692,{2,3,4,5,6,7,8,9,10},0)</f>
        <v>0.026</v>
      </c>
      <c r="L2445" s="20">
        <v>0.057</v>
      </c>
      <c r="M2445" s="20">
        <v>64.0</v>
      </c>
      <c r="N2445" s="20">
        <v>61.0</v>
      </c>
      <c r="O2445" s="20">
        <v>0.358</v>
      </c>
      <c r="P2445" s="20">
        <v>0.598</v>
      </c>
      <c r="Q2445" s="20">
        <v>0.045</v>
      </c>
      <c r="R2445" s="20">
        <v>1.0032864E7</v>
      </c>
      <c r="S2445" s="20">
        <v>0.535</v>
      </c>
      <c r="T2445" s="20">
        <f t="array" ref="T2445:U2445">VLOOKUP(A2445,TOURISM!$A$2:$F$2692,{3,6},0)</f>
        <v>162000000</v>
      </c>
      <c r="U2445" s="20">
        <v>4.58E8</v>
      </c>
      <c r="V2445" s="20">
        <f t="array" ref="V2445:AA2445">VLOOKUP(A2445,BUSINESS!$A$2:$J$2692,{4,5,6,7,8,9},0)</f>
        <v>0.404</v>
      </c>
      <c r="W2445" s="20">
        <v>105.0</v>
      </c>
      <c r="X2445" s="20"/>
      <c r="Y2445" s="20">
        <v>184.0</v>
      </c>
      <c r="Z2445" s="20">
        <v>0.09</v>
      </c>
      <c r="AA2445" s="20">
        <v>0.419</v>
      </c>
      <c r="AB2445" s="21">
        <f t="shared" si="706"/>
        <v>951.4713659</v>
      </c>
      <c r="AC2445" s="20">
        <f t="shared" si="792"/>
        <v>0.0002636335946</v>
      </c>
      <c r="AD2445" s="20">
        <f t="shared" si="793"/>
        <v>0.0002105081859</v>
      </c>
      <c r="AE2445" s="20">
        <f t="shared" si="779"/>
        <v>45.64997592</v>
      </c>
      <c r="AF2445" s="22" t="b">
        <f t="shared" si="4"/>
        <v>0</v>
      </c>
      <c r="AG2445" s="20" t="b">
        <f t="shared" si="5"/>
        <v>0</v>
      </c>
      <c r="AH2445" s="20" t="b">
        <f t="shared" si="6"/>
        <v>0</v>
      </c>
      <c r="AI2445" s="20" t="b">
        <f t="shared" si="7"/>
        <v>0</v>
      </c>
      <c r="AJ2445" s="20"/>
      <c r="AK2445" s="20"/>
      <c r="AL2445" s="20"/>
      <c r="AM2445" s="20"/>
      <c r="AN2445" s="20"/>
      <c r="AO2445" s="20"/>
      <c r="AP2445" s="20"/>
      <c r="AQ2445" s="20"/>
      <c r="AR2445" s="23"/>
      <c r="AS2445" s="23"/>
      <c r="AT2445" s="23"/>
      <c r="AU2445" s="23"/>
      <c r="AV2445" s="23"/>
    </row>
    <row r="2446" ht="15.75" customHeight="1">
      <c r="A2446" s="17" t="str">
        <f t="shared" si="1"/>
        <v>Haiti-The Americas2012</v>
      </c>
      <c r="B2446" s="17" t="s">
        <v>283</v>
      </c>
      <c r="C2446" s="18" t="s">
        <v>259</v>
      </c>
      <c r="D2446" s="19" t="s">
        <v>91</v>
      </c>
      <c r="E2446" s="17">
        <v>9.549196256E9</v>
      </c>
      <c r="F2446" s="18">
        <v>0.064</v>
      </c>
      <c r="G2446" s="18">
        <v>53.0</v>
      </c>
      <c r="H2446" s="18">
        <v>0.089</v>
      </c>
      <c r="I2446" s="20">
        <f t="array" ref="I2446:J2446">IFNA(VLOOKUP(A2446,ENERGY!$A$2:$F$2692,{5,6},0),0)</f>
        <v>0</v>
      </c>
      <c r="J2446" s="20">
        <v>0.0</v>
      </c>
      <c r="K2446" s="20">
        <f t="array" ref="K2446:S2446">VLOOKUP(A2446,'HUMAN RESOURCES'!$A$2:$M$2692,{2,3,4,5,6,7,8,9,10},0)</f>
        <v>0.026</v>
      </c>
      <c r="L2446" s="20">
        <v>0.056</v>
      </c>
      <c r="M2446" s="20">
        <v>65.0</v>
      </c>
      <c r="N2446" s="20">
        <v>61.0</v>
      </c>
      <c r="O2446" s="20">
        <v>0.354</v>
      </c>
      <c r="P2446" s="20">
        <v>0.601</v>
      </c>
      <c r="Q2446" s="20">
        <v>0.045</v>
      </c>
      <c r="R2446" s="20">
        <v>1.0173775E7</v>
      </c>
      <c r="S2446" s="20">
        <v>0.548</v>
      </c>
      <c r="T2446" s="20">
        <f t="array" ref="T2446:U2446">VLOOKUP(A2446,TOURISM!$A$2:$F$2692,{3,6},0)</f>
        <v>170000000</v>
      </c>
      <c r="U2446" s="20">
        <v>4.74E8</v>
      </c>
      <c r="V2446" s="20">
        <f t="array" ref="V2446:AA2446">VLOOKUP(A2446,BUSINESS!$A$2:$J$2692,{4,5,6,7,8,9},0)</f>
        <v>0.404</v>
      </c>
      <c r="W2446" s="20">
        <v>105.0</v>
      </c>
      <c r="X2446" s="20">
        <v>177.0</v>
      </c>
      <c r="Y2446" s="20">
        <v>184.0</v>
      </c>
      <c r="Z2446" s="20">
        <v>0.098</v>
      </c>
      <c r="AA2446" s="20">
        <v>0.599</v>
      </c>
      <c r="AB2446" s="21">
        <f t="shared" si="706"/>
        <v>938.6089486</v>
      </c>
      <c r="AC2446" s="20"/>
      <c r="AD2446" s="20"/>
      <c r="AE2446" s="20">
        <f t="shared" si="779"/>
        <v>46.59037575</v>
      </c>
      <c r="AF2446" s="22" t="b">
        <f t="shared" si="4"/>
        <v>0</v>
      </c>
      <c r="AG2446" s="20" t="b">
        <f t="shared" si="5"/>
        <v>0</v>
      </c>
      <c r="AH2446" s="20" t="b">
        <f t="shared" si="6"/>
        <v>0</v>
      </c>
      <c r="AI2446" s="20" t="b">
        <f t="shared" si="7"/>
        <v>0</v>
      </c>
      <c r="AJ2446" s="20"/>
      <c r="AK2446" s="20"/>
      <c r="AL2446" s="20"/>
      <c r="AM2446" s="20"/>
      <c r="AN2446" s="20"/>
      <c r="AO2446" s="20"/>
      <c r="AP2446" s="20"/>
      <c r="AQ2446" s="20"/>
      <c r="AR2446" s="23"/>
      <c r="AS2446" s="23"/>
      <c r="AT2446" s="23"/>
      <c r="AU2446" s="23"/>
      <c r="AV2446" s="23"/>
    </row>
    <row r="2447" ht="15.75" customHeight="1">
      <c r="A2447" s="17" t="str">
        <f t="shared" si="1"/>
        <v>Honduras-The Americas2000</v>
      </c>
      <c r="B2447" s="17" t="s">
        <v>284</v>
      </c>
      <c r="C2447" s="18" t="s">
        <v>259</v>
      </c>
      <c r="D2447" s="19" t="s">
        <v>76</v>
      </c>
      <c r="E2447" s="17">
        <v>9.576482628E9</v>
      </c>
      <c r="F2447" s="18">
        <v>0.066</v>
      </c>
      <c r="G2447" s="18">
        <v>76.0</v>
      </c>
      <c r="H2447" s="18">
        <v>0.268</v>
      </c>
      <c r="I2447" s="20" t="str">
        <f t="array" ref="I2447:J2447">IFNA(VLOOKUP(A2447,ENERGY!$A$2:$F$2692,{5,6},0),0)</f>
        <v/>
      </c>
      <c r="J2447" s="20"/>
      <c r="K2447" s="20">
        <f t="array" ref="K2447:S2447">VLOOKUP(A2447,'HUMAN RESOURCES'!$A$2:$M$2692,{2,3,4,5,6,7,8,9,10},0)</f>
        <v>0.032</v>
      </c>
      <c r="L2447" s="20">
        <v>0.031</v>
      </c>
      <c r="M2447" s="20">
        <v>73.0</v>
      </c>
      <c r="N2447" s="20">
        <v>68.0</v>
      </c>
      <c r="O2447" s="20">
        <v>0.424</v>
      </c>
      <c r="P2447" s="20">
        <v>0.537</v>
      </c>
      <c r="Q2447" s="20">
        <v>0.039</v>
      </c>
      <c r="R2447" s="20">
        <v>6235561.0</v>
      </c>
      <c r="S2447" s="20">
        <v>0.455</v>
      </c>
      <c r="T2447" s="20">
        <f t="array" ref="T2447:U2447">VLOOKUP(A2447,TOURISM!$A$2:$F$2692,{3,6},0)</f>
        <v>263000000</v>
      </c>
      <c r="U2447" s="20">
        <v>1.98E8</v>
      </c>
      <c r="V2447" s="20" t="str">
        <f t="array" ref="V2447:AA2447">VLOOKUP(A2447,BUSINESS!$A$2:$J$2692,{4,5,6,7,8,9},0)</f>
        <v/>
      </c>
      <c r="W2447" s="20"/>
      <c r="X2447" s="20"/>
      <c r="Y2447" s="20"/>
      <c r="Z2447" s="20">
        <v>0.012</v>
      </c>
      <c r="AA2447" s="20">
        <v>0.025</v>
      </c>
      <c r="AB2447" s="21">
        <f t="shared" si="706"/>
        <v>1535.785253</v>
      </c>
      <c r="AC2447" s="20"/>
      <c r="AD2447" s="20"/>
      <c r="AE2447" s="20">
        <f t="shared" si="779"/>
        <v>31.75335788</v>
      </c>
      <c r="AF2447" s="22" t="b">
        <f t="shared" si="4"/>
        <v>0</v>
      </c>
      <c r="AG2447" s="20" t="b">
        <f t="shared" si="5"/>
        <v>0</v>
      </c>
      <c r="AH2447" s="20" t="b">
        <f t="shared" si="6"/>
        <v>0</v>
      </c>
      <c r="AI2447" s="20" t="b">
        <f t="shared" si="7"/>
        <v>0</v>
      </c>
      <c r="AJ2447" s="20"/>
      <c r="AK2447" s="20"/>
      <c r="AL2447" s="20"/>
      <c r="AM2447" s="20"/>
      <c r="AN2447" s="20"/>
      <c r="AO2447" s="20"/>
      <c r="AP2447" s="20"/>
      <c r="AQ2447" s="20"/>
      <c r="AR2447" s="23"/>
      <c r="AS2447" s="23"/>
      <c r="AT2447" s="23"/>
      <c r="AU2447" s="23"/>
      <c r="AV2447" s="23"/>
    </row>
    <row r="2448" ht="15.75" customHeight="1">
      <c r="A2448" s="17" t="str">
        <f t="shared" si="1"/>
        <v>Honduras-The Americas2001</v>
      </c>
      <c r="B2448" s="17" t="s">
        <v>284</v>
      </c>
      <c r="C2448" s="18" t="s">
        <v>259</v>
      </c>
      <c r="D2448" s="19" t="s">
        <v>77</v>
      </c>
      <c r="E2448" s="17">
        <v>9.580161951E9</v>
      </c>
      <c r="F2448" s="18">
        <v>0.069</v>
      </c>
      <c r="G2448" s="18">
        <v>83.0</v>
      </c>
      <c r="H2448" s="18">
        <v>0.238</v>
      </c>
      <c r="I2448" s="20">
        <f t="array" ref="I2448:J2448">IFNA(VLOOKUP(A2448,ENERGY!$A$2:$F$2692,{5,6},0),0)</f>
        <v>4740</v>
      </c>
      <c r="J2448" s="20"/>
      <c r="K2448" s="20">
        <f t="array" ref="K2448:S2448">VLOOKUP(A2448,'HUMAN RESOURCES'!$A$2:$M$2692,{2,3,4,5,6,7,8,9,10},0)</f>
        <v>0.031</v>
      </c>
      <c r="L2448" s="20">
        <v>0.03</v>
      </c>
      <c r="M2448" s="20">
        <v>73.0</v>
      </c>
      <c r="N2448" s="20">
        <v>68.0</v>
      </c>
      <c r="O2448" s="20">
        <v>0.419</v>
      </c>
      <c r="P2448" s="20">
        <v>0.541</v>
      </c>
      <c r="Q2448" s="20">
        <v>0.04</v>
      </c>
      <c r="R2448" s="20">
        <v>6365040.0</v>
      </c>
      <c r="S2448" s="20">
        <v>0.46</v>
      </c>
      <c r="T2448" s="20">
        <f t="array" ref="T2448:U2448">VLOOKUP(A2448,TOURISM!$A$2:$F$2692,{3,6},0)</f>
        <v>260000000</v>
      </c>
      <c r="U2448" s="20">
        <v>2.05E8</v>
      </c>
      <c r="V2448" s="20" t="str">
        <f t="array" ref="V2448:AA2448">VLOOKUP(A2448,BUSINESS!$A$2:$J$2692,{4,5,6,7,8,9},0)</f>
        <v/>
      </c>
      <c r="W2448" s="20"/>
      <c r="X2448" s="20"/>
      <c r="Y2448" s="20"/>
      <c r="Z2448" s="20">
        <v>0.014</v>
      </c>
      <c r="AA2448" s="20">
        <v>0.037</v>
      </c>
      <c r="AB2448" s="21">
        <f t="shared" si="706"/>
        <v>1505.122034</v>
      </c>
      <c r="AC2448" s="20">
        <f t="shared" ref="AC2448:AC2452" si="794">I2448/R2448</f>
        <v>0.0007446928849</v>
      </c>
      <c r="AD2448" s="20"/>
      <c r="AE2448" s="20">
        <f t="shared" si="779"/>
        <v>32.20718173</v>
      </c>
      <c r="AF2448" s="22" t="b">
        <f t="shared" si="4"/>
        <v>0</v>
      </c>
      <c r="AG2448" s="20" t="b">
        <f t="shared" si="5"/>
        <v>0</v>
      </c>
      <c r="AH2448" s="20" t="b">
        <f t="shared" si="6"/>
        <v>0</v>
      </c>
      <c r="AI2448" s="20" t="b">
        <f t="shared" si="7"/>
        <v>0</v>
      </c>
      <c r="AJ2448" s="20"/>
      <c r="AK2448" s="20"/>
      <c r="AL2448" s="20"/>
      <c r="AM2448" s="20"/>
      <c r="AN2448" s="20"/>
      <c r="AO2448" s="20"/>
      <c r="AP2448" s="20"/>
      <c r="AQ2448" s="20"/>
      <c r="AR2448" s="23"/>
      <c r="AS2448" s="23"/>
      <c r="AT2448" s="23"/>
      <c r="AU2448" s="23"/>
      <c r="AV2448" s="23"/>
    </row>
    <row r="2449" ht="15.75" customHeight="1">
      <c r="A2449" s="17" t="str">
        <f t="shared" si="1"/>
        <v>Honduras-The Americas2002</v>
      </c>
      <c r="B2449" s="17" t="s">
        <v>284</v>
      </c>
      <c r="C2449" s="18" t="s">
        <v>259</v>
      </c>
      <c r="D2449" s="19" t="s">
        <v>79</v>
      </c>
      <c r="E2449" s="17">
        <v>9.593536719E9</v>
      </c>
      <c r="F2449" s="18">
        <v>0.073</v>
      </c>
      <c r="G2449" s="18">
        <v>88.0</v>
      </c>
      <c r="H2449" s="18">
        <v>0.227</v>
      </c>
      <c r="I2449" s="20">
        <f t="array" ref="I2449:J2449">IFNA(VLOOKUP(A2449,ENERGY!$A$2:$F$2692,{5,6},0),0)</f>
        <v>4567</v>
      </c>
      <c r="J2449" s="20">
        <v>8108.0</v>
      </c>
      <c r="K2449" s="20">
        <f t="array" ref="K2449:S2449">VLOOKUP(A2449,'HUMAN RESOURCES'!$A$2:$M$2692,{2,3,4,5,6,7,8,9,10},0)</f>
        <v>0.03</v>
      </c>
      <c r="L2449" s="20">
        <v>0.029</v>
      </c>
      <c r="M2449" s="20">
        <v>73.0</v>
      </c>
      <c r="N2449" s="20">
        <v>69.0</v>
      </c>
      <c r="O2449" s="20">
        <v>0.414</v>
      </c>
      <c r="P2449" s="20">
        <v>0.545</v>
      </c>
      <c r="Q2449" s="20">
        <v>0.04</v>
      </c>
      <c r="R2449" s="20">
        <v>6495801.0</v>
      </c>
      <c r="S2449" s="20">
        <v>0.466</v>
      </c>
      <c r="T2449" s="20">
        <f t="array" ref="T2449:U2449">VLOOKUP(A2449,TOURISM!$A$2:$F$2692,{3,6},0)</f>
        <v>305000000</v>
      </c>
      <c r="U2449" s="20">
        <v>2.21E8</v>
      </c>
      <c r="V2449" s="20" t="str">
        <f t="array" ref="V2449:AA2449">VLOOKUP(A2449,BUSINESS!$A$2:$J$2692,{4,5,6,7,8,9},0)</f>
        <v/>
      </c>
      <c r="W2449" s="20"/>
      <c r="X2449" s="20"/>
      <c r="Y2449" s="20"/>
      <c r="Z2449" s="20">
        <v>0.026</v>
      </c>
      <c r="AA2449" s="20">
        <v>0.05</v>
      </c>
      <c r="AB2449" s="21">
        <f t="shared" si="706"/>
        <v>1476.882792</v>
      </c>
      <c r="AC2449" s="20">
        <f t="shared" si="794"/>
        <v>0.0007030695676</v>
      </c>
      <c r="AD2449" s="20">
        <f t="shared" ref="AD2449:AD2452" si="795">J2449/R2449</f>
        <v>0.001248190947</v>
      </c>
      <c r="AE2449" s="20">
        <f t="shared" si="779"/>
        <v>34.0219782</v>
      </c>
      <c r="AF2449" s="22" t="b">
        <f t="shared" si="4"/>
        <v>0</v>
      </c>
      <c r="AG2449" s="20" t="b">
        <f t="shared" si="5"/>
        <v>0</v>
      </c>
      <c r="AH2449" s="20" t="b">
        <f t="shared" si="6"/>
        <v>0</v>
      </c>
      <c r="AI2449" s="20" t="b">
        <f t="shared" si="7"/>
        <v>0</v>
      </c>
      <c r="AJ2449" s="20"/>
      <c r="AK2449" s="20"/>
      <c r="AL2449" s="20"/>
      <c r="AM2449" s="20"/>
      <c r="AN2449" s="20"/>
      <c r="AO2449" s="20"/>
      <c r="AP2449" s="20"/>
      <c r="AQ2449" s="20"/>
      <c r="AR2449" s="23"/>
      <c r="AS2449" s="23"/>
      <c r="AT2449" s="23"/>
      <c r="AU2449" s="23"/>
      <c r="AV2449" s="23"/>
    </row>
    <row r="2450" ht="15.75" customHeight="1">
      <c r="A2450" s="17" t="str">
        <f t="shared" si="1"/>
        <v>Honduras-The Americas2003</v>
      </c>
      <c r="B2450" s="17" t="s">
        <v>284</v>
      </c>
      <c r="C2450" s="18" t="s">
        <v>259</v>
      </c>
      <c r="D2450" s="19" t="s">
        <v>81</v>
      </c>
      <c r="E2450" s="17">
        <v>9.632411109E9</v>
      </c>
      <c r="F2450" s="18">
        <v>0.083</v>
      </c>
      <c r="G2450" s="18">
        <v>103.0</v>
      </c>
      <c r="H2450" s="18">
        <v>0.208</v>
      </c>
      <c r="I2450" s="20">
        <f t="array" ref="I2450:J2450">IFNA(VLOOKUP(A2450,ENERGY!$A$2:$F$2692,{5,6},0),0)</f>
        <v>4453</v>
      </c>
      <c r="J2450" s="20">
        <v>7866.0</v>
      </c>
      <c r="K2450" s="20">
        <f t="array" ref="K2450:S2450">VLOOKUP(A2450,'HUMAN RESOURCES'!$A$2:$M$2692,{2,3,4,5,6,7,8,9,10},0)</f>
        <v>0.03</v>
      </c>
      <c r="L2450" s="20">
        <v>0.028</v>
      </c>
      <c r="M2450" s="20">
        <v>74.0</v>
      </c>
      <c r="N2450" s="20">
        <v>69.0</v>
      </c>
      <c r="O2450" s="20">
        <v>0.409</v>
      </c>
      <c r="P2450" s="20">
        <v>0.55</v>
      </c>
      <c r="Q2450" s="20">
        <v>0.041</v>
      </c>
      <c r="R2450" s="20">
        <v>6628171.0</v>
      </c>
      <c r="S2450" s="20">
        <v>0.472</v>
      </c>
      <c r="T2450" s="20">
        <f t="array" ref="T2450:U2450">VLOOKUP(A2450,TOURISM!$A$2:$F$2692,{3,6},0)</f>
        <v>372000000</v>
      </c>
      <c r="U2450" s="20">
        <v>2.74E8</v>
      </c>
      <c r="V2450" s="20" t="str">
        <f t="array" ref="V2450:AA2450">VLOOKUP(A2450,BUSINESS!$A$2:$J$2692,{4,5,6,7,8,9},0)</f>
        <v/>
      </c>
      <c r="W2450" s="20">
        <v>62.0</v>
      </c>
      <c r="X2450" s="20"/>
      <c r="Y2450" s="20"/>
      <c r="Z2450" s="20">
        <v>0.048</v>
      </c>
      <c r="AA2450" s="20">
        <v>0.057</v>
      </c>
      <c r="AB2450" s="21">
        <f t="shared" si="706"/>
        <v>1453.253259</v>
      </c>
      <c r="AC2450" s="20">
        <f t="shared" si="794"/>
        <v>0.000671829378</v>
      </c>
      <c r="AD2450" s="20">
        <f t="shared" si="795"/>
        <v>0.001186752726</v>
      </c>
      <c r="AE2450" s="20">
        <f t="shared" si="779"/>
        <v>41.33870415</v>
      </c>
      <c r="AF2450" s="22" t="b">
        <f t="shared" si="4"/>
        <v>0</v>
      </c>
      <c r="AG2450" s="20" t="b">
        <f t="shared" si="5"/>
        <v>0</v>
      </c>
      <c r="AH2450" s="20" t="b">
        <f t="shared" si="6"/>
        <v>0</v>
      </c>
      <c r="AI2450" s="20" t="b">
        <f t="shared" si="7"/>
        <v>0</v>
      </c>
      <c r="AJ2450" s="20"/>
      <c r="AK2450" s="20"/>
      <c r="AL2450" s="20"/>
      <c r="AM2450" s="20"/>
      <c r="AN2450" s="20"/>
      <c r="AO2450" s="20"/>
      <c r="AP2450" s="20"/>
      <c r="AQ2450" s="20"/>
      <c r="AR2450" s="23"/>
      <c r="AS2450" s="23"/>
      <c r="AT2450" s="23"/>
      <c r="AU2450" s="23"/>
      <c r="AV2450" s="23"/>
    </row>
    <row r="2451" ht="15.75" customHeight="1">
      <c r="A2451" s="17" t="str">
        <f t="shared" si="1"/>
        <v>Honduras-The Americas2004</v>
      </c>
      <c r="B2451" s="17" t="s">
        <v>284</v>
      </c>
      <c r="C2451" s="18" t="s">
        <v>259</v>
      </c>
      <c r="D2451" s="19" t="s">
        <v>83</v>
      </c>
      <c r="E2451" s="17">
        <v>9.633109257E9</v>
      </c>
      <c r="F2451" s="18">
        <v>0.079</v>
      </c>
      <c r="G2451" s="18">
        <v>103.0</v>
      </c>
      <c r="H2451" s="18">
        <v>0.199</v>
      </c>
      <c r="I2451" s="20">
        <f t="array" ref="I2451:J2451">IFNA(VLOOKUP(A2451,ENERGY!$A$2:$F$2692,{5,6},0),0)</f>
        <v>4648</v>
      </c>
      <c r="J2451" s="20">
        <v>8672.0</v>
      </c>
      <c r="K2451" s="20">
        <f t="array" ref="K2451:S2451">VLOOKUP(A2451,'HUMAN RESOURCES'!$A$2:$M$2692,{2,3,4,5,6,7,8,9,10},0)</f>
        <v>0.029</v>
      </c>
      <c r="L2451" s="20">
        <v>0.027</v>
      </c>
      <c r="M2451" s="20">
        <v>74.0</v>
      </c>
      <c r="N2451" s="20">
        <v>69.0</v>
      </c>
      <c r="O2451" s="20">
        <v>0.404</v>
      </c>
      <c r="P2451" s="20">
        <v>0.555</v>
      </c>
      <c r="Q2451" s="20">
        <v>0.041</v>
      </c>
      <c r="R2451" s="20">
        <v>6762426.0</v>
      </c>
      <c r="S2451" s="20">
        <v>0.479</v>
      </c>
      <c r="T2451" s="20">
        <f t="array" ref="T2451:U2451">VLOOKUP(A2451,TOURISM!$A$2:$F$2692,{3,6},0)</f>
        <v>420000000</v>
      </c>
      <c r="U2451" s="20">
        <v>3.0E8</v>
      </c>
      <c r="V2451" s="20" t="str">
        <f t="array" ref="V2451:AA2451">VLOOKUP(A2451,BUSINESS!$A$2:$J$2692,{4,5,6,7,8,9},0)</f>
        <v/>
      </c>
      <c r="W2451" s="20">
        <v>62.0</v>
      </c>
      <c r="X2451" s="20"/>
      <c r="Y2451" s="20"/>
      <c r="Z2451" s="20">
        <v>0.056</v>
      </c>
      <c r="AA2451" s="20">
        <v>0.105</v>
      </c>
      <c r="AB2451" s="21">
        <f t="shared" si="706"/>
        <v>1424.504942</v>
      </c>
      <c r="AC2451" s="20">
        <f t="shared" si="794"/>
        <v>0.0006873272994</v>
      </c>
      <c r="AD2451" s="20">
        <f t="shared" si="795"/>
        <v>0.001282380022</v>
      </c>
      <c r="AE2451" s="20">
        <f t="shared" si="779"/>
        <v>44.3627775</v>
      </c>
      <c r="AF2451" s="22" t="b">
        <f t="shared" si="4"/>
        <v>0</v>
      </c>
      <c r="AG2451" s="20" t="b">
        <f t="shared" si="5"/>
        <v>0</v>
      </c>
      <c r="AH2451" s="20" t="b">
        <f t="shared" si="6"/>
        <v>0</v>
      </c>
      <c r="AI2451" s="20" t="b">
        <f t="shared" si="7"/>
        <v>0</v>
      </c>
      <c r="AJ2451" s="20"/>
      <c r="AK2451" s="20"/>
      <c r="AL2451" s="20"/>
      <c r="AM2451" s="20"/>
      <c r="AN2451" s="20"/>
      <c r="AO2451" s="20"/>
      <c r="AP2451" s="20"/>
      <c r="AQ2451" s="20"/>
      <c r="AR2451" s="23"/>
      <c r="AS2451" s="23"/>
      <c r="AT2451" s="23"/>
      <c r="AU2451" s="23"/>
      <c r="AV2451" s="23"/>
    </row>
    <row r="2452" ht="15.75" customHeight="1">
      <c r="A2452" s="17" t="str">
        <f t="shared" si="1"/>
        <v>Honduras-The Americas2005</v>
      </c>
      <c r="B2452" s="17" t="s">
        <v>284</v>
      </c>
      <c r="C2452" s="18" t="s">
        <v>259</v>
      </c>
      <c r="D2452" s="19" t="s">
        <v>84</v>
      </c>
      <c r="E2452" s="17">
        <v>9.636342275E9</v>
      </c>
      <c r="F2452" s="18">
        <v>0.077</v>
      </c>
      <c r="G2452" s="18">
        <v>109.0</v>
      </c>
      <c r="H2452" s="18">
        <v>0.188</v>
      </c>
      <c r="I2452" s="20">
        <f t="array" ref="I2452:J2452">IFNA(VLOOKUP(A2452,ENERGY!$A$2:$F$2692,{5,6},0),0)</f>
        <v>3853</v>
      </c>
      <c r="J2452" s="20">
        <v>7367.0</v>
      </c>
      <c r="K2452" s="20">
        <f t="array" ref="K2452:S2452">VLOOKUP(A2452,'HUMAN RESOURCES'!$A$2:$M$2692,{2,3,4,5,6,7,8,9,10},0)</f>
        <v>0.029</v>
      </c>
      <c r="L2452" s="20">
        <v>0.026</v>
      </c>
      <c r="M2452" s="20">
        <v>74.0</v>
      </c>
      <c r="N2452" s="20">
        <v>69.0</v>
      </c>
      <c r="O2452" s="20">
        <v>0.398</v>
      </c>
      <c r="P2452" s="20">
        <v>0.56</v>
      </c>
      <c r="Q2452" s="20">
        <v>0.041</v>
      </c>
      <c r="R2452" s="20">
        <v>6898825.0</v>
      </c>
      <c r="S2452" s="20">
        <v>0.485</v>
      </c>
      <c r="T2452" s="20">
        <f t="array" ref="T2452:U2452">VLOOKUP(A2452,TOURISM!$A$2:$F$2692,{3,6},0)</f>
        <v>465000000</v>
      </c>
      <c r="U2452" s="20">
        <v>3.21E8</v>
      </c>
      <c r="V2452" s="20">
        <f t="array" ref="V2452:AA2452">VLOOKUP(A2452,BUSINESS!$A$2:$J$2692,{4,5,6,7,8,9},0)</f>
        <v>0.44</v>
      </c>
      <c r="W2452" s="20">
        <v>62.0</v>
      </c>
      <c r="X2452" s="20"/>
      <c r="Y2452" s="20">
        <v>424.0</v>
      </c>
      <c r="Z2452" s="20">
        <v>0.065</v>
      </c>
      <c r="AA2452" s="20">
        <v>0.186</v>
      </c>
      <c r="AB2452" s="21">
        <f t="shared" si="706"/>
        <v>1396.809207</v>
      </c>
      <c r="AC2452" s="20">
        <f t="shared" si="794"/>
        <v>0.0005585009041</v>
      </c>
      <c r="AD2452" s="20">
        <f t="shared" si="795"/>
        <v>0.001067863006</v>
      </c>
      <c r="AE2452" s="20">
        <f t="shared" si="779"/>
        <v>46.52966266</v>
      </c>
      <c r="AF2452" s="22" t="b">
        <f t="shared" si="4"/>
        <v>0</v>
      </c>
      <c r="AG2452" s="20" t="b">
        <f t="shared" si="5"/>
        <v>0</v>
      </c>
      <c r="AH2452" s="20" t="b">
        <f t="shared" si="6"/>
        <v>0</v>
      </c>
      <c r="AI2452" s="20" t="b">
        <f t="shared" si="7"/>
        <v>0</v>
      </c>
      <c r="AJ2452" s="20"/>
      <c r="AK2452" s="20"/>
      <c r="AL2452" s="20"/>
      <c r="AM2452" s="20"/>
      <c r="AN2452" s="20"/>
      <c r="AO2452" s="20"/>
      <c r="AP2452" s="20"/>
      <c r="AQ2452" s="20"/>
      <c r="AR2452" s="23"/>
      <c r="AS2452" s="23"/>
      <c r="AT2452" s="23"/>
      <c r="AU2452" s="23"/>
      <c r="AV2452" s="23"/>
    </row>
    <row r="2453" ht="15.75" customHeight="1">
      <c r="A2453" s="17" t="str">
        <f t="shared" si="1"/>
        <v>Honduras-The Americas2006</v>
      </c>
      <c r="B2453" s="17" t="s">
        <v>284</v>
      </c>
      <c r="C2453" s="18" t="s">
        <v>259</v>
      </c>
      <c r="D2453" s="19" t="s">
        <v>85</v>
      </c>
      <c r="E2453" s="17">
        <v>9.641077098E9</v>
      </c>
      <c r="F2453" s="18">
        <v>0.076</v>
      </c>
      <c r="G2453" s="18">
        <v>118.0</v>
      </c>
      <c r="H2453" s="18">
        <v>0.174</v>
      </c>
      <c r="I2453" s="20">
        <f t="array" ref="I2453:J2453">IFNA(VLOOKUP(A2453,ENERGY!$A$2:$F$2692,{5,6},0),0)</f>
        <v>0</v>
      </c>
      <c r="J2453" s="20">
        <v>0.0</v>
      </c>
      <c r="K2453" s="20">
        <f t="array" ref="K2453:S2453">VLOOKUP(A2453,'HUMAN RESOURCES'!$A$2:$M$2692,{2,3,4,5,6,7,8,9,10},0)</f>
        <v>0.028</v>
      </c>
      <c r="L2453" s="20">
        <v>0.025</v>
      </c>
      <c r="M2453" s="20">
        <v>74.0</v>
      </c>
      <c r="N2453" s="20">
        <v>69.0</v>
      </c>
      <c r="O2453" s="20">
        <v>0.392</v>
      </c>
      <c r="P2453" s="20">
        <v>0.566</v>
      </c>
      <c r="Q2453" s="20">
        <v>0.042</v>
      </c>
      <c r="R2453" s="20">
        <v>7037428.0</v>
      </c>
      <c r="S2453" s="20">
        <v>0.492</v>
      </c>
      <c r="T2453" s="20">
        <f t="array" ref="T2453:U2453">VLOOKUP(A2453,TOURISM!$A$2:$F$2692,{3,6},0)</f>
        <v>516000000</v>
      </c>
      <c r="U2453" s="20">
        <v>4.25E8</v>
      </c>
      <c r="V2453" s="20">
        <f t="array" ref="V2453:AA2453">VLOOKUP(A2453,BUSINESS!$A$2:$J$2692,{4,5,6,7,8,9},0)</f>
        <v>0.44</v>
      </c>
      <c r="W2453" s="20">
        <v>44.0</v>
      </c>
      <c r="X2453" s="20"/>
      <c r="Y2453" s="20">
        <v>424.0</v>
      </c>
      <c r="Z2453" s="20">
        <v>0.078</v>
      </c>
      <c r="AA2453" s="20">
        <v>0.318</v>
      </c>
      <c r="AB2453" s="21">
        <f t="shared" si="706"/>
        <v>1369.971685</v>
      </c>
      <c r="AC2453" s="20"/>
      <c r="AD2453" s="20"/>
      <c r="AE2453" s="20">
        <f t="shared" si="779"/>
        <v>60.39138162</v>
      </c>
      <c r="AF2453" s="22" t="b">
        <f t="shared" si="4"/>
        <v>0</v>
      </c>
      <c r="AG2453" s="20" t="b">
        <f t="shared" si="5"/>
        <v>0</v>
      </c>
      <c r="AH2453" s="20" t="b">
        <f t="shared" si="6"/>
        <v>0</v>
      </c>
      <c r="AI2453" s="20" t="b">
        <f t="shared" si="7"/>
        <v>0</v>
      </c>
      <c r="AJ2453" s="20"/>
      <c r="AK2453" s="20"/>
      <c r="AL2453" s="20"/>
      <c r="AM2453" s="20"/>
      <c r="AN2453" s="20"/>
      <c r="AO2453" s="20"/>
      <c r="AP2453" s="20"/>
      <c r="AQ2453" s="20"/>
      <c r="AR2453" s="23"/>
      <c r="AS2453" s="23"/>
      <c r="AT2453" s="23"/>
      <c r="AU2453" s="23"/>
      <c r="AV2453" s="23"/>
    </row>
    <row r="2454" ht="15.75" customHeight="1">
      <c r="A2454" s="17" t="str">
        <f t="shared" si="1"/>
        <v>Honduras-The Americas2007</v>
      </c>
      <c r="B2454" s="17" t="s">
        <v>284</v>
      </c>
      <c r="C2454" s="18" t="s">
        <v>259</v>
      </c>
      <c r="D2454" s="19" t="s">
        <v>86</v>
      </c>
      <c r="E2454" s="17">
        <v>9.672006169E9</v>
      </c>
      <c r="F2454" s="18">
        <v>0.079</v>
      </c>
      <c r="G2454" s="18">
        <v>136.0</v>
      </c>
      <c r="H2454" s="18">
        <v>0.166</v>
      </c>
      <c r="I2454" s="20">
        <f t="array" ref="I2454:J2454">IFNA(VLOOKUP(A2454,ENERGY!$A$2:$F$2692,{5,6},0),0)</f>
        <v>4692</v>
      </c>
      <c r="J2454" s="20">
        <v>8779.0</v>
      </c>
      <c r="K2454" s="20">
        <f t="array" ref="K2454:S2454">VLOOKUP(A2454,'HUMAN RESOURCES'!$A$2:$M$2692,{2,3,4,5,6,7,8,9,10},0)</f>
        <v>0.028</v>
      </c>
      <c r="L2454" s="20">
        <v>0.024</v>
      </c>
      <c r="M2454" s="20">
        <v>74.0</v>
      </c>
      <c r="N2454" s="20">
        <v>70.0</v>
      </c>
      <c r="O2454" s="20">
        <v>0.386</v>
      </c>
      <c r="P2454" s="20">
        <v>0.572</v>
      </c>
      <c r="Q2454" s="20">
        <v>0.042</v>
      </c>
      <c r="R2454" s="20">
        <v>7178436.0</v>
      </c>
      <c r="S2454" s="20">
        <v>0.498</v>
      </c>
      <c r="T2454" s="20">
        <f t="array" ref="T2454:U2454">VLOOKUP(A2454,TOURISM!$A$2:$F$2692,{3,6},0)</f>
        <v>547000000</v>
      </c>
      <c r="U2454" s="20">
        <v>3.09E8</v>
      </c>
      <c r="V2454" s="20">
        <f t="array" ref="V2454:AA2454">VLOOKUP(A2454,BUSINESS!$A$2:$J$2692,{4,5,6,7,8,9},0)</f>
        <v>0.44</v>
      </c>
      <c r="W2454" s="20">
        <v>21.0</v>
      </c>
      <c r="X2454" s="20"/>
      <c r="Y2454" s="20">
        <v>424.0</v>
      </c>
      <c r="Z2454" s="20">
        <v>0.094</v>
      </c>
      <c r="AA2454" s="20">
        <v>0.583</v>
      </c>
      <c r="AB2454" s="21">
        <f t="shared" si="706"/>
        <v>1347.369562</v>
      </c>
      <c r="AC2454" s="20">
        <f t="shared" ref="AC2454:AC2455" si="796">I2454/R2454</f>
        <v>0.0006536242714</v>
      </c>
      <c r="AD2454" s="20">
        <f t="shared" ref="AD2454:AD2455" si="797">J2454/R2454</f>
        <v>0.001222968346</v>
      </c>
      <c r="AE2454" s="20">
        <f t="shared" si="779"/>
        <v>43.0455882</v>
      </c>
      <c r="AF2454" s="22" t="b">
        <f t="shared" si="4"/>
        <v>0</v>
      </c>
      <c r="AG2454" s="20" t="b">
        <f t="shared" si="5"/>
        <v>0</v>
      </c>
      <c r="AH2454" s="20" t="b">
        <f t="shared" si="6"/>
        <v>0</v>
      </c>
      <c r="AI2454" s="20" t="b">
        <f t="shared" si="7"/>
        <v>0</v>
      </c>
      <c r="AJ2454" s="20"/>
      <c r="AK2454" s="20"/>
      <c r="AL2454" s="20"/>
      <c r="AM2454" s="20"/>
      <c r="AN2454" s="20"/>
      <c r="AO2454" s="20"/>
      <c r="AP2454" s="20"/>
      <c r="AQ2454" s="20"/>
      <c r="AR2454" s="23"/>
      <c r="AS2454" s="23"/>
      <c r="AT2454" s="23"/>
      <c r="AU2454" s="23"/>
      <c r="AV2454" s="23"/>
    </row>
    <row r="2455" ht="15.75" customHeight="1">
      <c r="A2455" s="17" t="str">
        <f t="shared" si="1"/>
        <v>Honduras-The Americas2008</v>
      </c>
      <c r="B2455" s="17" t="s">
        <v>284</v>
      </c>
      <c r="C2455" s="18" t="s">
        <v>259</v>
      </c>
      <c r="D2455" s="19" t="s">
        <v>87</v>
      </c>
      <c r="E2455" s="17">
        <v>9.674037707E9</v>
      </c>
      <c r="F2455" s="18">
        <v>0.084</v>
      </c>
      <c r="G2455" s="18">
        <v>159.0</v>
      </c>
      <c r="H2455" s="18">
        <v>0.179</v>
      </c>
      <c r="I2455" s="20">
        <f t="array" ref="I2455:J2455">IFNA(VLOOKUP(A2455,ENERGY!$A$2:$F$2692,{5,6},0),0)</f>
        <v>3997</v>
      </c>
      <c r="J2455" s="20">
        <v>7554.0</v>
      </c>
      <c r="K2455" s="20">
        <f t="array" ref="K2455:S2455">VLOOKUP(A2455,'HUMAN RESOURCES'!$A$2:$M$2692,{2,3,4,5,6,7,8,9,10},0)</f>
        <v>0.028</v>
      </c>
      <c r="L2455" s="20">
        <v>0.023</v>
      </c>
      <c r="M2455" s="20">
        <v>75.0</v>
      </c>
      <c r="N2455" s="20">
        <v>70.0</v>
      </c>
      <c r="O2455" s="20">
        <v>0.38</v>
      </c>
      <c r="P2455" s="20">
        <v>0.578</v>
      </c>
      <c r="Q2455" s="20">
        <v>0.042</v>
      </c>
      <c r="R2455" s="20">
        <v>7322368.0</v>
      </c>
      <c r="S2455" s="20">
        <v>0.504</v>
      </c>
      <c r="T2455" s="20">
        <f t="array" ref="T2455:U2455">VLOOKUP(A2455,TOURISM!$A$2:$F$2692,{3,6},0)</f>
        <v>620000000</v>
      </c>
      <c r="U2455" s="20">
        <v>3.85E8</v>
      </c>
      <c r="V2455" s="20">
        <f t="array" ref="V2455:AA2455">VLOOKUP(A2455,BUSINESS!$A$2:$J$2692,{4,5,6,7,8,9},0)</f>
        <v>0.441</v>
      </c>
      <c r="W2455" s="20">
        <v>20.0</v>
      </c>
      <c r="X2455" s="20"/>
      <c r="Y2455" s="20">
        <v>224.0</v>
      </c>
      <c r="Z2455" s="20">
        <v>0.096</v>
      </c>
      <c r="AA2455" s="20">
        <v>0.848</v>
      </c>
      <c r="AB2455" s="21">
        <f t="shared" si="706"/>
        <v>1321.162458</v>
      </c>
      <c r="AC2455" s="20">
        <f t="shared" si="796"/>
        <v>0.0005458616666</v>
      </c>
      <c r="AD2455" s="20">
        <f t="shared" si="797"/>
        <v>0.001031633483</v>
      </c>
      <c r="AE2455" s="20">
        <f t="shared" si="779"/>
        <v>52.57861938</v>
      </c>
      <c r="AF2455" s="22" t="b">
        <f t="shared" si="4"/>
        <v>0</v>
      </c>
      <c r="AG2455" s="20" t="b">
        <f t="shared" si="5"/>
        <v>0</v>
      </c>
      <c r="AH2455" s="20" t="b">
        <f t="shared" si="6"/>
        <v>0</v>
      </c>
      <c r="AI2455" s="20" t="b">
        <f t="shared" si="7"/>
        <v>0</v>
      </c>
      <c r="AJ2455" s="20"/>
      <c r="AK2455" s="20"/>
      <c r="AL2455" s="20"/>
      <c r="AM2455" s="20"/>
      <c r="AN2455" s="20"/>
      <c r="AO2455" s="20"/>
      <c r="AP2455" s="20"/>
      <c r="AQ2455" s="20"/>
      <c r="AR2455" s="23"/>
      <c r="AS2455" s="23"/>
      <c r="AT2455" s="23"/>
      <c r="AU2455" s="23"/>
      <c r="AV2455" s="23"/>
    </row>
    <row r="2456" ht="15.75" customHeight="1">
      <c r="A2456" s="17" t="str">
        <f t="shared" si="1"/>
        <v>Honduras-The Americas2009</v>
      </c>
      <c r="B2456" s="17" t="s">
        <v>284</v>
      </c>
      <c r="C2456" s="18" t="s">
        <v>259</v>
      </c>
      <c r="D2456" s="19" t="s">
        <v>88</v>
      </c>
      <c r="E2456" s="17">
        <v>9.679304971E9</v>
      </c>
      <c r="F2456" s="18">
        <v>0.091</v>
      </c>
      <c r="G2456" s="18">
        <v>173.0</v>
      </c>
      <c r="H2456" s="18">
        <v>0.194</v>
      </c>
      <c r="I2456" s="20">
        <f t="array" ref="I2456:J2456">IFNA(VLOOKUP(A2456,ENERGY!$A$2:$F$2692,{5,6},0),0)</f>
        <v>0</v>
      </c>
      <c r="J2456" s="20">
        <v>0.0</v>
      </c>
      <c r="K2456" s="20">
        <f t="array" ref="K2456:S2456">VLOOKUP(A2456,'HUMAN RESOURCES'!$A$2:$M$2692,{2,3,4,5,6,7,8,9,10},0)</f>
        <v>0.027</v>
      </c>
      <c r="L2456" s="20">
        <v>0.022</v>
      </c>
      <c r="M2456" s="20">
        <v>75.0</v>
      </c>
      <c r="N2456" s="20">
        <v>70.0</v>
      </c>
      <c r="O2456" s="20">
        <v>0.374</v>
      </c>
      <c r="P2456" s="20">
        <v>0.584</v>
      </c>
      <c r="Q2456" s="20">
        <v>0.043</v>
      </c>
      <c r="R2456" s="20">
        <v>7469844.0</v>
      </c>
      <c r="S2456" s="20">
        <v>0.511</v>
      </c>
      <c r="T2456" s="20">
        <f t="array" ref="T2456:U2456">VLOOKUP(A2456,TOURISM!$A$2:$F$2692,{3,6},0)</f>
        <v>616000000</v>
      </c>
      <c r="U2456" s="20">
        <v>3.61E8</v>
      </c>
      <c r="V2456" s="20">
        <f t="array" ref="V2456:AA2456">VLOOKUP(A2456,BUSINESS!$A$2:$J$2692,{4,5,6,7,8,9},0)</f>
        <v>0.441</v>
      </c>
      <c r="W2456" s="20">
        <v>14.0</v>
      </c>
      <c r="X2456" s="20"/>
      <c r="Y2456" s="20">
        <v>224.0</v>
      </c>
      <c r="Z2456" s="20">
        <v>0.098</v>
      </c>
      <c r="AA2456" s="20">
        <v>1.123</v>
      </c>
      <c r="AB2456" s="21">
        <f t="shared" si="706"/>
        <v>1295.784085</v>
      </c>
      <c r="AC2456" s="20"/>
      <c r="AD2456" s="20"/>
      <c r="AE2456" s="20">
        <f t="shared" si="779"/>
        <v>48.32764915</v>
      </c>
      <c r="AF2456" s="22" t="b">
        <f t="shared" si="4"/>
        <v>0</v>
      </c>
      <c r="AG2456" s="20" t="b">
        <f t="shared" si="5"/>
        <v>0</v>
      </c>
      <c r="AH2456" s="20" t="b">
        <f t="shared" si="6"/>
        <v>0</v>
      </c>
      <c r="AI2456" s="20" t="b">
        <f t="shared" si="7"/>
        <v>0</v>
      </c>
      <c r="AJ2456" s="20"/>
      <c r="AK2456" s="20"/>
      <c r="AL2456" s="20"/>
      <c r="AM2456" s="20"/>
      <c r="AN2456" s="20"/>
      <c r="AO2456" s="20"/>
      <c r="AP2456" s="20"/>
      <c r="AQ2456" s="20"/>
      <c r="AR2456" s="23"/>
      <c r="AS2456" s="23"/>
      <c r="AT2456" s="23"/>
      <c r="AU2456" s="23"/>
      <c r="AV2456" s="23"/>
    </row>
    <row r="2457" ht="15.75" customHeight="1">
      <c r="A2457" s="17" t="str">
        <f t="shared" si="1"/>
        <v>Honduras-The Americas2010</v>
      </c>
      <c r="B2457" s="17" t="s">
        <v>284</v>
      </c>
      <c r="C2457" s="18" t="s">
        <v>259</v>
      </c>
      <c r="D2457" s="19" t="s">
        <v>89</v>
      </c>
      <c r="E2457" s="17">
        <v>9.687951055E9</v>
      </c>
      <c r="F2457" s="18">
        <v>0.087</v>
      </c>
      <c r="G2457" s="18">
        <v>176.0</v>
      </c>
      <c r="H2457" s="18">
        <v>0.189</v>
      </c>
      <c r="I2457" s="20">
        <f t="array" ref="I2457:J2457">IFNA(VLOOKUP(A2457,ENERGY!$A$2:$F$2692,{5,6},0),0)</f>
        <v>3647</v>
      </c>
      <c r="J2457" s="20">
        <v>6769.0</v>
      </c>
      <c r="K2457" s="20">
        <f t="array" ref="K2457:S2457">VLOOKUP(A2457,'HUMAN RESOURCES'!$A$2:$M$2692,{2,3,4,5,6,7,8,9,10},0)</f>
        <v>0.027</v>
      </c>
      <c r="L2457" s="20">
        <v>0.021</v>
      </c>
      <c r="M2457" s="20">
        <v>75.0</v>
      </c>
      <c r="N2457" s="20">
        <v>70.0</v>
      </c>
      <c r="O2457" s="20">
        <v>0.368</v>
      </c>
      <c r="P2457" s="20">
        <v>0.589</v>
      </c>
      <c r="Q2457" s="20">
        <v>0.043</v>
      </c>
      <c r="R2457" s="20">
        <v>7621204.0</v>
      </c>
      <c r="S2457" s="20">
        <v>0.517</v>
      </c>
      <c r="T2457" s="20">
        <f t="array" ref="T2457:U2457">VLOOKUP(A2457,TOURISM!$A$2:$F$2692,{3,6},0)</f>
        <v>627000000</v>
      </c>
      <c r="U2457" s="20">
        <v>4.06E8</v>
      </c>
      <c r="V2457" s="20">
        <f t="array" ref="V2457:AA2457">VLOOKUP(A2457,BUSINESS!$A$2:$J$2692,{4,5,6,7,8,9},0)</f>
        <v>0.441</v>
      </c>
      <c r="W2457" s="20">
        <v>14.0</v>
      </c>
      <c r="X2457" s="20"/>
      <c r="Y2457" s="20">
        <v>224.0</v>
      </c>
      <c r="Z2457" s="20">
        <v>0.111</v>
      </c>
      <c r="AA2457" s="20">
        <v>1.247</v>
      </c>
      <c r="AB2457" s="21">
        <f t="shared" si="706"/>
        <v>1271.183799</v>
      </c>
      <c r="AC2457" s="20">
        <f t="shared" ref="AC2457:AC2458" si="798">I2457/R2457</f>
        <v>0.0004785333131</v>
      </c>
      <c r="AD2457" s="20">
        <f t="shared" ref="AD2457:AD2458" si="799">J2457/R2457</f>
        <v>0.0008881798729</v>
      </c>
      <c r="AE2457" s="20">
        <f t="shared" si="779"/>
        <v>53.27242257</v>
      </c>
      <c r="AF2457" s="22" t="b">
        <f t="shared" si="4"/>
        <v>0</v>
      </c>
      <c r="AG2457" s="20" t="b">
        <f t="shared" si="5"/>
        <v>0</v>
      </c>
      <c r="AH2457" s="20" t="b">
        <f t="shared" si="6"/>
        <v>0</v>
      </c>
      <c r="AI2457" s="20" t="b">
        <f t="shared" si="7"/>
        <v>0</v>
      </c>
      <c r="AJ2457" s="20"/>
      <c r="AK2457" s="20"/>
      <c r="AL2457" s="20"/>
      <c r="AM2457" s="20"/>
      <c r="AN2457" s="20"/>
      <c r="AO2457" s="20"/>
      <c r="AP2457" s="20"/>
      <c r="AQ2457" s="20"/>
      <c r="AR2457" s="23"/>
      <c r="AS2457" s="23"/>
      <c r="AT2457" s="23"/>
      <c r="AU2457" s="23"/>
      <c r="AV2457" s="23"/>
    </row>
    <row r="2458" ht="15.75" customHeight="1">
      <c r="A2458" s="17" t="str">
        <f t="shared" si="1"/>
        <v>Honduras-The Americas2011</v>
      </c>
      <c r="B2458" s="17" t="s">
        <v>284</v>
      </c>
      <c r="C2458" s="18" t="s">
        <v>259</v>
      </c>
      <c r="D2458" s="19" t="s">
        <v>90</v>
      </c>
      <c r="E2458" s="17">
        <v>9.718331363E9</v>
      </c>
      <c r="F2458" s="18">
        <v>0.084</v>
      </c>
      <c r="G2458" s="18">
        <v>187.0</v>
      </c>
      <c r="H2458" s="18">
        <v>0.186</v>
      </c>
      <c r="I2458" s="20">
        <f t="array" ref="I2458:J2458">IFNA(VLOOKUP(A2458,ENERGY!$A$2:$F$2692,{5,6},0),0)</f>
        <v>3993</v>
      </c>
      <c r="J2458" s="20">
        <v>7008.0</v>
      </c>
      <c r="K2458" s="20">
        <f t="array" ref="K2458:S2458">VLOOKUP(A2458,'HUMAN RESOURCES'!$A$2:$M$2692,{2,3,4,5,6,7,8,9,10},0)</f>
        <v>0.026</v>
      </c>
      <c r="L2458" s="20">
        <v>0.02</v>
      </c>
      <c r="M2458" s="20">
        <v>76.0</v>
      </c>
      <c r="N2458" s="20">
        <v>71.0</v>
      </c>
      <c r="O2458" s="20">
        <v>0.362</v>
      </c>
      <c r="P2458" s="20">
        <v>0.594</v>
      </c>
      <c r="Q2458" s="20">
        <v>0.043</v>
      </c>
      <c r="R2458" s="20">
        <v>7776669.0</v>
      </c>
      <c r="S2458" s="20">
        <v>0.523</v>
      </c>
      <c r="T2458" s="20">
        <f t="array" ref="T2458:U2458">VLOOKUP(A2458,TOURISM!$A$2:$F$2692,{3,6},0)</f>
        <v>642000000</v>
      </c>
      <c r="U2458" s="20">
        <v>4.46E8</v>
      </c>
      <c r="V2458" s="20">
        <f t="array" ref="V2458:AA2458">VLOOKUP(A2458,BUSINESS!$A$2:$J$2692,{4,5,6,7,8,9},0)</f>
        <v>0.436</v>
      </c>
      <c r="W2458" s="20">
        <v>14.0</v>
      </c>
      <c r="X2458" s="20"/>
      <c r="Y2458" s="20">
        <v>224.0</v>
      </c>
      <c r="Z2458" s="20">
        <v>0.159</v>
      </c>
      <c r="AA2458" s="20">
        <v>1.037</v>
      </c>
      <c r="AB2458" s="21">
        <f t="shared" si="706"/>
        <v>1249.677897</v>
      </c>
      <c r="AC2458" s="20">
        <f t="shared" si="798"/>
        <v>0.0005134589115</v>
      </c>
      <c r="AD2458" s="20">
        <f t="shared" si="799"/>
        <v>0.0009011570378</v>
      </c>
      <c r="AE2458" s="20">
        <f t="shared" si="779"/>
        <v>57.35103294</v>
      </c>
      <c r="AF2458" s="22" t="b">
        <f t="shared" si="4"/>
        <v>0</v>
      </c>
      <c r="AG2458" s="20" t="b">
        <f t="shared" si="5"/>
        <v>0</v>
      </c>
      <c r="AH2458" s="20" t="b">
        <f t="shared" si="6"/>
        <v>0</v>
      </c>
      <c r="AI2458" s="20" t="b">
        <f t="shared" si="7"/>
        <v>0</v>
      </c>
      <c r="AJ2458" s="20"/>
      <c r="AK2458" s="20"/>
      <c r="AL2458" s="20"/>
      <c r="AM2458" s="20"/>
      <c r="AN2458" s="20"/>
      <c r="AO2458" s="20"/>
      <c r="AP2458" s="20"/>
      <c r="AQ2458" s="20"/>
      <c r="AR2458" s="23"/>
      <c r="AS2458" s="23"/>
      <c r="AT2458" s="23"/>
      <c r="AU2458" s="23"/>
      <c r="AV2458" s="23"/>
    </row>
    <row r="2459" ht="15.75" customHeight="1">
      <c r="A2459" s="17" t="str">
        <f t="shared" si="1"/>
        <v>Honduras-The Americas2012</v>
      </c>
      <c r="B2459" s="17" t="s">
        <v>284</v>
      </c>
      <c r="C2459" s="18" t="s">
        <v>259</v>
      </c>
      <c r="D2459" s="19" t="s">
        <v>91</v>
      </c>
      <c r="E2459" s="17">
        <v>9.718989517E9</v>
      </c>
      <c r="F2459" s="18">
        <v>0.086</v>
      </c>
      <c r="G2459" s="18">
        <v>195.0</v>
      </c>
      <c r="H2459" s="18">
        <v>0.185</v>
      </c>
      <c r="I2459" s="20">
        <f t="array" ref="I2459:J2459">IFNA(VLOOKUP(A2459,ENERGY!$A$2:$F$2692,{5,6},0),0)</f>
        <v>0</v>
      </c>
      <c r="J2459" s="20">
        <v>0.0</v>
      </c>
      <c r="K2459" s="20">
        <f t="array" ref="K2459:S2459">VLOOKUP(A2459,'HUMAN RESOURCES'!$A$2:$M$2692,{2,3,4,5,6,7,8,9,10},0)</f>
        <v>0.026</v>
      </c>
      <c r="L2459" s="20">
        <v>0.02</v>
      </c>
      <c r="M2459" s="20">
        <v>76.0</v>
      </c>
      <c r="N2459" s="20">
        <v>71.0</v>
      </c>
      <c r="O2459" s="20">
        <v>0.357</v>
      </c>
      <c r="P2459" s="20">
        <v>0.599</v>
      </c>
      <c r="Q2459" s="20">
        <v>0.044</v>
      </c>
      <c r="R2459" s="20">
        <v>7935846.0</v>
      </c>
      <c r="S2459" s="20">
        <v>0.529</v>
      </c>
      <c r="T2459" s="20">
        <f t="array" ref="T2459:U2459">VLOOKUP(A2459,TOURISM!$A$2:$F$2692,{3,6},0)</f>
        <v>666000000</v>
      </c>
      <c r="U2459" s="20">
        <v>4.64E8</v>
      </c>
      <c r="V2459" s="20">
        <f t="array" ref="V2459:AA2459">VLOOKUP(A2459,BUSINESS!$A$2:$J$2692,{4,5,6,7,8,9},0)</f>
        <v>0.4</v>
      </c>
      <c r="W2459" s="20">
        <v>14.0</v>
      </c>
      <c r="X2459" s="20">
        <v>125.0</v>
      </c>
      <c r="Y2459" s="20">
        <v>224.0</v>
      </c>
      <c r="Z2459" s="20">
        <v>0.181</v>
      </c>
      <c r="AA2459" s="20">
        <v>0.929</v>
      </c>
      <c r="AB2459" s="21">
        <f t="shared" si="706"/>
        <v>1224.694824</v>
      </c>
      <c r="AC2459" s="20"/>
      <c r="AD2459" s="20"/>
      <c r="AE2459" s="20">
        <f t="shared" si="779"/>
        <v>58.46887654</v>
      </c>
      <c r="AF2459" s="22" t="b">
        <f t="shared" si="4"/>
        <v>0</v>
      </c>
      <c r="AG2459" s="20" t="b">
        <f t="shared" si="5"/>
        <v>0</v>
      </c>
      <c r="AH2459" s="20" t="b">
        <f t="shared" si="6"/>
        <v>0</v>
      </c>
      <c r="AI2459" s="20" t="b">
        <f t="shared" si="7"/>
        <v>0</v>
      </c>
      <c r="AJ2459" s="20"/>
      <c r="AK2459" s="20"/>
      <c r="AL2459" s="20"/>
      <c r="AM2459" s="20"/>
      <c r="AN2459" s="20"/>
      <c r="AO2459" s="20"/>
      <c r="AP2459" s="20"/>
      <c r="AQ2459" s="20"/>
      <c r="AR2459" s="23"/>
      <c r="AS2459" s="23"/>
      <c r="AT2459" s="23"/>
      <c r="AU2459" s="23"/>
      <c r="AV2459" s="23"/>
    </row>
    <row r="2460" ht="15.75" customHeight="1">
      <c r="A2460" s="17" t="str">
        <f t="shared" si="1"/>
        <v>Jamaica-The Americas2000</v>
      </c>
      <c r="B2460" s="17" t="s">
        <v>285</v>
      </c>
      <c r="C2460" s="18" t="s">
        <v>259</v>
      </c>
      <c r="D2460" s="19" t="s">
        <v>76</v>
      </c>
      <c r="E2460" s="17">
        <v>1.3298986925E10</v>
      </c>
      <c r="F2460" s="18">
        <v>0.055</v>
      </c>
      <c r="G2460" s="18">
        <v>189.0</v>
      </c>
      <c r="H2460" s="18">
        <v>0.233</v>
      </c>
      <c r="I2460" s="20" t="str">
        <f t="array" ref="I2460:J2460">IFNA(VLOOKUP(A2460,ENERGY!$A$2:$F$2692,{5,6},0),0)</f>
        <v/>
      </c>
      <c r="J2460" s="20"/>
      <c r="K2460" s="20">
        <f t="array" ref="K2460:S2460">VLOOKUP(A2460,'HUMAN RESOURCES'!$A$2:$M$2692,{2,3,4,5,6,7,8,9,10},0)</f>
        <v>0.021</v>
      </c>
      <c r="L2460" s="20">
        <v>0.02</v>
      </c>
      <c r="M2460" s="20">
        <v>73.0</v>
      </c>
      <c r="N2460" s="20">
        <v>68.0</v>
      </c>
      <c r="O2460" s="20">
        <v>0.327</v>
      </c>
      <c r="P2460" s="20">
        <v>0.599</v>
      </c>
      <c r="Q2460" s="20">
        <v>0.075</v>
      </c>
      <c r="R2460" s="20">
        <v>2589389.0</v>
      </c>
      <c r="S2460" s="20">
        <v>0.518</v>
      </c>
      <c r="T2460" s="20">
        <f t="array" ref="T2460:U2460">VLOOKUP(A2460,TOURISM!$A$2:$F$2692,{3,6},0)</f>
        <v>1577000000</v>
      </c>
      <c r="U2460" s="20">
        <v>2.38E8</v>
      </c>
      <c r="V2460" s="20" t="str">
        <f t="array" ref="V2460:AA2460">VLOOKUP(A2460,BUSINESS!$A$2:$J$2692,{4,5,6,7,8,9},0)</f>
        <v/>
      </c>
      <c r="W2460" s="20"/>
      <c r="X2460" s="20"/>
      <c r="Y2460" s="20"/>
      <c r="Z2460" s="20">
        <v>0.031</v>
      </c>
      <c r="AA2460" s="20">
        <v>0.142</v>
      </c>
      <c r="AB2460" s="21">
        <f t="shared" si="706"/>
        <v>5135.955596</v>
      </c>
      <c r="AC2460" s="20"/>
      <c r="AD2460" s="20"/>
      <c r="AE2460" s="20">
        <f t="shared" si="779"/>
        <v>91.91357498</v>
      </c>
      <c r="AF2460" s="22" t="b">
        <f t="shared" si="4"/>
        <v>0</v>
      </c>
      <c r="AG2460" s="20" t="b">
        <f t="shared" si="5"/>
        <v>0</v>
      </c>
      <c r="AH2460" s="20" t="b">
        <f t="shared" si="6"/>
        <v>0</v>
      </c>
      <c r="AI2460" s="20" t="b">
        <f t="shared" si="7"/>
        <v>0</v>
      </c>
      <c r="AJ2460" s="20"/>
      <c r="AK2460" s="20"/>
      <c r="AL2460" s="20"/>
      <c r="AM2460" s="20"/>
      <c r="AN2460" s="20"/>
      <c r="AO2460" s="20"/>
      <c r="AP2460" s="20"/>
      <c r="AQ2460" s="20"/>
      <c r="AR2460" s="23"/>
      <c r="AS2460" s="23"/>
      <c r="AT2460" s="23"/>
      <c r="AU2460" s="23"/>
      <c r="AV2460" s="23"/>
    </row>
    <row r="2461" ht="15.75" customHeight="1">
      <c r="A2461" s="17" t="str">
        <f t="shared" si="1"/>
        <v>Jamaica-The Americas2001</v>
      </c>
      <c r="B2461" s="17" t="s">
        <v>285</v>
      </c>
      <c r="C2461" s="18" t="s">
        <v>259</v>
      </c>
      <c r="D2461" s="19" t="s">
        <v>77</v>
      </c>
      <c r="E2461" s="17">
        <v>1.3319544758E10</v>
      </c>
      <c r="F2461" s="18">
        <v>0.051</v>
      </c>
      <c r="G2461" s="18">
        <v>178.0</v>
      </c>
      <c r="H2461" s="18">
        <v>0.206</v>
      </c>
      <c r="I2461" s="20">
        <f t="array" ref="I2461:J2461">IFNA(VLOOKUP(A2461,ENERGY!$A$2:$F$2692,{5,6},0),0)</f>
        <v>3066</v>
      </c>
      <c r="J2461" s="20"/>
      <c r="K2461" s="20">
        <f t="array" ref="K2461:S2461">VLOOKUP(A2461,'HUMAN RESOURCES'!$A$2:$M$2692,{2,3,4,5,6,7,8,9,10},0)</f>
        <v>0.019</v>
      </c>
      <c r="L2461" s="20">
        <v>0.02</v>
      </c>
      <c r="M2461" s="20">
        <v>74.0</v>
      </c>
      <c r="N2461" s="20">
        <v>68.0</v>
      </c>
      <c r="O2461" s="20">
        <v>0.324</v>
      </c>
      <c r="P2461" s="20">
        <v>0.601</v>
      </c>
      <c r="Q2461" s="20">
        <v>0.075</v>
      </c>
      <c r="R2461" s="20">
        <v>2605556.0</v>
      </c>
      <c r="S2461" s="20">
        <v>0.521</v>
      </c>
      <c r="T2461" s="20">
        <f t="array" ref="T2461:U2461">VLOOKUP(A2461,TOURISM!$A$2:$F$2692,{3,6},0)</f>
        <v>1494000000</v>
      </c>
      <c r="U2461" s="20">
        <v>2.27E8</v>
      </c>
      <c r="V2461" s="20" t="str">
        <f t="array" ref="V2461:AA2461">VLOOKUP(A2461,BUSINESS!$A$2:$J$2692,{4,5,6,7,8,9},0)</f>
        <v/>
      </c>
      <c r="W2461" s="20"/>
      <c r="X2461" s="20"/>
      <c r="Y2461" s="20"/>
      <c r="Z2461" s="20">
        <v>0.039</v>
      </c>
      <c r="AA2461" s="20">
        <v>0.229</v>
      </c>
      <c r="AB2461" s="21">
        <f t="shared" si="706"/>
        <v>5111.977926</v>
      </c>
      <c r="AC2461" s="20">
        <f t="shared" ref="AC2461:AC2468" si="800">I2461/R2461</f>
        <v>0.001176716217</v>
      </c>
      <c r="AD2461" s="20"/>
      <c r="AE2461" s="20">
        <f t="shared" si="779"/>
        <v>87.12152032</v>
      </c>
      <c r="AF2461" s="22" t="b">
        <f t="shared" si="4"/>
        <v>0</v>
      </c>
      <c r="AG2461" s="20" t="b">
        <f t="shared" si="5"/>
        <v>0</v>
      </c>
      <c r="AH2461" s="20" t="b">
        <f t="shared" si="6"/>
        <v>0</v>
      </c>
      <c r="AI2461" s="20" t="b">
        <f t="shared" si="7"/>
        <v>0</v>
      </c>
      <c r="AJ2461" s="20"/>
      <c r="AK2461" s="20"/>
      <c r="AL2461" s="20"/>
      <c r="AM2461" s="20"/>
      <c r="AN2461" s="20"/>
      <c r="AO2461" s="20"/>
      <c r="AP2461" s="20"/>
      <c r="AQ2461" s="20"/>
      <c r="AR2461" s="23"/>
      <c r="AS2461" s="23"/>
      <c r="AT2461" s="23"/>
      <c r="AU2461" s="23"/>
      <c r="AV2461" s="23"/>
    </row>
    <row r="2462" ht="15.75" customHeight="1">
      <c r="A2462" s="17" t="str">
        <f t="shared" si="1"/>
        <v>Jamaica-The Americas2002</v>
      </c>
      <c r="B2462" s="17" t="s">
        <v>285</v>
      </c>
      <c r="C2462" s="18" t="s">
        <v>259</v>
      </c>
      <c r="D2462" s="19" t="s">
        <v>79</v>
      </c>
      <c r="E2462" s="17">
        <v>1.3386346543E10</v>
      </c>
      <c r="F2462" s="18">
        <v>0.049</v>
      </c>
      <c r="G2462" s="18">
        <v>180.0</v>
      </c>
      <c r="H2462" s="18">
        <v>0.185</v>
      </c>
      <c r="I2462" s="20">
        <f t="array" ref="I2462:J2462">IFNA(VLOOKUP(A2462,ENERGY!$A$2:$F$2692,{5,6},0),0)</f>
        <v>2830</v>
      </c>
      <c r="J2462" s="20">
        <v>7158.0</v>
      </c>
      <c r="K2462" s="20">
        <f t="array" ref="K2462:S2462">VLOOKUP(A2462,'HUMAN RESOURCES'!$A$2:$M$2692,{2,3,4,5,6,7,8,9,10},0)</f>
        <v>0.018</v>
      </c>
      <c r="L2462" s="20">
        <v>0.019</v>
      </c>
      <c r="M2462" s="20">
        <v>74.0</v>
      </c>
      <c r="N2462" s="20">
        <v>68.0</v>
      </c>
      <c r="O2462" s="20">
        <v>0.321</v>
      </c>
      <c r="P2462" s="20">
        <v>0.604</v>
      </c>
      <c r="Q2462" s="20">
        <v>0.076</v>
      </c>
      <c r="R2462" s="20">
        <v>2615253.0</v>
      </c>
      <c r="S2462" s="20">
        <v>0.523</v>
      </c>
      <c r="T2462" s="20">
        <f t="array" ref="T2462:U2462">VLOOKUP(A2462,TOURISM!$A$2:$F$2692,{3,6},0)</f>
        <v>1482000000</v>
      </c>
      <c r="U2462" s="20">
        <v>2.74E8</v>
      </c>
      <c r="V2462" s="20" t="str">
        <f t="array" ref="V2462:AA2462">VLOOKUP(A2462,BUSINESS!$A$2:$J$2692,{4,5,6,7,8,9},0)</f>
        <v/>
      </c>
      <c r="W2462" s="20"/>
      <c r="X2462" s="20"/>
      <c r="Y2462" s="20"/>
      <c r="Z2462" s="20">
        <v>0.061</v>
      </c>
      <c r="AA2462" s="20">
        <v>0.474</v>
      </c>
      <c r="AB2462" s="21">
        <f t="shared" si="706"/>
        <v>5118.566557</v>
      </c>
      <c r="AC2462" s="20">
        <f t="shared" si="800"/>
        <v>0.001082113279</v>
      </c>
      <c r="AD2462" s="20">
        <f t="shared" ref="AD2462:AD2468" si="801">J2462/R2462</f>
        <v>0.002737020089</v>
      </c>
      <c r="AE2462" s="20">
        <f t="shared" si="779"/>
        <v>104.7699783</v>
      </c>
      <c r="AF2462" s="22" t="b">
        <f t="shared" si="4"/>
        <v>0</v>
      </c>
      <c r="AG2462" s="20" t="b">
        <f t="shared" si="5"/>
        <v>0</v>
      </c>
      <c r="AH2462" s="20" t="b">
        <f t="shared" si="6"/>
        <v>0</v>
      </c>
      <c r="AI2462" s="20" t="b">
        <f t="shared" si="7"/>
        <v>0</v>
      </c>
      <c r="AJ2462" s="20"/>
      <c r="AK2462" s="20"/>
      <c r="AL2462" s="20"/>
      <c r="AM2462" s="20"/>
      <c r="AN2462" s="20"/>
      <c r="AO2462" s="20"/>
      <c r="AP2462" s="20"/>
      <c r="AQ2462" s="20"/>
      <c r="AR2462" s="23"/>
      <c r="AS2462" s="23"/>
      <c r="AT2462" s="23"/>
      <c r="AU2462" s="23"/>
      <c r="AV2462" s="23"/>
    </row>
    <row r="2463" ht="15.75" customHeight="1">
      <c r="A2463" s="17" t="str">
        <f t="shared" si="1"/>
        <v>Jamaica-The Americas2003</v>
      </c>
      <c r="B2463" s="17" t="s">
        <v>285</v>
      </c>
      <c r="C2463" s="18" t="s">
        <v>259</v>
      </c>
      <c r="D2463" s="19" t="s">
        <v>81</v>
      </c>
      <c r="E2463" s="17">
        <v>1.339938655E10</v>
      </c>
      <c r="F2463" s="18">
        <v>0.046</v>
      </c>
      <c r="G2463" s="18">
        <v>162.0</v>
      </c>
      <c r="H2463" s="18">
        <v>0.189</v>
      </c>
      <c r="I2463" s="20">
        <f t="array" ref="I2463:J2463">IFNA(VLOOKUP(A2463,ENERGY!$A$2:$F$2692,{5,6},0),0)</f>
        <v>3022</v>
      </c>
      <c r="J2463" s="20">
        <v>8592.0</v>
      </c>
      <c r="K2463" s="20">
        <f t="array" ref="K2463:S2463">VLOOKUP(A2463,'HUMAN RESOURCES'!$A$2:$M$2692,{2,3,4,5,6,7,8,9,10},0)</f>
        <v>0.017</v>
      </c>
      <c r="L2463" s="20">
        <v>0.019</v>
      </c>
      <c r="M2463" s="20">
        <v>74.0</v>
      </c>
      <c r="N2463" s="20">
        <v>68.0</v>
      </c>
      <c r="O2463" s="20">
        <v>0.318</v>
      </c>
      <c r="P2463" s="20">
        <v>0.606</v>
      </c>
      <c r="Q2463" s="20">
        <v>0.076</v>
      </c>
      <c r="R2463" s="20">
        <v>2624695.0</v>
      </c>
      <c r="S2463" s="20">
        <v>0.524</v>
      </c>
      <c r="T2463" s="20">
        <f t="array" ref="T2463:U2463">VLOOKUP(A2463,TOURISM!$A$2:$F$2692,{3,6},0)</f>
        <v>1621000000</v>
      </c>
      <c r="U2463" s="20">
        <v>2.69E8</v>
      </c>
      <c r="V2463" s="20" t="str">
        <f t="array" ref="V2463:AA2463">VLOOKUP(A2463,BUSINESS!$A$2:$J$2692,{4,5,6,7,8,9},0)</f>
        <v/>
      </c>
      <c r="W2463" s="20">
        <v>31.0</v>
      </c>
      <c r="X2463" s="20"/>
      <c r="Y2463" s="20"/>
      <c r="Z2463" s="20">
        <v>0.078</v>
      </c>
      <c r="AA2463" s="20">
        <v>0.596</v>
      </c>
      <c r="AB2463" s="21">
        <f t="shared" si="706"/>
        <v>5105.121376</v>
      </c>
      <c r="AC2463" s="20">
        <f t="shared" si="800"/>
        <v>0.001151371874</v>
      </c>
      <c r="AD2463" s="20">
        <f t="shared" si="801"/>
        <v>0.003273523209</v>
      </c>
      <c r="AE2463" s="20">
        <f t="shared" si="779"/>
        <v>102.4880986</v>
      </c>
      <c r="AF2463" s="22" t="b">
        <f t="shared" si="4"/>
        <v>0</v>
      </c>
      <c r="AG2463" s="20" t="b">
        <f t="shared" si="5"/>
        <v>0</v>
      </c>
      <c r="AH2463" s="20" t="b">
        <f t="shared" si="6"/>
        <v>0</v>
      </c>
      <c r="AI2463" s="20" t="b">
        <f t="shared" si="7"/>
        <v>0</v>
      </c>
      <c r="AJ2463" s="20"/>
      <c r="AK2463" s="20"/>
      <c r="AL2463" s="20"/>
      <c r="AM2463" s="20"/>
      <c r="AN2463" s="20"/>
      <c r="AO2463" s="20"/>
      <c r="AP2463" s="20"/>
      <c r="AQ2463" s="20"/>
      <c r="AR2463" s="23"/>
      <c r="AS2463" s="23"/>
      <c r="AT2463" s="23"/>
      <c r="AU2463" s="23"/>
      <c r="AV2463" s="23"/>
    </row>
    <row r="2464" ht="15.75" customHeight="1">
      <c r="A2464" s="17" t="str">
        <f t="shared" si="1"/>
        <v>Jamaica-The Americas2004</v>
      </c>
      <c r="B2464" s="17" t="s">
        <v>285</v>
      </c>
      <c r="C2464" s="18" t="s">
        <v>259</v>
      </c>
      <c r="D2464" s="19" t="s">
        <v>83</v>
      </c>
      <c r="E2464" s="17">
        <v>1.3586213061E10</v>
      </c>
      <c r="F2464" s="18">
        <v>0.048</v>
      </c>
      <c r="G2464" s="18">
        <v>183.0</v>
      </c>
      <c r="H2464" s="18">
        <v>0.181</v>
      </c>
      <c r="I2464" s="20">
        <f t="array" ref="I2464:J2464">IFNA(VLOOKUP(A2464,ENERGY!$A$2:$F$2692,{5,6},0),0)</f>
        <v>4078</v>
      </c>
      <c r="J2464" s="20">
        <v>11947.0</v>
      </c>
      <c r="K2464" s="20">
        <f t="array" ref="K2464:S2464">VLOOKUP(A2464,'HUMAN RESOURCES'!$A$2:$M$2692,{2,3,4,5,6,7,8,9,10},0)</f>
        <v>0.017</v>
      </c>
      <c r="L2464" s="20">
        <v>0.018</v>
      </c>
      <c r="M2464" s="20">
        <v>74.0</v>
      </c>
      <c r="N2464" s="20">
        <v>68.0</v>
      </c>
      <c r="O2464" s="20">
        <v>0.315</v>
      </c>
      <c r="P2464" s="20">
        <v>0.609</v>
      </c>
      <c r="Q2464" s="20">
        <v>0.076</v>
      </c>
      <c r="R2464" s="20">
        <v>2634145.0</v>
      </c>
      <c r="S2464" s="20">
        <v>0.526</v>
      </c>
      <c r="T2464" s="20">
        <f t="array" ref="T2464:U2464">VLOOKUP(A2464,TOURISM!$A$2:$F$2692,{3,6},0)</f>
        <v>1733000000</v>
      </c>
      <c r="U2464" s="20">
        <v>3.18E8</v>
      </c>
      <c r="V2464" s="20" t="str">
        <f t="array" ref="V2464:AA2464">VLOOKUP(A2464,BUSINESS!$A$2:$J$2692,{4,5,6,7,8,9},0)</f>
        <v/>
      </c>
      <c r="W2464" s="20">
        <v>31.0</v>
      </c>
      <c r="X2464" s="20"/>
      <c r="Y2464" s="20"/>
      <c r="Z2464" s="20">
        <v>0.1</v>
      </c>
      <c r="AA2464" s="20">
        <v>0.689</v>
      </c>
      <c r="AB2464" s="21">
        <f t="shared" si="706"/>
        <v>5157.731659</v>
      </c>
      <c r="AC2464" s="20">
        <f t="shared" si="800"/>
        <v>0.001548130418</v>
      </c>
      <c r="AD2464" s="20">
        <f t="shared" si="801"/>
        <v>0.004535437495</v>
      </c>
      <c r="AE2464" s="20">
        <f t="shared" si="779"/>
        <v>120.7222837</v>
      </c>
      <c r="AF2464" s="22" t="b">
        <f t="shared" si="4"/>
        <v>0</v>
      </c>
      <c r="AG2464" s="20" t="b">
        <f t="shared" si="5"/>
        <v>0</v>
      </c>
      <c r="AH2464" s="20" t="b">
        <f t="shared" si="6"/>
        <v>0</v>
      </c>
      <c r="AI2464" s="20" t="b">
        <f t="shared" si="7"/>
        <v>0</v>
      </c>
      <c r="AJ2464" s="20"/>
      <c r="AK2464" s="20"/>
      <c r="AL2464" s="20"/>
      <c r="AM2464" s="20"/>
      <c r="AN2464" s="20"/>
      <c r="AO2464" s="20"/>
      <c r="AP2464" s="20"/>
      <c r="AQ2464" s="20"/>
      <c r="AR2464" s="23"/>
      <c r="AS2464" s="23"/>
      <c r="AT2464" s="23"/>
      <c r="AU2464" s="23"/>
      <c r="AV2464" s="23"/>
    </row>
    <row r="2465" ht="15.75" customHeight="1">
      <c r="A2465" s="17" t="str">
        <f t="shared" si="1"/>
        <v>Jamaica-The Americas2005</v>
      </c>
      <c r="B2465" s="17" t="s">
        <v>285</v>
      </c>
      <c r="C2465" s="18" t="s">
        <v>259</v>
      </c>
      <c r="D2465" s="19" t="s">
        <v>84</v>
      </c>
      <c r="E2465" s="17">
        <v>1.3606494599E10</v>
      </c>
      <c r="F2465" s="18">
        <v>0.041</v>
      </c>
      <c r="G2465" s="18">
        <v>170.0</v>
      </c>
      <c r="H2465" s="18">
        <v>0.174</v>
      </c>
      <c r="I2465" s="20">
        <f t="array" ref="I2465:J2465">IFNA(VLOOKUP(A2465,ENERGY!$A$2:$F$2692,{5,6},0),0)</f>
        <v>3841</v>
      </c>
      <c r="J2465" s="20">
        <v>10627.0</v>
      </c>
      <c r="K2465" s="20">
        <f t="array" ref="K2465:S2465">VLOOKUP(A2465,'HUMAN RESOURCES'!$A$2:$M$2692,{2,3,4,5,6,7,8,9,10},0)</f>
        <v>0.018</v>
      </c>
      <c r="L2465" s="20">
        <v>0.018</v>
      </c>
      <c r="M2465" s="20">
        <v>74.0</v>
      </c>
      <c r="N2465" s="20">
        <v>69.0</v>
      </c>
      <c r="O2465" s="20">
        <v>0.311</v>
      </c>
      <c r="P2465" s="20">
        <v>0.612</v>
      </c>
      <c r="Q2465" s="20">
        <v>0.077</v>
      </c>
      <c r="R2465" s="20">
        <v>2643601.0</v>
      </c>
      <c r="S2465" s="20">
        <v>0.528</v>
      </c>
      <c r="T2465" s="20">
        <f t="array" ref="T2465:U2465">VLOOKUP(A2465,TOURISM!$A$2:$F$2692,{3,6},0)</f>
        <v>1783000000</v>
      </c>
      <c r="U2465" s="20">
        <v>2.9E8</v>
      </c>
      <c r="V2465" s="20">
        <f t="array" ref="V2465:AA2465">VLOOKUP(A2465,BUSINESS!$A$2:$J$2692,{4,5,6,7,8,9},0)</f>
        <v>0.499</v>
      </c>
      <c r="W2465" s="20">
        <v>8.0</v>
      </c>
      <c r="X2465" s="20"/>
      <c r="Y2465" s="20">
        <v>414.0</v>
      </c>
      <c r="Z2465" s="20">
        <v>0.128</v>
      </c>
      <c r="AA2465" s="20">
        <v>0.739</v>
      </c>
      <c r="AB2465" s="21">
        <f t="shared" si="706"/>
        <v>5146.954703</v>
      </c>
      <c r="AC2465" s="20">
        <f t="shared" si="800"/>
        <v>0.001452942407</v>
      </c>
      <c r="AD2465" s="20">
        <f t="shared" si="801"/>
        <v>0.004019895589</v>
      </c>
      <c r="AE2465" s="20">
        <f t="shared" si="779"/>
        <v>109.6988539</v>
      </c>
      <c r="AF2465" s="22" t="b">
        <f t="shared" si="4"/>
        <v>0</v>
      </c>
      <c r="AG2465" s="20" t="b">
        <f t="shared" si="5"/>
        <v>0</v>
      </c>
      <c r="AH2465" s="20" t="b">
        <f t="shared" si="6"/>
        <v>0</v>
      </c>
      <c r="AI2465" s="20" t="b">
        <f t="shared" si="7"/>
        <v>0</v>
      </c>
      <c r="AJ2465" s="20"/>
      <c r="AK2465" s="20"/>
      <c r="AL2465" s="20"/>
      <c r="AM2465" s="20"/>
      <c r="AN2465" s="20"/>
      <c r="AO2465" s="20"/>
      <c r="AP2465" s="20"/>
      <c r="AQ2465" s="20"/>
      <c r="AR2465" s="23"/>
      <c r="AS2465" s="23"/>
      <c r="AT2465" s="23"/>
      <c r="AU2465" s="23"/>
      <c r="AV2465" s="23"/>
    </row>
    <row r="2466" ht="15.75" customHeight="1">
      <c r="A2466" s="17" t="str">
        <f t="shared" si="1"/>
        <v>Jamaica-The Americas2006</v>
      </c>
      <c r="B2466" s="17" t="s">
        <v>285</v>
      </c>
      <c r="C2466" s="18" t="s">
        <v>259</v>
      </c>
      <c r="D2466" s="19" t="s">
        <v>85</v>
      </c>
      <c r="E2466" s="17">
        <v>1.3621809574E10</v>
      </c>
      <c r="F2466" s="18">
        <v>0.042</v>
      </c>
      <c r="G2466" s="18">
        <v>187.0</v>
      </c>
      <c r="H2466" s="18">
        <v>0.176</v>
      </c>
      <c r="I2466" s="20">
        <f t="array" ref="I2466:J2466">IFNA(VLOOKUP(A2466,ENERGY!$A$2:$F$2692,{5,6},0),0)</f>
        <v>3769</v>
      </c>
      <c r="J2466" s="20">
        <v>10715.0</v>
      </c>
      <c r="K2466" s="20">
        <f t="array" ref="K2466:S2466">VLOOKUP(A2466,'HUMAN RESOURCES'!$A$2:$M$2692,{2,3,4,5,6,7,8,9,10},0)</f>
        <v>0.016</v>
      </c>
      <c r="L2466" s="20">
        <v>0.018</v>
      </c>
      <c r="M2466" s="20">
        <v>75.0</v>
      </c>
      <c r="N2466" s="20">
        <v>69.0</v>
      </c>
      <c r="O2466" s="20">
        <v>0.308</v>
      </c>
      <c r="P2466" s="20">
        <v>0.615</v>
      </c>
      <c r="Q2466" s="20">
        <v>0.077</v>
      </c>
      <c r="R2466" s="20">
        <v>2653042.0</v>
      </c>
      <c r="S2466" s="20">
        <v>0.53</v>
      </c>
      <c r="T2466" s="20">
        <f t="array" ref="T2466:U2466">VLOOKUP(A2466,TOURISM!$A$2:$F$2692,{3,6},0)</f>
        <v>2094000000</v>
      </c>
      <c r="U2466" s="20">
        <v>3.15E8</v>
      </c>
      <c r="V2466" s="20">
        <f t="array" ref="V2466:AA2466">VLOOKUP(A2466,BUSINESS!$A$2:$J$2692,{4,5,6,7,8,9},0)</f>
        <v>0.499</v>
      </c>
      <c r="W2466" s="20">
        <v>8.0</v>
      </c>
      <c r="X2466" s="20"/>
      <c r="Y2466" s="20">
        <v>414.0</v>
      </c>
      <c r="Z2466" s="20">
        <v>0.164</v>
      </c>
      <c r="AA2466" s="20">
        <v>0.844</v>
      </c>
      <c r="AB2466" s="21">
        <f t="shared" si="706"/>
        <v>5134.411583</v>
      </c>
      <c r="AC2466" s="20">
        <f t="shared" si="800"/>
        <v>0.001420633371</v>
      </c>
      <c r="AD2466" s="20">
        <f t="shared" si="801"/>
        <v>0.004038760035</v>
      </c>
      <c r="AE2466" s="20">
        <f t="shared" si="779"/>
        <v>118.7316296</v>
      </c>
      <c r="AF2466" s="22" t="b">
        <f t="shared" si="4"/>
        <v>0</v>
      </c>
      <c r="AG2466" s="20" t="b">
        <f t="shared" si="5"/>
        <v>0</v>
      </c>
      <c r="AH2466" s="20" t="b">
        <f t="shared" si="6"/>
        <v>0</v>
      </c>
      <c r="AI2466" s="20" t="b">
        <f t="shared" si="7"/>
        <v>0</v>
      </c>
      <c r="AJ2466" s="20"/>
      <c r="AK2466" s="20"/>
      <c r="AL2466" s="20"/>
      <c r="AM2466" s="20"/>
      <c r="AN2466" s="20"/>
      <c r="AO2466" s="20"/>
      <c r="AP2466" s="20"/>
      <c r="AQ2466" s="20"/>
      <c r="AR2466" s="23"/>
      <c r="AS2466" s="23"/>
      <c r="AT2466" s="23"/>
      <c r="AU2466" s="23"/>
      <c r="AV2466" s="23"/>
    </row>
    <row r="2467" ht="15.75" customHeight="1">
      <c r="A2467" s="17" t="str">
        <f t="shared" si="1"/>
        <v>Jamaica-The Americas2007</v>
      </c>
      <c r="B2467" s="17" t="s">
        <v>285</v>
      </c>
      <c r="C2467" s="18" t="s">
        <v>259</v>
      </c>
      <c r="D2467" s="19" t="s">
        <v>86</v>
      </c>
      <c r="E2467" s="17">
        <v>1.367683763E10</v>
      </c>
      <c r="F2467" s="18">
        <v>0.049</v>
      </c>
      <c r="G2467" s="18">
        <v>230.0</v>
      </c>
      <c r="H2467" s="18">
        <v>0.172</v>
      </c>
      <c r="I2467" s="20">
        <f t="array" ref="I2467:J2467">IFNA(VLOOKUP(A2467,ENERGY!$A$2:$F$2692,{5,6},0),0)</f>
        <v>4200</v>
      </c>
      <c r="J2467" s="20">
        <v>13480.0</v>
      </c>
      <c r="K2467" s="20">
        <f t="array" ref="K2467:S2467">VLOOKUP(A2467,'HUMAN RESOURCES'!$A$2:$M$2692,{2,3,4,5,6,7,8,9,10},0)</f>
        <v>0.016</v>
      </c>
      <c r="L2467" s="20">
        <v>0.017</v>
      </c>
      <c r="M2467" s="20">
        <v>75.0</v>
      </c>
      <c r="N2467" s="20">
        <v>69.0</v>
      </c>
      <c r="O2467" s="20">
        <v>0.304</v>
      </c>
      <c r="P2467" s="20">
        <v>0.618</v>
      </c>
      <c r="Q2467" s="20">
        <v>0.077</v>
      </c>
      <c r="R2467" s="20">
        <v>2662481.0</v>
      </c>
      <c r="S2467" s="20">
        <v>0.532</v>
      </c>
      <c r="T2467" s="20">
        <f t="array" ref="T2467:U2467">VLOOKUP(A2467,TOURISM!$A$2:$F$2692,{3,6},0)</f>
        <v>2142000000</v>
      </c>
      <c r="U2467" s="20">
        <v>3.4E8</v>
      </c>
      <c r="V2467" s="20">
        <f t="array" ref="V2467:AA2467">VLOOKUP(A2467,BUSINESS!$A$2:$J$2692,{4,5,6,7,8,9},0)</f>
        <v>0.499</v>
      </c>
      <c r="W2467" s="20">
        <v>8.0</v>
      </c>
      <c r="X2467" s="20"/>
      <c r="Y2467" s="20">
        <v>414.0</v>
      </c>
      <c r="Z2467" s="20">
        <v>0.211</v>
      </c>
      <c r="AA2467" s="20">
        <v>0.991</v>
      </c>
      <c r="AB2467" s="21">
        <f t="shared" si="706"/>
        <v>5136.877082</v>
      </c>
      <c r="AC2467" s="20">
        <f t="shared" si="800"/>
        <v>0.001577476046</v>
      </c>
      <c r="AD2467" s="20">
        <f t="shared" si="801"/>
        <v>0.005062946928</v>
      </c>
      <c r="AE2467" s="20">
        <f t="shared" si="779"/>
        <v>127.7004418</v>
      </c>
      <c r="AF2467" s="22" t="b">
        <f t="shared" si="4"/>
        <v>0</v>
      </c>
      <c r="AG2467" s="20" t="b">
        <f t="shared" si="5"/>
        <v>0</v>
      </c>
      <c r="AH2467" s="20" t="b">
        <f t="shared" si="6"/>
        <v>0</v>
      </c>
      <c r="AI2467" s="20" t="b">
        <f t="shared" si="7"/>
        <v>0</v>
      </c>
      <c r="AJ2467" s="20"/>
      <c r="AK2467" s="20"/>
      <c r="AL2467" s="20"/>
      <c r="AM2467" s="20"/>
      <c r="AN2467" s="20"/>
      <c r="AO2467" s="20"/>
      <c r="AP2467" s="20"/>
      <c r="AQ2467" s="20"/>
      <c r="AR2467" s="23"/>
      <c r="AS2467" s="23"/>
      <c r="AT2467" s="23"/>
      <c r="AU2467" s="23"/>
      <c r="AV2467" s="23"/>
    </row>
    <row r="2468" ht="15.75" customHeight="1">
      <c r="A2468" s="17" t="str">
        <f t="shared" si="1"/>
        <v>Jamaica-The Americas2008</v>
      </c>
      <c r="B2468" s="17" t="s">
        <v>285</v>
      </c>
      <c r="C2468" s="18" t="s">
        <v>259</v>
      </c>
      <c r="D2468" s="19" t="s">
        <v>87</v>
      </c>
      <c r="E2468" s="17">
        <v>1.3677929162E10</v>
      </c>
      <c r="F2468" s="18">
        <v>0.054</v>
      </c>
      <c r="G2468" s="18">
        <v>272.0</v>
      </c>
      <c r="H2468" s="18">
        <v>0.168</v>
      </c>
      <c r="I2468" s="20">
        <f t="array" ref="I2468:J2468">IFNA(VLOOKUP(A2468,ENERGY!$A$2:$F$2692,{5,6},0),0)</f>
        <v>3717</v>
      </c>
      <c r="J2468" s="20">
        <v>10645.0</v>
      </c>
      <c r="K2468" s="20">
        <f t="array" ref="K2468:S2468">VLOOKUP(A2468,'HUMAN RESOURCES'!$A$2:$M$2692,{2,3,4,5,6,7,8,9,10},0)</f>
        <v>0.016</v>
      </c>
      <c r="L2468" s="20">
        <v>0.017</v>
      </c>
      <c r="M2468" s="20">
        <v>75.0</v>
      </c>
      <c r="N2468" s="20">
        <v>70.0</v>
      </c>
      <c r="O2468" s="20">
        <v>0.3</v>
      </c>
      <c r="P2468" s="20">
        <v>0.622</v>
      </c>
      <c r="Q2468" s="20">
        <v>0.078</v>
      </c>
      <c r="R2468" s="20">
        <v>2671934.0</v>
      </c>
      <c r="S2468" s="20">
        <v>0.534</v>
      </c>
      <c r="T2468" s="20">
        <f t="array" ref="T2468:U2468">VLOOKUP(A2468,TOURISM!$A$2:$F$2692,{3,6},0)</f>
        <v>2222000000</v>
      </c>
      <c r="U2468" s="20">
        <v>3.12E8</v>
      </c>
      <c r="V2468" s="20">
        <f t="array" ref="V2468:AA2468">VLOOKUP(A2468,BUSINESS!$A$2:$J$2692,{4,5,6,7,8,9},0)</f>
        <v>0.499</v>
      </c>
      <c r="W2468" s="20">
        <v>8.0</v>
      </c>
      <c r="X2468" s="20"/>
      <c r="Y2468" s="20">
        <v>414.0</v>
      </c>
      <c r="Z2468" s="20">
        <v>0.236</v>
      </c>
      <c r="AA2468" s="20">
        <v>1.002</v>
      </c>
      <c r="AB2468" s="21">
        <f t="shared" si="706"/>
        <v>5119.11191</v>
      </c>
      <c r="AC2468" s="20">
        <f t="shared" si="800"/>
        <v>0.001391127176</v>
      </c>
      <c r="AD2468" s="20">
        <f t="shared" si="801"/>
        <v>0.003984005593</v>
      </c>
      <c r="AE2468" s="20">
        <f t="shared" si="779"/>
        <v>116.7693513</v>
      </c>
      <c r="AF2468" s="22" t="b">
        <f t="shared" si="4"/>
        <v>0</v>
      </c>
      <c r="AG2468" s="20" t="b">
        <f t="shared" si="5"/>
        <v>0</v>
      </c>
      <c r="AH2468" s="20" t="b">
        <f t="shared" si="6"/>
        <v>0</v>
      </c>
      <c r="AI2468" s="20" t="b">
        <f t="shared" si="7"/>
        <v>0</v>
      </c>
      <c r="AJ2468" s="20"/>
      <c r="AK2468" s="20"/>
      <c r="AL2468" s="20"/>
      <c r="AM2468" s="20"/>
      <c r="AN2468" s="20"/>
      <c r="AO2468" s="20"/>
      <c r="AP2468" s="20"/>
      <c r="AQ2468" s="20"/>
      <c r="AR2468" s="23"/>
      <c r="AS2468" s="23"/>
      <c r="AT2468" s="23"/>
      <c r="AU2468" s="23"/>
      <c r="AV2468" s="23"/>
    </row>
    <row r="2469" ht="15.75" customHeight="1">
      <c r="A2469" s="17" t="str">
        <f t="shared" si="1"/>
        <v>Jamaica-The Americas2009</v>
      </c>
      <c r="B2469" s="17" t="s">
        <v>285</v>
      </c>
      <c r="C2469" s="18" t="s">
        <v>259</v>
      </c>
      <c r="D2469" s="19" t="s">
        <v>88</v>
      </c>
      <c r="E2469" s="17">
        <v>1.3686333822E10</v>
      </c>
      <c r="F2469" s="18">
        <v>0.052</v>
      </c>
      <c r="G2469" s="18">
        <v>229.0</v>
      </c>
      <c r="H2469" s="18">
        <v>0.164</v>
      </c>
      <c r="I2469" s="20">
        <f t="array" ref="I2469:J2469">IFNA(VLOOKUP(A2469,ENERGY!$A$2:$F$2692,{5,6},0),0)</f>
        <v>0</v>
      </c>
      <c r="J2469" s="20">
        <v>0.0</v>
      </c>
      <c r="K2469" s="20">
        <f t="array" ref="K2469:S2469">VLOOKUP(A2469,'HUMAN RESOURCES'!$A$2:$M$2692,{2,3,4,5,6,7,8,9,10},0)</f>
        <v>0.016</v>
      </c>
      <c r="L2469" s="20">
        <v>0.016</v>
      </c>
      <c r="M2469" s="20">
        <v>75.0</v>
      </c>
      <c r="N2469" s="20">
        <v>70.0</v>
      </c>
      <c r="O2469" s="20">
        <v>0.296</v>
      </c>
      <c r="P2469" s="20">
        <v>0.626</v>
      </c>
      <c r="Q2469" s="20">
        <v>0.078</v>
      </c>
      <c r="R2469" s="20">
        <v>2681386.0</v>
      </c>
      <c r="S2469" s="20">
        <v>0.536</v>
      </c>
      <c r="T2469" s="20">
        <f t="array" ref="T2469:U2469">VLOOKUP(A2469,TOURISM!$A$2:$F$2692,{3,6},0)</f>
        <v>2070000000</v>
      </c>
      <c r="U2469" s="20">
        <v>2.59E8</v>
      </c>
      <c r="V2469" s="20">
        <f t="array" ref="V2469:AA2469">VLOOKUP(A2469,BUSINESS!$A$2:$J$2692,{4,5,6,7,8,9},0)</f>
        <v>0.499</v>
      </c>
      <c r="W2469" s="20">
        <v>8.0</v>
      </c>
      <c r="X2469" s="20"/>
      <c r="Y2469" s="20">
        <v>414.0</v>
      </c>
      <c r="Z2469" s="20">
        <v>0.243</v>
      </c>
      <c r="AA2469" s="20">
        <v>1.083</v>
      </c>
      <c r="AB2469" s="21">
        <f t="shared" si="706"/>
        <v>5104.201268</v>
      </c>
      <c r="AC2469" s="20"/>
      <c r="AD2469" s="20"/>
      <c r="AE2469" s="20">
        <f t="shared" si="779"/>
        <v>96.59183721</v>
      </c>
      <c r="AF2469" s="22" t="b">
        <f t="shared" si="4"/>
        <v>0</v>
      </c>
      <c r="AG2469" s="20" t="b">
        <f t="shared" si="5"/>
        <v>0</v>
      </c>
      <c r="AH2469" s="20" t="b">
        <f t="shared" si="6"/>
        <v>0</v>
      </c>
      <c r="AI2469" s="20" t="b">
        <f t="shared" si="7"/>
        <v>0</v>
      </c>
      <c r="AJ2469" s="20"/>
      <c r="AK2469" s="20"/>
      <c r="AL2469" s="20"/>
      <c r="AM2469" s="20"/>
      <c r="AN2469" s="20"/>
      <c r="AO2469" s="20"/>
      <c r="AP2469" s="20"/>
      <c r="AQ2469" s="20"/>
      <c r="AR2469" s="23"/>
      <c r="AS2469" s="23"/>
      <c r="AT2469" s="23"/>
      <c r="AU2469" s="23"/>
      <c r="AV2469" s="23"/>
    </row>
    <row r="2470" ht="15.75" customHeight="1">
      <c r="A2470" s="17" t="str">
        <f t="shared" si="1"/>
        <v>Jamaica-The Americas2010</v>
      </c>
      <c r="B2470" s="17" t="s">
        <v>285</v>
      </c>
      <c r="C2470" s="18" t="s">
        <v>259</v>
      </c>
      <c r="D2470" s="19" t="s">
        <v>89</v>
      </c>
      <c r="E2470" s="17">
        <v>1.3737482343E10</v>
      </c>
      <c r="F2470" s="18">
        <v>0.053</v>
      </c>
      <c r="G2470" s="18">
        <v>255.0</v>
      </c>
      <c r="H2470" s="18">
        <v>0.205</v>
      </c>
      <c r="I2470" s="20">
        <f t="array" ref="I2470:J2470">IFNA(VLOOKUP(A2470,ENERGY!$A$2:$F$2692,{5,6},0),0)</f>
        <v>3728</v>
      </c>
      <c r="J2470" s="20">
        <v>10722.0</v>
      </c>
      <c r="K2470" s="20">
        <f t="array" ref="K2470:S2470">VLOOKUP(A2470,'HUMAN RESOURCES'!$A$2:$M$2692,{2,3,4,5,6,7,8,9,10},0)</f>
        <v>0.015</v>
      </c>
      <c r="L2470" s="20">
        <v>0.016</v>
      </c>
      <c r="M2470" s="20">
        <v>76.0</v>
      </c>
      <c r="N2470" s="20">
        <v>70.0</v>
      </c>
      <c r="O2470" s="20">
        <v>0.29</v>
      </c>
      <c r="P2470" s="20">
        <v>0.631</v>
      </c>
      <c r="Q2470" s="20">
        <v>0.078</v>
      </c>
      <c r="R2470" s="20">
        <v>2690824.0</v>
      </c>
      <c r="S2470" s="20">
        <v>0.537</v>
      </c>
      <c r="T2470" s="20">
        <f t="array" ref="T2470:U2470">VLOOKUP(A2470,TOURISM!$A$2:$F$2692,{3,6},0)</f>
        <v>2095000000</v>
      </c>
      <c r="U2470" s="20">
        <v>2.35E8</v>
      </c>
      <c r="V2470" s="20">
        <f t="array" ref="V2470:AA2470">VLOOKUP(A2470,BUSINESS!$A$2:$J$2692,{4,5,6,7,8,9},0)</f>
        <v>0.487</v>
      </c>
      <c r="W2470" s="20">
        <v>8.0</v>
      </c>
      <c r="X2470" s="20"/>
      <c r="Y2470" s="20">
        <v>414.0</v>
      </c>
      <c r="Z2470" s="20">
        <v>0.277</v>
      </c>
      <c r="AA2470" s="20">
        <v>1.161</v>
      </c>
      <c r="AB2470" s="21">
        <f t="shared" si="706"/>
        <v>5105.306903</v>
      </c>
      <c r="AC2470" s="20">
        <f t="shared" ref="AC2470:AC2471" si="802">I2470/R2470</f>
        <v>0.001385449216</v>
      </c>
      <c r="AD2470" s="20">
        <f t="shared" ref="AD2470:AD2471" si="803">J2470/R2470</f>
        <v>0.003984653028</v>
      </c>
      <c r="AE2470" s="20">
        <f t="shared" si="779"/>
        <v>87.33384272</v>
      </c>
      <c r="AF2470" s="22" t="b">
        <f t="shared" si="4"/>
        <v>0</v>
      </c>
      <c r="AG2470" s="20" t="b">
        <f t="shared" si="5"/>
        <v>0</v>
      </c>
      <c r="AH2470" s="20" t="b">
        <f t="shared" si="6"/>
        <v>0</v>
      </c>
      <c r="AI2470" s="20" t="b">
        <f t="shared" si="7"/>
        <v>0</v>
      </c>
      <c r="AJ2470" s="20"/>
      <c r="AK2470" s="20"/>
      <c r="AL2470" s="20"/>
      <c r="AM2470" s="20"/>
      <c r="AN2470" s="20"/>
      <c r="AO2470" s="20"/>
      <c r="AP2470" s="20"/>
      <c r="AQ2470" s="20"/>
      <c r="AR2470" s="23"/>
      <c r="AS2470" s="23"/>
      <c r="AT2470" s="23"/>
      <c r="AU2470" s="23"/>
      <c r="AV2470" s="23"/>
    </row>
    <row r="2471" ht="15.75" customHeight="1">
      <c r="A2471" s="17" t="str">
        <f t="shared" si="1"/>
        <v>Jamaica-The Americas2011</v>
      </c>
      <c r="B2471" s="17" t="s">
        <v>285</v>
      </c>
      <c r="C2471" s="18" t="s">
        <v>259</v>
      </c>
      <c r="D2471" s="19" t="s">
        <v>90</v>
      </c>
      <c r="E2471" s="17">
        <v>1.3746712706E10</v>
      </c>
      <c r="F2471" s="18">
        <v>0.052</v>
      </c>
      <c r="G2471" s="18">
        <v>273.0</v>
      </c>
      <c r="H2471" s="18">
        <v>0.195</v>
      </c>
      <c r="I2471" s="20">
        <f t="array" ref="I2471:J2471">IFNA(VLOOKUP(A2471,ENERGY!$A$2:$F$2692,{5,6},0),0)</f>
        <v>4176</v>
      </c>
      <c r="J2471" s="20">
        <v>12020.0</v>
      </c>
      <c r="K2471" s="20">
        <f t="array" ref="K2471:S2471">VLOOKUP(A2471,'HUMAN RESOURCES'!$A$2:$M$2692,{2,3,4,5,6,7,8,9,10},0)</f>
        <v>0.015</v>
      </c>
      <c r="L2471" s="20">
        <v>0.015</v>
      </c>
      <c r="M2471" s="20">
        <v>76.0</v>
      </c>
      <c r="N2471" s="20">
        <v>71.0</v>
      </c>
      <c r="O2471" s="20">
        <v>0.284</v>
      </c>
      <c r="P2471" s="20">
        <v>0.637</v>
      </c>
      <c r="Q2471" s="20">
        <v>0.079</v>
      </c>
      <c r="R2471" s="20">
        <v>2699838.0</v>
      </c>
      <c r="S2471" s="20">
        <v>0.539</v>
      </c>
      <c r="T2471" s="20">
        <f t="array" ref="T2471:U2471">VLOOKUP(A2471,TOURISM!$A$2:$F$2692,{3,6},0)</f>
        <v>2055000000</v>
      </c>
      <c r="U2471" s="20">
        <v>2.13E8</v>
      </c>
      <c r="V2471" s="20">
        <f t="array" ref="V2471:AA2471">VLOOKUP(A2471,BUSINESS!$A$2:$J$2692,{4,5,6,7,8,9},0)</f>
        <v>0.443</v>
      </c>
      <c r="W2471" s="20">
        <v>7.0</v>
      </c>
      <c r="X2471" s="20"/>
      <c r="Y2471" s="20">
        <v>414.0</v>
      </c>
      <c r="Z2471" s="20">
        <v>0.374</v>
      </c>
      <c r="AA2471" s="20">
        <v>1.069</v>
      </c>
      <c r="AB2471" s="21">
        <f t="shared" si="706"/>
        <v>5091.680577</v>
      </c>
      <c r="AC2471" s="20">
        <f t="shared" si="802"/>
        <v>0.001546759472</v>
      </c>
      <c r="AD2471" s="20">
        <f t="shared" si="803"/>
        <v>0.004452118979</v>
      </c>
      <c r="AE2471" s="20">
        <f t="shared" si="779"/>
        <v>78.89362251</v>
      </c>
      <c r="AF2471" s="22" t="b">
        <f t="shared" si="4"/>
        <v>0</v>
      </c>
      <c r="AG2471" s="20" t="b">
        <f t="shared" si="5"/>
        <v>0</v>
      </c>
      <c r="AH2471" s="20" t="b">
        <f t="shared" si="6"/>
        <v>0</v>
      </c>
      <c r="AI2471" s="20" t="b">
        <f t="shared" si="7"/>
        <v>0</v>
      </c>
      <c r="AJ2471" s="20"/>
      <c r="AK2471" s="20"/>
      <c r="AL2471" s="20"/>
      <c r="AM2471" s="20"/>
      <c r="AN2471" s="20"/>
      <c r="AO2471" s="20"/>
      <c r="AP2471" s="20"/>
      <c r="AQ2471" s="20"/>
      <c r="AR2471" s="23"/>
      <c r="AS2471" s="23"/>
      <c r="AT2471" s="23"/>
      <c r="AU2471" s="23"/>
      <c r="AV2471" s="23"/>
    </row>
    <row r="2472" ht="15.75" customHeight="1">
      <c r="A2472" s="17" t="str">
        <f t="shared" si="1"/>
        <v>Jamaica-The Americas2012</v>
      </c>
      <c r="B2472" s="17" t="s">
        <v>285</v>
      </c>
      <c r="C2472" s="18" t="s">
        <v>259</v>
      </c>
      <c r="D2472" s="19" t="s">
        <v>91</v>
      </c>
      <c r="E2472" s="17">
        <v>1.3760374488E10</v>
      </c>
      <c r="F2472" s="18">
        <v>0.059</v>
      </c>
      <c r="G2472" s="18">
        <v>318.0</v>
      </c>
      <c r="H2472" s="18">
        <v>0.176</v>
      </c>
      <c r="I2472" s="20">
        <f t="array" ref="I2472:J2472">IFNA(VLOOKUP(A2472,ENERGY!$A$2:$F$2692,{5,6},0),0)</f>
        <v>0</v>
      </c>
      <c r="J2472" s="20">
        <v>0.0</v>
      </c>
      <c r="K2472" s="20">
        <f t="array" ref="K2472:S2472">VLOOKUP(A2472,'HUMAN RESOURCES'!$A$2:$M$2692,{2,3,4,5,6,7,8,9,10},0)</f>
        <v>0.015</v>
      </c>
      <c r="L2472" s="20">
        <v>0.015</v>
      </c>
      <c r="M2472" s="20">
        <v>76.0</v>
      </c>
      <c r="N2472" s="20">
        <v>71.0</v>
      </c>
      <c r="O2472" s="20">
        <v>0.278</v>
      </c>
      <c r="P2472" s="20">
        <v>0.643</v>
      </c>
      <c r="Q2472" s="20">
        <v>0.079</v>
      </c>
      <c r="R2472" s="20">
        <v>2707805.0</v>
      </c>
      <c r="S2472" s="20">
        <v>0.541</v>
      </c>
      <c r="T2472" s="20">
        <f t="array" ref="T2472:U2472">VLOOKUP(A2472,TOURISM!$A$2:$F$2692,{3,6},0)</f>
        <v>2070000000</v>
      </c>
      <c r="U2472" s="20">
        <v>1.65E8</v>
      </c>
      <c r="V2472" s="20">
        <f t="array" ref="V2472:AA2472">VLOOKUP(A2472,BUSINESS!$A$2:$J$2692,{4,5,6,7,8,9},0)</f>
        <v>0.443</v>
      </c>
      <c r="W2472" s="20">
        <v>7.0</v>
      </c>
      <c r="X2472" s="20">
        <v>91.0</v>
      </c>
      <c r="Y2472" s="20">
        <v>368.0</v>
      </c>
      <c r="Z2472" s="20">
        <v>0.338</v>
      </c>
      <c r="AA2472" s="20">
        <v>0.98</v>
      </c>
      <c r="AB2472" s="21">
        <f t="shared" si="706"/>
        <v>5081.744988</v>
      </c>
      <c r="AC2472" s="20"/>
      <c r="AD2472" s="20"/>
      <c r="AE2472" s="20">
        <f t="shared" si="779"/>
        <v>60.93496393</v>
      </c>
      <c r="AF2472" s="22" t="b">
        <f t="shared" si="4"/>
        <v>0</v>
      </c>
      <c r="AG2472" s="20" t="b">
        <f t="shared" si="5"/>
        <v>0</v>
      </c>
      <c r="AH2472" s="20" t="b">
        <f t="shared" si="6"/>
        <v>0</v>
      </c>
      <c r="AI2472" s="20" t="b">
        <f t="shared" si="7"/>
        <v>0</v>
      </c>
      <c r="AJ2472" s="20"/>
      <c r="AK2472" s="20"/>
      <c r="AL2472" s="20"/>
      <c r="AM2472" s="20"/>
      <c r="AN2472" s="20"/>
      <c r="AO2472" s="20"/>
      <c r="AP2472" s="20"/>
      <c r="AQ2472" s="20"/>
      <c r="AR2472" s="23"/>
      <c r="AS2472" s="23"/>
      <c r="AT2472" s="23"/>
      <c r="AU2472" s="23"/>
      <c r="AV2472" s="23"/>
    </row>
    <row r="2473" ht="15.75" customHeight="1">
      <c r="A2473" s="17" t="str">
        <f t="shared" si="1"/>
        <v>Mexico-The Americas2000</v>
      </c>
      <c r="B2473" s="17" t="s">
        <v>286</v>
      </c>
      <c r="C2473" s="18" t="s">
        <v>259</v>
      </c>
      <c r="D2473" s="19" t="s">
        <v>76</v>
      </c>
      <c r="E2473" s="17">
        <v>3.489077374E10</v>
      </c>
      <c r="F2473" s="18">
        <v>0.051</v>
      </c>
      <c r="G2473" s="18">
        <v>328.0</v>
      </c>
      <c r="H2473" s="18">
        <v>0.169</v>
      </c>
      <c r="I2473" s="20">
        <f t="array" ref="I2473:J2473">IFNA(VLOOKUP(A2473,ENERGY!$A$2:$F$2692,{5,6},0),0)</f>
        <v>191924</v>
      </c>
      <c r="J2473" s="20"/>
      <c r="K2473" s="20">
        <f t="array" ref="K2473:S2473">VLOOKUP(A2473,'HUMAN RESOURCES'!$A$2:$M$2692,{2,3,4,5,6,7,8,9,10},0)</f>
        <v>0.024</v>
      </c>
      <c r="L2473" s="20">
        <v>0.022</v>
      </c>
      <c r="M2473" s="20">
        <v>77.0</v>
      </c>
      <c r="N2473" s="20">
        <v>72.0</v>
      </c>
      <c r="O2473" s="20">
        <v>0.341</v>
      </c>
      <c r="P2473" s="20">
        <v>0.61</v>
      </c>
      <c r="Q2473" s="20">
        <v>0.049</v>
      </c>
      <c r="R2473" s="20">
        <v>1.03873607E8</v>
      </c>
      <c r="S2473" s="20">
        <v>0.747</v>
      </c>
      <c r="T2473" s="20">
        <f t="array" ref="T2473:U2473">VLOOKUP(A2473,TOURISM!$A$2:$F$2692,{3,6},0)</f>
        <v>9133000000</v>
      </c>
      <c r="U2473" s="20">
        <v>6.365E9</v>
      </c>
      <c r="V2473" s="20" t="str">
        <f t="array" ref="V2473:AA2473">VLOOKUP(A2473,BUSINESS!$A$2:$J$2692,{4,5,6,7,8,9},0)</f>
        <v/>
      </c>
      <c r="W2473" s="20"/>
      <c r="X2473" s="20"/>
      <c r="Y2473" s="20"/>
      <c r="Z2473" s="20">
        <v>0.051</v>
      </c>
      <c r="AA2473" s="20">
        <v>0.136</v>
      </c>
      <c r="AB2473" s="21">
        <f t="shared" si="706"/>
        <v>335.8964298</v>
      </c>
      <c r="AC2473" s="20">
        <f t="shared" ref="AC2473:AC2480" si="804">I2473/R2473</f>
        <v>0.001847668581</v>
      </c>
      <c r="AD2473" s="20"/>
      <c r="AE2473" s="20">
        <f t="shared" si="779"/>
        <v>61.27639334</v>
      </c>
      <c r="AF2473" s="22" t="b">
        <f t="shared" si="4"/>
        <v>0</v>
      </c>
      <c r="AG2473" s="20" t="b">
        <f t="shared" si="5"/>
        <v>0</v>
      </c>
      <c r="AH2473" s="20" t="b">
        <f t="shared" si="6"/>
        <v>0</v>
      </c>
      <c r="AI2473" s="20" t="b">
        <f t="shared" si="7"/>
        <v>0</v>
      </c>
      <c r="AJ2473" s="20"/>
      <c r="AK2473" s="20"/>
      <c r="AL2473" s="20"/>
      <c r="AM2473" s="20"/>
      <c r="AN2473" s="20"/>
      <c r="AO2473" s="20"/>
      <c r="AP2473" s="20"/>
      <c r="AQ2473" s="20"/>
      <c r="AR2473" s="23"/>
      <c r="AS2473" s="23"/>
      <c r="AT2473" s="23"/>
      <c r="AU2473" s="23"/>
      <c r="AV2473" s="23"/>
    </row>
    <row r="2474" ht="15.75" customHeight="1">
      <c r="A2474" s="17" t="str">
        <f t="shared" si="1"/>
        <v>Mexico-The Americas2001</v>
      </c>
      <c r="B2474" s="17" t="s">
        <v>286</v>
      </c>
      <c r="C2474" s="18" t="s">
        <v>259</v>
      </c>
      <c r="D2474" s="19" t="s">
        <v>77</v>
      </c>
      <c r="E2474" s="17">
        <v>3.5139635158E10</v>
      </c>
      <c r="F2474" s="18">
        <v>0.054</v>
      </c>
      <c r="G2474" s="18">
        <v>373.0</v>
      </c>
      <c r="H2474" s="18">
        <v>0.128</v>
      </c>
      <c r="I2474" s="20">
        <f t="array" ref="I2474:J2474">IFNA(VLOOKUP(A2474,ENERGY!$A$2:$F$2692,{5,6},0),0)</f>
        <v>186171</v>
      </c>
      <c r="J2474" s="20"/>
      <c r="K2474" s="20">
        <f t="array" ref="K2474:S2474">VLOOKUP(A2474,'HUMAN RESOURCES'!$A$2:$M$2692,{2,3,4,5,6,7,8,9,10},0)</f>
        <v>0.024</v>
      </c>
      <c r="L2474" s="20">
        <v>0.02</v>
      </c>
      <c r="M2474" s="20">
        <v>77.0</v>
      </c>
      <c r="N2474" s="20">
        <v>72.0</v>
      </c>
      <c r="O2474" s="20">
        <v>0.337</v>
      </c>
      <c r="P2474" s="20">
        <v>0.613</v>
      </c>
      <c r="Q2474" s="20">
        <v>0.05</v>
      </c>
      <c r="R2474" s="20">
        <v>1.05339877E8</v>
      </c>
      <c r="S2474" s="20">
        <v>0.75</v>
      </c>
      <c r="T2474" s="20">
        <f t="array" ref="T2474:U2474">VLOOKUP(A2474,TOURISM!$A$2:$F$2692,{3,6},0)</f>
        <v>9190000000</v>
      </c>
      <c r="U2474" s="20">
        <v>6.685E9</v>
      </c>
      <c r="V2474" s="20" t="str">
        <f t="array" ref="V2474:AA2474">VLOOKUP(A2474,BUSINESS!$A$2:$J$2692,{4,5,6,7,8,9},0)</f>
        <v/>
      </c>
      <c r="W2474" s="20"/>
      <c r="X2474" s="20"/>
      <c r="Y2474" s="20"/>
      <c r="Z2474" s="20">
        <v>0.07</v>
      </c>
      <c r="AA2474" s="20">
        <v>0.207</v>
      </c>
      <c r="AB2474" s="21">
        <f t="shared" si="706"/>
        <v>333.5834079</v>
      </c>
      <c r="AC2474" s="20">
        <f t="shared" si="804"/>
        <v>0.00176733641</v>
      </c>
      <c r="AD2474" s="20"/>
      <c r="AE2474" s="20">
        <f t="shared" si="779"/>
        <v>63.46124744</v>
      </c>
      <c r="AF2474" s="22" t="b">
        <f t="shared" si="4"/>
        <v>0</v>
      </c>
      <c r="AG2474" s="20" t="b">
        <f t="shared" si="5"/>
        <v>0</v>
      </c>
      <c r="AH2474" s="20" t="b">
        <f t="shared" si="6"/>
        <v>0</v>
      </c>
      <c r="AI2474" s="20" t="b">
        <f t="shared" si="7"/>
        <v>0</v>
      </c>
      <c r="AJ2474" s="20"/>
      <c r="AK2474" s="20"/>
      <c r="AL2474" s="20"/>
      <c r="AM2474" s="20"/>
      <c r="AN2474" s="20"/>
      <c r="AO2474" s="20"/>
      <c r="AP2474" s="20"/>
      <c r="AQ2474" s="20"/>
      <c r="AR2474" s="23"/>
      <c r="AS2474" s="23"/>
      <c r="AT2474" s="23"/>
      <c r="AU2474" s="23"/>
      <c r="AV2474" s="23"/>
    </row>
    <row r="2475" ht="15.75" customHeight="1">
      <c r="A2475" s="17" t="str">
        <f t="shared" si="1"/>
        <v>Mexico-The Americas2002</v>
      </c>
      <c r="B2475" s="17" t="s">
        <v>286</v>
      </c>
      <c r="C2475" s="18" t="s">
        <v>259</v>
      </c>
      <c r="D2475" s="19" t="s">
        <v>79</v>
      </c>
      <c r="E2475" s="17">
        <v>3.5159250985E10</v>
      </c>
      <c r="F2475" s="18">
        <v>0.056</v>
      </c>
      <c r="G2475" s="18">
        <v>396.0</v>
      </c>
      <c r="H2475" s="18">
        <v>0.082</v>
      </c>
      <c r="I2475" s="20">
        <f t="array" ref="I2475:J2475">IFNA(VLOOKUP(A2475,ENERGY!$A$2:$F$2692,{5,6},0),0)</f>
        <v>178924</v>
      </c>
      <c r="J2475" s="20">
        <v>443674.0</v>
      </c>
      <c r="K2475" s="20">
        <f t="array" ref="K2475:S2475">VLOOKUP(A2475,'HUMAN RESOURCES'!$A$2:$M$2692,{2,3,4,5,6,7,8,9,10},0)</f>
        <v>0.023</v>
      </c>
      <c r="L2475" s="20">
        <v>0.019</v>
      </c>
      <c r="M2475" s="20">
        <v>77.0</v>
      </c>
      <c r="N2475" s="20">
        <v>72.0</v>
      </c>
      <c r="O2475" s="20">
        <v>0.334</v>
      </c>
      <c r="P2475" s="20">
        <v>0.615</v>
      </c>
      <c r="Q2475" s="20">
        <v>0.051</v>
      </c>
      <c r="R2475" s="20">
        <v>1.06723661E8</v>
      </c>
      <c r="S2475" s="20">
        <v>0.754</v>
      </c>
      <c r="T2475" s="20">
        <f t="array" ref="T2475:U2475">VLOOKUP(A2475,TOURISM!$A$2:$F$2692,{3,6},0)</f>
        <v>9547000000</v>
      </c>
      <c r="U2475" s="20">
        <v>7.087E9</v>
      </c>
      <c r="V2475" s="20" t="str">
        <f t="array" ref="V2475:AA2475">VLOOKUP(A2475,BUSINESS!$A$2:$J$2692,{4,5,6,7,8,9},0)</f>
        <v/>
      </c>
      <c r="W2475" s="20"/>
      <c r="X2475" s="20"/>
      <c r="Y2475" s="20"/>
      <c r="Z2475" s="20">
        <v>0.119</v>
      </c>
      <c r="AA2475" s="20">
        <v>0.243</v>
      </c>
      <c r="AB2475" s="21">
        <f t="shared" si="706"/>
        <v>329.4419499</v>
      </c>
      <c r="AC2475" s="20">
        <f t="shared" si="804"/>
        <v>0.0016765167</v>
      </c>
      <c r="AD2475" s="20">
        <f t="shared" ref="AD2475:AD2480" si="805">J2475/R2475</f>
        <v>0.004157222455</v>
      </c>
      <c r="AE2475" s="20">
        <f t="shared" si="779"/>
        <v>66.40514328</v>
      </c>
      <c r="AF2475" s="22" t="b">
        <f t="shared" si="4"/>
        <v>0</v>
      </c>
      <c r="AG2475" s="20" t="b">
        <f t="shared" si="5"/>
        <v>0</v>
      </c>
      <c r="AH2475" s="20" t="b">
        <f t="shared" si="6"/>
        <v>0</v>
      </c>
      <c r="AI2475" s="20" t="b">
        <f t="shared" si="7"/>
        <v>0</v>
      </c>
      <c r="AJ2475" s="20"/>
      <c r="AK2475" s="20"/>
      <c r="AL2475" s="20"/>
      <c r="AM2475" s="20"/>
      <c r="AN2475" s="20"/>
      <c r="AO2475" s="20"/>
      <c r="AP2475" s="20"/>
      <c r="AQ2475" s="20"/>
      <c r="AR2475" s="23"/>
      <c r="AS2475" s="23"/>
      <c r="AT2475" s="23"/>
      <c r="AU2475" s="23"/>
      <c r="AV2475" s="23"/>
    </row>
    <row r="2476" ht="15.75" customHeight="1">
      <c r="A2476" s="17" t="str">
        <f t="shared" si="1"/>
        <v>Mexico-The Americas2003</v>
      </c>
      <c r="B2476" s="17" t="s">
        <v>286</v>
      </c>
      <c r="C2476" s="18" t="s">
        <v>259</v>
      </c>
      <c r="D2476" s="19" t="s">
        <v>81</v>
      </c>
      <c r="E2476" s="17">
        <v>3.5164210526E10</v>
      </c>
      <c r="F2476" s="18">
        <v>0.058</v>
      </c>
      <c r="G2476" s="18">
        <v>397.0</v>
      </c>
      <c r="H2476" s="18">
        <v>0.07</v>
      </c>
      <c r="I2476" s="20">
        <f t="array" ref="I2476:J2476">IFNA(VLOOKUP(A2476,ENERGY!$A$2:$F$2692,{5,6},0),0)</f>
        <v>175752</v>
      </c>
      <c r="J2476" s="20">
        <v>446237.0</v>
      </c>
      <c r="K2476" s="20">
        <f t="array" ref="K2476:S2476">VLOOKUP(A2476,'HUMAN RESOURCES'!$A$2:$M$2692,{2,3,4,5,6,7,8,9,10},0)</f>
        <v>0.023</v>
      </c>
      <c r="L2476" s="20">
        <v>0.018</v>
      </c>
      <c r="M2476" s="20">
        <v>78.0</v>
      </c>
      <c r="N2476" s="20">
        <v>73.0</v>
      </c>
      <c r="O2476" s="20">
        <v>0.33</v>
      </c>
      <c r="P2476" s="20">
        <v>0.618</v>
      </c>
      <c r="Q2476" s="20">
        <v>0.051</v>
      </c>
      <c r="R2476" s="20">
        <v>1.08056312E8</v>
      </c>
      <c r="S2476" s="20">
        <v>0.757</v>
      </c>
      <c r="T2476" s="20">
        <f t="array" ref="T2476:U2476">VLOOKUP(A2476,TOURISM!$A$2:$F$2692,{3,6},0)</f>
        <v>10058000000</v>
      </c>
      <c r="U2476" s="20">
        <v>7.252E9</v>
      </c>
      <c r="V2476" s="20" t="str">
        <f t="array" ref="V2476:AA2476">VLOOKUP(A2476,BUSINESS!$A$2:$J$2692,{4,5,6,7,8,9},0)</f>
        <v/>
      </c>
      <c r="W2476" s="20">
        <v>58.0</v>
      </c>
      <c r="X2476" s="20"/>
      <c r="Y2476" s="20"/>
      <c r="Z2476" s="20">
        <v>0.129</v>
      </c>
      <c r="AA2476" s="20">
        <v>0.279</v>
      </c>
      <c r="AB2476" s="21">
        <f t="shared" si="706"/>
        <v>325.424863</v>
      </c>
      <c r="AC2476" s="20">
        <f t="shared" si="804"/>
        <v>0.001626485272</v>
      </c>
      <c r="AD2476" s="20">
        <f t="shared" si="805"/>
        <v>0.004129670833</v>
      </c>
      <c r="AE2476" s="20">
        <f t="shared" si="779"/>
        <v>67.11315485</v>
      </c>
      <c r="AF2476" s="22" t="b">
        <f t="shared" si="4"/>
        <v>0</v>
      </c>
      <c r="AG2476" s="20" t="b">
        <f t="shared" si="5"/>
        <v>0</v>
      </c>
      <c r="AH2476" s="20" t="b">
        <f t="shared" si="6"/>
        <v>0</v>
      </c>
      <c r="AI2476" s="20" t="b">
        <f t="shared" si="7"/>
        <v>0</v>
      </c>
      <c r="AJ2476" s="20"/>
      <c r="AK2476" s="20"/>
      <c r="AL2476" s="20"/>
      <c r="AM2476" s="20"/>
      <c r="AN2476" s="20"/>
      <c r="AO2476" s="20"/>
      <c r="AP2476" s="20"/>
      <c r="AQ2476" s="20"/>
      <c r="AR2476" s="23"/>
      <c r="AS2476" s="23"/>
      <c r="AT2476" s="23"/>
      <c r="AU2476" s="23"/>
      <c r="AV2476" s="23"/>
    </row>
    <row r="2477" ht="15.75" customHeight="1">
      <c r="A2477" s="17" t="str">
        <f t="shared" si="1"/>
        <v>Mexico-The Americas2004</v>
      </c>
      <c r="B2477" s="17" t="s">
        <v>286</v>
      </c>
      <c r="C2477" s="18" t="s">
        <v>259</v>
      </c>
      <c r="D2477" s="19" t="s">
        <v>83</v>
      </c>
      <c r="E2477" s="17">
        <v>3.5291349277E10</v>
      </c>
      <c r="F2477" s="18">
        <v>0.06</v>
      </c>
      <c r="G2477" s="18">
        <v>441.0</v>
      </c>
      <c r="H2477" s="18">
        <v>0.074</v>
      </c>
      <c r="I2477" s="20">
        <f t="array" ref="I2477:J2477">IFNA(VLOOKUP(A2477,ENERGY!$A$2:$F$2692,{5,6},0),0)</f>
        <v>181876</v>
      </c>
      <c r="J2477" s="20">
        <v>471444.0</v>
      </c>
      <c r="K2477" s="20">
        <f t="array" ref="K2477:S2477">VLOOKUP(A2477,'HUMAN RESOURCES'!$A$2:$M$2692,{2,3,4,5,6,7,8,9,10},0)</f>
        <v>0.022</v>
      </c>
      <c r="L2477" s="20">
        <v>0.017</v>
      </c>
      <c r="M2477" s="20">
        <v>78.0</v>
      </c>
      <c r="N2477" s="20">
        <v>73.0</v>
      </c>
      <c r="O2477" s="20">
        <v>0.327</v>
      </c>
      <c r="P2477" s="20">
        <v>0.621</v>
      </c>
      <c r="Q2477" s="20">
        <v>0.052</v>
      </c>
      <c r="R2477" s="20">
        <v>1.0938155E8</v>
      </c>
      <c r="S2477" s="20">
        <v>0.76</v>
      </c>
      <c r="T2477" s="20">
        <f t="array" ref="T2477:U2477">VLOOKUP(A2477,TOURISM!$A$2:$F$2692,{3,6},0)</f>
        <v>11610000000</v>
      </c>
      <c r="U2477" s="20">
        <v>8.034E9</v>
      </c>
      <c r="V2477" s="20" t="str">
        <f t="array" ref="V2477:AA2477">VLOOKUP(A2477,BUSINESS!$A$2:$J$2692,{4,5,6,7,8,9},0)</f>
        <v/>
      </c>
      <c r="W2477" s="20">
        <v>58.0</v>
      </c>
      <c r="X2477" s="20"/>
      <c r="Y2477" s="20"/>
      <c r="Z2477" s="20">
        <v>0.141</v>
      </c>
      <c r="AA2477" s="20">
        <v>0.352</v>
      </c>
      <c r="AB2477" s="21">
        <f t="shared" si="706"/>
        <v>322.644443</v>
      </c>
      <c r="AC2477" s="20">
        <f t="shared" si="804"/>
        <v>0.00166276671</v>
      </c>
      <c r="AD2477" s="20">
        <f t="shared" si="805"/>
        <v>0.00431008703</v>
      </c>
      <c r="AE2477" s="20">
        <f t="shared" si="779"/>
        <v>73.44931572</v>
      </c>
      <c r="AF2477" s="22" t="b">
        <f t="shared" si="4"/>
        <v>0</v>
      </c>
      <c r="AG2477" s="20" t="b">
        <f t="shared" si="5"/>
        <v>0</v>
      </c>
      <c r="AH2477" s="20" t="b">
        <f t="shared" si="6"/>
        <v>0</v>
      </c>
      <c r="AI2477" s="20" t="b">
        <f t="shared" si="7"/>
        <v>0</v>
      </c>
      <c r="AJ2477" s="20"/>
      <c r="AK2477" s="20"/>
      <c r="AL2477" s="20"/>
      <c r="AM2477" s="20"/>
      <c r="AN2477" s="20"/>
      <c r="AO2477" s="20"/>
      <c r="AP2477" s="20"/>
      <c r="AQ2477" s="20"/>
      <c r="AR2477" s="23"/>
      <c r="AS2477" s="23"/>
      <c r="AT2477" s="23"/>
      <c r="AU2477" s="23"/>
      <c r="AV2477" s="23"/>
    </row>
    <row r="2478" ht="15.75" customHeight="1">
      <c r="A2478" s="17" t="str">
        <f t="shared" si="1"/>
        <v>Mexico-The Americas2005</v>
      </c>
      <c r="B2478" s="17" t="s">
        <v>286</v>
      </c>
      <c r="C2478" s="18" t="s">
        <v>259</v>
      </c>
      <c r="D2478" s="19" t="s">
        <v>84</v>
      </c>
      <c r="E2478" s="17">
        <v>3.5717733757E10</v>
      </c>
      <c r="F2478" s="18">
        <v>0.059</v>
      </c>
      <c r="G2478" s="18">
        <v>478.0</v>
      </c>
      <c r="H2478" s="18">
        <v>0.097</v>
      </c>
      <c r="I2478" s="20">
        <f t="array" ref="I2478:J2478">IFNA(VLOOKUP(A2478,ENERGY!$A$2:$F$2692,{5,6},0),0)</f>
        <v>150843</v>
      </c>
      <c r="J2478" s="20">
        <v>391251.0</v>
      </c>
      <c r="K2478" s="20">
        <f t="array" ref="K2478:S2478">VLOOKUP(A2478,'HUMAN RESOURCES'!$A$2:$M$2692,{2,3,4,5,6,7,8,9,10},0)</f>
        <v>0.022</v>
      </c>
      <c r="L2478" s="20">
        <v>0.017</v>
      </c>
      <c r="M2478" s="20">
        <v>78.0</v>
      </c>
      <c r="N2478" s="20">
        <v>73.0</v>
      </c>
      <c r="O2478" s="20">
        <v>0.323</v>
      </c>
      <c r="P2478" s="20">
        <v>0.624</v>
      </c>
      <c r="Q2478" s="20">
        <v>0.053</v>
      </c>
      <c r="R2478" s="20">
        <v>1.10731826E8</v>
      </c>
      <c r="S2478" s="20">
        <v>0.763</v>
      </c>
      <c r="T2478" s="20">
        <f t="array" ref="T2478:U2478">VLOOKUP(A2478,TOURISM!$A$2:$F$2692,{3,6},0)</f>
        <v>12801000000</v>
      </c>
      <c r="U2478" s="20">
        <v>8.951E9</v>
      </c>
      <c r="V2478" s="20">
        <f t="array" ref="V2478:AA2478">VLOOKUP(A2478,BUSINESS!$A$2:$J$2692,{4,5,6,7,8,9},0)</f>
        <v>0.557</v>
      </c>
      <c r="W2478" s="20">
        <v>58.0</v>
      </c>
      <c r="X2478" s="20"/>
      <c r="Y2478" s="20">
        <v>552.0</v>
      </c>
      <c r="Z2478" s="20">
        <v>0.172</v>
      </c>
      <c r="AA2478" s="20">
        <v>0.426</v>
      </c>
      <c r="AB2478" s="21">
        <f t="shared" si="706"/>
        <v>322.560686</v>
      </c>
      <c r="AC2478" s="20">
        <f t="shared" si="804"/>
        <v>0.001362237086</v>
      </c>
      <c r="AD2478" s="20">
        <f t="shared" si="805"/>
        <v>0.003533320222</v>
      </c>
      <c r="AE2478" s="20">
        <f t="shared" si="779"/>
        <v>80.83493539</v>
      </c>
      <c r="AF2478" s="22" t="b">
        <f t="shared" si="4"/>
        <v>0</v>
      </c>
      <c r="AG2478" s="20" t="b">
        <f t="shared" si="5"/>
        <v>0</v>
      </c>
      <c r="AH2478" s="20" t="b">
        <f t="shared" si="6"/>
        <v>0</v>
      </c>
      <c r="AI2478" s="20" t="b">
        <f t="shared" si="7"/>
        <v>0</v>
      </c>
      <c r="AJ2478" s="20"/>
      <c r="AK2478" s="20"/>
      <c r="AL2478" s="20"/>
      <c r="AM2478" s="20"/>
      <c r="AN2478" s="20"/>
      <c r="AO2478" s="20"/>
      <c r="AP2478" s="20"/>
      <c r="AQ2478" s="20"/>
      <c r="AR2478" s="23"/>
      <c r="AS2478" s="23"/>
      <c r="AT2478" s="23"/>
      <c r="AU2478" s="23"/>
      <c r="AV2478" s="23"/>
    </row>
    <row r="2479" ht="15.75" customHeight="1">
      <c r="A2479" s="17" t="str">
        <f t="shared" si="1"/>
        <v>Mexico-The Americas2006</v>
      </c>
      <c r="B2479" s="17" t="s">
        <v>286</v>
      </c>
      <c r="C2479" s="18" t="s">
        <v>259</v>
      </c>
      <c r="D2479" s="19" t="s">
        <v>85</v>
      </c>
      <c r="E2479" s="17">
        <v>3.59015E10</v>
      </c>
      <c r="F2479" s="18">
        <v>0.057</v>
      </c>
      <c r="G2479" s="18">
        <v>515.0</v>
      </c>
      <c r="H2479" s="18">
        <v>0.075</v>
      </c>
      <c r="I2479" s="20">
        <f t="array" ref="I2479:J2479">IFNA(VLOOKUP(A2479,ENERGY!$A$2:$F$2692,{5,6},0),0)</f>
        <v>159324</v>
      </c>
      <c r="J2479" s="20">
        <v>410744.0</v>
      </c>
      <c r="K2479" s="20">
        <f t="array" ref="K2479:S2479">VLOOKUP(A2479,'HUMAN RESOURCES'!$A$2:$M$2692,{2,3,4,5,6,7,8,9,10},0)</f>
        <v>0.021</v>
      </c>
      <c r="L2479" s="20">
        <v>0.016</v>
      </c>
      <c r="M2479" s="20">
        <v>78.0</v>
      </c>
      <c r="N2479" s="20">
        <v>73.0</v>
      </c>
      <c r="O2479" s="20">
        <v>0.319</v>
      </c>
      <c r="P2479" s="20">
        <v>0.627</v>
      </c>
      <c r="Q2479" s="20">
        <v>0.054</v>
      </c>
      <c r="R2479" s="20">
        <v>1.12116694E8</v>
      </c>
      <c r="S2479" s="20">
        <v>0.766</v>
      </c>
      <c r="T2479" s="20">
        <f t="array" ref="T2479:U2479">VLOOKUP(A2479,TOURISM!$A$2:$F$2692,{3,6},0)</f>
        <v>13329000000</v>
      </c>
      <c r="U2479" s="20">
        <v>9.387E9</v>
      </c>
      <c r="V2479" s="20">
        <f t="array" ref="V2479:AA2479">VLOOKUP(A2479,BUSINESS!$A$2:$J$2692,{4,5,6,7,8,9},0)</f>
        <v>0.531</v>
      </c>
      <c r="W2479" s="20">
        <v>25.0</v>
      </c>
      <c r="X2479" s="20"/>
      <c r="Y2479" s="20">
        <v>560.0</v>
      </c>
      <c r="Z2479" s="20">
        <v>0.195</v>
      </c>
      <c r="AA2479" s="20">
        <v>0.494</v>
      </c>
      <c r="AB2479" s="21">
        <f t="shared" si="706"/>
        <v>320.2154712</v>
      </c>
      <c r="AC2479" s="20">
        <f t="shared" si="804"/>
        <v>0.001421055102</v>
      </c>
      <c r="AD2479" s="20">
        <f t="shared" si="805"/>
        <v>0.003663540061</v>
      </c>
      <c r="AE2479" s="20">
        <f t="shared" si="779"/>
        <v>83.72526575</v>
      </c>
      <c r="AF2479" s="22" t="b">
        <f t="shared" si="4"/>
        <v>0</v>
      </c>
      <c r="AG2479" s="20" t="b">
        <f t="shared" si="5"/>
        <v>0</v>
      </c>
      <c r="AH2479" s="20" t="b">
        <f t="shared" si="6"/>
        <v>0</v>
      </c>
      <c r="AI2479" s="20" t="b">
        <f t="shared" si="7"/>
        <v>0</v>
      </c>
      <c r="AJ2479" s="20"/>
      <c r="AK2479" s="20"/>
      <c r="AL2479" s="20"/>
      <c r="AM2479" s="20"/>
      <c r="AN2479" s="20"/>
      <c r="AO2479" s="20"/>
      <c r="AP2479" s="20"/>
      <c r="AQ2479" s="20"/>
      <c r="AR2479" s="23"/>
      <c r="AS2479" s="23"/>
      <c r="AT2479" s="23"/>
      <c r="AU2479" s="23"/>
      <c r="AV2479" s="23"/>
    </row>
    <row r="2480" ht="15.75" customHeight="1">
      <c r="A2480" s="17" t="str">
        <f t="shared" si="1"/>
        <v>Mexico-The Americas2007</v>
      </c>
      <c r="B2480" s="17" t="s">
        <v>286</v>
      </c>
      <c r="C2480" s="18" t="s">
        <v>259</v>
      </c>
      <c r="D2480" s="19" t="s">
        <v>86</v>
      </c>
      <c r="E2480" s="17">
        <v>3.5965041793E10</v>
      </c>
      <c r="F2480" s="18">
        <v>0.058</v>
      </c>
      <c r="G2480" s="18">
        <v>565.0</v>
      </c>
      <c r="H2480" s="18">
        <v>0.076</v>
      </c>
      <c r="I2480" s="20">
        <f t="array" ref="I2480:J2480">IFNA(VLOOKUP(A2480,ENERGY!$A$2:$F$2692,{5,6},0),0)</f>
        <v>176711</v>
      </c>
      <c r="J2480" s="20">
        <v>455845.0</v>
      </c>
      <c r="K2480" s="20">
        <f t="array" ref="K2480:S2480">VLOOKUP(A2480,'HUMAN RESOURCES'!$A$2:$M$2692,{2,3,4,5,6,7,8,9,10},0)</f>
        <v>0.021</v>
      </c>
      <c r="L2480" s="20">
        <v>0.016</v>
      </c>
      <c r="M2480" s="20">
        <v>78.0</v>
      </c>
      <c r="N2480" s="20">
        <v>74.0</v>
      </c>
      <c r="O2480" s="20">
        <v>0.314</v>
      </c>
      <c r="P2480" s="20">
        <v>0.63</v>
      </c>
      <c r="Q2480" s="20">
        <v>0.056</v>
      </c>
      <c r="R2480" s="20">
        <v>1.13529819E8</v>
      </c>
      <c r="S2480" s="20">
        <v>0.769</v>
      </c>
      <c r="T2480" s="20">
        <f t="array" ref="T2480:U2480">VLOOKUP(A2480,TOURISM!$A$2:$F$2692,{3,6},0)</f>
        <v>14055000000</v>
      </c>
      <c r="U2480" s="20">
        <v>9.918E9</v>
      </c>
      <c r="V2480" s="20">
        <f t="array" ref="V2480:AA2480">VLOOKUP(A2480,BUSINESS!$A$2:$J$2692,{4,5,6,7,8,9},0)</f>
        <v>0.523</v>
      </c>
      <c r="W2480" s="20">
        <v>25.0</v>
      </c>
      <c r="X2480" s="20"/>
      <c r="Y2480" s="20">
        <v>485.0</v>
      </c>
      <c r="Z2480" s="20">
        <v>0.208</v>
      </c>
      <c r="AA2480" s="20">
        <v>0.586</v>
      </c>
      <c r="AB2480" s="21">
        <f t="shared" si="706"/>
        <v>316.7893872</v>
      </c>
      <c r="AC2480" s="20">
        <f t="shared" si="804"/>
        <v>0.001556516178</v>
      </c>
      <c r="AD2480" s="20">
        <f t="shared" si="805"/>
        <v>0.004015200623</v>
      </c>
      <c r="AE2480" s="20">
        <f t="shared" si="779"/>
        <v>87.3603084</v>
      </c>
      <c r="AF2480" s="22" t="b">
        <f t="shared" si="4"/>
        <v>0</v>
      </c>
      <c r="AG2480" s="20" t="b">
        <f t="shared" si="5"/>
        <v>0</v>
      </c>
      <c r="AH2480" s="20" t="b">
        <f t="shared" si="6"/>
        <v>0</v>
      </c>
      <c r="AI2480" s="20" t="b">
        <f t="shared" si="7"/>
        <v>0</v>
      </c>
      <c r="AJ2480" s="20"/>
      <c r="AK2480" s="20"/>
      <c r="AL2480" s="20"/>
      <c r="AM2480" s="20"/>
      <c r="AN2480" s="20"/>
      <c r="AO2480" s="20"/>
      <c r="AP2480" s="20"/>
      <c r="AQ2480" s="20"/>
      <c r="AR2480" s="23"/>
      <c r="AS2480" s="23"/>
      <c r="AT2480" s="23"/>
      <c r="AU2480" s="23"/>
      <c r="AV2480" s="23"/>
    </row>
    <row r="2481" ht="15.75" customHeight="1">
      <c r="A2481" s="17" t="str">
        <f t="shared" si="1"/>
        <v>Mexico-The Americas2008</v>
      </c>
      <c r="B2481" s="17" t="s">
        <v>286</v>
      </c>
      <c r="C2481" s="18" t="s">
        <v>259</v>
      </c>
      <c r="D2481" s="19" t="s">
        <v>87</v>
      </c>
      <c r="E2481" s="17">
        <v>3.629832767E10</v>
      </c>
      <c r="F2481" s="18">
        <v>0.058</v>
      </c>
      <c r="G2481" s="18">
        <v>598.0</v>
      </c>
      <c r="H2481" s="18">
        <v>0.087</v>
      </c>
      <c r="I2481" s="20">
        <f t="array" ref="I2481:J2481">IFNA(VLOOKUP(A2481,ENERGY!$A$2:$F$2692,{5,6},0),0)</f>
        <v>0</v>
      </c>
      <c r="J2481" s="20">
        <v>0.0</v>
      </c>
      <c r="K2481" s="20">
        <f t="array" ref="K2481:S2481">VLOOKUP(A2481,'HUMAN RESOURCES'!$A$2:$M$2692,{2,3,4,5,6,7,8,9,10},0)</f>
        <v>0.02</v>
      </c>
      <c r="L2481" s="20">
        <v>0.015</v>
      </c>
      <c r="M2481" s="20">
        <v>79.0</v>
      </c>
      <c r="N2481" s="20">
        <v>74.0</v>
      </c>
      <c r="O2481" s="20">
        <v>0.31</v>
      </c>
      <c r="P2481" s="20">
        <v>0.633</v>
      </c>
      <c r="Q2481" s="20">
        <v>0.057</v>
      </c>
      <c r="R2481" s="20">
        <v>1.14968039E8</v>
      </c>
      <c r="S2481" s="20">
        <v>0.772</v>
      </c>
      <c r="T2481" s="20">
        <f t="array" ref="T2481:U2481">VLOOKUP(A2481,TOURISM!$A$2:$F$2692,{3,6},0)</f>
        <v>14726000000</v>
      </c>
      <c r="U2481" s="20">
        <v>1.0246E10</v>
      </c>
      <c r="V2481" s="20">
        <f t="array" ref="V2481:AA2481">VLOOKUP(A2481,BUSINESS!$A$2:$J$2692,{4,5,6,7,8,9},0)</f>
        <v>0.515</v>
      </c>
      <c r="W2481" s="20">
        <v>26.0</v>
      </c>
      <c r="X2481" s="20"/>
      <c r="Y2481" s="20">
        <v>549.0</v>
      </c>
      <c r="Z2481" s="20">
        <v>0.217</v>
      </c>
      <c r="AA2481" s="20">
        <v>0.655</v>
      </c>
      <c r="AB2481" s="21">
        <f t="shared" si="706"/>
        <v>315.7253789</v>
      </c>
      <c r="AC2481" s="20"/>
      <c r="AD2481" s="20"/>
      <c r="AE2481" s="20">
        <f t="shared" si="779"/>
        <v>89.12042068</v>
      </c>
      <c r="AF2481" s="22" t="b">
        <f t="shared" si="4"/>
        <v>0</v>
      </c>
      <c r="AG2481" s="20" t="b">
        <f t="shared" si="5"/>
        <v>0</v>
      </c>
      <c r="AH2481" s="20" t="b">
        <f t="shared" si="6"/>
        <v>0</v>
      </c>
      <c r="AI2481" s="20" t="b">
        <f t="shared" si="7"/>
        <v>0</v>
      </c>
      <c r="AJ2481" s="20"/>
      <c r="AK2481" s="20"/>
      <c r="AL2481" s="20"/>
      <c r="AM2481" s="20"/>
      <c r="AN2481" s="20"/>
      <c r="AO2481" s="20"/>
      <c r="AP2481" s="20"/>
      <c r="AQ2481" s="20"/>
      <c r="AR2481" s="23"/>
      <c r="AS2481" s="23"/>
      <c r="AT2481" s="23"/>
      <c r="AU2481" s="23"/>
      <c r="AV2481" s="23"/>
    </row>
    <row r="2482" ht="15.75" customHeight="1">
      <c r="A2482" s="17" t="str">
        <f t="shared" si="1"/>
        <v>Mexico-The Americas2009</v>
      </c>
      <c r="B2482" s="17" t="s">
        <v>286</v>
      </c>
      <c r="C2482" s="18" t="s">
        <v>259</v>
      </c>
      <c r="D2482" s="19" t="s">
        <v>88</v>
      </c>
      <c r="E2482" s="17">
        <v>3.6591661E10</v>
      </c>
      <c r="F2482" s="18">
        <v>0.064</v>
      </c>
      <c r="G2482" s="18">
        <v>526.0</v>
      </c>
      <c r="H2482" s="18">
        <v>0.071</v>
      </c>
      <c r="I2482" s="20">
        <f t="array" ref="I2482:J2482">IFNA(VLOOKUP(A2482,ENERGY!$A$2:$F$2692,{5,6},0),0)</f>
        <v>170263</v>
      </c>
      <c r="J2482" s="20">
        <v>435046.0</v>
      </c>
      <c r="K2482" s="20">
        <f t="array" ref="K2482:S2482">VLOOKUP(A2482,'HUMAN RESOURCES'!$A$2:$M$2692,{2,3,4,5,6,7,8,9,10},0)</f>
        <v>0.02</v>
      </c>
      <c r="L2482" s="20">
        <v>0.015</v>
      </c>
      <c r="M2482" s="20">
        <v>79.0</v>
      </c>
      <c r="N2482" s="20">
        <v>74.0</v>
      </c>
      <c r="O2482" s="20">
        <v>0.305</v>
      </c>
      <c r="P2482" s="20">
        <v>0.636</v>
      </c>
      <c r="Q2482" s="20">
        <v>0.058</v>
      </c>
      <c r="R2482" s="20">
        <v>1.16422752E8</v>
      </c>
      <c r="S2482" s="20">
        <v>0.775</v>
      </c>
      <c r="T2482" s="20">
        <f t="array" ref="T2482:U2482">VLOOKUP(A2482,TOURISM!$A$2:$F$2692,{3,6},0)</f>
        <v>12542000000</v>
      </c>
      <c r="U2482" s="20">
        <v>8.737E9</v>
      </c>
      <c r="V2482" s="20">
        <f t="array" ref="V2482:AA2482">VLOOKUP(A2482,BUSINESS!$A$2:$J$2692,{4,5,6,7,8,9},0)</f>
        <v>0.51</v>
      </c>
      <c r="W2482" s="20">
        <v>11.0</v>
      </c>
      <c r="X2482" s="20"/>
      <c r="Y2482" s="20">
        <v>517.0</v>
      </c>
      <c r="Z2482" s="20">
        <v>0.263</v>
      </c>
      <c r="AA2482" s="20">
        <v>0.715</v>
      </c>
      <c r="AB2482" s="21">
        <f t="shared" si="706"/>
        <v>314.2999145</v>
      </c>
      <c r="AC2482" s="20">
        <f t="shared" ref="AC2482:AC2484" si="806">I2482/R2482</f>
        <v>0.001462454693</v>
      </c>
      <c r="AD2482" s="20">
        <f t="shared" ref="AD2482:AD2484" si="807">J2482/R2482</f>
        <v>0.003736778186</v>
      </c>
      <c r="AE2482" s="20">
        <f t="shared" si="779"/>
        <v>75.04546878</v>
      </c>
      <c r="AF2482" s="22" t="b">
        <f t="shared" si="4"/>
        <v>0</v>
      </c>
      <c r="AG2482" s="20" t="b">
        <f t="shared" si="5"/>
        <v>0</v>
      </c>
      <c r="AH2482" s="20" t="b">
        <f t="shared" si="6"/>
        <v>0</v>
      </c>
      <c r="AI2482" s="20" t="b">
        <f t="shared" si="7"/>
        <v>0</v>
      </c>
      <c r="AJ2482" s="20"/>
      <c r="AK2482" s="20"/>
      <c r="AL2482" s="20"/>
      <c r="AM2482" s="20"/>
      <c r="AN2482" s="20"/>
      <c r="AO2482" s="20"/>
      <c r="AP2482" s="20"/>
      <c r="AQ2482" s="20"/>
      <c r="AR2482" s="23"/>
      <c r="AS2482" s="23"/>
      <c r="AT2482" s="23"/>
      <c r="AU2482" s="23"/>
      <c r="AV2482" s="23"/>
    </row>
    <row r="2483" ht="15.75" customHeight="1">
      <c r="A2483" s="17" t="str">
        <f t="shared" si="1"/>
        <v>Mexico-The Americas2010</v>
      </c>
      <c r="B2483" s="17" t="s">
        <v>286</v>
      </c>
      <c r="C2483" s="18" t="s">
        <v>259</v>
      </c>
      <c r="D2483" s="19" t="s">
        <v>89</v>
      </c>
      <c r="E2483" s="17">
        <v>3.6627901762E10</v>
      </c>
      <c r="F2483" s="18">
        <v>0.063</v>
      </c>
      <c r="G2483" s="18">
        <v>603.0</v>
      </c>
      <c r="H2483" s="18">
        <v>0.053</v>
      </c>
      <c r="I2483" s="20">
        <f t="array" ref="I2483:J2483">IFNA(VLOOKUP(A2483,ENERGY!$A$2:$F$2692,{5,6},0),0)</f>
        <v>153665</v>
      </c>
      <c r="J2483" s="20">
        <v>405633.0</v>
      </c>
      <c r="K2483" s="20">
        <f t="array" ref="K2483:S2483">VLOOKUP(A2483,'HUMAN RESOURCES'!$A$2:$M$2692,{2,3,4,5,6,7,8,9,10},0)</f>
        <v>0.02</v>
      </c>
      <c r="L2483" s="20">
        <v>0.014</v>
      </c>
      <c r="M2483" s="20">
        <v>79.0</v>
      </c>
      <c r="N2483" s="20">
        <v>74.0</v>
      </c>
      <c r="O2483" s="20">
        <v>0.3</v>
      </c>
      <c r="P2483" s="20">
        <v>0.64</v>
      </c>
      <c r="Q2483" s="20">
        <v>0.06</v>
      </c>
      <c r="R2483" s="20">
        <v>1.17886404E8</v>
      </c>
      <c r="S2483" s="20">
        <v>0.778</v>
      </c>
      <c r="T2483" s="20">
        <f t="array" ref="T2483:U2483">VLOOKUP(A2483,TOURISM!$A$2:$F$2692,{3,6},0)</f>
        <v>12628000000</v>
      </c>
      <c r="U2483" s="20">
        <v>9.001E9</v>
      </c>
      <c r="V2483" s="20">
        <f t="array" ref="V2483:AA2483">VLOOKUP(A2483,BUSINESS!$A$2:$J$2692,{4,5,6,7,8,9},0)</f>
        <v>0.505</v>
      </c>
      <c r="W2483" s="20">
        <v>7.0</v>
      </c>
      <c r="X2483" s="20"/>
      <c r="Y2483" s="20">
        <v>404.0</v>
      </c>
      <c r="Z2483" s="20">
        <v>0.311</v>
      </c>
      <c r="AA2483" s="20">
        <v>0.775</v>
      </c>
      <c r="AB2483" s="21">
        <f t="shared" si="706"/>
        <v>310.705056</v>
      </c>
      <c r="AC2483" s="20">
        <f t="shared" si="806"/>
        <v>0.001303500614</v>
      </c>
      <c r="AD2483" s="20">
        <f t="shared" si="807"/>
        <v>0.003440880256</v>
      </c>
      <c r="AE2483" s="20">
        <f t="shared" si="779"/>
        <v>76.35316453</v>
      </c>
      <c r="AF2483" s="22" t="b">
        <f t="shared" si="4"/>
        <v>0</v>
      </c>
      <c r="AG2483" s="20" t="b">
        <f t="shared" si="5"/>
        <v>0</v>
      </c>
      <c r="AH2483" s="20" t="b">
        <f t="shared" si="6"/>
        <v>0</v>
      </c>
      <c r="AI2483" s="20" t="b">
        <f t="shared" si="7"/>
        <v>0</v>
      </c>
      <c r="AJ2483" s="20"/>
      <c r="AK2483" s="20"/>
      <c r="AL2483" s="20"/>
      <c r="AM2483" s="20"/>
      <c r="AN2483" s="20"/>
      <c r="AO2483" s="20"/>
      <c r="AP2483" s="20"/>
      <c r="AQ2483" s="20"/>
      <c r="AR2483" s="23"/>
      <c r="AS2483" s="23"/>
      <c r="AT2483" s="23"/>
      <c r="AU2483" s="23"/>
      <c r="AV2483" s="23"/>
    </row>
    <row r="2484" ht="15.75" customHeight="1">
      <c r="A2484" s="17" t="str">
        <f t="shared" si="1"/>
        <v>Mexico-The Americas2011</v>
      </c>
      <c r="B2484" s="17" t="s">
        <v>286</v>
      </c>
      <c r="C2484" s="18" t="s">
        <v>259</v>
      </c>
      <c r="D2484" s="19" t="s">
        <v>90</v>
      </c>
      <c r="E2484" s="17">
        <v>3.6634742799E10</v>
      </c>
      <c r="F2484" s="18">
        <v>0.06</v>
      </c>
      <c r="G2484" s="18">
        <v>609.0</v>
      </c>
      <c r="H2484" s="18">
        <v>0.049</v>
      </c>
      <c r="I2484" s="20">
        <f t="array" ref="I2484:J2484">IFNA(VLOOKUP(A2484,ENERGY!$A$2:$F$2692,{5,6},0),0)</f>
        <v>172307</v>
      </c>
      <c r="J2484" s="20">
        <v>441796.0</v>
      </c>
      <c r="K2484" s="20">
        <f t="array" ref="K2484:S2484">VLOOKUP(A2484,'HUMAN RESOURCES'!$A$2:$M$2692,{2,3,4,5,6,7,8,9,10},0)</f>
        <v>0.019</v>
      </c>
      <c r="L2484" s="20">
        <v>0.014</v>
      </c>
      <c r="M2484" s="20">
        <v>79.0</v>
      </c>
      <c r="N2484" s="20">
        <v>75.0</v>
      </c>
      <c r="O2484" s="20">
        <v>0.295</v>
      </c>
      <c r="P2484" s="20">
        <v>0.643</v>
      </c>
      <c r="Q2484" s="20">
        <v>0.061</v>
      </c>
      <c r="R2484" s="20">
        <v>1.19361233E8</v>
      </c>
      <c r="S2484" s="20">
        <v>0.781</v>
      </c>
      <c r="T2484" s="20">
        <f t="array" ref="T2484:U2484">VLOOKUP(A2484,TOURISM!$A$2:$F$2692,{3,6},0)</f>
        <v>12458000000</v>
      </c>
      <c r="U2484" s="20">
        <v>9.704E9</v>
      </c>
      <c r="V2484" s="20">
        <f t="array" ref="V2484:AA2484">VLOOKUP(A2484,BUSINESS!$A$2:$J$2692,{4,5,6,7,8,9},0)</f>
        <v>0.527</v>
      </c>
      <c r="W2484" s="20">
        <v>6.0</v>
      </c>
      <c r="X2484" s="20"/>
      <c r="Y2484" s="20">
        <v>347.0</v>
      </c>
      <c r="Z2484" s="20">
        <v>0.372</v>
      </c>
      <c r="AA2484" s="20">
        <v>0.792</v>
      </c>
      <c r="AB2484" s="21">
        <f t="shared" si="706"/>
        <v>306.9232939</v>
      </c>
      <c r="AC2484" s="20">
        <f t="shared" si="806"/>
        <v>0.001443575905</v>
      </c>
      <c r="AD2484" s="20">
        <f t="shared" si="807"/>
        <v>0.003701335759</v>
      </c>
      <c r="AE2484" s="20">
        <f t="shared" si="779"/>
        <v>81.29942827</v>
      </c>
      <c r="AF2484" s="22" t="b">
        <f t="shared" si="4"/>
        <v>0</v>
      </c>
      <c r="AG2484" s="20" t="b">
        <f t="shared" si="5"/>
        <v>0</v>
      </c>
      <c r="AH2484" s="20" t="b">
        <f t="shared" si="6"/>
        <v>0</v>
      </c>
      <c r="AI2484" s="20" t="b">
        <f t="shared" si="7"/>
        <v>0</v>
      </c>
      <c r="AJ2484" s="20"/>
      <c r="AK2484" s="20"/>
      <c r="AL2484" s="20"/>
      <c r="AM2484" s="20"/>
      <c r="AN2484" s="20"/>
      <c r="AO2484" s="20"/>
      <c r="AP2484" s="20"/>
      <c r="AQ2484" s="20"/>
      <c r="AR2484" s="23"/>
      <c r="AS2484" s="23"/>
      <c r="AT2484" s="23"/>
      <c r="AU2484" s="23"/>
      <c r="AV2484" s="23"/>
    </row>
    <row r="2485" ht="15.75" customHeight="1">
      <c r="A2485" s="17" t="str">
        <f t="shared" si="1"/>
        <v>Mexico-The Americas2012</v>
      </c>
      <c r="B2485" s="17" t="s">
        <v>286</v>
      </c>
      <c r="C2485" s="18" t="s">
        <v>259</v>
      </c>
      <c r="D2485" s="19" t="s">
        <v>91</v>
      </c>
      <c r="E2485" s="17">
        <v>3.6709511568E10</v>
      </c>
      <c r="F2485" s="18">
        <v>0.061</v>
      </c>
      <c r="G2485" s="18">
        <v>618.0</v>
      </c>
      <c r="H2485" s="18">
        <v>0.047</v>
      </c>
      <c r="I2485" s="20">
        <f t="array" ref="I2485:J2485">IFNA(VLOOKUP(A2485,ENERGY!$A$2:$F$2692,{5,6},0),0)</f>
        <v>0</v>
      </c>
      <c r="J2485" s="20">
        <v>0.0</v>
      </c>
      <c r="K2485" s="20">
        <f t="array" ref="K2485:S2485">VLOOKUP(A2485,'HUMAN RESOURCES'!$A$2:$M$2692,{2,3,4,5,6,7,8,9,10},0)</f>
        <v>0.019</v>
      </c>
      <c r="L2485" s="20">
        <v>0.013</v>
      </c>
      <c r="M2485" s="20">
        <v>80.0</v>
      </c>
      <c r="N2485" s="20">
        <v>75.0</v>
      </c>
      <c r="O2485" s="20">
        <v>0.29</v>
      </c>
      <c r="P2485" s="20">
        <v>0.647</v>
      </c>
      <c r="Q2485" s="20">
        <v>0.063</v>
      </c>
      <c r="R2485" s="20">
        <v>1.20847477E8</v>
      </c>
      <c r="S2485" s="20">
        <v>0.784</v>
      </c>
      <c r="T2485" s="20">
        <f t="array" ref="T2485:U2485">VLOOKUP(A2485,TOURISM!$A$2:$F$2692,{3,6},0)</f>
        <v>13320000000</v>
      </c>
      <c r="U2485" s="20">
        <v>1.0735E10</v>
      </c>
      <c r="V2485" s="20">
        <f t="array" ref="V2485:AA2485">VLOOKUP(A2485,BUSINESS!$A$2:$J$2692,{4,5,6,7,8,9},0)</f>
        <v>0.525</v>
      </c>
      <c r="W2485" s="20">
        <v>6.0</v>
      </c>
      <c r="X2485" s="20">
        <v>51.0</v>
      </c>
      <c r="Y2485" s="20">
        <v>337.0</v>
      </c>
      <c r="Z2485" s="20">
        <v>0.398</v>
      </c>
      <c r="AA2485" s="20">
        <v>0.834</v>
      </c>
      <c r="AB2485" s="21">
        <f t="shared" si="706"/>
        <v>303.7672981</v>
      </c>
      <c r="AC2485" s="20"/>
      <c r="AD2485" s="20"/>
      <c r="AE2485" s="20">
        <f t="shared" si="779"/>
        <v>88.83098155</v>
      </c>
      <c r="AF2485" s="22" t="b">
        <f t="shared" si="4"/>
        <v>0</v>
      </c>
      <c r="AG2485" s="20" t="b">
        <f t="shared" si="5"/>
        <v>0</v>
      </c>
      <c r="AH2485" s="20" t="b">
        <f t="shared" si="6"/>
        <v>0</v>
      </c>
      <c r="AI2485" s="20" t="b">
        <f t="shared" si="7"/>
        <v>0</v>
      </c>
      <c r="AJ2485" s="20"/>
      <c r="AK2485" s="20"/>
      <c r="AL2485" s="20"/>
      <c r="AM2485" s="20"/>
      <c r="AN2485" s="20"/>
      <c r="AO2485" s="20"/>
      <c r="AP2485" s="20"/>
      <c r="AQ2485" s="20"/>
      <c r="AR2485" s="23"/>
      <c r="AS2485" s="23"/>
      <c r="AT2485" s="23"/>
      <c r="AU2485" s="23"/>
      <c r="AV2485" s="23"/>
    </row>
    <row r="2486" ht="15.75" customHeight="1">
      <c r="A2486" s="17" t="str">
        <f t="shared" si="1"/>
        <v>Nicaragua-The Americas2000</v>
      </c>
      <c r="B2486" s="17" t="s">
        <v>287</v>
      </c>
      <c r="C2486" s="18" t="s">
        <v>259</v>
      </c>
      <c r="D2486" s="19" t="s">
        <v>76</v>
      </c>
      <c r="E2486" s="17">
        <v>6.4883060726E10</v>
      </c>
      <c r="F2486" s="18">
        <v>0.054</v>
      </c>
      <c r="G2486" s="18">
        <v>54.0</v>
      </c>
      <c r="H2486" s="18">
        <v>0.181</v>
      </c>
      <c r="I2486" s="20" t="str">
        <f t="array" ref="I2486:J2486">IFNA(VLOOKUP(A2486,ENERGY!$A$2:$F$2692,{5,6},0),0)</f>
        <v/>
      </c>
      <c r="J2486" s="20"/>
      <c r="K2486" s="20">
        <f t="array" ref="K2486:S2486">VLOOKUP(A2486,'HUMAN RESOURCES'!$A$2:$M$2692,{2,3,4,5,6,7,8,9,10},0)</f>
        <v>0.028</v>
      </c>
      <c r="L2486" s="20">
        <v>0.033</v>
      </c>
      <c r="M2486" s="20">
        <v>72.0</v>
      </c>
      <c r="N2486" s="20">
        <v>67.0</v>
      </c>
      <c r="O2486" s="20">
        <v>0.409</v>
      </c>
      <c r="P2486" s="20">
        <v>0.554</v>
      </c>
      <c r="Q2486" s="20">
        <v>0.037</v>
      </c>
      <c r="R2486" s="20">
        <v>5100920.0</v>
      </c>
      <c r="S2486" s="20">
        <v>0.547</v>
      </c>
      <c r="T2486" s="20">
        <f t="array" ref="T2486:U2486">VLOOKUP(A2486,TOURISM!$A$2:$F$2692,{3,6},0)</f>
        <v>129000000</v>
      </c>
      <c r="U2486" s="20">
        <v>1.26E8</v>
      </c>
      <c r="V2486" s="20" t="str">
        <f t="array" ref="V2486:AA2486">VLOOKUP(A2486,BUSINESS!$A$2:$J$2692,{4,5,6,7,8,9},0)</f>
        <v/>
      </c>
      <c r="W2486" s="20"/>
      <c r="X2486" s="20"/>
      <c r="Y2486" s="20"/>
      <c r="Z2486" s="20">
        <v>0.01</v>
      </c>
      <c r="AA2486" s="20">
        <v>0.018</v>
      </c>
      <c r="AB2486" s="21">
        <f t="shared" si="706"/>
        <v>12719.8742</v>
      </c>
      <c r="AC2486" s="20"/>
      <c r="AD2486" s="20"/>
      <c r="AE2486" s="20">
        <f t="shared" si="779"/>
        <v>24.70142641</v>
      </c>
      <c r="AF2486" s="22" t="b">
        <f t="shared" si="4"/>
        <v>0</v>
      </c>
      <c r="AG2486" s="20" t="b">
        <f t="shared" si="5"/>
        <v>0</v>
      </c>
      <c r="AH2486" s="20" t="b">
        <f t="shared" si="6"/>
        <v>0</v>
      </c>
      <c r="AI2486" s="20" t="b">
        <f t="shared" si="7"/>
        <v>0</v>
      </c>
      <c r="AJ2486" s="20"/>
      <c r="AK2486" s="20"/>
      <c r="AL2486" s="20"/>
      <c r="AM2486" s="20"/>
      <c r="AN2486" s="20"/>
      <c r="AO2486" s="20"/>
      <c r="AP2486" s="20"/>
      <c r="AQ2486" s="20"/>
      <c r="AR2486" s="23"/>
      <c r="AS2486" s="23"/>
      <c r="AT2486" s="23"/>
      <c r="AU2486" s="23"/>
      <c r="AV2486" s="23"/>
    </row>
    <row r="2487" ht="15.75" customHeight="1">
      <c r="A2487" s="17" t="str">
        <f t="shared" si="1"/>
        <v>Nicaragua-The Americas2001</v>
      </c>
      <c r="B2487" s="17" t="s">
        <v>287</v>
      </c>
      <c r="C2487" s="18" t="s">
        <v>259</v>
      </c>
      <c r="D2487" s="19" t="s">
        <v>77</v>
      </c>
      <c r="E2487" s="17">
        <v>6.5141035028E10</v>
      </c>
      <c r="F2487" s="18">
        <v>0.053</v>
      </c>
      <c r="G2487" s="18">
        <v>54.0</v>
      </c>
      <c r="H2487" s="18">
        <v>0.186</v>
      </c>
      <c r="I2487" s="20">
        <f t="array" ref="I2487:J2487">IFNA(VLOOKUP(A2487,ENERGY!$A$2:$F$2692,{5,6},0),0)</f>
        <v>3038</v>
      </c>
      <c r="J2487" s="20"/>
      <c r="K2487" s="20">
        <f t="array" ref="K2487:S2487">VLOOKUP(A2487,'HUMAN RESOURCES'!$A$2:$M$2692,{2,3,4,5,6,7,8,9,10},0)</f>
        <v>0.027</v>
      </c>
      <c r="L2487" s="20">
        <v>0.031</v>
      </c>
      <c r="M2487" s="20">
        <v>73.0</v>
      </c>
      <c r="N2487" s="20">
        <v>67.0</v>
      </c>
      <c r="O2487" s="20">
        <v>0.403</v>
      </c>
      <c r="P2487" s="20">
        <v>0.559</v>
      </c>
      <c r="Q2487" s="20">
        <v>0.038</v>
      </c>
      <c r="R2487" s="20">
        <v>5176685.0</v>
      </c>
      <c r="S2487" s="20">
        <v>0.55</v>
      </c>
      <c r="T2487" s="20">
        <f t="array" ref="T2487:U2487">VLOOKUP(A2487,TOURISM!$A$2:$F$2692,{3,6},0)</f>
        <v>135000000</v>
      </c>
      <c r="U2487" s="20">
        <v>1.28E8</v>
      </c>
      <c r="V2487" s="20" t="str">
        <f t="array" ref="V2487:AA2487">VLOOKUP(A2487,BUSINESS!$A$2:$J$2692,{4,5,6,7,8,9},0)</f>
        <v/>
      </c>
      <c r="W2487" s="20"/>
      <c r="X2487" s="20"/>
      <c r="Y2487" s="20"/>
      <c r="Z2487" s="20">
        <v>0.014</v>
      </c>
      <c r="AA2487" s="20">
        <v>0.032</v>
      </c>
      <c r="AB2487" s="21">
        <f t="shared" si="706"/>
        <v>12583.54237</v>
      </c>
      <c r="AC2487" s="20">
        <f t="shared" ref="AC2487:AC2490" si="808">I2487/R2487</f>
        <v>0.0005868620555</v>
      </c>
      <c r="AD2487" s="20"/>
      <c r="AE2487" s="20">
        <f t="shared" si="779"/>
        <v>24.72624855</v>
      </c>
      <c r="AF2487" s="22" t="b">
        <f t="shared" si="4"/>
        <v>0</v>
      </c>
      <c r="AG2487" s="20" t="b">
        <f t="shared" si="5"/>
        <v>0</v>
      </c>
      <c r="AH2487" s="20" t="b">
        <f t="shared" si="6"/>
        <v>0</v>
      </c>
      <c r="AI2487" s="20" t="b">
        <f t="shared" si="7"/>
        <v>0</v>
      </c>
      <c r="AJ2487" s="20"/>
      <c r="AK2487" s="20"/>
      <c r="AL2487" s="20"/>
      <c r="AM2487" s="20"/>
      <c r="AN2487" s="20"/>
      <c r="AO2487" s="20"/>
      <c r="AP2487" s="20"/>
      <c r="AQ2487" s="20"/>
      <c r="AR2487" s="23"/>
      <c r="AS2487" s="23"/>
      <c r="AT2487" s="23"/>
      <c r="AU2487" s="23"/>
      <c r="AV2487" s="23"/>
    </row>
    <row r="2488" ht="15.75" customHeight="1">
      <c r="A2488" s="17" t="str">
        <f t="shared" si="1"/>
        <v>Nicaragua-The Americas2002</v>
      </c>
      <c r="B2488" s="17" t="s">
        <v>287</v>
      </c>
      <c r="C2488" s="18" t="s">
        <v>259</v>
      </c>
      <c r="D2488" s="19" t="s">
        <v>79</v>
      </c>
      <c r="E2488" s="17">
        <v>6.5632237471E10</v>
      </c>
      <c r="F2488" s="18">
        <v>0.057</v>
      </c>
      <c r="G2488" s="18">
        <v>57.0</v>
      </c>
      <c r="H2488" s="18">
        <v>0.183</v>
      </c>
      <c r="I2488" s="20">
        <f t="array" ref="I2488:J2488">IFNA(VLOOKUP(A2488,ENERGY!$A$2:$F$2692,{5,6},0),0)</f>
        <v>2951</v>
      </c>
      <c r="J2488" s="20">
        <v>4547.0</v>
      </c>
      <c r="K2488" s="20">
        <f t="array" ref="K2488:S2488">VLOOKUP(A2488,'HUMAN RESOURCES'!$A$2:$M$2692,{2,3,4,5,6,7,8,9,10},0)</f>
        <v>0.027</v>
      </c>
      <c r="L2488" s="20">
        <v>0.03</v>
      </c>
      <c r="M2488" s="20">
        <v>74.0</v>
      </c>
      <c r="N2488" s="20">
        <v>68.0</v>
      </c>
      <c r="O2488" s="20">
        <v>0.397</v>
      </c>
      <c r="P2488" s="20">
        <v>0.565</v>
      </c>
      <c r="Q2488" s="20">
        <v>0.039</v>
      </c>
      <c r="R2488" s="20">
        <v>5248577.0</v>
      </c>
      <c r="S2488" s="20">
        <v>0.552</v>
      </c>
      <c r="T2488" s="20">
        <f t="array" ref="T2488:U2488">VLOOKUP(A2488,TOURISM!$A$2:$F$2692,{3,6},0)</f>
        <v>135000000</v>
      </c>
      <c r="U2488" s="20">
        <v>1.25E8</v>
      </c>
      <c r="V2488" s="20" t="str">
        <f t="array" ref="V2488:AA2488">VLOOKUP(A2488,BUSINESS!$A$2:$J$2692,{4,5,6,7,8,9},0)</f>
        <v/>
      </c>
      <c r="W2488" s="20"/>
      <c r="X2488" s="20"/>
      <c r="Y2488" s="20"/>
      <c r="Z2488" s="20">
        <v>0.017</v>
      </c>
      <c r="AA2488" s="20">
        <v>0.045</v>
      </c>
      <c r="AB2488" s="21">
        <f t="shared" si="706"/>
        <v>12504.76795</v>
      </c>
      <c r="AC2488" s="20">
        <f t="shared" si="808"/>
        <v>0.000562247634</v>
      </c>
      <c r="AD2488" s="20">
        <f t="shared" ref="AD2488:AD2490" si="809">J2488/R2488</f>
        <v>0.0008663300548</v>
      </c>
      <c r="AE2488" s="20">
        <f t="shared" si="779"/>
        <v>23.81597907</v>
      </c>
      <c r="AF2488" s="22" t="b">
        <f t="shared" si="4"/>
        <v>0</v>
      </c>
      <c r="AG2488" s="20" t="b">
        <f t="shared" si="5"/>
        <v>0</v>
      </c>
      <c r="AH2488" s="20" t="b">
        <f t="shared" si="6"/>
        <v>0</v>
      </c>
      <c r="AI2488" s="20" t="b">
        <f t="shared" si="7"/>
        <v>0</v>
      </c>
      <c r="AJ2488" s="20"/>
      <c r="AK2488" s="20"/>
      <c r="AL2488" s="20"/>
      <c r="AM2488" s="20"/>
      <c r="AN2488" s="20"/>
      <c r="AO2488" s="20"/>
      <c r="AP2488" s="20"/>
      <c r="AQ2488" s="20"/>
      <c r="AR2488" s="23"/>
      <c r="AS2488" s="23"/>
      <c r="AT2488" s="23"/>
      <c r="AU2488" s="23"/>
      <c r="AV2488" s="23"/>
    </row>
    <row r="2489" ht="15.75" customHeight="1">
      <c r="A2489" s="17" t="str">
        <f t="shared" si="1"/>
        <v>Nicaragua-The Americas2003</v>
      </c>
      <c r="B2489" s="17" t="s">
        <v>287</v>
      </c>
      <c r="C2489" s="18" t="s">
        <v>259</v>
      </c>
      <c r="D2489" s="19" t="s">
        <v>81</v>
      </c>
      <c r="E2489" s="17">
        <v>6.5637107776E10</v>
      </c>
      <c r="F2489" s="18">
        <v>0.061</v>
      </c>
      <c r="G2489" s="18">
        <v>61.0</v>
      </c>
      <c r="H2489" s="18">
        <v>0.155</v>
      </c>
      <c r="I2489" s="20">
        <f t="array" ref="I2489:J2489">IFNA(VLOOKUP(A2489,ENERGY!$A$2:$F$2692,{5,6},0),0)</f>
        <v>2903</v>
      </c>
      <c r="J2489" s="20">
        <v>4496.0</v>
      </c>
      <c r="K2489" s="20">
        <f t="array" ref="K2489:S2489">VLOOKUP(A2489,'HUMAN RESOURCES'!$A$2:$M$2692,{2,3,4,5,6,7,8,9,10},0)</f>
        <v>0.026</v>
      </c>
      <c r="L2489" s="20">
        <v>0.029</v>
      </c>
      <c r="M2489" s="20">
        <v>74.0</v>
      </c>
      <c r="N2489" s="20">
        <v>68.0</v>
      </c>
      <c r="O2489" s="20">
        <v>0.391</v>
      </c>
      <c r="P2489" s="20">
        <v>0.57</v>
      </c>
      <c r="Q2489" s="20">
        <v>0.039</v>
      </c>
      <c r="R2489" s="20">
        <v>5317878.0</v>
      </c>
      <c r="S2489" s="20">
        <v>0.555</v>
      </c>
      <c r="T2489" s="20">
        <f t="array" ref="T2489:U2489">VLOOKUP(A2489,TOURISM!$A$2:$F$2692,{3,6},0)</f>
        <v>160000000</v>
      </c>
      <c r="U2489" s="20">
        <v>1.39E8</v>
      </c>
      <c r="V2489" s="20" t="str">
        <f t="array" ref="V2489:AA2489">VLOOKUP(A2489,BUSINESS!$A$2:$J$2692,{4,5,6,7,8,9},0)</f>
        <v/>
      </c>
      <c r="W2489" s="20">
        <v>46.0</v>
      </c>
      <c r="X2489" s="20"/>
      <c r="Y2489" s="20"/>
      <c r="Z2489" s="20">
        <v>0.019</v>
      </c>
      <c r="AA2489" s="20">
        <v>0.088</v>
      </c>
      <c r="AB2489" s="21">
        <f t="shared" si="706"/>
        <v>12342.72538</v>
      </c>
      <c r="AC2489" s="20">
        <f t="shared" si="808"/>
        <v>0.0005458944338</v>
      </c>
      <c r="AD2489" s="20">
        <f t="shared" si="809"/>
        <v>0.0008454500084</v>
      </c>
      <c r="AE2489" s="20">
        <f t="shared" si="779"/>
        <v>26.13824537</v>
      </c>
      <c r="AF2489" s="22" t="b">
        <f t="shared" si="4"/>
        <v>0</v>
      </c>
      <c r="AG2489" s="20" t="b">
        <f t="shared" si="5"/>
        <v>0</v>
      </c>
      <c r="AH2489" s="20" t="b">
        <f t="shared" si="6"/>
        <v>0</v>
      </c>
      <c r="AI2489" s="20" t="b">
        <f t="shared" si="7"/>
        <v>0</v>
      </c>
      <c r="AJ2489" s="20"/>
      <c r="AK2489" s="20"/>
      <c r="AL2489" s="20"/>
      <c r="AM2489" s="20"/>
      <c r="AN2489" s="20"/>
      <c r="AO2489" s="20"/>
      <c r="AP2489" s="20"/>
      <c r="AQ2489" s="20"/>
      <c r="AR2489" s="23"/>
      <c r="AS2489" s="23"/>
      <c r="AT2489" s="23"/>
      <c r="AU2489" s="23"/>
      <c r="AV2489" s="23"/>
    </row>
    <row r="2490" ht="15.75" customHeight="1">
      <c r="A2490" s="17" t="str">
        <f t="shared" si="1"/>
        <v>Nicaragua-The Americas2004</v>
      </c>
      <c r="B2490" s="17" t="s">
        <v>287</v>
      </c>
      <c r="C2490" s="18" t="s">
        <v>259</v>
      </c>
      <c r="D2490" s="19" t="s">
        <v>83</v>
      </c>
      <c r="E2490" s="17">
        <v>6.5702520516E10</v>
      </c>
      <c r="F2490" s="18">
        <v>0.061</v>
      </c>
      <c r="G2490" s="18">
        <v>66.0</v>
      </c>
      <c r="H2490" s="18">
        <v>0.135</v>
      </c>
      <c r="I2490" s="20">
        <f t="array" ref="I2490:J2490">IFNA(VLOOKUP(A2490,ENERGY!$A$2:$F$2692,{5,6},0),0)</f>
        <v>2903</v>
      </c>
      <c r="J2490" s="20">
        <v>4386.0</v>
      </c>
      <c r="K2490" s="20">
        <f t="array" ref="K2490:S2490">VLOOKUP(A2490,'HUMAN RESOURCES'!$A$2:$M$2692,{2,3,4,5,6,7,8,9,10},0)</f>
        <v>0.026</v>
      </c>
      <c r="L2490" s="20">
        <v>0.027</v>
      </c>
      <c r="M2490" s="20">
        <v>75.0</v>
      </c>
      <c r="N2490" s="20">
        <v>69.0</v>
      </c>
      <c r="O2490" s="20">
        <v>0.384</v>
      </c>
      <c r="P2490" s="20">
        <v>0.575</v>
      </c>
      <c r="Q2490" s="20">
        <v>0.04</v>
      </c>
      <c r="R2490" s="20">
        <v>5386299.0</v>
      </c>
      <c r="S2490" s="20">
        <v>0.557</v>
      </c>
      <c r="T2490" s="20">
        <f t="array" ref="T2490:U2490">VLOOKUP(A2490,TOURISM!$A$2:$F$2692,{3,6},0)</f>
        <v>192000000</v>
      </c>
      <c r="U2490" s="20">
        <v>1.54E8</v>
      </c>
      <c r="V2490" s="20" t="str">
        <f t="array" ref="V2490:AA2490">VLOOKUP(A2490,BUSINESS!$A$2:$J$2692,{4,5,6,7,8,9},0)</f>
        <v/>
      </c>
      <c r="W2490" s="20">
        <v>39.0</v>
      </c>
      <c r="X2490" s="20"/>
      <c r="Y2490" s="20"/>
      <c r="Z2490" s="20">
        <v>0.023</v>
      </c>
      <c r="AA2490" s="20">
        <v>0.137</v>
      </c>
      <c r="AB2490" s="21">
        <f t="shared" si="706"/>
        <v>12198.08268</v>
      </c>
      <c r="AC2490" s="20">
        <f t="shared" si="808"/>
        <v>0.000538960054</v>
      </c>
      <c r="AD2490" s="20">
        <f t="shared" si="809"/>
        <v>0.0008142882525</v>
      </c>
      <c r="AE2490" s="20">
        <f t="shared" si="779"/>
        <v>28.59106039</v>
      </c>
      <c r="AF2490" s="22" t="b">
        <f t="shared" si="4"/>
        <v>0</v>
      </c>
      <c r="AG2490" s="20" t="b">
        <f t="shared" si="5"/>
        <v>0</v>
      </c>
      <c r="AH2490" s="20" t="b">
        <f t="shared" si="6"/>
        <v>0</v>
      </c>
      <c r="AI2490" s="20" t="b">
        <f t="shared" si="7"/>
        <v>0</v>
      </c>
      <c r="AJ2490" s="20"/>
      <c r="AK2490" s="20"/>
      <c r="AL2490" s="20"/>
      <c r="AM2490" s="20"/>
      <c r="AN2490" s="20"/>
      <c r="AO2490" s="20"/>
      <c r="AP2490" s="20"/>
      <c r="AQ2490" s="20"/>
      <c r="AR2490" s="23"/>
      <c r="AS2490" s="23"/>
      <c r="AT2490" s="23"/>
      <c r="AU2490" s="23"/>
      <c r="AV2490" s="23"/>
    </row>
    <row r="2491" ht="15.75" customHeight="1">
      <c r="A2491" s="17" t="str">
        <f t="shared" si="1"/>
        <v>Nicaragua-The Americas2005</v>
      </c>
      <c r="B2491" s="17" t="s">
        <v>287</v>
      </c>
      <c r="C2491" s="18" t="s">
        <v>259</v>
      </c>
      <c r="D2491" s="19" t="s">
        <v>84</v>
      </c>
      <c r="E2491" s="17">
        <v>6.59516272E10</v>
      </c>
      <c r="F2491" s="18">
        <v>0.061</v>
      </c>
      <c r="G2491" s="18">
        <v>71.0</v>
      </c>
      <c r="H2491" s="18">
        <v>0.121</v>
      </c>
      <c r="I2491" s="20">
        <f t="array" ref="I2491:J2491">IFNA(VLOOKUP(A2491,ENERGY!$A$2:$F$2692,{5,6},0),0)</f>
        <v>0</v>
      </c>
      <c r="J2491" s="20">
        <v>0.0</v>
      </c>
      <c r="K2491" s="20">
        <f t="array" ref="K2491:S2491">VLOOKUP(A2491,'HUMAN RESOURCES'!$A$2:$M$2692,{2,3,4,5,6,7,8,9,10},0)</f>
        <v>0.025</v>
      </c>
      <c r="L2491" s="20">
        <v>0.026</v>
      </c>
      <c r="M2491" s="20">
        <v>75.0</v>
      </c>
      <c r="N2491" s="20">
        <v>69.0</v>
      </c>
      <c r="O2491" s="20">
        <v>0.378</v>
      </c>
      <c r="P2491" s="20">
        <v>0.581</v>
      </c>
      <c r="Q2491" s="20">
        <v>0.041</v>
      </c>
      <c r="R2491" s="20">
        <v>5455219.0</v>
      </c>
      <c r="S2491" s="20">
        <v>0.559</v>
      </c>
      <c r="T2491" s="20">
        <f t="array" ref="T2491:U2491">VLOOKUP(A2491,TOURISM!$A$2:$F$2692,{3,6},0)</f>
        <v>206000000</v>
      </c>
      <c r="U2491" s="20">
        <v>1.62E8</v>
      </c>
      <c r="V2491" s="20">
        <f t="array" ref="V2491:AA2491">VLOOKUP(A2491,BUSINESS!$A$2:$J$2692,{4,5,6,7,8,9},0)</f>
        <v>0.635</v>
      </c>
      <c r="W2491" s="20">
        <v>39.0</v>
      </c>
      <c r="X2491" s="20"/>
      <c r="Y2491" s="20">
        <v>240.0</v>
      </c>
      <c r="Z2491" s="20">
        <v>0.026</v>
      </c>
      <c r="AA2491" s="20">
        <v>0.205</v>
      </c>
      <c r="AB2491" s="21">
        <f t="shared" si="706"/>
        <v>12089.63878</v>
      </c>
      <c r="AC2491" s="20"/>
      <c r="AD2491" s="20"/>
      <c r="AE2491" s="20">
        <f t="shared" si="779"/>
        <v>29.696333</v>
      </c>
      <c r="AF2491" s="22" t="b">
        <f t="shared" si="4"/>
        <v>0</v>
      </c>
      <c r="AG2491" s="20" t="b">
        <f t="shared" si="5"/>
        <v>0</v>
      </c>
      <c r="AH2491" s="20" t="b">
        <f t="shared" si="6"/>
        <v>0</v>
      </c>
      <c r="AI2491" s="20" t="b">
        <f t="shared" si="7"/>
        <v>0</v>
      </c>
      <c r="AJ2491" s="20"/>
      <c r="AK2491" s="20"/>
      <c r="AL2491" s="20"/>
      <c r="AM2491" s="20"/>
      <c r="AN2491" s="20"/>
      <c r="AO2491" s="20"/>
      <c r="AP2491" s="20"/>
      <c r="AQ2491" s="20"/>
      <c r="AR2491" s="23"/>
      <c r="AS2491" s="23"/>
      <c r="AT2491" s="23"/>
      <c r="AU2491" s="23"/>
      <c r="AV2491" s="23"/>
    </row>
    <row r="2492" ht="15.75" customHeight="1">
      <c r="A2492" s="17" t="str">
        <f t="shared" si="1"/>
        <v>Nicaragua-The Americas2006</v>
      </c>
      <c r="B2492" s="17" t="s">
        <v>287</v>
      </c>
      <c r="C2492" s="18" t="s">
        <v>259</v>
      </c>
      <c r="D2492" s="19" t="s">
        <v>85</v>
      </c>
      <c r="E2492" s="17">
        <v>6.6021205382E10</v>
      </c>
      <c r="F2492" s="18">
        <v>0.063</v>
      </c>
      <c r="G2492" s="18">
        <v>78.0</v>
      </c>
      <c r="H2492" s="18">
        <v>0.116</v>
      </c>
      <c r="I2492" s="20">
        <f t="array" ref="I2492:J2492">IFNA(VLOOKUP(A2492,ENERGY!$A$2:$F$2692,{5,6},0),0)</f>
        <v>2821</v>
      </c>
      <c r="J2492" s="20">
        <v>4426.0</v>
      </c>
      <c r="K2492" s="20">
        <f t="array" ref="K2492:S2492">VLOOKUP(A2492,'HUMAN RESOURCES'!$A$2:$M$2692,{2,3,4,5,6,7,8,9,10},0)</f>
        <v>0.025</v>
      </c>
      <c r="L2492" s="20">
        <v>0.025</v>
      </c>
      <c r="M2492" s="20">
        <v>75.0</v>
      </c>
      <c r="N2492" s="20">
        <v>69.0</v>
      </c>
      <c r="O2492" s="20">
        <v>0.371</v>
      </c>
      <c r="P2492" s="20">
        <v>0.587</v>
      </c>
      <c r="Q2492" s="20">
        <v>0.042</v>
      </c>
      <c r="R2492" s="20">
        <v>5524927.0</v>
      </c>
      <c r="S2492" s="20">
        <v>0.562</v>
      </c>
      <c r="T2492" s="20">
        <f t="array" ref="T2492:U2492">VLOOKUP(A2492,TOURISM!$A$2:$F$2692,{3,6},0)</f>
        <v>231000000</v>
      </c>
      <c r="U2492" s="20">
        <v>1.88E8</v>
      </c>
      <c r="V2492" s="20">
        <f t="array" ref="V2492:AA2492">VLOOKUP(A2492,BUSINESS!$A$2:$J$2692,{4,5,6,7,8,9},0)</f>
        <v>0.635</v>
      </c>
      <c r="W2492" s="20">
        <v>39.0</v>
      </c>
      <c r="X2492" s="20"/>
      <c r="Y2492" s="20">
        <v>240.0</v>
      </c>
      <c r="Z2492" s="20">
        <v>0.028</v>
      </c>
      <c r="AA2492" s="20">
        <v>0.331</v>
      </c>
      <c r="AB2492" s="21">
        <f t="shared" si="706"/>
        <v>11949.69732</v>
      </c>
      <c r="AC2492" s="20">
        <f>I2492/R2492</f>
        <v>0.0005105949816</v>
      </c>
      <c r="AD2492" s="20">
        <f>J2492/R2492</f>
        <v>0.0008010965575</v>
      </c>
      <c r="AE2492" s="20">
        <f t="shared" si="779"/>
        <v>34.02759892</v>
      </c>
      <c r="AF2492" s="22" t="b">
        <f t="shared" si="4"/>
        <v>0</v>
      </c>
      <c r="AG2492" s="20" t="b">
        <f t="shared" si="5"/>
        <v>0</v>
      </c>
      <c r="AH2492" s="20" t="b">
        <f t="shared" si="6"/>
        <v>0</v>
      </c>
      <c r="AI2492" s="20" t="b">
        <f t="shared" si="7"/>
        <v>0</v>
      </c>
      <c r="AJ2492" s="20"/>
      <c r="AK2492" s="20"/>
      <c r="AL2492" s="20"/>
      <c r="AM2492" s="20"/>
      <c r="AN2492" s="20"/>
      <c r="AO2492" s="20"/>
      <c r="AP2492" s="20"/>
      <c r="AQ2492" s="20"/>
      <c r="AR2492" s="23"/>
      <c r="AS2492" s="23"/>
      <c r="AT2492" s="23"/>
      <c r="AU2492" s="23"/>
      <c r="AV2492" s="23"/>
    </row>
    <row r="2493" ht="15.75" customHeight="1">
      <c r="A2493" s="17" t="str">
        <f t="shared" si="1"/>
        <v>Nicaragua-The Americas2007</v>
      </c>
      <c r="B2493" s="17" t="s">
        <v>287</v>
      </c>
      <c r="C2493" s="18" t="s">
        <v>259</v>
      </c>
      <c r="D2493" s="19" t="s">
        <v>86</v>
      </c>
      <c r="E2493" s="17">
        <v>6.6371664817E10</v>
      </c>
      <c r="F2493" s="18">
        <v>0.069</v>
      </c>
      <c r="G2493" s="18">
        <v>92.0</v>
      </c>
      <c r="H2493" s="18">
        <v>0.13</v>
      </c>
      <c r="I2493" s="20">
        <f t="array" ref="I2493:J2493">IFNA(VLOOKUP(A2493,ENERGY!$A$2:$F$2692,{5,6},0),0)</f>
        <v>0</v>
      </c>
      <c r="J2493" s="20">
        <v>0.0</v>
      </c>
      <c r="K2493" s="20">
        <f t="array" ref="K2493:S2493">VLOOKUP(A2493,'HUMAN RESOURCES'!$A$2:$M$2692,{2,3,4,5,6,7,8,9,10},0)</f>
        <v>0.025</v>
      </c>
      <c r="L2493" s="20">
        <v>0.024</v>
      </c>
      <c r="M2493" s="20">
        <v>76.0</v>
      </c>
      <c r="N2493" s="20">
        <v>70.0</v>
      </c>
      <c r="O2493" s="20">
        <v>0.364</v>
      </c>
      <c r="P2493" s="20">
        <v>0.592</v>
      </c>
      <c r="Q2493" s="20">
        <v>0.043</v>
      </c>
      <c r="R2493" s="20">
        <v>5595533.0</v>
      </c>
      <c r="S2493" s="20">
        <v>0.564</v>
      </c>
      <c r="T2493" s="20">
        <f t="array" ref="T2493:U2493">VLOOKUP(A2493,TOURISM!$A$2:$F$2692,{3,6},0)</f>
        <v>255000000</v>
      </c>
      <c r="U2493" s="20">
        <v>2.79E8</v>
      </c>
      <c r="V2493" s="20">
        <f t="array" ref="V2493:AA2493">VLOOKUP(A2493,BUSINESS!$A$2:$J$2692,{4,5,6,7,8,9},0)</f>
        <v>0.635</v>
      </c>
      <c r="W2493" s="20">
        <v>39.0</v>
      </c>
      <c r="X2493" s="20"/>
      <c r="Y2493" s="20">
        <v>240.0</v>
      </c>
      <c r="Z2493" s="20">
        <v>0.039</v>
      </c>
      <c r="AA2493" s="20">
        <v>0.447</v>
      </c>
      <c r="AB2493" s="21">
        <f t="shared" si="706"/>
        <v>11861.5447</v>
      </c>
      <c r="AC2493" s="20"/>
      <c r="AD2493" s="20"/>
      <c r="AE2493" s="20">
        <f t="shared" si="779"/>
        <v>49.86120178</v>
      </c>
      <c r="AF2493" s="22" t="b">
        <f t="shared" si="4"/>
        <v>0</v>
      </c>
      <c r="AG2493" s="20" t="b">
        <f t="shared" si="5"/>
        <v>0</v>
      </c>
      <c r="AH2493" s="20" t="b">
        <f t="shared" si="6"/>
        <v>0</v>
      </c>
      <c r="AI2493" s="20" t="b">
        <f t="shared" si="7"/>
        <v>0</v>
      </c>
      <c r="AJ2493" s="20"/>
      <c r="AK2493" s="20"/>
      <c r="AL2493" s="20"/>
      <c r="AM2493" s="20"/>
      <c r="AN2493" s="20"/>
      <c r="AO2493" s="20"/>
      <c r="AP2493" s="20"/>
      <c r="AQ2493" s="20"/>
      <c r="AR2493" s="23"/>
      <c r="AS2493" s="23"/>
      <c r="AT2493" s="23"/>
      <c r="AU2493" s="23"/>
      <c r="AV2493" s="23"/>
    </row>
    <row r="2494" ht="15.75" customHeight="1">
      <c r="A2494" s="17" t="str">
        <f t="shared" si="1"/>
        <v>Nicaragua-The Americas2008</v>
      </c>
      <c r="B2494" s="17" t="s">
        <v>287</v>
      </c>
      <c r="C2494" s="18" t="s">
        <v>259</v>
      </c>
      <c r="D2494" s="19" t="s">
        <v>87</v>
      </c>
      <c r="E2494" s="17">
        <v>6.6389489264E10</v>
      </c>
      <c r="F2494" s="18">
        <v>0.072</v>
      </c>
      <c r="G2494" s="18">
        <v>105.0</v>
      </c>
      <c r="H2494" s="18">
        <v>0.132</v>
      </c>
      <c r="I2494" s="20">
        <f t="array" ref="I2494:J2494">IFNA(VLOOKUP(A2494,ENERGY!$A$2:$F$2692,{5,6},0),0)</f>
        <v>2871</v>
      </c>
      <c r="J2494" s="20">
        <v>4595.0</v>
      </c>
      <c r="K2494" s="20">
        <f t="array" ref="K2494:S2494">VLOOKUP(A2494,'HUMAN RESOURCES'!$A$2:$M$2692,{2,3,4,5,6,7,8,9,10},0)</f>
        <v>0.025</v>
      </c>
      <c r="L2494" s="20">
        <v>0.024</v>
      </c>
      <c r="M2494" s="20">
        <v>76.0</v>
      </c>
      <c r="N2494" s="20">
        <v>70.0</v>
      </c>
      <c r="O2494" s="20">
        <v>0.358</v>
      </c>
      <c r="P2494" s="20">
        <v>0.598</v>
      </c>
      <c r="Q2494" s="20">
        <v>0.044</v>
      </c>
      <c r="R2494" s="20">
        <v>5667983.0</v>
      </c>
      <c r="S2494" s="20">
        <v>0.567</v>
      </c>
      <c r="T2494" s="20">
        <f t="array" ref="T2494:U2494">VLOOKUP(A2494,TOURISM!$A$2:$F$2692,{3,6},0)</f>
        <v>301000000</v>
      </c>
      <c r="U2494" s="20">
        <v>3.32E8</v>
      </c>
      <c r="V2494" s="20">
        <f t="array" ref="V2494:AA2494">VLOOKUP(A2494,BUSINESS!$A$2:$J$2692,{4,5,6,7,8,9},0)</f>
        <v>0.632</v>
      </c>
      <c r="W2494" s="20">
        <v>39.0</v>
      </c>
      <c r="X2494" s="20"/>
      <c r="Y2494" s="20">
        <v>240.0</v>
      </c>
      <c r="Z2494" s="20">
        <v>0.053</v>
      </c>
      <c r="AA2494" s="20">
        <v>0.548</v>
      </c>
      <c r="AB2494" s="21">
        <f t="shared" si="706"/>
        <v>11713.07135</v>
      </c>
      <c r="AC2494" s="20">
        <f t="shared" ref="AC2494:AC2495" si="810">I2494/R2494</f>
        <v>0.000506529395</v>
      </c>
      <c r="AD2494" s="20">
        <f t="shared" ref="AD2494:AD2495" si="811">J2494/R2494</f>
        <v>0.0008106940335</v>
      </c>
      <c r="AE2494" s="20">
        <f t="shared" si="779"/>
        <v>58.57462875</v>
      </c>
      <c r="AF2494" s="22" t="b">
        <f t="shared" si="4"/>
        <v>0</v>
      </c>
      <c r="AG2494" s="20" t="b">
        <f t="shared" si="5"/>
        <v>0</v>
      </c>
      <c r="AH2494" s="20" t="b">
        <f t="shared" si="6"/>
        <v>0</v>
      </c>
      <c r="AI2494" s="20" t="b">
        <f t="shared" si="7"/>
        <v>0</v>
      </c>
      <c r="AJ2494" s="20"/>
      <c r="AK2494" s="20"/>
      <c r="AL2494" s="20"/>
      <c r="AM2494" s="20"/>
      <c r="AN2494" s="20"/>
      <c r="AO2494" s="20"/>
      <c r="AP2494" s="20"/>
      <c r="AQ2494" s="20"/>
      <c r="AR2494" s="23"/>
      <c r="AS2494" s="23"/>
      <c r="AT2494" s="23"/>
      <c r="AU2494" s="23"/>
      <c r="AV2494" s="23"/>
    </row>
    <row r="2495" ht="15.75" customHeight="1">
      <c r="A2495" s="17" t="str">
        <f t="shared" si="1"/>
        <v>Nicaragua-The Americas2009</v>
      </c>
      <c r="B2495" s="17" t="s">
        <v>287</v>
      </c>
      <c r="C2495" s="18" t="s">
        <v>259</v>
      </c>
      <c r="D2495" s="19" t="s">
        <v>88</v>
      </c>
      <c r="E2495" s="17">
        <v>6.7320812663E10</v>
      </c>
      <c r="F2495" s="18">
        <v>0.077</v>
      </c>
      <c r="G2495" s="18">
        <v>109.0</v>
      </c>
      <c r="H2495" s="18">
        <v>0.14</v>
      </c>
      <c r="I2495" s="20">
        <f t="array" ref="I2495:J2495">IFNA(VLOOKUP(A2495,ENERGY!$A$2:$F$2692,{5,6},0),0)</f>
        <v>2836</v>
      </c>
      <c r="J2495" s="20">
        <v>4320.0</v>
      </c>
      <c r="K2495" s="20">
        <f t="array" ref="K2495:S2495">VLOOKUP(A2495,'HUMAN RESOURCES'!$A$2:$M$2692,{2,3,4,5,6,7,8,9,10},0)</f>
        <v>0.024</v>
      </c>
      <c r="L2495" s="20">
        <v>0.023</v>
      </c>
      <c r="M2495" s="20">
        <v>77.0</v>
      </c>
      <c r="N2495" s="20">
        <v>70.0</v>
      </c>
      <c r="O2495" s="20">
        <v>0.351</v>
      </c>
      <c r="P2495" s="20">
        <v>0.604</v>
      </c>
      <c r="Q2495" s="20">
        <v>0.045</v>
      </c>
      <c r="R2495" s="20">
        <v>5743329.0</v>
      </c>
      <c r="S2495" s="20">
        <v>0.57</v>
      </c>
      <c r="T2495" s="20">
        <f t="array" ref="T2495:U2495">VLOOKUP(A2495,TOURISM!$A$2:$F$2692,{3,6},0)</f>
        <v>334000000</v>
      </c>
      <c r="U2495" s="20">
        <v>3.0E8</v>
      </c>
      <c r="V2495" s="20">
        <f t="array" ref="V2495:AA2495">VLOOKUP(A2495,BUSINESS!$A$2:$J$2692,{4,5,6,7,8,9},0)</f>
        <v>0.632</v>
      </c>
      <c r="W2495" s="20">
        <v>39.0</v>
      </c>
      <c r="X2495" s="20"/>
      <c r="Y2495" s="20">
        <v>240.0</v>
      </c>
      <c r="Z2495" s="20">
        <v>0.073</v>
      </c>
      <c r="AA2495" s="20">
        <v>0.582</v>
      </c>
      <c r="AB2495" s="21">
        <f t="shared" si="706"/>
        <v>11721.56648</v>
      </c>
      <c r="AC2495" s="20">
        <f t="shared" si="810"/>
        <v>0.0004937902739</v>
      </c>
      <c r="AD2495" s="20">
        <f t="shared" si="811"/>
        <v>0.000752177004</v>
      </c>
      <c r="AE2495" s="20">
        <f t="shared" si="779"/>
        <v>52.23451416</v>
      </c>
      <c r="AF2495" s="22" t="b">
        <f t="shared" si="4"/>
        <v>0</v>
      </c>
      <c r="AG2495" s="20" t="b">
        <f t="shared" si="5"/>
        <v>0</v>
      </c>
      <c r="AH2495" s="20" t="b">
        <f t="shared" si="6"/>
        <v>0</v>
      </c>
      <c r="AI2495" s="20" t="b">
        <f t="shared" si="7"/>
        <v>0</v>
      </c>
      <c r="AJ2495" s="20"/>
      <c r="AK2495" s="20"/>
      <c r="AL2495" s="20"/>
      <c r="AM2495" s="20"/>
      <c r="AN2495" s="20"/>
      <c r="AO2495" s="20"/>
      <c r="AP2495" s="20"/>
      <c r="AQ2495" s="20"/>
      <c r="AR2495" s="23"/>
      <c r="AS2495" s="23"/>
      <c r="AT2495" s="23"/>
      <c r="AU2495" s="23"/>
      <c r="AV2495" s="23"/>
    </row>
    <row r="2496" ht="15.75" customHeight="1">
      <c r="A2496" s="17" t="str">
        <f t="shared" si="1"/>
        <v>Nicaragua-The Americas2010</v>
      </c>
      <c r="B2496" s="17" t="s">
        <v>287</v>
      </c>
      <c r="C2496" s="18" t="s">
        <v>259</v>
      </c>
      <c r="D2496" s="19" t="s">
        <v>89</v>
      </c>
      <c r="E2496" s="17">
        <v>6.7513698E10</v>
      </c>
      <c r="F2496" s="18">
        <v>0.076</v>
      </c>
      <c r="G2496" s="18">
        <v>112.0</v>
      </c>
      <c r="H2496" s="18">
        <v>0.133</v>
      </c>
      <c r="I2496" s="20">
        <f t="array" ref="I2496:J2496">IFNA(VLOOKUP(A2496,ENERGY!$A$2:$F$2692,{5,6},0),0)</f>
        <v>0</v>
      </c>
      <c r="J2496" s="20">
        <v>0.0</v>
      </c>
      <c r="K2496" s="20">
        <f t="array" ref="K2496:S2496">VLOOKUP(A2496,'HUMAN RESOURCES'!$A$2:$M$2692,{2,3,4,5,6,7,8,9,10},0)</f>
        <v>0.024</v>
      </c>
      <c r="L2496" s="20">
        <v>0.022</v>
      </c>
      <c r="M2496" s="20">
        <v>77.0</v>
      </c>
      <c r="N2496" s="20">
        <v>71.0</v>
      </c>
      <c r="O2496" s="20">
        <v>0.345</v>
      </c>
      <c r="P2496" s="20">
        <v>0.609</v>
      </c>
      <c r="Q2496" s="20">
        <v>0.046</v>
      </c>
      <c r="R2496" s="20">
        <v>5822209.0</v>
      </c>
      <c r="S2496" s="20">
        <v>0.573</v>
      </c>
      <c r="T2496" s="20">
        <f t="array" ref="T2496:U2496">VLOOKUP(A2496,TOURISM!$A$2:$F$2692,{3,6},0)</f>
        <v>309000000</v>
      </c>
      <c r="U2496" s="20">
        <v>3.29E8</v>
      </c>
      <c r="V2496" s="20">
        <f t="array" ref="V2496:AA2496">VLOOKUP(A2496,BUSINESS!$A$2:$J$2692,{4,5,6,7,8,9},0)</f>
        <v>0.632</v>
      </c>
      <c r="W2496" s="20">
        <v>39.0</v>
      </c>
      <c r="X2496" s="20"/>
      <c r="Y2496" s="20">
        <v>222.0</v>
      </c>
      <c r="Z2496" s="20">
        <v>0.1</v>
      </c>
      <c r="AA2496" s="20">
        <v>0.681</v>
      </c>
      <c r="AB2496" s="21">
        <f t="shared" si="706"/>
        <v>11595.89049</v>
      </c>
      <c r="AC2496" s="20"/>
      <c r="AD2496" s="20"/>
      <c r="AE2496" s="20">
        <f t="shared" si="779"/>
        <v>56.50776192</v>
      </c>
      <c r="AF2496" s="22" t="b">
        <f t="shared" si="4"/>
        <v>0</v>
      </c>
      <c r="AG2496" s="20" t="b">
        <f t="shared" si="5"/>
        <v>0</v>
      </c>
      <c r="AH2496" s="20" t="b">
        <f t="shared" si="6"/>
        <v>0</v>
      </c>
      <c r="AI2496" s="20" t="b">
        <f t="shared" si="7"/>
        <v>0</v>
      </c>
      <c r="AJ2496" s="20"/>
      <c r="AK2496" s="20"/>
      <c r="AL2496" s="20"/>
      <c r="AM2496" s="20"/>
      <c r="AN2496" s="20"/>
      <c r="AO2496" s="20"/>
      <c r="AP2496" s="20"/>
      <c r="AQ2496" s="20"/>
      <c r="AR2496" s="23"/>
      <c r="AS2496" s="23"/>
      <c r="AT2496" s="23"/>
      <c r="AU2496" s="23"/>
      <c r="AV2496" s="23"/>
    </row>
    <row r="2497" ht="15.75" customHeight="1">
      <c r="A2497" s="17" t="str">
        <f t="shared" si="1"/>
        <v>Nicaragua-The Americas2011</v>
      </c>
      <c r="B2497" s="17" t="s">
        <v>287</v>
      </c>
      <c r="C2497" s="18" t="s">
        <v>259</v>
      </c>
      <c r="D2497" s="19" t="s">
        <v>90</v>
      </c>
      <c r="E2497" s="17">
        <v>6.7655840108E10</v>
      </c>
      <c r="F2497" s="18">
        <v>0.076</v>
      </c>
      <c r="G2497" s="18">
        <v>124.0</v>
      </c>
      <c r="H2497" s="18">
        <v>0.105</v>
      </c>
      <c r="I2497" s="20">
        <f t="array" ref="I2497:J2497">IFNA(VLOOKUP(A2497,ENERGY!$A$2:$F$2692,{5,6},0),0)</f>
        <v>2758</v>
      </c>
      <c r="J2497" s="20">
        <v>4411.0</v>
      </c>
      <c r="K2497" s="20">
        <f t="array" ref="K2497:S2497">VLOOKUP(A2497,'HUMAN RESOURCES'!$A$2:$M$2692,{2,3,4,5,6,7,8,9,10},0)</f>
        <v>0.024</v>
      </c>
      <c r="L2497" s="20">
        <v>0.021</v>
      </c>
      <c r="M2497" s="20">
        <v>77.0</v>
      </c>
      <c r="N2497" s="20">
        <v>71.0</v>
      </c>
      <c r="O2497" s="20">
        <v>0.339</v>
      </c>
      <c r="P2497" s="20">
        <v>0.615</v>
      </c>
      <c r="Q2497" s="20">
        <v>0.046</v>
      </c>
      <c r="R2497" s="20">
        <v>5905146.0</v>
      </c>
      <c r="S2497" s="20">
        <v>0.575</v>
      </c>
      <c r="T2497" s="20">
        <f t="array" ref="T2497:U2497">VLOOKUP(A2497,TOURISM!$A$2:$F$2692,{3,6},0)</f>
        <v>378000000</v>
      </c>
      <c r="U2497" s="20">
        <v>3.8E8</v>
      </c>
      <c r="V2497" s="20">
        <f t="array" ref="V2497:AA2497">VLOOKUP(A2497,BUSINESS!$A$2:$J$2692,{4,5,6,7,8,9},0)</f>
        <v>0.669</v>
      </c>
      <c r="W2497" s="20">
        <v>39.0</v>
      </c>
      <c r="X2497" s="20"/>
      <c r="Y2497" s="20">
        <v>207.0</v>
      </c>
      <c r="Z2497" s="20">
        <v>0.106</v>
      </c>
      <c r="AA2497" s="20">
        <v>0.817</v>
      </c>
      <c r="AB2497" s="21">
        <f t="shared" si="706"/>
        <v>11457.09862</v>
      </c>
      <c r="AC2497" s="20">
        <f t="shared" ref="AC2497:AC2498" si="812">I2497/R2497</f>
        <v>0.0004670502643</v>
      </c>
      <c r="AD2497" s="20">
        <f t="shared" ref="AD2497:AD2498" si="813">J2497/R2497</f>
        <v>0.000746975604</v>
      </c>
      <c r="AE2497" s="20">
        <f t="shared" si="779"/>
        <v>64.3506528</v>
      </c>
      <c r="AF2497" s="22" t="b">
        <f t="shared" si="4"/>
        <v>0</v>
      </c>
      <c r="AG2497" s="20" t="b">
        <f t="shared" si="5"/>
        <v>0</v>
      </c>
      <c r="AH2497" s="20" t="b">
        <f t="shared" si="6"/>
        <v>0</v>
      </c>
      <c r="AI2497" s="20" t="b">
        <f t="shared" si="7"/>
        <v>0</v>
      </c>
      <c r="AJ2497" s="20"/>
      <c r="AK2497" s="20"/>
      <c r="AL2497" s="20"/>
      <c r="AM2497" s="20"/>
      <c r="AN2497" s="20"/>
      <c r="AO2497" s="20"/>
      <c r="AP2497" s="20"/>
      <c r="AQ2497" s="20"/>
      <c r="AR2497" s="23"/>
      <c r="AS2497" s="23"/>
      <c r="AT2497" s="23"/>
      <c r="AU2497" s="23"/>
      <c r="AV2497" s="23"/>
    </row>
    <row r="2498" ht="15.75" customHeight="1">
      <c r="A2498" s="17" t="str">
        <f t="shared" si="1"/>
        <v>Nicaragua-The Americas2012</v>
      </c>
      <c r="B2498" s="17" t="s">
        <v>287</v>
      </c>
      <c r="C2498" s="18" t="s">
        <v>259</v>
      </c>
      <c r="D2498" s="19" t="s">
        <v>91</v>
      </c>
      <c r="E2498" s="17">
        <v>6.7863832648E10</v>
      </c>
      <c r="F2498" s="18">
        <v>0.082</v>
      </c>
      <c r="G2498" s="18">
        <v>144.0</v>
      </c>
      <c r="H2498" s="18">
        <v>0.12</v>
      </c>
      <c r="I2498" s="20">
        <f t="array" ref="I2498:J2498">IFNA(VLOOKUP(A2498,ENERGY!$A$2:$F$2692,{5,6},0),0)</f>
        <v>2824</v>
      </c>
      <c r="J2498" s="20">
        <v>4466.0</v>
      </c>
      <c r="K2498" s="20">
        <f t="array" ref="K2498:S2498">VLOOKUP(A2498,'HUMAN RESOURCES'!$A$2:$M$2692,{2,3,4,5,6,7,8,9,10},0)</f>
        <v>0.023</v>
      </c>
      <c r="L2498" s="20">
        <v>0.021</v>
      </c>
      <c r="M2498" s="20">
        <v>78.0</v>
      </c>
      <c r="N2498" s="20">
        <v>71.0</v>
      </c>
      <c r="O2498" s="20">
        <v>0.334</v>
      </c>
      <c r="P2498" s="20">
        <v>0.62</v>
      </c>
      <c r="Q2498" s="20">
        <v>0.046</v>
      </c>
      <c r="R2498" s="20">
        <v>5991733.0</v>
      </c>
      <c r="S2498" s="20">
        <v>0.578</v>
      </c>
      <c r="T2498" s="20">
        <f t="array" ref="T2498:U2498">VLOOKUP(A2498,TOURISM!$A$2:$F$2692,{3,6},0)</f>
        <v>422000000</v>
      </c>
      <c r="U2498" s="20">
        <v>3.72E8</v>
      </c>
      <c r="V2498" s="20">
        <f t="array" ref="V2498:AA2498">VLOOKUP(A2498,BUSINESS!$A$2:$J$2692,{4,5,6,7,8,9},0)</f>
        <v>0.649</v>
      </c>
      <c r="W2498" s="20">
        <v>39.0</v>
      </c>
      <c r="X2498" s="20">
        <v>123.0</v>
      </c>
      <c r="Y2498" s="20">
        <v>207.0</v>
      </c>
      <c r="Z2498" s="20">
        <v>0.135</v>
      </c>
      <c r="AA2498" s="20">
        <v>0.977</v>
      </c>
      <c r="AB2498" s="21">
        <f t="shared" si="706"/>
        <v>11326.24445</v>
      </c>
      <c r="AC2498" s="20">
        <f t="shared" si="812"/>
        <v>0.0004713160616</v>
      </c>
      <c r="AD2498" s="20">
        <f t="shared" si="813"/>
        <v>0.0007453603156</v>
      </c>
      <c r="AE2498" s="20">
        <f t="shared" si="779"/>
        <v>62.08554353</v>
      </c>
      <c r="AF2498" s="22" t="b">
        <f t="shared" si="4"/>
        <v>0</v>
      </c>
      <c r="AG2498" s="20" t="b">
        <f t="shared" si="5"/>
        <v>0</v>
      </c>
      <c r="AH2498" s="20" t="b">
        <f t="shared" si="6"/>
        <v>0</v>
      </c>
      <c r="AI2498" s="20" t="b">
        <f t="shared" si="7"/>
        <v>0</v>
      </c>
      <c r="AJ2498" s="20"/>
      <c r="AK2498" s="20"/>
      <c r="AL2498" s="20"/>
      <c r="AM2498" s="20"/>
      <c r="AN2498" s="20"/>
      <c r="AO2498" s="20"/>
      <c r="AP2498" s="20"/>
      <c r="AQ2498" s="20"/>
      <c r="AR2498" s="23"/>
      <c r="AS2498" s="23"/>
      <c r="AT2498" s="23"/>
      <c r="AU2498" s="23"/>
      <c r="AV2498" s="23"/>
    </row>
    <row r="2499" ht="15.75" customHeight="1">
      <c r="A2499" s="17" t="str">
        <f t="shared" si="1"/>
        <v>Panama-The Americas2000</v>
      </c>
      <c r="B2499" s="17" t="s">
        <v>288</v>
      </c>
      <c r="C2499" s="18" t="s">
        <v>259</v>
      </c>
      <c r="D2499" s="19" t="s">
        <v>76</v>
      </c>
      <c r="E2499" s="17">
        <v>1.0E11</v>
      </c>
      <c r="F2499" s="18">
        <v>0.078</v>
      </c>
      <c r="G2499" s="18">
        <v>295.0</v>
      </c>
      <c r="H2499" s="18">
        <v>0.105</v>
      </c>
      <c r="I2499" s="20" t="str">
        <f t="array" ref="I2499:J2499">IFNA(VLOOKUP(A2499,ENERGY!$A$2:$F$2692,{5,6},0),0)</f>
        <v/>
      </c>
      <c r="J2499" s="20"/>
      <c r="K2499" s="20">
        <f t="array" ref="K2499:S2499">VLOOKUP(A2499,'HUMAN RESOURCES'!$A$2:$M$2692,{2,3,4,5,6,7,8,9,10},0)</f>
        <v>0.024</v>
      </c>
      <c r="L2499" s="20">
        <v>0.022</v>
      </c>
      <c r="M2499" s="20">
        <v>78.0</v>
      </c>
      <c r="N2499" s="20">
        <v>73.0</v>
      </c>
      <c r="O2499" s="20">
        <v>0.321</v>
      </c>
      <c r="P2499" s="20">
        <v>0.623</v>
      </c>
      <c r="Q2499" s="20">
        <v>0.055</v>
      </c>
      <c r="R2499" s="20">
        <v>3054812.0</v>
      </c>
      <c r="S2499" s="20">
        <v>0.622</v>
      </c>
      <c r="T2499" s="20">
        <f t="array" ref="T2499:U2499">VLOOKUP(A2499,TOURISM!$A$2:$F$2692,{3,6},0)</f>
        <v>628000000</v>
      </c>
      <c r="U2499" s="20">
        <v>2.41E8</v>
      </c>
      <c r="V2499" s="20" t="str">
        <f t="array" ref="V2499:AA2499">VLOOKUP(A2499,BUSINESS!$A$2:$J$2692,{4,5,6,7,8,9},0)</f>
        <v/>
      </c>
      <c r="W2499" s="20"/>
      <c r="X2499" s="20"/>
      <c r="Y2499" s="20"/>
      <c r="Z2499" s="20">
        <v>0.066</v>
      </c>
      <c r="AA2499" s="20">
        <v>0.134</v>
      </c>
      <c r="AB2499" s="21">
        <f t="shared" si="706"/>
        <v>32735.2387</v>
      </c>
      <c r="AC2499" s="20"/>
      <c r="AD2499" s="20"/>
      <c r="AE2499" s="20">
        <f t="shared" si="779"/>
        <v>78.89192526</v>
      </c>
      <c r="AF2499" s="22" t="b">
        <f t="shared" si="4"/>
        <v>0</v>
      </c>
      <c r="AG2499" s="20" t="b">
        <f t="shared" si="5"/>
        <v>0</v>
      </c>
      <c r="AH2499" s="20" t="b">
        <f t="shared" si="6"/>
        <v>0</v>
      </c>
      <c r="AI2499" s="20" t="b">
        <f t="shared" si="7"/>
        <v>0</v>
      </c>
      <c r="AJ2499" s="20"/>
      <c r="AK2499" s="20"/>
      <c r="AL2499" s="20"/>
      <c r="AM2499" s="20"/>
      <c r="AN2499" s="20"/>
      <c r="AO2499" s="20"/>
      <c r="AP2499" s="20"/>
      <c r="AQ2499" s="20"/>
      <c r="AR2499" s="23"/>
      <c r="AS2499" s="23"/>
      <c r="AT2499" s="23"/>
      <c r="AU2499" s="23"/>
      <c r="AV2499" s="23"/>
    </row>
    <row r="2500" ht="15.75" customHeight="1">
      <c r="A2500" s="17" t="str">
        <f t="shared" si="1"/>
        <v>Panama-The Americas2001</v>
      </c>
      <c r="B2500" s="17" t="s">
        <v>288</v>
      </c>
      <c r="C2500" s="18" t="s">
        <v>259</v>
      </c>
      <c r="D2500" s="19" t="s">
        <v>77</v>
      </c>
      <c r="E2500" s="17">
        <v>1.0E11</v>
      </c>
      <c r="F2500" s="18">
        <v>0.077</v>
      </c>
      <c r="G2500" s="18">
        <v>293.0</v>
      </c>
      <c r="H2500" s="18">
        <v>0.11</v>
      </c>
      <c r="I2500" s="20">
        <f t="array" ref="I2500:J2500">IFNA(VLOOKUP(A2500,ENERGY!$A$2:$F$2692,{5,6},0),0)</f>
        <v>4058</v>
      </c>
      <c r="J2500" s="20"/>
      <c r="K2500" s="20">
        <f t="array" ref="K2500:S2500">VLOOKUP(A2500,'HUMAN RESOURCES'!$A$2:$M$2692,{2,3,4,5,6,7,8,9,10},0)</f>
        <v>0.024</v>
      </c>
      <c r="L2500" s="20">
        <v>0.021</v>
      </c>
      <c r="M2500" s="20">
        <v>78.0</v>
      </c>
      <c r="N2500" s="20">
        <v>73.0</v>
      </c>
      <c r="O2500" s="20">
        <v>0.318</v>
      </c>
      <c r="P2500" s="20">
        <v>0.625</v>
      </c>
      <c r="Q2500" s="20">
        <v>0.056</v>
      </c>
      <c r="R2500" s="20">
        <v>3116409.0</v>
      </c>
      <c r="S2500" s="20">
        <v>0.625</v>
      </c>
      <c r="T2500" s="20">
        <f t="array" ref="T2500:U2500">VLOOKUP(A2500,TOURISM!$A$2:$F$2692,{3,6},0)</f>
        <v>665000000</v>
      </c>
      <c r="U2500" s="20">
        <v>2.27E8</v>
      </c>
      <c r="V2500" s="20" t="str">
        <f t="array" ref="V2500:AA2500">VLOOKUP(A2500,BUSINESS!$A$2:$J$2692,{4,5,6,7,8,9},0)</f>
        <v/>
      </c>
      <c r="W2500" s="20"/>
      <c r="X2500" s="20"/>
      <c r="Y2500" s="20"/>
      <c r="Z2500" s="20">
        <v>0.073</v>
      </c>
      <c r="AA2500" s="20">
        <v>0.152</v>
      </c>
      <c r="AB2500" s="21">
        <f t="shared" si="706"/>
        <v>32088.21435</v>
      </c>
      <c r="AC2500" s="20">
        <f t="shared" ref="AC2500:AC2503" si="814">I2500/R2500</f>
        <v>0.001302139738</v>
      </c>
      <c r="AD2500" s="20"/>
      <c r="AE2500" s="20">
        <f t="shared" si="779"/>
        <v>72.84024658</v>
      </c>
      <c r="AF2500" s="22" t="b">
        <f t="shared" si="4"/>
        <v>0</v>
      </c>
      <c r="AG2500" s="20" t="b">
        <f t="shared" si="5"/>
        <v>0</v>
      </c>
      <c r="AH2500" s="20" t="b">
        <f t="shared" si="6"/>
        <v>0</v>
      </c>
      <c r="AI2500" s="20" t="b">
        <f t="shared" si="7"/>
        <v>0</v>
      </c>
      <c r="AJ2500" s="20"/>
      <c r="AK2500" s="20"/>
      <c r="AL2500" s="20"/>
      <c r="AM2500" s="20"/>
      <c r="AN2500" s="20"/>
      <c r="AO2500" s="20"/>
      <c r="AP2500" s="20"/>
      <c r="AQ2500" s="20"/>
      <c r="AR2500" s="23"/>
      <c r="AS2500" s="23"/>
      <c r="AT2500" s="23"/>
      <c r="AU2500" s="23"/>
      <c r="AV2500" s="23"/>
    </row>
    <row r="2501" ht="15.75" customHeight="1">
      <c r="A2501" s="17" t="str">
        <f t="shared" si="1"/>
        <v>Panama-The Americas2002</v>
      </c>
      <c r="B2501" s="17" t="s">
        <v>288</v>
      </c>
      <c r="C2501" s="18" t="s">
        <v>259</v>
      </c>
      <c r="D2501" s="19" t="s">
        <v>79</v>
      </c>
      <c r="E2501" s="17">
        <v>1.01E11</v>
      </c>
      <c r="F2501" s="18">
        <v>0.08</v>
      </c>
      <c r="G2501" s="18">
        <v>310.0</v>
      </c>
      <c r="H2501" s="18">
        <v>0.106</v>
      </c>
      <c r="I2501" s="20">
        <f t="array" ref="I2501:J2501">IFNA(VLOOKUP(A2501,ENERGY!$A$2:$F$2692,{5,6},0),0)</f>
        <v>3710</v>
      </c>
      <c r="J2501" s="20">
        <v>9633.0</v>
      </c>
      <c r="K2501" s="20">
        <f t="array" ref="K2501:S2501">VLOOKUP(A2501,'HUMAN RESOURCES'!$A$2:$M$2692,{2,3,4,5,6,7,8,9,10},0)</f>
        <v>0.023</v>
      </c>
      <c r="L2501" s="20">
        <v>0.021</v>
      </c>
      <c r="M2501" s="20">
        <v>78.0</v>
      </c>
      <c r="N2501" s="20">
        <v>73.0</v>
      </c>
      <c r="O2501" s="20">
        <v>0.316</v>
      </c>
      <c r="P2501" s="20">
        <v>0.627</v>
      </c>
      <c r="Q2501" s="20">
        <v>0.057</v>
      </c>
      <c r="R2501" s="20">
        <v>3178450.0</v>
      </c>
      <c r="S2501" s="20">
        <v>0.628</v>
      </c>
      <c r="T2501" s="20">
        <f t="array" ref="T2501:U2501">VLOOKUP(A2501,TOURISM!$A$2:$F$2692,{3,6},0)</f>
        <v>710000000</v>
      </c>
      <c r="U2501" s="20">
        <v>2.52E8</v>
      </c>
      <c r="V2501" s="20" t="str">
        <f t="array" ref="V2501:AA2501">VLOOKUP(A2501,BUSINESS!$A$2:$J$2692,{4,5,6,7,8,9},0)</f>
        <v/>
      </c>
      <c r="W2501" s="20"/>
      <c r="X2501" s="20"/>
      <c r="Y2501" s="20"/>
      <c r="Z2501" s="20">
        <v>0.085</v>
      </c>
      <c r="AA2501" s="20">
        <v>0.165</v>
      </c>
      <c r="AB2501" s="21">
        <f t="shared" si="706"/>
        <v>31776.49483</v>
      </c>
      <c r="AC2501" s="20">
        <f t="shared" si="814"/>
        <v>0.001167235602</v>
      </c>
      <c r="AD2501" s="20">
        <f t="shared" ref="AD2501:AD2503" si="815">J2501/R2501</f>
        <v>0.003030722522</v>
      </c>
      <c r="AE2501" s="20">
        <f t="shared" si="779"/>
        <v>79.2839277</v>
      </c>
      <c r="AF2501" s="22" t="b">
        <f t="shared" si="4"/>
        <v>0</v>
      </c>
      <c r="AG2501" s="20" t="b">
        <f t="shared" si="5"/>
        <v>0</v>
      </c>
      <c r="AH2501" s="20" t="b">
        <f t="shared" si="6"/>
        <v>0</v>
      </c>
      <c r="AI2501" s="20" t="b">
        <f t="shared" si="7"/>
        <v>0</v>
      </c>
      <c r="AJ2501" s="20"/>
      <c r="AK2501" s="20"/>
      <c r="AL2501" s="20"/>
      <c r="AM2501" s="20"/>
      <c r="AN2501" s="20"/>
      <c r="AO2501" s="20"/>
      <c r="AP2501" s="20"/>
      <c r="AQ2501" s="20"/>
      <c r="AR2501" s="23"/>
      <c r="AS2501" s="23"/>
      <c r="AT2501" s="23"/>
      <c r="AU2501" s="23"/>
      <c r="AV2501" s="23"/>
    </row>
    <row r="2502" ht="15.75" customHeight="1">
      <c r="A2502" s="17" t="str">
        <f t="shared" si="1"/>
        <v>Panama-The Americas2003</v>
      </c>
      <c r="B2502" s="17" t="s">
        <v>288</v>
      </c>
      <c r="C2502" s="18" t="s">
        <v>259</v>
      </c>
      <c r="D2502" s="19" t="s">
        <v>81</v>
      </c>
      <c r="E2502" s="17">
        <v>1.01E11</v>
      </c>
      <c r="F2502" s="18">
        <v>0.076</v>
      </c>
      <c r="G2502" s="18">
        <v>303.0</v>
      </c>
      <c r="H2502" s="18">
        <v>0.099</v>
      </c>
      <c r="I2502" s="20">
        <f t="array" ref="I2502:J2502">IFNA(VLOOKUP(A2502,ENERGY!$A$2:$F$2692,{5,6},0),0)</f>
        <v>3367</v>
      </c>
      <c r="J2502" s="20">
        <v>8636.0</v>
      </c>
      <c r="K2502" s="20">
        <f t="array" ref="K2502:S2502">VLOOKUP(A2502,'HUMAN RESOURCES'!$A$2:$M$2692,{2,3,4,5,6,7,8,9,10},0)</f>
        <v>0.023</v>
      </c>
      <c r="L2502" s="20">
        <v>0.02</v>
      </c>
      <c r="M2502" s="20">
        <v>78.0</v>
      </c>
      <c r="N2502" s="20">
        <v>73.0</v>
      </c>
      <c r="O2502" s="20">
        <v>0.313</v>
      </c>
      <c r="P2502" s="20">
        <v>0.629</v>
      </c>
      <c r="Q2502" s="20">
        <v>0.058</v>
      </c>
      <c r="R2502" s="20">
        <v>3240805.0</v>
      </c>
      <c r="S2502" s="20">
        <v>0.631</v>
      </c>
      <c r="T2502" s="20">
        <f t="array" ref="T2502:U2502">VLOOKUP(A2502,TOURISM!$A$2:$F$2692,{3,6},0)</f>
        <v>804000000</v>
      </c>
      <c r="U2502" s="20">
        <v>2.67E8</v>
      </c>
      <c r="V2502" s="20" t="str">
        <f t="array" ref="V2502:AA2502">VLOOKUP(A2502,BUSINESS!$A$2:$J$2692,{4,5,6,7,8,9},0)</f>
        <v/>
      </c>
      <c r="W2502" s="20">
        <v>18.0</v>
      </c>
      <c r="X2502" s="20"/>
      <c r="Y2502" s="20"/>
      <c r="Z2502" s="20">
        <v>0.1</v>
      </c>
      <c r="AA2502" s="20">
        <v>0.214</v>
      </c>
      <c r="AB2502" s="21">
        <f t="shared" si="706"/>
        <v>31165.09633</v>
      </c>
      <c r="AC2502" s="20">
        <f t="shared" si="814"/>
        <v>0.001038939399</v>
      </c>
      <c r="AD2502" s="20">
        <f t="shared" si="815"/>
        <v>0.002664770019</v>
      </c>
      <c r="AE2502" s="20">
        <f t="shared" si="779"/>
        <v>82.38693781</v>
      </c>
      <c r="AF2502" s="22" t="b">
        <f t="shared" si="4"/>
        <v>0</v>
      </c>
      <c r="AG2502" s="20" t="b">
        <f t="shared" si="5"/>
        <v>0</v>
      </c>
      <c r="AH2502" s="20" t="b">
        <f t="shared" si="6"/>
        <v>0</v>
      </c>
      <c r="AI2502" s="20" t="b">
        <f t="shared" si="7"/>
        <v>0</v>
      </c>
      <c r="AJ2502" s="20"/>
      <c r="AK2502" s="20"/>
      <c r="AL2502" s="20"/>
      <c r="AM2502" s="20"/>
      <c r="AN2502" s="20"/>
      <c r="AO2502" s="20"/>
      <c r="AP2502" s="20"/>
      <c r="AQ2502" s="20"/>
      <c r="AR2502" s="23"/>
      <c r="AS2502" s="23"/>
      <c r="AT2502" s="23"/>
      <c r="AU2502" s="23"/>
      <c r="AV2502" s="23"/>
    </row>
    <row r="2503" ht="15.75" customHeight="1">
      <c r="A2503" s="17" t="str">
        <f t="shared" si="1"/>
        <v>Panama-The Americas2004</v>
      </c>
      <c r="B2503" s="17" t="s">
        <v>288</v>
      </c>
      <c r="C2503" s="18" t="s">
        <v>259</v>
      </c>
      <c r="D2503" s="19" t="s">
        <v>83</v>
      </c>
      <c r="E2503" s="17">
        <v>1.01E11</v>
      </c>
      <c r="F2503" s="18">
        <v>0.081</v>
      </c>
      <c r="G2503" s="18">
        <v>347.0</v>
      </c>
      <c r="H2503" s="18">
        <v>0.088</v>
      </c>
      <c r="I2503" s="20">
        <f t="array" ref="I2503:J2503">IFNA(VLOOKUP(A2503,ENERGY!$A$2:$F$2692,{5,6},0),0)</f>
        <v>3053</v>
      </c>
      <c r="J2503" s="20">
        <v>7576.0</v>
      </c>
      <c r="K2503" s="20">
        <f t="array" ref="K2503:S2503">VLOOKUP(A2503,'HUMAN RESOURCES'!$A$2:$M$2692,{2,3,4,5,6,7,8,9,10},0)</f>
        <v>0.023</v>
      </c>
      <c r="L2503" s="20">
        <v>0.02</v>
      </c>
      <c r="M2503" s="20">
        <v>79.0</v>
      </c>
      <c r="N2503" s="20">
        <v>73.0</v>
      </c>
      <c r="O2503" s="20">
        <v>0.31</v>
      </c>
      <c r="P2503" s="20">
        <v>0.63</v>
      </c>
      <c r="Q2503" s="20">
        <v>0.06</v>
      </c>
      <c r="R2503" s="20">
        <v>3303335.0</v>
      </c>
      <c r="S2503" s="20">
        <v>0.634</v>
      </c>
      <c r="T2503" s="20">
        <f t="array" ref="T2503:U2503">VLOOKUP(A2503,TOURISM!$A$2:$F$2692,{3,6},0)</f>
        <v>903000000</v>
      </c>
      <c r="U2503" s="20">
        <v>2.94E8</v>
      </c>
      <c r="V2503" s="20" t="str">
        <f t="array" ref="V2503:AA2503">VLOOKUP(A2503,BUSINESS!$A$2:$J$2692,{4,5,6,7,8,9},0)</f>
        <v/>
      </c>
      <c r="W2503" s="20">
        <v>18.0</v>
      </c>
      <c r="X2503" s="20"/>
      <c r="Y2503" s="20"/>
      <c r="Z2503" s="20">
        <v>0.111</v>
      </c>
      <c r="AA2503" s="20">
        <v>0.381</v>
      </c>
      <c r="AB2503" s="21">
        <f t="shared" si="706"/>
        <v>30575.16116</v>
      </c>
      <c r="AC2503" s="20">
        <f t="shared" si="814"/>
        <v>0.0009242174953</v>
      </c>
      <c r="AD2503" s="20">
        <f t="shared" si="815"/>
        <v>0.002293439812</v>
      </c>
      <c r="AE2503" s="20">
        <f t="shared" si="779"/>
        <v>89.00096418</v>
      </c>
      <c r="AF2503" s="22" t="b">
        <f t="shared" si="4"/>
        <v>0</v>
      </c>
      <c r="AG2503" s="20" t="b">
        <f t="shared" si="5"/>
        <v>0</v>
      </c>
      <c r="AH2503" s="20" t="b">
        <f t="shared" si="6"/>
        <v>0</v>
      </c>
      <c r="AI2503" s="20" t="b">
        <f t="shared" si="7"/>
        <v>0</v>
      </c>
      <c r="AJ2503" s="20"/>
      <c r="AK2503" s="20"/>
      <c r="AL2503" s="20"/>
      <c r="AM2503" s="20"/>
      <c r="AN2503" s="20"/>
      <c r="AO2503" s="20"/>
      <c r="AP2503" s="20"/>
      <c r="AQ2503" s="20"/>
      <c r="AR2503" s="23"/>
      <c r="AS2503" s="23"/>
      <c r="AT2503" s="23"/>
      <c r="AU2503" s="23"/>
      <c r="AV2503" s="23"/>
    </row>
    <row r="2504" ht="15.75" customHeight="1">
      <c r="A2504" s="17" t="str">
        <f t="shared" si="1"/>
        <v>Panama-The Americas2005</v>
      </c>
      <c r="B2504" s="17" t="s">
        <v>288</v>
      </c>
      <c r="C2504" s="18" t="s">
        <v>259</v>
      </c>
      <c r="D2504" s="19" t="s">
        <v>84</v>
      </c>
      <c r="E2504" s="17">
        <v>1.01E11</v>
      </c>
      <c r="F2504" s="18">
        <v>0.075</v>
      </c>
      <c r="G2504" s="18">
        <v>344.0</v>
      </c>
      <c r="H2504" s="18">
        <v>0.087</v>
      </c>
      <c r="I2504" s="20">
        <f t="array" ref="I2504:J2504">IFNA(VLOOKUP(A2504,ENERGY!$A$2:$F$2692,{5,6},0),0)</f>
        <v>0</v>
      </c>
      <c r="J2504" s="20">
        <v>0.0</v>
      </c>
      <c r="K2504" s="20">
        <f t="array" ref="K2504:S2504">VLOOKUP(A2504,'HUMAN RESOURCES'!$A$2:$M$2692,{2,3,4,5,6,7,8,9,10},0)</f>
        <v>0.022</v>
      </c>
      <c r="L2504" s="20">
        <v>0.019</v>
      </c>
      <c r="M2504" s="20">
        <v>79.0</v>
      </c>
      <c r="N2504" s="20">
        <v>73.0</v>
      </c>
      <c r="O2504" s="20">
        <v>0.307</v>
      </c>
      <c r="P2504" s="20">
        <v>0.632</v>
      </c>
      <c r="Q2504" s="20">
        <v>0.061</v>
      </c>
      <c r="R2504" s="20">
        <v>3365929.0</v>
      </c>
      <c r="S2504" s="20">
        <v>0.637</v>
      </c>
      <c r="T2504" s="20">
        <f t="array" ref="T2504:U2504">VLOOKUP(A2504,TOURISM!$A$2:$F$2692,{3,6},0)</f>
        <v>1108000000</v>
      </c>
      <c r="U2504" s="20">
        <v>3.88E8</v>
      </c>
      <c r="V2504" s="20">
        <f t="array" ref="V2504:AA2504">VLOOKUP(A2504,BUSINESS!$A$2:$J$2692,{4,5,6,7,8,9},0)</f>
        <v>0.439</v>
      </c>
      <c r="W2504" s="20">
        <v>18.0</v>
      </c>
      <c r="X2504" s="20"/>
      <c r="Y2504" s="20">
        <v>560.0</v>
      </c>
      <c r="Z2504" s="20">
        <v>0.115</v>
      </c>
      <c r="AA2504" s="20">
        <v>0.52</v>
      </c>
      <c r="AB2504" s="21">
        <f t="shared" si="706"/>
        <v>30006.57471</v>
      </c>
      <c r="AC2504" s="20"/>
      <c r="AD2504" s="20"/>
      <c r="AE2504" s="20">
        <f t="shared" si="779"/>
        <v>115.272782</v>
      </c>
      <c r="AF2504" s="22" t="b">
        <f t="shared" si="4"/>
        <v>0</v>
      </c>
      <c r="AG2504" s="20" t="b">
        <f t="shared" si="5"/>
        <v>0</v>
      </c>
      <c r="AH2504" s="20" t="b">
        <f t="shared" si="6"/>
        <v>0</v>
      </c>
      <c r="AI2504" s="20" t="b">
        <f t="shared" si="7"/>
        <v>0</v>
      </c>
      <c r="AJ2504" s="20"/>
      <c r="AK2504" s="20"/>
      <c r="AL2504" s="20"/>
      <c r="AM2504" s="20"/>
      <c r="AN2504" s="20"/>
      <c r="AO2504" s="20"/>
      <c r="AP2504" s="20"/>
      <c r="AQ2504" s="20"/>
      <c r="AR2504" s="23"/>
      <c r="AS2504" s="23"/>
      <c r="AT2504" s="23"/>
      <c r="AU2504" s="23"/>
      <c r="AV2504" s="23"/>
    </row>
    <row r="2505" ht="15.75" customHeight="1">
      <c r="A2505" s="17" t="str">
        <f t="shared" si="1"/>
        <v>Panama-The Americas2006</v>
      </c>
      <c r="B2505" s="17" t="s">
        <v>288</v>
      </c>
      <c r="C2505" s="18" t="s">
        <v>259</v>
      </c>
      <c r="D2505" s="19" t="s">
        <v>85</v>
      </c>
      <c r="E2505" s="17">
        <v>1.02E11</v>
      </c>
      <c r="F2505" s="18">
        <v>0.07</v>
      </c>
      <c r="G2505" s="18">
        <v>350.0</v>
      </c>
      <c r="H2505" s="18">
        <v>0.084</v>
      </c>
      <c r="I2505" s="20">
        <f t="array" ref="I2505:J2505">IFNA(VLOOKUP(A2505,ENERGY!$A$2:$F$2692,{5,6},0),0)</f>
        <v>2625</v>
      </c>
      <c r="J2505" s="20">
        <v>5871.0</v>
      </c>
      <c r="K2505" s="20">
        <f t="array" ref="K2505:S2505">VLOOKUP(A2505,'HUMAN RESOURCES'!$A$2:$M$2692,{2,3,4,5,6,7,8,9,10},0)</f>
        <v>0.022</v>
      </c>
      <c r="L2505" s="20">
        <v>0.019</v>
      </c>
      <c r="M2505" s="20">
        <v>79.0</v>
      </c>
      <c r="N2505" s="20">
        <v>73.0</v>
      </c>
      <c r="O2505" s="20">
        <v>0.305</v>
      </c>
      <c r="P2505" s="20">
        <v>0.633</v>
      </c>
      <c r="Q2505" s="20">
        <v>0.062</v>
      </c>
      <c r="R2505" s="20">
        <v>3428509.0</v>
      </c>
      <c r="S2505" s="20">
        <v>0.64</v>
      </c>
      <c r="T2505" s="20">
        <f t="array" ref="T2505:U2505">VLOOKUP(A2505,TOURISM!$A$2:$F$2692,{3,6},0)</f>
        <v>1425000000</v>
      </c>
      <c r="U2505" s="20">
        <v>4.03E8</v>
      </c>
      <c r="V2505" s="20">
        <f t="array" ref="V2505:AA2505">VLOOKUP(A2505,BUSINESS!$A$2:$J$2692,{4,5,6,7,8,9},0)</f>
        <v>0.441</v>
      </c>
      <c r="W2505" s="20">
        <v>18.0</v>
      </c>
      <c r="X2505" s="20"/>
      <c r="Y2505" s="20">
        <v>560.0</v>
      </c>
      <c r="Z2505" s="20">
        <v>0.173</v>
      </c>
      <c r="AA2505" s="20">
        <v>0.634</v>
      </c>
      <c r="AB2505" s="21">
        <f t="shared" si="706"/>
        <v>29750.54171</v>
      </c>
      <c r="AC2505" s="20">
        <f t="shared" ref="AC2505:AC2508" si="816">I2505/R2505</f>
        <v>0.000765638941</v>
      </c>
      <c r="AD2505" s="20">
        <f t="shared" ref="AD2505:AD2508" si="817">J2505/R2505</f>
        <v>0.00171240618</v>
      </c>
      <c r="AE2505" s="20">
        <f t="shared" si="779"/>
        <v>117.5438069</v>
      </c>
      <c r="AF2505" s="22" t="b">
        <f t="shared" si="4"/>
        <v>0</v>
      </c>
      <c r="AG2505" s="20" t="b">
        <f t="shared" si="5"/>
        <v>0</v>
      </c>
      <c r="AH2505" s="20" t="b">
        <f t="shared" si="6"/>
        <v>0</v>
      </c>
      <c r="AI2505" s="20" t="b">
        <f t="shared" si="7"/>
        <v>0</v>
      </c>
      <c r="AJ2505" s="20"/>
      <c r="AK2505" s="20"/>
      <c r="AL2505" s="20"/>
      <c r="AM2505" s="20"/>
      <c r="AN2505" s="20"/>
      <c r="AO2505" s="20"/>
      <c r="AP2505" s="20"/>
      <c r="AQ2505" s="20"/>
      <c r="AR2505" s="23"/>
      <c r="AS2505" s="23"/>
      <c r="AT2505" s="23"/>
      <c r="AU2505" s="23"/>
      <c r="AV2505" s="23"/>
    </row>
    <row r="2506" ht="15.75" customHeight="1">
      <c r="A2506" s="17" t="str">
        <f t="shared" si="1"/>
        <v>Panama-The Americas2007</v>
      </c>
      <c r="B2506" s="17" t="s">
        <v>288</v>
      </c>
      <c r="C2506" s="18" t="s">
        <v>259</v>
      </c>
      <c r="D2506" s="19" t="s">
        <v>86</v>
      </c>
      <c r="E2506" s="17">
        <v>1.02E11</v>
      </c>
      <c r="F2506" s="18">
        <v>0.067</v>
      </c>
      <c r="G2506" s="18">
        <v>382.0</v>
      </c>
      <c r="H2506" s="18">
        <v>0.083</v>
      </c>
      <c r="I2506" s="20">
        <f t="array" ref="I2506:J2506">IFNA(VLOOKUP(A2506,ENERGY!$A$2:$F$2692,{5,6},0),0)</f>
        <v>2613</v>
      </c>
      <c r="J2506" s="20">
        <v>5805.0</v>
      </c>
      <c r="K2506" s="20">
        <f t="array" ref="K2506:S2506">VLOOKUP(A2506,'HUMAN RESOURCES'!$A$2:$M$2692,{2,3,4,5,6,7,8,9,10},0)</f>
        <v>0.021</v>
      </c>
      <c r="L2506" s="20">
        <v>0.018</v>
      </c>
      <c r="M2506" s="20">
        <v>79.0</v>
      </c>
      <c r="N2506" s="20">
        <v>74.0</v>
      </c>
      <c r="O2506" s="20">
        <v>0.302</v>
      </c>
      <c r="P2506" s="20">
        <v>0.635</v>
      </c>
      <c r="Q2506" s="20">
        <v>0.063</v>
      </c>
      <c r="R2506" s="20">
        <v>3491034.0</v>
      </c>
      <c r="S2506" s="20">
        <v>0.643</v>
      </c>
      <c r="T2506" s="20">
        <f t="array" ref="T2506:U2506">VLOOKUP(A2506,TOURISM!$A$2:$F$2692,{3,6},0)</f>
        <v>1806000000</v>
      </c>
      <c r="U2506" s="20">
        <v>4.57E8</v>
      </c>
      <c r="V2506" s="20">
        <f t="array" ref="V2506:AA2506">VLOOKUP(A2506,BUSINESS!$A$2:$J$2692,{4,5,6,7,8,9},0)</f>
        <v>0.447</v>
      </c>
      <c r="W2506" s="20">
        <v>18.0</v>
      </c>
      <c r="X2506" s="20"/>
      <c r="Y2506" s="20">
        <v>482.0</v>
      </c>
      <c r="Z2506" s="20">
        <v>0.223</v>
      </c>
      <c r="AA2506" s="20">
        <v>0.862</v>
      </c>
      <c r="AB2506" s="21">
        <f t="shared" si="706"/>
        <v>29217.70455</v>
      </c>
      <c r="AC2506" s="20">
        <f t="shared" si="816"/>
        <v>0.0007484888431</v>
      </c>
      <c r="AD2506" s="20">
        <f t="shared" si="817"/>
        <v>0.001662831127</v>
      </c>
      <c r="AE2506" s="20">
        <f t="shared" si="779"/>
        <v>130.9067743</v>
      </c>
      <c r="AF2506" s="22" t="b">
        <f t="shared" si="4"/>
        <v>0</v>
      </c>
      <c r="AG2506" s="20" t="b">
        <f t="shared" si="5"/>
        <v>0</v>
      </c>
      <c r="AH2506" s="20" t="b">
        <f t="shared" si="6"/>
        <v>0</v>
      </c>
      <c r="AI2506" s="20" t="b">
        <f t="shared" si="7"/>
        <v>0</v>
      </c>
      <c r="AJ2506" s="20"/>
      <c r="AK2506" s="20"/>
      <c r="AL2506" s="20"/>
      <c r="AM2506" s="20"/>
      <c r="AN2506" s="20"/>
      <c r="AO2506" s="20"/>
      <c r="AP2506" s="20"/>
      <c r="AQ2506" s="20"/>
      <c r="AR2506" s="23"/>
      <c r="AS2506" s="23"/>
      <c r="AT2506" s="23"/>
      <c r="AU2506" s="23"/>
      <c r="AV2506" s="23"/>
    </row>
    <row r="2507" ht="15.75" customHeight="1">
      <c r="A2507" s="17" t="str">
        <f t="shared" si="1"/>
        <v>Panama-The Americas2008</v>
      </c>
      <c r="B2507" s="17" t="s">
        <v>288</v>
      </c>
      <c r="C2507" s="18" t="s">
        <v>259</v>
      </c>
      <c r="D2507" s="19" t="s">
        <v>87</v>
      </c>
      <c r="E2507" s="17">
        <v>1.02E11</v>
      </c>
      <c r="F2507" s="18">
        <v>0.073</v>
      </c>
      <c r="G2507" s="18">
        <v>473.0</v>
      </c>
      <c r="H2507" s="18">
        <v>0.082</v>
      </c>
      <c r="I2507" s="20">
        <f t="array" ref="I2507:J2507">IFNA(VLOOKUP(A2507,ENERGY!$A$2:$F$2692,{5,6},0),0)</f>
        <v>3024</v>
      </c>
      <c r="J2507" s="20">
        <v>7125.0</v>
      </c>
      <c r="K2507" s="20">
        <f t="array" ref="K2507:S2507">VLOOKUP(A2507,'HUMAN RESOURCES'!$A$2:$M$2692,{2,3,4,5,6,7,8,9,10},0)</f>
        <v>0.021</v>
      </c>
      <c r="L2507" s="20">
        <v>0.018</v>
      </c>
      <c r="M2507" s="20">
        <v>80.0</v>
      </c>
      <c r="N2507" s="20">
        <v>74.0</v>
      </c>
      <c r="O2507" s="20">
        <v>0.299</v>
      </c>
      <c r="P2507" s="20">
        <v>0.636</v>
      </c>
      <c r="Q2507" s="20">
        <v>0.065</v>
      </c>
      <c r="R2507" s="20">
        <v>3553480.0</v>
      </c>
      <c r="S2507" s="20">
        <v>0.645</v>
      </c>
      <c r="T2507" s="20">
        <f t="array" ref="T2507:U2507">VLOOKUP(A2507,TOURISM!$A$2:$F$2692,{3,6},0)</f>
        <v>2208000000</v>
      </c>
      <c r="U2507" s="20">
        <v>5.6E8</v>
      </c>
      <c r="V2507" s="20">
        <f t="array" ref="V2507:AA2507">VLOOKUP(A2507,BUSINESS!$A$2:$J$2692,{4,5,6,7,8,9},0)</f>
        <v>0.438</v>
      </c>
      <c r="W2507" s="20">
        <v>12.0</v>
      </c>
      <c r="X2507" s="20"/>
      <c r="Y2507" s="20">
        <v>482.0</v>
      </c>
      <c r="Z2507" s="20">
        <v>0.338</v>
      </c>
      <c r="AA2507" s="20">
        <v>1.102</v>
      </c>
      <c r="AB2507" s="21">
        <f t="shared" si="706"/>
        <v>28704.25611</v>
      </c>
      <c r="AC2507" s="20">
        <f t="shared" si="816"/>
        <v>0.0008509967694</v>
      </c>
      <c r="AD2507" s="20">
        <f t="shared" si="817"/>
        <v>0.002005076714</v>
      </c>
      <c r="AE2507" s="20">
        <f t="shared" si="779"/>
        <v>157.5919943</v>
      </c>
      <c r="AF2507" s="22" t="b">
        <f t="shared" si="4"/>
        <v>0</v>
      </c>
      <c r="AG2507" s="20" t="b">
        <f t="shared" si="5"/>
        <v>0</v>
      </c>
      <c r="AH2507" s="20" t="b">
        <f t="shared" si="6"/>
        <v>0</v>
      </c>
      <c r="AI2507" s="20" t="b">
        <f t="shared" si="7"/>
        <v>0</v>
      </c>
      <c r="AJ2507" s="20"/>
      <c r="AK2507" s="20"/>
      <c r="AL2507" s="20"/>
      <c r="AM2507" s="20"/>
      <c r="AN2507" s="20"/>
      <c r="AO2507" s="20"/>
      <c r="AP2507" s="20"/>
      <c r="AQ2507" s="20"/>
      <c r="AR2507" s="23"/>
      <c r="AS2507" s="23"/>
      <c r="AT2507" s="23"/>
      <c r="AU2507" s="23"/>
      <c r="AV2507" s="23"/>
    </row>
    <row r="2508" ht="15.75" customHeight="1">
      <c r="A2508" s="17" t="str">
        <f t="shared" si="1"/>
        <v>Panama-The Americas2009</v>
      </c>
      <c r="B2508" s="17" t="s">
        <v>288</v>
      </c>
      <c r="C2508" s="18" t="s">
        <v>259</v>
      </c>
      <c r="D2508" s="19" t="s">
        <v>88</v>
      </c>
      <c r="E2508" s="17">
        <v>1.03E11</v>
      </c>
      <c r="F2508" s="18">
        <v>0.081</v>
      </c>
      <c r="G2508" s="18">
        <v>541.0</v>
      </c>
      <c r="H2508" s="18">
        <v>0.082</v>
      </c>
      <c r="I2508" s="20">
        <f t="array" ref="I2508:J2508">IFNA(VLOOKUP(A2508,ENERGY!$A$2:$F$2692,{5,6},0),0)</f>
        <v>2884</v>
      </c>
      <c r="J2508" s="20">
        <v>6839.0</v>
      </c>
      <c r="K2508" s="20">
        <f t="array" ref="K2508:S2508">VLOOKUP(A2508,'HUMAN RESOURCES'!$A$2:$M$2692,{2,3,4,5,6,7,8,9,10},0)</f>
        <v>0.021</v>
      </c>
      <c r="L2508" s="20">
        <v>0.017</v>
      </c>
      <c r="M2508" s="20">
        <v>80.0</v>
      </c>
      <c r="N2508" s="20">
        <v>74.0</v>
      </c>
      <c r="O2508" s="20">
        <v>0.296</v>
      </c>
      <c r="P2508" s="20">
        <v>0.638</v>
      </c>
      <c r="Q2508" s="20">
        <v>0.066</v>
      </c>
      <c r="R2508" s="20">
        <v>3615846.0</v>
      </c>
      <c r="S2508" s="20">
        <v>0.648</v>
      </c>
      <c r="T2508" s="20">
        <f t="array" ref="T2508:U2508">VLOOKUP(A2508,TOURISM!$A$2:$F$2692,{3,6},0)</f>
        <v>2280000000</v>
      </c>
      <c r="U2508" s="20">
        <v>5.03E8</v>
      </c>
      <c r="V2508" s="20">
        <f t="array" ref="V2508:AA2508">VLOOKUP(A2508,BUSINESS!$A$2:$J$2692,{4,5,6,7,8,9},0)</f>
        <v>0.438</v>
      </c>
      <c r="W2508" s="20">
        <v>12.0</v>
      </c>
      <c r="X2508" s="20"/>
      <c r="Y2508" s="20">
        <v>482.0</v>
      </c>
      <c r="Z2508" s="20">
        <v>0.391</v>
      </c>
      <c r="AA2508" s="20">
        <v>1.678</v>
      </c>
      <c r="AB2508" s="21">
        <f t="shared" si="706"/>
        <v>28485.72644</v>
      </c>
      <c r="AC2508" s="20">
        <f t="shared" si="816"/>
        <v>0.0007976003403</v>
      </c>
      <c r="AD2508" s="20">
        <f t="shared" si="817"/>
        <v>0.001891396923</v>
      </c>
      <c r="AE2508" s="20">
        <f t="shared" si="779"/>
        <v>139.1099068</v>
      </c>
      <c r="AF2508" s="22" t="b">
        <f t="shared" si="4"/>
        <v>0</v>
      </c>
      <c r="AG2508" s="20" t="b">
        <f t="shared" si="5"/>
        <v>0</v>
      </c>
      <c r="AH2508" s="20" t="b">
        <f t="shared" si="6"/>
        <v>0</v>
      </c>
      <c r="AI2508" s="20" t="b">
        <f t="shared" si="7"/>
        <v>0</v>
      </c>
      <c r="AJ2508" s="20"/>
      <c r="AK2508" s="20"/>
      <c r="AL2508" s="20"/>
      <c r="AM2508" s="20"/>
      <c r="AN2508" s="20"/>
      <c r="AO2508" s="20"/>
      <c r="AP2508" s="20"/>
      <c r="AQ2508" s="20"/>
      <c r="AR2508" s="23"/>
      <c r="AS2508" s="23"/>
      <c r="AT2508" s="23"/>
      <c r="AU2508" s="23"/>
      <c r="AV2508" s="23"/>
    </row>
    <row r="2509" ht="15.75" customHeight="1">
      <c r="A2509" s="17" t="str">
        <f t="shared" si="1"/>
        <v>Panama-The Americas2010</v>
      </c>
      <c r="B2509" s="17" t="s">
        <v>288</v>
      </c>
      <c r="C2509" s="18" t="s">
        <v>259</v>
      </c>
      <c r="D2509" s="19" t="s">
        <v>89</v>
      </c>
      <c r="E2509" s="17">
        <v>1.03E11</v>
      </c>
      <c r="F2509" s="18">
        <v>0.085</v>
      </c>
      <c r="G2509" s="18">
        <v>627.0</v>
      </c>
      <c r="H2509" s="18">
        <v>0.077</v>
      </c>
      <c r="I2509" s="20">
        <f t="array" ref="I2509:J2509">IFNA(VLOOKUP(A2509,ENERGY!$A$2:$F$2692,{5,6},0),0)</f>
        <v>0</v>
      </c>
      <c r="J2509" s="20">
        <v>0.0</v>
      </c>
      <c r="K2509" s="20">
        <f t="array" ref="K2509:S2509">VLOOKUP(A2509,'HUMAN RESOURCES'!$A$2:$M$2692,{2,3,4,5,6,7,8,9,10},0)</f>
        <v>0.02</v>
      </c>
      <c r="L2509" s="20">
        <v>0.017</v>
      </c>
      <c r="M2509" s="20">
        <v>80.0</v>
      </c>
      <c r="N2509" s="20">
        <v>74.0</v>
      </c>
      <c r="O2509" s="20">
        <v>0.293</v>
      </c>
      <c r="P2509" s="20">
        <v>0.639</v>
      </c>
      <c r="Q2509" s="20">
        <v>0.068</v>
      </c>
      <c r="R2509" s="20">
        <v>3678128.0</v>
      </c>
      <c r="S2509" s="20">
        <v>0.651</v>
      </c>
      <c r="T2509" s="20">
        <f t="array" ref="T2509:U2509">VLOOKUP(A2509,TOURISM!$A$2:$F$2692,{3,6},0)</f>
        <v>2552000000</v>
      </c>
      <c r="U2509" s="20">
        <v>5.75E8</v>
      </c>
      <c r="V2509" s="20">
        <f t="array" ref="V2509:AA2509">VLOOKUP(A2509,BUSINESS!$A$2:$J$2692,{4,5,6,7,8,9},0)</f>
        <v>0.438</v>
      </c>
      <c r="W2509" s="20">
        <v>9.0</v>
      </c>
      <c r="X2509" s="20"/>
      <c r="Y2509" s="20">
        <v>482.0</v>
      </c>
      <c r="Z2509" s="20">
        <v>0.401</v>
      </c>
      <c r="AA2509" s="20">
        <v>1.807</v>
      </c>
      <c r="AB2509" s="21">
        <f t="shared" si="706"/>
        <v>28003.37563</v>
      </c>
      <c r="AC2509" s="20"/>
      <c r="AD2509" s="20"/>
      <c r="AE2509" s="20">
        <f t="shared" si="779"/>
        <v>156.3295241</v>
      </c>
      <c r="AF2509" s="22" t="b">
        <f t="shared" si="4"/>
        <v>0</v>
      </c>
      <c r="AG2509" s="20" t="b">
        <f t="shared" si="5"/>
        <v>0</v>
      </c>
      <c r="AH2509" s="20" t="b">
        <f t="shared" si="6"/>
        <v>0</v>
      </c>
      <c r="AI2509" s="20" t="b">
        <f t="shared" si="7"/>
        <v>0</v>
      </c>
      <c r="AJ2509" s="20"/>
      <c r="AK2509" s="20"/>
      <c r="AL2509" s="20"/>
      <c r="AM2509" s="20"/>
      <c r="AN2509" s="20"/>
      <c r="AO2509" s="20"/>
      <c r="AP2509" s="20"/>
      <c r="AQ2509" s="20"/>
      <c r="AR2509" s="23"/>
      <c r="AS2509" s="23"/>
      <c r="AT2509" s="23"/>
      <c r="AU2509" s="23"/>
      <c r="AV2509" s="23"/>
    </row>
    <row r="2510" ht="15.75" customHeight="1">
      <c r="A2510" s="17" t="str">
        <f t="shared" si="1"/>
        <v>Panama-The Americas2011</v>
      </c>
      <c r="B2510" s="17" t="s">
        <v>288</v>
      </c>
      <c r="C2510" s="18" t="s">
        <v>259</v>
      </c>
      <c r="D2510" s="19" t="s">
        <v>90</v>
      </c>
      <c r="E2510" s="17">
        <v>1.03E11</v>
      </c>
      <c r="F2510" s="18">
        <v>0.079</v>
      </c>
      <c r="G2510" s="18">
        <v>664.0</v>
      </c>
      <c r="H2510" s="18">
        <v>0.069</v>
      </c>
      <c r="I2510" s="20">
        <f t="array" ref="I2510:J2510">IFNA(VLOOKUP(A2510,ENERGY!$A$2:$F$2692,{5,6},0),0)</f>
        <v>2649</v>
      </c>
      <c r="J2510" s="20">
        <v>6153.0</v>
      </c>
      <c r="K2510" s="20">
        <f t="array" ref="K2510:S2510">VLOOKUP(A2510,'HUMAN RESOURCES'!$A$2:$M$2692,{2,3,4,5,6,7,8,9,10},0)</f>
        <v>0.02</v>
      </c>
      <c r="L2510" s="20">
        <v>0.016</v>
      </c>
      <c r="M2510" s="20">
        <v>80.0</v>
      </c>
      <c r="N2510" s="20">
        <v>74.0</v>
      </c>
      <c r="O2510" s="20">
        <v>0.29</v>
      </c>
      <c r="P2510" s="20">
        <v>0.641</v>
      </c>
      <c r="Q2510" s="20">
        <v>0.069</v>
      </c>
      <c r="R2510" s="20">
        <v>3740282.0</v>
      </c>
      <c r="S2510" s="20">
        <v>0.654</v>
      </c>
      <c r="T2510" s="20">
        <f t="array" ref="T2510:U2510">VLOOKUP(A2510,TOURISM!$A$2:$F$2692,{3,6},0)</f>
        <v>2925000000</v>
      </c>
      <c r="U2510" s="20">
        <v>6.65E8</v>
      </c>
      <c r="V2510" s="20">
        <f t="array" ref="V2510:AA2510">VLOOKUP(A2510,BUSINESS!$A$2:$J$2692,{4,5,6,7,8,9},0)</f>
        <v>0.436</v>
      </c>
      <c r="W2510" s="20">
        <v>8.0</v>
      </c>
      <c r="X2510" s="20"/>
      <c r="Y2510" s="20">
        <v>482.0</v>
      </c>
      <c r="Z2510" s="20">
        <v>0.427</v>
      </c>
      <c r="AA2510" s="20">
        <v>1.801</v>
      </c>
      <c r="AB2510" s="21">
        <f t="shared" si="706"/>
        <v>27538.03055</v>
      </c>
      <c r="AC2510" s="20">
        <f t="shared" ref="AC2510:AC2511" si="818">I2510/R2510</f>
        <v>0.0007082353683</v>
      </c>
      <c r="AD2510" s="20">
        <f t="shared" ref="AD2510:AD2511" si="819">J2510/R2510</f>
        <v>0.001645063126</v>
      </c>
      <c r="AE2510" s="20">
        <f t="shared" si="779"/>
        <v>177.7940808</v>
      </c>
      <c r="AF2510" s="22" t="b">
        <f t="shared" si="4"/>
        <v>0</v>
      </c>
      <c r="AG2510" s="20" t="b">
        <f t="shared" si="5"/>
        <v>0</v>
      </c>
      <c r="AH2510" s="20" t="b">
        <f t="shared" si="6"/>
        <v>0</v>
      </c>
      <c r="AI2510" s="20" t="b">
        <f t="shared" si="7"/>
        <v>0</v>
      </c>
      <c r="AJ2510" s="20"/>
      <c r="AK2510" s="20"/>
      <c r="AL2510" s="20"/>
      <c r="AM2510" s="20"/>
      <c r="AN2510" s="20"/>
      <c r="AO2510" s="20"/>
      <c r="AP2510" s="20"/>
      <c r="AQ2510" s="20"/>
      <c r="AR2510" s="23"/>
      <c r="AS2510" s="23"/>
      <c r="AT2510" s="23"/>
      <c r="AU2510" s="23"/>
      <c r="AV2510" s="23"/>
    </row>
    <row r="2511" ht="15.75" customHeight="1">
      <c r="A2511" s="17" t="str">
        <f t="shared" si="1"/>
        <v>Panama-The Americas2012</v>
      </c>
      <c r="B2511" s="17" t="s">
        <v>288</v>
      </c>
      <c r="C2511" s="18" t="s">
        <v>259</v>
      </c>
      <c r="D2511" s="19" t="s">
        <v>91</v>
      </c>
      <c r="E2511" s="17">
        <v>1.03E11</v>
      </c>
      <c r="F2511" s="18">
        <v>0.076</v>
      </c>
      <c r="G2511" s="18">
        <v>723.0</v>
      </c>
      <c r="H2511" s="18">
        <v>0.069</v>
      </c>
      <c r="I2511" s="20">
        <f t="array" ref="I2511:J2511">IFNA(VLOOKUP(A2511,ENERGY!$A$2:$F$2692,{5,6},0),0)</f>
        <v>3093</v>
      </c>
      <c r="J2511" s="20">
        <v>7371.0</v>
      </c>
      <c r="K2511" s="20">
        <f t="array" ref="K2511:S2511">VLOOKUP(A2511,'HUMAN RESOURCES'!$A$2:$M$2692,{2,3,4,5,6,7,8,9,10},0)</f>
        <v>0.02</v>
      </c>
      <c r="L2511" s="20">
        <v>0.016</v>
      </c>
      <c r="M2511" s="20">
        <v>80.0</v>
      </c>
      <c r="N2511" s="20">
        <v>75.0</v>
      </c>
      <c r="O2511" s="20">
        <v>0.286</v>
      </c>
      <c r="P2511" s="20">
        <v>0.643</v>
      </c>
      <c r="Q2511" s="20">
        <v>0.071</v>
      </c>
      <c r="R2511" s="20">
        <v>3802281.0</v>
      </c>
      <c r="S2511" s="20">
        <v>0.657</v>
      </c>
      <c r="T2511" s="20">
        <f t="array" ref="T2511:U2511">VLOOKUP(A2511,TOURISM!$A$2:$F$2692,{3,6},0)</f>
        <v>3784000000</v>
      </c>
      <c r="U2511" s="20">
        <v>6.05E8</v>
      </c>
      <c r="V2511" s="20">
        <f t="array" ref="V2511:AA2511">VLOOKUP(A2511,BUSINESS!$A$2:$J$2692,{4,5,6,7,8,9},0)</f>
        <v>0.405</v>
      </c>
      <c r="W2511" s="20">
        <v>7.0</v>
      </c>
      <c r="X2511" s="20">
        <v>61.0</v>
      </c>
      <c r="Y2511" s="20">
        <v>431.0</v>
      </c>
      <c r="Z2511" s="20">
        <v>0.403</v>
      </c>
      <c r="AA2511" s="20">
        <v>1.634</v>
      </c>
      <c r="AB2511" s="21">
        <f t="shared" si="706"/>
        <v>27089.00263</v>
      </c>
      <c r="AC2511" s="20">
        <f t="shared" si="818"/>
        <v>0.0008134590789</v>
      </c>
      <c r="AD2511" s="20">
        <f t="shared" si="819"/>
        <v>0.001938573188</v>
      </c>
      <c r="AE2511" s="20">
        <f t="shared" si="779"/>
        <v>159.1150154</v>
      </c>
      <c r="AF2511" s="22" t="b">
        <f t="shared" si="4"/>
        <v>0</v>
      </c>
      <c r="AG2511" s="20" t="b">
        <f t="shared" si="5"/>
        <v>0</v>
      </c>
      <c r="AH2511" s="20" t="b">
        <f t="shared" si="6"/>
        <v>0</v>
      </c>
      <c r="AI2511" s="20" t="b">
        <f t="shared" si="7"/>
        <v>0</v>
      </c>
      <c r="AJ2511" s="20"/>
      <c r="AK2511" s="20"/>
      <c r="AL2511" s="20"/>
      <c r="AM2511" s="20"/>
      <c r="AN2511" s="20"/>
      <c r="AO2511" s="20"/>
      <c r="AP2511" s="20"/>
      <c r="AQ2511" s="20"/>
      <c r="AR2511" s="23"/>
      <c r="AS2511" s="23"/>
      <c r="AT2511" s="23"/>
      <c r="AU2511" s="23"/>
      <c r="AV2511" s="23"/>
    </row>
    <row r="2512" ht="15.75" customHeight="1">
      <c r="A2512" s="17" t="str">
        <f t="shared" si="1"/>
        <v>Paraguay-The Americas2000</v>
      </c>
      <c r="B2512" s="17" t="s">
        <v>289</v>
      </c>
      <c r="C2512" s="18" t="s">
        <v>259</v>
      </c>
      <c r="D2512" s="19" t="s">
        <v>76</v>
      </c>
      <c r="E2512" s="17">
        <v>1.11E11</v>
      </c>
      <c r="F2512" s="18">
        <v>0.081</v>
      </c>
      <c r="G2512" s="18">
        <v>124.0</v>
      </c>
      <c r="H2512" s="18">
        <v>0.268</v>
      </c>
      <c r="I2512" s="20" t="str">
        <f t="array" ref="I2512:J2512">IFNA(VLOOKUP(A2512,ENERGY!$A$2:$F$2692,{5,6},0),0)</f>
        <v/>
      </c>
      <c r="J2512" s="20"/>
      <c r="K2512" s="20">
        <f t="array" ref="K2512:S2512">VLOOKUP(A2512,'HUMAN RESOURCES'!$A$2:$M$2692,{2,3,4,5,6,7,8,9,10},0)</f>
        <v>0.028</v>
      </c>
      <c r="L2512" s="20">
        <v>0.028</v>
      </c>
      <c r="M2512" s="20">
        <v>72.0</v>
      </c>
      <c r="N2512" s="20">
        <v>68.0</v>
      </c>
      <c r="O2512" s="20">
        <v>0.382</v>
      </c>
      <c r="P2512" s="20">
        <v>0.574</v>
      </c>
      <c r="Q2512" s="20">
        <v>0.044</v>
      </c>
      <c r="R2512" s="20">
        <v>5350253.0</v>
      </c>
      <c r="S2512" s="20">
        <v>0.553</v>
      </c>
      <c r="T2512" s="20">
        <f t="array" ref="T2512:U2512">VLOOKUP(A2512,TOURISM!$A$2:$F$2692,{3,6},0)</f>
        <v>88000000</v>
      </c>
      <c r="U2512" s="20">
        <v>1.54E8</v>
      </c>
      <c r="V2512" s="20" t="str">
        <f t="array" ref="V2512:AA2512">VLOOKUP(A2512,BUSINESS!$A$2:$J$2692,{4,5,6,7,8,9},0)</f>
        <v/>
      </c>
      <c r="W2512" s="20"/>
      <c r="X2512" s="20"/>
      <c r="Y2512" s="20"/>
      <c r="Z2512" s="20">
        <v>0.007</v>
      </c>
      <c r="AA2512" s="20">
        <v>0.153</v>
      </c>
      <c r="AB2512" s="21">
        <f t="shared" si="706"/>
        <v>20746.68245</v>
      </c>
      <c r="AC2512" s="20"/>
      <c r="AD2512" s="20"/>
      <c r="AE2512" s="20">
        <f t="shared" si="779"/>
        <v>28.78368556</v>
      </c>
      <c r="AF2512" s="22" t="b">
        <f t="shared" si="4"/>
        <v>0</v>
      </c>
      <c r="AG2512" s="20" t="b">
        <f t="shared" si="5"/>
        <v>0</v>
      </c>
      <c r="AH2512" s="20" t="b">
        <f t="shared" si="6"/>
        <v>0</v>
      </c>
      <c r="AI2512" s="20" t="b">
        <f t="shared" si="7"/>
        <v>0</v>
      </c>
      <c r="AJ2512" s="20"/>
      <c r="AK2512" s="20"/>
      <c r="AL2512" s="20"/>
      <c r="AM2512" s="20"/>
      <c r="AN2512" s="20"/>
      <c r="AO2512" s="20"/>
      <c r="AP2512" s="20"/>
      <c r="AQ2512" s="20"/>
      <c r="AR2512" s="23"/>
      <c r="AS2512" s="23"/>
      <c r="AT2512" s="23"/>
      <c r="AU2512" s="23"/>
      <c r="AV2512" s="23"/>
    </row>
    <row r="2513" ht="15.75" customHeight="1">
      <c r="A2513" s="17" t="str">
        <f t="shared" si="1"/>
        <v>Paraguay-The Americas2001</v>
      </c>
      <c r="B2513" s="17" t="s">
        <v>289</v>
      </c>
      <c r="C2513" s="18" t="s">
        <v>259</v>
      </c>
      <c r="D2513" s="19" t="s">
        <v>77</v>
      </c>
      <c r="E2513" s="17">
        <v>1.12E11</v>
      </c>
      <c r="F2513" s="18">
        <v>0.076</v>
      </c>
      <c r="G2513" s="18">
        <v>107.0</v>
      </c>
      <c r="H2513" s="18">
        <v>0.283</v>
      </c>
      <c r="I2513" s="20">
        <f t="array" ref="I2513:J2513">IFNA(VLOOKUP(A2513,ENERGY!$A$2:$F$2692,{5,6},0),0)</f>
        <v>4858</v>
      </c>
      <c r="J2513" s="20"/>
      <c r="K2513" s="20">
        <f t="array" ref="K2513:S2513">VLOOKUP(A2513,'HUMAN RESOURCES'!$A$2:$M$2692,{2,3,4,5,6,7,8,9,10},0)</f>
        <v>0.028</v>
      </c>
      <c r="L2513" s="20">
        <v>0.027</v>
      </c>
      <c r="M2513" s="20">
        <v>73.0</v>
      </c>
      <c r="N2513" s="20">
        <v>68.0</v>
      </c>
      <c r="O2513" s="20">
        <v>0.377</v>
      </c>
      <c r="P2513" s="20">
        <v>0.578</v>
      </c>
      <c r="Q2513" s="20">
        <v>0.045</v>
      </c>
      <c r="R2513" s="20">
        <v>5460621.0</v>
      </c>
      <c r="S2513" s="20">
        <v>0.56</v>
      </c>
      <c r="T2513" s="20">
        <f t="array" ref="T2513:U2513">VLOOKUP(A2513,TOURISM!$A$2:$F$2692,{3,6},0)</f>
        <v>91000000</v>
      </c>
      <c r="U2513" s="20">
        <v>1.3E8</v>
      </c>
      <c r="V2513" s="20" t="str">
        <f t="array" ref="V2513:AA2513">VLOOKUP(A2513,BUSINESS!$A$2:$J$2692,{4,5,6,7,8,9},0)</f>
        <v/>
      </c>
      <c r="W2513" s="20"/>
      <c r="X2513" s="20"/>
      <c r="Y2513" s="20"/>
      <c r="Z2513" s="20">
        <v>0.011</v>
      </c>
      <c r="AA2513" s="20">
        <v>0.211</v>
      </c>
      <c r="AB2513" s="21">
        <f t="shared" si="706"/>
        <v>20510.48773</v>
      </c>
      <c r="AC2513" s="20">
        <f t="shared" ref="AC2513:AC2516" si="820">I2513/R2513</f>
        <v>0.0008896424051</v>
      </c>
      <c r="AD2513" s="20"/>
      <c r="AE2513" s="20">
        <f t="shared" si="779"/>
        <v>23.80681611</v>
      </c>
      <c r="AF2513" s="22" t="b">
        <f t="shared" si="4"/>
        <v>0</v>
      </c>
      <c r="AG2513" s="20" t="b">
        <f t="shared" si="5"/>
        <v>0</v>
      </c>
      <c r="AH2513" s="20" t="b">
        <f t="shared" si="6"/>
        <v>0</v>
      </c>
      <c r="AI2513" s="20" t="b">
        <f t="shared" si="7"/>
        <v>0</v>
      </c>
      <c r="AJ2513" s="20"/>
      <c r="AK2513" s="20"/>
      <c r="AL2513" s="20"/>
      <c r="AM2513" s="20"/>
      <c r="AN2513" s="20"/>
      <c r="AO2513" s="20"/>
      <c r="AP2513" s="20"/>
      <c r="AQ2513" s="20"/>
      <c r="AR2513" s="23"/>
      <c r="AS2513" s="23"/>
      <c r="AT2513" s="23"/>
      <c r="AU2513" s="23"/>
      <c r="AV2513" s="23"/>
    </row>
    <row r="2514" ht="15.75" customHeight="1">
      <c r="A2514" s="17" t="str">
        <f t="shared" si="1"/>
        <v>Paraguay-The Americas2002</v>
      </c>
      <c r="B2514" s="17" t="s">
        <v>289</v>
      </c>
      <c r="C2514" s="18" t="s">
        <v>259</v>
      </c>
      <c r="D2514" s="19" t="s">
        <v>79</v>
      </c>
      <c r="E2514" s="17">
        <v>1.12E11</v>
      </c>
      <c r="F2514" s="18">
        <v>0.07</v>
      </c>
      <c r="G2514" s="18">
        <v>79.0</v>
      </c>
      <c r="H2514" s="18">
        <v>0.387</v>
      </c>
      <c r="I2514" s="20">
        <f t="array" ref="I2514:J2514">IFNA(VLOOKUP(A2514,ENERGY!$A$2:$F$2692,{5,6},0),0)</f>
        <v>4789</v>
      </c>
      <c r="J2514" s="20">
        <v>5075.0</v>
      </c>
      <c r="K2514" s="20">
        <f t="array" ref="K2514:S2514">VLOOKUP(A2514,'HUMAN RESOURCES'!$A$2:$M$2692,{2,3,4,5,6,7,8,9,10},0)</f>
        <v>0.027</v>
      </c>
      <c r="L2514" s="20">
        <v>0.026</v>
      </c>
      <c r="M2514" s="20">
        <v>73.0</v>
      </c>
      <c r="N2514" s="20">
        <v>69.0</v>
      </c>
      <c r="O2514" s="20">
        <v>0.372</v>
      </c>
      <c r="P2514" s="20">
        <v>0.582</v>
      </c>
      <c r="Q2514" s="20">
        <v>0.045</v>
      </c>
      <c r="R2514" s="20">
        <v>5571371.0</v>
      </c>
      <c r="S2514" s="20">
        <v>0.566</v>
      </c>
      <c r="T2514" s="20">
        <f t="array" ref="T2514:U2514">VLOOKUP(A2514,TOURISM!$A$2:$F$2692,{3,6},0)</f>
        <v>76000000</v>
      </c>
      <c r="U2514" s="20">
        <v>1.17E8</v>
      </c>
      <c r="V2514" s="20" t="str">
        <f t="array" ref="V2514:AA2514">VLOOKUP(A2514,BUSINESS!$A$2:$J$2692,{4,5,6,7,8,9},0)</f>
        <v/>
      </c>
      <c r="W2514" s="20"/>
      <c r="X2514" s="20"/>
      <c r="Y2514" s="20"/>
      <c r="Z2514" s="20">
        <v>0.018</v>
      </c>
      <c r="AA2514" s="20">
        <v>0.299</v>
      </c>
      <c r="AB2514" s="21">
        <f t="shared" si="706"/>
        <v>20102.77183</v>
      </c>
      <c r="AC2514" s="20">
        <f t="shared" si="820"/>
        <v>0.0008595729848</v>
      </c>
      <c r="AD2514" s="20">
        <f t="shared" ref="AD2514:AD2516" si="821">J2514/R2514</f>
        <v>0.0009109068486</v>
      </c>
      <c r="AE2514" s="20">
        <f t="shared" si="779"/>
        <v>21.000217</v>
      </c>
      <c r="AF2514" s="22" t="b">
        <f t="shared" si="4"/>
        <v>0</v>
      </c>
      <c r="AG2514" s="20" t="b">
        <f t="shared" si="5"/>
        <v>0</v>
      </c>
      <c r="AH2514" s="20" t="b">
        <f t="shared" si="6"/>
        <v>0</v>
      </c>
      <c r="AI2514" s="20" t="b">
        <f t="shared" si="7"/>
        <v>0</v>
      </c>
      <c r="AJ2514" s="20"/>
      <c r="AK2514" s="20"/>
      <c r="AL2514" s="20"/>
      <c r="AM2514" s="20"/>
      <c r="AN2514" s="20"/>
      <c r="AO2514" s="20"/>
      <c r="AP2514" s="20"/>
      <c r="AQ2514" s="20"/>
      <c r="AR2514" s="23"/>
      <c r="AS2514" s="23"/>
      <c r="AT2514" s="23"/>
      <c r="AU2514" s="23"/>
      <c r="AV2514" s="23"/>
    </row>
    <row r="2515" ht="15.75" customHeight="1">
      <c r="A2515" s="17" t="str">
        <f t="shared" si="1"/>
        <v>Paraguay-The Americas2003</v>
      </c>
      <c r="B2515" s="17" t="s">
        <v>289</v>
      </c>
      <c r="C2515" s="18" t="s">
        <v>259</v>
      </c>
      <c r="D2515" s="19" t="s">
        <v>81</v>
      </c>
      <c r="E2515" s="17">
        <v>1.12E11</v>
      </c>
      <c r="F2515" s="18">
        <v>0.061</v>
      </c>
      <c r="G2515" s="18">
        <v>71.0</v>
      </c>
      <c r="H2515" s="18">
        <v>0.5</v>
      </c>
      <c r="I2515" s="20">
        <f t="array" ref="I2515:J2515">IFNA(VLOOKUP(A2515,ENERGY!$A$2:$F$2692,{5,6},0),0)</f>
        <v>4476</v>
      </c>
      <c r="J2515" s="20">
        <v>4518.0</v>
      </c>
      <c r="K2515" s="20">
        <f t="array" ref="K2515:S2515">VLOOKUP(A2515,'HUMAN RESOURCES'!$A$2:$M$2692,{2,3,4,5,6,7,8,9,10},0)</f>
        <v>0.027</v>
      </c>
      <c r="L2515" s="20">
        <v>0.025</v>
      </c>
      <c r="M2515" s="20">
        <v>73.0</v>
      </c>
      <c r="N2515" s="20">
        <v>69.0</v>
      </c>
      <c r="O2515" s="20">
        <v>0.368</v>
      </c>
      <c r="P2515" s="20">
        <v>0.586</v>
      </c>
      <c r="Q2515" s="20">
        <v>0.046</v>
      </c>
      <c r="R2515" s="20">
        <v>5682350.0</v>
      </c>
      <c r="S2515" s="20">
        <v>0.569</v>
      </c>
      <c r="T2515" s="20">
        <f t="array" ref="T2515:U2515">VLOOKUP(A2515,TOURISM!$A$2:$F$2692,{3,6},0)</f>
        <v>81000000</v>
      </c>
      <c r="U2515" s="20">
        <v>1.15E8</v>
      </c>
      <c r="V2515" s="20" t="str">
        <f t="array" ref="V2515:AA2515">VLOOKUP(A2515,BUSINESS!$A$2:$J$2692,{4,5,6,7,8,9},0)</f>
        <v/>
      </c>
      <c r="W2515" s="20">
        <v>74.0</v>
      </c>
      <c r="X2515" s="20"/>
      <c r="Y2515" s="20"/>
      <c r="Z2515" s="20">
        <v>0.021</v>
      </c>
      <c r="AA2515" s="20">
        <v>0.312</v>
      </c>
      <c r="AB2515" s="21">
        <f t="shared" si="706"/>
        <v>19710.15513</v>
      </c>
      <c r="AC2515" s="20">
        <f t="shared" si="820"/>
        <v>0.0007877022711</v>
      </c>
      <c r="AD2515" s="20">
        <f t="shared" si="821"/>
        <v>0.0007950935792</v>
      </c>
      <c r="AE2515" s="20">
        <f t="shared" si="779"/>
        <v>20.23810571</v>
      </c>
      <c r="AF2515" s="22" t="b">
        <f t="shared" si="4"/>
        <v>0</v>
      </c>
      <c r="AG2515" s="20" t="b">
        <f t="shared" si="5"/>
        <v>0</v>
      </c>
      <c r="AH2515" s="20" t="b">
        <f t="shared" si="6"/>
        <v>0</v>
      </c>
      <c r="AI2515" s="20" t="b">
        <f t="shared" si="7"/>
        <v>0</v>
      </c>
      <c r="AJ2515" s="20"/>
      <c r="AK2515" s="20"/>
      <c r="AL2515" s="20"/>
      <c r="AM2515" s="20"/>
      <c r="AN2515" s="20"/>
      <c r="AO2515" s="20"/>
      <c r="AP2515" s="20"/>
      <c r="AQ2515" s="20"/>
      <c r="AR2515" s="23"/>
      <c r="AS2515" s="23"/>
      <c r="AT2515" s="23"/>
      <c r="AU2515" s="23"/>
      <c r="AV2515" s="23"/>
    </row>
    <row r="2516" ht="15.75" customHeight="1">
      <c r="A2516" s="17" t="str">
        <f t="shared" si="1"/>
        <v>Paraguay-The Americas2004</v>
      </c>
      <c r="B2516" s="17" t="s">
        <v>289</v>
      </c>
      <c r="C2516" s="18" t="s">
        <v>259</v>
      </c>
      <c r="D2516" s="19" t="s">
        <v>83</v>
      </c>
      <c r="E2516" s="17">
        <v>1.12E11</v>
      </c>
      <c r="F2516" s="18">
        <v>0.059</v>
      </c>
      <c r="G2516" s="18">
        <v>82.0</v>
      </c>
      <c r="H2516" s="18">
        <v>0.335</v>
      </c>
      <c r="I2516" s="20">
        <f t="array" ref="I2516:J2516">IFNA(VLOOKUP(A2516,ENERGY!$A$2:$F$2692,{5,6},0),0)</f>
        <v>4348</v>
      </c>
      <c r="J2516" s="20">
        <v>4353.0</v>
      </c>
      <c r="K2516" s="20">
        <f t="array" ref="K2516:S2516">VLOOKUP(A2516,'HUMAN RESOURCES'!$A$2:$M$2692,{2,3,4,5,6,7,8,9,10},0)</f>
        <v>0.026</v>
      </c>
      <c r="L2516" s="20">
        <v>0.025</v>
      </c>
      <c r="M2516" s="20">
        <v>73.0</v>
      </c>
      <c r="N2516" s="20">
        <v>69.0</v>
      </c>
      <c r="O2516" s="20">
        <v>0.363</v>
      </c>
      <c r="P2516" s="20">
        <v>0.59</v>
      </c>
      <c r="Q2516" s="20">
        <v>0.047</v>
      </c>
      <c r="R2516" s="20">
        <v>5793330.0</v>
      </c>
      <c r="S2516" s="20">
        <v>0.571</v>
      </c>
      <c r="T2516" s="20">
        <f t="array" ref="T2516:U2516">VLOOKUP(A2516,TOURISM!$A$2:$F$2692,{3,6},0)</f>
        <v>87000000</v>
      </c>
      <c r="U2516" s="20">
        <v>1.21E8</v>
      </c>
      <c r="V2516" s="20" t="str">
        <f t="array" ref="V2516:AA2516">VLOOKUP(A2516,BUSINESS!$A$2:$J$2692,{4,5,6,7,8,9},0)</f>
        <v/>
      </c>
      <c r="W2516" s="20">
        <v>74.0</v>
      </c>
      <c r="X2516" s="20"/>
      <c r="Y2516" s="20"/>
      <c r="Z2516" s="20">
        <v>0.035</v>
      </c>
      <c r="AA2516" s="20">
        <v>0.302</v>
      </c>
      <c r="AB2516" s="21">
        <f t="shared" si="706"/>
        <v>19332.57729</v>
      </c>
      <c r="AC2516" s="20">
        <f t="shared" si="820"/>
        <v>0.0007505182684</v>
      </c>
      <c r="AD2516" s="20">
        <f t="shared" si="821"/>
        <v>0.0007513813299</v>
      </c>
      <c r="AE2516" s="20">
        <f t="shared" si="779"/>
        <v>20.88608797</v>
      </c>
      <c r="AF2516" s="22" t="b">
        <f t="shared" si="4"/>
        <v>0</v>
      </c>
      <c r="AG2516" s="20" t="b">
        <f t="shared" si="5"/>
        <v>0</v>
      </c>
      <c r="AH2516" s="20" t="b">
        <f t="shared" si="6"/>
        <v>0</v>
      </c>
      <c r="AI2516" s="20" t="b">
        <f t="shared" si="7"/>
        <v>0</v>
      </c>
      <c r="AJ2516" s="20"/>
      <c r="AK2516" s="20"/>
      <c r="AL2516" s="20"/>
      <c r="AM2516" s="20"/>
      <c r="AN2516" s="20"/>
      <c r="AO2516" s="20"/>
      <c r="AP2516" s="20"/>
      <c r="AQ2516" s="20"/>
      <c r="AR2516" s="23"/>
      <c r="AS2516" s="23"/>
      <c r="AT2516" s="23"/>
      <c r="AU2516" s="23"/>
      <c r="AV2516" s="23"/>
    </row>
    <row r="2517" ht="15.75" customHeight="1">
      <c r="A2517" s="17" t="str">
        <f t="shared" si="1"/>
        <v>Paraguay-The Americas2005</v>
      </c>
      <c r="B2517" s="17" t="s">
        <v>289</v>
      </c>
      <c r="C2517" s="18" t="s">
        <v>259</v>
      </c>
      <c r="D2517" s="19" t="s">
        <v>84</v>
      </c>
      <c r="E2517" s="17">
        <v>1.13E11</v>
      </c>
      <c r="F2517" s="18">
        <v>0.056</v>
      </c>
      <c r="G2517" s="18">
        <v>82.0</v>
      </c>
      <c r="H2517" s="18">
        <v>0.299</v>
      </c>
      <c r="I2517" s="20">
        <f t="array" ref="I2517:J2517">IFNA(VLOOKUP(A2517,ENERGY!$A$2:$F$2692,{5,6},0),0)</f>
        <v>0</v>
      </c>
      <c r="J2517" s="20">
        <v>0.0</v>
      </c>
      <c r="K2517" s="20">
        <f t="array" ref="K2517:S2517">VLOOKUP(A2517,'HUMAN RESOURCES'!$A$2:$M$2692,{2,3,4,5,6,7,8,9,10},0)</f>
        <v>0.026</v>
      </c>
      <c r="L2517" s="20">
        <v>0.024</v>
      </c>
      <c r="M2517" s="20">
        <v>73.0</v>
      </c>
      <c r="N2517" s="20">
        <v>69.0</v>
      </c>
      <c r="O2517" s="20">
        <v>0.358</v>
      </c>
      <c r="P2517" s="20">
        <v>0.594</v>
      </c>
      <c r="Q2517" s="20">
        <v>0.048</v>
      </c>
      <c r="R2517" s="20">
        <v>5904170.0</v>
      </c>
      <c r="S2517" s="20">
        <v>0.574</v>
      </c>
      <c r="T2517" s="20">
        <f t="array" ref="T2517:U2517">VLOOKUP(A2517,TOURISM!$A$2:$F$2692,{3,6},0)</f>
        <v>96000000</v>
      </c>
      <c r="U2517" s="20">
        <v>1.3E8</v>
      </c>
      <c r="V2517" s="20">
        <f t="array" ref="V2517:AA2517">VLOOKUP(A2517,BUSINESS!$A$2:$J$2692,{4,5,6,7,8,9},0)</f>
        <v>0.545</v>
      </c>
      <c r="W2517" s="20">
        <v>74.0</v>
      </c>
      <c r="X2517" s="20"/>
      <c r="Y2517" s="20">
        <v>328.0</v>
      </c>
      <c r="Z2517" s="20">
        <v>0.079</v>
      </c>
      <c r="AA2517" s="20">
        <v>0.32</v>
      </c>
      <c r="AB2517" s="21">
        <f t="shared" si="706"/>
        <v>19139.01531</v>
      </c>
      <c r="AC2517" s="20"/>
      <c r="AD2517" s="20"/>
      <c r="AE2517" s="20">
        <f t="shared" si="779"/>
        <v>22.01833619</v>
      </c>
      <c r="AF2517" s="22" t="b">
        <f t="shared" si="4"/>
        <v>0</v>
      </c>
      <c r="AG2517" s="20" t="b">
        <f t="shared" si="5"/>
        <v>0</v>
      </c>
      <c r="AH2517" s="20" t="b">
        <f t="shared" si="6"/>
        <v>0</v>
      </c>
      <c r="AI2517" s="20" t="b">
        <f t="shared" si="7"/>
        <v>0</v>
      </c>
      <c r="AJ2517" s="20"/>
      <c r="AK2517" s="20"/>
      <c r="AL2517" s="20"/>
      <c r="AM2517" s="20"/>
      <c r="AN2517" s="20"/>
      <c r="AO2517" s="20"/>
      <c r="AP2517" s="20"/>
      <c r="AQ2517" s="20"/>
      <c r="AR2517" s="23"/>
      <c r="AS2517" s="23"/>
      <c r="AT2517" s="23"/>
      <c r="AU2517" s="23"/>
      <c r="AV2517" s="23"/>
    </row>
    <row r="2518" ht="15.75" customHeight="1">
      <c r="A2518" s="17" t="str">
        <f t="shared" si="1"/>
        <v>Paraguay-The Americas2006</v>
      </c>
      <c r="B2518" s="17" t="s">
        <v>289</v>
      </c>
      <c r="C2518" s="18" t="s">
        <v>259</v>
      </c>
      <c r="D2518" s="19" t="s">
        <v>85</v>
      </c>
      <c r="E2518" s="17">
        <v>1.13E11</v>
      </c>
      <c r="F2518" s="18">
        <v>0.057</v>
      </c>
      <c r="G2518" s="18">
        <v>101.0</v>
      </c>
      <c r="H2518" s="18">
        <v>0.301</v>
      </c>
      <c r="I2518" s="20">
        <f t="array" ref="I2518:J2518">IFNA(VLOOKUP(A2518,ENERGY!$A$2:$F$2692,{5,6},0),0)</f>
        <v>3919</v>
      </c>
      <c r="J2518" s="20">
        <v>3821.0</v>
      </c>
      <c r="K2518" s="20">
        <f t="array" ref="K2518:S2518">VLOOKUP(A2518,'HUMAN RESOURCES'!$A$2:$M$2692,{2,3,4,5,6,7,8,9,10},0)</f>
        <v>0.025</v>
      </c>
      <c r="L2518" s="20">
        <v>0.023</v>
      </c>
      <c r="M2518" s="20">
        <v>74.0</v>
      </c>
      <c r="N2518" s="20">
        <v>69.0</v>
      </c>
      <c r="O2518" s="20">
        <v>0.353</v>
      </c>
      <c r="P2518" s="20">
        <v>0.598</v>
      </c>
      <c r="Q2518" s="20">
        <v>0.048</v>
      </c>
      <c r="R2518" s="20">
        <v>6014781.0</v>
      </c>
      <c r="S2518" s="20">
        <v>0.576</v>
      </c>
      <c r="T2518" s="20">
        <f t="array" ref="T2518:U2518">VLOOKUP(A2518,TOURISM!$A$2:$F$2692,{3,6},0)</f>
        <v>112000000</v>
      </c>
      <c r="U2518" s="20">
        <v>1.44E8</v>
      </c>
      <c r="V2518" s="20">
        <f t="array" ref="V2518:AA2518">VLOOKUP(A2518,BUSINESS!$A$2:$J$2692,{4,5,6,7,8,9},0)</f>
        <v>0.448</v>
      </c>
      <c r="W2518" s="20">
        <v>74.0</v>
      </c>
      <c r="X2518" s="20"/>
      <c r="Y2518" s="20">
        <v>328.0</v>
      </c>
      <c r="Z2518" s="20">
        <v>0.08</v>
      </c>
      <c r="AA2518" s="20">
        <v>0.537</v>
      </c>
      <c r="AB2518" s="21">
        <f t="shared" si="706"/>
        <v>18787.05143</v>
      </c>
      <c r="AC2518" s="20">
        <f t="shared" ref="AC2518:AC2521" si="822">I2518/R2518</f>
        <v>0.0006515615448</v>
      </c>
      <c r="AD2518" s="20">
        <f t="shared" ref="AD2518:AD2521" si="823">J2518/R2518</f>
        <v>0.0006352683498</v>
      </c>
      <c r="AE2518" s="20">
        <f t="shared" si="779"/>
        <v>23.94102129</v>
      </c>
      <c r="AF2518" s="22" t="b">
        <f t="shared" si="4"/>
        <v>0</v>
      </c>
      <c r="AG2518" s="20" t="b">
        <f t="shared" si="5"/>
        <v>0</v>
      </c>
      <c r="AH2518" s="20" t="b">
        <f t="shared" si="6"/>
        <v>0</v>
      </c>
      <c r="AI2518" s="20" t="b">
        <f t="shared" si="7"/>
        <v>0</v>
      </c>
      <c r="AJ2518" s="20"/>
      <c r="AK2518" s="20"/>
      <c r="AL2518" s="20"/>
      <c r="AM2518" s="20"/>
      <c r="AN2518" s="20"/>
      <c r="AO2518" s="20"/>
      <c r="AP2518" s="20"/>
      <c r="AQ2518" s="20"/>
      <c r="AR2518" s="23"/>
      <c r="AS2518" s="23"/>
      <c r="AT2518" s="23"/>
      <c r="AU2518" s="23"/>
      <c r="AV2518" s="23"/>
    </row>
    <row r="2519" ht="15.75" customHeight="1">
      <c r="A2519" s="17" t="str">
        <f t="shared" si="1"/>
        <v>Paraguay-The Americas2007</v>
      </c>
      <c r="B2519" s="17" t="s">
        <v>289</v>
      </c>
      <c r="C2519" s="18" t="s">
        <v>259</v>
      </c>
      <c r="D2519" s="19" t="s">
        <v>86</v>
      </c>
      <c r="E2519" s="17">
        <v>1.14E11</v>
      </c>
      <c r="F2519" s="18">
        <v>0.06</v>
      </c>
      <c r="G2519" s="18">
        <v>135.0</v>
      </c>
      <c r="H2519" s="18">
        <v>0.25</v>
      </c>
      <c r="I2519" s="20">
        <f t="array" ref="I2519:J2519">IFNA(VLOOKUP(A2519,ENERGY!$A$2:$F$2692,{5,6},0),0)</f>
        <v>4002</v>
      </c>
      <c r="J2519" s="20">
        <v>4089.0</v>
      </c>
      <c r="K2519" s="20">
        <f t="array" ref="K2519:S2519">VLOOKUP(A2519,'HUMAN RESOURCES'!$A$2:$M$2692,{2,3,4,5,6,7,8,9,10},0)</f>
        <v>0.025</v>
      </c>
      <c r="L2519" s="20">
        <v>0.023</v>
      </c>
      <c r="M2519" s="20">
        <v>74.0</v>
      </c>
      <c r="N2519" s="20">
        <v>70.0</v>
      </c>
      <c r="O2519" s="20">
        <v>0.349</v>
      </c>
      <c r="P2519" s="20">
        <v>0.602</v>
      </c>
      <c r="Q2519" s="20">
        <v>0.049</v>
      </c>
      <c r="R2519" s="20">
        <v>6125285.0</v>
      </c>
      <c r="S2519" s="20">
        <v>0.578</v>
      </c>
      <c r="T2519" s="20">
        <f t="array" ref="T2519:U2519">VLOOKUP(A2519,TOURISM!$A$2:$F$2692,{3,6},0)</f>
        <v>121000000</v>
      </c>
      <c r="U2519" s="20">
        <v>1.84E8</v>
      </c>
      <c r="V2519" s="20">
        <f t="array" ref="V2519:AA2519">VLOOKUP(A2519,BUSINESS!$A$2:$J$2692,{4,5,6,7,8,9},0)</f>
        <v>0.351</v>
      </c>
      <c r="W2519" s="20">
        <v>35.0</v>
      </c>
      <c r="X2519" s="20"/>
      <c r="Y2519" s="20">
        <v>328.0</v>
      </c>
      <c r="Z2519" s="20">
        <v>0.112</v>
      </c>
      <c r="AA2519" s="20">
        <v>0.766</v>
      </c>
      <c r="AB2519" s="21">
        <f t="shared" si="706"/>
        <v>18611.3789</v>
      </c>
      <c r="AC2519" s="20">
        <f t="shared" si="822"/>
        <v>0.000653357354</v>
      </c>
      <c r="AD2519" s="20">
        <f t="shared" si="823"/>
        <v>0.0006675607747</v>
      </c>
      <c r="AE2519" s="20">
        <f t="shared" si="779"/>
        <v>30.03941857</v>
      </c>
      <c r="AF2519" s="22" t="b">
        <f t="shared" si="4"/>
        <v>0</v>
      </c>
      <c r="AG2519" s="20" t="b">
        <f t="shared" si="5"/>
        <v>0</v>
      </c>
      <c r="AH2519" s="20" t="b">
        <f t="shared" si="6"/>
        <v>0</v>
      </c>
      <c r="AI2519" s="20" t="b">
        <f t="shared" si="7"/>
        <v>0</v>
      </c>
      <c r="AJ2519" s="20"/>
      <c r="AK2519" s="20"/>
      <c r="AL2519" s="20"/>
      <c r="AM2519" s="20"/>
      <c r="AN2519" s="20"/>
      <c r="AO2519" s="20"/>
      <c r="AP2519" s="20"/>
      <c r="AQ2519" s="20"/>
      <c r="AR2519" s="23"/>
      <c r="AS2519" s="23"/>
      <c r="AT2519" s="23"/>
      <c r="AU2519" s="23"/>
      <c r="AV2519" s="23"/>
    </row>
    <row r="2520" ht="15.75" customHeight="1">
      <c r="A2520" s="17" t="str">
        <f t="shared" si="1"/>
        <v>Paraguay-The Americas2008</v>
      </c>
      <c r="B2520" s="17" t="s">
        <v>289</v>
      </c>
      <c r="C2520" s="18" t="s">
        <v>259</v>
      </c>
      <c r="D2520" s="19" t="s">
        <v>87</v>
      </c>
      <c r="E2520" s="17">
        <v>1.14E11</v>
      </c>
      <c r="F2520" s="18">
        <v>0.056</v>
      </c>
      <c r="G2520" s="18">
        <v>167.0</v>
      </c>
      <c r="H2520" s="18">
        <v>0.258</v>
      </c>
      <c r="I2520" s="20">
        <f t="array" ref="I2520:J2520">IFNA(VLOOKUP(A2520,ENERGY!$A$2:$F$2692,{5,6},0),0)</f>
        <v>4225</v>
      </c>
      <c r="J2520" s="20">
        <v>4136.0</v>
      </c>
      <c r="K2520" s="20">
        <f t="array" ref="K2520:S2520">VLOOKUP(A2520,'HUMAN RESOURCES'!$A$2:$M$2692,{2,3,4,5,6,7,8,9,10},0)</f>
        <v>0.025</v>
      </c>
      <c r="L2520" s="20">
        <v>0.022</v>
      </c>
      <c r="M2520" s="20">
        <v>74.0</v>
      </c>
      <c r="N2520" s="20">
        <v>70.0</v>
      </c>
      <c r="O2520" s="20">
        <v>0.344</v>
      </c>
      <c r="P2520" s="20">
        <v>0.606</v>
      </c>
      <c r="Q2520" s="20">
        <v>0.05</v>
      </c>
      <c r="R2520" s="20">
        <v>6236005.0</v>
      </c>
      <c r="S2520" s="20">
        <v>0.58</v>
      </c>
      <c r="T2520" s="20">
        <f t="array" ref="T2520:U2520">VLOOKUP(A2520,TOURISM!$A$2:$F$2692,{3,6},0)</f>
        <v>128000000</v>
      </c>
      <c r="U2520" s="20">
        <v>2.08E8</v>
      </c>
      <c r="V2520" s="20">
        <f t="array" ref="V2520:AA2520">VLOOKUP(A2520,BUSINESS!$A$2:$J$2692,{4,5,6,7,8,9},0)</f>
        <v>0.35</v>
      </c>
      <c r="W2520" s="20">
        <v>35.0</v>
      </c>
      <c r="X2520" s="20"/>
      <c r="Y2520" s="20">
        <v>328.0</v>
      </c>
      <c r="Z2520" s="20">
        <v>0.143</v>
      </c>
      <c r="AA2520" s="20">
        <v>0.929</v>
      </c>
      <c r="AB2520" s="21">
        <f t="shared" si="706"/>
        <v>18280.93467</v>
      </c>
      <c r="AC2520" s="20">
        <f t="shared" si="822"/>
        <v>0.0006775170963</v>
      </c>
      <c r="AD2520" s="20">
        <f t="shared" si="823"/>
        <v>0.0006632451385</v>
      </c>
      <c r="AE2520" s="20">
        <f t="shared" si="779"/>
        <v>33.35468782</v>
      </c>
      <c r="AF2520" s="22" t="b">
        <f t="shared" si="4"/>
        <v>0</v>
      </c>
      <c r="AG2520" s="20" t="b">
        <f t="shared" si="5"/>
        <v>0</v>
      </c>
      <c r="AH2520" s="20" t="b">
        <f t="shared" si="6"/>
        <v>0</v>
      </c>
      <c r="AI2520" s="20" t="b">
        <f t="shared" si="7"/>
        <v>0</v>
      </c>
      <c r="AJ2520" s="20"/>
      <c r="AK2520" s="20"/>
      <c r="AL2520" s="20"/>
      <c r="AM2520" s="20"/>
      <c r="AN2520" s="20"/>
      <c r="AO2520" s="20"/>
      <c r="AP2520" s="20"/>
      <c r="AQ2520" s="20"/>
      <c r="AR2520" s="23"/>
      <c r="AS2520" s="23"/>
      <c r="AT2520" s="23"/>
      <c r="AU2520" s="23"/>
      <c r="AV2520" s="23"/>
    </row>
    <row r="2521" ht="15.75" customHeight="1">
      <c r="A2521" s="17" t="str">
        <f t="shared" si="1"/>
        <v>Paraguay-The Americas2009</v>
      </c>
      <c r="B2521" s="17" t="s">
        <v>289</v>
      </c>
      <c r="C2521" s="18" t="s">
        <v>259</v>
      </c>
      <c r="D2521" s="19" t="s">
        <v>88</v>
      </c>
      <c r="E2521" s="17">
        <v>1.14E11</v>
      </c>
      <c r="F2521" s="18">
        <v>0.075</v>
      </c>
      <c r="G2521" s="18">
        <v>187.0</v>
      </c>
      <c r="H2521" s="18">
        <v>0.283</v>
      </c>
      <c r="I2521" s="20">
        <f t="array" ref="I2521:J2521">IFNA(VLOOKUP(A2521,ENERGY!$A$2:$F$2692,{5,6},0),0)</f>
        <v>3954</v>
      </c>
      <c r="J2521" s="20">
        <v>3832.0</v>
      </c>
      <c r="K2521" s="20">
        <f t="array" ref="K2521:S2521">VLOOKUP(A2521,'HUMAN RESOURCES'!$A$2:$M$2692,{2,3,4,5,6,7,8,9,10},0)</f>
        <v>0.025</v>
      </c>
      <c r="L2521" s="20">
        <v>0.021</v>
      </c>
      <c r="M2521" s="20">
        <v>74.0</v>
      </c>
      <c r="N2521" s="20">
        <v>70.0</v>
      </c>
      <c r="O2521" s="20">
        <v>0.34</v>
      </c>
      <c r="P2521" s="20">
        <v>0.61</v>
      </c>
      <c r="Q2521" s="20">
        <v>0.051</v>
      </c>
      <c r="R2521" s="20">
        <v>6347383.0</v>
      </c>
      <c r="S2521" s="20">
        <v>0.583</v>
      </c>
      <c r="T2521" s="20">
        <f t="array" ref="T2521:U2521">VLOOKUP(A2521,TOURISM!$A$2:$F$2692,{3,6},0)</f>
        <v>225000000</v>
      </c>
      <c r="U2521" s="20">
        <v>2.29E8</v>
      </c>
      <c r="V2521" s="20">
        <f t="array" ref="V2521:AA2521">VLOOKUP(A2521,BUSINESS!$A$2:$J$2692,{4,5,6,7,8,9},0)</f>
        <v>0.35</v>
      </c>
      <c r="W2521" s="20">
        <v>35.0</v>
      </c>
      <c r="X2521" s="20"/>
      <c r="Y2521" s="20">
        <v>328.0</v>
      </c>
      <c r="Z2521" s="20">
        <v>0.189</v>
      </c>
      <c r="AA2521" s="20">
        <v>0.885</v>
      </c>
      <c r="AB2521" s="21">
        <f t="shared" si="706"/>
        <v>17960.15775</v>
      </c>
      <c r="AC2521" s="20">
        <f t="shared" si="822"/>
        <v>0.0006229338926</v>
      </c>
      <c r="AD2521" s="20">
        <f t="shared" si="823"/>
        <v>0.0006037133729</v>
      </c>
      <c r="AE2521" s="20">
        <f t="shared" si="779"/>
        <v>36.07786075</v>
      </c>
      <c r="AF2521" s="22" t="b">
        <f t="shared" si="4"/>
        <v>0</v>
      </c>
      <c r="AG2521" s="20" t="b">
        <f t="shared" si="5"/>
        <v>0</v>
      </c>
      <c r="AH2521" s="20" t="b">
        <f t="shared" si="6"/>
        <v>0</v>
      </c>
      <c r="AI2521" s="20" t="b">
        <f t="shared" si="7"/>
        <v>0</v>
      </c>
      <c r="AJ2521" s="20"/>
      <c r="AK2521" s="20"/>
      <c r="AL2521" s="20"/>
      <c r="AM2521" s="20"/>
      <c r="AN2521" s="20"/>
      <c r="AO2521" s="20"/>
      <c r="AP2521" s="20"/>
      <c r="AQ2521" s="20"/>
      <c r="AR2521" s="23"/>
      <c r="AS2521" s="23"/>
      <c r="AT2521" s="23"/>
      <c r="AU2521" s="23"/>
      <c r="AV2521" s="23"/>
    </row>
    <row r="2522" ht="15.75" customHeight="1">
      <c r="A2522" s="17" t="str">
        <f t="shared" si="1"/>
        <v>Paraguay-The Americas2010</v>
      </c>
      <c r="B2522" s="17" t="s">
        <v>289</v>
      </c>
      <c r="C2522" s="18" t="s">
        <v>259</v>
      </c>
      <c r="D2522" s="19" t="s">
        <v>89</v>
      </c>
      <c r="E2522" s="17">
        <v>1.15E11</v>
      </c>
      <c r="F2522" s="18">
        <v>0.087</v>
      </c>
      <c r="G2522" s="18">
        <v>271.0</v>
      </c>
      <c r="H2522" s="18">
        <v>0.26</v>
      </c>
      <c r="I2522" s="20">
        <f t="array" ref="I2522:J2522">IFNA(VLOOKUP(A2522,ENERGY!$A$2:$F$2692,{5,6},0),0)</f>
        <v>0</v>
      </c>
      <c r="J2522" s="20">
        <v>0.0</v>
      </c>
      <c r="K2522" s="20">
        <f t="array" ref="K2522:S2522">VLOOKUP(A2522,'HUMAN RESOURCES'!$A$2:$M$2692,{2,3,4,5,6,7,8,9,10},0)</f>
        <v>0.024</v>
      </c>
      <c r="L2522" s="20">
        <v>0.021</v>
      </c>
      <c r="M2522" s="20">
        <v>74.0</v>
      </c>
      <c r="N2522" s="20">
        <v>70.0</v>
      </c>
      <c r="O2522" s="20">
        <v>0.335</v>
      </c>
      <c r="P2522" s="20">
        <v>0.613</v>
      </c>
      <c r="Q2522" s="20">
        <v>0.052</v>
      </c>
      <c r="R2522" s="20">
        <v>6459721.0</v>
      </c>
      <c r="S2522" s="20">
        <v>0.585</v>
      </c>
      <c r="T2522" s="20">
        <f t="array" ref="T2522:U2522">VLOOKUP(A2522,TOURISM!$A$2:$F$2692,{3,6},0)</f>
        <v>243000000</v>
      </c>
      <c r="U2522" s="20">
        <v>2.69E8</v>
      </c>
      <c r="V2522" s="20">
        <f t="array" ref="V2522:AA2522">VLOOKUP(A2522,BUSINESS!$A$2:$J$2692,{4,5,6,7,8,9},0)</f>
        <v>0.35</v>
      </c>
      <c r="W2522" s="20">
        <v>35.0</v>
      </c>
      <c r="X2522" s="20"/>
      <c r="Y2522" s="20">
        <v>311.0</v>
      </c>
      <c r="Z2522" s="20">
        <v>0.198</v>
      </c>
      <c r="AA2522" s="20">
        <v>0.917</v>
      </c>
      <c r="AB2522" s="21">
        <f t="shared" si="706"/>
        <v>17802.62646</v>
      </c>
      <c r="AC2522" s="20"/>
      <c r="AD2522" s="20"/>
      <c r="AE2522" s="20">
        <f t="shared" si="779"/>
        <v>41.64266537</v>
      </c>
      <c r="AF2522" s="22" t="b">
        <f t="shared" si="4"/>
        <v>0</v>
      </c>
      <c r="AG2522" s="20" t="b">
        <f t="shared" si="5"/>
        <v>0</v>
      </c>
      <c r="AH2522" s="20" t="b">
        <f t="shared" si="6"/>
        <v>0</v>
      </c>
      <c r="AI2522" s="20" t="b">
        <f t="shared" si="7"/>
        <v>0</v>
      </c>
      <c r="AJ2522" s="20"/>
      <c r="AK2522" s="20"/>
      <c r="AL2522" s="20"/>
      <c r="AM2522" s="20"/>
      <c r="AN2522" s="20"/>
      <c r="AO2522" s="20"/>
      <c r="AP2522" s="20"/>
      <c r="AQ2522" s="20"/>
      <c r="AR2522" s="23"/>
      <c r="AS2522" s="23"/>
      <c r="AT2522" s="23"/>
      <c r="AU2522" s="23"/>
      <c r="AV2522" s="23"/>
    </row>
    <row r="2523" ht="15.75" customHeight="1">
      <c r="A2523" s="17" t="str">
        <f t="shared" si="1"/>
        <v>Paraguay-The Americas2011</v>
      </c>
      <c r="B2523" s="17" t="s">
        <v>289</v>
      </c>
      <c r="C2523" s="18" t="s">
        <v>259</v>
      </c>
      <c r="D2523" s="19" t="s">
        <v>90</v>
      </c>
      <c r="E2523" s="17">
        <v>1.15E11</v>
      </c>
      <c r="F2523" s="18">
        <v>0.089</v>
      </c>
      <c r="G2523" s="18">
        <v>352.0</v>
      </c>
      <c r="H2523" s="18">
        <v>0.174</v>
      </c>
      <c r="I2523" s="20">
        <f t="array" ref="I2523:J2523">IFNA(VLOOKUP(A2523,ENERGY!$A$2:$F$2692,{5,6},0),0)</f>
        <v>3965</v>
      </c>
      <c r="J2523" s="20">
        <v>4070.0</v>
      </c>
      <c r="K2523" s="20">
        <f t="array" ref="K2523:S2523">VLOOKUP(A2523,'HUMAN RESOURCES'!$A$2:$M$2692,{2,3,4,5,6,7,8,9,10},0)</f>
        <v>0.024</v>
      </c>
      <c r="L2523" s="20">
        <v>0.02</v>
      </c>
      <c r="M2523" s="20">
        <v>74.0</v>
      </c>
      <c r="N2523" s="20">
        <v>70.0</v>
      </c>
      <c r="O2523" s="20">
        <v>0.331</v>
      </c>
      <c r="P2523" s="20">
        <v>0.616</v>
      </c>
      <c r="Q2523" s="20">
        <v>0.053</v>
      </c>
      <c r="R2523" s="20">
        <v>6573097.0</v>
      </c>
      <c r="S2523" s="20">
        <v>0.587</v>
      </c>
      <c r="T2523" s="20">
        <f t="array" ref="T2523:U2523">VLOOKUP(A2523,TOURISM!$A$2:$F$2692,{3,6},0)</f>
        <v>281000000</v>
      </c>
      <c r="U2523" s="20">
        <v>3.09E8</v>
      </c>
      <c r="V2523" s="20">
        <f t="array" ref="V2523:AA2523">VLOOKUP(A2523,BUSINESS!$A$2:$J$2692,{4,5,6,7,8,9},0)</f>
        <v>0.35</v>
      </c>
      <c r="W2523" s="20">
        <v>35.0</v>
      </c>
      <c r="X2523" s="20"/>
      <c r="Y2523" s="20">
        <v>387.0</v>
      </c>
      <c r="Z2523" s="20">
        <v>0.248</v>
      </c>
      <c r="AA2523" s="20">
        <v>0.993</v>
      </c>
      <c r="AB2523" s="21">
        <f t="shared" si="706"/>
        <v>17495.55803</v>
      </c>
      <c r="AC2523" s="20">
        <f t="shared" ref="AC2523:AC2524" si="824">I2523/R2523</f>
        <v>0.0006032164138</v>
      </c>
      <c r="AD2523" s="20">
        <f t="shared" ref="AD2523:AD2524" si="825">J2523/R2523</f>
        <v>0.000619190619</v>
      </c>
      <c r="AE2523" s="20">
        <f t="shared" si="779"/>
        <v>47.00980375</v>
      </c>
      <c r="AF2523" s="22" t="b">
        <f t="shared" si="4"/>
        <v>0</v>
      </c>
      <c r="AG2523" s="20" t="b">
        <f t="shared" si="5"/>
        <v>0</v>
      </c>
      <c r="AH2523" s="20" t="b">
        <f t="shared" si="6"/>
        <v>0</v>
      </c>
      <c r="AI2523" s="20" t="b">
        <f t="shared" si="7"/>
        <v>0</v>
      </c>
      <c r="AJ2523" s="20"/>
      <c r="AK2523" s="20"/>
      <c r="AL2523" s="20"/>
      <c r="AM2523" s="20"/>
      <c r="AN2523" s="20"/>
      <c r="AO2523" s="20"/>
      <c r="AP2523" s="20"/>
      <c r="AQ2523" s="20"/>
      <c r="AR2523" s="23"/>
      <c r="AS2523" s="23"/>
      <c r="AT2523" s="23"/>
      <c r="AU2523" s="23"/>
      <c r="AV2523" s="23"/>
    </row>
    <row r="2524" ht="15.75" customHeight="1">
      <c r="A2524" s="17" t="str">
        <f t="shared" si="1"/>
        <v>Paraguay-The Americas2012</v>
      </c>
      <c r="B2524" s="17" t="s">
        <v>289</v>
      </c>
      <c r="C2524" s="18" t="s">
        <v>259</v>
      </c>
      <c r="D2524" s="19" t="s">
        <v>91</v>
      </c>
      <c r="E2524" s="17">
        <v>1.15E11</v>
      </c>
      <c r="F2524" s="18">
        <v>0.103</v>
      </c>
      <c r="G2524" s="18">
        <v>392.0</v>
      </c>
      <c r="H2524" s="18">
        <v>0.172</v>
      </c>
      <c r="I2524" s="20">
        <f t="array" ref="I2524:J2524">IFNA(VLOOKUP(A2524,ENERGY!$A$2:$F$2692,{5,6},0),0)</f>
        <v>4076</v>
      </c>
      <c r="J2524" s="20">
        <v>3986.0</v>
      </c>
      <c r="K2524" s="20">
        <f t="array" ref="K2524:S2524">VLOOKUP(A2524,'HUMAN RESOURCES'!$A$2:$M$2692,{2,3,4,5,6,7,8,9,10},0)</f>
        <v>0.024</v>
      </c>
      <c r="L2524" s="20">
        <v>0.019</v>
      </c>
      <c r="M2524" s="20">
        <v>74.0</v>
      </c>
      <c r="N2524" s="20">
        <v>70.0</v>
      </c>
      <c r="O2524" s="20">
        <v>0.328</v>
      </c>
      <c r="P2524" s="20">
        <v>0.619</v>
      </c>
      <c r="Q2524" s="20">
        <v>0.054</v>
      </c>
      <c r="R2524" s="20">
        <v>6687361.0</v>
      </c>
      <c r="S2524" s="20">
        <v>0.589</v>
      </c>
      <c r="T2524" s="20">
        <f t="array" ref="T2524:U2524">VLOOKUP(A2524,TOURISM!$A$2:$F$2692,{3,6},0)</f>
        <v>265000000</v>
      </c>
      <c r="U2524" s="20">
        <v>3.41E8</v>
      </c>
      <c r="V2524" s="20">
        <f t="array" ref="V2524:AA2524">VLOOKUP(A2524,BUSINESS!$A$2:$J$2692,{4,5,6,7,8,9},0)</f>
        <v>0.35</v>
      </c>
      <c r="W2524" s="20">
        <v>35.0</v>
      </c>
      <c r="X2524" s="20">
        <v>107.0</v>
      </c>
      <c r="Y2524" s="20">
        <v>387.0</v>
      </c>
      <c r="Z2524" s="20">
        <v>0.293</v>
      </c>
      <c r="AA2524" s="20">
        <v>1.016</v>
      </c>
      <c r="AB2524" s="21">
        <f t="shared" si="706"/>
        <v>17196.61911</v>
      </c>
      <c r="AC2524" s="20">
        <f t="shared" si="824"/>
        <v>0.0006095079958</v>
      </c>
      <c r="AD2524" s="20">
        <f t="shared" si="825"/>
        <v>0.0005960497721</v>
      </c>
      <c r="AE2524" s="20">
        <f t="shared" si="779"/>
        <v>50.99171407</v>
      </c>
      <c r="AF2524" s="22" t="b">
        <f t="shared" si="4"/>
        <v>0</v>
      </c>
      <c r="AG2524" s="20" t="b">
        <f t="shared" si="5"/>
        <v>0</v>
      </c>
      <c r="AH2524" s="20" t="b">
        <f t="shared" si="6"/>
        <v>0</v>
      </c>
      <c r="AI2524" s="20" t="b">
        <f t="shared" si="7"/>
        <v>0</v>
      </c>
      <c r="AJ2524" s="20"/>
      <c r="AK2524" s="20"/>
      <c r="AL2524" s="20"/>
      <c r="AM2524" s="20"/>
      <c r="AN2524" s="20"/>
      <c r="AO2524" s="20"/>
      <c r="AP2524" s="20"/>
      <c r="AQ2524" s="20"/>
      <c r="AR2524" s="23"/>
      <c r="AS2524" s="23"/>
      <c r="AT2524" s="23"/>
      <c r="AU2524" s="23"/>
      <c r="AV2524" s="23"/>
    </row>
    <row r="2525" ht="15.75" customHeight="1">
      <c r="A2525" s="17" t="str">
        <f t="shared" si="1"/>
        <v>Peru-The Americas2000</v>
      </c>
      <c r="B2525" s="17" t="s">
        <v>290</v>
      </c>
      <c r="C2525" s="18" t="s">
        <v>259</v>
      </c>
      <c r="D2525" s="19" t="s">
        <v>76</v>
      </c>
      <c r="E2525" s="17">
        <v>1.15E11</v>
      </c>
      <c r="F2525" s="18">
        <v>0.047</v>
      </c>
      <c r="G2525" s="18">
        <v>96.0</v>
      </c>
      <c r="H2525" s="18">
        <v>0.3</v>
      </c>
      <c r="I2525" s="20" t="str">
        <f t="array" ref="I2525:J2525">IFNA(VLOOKUP(A2525,ENERGY!$A$2:$F$2692,{5,6},0),0)</f>
        <v/>
      </c>
      <c r="J2525" s="20"/>
      <c r="K2525" s="20">
        <f t="array" ref="K2525:S2525">VLOOKUP(A2525,'HUMAN RESOURCES'!$A$2:$M$2692,{2,3,4,5,6,7,8,9,10},0)</f>
        <v>0.024</v>
      </c>
      <c r="L2525" s="20">
        <v>0.03</v>
      </c>
      <c r="M2525" s="20">
        <v>73.0</v>
      </c>
      <c r="N2525" s="20">
        <v>68.0</v>
      </c>
      <c r="O2525" s="20">
        <v>0.341</v>
      </c>
      <c r="P2525" s="20">
        <v>0.611</v>
      </c>
      <c r="Q2525" s="20">
        <v>0.048</v>
      </c>
      <c r="R2525" s="20">
        <v>2.600008E7</v>
      </c>
      <c r="S2525" s="20">
        <v>0.73</v>
      </c>
      <c r="T2525" s="20">
        <f t="array" ref="T2525:U2525">VLOOKUP(A2525,TOURISM!$A$2:$F$2692,{3,6},0)</f>
        <v>861000000</v>
      </c>
      <c r="U2525" s="20">
        <v>6.41E8</v>
      </c>
      <c r="V2525" s="20" t="str">
        <f t="array" ref="V2525:AA2525">VLOOKUP(A2525,BUSINESS!$A$2:$J$2692,{4,5,6,7,8,9},0)</f>
        <v/>
      </c>
      <c r="W2525" s="20"/>
      <c r="X2525" s="20"/>
      <c r="Y2525" s="20"/>
      <c r="Z2525" s="20">
        <v>0.031</v>
      </c>
      <c r="AA2525" s="20">
        <v>0.049</v>
      </c>
      <c r="AB2525" s="21">
        <f t="shared" si="706"/>
        <v>4423.063314</v>
      </c>
      <c r="AC2525" s="20"/>
      <c r="AD2525" s="20"/>
      <c r="AE2525" s="20">
        <f t="shared" si="779"/>
        <v>24.6537703</v>
      </c>
      <c r="AF2525" s="22" t="b">
        <f t="shared" si="4"/>
        <v>0</v>
      </c>
      <c r="AG2525" s="20" t="b">
        <f t="shared" si="5"/>
        <v>0</v>
      </c>
      <c r="AH2525" s="20" t="b">
        <f t="shared" si="6"/>
        <v>0</v>
      </c>
      <c r="AI2525" s="20" t="b">
        <f t="shared" si="7"/>
        <v>0</v>
      </c>
      <c r="AJ2525" s="20"/>
      <c r="AK2525" s="20"/>
      <c r="AL2525" s="20"/>
      <c r="AM2525" s="20"/>
      <c r="AN2525" s="20"/>
      <c r="AO2525" s="20"/>
      <c r="AP2525" s="20"/>
      <c r="AQ2525" s="20"/>
      <c r="AR2525" s="23"/>
      <c r="AS2525" s="23"/>
      <c r="AT2525" s="23"/>
      <c r="AU2525" s="23"/>
      <c r="AV2525" s="23"/>
    </row>
    <row r="2526" ht="15.75" customHeight="1">
      <c r="A2526" s="17" t="str">
        <f t="shared" si="1"/>
        <v>Peru-The Americas2001</v>
      </c>
      <c r="B2526" s="17" t="s">
        <v>290</v>
      </c>
      <c r="C2526" s="18" t="s">
        <v>259</v>
      </c>
      <c r="D2526" s="19" t="s">
        <v>77</v>
      </c>
      <c r="E2526" s="17">
        <v>1.15E11</v>
      </c>
      <c r="F2526" s="18">
        <v>0.047</v>
      </c>
      <c r="G2526" s="18">
        <v>96.0</v>
      </c>
      <c r="H2526" s="18">
        <v>0.25</v>
      </c>
      <c r="I2526" s="20">
        <f t="array" ref="I2526:J2526">IFNA(VLOOKUP(A2526,ENERGY!$A$2:$F$2692,{5,6},0),0)</f>
        <v>20582</v>
      </c>
      <c r="J2526" s="20"/>
      <c r="K2526" s="20">
        <f t="array" ref="K2526:S2526">VLOOKUP(A2526,'HUMAN RESOURCES'!$A$2:$M$2692,{2,3,4,5,6,7,8,9,10},0)</f>
        <v>0.024</v>
      </c>
      <c r="L2526" s="20">
        <v>0.028</v>
      </c>
      <c r="M2526" s="20">
        <v>74.0</v>
      </c>
      <c r="N2526" s="20">
        <v>68.0</v>
      </c>
      <c r="O2526" s="20">
        <v>0.337</v>
      </c>
      <c r="P2526" s="20">
        <v>0.614</v>
      </c>
      <c r="Q2526" s="20">
        <v>0.049</v>
      </c>
      <c r="R2526" s="20">
        <v>2.6372358E7</v>
      </c>
      <c r="S2526" s="20">
        <v>0.734</v>
      </c>
      <c r="T2526" s="20">
        <f t="array" ref="T2526:U2526">VLOOKUP(A2526,TOURISM!$A$2:$F$2692,{3,6},0)</f>
        <v>763000000</v>
      </c>
      <c r="U2526" s="20">
        <v>7.73E8</v>
      </c>
      <c r="V2526" s="20" t="str">
        <f t="array" ref="V2526:AA2526">VLOOKUP(A2526,BUSINESS!$A$2:$J$2692,{4,5,6,7,8,9},0)</f>
        <v/>
      </c>
      <c r="W2526" s="20"/>
      <c r="X2526" s="20"/>
      <c r="Y2526" s="20"/>
      <c r="Z2526" s="20">
        <v>0.076</v>
      </c>
      <c r="AA2526" s="20">
        <v>0.068</v>
      </c>
      <c r="AB2526" s="21">
        <f t="shared" si="706"/>
        <v>4360.62638</v>
      </c>
      <c r="AC2526" s="20">
        <f t="shared" ref="AC2526:AC2529" si="826">I2526/R2526</f>
        <v>0.0007804383666</v>
      </c>
      <c r="AD2526" s="20"/>
      <c r="AE2526" s="20">
        <f t="shared" si="779"/>
        <v>29.31099297</v>
      </c>
      <c r="AF2526" s="22" t="b">
        <f t="shared" si="4"/>
        <v>0</v>
      </c>
      <c r="AG2526" s="20" t="b">
        <f t="shared" si="5"/>
        <v>0</v>
      </c>
      <c r="AH2526" s="20" t="b">
        <f t="shared" si="6"/>
        <v>0</v>
      </c>
      <c r="AI2526" s="20" t="b">
        <f t="shared" si="7"/>
        <v>0</v>
      </c>
      <c r="AJ2526" s="20"/>
      <c r="AK2526" s="20"/>
      <c r="AL2526" s="20"/>
      <c r="AM2526" s="20"/>
      <c r="AN2526" s="20"/>
      <c r="AO2526" s="20"/>
      <c r="AP2526" s="20"/>
      <c r="AQ2526" s="20"/>
      <c r="AR2526" s="23"/>
      <c r="AS2526" s="23"/>
      <c r="AT2526" s="23"/>
      <c r="AU2526" s="23"/>
      <c r="AV2526" s="23"/>
    </row>
    <row r="2527" ht="15.75" customHeight="1">
      <c r="A2527" s="17" t="str">
        <f t="shared" si="1"/>
        <v>Peru-The Americas2002</v>
      </c>
      <c r="B2527" s="17" t="s">
        <v>290</v>
      </c>
      <c r="C2527" s="18" t="s">
        <v>259</v>
      </c>
      <c r="D2527" s="19" t="s">
        <v>79</v>
      </c>
      <c r="E2527" s="17">
        <v>1.16E11</v>
      </c>
      <c r="F2527" s="18">
        <v>0.048</v>
      </c>
      <c r="G2527" s="18">
        <v>102.0</v>
      </c>
      <c r="H2527" s="18">
        <v>0.208</v>
      </c>
      <c r="I2527" s="20">
        <f t="array" ref="I2527:J2527">IFNA(VLOOKUP(A2527,ENERGY!$A$2:$F$2692,{5,6},0),0)</f>
        <v>19207</v>
      </c>
      <c r="J2527" s="20">
        <v>57579.0</v>
      </c>
      <c r="K2527" s="20">
        <f t="array" ref="K2527:S2527">VLOOKUP(A2527,'HUMAN RESOURCES'!$A$2:$M$2692,{2,3,4,5,6,7,8,9,10},0)</f>
        <v>0.023</v>
      </c>
      <c r="L2527" s="20">
        <v>0.026</v>
      </c>
      <c r="M2527" s="20">
        <v>74.0</v>
      </c>
      <c r="N2527" s="20">
        <v>69.0</v>
      </c>
      <c r="O2527" s="20">
        <v>0.333</v>
      </c>
      <c r="P2527" s="20">
        <v>0.617</v>
      </c>
      <c r="Q2527" s="20">
        <v>0.051</v>
      </c>
      <c r="R2527" s="20">
        <v>2.6729909E7</v>
      </c>
      <c r="S2527" s="20">
        <v>0.739</v>
      </c>
      <c r="T2527" s="20">
        <f t="array" ref="T2527:U2527">VLOOKUP(A2527,TOURISM!$A$2:$F$2692,{3,6},0)</f>
        <v>836000000</v>
      </c>
      <c r="U2527" s="20">
        <v>8.06E8</v>
      </c>
      <c r="V2527" s="20" t="str">
        <f t="array" ref="V2527:AA2527">VLOOKUP(A2527,BUSINESS!$A$2:$J$2692,{4,5,6,7,8,9},0)</f>
        <v/>
      </c>
      <c r="W2527" s="20"/>
      <c r="X2527" s="20"/>
      <c r="Y2527" s="20"/>
      <c r="Z2527" s="20">
        <v>0.09</v>
      </c>
      <c r="AA2527" s="20">
        <v>0.086</v>
      </c>
      <c r="AB2527" s="21">
        <f t="shared" si="706"/>
        <v>4339.708003</v>
      </c>
      <c r="AC2527" s="20">
        <f t="shared" si="826"/>
        <v>0.0007185583759</v>
      </c>
      <c r="AD2527" s="20">
        <f t="shared" ref="AD2527:AD2529" si="827">J2527/R2527</f>
        <v>0.002154103854</v>
      </c>
      <c r="AE2527" s="20">
        <f t="shared" si="779"/>
        <v>30.15348836</v>
      </c>
      <c r="AF2527" s="22" t="b">
        <f t="shared" si="4"/>
        <v>0</v>
      </c>
      <c r="AG2527" s="20" t="b">
        <f t="shared" si="5"/>
        <v>0</v>
      </c>
      <c r="AH2527" s="20" t="b">
        <f t="shared" si="6"/>
        <v>0</v>
      </c>
      <c r="AI2527" s="20" t="b">
        <f t="shared" si="7"/>
        <v>0</v>
      </c>
      <c r="AJ2527" s="20"/>
      <c r="AK2527" s="20"/>
      <c r="AL2527" s="20"/>
      <c r="AM2527" s="20"/>
      <c r="AN2527" s="20"/>
      <c r="AO2527" s="20"/>
      <c r="AP2527" s="20"/>
      <c r="AQ2527" s="20"/>
      <c r="AR2527" s="23"/>
      <c r="AS2527" s="23"/>
      <c r="AT2527" s="23"/>
      <c r="AU2527" s="23"/>
      <c r="AV2527" s="23"/>
    </row>
    <row r="2528" ht="15.75" customHeight="1">
      <c r="A2528" s="17" t="str">
        <f t="shared" si="1"/>
        <v>Peru-The Americas2003</v>
      </c>
      <c r="B2528" s="17" t="s">
        <v>290</v>
      </c>
      <c r="C2528" s="18" t="s">
        <v>259</v>
      </c>
      <c r="D2528" s="19" t="s">
        <v>81</v>
      </c>
      <c r="E2528" s="17">
        <v>1.16E11</v>
      </c>
      <c r="F2528" s="18">
        <v>0.045</v>
      </c>
      <c r="G2528" s="18">
        <v>102.0</v>
      </c>
      <c r="H2528" s="18">
        <v>0.21</v>
      </c>
      <c r="I2528" s="20">
        <f t="array" ref="I2528:J2528">IFNA(VLOOKUP(A2528,ENERGY!$A$2:$F$2692,{5,6},0),0)</f>
        <v>17200</v>
      </c>
      <c r="J2528" s="20">
        <v>47356.0</v>
      </c>
      <c r="K2528" s="20">
        <f t="array" ref="K2528:S2528">VLOOKUP(A2528,'HUMAN RESOURCES'!$A$2:$M$2692,{2,3,4,5,6,7,8,9,10},0)</f>
        <v>0.023</v>
      </c>
      <c r="L2528" s="20">
        <v>0.025</v>
      </c>
      <c r="M2528" s="20">
        <v>74.0</v>
      </c>
      <c r="N2528" s="20">
        <v>69.0</v>
      </c>
      <c r="O2528" s="20">
        <v>0.328</v>
      </c>
      <c r="P2528" s="20">
        <v>0.62</v>
      </c>
      <c r="Q2528" s="20">
        <v>0.052</v>
      </c>
      <c r="R2528" s="20">
        <v>2.7073334E7</v>
      </c>
      <c r="S2528" s="20">
        <v>0.742</v>
      </c>
      <c r="T2528" s="20">
        <f t="array" ref="T2528:U2528">VLOOKUP(A2528,TOURISM!$A$2:$F$2692,{3,6},0)</f>
        <v>1023000000</v>
      </c>
      <c r="U2528" s="20">
        <v>8.47E8</v>
      </c>
      <c r="V2528" s="20" t="str">
        <f t="array" ref="V2528:AA2528">VLOOKUP(A2528,BUSINESS!$A$2:$J$2692,{4,5,6,7,8,9},0)</f>
        <v/>
      </c>
      <c r="W2528" s="20">
        <v>98.0</v>
      </c>
      <c r="X2528" s="20"/>
      <c r="Y2528" s="20"/>
      <c r="Z2528" s="20">
        <v>0.116</v>
      </c>
      <c r="AA2528" s="20">
        <v>0.108</v>
      </c>
      <c r="AB2528" s="21">
        <f t="shared" si="706"/>
        <v>4284.658845</v>
      </c>
      <c r="AC2528" s="20">
        <f t="shared" si="826"/>
        <v>0.000635311484</v>
      </c>
      <c r="AD2528" s="20">
        <f t="shared" si="827"/>
        <v>0.001749175037</v>
      </c>
      <c r="AE2528" s="20">
        <f t="shared" si="779"/>
        <v>31.28539691</v>
      </c>
      <c r="AF2528" s="22" t="b">
        <f t="shared" si="4"/>
        <v>0</v>
      </c>
      <c r="AG2528" s="20" t="b">
        <f t="shared" si="5"/>
        <v>0</v>
      </c>
      <c r="AH2528" s="20" t="b">
        <f t="shared" si="6"/>
        <v>0</v>
      </c>
      <c r="AI2528" s="20" t="b">
        <f t="shared" si="7"/>
        <v>0</v>
      </c>
      <c r="AJ2528" s="20"/>
      <c r="AK2528" s="20"/>
      <c r="AL2528" s="20"/>
      <c r="AM2528" s="20"/>
      <c r="AN2528" s="20"/>
      <c r="AO2528" s="20"/>
      <c r="AP2528" s="20"/>
      <c r="AQ2528" s="20"/>
      <c r="AR2528" s="23"/>
      <c r="AS2528" s="23"/>
      <c r="AT2528" s="23"/>
      <c r="AU2528" s="23"/>
      <c r="AV2528" s="23"/>
    </row>
    <row r="2529" ht="15.75" customHeight="1">
      <c r="A2529" s="17" t="str">
        <f t="shared" si="1"/>
        <v>Peru-The Americas2004</v>
      </c>
      <c r="B2529" s="17" t="s">
        <v>290</v>
      </c>
      <c r="C2529" s="18" t="s">
        <v>259</v>
      </c>
      <c r="D2529" s="19" t="s">
        <v>83</v>
      </c>
      <c r="E2529" s="17">
        <v>1.16E11</v>
      </c>
      <c r="F2529" s="18">
        <v>0.044</v>
      </c>
      <c r="G2529" s="18">
        <v>111.0</v>
      </c>
      <c r="H2529" s="18">
        <v>0.247</v>
      </c>
      <c r="I2529" s="20">
        <f t="array" ref="I2529:J2529">IFNA(VLOOKUP(A2529,ENERGY!$A$2:$F$2692,{5,6},0),0)</f>
        <v>15044</v>
      </c>
      <c r="J2529" s="20">
        <v>41279.0</v>
      </c>
      <c r="K2529" s="20">
        <f t="array" ref="K2529:S2529">VLOOKUP(A2529,'HUMAN RESOURCES'!$A$2:$M$2692,{2,3,4,5,6,7,8,9,10},0)</f>
        <v>0.022</v>
      </c>
      <c r="L2529" s="20">
        <v>0.023</v>
      </c>
      <c r="M2529" s="20">
        <v>75.0</v>
      </c>
      <c r="N2529" s="20">
        <v>69.0</v>
      </c>
      <c r="O2529" s="20">
        <v>0.324</v>
      </c>
      <c r="P2529" s="20">
        <v>0.623</v>
      </c>
      <c r="Q2529" s="20">
        <v>0.053</v>
      </c>
      <c r="R2529" s="20">
        <v>2.7403845E7</v>
      </c>
      <c r="S2529" s="20">
        <v>0.746</v>
      </c>
      <c r="T2529" s="20">
        <f t="array" ref="T2529:U2529">VLOOKUP(A2529,TOURISM!$A$2:$F$2692,{3,6},0)</f>
        <v>1232000000</v>
      </c>
      <c r="U2529" s="20">
        <v>8.52E8</v>
      </c>
      <c r="V2529" s="20" t="str">
        <f t="array" ref="V2529:AA2529">VLOOKUP(A2529,BUSINESS!$A$2:$J$2692,{4,5,6,7,8,9},0)</f>
        <v/>
      </c>
      <c r="W2529" s="20">
        <v>98.0</v>
      </c>
      <c r="X2529" s="20"/>
      <c r="Y2529" s="20"/>
      <c r="Z2529" s="20">
        <v>0.141</v>
      </c>
      <c r="AA2529" s="20">
        <v>0.149</v>
      </c>
      <c r="AB2529" s="21">
        <f t="shared" si="706"/>
        <v>4232.982634</v>
      </c>
      <c r="AC2529" s="20">
        <f t="shared" si="826"/>
        <v>0.0005489740582</v>
      </c>
      <c r="AD2529" s="20">
        <f t="shared" si="827"/>
        <v>0.001506321467</v>
      </c>
      <c r="AE2529" s="20">
        <f t="shared" si="779"/>
        <v>31.09052762</v>
      </c>
      <c r="AF2529" s="22" t="b">
        <f t="shared" si="4"/>
        <v>0</v>
      </c>
      <c r="AG2529" s="20" t="b">
        <f t="shared" si="5"/>
        <v>0</v>
      </c>
      <c r="AH2529" s="20" t="b">
        <f t="shared" si="6"/>
        <v>0</v>
      </c>
      <c r="AI2529" s="20" t="b">
        <f t="shared" si="7"/>
        <v>0</v>
      </c>
      <c r="AJ2529" s="20"/>
      <c r="AK2529" s="20"/>
      <c r="AL2529" s="20"/>
      <c r="AM2529" s="20"/>
      <c r="AN2529" s="20"/>
      <c r="AO2529" s="20"/>
      <c r="AP2529" s="20"/>
      <c r="AQ2529" s="20"/>
      <c r="AR2529" s="23"/>
      <c r="AS2529" s="23"/>
      <c r="AT2529" s="23"/>
      <c r="AU2529" s="23"/>
      <c r="AV2529" s="23"/>
    </row>
    <row r="2530" ht="15.75" customHeight="1">
      <c r="A2530" s="17" t="str">
        <f t="shared" si="1"/>
        <v>Peru-The Americas2005</v>
      </c>
      <c r="B2530" s="17" t="s">
        <v>290</v>
      </c>
      <c r="C2530" s="18" t="s">
        <v>259</v>
      </c>
      <c r="D2530" s="19" t="s">
        <v>84</v>
      </c>
      <c r="E2530" s="17">
        <v>1.16E11</v>
      </c>
      <c r="F2530" s="18">
        <v>0.045</v>
      </c>
      <c r="G2530" s="18">
        <v>128.0</v>
      </c>
      <c r="H2530" s="18">
        <v>0.255</v>
      </c>
      <c r="I2530" s="20">
        <f t="array" ref="I2530:J2530">IFNA(VLOOKUP(A2530,ENERGY!$A$2:$F$2692,{5,6},0),0)</f>
        <v>0</v>
      </c>
      <c r="J2530" s="20">
        <v>0.0</v>
      </c>
      <c r="K2530" s="20">
        <f t="array" ref="K2530:S2530">VLOOKUP(A2530,'HUMAN RESOURCES'!$A$2:$M$2692,{2,3,4,5,6,7,8,9,10},0)</f>
        <v>0.022</v>
      </c>
      <c r="L2530" s="20">
        <v>0.022</v>
      </c>
      <c r="M2530" s="20">
        <v>75.0</v>
      </c>
      <c r="N2530" s="20">
        <v>70.0</v>
      </c>
      <c r="O2530" s="20">
        <v>0.32</v>
      </c>
      <c r="P2530" s="20">
        <v>0.626</v>
      </c>
      <c r="Q2530" s="20">
        <v>0.054</v>
      </c>
      <c r="R2530" s="20">
        <v>2.7723281E7</v>
      </c>
      <c r="S2530" s="20">
        <v>0.75</v>
      </c>
      <c r="T2530" s="20">
        <f t="array" ref="T2530:U2530">VLOOKUP(A2530,TOURISM!$A$2:$F$2692,{3,6},0)</f>
        <v>1438000000</v>
      </c>
      <c r="U2530" s="20">
        <v>9.7E8</v>
      </c>
      <c r="V2530" s="20">
        <f t="array" ref="V2530:AA2530">VLOOKUP(A2530,BUSINESS!$A$2:$J$2692,{4,5,6,7,8,9},0)</f>
        <v>0.384</v>
      </c>
      <c r="W2530" s="20">
        <v>102.0</v>
      </c>
      <c r="X2530" s="20"/>
      <c r="Y2530" s="20">
        <v>424.0</v>
      </c>
      <c r="Z2530" s="20">
        <v>0.171</v>
      </c>
      <c r="AA2530" s="20">
        <v>0.201</v>
      </c>
      <c r="AB2530" s="21">
        <f t="shared" si="706"/>
        <v>4184.208933</v>
      </c>
      <c r="AC2530" s="20"/>
      <c r="AD2530" s="20"/>
      <c r="AE2530" s="20">
        <f t="shared" si="779"/>
        <v>34.98864366</v>
      </c>
      <c r="AF2530" s="22" t="b">
        <f t="shared" si="4"/>
        <v>0</v>
      </c>
      <c r="AG2530" s="20" t="b">
        <f t="shared" si="5"/>
        <v>0</v>
      </c>
      <c r="AH2530" s="20" t="b">
        <f t="shared" si="6"/>
        <v>0</v>
      </c>
      <c r="AI2530" s="20" t="b">
        <f t="shared" si="7"/>
        <v>0</v>
      </c>
      <c r="AJ2530" s="20"/>
      <c r="AK2530" s="20"/>
      <c r="AL2530" s="20"/>
      <c r="AM2530" s="20"/>
      <c r="AN2530" s="20"/>
      <c r="AO2530" s="20"/>
      <c r="AP2530" s="20"/>
      <c r="AQ2530" s="20"/>
      <c r="AR2530" s="23"/>
      <c r="AS2530" s="23"/>
      <c r="AT2530" s="23"/>
      <c r="AU2530" s="23"/>
      <c r="AV2530" s="23"/>
    </row>
    <row r="2531" ht="15.75" customHeight="1">
      <c r="A2531" s="17" t="str">
        <f t="shared" si="1"/>
        <v>Peru-The Americas2006</v>
      </c>
      <c r="B2531" s="17" t="s">
        <v>290</v>
      </c>
      <c r="C2531" s="18" t="s">
        <v>259</v>
      </c>
      <c r="D2531" s="19" t="s">
        <v>85</v>
      </c>
      <c r="E2531" s="17">
        <v>1.17E11</v>
      </c>
      <c r="F2531" s="18">
        <v>0.045</v>
      </c>
      <c r="G2531" s="18">
        <v>149.0</v>
      </c>
      <c r="H2531" s="18">
        <v>0.239</v>
      </c>
      <c r="I2531" s="20">
        <f t="array" ref="I2531:J2531">IFNA(VLOOKUP(A2531,ENERGY!$A$2:$F$2692,{5,6},0),0)</f>
        <v>11795</v>
      </c>
      <c r="J2531" s="20">
        <v>27165.0</v>
      </c>
      <c r="K2531" s="20">
        <f t="array" ref="K2531:S2531">VLOOKUP(A2531,'HUMAN RESOURCES'!$A$2:$M$2692,{2,3,4,5,6,7,8,9,10},0)</f>
        <v>0.022</v>
      </c>
      <c r="L2531" s="20">
        <v>0.02</v>
      </c>
      <c r="M2531" s="20">
        <v>75.0</v>
      </c>
      <c r="N2531" s="20">
        <v>70.0</v>
      </c>
      <c r="O2531" s="20">
        <v>0.316</v>
      </c>
      <c r="P2531" s="20">
        <v>0.629</v>
      </c>
      <c r="Q2531" s="20">
        <v>0.055</v>
      </c>
      <c r="R2531" s="20">
        <v>2.8030688E7</v>
      </c>
      <c r="S2531" s="20">
        <v>0.754</v>
      </c>
      <c r="T2531" s="20">
        <f t="array" ref="T2531:U2531">VLOOKUP(A2531,TOURISM!$A$2:$F$2692,{3,6},0)</f>
        <v>1775000000</v>
      </c>
      <c r="U2531" s="20">
        <v>1.047E9</v>
      </c>
      <c r="V2531" s="20">
        <f t="array" ref="V2531:AA2531">VLOOKUP(A2531,BUSINESS!$A$2:$J$2692,{4,5,6,7,8,9},0)</f>
        <v>0.383</v>
      </c>
      <c r="W2531" s="20">
        <v>72.0</v>
      </c>
      <c r="X2531" s="20"/>
      <c r="Y2531" s="20">
        <v>424.0</v>
      </c>
      <c r="Z2531" s="20">
        <v>0.207</v>
      </c>
      <c r="AA2531" s="20">
        <v>0.325</v>
      </c>
      <c r="AB2531" s="21">
        <f t="shared" si="706"/>
        <v>4173.996728</v>
      </c>
      <c r="AC2531" s="20">
        <f t="shared" ref="AC2531:AC2533" si="828">I2531/R2531</f>
        <v>0.0004207888155</v>
      </c>
      <c r="AD2531" s="20">
        <f t="shared" ref="AD2531:AD2533" si="829">J2531/R2531</f>
        <v>0.0009691164198</v>
      </c>
      <c r="AE2531" s="20">
        <f t="shared" si="779"/>
        <v>37.35191944</v>
      </c>
      <c r="AF2531" s="22" t="b">
        <f t="shared" si="4"/>
        <v>0</v>
      </c>
      <c r="AG2531" s="20" t="b">
        <f t="shared" si="5"/>
        <v>0</v>
      </c>
      <c r="AH2531" s="20" t="b">
        <f t="shared" si="6"/>
        <v>0</v>
      </c>
      <c r="AI2531" s="20" t="b">
        <f t="shared" si="7"/>
        <v>0</v>
      </c>
      <c r="AJ2531" s="20"/>
      <c r="AK2531" s="20"/>
      <c r="AL2531" s="20"/>
      <c r="AM2531" s="20"/>
      <c r="AN2531" s="20"/>
      <c r="AO2531" s="20"/>
      <c r="AP2531" s="20"/>
      <c r="AQ2531" s="20"/>
      <c r="AR2531" s="23"/>
      <c r="AS2531" s="23"/>
      <c r="AT2531" s="23"/>
      <c r="AU2531" s="23"/>
      <c r="AV2531" s="23"/>
    </row>
    <row r="2532" ht="15.75" customHeight="1">
      <c r="A2532" s="17" t="str">
        <f t="shared" si="1"/>
        <v>Peru-The Americas2007</v>
      </c>
      <c r="B2532" s="17" t="s">
        <v>290</v>
      </c>
      <c r="C2532" s="18" t="s">
        <v>259</v>
      </c>
      <c r="D2532" s="19" t="s">
        <v>86</v>
      </c>
      <c r="E2532" s="17">
        <v>1.17E11</v>
      </c>
      <c r="F2532" s="18">
        <v>0.051</v>
      </c>
      <c r="G2532" s="18">
        <v>192.0</v>
      </c>
      <c r="H2532" s="18">
        <v>0.229</v>
      </c>
      <c r="I2532" s="20">
        <f t="array" ref="I2532:J2532">IFNA(VLOOKUP(A2532,ENERGY!$A$2:$F$2692,{5,6},0),0)</f>
        <v>12875</v>
      </c>
      <c r="J2532" s="20">
        <v>31896.0</v>
      </c>
      <c r="K2532" s="20">
        <f t="array" ref="K2532:S2532">VLOOKUP(A2532,'HUMAN RESOURCES'!$A$2:$M$2692,{2,3,4,5,6,7,8,9,10},0)</f>
        <v>0.021</v>
      </c>
      <c r="L2532" s="20">
        <v>0.019</v>
      </c>
      <c r="M2532" s="20">
        <v>76.0</v>
      </c>
      <c r="N2532" s="20">
        <v>70.0</v>
      </c>
      <c r="O2532" s="20">
        <v>0.312</v>
      </c>
      <c r="P2532" s="20">
        <v>0.632</v>
      </c>
      <c r="Q2532" s="20">
        <v>0.056</v>
      </c>
      <c r="R2532" s="20">
        <v>2.832841E7</v>
      </c>
      <c r="S2532" s="20">
        <v>0.758</v>
      </c>
      <c r="T2532" s="20">
        <f t="array" ref="T2532:U2532">VLOOKUP(A2532,TOURISM!$A$2:$F$2692,{3,6},0)</f>
        <v>2007000000</v>
      </c>
      <c r="U2532" s="20">
        <v>1.243E9</v>
      </c>
      <c r="V2532" s="20">
        <f t="array" ref="V2532:AA2532">VLOOKUP(A2532,BUSINESS!$A$2:$J$2692,{4,5,6,7,8,9},0)</f>
        <v>0.383</v>
      </c>
      <c r="W2532" s="20">
        <v>72.0</v>
      </c>
      <c r="X2532" s="20"/>
      <c r="Y2532" s="20">
        <v>424.0</v>
      </c>
      <c r="Z2532" s="20">
        <v>0.252</v>
      </c>
      <c r="AA2532" s="20">
        <v>0.544</v>
      </c>
      <c r="AB2532" s="21">
        <f t="shared" si="706"/>
        <v>4130.129435</v>
      </c>
      <c r="AC2532" s="20">
        <f t="shared" si="828"/>
        <v>0.0004544907392</v>
      </c>
      <c r="AD2532" s="20">
        <f t="shared" si="829"/>
        <v>0.001125936825</v>
      </c>
      <c r="AE2532" s="20">
        <f t="shared" si="779"/>
        <v>43.87821272</v>
      </c>
      <c r="AF2532" s="22" t="b">
        <f t="shared" si="4"/>
        <v>0</v>
      </c>
      <c r="AG2532" s="20" t="b">
        <f t="shared" si="5"/>
        <v>0</v>
      </c>
      <c r="AH2532" s="20" t="b">
        <f t="shared" si="6"/>
        <v>0</v>
      </c>
      <c r="AI2532" s="20" t="b">
        <f t="shared" si="7"/>
        <v>0</v>
      </c>
      <c r="AJ2532" s="20"/>
      <c r="AK2532" s="20"/>
      <c r="AL2532" s="20"/>
      <c r="AM2532" s="20"/>
      <c r="AN2532" s="20"/>
      <c r="AO2532" s="20"/>
      <c r="AP2532" s="20"/>
      <c r="AQ2532" s="20"/>
      <c r="AR2532" s="23"/>
      <c r="AS2532" s="23"/>
      <c r="AT2532" s="23"/>
      <c r="AU2532" s="23"/>
      <c r="AV2532" s="23"/>
    </row>
    <row r="2533" ht="15.75" customHeight="1">
      <c r="A2533" s="17" t="str">
        <f t="shared" si="1"/>
        <v>Peru-The Americas2008</v>
      </c>
      <c r="B2533" s="17" t="s">
        <v>290</v>
      </c>
      <c r="C2533" s="18" t="s">
        <v>259</v>
      </c>
      <c r="D2533" s="19" t="s">
        <v>87</v>
      </c>
      <c r="E2533" s="17">
        <v>1.17E11</v>
      </c>
      <c r="F2533" s="18">
        <v>0.057</v>
      </c>
      <c r="G2533" s="18">
        <v>255.0</v>
      </c>
      <c r="H2533" s="18">
        <v>0.237</v>
      </c>
      <c r="I2533" s="20">
        <f t="array" ref="I2533:J2533">IFNA(VLOOKUP(A2533,ENERGY!$A$2:$F$2692,{5,6},0),0)</f>
        <v>14334</v>
      </c>
      <c r="J2533" s="20">
        <v>43208.0</v>
      </c>
      <c r="K2533" s="20">
        <f t="array" ref="K2533:S2533">VLOOKUP(A2533,'HUMAN RESOURCES'!$A$2:$M$2692,{2,3,4,5,6,7,8,9,10},0)</f>
        <v>0.021</v>
      </c>
      <c r="L2533" s="20">
        <v>0.017</v>
      </c>
      <c r="M2533" s="20">
        <v>76.0</v>
      </c>
      <c r="N2533" s="20">
        <v>71.0</v>
      </c>
      <c r="O2533" s="20">
        <v>0.308</v>
      </c>
      <c r="P2533" s="20">
        <v>0.635</v>
      </c>
      <c r="Q2533" s="20">
        <v>0.057</v>
      </c>
      <c r="R2533" s="20">
        <v>2.8625628E7</v>
      </c>
      <c r="S2533" s="20">
        <v>0.762</v>
      </c>
      <c r="T2533" s="20">
        <f t="array" ref="T2533:U2533">VLOOKUP(A2533,TOURISM!$A$2:$F$2692,{3,6},0)</f>
        <v>2396000000</v>
      </c>
      <c r="U2533" s="20">
        <v>1.432E9</v>
      </c>
      <c r="V2533" s="20">
        <f t="array" ref="V2533:AA2533">VLOOKUP(A2533,BUSINESS!$A$2:$J$2692,{4,5,6,7,8,9},0)</f>
        <v>0.381</v>
      </c>
      <c r="W2533" s="20">
        <v>65.0</v>
      </c>
      <c r="X2533" s="20"/>
      <c r="Y2533" s="20">
        <v>424.0</v>
      </c>
      <c r="Z2533" s="20">
        <v>0.306</v>
      </c>
      <c r="AA2533" s="20">
        <v>0.732</v>
      </c>
      <c r="AB2533" s="21">
        <f t="shared" si="706"/>
        <v>4087.246575</v>
      </c>
      <c r="AC2533" s="20">
        <f t="shared" si="828"/>
        <v>0.000500740106</v>
      </c>
      <c r="AD2533" s="20">
        <f t="shared" si="829"/>
        <v>0.001509416667</v>
      </c>
      <c r="AE2533" s="20">
        <f t="shared" si="779"/>
        <v>50.02510338</v>
      </c>
      <c r="AF2533" s="22" t="b">
        <f t="shared" si="4"/>
        <v>0</v>
      </c>
      <c r="AG2533" s="20" t="b">
        <f t="shared" si="5"/>
        <v>0</v>
      </c>
      <c r="AH2533" s="20" t="b">
        <f t="shared" si="6"/>
        <v>0</v>
      </c>
      <c r="AI2533" s="20" t="b">
        <f t="shared" si="7"/>
        <v>0</v>
      </c>
      <c r="AJ2533" s="20"/>
      <c r="AK2533" s="20"/>
      <c r="AL2533" s="20"/>
      <c r="AM2533" s="20"/>
      <c r="AN2533" s="20"/>
      <c r="AO2533" s="20"/>
      <c r="AP2533" s="20"/>
      <c r="AQ2533" s="20"/>
      <c r="AR2533" s="23"/>
      <c r="AS2533" s="23"/>
      <c r="AT2533" s="23"/>
      <c r="AU2533" s="23"/>
      <c r="AV2533" s="23"/>
    </row>
    <row r="2534" ht="15.75" customHeight="1">
      <c r="A2534" s="17" t="str">
        <f t="shared" si="1"/>
        <v>Peru-The Americas2009</v>
      </c>
      <c r="B2534" s="17" t="s">
        <v>290</v>
      </c>
      <c r="C2534" s="18" t="s">
        <v>259</v>
      </c>
      <c r="D2534" s="19" t="s">
        <v>88</v>
      </c>
      <c r="E2534" s="17">
        <v>1.17E11</v>
      </c>
      <c r="F2534" s="18">
        <v>0.053</v>
      </c>
      <c r="G2534" s="18">
        <v>234.0</v>
      </c>
      <c r="H2534" s="18">
        <v>0.21</v>
      </c>
      <c r="I2534" s="20">
        <f t="array" ref="I2534:J2534">IFNA(VLOOKUP(A2534,ENERGY!$A$2:$F$2692,{5,6},0),0)</f>
        <v>0</v>
      </c>
      <c r="J2534" s="20">
        <v>0.0</v>
      </c>
      <c r="K2534" s="20">
        <f t="array" ref="K2534:S2534">VLOOKUP(A2534,'HUMAN RESOURCES'!$A$2:$M$2692,{2,3,4,5,6,7,8,9,10},0)</f>
        <v>0.021</v>
      </c>
      <c r="L2534" s="20">
        <v>0.016</v>
      </c>
      <c r="M2534" s="20">
        <v>76.0</v>
      </c>
      <c r="N2534" s="20">
        <v>71.0</v>
      </c>
      <c r="O2534" s="20">
        <v>0.304</v>
      </c>
      <c r="P2534" s="20">
        <v>0.637</v>
      </c>
      <c r="Q2534" s="20">
        <v>0.059</v>
      </c>
      <c r="R2534" s="20">
        <v>2.8934303E7</v>
      </c>
      <c r="S2534" s="20">
        <v>0.766</v>
      </c>
      <c r="T2534" s="20">
        <f t="array" ref="T2534:U2534">VLOOKUP(A2534,TOURISM!$A$2:$F$2692,{3,6},0)</f>
        <v>2440000000</v>
      </c>
      <c r="U2534" s="20">
        <v>1.404E9</v>
      </c>
      <c r="V2534" s="20">
        <f t="array" ref="V2534:AA2534">VLOOKUP(A2534,BUSINESS!$A$2:$J$2692,{4,5,6,7,8,9},0)</f>
        <v>0.372</v>
      </c>
      <c r="W2534" s="20">
        <v>41.0</v>
      </c>
      <c r="X2534" s="20"/>
      <c r="Y2534" s="20">
        <v>380.0</v>
      </c>
      <c r="Z2534" s="20">
        <v>0.314</v>
      </c>
      <c r="AA2534" s="20">
        <v>0.854</v>
      </c>
      <c r="AB2534" s="21">
        <f t="shared" si="706"/>
        <v>4043.643284</v>
      </c>
      <c r="AC2534" s="20"/>
      <c r="AD2534" s="20"/>
      <c r="AE2534" s="20">
        <f t="shared" si="779"/>
        <v>48.52371941</v>
      </c>
      <c r="AF2534" s="22" t="b">
        <f t="shared" si="4"/>
        <v>0</v>
      </c>
      <c r="AG2534" s="20" t="b">
        <f t="shared" si="5"/>
        <v>0</v>
      </c>
      <c r="AH2534" s="20" t="b">
        <f t="shared" si="6"/>
        <v>0</v>
      </c>
      <c r="AI2534" s="20" t="b">
        <f t="shared" si="7"/>
        <v>0</v>
      </c>
      <c r="AJ2534" s="20"/>
      <c r="AK2534" s="20"/>
      <c r="AL2534" s="20"/>
      <c r="AM2534" s="20"/>
      <c r="AN2534" s="20"/>
      <c r="AO2534" s="20"/>
      <c r="AP2534" s="20"/>
      <c r="AQ2534" s="20"/>
      <c r="AR2534" s="23"/>
      <c r="AS2534" s="23"/>
      <c r="AT2534" s="23"/>
      <c r="AU2534" s="23"/>
      <c r="AV2534" s="23"/>
    </row>
    <row r="2535" ht="15.75" customHeight="1">
      <c r="A2535" s="17" t="str">
        <f t="shared" si="1"/>
        <v>Peru-The Americas2010</v>
      </c>
      <c r="B2535" s="17" t="s">
        <v>290</v>
      </c>
      <c r="C2535" s="18" t="s">
        <v>259</v>
      </c>
      <c r="D2535" s="19" t="s">
        <v>89</v>
      </c>
      <c r="E2535" s="17">
        <v>1.17E11</v>
      </c>
      <c r="F2535" s="18">
        <v>0.049</v>
      </c>
      <c r="G2535" s="18">
        <v>257.0</v>
      </c>
      <c r="H2535" s="18">
        <v>0.19</v>
      </c>
      <c r="I2535" s="20">
        <f t="array" ref="I2535:J2535">IFNA(VLOOKUP(A2535,ENERGY!$A$2:$F$2692,{5,6},0),0)</f>
        <v>13646</v>
      </c>
      <c r="J2535" s="20">
        <v>37136.0</v>
      </c>
      <c r="K2535" s="20">
        <f t="array" ref="K2535:S2535">VLOOKUP(A2535,'HUMAN RESOURCES'!$A$2:$M$2692,{2,3,4,5,6,7,8,9,10},0)</f>
        <v>0.021</v>
      </c>
      <c r="L2535" s="20">
        <v>0.015</v>
      </c>
      <c r="M2535" s="20">
        <v>77.0</v>
      </c>
      <c r="N2535" s="20">
        <v>71.0</v>
      </c>
      <c r="O2535" s="20">
        <v>0.3</v>
      </c>
      <c r="P2535" s="20">
        <v>0.64</v>
      </c>
      <c r="Q2535" s="20">
        <v>0.06</v>
      </c>
      <c r="R2535" s="20">
        <v>2.926283E7</v>
      </c>
      <c r="S2535" s="20">
        <v>0.769</v>
      </c>
      <c r="T2535" s="20">
        <f t="array" ref="T2535:U2535">VLOOKUP(A2535,TOURISM!$A$2:$F$2692,{3,6},0)</f>
        <v>2475000000</v>
      </c>
      <c r="U2535" s="20">
        <v>1.64E9</v>
      </c>
      <c r="V2535" s="20">
        <f t="array" ref="V2535:AA2535">VLOOKUP(A2535,BUSINESS!$A$2:$J$2692,{4,5,6,7,8,9},0)</f>
        <v>0.371</v>
      </c>
      <c r="W2535" s="20">
        <v>26.0</v>
      </c>
      <c r="X2535" s="20"/>
      <c r="Y2535" s="20">
        <v>380.0</v>
      </c>
      <c r="Z2535" s="20">
        <v>0.348</v>
      </c>
      <c r="AA2535" s="20">
        <v>0.995</v>
      </c>
      <c r="AB2535" s="21">
        <f t="shared" si="706"/>
        <v>3998.246239</v>
      </c>
      <c r="AC2535" s="20">
        <f t="shared" ref="AC2535:AC2537" si="830">I2535/R2535</f>
        <v>0.0004663253691</v>
      </c>
      <c r="AD2535" s="20">
        <f t="shared" ref="AD2535:AD2537" si="831">J2535/R2535</f>
        <v>0.001269050191</v>
      </c>
      <c r="AE2535" s="20">
        <f t="shared" si="779"/>
        <v>56.04379344</v>
      </c>
      <c r="AF2535" s="22" t="b">
        <f t="shared" si="4"/>
        <v>0</v>
      </c>
      <c r="AG2535" s="20" t="b">
        <f t="shared" si="5"/>
        <v>0</v>
      </c>
      <c r="AH2535" s="20" t="b">
        <f t="shared" si="6"/>
        <v>0</v>
      </c>
      <c r="AI2535" s="20" t="b">
        <f t="shared" si="7"/>
        <v>0</v>
      </c>
      <c r="AJ2535" s="20"/>
      <c r="AK2535" s="20"/>
      <c r="AL2535" s="20"/>
      <c r="AM2535" s="20"/>
      <c r="AN2535" s="20"/>
      <c r="AO2535" s="20"/>
      <c r="AP2535" s="20"/>
      <c r="AQ2535" s="20"/>
      <c r="AR2535" s="23"/>
      <c r="AS2535" s="23"/>
      <c r="AT2535" s="23"/>
      <c r="AU2535" s="23"/>
      <c r="AV2535" s="23"/>
    </row>
    <row r="2536" ht="15.75" customHeight="1">
      <c r="A2536" s="17" t="str">
        <f t="shared" si="1"/>
        <v>Peru-The Americas2011</v>
      </c>
      <c r="B2536" s="17" t="s">
        <v>290</v>
      </c>
      <c r="C2536" s="18" t="s">
        <v>259</v>
      </c>
      <c r="D2536" s="19" t="s">
        <v>90</v>
      </c>
      <c r="E2536" s="17">
        <v>1.18E11</v>
      </c>
      <c r="F2536" s="18">
        <v>0.047</v>
      </c>
      <c r="G2536" s="18">
        <v>283.0</v>
      </c>
      <c r="H2536" s="18">
        <v>0.187</v>
      </c>
      <c r="I2536" s="20">
        <f t="array" ref="I2536:J2536">IFNA(VLOOKUP(A2536,ENERGY!$A$2:$F$2692,{5,6},0),0)</f>
        <v>11638</v>
      </c>
      <c r="J2536" s="20">
        <v>26380.0</v>
      </c>
      <c r="K2536" s="20">
        <f t="array" ref="K2536:S2536">VLOOKUP(A2536,'HUMAN RESOURCES'!$A$2:$M$2692,{2,3,4,5,6,7,8,9,10},0)</f>
        <v>0.02</v>
      </c>
      <c r="L2536" s="20">
        <v>0.014</v>
      </c>
      <c r="M2536" s="20">
        <v>77.0</v>
      </c>
      <c r="N2536" s="20">
        <v>72.0</v>
      </c>
      <c r="O2536" s="20">
        <v>0.296</v>
      </c>
      <c r="P2536" s="20">
        <v>0.643</v>
      </c>
      <c r="Q2536" s="20">
        <v>0.061</v>
      </c>
      <c r="R2536" s="20">
        <v>2.9614887E7</v>
      </c>
      <c r="S2536" s="20">
        <v>0.773</v>
      </c>
      <c r="T2536" s="20">
        <f t="array" ref="T2536:U2536">VLOOKUP(A2536,TOURISM!$A$2:$F$2692,{3,6},0)</f>
        <v>2912000000</v>
      </c>
      <c r="U2536" s="20">
        <v>1.764E9</v>
      </c>
      <c r="V2536" s="20">
        <f t="array" ref="V2536:AA2536">VLOOKUP(A2536,BUSINESS!$A$2:$J$2692,{4,5,6,7,8,9},0)</f>
        <v>0.366</v>
      </c>
      <c r="W2536" s="20">
        <v>25.0</v>
      </c>
      <c r="X2536" s="20"/>
      <c r="Y2536" s="20">
        <v>309.0</v>
      </c>
      <c r="Z2536" s="20">
        <v>0.36</v>
      </c>
      <c r="AA2536" s="20">
        <v>1.096</v>
      </c>
      <c r="AB2536" s="21">
        <f t="shared" si="706"/>
        <v>3984.482534</v>
      </c>
      <c r="AC2536" s="20">
        <f t="shared" si="830"/>
        <v>0.0003929780316</v>
      </c>
      <c r="AD2536" s="20">
        <f t="shared" si="831"/>
        <v>0.000890768214</v>
      </c>
      <c r="AE2536" s="20">
        <f t="shared" si="779"/>
        <v>59.5646372</v>
      </c>
      <c r="AF2536" s="22" t="b">
        <f t="shared" si="4"/>
        <v>0</v>
      </c>
      <c r="AG2536" s="20" t="b">
        <f t="shared" si="5"/>
        <v>0</v>
      </c>
      <c r="AH2536" s="20" t="b">
        <f t="shared" si="6"/>
        <v>0</v>
      </c>
      <c r="AI2536" s="20" t="b">
        <f t="shared" si="7"/>
        <v>0</v>
      </c>
      <c r="AJ2536" s="20"/>
      <c r="AK2536" s="20"/>
      <c r="AL2536" s="20"/>
      <c r="AM2536" s="20"/>
      <c r="AN2536" s="20"/>
      <c r="AO2536" s="20"/>
      <c r="AP2536" s="20"/>
      <c r="AQ2536" s="20"/>
      <c r="AR2536" s="23"/>
      <c r="AS2536" s="23"/>
      <c r="AT2536" s="23"/>
      <c r="AU2536" s="23"/>
      <c r="AV2536" s="23"/>
    </row>
    <row r="2537" ht="15.75" customHeight="1">
      <c r="A2537" s="17" t="str">
        <f t="shared" si="1"/>
        <v>Peru-The Americas2012</v>
      </c>
      <c r="B2537" s="17" t="s">
        <v>290</v>
      </c>
      <c r="C2537" s="18" t="s">
        <v>259</v>
      </c>
      <c r="D2537" s="19" t="s">
        <v>91</v>
      </c>
      <c r="E2537" s="17">
        <v>1.19E11</v>
      </c>
      <c r="F2537" s="18">
        <v>0.051</v>
      </c>
      <c r="G2537" s="18">
        <v>337.0</v>
      </c>
      <c r="H2537" s="18">
        <v>0.192</v>
      </c>
      <c r="I2537" s="20">
        <f t="array" ref="I2537:J2537">IFNA(VLOOKUP(A2537,ENERGY!$A$2:$F$2692,{5,6},0),0)</f>
        <v>13248</v>
      </c>
      <c r="J2537" s="20">
        <v>35064.0</v>
      </c>
      <c r="K2537" s="20">
        <f t="array" ref="K2537:S2537">VLOOKUP(A2537,'HUMAN RESOURCES'!$A$2:$M$2692,{2,3,4,5,6,7,8,9,10},0)</f>
        <v>0.02</v>
      </c>
      <c r="L2537" s="20">
        <v>0.014</v>
      </c>
      <c r="M2537" s="20">
        <v>77.0</v>
      </c>
      <c r="N2537" s="20">
        <v>72.0</v>
      </c>
      <c r="O2537" s="20">
        <v>0.292</v>
      </c>
      <c r="P2537" s="20">
        <v>0.646</v>
      </c>
      <c r="Q2537" s="20">
        <v>0.063</v>
      </c>
      <c r="R2537" s="20">
        <v>2.99878E7</v>
      </c>
      <c r="S2537" s="20">
        <v>0.776</v>
      </c>
      <c r="T2537" s="20">
        <f t="array" ref="T2537:U2537">VLOOKUP(A2537,TOURISM!$A$2:$F$2692,{3,6},0)</f>
        <v>3288000000</v>
      </c>
      <c r="U2537" s="20">
        <v>1.95E9</v>
      </c>
      <c r="V2537" s="20">
        <f t="array" ref="V2537:AA2537">VLOOKUP(A2537,BUSINESS!$A$2:$J$2692,{4,5,6,7,8,9},0)</f>
        <v>0.364</v>
      </c>
      <c r="W2537" s="20">
        <v>25.0</v>
      </c>
      <c r="X2537" s="20">
        <v>39.0</v>
      </c>
      <c r="Y2537" s="20">
        <v>293.0</v>
      </c>
      <c r="Z2537" s="20">
        <v>0.382</v>
      </c>
      <c r="AA2537" s="20">
        <v>0.98</v>
      </c>
      <c r="AB2537" s="21">
        <f t="shared" si="706"/>
        <v>3968.280434</v>
      </c>
      <c r="AC2537" s="20">
        <f t="shared" si="830"/>
        <v>0.0004417796571</v>
      </c>
      <c r="AD2537" s="20">
        <f t="shared" si="831"/>
        <v>0.001169275505</v>
      </c>
      <c r="AE2537" s="20">
        <f t="shared" si="779"/>
        <v>65.02644409</v>
      </c>
      <c r="AF2537" s="22" t="b">
        <f t="shared" si="4"/>
        <v>0</v>
      </c>
      <c r="AG2537" s="20" t="b">
        <f t="shared" si="5"/>
        <v>0</v>
      </c>
      <c r="AH2537" s="20" t="b">
        <f t="shared" si="6"/>
        <v>0</v>
      </c>
      <c r="AI2537" s="20" t="b">
        <f t="shared" si="7"/>
        <v>0</v>
      </c>
      <c r="AJ2537" s="20"/>
      <c r="AK2537" s="20"/>
      <c r="AL2537" s="20"/>
      <c r="AM2537" s="20"/>
      <c r="AN2537" s="20"/>
      <c r="AO2537" s="20"/>
      <c r="AP2537" s="20"/>
      <c r="AQ2537" s="20"/>
      <c r="AR2537" s="23"/>
      <c r="AS2537" s="23"/>
      <c r="AT2537" s="23"/>
      <c r="AU2537" s="23"/>
      <c r="AV2537" s="23"/>
    </row>
    <row r="2538" ht="15.75" customHeight="1">
      <c r="A2538" s="17" t="str">
        <f t="shared" si="1"/>
        <v>Puerto Rico-The Americas2000</v>
      </c>
      <c r="B2538" s="17" t="s">
        <v>291</v>
      </c>
      <c r="C2538" s="18" t="s">
        <v>259</v>
      </c>
      <c r="D2538" s="19" t="s">
        <v>76</v>
      </c>
      <c r="E2538" s="17">
        <v>1.36E11</v>
      </c>
      <c r="F2538" s="18"/>
      <c r="G2538" s="18"/>
      <c r="H2538" s="18"/>
      <c r="I2538" s="20" t="str">
        <f t="array" ref="I2538:J2538">IFNA(VLOOKUP(A2538,ENERGY!$A$2:$F$2692,{5,6},0),0)</f>
        <v/>
      </c>
      <c r="J2538" s="20"/>
      <c r="K2538" s="20">
        <f t="array" ref="K2538:S2538">VLOOKUP(A2538,'HUMAN RESOURCES'!$A$2:$M$2692,{2,3,4,5,6,7,8,9,10},0)</f>
        <v>0.016</v>
      </c>
      <c r="L2538" s="20"/>
      <c r="M2538" s="20">
        <v>81.0</v>
      </c>
      <c r="N2538" s="20">
        <v>73.0</v>
      </c>
      <c r="O2538" s="20">
        <v>0.236</v>
      </c>
      <c r="P2538" s="20">
        <v>0.651</v>
      </c>
      <c r="Q2538" s="20">
        <v>0.113</v>
      </c>
      <c r="R2538" s="20">
        <v>3810605.0</v>
      </c>
      <c r="S2538" s="20">
        <v>0.944</v>
      </c>
      <c r="T2538" s="20">
        <f t="array" ref="T2538:U2538">VLOOKUP(A2538,TOURISM!$A$2:$F$2692,{3,6},0)</f>
        <v>2388000000</v>
      </c>
      <c r="U2538" s="20">
        <v>1.333E9</v>
      </c>
      <c r="V2538" s="20" t="str">
        <f t="array" ref="V2538:AA2538">VLOOKUP(A2538,BUSINESS!$A$2:$J$2692,{4,5,6,7,8,9},0)</f>
        <v/>
      </c>
      <c r="W2538" s="20"/>
      <c r="X2538" s="20"/>
      <c r="Y2538" s="20"/>
      <c r="Z2538" s="20">
        <v>0.105</v>
      </c>
      <c r="AA2538" s="20">
        <v>0.347</v>
      </c>
      <c r="AB2538" s="21">
        <f t="shared" si="706"/>
        <v>35689.87077</v>
      </c>
      <c r="AC2538" s="20"/>
      <c r="AD2538" s="20"/>
      <c r="AE2538" s="20">
        <f t="shared" si="779"/>
        <v>349.8132186</v>
      </c>
      <c r="AF2538" s="22" t="b">
        <f t="shared" si="4"/>
        <v>0</v>
      </c>
      <c r="AG2538" s="20" t="b">
        <f t="shared" si="5"/>
        <v>0</v>
      </c>
      <c r="AH2538" s="20" t="b">
        <f t="shared" si="6"/>
        <v>0</v>
      </c>
      <c r="AI2538" s="20" t="b">
        <f t="shared" si="7"/>
        <v>0</v>
      </c>
      <c r="AJ2538" s="20"/>
      <c r="AK2538" s="20"/>
      <c r="AL2538" s="20"/>
      <c r="AM2538" s="20"/>
      <c r="AN2538" s="20"/>
      <c r="AO2538" s="20"/>
      <c r="AP2538" s="20"/>
      <c r="AQ2538" s="20"/>
      <c r="AR2538" s="23"/>
      <c r="AS2538" s="23"/>
      <c r="AT2538" s="23"/>
      <c r="AU2538" s="23"/>
      <c r="AV2538" s="23"/>
    </row>
    <row r="2539" ht="15.75" customHeight="1">
      <c r="A2539" s="17" t="str">
        <f t="shared" si="1"/>
        <v>Puerto Rico-The Americas2001</v>
      </c>
      <c r="B2539" s="17" t="s">
        <v>291</v>
      </c>
      <c r="C2539" s="18" t="s">
        <v>259</v>
      </c>
      <c r="D2539" s="19" t="s">
        <v>77</v>
      </c>
      <c r="E2539" s="17">
        <v>1.36E11</v>
      </c>
      <c r="F2539" s="18"/>
      <c r="G2539" s="18"/>
      <c r="H2539" s="18"/>
      <c r="I2539" s="20" t="str">
        <f t="array" ref="I2539:J2539">IFNA(VLOOKUP(A2539,ENERGY!$A$2:$F$2692,{5,6},0),0)</f>
        <v/>
      </c>
      <c r="J2539" s="20"/>
      <c r="K2539" s="20">
        <f t="array" ref="K2539:S2539">VLOOKUP(A2539,'HUMAN RESOURCES'!$A$2:$M$2692,{2,3,4,5,6,7,8,9,10},0)</f>
        <v>0.015</v>
      </c>
      <c r="L2539" s="20"/>
      <c r="M2539" s="20">
        <v>81.0</v>
      </c>
      <c r="N2539" s="20">
        <v>73.0</v>
      </c>
      <c r="O2539" s="20">
        <v>0.233</v>
      </c>
      <c r="P2539" s="20">
        <v>0.652</v>
      </c>
      <c r="Q2539" s="20">
        <v>0.115</v>
      </c>
      <c r="R2539" s="20">
        <v>3818774.0</v>
      </c>
      <c r="S2539" s="20">
        <v>0.943</v>
      </c>
      <c r="T2539" s="20">
        <f t="array" ref="T2539:U2539">VLOOKUP(A2539,TOURISM!$A$2:$F$2692,{3,6},0)</f>
        <v>2728000000</v>
      </c>
      <c r="U2539" s="20">
        <v>1.456E9</v>
      </c>
      <c r="V2539" s="20" t="str">
        <f t="array" ref="V2539:AA2539">VLOOKUP(A2539,BUSINESS!$A$2:$J$2692,{4,5,6,7,8,9},0)</f>
        <v/>
      </c>
      <c r="W2539" s="20"/>
      <c r="X2539" s="20"/>
      <c r="Y2539" s="20"/>
      <c r="Z2539" s="20">
        <v>0.156</v>
      </c>
      <c r="AA2539" s="20">
        <v>0.429</v>
      </c>
      <c r="AB2539" s="21">
        <f t="shared" si="706"/>
        <v>35613.52413</v>
      </c>
      <c r="AC2539" s="20"/>
      <c r="AD2539" s="20"/>
      <c r="AE2539" s="20">
        <f t="shared" si="779"/>
        <v>381.2741995</v>
      </c>
      <c r="AF2539" s="22" t="b">
        <f t="shared" si="4"/>
        <v>0</v>
      </c>
      <c r="AG2539" s="20" t="b">
        <f t="shared" si="5"/>
        <v>0</v>
      </c>
      <c r="AH2539" s="20" t="b">
        <f t="shared" si="6"/>
        <v>0</v>
      </c>
      <c r="AI2539" s="20" t="b">
        <f t="shared" si="7"/>
        <v>0</v>
      </c>
      <c r="AJ2539" s="20"/>
      <c r="AK2539" s="20"/>
      <c r="AL2539" s="20"/>
      <c r="AM2539" s="20"/>
      <c r="AN2539" s="20"/>
      <c r="AO2539" s="20"/>
      <c r="AP2539" s="20"/>
      <c r="AQ2539" s="20"/>
      <c r="AR2539" s="23"/>
      <c r="AS2539" s="23"/>
      <c r="AT2539" s="23"/>
      <c r="AU2539" s="23"/>
      <c r="AV2539" s="23"/>
    </row>
    <row r="2540" ht="15.75" customHeight="1">
      <c r="A2540" s="17" t="str">
        <f t="shared" si="1"/>
        <v>Puerto Rico-The Americas2002</v>
      </c>
      <c r="B2540" s="17" t="s">
        <v>291</v>
      </c>
      <c r="C2540" s="18" t="s">
        <v>259</v>
      </c>
      <c r="D2540" s="19" t="s">
        <v>79</v>
      </c>
      <c r="E2540" s="17">
        <v>1.36E11</v>
      </c>
      <c r="F2540" s="18"/>
      <c r="G2540" s="18"/>
      <c r="H2540" s="18"/>
      <c r="I2540" s="20" t="str">
        <f t="array" ref="I2540:J2540">IFNA(VLOOKUP(A2540,ENERGY!$A$2:$F$2692,{5,6},0),0)</f>
        <v/>
      </c>
      <c r="J2540" s="20"/>
      <c r="K2540" s="20">
        <f t="array" ref="K2540:S2540">VLOOKUP(A2540,'HUMAN RESOURCES'!$A$2:$M$2692,{2,3,4,5,6,7,8,9,10},0)</f>
        <v>0.014</v>
      </c>
      <c r="L2540" s="20"/>
      <c r="M2540" s="20">
        <v>82.0</v>
      </c>
      <c r="N2540" s="20">
        <v>74.0</v>
      </c>
      <c r="O2540" s="20">
        <v>0.23</v>
      </c>
      <c r="P2540" s="20">
        <v>0.653</v>
      </c>
      <c r="Q2540" s="20">
        <v>0.117</v>
      </c>
      <c r="R2540" s="20">
        <v>3823701.0</v>
      </c>
      <c r="S2540" s="20">
        <v>0.943</v>
      </c>
      <c r="T2540" s="20">
        <f t="array" ref="T2540:U2540">VLOOKUP(A2540,TOURISM!$A$2:$F$2692,{3,6},0)</f>
        <v>2486000000</v>
      </c>
      <c r="U2540" s="20">
        <v>1.319E9</v>
      </c>
      <c r="V2540" s="20" t="str">
        <f t="array" ref="V2540:AA2540">VLOOKUP(A2540,BUSINESS!$A$2:$J$2692,{4,5,6,7,8,9},0)</f>
        <v/>
      </c>
      <c r="W2540" s="20"/>
      <c r="X2540" s="20"/>
      <c r="Y2540" s="20"/>
      <c r="Z2540" s="20">
        <v>0.175</v>
      </c>
      <c r="AA2540" s="20">
        <v>0.434</v>
      </c>
      <c r="AB2540" s="21">
        <f t="shared" si="706"/>
        <v>35567.6346</v>
      </c>
      <c r="AC2540" s="20"/>
      <c r="AD2540" s="20"/>
      <c r="AE2540" s="20">
        <f t="shared" si="779"/>
        <v>344.9537503</v>
      </c>
      <c r="AF2540" s="22" t="b">
        <f t="shared" si="4"/>
        <v>0</v>
      </c>
      <c r="AG2540" s="20" t="b">
        <f t="shared" si="5"/>
        <v>0</v>
      </c>
      <c r="AH2540" s="20" t="b">
        <f t="shared" si="6"/>
        <v>0</v>
      </c>
      <c r="AI2540" s="20" t="b">
        <f t="shared" si="7"/>
        <v>0</v>
      </c>
      <c r="AJ2540" s="20"/>
      <c r="AK2540" s="20"/>
      <c r="AL2540" s="20"/>
      <c r="AM2540" s="20"/>
      <c r="AN2540" s="20"/>
      <c r="AO2540" s="20"/>
      <c r="AP2540" s="20"/>
      <c r="AQ2540" s="20"/>
      <c r="AR2540" s="23"/>
      <c r="AS2540" s="23"/>
      <c r="AT2540" s="23"/>
      <c r="AU2540" s="23"/>
      <c r="AV2540" s="23"/>
    </row>
    <row r="2541" ht="15.75" customHeight="1">
      <c r="A2541" s="17" t="str">
        <f t="shared" si="1"/>
        <v>Puerto Rico-The Americas2003</v>
      </c>
      <c r="B2541" s="17" t="s">
        <v>291</v>
      </c>
      <c r="C2541" s="18" t="s">
        <v>259</v>
      </c>
      <c r="D2541" s="19" t="s">
        <v>81</v>
      </c>
      <c r="E2541" s="17">
        <v>1.37E11</v>
      </c>
      <c r="F2541" s="18"/>
      <c r="G2541" s="18"/>
      <c r="H2541" s="18"/>
      <c r="I2541" s="20" t="str">
        <f t="array" ref="I2541:J2541">IFNA(VLOOKUP(A2541,ENERGY!$A$2:$F$2692,{5,6},0),0)</f>
        <v/>
      </c>
      <c r="J2541" s="20"/>
      <c r="K2541" s="20">
        <f t="array" ref="K2541:S2541">VLOOKUP(A2541,'HUMAN RESOURCES'!$A$2:$M$2692,{2,3,4,5,6,7,8,9,10},0)</f>
        <v>0.013</v>
      </c>
      <c r="L2541" s="20"/>
      <c r="M2541" s="20">
        <v>82.0</v>
      </c>
      <c r="N2541" s="20">
        <v>74.0</v>
      </c>
      <c r="O2541" s="20">
        <v>0.227</v>
      </c>
      <c r="P2541" s="20">
        <v>0.654</v>
      </c>
      <c r="Q2541" s="20">
        <v>0.118</v>
      </c>
      <c r="R2541" s="20">
        <v>3826095.0</v>
      </c>
      <c r="S2541" s="20">
        <v>0.942</v>
      </c>
      <c r="T2541" s="20">
        <f t="array" ref="T2541:U2541">VLOOKUP(A2541,TOURISM!$A$2:$F$2692,{3,6},0)</f>
        <v>2677000000</v>
      </c>
      <c r="U2541" s="20">
        <v>1.42E9</v>
      </c>
      <c r="V2541" s="20" t="str">
        <f t="array" ref="V2541:AA2541">VLOOKUP(A2541,BUSINESS!$A$2:$J$2692,{4,5,6,7,8,9},0)</f>
        <v/>
      </c>
      <c r="W2541" s="20">
        <v>7.0</v>
      </c>
      <c r="X2541" s="20"/>
      <c r="Y2541" s="20"/>
      <c r="Z2541" s="20">
        <v>0.197</v>
      </c>
      <c r="AA2541" s="20">
        <v>0.452</v>
      </c>
      <c r="AB2541" s="21">
        <f t="shared" si="706"/>
        <v>35806.74291</v>
      </c>
      <c r="AC2541" s="20"/>
      <c r="AD2541" s="20"/>
      <c r="AE2541" s="20">
        <f t="shared" si="779"/>
        <v>371.1355834</v>
      </c>
      <c r="AF2541" s="22" t="b">
        <f t="shared" si="4"/>
        <v>0</v>
      </c>
      <c r="AG2541" s="20" t="b">
        <f t="shared" si="5"/>
        <v>0</v>
      </c>
      <c r="AH2541" s="20" t="b">
        <f t="shared" si="6"/>
        <v>0</v>
      </c>
      <c r="AI2541" s="20" t="b">
        <f t="shared" si="7"/>
        <v>0</v>
      </c>
      <c r="AJ2541" s="20"/>
      <c r="AK2541" s="20"/>
      <c r="AL2541" s="20"/>
      <c r="AM2541" s="20"/>
      <c r="AN2541" s="20"/>
      <c r="AO2541" s="20"/>
      <c r="AP2541" s="20"/>
      <c r="AQ2541" s="20"/>
      <c r="AR2541" s="23"/>
      <c r="AS2541" s="23"/>
      <c r="AT2541" s="23"/>
      <c r="AU2541" s="23"/>
      <c r="AV2541" s="23"/>
    </row>
    <row r="2542" ht="15.75" customHeight="1">
      <c r="A2542" s="17" t="str">
        <f t="shared" si="1"/>
        <v>Puerto Rico-The Americas2004</v>
      </c>
      <c r="B2542" s="17" t="s">
        <v>291</v>
      </c>
      <c r="C2542" s="18" t="s">
        <v>259</v>
      </c>
      <c r="D2542" s="19" t="s">
        <v>83</v>
      </c>
      <c r="E2542" s="17">
        <v>1.37E11</v>
      </c>
      <c r="F2542" s="18"/>
      <c r="G2542" s="18"/>
      <c r="H2542" s="18"/>
      <c r="I2542" s="20" t="str">
        <f t="array" ref="I2542:J2542">IFNA(VLOOKUP(A2542,ENERGY!$A$2:$F$2692,{5,6},0),0)</f>
        <v/>
      </c>
      <c r="J2542" s="20"/>
      <c r="K2542" s="20">
        <f t="array" ref="K2542:S2542">VLOOKUP(A2542,'HUMAN RESOURCES'!$A$2:$M$2692,{2,3,4,5,6,7,8,9,10},0)</f>
        <v>0.013</v>
      </c>
      <c r="L2542" s="20"/>
      <c r="M2542" s="20">
        <v>82.0</v>
      </c>
      <c r="N2542" s="20">
        <v>74.0</v>
      </c>
      <c r="O2542" s="20">
        <v>0.225</v>
      </c>
      <c r="P2542" s="20">
        <v>0.655</v>
      </c>
      <c r="Q2542" s="20">
        <v>0.12</v>
      </c>
      <c r="R2542" s="20">
        <v>3826878.0</v>
      </c>
      <c r="S2542" s="20">
        <v>0.942</v>
      </c>
      <c r="T2542" s="20">
        <f t="array" ref="T2542:U2542">VLOOKUP(A2542,TOURISM!$A$2:$F$2692,{3,6},0)</f>
        <v>3024000000</v>
      </c>
      <c r="U2542" s="20">
        <v>1.584E9</v>
      </c>
      <c r="V2542" s="20" t="str">
        <f t="array" ref="V2542:AA2542">VLOOKUP(A2542,BUSINESS!$A$2:$J$2692,{4,5,6,7,8,9},0)</f>
        <v/>
      </c>
      <c r="W2542" s="20">
        <v>7.0</v>
      </c>
      <c r="X2542" s="20"/>
      <c r="Y2542" s="20"/>
      <c r="Z2542" s="20">
        <v>0.221</v>
      </c>
      <c r="AA2542" s="20">
        <v>0.49</v>
      </c>
      <c r="AB2542" s="21">
        <f t="shared" si="706"/>
        <v>35799.41665</v>
      </c>
      <c r="AC2542" s="20"/>
      <c r="AD2542" s="20"/>
      <c r="AE2542" s="20">
        <f t="shared" si="779"/>
        <v>413.9144232</v>
      </c>
      <c r="AF2542" s="22" t="b">
        <f t="shared" si="4"/>
        <v>0</v>
      </c>
      <c r="AG2542" s="20" t="b">
        <f t="shared" si="5"/>
        <v>0</v>
      </c>
      <c r="AH2542" s="20" t="b">
        <f t="shared" si="6"/>
        <v>0</v>
      </c>
      <c r="AI2542" s="20" t="b">
        <f t="shared" si="7"/>
        <v>0</v>
      </c>
      <c r="AJ2542" s="20"/>
      <c r="AK2542" s="20"/>
      <c r="AL2542" s="20"/>
      <c r="AM2542" s="20"/>
      <c r="AN2542" s="20"/>
      <c r="AO2542" s="20"/>
      <c r="AP2542" s="20"/>
      <c r="AQ2542" s="20"/>
      <c r="AR2542" s="23"/>
      <c r="AS2542" s="23"/>
      <c r="AT2542" s="23"/>
      <c r="AU2542" s="23"/>
      <c r="AV2542" s="23"/>
    </row>
    <row r="2543" ht="15.75" customHeight="1">
      <c r="A2543" s="17" t="str">
        <f t="shared" si="1"/>
        <v>Puerto Rico-The Americas2005</v>
      </c>
      <c r="B2543" s="17" t="s">
        <v>291</v>
      </c>
      <c r="C2543" s="18" t="s">
        <v>259</v>
      </c>
      <c r="D2543" s="19" t="s">
        <v>84</v>
      </c>
      <c r="E2543" s="17">
        <v>1.37E11</v>
      </c>
      <c r="F2543" s="18"/>
      <c r="G2543" s="18"/>
      <c r="H2543" s="18"/>
      <c r="I2543" s="20">
        <f t="array" ref="I2543:J2543">IFNA(VLOOKUP(A2543,ENERGY!$A$2:$F$2692,{5,6},0),0)</f>
        <v>0</v>
      </c>
      <c r="J2543" s="20">
        <v>0.0</v>
      </c>
      <c r="K2543" s="20">
        <f t="array" ref="K2543:S2543">VLOOKUP(A2543,'HUMAN RESOURCES'!$A$2:$M$2692,{2,3,4,5,6,7,8,9,10},0)</f>
        <v>0.013</v>
      </c>
      <c r="L2543" s="20"/>
      <c r="M2543" s="20">
        <v>82.0</v>
      </c>
      <c r="N2543" s="20">
        <v>74.0</v>
      </c>
      <c r="O2543" s="20">
        <v>0.222</v>
      </c>
      <c r="P2543" s="20">
        <v>0.657</v>
      </c>
      <c r="Q2543" s="20">
        <v>0.122</v>
      </c>
      <c r="R2543" s="20">
        <v>3821362.0</v>
      </c>
      <c r="S2543" s="20">
        <v>0.941</v>
      </c>
      <c r="T2543" s="20">
        <f t="array" ref="T2543:U2543">VLOOKUP(A2543,TOURISM!$A$2:$F$2692,{3,6},0)</f>
        <v>3239000000</v>
      </c>
      <c r="U2543" s="20">
        <v>1.663E9</v>
      </c>
      <c r="V2543" s="20">
        <f t="array" ref="V2543:AA2543">VLOOKUP(A2543,BUSINESS!$A$2:$J$2692,{4,5,6,7,8,9},0)</f>
        <v>0.576</v>
      </c>
      <c r="W2543" s="20">
        <v>7.0</v>
      </c>
      <c r="X2543" s="20"/>
      <c r="Y2543" s="20">
        <v>140.0</v>
      </c>
      <c r="Z2543" s="20">
        <v>0.234</v>
      </c>
      <c r="AA2543" s="20">
        <v>0.53</v>
      </c>
      <c r="AB2543" s="21">
        <f t="shared" si="706"/>
        <v>35851.09184</v>
      </c>
      <c r="AC2543" s="20"/>
      <c r="AD2543" s="20"/>
      <c r="AE2543" s="20">
        <f t="shared" si="779"/>
        <v>435.1851513</v>
      </c>
      <c r="AF2543" s="22" t="b">
        <f t="shared" si="4"/>
        <v>0</v>
      </c>
      <c r="AG2543" s="20" t="b">
        <f t="shared" si="5"/>
        <v>0</v>
      </c>
      <c r="AH2543" s="20" t="b">
        <f t="shared" si="6"/>
        <v>0</v>
      </c>
      <c r="AI2543" s="20" t="b">
        <f t="shared" si="7"/>
        <v>0</v>
      </c>
      <c r="AJ2543" s="20"/>
      <c r="AK2543" s="20"/>
      <c r="AL2543" s="20"/>
      <c r="AM2543" s="20"/>
      <c r="AN2543" s="20"/>
      <c r="AO2543" s="20"/>
      <c r="AP2543" s="20"/>
      <c r="AQ2543" s="20"/>
      <c r="AR2543" s="23"/>
      <c r="AS2543" s="23"/>
      <c r="AT2543" s="23"/>
      <c r="AU2543" s="23"/>
      <c r="AV2543" s="23"/>
    </row>
    <row r="2544" ht="15.75" customHeight="1">
      <c r="A2544" s="17" t="str">
        <f t="shared" si="1"/>
        <v>Puerto Rico-The Americas2006</v>
      </c>
      <c r="B2544" s="17" t="s">
        <v>291</v>
      </c>
      <c r="C2544" s="18" t="s">
        <v>259</v>
      </c>
      <c r="D2544" s="19" t="s">
        <v>85</v>
      </c>
      <c r="E2544" s="17">
        <v>1.43E11</v>
      </c>
      <c r="F2544" s="18"/>
      <c r="G2544" s="18"/>
      <c r="H2544" s="18"/>
      <c r="I2544" s="20" t="str">
        <f t="array" ref="I2544:J2544">IFNA(VLOOKUP(A2544,ENERGY!$A$2:$F$2692,{5,6},0),0)</f>
        <v/>
      </c>
      <c r="J2544" s="20"/>
      <c r="K2544" s="20">
        <f t="array" ref="K2544:S2544">VLOOKUP(A2544,'HUMAN RESOURCES'!$A$2:$M$2692,{2,3,4,5,6,7,8,9,10},0)</f>
        <v>0.012</v>
      </c>
      <c r="L2544" s="20"/>
      <c r="M2544" s="20">
        <v>83.0</v>
      </c>
      <c r="N2544" s="20">
        <v>74.0</v>
      </c>
      <c r="O2544" s="20">
        <v>0.219</v>
      </c>
      <c r="P2544" s="20">
        <v>0.658</v>
      </c>
      <c r="Q2544" s="20">
        <v>0.123</v>
      </c>
      <c r="R2544" s="20">
        <v>3805214.0</v>
      </c>
      <c r="S2544" s="20">
        <v>0.941</v>
      </c>
      <c r="T2544" s="20">
        <f t="array" ref="T2544:U2544">VLOOKUP(A2544,TOURISM!$A$2:$F$2692,{3,6},0)</f>
        <v>3369000000</v>
      </c>
      <c r="U2544" s="20">
        <v>1.752E9</v>
      </c>
      <c r="V2544" s="20">
        <f t="array" ref="V2544:AA2544">VLOOKUP(A2544,BUSINESS!$A$2:$J$2692,{4,5,6,7,8,9},0)</f>
        <v>0.576</v>
      </c>
      <c r="W2544" s="20">
        <v>7.0</v>
      </c>
      <c r="X2544" s="20"/>
      <c r="Y2544" s="20">
        <v>140.0</v>
      </c>
      <c r="Z2544" s="20">
        <v>0.254</v>
      </c>
      <c r="AA2544" s="20">
        <v>0.586</v>
      </c>
      <c r="AB2544" s="21">
        <f t="shared" si="706"/>
        <v>37580.01521</v>
      </c>
      <c r="AC2544" s="20"/>
      <c r="AD2544" s="20"/>
      <c r="AE2544" s="20">
        <f t="shared" si="779"/>
        <v>460.4208857</v>
      </c>
      <c r="AF2544" s="22" t="b">
        <f t="shared" si="4"/>
        <v>0</v>
      </c>
      <c r="AG2544" s="20" t="b">
        <f t="shared" si="5"/>
        <v>0</v>
      </c>
      <c r="AH2544" s="20" t="b">
        <f t="shared" si="6"/>
        <v>0</v>
      </c>
      <c r="AI2544" s="20" t="b">
        <f t="shared" si="7"/>
        <v>0</v>
      </c>
      <c r="AJ2544" s="20"/>
      <c r="AK2544" s="20"/>
      <c r="AL2544" s="20"/>
      <c r="AM2544" s="20"/>
      <c r="AN2544" s="20"/>
      <c r="AO2544" s="20"/>
      <c r="AP2544" s="20"/>
      <c r="AQ2544" s="20"/>
      <c r="AR2544" s="23"/>
      <c r="AS2544" s="23"/>
      <c r="AT2544" s="23"/>
      <c r="AU2544" s="23"/>
      <c r="AV2544" s="23"/>
    </row>
    <row r="2545" ht="15.75" customHeight="1">
      <c r="A2545" s="17" t="str">
        <f t="shared" si="1"/>
        <v>Puerto Rico-The Americas2007</v>
      </c>
      <c r="B2545" s="17" t="s">
        <v>291</v>
      </c>
      <c r="C2545" s="18" t="s">
        <v>259</v>
      </c>
      <c r="D2545" s="19" t="s">
        <v>86</v>
      </c>
      <c r="E2545" s="17">
        <v>1.43E11</v>
      </c>
      <c r="F2545" s="18"/>
      <c r="G2545" s="18"/>
      <c r="H2545" s="18"/>
      <c r="I2545" s="20" t="str">
        <f t="array" ref="I2545:J2545">IFNA(VLOOKUP(A2545,ENERGY!$A$2:$F$2692,{5,6},0),0)</f>
        <v/>
      </c>
      <c r="J2545" s="20"/>
      <c r="K2545" s="20">
        <f t="array" ref="K2545:S2545">VLOOKUP(A2545,'HUMAN RESOURCES'!$A$2:$M$2692,{2,3,4,5,6,7,8,9,10},0)</f>
        <v>0.012</v>
      </c>
      <c r="L2545" s="20"/>
      <c r="M2545" s="20">
        <v>83.0</v>
      </c>
      <c r="N2545" s="20">
        <v>74.0</v>
      </c>
      <c r="O2545" s="20">
        <v>0.215</v>
      </c>
      <c r="P2545" s="20">
        <v>0.66</v>
      </c>
      <c r="Q2545" s="20">
        <v>0.125</v>
      </c>
      <c r="R2545" s="20">
        <v>3782995.0</v>
      </c>
      <c r="S2545" s="20">
        <v>0.94</v>
      </c>
      <c r="T2545" s="20">
        <f t="array" ref="T2545:U2545">VLOOKUP(A2545,TOURISM!$A$2:$F$2692,{3,6},0)</f>
        <v>3414000000</v>
      </c>
      <c r="U2545" s="20">
        <v>1.743E9</v>
      </c>
      <c r="V2545" s="20">
        <f t="array" ref="V2545:AA2545">VLOOKUP(A2545,BUSINESS!$A$2:$J$2692,{4,5,6,7,8,9},0)</f>
        <v>0.576</v>
      </c>
      <c r="W2545" s="20">
        <v>7.0</v>
      </c>
      <c r="X2545" s="20"/>
      <c r="Y2545" s="20">
        <v>140.0</v>
      </c>
      <c r="Z2545" s="20">
        <v>0.279</v>
      </c>
      <c r="AA2545" s="20">
        <v>0.65</v>
      </c>
      <c r="AB2545" s="21">
        <f t="shared" si="706"/>
        <v>37800.73725</v>
      </c>
      <c r="AC2545" s="20"/>
      <c r="AD2545" s="20"/>
      <c r="AE2545" s="20">
        <f t="shared" si="779"/>
        <v>460.7460491</v>
      </c>
      <c r="AF2545" s="22" t="b">
        <f t="shared" si="4"/>
        <v>0</v>
      </c>
      <c r="AG2545" s="20" t="b">
        <f t="shared" si="5"/>
        <v>0</v>
      </c>
      <c r="AH2545" s="20" t="b">
        <f t="shared" si="6"/>
        <v>0</v>
      </c>
      <c r="AI2545" s="20" t="b">
        <f t="shared" si="7"/>
        <v>0</v>
      </c>
      <c r="AJ2545" s="20"/>
      <c r="AK2545" s="20"/>
      <c r="AL2545" s="20"/>
      <c r="AM2545" s="20"/>
      <c r="AN2545" s="20"/>
      <c r="AO2545" s="20"/>
      <c r="AP2545" s="20"/>
      <c r="AQ2545" s="20"/>
      <c r="AR2545" s="23"/>
      <c r="AS2545" s="23"/>
      <c r="AT2545" s="23"/>
      <c r="AU2545" s="23"/>
      <c r="AV2545" s="23"/>
    </row>
    <row r="2546" ht="15.75" customHeight="1">
      <c r="A2546" s="17" t="str">
        <f t="shared" si="1"/>
        <v>Puerto Rico-The Americas2008</v>
      </c>
      <c r="B2546" s="17" t="s">
        <v>291</v>
      </c>
      <c r="C2546" s="18" t="s">
        <v>259</v>
      </c>
      <c r="D2546" s="19" t="s">
        <v>87</v>
      </c>
      <c r="E2546" s="17">
        <v>1.43E11</v>
      </c>
      <c r="F2546" s="18"/>
      <c r="G2546" s="18"/>
      <c r="H2546" s="18"/>
      <c r="I2546" s="20" t="str">
        <f t="array" ref="I2546:J2546">IFNA(VLOOKUP(A2546,ENERGY!$A$2:$F$2692,{5,6},0),0)</f>
        <v/>
      </c>
      <c r="J2546" s="20"/>
      <c r="K2546" s="20">
        <f t="array" ref="K2546:S2546">VLOOKUP(A2546,'HUMAN RESOURCES'!$A$2:$M$2692,{2,3,4,5,6,7,8,9,10},0)</f>
        <v>0.012</v>
      </c>
      <c r="L2546" s="20"/>
      <c r="M2546" s="20">
        <v>83.0</v>
      </c>
      <c r="N2546" s="20">
        <v>75.0</v>
      </c>
      <c r="O2546" s="20">
        <v>0.212</v>
      </c>
      <c r="P2546" s="20">
        <v>0.662</v>
      </c>
      <c r="Q2546" s="20">
        <v>0.126</v>
      </c>
      <c r="R2546" s="20">
        <v>3760866.0</v>
      </c>
      <c r="S2546" s="20">
        <v>0.939</v>
      </c>
      <c r="T2546" s="20">
        <f t="array" ref="T2546:U2546">VLOOKUP(A2546,TOURISM!$A$2:$F$2692,{3,6},0)</f>
        <v>3535000000</v>
      </c>
      <c r="U2546" s="20">
        <v>1.761E9</v>
      </c>
      <c r="V2546" s="20">
        <f t="array" ref="V2546:AA2546">VLOOKUP(A2546,BUSINESS!$A$2:$J$2692,{4,5,6,7,8,9},0)</f>
        <v>0.606</v>
      </c>
      <c r="W2546" s="20">
        <v>7.0</v>
      </c>
      <c r="X2546" s="20"/>
      <c r="Y2546" s="20">
        <v>218.0</v>
      </c>
      <c r="Z2546" s="20">
        <v>0.38</v>
      </c>
      <c r="AA2546" s="20">
        <v>0.682</v>
      </c>
      <c r="AB2546" s="21">
        <f t="shared" si="706"/>
        <v>38023.15743</v>
      </c>
      <c r="AC2546" s="20"/>
      <c r="AD2546" s="20"/>
      <c r="AE2546" s="20">
        <f t="shared" si="779"/>
        <v>468.2432185</v>
      </c>
      <c r="AF2546" s="22" t="b">
        <f t="shared" si="4"/>
        <v>0</v>
      </c>
      <c r="AG2546" s="20" t="b">
        <f t="shared" si="5"/>
        <v>0</v>
      </c>
      <c r="AH2546" s="20" t="b">
        <f t="shared" si="6"/>
        <v>0</v>
      </c>
      <c r="AI2546" s="20" t="b">
        <f t="shared" si="7"/>
        <v>0</v>
      </c>
      <c r="AJ2546" s="20"/>
      <c r="AK2546" s="20"/>
      <c r="AL2546" s="20"/>
      <c r="AM2546" s="20"/>
      <c r="AN2546" s="20"/>
      <c r="AO2546" s="20"/>
      <c r="AP2546" s="20"/>
      <c r="AQ2546" s="20"/>
      <c r="AR2546" s="23"/>
      <c r="AS2546" s="23"/>
      <c r="AT2546" s="23"/>
      <c r="AU2546" s="23"/>
      <c r="AV2546" s="23"/>
    </row>
    <row r="2547" ht="15.75" customHeight="1">
      <c r="A2547" s="17" t="str">
        <f t="shared" si="1"/>
        <v>Puerto Rico-The Americas2009</v>
      </c>
      <c r="B2547" s="17" t="s">
        <v>291</v>
      </c>
      <c r="C2547" s="18" t="s">
        <v>259</v>
      </c>
      <c r="D2547" s="19" t="s">
        <v>88</v>
      </c>
      <c r="E2547" s="17">
        <v>1.43E11</v>
      </c>
      <c r="F2547" s="18"/>
      <c r="G2547" s="18"/>
      <c r="H2547" s="18"/>
      <c r="I2547" s="20">
        <f t="array" ref="I2547:J2547">IFNA(VLOOKUP(A2547,ENERGY!$A$2:$F$2692,{5,6},0),0)</f>
        <v>0</v>
      </c>
      <c r="J2547" s="20">
        <v>0.0</v>
      </c>
      <c r="K2547" s="20">
        <f t="array" ref="K2547:S2547">VLOOKUP(A2547,'HUMAN RESOURCES'!$A$2:$M$2692,{2,3,4,5,6,7,8,9,10},0)</f>
        <v>0.012</v>
      </c>
      <c r="L2547" s="20"/>
      <c r="M2547" s="20">
        <v>82.0</v>
      </c>
      <c r="N2547" s="20">
        <v>74.0</v>
      </c>
      <c r="O2547" s="20">
        <v>0.208</v>
      </c>
      <c r="P2547" s="20">
        <v>0.664</v>
      </c>
      <c r="Q2547" s="20">
        <v>0.128</v>
      </c>
      <c r="R2547" s="20">
        <v>3740410.0</v>
      </c>
      <c r="S2547" s="20">
        <v>0.939</v>
      </c>
      <c r="T2547" s="20">
        <f t="array" ref="T2547:U2547">VLOOKUP(A2547,TOURISM!$A$2:$F$2692,{3,6},0)</f>
        <v>3176000000</v>
      </c>
      <c r="U2547" s="20">
        <v>1.386E9</v>
      </c>
      <c r="V2547" s="20">
        <f t="array" ref="V2547:AA2547">VLOOKUP(A2547,BUSINESS!$A$2:$J$2692,{4,5,6,7,8,9},0)</f>
        <v>0.606</v>
      </c>
      <c r="W2547" s="20">
        <v>7.0</v>
      </c>
      <c r="X2547" s="20"/>
      <c r="Y2547" s="20">
        <v>218.0</v>
      </c>
      <c r="Z2547" s="20">
        <v>0.415</v>
      </c>
      <c r="AA2547" s="20">
        <v>0.729</v>
      </c>
      <c r="AB2547" s="21">
        <f t="shared" si="706"/>
        <v>38231.10301</v>
      </c>
      <c r="AC2547" s="20"/>
      <c r="AD2547" s="20"/>
      <c r="AE2547" s="20">
        <f t="shared" si="779"/>
        <v>370.5476138</v>
      </c>
      <c r="AF2547" s="22" t="b">
        <f t="shared" si="4"/>
        <v>0</v>
      </c>
      <c r="AG2547" s="20" t="b">
        <f t="shared" si="5"/>
        <v>0</v>
      </c>
      <c r="AH2547" s="20" t="b">
        <f t="shared" si="6"/>
        <v>0</v>
      </c>
      <c r="AI2547" s="20" t="b">
        <f t="shared" si="7"/>
        <v>0</v>
      </c>
      <c r="AJ2547" s="20"/>
      <c r="AK2547" s="20"/>
      <c r="AL2547" s="20"/>
      <c r="AM2547" s="20"/>
      <c r="AN2547" s="20"/>
      <c r="AO2547" s="20"/>
      <c r="AP2547" s="20"/>
      <c r="AQ2547" s="20"/>
      <c r="AR2547" s="23"/>
      <c r="AS2547" s="23"/>
      <c r="AT2547" s="23"/>
      <c r="AU2547" s="23"/>
      <c r="AV2547" s="23"/>
    </row>
    <row r="2548" ht="15.75" customHeight="1">
      <c r="A2548" s="17" t="str">
        <f t="shared" si="1"/>
        <v>Puerto Rico-The Americas2010</v>
      </c>
      <c r="B2548" s="17" t="s">
        <v>291</v>
      </c>
      <c r="C2548" s="18" t="s">
        <v>259</v>
      </c>
      <c r="D2548" s="19" t="s">
        <v>89</v>
      </c>
      <c r="E2548" s="17">
        <v>1.44E11</v>
      </c>
      <c r="F2548" s="18"/>
      <c r="G2548" s="18"/>
      <c r="H2548" s="18"/>
      <c r="I2548" s="20" t="str">
        <f t="array" ref="I2548:J2548">IFNA(VLOOKUP(A2548,ENERGY!$A$2:$F$2692,{5,6},0),0)</f>
        <v/>
      </c>
      <c r="J2548" s="20"/>
      <c r="K2548" s="20">
        <f t="array" ref="K2548:S2548">VLOOKUP(A2548,'HUMAN RESOURCES'!$A$2:$M$2692,{2,3,4,5,6,7,8,9,10},0)</f>
        <v>0.011</v>
      </c>
      <c r="L2548" s="20"/>
      <c r="M2548" s="20">
        <v>82.0</v>
      </c>
      <c r="N2548" s="20">
        <v>74.0</v>
      </c>
      <c r="O2548" s="20">
        <v>0.205</v>
      </c>
      <c r="P2548" s="20">
        <v>0.665</v>
      </c>
      <c r="Q2548" s="20">
        <v>0.13</v>
      </c>
      <c r="R2548" s="20">
        <v>3721208.0</v>
      </c>
      <c r="S2548" s="20">
        <v>0.938</v>
      </c>
      <c r="T2548" s="20">
        <f t="array" ref="T2548:U2548">VLOOKUP(A2548,TOURISM!$A$2:$F$2692,{3,6},0)</f>
        <v>3211000000</v>
      </c>
      <c r="U2548" s="20">
        <v>1.18E9</v>
      </c>
      <c r="V2548" s="20">
        <f t="array" ref="V2548:AA2548">VLOOKUP(A2548,BUSINESS!$A$2:$J$2692,{4,5,6,7,8,9},0)</f>
        <v>0.636</v>
      </c>
      <c r="W2548" s="20">
        <v>7.0</v>
      </c>
      <c r="X2548" s="20"/>
      <c r="Y2548" s="20">
        <v>218.0</v>
      </c>
      <c r="Z2548" s="20">
        <v>0.453</v>
      </c>
      <c r="AA2548" s="20">
        <v>0.791</v>
      </c>
      <c r="AB2548" s="21">
        <f t="shared" si="706"/>
        <v>38697.11126</v>
      </c>
      <c r="AC2548" s="20"/>
      <c r="AD2548" s="20"/>
      <c r="AE2548" s="20">
        <f t="shared" si="779"/>
        <v>317.1013284</v>
      </c>
      <c r="AF2548" s="22" t="b">
        <f t="shared" si="4"/>
        <v>0</v>
      </c>
      <c r="AG2548" s="20" t="b">
        <f t="shared" si="5"/>
        <v>0</v>
      </c>
      <c r="AH2548" s="20" t="b">
        <f t="shared" si="6"/>
        <v>0</v>
      </c>
      <c r="AI2548" s="20" t="b">
        <f t="shared" si="7"/>
        <v>0</v>
      </c>
      <c r="AJ2548" s="20"/>
      <c r="AK2548" s="20"/>
      <c r="AL2548" s="20"/>
      <c r="AM2548" s="20"/>
      <c r="AN2548" s="20"/>
      <c r="AO2548" s="20"/>
      <c r="AP2548" s="20"/>
      <c r="AQ2548" s="20"/>
      <c r="AR2548" s="23"/>
      <c r="AS2548" s="23"/>
      <c r="AT2548" s="23"/>
      <c r="AU2548" s="23"/>
      <c r="AV2548" s="23"/>
    </row>
    <row r="2549" ht="15.75" customHeight="1">
      <c r="A2549" s="17" t="str">
        <f t="shared" si="1"/>
        <v>Puerto Rico-The Americas2011</v>
      </c>
      <c r="B2549" s="17" t="s">
        <v>291</v>
      </c>
      <c r="C2549" s="18" t="s">
        <v>259</v>
      </c>
      <c r="D2549" s="19" t="s">
        <v>90</v>
      </c>
      <c r="E2549" s="17">
        <v>1.45E11</v>
      </c>
      <c r="F2549" s="18"/>
      <c r="G2549" s="18"/>
      <c r="H2549" s="18"/>
      <c r="I2549" s="20" t="str">
        <f t="array" ref="I2549:J2549">IFNA(VLOOKUP(A2549,ENERGY!$A$2:$F$2692,{5,6},0),0)</f>
        <v/>
      </c>
      <c r="J2549" s="20"/>
      <c r="K2549" s="20">
        <f t="array" ref="K2549:S2549">VLOOKUP(A2549,'HUMAN RESOURCES'!$A$2:$M$2692,{2,3,4,5,6,7,8,9,10},0)</f>
        <v>0.011</v>
      </c>
      <c r="L2549" s="20"/>
      <c r="M2549" s="20">
        <v>82.0</v>
      </c>
      <c r="N2549" s="20">
        <v>75.0</v>
      </c>
      <c r="O2549" s="20">
        <v>0.201</v>
      </c>
      <c r="P2549" s="20">
        <v>0.666</v>
      </c>
      <c r="Q2549" s="20">
        <v>0.132</v>
      </c>
      <c r="R2549" s="20">
        <v>3686580.0</v>
      </c>
      <c r="S2549" s="20">
        <v>0.938</v>
      </c>
      <c r="T2549" s="20">
        <f t="array" ref="T2549:U2549">VLOOKUP(A2549,TOURISM!$A$2:$F$2692,{3,6},0)</f>
        <v>3143000000</v>
      </c>
      <c r="U2549" s="20">
        <v>1.196E9</v>
      </c>
      <c r="V2549" s="20">
        <f t="array" ref="V2549:AA2549">VLOOKUP(A2549,BUSINESS!$A$2:$J$2692,{4,5,6,7,8,9},0)</f>
        <v>0.631</v>
      </c>
      <c r="W2549" s="20">
        <v>6.0</v>
      </c>
      <c r="X2549" s="20"/>
      <c r="Y2549" s="20">
        <v>218.0</v>
      </c>
      <c r="Z2549" s="20">
        <v>0.48</v>
      </c>
      <c r="AA2549" s="20">
        <v>0.84</v>
      </c>
      <c r="AB2549" s="21">
        <f t="shared" si="706"/>
        <v>39331.84686</v>
      </c>
      <c r="AC2549" s="20"/>
      <c r="AD2549" s="20"/>
      <c r="AE2549" s="20">
        <f t="shared" si="779"/>
        <v>324.4199231</v>
      </c>
      <c r="AF2549" s="22" t="b">
        <f t="shared" si="4"/>
        <v>0</v>
      </c>
      <c r="AG2549" s="20" t="b">
        <f t="shared" si="5"/>
        <v>0</v>
      </c>
      <c r="AH2549" s="20" t="b">
        <f t="shared" si="6"/>
        <v>0</v>
      </c>
      <c r="AI2549" s="20" t="b">
        <f t="shared" si="7"/>
        <v>0</v>
      </c>
      <c r="AJ2549" s="20"/>
      <c r="AK2549" s="20"/>
      <c r="AL2549" s="20"/>
      <c r="AM2549" s="20"/>
      <c r="AN2549" s="20"/>
      <c r="AO2549" s="20"/>
      <c r="AP2549" s="20"/>
      <c r="AQ2549" s="20"/>
      <c r="AR2549" s="23"/>
      <c r="AS2549" s="23"/>
      <c r="AT2549" s="23"/>
      <c r="AU2549" s="23"/>
      <c r="AV2549" s="23"/>
    </row>
    <row r="2550" ht="15.75" customHeight="1">
      <c r="A2550" s="17" t="str">
        <f t="shared" si="1"/>
        <v>Puerto Rico-The Americas2012</v>
      </c>
      <c r="B2550" s="17" t="s">
        <v>291</v>
      </c>
      <c r="C2550" s="18" t="s">
        <v>259</v>
      </c>
      <c r="D2550" s="19" t="s">
        <v>91</v>
      </c>
      <c r="E2550" s="17">
        <v>1.46E11</v>
      </c>
      <c r="F2550" s="18"/>
      <c r="G2550" s="18"/>
      <c r="H2550" s="18"/>
      <c r="I2550" s="20" t="str">
        <f t="array" ref="I2550:J2550">IFNA(VLOOKUP(A2550,ENERGY!$A$2:$F$2692,{5,6},0),0)</f>
        <v/>
      </c>
      <c r="J2550" s="20"/>
      <c r="K2550" s="20">
        <f t="array" ref="K2550:S2550">VLOOKUP(A2550,'HUMAN RESOURCES'!$A$2:$M$2692,{2,3,4,5,6,7,8,9,10},0)</f>
        <v>0.011</v>
      </c>
      <c r="L2550" s="20"/>
      <c r="M2550" s="20">
        <v>82.0</v>
      </c>
      <c r="N2550" s="20">
        <v>75.0</v>
      </c>
      <c r="O2550" s="20">
        <v>0.198</v>
      </c>
      <c r="P2550" s="20">
        <v>0.667</v>
      </c>
      <c r="Q2550" s="20">
        <v>0.135</v>
      </c>
      <c r="R2550" s="20">
        <v>3651545.0</v>
      </c>
      <c r="S2550" s="20">
        <v>0.937</v>
      </c>
      <c r="T2550" s="20">
        <f t="array" ref="T2550:U2550">VLOOKUP(A2550,TOURISM!$A$2:$F$2692,{3,6},0)</f>
        <v>3193000000</v>
      </c>
      <c r="U2550" s="20">
        <v>1.156E9</v>
      </c>
      <c r="V2550" s="20">
        <f t="array" ref="V2550:AA2550">VLOOKUP(A2550,BUSINESS!$A$2:$J$2692,{4,5,6,7,8,9},0)</f>
        <v>0.507</v>
      </c>
      <c r="W2550" s="20">
        <v>6.0</v>
      </c>
      <c r="X2550" s="20">
        <v>37.0</v>
      </c>
      <c r="Y2550" s="20">
        <v>218.0</v>
      </c>
      <c r="Z2550" s="20">
        <v>0.69</v>
      </c>
      <c r="AA2550" s="20">
        <v>0.826</v>
      </c>
      <c r="AB2550" s="21">
        <f t="shared" si="706"/>
        <v>39983.07566</v>
      </c>
      <c r="AC2550" s="20"/>
      <c r="AD2550" s="20"/>
      <c r="AE2550" s="20">
        <f t="shared" si="779"/>
        <v>316.5783251</v>
      </c>
      <c r="AF2550" s="22" t="b">
        <f t="shared" si="4"/>
        <v>0</v>
      </c>
      <c r="AG2550" s="20" t="b">
        <f t="shared" si="5"/>
        <v>0</v>
      </c>
      <c r="AH2550" s="20" t="b">
        <f t="shared" si="6"/>
        <v>0</v>
      </c>
      <c r="AI2550" s="20" t="b">
        <f t="shared" si="7"/>
        <v>0</v>
      </c>
      <c r="AJ2550" s="20"/>
      <c r="AK2550" s="20"/>
      <c r="AL2550" s="20"/>
      <c r="AM2550" s="20"/>
      <c r="AN2550" s="20"/>
      <c r="AO2550" s="20"/>
      <c r="AP2550" s="20"/>
      <c r="AQ2550" s="20"/>
      <c r="AR2550" s="23"/>
      <c r="AS2550" s="23"/>
      <c r="AT2550" s="23"/>
      <c r="AU2550" s="23"/>
      <c r="AV2550" s="23"/>
    </row>
    <row r="2551" ht="15.75" customHeight="1">
      <c r="A2551" s="17" t="str">
        <f t="shared" si="1"/>
        <v>Sint Maarten (Dutch part)-The Americas2000</v>
      </c>
      <c r="B2551" s="17" t="s">
        <v>292</v>
      </c>
      <c r="C2551" s="18" t="s">
        <v>259</v>
      </c>
      <c r="D2551" s="19" t="s">
        <v>76</v>
      </c>
      <c r="E2551" s="17">
        <v>2.49E11</v>
      </c>
      <c r="F2551" s="18"/>
      <c r="G2551" s="18"/>
      <c r="H2551" s="18"/>
      <c r="I2551" s="20" t="str">
        <f t="array" ref="I2551:J2551">IFNA(VLOOKUP(A2551,ENERGY!$A$2:$F$2692,{5,6},0),0)</f>
        <v/>
      </c>
      <c r="J2551" s="20"/>
      <c r="K2551" s="20" t="str">
        <f t="array" ref="K2551:S2551">VLOOKUP(A2551,'HUMAN RESOURCES'!$A$2:$M$2692,{2,3,4,5,6,7,8,9,10},0)</f>
        <v/>
      </c>
      <c r="L2551" s="20"/>
      <c r="M2551" s="20"/>
      <c r="N2551" s="20"/>
      <c r="O2551" s="20"/>
      <c r="P2551" s="20"/>
      <c r="Q2551" s="20"/>
      <c r="R2551" s="20">
        <v>30519.0</v>
      </c>
      <c r="S2551" s="20">
        <v>1.0</v>
      </c>
      <c r="T2551" s="20">
        <f t="array" ref="T2551:U2551">VLOOKUP(A2551,TOURISM!$A$2:$F$2692,{3,6},0)</f>
        <v>511000000</v>
      </c>
      <c r="U2551" s="20">
        <v>1.27E8</v>
      </c>
      <c r="V2551" s="20" t="str">
        <f t="array" ref="V2551:AA2551">VLOOKUP(A2551,BUSINESS!$A$2:$J$2692,{4,5,6,7,8,9},0)</f>
        <v/>
      </c>
      <c r="W2551" s="20"/>
      <c r="X2551" s="20"/>
      <c r="Y2551" s="20"/>
      <c r="Z2551" s="20"/>
      <c r="AA2551" s="20"/>
      <c r="AB2551" s="21">
        <f t="shared" si="706"/>
        <v>8158851.863</v>
      </c>
      <c r="AC2551" s="20"/>
      <c r="AD2551" s="20"/>
      <c r="AE2551" s="20">
        <f t="shared" si="779"/>
        <v>4161.342115</v>
      </c>
      <c r="AF2551" s="22" t="b">
        <f t="shared" si="4"/>
        <v>1</v>
      </c>
      <c r="AG2551" s="20" t="b">
        <f t="shared" si="5"/>
        <v>0</v>
      </c>
      <c r="AH2551" s="20" t="b">
        <f t="shared" si="6"/>
        <v>0</v>
      </c>
      <c r="AI2551" s="20" t="b">
        <f t="shared" si="7"/>
        <v>1</v>
      </c>
      <c r="AJ2551" s="20"/>
      <c r="AK2551" s="20"/>
      <c r="AL2551" s="20"/>
      <c r="AM2551" s="20"/>
      <c r="AN2551" s="20"/>
      <c r="AO2551" s="20"/>
      <c r="AP2551" s="20"/>
      <c r="AQ2551" s="20"/>
      <c r="AR2551" s="23"/>
      <c r="AS2551" s="23"/>
      <c r="AT2551" s="23"/>
      <c r="AU2551" s="23"/>
      <c r="AV2551" s="23"/>
    </row>
    <row r="2552" ht="15.75" customHeight="1">
      <c r="A2552" s="17" t="str">
        <f t="shared" si="1"/>
        <v>Sint Maarten (Dutch part)-The Americas2001</v>
      </c>
      <c r="B2552" s="17" t="s">
        <v>292</v>
      </c>
      <c r="C2552" s="18" t="s">
        <v>259</v>
      </c>
      <c r="D2552" s="19" t="s">
        <v>77</v>
      </c>
      <c r="E2552" s="17">
        <v>2.5E11</v>
      </c>
      <c r="F2552" s="18"/>
      <c r="G2552" s="18"/>
      <c r="H2552" s="18"/>
      <c r="I2552" s="20" t="str">
        <f t="array" ref="I2552:J2552">IFNA(VLOOKUP(A2552,ENERGY!$A$2:$F$2692,{5,6},0),0)</f>
        <v/>
      </c>
      <c r="J2552" s="20"/>
      <c r="K2552" s="20" t="str">
        <f t="array" ref="K2552:S2552">VLOOKUP(A2552,'HUMAN RESOURCES'!$A$2:$M$2692,{2,3,4,5,6,7,8,9,10},0)</f>
        <v/>
      </c>
      <c r="L2552" s="20"/>
      <c r="M2552" s="20"/>
      <c r="N2552" s="20"/>
      <c r="O2552" s="20"/>
      <c r="P2552" s="20"/>
      <c r="Q2552" s="20"/>
      <c r="R2552" s="20">
        <v>31189.0</v>
      </c>
      <c r="S2552" s="20">
        <v>1.0</v>
      </c>
      <c r="T2552" s="20">
        <f t="array" ref="T2552:U2552">VLOOKUP(A2552,TOURISM!$A$2:$F$2692,{3,6},0)</f>
        <v>484000000</v>
      </c>
      <c r="U2552" s="20">
        <v>1.37E8</v>
      </c>
      <c r="V2552" s="20" t="str">
        <f t="array" ref="V2552:AA2552">VLOOKUP(A2552,BUSINESS!$A$2:$J$2692,{4,5,6,7,8,9},0)</f>
        <v/>
      </c>
      <c r="W2552" s="20"/>
      <c r="X2552" s="20"/>
      <c r="Y2552" s="20"/>
      <c r="Z2552" s="20"/>
      <c r="AA2552" s="20"/>
      <c r="AB2552" s="21">
        <f t="shared" si="706"/>
        <v>8015646.542</v>
      </c>
      <c r="AC2552" s="20"/>
      <c r="AD2552" s="20"/>
      <c r="AE2552" s="20">
        <f t="shared" si="779"/>
        <v>4392.574305</v>
      </c>
      <c r="AF2552" s="22" t="b">
        <f t="shared" si="4"/>
        <v>1</v>
      </c>
      <c r="AG2552" s="20" t="b">
        <f t="shared" si="5"/>
        <v>0</v>
      </c>
      <c r="AH2552" s="20" t="b">
        <f t="shared" si="6"/>
        <v>0</v>
      </c>
      <c r="AI2552" s="20" t="b">
        <f t="shared" si="7"/>
        <v>1</v>
      </c>
      <c r="AJ2552" s="20"/>
      <c r="AK2552" s="20"/>
      <c r="AL2552" s="20"/>
      <c r="AM2552" s="20"/>
      <c r="AN2552" s="20"/>
      <c r="AO2552" s="20"/>
      <c r="AP2552" s="20"/>
      <c r="AQ2552" s="20"/>
      <c r="AR2552" s="23"/>
      <c r="AS2552" s="23"/>
      <c r="AT2552" s="23"/>
      <c r="AU2552" s="23"/>
      <c r="AV2552" s="23"/>
    </row>
    <row r="2553" ht="15.75" customHeight="1">
      <c r="A2553" s="17" t="str">
        <f t="shared" si="1"/>
        <v>Sint Maarten (Dutch part)-The Americas2002</v>
      </c>
      <c r="B2553" s="17" t="s">
        <v>292</v>
      </c>
      <c r="C2553" s="18" t="s">
        <v>259</v>
      </c>
      <c r="D2553" s="19" t="s">
        <v>79</v>
      </c>
      <c r="E2553" s="17">
        <v>2.51E11</v>
      </c>
      <c r="F2553" s="18"/>
      <c r="G2553" s="18"/>
      <c r="H2553" s="18"/>
      <c r="I2553" s="20" t="str">
        <f t="array" ref="I2553:J2553">IFNA(VLOOKUP(A2553,ENERGY!$A$2:$F$2692,{5,6},0),0)</f>
        <v/>
      </c>
      <c r="J2553" s="20"/>
      <c r="K2553" s="20" t="str">
        <f t="array" ref="K2553:S2553">VLOOKUP(A2553,'HUMAN RESOURCES'!$A$2:$M$2692,{2,3,4,5,6,7,8,9,10},0)</f>
        <v/>
      </c>
      <c r="L2553" s="20"/>
      <c r="M2553" s="20"/>
      <c r="N2553" s="20"/>
      <c r="O2553" s="20"/>
      <c r="P2553" s="20"/>
      <c r="Q2553" s="20"/>
      <c r="R2553" s="20">
        <v>32566.0</v>
      </c>
      <c r="S2553" s="20">
        <v>1.0</v>
      </c>
      <c r="T2553" s="20">
        <f t="array" ref="T2553:U2553">VLOOKUP(A2553,TOURISM!$A$2:$F$2692,{3,6},0)</f>
        <v>489000000</v>
      </c>
      <c r="U2553" s="20">
        <v>1.4E8</v>
      </c>
      <c r="V2553" s="20" t="str">
        <f t="array" ref="V2553:AA2553">VLOOKUP(A2553,BUSINESS!$A$2:$J$2692,{4,5,6,7,8,9},0)</f>
        <v/>
      </c>
      <c r="W2553" s="20"/>
      <c r="X2553" s="20"/>
      <c r="Y2553" s="20"/>
      <c r="Z2553" s="20"/>
      <c r="AA2553" s="20"/>
      <c r="AB2553" s="21">
        <f t="shared" si="706"/>
        <v>7707424.922</v>
      </c>
      <c r="AC2553" s="20"/>
      <c r="AD2553" s="20"/>
      <c r="AE2553" s="20">
        <f t="shared" si="779"/>
        <v>4298.962108</v>
      </c>
      <c r="AF2553" s="22" t="b">
        <f t="shared" si="4"/>
        <v>1</v>
      </c>
      <c r="AG2553" s="20" t="b">
        <f t="shared" si="5"/>
        <v>0</v>
      </c>
      <c r="AH2553" s="20" t="b">
        <f t="shared" si="6"/>
        <v>0</v>
      </c>
      <c r="AI2553" s="20" t="b">
        <f t="shared" si="7"/>
        <v>1</v>
      </c>
      <c r="AJ2553" s="20"/>
      <c r="AK2553" s="20"/>
      <c r="AL2553" s="20"/>
      <c r="AM2553" s="20"/>
      <c r="AN2553" s="20"/>
      <c r="AO2553" s="20"/>
      <c r="AP2553" s="20"/>
      <c r="AQ2553" s="20"/>
      <c r="AR2553" s="23"/>
      <c r="AS2553" s="23"/>
      <c r="AT2553" s="23"/>
      <c r="AU2553" s="23"/>
      <c r="AV2553" s="23"/>
    </row>
    <row r="2554" ht="15.75" customHeight="1">
      <c r="A2554" s="17" t="str">
        <f t="shared" si="1"/>
        <v>Sint Maarten (Dutch part)-The Americas2003</v>
      </c>
      <c r="B2554" s="17" t="s">
        <v>292</v>
      </c>
      <c r="C2554" s="18" t="s">
        <v>259</v>
      </c>
      <c r="D2554" s="19" t="s">
        <v>81</v>
      </c>
      <c r="E2554" s="17">
        <v>2.51E11</v>
      </c>
      <c r="F2554" s="18"/>
      <c r="G2554" s="18"/>
      <c r="H2554" s="18"/>
      <c r="I2554" s="20" t="str">
        <f t="array" ref="I2554:J2554">IFNA(VLOOKUP(A2554,ENERGY!$A$2:$F$2692,{5,6},0),0)</f>
        <v/>
      </c>
      <c r="J2554" s="20"/>
      <c r="K2554" s="20" t="str">
        <f t="array" ref="K2554:S2554">VLOOKUP(A2554,'HUMAN RESOURCES'!$A$2:$M$2692,{2,3,4,5,6,7,8,9,10},0)</f>
        <v/>
      </c>
      <c r="L2554" s="20"/>
      <c r="M2554" s="20"/>
      <c r="N2554" s="20"/>
      <c r="O2554" s="20"/>
      <c r="P2554" s="20"/>
      <c r="Q2554" s="20"/>
      <c r="R2554" s="20">
        <v>33791.0</v>
      </c>
      <c r="S2554" s="20">
        <v>1.0</v>
      </c>
      <c r="T2554" s="20">
        <f t="array" ref="T2554:U2554">VLOOKUP(A2554,TOURISM!$A$2:$F$2692,{3,6},0)</f>
        <v>538000000</v>
      </c>
      <c r="U2554" s="20">
        <v>1.44E8</v>
      </c>
      <c r="V2554" s="20" t="str">
        <f t="array" ref="V2554:AA2554">VLOOKUP(A2554,BUSINESS!$A$2:$J$2692,{4,5,6,7,8,9},0)</f>
        <v/>
      </c>
      <c r="W2554" s="20"/>
      <c r="X2554" s="20"/>
      <c r="Y2554" s="20"/>
      <c r="Z2554" s="20"/>
      <c r="AA2554" s="20"/>
      <c r="AB2554" s="21">
        <f t="shared" si="706"/>
        <v>7428013.376</v>
      </c>
      <c r="AC2554" s="20"/>
      <c r="AD2554" s="20"/>
      <c r="AE2554" s="20">
        <f t="shared" si="779"/>
        <v>4261.489746</v>
      </c>
      <c r="AF2554" s="22" t="b">
        <f t="shared" si="4"/>
        <v>1</v>
      </c>
      <c r="AG2554" s="20" t="b">
        <f t="shared" si="5"/>
        <v>0</v>
      </c>
      <c r="AH2554" s="20" t="b">
        <f t="shared" si="6"/>
        <v>0</v>
      </c>
      <c r="AI2554" s="20" t="b">
        <f t="shared" si="7"/>
        <v>1</v>
      </c>
      <c r="AJ2554" s="20"/>
      <c r="AK2554" s="20"/>
      <c r="AL2554" s="20"/>
      <c r="AM2554" s="20"/>
      <c r="AN2554" s="20"/>
      <c r="AO2554" s="20"/>
      <c r="AP2554" s="20"/>
      <c r="AQ2554" s="20"/>
      <c r="AR2554" s="23"/>
      <c r="AS2554" s="23"/>
      <c r="AT2554" s="23"/>
      <c r="AU2554" s="23"/>
      <c r="AV2554" s="23"/>
    </row>
    <row r="2555" ht="15.75" customHeight="1">
      <c r="A2555" s="17" t="str">
        <f t="shared" si="1"/>
        <v>Sint Maarten (Dutch part)-The Americas2004</v>
      </c>
      <c r="B2555" s="17" t="s">
        <v>292</v>
      </c>
      <c r="C2555" s="18" t="s">
        <v>259</v>
      </c>
      <c r="D2555" s="19" t="s">
        <v>83</v>
      </c>
      <c r="E2555" s="17">
        <v>2.52E11</v>
      </c>
      <c r="F2555" s="18"/>
      <c r="G2555" s="18"/>
      <c r="H2555" s="18"/>
      <c r="I2555" s="20" t="str">
        <f t="array" ref="I2555:J2555">IFNA(VLOOKUP(A2555,ENERGY!$A$2:$F$2692,{5,6},0),0)</f>
        <v/>
      </c>
      <c r="J2555" s="20"/>
      <c r="K2555" s="20" t="str">
        <f t="array" ref="K2555:S2555">VLOOKUP(A2555,'HUMAN RESOURCES'!$A$2:$M$2692,{2,3,4,5,6,7,8,9,10},0)</f>
        <v/>
      </c>
      <c r="L2555" s="20"/>
      <c r="M2555" s="20"/>
      <c r="N2555" s="20"/>
      <c r="O2555" s="20"/>
      <c r="P2555" s="20"/>
      <c r="Q2555" s="20"/>
      <c r="R2555" s="20">
        <v>35318.0</v>
      </c>
      <c r="S2555" s="20">
        <v>1.0</v>
      </c>
      <c r="T2555" s="20">
        <f t="array" ref="T2555:U2555">VLOOKUP(A2555,TOURISM!$A$2:$F$2692,{3,6},0)</f>
        <v>626000000</v>
      </c>
      <c r="U2555" s="20">
        <v>8.0E7</v>
      </c>
      <c r="V2555" s="20" t="str">
        <f t="array" ref="V2555:AA2555">VLOOKUP(A2555,BUSINESS!$A$2:$J$2692,{4,5,6,7,8,9},0)</f>
        <v/>
      </c>
      <c r="W2555" s="20"/>
      <c r="X2555" s="20"/>
      <c r="Y2555" s="20"/>
      <c r="Z2555" s="20"/>
      <c r="AA2555" s="20"/>
      <c r="AB2555" s="21">
        <f t="shared" si="706"/>
        <v>7135171.867</v>
      </c>
      <c r="AC2555" s="20"/>
      <c r="AD2555" s="20"/>
      <c r="AE2555" s="20">
        <f t="shared" si="779"/>
        <v>2265.133926</v>
      </c>
      <c r="AF2555" s="22" t="b">
        <f t="shared" si="4"/>
        <v>1</v>
      </c>
      <c r="AG2555" s="20" t="b">
        <f t="shared" si="5"/>
        <v>0</v>
      </c>
      <c r="AH2555" s="20" t="b">
        <f t="shared" si="6"/>
        <v>0</v>
      </c>
      <c r="AI2555" s="20" t="b">
        <f t="shared" si="7"/>
        <v>1</v>
      </c>
      <c r="AJ2555" s="20"/>
      <c r="AK2555" s="20"/>
      <c r="AL2555" s="20"/>
      <c r="AM2555" s="20"/>
      <c r="AN2555" s="20"/>
      <c r="AO2555" s="20"/>
      <c r="AP2555" s="20"/>
      <c r="AQ2555" s="20"/>
      <c r="AR2555" s="23"/>
      <c r="AS2555" s="23"/>
      <c r="AT2555" s="23"/>
      <c r="AU2555" s="23"/>
      <c r="AV2555" s="23"/>
    </row>
    <row r="2556" ht="15.75" customHeight="1">
      <c r="A2556" s="17" t="str">
        <f t="shared" si="1"/>
        <v>Sint Maarten (Dutch part)-The Americas2005</v>
      </c>
      <c r="B2556" s="17" t="s">
        <v>292</v>
      </c>
      <c r="C2556" s="18" t="s">
        <v>259</v>
      </c>
      <c r="D2556" s="19" t="s">
        <v>84</v>
      </c>
      <c r="E2556" s="17">
        <v>2.53E11</v>
      </c>
      <c r="F2556" s="18"/>
      <c r="G2556" s="18"/>
      <c r="H2556" s="18"/>
      <c r="I2556" s="20">
        <f t="array" ref="I2556:J2556">IFNA(VLOOKUP(A2556,ENERGY!$A$2:$F$2692,{5,6},0),0)</f>
        <v>0</v>
      </c>
      <c r="J2556" s="20">
        <v>0.0</v>
      </c>
      <c r="K2556" s="20" t="str">
        <f t="array" ref="K2556:S2556">VLOOKUP(A2556,'HUMAN RESOURCES'!$A$2:$M$2692,{2,3,4,5,6,7,8,9,10},0)</f>
        <v/>
      </c>
      <c r="L2556" s="20"/>
      <c r="M2556" s="20"/>
      <c r="N2556" s="20"/>
      <c r="O2556" s="20"/>
      <c r="P2556" s="20"/>
      <c r="Q2556" s="20"/>
      <c r="R2556" s="20">
        <v>36936.0</v>
      </c>
      <c r="S2556" s="20">
        <v>1.0</v>
      </c>
      <c r="T2556" s="20">
        <f t="array" ref="T2556:U2556">VLOOKUP(A2556,TOURISM!$A$2:$F$2692,{3,6},0)</f>
        <v>659000000</v>
      </c>
      <c r="U2556" s="20">
        <v>9.4E7</v>
      </c>
      <c r="V2556" s="20" t="str">
        <f t="array" ref="V2556:AA2556">VLOOKUP(A2556,BUSINESS!$A$2:$J$2692,{4,5,6,7,8,9},0)</f>
        <v/>
      </c>
      <c r="W2556" s="20"/>
      <c r="X2556" s="20"/>
      <c r="Y2556" s="20"/>
      <c r="Z2556" s="20"/>
      <c r="AA2556" s="20"/>
      <c r="AB2556" s="21">
        <f t="shared" si="706"/>
        <v>6849685.943</v>
      </c>
      <c r="AC2556" s="20"/>
      <c r="AD2556" s="20"/>
      <c r="AE2556" s="20">
        <f t="shared" si="779"/>
        <v>2544.942603</v>
      </c>
      <c r="AF2556" s="22" t="b">
        <f t="shared" si="4"/>
        <v>1</v>
      </c>
      <c r="AG2556" s="20" t="b">
        <f t="shared" si="5"/>
        <v>0</v>
      </c>
      <c r="AH2556" s="20" t="b">
        <f t="shared" si="6"/>
        <v>0</v>
      </c>
      <c r="AI2556" s="20" t="b">
        <f t="shared" si="7"/>
        <v>1</v>
      </c>
      <c r="AJ2556" s="20"/>
      <c r="AK2556" s="20"/>
      <c r="AL2556" s="20"/>
      <c r="AM2556" s="20"/>
      <c r="AN2556" s="20"/>
      <c r="AO2556" s="20"/>
      <c r="AP2556" s="20"/>
      <c r="AQ2556" s="20"/>
      <c r="AR2556" s="23"/>
      <c r="AS2556" s="23"/>
      <c r="AT2556" s="23"/>
      <c r="AU2556" s="23"/>
      <c r="AV2556" s="23"/>
    </row>
    <row r="2557" ht="15.75" customHeight="1">
      <c r="A2557" s="17" t="str">
        <f t="shared" si="1"/>
        <v>Sint Maarten (Dutch part)-The Americas2006</v>
      </c>
      <c r="B2557" s="17" t="s">
        <v>292</v>
      </c>
      <c r="C2557" s="18" t="s">
        <v>259</v>
      </c>
      <c r="D2557" s="19" t="s">
        <v>85</v>
      </c>
      <c r="E2557" s="17">
        <v>2.53E11</v>
      </c>
      <c r="F2557" s="18"/>
      <c r="G2557" s="18"/>
      <c r="H2557" s="18"/>
      <c r="I2557" s="20">
        <f t="array" ref="I2557:J2557">IFNA(VLOOKUP(A2557,ENERGY!$A$2:$F$2692,{5,6},0),0)</f>
        <v>0</v>
      </c>
      <c r="J2557" s="20">
        <v>0.0</v>
      </c>
      <c r="K2557" s="20" t="str">
        <f t="array" ref="K2557:S2557">VLOOKUP(A2557,'HUMAN RESOURCES'!$A$2:$M$2692,{2,3,4,5,6,7,8,9,10},0)</f>
        <v/>
      </c>
      <c r="L2557" s="20"/>
      <c r="M2557" s="20"/>
      <c r="N2557" s="20"/>
      <c r="O2557" s="20"/>
      <c r="P2557" s="20"/>
      <c r="Q2557" s="20"/>
      <c r="R2557" s="20">
        <v>38272.0</v>
      </c>
      <c r="S2557" s="20">
        <v>1.0</v>
      </c>
      <c r="T2557" s="20">
        <f t="array" ref="T2557:U2557">VLOOKUP(A2557,TOURISM!$A$2:$F$2692,{3,6},0)</f>
        <v>651000000</v>
      </c>
      <c r="U2557" s="20">
        <v>8.6E7</v>
      </c>
      <c r="V2557" s="20" t="str">
        <f t="array" ref="V2557:AA2557">VLOOKUP(A2557,BUSINESS!$A$2:$J$2692,{4,5,6,7,8,9},0)</f>
        <v/>
      </c>
      <c r="W2557" s="20"/>
      <c r="X2557" s="20"/>
      <c r="Y2557" s="20"/>
      <c r="Z2557" s="20"/>
      <c r="AA2557" s="20"/>
      <c r="AB2557" s="21">
        <f t="shared" si="706"/>
        <v>6610576.923</v>
      </c>
      <c r="AC2557" s="20"/>
      <c r="AD2557" s="20"/>
      <c r="AE2557" s="20">
        <f t="shared" si="779"/>
        <v>2247.073579</v>
      </c>
      <c r="AF2557" s="22" t="b">
        <f t="shared" si="4"/>
        <v>1</v>
      </c>
      <c r="AG2557" s="20" t="b">
        <f t="shared" si="5"/>
        <v>0</v>
      </c>
      <c r="AH2557" s="20" t="b">
        <f t="shared" si="6"/>
        <v>0</v>
      </c>
      <c r="AI2557" s="20" t="b">
        <f t="shared" si="7"/>
        <v>1</v>
      </c>
      <c r="AJ2557" s="20"/>
      <c r="AK2557" s="20"/>
      <c r="AL2557" s="20"/>
      <c r="AM2557" s="20"/>
      <c r="AN2557" s="20"/>
      <c r="AO2557" s="20"/>
      <c r="AP2557" s="20"/>
      <c r="AQ2557" s="20"/>
      <c r="AR2557" s="23"/>
      <c r="AS2557" s="23"/>
      <c r="AT2557" s="23"/>
      <c r="AU2557" s="23"/>
      <c r="AV2557" s="23"/>
    </row>
    <row r="2558" ht="15.75" customHeight="1">
      <c r="A2558" s="17" t="str">
        <f t="shared" si="1"/>
        <v>Sint Maarten (Dutch part)-The Americas2007</v>
      </c>
      <c r="B2558" s="17" t="s">
        <v>292</v>
      </c>
      <c r="C2558" s="18" t="s">
        <v>259</v>
      </c>
      <c r="D2558" s="19" t="s">
        <v>86</v>
      </c>
      <c r="E2558" s="17">
        <v>2.54E11</v>
      </c>
      <c r="F2558" s="18"/>
      <c r="G2558" s="18"/>
      <c r="H2558" s="18"/>
      <c r="I2558" s="20" t="str">
        <f t="array" ref="I2558:J2558">IFNA(VLOOKUP(A2558,ENERGY!$A$2:$F$2692,{5,6},0),0)</f>
        <v/>
      </c>
      <c r="J2558" s="20"/>
      <c r="K2558" s="20" t="str">
        <f t="array" ref="K2558:S2558">VLOOKUP(A2558,'HUMAN RESOURCES'!$A$2:$M$2692,{2,3,4,5,6,7,8,9,10},0)</f>
        <v/>
      </c>
      <c r="L2558" s="20"/>
      <c r="M2558" s="20">
        <v>77.0</v>
      </c>
      <c r="N2558" s="20">
        <v>72.0</v>
      </c>
      <c r="O2558" s="20"/>
      <c r="P2558" s="20"/>
      <c r="Q2558" s="20"/>
      <c r="R2558" s="20">
        <v>39464.0</v>
      </c>
      <c r="S2558" s="20">
        <v>1.0</v>
      </c>
      <c r="T2558" s="20">
        <f t="array" ref="T2558:U2558">VLOOKUP(A2558,TOURISM!$A$2:$F$2692,{3,6},0)</f>
        <v>665000000</v>
      </c>
      <c r="U2558" s="20">
        <v>8.3E7</v>
      </c>
      <c r="V2558" s="20" t="str">
        <f t="array" ref="V2558:AA2558">VLOOKUP(A2558,BUSINESS!$A$2:$J$2692,{4,5,6,7,8,9},0)</f>
        <v/>
      </c>
      <c r="W2558" s="20"/>
      <c r="X2558" s="20"/>
      <c r="Y2558" s="20"/>
      <c r="Z2558" s="20"/>
      <c r="AA2558" s="20"/>
      <c r="AB2558" s="21">
        <f t="shared" si="706"/>
        <v>6436245.692</v>
      </c>
      <c r="AC2558" s="20"/>
      <c r="AD2558" s="20"/>
      <c r="AE2558" s="20">
        <f t="shared" si="779"/>
        <v>2103.182647</v>
      </c>
      <c r="AF2558" s="22" t="b">
        <f t="shared" si="4"/>
        <v>1</v>
      </c>
      <c r="AG2558" s="20" t="b">
        <f t="shared" si="5"/>
        <v>0</v>
      </c>
      <c r="AH2558" s="20" t="b">
        <f t="shared" si="6"/>
        <v>0</v>
      </c>
      <c r="AI2558" s="20" t="b">
        <f t="shared" si="7"/>
        <v>1</v>
      </c>
      <c r="AJ2558" s="20"/>
      <c r="AK2558" s="20"/>
      <c r="AL2558" s="20"/>
      <c r="AM2558" s="20"/>
      <c r="AN2558" s="20"/>
      <c r="AO2558" s="20"/>
      <c r="AP2558" s="20"/>
      <c r="AQ2558" s="20"/>
      <c r="AR2558" s="23"/>
      <c r="AS2558" s="23"/>
      <c r="AT2558" s="23"/>
      <c r="AU2558" s="23"/>
      <c r="AV2558" s="23"/>
    </row>
    <row r="2559" ht="15.75" customHeight="1">
      <c r="A2559" s="17" t="str">
        <f t="shared" si="1"/>
        <v>Sint Maarten (Dutch part)-The Americas2008</v>
      </c>
      <c r="B2559" s="17" t="s">
        <v>292</v>
      </c>
      <c r="C2559" s="18" t="s">
        <v>259</v>
      </c>
      <c r="D2559" s="19" t="s">
        <v>87</v>
      </c>
      <c r="E2559" s="17">
        <v>2.55E11</v>
      </c>
      <c r="F2559" s="18"/>
      <c r="G2559" s="18"/>
      <c r="H2559" s="18"/>
      <c r="I2559" s="20" t="str">
        <f t="array" ref="I2559:J2559">IFNA(VLOOKUP(A2559,ENERGY!$A$2:$F$2692,{5,6},0),0)</f>
        <v/>
      </c>
      <c r="J2559" s="20"/>
      <c r="K2559" s="20">
        <f t="array" ref="K2559:S2559">VLOOKUP(A2559,'HUMAN RESOURCES'!$A$2:$M$2692,{2,3,4,5,6,7,8,9,10},0)</f>
        <v>0.013</v>
      </c>
      <c r="L2559" s="20"/>
      <c r="M2559" s="20">
        <v>77.0</v>
      </c>
      <c r="N2559" s="20">
        <v>72.0</v>
      </c>
      <c r="O2559" s="20"/>
      <c r="P2559" s="20"/>
      <c r="Q2559" s="20"/>
      <c r="R2559" s="20">
        <v>40459.0</v>
      </c>
      <c r="S2559" s="20">
        <v>1.0</v>
      </c>
      <c r="T2559" s="20">
        <f t="array" ref="T2559:U2559">VLOOKUP(A2559,TOURISM!$A$2:$F$2692,{3,6},0)</f>
        <v>667000000</v>
      </c>
      <c r="U2559" s="20">
        <v>8.8E7</v>
      </c>
      <c r="V2559" s="20" t="str">
        <f t="array" ref="V2559:AA2559">VLOOKUP(A2559,BUSINESS!$A$2:$J$2692,{4,5,6,7,8,9},0)</f>
        <v/>
      </c>
      <c r="W2559" s="20"/>
      <c r="X2559" s="20"/>
      <c r="Y2559" s="20"/>
      <c r="Z2559" s="20"/>
      <c r="AA2559" s="20"/>
      <c r="AB2559" s="21">
        <f t="shared" si="706"/>
        <v>6302676.784</v>
      </c>
      <c r="AC2559" s="20"/>
      <c r="AD2559" s="20"/>
      <c r="AE2559" s="20">
        <f t="shared" si="779"/>
        <v>2175.0414</v>
      </c>
      <c r="AF2559" s="22" t="b">
        <f t="shared" si="4"/>
        <v>1</v>
      </c>
      <c r="AG2559" s="20" t="b">
        <f t="shared" si="5"/>
        <v>0</v>
      </c>
      <c r="AH2559" s="20" t="b">
        <f t="shared" si="6"/>
        <v>0</v>
      </c>
      <c r="AI2559" s="20" t="b">
        <f t="shared" si="7"/>
        <v>1</v>
      </c>
      <c r="AJ2559" s="20"/>
      <c r="AK2559" s="20"/>
      <c r="AL2559" s="20"/>
      <c r="AM2559" s="20"/>
      <c r="AN2559" s="20"/>
      <c r="AO2559" s="20"/>
      <c r="AP2559" s="20"/>
      <c r="AQ2559" s="20"/>
      <c r="AR2559" s="23"/>
      <c r="AS2559" s="23"/>
      <c r="AT2559" s="23"/>
      <c r="AU2559" s="23"/>
      <c r="AV2559" s="23"/>
    </row>
    <row r="2560" ht="15.75" customHeight="1">
      <c r="A2560" s="17" t="str">
        <f t="shared" si="1"/>
        <v>Sint Maarten (Dutch part)-The Americas2009</v>
      </c>
      <c r="B2560" s="17" t="s">
        <v>292</v>
      </c>
      <c r="C2560" s="18" t="s">
        <v>259</v>
      </c>
      <c r="D2560" s="19" t="s">
        <v>88</v>
      </c>
      <c r="E2560" s="17">
        <v>2.56E11</v>
      </c>
      <c r="F2560" s="18"/>
      <c r="G2560" s="18"/>
      <c r="H2560" s="18"/>
      <c r="I2560" s="20">
        <f t="array" ref="I2560:J2560">IFNA(VLOOKUP(A2560,ENERGY!$A$2:$F$2692,{5,6},0),0)</f>
        <v>0</v>
      </c>
      <c r="J2560" s="20">
        <v>0.0</v>
      </c>
      <c r="K2560" s="20" t="str">
        <f t="array" ref="K2560:S2560">VLOOKUP(A2560,'HUMAN RESOURCES'!$A$2:$M$2692,{2,3,4,5,6,7,8,9,10},0)</f>
        <v/>
      </c>
      <c r="L2560" s="20"/>
      <c r="M2560" s="20">
        <v>78.0</v>
      </c>
      <c r="N2560" s="20">
        <v>73.0</v>
      </c>
      <c r="O2560" s="20"/>
      <c r="P2560" s="20"/>
      <c r="Q2560" s="20"/>
      <c r="R2560" s="20">
        <v>39133.0</v>
      </c>
      <c r="S2560" s="20">
        <v>1.0</v>
      </c>
      <c r="T2560" s="20">
        <f t="array" ref="T2560:U2560">VLOOKUP(A2560,TOURISM!$A$2:$F$2692,{3,6},0)</f>
        <v>619000000</v>
      </c>
      <c r="U2560" s="20">
        <v>1.04E8</v>
      </c>
      <c r="V2560" s="20" t="str">
        <f t="array" ref="V2560:AA2560">VLOOKUP(A2560,BUSINESS!$A$2:$J$2692,{4,5,6,7,8,9},0)</f>
        <v/>
      </c>
      <c r="W2560" s="20"/>
      <c r="X2560" s="20"/>
      <c r="Y2560" s="20"/>
      <c r="Z2560" s="20"/>
      <c r="AA2560" s="20"/>
      <c r="AB2560" s="21">
        <f t="shared" si="706"/>
        <v>6541793.371</v>
      </c>
      <c r="AC2560" s="20"/>
      <c r="AD2560" s="20"/>
      <c r="AE2560" s="20">
        <f t="shared" si="779"/>
        <v>2657.603557</v>
      </c>
      <c r="AF2560" s="22" t="b">
        <f t="shared" si="4"/>
        <v>1</v>
      </c>
      <c r="AG2560" s="20" t="b">
        <f t="shared" si="5"/>
        <v>0</v>
      </c>
      <c r="AH2560" s="20" t="b">
        <f t="shared" si="6"/>
        <v>0</v>
      </c>
      <c r="AI2560" s="20" t="b">
        <f t="shared" si="7"/>
        <v>1</v>
      </c>
      <c r="AJ2560" s="20"/>
      <c r="AK2560" s="20"/>
      <c r="AL2560" s="20"/>
      <c r="AM2560" s="20"/>
      <c r="AN2560" s="20"/>
      <c r="AO2560" s="20"/>
      <c r="AP2560" s="20"/>
      <c r="AQ2560" s="20"/>
      <c r="AR2560" s="23"/>
      <c r="AS2560" s="23"/>
      <c r="AT2560" s="23"/>
      <c r="AU2560" s="23"/>
      <c r="AV2560" s="23"/>
    </row>
    <row r="2561" ht="15.75" customHeight="1">
      <c r="A2561" s="17" t="str">
        <f t="shared" si="1"/>
        <v>Sint Maarten (Dutch part)-The Americas2010</v>
      </c>
      <c r="B2561" s="17" t="s">
        <v>292</v>
      </c>
      <c r="C2561" s="18" t="s">
        <v>259</v>
      </c>
      <c r="D2561" s="19" t="s">
        <v>89</v>
      </c>
      <c r="E2561" s="17">
        <v>2.57E11</v>
      </c>
      <c r="F2561" s="18"/>
      <c r="G2561" s="18"/>
      <c r="H2561" s="18"/>
      <c r="I2561" s="20" t="str">
        <f t="array" ref="I2561:J2561">IFNA(VLOOKUP(A2561,ENERGY!$A$2:$F$2692,{5,6},0),0)</f>
        <v/>
      </c>
      <c r="J2561" s="20"/>
      <c r="K2561" s="20" t="str">
        <f t="array" ref="K2561:S2561">VLOOKUP(A2561,'HUMAN RESOURCES'!$A$2:$M$2692,{2,3,4,5,6,7,8,9,10},0)</f>
        <v/>
      </c>
      <c r="L2561" s="20"/>
      <c r="M2561" s="20"/>
      <c r="N2561" s="20"/>
      <c r="O2561" s="20"/>
      <c r="P2561" s="20"/>
      <c r="Q2561" s="20"/>
      <c r="R2561" s="20">
        <v>37850.0</v>
      </c>
      <c r="S2561" s="20">
        <v>1.0</v>
      </c>
      <c r="T2561" s="20">
        <f t="array" ref="T2561:U2561">VLOOKUP(A2561,TOURISM!$A$2:$F$2692,{3,6},0)</f>
        <v>681000000</v>
      </c>
      <c r="U2561" s="20">
        <v>1.05E8</v>
      </c>
      <c r="V2561" s="20" t="str">
        <f t="array" ref="V2561:AA2561">VLOOKUP(A2561,BUSINESS!$A$2:$J$2692,{4,5,6,7,8,9},0)</f>
        <v/>
      </c>
      <c r="W2561" s="20"/>
      <c r="X2561" s="20"/>
      <c r="Y2561" s="20"/>
      <c r="Z2561" s="20"/>
      <c r="AA2561" s="20"/>
      <c r="AB2561" s="21">
        <f t="shared" si="706"/>
        <v>6789960.37</v>
      </c>
      <c r="AC2561" s="20"/>
      <c r="AD2561" s="20"/>
      <c r="AE2561" s="20">
        <f t="shared" si="779"/>
        <v>2774.108322</v>
      </c>
      <c r="AF2561" s="22" t="b">
        <f t="shared" si="4"/>
        <v>1</v>
      </c>
      <c r="AG2561" s="20" t="b">
        <f t="shared" si="5"/>
        <v>0</v>
      </c>
      <c r="AH2561" s="20" t="b">
        <f t="shared" si="6"/>
        <v>0</v>
      </c>
      <c r="AI2561" s="20" t="b">
        <f t="shared" si="7"/>
        <v>1</v>
      </c>
      <c r="AJ2561" s="20"/>
      <c r="AK2561" s="20"/>
      <c r="AL2561" s="20"/>
      <c r="AM2561" s="20"/>
      <c r="AN2561" s="20"/>
      <c r="AO2561" s="20"/>
      <c r="AP2561" s="20"/>
      <c r="AQ2561" s="20"/>
      <c r="AR2561" s="23"/>
      <c r="AS2561" s="23"/>
      <c r="AT2561" s="23"/>
      <c r="AU2561" s="23"/>
      <c r="AV2561" s="23"/>
    </row>
    <row r="2562" ht="15.75" customHeight="1">
      <c r="A2562" s="17" t="str">
        <f t="shared" si="1"/>
        <v>Sint Maarten (Dutch part)-The Americas2011</v>
      </c>
      <c r="B2562" s="17" t="s">
        <v>292</v>
      </c>
      <c r="C2562" s="18" t="s">
        <v>259</v>
      </c>
      <c r="D2562" s="19" t="s">
        <v>90</v>
      </c>
      <c r="E2562" s="17">
        <v>2.58E11</v>
      </c>
      <c r="F2562" s="18"/>
      <c r="G2562" s="18"/>
      <c r="H2562" s="18"/>
      <c r="I2562" s="20" t="str">
        <f t="array" ref="I2562:J2562">IFNA(VLOOKUP(A2562,ENERGY!$A$2:$F$2692,{5,6},0),0)</f>
        <v/>
      </c>
      <c r="J2562" s="20"/>
      <c r="K2562" s="20" t="str">
        <f t="array" ref="K2562:S2562">VLOOKUP(A2562,'HUMAN RESOURCES'!$A$2:$M$2692,{2,3,4,5,6,7,8,9,10},0)</f>
        <v/>
      </c>
      <c r="L2562" s="20"/>
      <c r="M2562" s="20"/>
      <c r="N2562" s="20"/>
      <c r="O2562" s="20"/>
      <c r="P2562" s="20"/>
      <c r="Q2562" s="20"/>
      <c r="R2562" s="20">
        <v>38486.0</v>
      </c>
      <c r="S2562" s="20">
        <v>1.0</v>
      </c>
      <c r="T2562" s="20">
        <f t="array" ref="T2562:U2562">VLOOKUP(A2562,TOURISM!$A$2:$F$2692,{3,6},0)</f>
        <v>729000000</v>
      </c>
      <c r="U2562" s="20">
        <v>1.12E8</v>
      </c>
      <c r="V2562" s="20" t="str">
        <f t="array" ref="V2562:AA2562">VLOOKUP(A2562,BUSINESS!$A$2:$J$2692,{4,5,6,7,8,9},0)</f>
        <v/>
      </c>
      <c r="W2562" s="20"/>
      <c r="X2562" s="20"/>
      <c r="Y2562" s="20"/>
      <c r="Z2562" s="20"/>
      <c r="AA2562" s="20"/>
      <c r="AB2562" s="21">
        <f t="shared" si="706"/>
        <v>6703736.424</v>
      </c>
      <c r="AC2562" s="20"/>
      <c r="AD2562" s="20"/>
      <c r="AE2562" s="20">
        <f t="shared" si="779"/>
        <v>2910.149145</v>
      </c>
      <c r="AF2562" s="22" t="b">
        <f t="shared" si="4"/>
        <v>1</v>
      </c>
      <c r="AG2562" s="20" t="b">
        <f t="shared" si="5"/>
        <v>0</v>
      </c>
      <c r="AH2562" s="20" t="b">
        <f t="shared" si="6"/>
        <v>0</v>
      </c>
      <c r="AI2562" s="20" t="b">
        <f t="shared" si="7"/>
        <v>1</v>
      </c>
      <c r="AJ2562" s="20"/>
      <c r="AK2562" s="20"/>
      <c r="AL2562" s="20"/>
      <c r="AM2562" s="20"/>
      <c r="AN2562" s="20"/>
      <c r="AO2562" s="20"/>
      <c r="AP2562" s="20"/>
      <c r="AQ2562" s="20"/>
      <c r="AR2562" s="23"/>
      <c r="AS2562" s="23"/>
      <c r="AT2562" s="23"/>
      <c r="AU2562" s="23"/>
      <c r="AV2562" s="23"/>
    </row>
    <row r="2563" ht="15.75" customHeight="1">
      <c r="A2563" s="17" t="str">
        <f t="shared" si="1"/>
        <v>Sint Maarten (Dutch part)-The Americas2012</v>
      </c>
      <c r="B2563" s="17" t="s">
        <v>292</v>
      </c>
      <c r="C2563" s="18" t="s">
        <v>259</v>
      </c>
      <c r="D2563" s="19" t="s">
        <v>91</v>
      </c>
      <c r="E2563" s="17">
        <v>2.58E11</v>
      </c>
      <c r="F2563" s="18"/>
      <c r="G2563" s="18"/>
      <c r="H2563" s="18"/>
      <c r="I2563" s="20" t="str">
        <f t="array" ref="I2563:J2563">IFNA(VLOOKUP(A2563,ENERGY!$A$2:$F$2692,{5,6},0),0)</f>
        <v/>
      </c>
      <c r="J2563" s="20"/>
      <c r="K2563" s="20" t="str">
        <f t="array" ref="K2563:S2563">VLOOKUP(A2563,'HUMAN RESOURCES'!$A$2:$M$2692,{2,3,4,5,6,7,8,9,10},0)</f>
        <v/>
      </c>
      <c r="L2563" s="20"/>
      <c r="M2563" s="20"/>
      <c r="N2563" s="20"/>
      <c r="O2563" s="20"/>
      <c r="P2563" s="20"/>
      <c r="Q2563" s="20"/>
      <c r="R2563" s="20">
        <v>39088.0</v>
      </c>
      <c r="S2563" s="20">
        <v>1.0</v>
      </c>
      <c r="T2563" s="20">
        <f t="array" ref="T2563:U2563">VLOOKUP(A2563,TOURISM!$A$2:$F$2692,{3,6},0)</f>
        <v>854000000</v>
      </c>
      <c r="U2563" s="20">
        <v>1.2E8</v>
      </c>
      <c r="V2563" s="20" t="str">
        <f t="array" ref="V2563:AA2563">VLOOKUP(A2563,BUSINESS!$A$2:$J$2692,{4,5,6,7,8,9},0)</f>
        <v/>
      </c>
      <c r="W2563" s="20"/>
      <c r="X2563" s="20"/>
      <c r="Y2563" s="20"/>
      <c r="Z2563" s="20"/>
      <c r="AA2563" s="20"/>
      <c r="AB2563" s="21">
        <f t="shared" si="706"/>
        <v>6600491.199</v>
      </c>
      <c r="AC2563" s="20"/>
      <c r="AD2563" s="20"/>
      <c r="AE2563" s="20">
        <f t="shared" si="779"/>
        <v>3069.995907</v>
      </c>
      <c r="AF2563" s="22" t="b">
        <f t="shared" si="4"/>
        <v>1</v>
      </c>
      <c r="AG2563" s="20" t="b">
        <f t="shared" si="5"/>
        <v>0</v>
      </c>
      <c r="AH2563" s="20" t="b">
        <f t="shared" si="6"/>
        <v>0</v>
      </c>
      <c r="AI2563" s="20" t="b">
        <f t="shared" si="7"/>
        <v>1</v>
      </c>
      <c r="AJ2563" s="20"/>
      <c r="AK2563" s="20"/>
      <c r="AL2563" s="20"/>
      <c r="AM2563" s="20"/>
      <c r="AN2563" s="20"/>
      <c r="AO2563" s="20"/>
      <c r="AP2563" s="20"/>
      <c r="AQ2563" s="20"/>
      <c r="AR2563" s="23"/>
      <c r="AS2563" s="23"/>
      <c r="AT2563" s="23"/>
      <c r="AU2563" s="23"/>
      <c r="AV2563" s="23"/>
    </row>
    <row r="2564" ht="15.75" customHeight="1">
      <c r="A2564" s="17" t="str">
        <f t="shared" si="1"/>
        <v>St. Kitts and Nevis-The Americas2000</v>
      </c>
      <c r="B2564" s="17" t="s">
        <v>293</v>
      </c>
      <c r="C2564" s="18" t="s">
        <v>259</v>
      </c>
      <c r="D2564" s="19" t="s">
        <v>76</v>
      </c>
      <c r="E2564" s="17">
        <v>4.51E11</v>
      </c>
      <c r="F2564" s="18">
        <v>0.043</v>
      </c>
      <c r="G2564" s="18">
        <v>392.0</v>
      </c>
      <c r="H2564" s="18">
        <v>0.111</v>
      </c>
      <c r="I2564" s="20" t="str">
        <f t="array" ref="I2564:J2564">IFNA(VLOOKUP(A2564,ENERGY!$A$2:$F$2692,{5,6},0),0)</f>
        <v/>
      </c>
      <c r="J2564" s="20"/>
      <c r="K2564" s="20" t="str">
        <f t="array" ref="K2564:S2564">VLOOKUP(A2564,'HUMAN RESOURCES'!$A$2:$M$2692,{2,3,4,5,6,7,8,9,10},0)</f>
        <v/>
      </c>
      <c r="L2564" s="20">
        <v>0.014</v>
      </c>
      <c r="M2564" s="20"/>
      <c r="N2564" s="20"/>
      <c r="O2564" s="20"/>
      <c r="P2564" s="20"/>
      <c r="Q2564" s="20"/>
      <c r="R2564" s="20">
        <v>45544.0</v>
      </c>
      <c r="S2564" s="20">
        <v>0.328</v>
      </c>
      <c r="T2564" s="20">
        <f t="array" ref="T2564:U2564">VLOOKUP(A2564,TOURISM!$A$2:$F$2692,{3,6},0)</f>
        <v>58000000</v>
      </c>
      <c r="U2564" s="20">
        <v>9000000.0</v>
      </c>
      <c r="V2564" s="20" t="str">
        <f t="array" ref="V2564:AA2564">VLOOKUP(A2564,BUSINESS!$A$2:$J$2692,{4,5,6,7,8,9},0)</f>
        <v/>
      </c>
      <c r="W2564" s="20"/>
      <c r="X2564" s="20"/>
      <c r="Y2564" s="20"/>
      <c r="Z2564" s="20">
        <v>0.059</v>
      </c>
      <c r="AA2564" s="20">
        <v>0.026</v>
      </c>
      <c r="AB2564" s="21">
        <f t="shared" si="706"/>
        <v>9902511.857</v>
      </c>
      <c r="AC2564" s="20"/>
      <c r="AD2564" s="20"/>
      <c r="AE2564" s="20">
        <f t="shared" si="779"/>
        <v>197.6111014</v>
      </c>
      <c r="AF2564" s="22" t="b">
        <f t="shared" si="4"/>
        <v>1</v>
      </c>
      <c r="AG2564" s="20" t="b">
        <f t="shared" si="5"/>
        <v>0</v>
      </c>
      <c r="AH2564" s="20" t="b">
        <f t="shared" si="6"/>
        <v>0</v>
      </c>
      <c r="AI2564" s="20" t="b">
        <f t="shared" si="7"/>
        <v>0</v>
      </c>
      <c r="AJ2564" s="20"/>
      <c r="AK2564" s="20"/>
      <c r="AL2564" s="20"/>
      <c r="AM2564" s="20"/>
      <c r="AN2564" s="20"/>
      <c r="AO2564" s="20"/>
      <c r="AP2564" s="20"/>
      <c r="AQ2564" s="20"/>
      <c r="AR2564" s="23"/>
      <c r="AS2564" s="23"/>
      <c r="AT2564" s="23"/>
      <c r="AU2564" s="23"/>
      <c r="AV2564" s="23"/>
    </row>
    <row r="2565" ht="15.75" customHeight="1">
      <c r="A2565" s="17" t="str">
        <f t="shared" si="1"/>
        <v>St. Kitts and Nevis-The Americas2001</v>
      </c>
      <c r="B2565" s="17" t="s">
        <v>293</v>
      </c>
      <c r="C2565" s="18" t="s">
        <v>259</v>
      </c>
      <c r="D2565" s="19" t="s">
        <v>77</v>
      </c>
      <c r="E2565" s="17">
        <v>4.54E11</v>
      </c>
      <c r="F2565" s="18">
        <v>0.038</v>
      </c>
      <c r="G2565" s="18">
        <v>378.0</v>
      </c>
      <c r="H2565" s="18">
        <v>0.111</v>
      </c>
      <c r="I2565" s="20" t="str">
        <f t="array" ref="I2565:J2565">IFNA(VLOOKUP(A2565,ENERGY!$A$2:$F$2692,{5,6},0),0)</f>
        <v/>
      </c>
      <c r="J2565" s="20"/>
      <c r="K2565" s="20">
        <f t="array" ref="K2565:S2565">VLOOKUP(A2565,'HUMAN RESOURCES'!$A$2:$M$2692,{2,3,4,5,6,7,8,9,10},0)</f>
        <v>0.017</v>
      </c>
      <c r="L2565" s="20">
        <v>0.013</v>
      </c>
      <c r="M2565" s="20"/>
      <c r="N2565" s="20"/>
      <c r="O2565" s="20"/>
      <c r="P2565" s="20"/>
      <c r="Q2565" s="20"/>
      <c r="R2565" s="20">
        <v>46214.0</v>
      </c>
      <c r="S2565" s="20">
        <v>0.326</v>
      </c>
      <c r="T2565" s="20">
        <f t="array" ref="T2565:U2565">VLOOKUP(A2565,TOURISM!$A$2:$F$2692,{3,6},0)</f>
        <v>62000000</v>
      </c>
      <c r="U2565" s="20">
        <v>8000000.0</v>
      </c>
      <c r="V2565" s="20" t="str">
        <f t="array" ref="V2565:AA2565">VLOOKUP(A2565,BUSINESS!$A$2:$J$2692,{4,5,6,7,8,9},0)</f>
        <v/>
      </c>
      <c r="W2565" s="20"/>
      <c r="X2565" s="20"/>
      <c r="Y2565" s="20"/>
      <c r="Z2565" s="20">
        <v>0.077</v>
      </c>
      <c r="AA2565" s="20">
        <v>0.045</v>
      </c>
      <c r="AB2565" s="21">
        <f t="shared" si="706"/>
        <v>9823862.899</v>
      </c>
      <c r="AC2565" s="20"/>
      <c r="AD2565" s="20"/>
      <c r="AE2565" s="20">
        <f t="shared" si="779"/>
        <v>173.1077163</v>
      </c>
      <c r="AF2565" s="22" t="b">
        <f t="shared" si="4"/>
        <v>1</v>
      </c>
      <c r="AG2565" s="20" t="b">
        <f t="shared" si="5"/>
        <v>0</v>
      </c>
      <c r="AH2565" s="20" t="b">
        <f t="shared" si="6"/>
        <v>0</v>
      </c>
      <c r="AI2565" s="20" t="b">
        <f t="shared" si="7"/>
        <v>0</v>
      </c>
      <c r="AJ2565" s="20"/>
      <c r="AK2565" s="20"/>
      <c r="AL2565" s="20"/>
      <c r="AM2565" s="20"/>
      <c r="AN2565" s="20"/>
      <c r="AO2565" s="20"/>
      <c r="AP2565" s="20"/>
      <c r="AQ2565" s="20"/>
      <c r="AR2565" s="23"/>
      <c r="AS2565" s="23"/>
      <c r="AT2565" s="23"/>
      <c r="AU2565" s="23"/>
      <c r="AV2565" s="23"/>
    </row>
    <row r="2566" ht="15.75" customHeight="1">
      <c r="A2566" s="17" t="str">
        <f t="shared" si="1"/>
        <v>St. Kitts and Nevis-The Americas2002</v>
      </c>
      <c r="B2566" s="17" t="s">
        <v>293</v>
      </c>
      <c r="C2566" s="18" t="s">
        <v>259</v>
      </c>
      <c r="D2566" s="19" t="s">
        <v>79</v>
      </c>
      <c r="E2566" s="17">
        <v>4.6E11</v>
      </c>
      <c r="F2566" s="18">
        <v>0.037</v>
      </c>
      <c r="G2566" s="18">
        <v>374.0</v>
      </c>
      <c r="H2566" s="18">
        <v>0.109</v>
      </c>
      <c r="I2566" s="20" t="str">
        <f t="array" ref="I2566:J2566">IFNA(VLOOKUP(A2566,ENERGY!$A$2:$F$2692,{5,6},0),0)</f>
        <v/>
      </c>
      <c r="J2566" s="20">
        <v>249.0</v>
      </c>
      <c r="K2566" s="20">
        <f t="array" ref="K2566:S2566">VLOOKUP(A2566,'HUMAN RESOURCES'!$A$2:$M$2692,{2,3,4,5,6,7,8,9,10},0)</f>
        <v>0.017</v>
      </c>
      <c r="L2566" s="20">
        <v>0.012</v>
      </c>
      <c r="M2566" s="20">
        <v>74.0</v>
      </c>
      <c r="N2566" s="20">
        <v>69.0</v>
      </c>
      <c r="O2566" s="20"/>
      <c r="P2566" s="20"/>
      <c r="Q2566" s="20"/>
      <c r="R2566" s="20">
        <v>46934.0</v>
      </c>
      <c r="S2566" s="20">
        <v>0.324</v>
      </c>
      <c r="T2566" s="20">
        <f t="array" ref="T2566:U2566">VLOOKUP(A2566,TOURISM!$A$2:$F$2692,{3,6},0)</f>
        <v>57000000</v>
      </c>
      <c r="U2566" s="20">
        <v>8000000.0</v>
      </c>
      <c r="V2566" s="20" t="str">
        <f t="array" ref="V2566:AA2566">VLOOKUP(A2566,BUSINESS!$A$2:$J$2692,{4,5,6,7,8,9},0)</f>
        <v/>
      </c>
      <c r="W2566" s="20"/>
      <c r="X2566" s="20"/>
      <c r="Y2566" s="20"/>
      <c r="Z2566" s="20">
        <v>0.212</v>
      </c>
      <c r="AA2566" s="20">
        <v>0.107</v>
      </c>
      <c r="AB2566" s="21">
        <f t="shared" si="706"/>
        <v>9800997.145</v>
      </c>
      <c r="AC2566" s="20"/>
      <c r="AD2566" s="20">
        <f t="shared" ref="AD2566:AD2567" si="832">J2566/R2566</f>
        <v>0.005305322368</v>
      </c>
      <c r="AE2566" s="20">
        <f t="shared" si="779"/>
        <v>170.4521243</v>
      </c>
      <c r="AF2566" s="22" t="b">
        <f t="shared" si="4"/>
        <v>1</v>
      </c>
      <c r="AG2566" s="20" t="b">
        <f t="shared" si="5"/>
        <v>0</v>
      </c>
      <c r="AH2566" s="20" t="b">
        <f t="shared" si="6"/>
        <v>0</v>
      </c>
      <c r="AI2566" s="20" t="b">
        <f t="shared" si="7"/>
        <v>0</v>
      </c>
      <c r="AJ2566" s="20"/>
      <c r="AK2566" s="20"/>
      <c r="AL2566" s="20"/>
      <c r="AM2566" s="20"/>
      <c r="AN2566" s="20"/>
      <c r="AO2566" s="20"/>
      <c r="AP2566" s="20"/>
      <c r="AQ2566" s="20"/>
      <c r="AR2566" s="23"/>
      <c r="AS2566" s="23"/>
      <c r="AT2566" s="23"/>
      <c r="AU2566" s="23"/>
      <c r="AV2566" s="23"/>
    </row>
    <row r="2567" ht="15.75" customHeight="1">
      <c r="A2567" s="17" t="str">
        <f t="shared" si="1"/>
        <v>St. Kitts and Nevis-The Americas2003</v>
      </c>
      <c r="B2567" s="17" t="s">
        <v>293</v>
      </c>
      <c r="C2567" s="18" t="s">
        <v>259</v>
      </c>
      <c r="D2567" s="19" t="s">
        <v>81</v>
      </c>
      <c r="E2567" s="17">
        <v>4.63E11</v>
      </c>
      <c r="F2567" s="18">
        <v>0.037</v>
      </c>
      <c r="G2567" s="18">
        <v>359.0</v>
      </c>
      <c r="H2567" s="18">
        <v>0.122</v>
      </c>
      <c r="I2567" s="20" t="str">
        <f t="array" ref="I2567:J2567">IFNA(VLOOKUP(A2567,ENERGY!$A$2:$F$2692,{5,6},0),0)</f>
        <v/>
      </c>
      <c r="J2567" s="20">
        <v>260.0</v>
      </c>
      <c r="K2567" s="20" t="str">
        <f t="array" ref="K2567:S2567">VLOOKUP(A2567,'HUMAN RESOURCES'!$A$2:$M$2692,{2,3,4,5,6,7,8,9,10},0)</f>
        <v/>
      </c>
      <c r="L2567" s="20">
        <v>0.012</v>
      </c>
      <c r="M2567" s="20"/>
      <c r="N2567" s="20"/>
      <c r="O2567" s="20"/>
      <c r="P2567" s="20"/>
      <c r="Q2567" s="20"/>
      <c r="R2567" s="20">
        <v>47679.0</v>
      </c>
      <c r="S2567" s="20">
        <v>0.323</v>
      </c>
      <c r="T2567" s="20">
        <f t="array" ref="T2567:U2567">VLOOKUP(A2567,TOURISM!$A$2:$F$2692,{3,6},0)</f>
        <v>75000000</v>
      </c>
      <c r="U2567" s="20">
        <v>8000000.0</v>
      </c>
      <c r="V2567" s="20" t="str">
        <f t="array" ref="V2567:AA2567">VLOOKUP(A2567,BUSINESS!$A$2:$J$2692,{4,5,6,7,8,9},0)</f>
        <v/>
      </c>
      <c r="W2567" s="20"/>
      <c r="X2567" s="20"/>
      <c r="Y2567" s="20"/>
      <c r="Z2567" s="20">
        <v>0.23</v>
      </c>
      <c r="AA2567" s="20">
        <v>0.461</v>
      </c>
      <c r="AB2567" s="21">
        <f t="shared" si="706"/>
        <v>9710774.135</v>
      </c>
      <c r="AC2567" s="20"/>
      <c r="AD2567" s="20">
        <f t="shared" si="832"/>
        <v>0.005453134504</v>
      </c>
      <c r="AE2567" s="20">
        <f t="shared" si="779"/>
        <v>167.788754</v>
      </c>
      <c r="AF2567" s="22" t="b">
        <f t="shared" si="4"/>
        <v>1</v>
      </c>
      <c r="AG2567" s="20" t="b">
        <f t="shared" si="5"/>
        <v>0</v>
      </c>
      <c r="AH2567" s="20" t="b">
        <f t="shared" si="6"/>
        <v>0</v>
      </c>
      <c r="AI2567" s="20" t="b">
        <f t="shared" si="7"/>
        <v>0</v>
      </c>
      <c r="AJ2567" s="20"/>
      <c r="AK2567" s="20"/>
      <c r="AL2567" s="20"/>
      <c r="AM2567" s="20"/>
      <c r="AN2567" s="20"/>
      <c r="AO2567" s="20"/>
      <c r="AP2567" s="20"/>
      <c r="AQ2567" s="20"/>
      <c r="AR2567" s="23"/>
      <c r="AS2567" s="23"/>
      <c r="AT2567" s="23"/>
      <c r="AU2567" s="23"/>
      <c r="AV2567" s="23"/>
    </row>
    <row r="2568" ht="15.75" customHeight="1">
      <c r="A2568" s="17" t="str">
        <f t="shared" si="1"/>
        <v>St. Kitts and Nevis-The Americas2004</v>
      </c>
      <c r="B2568" s="17" t="s">
        <v>293</v>
      </c>
      <c r="C2568" s="18" t="s">
        <v>259</v>
      </c>
      <c r="D2568" s="19" t="s">
        <v>83</v>
      </c>
      <c r="E2568" s="17">
        <v>4.63E11</v>
      </c>
      <c r="F2568" s="18">
        <v>0.035</v>
      </c>
      <c r="G2568" s="18">
        <v>363.0</v>
      </c>
      <c r="H2568" s="18">
        <v>0.103</v>
      </c>
      <c r="I2568" s="20">
        <f t="array" ref="I2568:J2568">IFNA(VLOOKUP(A2568,ENERGY!$A$2:$F$2692,{5,6},0),0)</f>
        <v>0</v>
      </c>
      <c r="J2568" s="20">
        <v>0.0</v>
      </c>
      <c r="K2568" s="20" t="str">
        <f t="array" ref="K2568:S2568">VLOOKUP(A2568,'HUMAN RESOURCES'!$A$2:$M$2692,{2,3,4,5,6,7,8,9,10},0)</f>
        <v/>
      </c>
      <c r="L2568" s="20">
        <v>0.011</v>
      </c>
      <c r="M2568" s="20"/>
      <c r="N2568" s="20"/>
      <c r="O2568" s="20"/>
      <c r="P2568" s="20"/>
      <c r="Q2568" s="20"/>
      <c r="R2568" s="20">
        <v>48421.0</v>
      </c>
      <c r="S2568" s="20">
        <v>0.322</v>
      </c>
      <c r="T2568" s="20">
        <f t="array" ref="T2568:U2568">VLOOKUP(A2568,TOURISM!$A$2:$F$2692,{3,6},0)</f>
        <v>103000000</v>
      </c>
      <c r="U2568" s="20">
        <v>1.0E7</v>
      </c>
      <c r="V2568" s="20" t="str">
        <f t="array" ref="V2568:AA2568">VLOOKUP(A2568,BUSINESS!$A$2:$J$2692,{4,5,6,7,8,9},0)</f>
        <v/>
      </c>
      <c r="W2568" s="20"/>
      <c r="X2568" s="20"/>
      <c r="Y2568" s="20"/>
      <c r="Z2568" s="20">
        <v>0.247</v>
      </c>
      <c r="AA2568" s="20">
        <v>0.599</v>
      </c>
      <c r="AB2568" s="21">
        <f t="shared" si="706"/>
        <v>9561966.915</v>
      </c>
      <c r="AC2568" s="20"/>
      <c r="AD2568" s="20"/>
      <c r="AE2568" s="20">
        <f t="shared" si="779"/>
        <v>206.5219636</v>
      </c>
      <c r="AF2568" s="22" t="b">
        <f t="shared" si="4"/>
        <v>1</v>
      </c>
      <c r="AG2568" s="20" t="b">
        <f t="shared" si="5"/>
        <v>0</v>
      </c>
      <c r="AH2568" s="20" t="b">
        <f t="shared" si="6"/>
        <v>0</v>
      </c>
      <c r="AI2568" s="20" t="b">
        <f t="shared" si="7"/>
        <v>0</v>
      </c>
      <c r="AJ2568" s="20"/>
      <c r="AK2568" s="20"/>
      <c r="AL2568" s="20"/>
      <c r="AM2568" s="20"/>
      <c r="AN2568" s="20"/>
      <c r="AO2568" s="20"/>
      <c r="AP2568" s="20"/>
      <c r="AQ2568" s="20"/>
      <c r="AR2568" s="23"/>
      <c r="AS2568" s="23"/>
      <c r="AT2568" s="23"/>
      <c r="AU2568" s="23"/>
      <c r="AV2568" s="23"/>
    </row>
    <row r="2569" ht="15.75" customHeight="1">
      <c r="A2569" s="17" t="str">
        <f t="shared" si="1"/>
        <v>St. Kitts and Nevis-The Americas2005</v>
      </c>
      <c r="B2569" s="17" t="s">
        <v>293</v>
      </c>
      <c r="C2569" s="18" t="s">
        <v>259</v>
      </c>
      <c r="D2569" s="19" t="s">
        <v>84</v>
      </c>
      <c r="E2569" s="17">
        <v>4.63E11</v>
      </c>
      <c r="F2569" s="18">
        <v>0.036</v>
      </c>
      <c r="G2569" s="18">
        <v>389.0</v>
      </c>
      <c r="H2569" s="18">
        <v>0.1</v>
      </c>
      <c r="I2569" s="20" t="str">
        <f t="array" ref="I2569:J2569">IFNA(VLOOKUP(A2569,ENERGY!$A$2:$F$2692,{5,6},0),0)</f>
        <v/>
      </c>
      <c r="J2569" s="20">
        <v>249.0</v>
      </c>
      <c r="K2569" s="20" t="str">
        <f t="array" ref="K2569:S2569">VLOOKUP(A2569,'HUMAN RESOURCES'!$A$2:$M$2692,{2,3,4,5,6,7,8,9,10},0)</f>
        <v/>
      </c>
      <c r="L2569" s="20">
        <v>0.011</v>
      </c>
      <c r="M2569" s="20"/>
      <c r="N2569" s="20"/>
      <c r="O2569" s="20"/>
      <c r="P2569" s="20"/>
      <c r="Q2569" s="20"/>
      <c r="R2569" s="20">
        <v>49139.0</v>
      </c>
      <c r="S2569" s="20">
        <v>0.32</v>
      </c>
      <c r="T2569" s="20">
        <f t="array" ref="T2569:U2569">VLOOKUP(A2569,TOURISM!$A$2:$F$2692,{3,6},0)</f>
        <v>121000000</v>
      </c>
      <c r="U2569" s="20">
        <v>1.1E7</v>
      </c>
      <c r="V2569" s="20">
        <f t="array" ref="V2569:AA2569">VLOOKUP(A2569,BUSINESS!$A$2:$J$2692,{4,5,6,7,8,9},0)</f>
        <v>0.523</v>
      </c>
      <c r="W2569" s="20">
        <v>19.0</v>
      </c>
      <c r="X2569" s="20"/>
      <c r="Y2569" s="20">
        <v>172.0</v>
      </c>
      <c r="Z2569" s="20">
        <v>0.34</v>
      </c>
      <c r="AA2569" s="20">
        <v>1.038</v>
      </c>
      <c r="AB2569" s="21">
        <f t="shared" si="706"/>
        <v>9422251.165</v>
      </c>
      <c r="AC2569" s="20"/>
      <c r="AD2569" s="20">
        <f>J2569/R2569</f>
        <v>0.005067258186</v>
      </c>
      <c r="AE2569" s="20">
        <f t="shared" si="779"/>
        <v>223.8547793</v>
      </c>
      <c r="AF2569" s="22" t="b">
        <f t="shared" si="4"/>
        <v>1</v>
      </c>
      <c r="AG2569" s="20" t="b">
        <f t="shared" si="5"/>
        <v>0</v>
      </c>
      <c r="AH2569" s="20" t="b">
        <f t="shared" si="6"/>
        <v>0</v>
      </c>
      <c r="AI2569" s="20" t="b">
        <f t="shared" si="7"/>
        <v>0</v>
      </c>
      <c r="AJ2569" s="20"/>
      <c r="AK2569" s="20"/>
      <c r="AL2569" s="20"/>
      <c r="AM2569" s="20"/>
      <c r="AN2569" s="20"/>
      <c r="AO2569" s="20"/>
      <c r="AP2569" s="20"/>
      <c r="AQ2569" s="20"/>
      <c r="AR2569" s="23"/>
      <c r="AS2569" s="23"/>
      <c r="AT2569" s="23"/>
      <c r="AU2569" s="23"/>
      <c r="AV2569" s="23"/>
    </row>
    <row r="2570" ht="15.75" customHeight="1">
      <c r="A2570" s="17" t="str">
        <f t="shared" si="1"/>
        <v>St. Kitts and Nevis-The Americas2006</v>
      </c>
      <c r="B2570" s="17" t="s">
        <v>293</v>
      </c>
      <c r="C2570" s="18" t="s">
        <v>259</v>
      </c>
      <c r="D2570" s="19" t="s">
        <v>85</v>
      </c>
      <c r="E2570" s="17">
        <v>4.63E11</v>
      </c>
      <c r="F2570" s="18">
        <v>0.04</v>
      </c>
      <c r="G2570" s="18">
        <v>517.0</v>
      </c>
      <c r="H2570" s="18">
        <v>0.093</v>
      </c>
      <c r="I2570" s="20">
        <f t="array" ref="I2570:J2570">IFNA(VLOOKUP(A2570,ENERGY!$A$2:$F$2692,{5,6},0),0)</f>
        <v>0</v>
      </c>
      <c r="J2570" s="20">
        <v>0.0</v>
      </c>
      <c r="K2570" s="20" t="str">
        <f t="array" ref="K2570:S2570">VLOOKUP(A2570,'HUMAN RESOURCES'!$A$2:$M$2692,{2,3,4,5,6,7,8,9,10},0)</f>
        <v/>
      </c>
      <c r="L2570" s="20">
        <v>0.01</v>
      </c>
      <c r="M2570" s="20"/>
      <c r="N2570" s="20"/>
      <c r="O2570" s="20"/>
      <c r="P2570" s="20"/>
      <c r="Q2570" s="20"/>
      <c r="R2570" s="20">
        <v>49823.0</v>
      </c>
      <c r="S2570" s="20">
        <v>0.32</v>
      </c>
      <c r="T2570" s="20">
        <f t="array" ref="T2570:U2570">VLOOKUP(A2570,TOURISM!$A$2:$F$2692,{3,6},0)</f>
        <v>132000000</v>
      </c>
      <c r="U2570" s="20">
        <v>1.4E7</v>
      </c>
      <c r="V2570" s="20">
        <f t="array" ref="V2570:AA2570">VLOOKUP(A2570,BUSINESS!$A$2:$J$2692,{4,5,6,7,8,9},0)</f>
        <v>0.523</v>
      </c>
      <c r="W2570" s="20">
        <v>19.0</v>
      </c>
      <c r="X2570" s="20"/>
      <c r="Y2570" s="20">
        <v>172.0</v>
      </c>
      <c r="Z2570" s="20">
        <v>0.49</v>
      </c>
      <c r="AA2570" s="20">
        <v>1.024</v>
      </c>
      <c r="AB2570" s="21">
        <f t="shared" si="706"/>
        <v>9292896.855</v>
      </c>
      <c r="AC2570" s="20"/>
      <c r="AD2570" s="20"/>
      <c r="AE2570" s="20">
        <f t="shared" si="779"/>
        <v>280.9947213</v>
      </c>
      <c r="AF2570" s="22" t="b">
        <f t="shared" si="4"/>
        <v>1</v>
      </c>
      <c r="AG2570" s="20" t="b">
        <f t="shared" si="5"/>
        <v>0</v>
      </c>
      <c r="AH2570" s="20" t="b">
        <f t="shared" si="6"/>
        <v>0</v>
      </c>
      <c r="AI2570" s="20" t="b">
        <f t="shared" si="7"/>
        <v>0</v>
      </c>
      <c r="AJ2570" s="20"/>
      <c r="AK2570" s="20"/>
      <c r="AL2570" s="20"/>
      <c r="AM2570" s="20"/>
      <c r="AN2570" s="20"/>
      <c r="AO2570" s="20"/>
      <c r="AP2570" s="20"/>
      <c r="AQ2570" s="20"/>
      <c r="AR2570" s="23"/>
      <c r="AS2570" s="23"/>
      <c r="AT2570" s="23"/>
      <c r="AU2570" s="23"/>
      <c r="AV2570" s="23"/>
    </row>
    <row r="2571" ht="15.75" customHeight="1">
      <c r="A2571" s="17" t="str">
        <f t="shared" si="1"/>
        <v>St. Kitts and Nevis-The Americas2007</v>
      </c>
      <c r="B2571" s="17" t="s">
        <v>293</v>
      </c>
      <c r="C2571" s="18" t="s">
        <v>259</v>
      </c>
      <c r="D2571" s="19" t="s">
        <v>86</v>
      </c>
      <c r="E2571" s="17">
        <v>4.67E11</v>
      </c>
      <c r="F2571" s="18">
        <v>0.041</v>
      </c>
      <c r="G2571" s="18">
        <v>551.0</v>
      </c>
      <c r="H2571" s="18">
        <v>0.093</v>
      </c>
      <c r="I2571" s="20">
        <f t="array" ref="I2571:J2571">IFNA(VLOOKUP(A2571,ENERGY!$A$2:$F$2692,{5,6},0),0)</f>
        <v>76</v>
      </c>
      <c r="J2571" s="20">
        <v>227.0</v>
      </c>
      <c r="K2571" s="20" t="str">
        <f t="array" ref="K2571:S2571">VLOOKUP(A2571,'HUMAN RESOURCES'!$A$2:$M$2692,{2,3,4,5,6,7,8,9,10},0)</f>
        <v/>
      </c>
      <c r="L2571" s="20">
        <v>0.01</v>
      </c>
      <c r="M2571" s="20"/>
      <c r="N2571" s="20"/>
      <c r="O2571" s="20"/>
      <c r="P2571" s="20"/>
      <c r="Q2571" s="20"/>
      <c r="R2571" s="20">
        <v>50478.0</v>
      </c>
      <c r="S2571" s="20">
        <v>0.319</v>
      </c>
      <c r="T2571" s="20">
        <f t="array" ref="T2571:U2571">VLOOKUP(A2571,TOURISM!$A$2:$F$2692,{3,6},0)</f>
        <v>125000000</v>
      </c>
      <c r="U2571" s="20">
        <v>1.2E7</v>
      </c>
      <c r="V2571" s="20">
        <f t="array" ref="V2571:AA2571">VLOOKUP(A2571,BUSINESS!$A$2:$J$2692,{4,5,6,7,8,9},0)</f>
        <v>0.523</v>
      </c>
      <c r="W2571" s="20">
        <v>19.0</v>
      </c>
      <c r="X2571" s="20"/>
      <c r="Y2571" s="20">
        <v>172.0</v>
      </c>
      <c r="Z2571" s="20">
        <v>0.52</v>
      </c>
      <c r="AA2571" s="20">
        <v>1.278</v>
      </c>
      <c r="AB2571" s="21">
        <f t="shared" si="706"/>
        <v>9251555.133</v>
      </c>
      <c r="AC2571" s="20">
        <f t="shared" ref="AC2571:AC2572" si="833">I2571/R2571</f>
        <v>0.001505606403</v>
      </c>
      <c r="AD2571" s="20">
        <f t="shared" ref="AD2571:AD2572" si="834">J2571/R2571</f>
        <v>0.004497008598</v>
      </c>
      <c r="AE2571" s="20">
        <f t="shared" si="779"/>
        <v>237.7273268</v>
      </c>
      <c r="AF2571" s="22" t="b">
        <f t="shared" si="4"/>
        <v>1</v>
      </c>
      <c r="AG2571" s="20" t="b">
        <f t="shared" si="5"/>
        <v>0</v>
      </c>
      <c r="AH2571" s="20" t="b">
        <f t="shared" si="6"/>
        <v>0</v>
      </c>
      <c r="AI2571" s="20" t="b">
        <f t="shared" si="7"/>
        <v>0</v>
      </c>
      <c r="AJ2571" s="20"/>
      <c r="AK2571" s="20"/>
      <c r="AL2571" s="20"/>
      <c r="AM2571" s="20"/>
      <c r="AN2571" s="20"/>
      <c r="AO2571" s="20"/>
      <c r="AP2571" s="20"/>
      <c r="AQ2571" s="20"/>
      <c r="AR2571" s="23"/>
      <c r="AS2571" s="23"/>
      <c r="AT2571" s="23"/>
      <c r="AU2571" s="23"/>
      <c r="AV2571" s="23"/>
    </row>
    <row r="2572" ht="15.75" customHeight="1">
      <c r="A2572" s="17" t="str">
        <f t="shared" si="1"/>
        <v>St. Kitts and Nevis-The Americas2008</v>
      </c>
      <c r="B2572" s="17" t="s">
        <v>293</v>
      </c>
      <c r="C2572" s="18" t="s">
        <v>259</v>
      </c>
      <c r="D2572" s="19" t="s">
        <v>87</v>
      </c>
      <c r="E2572" s="17">
        <v>4.7E11</v>
      </c>
      <c r="F2572" s="18">
        <v>0.042</v>
      </c>
      <c r="G2572" s="18">
        <v>603.0</v>
      </c>
      <c r="H2572" s="18">
        <v>0.087</v>
      </c>
      <c r="I2572" s="20">
        <f t="array" ref="I2572:J2572">IFNA(VLOOKUP(A2572,ENERGY!$A$2:$F$2692,{5,6},0),0)</f>
        <v>83</v>
      </c>
      <c r="J2572" s="20">
        <v>249.0</v>
      </c>
      <c r="K2572" s="20" t="str">
        <f t="array" ref="K2572:S2572">VLOOKUP(A2572,'HUMAN RESOURCES'!$A$2:$M$2692,{2,3,4,5,6,7,8,9,10},0)</f>
        <v/>
      </c>
      <c r="L2572" s="20">
        <v>0.009</v>
      </c>
      <c r="M2572" s="20"/>
      <c r="N2572" s="20"/>
      <c r="O2572" s="20"/>
      <c r="P2572" s="20"/>
      <c r="Q2572" s="20"/>
      <c r="R2572" s="20">
        <v>51110.0</v>
      </c>
      <c r="S2572" s="20">
        <v>0.318</v>
      </c>
      <c r="T2572" s="20">
        <f t="array" ref="T2572:U2572">VLOOKUP(A2572,TOURISM!$A$2:$F$2692,{3,6},0)</f>
        <v>110000000</v>
      </c>
      <c r="U2572" s="20">
        <v>1.5E7</v>
      </c>
      <c r="V2572" s="20">
        <f t="array" ref="V2572:AA2572">VLOOKUP(A2572,BUSINESS!$A$2:$J$2692,{4,5,6,7,8,9},0)</f>
        <v>0.525</v>
      </c>
      <c r="W2572" s="20">
        <v>19.0</v>
      </c>
      <c r="X2572" s="20"/>
      <c r="Y2572" s="20">
        <v>172.0</v>
      </c>
      <c r="Z2572" s="20">
        <v>0.6</v>
      </c>
      <c r="AA2572" s="20">
        <v>1.458</v>
      </c>
      <c r="AB2572" s="21">
        <f t="shared" si="706"/>
        <v>9195852.084</v>
      </c>
      <c r="AC2572" s="20">
        <f t="shared" si="833"/>
        <v>0.001623948347</v>
      </c>
      <c r="AD2572" s="20">
        <f t="shared" si="834"/>
        <v>0.00487184504</v>
      </c>
      <c r="AE2572" s="20">
        <f t="shared" si="779"/>
        <v>293.484641</v>
      </c>
      <c r="AF2572" s="22" t="b">
        <f t="shared" si="4"/>
        <v>1</v>
      </c>
      <c r="AG2572" s="20" t="b">
        <f t="shared" si="5"/>
        <v>0</v>
      </c>
      <c r="AH2572" s="20" t="b">
        <f t="shared" si="6"/>
        <v>0</v>
      </c>
      <c r="AI2572" s="20" t="b">
        <f t="shared" si="7"/>
        <v>0</v>
      </c>
      <c r="AJ2572" s="20"/>
      <c r="AK2572" s="20"/>
      <c r="AL2572" s="20"/>
      <c r="AM2572" s="20"/>
      <c r="AN2572" s="20"/>
      <c r="AO2572" s="20"/>
      <c r="AP2572" s="20"/>
      <c r="AQ2572" s="20"/>
      <c r="AR2572" s="23"/>
      <c r="AS2572" s="23"/>
      <c r="AT2572" s="23"/>
      <c r="AU2572" s="23"/>
      <c r="AV2572" s="23"/>
    </row>
    <row r="2573" ht="15.75" customHeight="1">
      <c r="A2573" s="17" t="str">
        <f t="shared" si="1"/>
        <v>St. Kitts and Nevis-The Americas2009</v>
      </c>
      <c r="B2573" s="17" t="s">
        <v>293</v>
      </c>
      <c r="C2573" s="18" t="s">
        <v>259</v>
      </c>
      <c r="D2573" s="19" t="s">
        <v>88</v>
      </c>
      <c r="E2573" s="17">
        <v>4.71E11</v>
      </c>
      <c r="F2573" s="18">
        <v>0.05</v>
      </c>
      <c r="G2573" s="18">
        <v>686.0</v>
      </c>
      <c r="H2573" s="18">
        <v>0.088</v>
      </c>
      <c r="I2573" s="20">
        <f t="array" ref="I2573:J2573">IFNA(VLOOKUP(A2573,ENERGY!$A$2:$F$2692,{5,6},0),0)</f>
        <v>0</v>
      </c>
      <c r="J2573" s="20">
        <v>0.0</v>
      </c>
      <c r="K2573" s="20" t="str">
        <f t="array" ref="K2573:S2573">VLOOKUP(A2573,'HUMAN RESOURCES'!$A$2:$M$2692,{2,3,4,5,6,7,8,9,10},0)</f>
        <v/>
      </c>
      <c r="L2573" s="20">
        <v>0.009</v>
      </c>
      <c r="M2573" s="20"/>
      <c r="N2573" s="20"/>
      <c r="O2573" s="20"/>
      <c r="P2573" s="20"/>
      <c r="Q2573" s="20"/>
      <c r="R2573" s="20">
        <v>51731.0</v>
      </c>
      <c r="S2573" s="20">
        <v>0.318</v>
      </c>
      <c r="T2573" s="20">
        <f t="array" ref="T2573:U2573">VLOOKUP(A2573,TOURISM!$A$2:$F$2692,{3,6},0)</f>
        <v>83000000</v>
      </c>
      <c r="U2573" s="20">
        <v>1.1E7</v>
      </c>
      <c r="V2573" s="20">
        <f t="array" ref="V2573:AA2573">VLOOKUP(A2573,BUSINESS!$A$2:$J$2692,{4,5,6,7,8,9},0)</f>
        <v>0.525</v>
      </c>
      <c r="W2573" s="20">
        <v>19.0</v>
      </c>
      <c r="X2573" s="20"/>
      <c r="Y2573" s="20">
        <v>155.0</v>
      </c>
      <c r="Z2573" s="20">
        <v>0.69</v>
      </c>
      <c r="AA2573" s="20">
        <v>1.459</v>
      </c>
      <c r="AB2573" s="21">
        <f t="shared" si="706"/>
        <v>9104792.098</v>
      </c>
      <c r="AC2573" s="20"/>
      <c r="AD2573" s="20"/>
      <c r="AE2573" s="20">
        <f t="shared" si="779"/>
        <v>212.6384566</v>
      </c>
      <c r="AF2573" s="22" t="b">
        <f t="shared" si="4"/>
        <v>1</v>
      </c>
      <c r="AG2573" s="20" t="b">
        <f t="shared" si="5"/>
        <v>0</v>
      </c>
      <c r="AH2573" s="20" t="b">
        <f t="shared" si="6"/>
        <v>0</v>
      </c>
      <c r="AI2573" s="20" t="b">
        <f t="shared" si="7"/>
        <v>0</v>
      </c>
      <c r="AJ2573" s="20"/>
      <c r="AK2573" s="20"/>
      <c r="AL2573" s="20"/>
      <c r="AM2573" s="20"/>
      <c r="AN2573" s="20"/>
      <c r="AO2573" s="20"/>
      <c r="AP2573" s="20"/>
      <c r="AQ2573" s="20"/>
      <c r="AR2573" s="23"/>
      <c r="AS2573" s="23"/>
      <c r="AT2573" s="23"/>
      <c r="AU2573" s="23"/>
      <c r="AV2573" s="23"/>
    </row>
    <row r="2574" ht="15.75" customHeight="1">
      <c r="A2574" s="17" t="str">
        <f t="shared" si="1"/>
        <v>St. Kitts and Nevis-The Americas2010</v>
      </c>
      <c r="B2574" s="17" t="s">
        <v>293</v>
      </c>
      <c r="C2574" s="18" t="s">
        <v>259</v>
      </c>
      <c r="D2574" s="19" t="s">
        <v>89</v>
      </c>
      <c r="E2574" s="17">
        <v>4.73E11</v>
      </c>
      <c r="F2574" s="18">
        <v>0.054</v>
      </c>
      <c r="G2574" s="18">
        <v>739.0</v>
      </c>
      <c r="H2574" s="18">
        <v>0.086</v>
      </c>
      <c r="I2574" s="20">
        <f t="array" ref="I2574:J2574">IFNA(VLOOKUP(A2574,ENERGY!$A$2:$F$2692,{5,6},0),0)</f>
        <v>79</v>
      </c>
      <c r="J2574" s="20">
        <v>235.0</v>
      </c>
      <c r="K2574" s="20" t="str">
        <f t="array" ref="K2574:S2574">VLOOKUP(A2574,'HUMAN RESOURCES'!$A$2:$M$2692,{2,3,4,5,6,7,8,9,10},0)</f>
        <v/>
      </c>
      <c r="L2574" s="20">
        <v>0.009</v>
      </c>
      <c r="M2574" s="20"/>
      <c r="N2574" s="20"/>
      <c r="O2574" s="20"/>
      <c r="P2574" s="20"/>
      <c r="Q2574" s="20"/>
      <c r="R2574" s="20">
        <v>52352.0</v>
      </c>
      <c r="S2574" s="20">
        <v>0.318</v>
      </c>
      <c r="T2574" s="20">
        <f t="array" ref="T2574:U2574">VLOOKUP(A2574,TOURISM!$A$2:$F$2692,{3,6},0)</f>
        <v>90000000</v>
      </c>
      <c r="U2574" s="20">
        <v>1.3E7</v>
      </c>
      <c r="V2574" s="20">
        <f t="array" ref="V2574:AA2574">VLOOKUP(A2574,BUSINESS!$A$2:$J$2692,{4,5,6,7,8,9},0)</f>
        <v>0.525</v>
      </c>
      <c r="W2574" s="20">
        <v>19.0</v>
      </c>
      <c r="X2574" s="20"/>
      <c r="Y2574" s="20">
        <v>155.0</v>
      </c>
      <c r="Z2574" s="20">
        <v>0.76</v>
      </c>
      <c r="AA2574" s="20">
        <v>1.528</v>
      </c>
      <c r="AB2574" s="21">
        <f t="shared" si="706"/>
        <v>9034993.888</v>
      </c>
      <c r="AC2574" s="20">
        <f>I2574/R2574</f>
        <v>0.001509015892</v>
      </c>
      <c r="AD2574" s="20">
        <f>J2574/R2574</f>
        <v>0.004488844743</v>
      </c>
      <c r="AE2574" s="20">
        <f t="shared" si="779"/>
        <v>248.3190709</v>
      </c>
      <c r="AF2574" s="22" t="b">
        <f t="shared" si="4"/>
        <v>1</v>
      </c>
      <c r="AG2574" s="20" t="b">
        <f t="shared" si="5"/>
        <v>0</v>
      </c>
      <c r="AH2574" s="20" t="b">
        <f t="shared" si="6"/>
        <v>0</v>
      </c>
      <c r="AI2574" s="20" t="b">
        <f t="shared" si="7"/>
        <v>0</v>
      </c>
      <c r="AJ2574" s="20"/>
      <c r="AK2574" s="20"/>
      <c r="AL2574" s="20"/>
      <c r="AM2574" s="20"/>
      <c r="AN2574" s="20"/>
      <c r="AO2574" s="20"/>
      <c r="AP2574" s="20"/>
      <c r="AQ2574" s="20"/>
      <c r="AR2574" s="23"/>
      <c r="AS2574" s="23"/>
      <c r="AT2574" s="23"/>
      <c r="AU2574" s="23"/>
      <c r="AV2574" s="23"/>
    </row>
    <row r="2575" ht="15.75" customHeight="1">
      <c r="A2575" s="17" t="str">
        <f t="shared" si="1"/>
        <v>St. Kitts and Nevis-The Americas2011</v>
      </c>
      <c r="B2575" s="17" t="s">
        <v>293</v>
      </c>
      <c r="C2575" s="18" t="s">
        <v>259</v>
      </c>
      <c r="D2575" s="19" t="s">
        <v>90</v>
      </c>
      <c r="E2575" s="17">
        <v>4.77E11</v>
      </c>
      <c r="F2575" s="18">
        <v>0.058</v>
      </c>
      <c r="G2575" s="18">
        <v>820.0</v>
      </c>
      <c r="H2575" s="18">
        <v>0.094</v>
      </c>
      <c r="I2575" s="20">
        <f t="array" ref="I2575:J2575">IFNA(VLOOKUP(A2575,ENERGY!$A$2:$F$2692,{5,6},0),0)</f>
        <v>0</v>
      </c>
      <c r="J2575" s="20">
        <v>0.0</v>
      </c>
      <c r="K2575" s="20" t="str">
        <f t="array" ref="K2575:S2575">VLOOKUP(A2575,'HUMAN RESOURCES'!$A$2:$M$2692,{2,3,4,5,6,7,8,9,10},0)</f>
        <v/>
      </c>
      <c r="L2575" s="20">
        <v>0.008</v>
      </c>
      <c r="M2575" s="20"/>
      <c r="N2575" s="20"/>
      <c r="O2575" s="20"/>
      <c r="P2575" s="20"/>
      <c r="Q2575" s="20"/>
      <c r="R2575" s="20">
        <v>52971.0</v>
      </c>
      <c r="S2575" s="20">
        <v>0.318</v>
      </c>
      <c r="T2575" s="20">
        <f t="array" ref="T2575:U2575">VLOOKUP(A2575,TOURISM!$A$2:$F$2692,{3,6},0)</f>
        <v>94000000</v>
      </c>
      <c r="U2575" s="20">
        <v>1.4E7</v>
      </c>
      <c r="V2575" s="20">
        <f t="array" ref="V2575:AA2575">VLOOKUP(A2575,BUSINESS!$A$2:$J$2692,{4,5,6,7,8,9},0)</f>
        <v>0.525</v>
      </c>
      <c r="W2575" s="20">
        <v>19.0</v>
      </c>
      <c r="X2575" s="20"/>
      <c r="Y2575" s="20">
        <v>203.0</v>
      </c>
      <c r="Z2575" s="20">
        <v>0.776</v>
      </c>
      <c r="AA2575" s="20">
        <v>1.454</v>
      </c>
      <c r="AB2575" s="21">
        <f t="shared" si="706"/>
        <v>9004927.224</v>
      </c>
      <c r="AC2575" s="20"/>
      <c r="AD2575" s="20"/>
      <c r="AE2575" s="20">
        <f t="shared" si="779"/>
        <v>264.2955579</v>
      </c>
      <c r="AF2575" s="22" t="b">
        <f t="shared" si="4"/>
        <v>1</v>
      </c>
      <c r="AG2575" s="20" t="b">
        <f t="shared" si="5"/>
        <v>0</v>
      </c>
      <c r="AH2575" s="20" t="b">
        <f t="shared" si="6"/>
        <v>0</v>
      </c>
      <c r="AI2575" s="20" t="b">
        <f t="shared" si="7"/>
        <v>0</v>
      </c>
      <c r="AJ2575" s="20"/>
      <c r="AK2575" s="20"/>
      <c r="AL2575" s="20"/>
      <c r="AM2575" s="20"/>
      <c r="AN2575" s="20"/>
      <c r="AO2575" s="20"/>
      <c r="AP2575" s="20"/>
      <c r="AQ2575" s="20"/>
      <c r="AR2575" s="23"/>
      <c r="AS2575" s="23"/>
      <c r="AT2575" s="23"/>
      <c r="AU2575" s="23"/>
      <c r="AV2575" s="23"/>
    </row>
    <row r="2576" ht="15.75" customHeight="1">
      <c r="A2576" s="17" t="str">
        <f t="shared" si="1"/>
        <v>St. Kitts and Nevis-The Americas2012</v>
      </c>
      <c r="B2576" s="17" t="s">
        <v>293</v>
      </c>
      <c r="C2576" s="18" t="s">
        <v>259</v>
      </c>
      <c r="D2576" s="19" t="s">
        <v>91</v>
      </c>
      <c r="E2576" s="17">
        <v>4.83E11</v>
      </c>
      <c r="F2576" s="18">
        <v>0.059</v>
      </c>
      <c r="G2576" s="18">
        <v>825.0</v>
      </c>
      <c r="H2576" s="18">
        <v>0.087</v>
      </c>
      <c r="I2576" s="20">
        <f t="array" ref="I2576:J2576">IFNA(VLOOKUP(A2576,ENERGY!$A$2:$F$2692,{5,6},0),0)</f>
        <v>79</v>
      </c>
      <c r="J2576" s="20">
        <v>235.0</v>
      </c>
      <c r="K2576" s="20" t="str">
        <f t="array" ref="K2576:S2576">VLOOKUP(A2576,'HUMAN RESOURCES'!$A$2:$M$2692,{2,3,4,5,6,7,8,9,10},0)</f>
        <v/>
      </c>
      <c r="L2576" s="20">
        <v>0.008</v>
      </c>
      <c r="M2576" s="20"/>
      <c r="N2576" s="20"/>
      <c r="O2576" s="20"/>
      <c r="P2576" s="20"/>
      <c r="Q2576" s="20"/>
      <c r="R2576" s="20">
        <v>53584.0</v>
      </c>
      <c r="S2576" s="20">
        <v>0.318</v>
      </c>
      <c r="T2576" s="20">
        <f t="array" ref="T2576:U2576">VLOOKUP(A2576,TOURISM!$A$2:$F$2692,{3,6},0)</f>
        <v>94000000</v>
      </c>
      <c r="U2576" s="20">
        <v>1.4E7</v>
      </c>
      <c r="V2576" s="20">
        <f t="array" ref="V2576:AA2576">VLOOKUP(A2576,BUSINESS!$A$2:$J$2692,{4,5,6,7,8,9},0)</f>
        <v>0.519</v>
      </c>
      <c r="W2576" s="20">
        <v>19.0</v>
      </c>
      <c r="X2576" s="20">
        <v>97.0</v>
      </c>
      <c r="Y2576" s="20">
        <v>203.0</v>
      </c>
      <c r="Z2576" s="20">
        <v>0.793</v>
      </c>
      <c r="AA2576" s="20">
        <v>1.418</v>
      </c>
      <c r="AB2576" s="21">
        <f t="shared" si="706"/>
        <v>9013884.742</v>
      </c>
      <c r="AC2576" s="20">
        <f>I2576/R2576</f>
        <v>0.001474320693</v>
      </c>
      <c r="AD2576" s="20">
        <f>J2576/R2576</f>
        <v>0.004385637504</v>
      </c>
      <c r="AE2576" s="20">
        <f t="shared" si="779"/>
        <v>261.2720215</v>
      </c>
      <c r="AF2576" s="22" t="b">
        <f t="shared" si="4"/>
        <v>1</v>
      </c>
      <c r="AG2576" s="20" t="b">
        <f t="shared" si="5"/>
        <v>0</v>
      </c>
      <c r="AH2576" s="20" t="b">
        <f t="shared" si="6"/>
        <v>0</v>
      </c>
      <c r="AI2576" s="20" t="b">
        <f t="shared" si="7"/>
        <v>0</v>
      </c>
      <c r="AJ2576" s="20"/>
      <c r="AK2576" s="20"/>
      <c r="AL2576" s="20"/>
      <c r="AM2576" s="20"/>
      <c r="AN2576" s="20"/>
      <c r="AO2576" s="20"/>
      <c r="AP2576" s="20"/>
      <c r="AQ2576" s="20"/>
      <c r="AR2576" s="23"/>
      <c r="AS2576" s="23"/>
      <c r="AT2576" s="23"/>
      <c r="AU2576" s="23"/>
      <c r="AV2576" s="23"/>
    </row>
    <row r="2577" ht="15.75" customHeight="1">
      <c r="A2577" s="17" t="str">
        <f t="shared" si="1"/>
        <v>St. Lucia-The Americas2000</v>
      </c>
      <c r="B2577" s="17" t="s">
        <v>294</v>
      </c>
      <c r="C2577" s="18" t="s">
        <v>259</v>
      </c>
      <c r="D2577" s="19" t="s">
        <v>76</v>
      </c>
      <c r="E2577" s="17">
        <v>4.83E11</v>
      </c>
      <c r="F2577" s="18">
        <v>0.056</v>
      </c>
      <c r="G2577" s="18">
        <v>272.0</v>
      </c>
      <c r="H2577" s="18">
        <v>0.131</v>
      </c>
      <c r="I2577" s="20" t="str">
        <f t="array" ref="I2577:J2577">IFNA(VLOOKUP(A2577,ENERGY!$A$2:$F$2692,{5,6},0),0)</f>
        <v/>
      </c>
      <c r="J2577" s="20"/>
      <c r="K2577" s="20">
        <f t="array" ref="K2577:S2577">VLOOKUP(A2577,'HUMAN RESOURCES'!$A$2:$M$2692,{2,3,4,5,6,7,8,9,10},0)</f>
        <v>0.02</v>
      </c>
      <c r="L2577" s="20">
        <v>0.015</v>
      </c>
      <c r="M2577" s="20">
        <v>73.0</v>
      </c>
      <c r="N2577" s="20">
        <v>70.0</v>
      </c>
      <c r="O2577" s="20">
        <v>0.322</v>
      </c>
      <c r="P2577" s="20">
        <v>0.602</v>
      </c>
      <c r="Q2577" s="20">
        <v>0.076</v>
      </c>
      <c r="R2577" s="20">
        <v>156949.0</v>
      </c>
      <c r="S2577" s="20">
        <v>0.278</v>
      </c>
      <c r="T2577" s="20">
        <f t="array" ref="T2577:U2577">VLOOKUP(A2577,TOURISM!$A$2:$F$2692,{3,6},0)</f>
        <v>281000000</v>
      </c>
      <c r="U2577" s="20">
        <v>3.3E7</v>
      </c>
      <c r="V2577" s="20" t="str">
        <f t="array" ref="V2577:AA2577">VLOOKUP(A2577,BUSINESS!$A$2:$J$2692,{4,5,6,7,8,9},0)</f>
        <v/>
      </c>
      <c r="W2577" s="20"/>
      <c r="X2577" s="20"/>
      <c r="Y2577" s="20"/>
      <c r="Z2577" s="20">
        <v>0.051</v>
      </c>
      <c r="AA2577" s="20">
        <v>0.016</v>
      </c>
      <c r="AB2577" s="21">
        <f t="shared" si="706"/>
        <v>3077432.797</v>
      </c>
      <c r="AC2577" s="20"/>
      <c r="AD2577" s="20"/>
      <c r="AE2577" s="20">
        <f t="shared" si="779"/>
        <v>210.2593836</v>
      </c>
      <c r="AF2577" s="22" t="b">
        <f t="shared" si="4"/>
        <v>1</v>
      </c>
      <c r="AG2577" s="20" t="b">
        <f t="shared" si="5"/>
        <v>0</v>
      </c>
      <c r="AH2577" s="20" t="b">
        <f t="shared" si="6"/>
        <v>0</v>
      </c>
      <c r="AI2577" s="20" t="b">
        <f t="shared" si="7"/>
        <v>0</v>
      </c>
      <c r="AJ2577" s="20"/>
      <c r="AK2577" s="20"/>
      <c r="AL2577" s="20"/>
      <c r="AM2577" s="20"/>
      <c r="AN2577" s="20"/>
      <c r="AO2577" s="20"/>
      <c r="AP2577" s="20"/>
      <c r="AQ2577" s="20"/>
      <c r="AR2577" s="23"/>
      <c r="AS2577" s="23"/>
      <c r="AT2577" s="23"/>
      <c r="AU2577" s="23"/>
      <c r="AV2577" s="23"/>
    </row>
    <row r="2578" ht="15.75" customHeight="1">
      <c r="A2578" s="17" t="str">
        <f t="shared" si="1"/>
        <v>St. Lucia-The Americas2001</v>
      </c>
      <c r="B2578" s="17" t="s">
        <v>294</v>
      </c>
      <c r="C2578" s="18" t="s">
        <v>259</v>
      </c>
      <c r="D2578" s="19" t="s">
        <v>77</v>
      </c>
      <c r="E2578" s="17">
        <v>4.86E11</v>
      </c>
      <c r="F2578" s="18">
        <v>0.062</v>
      </c>
      <c r="G2578" s="18">
        <v>278.0</v>
      </c>
      <c r="H2578" s="18">
        <v>0.13</v>
      </c>
      <c r="I2578" s="20" t="str">
        <f t="array" ref="I2578:J2578">IFNA(VLOOKUP(A2578,ENERGY!$A$2:$F$2692,{5,6},0),0)</f>
        <v/>
      </c>
      <c r="J2578" s="20"/>
      <c r="K2578" s="20">
        <f t="array" ref="K2578:S2578">VLOOKUP(A2578,'HUMAN RESOURCES'!$A$2:$M$2692,{2,3,4,5,6,7,8,9,10},0)</f>
        <v>0.019</v>
      </c>
      <c r="L2578" s="20">
        <v>0.015</v>
      </c>
      <c r="M2578" s="20">
        <v>74.0</v>
      </c>
      <c r="N2578" s="20">
        <v>70.0</v>
      </c>
      <c r="O2578" s="20">
        <v>0.315</v>
      </c>
      <c r="P2578" s="20">
        <v>0.61</v>
      </c>
      <c r="Q2578" s="20">
        <v>0.075</v>
      </c>
      <c r="R2578" s="20">
        <v>158650.0</v>
      </c>
      <c r="S2578" s="20">
        <v>0.275</v>
      </c>
      <c r="T2578" s="20">
        <f t="array" ref="T2578:U2578">VLOOKUP(A2578,TOURISM!$A$2:$F$2692,{3,6},0)</f>
        <v>233000000</v>
      </c>
      <c r="U2578" s="20">
        <v>3.2E7</v>
      </c>
      <c r="V2578" s="20" t="str">
        <f t="array" ref="V2578:AA2578">VLOOKUP(A2578,BUSINESS!$A$2:$J$2692,{4,5,6,7,8,9},0)</f>
        <v/>
      </c>
      <c r="W2578" s="20"/>
      <c r="X2578" s="20"/>
      <c r="Y2578" s="20"/>
      <c r="Z2578" s="20">
        <v>0.082</v>
      </c>
      <c r="AA2578" s="20">
        <v>0.017</v>
      </c>
      <c r="AB2578" s="21">
        <f t="shared" si="706"/>
        <v>3063346.99</v>
      </c>
      <c r="AC2578" s="20"/>
      <c r="AD2578" s="20"/>
      <c r="AE2578" s="20">
        <f t="shared" si="779"/>
        <v>201.7018594</v>
      </c>
      <c r="AF2578" s="22" t="b">
        <f t="shared" si="4"/>
        <v>1</v>
      </c>
      <c r="AG2578" s="20" t="b">
        <f t="shared" si="5"/>
        <v>0</v>
      </c>
      <c r="AH2578" s="20" t="b">
        <f t="shared" si="6"/>
        <v>0</v>
      </c>
      <c r="AI2578" s="20" t="b">
        <f t="shared" si="7"/>
        <v>0</v>
      </c>
      <c r="AJ2578" s="20"/>
      <c r="AK2578" s="20"/>
      <c r="AL2578" s="20"/>
      <c r="AM2578" s="20"/>
      <c r="AN2578" s="20"/>
      <c r="AO2578" s="20"/>
      <c r="AP2578" s="20"/>
      <c r="AQ2578" s="20"/>
      <c r="AR2578" s="23"/>
      <c r="AS2578" s="23"/>
      <c r="AT2578" s="23"/>
      <c r="AU2578" s="23"/>
      <c r="AV2578" s="23"/>
    </row>
    <row r="2579" ht="15.75" customHeight="1">
      <c r="A2579" s="17" t="str">
        <f t="shared" si="1"/>
        <v>St. Lucia-The Americas2002</v>
      </c>
      <c r="B2579" s="17" t="s">
        <v>294</v>
      </c>
      <c r="C2579" s="18" t="s">
        <v>259</v>
      </c>
      <c r="D2579" s="19" t="s">
        <v>79</v>
      </c>
      <c r="E2579" s="17">
        <v>4.9E11</v>
      </c>
      <c r="F2579" s="18">
        <v>0.064</v>
      </c>
      <c r="G2579" s="18">
        <v>289.0</v>
      </c>
      <c r="H2579" s="18">
        <v>0.126</v>
      </c>
      <c r="I2579" s="20" t="str">
        <f t="array" ref="I2579:J2579">IFNA(VLOOKUP(A2579,ENERGY!$A$2:$F$2692,{5,6},0),0)</f>
        <v/>
      </c>
      <c r="J2579" s="20">
        <v>403.0</v>
      </c>
      <c r="K2579" s="20">
        <f t="array" ref="K2579:S2579">VLOOKUP(A2579,'HUMAN RESOURCES'!$A$2:$M$2692,{2,3,4,5,6,7,8,9,10},0)</f>
        <v>0.018</v>
      </c>
      <c r="L2579" s="20">
        <v>0.015</v>
      </c>
      <c r="M2579" s="20">
        <v>74.0</v>
      </c>
      <c r="N2579" s="20">
        <v>70.0</v>
      </c>
      <c r="O2579" s="20">
        <v>0.308</v>
      </c>
      <c r="P2579" s="20">
        <v>0.619</v>
      </c>
      <c r="Q2579" s="20">
        <v>0.073</v>
      </c>
      <c r="R2579" s="20">
        <v>160217.0</v>
      </c>
      <c r="S2579" s="20">
        <v>0.263</v>
      </c>
      <c r="T2579" s="20">
        <f t="array" ref="T2579:U2579">VLOOKUP(A2579,TOURISM!$A$2:$F$2692,{3,6},0)</f>
        <v>210000000</v>
      </c>
      <c r="U2579" s="20">
        <v>3.4E7</v>
      </c>
      <c r="V2579" s="20" t="str">
        <f t="array" ref="V2579:AA2579">VLOOKUP(A2579,BUSINESS!$A$2:$J$2692,{4,5,6,7,8,9},0)</f>
        <v/>
      </c>
      <c r="W2579" s="20"/>
      <c r="X2579" s="20"/>
      <c r="Y2579" s="20"/>
      <c r="Z2579" s="20">
        <v>0.146</v>
      </c>
      <c r="AA2579" s="20">
        <v>0.089</v>
      </c>
      <c r="AB2579" s="21">
        <f t="shared" si="706"/>
        <v>3058352.11</v>
      </c>
      <c r="AC2579" s="20"/>
      <c r="AD2579" s="20">
        <f t="shared" ref="AD2579:AD2580" si="835">J2579/R2579</f>
        <v>0.002515338572</v>
      </c>
      <c r="AE2579" s="20">
        <f t="shared" si="779"/>
        <v>212.2121872</v>
      </c>
      <c r="AF2579" s="22" t="b">
        <f t="shared" si="4"/>
        <v>1</v>
      </c>
      <c r="AG2579" s="20" t="b">
        <f t="shared" si="5"/>
        <v>0</v>
      </c>
      <c r="AH2579" s="20" t="b">
        <f t="shared" si="6"/>
        <v>0</v>
      </c>
      <c r="AI2579" s="20" t="b">
        <f t="shared" si="7"/>
        <v>0</v>
      </c>
      <c r="AJ2579" s="20"/>
      <c r="AK2579" s="20"/>
      <c r="AL2579" s="20"/>
      <c r="AM2579" s="20"/>
      <c r="AN2579" s="20"/>
      <c r="AO2579" s="20"/>
      <c r="AP2579" s="20"/>
      <c r="AQ2579" s="20"/>
      <c r="AR2579" s="23"/>
      <c r="AS2579" s="23"/>
      <c r="AT2579" s="23"/>
      <c r="AU2579" s="23"/>
      <c r="AV2579" s="23"/>
    </row>
    <row r="2580" ht="15.75" customHeight="1">
      <c r="A2580" s="17" t="str">
        <f t="shared" si="1"/>
        <v>St. Lucia-The Americas2003</v>
      </c>
      <c r="B2580" s="17" t="s">
        <v>294</v>
      </c>
      <c r="C2580" s="18" t="s">
        <v>259</v>
      </c>
      <c r="D2580" s="19" t="s">
        <v>81</v>
      </c>
      <c r="E2580" s="17">
        <v>4.91E11</v>
      </c>
      <c r="F2580" s="18">
        <v>0.062</v>
      </c>
      <c r="G2580" s="18">
        <v>299.0</v>
      </c>
      <c r="H2580" s="18">
        <v>0.15</v>
      </c>
      <c r="I2580" s="20" t="str">
        <f t="array" ref="I2580:J2580">IFNA(VLOOKUP(A2580,ENERGY!$A$2:$F$2692,{5,6},0),0)</f>
        <v/>
      </c>
      <c r="J2580" s="20">
        <v>385.0</v>
      </c>
      <c r="K2580" s="20">
        <f t="array" ref="K2580:S2580">VLOOKUP(A2580,'HUMAN RESOURCES'!$A$2:$M$2692,{2,3,4,5,6,7,8,9,10},0)</f>
        <v>0.018</v>
      </c>
      <c r="L2580" s="20">
        <v>0.015</v>
      </c>
      <c r="M2580" s="20">
        <v>74.0</v>
      </c>
      <c r="N2580" s="20">
        <v>70.0</v>
      </c>
      <c r="O2580" s="20">
        <v>0.3</v>
      </c>
      <c r="P2580" s="20">
        <v>0.628</v>
      </c>
      <c r="Q2580" s="20">
        <v>0.072</v>
      </c>
      <c r="R2580" s="20">
        <v>161766.0</v>
      </c>
      <c r="S2580" s="20">
        <v>0.252</v>
      </c>
      <c r="T2580" s="20">
        <f t="array" ref="T2580:U2580">VLOOKUP(A2580,TOURISM!$A$2:$F$2692,{3,6},0)</f>
        <v>282000000</v>
      </c>
      <c r="U2580" s="20">
        <v>3.6E7</v>
      </c>
      <c r="V2580" s="20" t="str">
        <f t="array" ref="V2580:AA2580">VLOOKUP(A2580,BUSINESS!$A$2:$J$2692,{4,5,6,7,8,9},0)</f>
        <v/>
      </c>
      <c r="W2580" s="20"/>
      <c r="X2580" s="20"/>
      <c r="Y2580" s="20"/>
      <c r="Z2580" s="20">
        <v>0.21</v>
      </c>
      <c r="AA2580" s="20">
        <v>0.612</v>
      </c>
      <c r="AB2580" s="21">
        <f t="shared" si="706"/>
        <v>3035248.445</v>
      </c>
      <c r="AC2580" s="20"/>
      <c r="AD2580" s="20">
        <f t="shared" si="835"/>
        <v>0.00237998096</v>
      </c>
      <c r="AE2580" s="20">
        <f t="shared" si="779"/>
        <v>222.5436742</v>
      </c>
      <c r="AF2580" s="22" t="b">
        <f t="shared" si="4"/>
        <v>1</v>
      </c>
      <c r="AG2580" s="20" t="b">
        <f t="shared" si="5"/>
        <v>0</v>
      </c>
      <c r="AH2580" s="20" t="b">
        <f t="shared" si="6"/>
        <v>0</v>
      </c>
      <c r="AI2580" s="20" t="b">
        <f t="shared" si="7"/>
        <v>0</v>
      </c>
      <c r="AJ2580" s="20"/>
      <c r="AK2580" s="20"/>
      <c r="AL2580" s="20"/>
      <c r="AM2580" s="20"/>
      <c r="AN2580" s="20"/>
      <c r="AO2580" s="20"/>
      <c r="AP2580" s="20"/>
      <c r="AQ2580" s="20"/>
      <c r="AR2580" s="23"/>
      <c r="AS2580" s="23"/>
      <c r="AT2580" s="23"/>
      <c r="AU2580" s="23"/>
      <c r="AV2580" s="23"/>
    </row>
    <row r="2581" ht="15.75" customHeight="1">
      <c r="A2581" s="17" t="str">
        <f t="shared" si="1"/>
        <v>St. Lucia-The Americas2004</v>
      </c>
      <c r="B2581" s="17" t="s">
        <v>294</v>
      </c>
      <c r="C2581" s="18" t="s">
        <v>259</v>
      </c>
      <c r="D2581" s="19" t="s">
        <v>83</v>
      </c>
      <c r="E2581" s="17">
        <v>4.94E11</v>
      </c>
      <c r="F2581" s="18">
        <v>0.063</v>
      </c>
      <c r="G2581" s="18">
        <v>330.0</v>
      </c>
      <c r="H2581" s="18">
        <v>0.111</v>
      </c>
      <c r="I2581" s="20">
        <f t="array" ref="I2581:J2581">IFNA(VLOOKUP(A2581,ENERGY!$A$2:$F$2692,{5,6},0),0)</f>
        <v>0</v>
      </c>
      <c r="J2581" s="20">
        <v>0.0</v>
      </c>
      <c r="K2581" s="20">
        <f t="array" ref="K2581:S2581">VLOOKUP(A2581,'HUMAN RESOURCES'!$A$2:$M$2692,{2,3,4,5,6,7,8,9,10},0)</f>
        <v>0.018</v>
      </c>
      <c r="L2581" s="20">
        <v>0.015</v>
      </c>
      <c r="M2581" s="20">
        <v>75.0</v>
      </c>
      <c r="N2581" s="20">
        <v>71.0</v>
      </c>
      <c r="O2581" s="20">
        <v>0.292</v>
      </c>
      <c r="P2581" s="20">
        <v>0.636</v>
      </c>
      <c r="Q2581" s="20">
        <v>0.072</v>
      </c>
      <c r="R2581" s="20">
        <v>163460.0</v>
      </c>
      <c r="S2581" s="20">
        <v>0.241</v>
      </c>
      <c r="T2581" s="20">
        <f t="array" ref="T2581:U2581">VLOOKUP(A2581,TOURISM!$A$2:$F$2692,{3,6},0)</f>
        <v>326000000</v>
      </c>
      <c r="U2581" s="20">
        <v>3.7E7</v>
      </c>
      <c r="V2581" s="20" t="str">
        <f t="array" ref="V2581:AA2581">VLOOKUP(A2581,BUSINESS!$A$2:$J$2692,{4,5,6,7,8,9},0)</f>
        <v/>
      </c>
      <c r="W2581" s="20"/>
      <c r="X2581" s="20"/>
      <c r="Y2581" s="20"/>
      <c r="Z2581" s="20">
        <v>0.214</v>
      </c>
      <c r="AA2581" s="20">
        <v>0.618</v>
      </c>
      <c r="AB2581" s="21">
        <f t="shared" si="706"/>
        <v>3022146.091</v>
      </c>
      <c r="AC2581" s="20"/>
      <c r="AD2581" s="20"/>
      <c r="AE2581" s="20">
        <f t="shared" si="779"/>
        <v>226.3550716</v>
      </c>
      <c r="AF2581" s="22" t="b">
        <f t="shared" si="4"/>
        <v>1</v>
      </c>
      <c r="AG2581" s="20" t="b">
        <f t="shared" si="5"/>
        <v>0</v>
      </c>
      <c r="AH2581" s="20" t="b">
        <f t="shared" si="6"/>
        <v>0</v>
      </c>
      <c r="AI2581" s="20" t="b">
        <f t="shared" si="7"/>
        <v>0</v>
      </c>
      <c r="AJ2581" s="20"/>
      <c r="AK2581" s="20"/>
      <c r="AL2581" s="20"/>
      <c r="AM2581" s="20"/>
      <c r="AN2581" s="20"/>
      <c r="AO2581" s="20"/>
      <c r="AP2581" s="20"/>
      <c r="AQ2581" s="20"/>
      <c r="AR2581" s="23"/>
      <c r="AS2581" s="23"/>
      <c r="AT2581" s="23"/>
      <c r="AU2581" s="23"/>
      <c r="AV2581" s="23"/>
    </row>
    <row r="2582" ht="15.75" customHeight="1">
      <c r="A2582" s="17" t="str">
        <f t="shared" si="1"/>
        <v>St. Lucia-The Americas2005</v>
      </c>
      <c r="B2582" s="17" t="s">
        <v>294</v>
      </c>
      <c r="C2582" s="18" t="s">
        <v>259</v>
      </c>
      <c r="D2582" s="19" t="s">
        <v>84</v>
      </c>
      <c r="E2582" s="17">
        <v>5.0E11</v>
      </c>
      <c r="F2582" s="18">
        <v>0.063</v>
      </c>
      <c r="G2582" s="18">
        <v>348.0</v>
      </c>
      <c r="H2582" s="18">
        <v>0.106</v>
      </c>
      <c r="I2582" s="20" t="str">
        <f t="array" ref="I2582:J2582">IFNA(VLOOKUP(A2582,ENERGY!$A$2:$F$2692,{5,6},0),0)</f>
        <v/>
      </c>
      <c r="J2582" s="20">
        <v>396.0</v>
      </c>
      <c r="K2582" s="20">
        <f t="array" ref="K2582:S2582">VLOOKUP(A2582,'HUMAN RESOURCES'!$A$2:$M$2692,{2,3,4,5,6,7,8,9,10},0)</f>
        <v>0.017</v>
      </c>
      <c r="L2582" s="20">
        <v>0.015</v>
      </c>
      <c r="M2582" s="20">
        <v>75.0</v>
      </c>
      <c r="N2582" s="20">
        <v>71.0</v>
      </c>
      <c r="O2582" s="20">
        <v>0.285</v>
      </c>
      <c r="P2582" s="20">
        <v>0.643</v>
      </c>
      <c r="Q2582" s="20">
        <v>0.072</v>
      </c>
      <c r="R2582" s="20">
        <v>165407.0</v>
      </c>
      <c r="S2582" s="20">
        <v>0.231</v>
      </c>
      <c r="T2582" s="20">
        <f t="array" ref="T2582:U2582">VLOOKUP(A2582,TOURISM!$A$2:$F$2692,{3,6},0)</f>
        <v>382000000</v>
      </c>
      <c r="U2582" s="20">
        <v>3.9E7</v>
      </c>
      <c r="V2582" s="20">
        <f t="array" ref="V2582:AA2582">VLOOKUP(A2582,BUSINESS!$A$2:$J$2692,{4,5,6,7,8,9},0)</f>
        <v>0.357</v>
      </c>
      <c r="W2582" s="20">
        <v>20.0</v>
      </c>
      <c r="X2582" s="20"/>
      <c r="Y2582" s="20">
        <v>71.0</v>
      </c>
      <c r="Z2582" s="20">
        <v>0.216</v>
      </c>
      <c r="AA2582" s="20">
        <v>0.639</v>
      </c>
      <c r="AB2582" s="21">
        <f t="shared" si="706"/>
        <v>3022846.675</v>
      </c>
      <c r="AC2582" s="20"/>
      <c r="AD2582" s="20">
        <f>J2582/R2582</f>
        <v>0.002394094567</v>
      </c>
      <c r="AE2582" s="20">
        <f t="shared" si="779"/>
        <v>235.7820407</v>
      </c>
      <c r="AF2582" s="22" t="b">
        <f t="shared" si="4"/>
        <v>1</v>
      </c>
      <c r="AG2582" s="20" t="b">
        <f t="shared" si="5"/>
        <v>0</v>
      </c>
      <c r="AH2582" s="20" t="b">
        <f t="shared" si="6"/>
        <v>0</v>
      </c>
      <c r="AI2582" s="20" t="b">
        <f t="shared" si="7"/>
        <v>0</v>
      </c>
      <c r="AJ2582" s="20"/>
      <c r="AK2582" s="20"/>
      <c r="AL2582" s="20"/>
      <c r="AM2582" s="20"/>
      <c r="AN2582" s="20"/>
      <c r="AO2582" s="20"/>
      <c r="AP2582" s="20"/>
      <c r="AQ2582" s="20"/>
      <c r="AR2582" s="23"/>
      <c r="AS2582" s="23"/>
      <c r="AT2582" s="23"/>
      <c r="AU2582" s="23"/>
      <c r="AV2582" s="23"/>
    </row>
    <row r="2583" ht="15.75" customHeight="1">
      <c r="A2583" s="17" t="str">
        <f t="shared" si="1"/>
        <v>St. Lucia-The Americas2006</v>
      </c>
      <c r="B2583" s="17" t="s">
        <v>294</v>
      </c>
      <c r="C2583" s="18" t="s">
        <v>259</v>
      </c>
      <c r="D2583" s="19" t="s">
        <v>85</v>
      </c>
      <c r="E2583" s="17">
        <v>5.03E11</v>
      </c>
      <c r="F2583" s="18">
        <v>0.065</v>
      </c>
      <c r="G2583" s="18">
        <v>393.0</v>
      </c>
      <c r="H2583" s="18">
        <v>0.108</v>
      </c>
      <c r="I2583" s="20">
        <f t="array" ref="I2583:J2583">IFNA(VLOOKUP(A2583,ENERGY!$A$2:$F$2692,{5,6},0),0)</f>
        <v>0</v>
      </c>
      <c r="J2583" s="20">
        <v>0.0</v>
      </c>
      <c r="K2583" s="20">
        <f t="array" ref="K2583:S2583">VLOOKUP(A2583,'HUMAN RESOURCES'!$A$2:$M$2692,{2,3,4,5,6,7,8,9,10},0)</f>
        <v>0.017</v>
      </c>
      <c r="L2583" s="20">
        <v>0.015</v>
      </c>
      <c r="M2583" s="20">
        <v>76.0</v>
      </c>
      <c r="N2583" s="20">
        <v>71.0</v>
      </c>
      <c r="O2583" s="20">
        <v>0.277</v>
      </c>
      <c r="P2583" s="20">
        <v>0.649</v>
      </c>
      <c r="Q2583" s="20">
        <v>0.074</v>
      </c>
      <c r="R2583" s="20">
        <v>167658.0</v>
      </c>
      <c r="S2583" s="20">
        <v>0.221</v>
      </c>
      <c r="T2583" s="20">
        <f t="array" ref="T2583:U2583">VLOOKUP(A2583,TOURISM!$A$2:$F$2692,{3,6},0)</f>
        <v>294000000</v>
      </c>
      <c r="U2583" s="20">
        <v>3.9E7</v>
      </c>
      <c r="V2583" s="20">
        <f t="array" ref="V2583:AA2583">VLOOKUP(A2583,BUSINESS!$A$2:$J$2692,{4,5,6,7,8,9},0)</f>
        <v>0.34</v>
      </c>
      <c r="W2583" s="20">
        <v>20.0</v>
      </c>
      <c r="X2583" s="20"/>
      <c r="Y2583" s="20">
        <v>71.0</v>
      </c>
      <c r="Z2583" s="20">
        <v>0.245</v>
      </c>
      <c r="AA2583" s="20">
        <v>0.63</v>
      </c>
      <c r="AB2583" s="21">
        <f t="shared" si="706"/>
        <v>3000155.078</v>
      </c>
      <c r="AC2583" s="20"/>
      <c r="AD2583" s="20"/>
      <c r="AE2583" s="20">
        <f t="shared" si="779"/>
        <v>232.6163977</v>
      </c>
      <c r="AF2583" s="22" t="b">
        <f t="shared" si="4"/>
        <v>1</v>
      </c>
      <c r="AG2583" s="20" t="b">
        <f t="shared" si="5"/>
        <v>0</v>
      </c>
      <c r="AH2583" s="20" t="b">
        <f t="shared" si="6"/>
        <v>0</v>
      </c>
      <c r="AI2583" s="20" t="b">
        <f t="shared" si="7"/>
        <v>0</v>
      </c>
      <c r="AJ2583" s="20"/>
      <c r="AK2583" s="20"/>
      <c r="AL2583" s="20"/>
      <c r="AM2583" s="20"/>
      <c r="AN2583" s="20"/>
      <c r="AO2583" s="20"/>
      <c r="AP2583" s="20"/>
      <c r="AQ2583" s="20"/>
      <c r="AR2583" s="23"/>
      <c r="AS2583" s="23"/>
      <c r="AT2583" s="23"/>
      <c r="AU2583" s="23"/>
      <c r="AV2583" s="23"/>
    </row>
    <row r="2584" ht="15.75" customHeight="1">
      <c r="A2584" s="17" t="str">
        <f t="shared" si="1"/>
        <v>St. Lucia-The Americas2007</v>
      </c>
      <c r="B2584" s="17" t="s">
        <v>294</v>
      </c>
      <c r="C2584" s="18" t="s">
        <v>259</v>
      </c>
      <c r="D2584" s="19" t="s">
        <v>86</v>
      </c>
      <c r="E2584" s="17">
        <v>5.04E11</v>
      </c>
      <c r="F2584" s="18">
        <v>0.068</v>
      </c>
      <c r="G2584" s="18">
        <v>452.0</v>
      </c>
      <c r="H2584" s="18">
        <v>0.101</v>
      </c>
      <c r="I2584" s="20">
        <f t="array" ref="I2584:J2584">IFNA(VLOOKUP(A2584,ENERGY!$A$2:$F$2692,{5,6},0),0)</f>
        <v>120</v>
      </c>
      <c r="J2584" s="20">
        <v>356.0</v>
      </c>
      <c r="K2584" s="20">
        <f t="array" ref="K2584:S2584">VLOOKUP(A2584,'HUMAN RESOURCES'!$A$2:$M$2692,{2,3,4,5,6,7,8,9,10},0)</f>
        <v>0.017</v>
      </c>
      <c r="L2584" s="20">
        <v>0.014</v>
      </c>
      <c r="M2584" s="20">
        <v>76.0</v>
      </c>
      <c r="N2584" s="20">
        <v>71.0</v>
      </c>
      <c r="O2584" s="20">
        <v>0.27</v>
      </c>
      <c r="P2584" s="20">
        <v>0.653</v>
      </c>
      <c r="Q2584" s="20">
        <v>0.077</v>
      </c>
      <c r="R2584" s="20">
        <v>170149.0</v>
      </c>
      <c r="S2584" s="20">
        <v>0.211</v>
      </c>
      <c r="T2584" s="20">
        <f t="array" ref="T2584:U2584">VLOOKUP(A2584,TOURISM!$A$2:$F$2692,{3,6},0)</f>
        <v>302000000</v>
      </c>
      <c r="U2584" s="20">
        <v>4.2E7</v>
      </c>
      <c r="V2584" s="20">
        <f t="array" ref="V2584:AA2584">VLOOKUP(A2584,BUSINESS!$A$2:$J$2692,{4,5,6,7,8,9},0)</f>
        <v>0.34</v>
      </c>
      <c r="W2584" s="20">
        <v>20.0</v>
      </c>
      <c r="X2584" s="20"/>
      <c r="Y2584" s="20">
        <v>71.0</v>
      </c>
      <c r="Z2584" s="20">
        <v>0.279</v>
      </c>
      <c r="AA2584" s="20">
        <v>0.864</v>
      </c>
      <c r="AB2584" s="21">
        <f t="shared" si="706"/>
        <v>2962109.68</v>
      </c>
      <c r="AC2584" s="20">
        <f t="shared" ref="AC2584:AC2585" si="836">I2584/R2584</f>
        <v>0.0007052642096</v>
      </c>
      <c r="AD2584" s="20">
        <f t="shared" ref="AD2584:AD2587" si="837">J2584/R2584</f>
        <v>0.002092283822</v>
      </c>
      <c r="AE2584" s="20">
        <f t="shared" si="779"/>
        <v>246.8424734</v>
      </c>
      <c r="AF2584" s="22" t="b">
        <f t="shared" si="4"/>
        <v>1</v>
      </c>
      <c r="AG2584" s="20" t="b">
        <f t="shared" si="5"/>
        <v>0</v>
      </c>
      <c r="AH2584" s="20" t="b">
        <f t="shared" si="6"/>
        <v>0</v>
      </c>
      <c r="AI2584" s="20" t="b">
        <f t="shared" si="7"/>
        <v>0</v>
      </c>
      <c r="AJ2584" s="20"/>
      <c r="AK2584" s="20"/>
      <c r="AL2584" s="20"/>
      <c r="AM2584" s="20"/>
      <c r="AN2584" s="20"/>
      <c r="AO2584" s="20"/>
      <c r="AP2584" s="20"/>
      <c r="AQ2584" s="20"/>
      <c r="AR2584" s="23"/>
      <c r="AS2584" s="23"/>
      <c r="AT2584" s="23"/>
      <c r="AU2584" s="23"/>
      <c r="AV2584" s="23"/>
    </row>
    <row r="2585" ht="15.75" customHeight="1">
      <c r="A2585" s="17" t="str">
        <f t="shared" si="1"/>
        <v>St. Lucia-The Americas2008</v>
      </c>
      <c r="B2585" s="17" t="s">
        <v>294</v>
      </c>
      <c r="C2585" s="18" t="s">
        <v>259</v>
      </c>
      <c r="D2585" s="19" t="s">
        <v>87</v>
      </c>
      <c r="E2585" s="17">
        <v>5.07E11</v>
      </c>
      <c r="F2585" s="18">
        <v>0.075</v>
      </c>
      <c r="G2585" s="18">
        <v>503.0</v>
      </c>
      <c r="H2585" s="18">
        <v>0.101</v>
      </c>
      <c r="I2585" s="20">
        <f t="array" ref="I2585:J2585">IFNA(VLOOKUP(A2585,ENERGY!$A$2:$F$2692,{5,6},0),0)</f>
        <v>128</v>
      </c>
      <c r="J2585" s="20">
        <v>385.0</v>
      </c>
      <c r="K2585" s="20">
        <f t="array" ref="K2585:S2585">VLOOKUP(A2585,'HUMAN RESOURCES'!$A$2:$M$2692,{2,3,4,5,6,7,8,9,10},0)</f>
        <v>0.017</v>
      </c>
      <c r="L2585" s="20">
        <v>0.014</v>
      </c>
      <c r="M2585" s="20">
        <v>77.0</v>
      </c>
      <c r="N2585" s="20">
        <v>71.0</v>
      </c>
      <c r="O2585" s="20">
        <v>0.264</v>
      </c>
      <c r="P2585" s="20">
        <v>0.656</v>
      </c>
      <c r="Q2585" s="20">
        <v>0.08</v>
      </c>
      <c r="R2585" s="20">
        <v>172734.0</v>
      </c>
      <c r="S2585" s="20">
        <v>0.201</v>
      </c>
      <c r="T2585" s="20">
        <f t="array" ref="T2585:U2585">VLOOKUP(A2585,TOURISM!$A$2:$F$2692,{3,6},0)</f>
        <v>311000000</v>
      </c>
      <c r="U2585" s="20">
        <v>4.5E7</v>
      </c>
      <c r="V2585" s="20">
        <f t="array" ref="V2585:AA2585">VLOOKUP(A2585,BUSINESS!$A$2:$J$2692,{4,5,6,7,8,9},0)</f>
        <v>0.34</v>
      </c>
      <c r="W2585" s="20">
        <v>20.0</v>
      </c>
      <c r="X2585" s="20"/>
      <c r="Y2585" s="20">
        <v>61.0</v>
      </c>
      <c r="Z2585" s="20">
        <v>0.32</v>
      </c>
      <c r="AA2585" s="20">
        <v>1.013</v>
      </c>
      <c r="AB2585" s="21">
        <f t="shared" si="706"/>
        <v>2935148.842</v>
      </c>
      <c r="AC2585" s="20">
        <f t="shared" si="836"/>
        <v>0.0007410237707</v>
      </c>
      <c r="AD2585" s="20">
        <f t="shared" si="837"/>
        <v>0.00222886056</v>
      </c>
      <c r="AE2585" s="20">
        <f t="shared" si="779"/>
        <v>260.5161694</v>
      </c>
      <c r="AF2585" s="22" t="b">
        <f t="shared" si="4"/>
        <v>1</v>
      </c>
      <c r="AG2585" s="20" t="b">
        <f t="shared" si="5"/>
        <v>0</v>
      </c>
      <c r="AH2585" s="20" t="b">
        <f t="shared" si="6"/>
        <v>0</v>
      </c>
      <c r="AI2585" s="20" t="b">
        <f t="shared" si="7"/>
        <v>0</v>
      </c>
      <c r="AJ2585" s="20"/>
      <c r="AK2585" s="20"/>
      <c r="AL2585" s="20"/>
      <c r="AM2585" s="20"/>
      <c r="AN2585" s="20"/>
      <c r="AO2585" s="20"/>
      <c r="AP2585" s="20"/>
      <c r="AQ2585" s="20"/>
      <c r="AR2585" s="23"/>
      <c r="AS2585" s="23"/>
      <c r="AT2585" s="23"/>
      <c r="AU2585" s="23"/>
      <c r="AV2585" s="23"/>
    </row>
    <row r="2586" ht="15.75" customHeight="1">
      <c r="A2586" s="17" t="str">
        <f t="shared" si="1"/>
        <v>St. Lucia-The Americas2009</v>
      </c>
      <c r="B2586" s="17" t="s">
        <v>294</v>
      </c>
      <c r="C2586" s="18" t="s">
        <v>259</v>
      </c>
      <c r="D2586" s="19" t="s">
        <v>88</v>
      </c>
      <c r="E2586" s="17">
        <v>5.09E11</v>
      </c>
      <c r="F2586" s="18">
        <v>0.081</v>
      </c>
      <c r="G2586" s="18">
        <v>537.0</v>
      </c>
      <c r="H2586" s="18">
        <v>0.106</v>
      </c>
      <c r="I2586" s="20" t="str">
        <f t="array" ref="I2586:J2586">IFNA(VLOOKUP(A2586,ENERGY!$A$2:$F$2692,{5,6},0),0)</f>
        <v/>
      </c>
      <c r="J2586" s="20">
        <v>326.0</v>
      </c>
      <c r="K2586" s="20">
        <f t="array" ref="K2586:S2586">VLOOKUP(A2586,'HUMAN RESOURCES'!$A$2:$M$2692,{2,3,4,5,6,7,8,9,10},0)</f>
        <v>0.017</v>
      </c>
      <c r="L2586" s="20">
        <v>0.014</v>
      </c>
      <c r="M2586" s="20">
        <v>77.0</v>
      </c>
      <c r="N2586" s="20">
        <v>72.0</v>
      </c>
      <c r="O2586" s="20">
        <v>0.258</v>
      </c>
      <c r="P2586" s="20">
        <v>0.66</v>
      </c>
      <c r="Q2586" s="20">
        <v>0.083</v>
      </c>
      <c r="R2586" s="20">
        <v>175200.0</v>
      </c>
      <c r="S2586" s="20">
        <v>0.192</v>
      </c>
      <c r="T2586" s="20">
        <f t="array" ref="T2586:U2586">VLOOKUP(A2586,TOURISM!$A$2:$F$2692,{3,6},0)</f>
        <v>296000000</v>
      </c>
      <c r="U2586" s="20">
        <v>4.7E7</v>
      </c>
      <c r="V2586" s="20">
        <f t="array" ref="V2586:AA2586">VLOOKUP(A2586,BUSINESS!$A$2:$J$2692,{4,5,6,7,8,9},0)</f>
        <v>0.344</v>
      </c>
      <c r="W2586" s="20">
        <v>14.0</v>
      </c>
      <c r="X2586" s="20"/>
      <c r="Y2586" s="20">
        <v>92.0</v>
      </c>
      <c r="Z2586" s="20">
        <v>0.36</v>
      </c>
      <c r="AA2586" s="20">
        <v>1.083</v>
      </c>
      <c r="AB2586" s="21">
        <f t="shared" si="706"/>
        <v>2905251.142</v>
      </c>
      <c r="AC2586" s="20"/>
      <c r="AD2586" s="20">
        <f t="shared" si="837"/>
        <v>0.001860730594</v>
      </c>
      <c r="AE2586" s="20">
        <f t="shared" si="779"/>
        <v>268.2648402</v>
      </c>
      <c r="AF2586" s="22" t="b">
        <f t="shared" si="4"/>
        <v>1</v>
      </c>
      <c r="AG2586" s="20" t="b">
        <f t="shared" si="5"/>
        <v>0</v>
      </c>
      <c r="AH2586" s="20" t="b">
        <f t="shared" si="6"/>
        <v>0</v>
      </c>
      <c r="AI2586" s="20" t="b">
        <f t="shared" si="7"/>
        <v>0</v>
      </c>
      <c r="AJ2586" s="20"/>
      <c r="AK2586" s="20"/>
      <c r="AL2586" s="20"/>
      <c r="AM2586" s="20"/>
      <c r="AN2586" s="20"/>
      <c r="AO2586" s="20"/>
      <c r="AP2586" s="20"/>
      <c r="AQ2586" s="20"/>
      <c r="AR2586" s="23"/>
      <c r="AS2586" s="23"/>
      <c r="AT2586" s="23"/>
      <c r="AU2586" s="23"/>
      <c r="AV2586" s="23"/>
    </row>
    <row r="2587" ht="15.75" customHeight="1">
      <c r="A2587" s="17" t="str">
        <f t="shared" si="1"/>
        <v>St. Lucia-The Americas2010</v>
      </c>
      <c r="B2587" s="17" t="s">
        <v>294</v>
      </c>
      <c r="C2587" s="18" t="s">
        <v>259</v>
      </c>
      <c r="D2587" s="19" t="s">
        <v>89</v>
      </c>
      <c r="E2587" s="17">
        <v>5.1E11</v>
      </c>
      <c r="F2587" s="18">
        <v>0.078</v>
      </c>
      <c r="G2587" s="18">
        <v>525.0</v>
      </c>
      <c r="H2587" s="18">
        <v>0.106</v>
      </c>
      <c r="I2587" s="20">
        <f t="array" ref="I2587:J2587">IFNA(VLOOKUP(A2587,ENERGY!$A$2:$F$2692,{5,6},0),0)</f>
        <v>123</v>
      </c>
      <c r="J2587" s="20">
        <v>367.0</v>
      </c>
      <c r="K2587" s="20">
        <f t="array" ref="K2587:S2587">VLOOKUP(A2587,'HUMAN RESOURCES'!$A$2:$M$2692,{2,3,4,5,6,7,8,9,10},0)</f>
        <v>0.016</v>
      </c>
      <c r="L2587" s="20">
        <v>0.014</v>
      </c>
      <c r="M2587" s="20">
        <v>77.0</v>
      </c>
      <c r="N2587" s="20">
        <v>72.0</v>
      </c>
      <c r="O2587" s="20">
        <v>0.253</v>
      </c>
      <c r="P2587" s="20">
        <v>0.663</v>
      </c>
      <c r="Q2587" s="20">
        <v>0.085</v>
      </c>
      <c r="R2587" s="20">
        <v>177397.0</v>
      </c>
      <c r="S2587" s="20">
        <v>0.185</v>
      </c>
      <c r="T2587" s="20">
        <f t="array" ref="T2587:U2587">VLOOKUP(A2587,TOURISM!$A$2:$F$2692,{3,6},0)</f>
        <v>309000000</v>
      </c>
      <c r="U2587" s="20">
        <v>4.8E7</v>
      </c>
      <c r="V2587" s="20">
        <f t="array" ref="V2587:AA2587">VLOOKUP(A2587,BUSINESS!$A$2:$J$2692,{4,5,6,7,8,9},0)</f>
        <v>0.34</v>
      </c>
      <c r="W2587" s="20">
        <v>14.0</v>
      </c>
      <c r="X2587" s="20"/>
      <c r="Y2587" s="20">
        <v>92.0</v>
      </c>
      <c r="Z2587" s="20">
        <v>0.433</v>
      </c>
      <c r="AA2587" s="20">
        <v>1.117</v>
      </c>
      <c r="AB2587" s="21">
        <f t="shared" si="706"/>
        <v>2874907.693</v>
      </c>
      <c r="AC2587" s="20">
        <f>I2587/R2587</f>
        <v>0.0006933600906</v>
      </c>
      <c r="AD2587" s="20">
        <f t="shared" si="837"/>
        <v>0.002068806124</v>
      </c>
      <c r="AE2587" s="20">
        <f t="shared" si="779"/>
        <v>270.5795476</v>
      </c>
      <c r="AF2587" s="22" t="b">
        <f t="shared" si="4"/>
        <v>1</v>
      </c>
      <c r="AG2587" s="20" t="b">
        <f t="shared" si="5"/>
        <v>0</v>
      </c>
      <c r="AH2587" s="20" t="b">
        <f t="shared" si="6"/>
        <v>0</v>
      </c>
      <c r="AI2587" s="20" t="b">
        <f t="shared" si="7"/>
        <v>0</v>
      </c>
      <c r="AJ2587" s="20"/>
      <c r="AK2587" s="20"/>
      <c r="AL2587" s="20"/>
      <c r="AM2587" s="20"/>
      <c r="AN2587" s="20"/>
      <c r="AO2587" s="20"/>
      <c r="AP2587" s="20"/>
      <c r="AQ2587" s="20"/>
      <c r="AR2587" s="23"/>
      <c r="AS2587" s="23"/>
      <c r="AT2587" s="23"/>
      <c r="AU2587" s="23"/>
      <c r="AV2587" s="23"/>
    </row>
    <row r="2588" ht="15.75" customHeight="1">
      <c r="A2588" s="17" t="str">
        <f t="shared" si="1"/>
        <v>St. Lucia-The Americas2011</v>
      </c>
      <c r="B2588" s="17" t="s">
        <v>294</v>
      </c>
      <c r="C2588" s="18" t="s">
        <v>259</v>
      </c>
      <c r="D2588" s="19" t="s">
        <v>90</v>
      </c>
      <c r="E2588" s="17">
        <v>5.13E11</v>
      </c>
      <c r="F2588" s="18">
        <v>0.076</v>
      </c>
      <c r="G2588" s="18">
        <v>513.0</v>
      </c>
      <c r="H2588" s="18">
        <v>0.1</v>
      </c>
      <c r="I2588" s="20">
        <f t="array" ref="I2588:J2588">IFNA(VLOOKUP(A2588,ENERGY!$A$2:$F$2692,{5,6},0),0)</f>
        <v>0</v>
      </c>
      <c r="J2588" s="20">
        <v>0.0</v>
      </c>
      <c r="K2588" s="20">
        <f t="array" ref="K2588:S2588">VLOOKUP(A2588,'HUMAN RESOURCES'!$A$2:$M$2692,{2,3,4,5,6,7,8,9,10},0)</f>
        <v>0.016</v>
      </c>
      <c r="L2588" s="20">
        <v>0.013</v>
      </c>
      <c r="M2588" s="20">
        <v>77.0</v>
      </c>
      <c r="N2588" s="20">
        <v>72.0</v>
      </c>
      <c r="O2588" s="20">
        <v>0.248</v>
      </c>
      <c r="P2588" s="20">
        <v>0.666</v>
      </c>
      <c r="Q2588" s="20">
        <v>0.086</v>
      </c>
      <c r="R2588" s="20">
        <v>179271.0</v>
      </c>
      <c r="S2588" s="20">
        <v>0.185</v>
      </c>
      <c r="T2588" s="20">
        <f t="array" ref="T2588:U2588">VLOOKUP(A2588,TOURISM!$A$2:$F$2692,{3,6},0)</f>
        <v>321000000</v>
      </c>
      <c r="U2588" s="20">
        <v>4.8E7</v>
      </c>
      <c r="V2588" s="20">
        <f t="array" ref="V2588:AA2588">VLOOKUP(A2588,BUSINESS!$A$2:$J$2692,{4,5,6,7,8,9},0)</f>
        <v>0.344</v>
      </c>
      <c r="W2588" s="20">
        <v>15.0</v>
      </c>
      <c r="X2588" s="20"/>
      <c r="Y2588" s="20">
        <v>92.0</v>
      </c>
      <c r="Z2588" s="20">
        <v>0.45</v>
      </c>
      <c r="AA2588" s="20">
        <v>1.208</v>
      </c>
      <c r="AB2588" s="21">
        <f t="shared" si="706"/>
        <v>2861589.437</v>
      </c>
      <c r="AC2588" s="20"/>
      <c r="AD2588" s="20"/>
      <c r="AE2588" s="20">
        <f t="shared" si="779"/>
        <v>267.7510585</v>
      </c>
      <c r="AF2588" s="22" t="b">
        <f t="shared" si="4"/>
        <v>1</v>
      </c>
      <c r="AG2588" s="20" t="b">
        <f t="shared" si="5"/>
        <v>0</v>
      </c>
      <c r="AH2588" s="20" t="b">
        <f t="shared" si="6"/>
        <v>0</v>
      </c>
      <c r="AI2588" s="20" t="b">
        <f t="shared" si="7"/>
        <v>0</v>
      </c>
      <c r="AJ2588" s="20"/>
      <c r="AK2588" s="20"/>
      <c r="AL2588" s="20"/>
      <c r="AM2588" s="20"/>
      <c r="AN2588" s="20"/>
      <c r="AO2588" s="20"/>
      <c r="AP2588" s="20"/>
      <c r="AQ2588" s="20"/>
      <c r="AR2588" s="23"/>
      <c r="AS2588" s="23"/>
      <c r="AT2588" s="23"/>
      <c r="AU2588" s="23"/>
      <c r="AV2588" s="23"/>
    </row>
    <row r="2589" ht="15.75" customHeight="1">
      <c r="A2589" s="17" t="str">
        <f t="shared" si="1"/>
        <v>St. Lucia-The Americas2012</v>
      </c>
      <c r="B2589" s="17" t="s">
        <v>294</v>
      </c>
      <c r="C2589" s="18" t="s">
        <v>259</v>
      </c>
      <c r="D2589" s="19" t="s">
        <v>91</v>
      </c>
      <c r="E2589" s="17">
        <v>5.16E11</v>
      </c>
      <c r="F2589" s="18">
        <v>0.085</v>
      </c>
      <c r="G2589" s="18">
        <v>556.0</v>
      </c>
      <c r="H2589" s="18">
        <v>0.095</v>
      </c>
      <c r="I2589" s="20">
        <f t="array" ref="I2589:J2589">IFNA(VLOOKUP(A2589,ENERGY!$A$2:$F$2692,{5,6},0),0)</f>
        <v>119</v>
      </c>
      <c r="J2589" s="20">
        <v>367.0</v>
      </c>
      <c r="K2589" s="20">
        <f t="array" ref="K2589:S2589">VLOOKUP(A2589,'HUMAN RESOURCES'!$A$2:$M$2692,{2,3,4,5,6,7,8,9,10},0)</f>
        <v>0.016</v>
      </c>
      <c r="L2589" s="20">
        <v>0.013</v>
      </c>
      <c r="M2589" s="20">
        <v>77.0</v>
      </c>
      <c r="N2589" s="20">
        <v>72.0</v>
      </c>
      <c r="O2589" s="20">
        <v>0.243</v>
      </c>
      <c r="P2589" s="20">
        <v>0.67</v>
      </c>
      <c r="Q2589" s="20">
        <v>0.087</v>
      </c>
      <c r="R2589" s="20">
        <v>180870.0</v>
      </c>
      <c r="S2589" s="20">
        <v>0.185</v>
      </c>
      <c r="T2589" s="20">
        <f t="array" ref="T2589:U2589">VLOOKUP(A2589,TOURISM!$A$2:$F$2692,{3,6},0)</f>
        <v>335000000</v>
      </c>
      <c r="U2589" s="20">
        <v>4.9E7</v>
      </c>
      <c r="V2589" s="20">
        <f t="array" ref="V2589:AA2589">VLOOKUP(A2589,BUSINESS!$A$2:$J$2692,{4,5,6,7,8,9},0)</f>
        <v>0.346</v>
      </c>
      <c r="W2589" s="20">
        <v>15.0</v>
      </c>
      <c r="X2589" s="20">
        <v>59.0</v>
      </c>
      <c r="Y2589" s="20">
        <v>92.0</v>
      </c>
      <c r="Z2589" s="20">
        <v>0.348</v>
      </c>
      <c r="AA2589" s="20">
        <v>1.194</v>
      </c>
      <c r="AB2589" s="21">
        <f t="shared" si="706"/>
        <v>2852877.758</v>
      </c>
      <c r="AC2589" s="20">
        <f>I2589/R2589</f>
        <v>0.0006579311107</v>
      </c>
      <c r="AD2589" s="20">
        <f>J2589/R2589</f>
        <v>0.002029081661</v>
      </c>
      <c r="AE2589" s="20">
        <f t="shared" si="779"/>
        <v>270.9128103</v>
      </c>
      <c r="AF2589" s="22" t="b">
        <f t="shared" si="4"/>
        <v>1</v>
      </c>
      <c r="AG2589" s="20" t="b">
        <f t="shared" si="5"/>
        <v>0</v>
      </c>
      <c r="AH2589" s="20" t="b">
        <f t="shared" si="6"/>
        <v>0</v>
      </c>
      <c r="AI2589" s="20" t="b">
        <f t="shared" si="7"/>
        <v>0</v>
      </c>
      <c r="AJ2589" s="20"/>
      <c r="AK2589" s="20"/>
      <c r="AL2589" s="20"/>
      <c r="AM2589" s="20"/>
      <c r="AN2589" s="20"/>
      <c r="AO2589" s="20"/>
      <c r="AP2589" s="20"/>
      <c r="AQ2589" s="20"/>
      <c r="AR2589" s="23"/>
      <c r="AS2589" s="23"/>
      <c r="AT2589" s="23"/>
      <c r="AU2589" s="23"/>
      <c r="AV2589" s="23"/>
    </row>
    <row r="2590" ht="15.75" customHeight="1">
      <c r="A2590" s="17" t="str">
        <f t="shared" si="1"/>
        <v>St. Martin (French part)-The Americas2000</v>
      </c>
      <c r="B2590" s="17" t="s">
        <v>295</v>
      </c>
      <c r="C2590" s="18" t="s">
        <v>259</v>
      </c>
      <c r="D2590" s="19" t="s">
        <v>76</v>
      </c>
      <c r="E2590" s="17">
        <v>5.2E11</v>
      </c>
      <c r="F2590" s="18"/>
      <c r="G2590" s="18"/>
      <c r="H2590" s="18"/>
      <c r="I2590" s="20" t="str">
        <f t="array" ref="I2590:J2590">IFNA(VLOOKUP(A2590,ENERGY!$A$2:$F$2692,{5,6},0),0)</f>
        <v/>
      </c>
      <c r="J2590" s="20"/>
      <c r="K2590" s="20">
        <f t="array" ref="K2590:S2590">VLOOKUP(A2590,'HUMAN RESOURCES'!$A$2:$M$2692,{2,3,4,5,6,7,8,9,10},0)</f>
        <v>0.017</v>
      </c>
      <c r="L2590" s="20"/>
      <c r="M2590" s="20">
        <v>80.0</v>
      </c>
      <c r="N2590" s="20">
        <v>74.0</v>
      </c>
      <c r="O2590" s="20"/>
      <c r="P2590" s="20"/>
      <c r="Q2590" s="20"/>
      <c r="R2590" s="20">
        <v>28384.0</v>
      </c>
      <c r="S2590" s="20"/>
      <c r="T2590" s="20" t="str">
        <f t="array" ref="T2590:U2590">VLOOKUP(A2590,TOURISM!$A$2:$F$2692,{3,6},0)</f>
        <v/>
      </c>
      <c r="U2590" s="20"/>
      <c r="V2590" s="20" t="str">
        <f t="array" ref="V2590:AA2590">VLOOKUP(A2590,BUSINESS!$A$2:$J$2692,{4,5,6,7,8,9},0)</f>
        <v/>
      </c>
      <c r="W2590" s="20"/>
      <c r="X2590" s="20"/>
      <c r="Y2590" s="20"/>
      <c r="Z2590" s="20"/>
      <c r="AA2590" s="20"/>
      <c r="AB2590" s="21">
        <f t="shared" si="706"/>
        <v>18320180.38</v>
      </c>
      <c r="AC2590" s="20"/>
      <c r="AD2590" s="20"/>
      <c r="AE2590" s="20"/>
      <c r="AF2590" s="22" t="b">
        <f t="shared" si="4"/>
        <v>1</v>
      </c>
      <c r="AG2590" s="20" t="b">
        <f t="shared" si="5"/>
        <v>0</v>
      </c>
      <c r="AH2590" s="20" t="b">
        <f t="shared" si="6"/>
        <v>0</v>
      </c>
      <c r="AI2590" s="20" t="b">
        <f t="shared" si="7"/>
        <v>0</v>
      </c>
      <c r="AJ2590" s="20"/>
      <c r="AK2590" s="20"/>
      <c r="AL2590" s="20"/>
      <c r="AM2590" s="20"/>
      <c r="AN2590" s="20"/>
      <c r="AO2590" s="20"/>
      <c r="AP2590" s="20"/>
      <c r="AQ2590" s="20"/>
      <c r="AR2590" s="23"/>
      <c r="AS2590" s="23"/>
      <c r="AT2590" s="23"/>
      <c r="AU2590" s="23"/>
      <c r="AV2590" s="23"/>
    </row>
    <row r="2591" ht="15.75" customHeight="1">
      <c r="A2591" s="17" t="str">
        <f t="shared" si="1"/>
        <v>St. Martin (French part)-The Americas2001</v>
      </c>
      <c r="B2591" s="17" t="s">
        <v>295</v>
      </c>
      <c r="C2591" s="18" t="s">
        <v>259</v>
      </c>
      <c r="D2591" s="19" t="s">
        <v>77</v>
      </c>
      <c r="E2591" s="17">
        <v>5.24E11</v>
      </c>
      <c r="F2591" s="18"/>
      <c r="G2591" s="18"/>
      <c r="H2591" s="18"/>
      <c r="I2591" s="20" t="str">
        <f t="array" ref="I2591:J2591">IFNA(VLOOKUP(A2591,ENERGY!$A$2:$F$2692,{5,6},0),0)</f>
        <v/>
      </c>
      <c r="J2591" s="20"/>
      <c r="K2591" s="20">
        <f t="array" ref="K2591:S2591">VLOOKUP(A2591,'HUMAN RESOURCES'!$A$2:$M$2692,{2,3,4,5,6,7,8,9,10},0)</f>
        <v>0.017</v>
      </c>
      <c r="L2591" s="20"/>
      <c r="M2591" s="20">
        <v>81.0</v>
      </c>
      <c r="N2591" s="20">
        <v>74.0</v>
      </c>
      <c r="O2591" s="20"/>
      <c r="P2591" s="20"/>
      <c r="Q2591" s="20"/>
      <c r="R2591" s="20">
        <v>27782.0</v>
      </c>
      <c r="S2591" s="20"/>
      <c r="T2591" s="20" t="str">
        <f t="array" ref="T2591:U2591">VLOOKUP(A2591,TOURISM!$A$2:$F$2692,{3,6},0)</f>
        <v/>
      </c>
      <c r="U2591" s="20"/>
      <c r="V2591" s="20" t="str">
        <f t="array" ref="V2591:AA2591">VLOOKUP(A2591,BUSINESS!$A$2:$J$2692,{4,5,6,7,8,9},0)</f>
        <v/>
      </c>
      <c r="W2591" s="20"/>
      <c r="X2591" s="20"/>
      <c r="Y2591" s="20"/>
      <c r="Z2591" s="20"/>
      <c r="AA2591" s="20"/>
      <c r="AB2591" s="21">
        <f t="shared" si="706"/>
        <v>18861133.11</v>
      </c>
      <c r="AC2591" s="20"/>
      <c r="AD2591" s="20"/>
      <c r="AE2591" s="20"/>
      <c r="AF2591" s="22" t="b">
        <f t="shared" si="4"/>
        <v>1</v>
      </c>
      <c r="AG2591" s="20" t="b">
        <f t="shared" si="5"/>
        <v>0</v>
      </c>
      <c r="AH2591" s="20" t="b">
        <f t="shared" si="6"/>
        <v>0</v>
      </c>
      <c r="AI2591" s="20" t="b">
        <f t="shared" si="7"/>
        <v>0</v>
      </c>
      <c r="AJ2591" s="20"/>
      <c r="AK2591" s="20"/>
      <c r="AL2591" s="20"/>
      <c r="AM2591" s="20"/>
      <c r="AN2591" s="20"/>
      <c r="AO2591" s="20"/>
      <c r="AP2591" s="20"/>
      <c r="AQ2591" s="20"/>
      <c r="AR2591" s="23"/>
      <c r="AS2591" s="23"/>
      <c r="AT2591" s="23"/>
      <c r="AU2591" s="23"/>
      <c r="AV2591" s="23"/>
    </row>
    <row r="2592" ht="15.75" customHeight="1">
      <c r="A2592" s="17" t="str">
        <f t="shared" si="1"/>
        <v>St. Martin (French part)-The Americas2002</v>
      </c>
      <c r="B2592" s="17" t="s">
        <v>295</v>
      </c>
      <c r="C2592" s="18" t="s">
        <v>259</v>
      </c>
      <c r="D2592" s="19" t="s">
        <v>79</v>
      </c>
      <c r="E2592" s="17">
        <v>5.24E11</v>
      </c>
      <c r="F2592" s="18"/>
      <c r="G2592" s="18"/>
      <c r="H2592" s="18"/>
      <c r="I2592" s="20" t="str">
        <f t="array" ref="I2592:J2592">IFNA(VLOOKUP(A2592,ENERGY!$A$2:$F$2692,{5,6},0),0)</f>
        <v/>
      </c>
      <c r="J2592" s="20"/>
      <c r="K2592" s="20">
        <f t="array" ref="K2592:S2592">VLOOKUP(A2592,'HUMAN RESOURCES'!$A$2:$M$2692,{2,3,4,5,6,7,8,9,10},0)</f>
        <v>0.017</v>
      </c>
      <c r="L2592" s="20"/>
      <c r="M2592" s="20">
        <v>81.0</v>
      </c>
      <c r="N2592" s="20">
        <v>74.0</v>
      </c>
      <c r="O2592" s="20"/>
      <c r="P2592" s="20"/>
      <c r="Q2592" s="20"/>
      <c r="R2592" s="20">
        <v>27450.0</v>
      </c>
      <c r="S2592" s="20"/>
      <c r="T2592" s="20" t="str">
        <f t="array" ref="T2592:U2592">VLOOKUP(A2592,TOURISM!$A$2:$F$2692,{3,6},0)</f>
        <v/>
      </c>
      <c r="U2592" s="20"/>
      <c r="V2592" s="20" t="str">
        <f t="array" ref="V2592:AA2592">VLOOKUP(A2592,BUSINESS!$A$2:$J$2692,{4,5,6,7,8,9},0)</f>
        <v/>
      </c>
      <c r="W2592" s="20"/>
      <c r="X2592" s="20"/>
      <c r="Y2592" s="20"/>
      <c r="Z2592" s="20"/>
      <c r="AA2592" s="20"/>
      <c r="AB2592" s="21">
        <f t="shared" si="706"/>
        <v>19089253.19</v>
      </c>
      <c r="AC2592" s="20"/>
      <c r="AD2592" s="20"/>
      <c r="AE2592" s="20"/>
      <c r="AF2592" s="22" t="b">
        <f t="shared" si="4"/>
        <v>1</v>
      </c>
      <c r="AG2592" s="20" t="b">
        <f t="shared" si="5"/>
        <v>0</v>
      </c>
      <c r="AH2592" s="20" t="b">
        <f t="shared" si="6"/>
        <v>0</v>
      </c>
      <c r="AI2592" s="20" t="b">
        <f t="shared" si="7"/>
        <v>0</v>
      </c>
      <c r="AJ2592" s="20"/>
      <c r="AK2592" s="20"/>
      <c r="AL2592" s="20"/>
      <c r="AM2592" s="20"/>
      <c r="AN2592" s="20"/>
      <c r="AO2592" s="20"/>
      <c r="AP2592" s="20"/>
      <c r="AQ2592" s="20"/>
      <c r="AR2592" s="23"/>
      <c r="AS2592" s="23"/>
      <c r="AT2592" s="23"/>
      <c r="AU2592" s="23"/>
      <c r="AV2592" s="23"/>
    </row>
    <row r="2593" ht="15.75" customHeight="1">
      <c r="A2593" s="17" t="str">
        <f t="shared" si="1"/>
        <v>St. Martin (French part)-The Americas2003</v>
      </c>
      <c r="B2593" s="17" t="s">
        <v>295</v>
      </c>
      <c r="C2593" s="18" t="s">
        <v>259</v>
      </c>
      <c r="D2593" s="19" t="s">
        <v>81</v>
      </c>
      <c r="E2593" s="17">
        <v>5.24E11</v>
      </c>
      <c r="F2593" s="18"/>
      <c r="G2593" s="18"/>
      <c r="H2593" s="18"/>
      <c r="I2593" s="20" t="str">
        <f t="array" ref="I2593:J2593">IFNA(VLOOKUP(A2593,ENERGY!$A$2:$F$2692,{5,6},0),0)</f>
        <v/>
      </c>
      <c r="J2593" s="20"/>
      <c r="K2593" s="20">
        <f t="array" ref="K2593:S2593">VLOOKUP(A2593,'HUMAN RESOURCES'!$A$2:$M$2692,{2,3,4,5,6,7,8,9,10},0)</f>
        <v>0.017</v>
      </c>
      <c r="L2593" s="20"/>
      <c r="M2593" s="20">
        <v>81.0</v>
      </c>
      <c r="N2593" s="20">
        <v>74.0</v>
      </c>
      <c r="O2593" s="20"/>
      <c r="P2593" s="20"/>
      <c r="Q2593" s="20"/>
      <c r="R2593" s="20">
        <v>27363.0</v>
      </c>
      <c r="S2593" s="20"/>
      <c r="T2593" s="20" t="str">
        <f t="array" ref="T2593:U2593">VLOOKUP(A2593,TOURISM!$A$2:$F$2692,{3,6},0)</f>
        <v/>
      </c>
      <c r="U2593" s="20"/>
      <c r="V2593" s="20" t="str">
        <f t="array" ref="V2593:AA2593">VLOOKUP(A2593,BUSINESS!$A$2:$J$2692,{4,5,6,7,8,9},0)</f>
        <v/>
      </c>
      <c r="W2593" s="20"/>
      <c r="X2593" s="20"/>
      <c r="Y2593" s="20"/>
      <c r="Z2593" s="20"/>
      <c r="AA2593" s="20"/>
      <c r="AB2593" s="21">
        <f t="shared" si="706"/>
        <v>19149947.01</v>
      </c>
      <c r="AC2593" s="20"/>
      <c r="AD2593" s="20"/>
      <c r="AE2593" s="20"/>
      <c r="AF2593" s="22" t="b">
        <f t="shared" si="4"/>
        <v>1</v>
      </c>
      <c r="AG2593" s="20" t="b">
        <f t="shared" si="5"/>
        <v>0</v>
      </c>
      <c r="AH2593" s="20" t="b">
        <f t="shared" si="6"/>
        <v>0</v>
      </c>
      <c r="AI2593" s="20" t="b">
        <f t="shared" si="7"/>
        <v>0</v>
      </c>
      <c r="AJ2593" s="20"/>
      <c r="AK2593" s="20"/>
      <c r="AL2593" s="20"/>
      <c r="AM2593" s="20"/>
      <c r="AN2593" s="20"/>
      <c r="AO2593" s="20"/>
      <c r="AP2593" s="20"/>
      <c r="AQ2593" s="20"/>
      <c r="AR2593" s="23"/>
      <c r="AS2593" s="23"/>
      <c r="AT2593" s="23"/>
      <c r="AU2593" s="23"/>
      <c r="AV2593" s="23"/>
    </row>
    <row r="2594" ht="15.75" customHeight="1">
      <c r="A2594" s="17" t="str">
        <f t="shared" si="1"/>
        <v>St. Martin (French part)-The Americas2004</v>
      </c>
      <c r="B2594" s="17" t="s">
        <v>295</v>
      </c>
      <c r="C2594" s="18" t="s">
        <v>259</v>
      </c>
      <c r="D2594" s="19" t="s">
        <v>83</v>
      </c>
      <c r="E2594" s="17">
        <v>5.27E11</v>
      </c>
      <c r="F2594" s="18"/>
      <c r="G2594" s="18"/>
      <c r="H2594" s="18"/>
      <c r="I2594" s="20">
        <f t="array" ref="I2594:J2594">IFNA(VLOOKUP(A2594,ENERGY!$A$2:$F$2692,{5,6},0),0)</f>
        <v>0</v>
      </c>
      <c r="J2594" s="20">
        <v>0.0</v>
      </c>
      <c r="K2594" s="20">
        <f t="array" ref="K2594:S2594">VLOOKUP(A2594,'HUMAN RESOURCES'!$A$2:$M$2692,{2,3,4,5,6,7,8,9,10},0)</f>
        <v>0.017</v>
      </c>
      <c r="L2594" s="20"/>
      <c r="M2594" s="20">
        <v>81.0</v>
      </c>
      <c r="N2594" s="20">
        <v>75.0</v>
      </c>
      <c r="O2594" s="20"/>
      <c r="P2594" s="20"/>
      <c r="Q2594" s="20"/>
      <c r="R2594" s="20">
        <v>27514.0</v>
      </c>
      <c r="S2594" s="20"/>
      <c r="T2594" s="20" t="str">
        <f t="array" ref="T2594:U2594">VLOOKUP(A2594,TOURISM!$A$2:$F$2692,{3,6},0)</f>
        <v/>
      </c>
      <c r="U2594" s="20"/>
      <c r="V2594" s="20" t="str">
        <f t="array" ref="V2594:AA2594">VLOOKUP(A2594,BUSINESS!$A$2:$J$2692,{4,5,6,7,8,9},0)</f>
        <v/>
      </c>
      <c r="W2594" s="20"/>
      <c r="X2594" s="20"/>
      <c r="Y2594" s="20"/>
      <c r="Z2594" s="20"/>
      <c r="AA2594" s="20"/>
      <c r="AB2594" s="21">
        <f t="shared" si="706"/>
        <v>19153885.29</v>
      </c>
      <c r="AC2594" s="20"/>
      <c r="AD2594" s="20"/>
      <c r="AE2594" s="20"/>
      <c r="AF2594" s="22" t="b">
        <f t="shared" si="4"/>
        <v>1</v>
      </c>
      <c r="AG2594" s="20" t="b">
        <f t="shared" si="5"/>
        <v>0</v>
      </c>
      <c r="AH2594" s="20" t="b">
        <f t="shared" si="6"/>
        <v>0</v>
      </c>
      <c r="AI2594" s="20" t="b">
        <f t="shared" si="7"/>
        <v>0</v>
      </c>
      <c r="AJ2594" s="20"/>
      <c r="AK2594" s="20"/>
      <c r="AL2594" s="20"/>
      <c r="AM2594" s="20"/>
      <c r="AN2594" s="20"/>
      <c r="AO2594" s="20"/>
      <c r="AP2594" s="20"/>
      <c r="AQ2594" s="20"/>
      <c r="AR2594" s="23"/>
      <c r="AS2594" s="23"/>
      <c r="AT2594" s="23"/>
      <c r="AU2594" s="23"/>
      <c r="AV2594" s="23"/>
    </row>
    <row r="2595" ht="15.75" customHeight="1">
      <c r="A2595" s="17" t="str">
        <f t="shared" si="1"/>
        <v>St. Martin (French part)-The Americas2005</v>
      </c>
      <c r="B2595" s="17" t="s">
        <v>295</v>
      </c>
      <c r="C2595" s="18" t="s">
        <v>259</v>
      </c>
      <c r="D2595" s="19" t="s">
        <v>84</v>
      </c>
      <c r="E2595" s="17">
        <v>5.28E11</v>
      </c>
      <c r="F2595" s="18"/>
      <c r="G2595" s="18"/>
      <c r="H2595" s="18"/>
      <c r="I2595" s="20" t="str">
        <f t="array" ref="I2595:J2595">IFNA(VLOOKUP(A2595,ENERGY!$A$2:$F$2692,{5,6},0),0)</f>
        <v/>
      </c>
      <c r="J2595" s="20"/>
      <c r="K2595" s="20">
        <f t="array" ref="K2595:S2595">VLOOKUP(A2595,'HUMAN RESOURCES'!$A$2:$M$2692,{2,3,4,5,6,7,8,9,10},0)</f>
        <v>0.018</v>
      </c>
      <c r="L2595" s="20"/>
      <c r="M2595" s="20">
        <v>81.0</v>
      </c>
      <c r="N2595" s="20">
        <v>75.0</v>
      </c>
      <c r="O2595" s="20"/>
      <c r="P2595" s="20"/>
      <c r="Q2595" s="20"/>
      <c r="R2595" s="20">
        <v>27906.0</v>
      </c>
      <c r="S2595" s="20"/>
      <c r="T2595" s="20" t="str">
        <f t="array" ref="T2595:U2595">VLOOKUP(A2595,TOURISM!$A$2:$F$2692,{3,6},0)</f>
        <v/>
      </c>
      <c r="U2595" s="20"/>
      <c r="V2595" s="20" t="str">
        <f t="array" ref="V2595:AA2595">VLOOKUP(A2595,BUSINESS!$A$2:$J$2692,{4,5,6,7,8,9},0)</f>
        <v/>
      </c>
      <c r="W2595" s="20"/>
      <c r="X2595" s="20"/>
      <c r="Y2595" s="20"/>
      <c r="Z2595" s="20"/>
      <c r="AA2595" s="20"/>
      <c r="AB2595" s="21">
        <f t="shared" si="706"/>
        <v>18920662.22</v>
      </c>
      <c r="AC2595" s="20"/>
      <c r="AD2595" s="20"/>
      <c r="AE2595" s="20"/>
      <c r="AF2595" s="22" t="b">
        <f t="shared" si="4"/>
        <v>1</v>
      </c>
      <c r="AG2595" s="20" t="b">
        <f t="shared" si="5"/>
        <v>0</v>
      </c>
      <c r="AH2595" s="20" t="b">
        <f t="shared" si="6"/>
        <v>0</v>
      </c>
      <c r="AI2595" s="20" t="b">
        <f t="shared" si="7"/>
        <v>0</v>
      </c>
      <c r="AJ2595" s="20"/>
      <c r="AK2595" s="20"/>
      <c r="AL2595" s="20"/>
      <c r="AM2595" s="20"/>
      <c r="AN2595" s="20"/>
      <c r="AO2595" s="20"/>
      <c r="AP2595" s="20"/>
      <c r="AQ2595" s="20"/>
      <c r="AR2595" s="23"/>
      <c r="AS2595" s="23"/>
      <c r="AT2595" s="23"/>
      <c r="AU2595" s="23"/>
      <c r="AV2595" s="23"/>
    </row>
    <row r="2596" ht="15.75" customHeight="1">
      <c r="A2596" s="17" t="str">
        <f t="shared" si="1"/>
        <v>St. Martin (French part)-The Americas2006</v>
      </c>
      <c r="B2596" s="17" t="s">
        <v>295</v>
      </c>
      <c r="C2596" s="18" t="s">
        <v>259</v>
      </c>
      <c r="D2596" s="19" t="s">
        <v>85</v>
      </c>
      <c r="E2596" s="17">
        <v>5.29E11</v>
      </c>
      <c r="F2596" s="18"/>
      <c r="G2596" s="18"/>
      <c r="H2596" s="18"/>
      <c r="I2596" s="20">
        <f t="array" ref="I2596:J2596">IFNA(VLOOKUP(A2596,ENERGY!$A$2:$F$2692,{5,6},0),0)</f>
        <v>0</v>
      </c>
      <c r="J2596" s="20">
        <v>0.0</v>
      </c>
      <c r="K2596" s="20">
        <f t="array" ref="K2596:S2596">VLOOKUP(A2596,'HUMAN RESOURCES'!$A$2:$M$2692,{2,3,4,5,6,7,8,9,10},0)</f>
        <v>0.018</v>
      </c>
      <c r="L2596" s="20"/>
      <c r="M2596" s="20">
        <v>81.0</v>
      </c>
      <c r="N2596" s="20">
        <v>75.0</v>
      </c>
      <c r="O2596" s="20"/>
      <c r="P2596" s="20"/>
      <c r="Q2596" s="20"/>
      <c r="R2596" s="20">
        <v>28414.0</v>
      </c>
      <c r="S2596" s="20"/>
      <c r="T2596" s="20" t="str">
        <f t="array" ref="T2596:U2596">VLOOKUP(A2596,TOURISM!$A$2:$F$2692,{3,6},0)</f>
        <v/>
      </c>
      <c r="U2596" s="20"/>
      <c r="V2596" s="20" t="str">
        <f t="array" ref="V2596:AA2596">VLOOKUP(A2596,BUSINESS!$A$2:$J$2692,{4,5,6,7,8,9},0)</f>
        <v/>
      </c>
      <c r="W2596" s="20"/>
      <c r="X2596" s="20"/>
      <c r="Y2596" s="20"/>
      <c r="Z2596" s="20"/>
      <c r="AA2596" s="20"/>
      <c r="AB2596" s="21">
        <f t="shared" si="706"/>
        <v>18617582.88</v>
      </c>
      <c r="AC2596" s="20"/>
      <c r="AD2596" s="20"/>
      <c r="AE2596" s="20"/>
      <c r="AF2596" s="22" t="b">
        <f t="shared" si="4"/>
        <v>1</v>
      </c>
      <c r="AG2596" s="20" t="b">
        <f t="shared" si="5"/>
        <v>0</v>
      </c>
      <c r="AH2596" s="20" t="b">
        <f t="shared" si="6"/>
        <v>0</v>
      </c>
      <c r="AI2596" s="20" t="b">
        <f t="shared" si="7"/>
        <v>0</v>
      </c>
      <c r="AJ2596" s="20"/>
      <c r="AK2596" s="20"/>
      <c r="AL2596" s="20"/>
      <c r="AM2596" s="20"/>
      <c r="AN2596" s="20"/>
      <c r="AO2596" s="20"/>
      <c r="AP2596" s="20"/>
      <c r="AQ2596" s="20"/>
      <c r="AR2596" s="23"/>
      <c r="AS2596" s="23"/>
      <c r="AT2596" s="23"/>
      <c r="AU2596" s="23"/>
      <c r="AV2596" s="23"/>
    </row>
    <row r="2597" ht="15.75" customHeight="1">
      <c r="A2597" s="17" t="str">
        <f t="shared" si="1"/>
        <v>St. Martin (French part)-The Americas2007</v>
      </c>
      <c r="B2597" s="17" t="s">
        <v>295</v>
      </c>
      <c r="C2597" s="18" t="s">
        <v>259</v>
      </c>
      <c r="D2597" s="19" t="s">
        <v>86</v>
      </c>
      <c r="E2597" s="17">
        <v>5.31E11</v>
      </c>
      <c r="F2597" s="18"/>
      <c r="G2597" s="18"/>
      <c r="H2597" s="18"/>
      <c r="I2597" s="20" t="str">
        <f t="array" ref="I2597:J2597">IFNA(VLOOKUP(A2597,ENERGY!$A$2:$F$2692,{5,6},0),0)</f>
        <v/>
      </c>
      <c r="J2597" s="20"/>
      <c r="K2597" s="20">
        <f t="array" ref="K2597:S2597">VLOOKUP(A2597,'HUMAN RESOURCES'!$A$2:$M$2692,{2,3,4,5,6,7,8,9,10},0)</f>
        <v>0.017</v>
      </c>
      <c r="L2597" s="20"/>
      <c r="M2597" s="20">
        <v>82.0</v>
      </c>
      <c r="N2597" s="20">
        <v>75.0</v>
      </c>
      <c r="O2597" s="20"/>
      <c r="P2597" s="20"/>
      <c r="Q2597" s="20"/>
      <c r="R2597" s="20">
        <v>28905.0</v>
      </c>
      <c r="S2597" s="20"/>
      <c r="T2597" s="20" t="str">
        <f t="array" ref="T2597:U2597">VLOOKUP(A2597,TOURISM!$A$2:$F$2692,{3,6},0)</f>
        <v/>
      </c>
      <c r="U2597" s="20"/>
      <c r="V2597" s="20" t="str">
        <f t="array" ref="V2597:AA2597">VLOOKUP(A2597,BUSINESS!$A$2:$J$2692,{4,5,6,7,8,9},0)</f>
        <v/>
      </c>
      <c r="W2597" s="20"/>
      <c r="X2597" s="20"/>
      <c r="Y2597" s="20"/>
      <c r="Z2597" s="20"/>
      <c r="AA2597" s="20"/>
      <c r="AB2597" s="21">
        <f t="shared" si="706"/>
        <v>18370524.13</v>
      </c>
      <c r="AC2597" s="20"/>
      <c r="AD2597" s="20"/>
      <c r="AE2597" s="20"/>
      <c r="AF2597" s="22" t="b">
        <f t="shared" si="4"/>
        <v>1</v>
      </c>
      <c r="AG2597" s="20" t="b">
        <f t="shared" si="5"/>
        <v>0</v>
      </c>
      <c r="AH2597" s="20" t="b">
        <f t="shared" si="6"/>
        <v>0</v>
      </c>
      <c r="AI2597" s="20" t="b">
        <f t="shared" si="7"/>
        <v>0</v>
      </c>
      <c r="AJ2597" s="20"/>
      <c r="AK2597" s="20"/>
      <c r="AL2597" s="20"/>
      <c r="AM2597" s="20"/>
      <c r="AN2597" s="20"/>
      <c r="AO2597" s="20"/>
      <c r="AP2597" s="20"/>
      <c r="AQ2597" s="20"/>
      <c r="AR2597" s="23"/>
      <c r="AS2597" s="23"/>
      <c r="AT2597" s="23"/>
      <c r="AU2597" s="23"/>
      <c r="AV2597" s="23"/>
    </row>
    <row r="2598" ht="15.75" customHeight="1">
      <c r="A2598" s="17" t="str">
        <f t="shared" si="1"/>
        <v>St. Martin (French part)-The Americas2008</v>
      </c>
      <c r="B2598" s="17" t="s">
        <v>295</v>
      </c>
      <c r="C2598" s="18" t="s">
        <v>259</v>
      </c>
      <c r="D2598" s="19" t="s">
        <v>87</v>
      </c>
      <c r="E2598" s="17">
        <v>5.33E11</v>
      </c>
      <c r="F2598" s="18"/>
      <c r="G2598" s="18"/>
      <c r="H2598" s="18"/>
      <c r="I2598" s="20" t="str">
        <f t="array" ref="I2598:J2598">IFNA(VLOOKUP(A2598,ENERGY!$A$2:$F$2692,{5,6},0),0)</f>
        <v/>
      </c>
      <c r="J2598" s="20"/>
      <c r="K2598" s="20">
        <f t="array" ref="K2598:S2598">VLOOKUP(A2598,'HUMAN RESOURCES'!$A$2:$M$2692,{2,3,4,5,6,7,8,9,10},0)</f>
        <v>0.017</v>
      </c>
      <c r="L2598" s="20"/>
      <c r="M2598" s="20">
        <v>82.0</v>
      </c>
      <c r="N2598" s="20">
        <v>75.0</v>
      </c>
      <c r="O2598" s="20"/>
      <c r="P2598" s="20"/>
      <c r="Q2598" s="20"/>
      <c r="R2598" s="20">
        <v>29376.0</v>
      </c>
      <c r="S2598" s="20"/>
      <c r="T2598" s="20" t="str">
        <f t="array" ref="T2598:U2598">VLOOKUP(A2598,TOURISM!$A$2:$F$2692,{3,6},0)</f>
        <v/>
      </c>
      <c r="U2598" s="20"/>
      <c r="V2598" s="20" t="str">
        <f t="array" ref="V2598:AA2598">VLOOKUP(A2598,BUSINESS!$A$2:$J$2692,{4,5,6,7,8,9},0)</f>
        <v/>
      </c>
      <c r="W2598" s="20"/>
      <c r="X2598" s="20"/>
      <c r="Y2598" s="20"/>
      <c r="Z2598" s="20"/>
      <c r="AA2598" s="20"/>
      <c r="AB2598" s="21">
        <f t="shared" si="706"/>
        <v>18144063.18</v>
      </c>
      <c r="AC2598" s="20"/>
      <c r="AD2598" s="20"/>
      <c r="AE2598" s="20"/>
      <c r="AF2598" s="22" t="b">
        <f t="shared" si="4"/>
        <v>1</v>
      </c>
      <c r="AG2598" s="20" t="b">
        <f t="shared" si="5"/>
        <v>0</v>
      </c>
      <c r="AH2598" s="20" t="b">
        <f t="shared" si="6"/>
        <v>0</v>
      </c>
      <c r="AI2598" s="20" t="b">
        <f t="shared" si="7"/>
        <v>0</v>
      </c>
      <c r="AJ2598" s="20"/>
      <c r="AK2598" s="20"/>
      <c r="AL2598" s="20"/>
      <c r="AM2598" s="20"/>
      <c r="AN2598" s="20"/>
      <c r="AO2598" s="20"/>
      <c r="AP2598" s="20"/>
      <c r="AQ2598" s="20"/>
      <c r="AR2598" s="23"/>
      <c r="AS2598" s="23"/>
      <c r="AT2598" s="23"/>
      <c r="AU2598" s="23"/>
      <c r="AV2598" s="23"/>
    </row>
    <row r="2599" ht="15.75" customHeight="1">
      <c r="A2599" s="17" t="str">
        <f t="shared" si="1"/>
        <v>St. Martin (French part)-The Americas2009</v>
      </c>
      <c r="B2599" s="17" t="s">
        <v>295</v>
      </c>
      <c r="C2599" s="18" t="s">
        <v>259</v>
      </c>
      <c r="D2599" s="19" t="s">
        <v>88</v>
      </c>
      <c r="E2599" s="17">
        <v>5.36E11</v>
      </c>
      <c r="F2599" s="18"/>
      <c r="G2599" s="18"/>
      <c r="H2599" s="18"/>
      <c r="I2599" s="20" t="str">
        <f t="array" ref="I2599:J2599">IFNA(VLOOKUP(A2599,ENERGY!$A$2:$F$2692,{5,6},0),0)</f>
        <v/>
      </c>
      <c r="J2599" s="20"/>
      <c r="K2599" s="20">
        <f t="array" ref="K2599:S2599">VLOOKUP(A2599,'HUMAN RESOURCES'!$A$2:$M$2692,{2,3,4,5,6,7,8,9,10},0)</f>
        <v>0.017</v>
      </c>
      <c r="L2599" s="20"/>
      <c r="M2599" s="20">
        <v>82.0</v>
      </c>
      <c r="N2599" s="20">
        <v>75.0</v>
      </c>
      <c r="O2599" s="20"/>
      <c r="P2599" s="20"/>
      <c r="Q2599" s="20"/>
      <c r="R2599" s="20">
        <v>29820.0</v>
      </c>
      <c r="S2599" s="20"/>
      <c r="T2599" s="20" t="str">
        <f t="array" ref="T2599:U2599">VLOOKUP(A2599,TOURISM!$A$2:$F$2692,{3,6},0)</f>
        <v/>
      </c>
      <c r="U2599" s="20"/>
      <c r="V2599" s="20" t="str">
        <f t="array" ref="V2599:AA2599">VLOOKUP(A2599,BUSINESS!$A$2:$J$2692,{4,5,6,7,8,9},0)</f>
        <v/>
      </c>
      <c r="W2599" s="20"/>
      <c r="X2599" s="20"/>
      <c r="Y2599" s="20"/>
      <c r="Z2599" s="20"/>
      <c r="AA2599" s="20"/>
      <c r="AB2599" s="21">
        <f t="shared" si="706"/>
        <v>17974513.75</v>
      </c>
      <c r="AC2599" s="20"/>
      <c r="AD2599" s="20"/>
      <c r="AE2599" s="20"/>
      <c r="AF2599" s="22" t="b">
        <f t="shared" si="4"/>
        <v>1</v>
      </c>
      <c r="AG2599" s="20" t="b">
        <f t="shared" si="5"/>
        <v>0</v>
      </c>
      <c r="AH2599" s="20" t="b">
        <f t="shared" si="6"/>
        <v>0</v>
      </c>
      <c r="AI2599" s="20" t="b">
        <f t="shared" si="7"/>
        <v>0</v>
      </c>
      <c r="AJ2599" s="20"/>
      <c r="AK2599" s="20"/>
      <c r="AL2599" s="20"/>
      <c r="AM2599" s="20"/>
      <c r="AN2599" s="20"/>
      <c r="AO2599" s="20"/>
      <c r="AP2599" s="20"/>
      <c r="AQ2599" s="20"/>
      <c r="AR2599" s="23"/>
      <c r="AS2599" s="23"/>
      <c r="AT2599" s="23"/>
      <c r="AU2599" s="23"/>
      <c r="AV2599" s="23"/>
    </row>
    <row r="2600" ht="15.75" customHeight="1">
      <c r="A2600" s="17" t="str">
        <f t="shared" si="1"/>
        <v>St. Martin (French part)-The Americas2010</v>
      </c>
      <c r="B2600" s="17" t="s">
        <v>295</v>
      </c>
      <c r="C2600" s="18" t="s">
        <v>259</v>
      </c>
      <c r="D2600" s="19" t="s">
        <v>89</v>
      </c>
      <c r="E2600" s="17">
        <v>5.38E11</v>
      </c>
      <c r="F2600" s="18"/>
      <c r="G2600" s="18"/>
      <c r="H2600" s="18"/>
      <c r="I2600" s="20" t="str">
        <f t="array" ref="I2600:J2600">IFNA(VLOOKUP(A2600,ENERGY!$A$2:$F$2692,{5,6},0),0)</f>
        <v/>
      </c>
      <c r="J2600" s="20"/>
      <c r="K2600" s="20">
        <f t="array" ref="K2600:S2600">VLOOKUP(A2600,'HUMAN RESOURCES'!$A$2:$M$2692,{2,3,4,5,6,7,8,9,10},0)</f>
        <v>0.017</v>
      </c>
      <c r="L2600" s="20"/>
      <c r="M2600" s="20">
        <v>82.0</v>
      </c>
      <c r="N2600" s="20">
        <v>76.0</v>
      </c>
      <c r="O2600" s="20"/>
      <c r="P2600" s="20"/>
      <c r="Q2600" s="20"/>
      <c r="R2600" s="20">
        <v>30235.0</v>
      </c>
      <c r="S2600" s="20"/>
      <c r="T2600" s="20" t="str">
        <f t="array" ref="T2600:U2600">VLOOKUP(A2600,TOURISM!$A$2:$F$2692,{3,6},0)</f>
        <v/>
      </c>
      <c r="U2600" s="20"/>
      <c r="V2600" s="20" t="str">
        <f t="array" ref="V2600:AA2600">VLOOKUP(A2600,BUSINESS!$A$2:$J$2692,{4,5,6,7,8,9},0)</f>
        <v/>
      </c>
      <c r="W2600" s="20"/>
      <c r="X2600" s="20"/>
      <c r="Y2600" s="20"/>
      <c r="Z2600" s="20"/>
      <c r="AA2600" s="20"/>
      <c r="AB2600" s="21">
        <f t="shared" si="706"/>
        <v>17793947.41</v>
      </c>
      <c r="AC2600" s="20"/>
      <c r="AD2600" s="20"/>
      <c r="AE2600" s="20"/>
      <c r="AF2600" s="22" t="b">
        <f t="shared" si="4"/>
        <v>1</v>
      </c>
      <c r="AG2600" s="20" t="b">
        <f t="shared" si="5"/>
        <v>0</v>
      </c>
      <c r="AH2600" s="20" t="b">
        <f t="shared" si="6"/>
        <v>0</v>
      </c>
      <c r="AI2600" s="20" t="b">
        <f t="shared" si="7"/>
        <v>0</v>
      </c>
      <c r="AJ2600" s="20"/>
      <c r="AK2600" s="20"/>
      <c r="AL2600" s="20"/>
      <c r="AM2600" s="20"/>
      <c r="AN2600" s="20"/>
      <c r="AO2600" s="20"/>
      <c r="AP2600" s="20"/>
      <c r="AQ2600" s="20"/>
      <c r="AR2600" s="23"/>
      <c r="AS2600" s="23"/>
      <c r="AT2600" s="23"/>
      <c r="AU2600" s="23"/>
      <c r="AV2600" s="23"/>
    </row>
    <row r="2601" ht="15.75" customHeight="1">
      <c r="A2601" s="17" t="str">
        <f t="shared" si="1"/>
        <v>St. Martin (French part)-The Americas2011</v>
      </c>
      <c r="B2601" s="17" t="s">
        <v>295</v>
      </c>
      <c r="C2601" s="18" t="s">
        <v>259</v>
      </c>
      <c r="D2601" s="19" t="s">
        <v>90</v>
      </c>
      <c r="E2601" s="17">
        <v>5.4E11</v>
      </c>
      <c r="F2601" s="18"/>
      <c r="G2601" s="18"/>
      <c r="H2601" s="18"/>
      <c r="I2601" s="20">
        <f t="array" ref="I2601:J2601">IFNA(VLOOKUP(A2601,ENERGY!$A$2:$F$2692,{5,6},0),0)</f>
        <v>0</v>
      </c>
      <c r="J2601" s="20">
        <v>0.0</v>
      </c>
      <c r="K2601" s="20">
        <f t="array" ref="K2601:S2601">VLOOKUP(A2601,'HUMAN RESOURCES'!$A$2:$M$2692,{2,3,4,5,6,7,8,9,10},0)</f>
        <v>0.017</v>
      </c>
      <c r="L2601" s="20"/>
      <c r="M2601" s="20">
        <v>82.0</v>
      </c>
      <c r="N2601" s="20">
        <v>76.0</v>
      </c>
      <c r="O2601" s="20"/>
      <c r="P2601" s="20"/>
      <c r="Q2601" s="20"/>
      <c r="R2601" s="20">
        <v>30615.0</v>
      </c>
      <c r="S2601" s="20"/>
      <c r="T2601" s="20" t="str">
        <f t="array" ref="T2601:U2601">VLOOKUP(A2601,TOURISM!$A$2:$F$2692,{3,6},0)</f>
        <v/>
      </c>
      <c r="U2601" s="20"/>
      <c r="V2601" s="20" t="str">
        <f t="array" ref="V2601:AA2601">VLOOKUP(A2601,BUSINESS!$A$2:$J$2692,{4,5,6,7,8,9},0)</f>
        <v/>
      </c>
      <c r="W2601" s="20"/>
      <c r="X2601" s="20"/>
      <c r="Y2601" s="20"/>
      <c r="Z2601" s="20"/>
      <c r="AA2601" s="20"/>
      <c r="AB2601" s="21">
        <f t="shared" si="706"/>
        <v>17638412.54</v>
      </c>
      <c r="AC2601" s="20"/>
      <c r="AD2601" s="20"/>
      <c r="AE2601" s="20"/>
      <c r="AF2601" s="22" t="b">
        <f t="shared" si="4"/>
        <v>1</v>
      </c>
      <c r="AG2601" s="20" t="b">
        <f t="shared" si="5"/>
        <v>0</v>
      </c>
      <c r="AH2601" s="20" t="b">
        <f t="shared" si="6"/>
        <v>0</v>
      </c>
      <c r="AI2601" s="20" t="b">
        <f t="shared" si="7"/>
        <v>0</v>
      </c>
      <c r="AJ2601" s="20"/>
      <c r="AK2601" s="20"/>
      <c r="AL2601" s="20"/>
      <c r="AM2601" s="20"/>
      <c r="AN2601" s="20"/>
      <c r="AO2601" s="20"/>
      <c r="AP2601" s="20"/>
      <c r="AQ2601" s="20"/>
      <c r="AR2601" s="23"/>
      <c r="AS2601" s="23"/>
      <c r="AT2601" s="23"/>
      <c r="AU2601" s="23"/>
      <c r="AV2601" s="23"/>
    </row>
    <row r="2602" ht="15.75" customHeight="1">
      <c r="A2602" s="17" t="str">
        <f t="shared" si="1"/>
        <v>St. Martin (French part)-The Americas2012</v>
      </c>
      <c r="B2602" s="17" t="s">
        <v>295</v>
      </c>
      <c r="C2602" s="18" t="s">
        <v>259</v>
      </c>
      <c r="D2602" s="19" t="s">
        <v>91</v>
      </c>
      <c r="E2602" s="17">
        <v>5.49E11</v>
      </c>
      <c r="F2602" s="18"/>
      <c r="G2602" s="18"/>
      <c r="H2602" s="18"/>
      <c r="I2602" s="20" t="str">
        <f t="array" ref="I2602:J2602">IFNA(VLOOKUP(A2602,ENERGY!$A$2:$F$2692,{5,6},0),0)</f>
        <v/>
      </c>
      <c r="J2602" s="20"/>
      <c r="K2602" s="20">
        <f t="array" ref="K2602:S2602">VLOOKUP(A2602,'HUMAN RESOURCES'!$A$2:$M$2692,{2,3,4,5,6,7,8,9,10},0)</f>
        <v>0.016</v>
      </c>
      <c r="L2602" s="20"/>
      <c r="M2602" s="20">
        <v>82.0</v>
      </c>
      <c r="N2602" s="20">
        <v>76.0</v>
      </c>
      <c r="O2602" s="20"/>
      <c r="P2602" s="20"/>
      <c r="Q2602" s="20"/>
      <c r="R2602" s="20">
        <v>30959.0</v>
      </c>
      <c r="S2602" s="20"/>
      <c r="T2602" s="20" t="str">
        <f t="array" ref="T2602:U2602">VLOOKUP(A2602,TOURISM!$A$2:$F$2692,{3,6},0)</f>
        <v/>
      </c>
      <c r="U2602" s="20"/>
      <c r="V2602" s="20" t="str">
        <f t="array" ref="V2602:AA2602">VLOOKUP(A2602,BUSINESS!$A$2:$J$2692,{4,5,6,7,8,9},0)</f>
        <v/>
      </c>
      <c r="W2602" s="20"/>
      <c r="X2602" s="20"/>
      <c r="Y2602" s="20"/>
      <c r="Z2602" s="20"/>
      <c r="AA2602" s="20"/>
      <c r="AB2602" s="21">
        <f t="shared" si="706"/>
        <v>17733130.92</v>
      </c>
      <c r="AC2602" s="20"/>
      <c r="AD2602" s="20"/>
      <c r="AE2602" s="20"/>
      <c r="AF2602" s="22" t="b">
        <f t="shared" si="4"/>
        <v>1</v>
      </c>
      <c r="AG2602" s="20" t="b">
        <f t="shared" si="5"/>
        <v>0</v>
      </c>
      <c r="AH2602" s="20" t="b">
        <f t="shared" si="6"/>
        <v>0</v>
      </c>
      <c r="AI2602" s="20" t="b">
        <f t="shared" si="7"/>
        <v>0</v>
      </c>
      <c r="AJ2602" s="20"/>
      <c r="AK2602" s="20"/>
      <c r="AL2602" s="20"/>
      <c r="AM2602" s="20"/>
      <c r="AN2602" s="20"/>
      <c r="AO2602" s="20"/>
      <c r="AP2602" s="20"/>
      <c r="AQ2602" s="20"/>
      <c r="AR2602" s="23"/>
      <c r="AS2602" s="23"/>
      <c r="AT2602" s="23"/>
      <c r="AU2602" s="23"/>
      <c r="AV2602" s="23"/>
    </row>
    <row r="2603" ht="15.75" customHeight="1">
      <c r="A2603" s="17" t="str">
        <f t="shared" si="1"/>
        <v>St. Vincent and the Grenadines-The Americas2000</v>
      </c>
      <c r="B2603" s="17" t="s">
        <v>296</v>
      </c>
      <c r="C2603" s="18" t="s">
        <v>259</v>
      </c>
      <c r="D2603" s="19" t="s">
        <v>76</v>
      </c>
      <c r="E2603" s="17">
        <v>5.52E11</v>
      </c>
      <c r="F2603" s="18">
        <v>0.037</v>
      </c>
      <c r="G2603" s="18">
        <v>137.0</v>
      </c>
      <c r="H2603" s="18">
        <v>0.115</v>
      </c>
      <c r="I2603" s="20" t="str">
        <f t="array" ref="I2603:J2603">IFNA(VLOOKUP(A2603,ENERGY!$A$2:$F$2692,{5,6},0),0)</f>
        <v/>
      </c>
      <c r="J2603" s="20"/>
      <c r="K2603" s="20">
        <f t="array" ref="K2603:S2603">VLOOKUP(A2603,'HUMAN RESOURCES'!$A$2:$M$2692,{2,3,4,5,6,7,8,9,10},0)</f>
        <v>0.02</v>
      </c>
      <c r="L2603" s="20">
        <v>0.019</v>
      </c>
      <c r="M2603" s="20">
        <v>73.0</v>
      </c>
      <c r="N2603" s="20">
        <v>68.0</v>
      </c>
      <c r="O2603" s="20">
        <v>0.314</v>
      </c>
      <c r="P2603" s="20">
        <v>0.616</v>
      </c>
      <c r="Q2603" s="20">
        <v>0.069</v>
      </c>
      <c r="R2603" s="20">
        <v>107897.0</v>
      </c>
      <c r="S2603" s="20">
        <v>0.452</v>
      </c>
      <c r="T2603" s="20">
        <f t="array" ref="T2603:U2603">VLOOKUP(A2603,TOURISM!$A$2:$F$2692,{3,6},0)</f>
        <v>82000000</v>
      </c>
      <c r="U2603" s="20">
        <v>1.0E7</v>
      </c>
      <c r="V2603" s="20" t="str">
        <f t="array" ref="V2603:AA2603">VLOOKUP(A2603,BUSINESS!$A$2:$J$2692,{4,5,6,7,8,9},0)</f>
        <v/>
      </c>
      <c r="W2603" s="20"/>
      <c r="X2603" s="20"/>
      <c r="Y2603" s="20"/>
      <c r="Z2603" s="20">
        <v>0.032</v>
      </c>
      <c r="AA2603" s="20">
        <v>0.022</v>
      </c>
      <c r="AB2603" s="21">
        <f t="shared" si="706"/>
        <v>5115990.25</v>
      </c>
      <c r="AC2603" s="20"/>
      <c r="AD2603" s="20"/>
      <c r="AE2603" s="20">
        <f t="shared" ref="AE2603:AE2640" si="838">U2603/R2603</f>
        <v>92.68098279</v>
      </c>
      <c r="AF2603" s="22" t="b">
        <f t="shared" si="4"/>
        <v>1</v>
      </c>
      <c r="AG2603" s="20" t="b">
        <f t="shared" si="5"/>
        <v>0</v>
      </c>
      <c r="AH2603" s="20" t="b">
        <f t="shared" si="6"/>
        <v>0</v>
      </c>
      <c r="AI2603" s="20" t="b">
        <f t="shared" si="7"/>
        <v>0</v>
      </c>
      <c r="AJ2603" s="20"/>
      <c r="AK2603" s="20"/>
      <c r="AL2603" s="20"/>
      <c r="AM2603" s="20"/>
      <c r="AN2603" s="20"/>
      <c r="AO2603" s="20"/>
      <c r="AP2603" s="20"/>
      <c r="AQ2603" s="20"/>
      <c r="AR2603" s="23"/>
      <c r="AS2603" s="23"/>
      <c r="AT2603" s="23"/>
      <c r="AU2603" s="23"/>
      <c r="AV2603" s="23"/>
    </row>
    <row r="2604" ht="15.75" customHeight="1">
      <c r="A2604" s="17" t="str">
        <f t="shared" si="1"/>
        <v>St. Vincent and the Grenadines-The Americas2001</v>
      </c>
      <c r="B2604" s="17" t="s">
        <v>296</v>
      </c>
      <c r="C2604" s="18" t="s">
        <v>259</v>
      </c>
      <c r="D2604" s="19" t="s">
        <v>77</v>
      </c>
      <c r="E2604" s="17">
        <v>5.54E11</v>
      </c>
      <c r="F2604" s="18">
        <v>0.036</v>
      </c>
      <c r="G2604" s="18">
        <v>145.0</v>
      </c>
      <c r="H2604" s="18">
        <v>0.116</v>
      </c>
      <c r="I2604" s="20" t="str">
        <f t="array" ref="I2604:J2604">IFNA(VLOOKUP(A2604,ENERGY!$A$2:$F$2692,{5,6},0),0)</f>
        <v/>
      </c>
      <c r="J2604" s="20"/>
      <c r="K2604" s="20">
        <f t="array" ref="K2604:S2604">VLOOKUP(A2604,'HUMAN RESOURCES'!$A$2:$M$2692,{2,3,4,5,6,7,8,9,10},0)</f>
        <v>0.019</v>
      </c>
      <c r="L2604" s="20">
        <v>0.019</v>
      </c>
      <c r="M2604" s="20">
        <v>73.0</v>
      </c>
      <c r="N2604" s="20">
        <v>68.0</v>
      </c>
      <c r="O2604" s="20">
        <v>0.308</v>
      </c>
      <c r="P2604" s="20">
        <v>0.622</v>
      </c>
      <c r="Q2604" s="20">
        <v>0.07</v>
      </c>
      <c r="R2604" s="20">
        <v>107989.0</v>
      </c>
      <c r="S2604" s="20">
        <v>0.455</v>
      </c>
      <c r="T2604" s="20">
        <f t="array" ref="T2604:U2604">VLOOKUP(A2604,TOURISM!$A$2:$F$2692,{3,6},0)</f>
        <v>89000000</v>
      </c>
      <c r="U2604" s="20">
        <v>1.2E7</v>
      </c>
      <c r="V2604" s="20" t="str">
        <f t="array" ref="V2604:AA2604">VLOOKUP(A2604,BUSINESS!$A$2:$J$2692,{4,5,6,7,8,9},0)</f>
        <v/>
      </c>
      <c r="W2604" s="20"/>
      <c r="X2604" s="20"/>
      <c r="Y2604" s="20"/>
      <c r="Z2604" s="20">
        <v>0.051</v>
      </c>
      <c r="AA2604" s="20">
        <v>0.069</v>
      </c>
      <c r="AB2604" s="21">
        <f t="shared" si="706"/>
        <v>5130152.145</v>
      </c>
      <c r="AC2604" s="20"/>
      <c r="AD2604" s="20"/>
      <c r="AE2604" s="20">
        <f t="shared" si="838"/>
        <v>111.1224291</v>
      </c>
      <c r="AF2604" s="22" t="b">
        <f t="shared" si="4"/>
        <v>1</v>
      </c>
      <c r="AG2604" s="20" t="b">
        <f t="shared" si="5"/>
        <v>0</v>
      </c>
      <c r="AH2604" s="20" t="b">
        <f t="shared" si="6"/>
        <v>0</v>
      </c>
      <c r="AI2604" s="20" t="b">
        <f t="shared" si="7"/>
        <v>0</v>
      </c>
      <c r="AJ2604" s="20"/>
      <c r="AK2604" s="20"/>
      <c r="AL2604" s="20"/>
      <c r="AM2604" s="20"/>
      <c r="AN2604" s="20"/>
      <c r="AO2604" s="20"/>
      <c r="AP2604" s="20"/>
      <c r="AQ2604" s="20"/>
      <c r="AR2604" s="23"/>
      <c r="AS2604" s="23"/>
      <c r="AT2604" s="23"/>
      <c r="AU2604" s="23"/>
      <c r="AV2604" s="23"/>
    </row>
    <row r="2605" ht="15.75" customHeight="1">
      <c r="A2605" s="17" t="str">
        <f t="shared" si="1"/>
        <v>St. Vincent and the Grenadines-The Americas2002</v>
      </c>
      <c r="B2605" s="17" t="s">
        <v>296</v>
      </c>
      <c r="C2605" s="18" t="s">
        <v>259</v>
      </c>
      <c r="D2605" s="19" t="s">
        <v>79</v>
      </c>
      <c r="E2605" s="17">
        <v>5.58E11</v>
      </c>
      <c r="F2605" s="18">
        <v>0.039</v>
      </c>
      <c r="G2605" s="18">
        <v>168.0</v>
      </c>
      <c r="H2605" s="18">
        <v>0.116</v>
      </c>
      <c r="I2605" s="20" t="str">
        <f t="array" ref="I2605:J2605">IFNA(VLOOKUP(A2605,ENERGY!$A$2:$F$2692,{5,6},0),0)</f>
        <v/>
      </c>
      <c r="J2605" s="20">
        <v>209.0</v>
      </c>
      <c r="K2605" s="20">
        <f t="array" ref="K2605:S2605">VLOOKUP(A2605,'HUMAN RESOURCES'!$A$2:$M$2692,{2,3,4,5,6,7,8,9,10},0)</f>
        <v>0.019</v>
      </c>
      <c r="L2605" s="20">
        <v>0.019</v>
      </c>
      <c r="M2605" s="20">
        <v>73.0</v>
      </c>
      <c r="N2605" s="20">
        <v>68.0</v>
      </c>
      <c r="O2605" s="20">
        <v>0.302</v>
      </c>
      <c r="P2605" s="20">
        <v>0.627</v>
      </c>
      <c r="Q2605" s="20">
        <v>0.071</v>
      </c>
      <c r="R2605" s="20">
        <v>108150.0</v>
      </c>
      <c r="S2605" s="20">
        <v>0.459</v>
      </c>
      <c r="T2605" s="20">
        <f t="array" ref="T2605:U2605">VLOOKUP(A2605,TOURISM!$A$2:$F$2692,{3,6},0)</f>
        <v>91000000</v>
      </c>
      <c r="U2605" s="20">
        <v>1.0E7</v>
      </c>
      <c r="V2605" s="20" t="str">
        <f t="array" ref="V2605:AA2605">VLOOKUP(A2605,BUSINESS!$A$2:$J$2692,{4,5,6,7,8,9},0)</f>
        <v/>
      </c>
      <c r="W2605" s="20"/>
      <c r="X2605" s="20"/>
      <c r="Y2605" s="20"/>
      <c r="Z2605" s="20">
        <v>0.055</v>
      </c>
      <c r="AA2605" s="20">
        <v>0.092</v>
      </c>
      <c r="AB2605" s="21">
        <f t="shared" si="706"/>
        <v>5159500.693</v>
      </c>
      <c r="AC2605" s="20"/>
      <c r="AD2605" s="20">
        <f t="shared" ref="AD2605:AD2606" si="839">J2605/R2605</f>
        <v>0.001932501156</v>
      </c>
      <c r="AE2605" s="20">
        <f t="shared" si="838"/>
        <v>92.46417013</v>
      </c>
      <c r="AF2605" s="22" t="b">
        <f t="shared" si="4"/>
        <v>1</v>
      </c>
      <c r="AG2605" s="20" t="b">
        <f t="shared" si="5"/>
        <v>0</v>
      </c>
      <c r="AH2605" s="20" t="b">
        <f t="shared" si="6"/>
        <v>0</v>
      </c>
      <c r="AI2605" s="20" t="b">
        <f t="shared" si="7"/>
        <v>0</v>
      </c>
      <c r="AJ2605" s="20"/>
      <c r="AK2605" s="20"/>
      <c r="AL2605" s="20"/>
      <c r="AM2605" s="20"/>
      <c r="AN2605" s="20"/>
      <c r="AO2605" s="20"/>
      <c r="AP2605" s="20"/>
      <c r="AQ2605" s="20"/>
      <c r="AR2605" s="23"/>
      <c r="AS2605" s="23"/>
      <c r="AT2605" s="23"/>
      <c r="AU2605" s="23"/>
      <c r="AV2605" s="23"/>
    </row>
    <row r="2606" ht="15.75" customHeight="1">
      <c r="A2606" s="17" t="str">
        <f t="shared" si="1"/>
        <v>St. Vincent and the Grenadines-The Americas2003</v>
      </c>
      <c r="B2606" s="17" t="s">
        <v>296</v>
      </c>
      <c r="C2606" s="18" t="s">
        <v>259</v>
      </c>
      <c r="D2606" s="19" t="s">
        <v>81</v>
      </c>
      <c r="E2606" s="17">
        <v>5.62E11</v>
      </c>
      <c r="F2606" s="18">
        <v>0.039</v>
      </c>
      <c r="G2606" s="18">
        <v>174.0</v>
      </c>
      <c r="H2606" s="18">
        <v>0.118</v>
      </c>
      <c r="I2606" s="20" t="str">
        <f t="array" ref="I2606:J2606">IFNA(VLOOKUP(A2606,ENERGY!$A$2:$F$2692,{5,6},0),0)</f>
        <v/>
      </c>
      <c r="J2606" s="20">
        <v>202.0</v>
      </c>
      <c r="K2606" s="20">
        <f t="array" ref="K2606:S2606">VLOOKUP(A2606,'HUMAN RESOURCES'!$A$2:$M$2692,{2,3,4,5,6,7,8,9,10},0)</f>
        <v>0.019</v>
      </c>
      <c r="L2606" s="20">
        <v>0.019</v>
      </c>
      <c r="M2606" s="20">
        <v>73.0</v>
      </c>
      <c r="N2606" s="20">
        <v>69.0</v>
      </c>
      <c r="O2606" s="20">
        <v>0.296</v>
      </c>
      <c r="P2606" s="20">
        <v>0.632</v>
      </c>
      <c r="Q2606" s="20">
        <v>0.072</v>
      </c>
      <c r="R2606" s="20">
        <v>108353.0</v>
      </c>
      <c r="S2606" s="20">
        <v>0.463</v>
      </c>
      <c r="T2606" s="20">
        <f t="array" ref="T2606:U2606">VLOOKUP(A2606,TOURISM!$A$2:$F$2692,{3,6},0)</f>
        <v>91000000</v>
      </c>
      <c r="U2606" s="20">
        <v>1.3E7</v>
      </c>
      <c r="V2606" s="20" t="str">
        <f t="array" ref="V2606:AA2606">VLOOKUP(A2606,BUSINESS!$A$2:$J$2692,{4,5,6,7,8,9},0)</f>
        <v/>
      </c>
      <c r="W2606" s="20"/>
      <c r="X2606" s="20"/>
      <c r="Y2606" s="20"/>
      <c r="Z2606" s="20">
        <v>0.065</v>
      </c>
      <c r="AA2606" s="20">
        <v>0.581</v>
      </c>
      <c r="AB2606" s="21">
        <f t="shared" si="706"/>
        <v>5186750.713</v>
      </c>
      <c r="AC2606" s="20"/>
      <c r="AD2606" s="20">
        <f t="shared" si="839"/>
        <v>0.001864276947</v>
      </c>
      <c r="AE2606" s="20">
        <f t="shared" si="838"/>
        <v>119.9782193</v>
      </c>
      <c r="AF2606" s="22" t="b">
        <f t="shared" si="4"/>
        <v>1</v>
      </c>
      <c r="AG2606" s="20" t="b">
        <f t="shared" si="5"/>
        <v>0</v>
      </c>
      <c r="AH2606" s="20" t="b">
        <f t="shared" si="6"/>
        <v>0</v>
      </c>
      <c r="AI2606" s="20" t="b">
        <f t="shared" si="7"/>
        <v>0</v>
      </c>
      <c r="AJ2606" s="20"/>
      <c r="AK2606" s="20"/>
      <c r="AL2606" s="20"/>
      <c r="AM2606" s="20"/>
      <c r="AN2606" s="20"/>
      <c r="AO2606" s="20"/>
      <c r="AP2606" s="20"/>
      <c r="AQ2606" s="20"/>
      <c r="AR2606" s="23"/>
      <c r="AS2606" s="23"/>
      <c r="AT2606" s="23"/>
      <c r="AU2606" s="23"/>
      <c r="AV2606" s="23"/>
    </row>
    <row r="2607" ht="15.75" customHeight="1">
      <c r="A2607" s="17" t="str">
        <f t="shared" si="1"/>
        <v>St. Vincent and the Grenadines-The Americas2004</v>
      </c>
      <c r="B2607" s="17" t="s">
        <v>296</v>
      </c>
      <c r="C2607" s="18" t="s">
        <v>259</v>
      </c>
      <c r="D2607" s="19" t="s">
        <v>83</v>
      </c>
      <c r="E2607" s="17">
        <v>5.8E11</v>
      </c>
      <c r="F2607" s="18">
        <v>0.037</v>
      </c>
      <c r="G2607" s="18">
        <v>179.0</v>
      </c>
      <c r="H2607" s="18">
        <v>0.097</v>
      </c>
      <c r="I2607" s="20">
        <f t="array" ref="I2607:J2607">IFNA(VLOOKUP(A2607,ENERGY!$A$2:$F$2692,{5,6},0),0)</f>
        <v>0</v>
      </c>
      <c r="J2607" s="20">
        <v>0.0</v>
      </c>
      <c r="K2607" s="20">
        <f t="array" ref="K2607:S2607">VLOOKUP(A2607,'HUMAN RESOURCES'!$A$2:$M$2692,{2,3,4,5,6,7,8,9,10},0)</f>
        <v>0.018</v>
      </c>
      <c r="L2607" s="20">
        <v>0.019</v>
      </c>
      <c r="M2607" s="20">
        <v>73.0</v>
      </c>
      <c r="N2607" s="20">
        <v>69.0</v>
      </c>
      <c r="O2607" s="20">
        <v>0.29</v>
      </c>
      <c r="P2607" s="20">
        <v>0.638</v>
      </c>
      <c r="Q2607" s="20">
        <v>0.072</v>
      </c>
      <c r="R2607" s="20">
        <v>108562.0</v>
      </c>
      <c r="S2607" s="20">
        <v>0.466</v>
      </c>
      <c r="T2607" s="20">
        <f t="array" ref="T2607:U2607">VLOOKUP(A2607,TOURISM!$A$2:$F$2692,{3,6},0)</f>
        <v>96000000</v>
      </c>
      <c r="U2607" s="20">
        <v>1.4E7</v>
      </c>
      <c r="V2607" s="20" t="str">
        <f t="array" ref="V2607:AA2607">VLOOKUP(A2607,BUSINESS!$A$2:$J$2692,{4,5,6,7,8,9},0)</f>
        <v/>
      </c>
      <c r="W2607" s="20"/>
      <c r="X2607" s="20"/>
      <c r="Y2607" s="20"/>
      <c r="Z2607" s="20">
        <v>0.074</v>
      </c>
      <c r="AA2607" s="20">
        <v>0.663</v>
      </c>
      <c r="AB2607" s="21">
        <f t="shared" si="706"/>
        <v>5342569.223</v>
      </c>
      <c r="AC2607" s="20"/>
      <c r="AD2607" s="20"/>
      <c r="AE2607" s="20">
        <f t="shared" si="838"/>
        <v>128.9585675</v>
      </c>
      <c r="AF2607" s="22" t="b">
        <f t="shared" si="4"/>
        <v>1</v>
      </c>
      <c r="AG2607" s="20" t="b">
        <f t="shared" si="5"/>
        <v>0</v>
      </c>
      <c r="AH2607" s="20" t="b">
        <f t="shared" si="6"/>
        <v>0</v>
      </c>
      <c r="AI2607" s="20" t="b">
        <f t="shared" si="7"/>
        <v>0</v>
      </c>
      <c r="AJ2607" s="20"/>
      <c r="AK2607" s="20"/>
      <c r="AL2607" s="20"/>
      <c r="AM2607" s="20"/>
      <c r="AN2607" s="20"/>
      <c r="AO2607" s="20"/>
      <c r="AP2607" s="20"/>
      <c r="AQ2607" s="20"/>
      <c r="AR2607" s="23"/>
      <c r="AS2607" s="23"/>
      <c r="AT2607" s="23"/>
      <c r="AU2607" s="23"/>
      <c r="AV2607" s="23"/>
    </row>
    <row r="2608" ht="15.75" customHeight="1">
      <c r="A2608" s="17" t="str">
        <f t="shared" si="1"/>
        <v>St. Vincent and the Grenadines-The Americas2005</v>
      </c>
      <c r="B2608" s="17" t="s">
        <v>296</v>
      </c>
      <c r="C2608" s="18" t="s">
        <v>259</v>
      </c>
      <c r="D2608" s="19" t="s">
        <v>84</v>
      </c>
      <c r="E2608" s="17">
        <v>5.91E11</v>
      </c>
      <c r="F2608" s="18">
        <v>0.037</v>
      </c>
      <c r="G2608" s="18">
        <v>185.0</v>
      </c>
      <c r="H2608" s="18">
        <v>0.096</v>
      </c>
      <c r="I2608" s="20" t="str">
        <f t="array" ref="I2608:J2608">IFNA(VLOOKUP(A2608,ENERGY!$A$2:$F$2692,{5,6},0),0)</f>
        <v/>
      </c>
      <c r="J2608" s="20">
        <v>202.0</v>
      </c>
      <c r="K2608" s="20">
        <f t="array" ref="K2608:S2608">VLOOKUP(A2608,'HUMAN RESOURCES'!$A$2:$M$2692,{2,3,4,5,6,7,8,9,10},0)</f>
        <v>0.018</v>
      </c>
      <c r="L2608" s="20">
        <v>0.019</v>
      </c>
      <c r="M2608" s="20">
        <v>74.0</v>
      </c>
      <c r="N2608" s="20">
        <v>69.0</v>
      </c>
      <c r="O2608" s="20">
        <v>0.285</v>
      </c>
      <c r="P2608" s="20">
        <v>0.643</v>
      </c>
      <c r="Q2608" s="20">
        <v>0.072</v>
      </c>
      <c r="R2608" s="20">
        <v>108749.0</v>
      </c>
      <c r="S2608" s="20">
        <v>0.47</v>
      </c>
      <c r="T2608" s="20">
        <f t="array" ref="T2608:U2608">VLOOKUP(A2608,TOURISM!$A$2:$F$2692,{3,6},0)</f>
        <v>104000000</v>
      </c>
      <c r="U2608" s="20">
        <v>1.5E7</v>
      </c>
      <c r="V2608" s="20">
        <f t="array" ref="V2608:AA2608">VLOOKUP(A2608,BUSINESS!$A$2:$J$2692,{4,5,6,7,8,9},0)</f>
        <v>0.45</v>
      </c>
      <c r="W2608" s="20">
        <v>12.0</v>
      </c>
      <c r="X2608" s="20"/>
      <c r="Y2608" s="20">
        <v>76.0</v>
      </c>
      <c r="Z2608" s="20">
        <v>0.092</v>
      </c>
      <c r="AA2608" s="20">
        <v>0.649</v>
      </c>
      <c r="AB2608" s="21">
        <f t="shared" si="706"/>
        <v>5434532.731</v>
      </c>
      <c r="AC2608" s="20"/>
      <c r="AD2608" s="20">
        <f>J2608/R2608</f>
        <v>0.001857488345</v>
      </c>
      <c r="AE2608" s="20">
        <f t="shared" si="838"/>
        <v>137.9323028</v>
      </c>
      <c r="AF2608" s="22" t="b">
        <f t="shared" si="4"/>
        <v>1</v>
      </c>
      <c r="AG2608" s="20" t="b">
        <f t="shared" si="5"/>
        <v>0</v>
      </c>
      <c r="AH2608" s="20" t="b">
        <f t="shared" si="6"/>
        <v>0</v>
      </c>
      <c r="AI2608" s="20" t="b">
        <f t="shared" si="7"/>
        <v>0</v>
      </c>
      <c r="AJ2608" s="20"/>
      <c r="AK2608" s="20"/>
      <c r="AL2608" s="20"/>
      <c r="AM2608" s="20"/>
      <c r="AN2608" s="20"/>
      <c r="AO2608" s="20"/>
      <c r="AP2608" s="20"/>
      <c r="AQ2608" s="20"/>
      <c r="AR2608" s="23"/>
      <c r="AS2608" s="23"/>
      <c r="AT2608" s="23"/>
      <c r="AU2608" s="23"/>
      <c r="AV2608" s="23"/>
    </row>
    <row r="2609" ht="15.75" customHeight="1">
      <c r="A2609" s="17" t="str">
        <f t="shared" si="1"/>
        <v>St. Vincent and the Grenadines-The Americas2006</v>
      </c>
      <c r="B2609" s="17" t="s">
        <v>296</v>
      </c>
      <c r="C2609" s="18" t="s">
        <v>259</v>
      </c>
      <c r="D2609" s="19" t="s">
        <v>85</v>
      </c>
      <c r="E2609" s="17">
        <v>6.03E11</v>
      </c>
      <c r="F2609" s="18">
        <v>0.039</v>
      </c>
      <c r="G2609" s="18">
        <v>218.0</v>
      </c>
      <c r="H2609" s="18">
        <v>0.097</v>
      </c>
      <c r="I2609" s="20">
        <f t="array" ref="I2609:J2609">IFNA(VLOOKUP(A2609,ENERGY!$A$2:$F$2692,{5,6},0),0)</f>
        <v>0</v>
      </c>
      <c r="J2609" s="20">
        <v>0.0</v>
      </c>
      <c r="K2609" s="20">
        <f t="array" ref="K2609:S2609">VLOOKUP(A2609,'HUMAN RESOURCES'!$A$2:$M$2692,{2,3,4,5,6,7,8,9,10},0)</f>
        <v>0.018</v>
      </c>
      <c r="L2609" s="20">
        <v>0.019</v>
      </c>
      <c r="M2609" s="20">
        <v>74.0</v>
      </c>
      <c r="N2609" s="20">
        <v>69.0</v>
      </c>
      <c r="O2609" s="20">
        <v>0.281</v>
      </c>
      <c r="P2609" s="20">
        <v>0.648</v>
      </c>
      <c r="Q2609" s="20">
        <v>0.071</v>
      </c>
      <c r="R2609" s="20">
        <v>108908.0</v>
      </c>
      <c r="S2609" s="20">
        <v>0.474</v>
      </c>
      <c r="T2609" s="20">
        <f t="array" ref="T2609:U2609">VLOOKUP(A2609,TOURISM!$A$2:$F$2692,{3,6},0)</f>
        <v>113000000</v>
      </c>
      <c r="U2609" s="20">
        <v>1.6E7</v>
      </c>
      <c r="V2609" s="20">
        <f t="array" ref="V2609:AA2609">VLOOKUP(A2609,BUSINESS!$A$2:$J$2692,{4,5,6,7,8,9},0)</f>
        <v>0.45</v>
      </c>
      <c r="W2609" s="20">
        <v>12.0</v>
      </c>
      <c r="X2609" s="20"/>
      <c r="Y2609" s="20">
        <v>76.0</v>
      </c>
      <c r="Z2609" s="20">
        <v>0.12</v>
      </c>
      <c r="AA2609" s="20">
        <v>0.805</v>
      </c>
      <c r="AB2609" s="21">
        <f t="shared" si="706"/>
        <v>5536783.34</v>
      </c>
      <c r="AC2609" s="20"/>
      <c r="AD2609" s="20"/>
      <c r="AE2609" s="20">
        <f t="shared" si="838"/>
        <v>146.9129908</v>
      </c>
      <c r="AF2609" s="22" t="b">
        <f t="shared" si="4"/>
        <v>1</v>
      </c>
      <c r="AG2609" s="20" t="b">
        <f t="shared" si="5"/>
        <v>0</v>
      </c>
      <c r="AH2609" s="20" t="b">
        <f t="shared" si="6"/>
        <v>0</v>
      </c>
      <c r="AI2609" s="20" t="b">
        <f t="shared" si="7"/>
        <v>0</v>
      </c>
      <c r="AJ2609" s="20"/>
      <c r="AK2609" s="20"/>
      <c r="AL2609" s="20"/>
      <c r="AM2609" s="20"/>
      <c r="AN2609" s="20"/>
      <c r="AO2609" s="20"/>
      <c r="AP2609" s="20"/>
      <c r="AQ2609" s="20"/>
      <c r="AR2609" s="23"/>
      <c r="AS2609" s="23"/>
      <c r="AT2609" s="23"/>
      <c r="AU2609" s="23"/>
      <c r="AV2609" s="23"/>
    </row>
    <row r="2610" ht="15.75" customHeight="1">
      <c r="A2610" s="17" t="str">
        <f t="shared" si="1"/>
        <v>St. Vincent and the Grenadines-The Americas2007</v>
      </c>
      <c r="B2610" s="17" t="s">
        <v>296</v>
      </c>
      <c r="C2610" s="18" t="s">
        <v>259</v>
      </c>
      <c r="D2610" s="19" t="s">
        <v>86</v>
      </c>
      <c r="E2610" s="17">
        <v>6.09E11</v>
      </c>
      <c r="F2610" s="18">
        <v>0.039</v>
      </c>
      <c r="G2610" s="18">
        <v>246.0</v>
      </c>
      <c r="H2610" s="18">
        <v>0.096</v>
      </c>
      <c r="I2610" s="20">
        <f t="array" ref="I2610:J2610">IFNA(VLOOKUP(A2610,ENERGY!$A$2:$F$2692,{5,6},0),0)</f>
        <v>66</v>
      </c>
      <c r="J2610" s="20">
        <v>194.0</v>
      </c>
      <c r="K2610" s="20">
        <f t="array" ref="K2610:S2610">VLOOKUP(A2610,'HUMAN RESOURCES'!$A$2:$M$2692,{2,3,4,5,6,7,8,9,10},0)</f>
        <v>0.018</v>
      </c>
      <c r="L2610" s="20">
        <v>0.019</v>
      </c>
      <c r="M2610" s="20">
        <v>74.0</v>
      </c>
      <c r="N2610" s="20">
        <v>70.0</v>
      </c>
      <c r="O2610" s="20">
        <v>0.276</v>
      </c>
      <c r="P2610" s="20">
        <v>0.653</v>
      </c>
      <c r="Q2610" s="20">
        <v>0.07</v>
      </c>
      <c r="R2610" s="20">
        <v>109045.0</v>
      </c>
      <c r="S2610" s="20">
        <v>0.477</v>
      </c>
      <c r="T2610" s="20">
        <f t="array" ref="T2610:U2610">VLOOKUP(A2610,TOURISM!$A$2:$F$2692,{3,6},0)</f>
        <v>110000000</v>
      </c>
      <c r="U2610" s="20">
        <v>2.0E7</v>
      </c>
      <c r="V2610" s="20">
        <f t="array" ref="V2610:AA2610">VLOOKUP(A2610,BUSINESS!$A$2:$J$2692,{4,5,6,7,8,9},0)</f>
        <v>0.45</v>
      </c>
      <c r="W2610" s="20">
        <v>12.0</v>
      </c>
      <c r="X2610" s="20"/>
      <c r="Y2610" s="20">
        <v>76.0</v>
      </c>
      <c r="Z2610" s="20">
        <v>0.16</v>
      </c>
      <c r="AA2610" s="20">
        <v>1.013</v>
      </c>
      <c r="AB2610" s="21">
        <f t="shared" si="706"/>
        <v>5584850.291</v>
      </c>
      <c r="AC2610" s="20">
        <f t="shared" ref="AC2610:AC2611" si="840">I2610/R2610</f>
        <v>0.0006052547114</v>
      </c>
      <c r="AD2610" s="20">
        <f t="shared" ref="AD2610:AD2613" si="841">J2610/R2610</f>
        <v>0.00177908203</v>
      </c>
      <c r="AE2610" s="20">
        <f t="shared" si="838"/>
        <v>183.4105186</v>
      </c>
      <c r="AF2610" s="22" t="b">
        <f t="shared" si="4"/>
        <v>1</v>
      </c>
      <c r="AG2610" s="20" t="b">
        <f t="shared" si="5"/>
        <v>0</v>
      </c>
      <c r="AH2610" s="20" t="b">
        <f t="shared" si="6"/>
        <v>0</v>
      </c>
      <c r="AI2610" s="20" t="b">
        <f t="shared" si="7"/>
        <v>0</v>
      </c>
      <c r="AJ2610" s="20"/>
      <c r="AK2610" s="20"/>
      <c r="AL2610" s="20"/>
      <c r="AM2610" s="20"/>
      <c r="AN2610" s="20"/>
      <c r="AO2610" s="20"/>
      <c r="AP2610" s="20"/>
      <c r="AQ2610" s="20"/>
      <c r="AR2610" s="23"/>
      <c r="AS2610" s="23"/>
      <c r="AT2610" s="23"/>
      <c r="AU2610" s="23"/>
      <c r="AV2610" s="23"/>
    </row>
    <row r="2611" ht="15.75" customHeight="1">
      <c r="A2611" s="17" t="str">
        <f t="shared" si="1"/>
        <v>St. Vincent and the Grenadines-The Americas2008</v>
      </c>
      <c r="B2611" s="17" t="s">
        <v>296</v>
      </c>
      <c r="C2611" s="18" t="s">
        <v>259</v>
      </c>
      <c r="D2611" s="19" t="s">
        <v>87</v>
      </c>
      <c r="E2611" s="17">
        <v>6.09E11</v>
      </c>
      <c r="F2611" s="18">
        <v>0.047</v>
      </c>
      <c r="G2611" s="18">
        <v>299.0</v>
      </c>
      <c r="H2611" s="18">
        <v>0.095</v>
      </c>
      <c r="I2611" s="20">
        <f t="array" ref="I2611:J2611">IFNA(VLOOKUP(A2611,ENERGY!$A$2:$F$2692,{5,6},0),0)</f>
        <v>70</v>
      </c>
      <c r="J2611" s="20">
        <v>202.0</v>
      </c>
      <c r="K2611" s="20">
        <f t="array" ref="K2611:S2611">VLOOKUP(A2611,'HUMAN RESOURCES'!$A$2:$M$2692,{2,3,4,5,6,7,8,9,10},0)</f>
        <v>0.018</v>
      </c>
      <c r="L2611" s="20">
        <v>0.019</v>
      </c>
      <c r="M2611" s="20">
        <v>74.0</v>
      </c>
      <c r="N2611" s="20">
        <v>70.0</v>
      </c>
      <c r="O2611" s="20">
        <v>0.273</v>
      </c>
      <c r="P2611" s="20">
        <v>0.659</v>
      </c>
      <c r="Q2611" s="20">
        <v>0.069</v>
      </c>
      <c r="R2611" s="20">
        <v>109158.0</v>
      </c>
      <c r="S2611" s="20">
        <v>0.481</v>
      </c>
      <c r="T2611" s="20">
        <f t="array" ref="T2611:U2611">VLOOKUP(A2611,TOURISM!$A$2:$F$2692,{3,6},0)</f>
        <v>96000000</v>
      </c>
      <c r="U2611" s="20">
        <v>1.8E7</v>
      </c>
      <c r="V2611" s="20">
        <f t="array" ref="V2611:AA2611">VLOOKUP(A2611,BUSINESS!$A$2:$J$2692,{4,5,6,7,8,9},0)</f>
        <v>0.426</v>
      </c>
      <c r="W2611" s="20">
        <v>12.0</v>
      </c>
      <c r="X2611" s="20"/>
      <c r="Y2611" s="20">
        <v>117.0</v>
      </c>
      <c r="Z2611" s="20">
        <v>0.21</v>
      </c>
      <c r="AA2611" s="20">
        <v>1.192</v>
      </c>
      <c r="AB2611" s="21">
        <f t="shared" si="706"/>
        <v>5579068.873</v>
      </c>
      <c r="AC2611" s="20">
        <f t="shared" si="840"/>
        <v>0.0006412722842</v>
      </c>
      <c r="AD2611" s="20">
        <f t="shared" si="841"/>
        <v>0.001850528592</v>
      </c>
      <c r="AE2611" s="20">
        <f t="shared" si="838"/>
        <v>164.8985874</v>
      </c>
      <c r="AF2611" s="22" t="b">
        <f t="shared" si="4"/>
        <v>1</v>
      </c>
      <c r="AG2611" s="20" t="b">
        <f t="shared" si="5"/>
        <v>0</v>
      </c>
      <c r="AH2611" s="20" t="b">
        <f t="shared" si="6"/>
        <v>0</v>
      </c>
      <c r="AI2611" s="20" t="b">
        <f t="shared" si="7"/>
        <v>0</v>
      </c>
      <c r="AJ2611" s="20"/>
      <c r="AK2611" s="20"/>
      <c r="AL2611" s="20"/>
      <c r="AM2611" s="20"/>
      <c r="AN2611" s="20"/>
      <c r="AO2611" s="20"/>
      <c r="AP2611" s="20"/>
      <c r="AQ2611" s="20"/>
      <c r="AR2611" s="23"/>
      <c r="AS2611" s="23"/>
      <c r="AT2611" s="23"/>
      <c r="AU2611" s="23"/>
      <c r="AV2611" s="23"/>
    </row>
    <row r="2612" ht="15.75" customHeight="1">
      <c r="A2612" s="17" t="str">
        <f t="shared" si="1"/>
        <v>St. Vincent and the Grenadines-The Americas2009</v>
      </c>
      <c r="B2612" s="17" t="s">
        <v>296</v>
      </c>
      <c r="C2612" s="18" t="s">
        <v>259</v>
      </c>
      <c r="D2612" s="19" t="s">
        <v>88</v>
      </c>
      <c r="E2612" s="17">
        <v>6.1E11</v>
      </c>
      <c r="F2612" s="18">
        <v>0.051</v>
      </c>
      <c r="G2612" s="18">
        <v>317.0</v>
      </c>
      <c r="H2612" s="18">
        <v>0.092</v>
      </c>
      <c r="I2612" s="20" t="str">
        <f t="array" ref="I2612:J2612">IFNA(VLOOKUP(A2612,ENERGY!$A$2:$F$2692,{5,6},0),0)</f>
        <v/>
      </c>
      <c r="J2612" s="20">
        <v>187.0</v>
      </c>
      <c r="K2612" s="20">
        <f t="array" ref="K2612:S2612">VLOOKUP(A2612,'HUMAN RESOURCES'!$A$2:$M$2692,{2,3,4,5,6,7,8,9,10},0)</f>
        <v>0.017</v>
      </c>
      <c r="L2612" s="20">
        <v>0.019</v>
      </c>
      <c r="M2612" s="20">
        <v>74.0</v>
      </c>
      <c r="N2612" s="20">
        <v>70.0</v>
      </c>
      <c r="O2612" s="20">
        <v>0.269</v>
      </c>
      <c r="P2612" s="20">
        <v>0.663</v>
      </c>
      <c r="Q2612" s="20">
        <v>0.068</v>
      </c>
      <c r="R2612" s="20">
        <v>109249.0</v>
      </c>
      <c r="S2612" s="20">
        <v>0.484</v>
      </c>
      <c r="T2612" s="20">
        <f t="array" ref="T2612:U2612">VLOOKUP(A2612,TOURISM!$A$2:$F$2692,{3,6},0)</f>
        <v>88000000</v>
      </c>
      <c r="U2612" s="20">
        <v>1.4E7</v>
      </c>
      <c r="V2612" s="20">
        <f t="array" ref="V2612:AA2612">VLOOKUP(A2612,BUSINESS!$A$2:$J$2692,{4,5,6,7,8,9},0)</f>
        <v>0.41</v>
      </c>
      <c r="W2612" s="20">
        <v>11.0</v>
      </c>
      <c r="X2612" s="20"/>
      <c r="Y2612" s="20">
        <v>111.0</v>
      </c>
      <c r="Z2612" s="20">
        <v>0.31</v>
      </c>
      <c r="AA2612" s="20">
        <v>1.109</v>
      </c>
      <c r="AB2612" s="21">
        <f t="shared" si="706"/>
        <v>5583575.136</v>
      </c>
      <c r="AC2612" s="20"/>
      <c r="AD2612" s="20">
        <f t="shared" si="841"/>
        <v>0.001711686148</v>
      </c>
      <c r="AE2612" s="20">
        <f t="shared" si="838"/>
        <v>128.1476261</v>
      </c>
      <c r="AF2612" s="22" t="b">
        <f t="shared" si="4"/>
        <v>1</v>
      </c>
      <c r="AG2612" s="20" t="b">
        <f t="shared" si="5"/>
        <v>0</v>
      </c>
      <c r="AH2612" s="20" t="b">
        <f t="shared" si="6"/>
        <v>0</v>
      </c>
      <c r="AI2612" s="20" t="b">
        <f t="shared" si="7"/>
        <v>0</v>
      </c>
      <c r="AJ2612" s="20"/>
      <c r="AK2612" s="20"/>
      <c r="AL2612" s="20"/>
      <c r="AM2612" s="20"/>
      <c r="AN2612" s="20"/>
      <c r="AO2612" s="20"/>
      <c r="AP2612" s="20"/>
      <c r="AQ2612" s="20"/>
      <c r="AR2612" s="23"/>
      <c r="AS2612" s="23"/>
      <c r="AT2612" s="23"/>
      <c r="AU2612" s="23"/>
      <c r="AV2612" s="23"/>
    </row>
    <row r="2613" ht="15.75" customHeight="1">
      <c r="A2613" s="17" t="str">
        <f t="shared" si="1"/>
        <v>St. Vincent and the Grenadines-The Americas2010</v>
      </c>
      <c r="B2613" s="17" t="s">
        <v>296</v>
      </c>
      <c r="C2613" s="18" t="s">
        <v>259</v>
      </c>
      <c r="D2613" s="19" t="s">
        <v>89</v>
      </c>
      <c r="E2613" s="17">
        <v>6.13E11</v>
      </c>
      <c r="F2613" s="18">
        <v>0.047</v>
      </c>
      <c r="G2613" s="18">
        <v>293.0</v>
      </c>
      <c r="H2613" s="18">
        <v>0.092</v>
      </c>
      <c r="I2613" s="20">
        <f t="array" ref="I2613:J2613">IFNA(VLOOKUP(A2613,ENERGY!$A$2:$F$2692,{5,6},0),0)</f>
        <v>67</v>
      </c>
      <c r="J2613" s="20">
        <v>198.0</v>
      </c>
      <c r="K2613" s="20">
        <f t="array" ref="K2613:S2613">VLOOKUP(A2613,'HUMAN RESOURCES'!$A$2:$M$2692,{2,3,4,5,6,7,8,9,10},0)</f>
        <v>0.017</v>
      </c>
      <c r="L2613" s="20">
        <v>0.019</v>
      </c>
      <c r="M2613" s="20">
        <v>74.0</v>
      </c>
      <c r="N2613" s="20">
        <v>70.0</v>
      </c>
      <c r="O2613" s="20">
        <v>0.265</v>
      </c>
      <c r="P2613" s="20">
        <v>0.668</v>
      </c>
      <c r="Q2613" s="20">
        <v>0.067</v>
      </c>
      <c r="R2613" s="20">
        <v>109316.0</v>
      </c>
      <c r="S2613" s="20">
        <v>0.488</v>
      </c>
      <c r="T2613" s="20">
        <f t="array" ref="T2613:U2613">VLOOKUP(A2613,TOURISM!$A$2:$F$2692,{3,6},0)</f>
        <v>86000000</v>
      </c>
      <c r="U2613" s="20">
        <v>1.5E7</v>
      </c>
      <c r="V2613" s="20">
        <f t="array" ref="V2613:AA2613">VLOOKUP(A2613,BUSINESS!$A$2:$J$2692,{4,5,6,7,8,9},0)</f>
        <v>0.387</v>
      </c>
      <c r="W2613" s="20">
        <v>10.0</v>
      </c>
      <c r="X2613" s="20"/>
      <c r="Y2613" s="20">
        <v>111.0</v>
      </c>
      <c r="Z2613" s="20">
        <v>0.385</v>
      </c>
      <c r="AA2613" s="20">
        <v>1.206</v>
      </c>
      <c r="AB2613" s="21">
        <f t="shared" si="706"/>
        <v>5607596.326</v>
      </c>
      <c r="AC2613" s="20">
        <f>I2613/R2613</f>
        <v>0.0006129020454</v>
      </c>
      <c r="AD2613" s="20">
        <f t="shared" si="841"/>
        <v>0.001811262761</v>
      </c>
      <c r="AE2613" s="20">
        <f t="shared" si="838"/>
        <v>137.2168758</v>
      </c>
      <c r="AF2613" s="22" t="b">
        <f t="shared" si="4"/>
        <v>1</v>
      </c>
      <c r="AG2613" s="20" t="b">
        <f t="shared" si="5"/>
        <v>0</v>
      </c>
      <c r="AH2613" s="20" t="b">
        <f t="shared" si="6"/>
        <v>0</v>
      </c>
      <c r="AI2613" s="20" t="b">
        <f t="shared" si="7"/>
        <v>0</v>
      </c>
      <c r="AJ2613" s="20"/>
      <c r="AK2613" s="20"/>
      <c r="AL2613" s="20"/>
      <c r="AM2613" s="20"/>
      <c r="AN2613" s="20"/>
      <c r="AO2613" s="20"/>
      <c r="AP2613" s="20"/>
      <c r="AQ2613" s="20"/>
      <c r="AR2613" s="23"/>
      <c r="AS2613" s="23"/>
      <c r="AT2613" s="23"/>
      <c r="AU2613" s="23"/>
      <c r="AV2613" s="23"/>
    </row>
    <row r="2614" ht="15.75" customHeight="1">
      <c r="A2614" s="17" t="str">
        <f t="shared" si="1"/>
        <v>St. Vincent and the Grenadines-The Americas2011</v>
      </c>
      <c r="B2614" s="17" t="s">
        <v>296</v>
      </c>
      <c r="C2614" s="18" t="s">
        <v>259</v>
      </c>
      <c r="D2614" s="19" t="s">
        <v>90</v>
      </c>
      <c r="E2614" s="17">
        <v>6.15E11</v>
      </c>
      <c r="F2614" s="18">
        <v>0.049</v>
      </c>
      <c r="G2614" s="18">
        <v>310.0</v>
      </c>
      <c r="H2614" s="18">
        <v>0.091</v>
      </c>
      <c r="I2614" s="20">
        <f t="array" ref="I2614:J2614">IFNA(VLOOKUP(A2614,ENERGY!$A$2:$F$2692,{5,6},0),0)</f>
        <v>0</v>
      </c>
      <c r="J2614" s="20">
        <v>0.0</v>
      </c>
      <c r="K2614" s="20">
        <f t="array" ref="K2614:S2614">VLOOKUP(A2614,'HUMAN RESOURCES'!$A$2:$M$2692,{2,3,4,5,6,7,8,9,10},0)</f>
        <v>0.017</v>
      </c>
      <c r="L2614" s="20">
        <v>0.018</v>
      </c>
      <c r="M2614" s="20">
        <v>74.0</v>
      </c>
      <c r="N2614" s="20">
        <v>70.0</v>
      </c>
      <c r="O2614" s="20">
        <v>0.261</v>
      </c>
      <c r="P2614" s="20">
        <v>0.671</v>
      </c>
      <c r="Q2614" s="20">
        <v>0.068</v>
      </c>
      <c r="R2614" s="20">
        <v>109357.0</v>
      </c>
      <c r="S2614" s="20">
        <v>0.491</v>
      </c>
      <c r="T2614" s="20">
        <f t="array" ref="T2614:U2614">VLOOKUP(A2614,TOURISM!$A$2:$F$2692,{3,6},0)</f>
        <v>92000000</v>
      </c>
      <c r="U2614" s="20">
        <v>1.3E7</v>
      </c>
      <c r="V2614" s="20">
        <f t="array" ref="V2614:AA2614">VLOOKUP(A2614,BUSINESS!$A$2:$J$2692,{4,5,6,7,8,9},0)</f>
        <v>0.387</v>
      </c>
      <c r="W2614" s="20">
        <v>10.0</v>
      </c>
      <c r="X2614" s="20"/>
      <c r="Y2614" s="20">
        <v>111.0</v>
      </c>
      <c r="Z2614" s="20">
        <v>0.43</v>
      </c>
      <c r="AA2614" s="20">
        <v>1.205</v>
      </c>
      <c r="AB2614" s="21">
        <f t="shared" si="706"/>
        <v>5623782.657</v>
      </c>
      <c r="AC2614" s="20"/>
      <c r="AD2614" s="20"/>
      <c r="AE2614" s="20">
        <f t="shared" si="838"/>
        <v>118.8767066</v>
      </c>
      <c r="AF2614" s="22" t="b">
        <f t="shared" si="4"/>
        <v>1</v>
      </c>
      <c r="AG2614" s="20" t="b">
        <f t="shared" si="5"/>
        <v>0</v>
      </c>
      <c r="AH2614" s="20" t="b">
        <f t="shared" si="6"/>
        <v>0</v>
      </c>
      <c r="AI2614" s="20" t="b">
        <f t="shared" si="7"/>
        <v>0</v>
      </c>
      <c r="AJ2614" s="20"/>
      <c r="AK2614" s="20"/>
      <c r="AL2614" s="20"/>
      <c r="AM2614" s="20"/>
      <c r="AN2614" s="20"/>
      <c r="AO2614" s="20"/>
      <c r="AP2614" s="20"/>
      <c r="AQ2614" s="20"/>
      <c r="AR2614" s="23"/>
      <c r="AS2614" s="23"/>
      <c r="AT2614" s="23"/>
      <c r="AU2614" s="23"/>
      <c r="AV2614" s="23"/>
    </row>
    <row r="2615" ht="15.75" customHeight="1">
      <c r="A2615" s="17" t="str">
        <f t="shared" si="1"/>
        <v>St. Vincent and the Grenadines-The Americas2012</v>
      </c>
      <c r="B2615" s="17" t="s">
        <v>296</v>
      </c>
      <c r="C2615" s="18" t="s">
        <v>259</v>
      </c>
      <c r="D2615" s="19" t="s">
        <v>91</v>
      </c>
      <c r="E2615" s="17">
        <v>6.18E11</v>
      </c>
      <c r="F2615" s="18">
        <v>0.052</v>
      </c>
      <c r="G2615" s="18">
        <v>340.0</v>
      </c>
      <c r="H2615" s="18">
        <v>0.094</v>
      </c>
      <c r="I2615" s="20">
        <f t="array" ref="I2615:J2615">IFNA(VLOOKUP(A2615,ENERGY!$A$2:$F$2692,{5,6},0),0)</f>
        <v>70</v>
      </c>
      <c r="J2615" s="20">
        <v>202.0</v>
      </c>
      <c r="K2615" s="20">
        <f t="array" ref="K2615:S2615">VLOOKUP(A2615,'HUMAN RESOURCES'!$A$2:$M$2692,{2,3,4,5,6,7,8,9,10},0)</f>
        <v>0.017</v>
      </c>
      <c r="L2615" s="20">
        <v>0.018</v>
      </c>
      <c r="M2615" s="20">
        <v>75.0</v>
      </c>
      <c r="N2615" s="20">
        <v>70.0</v>
      </c>
      <c r="O2615" s="20">
        <v>0.257</v>
      </c>
      <c r="P2615" s="20">
        <v>0.675</v>
      </c>
      <c r="Q2615" s="20">
        <v>0.068</v>
      </c>
      <c r="R2615" s="20">
        <v>109373.0</v>
      </c>
      <c r="S2615" s="20">
        <v>0.495</v>
      </c>
      <c r="T2615" s="20">
        <f t="array" ref="T2615:U2615">VLOOKUP(A2615,TOURISM!$A$2:$F$2692,{3,6},0)</f>
        <v>93000000</v>
      </c>
      <c r="U2615" s="20">
        <v>1.4E7</v>
      </c>
      <c r="V2615" s="20">
        <f t="array" ref="V2615:AA2615">VLOOKUP(A2615,BUSINESS!$A$2:$J$2692,{4,5,6,7,8,9},0)</f>
        <v>0.387</v>
      </c>
      <c r="W2615" s="20">
        <v>10.0</v>
      </c>
      <c r="X2615" s="20">
        <v>75.0</v>
      </c>
      <c r="Y2615" s="20">
        <v>111.0</v>
      </c>
      <c r="Z2615" s="20">
        <v>0.475</v>
      </c>
      <c r="AA2615" s="20">
        <v>1.161</v>
      </c>
      <c r="AB2615" s="21">
        <f t="shared" si="706"/>
        <v>5650389.036</v>
      </c>
      <c r="AC2615" s="20">
        <f>I2615/R2615</f>
        <v>0.0006400117031</v>
      </c>
      <c r="AD2615" s="20">
        <f>J2615/R2615</f>
        <v>0.001846890915</v>
      </c>
      <c r="AE2615" s="20">
        <f t="shared" si="838"/>
        <v>128.0023406</v>
      </c>
      <c r="AF2615" s="22" t="b">
        <f t="shared" si="4"/>
        <v>1</v>
      </c>
      <c r="AG2615" s="20" t="b">
        <f t="shared" si="5"/>
        <v>0</v>
      </c>
      <c r="AH2615" s="20" t="b">
        <f t="shared" si="6"/>
        <v>0</v>
      </c>
      <c r="AI2615" s="20" t="b">
        <f t="shared" si="7"/>
        <v>0</v>
      </c>
      <c r="AJ2615" s="20"/>
      <c r="AK2615" s="20"/>
      <c r="AL2615" s="20"/>
      <c r="AM2615" s="20"/>
      <c r="AN2615" s="20"/>
      <c r="AO2615" s="20"/>
      <c r="AP2615" s="20"/>
      <c r="AQ2615" s="20"/>
      <c r="AR2615" s="23"/>
      <c r="AS2615" s="23"/>
      <c r="AT2615" s="23"/>
      <c r="AU2615" s="23"/>
      <c r="AV2615" s="23"/>
    </row>
    <row r="2616" ht="15.75" customHeight="1">
      <c r="A2616" s="17" t="str">
        <f t="shared" si="1"/>
        <v>Suriname-The Americas2000</v>
      </c>
      <c r="B2616" s="17" t="s">
        <v>297</v>
      </c>
      <c r="C2616" s="18" t="s">
        <v>259</v>
      </c>
      <c r="D2616" s="19" t="s">
        <v>76</v>
      </c>
      <c r="E2616" s="17">
        <v>7.13E11</v>
      </c>
      <c r="F2616" s="18">
        <v>0.087</v>
      </c>
      <c r="G2616" s="18">
        <v>167.0</v>
      </c>
      <c r="H2616" s="18">
        <v>0.29</v>
      </c>
      <c r="I2616" s="20" t="str">
        <f t="array" ref="I2616:J2616">IFNA(VLOOKUP(A2616,ENERGY!$A$2:$F$2692,{5,6},0),0)</f>
        <v/>
      </c>
      <c r="J2616" s="20"/>
      <c r="K2616" s="20">
        <f t="array" ref="K2616:S2616">VLOOKUP(A2616,'HUMAN RESOURCES'!$A$2:$M$2692,{2,3,4,5,6,7,8,9,10},0)</f>
        <v>0.023</v>
      </c>
      <c r="L2616" s="20">
        <v>0.03</v>
      </c>
      <c r="M2616" s="20">
        <v>71.0</v>
      </c>
      <c r="N2616" s="20">
        <v>65.0</v>
      </c>
      <c r="O2616" s="20">
        <v>0.306</v>
      </c>
      <c r="P2616" s="20">
        <v>0.637</v>
      </c>
      <c r="Q2616" s="20">
        <v>0.057</v>
      </c>
      <c r="R2616" s="20">
        <v>466668.0</v>
      </c>
      <c r="S2616" s="20">
        <v>0.664</v>
      </c>
      <c r="T2616" s="20">
        <f t="array" ref="T2616:U2616">VLOOKUP(A2616,TOURISM!$A$2:$F$2692,{3,6},0)</f>
        <v>42000000</v>
      </c>
      <c r="U2616" s="20">
        <v>6.7E7</v>
      </c>
      <c r="V2616" s="20" t="str">
        <f t="array" ref="V2616:AA2616">VLOOKUP(A2616,BUSINESS!$A$2:$J$2692,{4,5,6,7,8,9},0)</f>
        <v/>
      </c>
      <c r="W2616" s="20"/>
      <c r="X2616" s="20"/>
      <c r="Y2616" s="20"/>
      <c r="Z2616" s="20">
        <v>0.025</v>
      </c>
      <c r="AA2616" s="20">
        <v>0.088</v>
      </c>
      <c r="AB2616" s="21">
        <f t="shared" si="706"/>
        <v>1527852.778</v>
      </c>
      <c r="AC2616" s="20"/>
      <c r="AD2616" s="20"/>
      <c r="AE2616" s="20">
        <f t="shared" si="838"/>
        <v>143.5710184</v>
      </c>
      <c r="AF2616" s="22" t="b">
        <f t="shared" si="4"/>
        <v>1</v>
      </c>
      <c r="AG2616" s="20" t="b">
        <f t="shared" si="5"/>
        <v>0</v>
      </c>
      <c r="AH2616" s="20" t="b">
        <f t="shared" si="6"/>
        <v>0</v>
      </c>
      <c r="AI2616" s="20" t="b">
        <f t="shared" si="7"/>
        <v>0</v>
      </c>
      <c r="AJ2616" s="20"/>
      <c r="AK2616" s="20"/>
      <c r="AL2616" s="20"/>
      <c r="AM2616" s="20"/>
      <c r="AN2616" s="20"/>
      <c r="AO2616" s="20"/>
      <c r="AP2616" s="20"/>
      <c r="AQ2616" s="20"/>
      <c r="AR2616" s="23"/>
      <c r="AS2616" s="23"/>
      <c r="AT2616" s="23"/>
      <c r="AU2616" s="23"/>
      <c r="AV2616" s="23"/>
    </row>
    <row r="2617" ht="15.75" customHeight="1">
      <c r="A2617" s="17" t="str">
        <f t="shared" si="1"/>
        <v>Suriname-The Americas2001</v>
      </c>
      <c r="B2617" s="17" t="s">
        <v>297</v>
      </c>
      <c r="C2617" s="18" t="s">
        <v>259</v>
      </c>
      <c r="D2617" s="19" t="s">
        <v>77</v>
      </c>
      <c r="E2617" s="17">
        <v>7.22E11</v>
      </c>
      <c r="F2617" s="18">
        <v>0.084</v>
      </c>
      <c r="G2617" s="18">
        <v>136.0</v>
      </c>
      <c r="H2617" s="18">
        <v>0.257</v>
      </c>
      <c r="I2617" s="20" t="str">
        <f t="array" ref="I2617:J2617">IFNA(VLOOKUP(A2617,ENERGY!$A$2:$F$2692,{5,6},0),0)</f>
        <v/>
      </c>
      <c r="J2617" s="20"/>
      <c r="K2617" s="20">
        <f t="array" ref="K2617:S2617">VLOOKUP(A2617,'HUMAN RESOURCES'!$A$2:$M$2692,{2,3,4,5,6,7,8,9,10},0)</f>
        <v>0.022</v>
      </c>
      <c r="L2617" s="20">
        <v>0.029</v>
      </c>
      <c r="M2617" s="20">
        <v>72.0</v>
      </c>
      <c r="N2617" s="20">
        <v>65.0</v>
      </c>
      <c r="O2617" s="20">
        <v>0.304</v>
      </c>
      <c r="P2617" s="20">
        <v>0.638</v>
      </c>
      <c r="Q2617" s="20">
        <v>0.058</v>
      </c>
      <c r="R2617" s="20">
        <v>473312.0</v>
      </c>
      <c r="S2617" s="20">
        <v>0.665</v>
      </c>
      <c r="T2617" s="20">
        <f t="array" ref="T2617:U2617">VLOOKUP(A2617,TOURISM!$A$2:$F$2692,{3,6},0)</f>
        <v>26000000</v>
      </c>
      <c r="U2617" s="20">
        <v>6.2E7</v>
      </c>
      <c r="V2617" s="20" t="str">
        <f t="array" ref="V2617:AA2617">VLOOKUP(A2617,BUSINESS!$A$2:$J$2692,{4,5,6,7,8,9},0)</f>
        <v/>
      </c>
      <c r="W2617" s="20"/>
      <c r="X2617" s="20"/>
      <c r="Y2617" s="20"/>
      <c r="Z2617" s="20">
        <v>0.031</v>
      </c>
      <c r="AA2617" s="20">
        <v>0.184</v>
      </c>
      <c r="AB2617" s="21">
        <f t="shared" si="706"/>
        <v>1525420.864</v>
      </c>
      <c r="AC2617" s="20"/>
      <c r="AD2617" s="20"/>
      <c r="AE2617" s="20">
        <f t="shared" si="838"/>
        <v>130.9918193</v>
      </c>
      <c r="AF2617" s="22" t="b">
        <f t="shared" si="4"/>
        <v>1</v>
      </c>
      <c r="AG2617" s="20" t="b">
        <f t="shared" si="5"/>
        <v>0</v>
      </c>
      <c r="AH2617" s="20" t="b">
        <f t="shared" si="6"/>
        <v>0</v>
      </c>
      <c r="AI2617" s="20" t="b">
        <f t="shared" si="7"/>
        <v>0</v>
      </c>
      <c r="AJ2617" s="20"/>
      <c r="AK2617" s="20"/>
      <c r="AL2617" s="20"/>
      <c r="AM2617" s="20"/>
      <c r="AN2617" s="20"/>
      <c r="AO2617" s="20"/>
      <c r="AP2617" s="20"/>
      <c r="AQ2617" s="20"/>
      <c r="AR2617" s="23"/>
      <c r="AS2617" s="23"/>
      <c r="AT2617" s="23"/>
      <c r="AU2617" s="23"/>
      <c r="AV2617" s="23"/>
    </row>
    <row r="2618" ht="15.75" customHeight="1">
      <c r="A2618" s="17" t="str">
        <f t="shared" si="1"/>
        <v>Suriname-The Americas2002</v>
      </c>
      <c r="B2618" s="17" t="s">
        <v>297</v>
      </c>
      <c r="C2618" s="18" t="s">
        <v>259</v>
      </c>
      <c r="D2618" s="19" t="s">
        <v>79</v>
      </c>
      <c r="E2618" s="17">
        <v>7.25E11</v>
      </c>
      <c r="F2618" s="18">
        <v>0.071</v>
      </c>
      <c r="G2618" s="18">
        <v>161.0</v>
      </c>
      <c r="H2618" s="18">
        <v>0.222</v>
      </c>
      <c r="I2618" s="20" t="str">
        <f t="array" ref="I2618:J2618">IFNA(VLOOKUP(A2618,ENERGY!$A$2:$F$2692,{5,6},0),0)</f>
        <v/>
      </c>
      <c r="J2618" s="20">
        <v>2384.0</v>
      </c>
      <c r="K2618" s="20">
        <f t="array" ref="K2618:S2618">VLOOKUP(A2618,'HUMAN RESOURCES'!$A$2:$M$2692,{2,3,4,5,6,7,8,9,10},0)</f>
        <v>0.022</v>
      </c>
      <c r="L2618" s="20">
        <v>0.029</v>
      </c>
      <c r="M2618" s="20">
        <v>72.0</v>
      </c>
      <c r="N2618" s="20">
        <v>65.0</v>
      </c>
      <c r="O2618" s="20">
        <v>0.303</v>
      </c>
      <c r="P2618" s="20">
        <v>0.639</v>
      </c>
      <c r="Q2618" s="20">
        <v>0.059</v>
      </c>
      <c r="R2618" s="20">
        <v>480099.0</v>
      </c>
      <c r="S2618" s="20">
        <v>0.666</v>
      </c>
      <c r="T2618" s="20">
        <f t="array" ref="T2618:U2618">VLOOKUP(A2618,TOURISM!$A$2:$F$2692,{3,6},0)</f>
        <v>17000000</v>
      </c>
      <c r="U2618" s="20">
        <v>5.4E7</v>
      </c>
      <c r="V2618" s="20" t="str">
        <f t="array" ref="V2618:AA2618">VLOOKUP(A2618,BUSINESS!$A$2:$J$2692,{4,5,6,7,8,9},0)</f>
        <v/>
      </c>
      <c r="W2618" s="20"/>
      <c r="X2618" s="20"/>
      <c r="Y2618" s="20"/>
      <c r="Z2618" s="20">
        <v>0.042</v>
      </c>
      <c r="AA2618" s="20">
        <v>0.226</v>
      </c>
      <c r="AB2618" s="21">
        <f t="shared" si="706"/>
        <v>1510105.207</v>
      </c>
      <c r="AC2618" s="20"/>
      <c r="AD2618" s="20">
        <f t="shared" ref="AD2618:AD2619" si="842">J2618/R2618</f>
        <v>0.004965642503</v>
      </c>
      <c r="AE2618" s="20">
        <f t="shared" si="838"/>
        <v>112.4768017</v>
      </c>
      <c r="AF2618" s="22" t="b">
        <f t="shared" si="4"/>
        <v>1</v>
      </c>
      <c r="AG2618" s="20" t="b">
        <f t="shared" si="5"/>
        <v>0</v>
      </c>
      <c r="AH2618" s="20" t="b">
        <f t="shared" si="6"/>
        <v>0</v>
      </c>
      <c r="AI2618" s="20" t="b">
        <f t="shared" si="7"/>
        <v>0</v>
      </c>
      <c r="AJ2618" s="20"/>
      <c r="AK2618" s="20"/>
      <c r="AL2618" s="20"/>
      <c r="AM2618" s="20"/>
      <c r="AN2618" s="20"/>
      <c r="AO2618" s="20"/>
      <c r="AP2618" s="20"/>
      <c r="AQ2618" s="20"/>
      <c r="AR2618" s="23"/>
      <c r="AS2618" s="23"/>
      <c r="AT2618" s="23"/>
      <c r="AU2618" s="23"/>
      <c r="AV2618" s="23"/>
    </row>
    <row r="2619" ht="15.75" customHeight="1">
      <c r="A2619" s="17" t="str">
        <f t="shared" si="1"/>
        <v>Suriname-The Americas2003</v>
      </c>
      <c r="B2619" s="17" t="s">
        <v>297</v>
      </c>
      <c r="C2619" s="18" t="s">
        <v>259</v>
      </c>
      <c r="D2619" s="19" t="s">
        <v>81</v>
      </c>
      <c r="E2619" s="17">
        <v>7.3E11</v>
      </c>
      <c r="F2619" s="18">
        <v>0.066</v>
      </c>
      <c r="G2619" s="18">
        <v>173.0</v>
      </c>
      <c r="H2619" s="18">
        <v>0.21</v>
      </c>
      <c r="I2619" s="20" t="str">
        <f t="array" ref="I2619:J2619">IFNA(VLOOKUP(A2619,ENERGY!$A$2:$F$2692,{5,6},0),0)</f>
        <v/>
      </c>
      <c r="J2619" s="20">
        <v>2468.0</v>
      </c>
      <c r="K2619" s="20">
        <f t="array" ref="K2619:S2619">VLOOKUP(A2619,'HUMAN RESOURCES'!$A$2:$M$2692,{2,3,4,5,6,7,8,9,10},0)</f>
        <v>0.021</v>
      </c>
      <c r="L2619" s="20">
        <v>0.028</v>
      </c>
      <c r="M2619" s="20">
        <v>72.0</v>
      </c>
      <c r="N2619" s="20">
        <v>65.0</v>
      </c>
      <c r="O2619" s="20">
        <v>0.301</v>
      </c>
      <c r="P2619" s="20">
        <v>0.639</v>
      </c>
      <c r="Q2619" s="20">
        <v>0.059</v>
      </c>
      <c r="R2619" s="20">
        <v>486867.0</v>
      </c>
      <c r="S2619" s="20">
        <v>0.667</v>
      </c>
      <c r="T2619" s="20">
        <f t="array" ref="T2619:U2619">VLOOKUP(A2619,TOURISM!$A$2:$F$2692,{3,6},0)</f>
        <v>18000000</v>
      </c>
      <c r="U2619" s="20">
        <v>6.8E7</v>
      </c>
      <c r="V2619" s="20" t="str">
        <f t="array" ref="V2619:AA2619">VLOOKUP(A2619,BUSINESS!$A$2:$J$2692,{4,5,6,7,8,9},0)</f>
        <v/>
      </c>
      <c r="W2619" s="20"/>
      <c r="X2619" s="20"/>
      <c r="Y2619" s="20"/>
      <c r="Z2619" s="20">
        <v>0.047</v>
      </c>
      <c r="AA2619" s="20">
        <v>0.346</v>
      </c>
      <c r="AB2619" s="21">
        <f t="shared" si="706"/>
        <v>1499382.788</v>
      </c>
      <c r="AC2619" s="20"/>
      <c r="AD2619" s="20">
        <f t="shared" si="842"/>
        <v>0.005069146194</v>
      </c>
      <c r="AE2619" s="20">
        <f t="shared" si="838"/>
        <v>139.6685337</v>
      </c>
      <c r="AF2619" s="22" t="b">
        <f t="shared" si="4"/>
        <v>1</v>
      </c>
      <c r="AG2619" s="20" t="b">
        <f t="shared" si="5"/>
        <v>0</v>
      </c>
      <c r="AH2619" s="20" t="b">
        <f t="shared" si="6"/>
        <v>0</v>
      </c>
      <c r="AI2619" s="20" t="b">
        <f t="shared" si="7"/>
        <v>0</v>
      </c>
      <c r="AJ2619" s="20"/>
      <c r="AK2619" s="20"/>
      <c r="AL2619" s="20"/>
      <c r="AM2619" s="20"/>
      <c r="AN2619" s="20"/>
      <c r="AO2619" s="20"/>
      <c r="AP2619" s="20"/>
      <c r="AQ2619" s="20"/>
      <c r="AR2619" s="23"/>
      <c r="AS2619" s="23"/>
      <c r="AT2619" s="23"/>
      <c r="AU2619" s="23"/>
      <c r="AV2619" s="23"/>
    </row>
    <row r="2620" ht="15.75" customHeight="1">
      <c r="A2620" s="17" t="str">
        <f t="shared" si="1"/>
        <v>Suriname-The Americas2004</v>
      </c>
      <c r="B2620" s="17" t="s">
        <v>297</v>
      </c>
      <c r="C2620" s="18" t="s">
        <v>259</v>
      </c>
      <c r="D2620" s="19" t="s">
        <v>83</v>
      </c>
      <c r="E2620" s="17">
        <v>7.31E11</v>
      </c>
      <c r="F2620" s="18">
        <v>0.069</v>
      </c>
      <c r="G2620" s="18">
        <v>207.0</v>
      </c>
      <c r="H2620" s="18">
        <v>0.204</v>
      </c>
      <c r="I2620" s="20">
        <f t="array" ref="I2620:J2620">IFNA(VLOOKUP(A2620,ENERGY!$A$2:$F$2692,{5,6},0),0)</f>
        <v>0</v>
      </c>
      <c r="J2620" s="20">
        <v>0.0</v>
      </c>
      <c r="K2620" s="20">
        <f t="array" ref="K2620:S2620">VLOOKUP(A2620,'HUMAN RESOURCES'!$A$2:$M$2692,{2,3,4,5,6,7,8,9,10},0)</f>
        <v>0.021</v>
      </c>
      <c r="L2620" s="20">
        <v>0.027</v>
      </c>
      <c r="M2620" s="20">
        <v>72.0</v>
      </c>
      <c r="N2620" s="20">
        <v>65.0</v>
      </c>
      <c r="O2620" s="20">
        <v>0.3</v>
      </c>
      <c r="P2620" s="20">
        <v>0.64</v>
      </c>
      <c r="Q2620" s="20">
        <v>0.06</v>
      </c>
      <c r="R2620" s="20">
        <v>493394.0</v>
      </c>
      <c r="S2620" s="20">
        <v>0.667</v>
      </c>
      <c r="T2620" s="20">
        <f t="array" ref="T2620:U2620">VLOOKUP(A2620,TOURISM!$A$2:$F$2692,{3,6},0)</f>
        <v>52000000</v>
      </c>
      <c r="U2620" s="20">
        <v>8.5E7</v>
      </c>
      <c r="V2620" s="20" t="str">
        <f t="array" ref="V2620:AA2620">VLOOKUP(A2620,BUSINESS!$A$2:$J$2692,{4,5,6,7,8,9},0)</f>
        <v/>
      </c>
      <c r="W2620" s="20"/>
      <c r="X2620" s="20"/>
      <c r="Y2620" s="20"/>
      <c r="Z2620" s="20">
        <v>0.061</v>
      </c>
      <c r="AA2620" s="20">
        <v>0.431</v>
      </c>
      <c r="AB2620" s="21">
        <f t="shared" si="706"/>
        <v>1481574.563</v>
      </c>
      <c r="AC2620" s="20"/>
      <c r="AD2620" s="20"/>
      <c r="AE2620" s="20">
        <f t="shared" si="838"/>
        <v>172.276112</v>
      </c>
      <c r="AF2620" s="22" t="b">
        <f t="shared" si="4"/>
        <v>1</v>
      </c>
      <c r="AG2620" s="20" t="b">
        <f t="shared" si="5"/>
        <v>0</v>
      </c>
      <c r="AH2620" s="20" t="b">
        <f t="shared" si="6"/>
        <v>0</v>
      </c>
      <c r="AI2620" s="20" t="b">
        <f t="shared" si="7"/>
        <v>0</v>
      </c>
      <c r="AJ2620" s="20"/>
      <c r="AK2620" s="20"/>
      <c r="AL2620" s="20"/>
      <c r="AM2620" s="20"/>
      <c r="AN2620" s="20"/>
      <c r="AO2620" s="20"/>
      <c r="AP2620" s="20"/>
      <c r="AQ2620" s="20"/>
      <c r="AR2620" s="23"/>
      <c r="AS2620" s="23"/>
      <c r="AT2620" s="23"/>
      <c r="AU2620" s="23"/>
      <c r="AV2620" s="23"/>
    </row>
    <row r="2621" ht="15.75" customHeight="1">
      <c r="A2621" s="17" t="str">
        <f t="shared" si="1"/>
        <v>Suriname-The Americas2005</v>
      </c>
      <c r="B2621" s="17" t="s">
        <v>297</v>
      </c>
      <c r="C2621" s="18" t="s">
        <v>259</v>
      </c>
      <c r="D2621" s="19" t="s">
        <v>84</v>
      </c>
      <c r="E2621" s="17">
        <v>7.33E11</v>
      </c>
      <c r="F2621" s="18">
        <v>0.068</v>
      </c>
      <c r="G2621" s="18">
        <v>243.0</v>
      </c>
      <c r="H2621" s="18">
        <v>0.174</v>
      </c>
      <c r="I2621" s="20" t="str">
        <f t="array" ref="I2621:J2621">IFNA(VLOOKUP(A2621,ENERGY!$A$2:$F$2692,{5,6},0),0)</f>
        <v/>
      </c>
      <c r="J2621" s="20">
        <v>2442.0</v>
      </c>
      <c r="K2621" s="20">
        <f t="array" ref="K2621:S2621">VLOOKUP(A2621,'HUMAN RESOURCES'!$A$2:$M$2692,{2,3,4,5,6,7,8,9,10},0)</f>
        <v>0.02</v>
      </c>
      <c r="L2621" s="20">
        <v>0.026</v>
      </c>
      <c r="M2621" s="20">
        <v>72.0</v>
      </c>
      <c r="N2621" s="20">
        <v>66.0</v>
      </c>
      <c r="O2621" s="20">
        <v>0.299</v>
      </c>
      <c r="P2621" s="20">
        <v>0.64</v>
      </c>
      <c r="Q2621" s="20">
        <v>0.061</v>
      </c>
      <c r="R2621" s="20">
        <v>499523.0</v>
      </c>
      <c r="S2621" s="20">
        <v>0.667</v>
      </c>
      <c r="T2621" s="20">
        <f t="array" ref="T2621:U2621">VLOOKUP(A2621,TOURISM!$A$2:$F$2692,{3,6},0)</f>
        <v>96000000</v>
      </c>
      <c r="U2621" s="20">
        <v>9.4E7</v>
      </c>
      <c r="V2621" s="20">
        <f t="array" ref="V2621:AA2621">VLOOKUP(A2621,BUSINESS!$A$2:$J$2692,{4,5,6,7,8,9},0)</f>
        <v>0.279</v>
      </c>
      <c r="W2621" s="20">
        <v>694.0</v>
      </c>
      <c r="X2621" s="20"/>
      <c r="Y2621" s="20">
        <v>199.0</v>
      </c>
      <c r="Z2621" s="20">
        <v>0.064</v>
      </c>
      <c r="AA2621" s="20">
        <v>0.466</v>
      </c>
      <c r="AB2621" s="21">
        <f t="shared" si="706"/>
        <v>1467399.9</v>
      </c>
      <c r="AC2621" s="20"/>
      <c r="AD2621" s="20">
        <f>J2621/R2621</f>
        <v>0.004888663785</v>
      </c>
      <c r="AE2621" s="20">
        <f t="shared" si="838"/>
        <v>188.1795233</v>
      </c>
      <c r="AF2621" s="22" t="b">
        <f t="shared" si="4"/>
        <v>1</v>
      </c>
      <c r="AG2621" s="20" t="b">
        <f t="shared" si="5"/>
        <v>0</v>
      </c>
      <c r="AH2621" s="20" t="b">
        <f t="shared" si="6"/>
        <v>0</v>
      </c>
      <c r="AI2621" s="20" t="b">
        <f t="shared" si="7"/>
        <v>0</v>
      </c>
      <c r="AJ2621" s="20"/>
      <c r="AK2621" s="20"/>
      <c r="AL2621" s="20"/>
      <c r="AM2621" s="20"/>
      <c r="AN2621" s="20"/>
      <c r="AO2621" s="20"/>
      <c r="AP2621" s="20"/>
      <c r="AQ2621" s="20"/>
      <c r="AR2621" s="23"/>
      <c r="AS2621" s="23"/>
      <c r="AT2621" s="23"/>
      <c r="AU2621" s="23"/>
      <c r="AV2621" s="23"/>
    </row>
    <row r="2622" ht="15.75" customHeight="1">
      <c r="A2622" s="17" t="str">
        <f t="shared" si="1"/>
        <v>Suriname-The Americas2006</v>
      </c>
      <c r="B2622" s="17" t="s">
        <v>297</v>
      </c>
      <c r="C2622" s="18" t="s">
        <v>259</v>
      </c>
      <c r="D2622" s="19" t="s">
        <v>85</v>
      </c>
      <c r="E2622" s="17">
        <v>7.34E11</v>
      </c>
      <c r="F2622" s="18">
        <v>0.062</v>
      </c>
      <c r="G2622" s="18">
        <v>323.0</v>
      </c>
      <c r="H2622" s="18">
        <v>0.156</v>
      </c>
      <c r="I2622" s="20">
        <f t="array" ref="I2622:J2622">IFNA(VLOOKUP(A2622,ENERGY!$A$2:$F$2692,{5,6},0),0)</f>
        <v>0</v>
      </c>
      <c r="J2622" s="20">
        <v>0.0</v>
      </c>
      <c r="K2622" s="20">
        <f t="array" ref="K2622:S2622">VLOOKUP(A2622,'HUMAN RESOURCES'!$A$2:$M$2692,{2,3,4,5,6,7,8,9,10},0)</f>
        <v>0.02</v>
      </c>
      <c r="L2622" s="20">
        <v>0.025</v>
      </c>
      <c r="M2622" s="20">
        <v>73.0</v>
      </c>
      <c r="N2622" s="20">
        <v>66.0</v>
      </c>
      <c r="O2622" s="20">
        <v>0.297</v>
      </c>
      <c r="P2622" s="20">
        <v>0.641</v>
      </c>
      <c r="Q2622" s="20">
        <v>0.062</v>
      </c>
      <c r="R2622" s="20">
        <v>505186.0</v>
      </c>
      <c r="S2622" s="20">
        <v>0.666</v>
      </c>
      <c r="T2622" s="20">
        <f t="array" ref="T2622:U2622">VLOOKUP(A2622,TOURISM!$A$2:$F$2692,{3,6},0)</f>
        <v>109000000</v>
      </c>
      <c r="U2622" s="20">
        <v>3.3E7</v>
      </c>
      <c r="V2622" s="20">
        <f t="array" ref="V2622:AA2622">VLOOKUP(A2622,BUSINESS!$A$2:$J$2692,{4,5,6,7,8,9},0)</f>
        <v>0.279</v>
      </c>
      <c r="W2622" s="20">
        <v>694.0</v>
      </c>
      <c r="X2622" s="20"/>
      <c r="Y2622" s="20">
        <v>199.0</v>
      </c>
      <c r="Z2622" s="20">
        <v>0.095</v>
      </c>
      <c r="AA2622" s="20">
        <v>0.633</v>
      </c>
      <c r="AB2622" s="21">
        <f t="shared" si="706"/>
        <v>1452930.208</v>
      </c>
      <c r="AC2622" s="20"/>
      <c r="AD2622" s="20"/>
      <c r="AE2622" s="20">
        <f t="shared" si="838"/>
        <v>65.32247529</v>
      </c>
      <c r="AF2622" s="22" t="b">
        <f t="shared" si="4"/>
        <v>1</v>
      </c>
      <c r="AG2622" s="20" t="b">
        <f t="shared" si="5"/>
        <v>0</v>
      </c>
      <c r="AH2622" s="20" t="b">
        <f t="shared" si="6"/>
        <v>0</v>
      </c>
      <c r="AI2622" s="20" t="b">
        <f t="shared" si="7"/>
        <v>0</v>
      </c>
      <c r="AJ2622" s="20"/>
      <c r="AK2622" s="20"/>
      <c r="AL2622" s="20"/>
      <c r="AM2622" s="20"/>
      <c r="AN2622" s="20"/>
      <c r="AO2622" s="20"/>
      <c r="AP2622" s="20"/>
      <c r="AQ2622" s="20"/>
      <c r="AR2622" s="23"/>
      <c r="AS2622" s="23"/>
      <c r="AT2622" s="23"/>
      <c r="AU2622" s="23"/>
      <c r="AV2622" s="23"/>
    </row>
    <row r="2623" ht="15.75" customHeight="1">
      <c r="A2623" s="17" t="str">
        <f t="shared" si="1"/>
        <v>Suriname-The Americas2007</v>
      </c>
      <c r="B2623" s="17" t="s">
        <v>297</v>
      </c>
      <c r="C2623" s="18" t="s">
        <v>259</v>
      </c>
      <c r="D2623" s="19" t="s">
        <v>86</v>
      </c>
      <c r="E2623" s="17">
        <v>7.39E11</v>
      </c>
      <c r="F2623" s="18">
        <v>0.059</v>
      </c>
      <c r="G2623" s="18">
        <v>341.0</v>
      </c>
      <c r="H2623" s="18">
        <v>0.138</v>
      </c>
      <c r="I2623" s="20">
        <f t="array" ref="I2623:J2623">IFNA(VLOOKUP(A2623,ENERGY!$A$2:$F$2692,{5,6},0),0)</f>
        <v>664</v>
      </c>
      <c r="J2623" s="20">
        <v>2292.0</v>
      </c>
      <c r="K2623" s="20">
        <f t="array" ref="K2623:S2623">VLOOKUP(A2623,'HUMAN RESOURCES'!$A$2:$M$2692,{2,3,4,5,6,7,8,9,10},0)</f>
        <v>0.019</v>
      </c>
      <c r="L2623" s="20">
        <v>0.024</v>
      </c>
      <c r="M2623" s="20">
        <v>73.0</v>
      </c>
      <c r="N2623" s="20">
        <v>66.0</v>
      </c>
      <c r="O2623" s="20">
        <v>0.295</v>
      </c>
      <c r="P2623" s="20">
        <v>0.643</v>
      </c>
      <c r="Q2623" s="20">
        <v>0.062</v>
      </c>
      <c r="R2623" s="20">
        <v>510433.0</v>
      </c>
      <c r="S2623" s="20">
        <v>0.665</v>
      </c>
      <c r="T2623" s="20">
        <f t="array" ref="T2623:U2623">VLOOKUP(A2623,TOURISM!$A$2:$F$2692,{3,6},0)</f>
        <v>73000000</v>
      </c>
      <c r="U2623" s="20">
        <v>2.8E7</v>
      </c>
      <c r="V2623" s="20">
        <f t="array" ref="V2623:AA2623">VLOOKUP(A2623,BUSINESS!$A$2:$J$2692,{4,5,6,7,8,9},0)</f>
        <v>0.279</v>
      </c>
      <c r="W2623" s="20">
        <v>694.0</v>
      </c>
      <c r="X2623" s="20"/>
      <c r="Y2623" s="20">
        <v>199.0</v>
      </c>
      <c r="Z2623" s="20">
        <v>0.141</v>
      </c>
      <c r="AA2623" s="20">
        <v>0.744</v>
      </c>
      <c r="AB2623" s="21">
        <f t="shared" si="706"/>
        <v>1447790.405</v>
      </c>
      <c r="AC2623" s="20">
        <f>I2623/R2623</f>
        <v>0.001300856332</v>
      </c>
      <c r="AD2623" s="20">
        <f>J2623/R2623</f>
        <v>0.00449030529</v>
      </c>
      <c r="AE2623" s="20">
        <f t="shared" si="838"/>
        <v>54.85538748</v>
      </c>
      <c r="AF2623" s="22" t="b">
        <f t="shared" si="4"/>
        <v>1</v>
      </c>
      <c r="AG2623" s="20" t="b">
        <f t="shared" si="5"/>
        <v>0</v>
      </c>
      <c r="AH2623" s="20" t="b">
        <f t="shared" si="6"/>
        <v>0</v>
      </c>
      <c r="AI2623" s="20" t="b">
        <f t="shared" si="7"/>
        <v>0</v>
      </c>
      <c r="AJ2623" s="20"/>
      <c r="AK2623" s="20"/>
      <c r="AL2623" s="20"/>
      <c r="AM2623" s="20"/>
      <c r="AN2623" s="20"/>
      <c r="AO2623" s="20"/>
      <c r="AP2623" s="20"/>
      <c r="AQ2623" s="20"/>
      <c r="AR2623" s="23"/>
      <c r="AS2623" s="23"/>
      <c r="AT2623" s="23"/>
      <c r="AU2623" s="23"/>
      <c r="AV2623" s="23"/>
    </row>
    <row r="2624" ht="15.75" customHeight="1">
      <c r="A2624" s="17" t="str">
        <f t="shared" si="1"/>
        <v>Suriname-The Americas2008</v>
      </c>
      <c r="B2624" s="17" t="s">
        <v>297</v>
      </c>
      <c r="C2624" s="18" t="s">
        <v>259</v>
      </c>
      <c r="D2624" s="19" t="s">
        <v>87</v>
      </c>
      <c r="E2624" s="17">
        <v>7.42E11</v>
      </c>
      <c r="F2624" s="18">
        <v>0.059</v>
      </c>
      <c r="G2624" s="18">
        <v>406.0</v>
      </c>
      <c r="H2624" s="18">
        <v>0.122</v>
      </c>
      <c r="I2624" s="20">
        <f t="array" ref="I2624:J2624">IFNA(VLOOKUP(A2624,ENERGY!$A$2:$F$2692,{5,6},0),0)</f>
        <v>0</v>
      </c>
      <c r="J2624" s="20">
        <v>0.0</v>
      </c>
      <c r="K2624" s="20">
        <f t="array" ref="K2624:S2624">VLOOKUP(A2624,'HUMAN RESOURCES'!$A$2:$M$2692,{2,3,4,5,6,7,8,9,10},0)</f>
        <v>0.019</v>
      </c>
      <c r="L2624" s="20">
        <v>0.024</v>
      </c>
      <c r="M2624" s="20">
        <v>73.0</v>
      </c>
      <c r="N2624" s="20">
        <v>67.0</v>
      </c>
      <c r="O2624" s="20">
        <v>0.293</v>
      </c>
      <c r="P2624" s="20">
        <v>0.644</v>
      </c>
      <c r="Q2624" s="20">
        <v>0.063</v>
      </c>
      <c r="R2624" s="20">
        <v>515372.0</v>
      </c>
      <c r="S2624" s="20">
        <v>0.665</v>
      </c>
      <c r="T2624" s="20">
        <f t="array" ref="T2624:U2624">VLOOKUP(A2624,TOURISM!$A$2:$F$2692,{3,6},0)</f>
        <v>83000000</v>
      </c>
      <c r="U2624" s="20">
        <v>3.5E7</v>
      </c>
      <c r="V2624" s="20">
        <f t="array" ref="V2624:AA2624">VLOOKUP(A2624,BUSINESS!$A$2:$J$2692,{4,5,6,7,8,9},0)</f>
        <v>0.279</v>
      </c>
      <c r="W2624" s="20">
        <v>694.0</v>
      </c>
      <c r="X2624" s="20"/>
      <c r="Y2624" s="20">
        <v>199.0</v>
      </c>
      <c r="Z2624" s="20">
        <v>0.211</v>
      </c>
      <c r="AA2624" s="20">
        <v>1.275</v>
      </c>
      <c r="AB2624" s="21">
        <f t="shared" si="706"/>
        <v>1439736.734</v>
      </c>
      <c r="AC2624" s="20"/>
      <c r="AD2624" s="20"/>
      <c r="AE2624" s="20">
        <f t="shared" si="838"/>
        <v>67.91211009</v>
      </c>
      <c r="AF2624" s="22" t="b">
        <f t="shared" si="4"/>
        <v>1</v>
      </c>
      <c r="AG2624" s="20" t="b">
        <f t="shared" si="5"/>
        <v>0</v>
      </c>
      <c r="AH2624" s="20" t="b">
        <f t="shared" si="6"/>
        <v>0</v>
      </c>
      <c r="AI2624" s="20" t="b">
        <f t="shared" si="7"/>
        <v>0</v>
      </c>
      <c r="AJ2624" s="20"/>
      <c r="AK2624" s="20"/>
      <c r="AL2624" s="20"/>
      <c r="AM2624" s="20"/>
      <c r="AN2624" s="20"/>
      <c r="AO2624" s="20"/>
      <c r="AP2624" s="20"/>
      <c r="AQ2624" s="20"/>
      <c r="AR2624" s="23"/>
      <c r="AS2624" s="23"/>
      <c r="AT2624" s="23"/>
      <c r="AU2624" s="23"/>
      <c r="AV2624" s="23"/>
    </row>
    <row r="2625" ht="15.75" customHeight="1">
      <c r="A2625" s="17" t="str">
        <f t="shared" si="1"/>
        <v>Suriname-The Americas2009</v>
      </c>
      <c r="B2625" s="17" t="s">
        <v>297</v>
      </c>
      <c r="C2625" s="18" t="s">
        <v>259</v>
      </c>
      <c r="D2625" s="19" t="s">
        <v>88</v>
      </c>
      <c r="E2625" s="17">
        <v>7.47E11</v>
      </c>
      <c r="F2625" s="18">
        <v>0.061</v>
      </c>
      <c r="G2625" s="18">
        <v>457.0</v>
      </c>
      <c r="H2625" s="18">
        <v>0.117</v>
      </c>
      <c r="I2625" s="20">
        <f t="array" ref="I2625:J2625">IFNA(VLOOKUP(A2625,ENERGY!$A$2:$F$2692,{5,6},0),0)</f>
        <v>714</v>
      </c>
      <c r="J2625" s="20">
        <v>2442.0</v>
      </c>
      <c r="K2625" s="20">
        <f t="array" ref="K2625:S2625">VLOOKUP(A2625,'HUMAN RESOURCES'!$A$2:$M$2692,{2,3,4,5,6,7,8,9,10},0)</f>
        <v>0.019</v>
      </c>
      <c r="L2625" s="20">
        <v>0.023</v>
      </c>
      <c r="M2625" s="20">
        <v>73.0</v>
      </c>
      <c r="N2625" s="20">
        <v>67.0</v>
      </c>
      <c r="O2625" s="20">
        <v>0.29</v>
      </c>
      <c r="P2625" s="20">
        <v>0.647</v>
      </c>
      <c r="Q2625" s="20">
        <v>0.064</v>
      </c>
      <c r="R2625" s="20">
        <v>520173.0</v>
      </c>
      <c r="S2625" s="20">
        <v>0.664</v>
      </c>
      <c r="T2625" s="20">
        <f t="array" ref="T2625:U2625">VLOOKUP(A2625,TOURISM!$A$2:$F$2692,{3,6},0)</f>
        <v>70000000</v>
      </c>
      <c r="U2625" s="20">
        <v>3.5E7</v>
      </c>
      <c r="V2625" s="20">
        <f t="array" ref="V2625:AA2625">VLOOKUP(A2625,BUSINESS!$A$2:$J$2692,{4,5,6,7,8,9},0)</f>
        <v>0.279</v>
      </c>
      <c r="W2625" s="20">
        <v>694.0</v>
      </c>
      <c r="X2625" s="20"/>
      <c r="Y2625" s="20">
        <v>199.0</v>
      </c>
      <c r="Z2625" s="20">
        <v>0.314</v>
      </c>
      <c r="AA2625" s="20">
        <v>1.469</v>
      </c>
      <c r="AB2625" s="21">
        <f t="shared" si="706"/>
        <v>1436060.695</v>
      </c>
      <c r="AC2625" s="20">
        <f t="shared" ref="AC2625:AC2626" si="843">I2625/R2625</f>
        <v>0.001372620263</v>
      </c>
      <c r="AD2625" s="20">
        <f t="shared" ref="AD2625:AD2626" si="844">J2625/R2625</f>
        <v>0.004694591992</v>
      </c>
      <c r="AE2625" s="20">
        <f t="shared" si="838"/>
        <v>67.285307</v>
      </c>
      <c r="AF2625" s="22" t="b">
        <f t="shared" si="4"/>
        <v>1</v>
      </c>
      <c r="AG2625" s="20" t="b">
        <f t="shared" si="5"/>
        <v>0</v>
      </c>
      <c r="AH2625" s="20" t="b">
        <f t="shared" si="6"/>
        <v>0</v>
      </c>
      <c r="AI2625" s="20" t="b">
        <f t="shared" si="7"/>
        <v>0</v>
      </c>
      <c r="AJ2625" s="20"/>
      <c r="AK2625" s="20"/>
      <c r="AL2625" s="20"/>
      <c r="AM2625" s="20"/>
      <c r="AN2625" s="20"/>
      <c r="AO2625" s="20"/>
      <c r="AP2625" s="20"/>
      <c r="AQ2625" s="20"/>
      <c r="AR2625" s="23"/>
      <c r="AS2625" s="23"/>
      <c r="AT2625" s="23"/>
      <c r="AU2625" s="23"/>
      <c r="AV2625" s="23"/>
    </row>
    <row r="2626" ht="15.75" customHeight="1">
      <c r="A2626" s="17" t="str">
        <f t="shared" si="1"/>
        <v>Suriname-The Americas2010</v>
      </c>
      <c r="B2626" s="17" t="s">
        <v>297</v>
      </c>
      <c r="C2626" s="18" t="s">
        <v>259</v>
      </c>
      <c r="D2626" s="19" t="s">
        <v>89</v>
      </c>
      <c r="E2626" s="17">
        <v>7.53E11</v>
      </c>
      <c r="F2626" s="18">
        <v>0.058</v>
      </c>
      <c r="G2626" s="18">
        <v>483.0</v>
      </c>
      <c r="H2626" s="18">
        <v>0.116</v>
      </c>
      <c r="I2626" s="20">
        <f t="array" ref="I2626:J2626">IFNA(VLOOKUP(A2626,ENERGY!$A$2:$F$2692,{5,6},0),0)</f>
        <v>696</v>
      </c>
      <c r="J2626" s="20">
        <v>2380.0</v>
      </c>
      <c r="K2626" s="20">
        <f t="array" ref="K2626:S2626">VLOOKUP(A2626,'HUMAN RESOURCES'!$A$2:$M$2692,{2,3,4,5,6,7,8,9,10},0)</f>
        <v>0.018</v>
      </c>
      <c r="L2626" s="20">
        <v>0.022</v>
      </c>
      <c r="M2626" s="20">
        <v>74.0</v>
      </c>
      <c r="N2626" s="20">
        <v>67.0</v>
      </c>
      <c r="O2626" s="20">
        <v>0.286</v>
      </c>
      <c r="P2626" s="20">
        <v>0.649</v>
      </c>
      <c r="Q2626" s="20">
        <v>0.064</v>
      </c>
      <c r="R2626" s="20">
        <v>524960.0</v>
      </c>
      <c r="S2626" s="20">
        <v>0.663</v>
      </c>
      <c r="T2626" s="20">
        <f t="array" ref="T2626:U2626">VLOOKUP(A2626,TOURISM!$A$2:$F$2692,{3,6},0)</f>
        <v>69000000</v>
      </c>
      <c r="U2626" s="20">
        <v>4.1E7</v>
      </c>
      <c r="V2626" s="20">
        <f t="array" ref="V2626:AA2626">VLOOKUP(A2626,BUSINESS!$A$2:$J$2692,{4,5,6,7,8,9},0)</f>
        <v>0.279</v>
      </c>
      <c r="W2626" s="20">
        <v>694.0</v>
      </c>
      <c r="X2626" s="20"/>
      <c r="Y2626" s="20">
        <v>199.0</v>
      </c>
      <c r="Z2626" s="20">
        <v>0.316</v>
      </c>
      <c r="AA2626" s="20">
        <v>0.993</v>
      </c>
      <c r="AB2626" s="21">
        <f t="shared" si="706"/>
        <v>1434395.002</v>
      </c>
      <c r="AC2626" s="20">
        <f t="shared" si="843"/>
        <v>0.0013258153</v>
      </c>
      <c r="AD2626" s="20">
        <f t="shared" si="844"/>
        <v>0.004533678756</v>
      </c>
      <c r="AE2626" s="20">
        <f t="shared" si="838"/>
        <v>78.10118866</v>
      </c>
      <c r="AF2626" s="22" t="b">
        <f t="shared" si="4"/>
        <v>1</v>
      </c>
      <c r="AG2626" s="20" t="b">
        <f t="shared" si="5"/>
        <v>0</v>
      </c>
      <c r="AH2626" s="20" t="b">
        <f t="shared" si="6"/>
        <v>0</v>
      </c>
      <c r="AI2626" s="20" t="b">
        <f t="shared" si="7"/>
        <v>0</v>
      </c>
      <c r="AJ2626" s="20"/>
      <c r="AK2626" s="20"/>
      <c r="AL2626" s="20"/>
      <c r="AM2626" s="20"/>
      <c r="AN2626" s="20"/>
      <c r="AO2626" s="20"/>
      <c r="AP2626" s="20"/>
      <c r="AQ2626" s="20"/>
      <c r="AR2626" s="23"/>
      <c r="AS2626" s="23"/>
      <c r="AT2626" s="23"/>
      <c r="AU2626" s="23"/>
      <c r="AV2626" s="23"/>
    </row>
    <row r="2627" ht="15.75" customHeight="1">
      <c r="A2627" s="17" t="str">
        <f t="shared" si="1"/>
        <v>Suriname-The Americas2011</v>
      </c>
      <c r="B2627" s="17" t="s">
        <v>297</v>
      </c>
      <c r="C2627" s="18" t="s">
        <v>259</v>
      </c>
      <c r="D2627" s="19" t="s">
        <v>90</v>
      </c>
      <c r="E2627" s="17">
        <v>7.64E11</v>
      </c>
      <c r="F2627" s="18">
        <v>0.06</v>
      </c>
      <c r="G2627" s="18">
        <v>490.0</v>
      </c>
      <c r="H2627" s="18">
        <v>0.118</v>
      </c>
      <c r="I2627" s="20">
        <f t="array" ref="I2627:J2627">IFNA(VLOOKUP(A2627,ENERGY!$A$2:$F$2692,{5,6},0),0)</f>
        <v>0</v>
      </c>
      <c r="J2627" s="20">
        <v>0.0</v>
      </c>
      <c r="K2627" s="20">
        <f t="array" ref="K2627:S2627">VLOOKUP(A2627,'HUMAN RESOURCES'!$A$2:$M$2692,{2,3,4,5,6,7,8,9,10},0)</f>
        <v>0.018</v>
      </c>
      <c r="L2627" s="20">
        <v>0.022</v>
      </c>
      <c r="M2627" s="20">
        <v>74.0</v>
      </c>
      <c r="N2627" s="20">
        <v>67.0</v>
      </c>
      <c r="O2627" s="20">
        <v>0.283</v>
      </c>
      <c r="P2627" s="20">
        <v>0.652</v>
      </c>
      <c r="Q2627" s="20">
        <v>0.065</v>
      </c>
      <c r="R2627" s="20">
        <v>529761.0</v>
      </c>
      <c r="S2627" s="20">
        <v>0.663</v>
      </c>
      <c r="T2627" s="20">
        <f t="array" ref="T2627:U2627">VLOOKUP(A2627,TOURISM!$A$2:$F$2692,{3,6},0)</f>
        <v>69000000</v>
      </c>
      <c r="U2627" s="20">
        <v>4.9E7</v>
      </c>
      <c r="V2627" s="20">
        <f t="array" ref="V2627:AA2627">VLOOKUP(A2627,BUSINESS!$A$2:$J$2692,{4,5,6,7,8,9},0)</f>
        <v>0.279</v>
      </c>
      <c r="W2627" s="20">
        <v>694.0</v>
      </c>
      <c r="X2627" s="20"/>
      <c r="Y2627" s="20">
        <v>199.0</v>
      </c>
      <c r="Z2627" s="20">
        <v>0.32</v>
      </c>
      <c r="AA2627" s="20">
        <v>1.007</v>
      </c>
      <c r="AB2627" s="21">
        <f t="shared" si="706"/>
        <v>1442159.766</v>
      </c>
      <c r="AC2627" s="20"/>
      <c r="AD2627" s="20"/>
      <c r="AE2627" s="20">
        <f t="shared" si="838"/>
        <v>92.49453999</v>
      </c>
      <c r="AF2627" s="22" t="b">
        <f t="shared" si="4"/>
        <v>1</v>
      </c>
      <c r="AG2627" s="20" t="b">
        <f t="shared" si="5"/>
        <v>0</v>
      </c>
      <c r="AH2627" s="20" t="b">
        <f t="shared" si="6"/>
        <v>0</v>
      </c>
      <c r="AI2627" s="20" t="b">
        <f t="shared" si="7"/>
        <v>0</v>
      </c>
      <c r="AJ2627" s="20"/>
      <c r="AK2627" s="20"/>
      <c r="AL2627" s="20"/>
      <c r="AM2627" s="20"/>
      <c r="AN2627" s="20"/>
      <c r="AO2627" s="20"/>
      <c r="AP2627" s="20"/>
      <c r="AQ2627" s="20"/>
      <c r="AR2627" s="23"/>
      <c r="AS2627" s="23"/>
      <c r="AT2627" s="23"/>
      <c r="AU2627" s="23"/>
      <c r="AV2627" s="23"/>
    </row>
    <row r="2628" ht="15.75" customHeight="1">
      <c r="A2628" s="17" t="str">
        <f t="shared" si="1"/>
        <v>Suriname-The Americas2012</v>
      </c>
      <c r="B2628" s="17" t="s">
        <v>297</v>
      </c>
      <c r="C2628" s="18" t="s">
        <v>259</v>
      </c>
      <c r="D2628" s="19" t="s">
        <v>91</v>
      </c>
      <c r="E2628" s="17">
        <v>7.65E11</v>
      </c>
      <c r="F2628" s="18">
        <v>0.059</v>
      </c>
      <c r="G2628" s="18">
        <v>521.0</v>
      </c>
      <c r="H2628" s="18">
        <v>0.117</v>
      </c>
      <c r="I2628" s="20">
        <f t="array" ref="I2628:J2628">IFNA(VLOOKUP(A2628,ENERGY!$A$2:$F$2692,{5,6},0),0)</f>
        <v>714</v>
      </c>
      <c r="J2628" s="20">
        <v>2442.0</v>
      </c>
      <c r="K2628" s="20">
        <f t="array" ref="K2628:S2628">VLOOKUP(A2628,'HUMAN RESOURCES'!$A$2:$M$2692,{2,3,4,5,6,7,8,9,10},0)</f>
        <v>0.018</v>
      </c>
      <c r="L2628" s="20">
        <v>0.021</v>
      </c>
      <c r="M2628" s="20">
        <v>74.0</v>
      </c>
      <c r="N2628" s="20">
        <v>68.0</v>
      </c>
      <c r="O2628" s="20">
        <v>0.278</v>
      </c>
      <c r="P2628" s="20">
        <v>0.656</v>
      </c>
      <c r="Q2628" s="20">
        <v>0.066</v>
      </c>
      <c r="R2628" s="20">
        <v>534541.0</v>
      </c>
      <c r="S2628" s="20">
        <v>0.662</v>
      </c>
      <c r="T2628" s="20">
        <f t="array" ref="T2628:U2628">VLOOKUP(A2628,TOURISM!$A$2:$F$2692,{3,6},0)</f>
        <v>79000000</v>
      </c>
      <c r="U2628" s="20">
        <v>5.8E7</v>
      </c>
      <c r="V2628" s="20">
        <f t="array" ref="V2628:AA2628">VLOOKUP(A2628,BUSINESS!$A$2:$J$2692,{4,5,6,7,8,9},0)</f>
        <v>0.279</v>
      </c>
      <c r="W2628" s="20">
        <v>694.0</v>
      </c>
      <c r="X2628" s="20">
        <v>165.0</v>
      </c>
      <c r="Y2628" s="20">
        <v>199.0</v>
      </c>
      <c r="Z2628" s="20">
        <v>0.347</v>
      </c>
      <c r="AA2628" s="20">
        <v>1.065</v>
      </c>
      <c r="AB2628" s="21">
        <f t="shared" si="706"/>
        <v>1431134.375</v>
      </c>
      <c r="AC2628" s="20">
        <f>I2628/R2628</f>
        <v>0.001335725417</v>
      </c>
      <c r="AD2628" s="20">
        <f>J2628/R2628</f>
        <v>0.004568405417</v>
      </c>
      <c r="AE2628" s="20">
        <f t="shared" si="838"/>
        <v>108.5043056</v>
      </c>
      <c r="AF2628" s="22" t="b">
        <f t="shared" si="4"/>
        <v>1</v>
      </c>
      <c r="AG2628" s="20" t="b">
        <f t="shared" si="5"/>
        <v>0</v>
      </c>
      <c r="AH2628" s="20" t="b">
        <f t="shared" si="6"/>
        <v>0</v>
      </c>
      <c r="AI2628" s="20" t="b">
        <f t="shared" si="7"/>
        <v>0</v>
      </c>
      <c r="AJ2628" s="20"/>
      <c r="AK2628" s="20"/>
      <c r="AL2628" s="20"/>
      <c r="AM2628" s="20"/>
      <c r="AN2628" s="20"/>
      <c r="AO2628" s="20"/>
      <c r="AP2628" s="20"/>
      <c r="AQ2628" s="20"/>
      <c r="AR2628" s="23"/>
      <c r="AS2628" s="23"/>
      <c r="AT2628" s="23"/>
      <c r="AU2628" s="23"/>
      <c r="AV2628" s="23"/>
    </row>
    <row r="2629" ht="15.75" customHeight="1">
      <c r="A2629" s="17" t="str">
        <f t="shared" si="1"/>
        <v>Trinidad and Tobago-The Americas2000</v>
      </c>
      <c r="B2629" s="17" t="s">
        <v>298</v>
      </c>
      <c r="C2629" s="18" t="s">
        <v>259</v>
      </c>
      <c r="D2629" s="19" t="s">
        <v>76</v>
      </c>
      <c r="E2629" s="17">
        <v>3.3E12</v>
      </c>
      <c r="F2629" s="18">
        <v>0.04</v>
      </c>
      <c r="G2629" s="18">
        <v>260.0</v>
      </c>
      <c r="H2629" s="18">
        <v>0.165</v>
      </c>
      <c r="I2629" s="20" t="str">
        <f t="array" ref="I2629:J2629">IFNA(VLOOKUP(A2629,ENERGY!$A$2:$F$2692,{5,6},0),0)</f>
        <v/>
      </c>
      <c r="J2629" s="20"/>
      <c r="K2629" s="20">
        <f t="array" ref="K2629:S2629">VLOOKUP(A2629,'HUMAN RESOURCES'!$A$2:$M$2692,{2,3,4,5,6,7,8,9,10},0)</f>
        <v>0.015</v>
      </c>
      <c r="L2629" s="20">
        <v>0.025</v>
      </c>
      <c r="M2629" s="20">
        <v>72.0</v>
      </c>
      <c r="N2629" s="20">
        <v>65.0</v>
      </c>
      <c r="O2629" s="20">
        <v>0.256</v>
      </c>
      <c r="P2629" s="20">
        <v>0.679</v>
      </c>
      <c r="Q2629" s="20">
        <v>0.065</v>
      </c>
      <c r="R2629" s="20">
        <v>1267980.0</v>
      </c>
      <c r="S2629" s="20">
        <v>0.108</v>
      </c>
      <c r="T2629" s="20">
        <f t="array" ref="T2629:U2629">VLOOKUP(A2629,TOURISM!$A$2:$F$2692,{3,6},0)</f>
        <v>371000000</v>
      </c>
      <c r="U2629" s="20">
        <v>1.9E8</v>
      </c>
      <c r="V2629" s="20" t="str">
        <f t="array" ref="V2629:AA2629">VLOOKUP(A2629,BUSINESS!$A$2:$J$2692,{4,5,6,7,8,9},0)</f>
        <v/>
      </c>
      <c r="W2629" s="20"/>
      <c r="X2629" s="20"/>
      <c r="Y2629" s="20"/>
      <c r="Z2629" s="20">
        <v>0.077</v>
      </c>
      <c r="AA2629" s="20">
        <v>0.128</v>
      </c>
      <c r="AB2629" s="21">
        <f t="shared" si="706"/>
        <v>2602564.709</v>
      </c>
      <c r="AC2629" s="20"/>
      <c r="AD2629" s="20"/>
      <c r="AE2629" s="20">
        <f t="shared" si="838"/>
        <v>149.8446348</v>
      </c>
      <c r="AF2629" s="22" t="b">
        <f t="shared" si="4"/>
        <v>1</v>
      </c>
      <c r="AG2629" s="20" t="b">
        <f t="shared" si="5"/>
        <v>0</v>
      </c>
      <c r="AH2629" s="20" t="b">
        <f t="shared" si="6"/>
        <v>0</v>
      </c>
      <c r="AI2629" s="20" t="b">
        <f t="shared" si="7"/>
        <v>0</v>
      </c>
      <c r="AJ2629" s="20"/>
      <c r="AK2629" s="20"/>
      <c r="AL2629" s="20"/>
      <c r="AM2629" s="20"/>
      <c r="AN2629" s="20"/>
      <c r="AO2629" s="20"/>
      <c r="AP2629" s="20"/>
      <c r="AQ2629" s="20"/>
      <c r="AR2629" s="23"/>
      <c r="AS2629" s="23"/>
      <c r="AT2629" s="23"/>
      <c r="AU2629" s="23"/>
      <c r="AV2629" s="23"/>
    </row>
    <row r="2630" ht="15.75" customHeight="1">
      <c r="A2630" s="17" t="str">
        <f t="shared" si="1"/>
        <v>Trinidad and Tobago-The Americas2001</v>
      </c>
      <c r="B2630" s="17" t="s">
        <v>298</v>
      </c>
      <c r="C2630" s="18" t="s">
        <v>259</v>
      </c>
      <c r="D2630" s="19" t="s">
        <v>77</v>
      </c>
      <c r="E2630" s="17">
        <v>3.32E12</v>
      </c>
      <c r="F2630" s="18">
        <v>0.044</v>
      </c>
      <c r="G2630" s="18">
        <v>305.0</v>
      </c>
      <c r="H2630" s="18">
        <v>0.157</v>
      </c>
      <c r="I2630" s="20">
        <f t="array" ref="I2630:J2630">IFNA(VLOOKUP(A2630,ENERGY!$A$2:$F$2692,{5,6},0),0)</f>
        <v>20918</v>
      </c>
      <c r="J2630" s="20"/>
      <c r="K2630" s="20">
        <f t="array" ref="K2630:S2630">VLOOKUP(A2630,'HUMAN RESOURCES'!$A$2:$M$2692,{2,3,4,5,6,7,8,9,10},0)</f>
        <v>0.015</v>
      </c>
      <c r="L2630" s="20">
        <v>0.025</v>
      </c>
      <c r="M2630" s="20">
        <v>72.0</v>
      </c>
      <c r="N2630" s="20">
        <v>65.0</v>
      </c>
      <c r="O2630" s="20">
        <v>0.246</v>
      </c>
      <c r="P2630" s="20">
        <v>0.687</v>
      </c>
      <c r="Q2630" s="20">
        <v>0.067</v>
      </c>
      <c r="R2630" s="20">
        <v>1272347.0</v>
      </c>
      <c r="S2630" s="20">
        <v>0.106</v>
      </c>
      <c r="T2630" s="20">
        <f t="array" ref="T2630:U2630">VLOOKUP(A2630,TOURISM!$A$2:$F$2692,{3,6},0)</f>
        <v>361000000</v>
      </c>
      <c r="U2630" s="20">
        <v>1.72E8</v>
      </c>
      <c r="V2630" s="20" t="str">
        <f t="array" ref="V2630:AA2630">VLOOKUP(A2630,BUSINESS!$A$2:$J$2692,{4,5,6,7,8,9},0)</f>
        <v/>
      </c>
      <c r="W2630" s="20"/>
      <c r="X2630" s="20"/>
      <c r="Y2630" s="20"/>
      <c r="Z2630" s="20">
        <v>0.154</v>
      </c>
      <c r="AA2630" s="20">
        <v>0.201</v>
      </c>
      <c r="AB2630" s="21">
        <f t="shared" si="706"/>
        <v>2609351.065</v>
      </c>
      <c r="AC2630" s="20">
        <f t="shared" ref="AC2630:AC2632" si="845">I2630/R2630</f>
        <v>0.01644048361</v>
      </c>
      <c r="AD2630" s="20"/>
      <c r="AE2630" s="20">
        <f t="shared" si="838"/>
        <v>135.183248</v>
      </c>
      <c r="AF2630" s="22" t="b">
        <f t="shared" si="4"/>
        <v>1</v>
      </c>
      <c r="AG2630" s="20" t="b">
        <f t="shared" si="5"/>
        <v>1</v>
      </c>
      <c r="AH2630" s="20" t="b">
        <f t="shared" si="6"/>
        <v>0</v>
      </c>
      <c r="AI2630" s="20" t="b">
        <f t="shared" si="7"/>
        <v>0</v>
      </c>
      <c r="AJ2630" s="20"/>
      <c r="AK2630" s="20"/>
      <c r="AL2630" s="20"/>
      <c r="AM2630" s="20"/>
      <c r="AN2630" s="20"/>
      <c r="AO2630" s="20"/>
      <c r="AP2630" s="20"/>
      <c r="AQ2630" s="20"/>
      <c r="AR2630" s="23"/>
      <c r="AS2630" s="23"/>
      <c r="AT2630" s="23"/>
      <c r="AU2630" s="23"/>
      <c r="AV2630" s="23"/>
    </row>
    <row r="2631" ht="15.75" customHeight="1">
      <c r="A2631" s="17" t="str">
        <f t="shared" si="1"/>
        <v>Trinidad and Tobago-The Americas2002</v>
      </c>
      <c r="B2631" s="17" t="s">
        <v>298</v>
      </c>
      <c r="C2631" s="18" t="s">
        <v>259</v>
      </c>
      <c r="D2631" s="19" t="s">
        <v>79</v>
      </c>
      <c r="E2631" s="17">
        <v>3.43E12</v>
      </c>
      <c r="F2631" s="18">
        <v>0.05</v>
      </c>
      <c r="G2631" s="18">
        <v>352.0</v>
      </c>
      <c r="H2631" s="18">
        <v>0.125</v>
      </c>
      <c r="I2631" s="20">
        <f t="array" ref="I2631:J2631">IFNA(VLOOKUP(A2631,ENERGY!$A$2:$F$2692,{5,6},0),0)</f>
        <v>21370</v>
      </c>
      <c r="J2631" s="20">
        <v>50682.0</v>
      </c>
      <c r="K2631" s="20">
        <f t="array" ref="K2631:S2631">VLOOKUP(A2631,'HUMAN RESOURCES'!$A$2:$M$2692,{2,3,4,5,6,7,8,9,10},0)</f>
        <v>0.015</v>
      </c>
      <c r="L2631" s="20">
        <v>0.025</v>
      </c>
      <c r="M2631" s="20">
        <v>73.0</v>
      </c>
      <c r="N2631" s="20">
        <v>65.0</v>
      </c>
      <c r="O2631" s="20">
        <v>0.238</v>
      </c>
      <c r="P2631" s="20">
        <v>0.694</v>
      </c>
      <c r="Q2631" s="20">
        <v>0.068</v>
      </c>
      <c r="R2631" s="20">
        <v>1277723.0</v>
      </c>
      <c r="S2631" s="20">
        <v>0.104</v>
      </c>
      <c r="T2631" s="20">
        <f t="array" ref="T2631:U2631">VLOOKUP(A2631,TOURISM!$A$2:$F$2692,{3,6},0)</f>
        <v>402000000</v>
      </c>
      <c r="U2631" s="20">
        <v>2.08E8</v>
      </c>
      <c r="V2631" s="20" t="str">
        <f t="array" ref="V2631:AA2631">VLOOKUP(A2631,BUSINESS!$A$2:$J$2692,{4,5,6,7,8,9},0)</f>
        <v/>
      </c>
      <c r="W2631" s="20"/>
      <c r="X2631" s="20"/>
      <c r="Y2631" s="20"/>
      <c r="Z2631" s="20">
        <v>0.22</v>
      </c>
      <c r="AA2631" s="20">
        <v>0.206</v>
      </c>
      <c r="AB2631" s="21">
        <f t="shared" si="706"/>
        <v>2684462.908</v>
      </c>
      <c r="AC2631" s="20">
        <f t="shared" si="845"/>
        <v>0.01672506482</v>
      </c>
      <c r="AD2631" s="20">
        <f t="shared" ref="AD2631:AD2632" si="846">J2631/R2631</f>
        <v>0.03966587437</v>
      </c>
      <c r="AE2631" s="20">
        <f t="shared" si="838"/>
        <v>162.7895874</v>
      </c>
      <c r="AF2631" s="22" t="b">
        <f t="shared" si="4"/>
        <v>1</v>
      </c>
      <c r="AG2631" s="20" t="b">
        <f t="shared" si="5"/>
        <v>1</v>
      </c>
      <c r="AH2631" s="20" t="b">
        <f t="shared" si="6"/>
        <v>1</v>
      </c>
      <c r="AI2631" s="20" t="b">
        <f t="shared" si="7"/>
        <v>0</v>
      </c>
      <c r="AJ2631" s="20"/>
      <c r="AK2631" s="20"/>
      <c r="AL2631" s="20"/>
      <c r="AM2631" s="20"/>
      <c r="AN2631" s="20"/>
      <c r="AO2631" s="20"/>
      <c r="AP2631" s="20"/>
      <c r="AQ2631" s="20"/>
      <c r="AR2631" s="23"/>
      <c r="AS2631" s="23"/>
      <c r="AT2631" s="23"/>
      <c r="AU2631" s="23"/>
      <c r="AV2631" s="23"/>
    </row>
    <row r="2632" ht="15.75" customHeight="1">
      <c r="A2632" s="17" t="str">
        <f t="shared" si="1"/>
        <v>Trinidad and Tobago-The Americas2003</v>
      </c>
      <c r="B2632" s="17" t="s">
        <v>298</v>
      </c>
      <c r="C2632" s="18" t="s">
        <v>259</v>
      </c>
      <c r="D2632" s="19" t="s">
        <v>81</v>
      </c>
      <c r="E2632" s="17">
        <v>3.49E12</v>
      </c>
      <c r="F2632" s="18">
        <v>0.051</v>
      </c>
      <c r="G2632" s="18">
        <v>449.0</v>
      </c>
      <c r="H2632" s="18">
        <v>0.112</v>
      </c>
      <c r="I2632" s="20">
        <f t="array" ref="I2632:J2632">IFNA(VLOOKUP(A2632,ENERGY!$A$2:$F$2692,{5,6},0),0)</f>
        <v>20277</v>
      </c>
      <c r="J2632" s="20">
        <v>48177.0</v>
      </c>
      <c r="K2632" s="20">
        <f t="array" ref="K2632:S2632">VLOOKUP(A2632,'HUMAN RESOURCES'!$A$2:$M$2692,{2,3,4,5,6,7,8,9,10},0)</f>
        <v>0.015</v>
      </c>
      <c r="L2632" s="20">
        <v>0.025</v>
      </c>
      <c r="M2632" s="20">
        <v>73.0</v>
      </c>
      <c r="N2632" s="20">
        <v>65.0</v>
      </c>
      <c r="O2632" s="20">
        <v>0.23</v>
      </c>
      <c r="P2632" s="20">
        <v>0.701</v>
      </c>
      <c r="Q2632" s="20">
        <v>0.069</v>
      </c>
      <c r="R2632" s="20">
        <v>1283868.0</v>
      </c>
      <c r="S2632" s="20">
        <v>0.102</v>
      </c>
      <c r="T2632" s="20">
        <f t="array" ref="T2632:U2632">VLOOKUP(A2632,TOURISM!$A$2:$F$2692,{3,6},0)</f>
        <v>437000000</v>
      </c>
      <c r="U2632" s="20">
        <v>1.43E8</v>
      </c>
      <c r="V2632" s="20" t="str">
        <f t="array" ref="V2632:AA2632">VLOOKUP(A2632,BUSINESS!$A$2:$J$2692,{4,5,6,7,8,9},0)</f>
        <v/>
      </c>
      <c r="W2632" s="20"/>
      <c r="X2632" s="20"/>
      <c r="Y2632" s="20"/>
      <c r="Z2632" s="20">
        <v>0.26</v>
      </c>
      <c r="AA2632" s="20">
        <v>0.262</v>
      </c>
      <c r="AB2632" s="21">
        <f t="shared" si="706"/>
        <v>2718347.992</v>
      </c>
      <c r="AC2632" s="20">
        <f t="shared" si="845"/>
        <v>0.01579367972</v>
      </c>
      <c r="AD2632" s="20">
        <f t="shared" si="846"/>
        <v>0.03752488574</v>
      </c>
      <c r="AE2632" s="20">
        <f t="shared" si="838"/>
        <v>111.382167</v>
      </c>
      <c r="AF2632" s="22" t="b">
        <f t="shared" si="4"/>
        <v>1</v>
      </c>
      <c r="AG2632" s="20" t="b">
        <f t="shared" si="5"/>
        <v>1</v>
      </c>
      <c r="AH2632" s="20" t="b">
        <f t="shared" si="6"/>
        <v>1</v>
      </c>
      <c r="AI2632" s="20" t="b">
        <f t="shared" si="7"/>
        <v>0</v>
      </c>
      <c r="AJ2632" s="20"/>
      <c r="AK2632" s="20"/>
      <c r="AL2632" s="20"/>
      <c r="AM2632" s="20"/>
      <c r="AN2632" s="20"/>
      <c r="AO2632" s="20"/>
      <c r="AP2632" s="20"/>
      <c r="AQ2632" s="20"/>
      <c r="AR2632" s="23"/>
      <c r="AS2632" s="23"/>
      <c r="AT2632" s="23"/>
      <c r="AU2632" s="23"/>
      <c r="AV2632" s="23"/>
    </row>
    <row r="2633" ht="15.75" customHeight="1">
      <c r="A2633" s="17" t="str">
        <f t="shared" si="1"/>
        <v>Trinidad and Tobago-The Americas2004</v>
      </c>
      <c r="B2633" s="17" t="s">
        <v>298</v>
      </c>
      <c r="C2633" s="18" t="s">
        <v>259</v>
      </c>
      <c r="D2633" s="19" t="s">
        <v>83</v>
      </c>
      <c r="E2633" s="17">
        <v>3.62E12</v>
      </c>
      <c r="F2633" s="18">
        <v>0.052</v>
      </c>
      <c r="G2633" s="18">
        <v>522.0</v>
      </c>
      <c r="H2633" s="18">
        <v>0.093</v>
      </c>
      <c r="I2633" s="20">
        <f t="array" ref="I2633:J2633">IFNA(VLOOKUP(A2633,ENERGY!$A$2:$F$2692,{5,6},0),0)</f>
        <v>0</v>
      </c>
      <c r="J2633" s="20">
        <v>0.0</v>
      </c>
      <c r="K2633" s="20">
        <f t="array" ref="K2633:S2633">VLOOKUP(A2633,'HUMAN RESOURCES'!$A$2:$M$2692,{2,3,4,5,6,7,8,9,10},0)</f>
        <v>0.015</v>
      </c>
      <c r="L2633" s="20">
        <v>0.024</v>
      </c>
      <c r="M2633" s="20">
        <v>73.0</v>
      </c>
      <c r="N2633" s="20">
        <v>65.0</v>
      </c>
      <c r="O2633" s="20">
        <v>0.224</v>
      </c>
      <c r="P2633" s="20">
        <v>0.706</v>
      </c>
      <c r="Q2633" s="20">
        <v>0.071</v>
      </c>
      <c r="R2633" s="20">
        <v>1290379.0</v>
      </c>
      <c r="S2633" s="20">
        <v>0.101</v>
      </c>
      <c r="T2633" s="20">
        <f t="array" ref="T2633:U2633">VLOOKUP(A2633,TOURISM!$A$2:$F$2692,{3,6},0)</f>
        <v>568000000</v>
      </c>
      <c r="U2633" s="20">
        <v>1.41E8</v>
      </c>
      <c r="V2633" s="20" t="str">
        <f t="array" ref="V2633:AA2633">VLOOKUP(A2633,BUSINESS!$A$2:$J$2692,{4,5,6,7,8,9},0)</f>
        <v/>
      </c>
      <c r="W2633" s="20"/>
      <c r="X2633" s="20"/>
      <c r="Y2633" s="20"/>
      <c r="Z2633" s="20">
        <v>0.27</v>
      </c>
      <c r="AA2633" s="20">
        <v>0.505</v>
      </c>
      <c r="AB2633" s="21">
        <f t="shared" si="706"/>
        <v>2805377.335</v>
      </c>
      <c r="AC2633" s="20"/>
      <c r="AD2633" s="20"/>
      <c r="AE2633" s="20">
        <f t="shared" si="838"/>
        <v>109.2702222</v>
      </c>
      <c r="AF2633" s="22" t="b">
        <f t="shared" si="4"/>
        <v>1</v>
      </c>
      <c r="AG2633" s="20" t="b">
        <f t="shared" si="5"/>
        <v>0</v>
      </c>
      <c r="AH2633" s="20" t="b">
        <f t="shared" si="6"/>
        <v>0</v>
      </c>
      <c r="AI2633" s="20" t="b">
        <f t="shared" si="7"/>
        <v>0</v>
      </c>
      <c r="AJ2633" s="20"/>
      <c r="AK2633" s="20"/>
      <c r="AL2633" s="20"/>
      <c r="AM2633" s="20"/>
      <c r="AN2633" s="20"/>
      <c r="AO2633" s="20"/>
      <c r="AP2633" s="20"/>
      <c r="AQ2633" s="20"/>
      <c r="AR2633" s="23"/>
      <c r="AS2633" s="23"/>
      <c r="AT2633" s="23"/>
      <c r="AU2633" s="23"/>
      <c r="AV2633" s="23"/>
    </row>
    <row r="2634" ht="15.75" customHeight="1">
      <c r="A2634" s="17" t="str">
        <f t="shared" si="1"/>
        <v>Trinidad and Tobago-The Americas2005</v>
      </c>
      <c r="B2634" s="17" t="s">
        <v>298</v>
      </c>
      <c r="C2634" s="18" t="s">
        <v>259</v>
      </c>
      <c r="D2634" s="19" t="s">
        <v>84</v>
      </c>
      <c r="E2634" s="17">
        <v>3.63E12</v>
      </c>
      <c r="F2634" s="18">
        <v>0.053</v>
      </c>
      <c r="G2634" s="18">
        <v>648.0</v>
      </c>
      <c r="H2634" s="18">
        <v>0.091</v>
      </c>
      <c r="I2634" s="20">
        <f t="array" ref="I2634:J2634">IFNA(VLOOKUP(A2634,ENERGY!$A$2:$F$2692,{5,6},0),0)</f>
        <v>19563</v>
      </c>
      <c r="J2634" s="20">
        <v>42541.0</v>
      </c>
      <c r="K2634" s="20">
        <f t="array" ref="K2634:S2634">VLOOKUP(A2634,'HUMAN RESOURCES'!$A$2:$M$2692,{2,3,4,5,6,7,8,9,10},0)</f>
        <v>0.015</v>
      </c>
      <c r="L2634" s="20">
        <v>0.024</v>
      </c>
      <c r="M2634" s="20">
        <v>73.0</v>
      </c>
      <c r="N2634" s="20">
        <v>65.0</v>
      </c>
      <c r="O2634" s="20">
        <v>0.218</v>
      </c>
      <c r="P2634" s="20">
        <v>0.709</v>
      </c>
      <c r="Q2634" s="20">
        <v>0.072</v>
      </c>
      <c r="R2634" s="20">
        <v>1296933.0</v>
      </c>
      <c r="S2634" s="20">
        <v>0.099</v>
      </c>
      <c r="T2634" s="20">
        <f t="array" ref="T2634:U2634">VLOOKUP(A2634,TOURISM!$A$2:$F$2692,{3,6},0)</f>
        <v>593000000</v>
      </c>
      <c r="U2634" s="20">
        <v>2.34E8</v>
      </c>
      <c r="V2634" s="20">
        <f t="array" ref="V2634:AA2634">VLOOKUP(A2634,BUSINESS!$A$2:$J$2692,{4,5,6,7,8,9},0)</f>
        <v>0.37</v>
      </c>
      <c r="W2634" s="20">
        <v>43.0</v>
      </c>
      <c r="X2634" s="20"/>
      <c r="Y2634" s="20">
        <v>210.0</v>
      </c>
      <c r="Z2634" s="20">
        <v>0.29</v>
      </c>
      <c r="AA2634" s="20">
        <v>0.713</v>
      </c>
      <c r="AB2634" s="21">
        <f t="shared" si="706"/>
        <v>2798910.969</v>
      </c>
      <c r="AC2634" s="20">
        <f>I2634/R2634</f>
        <v>0.01508404829</v>
      </c>
      <c r="AD2634" s="20">
        <f>J2634/R2634</f>
        <v>0.03280123183</v>
      </c>
      <c r="AE2634" s="20">
        <f t="shared" si="838"/>
        <v>180.4256658</v>
      </c>
      <c r="AF2634" s="22" t="b">
        <f t="shared" si="4"/>
        <v>1</v>
      </c>
      <c r="AG2634" s="20" t="b">
        <f t="shared" si="5"/>
        <v>1</v>
      </c>
      <c r="AH2634" s="20" t="b">
        <f t="shared" si="6"/>
        <v>1</v>
      </c>
      <c r="AI2634" s="20" t="b">
        <f t="shared" si="7"/>
        <v>0</v>
      </c>
      <c r="AJ2634" s="20"/>
      <c r="AK2634" s="20"/>
      <c r="AL2634" s="20"/>
      <c r="AM2634" s="20"/>
      <c r="AN2634" s="20"/>
      <c r="AO2634" s="20"/>
      <c r="AP2634" s="20"/>
      <c r="AQ2634" s="20"/>
      <c r="AR2634" s="23"/>
      <c r="AS2634" s="23"/>
      <c r="AT2634" s="23"/>
      <c r="AU2634" s="23"/>
      <c r="AV2634" s="23"/>
    </row>
    <row r="2635" ht="15.75" customHeight="1">
      <c r="A2635" s="17" t="str">
        <f t="shared" si="1"/>
        <v>Trinidad and Tobago-The Americas2006</v>
      </c>
      <c r="B2635" s="17" t="s">
        <v>298</v>
      </c>
      <c r="C2635" s="18" t="s">
        <v>259</v>
      </c>
      <c r="D2635" s="19" t="s">
        <v>85</v>
      </c>
      <c r="E2635" s="17">
        <v>3.98E12</v>
      </c>
      <c r="F2635" s="18">
        <v>0.044</v>
      </c>
      <c r="G2635" s="18">
        <v>625.0</v>
      </c>
      <c r="H2635" s="18">
        <v>0.109</v>
      </c>
      <c r="I2635" s="20">
        <f t="array" ref="I2635:J2635">IFNA(VLOOKUP(A2635,ENERGY!$A$2:$F$2692,{5,6},0),0)</f>
        <v>0</v>
      </c>
      <c r="J2635" s="20">
        <v>0.0</v>
      </c>
      <c r="K2635" s="20">
        <f t="array" ref="K2635:S2635">VLOOKUP(A2635,'HUMAN RESOURCES'!$A$2:$M$2692,{2,3,4,5,6,7,8,9,10},0)</f>
        <v>0.015</v>
      </c>
      <c r="L2635" s="20">
        <v>0.023</v>
      </c>
      <c r="M2635" s="20">
        <v>73.0</v>
      </c>
      <c r="N2635" s="20">
        <v>66.0</v>
      </c>
      <c r="O2635" s="20">
        <v>0.214</v>
      </c>
      <c r="P2635" s="20">
        <v>0.712</v>
      </c>
      <c r="Q2635" s="20">
        <v>0.074</v>
      </c>
      <c r="R2635" s="20">
        <v>1303478.0</v>
      </c>
      <c r="S2635" s="20">
        <v>0.097</v>
      </c>
      <c r="T2635" s="20">
        <f t="array" ref="T2635:U2635">VLOOKUP(A2635,TOURISM!$A$2:$F$2692,{3,6},0)</f>
        <v>517000000</v>
      </c>
      <c r="U2635" s="20">
        <v>1.46E8</v>
      </c>
      <c r="V2635" s="20">
        <f t="array" ref="V2635:AA2635">VLOOKUP(A2635,BUSINESS!$A$2:$J$2692,{4,5,6,7,8,9},0)</f>
        <v>0.372</v>
      </c>
      <c r="W2635" s="20">
        <v>43.0</v>
      </c>
      <c r="X2635" s="20"/>
      <c r="Y2635" s="20">
        <v>210.0</v>
      </c>
      <c r="Z2635" s="20">
        <v>0.3</v>
      </c>
      <c r="AA2635" s="20">
        <v>1.165</v>
      </c>
      <c r="AB2635" s="21">
        <f t="shared" si="706"/>
        <v>3053369.524</v>
      </c>
      <c r="AC2635" s="20"/>
      <c r="AD2635" s="20"/>
      <c r="AE2635" s="20">
        <f t="shared" si="838"/>
        <v>112.0080278</v>
      </c>
      <c r="AF2635" s="22" t="b">
        <f t="shared" si="4"/>
        <v>1</v>
      </c>
      <c r="AG2635" s="20" t="b">
        <f t="shared" si="5"/>
        <v>0</v>
      </c>
      <c r="AH2635" s="20" t="b">
        <f t="shared" si="6"/>
        <v>0</v>
      </c>
      <c r="AI2635" s="20" t="b">
        <f t="shared" si="7"/>
        <v>0</v>
      </c>
      <c r="AJ2635" s="20"/>
      <c r="AK2635" s="20"/>
      <c r="AL2635" s="20"/>
      <c r="AM2635" s="20"/>
      <c r="AN2635" s="20"/>
      <c r="AO2635" s="20"/>
      <c r="AP2635" s="20"/>
      <c r="AQ2635" s="20"/>
      <c r="AR2635" s="23"/>
      <c r="AS2635" s="23"/>
      <c r="AT2635" s="23"/>
      <c r="AU2635" s="23"/>
      <c r="AV2635" s="23"/>
    </row>
    <row r="2636" ht="15.75" customHeight="1">
      <c r="A2636" s="17" t="str">
        <f t="shared" si="1"/>
        <v>Trinidad and Tobago-The Americas2007</v>
      </c>
      <c r="B2636" s="17" t="s">
        <v>298</v>
      </c>
      <c r="C2636" s="18" t="s">
        <v>259</v>
      </c>
      <c r="D2636" s="19" t="s">
        <v>86</v>
      </c>
      <c r="E2636" s="17">
        <v>4.16E12</v>
      </c>
      <c r="F2636" s="18">
        <v>0.048</v>
      </c>
      <c r="G2636" s="18">
        <v>790.0</v>
      </c>
      <c r="H2636" s="18">
        <v>0.118</v>
      </c>
      <c r="I2636" s="20">
        <f t="array" ref="I2636:J2636">IFNA(VLOOKUP(A2636,ENERGY!$A$2:$F$2692,{5,6},0),0)</f>
        <v>11762</v>
      </c>
      <c r="J2636" s="20">
        <v>25024.0</v>
      </c>
      <c r="K2636" s="20">
        <f t="array" ref="K2636:S2636">VLOOKUP(A2636,'HUMAN RESOURCES'!$A$2:$M$2692,{2,3,4,5,6,7,8,9,10},0)</f>
        <v>0.015</v>
      </c>
      <c r="L2636" s="20">
        <v>0.023</v>
      </c>
      <c r="M2636" s="20">
        <v>73.0</v>
      </c>
      <c r="N2636" s="20">
        <v>66.0</v>
      </c>
      <c r="O2636" s="20">
        <v>0.211</v>
      </c>
      <c r="P2636" s="20">
        <v>0.713</v>
      </c>
      <c r="Q2636" s="20">
        <v>0.076</v>
      </c>
      <c r="R2636" s="20">
        <v>1310040.0</v>
      </c>
      <c r="S2636" s="20">
        <v>0.096</v>
      </c>
      <c r="T2636" s="20">
        <f t="array" ref="T2636:U2636">VLOOKUP(A2636,TOURISM!$A$2:$F$2692,{3,6},0)</f>
        <v>621000000</v>
      </c>
      <c r="U2636" s="20">
        <v>1.55E8</v>
      </c>
      <c r="V2636" s="20">
        <f t="array" ref="V2636:AA2636">VLOOKUP(A2636,BUSINESS!$A$2:$J$2692,{4,5,6,7,8,9},0)</f>
        <v>0.331</v>
      </c>
      <c r="W2636" s="20">
        <v>43.0</v>
      </c>
      <c r="X2636" s="20"/>
      <c r="Y2636" s="20">
        <v>210.0</v>
      </c>
      <c r="Z2636" s="20">
        <v>0.323</v>
      </c>
      <c r="AA2636" s="20">
        <v>1.152</v>
      </c>
      <c r="AB2636" s="21">
        <f t="shared" si="706"/>
        <v>3175475.558</v>
      </c>
      <c r="AC2636" s="20">
        <f t="shared" ref="AC2636:AC2641" si="847">I2636/R2636</f>
        <v>0.008978351806</v>
      </c>
      <c r="AD2636" s="20">
        <f t="shared" ref="AD2636:AD2641" si="848">J2636/R2636</f>
        <v>0.01910170682</v>
      </c>
      <c r="AE2636" s="20">
        <f t="shared" si="838"/>
        <v>118.316998</v>
      </c>
      <c r="AF2636" s="22" t="b">
        <f t="shared" si="4"/>
        <v>1</v>
      </c>
      <c r="AG2636" s="20" t="b">
        <f t="shared" si="5"/>
        <v>1</v>
      </c>
      <c r="AH2636" s="20" t="b">
        <f t="shared" si="6"/>
        <v>1</v>
      </c>
      <c r="AI2636" s="20" t="b">
        <f t="shared" si="7"/>
        <v>0</v>
      </c>
      <c r="AJ2636" s="20"/>
      <c r="AK2636" s="20"/>
      <c r="AL2636" s="20"/>
      <c r="AM2636" s="20"/>
      <c r="AN2636" s="20"/>
      <c r="AO2636" s="20"/>
      <c r="AP2636" s="20"/>
      <c r="AQ2636" s="20"/>
      <c r="AR2636" s="23"/>
      <c r="AS2636" s="23"/>
      <c r="AT2636" s="23"/>
      <c r="AU2636" s="23"/>
      <c r="AV2636" s="23"/>
    </row>
    <row r="2637" ht="15.75" customHeight="1">
      <c r="A2637" s="17" t="str">
        <f t="shared" si="1"/>
        <v>Trinidad and Tobago-The Americas2008</v>
      </c>
      <c r="B2637" s="17" t="s">
        <v>298</v>
      </c>
      <c r="C2637" s="18" t="s">
        <v>259</v>
      </c>
      <c r="D2637" s="19" t="s">
        <v>87</v>
      </c>
      <c r="E2637" s="17">
        <v>4.3E12</v>
      </c>
      <c r="F2637" s="18">
        <v>0.044</v>
      </c>
      <c r="G2637" s="18">
        <v>924.0</v>
      </c>
      <c r="H2637" s="18">
        <v>0.124</v>
      </c>
      <c r="I2637" s="20">
        <f t="array" ref="I2637:J2637">IFNA(VLOOKUP(A2637,ENERGY!$A$2:$F$2692,{5,6},0),0)</f>
        <v>14115</v>
      </c>
      <c r="J2637" s="20">
        <v>30993.0</v>
      </c>
      <c r="K2637" s="20">
        <f t="array" ref="K2637:S2637">VLOOKUP(A2637,'HUMAN RESOURCES'!$A$2:$M$2692,{2,3,4,5,6,7,8,9,10},0)</f>
        <v>0.015</v>
      </c>
      <c r="L2637" s="20">
        <v>0.022</v>
      </c>
      <c r="M2637" s="20">
        <v>73.0</v>
      </c>
      <c r="N2637" s="20">
        <v>66.0</v>
      </c>
      <c r="O2637" s="20">
        <v>0.209</v>
      </c>
      <c r="P2637" s="20">
        <v>0.712</v>
      </c>
      <c r="Q2637" s="20">
        <v>0.078</v>
      </c>
      <c r="R2637" s="20">
        <v>1316449.0</v>
      </c>
      <c r="S2637" s="20">
        <v>0.094</v>
      </c>
      <c r="T2637" s="20">
        <f t="array" ref="T2637:U2637">VLOOKUP(A2637,TOURISM!$A$2:$F$2692,{3,6},0)</f>
        <v>557000000</v>
      </c>
      <c r="U2637" s="20">
        <v>1.02E8</v>
      </c>
      <c r="V2637" s="20">
        <f t="array" ref="V2637:AA2637">VLOOKUP(A2637,BUSINESS!$A$2:$J$2692,{4,5,6,7,8,9},0)</f>
        <v>0.331</v>
      </c>
      <c r="W2637" s="20">
        <v>43.0</v>
      </c>
      <c r="X2637" s="20"/>
      <c r="Y2637" s="20">
        <v>210.0</v>
      </c>
      <c r="Z2637" s="20">
        <v>0.348</v>
      </c>
      <c r="AA2637" s="20">
        <v>1.372</v>
      </c>
      <c r="AB2637" s="21">
        <f t="shared" si="706"/>
        <v>3266362.768</v>
      </c>
      <c r="AC2637" s="20">
        <f t="shared" si="847"/>
        <v>0.01072202569</v>
      </c>
      <c r="AD2637" s="20">
        <f t="shared" si="848"/>
        <v>0.02354287937</v>
      </c>
      <c r="AE2637" s="20">
        <f t="shared" si="838"/>
        <v>77.48116334</v>
      </c>
      <c r="AF2637" s="22" t="b">
        <f t="shared" si="4"/>
        <v>1</v>
      </c>
      <c r="AG2637" s="20" t="b">
        <f t="shared" si="5"/>
        <v>1</v>
      </c>
      <c r="AH2637" s="20" t="b">
        <f t="shared" si="6"/>
        <v>1</v>
      </c>
      <c r="AI2637" s="20" t="b">
        <f t="shared" si="7"/>
        <v>0</v>
      </c>
      <c r="AJ2637" s="20"/>
      <c r="AK2637" s="20"/>
      <c r="AL2637" s="20"/>
      <c r="AM2637" s="20"/>
      <c r="AN2637" s="20"/>
      <c r="AO2637" s="20"/>
      <c r="AP2637" s="20"/>
      <c r="AQ2637" s="20"/>
      <c r="AR2637" s="23"/>
      <c r="AS2637" s="23"/>
      <c r="AT2637" s="23"/>
      <c r="AU2637" s="23"/>
      <c r="AV2637" s="23"/>
    </row>
    <row r="2638" ht="15.75" customHeight="1">
      <c r="A2638" s="17" t="str">
        <f t="shared" si="1"/>
        <v>Trinidad and Tobago-The Americas2009</v>
      </c>
      <c r="B2638" s="17" t="s">
        <v>298</v>
      </c>
      <c r="C2638" s="18" t="s">
        <v>259</v>
      </c>
      <c r="D2638" s="19" t="s">
        <v>88</v>
      </c>
      <c r="E2638" s="17">
        <v>4.36E12</v>
      </c>
      <c r="F2638" s="18">
        <v>0.061</v>
      </c>
      <c r="G2638" s="18">
        <v>887.0</v>
      </c>
      <c r="H2638" s="18">
        <v>0.119</v>
      </c>
      <c r="I2638" s="20">
        <f t="array" ref="I2638:J2638">IFNA(VLOOKUP(A2638,ENERGY!$A$2:$F$2692,{5,6},0),0)</f>
        <v>20331</v>
      </c>
      <c r="J2638" s="20">
        <v>46461.0</v>
      </c>
      <c r="K2638" s="20">
        <f t="array" ref="K2638:S2638">VLOOKUP(A2638,'HUMAN RESOURCES'!$A$2:$M$2692,{2,3,4,5,6,7,8,9,10},0)</f>
        <v>0.015</v>
      </c>
      <c r="L2638" s="20">
        <v>0.021</v>
      </c>
      <c r="M2638" s="20">
        <v>73.0</v>
      </c>
      <c r="N2638" s="20">
        <v>66.0</v>
      </c>
      <c r="O2638" s="20">
        <v>0.208</v>
      </c>
      <c r="P2638" s="20">
        <v>0.711</v>
      </c>
      <c r="Q2638" s="20">
        <v>0.081</v>
      </c>
      <c r="R2638" s="20">
        <v>1322518.0</v>
      </c>
      <c r="S2638" s="20">
        <v>0.092</v>
      </c>
      <c r="T2638" s="20">
        <f t="array" ref="T2638:U2638">VLOOKUP(A2638,TOURISM!$A$2:$F$2692,{3,6},0)</f>
        <v>548000000</v>
      </c>
      <c r="U2638" s="20">
        <v>1.36E8</v>
      </c>
      <c r="V2638" s="20">
        <f t="array" ref="V2638:AA2638">VLOOKUP(A2638,BUSINESS!$A$2:$J$2692,{4,5,6,7,8,9},0)</f>
        <v>0.331</v>
      </c>
      <c r="W2638" s="20">
        <v>43.0</v>
      </c>
      <c r="X2638" s="20"/>
      <c r="Y2638" s="20">
        <v>210.0</v>
      </c>
      <c r="Z2638" s="20">
        <v>0.443</v>
      </c>
      <c r="AA2638" s="20">
        <v>1.396</v>
      </c>
      <c r="AB2638" s="21">
        <f t="shared" si="706"/>
        <v>3296741.519</v>
      </c>
      <c r="AC2638" s="20">
        <f t="shared" si="847"/>
        <v>0.01537294766</v>
      </c>
      <c r="AD2638" s="20">
        <f t="shared" si="848"/>
        <v>0.03513071278</v>
      </c>
      <c r="AE2638" s="20">
        <f t="shared" si="838"/>
        <v>102.8341391</v>
      </c>
      <c r="AF2638" s="22" t="b">
        <f t="shared" si="4"/>
        <v>1</v>
      </c>
      <c r="AG2638" s="20" t="b">
        <f t="shared" si="5"/>
        <v>1</v>
      </c>
      <c r="AH2638" s="20" t="b">
        <f t="shared" si="6"/>
        <v>1</v>
      </c>
      <c r="AI2638" s="20" t="b">
        <f t="shared" si="7"/>
        <v>0</v>
      </c>
      <c r="AJ2638" s="20"/>
      <c r="AK2638" s="20"/>
      <c r="AL2638" s="20"/>
      <c r="AM2638" s="20"/>
      <c r="AN2638" s="20"/>
      <c r="AO2638" s="20"/>
      <c r="AP2638" s="20"/>
      <c r="AQ2638" s="20"/>
      <c r="AR2638" s="23"/>
      <c r="AS2638" s="23"/>
      <c r="AT2638" s="23"/>
      <c r="AU2638" s="23"/>
      <c r="AV2638" s="23"/>
    </row>
    <row r="2639" ht="15.75" customHeight="1">
      <c r="A2639" s="17" t="str">
        <f t="shared" si="1"/>
        <v>Trinidad and Tobago-The Americas2010</v>
      </c>
      <c r="B2639" s="17" t="s">
        <v>298</v>
      </c>
      <c r="C2639" s="18" t="s">
        <v>259</v>
      </c>
      <c r="D2639" s="19" t="s">
        <v>89</v>
      </c>
      <c r="E2639" s="17">
        <v>4.36E12</v>
      </c>
      <c r="F2639" s="18">
        <v>0.052</v>
      </c>
      <c r="G2639" s="18">
        <v>805.0</v>
      </c>
      <c r="H2639" s="18">
        <v>0.093</v>
      </c>
      <c r="I2639" s="20">
        <f t="array" ref="I2639:J2639">IFNA(VLOOKUP(A2639,ENERGY!$A$2:$F$2692,{5,6},0),0)</f>
        <v>12540</v>
      </c>
      <c r="J2639" s="20">
        <v>26890.0</v>
      </c>
      <c r="K2639" s="20">
        <f t="array" ref="K2639:S2639">VLOOKUP(A2639,'HUMAN RESOURCES'!$A$2:$M$2692,{2,3,4,5,6,7,8,9,10},0)</f>
        <v>0.015</v>
      </c>
      <c r="L2639" s="20">
        <v>0.021</v>
      </c>
      <c r="M2639" s="20">
        <v>73.0</v>
      </c>
      <c r="N2639" s="20">
        <v>66.0</v>
      </c>
      <c r="O2639" s="20">
        <v>0.207</v>
      </c>
      <c r="P2639" s="20">
        <v>0.71</v>
      </c>
      <c r="Q2639" s="20">
        <v>0.083</v>
      </c>
      <c r="R2639" s="20">
        <v>1328095.0</v>
      </c>
      <c r="S2639" s="20">
        <v>0.091</v>
      </c>
      <c r="T2639" s="20">
        <f t="array" ref="T2639:U2639">VLOOKUP(A2639,TOURISM!$A$2:$F$2692,{3,6},0)</f>
        <v>630000000</v>
      </c>
      <c r="U2639" s="20">
        <v>9.7E7</v>
      </c>
      <c r="V2639" s="20">
        <f t="array" ref="V2639:AA2639">VLOOKUP(A2639,BUSINESS!$A$2:$J$2692,{4,5,6,7,8,9},0)</f>
        <v>0.331</v>
      </c>
      <c r="W2639" s="20">
        <v>41.0</v>
      </c>
      <c r="X2639" s="20"/>
      <c r="Y2639" s="20">
        <v>210.0</v>
      </c>
      <c r="Z2639" s="20">
        <v>0.485</v>
      </c>
      <c r="AA2639" s="20">
        <v>1.426</v>
      </c>
      <c r="AB2639" s="21">
        <f t="shared" si="706"/>
        <v>3282897.684</v>
      </c>
      <c r="AC2639" s="20">
        <f t="shared" si="847"/>
        <v>0.009442095633</v>
      </c>
      <c r="AD2639" s="20">
        <f t="shared" si="848"/>
        <v>0.02024704558</v>
      </c>
      <c r="AE2639" s="20">
        <f t="shared" si="838"/>
        <v>73.03694389</v>
      </c>
      <c r="AF2639" s="22" t="b">
        <f t="shared" si="4"/>
        <v>1</v>
      </c>
      <c r="AG2639" s="20" t="b">
        <f t="shared" si="5"/>
        <v>1</v>
      </c>
      <c r="AH2639" s="20" t="b">
        <f t="shared" si="6"/>
        <v>1</v>
      </c>
      <c r="AI2639" s="20" t="b">
        <f t="shared" si="7"/>
        <v>0</v>
      </c>
      <c r="AJ2639" s="20"/>
      <c r="AK2639" s="20"/>
      <c r="AL2639" s="20"/>
      <c r="AM2639" s="20"/>
      <c r="AN2639" s="20"/>
      <c r="AO2639" s="20"/>
      <c r="AP2639" s="20"/>
      <c r="AQ2639" s="20"/>
      <c r="AR2639" s="23"/>
      <c r="AS2639" s="23"/>
      <c r="AT2639" s="23"/>
      <c r="AU2639" s="23"/>
      <c r="AV2639" s="23"/>
    </row>
    <row r="2640" ht="15.75" customHeight="1">
      <c r="A2640" s="17" t="str">
        <f t="shared" si="1"/>
        <v>Trinidad and Tobago-The Americas2011</v>
      </c>
      <c r="B2640" s="17" t="s">
        <v>298</v>
      </c>
      <c r="C2640" s="18" t="s">
        <v>259</v>
      </c>
      <c r="D2640" s="19" t="s">
        <v>90</v>
      </c>
      <c r="E2640" s="17">
        <v>4.52E12</v>
      </c>
      <c r="F2640" s="18">
        <v>0.053</v>
      </c>
      <c r="G2640" s="18">
        <v>935.0</v>
      </c>
      <c r="H2640" s="18">
        <v>0.08</v>
      </c>
      <c r="I2640" s="20">
        <f t="array" ref="I2640:J2640">IFNA(VLOOKUP(A2640,ENERGY!$A$2:$F$2692,{5,6},0),0)</f>
        <v>16880</v>
      </c>
      <c r="J2640" s="20">
        <v>28581.0</v>
      </c>
      <c r="K2640" s="20">
        <f t="array" ref="K2640:S2640">VLOOKUP(A2640,'HUMAN RESOURCES'!$A$2:$M$2692,{2,3,4,5,6,7,8,9,10},0)</f>
        <v>0.015</v>
      </c>
      <c r="L2640" s="20">
        <v>0.02</v>
      </c>
      <c r="M2640" s="20">
        <v>73.0</v>
      </c>
      <c r="N2640" s="20">
        <v>66.0</v>
      </c>
      <c r="O2640" s="20">
        <v>0.207</v>
      </c>
      <c r="P2640" s="20">
        <v>0.708</v>
      </c>
      <c r="Q2640" s="20">
        <v>0.085</v>
      </c>
      <c r="R2640" s="20">
        <v>1333082.0</v>
      </c>
      <c r="S2640" s="20">
        <v>0.089</v>
      </c>
      <c r="T2640" s="20">
        <f t="array" ref="T2640:U2640">VLOOKUP(A2640,TOURISM!$A$2:$F$2692,{3,6},0)</f>
        <v>650000000</v>
      </c>
      <c r="U2640" s="20">
        <v>1.92E8</v>
      </c>
      <c r="V2640" s="20">
        <f t="array" ref="V2640:AA2640">VLOOKUP(A2640,BUSINESS!$A$2:$J$2692,{4,5,6,7,8,9},0)</f>
        <v>0.291</v>
      </c>
      <c r="W2640" s="20">
        <v>41.0</v>
      </c>
      <c r="X2640" s="20"/>
      <c r="Y2640" s="20">
        <v>210.0</v>
      </c>
      <c r="Z2640" s="20">
        <v>0.552</v>
      </c>
      <c r="AA2640" s="20">
        <v>1.37</v>
      </c>
      <c r="AB2640" s="21">
        <f t="shared" si="706"/>
        <v>3390639.135</v>
      </c>
      <c r="AC2640" s="20">
        <f t="shared" si="847"/>
        <v>0.01266238686</v>
      </c>
      <c r="AD2640" s="20">
        <f t="shared" si="848"/>
        <v>0.0214397914</v>
      </c>
      <c r="AE2640" s="20">
        <f t="shared" si="838"/>
        <v>144.0271491</v>
      </c>
      <c r="AF2640" s="22" t="b">
        <f t="shared" si="4"/>
        <v>1</v>
      </c>
      <c r="AG2640" s="20" t="b">
        <f t="shared" si="5"/>
        <v>1</v>
      </c>
      <c r="AH2640" s="20" t="b">
        <f t="shared" si="6"/>
        <v>1</v>
      </c>
      <c r="AI2640" s="20" t="b">
        <f t="shared" si="7"/>
        <v>0</v>
      </c>
      <c r="AJ2640" s="20"/>
      <c r="AK2640" s="20"/>
      <c r="AL2640" s="20"/>
      <c r="AM2640" s="20"/>
      <c r="AN2640" s="20"/>
      <c r="AO2640" s="20"/>
      <c r="AP2640" s="20"/>
      <c r="AQ2640" s="20"/>
      <c r="AR2640" s="23"/>
      <c r="AS2640" s="23"/>
      <c r="AT2640" s="23"/>
      <c r="AU2640" s="23"/>
      <c r="AV2640" s="23"/>
    </row>
    <row r="2641" ht="15.75" customHeight="1">
      <c r="A2641" s="17" t="str">
        <f t="shared" si="1"/>
        <v>Trinidad and Tobago-The Americas2012</v>
      </c>
      <c r="B2641" s="17" t="s">
        <v>298</v>
      </c>
      <c r="C2641" s="18" t="s">
        <v>259</v>
      </c>
      <c r="D2641" s="19" t="s">
        <v>91</v>
      </c>
      <c r="E2641" s="17">
        <v>4.57E12</v>
      </c>
      <c r="F2641" s="18">
        <v>0.054</v>
      </c>
      <c r="G2641" s="18">
        <v>972.0</v>
      </c>
      <c r="H2641" s="18">
        <v>0.077</v>
      </c>
      <c r="I2641" s="20">
        <f t="array" ref="I2641:J2641">IFNA(VLOOKUP(A2641,ENERGY!$A$2:$F$2692,{5,6},0),0)</f>
        <v>13541</v>
      </c>
      <c r="J2641" s="20">
        <v>27697.0</v>
      </c>
      <c r="K2641" s="20">
        <f t="array" ref="K2641:S2641">VLOOKUP(A2641,'HUMAN RESOURCES'!$A$2:$M$2692,{2,3,4,5,6,7,8,9,10},0)</f>
        <v>0.015</v>
      </c>
      <c r="L2641" s="20">
        <v>0.02</v>
      </c>
      <c r="M2641" s="20">
        <v>74.0</v>
      </c>
      <c r="N2641" s="20">
        <v>66.0</v>
      </c>
      <c r="O2641" s="20">
        <v>0.207</v>
      </c>
      <c r="P2641" s="20">
        <v>0.705</v>
      </c>
      <c r="Q2641" s="20">
        <v>0.088</v>
      </c>
      <c r="R2641" s="20">
        <v>1337439.0</v>
      </c>
      <c r="S2641" s="20">
        <v>0.088</v>
      </c>
      <c r="T2641" s="20" t="str">
        <f t="array" ref="T2641:U2641">VLOOKUP(A2641,TOURISM!$A$2:$F$2692,{3,6},0)</f>
        <v/>
      </c>
      <c r="U2641" s="20"/>
      <c r="V2641" s="20">
        <f t="array" ref="V2641:AA2641">VLOOKUP(A2641,BUSINESS!$A$2:$J$2692,{4,5,6,7,8,9},0)</f>
        <v>0.291</v>
      </c>
      <c r="W2641" s="20">
        <v>41.0</v>
      </c>
      <c r="X2641" s="20">
        <v>63.0</v>
      </c>
      <c r="Y2641" s="20">
        <v>210.0</v>
      </c>
      <c r="Z2641" s="20">
        <v>0.595</v>
      </c>
      <c r="AA2641" s="20">
        <v>1.408</v>
      </c>
      <c r="AB2641" s="21">
        <f t="shared" si="706"/>
        <v>3416978.27</v>
      </c>
      <c r="AC2641" s="20">
        <f t="shared" si="847"/>
        <v>0.01012457391</v>
      </c>
      <c r="AD2641" s="20">
        <f t="shared" si="848"/>
        <v>0.02070898187</v>
      </c>
      <c r="AE2641" s="20"/>
      <c r="AF2641" s="22" t="b">
        <f t="shared" si="4"/>
        <v>1</v>
      </c>
      <c r="AG2641" s="20" t="b">
        <f t="shared" si="5"/>
        <v>1</v>
      </c>
      <c r="AH2641" s="20" t="b">
        <f t="shared" si="6"/>
        <v>1</v>
      </c>
      <c r="AI2641" s="20" t="b">
        <f t="shared" si="7"/>
        <v>0</v>
      </c>
      <c r="AJ2641" s="20"/>
      <c r="AK2641" s="20"/>
      <c r="AL2641" s="20"/>
      <c r="AM2641" s="20"/>
      <c r="AN2641" s="20"/>
      <c r="AO2641" s="20"/>
      <c r="AP2641" s="20"/>
      <c r="AQ2641" s="20"/>
      <c r="AR2641" s="23"/>
      <c r="AS2641" s="23"/>
      <c r="AT2641" s="23"/>
      <c r="AU2641" s="23"/>
      <c r="AV2641" s="23"/>
    </row>
    <row r="2642" ht="15.75" customHeight="1">
      <c r="A2642" s="17" t="str">
        <f t="shared" si="1"/>
        <v>Turks and Caicos Islands-The Americas2000</v>
      </c>
      <c r="B2642" s="17" t="s">
        <v>299</v>
      </c>
      <c r="C2642" s="18" t="s">
        <v>259</v>
      </c>
      <c r="D2642" s="19" t="s">
        <v>76</v>
      </c>
      <c r="E2642" s="17"/>
      <c r="F2642" s="18"/>
      <c r="G2642" s="18"/>
      <c r="H2642" s="18"/>
      <c r="I2642" s="20" t="str">
        <f t="array" ref="I2642:J2642">IFNA(VLOOKUP(A2642,ENERGY!$A$2:$F$2692,{5,6},0),0)</f>
        <v/>
      </c>
      <c r="J2642" s="20"/>
      <c r="K2642" s="20" t="str">
        <f t="array" ref="K2642:S2642">VLOOKUP(A2642,'HUMAN RESOURCES'!$A$2:$M$2692,{2,3,4,5,6,7,8,9,10},0)</f>
        <v/>
      </c>
      <c r="L2642" s="20"/>
      <c r="M2642" s="20"/>
      <c r="N2642" s="20"/>
      <c r="O2642" s="20"/>
      <c r="P2642" s="20"/>
      <c r="Q2642" s="20"/>
      <c r="R2642" s="20">
        <v>18876.0</v>
      </c>
      <c r="S2642" s="20">
        <v>0.846</v>
      </c>
      <c r="T2642" s="20">
        <f t="array" ref="T2642:U2642">VLOOKUP(A2642,TOURISM!$A$2:$F$2692,{3,6},0)</f>
        <v>285000000</v>
      </c>
      <c r="U2642" s="20"/>
      <c r="V2642" s="20" t="str">
        <f t="array" ref="V2642:AA2642">VLOOKUP(A2642,BUSINESS!$A$2:$J$2692,{4,5,6,7,8,9},0)</f>
        <v/>
      </c>
      <c r="W2642" s="20"/>
      <c r="X2642" s="20"/>
      <c r="Y2642" s="20"/>
      <c r="Z2642" s="20"/>
      <c r="AA2642" s="20"/>
      <c r="AB2642" s="20"/>
      <c r="AC2642" s="20"/>
      <c r="AD2642" s="20"/>
      <c r="AE2642" s="20"/>
      <c r="AF2642" s="22" t="b">
        <f t="shared" si="4"/>
        <v>0</v>
      </c>
      <c r="AG2642" s="20" t="b">
        <f t="shared" si="5"/>
        <v>0</v>
      </c>
      <c r="AH2642" s="20" t="b">
        <f t="shared" si="6"/>
        <v>0</v>
      </c>
      <c r="AI2642" s="20" t="b">
        <f t="shared" si="7"/>
        <v>0</v>
      </c>
      <c r="AJ2642" s="20"/>
      <c r="AK2642" s="20"/>
      <c r="AL2642" s="20"/>
      <c r="AM2642" s="20"/>
      <c r="AN2642" s="20"/>
      <c r="AO2642" s="20"/>
      <c r="AP2642" s="20"/>
      <c r="AQ2642" s="20"/>
      <c r="AR2642" s="23"/>
      <c r="AS2642" s="23"/>
      <c r="AT2642" s="23"/>
      <c r="AU2642" s="23"/>
      <c r="AV2642" s="23"/>
    </row>
    <row r="2643" ht="15.75" customHeight="1">
      <c r="A2643" s="17" t="str">
        <f t="shared" si="1"/>
        <v>Turks and Caicos Islands-The Americas2001</v>
      </c>
      <c r="B2643" s="17" t="s">
        <v>299</v>
      </c>
      <c r="C2643" s="18" t="s">
        <v>259</v>
      </c>
      <c r="D2643" s="19" t="s">
        <v>77</v>
      </c>
      <c r="E2643" s="17"/>
      <c r="F2643" s="18"/>
      <c r="G2643" s="18"/>
      <c r="H2643" s="18"/>
      <c r="I2643" s="20" t="str">
        <f t="array" ref="I2643:J2643">IFNA(VLOOKUP(A2643,ENERGY!$A$2:$F$2692,{5,6},0),0)</f>
        <v/>
      </c>
      <c r="J2643" s="20"/>
      <c r="K2643" s="20" t="str">
        <f t="array" ref="K2643:S2643">VLOOKUP(A2643,'HUMAN RESOURCES'!$A$2:$M$2692,{2,3,4,5,6,7,8,9,10},0)</f>
        <v/>
      </c>
      <c r="L2643" s="20"/>
      <c r="M2643" s="20"/>
      <c r="N2643" s="20"/>
      <c r="O2643" s="20"/>
      <c r="P2643" s="20"/>
      <c r="Q2643" s="20"/>
      <c r="R2643" s="20">
        <v>20186.0</v>
      </c>
      <c r="S2643" s="20">
        <v>0.854</v>
      </c>
      <c r="T2643" s="20">
        <f t="array" ref="T2643:U2643">VLOOKUP(A2643,TOURISM!$A$2:$F$2692,{3,6},0)</f>
        <v>311000000</v>
      </c>
      <c r="U2643" s="20"/>
      <c r="V2643" s="20" t="str">
        <f t="array" ref="V2643:AA2643">VLOOKUP(A2643,BUSINESS!$A$2:$J$2692,{4,5,6,7,8,9},0)</f>
        <v/>
      </c>
      <c r="W2643" s="20"/>
      <c r="X2643" s="20"/>
      <c r="Y2643" s="20"/>
      <c r="Z2643" s="20"/>
      <c r="AA2643" s="20"/>
      <c r="AB2643" s="20"/>
      <c r="AC2643" s="20"/>
      <c r="AD2643" s="20"/>
      <c r="AE2643" s="20"/>
      <c r="AF2643" s="22" t="b">
        <f t="shared" si="4"/>
        <v>0</v>
      </c>
      <c r="AG2643" s="20" t="b">
        <f t="shared" si="5"/>
        <v>0</v>
      </c>
      <c r="AH2643" s="20" t="b">
        <f t="shared" si="6"/>
        <v>0</v>
      </c>
      <c r="AI2643" s="20" t="b">
        <f t="shared" si="7"/>
        <v>0</v>
      </c>
      <c r="AJ2643" s="20"/>
      <c r="AK2643" s="20"/>
      <c r="AL2643" s="20"/>
      <c r="AM2643" s="20"/>
      <c r="AN2643" s="20"/>
      <c r="AO2643" s="20"/>
      <c r="AP2643" s="20"/>
      <c r="AQ2643" s="20"/>
      <c r="AR2643" s="23"/>
      <c r="AS2643" s="23"/>
      <c r="AT2643" s="23"/>
      <c r="AU2643" s="23"/>
      <c r="AV2643" s="23"/>
    </row>
    <row r="2644" ht="15.75" customHeight="1">
      <c r="A2644" s="17" t="str">
        <f t="shared" si="1"/>
        <v>Turks and Caicos Islands-The Americas2002</v>
      </c>
      <c r="B2644" s="17" t="s">
        <v>299</v>
      </c>
      <c r="C2644" s="18" t="s">
        <v>259</v>
      </c>
      <c r="D2644" s="19" t="s">
        <v>79</v>
      </c>
      <c r="E2644" s="17"/>
      <c r="F2644" s="18"/>
      <c r="G2644" s="18"/>
      <c r="H2644" s="18"/>
      <c r="I2644" s="20" t="str">
        <f t="array" ref="I2644:J2644">IFNA(VLOOKUP(A2644,ENERGY!$A$2:$F$2692,{5,6},0),0)</f>
        <v/>
      </c>
      <c r="J2644" s="20">
        <v>161.0</v>
      </c>
      <c r="K2644" s="20" t="str">
        <f t="array" ref="K2644:S2644">VLOOKUP(A2644,'HUMAN RESOURCES'!$A$2:$M$2692,{2,3,4,5,6,7,8,9,10},0)</f>
        <v/>
      </c>
      <c r="L2644" s="20"/>
      <c r="M2644" s="20"/>
      <c r="N2644" s="20"/>
      <c r="O2644" s="20"/>
      <c r="P2644" s="20"/>
      <c r="Q2644" s="20"/>
      <c r="R2644" s="20">
        <v>21740.0</v>
      </c>
      <c r="S2644" s="20">
        <v>0.86</v>
      </c>
      <c r="T2644" s="20">
        <f t="array" ref="T2644:U2644">VLOOKUP(A2644,TOURISM!$A$2:$F$2692,{3,6},0)</f>
        <v>292000000</v>
      </c>
      <c r="U2644" s="20"/>
      <c r="V2644" s="20" t="str">
        <f t="array" ref="V2644:AA2644">VLOOKUP(A2644,BUSINESS!$A$2:$J$2692,{4,5,6,7,8,9},0)</f>
        <v/>
      </c>
      <c r="W2644" s="20"/>
      <c r="X2644" s="20"/>
      <c r="Y2644" s="20"/>
      <c r="Z2644" s="20"/>
      <c r="AA2644" s="20"/>
      <c r="AB2644" s="20"/>
      <c r="AC2644" s="20"/>
      <c r="AD2644" s="20">
        <f t="shared" ref="AD2644:AD2645" si="849">J2644/R2644</f>
        <v>0.007405703772</v>
      </c>
      <c r="AE2644" s="20"/>
      <c r="AF2644" s="22" t="b">
        <f t="shared" si="4"/>
        <v>0</v>
      </c>
      <c r="AG2644" s="20" t="b">
        <f t="shared" si="5"/>
        <v>0</v>
      </c>
      <c r="AH2644" s="20" t="b">
        <f t="shared" si="6"/>
        <v>0</v>
      </c>
      <c r="AI2644" s="20" t="b">
        <f t="shared" si="7"/>
        <v>0</v>
      </c>
      <c r="AJ2644" s="20"/>
      <c r="AK2644" s="20"/>
      <c r="AL2644" s="20"/>
      <c r="AM2644" s="20"/>
      <c r="AN2644" s="20"/>
      <c r="AO2644" s="20"/>
      <c r="AP2644" s="20"/>
      <c r="AQ2644" s="20"/>
      <c r="AR2644" s="23"/>
      <c r="AS2644" s="23"/>
      <c r="AT2644" s="23"/>
      <c r="AU2644" s="23"/>
      <c r="AV2644" s="23"/>
    </row>
    <row r="2645" ht="15.75" customHeight="1">
      <c r="A2645" s="17" t="str">
        <f t="shared" si="1"/>
        <v>Turks and Caicos Islands-The Americas2003</v>
      </c>
      <c r="B2645" s="17" t="s">
        <v>299</v>
      </c>
      <c r="C2645" s="18" t="s">
        <v>259</v>
      </c>
      <c r="D2645" s="19" t="s">
        <v>81</v>
      </c>
      <c r="E2645" s="17"/>
      <c r="F2645" s="18"/>
      <c r="G2645" s="18"/>
      <c r="H2645" s="18"/>
      <c r="I2645" s="20" t="str">
        <f t="array" ref="I2645:J2645">IFNA(VLOOKUP(A2645,ENERGY!$A$2:$F$2692,{5,6},0),0)</f>
        <v/>
      </c>
      <c r="J2645" s="20">
        <v>161.0</v>
      </c>
      <c r="K2645" s="20" t="str">
        <f t="array" ref="K2645:S2645">VLOOKUP(A2645,'HUMAN RESOURCES'!$A$2:$M$2692,{2,3,4,5,6,7,8,9,10},0)</f>
        <v/>
      </c>
      <c r="L2645" s="20"/>
      <c r="M2645" s="20"/>
      <c r="N2645" s="20"/>
      <c r="O2645" s="20"/>
      <c r="P2645" s="20"/>
      <c r="Q2645" s="20"/>
      <c r="R2645" s="20">
        <v>23412.0</v>
      </c>
      <c r="S2645" s="20">
        <v>0.866</v>
      </c>
      <c r="T2645" s="20" t="str">
        <f t="array" ref="T2645:U2645">VLOOKUP(A2645,TOURISM!$A$2:$F$2692,{3,6},0)</f>
        <v/>
      </c>
      <c r="U2645" s="20"/>
      <c r="V2645" s="20" t="str">
        <f t="array" ref="V2645:AA2645">VLOOKUP(A2645,BUSINESS!$A$2:$J$2692,{4,5,6,7,8,9},0)</f>
        <v/>
      </c>
      <c r="W2645" s="20"/>
      <c r="X2645" s="20"/>
      <c r="Y2645" s="20"/>
      <c r="Z2645" s="20"/>
      <c r="AA2645" s="20"/>
      <c r="AB2645" s="20"/>
      <c r="AC2645" s="20"/>
      <c r="AD2645" s="20">
        <f t="shared" si="849"/>
        <v>0.006876815308</v>
      </c>
      <c r="AE2645" s="20"/>
      <c r="AF2645" s="22" t="b">
        <f t="shared" si="4"/>
        <v>0</v>
      </c>
      <c r="AG2645" s="20" t="b">
        <f t="shared" si="5"/>
        <v>0</v>
      </c>
      <c r="AH2645" s="20" t="b">
        <f t="shared" si="6"/>
        <v>0</v>
      </c>
      <c r="AI2645" s="20" t="b">
        <f t="shared" si="7"/>
        <v>0</v>
      </c>
      <c r="AJ2645" s="20"/>
      <c r="AK2645" s="20"/>
      <c r="AL2645" s="20"/>
      <c r="AM2645" s="20"/>
      <c r="AN2645" s="20"/>
      <c r="AO2645" s="20"/>
      <c r="AP2645" s="20"/>
      <c r="AQ2645" s="20"/>
      <c r="AR2645" s="23"/>
      <c r="AS2645" s="23"/>
      <c r="AT2645" s="23"/>
      <c r="AU2645" s="23"/>
      <c r="AV2645" s="23"/>
    </row>
    <row r="2646" ht="15.75" customHeight="1">
      <c r="A2646" s="17" t="str">
        <f t="shared" si="1"/>
        <v>Turks and Caicos Islands-The Americas2004</v>
      </c>
      <c r="B2646" s="17" t="s">
        <v>299</v>
      </c>
      <c r="C2646" s="18" t="s">
        <v>259</v>
      </c>
      <c r="D2646" s="19" t="s">
        <v>83</v>
      </c>
      <c r="E2646" s="17"/>
      <c r="F2646" s="18"/>
      <c r="G2646" s="18"/>
      <c r="H2646" s="18"/>
      <c r="I2646" s="20">
        <f t="array" ref="I2646:J2646">IFNA(VLOOKUP(A2646,ENERGY!$A$2:$F$2692,{5,6},0),0)</f>
        <v>0</v>
      </c>
      <c r="J2646" s="20">
        <v>0.0</v>
      </c>
      <c r="K2646" s="20" t="str">
        <f t="array" ref="K2646:S2646">VLOOKUP(A2646,'HUMAN RESOURCES'!$A$2:$M$2692,{2,3,4,5,6,7,8,9,10},0)</f>
        <v/>
      </c>
      <c r="L2646" s="20"/>
      <c r="M2646" s="20"/>
      <c r="N2646" s="20"/>
      <c r="O2646" s="20"/>
      <c r="P2646" s="20"/>
      <c r="Q2646" s="20"/>
      <c r="R2646" s="20">
        <v>25025.0</v>
      </c>
      <c r="S2646" s="20">
        <v>0.872</v>
      </c>
      <c r="T2646" s="20" t="str">
        <f t="array" ref="T2646:U2646">VLOOKUP(A2646,TOURISM!$A$2:$F$2692,{3,6},0)</f>
        <v/>
      </c>
      <c r="U2646" s="20"/>
      <c r="V2646" s="20" t="str">
        <f t="array" ref="V2646:AA2646">VLOOKUP(A2646,BUSINESS!$A$2:$J$2692,{4,5,6,7,8,9},0)</f>
        <v/>
      </c>
      <c r="W2646" s="20"/>
      <c r="X2646" s="20"/>
      <c r="Y2646" s="20"/>
      <c r="Z2646" s="20"/>
      <c r="AA2646" s="20"/>
      <c r="AB2646" s="20"/>
      <c r="AC2646" s="20"/>
      <c r="AD2646" s="20"/>
      <c r="AE2646" s="20"/>
      <c r="AF2646" s="22" t="b">
        <f t="shared" si="4"/>
        <v>0</v>
      </c>
      <c r="AG2646" s="20" t="b">
        <f t="shared" si="5"/>
        <v>0</v>
      </c>
      <c r="AH2646" s="20" t="b">
        <f t="shared" si="6"/>
        <v>0</v>
      </c>
      <c r="AI2646" s="20" t="b">
        <f t="shared" si="7"/>
        <v>0</v>
      </c>
      <c r="AJ2646" s="20"/>
      <c r="AK2646" s="20"/>
      <c r="AL2646" s="20"/>
      <c r="AM2646" s="20"/>
      <c r="AN2646" s="20"/>
      <c r="AO2646" s="20"/>
      <c r="AP2646" s="20"/>
      <c r="AQ2646" s="20"/>
      <c r="AR2646" s="23"/>
      <c r="AS2646" s="23"/>
      <c r="AT2646" s="23"/>
      <c r="AU2646" s="23"/>
      <c r="AV2646" s="23"/>
    </row>
    <row r="2647" ht="15.75" customHeight="1">
      <c r="A2647" s="17" t="str">
        <f t="shared" si="1"/>
        <v>Turks and Caicos Islands-The Americas2005</v>
      </c>
      <c r="B2647" s="17" t="s">
        <v>299</v>
      </c>
      <c r="C2647" s="18" t="s">
        <v>259</v>
      </c>
      <c r="D2647" s="19" t="s">
        <v>84</v>
      </c>
      <c r="E2647" s="17"/>
      <c r="F2647" s="18"/>
      <c r="G2647" s="18"/>
      <c r="H2647" s="18"/>
      <c r="I2647" s="20" t="str">
        <f t="array" ref="I2647:J2647">IFNA(VLOOKUP(A2647,ENERGY!$A$2:$F$2692,{5,6},0),0)</f>
        <v/>
      </c>
      <c r="J2647" s="20">
        <v>158.0</v>
      </c>
      <c r="K2647" s="20" t="str">
        <f t="array" ref="K2647:S2647">VLOOKUP(A2647,'HUMAN RESOURCES'!$A$2:$M$2692,{2,3,4,5,6,7,8,9,10},0)</f>
        <v/>
      </c>
      <c r="L2647" s="20"/>
      <c r="M2647" s="20"/>
      <c r="N2647" s="20"/>
      <c r="O2647" s="20"/>
      <c r="P2647" s="20"/>
      <c r="Q2647" s="20"/>
      <c r="R2647" s="20">
        <v>26450.0</v>
      </c>
      <c r="S2647" s="20">
        <v>0.877</v>
      </c>
      <c r="T2647" s="20" t="str">
        <f t="array" ref="T2647:U2647">VLOOKUP(A2647,TOURISM!$A$2:$F$2692,{3,6},0)</f>
        <v/>
      </c>
      <c r="U2647" s="20"/>
      <c r="V2647" s="20" t="str">
        <f t="array" ref="V2647:AA2647">VLOOKUP(A2647,BUSINESS!$A$2:$J$2692,{4,5,6,7,8,9},0)</f>
        <v/>
      </c>
      <c r="W2647" s="20"/>
      <c r="X2647" s="20"/>
      <c r="Y2647" s="20"/>
      <c r="Z2647" s="20"/>
      <c r="AA2647" s="20"/>
      <c r="AB2647" s="20"/>
      <c r="AC2647" s="20"/>
      <c r="AD2647" s="20">
        <f>J2647/R2647</f>
        <v>0.005973534972</v>
      </c>
      <c r="AE2647" s="20"/>
      <c r="AF2647" s="22" t="b">
        <f t="shared" si="4"/>
        <v>0</v>
      </c>
      <c r="AG2647" s="20" t="b">
        <f t="shared" si="5"/>
        <v>0</v>
      </c>
      <c r="AH2647" s="20" t="b">
        <f t="shared" si="6"/>
        <v>0</v>
      </c>
      <c r="AI2647" s="20" t="b">
        <f t="shared" si="7"/>
        <v>0</v>
      </c>
      <c r="AJ2647" s="20"/>
      <c r="AK2647" s="20"/>
      <c r="AL2647" s="20"/>
      <c r="AM2647" s="20"/>
      <c r="AN2647" s="20"/>
      <c r="AO2647" s="20"/>
      <c r="AP2647" s="20"/>
      <c r="AQ2647" s="20"/>
      <c r="AR2647" s="23"/>
      <c r="AS2647" s="23"/>
      <c r="AT2647" s="23"/>
      <c r="AU2647" s="23"/>
      <c r="AV2647" s="23"/>
    </row>
    <row r="2648" ht="15.75" customHeight="1">
      <c r="A2648" s="17" t="str">
        <f t="shared" si="1"/>
        <v>Turks and Caicos Islands-The Americas2006</v>
      </c>
      <c r="B2648" s="17" t="s">
        <v>299</v>
      </c>
      <c r="C2648" s="18" t="s">
        <v>259</v>
      </c>
      <c r="D2648" s="19" t="s">
        <v>85</v>
      </c>
      <c r="E2648" s="17"/>
      <c r="F2648" s="18"/>
      <c r="G2648" s="18"/>
      <c r="H2648" s="18"/>
      <c r="I2648" s="20">
        <f t="array" ref="I2648:J2648">IFNA(VLOOKUP(A2648,ENERGY!$A$2:$F$2692,{5,6},0),0)</f>
        <v>0</v>
      </c>
      <c r="J2648" s="20">
        <v>0.0</v>
      </c>
      <c r="K2648" s="20" t="str">
        <f t="array" ref="K2648:S2648">VLOOKUP(A2648,'HUMAN RESOURCES'!$A$2:$M$2692,{2,3,4,5,6,7,8,9,10},0)</f>
        <v/>
      </c>
      <c r="L2648" s="20"/>
      <c r="M2648" s="20"/>
      <c r="N2648" s="20"/>
      <c r="O2648" s="20"/>
      <c r="P2648" s="20"/>
      <c r="Q2648" s="20"/>
      <c r="R2648" s="20">
        <v>27642.0</v>
      </c>
      <c r="S2648" s="20">
        <v>0.883</v>
      </c>
      <c r="T2648" s="20" t="str">
        <f t="array" ref="T2648:U2648">VLOOKUP(A2648,TOURISM!$A$2:$F$2692,{3,6},0)</f>
        <v/>
      </c>
      <c r="U2648" s="20"/>
      <c r="V2648" s="20" t="str">
        <f t="array" ref="V2648:AA2648">VLOOKUP(A2648,BUSINESS!$A$2:$J$2692,{4,5,6,7,8,9},0)</f>
        <v/>
      </c>
      <c r="W2648" s="20"/>
      <c r="X2648" s="20"/>
      <c r="Y2648" s="20"/>
      <c r="Z2648" s="20"/>
      <c r="AA2648" s="20"/>
      <c r="AB2648" s="20"/>
      <c r="AC2648" s="20"/>
      <c r="AD2648" s="20"/>
      <c r="AE2648" s="20"/>
      <c r="AF2648" s="22" t="b">
        <f t="shared" si="4"/>
        <v>0</v>
      </c>
      <c r="AG2648" s="20" t="b">
        <f t="shared" si="5"/>
        <v>0</v>
      </c>
      <c r="AH2648" s="20" t="b">
        <f t="shared" si="6"/>
        <v>0</v>
      </c>
      <c r="AI2648" s="20" t="b">
        <f t="shared" si="7"/>
        <v>0</v>
      </c>
      <c r="AJ2648" s="20"/>
      <c r="AK2648" s="20"/>
      <c r="AL2648" s="20"/>
      <c r="AM2648" s="20"/>
      <c r="AN2648" s="20"/>
      <c r="AO2648" s="20"/>
      <c r="AP2648" s="20"/>
      <c r="AQ2648" s="20"/>
      <c r="AR2648" s="23"/>
      <c r="AS2648" s="23"/>
      <c r="AT2648" s="23"/>
      <c r="AU2648" s="23"/>
      <c r="AV2648" s="23"/>
    </row>
    <row r="2649" ht="15.75" customHeight="1">
      <c r="A2649" s="17" t="str">
        <f t="shared" si="1"/>
        <v>Turks and Caicos Islands-The Americas2007</v>
      </c>
      <c r="B2649" s="17" t="s">
        <v>299</v>
      </c>
      <c r="C2649" s="18" t="s">
        <v>259</v>
      </c>
      <c r="D2649" s="19" t="s">
        <v>86</v>
      </c>
      <c r="E2649" s="17"/>
      <c r="F2649" s="18"/>
      <c r="G2649" s="18"/>
      <c r="H2649" s="18"/>
      <c r="I2649" s="20" t="str">
        <f t="array" ref="I2649:J2649">IFNA(VLOOKUP(A2649,ENERGY!$A$2:$F$2692,{5,6},0),0)</f>
        <v/>
      </c>
      <c r="J2649" s="20">
        <v>15.0</v>
      </c>
      <c r="K2649" s="20" t="str">
        <f t="array" ref="K2649:S2649">VLOOKUP(A2649,'HUMAN RESOURCES'!$A$2:$M$2692,{2,3,4,5,6,7,8,9,10},0)</f>
        <v/>
      </c>
      <c r="L2649" s="20"/>
      <c r="M2649" s="20"/>
      <c r="N2649" s="20"/>
      <c r="O2649" s="20"/>
      <c r="P2649" s="20"/>
      <c r="Q2649" s="20"/>
      <c r="R2649" s="20">
        <v>28638.0</v>
      </c>
      <c r="S2649" s="20">
        <v>0.888</v>
      </c>
      <c r="T2649" s="20" t="str">
        <f t="array" ref="T2649:U2649">VLOOKUP(A2649,TOURISM!$A$2:$F$2692,{3,6},0)</f>
        <v/>
      </c>
      <c r="U2649" s="20"/>
      <c r="V2649" s="20" t="str">
        <f t="array" ref="V2649:AA2649">VLOOKUP(A2649,BUSINESS!$A$2:$J$2692,{4,5,6,7,8,9},0)</f>
        <v/>
      </c>
      <c r="W2649" s="20"/>
      <c r="X2649" s="20"/>
      <c r="Y2649" s="20"/>
      <c r="Z2649" s="20"/>
      <c r="AA2649" s="20"/>
      <c r="AB2649" s="20"/>
      <c r="AC2649" s="20"/>
      <c r="AD2649" s="20">
        <f t="shared" ref="AD2649:AD2654" si="850">J2649/R2649</f>
        <v>0.0005237795935</v>
      </c>
      <c r="AE2649" s="20"/>
      <c r="AF2649" s="22" t="b">
        <f t="shared" si="4"/>
        <v>0</v>
      </c>
      <c r="AG2649" s="20" t="b">
        <f t="shared" si="5"/>
        <v>0</v>
      </c>
      <c r="AH2649" s="20" t="b">
        <f t="shared" si="6"/>
        <v>0</v>
      </c>
      <c r="AI2649" s="20" t="b">
        <f t="shared" si="7"/>
        <v>0</v>
      </c>
      <c r="AJ2649" s="20"/>
      <c r="AK2649" s="20"/>
      <c r="AL2649" s="20"/>
      <c r="AM2649" s="20"/>
      <c r="AN2649" s="20"/>
      <c r="AO2649" s="20"/>
      <c r="AP2649" s="20"/>
      <c r="AQ2649" s="20"/>
      <c r="AR2649" s="23"/>
      <c r="AS2649" s="23"/>
      <c r="AT2649" s="23"/>
      <c r="AU2649" s="23"/>
      <c r="AV2649" s="23"/>
    </row>
    <row r="2650" ht="15.75" customHeight="1">
      <c r="A2650" s="17" t="str">
        <f t="shared" si="1"/>
        <v>Turks and Caicos Islands-The Americas2008</v>
      </c>
      <c r="B2650" s="17" t="s">
        <v>299</v>
      </c>
      <c r="C2650" s="18" t="s">
        <v>259</v>
      </c>
      <c r="D2650" s="19" t="s">
        <v>87</v>
      </c>
      <c r="E2650" s="17"/>
      <c r="F2650" s="18"/>
      <c r="G2650" s="18"/>
      <c r="H2650" s="18"/>
      <c r="I2650" s="20" t="str">
        <f t="array" ref="I2650:J2650">IFNA(VLOOKUP(A2650,ENERGY!$A$2:$F$2692,{5,6},0),0)</f>
        <v/>
      </c>
      <c r="J2650" s="20">
        <v>103.0</v>
      </c>
      <c r="K2650" s="20" t="str">
        <f t="array" ref="K2650:S2650">VLOOKUP(A2650,'HUMAN RESOURCES'!$A$2:$M$2692,{2,3,4,5,6,7,8,9,10},0)</f>
        <v/>
      </c>
      <c r="L2650" s="20"/>
      <c r="M2650" s="20"/>
      <c r="N2650" s="20"/>
      <c r="O2650" s="20"/>
      <c r="P2650" s="20"/>
      <c r="Q2650" s="20"/>
      <c r="R2650" s="20">
        <v>29481.0</v>
      </c>
      <c r="S2650" s="20">
        <v>0.893</v>
      </c>
      <c r="T2650" s="20" t="str">
        <f t="array" ref="T2650:U2650">VLOOKUP(A2650,TOURISM!$A$2:$F$2692,{3,6},0)</f>
        <v/>
      </c>
      <c r="U2650" s="20"/>
      <c r="V2650" s="20" t="str">
        <f t="array" ref="V2650:AA2650">VLOOKUP(A2650,BUSINESS!$A$2:$J$2692,{4,5,6,7,8,9},0)</f>
        <v/>
      </c>
      <c r="W2650" s="20"/>
      <c r="X2650" s="20"/>
      <c r="Y2650" s="20"/>
      <c r="Z2650" s="20"/>
      <c r="AA2650" s="20"/>
      <c r="AB2650" s="20"/>
      <c r="AC2650" s="20"/>
      <c r="AD2650" s="20">
        <f t="shared" si="850"/>
        <v>0.003493775652</v>
      </c>
      <c r="AE2650" s="20"/>
      <c r="AF2650" s="22" t="b">
        <f t="shared" si="4"/>
        <v>0</v>
      </c>
      <c r="AG2650" s="20" t="b">
        <f t="shared" si="5"/>
        <v>0</v>
      </c>
      <c r="AH2650" s="20" t="b">
        <f t="shared" si="6"/>
        <v>0</v>
      </c>
      <c r="AI2650" s="20" t="b">
        <f t="shared" si="7"/>
        <v>0</v>
      </c>
      <c r="AJ2650" s="20"/>
      <c r="AK2650" s="20"/>
      <c r="AL2650" s="20"/>
      <c r="AM2650" s="20"/>
      <c r="AN2650" s="20"/>
      <c r="AO2650" s="20"/>
      <c r="AP2650" s="20"/>
      <c r="AQ2650" s="20"/>
      <c r="AR2650" s="23"/>
      <c r="AS2650" s="23"/>
      <c r="AT2650" s="23"/>
      <c r="AU2650" s="23"/>
      <c r="AV2650" s="23"/>
    </row>
    <row r="2651" ht="15.75" customHeight="1">
      <c r="A2651" s="17" t="str">
        <f t="shared" si="1"/>
        <v>Turks and Caicos Islands-The Americas2009</v>
      </c>
      <c r="B2651" s="17" t="s">
        <v>299</v>
      </c>
      <c r="C2651" s="18" t="s">
        <v>259</v>
      </c>
      <c r="D2651" s="19" t="s">
        <v>88</v>
      </c>
      <c r="E2651" s="17"/>
      <c r="F2651" s="18"/>
      <c r="G2651" s="18"/>
      <c r="H2651" s="18"/>
      <c r="I2651" s="20" t="str">
        <f t="array" ref="I2651:J2651">IFNA(VLOOKUP(A2651,ENERGY!$A$2:$F$2692,{5,6},0),0)</f>
        <v/>
      </c>
      <c r="J2651" s="20">
        <v>158.0</v>
      </c>
      <c r="K2651" s="20" t="str">
        <f t="array" ref="K2651:S2651">VLOOKUP(A2651,'HUMAN RESOURCES'!$A$2:$M$2692,{2,3,4,5,6,7,8,9,10},0)</f>
        <v/>
      </c>
      <c r="L2651" s="20"/>
      <c r="M2651" s="20"/>
      <c r="N2651" s="20"/>
      <c r="O2651" s="20"/>
      <c r="P2651" s="20"/>
      <c r="Q2651" s="20"/>
      <c r="R2651" s="20">
        <v>30247.0</v>
      </c>
      <c r="S2651" s="20">
        <v>0.898</v>
      </c>
      <c r="T2651" s="20" t="str">
        <f t="array" ref="T2651:U2651">VLOOKUP(A2651,TOURISM!$A$2:$F$2692,{3,6},0)</f>
        <v/>
      </c>
      <c r="U2651" s="20"/>
      <c r="V2651" s="20" t="str">
        <f t="array" ref="V2651:AA2651">VLOOKUP(A2651,BUSINESS!$A$2:$J$2692,{4,5,6,7,8,9},0)</f>
        <v/>
      </c>
      <c r="W2651" s="20"/>
      <c r="X2651" s="20"/>
      <c r="Y2651" s="20"/>
      <c r="Z2651" s="20"/>
      <c r="AA2651" s="20"/>
      <c r="AB2651" s="20"/>
      <c r="AC2651" s="20"/>
      <c r="AD2651" s="20">
        <f t="shared" si="850"/>
        <v>0.005223658545</v>
      </c>
      <c r="AE2651" s="20"/>
      <c r="AF2651" s="22" t="b">
        <f t="shared" si="4"/>
        <v>0</v>
      </c>
      <c r="AG2651" s="20" t="b">
        <f t="shared" si="5"/>
        <v>0</v>
      </c>
      <c r="AH2651" s="20" t="b">
        <f t="shared" si="6"/>
        <v>0</v>
      </c>
      <c r="AI2651" s="20" t="b">
        <f t="shared" si="7"/>
        <v>0</v>
      </c>
      <c r="AJ2651" s="20"/>
      <c r="AK2651" s="20"/>
      <c r="AL2651" s="20"/>
      <c r="AM2651" s="20"/>
      <c r="AN2651" s="20"/>
      <c r="AO2651" s="20"/>
      <c r="AP2651" s="20"/>
      <c r="AQ2651" s="20"/>
      <c r="AR2651" s="23"/>
      <c r="AS2651" s="23"/>
      <c r="AT2651" s="23"/>
      <c r="AU2651" s="23"/>
      <c r="AV2651" s="23"/>
    </row>
    <row r="2652" ht="15.75" customHeight="1">
      <c r="A2652" s="17" t="str">
        <f t="shared" si="1"/>
        <v>Turks and Caicos Islands-The Americas2010</v>
      </c>
      <c r="B2652" s="17" t="s">
        <v>299</v>
      </c>
      <c r="C2652" s="18" t="s">
        <v>259</v>
      </c>
      <c r="D2652" s="19" t="s">
        <v>89</v>
      </c>
      <c r="E2652" s="17"/>
      <c r="F2652" s="18"/>
      <c r="G2652" s="18"/>
      <c r="H2652" s="18"/>
      <c r="I2652" s="20" t="str">
        <f t="array" ref="I2652:J2652">IFNA(VLOOKUP(A2652,ENERGY!$A$2:$F$2692,{5,6},0),0)</f>
        <v/>
      </c>
      <c r="J2652" s="20">
        <v>99.0</v>
      </c>
      <c r="K2652" s="20" t="str">
        <f t="array" ref="K2652:S2652">VLOOKUP(A2652,'HUMAN RESOURCES'!$A$2:$M$2692,{2,3,4,5,6,7,8,9,10},0)</f>
        <v/>
      </c>
      <c r="L2652" s="20"/>
      <c r="M2652" s="20"/>
      <c r="N2652" s="20"/>
      <c r="O2652" s="20"/>
      <c r="P2652" s="20"/>
      <c r="Q2652" s="20"/>
      <c r="R2652" s="20">
        <v>30993.0</v>
      </c>
      <c r="S2652" s="20">
        <v>0.902</v>
      </c>
      <c r="T2652" s="20" t="str">
        <f t="array" ref="T2652:U2652">VLOOKUP(A2652,TOURISM!$A$2:$F$2692,{3,6},0)</f>
        <v/>
      </c>
      <c r="U2652" s="20"/>
      <c r="V2652" s="20" t="str">
        <f t="array" ref="V2652:AA2652">VLOOKUP(A2652,BUSINESS!$A$2:$J$2692,{4,5,6,7,8,9},0)</f>
        <v/>
      </c>
      <c r="W2652" s="20"/>
      <c r="X2652" s="20"/>
      <c r="Y2652" s="20"/>
      <c r="Z2652" s="20"/>
      <c r="AA2652" s="20"/>
      <c r="AB2652" s="20"/>
      <c r="AC2652" s="20"/>
      <c r="AD2652" s="20">
        <f t="shared" si="850"/>
        <v>0.003194269674</v>
      </c>
      <c r="AE2652" s="20"/>
      <c r="AF2652" s="22" t="b">
        <f t="shared" si="4"/>
        <v>0</v>
      </c>
      <c r="AG2652" s="20" t="b">
        <f t="shared" si="5"/>
        <v>0</v>
      </c>
      <c r="AH2652" s="20" t="b">
        <f t="shared" si="6"/>
        <v>0</v>
      </c>
      <c r="AI2652" s="20" t="b">
        <f t="shared" si="7"/>
        <v>0</v>
      </c>
      <c r="AJ2652" s="20"/>
      <c r="AK2652" s="20"/>
      <c r="AL2652" s="20"/>
      <c r="AM2652" s="20"/>
      <c r="AN2652" s="20"/>
      <c r="AO2652" s="20"/>
      <c r="AP2652" s="20"/>
      <c r="AQ2652" s="20"/>
      <c r="AR2652" s="23"/>
      <c r="AS2652" s="23"/>
      <c r="AT2652" s="23"/>
      <c r="AU2652" s="23"/>
      <c r="AV2652" s="23"/>
    </row>
    <row r="2653" ht="15.75" customHeight="1">
      <c r="A2653" s="17" t="str">
        <f t="shared" si="1"/>
        <v>Turks and Caicos Islands-The Americas2011</v>
      </c>
      <c r="B2653" s="17" t="s">
        <v>299</v>
      </c>
      <c r="C2653" s="18" t="s">
        <v>259</v>
      </c>
      <c r="D2653" s="19" t="s">
        <v>90</v>
      </c>
      <c r="E2653" s="17"/>
      <c r="F2653" s="18"/>
      <c r="G2653" s="18"/>
      <c r="H2653" s="18"/>
      <c r="I2653" s="20" t="str">
        <f t="array" ref="I2653:J2653">IFNA(VLOOKUP(A2653,ENERGY!$A$2:$F$2692,{5,6},0),0)</f>
        <v/>
      </c>
      <c r="J2653" s="20">
        <v>121.0</v>
      </c>
      <c r="K2653" s="20" t="str">
        <f t="array" ref="K2653:S2653">VLOOKUP(A2653,'HUMAN RESOURCES'!$A$2:$M$2692,{2,3,4,5,6,7,8,9,10},0)</f>
        <v/>
      </c>
      <c r="L2653" s="20"/>
      <c r="M2653" s="20"/>
      <c r="N2653" s="20"/>
      <c r="O2653" s="20"/>
      <c r="P2653" s="20"/>
      <c r="Q2653" s="20"/>
      <c r="R2653" s="20">
        <v>31726.0</v>
      </c>
      <c r="S2653" s="20">
        <v>0.907</v>
      </c>
      <c r="T2653" s="20" t="str">
        <f t="array" ref="T2653:U2653">VLOOKUP(A2653,TOURISM!$A$2:$F$2692,{3,6},0)</f>
        <v/>
      </c>
      <c r="U2653" s="20"/>
      <c r="V2653" s="20" t="str">
        <f t="array" ref="V2653:AA2653">VLOOKUP(A2653,BUSINESS!$A$2:$J$2692,{4,5,6,7,8,9},0)</f>
        <v/>
      </c>
      <c r="W2653" s="20"/>
      <c r="X2653" s="20"/>
      <c r="Y2653" s="20"/>
      <c r="Z2653" s="20"/>
      <c r="AA2653" s="20"/>
      <c r="AB2653" s="20"/>
      <c r="AC2653" s="20"/>
      <c r="AD2653" s="20">
        <f t="shared" si="850"/>
        <v>0.003813906575</v>
      </c>
      <c r="AE2653" s="20"/>
      <c r="AF2653" s="22" t="b">
        <f t="shared" si="4"/>
        <v>0</v>
      </c>
      <c r="AG2653" s="20" t="b">
        <f t="shared" si="5"/>
        <v>0</v>
      </c>
      <c r="AH2653" s="20" t="b">
        <f t="shared" si="6"/>
        <v>0</v>
      </c>
      <c r="AI2653" s="20" t="b">
        <f t="shared" si="7"/>
        <v>0</v>
      </c>
      <c r="AJ2653" s="20"/>
      <c r="AK2653" s="20"/>
      <c r="AL2653" s="20"/>
      <c r="AM2653" s="20"/>
      <c r="AN2653" s="20"/>
      <c r="AO2653" s="20"/>
      <c r="AP2653" s="20"/>
      <c r="AQ2653" s="20"/>
      <c r="AR2653" s="23"/>
      <c r="AS2653" s="23"/>
      <c r="AT2653" s="23"/>
      <c r="AU2653" s="23"/>
      <c r="AV2653" s="23"/>
    </row>
    <row r="2654" ht="15.75" customHeight="1">
      <c r="A2654" s="17" t="str">
        <f t="shared" si="1"/>
        <v>Turks and Caicos Islands-The Americas2012</v>
      </c>
      <c r="B2654" s="17" t="s">
        <v>299</v>
      </c>
      <c r="C2654" s="18" t="s">
        <v>259</v>
      </c>
      <c r="D2654" s="19" t="s">
        <v>91</v>
      </c>
      <c r="E2654" s="17"/>
      <c r="F2654" s="18"/>
      <c r="G2654" s="18"/>
      <c r="H2654" s="18"/>
      <c r="I2654" s="20" t="str">
        <f t="array" ref="I2654:J2654">IFNA(VLOOKUP(A2654,ENERGY!$A$2:$F$2692,{5,6},0),0)</f>
        <v/>
      </c>
      <c r="J2654" s="20">
        <v>103.0</v>
      </c>
      <c r="K2654" s="20" t="str">
        <f t="array" ref="K2654:S2654">VLOOKUP(A2654,'HUMAN RESOURCES'!$A$2:$M$2692,{2,3,4,5,6,7,8,9,10},0)</f>
        <v/>
      </c>
      <c r="L2654" s="20"/>
      <c r="M2654" s="20"/>
      <c r="N2654" s="20"/>
      <c r="O2654" s="20"/>
      <c r="P2654" s="20"/>
      <c r="Q2654" s="20"/>
      <c r="R2654" s="20">
        <v>32427.0</v>
      </c>
      <c r="S2654" s="20">
        <v>0.911</v>
      </c>
      <c r="T2654" s="20" t="str">
        <f t="array" ref="T2654:U2654">VLOOKUP(A2654,TOURISM!$A$2:$F$2692,{3,6},0)</f>
        <v/>
      </c>
      <c r="U2654" s="20"/>
      <c r="V2654" s="20" t="str">
        <f t="array" ref="V2654:AA2654">VLOOKUP(A2654,BUSINESS!$A$2:$J$2692,{4,5,6,7,8,9},0)</f>
        <v/>
      </c>
      <c r="W2654" s="20"/>
      <c r="X2654" s="20"/>
      <c r="Y2654" s="20"/>
      <c r="Z2654" s="20"/>
      <c r="AA2654" s="20"/>
      <c r="AB2654" s="20"/>
      <c r="AC2654" s="20"/>
      <c r="AD2654" s="20">
        <f t="shared" si="850"/>
        <v>0.003176365375</v>
      </c>
      <c r="AE2654" s="20"/>
      <c r="AF2654" s="22" t="b">
        <f t="shared" si="4"/>
        <v>0</v>
      </c>
      <c r="AG2654" s="20" t="b">
        <f t="shared" si="5"/>
        <v>0</v>
      </c>
      <c r="AH2654" s="20" t="b">
        <f t="shared" si="6"/>
        <v>0</v>
      </c>
      <c r="AI2654" s="20" t="b">
        <f t="shared" si="7"/>
        <v>0</v>
      </c>
      <c r="AJ2654" s="20"/>
      <c r="AK2654" s="20"/>
      <c r="AL2654" s="20"/>
      <c r="AM2654" s="20"/>
      <c r="AN2654" s="20"/>
      <c r="AO2654" s="20"/>
      <c r="AP2654" s="20"/>
      <c r="AQ2654" s="20"/>
      <c r="AR2654" s="23"/>
      <c r="AS2654" s="23"/>
      <c r="AT2654" s="23"/>
      <c r="AU2654" s="23"/>
      <c r="AV2654" s="23"/>
    </row>
    <row r="2655" ht="15.75" customHeight="1">
      <c r="A2655" s="17" t="str">
        <f t="shared" si="1"/>
        <v>United States-The Americas2000</v>
      </c>
      <c r="B2655" s="17" t="s">
        <v>300</v>
      </c>
      <c r="C2655" s="18" t="s">
        <v>259</v>
      </c>
      <c r="D2655" s="19" t="s">
        <v>76</v>
      </c>
      <c r="E2655" s="17"/>
      <c r="F2655" s="18">
        <v>0.136</v>
      </c>
      <c r="G2655" s="18">
        <v>4790.0</v>
      </c>
      <c r="H2655" s="18">
        <v>0.092</v>
      </c>
      <c r="I2655" s="20">
        <f t="array" ref="I2655:J2655">IFNA(VLOOKUP(A2655,ENERGY!$A$2:$F$2692,{5,6},0),0)</f>
        <v>2132446</v>
      </c>
      <c r="J2655" s="20"/>
      <c r="K2655" s="20">
        <f t="array" ref="K2655:S2655">VLOOKUP(A2655,'HUMAN RESOURCES'!$A$2:$M$2692,{2,3,4,5,6,7,8,9,10},0)</f>
        <v>0.014</v>
      </c>
      <c r="L2655" s="20">
        <v>0.007</v>
      </c>
      <c r="M2655" s="20">
        <v>79.0</v>
      </c>
      <c r="N2655" s="20">
        <v>74.0</v>
      </c>
      <c r="O2655" s="20">
        <v>0.213</v>
      </c>
      <c r="P2655" s="20">
        <v>0.663</v>
      </c>
      <c r="Q2655" s="20">
        <v>0.124</v>
      </c>
      <c r="R2655" s="20">
        <v>2.82162411E8</v>
      </c>
      <c r="S2655" s="20">
        <v>0.791</v>
      </c>
      <c r="T2655" s="20">
        <f t="array" ref="T2655:U2655">VLOOKUP(A2655,TOURISM!$A$2:$F$2692,{3,6},0)</f>
        <v>121000000000</v>
      </c>
      <c r="U2655" s="20">
        <v>9.1473E10</v>
      </c>
      <c r="V2655" s="20" t="str">
        <f t="array" ref="V2655:AA2655">VLOOKUP(A2655,BUSINESS!$A$2:$J$2692,{4,5,6,7,8,9},0)</f>
        <v/>
      </c>
      <c r="W2655" s="20"/>
      <c r="X2655" s="20"/>
      <c r="Y2655" s="20"/>
      <c r="Z2655" s="20">
        <v>0.431</v>
      </c>
      <c r="AA2655" s="20">
        <v>0.385</v>
      </c>
      <c r="AB2655" s="20"/>
      <c r="AC2655" s="20">
        <f t="shared" ref="AC2655:AC2658" si="851">I2655/R2655</f>
        <v>0.007557512684</v>
      </c>
      <c r="AD2655" s="20"/>
      <c r="AE2655" s="20">
        <f t="shared" ref="AE2655:AE2659" si="852">U2655/R2655</f>
        <v>324.1856336</v>
      </c>
      <c r="AF2655" s="22" t="b">
        <f t="shared" si="4"/>
        <v>0</v>
      </c>
      <c r="AG2655" s="20" t="b">
        <f t="shared" si="5"/>
        <v>1</v>
      </c>
      <c r="AH2655" s="20" t="b">
        <f t="shared" si="6"/>
        <v>0</v>
      </c>
      <c r="AI2655" s="20" t="b">
        <f t="shared" si="7"/>
        <v>0</v>
      </c>
      <c r="AJ2655" s="20"/>
      <c r="AK2655" s="20"/>
      <c r="AL2655" s="20"/>
      <c r="AM2655" s="20"/>
      <c r="AN2655" s="20"/>
      <c r="AO2655" s="20"/>
      <c r="AP2655" s="20"/>
      <c r="AQ2655" s="20"/>
      <c r="AR2655" s="23"/>
      <c r="AS2655" s="23"/>
      <c r="AT2655" s="23"/>
      <c r="AU2655" s="23"/>
      <c r="AV2655" s="23"/>
    </row>
    <row r="2656" ht="15.75" customHeight="1">
      <c r="A2656" s="17" t="str">
        <f t="shared" si="1"/>
        <v>United States-The Americas2001</v>
      </c>
      <c r="B2656" s="17" t="s">
        <v>300</v>
      </c>
      <c r="C2656" s="18" t="s">
        <v>259</v>
      </c>
      <c r="D2656" s="19" t="s">
        <v>77</v>
      </c>
      <c r="E2656" s="17"/>
      <c r="F2656" s="18">
        <v>0.142</v>
      </c>
      <c r="G2656" s="18">
        <v>5138.0</v>
      </c>
      <c r="H2656" s="18">
        <v>0.069</v>
      </c>
      <c r="I2656" s="20">
        <f t="array" ref="I2656:J2656">IFNA(VLOOKUP(A2656,ENERGY!$A$2:$F$2692,{5,6},0),0)</f>
        <v>2191193</v>
      </c>
      <c r="J2656" s="20"/>
      <c r="K2656" s="20">
        <f t="array" ref="K2656:S2656">VLOOKUP(A2656,'HUMAN RESOURCES'!$A$2:$M$2692,{2,3,4,5,6,7,8,9,10},0)</f>
        <v>0.014</v>
      </c>
      <c r="L2656" s="20">
        <v>0.007</v>
      </c>
      <c r="M2656" s="20">
        <v>79.0</v>
      </c>
      <c r="N2656" s="20">
        <v>74.0</v>
      </c>
      <c r="O2656" s="20">
        <v>0.212</v>
      </c>
      <c r="P2656" s="20">
        <v>0.665</v>
      </c>
      <c r="Q2656" s="20">
        <v>0.123</v>
      </c>
      <c r="R2656" s="20">
        <v>2.84968955E8</v>
      </c>
      <c r="S2656" s="20">
        <v>0.792</v>
      </c>
      <c r="T2656" s="20">
        <f t="array" ref="T2656:U2656">VLOOKUP(A2656,TOURISM!$A$2:$F$2692,{3,6},0)</f>
        <v>109000000000</v>
      </c>
      <c r="U2656" s="20">
        <v>8.561E10</v>
      </c>
      <c r="V2656" s="20" t="str">
        <f t="array" ref="V2656:AA2656">VLOOKUP(A2656,BUSINESS!$A$2:$J$2692,{4,5,6,7,8,9},0)</f>
        <v/>
      </c>
      <c r="W2656" s="20"/>
      <c r="X2656" s="20"/>
      <c r="Y2656" s="20"/>
      <c r="Z2656" s="20">
        <v>0.491</v>
      </c>
      <c r="AA2656" s="20">
        <v>0.447</v>
      </c>
      <c r="AB2656" s="20"/>
      <c r="AC2656" s="20">
        <f t="shared" si="851"/>
        <v>0.007689234078</v>
      </c>
      <c r="AD2656" s="20"/>
      <c r="AE2656" s="20">
        <f t="shared" si="852"/>
        <v>300.4186895</v>
      </c>
      <c r="AF2656" s="22" t="b">
        <f t="shared" si="4"/>
        <v>0</v>
      </c>
      <c r="AG2656" s="20" t="b">
        <f t="shared" si="5"/>
        <v>1</v>
      </c>
      <c r="AH2656" s="20" t="b">
        <f t="shared" si="6"/>
        <v>0</v>
      </c>
      <c r="AI2656" s="20" t="b">
        <f t="shared" si="7"/>
        <v>0</v>
      </c>
      <c r="AJ2656" s="20"/>
      <c r="AK2656" s="20"/>
      <c r="AL2656" s="20"/>
      <c r="AM2656" s="20"/>
      <c r="AN2656" s="20"/>
      <c r="AO2656" s="20"/>
      <c r="AP2656" s="20"/>
      <c r="AQ2656" s="20"/>
      <c r="AR2656" s="23"/>
      <c r="AS2656" s="23"/>
      <c r="AT2656" s="23"/>
      <c r="AU2656" s="23"/>
      <c r="AV2656" s="23"/>
    </row>
    <row r="2657" ht="15.75" customHeight="1">
      <c r="A2657" s="17" t="str">
        <f t="shared" si="1"/>
        <v>United States-The Americas2002</v>
      </c>
      <c r="B2657" s="17" t="s">
        <v>300</v>
      </c>
      <c r="C2657" s="18" t="s">
        <v>259</v>
      </c>
      <c r="D2657" s="19" t="s">
        <v>79</v>
      </c>
      <c r="E2657" s="17"/>
      <c r="F2657" s="18">
        <v>0.151</v>
      </c>
      <c r="G2657" s="18">
        <v>5578.0</v>
      </c>
      <c r="H2657" s="18">
        <v>0.047</v>
      </c>
      <c r="I2657" s="20">
        <f t="array" ref="I2657:J2657">IFNA(VLOOKUP(A2657,ENERGY!$A$2:$F$2692,{5,6},0),0)</f>
        <v>2215504</v>
      </c>
      <c r="J2657" s="20">
        <v>5433057.0</v>
      </c>
      <c r="K2657" s="20">
        <f t="array" ref="K2657:S2657">VLOOKUP(A2657,'HUMAN RESOURCES'!$A$2:$M$2692,{2,3,4,5,6,7,8,9,10},0)</f>
        <v>0.014</v>
      </c>
      <c r="L2657" s="20">
        <v>0.007</v>
      </c>
      <c r="M2657" s="20">
        <v>80.0</v>
      </c>
      <c r="N2657" s="20">
        <v>74.0</v>
      </c>
      <c r="O2657" s="20">
        <v>0.21</v>
      </c>
      <c r="P2657" s="20">
        <v>0.667</v>
      </c>
      <c r="Q2657" s="20">
        <v>0.123</v>
      </c>
      <c r="R2657" s="20">
        <v>2.87625193E8</v>
      </c>
      <c r="S2657" s="20">
        <v>0.794</v>
      </c>
      <c r="T2657" s="20">
        <f t="array" ref="T2657:U2657">VLOOKUP(A2657,TOURISM!$A$2:$F$2692,{3,6},0)</f>
        <v>104000000000</v>
      </c>
      <c r="U2657" s="20">
        <v>8.186E10</v>
      </c>
      <c r="V2657" s="20" t="str">
        <f t="array" ref="V2657:AA2657">VLOOKUP(A2657,BUSINESS!$A$2:$J$2692,{4,5,6,7,8,9},0)</f>
        <v/>
      </c>
      <c r="W2657" s="20"/>
      <c r="X2657" s="20"/>
      <c r="Y2657" s="20"/>
      <c r="Z2657" s="20">
        <v>0.588</v>
      </c>
      <c r="AA2657" s="20">
        <v>0.489</v>
      </c>
      <c r="AB2657" s="20"/>
      <c r="AC2657" s="20">
        <f t="shared" si="851"/>
        <v>0.007702746678</v>
      </c>
      <c r="AD2657" s="20">
        <f t="shared" ref="AD2657:AD2658" si="853">J2657/R2657</f>
        <v>0.01888936412</v>
      </c>
      <c r="AE2657" s="20">
        <f t="shared" si="852"/>
        <v>284.6065018</v>
      </c>
      <c r="AF2657" s="22" t="b">
        <f t="shared" si="4"/>
        <v>0</v>
      </c>
      <c r="AG2657" s="20" t="b">
        <f t="shared" si="5"/>
        <v>1</v>
      </c>
      <c r="AH2657" s="20" t="b">
        <f t="shared" si="6"/>
        <v>1</v>
      </c>
      <c r="AI2657" s="20" t="b">
        <f t="shared" si="7"/>
        <v>0</v>
      </c>
      <c r="AJ2657" s="20"/>
      <c r="AK2657" s="20"/>
      <c r="AL2657" s="20"/>
      <c r="AM2657" s="20"/>
      <c r="AN2657" s="20"/>
      <c r="AO2657" s="20"/>
      <c r="AP2657" s="20"/>
      <c r="AQ2657" s="20"/>
      <c r="AR2657" s="23"/>
      <c r="AS2657" s="23"/>
      <c r="AT2657" s="23"/>
      <c r="AU2657" s="23"/>
      <c r="AV2657" s="23"/>
    </row>
    <row r="2658" ht="15.75" customHeight="1">
      <c r="A2658" s="17" t="str">
        <f t="shared" si="1"/>
        <v>United States-The Americas2003</v>
      </c>
      <c r="B2658" s="17" t="s">
        <v>300</v>
      </c>
      <c r="C2658" s="18" t="s">
        <v>259</v>
      </c>
      <c r="D2658" s="19" t="s">
        <v>81</v>
      </c>
      <c r="E2658" s="17"/>
      <c r="F2658" s="18">
        <v>0.156</v>
      </c>
      <c r="G2658" s="18">
        <v>5993.0</v>
      </c>
      <c r="H2658" s="18">
        <v>0.041</v>
      </c>
      <c r="I2658" s="20">
        <f t="array" ref="I2658:J2658">IFNA(VLOOKUP(A2658,ENERGY!$A$2:$F$2692,{5,6},0),0)</f>
        <v>2164458</v>
      </c>
      <c r="J2658" s="20">
        <v>5311840.0</v>
      </c>
      <c r="K2658" s="20">
        <f t="array" ref="K2658:S2658">VLOOKUP(A2658,'HUMAN RESOURCES'!$A$2:$M$2692,{2,3,4,5,6,7,8,9,10},0)</f>
        <v>0.014</v>
      </c>
      <c r="L2658" s="20">
        <v>0.007</v>
      </c>
      <c r="M2658" s="20">
        <v>80.0</v>
      </c>
      <c r="N2658" s="20">
        <v>75.0</v>
      </c>
      <c r="O2658" s="20">
        <v>0.209</v>
      </c>
      <c r="P2658" s="20">
        <v>0.669</v>
      </c>
      <c r="Q2658" s="20">
        <v>0.123</v>
      </c>
      <c r="R2658" s="20">
        <v>2.90107933E8</v>
      </c>
      <c r="S2658" s="20">
        <v>0.796</v>
      </c>
      <c r="T2658" s="20">
        <f t="array" ref="T2658:U2658">VLOOKUP(A2658,TOURISM!$A$2:$F$2692,{3,6},0)</f>
        <v>102000000000</v>
      </c>
      <c r="U2658" s="20">
        <v>8.2091E10</v>
      </c>
      <c r="V2658" s="20" t="str">
        <f t="array" ref="V2658:AA2658">VLOOKUP(A2658,BUSINESS!$A$2:$J$2692,{4,5,6,7,8,9},0)</f>
        <v/>
      </c>
      <c r="W2658" s="20">
        <v>6.0</v>
      </c>
      <c r="X2658" s="20"/>
      <c r="Y2658" s="20"/>
      <c r="Z2658" s="20">
        <v>0.617</v>
      </c>
      <c r="AA2658" s="20">
        <v>0.548</v>
      </c>
      <c r="AB2658" s="20"/>
      <c r="AC2658" s="20">
        <f t="shared" si="851"/>
        <v>0.007460871468</v>
      </c>
      <c r="AD2658" s="20">
        <f t="shared" si="853"/>
        <v>0.01830987504</v>
      </c>
      <c r="AE2658" s="20">
        <f t="shared" si="852"/>
        <v>282.9670983</v>
      </c>
      <c r="AF2658" s="22" t="b">
        <f t="shared" si="4"/>
        <v>0</v>
      </c>
      <c r="AG2658" s="20" t="b">
        <f t="shared" si="5"/>
        <v>1</v>
      </c>
      <c r="AH2658" s="20" t="b">
        <f t="shared" si="6"/>
        <v>1</v>
      </c>
      <c r="AI2658" s="20" t="b">
        <f t="shared" si="7"/>
        <v>0</v>
      </c>
      <c r="AJ2658" s="20"/>
      <c r="AK2658" s="20"/>
      <c r="AL2658" s="20"/>
      <c r="AM2658" s="20"/>
      <c r="AN2658" s="20"/>
      <c r="AO2658" s="20"/>
      <c r="AP2658" s="20"/>
      <c r="AQ2658" s="20"/>
      <c r="AR2658" s="23"/>
      <c r="AS2658" s="23"/>
      <c r="AT2658" s="23"/>
      <c r="AU2658" s="23"/>
      <c r="AV2658" s="23"/>
    </row>
    <row r="2659" ht="15.75" customHeight="1">
      <c r="A2659" s="17" t="str">
        <f t="shared" si="1"/>
        <v>United States-The Americas2004</v>
      </c>
      <c r="B2659" s="17" t="s">
        <v>300</v>
      </c>
      <c r="C2659" s="18" t="s">
        <v>259</v>
      </c>
      <c r="D2659" s="19" t="s">
        <v>83</v>
      </c>
      <c r="E2659" s="17"/>
      <c r="F2659" s="18">
        <v>0.157</v>
      </c>
      <c r="G2659" s="18">
        <v>6355.0</v>
      </c>
      <c r="H2659" s="18">
        <v>0.043</v>
      </c>
      <c r="I2659" s="20">
        <f t="array" ref="I2659:J2659">IFNA(VLOOKUP(A2659,ENERGY!$A$2:$F$2692,{5,6},0),0)</f>
        <v>0</v>
      </c>
      <c r="J2659" s="20">
        <v>0.0</v>
      </c>
      <c r="K2659" s="20">
        <f t="array" ref="K2659:S2659">VLOOKUP(A2659,'HUMAN RESOURCES'!$A$2:$M$2692,{2,3,4,5,6,7,8,9,10},0)</f>
        <v>0.014</v>
      </c>
      <c r="L2659" s="20">
        <v>0.007</v>
      </c>
      <c r="M2659" s="20">
        <v>80.0</v>
      </c>
      <c r="N2659" s="20">
        <v>75.0</v>
      </c>
      <c r="O2659" s="20">
        <v>0.207</v>
      </c>
      <c r="P2659" s="20">
        <v>0.67</v>
      </c>
      <c r="Q2659" s="20">
        <v>0.123</v>
      </c>
      <c r="R2659" s="20">
        <v>2.92805298E8</v>
      </c>
      <c r="S2659" s="20">
        <v>0.798</v>
      </c>
      <c r="T2659" s="20">
        <f t="array" ref="T2659:U2659">VLOOKUP(A2659,TOURISM!$A$2:$F$2692,{3,6},0)</f>
        <v>116000000000</v>
      </c>
      <c r="U2659" s="20">
        <v>9.4764E10</v>
      </c>
      <c r="V2659" s="20" t="str">
        <f t="array" ref="V2659:AA2659">VLOOKUP(A2659,BUSINESS!$A$2:$J$2692,{4,5,6,7,8,9},0)</f>
        <v/>
      </c>
      <c r="W2659" s="20">
        <v>6.0</v>
      </c>
      <c r="X2659" s="20"/>
      <c r="Y2659" s="20"/>
      <c r="Z2659" s="20">
        <v>0.648</v>
      </c>
      <c r="AA2659" s="20">
        <v>0.625</v>
      </c>
      <c r="AB2659" s="20"/>
      <c r="AC2659" s="20"/>
      <c r="AD2659" s="20"/>
      <c r="AE2659" s="20">
        <f t="shared" si="852"/>
        <v>323.6416849</v>
      </c>
      <c r="AF2659" s="22" t="b">
        <f t="shared" si="4"/>
        <v>0</v>
      </c>
      <c r="AG2659" s="20" t="b">
        <f t="shared" si="5"/>
        <v>0</v>
      </c>
      <c r="AH2659" s="20" t="b">
        <f t="shared" si="6"/>
        <v>0</v>
      </c>
      <c r="AI2659" s="20" t="b">
        <f t="shared" si="7"/>
        <v>0</v>
      </c>
      <c r="AJ2659" s="20"/>
      <c r="AK2659" s="20"/>
      <c r="AL2659" s="20"/>
      <c r="AM2659" s="20"/>
      <c r="AN2659" s="20"/>
      <c r="AO2659" s="20"/>
      <c r="AP2659" s="20"/>
      <c r="AQ2659" s="20"/>
      <c r="AR2659" s="23"/>
      <c r="AS2659" s="23"/>
      <c r="AT2659" s="23"/>
      <c r="AU2659" s="23"/>
      <c r="AV2659" s="23"/>
    </row>
    <row r="2660" ht="15.75" customHeight="1">
      <c r="A2660" s="17" t="str">
        <f t="shared" si="1"/>
        <v>United States-The Americas2005</v>
      </c>
      <c r="B2660" s="17" t="s">
        <v>300</v>
      </c>
      <c r="C2660" s="18" t="s">
        <v>259</v>
      </c>
      <c r="D2660" s="19" t="s">
        <v>84</v>
      </c>
      <c r="E2660" s="17"/>
      <c r="F2660" s="18">
        <v>0.158</v>
      </c>
      <c r="G2660" s="18">
        <v>6732.0</v>
      </c>
      <c r="H2660" s="18">
        <v>0.062</v>
      </c>
      <c r="I2660" s="20">
        <f t="array" ref="I2660:J2660">IFNA(VLOOKUP(A2660,ENERGY!$A$2:$F$2692,{5,6},0),0)</f>
        <v>2277034</v>
      </c>
      <c r="J2660" s="20">
        <v>5656839.0</v>
      </c>
      <c r="K2660" s="20">
        <f t="array" ref="K2660:S2660">VLOOKUP(A2660,'HUMAN RESOURCES'!$A$2:$M$2692,{2,3,4,5,6,7,8,9,10},0)</f>
        <v>0.014</v>
      </c>
      <c r="L2660" s="20">
        <v>0.007</v>
      </c>
      <c r="M2660" s="20">
        <v>80.0</v>
      </c>
      <c r="N2660" s="20">
        <v>75.0</v>
      </c>
      <c r="O2660" s="20">
        <v>0.205</v>
      </c>
      <c r="P2660" s="20">
        <v>0.671</v>
      </c>
      <c r="Q2660" s="20">
        <v>0.123</v>
      </c>
      <c r="R2660" s="20">
        <v>2.95516599E8</v>
      </c>
      <c r="S2660" s="20">
        <v>0.799</v>
      </c>
      <c r="T2660" s="20">
        <f t="array" ref="T2660:U2660">VLOOKUP(A2660,TOURISM!$A$2:$F$2692,{3,6},0)</f>
        <v>127000000000</v>
      </c>
      <c r="U2660" s="20"/>
      <c r="V2660" s="20">
        <f t="array" ref="V2660:AA2660">VLOOKUP(A2660,BUSINESS!$A$2:$J$2692,{4,5,6,7,8,9},0)</f>
        <v>0.458</v>
      </c>
      <c r="W2660" s="20">
        <v>6.0</v>
      </c>
      <c r="X2660" s="20"/>
      <c r="Y2660" s="20">
        <v>325.0</v>
      </c>
      <c r="Z2660" s="20">
        <v>0.68</v>
      </c>
      <c r="AA2660" s="20">
        <v>0.683</v>
      </c>
      <c r="AB2660" s="20"/>
      <c r="AC2660" s="20">
        <f>I2660/R2660</f>
        <v>0.007705265991</v>
      </c>
      <c r="AD2660" s="20">
        <f>J2660/R2660</f>
        <v>0.01914220392</v>
      </c>
      <c r="AE2660" s="20"/>
      <c r="AF2660" s="22" t="b">
        <f t="shared" si="4"/>
        <v>0</v>
      </c>
      <c r="AG2660" s="20" t="b">
        <f t="shared" si="5"/>
        <v>1</v>
      </c>
      <c r="AH2660" s="20" t="b">
        <f t="shared" si="6"/>
        <v>1</v>
      </c>
      <c r="AI2660" s="20" t="b">
        <f t="shared" si="7"/>
        <v>0</v>
      </c>
      <c r="AJ2660" s="20"/>
      <c r="AK2660" s="20"/>
      <c r="AL2660" s="20"/>
      <c r="AM2660" s="20"/>
      <c r="AN2660" s="20"/>
      <c r="AO2660" s="20"/>
      <c r="AP2660" s="20"/>
      <c r="AQ2660" s="20"/>
      <c r="AR2660" s="23"/>
      <c r="AS2660" s="23"/>
      <c r="AT2660" s="23"/>
      <c r="AU2660" s="23"/>
      <c r="AV2660" s="23"/>
    </row>
    <row r="2661" ht="15.75" customHeight="1">
      <c r="A2661" s="17" t="str">
        <f t="shared" si="1"/>
        <v>United States-The Americas2006</v>
      </c>
      <c r="B2661" s="17" t="s">
        <v>300</v>
      </c>
      <c r="C2661" s="18" t="s">
        <v>259</v>
      </c>
      <c r="D2661" s="19" t="s">
        <v>85</v>
      </c>
      <c r="E2661" s="17"/>
      <c r="F2661" s="18">
        <v>0.159</v>
      </c>
      <c r="G2661" s="18">
        <v>7110.0</v>
      </c>
      <c r="H2661" s="18">
        <v>0.08</v>
      </c>
      <c r="I2661" s="20">
        <f t="array" ref="I2661:J2661">IFNA(VLOOKUP(A2661,ENERGY!$A$2:$F$2692,{5,6},0),0)</f>
        <v>0</v>
      </c>
      <c r="J2661" s="20">
        <v>0.0</v>
      </c>
      <c r="K2661" s="20">
        <f t="array" ref="K2661:S2661">VLOOKUP(A2661,'HUMAN RESOURCES'!$A$2:$M$2692,{2,3,4,5,6,7,8,9,10},0)</f>
        <v>0.014</v>
      </c>
      <c r="L2661" s="20">
        <v>0.007</v>
      </c>
      <c r="M2661" s="20">
        <v>80.0</v>
      </c>
      <c r="N2661" s="20">
        <v>75.0</v>
      </c>
      <c r="O2661" s="20">
        <v>0.204</v>
      </c>
      <c r="P2661" s="20">
        <v>0.672</v>
      </c>
      <c r="Q2661" s="20">
        <v>0.124</v>
      </c>
      <c r="R2661" s="20">
        <v>2.98379912E8</v>
      </c>
      <c r="S2661" s="20">
        <v>0.801</v>
      </c>
      <c r="T2661" s="20">
        <f t="array" ref="T2661:U2661">VLOOKUP(A2661,TOURISM!$A$2:$F$2692,{3,6},0)</f>
        <v>133000000000</v>
      </c>
      <c r="U2661" s="20"/>
      <c r="V2661" s="20">
        <f t="array" ref="V2661:AA2661">VLOOKUP(A2661,BUSINESS!$A$2:$J$2692,{4,5,6,7,8,9},0)</f>
        <v>0.474</v>
      </c>
      <c r="W2661" s="20">
        <v>6.0</v>
      </c>
      <c r="X2661" s="20"/>
      <c r="Y2661" s="20">
        <v>325.0</v>
      </c>
      <c r="Z2661" s="20">
        <v>0.689</v>
      </c>
      <c r="AA2661" s="20">
        <v>0.763</v>
      </c>
      <c r="AB2661" s="20"/>
      <c r="AC2661" s="20"/>
      <c r="AD2661" s="20"/>
      <c r="AE2661" s="20"/>
      <c r="AF2661" s="22" t="b">
        <f t="shared" si="4"/>
        <v>0</v>
      </c>
      <c r="AG2661" s="20" t="b">
        <f t="shared" si="5"/>
        <v>0</v>
      </c>
      <c r="AH2661" s="20" t="b">
        <f t="shared" si="6"/>
        <v>0</v>
      </c>
      <c r="AI2661" s="20" t="b">
        <f t="shared" si="7"/>
        <v>0</v>
      </c>
      <c r="AJ2661" s="20"/>
      <c r="AK2661" s="20"/>
      <c r="AL2661" s="20"/>
      <c r="AM2661" s="20"/>
      <c r="AN2661" s="20"/>
      <c r="AO2661" s="20"/>
      <c r="AP2661" s="20"/>
      <c r="AQ2661" s="20"/>
      <c r="AR2661" s="23"/>
      <c r="AS2661" s="23"/>
      <c r="AT2661" s="23"/>
      <c r="AU2661" s="23"/>
      <c r="AV2661" s="23"/>
    </row>
    <row r="2662" ht="15.75" customHeight="1">
      <c r="A2662" s="17" t="str">
        <f t="shared" si="1"/>
        <v>United States-The Americas2007</v>
      </c>
      <c r="B2662" s="17" t="s">
        <v>300</v>
      </c>
      <c r="C2662" s="18" t="s">
        <v>259</v>
      </c>
      <c r="D2662" s="19" t="s">
        <v>86</v>
      </c>
      <c r="E2662" s="17"/>
      <c r="F2662" s="18">
        <v>0.161</v>
      </c>
      <c r="G2662" s="18">
        <v>7486.0</v>
      </c>
      <c r="H2662" s="18">
        <v>0.081</v>
      </c>
      <c r="I2662" s="20">
        <f t="array" ref="I2662:J2662">IFNA(VLOOKUP(A2662,ENERGY!$A$2:$F$2692,{5,6},0),0)</f>
        <v>0</v>
      </c>
      <c r="J2662" s="20">
        <v>0.0</v>
      </c>
      <c r="K2662" s="20">
        <f t="array" ref="K2662:S2662">VLOOKUP(A2662,'HUMAN RESOURCES'!$A$2:$M$2692,{2,3,4,5,6,7,8,9,10},0)</f>
        <v>0.014</v>
      </c>
      <c r="L2662" s="20">
        <v>0.007</v>
      </c>
      <c r="M2662" s="20">
        <v>80.0</v>
      </c>
      <c r="N2662" s="20">
        <v>75.0</v>
      </c>
      <c r="O2662" s="20">
        <v>0.202</v>
      </c>
      <c r="P2662" s="20">
        <v>0.673</v>
      </c>
      <c r="Q2662" s="20">
        <v>0.125</v>
      </c>
      <c r="R2662" s="20">
        <v>3.01231207E8</v>
      </c>
      <c r="S2662" s="20">
        <v>0.803</v>
      </c>
      <c r="T2662" s="20">
        <f t="array" ref="T2662:U2662">VLOOKUP(A2662,TOURISM!$A$2:$F$2692,{3,6},0)</f>
        <v>149000000000</v>
      </c>
      <c r="U2662" s="20"/>
      <c r="V2662" s="20">
        <f t="array" ref="V2662:AA2662">VLOOKUP(A2662,BUSINESS!$A$2:$J$2692,{4,5,6,7,8,9},0)</f>
        <v>0.461</v>
      </c>
      <c r="W2662" s="20">
        <v>6.0</v>
      </c>
      <c r="X2662" s="20"/>
      <c r="Y2662" s="20">
        <v>325.0</v>
      </c>
      <c r="Z2662" s="20">
        <v>0.75</v>
      </c>
      <c r="AA2662" s="20">
        <v>0.821</v>
      </c>
      <c r="AB2662" s="20"/>
      <c r="AC2662" s="20"/>
      <c r="AD2662" s="20"/>
      <c r="AE2662" s="20"/>
      <c r="AF2662" s="22" t="b">
        <f t="shared" si="4"/>
        <v>0</v>
      </c>
      <c r="AG2662" s="20" t="b">
        <f t="shared" si="5"/>
        <v>0</v>
      </c>
      <c r="AH2662" s="20" t="b">
        <f t="shared" si="6"/>
        <v>0</v>
      </c>
      <c r="AI2662" s="20" t="b">
        <f t="shared" si="7"/>
        <v>0</v>
      </c>
      <c r="AJ2662" s="20"/>
      <c r="AK2662" s="20"/>
      <c r="AL2662" s="20"/>
      <c r="AM2662" s="20"/>
      <c r="AN2662" s="20"/>
      <c r="AO2662" s="20"/>
      <c r="AP2662" s="20"/>
      <c r="AQ2662" s="20"/>
      <c r="AR2662" s="23"/>
      <c r="AS2662" s="23"/>
      <c r="AT2662" s="23"/>
      <c r="AU2662" s="23"/>
      <c r="AV2662" s="23"/>
    </row>
    <row r="2663" ht="15.75" customHeight="1">
      <c r="A2663" s="17" t="str">
        <f t="shared" si="1"/>
        <v>United States-The Americas2008</v>
      </c>
      <c r="B2663" s="17" t="s">
        <v>300</v>
      </c>
      <c r="C2663" s="18" t="s">
        <v>259</v>
      </c>
      <c r="D2663" s="19" t="s">
        <v>87</v>
      </c>
      <c r="E2663" s="17"/>
      <c r="F2663" s="18">
        <v>0.165</v>
      </c>
      <c r="G2663" s="18">
        <v>7769.0</v>
      </c>
      <c r="H2663" s="18">
        <v>0.051</v>
      </c>
      <c r="I2663" s="20">
        <f t="array" ref="I2663:J2663">IFNA(VLOOKUP(A2663,ENERGY!$A$2:$F$2692,{5,6},0),0)</f>
        <v>2307819</v>
      </c>
      <c r="J2663" s="20">
        <v>5790765.0</v>
      </c>
      <c r="K2663" s="20">
        <f t="array" ref="K2663:S2663">VLOOKUP(A2663,'HUMAN RESOURCES'!$A$2:$M$2692,{2,3,4,5,6,7,8,9,10},0)</f>
        <v>0.014</v>
      </c>
      <c r="L2663" s="20">
        <v>0.007</v>
      </c>
      <c r="M2663" s="20">
        <v>81.0</v>
      </c>
      <c r="N2663" s="20">
        <v>76.0</v>
      </c>
      <c r="O2663" s="20">
        <v>0.201</v>
      </c>
      <c r="P2663" s="20">
        <v>0.673</v>
      </c>
      <c r="Q2663" s="20">
        <v>0.127</v>
      </c>
      <c r="R2663" s="20">
        <v>3.04093966E8</v>
      </c>
      <c r="S2663" s="20">
        <v>0.804</v>
      </c>
      <c r="T2663" s="20">
        <f t="array" ref="T2663:U2663">VLOOKUP(A2663,TOURISM!$A$2:$F$2692,{3,6},0)</f>
        <v>171000000000</v>
      </c>
      <c r="U2663" s="20"/>
      <c r="V2663" s="20">
        <f t="array" ref="V2663:AA2663">VLOOKUP(A2663,BUSINESS!$A$2:$J$2692,{4,5,6,7,8,9},0)</f>
        <v>0.464</v>
      </c>
      <c r="W2663" s="20">
        <v>5.0</v>
      </c>
      <c r="X2663" s="20"/>
      <c r="Y2663" s="20">
        <v>187.0</v>
      </c>
      <c r="Z2663" s="20">
        <v>0.74</v>
      </c>
      <c r="AA2663" s="20">
        <v>0.852</v>
      </c>
      <c r="AB2663" s="20"/>
      <c r="AC2663" s="20">
        <f t="shared" ref="AC2663:AC2667" si="854">I2663/R2663</f>
        <v>0.007589164068</v>
      </c>
      <c r="AD2663" s="20">
        <f t="shared" ref="AD2663:AD2667" si="855">J2663/R2663</f>
        <v>0.01904268301</v>
      </c>
      <c r="AE2663" s="20"/>
      <c r="AF2663" s="22" t="b">
        <f t="shared" si="4"/>
        <v>0</v>
      </c>
      <c r="AG2663" s="20" t="b">
        <f t="shared" si="5"/>
        <v>1</v>
      </c>
      <c r="AH2663" s="20" t="b">
        <f t="shared" si="6"/>
        <v>1</v>
      </c>
      <c r="AI2663" s="20" t="b">
        <f t="shared" si="7"/>
        <v>0</v>
      </c>
      <c r="AJ2663" s="20"/>
      <c r="AK2663" s="20"/>
      <c r="AL2663" s="20"/>
      <c r="AM2663" s="20"/>
      <c r="AN2663" s="20"/>
      <c r="AO2663" s="20"/>
      <c r="AP2663" s="20"/>
      <c r="AQ2663" s="20"/>
      <c r="AR2663" s="23"/>
      <c r="AS2663" s="23"/>
      <c r="AT2663" s="23"/>
      <c r="AU2663" s="23"/>
      <c r="AV2663" s="23"/>
    </row>
    <row r="2664" ht="15.75" customHeight="1">
      <c r="A2664" s="17" t="str">
        <f t="shared" si="1"/>
        <v>United States-The Americas2009</v>
      </c>
      <c r="B2664" s="17" t="s">
        <v>300</v>
      </c>
      <c r="C2664" s="18" t="s">
        <v>259</v>
      </c>
      <c r="D2664" s="19" t="s">
        <v>88</v>
      </c>
      <c r="E2664" s="17"/>
      <c r="F2664" s="18">
        <v>0.177</v>
      </c>
      <c r="G2664" s="18">
        <v>8009.0</v>
      </c>
      <c r="H2664" s="18">
        <v>0.033</v>
      </c>
      <c r="I2664" s="20">
        <f t="array" ref="I2664:J2664">IFNA(VLOOKUP(A2664,ENERGY!$A$2:$F$2692,{5,6},0),0)</f>
        <v>2337014</v>
      </c>
      <c r="J2664" s="20">
        <v>5828697.0</v>
      </c>
      <c r="K2664" s="20">
        <f t="array" ref="K2664:S2664">VLOOKUP(A2664,'HUMAN RESOURCES'!$A$2:$M$2692,{2,3,4,5,6,7,8,9,10},0)</f>
        <v>0.014</v>
      </c>
      <c r="L2664" s="20">
        <v>0.006</v>
      </c>
      <c r="M2664" s="20">
        <v>81.0</v>
      </c>
      <c r="N2664" s="20">
        <v>76.0</v>
      </c>
      <c r="O2664" s="20">
        <v>0.2</v>
      </c>
      <c r="P2664" s="20">
        <v>0.672</v>
      </c>
      <c r="Q2664" s="20">
        <v>0.128</v>
      </c>
      <c r="R2664" s="20">
        <v>3.06771529E8</v>
      </c>
      <c r="S2664" s="20">
        <v>0.806</v>
      </c>
      <c r="T2664" s="20">
        <f t="array" ref="T2664:U2664">VLOOKUP(A2664,TOURISM!$A$2:$F$2692,{3,6},0)</f>
        <v>150000000000</v>
      </c>
      <c r="U2664" s="20"/>
      <c r="V2664" s="20">
        <f t="array" ref="V2664:AA2664">VLOOKUP(A2664,BUSINESS!$A$2:$J$2692,{4,5,6,7,8,9},0)</f>
        <v>0.461</v>
      </c>
      <c r="W2664" s="20">
        <v>5.0</v>
      </c>
      <c r="X2664" s="20"/>
      <c r="Y2664" s="20">
        <v>187.0</v>
      </c>
      <c r="Z2664" s="20">
        <v>0.71</v>
      </c>
      <c r="AA2664" s="20">
        <v>0.886</v>
      </c>
      <c r="AB2664" s="20"/>
      <c r="AC2664" s="20">
        <f t="shared" si="854"/>
        <v>0.007618092877</v>
      </c>
      <c r="AD2664" s="20">
        <f t="shared" si="855"/>
        <v>0.0190001237</v>
      </c>
      <c r="AE2664" s="20"/>
      <c r="AF2664" s="22" t="b">
        <f t="shared" si="4"/>
        <v>0</v>
      </c>
      <c r="AG2664" s="20" t="b">
        <f t="shared" si="5"/>
        <v>1</v>
      </c>
      <c r="AH2664" s="20" t="b">
        <f t="shared" si="6"/>
        <v>1</v>
      </c>
      <c r="AI2664" s="20" t="b">
        <f t="shared" si="7"/>
        <v>0</v>
      </c>
      <c r="AJ2664" s="20"/>
      <c r="AK2664" s="20"/>
      <c r="AL2664" s="20"/>
      <c r="AM2664" s="20"/>
      <c r="AN2664" s="20"/>
      <c r="AO2664" s="20"/>
      <c r="AP2664" s="20"/>
      <c r="AQ2664" s="20"/>
      <c r="AR2664" s="23"/>
      <c r="AS2664" s="23"/>
      <c r="AT2664" s="23"/>
      <c r="AU2664" s="23"/>
      <c r="AV2664" s="23"/>
    </row>
    <row r="2665" ht="15.75" customHeight="1">
      <c r="A2665" s="17" t="str">
        <f t="shared" si="1"/>
        <v>United States-The Americas2010</v>
      </c>
      <c r="B2665" s="17" t="s">
        <v>300</v>
      </c>
      <c r="C2665" s="18" t="s">
        <v>259</v>
      </c>
      <c r="D2665" s="19" t="s">
        <v>89</v>
      </c>
      <c r="E2665" s="17"/>
      <c r="F2665" s="18">
        <v>0.177</v>
      </c>
      <c r="G2665" s="18">
        <v>8254.0</v>
      </c>
      <c r="H2665" s="18">
        <v>0.033</v>
      </c>
      <c r="I2665" s="20">
        <f t="array" ref="I2665:J2665">IFNA(VLOOKUP(A2665,ENERGY!$A$2:$F$2692,{5,6},0),0)</f>
        <v>2255957</v>
      </c>
      <c r="J2665" s="20">
        <v>5650950.0</v>
      </c>
      <c r="K2665" s="20">
        <f t="array" ref="K2665:S2665">VLOOKUP(A2665,'HUMAN RESOURCES'!$A$2:$M$2692,{2,3,4,5,6,7,8,9,10},0)</f>
        <v>0.013</v>
      </c>
      <c r="L2665" s="20">
        <v>0.006</v>
      </c>
      <c r="M2665" s="20">
        <v>81.0</v>
      </c>
      <c r="N2665" s="20">
        <v>76.0</v>
      </c>
      <c r="O2665" s="20">
        <v>0.198</v>
      </c>
      <c r="P2665" s="20">
        <v>0.671</v>
      </c>
      <c r="Q2665" s="20">
        <v>0.131</v>
      </c>
      <c r="R2665" s="20">
        <v>3.09326295E8</v>
      </c>
      <c r="S2665" s="20">
        <v>0.808</v>
      </c>
      <c r="T2665" s="20">
        <f t="array" ref="T2665:U2665">VLOOKUP(A2665,TOURISM!$A$2:$F$2692,{3,6},0)</f>
        <v>165000000000</v>
      </c>
      <c r="U2665" s="20"/>
      <c r="V2665" s="20">
        <f t="array" ref="V2665:AA2665">VLOOKUP(A2665,BUSINESS!$A$2:$J$2692,{4,5,6,7,8,9},0)</f>
        <v>0.465</v>
      </c>
      <c r="W2665" s="20">
        <v>5.0</v>
      </c>
      <c r="X2665" s="20"/>
      <c r="Y2665" s="20">
        <v>187.0</v>
      </c>
      <c r="Z2665" s="20">
        <v>0.717</v>
      </c>
      <c r="AA2665" s="20">
        <v>0.913</v>
      </c>
      <c r="AB2665" s="20"/>
      <c r="AC2665" s="20">
        <f t="shared" si="854"/>
        <v>0.007293130382</v>
      </c>
      <c r="AD2665" s="20">
        <f t="shared" si="855"/>
        <v>0.018268573</v>
      </c>
      <c r="AE2665" s="20"/>
      <c r="AF2665" s="22" t="b">
        <f t="shared" si="4"/>
        <v>0</v>
      </c>
      <c r="AG2665" s="20" t="b">
        <f t="shared" si="5"/>
        <v>1</v>
      </c>
      <c r="AH2665" s="20" t="b">
        <f t="shared" si="6"/>
        <v>1</v>
      </c>
      <c r="AI2665" s="20" t="b">
        <f t="shared" si="7"/>
        <v>0</v>
      </c>
      <c r="AJ2665" s="20"/>
      <c r="AK2665" s="20"/>
      <c r="AL2665" s="20"/>
      <c r="AM2665" s="20"/>
      <c r="AN2665" s="20"/>
      <c r="AO2665" s="20"/>
      <c r="AP2665" s="20"/>
      <c r="AQ2665" s="20"/>
      <c r="AR2665" s="23"/>
      <c r="AS2665" s="23"/>
      <c r="AT2665" s="23"/>
      <c r="AU2665" s="23"/>
      <c r="AV2665" s="23"/>
    </row>
    <row r="2666" ht="15.75" customHeight="1">
      <c r="A2666" s="17" t="str">
        <f t="shared" si="1"/>
        <v>United States-The Americas2011</v>
      </c>
      <c r="B2666" s="17" t="s">
        <v>300</v>
      </c>
      <c r="C2666" s="18" t="s">
        <v>259</v>
      </c>
      <c r="D2666" s="19" t="s">
        <v>90</v>
      </c>
      <c r="E2666" s="17"/>
      <c r="F2666" s="18">
        <v>0.177</v>
      </c>
      <c r="G2666" s="18">
        <v>8467.0</v>
      </c>
      <c r="H2666" s="18">
        <v>0.033</v>
      </c>
      <c r="I2666" s="20">
        <f t="array" ref="I2666:J2666">IFNA(VLOOKUP(A2666,ENERGY!$A$2:$F$2692,{5,6},0),0)</f>
        <v>2318861</v>
      </c>
      <c r="J2666" s="20">
        <v>5826394.0</v>
      </c>
      <c r="K2666" s="20">
        <f t="array" ref="K2666:S2666">VLOOKUP(A2666,'HUMAN RESOURCES'!$A$2:$M$2692,{2,3,4,5,6,7,8,9,10},0)</f>
        <v>0.013</v>
      </c>
      <c r="L2666" s="20">
        <v>0.006</v>
      </c>
      <c r="M2666" s="20">
        <v>81.0</v>
      </c>
      <c r="N2666" s="20">
        <v>76.0</v>
      </c>
      <c r="O2666" s="20">
        <v>0.197</v>
      </c>
      <c r="P2666" s="20">
        <v>0.669</v>
      </c>
      <c r="Q2666" s="20">
        <v>0.133</v>
      </c>
      <c r="R2666" s="20">
        <v>3.11582564E8</v>
      </c>
      <c r="S2666" s="20">
        <v>0.809</v>
      </c>
      <c r="T2666" s="20">
        <f t="array" ref="T2666:U2666">VLOOKUP(A2666,TOURISM!$A$2:$F$2692,{3,6},0)</f>
        <v>185000000000</v>
      </c>
      <c r="U2666" s="20"/>
      <c r="V2666" s="20">
        <f t="array" ref="V2666:AA2666">VLOOKUP(A2666,BUSINESS!$A$2:$J$2692,{4,5,6,7,8,9},0)</f>
        <v>0.465</v>
      </c>
      <c r="W2666" s="20">
        <v>5.0</v>
      </c>
      <c r="X2666" s="20"/>
      <c r="Y2666" s="20">
        <v>187.0</v>
      </c>
      <c r="Z2666" s="20">
        <v>0.697</v>
      </c>
      <c r="AA2666" s="20">
        <v>0.944</v>
      </c>
      <c r="AB2666" s="20"/>
      <c r="AC2666" s="20">
        <f t="shared" si="854"/>
        <v>0.007442203987</v>
      </c>
      <c r="AD2666" s="20">
        <f t="shared" si="855"/>
        <v>0.01869935829</v>
      </c>
      <c r="AE2666" s="20"/>
      <c r="AF2666" s="22" t="b">
        <f t="shared" si="4"/>
        <v>0</v>
      </c>
      <c r="AG2666" s="20" t="b">
        <f t="shared" si="5"/>
        <v>1</v>
      </c>
      <c r="AH2666" s="20" t="b">
        <f t="shared" si="6"/>
        <v>1</v>
      </c>
      <c r="AI2666" s="20" t="b">
        <f t="shared" si="7"/>
        <v>0</v>
      </c>
      <c r="AJ2666" s="20"/>
      <c r="AK2666" s="20"/>
      <c r="AL2666" s="20"/>
      <c r="AM2666" s="20"/>
      <c r="AN2666" s="20"/>
      <c r="AO2666" s="20"/>
      <c r="AP2666" s="20"/>
      <c r="AQ2666" s="20"/>
      <c r="AR2666" s="23"/>
      <c r="AS2666" s="23"/>
      <c r="AT2666" s="23"/>
      <c r="AU2666" s="23"/>
      <c r="AV2666" s="23"/>
    </row>
    <row r="2667" ht="15.75" customHeight="1">
      <c r="A2667" s="17" t="str">
        <f t="shared" si="1"/>
        <v>United States-The Americas2012</v>
      </c>
      <c r="B2667" s="17" t="s">
        <v>300</v>
      </c>
      <c r="C2667" s="18" t="s">
        <v>259</v>
      </c>
      <c r="D2667" s="19" t="s">
        <v>91</v>
      </c>
      <c r="E2667" s="17"/>
      <c r="F2667" s="18">
        <v>0.179</v>
      </c>
      <c r="G2667" s="18">
        <v>8895.0</v>
      </c>
      <c r="H2667" s="18">
        <v>0.033</v>
      </c>
      <c r="I2667" s="20">
        <f t="array" ref="I2667:J2667">IFNA(VLOOKUP(A2667,ENERGY!$A$2:$F$2692,{5,6},0),0)</f>
        <v>2261151</v>
      </c>
      <c r="J2667" s="20">
        <v>5681664.0</v>
      </c>
      <c r="K2667" s="20">
        <f t="array" ref="K2667:S2667">VLOOKUP(A2667,'HUMAN RESOURCES'!$A$2:$M$2692,{2,3,4,5,6,7,8,9,10},0)</f>
        <v>0.013</v>
      </c>
      <c r="L2667" s="20">
        <v>0.006</v>
      </c>
      <c r="M2667" s="20">
        <v>81.0</v>
      </c>
      <c r="N2667" s="20">
        <v>76.0</v>
      </c>
      <c r="O2667" s="20">
        <v>0.196</v>
      </c>
      <c r="P2667" s="20">
        <v>0.667</v>
      </c>
      <c r="Q2667" s="20">
        <v>0.136</v>
      </c>
      <c r="R2667" s="20">
        <v>3.13873685E8</v>
      </c>
      <c r="S2667" s="20">
        <v>0.811</v>
      </c>
      <c r="T2667" s="20">
        <f t="array" ref="T2667:U2667">VLOOKUP(A2667,TOURISM!$A$2:$F$2692,{3,6},0)</f>
        <v>200000000000</v>
      </c>
      <c r="U2667" s="20"/>
      <c r="V2667" s="20">
        <f t="array" ref="V2667:AA2667">VLOOKUP(A2667,BUSINESS!$A$2:$J$2692,{4,5,6,7,8,9},0)</f>
        <v>0.464</v>
      </c>
      <c r="W2667" s="20">
        <v>5.0</v>
      </c>
      <c r="X2667" s="20">
        <v>4.0</v>
      </c>
      <c r="Y2667" s="20">
        <v>175.0</v>
      </c>
      <c r="Z2667" s="20">
        <v>0.793</v>
      </c>
      <c r="AA2667" s="20">
        <v>0.96</v>
      </c>
      <c r="AB2667" s="20"/>
      <c r="AC2667" s="20">
        <f t="shared" si="854"/>
        <v>0.007204015845</v>
      </c>
      <c r="AD2667" s="20">
        <f t="shared" si="855"/>
        <v>0.01810175326</v>
      </c>
      <c r="AE2667" s="20"/>
      <c r="AF2667" s="22" t="b">
        <f t="shared" si="4"/>
        <v>0</v>
      </c>
      <c r="AG2667" s="20" t="b">
        <f t="shared" si="5"/>
        <v>1</v>
      </c>
      <c r="AH2667" s="20" t="b">
        <f t="shared" si="6"/>
        <v>1</v>
      </c>
      <c r="AI2667" s="20" t="b">
        <f t="shared" si="7"/>
        <v>0</v>
      </c>
      <c r="AJ2667" s="20"/>
      <c r="AK2667" s="20"/>
      <c r="AL2667" s="20"/>
      <c r="AM2667" s="20"/>
      <c r="AN2667" s="20"/>
      <c r="AO2667" s="20"/>
      <c r="AP2667" s="20"/>
      <c r="AQ2667" s="20"/>
      <c r="AR2667" s="23"/>
      <c r="AS2667" s="23"/>
      <c r="AT2667" s="23"/>
      <c r="AU2667" s="23"/>
      <c r="AV2667" s="23"/>
    </row>
    <row r="2668" ht="15.75" customHeight="1">
      <c r="A2668" s="17" t="str">
        <f t="shared" si="1"/>
        <v>Uruguay-The Americas2000</v>
      </c>
      <c r="B2668" s="17" t="s">
        <v>301</v>
      </c>
      <c r="C2668" s="18" t="s">
        <v>259</v>
      </c>
      <c r="D2668" s="19" t="s">
        <v>76</v>
      </c>
      <c r="E2668" s="17"/>
      <c r="F2668" s="18">
        <v>0.112</v>
      </c>
      <c r="G2668" s="18">
        <v>773.0</v>
      </c>
      <c r="H2668" s="18">
        <v>0.461</v>
      </c>
      <c r="I2668" s="20" t="str">
        <f t="array" ref="I2668:J2668">IFNA(VLOOKUP(A2668,ENERGY!$A$2:$F$2692,{5,6},0),0)</f>
        <v/>
      </c>
      <c r="J2668" s="20"/>
      <c r="K2668" s="20">
        <f t="array" ref="K2668:S2668">VLOOKUP(A2668,'HUMAN RESOURCES'!$A$2:$M$2692,{2,3,4,5,6,7,8,9,10},0)</f>
        <v>0.016</v>
      </c>
      <c r="L2668" s="20">
        <v>0.015</v>
      </c>
      <c r="M2668" s="20">
        <v>78.0</v>
      </c>
      <c r="N2668" s="20">
        <v>71.0</v>
      </c>
      <c r="O2668" s="20">
        <v>0.246</v>
      </c>
      <c r="P2668" s="20">
        <v>0.624</v>
      </c>
      <c r="Q2668" s="20">
        <v>0.131</v>
      </c>
      <c r="R2668" s="20">
        <v>3320841.0</v>
      </c>
      <c r="S2668" s="20">
        <v>0.92</v>
      </c>
      <c r="T2668" s="20">
        <f t="array" ref="T2668:U2668">VLOOKUP(A2668,TOURISM!$A$2:$F$2692,{3,6},0)</f>
        <v>827000000</v>
      </c>
      <c r="U2668" s="20">
        <v>3.81E8</v>
      </c>
      <c r="V2668" s="20" t="str">
        <f t="array" ref="V2668:AA2668">VLOOKUP(A2668,BUSINESS!$A$2:$J$2692,{4,5,6,7,8,9},0)</f>
        <v/>
      </c>
      <c r="W2668" s="20"/>
      <c r="X2668" s="20"/>
      <c r="Y2668" s="20"/>
      <c r="Z2668" s="20">
        <v>0.105</v>
      </c>
      <c r="AA2668" s="20">
        <v>0.124</v>
      </c>
      <c r="AB2668" s="20"/>
      <c r="AC2668" s="20"/>
      <c r="AD2668" s="20"/>
      <c r="AE2668" s="20">
        <f t="shared" ref="AE2668:AE2693" si="856">U2668/R2668</f>
        <v>114.7299735</v>
      </c>
      <c r="AF2668" s="22" t="b">
        <f t="shared" si="4"/>
        <v>0</v>
      </c>
      <c r="AG2668" s="20" t="b">
        <f t="shared" si="5"/>
        <v>0</v>
      </c>
      <c r="AH2668" s="20" t="b">
        <f t="shared" si="6"/>
        <v>0</v>
      </c>
      <c r="AI2668" s="20" t="b">
        <f t="shared" si="7"/>
        <v>0</v>
      </c>
      <c r="AJ2668" s="20"/>
      <c r="AK2668" s="20"/>
      <c r="AL2668" s="20"/>
      <c r="AM2668" s="20"/>
      <c r="AN2668" s="20"/>
      <c r="AO2668" s="20"/>
      <c r="AP2668" s="20"/>
      <c r="AQ2668" s="20"/>
      <c r="AR2668" s="23"/>
      <c r="AS2668" s="23"/>
      <c r="AT2668" s="23"/>
      <c r="AU2668" s="23"/>
      <c r="AV2668" s="23"/>
    </row>
    <row r="2669" ht="15.75" customHeight="1">
      <c r="A2669" s="17" t="str">
        <f t="shared" si="1"/>
        <v>Uruguay-The Americas2001</v>
      </c>
      <c r="B2669" s="17" t="s">
        <v>301</v>
      </c>
      <c r="C2669" s="18" t="s">
        <v>259</v>
      </c>
      <c r="D2669" s="19" t="s">
        <v>77</v>
      </c>
      <c r="E2669" s="17"/>
      <c r="F2669" s="18">
        <v>0.112</v>
      </c>
      <c r="G2669" s="18">
        <v>703.0</v>
      </c>
      <c r="H2669" s="18">
        <v>0.486</v>
      </c>
      <c r="I2669" s="20">
        <f t="array" ref="I2669:J2669">IFNA(VLOOKUP(A2669,ENERGY!$A$2:$F$2692,{5,6},0),0)</f>
        <v>4430</v>
      </c>
      <c r="J2669" s="20"/>
      <c r="K2669" s="20">
        <f t="array" ref="K2669:S2669">VLOOKUP(A2669,'HUMAN RESOURCES'!$A$2:$M$2692,{2,3,4,5,6,7,8,9,10},0)</f>
        <v>0.016</v>
      </c>
      <c r="L2669" s="20">
        <v>0.014</v>
      </c>
      <c r="M2669" s="20">
        <v>79.0</v>
      </c>
      <c r="N2669" s="20">
        <v>71.0</v>
      </c>
      <c r="O2669" s="20">
        <v>0.244</v>
      </c>
      <c r="P2669" s="20">
        <v>0.624</v>
      </c>
      <c r="Q2669" s="20">
        <v>0.132</v>
      </c>
      <c r="R2669" s="20">
        <v>3326762.0</v>
      </c>
      <c r="S2669" s="20">
        <v>0.923</v>
      </c>
      <c r="T2669" s="20">
        <f t="array" ref="T2669:U2669">VLOOKUP(A2669,TOURISM!$A$2:$F$2692,{3,6},0)</f>
        <v>700000000</v>
      </c>
      <c r="U2669" s="20">
        <v>3.38E8</v>
      </c>
      <c r="V2669" s="20" t="str">
        <f t="array" ref="V2669:AA2669">VLOOKUP(A2669,BUSINESS!$A$2:$J$2692,{4,5,6,7,8,9},0)</f>
        <v/>
      </c>
      <c r="W2669" s="20"/>
      <c r="X2669" s="20"/>
      <c r="Y2669" s="20"/>
      <c r="Z2669" s="20">
        <v>0.111</v>
      </c>
      <c r="AA2669" s="20">
        <v>0.156</v>
      </c>
      <c r="AB2669" s="20"/>
      <c r="AC2669" s="20">
        <f t="shared" ref="AC2669:AC2671" si="857">I2669/R2669</f>
        <v>0.001331625166</v>
      </c>
      <c r="AD2669" s="20"/>
      <c r="AE2669" s="20">
        <f t="shared" si="856"/>
        <v>101.6002948</v>
      </c>
      <c r="AF2669" s="22" t="b">
        <f t="shared" si="4"/>
        <v>0</v>
      </c>
      <c r="AG2669" s="20" t="b">
        <f t="shared" si="5"/>
        <v>0</v>
      </c>
      <c r="AH2669" s="20" t="b">
        <f t="shared" si="6"/>
        <v>0</v>
      </c>
      <c r="AI2669" s="20" t="b">
        <f t="shared" si="7"/>
        <v>0</v>
      </c>
      <c r="AJ2669" s="20"/>
      <c r="AK2669" s="20"/>
      <c r="AL2669" s="20"/>
      <c r="AM2669" s="20"/>
      <c r="AN2669" s="20"/>
      <c r="AO2669" s="20"/>
      <c r="AP2669" s="20"/>
      <c r="AQ2669" s="20"/>
      <c r="AR2669" s="23"/>
      <c r="AS2669" s="23"/>
      <c r="AT2669" s="23"/>
      <c r="AU2669" s="23"/>
      <c r="AV2669" s="23"/>
    </row>
    <row r="2670" ht="15.75" customHeight="1">
      <c r="A2670" s="17" t="str">
        <f t="shared" si="1"/>
        <v>Uruguay-The Americas2002</v>
      </c>
      <c r="B2670" s="17" t="s">
        <v>301</v>
      </c>
      <c r="C2670" s="18" t="s">
        <v>259</v>
      </c>
      <c r="D2670" s="19" t="s">
        <v>79</v>
      </c>
      <c r="E2670" s="17"/>
      <c r="F2670" s="18">
        <v>0.11</v>
      </c>
      <c r="G2670" s="18">
        <v>449.0</v>
      </c>
      <c r="H2670" s="18">
        <v>1.184</v>
      </c>
      <c r="I2670" s="20">
        <f t="array" ref="I2670:J2670">IFNA(VLOOKUP(A2670,ENERGY!$A$2:$F$2692,{5,6},0),0)</f>
        <v>4174</v>
      </c>
      <c r="J2670" s="20">
        <v>6645.0</v>
      </c>
      <c r="K2670" s="20">
        <f t="array" ref="K2670:S2670">VLOOKUP(A2670,'HUMAN RESOURCES'!$A$2:$M$2692,{2,3,4,5,6,7,8,9,10},0)</f>
        <v>0.016</v>
      </c>
      <c r="L2670" s="20">
        <v>0.014</v>
      </c>
      <c r="M2670" s="20">
        <v>79.0</v>
      </c>
      <c r="N2670" s="20">
        <v>71.0</v>
      </c>
      <c r="O2670" s="20">
        <v>0.243</v>
      </c>
      <c r="P2670" s="20">
        <v>0.624</v>
      </c>
      <c r="Q2670" s="20">
        <v>0.133</v>
      </c>
      <c r="R2670" s="20">
        <v>3327500.0</v>
      </c>
      <c r="S2670" s="20">
        <v>0.926</v>
      </c>
      <c r="T2670" s="20">
        <f t="array" ref="T2670:U2670">VLOOKUP(A2670,TOURISM!$A$2:$F$2692,{3,6},0)</f>
        <v>409000000</v>
      </c>
      <c r="U2670" s="20">
        <v>2.43E8</v>
      </c>
      <c r="V2670" s="20" t="str">
        <f t="array" ref="V2670:AA2670">VLOOKUP(A2670,BUSINESS!$A$2:$J$2692,{4,5,6,7,8,9},0)</f>
        <v/>
      </c>
      <c r="W2670" s="20"/>
      <c r="X2670" s="20"/>
      <c r="Y2670" s="20"/>
      <c r="Z2670" s="20">
        <v>0.114</v>
      </c>
      <c r="AA2670" s="20">
        <v>0.154</v>
      </c>
      <c r="AB2670" s="20"/>
      <c r="AC2670" s="20">
        <f t="shared" si="857"/>
        <v>0.001254395192</v>
      </c>
      <c r="AD2670" s="20">
        <f t="shared" ref="AD2670:AD2671" si="858">J2670/R2670</f>
        <v>0.001996994741</v>
      </c>
      <c r="AE2670" s="20">
        <f t="shared" si="856"/>
        <v>73.02779865</v>
      </c>
      <c r="AF2670" s="22" t="b">
        <f t="shared" si="4"/>
        <v>0</v>
      </c>
      <c r="AG2670" s="20" t="b">
        <f t="shared" si="5"/>
        <v>0</v>
      </c>
      <c r="AH2670" s="20" t="b">
        <f t="shared" si="6"/>
        <v>0</v>
      </c>
      <c r="AI2670" s="20" t="b">
        <f t="shared" si="7"/>
        <v>0</v>
      </c>
      <c r="AJ2670" s="20"/>
      <c r="AK2670" s="20"/>
      <c r="AL2670" s="20"/>
      <c r="AM2670" s="20"/>
      <c r="AN2670" s="20"/>
      <c r="AO2670" s="20"/>
      <c r="AP2670" s="20"/>
      <c r="AQ2670" s="20"/>
      <c r="AR2670" s="23"/>
      <c r="AS2670" s="23"/>
      <c r="AT2670" s="23"/>
      <c r="AU2670" s="23"/>
      <c r="AV2670" s="23"/>
    </row>
    <row r="2671" ht="15.75" customHeight="1">
      <c r="A2671" s="17" t="str">
        <f t="shared" si="1"/>
        <v>Uruguay-The Americas2003</v>
      </c>
      <c r="B2671" s="17" t="s">
        <v>301</v>
      </c>
      <c r="C2671" s="18" t="s">
        <v>259</v>
      </c>
      <c r="D2671" s="19" t="s">
        <v>81</v>
      </c>
      <c r="E2671" s="17"/>
      <c r="F2671" s="18">
        <v>0.097</v>
      </c>
      <c r="G2671" s="18">
        <v>351.0</v>
      </c>
      <c r="H2671" s="18">
        <v>0.589</v>
      </c>
      <c r="I2671" s="20">
        <f t="array" ref="I2671:J2671">IFNA(VLOOKUP(A2671,ENERGY!$A$2:$F$2692,{5,6},0),0)</f>
        <v>4134</v>
      </c>
      <c r="J2671" s="20">
        <v>7891.0</v>
      </c>
      <c r="K2671" s="20">
        <f t="array" ref="K2671:S2671">VLOOKUP(A2671,'HUMAN RESOURCES'!$A$2:$M$2692,{2,3,4,5,6,7,8,9,10},0)</f>
        <v>0.016</v>
      </c>
      <c r="L2671" s="20">
        <v>0.013</v>
      </c>
      <c r="M2671" s="20">
        <v>79.0</v>
      </c>
      <c r="N2671" s="20">
        <v>72.0</v>
      </c>
      <c r="O2671" s="20">
        <v>0.242</v>
      </c>
      <c r="P2671" s="20">
        <v>0.625</v>
      </c>
      <c r="Q2671" s="20">
        <v>0.134</v>
      </c>
      <c r="R2671" s="20">
        <v>3325411.0</v>
      </c>
      <c r="S2671" s="20">
        <v>0.928</v>
      </c>
      <c r="T2671" s="20">
        <f t="array" ref="T2671:U2671">VLOOKUP(A2671,TOURISM!$A$2:$F$2692,{3,6},0)</f>
        <v>419000000</v>
      </c>
      <c r="U2671" s="20">
        <v>2.36E8</v>
      </c>
      <c r="V2671" s="20" t="str">
        <f t="array" ref="V2671:AA2671">VLOOKUP(A2671,BUSINESS!$A$2:$J$2692,{4,5,6,7,8,9},0)</f>
        <v/>
      </c>
      <c r="W2671" s="20">
        <v>45.0</v>
      </c>
      <c r="X2671" s="20"/>
      <c r="Y2671" s="20"/>
      <c r="Z2671" s="20">
        <v>0.159</v>
      </c>
      <c r="AA2671" s="20">
        <v>0.15</v>
      </c>
      <c r="AB2671" s="20"/>
      <c r="AC2671" s="20">
        <f t="shared" si="857"/>
        <v>0.001243154606</v>
      </c>
      <c r="AD2671" s="20">
        <f t="shared" si="858"/>
        <v>0.002372939766</v>
      </c>
      <c r="AE2671" s="20">
        <f t="shared" si="856"/>
        <v>70.96867124</v>
      </c>
      <c r="AF2671" s="22" t="b">
        <f t="shared" si="4"/>
        <v>0</v>
      </c>
      <c r="AG2671" s="20" t="b">
        <f t="shared" si="5"/>
        <v>0</v>
      </c>
      <c r="AH2671" s="20" t="b">
        <f t="shared" si="6"/>
        <v>0</v>
      </c>
      <c r="AI2671" s="20" t="b">
        <f t="shared" si="7"/>
        <v>0</v>
      </c>
      <c r="AJ2671" s="20"/>
      <c r="AK2671" s="20"/>
      <c r="AL2671" s="20"/>
      <c r="AM2671" s="20"/>
      <c r="AN2671" s="20"/>
      <c r="AO2671" s="20"/>
      <c r="AP2671" s="20"/>
      <c r="AQ2671" s="20"/>
      <c r="AR2671" s="23"/>
      <c r="AS2671" s="23"/>
      <c r="AT2671" s="23"/>
      <c r="AU2671" s="23"/>
      <c r="AV2671" s="23"/>
    </row>
    <row r="2672" ht="15.75" customHeight="1">
      <c r="A2672" s="17" t="str">
        <f t="shared" si="1"/>
        <v>Uruguay-The Americas2004</v>
      </c>
      <c r="B2672" s="17" t="s">
        <v>301</v>
      </c>
      <c r="C2672" s="18" t="s">
        <v>259</v>
      </c>
      <c r="D2672" s="19" t="s">
        <v>83</v>
      </c>
      <c r="E2672" s="17"/>
      <c r="F2672" s="18">
        <v>0.085</v>
      </c>
      <c r="G2672" s="18">
        <v>350.0</v>
      </c>
      <c r="H2672" s="18">
        <v>0.237</v>
      </c>
      <c r="I2672" s="20">
        <f t="array" ref="I2672:J2672">IFNA(VLOOKUP(A2672,ENERGY!$A$2:$F$2692,{5,6},0),0)</f>
        <v>0</v>
      </c>
      <c r="J2672" s="20">
        <v>0.0</v>
      </c>
      <c r="K2672" s="20">
        <f t="array" ref="K2672:S2672">VLOOKUP(A2672,'HUMAN RESOURCES'!$A$2:$M$2692,{2,3,4,5,6,7,8,9,10},0)</f>
        <v>0.016</v>
      </c>
      <c r="L2672" s="20">
        <v>0.013</v>
      </c>
      <c r="M2672" s="20">
        <v>79.0</v>
      </c>
      <c r="N2672" s="20">
        <v>72.0</v>
      </c>
      <c r="O2672" s="20">
        <v>0.24</v>
      </c>
      <c r="P2672" s="20">
        <v>0.626</v>
      </c>
      <c r="Q2672" s="20">
        <v>0.135</v>
      </c>
      <c r="R2672" s="20">
        <v>3323822.0</v>
      </c>
      <c r="S2672" s="20">
        <v>0.931</v>
      </c>
      <c r="T2672" s="20">
        <f t="array" ref="T2672:U2672">VLOOKUP(A2672,TOURISM!$A$2:$F$2692,{3,6},0)</f>
        <v>591000000</v>
      </c>
      <c r="U2672" s="20">
        <v>2.67E8</v>
      </c>
      <c r="V2672" s="20" t="str">
        <f t="array" ref="V2672:AA2672">VLOOKUP(A2672,BUSINESS!$A$2:$J$2692,{4,5,6,7,8,9},0)</f>
        <v/>
      </c>
      <c r="W2672" s="20">
        <v>45.0</v>
      </c>
      <c r="X2672" s="20"/>
      <c r="Y2672" s="20"/>
      <c r="Z2672" s="20">
        <v>0.171</v>
      </c>
      <c r="AA2672" s="20">
        <v>0.18</v>
      </c>
      <c r="AB2672" s="20"/>
      <c r="AC2672" s="20"/>
      <c r="AD2672" s="20"/>
      <c r="AE2672" s="20">
        <f t="shared" si="856"/>
        <v>80.32921137</v>
      </c>
      <c r="AF2672" s="22" t="b">
        <f t="shared" si="4"/>
        <v>0</v>
      </c>
      <c r="AG2672" s="20" t="b">
        <f t="shared" si="5"/>
        <v>0</v>
      </c>
      <c r="AH2672" s="20" t="b">
        <f t="shared" si="6"/>
        <v>0</v>
      </c>
      <c r="AI2672" s="20" t="b">
        <f t="shared" si="7"/>
        <v>0</v>
      </c>
      <c r="AJ2672" s="20"/>
      <c r="AK2672" s="20"/>
      <c r="AL2672" s="20"/>
      <c r="AM2672" s="20"/>
      <c r="AN2672" s="20"/>
      <c r="AO2672" s="20"/>
      <c r="AP2672" s="20"/>
      <c r="AQ2672" s="20"/>
      <c r="AR2672" s="23"/>
      <c r="AS2672" s="23"/>
      <c r="AT2672" s="23"/>
      <c r="AU2672" s="23"/>
      <c r="AV2672" s="23"/>
    </row>
    <row r="2673" ht="15.75" customHeight="1">
      <c r="A2673" s="17" t="str">
        <f t="shared" si="1"/>
        <v>Uruguay-The Americas2005</v>
      </c>
      <c r="B2673" s="17" t="s">
        <v>301</v>
      </c>
      <c r="C2673" s="18" t="s">
        <v>259</v>
      </c>
      <c r="D2673" s="19" t="s">
        <v>84</v>
      </c>
      <c r="E2673" s="17"/>
      <c r="F2673" s="18">
        <v>0.082</v>
      </c>
      <c r="G2673" s="18">
        <v>430.0</v>
      </c>
      <c r="H2673" s="18">
        <v>0.136</v>
      </c>
      <c r="I2673" s="20">
        <f t="array" ref="I2673:J2673">IFNA(VLOOKUP(A2673,ENERGY!$A$2:$F$2692,{5,6},0),0)</f>
        <v>4153</v>
      </c>
      <c r="J2673" s="20">
        <v>8331.0</v>
      </c>
      <c r="K2673" s="20">
        <f t="array" ref="K2673:S2673">VLOOKUP(A2673,'HUMAN RESOURCES'!$A$2:$M$2692,{2,3,4,5,6,7,8,9,10},0)</f>
        <v>0.015</v>
      </c>
      <c r="L2673" s="20">
        <v>0.012</v>
      </c>
      <c r="M2673" s="20">
        <v>79.0</v>
      </c>
      <c r="N2673" s="20">
        <v>72.0</v>
      </c>
      <c r="O2673" s="20">
        <v>0.238</v>
      </c>
      <c r="P2673" s="20">
        <v>0.627</v>
      </c>
      <c r="Q2673" s="20">
        <v>0.135</v>
      </c>
      <c r="R2673" s="20">
        <v>3325155.0</v>
      </c>
      <c r="S2673" s="20">
        <v>0.933</v>
      </c>
      <c r="T2673" s="20">
        <f t="array" ref="T2673:U2673">VLOOKUP(A2673,TOURISM!$A$2:$F$2692,{3,6},0)</f>
        <v>699000000</v>
      </c>
      <c r="U2673" s="20">
        <v>3.31E8</v>
      </c>
      <c r="V2673" s="20">
        <f t="array" ref="V2673:AA2673">VLOOKUP(A2673,BUSINESS!$A$2:$J$2692,{4,5,6,7,8,9},0)</f>
        <v>0.713</v>
      </c>
      <c r="W2673" s="20">
        <v>45.0</v>
      </c>
      <c r="X2673" s="20"/>
      <c r="Y2673" s="20">
        <v>304.0</v>
      </c>
      <c r="Z2673" s="20">
        <v>0.201</v>
      </c>
      <c r="AA2673" s="20">
        <v>0.347</v>
      </c>
      <c r="AB2673" s="20"/>
      <c r="AC2673" s="20">
        <f>I2673/R2673</f>
        <v>0.001248964334</v>
      </c>
      <c r="AD2673" s="20">
        <f>J2673/R2673</f>
        <v>0.002505447114</v>
      </c>
      <c r="AE2673" s="20">
        <f t="shared" si="856"/>
        <v>99.54423177</v>
      </c>
      <c r="AF2673" s="22" t="b">
        <f t="shared" si="4"/>
        <v>0</v>
      </c>
      <c r="AG2673" s="20" t="b">
        <f t="shared" si="5"/>
        <v>0</v>
      </c>
      <c r="AH2673" s="20" t="b">
        <f t="shared" si="6"/>
        <v>0</v>
      </c>
      <c r="AI2673" s="20" t="b">
        <f t="shared" si="7"/>
        <v>0</v>
      </c>
      <c r="AJ2673" s="20"/>
      <c r="AK2673" s="20"/>
      <c r="AL2673" s="20"/>
      <c r="AM2673" s="20"/>
      <c r="AN2673" s="20"/>
      <c r="AO2673" s="20"/>
      <c r="AP2673" s="20"/>
      <c r="AQ2673" s="20"/>
      <c r="AR2673" s="23"/>
      <c r="AS2673" s="23"/>
      <c r="AT2673" s="23"/>
      <c r="AU2673" s="23"/>
      <c r="AV2673" s="23"/>
    </row>
    <row r="2674" ht="15.75" customHeight="1">
      <c r="A2674" s="17" t="str">
        <f t="shared" si="1"/>
        <v>Uruguay-The Americas2006</v>
      </c>
      <c r="B2674" s="17" t="s">
        <v>301</v>
      </c>
      <c r="C2674" s="18" t="s">
        <v>259</v>
      </c>
      <c r="D2674" s="19" t="s">
        <v>85</v>
      </c>
      <c r="E2674" s="17"/>
      <c r="F2674" s="18">
        <v>0.083</v>
      </c>
      <c r="G2674" s="18">
        <v>491.0</v>
      </c>
      <c r="H2674" s="18">
        <v>0.093</v>
      </c>
      <c r="I2674" s="20">
        <f t="array" ref="I2674:J2674">IFNA(VLOOKUP(A2674,ENERGY!$A$2:$F$2692,{5,6},0),0)</f>
        <v>0</v>
      </c>
      <c r="J2674" s="20">
        <v>0.0</v>
      </c>
      <c r="K2674" s="20">
        <f t="array" ref="K2674:S2674">VLOOKUP(A2674,'HUMAN RESOURCES'!$A$2:$M$2692,{2,3,4,5,6,7,8,9,10},0)</f>
        <v>0.015</v>
      </c>
      <c r="L2674" s="20">
        <v>0.012</v>
      </c>
      <c r="M2674" s="20">
        <v>80.0</v>
      </c>
      <c r="N2674" s="20">
        <v>72.0</v>
      </c>
      <c r="O2674" s="20">
        <v>0.235</v>
      </c>
      <c r="P2674" s="20">
        <v>0.628</v>
      </c>
      <c r="Q2674" s="20">
        <v>0.136</v>
      </c>
      <c r="R2674" s="20">
        <v>3330217.0</v>
      </c>
      <c r="S2674" s="20">
        <v>0.936</v>
      </c>
      <c r="T2674" s="20">
        <f t="array" ref="T2674:U2674">VLOOKUP(A2674,TOURISM!$A$2:$F$2692,{3,6},0)</f>
        <v>711000000</v>
      </c>
      <c r="U2674" s="20">
        <v>3.05E8</v>
      </c>
      <c r="V2674" s="20">
        <f t="array" ref="V2674:AA2674">VLOOKUP(A2674,BUSINESS!$A$2:$J$2692,{4,5,6,7,8,9},0)</f>
        <v>0.713</v>
      </c>
      <c r="W2674" s="20">
        <v>43.0</v>
      </c>
      <c r="X2674" s="20"/>
      <c r="Y2674" s="20">
        <v>304.0</v>
      </c>
      <c r="Z2674" s="20">
        <v>0.294</v>
      </c>
      <c r="AA2674" s="20">
        <v>0.7</v>
      </c>
      <c r="AB2674" s="20"/>
      <c r="AC2674" s="20"/>
      <c r="AD2674" s="20"/>
      <c r="AE2674" s="20">
        <f t="shared" si="856"/>
        <v>91.5856234</v>
      </c>
      <c r="AF2674" s="22" t="b">
        <f t="shared" si="4"/>
        <v>0</v>
      </c>
      <c r="AG2674" s="20" t="b">
        <f t="shared" si="5"/>
        <v>0</v>
      </c>
      <c r="AH2674" s="20" t="b">
        <f t="shared" si="6"/>
        <v>0</v>
      </c>
      <c r="AI2674" s="20" t="b">
        <f t="shared" si="7"/>
        <v>0</v>
      </c>
      <c r="AJ2674" s="20"/>
      <c r="AK2674" s="20"/>
      <c r="AL2674" s="20"/>
      <c r="AM2674" s="20"/>
      <c r="AN2674" s="20"/>
      <c r="AO2674" s="20"/>
      <c r="AP2674" s="20"/>
      <c r="AQ2674" s="20"/>
      <c r="AR2674" s="23"/>
      <c r="AS2674" s="23"/>
      <c r="AT2674" s="23"/>
      <c r="AU2674" s="23"/>
      <c r="AV2674" s="23"/>
    </row>
    <row r="2675" ht="15.75" customHeight="1">
      <c r="A2675" s="17" t="str">
        <f t="shared" si="1"/>
        <v>Uruguay-The Americas2007</v>
      </c>
      <c r="B2675" s="17" t="s">
        <v>301</v>
      </c>
      <c r="C2675" s="18" t="s">
        <v>259</v>
      </c>
      <c r="D2675" s="19" t="s">
        <v>86</v>
      </c>
      <c r="E2675" s="17"/>
      <c r="F2675" s="18">
        <v>0.08</v>
      </c>
      <c r="G2675" s="18">
        <v>560.0</v>
      </c>
      <c r="H2675" s="18">
        <v>0.089</v>
      </c>
      <c r="I2675" s="20">
        <f t="array" ref="I2675:J2675">IFNA(VLOOKUP(A2675,ENERGY!$A$2:$F$2692,{5,6},0),0)</f>
        <v>0</v>
      </c>
      <c r="J2675" s="20">
        <v>0.0</v>
      </c>
      <c r="K2675" s="20">
        <f t="array" ref="K2675:S2675">VLOOKUP(A2675,'HUMAN RESOURCES'!$A$2:$M$2692,{2,3,4,5,6,7,8,9,10},0)</f>
        <v>0.015</v>
      </c>
      <c r="L2675" s="20">
        <v>0.012</v>
      </c>
      <c r="M2675" s="20">
        <v>80.0</v>
      </c>
      <c r="N2675" s="20">
        <v>73.0</v>
      </c>
      <c r="O2675" s="20">
        <v>0.233</v>
      </c>
      <c r="P2675" s="20">
        <v>0.63</v>
      </c>
      <c r="Q2675" s="20">
        <v>0.137</v>
      </c>
      <c r="R2675" s="20">
        <v>3338384.0</v>
      </c>
      <c r="S2675" s="20">
        <v>0.938</v>
      </c>
      <c r="T2675" s="20">
        <f t="array" ref="T2675:U2675">VLOOKUP(A2675,TOURISM!$A$2:$F$2692,{3,6},0)</f>
        <v>928000000</v>
      </c>
      <c r="U2675" s="20">
        <v>3.54E8</v>
      </c>
      <c r="V2675" s="20">
        <f t="array" ref="V2675:AA2675">VLOOKUP(A2675,BUSINESS!$A$2:$J$2692,{4,5,6,7,8,9},0)</f>
        <v>0.713</v>
      </c>
      <c r="W2675" s="20">
        <v>44.0</v>
      </c>
      <c r="X2675" s="20"/>
      <c r="Y2675" s="20">
        <v>304.0</v>
      </c>
      <c r="Z2675" s="20">
        <v>0.34</v>
      </c>
      <c r="AA2675" s="20">
        <v>0.9</v>
      </c>
      <c r="AB2675" s="20"/>
      <c r="AC2675" s="20"/>
      <c r="AD2675" s="20"/>
      <c r="AE2675" s="20">
        <f t="shared" si="856"/>
        <v>106.0393292</v>
      </c>
      <c r="AF2675" s="22" t="b">
        <f t="shared" si="4"/>
        <v>0</v>
      </c>
      <c r="AG2675" s="20" t="b">
        <f t="shared" si="5"/>
        <v>0</v>
      </c>
      <c r="AH2675" s="20" t="b">
        <f t="shared" si="6"/>
        <v>0</v>
      </c>
      <c r="AI2675" s="20" t="b">
        <f t="shared" si="7"/>
        <v>0</v>
      </c>
      <c r="AJ2675" s="20"/>
      <c r="AK2675" s="20"/>
      <c r="AL2675" s="20"/>
      <c r="AM2675" s="20"/>
      <c r="AN2675" s="20"/>
      <c r="AO2675" s="20"/>
      <c r="AP2675" s="20"/>
      <c r="AQ2675" s="20"/>
      <c r="AR2675" s="23"/>
      <c r="AS2675" s="23"/>
      <c r="AT2675" s="23"/>
      <c r="AU2675" s="23"/>
      <c r="AV2675" s="23"/>
    </row>
    <row r="2676" ht="15.75" customHeight="1">
      <c r="A2676" s="17" t="str">
        <f t="shared" si="1"/>
        <v>Uruguay-The Americas2008</v>
      </c>
      <c r="B2676" s="17" t="s">
        <v>301</v>
      </c>
      <c r="C2676" s="18" t="s">
        <v>259</v>
      </c>
      <c r="D2676" s="19" t="s">
        <v>87</v>
      </c>
      <c r="E2676" s="17"/>
      <c r="F2676" s="18">
        <v>0.08</v>
      </c>
      <c r="G2676" s="18">
        <v>722.0</v>
      </c>
      <c r="H2676" s="18">
        <v>0.124</v>
      </c>
      <c r="I2676" s="20">
        <f t="array" ref="I2676:J2676">IFNA(VLOOKUP(A2676,ENERGY!$A$2:$F$2692,{5,6},0),0)</f>
        <v>2869</v>
      </c>
      <c r="J2676" s="20">
        <v>5611.0</v>
      </c>
      <c r="K2676" s="20">
        <f t="array" ref="K2676:S2676">VLOOKUP(A2676,'HUMAN RESOURCES'!$A$2:$M$2692,{2,3,4,5,6,7,8,9,10},0)</f>
        <v>0.015</v>
      </c>
      <c r="L2676" s="20">
        <v>0.011</v>
      </c>
      <c r="M2676" s="20">
        <v>80.0</v>
      </c>
      <c r="N2676" s="20">
        <v>73.0</v>
      </c>
      <c r="O2676" s="20">
        <v>0.23</v>
      </c>
      <c r="P2676" s="20">
        <v>0.632</v>
      </c>
      <c r="Q2676" s="20">
        <v>0.137</v>
      </c>
      <c r="R2676" s="20">
        <v>3348898.0</v>
      </c>
      <c r="S2676" s="20">
        <v>0.94</v>
      </c>
      <c r="T2676" s="20">
        <f t="array" ref="T2676:U2676">VLOOKUP(A2676,TOURISM!$A$2:$F$2692,{3,6},0)</f>
        <v>1195000000</v>
      </c>
      <c r="U2676" s="20">
        <v>4.66E8</v>
      </c>
      <c r="V2676" s="20">
        <f t="array" ref="V2676:AA2676">VLOOKUP(A2676,BUSINESS!$A$2:$J$2692,{4,5,6,7,8,9},0)</f>
        <v>0.43</v>
      </c>
      <c r="W2676" s="20">
        <v>44.0</v>
      </c>
      <c r="X2676" s="20"/>
      <c r="Y2676" s="20">
        <v>336.0</v>
      </c>
      <c r="Z2676" s="20">
        <v>0.393</v>
      </c>
      <c r="AA2676" s="20">
        <v>1.047</v>
      </c>
      <c r="AB2676" s="20"/>
      <c r="AC2676" s="20">
        <f t="shared" ref="AC2676:AC2680" si="859">I2676/R2676</f>
        <v>0.0008566997263</v>
      </c>
      <c r="AD2676" s="20">
        <f t="shared" ref="AD2676:AD2680" si="860">J2676/R2676</f>
        <v>0.00167547653</v>
      </c>
      <c r="AE2676" s="20">
        <f t="shared" si="856"/>
        <v>139.1502518</v>
      </c>
      <c r="AF2676" s="22" t="b">
        <f t="shared" si="4"/>
        <v>0</v>
      </c>
      <c r="AG2676" s="20" t="b">
        <f t="shared" si="5"/>
        <v>0</v>
      </c>
      <c r="AH2676" s="20" t="b">
        <f t="shared" si="6"/>
        <v>0</v>
      </c>
      <c r="AI2676" s="20" t="b">
        <f t="shared" si="7"/>
        <v>0</v>
      </c>
      <c r="AJ2676" s="20"/>
      <c r="AK2676" s="20"/>
      <c r="AL2676" s="20"/>
      <c r="AM2676" s="20"/>
      <c r="AN2676" s="20"/>
      <c r="AO2676" s="20"/>
      <c r="AP2676" s="20"/>
      <c r="AQ2676" s="20"/>
      <c r="AR2676" s="23"/>
      <c r="AS2676" s="23"/>
      <c r="AT2676" s="23"/>
      <c r="AU2676" s="23"/>
      <c r="AV2676" s="23"/>
    </row>
    <row r="2677" ht="15.75" customHeight="1">
      <c r="A2677" s="17" t="str">
        <f t="shared" si="1"/>
        <v>Uruguay-The Americas2009</v>
      </c>
      <c r="B2677" s="17" t="s">
        <v>301</v>
      </c>
      <c r="C2677" s="18" t="s">
        <v>259</v>
      </c>
      <c r="D2677" s="19" t="s">
        <v>88</v>
      </c>
      <c r="E2677" s="17"/>
      <c r="F2677" s="18">
        <v>0.089</v>
      </c>
      <c r="G2677" s="18">
        <v>803.0</v>
      </c>
      <c r="H2677" s="18">
        <v>0.153</v>
      </c>
      <c r="I2677" s="20">
        <f t="array" ref="I2677:J2677">IFNA(VLOOKUP(A2677,ENERGY!$A$2:$F$2692,{5,6},0),0)</f>
        <v>3172</v>
      </c>
      <c r="J2677" s="20">
        <v>5999.0</v>
      </c>
      <c r="K2677" s="20">
        <f t="array" ref="K2677:S2677">VLOOKUP(A2677,'HUMAN RESOURCES'!$A$2:$M$2692,{2,3,4,5,6,7,8,9,10},0)</f>
        <v>0.015</v>
      </c>
      <c r="L2677" s="20">
        <v>0.011</v>
      </c>
      <c r="M2677" s="20">
        <v>80.0</v>
      </c>
      <c r="N2677" s="20">
        <v>73.0</v>
      </c>
      <c r="O2677" s="20">
        <v>0.228</v>
      </c>
      <c r="P2677" s="20">
        <v>0.634</v>
      </c>
      <c r="Q2677" s="20">
        <v>0.138</v>
      </c>
      <c r="R2677" s="20">
        <v>3360431.0</v>
      </c>
      <c r="S2677" s="20">
        <v>0.942</v>
      </c>
      <c r="T2677" s="20">
        <f t="array" ref="T2677:U2677">VLOOKUP(A2677,TOURISM!$A$2:$F$2692,{3,6},0)</f>
        <v>1460000000</v>
      </c>
      <c r="U2677" s="20">
        <v>4.42E8</v>
      </c>
      <c r="V2677" s="20">
        <f t="array" ref="V2677:AA2677">VLOOKUP(A2677,BUSINESS!$A$2:$J$2692,{4,5,6,7,8,9},0)</f>
        <v>0.419</v>
      </c>
      <c r="W2677" s="20">
        <v>65.0</v>
      </c>
      <c r="X2677" s="20"/>
      <c r="Y2677" s="20">
        <v>336.0</v>
      </c>
      <c r="Z2677" s="20">
        <v>0.418</v>
      </c>
      <c r="AA2677" s="20">
        <v>1.224</v>
      </c>
      <c r="AB2677" s="20"/>
      <c r="AC2677" s="20">
        <f t="shared" si="859"/>
        <v>0.000943926538</v>
      </c>
      <c r="AD2677" s="20">
        <f t="shared" si="860"/>
        <v>0.001785187674</v>
      </c>
      <c r="AE2677" s="20">
        <f t="shared" si="856"/>
        <v>131.5307471</v>
      </c>
      <c r="AF2677" s="22" t="b">
        <f t="shared" si="4"/>
        <v>0</v>
      </c>
      <c r="AG2677" s="20" t="b">
        <f t="shared" si="5"/>
        <v>0</v>
      </c>
      <c r="AH2677" s="20" t="b">
        <f t="shared" si="6"/>
        <v>0</v>
      </c>
      <c r="AI2677" s="20" t="b">
        <f t="shared" si="7"/>
        <v>0</v>
      </c>
      <c r="AJ2677" s="20"/>
      <c r="AK2677" s="20"/>
      <c r="AL2677" s="20"/>
      <c r="AM2677" s="20"/>
      <c r="AN2677" s="20"/>
      <c r="AO2677" s="20"/>
      <c r="AP2677" s="20"/>
      <c r="AQ2677" s="20"/>
      <c r="AR2677" s="23"/>
      <c r="AS2677" s="23"/>
      <c r="AT2677" s="23"/>
      <c r="AU2677" s="23"/>
      <c r="AV2677" s="23"/>
    </row>
    <row r="2678" ht="15.75" customHeight="1">
      <c r="A2678" s="17" t="str">
        <f t="shared" si="1"/>
        <v>Uruguay-The Americas2010</v>
      </c>
      <c r="B2678" s="17" t="s">
        <v>301</v>
      </c>
      <c r="C2678" s="18" t="s">
        <v>259</v>
      </c>
      <c r="D2678" s="19" t="s">
        <v>89</v>
      </c>
      <c r="E2678" s="17"/>
      <c r="F2678" s="18">
        <v>0.087</v>
      </c>
      <c r="G2678" s="18">
        <v>998.0</v>
      </c>
      <c r="H2678" s="18">
        <v>0.103</v>
      </c>
      <c r="I2678" s="20">
        <f t="array" ref="I2678:J2678">IFNA(VLOOKUP(A2678,ENERGY!$A$2:$F$2692,{5,6},0),0)</f>
        <v>2538</v>
      </c>
      <c r="J2678" s="20">
        <v>4620.0</v>
      </c>
      <c r="K2678" s="20">
        <f t="array" ref="K2678:S2678">VLOOKUP(A2678,'HUMAN RESOURCES'!$A$2:$M$2692,{2,3,4,5,6,7,8,9,10},0)</f>
        <v>0.015</v>
      </c>
      <c r="L2678" s="20">
        <v>0.011</v>
      </c>
      <c r="M2678" s="20">
        <v>80.0</v>
      </c>
      <c r="N2678" s="20">
        <v>73.0</v>
      </c>
      <c r="O2678" s="20">
        <v>0.225</v>
      </c>
      <c r="P2678" s="20">
        <v>0.636</v>
      </c>
      <c r="Q2678" s="20">
        <v>0.139</v>
      </c>
      <c r="R2678" s="20">
        <v>3371982.0</v>
      </c>
      <c r="S2678" s="20">
        <v>0.944</v>
      </c>
      <c r="T2678" s="20">
        <f t="array" ref="T2678:U2678">VLOOKUP(A2678,TOURISM!$A$2:$F$2692,{3,6},0)</f>
        <v>1669000000</v>
      </c>
      <c r="U2678" s="20">
        <v>5.49E8</v>
      </c>
      <c r="V2678" s="20">
        <f t="array" ref="V2678:AA2678">VLOOKUP(A2678,BUSINESS!$A$2:$J$2692,{4,5,6,7,8,9},0)</f>
        <v>0.419</v>
      </c>
      <c r="W2678" s="20">
        <v>65.0</v>
      </c>
      <c r="X2678" s="20"/>
      <c r="Y2678" s="20">
        <v>336.0</v>
      </c>
      <c r="Z2678" s="20">
        <v>0.464</v>
      </c>
      <c r="AA2678" s="20">
        <v>1.316</v>
      </c>
      <c r="AB2678" s="20"/>
      <c r="AC2678" s="20">
        <f t="shared" si="859"/>
        <v>0.000752673057</v>
      </c>
      <c r="AD2678" s="20">
        <f t="shared" si="860"/>
        <v>0.001370114075</v>
      </c>
      <c r="AE2678" s="20">
        <f t="shared" si="856"/>
        <v>162.812257</v>
      </c>
      <c r="AF2678" s="22" t="b">
        <f t="shared" si="4"/>
        <v>0</v>
      </c>
      <c r="AG2678" s="20" t="b">
        <f t="shared" si="5"/>
        <v>0</v>
      </c>
      <c r="AH2678" s="20" t="b">
        <f t="shared" si="6"/>
        <v>0</v>
      </c>
      <c r="AI2678" s="20" t="b">
        <f t="shared" si="7"/>
        <v>0</v>
      </c>
      <c r="AJ2678" s="20"/>
      <c r="AK2678" s="20"/>
      <c r="AL2678" s="20"/>
      <c r="AM2678" s="20"/>
      <c r="AN2678" s="20"/>
      <c r="AO2678" s="20"/>
      <c r="AP2678" s="20"/>
      <c r="AQ2678" s="20"/>
      <c r="AR2678" s="23"/>
      <c r="AS2678" s="23"/>
      <c r="AT2678" s="23"/>
      <c r="AU2678" s="23"/>
      <c r="AV2678" s="23"/>
    </row>
    <row r="2679" ht="15.75" customHeight="1">
      <c r="A2679" s="17" t="str">
        <f t="shared" si="1"/>
        <v>Uruguay-The Americas2011</v>
      </c>
      <c r="B2679" s="17" t="s">
        <v>301</v>
      </c>
      <c r="C2679" s="18" t="s">
        <v>259</v>
      </c>
      <c r="D2679" s="19" t="s">
        <v>90</v>
      </c>
      <c r="E2679" s="17"/>
      <c r="F2679" s="18">
        <v>0.088</v>
      </c>
      <c r="G2679" s="18">
        <v>1213.0</v>
      </c>
      <c r="H2679" s="18">
        <v>0.098</v>
      </c>
      <c r="I2679" s="20">
        <f t="array" ref="I2679:J2679">IFNA(VLOOKUP(A2679,ENERGY!$A$2:$F$2692,{5,6},0),0)</f>
        <v>2957</v>
      </c>
      <c r="J2679" s="20">
        <v>5776.0</v>
      </c>
      <c r="K2679" s="20">
        <f t="array" ref="K2679:S2679">VLOOKUP(A2679,'HUMAN RESOURCES'!$A$2:$M$2692,{2,3,4,5,6,7,8,9,10},0)</f>
        <v>0.015</v>
      </c>
      <c r="L2679" s="20">
        <v>0.01</v>
      </c>
      <c r="M2679" s="20">
        <v>80.0</v>
      </c>
      <c r="N2679" s="20">
        <v>73.0</v>
      </c>
      <c r="O2679" s="20">
        <v>0.223</v>
      </c>
      <c r="P2679" s="20">
        <v>0.638</v>
      </c>
      <c r="Q2679" s="20">
        <v>0.139</v>
      </c>
      <c r="R2679" s="20">
        <v>3383486.0</v>
      </c>
      <c r="S2679" s="20">
        <v>0.946</v>
      </c>
      <c r="T2679" s="20">
        <f t="array" ref="T2679:U2679">VLOOKUP(A2679,TOURISM!$A$2:$F$2692,{3,6},0)</f>
        <v>2401000000</v>
      </c>
      <c r="U2679" s="20">
        <v>7.97E8</v>
      </c>
      <c r="V2679" s="20">
        <f t="array" ref="V2679:AA2679">VLOOKUP(A2679,BUSINESS!$A$2:$J$2692,{4,5,6,7,8,9},0)</f>
        <v>0.419</v>
      </c>
      <c r="W2679" s="20">
        <v>7.0</v>
      </c>
      <c r="X2679" s="20"/>
      <c r="Y2679" s="20">
        <v>336.0</v>
      </c>
      <c r="Z2679" s="20">
        <v>0.514</v>
      </c>
      <c r="AA2679" s="20">
        <v>1.406</v>
      </c>
      <c r="AB2679" s="20"/>
      <c r="AC2679" s="20">
        <f t="shared" si="859"/>
        <v>0.0008739507124</v>
      </c>
      <c r="AD2679" s="20">
        <f t="shared" si="860"/>
        <v>0.001707115088</v>
      </c>
      <c r="AE2679" s="20">
        <f t="shared" si="856"/>
        <v>235.5558734</v>
      </c>
      <c r="AF2679" s="22" t="b">
        <f t="shared" si="4"/>
        <v>0</v>
      </c>
      <c r="AG2679" s="20" t="b">
        <f t="shared" si="5"/>
        <v>0</v>
      </c>
      <c r="AH2679" s="20" t="b">
        <f t="shared" si="6"/>
        <v>0</v>
      </c>
      <c r="AI2679" s="20" t="b">
        <f t="shared" si="7"/>
        <v>0</v>
      </c>
      <c r="AJ2679" s="20"/>
      <c r="AK2679" s="20"/>
      <c r="AL2679" s="20"/>
      <c r="AM2679" s="20"/>
      <c r="AN2679" s="20"/>
      <c r="AO2679" s="20"/>
      <c r="AP2679" s="20"/>
      <c r="AQ2679" s="20"/>
      <c r="AR2679" s="23"/>
      <c r="AS2679" s="23"/>
      <c r="AT2679" s="23"/>
      <c r="AU2679" s="23"/>
      <c r="AV2679" s="23"/>
    </row>
    <row r="2680" ht="15.75" customHeight="1">
      <c r="A2680" s="17" t="str">
        <f t="shared" si="1"/>
        <v>Uruguay-The Americas2012</v>
      </c>
      <c r="B2680" s="17" t="s">
        <v>301</v>
      </c>
      <c r="C2680" s="18" t="s">
        <v>259</v>
      </c>
      <c r="D2680" s="19" t="s">
        <v>91</v>
      </c>
      <c r="E2680" s="17"/>
      <c r="F2680" s="18">
        <v>0.089</v>
      </c>
      <c r="G2680" s="18">
        <v>1308.0</v>
      </c>
      <c r="H2680" s="18">
        <v>0.112</v>
      </c>
      <c r="I2680" s="20">
        <f t="array" ref="I2680:J2680">IFNA(VLOOKUP(A2680,ENERGY!$A$2:$F$2692,{5,6},0),0)</f>
        <v>2523</v>
      </c>
      <c r="J2680" s="20">
        <v>4598.0</v>
      </c>
      <c r="K2680" s="20">
        <f t="array" ref="K2680:S2680">VLOOKUP(A2680,'HUMAN RESOURCES'!$A$2:$M$2692,{2,3,4,5,6,7,8,9,10},0)</f>
        <v>0.015</v>
      </c>
      <c r="L2680" s="20">
        <v>0.01</v>
      </c>
      <c r="M2680" s="20">
        <v>80.0</v>
      </c>
      <c r="N2680" s="20">
        <v>74.0</v>
      </c>
      <c r="O2680" s="20">
        <v>0.22</v>
      </c>
      <c r="P2680" s="20">
        <v>0.639</v>
      </c>
      <c r="Q2680" s="20">
        <v>0.14</v>
      </c>
      <c r="R2680" s="20">
        <v>3395253.0</v>
      </c>
      <c r="S2680" s="20">
        <v>0.948</v>
      </c>
      <c r="T2680" s="20">
        <f t="array" ref="T2680:U2680">VLOOKUP(A2680,TOURISM!$A$2:$F$2692,{3,6},0)</f>
        <v>2222000000</v>
      </c>
      <c r="U2680" s="20">
        <v>1.028E9</v>
      </c>
      <c r="V2680" s="20">
        <f t="array" ref="V2680:AA2680">VLOOKUP(A2680,BUSINESS!$A$2:$J$2692,{4,5,6,7,8,9},0)</f>
        <v>0.419</v>
      </c>
      <c r="W2680" s="20">
        <v>7.0</v>
      </c>
      <c r="X2680" s="20">
        <v>85.0</v>
      </c>
      <c r="Y2680" s="20">
        <v>310.0</v>
      </c>
      <c r="Z2680" s="20">
        <v>0.545</v>
      </c>
      <c r="AA2680" s="20">
        <v>1.471</v>
      </c>
      <c r="AB2680" s="20"/>
      <c r="AC2680" s="20">
        <f t="shared" si="859"/>
        <v>0.0007430963171</v>
      </c>
      <c r="AD2680" s="20">
        <f t="shared" si="860"/>
        <v>0.001354243704</v>
      </c>
      <c r="AE2680" s="20">
        <f t="shared" si="856"/>
        <v>302.7756694</v>
      </c>
      <c r="AF2680" s="22" t="b">
        <f t="shared" si="4"/>
        <v>0</v>
      </c>
      <c r="AG2680" s="20" t="b">
        <f t="shared" si="5"/>
        <v>0</v>
      </c>
      <c r="AH2680" s="20" t="b">
        <f t="shared" si="6"/>
        <v>0</v>
      </c>
      <c r="AI2680" s="20" t="b">
        <f t="shared" si="7"/>
        <v>0</v>
      </c>
      <c r="AJ2680" s="20"/>
      <c r="AK2680" s="20"/>
      <c r="AL2680" s="20"/>
      <c r="AM2680" s="20"/>
      <c r="AN2680" s="20"/>
      <c r="AO2680" s="20"/>
      <c r="AP2680" s="20"/>
      <c r="AQ2680" s="20"/>
      <c r="AR2680" s="23"/>
      <c r="AS2680" s="23"/>
      <c r="AT2680" s="23"/>
      <c r="AU2680" s="23"/>
      <c r="AV2680" s="23"/>
    </row>
    <row r="2681" ht="15.75" customHeight="1">
      <c r="A2681" s="17" t="str">
        <f t="shared" si="1"/>
        <v>Venezuela-The Americas2000</v>
      </c>
      <c r="B2681" s="17" t="s">
        <v>302</v>
      </c>
      <c r="C2681" s="18" t="s">
        <v>259</v>
      </c>
      <c r="D2681" s="19" t="s">
        <v>76</v>
      </c>
      <c r="E2681" s="17"/>
      <c r="F2681" s="18">
        <v>0.057</v>
      </c>
      <c r="G2681" s="18">
        <v>273.0</v>
      </c>
      <c r="H2681" s="18">
        <v>0.252</v>
      </c>
      <c r="I2681" s="20" t="str">
        <f t="array" ref="I2681:J2681">IFNA(VLOOKUP(A2681,ENERGY!$A$2:$F$2692,{5,6},0),0)</f>
        <v/>
      </c>
      <c r="J2681" s="20"/>
      <c r="K2681" s="20">
        <f t="array" ref="K2681:S2681">VLOOKUP(A2681,'HUMAN RESOURCES'!$A$2:$M$2692,{2,3,4,5,6,7,8,9,10},0)</f>
        <v>0.024</v>
      </c>
      <c r="L2681" s="20">
        <v>0.018</v>
      </c>
      <c r="M2681" s="20">
        <v>75.0</v>
      </c>
      <c r="N2681" s="20">
        <v>70.0</v>
      </c>
      <c r="O2681" s="20">
        <v>0.337</v>
      </c>
      <c r="P2681" s="20">
        <v>0.617</v>
      </c>
      <c r="Q2681" s="20">
        <v>0.046</v>
      </c>
      <c r="R2681" s="20">
        <v>2.4407553E7</v>
      </c>
      <c r="S2681" s="20">
        <v>0.88</v>
      </c>
      <c r="T2681" s="20">
        <f t="array" ref="T2681:U2681">VLOOKUP(A2681,TOURISM!$A$2:$F$2692,{3,6},0)</f>
        <v>469000000</v>
      </c>
      <c r="U2681" s="20">
        <v>1.647E9</v>
      </c>
      <c r="V2681" s="20" t="str">
        <f t="array" ref="V2681:AA2681">VLOOKUP(A2681,BUSINESS!$A$2:$J$2692,{4,5,6,7,8,9},0)</f>
        <v/>
      </c>
      <c r="W2681" s="20"/>
      <c r="X2681" s="20"/>
      <c r="Y2681" s="20"/>
      <c r="Z2681" s="20">
        <v>0.034</v>
      </c>
      <c r="AA2681" s="20">
        <v>0.223</v>
      </c>
      <c r="AB2681" s="20"/>
      <c r="AC2681" s="20"/>
      <c r="AD2681" s="20"/>
      <c r="AE2681" s="20">
        <f t="shared" si="856"/>
        <v>67.4791119</v>
      </c>
      <c r="AF2681" s="22" t="b">
        <f t="shared" si="4"/>
        <v>0</v>
      </c>
      <c r="AG2681" s="20" t="b">
        <f t="shared" si="5"/>
        <v>0</v>
      </c>
      <c r="AH2681" s="20" t="b">
        <f t="shared" si="6"/>
        <v>0</v>
      </c>
      <c r="AI2681" s="20" t="b">
        <f t="shared" si="7"/>
        <v>0</v>
      </c>
      <c r="AJ2681" s="20"/>
      <c r="AK2681" s="20"/>
      <c r="AL2681" s="20"/>
      <c r="AM2681" s="20"/>
      <c r="AN2681" s="20"/>
      <c r="AO2681" s="20"/>
      <c r="AP2681" s="20"/>
      <c r="AQ2681" s="20"/>
      <c r="AR2681" s="23"/>
      <c r="AS2681" s="23"/>
      <c r="AT2681" s="23"/>
      <c r="AU2681" s="23"/>
      <c r="AV2681" s="23"/>
    </row>
    <row r="2682" ht="15.75" customHeight="1">
      <c r="A2682" s="17" t="str">
        <f t="shared" si="1"/>
        <v>Venezuela-The Americas2001</v>
      </c>
      <c r="B2682" s="17" t="s">
        <v>302</v>
      </c>
      <c r="C2682" s="18" t="s">
        <v>259</v>
      </c>
      <c r="D2682" s="19" t="s">
        <v>77</v>
      </c>
      <c r="E2682" s="17"/>
      <c r="F2682" s="18">
        <v>0.06</v>
      </c>
      <c r="G2682" s="18">
        <v>295.0</v>
      </c>
      <c r="H2682" s="18">
        <v>0.225</v>
      </c>
      <c r="I2682" s="20">
        <f t="array" ref="I2682:J2682">IFNA(VLOOKUP(A2682,ENERGY!$A$2:$F$2692,{5,6},0),0)</f>
        <v>70198</v>
      </c>
      <c r="J2682" s="20"/>
      <c r="K2682" s="20">
        <f t="array" ref="K2682:S2682">VLOOKUP(A2682,'HUMAN RESOURCES'!$A$2:$M$2692,{2,3,4,5,6,7,8,9,10},0)</f>
        <v>0.023</v>
      </c>
      <c r="L2682" s="20">
        <v>0.018</v>
      </c>
      <c r="M2682" s="20">
        <v>76.0</v>
      </c>
      <c r="N2682" s="20">
        <v>70.0</v>
      </c>
      <c r="O2682" s="20">
        <v>0.332</v>
      </c>
      <c r="P2682" s="20">
        <v>0.621</v>
      </c>
      <c r="Q2682" s="20">
        <v>0.046</v>
      </c>
      <c r="R2682" s="20">
        <v>2.4870441E7</v>
      </c>
      <c r="S2682" s="20">
        <v>0.883</v>
      </c>
      <c r="T2682" s="20">
        <f t="array" ref="T2682:U2682">VLOOKUP(A2682,TOURISM!$A$2:$F$2692,{3,6},0)</f>
        <v>677000000</v>
      </c>
      <c r="U2682" s="20">
        <v>1.718E9</v>
      </c>
      <c r="V2682" s="20" t="str">
        <f t="array" ref="V2682:AA2682">VLOOKUP(A2682,BUSINESS!$A$2:$J$2692,{4,5,6,7,8,9},0)</f>
        <v/>
      </c>
      <c r="W2682" s="20"/>
      <c r="X2682" s="20"/>
      <c r="Y2682" s="20"/>
      <c r="Z2682" s="20">
        <v>0.046</v>
      </c>
      <c r="AA2682" s="20">
        <v>0.26</v>
      </c>
      <c r="AB2682" s="20"/>
      <c r="AC2682" s="20">
        <f t="shared" ref="AC2682:AC2684" si="861">I2682/R2682</f>
        <v>0.002822547457</v>
      </c>
      <c r="AD2682" s="20"/>
      <c r="AE2682" s="20">
        <f t="shared" si="856"/>
        <v>69.077987</v>
      </c>
      <c r="AF2682" s="22" t="b">
        <f t="shared" si="4"/>
        <v>0</v>
      </c>
      <c r="AG2682" s="20" t="b">
        <f t="shared" si="5"/>
        <v>0</v>
      </c>
      <c r="AH2682" s="20" t="b">
        <f t="shared" si="6"/>
        <v>0</v>
      </c>
      <c r="AI2682" s="20" t="b">
        <f t="shared" si="7"/>
        <v>0</v>
      </c>
      <c r="AJ2682" s="20"/>
      <c r="AK2682" s="20"/>
      <c r="AL2682" s="20"/>
      <c r="AM2682" s="20"/>
      <c r="AN2682" s="20"/>
      <c r="AO2682" s="20"/>
      <c r="AP2682" s="20"/>
      <c r="AQ2682" s="20"/>
      <c r="AR2682" s="23"/>
      <c r="AS2682" s="23"/>
      <c r="AT2682" s="23"/>
      <c r="AU2682" s="23"/>
      <c r="AV2682" s="23"/>
    </row>
    <row r="2683" ht="15.75" customHeight="1">
      <c r="A2683" s="17" t="str">
        <f t="shared" si="1"/>
        <v>Venezuela-The Americas2002</v>
      </c>
      <c r="B2683" s="17" t="s">
        <v>302</v>
      </c>
      <c r="C2683" s="18" t="s">
        <v>259</v>
      </c>
      <c r="D2683" s="19" t="s">
        <v>79</v>
      </c>
      <c r="E2683" s="17"/>
      <c r="F2683" s="18">
        <v>0.057</v>
      </c>
      <c r="G2683" s="18">
        <v>207.0</v>
      </c>
      <c r="H2683" s="18">
        <v>0.366</v>
      </c>
      <c r="I2683" s="20">
        <f t="array" ref="I2683:J2683">IFNA(VLOOKUP(A2683,ENERGY!$A$2:$F$2692,{5,6},0),0)</f>
        <v>75502</v>
      </c>
      <c r="J2683" s="20">
        <v>201747.0</v>
      </c>
      <c r="K2683" s="20">
        <f t="array" ref="K2683:S2683">VLOOKUP(A2683,'HUMAN RESOURCES'!$A$2:$M$2692,{2,3,4,5,6,7,8,9,10},0)</f>
        <v>0.023</v>
      </c>
      <c r="L2683" s="20">
        <v>0.017</v>
      </c>
      <c r="M2683" s="20">
        <v>76.0</v>
      </c>
      <c r="N2683" s="20">
        <v>70.0</v>
      </c>
      <c r="O2683" s="20">
        <v>0.327</v>
      </c>
      <c r="P2683" s="20">
        <v>0.625</v>
      </c>
      <c r="Q2683" s="20">
        <v>0.047</v>
      </c>
      <c r="R2683" s="20">
        <v>2.5333622E7</v>
      </c>
      <c r="S2683" s="20">
        <v>0.884</v>
      </c>
      <c r="T2683" s="20">
        <f t="array" ref="T2683:U2683">VLOOKUP(A2683,TOURISM!$A$2:$F$2692,{3,6},0)</f>
        <v>484000000</v>
      </c>
      <c r="U2683" s="20">
        <v>1.546E9</v>
      </c>
      <c r="V2683" s="20" t="str">
        <f t="array" ref="V2683:AA2683">VLOOKUP(A2683,BUSINESS!$A$2:$J$2692,{4,5,6,7,8,9},0)</f>
        <v/>
      </c>
      <c r="W2683" s="20"/>
      <c r="X2683" s="20"/>
      <c r="Y2683" s="20"/>
      <c r="Z2683" s="20">
        <v>0.049</v>
      </c>
      <c r="AA2683" s="20">
        <v>0.258</v>
      </c>
      <c r="AB2683" s="20"/>
      <c r="AC2683" s="20">
        <f t="shared" si="861"/>
        <v>0.002980308145</v>
      </c>
      <c r="AD2683" s="20">
        <f t="shared" ref="AD2683:AD2684" si="862">J2683/R2683</f>
        <v>0.007963606625</v>
      </c>
      <c r="AE2683" s="20">
        <f t="shared" si="856"/>
        <v>61.02562042</v>
      </c>
      <c r="AF2683" s="22" t="b">
        <f t="shared" si="4"/>
        <v>0</v>
      </c>
      <c r="AG2683" s="20" t="b">
        <f t="shared" si="5"/>
        <v>0</v>
      </c>
      <c r="AH2683" s="20" t="b">
        <f t="shared" si="6"/>
        <v>0</v>
      </c>
      <c r="AI2683" s="20" t="b">
        <f t="shared" si="7"/>
        <v>0</v>
      </c>
      <c r="AJ2683" s="20"/>
      <c r="AK2683" s="20"/>
      <c r="AL2683" s="20"/>
      <c r="AM2683" s="20"/>
      <c r="AN2683" s="20"/>
      <c r="AO2683" s="20"/>
      <c r="AP2683" s="20"/>
      <c r="AQ2683" s="20"/>
      <c r="AR2683" s="23"/>
      <c r="AS2683" s="23"/>
      <c r="AT2683" s="23"/>
      <c r="AU2683" s="23"/>
      <c r="AV2683" s="23"/>
    </row>
    <row r="2684" ht="15.75" customHeight="1">
      <c r="A2684" s="17" t="str">
        <f t="shared" si="1"/>
        <v>Venezuela-The Americas2003</v>
      </c>
      <c r="B2684" s="17" t="s">
        <v>302</v>
      </c>
      <c r="C2684" s="18" t="s">
        <v>259</v>
      </c>
      <c r="D2684" s="19" t="s">
        <v>81</v>
      </c>
      <c r="E2684" s="17"/>
      <c r="F2684" s="18">
        <v>0.059</v>
      </c>
      <c r="G2684" s="18">
        <v>190.0</v>
      </c>
      <c r="H2684" s="18">
        <v>0.252</v>
      </c>
      <c r="I2684" s="20">
        <f t="array" ref="I2684:J2684">IFNA(VLOOKUP(A2684,ENERGY!$A$2:$F$2692,{5,6},0),0)</f>
        <v>69597</v>
      </c>
      <c r="J2684" s="20">
        <v>185341.0</v>
      </c>
      <c r="K2684" s="20">
        <f t="array" ref="K2684:S2684">VLOOKUP(A2684,'HUMAN RESOURCES'!$A$2:$M$2692,{2,3,4,5,6,7,8,9,10},0)</f>
        <v>0.023</v>
      </c>
      <c r="L2684" s="20">
        <v>0.017</v>
      </c>
      <c r="M2684" s="20">
        <v>76.0</v>
      </c>
      <c r="N2684" s="20">
        <v>70.0</v>
      </c>
      <c r="O2684" s="20">
        <v>0.322</v>
      </c>
      <c r="P2684" s="20">
        <v>0.63</v>
      </c>
      <c r="Q2684" s="20">
        <v>0.048</v>
      </c>
      <c r="R2684" s="20">
        <v>2.5797219E7</v>
      </c>
      <c r="S2684" s="20">
        <v>0.885</v>
      </c>
      <c r="T2684" s="20">
        <f t="array" ref="T2684:U2684">VLOOKUP(A2684,TOURISM!$A$2:$F$2692,{3,6},0)</f>
        <v>378000000</v>
      </c>
      <c r="U2684" s="20">
        <v>1.311E9</v>
      </c>
      <c r="V2684" s="20" t="str">
        <f t="array" ref="V2684:AA2684">VLOOKUP(A2684,BUSINESS!$A$2:$J$2692,{4,5,6,7,8,9},0)</f>
        <v/>
      </c>
      <c r="W2684" s="20">
        <v>141.0</v>
      </c>
      <c r="X2684" s="20"/>
      <c r="Y2684" s="20"/>
      <c r="Z2684" s="20">
        <v>0.075</v>
      </c>
      <c r="AA2684" s="20">
        <v>0.272</v>
      </c>
      <c r="AB2684" s="20"/>
      <c r="AC2684" s="20">
        <f t="shared" si="861"/>
        <v>0.002697848943</v>
      </c>
      <c r="AD2684" s="20">
        <f t="shared" si="862"/>
        <v>0.007184534116</v>
      </c>
      <c r="AE2684" s="20">
        <f t="shared" si="856"/>
        <v>50.81943135</v>
      </c>
      <c r="AF2684" s="22" t="b">
        <f t="shared" si="4"/>
        <v>0</v>
      </c>
      <c r="AG2684" s="20" t="b">
        <f t="shared" si="5"/>
        <v>0</v>
      </c>
      <c r="AH2684" s="20" t="b">
        <f t="shared" si="6"/>
        <v>0</v>
      </c>
      <c r="AI2684" s="20" t="b">
        <f t="shared" si="7"/>
        <v>0</v>
      </c>
      <c r="AJ2684" s="20"/>
      <c r="AK2684" s="20"/>
      <c r="AL2684" s="20"/>
      <c r="AM2684" s="20"/>
      <c r="AN2684" s="20"/>
      <c r="AO2684" s="20"/>
      <c r="AP2684" s="20"/>
      <c r="AQ2684" s="20"/>
      <c r="AR2684" s="23"/>
      <c r="AS2684" s="23"/>
      <c r="AT2684" s="23"/>
      <c r="AU2684" s="23"/>
      <c r="AV2684" s="23"/>
    </row>
    <row r="2685" ht="15.75" customHeight="1">
      <c r="A2685" s="17" t="str">
        <f t="shared" si="1"/>
        <v>Venezuela-The Americas2004</v>
      </c>
      <c r="B2685" s="17" t="s">
        <v>302</v>
      </c>
      <c r="C2685" s="18" t="s">
        <v>259</v>
      </c>
      <c r="D2685" s="19" t="s">
        <v>83</v>
      </c>
      <c r="E2685" s="17"/>
      <c r="F2685" s="18">
        <v>0.056</v>
      </c>
      <c r="G2685" s="18">
        <v>239.0</v>
      </c>
      <c r="H2685" s="18">
        <v>0.185</v>
      </c>
      <c r="I2685" s="20">
        <f t="array" ref="I2685:J2685">IFNA(VLOOKUP(A2685,ENERGY!$A$2:$F$2692,{5,6},0),0)</f>
        <v>0</v>
      </c>
      <c r="J2685" s="20">
        <v>0.0</v>
      </c>
      <c r="K2685" s="20">
        <f t="array" ref="K2685:S2685">VLOOKUP(A2685,'HUMAN RESOURCES'!$A$2:$M$2692,{2,3,4,5,6,7,8,9,10},0)</f>
        <v>0.022</v>
      </c>
      <c r="L2685" s="20">
        <v>0.016</v>
      </c>
      <c r="M2685" s="20">
        <v>76.0</v>
      </c>
      <c r="N2685" s="20">
        <v>70.0</v>
      </c>
      <c r="O2685" s="20">
        <v>0.318</v>
      </c>
      <c r="P2685" s="20">
        <v>0.633</v>
      </c>
      <c r="Q2685" s="20">
        <v>0.049</v>
      </c>
      <c r="R2685" s="20">
        <v>2.6261326E7</v>
      </c>
      <c r="S2685" s="20">
        <v>0.885</v>
      </c>
      <c r="T2685" s="20">
        <f t="array" ref="T2685:U2685">VLOOKUP(A2685,TOURISM!$A$2:$F$2692,{3,6},0)</f>
        <v>554000000</v>
      </c>
      <c r="U2685" s="20">
        <v>1.604E9</v>
      </c>
      <c r="V2685" s="20" t="str">
        <f t="array" ref="V2685:AA2685">VLOOKUP(A2685,BUSINESS!$A$2:$J$2692,{4,5,6,7,8,9},0)</f>
        <v/>
      </c>
      <c r="W2685" s="20">
        <v>141.0</v>
      </c>
      <c r="X2685" s="20"/>
      <c r="Y2685" s="20"/>
      <c r="Z2685" s="20">
        <v>0.084</v>
      </c>
      <c r="AA2685" s="20">
        <v>0.321</v>
      </c>
      <c r="AB2685" s="20"/>
      <c r="AC2685" s="20"/>
      <c r="AD2685" s="20"/>
      <c r="AE2685" s="20">
        <f t="shared" si="856"/>
        <v>61.07840861</v>
      </c>
      <c r="AF2685" s="22" t="b">
        <f t="shared" si="4"/>
        <v>0</v>
      </c>
      <c r="AG2685" s="20" t="b">
        <f t="shared" si="5"/>
        <v>0</v>
      </c>
      <c r="AH2685" s="20" t="b">
        <f t="shared" si="6"/>
        <v>0</v>
      </c>
      <c r="AI2685" s="20" t="b">
        <f t="shared" si="7"/>
        <v>0</v>
      </c>
      <c r="AJ2685" s="20"/>
      <c r="AK2685" s="20"/>
      <c r="AL2685" s="20"/>
      <c r="AM2685" s="20"/>
      <c r="AN2685" s="20"/>
      <c r="AO2685" s="20"/>
      <c r="AP2685" s="20"/>
      <c r="AQ2685" s="20"/>
      <c r="AR2685" s="23"/>
      <c r="AS2685" s="23"/>
      <c r="AT2685" s="23"/>
      <c r="AU2685" s="23"/>
      <c r="AV2685" s="23"/>
    </row>
    <row r="2686" ht="15.75" customHeight="1">
      <c r="A2686" s="17" t="str">
        <f t="shared" si="1"/>
        <v>Venezuela-The Americas2005</v>
      </c>
      <c r="B2686" s="17" t="s">
        <v>302</v>
      </c>
      <c r="C2686" s="18" t="s">
        <v>259</v>
      </c>
      <c r="D2686" s="19" t="s">
        <v>84</v>
      </c>
      <c r="E2686" s="17"/>
      <c r="F2686" s="18">
        <v>0.054</v>
      </c>
      <c r="G2686" s="18">
        <v>296.0</v>
      </c>
      <c r="H2686" s="18">
        <v>0.168</v>
      </c>
      <c r="I2686" s="20">
        <f t="array" ref="I2686:J2686">IFNA(VLOOKUP(A2686,ENERGY!$A$2:$F$2692,{5,6},0),0)</f>
        <v>69597</v>
      </c>
      <c r="J2686" s="20">
        <v>186812.0</v>
      </c>
      <c r="K2686" s="20">
        <f t="array" ref="K2686:S2686">VLOOKUP(A2686,'HUMAN RESOURCES'!$A$2:$M$2692,{2,3,4,5,6,7,8,9,10},0)</f>
        <v>0.022</v>
      </c>
      <c r="L2686" s="20">
        <v>0.016</v>
      </c>
      <c r="M2686" s="20">
        <v>76.0</v>
      </c>
      <c r="N2686" s="20">
        <v>70.0</v>
      </c>
      <c r="O2686" s="20">
        <v>0.313</v>
      </c>
      <c r="P2686" s="20">
        <v>0.637</v>
      </c>
      <c r="Q2686" s="20">
        <v>0.05</v>
      </c>
      <c r="R2686" s="20">
        <v>2.6725897E7</v>
      </c>
      <c r="S2686" s="20">
        <v>0.886</v>
      </c>
      <c r="T2686" s="20">
        <f t="array" ref="T2686:U2686">VLOOKUP(A2686,TOURISM!$A$2:$F$2692,{3,6},0)</f>
        <v>722000000</v>
      </c>
      <c r="U2686" s="20">
        <v>1.843E9</v>
      </c>
      <c r="V2686" s="20">
        <f t="array" ref="V2686:AA2686">VLOOKUP(A2686,BUSINESS!$A$2:$J$2692,{4,5,6,7,8,9},0)</f>
        <v>0.502</v>
      </c>
      <c r="W2686" s="20">
        <v>141.0</v>
      </c>
      <c r="X2686" s="20"/>
      <c r="Y2686" s="20">
        <v>864.0</v>
      </c>
      <c r="Z2686" s="20">
        <v>0.126</v>
      </c>
      <c r="AA2686" s="20">
        <v>0.468</v>
      </c>
      <c r="AB2686" s="20"/>
      <c r="AC2686" s="20">
        <f>I2686/R2686</f>
        <v>0.002604103428</v>
      </c>
      <c r="AD2686" s="20">
        <f>J2686/R2686</f>
        <v>0.006989924417</v>
      </c>
      <c r="AE2686" s="20">
        <f t="shared" si="856"/>
        <v>68.95933184</v>
      </c>
      <c r="AF2686" s="22" t="b">
        <f t="shared" si="4"/>
        <v>0</v>
      </c>
      <c r="AG2686" s="20" t="b">
        <f t="shared" si="5"/>
        <v>0</v>
      </c>
      <c r="AH2686" s="20" t="b">
        <f t="shared" si="6"/>
        <v>0</v>
      </c>
      <c r="AI2686" s="20" t="b">
        <f t="shared" si="7"/>
        <v>0</v>
      </c>
      <c r="AJ2686" s="20"/>
      <c r="AK2686" s="20"/>
      <c r="AL2686" s="20"/>
      <c r="AM2686" s="20"/>
      <c r="AN2686" s="20"/>
      <c r="AO2686" s="20"/>
      <c r="AP2686" s="20"/>
      <c r="AQ2686" s="20"/>
      <c r="AR2686" s="23"/>
      <c r="AS2686" s="23"/>
      <c r="AT2686" s="23"/>
      <c r="AU2686" s="23"/>
      <c r="AV2686" s="23"/>
    </row>
    <row r="2687" ht="15.75" customHeight="1">
      <c r="A2687" s="17" t="str">
        <f t="shared" si="1"/>
        <v>Venezuela-The Americas2006</v>
      </c>
      <c r="B2687" s="17" t="s">
        <v>302</v>
      </c>
      <c r="C2687" s="18" t="s">
        <v>259</v>
      </c>
      <c r="D2687" s="19" t="s">
        <v>85</v>
      </c>
      <c r="E2687" s="17"/>
      <c r="F2687" s="18">
        <v>0.057</v>
      </c>
      <c r="G2687" s="18">
        <v>387.0</v>
      </c>
      <c r="H2687" s="18">
        <v>0.155</v>
      </c>
      <c r="I2687" s="20">
        <f t="array" ref="I2687:J2687">IFNA(VLOOKUP(A2687,ENERGY!$A$2:$F$2692,{5,6},0),0)</f>
        <v>0</v>
      </c>
      <c r="J2687" s="20">
        <v>0.0</v>
      </c>
      <c r="K2687" s="20">
        <f t="array" ref="K2687:S2687">VLOOKUP(A2687,'HUMAN RESOURCES'!$A$2:$M$2692,{2,3,4,5,6,7,8,9,10},0)</f>
        <v>0.022</v>
      </c>
      <c r="L2687" s="20">
        <v>0.015</v>
      </c>
      <c r="M2687" s="20">
        <v>76.0</v>
      </c>
      <c r="N2687" s="20">
        <v>71.0</v>
      </c>
      <c r="O2687" s="20">
        <v>0.309</v>
      </c>
      <c r="P2687" s="20">
        <v>0.64</v>
      </c>
      <c r="Q2687" s="20">
        <v>0.051</v>
      </c>
      <c r="R2687" s="20">
        <v>2.7190882E7</v>
      </c>
      <c r="S2687" s="20">
        <v>0.886</v>
      </c>
      <c r="T2687" s="20">
        <f t="array" ref="T2687:U2687">VLOOKUP(A2687,TOURISM!$A$2:$F$2692,{3,6},0)</f>
        <v>843000000</v>
      </c>
      <c r="U2687" s="20">
        <v>1.807E9</v>
      </c>
      <c r="V2687" s="20">
        <f t="array" ref="V2687:AA2687">VLOOKUP(A2687,BUSINESS!$A$2:$J$2692,{4,5,6,7,8,9},0)</f>
        <v>0.498</v>
      </c>
      <c r="W2687" s="20">
        <v>141.0</v>
      </c>
      <c r="X2687" s="20"/>
      <c r="Y2687" s="20">
        <v>864.0</v>
      </c>
      <c r="Z2687" s="20">
        <v>0.152</v>
      </c>
      <c r="AA2687" s="20">
        <v>0.691</v>
      </c>
      <c r="AB2687" s="20"/>
      <c r="AC2687" s="20"/>
      <c r="AD2687" s="20"/>
      <c r="AE2687" s="20">
        <f t="shared" si="856"/>
        <v>66.45610098</v>
      </c>
      <c r="AF2687" s="22" t="b">
        <f t="shared" si="4"/>
        <v>0</v>
      </c>
      <c r="AG2687" s="20" t="b">
        <f t="shared" si="5"/>
        <v>0</v>
      </c>
      <c r="AH2687" s="20" t="b">
        <f t="shared" si="6"/>
        <v>0</v>
      </c>
      <c r="AI2687" s="20" t="b">
        <f t="shared" si="7"/>
        <v>0</v>
      </c>
      <c r="AJ2687" s="20"/>
      <c r="AK2687" s="20"/>
      <c r="AL2687" s="20"/>
      <c r="AM2687" s="20"/>
      <c r="AN2687" s="20"/>
      <c r="AO2687" s="20"/>
      <c r="AP2687" s="20"/>
      <c r="AQ2687" s="20"/>
      <c r="AR2687" s="23"/>
      <c r="AS2687" s="23"/>
      <c r="AT2687" s="23"/>
      <c r="AU2687" s="23"/>
      <c r="AV2687" s="23"/>
    </row>
    <row r="2688" ht="15.75" customHeight="1">
      <c r="A2688" s="17" t="str">
        <f t="shared" si="1"/>
        <v>Venezuela-The Americas2007</v>
      </c>
      <c r="B2688" s="17" t="s">
        <v>302</v>
      </c>
      <c r="C2688" s="18" t="s">
        <v>259</v>
      </c>
      <c r="D2688" s="19" t="s">
        <v>86</v>
      </c>
      <c r="E2688" s="17"/>
      <c r="F2688" s="18">
        <v>0.06</v>
      </c>
      <c r="G2688" s="18">
        <v>497.0</v>
      </c>
      <c r="H2688" s="18">
        <v>0.171</v>
      </c>
      <c r="I2688" s="20">
        <f t="array" ref="I2688:J2688">IFNA(VLOOKUP(A2688,ENERGY!$A$2:$F$2692,{5,6},0),0)</f>
        <v>0</v>
      </c>
      <c r="J2688" s="20">
        <v>0.0</v>
      </c>
      <c r="K2688" s="20">
        <f t="array" ref="K2688:S2688">VLOOKUP(A2688,'HUMAN RESOURCES'!$A$2:$M$2692,{2,3,4,5,6,7,8,9,10},0)</f>
        <v>0.022</v>
      </c>
      <c r="L2688" s="20">
        <v>0.015</v>
      </c>
      <c r="M2688" s="20">
        <v>77.0</v>
      </c>
      <c r="N2688" s="20">
        <v>71.0</v>
      </c>
      <c r="O2688" s="20">
        <v>0.305</v>
      </c>
      <c r="P2688" s="20">
        <v>0.643</v>
      </c>
      <c r="Q2688" s="20">
        <v>0.052</v>
      </c>
      <c r="R2688" s="20">
        <v>2.7655937E7</v>
      </c>
      <c r="S2688" s="20">
        <v>0.886</v>
      </c>
      <c r="T2688" s="20">
        <f t="array" ref="T2688:U2688">VLOOKUP(A2688,TOURISM!$A$2:$F$2692,{3,6},0)</f>
        <v>972000000</v>
      </c>
      <c r="U2688" s="20">
        <v>2.249E9</v>
      </c>
      <c r="V2688" s="20">
        <f t="array" ref="V2688:AA2688">VLOOKUP(A2688,BUSINESS!$A$2:$J$2692,{4,5,6,7,8,9},0)</f>
        <v>0.536</v>
      </c>
      <c r="W2688" s="20">
        <v>141.0</v>
      </c>
      <c r="X2688" s="20"/>
      <c r="Y2688" s="20">
        <v>864.0</v>
      </c>
      <c r="Z2688" s="20">
        <v>0.208</v>
      </c>
      <c r="AA2688" s="20">
        <v>0.861</v>
      </c>
      <c r="AB2688" s="20"/>
      <c r="AC2688" s="20"/>
      <c r="AD2688" s="20"/>
      <c r="AE2688" s="20">
        <f t="shared" si="856"/>
        <v>81.32069436</v>
      </c>
      <c r="AF2688" s="22" t="b">
        <f t="shared" si="4"/>
        <v>0</v>
      </c>
      <c r="AG2688" s="20" t="b">
        <f t="shared" si="5"/>
        <v>0</v>
      </c>
      <c r="AH2688" s="20" t="b">
        <f t="shared" si="6"/>
        <v>0</v>
      </c>
      <c r="AI2688" s="20" t="b">
        <f t="shared" si="7"/>
        <v>0</v>
      </c>
      <c r="AJ2688" s="20"/>
      <c r="AK2688" s="20"/>
      <c r="AL2688" s="20"/>
      <c r="AM2688" s="20"/>
      <c r="AN2688" s="20"/>
      <c r="AO2688" s="20"/>
      <c r="AP2688" s="20"/>
      <c r="AQ2688" s="20"/>
      <c r="AR2688" s="23"/>
      <c r="AS2688" s="23"/>
      <c r="AT2688" s="23"/>
      <c r="AU2688" s="23"/>
      <c r="AV2688" s="23"/>
    </row>
    <row r="2689" ht="15.75" customHeight="1">
      <c r="A2689" s="17" t="str">
        <f t="shared" si="1"/>
        <v>Venezuela-The Americas2008</v>
      </c>
      <c r="B2689" s="17" t="s">
        <v>302</v>
      </c>
      <c r="C2689" s="18" t="s">
        <v>259</v>
      </c>
      <c r="D2689" s="19" t="s">
        <v>87</v>
      </c>
      <c r="E2689" s="17"/>
      <c r="F2689" s="18">
        <v>0.056</v>
      </c>
      <c r="G2689" s="18">
        <v>633.0</v>
      </c>
      <c r="H2689" s="18">
        <v>0.224</v>
      </c>
      <c r="I2689" s="20">
        <f t="array" ref="I2689:J2689">IFNA(VLOOKUP(A2689,ENERGY!$A$2:$F$2692,{5,6},0),0)</f>
        <v>56441</v>
      </c>
      <c r="J2689" s="20">
        <v>168268.0</v>
      </c>
      <c r="K2689" s="20">
        <f t="array" ref="K2689:S2689">VLOOKUP(A2689,'HUMAN RESOURCES'!$A$2:$M$2692,{2,3,4,5,6,7,8,9,10},0)</f>
        <v>0.021</v>
      </c>
      <c r="L2689" s="20">
        <v>0.014</v>
      </c>
      <c r="M2689" s="20">
        <v>77.0</v>
      </c>
      <c r="N2689" s="20">
        <v>71.0</v>
      </c>
      <c r="O2689" s="20">
        <v>0.302</v>
      </c>
      <c r="P2689" s="20">
        <v>0.645</v>
      </c>
      <c r="Q2689" s="20">
        <v>0.053</v>
      </c>
      <c r="R2689" s="20">
        <v>2.8120312E7</v>
      </c>
      <c r="S2689" s="20">
        <v>0.887</v>
      </c>
      <c r="T2689" s="20">
        <f t="array" ref="T2689:U2689">VLOOKUP(A2689,TOURISM!$A$2:$F$2692,{3,6},0)</f>
        <v>1097000000</v>
      </c>
      <c r="U2689" s="20">
        <v>2.594E9</v>
      </c>
      <c r="V2689" s="20">
        <f t="array" ref="V2689:AA2689">VLOOKUP(A2689,BUSINESS!$A$2:$J$2692,{4,5,6,7,8,9},0)</f>
        <v>0.556</v>
      </c>
      <c r="W2689" s="20">
        <v>141.0</v>
      </c>
      <c r="X2689" s="20"/>
      <c r="Y2689" s="20">
        <v>864.0</v>
      </c>
      <c r="Z2689" s="20">
        <v>0.259</v>
      </c>
      <c r="AA2689" s="20">
        <v>0.975</v>
      </c>
      <c r="AB2689" s="20"/>
      <c r="AC2689" s="20">
        <f t="shared" ref="AC2689:AC2693" si="863">I2689/R2689</f>
        <v>0.002007125668</v>
      </c>
      <c r="AD2689" s="20">
        <f t="shared" ref="AD2689:AD2693" si="864">J2689/R2689</f>
        <v>0.005983859639</v>
      </c>
      <c r="AE2689" s="20">
        <f t="shared" si="856"/>
        <v>92.24648717</v>
      </c>
      <c r="AF2689" s="22" t="b">
        <f t="shared" si="4"/>
        <v>0</v>
      </c>
      <c r="AG2689" s="20" t="b">
        <f t="shared" si="5"/>
        <v>0</v>
      </c>
      <c r="AH2689" s="20" t="b">
        <f t="shared" si="6"/>
        <v>0</v>
      </c>
      <c r="AI2689" s="20" t="b">
        <f t="shared" si="7"/>
        <v>0</v>
      </c>
      <c r="AJ2689" s="20"/>
      <c r="AK2689" s="20"/>
      <c r="AL2689" s="20"/>
      <c r="AM2689" s="20"/>
      <c r="AN2689" s="20"/>
      <c r="AO2689" s="20"/>
      <c r="AP2689" s="20"/>
      <c r="AQ2689" s="20"/>
      <c r="AR2689" s="23"/>
      <c r="AS2689" s="23"/>
      <c r="AT2689" s="23"/>
      <c r="AU2689" s="23"/>
      <c r="AV2689" s="23"/>
    </row>
    <row r="2690" ht="15.75" customHeight="1">
      <c r="A2690" s="17" t="str">
        <f t="shared" si="1"/>
        <v>Venezuela-The Americas2009</v>
      </c>
      <c r="B2690" s="17" t="s">
        <v>302</v>
      </c>
      <c r="C2690" s="18" t="s">
        <v>259</v>
      </c>
      <c r="D2690" s="19" t="s">
        <v>88</v>
      </c>
      <c r="E2690" s="17"/>
      <c r="F2690" s="18">
        <v>0.058</v>
      </c>
      <c r="G2690" s="18">
        <v>665.0</v>
      </c>
      <c r="H2690" s="18">
        <v>0.199</v>
      </c>
      <c r="I2690" s="20">
        <f t="array" ref="I2690:J2690">IFNA(VLOOKUP(A2690,ENERGY!$A$2:$F$2692,{5,6},0),0)</f>
        <v>62934</v>
      </c>
      <c r="J2690" s="20">
        <v>175785.0</v>
      </c>
      <c r="K2690" s="20">
        <f t="array" ref="K2690:S2690">VLOOKUP(A2690,'HUMAN RESOURCES'!$A$2:$M$2692,{2,3,4,5,6,7,8,9,10},0)</f>
        <v>0.021</v>
      </c>
      <c r="L2690" s="20">
        <v>0.014</v>
      </c>
      <c r="M2690" s="20">
        <v>77.0</v>
      </c>
      <c r="N2690" s="20">
        <v>71.0</v>
      </c>
      <c r="O2690" s="20">
        <v>0.298</v>
      </c>
      <c r="P2690" s="20">
        <v>0.647</v>
      </c>
      <c r="Q2690" s="20">
        <v>0.055</v>
      </c>
      <c r="R2690" s="20">
        <v>2.858304E7</v>
      </c>
      <c r="S2690" s="20">
        <v>0.887</v>
      </c>
      <c r="T2690" s="20">
        <f t="array" ref="T2690:U2690">VLOOKUP(A2690,TOURISM!$A$2:$F$2692,{3,6},0)</f>
        <v>1055000000</v>
      </c>
      <c r="U2690" s="20">
        <v>2.275E9</v>
      </c>
      <c r="V2690" s="20">
        <f t="array" ref="V2690:AA2690">VLOOKUP(A2690,BUSINESS!$A$2:$J$2692,{4,5,6,7,8,9},0)</f>
        <v>0.604</v>
      </c>
      <c r="W2690" s="20">
        <v>141.0</v>
      </c>
      <c r="X2690" s="20"/>
      <c r="Y2690" s="20">
        <v>864.0</v>
      </c>
      <c r="Z2690" s="20">
        <v>0.327</v>
      </c>
      <c r="AA2690" s="20">
        <v>0.984</v>
      </c>
      <c r="AB2690" s="20"/>
      <c r="AC2690" s="20">
        <f t="shared" si="863"/>
        <v>0.00220179519</v>
      </c>
      <c r="AD2690" s="20">
        <f t="shared" si="864"/>
        <v>0.00614997565</v>
      </c>
      <c r="AE2690" s="20">
        <f t="shared" si="856"/>
        <v>79.59265355</v>
      </c>
      <c r="AF2690" s="22" t="b">
        <f t="shared" si="4"/>
        <v>0</v>
      </c>
      <c r="AG2690" s="20" t="b">
        <f t="shared" si="5"/>
        <v>0</v>
      </c>
      <c r="AH2690" s="20" t="b">
        <f t="shared" si="6"/>
        <v>0</v>
      </c>
      <c r="AI2690" s="20" t="b">
        <f t="shared" si="7"/>
        <v>0</v>
      </c>
      <c r="AJ2690" s="20"/>
      <c r="AK2690" s="20"/>
      <c r="AL2690" s="20"/>
      <c r="AM2690" s="20"/>
      <c r="AN2690" s="20"/>
      <c r="AO2690" s="20"/>
      <c r="AP2690" s="20"/>
      <c r="AQ2690" s="20"/>
      <c r="AR2690" s="23"/>
      <c r="AS2690" s="23"/>
      <c r="AT2690" s="23"/>
      <c r="AU2690" s="23"/>
      <c r="AV2690" s="23"/>
    </row>
    <row r="2691" ht="15.75" customHeight="1">
      <c r="A2691" s="17" t="str">
        <f t="shared" si="1"/>
        <v>Venezuela-The Americas2010</v>
      </c>
      <c r="B2691" s="17" t="s">
        <v>302</v>
      </c>
      <c r="C2691" s="18" t="s">
        <v>259</v>
      </c>
      <c r="D2691" s="19" t="s">
        <v>89</v>
      </c>
      <c r="E2691" s="17"/>
      <c r="F2691" s="18">
        <v>0.047</v>
      </c>
      <c r="G2691" s="18">
        <v>639.0</v>
      </c>
      <c r="H2691" s="18">
        <v>0.183</v>
      </c>
      <c r="I2691" s="20">
        <f t="array" ref="I2691:J2691">IFNA(VLOOKUP(A2691,ENERGY!$A$2:$F$2692,{5,6},0),0)</f>
        <v>57515</v>
      </c>
      <c r="J2691" s="20">
        <v>193262.0</v>
      </c>
      <c r="K2691" s="20">
        <f t="array" ref="K2691:S2691">VLOOKUP(A2691,'HUMAN RESOURCES'!$A$2:$M$2692,{2,3,4,5,6,7,8,9,10},0)</f>
        <v>0.021</v>
      </c>
      <c r="L2691" s="20">
        <v>0.014</v>
      </c>
      <c r="M2691" s="20">
        <v>77.0</v>
      </c>
      <c r="N2691" s="20">
        <v>71.0</v>
      </c>
      <c r="O2691" s="20">
        <v>0.295</v>
      </c>
      <c r="P2691" s="20">
        <v>0.649</v>
      </c>
      <c r="Q2691" s="20">
        <v>0.056</v>
      </c>
      <c r="R2691" s="20">
        <v>2.9043283E7</v>
      </c>
      <c r="S2691" s="20">
        <v>0.888</v>
      </c>
      <c r="T2691" s="20">
        <f t="array" ref="T2691:U2691">VLOOKUP(A2691,TOURISM!$A$2:$F$2692,{3,6},0)</f>
        <v>794000000</v>
      </c>
      <c r="U2691" s="20">
        <v>2.238E9</v>
      </c>
      <c r="V2691" s="20">
        <f t="array" ref="V2691:AA2691">VLOOKUP(A2691,BUSINESS!$A$2:$J$2692,{4,5,6,7,8,9},0)</f>
        <v>0.519</v>
      </c>
      <c r="W2691" s="20">
        <v>141.0</v>
      </c>
      <c r="X2691" s="20"/>
      <c r="Y2691" s="20">
        <v>864.0</v>
      </c>
      <c r="Z2691" s="20">
        <v>0.374</v>
      </c>
      <c r="AA2691" s="20">
        <v>0.96</v>
      </c>
      <c r="AB2691" s="20"/>
      <c r="AC2691" s="20">
        <f t="shared" si="863"/>
        <v>0.0019803202</v>
      </c>
      <c r="AD2691" s="20">
        <f t="shared" si="864"/>
        <v>0.006654275276</v>
      </c>
      <c r="AE2691" s="20">
        <f t="shared" si="856"/>
        <v>77.05740429</v>
      </c>
      <c r="AF2691" s="22" t="b">
        <f t="shared" si="4"/>
        <v>0</v>
      </c>
      <c r="AG2691" s="20" t="b">
        <f t="shared" si="5"/>
        <v>0</v>
      </c>
      <c r="AH2691" s="20" t="b">
        <f t="shared" si="6"/>
        <v>0</v>
      </c>
      <c r="AI2691" s="20" t="b">
        <f t="shared" si="7"/>
        <v>0</v>
      </c>
      <c r="AJ2691" s="20"/>
      <c r="AK2691" s="20"/>
      <c r="AL2691" s="20"/>
      <c r="AM2691" s="20"/>
      <c r="AN2691" s="20"/>
      <c r="AO2691" s="20"/>
      <c r="AP2691" s="20"/>
      <c r="AQ2691" s="20"/>
      <c r="AR2691" s="23"/>
      <c r="AS2691" s="23"/>
      <c r="AT2691" s="23"/>
      <c r="AU2691" s="23"/>
      <c r="AV2691" s="23"/>
    </row>
    <row r="2692" ht="15.75" customHeight="1">
      <c r="A2692" s="17" t="str">
        <f t="shared" si="1"/>
        <v>Venezuela-The Americas2011</v>
      </c>
      <c r="B2692" s="17" t="s">
        <v>302</v>
      </c>
      <c r="C2692" s="18" t="s">
        <v>259</v>
      </c>
      <c r="D2692" s="19" t="s">
        <v>90</v>
      </c>
      <c r="E2692" s="17"/>
      <c r="F2692" s="18">
        <v>0.045</v>
      </c>
      <c r="G2692" s="18">
        <v>487.0</v>
      </c>
      <c r="H2692" s="18">
        <v>0.172</v>
      </c>
      <c r="I2692" s="20">
        <f t="array" ref="I2692:J2692">IFNA(VLOOKUP(A2692,ENERGY!$A$2:$F$2692,{5,6},0),0)</f>
        <v>66558</v>
      </c>
      <c r="J2692" s="20">
        <v>181630.0</v>
      </c>
      <c r="K2692" s="20">
        <f t="array" ref="K2692:S2692">VLOOKUP(A2692,'HUMAN RESOURCES'!$A$2:$M$2692,{2,3,4,5,6,7,8,9,10},0)</f>
        <v>0.02</v>
      </c>
      <c r="L2692" s="20">
        <v>0.014</v>
      </c>
      <c r="M2692" s="20">
        <v>77.0</v>
      </c>
      <c r="N2692" s="20">
        <v>71.0</v>
      </c>
      <c r="O2692" s="20">
        <v>0.291</v>
      </c>
      <c r="P2692" s="20">
        <v>0.651</v>
      </c>
      <c r="Q2692" s="20">
        <v>0.058</v>
      </c>
      <c r="R2692" s="20">
        <v>2.9500625E7</v>
      </c>
      <c r="S2692" s="20">
        <v>0.888</v>
      </c>
      <c r="T2692" s="20">
        <f t="array" ref="T2692:U2692">VLOOKUP(A2692,TOURISM!$A$2:$F$2692,{3,6},0)</f>
        <v>805000000</v>
      </c>
      <c r="U2692" s="20">
        <v>2.922E9</v>
      </c>
      <c r="V2692" s="20">
        <f t="array" ref="V2692:AA2692">VLOOKUP(A2692,BUSINESS!$A$2:$J$2692,{4,5,6,7,8,9},0)</f>
        <v>0.628</v>
      </c>
      <c r="W2692" s="20">
        <v>141.0</v>
      </c>
      <c r="X2692" s="20"/>
      <c r="Y2692" s="20">
        <v>864.0</v>
      </c>
      <c r="Z2692" s="20">
        <v>0.402</v>
      </c>
      <c r="AA2692" s="20">
        <v>0.976</v>
      </c>
      <c r="AB2692" s="20"/>
      <c r="AC2692" s="20">
        <f t="shared" si="863"/>
        <v>0.00225615559</v>
      </c>
      <c r="AD2692" s="20">
        <f t="shared" si="864"/>
        <v>0.006156818711</v>
      </c>
      <c r="AE2692" s="20">
        <f t="shared" si="856"/>
        <v>99.04874897</v>
      </c>
      <c r="AF2692" s="22" t="b">
        <f t="shared" si="4"/>
        <v>0</v>
      </c>
      <c r="AG2692" s="20" t="b">
        <f t="shared" si="5"/>
        <v>0</v>
      </c>
      <c r="AH2692" s="20" t="b">
        <f t="shared" si="6"/>
        <v>0</v>
      </c>
      <c r="AI2692" s="20" t="b">
        <f t="shared" si="7"/>
        <v>0</v>
      </c>
      <c r="AJ2692" s="20"/>
      <c r="AK2692" s="20"/>
      <c r="AL2692" s="20"/>
      <c r="AM2692" s="20"/>
      <c r="AN2692" s="20"/>
      <c r="AO2692" s="20"/>
      <c r="AP2692" s="20"/>
      <c r="AQ2692" s="20"/>
      <c r="AR2692" s="23"/>
      <c r="AS2692" s="23"/>
      <c r="AT2692" s="23"/>
      <c r="AU2692" s="23"/>
      <c r="AV2692" s="23"/>
    </row>
    <row r="2693" ht="15.75" customHeight="1">
      <c r="A2693" s="17" t="str">
        <f t="shared" si="1"/>
        <v>Venezuela-The Americas2012</v>
      </c>
      <c r="B2693" s="17" t="s">
        <v>302</v>
      </c>
      <c r="C2693" s="18" t="s">
        <v>259</v>
      </c>
      <c r="D2693" s="19" t="s">
        <v>91</v>
      </c>
      <c r="E2693" s="17"/>
      <c r="F2693" s="18">
        <v>0.046</v>
      </c>
      <c r="G2693" s="18">
        <v>593.0</v>
      </c>
      <c r="H2693" s="18">
        <v>0.164</v>
      </c>
      <c r="I2693" s="20">
        <f t="array" ref="I2693:J2693">IFNA(VLOOKUP(A2693,ENERGY!$A$2:$F$2692,{5,6},0),0)</f>
        <v>52881</v>
      </c>
      <c r="J2693" s="20">
        <v>192103.0</v>
      </c>
      <c r="K2693" s="20">
        <f t="array" ref="K2693:S2693">VLOOKUP(A2693,'HUMAN RESOURCES'!$A$2:$M$2692,{2,3,4,5,6,7,8,9,10},0)</f>
        <v>0.02</v>
      </c>
      <c r="L2693" s="20">
        <v>0.013</v>
      </c>
      <c r="M2693" s="20">
        <v>78.0</v>
      </c>
      <c r="N2693" s="20">
        <v>72.0</v>
      </c>
      <c r="O2693" s="20">
        <v>0.288</v>
      </c>
      <c r="P2693" s="20">
        <v>0.652</v>
      </c>
      <c r="Q2693" s="20">
        <v>0.06</v>
      </c>
      <c r="R2693" s="20">
        <v>2.9954782E7</v>
      </c>
      <c r="S2693" s="20">
        <v>0.889</v>
      </c>
      <c r="T2693" s="20">
        <f t="array" ref="T2693:U2693">VLOOKUP(A2693,TOURISM!$A$2:$F$2692,{3,6},0)</f>
        <v>904000000</v>
      </c>
      <c r="U2693" s="20">
        <v>3.202E9</v>
      </c>
      <c r="V2693" s="20">
        <f t="array" ref="V2693:AA2693">VLOOKUP(A2693,BUSINESS!$A$2:$J$2692,{4,5,6,7,8,9},0)</f>
        <v>0.619</v>
      </c>
      <c r="W2693" s="20">
        <v>144.0</v>
      </c>
      <c r="X2693" s="20">
        <v>180.0</v>
      </c>
      <c r="Y2693" s="20">
        <v>792.0</v>
      </c>
      <c r="Z2693" s="20">
        <v>0.491</v>
      </c>
      <c r="AA2693" s="20">
        <v>1.021</v>
      </c>
      <c r="AB2693" s="20"/>
      <c r="AC2693" s="20">
        <f t="shared" si="863"/>
        <v>0.00176536087</v>
      </c>
      <c r="AD2693" s="20">
        <f t="shared" si="864"/>
        <v>0.006413099585</v>
      </c>
      <c r="AE2693" s="20">
        <f t="shared" si="856"/>
        <v>106.8944518</v>
      </c>
      <c r="AF2693" s="22" t="b">
        <f t="shared" si="4"/>
        <v>0</v>
      </c>
      <c r="AG2693" s="20" t="b">
        <f t="shared" si="5"/>
        <v>0</v>
      </c>
      <c r="AH2693" s="20" t="b">
        <f t="shared" si="6"/>
        <v>0</v>
      </c>
      <c r="AI2693" s="20" t="b">
        <f t="shared" si="7"/>
        <v>0</v>
      </c>
      <c r="AJ2693" s="20"/>
      <c r="AK2693" s="20"/>
      <c r="AL2693" s="20"/>
      <c r="AM2693" s="20"/>
      <c r="AN2693" s="20"/>
      <c r="AO2693" s="20"/>
      <c r="AP2693" s="20"/>
      <c r="AQ2693" s="20"/>
      <c r="AR2693" s="23"/>
      <c r="AS2693" s="23"/>
      <c r="AT2693" s="23"/>
      <c r="AU2693" s="23"/>
      <c r="AV2693" s="23"/>
    </row>
  </sheetData>
  <mergeCells count="1">
    <mergeCell ref="AF1:AI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4.75"/>
    <col customWidth="1" min="3" max="4" width="12.63"/>
    <col customWidth="1" min="5" max="5" width="19.13"/>
    <col customWidth="1" min="6" max="6" width="17.38"/>
    <col customWidth="1" min="7" max="7" width="24.5"/>
    <col customWidth="1" min="8" max="8" width="15.75"/>
    <col customWidth="1" min="20" max="20" width="13.5"/>
    <col customWidth="1" min="21" max="21" width="14.88"/>
    <col customWidth="1" min="26" max="26" width="12.0"/>
    <col customWidth="1" min="27" max="27" width="16.38"/>
  </cols>
  <sheetData>
    <row r="1" ht="15.75" customHeight="1">
      <c r="A1" s="25" t="s">
        <v>3</v>
      </c>
      <c r="B1" s="25" t="s">
        <v>10</v>
      </c>
      <c r="C1" s="26" t="s">
        <v>12</v>
      </c>
      <c r="D1" s="26" t="s">
        <v>14</v>
      </c>
      <c r="E1" s="25" t="s">
        <v>5</v>
      </c>
      <c r="F1" s="26" t="s">
        <v>60</v>
      </c>
      <c r="G1" s="26" t="s">
        <v>4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 ht="15.75" hidden="1" customHeight="1">
      <c r="A2" s="28"/>
      <c r="B2" s="28"/>
      <c r="C2" s="29"/>
      <c r="D2" s="30"/>
      <c r="E2" s="28" t="s">
        <v>144</v>
      </c>
      <c r="F2" s="31" t="s">
        <v>76</v>
      </c>
      <c r="G2" s="32" t="s">
        <v>145</v>
      </c>
      <c r="H2" s="27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ht="15.75" hidden="1" customHeight="1">
      <c r="A3" s="33">
        <v>2.461666315E9</v>
      </c>
      <c r="B3" s="28"/>
      <c r="C3" s="29"/>
      <c r="D3" s="30"/>
      <c r="E3" s="28" t="s">
        <v>144</v>
      </c>
      <c r="F3" s="31" t="s">
        <v>77</v>
      </c>
      <c r="G3" s="32" t="s">
        <v>145</v>
      </c>
      <c r="H3" s="27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ht="15.75" hidden="1" customHeight="1">
      <c r="A4" s="33">
        <v>4.128818043E9</v>
      </c>
      <c r="B4" s="33">
        <v>0.089</v>
      </c>
      <c r="C4" s="34">
        <v>14.0</v>
      </c>
      <c r="D4" s="30"/>
      <c r="E4" s="28" t="s">
        <v>144</v>
      </c>
      <c r="F4" s="31" t="s">
        <v>79</v>
      </c>
      <c r="G4" s="32" t="s">
        <v>145</v>
      </c>
      <c r="H4" s="27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ht="15.75" hidden="1" customHeight="1">
      <c r="A5" s="33">
        <v>4.583648922E9</v>
      </c>
      <c r="B5" s="33">
        <v>0.1</v>
      </c>
      <c r="C5" s="34">
        <v>18.0</v>
      </c>
      <c r="D5" s="30"/>
      <c r="E5" s="28" t="s">
        <v>144</v>
      </c>
      <c r="F5" s="31" t="s">
        <v>81</v>
      </c>
      <c r="G5" s="32" t="s">
        <v>145</v>
      </c>
      <c r="H5" s="27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ht="15.75" hidden="1" customHeight="1">
      <c r="A6" s="33">
        <v>5.285461999E9</v>
      </c>
      <c r="B6" s="33">
        <v>0.098</v>
      </c>
      <c r="C6" s="34">
        <v>19.0</v>
      </c>
      <c r="D6" s="30"/>
      <c r="E6" s="28" t="s">
        <v>144</v>
      </c>
      <c r="F6" s="31" t="s">
        <v>83</v>
      </c>
      <c r="G6" s="32" t="s">
        <v>145</v>
      </c>
      <c r="H6" s="27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ht="15.75" hidden="1" customHeight="1">
      <c r="A7" s="33">
        <v>6.275076016E9</v>
      </c>
      <c r="B7" s="33">
        <v>0.092</v>
      </c>
      <c r="C7" s="34">
        <v>21.0</v>
      </c>
      <c r="D7" s="30"/>
      <c r="E7" s="28" t="s">
        <v>144</v>
      </c>
      <c r="F7" s="31" t="s">
        <v>84</v>
      </c>
      <c r="G7" s="32" t="s">
        <v>145</v>
      </c>
      <c r="H7" s="27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ht="15.75" hidden="1" customHeight="1">
      <c r="A8" s="33">
        <v>7.057597615E9</v>
      </c>
      <c r="B8" s="33">
        <v>0.091</v>
      </c>
      <c r="C8" s="34">
        <v>23.0</v>
      </c>
      <c r="D8" s="31">
        <v>0.18</v>
      </c>
      <c r="E8" s="28" t="s">
        <v>144</v>
      </c>
      <c r="F8" s="31" t="s">
        <v>85</v>
      </c>
      <c r="G8" s="32" t="s">
        <v>145</v>
      </c>
      <c r="H8" s="27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ht="15.75" hidden="1" customHeight="1">
      <c r="A9" s="33">
        <v>9.843851009E9</v>
      </c>
      <c r="B9" s="33">
        <v>0.1</v>
      </c>
      <c r="C9" s="34">
        <v>30.0</v>
      </c>
      <c r="D9" s="31">
        <v>0.181</v>
      </c>
      <c r="E9" s="28" t="s">
        <v>144</v>
      </c>
      <c r="F9" s="31" t="s">
        <v>86</v>
      </c>
      <c r="G9" s="32" t="s">
        <v>145</v>
      </c>
      <c r="H9" s="27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ht="15.75" hidden="1" customHeight="1">
      <c r="A10" s="33">
        <v>1.0190534636E10</v>
      </c>
      <c r="B10" s="33">
        <v>0.097</v>
      </c>
      <c r="C10" s="34">
        <v>35.0</v>
      </c>
      <c r="D10" s="31">
        <v>0.149</v>
      </c>
      <c r="E10" s="28" t="s">
        <v>144</v>
      </c>
      <c r="F10" s="31" t="s">
        <v>87</v>
      </c>
      <c r="G10" s="32" t="s">
        <v>145</v>
      </c>
      <c r="H10" s="27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ht="15.75" hidden="1" customHeight="1">
      <c r="A11" s="33">
        <v>1.2486950469E10</v>
      </c>
      <c r="B11" s="33">
        <v>0.087</v>
      </c>
      <c r="C11" s="34">
        <v>35.0</v>
      </c>
      <c r="D11" s="31">
        <v>0.15</v>
      </c>
      <c r="E11" s="28" t="s">
        <v>144</v>
      </c>
      <c r="F11" s="31" t="s">
        <v>88</v>
      </c>
      <c r="G11" s="32" t="s">
        <v>145</v>
      </c>
      <c r="H11" s="27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ht="15.75" hidden="1" customHeight="1">
      <c r="A12" s="33">
        <v>1.5936784436E10</v>
      </c>
      <c r="B12" s="33">
        <v>0.087</v>
      </c>
      <c r="C12" s="34">
        <v>43.0</v>
      </c>
      <c r="D12" s="31">
        <v>0.157</v>
      </c>
      <c r="E12" s="28" t="s">
        <v>144</v>
      </c>
      <c r="F12" s="31" t="s">
        <v>89</v>
      </c>
      <c r="G12" s="32" t="s">
        <v>145</v>
      </c>
      <c r="H12" s="27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ht="15.75" hidden="1" customHeight="1">
      <c r="A13" s="33">
        <v>1.7870159082E10</v>
      </c>
      <c r="B13" s="33">
        <v>0.084</v>
      </c>
      <c r="C13" s="34">
        <v>48.0</v>
      </c>
      <c r="D13" s="31">
        <v>0.151</v>
      </c>
      <c r="E13" s="28" t="s">
        <v>144</v>
      </c>
      <c r="F13" s="31" t="s">
        <v>90</v>
      </c>
      <c r="G13" s="32" t="s">
        <v>145</v>
      </c>
      <c r="H13" s="27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ht="15.75" hidden="1" customHeight="1">
      <c r="A14" s="33">
        <v>2.0506795254E10</v>
      </c>
      <c r="B14" s="33">
        <v>0.086</v>
      </c>
      <c r="C14" s="34">
        <v>51.0</v>
      </c>
      <c r="D14" s="31">
        <v>0.15</v>
      </c>
      <c r="E14" s="28" t="s">
        <v>144</v>
      </c>
      <c r="F14" s="31" t="s">
        <v>91</v>
      </c>
      <c r="G14" s="32" t="s">
        <v>145</v>
      </c>
      <c r="H14" s="27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ht="15.75" hidden="1" customHeight="1">
      <c r="A15" s="33">
        <v>3.686649387E9</v>
      </c>
      <c r="B15" s="33">
        <v>0.064</v>
      </c>
      <c r="C15" s="34">
        <v>70.0</v>
      </c>
      <c r="D15" s="31">
        <v>0.221</v>
      </c>
      <c r="E15" s="28" t="s">
        <v>179</v>
      </c>
      <c r="F15" s="31" t="s">
        <v>76</v>
      </c>
      <c r="G15" s="32" t="s">
        <v>180</v>
      </c>
      <c r="H15" s="27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ht="15.75" hidden="1" customHeight="1">
      <c r="A16" s="33">
        <v>4.091020249E9</v>
      </c>
      <c r="B16" s="33">
        <v>0.06</v>
      </c>
      <c r="C16" s="34">
        <v>75.0</v>
      </c>
      <c r="D16" s="31">
        <v>0.197</v>
      </c>
      <c r="E16" s="28" t="s">
        <v>179</v>
      </c>
      <c r="F16" s="31" t="s">
        <v>77</v>
      </c>
      <c r="G16" s="32" t="s">
        <v>180</v>
      </c>
      <c r="H16" s="27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ht="15.75" hidden="1" customHeight="1">
      <c r="A17" s="33">
        <v>4.449373456E9</v>
      </c>
      <c r="B17" s="33">
        <v>0.065</v>
      </c>
      <c r="C17" s="34">
        <v>89.0</v>
      </c>
      <c r="D17" s="31">
        <v>0.153</v>
      </c>
      <c r="E17" s="28" t="s">
        <v>179</v>
      </c>
      <c r="F17" s="31" t="s">
        <v>79</v>
      </c>
      <c r="G17" s="32" t="s">
        <v>180</v>
      </c>
      <c r="H17" s="27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ht="15.75" hidden="1" customHeight="1">
      <c r="A18" s="33">
        <v>5.652325082E9</v>
      </c>
      <c r="B18" s="33">
        <v>0.062</v>
      </c>
      <c r="C18" s="34">
        <v>108.0</v>
      </c>
      <c r="D18" s="31">
        <v>0.143</v>
      </c>
      <c r="E18" s="28" t="s">
        <v>179</v>
      </c>
      <c r="F18" s="31" t="s">
        <v>81</v>
      </c>
      <c r="G18" s="32" t="s">
        <v>180</v>
      </c>
      <c r="H18" s="27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ht="15.75" hidden="1" customHeight="1">
      <c r="A19" s="33">
        <v>7.46444695E9</v>
      </c>
      <c r="B19" s="33">
        <v>0.065</v>
      </c>
      <c r="C19" s="34">
        <v>148.0</v>
      </c>
      <c r="D19" s="31">
        <v>0.118</v>
      </c>
      <c r="E19" s="28" t="s">
        <v>179</v>
      </c>
      <c r="F19" s="31" t="s">
        <v>83</v>
      </c>
      <c r="G19" s="32" t="s">
        <v>180</v>
      </c>
      <c r="H19" s="27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ht="15.75" hidden="1" customHeight="1">
      <c r="A20" s="33">
        <v>8.37648374E9</v>
      </c>
      <c r="B20" s="33">
        <v>0.063</v>
      </c>
      <c r="C20" s="34">
        <v>160.0</v>
      </c>
      <c r="D20" s="31">
        <v>0.131</v>
      </c>
      <c r="E20" s="28" t="s">
        <v>179</v>
      </c>
      <c r="F20" s="31" t="s">
        <v>84</v>
      </c>
      <c r="G20" s="32" t="s">
        <v>180</v>
      </c>
      <c r="H20" s="27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ht="15.75" hidden="1" customHeight="1">
      <c r="A21" s="33">
        <v>9.132562332E9</v>
      </c>
      <c r="B21" s="33">
        <v>0.06</v>
      </c>
      <c r="C21" s="34">
        <v>168.0</v>
      </c>
      <c r="D21" s="31">
        <v>0.129</v>
      </c>
      <c r="E21" s="28" t="s">
        <v>179</v>
      </c>
      <c r="F21" s="31" t="s">
        <v>85</v>
      </c>
      <c r="G21" s="32" t="s">
        <v>180</v>
      </c>
      <c r="H21" s="27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ht="15.75" hidden="1" customHeight="1">
      <c r="A22" s="33">
        <v>1.0701011856E10</v>
      </c>
      <c r="B22" s="33">
        <v>0.064</v>
      </c>
      <c r="C22" s="34">
        <v>218.0</v>
      </c>
      <c r="D22" s="31">
        <v>0.141</v>
      </c>
      <c r="E22" s="28" t="s">
        <v>179</v>
      </c>
      <c r="F22" s="31" t="s">
        <v>86</v>
      </c>
      <c r="G22" s="32" t="s">
        <v>180</v>
      </c>
      <c r="H22" s="27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ht="15.75" hidden="1" customHeight="1">
      <c r="A23" s="33">
        <v>1.2881352688E10</v>
      </c>
      <c r="B23" s="33">
        <v>0.061</v>
      </c>
      <c r="C23" s="34">
        <v>251.0</v>
      </c>
      <c r="D23" s="31">
        <v>0.13</v>
      </c>
      <c r="E23" s="28" t="s">
        <v>179</v>
      </c>
      <c r="F23" s="31" t="s">
        <v>87</v>
      </c>
      <c r="G23" s="32" t="s">
        <v>180</v>
      </c>
      <c r="H23" s="27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ht="15.75" hidden="1" customHeight="1">
      <c r="A24" s="33">
        <v>1.2044212904E10</v>
      </c>
      <c r="B24" s="33">
        <v>0.06</v>
      </c>
      <c r="C24" s="34">
        <v>230.0</v>
      </c>
      <c r="D24" s="31">
        <v>0.127</v>
      </c>
      <c r="E24" s="28" t="s">
        <v>179</v>
      </c>
      <c r="F24" s="31" t="s">
        <v>88</v>
      </c>
      <c r="G24" s="32" t="s">
        <v>180</v>
      </c>
      <c r="H24" s="27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ht="15.75" hidden="1" customHeight="1">
      <c r="A25" s="33">
        <v>1.1926953259E10</v>
      </c>
      <c r="B25" s="33">
        <v>0.055</v>
      </c>
      <c r="C25" s="34">
        <v>207.0</v>
      </c>
      <c r="D25" s="31">
        <v>0.128</v>
      </c>
      <c r="E25" s="28" t="s">
        <v>179</v>
      </c>
      <c r="F25" s="31" t="s">
        <v>89</v>
      </c>
      <c r="G25" s="32" t="s">
        <v>180</v>
      </c>
      <c r="H25" s="27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ht="15.75" hidden="1" customHeight="1">
      <c r="A26" s="33">
        <v>1.2890867763E10</v>
      </c>
      <c r="B26" s="33">
        <v>0.06</v>
      </c>
      <c r="C26" s="34">
        <v>243.0</v>
      </c>
      <c r="D26" s="31">
        <v>0.124</v>
      </c>
      <c r="E26" s="28" t="s">
        <v>179</v>
      </c>
      <c r="F26" s="31" t="s">
        <v>90</v>
      </c>
      <c r="G26" s="32" t="s">
        <v>180</v>
      </c>
      <c r="H26" s="27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ht="15.75" hidden="1" customHeight="1">
      <c r="A27" s="33">
        <v>1.2344532541E10</v>
      </c>
      <c r="B27" s="33">
        <v>0.06</v>
      </c>
      <c r="C27" s="34">
        <v>228.0</v>
      </c>
      <c r="D27" s="31">
        <v>0.109</v>
      </c>
      <c r="E27" s="28" t="s">
        <v>179</v>
      </c>
      <c r="F27" s="31" t="s">
        <v>91</v>
      </c>
      <c r="G27" s="32" t="s">
        <v>180</v>
      </c>
      <c r="H27" s="27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ht="15.75" customHeight="1">
      <c r="A28" s="33">
        <v>5.4790058957E10</v>
      </c>
      <c r="B28" s="33">
        <v>0.035</v>
      </c>
      <c r="C28" s="34">
        <v>60.0</v>
      </c>
      <c r="D28" s="31">
        <v>0.1</v>
      </c>
      <c r="E28" s="28" t="s">
        <v>74</v>
      </c>
      <c r="F28" s="31" t="s">
        <v>76</v>
      </c>
      <c r="G28" s="32" t="s">
        <v>75</v>
      </c>
      <c r="H28" s="27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ht="15.75" customHeight="1">
      <c r="A29" s="33">
        <v>5.4744716706E10</v>
      </c>
      <c r="B29" s="33">
        <v>0.038</v>
      </c>
      <c r="C29" s="34">
        <v>65.0</v>
      </c>
      <c r="D29" s="31">
        <v>0.095</v>
      </c>
      <c r="E29" s="28" t="s">
        <v>74</v>
      </c>
      <c r="F29" s="31" t="s">
        <v>77</v>
      </c>
      <c r="G29" s="32" t="s">
        <v>75</v>
      </c>
      <c r="H29" s="27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ht="15.75" customHeight="1">
      <c r="A30" s="33">
        <v>5.6760288962E10</v>
      </c>
      <c r="B30" s="33">
        <v>0.037</v>
      </c>
      <c r="C30" s="34">
        <v>65.0</v>
      </c>
      <c r="D30" s="31">
        <v>0.086</v>
      </c>
      <c r="E30" s="28" t="s">
        <v>74</v>
      </c>
      <c r="F30" s="31" t="s">
        <v>79</v>
      </c>
      <c r="G30" s="32" t="s">
        <v>75</v>
      </c>
      <c r="H30" s="27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ht="15.75" customHeight="1">
      <c r="A31" s="33">
        <v>6.7863832648E10</v>
      </c>
      <c r="B31" s="33">
        <v>0.036</v>
      </c>
      <c r="C31" s="34">
        <v>74.0</v>
      </c>
      <c r="D31" s="31">
        <v>0.081</v>
      </c>
      <c r="E31" s="28" t="s">
        <v>74</v>
      </c>
      <c r="F31" s="31" t="s">
        <v>81</v>
      </c>
      <c r="G31" s="32" t="s">
        <v>75</v>
      </c>
      <c r="H31" s="27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ht="15.75" customHeight="1">
      <c r="A32" s="33">
        <v>8.532499737E10</v>
      </c>
      <c r="B32" s="33">
        <v>0.035</v>
      </c>
      <c r="C32" s="34">
        <v>90.0</v>
      </c>
      <c r="D32" s="31">
        <v>0.08</v>
      </c>
      <c r="E32" s="28" t="s">
        <v>74</v>
      </c>
      <c r="F32" s="31" t="s">
        <v>83</v>
      </c>
      <c r="G32" s="32" t="s">
        <v>75</v>
      </c>
      <c r="H32" s="27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ht="15.75" customHeight="1">
      <c r="A33" s="33">
        <v>1.03E11</v>
      </c>
      <c r="B33" s="33">
        <v>0.031</v>
      </c>
      <c r="C33" s="34">
        <v>95.0</v>
      </c>
      <c r="D33" s="31">
        <v>0.08</v>
      </c>
      <c r="E33" s="28" t="s">
        <v>74</v>
      </c>
      <c r="F33" s="31" t="s">
        <v>84</v>
      </c>
      <c r="G33" s="32" t="s">
        <v>75</v>
      </c>
      <c r="H33" s="27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ht="15.75" customHeight="1">
      <c r="A34" s="33">
        <v>1.17E11</v>
      </c>
      <c r="B34" s="33">
        <v>0.031</v>
      </c>
      <c r="C34" s="34">
        <v>106.0</v>
      </c>
      <c r="D34" s="31">
        <v>0.08</v>
      </c>
      <c r="E34" s="28" t="s">
        <v>74</v>
      </c>
      <c r="F34" s="31" t="s">
        <v>85</v>
      </c>
      <c r="G34" s="32" t="s">
        <v>75</v>
      </c>
      <c r="H34" s="27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ht="15.75" customHeight="1">
      <c r="A35" s="33">
        <v>1.35E11</v>
      </c>
      <c r="B35" s="33">
        <v>0.035</v>
      </c>
      <c r="C35" s="34">
        <v>135.0</v>
      </c>
      <c r="D35" s="31">
        <v>0.08</v>
      </c>
      <c r="E35" s="28" t="s">
        <v>74</v>
      </c>
      <c r="F35" s="31" t="s">
        <v>86</v>
      </c>
      <c r="G35" s="32" t="s">
        <v>75</v>
      </c>
      <c r="H35" s="27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ht="15.75" customHeight="1">
      <c r="A36" s="33">
        <v>1.71E11</v>
      </c>
      <c r="B36" s="33">
        <v>0.038</v>
      </c>
      <c r="C36" s="34">
        <v>183.0</v>
      </c>
      <c r="D36" s="31">
        <v>0.08</v>
      </c>
      <c r="E36" s="28" t="s">
        <v>74</v>
      </c>
      <c r="F36" s="31" t="s">
        <v>87</v>
      </c>
      <c r="G36" s="32" t="s">
        <v>75</v>
      </c>
      <c r="H36" s="27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ht="15.75" customHeight="1">
      <c r="A37" s="33">
        <v>1.37E11</v>
      </c>
      <c r="B37" s="33">
        <v>0.046</v>
      </c>
      <c r="C37" s="34">
        <v>174.0</v>
      </c>
      <c r="D37" s="31">
        <v>0.08</v>
      </c>
      <c r="E37" s="28" t="s">
        <v>74</v>
      </c>
      <c r="F37" s="31" t="s">
        <v>88</v>
      </c>
      <c r="G37" s="32" t="s">
        <v>75</v>
      </c>
      <c r="H37" s="27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ht="15.75" customHeight="1">
      <c r="A38" s="33">
        <v>1.61E11</v>
      </c>
      <c r="B38" s="33">
        <v>0.042</v>
      </c>
      <c r="C38" s="34">
        <v>181.0</v>
      </c>
      <c r="D38" s="31">
        <v>0.08</v>
      </c>
      <c r="E38" s="28" t="s">
        <v>74</v>
      </c>
      <c r="F38" s="31" t="s">
        <v>89</v>
      </c>
      <c r="G38" s="32" t="s">
        <v>75</v>
      </c>
      <c r="H38" s="27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ht="15.75" customHeight="1">
      <c r="A39" s="33">
        <v>1.99E11</v>
      </c>
      <c r="B39" s="33">
        <v>0.044</v>
      </c>
      <c r="C39" s="34">
        <v>233.0</v>
      </c>
      <c r="D39" s="31">
        <v>0.08</v>
      </c>
      <c r="E39" s="28" t="s">
        <v>74</v>
      </c>
      <c r="F39" s="31" t="s">
        <v>90</v>
      </c>
      <c r="G39" s="32" t="s">
        <v>75</v>
      </c>
      <c r="H39" s="27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ht="15.75" customHeight="1">
      <c r="A40" s="33">
        <v>2.04E11</v>
      </c>
      <c r="B40" s="33">
        <v>0.052</v>
      </c>
      <c r="C40" s="34">
        <v>279.0</v>
      </c>
      <c r="D40" s="31">
        <v>0.08</v>
      </c>
      <c r="E40" s="28" t="s">
        <v>74</v>
      </c>
      <c r="F40" s="31" t="s">
        <v>91</v>
      </c>
      <c r="G40" s="32" t="s">
        <v>75</v>
      </c>
      <c r="H40" s="27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ht="15.75" hidden="1" customHeight="1">
      <c r="A41" s="28"/>
      <c r="B41" s="28"/>
      <c r="C41" s="29"/>
      <c r="D41" s="30"/>
      <c r="E41" s="28" t="s">
        <v>242</v>
      </c>
      <c r="F41" s="31" t="s">
        <v>77</v>
      </c>
      <c r="G41" s="32" t="s">
        <v>243</v>
      </c>
      <c r="H41" s="27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ht="15.75" hidden="1" customHeight="1">
      <c r="A42" s="28"/>
      <c r="B42" s="28"/>
      <c r="C42" s="29"/>
      <c r="D42" s="30"/>
      <c r="E42" s="28" t="s">
        <v>242</v>
      </c>
      <c r="F42" s="31" t="s">
        <v>79</v>
      </c>
      <c r="G42" s="32" t="s">
        <v>243</v>
      </c>
      <c r="H42" s="27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ht="15.75" hidden="1" customHeight="1">
      <c r="A43" s="28"/>
      <c r="B43" s="28"/>
      <c r="C43" s="29"/>
      <c r="D43" s="30"/>
      <c r="E43" s="28" t="s">
        <v>242</v>
      </c>
      <c r="F43" s="31" t="s">
        <v>81</v>
      </c>
      <c r="G43" s="32" t="s">
        <v>243</v>
      </c>
      <c r="H43" s="27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ht="15.75" hidden="1" customHeight="1">
      <c r="A44" s="28"/>
      <c r="B44" s="28"/>
      <c r="C44" s="29"/>
      <c r="D44" s="30"/>
      <c r="E44" s="28" t="s">
        <v>242</v>
      </c>
      <c r="F44" s="31" t="s">
        <v>83</v>
      </c>
      <c r="G44" s="32" t="s">
        <v>243</v>
      </c>
      <c r="H44" s="27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ht="15.75" hidden="1" customHeight="1">
      <c r="A45" s="28"/>
      <c r="B45" s="28"/>
      <c r="C45" s="29"/>
      <c r="D45" s="30"/>
      <c r="E45" s="28" t="s">
        <v>242</v>
      </c>
      <c r="F45" s="31" t="s">
        <v>84</v>
      </c>
      <c r="G45" s="32" t="s">
        <v>243</v>
      </c>
      <c r="H45" s="27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ht="15.75" hidden="1" customHeight="1">
      <c r="A46" s="28"/>
      <c r="B46" s="28"/>
      <c r="C46" s="29"/>
      <c r="D46" s="30"/>
      <c r="E46" s="28" t="s">
        <v>242</v>
      </c>
      <c r="F46" s="31" t="s">
        <v>85</v>
      </c>
      <c r="G46" s="32" t="s">
        <v>243</v>
      </c>
      <c r="H46" s="27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ht="15.75" hidden="1" customHeight="1">
      <c r="A47" s="28"/>
      <c r="B47" s="28"/>
      <c r="C47" s="29"/>
      <c r="D47" s="30"/>
      <c r="E47" s="28" t="s">
        <v>242</v>
      </c>
      <c r="F47" s="31" t="s">
        <v>86</v>
      </c>
      <c r="G47" s="32" t="s">
        <v>243</v>
      </c>
      <c r="H47" s="27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ht="15.75" hidden="1" customHeight="1">
      <c r="A48" s="28"/>
      <c r="B48" s="28"/>
      <c r="C48" s="29"/>
      <c r="D48" s="30"/>
      <c r="E48" s="28" t="s">
        <v>242</v>
      </c>
      <c r="F48" s="31" t="s">
        <v>87</v>
      </c>
      <c r="G48" s="32" t="s">
        <v>243</v>
      </c>
      <c r="H48" s="27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ht="15.75" hidden="1" customHeight="1">
      <c r="A49" s="28"/>
      <c r="B49" s="28"/>
      <c r="C49" s="29"/>
      <c r="D49" s="30"/>
      <c r="E49" s="28" t="s">
        <v>242</v>
      </c>
      <c r="F49" s="31" t="s">
        <v>88</v>
      </c>
      <c r="G49" s="32" t="s">
        <v>243</v>
      </c>
      <c r="H49" s="27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ht="15.75" hidden="1" customHeight="1">
      <c r="A50" s="28"/>
      <c r="B50" s="28"/>
      <c r="C50" s="29"/>
      <c r="D50" s="30"/>
      <c r="E50" s="28" t="s">
        <v>242</v>
      </c>
      <c r="F50" s="31" t="s">
        <v>89</v>
      </c>
      <c r="G50" s="32" t="s">
        <v>243</v>
      </c>
      <c r="H50" s="27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ht="15.75" hidden="1" customHeight="1">
      <c r="A51" s="28"/>
      <c r="B51" s="28"/>
      <c r="C51" s="29"/>
      <c r="D51" s="30"/>
      <c r="E51" s="28" t="s">
        <v>242</v>
      </c>
      <c r="F51" s="31" t="s">
        <v>90</v>
      </c>
      <c r="G51" s="32" t="s">
        <v>243</v>
      </c>
      <c r="H51" s="27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ht="15.75" hidden="1" customHeight="1">
      <c r="A52" s="28"/>
      <c r="B52" s="28"/>
      <c r="C52" s="29"/>
      <c r="D52" s="30"/>
      <c r="E52" s="28" t="s">
        <v>242</v>
      </c>
      <c r="F52" s="31" t="s">
        <v>91</v>
      </c>
      <c r="G52" s="32" t="s">
        <v>243</v>
      </c>
      <c r="H52" s="27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ht="15.75" hidden="1" customHeight="1">
      <c r="A53" s="28"/>
      <c r="B53" s="28"/>
      <c r="C53" s="29"/>
      <c r="D53" s="30"/>
      <c r="E53" s="28" t="s">
        <v>242</v>
      </c>
      <c r="F53" s="31" t="s">
        <v>76</v>
      </c>
      <c r="G53" s="32" t="s">
        <v>243</v>
      </c>
      <c r="H53" s="27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ht="15.75" hidden="1" customHeight="1">
      <c r="A54" s="33">
        <v>1.133644295E9</v>
      </c>
      <c r="B54" s="33">
        <v>0.062</v>
      </c>
      <c r="C54" s="34">
        <v>1330.0</v>
      </c>
      <c r="D54" s="30"/>
      <c r="E54" s="28" t="s">
        <v>181</v>
      </c>
      <c r="F54" s="31" t="s">
        <v>77</v>
      </c>
      <c r="G54" s="32" t="s">
        <v>180</v>
      </c>
      <c r="H54" s="27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ht="15.75" hidden="1" customHeight="1">
      <c r="A55" s="33">
        <v>1.264760246E9</v>
      </c>
      <c r="B55" s="33">
        <v>0.056</v>
      </c>
      <c r="C55" s="34">
        <v>1294.0</v>
      </c>
      <c r="D55" s="30"/>
      <c r="E55" s="28" t="s">
        <v>181</v>
      </c>
      <c r="F55" s="31" t="s">
        <v>79</v>
      </c>
      <c r="G55" s="32" t="s">
        <v>180</v>
      </c>
      <c r="H55" s="27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ht="15.75" hidden="1" customHeight="1">
      <c r="A56" s="33">
        <v>1.456198796E9</v>
      </c>
      <c r="B56" s="33">
        <v>0.058</v>
      </c>
      <c r="C56" s="34">
        <v>1486.0</v>
      </c>
      <c r="D56" s="30"/>
      <c r="E56" s="28" t="s">
        <v>181</v>
      </c>
      <c r="F56" s="31" t="s">
        <v>81</v>
      </c>
      <c r="G56" s="32" t="s">
        <v>180</v>
      </c>
      <c r="H56" s="27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ht="15.75" hidden="1" customHeight="1">
      <c r="A57" s="33">
        <v>1.917948475E9</v>
      </c>
      <c r="B57" s="33">
        <v>0.058</v>
      </c>
      <c r="C57" s="34">
        <v>1891.0</v>
      </c>
      <c r="D57" s="30"/>
      <c r="E57" s="28" t="s">
        <v>181</v>
      </c>
      <c r="F57" s="31" t="s">
        <v>83</v>
      </c>
      <c r="G57" s="32" t="s">
        <v>180</v>
      </c>
      <c r="H57" s="27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ht="15.75" hidden="1" customHeight="1">
      <c r="A58" s="33">
        <v>2.322163502E9</v>
      </c>
      <c r="B58" s="33">
        <v>0.057</v>
      </c>
      <c r="C58" s="34">
        <v>2193.0</v>
      </c>
      <c r="D58" s="30"/>
      <c r="E58" s="28" t="s">
        <v>181</v>
      </c>
      <c r="F58" s="31" t="s">
        <v>84</v>
      </c>
      <c r="G58" s="32" t="s">
        <v>180</v>
      </c>
      <c r="H58" s="27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ht="15.75" hidden="1" customHeight="1">
      <c r="A59" s="33">
        <v>2.539759286E9</v>
      </c>
      <c r="B59" s="33">
        <v>0.058</v>
      </c>
      <c r="C59" s="34">
        <v>2356.0</v>
      </c>
      <c r="D59" s="30"/>
      <c r="E59" s="28" t="s">
        <v>181</v>
      </c>
      <c r="F59" s="31" t="s">
        <v>85</v>
      </c>
      <c r="G59" s="32" t="s">
        <v>180</v>
      </c>
      <c r="H59" s="27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ht="15.75" hidden="1" customHeight="1">
      <c r="A60" s="33">
        <v>2.823503853E9</v>
      </c>
      <c r="B60" s="33">
        <v>0.06</v>
      </c>
      <c r="C60" s="34">
        <v>2631.0</v>
      </c>
      <c r="D60" s="30"/>
      <c r="E60" s="28" t="s">
        <v>181</v>
      </c>
      <c r="F60" s="31" t="s">
        <v>86</v>
      </c>
      <c r="G60" s="32" t="s">
        <v>180</v>
      </c>
      <c r="H60" s="27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ht="15.75" hidden="1" customHeight="1">
      <c r="A61" s="33">
        <v>3.245411584E9</v>
      </c>
      <c r="B61" s="33">
        <v>0.062</v>
      </c>
      <c r="C61" s="34">
        <v>3012.0</v>
      </c>
      <c r="D61" s="30"/>
      <c r="E61" s="28" t="s">
        <v>181</v>
      </c>
      <c r="F61" s="31" t="s">
        <v>87</v>
      </c>
      <c r="G61" s="32" t="s">
        <v>180</v>
      </c>
      <c r="H61" s="27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ht="15.75" hidden="1" customHeight="1">
      <c r="A62" s="33">
        <v>3.712034267E9</v>
      </c>
      <c r="B62" s="33">
        <v>0.062</v>
      </c>
      <c r="C62" s="34">
        <v>3105.0</v>
      </c>
      <c r="D62" s="30"/>
      <c r="E62" s="28" t="s">
        <v>181</v>
      </c>
      <c r="F62" s="31" t="s">
        <v>88</v>
      </c>
      <c r="G62" s="32" t="s">
        <v>180</v>
      </c>
      <c r="H62" s="27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ht="15.75" hidden="1" customHeight="1">
      <c r="A63" s="28"/>
      <c r="B63" s="33">
        <v>0.062</v>
      </c>
      <c r="C63" s="34">
        <v>2762.0</v>
      </c>
      <c r="D63" s="30"/>
      <c r="E63" s="28" t="s">
        <v>181</v>
      </c>
      <c r="F63" s="31" t="s">
        <v>89</v>
      </c>
      <c r="G63" s="32" t="s">
        <v>180</v>
      </c>
      <c r="H63" s="27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ht="15.75" hidden="1" customHeight="1">
      <c r="A64" s="28"/>
      <c r="B64" s="33">
        <v>0.072</v>
      </c>
      <c r="C64" s="34">
        <v>2958.0</v>
      </c>
      <c r="D64" s="30"/>
      <c r="E64" s="28" t="s">
        <v>181</v>
      </c>
      <c r="F64" s="31" t="s">
        <v>90</v>
      </c>
      <c r="G64" s="32" t="s">
        <v>180</v>
      </c>
      <c r="H64" s="27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ht="15.75" hidden="1" customHeight="1">
      <c r="A65" s="28"/>
      <c r="B65" s="33">
        <v>0.072</v>
      </c>
      <c r="C65" s="34">
        <v>3053.0</v>
      </c>
      <c r="D65" s="30"/>
      <c r="E65" s="28" t="s">
        <v>181</v>
      </c>
      <c r="F65" s="31" t="s">
        <v>91</v>
      </c>
      <c r="G65" s="32" t="s">
        <v>180</v>
      </c>
      <c r="H65" s="27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ht="15.75" hidden="1" customHeight="1">
      <c r="A66" s="28"/>
      <c r="B66" s="33">
        <v>0.083</v>
      </c>
      <c r="C66" s="34">
        <v>3057.0</v>
      </c>
      <c r="D66" s="30"/>
      <c r="E66" s="28" t="s">
        <v>181</v>
      </c>
      <c r="F66" s="31" t="s">
        <v>76</v>
      </c>
      <c r="G66" s="32" t="s">
        <v>180</v>
      </c>
      <c r="H66" s="27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ht="15.75" hidden="1" customHeight="1">
      <c r="A67" s="33">
        <v>9.129594819E9</v>
      </c>
      <c r="B67" s="33">
        <v>0.034</v>
      </c>
      <c r="C67" s="34">
        <v>22.0</v>
      </c>
      <c r="D67" s="31">
        <v>1.032</v>
      </c>
      <c r="E67" s="28" t="s">
        <v>92</v>
      </c>
      <c r="F67" s="31" t="s">
        <v>77</v>
      </c>
      <c r="G67" s="32" t="s">
        <v>75</v>
      </c>
      <c r="H67" s="27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ht="15.75" hidden="1" customHeight="1">
      <c r="A68" s="33">
        <v>8.936079253E9</v>
      </c>
      <c r="B68" s="33">
        <v>0.058</v>
      </c>
      <c r="C68" s="34">
        <v>36.0</v>
      </c>
      <c r="D68" s="31">
        <v>0.96</v>
      </c>
      <c r="E68" s="28" t="s">
        <v>92</v>
      </c>
      <c r="F68" s="31" t="s">
        <v>79</v>
      </c>
      <c r="G68" s="32" t="s">
        <v>75</v>
      </c>
      <c r="H68" s="27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ht="15.75" hidden="1" customHeight="1">
      <c r="A69" s="33">
        <v>1.2497346043E10</v>
      </c>
      <c r="B69" s="33">
        <v>0.044</v>
      </c>
      <c r="C69" s="34">
        <v>33.0</v>
      </c>
      <c r="D69" s="31">
        <v>0.973</v>
      </c>
      <c r="E69" s="28" t="s">
        <v>92</v>
      </c>
      <c r="F69" s="31" t="s">
        <v>81</v>
      </c>
      <c r="G69" s="32" t="s">
        <v>75</v>
      </c>
      <c r="H69" s="27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ht="15.75" hidden="1" customHeight="1">
      <c r="A70" s="33">
        <v>1.418894924E10</v>
      </c>
      <c r="B70" s="33">
        <v>0.049</v>
      </c>
      <c r="C70" s="34">
        <v>45.0</v>
      </c>
      <c r="D70" s="31">
        <v>0.961</v>
      </c>
      <c r="E70" s="28" t="s">
        <v>92</v>
      </c>
      <c r="F70" s="31" t="s">
        <v>83</v>
      </c>
      <c r="G70" s="32" t="s">
        <v>75</v>
      </c>
      <c r="H70" s="27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ht="15.75" hidden="1" customHeight="1">
      <c r="A71" s="33">
        <v>1.964086255E10</v>
      </c>
      <c r="B71" s="33">
        <v>0.051</v>
      </c>
      <c r="C71" s="34">
        <v>63.0</v>
      </c>
      <c r="D71" s="31">
        <v>0.823</v>
      </c>
      <c r="E71" s="28" t="s">
        <v>92</v>
      </c>
      <c r="F71" s="31" t="s">
        <v>84</v>
      </c>
      <c r="G71" s="32" t="s">
        <v>75</v>
      </c>
      <c r="H71" s="27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ht="15.75" hidden="1" customHeight="1">
      <c r="A72" s="33">
        <v>2.823369924E10</v>
      </c>
      <c r="B72" s="33">
        <v>0.042</v>
      </c>
      <c r="C72" s="34">
        <v>71.0</v>
      </c>
      <c r="D72" s="31">
        <v>0.677</v>
      </c>
      <c r="E72" s="28" t="s">
        <v>92</v>
      </c>
      <c r="F72" s="31" t="s">
        <v>85</v>
      </c>
      <c r="G72" s="32" t="s">
        <v>75</v>
      </c>
      <c r="H72" s="27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ht="15.75" hidden="1" customHeight="1">
      <c r="A73" s="33">
        <v>4.1789494462E10</v>
      </c>
      <c r="B73" s="33">
        <v>0.045</v>
      </c>
      <c r="C73" s="34">
        <v>111.0</v>
      </c>
      <c r="D73" s="31">
        <v>0.195</v>
      </c>
      <c r="E73" s="28" t="s">
        <v>92</v>
      </c>
      <c r="F73" s="31" t="s">
        <v>86</v>
      </c>
      <c r="G73" s="32" t="s">
        <v>75</v>
      </c>
      <c r="H73" s="27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ht="15.75" hidden="1" customHeight="1">
      <c r="A74" s="33">
        <v>6.0448890972E10</v>
      </c>
      <c r="B74" s="33">
        <v>0.034</v>
      </c>
      <c r="C74" s="34">
        <v>115.0</v>
      </c>
      <c r="D74" s="31">
        <v>0.177</v>
      </c>
      <c r="E74" s="28" t="s">
        <v>92</v>
      </c>
      <c r="F74" s="31" t="s">
        <v>87</v>
      </c>
      <c r="G74" s="32" t="s">
        <v>75</v>
      </c>
      <c r="H74" s="27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ht="15.75" hidden="1" customHeight="1">
      <c r="A75" s="33">
        <v>8.4178086999E10</v>
      </c>
      <c r="B75" s="33">
        <v>0.038</v>
      </c>
      <c r="C75" s="34">
        <v>177.0</v>
      </c>
      <c r="D75" s="31">
        <v>0.125</v>
      </c>
      <c r="E75" s="28" t="s">
        <v>92</v>
      </c>
      <c r="F75" s="31" t="s">
        <v>88</v>
      </c>
      <c r="G75" s="32" t="s">
        <v>75</v>
      </c>
      <c r="H75" s="27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ht="15.75" hidden="1" customHeight="1">
      <c r="A76" s="33">
        <v>7.5492417649E10</v>
      </c>
      <c r="B76" s="33">
        <v>0.044</v>
      </c>
      <c r="C76" s="34">
        <v>174.0</v>
      </c>
      <c r="D76" s="31">
        <v>0.157</v>
      </c>
      <c r="E76" s="28" t="s">
        <v>92</v>
      </c>
      <c r="F76" s="31" t="s">
        <v>89</v>
      </c>
      <c r="G76" s="32" t="s">
        <v>75</v>
      </c>
      <c r="H76" s="27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ht="15.75" hidden="1" customHeight="1">
      <c r="A77" s="33">
        <v>8.2470894868E10</v>
      </c>
      <c r="B77" s="33">
        <v>0.034</v>
      </c>
      <c r="C77" s="34">
        <v>144.0</v>
      </c>
      <c r="D77" s="31">
        <v>0.225</v>
      </c>
      <c r="E77" s="28" t="s">
        <v>92</v>
      </c>
      <c r="F77" s="31" t="s">
        <v>90</v>
      </c>
      <c r="G77" s="32" t="s">
        <v>75</v>
      </c>
      <c r="H77" s="27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ht="15.75" hidden="1" customHeight="1">
      <c r="A78" s="33">
        <v>1.04E11</v>
      </c>
      <c r="B78" s="33">
        <v>0.034</v>
      </c>
      <c r="C78" s="34">
        <v>178.0</v>
      </c>
      <c r="D78" s="31">
        <v>0.188</v>
      </c>
      <c r="E78" s="28" t="s">
        <v>92</v>
      </c>
      <c r="F78" s="31" t="s">
        <v>91</v>
      </c>
      <c r="G78" s="32" t="s">
        <v>75</v>
      </c>
      <c r="H78" s="27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ht="15.75" hidden="1" customHeight="1">
      <c r="A79" s="33">
        <v>1.15E11</v>
      </c>
      <c r="B79" s="33">
        <v>0.035</v>
      </c>
      <c r="C79" s="34">
        <v>190.0</v>
      </c>
      <c r="D79" s="31">
        <v>0.167</v>
      </c>
      <c r="E79" s="28" t="s">
        <v>92</v>
      </c>
      <c r="F79" s="31" t="s">
        <v>76</v>
      </c>
      <c r="G79" s="32" t="s">
        <v>75</v>
      </c>
      <c r="H79" s="27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ht="15.75" hidden="1" customHeight="1">
      <c r="A80" s="33">
        <v>7.87693391E8</v>
      </c>
      <c r="B80" s="33">
        <v>0.04</v>
      </c>
      <c r="C80" s="34">
        <v>408.0</v>
      </c>
      <c r="D80" s="31">
        <v>0.122</v>
      </c>
      <c r="E80" s="28" t="s">
        <v>258</v>
      </c>
      <c r="F80" s="31" t="s">
        <v>77</v>
      </c>
      <c r="G80" s="32" t="s">
        <v>259</v>
      </c>
      <c r="H80" s="27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ht="15.75" hidden="1" customHeight="1">
      <c r="A81" s="33">
        <v>7.78311557E8</v>
      </c>
      <c r="B81" s="33">
        <v>0.044</v>
      </c>
      <c r="C81" s="34">
        <v>429.0</v>
      </c>
      <c r="D81" s="31">
        <v>0.116</v>
      </c>
      <c r="E81" s="28" t="s">
        <v>258</v>
      </c>
      <c r="F81" s="31" t="s">
        <v>79</v>
      </c>
      <c r="G81" s="32" t="s">
        <v>259</v>
      </c>
      <c r="H81" s="27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ht="15.75" hidden="1" customHeight="1">
      <c r="A82" s="33">
        <v>8.06505874E8</v>
      </c>
      <c r="B82" s="33">
        <v>0.043</v>
      </c>
      <c r="C82" s="34">
        <v>433.0</v>
      </c>
      <c r="D82" s="31">
        <v>0.114</v>
      </c>
      <c r="E82" s="28" t="s">
        <v>258</v>
      </c>
      <c r="F82" s="31" t="s">
        <v>81</v>
      </c>
      <c r="G82" s="32" t="s">
        <v>259</v>
      </c>
      <c r="H82" s="27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ht="15.75" hidden="1" customHeight="1">
      <c r="A83" s="33">
        <v>8.49234754E8</v>
      </c>
      <c r="B83" s="33">
        <v>0.044</v>
      </c>
      <c r="C83" s="34">
        <v>457.0</v>
      </c>
      <c r="D83" s="31">
        <v>0.128</v>
      </c>
      <c r="E83" s="28" t="s">
        <v>258</v>
      </c>
      <c r="F83" s="31" t="s">
        <v>83</v>
      </c>
      <c r="G83" s="32" t="s">
        <v>259</v>
      </c>
      <c r="H83" s="27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ht="15.75" hidden="1" customHeight="1">
      <c r="A84" s="33">
        <v>9.05113767E8</v>
      </c>
      <c r="B84" s="33">
        <v>0.041</v>
      </c>
      <c r="C84" s="34">
        <v>453.0</v>
      </c>
      <c r="D84" s="31">
        <v>0.12</v>
      </c>
      <c r="E84" s="28" t="s">
        <v>258</v>
      </c>
      <c r="F84" s="31" t="s">
        <v>84</v>
      </c>
      <c r="G84" s="32" t="s">
        <v>259</v>
      </c>
      <c r="H84" s="27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ht="15.75" hidden="1" customHeight="1">
      <c r="A85" s="33">
        <v>1.001970945E9</v>
      </c>
      <c r="B85" s="33">
        <v>0.045</v>
      </c>
      <c r="C85" s="34">
        <v>544.0</v>
      </c>
      <c r="D85" s="31">
        <v>0.114</v>
      </c>
      <c r="E85" s="28" t="s">
        <v>258</v>
      </c>
      <c r="F85" s="31" t="s">
        <v>85</v>
      </c>
      <c r="G85" s="32" t="s">
        <v>259</v>
      </c>
      <c r="H85" s="27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ht="15.75" hidden="1" customHeight="1">
      <c r="A86" s="33">
        <v>1.14141834E9</v>
      </c>
      <c r="B86" s="33">
        <v>0.045</v>
      </c>
      <c r="C86" s="34">
        <v>607.0</v>
      </c>
      <c r="D86" s="31">
        <v>0.109</v>
      </c>
      <c r="E86" s="28" t="s">
        <v>258</v>
      </c>
      <c r="F86" s="31" t="s">
        <v>86</v>
      </c>
      <c r="G86" s="32" t="s">
        <v>259</v>
      </c>
      <c r="H86" s="27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ht="15.75" hidden="1" customHeight="1">
      <c r="A87" s="33">
        <v>1.289259236E9</v>
      </c>
      <c r="B87" s="33">
        <v>0.046</v>
      </c>
      <c r="C87" s="34">
        <v>698.0</v>
      </c>
      <c r="D87" s="31">
        <v>0.104</v>
      </c>
      <c r="E87" s="28" t="s">
        <v>258</v>
      </c>
      <c r="F87" s="31" t="s">
        <v>87</v>
      </c>
      <c r="G87" s="32" t="s">
        <v>259</v>
      </c>
      <c r="H87" s="27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ht="15.75" hidden="1" customHeight="1">
      <c r="A88" s="33">
        <v>1.347407407E9</v>
      </c>
      <c r="B88" s="33">
        <v>0.044</v>
      </c>
      <c r="C88" s="34">
        <v>702.0</v>
      </c>
      <c r="D88" s="31">
        <v>0.104</v>
      </c>
      <c r="E88" s="28" t="s">
        <v>258</v>
      </c>
      <c r="F88" s="31" t="s">
        <v>88</v>
      </c>
      <c r="G88" s="32" t="s">
        <v>259</v>
      </c>
      <c r="H88" s="27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ht="15.75" hidden="1" customHeight="1">
      <c r="A89" s="33">
        <v>1.206296296E9</v>
      </c>
      <c r="B89" s="33">
        <v>0.046</v>
      </c>
      <c r="C89" s="34">
        <v>638.0</v>
      </c>
      <c r="D89" s="31">
        <v>0.101</v>
      </c>
      <c r="E89" s="28" t="s">
        <v>258</v>
      </c>
      <c r="F89" s="31" t="s">
        <v>89</v>
      </c>
      <c r="G89" s="32" t="s">
        <v>259</v>
      </c>
      <c r="H89" s="27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ht="15.75" hidden="1" customHeight="1">
      <c r="A90" s="33">
        <v>1.135555556E9</v>
      </c>
      <c r="B90" s="33">
        <v>0.057</v>
      </c>
      <c r="C90" s="34">
        <v>736.0</v>
      </c>
      <c r="D90" s="31">
        <v>0.11</v>
      </c>
      <c r="E90" s="28" t="s">
        <v>258</v>
      </c>
      <c r="F90" s="31" t="s">
        <v>90</v>
      </c>
      <c r="G90" s="32" t="s">
        <v>259</v>
      </c>
      <c r="H90" s="27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ht="15.75" hidden="1" customHeight="1">
      <c r="A91" s="33">
        <v>1.127037037E9</v>
      </c>
      <c r="B91" s="33">
        <v>0.055</v>
      </c>
      <c r="C91" s="34">
        <v>703.0</v>
      </c>
      <c r="D91" s="31">
        <v>0.109</v>
      </c>
      <c r="E91" s="28" t="s">
        <v>258</v>
      </c>
      <c r="F91" s="31" t="s">
        <v>91</v>
      </c>
      <c r="G91" s="32" t="s">
        <v>259</v>
      </c>
      <c r="H91" s="27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ht="15.75" hidden="1" customHeight="1">
      <c r="A92" s="33">
        <v>1.194074074E9</v>
      </c>
      <c r="B92" s="33">
        <v>0.052</v>
      </c>
      <c r="C92" s="34">
        <v>681.0</v>
      </c>
      <c r="D92" s="31">
        <v>0.102</v>
      </c>
      <c r="E92" s="28" t="s">
        <v>258</v>
      </c>
      <c r="F92" s="31" t="s">
        <v>76</v>
      </c>
      <c r="G92" s="32" t="s">
        <v>259</v>
      </c>
      <c r="H92" s="27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ht="15.75" hidden="1" customHeight="1">
      <c r="A93" s="33">
        <v>3.44E11</v>
      </c>
      <c r="B93" s="33">
        <v>0.092</v>
      </c>
      <c r="C93" s="34">
        <v>710.0</v>
      </c>
      <c r="D93" s="31">
        <v>0.111</v>
      </c>
      <c r="E93" s="28" t="s">
        <v>260</v>
      </c>
      <c r="F93" s="31" t="s">
        <v>77</v>
      </c>
      <c r="G93" s="32" t="s">
        <v>259</v>
      </c>
      <c r="H93" s="27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ht="15.75" hidden="1" customHeight="1">
      <c r="A94" s="33">
        <v>3.25E11</v>
      </c>
      <c r="B94" s="33">
        <v>0.094</v>
      </c>
      <c r="C94" s="34">
        <v>676.0</v>
      </c>
      <c r="D94" s="31">
        <v>0.277</v>
      </c>
      <c r="E94" s="28" t="s">
        <v>260</v>
      </c>
      <c r="F94" s="31" t="s">
        <v>79</v>
      </c>
      <c r="G94" s="32" t="s">
        <v>259</v>
      </c>
      <c r="H94" s="27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ht="15.75" hidden="1" customHeight="1">
      <c r="A95" s="33">
        <v>1.24E11</v>
      </c>
      <c r="B95" s="33">
        <v>0.083</v>
      </c>
      <c r="C95" s="34">
        <v>225.0</v>
      </c>
      <c r="D95" s="31">
        <v>0.517</v>
      </c>
      <c r="E95" s="28" t="s">
        <v>260</v>
      </c>
      <c r="F95" s="31" t="s">
        <v>81</v>
      </c>
      <c r="G95" s="32" t="s">
        <v>259</v>
      </c>
      <c r="H95" s="27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ht="15.75" hidden="1" customHeight="1">
      <c r="A96" s="33">
        <v>1.57E11</v>
      </c>
      <c r="B96" s="33">
        <v>0.082</v>
      </c>
      <c r="C96" s="34">
        <v>280.0</v>
      </c>
      <c r="D96" s="31">
        <v>0.191</v>
      </c>
      <c r="E96" s="28" t="s">
        <v>260</v>
      </c>
      <c r="F96" s="31" t="s">
        <v>83</v>
      </c>
      <c r="G96" s="32" t="s">
        <v>259</v>
      </c>
      <c r="H96" s="27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ht="15.75" hidden="1" customHeight="1">
      <c r="A97" s="33">
        <v>1.83E11</v>
      </c>
      <c r="B97" s="33">
        <v>0.082</v>
      </c>
      <c r="C97" s="34">
        <v>327.0</v>
      </c>
      <c r="D97" s="31">
        <v>0.068</v>
      </c>
      <c r="E97" s="28" t="s">
        <v>260</v>
      </c>
      <c r="F97" s="31" t="s">
        <v>84</v>
      </c>
      <c r="G97" s="32" t="s">
        <v>259</v>
      </c>
      <c r="H97" s="27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ht="15.75" hidden="1" customHeight="1">
      <c r="A98" s="33">
        <v>2.23E11</v>
      </c>
      <c r="B98" s="33">
        <v>0.083</v>
      </c>
      <c r="C98" s="34">
        <v>395.0</v>
      </c>
      <c r="D98" s="31">
        <v>0.062</v>
      </c>
      <c r="E98" s="28" t="s">
        <v>260</v>
      </c>
      <c r="F98" s="31" t="s">
        <v>85</v>
      </c>
      <c r="G98" s="32" t="s">
        <v>259</v>
      </c>
      <c r="H98" s="27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ht="15.75" hidden="1" customHeight="1">
      <c r="A99" s="33">
        <v>2.64E11</v>
      </c>
      <c r="B99" s="33">
        <v>0.083</v>
      </c>
      <c r="C99" s="34">
        <v>454.0</v>
      </c>
      <c r="D99" s="31">
        <v>0.086</v>
      </c>
      <c r="E99" s="28" t="s">
        <v>260</v>
      </c>
      <c r="F99" s="31" t="s">
        <v>86</v>
      </c>
      <c r="G99" s="32" t="s">
        <v>259</v>
      </c>
      <c r="H99" s="27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ht="15.75" hidden="1" customHeight="1">
      <c r="A100" s="33">
        <v>3.3E11</v>
      </c>
      <c r="B100" s="33">
        <v>0.082</v>
      </c>
      <c r="C100" s="34">
        <v>548.0</v>
      </c>
      <c r="D100" s="31">
        <v>0.111</v>
      </c>
      <c r="E100" s="28" t="s">
        <v>260</v>
      </c>
      <c r="F100" s="31" t="s">
        <v>87</v>
      </c>
      <c r="G100" s="32" t="s">
        <v>259</v>
      </c>
      <c r="H100" s="27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ht="15.75" hidden="1" customHeight="1">
      <c r="A101" s="33">
        <v>4.06E11</v>
      </c>
      <c r="B101" s="33">
        <v>0.083</v>
      </c>
      <c r="C101" s="34">
        <v>686.0</v>
      </c>
      <c r="D101" s="31">
        <v>0.195</v>
      </c>
      <c r="E101" s="28" t="s">
        <v>260</v>
      </c>
      <c r="F101" s="31" t="s">
        <v>88</v>
      </c>
      <c r="G101" s="32" t="s">
        <v>259</v>
      </c>
      <c r="H101" s="27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ht="15.75" hidden="1" customHeight="1">
      <c r="A102" s="33">
        <v>3.78E11</v>
      </c>
      <c r="B102" s="33">
        <v>0.094</v>
      </c>
      <c r="C102" s="34">
        <v>726.0</v>
      </c>
      <c r="D102" s="31">
        <v>0.157</v>
      </c>
      <c r="E102" s="28" t="s">
        <v>260</v>
      </c>
      <c r="F102" s="31" t="s">
        <v>89</v>
      </c>
      <c r="G102" s="32" t="s">
        <v>259</v>
      </c>
      <c r="H102" s="27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ht="15.75" hidden="1" customHeight="1">
      <c r="A103" s="33">
        <v>4.63E11</v>
      </c>
      <c r="B103" s="33">
        <v>0.082</v>
      </c>
      <c r="C103" s="34">
        <v>751.0</v>
      </c>
      <c r="D103" s="31">
        <v>0.106</v>
      </c>
      <c r="E103" s="28" t="s">
        <v>260</v>
      </c>
      <c r="F103" s="31" t="s">
        <v>90</v>
      </c>
      <c r="G103" s="32" t="s">
        <v>259</v>
      </c>
      <c r="H103" s="27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ht="15.75" hidden="1" customHeight="1">
      <c r="A104" s="33">
        <v>5.58E11</v>
      </c>
      <c r="B104" s="33">
        <v>0.079</v>
      </c>
      <c r="C104" s="34">
        <v>866.0</v>
      </c>
      <c r="D104" s="31">
        <v>0.141</v>
      </c>
      <c r="E104" s="28" t="s">
        <v>260</v>
      </c>
      <c r="F104" s="31" t="s">
        <v>91</v>
      </c>
      <c r="G104" s="32" t="s">
        <v>259</v>
      </c>
      <c r="H104" s="27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ht="15.75" hidden="1" customHeight="1">
      <c r="A105" s="33">
        <v>6.03E11</v>
      </c>
      <c r="B105" s="33">
        <v>0.085</v>
      </c>
      <c r="C105" s="34">
        <v>995.0</v>
      </c>
      <c r="D105" s="31">
        <v>0.141</v>
      </c>
      <c r="E105" s="28" t="s">
        <v>260</v>
      </c>
      <c r="F105" s="31" t="s">
        <v>76</v>
      </c>
      <c r="G105" s="32" t="s">
        <v>259</v>
      </c>
      <c r="H105" s="27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ht="15.75" hidden="1" customHeight="1">
      <c r="A106" s="33">
        <v>1.911563665E9</v>
      </c>
      <c r="B106" s="33">
        <v>0.063</v>
      </c>
      <c r="C106" s="34">
        <v>39.0</v>
      </c>
      <c r="D106" s="31">
        <v>0.316</v>
      </c>
      <c r="E106" s="28" t="s">
        <v>146</v>
      </c>
      <c r="F106" s="31" t="s">
        <v>77</v>
      </c>
      <c r="G106" s="32" t="s">
        <v>145</v>
      </c>
      <c r="H106" s="27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ht="15.75" hidden="1" customHeight="1">
      <c r="A107" s="33">
        <v>2.118467913E9</v>
      </c>
      <c r="B107" s="33">
        <v>0.059</v>
      </c>
      <c r="C107" s="34">
        <v>41.0</v>
      </c>
      <c r="D107" s="31">
        <v>0.267</v>
      </c>
      <c r="E107" s="28" t="s">
        <v>146</v>
      </c>
      <c r="F107" s="31" t="s">
        <v>79</v>
      </c>
      <c r="G107" s="32" t="s">
        <v>145</v>
      </c>
      <c r="H107" s="27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ht="15.75" hidden="1" customHeight="1">
      <c r="A108" s="33">
        <v>2.376335048E9</v>
      </c>
      <c r="B108" s="33">
        <v>0.054</v>
      </c>
      <c r="C108" s="34">
        <v>42.0</v>
      </c>
      <c r="D108" s="31">
        <v>0.211</v>
      </c>
      <c r="E108" s="28" t="s">
        <v>146</v>
      </c>
      <c r="F108" s="31" t="s">
        <v>81</v>
      </c>
      <c r="G108" s="32" t="s">
        <v>145</v>
      </c>
      <c r="H108" s="27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ht="15.75" hidden="1" customHeight="1">
      <c r="A109" s="33">
        <v>2.807061009E9</v>
      </c>
      <c r="B109" s="33">
        <v>0.056</v>
      </c>
      <c r="C109" s="34">
        <v>51.0</v>
      </c>
      <c r="D109" s="31">
        <v>0.208</v>
      </c>
      <c r="E109" s="28" t="s">
        <v>146</v>
      </c>
      <c r="F109" s="31" t="s">
        <v>83</v>
      </c>
      <c r="G109" s="32" t="s">
        <v>145</v>
      </c>
      <c r="H109" s="27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ht="15.75" hidden="1" customHeight="1">
      <c r="A110" s="33">
        <v>3.57661524E9</v>
      </c>
      <c r="B110" s="33">
        <v>0.055</v>
      </c>
      <c r="C110" s="34">
        <v>65.0</v>
      </c>
      <c r="D110" s="31">
        <v>0.186</v>
      </c>
      <c r="E110" s="28" t="s">
        <v>146</v>
      </c>
      <c r="F110" s="31" t="s">
        <v>84</v>
      </c>
      <c r="G110" s="32" t="s">
        <v>145</v>
      </c>
      <c r="H110" s="27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ht="15.75" hidden="1" customHeight="1">
      <c r="A111" s="33">
        <v>4.900436759E9</v>
      </c>
      <c r="B111" s="33">
        <v>0.053</v>
      </c>
      <c r="C111" s="34">
        <v>85.0</v>
      </c>
      <c r="D111" s="31">
        <v>0.18</v>
      </c>
      <c r="E111" s="28" t="s">
        <v>146</v>
      </c>
      <c r="F111" s="31" t="s">
        <v>85</v>
      </c>
      <c r="G111" s="32" t="s">
        <v>145</v>
      </c>
      <c r="H111" s="27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ht="15.75" hidden="1" customHeight="1">
      <c r="A112" s="33">
        <v>6.384457744E9</v>
      </c>
      <c r="B112" s="33">
        <v>0.046</v>
      </c>
      <c r="C112" s="34">
        <v>97.0</v>
      </c>
      <c r="D112" s="31">
        <v>0.165</v>
      </c>
      <c r="E112" s="28" t="s">
        <v>146</v>
      </c>
      <c r="F112" s="31" t="s">
        <v>86</v>
      </c>
      <c r="G112" s="32" t="s">
        <v>145</v>
      </c>
      <c r="H112" s="27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ht="15.75" hidden="1" customHeight="1">
      <c r="A113" s="33">
        <v>9.2063017E9</v>
      </c>
      <c r="B113" s="33">
        <v>0.043</v>
      </c>
      <c r="C113" s="34">
        <v>133.0</v>
      </c>
      <c r="D113" s="31">
        <v>0.175</v>
      </c>
      <c r="E113" s="28" t="s">
        <v>146</v>
      </c>
      <c r="F113" s="31" t="s">
        <v>87</v>
      </c>
      <c r="G113" s="32" t="s">
        <v>145</v>
      </c>
      <c r="H113" s="27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ht="15.75" hidden="1" customHeight="1">
      <c r="A114" s="33">
        <v>1.1662040714E10</v>
      </c>
      <c r="B114" s="33">
        <v>0.038</v>
      </c>
      <c r="C114" s="34">
        <v>149.0</v>
      </c>
      <c r="D114" s="31">
        <v>0.17</v>
      </c>
      <c r="E114" s="28" t="s">
        <v>146</v>
      </c>
      <c r="F114" s="31" t="s">
        <v>88</v>
      </c>
      <c r="G114" s="32" t="s">
        <v>145</v>
      </c>
      <c r="H114" s="27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ht="15.75" hidden="1" customHeight="1">
      <c r="A115" s="33">
        <v>8.647936748E9</v>
      </c>
      <c r="B115" s="33">
        <v>0.045</v>
      </c>
      <c r="C115" s="34">
        <v>132.0</v>
      </c>
      <c r="D115" s="31">
        <v>0.188</v>
      </c>
      <c r="E115" s="28" t="s">
        <v>146</v>
      </c>
      <c r="F115" s="31" t="s">
        <v>89</v>
      </c>
      <c r="G115" s="32" t="s">
        <v>145</v>
      </c>
      <c r="H115" s="27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ht="15.75" hidden="1" customHeight="1">
      <c r="A116" s="33">
        <v>9.260287416E9</v>
      </c>
      <c r="B116" s="33">
        <v>0.046</v>
      </c>
      <c r="C116" s="34">
        <v>143.0</v>
      </c>
      <c r="D116" s="31">
        <v>0.192</v>
      </c>
      <c r="E116" s="28" t="s">
        <v>146</v>
      </c>
      <c r="F116" s="31" t="s">
        <v>90</v>
      </c>
      <c r="G116" s="32" t="s">
        <v>145</v>
      </c>
      <c r="H116" s="27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ht="15.75" hidden="1" customHeight="1">
      <c r="A117" s="33">
        <v>1.014234277E10</v>
      </c>
      <c r="B117" s="33">
        <v>0.037</v>
      </c>
      <c r="C117" s="34">
        <v>127.0</v>
      </c>
      <c r="D117" s="31">
        <v>0.178</v>
      </c>
      <c r="E117" s="28" t="s">
        <v>146</v>
      </c>
      <c r="F117" s="31" t="s">
        <v>91</v>
      </c>
      <c r="G117" s="32" t="s">
        <v>145</v>
      </c>
      <c r="H117" s="27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ht="15.75" hidden="1" customHeight="1">
      <c r="A118" s="33">
        <v>9.95821788E9</v>
      </c>
      <c r="B118" s="33">
        <v>0.045</v>
      </c>
      <c r="C118" s="34">
        <v>150.0</v>
      </c>
      <c r="D118" s="31">
        <v>0.172</v>
      </c>
      <c r="E118" s="28" t="s">
        <v>146</v>
      </c>
      <c r="F118" s="31" t="s">
        <v>76</v>
      </c>
      <c r="G118" s="32" t="s">
        <v>145</v>
      </c>
      <c r="H118" s="27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ht="15.75" hidden="1" customHeight="1">
      <c r="A119" s="33">
        <v>1.873452514E9</v>
      </c>
      <c r="B119" s="28"/>
      <c r="C119" s="29"/>
      <c r="D119" s="31">
        <v>0.121</v>
      </c>
      <c r="E119" s="28" t="s">
        <v>261</v>
      </c>
      <c r="F119" s="31" t="s">
        <v>77</v>
      </c>
      <c r="G119" s="32" t="s">
        <v>259</v>
      </c>
      <c r="H119" s="27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ht="15.75" hidden="1" customHeight="1">
      <c r="A120" s="33">
        <v>1.92026257E9</v>
      </c>
      <c r="B120" s="28"/>
      <c r="C120" s="29"/>
      <c r="D120" s="31">
        <v>0.121</v>
      </c>
      <c r="E120" s="28" t="s">
        <v>261</v>
      </c>
      <c r="F120" s="31" t="s">
        <v>79</v>
      </c>
      <c r="G120" s="32" t="s">
        <v>259</v>
      </c>
      <c r="H120" s="27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ht="15.75" hidden="1" customHeight="1">
      <c r="A121" s="33">
        <v>1.941094972E9</v>
      </c>
      <c r="B121" s="28"/>
      <c r="C121" s="29"/>
      <c r="D121" s="31">
        <v>0.131</v>
      </c>
      <c r="E121" s="28" t="s">
        <v>261</v>
      </c>
      <c r="F121" s="31" t="s">
        <v>81</v>
      </c>
      <c r="G121" s="32" t="s">
        <v>259</v>
      </c>
      <c r="H121" s="27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ht="15.75" hidden="1" customHeight="1">
      <c r="A122" s="33">
        <v>2.021301676E9</v>
      </c>
      <c r="B122" s="28"/>
      <c r="C122" s="29"/>
      <c r="D122" s="31">
        <v>0.115</v>
      </c>
      <c r="E122" s="28" t="s">
        <v>261</v>
      </c>
      <c r="F122" s="31" t="s">
        <v>83</v>
      </c>
      <c r="G122" s="32" t="s">
        <v>259</v>
      </c>
      <c r="H122" s="27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ht="15.75" hidden="1" customHeight="1">
      <c r="A123" s="33">
        <v>2.22827933E9</v>
      </c>
      <c r="B123" s="28"/>
      <c r="C123" s="29"/>
      <c r="D123" s="31">
        <v>0.116</v>
      </c>
      <c r="E123" s="28" t="s">
        <v>261</v>
      </c>
      <c r="F123" s="31" t="s">
        <v>84</v>
      </c>
      <c r="G123" s="32" t="s">
        <v>259</v>
      </c>
      <c r="H123" s="27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ht="15.75" hidden="1" customHeight="1">
      <c r="A124" s="33">
        <v>2.331005587E9</v>
      </c>
      <c r="B124" s="28"/>
      <c r="C124" s="29"/>
      <c r="D124" s="31">
        <v>0.115</v>
      </c>
      <c r="E124" s="28" t="s">
        <v>261</v>
      </c>
      <c r="F124" s="31" t="s">
        <v>85</v>
      </c>
      <c r="G124" s="32" t="s">
        <v>259</v>
      </c>
      <c r="H124" s="27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ht="15.75" hidden="1" customHeight="1">
      <c r="A125" s="33">
        <v>2.42147486E9</v>
      </c>
      <c r="B125" s="28"/>
      <c r="C125" s="29"/>
      <c r="D125" s="31">
        <v>0.113</v>
      </c>
      <c r="E125" s="28" t="s">
        <v>261</v>
      </c>
      <c r="F125" s="31" t="s">
        <v>86</v>
      </c>
      <c r="G125" s="32" t="s">
        <v>259</v>
      </c>
      <c r="H125" s="27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ht="15.75" hidden="1" customHeight="1">
      <c r="A126" s="33">
        <v>2.623726257E9</v>
      </c>
      <c r="B126" s="28"/>
      <c r="C126" s="29"/>
      <c r="D126" s="31">
        <v>0.11</v>
      </c>
      <c r="E126" s="28" t="s">
        <v>261</v>
      </c>
      <c r="F126" s="31" t="s">
        <v>87</v>
      </c>
      <c r="G126" s="32" t="s">
        <v>259</v>
      </c>
      <c r="H126" s="27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ht="15.75" hidden="1" customHeight="1">
      <c r="A127" s="33">
        <v>2.791960894E9</v>
      </c>
      <c r="B127" s="28"/>
      <c r="C127" s="29"/>
      <c r="D127" s="31">
        <v>0.112</v>
      </c>
      <c r="E127" s="28" t="s">
        <v>261</v>
      </c>
      <c r="F127" s="31" t="s">
        <v>88</v>
      </c>
      <c r="G127" s="32" t="s">
        <v>259</v>
      </c>
      <c r="H127" s="27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ht="15.75" hidden="1" customHeight="1">
      <c r="A128" s="33">
        <v>2.498932961E9</v>
      </c>
      <c r="B128" s="28"/>
      <c r="C128" s="29"/>
      <c r="D128" s="31">
        <v>0.108</v>
      </c>
      <c r="E128" s="28" t="s">
        <v>261</v>
      </c>
      <c r="F128" s="31" t="s">
        <v>89</v>
      </c>
      <c r="G128" s="32" t="s">
        <v>259</v>
      </c>
      <c r="H128" s="27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ht="15.75" hidden="1" customHeight="1">
      <c r="A129" s="33">
        <v>2.467703911E9</v>
      </c>
      <c r="B129" s="28"/>
      <c r="C129" s="29"/>
      <c r="D129" s="31">
        <v>0.107</v>
      </c>
      <c r="E129" s="28" t="s">
        <v>261</v>
      </c>
      <c r="F129" s="31" t="s">
        <v>90</v>
      </c>
      <c r="G129" s="32" t="s">
        <v>259</v>
      </c>
      <c r="H129" s="27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ht="15.75" hidden="1" customHeight="1">
      <c r="A130" s="33">
        <v>2.584463687E9</v>
      </c>
      <c r="B130" s="28"/>
      <c r="C130" s="29"/>
      <c r="D130" s="31">
        <v>0.097</v>
      </c>
      <c r="E130" s="28" t="s">
        <v>261</v>
      </c>
      <c r="F130" s="31" t="s">
        <v>91</v>
      </c>
      <c r="G130" s="32" t="s">
        <v>259</v>
      </c>
      <c r="H130" s="27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ht="15.75" hidden="1" customHeight="1">
      <c r="A131" s="28"/>
      <c r="B131" s="28"/>
      <c r="C131" s="29"/>
      <c r="D131" s="31">
        <v>0.092</v>
      </c>
      <c r="E131" s="28" t="s">
        <v>261</v>
      </c>
      <c r="F131" s="31" t="s">
        <v>76</v>
      </c>
      <c r="G131" s="32" t="s">
        <v>259</v>
      </c>
      <c r="H131" s="27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ht="15.75" hidden="1" customHeight="1">
      <c r="A132" s="33">
        <v>4.15E11</v>
      </c>
      <c r="B132" s="33">
        <v>0.081</v>
      </c>
      <c r="C132" s="34">
        <v>1713.0</v>
      </c>
      <c r="D132" s="31">
        <v>0.093</v>
      </c>
      <c r="E132" s="28" t="s">
        <v>244</v>
      </c>
      <c r="F132" s="31" t="s">
        <v>77</v>
      </c>
      <c r="G132" s="32" t="s">
        <v>243</v>
      </c>
      <c r="H132" s="27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ht="15.75" hidden="1" customHeight="1">
      <c r="A133" s="33">
        <v>3.79E11</v>
      </c>
      <c r="B133" s="33">
        <v>0.082</v>
      </c>
      <c r="C133" s="34">
        <v>1632.0</v>
      </c>
      <c r="D133" s="31">
        <v>0.087</v>
      </c>
      <c r="E133" s="28" t="s">
        <v>244</v>
      </c>
      <c r="F133" s="31" t="s">
        <v>79</v>
      </c>
      <c r="G133" s="32" t="s">
        <v>243</v>
      </c>
      <c r="H133" s="27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ht="15.75" hidden="1" customHeight="1">
      <c r="A134" s="33">
        <v>3.94E11</v>
      </c>
      <c r="B134" s="33">
        <v>0.084</v>
      </c>
      <c r="C134" s="34">
        <v>1847.0</v>
      </c>
      <c r="D134" s="31">
        <v>0.082</v>
      </c>
      <c r="E134" s="28" t="s">
        <v>244</v>
      </c>
      <c r="F134" s="31" t="s">
        <v>81</v>
      </c>
      <c r="G134" s="32" t="s">
        <v>243</v>
      </c>
      <c r="H134" s="27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ht="15.75" hidden="1" customHeight="1">
      <c r="A135" s="33">
        <v>4.67E11</v>
      </c>
      <c r="B135" s="33">
        <v>0.083</v>
      </c>
      <c r="C135" s="34">
        <v>2323.0</v>
      </c>
      <c r="D135" s="31">
        <v>0.084</v>
      </c>
      <c r="E135" s="28" t="s">
        <v>244</v>
      </c>
      <c r="F135" s="31" t="s">
        <v>83</v>
      </c>
      <c r="G135" s="32" t="s">
        <v>243</v>
      </c>
      <c r="H135" s="27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ht="15.75" hidden="1" customHeight="1">
      <c r="A136" s="33">
        <v>6.13E11</v>
      </c>
      <c r="B136" s="33">
        <v>0.086</v>
      </c>
      <c r="C136" s="34">
        <v>2872.0</v>
      </c>
      <c r="D136" s="31">
        <v>0.089</v>
      </c>
      <c r="E136" s="28" t="s">
        <v>244</v>
      </c>
      <c r="F136" s="31" t="s">
        <v>84</v>
      </c>
      <c r="G136" s="32" t="s">
        <v>243</v>
      </c>
      <c r="H136" s="27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ht="15.75" hidden="1" customHeight="1">
      <c r="A137" s="33">
        <v>6.94E11</v>
      </c>
      <c r="B137" s="33">
        <v>0.085</v>
      </c>
      <c r="C137" s="34">
        <v>3136.0</v>
      </c>
      <c r="D137" s="31">
        <v>0.091</v>
      </c>
      <c r="E137" s="28" t="s">
        <v>244</v>
      </c>
      <c r="F137" s="31" t="s">
        <v>85</v>
      </c>
      <c r="G137" s="32" t="s">
        <v>243</v>
      </c>
      <c r="H137" s="27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ht="15.75" hidden="1" customHeight="1">
      <c r="A138" s="33">
        <v>7.47E11</v>
      </c>
      <c r="B138" s="33">
        <v>0.085</v>
      </c>
      <c r="C138" s="34">
        <v>3330.0</v>
      </c>
      <c r="D138" s="31">
        <v>0.094</v>
      </c>
      <c r="E138" s="28" t="s">
        <v>244</v>
      </c>
      <c r="F138" s="31" t="s">
        <v>86</v>
      </c>
      <c r="G138" s="32" t="s">
        <v>243</v>
      </c>
      <c r="H138" s="27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ht="15.75" hidden="1" customHeight="1">
      <c r="A139" s="33">
        <v>8.54E11</v>
      </c>
      <c r="B139" s="33">
        <v>0.086</v>
      </c>
      <c r="C139" s="34">
        <v>3956.0</v>
      </c>
      <c r="D139" s="31">
        <v>0.082</v>
      </c>
      <c r="E139" s="28" t="s">
        <v>244</v>
      </c>
      <c r="F139" s="31" t="s">
        <v>87</v>
      </c>
      <c r="G139" s="32" t="s">
        <v>243</v>
      </c>
      <c r="H139" s="27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ht="15.75" hidden="1" customHeight="1">
      <c r="A140" s="33">
        <v>1.06E12</v>
      </c>
      <c r="B140" s="33">
        <v>0.088</v>
      </c>
      <c r="C140" s="34">
        <v>4237.0</v>
      </c>
      <c r="D140" s="31">
        <v>0.089</v>
      </c>
      <c r="E140" s="28" t="s">
        <v>244</v>
      </c>
      <c r="F140" s="31" t="s">
        <v>88</v>
      </c>
      <c r="G140" s="32" t="s">
        <v>243</v>
      </c>
      <c r="H140" s="27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ht="15.75" hidden="1" customHeight="1">
      <c r="A141" s="33">
        <v>9.27E11</v>
      </c>
      <c r="B141" s="33">
        <v>0.09</v>
      </c>
      <c r="C141" s="34">
        <v>4118.0</v>
      </c>
      <c r="D141" s="31">
        <v>0.06</v>
      </c>
      <c r="E141" s="28" t="s">
        <v>244</v>
      </c>
      <c r="F141" s="31" t="s">
        <v>89</v>
      </c>
      <c r="G141" s="32" t="s">
        <v>243</v>
      </c>
      <c r="H141" s="27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ht="15.75" hidden="1" customHeight="1">
      <c r="A142" s="33">
        <v>1.14E12</v>
      </c>
      <c r="B142" s="33">
        <v>0.089</v>
      </c>
      <c r="C142" s="34">
        <v>5138.0</v>
      </c>
      <c r="D142" s="31">
        <v>0.073</v>
      </c>
      <c r="E142" s="28" t="s">
        <v>244</v>
      </c>
      <c r="F142" s="31" t="s">
        <v>90</v>
      </c>
      <c r="G142" s="32" t="s">
        <v>243</v>
      </c>
      <c r="H142" s="27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ht="15.75" hidden="1" customHeight="1">
      <c r="A143" s="33">
        <v>1.39E12</v>
      </c>
      <c r="B143" s="33">
        <v>0.092</v>
      </c>
      <c r="C143" s="34">
        <v>6114.0</v>
      </c>
      <c r="D143" s="31">
        <v>0.077</v>
      </c>
      <c r="E143" s="28" t="s">
        <v>244</v>
      </c>
      <c r="F143" s="31" t="s">
        <v>91</v>
      </c>
      <c r="G143" s="32" t="s">
        <v>243</v>
      </c>
      <c r="H143" s="27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ht="15.75" hidden="1" customHeight="1">
      <c r="A144" s="33">
        <v>1.53E12</v>
      </c>
      <c r="B144" s="33">
        <v>0.091</v>
      </c>
      <c r="C144" s="34">
        <v>6140.0</v>
      </c>
      <c r="D144" s="31">
        <v>0.07</v>
      </c>
      <c r="E144" s="28" t="s">
        <v>244</v>
      </c>
      <c r="F144" s="31" t="s">
        <v>76</v>
      </c>
      <c r="G144" s="32" t="s">
        <v>243</v>
      </c>
      <c r="H144" s="27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ht="15.75" hidden="1" customHeight="1">
      <c r="A145" s="33">
        <v>1.92E11</v>
      </c>
      <c r="B145" s="33">
        <v>0.1</v>
      </c>
      <c r="C145" s="34">
        <v>2403.0</v>
      </c>
      <c r="D145" s="30"/>
      <c r="E145" s="28" t="s">
        <v>182</v>
      </c>
      <c r="F145" s="31" t="s">
        <v>77</v>
      </c>
      <c r="G145" s="32" t="s">
        <v>180</v>
      </c>
      <c r="H145" s="27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ht="15.75" hidden="1" customHeight="1">
      <c r="A146" s="33">
        <v>1.92E11</v>
      </c>
      <c r="B146" s="33">
        <v>0.101</v>
      </c>
      <c r="C146" s="34">
        <v>2406.0</v>
      </c>
      <c r="D146" s="30"/>
      <c r="E146" s="28" t="s">
        <v>182</v>
      </c>
      <c r="F146" s="31" t="s">
        <v>79</v>
      </c>
      <c r="G146" s="32" t="s">
        <v>180</v>
      </c>
      <c r="H146" s="27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ht="15.75" hidden="1" customHeight="1">
      <c r="A147" s="33">
        <v>2.08E11</v>
      </c>
      <c r="B147" s="33">
        <v>0.101</v>
      </c>
      <c r="C147" s="34">
        <v>2599.0</v>
      </c>
      <c r="D147" s="30"/>
      <c r="E147" s="28" t="s">
        <v>182</v>
      </c>
      <c r="F147" s="31" t="s">
        <v>81</v>
      </c>
      <c r="G147" s="32" t="s">
        <v>180</v>
      </c>
      <c r="H147" s="27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ht="15.75" hidden="1" customHeight="1">
      <c r="A148" s="33">
        <v>2.54E11</v>
      </c>
      <c r="B148" s="33">
        <v>0.103</v>
      </c>
      <c r="C148" s="34">
        <v>3223.0</v>
      </c>
      <c r="D148" s="30"/>
      <c r="E148" s="28" t="s">
        <v>182</v>
      </c>
      <c r="F148" s="31" t="s">
        <v>83</v>
      </c>
      <c r="G148" s="32" t="s">
        <v>180</v>
      </c>
      <c r="H148" s="27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ht="15.75" hidden="1" customHeight="1">
      <c r="A149" s="33">
        <v>2.91E11</v>
      </c>
      <c r="B149" s="33">
        <v>0.104</v>
      </c>
      <c r="C149" s="34">
        <v>3720.0</v>
      </c>
      <c r="D149" s="30"/>
      <c r="E149" s="28" t="s">
        <v>182</v>
      </c>
      <c r="F149" s="31" t="s">
        <v>84</v>
      </c>
      <c r="G149" s="32" t="s">
        <v>180</v>
      </c>
      <c r="H149" s="27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ht="15.75" hidden="1" customHeight="1">
      <c r="A150" s="33">
        <v>3.05E11</v>
      </c>
      <c r="B150" s="33">
        <v>0.104</v>
      </c>
      <c r="C150" s="34">
        <v>3863.0</v>
      </c>
      <c r="D150" s="30"/>
      <c r="E150" s="28" t="s">
        <v>182</v>
      </c>
      <c r="F150" s="31" t="s">
        <v>85</v>
      </c>
      <c r="G150" s="32" t="s">
        <v>180</v>
      </c>
      <c r="H150" s="27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ht="15.75" hidden="1" customHeight="1">
      <c r="A151" s="33">
        <v>3.25E11</v>
      </c>
      <c r="B151" s="33">
        <v>0.102</v>
      </c>
      <c r="C151" s="34">
        <v>4016.0</v>
      </c>
      <c r="D151" s="30"/>
      <c r="E151" s="28" t="s">
        <v>182</v>
      </c>
      <c r="F151" s="31" t="s">
        <v>86</v>
      </c>
      <c r="G151" s="32" t="s">
        <v>180</v>
      </c>
      <c r="H151" s="27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ht="15.75" hidden="1" customHeight="1">
      <c r="A152" s="33">
        <v>3.75E11</v>
      </c>
      <c r="B152" s="33">
        <v>0.103</v>
      </c>
      <c r="C152" s="34">
        <v>4636.0</v>
      </c>
      <c r="D152" s="30"/>
      <c r="E152" s="28" t="s">
        <v>182</v>
      </c>
      <c r="F152" s="31" t="s">
        <v>87</v>
      </c>
      <c r="G152" s="32" t="s">
        <v>180</v>
      </c>
      <c r="H152" s="27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ht="15.75" hidden="1" customHeight="1">
      <c r="A153" s="33">
        <v>4.14E11</v>
      </c>
      <c r="B153" s="33">
        <v>0.105</v>
      </c>
      <c r="C153" s="34">
        <v>5211.0</v>
      </c>
      <c r="D153" s="30"/>
      <c r="E153" s="28" t="s">
        <v>182</v>
      </c>
      <c r="F153" s="31" t="s">
        <v>88</v>
      </c>
      <c r="G153" s="32" t="s">
        <v>180</v>
      </c>
      <c r="H153" s="27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ht="15.75" hidden="1" customHeight="1">
      <c r="A154" s="33">
        <v>3.84E11</v>
      </c>
      <c r="B154" s="33">
        <v>0.112</v>
      </c>
      <c r="C154" s="34">
        <v>5125.0</v>
      </c>
      <c r="D154" s="30"/>
      <c r="E154" s="28" t="s">
        <v>182</v>
      </c>
      <c r="F154" s="31" t="s">
        <v>89</v>
      </c>
      <c r="G154" s="32" t="s">
        <v>180</v>
      </c>
      <c r="H154" s="27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ht="15.75" hidden="1" customHeight="1">
      <c r="A155" s="33">
        <v>3.78E11</v>
      </c>
      <c r="B155" s="33">
        <v>0.116</v>
      </c>
      <c r="C155" s="34">
        <v>5272.0</v>
      </c>
      <c r="D155" s="30"/>
      <c r="E155" s="28" t="s">
        <v>182</v>
      </c>
      <c r="F155" s="31" t="s">
        <v>90</v>
      </c>
      <c r="G155" s="32" t="s">
        <v>180</v>
      </c>
      <c r="H155" s="27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ht="15.75" hidden="1" customHeight="1">
      <c r="A156" s="33">
        <v>4.16E11</v>
      </c>
      <c r="B156" s="33">
        <v>0.113</v>
      </c>
      <c r="C156" s="34">
        <v>5643.0</v>
      </c>
      <c r="D156" s="30"/>
      <c r="E156" s="28" t="s">
        <v>182</v>
      </c>
      <c r="F156" s="31" t="s">
        <v>91</v>
      </c>
      <c r="G156" s="32" t="s">
        <v>180</v>
      </c>
      <c r="H156" s="27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ht="15.75" hidden="1" customHeight="1">
      <c r="A157" s="33">
        <v>3.94E11</v>
      </c>
      <c r="B157" s="33">
        <v>0.115</v>
      </c>
      <c r="C157" s="34">
        <v>5407.0</v>
      </c>
      <c r="D157" s="30"/>
      <c r="E157" s="28" t="s">
        <v>182</v>
      </c>
      <c r="F157" s="31" t="s">
        <v>76</v>
      </c>
      <c r="G157" s="32" t="s">
        <v>180</v>
      </c>
      <c r="H157" s="27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ht="15.75" hidden="1" customHeight="1">
      <c r="A158" s="33">
        <v>5.272617196E9</v>
      </c>
      <c r="B158" s="33">
        <v>0.047</v>
      </c>
      <c r="C158" s="34">
        <v>30.0</v>
      </c>
      <c r="D158" s="31">
        <v>0.197</v>
      </c>
      <c r="E158" s="28" t="s">
        <v>147</v>
      </c>
      <c r="F158" s="31" t="s">
        <v>77</v>
      </c>
      <c r="G158" s="32" t="s">
        <v>145</v>
      </c>
      <c r="H158" s="27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ht="15.75" hidden="1" customHeight="1">
      <c r="A159" s="33">
        <v>5.707618247E9</v>
      </c>
      <c r="B159" s="33">
        <v>0.045</v>
      </c>
      <c r="C159" s="34">
        <v>31.0</v>
      </c>
      <c r="D159" s="31">
        <v>0.197</v>
      </c>
      <c r="E159" s="28" t="s">
        <v>147</v>
      </c>
      <c r="F159" s="31" t="s">
        <v>79</v>
      </c>
      <c r="G159" s="32" t="s">
        <v>145</v>
      </c>
      <c r="H159" s="27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ht="15.75" hidden="1" customHeight="1">
      <c r="A160" s="33">
        <v>6.236024951E9</v>
      </c>
      <c r="B160" s="33">
        <v>0.045</v>
      </c>
      <c r="C160" s="34">
        <v>34.0</v>
      </c>
      <c r="D160" s="31">
        <v>0.174</v>
      </c>
      <c r="E160" s="28" t="s">
        <v>147</v>
      </c>
      <c r="F160" s="31" t="s">
        <v>81</v>
      </c>
      <c r="G160" s="32" t="s">
        <v>145</v>
      </c>
      <c r="H160" s="27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ht="15.75" hidden="1" customHeight="1">
      <c r="A161" s="33">
        <v>7.275766111E9</v>
      </c>
      <c r="B161" s="33">
        <v>0.066</v>
      </c>
      <c r="C161" s="34">
        <v>57.0</v>
      </c>
      <c r="D161" s="31">
        <v>0.155</v>
      </c>
      <c r="E161" s="28" t="s">
        <v>147</v>
      </c>
      <c r="F161" s="31" t="s">
        <v>83</v>
      </c>
      <c r="G161" s="32" t="s">
        <v>145</v>
      </c>
      <c r="H161" s="27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ht="15.75" hidden="1" customHeight="1">
      <c r="A162" s="33">
        <v>8.680511918E9</v>
      </c>
      <c r="B162" s="33">
        <v>0.079</v>
      </c>
      <c r="C162" s="34">
        <v>81.0</v>
      </c>
      <c r="D162" s="31">
        <v>0.157</v>
      </c>
      <c r="E162" s="28" t="s">
        <v>147</v>
      </c>
      <c r="F162" s="31" t="s">
        <v>84</v>
      </c>
      <c r="G162" s="32" t="s">
        <v>145</v>
      </c>
      <c r="H162" s="27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ht="15.75" hidden="1" customHeight="1">
      <c r="A163" s="33">
        <v>1.3245421881E10</v>
      </c>
      <c r="B163" s="33">
        <v>0.079</v>
      </c>
      <c r="C163" s="34">
        <v>122.0</v>
      </c>
      <c r="D163" s="31">
        <v>0.17</v>
      </c>
      <c r="E163" s="28" t="s">
        <v>147</v>
      </c>
      <c r="F163" s="31" t="s">
        <v>85</v>
      </c>
      <c r="G163" s="32" t="s">
        <v>145</v>
      </c>
      <c r="H163" s="27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ht="15.75" hidden="1" customHeight="1">
      <c r="A164" s="33">
        <v>2.0982270733E10</v>
      </c>
      <c r="B164" s="33">
        <v>0.062</v>
      </c>
      <c r="C164" s="34">
        <v>149.0</v>
      </c>
      <c r="D164" s="31">
        <v>0.179</v>
      </c>
      <c r="E164" s="28" t="s">
        <v>147</v>
      </c>
      <c r="F164" s="31" t="s">
        <v>86</v>
      </c>
      <c r="G164" s="32" t="s">
        <v>145</v>
      </c>
      <c r="H164" s="27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ht="15.75" hidden="1" customHeight="1">
      <c r="A165" s="33">
        <v>3.3050343783E10</v>
      </c>
      <c r="B165" s="33">
        <v>0.051</v>
      </c>
      <c r="C165" s="34">
        <v>192.0</v>
      </c>
      <c r="D165" s="31">
        <v>0.191</v>
      </c>
      <c r="E165" s="28" t="s">
        <v>147</v>
      </c>
      <c r="F165" s="31" t="s">
        <v>87</v>
      </c>
      <c r="G165" s="32" t="s">
        <v>145</v>
      </c>
      <c r="H165" s="27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ht="15.75" hidden="1" customHeight="1">
      <c r="A166" s="33">
        <v>4.885248296E10</v>
      </c>
      <c r="B166" s="33">
        <v>0.044</v>
      </c>
      <c r="C166" s="34">
        <v>241.0</v>
      </c>
      <c r="D166" s="31">
        <v>0.198</v>
      </c>
      <c r="E166" s="28" t="s">
        <v>147</v>
      </c>
      <c r="F166" s="31" t="s">
        <v>88</v>
      </c>
      <c r="G166" s="32" t="s">
        <v>145</v>
      </c>
      <c r="H166" s="27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ht="15.75" hidden="1" customHeight="1">
      <c r="A167" s="33">
        <v>4.4291490421E10</v>
      </c>
      <c r="B167" s="33">
        <v>0.059</v>
      </c>
      <c r="C167" s="34">
        <v>288.0</v>
      </c>
      <c r="D167" s="31">
        <v>0.2</v>
      </c>
      <c r="E167" s="28" t="s">
        <v>147</v>
      </c>
      <c r="F167" s="31" t="s">
        <v>89</v>
      </c>
      <c r="G167" s="32" t="s">
        <v>145</v>
      </c>
      <c r="H167" s="27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ht="15.75" hidden="1" customHeight="1">
      <c r="A168" s="33">
        <v>5.2902703376E10</v>
      </c>
      <c r="B168" s="33">
        <v>0.053</v>
      </c>
      <c r="C168" s="34">
        <v>310.0</v>
      </c>
      <c r="D168" s="31">
        <v>0.207</v>
      </c>
      <c r="E168" s="28" t="s">
        <v>147</v>
      </c>
      <c r="F168" s="31" t="s">
        <v>90</v>
      </c>
      <c r="G168" s="32" t="s">
        <v>145</v>
      </c>
      <c r="H168" s="27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ht="15.75" hidden="1" customHeight="1">
      <c r="A169" s="33">
        <v>6.59516272E10</v>
      </c>
      <c r="B169" s="33">
        <v>0.05</v>
      </c>
      <c r="C169" s="34">
        <v>359.0</v>
      </c>
      <c r="D169" s="31">
        <v>0.19</v>
      </c>
      <c r="E169" s="28" t="s">
        <v>147</v>
      </c>
      <c r="F169" s="31" t="s">
        <v>91</v>
      </c>
      <c r="G169" s="32" t="s">
        <v>145</v>
      </c>
      <c r="H169" s="27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ht="15.75" hidden="1" customHeight="1">
      <c r="A170" s="33">
        <v>6.8730906314E10</v>
      </c>
      <c r="B170" s="33">
        <v>0.054</v>
      </c>
      <c r="C170" s="34">
        <v>398.0</v>
      </c>
      <c r="D170" s="31">
        <v>0.183</v>
      </c>
      <c r="E170" s="28" t="s">
        <v>147</v>
      </c>
      <c r="F170" s="31" t="s">
        <v>76</v>
      </c>
      <c r="G170" s="32" t="s">
        <v>145</v>
      </c>
      <c r="H170" s="27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ht="15.75" hidden="1" customHeight="1">
      <c r="A171" s="33">
        <v>6.327552E9</v>
      </c>
      <c r="B171" s="33">
        <v>0.052</v>
      </c>
      <c r="C171" s="34">
        <v>1107.0</v>
      </c>
      <c r="D171" s="31">
        <v>0.06</v>
      </c>
      <c r="E171" s="28" t="s">
        <v>262</v>
      </c>
      <c r="F171" s="31" t="s">
        <v>77</v>
      </c>
      <c r="G171" s="32" t="s">
        <v>259</v>
      </c>
      <c r="H171" s="27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ht="15.75" hidden="1" customHeight="1">
      <c r="A172" s="33">
        <v>6.516651E9</v>
      </c>
      <c r="B172" s="33">
        <v>0.051</v>
      </c>
      <c r="C172" s="34">
        <v>1107.0</v>
      </c>
      <c r="D172" s="31">
        <v>0.06</v>
      </c>
      <c r="E172" s="28" t="s">
        <v>262</v>
      </c>
      <c r="F172" s="31" t="s">
        <v>79</v>
      </c>
      <c r="G172" s="32" t="s">
        <v>259</v>
      </c>
      <c r="H172" s="27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ht="15.75" hidden="1" customHeight="1">
      <c r="A173" s="33">
        <v>6.957996E9</v>
      </c>
      <c r="B173" s="33">
        <v>0.053</v>
      </c>
      <c r="C173" s="34">
        <v>1183.0</v>
      </c>
      <c r="D173" s="31">
        <v>0.06</v>
      </c>
      <c r="E173" s="28" t="s">
        <v>262</v>
      </c>
      <c r="F173" s="31" t="s">
        <v>81</v>
      </c>
      <c r="G173" s="32" t="s">
        <v>259</v>
      </c>
      <c r="H173" s="27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ht="15.75" hidden="1" customHeight="1">
      <c r="A174" s="33">
        <v>6.949317E9</v>
      </c>
      <c r="B174" s="33">
        <v>0.056</v>
      </c>
      <c r="C174" s="34">
        <v>1237.0</v>
      </c>
      <c r="D174" s="31">
        <v>0.06</v>
      </c>
      <c r="E174" s="28" t="s">
        <v>262</v>
      </c>
      <c r="F174" s="31" t="s">
        <v>83</v>
      </c>
      <c r="G174" s="32" t="s">
        <v>259</v>
      </c>
      <c r="H174" s="27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ht="15.75" hidden="1" customHeight="1">
      <c r="A175" s="33">
        <v>7.094413E9</v>
      </c>
      <c r="B175" s="33">
        <v>0.06</v>
      </c>
      <c r="C175" s="34">
        <v>1326.0</v>
      </c>
      <c r="D175" s="31">
        <v>0.06</v>
      </c>
      <c r="E175" s="28" t="s">
        <v>262</v>
      </c>
      <c r="F175" s="31" t="s">
        <v>84</v>
      </c>
      <c r="G175" s="32" t="s">
        <v>259</v>
      </c>
      <c r="H175" s="27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ht="15.75" hidden="1" customHeight="1">
      <c r="A176" s="33">
        <v>7.706222E9</v>
      </c>
      <c r="B176" s="33">
        <v>0.06</v>
      </c>
      <c r="C176" s="34">
        <v>1394.0</v>
      </c>
      <c r="D176" s="31">
        <v>0.055</v>
      </c>
      <c r="E176" s="28" t="s">
        <v>262</v>
      </c>
      <c r="F176" s="31" t="s">
        <v>85</v>
      </c>
      <c r="G176" s="32" t="s">
        <v>259</v>
      </c>
      <c r="H176" s="27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ht="15.75" hidden="1" customHeight="1">
      <c r="A177" s="33">
        <v>7.965588E9</v>
      </c>
      <c r="B177" s="33">
        <v>0.069</v>
      </c>
      <c r="C177" s="34">
        <v>1645.0</v>
      </c>
      <c r="D177" s="31">
        <v>0.055</v>
      </c>
      <c r="E177" s="28" t="s">
        <v>262</v>
      </c>
      <c r="F177" s="31" t="s">
        <v>86</v>
      </c>
      <c r="G177" s="32" t="s">
        <v>259</v>
      </c>
      <c r="H177" s="27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ht="15.75" hidden="1" customHeight="1">
      <c r="A178" s="33">
        <v>8.318996E9</v>
      </c>
      <c r="B178" s="33">
        <v>0.071</v>
      </c>
      <c r="C178" s="34">
        <v>1721.0</v>
      </c>
      <c r="D178" s="31">
        <v>0.055</v>
      </c>
      <c r="E178" s="28" t="s">
        <v>262</v>
      </c>
      <c r="F178" s="31" t="s">
        <v>87</v>
      </c>
      <c r="G178" s="32" t="s">
        <v>259</v>
      </c>
      <c r="H178" s="27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ht="15.75" hidden="1" customHeight="1">
      <c r="A179" s="33">
        <v>8.24665E9</v>
      </c>
      <c r="B179" s="33">
        <v>0.073</v>
      </c>
      <c r="C179" s="34">
        <v>1729.0</v>
      </c>
      <c r="D179" s="31">
        <v>0.055</v>
      </c>
      <c r="E179" s="28" t="s">
        <v>262</v>
      </c>
      <c r="F179" s="31" t="s">
        <v>88</v>
      </c>
      <c r="G179" s="32" t="s">
        <v>259</v>
      </c>
      <c r="H179" s="27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ht="15.75" hidden="1" customHeight="1">
      <c r="A180" s="33">
        <v>7.82042E9</v>
      </c>
      <c r="B180" s="33">
        <v>0.074</v>
      </c>
      <c r="C180" s="34">
        <v>1640.0</v>
      </c>
      <c r="D180" s="31">
        <v>0.055</v>
      </c>
      <c r="E180" s="28" t="s">
        <v>262</v>
      </c>
      <c r="F180" s="31" t="s">
        <v>89</v>
      </c>
      <c r="G180" s="32" t="s">
        <v>259</v>
      </c>
      <c r="H180" s="27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ht="15.75" hidden="1" customHeight="1">
      <c r="A181" s="33">
        <v>7.888087E9</v>
      </c>
      <c r="B181" s="33">
        <v>0.074</v>
      </c>
      <c r="C181" s="34">
        <v>1626.0</v>
      </c>
      <c r="D181" s="31">
        <v>0.055</v>
      </c>
      <c r="E181" s="28" t="s">
        <v>262</v>
      </c>
      <c r="F181" s="31" t="s">
        <v>90</v>
      </c>
      <c r="G181" s="32" t="s">
        <v>259</v>
      </c>
      <c r="H181" s="27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ht="15.75" hidden="1" customHeight="1">
      <c r="A182" s="33">
        <v>7.872584E9</v>
      </c>
      <c r="B182" s="33">
        <v>0.075</v>
      </c>
      <c r="C182" s="34">
        <v>1622.0</v>
      </c>
      <c r="D182" s="31">
        <v>0.051</v>
      </c>
      <c r="E182" s="28" t="s">
        <v>262</v>
      </c>
      <c r="F182" s="31" t="s">
        <v>91</v>
      </c>
      <c r="G182" s="32" t="s">
        <v>259</v>
      </c>
      <c r="H182" s="27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ht="15.75" hidden="1" customHeight="1">
      <c r="A183" s="33">
        <v>8.149004E9</v>
      </c>
      <c r="B183" s="33">
        <v>0.075</v>
      </c>
      <c r="C183" s="34">
        <v>1647.0</v>
      </c>
      <c r="D183" s="31">
        <v>0.048</v>
      </c>
      <c r="E183" s="28" t="s">
        <v>262</v>
      </c>
      <c r="F183" s="31" t="s">
        <v>76</v>
      </c>
      <c r="G183" s="32" t="s">
        <v>259</v>
      </c>
      <c r="H183" s="27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ht="15.75" hidden="1" customHeight="1">
      <c r="A184" s="33">
        <v>9.063147901E9</v>
      </c>
      <c r="B184" s="33">
        <v>0.035</v>
      </c>
      <c r="C184" s="34">
        <v>476.0</v>
      </c>
      <c r="D184" s="31">
        <v>0.116</v>
      </c>
      <c r="E184" s="28" t="s">
        <v>228</v>
      </c>
      <c r="F184" s="31" t="s">
        <v>77</v>
      </c>
      <c r="G184" s="32" t="s">
        <v>229</v>
      </c>
      <c r="H184" s="27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ht="15.75" hidden="1" customHeight="1">
      <c r="A185" s="33">
        <v>8.97644642E9</v>
      </c>
      <c r="B185" s="33">
        <v>0.038</v>
      </c>
      <c r="C185" s="34">
        <v>488.0</v>
      </c>
      <c r="D185" s="31">
        <v>0.107</v>
      </c>
      <c r="E185" s="28" t="s">
        <v>228</v>
      </c>
      <c r="F185" s="31" t="s">
        <v>79</v>
      </c>
      <c r="G185" s="32" t="s">
        <v>229</v>
      </c>
      <c r="H185" s="27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ht="15.75" hidden="1" customHeight="1">
      <c r="A186" s="33">
        <v>9.632411109E9</v>
      </c>
      <c r="B186" s="33">
        <v>0.039</v>
      </c>
      <c r="C186" s="34">
        <v>510.0</v>
      </c>
      <c r="D186" s="31">
        <v>0.084</v>
      </c>
      <c r="E186" s="28" t="s">
        <v>228</v>
      </c>
      <c r="F186" s="31" t="s">
        <v>81</v>
      </c>
      <c r="G186" s="32" t="s">
        <v>229</v>
      </c>
      <c r="H186" s="27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ht="15.75" hidden="1" customHeight="1">
      <c r="A187" s="33">
        <v>1.1075116594E10</v>
      </c>
      <c r="B187" s="33">
        <v>0.037</v>
      </c>
      <c r="C187" s="34">
        <v>536.0</v>
      </c>
      <c r="D187" s="31">
        <v>0.083</v>
      </c>
      <c r="E187" s="28" t="s">
        <v>228</v>
      </c>
      <c r="F187" s="31" t="s">
        <v>83</v>
      </c>
      <c r="G187" s="32" t="s">
        <v>229</v>
      </c>
      <c r="H187" s="27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ht="15.75" hidden="1" customHeight="1">
      <c r="A188" s="33">
        <v>1.3150516509E10</v>
      </c>
      <c r="B188" s="33">
        <v>0.039</v>
      </c>
      <c r="C188" s="34">
        <v>539.0</v>
      </c>
      <c r="D188" s="31">
        <v>0.079</v>
      </c>
      <c r="E188" s="28" t="s">
        <v>228</v>
      </c>
      <c r="F188" s="31" t="s">
        <v>84</v>
      </c>
      <c r="G188" s="32" t="s">
        <v>229</v>
      </c>
      <c r="H188" s="27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ht="15.75" hidden="1" customHeight="1">
      <c r="A189" s="33">
        <v>1.5969151306E10</v>
      </c>
      <c r="B189" s="33">
        <v>0.037</v>
      </c>
      <c r="C189" s="34">
        <v>573.0</v>
      </c>
      <c r="D189" s="31">
        <v>0.078</v>
      </c>
      <c r="E189" s="28" t="s">
        <v>228</v>
      </c>
      <c r="F189" s="31" t="s">
        <v>85</v>
      </c>
      <c r="G189" s="32" t="s">
        <v>229</v>
      </c>
      <c r="H189" s="27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ht="15.75" hidden="1" customHeight="1">
      <c r="A190" s="33">
        <v>1.8505250857E10</v>
      </c>
      <c r="B190" s="33">
        <v>0.036</v>
      </c>
      <c r="C190" s="34">
        <v>599.0</v>
      </c>
      <c r="D190" s="31">
        <v>0.08</v>
      </c>
      <c r="E190" s="28" t="s">
        <v>228</v>
      </c>
      <c r="F190" s="31" t="s">
        <v>86</v>
      </c>
      <c r="G190" s="32" t="s">
        <v>229</v>
      </c>
      <c r="H190" s="27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ht="15.75" hidden="1" customHeight="1">
      <c r="A191" s="33">
        <v>2.1730590263E10</v>
      </c>
      <c r="B191" s="33">
        <v>0.036</v>
      </c>
      <c r="C191" s="34">
        <v>648.0</v>
      </c>
      <c r="D191" s="31">
        <v>0.083</v>
      </c>
      <c r="E191" s="28" t="s">
        <v>228</v>
      </c>
      <c r="F191" s="31" t="s">
        <v>87</v>
      </c>
      <c r="G191" s="32" t="s">
        <v>229</v>
      </c>
      <c r="H191" s="27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ht="15.75" hidden="1" customHeight="1">
      <c r="A192" s="33">
        <v>2.5711147929E10</v>
      </c>
      <c r="B192" s="33">
        <v>0.041</v>
      </c>
      <c r="C192" s="34">
        <v>727.0</v>
      </c>
      <c r="D192" s="31">
        <v>0.082</v>
      </c>
      <c r="E192" s="28" t="s">
        <v>228</v>
      </c>
      <c r="F192" s="31" t="s">
        <v>88</v>
      </c>
      <c r="G192" s="32" t="s">
        <v>229</v>
      </c>
      <c r="H192" s="27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ht="15.75" hidden="1" customHeight="1">
      <c r="A193" s="33">
        <v>2.2938464723E10</v>
      </c>
      <c r="B193" s="33">
        <v>0.045</v>
      </c>
      <c r="C193" s="34">
        <v>729.0</v>
      </c>
      <c r="D193" s="31">
        <v>0.079</v>
      </c>
      <c r="E193" s="28" t="s">
        <v>228</v>
      </c>
      <c r="F193" s="31" t="s">
        <v>89</v>
      </c>
      <c r="G193" s="32" t="s">
        <v>229</v>
      </c>
      <c r="H193" s="27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ht="15.75" hidden="1" customHeight="1">
      <c r="A194" s="33">
        <v>2.5713547869E10</v>
      </c>
      <c r="B194" s="33">
        <v>0.043</v>
      </c>
      <c r="C194" s="34">
        <v>747.0</v>
      </c>
      <c r="D194" s="31">
        <v>0.072</v>
      </c>
      <c r="E194" s="28" t="s">
        <v>228</v>
      </c>
      <c r="F194" s="31" t="s">
        <v>90</v>
      </c>
      <c r="G194" s="32" t="s">
        <v>229</v>
      </c>
      <c r="H194" s="27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ht="15.75" hidden="1" customHeight="1">
      <c r="A195" s="33">
        <v>2.9044378668E10</v>
      </c>
      <c r="B195" s="33">
        <v>0.038</v>
      </c>
      <c r="C195" s="34">
        <v>766.0</v>
      </c>
      <c r="D195" s="31">
        <v>0.068</v>
      </c>
      <c r="E195" s="28" t="s">
        <v>228</v>
      </c>
      <c r="F195" s="31" t="s">
        <v>91</v>
      </c>
      <c r="G195" s="32" t="s">
        <v>229</v>
      </c>
      <c r="H195" s="27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ht="15.75" hidden="1" customHeight="1">
      <c r="A196" s="33">
        <v>3.0362317939E10</v>
      </c>
      <c r="B196" s="33">
        <v>0.039</v>
      </c>
      <c r="C196" s="34">
        <v>895.0</v>
      </c>
      <c r="D196" s="31">
        <v>0.06</v>
      </c>
      <c r="E196" s="28" t="s">
        <v>228</v>
      </c>
      <c r="F196" s="31" t="s">
        <v>76</v>
      </c>
      <c r="G196" s="32" t="s">
        <v>229</v>
      </c>
      <c r="H196" s="27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ht="15.75" hidden="1" customHeight="1">
      <c r="A197" s="33">
        <v>4.7124925462E10</v>
      </c>
      <c r="B197" s="33">
        <v>0.028</v>
      </c>
      <c r="C197" s="34">
        <v>10.0</v>
      </c>
      <c r="D197" s="31">
        <v>0.155</v>
      </c>
      <c r="E197" s="28" t="s">
        <v>148</v>
      </c>
      <c r="F197" s="31" t="s">
        <v>77</v>
      </c>
      <c r="G197" s="32" t="s">
        <v>145</v>
      </c>
      <c r="H197" s="27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ht="15.75" hidden="1" customHeight="1">
      <c r="A198" s="33">
        <v>4.6987842847E10</v>
      </c>
      <c r="B198" s="33">
        <v>0.03</v>
      </c>
      <c r="C198" s="34">
        <v>10.0</v>
      </c>
      <c r="D198" s="31">
        <v>0.158</v>
      </c>
      <c r="E198" s="28" t="s">
        <v>148</v>
      </c>
      <c r="F198" s="31" t="s">
        <v>79</v>
      </c>
      <c r="G198" s="32" t="s">
        <v>145</v>
      </c>
      <c r="H198" s="27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ht="15.75" hidden="1" customHeight="1">
      <c r="A199" s="33">
        <v>4.7571130071E10</v>
      </c>
      <c r="B199" s="33">
        <v>0.031</v>
      </c>
      <c r="C199" s="34">
        <v>11.0</v>
      </c>
      <c r="D199" s="31">
        <v>0.16</v>
      </c>
      <c r="E199" s="28" t="s">
        <v>148</v>
      </c>
      <c r="F199" s="31" t="s">
        <v>81</v>
      </c>
      <c r="G199" s="32" t="s">
        <v>145</v>
      </c>
      <c r="H199" s="27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ht="15.75" hidden="1" customHeight="1">
      <c r="A200" s="33">
        <v>5.1913661485E10</v>
      </c>
      <c r="B200" s="33">
        <v>0.03</v>
      </c>
      <c r="C200" s="34">
        <v>11.0</v>
      </c>
      <c r="D200" s="31">
        <v>0.16</v>
      </c>
      <c r="E200" s="28" t="s">
        <v>148</v>
      </c>
      <c r="F200" s="31" t="s">
        <v>83</v>
      </c>
      <c r="G200" s="32" t="s">
        <v>145</v>
      </c>
      <c r="H200" s="27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ht="15.75" hidden="1" customHeight="1">
      <c r="A201" s="33">
        <v>5.6560744012E10</v>
      </c>
      <c r="B201" s="33">
        <v>0.031</v>
      </c>
      <c r="C201" s="34">
        <v>12.0</v>
      </c>
      <c r="D201" s="31">
        <v>0.148</v>
      </c>
      <c r="E201" s="28" t="s">
        <v>148</v>
      </c>
      <c r="F201" s="31" t="s">
        <v>84</v>
      </c>
      <c r="G201" s="32" t="s">
        <v>145</v>
      </c>
      <c r="H201" s="27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ht="15.75" hidden="1" customHeight="1">
      <c r="A202" s="33">
        <v>6.0277560976E10</v>
      </c>
      <c r="B202" s="33">
        <v>0.032</v>
      </c>
      <c r="C202" s="34">
        <v>13.0</v>
      </c>
      <c r="D202" s="31">
        <v>0.14</v>
      </c>
      <c r="E202" s="28" t="s">
        <v>148</v>
      </c>
      <c r="F202" s="31" t="s">
        <v>85</v>
      </c>
      <c r="G202" s="32" t="s">
        <v>145</v>
      </c>
      <c r="H202" s="27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ht="15.75" hidden="1" customHeight="1">
      <c r="A203" s="33">
        <v>6.1901116736E10</v>
      </c>
      <c r="B203" s="33">
        <v>0.034</v>
      </c>
      <c r="C203" s="34">
        <v>14.0</v>
      </c>
      <c r="D203" s="31">
        <v>0.153</v>
      </c>
      <c r="E203" s="28" t="s">
        <v>148</v>
      </c>
      <c r="F203" s="31" t="s">
        <v>86</v>
      </c>
      <c r="G203" s="32" t="s">
        <v>145</v>
      </c>
      <c r="H203" s="27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ht="15.75" hidden="1" customHeight="1">
      <c r="A204" s="33">
        <v>6.8415421373E10</v>
      </c>
      <c r="B204" s="33">
        <v>0.035</v>
      </c>
      <c r="C204" s="34">
        <v>16.0</v>
      </c>
      <c r="D204" s="31">
        <v>0.16</v>
      </c>
      <c r="E204" s="28" t="s">
        <v>148</v>
      </c>
      <c r="F204" s="31" t="s">
        <v>87</v>
      </c>
      <c r="G204" s="32" t="s">
        <v>145</v>
      </c>
      <c r="H204" s="27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ht="15.75" hidden="1" customHeight="1">
      <c r="A205" s="33">
        <v>7.9554350678E10</v>
      </c>
      <c r="B205" s="33">
        <v>0.035</v>
      </c>
      <c r="C205" s="34">
        <v>19.0</v>
      </c>
      <c r="D205" s="31">
        <v>0.164</v>
      </c>
      <c r="E205" s="28" t="s">
        <v>148</v>
      </c>
      <c r="F205" s="31" t="s">
        <v>88</v>
      </c>
      <c r="G205" s="32" t="s">
        <v>145</v>
      </c>
      <c r="H205" s="27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ht="15.75" hidden="1" customHeight="1">
      <c r="A206" s="33">
        <v>8.9356650349E10</v>
      </c>
      <c r="B206" s="33">
        <v>0.037</v>
      </c>
      <c r="C206" s="34">
        <v>22.0</v>
      </c>
      <c r="D206" s="31">
        <v>0.146</v>
      </c>
      <c r="E206" s="28" t="s">
        <v>148</v>
      </c>
      <c r="F206" s="31" t="s">
        <v>89</v>
      </c>
      <c r="G206" s="32" t="s">
        <v>145</v>
      </c>
      <c r="H206" s="27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ht="15.75" hidden="1" customHeight="1">
      <c r="A207" s="33">
        <v>1.0E11</v>
      </c>
      <c r="B207" s="33">
        <v>0.037</v>
      </c>
      <c r="C207" s="34">
        <v>24.0</v>
      </c>
      <c r="D207" s="31">
        <v>0.13</v>
      </c>
      <c r="E207" s="28" t="s">
        <v>148</v>
      </c>
      <c r="F207" s="31" t="s">
        <v>90</v>
      </c>
      <c r="G207" s="32" t="s">
        <v>145</v>
      </c>
      <c r="H207" s="27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ht="15.75" hidden="1" customHeight="1">
      <c r="A208" s="33">
        <v>1.12E11</v>
      </c>
      <c r="B208" s="33">
        <v>0.038</v>
      </c>
      <c r="C208" s="34">
        <v>27.0</v>
      </c>
      <c r="D208" s="31">
        <v>0.133</v>
      </c>
      <c r="E208" s="28" t="s">
        <v>148</v>
      </c>
      <c r="F208" s="31" t="s">
        <v>91</v>
      </c>
      <c r="G208" s="32" t="s">
        <v>145</v>
      </c>
      <c r="H208" s="27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ht="15.75" hidden="1" customHeight="1">
      <c r="A209" s="33">
        <v>1.16E11</v>
      </c>
      <c r="B209" s="33">
        <v>0.036</v>
      </c>
      <c r="C209" s="34">
        <v>26.0</v>
      </c>
      <c r="D209" s="31">
        <v>0.13</v>
      </c>
      <c r="E209" s="28" t="s">
        <v>148</v>
      </c>
      <c r="F209" s="31" t="s">
        <v>76</v>
      </c>
      <c r="G209" s="32" t="s">
        <v>145</v>
      </c>
      <c r="H209" s="27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ht="15.75" hidden="1" customHeight="1">
      <c r="A210" s="33">
        <v>3.1195E9</v>
      </c>
      <c r="B210" s="33">
        <v>0.063</v>
      </c>
      <c r="C210" s="34">
        <v>602.0</v>
      </c>
      <c r="D210" s="31">
        <v>0.102</v>
      </c>
      <c r="E210" s="28" t="s">
        <v>263</v>
      </c>
      <c r="F210" s="31" t="s">
        <v>77</v>
      </c>
      <c r="G210" s="32" t="s">
        <v>259</v>
      </c>
      <c r="H210" s="27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ht="15.75" hidden="1" customHeight="1">
      <c r="A211" s="33">
        <v>3.11235E9</v>
      </c>
      <c r="B211" s="33">
        <v>0.067</v>
      </c>
      <c r="C211" s="34">
        <v>635.0</v>
      </c>
      <c r="D211" s="31">
        <v>0.096</v>
      </c>
      <c r="E211" s="28" t="s">
        <v>263</v>
      </c>
      <c r="F211" s="31" t="s">
        <v>79</v>
      </c>
      <c r="G211" s="32" t="s">
        <v>259</v>
      </c>
      <c r="H211" s="27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ht="15.75" hidden="1" customHeight="1">
      <c r="A212" s="33">
        <v>3.1686E9</v>
      </c>
      <c r="B212" s="33">
        <v>0.074</v>
      </c>
      <c r="C212" s="34">
        <v>677.0</v>
      </c>
      <c r="D212" s="31">
        <v>0.085</v>
      </c>
      <c r="E212" s="28" t="s">
        <v>263</v>
      </c>
      <c r="F212" s="31" t="s">
        <v>81</v>
      </c>
      <c r="G212" s="32" t="s">
        <v>259</v>
      </c>
      <c r="H212" s="27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ht="15.75" hidden="1" customHeight="1">
      <c r="A213" s="33">
        <v>3.2712E9</v>
      </c>
      <c r="B213" s="33">
        <v>0.071</v>
      </c>
      <c r="C213" s="34">
        <v>702.0</v>
      </c>
      <c r="D213" s="31">
        <v>0.085</v>
      </c>
      <c r="E213" s="28" t="s">
        <v>263</v>
      </c>
      <c r="F213" s="31" t="s">
        <v>83</v>
      </c>
      <c r="G213" s="32" t="s">
        <v>259</v>
      </c>
      <c r="H213" s="27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ht="15.75" hidden="1" customHeight="1">
      <c r="A214" s="33">
        <v>3.5097E9</v>
      </c>
      <c r="B214" s="33">
        <v>0.071</v>
      </c>
      <c r="C214" s="34">
        <v>737.0</v>
      </c>
      <c r="D214" s="31">
        <v>0.083</v>
      </c>
      <c r="E214" s="28" t="s">
        <v>263</v>
      </c>
      <c r="F214" s="31" t="s">
        <v>84</v>
      </c>
      <c r="G214" s="32" t="s">
        <v>259</v>
      </c>
      <c r="H214" s="27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ht="15.75" hidden="1" customHeight="1">
      <c r="A215" s="33">
        <v>3.8915E9</v>
      </c>
      <c r="B215" s="33">
        <v>0.07</v>
      </c>
      <c r="C215" s="34">
        <v>765.0</v>
      </c>
      <c r="D215" s="31">
        <v>0.092</v>
      </c>
      <c r="E215" s="28" t="s">
        <v>263</v>
      </c>
      <c r="F215" s="31" t="s">
        <v>85</v>
      </c>
      <c r="G215" s="32" t="s">
        <v>259</v>
      </c>
      <c r="H215" s="27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ht="15.75" hidden="1" customHeight="1">
      <c r="A216" s="33">
        <v>4.31405E9</v>
      </c>
      <c r="B216" s="33">
        <v>0.071</v>
      </c>
      <c r="C216" s="34">
        <v>826.0</v>
      </c>
      <c r="D216" s="31">
        <v>0.103</v>
      </c>
      <c r="E216" s="28" t="s">
        <v>263</v>
      </c>
      <c r="F216" s="31" t="s">
        <v>86</v>
      </c>
      <c r="G216" s="32" t="s">
        <v>259</v>
      </c>
      <c r="H216" s="27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ht="15.75" hidden="1" customHeight="1">
      <c r="A217" s="33">
        <v>4.51325E9</v>
      </c>
      <c r="B217" s="33">
        <v>0.075</v>
      </c>
      <c r="C217" s="34">
        <v>928.0</v>
      </c>
      <c r="D217" s="31">
        <v>0.108</v>
      </c>
      <c r="E217" s="28" t="s">
        <v>263</v>
      </c>
      <c r="F217" s="31" t="s">
        <v>87</v>
      </c>
      <c r="G217" s="32" t="s">
        <v>259</v>
      </c>
      <c r="H217" s="27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ht="15.75" hidden="1" customHeight="1">
      <c r="A218" s="33">
        <v>4.54155E9</v>
      </c>
      <c r="B218" s="33">
        <v>0.075</v>
      </c>
      <c r="C218" s="34">
        <v>996.0</v>
      </c>
      <c r="D218" s="31">
        <v>0.1</v>
      </c>
      <c r="E218" s="28" t="s">
        <v>263</v>
      </c>
      <c r="F218" s="31" t="s">
        <v>88</v>
      </c>
      <c r="G218" s="32" t="s">
        <v>259</v>
      </c>
      <c r="H218" s="27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ht="15.75" hidden="1" customHeight="1">
      <c r="A219" s="33">
        <v>4.59265E9</v>
      </c>
      <c r="B219" s="33">
        <v>0.08</v>
      </c>
      <c r="C219" s="34">
        <v>1025.0</v>
      </c>
      <c r="D219" s="31">
        <v>0.092</v>
      </c>
      <c r="E219" s="28" t="s">
        <v>263</v>
      </c>
      <c r="F219" s="31" t="s">
        <v>89</v>
      </c>
      <c r="G219" s="32" t="s">
        <v>259</v>
      </c>
      <c r="H219" s="27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ht="15.75" hidden="1" customHeight="1">
      <c r="A220" s="33">
        <v>4.4337E9</v>
      </c>
      <c r="B220" s="33">
        <v>0.067</v>
      </c>
      <c r="C220" s="34">
        <v>978.0</v>
      </c>
      <c r="D220" s="31">
        <v>0.087</v>
      </c>
      <c r="E220" s="28" t="s">
        <v>263</v>
      </c>
      <c r="F220" s="31" t="s">
        <v>90</v>
      </c>
      <c r="G220" s="32" t="s">
        <v>259</v>
      </c>
      <c r="H220" s="27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ht="15.75" hidden="1" customHeight="1">
      <c r="A221" s="33">
        <v>4.3689E9</v>
      </c>
      <c r="B221" s="33">
        <v>0.072</v>
      </c>
      <c r="C221" s="34">
        <v>935.0</v>
      </c>
      <c r="D221" s="31">
        <v>0.087</v>
      </c>
      <c r="E221" s="28" t="s">
        <v>263</v>
      </c>
      <c r="F221" s="31" t="s">
        <v>91</v>
      </c>
      <c r="G221" s="32" t="s">
        <v>259</v>
      </c>
      <c r="H221" s="27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ht="15.75" hidden="1" customHeight="1">
      <c r="A222" s="33">
        <v>4.22485E9</v>
      </c>
      <c r="B222" s="33">
        <v>0.063</v>
      </c>
      <c r="C222" s="34">
        <v>938.0</v>
      </c>
      <c r="D222" s="31">
        <v>0.087</v>
      </c>
      <c r="E222" s="28" t="s">
        <v>263</v>
      </c>
      <c r="F222" s="31" t="s">
        <v>76</v>
      </c>
      <c r="G222" s="32" t="s">
        <v>259</v>
      </c>
      <c r="H222" s="27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ht="15.75" hidden="1" customHeight="1">
      <c r="A223" s="33">
        <v>1.2736856485E10</v>
      </c>
      <c r="B223" s="33">
        <v>0.061</v>
      </c>
      <c r="C223" s="34">
        <v>64.0</v>
      </c>
      <c r="D223" s="31">
        <v>0.677</v>
      </c>
      <c r="E223" s="28" t="s">
        <v>183</v>
      </c>
      <c r="F223" s="31" t="s">
        <v>77</v>
      </c>
      <c r="G223" s="32" t="s">
        <v>180</v>
      </c>
      <c r="H223" s="27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ht="15.75" hidden="1" customHeight="1">
      <c r="A224" s="33">
        <v>1.2354820144E10</v>
      </c>
      <c r="B224" s="33">
        <v>0.066</v>
      </c>
      <c r="C224" s="34">
        <v>83.0</v>
      </c>
      <c r="D224" s="31">
        <v>0.47</v>
      </c>
      <c r="E224" s="28" t="s">
        <v>183</v>
      </c>
      <c r="F224" s="31" t="s">
        <v>79</v>
      </c>
      <c r="G224" s="32" t="s">
        <v>180</v>
      </c>
      <c r="H224" s="27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ht="15.75" hidden="1" customHeight="1">
      <c r="A225" s="33">
        <v>1.4594925393E10</v>
      </c>
      <c r="B225" s="33">
        <v>0.065</v>
      </c>
      <c r="C225" s="34">
        <v>96.0</v>
      </c>
      <c r="D225" s="31">
        <v>0.369</v>
      </c>
      <c r="E225" s="28" t="s">
        <v>183</v>
      </c>
      <c r="F225" s="31" t="s">
        <v>81</v>
      </c>
      <c r="G225" s="32" t="s">
        <v>180</v>
      </c>
      <c r="H225" s="27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ht="15.75" hidden="1" customHeight="1">
      <c r="A226" s="33">
        <v>1.7825436035E10</v>
      </c>
      <c r="B226" s="33">
        <v>0.066</v>
      </c>
      <c r="C226" s="34">
        <v>120.0</v>
      </c>
      <c r="D226" s="31">
        <v>0.24</v>
      </c>
      <c r="E226" s="28" t="s">
        <v>183</v>
      </c>
      <c r="F226" s="31" t="s">
        <v>83</v>
      </c>
      <c r="G226" s="32" t="s">
        <v>180</v>
      </c>
      <c r="H226" s="27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ht="15.75" hidden="1" customHeight="1">
      <c r="A227" s="33">
        <v>2.3141587718E10</v>
      </c>
      <c r="B227" s="33">
        <v>0.066</v>
      </c>
      <c r="C227" s="34">
        <v>157.0</v>
      </c>
      <c r="D227" s="31">
        <v>0.169</v>
      </c>
      <c r="E227" s="28" t="s">
        <v>183</v>
      </c>
      <c r="F227" s="31" t="s">
        <v>84</v>
      </c>
      <c r="G227" s="32" t="s">
        <v>180</v>
      </c>
      <c r="H227" s="27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ht="15.75" hidden="1" customHeight="1">
      <c r="A228" s="33">
        <v>3.0210091837E10</v>
      </c>
      <c r="B228" s="33">
        <v>0.069</v>
      </c>
      <c r="C228" s="34">
        <v>215.0</v>
      </c>
      <c r="D228" s="31">
        <v>0.114</v>
      </c>
      <c r="E228" s="28" t="s">
        <v>183</v>
      </c>
      <c r="F228" s="31" t="s">
        <v>85</v>
      </c>
      <c r="G228" s="32" t="s">
        <v>180</v>
      </c>
      <c r="H228" s="27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ht="15.75" hidden="1" customHeight="1">
      <c r="A229" s="33">
        <v>3.6961918859E10</v>
      </c>
      <c r="B229" s="33">
        <v>0.063</v>
      </c>
      <c r="C229" s="34">
        <v>243.0</v>
      </c>
      <c r="D229" s="31">
        <v>0.088</v>
      </c>
      <c r="E229" s="28" t="s">
        <v>183</v>
      </c>
      <c r="F229" s="31" t="s">
        <v>86</v>
      </c>
      <c r="G229" s="32" t="s">
        <v>180</v>
      </c>
      <c r="H229" s="27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ht="15.75" hidden="1" customHeight="1">
      <c r="A230" s="33">
        <v>4.5275711996E10</v>
      </c>
      <c r="B230" s="33">
        <v>0.064</v>
      </c>
      <c r="C230" s="34">
        <v>304.0</v>
      </c>
      <c r="D230" s="31">
        <v>0.086</v>
      </c>
      <c r="E230" s="28" t="s">
        <v>183</v>
      </c>
      <c r="F230" s="31" t="s">
        <v>87</v>
      </c>
      <c r="G230" s="32" t="s">
        <v>180</v>
      </c>
      <c r="H230" s="27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ht="15.75" hidden="1" customHeight="1">
      <c r="A231" s="33">
        <v>6.0763483146E10</v>
      </c>
      <c r="B231" s="33">
        <v>0.059</v>
      </c>
      <c r="C231" s="34">
        <v>378.0</v>
      </c>
      <c r="D231" s="31">
        <v>0.086</v>
      </c>
      <c r="E231" s="28" t="s">
        <v>183</v>
      </c>
      <c r="F231" s="31" t="s">
        <v>88</v>
      </c>
      <c r="G231" s="32" t="s">
        <v>180</v>
      </c>
      <c r="H231" s="27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ht="15.75" hidden="1" customHeight="1">
      <c r="A232" s="33">
        <v>4.9208656976E10</v>
      </c>
      <c r="B232" s="33">
        <v>0.061</v>
      </c>
      <c r="C232" s="34">
        <v>314.0</v>
      </c>
      <c r="D232" s="31">
        <v>0.117</v>
      </c>
      <c r="E232" s="28" t="s">
        <v>183</v>
      </c>
      <c r="F232" s="31" t="s">
        <v>89</v>
      </c>
      <c r="G232" s="32" t="s">
        <v>180</v>
      </c>
      <c r="H232" s="27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ht="15.75" hidden="1" customHeight="1">
      <c r="A233" s="33">
        <v>5.5220932614E10</v>
      </c>
      <c r="B233" s="33">
        <v>0.056</v>
      </c>
      <c r="C233" s="34">
        <v>323.0</v>
      </c>
      <c r="D233" s="31">
        <v>0.092</v>
      </c>
      <c r="E233" s="28" t="s">
        <v>183</v>
      </c>
      <c r="F233" s="31" t="s">
        <v>90</v>
      </c>
      <c r="G233" s="32" t="s">
        <v>180</v>
      </c>
      <c r="H233" s="27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ht="15.75" hidden="1" customHeight="1">
      <c r="A234" s="33">
        <v>5.9734593905E10</v>
      </c>
      <c r="B234" s="33">
        <v>0.049</v>
      </c>
      <c r="C234" s="34">
        <v>311.0</v>
      </c>
      <c r="D234" s="31">
        <v>0.136</v>
      </c>
      <c r="E234" s="28" t="s">
        <v>183</v>
      </c>
      <c r="F234" s="31" t="s">
        <v>91</v>
      </c>
      <c r="G234" s="32" t="s">
        <v>180</v>
      </c>
      <c r="H234" s="27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ht="15.75" hidden="1" customHeight="1">
      <c r="A235" s="33">
        <v>6.3615445567E10</v>
      </c>
      <c r="B235" s="33">
        <v>0.05</v>
      </c>
      <c r="C235" s="34">
        <v>339.0</v>
      </c>
      <c r="D235" s="31">
        <v>0.195</v>
      </c>
      <c r="E235" s="28" t="s">
        <v>183</v>
      </c>
      <c r="F235" s="31" t="s">
        <v>76</v>
      </c>
      <c r="G235" s="32" t="s">
        <v>180</v>
      </c>
      <c r="H235" s="27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ht="15.75" hidden="1" customHeight="1">
      <c r="A236" s="33">
        <v>2.33E11</v>
      </c>
      <c r="B236" s="33">
        <v>0.081</v>
      </c>
      <c r="C236" s="34">
        <v>1845.0</v>
      </c>
      <c r="D236" s="31">
        <v>0.08</v>
      </c>
      <c r="E236" s="28" t="s">
        <v>184</v>
      </c>
      <c r="F236" s="31" t="s">
        <v>77</v>
      </c>
      <c r="G236" s="32" t="s">
        <v>180</v>
      </c>
      <c r="H236" s="27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ht="15.75" hidden="1" customHeight="1">
      <c r="A237" s="33">
        <v>2.32E11</v>
      </c>
      <c r="B237" s="33">
        <v>0.083</v>
      </c>
      <c r="C237" s="34">
        <v>1878.0</v>
      </c>
      <c r="D237" s="31">
        <v>0.085</v>
      </c>
      <c r="E237" s="28" t="s">
        <v>184</v>
      </c>
      <c r="F237" s="31" t="s">
        <v>79</v>
      </c>
      <c r="G237" s="32" t="s">
        <v>180</v>
      </c>
      <c r="H237" s="27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ht="15.75" hidden="1" customHeight="1">
      <c r="A238" s="33">
        <v>2.53E11</v>
      </c>
      <c r="B238" s="33">
        <v>0.085</v>
      </c>
      <c r="C238" s="34">
        <v>2075.0</v>
      </c>
      <c r="D238" s="31">
        <v>0.077</v>
      </c>
      <c r="E238" s="28" t="s">
        <v>184</v>
      </c>
      <c r="F238" s="31" t="s">
        <v>81</v>
      </c>
      <c r="G238" s="32" t="s">
        <v>180</v>
      </c>
      <c r="H238" s="27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ht="15.75" hidden="1" customHeight="1">
      <c r="A239" s="33">
        <v>3.12E11</v>
      </c>
      <c r="B239" s="33">
        <v>0.1</v>
      </c>
      <c r="C239" s="34">
        <v>3000.0</v>
      </c>
      <c r="D239" s="31">
        <v>0.069</v>
      </c>
      <c r="E239" s="28" t="s">
        <v>184</v>
      </c>
      <c r="F239" s="31" t="s">
        <v>83</v>
      </c>
      <c r="G239" s="32" t="s">
        <v>180</v>
      </c>
      <c r="H239" s="27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ht="15.75" hidden="1" customHeight="1">
      <c r="A240" s="33">
        <v>3.62E11</v>
      </c>
      <c r="B240" s="33">
        <v>0.1</v>
      </c>
      <c r="C240" s="34">
        <v>3482.0</v>
      </c>
      <c r="D240" s="31">
        <v>0.067</v>
      </c>
      <c r="E240" s="28" t="s">
        <v>184</v>
      </c>
      <c r="F240" s="31" t="s">
        <v>84</v>
      </c>
      <c r="G240" s="32" t="s">
        <v>180</v>
      </c>
      <c r="H240" s="27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ht="15.75" hidden="1" customHeight="1">
      <c r="A241" s="33">
        <v>3.77E11</v>
      </c>
      <c r="B241" s="33">
        <v>0.1</v>
      </c>
      <c r="C241" s="34">
        <v>3606.0</v>
      </c>
      <c r="D241" s="31">
        <v>0.067</v>
      </c>
      <c r="E241" s="28" t="s">
        <v>184</v>
      </c>
      <c r="F241" s="31" t="s">
        <v>85</v>
      </c>
      <c r="G241" s="32" t="s">
        <v>180</v>
      </c>
      <c r="H241" s="27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ht="15.75" hidden="1" customHeight="1">
      <c r="A242" s="33">
        <v>4.0E11</v>
      </c>
      <c r="B242" s="33">
        <v>0.095</v>
      </c>
      <c r="C242" s="34">
        <v>3608.0</v>
      </c>
      <c r="D242" s="31">
        <v>0.075</v>
      </c>
      <c r="E242" s="28" t="s">
        <v>184</v>
      </c>
      <c r="F242" s="31" t="s">
        <v>86</v>
      </c>
      <c r="G242" s="32" t="s">
        <v>180</v>
      </c>
      <c r="H242" s="27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ht="15.75" hidden="1" customHeight="1">
      <c r="A243" s="33">
        <v>4.6E11</v>
      </c>
      <c r="B243" s="33">
        <v>0.095</v>
      </c>
      <c r="C243" s="34">
        <v>4136.0</v>
      </c>
      <c r="D243" s="31">
        <v>0.086</v>
      </c>
      <c r="E243" s="28" t="s">
        <v>184</v>
      </c>
      <c r="F243" s="31" t="s">
        <v>87</v>
      </c>
      <c r="G243" s="32" t="s">
        <v>180</v>
      </c>
      <c r="H243" s="27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ht="15.75" hidden="1" customHeight="1">
      <c r="A244" s="33">
        <v>5.07E11</v>
      </c>
      <c r="B244" s="33">
        <v>0.099</v>
      </c>
      <c r="C244" s="34">
        <v>4715.0</v>
      </c>
      <c r="D244" s="31">
        <v>0.092</v>
      </c>
      <c r="E244" s="28" t="s">
        <v>184</v>
      </c>
      <c r="F244" s="31" t="s">
        <v>88</v>
      </c>
      <c r="G244" s="32" t="s">
        <v>180</v>
      </c>
      <c r="H244" s="27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ht="15.75" hidden="1" customHeight="1">
      <c r="A245" s="33">
        <v>4.73E11</v>
      </c>
      <c r="B245" s="33">
        <v>0.106</v>
      </c>
      <c r="C245" s="34">
        <v>4664.0</v>
      </c>
      <c r="D245" s="31">
        <v>0.095</v>
      </c>
      <c r="E245" s="28" t="s">
        <v>184</v>
      </c>
      <c r="F245" s="31" t="s">
        <v>89</v>
      </c>
      <c r="G245" s="32" t="s">
        <v>180</v>
      </c>
      <c r="H245" s="27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ht="15.75" hidden="1" customHeight="1">
      <c r="A246" s="33">
        <v>4.71E11</v>
      </c>
      <c r="B246" s="33">
        <v>0.105</v>
      </c>
      <c r="C246" s="34">
        <v>4570.0</v>
      </c>
      <c r="D246" s="30"/>
      <c r="E246" s="28" t="s">
        <v>184</v>
      </c>
      <c r="F246" s="31" t="s">
        <v>90</v>
      </c>
      <c r="G246" s="32" t="s">
        <v>180</v>
      </c>
      <c r="H246" s="27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ht="15.75" hidden="1" customHeight="1">
      <c r="A247" s="33">
        <v>5.13E11</v>
      </c>
      <c r="B247" s="33">
        <v>0.105</v>
      </c>
      <c r="C247" s="34">
        <v>4914.0</v>
      </c>
      <c r="D247" s="30"/>
      <c r="E247" s="28" t="s">
        <v>184</v>
      </c>
      <c r="F247" s="31" t="s">
        <v>91</v>
      </c>
      <c r="G247" s="32" t="s">
        <v>180</v>
      </c>
      <c r="H247" s="27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ht="15.75" hidden="1" customHeight="1">
      <c r="A248" s="33">
        <v>4.83E11</v>
      </c>
      <c r="B248" s="33">
        <v>0.108</v>
      </c>
      <c r="C248" s="34">
        <v>4711.0</v>
      </c>
      <c r="D248" s="30"/>
      <c r="E248" s="28" t="s">
        <v>184</v>
      </c>
      <c r="F248" s="31" t="s">
        <v>76</v>
      </c>
      <c r="G248" s="32" t="s">
        <v>180</v>
      </c>
      <c r="H248" s="27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ht="15.75" hidden="1" customHeight="1">
      <c r="A249" s="33">
        <v>8.3175E8</v>
      </c>
      <c r="B249" s="33">
        <v>0.04</v>
      </c>
      <c r="C249" s="34">
        <v>139.0</v>
      </c>
      <c r="D249" s="31">
        <v>0.16</v>
      </c>
      <c r="E249" s="28" t="s">
        <v>264</v>
      </c>
      <c r="F249" s="31" t="s">
        <v>77</v>
      </c>
      <c r="G249" s="32" t="s">
        <v>259</v>
      </c>
      <c r="H249" s="27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ht="15.75" hidden="1" customHeight="1">
      <c r="A250" s="33">
        <v>8.71840755E8</v>
      </c>
      <c r="B250" s="33">
        <v>0.045</v>
      </c>
      <c r="C250" s="34">
        <v>160.0</v>
      </c>
      <c r="D250" s="31">
        <v>0.155</v>
      </c>
      <c r="E250" s="28" t="s">
        <v>264</v>
      </c>
      <c r="F250" s="31" t="s">
        <v>79</v>
      </c>
      <c r="G250" s="32" t="s">
        <v>259</v>
      </c>
      <c r="H250" s="27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ht="15.75" hidden="1" customHeight="1">
      <c r="A251" s="33">
        <v>9.32676403E8</v>
      </c>
      <c r="B251" s="33">
        <v>0.044</v>
      </c>
      <c r="C251" s="34">
        <v>162.0</v>
      </c>
      <c r="D251" s="31">
        <v>0.148</v>
      </c>
      <c r="E251" s="28" t="s">
        <v>264</v>
      </c>
      <c r="F251" s="31" t="s">
        <v>81</v>
      </c>
      <c r="G251" s="32" t="s">
        <v>259</v>
      </c>
      <c r="H251" s="27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ht="15.75" hidden="1" customHeight="1">
      <c r="A252" s="33">
        <v>9.9035E8</v>
      </c>
      <c r="B252" s="33">
        <v>0.045</v>
      </c>
      <c r="C252" s="34">
        <v>174.0</v>
      </c>
      <c r="D252" s="31">
        <v>0.143</v>
      </c>
      <c r="E252" s="28" t="s">
        <v>264</v>
      </c>
      <c r="F252" s="31" t="s">
        <v>83</v>
      </c>
      <c r="G252" s="32" t="s">
        <v>259</v>
      </c>
      <c r="H252" s="27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ht="15.75" hidden="1" customHeight="1">
      <c r="A253" s="33">
        <v>1.05785E9</v>
      </c>
      <c r="B253" s="33">
        <v>0.044</v>
      </c>
      <c r="C253" s="34">
        <v>175.0</v>
      </c>
      <c r="D253" s="31">
        <v>0.139</v>
      </c>
      <c r="E253" s="28" t="s">
        <v>264</v>
      </c>
      <c r="F253" s="31" t="s">
        <v>84</v>
      </c>
      <c r="G253" s="32" t="s">
        <v>259</v>
      </c>
      <c r="H253" s="27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ht="15.75" hidden="1" customHeight="1">
      <c r="A254" s="33">
        <v>1.1142E9</v>
      </c>
      <c r="B254" s="33">
        <v>0.044</v>
      </c>
      <c r="C254" s="34">
        <v>182.0</v>
      </c>
      <c r="D254" s="31">
        <v>0.143</v>
      </c>
      <c r="E254" s="28" t="s">
        <v>264</v>
      </c>
      <c r="F254" s="31" t="s">
        <v>85</v>
      </c>
      <c r="G254" s="32" t="s">
        <v>259</v>
      </c>
      <c r="H254" s="27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ht="15.75" hidden="1" customHeight="1">
      <c r="A255" s="33">
        <v>1.21745E9</v>
      </c>
      <c r="B255" s="33">
        <v>0.044</v>
      </c>
      <c r="C255" s="34">
        <v>192.0</v>
      </c>
      <c r="D255" s="31">
        <v>0.142</v>
      </c>
      <c r="E255" s="28" t="s">
        <v>264</v>
      </c>
      <c r="F255" s="31" t="s">
        <v>86</v>
      </c>
      <c r="G255" s="32" t="s">
        <v>259</v>
      </c>
      <c r="H255" s="27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ht="15.75" hidden="1" customHeight="1">
      <c r="A256" s="33">
        <v>1.2905E9</v>
      </c>
      <c r="B256" s="33">
        <v>0.048</v>
      </c>
      <c r="C256" s="34">
        <v>215.0</v>
      </c>
      <c r="D256" s="31">
        <v>0.143</v>
      </c>
      <c r="E256" s="28" t="s">
        <v>264</v>
      </c>
      <c r="F256" s="31" t="s">
        <v>87</v>
      </c>
      <c r="G256" s="32" t="s">
        <v>259</v>
      </c>
      <c r="H256" s="27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ht="15.75" hidden="1" customHeight="1">
      <c r="A257" s="33">
        <v>1.3695E9</v>
      </c>
      <c r="B257" s="33">
        <v>0.051</v>
      </c>
      <c r="C257" s="34">
        <v>237.0</v>
      </c>
      <c r="D257" s="31">
        <v>0.141</v>
      </c>
      <c r="E257" s="28" t="s">
        <v>264</v>
      </c>
      <c r="F257" s="31" t="s">
        <v>88</v>
      </c>
      <c r="G257" s="32" t="s">
        <v>259</v>
      </c>
      <c r="H257" s="27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ht="15.75" hidden="1" customHeight="1">
      <c r="A258" s="33">
        <v>1.3385E9</v>
      </c>
      <c r="B258" s="33">
        <v>0.058</v>
      </c>
      <c r="C258" s="34">
        <v>259.0</v>
      </c>
      <c r="D258" s="31">
        <v>0.141</v>
      </c>
      <c r="E258" s="28" t="s">
        <v>264</v>
      </c>
      <c r="F258" s="31" t="s">
        <v>89</v>
      </c>
      <c r="G258" s="32" t="s">
        <v>259</v>
      </c>
      <c r="H258" s="27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ht="15.75" hidden="1" customHeight="1">
      <c r="A259" s="33">
        <v>1.3985E9</v>
      </c>
      <c r="B259" s="33">
        <v>0.058</v>
      </c>
      <c r="C259" s="34">
        <v>265.0</v>
      </c>
      <c r="D259" s="31">
        <v>0.139</v>
      </c>
      <c r="E259" s="28" t="s">
        <v>264</v>
      </c>
      <c r="F259" s="31" t="s">
        <v>90</v>
      </c>
      <c r="G259" s="32" t="s">
        <v>259</v>
      </c>
      <c r="H259" s="27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ht="15.75" hidden="1" customHeight="1">
      <c r="A260" s="33">
        <v>1.489E9</v>
      </c>
      <c r="B260" s="33">
        <v>0.058</v>
      </c>
      <c r="C260" s="34">
        <v>264.0</v>
      </c>
      <c r="D260" s="31">
        <v>0.134</v>
      </c>
      <c r="E260" s="28" t="s">
        <v>264</v>
      </c>
      <c r="F260" s="31" t="s">
        <v>91</v>
      </c>
      <c r="G260" s="32" t="s">
        <v>259</v>
      </c>
      <c r="H260" s="27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ht="15.75" hidden="1" customHeight="1">
      <c r="A261" s="33">
        <v>1.5725E9</v>
      </c>
      <c r="B261" s="33">
        <v>0.058</v>
      </c>
      <c r="C261" s="34">
        <v>259.0</v>
      </c>
      <c r="D261" s="31">
        <v>0.124</v>
      </c>
      <c r="E261" s="28" t="s">
        <v>264</v>
      </c>
      <c r="F261" s="31" t="s">
        <v>76</v>
      </c>
      <c r="G261" s="32" t="s">
        <v>259</v>
      </c>
      <c r="H261" s="27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ht="15.75" hidden="1" customHeight="1">
      <c r="A262" s="33">
        <v>2.359122303E9</v>
      </c>
      <c r="B262" s="33">
        <v>0.043</v>
      </c>
      <c r="C262" s="34">
        <v>15.0</v>
      </c>
      <c r="D262" s="30"/>
      <c r="E262" s="28" t="s">
        <v>93</v>
      </c>
      <c r="F262" s="31" t="s">
        <v>77</v>
      </c>
      <c r="G262" s="32" t="s">
        <v>75</v>
      </c>
      <c r="H262" s="27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ht="15.75" hidden="1" customHeight="1">
      <c r="A263" s="33">
        <v>2.499269391E9</v>
      </c>
      <c r="B263" s="33">
        <v>0.047</v>
      </c>
      <c r="C263" s="34">
        <v>16.0</v>
      </c>
      <c r="D263" s="30"/>
      <c r="E263" s="28" t="s">
        <v>93</v>
      </c>
      <c r="F263" s="31" t="s">
        <v>79</v>
      </c>
      <c r="G263" s="32" t="s">
        <v>75</v>
      </c>
      <c r="H263" s="27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ht="15.75" hidden="1" customHeight="1">
      <c r="A264" s="33">
        <v>2.807657386E9</v>
      </c>
      <c r="B264" s="33">
        <v>0.043</v>
      </c>
      <c r="C264" s="34">
        <v>16.0</v>
      </c>
      <c r="D264" s="30"/>
      <c r="E264" s="28" t="s">
        <v>93</v>
      </c>
      <c r="F264" s="31" t="s">
        <v>81</v>
      </c>
      <c r="G264" s="32" t="s">
        <v>75</v>
      </c>
      <c r="H264" s="27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ht="15.75" hidden="1" customHeight="1">
      <c r="A265" s="33">
        <v>3.557229702E9</v>
      </c>
      <c r="B265" s="33">
        <v>0.046</v>
      </c>
      <c r="C265" s="34">
        <v>21.0</v>
      </c>
      <c r="D265" s="30"/>
      <c r="E265" s="28" t="s">
        <v>93</v>
      </c>
      <c r="F265" s="31" t="s">
        <v>83</v>
      </c>
      <c r="G265" s="32" t="s">
        <v>75</v>
      </c>
      <c r="H265" s="27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ht="15.75" hidden="1" customHeight="1">
      <c r="A266" s="33">
        <v>4.050869968E9</v>
      </c>
      <c r="B266" s="33">
        <v>0.046</v>
      </c>
      <c r="C266" s="34">
        <v>23.0</v>
      </c>
      <c r="D266" s="30"/>
      <c r="E266" s="28" t="s">
        <v>93</v>
      </c>
      <c r="F266" s="31" t="s">
        <v>84</v>
      </c>
      <c r="G266" s="32" t="s">
        <v>75</v>
      </c>
      <c r="H266" s="27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ht="15.75" hidden="1" customHeight="1">
      <c r="A267" s="33">
        <v>4.358015993E9</v>
      </c>
      <c r="B267" s="33">
        <v>0.047</v>
      </c>
      <c r="C267" s="34">
        <v>25.0</v>
      </c>
      <c r="D267" s="30"/>
      <c r="E267" s="28" t="s">
        <v>93</v>
      </c>
      <c r="F267" s="31" t="s">
        <v>85</v>
      </c>
      <c r="G267" s="32" t="s">
        <v>75</v>
      </c>
      <c r="H267" s="27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ht="15.75" hidden="1" customHeight="1">
      <c r="A268" s="33">
        <v>4.705087452E9</v>
      </c>
      <c r="B268" s="33">
        <v>0.048</v>
      </c>
      <c r="C268" s="34">
        <v>26.0</v>
      </c>
      <c r="D268" s="30"/>
      <c r="E268" s="28" t="s">
        <v>93</v>
      </c>
      <c r="F268" s="31" t="s">
        <v>86</v>
      </c>
      <c r="G268" s="32" t="s">
        <v>75</v>
      </c>
      <c r="H268" s="27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ht="15.75" hidden="1" customHeight="1">
      <c r="A269" s="33">
        <v>5.506275948E9</v>
      </c>
      <c r="B269" s="33">
        <v>0.045</v>
      </c>
      <c r="C269" s="34">
        <v>29.0</v>
      </c>
      <c r="D269" s="30"/>
      <c r="E269" s="28" t="s">
        <v>93</v>
      </c>
      <c r="F269" s="31" t="s">
        <v>87</v>
      </c>
      <c r="G269" s="32" t="s">
        <v>75</v>
      </c>
      <c r="H269" s="27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ht="15.75" hidden="1" customHeight="1">
      <c r="A270" s="33">
        <v>6.633561835E9</v>
      </c>
      <c r="B270" s="33">
        <v>0.042</v>
      </c>
      <c r="C270" s="34">
        <v>31.0</v>
      </c>
      <c r="D270" s="30"/>
      <c r="E270" s="28" t="s">
        <v>93</v>
      </c>
      <c r="F270" s="31" t="s">
        <v>88</v>
      </c>
      <c r="G270" s="32" t="s">
        <v>75</v>
      </c>
      <c r="H270" s="27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ht="15.75" hidden="1" customHeight="1">
      <c r="A271" s="33">
        <v>6.585134688E9</v>
      </c>
      <c r="B271" s="33">
        <v>0.044</v>
      </c>
      <c r="C271" s="34">
        <v>32.0</v>
      </c>
      <c r="D271" s="30"/>
      <c r="E271" s="28" t="s">
        <v>93</v>
      </c>
      <c r="F271" s="31" t="s">
        <v>89</v>
      </c>
      <c r="G271" s="32" t="s">
        <v>75</v>
      </c>
      <c r="H271" s="27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ht="15.75" hidden="1" customHeight="1">
      <c r="A272" s="33">
        <v>6.558416322E9</v>
      </c>
      <c r="B272" s="33">
        <v>0.043</v>
      </c>
      <c r="C272" s="34">
        <v>30.0</v>
      </c>
      <c r="D272" s="30"/>
      <c r="E272" s="28" t="s">
        <v>93</v>
      </c>
      <c r="F272" s="31" t="s">
        <v>90</v>
      </c>
      <c r="G272" s="32" t="s">
        <v>75</v>
      </c>
      <c r="H272" s="27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ht="15.75" hidden="1" customHeight="1">
      <c r="A273" s="33">
        <v>7.294900431E9</v>
      </c>
      <c r="B273" s="33">
        <v>0.045</v>
      </c>
      <c r="C273" s="34">
        <v>34.0</v>
      </c>
      <c r="D273" s="30"/>
      <c r="E273" s="28" t="s">
        <v>93</v>
      </c>
      <c r="F273" s="31" t="s">
        <v>91</v>
      </c>
      <c r="G273" s="32" t="s">
        <v>75</v>
      </c>
      <c r="H273" s="27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ht="15.75" hidden="1" customHeight="1">
      <c r="A274" s="33">
        <v>7.543183759E9</v>
      </c>
      <c r="B274" s="33">
        <v>0.045</v>
      </c>
      <c r="C274" s="34">
        <v>33.0</v>
      </c>
      <c r="D274" s="30"/>
      <c r="E274" s="28" t="s">
        <v>93</v>
      </c>
      <c r="F274" s="31" t="s">
        <v>76</v>
      </c>
      <c r="G274" s="32" t="s">
        <v>75</v>
      </c>
      <c r="H274" s="27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ht="15.75" hidden="1" customHeight="1">
      <c r="A275" s="33">
        <v>3.480219E9</v>
      </c>
      <c r="B275" s="28"/>
      <c r="C275" s="29"/>
      <c r="D275" s="30"/>
      <c r="E275" s="28" t="s">
        <v>265</v>
      </c>
      <c r="F275" s="31" t="s">
        <v>77</v>
      </c>
      <c r="G275" s="32" t="s">
        <v>259</v>
      </c>
      <c r="H275" s="27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ht="15.75" hidden="1" customHeight="1">
      <c r="A276" s="33">
        <v>3.680483E9</v>
      </c>
      <c r="B276" s="28"/>
      <c r="C276" s="29"/>
      <c r="D276" s="30"/>
      <c r="E276" s="28" t="s">
        <v>265</v>
      </c>
      <c r="F276" s="31" t="s">
        <v>79</v>
      </c>
      <c r="G276" s="32" t="s">
        <v>259</v>
      </c>
      <c r="H276" s="27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ht="15.75" hidden="1" customHeight="1">
      <c r="A277" s="33">
        <v>3.937228E9</v>
      </c>
      <c r="B277" s="28"/>
      <c r="C277" s="29"/>
      <c r="D277" s="30"/>
      <c r="E277" s="28" t="s">
        <v>265</v>
      </c>
      <c r="F277" s="31" t="s">
        <v>81</v>
      </c>
      <c r="G277" s="32" t="s">
        <v>259</v>
      </c>
      <c r="H277" s="27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ht="15.75" hidden="1" customHeight="1">
      <c r="A278" s="33">
        <v>4.186525E9</v>
      </c>
      <c r="B278" s="28"/>
      <c r="C278" s="29"/>
      <c r="D278" s="30"/>
      <c r="E278" s="28" t="s">
        <v>265</v>
      </c>
      <c r="F278" s="31" t="s">
        <v>83</v>
      </c>
      <c r="G278" s="32" t="s">
        <v>259</v>
      </c>
      <c r="H278" s="27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ht="15.75" hidden="1" customHeight="1">
      <c r="A279" s="33">
        <v>4.484703E9</v>
      </c>
      <c r="B279" s="28"/>
      <c r="C279" s="29"/>
      <c r="D279" s="30"/>
      <c r="E279" s="28" t="s">
        <v>265</v>
      </c>
      <c r="F279" s="31" t="s">
        <v>84</v>
      </c>
      <c r="G279" s="32" t="s">
        <v>259</v>
      </c>
      <c r="H279" s="27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ht="15.75" hidden="1" customHeight="1">
      <c r="A280" s="33">
        <v>4.868136E9</v>
      </c>
      <c r="B280" s="28"/>
      <c r="C280" s="29"/>
      <c r="D280" s="30"/>
      <c r="E280" s="28" t="s">
        <v>265</v>
      </c>
      <c r="F280" s="31" t="s">
        <v>85</v>
      </c>
      <c r="G280" s="32" t="s">
        <v>259</v>
      </c>
      <c r="H280" s="27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ht="15.75" hidden="1" customHeight="1">
      <c r="A281" s="33">
        <v>5.414299E9</v>
      </c>
      <c r="B281" s="28"/>
      <c r="C281" s="29"/>
      <c r="D281" s="30"/>
      <c r="E281" s="28" t="s">
        <v>265</v>
      </c>
      <c r="F281" s="31" t="s">
        <v>86</v>
      </c>
      <c r="G281" s="32" t="s">
        <v>259</v>
      </c>
      <c r="H281" s="27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ht="15.75" hidden="1" customHeight="1">
      <c r="A282" s="33">
        <v>5.895048E9</v>
      </c>
      <c r="B282" s="28"/>
      <c r="C282" s="29"/>
      <c r="D282" s="30"/>
      <c r="E282" s="28" t="s">
        <v>265</v>
      </c>
      <c r="F282" s="31" t="s">
        <v>87</v>
      </c>
      <c r="G282" s="32" t="s">
        <v>259</v>
      </c>
      <c r="H282" s="27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ht="15.75" hidden="1" customHeight="1">
      <c r="A283" s="33">
        <v>6.109928E9</v>
      </c>
      <c r="B283" s="28"/>
      <c r="C283" s="29"/>
      <c r="D283" s="30"/>
      <c r="E283" s="28" t="s">
        <v>265</v>
      </c>
      <c r="F283" s="31" t="s">
        <v>88</v>
      </c>
      <c r="G283" s="32" t="s">
        <v>259</v>
      </c>
      <c r="H283" s="27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ht="15.75" hidden="1" customHeight="1">
      <c r="A284" s="33">
        <v>5.806378E9</v>
      </c>
      <c r="B284" s="28"/>
      <c r="C284" s="29"/>
      <c r="D284" s="30"/>
      <c r="E284" s="28" t="s">
        <v>265</v>
      </c>
      <c r="F284" s="31" t="s">
        <v>89</v>
      </c>
      <c r="G284" s="32" t="s">
        <v>259</v>
      </c>
      <c r="H284" s="27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ht="15.75" hidden="1" customHeight="1">
      <c r="A285" s="33">
        <v>5.744414E9</v>
      </c>
      <c r="B285" s="28"/>
      <c r="C285" s="29"/>
      <c r="D285" s="30"/>
      <c r="E285" s="28" t="s">
        <v>265</v>
      </c>
      <c r="F285" s="31" t="s">
        <v>90</v>
      </c>
      <c r="G285" s="32" t="s">
        <v>259</v>
      </c>
      <c r="H285" s="27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ht="15.75" hidden="1" customHeight="1">
      <c r="A286" s="33">
        <v>5.550771E9</v>
      </c>
      <c r="B286" s="28"/>
      <c r="C286" s="29"/>
      <c r="D286" s="30"/>
      <c r="E286" s="28" t="s">
        <v>265</v>
      </c>
      <c r="F286" s="31" t="s">
        <v>91</v>
      </c>
      <c r="G286" s="32" t="s">
        <v>259</v>
      </c>
      <c r="H286" s="27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ht="15.75" hidden="1" customHeight="1">
      <c r="A287" s="33">
        <v>5.473536E9</v>
      </c>
      <c r="B287" s="28"/>
      <c r="C287" s="29"/>
      <c r="D287" s="30"/>
      <c r="E287" s="28" t="s">
        <v>265</v>
      </c>
      <c r="F287" s="31" t="s">
        <v>76</v>
      </c>
      <c r="G287" s="32" t="s">
        <v>259</v>
      </c>
      <c r="H287" s="27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ht="15.75" hidden="1" customHeight="1">
      <c r="A288" s="33">
        <v>4.39158233E8</v>
      </c>
      <c r="B288" s="33">
        <v>0.067</v>
      </c>
      <c r="C288" s="34">
        <v>52.0</v>
      </c>
      <c r="D288" s="31">
        <v>0.16</v>
      </c>
      <c r="E288" s="28" t="s">
        <v>149</v>
      </c>
      <c r="F288" s="31" t="s">
        <v>77</v>
      </c>
      <c r="G288" s="32" t="s">
        <v>145</v>
      </c>
      <c r="H288" s="27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ht="15.75" hidden="1" customHeight="1">
      <c r="A289" s="33">
        <v>4.76360697E8</v>
      </c>
      <c r="B289" s="33">
        <v>0.062</v>
      </c>
      <c r="C289" s="34">
        <v>51.0</v>
      </c>
      <c r="D289" s="31">
        <v>0.158</v>
      </c>
      <c r="E289" s="28" t="s">
        <v>149</v>
      </c>
      <c r="F289" s="31" t="s">
        <v>79</v>
      </c>
      <c r="G289" s="32" t="s">
        <v>145</v>
      </c>
      <c r="H289" s="27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ht="15.75" hidden="1" customHeight="1">
      <c r="A290" s="33">
        <v>5.37050133E8</v>
      </c>
      <c r="B290" s="33">
        <v>0.079</v>
      </c>
      <c r="C290" s="34">
        <v>71.0</v>
      </c>
      <c r="D290" s="31">
        <v>0.153</v>
      </c>
      <c r="E290" s="28" t="s">
        <v>149</v>
      </c>
      <c r="F290" s="31" t="s">
        <v>81</v>
      </c>
      <c r="G290" s="32" t="s">
        <v>145</v>
      </c>
      <c r="H290" s="27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ht="15.75" hidden="1" customHeight="1">
      <c r="A291" s="33">
        <v>6.22026107E8</v>
      </c>
      <c r="B291" s="33">
        <v>0.051</v>
      </c>
      <c r="C291" s="34">
        <v>51.0</v>
      </c>
      <c r="D291" s="31">
        <v>0.15</v>
      </c>
      <c r="E291" s="28" t="s">
        <v>149</v>
      </c>
      <c r="F291" s="31" t="s">
        <v>83</v>
      </c>
      <c r="G291" s="32" t="s">
        <v>145</v>
      </c>
      <c r="H291" s="27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ht="15.75" hidden="1" customHeight="1">
      <c r="A292" s="33">
        <v>7.02682018E8</v>
      </c>
      <c r="B292" s="33">
        <v>0.044</v>
      </c>
      <c r="C292" s="34">
        <v>49.0</v>
      </c>
      <c r="D292" s="31">
        <v>0.15</v>
      </c>
      <c r="E292" s="28" t="s">
        <v>149</v>
      </c>
      <c r="F292" s="31" t="s">
        <v>84</v>
      </c>
      <c r="G292" s="32" t="s">
        <v>145</v>
      </c>
      <c r="H292" s="27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ht="15.75" hidden="1" customHeight="1">
      <c r="A293" s="33">
        <v>8.18869146E8</v>
      </c>
      <c r="B293" s="33">
        <v>0.043</v>
      </c>
      <c r="C293" s="34">
        <v>55.0</v>
      </c>
      <c r="D293" s="31">
        <v>0.14</v>
      </c>
      <c r="E293" s="28" t="s">
        <v>149</v>
      </c>
      <c r="F293" s="31" t="s">
        <v>85</v>
      </c>
      <c r="G293" s="32" t="s">
        <v>145</v>
      </c>
      <c r="H293" s="27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ht="15.75" hidden="1" customHeight="1">
      <c r="A294" s="33">
        <v>8.97672086E8</v>
      </c>
      <c r="B294" s="33">
        <v>0.044</v>
      </c>
      <c r="C294" s="34">
        <v>59.0</v>
      </c>
      <c r="D294" s="31">
        <v>0.14</v>
      </c>
      <c r="E294" s="28" t="s">
        <v>149</v>
      </c>
      <c r="F294" s="31" t="s">
        <v>86</v>
      </c>
      <c r="G294" s="32" t="s">
        <v>145</v>
      </c>
      <c r="H294" s="27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ht="15.75" hidden="1" customHeight="1">
      <c r="A295" s="33">
        <v>1.196091806E9</v>
      </c>
      <c r="B295" s="33">
        <v>0.05</v>
      </c>
      <c r="C295" s="34">
        <v>88.0</v>
      </c>
      <c r="D295" s="31">
        <v>0.14</v>
      </c>
      <c r="E295" s="28" t="s">
        <v>149</v>
      </c>
      <c r="F295" s="31" t="s">
        <v>87</v>
      </c>
      <c r="G295" s="32" t="s">
        <v>145</v>
      </c>
      <c r="H295" s="27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ht="15.75" hidden="1" customHeight="1">
      <c r="A296" s="33">
        <v>1.258193519E9</v>
      </c>
      <c r="B296" s="33">
        <v>0.052</v>
      </c>
      <c r="C296" s="34">
        <v>95.0</v>
      </c>
      <c r="D296" s="31">
        <v>0.138</v>
      </c>
      <c r="E296" s="28" t="s">
        <v>149</v>
      </c>
      <c r="F296" s="31" t="s">
        <v>88</v>
      </c>
      <c r="G296" s="32" t="s">
        <v>145</v>
      </c>
      <c r="H296" s="27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ht="15.75" hidden="1" customHeight="1">
      <c r="A297" s="33">
        <v>1.264758198E9</v>
      </c>
      <c r="B297" s="33">
        <v>0.046</v>
      </c>
      <c r="C297" s="34">
        <v>82.0</v>
      </c>
      <c r="D297" s="31">
        <v>0.138</v>
      </c>
      <c r="E297" s="28" t="s">
        <v>149</v>
      </c>
      <c r="F297" s="31" t="s">
        <v>89</v>
      </c>
      <c r="G297" s="32" t="s">
        <v>145</v>
      </c>
      <c r="H297" s="27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ht="15.75" hidden="1" customHeight="1">
      <c r="A298" s="33">
        <v>1.585396256E9</v>
      </c>
      <c r="B298" s="33">
        <v>0.041</v>
      </c>
      <c r="C298" s="34">
        <v>90.0</v>
      </c>
      <c r="D298" s="31">
        <v>0.14</v>
      </c>
      <c r="E298" s="28" t="s">
        <v>149</v>
      </c>
      <c r="F298" s="31" t="s">
        <v>90</v>
      </c>
      <c r="G298" s="32" t="s">
        <v>145</v>
      </c>
      <c r="H298" s="27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ht="15.75" hidden="1" customHeight="1">
      <c r="A299" s="33">
        <v>1.840841618E9</v>
      </c>
      <c r="B299" s="33">
        <v>0.037</v>
      </c>
      <c r="C299" s="34">
        <v>94.0</v>
      </c>
      <c r="D299" s="31">
        <v>0.14</v>
      </c>
      <c r="E299" s="28" t="s">
        <v>149</v>
      </c>
      <c r="F299" s="31" t="s">
        <v>91</v>
      </c>
      <c r="G299" s="32" t="s">
        <v>145</v>
      </c>
      <c r="H299" s="27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ht="15.75" hidden="1" customHeight="1">
      <c r="A300" s="33">
        <v>1.861157558E9</v>
      </c>
      <c r="B300" s="33">
        <v>0.038</v>
      </c>
      <c r="C300" s="34">
        <v>90.0</v>
      </c>
      <c r="D300" s="31">
        <v>0.14</v>
      </c>
      <c r="E300" s="28" t="s">
        <v>149</v>
      </c>
      <c r="F300" s="31" t="s">
        <v>76</v>
      </c>
      <c r="G300" s="32" t="s">
        <v>145</v>
      </c>
      <c r="H300" s="27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ht="15.75" hidden="1" customHeight="1">
      <c r="A301" s="33">
        <v>8.397858185E9</v>
      </c>
      <c r="B301" s="33">
        <v>0.061</v>
      </c>
      <c r="C301" s="34">
        <v>60.0</v>
      </c>
      <c r="D301" s="31">
        <v>0.346</v>
      </c>
      <c r="E301" s="28" t="s">
        <v>266</v>
      </c>
      <c r="F301" s="31" t="s">
        <v>77</v>
      </c>
      <c r="G301" s="32" t="s">
        <v>259</v>
      </c>
      <c r="H301" s="27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ht="15.75" hidden="1" customHeight="1">
      <c r="A302" s="33">
        <v>8.141513292E9</v>
      </c>
      <c r="B302" s="33">
        <v>0.063</v>
      </c>
      <c r="C302" s="34">
        <v>59.0</v>
      </c>
      <c r="D302" s="31">
        <v>0.201</v>
      </c>
      <c r="E302" s="28" t="s">
        <v>266</v>
      </c>
      <c r="F302" s="31" t="s">
        <v>79</v>
      </c>
      <c r="G302" s="32" t="s">
        <v>259</v>
      </c>
      <c r="H302" s="27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ht="15.75" hidden="1" customHeight="1">
      <c r="A303" s="33">
        <v>7.905485216E9</v>
      </c>
      <c r="B303" s="33">
        <v>0.065</v>
      </c>
      <c r="C303" s="34">
        <v>58.0</v>
      </c>
      <c r="D303" s="31">
        <v>0.206</v>
      </c>
      <c r="E303" s="28" t="s">
        <v>266</v>
      </c>
      <c r="F303" s="31" t="s">
        <v>81</v>
      </c>
      <c r="G303" s="32" t="s">
        <v>259</v>
      </c>
      <c r="H303" s="27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ht="15.75" hidden="1" customHeight="1">
      <c r="A304" s="33">
        <v>8.082396526E9</v>
      </c>
      <c r="B304" s="33">
        <v>0.056</v>
      </c>
      <c r="C304" s="34">
        <v>50.0</v>
      </c>
      <c r="D304" s="31">
        <v>0.177</v>
      </c>
      <c r="E304" s="28" t="s">
        <v>266</v>
      </c>
      <c r="F304" s="31" t="s">
        <v>83</v>
      </c>
      <c r="G304" s="32" t="s">
        <v>259</v>
      </c>
      <c r="H304" s="27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ht="15.75" hidden="1" customHeight="1">
      <c r="A305" s="33">
        <v>8.773451739E9</v>
      </c>
      <c r="B305" s="33">
        <v>0.053</v>
      </c>
      <c r="C305" s="34">
        <v>51.0</v>
      </c>
      <c r="D305" s="31">
        <v>0.145</v>
      </c>
      <c r="E305" s="28" t="s">
        <v>266</v>
      </c>
      <c r="F305" s="31" t="s">
        <v>84</v>
      </c>
      <c r="G305" s="32" t="s">
        <v>259</v>
      </c>
      <c r="H305" s="27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ht="15.75" hidden="1" customHeight="1">
      <c r="A306" s="33">
        <v>9.549196256E9</v>
      </c>
      <c r="B306" s="33">
        <v>0.056</v>
      </c>
      <c r="C306" s="34">
        <v>57.0</v>
      </c>
      <c r="D306" s="31">
        <v>0.166</v>
      </c>
      <c r="E306" s="28" t="s">
        <v>266</v>
      </c>
      <c r="F306" s="31" t="s">
        <v>85</v>
      </c>
      <c r="G306" s="32" t="s">
        <v>259</v>
      </c>
      <c r="H306" s="27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ht="15.75" hidden="1" customHeight="1">
      <c r="A307" s="33">
        <v>1.1451845341E10</v>
      </c>
      <c r="B307" s="33">
        <v>0.048</v>
      </c>
      <c r="C307" s="34">
        <v>58.0</v>
      </c>
      <c r="D307" s="31">
        <v>0.119</v>
      </c>
      <c r="E307" s="28" t="s">
        <v>266</v>
      </c>
      <c r="F307" s="31" t="s">
        <v>86</v>
      </c>
      <c r="G307" s="32" t="s">
        <v>259</v>
      </c>
      <c r="H307" s="27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ht="15.75" hidden="1" customHeight="1">
      <c r="A308" s="33">
        <v>1.3120183157E10</v>
      </c>
      <c r="B308" s="33">
        <v>0.047</v>
      </c>
      <c r="C308" s="34">
        <v>64.0</v>
      </c>
      <c r="D308" s="31">
        <v>0.129</v>
      </c>
      <c r="E308" s="28" t="s">
        <v>266</v>
      </c>
      <c r="F308" s="31" t="s">
        <v>87</v>
      </c>
      <c r="G308" s="32" t="s">
        <v>259</v>
      </c>
      <c r="H308" s="27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ht="15.75" hidden="1" customHeight="1">
      <c r="A309" s="33">
        <v>1.6674324634E10</v>
      </c>
      <c r="B309" s="33">
        <v>0.049</v>
      </c>
      <c r="C309" s="34">
        <v>84.0</v>
      </c>
      <c r="D309" s="31">
        <v>0.139</v>
      </c>
      <c r="E309" s="28" t="s">
        <v>266</v>
      </c>
      <c r="F309" s="31" t="s">
        <v>88</v>
      </c>
      <c r="G309" s="32" t="s">
        <v>259</v>
      </c>
      <c r="H309" s="27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ht="15.75" hidden="1" customHeight="1">
      <c r="A310" s="33">
        <v>1.7339992165E10</v>
      </c>
      <c r="B310" s="33">
        <v>0.058</v>
      </c>
      <c r="C310" s="34">
        <v>100.0</v>
      </c>
      <c r="D310" s="31">
        <v>0.124</v>
      </c>
      <c r="E310" s="28" t="s">
        <v>266</v>
      </c>
      <c r="F310" s="31" t="s">
        <v>89</v>
      </c>
      <c r="G310" s="32" t="s">
        <v>259</v>
      </c>
      <c r="H310" s="27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ht="15.75" hidden="1" customHeight="1">
      <c r="A311" s="33">
        <v>1.9649631308E10</v>
      </c>
      <c r="B311" s="33">
        <v>0.055</v>
      </c>
      <c r="C311" s="34">
        <v>106.0</v>
      </c>
      <c r="D311" s="31">
        <v>0.099</v>
      </c>
      <c r="E311" s="28" t="s">
        <v>266</v>
      </c>
      <c r="F311" s="31" t="s">
        <v>90</v>
      </c>
      <c r="G311" s="32" t="s">
        <v>259</v>
      </c>
      <c r="H311" s="27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ht="15.75" hidden="1" customHeight="1">
      <c r="A312" s="33">
        <v>2.3948541156E10</v>
      </c>
      <c r="B312" s="33">
        <v>0.05</v>
      </c>
      <c r="C312" s="34">
        <v>115.0</v>
      </c>
      <c r="D312" s="31">
        <v>0.109</v>
      </c>
      <c r="E312" s="28" t="s">
        <v>266</v>
      </c>
      <c r="F312" s="31" t="s">
        <v>91</v>
      </c>
      <c r="G312" s="32" t="s">
        <v>259</v>
      </c>
      <c r="H312" s="27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ht="15.75" hidden="1" customHeight="1">
      <c r="A313" s="33">
        <v>2.703511013E10</v>
      </c>
      <c r="B313" s="33">
        <v>0.058</v>
      </c>
      <c r="C313" s="34">
        <v>149.0</v>
      </c>
      <c r="D313" s="31">
        <v>0.111</v>
      </c>
      <c r="E313" s="28" t="s">
        <v>266</v>
      </c>
      <c r="F313" s="31" t="s">
        <v>76</v>
      </c>
      <c r="G313" s="32" t="s">
        <v>259</v>
      </c>
      <c r="H313" s="27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ht="15.75" hidden="1" customHeight="1">
      <c r="A314" s="33">
        <v>5.505984456E9</v>
      </c>
      <c r="B314" s="33">
        <v>0.071</v>
      </c>
      <c r="C314" s="34">
        <v>103.0</v>
      </c>
      <c r="D314" s="31">
        <v>0.305</v>
      </c>
      <c r="E314" s="28" t="s">
        <v>185</v>
      </c>
      <c r="F314" s="31" t="s">
        <v>77</v>
      </c>
      <c r="G314" s="32" t="s">
        <v>180</v>
      </c>
      <c r="H314" s="27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ht="15.75" hidden="1" customHeight="1">
      <c r="A315" s="33">
        <v>5.748990555E9</v>
      </c>
      <c r="B315" s="33">
        <v>0.072</v>
      </c>
      <c r="C315" s="34">
        <v>108.0</v>
      </c>
      <c r="D315" s="30"/>
      <c r="E315" s="28" t="s">
        <v>185</v>
      </c>
      <c r="F315" s="31" t="s">
        <v>79</v>
      </c>
      <c r="G315" s="32" t="s">
        <v>180</v>
      </c>
      <c r="H315" s="27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ht="15.75" hidden="1" customHeight="1">
      <c r="A316" s="33">
        <v>6.651226179E9</v>
      </c>
      <c r="B316" s="33">
        <v>0.071</v>
      </c>
      <c r="C316" s="34">
        <v>122.0</v>
      </c>
      <c r="D316" s="31">
        <v>0.127</v>
      </c>
      <c r="E316" s="28" t="s">
        <v>185</v>
      </c>
      <c r="F316" s="31" t="s">
        <v>81</v>
      </c>
      <c r="G316" s="32" t="s">
        <v>180</v>
      </c>
      <c r="H316" s="27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ht="15.75" hidden="1" customHeight="1">
      <c r="A317" s="33">
        <v>8.370020196E9</v>
      </c>
      <c r="B317" s="33">
        <v>0.08</v>
      </c>
      <c r="C317" s="34">
        <v>174.0</v>
      </c>
      <c r="D317" s="31">
        <v>0.109</v>
      </c>
      <c r="E317" s="28" t="s">
        <v>185</v>
      </c>
      <c r="F317" s="31" t="s">
        <v>83</v>
      </c>
      <c r="G317" s="32" t="s">
        <v>180</v>
      </c>
      <c r="H317" s="27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ht="15.75" hidden="1" customHeight="1">
      <c r="A318" s="33">
        <v>1.0022840635E10</v>
      </c>
      <c r="B318" s="33">
        <v>0.09</v>
      </c>
      <c r="C318" s="34">
        <v>236.0</v>
      </c>
      <c r="D318" s="31">
        <v>0.103</v>
      </c>
      <c r="E318" s="28" t="s">
        <v>185</v>
      </c>
      <c r="F318" s="31" t="s">
        <v>84</v>
      </c>
      <c r="G318" s="32" t="s">
        <v>180</v>
      </c>
      <c r="H318" s="27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ht="15.75" hidden="1" customHeight="1">
      <c r="A319" s="33">
        <v>1.0948051122E10</v>
      </c>
      <c r="B319" s="33">
        <v>0.087</v>
      </c>
      <c r="C319" s="34">
        <v>246.0</v>
      </c>
      <c r="D319" s="31">
        <v>0.096</v>
      </c>
      <c r="E319" s="28" t="s">
        <v>185</v>
      </c>
      <c r="F319" s="31" t="s">
        <v>85</v>
      </c>
      <c r="G319" s="32" t="s">
        <v>180</v>
      </c>
      <c r="H319" s="27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ht="15.75" hidden="1" customHeight="1">
      <c r="A320" s="33">
        <v>1.2400102623E10</v>
      </c>
      <c r="B320" s="33">
        <v>0.085</v>
      </c>
      <c r="C320" s="34">
        <v>275.0</v>
      </c>
      <c r="D320" s="31">
        <v>0.08</v>
      </c>
      <c r="E320" s="28" t="s">
        <v>185</v>
      </c>
      <c r="F320" s="31" t="s">
        <v>86</v>
      </c>
      <c r="G320" s="32" t="s">
        <v>180</v>
      </c>
      <c r="H320" s="27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ht="15.75" hidden="1" customHeight="1">
      <c r="A321" s="33">
        <v>1.5280615815E10</v>
      </c>
      <c r="B321" s="33">
        <v>0.086</v>
      </c>
      <c r="C321" s="34">
        <v>341.0</v>
      </c>
      <c r="D321" s="31">
        <v>0.072</v>
      </c>
      <c r="E321" s="28" t="s">
        <v>185</v>
      </c>
      <c r="F321" s="31" t="s">
        <v>87</v>
      </c>
      <c r="G321" s="32" t="s">
        <v>180</v>
      </c>
      <c r="H321" s="27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ht="15.75" hidden="1" customHeight="1">
      <c r="A322" s="33">
        <v>1.8543289395E10</v>
      </c>
      <c r="B322" s="33">
        <v>0.088</v>
      </c>
      <c r="C322" s="34">
        <v>425.0</v>
      </c>
      <c r="D322" s="31">
        <v>0.07</v>
      </c>
      <c r="E322" s="28" t="s">
        <v>185</v>
      </c>
      <c r="F322" s="31" t="s">
        <v>88</v>
      </c>
      <c r="G322" s="32" t="s">
        <v>180</v>
      </c>
      <c r="H322" s="27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ht="15.75" hidden="1" customHeight="1">
      <c r="A323" s="33">
        <v>1.708288941E10</v>
      </c>
      <c r="B323" s="33">
        <v>0.099</v>
      </c>
      <c r="C323" s="34">
        <v>440.0</v>
      </c>
      <c r="D323" s="31">
        <v>0.079</v>
      </c>
      <c r="E323" s="28" t="s">
        <v>185</v>
      </c>
      <c r="F323" s="31" t="s">
        <v>89</v>
      </c>
      <c r="G323" s="32" t="s">
        <v>180</v>
      </c>
      <c r="H323" s="27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ht="15.75" hidden="1" customHeight="1">
      <c r="A324" s="33">
        <v>1.6775919279E10</v>
      </c>
      <c r="B324" s="33">
        <v>0.098</v>
      </c>
      <c r="C324" s="34">
        <v>427.0</v>
      </c>
      <c r="D324" s="31">
        <v>0.079</v>
      </c>
      <c r="E324" s="28" t="s">
        <v>185</v>
      </c>
      <c r="F324" s="31" t="s">
        <v>90</v>
      </c>
      <c r="G324" s="32" t="s">
        <v>180</v>
      </c>
      <c r="H324" s="27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ht="15.75" hidden="1" customHeight="1">
      <c r="A325" s="33">
        <v>1.8252896439E10</v>
      </c>
      <c r="B325" s="33">
        <v>0.099</v>
      </c>
      <c r="C325" s="34">
        <v>471.0</v>
      </c>
      <c r="D325" s="31">
        <v>0.074</v>
      </c>
      <c r="E325" s="28" t="s">
        <v>185</v>
      </c>
      <c r="F325" s="31" t="s">
        <v>91</v>
      </c>
      <c r="G325" s="32" t="s">
        <v>180</v>
      </c>
      <c r="H325" s="27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ht="15.75" hidden="1" customHeight="1">
      <c r="A326" s="33">
        <v>1.6853238733E10</v>
      </c>
      <c r="B326" s="33">
        <v>0.099</v>
      </c>
      <c r="C326" s="34">
        <v>447.0</v>
      </c>
      <c r="D326" s="31">
        <v>0.069</v>
      </c>
      <c r="E326" s="28" t="s">
        <v>185</v>
      </c>
      <c r="F326" s="31" t="s">
        <v>76</v>
      </c>
      <c r="G326" s="32" t="s">
        <v>180</v>
      </c>
      <c r="H326" s="27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ht="15.75" hidden="1" customHeight="1">
      <c r="A327" s="33">
        <v>5.788311645E9</v>
      </c>
      <c r="B327" s="33">
        <v>0.047</v>
      </c>
      <c r="C327" s="34">
        <v>152.0</v>
      </c>
      <c r="D327" s="31">
        <v>0.155</v>
      </c>
      <c r="E327" s="28" t="s">
        <v>94</v>
      </c>
      <c r="F327" s="31" t="s">
        <v>77</v>
      </c>
      <c r="G327" s="32" t="s">
        <v>75</v>
      </c>
      <c r="H327" s="27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ht="15.75" hidden="1" customHeight="1">
      <c r="A328" s="33">
        <v>5.489646903E9</v>
      </c>
      <c r="B328" s="33">
        <v>0.052</v>
      </c>
      <c r="C328" s="34">
        <v>175.0</v>
      </c>
      <c r="D328" s="31">
        <v>0.158</v>
      </c>
      <c r="E328" s="28" t="s">
        <v>94</v>
      </c>
      <c r="F328" s="31" t="s">
        <v>79</v>
      </c>
      <c r="G328" s="32" t="s">
        <v>75</v>
      </c>
      <c r="H328" s="27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ht="15.75" hidden="1" customHeight="1">
      <c r="A329" s="33">
        <v>5.438856515E9</v>
      </c>
      <c r="B329" s="33">
        <v>0.057</v>
      </c>
      <c r="C329" s="34">
        <v>193.0</v>
      </c>
      <c r="D329" s="31">
        <v>0.162</v>
      </c>
      <c r="E329" s="28" t="s">
        <v>94</v>
      </c>
      <c r="F329" s="31" t="s">
        <v>81</v>
      </c>
      <c r="G329" s="32" t="s">
        <v>75</v>
      </c>
      <c r="H329" s="27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ht="15.75" hidden="1" customHeight="1">
      <c r="A330" s="33">
        <v>7.511538765E9</v>
      </c>
      <c r="B330" s="33">
        <v>0.043</v>
      </c>
      <c r="C330" s="34">
        <v>190.0</v>
      </c>
      <c r="D330" s="31">
        <v>0.164</v>
      </c>
      <c r="E330" s="28" t="s">
        <v>94</v>
      </c>
      <c r="F330" s="31" t="s">
        <v>83</v>
      </c>
      <c r="G330" s="32" t="s">
        <v>75</v>
      </c>
      <c r="H330" s="27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ht="15.75" hidden="1" customHeight="1">
      <c r="A331" s="33">
        <v>8.957491785E9</v>
      </c>
      <c r="B331" s="33">
        <v>0.049</v>
      </c>
      <c r="C331" s="34">
        <v>268.0</v>
      </c>
      <c r="D331" s="31">
        <v>0.158</v>
      </c>
      <c r="E331" s="28" t="s">
        <v>94</v>
      </c>
      <c r="F331" s="31" t="s">
        <v>84</v>
      </c>
      <c r="G331" s="32" t="s">
        <v>75</v>
      </c>
      <c r="H331" s="27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ht="15.75" hidden="1" customHeight="1">
      <c r="A332" s="33">
        <v>9.931223496E9</v>
      </c>
      <c r="B332" s="33">
        <v>0.056</v>
      </c>
      <c r="C332" s="34">
        <v>298.0</v>
      </c>
      <c r="D332" s="31">
        <v>0.157</v>
      </c>
      <c r="E332" s="28" t="s">
        <v>94</v>
      </c>
      <c r="F332" s="31" t="s">
        <v>85</v>
      </c>
      <c r="G332" s="32" t="s">
        <v>75</v>
      </c>
      <c r="H332" s="27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ht="15.75" hidden="1" customHeight="1">
      <c r="A333" s="33">
        <v>1.0126990488E10</v>
      </c>
      <c r="B333" s="33">
        <v>0.049</v>
      </c>
      <c r="C333" s="34">
        <v>263.0</v>
      </c>
      <c r="D333" s="31">
        <v>0.165</v>
      </c>
      <c r="E333" s="28" t="s">
        <v>94</v>
      </c>
      <c r="F333" s="31" t="s">
        <v>86</v>
      </c>
      <c r="G333" s="32" t="s">
        <v>75</v>
      </c>
      <c r="H333" s="27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ht="15.75" hidden="1" customHeight="1">
      <c r="A334" s="33">
        <v>1.0939028155E10</v>
      </c>
      <c r="B334" s="33">
        <v>0.047</v>
      </c>
      <c r="C334" s="34">
        <v>269.0</v>
      </c>
      <c r="D334" s="31">
        <v>0.162</v>
      </c>
      <c r="E334" s="28" t="s">
        <v>94</v>
      </c>
      <c r="F334" s="31" t="s">
        <v>87</v>
      </c>
      <c r="G334" s="32" t="s">
        <v>75</v>
      </c>
      <c r="H334" s="27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ht="15.75" hidden="1" customHeight="1">
      <c r="A335" s="33">
        <v>1.1113042238E10</v>
      </c>
      <c r="B335" s="33">
        <v>0.053</v>
      </c>
      <c r="C335" s="34">
        <v>307.0</v>
      </c>
      <c r="D335" s="31">
        <v>0.165</v>
      </c>
      <c r="E335" s="28" t="s">
        <v>94</v>
      </c>
      <c r="F335" s="31" t="s">
        <v>88</v>
      </c>
      <c r="G335" s="32" t="s">
        <v>75</v>
      </c>
      <c r="H335" s="27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ht="15.75" hidden="1" customHeight="1">
      <c r="A336" s="33">
        <v>1.0106837286E10</v>
      </c>
      <c r="B336" s="33">
        <v>0.061</v>
      </c>
      <c r="C336" s="34">
        <v>318.0</v>
      </c>
      <c r="D336" s="31">
        <v>0.138</v>
      </c>
      <c r="E336" s="28" t="s">
        <v>94</v>
      </c>
      <c r="F336" s="31" t="s">
        <v>89</v>
      </c>
      <c r="G336" s="32" t="s">
        <v>75</v>
      </c>
      <c r="H336" s="27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ht="15.75" hidden="1" customHeight="1">
      <c r="A337" s="33">
        <v>1.3746712706E10</v>
      </c>
      <c r="B337" s="33">
        <v>0.056</v>
      </c>
      <c r="C337" s="34">
        <v>394.0</v>
      </c>
      <c r="D337" s="31">
        <v>0.115</v>
      </c>
      <c r="E337" s="28" t="s">
        <v>94</v>
      </c>
      <c r="F337" s="31" t="s">
        <v>90</v>
      </c>
      <c r="G337" s="32" t="s">
        <v>75</v>
      </c>
      <c r="H337" s="27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ht="15.75" hidden="1" customHeight="1">
      <c r="A338" s="33">
        <v>1.5292424757E10</v>
      </c>
      <c r="B338" s="33">
        <v>0.052</v>
      </c>
      <c r="C338" s="34">
        <v>404.0</v>
      </c>
      <c r="D338" s="31">
        <v>0.11</v>
      </c>
      <c r="E338" s="28" t="s">
        <v>94</v>
      </c>
      <c r="F338" s="31" t="s">
        <v>91</v>
      </c>
      <c r="G338" s="32" t="s">
        <v>75</v>
      </c>
      <c r="H338" s="27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ht="15.75" hidden="1" customHeight="1">
      <c r="A339" s="33">
        <v>1.4537490553E10</v>
      </c>
      <c r="B339" s="33">
        <v>0.053</v>
      </c>
      <c r="C339" s="34">
        <v>384.0</v>
      </c>
      <c r="D339" s="31">
        <v>0.11</v>
      </c>
      <c r="E339" s="28" t="s">
        <v>94</v>
      </c>
      <c r="F339" s="31" t="s">
        <v>76</v>
      </c>
      <c r="G339" s="32" t="s">
        <v>75</v>
      </c>
      <c r="H339" s="27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ht="15.75" hidden="1" customHeight="1">
      <c r="A340" s="33">
        <v>6.45E11</v>
      </c>
      <c r="B340" s="33">
        <v>0.072</v>
      </c>
      <c r="C340" s="34">
        <v>265.0</v>
      </c>
      <c r="D340" s="31">
        <v>0.568</v>
      </c>
      <c r="E340" s="28" t="s">
        <v>267</v>
      </c>
      <c r="F340" s="31" t="s">
        <v>77</v>
      </c>
      <c r="G340" s="32" t="s">
        <v>259</v>
      </c>
      <c r="H340" s="27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ht="15.75" hidden="1" customHeight="1">
      <c r="A341" s="33">
        <v>5.54E11</v>
      </c>
      <c r="B341" s="33">
        <v>0.073</v>
      </c>
      <c r="C341" s="34">
        <v>228.0</v>
      </c>
      <c r="D341" s="31">
        <v>0.576</v>
      </c>
      <c r="E341" s="28" t="s">
        <v>267</v>
      </c>
      <c r="F341" s="31" t="s">
        <v>79</v>
      </c>
      <c r="G341" s="32" t="s">
        <v>259</v>
      </c>
      <c r="H341" s="27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ht="15.75" hidden="1" customHeight="1">
      <c r="A342" s="33">
        <v>5.04E11</v>
      </c>
      <c r="B342" s="33">
        <v>0.072</v>
      </c>
      <c r="C342" s="34">
        <v>203.0</v>
      </c>
      <c r="D342" s="31">
        <v>0.629</v>
      </c>
      <c r="E342" s="28" t="s">
        <v>267</v>
      </c>
      <c r="F342" s="31" t="s">
        <v>81</v>
      </c>
      <c r="G342" s="32" t="s">
        <v>259</v>
      </c>
      <c r="H342" s="27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ht="15.75" hidden="1" customHeight="1">
      <c r="A343" s="33">
        <v>5.52E11</v>
      </c>
      <c r="B343" s="33">
        <v>0.07</v>
      </c>
      <c r="C343" s="34">
        <v>214.0</v>
      </c>
      <c r="D343" s="31">
        <v>0.671</v>
      </c>
      <c r="E343" s="28" t="s">
        <v>267</v>
      </c>
      <c r="F343" s="31" t="s">
        <v>83</v>
      </c>
      <c r="G343" s="32" t="s">
        <v>259</v>
      </c>
      <c r="H343" s="27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ht="15.75" hidden="1" customHeight="1">
      <c r="A344" s="33">
        <v>6.64E11</v>
      </c>
      <c r="B344" s="33">
        <v>0.071</v>
      </c>
      <c r="C344" s="34">
        <v>257.0</v>
      </c>
      <c r="D344" s="31">
        <v>0.549</v>
      </c>
      <c r="E344" s="28" t="s">
        <v>267</v>
      </c>
      <c r="F344" s="31" t="s">
        <v>84</v>
      </c>
      <c r="G344" s="32" t="s">
        <v>259</v>
      </c>
      <c r="H344" s="27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ht="15.75" hidden="1" customHeight="1">
      <c r="A345" s="33">
        <v>8.82E11</v>
      </c>
      <c r="B345" s="33">
        <v>0.082</v>
      </c>
      <c r="C345" s="34">
        <v>387.0</v>
      </c>
      <c r="D345" s="31">
        <v>0.554</v>
      </c>
      <c r="E345" s="28" t="s">
        <v>267</v>
      </c>
      <c r="F345" s="31" t="s">
        <v>85</v>
      </c>
      <c r="G345" s="32" t="s">
        <v>259</v>
      </c>
      <c r="H345" s="27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ht="15.75" hidden="1" customHeight="1">
      <c r="A346" s="33">
        <v>1.09E12</v>
      </c>
      <c r="B346" s="33">
        <v>0.085</v>
      </c>
      <c r="C346" s="34">
        <v>491.0</v>
      </c>
      <c r="D346" s="31">
        <v>0.508</v>
      </c>
      <c r="E346" s="28" t="s">
        <v>267</v>
      </c>
      <c r="F346" s="31" t="s">
        <v>86</v>
      </c>
      <c r="G346" s="32" t="s">
        <v>259</v>
      </c>
      <c r="H346" s="27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ht="15.75" hidden="1" customHeight="1">
      <c r="A347" s="33">
        <v>1.37E12</v>
      </c>
      <c r="B347" s="33">
        <v>0.085</v>
      </c>
      <c r="C347" s="34">
        <v>609.0</v>
      </c>
      <c r="D347" s="31">
        <v>0.437</v>
      </c>
      <c r="E347" s="28" t="s">
        <v>267</v>
      </c>
      <c r="F347" s="31" t="s">
        <v>87</v>
      </c>
      <c r="G347" s="32" t="s">
        <v>259</v>
      </c>
      <c r="H347" s="27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ht="15.75" hidden="1" customHeight="1">
      <c r="A348" s="33">
        <v>1.65E12</v>
      </c>
      <c r="B348" s="33">
        <v>0.083</v>
      </c>
      <c r="C348" s="34">
        <v>714.0</v>
      </c>
      <c r="D348" s="31">
        <v>0.473</v>
      </c>
      <c r="E348" s="28" t="s">
        <v>267</v>
      </c>
      <c r="F348" s="31" t="s">
        <v>88</v>
      </c>
      <c r="G348" s="32" t="s">
        <v>259</v>
      </c>
      <c r="H348" s="27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ht="15.75" hidden="1" customHeight="1">
      <c r="A349" s="33">
        <v>1.62E12</v>
      </c>
      <c r="B349" s="33">
        <v>0.088</v>
      </c>
      <c r="C349" s="34">
        <v>733.0</v>
      </c>
      <c r="D349" s="31">
        <v>0.447</v>
      </c>
      <c r="E349" s="28" t="s">
        <v>267</v>
      </c>
      <c r="F349" s="31" t="s">
        <v>89</v>
      </c>
      <c r="G349" s="32" t="s">
        <v>259</v>
      </c>
      <c r="H349" s="27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ht="15.75" hidden="1" customHeight="1">
      <c r="A350" s="33">
        <v>2.14E12</v>
      </c>
      <c r="B350" s="33">
        <v>0.09</v>
      </c>
      <c r="C350" s="34">
        <v>989.0</v>
      </c>
      <c r="D350" s="31">
        <v>0.4</v>
      </c>
      <c r="E350" s="28" t="s">
        <v>267</v>
      </c>
      <c r="F350" s="31" t="s">
        <v>90</v>
      </c>
      <c r="G350" s="32" t="s">
        <v>259</v>
      </c>
      <c r="H350" s="27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ht="15.75" hidden="1" customHeight="1">
      <c r="A351" s="33">
        <v>2.48E12</v>
      </c>
      <c r="B351" s="33">
        <v>0.089</v>
      </c>
      <c r="C351" s="34">
        <v>1119.0</v>
      </c>
      <c r="D351" s="31">
        <v>0.439</v>
      </c>
      <c r="E351" s="28" t="s">
        <v>267</v>
      </c>
      <c r="F351" s="31" t="s">
        <v>91</v>
      </c>
      <c r="G351" s="32" t="s">
        <v>259</v>
      </c>
      <c r="H351" s="27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ht="15.75" hidden="1" customHeight="1">
      <c r="A352" s="33">
        <v>2.25E12</v>
      </c>
      <c r="B352" s="33">
        <v>0.093</v>
      </c>
      <c r="C352" s="34">
        <v>1056.0</v>
      </c>
      <c r="D352" s="31">
        <v>0.366</v>
      </c>
      <c r="E352" s="28" t="s">
        <v>267</v>
      </c>
      <c r="F352" s="31" t="s">
        <v>76</v>
      </c>
      <c r="G352" s="32" t="s">
        <v>259</v>
      </c>
      <c r="H352" s="27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ht="15.75" hidden="1" customHeight="1">
      <c r="A353" s="33">
        <v>6.001153318E9</v>
      </c>
      <c r="B353" s="33">
        <v>0.03</v>
      </c>
      <c r="C353" s="34">
        <v>543.0</v>
      </c>
      <c r="D353" s="31">
        <v>0.055</v>
      </c>
      <c r="E353" s="28" t="s">
        <v>150</v>
      </c>
      <c r="F353" s="31" t="s">
        <v>77</v>
      </c>
      <c r="G353" s="32" t="s">
        <v>145</v>
      </c>
      <c r="H353" s="27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ht="15.75" hidden="1" customHeight="1">
      <c r="A354" s="33">
        <v>5.601090584E9</v>
      </c>
      <c r="B354" s="33">
        <v>0.032</v>
      </c>
      <c r="C354" s="34">
        <v>525.0</v>
      </c>
      <c r="D354" s="31">
        <v>0.055</v>
      </c>
      <c r="E354" s="28" t="s">
        <v>150</v>
      </c>
      <c r="F354" s="31" t="s">
        <v>79</v>
      </c>
      <c r="G354" s="32" t="s">
        <v>145</v>
      </c>
      <c r="H354" s="27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ht="15.75" hidden="1" customHeight="1">
      <c r="A355" s="33">
        <v>5.843329102E9</v>
      </c>
      <c r="B355" s="33">
        <v>0.031</v>
      </c>
      <c r="C355" s="34">
        <v>526.0</v>
      </c>
      <c r="D355" s="31">
        <v>0.055</v>
      </c>
      <c r="E355" s="28" t="s">
        <v>150</v>
      </c>
      <c r="F355" s="31" t="s">
        <v>81</v>
      </c>
      <c r="G355" s="32" t="s">
        <v>145</v>
      </c>
      <c r="H355" s="27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ht="15.75" hidden="1" customHeight="1">
      <c r="A356" s="33">
        <v>6.557333067E9</v>
      </c>
      <c r="B356" s="33">
        <v>0.031</v>
      </c>
      <c r="C356" s="34">
        <v>575.0</v>
      </c>
      <c r="D356" s="31">
        <v>0.055</v>
      </c>
      <c r="E356" s="28" t="s">
        <v>150</v>
      </c>
      <c r="F356" s="31" t="s">
        <v>83</v>
      </c>
      <c r="G356" s="32" t="s">
        <v>145</v>
      </c>
      <c r="H356" s="27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ht="15.75" hidden="1" customHeight="1">
      <c r="A357" s="33">
        <v>7.872333197E9</v>
      </c>
      <c r="B357" s="33">
        <v>0.03</v>
      </c>
      <c r="C357" s="34">
        <v>658.0</v>
      </c>
      <c r="D357" s="31">
        <v>0.055</v>
      </c>
      <c r="E357" s="28" t="s">
        <v>150</v>
      </c>
      <c r="F357" s="31" t="s">
        <v>84</v>
      </c>
      <c r="G357" s="32" t="s">
        <v>145</v>
      </c>
      <c r="H357" s="27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ht="15.75" hidden="1" customHeight="1">
      <c r="A358" s="33">
        <v>9.53140283E9</v>
      </c>
      <c r="B358" s="33">
        <v>0.026</v>
      </c>
      <c r="C358" s="34">
        <v>671.0</v>
      </c>
      <c r="D358" s="31">
        <v>0.055</v>
      </c>
      <c r="E358" s="28" t="s">
        <v>150</v>
      </c>
      <c r="F358" s="31" t="s">
        <v>85</v>
      </c>
      <c r="G358" s="32" t="s">
        <v>145</v>
      </c>
      <c r="H358" s="27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ht="15.75" hidden="1" customHeight="1">
      <c r="A359" s="33">
        <v>1.1470703002E10</v>
      </c>
      <c r="B359" s="33">
        <v>0.022</v>
      </c>
      <c r="C359" s="34">
        <v>680.0</v>
      </c>
      <c r="D359" s="31">
        <v>0.055</v>
      </c>
      <c r="E359" s="28" t="s">
        <v>150</v>
      </c>
      <c r="F359" s="31" t="s">
        <v>86</v>
      </c>
      <c r="G359" s="32" t="s">
        <v>145</v>
      </c>
      <c r="H359" s="27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ht="15.75" hidden="1" customHeight="1">
      <c r="A360" s="33">
        <v>1.2247694247E10</v>
      </c>
      <c r="B360" s="33">
        <v>0.023</v>
      </c>
      <c r="C360" s="34">
        <v>738.0</v>
      </c>
      <c r="D360" s="31">
        <v>0.055</v>
      </c>
      <c r="E360" s="28" t="s">
        <v>150</v>
      </c>
      <c r="F360" s="31" t="s">
        <v>87</v>
      </c>
      <c r="G360" s="32" t="s">
        <v>145</v>
      </c>
      <c r="H360" s="27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ht="15.75" hidden="1" customHeight="1">
      <c r="A361" s="33">
        <v>1.4393099069E10</v>
      </c>
      <c r="B361" s="33">
        <v>0.022</v>
      </c>
      <c r="C361" s="34">
        <v>821.0</v>
      </c>
      <c r="D361" s="31">
        <v>0.055</v>
      </c>
      <c r="E361" s="28" t="s">
        <v>150</v>
      </c>
      <c r="F361" s="31" t="s">
        <v>88</v>
      </c>
      <c r="G361" s="32" t="s">
        <v>145</v>
      </c>
      <c r="H361" s="27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ht="15.75" hidden="1" customHeight="1">
      <c r="A362" s="33">
        <v>1.0732366286E10</v>
      </c>
      <c r="B362" s="33">
        <v>0.028</v>
      </c>
      <c r="C362" s="34">
        <v>766.0</v>
      </c>
      <c r="D362" s="31">
        <v>0.055</v>
      </c>
      <c r="E362" s="28" t="s">
        <v>150</v>
      </c>
      <c r="F362" s="31" t="s">
        <v>89</v>
      </c>
      <c r="G362" s="32" t="s">
        <v>145</v>
      </c>
      <c r="H362" s="27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ht="15.75" hidden="1" customHeight="1">
      <c r="A363" s="33">
        <v>1.2369708859E10</v>
      </c>
      <c r="B363" s="33">
        <v>0.027</v>
      </c>
      <c r="C363" s="34">
        <v>844.0</v>
      </c>
      <c r="D363" s="31">
        <v>0.055</v>
      </c>
      <c r="E363" s="28" t="s">
        <v>150</v>
      </c>
      <c r="F363" s="31" t="s">
        <v>90</v>
      </c>
      <c r="G363" s="32" t="s">
        <v>145</v>
      </c>
      <c r="H363" s="27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ht="15.75" hidden="1" customHeight="1">
      <c r="A364" s="33">
        <v>1.6691360399E10</v>
      </c>
      <c r="B364" s="33">
        <v>0.022</v>
      </c>
      <c r="C364" s="34">
        <v>917.0</v>
      </c>
      <c r="D364" s="31">
        <v>0.055</v>
      </c>
      <c r="E364" s="28" t="s">
        <v>150</v>
      </c>
      <c r="F364" s="31" t="s">
        <v>91</v>
      </c>
      <c r="G364" s="32" t="s">
        <v>145</v>
      </c>
      <c r="H364" s="27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ht="15.75" hidden="1" customHeight="1">
      <c r="A365" s="33">
        <v>1.6953952625E10</v>
      </c>
      <c r="B365" s="33">
        <v>0.023</v>
      </c>
      <c r="C365" s="34">
        <v>939.0</v>
      </c>
      <c r="D365" s="31">
        <v>0.055</v>
      </c>
      <c r="E365" s="28" t="s">
        <v>150</v>
      </c>
      <c r="F365" s="31" t="s">
        <v>76</v>
      </c>
      <c r="G365" s="32" t="s">
        <v>145</v>
      </c>
      <c r="H365" s="27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ht="15.75" hidden="1" customHeight="1">
      <c r="A366" s="33">
        <v>1.2903546765E10</v>
      </c>
      <c r="B366" s="33">
        <v>0.062</v>
      </c>
      <c r="C366" s="34">
        <v>98.0</v>
      </c>
      <c r="D366" s="31">
        <v>0.113</v>
      </c>
      <c r="E366" s="28" t="s">
        <v>186</v>
      </c>
      <c r="F366" s="31" t="s">
        <v>77</v>
      </c>
      <c r="G366" s="32" t="s">
        <v>180</v>
      </c>
      <c r="H366" s="27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ht="15.75" hidden="1" customHeight="1">
      <c r="A367" s="33">
        <v>1.386860071E10</v>
      </c>
      <c r="B367" s="33">
        <v>0.074</v>
      </c>
      <c r="C367" s="34">
        <v>129.0</v>
      </c>
      <c r="D367" s="31">
        <v>0.111</v>
      </c>
      <c r="E367" s="28" t="s">
        <v>186</v>
      </c>
      <c r="F367" s="31" t="s">
        <v>79</v>
      </c>
      <c r="G367" s="32" t="s">
        <v>180</v>
      </c>
      <c r="H367" s="27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ht="15.75" hidden="1" customHeight="1">
      <c r="A368" s="33">
        <v>1.5979194511E10</v>
      </c>
      <c r="B368" s="33">
        <v>0.076</v>
      </c>
      <c r="C368" s="34">
        <v>154.0</v>
      </c>
      <c r="D368" s="31">
        <v>0.092</v>
      </c>
      <c r="E368" s="28" t="s">
        <v>186</v>
      </c>
      <c r="F368" s="31" t="s">
        <v>81</v>
      </c>
      <c r="G368" s="32" t="s">
        <v>180</v>
      </c>
      <c r="H368" s="27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ht="15.75" hidden="1" customHeight="1">
      <c r="A369" s="33">
        <v>2.0668176834E10</v>
      </c>
      <c r="B369" s="33">
        <v>0.076</v>
      </c>
      <c r="C369" s="34">
        <v>201.0</v>
      </c>
      <c r="D369" s="31">
        <v>0.085</v>
      </c>
      <c r="E369" s="28" t="s">
        <v>186</v>
      </c>
      <c r="F369" s="31" t="s">
        <v>83</v>
      </c>
      <c r="G369" s="32" t="s">
        <v>180</v>
      </c>
      <c r="H369" s="27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ht="15.75" hidden="1" customHeight="1">
      <c r="A370" s="33">
        <v>2.5283228366E10</v>
      </c>
      <c r="B370" s="33">
        <v>0.073</v>
      </c>
      <c r="C370" s="34">
        <v>238.0</v>
      </c>
      <c r="D370" s="31">
        <v>0.089</v>
      </c>
      <c r="E370" s="28" t="s">
        <v>186</v>
      </c>
      <c r="F370" s="31" t="s">
        <v>84</v>
      </c>
      <c r="G370" s="32" t="s">
        <v>180</v>
      </c>
      <c r="H370" s="27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ht="15.75" hidden="1" customHeight="1">
      <c r="A371" s="33">
        <v>2.889508354E10</v>
      </c>
      <c r="B371" s="33">
        <v>0.073</v>
      </c>
      <c r="C371" s="34">
        <v>274.0</v>
      </c>
      <c r="D371" s="31">
        <v>0.087</v>
      </c>
      <c r="E371" s="28" t="s">
        <v>186</v>
      </c>
      <c r="F371" s="31" t="s">
        <v>85</v>
      </c>
      <c r="G371" s="32" t="s">
        <v>180</v>
      </c>
      <c r="H371" s="27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ht="15.75" hidden="1" customHeight="1">
      <c r="A372" s="33">
        <v>3.3209188739E10</v>
      </c>
      <c r="B372" s="33">
        <v>0.069</v>
      </c>
      <c r="C372" s="34">
        <v>297.0</v>
      </c>
      <c r="D372" s="31">
        <v>0.089</v>
      </c>
      <c r="E372" s="28" t="s">
        <v>186</v>
      </c>
      <c r="F372" s="31" t="s">
        <v>86</v>
      </c>
      <c r="G372" s="32" t="s">
        <v>180</v>
      </c>
      <c r="H372" s="27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ht="15.75" hidden="1" customHeight="1">
      <c r="A373" s="33">
        <v>4.2113656147E10</v>
      </c>
      <c r="B373" s="33">
        <v>0.068</v>
      </c>
      <c r="C373" s="34">
        <v>375.0</v>
      </c>
      <c r="D373" s="31">
        <v>0.1</v>
      </c>
      <c r="E373" s="28" t="s">
        <v>186</v>
      </c>
      <c r="F373" s="31" t="s">
        <v>87</v>
      </c>
      <c r="G373" s="32" t="s">
        <v>180</v>
      </c>
      <c r="H373" s="27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ht="15.75" hidden="1" customHeight="1">
      <c r="A374" s="33">
        <v>5.1824892678E10</v>
      </c>
      <c r="B374" s="33">
        <v>0.07</v>
      </c>
      <c r="C374" s="34">
        <v>474.0</v>
      </c>
      <c r="D374" s="31">
        <v>0.109</v>
      </c>
      <c r="E374" s="28" t="s">
        <v>186</v>
      </c>
      <c r="F374" s="31" t="s">
        <v>88</v>
      </c>
      <c r="G374" s="32" t="s">
        <v>180</v>
      </c>
      <c r="H374" s="27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ht="15.75" hidden="1" customHeight="1">
      <c r="A375" s="33">
        <v>4.8568714012E10</v>
      </c>
      <c r="B375" s="33">
        <v>0.072</v>
      </c>
      <c r="C375" s="34">
        <v>463.0</v>
      </c>
      <c r="D375" s="31">
        <v>0.113</v>
      </c>
      <c r="E375" s="28" t="s">
        <v>186</v>
      </c>
      <c r="F375" s="31" t="s">
        <v>89</v>
      </c>
      <c r="G375" s="32" t="s">
        <v>180</v>
      </c>
      <c r="H375" s="27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ht="15.75" hidden="1" customHeight="1">
      <c r="A376" s="33">
        <v>4.7726575741E10</v>
      </c>
      <c r="B376" s="33">
        <v>0.076</v>
      </c>
      <c r="C376" s="34">
        <v>480.0</v>
      </c>
      <c r="D376" s="31">
        <v>0.111</v>
      </c>
      <c r="E376" s="28" t="s">
        <v>186</v>
      </c>
      <c r="F376" s="31" t="s">
        <v>90</v>
      </c>
      <c r="G376" s="32" t="s">
        <v>180</v>
      </c>
      <c r="H376" s="27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ht="15.75" hidden="1" customHeight="1">
      <c r="A377" s="33">
        <v>5.3542780661E10</v>
      </c>
      <c r="B377" s="33">
        <v>0.073</v>
      </c>
      <c r="C377" s="34">
        <v>522.0</v>
      </c>
      <c r="D377" s="31">
        <v>0.106</v>
      </c>
      <c r="E377" s="28" t="s">
        <v>186</v>
      </c>
      <c r="F377" s="31" t="s">
        <v>91</v>
      </c>
      <c r="G377" s="32" t="s">
        <v>180</v>
      </c>
      <c r="H377" s="27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ht="15.75" hidden="1" customHeight="1">
      <c r="A378" s="33">
        <v>5.1303659418E10</v>
      </c>
      <c r="B378" s="33">
        <v>0.074</v>
      </c>
      <c r="C378" s="34">
        <v>516.0</v>
      </c>
      <c r="D378" s="31">
        <v>0.097</v>
      </c>
      <c r="E378" s="28" t="s">
        <v>186</v>
      </c>
      <c r="F378" s="31" t="s">
        <v>76</v>
      </c>
      <c r="G378" s="32" t="s">
        <v>180</v>
      </c>
      <c r="H378" s="27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ht="15.75" hidden="1" customHeight="1">
      <c r="A379" s="33">
        <v>2.610959139E9</v>
      </c>
      <c r="B379" s="33">
        <v>0.051</v>
      </c>
      <c r="C379" s="34">
        <v>12.0</v>
      </c>
      <c r="D379" s="30"/>
      <c r="E379" s="28" t="s">
        <v>95</v>
      </c>
      <c r="F379" s="31" t="s">
        <v>77</v>
      </c>
      <c r="G379" s="32" t="s">
        <v>75</v>
      </c>
      <c r="H379" s="27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ht="15.75" hidden="1" customHeight="1">
      <c r="A380" s="33">
        <v>2.812845486E9</v>
      </c>
      <c r="B380" s="33">
        <v>0.049</v>
      </c>
      <c r="C380" s="34">
        <v>12.0</v>
      </c>
      <c r="D380" s="30"/>
      <c r="E380" s="28" t="s">
        <v>95</v>
      </c>
      <c r="F380" s="31" t="s">
        <v>79</v>
      </c>
      <c r="G380" s="32" t="s">
        <v>75</v>
      </c>
      <c r="H380" s="27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ht="15.75" hidden="1" customHeight="1">
      <c r="A381" s="33">
        <v>3.205592273E9</v>
      </c>
      <c r="B381" s="33">
        <v>0.05</v>
      </c>
      <c r="C381" s="34">
        <v>13.0</v>
      </c>
      <c r="D381" s="30"/>
      <c r="E381" s="28" t="s">
        <v>95</v>
      </c>
      <c r="F381" s="31" t="s">
        <v>81</v>
      </c>
      <c r="G381" s="32" t="s">
        <v>75</v>
      </c>
      <c r="H381" s="27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ht="15.75" hidden="1" customHeight="1">
      <c r="A382" s="33">
        <v>4.205691122E9</v>
      </c>
      <c r="B382" s="33">
        <v>0.055</v>
      </c>
      <c r="C382" s="34">
        <v>19.0</v>
      </c>
      <c r="D382" s="30"/>
      <c r="E382" s="28" t="s">
        <v>95</v>
      </c>
      <c r="F382" s="31" t="s">
        <v>83</v>
      </c>
      <c r="G382" s="32" t="s">
        <v>75</v>
      </c>
      <c r="H382" s="27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ht="15.75" hidden="1" customHeight="1">
      <c r="A383" s="33">
        <v>4.838551014E9</v>
      </c>
      <c r="B383" s="33">
        <v>0.061</v>
      </c>
      <c r="C383" s="34">
        <v>24.0</v>
      </c>
      <c r="D383" s="30"/>
      <c r="E383" s="28" t="s">
        <v>95</v>
      </c>
      <c r="F383" s="31" t="s">
        <v>84</v>
      </c>
      <c r="G383" s="32" t="s">
        <v>75</v>
      </c>
      <c r="H383" s="27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ht="15.75" hidden="1" customHeight="1">
      <c r="A384" s="33">
        <v>5.462709055E9</v>
      </c>
      <c r="B384" s="33">
        <v>0.069</v>
      </c>
      <c r="C384" s="34">
        <v>28.0</v>
      </c>
      <c r="D384" s="30"/>
      <c r="E384" s="28" t="s">
        <v>95</v>
      </c>
      <c r="F384" s="31" t="s">
        <v>85</v>
      </c>
      <c r="G384" s="32" t="s">
        <v>75</v>
      </c>
      <c r="H384" s="27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ht="15.75" hidden="1" customHeight="1">
      <c r="A385" s="33">
        <v>5.844669738E9</v>
      </c>
      <c r="B385" s="33">
        <v>0.074</v>
      </c>
      <c r="C385" s="34">
        <v>28.0</v>
      </c>
      <c r="D385" s="30"/>
      <c r="E385" s="28" t="s">
        <v>95</v>
      </c>
      <c r="F385" s="31" t="s">
        <v>86</v>
      </c>
      <c r="G385" s="32" t="s">
        <v>75</v>
      </c>
      <c r="H385" s="27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ht="15.75" hidden="1" customHeight="1">
      <c r="A386" s="33">
        <v>6.755823933E9</v>
      </c>
      <c r="B386" s="33">
        <v>0.077</v>
      </c>
      <c r="C386" s="34">
        <v>32.0</v>
      </c>
      <c r="D386" s="30"/>
      <c r="E386" s="28" t="s">
        <v>95</v>
      </c>
      <c r="F386" s="31" t="s">
        <v>87</v>
      </c>
      <c r="G386" s="32" t="s">
        <v>75</v>
      </c>
      <c r="H386" s="27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ht="15.75" hidden="1" customHeight="1">
      <c r="A387" s="33">
        <v>8.350710389E9</v>
      </c>
      <c r="B387" s="33">
        <v>0.086</v>
      </c>
      <c r="C387" s="34">
        <v>39.0</v>
      </c>
      <c r="D387" s="30"/>
      <c r="E387" s="28" t="s">
        <v>95</v>
      </c>
      <c r="F387" s="31" t="s">
        <v>88</v>
      </c>
      <c r="G387" s="32" t="s">
        <v>75</v>
      </c>
      <c r="H387" s="27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ht="15.75" hidden="1" customHeight="1">
      <c r="A388" s="33">
        <v>8.348156389E9</v>
      </c>
      <c r="B388" s="33">
        <v>0.073</v>
      </c>
      <c r="C388" s="34">
        <v>41.0</v>
      </c>
      <c r="D388" s="30"/>
      <c r="E388" s="28" t="s">
        <v>95</v>
      </c>
      <c r="F388" s="31" t="s">
        <v>89</v>
      </c>
      <c r="G388" s="32" t="s">
        <v>75</v>
      </c>
      <c r="H388" s="27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ht="15.75" hidden="1" customHeight="1">
      <c r="A389" s="33">
        <v>9.209288383E9</v>
      </c>
      <c r="B389" s="33">
        <v>0.074</v>
      </c>
      <c r="C389" s="34">
        <v>41.0</v>
      </c>
      <c r="D389" s="30"/>
      <c r="E389" s="28" t="s">
        <v>95</v>
      </c>
      <c r="F389" s="31" t="s">
        <v>90</v>
      </c>
      <c r="G389" s="32" t="s">
        <v>75</v>
      </c>
      <c r="H389" s="27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ht="15.75" hidden="1" customHeight="1">
      <c r="A390" s="33">
        <v>1.039575748E10</v>
      </c>
      <c r="B390" s="33">
        <v>0.064</v>
      </c>
      <c r="C390" s="34">
        <v>39.0</v>
      </c>
      <c r="D390" s="30"/>
      <c r="E390" s="28" t="s">
        <v>95</v>
      </c>
      <c r="F390" s="31" t="s">
        <v>91</v>
      </c>
      <c r="G390" s="32" t="s">
        <v>75</v>
      </c>
      <c r="H390" s="27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ht="15.75" hidden="1" customHeight="1">
      <c r="A391" s="33">
        <v>1.072630545E10</v>
      </c>
      <c r="B391" s="33">
        <v>0.062</v>
      </c>
      <c r="C391" s="34">
        <v>38.0</v>
      </c>
      <c r="D391" s="30"/>
      <c r="E391" s="28" t="s">
        <v>95</v>
      </c>
      <c r="F391" s="31" t="s">
        <v>76</v>
      </c>
      <c r="G391" s="32" t="s">
        <v>75</v>
      </c>
      <c r="H391" s="27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ht="15.75" hidden="1" customHeight="1">
      <c r="A392" s="33">
        <v>8.70486066E8</v>
      </c>
      <c r="B392" s="33">
        <v>0.063</v>
      </c>
      <c r="C392" s="34">
        <v>7.0</v>
      </c>
      <c r="D392" s="31">
        <v>0.158</v>
      </c>
      <c r="E392" s="28" t="s">
        <v>96</v>
      </c>
      <c r="F392" s="31" t="s">
        <v>77</v>
      </c>
      <c r="G392" s="32" t="s">
        <v>75</v>
      </c>
      <c r="H392" s="27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ht="15.75" hidden="1" customHeight="1">
      <c r="A393" s="33">
        <v>8.76794723E8</v>
      </c>
      <c r="B393" s="33">
        <v>0.068</v>
      </c>
      <c r="C393" s="34">
        <v>7.0</v>
      </c>
      <c r="D393" s="31">
        <v>0.168</v>
      </c>
      <c r="E393" s="28" t="s">
        <v>96</v>
      </c>
      <c r="F393" s="31" t="s">
        <v>79</v>
      </c>
      <c r="G393" s="32" t="s">
        <v>75</v>
      </c>
      <c r="H393" s="27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ht="15.75" hidden="1" customHeight="1">
      <c r="A394" s="33">
        <v>8.25394484E8</v>
      </c>
      <c r="B394" s="33">
        <v>0.071</v>
      </c>
      <c r="C394" s="34">
        <v>6.0</v>
      </c>
      <c r="D394" s="31">
        <v>0.195</v>
      </c>
      <c r="E394" s="28" t="s">
        <v>96</v>
      </c>
      <c r="F394" s="31" t="s">
        <v>81</v>
      </c>
      <c r="G394" s="32" t="s">
        <v>75</v>
      </c>
      <c r="H394" s="27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ht="15.75" hidden="1" customHeight="1">
      <c r="A395" s="33">
        <v>7.84654424E8</v>
      </c>
      <c r="B395" s="33">
        <v>0.072</v>
      </c>
      <c r="C395" s="34">
        <v>6.0</v>
      </c>
      <c r="D395" s="31">
        <v>0.182</v>
      </c>
      <c r="E395" s="28" t="s">
        <v>96</v>
      </c>
      <c r="F395" s="31" t="s">
        <v>83</v>
      </c>
      <c r="G395" s="32" t="s">
        <v>75</v>
      </c>
      <c r="H395" s="27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ht="15.75" hidden="1" customHeight="1">
      <c r="A396" s="33">
        <v>9.15257323E8</v>
      </c>
      <c r="B396" s="33">
        <v>0.097</v>
      </c>
      <c r="C396" s="34">
        <v>9.0</v>
      </c>
      <c r="D396" s="31">
        <v>0.183</v>
      </c>
      <c r="E396" s="28" t="s">
        <v>96</v>
      </c>
      <c r="F396" s="31" t="s">
        <v>84</v>
      </c>
      <c r="G396" s="32" t="s">
        <v>75</v>
      </c>
      <c r="H396" s="27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ht="15.75" hidden="1" customHeight="1">
      <c r="A397" s="33">
        <v>1.117254387E9</v>
      </c>
      <c r="B397" s="33">
        <v>0.101</v>
      </c>
      <c r="C397" s="34">
        <v>14.0</v>
      </c>
      <c r="D397" s="31">
        <v>0.184</v>
      </c>
      <c r="E397" s="28" t="s">
        <v>96</v>
      </c>
      <c r="F397" s="31" t="s">
        <v>85</v>
      </c>
      <c r="G397" s="32" t="s">
        <v>75</v>
      </c>
      <c r="H397" s="27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ht="15.75" hidden="1" customHeight="1">
      <c r="A398" s="33">
        <v>1.273180655E9</v>
      </c>
      <c r="B398" s="33">
        <v>0.116</v>
      </c>
      <c r="C398" s="34">
        <v>18.0</v>
      </c>
      <c r="D398" s="31">
        <v>0.171</v>
      </c>
      <c r="E398" s="28" t="s">
        <v>96</v>
      </c>
      <c r="F398" s="31" t="s">
        <v>86</v>
      </c>
      <c r="G398" s="32" t="s">
        <v>75</v>
      </c>
      <c r="H398" s="27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ht="15.75" hidden="1" customHeight="1">
      <c r="A399" s="33">
        <v>1.3560783E9</v>
      </c>
      <c r="B399" s="33">
        <v>0.1</v>
      </c>
      <c r="C399" s="34">
        <v>16.0</v>
      </c>
      <c r="D399" s="31">
        <v>0.168</v>
      </c>
      <c r="E399" s="28" t="s">
        <v>96</v>
      </c>
      <c r="F399" s="31" t="s">
        <v>87</v>
      </c>
      <c r="G399" s="32" t="s">
        <v>75</v>
      </c>
      <c r="H399" s="27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ht="15.75" hidden="1" customHeight="1">
      <c r="A400" s="33">
        <v>1.611634286E9</v>
      </c>
      <c r="B400" s="33">
        <v>0.079</v>
      </c>
      <c r="C400" s="34">
        <v>15.0</v>
      </c>
      <c r="D400" s="31">
        <v>0.165</v>
      </c>
      <c r="E400" s="28" t="s">
        <v>96</v>
      </c>
      <c r="F400" s="31" t="s">
        <v>88</v>
      </c>
      <c r="G400" s="32" t="s">
        <v>75</v>
      </c>
      <c r="H400" s="27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ht="15.75" hidden="1" customHeight="1">
      <c r="A401" s="33">
        <v>1.739781536E9</v>
      </c>
      <c r="B401" s="33">
        <v>0.07</v>
      </c>
      <c r="C401" s="34">
        <v>14.0</v>
      </c>
      <c r="D401" s="31">
        <v>0.141</v>
      </c>
      <c r="E401" s="28" t="s">
        <v>96</v>
      </c>
      <c r="F401" s="31" t="s">
        <v>89</v>
      </c>
      <c r="G401" s="32" t="s">
        <v>75</v>
      </c>
      <c r="H401" s="27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ht="15.75" hidden="1" customHeight="1">
      <c r="A402" s="33">
        <v>2.026864414E9</v>
      </c>
      <c r="B402" s="33">
        <v>0.088</v>
      </c>
      <c r="C402" s="34">
        <v>19.0</v>
      </c>
      <c r="D402" s="31">
        <v>0.124</v>
      </c>
      <c r="E402" s="28" t="s">
        <v>96</v>
      </c>
      <c r="F402" s="31" t="s">
        <v>90</v>
      </c>
      <c r="G402" s="32" t="s">
        <v>75</v>
      </c>
      <c r="H402" s="27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ht="15.75" hidden="1" customHeight="1">
      <c r="A403" s="33">
        <v>2.355652064E9</v>
      </c>
      <c r="B403" s="33">
        <v>0.09</v>
      </c>
      <c r="C403" s="34">
        <v>21.0</v>
      </c>
      <c r="D403" s="31">
        <v>0.132</v>
      </c>
      <c r="E403" s="28" t="s">
        <v>96</v>
      </c>
      <c r="F403" s="31" t="s">
        <v>91</v>
      </c>
      <c r="G403" s="32" t="s">
        <v>75</v>
      </c>
      <c r="H403" s="27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ht="15.75" hidden="1" customHeight="1">
      <c r="A404" s="33">
        <v>2.472384813E9</v>
      </c>
      <c r="B404" s="33">
        <v>0.081</v>
      </c>
      <c r="C404" s="34">
        <v>20.0</v>
      </c>
      <c r="D404" s="31">
        <v>0.143</v>
      </c>
      <c r="E404" s="28" t="s">
        <v>96</v>
      </c>
      <c r="F404" s="31" t="s">
        <v>76</v>
      </c>
      <c r="G404" s="32" t="s">
        <v>75</v>
      </c>
      <c r="H404" s="27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ht="15.75" hidden="1" customHeight="1">
      <c r="A405" s="33">
        <v>3.654031716E9</v>
      </c>
      <c r="B405" s="33">
        <v>0.063</v>
      </c>
      <c r="C405" s="34">
        <v>19.0</v>
      </c>
      <c r="D405" s="30"/>
      <c r="E405" s="28" t="s">
        <v>151</v>
      </c>
      <c r="F405" s="31" t="s">
        <v>77</v>
      </c>
      <c r="G405" s="32" t="s">
        <v>145</v>
      </c>
      <c r="H405" s="27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ht="15.75" hidden="1" customHeight="1">
      <c r="A406" s="33">
        <v>3.979813388E9</v>
      </c>
      <c r="B406" s="33">
        <v>0.062</v>
      </c>
      <c r="C406" s="34">
        <v>20.0</v>
      </c>
      <c r="D406" s="30"/>
      <c r="E406" s="28" t="s">
        <v>151</v>
      </c>
      <c r="F406" s="31" t="s">
        <v>79</v>
      </c>
      <c r="G406" s="32" t="s">
        <v>145</v>
      </c>
      <c r="H406" s="27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ht="15.75" hidden="1" customHeight="1">
      <c r="A407" s="33">
        <v>4.284028138E9</v>
      </c>
      <c r="B407" s="33">
        <v>0.064</v>
      </c>
      <c r="C407" s="34">
        <v>22.0</v>
      </c>
      <c r="D407" s="30"/>
      <c r="E407" s="28" t="s">
        <v>151</v>
      </c>
      <c r="F407" s="31" t="s">
        <v>81</v>
      </c>
      <c r="G407" s="32" t="s">
        <v>145</v>
      </c>
      <c r="H407" s="27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ht="15.75" hidden="1" customHeight="1">
      <c r="A408" s="33">
        <v>4.658246907E9</v>
      </c>
      <c r="B408" s="33">
        <v>0.073</v>
      </c>
      <c r="C408" s="34">
        <v>26.0</v>
      </c>
      <c r="D408" s="30"/>
      <c r="E408" s="28" t="s">
        <v>151</v>
      </c>
      <c r="F408" s="31" t="s">
        <v>83</v>
      </c>
      <c r="G408" s="32" t="s">
        <v>145</v>
      </c>
      <c r="H408" s="27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ht="15.75" hidden="1" customHeight="1">
      <c r="A409" s="33">
        <v>5.337833256E9</v>
      </c>
      <c r="B409" s="33">
        <v>0.071</v>
      </c>
      <c r="C409" s="34">
        <v>29.0</v>
      </c>
      <c r="D409" s="30"/>
      <c r="E409" s="28" t="s">
        <v>151</v>
      </c>
      <c r="F409" s="31" t="s">
        <v>84</v>
      </c>
      <c r="G409" s="32" t="s">
        <v>145</v>
      </c>
      <c r="H409" s="27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ht="15.75" hidden="1" customHeight="1">
      <c r="A410" s="33">
        <v>6.293046162E9</v>
      </c>
      <c r="B410" s="33">
        <v>0.069</v>
      </c>
      <c r="C410" s="34">
        <v>33.0</v>
      </c>
      <c r="D410" s="30"/>
      <c r="E410" s="28" t="s">
        <v>151</v>
      </c>
      <c r="F410" s="31" t="s">
        <v>85</v>
      </c>
      <c r="G410" s="32" t="s">
        <v>145</v>
      </c>
      <c r="H410" s="27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ht="15.75" hidden="1" customHeight="1">
      <c r="A411" s="33">
        <v>7.274424519E9</v>
      </c>
      <c r="B411" s="33">
        <v>0.054</v>
      </c>
      <c r="C411" s="34">
        <v>29.0</v>
      </c>
      <c r="D411" s="30"/>
      <c r="E411" s="28" t="s">
        <v>151</v>
      </c>
      <c r="F411" s="31" t="s">
        <v>86</v>
      </c>
      <c r="G411" s="32" t="s">
        <v>145</v>
      </c>
      <c r="H411" s="27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ht="15.75" hidden="1" customHeight="1">
      <c r="A412" s="33">
        <v>8.639164917E9</v>
      </c>
      <c r="B412" s="33">
        <v>0.045</v>
      </c>
      <c r="C412" s="34">
        <v>28.0</v>
      </c>
      <c r="D412" s="30"/>
      <c r="E412" s="28" t="s">
        <v>151</v>
      </c>
      <c r="F412" s="31" t="s">
        <v>87</v>
      </c>
      <c r="G412" s="32" t="s">
        <v>145</v>
      </c>
      <c r="H412" s="27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ht="15.75" hidden="1" customHeight="1">
      <c r="A413" s="33">
        <v>1.0351829066E10</v>
      </c>
      <c r="B413" s="33">
        <v>0.055</v>
      </c>
      <c r="C413" s="34">
        <v>41.0</v>
      </c>
      <c r="D413" s="30"/>
      <c r="E413" s="28" t="s">
        <v>151</v>
      </c>
      <c r="F413" s="31" t="s">
        <v>88</v>
      </c>
      <c r="G413" s="32" t="s">
        <v>145</v>
      </c>
      <c r="H413" s="27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ht="15.75" hidden="1" customHeight="1">
      <c r="A414" s="33">
        <v>1.0401935532E10</v>
      </c>
      <c r="B414" s="33">
        <v>0.063</v>
      </c>
      <c r="C414" s="34">
        <v>46.0</v>
      </c>
      <c r="D414" s="30"/>
      <c r="E414" s="28" t="s">
        <v>151</v>
      </c>
      <c r="F414" s="31" t="s">
        <v>89</v>
      </c>
      <c r="G414" s="32" t="s">
        <v>145</v>
      </c>
      <c r="H414" s="27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ht="15.75" hidden="1" customHeight="1">
      <c r="A415" s="33">
        <v>1.1242266334E10</v>
      </c>
      <c r="B415" s="33">
        <v>0.058</v>
      </c>
      <c r="C415" s="34">
        <v>46.0</v>
      </c>
      <c r="D415" s="30"/>
      <c r="E415" s="28" t="s">
        <v>151</v>
      </c>
      <c r="F415" s="31" t="s">
        <v>90</v>
      </c>
      <c r="G415" s="32" t="s">
        <v>145</v>
      </c>
      <c r="H415" s="27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ht="15.75" hidden="1" customHeight="1">
      <c r="A416" s="33">
        <v>1.2829541141E10</v>
      </c>
      <c r="B416" s="33">
        <v>0.056</v>
      </c>
      <c r="C416" s="34">
        <v>49.0</v>
      </c>
      <c r="D416" s="30"/>
      <c r="E416" s="28" t="s">
        <v>151</v>
      </c>
      <c r="F416" s="31" t="s">
        <v>91</v>
      </c>
      <c r="G416" s="32" t="s">
        <v>145</v>
      </c>
      <c r="H416" s="27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ht="15.75" hidden="1" customHeight="1">
      <c r="A417" s="33">
        <v>1.4054443213E10</v>
      </c>
      <c r="B417" s="33">
        <v>0.054</v>
      </c>
      <c r="C417" s="34">
        <v>51.0</v>
      </c>
      <c r="D417" s="30"/>
      <c r="E417" s="28" t="s">
        <v>151</v>
      </c>
      <c r="F417" s="31" t="s">
        <v>76</v>
      </c>
      <c r="G417" s="32" t="s">
        <v>145</v>
      </c>
      <c r="H417" s="27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ht="15.75" hidden="1" customHeight="1">
      <c r="A418" s="33">
        <v>9.287367569E9</v>
      </c>
      <c r="B418" s="33">
        <v>0.044</v>
      </c>
      <c r="C418" s="34">
        <v>26.0</v>
      </c>
      <c r="D418" s="31">
        <v>0.22</v>
      </c>
      <c r="E418" s="28" t="s">
        <v>97</v>
      </c>
      <c r="F418" s="31" t="s">
        <v>77</v>
      </c>
      <c r="G418" s="32" t="s">
        <v>75</v>
      </c>
      <c r="H418" s="27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ht="15.75" hidden="1" customHeight="1">
      <c r="A419" s="33">
        <v>9.633109257E9</v>
      </c>
      <c r="B419" s="33">
        <v>0.047</v>
      </c>
      <c r="C419" s="34">
        <v>27.0</v>
      </c>
      <c r="D419" s="31">
        <v>0.207</v>
      </c>
      <c r="E419" s="28" t="s">
        <v>97</v>
      </c>
      <c r="F419" s="31" t="s">
        <v>79</v>
      </c>
      <c r="G419" s="32" t="s">
        <v>75</v>
      </c>
      <c r="H419" s="27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ht="15.75" hidden="1" customHeight="1">
      <c r="A420" s="33">
        <v>1.0879778328E10</v>
      </c>
      <c r="B420" s="33">
        <v>0.048</v>
      </c>
      <c r="C420" s="34">
        <v>31.0</v>
      </c>
      <c r="D420" s="31">
        <v>0.18</v>
      </c>
      <c r="E420" s="28" t="s">
        <v>97</v>
      </c>
      <c r="F420" s="31" t="s">
        <v>81</v>
      </c>
      <c r="G420" s="32" t="s">
        <v>75</v>
      </c>
      <c r="H420" s="27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ht="15.75" hidden="1" customHeight="1">
      <c r="A421" s="33">
        <v>1.3621809574E10</v>
      </c>
      <c r="B421" s="33">
        <v>0.049</v>
      </c>
      <c r="C421" s="34">
        <v>39.0</v>
      </c>
      <c r="D421" s="31">
        <v>0.18</v>
      </c>
      <c r="E421" s="28" t="s">
        <v>97</v>
      </c>
      <c r="F421" s="31" t="s">
        <v>83</v>
      </c>
      <c r="G421" s="32" t="s">
        <v>75</v>
      </c>
      <c r="H421" s="27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ht="15.75" hidden="1" customHeight="1">
      <c r="A422" s="33">
        <v>1.5775356737E10</v>
      </c>
      <c r="B422" s="33">
        <v>0.046</v>
      </c>
      <c r="C422" s="34">
        <v>41.0</v>
      </c>
      <c r="D422" s="31">
        <v>0.18</v>
      </c>
      <c r="E422" s="28" t="s">
        <v>97</v>
      </c>
      <c r="F422" s="31" t="s">
        <v>84</v>
      </c>
      <c r="G422" s="32" t="s">
        <v>75</v>
      </c>
      <c r="H422" s="27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ht="15.75" hidden="1" customHeight="1">
      <c r="A423" s="33">
        <v>1.6587921221E10</v>
      </c>
      <c r="B423" s="33">
        <v>0.049</v>
      </c>
      <c r="C423" s="34">
        <v>45.0</v>
      </c>
      <c r="D423" s="31">
        <v>0.177</v>
      </c>
      <c r="E423" s="28" t="s">
        <v>97</v>
      </c>
      <c r="F423" s="31" t="s">
        <v>85</v>
      </c>
      <c r="G423" s="32" t="s">
        <v>75</v>
      </c>
      <c r="H423" s="27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ht="15.75" hidden="1" customHeight="1">
      <c r="A424" s="33">
        <v>1.7953103009E10</v>
      </c>
      <c r="B424" s="33">
        <v>0.048</v>
      </c>
      <c r="C424" s="34">
        <v>46.0</v>
      </c>
      <c r="D424" s="31">
        <v>0.153</v>
      </c>
      <c r="E424" s="28" t="s">
        <v>97</v>
      </c>
      <c r="F424" s="31" t="s">
        <v>86</v>
      </c>
      <c r="G424" s="32" t="s">
        <v>75</v>
      </c>
      <c r="H424" s="27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ht="15.75" hidden="1" customHeight="1">
      <c r="A425" s="33">
        <v>2.0431779034E10</v>
      </c>
      <c r="B425" s="33">
        <v>0.047</v>
      </c>
      <c r="C425" s="34">
        <v>50.0</v>
      </c>
      <c r="D425" s="31">
        <v>0.15</v>
      </c>
      <c r="E425" s="28" t="s">
        <v>97</v>
      </c>
      <c r="F425" s="31" t="s">
        <v>87</v>
      </c>
      <c r="G425" s="32" t="s">
        <v>75</v>
      </c>
      <c r="H425" s="27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ht="15.75" hidden="1" customHeight="1">
      <c r="A426" s="33">
        <v>2.3735537026E10</v>
      </c>
      <c r="B426" s="33">
        <v>0.05</v>
      </c>
      <c r="C426" s="34">
        <v>60.0</v>
      </c>
      <c r="D426" s="30"/>
      <c r="E426" s="28" t="s">
        <v>97</v>
      </c>
      <c r="F426" s="31" t="s">
        <v>88</v>
      </c>
      <c r="G426" s="32" t="s">
        <v>75</v>
      </c>
      <c r="H426" s="27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ht="15.75" hidden="1" customHeight="1">
      <c r="A427" s="33">
        <v>2.2165009363E10</v>
      </c>
      <c r="B427" s="33">
        <v>0.051</v>
      </c>
      <c r="C427" s="34">
        <v>56.0</v>
      </c>
      <c r="D427" s="30"/>
      <c r="E427" s="28" t="s">
        <v>97</v>
      </c>
      <c r="F427" s="31" t="s">
        <v>89</v>
      </c>
      <c r="G427" s="32" t="s">
        <v>75</v>
      </c>
      <c r="H427" s="27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ht="15.75" hidden="1" customHeight="1">
      <c r="A428" s="33">
        <v>2.2493301699E10</v>
      </c>
      <c r="B428" s="33">
        <v>0.053</v>
      </c>
      <c r="C428" s="34">
        <v>57.0</v>
      </c>
      <c r="D428" s="30"/>
      <c r="E428" s="28" t="s">
        <v>97</v>
      </c>
      <c r="F428" s="31" t="s">
        <v>90</v>
      </c>
      <c r="G428" s="32" t="s">
        <v>75</v>
      </c>
      <c r="H428" s="27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ht="15.75" hidden="1" customHeight="1">
      <c r="A429" s="33">
        <v>2.5486923059E10</v>
      </c>
      <c r="B429" s="33">
        <v>0.054</v>
      </c>
      <c r="C429" s="34">
        <v>64.0</v>
      </c>
      <c r="D429" s="30"/>
      <c r="E429" s="28" t="s">
        <v>97</v>
      </c>
      <c r="F429" s="31" t="s">
        <v>91</v>
      </c>
      <c r="G429" s="32" t="s">
        <v>75</v>
      </c>
      <c r="H429" s="27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ht="15.75" hidden="1" customHeight="1">
      <c r="A430" s="33">
        <v>2.6472637887E10</v>
      </c>
      <c r="B430" s="33">
        <v>0.051</v>
      </c>
      <c r="C430" s="34">
        <v>59.0</v>
      </c>
      <c r="D430" s="30"/>
      <c r="E430" s="28" t="s">
        <v>97</v>
      </c>
      <c r="F430" s="31" t="s">
        <v>76</v>
      </c>
      <c r="G430" s="32" t="s">
        <v>75</v>
      </c>
      <c r="H430" s="27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ht="15.75" hidden="1" customHeight="1">
      <c r="A431" s="33">
        <v>7.39E11</v>
      </c>
      <c r="B431" s="33">
        <v>0.088</v>
      </c>
      <c r="C431" s="34">
        <v>2090.0</v>
      </c>
      <c r="D431" s="31">
        <v>0.073</v>
      </c>
      <c r="E431" s="28" t="s">
        <v>268</v>
      </c>
      <c r="F431" s="31" t="s">
        <v>77</v>
      </c>
      <c r="G431" s="32" t="s">
        <v>259</v>
      </c>
      <c r="H431" s="27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ht="15.75" hidden="1" customHeight="1">
      <c r="A432" s="33">
        <v>7.33E11</v>
      </c>
      <c r="B432" s="33">
        <v>0.093</v>
      </c>
      <c r="C432" s="34">
        <v>2152.0</v>
      </c>
      <c r="D432" s="31">
        <v>0.058</v>
      </c>
      <c r="E432" s="28" t="s">
        <v>268</v>
      </c>
      <c r="F432" s="31" t="s">
        <v>79</v>
      </c>
      <c r="G432" s="32" t="s">
        <v>259</v>
      </c>
      <c r="H432" s="27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ht="15.75" hidden="1" customHeight="1">
      <c r="A433" s="33">
        <v>7.53E11</v>
      </c>
      <c r="B433" s="33">
        <v>0.096</v>
      </c>
      <c r="C433" s="34">
        <v>2254.0</v>
      </c>
      <c r="D433" s="31">
        <v>0.042</v>
      </c>
      <c r="E433" s="28" t="s">
        <v>268</v>
      </c>
      <c r="F433" s="31" t="s">
        <v>81</v>
      </c>
      <c r="G433" s="32" t="s">
        <v>259</v>
      </c>
      <c r="H433" s="27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ht="15.75" hidden="1" customHeight="1">
      <c r="A434" s="33">
        <v>8.88E11</v>
      </c>
      <c r="B434" s="33">
        <v>0.098</v>
      </c>
      <c r="C434" s="34">
        <v>2680.0</v>
      </c>
      <c r="D434" s="31">
        <v>0.047</v>
      </c>
      <c r="E434" s="28" t="s">
        <v>268</v>
      </c>
      <c r="F434" s="31" t="s">
        <v>83</v>
      </c>
      <c r="G434" s="32" t="s">
        <v>259</v>
      </c>
      <c r="H434" s="27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ht="15.75" hidden="1" customHeight="1">
      <c r="A435" s="33">
        <v>1.02E12</v>
      </c>
      <c r="B435" s="33">
        <v>0.098</v>
      </c>
      <c r="C435" s="34">
        <v>3047.0</v>
      </c>
      <c r="D435" s="31">
        <v>0.04</v>
      </c>
      <c r="E435" s="28" t="s">
        <v>268</v>
      </c>
      <c r="F435" s="31" t="s">
        <v>84</v>
      </c>
      <c r="G435" s="32" t="s">
        <v>259</v>
      </c>
      <c r="H435" s="27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ht="15.75" hidden="1" customHeight="1">
      <c r="A436" s="33">
        <v>1.16E12</v>
      </c>
      <c r="B436" s="33">
        <v>0.098</v>
      </c>
      <c r="C436" s="34">
        <v>3452.0</v>
      </c>
      <c r="D436" s="31">
        <v>0.044</v>
      </c>
      <c r="E436" s="28" t="s">
        <v>268</v>
      </c>
      <c r="F436" s="31" t="s">
        <v>85</v>
      </c>
      <c r="G436" s="32" t="s">
        <v>259</v>
      </c>
      <c r="H436" s="27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ht="15.75" hidden="1" customHeight="1">
      <c r="A437" s="33">
        <v>1.31E12</v>
      </c>
      <c r="B437" s="33">
        <v>0.1</v>
      </c>
      <c r="C437" s="34">
        <v>3904.0</v>
      </c>
      <c r="D437" s="31">
        <v>0.058</v>
      </c>
      <c r="E437" s="28" t="s">
        <v>268</v>
      </c>
      <c r="F437" s="31" t="s">
        <v>86</v>
      </c>
      <c r="G437" s="32" t="s">
        <v>259</v>
      </c>
      <c r="H437" s="27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ht="15.75" hidden="1" customHeight="1">
      <c r="A438" s="33">
        <v>1.46E12</v>
      </c>
      <c r="B438" s="33">
        <v>0.1</v>
      </c>
      <c r="C438" s="34">
        <v>4330.0</v>
      </c>
      <c r="D438" s="31">
        <v>0.061</v>
      </c>
      <c r="E438" s="28" t="s">
        <v>268</v>
      </c>
      <c r="F438" s="31" t="s">
        <v>87</v>
      </c>
      <c r="G438" s="32" t="s">
        <v>259</v>
      </c>
      <c r="H438" s="27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ht="15.75" hidden="1" customHeight="1">
      <c r="A439" s="33">
        <v>1.54E12</v>
      </c>
      <c r="B439" s="33">
        <v>0.103</v>
      </c>
      <c r="C439" s="34">
        <v>4623.0</v>
      </c>
      <c r="D439" s="31">
        <v>0.047</v>
      </c>
      <c r="E439" s="28" t="s">
        <v>268</v>
      </c>
      <c r="F439" s="31" t="s">
        <v>88</v>
      </c>
      <c r="G439" s="32" t="s">
        <v>259</v>
      </c>
      <c r="H439" s="27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ht="15.75" hidden="1" customHeight="1">
      <c r="A440" s="33">
        <v>1.37E12</v>
      </c>
      <c r="B440" s="33">
        <v>0.114</v>
      </c>
      <c r="C440" s="34">
        <v>4528.0</v>
      </c>
      <c r="D440" s="31">
        <v>0.024</v>
      </c>
      <c r="E440" s="28" t="s">
        <v>268</v>
      </c>
      <c r="F440" s="31" t="s">
        <v>89</v>
      </c>
      <c r="G440" s="32" t="s">
        <v>259</v>
      </c>
      <c r="H440" s="27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ht="15.75" hidden="1" customHeight="1">
      <c r="A441" s="33">
        <v>1.61E12</v>
      </c>
      <c r="B441" s="33">
        <v>0.114</v>
      </c>
      <c r="C441" s="34">
        <v>5273.0</v>
      </c>
      <c r="D441" s="31">
        <v>0.026</v>
      </c>
      <c r="E441" s="28" t="s">
        <v>268</v>
      </c>
      <c r="F441" s="31" t="s">
        <v>90</v>
      </c>
      <c r="G441" s="32" t="s">
        <v>259</v>
      </c>
      <c r="H441" s="27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ht="15.75" hidden="1" customHeight="1">
      <c r="A442" s="33">
        <v>1.78E12</v>
      </c>
      <c r="B442" s="33">
        <v>0.109</v>
      </c>
      <c r="C442" s="34">
        <v>5656.0</v>
      </c>
      <c r="D442" s="31">
        <v>0.03</v>
      </c>
      <c r="E442" s="28" t="s">
        <v>268</v>
      </c>
      <c r="F442" s="31" t="s">
        <v>91</v>
      </c>
      <c r="G442" s="32" t="s">
        <v>259</v>
      </c>
      <c r="H442" s="27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ht="15.75" hidden="1" customHeight="1">
      <c r="A443" s="33">
        <v>1.82E12</v>
      </c>
      <c r="B443" s="33">
        <v>0.109</v>
      </c>
      <c r="C443" s="34">
        <v>5741.0</v>
      </c>
      <c r="D443" s="31">
        <v>0.03</v>
      </c>
      <c r="E443" s="28" t="s">
        <v>268</v>
      </c>
      <c r="F443" s="31" t="s">
        <v>76</v>
      </c>
      <c r="G443" s="32" t="s">
        <v>259</v>
      </c>
      <c r="H443" s="27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ht="15.75" hidden="1" customHeight="1">
      <c r="A444" s="28"/>
      <c r="B444" s="28"/>
      <c r="C444" s="29"/>
      <c r="D444" s="30"/>
      <c r="E444" s="28" t="s">
        <v>269</v>
      </c>
      <c r="F444" s="31" t="s">
        <v>77</v>
      </c>
      <c r="G444" s="32" t="s">
        <v>259</v>
      </c>
      <c r="H444" s="27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ht="15.75" hidden="1" customHeight="1">
      <c r="A445" s="28"/>
      <c r="B445" s="28"/>
      <c r="C445" s="29"/>
      <c r="D445" s="30"/>
      <c r="E445" s="28" t="s">
        <v>269</v>
      </c>
      <c r="F445" s="31" t="s">
        <v>79</v>
      </c>
      <c r="G445" s="32" t="s">
        <v>259</v>
      </c>
      <c r="H445" s="27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ht="15.75" hidden="1" customHeight="1">
      <c r="A446" s="28"/>
      <c r="B446" s="28"/>
      <c r="C446" s="29"/>
      <c r="D446" s="30"/>
      <c r="E446" s="28" t="s">
        <v>269</v>
      </c>
      <c r="F446" s="31" t="s">
        <v>81</v>
      </c>
      <c r="G446" s="32" t="s">
        <v>259</v>
      </c>
      <c r="H446" s="27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ht="15.75" hidden="1" customHeight="1">
      <c r="A447" s="28"/>
      <c r="B447" s="28"/>
      <c r="C447" s="29"/>
      <c r="D447" s="30"/>
      <c r="E447" s="28" t="s">
        <v>269</v>
      </c>
      <c r="F447" s="31" t="s">
        <v>83</v>
      </c>
      <c r="G447" s="32" t="s">
        <v>259</v>
      </c>
      <c r="H447" s="27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ht="15.75" hidden="1" customHeight="1">
      <c r="A448" s="28"/>
      <c r="B448" s="28"/>
      <c r="C448" s="29"/>
      <c r="D448" s="30"/>
      <c r="E448" s="28" t="s">
        <v>269</v>
      </c>
      <c r="F448" s="31" t="s">
        <v>84</v>
      </c>
      <c r="G448" s="32" t="s">
        <v>259</v>
      </c>
      <c r="H448" s="27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ht="15.75" hidden="1" customHeight="1">
      <c r="A449" s="28"/>
      <c r="B449" s="28"/>
      <c r="C449" s="29"/>
      <c r="D449" s="30"/>
      <c r="E449" s="28" t="s">
        <v>269</v>
      </c>
      <c r="F449" s="31" t="s">
        <v>85</v>
      </c>
      <c r="G449" s="32" t="s">
        <v>259</v>
      </c>
      <c r="H449" s="27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ht="15.75" hidden="1" customHeight="1">
      <c r="A450" s="28"/>
      <c r="B450" s="28"/>
      <c r="C450" s="29"/>
      <c r="D450" s="30"/>
      <c r="E450" s="28" t="s">
        <v>269</v>
      </c>
      <c r="F450" s="31" t="s">
        <v>86</v>
      </c>
      <c r="G450" s="32" t="s">
        <v>259</v>
      </c>
      <c r="H450" s="27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ht="15.75" hidden="1" customHeight="1">
      <c r="A451" s="28"/>
      <c r="B451" s="28"/>
      <c r="C451" s="29"/>
      <c r="D451" s="30"/>
      <c r="E451" s="28" t="s">
        <v>269</v>
      </c>
      <c r="F451" s="31" t="s">
        <v>87</v>
      </c>
      <c r="G451" s="32" t="s">
        <v>259</v>
      </c>
      <c r="H451" s="27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ht="15.75" hidden="1" customHeight="1">
      <c r="A452" s="28"/>
      <c r="B452" s="28"/>
      <c r="C452" s="29"/>
      <c r="D452" s="30"/>
      <c r="E452" s="28" t="s">
        <v>269</v>
      </c>
      <c r="F452" s="31" t="s">
        <v>88</v>
      </c>
      <c r="G452" s="32" t="s">
        <v>259</v>
      </c>
      <c r="H452" s="27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ht="15.75" hidden="1" customHeight="1">
      <c r="A453" s="28"/>
      <c r="B453" s="28"/>
      <c r="C453" s="29"/>
      <c r="D453" s="30"/>
      <c r="E453" s="28" t="s">
        <v>269</v>
      </c>
      <c r="F453" s="31" t="s">
        <v>89</v>
      </c>
      <c r="G453" s="32" t="s">
        <v>259</v>
      </c>
      <c r="H453" s="27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ht="15.75" hidden="1" customHeight="1">
      <c r="A454" s="28"/>
      <c r="B454" s="28"/>
      <c r="C454" s="29"/>
      <c r="D454" s="30"/>
      <c r="E454" s="28" t="s">
        <v>269</v>
      </c>
      <c r="F454" s="31" t="s">
        <v>90</v>
      </c>
      <c r="G454" s="32" t="s">
        <v>259</v>
      </c>
      <c r="H454" s="27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ht="15.75" hidden="1" customHeight="1">
      <c r="A455" s="28"/>
      <c r="B455" s="28"/>
      <c r="C455" s="29"/>
      <c r="D455" s="30"/>
      <c r="E455" s="28" t="s">
        <v>269</v>
      </c>
      <c r="F455" s="31" t="s">
        <v>91</v>
      </c>
      <c r="G455" s="32" t="s">
        <v>259</v>
      </c>
      <c r="H455" s="27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ht="15.75" hidden="1" customHeight="1">
      <c r="A456" s="28"/>
      <c r="B456" s="28"/>
      <c r="C456" s="29"/>
      <c r="D456" s="30"/>
      <c r="E456" s="28" t="s">
        <v>269</v>
      </c>
      <c r="F456" s="31" t="s">
        <v>76</v>
      </c>
      <c r="G456" s="32" t="s">
        <v>259</v>
      </c>
      <c r="H456" s="27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ht="15.75" hidden="1" customHeight="1">
      <c r="A457" s="33">
        <v>9.14500332E8</v>
      </c>
      <c r="B457" s="33">
        <v>0.043</v>
      </c>
      <c r="C457" s="34">
        <v>11.0</v>
      </c>
      <c r="D457" s="31">
        <v>0.22</v>
      </c>
      <c r="E457" s="28" t="s">
        <v>98</v>
      </c>
      <c r="F457" s="31" t="s">
        <v>77</v>
      </c>
      <c r="G457" s="32" t="s">
        <v>75</v>
      </c>
      <c r="H457" s="27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ht="15.75" hidden="1" customHeight="1">
      <c r="A458" s="33">
        <v>9.31833294E8</v>
      </c>
      <c r="B458" s="33">
        <v>0.04</v>
      </c>
      <c r="C458" s="34">
        <v>10.0</v>
      </c>
      <c r="D458" s="31">
        <v>0.207</v>
      </c>
      <c r="E458" s="28" t="s">
        <v>98</v>
      </c>
      <c r="F458" s="31" t="s">
        <v>79</v>
      </c>
      <c r="G458" s="32" t="s">
        <v>75</v>
      </c>
      <c r="H458" s="27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ht="15.75" hidden="1" customHeight="1">
      <c r="A459" s="33">
        <v>9.91387865E8</v>
      </c>
      <c r="B459" s="33">
        <v>0.042</v>
      </c>
      <c r="C459" s="34">
        <v>11.0</v>
      </c>
      <c r="D459" s="31">
        <v>0.18</v>
      </c>
      <c r="E459" s="28" t="s">
        <v>98</v>
      </c>
      <c r="F459" s="31" t="s">
        <v>81</v>
      </c>
      <c r="G459" s="32" t="s">
        <v>75</v>
      </c>
      <c r="H459" s="27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ht="15.75" hidden="1" customHeight="1">
      <c r="A460" s="33">
        <v>1.139754772E9</v>
      </c>
      <c r="B460" s="33">
        <v>0.044</v>
      </c>
      <c r="C460" s="34">
        <v>13.0</v>
      </c>
      <c r="D460" s="31">
        <v>0.18</v>
      </c>
      <c r="E460" s="28" t="s">
        <v>98</v>
      </c>
      <c r="F460" s="31" t="s">
        <v>83</v>
      </c>
      <c r="G460" s="32" t="s">
        <v>75</v>
      </c>
      <c r="H460" s="27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ht="15.75" hidden="1" customHeight="1">
      <c r="A461" s="33">
        <v>1.270080228E9</v>
      </c>
      <c r="B461" s="33">
        <v>0.041</v>
      </c>
      <c r="C461" s="34">
        <v>14.0</v>
      </c>
      <c r="D461" s="31">
        <v>0.18</v>
      </c>
      <c r="E461" s="28" t="s">
        <v>98</v>
      </c>
      <c r="F461" s="31" t="s">
        <v>84</v>
      </c>
      <c r="G461" s="32" t="s">
        <v>75</v>
      </c>
      <c r="H461" s="27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ht="15.75" hidden="1" customHeight="1">
      <c r="A462" s="33">
        <v>1.350300947E9</v>
      </c>
      <c r="B462" s="33">
        <v>0.044</v>
      </c>
      <c r="C462" s="34">
        <v>15.0</v>
      </c>
      <c r="D462" s="31">
        <v>0.177</v>
      </c>
      <c r="E462" s="28" t="s">
        <v>98</v>
      </c>
      <c r="F462" s="31" t="s">
        <v>85</v>
      </c>
      <c r="G462" s="32" t="s">
        <v>75</v>
      </c>
      <c r="H462" s="27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ht="15.75" hidden="1" customHeight="1">
      <c r="A463" s="33">
        <v>1.473721521E9</v>
      </c>
      <c r="B463" s="33">
        <v>0.04</v>
      </c>
      <c r="C463" s="34">
        <v>15.0</v>
      </c>
      <c r="D463" s="31">
        <v>0.153</v>
      </c>
      <c r="E463" s="28" t="s">
        <v>98</v>
      </c>
      <c r="F463" s="31" t="s">
        <v>86</v>
      </c>
      <c r="G463" s="32" t="s">
        <v>75</v>
      </c>
      <c r="H463" s="27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ht="15.75" hidden="1" customHeight="1">
      <c r="A464" s="33">
        <v>1.69812568E9</v>
      </c>
      <c r="B464" s="33">
        <v>0.043</v>
      </c>
      <c r="C464" s="34">
        <v>18.0</v>
      </c>
      <c r="D464" s="31">
        <v>0.15</v>
      </c>
      <c r="E464" s="28" t="s">
        <v>98</v>
      </c>
      <c r="F464" s="31" t="s">
        <v>87</v>
      </c>
      <c r="G464" s="32" t="s">
        <v>75</v>
      </c>
      <c r="H464" s="27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ht="15.75" hidden="1" customHeight="1">
      <c r="A465" s="33">
        <v>1.985370255E9</v>
      </c>
      <c r="B465" s="33">
        <v>0.043</v>
      </c>
      <c r="C465" s="34">
        <v>20.0</v>
      </c>
      <c r="D465" s="30"/>
      <c r="E465" s="28" t="s">
        <v>98</v>
      </c>
      <c r="F465" s="31" t="s">
        <v>88</v>
      </c>
      <c r="G465" s="32" t="s">
        <v>75</v>
      </c>
      <c r="H465" s="27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ht="15.75" hidden="1" customHeight="1">
      <c r="A466" s="33">
        <v>1.981728179E9</v>
      </c>
      <c r="B466" s="33">
        <v>0.036</v>
      </c>
      <c r="C466" s="34">
        <v>17.0</v>
      </c>
      <c r="D466" s="30"/>
      <c r="E466" s="28" t="s">
        <v>98</v>
      </c>
      <c r="F466" s="31" t="s">
        <v>89</v>
      </c>
      <c r="G466" s="32" t="s">
        <v>75</v>
      </c>
      <c r="H466" s="27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ht="15.75" hidden="1" customHeight="1">
      <c r="A467" s="33">
        <v>1.986014759E9</v>
      </c>
      <c r="B467" s="33">
        <v>0.039</v>
      </c>
      <c r="C467" s="34">
        <v>18.0</v>
      </c>
      <c r="D467" s="30"/>
      <c r="E467" s="28" t="s">
        <v>98</v>
      </c>
      <c r="F467" s="31" t="s">
        <v>90</v>
      </c>
      <c r="G467" s="32" t="s">
        <v>75</v>
      </c>
      <c r="H467" s="27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ht="15.75" hidden="1" customHeight="1">
      <c r="A468" s="33">
        <v>2.195599491E9</v>
      </c>
      <c r="B468" s="33">
        <v>0.039</v>
      </c>
      <c r="C468" s="34">
        <v>19.0</v>
      </c>
      <c r="D468" s="30"/>
      <c r="E468" s="28" t="s">
        <v>98</v>
      </c>
      <c r="F468" s="31" t="s">
        <v>91</v>
      </c>
      <c r="G468" s="32" t="s">
        <v>75</v>
      </c>
      <c r="H468" s="27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ht="15.75" hidden="1" customHeight="1">
      <c r="A469" s="33">
        <v>2.169706411E9</v>
      </c>
      <c r="B469" s="33">
        <v>0.038</v>
      </c>
      <c r="C469" s="34">
        <v>18.0</v>
      </c>
      <c r="D469" s="30"/>
      <c r="E469" s="28" t="s">
        <v>98</v>
      </c>
      <c r="F469" s="31" t="s">
        <v>76</v>
      </c>
      <c r="G469" s="32" t="s">
        <v>75</v>
      </c>
      <c r="H469" s="27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ht="15.75" hidden="1" customHeight="1">
      <c r="A470" s="33">
        <v>1.385058212E9</v>
      </c>
      <c r="B470" s="33">
        <v>0.063</v>
      </c>
      <c r="C470" s="34">
        <v>10.0</v>
      </c>
      <c r="D470" s="31">
        <v>0.22</v>
      </c>
      <c r="E470" s="28" t="s">
        <v>99</v>
      </c>
      <c r="F470" s="31" t="s">
        <v>77</v>
      </c>
      <c r="G470" s="32" t="s">
        <v>75</v>
      </c>
      <c r="H470" s="27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ht="15.75" hidden="1" customHeight="1">
      <c r="A471" s="33">
        <v>1.709347777E9</v>
      </c>
      <c r="B471" s="33">
        <v>0.06</v>
      </c>
      <c r="C471" s="34">
        <v>12.0</v>
      </c>
      <c r="D471" s="31">
        <v>0.207</v>
      </c>
      <c r="E471" s="28" t="s">
        <v>99</v>
      </c>
      <c r="F471" s="31" t="s">
        <v>79</v>
      </c>
      <c r="G471" s="32" t="s">
        <v>75</v>
      </c>
      <c r="H471" s="27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ht="15.75" hidden="1" customHeight="1">
      <c r="A472" s="33">
        <v>1.987622269E9</v>
      </c>
      <c r="B472" s="33">
        <v>0.08</v>
      </c>
      <c r="C472" s="34">
        <v>18.0</v>
      </c>
      <c r="D472" s="31">
        <v>0.18</v>
      </c>
      <c r="E472" s="28" t="s">
        <v>99</v>
      </c>
      <c r="F472" s="31" t="s">
        <v>81</v>
      </c>
      <c r="G472" s="32" t="s">
        <v>75</v>
      </c>
      <c r="H472" s="27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ht="15.75" hidden="1" customHeight="1">
      <c r="A473" s="33">
        <v>2.736666451E9</v>
      </c>
      <c r="B473" s="33">
        <v>0.058</v>
      </c>
      <c r="C473" s="34">
        <v>17.0</v>
      </c>
      <c r="D473" s="31">
        <v>0.18</v>
      </c>
      <c r="E473" s="28" t="s">
        <v>99</v>
      </c>
      <c r="F473" s="31" t="s">
        <v>83</v>
      </c>
      <c r="G473" s="32" t="s">
        <v>75</v>
      </c>
      <c r="H473" s="27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ht="15.75" hidden="1" customHeight="1">
      <c r="A474" s="33">
        <v>4.414929142E9</v>
      </c>
      <c r="B474" s="33">
        <v>0.051</v>
      </c>
      <c r="C474" s="34">
        <v>23.0</v>
      </c>
      <c r="D474" s="31">
        <v>0.18</v>
      </c>
      <c r="E474" s="28" t="s">
        <v>99</v>
      </c>
      <c r="F474" s="31" t="s">
        <v>84</v>
      </c>
      <c r="G474" s="32" t="s">
        <v>75</v>
      </c>
      <c r="H474" s="27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ht="15.75" hidden="1" customHeight="1">
      <c r="A475" s="33">
        <v>6.646663021E9</v>
      </c>
      <c r="B475" s="33">
        <v>0.047</v>
      </c>
      <c r="C475" s="34">
        <v>25.0</v>
      </c>
      <c r="D475" s="31">
        <v>0.177</v>
      </c>
      <c r="E475" s="28" t="s">
        <v>99</v>
      </c>
      <c r="F475" s="31" t="s">
        <v>85</v>
      </c>
      <c r="G475" s="32" t="s">
        <v>75</v>
      </c>
      <c r="H475" s="27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ht="15.75" hidden="1" customHeight="1">
      <c r="A476" s="33">
        <v>7.42210252E9</v>
      </c>
      <c r="B476" s="33">
        <v>0.04</v>
      </c>
      <c r="C476" s="34">
        <v>24.0</v>
      </c>
      <c r="D476" s="31">
        <v>0.153</v>
      </c>
      <c r="E476" s="28" t="s">
        <v>99</v>
      </c>
      <c r="F476" s="31" t="s">
        <v>86</v>
      </c>
      <c r="G476" s="32" t="s">
        <v>75</v>
      </c>
      <c r="H476" s="27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ht="15.75" hidden="1" customHeight="1">
      <c r="A477" s="33">
        <v>8.638711757E9</v>
      </c>
      <c r="B477" s="33">
        <v>0.042</v>
      </c>
      <c r="C477" s="34">
        <v>27.0</v>
      </c>
      <c r="D477" s="31">
        <v>0.15</v>
      </c>
      <c r="E477" s="28" t="s">
        <v>99</v>
      </c>
      <c r="F477" s="31" t="s">
        <v>87</v>
      </c>
      <c r="G477" s="32" t="s">
        <v>75</v>
      </c>
      <c r="H477" s="27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ht="15.75" hidden="1" customHeight="1">
      <c r="A478" s="33">
        <v>1.0351933632E10</v>
      </c>
      <c r="B478" s="33">
        <v>0.036</v>
      </c>
      <c r="C478" s="34">
        <v>27.0</v>
      </c>
      <c r="D478" s="30"/>
      <c r="E478" s="28" t="s">
        <v>99</v>
      </c>
      <c r="F478" s="31" t="s">
        <v>88</v>
      </c>
      <c r="G478" s="32" t="s">
        <v>75</v>
      </c>
      <c r="H478" s="27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ht="15.75" hidden="1" customHeight="1">
      <c r="A479" s="33">
        <v>9.25348429E9</v>
      </c>
      <c r="B479" s="33">
        <v>0.045</v>
      </c>
      <c r="C479" s="34">
        <v>28.0</v>
      </c>
      <c r="D479" s="30"/>
      <c r="E479" s="28" t="s">
        <v>99</v>
      </c>
      <c r="F479" s="31" t="s">
        <v>89</v>
      </c>
      <c r="G479" s="32" t="s">
        <v>75</v>
      </c>
      <c r="H479" s="27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ht="15.75" hidden="1" customHeight="1">
      <c r="A480" s="33">
        <v>1.0657705072E10</v>
      </c>
      <c r="B480" s="33">
        <v>0.04</v>
      </c>
      <c r="C480" s="34">
        <v>29.0</v>
      </c>
      <c r="D480" s="30"/>
      <c r="E480" s="28" t="s">
        <v>99</v>
      </c>
      <c r="F480" s="31" t="s">
        <v>90</v>
      </c>
      <c r="G480" s="32" t="s">
        <v>75</v>
      </c>
      <c r="H480" s="27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ht="15.75" hidden="1" customHeight="1">
      <c r="A481" s="33">
        <v>1.2156380062E10</v>
      </c>
      <c r="B481" s="33">
        <v>0.028</v>
      </c>
      <c r="C481" s="34">
        <v>25.0</v>
      </c>
      <c r="D481" s="30"/>
      <c r="E481" s="28" t="s">
        <v>99</v>
      </c>
      <c r="F481" s="31" t="s">
        <v>91</v>
      </c>
      <c r="G481" s="32" t="s">
        <v>75</v>
      </c>
      <c r="H481" s="27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ht="15.75" hidden="1" customHeight="1">
      <c r="A482" s="33">
        <v>1.2887072082E10</v>
      </c>
      <c r="B482" s="33">
        <v>0.028</v>
      </c>
      <c r="C482" s="34">
        <v>25.0</v>
      </c>
      <c r="D482" s="30"/>
      <c r="E482" s="28" t="s">
        <v>99</v>
      </c>
      <c r="F482" s="31" t="s">
        <v>76</v>
      </c>
      <c r="G482" s="32" t="s">
        <v>75</v>
      </c>
      <c r="H482" s="27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ht="15.75" hidden="1" customHeight="1">
      <c r="A483" s="33">
        <v>7.9328640264E10</v>
      </c>
      <c r="B483" s="33">
        <v>0.077</v>
      </c>
      <c r="C483" s="34">
        <v>390.0</v>
      </c>
      <c r="D483" s="31">
        <v>0.148</v>
      </c>
      <c r="E483" s="28" t="s">
        <v>270</v>
      </c>
      <c r="F483" s="31" t="s">
        <v>77</v>
      </c>
      <c r="G483" s="32" t="s">
        <v>259</v>
      </c>
      <c r="H483" s="27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ht="15.75" hidden="1" customHeight="1">
      <c r="A484" s="33">
        <v>7.2336972322E10</v>
      </c>
      <c r="B484" s="33">
        <v>0.077</v>
      </c>
      <c r="C484" s="34">
        <v>348.0</v>
      </c>
      <c r="D484" s="31">
        <v>0.119</v>
      </c>
      <c r="E484" s="28" t="s">
        <v>270</v>
      </c>
      <c r="F484" s="31" t="s">
        <v>79</v>
      </c>
      <c r="G484" s="32" t="s">
        <v>259</v>
      </c>
      <c r="H484" s="27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ht="15.75" hidden="1" customHeight="1">
      <c r="A485" s="33">
        <v>7.0984568429E10</v>
      </c>
      <c r="B485" s="33">
        <v>0.075</v>
      </c>
      <c r="C485" s="34">
        <v>331.0</v>
      </c>
      <c r="D485" s="31">
        <v>0.078</v>
      </c>
      <c r="E485" s="28" t="s">
        <v>270</v>
      </c>
      <c r="F485" s="31" t="s">
        <v>81</v>
      </c>
      <c r="G485" s="32" t="s">
        <v>259</v>
      </c>
      <c r="H485" s="27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ht="15.75" hidden="1" customHeight="1">
      <c r="A486" s="33">
        <v>7.7840186385E10</v>
      </c>
      <c r="B486" s="33">
        <v>0.071</v>
      </c>
      <c r="C486" s="34">
        <v>338.0</v>
      </c>
      <c r="D486" s="31">
        <v>0.062</v>
      </c>
      <c r="E486" s="28" t="s">
        <v>270</v>
      </c>
      <c r="F486" s="31" t="s">
        <v>83</v>
      </c>
      <c r="G486" s="32" t="s">
        <v>259</v>
      </c>
      <c r="H486" s="27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ht="15.75" hidden="1" customHeight="1">
      <c r="A487" s="33">
        <v>1.01E11</v>
      </c>
      <c r="B487" s="33">
        <v>0.067</v>
      </c>
      <c r="C487" s="34">
        <v>414.0</v>
      </c>
      <c r="D487" s="31">
        <v>0.051</v>
      </c>
      <c r="E487" s="28" t="s">
        <v>270</v>
      </c>
      <c r="F487" s="31" t="s">
        <v>84</v>
      </c>
      <c r="G487" s="32" t="s">
        <v>259</v>
      </c>
      <c r="H487" s="27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ht="15.75" hidden="1" customHeight="1">
      <c r="A488" s="33">
        <v>1.24E11</v>
      </c>
      <c r="B488" s="33">
        <v>0.066</v>
      </c>
      <c r="C488" s="34">
        <v>497.0</v>
      </c>
      <c r="D488" s="31">
        <v>0.067</v>
      </c>
      <c r="E488" s="28" t="s">
        <v>270</v>
      </c>
      <c r="F488" s="31" t="s">
        <v>85</v>
      </c>
      <c r="G488" s="32" t="s">
        <v>259</v>
      </c>
      <c r="H488" s="27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ht="15.75" hidden="1" customHeight="1">
      <c r="A489" s="33">
        <v>1.55E11</v>
      </c>
      <c r="B489" s="33">
        <v>0.062</v>
      </c>
      <c r="C489" s="34">
        <v>587.0</v>
      </c>
      <c r="D489" s="31">
        <v>0.08</v>
      </c>
      <c r="E489" s="28" t="s">
        <v>270</v>
      </c>
      <c r="F489" s="31" t="s">
        <v>86</v>
      </c>
      <c r="G489" s="32" t="s">
        <v>259</v>
      </c>
      <c r="H489" s="27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ht="15.75" hidden="1" customHeight="1">
      <c r="A490" s="33">
        <v>1.73E11</v>
      </c>
      <c r="B490" s="33">
        <v>0.064</v>
      </c>
      <c r="C490" s="34">
        <v>665.0</v>
      </c>
      <c r="D490" s="31">
        <v>0.087</v>
      </c>
      <c r="E490" s="28" t="s">
        <v>270</v>
      </c>
      <c r="F490" s="31" t="s">
        <v>87</v>
      </c>
      <c r="G490" s="32" t="s">
        <v>259</v>
      </c>
      <c r="H490" s="27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ht="15.75" hidden="1" customHeight="1">
      <c r="A491" s="33">
        <v>1.8E11</v>
      </c>
      <c r="B491" s="33">
        <v>0.068</v>
      </c>
      <c r="C491" s="34">
        <v>732.0</v>
      </c>
      <c r="D491" s="31">
        <v>0.133</v>
      </c>
      <c r="E491" s="28" t="s">
        <v>270</v>
      </c>
      <c r="F491" s="31" t="s">
        <v>88</v>
      </c>
      <c r="G491" s="32" t="s">
        <v>259</v>
      </c>
      <c r="H491" s="27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ht="15.75" hidden="1" customHeight="1">
      <c r="A492" s="33">
        <v>1.72E11</v>
      </c>
      <c r="B492" s="33">
        <v>0.075</v>
      </c>
      <c r="C492" s="34">
        <v>760.0</v>
      </c>
      <c r="D492" s="31">
        <v>0.073</v>
      </c>
      <c r="E492" s="28" t="s">
        <v>270</v>
      </c>
      <c r="F492" s="31" t="s">
        <v>89</v>
      </c>
      <c r="G492" s="32" t="s">
        <v>259</v>
      </c>
      <c r="H492" s="27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ht="15.75" hidden="1" customHeight="1">
      <c r="A493" s="33">
        <v>2.18E11</v>
      </c>
      <c r="B493" s="33">
        <v>0.071</v>
      </c>
      <c r="C493" s="34">
        <v>894.0</v>
      </c>
      <c r="D493" s="31">
        <v>0.048</v>
      </c>
      <c r="E493" s="28" t="s">
        <v>270</v>
      </c>
      <c r="F493" s="31" t="s">
        <v>90</v>
      </c>
      <c r="G493" s="32" t="s">
        <v>259</v>
      </c>
      <c r="H493" s="27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ht="15.75" hidden="1" customHeight="1">
      <c r="A494" s="33">
        <v>2.51E11</v>
      </c>
      <c r="B494" s="33">
        <v>0.071</v>
      </c>
      <c r="C494" s="34">
        <v>1022.0</v>
      </c>
      <c r="D494" s="31">
        <v>0.09</v>
      </c>
      <c r="E494" s="28" t="s">
        <v>270</v>
      </c>
      <c r="F494" s="31" t="s">
        <v>91</v>
      </c>
      <c r="G494" s="32" t="s">
        <v>259</v>
      </c>
      <c r="H494" s="27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ht="15.75" hidden="1" customHeight="1">
      <c r="A495" s="33">
        <v>2.66E11</v>
      </c>
      <c r="B495" s="33">
        <v>0.072</v>
      </c>
      <c r="C495" s="34">
        <v>1103.0</v>
      </c>
      <c r="D495" s="31">
        <v>0.101</v>
      </c>
      <c r="E495" s="28" t="s">
        <v>270</v>
      </c>
      <c r="F495" s="31" t="s">
        <v>76</v>
      </c>
      <c r="G495" s="32" t="s">
        <v>259</v>
      </c>
      <c r="H495" s="27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ht="15.75" hidden="1" customHeight="1">
      <c r="A496" s="33">
        <v>1.2E12</v>
      </c>
      <c r="B496" s="33">
        <v>0.046</v>
      </c>
      <c r="C496" s="34">
        <v>43.0</v>
      </c>
      <c r="D496" s="31">
        <v>0.059</v>
      </c>
      <c r="E496" s="28" t="s">
        <v>152</v>
      </c>
      <c r="F496" s="31" t="s">
        <v>77</v>
      </c>
      <c r="G496" s="32" t="s">
        <v>145</v>
      </c>
      <c r="H496" s="27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ht="15.75" hidden="1" customHeight="1">
      <c r="A497" s="33">
        <v>1.32E12</v>
      </c>
      <c r="B497" s="33">
        <v>0.046</v>
      </c>
      <c r="C497" s="34">
        <v>47.0</v>
      </c>
      <c r="D497" s="31">
        <v>0.059</v>
      </c>
      <c r="E497" s="28" t="s">
        <v>152</v>
      </c>
      <c r="F497" s="31" t="s">
        <v>79</v>
      </c>
      <c r="G497" s="32" t="s">
        <v>145</v>
      </c>
      <c r="H497" s="27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ht="15.75" hidden="1" customHeight="1">
      <c r="A498" s="33">
        <v>1.45E12</v>
      </c>
      <c r="B498" s="33">
        <v>0.048</v>
      </c>
      <c r="C498" s="34">
        <v>54.0</v>
      </c>
      <c r="D498" s="31">
        <v>0.053</v>
      </c>
      <c r="E498" s="28" t="s">
        <v>152</v>
      </c>
      <c r="F498" s="31" t="s">
        <v>81</v>
      </c>
      <c r="G498" s="32" t="s">
        <v>145</v>
      </c>
      <c r="H498" s="27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ht="15.75" hidden="1" customHeight="1">
      <c r="A499" s="33">
        <v>1.64E12</v>
      </c>
      <c r="B499" s="33">
        <v>0.048</v>
      </c>
      <c r="C499" s="34">
        <v>61.0</v>
      </c>
      <c r="D499" s="31">
        <v>0.053</v>
      </c>
      <c r="E499" s="28" t="s">
        <v>152</v>
      </c>
      <c r="F499" s="31" t="s">
        <v>83</v>
      </c>
      <c r="G499" s="32" t="s">
        <v>145</v>
      </c>
      <c r="H499" s="27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ht="15.75" hidden="1" customHeight="1">
      <c r="A500" s="33">
        <v>1.93E12</v>
      </c>
      <c r="B500" s="33">
        <v>0.047</v>
      </c>
      <c r="C500" s="34">
        <v>70.0</v>
      </c>
      <c r="D500" s="31">
        <v>0.056</v>
      </c>
      <c r="E500" s="28" t="s">
        <v>152</v>
      </c>
      <c r="F500" s="31" t="s">
        <v>84</v>
      </c>
      <c r="G500" s="32" t="s">
        <v>145</v>
      </c>
      <c r="H500" s="27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ht="15.75" hidden="1" customHeight="1">
      <c r="A501" s="33">
        <v>2.26E12</v>
      </c>
      <c r="B501" s="33">
        <v>0.047</v>
      </c>
      <c r="C501" s="34">
        <v>80.0</v>
      </c>
      <c r="D501" s="31">
        <v>0.056</v>
      </c>
      <c r="E501" s="28" t="s">
        <v>152</v>
      </c>
      <c r="F501" s="31" t="s">
        <v>85</v>
      </c>
      <c r="G501" s="32" t="s">
        <v>145</v>
      </c>
      <c r="H501" s="27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ht="15.75" hidden="1" customHeight="1">
      <c r="A502" s="33">
        <v>2.71E12</v>
      </c>
      <c r="B502" s="33">
        <v>0.046</v>
      </c>
      <c r="C502" s="34">
        <v>93.0</v>
      </c>
      <c r="D502" s="31">
        <v>0.061</v>
      </c>
      <c r="E502" s="28" t="s">
        <v>152</v>
      </c>
      <c r="F502" s="31" t="s">
        <v>86</v>
      </c>
      <c r="G502" s="32" t="s">
        <v>145</v>
      </c>
      <c r="H502" s="27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ht="15.75" hidden="1" customHeight="1">
      <c r="A503" s="33">
        <v>3.49E12</v>
      </c>
      <c r="B503" s="33">
        <v>0.044</v>
      </c>
      <c r="C503" s="34">
        <v>113.0</v>
      </c>
      <c r="D503" s="31">
        <v>0.075</v>
      </c>
      <c r="E503" s="28" t="s">
        <v>152</v>
      </c>
      <c r="F503" s="31" t="s">
        <v>87</v>
      </c>
      <c r="G503" s="32" t="s">
        <v>145</v>
      </c>
      <c r="H503" s="27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ht="15.75" hidden="1" customHeight="1">
      <c r="A504" s="33">
        <v>4.52E12</v>
      </c>
      <c r="B504" s="33">
        <v>0.046</v>
      </c>
      <c r="C504" s="34">
        <v>155.0</v>
      </c>
      <c r="D504" s="31">
        <v>0.053</v>
      </c>
      <c r="E504" s="28" t="s">
        <v>152</v>
      </c>
      <c r="F504" s="31" t="s">
        <v>88</v>
      </c>
      <c r="G504" s="32" t="s">
        <v>145</v>
      </c>
      <c r="H504" s="27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ht="15.75" hidden="1" customHeight="1">
      <c r="A505" s="33">
        <v>4.99E12</v>
      </c>
      <c r="B505" s="33">
        <v>0.051</v>
      </c>
      <c r="C505" s="34">
        <v>189.0</v>
      </c>
      <c r="D505" s="31">
        <v>0.053</v>
      </c>
      <c r="E505" s="28" t="s">
        <v>152</v>
      </c>
      <c r="F505" s="31" t="s">
        <v>89</v>
      </c>
      <c r="G505" s="32" t="s">
        <v>145</v>
      </c>
      <c r="H505" s="27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ht="15.75" hidden="1" customHeight="1">
      <c r="A506" s="33">
        <v>5.93E12</v>
      </c>
      <c r="B506" s="33">
        <v>0.05</v>
      </c>
      <c r="C506" s="34">
        <v>216.0</v>
      </c>
      <c r="D506" s="31">
        <v>0.058</v>
      </c>
      <c r="E506" s="28" t="s">
        <v>152</v>
      </c>
      <c r="F506" s="31" t="s">
        <v>90</v>
      </c>
      <c r="G506" s="32" t="s">
        <v>145</v>
      </c>
      <c r="H506" s="27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ht="15.75" hidden="1" customHeight="1">
      <c r="A507" s="33">
        <v>7.32E12</v>
      </c>
      <c r="B507" s="33">
        <v>0.051</v>
      </c>
      <c r="C507" s="34">
        <v>274.0</v>
      </c>
      <c r="D507" s="31">
        <v>0.066</v>
      </c>
      <c r="E507" s="28" t="s">
        <v>152</v>
      </c>
      <c r="F507" s="31" t="s">
        <v>91</v>
      </c>
      <c r="G507" s="32" t="s">
        <v>145</v>
      </c>
      <c r="H507" s="27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ht="15.75" hidden="1" customHeight="1">
      <c r="A508" s="33">
        <v>8.23E12</v>
      </c>
      <c r="B508" s="33">
        <v>0.054</v>
      </c>
      <c r="C508" s="34">
        <v>322.0</v>
      </c>
      <c r="D508" s="31">
        <v>0.06</v>
      </c>
      <c r="E508" s="28" t="s">
        <v>152</v>
      </c>
      <c r="F508" s="31" t="s">
        <v>76</v>
      </c>
      <c r="G508" s="32" t="s">
        <v>145</v>
      </c>
      <c r="H508" s="27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ht="15.75" hidden="1" customHeight="1">
      <c r="A509" s="33">
        <v>9.9886577576E10</v>
      </c>
      <c r="B509" s="33">
        <v>0.059</v>
      </c>
      <c r="C509" s="34">
        <v>148.0</v>
      </c>
      <c r="D509" s="31">
        <v>0.188</v>
      </c>
      <c r="E509" s="28" t="s">
        <v>271</v>
      </c>
      <c r="F509" s="31" t="s">
        <v>77</v>
      </c>
      <c r="G509" s="32" t="s">
        <v>259</v>
      </c>
      <c r="H509" s="27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ht="15.75" hidden="1" customHeight="1">
      <c r="A510" s="33">
        <v>9.8203544965E10</v>
      </c>
      <c r="B510" s="33">
        <v>0.06</v>
      </c>
      <c r="C510" s="34">
        <v>144.0</v>
      </c>
      <c r="D510" s="31">
        <v>0.207</v>
      </c>
      <c r="E510" s="28" t="s">
        <v>271</v>
      </c>
      <c r="F510" s="31" t="s">
        <v>79</v>
      </c>
      <c r="G510" s="32" t="s">
        <v>259</v>
      </c>
      <c r="H510" s="27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ht="15.75" hidden="1" customHeight="1">
      <c r="A511" s="33">
        <v>9.7933392356E10</v>
      </c>
      <c r="B511" s="33">
        <v>0.057</v>
      </c>
      <c r="C511" s="34">
        <v>135.0</v>
      </c>
      <c r="D511" s="31">
        <v>0.163</v>
      </c>
      <c r="E511" s="28" t="s">
        <v>271</v>
      </c>
      <c r="F511" s="31" t="s">
        <v>81</v>
      </c>
      <c r="G511" s="32" t="s">
        <v>259</v>
      </c>
      <c r="H511" s="27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ht="15.75" hidden="1" customHeight="1">
      <c r="A512" s="33">
        <v>9.4684582573E10</v>
      </c>
      <c r="B512" s="33">
        <v>0.059</v>
      </c>
      <c r="C512" s="34">
        <v>134.0</v>
      </c>
      <c r="D512" s="31">
        <v>0.152</v>
      </c>
      <c r="E512" s="28" t="s">
        <v>271</v>
      </c>
      <c r="F512" s="31" t="s">
        <v>83</v>
      </c>
      <c r="G512" s="32" t="s">
        <v>259</v>
      </c>
      <c r="H512" s="27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ht="15.75" hidden="1" customHeight="1">
      <c r="A513" s="33">
        <v>1.17E11</v>
      </c>
      <c r="B513" s="33">
        <v>0.054</v>
      </c>
      <c r="C513" s="34">
        <v>148.0</v>
      </c>
      <c r="D513" s="31">
        <v>0.151</v>
      </c>
      <c r="E513" s="28" t="s">
        <v>271</v>
      </c>
      <c r="F513" s="31" t="s">
        <v>84</v>
      </c>
      <c r="G513" s="32" t="s">
        <v>259</v>
      </c>
      <c r="H513" s="27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ht="15.75" hidden="1" customHeight="1">
      <c r="A514" s="33">
        <v>1.47E11</v>
      </c>
      <c r="B514" s="33">
        <v>0.058</v>
      </c>
      <c r="C514" s="34">
        <v>197.0</v>
      </c>
      <c r="D514" s="31">
        <v>0.146</v>
      </c>
      <c r="E514" s="28" t="s">
        <v>271</v>
      </c>
      <c r="F514" s="31" t="s">
        <v>85</v>
      </c>
      <c r="G514" s="32" t="s">
        <v>259</v>
      </c>
      <c r="H514" s="27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ht="15.75" hidden="1" customHeight="1">
      <c r="A515" s="33">
        <v>1.63E11</v>
      </c>
      <c r="B515" s="33">
        <v>0.061</v>
      </c>
      <c r="C515" s="34">
        <v>227.0</v>
      </c>
      <c r="D515" s="31">
        <v>0.129</v>
      </c>
      <c r="E515" s="28" t="s">
        <v>271</v>
      </c>
      <c r="F515" s="31" t="s">
        <v>86</v>
      </c>
      <c r="G515" s="32" t="s">
        <v>259</v>
      </c>
      <c r="H515" s="27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ht="15.75" hidden="1" customHeight="1">
      <c r="A516" s="33">
        <v>2.08E11</v>
      </c>
      <c r="B516" s="33">
        <v>0.063</v>
      </c>
      <c r="C516" s="34">
        <v>291.0</v>
      </c>
      <c r="D516" s="31">
        <v>0.154</v>
      </c>
      <c r="E516" s="28" t="s">
        <v>271</v>
      </c>
      <c r="F516" s="31" t="s">
        <v>87</v>
      </c>
      <c r="G516" s="32" t="s">
        <v>259</v>
      </c>
      <c r="H516" s="27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ht="15.75" hidden="1" customHeight="1">
      <c r="A517" s="33">
        <v>2.44E11</v>
      </c>
      <c r="B517" s="33">
        <v>0.066</v>
      </c>
      <c r="C517" s="34">
        <v>358.0</v>
      </c>
      <c r="D517" s="31">
        <v>0.172</v>
      </c>
      <c r="E517" s="28" t="s">
        <v>271</v>
      </c>
      <c r="F517" s="31" t="s">
        <v>88</v>
      </c>
      <c r="G517" s="32" t="s">
        <v>259</v>
      </c>
      <c r="H517" s="27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ht="15.75" hidden="1" customHeight="1">
      <c r="A518" s="33">
        <v>2.34E11</v>
      </c>
      <c r="B518" s="33">
        <v>0.07</v>
      </c>
      <c r="C518" s="34">
        <v>358.0</v>
      </c>
      <c r="D518" s="31">
        <v>0.13</v>
      </c>
      <c r="E518" s="28" t="s">
        <v>271</v>
      </c>
      <c r="F518" s="31" t="s">
        <v>89</v>
      </c>
      <c r="G518" s="32" t="s">
        <v>259</v>
      </c>
      <c r="H518" s="27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ht="15.75" hidden="1" customHeight="1">
      <c r="A519" s="33">
        <v>2.87E11</v>
      </c>
      <c r="B519" s="33">
        <v>0.068</v>
      </c>
      <c r="C519" s="34">
        <v>418.0</v>
      </c>
      <c r="D519" s="31">
        <v>0.094</v>
      </c>
      <c r="E519" s="28" t="s">
        <v>271</v>
      </c>
      <c r="F519" s="31" t="s">
        <v>90</v>
      </c>
      <c r="G519" s="32" t="s">
        <v>259</v>
      </c>
      <c r="H519" s="27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ht="15.75" hidden="1" customHeight="1">
      <c r="A520" s="33">
        <v>3.35E11</v>
      </c>
      <c r="B520" s="33">
        <v>0.065</v>
      </c>
      <c r="C520" s="34">
        <v>466.0</v>
      </c>
      <c r="D520" s="31">
        <v>0.112</v>
      </c>
      <c r="E520" s="28" t="s">
        <v>271</v>
      </c>
      <c r="F520" s="31" t="s">
        <v>91</v>
      </c>
      <c r="G520" s="32" t="s">
        <v>259</v>
      </c>
      <c r="H520" s="27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ht="15.75" hidden="1" customHeight="1">
      <c r="A521" s="33">
        <v>3.7E11</v>
      </c>
      <c r="B521" s="33">
        <v>0.068</v>
      </c>
      <c r="C521" s="34">
        <v>530.0</v>
      </c>
      <c r="D521" s="31">
        <v>0.126</v>
      </c>
      <c r="E521" s="28" t="s">
        <v>271</v>
      </c>
      <c r="F521" s="31" t="s">
        <v>76</v>
      </c>
      <c r="G521" s="32" t="s">
        <v>259</v>
      </c>
      <c r="H521" s="27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ht="15.75" hidden="1" customHeight="1">
      <c r="A522" s="33">
        <v>2.01899884E8</v>
      </c>
      <c r="B522" s="33">
        <v>0.035</v>
      </c>
      <c r="C522" s="34">
        <v>13.0</v>
      </c>
      <c r="D522" s="31">
        <v>0.12</v>
      </c>
      <c r="E522" s="28" t="s">
        <v>100</v>
      </c>
      <c r="F522" s="31" t="s">
        <v>77</v>
      </c>
      <c r="G522" s="32" t="s">
        <v>75</v>
      </c>
      <c r="H522" s="27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ht="15.75" hidden="1" customHeight="1">
      <c r="A523" s="33">
        <v>2.20115655E8</v>
      </c>
      <c r="B523" s="33">
        <v>0.028</v>
      </c>
      <c r="C523" s="34">
        <v>11.0</v>
      </c>
      <c r="D523" s="31">
        <v>0.12</v>
      </c>
      <c r="E523" s="28" t="s">
        <v>100</v>
      </c>
      <c r="F523" s="31" t="s">
        <v>79</v>
      </c>
      <c r="G523" s="32" t="s">
        <v>75</v>
      </c>
      <c r="H523" s="27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ht="15.75" hidden="1" customHeight="1">
      <c r="A524" s="33">
        <v>2.51162421E8</v>
      </c>
      <c r="B524" s="33">
        <v>0.034</v>
      </c>
      <c r="C524" s="34">
        <v>15.0</v>
      </c>
      <c r="D524" s="31">
        <v>0.12</v>
      </c>
      <c r="E524" s="28" t="s">
        <v>100</v>
      </c>
      <c r="F524" s="31" t="s">
        <v>81</v>
      </c>
      <c r="G524" s="32" t="s">
        <v>75</v>
      </c>
      <c r="H524" s="27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ht="15.75" hidden="1" customHeight="1">
      <c r="A525" s="33">
        <v>3.24470869E8</v>
      </c>
      <c r="B525" s="33">
        <v>0.036</v>
      </c>
      <c r="C525" s="34">
        <v>21.0</v>
      </c>
      <c r="D525" s="31">
        <v>0.118</v>
      </c>
      <c r="E525" s="28" t="s">
        <v>100</v>
      </c>
      <c r="F525" s="31" t="s">
        <v>83</v>
      </c>
      <c r="G525" s="32" t="s">
        <v>75</v>
      </c>
      <c r="H525" s="27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ht="15.75" hidden="1" customHeight="1">
      <c r="A526" s="33">
        <v>3.62420484E8</v>
      </c>
      <c r="B526" s="33">
        <v>0.04</v>
      </c>
      <c r="C526" s="34">
        <v>25.0</v>
      </c>
      <c r="D526" s="31">
        <v>0.11</v>
      </c>
      <c r="E526" s="28" t="s">
        <v>100</v>
      </c>
      <c r="F526" s="31" t="s">
        <v>84</v>
      </c>
      <c r="G526" s="32" t="s">
        <v>75</v>
      </c>
      <c r="H526" s="27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ht="15.75" hidden="1" customHeight="1">
      <c r="A527" s="33">
        <v>3.87036132E8</v>
      </c>
      <c r="B527" s="33">
        <v>0.043</v>
      </c>
      <c r="C527" s="34">
        <v>28.0</v>
      </c>
      <c r="D527" s="31">
        <v>0.11</v>
      </c>
      <c r="E527" s="28" t="s">
        <v>100</v>
      </c>
      <c r="F527" s="31" t="s">
        <v>85</v>
      </c>
      <c r="G527" s="32" t="s">
        <v>75</v>
      </c>
      <c r="H527" s="27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ht="15.75" hidden="1" customHeight="1">
      <c r="A528" s="33">
        <v>4.03179474E8</v>
      </c>
      <c r="B528" s="33">
        <v>0.046</v>
      </c>
      <c r="C528" s="34">
        <v>30.0</v>
      </c>
      <c r="D528" s="31">
        <v>0.105</v>
      </c>
      <c r="E528" s="28" t="s">
        <v>100</v>
      </c>
      <c r="F528" s="31" t="s">
        <v>86</v>
      </c>
      <c r="G528" s="32" t="s">
        <v>75</v>
      </c>
      <c r="H528" s="27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ht="15.75" hidden="1" customHeight="1">
      <c r="A529" s="33">
        <v>4.64948879E8</v>
      </c>
      <c r="B529" s="33">
        <v>0.049</v>
      </c>
      <c r="C529" s="34">
        <v>36.0</v>
      </c>
      <c r="D529" s="31">
        <v>0.105</v>
      </c>
      <c r="E529" s="28" t="s">
        <v>100</v>
      </c>
      <c r="F529" s="31" t="s">
        <v>87</v>
      </c>
      <c r="G529" s="32" t="s">
        <v>75</v>
      </c>
      <c r="H529" s="27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ht="15.75" hidden="1" customHeight="1">
      <c r="A530" s="33">
        <v>5.30131963E8</v>
      </c>
      <c r="B530" s="33">
        <v>0.052</v>
      </c>
      <c r="C530" s="34">
        <v>42.0</v>
      </c>
      <c r="D530" s="31">
        <v>0.105</v>
      </c>
      <c r="E530" s="28" t="s">
        <v>100</v>
      </c>
      <c r="F530" s="31" t="s">
        <v>88</v>
      </c>
      <c r="G530" s="32" t="s">
        <v>75</v>
      </c>
      <c r="H530" s="27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ht="15.75" hidden="1" customHeight="1">
      <c r="A531" s="33">
        <v>5.35199686E8</v>
      </c>
      <c r="B531" s="33">
        <v>0.038</v>
      </c>
      <c r="C531" s="34">
        <v>31.0</v>
      </c>
      <c r="D531" s="31">
        <v>0.105</v>
      </c>
      <c r="E531" s="28" t="s">
        <v>100</v>
      </c>
      <c r="F531" s="31" t="s">
        <v>89</v>
      </c>
      <c r="G531" s="32" t="s">
        <v>75</v>
      </c>
      <c r="H531" s="27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ht="15.75" hidden="1" customHeight="1">
      <c r="A532" s="33">
        <v>5.43376206E8</v>
      </c>
      <c r="B532" s="33">
        <v>0.034</v>
      </c>
      <c r="C532" s="34">
        <v>27.0</v>
      </c>
      <c r="D532" s="31">
        <v>0.105</v>
      </c>
      <c r="E532" s="28" t="s">
        <v>100</v>
      </c>
      <c r="F532" s="31" t="s">
        <v>90</v>
      </c>
      <c r="G532" s="32" t="s">
        <v>75</v>
      </c>
      <c r="H532" s="27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ht="15.75" hidden="1" customHeight="1">
      <c r="A533" s="33">
        <v>6.10372697E8</v>
      </c>
      <c r="B533" s="33">
        <v>0.036</v>
      </c>
      <c r="C533" s="34">
        <v>31.0</v>
      </c>
      <c r="D533" s="31">
        <v>0.105</v>
      </c>
      <c r="E533" s="28" t="s">
        <v>100</v>
      </c>
      <c r="F533" s="31" t="s">
        <v>91</v>
      </c>
      <c r="G533" s="32" t="s">
        <v>75</v>
      </c>
      <c r="H533" s="27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ht="15.75" hidden="1" customHeight="1">
      <c r="A534" s="33">
        <v>5.9589877E8</v>
      </c>
      <c r="B534" s="33">
        <v>0.045</v>
      </c>
      <c r="C534" s="34">
        <v>38.0</v>
      </c>
      <c r="D534" s="31">
        <v>0.105</v>
      </c>
      <c r="E534" s="28" t="s">
        <v>100</v>
      </c>
      <c r="F534" s="31" t="s">
        <v>76</v>
      </c>
      <c r="G534" s="32" t="s">
        <v>75</v>
      </c>
      <c r="H534" s="27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ht="15.75" hidden="1" customHeight="1">
      <c r="A535" s="33">
        <v>3.219910666E9</v>
      </c>
      <c r="B535" s="33">
        <v>0.021</v>
      </c>
      <c r="C535" s="34">
        <v>22.0</v>
      </c>
      <c r="D535" s="31">
        <v>0.22</v>
      </c>
      <c r="E535" s="28" t="s">
        <v>101</v>
      </c>
      <c r="F535" s="31" t="s">
        <v>77</v>
      </c>
      <c r="G535" s="32" t="s">
        <v>75</v>
      </c>
      <c r="H535" s="27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ht="15.75" hidden="1" customHeight="1">
      <c r="A536" s="33">
        <v>2.794259756E9</v>
      </c>
      <c r="B536" s="33">
        <v>0.024</v>
      </c>
      <c r="C536" s="34">
        <v>21.0</v>
      </c>
      <c r="D536" s="31">
        <v>0.207</v>
      </c>
      <c r="E536" s="28" t="s">
        <v>101</v>
      </c>
      <c r="F536" s="31" t="s">
        <v>79</v>
      </c>
      <c r="G536" s="32" t="s">
        <v>75</v>
      </c>
      <c r="H536" s="27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ht="15.75" hidden="1" customHeight="1">
      <c r="A537" s="33">
        <v>3.019993723E9</v>
      </c>
      <c r="B537" s="33">
        <v>0.025</v>
      </c>
      <c r="C537" s="34">
        <v>23.0</v>
      </c>
      <c r="D537" s="31">
        <v>0.18</v>
      </c>
      <c r="E537" s="28" t="s">
        <v>101</v>
      </c>
      <c r="F537" s="31" t="s">
        <v>81</v>
      </c>
      <c r="G537" s="32" t="s">
        <v>75</v>
      </c>
      <c r="H537" s="27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ht="15.75" hidden="1" customHeight="1">
      <c r="A538" s="33">
        <v>3.495868725E9</v>
      </c>
      <c r="B538" s="33">
        <v>0.026</v>
      </c>
      <c r="C538" s="34">
        <v>27.0</v>
      </c>
      <c r="D538" s="31">
        <v>0.18</v>
      </c>
      <c r="E538" s="28" t="s">
        <v>101</v>
      </c>
      <c r="F538" s="31" t="s">
        <v>83</v>
      </c>
      <c r="G538" s="32" t="s">
        <v>75</v>
      </c>
      <c r="H538" s="27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ht="15.75" hidden="1" customHeight="1">
      <c r="A539" s="33">
        <v>4.648628839E9</v>
      </c>
      <c r="B539" s="33">
        <v>0.026</v>
      </c>
      <c r="C539" s="34">
        <v>34.0</v>
      </c>
      <c r="D539" s="31">
        <v>0.18</v>
      </c>
      <c r="E539" s="28" t="s">
        <v>101</v>
      </c>
      <c r="F539" s="31" t="s">
        <v>84</v>
      </c>
      <c r="G539" s="32" t="s">
        <v>75</v>
      </c>
      <c r="H539" s="27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ht="15.75" hidden="1" customHeight="1">
      <c r="A540" s="33">
        <v>6.087002682E9</v>
      </c>
      <c r="B540" s="33">
        <v>0.024</v>
      </c>
      <c r="C540" s="34">
        <v>42.0</v>
      </c>
      <c r="D540" s="31">
        <v>0.177</v>
      </c>
      <c r="E540" s="28" t="s">
        <v>101</v>
      </c>
      <c r="F540" s="31" t="s">
        <v>85</v>
      </c>
      <c r="G540" s="32" t="s">
        <v>75</v>
      </c>
      <c r="H540" s="27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ht="15.75" hidden="1" customHeight="1">
      <c r="A541" s="33">
        <v>7.731261169E9</v>
      </c>
      <c r="B541" s="33">
        <v>0.024</v>
      </c>
      <c r="C541" s="34">
        <v>50.0</v>
      </c>
      <c r="D541" s="31">
        <v>0.153</v>
      </c>
      <c r="E541" s="28" t="s">
        <v>101</v>
      </c>
      <c r="F541" s="31" t="s">
        <v>86</v>
      </c>
      <c r="G541" s="32" t="s">
        <v>75</v>
      </c>
      <c r="H541" s="27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ht="15.75" hidden="1" customHeight="1">
      <c r="A542" s="33">
        <v>8.394688589E9</v>
      </c>
      <c r="B542" s="33">
        <v>0.025</v>
      </c>
      <c r="C542" s="34">
        <v>57.0</v>
      </c>
      <c r="D542" s="31">
        <v>0.15</v>
      </c>
      <c r="E542" s="28" t="s">
        <v>101</v>
      </c>
      <c r="F542" s="31" t="s">
        <v>87</v>
      </c>
      <c r="G542" s="32" t="s">
        <v>75</v>
      </c>
      <c r="H542" s="27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ht="15.75" hidden="1" customHeight="1">
      <c r="A543" s="33">
        <v>1.1859015181E10</v>
      </c>
      <c r="B543" s="33">
        <v>0.021</v>
      </c>
      <c r="C543" s="34">
        <v>64.0</v>
      </c>
      <c r="D543" s="30"/>
      <c r="E543" s="28" t="s">
        <v>101</v>
      </c>
      <c r="F543" s="31" t="s">
        <v>88</v>
      </c>
      <c r="G543" s="32" t="s">
        <v>75</v>
      </c>
      <c r="H543" s="27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ht="15.75" hidden="1" customHeight="1">
      <c r="A544" s="33">
        <v>9.593536719E9</v>
      </c>
      <c r="B544" s="33">
        <v>0.023</v>
      </c>
      <c r="C544" s="34">
        <v>54.0</v>
      </c>
      <c r="D544" s="30"/>
      <c r="E544" s="28" t="s">
        <v>101</v>
      </c>
      <c r="F544" s="31" t="s">
        <v>89</v>
      </c>
      <c r="G544" s="32" t="s">
        <v>75</v>
      </c>
      <c r="H544" s="27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ht="15.75" hidden="1" customHeight="1">
      <c r="A545" s="33">
        <v>1.2007880067E10</v>
      </c>
      <c r="B545" s="33">
        <v>0.023</v>
      </c>
      <c r="C545" s="34">
        <v>67.0</v>
      </c>
      <c r="D545" s="30"/>
      <c r="E545" s="28" t="s">
        <v>101</v>
      </c>
      <c r="F545" s="31" t="s">
        <v>90</v>
      </c>
      <c r="G545" s="32" t="s">
        <v>75</v>
      </c>
      <c r="H545" s="27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ht="15.75" hidden="1" customHeight="1">
      <c r="A546" s="33">
        <v>1.4425606793E10</v>
      </c>
      <c r="B546" s="33">
        <v>0.025</v>
      </c>
      <c r="C546" s="34">
        <v>85.0</v>
      </c>
      <c r="D546" s="30"/>
      <c r="E546" s="28" t="s">
        <v>101</v>
      </c>
      <c r="F546" s="31" t="s">
        <v>91</v>
      </c>
      <c r="G546" s="32" t="s">
        <v>75</v>
      </c>
      <c r="H546" s="27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ht="15.75" hidden="1" customHeight="1">
      <c r="A547" s="33">
        <v>1.3677929162E10</v>
      </c>
      <c r="B547" s="33">
        <v>0.032</v>
      </c>
      <c r="C547" s="34">
        <v>100.0</v>
      </c>
      <c r="D547" s="30"/>
      <c r="E547" s="28" t="s">
        <v>101</v>
      </c>
      <c r="F547" s="31" t="s">
        <v>76</v>
      </c>
      <c r="G547" s="32" t="s">
        <v>75</v>
      </c>
      <c r="H547" s="27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ht="15.75" hidden="1" customHeight="1">
      <c r="A548" s="33">
        <v>1.9088046305E10</v>
      </c>
      <c r="B548" s="33">
        <v>0.048</v>
      </c>
      <c r="C548" s="34">
        <v>14.0</v>
      </c>
      <c r="D548" s="30"/>
      <c r="E548" s="28" t="s">
        <v>102</v>
      </c>
      <c r="F548" s="31" t="s">
        <v>77</v>
      </c>
      <c r="G548" s="32" t="s">
        <v>75</v>
      </c>
      <c r="H548" s="27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ht="15.75" hidden="1" customHeight="1">
      <c r="A549" s="33">
        <v>7.4381891E9</v>
      </c>
      <c r="B549" s="33">
        <v>0.043</v>
      </c>
      <c r="C549" s="34">
        <v>6.0</v>
      </c>
      <c r="D549" s="30"/>
      <c r="E549" s="28" t="s">
        <v>102</v>
      </c>
      <c r="F549" s="31" t="s">
        <v>79</v>
      </c>
      <c r="G549" s="32" t="s">
        <v>75</v>
      </c>
      <c r="H549" s="27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ht="15.75" hidden="1" customHeight="1">
      <c r="A550" s="33">
        <v>8.728037672E9</v>
      </c>
      <c r="B550" s="33">
        <v>0.042</v>
      </c>
      <c r="C550" s="34">
        <v>5.0</v>
      </c>
      <c r="D550" s="30"/>
      <c r="E550" s="28" t="s">
        <v>102</v>
      </c>
      <c r="F550" s="31" t="s">
        <v>81</v>
      </c>
      <c r="G550" s="32" t="s">
        <v>75</v>
      </c>
      <c r="H550" s="27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ht="15.75" hidden="1" customHeight="1">
      <c r="A551" s="33">
        <v>8.937565919E9</v>
      </c>
      <c r="B551" s="33">
        <v>0.051</v>
      </c>
      <c r="C551" s="34">
        <v>6.0</v>
      </c>
      <c r="D551" s="30"/>
      <c r="E551" s="28" t="s">
        <v>102</v>
      </c>
      <c r="F551" s="31" t="s">
        <v>83</v>
      </c>
      <c r="G551" s="32" t="s">
        <v>75</v>
      </c>
      <c r="H551" s="27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ht="15.75" hidden="1" customHeight="1">
      <c r="A552" s="33">
        <v>1.0297481118E10</v>
      </c>
      <c r="B552" s="33">
        <v>0.054</v>
      </c>
      <c r="C552" s="34">
        <v>7.0</v>
      </c>
      <c r="D552" s="30"/>
      <c r="E552" s="28" t="s">
        <v>102</v>
      </c>
      <c r="F552" s="31" t="s">
        <v>84</v>
      </c>
      <c r="G552" s="32" t="s">
        <v>75</v>
      </c>
      <c r="H552" s="27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ht="15.75" hidden="1" customHeight="1">
      <c r="A553" s="33">
        <v>1.1964484458E10</v>
      </c>
      <c r="B553" s="33">
        <v>0.053</v>
      </c>
      <c r="C553" s="34">
        <v>7.0</v>
      </c>
      <c r="D553" s="30"/>
      <c r="E553" s="28" t="s">
        <v>102</v>
      </c>
      <c r="F553" s="31" t="s">
        <v>85</v>
      </c>
      <c r="G553" s="32" t="s">
        <v>75</v>
      </c>
      <c r="H553" s="27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ht="15.75" hidden="1" customHeight="1">
      <c r="A554" s="33">
        <v>1.4296505933E10</v>
      </c>
      <c r="B554" s="33">
        <v>0.055</v>
      </c>
      <c r="C554" s="34">
        <v>9.0</v>
      </c>
      <c r="D554" s="31">
        <v>0.464</v>
      </c>
      <c r="E554" s="28" t="s">
        <v>102</v>
      </c>
      <c r="F554" s="31" t="s">
        <v>86</v>
      </c>
      <c r="G554" s="32" t="s">
        <v>75</v>
      </c>
      <c r="H554" s="27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ht="15.75" hidden="1" customHeight="1">
      <c r="A555" s="33">
        <v>1.6364027647E10</v>
      </c>
      <c r="B555" s="33">
        <v>0.059</v>
      </c>
      <c r="C555" s="34">
        <v>10.0</v>
      </c>
      <c r="D555" s="31">
        <v>0.47</v>
      </c>
      <c r="E555" s="28" t="s">
        <v>102</v>
      </c>
      <c r="F555" s="31" t="s">
        <v>87</v>
      </c>
      <c r="G555" s="32" t="s">
        <v>75</v>
      </c>
      <c r="H555" s="27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ht="15.75" hidden="1" customHeight="1">
      <c r="A556" s="33">
        <v>1.9206060075E10</v>
      </c>
      <c r="B556" s="33">
        <v>0.073</v>
      </c>
      <c r="C556" s="34">
        <v>15.0</v>
      </c>
      <c r="D556" s="31">
        <v>0.432</v>
      </c>
      <c r="E556" s="28" t="s">
        <v>102</v>
      </c>
      <c r="F556" s="31" t="s">
        <v>88</v>
      </c>
      <c r="G556" s="32" t="s">
        <v>75</v>
      </c>
      <c r="H556" s="27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ht="15.75" hidden="1" customHeight="1">
      <c r="A557" s="33">
        <v>1.8262773766E10</v>
      </c>
      <c r="B557" s="33">
        <v>0.091</v>
      </c>
      <c r="C557" s="34">
        <v>17.0</v>
      </c>
      <c r="D557" s="31">
        <v>0.654</v>
      </c>
      <c r="E557" s="28" t="s">
        <v>102</v>
      </c>
      <c r="F557" s="31" t="s">
        <v>89</v>
      </c>
      <c r="G557" s="32" t="s">
        <v>75</v>
      </c>
      <c r="H557" s="27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ht="15.75" hidden="1" customHeight="1">
      <c r="A558" s="33">
        <v>2.0523286237E10</v>
      </c>
      <c r="B558" s="33">
        <v>0.07</v>
      </c>
      <c r="C558" s="34">
        <v>15.0</v>
      </c>
      <c r="D558" s="31">
        <v>0.565</v>
      </c>
      <c r="E558" s="28" t="s">
        <v>102</v>
      </c>
      <c r="F558" s="31" t="s">
        <v>90</v>
      </c>
      <c r="G558" s="32" t="s">
        <v>75</v>
      </c>
      <c r="H558" s="27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ht="15.75" hidden="1" customHeight="1">
      <c r="A559" s="33">
        <v>2.3831631365E10</v>
      </c>
      <c r="B559" s="33">
        <v>0.061</v>
      </c>
      <c r="C559" s="34">
        <v>15.0</v>
      </c>
      <c r="D559" s="31">
        <v>0.438</v>
      </c>
      <c r="E559" s="28" t="s">
        <v>102</v>
      </c>
      <c r="F559" s="31" t="s">
        <v>91</v>
      </c>
      <c r="G559" s="32" t="s">
        <v>75</v>
      </c>
      <c r="H559" s="27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ht="15.75" hidden="1" customHeight="1">
      <c r="A560" s="33">
        <v>2.7452795398E10</v>
      </c>
      <c r="B560" s="33">
        <v>0.056</v>
      </c>
      <c r="C560" s="34">
        <v>15.0</v>
      </c>
      <c r="D560" s="31">
        <v>0.284</v>
      </c>
      <c r="E560" s="28" t="s">
        <v>102</v>
      </c>
      <c r="F560" s="31" t="s">
        <v>76</v>
      </c>
      <c r="G560" s="32" t="s">
        <v>75</v>
      </c>
      <c r="H560" s="27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ht="15.75" hidden="1" customHeight="1">
      <c r="A561" s="33">
        <v>1.5946443103E10</v>
      </c>
      <c r="B561" s="33">
        <v>0.071</v>
      </c>
      <c r="C561" s="34">
        <v>287.0</v>
      </c>
      <c r="D561" s="31">
        <v>0.249</v>
      </c>
      <c r="E561" s="28" t="s">
        <v>272</v>
      </c>
      <c r="F561" s="31" t="s">
        <v>77</v>
      </c>
      <c r="G561" s="32" t="s">
        <v>259</v>
      </c>
      <c r="H561" s="27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ht="15.75" hidden="1" customHeight="1">
      <c r="A562" s="33">
        <v>1.6403602943E10</v>
      </c>
      <c r="B562" s="33">
        <v>0.071</v>
      </c>
      <c r="C562" s="34">
        <v>291.0</v>
      </c>
      <c r="D562" s="31">
        <v>0.238</v>
      </c>
      <c r="E562" s="28" t="s">
        <v>272</v>
      </c>
      <c r="F562" s="31" t="s">
        <v>79</v>
      </c>
      <c r="G562" s="32" t="s">
        <v>259</v>
      </c>
      <c r="H562" s="27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ht="15.75" hidden="1" customHeight="1">
      <c r="A563" s="33">
        <v>1.6844378578E10</v>
      </c>
      <c r="B563" s="33">
        <v>0.08</v>
      </c>
      <c r="C563" s="34">
        <v>332.0</v>
      </c>
      <c r="D563" s="31">
        <v>0.264</v>
      </c>
      <c r="E563" s="28" t="s">
        <v>272</v>
      </c>
      <c r="F563" s="31" t="s">
        <v>81</v>
      </c>
      <c r="G563" s="32" t="s">
        <v>259</v>
      </c>
      <c r="H563" s="27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ht="15.75" hidden="1" customHeight="1">
      <c r="A564" s="33">
        <v>1.7517536016E10</v>
      </c>
      <c r="B564" s="33">
        <v>0.081</v>
      </c>
      <c r="C564" s="34">
        <v>343.0</v>
      </c>
      <c r="D564" s="31">
        <v>0.256</v>
      </c>
      <c r="E564" s="28" t="s">
        <v>272</v>
      </c>
      <c r="F564" s="31" t="s">
        <v>83</v>
      </c>
      <c r="G564" s="32" t="s">
        <v>259</v>
      </c>
      <c r="H564" s="27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ht="15.75" hidden="1" customHeight="1">
      <c r="A565" s="33">
        <v>1.8596365927E10</v>
      </c>
      <c r="B565" s="33">
        <v>0.078</v>
      </c>
      <c r="C565" s="34">
        <v>346.0</v>
      </c>
      <c r="D565" s="31">
        <v>0.234</v>
      </c>
      <c r="E565" s="28" t="s">
        <v>272</v>
      </c>
      <c r="F565" s="31" t="s">
        <v>84</v>
      </c>
      <c r="G565" s="32" t="s">
        <v>259</v>
      </c>
      <c r="H565" s="27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ht="15.75" hidden="1" customHeight="1">
      <c r="A566" s="33">
        <v>1.9964893807E10</v>
      </c>
      <c r="B566" s="33">
        <v>0.077</v>
      </c>
      <c r="C566" s="34">
        <v>364.0</v>
      </c>
      <c r="D566" s="31">
        <v>0.247</v>
      </c>
      <c r="E566" s="28" t="s">
        <v>272</v>
      </c>
      <c r="F566" s="31" t="s">
        <v>85</v>
      </c>
      <c r="G566" s="32" t="s">
        <v>259</v>
      </c>
      <c r="H566" s="27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ht="15.75" hidden="1" customHeight="1">
      <c r="A567" s="33">
        <v>2.2526464409E10</v>
      </c>
      <c r="B567" s="33">
        <v>0.078</v>
      </c>
      <c r="C567" s="34">
        <v>410.0</v>
      </c>
      <c r="D567" s="31">
        <v>0.222</v>
      </c>
      <c r="E567" s="28" t="s">
        <v>272</v>
      </c>
      <c r="F567" s="31" t="s">
        <v>86</v>
      </c>
      <c r="G567" s="32" t="s">
        <v>259</v>
      </c>
      <c r="H567" s="27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ht="15.75" hidden="1" customHeight="1">
      <c r="A568" s="33">
        <v>2.6321999607E10</v>
      </c>
      <c r="B568" s="33">
        <v>0.084</v>
      </c>
      <c r="C568" s="34">
        <v>525.0</v>
      </c>
      <c r="D568" s="31">
        <v>0.128</v>
      </c>
      <c r="E568" s="28" t="s">
        <v>272</v>
      </c>
      <c r="F568" s="31" t="s">
        <v>87</v>
      </c>
      <c r="G568" s="32" t="s">
        <v>259</v>
      </c>
      <c r="H568" s="27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ht="15.75" hidden="1" customHeight="1">
      <c r="A569" s="33">
        <v>2.9831167681E10</v>
      </c>
      <c r="B569" s="33">
        <v>0.09</v>
      </c>
      <c r="C569" s="34">
        <v>593.0</v>
      </c>
      <c r="D569" s="31">
        <v>0.158</v>
      </c>
      <c r="E569" s="28" t="s">
        <v>272</v>
      </c>
      <c r="F569" s="31" t="s">
        <v>88</v>
      </c>
      <c r="G569" s="32" t="s">
        <v>259</v>
      </c>
      <c r="H569" s="27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ht="15.75" hidden="1" customHeight="1">
      <c r="A570" s="33">
        <v>2.9382692643E10</v>
      </c>
      <c r="B570" s="33">
        <v>0.097</v>
      </c>
      <c r="C570" s="34">
        <v>619.0</v>
      </c>
      <c r="D570" s="31">
        <v>0.197</v>
      </c>
      <c r="E570" s="28" t="s">
        <v>272</v>
      </c>
      <c r="F570" s="31" t="s">
        <v>89</v>
      </c>
      <c r="G570" s="32" t="s">
        <v>259</v>
      </c>
      <c r="H570" s="27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ht="15.75" hidden="1" customHeight="1">
      <c r="A571" s="33">
        <v>3.629832767E10</v>
      </c>
      <c r="B571" s="33">
        <v>0.097</v>
      </c>
      <c r="C571" s="34">
        <v>750.0</v>
      </c>
      <c r="D571" s="31">
        <v>0.171</v>
      </c>
      <c r="E571" s="28" t="s">
        <v>272</v>
      </c>
      <c r="F571" s="31" t="s">
        <v>90</v>
      </c>
      <c r="G571" s="32" t="s">
        <v>259</v>
      </c>
      <c r="H571" s="27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ht="15.75" hidden="1" customHeight="1">
      <c r="A572" s="33">
        <v>4.1237296807E10</v>
      </c>
      <c r="B572" s="33">
        <v>0.102</v>
      </c>
      <c r="C572" s="34">
        <v>883.0</v>
      </c>
      <c r="D572" s="31">
        <v>0.161</v>
      </c>
      <c r="E572" s="28" t="s">
        <v>272</v>
      </c>
      <c r="F572" s="31" t="s">
        <v>91</v>
      </c>
      <c r="G572" s="32" t="s">
        <v>259</v>
      </c>
      <c r="H572" s="27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ht="15.75" hidden="1" customHeight="1">
      <c r="A573" s="33">
        <v>4.5374788701E10</v>
      </c>
      <c r="B573" s="33">
        <v>0.101</v>
      </c>
      <c r="C573" s="34">
        <v>951.0</v>
      </c>
      <c r="D573" s="31">
        <v>0.182</v>
      </c>
      <c r="E573" s="28" t="s">
        <v>272</v>
      </c>
      <c r="F573" s="31" t="s">
        <v>76</v>
      </c>
      <c r="G573" s="32" t="s">
        <v>259</v>
      </c>
      <c r="H573" s="27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ht="15.75" hidden="1" customHeight="1">
      <c r="A574" s="33">
        <v>1.0545285037E10</v>
      </c>
      <c r="B574" s="33">
        <v>0.052</v>
      </c>
      <c r="C574" s="34">
        <v>34.0</v>
      </c>
      <c r="D574" s="30"/>
      <c r="E574" s="28" t="s">
        <v>103</v>
      </c>
      <c r="F574" s="31" t="s">
        <v>77</v>
      </c>
      <c r="G574" s="32" t="s">
        <v>75</v>
      </c>
      <c r="H574" s="27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ht="15.75" hidden="1" customHeight="1">
      <c r="A575" s="33">
        <v>1.1486664265E10</v>
      </c>
      <c r="B575" s="33">
        <v>0.047</v>
      </c>
      <c r="C575" s="34">
        <v>33.0</v>
      </c>
      <c r="D575" s="30"/>
      <c r="E575" s="28" t="s">
        <v>103</v>
      </c>
      <c r="F575" s="31" t="s">
        <v>79</v>
      </c>
      <c r="G575" s="32" t="s">
        <v>75</v>
      </c>
      <c r="H575" s="27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ht="15.75" hidden="1" customHeight="1">
      <c r="A576" s="33">
        <v>1.3737482343E10</v>
      </c>
      <c r="B576" s="33">
        <v>0.051</v>
      </c>
      <c r="C576" s="34">
        <v>42.0</v>
      </c>
      <c r="D576" s="30"/>
      <c r="E576" s="28" t="s">
        <v>103</v>
      </c>
      <c r="F576" s="31" t="s">
        <v>81</v>
      </c>
      <c r="G576" s="32" t="s">
        <v>75</v>
      </c>
      <c r="H576" s="27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ht="15.75" hidden="1" customHeight="1">
      <c r="A577" s="33">
        <v>1.5481092596E10</v>
      </c>
      <c r="B577" s="33">
        <v>0.056</v>
      </c>
      <c r="C577" s="34">
        <v>50.0</v>
      </c>
      <c r="D577" s="30"/>
      <c r="E577" s="28" t="s">
        <v>103</v>
      </c>
      <c r="F577" s="31" t="s">
        <v>83</v>
      </c>
      <c r="G577" s="32" t="s">
        <v>75</v>
      </c>
      <c r="H577" s="27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ht="15.75" hidden="1" customHeight="1">
      <c r="A578" s="33">
        <v>1.6363437145E10</v>
      </c>
      <c r="B578" s="33">
        <v>0.057</v>
      </c>
      <c r="C578" s="34">
        <v>53.0</v>
      </c>
      <c r="D578" s="30"/>
      <c r="E578" s="28" t="s">
        <v>103</v>
      </c>
      <c r="F578" s="31" t="s">
        <v>84</v>
      </c>
      <c r="G578" s="32" t="s">
        <v>75</v>
      </c>
      <c r="H578" s="27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ht="15.75" hidden="1" customHeight="1">
      <c r="A579" s="33">
        <v>1.7367303156E10</v>
      </c>
      <c r="B579" s="33">
        <v>0.06</v>
      </c>
      <c r="C579" s="34">
        <v>59.0</v>
      </c>
      <c r="D579" s="30"/>
      <c r="E579" s="28" t="s">
        <v>103</v>
      </c>
      <c r="F579" s="31" t="s">
        <v>85</v>
      </c>
      <c r="G579" s="32" t="s">
        <v>75</v>
      </c>
      <c r="H579" s="27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ht="15.75" hidden="1" customHeight="1">
      <c r="A580" s="33">
        <v>1.9795705245E10</v>
      </c>
      <c r="B580" s="33">
        <v>0.066</v>
      </c>
      <c r="C580" s="34">
        <v>72.0</v>
      </c>
      <c r="D580" s="30"/>
      <c r="E580" s="28" t="s">
        <v>103</v>
      </c>
      <c r="F580" s="31" t="s">
        <v>86</v>
      </c>
      <c r="G580" s="32" t="s">
        <v>75</v>
      </c>
      <c r="H580" s="27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ht="15.75" hidden="1" customHeight="1">
      <c r="A581" s="33">
        <v>2.3414253328E10</v>
      </c>
      <c r="B581" s="33">
        <v>0.065</v>
      </c>
      <c r="C581" s="34">
        <v>83.0</v>
      </c>
      <c r="D581" s="30"/>
      <c r="E581" s="28" t="s">
        <v>103</v>
      </c>
      <c r="F581" s="31" t="s">
        <v>87</v>
      </c>
      <c r="G581" s="32" t="s">
        <v>75</v>
      </c>
      <c r="H581" s="27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ht="15.75" hidden="1" customHeight="1">
      <c r="A582" s="33">
        <v>2.3041633638E10</v>
      </c>
      <c r="B582" s="33">
        <v>0.068</v>
      </c>
      <c r="C582" s="34">
        <v>84.0</v>
      </c>
      <c r="D582" s="30"/>
      <c r="E582" s="28" t="s">
        <v>103</v>
      </c>
      <c r="F582" s="31" t="s">
        <v>88</v>
      </c>
      <c r="G582" s="32" t="s">
        <v>75</v>
      </c>
      <c r="H582" s="27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ht="15.75" hidden="1" customHeight="1">
      <c r="A583" s="33">
        <v>2.2920779598E10</v>
      </c>
      <c r="B583" s="33">
        <v>0.069</v>
      </c>
      <c r="C583" s="34">
        <v>83.0</v>
      </c>
      <c r="D583" s="30"/>
      <c r="E583" s="28" t="s">
        <v>103</v>
      </c>
      <c r="F583" s="31" t="s">
        <v>89</v>
      </c>
      <c r="G583" s="32" t="s">
        <v>75</v>
      </c>
      <c r="H583" s="27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ht="15.75" hidden="1" customHeight="1">
      <c r="A584" s="33">
        <v>2.4074553674E10</v>
      </c>
      <c r="B584" s="33">
        <v>0.068</v>
      </c>
      <c r="C584" s="34">
        <v>84.0</v>
      </c>
      <c r="D584" s="30"/>
      <c r="E584" s="28" t="s">
        <v>103</v>
      </c>
      <c r="F584" s="31" t="s">
        <v>90</v>
      </c>
      <c r="G584" s="32" t="s">
        <v>75</v>
      </c>
      <c r="H584" s="27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ht="15.75" hidden="1" customHeight="1">
      <c r="A585" s="33">
        <v>2.4680372724E10</v>
      </c>
      <c r="B585" s="33">
        <v>0.071</v>
      </c>
      <c r="C585" s="34">
        <v>88.0</v>
      </c>
      <c r="D585" s="30"/>
      <c r="E585" s="28" t="s">
        <v>103</v>
      </c>
      <c r="F585" s="31" t="s">
        <v>91</v>
      </c>
      <c r="G585" s="32" t="s">
        <v>75</v>
      </c>
      <c r="H585" s="27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ht="15.75" hidden="1" customHeight="1">
      <c r="A586" s="33">
        <v>1.0417060605E10</v>
      </c>
      <c r="B586" s="33">
        <v>0.065</v>
      </c>
      <c r="C586" s="34">
        <v>42.0</v>
      </c>
      <c r="D586" s="30"/>
      <c r="E586" s="28" t="s">
        <v>103</v>
      </c>
      <c r="F586" s="31" t="s">
        <v>76</v>
      </c>
      <c r="G586" s="32" t="s">
        <v>75</v>
      </c>
      <c r="H586" s="27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ht="15.75" hidden="1" customHeight="1">
      <c r="A587" s="33">
        <v>2.1517784659E10</v>
      </c>
      <c r="B587" s="33">
        <v>0.078</v>
      </c>
      <c r="C587" s="34">
        <v>377.0</v>
      </c>
      <c r="D587" s="31">
        <v>0.121</v>
      </c>
      <c r="E587" s="28" t="s">
        <v>187</v>
      </c>
      <c r="F587" s="31" t="s">
        <v>76</v>
      </c>
      <c r="G587" s="32" t="s">
        <v>180</v>
      </c>
      <c r="H587" s="27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ht="15.75" hidden="1" customHeight="1">
      <c r="A588" s="33">
        <v>2.3052044813E10</v>
      </c>
      <c r="B588" s="33">
        <v>0.072</v>
      </c>
      <c r="C588" s="34">
        <v>376.0</v>
      </c>
      <c r="D588" s="31">
        <v>0.095</v>
      </c>
      <c r="E588" s="28" t="s">
        <v>187</v>
      </c>
      <c r="F588" s="31" t="s">
        <v>77</v>
      </c>
      <c r="G588" s="32" t="s">
        <v>180</v>
      </c>
      <c r="H588" s="27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ht="15.75" hidden="1" customHeight="1">
      <c r="A589" s="33">
        <v>2.6524896398E10</v>
      </c>
      <c r="B589" s="33">
        <v>0.063</v>
      </c>
      <c r="C589" s="34">
        <v>375.0</v>
      </c>
      <c r="D589" s="31">
        <v>0.128</v>
      </c>
      <c r="E589" s="28" t="s">
        <v>187</v>
      </c>
      <c r="F589" s="31" t="s">
        <v>79</v>
      </c>
      <c r="G589" s="32" t="s">
        <v>180</v>
      </c>
      <c r="H589" s="27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ht="15.75" hidden="1" customHeight="1">
      <c r="A590" s="33">
        <v>3.4143409062E10</v>
      </c>
      <c r="B590" s="33">
        <v>0.064</v>
      </c>
      <c r="C590" s="34">
        <v>495.0</v>
      </c>
      <c r="D590" s="31">
        <v>0.116</v>
      </c>
      <c r="E590" s="28" t="s">
        <v>187</v>
      </c>
      <c r="F590" s="31" t="s">
        <v>81</v>
      </c>
      <c r="G590" s="32" t="s">
        <v>180</v>
      </c>
      <c r="H590" s="27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ht="15.75" hidden="1" customHeight="1">
      <c r="A591" s="33">
        <v>4.1003558916E10</v>
      </c>
      <c r="B591" s="33">
        <v>0.066</v>
      </c>
      <c r="C591" s="34">
        <v>614.0</v>
      </c>
      <c r="D591" s="31">
        <v>0.117</v>
      </c>
      <c r="E591" s="28" t="s">
        <v>187</v>
      </c>
      <c r="F591" s="31" t="s">
        <v>83</v>
      </c>
      <c r="G591" s="32" t="s">
        <v>180</v>
      </c>
      <c r="H591" s="27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ht="15.75" hidden="1" customHeight="1">
      <c r="A592" s="33">
        <v>4.4821408831E10</v>
      </c>
      <c r="B592" s="33">
        <v>0.07</v>
      </c>
      <c r="C592" s="34">
        <v>705.0</v>
      </c>
      <c r="D592" s="31">
        <v>0.112</v>
      </c>
      <c r="E592" s="28" t="s">
        <v>187</v>
      </c>
      <c r="F592" s="31" t="s">
        <v>84</v>
      </c>
      <c r="G592" s="32" t="s">
        <v>180</v>
      </c>
      <c r="H592" s="27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ht="15.75" hidden="1" customHeight="1">
      <c r="A593" s="33">
        <v>4.9855078905E10</v>
      </c>
      <c r="B593" s="33">
        <v>0.07</v>
      </c>
      <c r="C593" s="34">
        <v>790.0</v>
      </c>
      <c r="D593" s="31">
        <v>0.099</v>
      </c>
      <c r="E593" s="28" t="s">
        <v>187</v>
      </c>
      <c r="F593" s="31" t="s">
        <v>85</v>
      </c>
      <c r="G593" s="32" t="s">
        <v>180</v>
      </c>
      <c r="H593" s="27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ht="15.75" hidden="1" customHeight="1">
      <c r="A594" s="33">
        <v>5.9319390298E10</v>
      </c>
      <c r="B594" s="33">
        <v>0.075</v>
      </c>
      <c r="C594" s="34">
        <v>1008.0</v>
      </c>
      <c r="D594" s="31">
        <v>0.093</v>
      </c>
      <c r="E594" s="28" t="s">
        <v>187</v>
      </c>
      <c r="F594" s="31" t="s">
        <v>86</v>
      </c>
      <c r="G594" s="32" t="s">
        <v>180</v>
      </c>
      <c r="H594" s="27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ht="15.75" hidden="1" customHeight="1">
      <c r="A595" s="33">
        <v>6.9595512099E10</v>
      </c>
      <c r="B595" s="33">
        <v>0.078</v>
      </c>
      <c r="C595" s="34">
        <v>1224.0</v>
      </c>
      <c r="D595" s="31">
        <v>0.101</v>
      </c>
      <c r="E595" s="28" t="s">
        <v>187</v>
      </c>
      <c r="F595" s="31" t="s">
        <v>87</v>
      </c>
      <c r="G595" s="32" t="s">
        <v>180</v>
      </c>
      <c r="H595" s="27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ht="15.75" hidden="1" customHeight="1">
      <c r="A596" s="33">
        <v>6.220261924E10</v>
      </c>
      <c r="B596" s="33">
        <v>0.078</v>
      </c>
      <c r="C596" s="34">
        <v>1095.0</v>
      </c>
      <c r="D596" s="31">
        <v>0.116</v>
      </c>
      <c r="E596" s="28" t="s">
        <v>187</v>
      </c>
      <c r="F596" s="31" t="s">
        <v>88</v>
      </c>
      <c r="G596" s="32" t="s">
        <v>180</v>
      </c>
      <c r="H596" s="27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ht="15.75" hidden="1" customHeight="1">
      <c r="A597" s="33">
        <v>5.8873994412E10</v>
      </c>
      <c r="B597" s="33">
        <v>0.078</v>
      </c>
      <c r="C597" s="34">
        <v>1051.0</v>
      </c>
      <c r="D597" s="31">
        <v>0.104</v>
      </c>
      <c r="E597" s="28" t="s">
        <v>187</v>
      </c>
      <c r="F597" s="31" t="s">
        <v>89</v>
      </c>
      <c r="G597" s="32" t="s">
        <v>180</v>
      </c>
      <c r="H597" s="27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ht="15.75" hidden="1" customHeight="1">
      <c r="A598" s="33">
        <v>6.1520901516E10</v>
      </c>
      <c r="B598" s="33">
        <v>0.068</v>
      </c>
      <c r="C598" s="34">
        <v>992.0</v>
      </c>
      <c r="D598" s="31">
        <v>0.097</v>
      </c>
      <c r="E598" s="28" t="s">
        <v>187</v>
      </c>
      <c r="F598" s="31" t="s">
        <v>90</v>
      </c>
      <c r="G598" s="32" t="s">
        <v>180</v>
      </c>
      <c r="H598" s="27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ht="15.75" hidden="1" customHeight="1">
      <c r="A599" s="33">
        <v>5.6155732957E10</v>
      </c>
      <c r="B599" s="33">
        <v>0.068</v>
      </c>
      <c r="C599" s="34">
        <v>908.0</v>
      </c>
      <c r="D599" s="31">
        <v>0.095</v>
      </c>
      <c r="E599" s="28" t="s">
        <v>187</v>
      </c>
      <c r="F599" s="31" t="s">
        <v>91</v>
      </c>
      <c r="G599" s="32" t="s">
        <v>180</v>
      </c>
      <c r="H599" s="27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ht="15.75" hidden="1" customHeight="1">
      <c r="A600" s="33">
        <v>3.05652E10</v>
      </c>
      <c r="B600" s="33">
        <v>0.061</v>
      </c>
      <c r="C600" s="34">
        <v>166.0</v>
      </c>
      <c r="D600" s="30"/>
      <c r="E600" s="28" t="s">
        <v>273</v>
      </c>
      <c r="F600" s="31" t="s">
        <v>76</v>
      </c>
      <c r="G600" s="32" t="s">
        <v>259</v>
      </c>
      <c r="H600" s="27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ht="15.75" hidden="1" customHeight="1">
      <c r="A601" s="33">
        <v>3.16833E10</v>
      </c>
      <c r="B601" s="33">
        <v>0.063</v>
      </c>
      <c r="C601" s="34">
        <v>178.0</v>
      </c>
      <c r="D601" s="30"/>
      <c r="E601" s="28" t="s">
        <v>273</v>
      </c>
      <c r="F601" s="31" t="s">
        <v>77</v>
      </c>
      <c r="G601" s="32" t="s">
        <v>259</v>
      </c>
      <c r="H601" s="27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ht="15.75" hidden="1" customHeight="1">
      <c r="A602" s="33">
        <v>3.35904E10</v>
      </c>
      <c r="B602" s="33">
        <v>0.065</v>
      </c>
      <c r="C602" s="34">
        <v>195.0</v>
      </c>
      <c r="D602" s="30"/>
      <c r="E602" s="28" t="s">
        <v>273</v>
      </c>
      <c r="F602" s="31" t="s">
        <v>79</v>
      </c>
      <c r="G602" s="32" t="s">
        <v>259</v>
      </c>
      <c r="H602" s="27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ht="15.75" hidden="1" customHeight="1">
      <c r="A603" s="33">
        <v>3.59015E10</v>
      </c>
      <c r="B603" s="33">
        <v>0.063</v>
      </c>
      <c r="C603" s="34">
        <v>202.0</v>
      </c>
      <c r="D603" s="30"/>
      <c r="E603" s="28" t="s">
        <v>273</v>
      </c>
      <c r="F603" s="31" t="s">
        <v>81</v>
      </c>
      <c r="G603" s="32" t="s">
        <v>259</v>
      </c>
      <c r="H603" s="27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ht="15.75" hidden="1" customHeight="1">
      <c r="A604" s="33">
        <v>3.82028E10</v>
      </c>
      <c r="B604" s="33">
        <v>0.061</v>
      </c>
      <c r="C604" s="34">
        <v>209.0</v>
      </c>
      <c r="D604" s="30"/>
      <c r="E604" s="28" t="s">
        <v>273</v>
      </c>
      <c r="F604" s="31" t="s">
        <v>83</v>
      </c>
      <c r="G604" s="32" t="s">
        <v>259</v>
      </c>
      <c r="H604" s="27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ht="15.75" hidden="1" customHeight="1">
      <c r="A605" s="33">
        <v>4.26442E10</v>
      </c>
      <c r="B605" s="33">
        <v>0.081</v>
      </c>
      <c r="C605" s="34">
        <v>306.0</v>
      </c>
      <c r="D605" s="30"/>
      <c r="E605" s="28" t="s">
        <v>273</v>
      </c>
      <c r="F605" s="31" t="s">
        <v>84</v>
      </c>
      <c r="G605" s="32" t="s">
        <v>259</v>
      </c>
      <c r="H605" s="27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ht="15.75" hidden="1" customHeight="1">
      <c r="A606" s="33">
        <v>5.27421E10</v>
      </c>
      <c r="B606" s="33">
        <v>0.077</v>
      </c>
      <c r="C606" s="34">
        <v>360.0</v>
      </c>
      <c r="D606" s="30"/>
      <c r="E606" s="28" t="s">
        <v>273</v>
      </c>
      <c r="F606" s="31" t="s">
        <v>85</v>
      </c>
      <c r="G606" s="32" t="s">
        <v>259</v>
      </c>
      <c r="H606" s="27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ht="15.75" hidden="1" customHeight="1">
      <c r="A607" s="33">
        <v>5.86035E10</v>
      </c>
      <c r="B607" s="33">
        <v>0.104</v>
      </c>
      <c r="C607" s="34">
        <v>587.0</v>
      </c>
      <c r="D607" s="30"/>
      <c r="E607" s="28" t="s">
        <v>273</v>
      </c>
      <c r="F607" s="31" t="s">
        <v>86</v>
      </c>
      <c r="G607" s="32" t="s">
        <v>259</v>
      </c>
      <c r="H607" s="27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ht="15.75" hidden="1" customHeight="1">
      <c r="A608" s="33">
        <v>6.08062E10</v>
      </c>
      <c r="B608" s="33">
        <v>0.108</v>
      </c>
      <c r="C608" s="34">
        <v>584.0</v>
      </c>
      <c r="D608" s="30"/>
      <c r="E608" s="28" t="s">
        <v>273</v>
      </c>
      <c r="F608" s="31" t="s">
        <v>87</v>
      </c>
      <c r="G608" s="32" t="s">
        <v>259</v>
      </c>
      <c r="H608" s="27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ht="15.75" hidden="1" customHeight="1">
      <c r="A609" s="33">
        <v>6.207861E10</v>
      </c>
      <c r="B609" s="33">
        <v>0.117</v>
      </c>
      <c r="C609" s="34">
        <v>651.0</v>
      </c>
      <c r="D609" s="30"/>
      <c r="E609" s="28" t="s">
        <v>273</v>
      </c>
      <c r="F609" s="31" t="s">
        <v>88</v>
      </c>
      <c r="G609" s="32" t="s">
        <v>259</v>
      </c>
      <c r="H609" s="27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ht="15.75" hidden="1" customHeight="1">
      <c r="A610" s="33">
        <v>6.432822E10</v>
      </c>
      <c r="B610" s="33">
        <v>0.106</v>
      </c>
      <c r="C610" s="34">
        <v>583.0</v>
      </c>
      <c r="D610" s="30"/>
      <c r="E610" s="28" t="s">
        <v>273</v>
      </c>
      <c r="F610" s="31" t="s">
        <v>89</v>
      </c>
      <c r="G610" s="32" t="s">
        <v>259</v>
      </c>
      <c r="H610" s="27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ht="15.75" hidden="1" customHeight="1">
      <c r="A611" s="33">
        <v>6.82339E10</v>
      </c>
      <c r="B611" s="33">
        <v>0.106</v>
      </c>
      <c r="C611" s="34">
        <v>648.0</v>
      </c>
      <c r="D611" s="30"/>
      <c r="E611" s="28" t="s">
        <v>273</v>
      </c>
      <c r="F611" s="31" t="s">
        <v>90</v>
      </c>
      <c r="G611" s="32" t="s">
        <v>259</v>
      </c>
      <c r="H611" s="27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ht="15.75" hidden="1" customHeight="1">
      <c r="A612" s="28"/>
      <c r="B612" s="33">
        <v>0.086</v>
      </c>
      <c r="C612" s="34">
        <v>558.0</v>
      </c>
      <c r="D612" s="30"/>
      <c r="E612" s="28" t="s">
        <v>273</v>
      </c>
      <c r="F612" s="31" t="s">
        <v>91</v>
      </c>
      <c r="G612" s="32" t="s">
        <v>259</v>
      </c>
      <c r="H612" s="27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ht="15.75" hidden="1" customHeight="1">
      <c r="A613" s="28"/>
      <c r="B613" s="28"/>
      <c r="C613" s="29"/>
      <c r="D613" s="30"/>
      <c r="E613" s="28" t="s">
        <v>274</v>
      </c>
      <c r="F613" s="31" t="s">
        <v>76</v>
      </c>
      <c r="G613" s="32" t="s">
        <v>259</v>
      </c>
      <c r="H613" s="27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ht="15.75" hidden="1" customHeight="1">
      <c r="A614" s="28"/>
      <c r="B614" s="28"/>
      <c r="C614" s="29"/>
      <c r="D614" s="30"/>
      <c r="E614" s="28" t="s">
        <v>274</v>
      </c>
      <c r="F614" s="31" t="s">
        <v>77</v>
      </c>
      <c r="G614" s="32" t="s">
        <v>259</v>
      </c>
      <c r="H614" s="27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ht="15.75" hidden="1" customHeight="1">
      <c r="A615" s="28"/>
      <c r="B615" s="28"/>
      <c r="C615" s="29"/>
      <c r="D615" s="30"/>
      <c r="E615" s="28" t="s">
        <v>274</v>
      </c>
      <c r="F615" s="31" t="s">
        <v>79</v>
      </c>
      <c r="G615" s="32" t="s">
        <v>259</v>
      </c>
      <c r="H615" s="27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ht="15.75" hidden="1" customHeight="1">
      <c r="A616" s="28"/>
      <c r="B616" s="28"/>
      <c r="C616" s="29"/>
      <c r="D616" s="30"/>
      <c r="E616" s="28" t="s">
        <v>274</v>
      </c>
      <c r="F616" s="31" t="s">
        <v>81</v>
      </c>
      <c r="G616" s="32" t="s">
        <v>259</v>
      </c>
      <c r="H616" s="27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ht="15.75" hidden="1" customHeight="1">
      <c r="A617" s="28"/>
      <c r="B617" s="28"/>
      <c r="C617" s="29"/>
      <c r="D617" s="30"/>
      <c r="E617" s="28" t="s">
        <v>274</v>
      </c>
      <c r="F617" s="31" t="s">
        <v>83</v>
      </c>
      <c r="G617" s="32" t="s">
        <v>259</v>
      </c>
      <c r="H617" s="27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ht="15.75" hidden="1" customHeight="1">
      <c r="A618" s="28"/>
      <c r="B618" s="28"/>
      <c r="C618" s="29"/>
      <c r="D618" s="30"/>
      <c r="E618" s="28" t="s">
        <v>274</v>
      </c>
      <c r="F618" s="31" t="s">
        <v>84</v>
      </c>
      <c r="G618" s="32" t="s">
        <v>259</v>
      </c>
      <c r="H618" s="27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ht="15.75" hidden="1" customHeight="1">
      <c r="A619" s="28"/>
      <c r="B619" s="28"/>
      <c r="C619" s="29"/>
      <c r="D619" s="30"/>
      <c r="E619" s="28" t="s">
        <v>274</v>
      </c>
      <c r="F619" s="31" t="s">
        <v>85</v>
      </c>
      <c r="G619" s="32" t="s">
        <v>259</v>
      </c>
      <c r="H619" s="27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ht="15.75" hidden="1" customHeight="1">
      <c r="A620" s="28"/>
      <c r="B620" s="28"/>
      <c r="C620" s="29"/>
      <c r="D620" s="30"/>
      <c r="E620" s="28" t="s">
        <v>274</v>
      </c>
      <c r="F620" s="31" t="s">
        <v>86</v>
      </c>
      <c r="G620" s="32" t="s">
        <v>259</v>
      </c>
      <c r="H620" s="27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ht="15.75" hidden="1" customHeight="1">
      <c r="A621" s="28"/>
      <c r="B621" s="28"/>
      <c r="C621" s="29"/>
      <c r="D621" s="30"/>
      <c r="E621" s="28" t="s">
        <v>274</v>
      </c>
      <c r="F621" s="31" t="s">
        <v>87</v>
      </c>
      <c r="G621" s="32" t="s">
        <v>259</v>
      </c>
      <c r="H621" s="27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ht="15.75" hidden="1" customHeight="1">
      <c r="A622" s="28"/>
      <c r="B622" s="28"/>
      <c r="C622" s="29"/>
      <c r="D622" s="30"/>
      <c r="E622" s="28" t="s">
        <v>274</v>
      </c>
      <c r="F622" s="31" t="s">
        <v>88</v>
      </c>
      <c r="G622" s="32" t="s">
        <v>259</v>
      </c>
      <c r="H622" s="27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ht="15.75" hidden="1" customHeight="1">
      <c r="A623" s="28"/>
      <c r="B623" s="28"/>
      <c r="C623" s="29"/>
      <c r="D623" s="30"/>
      <c r="E623" s="28" t="s">
        <v>274</v>
      </c>
      <c r="F623" s="31" t="s">
        <v>89</v>
      </c>
      <c r="G623" s="32" t="s">
        <v>259</v>
      </c>
      <c r="H623" s="27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ht="15.75" hidden="1" customHeight="1">
      <c r="A624" s="28"/>
      <c r="B624" s="28"/>
      <c r="C624" s="29"/>
      <c r="D624" s="30"/>
      <c r="E624" s="28" t="s">
        <v>274</v>
      </c>
      <c r="F624" s="31" t="s">
        <v>90</v>
      </c>
      <c r="G624" s="32" t="s">
        <v>259</v>
      </c>
      <c r="H624" s="27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ht="15.75" hidden="1" customHeight="1">
      <c r="A625" s="28"/>
      <c r="B625" s="28"/>
      <c r="C625" s="29"/>
      <c r="D625" s="30"/>
      <c r="E625" s="28" t="s">
        <v>274</v>
      </c>
      <c r="F625" s="31" t="s">
        <v>91</v>
      </c>
      <c r="G625" s="32" t="s">
        <v>259</v>
      </c>
      <c r="H625" s="27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ht="15.75" hidden="1" customHeight="1">
      <c r="A626" s="33">
        <v>9.314937556E9</v>
      </c>
      <c r="B626" s="33">
        <v>0.058</v>
      </c>
      <c r="C626" s="34">
        <v>744.0</v>
      </c>
      <c r="D626" s="31">
        <v>0.08</v>
      </c>
      <c r="E626" s="28" t="s">
        <v>188</v>
      </c>
      <c r="F626" s="31" t="s">
        <v>76</v>
      </c>
      <c r="G626" s="32" t="s">
        <v>180</v>
      </c>
      <c r="H626" s="27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ht="15.75" hidden="1" customHeight="1">
      <c r="A627" s="33">
        <v>9.679304971E9</v>
      </c>
      <c r="B627" s="33">
        <v>0.058</v>
      </c>
      <c r="C627" s="34">
        <v>776.0</v>
      </c>
      <c r="D627" s="31">
        <v>0.075</v>
      </c>
      <c r="E627" s="28" t="s">
        <v>188</v>
      </c>
      <c r="F627" s="31" t="s">
        <v>77</v>
      </c>
      <c r="G627" s="32" t="s">
        <v>180</v>
      </c>
      <c r="H627" s="27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ht="15.75" hidden="1" customHeight="1">
      <c r="A628" s="33">
        <v>1.0557366162E10</v>
      </c>
      <c r="B628" s="33">
        <v>0.061</v>
      </c>
      <c r="C628" s="34">
        <v>882.0</v>
      </c>
      <c r="D628" s="31">
        <v>0.072</v>
      </c>
      <c r="E628" s="28" t="s">
        <v>188</v>
      </c>
      <c r="F628" s="31" t="s">
        <v>79</v>
      </c>
      <c r="G628" s="32" t="s">
        <v>180</v>
      </c>
      <c r="H628" s="27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ht="15.75" hidden="1" customHeight="1">
      <c r="A629" s="33">
        <v>1.3319544758E10</v>
      </c>
      <c r="B629" s="33">
        <v>0.068</v>
      </c>
      <c r="C629" s="34">
        <v>1235.0</v>
      </c>
      <c r="D629" s="31">
        <v>0.069</v>
      </c>
      <c r="E629" s="28" t="s">
        <v>188</v>
      </c>
      <c r="F629" s="31" t="s">
        <v>81</v>
      </c>
      <c r="G629" s="32" t="s">
        <v>180</v>
      </c>
      <c r="H629" s="27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ht="15.75" hidden="1" customHeight="1">
      <c r="A630" s="33">
        <v>1.5816972051E10</v>
      </c>
      <c r="B630" s="33">
        <v>0.064</v>
      </c>
      <c r="C630" s="34">
        <v>1353.0</v>
      </c>
      <c r="D630" s="31">
        <v>0.076</v>
      </c>
      <c r="E630" s="28" t="s">
        <v>188</v>
      </c>
      <c r="F630" s="31" t="s">
        <v>83</v>
      </c>
      <c r="G630" s="32" t="s">
        <v>180</v>
      </c>
      <c r="H630" s="27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ht="15.75" hidden="1" customHeight="1">
      <c r="A631" s="33">
        <v>1.6997801392E10</v>
      </c>
      <c r="B631" s="33">
        <v>0.064</v>
      </c>
      <c r="C631" s="34">
        <v>1434.0</v>
      </c>
      <c r="D631" s="31">
        <v>0.071</v>
      </c>
      <c r="E631" s="28" t="s">
        <v>188</v>
      </c>
      <c r="F631" s="31" t="s">
        <v>84</v>
      </c>
      <c r="G631" s="32" t="s">
        <v>180</v>
      </c>
      <c r="H631" s="27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ht="15.75" hidden="1" customHeight="1">
      <c r="A632" s="33">
        <v>1.843576591E10</v>
      </c>
      <c r="B632" s="33">
        <v>0.063</v>
      </c>
      <c r="C632" s="34">
        <v>1494.0</v>
      </c>
      <c r="D632" s="31">
        <v>0.067</v>
      </c>
      <c r="E632" s="28" t="s">
        <v>188</v>
      </c>
      <c r="F632" s="31" t="s">
        <v>85</v>
      </c>
      <c r="G632" s="32" t="s">
        <v>180</v>
      </c>
      <c r="H632" s="27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ht="15.75" hidden="1" customHeight="1">
      <c r="A633" s="33">
        <v>2.1841815681E10</v>
      </c>
      <c r="B633" s="33">
        <v>0.061</v>
      </c>
      <c r="C633" s="34">
        <v>1691.0</v>
      </c>
      <c r="D633" s="31">
        <v>0.067</v>
      </c>
      <c r="E633" s="28" t="s">
        <v>188</v>
      </c>
      <c r="F633" s="31" t="s">
        <v>86</v>
      </c>
      <c r="G633" s="32" t="s">
        <v>180</v>
      </c>
      <c r="H633" s="27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ht="15.75" hidden="1" customHeight="1">
      <c r="A634" s="33">
        <v>2.5321517504E10</v>
      </c>
      <c r="B634" s="33">
        <v>0.069</v>
      </c>
      <c r="C634" s="34">
        <v>2182.0</v>
      </c>
      <c r="D634" s="30"/>
      <c r="E634" s="28" t="s">
        <v>188</v>
      </c>
      <c r="F634" s="31" t="s">
        <v>87</v>
      </c>
      <c r="G634" s="32" t="s">
        <v>180</v>
      </c>
      <c r="H634" s="27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ht="15.75" hidden="1" customHeight="1">
      <c r="A635" s="33">
        <v>2.3542650736E10</v>
      </c>
      <c r="B635" s="33">
        <v>0.074</v>
      </c>
      <c r="C635" s="34">
        <v>2115.0</v>
      </c>
      <c r="D635" s="30"/>
      <c r="E635" s="28" t="s">
        <v>188</v>
      </c>
      <c r="F635" s="31" t="s">
        <v>88</v>
      </c>
      <c r="G635" s="32" t="s">
        <v>180</v>
      </c>
      <c r="H635" s="27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ht="15.75" hidden="1" customHeight="1">
      <c r="A636" s="33">
        <v>2.3132450331E10</v>
      </c>
      <c r="B636" s="33">
        <v>0.074</v>
      </c>
      <c r="C636" s="34">
        <v>2012.0</v>
      </c>
      <c r="D636" s="30"/>
      <c r="E636" s="28" t="s">
        <v>188</v>
      </c>
      <c r="F636" s="31" t="s">
        <v>89</v>
      </c>
      <c r="G636" s="32" t="s">
        <v>180</v>
      </c>
      <c r="H636" s="27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ht="15.75" hidden="1" customHeight="1">
      <c r="A637" s="33">
        <v>2.4851264943E10</v>
      </c>
      <c r="B637" s="33">
        <v>0.074</v>
      </c>
      <c r="C637" s="34">
        <v>2123.0</v>
      </c>
      <c r="D637" s="30"/>
      <c r="E637" s="28" t="s">
        <v>188</v>
      </c>
      <c r="F637" s="31" t="s">
        <v>90</v>
      </c>
      <c r="G637" s="32" t="s">
        <v>180</v>
      </c>
      <c r="H637" s="27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ht="15.75" hidden="1" customHeight="1">
      <c r="A638" s="33">
        <v>2.276691296E10</v>
      </c>
      <c r="B638" s="33">
        <v>0.073</v>
      </c>
      <c r="C638" s="34">
        <v>1949.0</v>
      </c>
      <c r="D638" s="30"/>
      <c r="E638" s="28" t="s">
        <v>188</v>
      </c>
      <c r="F638" s="31" t="s">
        <v>91</v>
      </c>
      <c r="G638" s="32" t="s">
        <v>180</v>
      </c>
      <c r="H638" s="27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ht="15.75" hidden="1" customHeight="1">
      <c r="A639" s="33">
        <v>5.8807244368E10</v>
      </c>
      <c r="B639" s="33">
        <v>0.063</v>
      </c>
      <c r="C639" s="34">
        <v>361.0</v>
      </c>
      <c r="D639" s="31">
        <v>0.072</v>
      </c>
      <c r="E639" s="28" t="s">
        <v>189</v>
      </c>
      <c r="F639" s="31" t="s">
        <v>76</v>
      </c>
      <c r="G639" s="32" t="s">
        <v>180</v>
      </c>
      <c r="H639" s="27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ht="15.75" hidden="1" customHeight="1">
      <c r="A640" s="33">
        <v>6.4375288107E10</v>
      </c>
      <c r="B640" s="33">
        <v>0.064</v>
      </c>
      <c r="C640" s="34">
        <v>403.0</v>
      </c>
      <c r="D640" s="31">
        <v>0.072</v>
      </c>
      <c r="E640" s="28" t="s">
        <v>189</v>
      </c>
      <c r="F640" s="31" t="s">
        <v>77</v>
      </c>
      <c r="G640" s="32" t="s">
        <v>180</v>
      </c>
      <c r="H640" s="27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ht="15.75" hidden="1" customHeight="1">
      <c r="A641" s="33">
        <v>7.8425201661E10</v>
      </c>
      <c r="B641" s="33">
        <v>0.068</v>
      </c>
      <c r="C641" s="34">
        <v>522.0</v>
      </c>
      <c r="D641" s="31">
        <v>0.067</v>
      </c>
      <c r="E641" s="28" t="s">
        <v>189</v>
      </c>
      <c r="F641" s="31" t="s">
        <v>79</v>
      </c>
      <c r="G641" s="32" t="s">
        <v>180</v>
      </c>
      <c r="H641" s="27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ht="15.75" hidden="1" customHeight="1">
      <c r="A642" s="33">
        <v>9.5292530753E10</v>
      </c>
      <c r="B642" s="33">
        <v>0.071</v>
      </c>
      <c r="C642" s="34">
        <v>666.0</v>
      </c>
      <c r="D642" s="31">
        <v>0.059</v>
      </c>
      <c r="E642" s="28" t="s">
        <v>189</v>
      </c>
      <c r="F642" s="31" t="s">
        <v>81</v>
      </c>
      <c r="G642" s="32" t="s">
        <v>180</v>
      </c>
      <c r="H642" s="27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ht="15.75" hidden="1" customHeight="1">
      <c r="A643" s="33">
        <v>1.14E11</v>
      </c>
      <c r="B643" s="33">
        <v>0.069</v>
      </c>
      <c r="C643" s="34">
        <v>771.0</v>
      </c>
      <c r="D643" s="31">
        <v>0.06</v>
      </c>
      <c r="E643" s="28" t="s">
        <v>189</v>
      </c>
      <c r="F643" s="31" t="s">
        <v>83</v>
      </c>
      <c r="G643" s="32" t="s">
        <v>180</v>
      </c>
      <c r="H643" s="27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ht="15.75" hidden="1" customHeight="1">
      <c r="A644" s="33">
        <v>1.3E11</v>
      </c>
      <c r="B644" s="33">
        <v>0.069</v>
      </c>
      <c r="C644" s="34">
        <v>882.0</v>
      </c>
      <c r="D644" s="31">
        <v>0.058</v>
      </c>
      <c r="E644" s="28" t="s">
        <v>189</v>
      </c>
      <c r="F644" s="31" t="s">
        <v>84</v>
      </c>
      <c r="G644" s="32" t="s">
        <v>180</v>
      </c>
      <c r="H644" s="27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ht="15.75" hidden="1" customHeight="1">
      <c r="A645" s="33">
        <v>1.48E11</v>
      </c>
      <c r="B645" s="33">
        <v>0.067</v>
      </c>
      <c r="C645" s="34">
        <v>969.0</v>
      </c>
      <c r="D645" s="31">
        <v>0.056</v>
      </c>
      <c r="E645" s="28" t="s">
        <v>189</v>
      </c>
      <c r="F645" s="31" t="s">
        <v>85</v>
      </c>
      <c r="G645" s="32" t="s">
        <v>180</v>
      </c>
      <c r="H645" s="27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ht="15.75" hidden="1" customHeight="1">
      <c r="A646" s="33">
        <v>1.8E11</v>
      </c>
      <c r="B646" s="33">
        <v>0.065</v>
      </c>
      <c r="C646" s="34">
        <v>1144.0</v>
      </c>
      <c r="D646" s="31">
        <v>0.058</v>
      </c>
      <c r="E646" s="28" t="s">
        <v>189</v>
      </c>
      <c r="F646" s="31" t="s">
        <v>86</v>
      </c>
      <c r="G646" s="32" t="s">
        <v>180</v>
      </c>
      <c r="H646" s="27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ht="15.75" hidden="1" customHeight="1">
      <c r="A647" s="33">
        <v>2.25E11</v>
      </c>
      <c r="B647" s="33">
        <v>0.068</v>
      </c>
      <c r="C647" s="34">
        <v>1481.0</v>
      </c>
      <c r="D647" s="31">
        <v>0.063</v>
      </c>
      <c r="E647" s="28" t="s">
        <v>189</v>
      </c>
      <c r="F647" s="31" t="s">
        <v>87</v>
      </c>
      <c r="G647" s="32" t="s">
        <v>180</v>
      </c>
      <c r="H647" s="27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ht="15.75" hidden="1" customHeight="1">
      <c r="A648" s="33">
        <v>1.97E11</v>
      </c>
      <c r="B648" s="33">
        <v>0.08</v>
      </c>
      <c r="C648" s="34">
        <v>1498.0</v>
      </c>
      <c r="D648" s="31">
        <v>0.06</v>
      </c>
      <c r="E648" s="28" t="s">
        <v>189</v>
      </c>
      <c r="F648" s="31" t="s">
        <v>88</v>
      </c>
      <c r="G648" s="32" t="s">
        <v>180</v>
      </c>
      <c r="H648" s="27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ht="15.75" hidden="1" customHeight="1">
      <c r="A649" s="33">
        <v>1.98E11</v>
      </c>
      <c r="B649" s="33">
        <v>0.074</v>
      </c>
      <c r="C649" s="34">
        <v>1404.0</v>
      </c>
      <c r="D649" s="31">
        <v>0.059</v>
      </c>
      <c r="E649" s="28" t="s">
        <v>189</v>
      </c>
      <c r="F649" s="31" t="s">
        <v>89</v>
      </c>
      <c r="G649" s="32" t="s">
        <v>180</v>
      </c>
      <c r="H649" s="27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ht="15.75" hidden="1" customHeight="1">
      <c r="A650" s="33">
        <v>2.16E11</v>
      </c>
      <c r="B650" s="33">
        <v>0.075</v>
      </c>
      <c r="C650" s="34">
        <v>1545.0</v>
      </c>
      <c r="D650" s="31">
        <v>0.057</v>
      </c>
      <c r="E650" s="28" t="s">
        <v>189</v>
      </c>
      <c r="F650" s="31" t="s">
        <v>90</v>
      </c>
      <c r="G650" s="32" t="s">
        <v>180</v>
      </c>
      <c r="H650" s="27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ht="15.75" hidden="1" customHeight="1">
      <c r="A651" s="33">
        <v>1.96E11</v>
      </c>
      <c r="B651" s="33">
        <v>0.077</v>
      </c>
      <c r="C651" s="34">
        <v>1432.0</v>
      </c>
      <c r="D651" s="31">
        <v>0.054</v>
      </c>
      <c r="E651" s="28" t="s">
        <v>189</v>
      </c>
      <c r="F651" s="31" t="s">
        <v>91</v>
      </c>
      <c r="G651" s="32" t="s">
        <v>180</v>
      </c>
      <c r="H651" s="27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ht="15.75" hidden="1" customHeight="1">
      <c r="A652" s="33">
        <v>1.6E11</v>
      </c>
      <c r="B652" s="33">
        <v>0.087</v>
      </c>
      <c r="C652" s="34">
        <v>2613.0</v>
      </c>
      <c r="D652" s="31">
        <v>0.081</v>
      </c>
      <c r="E652" s="28" t="s">
        <v>190</v>
      </c>
      <c r="F652" s="31" t="s">
        <v>76</v>
      </c>
      <c r="G652" s="32" t="s">
        <v>180</v>
      </c>
      <c r="H652" s="27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ht="15.75" hidden="1" customHeight="1">
      <c r="A653" s="33">
        <v>1.6E11</v>
      </c>
      <c r="B653" s="33">
        <v>0.091</v>
      </c>
      <c r="C653" s="34">
        <v>2730.0</v>
      </c>
      <c r="D653" s="31">
        <v>0.082</v>
      </c>
      <c r="E653" s="28" t="s">
        <v>190</v>
      </c>
      <c r="F653" s="31" t="s">
        <v>77</v>
      </c>
      <c r="G653" s="32" t="s">
        <v>180</v>
      </c>
      <c r="H653" s="27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ht="15.75" hidden="1" customHeight="1">
      <c r="A654" s="33">
        <v>1.74E11</v>
      </c>
      <c r="B654" s="33">
        <v>0.093</v>
      </c>
      <c r="C654" s="34">
        <v>3023.0</v>
      </c>
      <c r="D654" s="31">
        <v>0.071</v>
      </c>
      <c r="E654" s="28" t="s">
        <v>190</v>
      </c>
      <c r="F654" s="31" t="s">
        <v>79</v>
      </c>
      <c r="G654" s="32" t="s">
        <v>180</v>
      </c>
      <c r="H654" s="27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ht="15.75" hidden="1" customHeight="1">
      <c r="A655" s="33">
        <v>2.13E11</v>
      </c>
      <c r="B655" s="33">
        <v>0.095</v>
      </c>
      <c r="C655" s="34">
        <v>3756.0</v>
      </c>
      <c r="D655" s="30"/>
      <c r="E655" s="28" t="s">
        <v>190</v>
      </c>
      <c r="F655" s="31" t="s">
        <v>81</v>
      </c>
      <c r="G655" s="32" t="s">
        <v>180</v>
      </c>
      <c r="H655" s="27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ht="15.75" hidden="1" customHeight="1">
      <c r="A656" s="33">
        <v>2.45E11</v>
      </c>
      <c r="B656" s="33">
        <v>0.097</v>
      </c>
      <c r="C656" s="34">
        <v>4387.0</v>
      </c>
      <c r="D656" s="30"/>
      <c r="E656" s="28" t="s">
        <v>190</v>
      </c>
      <c r="F656" s="31" t="s">
        <v>83</v>
      </c>
      <c r="G656" s="32" t="s">
        <v>180</v>
      </c>
      <c r="H656" s="27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ht="15.75" hidden="1" customHeight="1">
      <c r="A657" s="33">
        <v>2.58E11</v>
      </c>
      <c r="B657" s="33">
        <v>0.098</v>
      </c>
      <c r="C657" s="34">
        <v>4652.0</v>
      </c>
      <c r="D657" s="30"/>
      <c r="E657" s="28" t="s">
        <v>190</v>
      </c>
      <c r="F657" s="31" t="s">
        <v>84</v>
      </c>
      <c r="G657" s="32" t="s">
        <v>180</v>
      </c>
      <c r="H657" s="27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ht="15.75" hidden="1" customHeight="1">
      <c r="A658" s="33">
        <v>2.74E11</v>
      </c>
      <c r="B658" s="33">
        <v>0.099</v>
      </c>
      <c r="C658" s="34">
        <v>5017.0</v>
      </c>
      <c r="D658" s="30"/>
      <c r="E658" s="28" t="s">
        <v>190</v>
      </c>
      <c r="F658" s="31" t="s">
        <v>85</v>
      </c>
      <c r="G658" s="32" t="s">
        <v>180</v>
      </c>
      <c r="H658" s="27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ht="15.75" hidden="1" customHeight="1">
      <c r="A659" s="33">
        <v>3.11E11</v>
      </c>
      <c r="B659" s="33">
        <v>0.1</v>
      </c>
      <c r="C659" s="34">
        <v>5710.0</v>
      </c>
      <c r="D659" s="30"/>
      <c r="E659" s="28" t="s">
        <v>190</v>
      </c>
      <c r="F659" s="31" t="s">
        <v>86</v>
      </c>
      <c r="G659" s="32" t="s">
        <v>180</v>
      </c>
      <c r="H659" s="27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ht="15.75" hidden="1" customHeight="1">
      <c r="A660" s="33">
        <v>3.44E11</v>
      </c>
      <c r="B660" s="33">
        <v>0.102</v>
      </c>
      <c r="C660" s="34">
        <v>6395.0</v>
      </c>
      <c r="D660" s="30"/>
      <c r="E660" s="28" t="s">
        <v>190</v>
      </c>
      <c r="F660" s="31" t="s">
        <v>87</v>
      </c>
      <c r="G660" s="32" t="s">
        <v>180</v>
      </c>
      <c r="H660" s="27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ht="15.75" hidden="1" customHeight="1">
      <c r="A661" s="33">
        <v>3.11E11</v>
      </c>
      <c r="B661" s="33">
        <v>0.115</v>
      </c>
      <c r="C661" s="34">
        <v>6464.0</v>
      </c>
      <c r="D661" s="30"/>
      <c r="E661" s="28" t="s">
        <v>190</v>
      </c>
      <c r="F661" s="31" t="s">
        <v>88</v>
      </c>
      <c r="G661" s="32" t="s">
        <v>180</v>
      </c>
      <c r="H661" s="27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ht="15.75" hidden="1" customHeight="1">
      <c r="A662" s="33">
        <v>3.13E11</v>
      </c>
      <c r="B662" s="33">
        <v>0.111</v>
      </c>
      <c r="C662" s="34">
        <v>6266.0</v>
      </c>
      <c r="D662" s="30"/>
      <c r="E662" s="28" t="s">
        <v>190</v>
      </c>
      <c r="F662" s="31" t="s">
        <v>89</v>
      </c>
      <c r="G662" s="32" t="s">
        <v>180</v>
      </c>
      <c r="H662" s="27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ht="15.75" hidden="1" customHeight="1">
      <c r="A663" s="33">
        <v>3.34E11</v>
      </c>
      <c r="B663" s="33">
        <v>0.109</v>
      </c>
      <c r="C663" s="34">
        <v>6521.0</v>
      </c>
      <c r="D663" s="30"/>
      <c r="E663" s="28" t="s">
        <v>190</v>
      </c>
      <c r="F663" s="31" t="s">
        <v>90</v>
      </c>
      <c r="G663" s="32" t="s">
        <v>180</v>
      </c>
      <c r="H663" s="27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ht="15.75" hidden="1" customHeight="1">
      <c r="A664" s="33">
        <v>3.15E11</v>
      </c>
      <c r="B664" s="33">
        <v>0.112</v>
      </c>
      <c r="C664" s="34">
        <v>6304.0</v>
      </c>
      <c r="D664" s="30"/>
      <c r="E664" s="28" t="s">
        <v>190</v>
      </c>
      <c r="F664" s="31" t="s">
        <v>91</v>
      </c>
      <c r="G664" s="32" t="s">
        <v>180</v>
      </c>
      <c r="H664" s="27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ht="15.75" hidden="1" customHeight="1">
      <c r="A665" s="33">
        <v>5.51230862E8</v>
      </c>
      <c r="B665" s="33">
        <v>0.058</v>
      </c>
      <c r="C665" s="34">
        <v>44.0</v>
      </c>
      <c r="D665" s="30"/>
      <c r="E665" s="28" t="s">
        <v>104</v>
      </c>
      <c r="F665" s="31" t="s">
        <v>76</v>
      </c>
      <c r="G665" s="32" t="s">
        <v>75</v>
      </c>
      <c r="H665" s="27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ht="15.75" hidden="1" customHeight="1">
      <c r="A666" s="33">
        <v>5.72417441E8</v>
      </c>
      <c r="B666" s="33">
        <v>0.054</v>
      </c>
      <c r="C666" s="34">
        <v>41.0</v>
      </c>
      <c r="D666" s="31">
        <v>0.115</v>
      </c>
      <c r="E666" s="28" t="s">
        <v>104</v>
      </c>
      <c r="F666" s="31" t="s">
        <v>77</v>
      </c>
      <c r="G666" s="32" t="s">
        <v>75</v>
      </c>
      <c r="H666" s="27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ht="15.75" hidden="1" customHeight="1">
      <c r="A667" s="33">
        <v>5.9112204E8</v>
      </c>
      <c r="B667" s="33">
        <v>0.054</v>
      </c>
      <c r="C667" s="34">
        <v>42.0</v>
      </c>
      <c r="D667" s="31">
        <v>0.113</v>
      </c>
      <c r="E667" s="28" t="s">
        <v>104</v>
      </c>
      <c r="F667" s="31" t="s">
        <v>79</v>
      </c>
      <c r="G667" s="32" t="s">
        <v>75</v>
      </c>
      <c r="H667" s="27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ht="15.75" hidden="1" customHeight="1">
      <c r="A668" s="33">
        <v>6.22044666E8</v>
      </c>
      <c r="B668" s="33">
        <v>0.062</v>
      </c>
      <c r="C668" s="34">
        <v>50.0</v>
      </c>
      <c r="D668" s="31">
        <v>0.113</v>
      </c>
      <c r="E668" s="28" t="s">
        <v>104</v>
      </c>
      <c r="F668" s="31" t="s">
        <v>81</v>
      </c>
      <c r="G668" s="32" t="s">
        <v>75</v>
      </c>
      <c r="H668" s="27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ht="15.75" hidden="1" customHeight="1">
      <c r="A669" s="33">
        <v>6.66072102E8</v>
      </c>
      <c r="B669" s="33">
        <v>0.068</v>
      </c>
      <c r="C669" s="34">
        <v>57.0</v>
      </c>
      <c r="D669" s="31">
        <v>0.112</v>
      </c>
      <c r="E669" s="28" t="s">
        <v>104</v>
      </c>
      <c r="F669" s="31" t="s">
        <v>83</v>
      </c>
      <c r="G669" s="32" t="s">
        <v>75</v>
      </c>
      <c r="H669" s="27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ht="15.75" hidden="1" customHeight="1">
      <c r="A670" s="33">
        <v>7.08633195E8</v>
      </c>
      <c r="B670" s="33">
        <v>0.072</v>
      </c>
      <c r="C670" s="34">
        <v>63.0</v>
      </c>
      <c r="D670" s="31">
        <v>0.112</v>
      </c>
      <c r="E670" s="28" t="s">
        <v>104</v>
      </c>
      <c r="F670" s="31" t="s">
        <v>84</v>
      </c>
      <c r="G670" s="32" t="s">
        <v>75</v>
      </c>
      <c r="H670" s="27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ht="15.75" hidden="1" customHeight="1">
      <c r="A671" s="33">
        <v>7.68873684E8</v>
      </c>
      <c r="B671" s="33">
        <v>0.071</v>
      </c>
      <c r="C671" s="34">
        <v>66.0</v>
      </c>
      <c r="D671" s="30"/>
      <c r="E671" s="28" t="s">
        <v>104</v>
      </c>
      <c r="F671" s="31" t="s">
        <v>85</v>
      </c>
      <c r="G671" s="32" t="s">
        <v>75</v>
      </c>
      <c r="H671" s="27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ht="15.75" hidden="1" customHeight="1">
      <c r="A672" s="33">
        <v>8.47918929E8</v>
      </c>
      <c r="B672" s="33">
        <v>0.077</v>
      </c>
      <c r="C672" s="34">
        <v>78.0</v>
      </c>
      <c r="D672" s="31">
        <v>0.112</v>
      </c>
      <c r="E672" s="28" t="s">
        <v>104</v>
      </c>
      <c r="F672" s="31" t="s">
        <v>86</v>
      </c>
      <c r="G672" s="32" t="s">
        <v>75</v>
      </c>
      <c r="H672" s="27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ht="15.75" hidden="1" customHeight="1">
      <c r="A673" s="33">
        <v>9.99105339E8</v>
      </c>
      <c r="B673" s="33">
        <v>0.08</v>
      </c>
      <c r="C673" s="34">
        <v>92.0</v>
      </c>
      <c r="D673" s="31">
        <v>0.116</v>
      </c>
      <c r="E673" s="28" t="s">
        <v>104</v>
      </c>
      <c r="F673" s="31" t="s">
        <v>87</v>
      </c>
      <c r="G673" s="32" t="s">
        <v>75</v>
      </c>
      <c r="H673" s="27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ht="15.75" hidden="1" customHeight="1">
      <c r="A674" s="33">
        <v>1.198997305E9</v>
      </c>
      <c r="B674" s="33">
        <v>0.083</v>
      </c>
      <c r="C674" s="34">
        <v>100.0</v>
      </c>
      <c r="D674" s="31">
        <v>0.111</v>
      </c>
      <c r="E674" s="28" t="s">
        <v>104</v>
      </c>
      <c r="F674" s="31" t="s">
        <v>88</v>
      </c>
      <c r="G674" s="32" t="s">
        <v>75</v>
      </c>
      <c r="H674" s="27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ht="15.75" hidden="1" customHeight="1">
      <c r="A675" s="33">
        <v>1.1286117E9</v>
      </c>
      <c r="B675" s="33">
        <v>0.088</v>
      </c>
      <c r="C675" s="34">
        <v>111.0</v>
      </c>
      <c r="D675" s="31">
        <v>0.103</v>
      </c>
      <c r="E675" s="28" t="s">
        <v>104</v>
      </c>
      <c r="F675" s="31" t="s">
        <v>89</v>
      </c>
      <c r="G675" s="32" t="s">
        <v>75</v>
      </c>
      <c r="H675" s="27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ht="15.75" hidden="1" customHeight="1">
      <c r="A676" s="33">
        <v>1.239144502E9</v>
      </c>
      <c r="B676" s="33">
        <v>0.087</v>
      </c>
      <c r="C676" s="34">
        <v>119.0</v>
      </c>
      <c r="D676" s="31">
        <v>0.106</v>
      </c>
      <c r="E676" s="28" t="s">
        <v>104</v>
      </c>
      <c r="F676" s="31" t="s">
        <v>90</v>
      </c>
      <c r="G676" s="32" t="s">
        <v>75</v>
      </c>
      <c r="H676" s="27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ht="15.75" hidden="1" customHeight="1">
      <c r="A677" s="33">
        <v>1.353632942E9</v>
      </c>
      <c r="B677" s="33">
        <v>0.088</v>
      </c>
      <c r="C677" s="34">
        <v>129.0</v>
      </c>
      <c r="D677" s="30"/>
      <c r="E677" s="28" t="s">
        <v>104</v>
      </c>
      <c r="F677" s="31" t="s">
        <v>91</v>
      </c>
      <c r="G677" s="32" t="s">
        <v>75</v>
      </c>
      <c r="H677" s="27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ht="15.75" hidden="1" customHeight="1">
      <c r="A678" s="33">
        <v>3.24463833E8</v>
      </c>
      <c r="B678" s="33">
        <v>0.05</v>
      </c>
      <c r="C678" s="34">
        <v>231.0</v>
      </c>
      <c r="D678" s="31">
        <v>0.117</v>
      </c>
      <c r="E678" s="28" t="s">
        <v>275</v>
      </c>
      <c r="F678" s="31" t="s">
        <v>76</v>
      </c>
      <c r="G678" s="32" t="s">
        <v>259</v>
      </c>
      <c r="H678" s="27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ht="15.75" hidden="1" customHeight="1">
      <c r="A679" s="33">
        <v>3.3094985E8</v>
      </c>
      <c r="B679" s="33">
        <v>0.05</v>
      </c>
      <c r="C679" s="34">
        <v>236.0</v>
      </c>
      <c r="D679" s="31">
        <v>0.111</v>
      </c>
      <c r="E679" s="28" t="s">
        <v>275</v>
      </c>
      <c r="F679" s="31" t="s">
        <v>77</v>
      </c>
      <c r="G679" s="32" t="s">
        <v>259</v>
      </c>
      <c r="H679" s="27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ht="15.75" hidden="1" customHeight="1">
      <c r="A680" s="33">
        <v>3.26998081E8</v>
      </c>
      <c r="B680" s="33">
        <v>0.051</v>
      </c>
      <c r="C680" s="34">
        <v>237.0</v>
      </c>
      <c r="D680" s="31">
        <v>0.11</v>
      </c>
      <c r="E680" s="28" t="s">
        <v>275</v>
      </c>
      <c r="F680" s="31" t="s">
        <v>79</v>
      </c>
      <c r="G680" s="32" t="s">
        <v>259</v>
      </c>
      <c r="H680" s="27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ht="15.75" hidden="1" customHeight="1">
      <c r="A681" s="33">
        <v>3.40803913E8</v>
      </c>
      <c r="B681" s="33">
        <v>0.049</v>
      </c>
      <c r="C681" s="34">
        <v>240.0</v>
      </c>
      <c r="D681" s="31">
        <v>0.115</v>
      </c>
      <c r="E681" s="28" t="s">
        <v>275</v>
      </c>
      <c r="F681" s="31" t="s">
        <v>81</v>
      </c>
      <c r="G681" s="32" t="s">
        <v>259</v>
      </c>
      <c r="H681" s="27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ht="15.75" hidden="1" customHeight="1">
      <c r="A682" s="33">
        <v>3.66976849E8</v>
      </c>
      <c r="B682" s="33">
        <v>0.047</v>
      </c>
      <c r="C682" s="34">
        <v>243.0</v>
      </c>
      <c r="D682" s="31">
        <v>0.089</v>
      </c>
      <c r="E682" s="28" t="s">
        <v>275</v>
      </c>
      <c r="F682" s="31" t="s">
        <v>83</v>
      </c>
      <c r="G682" s="32" t="s">
        <v>259</v>
      </c>
      <c r="H682" s="27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ht="15.75" hidden="1" customHeight="1">
      <c r="A683" s="33">
        <v>3.61615918E8</v>
      </c>
      <c r="B683" s="33">
        <v>0.05</v>
      </c>
      <c r="C683" s="34">
        <v>255.0</v>
      </c>
      <c r="D683" s="31">
        <v>0.099</v>
      </c>
      <c r="E683" s="28" t="s">
        <v>275</v>
      </c>
      <c r="F683" s="31" t="s">
        <v>84</v>
      </c>
      <c r="G683" s="32" t="s">
        <v>259</v>
      </c>
      <c r="H683" s="27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ht="15.75" hidden="1" customHeight="1">
      <c r="A684" s="33">
        <v>3.8229914E8</v>
      </c>
      <c r="B684" s="33">
        <v>0.05</v>
      </c>
      <c r="C684" s="34">
        <v>271.0</v>
      </c>
      <c r="D684" s="31">
        <v>0.095</v>
      </c>
      <c r="E684" s="28" t="s">
        <v>275</v>
      </c>
      <c r="F684" s="31" t="s">
        <v>85</v>
      </c>
      <c r="G684" s="32" t="s">
        <v>259</v>
      </c>
      <c r="H684" s="27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ht="15.75" hidden="1" customHeight="1">
      <c r="A685" s="33">
        <v>4.12592593E8</v>
      </c>
      <c r="B685" s="33">
        <v>0.051</v>
      </c>
      <c r="C685" s="34">
        <v>298.0</v>
      </c>
      <c r="D685" s="31">
        <v>0.092</v>
      </c>
      <c r="E685" s="28" t="s">
        <v>275</v>
      </c>
      <c r="F685" s="31" t="s">
        <v>86</v>
      </c>
      <c r="G685" s="32" t="s">
        <v>259</v>
      </c>
      <c r="H685" s="27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ht="15.75" hidden="1" customHeight="1">
      <c r="A686" s="33">
        <v>4.52222222E8</v>
      </c>
      <c r="B686" s="33">
        <v>0.049</v>
      </c>
      <c r="C686" s="34">
        <v>316.0</v>
      </c>
      <c r="D686" s="31">
        <v>0.091</v>
      </c>
      <c r="E686" s="28" t="s">
        <v>275</v>
      </c>
      <c r="F686" s="31" t="s">
        <v>87</v>
      </c>
      <c r="G686" s="32" t="s">
        <v>259</v>
      </c>
      <c r="H686" s="27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ht="15.75" hidden="1" customHeight="1">
      <c r="A687" s="33">
        <v>4.82592593E8</v>
      </c>
      <c r="B687" s="33">
        <v>0.05</v>
      </c>
      <c r="C687" s="34">
        <v>342.0</v>
      </c>
      <c r="D687" s="31">
        <v>0.1</v>
      </c>
      <c r="E687" s="28" t="s">
        <v>275</v>
      </c>
      <c r="F687" s="31" t="s">
        <v>88</v>
      </c>
      <c r="G687" s="32" t="s">
        <v>259</v>
      </c>
      <c r="H687" s="27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ht="15.75" hidden="1" customHeight="1">
      <c r="A688" s="33">
        <v>4.75185185E8</v>
      </c>
      <c r="B688" s="33">
        <v>0.06</v>
      </c>
      <c r="C688" s="34">
        <v>400.0</v>
      </c>
      <c r="D688" s="31">
        <v>0.095</v>
      </c>
      <c r="E688" s="28" t="s">
        <v>275</v>
      </c>
      <c r="F688" s="31" t="s">
        <v>89</v>
      </c>
      <c r="G688" s="32" t="s">
        <v>259</v>
      </c>
      <c r="H688" s="27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ht="15.75" hidden="1" customHeight="1">
      <c r="A689" s="33">
        <v>4.91481481E8</v>
      </c>
      <c r="B689" s="33">
        <v>0.06</v>
      </c>
      <c r="C689" s="34">
        <v>402.0</v>
      </c>
      <c r="D689" s="31">
        <v>0.088</v>
      </c>
      <c r="E689" s="28" t="s">
        <v>275</v>
      </c>
      <c r="F689" s="31" t="s">
        <v>90</v>
      </c>
      <c r="G689" s="32" t="s">
        <v>259</v>
      </c>
      <c r="H689" s="27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ht="15.75" hidden="1" customHeight="1">
      <c r="A690" s="33">
        <v>4.95555556E8</v>
      </c>
      <c r="B690" s="33">
        <v>0.059</v>
      </c>
      <c r="C690" s="34">
        <v>392.0</v>
      </c>
      <c r="D690" s="31">
        <v>0.09</v>
      </c>
      <c r="E690" s="28" t="s">
        <v>275</v>
      </c>
      <c r="F690" s="31" t="s">
        <v>91</v>
      </c>
      <c r="G690" s="32" t="s">
        <v>259</v>
      </c>
      <c r="H690" s="27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ht="15.75" hidden="1" customHeight="1">
      <c r="A691" s="33">
        <v>2.3996656676E10</v>
      </c>
      <c r="B691" s="33">
        <v>0.063</v>
      </c>
      <c r="C691" s="34">
        <v>173.0</v>
      </c>
      <c r="D691" s="31">
        <v>0.268</v>
      </c>
      <c r="E691" s="28" t="s">
        <v>276</v>
      </c>
      <c r="F691" s="31" t="s">
        <v>76</v>
      </c>
      <c r="G691" s="32" t="s">
        <v>259</v>
      </c>
      <c r="H691" s="27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ht="15.75" hidden="1" customHeight="1">
      <c r="A692" s="33">
        <v>2.4894907435E10</v>
      </c>
      <c r="B692" s="33">
        <v>0.062</v>
      </c>
      <c r="C692" s="34">
        <v>173.0</v>
      </c>
      <c r="D692" s="31">
        <v>0.243</v>
      </c>
      <c r="E692" s="28" t="s">
        <v>276</v>
      </c>
      <c r="F692" s="31" t="s">
        <v>77</v>
      </c>
      <c r="G692" s="32" t="s">
        <v>259</v>
      </c>
      <c r="H692" s="27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ht="15.75" hidden="1" customHeight="1">
      <c r="A693" s="33">
        <v>2.6570402719E10</v>
      </c>
      <c r="B693" s="33">
        <v>0.063</v>
      </c>
      <c r="C693" s="34">
        <v>176.0</v>
      </c>
      <c r="D693" s="31">
        <v>0.261</v>
      </c>
      <c r="E693" s="28" t="s">
        <v>276</v>
      </c>
      <c r="F693" s="31" t="s">
        <v>79</v>
      </c>
      <c r="G693" s="32" t="s">
        <v>259</v>
      </c>
      <c r="H693" s="27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ht="15.75" hidden="1" customHeight="1">
      <c r="A694" s="33">
        <v>2.1268012747E10</v>
      </c>
      <c r="B694" s="33">
        <v>0.065</v>
      </c>
      <c r="C694" s="34">
        <v>143.0</v>
      </c>
      <c r="D694" s="31">
        <v>0.314</v>
      </c>
      <c r="E694" s="28" t="s">
        <v>276</v>
      </c>
      <c r="F694" s="31" t="s">
        <v>81</v>
      </c>
      <c r="G694" s="32" t="s">
        <v>259</v>
      </c>
      <c r="H694" s="27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ht="15.75" hidden="1" customHeight="1">
      <c r="A695" s="33">
        <v>2.2163928097E10</v>
      </c>
      <c r="B695" s="33">
        <v>0.051</v>
      </c>
      <c r="C695" s="34">
        <v>120.0</v>
      </c>
      <c r="D695" s="31">
        <v>0.326</v>
      </c>
      <c r="E695" s="28" t="s">
        <v>276</v>
      </c>
      <c r="F695" s="31" t="s">
        <v>83</v>
      </c>
      <c r="G695" s="32" t="s">
        <v>259</v>
      </c>
      <c r="H695" s="27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ht="15.75" hidden="1" customHeight="1">
      <c r="A696" s="33">
        <v>3.3969724872E10</v>
      </c>
      <c r="B696" s="33">
        <v>0.053</v>
      </c>
      <c r="C696" s="34">
        <v>188.0</v>
      </c>
      <c r="D696" s="31">
        <v>0.241</v>
      </c>
      <c r="E696" s="28" t="s">
        <v>276</v>
      </c>
      <c r="F696" s="31" t="s">
        <v>84</v>
      </c>
      <c r="G696" s="32" t="s">
        <v>259</v>
      </c>
      <c r="H696" s="27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ht="15.75" hidden="1" customHeight="1">
      <c r="A697" s="33">
        <v>3.5965041793E10</v>
      </c>
      <c r="B697" s="33">
        <v>0.052</v>
      </c>
      <c r="C697" s="34">
        <v>197.0</v>
      </c>
      <c r="D697" s="31">
        <v>0.195</v>
      </c>
      <c r="E697" s="28" t="s">
        <v>276</v>
      </c>
      <c r="F697" s="31" t="s">
        <v>85</v>
      </c>
      <c r="G697" s="32" t="s">
        <v>259</v>
      </c>
      <c r="H697" s="27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ht="15.75" hidden="1" customHeight="1">
      <c r="A698" s="33">
        <v>4.1320673508E10</v>
      </c>
      <c r="B698" s="33">
        <v>0.05</v>
      </c>
      <c r="C698" s="34">
        <v>212.0</v>
      </c>
      <c r="D698" s="31">
        <v>0.158</v>
      </c>
      <c r="E698" s="28" t="s">
        <v>276</v>
      </c>
      <c r="F698" s="31" t="s">
        <v>86</v>
      </c>
      <c r="G698" s="32" t="s">
        <v>259</v>
      </c>
      <c r="H698" s="27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ht="15.75" hidden="1" customHeight="1">
      <c r="A699" s="33">
        <v>4.5796187338E10</v>
      </c>
      <c r="B699" s="33">
        <v>0.053</v>
      </c>
      <c r="C699" s="34">
        <v>244.0</v>
      </c>
      <c r="D699" s="31">
        <v>0.199</v>
      </c>
      <c r="E699" s="28" t="s">
        <v>276</v>
      </c>
      <c r="F699" s="31" t="s">
        <v>87</v>
      </c>
      <c r="G699" s="32" t="s">
        <v>259</v>
      </c>
      <c r="H699" s="27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ht="15.75" hidden="1" customHeight="1">
      <c r="A700" s="33">
        <v>4.6484962937E10</v>
      </c>
      <c r="B700" s="33">
        <v>0.054</v>
      </c>
      <c r="C700" s="34">
        <v>256.0</v>
      </c>
      <c r="D700" s="31">
        <v>0.181</v>
      </c>
      <c r="E700" s="28" t="s">
        <v>276</v>
      </c>
      <c r="F700" s="31" t="s">
        <v>88</v>
      </c>
      <c r="G700" s="32" t="s">
        <v>259</v>
      </c>
      <c r="H700" s="27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ht="15.75" hidden="1" customHeight="1">
      <c r="A701" s="33">
        <v>5.0980167048E10</v>
      </c>
      <c r="B701" s="33">
        <v>0.055</v>
      </c>
      <c r="C701" s="34">
        <v>278.0</v>
      </c>
      <c r="D701" s="31">
        <v>0.121</v>
      </c>
      <c r="E701" s="28" t="s">
        <v>276</v>
      </c>
      <c r="F701" s="31" t="s">
        <v>89</v>
      </c>
      <c r="G701" s="32" t="s">
        <v>259</v>
      </c>
      <c r="H701" s="27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ht="15.75" hidden="1" customHeight="1">
      <c r="A702" s="33">
        <v>5.5433248935E10</v>
      </c>
      <c r="B702" s="33">
        <v>0.054</v>
      </c>
      <c r="C702" s="34">
        <v>293.0</v>
      </c>
      <c r="D702" s="31">
        <v>0.156</v>
      </c>
      <c r="E702" s="28" t="s">
        <v>276</v>
      </c>
      <c r="F702" s="31" t="s">
        <v>90</v>
      </c>
      <c r="G702" s="32" t="s">
        <v>259</v>
      </c>
      <c r="H702" s="27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ht="15.75" hidden="1" customHeight="1">
      <c r="A703" s="33">
        <v>5.8920504571E10</v>
      </c>
      <c r="B703" s="33">
        <v>0.054</v>
      </c>
      <c r="C703" s="34">
        <v>310.0</v>
      </c>
      <c r="D703" s="31">
        <v>0.155</v>
      </c>
      <c r="E703" s="28" t="s">
        <v>276</v>
      </c>
      <c r="F703" s="31" t="s">
        <v>91</v>
      </c>
      <c r="G703" s="32" t="s">
        <v>259</v>
      </c>
      <c r="H703" s="27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ht="15.75" hidden="1" customHeight="1">
      <c r="A704" s="33">
        <v>1.8327386416E10</v>
      </c>
      <c r="B704" s="33">
        <v>0.036</v>
      </c>
      <c r="C704" s="34">
        <v>53.0</v>
      </c>
      <c r="D704" s="31">
        <v>0.171</v>
      </c>
      <c r="E704" s="28" t="s">
        <v>277</v>
      </c>
      <c r="F704" s="31" t="s">
        <v>76</v>
      </c>
      <c r="G704" s="32" t="s">
        <v>259</v>
      </c>
      <c r="H704" s="27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ht="15.75" hidden="1" customHeight="1">
      <c r="A705" s="33">
        <v>2.4468324E10</v>
      </c>
      <c r="B705" s="33">
        <v>0.04</v>
      </c>
      <c r="C705" s="34">
        <v>77.0</v>
      </c>
      <c r="D705" s="31">
        <v>0.162</v>
      </c>
      <c r="E705" s="28" t="s">
        <v>277</v>
      </c>
      <c r="F705" s="31" t="s">
        <v>77</v>
      </c>
      <c r="G705" s="32" t="s">
        <v>259</v>
      </c>
      <c r="H705" s="27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ht="15.75" hidden="1" customHeight="1">
      <c r="A706" s="33">
        <v>2.8548945E10</v>
      </c>
      <c r="B706" s="33">
        <v>0.048</v>
      </c>
      <c r="C706" s="34">
        <v>105.0</v>
      </c>
      <c r="D706" s="31">
        <v>0.158</v>
      </c>
      <c r="E706" s="28" t="s">
        <v>277</v>
      </c>
      <c r="F706" s="31" t="s">
        <v>79</v>
      </c>
      <c r="G706" s="32" t="s">
        <v>259</v>
      </c>
      <c r="H706" s="27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ht="15.75" hidden="1" customHeight="1">
      <c r="A707" s="33">
        <v>3.2432859E10</v>
      </c>
      <c r="B707" s="33">
        <v>0.067</v>
      </c>
      <c r="C707" s="34">
        <v>164.0</v>
      </c>
      <c r="D707" s="31">
        <v>0.136</v>
      </c>
      <c r="E707" s="28" t="s">
        <v>277</v>
      </c>
      <c r="F707" s="31" t="s">
        <v>81</v>
      </c>
      <c r="G707" s="32" t="s">
        <v>259</v>
      </c>
      <c r="H707" s="27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ht="15.75" hidden="1" customHeight="1">
      <c r="A708" s="33">
        <v>3.6591661E10</v>
      </c>
      <c r="B708" s="33">
        <v>0.066</v>
      </c>
      <c r="C708" s="34">
        <v>178.0</v>
      </c>
      <c r="D708" s="31">
        <v>0.1</v>
      </c>
      <c r="E708" s="28" t="s">
        <v>277</v>
      </c>
      <c r="F708" s="31" t="s">
        <v>83</v>
      </c>
      <c r="G708" s="32" t="s">
        <v>259</v>
      </c>
      <c r="H708" s="27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ht="15.75" hidden="1" customHeight="1">
      <c r="A709" s="33">
        <v>4.1507085E10</v>
      </c>
      <c r="B709" s="33">
        <v>0.063</v>
      </c>
      <c r="C709" s="34">
        <v>190.0</v>
      </c>
      <c r="D709" s="31">
        <v>0.096</v>
      </c>
      <c r="E709" s="28" t="s">
        <v>277</v>
      </c>
      <c r="F709" s="31" t="s">
        <v>84</v>
      </c>
      <c r="G709" s="32" t="s">
        <v>259</v>
      </c>
      <c r="H709" s="27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ht="15.75" hidden="1" customHeight="1">
      <c r="A710" s="33">
        <v>4.6802044E10</v>
      </c>
      <c r="B710" s="33">
        <v>0.065</v>
      </c>
      <c r="C710" s="34">
        <v>216.0</v>
      </c>
      <c r="D710" s="31">
        <v>0.098</v>
      </c>
      <c r="E710" s="28" t="s">
        <v>277</v>
      </c>
      <c r="F710" s="31" t="s">
        <v>85</v>
      </c>
      <c r="G710" s="32" t="s">
        <v>259</v>
      </c>
      <c r="H710" s="27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ht="15.75" hidden="1" customHeight="1">
      <c r="A711" s="33">
        <v>5.1007777E10</v>
      </c>
      <c r="B711" s="33">
        <v>0.067</v>
      </c>
      <c r="C711" s="34">
        <v>241.0</v>
      </c>
      <c r="D711" s="30"/>
      <c r="E711" s="28" t="s">
        <v>277</v>
      </c>
      <c r="F711" s="31" t="s">
        <v>86</v>
      </c>
      <c r="G711" s="32" t="s">
        <v>259</v>
      </c>
      <c r="H711" s="27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ht="15.75" hidden="1" customHeight="1">
      <c r="A712" s="33">
        <v>6.1762635E10</v>
      </c>
      <c r="B712" s="33">
        <v>0.063</v>
      </c>
      <c r="C712" s="34">
        <v>268.0</v>
      </c>
      <c r="D712" s="30"/>
      <c r="E712" s="28" t="s">
        <v>277</v>
      </c>
      <c r="F712" s="31" t="s">
        <v>87</v>
      </c>
      <c r="G712" s="32" t="s">
        <v>259</v>
      </c>
      <c r="H712" s="27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ht="15.75" hidden="1" customHeight="1">
      <c r="A713" s="33">
        <v>6.2519686E10</v>
      </c>
      <c r="B713" s="33">
        <v>0.071</v>
      </c>
      <c r="C713" s="34">
        <v>302.0</v>
      </c>
      <c r="D713" s="30"/>
      <c r="E713" s="28" t="s">
        <v>277</v>
      </c>
      <c r="F713" s="31" t="s">
        <v>88</v>
      </c>
      <c r="G713" s="32" t="s">
        <v>259</v>
      </c>
      <c r="H713" s="27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ht="15.75" hidden="1" customHeight="1">
      <c r="A714" s="33">
        <v>6.7513698E10</v>
      </c>
      <c r="B714" s="33">
        <v>0.072</v>
      </c>
      <c r="C714" s="34">
        <v>335.0</v>
      </c>
      <c r="D714" s="30"/>
      <c r="E714" s="28" t="s">
        <v>277</v>
      </c>
      <c r="F714" s="31" t="s">
        <v>89</v>
      </c>
      <c r="G714" s="32" t="s">
        <v>259</v>
      </c>
      <c r="H714" s="27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ht="15.75" hidden="1" customHeight="1">
      <c r="A715" s="33">
        <v>7.6769729E10</v>
      </c>
      <c r="B715" s="33">
        <v>0.069</v>
      </c>
      <c r="C715" s="34">
        <v>362.0</v>
      </c>
      <c r="D715" s="30"/>
      <c r="E715" s="28" t="s">
        <v>277</v>
      </c>
      <c r="F715" s="31" t="s">
        <v>90</v>
      </c>
      <c r="G715" s="32" t="s">
        <v>259</v>
      </c>
      <c r="H715" s="27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ht="15.75" hidden="1" customHeight="1">
      <c r="A716" s="33">
        <v>8.4039856E10</v>
      </c>
      <c r="B716" s="33">
        <v>0.064</v>
      </c>
      <c r="C716" s="34">
        <v>361.0</v>
      </c>
      <c r="D716" s="30"/>
      <c r="E716" s="28" t="s">
        <v>277</v>
      </c>
      <c r="F716" s="31" t="s">
        <v>91</v>
      </c>
      <c r="G716" s="32" t="s">
        <v>259</v>
      </c>
      <c r="H716" s="27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ht="15.75" hidden="1" customHeight="1">
      <c r="A717" s="33">
        <v>9.9838540997E10</v>
      </c>
      <c r="B717" s="33">
        <v>0.054</v>
      </c>
      <c r="C717" s="34">
        <v>79.0</v>
      </c>
      <c r="D717" s="31">
        <v>0.132</v>
      </c>
      <c r="E717" s="28" t="s">
        <v>105</v>
      </c>
      <c r="F717" s="31" t="s">
        <v>76</v>
      </c>
      <c r="G717" s="32" t="s">
        <v>75</v>
      </c>
      <c r="H717" s="27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ht="15.75" hidden="1" customHeight="1">
      <c r="A718" s="33">
        <v>9.7632008051E10</v>
      </c>
      <c r="B718" s="33">
        <v>0.058</v>
      </c>
      <c r="C718" s="34">
        <v>76.0</v>
      </c>
      <c r="D718" s="31">
        <v>0.133</v>
      </c>
      <c r="E718" s="28" t="s">
        <v>105</v>
      </c>
      <c r="F718" s="31" t="s">
        <v>77</v>
      </c>
      <c r="G718" s="32" t="s">
        <v>75</v>
      </c>
      <c r="H718" s="27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ht="15.75" hidden="1" customHeight="1">
      <c r="A719" s="33">
        <v>8.7850680573E10</v>
      </c>
      <c r="B719" s="33">
        <v>0.061</v>
      </c>
      <c r="C719" s="34">
        <v>74.0</v>
      </c>
      <c r="D719" s="31">
        <v>0.138</v>
      </c>
      <c r="E719" s="28" t="s">
        <v>105</v>
      </c>
      <c r="F719" s="31" t="s">
        <v>79</v>
      </c>
      <c r="G719" s="32" t="s">
        <v>75</v>
      </c>
      <c r="H719" s="27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ht="15.75" hidden="1" customHeight="1">
      <c r="A720" s="33">
        <v>8.2923680622E10</v>
      </c>
      <c r="B720" s="33">
        <v>0.056</v>
      </c>
      <c r="C720" s="34">
        <v>56.0</v>
      </c>
      <c r="D720" s="31">
        <v>0.135</v>
      </c>
      <c r="E720" s="28" t="s">
        <v>105</v>
      </c>
      <c r="F720" s="31" t="s">
        <v>81</v>
      </c>
      <c r="G720" s="32" t="s">
        <v>75</v>
      </c>
      <c r="H720" s="27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ht="15.75" hidden="1" customHeight="1">
      <c r="A721" s="33">
        <v>7.8845185709E10</v>
      </c>
      <c r="B721" s="33">
        <v>0.053</v>
      </c>
      <c r="C721" s="34">
        <v>57.0</v>
      </c>
      <c r="D721" s="31">
        <v>0.134</v>
      </c>
      <c r="E721" s="28" t="s">
        <v>105</v>
      </c>
      <c r="F721" s="31" t="s">
        <v>83</v>
      </c>
      <c r="G721" s="32" t="s">
        <v>75</v>
      </c>
      <c r="H721" s="27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ht="15.75" hidden="1" customHeight="1">
      <c r="A722" s="33">
        <v>8.9685724889E10</v>
      </c>
      <c r="B722" s="33">
        <v>0.051</v>
      </c>
      <c r="C722" s="34">
        <v>64.0</v>
      </c>
      <c r="D722" s="31">
        <v>0.131</v>
      </c>
      <c r="E722" s="28" t="s">
        <v>105</v>
      </c>
      <c r="F722" s="31" t="s">
        <v>84</v>
      </c>
      <c r="G722" s="32" t="s">
        <v>75</v>
      </c>
      <c r="H722" s="27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ht="15.75" hidden="1" customHeight="1">
      <c r="A723" s="33">
        <v>1.07E11</v>
      </c>
      <c r="B723" s="33">
        <v>0.052</v>
      </c>
      <c r="C723" s="34">
        <v>75.0</v>
      </c>
      <c r="D723" s="31">
        <v>0.126</v>
      </c>
      <c r="E723" s="28" t="s">
        <v>105</v>
      </c>
      <c r="F723" s="31" t="s">
        <v>85</v>
      </c>
      <c r="G723" s="32" t="s">
        <v>75</v>
      </c>
      <c r="H723" s="27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ht="15.75" hidden="1" customHeight="1">
      <c r="A724" s="33">
        <v>1.3E11</v>
      </c>
      <c r="B724" s="33">
        <v>0.049</v>
      </c>
      <c r="C724" s="34">
        <v>85.0</v>
      </c>
      <c r="D724" s="31">
        <v>0.125</v>
      </c>
      <c r="E724" s="28" t="s">
        <v>105</v>
      </c>
      <c r="F724" s="31" t="s">
        <v>86</v>
      </c>
      <c r="G724" s="32" t="s">
        <v>75</v>
      </c>
      <c r="H724" s="27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ht="15.75" hidden="1" customHeight="1">
      <c r="A725" s="33">
        <v>1.63E11</v>
      </c>
      <c r="B725" s="33">
        <v>0.048</v>
      </c>
      <c r="C725" s="34">
        <v>101.0</v>
      </c>
      <c r="D725" s="31">
        <v>0.123</v>
      </c>
      <c r="E725" s="28" t="s">
        <v>105</v>
      </c>
      <c r="F725" s="31" t="s">
        <v>87</v>
      </c>
      <c r="G725" s="32" t="s">
        <v>75</v>
      </c>
      <c r="H725" s="27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ht="15.75" hidden="1" customHeight="1">
      <c r="A726" s="33">
        <v>1.89E11</v>
      </c>
      <c r="B726" s="33">
        <v>0.05</v>
      </c>
      <c r="C726" s="34">
        <v>118.0</v>
      </c>
      <c r="D726" s="31">
        <v>0.12</v>
      </c>
      <c r="E726" s="28" t="s">
        <v>105</v>
      </c>
      <c r="F726" s="31" t="s">
        <v>88</v>
      </c>
      <c r="G726" s="32" t="s">
        <v>75</v>
      </c>
      <c r="H726" s="27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ht="15.75" hidden="1" customHeight="1">
      <c r="A727" s="33">
        <v>2.19E11</v>
      </c>
      <c r="B727" s="33">
        <v>0.048</v>
      </c>
      <c r="C727" s="34">
        <v>126.0</v>
      </c>
      <c r="D727" s="31">
        <v>0.11</v>
      </c>
      <c r="E727" s="28" t="s">
        <v>105</v>
      </c>
      <c r="F727" s="31" t="s">
        <v>89</v>
      </c>
      <c r="G727" s="32" t="s">
        <v>75</v>
      </c>
      <c r="H727" s="27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ht="15.75" hidden="1" customHeight="1">
      <c r="A728" s="33">
        <v>2.36E11</v>
      </c>
      <c r="B728" s="33">
        <v>0.049</v>
      </c>
      <c r="C728" s="34">
        <v>137.0</v>
      </c>
      <c r="D728" s="31">
        <v>0.11</v>
      </c>
      <c r="E728" s="28" t="s">
        <v>105</v>
      </c>
      <c r="F728" s="31" t="s">
        <v>90</v>
      </c>
      <c r="G728" s="32" t="s">
        <v>75</v>
      </c>
      <c r="H728" s="27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ht="15.75" hidden="1" customHeight="1">
      <c r="A729" s="33">
        <v>2.63E11</v>
      </c>
      <c r="B729" s="33">
        <v>0.05</v>
      </c>
      <c r="C729" s="34">
        <v>152.0</v>
      </c>
      <c r="D729" s="31">
        <v>0.12</v>
      </c>
      <c r="E729" s="28" t="s">
        <v>105</v>
      </c>
      <c r="F729" s="31" t="s">
        <v>91</v>
      </c>
      <c r="G729" s="32" t="s">
        <v>75</v>
      </c>
      <c r="H729" s="27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ht="15.75" hidden="1" customHeight="1">
      <c r="A730" s="33">
        <v>1.31341E10</v>
      </c>
      <c r="B730" s="33">
        <v>0.081</v>
      </c>
      <c r="C730" s="34">
        <v>179.0</v>
      </c>
      <c r="D730" s="31">
        <v>0.14</v>
      </c>
      <c r="E730" s="28" t="s">
        <v>278</v>
      </c>
      <c r="F730" s="31" t="s">
        <v>76</v>
      </c>
      <c r="G730" s="32" t="s">
        <v>259</v>
      </c>
      <c r="H730" s="27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ht="15.75" hidden="1" customHeight="1">
      <c r="A731" s="33">
        <v>1.38127E10</v>
      </c>
      <c r="B731" s="33">
        <v>0.08</v>
      </c>
      <c r="C731" s="34">
        <v>184.0</v>
      </c>
      <c r="D731" s="30"/>
      <c r="E731" s="28" t="s">
        <v>278</v>
      </c>
      <c r="F731" s="31" t="s">
        <v>77</v>
      </c>
      <c r="G731" s="32" t="s">
        <v>259</v>
      </c>
      <c r="H731" s="27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ht="15.75" hidden="1" customHeight="1">
      <c r="A732" s="33">
        <v>1.43067E10</v>
      </c>
      <c r="B732" s="33">
        <v>0.077</v>
      </c>
      <c r="C732" s="34">
        <v>184.0</v>
      </c>
      <c r="D732" s="30"/>
      <c r="E732" s="28" t="s">
        <v>278</v>
      </c>
      <c r="F732" s="31" t="s">
        <v>79</v>
      </c>
      <c r="G732" s="32" t="s">
        <v>259</v>
      </c>
      <c r="H732" s="27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ht="15.75" hidden="1" customHeight="1">
      <c r="A733" s="33">
        <v>1.50467E10</v>
      </c>
      <c r="B733" s="33">
        <v>0.073</v>
      </c>
      <c r="C733" s="34">
        <v>182.0</v>
      </c>
      <c r="D733" s="30"/>
      <c r="E733" s="28" t="s">
        <v>278</v>
      </c>
      <c r="F733" s="31" t="s">
        <v>81</v>
      </c>
      <c r="G733" s="32" t="s">
        <v>259</v>
      </c>
      <c r="H733" s="27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ht="15.75" hidden="1" customHeight="1">
      <c r="A734" s="33">
        <v>1.57983E10</v>
      </c>
      <c r="B734" s="33">
        <v>0.073</v>
      </c>
      <c r="C734" s="34">
        <v>191.0</v>
      </c>
      <c r="D734" s="30"/>
      <c r="E734" s="28" t="s">
        <v>278</v>
      </c>
      <c r="F734" s="31" t="s">
        <v>83</v>
      </c>
      <c r="G734" s="32" t="s">
        <v>259</v>
      </c>
      <c r="H734" s="27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ht="15.75" hidden="1" customHeight="1">
      <c r="A735" s="33">
        <v>1.70938E10</v>
      </c>
      <c r="B735" s="33">
        <v>0.072</v>
      </c>
      <c r="C735" s="34">
        <v>202.0</v>
      </c>
      <c r="D735" s="30"/>
      <c r="E735" s="28" t="s">
        <v>278</v>
      </c>
      <c r="F735" s="31" t="s">
        <v>84</v>
      </c>
      <c r="G735" s="32" t="s">
        <v>259</v>
      </c>
      <c r="H735" s="27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ht="15.75" hidden="1" customHeight="1">
      <c r="A736" s="33">
        <v>1.85507E10</v>
      </c>
      <c r="B736" s="33">
        <v>0.067</v>
      </c>
      <c r="C736" s="34">
        <v>203.0</v>
      </c>
      <c r="D736" s="30"/>
      <c r="E736" s="28" t="s">
        <v>278</v>
      </c>
      <c r="F736" s="31" t="s">
        <v>85</v>
      </c>
      <c r="G736" s="32" t="s">
        <v>259</v>
      </c>
      <c r="H736" s="27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ht="15.75" hidden="1" customHeight="1">
      <c r="A737" s="33">
        <v>2.01049E10</v>
      </c>
      <c r="B737" s="33">
        <v>0.063</v>
      </c>
      <c r="C737" s="34">
        <v>207.0</v>
      </c>
      <c r="D737" s="30"/>
      <c r="E737" s="28" t="s">
        <v>278</v>
      </c>
      <c r="F737" s="31" t="s">
        <v>86</v>
      </c>
      <c r="G737" s="32" t="s">
        <v>259</v>
      </c>
      <c r="H737" s="27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ht="15.75" hidden="1" customHeight="1">
      <c r="A738" s="33">
        <v>2.1431E10</v>
      </c>
      <c r="B738" s="33">
        <v>0.062</v>
      </c>
      <c r="C738" s="34">
        <v>216.0</v>
      </c>
      <c r="D738" s="30"/>
      <c r="E738" s="28" t="s">
        <v>278</v>
      </c>
      <c r="F738" s="31" t="s">
        <v>87</v>
      </c>
      <c r="G738" s="32" t="s">
        <v>259</v>
      </c>
      <c r="H738" s="27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ht="15.75" hidden="1" customHeight="1">
      <c r="A739" s="33">
        <v>2.0661E10</v>
      </c>
      <c r="B739" s="33">
        <v>0.068</v>
      </c>
      <c r="C739" s="34">
        <v>228.0</v>
      </c>
      <c r="D739" s="30"/>
      <c r="E739" s="28" t="s">
        <v>278</v>
      </c>
      <c r="F739" s="31" t="s">
        <v>88</v>
      </c>
      <c r="G739" s="32" t="s">
        <v>259</v>
      </c>
      <c r="H739" s="27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ht="15.75" hidden="1" customHeight="1">
      <c r="A740" s="33">
        <v>2.14183E10</v>
      </c>
      <c r="B740" s="33">
        <v>0.069</v>
      </c>
      <c r="C740" s="34">
        <v>238.0</v>
      </c>
      <c r="D740" s="30"/>
      <c r="E740" s="28" t="s">
        <v>278</v>
      </c>
      <c r="F740" s="31" t="s">
        <v>89</v>
      </c>
      <c r="G740" s="32" t="s">
        <v>259</v>
      </c>
      <c r="H740" s="27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ht="15.75" hidden="1" customHeight="1">
      <c r="A741" s="33">
        <v>2.3139E10</v>
      </c>
      <c r="B741" s="33">
        <v>0.068</v>
      </c>
      <c r="C741" s="34">
        <v>252.0</v>
      </c>
      <c r="D741" s="30"/>
      <c r="E741" s="28" t="s">
        <v>278</v>
      </c>
      <c r="F741" s="31" t="s">
        <v>90</v>
      </c>
      <c r="G741" s="32" t="s">
        <v>259</v>
      </c>
      <c r="H741" s="27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ht="15.75" hidden="1" customHeight="1">
      <c r="A742" s="33">
        <v>2.38136E10</v>
      </c>
      <c r="B742" s="33">
        <v>0.067</v>
      </c>
      <c r="C742" s="34">
        <v>254.0</v>
      </c>
      <c r="D742" s="30"/>
      <c r="E742" s="28" t="s">
        <v>278</v>
      </c>
      <c r="F742" s="31" t="s">
        <v>91</v>
      </c>
      <c r="G742" s="32" t="s">
        <v>259</v>
      </c>
      <c r="H742" s="27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ht="15.75" hidden="1" customHeight="1">
      <c r="A743" s="33">
        <v>1.045998534E9</v>
      </c>
      <c r="B743" s="33">
        <v>0.024</v>
      </c>
      <c r="C743" s="34">
        <v>57.0</v>
      </c>
      <c r="D743" s="31">
        <v>0.22</v>
      </c>
      <c r="E743" s="28" t="s">
        <v>106</v>
      </c>
      <c r="F743" s="31" t="s">
        <v>76</v>
      </c>
      <c r="G743" s="32" t="s">
        <v>75</v>
      </c>
      <c r="H743" s="27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ht="15.75" hidden="1" customHeight="1">
      <c r="A744" s="33">
        <v>1.461139008E9</v>
      </c>
      <c r="B744" s="33">
        <v>0.015</v>
      </c>
      <c r="C744" s="34">
        <v>50.0</v>
      </c>
      <c r="D744" s="31">
        <v>0.207</v>
      </c>
      <c r="E744" s="28" t="s">
        <v>106</v>
      </c>
      <c r="F744" s="31" t="s">
        <v>77</v>
      </c>
      <c r="G744" s="32" t="s">
        <v>75</v>
      </c>
      <c r="H744" s="27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ht="15.75" hidden="1" customHeight="1">
      <c r="A745" s="33">
        <v>1.806742733E9</v>
      </c>
      <c r="B745" s="33">
        <v>0.018</v>
      </c>
      <c r="C745" s="34">
        <v>71.0</v>
      </c>
      <c r="D745" s="31">
        <v>0.18</v>
      </c>
      <c r="E745" s="28" t="s">
        <v>106</v>
      </c>
      <c r="F745" s="31" t="s">
        <v>79</v>
      </c>
      <c r="G745" s="32" t="s">
        <v>75</v>
      </c>
      <c r="H745" s="27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ht="15.75" hidden="1" customHeight="1">
      <c r="A746" s="33">
        <v>2.484745876E9</v>
      </c>
      <c r="B746" s="33">
        <v>0.02</v>
      </c>
      <c r="C746" s="34">
        <v>101.0</v>
      </c>
      <c r="D746" s="31">
        <v>0.18</v>
      </c>
      <c r="E746" s="28" t="s">
        <v>106</v>
      </c>
      <c r="F746" s="31" t="s">
        <v>81</v>
      </c>
      <c r="G746" s="32" t="s">
        <v>75</v>
      </c>
      <c r="H746" s="27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ht="15.75" hidden="1" customHeight="1">
      <c r="A747" s="33">
        <v>4.410764261E9</v>
      </c>
      <c r="B747" s="33">
        <v>0.021</v>
      </c>
      <c r="C747" s="34">
        <v>191.0</v>
      </c>
      <c r="D747" s="31">
        <v>0.18</v>
      </c>
      <c r="E747" s="28" t="s">
        <v>106</v>
      </c>
      <c r="F747" s="31" t="s">
        <v>83</v>
      </c>
      <c r="G747" s="32" t="s">
        <v>75</v>
      </c>
      <c r="H747" s="27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ht="15.75" hidden="1" customHeight="1">
      <c r="A748" s="33">
        <v>6.91584924E9</v>
      </c>
      <c r="B748" s="33">
        <v>0.016</v>
      </c>
      <c r="C748" s="34">
        <v>220.0</v>
      </c>
      <c r="D748" s="31">
        <v>0.177</v>
      </c>
      <c r="E748" s="28" t="s">
        <v>106</v>
      </c>
      <c r="F748" s="31" t="s">
        <v>84</v>
      </c>
      <c r="G748" s="32" t="s">
        <v>75</v>
      </c>
      <c r="H748" s="27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ht="15.75" hidden="1" customHeight="1">
      <c r="A749" s="33">
        <v>8.081982438E9</v>
      </c>
      <c r="B749" s="33">
        <v>0.023</v>
      </c>
      <c r="C749" s="34">
        <v>287.0</v>
      </c>
      <c r="D749" s="31">
        <v>0.153</v>
      </c>
      <c r="E749" s="28" t="s">
        <v>106</v>
      </c>
      <c r="F749" s="31" t="s">
        <v>85</v>
      </c>
      <c r="G749" s="32" t="s">
        <v>75</v>
      </c>
      <c r="H749" s="27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ht="15.75" hidden="1" customHeight="1">
      <c r="A750" s="33">
        <v>1.0197937673E10</v>
      </c>
      <c r="B750" s="33">
        <v>0.024</v>
      </c>
      <c r="C750" s="34">
        <v>380.0</v>
      </c>
      <c r="D750" s="31">
        <v>0.15</v>
      </c>
      <c r="E750" s="28" t="s">
        <v>106</v>
      </c>
      <c r="F750" s="31" t="s">
        <v>86</v>
      </c>
      <c r="G750" s="32" t="s">
        <v>75</v>
      </c>
      <c r="H750" s="27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ht="15.75" hidden="1" customHeight="1">
      <c r="A751" s="33">
        <v>1.5419096232E10</v>
      </c>
      <c r="B751" s="33">
        <v>0.034</v>
      </c>
      <c r="C751" s="34">
        <v>792.0</v>
      </c>
      <c r="D751" s="30"/>
      <c r="E751" s="28" t="s">
        <v>106</v>
      </c>
      <c r="F751" s="31" t="s">
        <v>87</v>
      </c>
      <c r="G751" s="32" t="s">
        <v>75</v>
      </c>
      <c r="H751" s="27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ht="15.75" hidden="1" customHeight="1">
      <c r="A752" s="33">
        <v>9.38041263E9</v>
      </c>
      <c r="B752" s="33">
        <v>0.056</v>
      </c>
      <c r="C752" s="34">
        <v>861.0</v>
      </c>
      <c r="D752" s="30"/>
      <c r="E752" s="28" t="s">
        <v>106</v>
      </c>
      <c r="F752" s="31" t="s">
        <v>88</v>
      </c>
      <c r="G752" s="32" t="s">
        <v>75</v>
      </c>
      <c r="H752" s="27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ht="15.75" hidden="1" customHeight="1">
      <c r="A753" s="33">
        <v>1.1586407487E10</v>
      </c>
      <c r="B753" s="33">
        <v>0.043</v>
      </c>
      <c r="C753" s="34">
        <v>757.0</v>
      </c>
      <c r="D753" s="30"/>
      <c r="E753" s="28" t="s">
        <v>106</v>
      </c>
      <c r="F753" s="31" t="s">
        <v>89</v>
      </c>
      <c r="G753" s="32" t="s">
        <v>75</v>
      </c>
      <c r="H753" s="27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ht="15.75" hidden="1" customHeight="1">
      <c r="A754" s="33">
        <v>1.5715842151E10</v>
      </c>
      <c r="B754" s="33">
        <v>0.045</v>
      </c>
      <c r="C754" s="34">
        <v>1051.0</v>
      </c>
      <c r="D754" s="30"/>
      <c r="E754" s="28" t="s">
        <v>106</v>
      </c>
      <c r="F754" s="31" t="s">
        <v>90</v>
      </c>
      <c r="G754" s="32" t="s">
        <v>75</v>
      </c>
      <c r="H754" s="27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ht="15.75" hidden="1" customHeight="1">
      <c r="A755" s="33">
        <v>1.6486743747E10</v>
      </c>
      <c r="B755" s="33">
        <v>0.047</v>
      </c>
      <c r="C755" s="34">
        <v>1138.0</v>
      </c>
      <c r="D755" s="30"/>
      <c r="E755" s="28" t="s">
        <v>106</v>
      </c>
      <c r="F755" s="31" t="s">
        <v>91</v>
      </c>
      <c r="G755" s="32" t="s">
        <v>75</v>
      </c>
      <c r="H755" s="27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ht="15.75" hidden="1" customHeight="1">
      <c r="A756" s="33">
        <v>7.06370812E8</v>
      </c>
      <c r="B756" s="33">
        <v>0.045</v>
      </c>
      <c r="C756" s="34">
        <v>7.0</v>
      </c>
      <c r="D756" s="30"/>
      <c r="E756" s="28" t="s">
        <v>107</v>
      </c>
      <c r="F756" s="31" t="s">
        <v>76</v>
      </c>
      <c r="G756" s="32" t="s">
        <v>75</v>
      </c>
      <c r="H756" s="27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ht="15.75" hidden="1" customHeight="1">
      <c r="A757" s="33">
        <v>7.52368494E8</v>
      </c>
      <c r="B757" s="33">
        <v>0.039</v>
      </c>
      <c r="C757" s="34">
        <v>7.0</v>
      </c>
      <c r="D757" s="30"/>
      <c r="E757" s="28" t="s">
        <v>107</v>
      </c>
      <c r="F757" s="31" t="s">
        <v>77</v>
      </c>
      <c r="G757" s="32" t="s">
        <v>75</v>
      </c>
      <c r="H757" s="27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ht="15.75" hidden="1" customHeight="1">
      <c r="A758" s="33">
        <v>7.29321364E8</v>
      </c>
      <c r="B758" s="33">
        <v>0.04</v>
      </c>
      <c r="C758" s="34">
        <v>6.0</v>
      </c>
      <c r="D758" s="30"/>
      <c r="E758" s="28" t="s">
        <v>107</v>
      </c>
      <c r="F758" s="31" t="s">
        <v>79</v>
      </c>
      <c r="G758" s="32" t="s">
        <v>75</v>
      </c>
      <c r="H758" s="27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ht="15.75" hidden="1" customHeight="1">
      <c r="A759" s="33">
        <v>8.70247702E8</v>
      </c>
      <c r="B759" s="33">
        <v>0.032</v>
      </c>
      <c r="C759" s="34">
        <v>6.0</v>
      </c>
      <c r="D759" s="30"/>
      <c r="E759" s="28" t="s">
        <v>107</v>
      </c>
      <c r="F759" s="31" t="s">
        <v>81</v>
      </c>
      <c r="G759" s="32" t="s">
        <v>75</v>
      </c>
      <c r="H759" s="27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ht="15.75" hidden="1" customHeight="1">
      <c r="A760" s="33">
        <v>1.109054002E9</v>
      </c>
      <c r="B760" s="33">
        <v>0.029</v>
      </c>
      <c r="C760" s="34">
        <v>7.0</v>
      </c>
      <c r="D760" s="30"/>
      <c r="E760" s="28" t="s">
        <v>107</v>
      </c>
      <c r="F760" s="31" t="s">
        <v>83</v>
      </c>
      <c r="G760" s="32" t="s">
        <v>75</v>
      </c>
      <c r="H760" s="27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ht="15.75" hidden="1" customHeight="1">
      <c r="A761" s="33">
        <v>1.0984259E9</v>
      </c>
      <c r="B761" s="33">
        <v>0.028</v>
      </c>
      <c r="C761" s="34">
        <v>6.0</v>
      </c>
      <c r="D761" s="30"/>
      <c r="E761" s="28" t="s">
        <v>107</v>
      </c>
      <c r="F761" s="31" t="s">
        <v>84</v>
      </c>
      <c r="G761" s="32" t="s">
        <v>75</v>
      </c>
      <c r="H761" s="27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ht="15.75" hidden="1" customHeight="1">
      <c r="A762" s="33">
        <v>1.21116188E9</v>
      </c>
      <c r="B762" s="33">
        <v>0.032</v>
      </c>
      <c r="C762" s="34">
        <v>8.0</v>
      </c>
      <c r="D762" s="30"/>
      <c r="E762" s="28" t="s">
        <v>107</v>
      </c>
      <c r="F762" s="31" t="s">
        <v>85</v>
      </c>
      <c r="G762" s="32" t="s">
        <v>75</v>
      </c>
      <c r="H762" s="27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ht="15.75" hidden="1" customHeight="1">
      <c r="A763" s="33">
        <v>1.317974493E9</v>
      </c>
      <c r="B763" s="33">
        <v>0.033</v>
      </c>
      <c r="C763" s="34">
        <v>8.0</v>
      </c>
      <c r="D763" s="30"/>
      <c r="E763" s="28" t="s">
        <v>107</v>
      </c>
      <c r="F763" s="31" t="s">
        <v>86</v>
      </c>
      <c r="G763" s="32" t="s">
        <v>75</v>
      </c>
      <c r="H763" s="27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ht="15.75" hidden="1" customHeight="1">
      <c r="A764" s="33">
        <v>1.3801888E9</v>
      </c>
      <c r="B764" s="33">
        <v>0.034</v>
      </c>
      <c r="C764" s="34">
        <v>9.0</v>
      </c>
      <c r="D764" s="30"/>
      <c r="E764" s="28" t="s">
        <v>107</v>
      </c>
      <c r="F764" s="31" t="s">
        <v>87</v>
      </c>
      <c r="G764" s="32" t="s">
        <v>75</v>
      </c>
      <c r="H764" s="27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ht="15.75" hidden="1" customHeight="1">
      <c r="A765" s="33">
        <v>1.85669555E9</v>
      </c>
      <c r="B765" s="33">
        <v>0.031</v>
      </c>
      <c r="C765" s="34">
        <v>10.0</v>
      </c>
      <c r="D765" s="30"/>
      <c r="E765" s="28" t="s">
        <v>107</v>
      </c>
      <c r="F765" s="31" t="s">
        <v>88</v>
      </c>
      <c r="G765" s="32" t="s">
        <v>75</v>
      </c>
      <c r="H765" s="27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ht="15.75" hidden="1" customHeight="1">
      <c r="A766" s="33">
        <v>2.117039511E9</v>
      </c>
      <c r="B766" s="33">
        <v>0.032</v>
      </c>
      <c r="C766" s="34">
        <v>12.0</v>
      </c>
      <c r="D766" s="30"/>
      <c r="E766" s="28" t="s">
        <v>107</v>
      </c>
      <c r="F766" s="31" t="s">
        <v>89</v>
      </c>
      <c r="G766" s="32" t="s">
        <v>75</v>
      </c>
      <c r="H766" s="27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ht="15.75" hidden="1" customHeight="1">
      <c r="A767" s="33">
        <v>2.607739837E9</v>
      </c>
      <c r="B767" s="33">
        <v>0.027</v>
      </c>
      <c r="C767" s="34">
        <v>12.0</v>
      </c>
      <c r="D767" s="30"/>
      <c r="E767" s="28" t="s">
        <v>107</v>
      </c>
      <c r="F767" s="31" t="s">
        <v>90</v>
      </c>
      <c r="G767" s="32" t="s">
        <v>75</v>
      </c>
      <c r="H767" s="27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ht="15.75" hidden="1" customHeight="1">
      <c r="A768" s="33">
        <v>3.09196748E9</v>
      </c>
      <c r="B768" s="33">
        <v>0.026</v>
      </c>
      <c r="C768" s="34">
        <v>15.0</v>
      </c>
      <c r="D768" s="30"/>
      <c r="E768" s="28" t="s">
        <v>107</v>
      </c>
      <c r="F768" s="31" t="s">
        <v>91</v>
      </c>
      <c r="G768" s="32" t="s">
        <v>75</v>
      </c>
      <c r="H768" s="27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ht="15.75" hidden="1" customHeight="1">
      <c r="A769" s="33">
        <v>5.675697575E9</v>
      </c>
      <c r="B769" s="33">
        <v>0.053</v>
      </c>
      <c r="C769" s="34">
        <v>213.0</v>
      </c>
      <c r="D769" s="31">
        <v>0.074</v>
      </c>
      <c r="E769" s="28" t="s">
        <v>191</v>
      </c>
      <c r="F769" s="31" t="s">
        <v>76</v>
      </c>
      <c r="G769" s="32" t="s">
        <v>180</v>
      </c>
      <c r="H769" s="27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ht="15.75" hidden="1" customHeight="1">
      <c r="A770" s="33">
        <v>6.24014781E9</v>
      </c>
      <c r="B770" s="33">
        <v>0.049</v>
      </c>
      <c r="C770" s="34">
        <v>218.0</v>
      </c>
      <c r="D770" s="31">
        <v>0.078</v>
      </c>
      <c r="E770" s="28" t="s">
        <v>191</v>
      </c>
      <c r="F770" s="31" t="s">
        <v>77</v>
      </c>
      <c r="G770" s="32" t="s">
        <v>180</v>
      </c>
      <c r="H770" s="27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ht="15.75" hidden="1" customHeight="1">
      <c r="A771" s="33">
        <v>7.324390332E9</v>
      </c>
      <c r="B771" s="33">
        <v>0.048</v>
      </c>
      <c r="C771" s="34">
        <v>256.0</v>
      </c>
      <c r="D771" s="31">
        <v>0.067</v>
      </c>
      <c r="E771" s="28" t="s">
        <v>191</v>
      </c>
      <c r="F771" s="31" t="s">
        <v>79</v>
      </c>
      <c r="G771" s="32" t="s">
        <v>180</v>
      </c>
      <c r="H771" s="27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ht="15.75" hidden="1" customHeight="1">
      <c r="A772" s="33">
        <v>9.845187817E9</v>
      </c>
      <c r="B772" s="33">
        <v>0.049</v>
      </c>
      <c r="C772" s="34">
        <v>352.0</v>
      </c>
      <c r="D772" s="31">
        <v>0.055</v>
      </c>
      <c r="E772" s="28" t="s">
        <v>191</v>
      </c>
      <c r="F772" s="31" t="s">
        <v>81</v>
      </c>
      <c r="G772" s="32" t="s">
        <v>180</v>
      </c>
      <c r="H772" s="27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ht="15.75" hidden="1" customHeight="1">
      <c r="A773" s="33">
        <v>1.2031396467E10</v>
      </c>
      <c r="B773" s="33">
        <v>0.051</v>
      </c>
      <c r="C773" s="34">
        <v>450.0</v>
      </c>
      <c r="D773" s="31">
        <v>0.057</v>
      </c>
      <c r="E773" s="28" t="s">
        <v>191</v>
      </c>
      <c r="F773" s="31" t="s">
        <v>83</v>
      </c>
      <c r="G773" s="32" t="s">
        <v>180</v>
      </c>
      <c r="H773" s="27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ht="15.75" hidden="1" customHeight="1">
      <c r="A774" s="33">
        <v>1.390556115E10</v>
      </c>
      <c r="B774" s="33">
        <v>0.05</v>
      </c>
      <c r="C774" s="34">
        <v>513.0</v>
      </c>
      <c r="D774" s="31">
        <v>0.049</v>
      </c>
      <c r="E774" s="28" t="s">
        <v>191</v>
      </c>
      <c r="F774" s="31" t="s">
        <v>84</v>
      </c>
      <c r="G774" s="32" t="s">
        <v>180</v>
      </c>
      <c r="H774" s="27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ht="15.75" hidden="1" customHeight="1">
      <c r="A775" s="33">
        <v>1.679849886E10</v>
      </c>
      <c r="B775" s="33">
        <v>0.05</v>
      </c>
      <c r="C775" s="34">
        <v>620.0</v>
      </c>
      <c r="D775" s="31">
        <v>0.05</v>
      </c>
      <c r="E775" s="28" t="s">
        <v>191</v>
      </c>
      <c r="F775" s="31" t="s">
        <v>85</v>
      </c>
      <c r="G775" s="32" t="s">
        <v>180</v>
      </c>
      <c r="H775" s="27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ht="15.75" hidden="1" customHeight="1">
      <c r="A776" s="33">
        <v>2.1993674015E10</v>
      </c>
      <c r="B776" s="33">
        <v>0.051</v>
      </c>
      <c r="C776" s="34">
        <v>835.0</v>
      </c>
      <c r="D776" s="31">
        <v>0.065</v>
      </c>
      <c r="E776" s="28" t="s">
        <v>191</v>
      </c>
      <c r="F776" s="31" t="s">
        <v>86</v>
      </c>
      <c r="G776" s="32" t="s">
        <v>180</v>
      </c>
      <c r="H776" s="27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ht="15.75" hidden="1" customHeight="1">
      <c r="A777" s="33">
        <v>2.3781549758E10</v>
      </c>
      <c r="B777" s="33">
        <v>0.06</v>
      </c>
      <c r="C777" s="34">
        <v>1060.0</v>
      </c>
      <c r="D777" s="31">
        <v>0.085</v>
      </c>
      <c r="E777" s="28" t="s">
        <v>191</v>
      </c>
      <c r="F777" s="31" t="s">
        <v>87</v>
      </c>
      <c r="G777" s="32" t="s">
        <v>180</v>
      </c>
      <c r="H777" s="27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ht="15.75" hidden="1" customHeight="1">
      <c r="A778" s="33">
        <v>1.9406617022E10</v>
      </c>
      <c r="B778" s="33">
        <v>0.068</v>
      </c>
      <c r="C778" s="34">
        <v>968.0</v>
      </c>
      <c r="D778" s="31">
        <v>0.094</v>
      </c>
      <c r="E778" s="28" t="s">
        <v>191</v>
      </c>
      <c r="F778" s="31" t="s">
        <v>88</v>
      </c>
      <c r="G778" s="32" t="s">
        <v>180</v>
      </c>
      <c r="H778" s="27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ht="15.75" hidden="1" customHeight="1">
      <c r="A779" s="33">
        <v>1.9033475893E10</v>
      </c>
      <c r="B779" s="33">
        <v>0.063</v>
      </c>
      <c r="C779" s="34">
        <v>894.0</v>
      </c>
      <c r="D779" s="31">
        <v>0.078</v>
      </c>
      <c r="E779" s="28" t="s">
        <v>191</v>
      </c>
      <c r="F779" s="31" t="s">
        <v>89</v>
      </c>
      <c r="G779" s="32" t="s">
        <v>180</v>
      </c>
      <c r="H779" s="27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ht="15.75" hidden="1" customHeight="1">
      <c r="A780" s="33">
        <v>2.2542967739E10</v>
      </c>
      <c r="B780" s="33">
        <v>0.058</v>
      </c>
      <c r="C780" s="34">
        <v>928.0</v>
      </c>
      <c r="D780" s="31">
        <v>0.061</v>
      </c>
      <c r="E780" s="28" t="s">
        <v>191</v>
      </c>
      <c r="F780" s="31" t="s">
        <v>90</v>
      </c>
      <c r="G780" s="32" t="s">
        <v>180</v>
      </c>
      <c r="H780" s="27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ht="15.75" hidden="1" customHeight="1">
      <c r="A781" s="33">
        <v>2.2376042498E10</v>
      </c>
      <c r="B781" s="33">
        <v>0.059</v>
      </c>
      <c r="C781" s="34">
        <v>1010.0</v>
      </c>
      <c r="D781" s="31">
        <v>0.057</v>
      </c>
      <c r="E781" s="28" t="s">
        <v>191</v>
      </c>
      <c r="F781" s="31" t="s">
        <v>91</v>
      </c>
      <c r="G781" s="32" t="s">
        <v>180</v>
      </c>
      <c r="H781" s="27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ht="15.75" hidden="1" customHeight="1">
      <c r="A782" s="33">
        <v>8.091384891E9</v>
      </c>
      <c r="B782" s="33">
        <v>0.043</v>
      </c>
      <c r="C782" s="34">
        <v>5.0</v>
      </c>
      <c r="D782" s="31">
        <v>0.109</v>
      </c>
      <c r="E782" s="28" t="s">
        <v>108</v>
      </c>
      <c r="F782" s="31" t="s">
        <v>76</v>
      </c>
      <c r="G782" s="32" t="s">
        <v>75</v>
      </c>
      <c r="H782" s="27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ht="15.75" hidden="1" customHeight="1">
      <c r="A783" s="33">
        <v>8.080496318E9</v>
      </c>
      <c r="B783" s="33">
        <v>0.047</v>
      </c>
      <c r="C783" s="34">
        <v>6.0</v>
      </c>
      <c r="D783" s="31">
        <v>0.109</v>
      </c>
      <c r="E783" s="28" t="s">
        <v>108</v>
      </c>
      <c r="F783" s="31" t="s">
        <v>77</v>
      </c>
      <c r="G783" s="32" t="s">
        <v>75</v>
      </c>
      <c r="H783" s="27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ht="15.75" hidden="1" customHeight="1">
      <c r="A784" s="33">
        <v>7.707034813E9</v>
      </c>
      <c r="B784" s="33">
        <v>0.047</v>
      </c>
      <c r="C784" s="34">
        <v>5.0</v>
      </c>
      <c r="D784" s="31">
        <v>0.087</v>
      </c>
      <c r="E784" s="28" t="s">
        <v>108</v>
      </c>
      <c r="F784" s="31" t="s">
        <v>79</v>
      </c>
      <c r="G784" s="32" t="s">
        <v>75</v>
      </c>
      <c r="H784" s="27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ht="15.75" hidden="1" customHeight="1">
      <c r="A785" s="33">
        <v>8.465744001E9</v>
      </c>
      <c r="B785" s="33">
        <v>0.049</v>
      </c>
      <c r="C785" s="34">
        <v>6.0</v>
      </c>
      <c r="D785" s="31">
        <v>0.07</v>
      </c>
      <c r="E785" s="28" t="s">
        <v>108</v>
      </c>
      <c r="F785" s="31" t="s">
        <v>81</v>
      </c>
      <c r="G785" s="32" t="s">
        <v>75</v>
      </c>
      <c r="H785" s="27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ht="15.75" hidden="1" customHeight="1">
      <c r="A786" s="33">
        <v>9.94557103E9</v>
      </c>
      <c r="B786" s="33">
        <v>0.043</v>
      </c>
      <c r="C786" s="34">
        <v>6.0</v>
      </c>
      <c r="D786" s="31">
        <v>0.07</v>
      </c>
      <c r="E786" s="28" t="s">
        <v>108</v>
      </c>
      <c r="F786" s="31" t="s">
        <v>83</v>
      </c>
      <c r="G786" s="32" t="s">
        <v>75</v>
      </c>
      <c r="H786" s="27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ht="15.75" hidden="1" customHeight="1">
      <c r="A787" s="33">
        <v>1.2173919387E10</v>
      </c>
      <c r="B787" s="33">
        <v>0.041</v>
      </c>
      <c r="C787" s="34">
        <v>7.0</v>
      </c>
      <c r="D787" s="31">
        <v>0.07</v>
      </c>
      <c r="E787" s="28" t="s">
        <v>108</v>
      </c>
      <c r="F787" s="31" t="s">
        <v>84</v>
      </c>
      <c r="G787" s="32" t="s">
        <v>75</v>
      </c>
      <c r="H787" s="27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ht="15.75" hidden="1" customHeight="1">
      <c r="A788" s="33">
        <v>1.5000803171E10</v>
      </c>
      <c r="B788" s="33">
        <v>0.042</v>
      </c>
      <c r="C788" s="34">
        <v>8.0</v>
      </c>
      <c r="D788" s="31">
        <v>0.07</v>
      </c>
      <c r="E788" s="28" t="s">
        <v>108</v>
      </c>
      <c r="F788" s="31" t="s">
        <v>85</v>
      </c>
      <c r="G788" s="32" t="s">
        <v>75</v>
      </c>
      <c r="H788" s="27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ht="15.75" hidden="1" customHeight="1">
      <c r="A789" s="33">
        <v>1.9346646117E10</v>
      </c>
      <c r="B789" s="33">
        <v>0.048</v>
      </c>
      <c r="C789" s="34">
        <v>11.0</v>
      </c>
      <c r="D789" s="31">
        <v>0.075</v>
      </c>
      <c r="E789" s="28" t="s">
        <v>108</v>
      </c>
      <c r="F789" s="31" t="s">
        <v>86</v>
      </c>
      <c r="G789" s="32" t="s">
        <v>75</v>
      </c>
      <c r="H789" s="27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ht="15.75" hidden="1" customHeight="1">
      <c r="A790" s="33">
        <v>2.6571320718E10</v>
      </c>
      <c r="B790" s="33">
        <v>0.043</v>
      </c>
      <c r="C790" s="34">
        <v>14.0</v>
      </c>
      <c r="D790" s="31">
        <v>0.08</v>
      </c>
      <c r="E790" s="28" t="s">
        <v>108</v>
      </c>
      <c r="F790" s="31" t="s">
        <v>87</v>
      </c>
      <c r="G790" s="32" t="s">
        <v>75</v>
      </c>
      <c r="H790" s="27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ht="15.75" hidden="1" customHeight="1">
      <c r="A791" s="33">
        <v>3.184335784E10</v>
      </c>
      <c r="B791" s="33">
        <v>0.045</v>
      </c>
      <c r="C791" s="34">
        <v>15.0</v>
      </c>
      <c r="D791" s="30"/>
      <c r="E791" s="28" t="s">
        <v>108</v>
      </c>
      <c r="F791" s="31" t="s">
        <v>88</v>
      </c>
      <c r="G791" s="32" t="s">
        <v>75</v>
      </c>
      <c r="H791" s="27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ht="15.75" hidden="1" customHeight="1">
      <c r="A792" s="33">
        <v>2.9385611867E10</v>
      </c>
      <c r="B792" s="33">
        <v>0.047</v>
      </c>
      <c r="C792" s="34">
        <v>14.0</v>
      </c>
      <c r="D792" s="30"/>
      <c r="E792" s="28" t="s">
        <v>108</v>
      </c>
      <c r="F792" s="31" t="s">
        <v>89</v>
      </c>
      <c r="G792" s="32" t="s">
        <v>75</v>
      </c>
      <c r="H792" s="27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ht="15.75" hidden="1" customHeight="1">
      <c r="A793" s="33">
        <v>3.13676067E10</v>
      </c>
      <c r="B793" s="33">
        <v>0.041</v>
      </c>
      <c r="C793" s="34">
        <v>14.0</v>
      </c>
      <c r="D793" s="30"/>
      <c r="E793" s="28" t="s">
        <v>108</v>
      </c>
      <c r="F793" s="31" t="s">
        <v>90</v>
      </c>
      <c r="G793" s="32" t="s">
        <v>75</v>
      </c>
      <c r="H793" s="27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ht="15.75" hidden="1" customHeight="1">
      <c r="A794" s="33">
        <v>4.2805215879E10</v>
      </c>
      <c r="B794" s="33">
        <v>0.038</v>
      </c>
      <c r="C794" s="34">
        <v>18.0</v>
      </c>
      <c r="D794" s="30"/>
      <c r="E794" s="28" t="s">
        <v>108</v>
      </c>
      <c r="F794" s="31" t="s">
        <v>91</v>
      </c>
      <c r="G794" s="32" t="s">
        <v>75</v>
      </c>
      <c r="H794" s="27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ht="15.75" hidden="1" customHeight="1">
      <c r="A795" s="33">
        <v>1.062339944E9</v>
      </c>
      <c r="B795" s="28"/>
      <c r="C795" s="29"/>
      <c r="D795" s="30"/>
      <c r="E795" s="28" t="s">
        <v>192</v>
      </c>
      <c r="F795" s="31" t="s">
        <v>76</v>
      </c>
      <c r="G795" s="32" t="s">
        <v>180</v>
      </c>
      <c r="H795" s="27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ht="15.75" hidden="1" customHeight="1">
      <c r="A796" s="33">
        <v>1.154899793E9</v>
      </c>
      <c r="B796" s="28"/>
      <c r="C796" s="29"/>
      <c r="D796" s="30"/>
      <c r="E796" s="28" t="s">
        <v>192</v>
      </c>
      <c r="F796" s="31" t="s">
        <v>77</v>
      </c>
      <c r="G796" s="32" t="s">
        <v>180</v>
      </c>
      <c r="H796" s="27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ht="15.75" hidden="1" customHeight="1">
      <c r="A797" s="33">
        <v>1.268445919E9</v>
      </c>
      <c r="B797" s="28"/>
      <c r="C797" s="29"/>
      <c r="D797" s="30"/>
      <c r="E797" s="28" t="s">
        <v>192</v>
      </c>
      <c r="F797" s="31" t="s">
        <v>79</v>
      </c>
      <c r="G797" s="32" t="s">
        <v>180</v>
      </c>
      <c r="H797" s="27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ht="15.75" hidden="1" customHeight="1">
      <c r="A798" s="33">
        <v>1.486861879E9</v>
      </c>
      <c r="B798" s="28"/>
      <c r="C798" s="29"/>
      <c r="D798" s="30"/>
      <c r="E798" s="28" t="s">
        <v>192</v>
      </c>
      <c r="F798" s="31" t="s">
        <v>81</v>
      </c>
      <c r="G798" s="32" t="s">
        <v>180</v>
      </c>
      <c r="H798" s="27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ht="15.75" hidden="1" customHeight="1">
      <c r="A799" s="33">
        <v>1.68399793E9</v>
      </c>
      <c r="B799" s="28"/>
      <c r="C799" s="29"/>
      <c r="D799" s="30"/>
      <c r="E799" s="28" t="s">
        <v>192</v>
      </c>
      <c r="F799" s="31" t="s">
        <v>83</v>
      </c>
      <c r="G799" s="32" t="s">
        <v>180</v>
      </c>
      <c r="H799" s="27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ht="15.75" hidden="1" customHeight="1">
      <c r="A800" s="33">
        <v>1.730894295E9</v>
      </c>
      <c r="B800" s="28"/>
      <c r="C800" s="29"/>
      <c r="D800" s="30"/>
      <c r="E800" s="28" t="s">
        <v>192</v>
      </c>
      <c r="F800" s="31" t="s">
        <v>84</v>
      </c>
      <c r="G800" s="32" t="s">
        <v>180</v>
      </c>
      <c r="H800" s="27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ht="15.75" hidden="1" customHeight="1">
      <c r="A801" s="33">
        <v>1.970135199E9</v>
      </c>
      <c r="B801" s="28"/>
      <c r="C801" s="29"/>
      <c r="D801" s="30"/>
      <c r="E801" s="28" t="s">
        <v>192</v>
      </c>
      <c r="F801" s="31" t="s">
        <v>85</v>
      </c>
      <c r="G801" s="32" t="s">
        <v>180</v>
      </c>
      <c r="H801" s="27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ht="15.75" hidden="1" customHeight="1">
      <c r="A802" s="33">
        <v>2.27822988E9</v>
      </c>
      <c r="B802" s="28"/>
      <c r="C802" s="29"/>
      <c r="D802" s="30"/>
      <c r="E802" s="28" t="s">
        <v>192</v>
      </c>
      <c r="F802" s="31" t="s">
        <v>86</v>
      </c>
      <c r="G802" s="32" t="s">
        <v>180</v>
      </c>
      <c r="H802" s="27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ht="15.75" hidden="1" customHeight="1">
      <c r="A803" s="33">
        <v>2.412859693E9</v>
      </c>
      <c r="B803" s="28"/>
      <c r="C803" s="29"/>
      <c r="D803" s="30"/>
      <c r="E803" s="28" t="s">
        <v>192</v>
      </c>
      <c r="F803" s="31" t="s">
        <v>87</v>
      </c>
      <c r="G803" s="32" t="s">
        <v>180</v>
      </c>
      <c r="H803" s="27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ht="15.75" hidden="1" customHeight="1">
      <c r="A804" s="33">
        <v>2.198138372E9</v>
      </c>
      <c r="B804" s="28"/>
      <c r="C804" s="29"/>
      <c r="D804" s="30"/>
      <c r="E804" s="28" t="s">
        <v>192</v>
      </c>
      <c r="F804" s="31" t="s">
        <v>88</v>
      </c>
      <c r="G804" s="32" t="s">
        <v>180</v>
      </c>
      <c r="H804" s="27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ht="15.75" hidden="1" customHeight="1">
      <c r="A805" s="28"/>
      <c r="B805" s="28"/>
      <c r="C805" s="29"/>
      <c r="D805" s="30"/>
      <c r="E805" s="28" t="s">
        <v>192</v>
      </c>
      <c r="F805" s="31" t="s">
        <v>89</v>
      </c>
      <c r="G805" s="32" t="s">
        <v>180</v>
      </c>
      <c r="H805" s="27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ht="15.75" hidden="1" customHeight="1">
      <c r="A806" s="28"/>
      <c r="B806" s="28"/>
      <c r="C806" s="29"/>
      <c r="D806" s="30"/>
      <c r="E806" s="28" t="s">
        <v>192</v>
      </c>
      <c r="F806" s="31" t="s">
        <v>90</v>
      </c>
      <c r="G806" s="32" t="s">
        <v>180</v>
      </c>
      <c r="H806" s="27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ht="15.75" hidden="1" customHeight="1">
      <c r="A807" s="28"/>
      <c r="B807" s="28"/>
      <c r="C807" s="29"/>
      <c r="D807" s="30"/>
      <c r="E807" s="28" t="s">
        <v>192</v>
      </c>
      <c r="F807" s="31" t="s">
        <v>91</v>
      </c>
      <c r="G807" s="32" t="s">
        <v>180</v>
      </c>
      <c r="H807" s="27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ht="15.75" hidden="1" customHeight="1">
      <c r="A808" s="33">
        <v>1.684109743E9</v>
      </c>
      <c r="B808" s="33">
        <v>0.039</v>
      </c>
      <c r="C808" s="34">
        <v>80.0</v>
      </c>
      <c r="D808" s="31">
        <v>0.084</v>
      </c>
      <c r="E808" s="28" t="s">
        <v>245</v>
      </c>
      <c r="F808" s="31" t="s">
        <v>76</v>
      </c>
      <c r="G808" s="32" t="s">
        <v>243</v>
      </c>
      <c r="H808" s="27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ht="15.75" hidden="1" customHeight="1">
      <c r="A809" s="33">
        <v>1.660102346E9</v>
      </c>
      <c r="B809" s="33">
        <v>0.033</v>
      </c>
      <c r="C809" s="34">
        <v>67.0</v>
      </c>
      <c r="D809" s="31">
        <v>0.083</v>
      </c>
      <c r="E809" s="28" t="s">
        <v>245</v>
      </c>
      <c r="F809" s="31" t="s">
        <v>77</v>
      </c>
      <c r="G809" s="32" t="s">
        <v>243</v>
      </c>
      <c r="H809" s="27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ht="15.75" hidden="1" customHeight="1">
      <c r="A810" s="33">
        <v>1.842691481E9</v>
      </c>
      <c r="B810" s="33">
        <v>0.035</v>
      </c>
      <c r="C810" s="34">
        <v>79.0</v>
      </c>
      <c r="D810" s="31">
        <v>0.081</v>
      </c>
      <c r="E810" s="28" t="s">
        <v>245</v>
      </c>
      <c r="F810" s="31" t="s">
        <v>79</v>
      </c>
      <c r="G810" s="32" t="s">
        <v>243</v>
      </c>
      <c r="H810" s="27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ht="15.75" hidden="1" customHeight="1">
      <c r="A811" s="33">
        <v>2.315935753E9</v>
      </c>
      <c r="B811" s="33">
        <v>0.034</v>
      </c>
      <c r="C811" s="34">
        <v>95.0</v>
      </c>
      <c r="D811" s="31">
        <v>0.076</v>
      </c>
      <c r="E811" s="28" t="s">
        <v>245</v>
      </c>
      <c r="F811" s="31" t="s">
        <v>81</v>
      </c>
      <c r="G811" s="32" t="s">
        <v>243</v>
      </c>
      <c r="H811" s="27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ht="15.75" hidden="1" customHeight="1">
      <c r="A812" s="33">
        <v>2.727507213E9</v>
      </c>
      <c r="B812" s="33">
        <v>0.036</v>
      </c>
      <c r="C812" s="34">
        <v>120.0</v>
      </c>
      <c r="D812" s="31">
        <v>0.072</v>
      </c>
      <c r="E812" s="28" t="s">
        <v>245</v>
      </c>
      <c r="F812" s="31" t="s">
        <v>83</v>
      </c>
      <c r="G812" s="32" t="s">
        <v>243</v>
      </c>
      <c r="H812" s="27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ht="15.75" hidden="1" customHeight="1">
      <c r="A813" s="33">
        <v>3.006725015E9</v>
      </c>
      <c r="B813" s="33">
        <v>0.036</v>
      </c>
      <c r="C813" s="34">
        <v>132.0</v>
      </c>
      <c r="D813" s="31">
        <v>0.068</v>
      </c>
      <c r="E813" s="28" t="s">
        <v>245</v>
      </c>
      <c r="F813" s="31" t="s">
        <v>84</v>
      </c>
      <c r="G813" s="32" t="s">
        <v>243</v>
      </c>
      <c r="H813" s="27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ht="15.75" hidden="1" customHeight="1">
      <c r="A814" s="33">
        <v>3.103099942E9</v>
      </c>
      <c r="B814" s="33">
        <v>0.038</v>
      </c>
      <c r="C814" s="34">
        <v>144.0</v>
      </c>
      <c r="D814" s="31">
        <v>0.073</v>
      </c>
      <c r="E814" s="28" t="s">
        <v>245</v>
      </c>
      <c r="F814" s="31" t="s">
        <v>85</v>
      </c>
      <c r="G814" s="32" t="s">
        <v>243</v>
      </c>
      <c r="H814" s="27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ht="15.75" hidden="1" customHeight="1">
      <c r="A815" s="33">
        <v>3.405050612E9</v>
      </c>
      <c r="B815" s="33">
        <v>0.037</v>
      </c>
      <c r="C815" s="34">
        <v>152.0</v>
      </c>
      <c r="D815" s="31">
        <v>0.09</v>
      </c>
      <c r="E815" s="28" t="s">
        <v>245</v>
      </c>
      <c r="F815" s="31" t="s">
        <v>86</v>
      </c>
      <c r="G815" s="32" t="s">
        <v>243</v>
      </c>
      <c r="H815" s="27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ht="15.75" hidden="1" customHeight="1">
      <c r="A816" s="33">
        <v>3.629936625E9</v>
      </c>
      <c r="B816" s="33">
        <v>0.036</v>
      </c>
      <c r="C816" s="34">
        <v>154.0</v>
      </c>
      <c r="D816" s="31">
        <v>0.08</v>
      </c>
      <c r="E816" s="28" t="s">
        <v>245</v>
      </c>
      <c r="F816" s="31" t="s">
        <v>87</v>
      </c>
      <c r="G816" s="32" t="s">
        <v>243</v>
      </c>
      <c r="H816" s="27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ht="15.75" hidden="1" customHeight="1">
      <c r="A817" s="33">
        <v>2.925499821E9</v>
      </c>
      <c r="B817" s="33">
        <v>0.042</v>
      </c>
      <c r="C817" s="34">
        <v>143.0</v>
      </c>
      <c r="D817" s="31">
        <v>0.079</v>
      </c>
      <c r="E817" s="28" t="s">
        <v>245</v>
      </c>
      <c r="F817" s="31" t="s">
        <v>88</v>
      </c>
      <c r="G817" s="32" t="s">
        <v>243</v>
      </c>
      <c r="H817" s="27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ht="15.75" hidden="1" customHeight="1">
      <c r="A818" s="33">
        <v>3.225095136E9</v>
      </c>
      <c r="B818" s="33">
        <v>0.042</v>
      </c>
      <c r="C818" s="34">
        <v>154.0</v>
      </c>
      <c r="D818" s="31">
        <v>0.075</v>
      </c>
      <c r="E818" s="28" t="s">
        <v>245</v>
      </c>
      <c r="F818" s="31" t="s">
        <v>89</v>
      </c>
      <c r="G818" s="32" t="s">
        <v>243</v>
      </c>
      <c r="H818" s="27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ht="15.75" hidden="1" customHeight="1">
      <c r="A819" s="33">
        <v>3.753485389E9</v>
      </c>
      <c r="B819" s="33">
        <v>0.038</v>
      </c>
      <c r="C819" s="34">
        <v>167.0</v>
      </c>
      <c r="D819" s="31">
        <v>0.075</v>
      </c>
      <c r="E819" s="28" t="s">
        <v>245</v>
      </c>
      <c r="F819" s="31" t="s">
        <v>90</v>
      </c>
      <c r="G819" s="32" t="s">
        <v>243</v>
      </c>
      <c r="H819" s="27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ht="15.75" hidden="1" customHeight="1">
      <c r="A820" s="33">
        <v>4.035420973E9</v>
      </c>
      <c r="B820" s="33">
        <v>0.04</v>
      </c>
      <c r="C820" s="34">
        <v>177.0</v>
      </c>
      <c r="D820" s="31">
        <v>0.07</v>
      </c>
      <c r="E820" s="28" t="s">
        <v>245</v>
      </c>
      <c r="F820" s="31" t="s">
        <v>91</v>
      </c>
      <c r="G820" s="32" t="s">
        <v>243</v>
      </c>
      <c r="H820" s="27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ht="15.75" hidden="1" customHeight="1">
      <c r="A821" s="33">
        <v>1.22E11</v>
      </c>
      <c r="B821" s="33">
        <v>0.072</v>
      </c>
      <c r="C821" s="34">
        <v>1700.0</v>
      </c>
      <c r="D821" s="31">
        <v>0.056</v>
      </c>
      <c r="E821" s="28" t="s">
        <v>193</v>
      </c>
      <c r="F821" s="31" t="s">
        <v>76</v>
      </c>
      <c r="G821" s="32" t="s">
        <v>180</v>
      </c>
      <c r="H821" s="27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ht="15.75" hidden="1" customHeight="1">
      <c r="A822" s="33">
        <v>1.25E11</v>
      </c>
      <c r="B822" s="33">
        <v>0.074</v>
      </c>
      <c r="C822" s="34">
        <v>1786.0</v>
      </c>
      <c r="D822" s="31">
        <v>0.058</v>
      </c>
      <c r="E822" s="28" t="s">
        <v>193</v>
      </c>
      <c r="F822" s="31" t="s">
        <v>77</v>
      </c>
      <c r="G822" s="32" t="s">
        <v>180</v>
      </c>
      <c r="H822" s="27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ht="15.75" hidden="1" customHeight="1">
      <c r="A823" s="33">
        <v>1.35E11</v>
      </c>
      <c r="B823" s="33">
        <v>0.078</v>
      </c>
      <c r="C823" s="34">
        <v>2032.0</v>
      </c>
      <c r="D823" s="31">
        <v>0.048</v>
      </c>
      <c r="E823" s="28" t="s">
        <v>193</v>
      </c>
      <c r="F823" s="31" t="s">
        <v>79</v>
      </c>
      <c r="G823" s="32" t="s">
        <v>180</v>
      </c>
      <c r="H823" s="27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ht="15.75" hidden="1" customHeight="1">
      <c r="A824" s="33">
        <v>1.64E11</v>
      </c>
      <c r="B824" s="33">
        <v>0.082</v>
      </c>
      <c r="C824" s="34">
        <v>2572.0</v>
      </c>
      <c r="D824" s="31">
        <v>0.041</v>
      </c>
      <c r="E824" s="28" t="s">
        <v>193</v>
      </c>
      <c r="F824" s="31" t="s">
        <v>81</v>
      </c>
      <c r="G824" s="32" t="s">
        <v>180</v>
      </c>
      <c r="H824" s="27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ht="15.75" hidden="1" customHeight="1">
      <c r="A825" s="33">
        <v>1.89E11</v>
      </c>
      <c r="B825" s="33">
        <v>0.082</v>
      </c>
      <c r="C825" s="34">
        <v>2974.0</v>
      </c>
      <c r="D825" s="31">
        <v>0.037</v>
      </c>
      <c r="E825" s="28" t="s">
        <v>193</v>
      </c>
      <c r="F825" s="31" t="s">
        <v>83</v>
      </c>
      <c r="G825" s="32" t="s">
        <v>180</v>
      </c>
      <c r="H825" s="27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ht="15.75" hidden="1" customHeight="1">
      <c r="A826" s="33">
        <v>1.96E11</v>
      </c>
      <c r="B826" s="33">
        <v>0.084</v>
      </c>
      <c r="C826" s="34">
        <v>3151.0</v>
      </c>
      <c r="D826" s="30"/>
      <c r="E826" s="28" t="s">
        <v>193</v>
      </c>
      <c r="F826" s="31" t="s">
        <v>84</v>
      </c>
      <c r="G826" s="32" t="s">
        <v>180</v>
      </c>
      <c r="H826" s="27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ht="15.75" hidden="1" customHeight="1">
      <c r="A827" s="33">
        <v>2.08E11</v>
      </c>
      <c r="B827" s="33">
        <v>0.083</v>
      </c>
      <c r="C827" s="34">
        <v>3302.0</v>
      </c>
      <c r="D827" s="30"/>
      <c r="E827" s="28" t="s">
        <v>193</v>
      </c>
      <c r="F827" s="31" t="s">
        <v>85</v>
      </c>
      <c r="G827" s="32" t="s">
        <v>180</v>
      </c>
      <c r="H827" s="27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ht="15.75" hidden="1" customHeight="1">
      <c r="A828" s="33">
        <v>2.46E11</v>
      </c>
      <c r="B828" s="33">
        <v>0.08</v>
      </c>
      <c r="C828" s="34">
        <v>3751.0</v>
      </c>
      <c r="D828" s="30"/>
      <c r="E828" s="28" t="s">
        <v>193</v>
      </c>
      <c r="F828" s="31" t="s">
        <v>86</v>
      </c>
      <c r="G828" s="32" t="s">
        <v>180</v>
      </c>
      <c r="H828" s="27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ht="15.75" hidden="1" customHeight="1">
      <c r="A829" s="33">
        <v>2.72E11</v>
      </c>
      <c r="B829" s="33">
        <v>0.083</v>
      </c>
      <c r="C829" s="34">
        <v>4262.0</v>
      </c>
      <c r="D829" s="30"/>
      <c r="E829" s="28" t="s">
        <v>193</v>
      </c>
      <c r="F829" s="31" t="s">
        <v>87</v>
      </c>
      <c r="G829" s="32" t="s">
        <v>180</v>
      </c>
      <c r="H829" s="27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ht="15.75" hidden="1" customHeight="1">
      <c r="A830" s="33">
        <v>2.39E11</v>
      </c>
      <c r="B830" s="33">
        <v>0.092</v>
      </c>
      <c r="C830" s="34">
        <v>4121.0</v>
      </c>
      <c r="D830" s="30"/>
      <c r="E830" s="28" t="s">
        <v>193</v>
      </c>
      <c r="F830" s="31" t="s">
        <v>88</v>
      </c>
      <c r="G830" s="32" t="s">
        <v>180</v>
      </c>
      <c r="H830" s="27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ht="15.75" hidden="1" customHeight="1">
      <c r="A831" s="33">
        <v>2.37E11</v>
      </c>
      <c r="B831" s="33">
        <v>0.09</v>
      </c>
      <c r="C831" s="34">
        <v>3978.0</v>
      </c>
      <c r="D831" s="30"/>
      <c r="E831" s="28" t="s">
        <v>193</v>
      </c>
      <c r="F831" s="31" t="s">
        <v>89</v>
      </c>
      <c r="G831" s="32" t="s">
        <v>180</v>
      </c>
      <c r="H831" s="27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ht="15.75" hidden="1" customHeight="1">
      <c r="A832" s="33">
        <v>2.62E11</v>
      </c>
      <c r="B832" s="33">
        <v>0.09</v>
      </c>
      <c r="C832" s="34">
        <v>4411.0</v>
      </c>
      <c r="D832" s="30"/>
      <c r="E832" s="28" t="s">
        <v>193</v>
      </c>
      <c r="F832" s="31" t="s">
        <v>90</v>
      </c>
      <c r="G832" s="32" t="s">
        <v>180</v>
      </c>
      <c r="H832" s="27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ht="15.75" hidden="1" customHeight="1">
      <c r="A833" s="33">
        <v>2.47E11</v>
      </c>
      <c r="B833" s="33">
        <v>0.091</v>
      </c>
      <c r="C833" s="34">
        <v>4232.0</v>
      </c>
      <c r="D833" s="30"/>
      <c r="E833" s="28" t="s">
        <v>193</v>
      </c>
      <c r="F833" s="31" t="s">
        <v>91</v>
      </c>
      <c r="G833" s="32" t="s">
        <v>180</v>
      </c>
      <c r="H833" s="27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ht="15.75" hidden="1" customHeight="1">
      <c r="A834" s="33">
        <v>1.33E12</v>
      </c>
      <c r="B834" s="33">
        <v>0.101</v>
      </c>
      <c r="C834" s="34">
        <v>2209.0</v>
      </c>
      <c r="D834" s="31">
        <v>0.067</v>
      </c>
      <c r="E834" s="28" t="s">
        <v>194</v>
      </c>
      <c r="F834" s="31" t="s">
        <v>76</v>
      </c>
      <c r="G834" s="32" t="s">
        <v>180</v>
      </c>
      <c r="H834" s="27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ht="15.75" hidden="1" customHeight="1">
      <c r="A835" s="33">
        <v>1.34E12</v>
      </c>
      <c r="B835" s="33">
        <v>0.102</v>
      </c>
      <c r="C835" s="34">
        <v>2241.0</v>
      </c>
      <c r="D835" s="31">
        <v>0.07</v>
      </c>
      <c r="E835" s="28" t="s">
        <v>194</v>
      </c>
      <c r="F835" s="31" t="s">
        <v>77</v>
      </c>
      <c r="G835" s="32" t="s">
        <v>180</v>
      </c>
      <c r="H835" s="27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ht="15.75" hidden="1" customHeight="1">
      <c r="A836" s="33">
        <v>1.45E12</v>
      </c>
      <c r="B836" s="33">
        <v>0.106</v>
      </c>
      <c r="C836" s="34">
        <v>2497.0</v>
      </c>
      <c r="D836" s="31">
        <v>0.066</v>
      </c>
      <c r="E836" s="28" t="s">
        <v>194</v>
      </c>
      <c r="F836" s="31" t="s">
        <v>79</v>
      </c>
      <c r="G836" s="32" t="s">
        <v>180</v>
      </c>
      <c r="H836" s="27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ht="15.75" hidden="1" customHeight="1">
      <c r="A837" s="33">
        <v>1.79E12</v>
      </c>
      <c r="B837" s="33">
        <v>0.108</v>
      </c>
      <c r="C837" s="34">
        <v>3137.0</v>
      </c>
      <c r="D837" s="31">
        <v>0.066</v>
      </c>
      <c r="E837" s="28" t="s">
        <v>194</v>
      </c>
      <c r="F837" s="31" t="s">
        <v>81</v>
      </c>
      <c r="G837" s="32" t="s">
        <v>180</v>
      </c>
      <c r="H837" s="27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ht="15.75" hidden="1" customHeight="1">
      <c r="A838" s="33">
        <v>2.06E12</v>
      </c>
      <c r="B838" s="33">
        <v>0.11</v>
      </c>
      <c r="C838" s="34">
        <v>3620.0</v>
      </c>
      <c r="D838" s="31">
        <v>0.066</v>
      </c>
      <c r="E838" s="28" t="s">
        <v>194</v>
      </c>
      <c r="F838" s="31" t="s">
        <v>83</v>
      </c>
      <c r="G838" s="32" t="s">
        <v>180</v>
      </c>
      <c r="H838" s="27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ht="15.75" hidden="1" customHeight="1">
      <c r="A839" s="33">
        <v>2.14E12</v>
      </c>
      <c r="B839" s="33">
        <v>0.11</v>
      </c>
      <c r="C839" s="34">
        <v>3750.0</v>
      </c>
      <c r="D839" s="30"/>
      <c r="E839" s="28" t="s">
        <v>194</v>
      </c>
      <c r="F839" s="31" t="s">
        <v>84</v>
      </c>
      <c r="G839" s="32" t="s">
        <v>180</v>
      </c>
      <c r="H839" s="27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ht="15.75" hidden="1" customHeight="1">
      <c r="A840" s="33">
        <v>2.26E12</v>
      </c>
      <c r="B840" s="33">
        <v>0.11</v>
      </c>
      <c r="C840" s="34">
        <v>3907.0</v>
      </c>
      <c r="D840" s="30"/>
      <c r="E840" s="28" t="s">
        <v>194</v>
      </c>
      <c r="F840" s="31" t="s">
        <v>85</v>
      </c>
      <c r="G840" s="32" t="s">
        <v>180</v>
      </c>
      <c r="H840" s="27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ht="15.75" hidden="1" customHeight="1">
      <c r="A841" s="33">
        <v>2.58E12</v>
      </c>
      <c r="B841" s="33">
        <v>0.109</v>
      </c>
      <c r="C841" s="34">
        <v>4413.0</v>
      </c>
      <c r="D841" s="30"/>
      <c r="E841" s="28" t="s">
        <v>194</v>
      </c>
      <c r="F841" s="31" t="s">
        <v>86</v>
      </c>
      <c r="G841" s="32" t="s">
        <v>180</v>
      </c>
      <c r="H841" s="27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ht="15.75" hidden="1" customHeight="1">
      <c r="A842" s="33">
        <v>2.83E12</v>
      </c>
      <c r="B842" s="33">
        <v>0.11</v>
      </c>
      <c r="C842" s="34">
        <v>4877.0</v>
      </c>
      <c r="D842" s="30"/>
      <c r="E842" s="28" t="s">
        <v>194</v>
      </c>
      <c r="F842" s="31" t="s">
        <v>87</v>
      </c>
      <c r="G842" s="32" t="s">
        <v>180</v>
      </c>
      <c r="H842" s="27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ht="15.75" hidden="1" customHeight="1">
      <c r="A843" s="33">
        <v>2.62E12</v>
      </c>
      <c r="B843" s="33">
        <v>0.117</v>
      </c>
      <c r="C843" s="34">
        <v>4776.0</v>
      </c>
      <c r="D843" s="30"/>
      <c r="E843" s="28" t="s">
        <v>194</v>
      </c>
      <c r="F843" s="31" t="s">
        <v>88</v>
      </c>
      <c r="G843" s="32" t="s">
        <v>180</v>
      </c>
      <c r="H843" s="27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ht="15.75" hidden="1" customHeight="1">
      <c r="A844" s="33">
        <v>2.57E12</v>
      </c>
      <c r="B844" s="33">
        <v>0.117</v>
      </c>
      <c r="C844" s="34">
        <v>4634.0</v>
      </c>
      <c r="D844" s="30"/>
      <c r="E844" s="28" t="s">
        <v>194</v>
      </c>
      <c r="F844" s="31" t="s">
        <v>89</v>
      </c>
      <c r="G844" s="32" t="s">
        <v>180</v>
      </c>
      <c r="H844" s="27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ht="15.75" hidden="1" customHeight="1">
      <c r="A845" s="33">
        <v>2.78E12</v>
      </c>
      <c r="B845" s="33">
        <v>0.116</v>
      </c>
      <c r="C845" s="34">
        <v>4968.0</v>
      </c>
      <c r="D845" s="30"/>
      <c r="E845" s="28" t="s">
        <v>194</v>
      </c>
      <c r="F845" s="31" t="s">
        <v>90</v>
      </c>
      <c r="G845" s="32" t="s">
        <v>180</v>
      </c>
      <c r="H845" s="27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ht="15.75" hidden="1" customHeight="1">
      <c r="A846" s="33">
        <v>2.61E12</v>
      </c>
      <c r="B846" s="33">
        <v>0.117</v>
      </c>
      <c r="C846" s="34">
        <v>4690.0</v>
      </c>
      <c r="D846" s="30"/>
      <c r="E846" s="28" t="s">
        <v>194</v>
      </c>
      <c r="F846" s="31" t="s">
        <v>91</v>
      </c>
      <c r="G846" s="32" t="s">
        <v>180</v>
      </c>
      <c r="H846" s="27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ht="15.75" hidden="1" customHeight="1">
      <c r="A847" s="33">
        <v>3.447543138E9</v>
      </c>
      <c r="B847" s="28"/>
      <c r="C847" s="29"/>
      <c r="D847" s="30"/>
      <c r="E847" s="28" t="s">
        <v>246</v>
      </c>
      <c r="F847" s="31" t="s">
        <v>76</v>
      </c>
      <c r="G847" s="32" t="s">
        <v>243</v>
      </c>
      <c r="H847" s="27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ht="15.75" hidden="1" customHeight="1">
      <c r="A848" s="28"/>
      <c r="B848" s="28"/>
      <c r="C848" s="29"/>
      <c r="D848" s="30"/>
      <c r="E848" s="28" t="s">
        <v>246</v>
      </c>
      <c r="F848" s="31" t="s">
        <v>77</v>
      </c>
      <c r="G848" s="32" t="s">
        <v>243</v>
      </c>
      <c r="H848" s="27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ht="15.75" hidden="1" customHeight="1">
      <c r="A849" s="28"/>
      <c r="B849" s="28"/>
      <c r="C849" s="29"/>
      <c r="D849" s="30"/>
      <c r="E849" s="28" t="s">
        <v>246</v>
      </c>
      <c r="F849" s="31" t="s">
        <v>79</v>
      </c>
      <c r="G849" s="32" t="s">
        <v>243</v>
      </c>
      <c r="H849" s="27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ht="15.75" hidden="1" customHeight="1">
      <c r="A850" s="28"/>
      <c r="B850" s="28"/>
      <c r="C850" s="29"/>
      <c r="D850" s="30"/>
      <c r="E850" s="28" t="s">
        <v>246</v>
      </c>
      <c r="F850" s="31" t="s">
        <v>81</v>
      </c>
      <c r="G850" s="32" t="s">
        <v>243</v>
      </c>
      <c r="H850" s="27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ht="15.75" hidden="1" customHeight="1">
      <c r="A851" s="28"/>
      <c r="B851" s="28"/>
      <c r="C851" s="29"/>
      <c r="D851" s="30"/>
      <c r="E851" s="28" t="s">
        <v>246</v>
      </c>
      <c r="F851" s="31" t="s">
        <v>83</v>
      </c>
      <c r="G851" s="32" t="s">
        <v>243</v>
      </c>
      <c r="H851" s="27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ht="15.75" hidden="1" customHeight="1">
      <c r="A852" s="28"/>
      <c r="B852" s="28"/>
      <c r="C852" s="29"/>
      <c r="D852" s="30"/>
      <c r="E852" s="28" t="s">
        <v>246</v>
      </c>
      <c r="F852" s="31" t="s">
        <v>84</v>
      </c>
      <c r="G852" s="32" t="s">
        <v>243</v>
      </c>
      <c r="H852" s="27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ht="15.75" hidden="1" customHeight="1">
      <c r="A853" s="28"/>
      <c r="B853" s="28"/>
      <c r="C853" s="29"/>
      <c r="D853" s="30"/>
      <c r="E853" s="28" t="s">
        <v>246</v>
      </c>
      <c r="F853" s="31" t="s">
        <v>85</v>
      </c>
      <c r="G853" s="32" t="s">
        <v>243</v>
      </c>
      <c r="H853" s="27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ht="15.75" hidden="1" customHeight="1">
      <c r="A854" s="28"/>
      <c r="B854" s="28"/>
      <c r="C854" s="29"/>
      <c r="D854" s="30"/>
      <c r="E854" s="28" t="s">
        <v>246</v>
      </c>
      <c r="F854" s="31" t="s">
        <v>86</v>
      </c>
      <c r="G854" s="32" t="s">
        <v>243</v>
      </c>
      <c r="H854" s="27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ht="15.75" hidden="1" customHeight="1">
      <c r="A855" s="28"/>
      <c r="B855" s="28"/>
      <c r="C855" s="29"/>
      <c r="D855" s="30"/>
      <c r="E855" s="28" t="s">
        <v>246</v>
      </c>
      <c r="F855" s="31" t="s">
        <v>87</v>
      </c>
      <c r="G855" s="32" t="s">
        <v>243</v>
      </c>
      <c r="H855" s="27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ht="15.75" hidden="1" customHeight="1">
      <c r="A856" s="28"/>
      <c r="B856" s="28"/>
      <c r="C856" s="29"/>
      <c r="D856" s="30"/>
      <c r="E856" s="28" t="s">
        <v>246</v>
      </c>
      <c r="F856" s="31" t="s">
        <v>88</v>
      </c>
      <c r="G856" s="32" t="s">
        <v>243</v>
      </c>
      <c r="H856" s="27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ht="15.75" hidden="1" customHeight="1">
      <c r="A857" s="28"/>
      <c r="B857" s="28"/>
      <c r="C857" s="29"/>
      <c r="D857" s="30"/>
      <c r="E857" s="28" t="s">
        <v>246</v>
      </c>
      <c r="F857" s="31" t="s">
        <v>89</v>
      </c>
      <c r="G857" s="32" t="s">
        <v>243</v>
      </c>
      <c r="H857" s="27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ht="15.75" hidden="1" customHeight="1">
      <c r="A858" s="28"/>
      <c r="B858" s="28"/>
      <c r="C858" s="29"/>
      <c r="D858" s="30"/>
      <c r="E858" s="28" t="s">
        <v>246</v>
      </c>
      <c r="F858" s="31" t="s">
        <v>90</v>
      </c>
      <c r="G858" s="32" t="s">
        <v>243</v>
      </c>
      <c r="H858" s="27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ht="15.75" hidden="1" customHeight="1">
      <c r="A859" s="28"/>
      <c r="B859" s="28"/>
      <c r="C859" s="29"/>
      <c r="D859" s="30"/>
      <c r="E859" s="28" t="s">
        <v>246</v>
      </c>
      <c r="F859" s="31" t="s">
        <v>91</v>
      </c>
      <c r="G859" s="32" t="s">
        <v>243</v>
      </c>
      <c r="H859" s="27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ht="15.75" hidden="1" customHeight="1">
      <c r="A860" s="33">
        <v>5.067865503E9</v>
      </c>
      <c r="B860" s="33">
        <v>0.029</v>
      </c>
      <c r="C860" s="34">
        <v>118.0</v>
      </c>
      <c r="D860" s="31">
        <v>0.22</v>
      </c>
      <c r="E860" s="28" t="s">
        <v>109</v>
      </c>
      <c r="F860" s="31" t="s">
        <v>76</v>
      </c>
      <c r="G860" s="32" t="s">
        <v>75</v>
      </c>
      <c r="H860" s="27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ht="15.75" hidden="1" customHeight="1">
      <c r="A861" s="33">
        <v>4.71284928E9</v>
      </c>
      <c r="B861" s="33">
        <v>0.033</v>
      </c>
      <c r="C861" s="34">
        <v>125.0</v>
      </c>
      <c r="D861" s="31">
        <v>0.207</v>
      </c>
      <c r="E861" s="28" t="s">
        <v>109</v>
      </c>
      <c r="F861" s="31" t="s">
        <v>77</v>
      </c>
      <c r="G861" s="32" t="s">
        <v>75</v>
      </c>
      <c r="H861" s="27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ht="15.75" hidden="1" customHeight="1">
      <c r="A862" s="33">
        <v>4.931503836E9</v>
      </c>
      <c r="B862" s="33">
        <v>0.037</v>
      </c>
      <c r="C862" s="34">
        <v>142.0</v>
      </c>
      <c r="D862" s="31">
        <v>0.18</v>
      </c>
      <c r="E862" s="28" t="s">
        <v>109</v>
      </c>
      <c r="F862" s="31" t="s">
        <v>79</v>
      </c>
      <c r="G862" s="32" t="s">
        <v>75</v>
      </c>
      <c r="H862" s="27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ht="15.75" hidden="1" customHeight="1">
      <c r="A863" s="33">
        <v>6.054883172E9</v>
      </c>
      <c r="B863" s="33">
        <v>0.038</v>
      </c>
      <c r="C863" s="34">
        <v>174.0</v>
      </c>
      <c r="D863" s="31">
        <v>0.18</v>
      </c>
      <c r="E863" s="28" t="s">
        <v>109</v>
      </c>
      <c r="F863" s="31" t="s">
        <v>81</v>
      </c>
      <c r="G863" s="32" t="s">
        <v>75</v>
      </c>
      <c r="H863" s="27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ht="15.75" hidden="1" customHeight="1">
      <c r="A864" s="33">
        <v>7.178135606E9</v>
      </c>
      <c r="B864" s="33">
        <v>0.034</v>
      </c>
      <c r="C864" s="34">
        <v>180.0</v>
      </c>
      <c r="D864" s="31">
        <v>0.18</v>
      </c>
      <c r="E864" s="28" t="s">
        <v>109</v>
      </c>
      <c r="F864" s="31" t="s">
        <v>83</v>
      </c>
      <c r="G864" s="32" t="s">
        <v>75</v>
      </c>
      <c r="H864" s="27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ht="15.75" hidden="1" customHeight="1">
      <c r="A865" s="33">
        <v>8.665736618E9</v>
      </c>
      <c r="B865" s="33">
        <v>0.03</v>
      </c>
      <c r="C865" s="34">
        <v>187.0</v>
      </c>
      <c r="D865" s="31">
        <v>0.177</v>
      </c>
      <c r="E865" s="28" t="s">
        <v>109</v>
      </c>
      <c r="F865" s="31" t="s">
        <v>84</v>
      </c>
      <c r="G865" s="32" t="s">
        <v>75</v>
      </c>
      <c r="H865" s="27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ht="15.75" hidden="1" customHeight="1">
      <c r="A866" s="33">
        <v>9.545982814E9</v>
      </c>
      <c r="B866" s="33">
        <v>0.032</v>
      </c>
      <c r="C866" s="34">
        <v>216.0</v>
      </c>
      <c r="D866" s="31">
        <v>0.153</v>
      </c>
      <c r="E866" s="28" t="s">
        <v>109</v>
      </c>
      <c r="F866" s="31" t="s">
        <v>85</v>
      </c>
      <c r="G866" s="32" t="s">
        <v>75</v>
      </c>
      <c r="H866" s="27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ht="15.75" hidden="1" customHeight="1">
      <c r="A867" s="33">
        <v>1.1570860872E10</v>
      </c>
      <c r="B867" s="33">
        <v>0.033</v>
      </c>
      <c r="C867" s="34">
        <v>262.0</v>
      </c>
      <c r="D867" s="31">
        <v>0.15</v>
      </c>
      <c r="E867" s="28" t="s">
        <v>109</v>
      </c>
      <c r="F867" s="31" t="s">
        <v>86</v>
      </c>
      <c r="G867" s="32" t="s">
        <v>75</v>
      </c>
      <c r="H867" s="27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ht="15.75" hidden="1" customHeight="1">
      <c r="A868" s="33">
        <v>1.5685389827E10</v>
      </c>
      <c r="B868" s="33">
        <v>0.027</v>
      </c>
      <c r="C868" s="34">
        <v>283.0</v>
      </c>
      <c r="D868" s="30"/>
      <c r="E868" s="28" t="s">
        <v>109</v>
      </c>
      <c r="F868" s="31" t="s">
        <v>87</v>
      </c>
      <c r="G868" s="32" t="s">
        <v>75</v>
      </c>
      <c r="H868" s="27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ht="15.75" hidden="1" customHeight="1">
      <c r="A869" s="33">
        <v>1.2031268402E10</v>
      </c>
      <c r="B869" s="33">
        <v>0.037</v>
      </c>
      <c r="C869" s="34">
        <v>291.0</v>
      </c>
      <c r="D869" s="30"/>
      <c r="E869" s="28" t="s">
        <v>109</v>
      </c>
      <c r="F869" s="31" t="s">
        <v>88</v>
      </c>
      <c r="G869" s="32" t="s">
        <v>75</v>
      </c>
      <c r="H869" s="27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ht="15.75" hidden="1" customHeight="1">
      <c r="A870" s="33">
        <v>1.4569527125E10</v>
      </c>
      <c r="B870" s="33">
        <v>0.035</v>
      </c>
      <c r="C870" s="34">
        <v>322.0</v>
      </c>
      <c r="D870" s="30"/>
      <c r="E870" s="28" t="s">
        <v>109</v>
      </c>
      <c r="F870" s="31" t="s">
        <v>89</v>
      </c>
      <c r="G870" s="32" t="s">
        <v>75</v>
      </c>
      <c r="H870" s="27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ht="15.75" hidden="1" customHeight="1">
      <c r="A871" s="33">
        <v>1.8796191833E10</v>
      </c>
      <c r="B871" s="33">
        <v>0.034</v>
      </c>
      <c r="C871" s="34">
        <v>401.0</v>
      </c>
      <c r="D871" s="30"/>
      <c r="E871" s="28" t="s">
        <v>109</v>
      </c>
      <c r="F871" s="31" t="s">
        <v>90</v>
      </c>
      <c r="G871" s="32" t="s">
        <v>75</v>
      </c>
      <c r="H871" s="27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ht="15.75" hidden="1" customHeight="1">
      <c r="A872" s="33">
        <v>1.7843815459E10</v>
      </c>
      <c r="B872" s="33">
        <v>0.035</v>
      </c>
      <c r="C872" s="34">
        <v>397.0</v>
      </c>
      <c r="D872" s="30"/>
      <c r="E872" s="28" t="s">
        <v>109</v>
      </c>
      <c r="F872" s="31" t="s">
        <v>91</v>
      </c>
      <c r="G872" s="32" t="s">
        <v>75</v>
      </c>
      <c r="H872" s="27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ht="15.75" hidden="1" customHeight="1">
      <c r="A873" s="33">
        <v>7.82913866E8</v>
      </c>
      <c r="B873" s="33">
        <v>0.045</v>
      </c>
      <c r="C873" s="34">
        <v>29.0</v>
      </c>
      <c r="D873" s="31">
        <v>0.24</v>
      </c>
      <c r="E873" s="28" t="s">
        <v>110</v>
      </c>
      <c r="F873" s="31" t="s">
        <v>76</v>
      </c>
      <c r="G873" s="32" t="s">
        <v>75</v>
      </c>
      <c r="H873" s="27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ht="15.75" hidden="1" customHeight="1">
      <c r="A874" s="33">
        <v>6.87410629E8</v>
      </c>
      <c r="B874" s="33">
        <v>0.046</v>
      </c>
      <c r="C874" s="34">
        <v>25.0</v>
      </c>
      <c r="D874" s="31">
        <v>0.24</v>
      </c>
      <c r="E874" s="28" t="s">
        <v>110</v>
      </c>
      <c r="F874" s="31" t="s">
        <v>77</v>
      </c>
      <c r="G874" s="32" t="s">
        <v>75</v>
      </c>
      <c r="H874" s="27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ht="15.75" hidden="1" customHeight="1">
      <c r="A875" s="33">
        <v>5.7823531E8</v>
      </c>
      <c r="B875" s="33">
        <v>0.038</v>
      </c>
      <c r="C875" s="34">
        <v>17.0</v>
      </c>
      <c r="D875" s="31">
        <v>0.24</v>
      </c>
      <c r="E875" s="28" t="s">
        <v>110</v>
      </c>
      <c r="F875" s="31" t="s">
        <v>79</v>
      </c>
      <c r="G875" s="32" t="s">
        <v>75</v>
      </c>
      <c r="H875" s="27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ht="15.75" hidden="1" customHeight="1">
      <c r="A876" s="33">
        <v>4.87038678E8</v>
      </c>
      <c r="B876" s="33">
        <v>0.042</v>
      </c>
      <c r="C876" s="34">
        <v>15.0</v>
      </c>
      <c r="D876" s="31">
        <v>0.293</v>
      </c>
      <c r="E876" s="28" t="s">
        <v>110</v>
      </c>
      <c r="F876" s="31" t="s">
        <v>81</v>
      </c>
      <c r="G876" s="32" t="s">
        <v>75</v>
      </c>
      <c r="H876" s="27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ht="15.75" hidden="1" customHeight="1">
      <c r="A877" s="33">
        <v>5.78785601E8</v>
      </c>
      <c r="B877" s="33">
        <v>0.044</v>
      </c>
      <c r="C877" s="34">
        <v>18.0</v>
      </c>
      <c r="D877" s="31">
        <v>0.365</v>
      </c>
      <c r="E877" s="28" t="s">
        <v>110</v>
      </c>
      <c r="F877" s="31" t="s">
        <v>83</v>
      </c>
      <c r="G877" s="32" t="s">
        <v>75</v>
      </c>
      <c r="H877" s="27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ht="15.75" hidden="1" customHeight="1">
      <c r="A878" s="33">
        <v>6.24173996E8</v>
      </c>
      <c r="B878" s="33">
        <v>0.045</v>
      </c>
      <c r="C878" s="34">
        <v>20.0</v>
      </c>
      <c r="D878" s="31">
        <v>0.349</v>
      </c>
      <c r="E878" s="28" t="s">
        <v>110</v>
      </c>
      <c r="F878" s="31" t="s">
        <v>84</v>
      </c>
      <c r="G878" s="32" t="s">
        <v>75</v>
      </c>
      <c r="H878" s="27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ht="15.75" hidden="1" customHeight="1">
      <c r="A879" s="33">
        <v>6.55068112E8</v>
      </c>
      <c r="B879" s="33">
        <v>0.047</v>
      </c>
      <c r="C879" s="34">
        <v>21.0</v>
      </c>
      <c r="D879" s="31">
        <v>0.298</v>
      </c>
      <c r="E879" s="28" t="s">
        <v>110</v>
      </c>
      <c r="F879" s="31" t="s">
        <v>85</v>
      </c>
      <c r="G879" s="32" t="s">
        <v>75</v>
      </c>
      <c r="H879" s="27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ht="15.75" hidden="1" customHeight="1">
      <c r="A880" s="33">
        <v>7.98869805E8</v>
      </c>
      <c r="B880" s="33">
        <v>0.041</v>
      </c>
      <c r="C880" s="34">
        <v>21.0</v>
      </c>
      <c r="D880" s="31">
        <v>0.279</v>
      </c>
      <c r="E880" s="28" t="s">
        <v>110</v>
      </c>
      <c r="F880" s="31" t="s">
        <v>86</v>
      </c>
      <c r="G880" s="32" t="s">
        <v>75</v>
      </c>
      <c r="H880" s="27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ht="15.75" hidden="1" customHeight="1">
      <c r="A881" s="33">
        <v>9.65771303E8</v>
      </c>
      <c r="B881" s="33">
        <v>0.041</v>
      </c>
      <c r="C881" s="34">
        <v>25.0</v>
      </c>
      <c r="D881" s="31">
        <v>0.27</v>
      </c>
      <c r="E881" s="28" t="s">
        <v>110</v>
      </c>
      <c r="F881" s="31" t="s">
        <v>87</v>
      </c>
      <c r="G881" s="32" t="s">
        <v>75</v>
      </c>
      <c r="H881" s="27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ht="15.75" hidden="1" customHeight="1">
      <c r="A882" s="33">
        <v>9.00629373E8</v>
      </c>
      <c r="B882" s="33">
        <v>0.045</v>
      </c>
      <c r="C882" s="34">
        <v>25.0</v>
      </c>
      <c r="D882" s="31">
        <v>0.27</v>
      </c>
      <c r="E882" s="28" t="s">
        <v>110</v>
      </c>
      <c r="F882" s="31" t="s">
        <v>88</v>
      </c>
      <c r="G882" s="32" t="s">
        <v>75</v>
      </c>
      <c r="H882" s="27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ht="15.75" hidden="1" customHeight="1">
      <c r="A883" s="33">
        <v>9.51805801E8</v>
      </c>
      <c r="B883" s="33">
        <v>0.047</v>
      </c>
      <c r="C883" s="34">
        <v>27.0</v>
      </c>
      <c r="D883" s="31">
        <v>0.27</v>
      </c>
      <c r="E883" s="28" t="s">
        <v>110</v>
      </c>
      <c r="F883" s="31" t="s">
        <v>89</v>
      </c>
      <c r="G883" s="32" t="s">
        <v>75</v>
      </c>
      <c r="H883" s="27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ht="15.75" hidden="1" customHeight="1">
      <c r="A884" s="33">
        <v>8.98282866E8</v>
      </c>
      <c r="B884" s="33">
        <v>0.047</v>
      </c>
      <c r="C884" s="34">
        <v>24.0</v>
      </c>
      <c r="D884" s="31">
        <v>0.28</v>
      </c>
      <c r="E884" s="28" t="s">
        <v>110</v>
      </c>
      <c r="F884" s="31" t="s">
        <v>90</v>
      </c>
      <c r="G884" s="32" t="s">
        <v>75</v>
      </c>
      <c r="H884" s="27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ht="15.75" hidden="1" customHeight="1">
      <c r="A885" s="33">
        <v>9.141091E8</v>
      </c>
      <c r="B885" s="33">
        <v>0.05</v>
      </c>
      <c r="C885" s="34">
        <v>26.0</v>
      </c>
      <c r="D885" s="31">
        <v>0.28</v>
      </c>
      <c r="E885" s="28" t="s">
        <v>110</v>
      </c>
      <c r="F885" s="31" t="s">
        <v>91</v>
      </c>
      <c r="G885" s="32" t="s">
        <v>75</v>
      </c>
      <c r="H885" s="27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ht="15.75" hidden="1" customHeight="1">
      <c r="A886" s="33">
        <v>3.057453461E9</v>
      </c>
      <c r="B886" s="33">
        <v>0.069</v>
      </c>
      <c r="C886" s="34">
        <v>45.0</v>
      </c>
      <c r="D886" s="31">
        <v>0.247</v>
      </c>
      <c r="E886" s="28" t="s">
        <v>153</v>
      </c>
      <c r="F886" s="31" t="s">
        <v>76</v>
      </c>
      <c r="G886" s="32" t="s">
        <v>145</v>
      </c>
      <c r="H886" s="27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ht="15.75" hidden="1" customHeight="1">
      <c r="A887" s="33">
        <v>3.219487823E9</v>
      </c>
      <c r="B887" s="33">
        <v>0.078</v>
      </c>
      <c r="C887" s="34">
        <v>54.0</v>
      </c>
      <c r="D887" s="31">
        <v>0.223</v>
      </c>
      <c r="E887" s="28" t="s">
        <v>153</v>
      </c>
      <c r="F887" s="31" t="s">
        <v>77</v>
      </c>
      <c r="G887" s="32" t="s">
        <v>145</v>
      </c>
      <c r="H887" s="27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ht="15.75" hidden="1" customHeight="1">
      <c r="A888" s="33">
        <v>3.395778661E9</v>
      </c>
      <c r="B888" s="33">
        <v>0.087</v>
      </c>
      <c r="C888" s="34">
        <v>64.0</v>
      </c>
      <c r="D888" s="31">
        <v>0.236</v>
      </c>
      <c r="E888" s="28" t="s">
        <v>153</v>
      </c>
      <c r="F888" s="31" t="s">
        <v>79</v>
      </c>
      <c r="G888" s="32" t="s">
        <v>145</v>
      </c>
      <c r="H888" s="27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ht="15.75" hidden="1" customHeight="1">
      <c r="A889" s="33">
        <v>3.99137454E9</v>
      </c>
      <c r="B889" s="33">
        <v>0.085</v>
      </c>
      <c r="C889" s="34">
        <v>74.0</v>
      </c>
      <c r="D889" s="31">
        <v>0.238</v>
      </c>
      <c r="E889" s="28" t="s">
        <v>153</v>
      </c>
      <c r="F889" s="31" t="s">
        <v>81</v>
      </c>
      <c r="G889" s="32" t="s">
        <v>145</v>
      </c>
      <c r="H889" s="27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ht="15.75" hidden="1" customHeight="1">
      <c r="A890" s="33">
        <v>5.125273877E9</v>
      </c>
      <c r="B890" s="33">
        <v>0.085</v>
      </c>
      <c r="C890" s="34">
        <v>97.0</v>
      </c>
      <c r="D890" s="31">
        <v>0.221</v>
      </c>
      <c r="E890" s="28" t="s">
        <v>153</v>
      </c>
      <c r="F890" s="31" t="s">
        <v>83</v>
      </c>
      <c r="G890" s="32" t="s">
        <v>145</v>
      </c>
      <c r="H890" s="27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ht="15.75" hidden="1" customHeight="1">
      <c r="A891" s="33">
        <v>6.411147323E9</v>
      </c>
      <c r="B891" s="33">
        <v>0.086</v>
      </c>
      <c r="C891" s="34">
        <v>123.0</v>
      </c>
      <c r="D891" s="31">
        <v>0.176</v>
      </c>
      <c r="E891" s="28" t="s">
        <v>153</v>
      </c>
      <c r="F891" s="31" t="s">
        <v>84</v>
      </c>
      <c r="G891" s="32" t="s">
        <v>145</v>
      </c>
      <c r="H891" s="27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ht="15.75" hidden="1" customHeight="1">
      <c r="A892" s="33">
        <v>7.761900179E9</v>
      </c>
      <c r="B892" s="33">
        <v>0.084</v>
      </c>
      <c r="C892" s="34">
        <v>146.0</v>
      </c>
      <c r="D892" s="31">
        <v>0.171</v>
      </c>
      <c r="E892" s="28" t="s">
        <v>153</v>
      </c>
      <c r="F892" s="31" t="s">
        <v>85</v>
      </c>
      <c r="G892" s="32" t="s">
        <v>145</v>
      </c>
      <c r="H892" s="27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ht="15.75" hidden="1" customHeight="1">
      <c r="A893" s="33">
        <v>1.0172260738E10</v>
      </c>
      <c r="B893" s="33">
        <v>0.082</v>
      </c>
      <c r="C893" s="34">
        <v>188.0</v>
      </c>
      <c r="D893" s="31">
        <v>0.171</v>
      </c>
      <c r="E893" s="28" t="s">
        <v>153</v>
      </c>
      <c r="F893" s="31" t="s">
        <v>86</v>
      </c>
      <c r="G893" s="32" t="s">
        <v>145</v>
      </c>
      <c r="H893" s="27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ht="15.75" hidden="1" customHeight="1">
      <c r="A894" s="33">
        <v>1.279933725E10</v>
      </c>
      <c r="B894" s="33">
        <v>0.09</v>
      </c>
      <c r="C894" s="34">
        <v>261.0</v>
      </c>
      <c r="D894" s="31">
        <v>0.18</v>
      </c>
      <c r="E894" s="28" t="s">
        <v>153</v>
      </c>
      <c r="F894" s="31" t="s">
        <v>87</v>
      </c>
      <c r="G894" s="32" t="s">
        <v>145</v>
      </c>
      <c r="H894" s="27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ht="15.75" hidden="1" customHeight="1">
      <c r="A895" s="33">
        <v>1.0766836277E10</v>
      </c>
      <c r="B895" s="33">
        <v>0.102</v>
      </c>
      <c r="C895" s="34">
        <v>249.0</v>
      </c>
      <c r="D895" s="31">
        <v>0.179</v>
      </c>
      <c r="E895" s="28" t="s">
        <v>153</v>
      </c>
      <c r="F895" s="31" t="s">
        <v>88</v>
      </c>
      <c r="G895" s="32" t="s">
        <v>145</v>
      </c>
      <c r="H895" s="27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ht="15.75" hidden="1" customHeight="1">
      <c r="A896" s="33">
        <v>1.1638536862E10</v>
      </c>
      <c r="B896" s="33">
        <v>0.101</v>
      </c>
      <c r="C896" s="34">
        <v>267.0</v>
      </c>
      <c r="D896" s="31">
        <v>0.158</v>
      </c>
      <c r="E896" s="28" t="s">
        <v>153</v>
      </c>
      <c r="F896" s="31" t="s">
        <v>89</v>
      </c>
      <c r="G896" s="32" t="s">
        <v>145</v>
      </c>
      <c r="H896" s="27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ht="15.75" hidden="1" customHeight="1">
      <c r="A897" s="33">
        <v>1.4434619972E10</v>
      </c>
      <c r="B897" s="33">
        <v>0.094</v>
      </c>
      <c r="C897" s="34">
        <v>310.0</v>
      </c>
      <c r="D897" s="31">
        <v>0.15</v>
      </c>
      <c r="E897" s="28" t="s">
        <v>153</v>
      </c>
      <c r="F897" s="31" t="s">
        <v>90</v>
      </c>
      <c r="G897" s="32" t="s">
        <v>145</v>
      </c>
      <c r="H897" s="27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ht="15.75" hidden="1" customHeight="1">
      <c r="A898" s="33">
        <v>1.5846484588E10</v>
      </c>
      <c r="B898" s="33">
        <v>0.092</v>
      </c>
      <c r="C898" s="34">
        <v>333.0</v>
      </c>
      <c r="D898" s="31">
        <v>0.148</v>
      </c>
      <c r="E898" s="28" t="s">
        <v>153</v>
      </c>
      <c r="F898" s="31" t="s">
        <v>91</v>
      </c>
      <c r="G898" s="32" t="s">
        <v>145</v>
      </c>
      <c r="H898" s="27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ht="15.75" hidden="1" customHeight="1">
      <c r="A899" s="33">
        <v>1.89E12</v>
      </c>
      <c r="B899" s="33">
        <v>0.104</v>
      </c>
      <c r="C899" s="34">
        <v>2387.0</v>
      </c>
      <c r="D899" s="31">
        <v>0.096</v>
      </c>
      <c r="E899" s="28" t="s">
        <v>195</v>
      </c>
      <c r="F899" s="31" t="s">
        <v>76</v>
      </c>
      <c r="G899" s="32" t="s">
        <v>180</v>
      </c>
      <c r="H899" s="27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ht="15.75" hidden="1" customHeight="1">
      <c r="A900" s="33">
        <v>1.88E12</v>
      </c>
      <c r="B900" s="33">
        <v>0.105</v>
      </c>
      <c r="C900" s="34">
        <v>2402.0</v>
      </c>
      <c r="D900" s="31">
        <v>0.1</v>
      </c>
      <c r="E900" s="28" t="s">
        <v>195</v>
      </c>
      <c r="F900" s="31" t="s">
        <v>77</v>
      </c>
      <c r="G900" s="32" t="s">
        <v>180</v>
      </c>
      <c r="H900" s="27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ht="15.75" hidden="1" customHeight="1">
      <c r="A901" s="33">
        <v>2.01E12</v>
      </c>
      <c r="B901" s="33">
        <v>0.107</v>
      </c>
      <c r="C901" s="34">
        <v>2610.0</v>
      </c>
      <c r="D901" s="31">
        <v>0.097</v>
      </c>
      <c r="E901" s="28" t="s">
        <v>195</v>
      </c>
      <c r="F901" s="31" t="s">
        <v>79</v>
      </c>
      <c r="G901" s="32" t="s">
        <v>180</v>
      </c>
      <c r="H901" s="27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ht="15.75" hidden="1" customHeight="1">
      <c r="A902" s="33">
        <v>2.42E12</v>
      </c>
      <c r="B902" s="33">
        <v>0.109</v>
      </c>
      <c r="C902" s="34">
        <v>3206.0</v>
      </c>
      <c r="D902" s="30"/>
      <c r="E902" s="28" t="s">
        <v>195</v>
      </c>
      <c r="F902" s="31" t="s">
        <v>81</v>
      </c>
      <c r="G902" s="32" t="s">
        <v>180</v>
      </c>
      <c r="H902" s="27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ht="15.75" hidden="1" customHeight="1">
      <c r="A903" s="33">
        <v>2.73E12</v>
      </c>
      <c r="B903" s="33">
        <v>0.107</v>
      </c>
      <c r="C903" s="34">
        <v>3524.0</v>
      </c>
      <c r="D903" s="30"/>
      <c r="E903" s="28" t="s">
        <v>195</v>
      </c>
      <c r="F903" s="31" t="s">
        <v>83</v>
      </c>
      <c r="G903" s="32" t="s">
        <v>180</v>
      </c>
      <c r="H903" s="27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ht="15.75" hidden="1" customHeight="1">
      <c r="A904" s="33">
        <v>2.77E12</v>
      </c>
      <c r="B904" s="33">
        <v>0.108</v>
      </c>
      <c r="C904" s="34">
        <v>3624.0</v>
      </c>
      <c r="D904" s="30"/>
      <c r="E904" s="28" t="s">
        <v>195</v>
      </c>
      <c r="F904" s="31" t="s">
        <v>84</v>
      </c>
      <c r="G904" s="32" t="s">
        <v>180</v>
      </c>
      <c r="H904" s="27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ht="15.75" hidden="1" customHeight="1">
      <c r="A905" s="33">
        <v>2.9E12</v>
      </c>
      <c r="B905" s="33">
        <v>0.106</v>
      </c>
      <c r="C905" s="34">
        <v>3746.0</v>
      </c>
      <c r="D905" s="30"/>
      <c r="E905" s="28" t="s">
        <v>195</v>
      </c>
      <c r="F905" s="31" t="s">
        <v>85</v>
      </c>
      <c r="G905" s="32" t="s">
        <v>180</v>
      </c>
      <c r="H905" s="27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ht="15.75" hidden="1" customHeight="1">
      <c r="A906" s="33">
        <v>3.32E12</v>
      </c>
      <c r="B906" s="33">
        <v>0.105</v>
      </c>
      <c r="C906" s="34">
        <v>4231.0</v>
      </c>
      <c r="D906" s="30"/>
      <c r="E906" s="28" t="s">
        <v>195</v>
      </c>
      <c r="F906" s="31" t="s">
        <v>86</v>
      </c>
      <c r="G906" s="32" t="s">
        <v>180</v>
      </c>
      <c r="H906" s="27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ht="15.75" hidden="1" customHeight="1">
      <c r="A907" s="33">
        <v>3.62E12</v>
      </c>
      <c r="B907" s="33">
        <v>0.107</v>
      </c>
      <c r="C907" s="34">
        <v>4718.0</v>
      </c>
      <c r="D907" s="30"/>
      <c r="E907" s="28" t="s">
        <v>195</v>
      </c>
      <c r="F907" s="31" t="s">
        <v>87</v>
      </c>
      <c r="G907" s="32" t="s">
        <v>180</v>
      </c>
      <c r="H907" s="27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ht="15.75" hidden="1" customHeight="1">
      <c r="A908" s="33">
        <v>3.3E12</v>
      </c>
      <c r="B908" s="33">
        <v>0.118</v>
      </c>
      <c r="C908" s="34">
        <v>4727.0</v>
      </c>
      <c r="D908" s="30"/>
      <c r="E908" s="28" t="s">
        <v>195</v>
      </c>
      <c r="F908" s="31" t="s">
        <v>88</v>
      </c>
      <c r="G908" s="32" t="s">
        <v>180</v>
      </c>
      <c r="H908" s="27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ht="15.75" hidden="1" customHeight="1">
      <c r="A909" s="33">
        <v>3.3E12</v>
      </c>
      <c r="B909" s="33">
        <v>0.115</v>
      </c>
      <c r="C909" s="34">
        <v>4668.0</v>
      </c>
      <c r="D909" s="30"/>
      <c r="E909" s="28" t="s">
        <v>195</v>
      </c>
      <c r="F909" s="31" t="s">
        <v>89</v>
      </c>
      <c r="G909" s="32" t="s">
        <v>180</v>
      </c>
      <c r="H909" s="27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ht="15.75" hidden="1" customHeight="1">
      <c r="A910" s="33">
        <v>3.63E12</v>
      </c>
      <c r="B910" s="33">
        <v>0.113</v>
      </c>
      <c r="C910" s="34">
        <v>4996.0</v>
      </c>
      <c r="D910" s="30"/>
      <c r="E910" s="28" t="s">
        <v>195</v>
      </c>
      <c r="F910" s="31" t="s">
        <v>90</v>
      </c>
      <c r="G910" s="32" t="s">
        <v>180</v>
      </c>
      <c r="H910" s="27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ht="15.75" hidden="1" customHeight="1">
      <c r="A911" s="33">
        <v>3.43E12</v>
      </c>
      <c r="B911" s="33">
        <v>0.113</v>
      </c>
      <c r="C911" s="34">
        <v>4683.0</v>
      </c>
      <c r="D911" s="30"/>
      <c r="E911" s="28" t="s">
        <v>195</v>
      </c>
      <c r="F911" s="31" t="s">
        <v>91</v>
      </c>
      <c r="G911" s="32" t="s">
        <v>180</v>
      </c>
      <c r="H911" s="27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ht="15.75" hidden="1" customHeight="1">
      <c r="A912" s="33">
        <v>4.982849054E9</v>
      </c>
      <c r="B912" s="33">
        <v>0.048</v>
      </c>
      <c r="C912" s="34">
        <v>13.0</v>
      </c>
      <c r="D912" s="30"/>
      <c r="E912" s="28" t="s">
        <v>111</v>
      </c>
      <c r="F912" s="31" t="s">
        <v>76</v>
      </c>
      <c r="G912" s="32" t="s">
        <v>75</v>
      </c>
      <c r="H912" s="27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ht="15.75" hidden="1" customHeight="1">
      <c r="A913" s="33">
        <v>5.314871684E9</v>
      </c>
      <c r="B913" s="33">
        <v>0.056</v>
      </c>
      <c r="C913" s="34">
        <v>15.0</v>
      </c>
      <c r="D913" s="30"/>
      <c r="E913" s="28" t="s">
        <v>111</v>
      </c>
      <c r="F913" s="31" t="s">
        <v>77</v>
      </c>
      <c r="G913" s="32" t="s">
        <v>75</v>
      </c>
      <c r="H913" s="27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ht="15.75" hidden="1" customHeight="1">
      <c r="A914" s="33">
        <v>6.166197192E9</v>
      </c>
      <c r="B914" s="33">
        <v>0.048</v>
      </c>
      <c r="C914" s="34">
        <v>15.0</v>
      </c>
      <c r="D914" s="30"/>
      <c r="E914" s="28" t="s">
        <v>111</v>
      </c>
      <c r="F914" s="31" t="s">
        <v>79</v>
      </c>
      <c r="G914" s="32" t="s">
        <v>75</v>
      </c>
      <c r="H914" s="27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ht="15.75" hidden="1" customHeight="1">
      <c r="A915" s="33">
        <v>7.63272068E9</v>
      </c>
      <c r="B915" s="33">
        <v>0.048</v>
      </c>
      <c r="C915" s="34">
        <v>18.0</v>
      </c>
      <c r="D915" s="30"/>
      <c r="E915" s="28" t="s">
        <v>111</v>
      </c>
      <c r="F915" s="31" t="s">
        <v>81</v>
      </c>
      <c r="G915" s="32" t="s">
        <v>75</v>
      </c>
      <c r="H915" s="27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ht="15.75" hidden="1" customHeight="1">
      <c r="A916" s="33">
        <v>8.881419348E9</v>
      </c>
      <c r="B916" s="33">
        <v>0.061</v>
      </c>
      <c r="C916" s="34">
        <v>26.0</v>
      </c>
      <c r="D916" s="30"/>
      <c r="E916" s="28" t="s">
        <v>111</v>
      </c>
      <c r="F916" s="31" t="s">
        <v>83</v>
      </c>
      <c r="G916" s="32" t="s">
        <v>75</v>
      </c>
      <c r="H916" s="27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ht="15.75" hidden="1" customHeight="1">
      <c r="A917" s="33">
        <v>1.0731883141E10</v>
      </c>
      <c r="B917" s="33">
        <v>0.07</v>
      </c>
      <c r="C917" s="34">
        <v>35.0</v>
      </c>
      <c r="D917" s="30"/>
      <c r="E917" s="28" t="s">
        <v>111</v>
      </c>
      <c r="F917" s="31" t="s">
        <v>84</v>
      </c>
      <c r="G917" s="32" t="s">
        <v>75</v>
      </c>
      <c r="H917" s="27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ht="15.75" hidden="1" customHeight="1">
      <c r="A918" s="33">
        <v>2.0410239313E10</v>
      </c>
      <c r="B918" s="33">
        <v>0.054</v>
      </c>
      <c r="C918" s="34">
        <v>48.0</v>
      </c>
      <c r="D918" s="30"/>
      <c r="E918" s="28" t="s">
        <v>111</v>
      </c>
      <c r="F918" s="31" t="s">
        <v>85</v>
      </c>
      <c r="G918" s="32" t="s">
        <v>75</v>
      </c>
      <c r="H918" s="27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ht="15.75" hidden="1" customHeight="1">
      <c r="A919" s="33">
        <v>2.4757608488E10</v>
      </c>
      <c r="B919" s="33">
        <v>0.06</v>
      </c>
      <c r="C919" s="34">
        <v>66.0</v>
      </c>
      <c r="D919" s="30"/>
      <c r="E919" s="28" t="s">
        <v>111</v>
      </c>
      <c r="F919" s="31" t="s">
        <v>86</v>
      </c>
      <c r="G919" s="32" t="s">
        <v>75</v>
      </c>
      <c r="H919" s="27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ht="15.75" hidden="1" customHeight="1">
      <c r="A920" s="33">
        <v>2.8528016511E10</v>
      </c>
      <c r="B920" s="33">
        <v>0.056</v>
      </c>
      <c r="C920" s="34">
        <v>69.0</v>
      </c>
      <c r="D920" s="30"/>
      <c r="E920" s="28" t="s">
        <v>111</v>
      </c>
      <c r="F920" s="31" t="s">
        <v>87</v>
      </c>
      <c r="G920" s="32" t="s">
        <v>75</v>
      </c>
      <c r="H920" s="27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ht="15.75" hidden="1" customHeight="1">
      <c r="A921" s="33">
        <v>2.5978563316E10</v>
      </c>
      <c r="B921" s="33">
        <v>0.051</v>
      </c>
      <c r="C921" s="34">
        <v>56.0</v>
      </c>
      <c r="D921" s="30"/>
      <c r="E921" s="28" t="s">
        <v>111</v>
      </c>
      <c r="F921" s="31" t="s">
        <v>88</v>
      </c>
      <c r="G921" s="32" t="s">
        <v>75</v>
      </c>
      <c r="H921" s="27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ht="15.75" hidden="1" customHeight="1">
      <c r="A922" s="33">
        <v>3.2174210793E10</v>
      </c>
      <c r="B922" s="33">
        <v>0.053</v>
      </c>
      <c r="C922" s="34">
        <v>70.0</v>
      </c>
      <c r="D922" s="30"/>
      <c r="E922" s="28" t="s">
        <v>111</v>
      </c>
      <c r="F922" s="31" t="s">
        <v>89</v>
      </c>
      <c r="G922" s="32" t="s">
        <v>75</v>
      </c>
      <c r="H922" s="27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ht="15.75" hidden="1" customHeight="1">
      <c r="A923" s="33">
        <v>3.956497007E10</v>
      </c>
      <c r="B923" s="33">
        <v>0.053</v>
      </c>
      <c r="C923" s="34">
        <v>83.0</v>
      </c>
      <c r="D923" s="30"/>
      <c r="E923" s="28" t="s">
        <v>111</v>
      </c>
      <c r="F923" s="31" t="s">
        <v>90</v>
      </c>
      <c r="G923" s="32" t="s">
        <v>75</v>
      </c>
      <c r="H923" s="27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ht="15.75" hidden="1" customHeight="1">
      <c r="A924" s="33">
        <v>4.1740897827E10</v>
      </c>
      <c r="B924" s="33">
        <v>0.052</v>
      </c>
      <c r="C924" s="34">
        <v>83.0</v>
      </c>
      <c r="D924" s="30"/>
      <c r="E924" s="28" t="s">
        <v>111</v>
      </c>
      <c r="F924" s="31" t="s">
        <v>91</v>
      </c>
      <c r="G924" s="32" t="s">
        <v>75</v>
      </c>
      <c r="H924" s="27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ht="15.75" hidden="1" customHeight="1">
      <c r="A925" s="33">
        <v>1.24E11</v>
      </c>
      <c r="B925" s="33">
        <v>0.079</v>
      </c>
      <c r="C925" s="34">
        <v>918.0</v>
      </c>
      <c r="D925" s="31">
        <v>0.123</v>
      </c>
      <c r="E925" s="28" t="s">
        <v>196</v>
      </c>
      <c r="F925" s="31" t="s">
        <v>76</v>
      </c>
      <c r="G925" s="32" t="s">
        <v>180</v>
      </c>
      <c r="H925" s="27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ht="15.75" hidden="1" customHeight="1">
      <c r="A926" s="33">
        <v>1.3E11</v>
      </c>
      <c r="B926" s="33">
        <v>0.088</v>
      </c>
      <c r="C926" s="34">
        <v>1055.0</v>
      </c>
      <c r="D926" s="31">
        <v>0.086</v>
      </c>
      <c r="E926" s="28" t="s">
        <v>196</v>
      </c>
      <c r="F926" s="31" t="s">
        <v>77</v>
      </c>
      <c r="G926" s="32" t="s">
        <v>180</v>
      </c>
      <c r="H926" s="27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ht="15.75" hidden="1" customHeight="1">
      <c r="A927" s="33">
        <v>1.46E11</v>
      </c>
      <c r="B927" s="33">
        <v>0.091</v>
      </c>
      <c r="C927" s="34">
        <v>1223.0</v>
      </c>
      <c r="D927" s="31">
        <v>0.074</v>
      </c>
      <c r="E927" s="28" t="s">
        <v>196</v>
      </c>
      <c r="F927" s="31" t="s">
        <v>79</v>
      </c>
      <c r="G927" s="32" t="s">
        <v>180</v>
      </c>
      <c r="H927" s="27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ht="15.75" hidden="1" customHeight="1">
      <c r="A928" s="33">
        <v>1.93E11</v>
      </c>
      <c r="B928" s="33">
        <v>0.089</v>
      </c>
      <c r="C928" s="34">
        <v>1579.0</v>
      </c>
      <c r="D928" s="31">
        <v>0.068</v>
      </c>
      <c r="E928" s="28" t="s">
        <v>196</v>
      </c>
      <c r="F928" s="31" t="s">
        <v>81</v>
      </c>
      <c r="G928" s="32" t="s">
        <v>180</v>
      </c>
      <c r="H928" s="27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ht="15.75" hidden="1" customHeight="1">
      <c r="A929" s="33">
        <v>2.28E11</v>
      </c>
      <c r="B929" s="33">
        <v>0.087</v>
      </c>
      <c r="C929" s="34">
        <v>1809.0</v>
      </c>
      <c r="D929" s="30"/>
      <c r="E929" s="28" t="s">
        <v>196</v>
      </c>
      <c r="F929" s="31" t="s">
        <v>83</v>
      </c>
      <c r="G929" s="32" t="s">
        <v>180</v>
      </c>
      <c r="H929" s="27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ht="15.75" hidden="1" customHeight="1">
      <c r="A930" s="33">
        <v>2.4E11</v>
      </c>
      <c r="B930" s="33">
        <v>0.097</v>
      </c>
      <c r="C930" s="34">
        <v>2093.0</v>
      </c>
      <c r="D930" s="30"/>
      <c r="E930" s="28" t="s">
        <v>196</v>
      </c>
      <c r="F930" s="31" t="s">
        <v>84</v>
      </c>
      <c r="G930" s="32" t="s">
        <v>180</v>
      </c>
      <c r="H930" s="27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ht="15.75" hidden="1" customHeight="1">
      <c r="A931" s="33">
        <v>2.62E11</v>
      </c>
      <c r="B931" s="33">
        <v>0.097</v>
      </c>
      <c r="C931" s="34">
        <v>2293.0</v>
      </c>
      <c r="D931" s="30"/>
      <c r="E931" s="28" t="s">
        <v>196</v>
      </c>
      <c r="F931" s="31" t="s">
        <v>85</v>
      </c>
      <c r="G931" s="32" t="s">
        <v>180</v>
      </c>
      <c r="H931" s="27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ht="15.75" hidden="1" customHeight="1">
      <c r="A932" s="33">
        <v>3.05E11</v>
      </c>
      <c r="B932" s="33">
        <v>0.098</v>
      </c>
      <c r="C932" s="34">
        <v>2682.0</v>
      </c>
      <c r="D932" s="30"/>
      <c r="E932" s="28" t="s">
        <v>196</v>
      </c>
      <c r="F932" s="31" t="s">
        <v>86</v>
      </c>
      <c r="G932" s="32" t="s">
        <v>180</v>
      </c>
      <c r="H932" s="27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ht="15.75" hidden="1" customHeight="1">
      <c r="A933" s="33">
        <v>3.42E11</v>
      </c>
      <c r="B933" s="33">
        <v>0.101</v>
      </c>
      <c r="C933" s="34">
        <v>3085.0</v>
      </c>
      <c r="D933" s="30"/>
      <c r="E933" s="28" t="s">
        <v>196</v>
      </c>
      <c r="F933" s="31" t="s">
        <v>87</v>
      </c>
      <c r="G933" s="32" t="s">
        <v>180</v>
      </c>
      <c r="H933" s="27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ht="15.75" hidden="1" customHeight="1">
      <c r="A934" s="33">
        <v>3.21E11</v>
      </c>
      <c r="B934" s="33">
        <v>0.1</v>
      </c>
      <c r="C934" s="34">
        <v>2861.0</v>
      </c>
      <c r="D934" s="30"/>
      <c r="E934" s="28" t="s">
        <v>196</v>
      </c>
      <c r="F934" s="31" t="s">
        <v>88</v>
      </c>
      <c r="G934" s="32" t="s">
        <v>180</v>
      </c>
      <c r="H934" s="27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ht="15.75" hidden="1" customHeight="1">
      <c r="A935" s="33">
        <v>2.94E11</v>
      </c>
      <c r="B935" s="33">
        <v>0.094</v>
      </c>
      <c r="C935" s="34">
        <v>2442.0</v>
      </c>
      <c r="D935" s="30"/>
      <c r="E935" s="28" t="s">
        <v>196</v>
      </c>
      <c r="F935" s="31" t="s">
        <v>89</v>
      </c>
      <c r="G935" s="32" t="s">
        <v>180</v>
      </c>
      <c r="H935" s="27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ht="15.75" hidden="1" customHeight="1">
      <c r="A936" s="33">
        <v>2.9E11</v>
      </c>
      <c r="B936" s="33">
        <v>0.09</v>
      </c>
      <c r="C936" s="34">
        <v>2304.0</v>
      </c>
      <c r="D936" s="30"/>
      <c r="E936" s="28" t="s">
        <v>196</v>
      </c>
      <c r="F936" s="31" t="s">
        <v>90</v>
      </c>
      <c r="G936" s="32" t="s">
        <v>180</v>
      </c>
      <c r="H936" s="27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ht="15.75" hidden="1" customHeight="1">
      <c r="A937" s="33">
        <v>2.48E11</v>
      </c>
      <c r="B937" s="33">
        <v>0.093</v>
      </c>
      <c r="C937" s="34">
        <v>2044.0</v>
      </c>
      <c r="D937" s="30"/>
      <c r="E937" s="28" t="s">
        <v>196</v>
      </c>
      <c r="F937" s="31" t="s">
        <v>91</v>
      </c>
      <c r="G937" s="32" t="s">
        <v>180</v>
      </c>
      <c r="H937" s="27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ht="15.75" hidden="1" customHeight="1">
      <c r="A938" s="33">
        <v>1.068024994E9</v>
      </c>
      <c r="B938" s="28"/>
      <c r="C938" s="29"/>
      <c r="D938" s="30"/>
      <c r="E938" s="28" t="s">
        <v>279</v>
      </c>
      <c r="F938" s="31" t="s">
        <v>76</v>
      </c>
      <c r="G938" s="32" t="s">
        <v>259</v>
      </c>
      <c r="H938" s="27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ht="15.75" hidden="1" customHeight="1">
      <c r="A939" s="33">
        <v>1.086170639E9</v>
      </c>
      <c r="B939" s="28"/>
      <c r="C939" s="29"/>
      <c r="D939" s="30"/>
      <c r="E939" s="28" t="s">
        <v>279</v>
      </c>
      <c r="F939" s="31" t="s">
        <v>77</v>
      </c>
      <c r="G939" s="32" t="s">
        <v>259</v>
      </c>
      <c r="H939" s="27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ht="15.75" hidden="1" customHeight="1">
      <c r="A940" s="33">
        <v>1.169136691E9</v>
      </c>
      <c r="B940" s="28"/>
      <c r="C940" s="29"/>
      <c r="D940" s="30"/>
      <c r="E940" s="28" t="s">
        <v>279</v>
      </c>
      <c r="F940" s="31" t="s">
        <v>79</v>
      </c>
      <c r="G940" s="32" t="s">
        <v>259</v>
      </c>
      <c r="H940" s="27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ht="15.75" hidden="1" customHeight="1">
      <c r="A941" s="33">
        <v>1.42645203E9</v>
      </c>
      <c r="B941" s="28"/>
      <c r="C941" s="29"/>
      <c r="D941" s="30"/>
      <c r="E941" s="28" t="s">
        <v>279</v>
      </c>
      <c r="F941" s="31" t="s">
        <v>81</v>
      </c>
      <c r="G941" s="32" t="s">
        <v>259</v>
      </c>
      <c r="H941" s="27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ht="15.75" hidden="1" customHeight="1">
      <c r="A942" s="33">
        <v>1.644951892E9</v>
      </c>
      <c r="B942" s="28"/>
      <c r="C942" s="29"/>
      <c r="D942" s="30"/>
      <c r="E942" s="28" t="s">
        <v>279</v>
      </c>
      <c r="F942" s="31" t="s">
        <v>83</v>
      </c>
      <c r="G942" s="32" t="s">
        <v>259</v>
      </c>
      <c r="H942" s="27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ht="15.75" hidden="1" customHeight="1">
      <c r="A943" s="33">
        <v>1.702543477E9</v>
      </c>
      <c r="B943" s="28"/>
      <c r="C943" s="29"/>
      <c r="D943" s="30"/>
      <c r="E943" s="28" t="s">
        <v>279</v>
      </c>
      <c r="F943" s="31" t="s">
        <v>84</v>
      </c>
      <c r="G943" s="32" t="s">
        <v>259</v>
      </c>
      <c r="H943" s="27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ht="15.75" hidden="1" customHeight="1">
      <c r="A944" s="33">
        <v>1.738432116E9</v>
      </c>
      <c r="B944" s="28"/>
      <c r="C944" s="29"/>
      <c r="D944" s="30"/>
      <c r="E944" s="28" t="s">
        <v>279</v>
      </c>
      <c r="F944" s="31" t="s">
        <v>85</v>
      </c>
      <c r="G944" s="32" t="s">
        <v>259</v>
      </c>
      <c r="H944" s="27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ht="15.75" hidden="1" customHeight="1">
      <c r="A945" s="33">
        <v>2.121759848E9</v>
      </c>
      <c r="B945" s="28"/>
      <c r="C945" s="29"/>
      <c r="D945" s="30"/>
      <c r="E945" s="28" t="s">
        <v>279</v>
      </c>
      <c r="F945" s="31" t="s">
        <v>86</v>
      </c>
      <c r="G945" s="32" t="s">
        <v>259</v>
      </c>
      <c r="H945" s="27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ht="15.75" hidden="1" customHeight="1">
      <c r="A946" s="33">
        <v>1.739579594E9</v>
      </c>
      <c r="B946" s="28"/>
      <c r="C946" s="29"/>
      <c r="D946" s="30"/>
      <c r="E946" s="28" t="s">
        <v>279</v>
      </c>
      <c r="F946" s="31" t="s">
        <v>87</v>
      </c>
      <c r="G946" s="32" t="s">
        <v>259</v>
      </c>
      <c r="H946" s="27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ht="15.75" hidden="1" customHeight="1">
      <c r="A947" s="33">
        <v>1.267711816E9</v>
      </c>
      <c r="B947" s="28"/>
      <c r="C947" s="29"/>
      <c r="D947" s="30"/>
      <c r="E947" s="28" t="s">
        <v>279</v>
      </c>
      <c r="F947" s="31" t="s">
        <v>88</v>
      </c>
      <c r="G947" s="32" t="s">
        <v>259</v>
      </c>
      <c r="H947" s="27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ht="15.75" hidden="1" customHeight="1">
      <c r="A948" s="28"/>
      <c r="B948" s="28"/>
      <c r="C948" s="29"/>
      <c r="D948" s="30"/>
      <c r="E948" s="28" t="s">
        <v>279</v>
      </c>
      <c r="F948" s="31" t="s">
        <v>89</v>
      </c>
      <c r="G948" s="32" t="s">
        <v>259</v>
      </c>
      <c r="H948" s="27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ht="15.75" hidden="1" customHeight="1">
      <c r="A949" s="28"/>
      <c r="B949" s="28"/>
      <c r="C949" s="29"/>
      <c r="D949" s="30"/>
      <c r="E949" s="28" t="s">
        <v>279</v>
      </c>
      <c r="F949" s="31" t="s">
        <v>90</v>
      </c>
      <c r="G949" s="32" t="s">
        <v>259</v>
      </c>
      <c r="H949" s="27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ht="15.75" hidden="1" customHeight="1">
      <c r="A950" s="28"/>
      <c r="B950" s="28"/>
      <c r="C950" s="29"/>
      <c r="D950" s="30"/>
      <c r="E950" s="28" t="s">
        <v>279</v>
      </c>
      <c r="F950" s="31" t="s">
        <v>91</v>
      </c>
      <c r="G950" s="32" t="s">
        <v>259</v>
      </c>
      <c r="H950" s="27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ht="15.75" hidden="1" customHeight="1">
      <c r="A951" s="33">
        <v>5.23256355E8</v>
      </c>
      <c r="B951" s="33">
        <v>0.066</v>
      </c>
      <c r="C951" s="34">
        <v>339.0</v>
      </c>
      <c r="D951" s="31">
        <v>0.116</v>
      </c>
      <c r="E951" s="28" t="s">
        <v>280</v>
      </c>
      <c r="F951" s="31" t="s">
        <v>76</v>
      </c>
      <c r="G951" s="32" t="s">
        <v>259</v>
      </c>
      <c r="H951" s="27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ht="15.75" hidden="1" customHeight="1">
      <c r="A952" s="33">
        <v>5.23279846E8</v>
      </c>
      <c r="B952" s="33">
        <v>0.076</v>
      </c>
      <c r="C952" s="34">
        <v>392.0</v>
      </c>
      <c r="D952" s="31">
        <v>0.102</v>
      </c>
      <c r="E952" s="28" t="s">
        <v>280</v>
      </c>
      <c r="F952" s="31" t="s">
        <v>77</v>
      </c>
      <c r="G952" s="32" t="s">
        <v>259</v>
      </c>
      <c r="H952" s="27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ht="15.75" hidden="1" customHeight="1">
      <c r="A953" s="33">
        <v>5.44381962E8</v>
      </c>
      <c r="B953" s="33">
        <v>0.066</v>
      </c>
      <c r="C953" s="34">
        <v>353.0</v>
      </c>
      <c r="D953" s="31">
        <v>0.113</v>
      </c>
      <c r="E953" s="28" t="s">
        <v>280</v>
      </c>
      <c r="F953" s="31" t="s">
        <v>79</v>
      </c>
      <c r="G953" s="32" t="s">
        <v>259</v>
      </c>
      <c r="H953" s="27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ht="15.75" hidden="1" customHeight="1">
      <c r="A954" s="33">
        <v>5.96339089E8</v>
      </c>
      <c r="B954" s="33">
        <v>0.062</v>
      </c>
      <c r="C954" s="34">
        <v>359.0</v>
      </c>
      <c r="D954" s="31">
        <v>0.12</v>
      </c>
      <c r="E954" s="28" t="s">
        <v>280</v>
      </c>
      <c r="F954" s="31" t="s">
        <v>81</v>
      </c>
      <c r="G954" s="32" t="s">
        <v>259</v>
      </c>
      <c r="H954" s="27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ht="15.75" hidden="1" customHeight="1">
      <c r="A955" s="33">
        <v>6.00014341E8</v>
      </c>
      <c r="B955" s="33">
        <v>0.058</v>
      </c>
      <c r="C955" s="34">
        <v>342.0</v>
      </c>
      <c r="D955" s="31">
        <v>0.102</v>
      </c>
      <c r="E955" s="28" t="s">
        <v>280</v>
      </c>
      <c r="F955" s="31" t="s">
        <v>83</v>
      </c>
      <c r="G955" s="32" t="s">
        <v>259</v>
      </c>
      <c r="H955" s="27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ht="15.75" hidden="1" customHeight="1">
      <c r="A956" s="33">
        <v>7.00431791E8</v>
      </c>
      <c r="B956" s="33">
        <v>0.061</v>
      </c>
      <c r="C956" s="34">
        <v>412.0</v>
      </c>
      <c r="D956" s="31">
        <v>0.101</v>
      </c>
      <c r="E956" s="28" t="s">
        <v>280</v>
      </c>
      <c r="F956" s="31" t="s">
        <v>84</v>
      </c>
      <c r="G956" s="32" t="s">
        <v>259</v>
      </c>
      <c r="H956" s="27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ht="15.75" hidden="1" customHeight="1">
      <c r="A957" s="33">
        <v>7.04762536E8</v>
      </c>
      <c r="B957" s="33">
        <v>0.064</v>
      </c>
      <c r="C957" s="34">
        <v>435.0</v>
      </c>
      <c r="D957" s="31">
        <v>0.099</v>
      </c>
      <c r="E957" s="28" t="s">
        <v>280</v>
      </c>
      <c r="F957" s="31" t="s">
        <v>85</v>
      </c>
      <c r="G957" s="32" t="s">
        <v>259</v>
      </c>
      <c r="H957" s="27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ht="15.75" hidden="1" customHeight="1">
      <c r="A958" s="33">
        <v>7.58888875E8</v>
      </c>
      <c r="B958" s="33">
        <v>0.061</v>
      </c>
      <c r="C958" s="34">
        <v>448.0</v>
      </c>
      <c r="D958" s="31">
        <v>0.098</v>
      </c>
      <c r="E958" s="28" t="s">
        <v>280</v>
      </c>
      <c r="F958" s="31" t="s">
        <v>86</v>
      </c>
      <c r="G958" s="32" t="s">
        <v>259</v>
      </c>
      <c r="H958" s="27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ht="15.75" hidden="1" customHeight="1">
      <c r="A959" s="33">
        <v>8.25925911E8</v>
      </c>
      <c r="B959" s="33">
        <v>0.06</v>
      </c>
      <c r="C959" s="34">
        <v>474.0</v>
      </c>
      <c r="D959" s="31">
        <v>0.095</v>
      </c>
      <c r="E959" s="28" t="s">
        <v>280</v>
      </c>
      <c r="F959" s="31" t="s">
        <v>87</v>
      </c>
      <c r="G959" s="32" t="s">
        <v>259</v>
      </c>
      <c r="H959" s="27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ht="15.75" hidden="1" customHeight="1">
      <c r="A960" s="33">
        <v>7.71481468E8</v>
      </c>
      <c r="B960" s="33">
        <v>0.062</v>
      </c>
      <c r="C960" s="34">
        <v>462.0</v>
      </c>
      <c r="D960" s="31">
        <v>0.11</v>
      </c>
      <c r="E960" s="28" t="s">
        <v>280</v>
      </c>
      <c r="F960" s="31" t="s">
        <v>88</v>
      </c>
      <c r="G960" s="32" t="s">
        <v>259</v>
      </c>
      <c r="H960" s="27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ht="15.75" hidden="1" customHeight="1">
      <c r="A961" s="33">
        <v>7.71111097E8</v>
      </c>
      <c r="B961" s="33">
        <v>0.06</v>
      </c>
      <c r="C961" s="34">
        <v>438.0</v>
      </c>
      <c r="D961" s="31">
        <v>0.106</v>
      </c>
      <c r="E961" s="28" t="s">
        <v>280</v>
      </c>
      <c r="F961" s="31" t="s">
        <v>89</v>
      </c>
      <c r="G961" s="32" t="s">
        <v>259</v>
      </c>
      <c r="H961" s="27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ht="15.75" hidden="1" customHeight="1">
      <c r="A962" s="33">
        <v>7.78518505E8</v>
      </c>
      <c r="B962" s="33">
        <v>0.065</v>
      </c>
      <c r="C962" s="34">
        <v>481.0</v>
      </c>
      <c r="D962" s="31">
        <v>0.107</v>
      </c>
      <c r="E962" s="28" t="s">
        <v>280</v>
      </c>
      <c r="F962" s="31" t="s">
        <v>90</v>
      </c>
      <c r="G962" s="32" t="s">
        <v>259</v>
      </c>
      <c r="H962" s="27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ht="15.75" hidden="1" customHeight="1">
      <c r="A963" s="33">
        <v>8.01481467E8</v>
      </c>
      <c r="B963" s="33">
        <v>0.064</v>
      </c>
      <c r="C963" s="34">
        <v>478.0</v>
      </c>
      <c r="D963" s="31">
        <v>0.097</v>
      </c>
      <c r="E963" s="28" t="s">
        <v>280</v>
      </c>
      <c r="F963" s="31" t="s">
        <v>91</v>
      </c>
      <c r="G963" s="32" t="s">
        <v>259</v>
      </c>
      <c r="H963" s="27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ht="15.75" hidden="1" customHeight="1">
      <c r="A964" s="28"/>
      <c r="B964" s="28"/>
      <c r="C964" s="29"/>
      <c r="D964" s="30"/>
      <c r="E964" s="28" t="s">
        <v>247</v>
      </c>
      <c r="F964" s="31" t="s">
        <v>76</v>
      </c>
      <c r="G964" s="32" t="s">
        <v>243</v>
      </c>
      <c r="H964" s="27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ht="15.75" hidden="1" customHeight="1">
      <c r="A965" s="28"/>
      <c r="B965" s="28"/>
      <c r="C965" s="29"/>
      <c r="D965" s="30"/>
      <c r="E965" s="28" t="s">
        <v>247</v>
      </c>
      <c r="F965" s="31" t="s">
        <v>77</v>
      </c>
      <c r="G965" s="32" t="s">
        <v>243</v>
      </c>
      <c r="H965" s="27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ht="15.75" hidden="1" customHeight="1">
      <c r="A966" s="28"/>
      <c r="B966" s="28"/>
      <c r="C966" s="29"/>
      <c r="D966" s="30"/>
      <c r="E966" s="28" t="s">
        <v>247</v>
      </c>
      <c r="F966" s="31" t="s">
        <v>79</v>
      </c>
      <c r="G966" s="32" t="s">
        <v>243</v>
      </c>
      <c r="H966" s="27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ht="15.75" hidden="1" customHeight="1">
      <c r="A967" s="28"/>
      <c r="B967" s="28"/>
      <c r="C967" s="29"/>
      <c r="D967" s="30"/>
      <c r="E967" s="28" t="s">
        <v>247</v>
      </c>
      <c r="F967" s="31" t="s">
        <v>81</v>
      </c>
      <c r="G967" s="32" t="s">
        <v>243</v>
      </c>
      <c r="H967" s="27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ht="15.75" hidden="1" customHeight="1">
      <c r="A968" s="28"/>
      <c r="B968" s="28"/>
      <c r="C968" s="29"/>
      <c r="D968" s="30"/>
      <c r="E968" s="28" t="s">
        <v>247</v>
      </c>
      <c r="F968" s="31" t="s">
        <v>83</v>
      </c>
      <c r="G968" s="32" t="s">
        <v>243</v>
      </c>
      <c r="H968" s="27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ht="15.75" hidden="1" customHeight="1">
      <c r="A969" s="28"/>
      <c r="B969" s="28"/>
      <c r="C969" s="29"/>
      <c r="D969" s="30"/>
      <c r="E969" s="28" t="s">
        <v>247</v>
      </c>
      <c r="F969" s="31" t="s">
        <v>84</v>
      </c>
      <c r="G969" s="32" t="s">
        <v>243</v>
      </c>
      <c r="H969" s="27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ht="15.75" hidden="1" customHeight="1">
      <c r="A970" s="28"/>
      <c r="B970" s="28"/>
      <c r="C970" s="29"/>
      <c r="D970" s="30"/>
      <c r="E970" s="28" t="s">
        <v>247</v>
      </c>
      <c r="F970" s="31" t="s">
        <v>85</v>
      </c>
      <c r="G970" s="32" t="s">
        <v>243</v>
      </c>
      <c r="H970" s="27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ht="15.75" hidden="1" customHeight="1">
      <c r="A971" s="28"/>
      <c r="B971" s="28"/>
      <c r="C971" s="29"/>
      <c r="D971" s="30"/>
      <c r="E971" s="28" t="s">
        <v>247</v>
      </c>
      <c r="F971" s="31" t="s">
        <v>86</v>
      </c>
      <c r="G971" s="32" t="s">
        <v>243</v>
      </c>
      <c r="H971" s="27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ht="15.75" hidden="1" customHeight="1">
      <c r="A972" s="28"/>
      <c r="B972" s="28"/>
      <c r="C972" s="29"/>
      <c r="D972" s="30"/>
      <c r="E972" s="28" t="s">
        <v>247</v>
      </c>
      <c r="F972" s="31" t="s">
        <v>87</v>
      </c>
      <c r="G972" s="32" t="s">
        <v>243</v>
      </c>
      <c r="H972" s="27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ht="15.75" hidden="1" customHeight="1">
      <c r="A973" s="28"/>
      <c r="B973" s="28"/>
      <c r="C973" s="29"/>
      <c r="D973" s="30"/>
      <c r="E973" s="28" t="s">
        <v>247</v>
      </c>
      <c r="F973" s="31" t="s">
        <v>88</v>
      </c>
      <c r="G973" s="32" t="s">
        <v>243</v>
      </c>
      <c r="H973" s="27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ht="15.75" hidden="1" customHeight="1">
      <c r="A974" s="28"/>
      <c r="B974" s="28"/>
      <c r="C974" s="29"/>
      <c r="D974" s="30"/>
      <c r="E974" s="28" t="s">
        <v>247</v>
      </c>
      <c r="F974" s="31" t="s">
        <v>89</v>
      </c>
      <c r="G974" s="32" t="s">
        <v>243</v>
      </c>
      <c r="H974" s="27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ht="15.75" hidden="1" customHeight="1">
      <c r="A975" s="28"/>
      <c r="B975" s="28"/>
      <c r="C975" s="29"/>
      <c r="D975" s="30"/>
      <c r="E975" s="28" t="s">
        <v>247</v>
      </c>
      <c r="F975" s="31" t="s">
        <v>90</v>
      </c>
      <c r="G975" s="32" t="s">
        <v>243</v>
      </c>
      <c r="H975" s="27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ht="15.75" hidden="1" customHeight="1">
      <c r="A976" s="28"/>
      <c r="B976" s="28"/>
      <c r="C976" s="29"/>
      <c r="D976" s="30"/>
      <c r="E976" s="28" t="s">
        <v>247</v>
      </c>
      <c r="F976" s="31" t="s">
        <v>91</v>
      </c>
      <c r="G976" s="32" t="s">
        <v>243</v>
      </c>
      <c r="H976" s="27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ht="15.75" hidden="1" customHeight="1">
      <c r="A977" s="33">
        <v>1.929056657E10</v>
      </c>
      <c r="B977" s="33">
        <v>0.056</v>
      </c>
      <c r="C977" s="34">
        <v>96.0</v>
      </c>
      <c r="D977" s="31">
        <v>0.209</v>
      </c>
      <c r="E977" s="28" t="s">
        <v>281</v>
      </c>
      <c r="F977" s="31" t="s">
        <v>76</v>
      </c>
      <c r="G977" s="32" t="s">
        <v>259</v>
      </c>
      <c r="H977" s="27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ht="15.75" hidden="1" customHeight="1">
      <c r="A978" s="33">
        <v>1.8702820735E10</v>
      </c>
      <c r="B978" s="33">
        <v>0.064</v>
      </c>
      <c r="C978" s="34">
        <v>105.0</v>
      </c>
      <c r="D978" s="31">
        <v>0.19</v>
      </c>
      <c r="E978" s="28" t="s">
        <v>281</v>
      </c>
      <c r="F978" s="31" t="s">
        <v>77</v>
      </c>
      <c r="G978" s="32" t="s">
        <v>259</v>
      </c>
      <c r="H978" s="27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ht="15.75" hidden="1" customHeight="1">
      <c r="A979" s="33">
        <v>2.077653692E10</v>
      </c>
      <c r="B979" s="33">
        <v>0.062</v>
      </c>
      <c r="C979" s="34">
        <v>110.0</v>
      </c>
      <c r="D979" s="31">
        <v>0.169</v>
      </c>
      <c r="E979" s="28" t="s">
        <v>281</v>
      </c>
      <c r="F979" s="31" t="s">
        <v>79</v>
      </c>
      <c r="G979" s="32" t="s">
        <v>259</v>
      </c>
      <c r="H979" s="27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ht="15.75" hidden="1" customHeight="1">
      <c r="A980" s="33">
        <v>2.19175655E10</v>
      </c>
      <c r="B980" s="33">
        <v>0.064</v>
      </c>
      <c r="C980" s="34">
        <v>116.0</v>
      </c>
      <c r="D980" s="31">
        <v>0.15</v>
      </c>
      <c r="E980" s="28" t="s">
        <v>281</v>
      </c>
      <c r="F980" s="31" t="s">
        <v>81</v>
      </c>
      <c r="G980" s="32" t="s">
        <v>259</v>
      </c>
      <c r="H980" s="27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ht="15.75" hidden="1" customHeight="1">
      <c r="A981" s="33">
        <v>2.3965280312E10</v>
      </c>
      <c r="B981" s="33">
        <v>0.064</v>
      </c>
      <c r="C981" s="34">
        <v>124.0</v>
      </c>
      <c r="D981" s="31">
        <v>0.138</v>
      </c>
      <c r="E981" s="28" t="s">
        <v>281</v>
      </c>
      <c r="F981" s="31" t="s">
        <v>83</v>
      </c>
      <c r="G981" s="32" t="s">
        <v>259</v>
      </c>
      <c r="H981" s="27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ht="15.75" hidden="1" customHeight="1">
      <c r="A982" s="33">
        <v>2.7211230374E10</v>
      </c>
      <c r="B982" s="33">
        <v>0.065</v>
      </c>
      <c r="C982" s="34">
        <v>138.0</v>
      </c>
      <c r="D982" s="31">
        <v>0.13</v>
      </c>
      <c r="E982" s="28" t="s">
        <v>281</v>
      </c>
      <c r="F982" s="31" t="s">
        <v>84</v>
      </c>
      <c r="G982" s="32" t="s">
        <v>259</v>
      </c>
      <c r="H982" s="27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ht="15.75" hidden="1" customHeight="1">
      <c r="A983" s="33">
        <v>3.0231130543E10</v>
      </c>
      <c r="B983" s="33">
        <v>0.073</v>
      </c>
      <c r="C983" s="34">
        <v>171.0</v>
      </c>
      <c r="D983" s="31">
        <v>0.128</v>
      </c>
      <c r="E983" s="28" t="s">
        <v>281</v>
      </c>
      <c r="F983" s="31" t="s">
        <v>85</v>
      </c>
      <c r="G983" s="32" t="s">
        <v>259</v>
      </c>
      <c r="H983" s="27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ht="15.75" hidden="1" customHeight="1">
      <c r="A984" s="33">
        <v>3.4113106486E10</v>
      </c>
      <c r="B984" s="33">
        <v>0.072</v>
      </c>
      <c r="C984" s="34">
        <v>184.0</v>
      </c>
      <c r="D984" s="31">
        <v>0.128</v>
      </c>
      <c r="E984" s="28" t="s">
        <v>281</v>
      </c>
      <c r="F984" s="31" t="s">
        <v>86</v>
      </c>
      <c r="G984" s="32" t="s">
        <v>259</v>
      </c>
      <c r="H984" s="27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ht="15.75" hidden="1" customHeight="1">
      <c r="A985" s="33">
        <v>3.9136441799E10</v>
      </c>
      <c r="B985" s="33">
        <v>0.069</v>
      </c>
      <c r="C985" s="34">
        <v>199.0</v>
      </c>
      <c r="D985" s="31">
        <v>0.134</v>
      </c>
      <c r="E985" s="28" t="s">
        <v>281</v>
      </c>
      <c r="F985" s="31" t="s">
        <v>87</v>
      </c>
      <c r="G985" s="32" t="s">
        <v>259</v>
      </c>
      <c r="H985" s="27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ht="15.75" hidden="1" customHeight="1">
      <c r="A986" s="33">
        <v>3.7733606156E10</v>
      </c>
      <c r="B986" s="33">
        <v>0.071</v>
      </c>
      <c r="C986" s="34">
        <v>190.0</v>
      </c>
      <c r="D986" s="31">
        <v>0.138</v>
      </c>
      <c r="E986" s="28" t="s">
        <v>281</v>
      </c>
      <c r="F986" s="31" t="s">
        <v>88</v>
      </c>
      <c r="G986" s="32" t="s">
        <v>259</v>
      </c>
      <c r="H986" s="27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ht="15.75" hidden="1" customHeight="1">
      <c r="A987" s="33">
        <v>4.1338007893E10</v>
      </c>
      <c r="B987" s="33">
        <v>0.069</v>
      </c>
      <c r="C987" s="34">
        <v>198.0</v>
      </c>
      <c r="D987" s="31">
        <v>0.133</v>
      </c>
      <c r="E987" s="28" t="s">
        <v>281</v>
      </c>
      <c r="F987" s="31" t="s">
        <v>89</v>
      </c>
      <c r="G987" s="32" t="s">
        <v>259</v>
      </c>
      <c r="H987" s="27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ht="15.75" hidden="1" customHeight="1">
      <c r="A988" s="33">
        <v>4.7654789735E10</v>
      </c>
      <c r="B988" s="33">
        <v>0.067</v>
      </c>
      <c r="C988" s="34">
        <v>215.0</v>
      </c>
      <c r="D988" s="31">
        <v>0.134</v>
      </c>
      <c r="E988" s="28" t="s">
        <v>281</v>
      </c>
      <c r="F988" s="31" t="s">
        <v>90</v>
      </c>
      <c r="G988" s="32" t="s">
        <v>259</v>
      </c>
      <c r="H988" s="27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ht="15.75" hidden="1" customHeight="1">
      <c r="A989" s="33">
        <v>5.0388454861E10</v>
      </c>
      <c r="B989" s="33">
        <v>0.067</v>
      </c>
      <c r="C989" s="34">
        <v>226.0</v>
      </c>
      <c r="D989" s="31">
        <v>0.135</v>
      </c>
      <c r="E989" s="28" t="s">
        <v>281</v>
      </c>
      <c r="F989" s="31" t="s">
        <v>91</v>
      </c>
      <c r="G989" s="32" t="s">
        <v>259</v>
      </c>
      <c r="H989" s="27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ht="15.75" hidden="1" customHeight="1">
      <c r="A990" s="33">
        <v>2.995360969E9</v>
      </c>
      <c r="B990" s="33">
        <v>0.056</v>
      </c>
      <c r="C990" s="34">
        <v>19.0</v>
      </c>
      <c r="D990" s="31">
        <v>0.194</v>
      </c>
      <c r="E990" s="28" t="s">
        <v>112</v>
      </c>
      <c r="F990" s="31" t="s">
        <v>76</v>
      </c>
      <c r="G990" s="32" t="s">
        <v>75</v>
      </c>
      <c r="H990" s="27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ht="15.75" hidden="1" customHeight="1">
      <c r="A991" s="33">
        <v>2.83344275E9</v>
      </c>
      <c r="B991" s="33">
        <v>0.059</v>
      </c>
      <c r="C991" s="34">
        <v>19.0</v>
      </c>
      <c r="D991" s="30"/>
      <c r="E991" s="28" t="s">
        <v>112</v>
      </c>
      <c r="F991" s="31" t="s">
        <v>77</v>
      </c>
      <c r="G991" s="32" t="s">
        <v>75</v>
      </c>
      <c r="H991" s="27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ht="15.75" hidden="1" customHeight="1">
      <c r="A992" s="33">
        <v>2.949637039E9</v>
      </c>
      <c r="B992" s="33">
        <v>0.061</v>
      </c>
      <c r="C992" s="34">
        <v>20.0</v>
      </c>
      <c r="D992" s="30"/>
      <c r="E992" s="28" t="s">
        <v>112</v>
      </c>
      <c r="F992" s="31" t="s">
        <v>79</v>
      </c>
      <c r="G992" s="32" t="s">
        <v>75</v>
      </c>
      <c r="H992" s="27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ht="15.75" hidden="1" customHeight="1">
      <c r="A993" s="33">
        <v>3.446442219E9</v>
      </c>
      <c r="B993" s="33">
        <v>0.049</v>
      </c>
      <c r="C993" s="34">
        <v>18.0</v>
      </c>
      <c r="D993" s="30"/>
      <c r="E993" s="28" t="s">
        <v>112</v>
      </c>
      <c r="F993" s="31" t="s">
        <v>81</v>
      </c>
      <c r="G993" s="32" t="s">
        <v>75</v>
      </c>
      <c r="H993" s="27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ht="15.75" hidden="1" customHeight="1">
      <c r="A994" s="33">
        <v>3.666349049E9</v>
      </c>
      <c r="B994" s="33">
        <v>0.053</v>
      </c>
      <c r="C994" s="34">
        <v>20.0</v>
      </c>
      <c r="D994" s="30"/>
      <c r="E994" s="28" t="s">
        <v>112</v>
      </c>
      <c r="F994" s="31" t="s">
        <v>83</v>
      </c>
      <c r="G994" s="32" t="s">
        <v>75</v>
      </c>
      <c r="H994" s="27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ht="15.75" hidden="1" customHeight="1">
      <c r="A995" s="33">
        <v>2.937072009E9</v>
      </c>
      <c r="B995" s="33">
        <v>0.053</v>
      </c>
      <c r="C995" s="34">
        <v>16.0</v>
      </c>
      <c r="D995" s="30"/>
      <c r="E995" s="28" t="s">
        <v>112</v>
      </c>
      <c r="F995" s="31" t="s">
        <v>84</v>
      </c>
      <c r="G995" s="32" t="s">
        <v>75</v>
      </c>
      <c r="H995" s="27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ht="15.75" hidden="1" customHeight="1">
      <c r="A996" s="33">
        <v>2.821346684E9</v>
      </c>
      <c r="B996" s="33">
        <v>0.055</v>
      </c>
      <c r="C996" s="34">
        <v>16.0</v>
      </c>
      <c r="D996" s="30"/>
      <c r="E996" s="28" t="s">
        <v>112</v>
      </c>
      <c r="F996" s="31" t="s">
        <v>85</v>
      </c>
      <c r="G996" s="32" t="s">
        <v>75</v>
      </c>
      <c r="H996" s="27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ht="15.75" hidden="1" customHeight="1">
      <c r="A997" s="33">
        <v>4.134173271E9</v>
      </c>
      <c r="B997" s="33">
        <v>0.063</v>
      </c>
      <c r="C997" s="34">
        <v>26.0</v>
      </c>
      <c r="D997" s="30"/>
      <c r="E997" s="28" t="s">
        <v>112</v>
      </c>
      <c r="F997" s="31" t="s">
        <v>86</v>
      </c>
      <c r="G997" s="32" t="s">
        <v>75</v>
      </c>
      <c r="H997" s="27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ht="15.75" hidden="1" customHeight="1">
      <c r="A998" s="33">
        <v>4.515824643E9</v>
      </c>
      <c r="B998" s="33">
        <v>0.06</v>
      </c>
      <c r="C998" s="34">
        <v>26.0</v>
      </c>
      <c r="D998" s="30"/>
      <c r="E998" s="28" t="s">
        <v>112</v>
      </c>
      <c r="F998" s="31" t="s">
        <v>87</v>
      </c>
      <c r="G998" s="32" t="s">
        <v>75</v>
      </c>
      <c r="H998" s="27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ht="15.75" hidden="1" customHeight="1">
      <c r="A999" s="33">
        <v>4.60992372E9</v>
      </c>
      <c r="B999" s="33">
        <v>0.063</v>
      </c>
      <c r="C999" s="34">
        <v>28.0</v>
      </c>
      <c r="D999" s="30"/>
      <c r="E999" s="28" t="s">
        <v>112</v>
      </c>
      <c r="F999" s="31" t="s">
        <v>88</v>
      </c>
      <c r="G999" s="32" t="s">
        <v>75</v>
      </c>
      <c r="H999" s="27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ht="15.75" hidden="1" customHeight="1">
      <c r="A1000" s="33">
        <v>4.735956476E9</v>
      </c>
      <c r="B1000" s="33">
        <v>0.062</v>
      </c>
      <c r="C1000" s="34">
        <v>27.0</v>
      </c>
      <c r="D1000" s="30"/>
      <c r="E1000" s="28" t="s">
        <v>112</v>
      </c>
      <c r="F1000" s="31" t="s">
        <v>89</v>
      </c>
      <c r="G1000" s="32" t="s">
        <v>75</v>
      </c>
      <c r="H1000" s="27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ht="15.75" hidden="1" customHeight="1">
      <c r="A1001" s="33">
        <v>5.067360041E9</v>
      </c>
      <c r="B1001" s="33">
        <v>0.06</v>
      </c>
      <c r="C1001" s="34">
        <v>27.0</v>
      </c>
      <c r="D1001" s="30"/>
      <c r="E1001" s="28" t="s">
        <v>112</v>
      </c>
      <c r="F1001" s="31" t="s">
        <v>90</v>
      </c>
      <c r="G1001" s="32" t="s">
        <v>75</v>
      </c>
      <c r="H1001" s="27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ht="15.75" hidden="1" customHeight="1">
      <c r="A1002" s="33">
        <v>5.65108817E9</v>
      </c>
      <c r="B1002" s="33">
        <v>0.063</v>
      </c>
      <c r="C1002" s="34">
        <v>32.0</v>
      </c>
      <c r="D1002" s="30"/>
      <c r="E1002" s="28" t="s">
        <v>112</v>
      </c>
      <c r="F1002" s="31" t="s">
        <v>91</v>
      </c>
      <c r="G1002" s="32" t="s">
        <v>75</v>
      </c>
      <c r="H1002" s="27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ht="15.75" hidden="1" customHeight="1">
      <c r="A1003" s="33">
        <v>3.61858968E8</v>
      </c>
      <c r="B1003" s="33">
        <v>0.049</v>
      </c>
      <c r="C1003" s="34">
        <v>16.0</v>
      </c>
      <c r="D1003" s="30"/>
      <c r="E1003" s="28" t="s">
        <v>113</v>
      </c>
      <c r="F1003" s="31" t="s">
        <v>76</v>
      </c>
      <c r="G1003" s="32" t="s">
        <v>75</v>
      </c>
      <c r="H1003" s="27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ht="15.75" hidden="1" customHeight="1">
      <c r="A1004" s="33">
        <v>3.842704E8</v>
      </c>
      <c r="B1004" s="33">
        <v>0.05</v>
      </c>
      <c r="C1004" s="34">
        <v>15.0</v>
      </c>
      <c r="D1004" s="30"/>
      <c r="E1004" s="28" t="s">
        <v>113</v>
      </c>
      <c r="F1004" s="31" t="s">
        <v>77</v>
      </c>
      <c r="G1004" s="32" t="s">
        <v>75</v>
      </c>
      <c r="H1004" s="27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ht="15.75" hidden="1" customHeight="1">
      <c r="A1005" s="33">
        <v>4.06669723E8</v>
      </c>
      <c r="B1005" s="33">
        <v>0.058</v>
      </c>
      <c r="C1005" s="34">
        <v>17.0</v>
      </c>
      <c r="D1005" s="30"/>
      <c r="E1005" s="28" t="s">
        <v>113</v>
      </c>
      <c r="F1005" s="31" t="s">
        <v>79</v>
      </c>
      <c r="G1005" s="32" t="s">
        <v>75</v>
      </c>
      <c r="H1005" s="27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ht="15.75" hidden="1" customHeight="1">
      <c r="A1006" s="33">
        <v>4.65414408E8</v>
      </c>
      <c r="B1006" s="33">
        <v>0.058</v>
      </c>
      <c r="C1006" s="34">
        <v>20.0</v>
      </c>
      <c r="D1006" s="30"/>
      <c r="E1006" s="28" t="s">
        <v>113</v>
      </c>
      <c r="F1006" s="31" t="s">
        <v>81</v>
      </c>
      <c r="G1006" s="32" t="s">
        <v>75</v>
      </c>
      <c r="H1006" s="27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ht="15.75" hidden="1" customHeight="1">
      <c r="A1007" s="33">
        <v>5.22651788E8</v>
      </c>
      <c r="B1007" s="33">
        <v>0.053</v>
      </c>
      <c r="C1007" s="34">
        <v>20.0</v>
      </c>
      <c r="D1007" s="30"/>
      <c r="E1007" s="28" t="s">
        <v>113</v>
      </c>
      <c r="F1007" s="31" t="s">
        <v>83</v>
      </c>
      <c r="G1007" s="32" t="s">
        <v>75</v>
      </c>
      <c r="H1007" s="27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ht="15.75" hidden="1" customHeight="1">
      <c r="A1008" s="33">
        <v>5.72853554E8</v>
      </c>
      <c r="B1008" s="33">
        <v>0.057</v>
      </c>
      <c r="C1008" s="34">
        <v>24.0</v>
      </c>
      <c r="D1008" s="30"/>
      <c r="E1008" s="28" t="s">
        <v>113</v>
      </c>
      <c r="F1008" s="31" t="s">
        <v>84</v>
      </c>
      <c r="G1008" s="32" t="s">
        <v>75</v>
      </c>
      <c r="H1008" s="27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ht="15.75" hidden="1" customHeight="1">
      <c r="A1009" s="33">
        <v>5.78517349E8</v>
      </c>
      <c r="B1009" s="33">
        <v>0.059</v>
      </c>
      <c r="C1009" s="34">
        <v>24.0</v>
      </c>
      <c r="D1009" s="30"/>
      <c r="E1009" s="28" t="s">
        <v>113</v>
      </c>
      <c r="F1009" s="31" t="s">
        <v>85</v>
      </c>
      <c r="G1009" s="32" t="s">
        <v>75</v>
      </c>
      <c r="H1009" s="27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ht="15.75" hidden="1" customHeight="1">
      <c r="A1010" s="33">
        <v>6.90721769E8</v>
      </c>
      <c r="B1010" s="33">
        <v>0.061</v>
      </c>
      <c r="C1010" s="34">
        <v>29.0</v>
      </c>
      <c r="D1010" s="30"/>
      <c r="E1010" s="28" t="s">
        <v>113</v>
      </c>
      <c r="F1010" s="31" t="s">
        <v>86</v>
      </c>
      <c r="G1010" s="32" t="s">
        <v>75</v>
      </c>
      <c r="H1010" s="27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ht="15.75" hidden="1" customHeight="1">
      <c r="A1011" s="33">
        <v>8.42890956E8</v>
      </c>
      <c r="B1011" s="33">
        <v>0.06</v>
      </c>
      <c r="C1011" s="34">
        <v>34.0</v>
      </c>
      <c r="D1011" s="30"/>
      <c r="E1011" s="28" t="s">
        <v>113</v>
      </c>
      <c r="F1011" s="31" t="s">
        <v>87</v>
      </c>
      <c r="G1011" s="32" t="s">
        <v>75</v>
      </c>
      <c r="H1011" s="27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ht="15.75" hidden="1" customHeight="1">
      <c r="A1012" s="33">
        <v>8.32530157E8</v>
      </c>
      <c r="B1012" s="33">
        <v>0.068</v>
      </c>
      <c r="C1012" s="34">
        <v>36.0</v>
      </c>
      <c r="D1012" s="30"/>
      <c r="E1012" s="28" t="s">
        <v>113</v>
      </c>
      <c r="F1012" s="31" t="s">
        <v>88</v>
      </c>
      <c r="G1012" s="32" t="s">
        <v>75</v>
      </c>
      <c r="H1012" s="27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ht="15.75" hidden="1" customHeight="1">
      <c r="A1013" s="33">
        <v>8.35390893E8</v>
      </c>
      <c r="B1013" s="33">
        <v>0.071</v>
      </c>
      <c r="C1013" s="34">
        <v>38.0</v>
      </c>
      <c r="D1013" s="30"/>
      <c r="E1013" s="28" t="s">
        <v>113</v>
      </c>
      <c r="F1013" s="31" t="s">
        <v>89</v>
      </c>
      <c r="G1013" s="32" t="s">
        <v>75</v>
      </c>
      <c r="H1013" s="27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ht="15.75" hidden="1" customHeight="1">
      <c r="A1014" s="33">
        <v>9.67762549E8</v>
      </c>
      <c r="B1014" s="33">
        <v>0.063</v>
      </c>
      <c r="C1014" s="34">
        <v>35.0</v>
      </c>
      <c r="D1014" s="30"/>
      <c r="E1014" s="28" t="s">
        <v>113</v>
      </c>
      <c r="F1014" s="31" t="s">
        <v>90</v>
      </c>
      <c r="G1014" s="32" t="s">
        <v>75</v>
      </c>
      <c r="H1014" s="27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ht="15.75" hidden="1" customHeight="1">
      <c r="A1015" s="33">
        <v>8.22320638E8</v>
      </c>
      <c r="B1015" s="33">
        <v>0.059</v>
      </c>
      <c r="C1015" s="34">
        <v>30.0</v>
      </c>
      <c r="D1015" s="30"/>
      <c r="E1015" s="28" t="s">
        <v>113</v>
      </c>
      <c r="F1015" s="31" t="s">
        <v>91</v>
      </c>
      <c r="G1015" s="32" t="s">
        <v>75</v>
      </c>
      <c r="H1015" s="27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ht="15.75" hidden="1" customHeight="1">
      <c r="A1016" s="33">
        <v>7.12667925E8</v>
      </c>
      <c r="B1016" s="33">
        <v>0.058</v>
      </c>
      <c r="C1016" s="34">
        <v>56.0</v>
      </c>
      <c r="D1016" s="31">
        <v>0.173</v>
      </c>
      <c r="E1016" s="28" t="s">
        <v>282</v>
      </c>
      <c r="F1016" s="31" t="s">
        <v>76</v>
      </c>
      <c r="G1016" s="32" t="s">
        <v>259</v>
      </c>
      <c r="H1016" s="27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ht="15.75" hidden="1" customHeight="1">
      <c r="A1017" s="33">
        <v>6.96281469E8</v>
      </c>
      <c r="B1017" s="33">
        <v>0.058</v>
      </c>
      <c r="C1017" s="34">
        <v>54.0</v>
      </c>
      <c r="D1017" s="31">
        <v>0.17</v>
      </c>
      <c r="E1017" s="28" t="s">
        <v>282</v>
      </c>
      <c r="F1017" s="31" t="s">
        <v>77</v>
      </c>
      <c r="G1017" s="32" t="s">
        <v>259</v>
      </c>
      <c r="H1017" s="27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ht="15.75" hidden="1" customHeight="1">
      <c r="A1018" s="33">
        <v>7.22460912E8</v>
      </c>
      <c r="B1018" s="33">
        <v>0.058</v>
      </c>
      <c r="C1018" s="34">
        <v>56.0</v>
      </c>
      <c r="D1018" s="31">
        <v>0.163</v>
      </c>
      <c r="E1018" s="28" t="s">
        <v>282</v>
      </c>
      <c r="F1018" s="31" t="s">
        <v>79</v>
      </c>
      <c r="G1018" s="32" t="s">
        <v>259</v>
      </c>
      <c r="H1018" s="27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ht="15.75" hidden="1" customHeight="1">
      <c r="A1019" s="33">
        <v>7.41929343E8</v>
      </c>
      <c r="B1019" s="33">
        <v>0.056</v>
      </c>
      <c r="C1019" s="34">
        <v>55.0</v>
      </c>
      <c r="D1019" s="31">
        <v>0.15</v>
      </c>
      <c r="E1019" s="28" t="s">
        <v>282</v>
      </c>
      <c r="F1019" s="31" t="s">
        <v>81</v>
      </c>
      <c r="G1019" s="32" t="s">
        <v>259</v>
      </c>
      <c r="H1019" s="27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ht="15.75" hidden="1" customHeight="1">
      <c r="A1020" s="33">
        <v>7.8591877E8</v>
      </c>
      <c r="B1020" s="33">
        <v>0.053</v>
      </c>
      <c r="C1020" s="34">
        <v>55.0</v>
      </c>
      <c r="D1020" s="31">
        <v>0.145</v>
      </c>
      <c r="E1020" s="28" t="s">
        <v>282</v>
      </c>
      <c r="F1020" s="31" t="s">
        <v>83</v>
      </c>
      <c r="G1020" s="32" t="s">
        <v>259</v>
      </c>
      <c r="H1020" s="27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ht="15.75" hidden="1" customHeight="1">
      <c r="A1021" s="33">
        <v>8.2488055E8</v>
      </c>
      <c r="B1021" s="33">
        <v>0.053</v>
      </c>
      <c r="C1021" s="34">
        <v>58.0</v>
      </c>
      <c r="D1021" s="31">
        <v>0.145</v>
      </c>
      <c r="E1021" s="28" t="s">
        <v>282</v>
      </c>
      <c r="F1021" s="31" t="s">
        <v>84</v>
      </c>
      <c r="G1021" s="32" t="s">
        <v>259</v>
      </c>
      <c r="H1021" s="27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ht="15.75" hidden="1" customHeight="1">
      <c r="A1022" s="33">
        <v>1.458449058E9</v>
      </c>
      <c r="B1022" s="33">
        <v>0.041</v>
      </c>
      <c r="C1022" s="34">
        <v>79.0</v>
      </c>
      <c r="D1022" s="31">
        <v>0.145</v>
      </c>
      <c r="E1022" s="28" t="s">
        <v>282</v>
      </c>
      <c r="F1022" s="31" t="s">
        <v>85</v>
      </c>
      <c r="G1022" s="32" t="s">
        <v>259</v>
      </c>
      <c r="H1022" s="27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ht="15.75" hidden="1" customHeight="1">
      <c r="A1023" s="33">
        <v>1.740334782E9</v>
      </c>
      <c r="B1023" s="33">
        <v>0.039</v>
      </c>
      <c r="C1023" s="34">
        <v>89.0</v>
      </c>
      <c r="D1023" s="31">
        <v>0.146</v>
      </c>
      <c r="E1023" s="28" t="s">
        <v>282</v>
      </c>
      <c r="F1023" s="31" t="s">
        <v>86</v>
      </c>
      <c r="G1023" s="32" t="s">
        <v>259</v>
      </c>
      <c r="H1023" s="27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ht="15.75" hidden="1" customHeight="1">
      <c r="A1024" s="33">
        <v>1.922598121E9</v>
      </c>
      <c r="B1024" s="33">
        <v>0.066</v>
      </c>
      <c r="C1024" s="34">
        <v>165.0</v>
      </c>
      <c r="D1024" s="31">
        <v>0.146</v>
      </c>
      <c r="E1024" s="28" t="s">
        <v>282</v>
      </c>
      <c r="F1024" s="31" t="s">
        <v>87</v>
      </c>
      <c r="G1024" s="32" t="s">
        <v>259</v>
      </c>
      <c r="H1024" s="27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ht="15.75" hidden="1" customHeight="1">
      <c r="A1025" s="33">
        <v>2.025565089E9</v>
      </c>
      <c r="B1025" s="33">
        <v>0.064</v>
      </c>
      <c r="C1025" s="34">
        <v>165.0</v>
      </c>
      <c r="D1025" s="31">
        <v>0.145</v>
      </c>
      <c r="E1025" s="28" t="s">
        <v>282</v>
      </c>
      <c r="F1025" s="31" t="s">
        <v>88</v>
      </c>
      <c r="G1025" s="32" t="s">
        <v>259</v>
      </c>
      <c r="H1025" s="27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ht="15.75" hidden="1" customHeight="1">
      <c r="A1026" s="33">
        <v>2.259288396E9</v>
      </c>
      <c r="B1026" s="33">
        <v>0.066</v>
      </c>
      <c r="C1026" s="34">
        <v>188.0</v>
      </c>
      <c r="D1026" s="31">
        <v>0.145</v>
      </c>
      <c r="E1026" s="28" t="s">
        <v>282</v>
      </c>
      <c r="F1026" s="31" t="s">
        <v>89</v>
      </c>
      <c r="G1026" s="32" t="s">
        <v>259</v>
      </c>
      <c r="H1026" s="27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ht="15.75" hidden="1" customHeight="1">
      <c r="A1027" s="33">
        <v>2.576602497E9</v>
      </c>
      <c r="B1027" s="33">
        <v>0.068</v>
      </c>
      <c r="C1027" s="34">
        <v>221.0</v>
      </c>
      <c r="D1027" s="31">
        <v>0.145</v>
      </c>
      <c r="E1027" s="28" t="s">
        <v>282</v>
      </c>
      <c r="F1027" s="31" t="s">
        <v>90</v>
      </c>
      <c r="G1027" s="32" t="s">
        <v>259</v>
      </c>
      <c r="H1027" s="27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ht="15.75" hidden="1" customHeight="1">
      <c r="A1028" s="33">
        <v>2.851154076E9</v>
      </c>
      <c r="B1028" s="33">
        <v>0.066</v>
      </c>
      <c r="C1028" s="34">
        <v>235.0</v>
      </c>
      <c r="D1028" s="31">
        <v>0.139</v>
      </c>
      <c r="E1028" s="28" t="s">
        <v>282</v>
      </c>
      <c r="F1028" s="31" t="s">
        <v>91</v>
      </c>
      <c r="G1028" s="32" t="s">
        <v>259</v>
      </c>
      <c r="H1028" s="27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ht="15.75" hidden="1" customHeight="1">
      <c r="A1029" s="33">
        <v>3.664503846E9</v>
      </c>
      <c r="B1029" s="33">
        <v>0.061</v>
      </c>
      <c r="C1029" s="34">
        <v>26.0</v>
      </c>
      <c r="D1029" s="31">
        <v>0.314</v>
      </c>
      <c r="E1029" s="28" t="s">
        <v>283</v>
      </c>
      <c r="F1029" s="31" t="s">
        <v>76</v>
      </c>
      <c r="G1029" s="32" t="s">
        <v>259</v>
      </c>
      <c r="H1029" s="27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ht="15.75" hidden="1" customHeight="1">
      <c r="A1030" s="33">
        <v>3.507981946E9</v>
      </c>
      <c r="B1030" s="33">
        <v>0.056</v>
      </c>
      <c r="C1030" s="34">
        <v>23.0</v>
      </c>
      <c r="D1030" s="31">
        <v>0.34</v>
      </c>
      <c r="E1030" s="28" t="s">
        <v>283</v>
      </c>
      <c r="F1030" s="31" t="s">
        <v>77</v>
      </c>
      <c r="G1030" s="32" t="s">
        <v>259</v>
      </c>
      <c r="H1030" s="27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ht="15.75" hidden="1" customHeight="1">
      <c r="A1031" s="33">
        <v>3.214632479E9</v>
      </c>
      <c r="B1031" s="33">
        <v>0.055</v>
      </c>
      <c r="C1031" s="34">
        <v>20.0</v>
      </c>
      <c r="D1031" s="31">
        <v>0.342</v>
      </c>
      <c r="E1031" s="28" t="s">
        <v>283</v>
      </c>
      <c r="F1031" s="31" t="s">
        <v>79</v>
      </c>
      <c r="G1031" s="32" t="s">
        <v>259</v>
      </c>
      <c r="H1031" s="27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ht="15.75" hidden="1" customHeight="1">
      <c r="A1032" s="33">
        <v>2.826481072E9</v>
      </c>
      <c r="B1032" s="33">
        <v>0.053</v>
      </c>
      <c r="C1032" s="34">
        <v>17.0</v>
      </c>
      <c r="D1032" s="31">
        <v>0.442</v>
      </c>
      <c r="E1032" s="28" t="s">
        <v>283</v>
      </c>
      <c r="F1032" s="31" t="s">
        <v>81</v>
      </c>
      <c r="G1032" s="32" t="s">
        <v>259</v>
      </c>
      <c r="H1032" s="27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ht="15.75" hidden="1" customHeight="1">
      <c r="A1033" s="33">
        <v>3.660483886E9</v>
      </c>
      <c r="B1033" s="33">
        <v>0.056</v>
      </c>
      <c r="C1033" s="34">
        <v>22.0</v>
      </c>
      <c r="D1033" s="31">
        <v>0.48</v>
      </c>
      <c r="E1033" s="28" t="s">
        <v>283</v>
      </c>
      <c r="F1033" s="31" t="s">
        <v>83</v>
      </c>
      <c r="G1033" s="32" t="s">
        <v>259</v>
      </c>
      <c r="H1033" s="27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ht="15.75" hidden="1" customHeight="1">
      <c r="A1034" s="33">
        <v>4.154289832E9</v>
      </c>
      <c r="B1034" s="33">
        <v>0.044</v>
      </c>
      <c r="C1034" s="34">
        <v>20.0</v>
      </c>
      <c r="D1034" s="31">
        <v>0.41</v>
      </c>
      <c r="E1034" s="28" t="s">
        <v>283</v>
      </c>
      <c r="F1034" s="31" t="s">
        <v>84</v>
      </c>
      <c r="G1034" s="32" t="s">
        <v>259</v>
      </c>
      <c r="H1034" s="27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ht="15.75" hidden="1" customHeight="1">
      <c r="A1035" s="33">
        <v>4.879738636E9</v>
      </c>
      <c r="B1035" s="33">
        <v>0.057</v>
      </c>
      <c r="C1035" s="34">
        <v>30.0</v>
      </c>
      <c r="D1035" s="31">
        <v>0.264</v>
      </c>
      <c r="E1035" s="28" t="s">
        <v>283</v>
      </c>
      <c r="F1035" s="31" t="s">
        <v>85</v>
      </c>
      <c r="G1035" s="32" t="s">
        <v>259</v>
      </c>
      <c r="H1035" s="27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ht="15.75" hidden="1" customHeight="1">
      <c r="A1036" s="33">
        <v>5.88532559E9</v>
      </c>
      <c r="B1036" s="33">
        <v>0.054</v>
      </c>
      <c r="C1036" s="34">
        <v>34.0</v>
      </c>
      <c r="D1036" s="31">
        <v>0.231</v>
      </c>
      <c r="E1036" s="28" t="s">
        <v>283</v>
      </c>
      <c r="F1036" s="31" t="s">
        <v>86</v>
      </c>
      <c r="G1036" s="32" t="s">
        <v>259</v>
      </c>
      <c r="H1036" s="27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ht="15.75" hidden="1" customHeight="1">
      <c r="A1037" s="33">
        <v>6.548530572E9</v>
      </c>
      <c r="B1037" s="33">
        <v>0.055</v>
      </c>
      <c r="C1037" s="34">
        <v>36.0</v>
      </c>
      <c r="D1037" s="31">
        <v>0.178</v>
      </c>
      <c r="E1037" s="28" t="s">
        <v>283</v>
      </c>
      <c r="F1037" s="31" t="s">
        <v>87</v>
      </c>
      <c r="G1037" s="32" t="s">
        <v>259</v>
      </c>
      <c r="H1037" s="27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ht="15.75" hidden="1" customHeight="1">
      <c r="A1038" s="33">
        <v>6.584649419E9</v>
      </c>
      <c r="B1038" s="33">
        <v>0.065</v>
      </c>
      <c r="C1038" s="34">
        <v>43.0</v>
      </c>
      <c r="D1038" s="31">
        <v>0.173</v>
      </c>
      <c r="E1038" s="28" t="s">
        <v>283</v>
      </c>
      <c r="F1038" s="31" t="s">
        <v>88</v>
      </c>
      <c r="G1038" s="32" t="s">
        <v>259</v>
      </c>
      <c r="H1038" s="27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ht="15.75" hidden="1" customHeight="1">
      <c r="A1039" s="33">
        <v>6.622541529E9</v>
      </c>
      <c r="B1039" s="33">
        <v>0.067</v>
      </c>
      <c r="C1039" s="34">
        <v>45.0</v>
      </c>
      <c r="D1039" s="31">
        <v>0.175</v>
      </c>
      <c r="E1039" s="28" t="s">
        <v>283</v>
      </c>
      <c r="F1039" s="31" t="s">
        <v>89</v>
      </c>
      <c r="G1039" s="32" t="s">
        <v>259</v>
      </c>
      <c r="H1039" s="27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ht="15.75" hidden="1" customHeight="1">
      <c r="A1040" s="33">
        <v>7.51683416E9</v>
      </c>
      <c r="B1040" s="33">
        <v>0.085</v>
      </c>
      <c r="C1040" s="34">
        <v>62.0</v>
      </c>
      <c r="D1040" s="31">
        <v>0.116</v>
      </c>
      <c r="E1040" s="28" t="s">
        <v>283</v>
      </c>
      <c r="F1040" s="31" t="s">
        <v>90</v>
      </c>
      <c r="G1040" s="32" t="s">
        <v>259</v>
      </c>
      <c r="H1040" s="27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ht="15.75" hidden="1" customHeight="1">
      <c r="A1041" s="33">
        <v>7.890216508E9</v>
      </c>
      <c r="B1041" s="33">
        <v>0.064</v>
      </c>
      <c r="C1041" s="34">
        <v>53.0</v>
      </c>
      <c r="D1041" s="31">
        <v>0.089</v>
      </c>
      <c r="E1041" s="28" t="s">
        <v>283</v>
      </c>
      <c r="F1041" s="31" t="s">
        <v>91</v>
      </c>
      <c r="G1041" s="32" t="s">
        <v>259</v>
      </c>
      <c r="H1041" s="27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ht="15.75" hidden="1" customHeight="1">
      <c r="A1042" s="33">
        <v>7.105529647E9</v>
      </c>
      <c r="B1042" s="33">
        <v>0.066</v>
      </c>
      <c r="C1042" s="34">
        <v>76.0</v>
      </c>
      <c r="D1042" s="31">
        <v>0.268</v>
      </c>
      <c r="E1042" s="28" t="s">
        <v>284</v>
      </c>
      <c r="F1042" s="31" t="s">
        <v>76</v>
      </c>
      <c r="G1042" s="32" t="s">
        <v>259</v>
      </c>
      <c r="H1042" s="27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ht="15.75" hidden="1" customHeight="1">
      <c r="A1043" s="33">
        <v>7.566517572E9</v>
      </c>
      <c r="B1043" s="33">
        <v>0.069</v>
      </c>
      <c r="C1043" s="34">
        <v>83.0</v>
      </c>
      <c r="D1043" s="31">
        <v>0.238</v>
      </c>
      <c r="E1043" s="28" t="s">
        <v>284</v>
      </c>
      <c r="F1043" s="31" t="s">
        <v>77</v>
      </c>
      <c r="G1043" s="32" t="s">
        <v>259</v>
      </c>
      <c r="H1043" s="27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ht="15.75" hidden="1" customHeight="1">
      <c r="A1044" s="33">
        <v>7.776459964E9</v>
      </c>
      <c r="B1044" s="33">
        <v>0.073</v>
      </c>
      <c r="C1044" s="34">
        <v>88.0</v>
      </c>
      <c r="D1044" s="31">
        <v>0.227</v>
      </c>
      <c r="E1044" s="28" t="s">
        <v>284</v>
      </c>
      <c r="F1044" s="31" t="s">
        <v>79</v>
      </c>
      <c r="G1044" s="32" t="s">
        <v>259</v>
      </c>
      <c r="H1044" s="27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ht="15.75" hidden="1" customHeight="1">
      <c r="A1045" s="33">
        <v>8.14029408E9</v>
      </c>
      <c r="B1045" s="33">
        <v>0.083</v>
      </c>
      <c r="C1045" s="34">
        <v>103.0</v>
      </c>
      <c r="D1045" s="31">
        <v>0.208</v>
      </c>
      <c r="E1045" s="28" t="s">
        <v>284</v>
      </c>
      <c r="F1045" s="31" t="s">
        <v>81</v>
      </c>
      <c r="G1045" s="32" t="s">
        <v>259</v>
      </c>
      <c r="H1045" s="27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ht="15.75" hidden="1" customHeight="1">
      <c r="A1046" s="33">
        <v>8.772197585E9</v>
      </c>
      <c r="B1046" s="33">
        <v>0.079</v>
      </c>
      <c r="C1046" s="34">
        <v>103.0</v>
      </c>
      <c r="D1046" s="31">
        <v>0.199</v>
      </c>
      <c r="E1046" s="28" t="s">
        <v>284</v>
      </c>
      <c r="F1046" s="31" t="s">
        <v>83</v>
      </c>
      <c r="G1046" s="32" t="s">
        <v>259</v>
      </c>
      <c r="H1046" s="27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ht="15.75" hidden="1" customHeight="1">
      <c r="A1047" s="33">
        <v>9.672006169E9</v>
      </c>
      <c r="B1047" s="33">
        <v>0.077</v>
      </c>
      <c r="C1047" s="34">
        <v>109.0</v>
      </c>
      <c r="D1047" s="31">
        <v>0.188</v>
      </c>
      <c r="E1047" s="28" t="s">
        <v>284</v>
      </c>
      <c r="F1047" s="31" t="s">
        <v>84</v>
      </c>
      <c r="G1047" s="32" t="s">
        <v>259</v>
      </c>
      <c r="H1047" s="27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ht="15.75" hidden="1" customHeight="1">
      <c r="A1048" s="33">
        <v>1.0841723354E10</v>
      </c>
      <c r="B1048" s="33">
        <v>0.076</v>
      </c>
      <c r="C1048" s="34">
        <v>118.0</v>
      </c>
      <c r="D1048" s="31">
        <v>0.174</v>
      </c>
      <c r="E1048" s="28" t="s">
        <v>284</v>
      </c>
      <c r="F1048" s="31" t="s">
        <v>85</v>
      </c>
      <c r="G1048" s="32" t="s">
        <v>259</v>
      </c>
      <c r="H1048" s="27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ht="15.75" hidden="1" customHeight="1">
      <c r="A1049" s="33">
        <v>1.2275491273E10</v>
      </c>
      <c r="B1049" s="33">
        <v>0.079</v>
      </c>
      <c r="C1049" s="34">
        <v>136.0</v>
      </c>
      <c r="D1049" s="31">
        <v>0.166</v>
      </c>
      <c r="E1049" s="28" t="s">
        <v>284</v>
      </c>
      <c r="F1049" s="31" t="s">
        <v>86</v>
      </c>
      <c r="G1049" s="32" t="s">
        <v>259</v>
      </c>
      <c r="H1049" s="27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ht="15.75" hidden="1" customHeight="1">
      <c r="A1050" s="33">
        <v>1.3789720387E10</v>
      </c>
      <c r="B1050" s="33">
        <v>0.084</v>
      </c>
      <c r="C1050" s="34">
        <v>159.0</v>
      </c>
      <c r="D1050" s="31">
        <v>0.179</v>
      </c>
      <c r="E1050" s="28" t="s">
        <v>284</v>
      </c>
      <c r="F1050" s="31" t="s">
        <v>87</v>
      </c>
      <c r="G1050" s="32" t="s">
        <v>259</v>
      </c>
      <c r="H1050" s="27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ht="15.75" hidden="1" customHeight="1">
      <c r="A1051" s="33">
        <v>1.4587485644E10</v>
      </c>
      <c r="B1051" s="33">
        <v>0.091</v>
      </c>
      <c r="C1051" s="34">
        <v>173.0</v>
      </c>
      <c r="D1051" s="31">
        <v>0.194</v>
      </c>
      <c r="E1051" s="28" t="s">
        <v>284</v>
      </c>
      <c r="F1051" s="31" t="s">
        <v>88</v>
      </c>
      <c r="G1051" s="32" t="s">
        <v>259</v>
      </c>
      <c r="H1051" s="27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ht="15.75" hidden="1" customHeight="1">
      <c r="A1052" s="33">
        <v>1.5839344592E10</v>
      </c>
      <c r="B1052" s="33">
        <v>0.087</v>
      </c>
      <c r="C1052" s="34">
        <v>176.0</v>
      </c>
      <c r="D1052" s="31">
        <v>0.189</v>
      </c>
      <c r="E1052" s="28" t="s">
        <v>284</v>
      </c>
      <c r="F1052" s="31" t="s">
        <v>89</v>
      </c>
      <c r="G1052" s="32" t="s">
        <v>259</v>
      </c>
      <c r="H1052" s="27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ht="15.75" hidden="1" customHeight="1">
      <c r="A1053" s="33">
        <v>1.7710325578E10</v>
      </c>
      <c r="B1053" s="33">
        <v>0.084</v>
      </c>
      <c r="C1053" s="34">
        <v>187.0</v>
      </c>
      <c r="D1053" s="31">
        <v>0.186</v>
      </c>
      <c r="E1053" s="28" t="s">
        <v>284</v>
      </c>
      <c r="F1053" s="31" t="s">
        <v>90</v>
      </c>
      <c r="G1053" s="32" t="s">
        <v>259</v>
      </c>
      <c r="H1053" s="27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ht="15.75" hidden="1" customHeight="1">
      <c r="A1054" s="33">
        <v>1.8564264545E10</v>
      </c>
      <c r="B1054" s="33">
        <v>0.086</v>
      </c>
      <c r="C1054" s="34">
        <v>195.0</v>
      </c>
      <c r="D1054" s="31">
        <v>0.185</v>
      </c>
      <c r="E1054" s="28" t="s">
        <v>284</v>
      </c>
      <c r="F1054" s="31" t="s">
        <v>91</v>
      </c>
      <c r="G1054" s="32" t="s">
        <v>259</v>
      </c>
      <c r="H1054" s="27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ht="15.75" hidden="1" customHeight="1">
      <c r="A1055" s="33">
        <v>1.72E11</v>
      </c>
      <c r="B1055" s="28"/>
      <c r="C1055" s="29"/>
      <c r="D1055" s="31">
        <v>0.095</v>
      </c>
      <c r="E1055" s="28" t="s">
        <v>154</v>
      </c>
      <c r="F1055" s="31" t="s">
        <v>76</v>
      </c>
      <c r="G1055" s="32" t="s">
        <v>145</v>
      </c>
      <c r="H1055" s="27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ht="15.75" hidden="1" customHeight="1">
      <c r="A1056" s="33">
        <v>1.69E11</v>
      </c>
      <c r="B1056" s="28"/>
      <c r="C1056" s="29"/>
      <c r="D1056" s="31">
        <v>0.051</v>
      </c>
      <c r="E1056" s="28" t="s">
        <v>154</v>
      </c>
      <c r="F1056" s="31" t="s">
        <v>77</v>
      </c>
      <c r="G1056" s="32" t="s">
        <v>145</v>
      </c>
      <c r="H1056" s="27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ht="15.75" hidden="1" customHeight="1">
      <c r="A1057" s="33">
        <v>1.66E11</v>
      </c>
      <c r="B1057" s="28"/>
      <c r="C1057" s="29"/>
      <c r="D1057" s="31">
        <v>0.05</v>
      </c>
      <c r="E1057" s="28" t="s">
        <v>154</v>
      </c>
      <c r="F1057" s="31" t="s">
        <v>79</v>
      </c>
      <c r="G1057" s="32" t="s">
        <v>145</v>
      </c>
      <c r="H1057" s="27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ht="15.75" hidden="1" customHeight="1">
      <c r="A1058" s="33">
        <v>1.61E11</v>
      </c>
      <c r="B1058" s="28"/>
      <c r="C1058" s="29"/>
      <c r="D1058" s="31">
        <v>0.05</v>
      </c>
      <c r="E1058" s="28" t="s">
        <v>154</v>
      </c>
      <c r="F1058" s="31" t="s">
        <v>81</v>
      </c>
      <c r="G1058" s="32" t="s">
        <v>145</v>
      </c>
      <c r="H1058" s="27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ht="15.75" hidden="1" customHeight="1">
      <c r="A1059" s="33">
        <v>1.69E11</v>
      </c>
      <c r="B1059" s="28"/>
      <c r="C1059" s="29"/>
      <c r="D1059" s="31">
        <v>0.05</v>
      </c>
      <c r="E1059" s="28" t="s">
        <v>154</v>
      </c>
      <c r="F1059" s="31" t="s">
        <v>83</v>
      </c>
      <c r="G1059" s="32" t="s">
        <v>145</v>
      </c>
      <c r="H1059" s="27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ht="15.75" hidden="1" customHeight="1">
      <c r="A1060" s="33">
        <v>1.82E11</v>
      </c>
      <c r="B1060" s="28"/>
      <c r="C1060" s="29"/>
      <c r="D1060" s="31">
        <v>0.078</v>
      </c>
      <c r="E1060" s="28" t="s">
        <v>154</v>
      </c>
      <c r="F1060" s="31" t="s">
        <v>84</v>
      </c>
      <c r="G1060" s="32" t="s">
        <v>145</v>
      </c>
      <c r="H1060" s="27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ht="15.75" hidden="1" customHeight="1">
      <c r="A1061" s="33">
        <v>1.94E11</v>
      </c>
      <c r="B1061" s="28"/>
      <c r="C1061" s="29"/>
      <c r="D1061" s="31">
        <v>0.078</v>
      </c>
      <c r="E1061" s="28" t="s">
        <v>154</v>
      </c>
      <c r="F1061" s="31" t="s">
        <v>85</v>
      </c>
      <c r="G1061" s="32" t="s">
        <v>145</v>
      </c>
      <c r="H1061" s="27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ht="15.75" hidden="1" customHeight="1">
      <c r="A1062" s="33">
        <v>2.12E11</v>
      </c>
      <c r="B1062" s="28"/>
      <c r="C1062" s="29"/>
      <c r="D1062" s="31">
        <v>0.068</v>
      </c>
      <c r="E1062" s="28" t="s">
        <v>154</v>
      </c>
      <c r="F1062" s="31" t="s">
        <v>86</v>
      </c>
      <c r="G1062" s="32" t="s">
        <v>145</v>
      </c>
      <c r="H1062" s="27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ht="15.75" hidden="1" customHeight="1">
      <c r="A1063" s="33">
        <v>2.19E11</v>
      </c>
      <c r="B1063" s="28"/>
      <c r="C1063" s="29"/>
      <c r="D1063" s="31">
        <v>0.05</v>
      </c>
      <c r="E1063" s="28" t="s">
        <v>154</v>
      </c>
      <c r="F1063" s="31" t="s">
        <v>87</v>
      </c>
      <c r="G1063" s="32" t="s">
        <v>145</v>
      </c>
      <c r="H1063" s="27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ht="15.75" hidden="1" customHeight="1">
      <c r="A1064" s="33">
        <v>2.14E11</v>
      </c>
      <c r="B1064" s="28"/>
      <c r="C1064" s="29"/>
      <c r="D1064" s="31">
        <v>0.05</v>
      </c>
      <c r="E1064" s="28" t="s">
        <v>154</v>
      </c>
      <c r="F1064" s="31" t="s">
        <v>88</v>
      </c>
      <c r="G1064" s="32" t="s">
        <v>145</v>
      </c>
      <c r="H1064" s="27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ht="15.75" hidden="1" customHeight="1">
      <c r="A1065" s="33">
        <v>2.29E11</v>
      </c>
      <c r="B1065" s="28"/>
      <c r="C1065" s="29"/>
      <c r="D1065" s="31">
        <v>0.05</v>
      </c>
      <c r="E1065" s="28" t="s">
        <v>154</v>
      </c>
      <c r="F1065" s="31" t="s">
        <v>89</v>
      </c>
      <c r="G1065" s="32" t="s">
        <v>145</v>
      </c>
      <c r="H1065" s="27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ht="15.75" hidden="1" customHeight="1">
      <c r="A1066" s="33">
        <v>2.49E11</v>
      </c>
      <c r="B1066" s="28"/>
      <c r="C1066" s="29"/>
      <c r="D1066" s="31">
        <v>0.05</v>
      </c>
      <c r="E1066" s="28" t="s">
        <v>154</v>
      </c>
      <c r="F1066" s="31" t="s">
        <v>90</v>
      </c>
      <c r="G1066" s="32" t="s">
        <v>145</v>
      </c>
      <c r="H1066" s="27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ht="15.75" hidden="1" customHeight="1">
      <c r="A1067" s="33">
        <v>2.63E11</v>
      </c>
      <c r="B1067" s="28"/>
      <c r="C1067" s="29"/>
      <c r="D1067" s="31">
        <v>0.05</v>
      </c>
      <c r="E1067" s="28" t="s">
        <v>154</v>
      </c>
      <c r="F1067" s="31" t="s">
        <v>91</v>
      </c>
      <c r="G1067" s="32" t="s">
        <v>145</v>
      </c>
      <c r="H1067" s="27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ht="15.75" hidden="1" customHeight="1">
      <c r="A1068" s="33">
        <v>4.6385589534E10</v>
      </c>
      <c r="B1068" s="33">
        <v>0.072</v>
      </c>
      <c r="C1068" s="34">
        <v>326.0</v>
      </c>
      <c r="D1068" s="31">
        <v>0.126</v>
      </c>
      <c r="E1068" s="28" t="s">
        <v>197</v>
      </c>
      <c r="F1068" s="31" t="s">
        <v>76</v>
      </c>
      <c r="G1068" s="32" t="s">
        <v>180</v>
      </c>
      <c r="H1068" s="27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ht="15.75" hidden="1" customHeight="1">
      <c r="A1069" s="33">
        <v>5.2720966883E10</v>
      </c>
      <c r="B1069" s="33">
        <v>0.072</v>
      </c>
      <c r="C1069" s="34">
        <v>374.0</v>
      </c>
      <c r="D1069" s="31">
        <v>0.121</v>
      </c>
      <c r="E1069" s="28" t="s">
        <v>197</v>
      </c>
      <c r="F1069" s="31" t="s">
        <v>77</v>
      </c>
      <c r="G1069" s="32" t="s">
        <v>180</v>
      </c>
      <c r="H1069" s="27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ht="15.75" hidden="1" customHeight="1">
      <c r="A1070" s="33">
        <v>6.6389489264E10</v>
      </c>
      <c r="B1070" s="33">
        <v>0.076</v>
      </c>
      <c r="C1070" s="34">
        <v>495.0</v>
      </c>
      <c r="D1070" s="31">
        <v>0.102</v>
      </c>
      <c r="E1070" s="28" t="s">
        <v>197</v>
      </c>
      <c r="F1070" s="31" t="s">
        <v>79</v>
      </c>
      <c r="G1070" s="32" t="s">
        <v>180</v>
      </c>
      <c r="H1070" s="27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ht="15.75" hidden="1" customHeight="1">
      <c r="A1071" s="33">
        <v>8.3538373061E10</v>
      </c>
      <c r="B1071" s="33">
        <v>0.086</v>
      </c>
      <c r="C1071" s="34">
        <v>706.0</v>
      </c>
      <c r="D1071" s="31">
        <v>0.096</v>
      </c>
      <c r="E1071" s="28" t="s">
        <v>197</v>
      </c>
      <c r="F1071" s="31" t="s">
        <v>81</v>
      </c>
      <c r="G1071" s="32" t="s">
        <v>180</v>
      </c>
      <c r="H1071" s="27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ht="15.75" hidden="1" customHeight="1">
      <c r="A1072" s="33">
        <v>1.02E11</v>
      </c>
      <c r="B1072" s="33">
        <v>0.082</v>
      </c>
      <c r="C1072" s="34">
        <v>828.0</v>
      </c>
      <c r="D1072" s="31">
        <v>0.128</v>
      </c>
      <c r="E1072" s="28" t="s">
        <v>197</v>
      </c>
      <c r="F1072" s="31" t="s">
        <v>83</v>
      </c>
      <c r="G1072" s="32" t="s">
        <v>180</v>
      </c>
      <c r="H1072" s="27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ht="15.75" hidden="1" customHeight="1">
      <c r="A1073" s="33">
        <v>1.1E11</v>
      </c>
      <c r="B1073" s="33">
        <v>0.084</v>
      </c>
      <c r="C1073" s="34">
        <v>923.0</v>
      </c>
      <c r="D1073" s="31">
        <v>0.085</v>
      </c>
      <c r="E1073" s="28" t="s">
        <v>197</v>
      </c>
      <c r="F1073" s="31" t="s">
        <v>84</v>
      </c>
      <c r="G1073" s="32" t="s">
        <v>180</v>
      </c>
      <c r="H1073" s="27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ht="15.75" hidden="1" customHeight="1">
      <c r="A1074" s="33">
        <v>1.13E11</v>
      </c>
      <c r="B1074" s="33">
        <v>0.083</v>
      </c>
      <c r="C1074" s="34">
        <v>922.0</v>
      </c>
      <c r="D1074" s="31">
        <v>0.081</v>
      </c>
      <c r="E1074" s="28" t="s">
        <v>197</v>
      </c>
      <c r="F1074" s="31" t="s">
        <v>85</v>
      </c>
      <c r="G1074" s="32" t="s">
        <v>180</v>
      </c>
      <c r="H1074" s="27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ht="15.75" hidden="1" customHeight="1">
      <c r="A1075" s="33">
        <v>1.36E11</v>
      </c>
      <c r="B1075" s="33">
        <v>0.077</v>
      </c>
      <c r="C1075" s="34">
        <v>1038.0</v>
      </c>
      <c r="D1075" s="31">
        <v>0.091</v>
      </c>
      <c r="E1075" s="28" t="s">
        <v>197</v>
      </c>
      <c r="F1075" s="31" t="s">
        <v>86</v>
      </c>
      <c r="G1075" s="32" t="s">
        <v>180</v>
      </c>
      <c r="H1075" s="27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ht="15.75" hidden="1" customHeight="1">
      <c r="A1076" s="33">
        <v>1.54E11</v>
      </c>
      <c r="B1076" s="33">
        <v>0.075</v>
      </c>
      <c r="C1076" s="34">
        <v>1146.0</v>
      </c>
      <c r="D1076" s="31">
        <v>0.102</v>
      </c>
      <c r="E1076" s="28" t="s">
        <v>197</v>
      </c>
      <c r="F1076" s="31" t="s">
        <v>87</v>
      </c>
      <c r="G1076" s="32" t="s">
        <v>180</v>
      </c>
      <c r="H1076" s="27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ht="15.75" hidden="1" customHeight="1">
      <c r="A1077" s="33">
        <v>1.27E11</v>
      </c>
      <c r="B1077" s="33">
        <v>0.077</v>
      </c>
      <c r="C1077" s="34">
        <v>977.0</v>
      </c>
      <c r="D1077" s="31">
        <v>0.11</v>
      </c>
      <c r="E1077" s="28" t="s">
        <v>197</v>
      </c>
      <c r="F1077" s="31" t="s">
        <v>88</v>
      </c>
      <c r="G1077" s="32" t="s">
        <v>180</v>
      </c>
      <c r="H1077" s="27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ht="15.75" hidden="1" customHeight="1">
      <c r="A1078" s="33">
        <v>1.28E11</v>
      </c>
      <c r="B1078" s="33">
        <v>0.08</v>
      </c>
      <c r="C1078" s="34">
        <v>1026.0</v>
      </c>
      <c r="D1078" s="31">
        <v>0.076</v>
      </c>
      <c r="E1078" s="28" t="s">
        <v>197</v>
      </c>
      <c r="F1078" s="31" t="s">
        <v>89</v>
      </c>
      <c r="G1078" s="32" t="s">
        <v>180</v>
      </c>
      <c r="H1078" s="27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ht="15.75" hidden="1" customHeight="1">
      <c r="A1079" s="33">
        <v>1.37E11</v>
      </c>
      <c r="B1079" s="33">
        <v>0.079</v>
      </c>
      <c r="C1079" s="34">
        <v>1096.0</v>
      </c>
      <c r="D1079" s="31">
        <v>0.083</v>
      </c>
      <c r="E1079" s="28" t="s">
        <v>197</v>
      </c>
      <c r="F1079" s="31" t="s">
        <v>90</v>
      </c>
      <c r="G1079" s="32" t="s">
        <v>180</v>
      </c>
      <c r="H1079" s="27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ht="15.75" hidden="1" customHeight="1">
      <c r="A1080" s="33">
        <v>1.25E11</v>
      </c>
      <c r="B1080" s="33">
        <v>0.078</v>
      </c>
      <c r="C1080" s="34">
        <v>987.0</v>
      </c>
      <c r="D1080" s="31">
        <v>0.09</v>
      </c>
      <c r="E1080" s="28" t="s">
        <v>197</v>
      </c>
      <c r="F1080" s="31" t="s">
        <v>91</v>
      </c>
      <c r="G1080" s="32" t="s">
        <v>180</v>
      </c>
      <c r="H1080" s="27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ht="15.75" hidden="1" customHeight="1">
      <c r="A1081" s="33">
        <v>8.697298234E9</v>
      </c>
      <c r="B1081" s="33">
        <v>0.095</v>
      </c>
      <c r="C1081" s="34">
        <v>2961.0</v>
      </c>
      <c r="D1081" s="31">
        <v>0.168</v>
      </c>
      <c r="E1081" s="28" t="s">
        <v>198</v>
      </c>
      <c r="F1081" s="31" t="s">
        <v>76</v>
      </c>
      <c r="G1081" s="32" t="s">
        <v>180</v>
      </c>
      <c r="H1081" s="27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ht="15.75" hidden="1" customHeight="1">
      <c r="A1082" s="33">
        <v>7.922983043E9</v>
      </c>
      <c r="B1082" s="33">
        <v>0.093</v>
      </c>
      <c r="C1082" s="34">
        <v>2612.0</v>
      </c>
      <c r="D1082" s="31">
        <v>0.18</v>
      </c>
      <c r="E1082" s="28" t="s">
        <v>198</v>
      </c>
      <c r="F1082" s="31" t="s">
        <v>77</v>
      </c>
      <c r="G1082" s="32" t="s">
        <v>180</v>
      </c>
      <c r="H1082" s="27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ht="15.75" hidden="1" customHeight="1">
      <c r="A1083" s="33">
        <v>8.907207933E9</v>
      </c>
      <c r="B1083" s="33">
        <v>0.102</v>
      </c>
      <c r="C1083" s="34">
        <v>3156.0</v>
      </c>
      <c r="D1083" s="31">
        <v>0.154</v>
      </c>
      <c r="E1083" s="28" t="s">
        <v>198</v>
      </c>
      <c r="F1083" s="31" t="s">
        <v>79</v>
      </c>
      <c r="G1083" s="32" t="s">
        <v>180</v>
      </c>
      <c r="H1083" s="27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ht="15.75" hidden="1" customHeight="1">
      <c r="A1084" s="33">
        <v>1.0969898924E10</v>
      </c>
      <c r="B1084" s="33">
        <v>0.106</v>
      </c>
      <c r="C1084" s="34">
        <v>4020.0</v>
      </c>
      <c r="D1084" s="31">
        <v>0.12</v>
      </c>
      <c r="E1084" s="28" t="s">
        <v>198</v>
      </c>
      <c r="F1084" s="31" t="s">
        <v>81</v>
      </c>
      <c r="G1084" s="32" t="s">
        <v>180</v>
      </c>
      <c r="H1084" s="27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ht="15.75" hidden="1" customHeight="1">
      <c r="A1085" s="33">
        <v>1.3251434311E10</v>
      </c>
      <c r="B1085" s="33">
        <v>0.1</v>
      </c>
      <c r="C1085" s="34">
        <v>4567.0</v>
      </c>
      <c r="D1085" s="31">
        <v>0.12</v>
      </c>
      <c r="E1085" s="28" t="s">
        <v>198</v>
      </c>
      <c r="F1085" s="31" t="s">
        <v>83</v>
      </c>
      <c r="G1085" s="32" t="s">
        <v>180</v>
      </c>
      <c r="H1085" s="27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ht="15.75" hidden="1" customHeight="1">
      <c r="A1086" s="33">
        <v>1.6286331747E10</v>
      </c>
      <c r="B1086" s="33">
        <v>0.096</v>
      </c>
      <c r="C1086" s="34">
        <v>5329.0</v>
      </c>
      <c r="D1086" s="31">
        <v>0.148</v>
      </c>
      <c r="E1086" s="28" t="s">
        <v>198</v>
      </c>
      <c r="F1086" s="31" t="s">
        <v>84</v>
      </c>
      <c r="G1086" s="32" t="s">
        <v>180</v>
      </c>
      <c r="H1086" s="27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ht="15.75" hidden="1" customHeight="1">
      <c r="A1087" s="33">
        <v>1.6651492784E10</v>
      </c>
      <c r="B1087" s="33">
        <v>0.094</v>
      </c>
      <c r="C1087" s="34">
        <v>5205.0</v>
      </c>
      <c r="D1087" s="31">
        <v>0.179</v>
      </c>
      <c r="E1087" s="28" t="s">
        <v>198</v>
      </c>
      <c r="F1087" s="31" t="s">
        <v>85</v>
      </c>
      <c r="G1087" s="32" t="s">
        <v>180</v>
      </c>
      <c r="H1087" s="27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ht="15.75" hidden="1" customHeight="1">
      <c r="A1088" s="33">
        <v>2.0428232684E10</v>
      </c>
      <c r="B1088" s="33">
        <v>0.093</v>
      </c>
      <c r="C1088" s="34">
        <v>6182.0</v>
      </c>
      <c r="D1088" s="31">
        <v>0.193</v>
      </c>
      <c r="E1088" s="28" t="s">
        <v>198</v>
      </c>
      <c r="F1088" s="31" t="s">
        <v>86</v>
      </c>
      <c r="G1088" s="32" t="s">
        <v>180</v>
      </c>
      <c r="H1088" s="27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ht="15.75" hidden="1" customHeight="1">
      <c r="A1089" s="33">
        <v>1.6832076487E10</v>
      </c>
      <c r="B1089" s="33">
        <v>0.093</v>
      </c>
      <c r="C1089" s="34">
        <v>4959.0</v>
      </c>
      <c r="D1089" s="31">
        <v>0.201</v>
      </c>
      <c r="E1089" s="28" t="s">
        <v>198</v>
      </c>
      <c r="F1089" s="31" t="s">
        <v>87</v>
      </c>
      <c r="G1089" s="32" t="s">
        <v>180</v>
      </c>
      <c r="H1089" s="27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ht="15.75" hidden="1" customHeight="1">
      <c r="A1090" s="33">
        <v>1.2115441517E10</v>
      </c>
      <c r="B1090" s="33">
        <v>0.097</v>
      </c>
      <c r="C1090" s="34">
        <v>3696.0</v>
      </c>
      <c r="D1090" s="31">
        <v>0.19</v>
      </c>
      <c r="E1090" s="28" t="s">
        <v>198</v>
      </c>
      <c r="F1090" s="31" t="s">
        <v>88</v>
      </c>
      <c r="G1090" s="32" t="s">
        <v>180</v>
      </c>
      <c r="H1090" s="27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ht="15.75" hidden="1" customHeight="1">
      <c r="A1091" s="33">
        <v>1.2564705489E10</v>
      </c>
      <c r="B1091" s="33">
        <v>0.094</v>
      </c>
      <c r="C1091" s="34">
        <v>3730.0</v>
      </c>
      <c r="D1091" s="31">
        <v>0.103</v>
      </c>
      <c r="E1091" s="28" t="s">
        <v>198</v>
      </c>
      <c r="F1091" s="31" t="s">
        <v>89</v>
      </c>
      <c r="G1091" s="32" t="s">
        <v>180</v>
      </c>
      <c r="H1091" s="27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ht="15.75" hidden="1" customHeight="1">
      <c r="A1092" s="33">
        <v>1.4042801904E10</v>
      </c>
      <c r="B1092" s="33">
        <v>0.092</v>
      </c>
      <c r="C1092" s="34">
        <v>4051.0</v>
      </c>
      <c r="D1092" s="31">
        <v>0.077</v>
      </c>
      <c r="E1092" s="28" t="s">
        <v>198</v>
      </c>
      <c r="F1092" s="31" t="s">
        <v>90</v>
      </c>
      <c r="G1092" s="32" t="s">
        <v>180</v>
      </c>
      <c r="H1092" s="27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ht="15.75" hidden="1" customHeight="1">
      <c r="A1093" s="33">
        <v>1.3586213061E10</v>
      </c>
      <c r="B1093" s="33">
        <v>0.091</v>
      </c>
      <c r="C1093" s="34">
        <v>3872.0</v>
      </c>
      <c r="D1093" s="31">
        <v>0.083</v>
      </c>
      <c r="E1093" s="28" t="s">
        <v>198</v>
      </c>
      <c r="F1093" s="31" t="s">
        <v>91</v>
      </c>
      <c r="G1093" s="32" t="s">
        <v>180</v>
      </c>
      <c r="H1093" s="27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ht="15.75" hidden="1" customHeight="1">
      <c r="A1094" s="33">
        <v>4.77E11</v>
      </c>
      <c r="B1094" s="33">
        <v>0.043</v>
      </c>
      <c r="C1094" s="34">
        <v>20.0</v>
      </c>
      <c r="D1094" s="31">
        <v>0.123</v>
      </c>
      <c r="E1094" s="28" t="s">
        <v>155</v>
      </c>
      <c r="F1094" s="31" t="s">
        <v>76</v>
      </c>
      <c r="G1094" s="32" t="s">
        <v>145</v>
      </c>
      <c r="H1094" s="27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ht="15.75" hidden="1" customHeight="1">
      <c r="A1095" s="33">
        <v>4.94E11</v>
      </c>
      <c r="B1095" s="33">
        <v>0.045</v>
      </c>
      <c r="C1095" s="34">
        <v>21.0</v>
      </c>
      <c r="D1095" s="31">
        <v>0.121</v>
      </c>
      <c r="E1095" s="28" t="s">
        <v>155</v>
      </c>
      <c r="F1095" s="31" t="s">
        <v>77</v>
      </c>
      <c r="G1095" s="32" t="s">
        <v>145</v>
      </c>
      <c r="H1095" s="27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ht="15.75" hidden="1" customHeight="1">
      <c r="A1096" s="33">
        <v>5.24E11</v>
      </c>
      <c r="B1096" s="33">
        <v>0.044</v>
      </c>
      <c r="C1096" s="34">
        <v>21.0</v>
      </c>
      <c r="D1096" s="31">
        <v>0.119</v>
      </c>
      <c r="E1096" s="28" t="s">
        <v>155</v>
      </c>
      <c r="F1096" s="31" t="s">
        <v>79</v>
      </c>
      <c r="G1096" s="32" t="s">
        <v>145</v>
      </c>
      <c r="H1096" s="27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ht="15.75" hidden="1" customHeight="1">
      <c r="A1097" s="33">
        <v>6.18E11</v>
      </c>
      <c r="B1097" s="33">
        <v>0.043</v>
      </c>
      <c r="C1097" s="34">
        <v>24.0</v>
      </c>
      <c r="D1097" s="31">
        <v>0.115</v>
      </c>
      <c r="E1097" s="28" t="s">
        <v>155</v>
      </c>
      <c r="F1097" s="31" t="s">
        <v>81</v>
      </c>
      <c r="G1097" s="32" t="s">
        <v>145</v>
      </c>
      <c r="H1097" s="27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ht="15.75" hidden="1" customHeight="1">
      <c r="A1098" s="33">
        <v>7.22E11</v>
      </c>
      <c r="B1098" s="33">
        <v>0.045</v>
      </c>
      <c r="C1098" s="34">
        <v>29.0</v>
      </c>
      <c r="D1098" s="31">
        <v>0.109</v>
      </c>
      <c r="E1098" s="28" t="s">
        <v>155</v>
      </c>
      <c r="F1098" s="31" t="s">
        <v>83</v>
      </c>
      <c r="G1098" s="32" t="s">
        <v>145</v>
      </c>
      <c r="H1098" s="27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ht="15.75" hidden="1" customHeight="1">
      <c r="A1099" s="33">
        <v>8.34E11</v>
      </c>
      <c r="B1099" s="33">
        <v>0.042</v>
      </c>
      <c r="C1099" s="34">
        <v>32.0</v>
      </c>
      <c r="D1099" s="31">
        <v>0.108</v>
      </c>
      <c r="E1099" s="28" t="s">
        <v>155</v>
      </c>
      <c r="F1099" s="31" t="s">
        <v>84</v>
      </c>
      <c r="G1099" s="32" t="s">
        <v>145</v>
      </c>
      <c r="H1099" s="27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ht="15.75" hidden="1" customHeight="1">
      <c r="A1100" s="33">
        <v>9.49E11</v>
      </c>
      <c r="B1100" s="33">
        <v>0.04</v>
      </c>
      <c r="C1100" s="34">
        <v>33.0</v>
      </c>
      <c r="D1100" s="31">
        <v>0.112</v>
      </c>
      <c r="E1100" s="28" t="s">
        <v>155</v>
      </c>
      <c r="F1100" s="31" t="s">
        <v>85</v>
      </c>
      <c r="G1100" s="32" t="s">
        <v>145</v>
      </c>
      <c r="H1100" s="27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ht="15.75" hidden="1" customHeight="1">
      <c r="A1101" s="33">
        <v>1.24E12</v>
      </c>
      <c r="B1101" s="33">
        <v>0.039</v>
      </c>
      <c r="C1101" s="34">
        <v>40.0</v>
      </c>
      <c r="D1101" s="31">
        <v>0.13</v>
      </c>
      <c r="E1101" s="28" t="s">
        <v>155</v>
      </c>
      <c r="F1101" s="31" t="s">
        <v>86</v>
      </c>
      <c r="G1101" s="32" t="s">
        <v>145</v>
      </c>
      <c r="H1101" s="27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ht="15.75" hidden="1" customHeight="1">
      <c r="A1102" s="33">
        <v>1.22E12</v>
      </c>
      <c r="B1102" s="33">
        <v>0.039</v>
      </c>
      <c r="C1102" s="34">
        <v>43.0</v>
      </c>
      <c r="D1102" s="31">
        <v>0.133</v>
      </c>
      <c r="E1102" s="28" t="s">
        <v>155</v>
      </c>
      <c r="F1102" s="31" t="s">
        <v>87</v>
      </c>
      <c r="G1102" s="32" t="s">
        <v>145</v>
      </c>
      <c r="H1102" s="27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ht="15.75" hidden="1" customHeight="1">
      <c r="A1103" s="33">
        <v>1.37E12</v>
      </c>
      <c r="B1103" s="33">
        <v>0.039</v>
      </c>
      <c r="C1103" s="34">
        <v>44.0</v>
      </c>
      <c r="D1103" s="31">
        <v>0.122</v>
      </c>
      <c r="E1103" s="28" t="s">
        <v>155</v>
      </c>
      <c r="F1103" s="31" t="s">
        <v>88</v>
      </c>
      <c r="G1103" s="32" t="s">
        <v>145</v>
      </c>
      <c r="H1103" s="27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ht="15.75" hidden="1" customHeight="1">
      <c r="A1104" s="33">
        <v>1.71E12</v>
      </c>
      <c r="B1104" s="33">
        <v>0.037</v>
      </c>
      <c r="C1104" s="34">
        <v>52.0</v>
      </c>
      <c r="D1104" s="31">
        <v>0.083</v>
      </c>
      <c r="E1104" s="28" t="s">
        <v>155</v>
      </c>
      <c r="F1104" s="31" t="s">
        <v>89</v>
      </c>
      <c r="G1104" s="32" t="s">
        <v>145</v>
      </c>
      <c r="H1104" s="27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ht="15.75" hidden="1" customHeight="1">
      <c r="A1105" s="33">
        <v>1.88E12</v>
      </c>
      <c r="B1105" s="33">
        <v>0.039</v>
      </c>
      <c r="C1105" s="34">
        <v>62.0</v>
      </c>
      <c r="D1105" s="31">
        <v>0.102</v>
      </c>
      <c r="E1105" s="28" t="s">
        <v>155</v>
      </c>
      <c r="F1105" s="31" t="s">
        <v>90</v>
      </c>
      <c r="G1105" s="32" t="s">
        <v>145</v>
      </c>
      <c r="H1105" s="27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ht="15.75" hidden="1" customHeight="1">
      <c r="A1106" s="33">
        <v>1.86E12</v>
      </c>
      <c r="B1106" s="33">
        <v>0.04</v>
      </c>
      <c r="C1106" s="34">
        <v>61.0</v>
      </c>
      <c r="D1106" s="31">
        <v>0.106</v>
      </c>
      <c r="E1106" s="28" t="s">
        <v>155</v>
      </c>
      <c r="F1106" s="31" t="s">
        <v>91</v>
      </c>
      <c r="G1106" s="32" t="s">
        <v>145</v>
      </c>
      <c r="H1106" s="27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ht="15.75" hidden="1" customHeight="1">
      <c r="A1107" s="33">
        <v>1.65E11</v>
      </c>
      <c r="B1107" s="33">
        <v>0.02</v>
      </c>
      <c r="C1107" s="34">
        <v>15.0</v>
      </c>
      <c r="D1107" s="31">
        <v>0.185</v>
      </c>
      <c r="E1107" s="28" t="s">
        <v>156</v>
      </c>
      <c r="F1107" s="31" t="s">
        <v>76</v>
      </c>
      <c r="G1107" s="32" t="s">
        <v>145</v>
      </c>
      <c r="H1107" s="27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ht="15.75" hidden="1" customHeight="1">
      <c r="A1108" s="33">
        <v>1.6E11</v>
      </c>
      <c r="B1108" s="33">
        <v>0.022</v>
      </c>
      <c r="C1108" s="34">
        <v>17.0</v>
      </c>
      <c r="D1108" s="31">
        <v>0.185</v>
      </c>
      <c r="E1108" s="28" t="s">
        <v>156</v>
      </c>
      <c r="F1108" s="31" t="s">
        <v>77</v>
      </c>
      <c r="G1108" s="32" t="s">
        <v>145</v>
      </c>
      <c r="H1108" s="27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ht="15.75" hidden="1" customHeight="1">
      <c r="A1109" s="33">
        <v>1.96E11</v>
      </c>
      <c r="B1109" s="33">
        <v>0.022</v>
      </c>
      <c r="C1109" s="34">
        <v>20.0</v>
      </c>
      <c r="D1109" s="31">
        <v>0.189</v>
      </c>
      <c r="E1109" s="28" t="s">
        <v>156</v>
      </c>
      <c r="F1109" s="31" t="s">
        <v>79</v>
      </c>
      <c r="G1109" s="32" t="s">
        <v>145</v>
      </c>
      <c r="H1109" s="27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ht="15.75" hidden="1" customHeight="1">
      <c r="A1110" s="33">
        <v>2.35E11</v>
      </c>
      <c r="B1110" s="33">
        <v>0.025</v>
      </c>
      <c r="C1110" s="34">
        <v>27.0</v>
      </c>
      <c r="D1110" s="31">
        <v>0.169</v>
      </c>
      <c r="E1110" s="28" t="s">
        <v>156</v>
      </c>
      <c r="F1110" s="31" t="s">
        <v>81</v>
      </c>
      <c r="G1110" s="32" t="s">
        <v>145</v>
      </c>
      <c r="H1110" s="27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ht="15.75" hidden="1" customHeight="1">
      <c r="A1111" s="33">
        <v>2.57E11</v>
      </c>
      <c r="B1111" s="33">
        <v>0.024</v>
      </c>
      <c r="C1111" s="34">
        <v>27.0</v>
      </c>
      <c r="D1111" s="31">
        <v>0.141</v>
      </c>
      <c r="E1111" s="28" t="s">
        <v>156</v>
      </c>
      <c r="F1111" s="31" t="s">
        <v>83</v>
      </c>
      <c r="G1111" s="32" t="s">
        <v>145</v>
      </c>
      <c r="H1111" s="27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ht="15.75" hidden="1" customHeight="1">
      <c r="A1112" s="33">
        <v>2.86E11</v>
      </c>
      <c r="B1112" s="33">
        <v>0.028</v>
      </c>
      <c r="C1112" s="34">
        <v>36.0</v>
      </c>
      <c r="D1112" s="31">
        <v>0.141</v>
      </c>
      <c r="E1112" s="28" t="s">
        <v>156</v>
      </c>
      <c r="F1112" s="31" t="s">
        <v>84</v>
      </c>
      <c r="G1112" s="32" t="s">
        <v>145</v>
      </c>
      <c r="H1112" s="27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ht="15.75" hidden="1" customHeight="1">
      <c r="A1113" s="33">
        <v>3.65E11</v>
      </c>
      <c r="B1113" s="33">
        <v>0.029</v>
      </c>
      <c r="C1113" s="34">
        <v>47.0</v>
      </c>
      <c r="D1113" s="31">
        <v>0.16</v>
      </c>
      <c r="E1113" s="28" t="s">
        <v>156</v>
      </c>
      <c r="F1113" s="31" t="s">
        <v>85</v>
      </c>
      <c r="G1113" s="32" t="s">
        <v>145</v>
      </c>
      <c r="H1113" s="27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ht="15.75" hidden="1" customHeight="1">
      <c r="A1114" s="33">
        <v>4.32E11</v>
      </c>
      <c r="B1114" s="33">
        <v>0.031</v>
      </c>
      <c r="C1114" s="34">
        <v>58.0</v>
      </c>
      <c r="D1114" s="31">
        <v>0.139</v>
      </c>
      <c r="E1114" s="28" t="s">
        <v>156</v>
      </c>
      <c r="F1114" s="31" t="s">
        <v>86</v>
      </c>
      <c r="G1114" s="32" t="s">
        <v>145</v>
      </c>
      <c r="H1114" s="27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ht="15.75" hidden="1" customHeight="1">
      <c r="A1115" s="33">
        <v>5.1E11</v>
      </c>
      <c r="B1115" s="33">
        <v>0.028</v>
      </c>
      <c r="C1115" s="34">
        <v>61.0</v>
      </c>
      <c r="D1115" s="31">
        <v>0.136</v>
      </c>
      <c r="E1115" s="28" t="s">
        <v>156</v>
      </c>
      <c r="F1115" s="31" t="s">
        <v>87</v>
      </c>
      <c r="G1115" s="32" t="s">
        <v>145</v>
      </c>
      <c r="H1115" s="27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ht="15.75" hidden="1" customHeight="1">
      <c r="A1116" s="33">
        <v>5.4E11</v>
      </c>
      <c r="B1116" s="33">
        <v>0.028</v>
      </c>
      <c r="C1116" s="34">
        <v>64.0</v>
      </c>
      <c r="D1116" s="31">
        <v>0.145</v>
      </c>
      <c r="E1116" s="28" t="s">
        <v>156</v>
      </c>
      <c r="F1116" s="31" t="s">
        <v>88</v>
      </c>
      <c r="G1116" s="32" t="s">
        <v>145</v>
      </c>
      <c r="H1116" s="27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ht="15.75" hidden="1" customHeight="1">
      <c r="A1117" s="33">
        <v>7.09E11</v>
      </c>
      <c r="B1117" s="33">
        <v>0.029</v>
      </c>
      <c r="C1117" s="34">
        <v>86.0</v>
      </c>
      <c r="D1117" s="31">
        <v>0.133</v>
      </c>
      <c r="E1117" s="28" t="s">
        <v>156</v>
      </c>
      <c r="F1117" s="31" t="s">
        <v>89</v>
      </c>
      <c r="G1117" s="32" t="s">
        <v>145</v>
      </c>
      <c r="H1117" s="27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ht="15.75" hidden="1" customHeight="1">
      <c r="A1118" s="33">
        <v>8.46E11</v>
      </c>
      <c r="B1118" s="33">
        <v>0.029</v>
      </c>
      <c r="C1118" s="34">
        <v>99.0</v>
      </c>
      <c r="D1118" s="31">
        <v>0.124</v>
      </c>
      <c r="E1118" s="28" t="s">
        <v>156</v>
      </c>
      <c r="F1118" s="31" t="s">
        <v>90</v>
      </c>
      <c r="G1118" s="32" t="s">
        <v>145</v>
      </c>
      <c r="H1118" s="27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ht="15.75" hidden="1" customHeight="1">
      <c r="A1119" s="33">
        <v>8.77E11</v>
      </c>
      <c r="B1119" s="33">
        <v>0.03</v>
      </c>
      <c r="C1119" s="34">
        <v>108.0</v>
      </c>
      <c r="D1119" s="31">
        <v>0.118</v>
      </c>
      <c r="E1119" s="28" t="s">
        <v>156</v>
      </c>
      <c r="F1119" s="31" t="s">
        <v>91</v>
      </c>
      <c r="G1119" s="32" t="s">
        <v>145</v>
      </c>
      <c r="H1119" s="27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ht="15.75" hidden="1" customHeight="1">
      <c r="A1120" s="33">
        <v>1.01E11</v>
      </c>
      <c r="B1120" s="33">
        <v>0.046</v>
      </c>
      <c r="C1120" s="34">
        <v>231.0</v>
      </c>
      <c r="D1120" s="30"/>
      <c r="E1120" s="28" t="s">
        <v>230</v>
      </c>
      <c r="F1120" s="31" t="s">
        <v>76</v>
      </c>
      <c r="G1120" s="32" t="s">
        <v>229</v>
      </c>
      <c r="H1120" s="27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ht="15.75" hidden="1" customHeight="1">
      <c r="A1121" s="33">
        <v>1.15E11</v>
      </c>
      <c r="B1121" s="33">
        <v>0.051</v>
      </c>
      <c r="C1121" s="34">
        <v>294.0</v>
      </c>
      <c r="D1121" s="30"/>
      <c r="E1121" s="28" t="s">
        <v>230</v>
      </c>
      <c r="F1121" s="31" t="s">
        <v>77</v>
      </c>
      <c r="G1121" s="32" t="s">
        <v>229</v>
      </c>
      <c r="H1121" s="27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ht="15.75" hidden="1" customHeight="1">
      <c r="A1122" s="33">
        <v>1.16E11</v>
      </c>
      <c r="B1122" s="33">
        <v>0.051</v>
      </c>
      <c r="C1122" s="34">
        <v>102.0</v>
      </c>
      <c r="D1122" s="30"/>
      <c r="E1122" s="28" t="s">
        <v>230</v>
      </c>
      <c r="F1122" s="31" t="s">
        <v>79</v>
      </c>
      <c r="G1122" s="32" t="s">
        <v>229</v>
      </c>
      <c r="H1122" s="27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ht="15.75" hidden="1" customHeight="1">
      <c r="A1123" s="33">
        <v>1.35E11</v>
      </c>
      <c r="B1123" s="33">
        <v>0.047</v>
      </c>
      <c r="C1123" s="34">
        <v>97.0</v>
      </c>
      <c r="D1123" s="30"/>
      <c r="E1123" s="28" t="s">
        <v>230</v>
      </c>
      <c r="F1123" s="31" t="s">
        <v>81</v>
      </c>
      <c r="G1123" s="32" t="s">
        <v>229</v>
      </c>
      <c r="H1123" s="27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ht="15.75" hidden="1" customHeight="1">
      <c r="A1124" s="33">
        <v>1.63E11</v>
      </c>
      <c r="B1124" s="33">
        <v>0.047</v>
      </c>
      <c r="C1124" s="34">
        <v>117.0</v>
      </c>
      <c r="D1124" s="31">
        <v>0.167</v>
      </c>
      <c r="E1124" s="28" t="s">
        <v>230</v>
      </c>
      <c r="F1124" s="31" t="s">
        <v>83</v>
      </c>
      <c r="G1124" s="32" t="s">
        <v>229</v>
      </c>
      <c r="H1124" s="27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ht="15.75" hidden="1" customHeight="1">
      <c r="A1125" s="33">
        <v>1.92E11</v>
      </c>
      <c r="B1125" s="33">
        <v>0.053</v>
      </c>
      <c r="C1125" s="34">
        <v>156.0</v>
      </c>
      <c r="D1125" s="31">
        <v>0.16</v>
      </c>
      <c r="E1125" s="28" t="s">
        <v>230</v>
      </c>
      <c r="F1125" s="31" t="s">
        <v>84</v>
      </c>
      <c r="G1125" s="32" t="s">
        <v>229</v>
      </c>
      <c r="H1125" s="27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ht="15.75" hidden="1" customHeight="1">
      <c r="A1126" s="33">
        <v>2.23E11</v>
      </c>
      <c r="B1126" s="33">
        <v>0.051</v>
      </c>
      <c r="C1126" s="34">
        <v>174.0</v>
      </c>
      <c r="D1126" s="31">
        <v>0.14</v>
      </c>
      <c r="E1126" s="28" t="s">
        <v>230</v>
      </c>
      <c r="F1126" s="31" t="s">
        <v>85</v>
      </c>
      <c r="G1126" s="32" t="s">
        <v>229</v>
      </c>
      <c r="H1126" s="27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ht="15.75" hidden="1" customHeight="1">
      <c r="A1127" s="33">
        <v>2.86E11</v>
      </c>
      <c r="B1127" s="33">
        <v>0.051</v>
      </c>
      <c r="C1127" s="34">
        <v>220.0</v>
      </c>
      <c r="D1127" s="31">
        <v>0.12</v>
      </c>
      <c r="E1127" s="28" t="s">
        <v>230</v>
      </c>
      <c r="F1127" s="31" t="s">
        <v>86</v>
      </c>
      <c r="G1127" s="32" t="s">
        <v>229</v>
      </c>
      <c r="H1127" s="27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ht="15.75" hidden="1" customHeight="1">
      <c r="A1128" s="33">
        <v>3.56E11</v>
      </c>
      <c r="B1128" s="33">
        <v>0.064</v>
      </c>
      <c r="C1128" s="34">
        <v>313.0</v>
      </c>
      <c r="D1128" s="31">
        <v>0.12</v>
      </c>
      <c r="E1128" s="28" t="s">
        <v>230</v>
      </c>
      <c r="F1128" s="31" t="s">
        <v>87</v>
      </c>
      <c r="G1128" s="32" t="s">
        <v>229</v>
      </c>
      <c r="H1128" s="27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ht="15.75" hidden="1" customHeight="1">
      <c r="A1129" s="33">
        <v>3.63E11</v>
      </c>
      <c r="B1129" s="33">
        <v>0.072</v>
      </c>
      <c r="C1129" s="34">
        <v>357.0</v>
      </c>
      <c r="D1129" s="31">
        <v>0.12</v>
      </c>
      <c r="E1129" s="28" t="s">
        <v>230</v>
      </c>
      <c r="F1129" s="31" t="s">
        <v>88</v>
      </c>
      <c r="G1129" s="32" t="s">
        <v>229</v>
      </c>
      <c r="H1129" s="27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ht="15.75" hidden="1" customHeight="1">
      <c r="A1130" s="33">
        <v>4.23E11</v>
      </c>
      <c r="B1130" s="33">
        <v>0.073</v>
      </c>
      <c r="C1130" s="34">
        <v>416.0</v>
      </c>
      <c r="D1130" s="31">
        <v>0.12</v>
      </c>
      <c r="E1130" s="28" t="s">
        <v>230</v>
      </c>
      <c r="F1130" s="31" t="s">
        <v>89</v>
      </c>
      <c r="G1130" s="32" t="s">
        <v>229</v>
      </c>
      <c r="H1130" s="27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ht="15.75" hidden="1" customHeight="1">
      <c r="A1131" s="33">
        <v>5.28E11</v>
      </c>
      <c r="B1131" s="33">
        <v>0.068</v>
      </c>
      <c r="C1131" s="34">
        <v>483.0</v>
      </c>
      <c r="D1131" s="31">
        <v>0.11</v>
      </c>
      <c r="E1131" s="28" t="s">
        <v>230</v>
      </c>
      <c r="F1131" s="31" t="s">
        <v>90</v>
      </c>
      <c r="G1131" s="32" t="s">
        <v>229</v>
      </c>
      <c r="H1131" s="27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ht="15.75" hidden="1" customHeight="1">
      <c r="A1132" s="33">
        <v>5.03E11</v>
      </c>
      <c r="B1132" s="33">
        <v>0.067</v>
      </c>
      <c r="C1132" s="34">
        <v>490.0</v>
      </c>
      <c r="D1132" s="31">
        <v>0.11</v>
      </c>
      <c r="E1132" s="28" t="s">
        <v>230</v>
      </c>
      <c r="F1132" s="31" t="s">
        <v>91</v>
      </c>
      <c r="G1132" s="32" t="s">
        <v>229</v>
      </c>
      <c r="H1132" s="27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ht="15.75" hidden="1" customHeight="1">
      <c r="A1133" s="28"/>
      <c r="B1133" s="33">
        <v>0.008</v>
      </c>
      <c r="C1133" s="34">
        <v>7.0</v>
      </c>
      <c r="D1133" s="30"/>
      <c r="E1133" s="28" t="s">
        <v>231</v>
      </c>
      <c r="F1133" s="31" t="s">
        <v>76</v>
      </c>
      <c r="G1133" s="32" t="s">
        <v>229</v>
      </c>
      <c r="H1133" s="27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ht="15.75" hidden="1" customHeight="1">
      <c r="A1134" s="28"/>
      <c r="B1134" s="33">
        <v>0.011</v>
      </c>
      <c r="C1134" s="34">
        <v>8.0</v>
      </c>
      <c r="D1134" s="30"/>
      <c r="E1134" s="28" t="s">
        <v>231</v>
      </c>
      <c r="F1134" s="31" t="s">
        <v>77</v>
      </c>
      <c r="G1134" s="32" t="s">
        <v>229</v>
      </c>
      <c r="H1134" s="27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ht="15.75" hidden="1" customHeight="1">
      <c r="A1135" s="28"/>
      <c r="B1135" s="33">
        <v>0.014</v>
      </c>
      <c r="C1135" s="34">
        <v>9.0</v>
      </c>
      <c r="D1135" s="30"/>
      <c r="E1135" s="28" t="s">
        <v>231</v>
      </c>
      <c r="F1135" s="31" t="s">
        <v>79</v>
      </c>
      <c r="G1135" s="32" t="s">
        <v>229</v>
      </c>
      <c r="H1135" s="27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ht="15.75" hidden="1" customHeight="1">
      <c r="A1136" s="28"/>
      <c r="B1136" s="33">
        <v>0.044</v>
      </c>
      <c r="C1136" s="34">
        <v>16.0</v>
      </c>
      <c r="D1136" s="30"/>
      <c r="E1136" s="28" t="s">
        <v>231</v>
      </c>
      <c r="F1136" s="31" t="s">
        <v>81</v>
      </c>
      <c r="G1136" s="32" t="s">
        <v>229</v>
      </c>
      <c r="H1136" s="27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ht="15.75" hidden="1" customHeight="1">
      <c r="A1137" s="33">
        <v>3.6627901762E10</v>
      </c>
      <c r="B1137" s="33">
        <v>0.056</v>
      </c>
      <c r="C1137" s="34">
        <v>55.0</v>
      </c>
      <c r="D1137" s="31">
        <v>0.129</v>
      </c>
      <c r="E1137" s="28" t="s">
        <v>231</v>
      </c>
      <c r="F1137" s="31" t="s">
        <v>83</v>
      </c>
      <c r="G1137" s="32" t="s">
        <v>229</v>
      </c>
      <c r="H1137" s="27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ht="15.75" hidden="1" customHeight="1">
      <c r="A1138" s="33">
        <v>4.9954890353E10</v>
      </c>
      <c r="B1138" s="33">
        <v>0.041</v>
      </c>
      <c r="C1138" s="34">
        <v>55.0</v>
      </c>
      <c r="D1138" s="31">
        <v>0.137</v>
      </c>
      <c r="E1138" s="28" t="s">
        <v>231</v>
      </c>
      <c r="F1138" s="31" t="s">
        <v>84</v>
      </c>
      <c r="G1138" s="32" t="s">
        <v>229</v>
      </c>
      <c r="H1138" s="27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ht="15.75" hidden="1" customHeight="1">
      <c r="A1139" s="33">
        <v>6.5141035028E10</v>
      </c>
      <c r="B1139" s="33">
        <v>0.03</v>
      </c>
      <c r="C1139" s="34">
        <v>58.0</v>
      </c>
      <c r="D1139" s="31">
        <v>0.145</v>
      </c>
      <c r="E1139" s="28" t="s">
        <v>231</v>
      </c>
      <c r="F1139" s="31" t="s">
        <v>85</v>
      </c>
      <c r="G1139" s="32" t="s">
        <v>229</v>
      </c>
      <c r="H1139" s="27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ht="15.75" hidden="1" customHeight="1">
      <c r="A1140" s="33">
        <v>8.8837727881E10</v>
      </c>
      <c r="B1140" s="33">
        <v>0.037</v>
      </c>
      <c r="C1140" s="34">
        <v>95.0</v>
      </c>
      <c r="D1140" s="31">
        <v>0.195</v>
      </c>
      <c r="E1140" s="28" t="s">
        <v>231</v>
      </c>
      <c r="F1140" s="31" t="s">
        <v>86</v>
      </c>
      <c r="G1140" s="32" t="s">
        <v>229</v>
      </c>
      <c r="H1140" s="27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ht="15.75" hidden="1" customHeight="1">
      <c r="A1141" s="33">
        <v>1.32E11</v>
      </c>
      <c r="B1141" s="33">
        <v>0.039</v>
      </c>
      <c r="C1141" s="34">
        <v>142.0</v>
      </c>
      <c r="D1141" s="31">
        <v>0.195</v>
      </c>
      <c r="E1141" s="28" t="s">
        <v>231</v>
      </c>
      <c r="F1141" s="31" t="s">
        <v>87</v>
      </c>
      <c r="G1141" s="32" t="s">
        <v>229</v>
      </c>
      <c r="H1141" s="27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ht="15.75" hidden="1" customHeight="1">
      <c r="A1142" s="33">
        <v>1.12E11</v>
      </c>
      <c r="B1142" s="33">
        <v>0.046</v>
      </c>
      <c r="C1142" s="34">
        <v>143.0</v>
      </c>
      <c r="D1142" s="31">
        <v>0.156</v>
      </c>
      <c r="E1142" s="28" t="s">
        <v>231</v>
      </c>
      <c r="F1142" s="31" t="s">
        <v>88</v>
      </c>
      <c r="G1142" s="32" t="s">
        <v>229</v>
      </c>
      <c r="H1142" s="27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ht="15.75" hidden="1" customHeight="1">
      <c r="A1143" s="33">
        <v>1.43E11</v>
      </c>
      <c r="B1143" s="33">
        <v>0.031</v>
      </c>
      <c r="C1143" s="34">
        <v>141.0</v>
      </c>
      <c r="D1143" s="31">
        <v>0.133</v>
      </c>
      <c r="E1143" s="28" t="s">
        <v>231</v>
      </c>
      <c r="F1143" s="31" t="s">
        <v>89</v>
      </c>
      <c r="G1143" s="32" t="s">
        <v>229</v>
      </c>
      <c r="H1143" s="27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ht="15.75" hidden="1" customHeight="1">
      <c r="A1144" s="33">
        <v>1.91E11</v>
      </c>
      <c r="B1144" s="33">
        <v>0.027</v>
      </c>
      <c r="C1144" s="34">
        <v>160.0</v>
      </c>
      <c r="D1144" s="31">
        <v>0.136</v>
      </c>
      <c r="E1144" s="28" t="s">
        <v>231</v>
      </c>
      <c r="F1144" s="31" t="s">
        <v>90</v>
      </c>
      <c r="G1144" s="32" t="s">
        <v>229</v>
      </c>
      <c r="H1144" s="27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ht="15.75" hidden="1" customHeight="1">
      <c r="A1145" s="33">
        <v>2.16E11</v>
      </c>
      <c r="B1145" s="33">
        <v>0.036</v>
      </c>
      <c r="C1145" s="34">
        <v>226.0</v>
      </c>
      <c r="D1145" s="31">
        <v>0.13</v>
      </c>
      <c r="E1145" s="28" t="s">
        <v>231</v>
      </c>
      <c r="F1145" s="31" t="s">
        <v>91</v>
      </c>
      <c r="G1145" s="32" t="s">
        <v>229</v>
      </c>
      <c r="H1145" s="27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ht="15.75" hidden="1" customHeight="1">
      <c r="A1146" s="33">
        <v>9.7331522066E10</v>
      </c>
      <c r="B1146" s="33">
        <v>0.061</v>
      </c>
      <c r="C1146" s="34">
        <v>1572.0</v>
      </c>
      <c r="D1146" s="31">
        <v>0.048</v>
      </c>
      <c r="E1146" s="28" t="s">
        <v>199</v>
      </c>
      <c r="F1146" s="31" t="s">
        <v>76</v>
      </c>
      <c r="G1146" s="32" t="s">
        <v>180</v>
      </c>
      <c r="H1146" s="27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ht="15.75" hidden="1" customHeight="1">
      <c r="A1147" s="33">
        <v>1.05E11</v>
      </c>
      <c r="B1147" s="33">
        <v>0.067</v>
      </c>
      <c r="C1147" s="34">
        <v>1848.0</v>
      </c>
      <c r="D1147" s="31">
        <v>0.048</v>
      </c>
      <c r="E1147" s="28" t="s">
        <v>199</v>
      </c>
      <c r="F1147" s="31" t="s">
        <v>77</v>
      </c>
      <c r="G1147" s="32" t="s">
        <v>180</v>
      </c>
      <c r="H1147" s="27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ht="15.75" hidden="1" customHeight="1">
      <c r="A1148" s="33">
        <v>1.23E11</v>
      </c>
      <c r="B1148" s="33">
        <v>0.07</v>
      </c>
      <c r="C1148" s="34">
        <v>2221.0</v>
      </c>
      <c r="D1148" s="31">
        <v>0.038</v>
      </c>
      <c r="E1148" s="28" t="s">
        <v>199</v>
      </c>
      <c r="F1148" s="31" t="s">
        <v>79</v>
      </c>
      <c r="G1148" s="32" t="s">
        <v>180</v>
      </c>
      <c r="H1148" s="27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ht="15.75" hidden="1" customHeight="1">
      <c r="A1149" s="33">
        <v>1.59E11</v>
      </c>
      <c r="B1149" s="33">
        <v>0.073</v>
      </c>
      <c r="C1149" s="34">
        <v>2918.0</v>
      </c>
      <c r="D1149" s="31">
        <v>0.028</v>
      </c>
      <c r="E1149" s="28" t="s">
        <v>199</v>
      </c>
      <c r="F1149" s="31" t="s">
        <v>81</v>
      </c>
      <c r="G1149" s="32" t="s">
        <v>180</v>
      </c>
      <c r="H1149" s="27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ht="15.75" hidden="1" customHeight="1">
      <c r="A1150" s="33">
        <v>1.86E11</v>
      </c>
      <c r="B1150" s="33">
        <v>0.075</v>
      </c>
      <c r="C1150" s="34">
        <v>3487.0</v>
      </c>
      <c r="D1150" s="31">
        <v>0.026</v>
      </c>
      <c r="E1150" s="28" t="s">
        <v>199</v>
      </c>
      <c r="F1150" s="31" t="s">
        <v>83</v>
      </c>
      <c r="G1150" s="32" t="s">
        <v>180</v>
      </c>
      <c r="H1150" s="27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ht="15.75" hidden="1" customHeight="1">
      <c r="A1151" s="33">
        <v>2.03E11</v>
      </c>
      <c r="B1151" s="33">
        <v>0.076</v>
      </c>
      <c r="C1151" s="34">
        <v>3734.0</v>
      </c>
      <c r="D1151" s="31">
        <v>0.026</v>
      </c>
      <c r="E1151" s="28" t="s">
        <v>199</v>
      </c>
      <c r="F1151" s="31" t="s">
        <v>84</v>
      </c>
      <c r="G1151" s="32" t="s">
        <v>180</v>
      </c>
      <c r="H1151" s="27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ht="15.75" hidden="1" customHeight="1">
      <c r="A1152" s="33">
        <v>2.23E11</v>
      </c>
      <c r="B1152" s="33">
        <v>0.075</v>
      </c>
      <c r="C1152" s="34">
        <v>3982.0</v>
      </c>
      <c r="D1152" s="30"/>
      <c r="E1152" s="28" t="s">
        <v>199</v>
      </c>
      <c r="F1152" s="31" t="s">
        <v>85</v>
      </c>
      <c r="G1152" s="32" t="s">
        <v>180</v>
      </c>
      <c r="H1152" s="27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ht="15.75" hidden="1" customHeight="1">
      <c r="A1153" s="33">
        <v>2.6E11</v>
      </c>
      <c r="B1153" s="33">
        <v>0.079</v>
      </c>
      <c r="C1153" s="34">
        <v>4733.0</v>
      </c>
      <c r="D1153" s="30"/>
      <c r="E1153" s="28" t="s">
        <v>199</v>
      </c>
      <c r="F1153" s="31" t="s">
        <v>86</v>
      </c>
      <c r="G1153" s="32" t="s">
        <v>180</v>
      </c>
      <c r="H1153" s="27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ht="15.75" hidden="1" customHeight="1">
      <c r="A1154" s="33">
        <v>2.64E11</v>
      </c>
      <c r="B1154" s="33">
        <v>0.091</v>
      </c>
      <c r="C1154" s="34">
        <v>5393.0</v>
      </c>
      <c r="D1154" s="30"/>
      <c r="E1154" s="28" t="s">
        <v>199</v>
      </c>
      <c r="F1154" s="31" t="s">
        <v>87</v>
      </c>
      <c r="G1154" s="32" t="s">
        <v>180</v>
      </c>
      <c r="H1154" s="27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ht="15.75" hidden="1" customHeight="1">
      <c r="A1155" s="33">
        <v>2.25E11</v>
      </c>
      <c r="B1155" s="33">
        <v>0.1</v>
      </c>
      <c r="C1155" s="34">
        <v>5040.0</v>
      </c>
      <c r="D1155" s="30"/>
      <c r="E1155" s="28" t="s">
        <v>199</v>
      </c>
      <c r="F1155" s="31" t="s">
        <v>88</v>
      </c>
      <c r="G1155" s="32" t="s">
        <v>180</v>
      </c>
      <c r="H1155" s="27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ht="15.75" hidden="1" customHeight="1">
      <c r="A1156" s="33">
        <v>2.09E11</v>
      </c>
      <c r="B1156" s="33">
        <v>0.093</v>
      </c>
      <c r="C1156" s="34">
        <v>4320.0</v>
      </c>
      <c r="D1156" s="30"/>
      <c r="E1156" s="28" t="s">
        <v>199</v>
      </c>
      <c r="F1156" s="31" t="s">
        <v>89</v>
      </c>
      <c r="G1156" s="32" t="s">
        <v>180</v>
      </c>
      <c r="H1156" s="27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ht="15.75" hidden="1" customHeight="1">
      <c r="A1157" s="33">
        <v>2.26E11</v>
      </c>
      <c r="B1157" s="33">
        <v>0.088</v>
      </c>
      <c r="C1157" s="34">
        <v>4306.0</v>
      </c>
      <c r="D1157" s="30"/>
      <c r="E1157" s="28" t="s">
        <v>199</v>
      </c>
      <c r="F1157" s="31" t="s">
        <v>90</v>
      </c>
      <c r="G1157" s="32" t="s">
        <v>180</v>
      </c>
      <c r="H1157" s="27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ht="15.75" hidden="1" customHeight="1">
      <c r="A1158" s="33">
        <v>2.11E11</v>
      </c>
      <c r="B1158" s="33">
        <v>0.081</v>
      </c>
      <c r="C1158" s="34">
        <v>3708.0</v>
      </c>
      <c r="D1158" s="30"/>
      <c r="E1158" s="28" t="s">
        <v>199</v>
      </c>
      <c r="F1158" s="31" t="s">
        <v>91</v>
      </c>
      <c r="G1158" s="32" t="s">
        <v>180</v>
      </c>
      <c r="H1158" s="27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ht="15.75" hidden="1" customHeight="1">
      <c r="A1159" s="33">
        <v>1.5636678E9</v>
      </c>
      <c r="B1159" s="28"/>
      <c r="C1159" s="29"/>
      <c r="D1159" s="30"/>
      <c r="E1159" s="28" t="s">
        <v>200</v>
      </c>
      <c r="F1159" s="31" t="s">
        <v>76</v>
      </c>
      <c r="G1159" s="32" t="s">
        <v>180</v>
      </c>
      <c r="H1159" s="27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ht="15.75" hidden="1" customHeight="1">
      <c r="A1160" s="33">
        <v>1.614595291E9</v>
      </c>
      <c r="B1160" s="28"/>
      <c r="C1160" s="29"/>
      <c r="D1160" s="30"/>
      <c r="E1160" s="28" t="s">
        <v>200</v>
      </c>
      <c r="F1160" s="31" t="s">
        <v>77</v>
      </c>
      <c r="G1160" s="32" t="s">
        <v>180</v>
      </c>
      <c r="H1160" s="27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ht="15.75" hidden="1" customHeight="1">
      <c r="A1161" s="33">
        <v>1.897606791E9</v>
      </c>
      <c r="B1161" s="28"/>
      <c r="C1161" s="29"/>
      <c r="D1161" s="30"/>
      <c r="E1161" s="28" t="s">
        <v>200</v>
      </c>
      <c r="F1161" s="31" t="s">
        <v>79</v>
      </c>
      <c r="G1161" s="32" t="s">
        <v>180</v>
      </c>
      <c r="H1161" s="27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ht="15.75" hidden="1" customHeight="1">
      <c r="A1162" s="33">
        <v>2.264911807E9</v>
      </c>
      <c r="B1162" s="28"/>
      <c r="C1162" s="29"/>
      <c r="D1162" s="30"/>
      <c r="E1162" s="28" t="s">
        <v>200</v>
      </c>
      <c r="F1162" s="31" t="s">
        <v>81</v>
      </c>
      <c r="G1162" s="32" t="s">
        <v>180</v>
      </c>
      <c r="H1162" s="27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ht="15.75" hidden="1" customHeight="1">
      <c r="A1163" s="33">
        <v>2.758117365E9</v>
      </c>
      <c r="B1163" s="28"/>
      <c r="C1163" s="29"/>
      <c r="D1163" s="30"/>
      <c r="E1163" s="28" t="s">
        <v>200</v>
      </c>
      <c r="F1163" s="31" t="s">
        <v>83</v>
      </c>
      <c r="G1163" s="32" t="s">
        <v>180</v>
      </c>
      <c r="H1163" s="27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ht="15.75" hidden="1" customHeight="1">
      <c r="A1164" s="33">
        <v>2.915710378E9</v>
      </c>
      <c r="B1164" s="28"/>
      <c r="C1164" s="29"/>
      <c r="D1164" s="30"/>
      <c r="E1164" s="28" t="s">
        <v>200</v>
      </c>
      <c r="F1164" s="31" t="s">
        <v>84</v>
      </c>
      <c r="G1164" s="32" t="s">
        <v>180</v>
      </c>
      <c r="H1164" s="27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ht="15.75" hidden="1" customHeight="1">
      <c r="A1165" s="33">
        <v>3.437450712E9</v>
      </c>
      <c r="B1165" s="28"/>
      <c r="C1165" s="29"/>
      <c r="D1165" s="30"/>
      <c r="E1165" s="28" t="s">
        <v>200</v>
      </c>
      <c r="F1165" s="31" t="s">
        <v>85</v>
      </c>
      <c r="G1165" s="32" t="s">
        <v>180</v>
      </c>
      <c r="H1165" s="27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ht="15.75" hidden="1" customHeight="1">
      <c r="A1166" s="33">
        <v>4.075664785E9</v>
      </c>
      <c r="B1166" s="28"/>
      <c r="C1166" s="29"/>
      <c r="D1166" s="30"/>
      <c r="E1166" s="28" t="s">
        <v>200</v>
      </c>
      <c r="F1166" s="31" t="s">
        <v>86</v>
      </c>
      <c r="G1166" s="32" t="s">
        <v>180</v>
      </c>
      <c r="H1166" s="27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ht="15.75" hidden="1" customHeight="1">
      <c r="A1167" s="28"/>
      <c r="B1167" s="28"/>
      <c r="C1167" s="29"/>
      <c r="D1167" s="30"/>
      <c r="E1167" s="28" t="s">
        <v>200</v>
      </c>
      <c r="F1167" s="31" t="s">
        <v>87</v>
      </c>
      <c r="G1167" s="32" t="s">
        <v>180</v>
      </c>
      <c r="H1167" s="27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ht="15.75" hidden="1" customHeight="1">
      <c r="A1168" s="28"/>
      <c r="B1168" s="28"/>
      <c r="C1168" s="29"/>
      <c r="D1168" s="30"/>
      <c r="E1168" s="28" t="s">
        <v>200</v>
      </c>
      <c r="F1168" s="31" t="s">
        <v>88</v>
      </c>
      <c r="G1168" s="32" t="s">
        <v>180</v>
      </c>
      <c r="H1168" s="27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ht="15.75" hidden="1" customHeight="1">
      <c r="A1169" s="28"/>
      <c r="B1169" s="28"/>
      <c r="C1169" s="29"/>
      <c r="D1169" s="30"/>
      <c r="E1169" s="28" t="s">
        <v>200</v>
      </c>
      <c r="F1169" s="31" t="s">
        <v>89</v>
      </c>
      <c r="G1169" s="32" t="s">
        <v>180</v>
      </c>
      <c r="H1169" s="27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ht="15.75" hidden="1" customHeight="1">
      <c r="A1170" s="28"/>
      <c r="B1170" s="28"/>
      <c r="C1170" s="29"/>
      <c r="D1170" s="30"/>
      <c r="E1170" s="28" t="s">
        <v>200</v>
      </c>
      <c r="F1170" s="31" t="s">
        <v>90</v>
      </c>
      <c r="G1170" s="32" t="s">
        <v>180</v>
      </c>
      <c r="H1170" s="27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ht="15.75" hidden="1" customHeight="1">
      <c r="A1171" s="28"/>
      <c r="B1171" s="28"/>
      <c r="C1171" s="29"/>
      <c r="D1171" s="30"/>
      <c r="E1171" s="28" t="s">
        <v>200</v>
      </c>
      <c r="F1171" s="31" t="s">
        <v>91</v>
      </c>
      <c r="G1171" s="32" t="s">
        <v>180</v>
      </c>
      <c r="H1171" s="27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ht="15.75" hidden="1" customHeight="1">
      <c r="A1172" s="33">
        <v>1.25E11</v>
      </c>
      <c r="B1172" s="33">
        <v>0.074</v>
      </c>
      <c r="C1172" s="34">
        <v>1454.0</v>
      </c>
      <c r="D1172" s="31">
        <v>0.128</v>
      </c>
      <c r="E1172" s="28" t="s">
        <v>232</v>
      </c>
      <c r="F1172" s="31" t="s">
        <v>76</v>
      </c>
      <c r="G1172" s="32" t="s">
        <v>229</v>
      </c>
      <c r="H1172" s="27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ht="15.75" hidden="1" customHeight="1">
      <c r="A1173" s="33">
        <v>1.23E11</v>
      </c>
      <c r="B1173" s="33">
        <v>0.079</v>
      </c>
      <c r="C1173" s="34">
        <v>1499.0</v>
      </c>
      <c r="D1173" s="31">
        <v>0.1</v>
      </c>
      <c r="E1173" s="28" t="s">
        <v>232</v>
      </c>
      <c r="F1173" s="31" t="s">
        <v>77</v>
      </c>
      <c r="G1173" s="32" t="s">
        <v>229</v>
      </c>
      <c r="H1173" s="27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ht="15.75" hidden="1" customHeight="1">
      <c r="A1174" s="33">
        <v>1.13E11</v>
      </c>
      <c r="B1174" s="33">
        <v>0.078</v>
      </c>
      <c r="C1174" s="34">
        <v>1334.0</v>
      </c>
      <c r="D1174" s="31">
        <v>0.099</v>
      </c>
      <c r="E1174" s="28" t="s">
        <v>232</v>
      </c>
      <c r="F1174" s="31" t="s">
        <v>79</v>
      </c>
      <c r="G1174" s="32" t="s">
        <v>229</v>
      </c>
      <c r="H1174" s="27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ht="15.75" hidden="1" customHeight="1">
      <c r="A1175" s="33">
        <v>1.19E11</v>
      </c>
      <c r="B1175" s="33">
        <v>0.077</v>
      </c>
      <c r="C1175" s="34">
        <v>1364.0</v>
      </c>
      <c r="D1175" s="31">
        <v>0.106</v>
      </c>
      <c r="E1175" s="28" t="s">
        <v>232</v>
      </c>
      <c r="F1175" s="31" t="s">
        <v>81</v>
      </c>
      <c r="G1175" s="32" t="s">
        <v>229</v>
      </c>
      <c r="H1175" s="27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ht="15.75" hidden="1" customHeight="1">
      <c r="A1176" s="33">
        <v>1.27E11</v>
      </c>
      <c r="B1176" s="33">
        <v>0.076</v>
      </c>
      <c r="C1176" s="34">
        <v>1410.0</v>
      </c>
      <c r="D1176" s="31">
        <v>0.075</v>
      </c>
      <c r="E1176" s="28" t="s">
        <v>232</v>
      </c>
      <c r="F1176" s="31" t="s">
        <v>83</v>
      </c>
      <c r="G1176" s="32" t="s">
        <v>229</v>
      </c>
      <c r="H1176" s="27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ht="15.75" hidden="1" customHeight="1">
      <c r="A1177" s="33">
        <v>1.34E11</v>
      </c>
      <c r="B1177" s="33">
        <v>0.077</v>
      </c>
      <c r="C1177" s="34">
        <v>1480.0</v>
      </c>
      <c r="D1177" s="31">
        <v>0.068</v>
      </c>
      <c r="E1177" s="28" t="s">
        <v>232</v>
      </c>
      <c r="F1177" s="31" t="s">
        <v>84</v>
      </c>
      <c r="G1177" s="32" t="s">
        <v>229</v>
      </c>
      <c r="H1177" s="27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ht="15.75" hidden="1" customHeight="1">
      <c r="A1178" s="33">
        <v>1.51E11</v>
      </c>
      <c r="B1178" s="33">
        <v>0.074</v>
      </c>
      <c r="C1178" s="34">
        <v>1524.0</v>
      </c>
      <c r="D1178" s="31">
        <v>0.081</v>
      </c>
      <c r="E1178" s="28" t="s">
        <v>232</v>
      </c>
      <c r="F1178" s="31" t="s">
        <v>85</v>
      </c>
      <c r="G1178" s="32" t="s">
        <v>229</v>
      </c>
      <c r="H1178" s="27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ht="15.75" hidden="1" customHeight="1">
      <c r="A1179" s="33">
        <v>1.75E11</v>
      </c>
      <c r="B1179" s="33">
        <v>0.075</v>
      </c>
      <c r="C1179" s="34">
        <v>1730.0</v>
      </c>
      <c r="D1179" s="31">
        <v>0.069</v>
      </c>
      <c r="E1179" s="28" t="s">
        <v>232</v>
      </c>
      <c r="F1179" s="31" t="s">
        <v>86</v>
      </c>
      <c r="G1179" s="32" t="s">
        <v>229</v>
      </c>
      <c r="H1179" s="27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ht="15.75" hidden="1" customHeight="1">
      <c r="A1180" s="33">
        <v>2.13E11</v>
      </c>
      <c r="B1180" s="33">
        <v>0.076</v>
      </c>
      <c r="C1180" s="34">
        <v>2076.0</v>
      </c>
      <c r="D1180" s="31">
        <v>0.066</v>
      </c>
      <c r="E1180" s="28" t="s">
        <v>232</v>
      </c>
      <c r="F1180" s="31" t="s">
        <v>87</v>
      </c>
      <c r="G1180" s="32" t="s">
        <v>229</v>
      </c>
      <c r="H1180" s="27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ht="15.75" hidden="1" customHeight="1">
      <c r="A1181" s="33">
        <v>2.06E11</v>
      </c>
      <c r="B1181" s="33">
        <v>0.076</v>
      </c>
      <c r="C1181" s="34">
        <v>1973.0</v>
      </c>
      <c r="D1181" s="31">
        <v>0.042</v>
      </c>
      <c r="E1181" s="28" t="s">
        <v>232</v>
      </c>
      <c r="F1181" s="31" t="s">
        <v>88</v>
      </c>
      <c r="G1181" s="32" t="s">
        <v>229</v>
      </c>
      <c r="H1181" s="27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ht="15.75" hidden="1" customHeight="1">
      <c r="A1182" s="33">
        <v>2.32E11</v>
      </c>
      <c r="B1182" s="33">
        <v>0.076</v>
      </c>
      <c r="C1182" s="34">
        <v>2165.0</v>
      </c>
      <c r="D1182" s="31">
        <v>0.05</v>
      </c>
      <c r="E1182" s="28" t="s">
        <v>232</v>
      </c>
      <c r="F1182" s="31" t="s">
        <v>89</v>
      </c>
      <c r="G1182" s="32" t="s">
        <v>229</v>
      </c>
      <c r="H1182" s="27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ht="15.75" hidden="1" customHeight="1">
      <c r="A1183" s="33">
        <v>2.58E11</v>
      </c>
      <c r="B1183" s="33">
        <v>0.076</v>
      </c>
      <c r="C1183" s="34">
        <v>2373.0</v>
      </c>
      <c r="D1183" s="31">
        <v>0.06</v>
      </c>
      <c r="E1183" s="28" t="s">
        <v>232</v>
      </c>
      <c r="F1183" s="31" t="s">
        <v>90</v>
      </c>
      <c r="G1183" s="32" t="s">
        <v>229</v>
      </c>
      <c r="H1183" s="27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ht="15.75" hidden="1" customHeight="1">
      <c r="A1184" s="33">
        <v>2.58E11</v>
      </c>
      <c r="B1184" s="33">
        <v>0.075</v>
      </c>
      <c r="C1184" s="34">
        <v>2289.0</v>
      </c>
      <c r="D1184" s="31">
        <v>0.056</v>
      </c>
      <c r="E1184" s="28" t="s">
        <v>232</v>
      </c>
      <c r="F1184" s="31" t="s">
        <v>91</v>
      </c>
      <c r="G1184" s="32" t="s">
        <v>229</v>
      </c>
      <c r="H1184" s="27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ht="15.75" hidden="1" customHeight="1">
      <c r="A1185" s="33">
        <v>1.1E12</v>
      </c>
      <c r="B1185" s="33">
        <v>0.079</v>
      </c>
      <c r="C1185" s="34">
        <v>1527.0</v>
      </c>
      <c r="D1185" s="31">
        <v>0.07</v>
      </c>
      <c r="E1185" s="28" t="s">
        <v>201</v>
      </c>
      <c r="F1185" s="31" t="s">
        <v>76</v>
      </c>
      <c r="G1185" s="32" t="s">
        <v>180</v>
      </c>
      <c r="H1185" s="27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ht="15.75" hidden="1" customHeight="1">
      <c r="A1186" s="33">
        <v>1.12E12</v>
      </c>
      <c r="B1186" s="33">
        <v>0.081</v>
      </c>
      <c r="C1186" s="34">
        <v>1590.0</v>
      </c>
      <c r="D1186" s="31">
        <v>0.073</v>
      </c>
      <c r="E1186" s="28" t="s">
        <v>201</v>
      </c>
      <c r="F1186" s="31" t="s">
        <v>77</v>
      </c>
      <c r="G1186" s="32" t="s">
        <v>180</v>
      </c>
      <c r="H1186" s="27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ht="15.75" hidden="1" customHeight="1">
      <c r="A1187" s="33">
        <v>1.23E12</v>
      </c>
      <c r="B1187" s="33">
        <v>0.082</v>
      </c>
      <c r="C1187" s="34">
        <v>1761.0</v>
      </c>
      <c r="D1187" s="31">
        <v>0.065</v>
      </c>
      <c r="E1187" s="28" t="s">
        <v>201</v>
      </c>
      <c r="F1187" s="31" t="s">
        <v>79</v>
      </c>
      <c r="G1187" s="32" t="s">
        <v>180</v>
      </c>
      <c r="H1187" s="27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ht="15.75" hidden="1" customHeight="1">
      <c r="A1188" s="33">
        <v>1.51E12</v>
      </c>
      <c r="B1188" s="33">
        <v>0.082</v>
      </c>
      <c r="C1188" s="34">
        <v>2157.0</v>
      </c>
      <c r="D1188" s="31">
        <v>0.058</v>
      </c>
      <c r="E1188" s="28" t="s">
        <v>201</v>
      </c>
      <c r="F1188" s="31" t="s">
        <v>81</v>
      </c>
      <c r="G1188" s="32" t="s">
        <v>180</v>
      </c>
      <c r="H1188" s="27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ht="15.75" hidden="1" customHeight="1">
      <c r="A1189" s="33">
        <v>1.74E12</v>
      </c>
      <c r="B1189" s="33">
        <v>0.085</v>
      </c>
      <c r="C1189" s="34">
        <v>2549.0</v>
      </c>
      <c r="D1189" s="31">
        <v>0.055</v>
      </c>
      <c r="E1189" s="28" t="s">
        <v>201</v>
      </c>
      <c r="F1189" s="31" t="s">
        <v>83</v>
      </c>
      <c r="G1189" s="32" t="s">
        <v>180</v>
      </c>
      <c r="H1189" s="27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ht="15.75" hidden="1" customHeight="1">
      <c r="A1190" s="33">
        <v>1.79E12</v>
      </c>
      <c r="B1190" s="33">
        <v>0.087</v>
      </c>
      <c r="C1190" s="34">
        <v>2672.0</v>
      </c>
      <c r="D1190" s="31">
        <v>0.053</v>
      </c>
      <c r="E1190" s="28" t="s">
        <v>201</v>
      </c>
      <c r="F1190" s="31" t="s">
        <v>84</v>
      </c>
      <c r="G1190" s="32" t="s">
        <v>180</v>
      </c>
      <c r="H1190" s="27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ht="15.75" hidden="1" customHeight="1">
      <c r="A1191" s="33">
        <v>1.87E12</v>
      </c>
      <c r="B1191" s="33">
        <v>0.088</v>
      </c>
      <c r="C1191" s="34">
        <v>2818.0</v>
      </c>
      <c r="D1191" s="31">
        <v>0.056</v>
      </c>
      <c r="E1191" s="28" t="s">
        <v>201</v>
      </c>
      <c r="F1191" s="31" t="s">
        <v>85</v>
      </c>
      <c r="G1191" s="32" t="s">
        <v>180</v>
      </c>
      <c r="H1191" s="27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ht="15.75" hidden="1" customHeight="1">
      <c r="A1192" s="33">
        <v>2.13E12</v>
      </c>
      <c r="B1192" s="33">
        <v>0.085</v>
      </c>
      <c r="C1192" s="34">
        <v>3058.0</v>
      </c>
      <c r="D1192" s="31">
        <v>0.063</v>
      </c>
      <c r="E1192" s="28" t="s">
        <v>201</v>
      </c>
      <c r="F1192" s="31" t="s">
        <v>86</v>
      </c>
      <c r="G1192" s="32" t="s">
        <v>180</v>
      </c>
      <c r="H1192" s="27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ht="15.75" hidden="1" customHeight="1">
      <c r="A1193" s="33">
        <v>2.31E12</v>
      </c>
      <c r="B1193" s="33">
        <v>0.089</v>
      </c>
      <c r="C1193" s="34">
        <v>3441.0</v>
      </c>
      <c r="D1193" s="31">
        <v>0.068</v>
      </c>
      <c r="E1193" s="28" t="s">
        <v>201</v>
      </c>
      <c r="F1193" s="31" t="s">
        <v>87</v>
      </c>
      <c r="G1193" s="32" t="s">
        <v>180</v>
      </c>
      <c r="H1193" s="27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ht="15.75" hidden="1" customHeight="1">
      <c r="A1194" s="33">
        <v>2.11E12</v>
      </c>
      <c r="B1194" s="33">
        <v>0.094</v>
      </c>
      <c r="C1194" s="34">
        <v>3306.0</v>
      </c>
      <c r="D1194" s="31">
        <v>0.048</v>
      </c>
      <c r="E1194" s="28" t="s">
        <v>201</v>
      </c>
      <c r="F1194" s="31" t="s">
        <v>88</v>
      </c>
      <c r="G1194" s="32" t="s">
        <v>180</v>
      </c>
      <c r="H1194" s="27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ht="15.75" hidden="1" customHeight="1">
      <c r="A1195" s="33">
        <v>2.06E12</v>
      </c>
      <c r="B1195" s="33">
        <v>0.094</v>
      </c>
      <c r="C1195" s="34">
        <v>3205.0</v>
      </c>
      <c r="D1195" s="31">
        <v>0.04</v>
      </c>
      <c r="E1195" s="28" t="s">
        <v>201</v>
      </c>
      <c r="F1195" s="31" t="s">
        <v>89</v>
      </c>
      <c r="G1195" s="32" t="s">
        <v>180</v>
      </c>
      <c r="H1195" s="27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ht="15.75" hidden="1" customHeight="1">
      <c r="A1196" s="33">
        <v>2.2E12</v>
      </c>
      <c r="B1196" s="33">
        <v>0.092</v>
      </c>
      <c r="C1196" s="34">
        <v>3339.0</v>
      </c>
      <c r="D1196" s="31">
        <v>0.046</v>
      </c>
      <c r="E1196" s="28" t="s">
        <v>201</v>
      </c>
      <c r="F1196" s="31" t="s">
        <v>90</v>
      </c>
      <c r="G1196" s="32" t="s">
        <v>180</v>
      </c>
      <c r="H1196" s="27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ht="15.75" hidden="1" customHeight="1">
      <c r="A1197" s="33">
        <v>2.01E12</v>
      </c>
      <c r="B1197" s="33">
        <v>0.092</v>
      </c>
      <c r="C1197" s="34">
        <v>3032.0</v>
      </c>
      <c r="D1197" s="31">
        <v>0.052</v>
      </c>
      <c r="E1197" s="28" t="s">
        <v>201</v>
      </c>
      <c r="F1197" s="31" t="s">
        <v>91</v>
      </c>
      <c r="G1197" s="32" t="s">
        <v>180</v>
      </c>
      <c r="H1197" s="27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ht="15.75" hidden="1" customHeight="1">
      <c r="A1198" s="33">
        <v>9.008629729E9</v>
      </c>
      <c r="B1198" s="33">
        <v>0.055</v>
      </c>
      <c r="C1198" s="34">
        <v>189.0</v>
      </c>
      <c r="D1198" s="31">
        <v>0.233</v>
      </c>
      <c r="E1198" s="28" t="s">
        <v>285</v>
      </c>
      <c r="F1198" s="31" t="s">
        <v>76</v>
      </c>
      <c r="G1198" s="32" t="s">
        <v>259</v>
      </c>
      <c r="H1198" s="27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ht="15.75" hidden="1" customHeight="1">
      <c r="A1199" s="33">
        <v>9.10451593E9</v>
      </c>
      <c r="B1199" s="33">
        <v>0.051</v>
      </c>
      <c r="C1199" s="34">
        <v>178.0</v>
      </c>
      <c r="D1199" s="31">
        <v>0.206</v>
      </c>
      <c r="E1199" s="28" t="s">
        <v>285</v>
      </c>
      <c r="F1199" s="31" t="s">
        <v>77</v>
      </c>
      <c r="G1199" s="32" t="s">
        <v>259</v>
      </c>
      <c r="H1199" s="27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ht="15.75" hidden="1" customHeight="1">
      <c r="A1200" s="33">
        <v>9.718989517E9</v>
      </c>
      <c r="B1200" s="33">
        <v>0.049</v>
      </c>
      <c r="C1200" s="34">
        <v>180.0</v>
      </c>
      <c r="D1200" s="31">
        <v>0.185</v>
      </c>
      <c r="E1200" s="28" t="s">
        <v>285</v>
      </c>
      <c r="F1200" s="31" t="s">
        <v>79</v>
      </c>
      <c r="G1200" s="32" t="s">
        <v>259</v>
      </c>
      <c r="H1200" s="27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ht="15.75" hidden="1" customHeight="1">
      <c r="A1201" s="33">
        <v>9.430236065E9</v>
      </c>
      <c r="B1201" s="33">
        <v>0.046</v>
      </c>
      <c r="C1201" s="34">
        <v>162.0</v>
      </c>
      <c r="D1201" s="31">
        <v>0.189</v>
      </c>
      <c r="E1201" s="28" t="s">
        <v>285</v>
      </c>
      <c r="F1201" s="31" t="s">
        <v>81</v>
      </c>
      <c r="G1201" s="32" t="s">
        <v>259</v>
      </c>
      <c r="H1201" s="27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ht="15.75" hidden="1" customHeight="1">
      <c r="A1202" s="33">
        <v>1.0173234921E10</v>
      </c>
      <c r="B1202" s="33">
        <v>0.048</v>
      </c>
      <c r="C1202" s="34">
        <v>183.0</v>
      </c>
      <c r="D1202" s="31">
        <v>0.181</v>
      </c>
      <c r="E1202" s="28" t="s">
        <v>285</v>
      </c>
      <c r="F1202" s="31" t="s">
        <v>83</v>
      </c>
      <c r="G1202" s="32" t="s">
        <v>259</v>
      </c>
      <c r="H1202" s="27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ht="15.75" hidden="1" customHeight="1">
      <c r="A1203" s="33">
        <v>1.1075778481E10</v>
      </c>
      <c r="B1203" s="33">
        <v>0.041</v>
      </c>
      <c r="C1203" s="34">
        <v>170.0</v>
      </c>
      <c r="D1203" s="31">
        <v>0.174</v>
      </c>
      <c r="E1203" s="28" t="s">
        <v>285</v>
      </c>
      <c r="F1203" s="31" t="s">
        <v>84</v>
      </c>
      <c r="G1203" s="32" t="s">
        <v>259</v>
      </c>
      <c r="H1203" s="27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ht="15.75" hidden="1" customHeight="1">
      <c r="A1204" s="33">
        <v>1.1903020644E10</v>
      </c>
      <c r="B1204" s="33">
        <v>0.042</v>
      </c>
      <c r="C1204" s="34">
        <v>187.0</v>
      </c>
      <c r="D1204" s="31">
        <v>0.176</v>
      </c>
      <c r="E1204" s="28" t="s">
        <v>285</v>
      </c>
      <c r="F1204" s="31" t="s">
        <v>85</v>
      </c>
      <c r="G1204" s="32" t="s">
        <v>259</v>
      </c>
      <c r="H1204" s="27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ht="15.75" hidden="1" customHeight="1">
      <c r="A1205" s="33">
        <v>1.2820055025E10</v>
      </c>
      <c r="B1205" s="33">
        <v>0.049</v>
      </c>
      <c r="C1205" s="34">
        <v>230.0</v>
      </c>
      <c r="D1205" s="31">
        <v>0.172</v>
      </c>
      <c r="E1205" s="28" t="s">
        <v>285</v>
      </c>
      <c r="F1205" s="31" t="s">
        <v>86</v>
      </c>
      <c r="G1205" s="32" t="s">
        <v>259</v>
      </c>
      <c r="H1205" s="27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ht="15.75" hidden="1" customHeight="1">
      <c r="A1206" s="33">
        <v>1.367683763E10</v>
      </c>
      <c r="B1206" s="33">
        <v>0.054</v>
      </c>
      <c r="C1206" s="34">
        <v>272.0</v>
      </c>
      <c r="D1206" s="31">
        <v>0.168</v>
      </c>
      <c r="E1206" s="28" t="s">
        <v>285</v>
      </c>
      <c r="F1206" s="31" t="s">
        <v>87</v>
      </c>
      <c r="G1206" s="32" t="s">
        <v>259</v>
      </c>
      <c r="H1206" s="27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ht="15.75" hidden="1" customHeight="1">
      <c r="A1207" s="33">
        <v>1.2125023181E10</v>
      </c>
      <c r="B1207" s="33">
        <v>0.052</v>
      </c>
      <c r="C1207" s="34">
        <v>229.0</v>
      </c>
      <c r="D1207" s="31">
        <v>0.164</v>
      </c>
      <c r="E1207" s="28" t="s">
        <v>285</v>
      </c>
      <c r="F1207" s="31" t="s">
        <v>88</v>
      </c>
      <c r="G1207" s="32" t="s">
        <v>259</v>
      </c>
      <c r="H1207" s="27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ht="15.75" hidden="1" customHeight="1">
      <c r="A1208" s="33">
        <v>1.323084404E10</v>
      </c>
      <c r="B1208" s="33">
        <v>0.053</v>
      </c>
      <c r="C1208" s="34">
        <v>255.0</v>
      </c>
      <c r="D1208" s="31">
        <v>0.205</v>
      </c>
      <c r="E1208" s="28" t="s">
        <v>285</v>
      </c>
      <c r="F1208" s="31" t="s">
        <v>89</v>
      </c>
      <c r="G1208" s="32" t="s">
        <v>259</v>
      </c>
      <c r="H1208" s="27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ht="15.75" hidden="1" customHeight="1">
      <c r="A1209" s="33">
        <v>1.4433926129E10</v>
      </c>
      <c r="B1209" s="33">
        <v>0.052</v>
      </c>
      <c r="C1209" s="34">
        <v>273.0</v>
      </c>
      <c r="D1209" s="31">
        <v>0.195</v>
      </c>
      <c r="E1209" s="28" t="s">
        <v>285</v>
      </c>
      <c r="F1209" s="31" t="s">
        <v>90</v>
      </c>
      <c r="G1209" s="32" t="s">
        <v>259</v>
      </c>
      <c r="H1209" s="27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ht="15.75" hidden="1" customHeight="1">
      <c r="A1210" s="33">
        <v>1.4794802081E10</v>
      </c>
      <c r="B1210" s="33">
        <v>0.059</v>
      </c>
      <c r="C1210" s="34">
        <v>318.0</v>
      </c>
      <c r="D1210" s="31">
        <v>0.176</v>
      </c>
      <c r="E1210" s="28" t="s">
        <v>285</v>
      </c>
      <c r="F1210" s="31" t="s">
        <v>91</v>
      </c>
      <c r="G1210" s="32" t="s">
        <v>259</v>
      </c>
      <c r="H1210" s="27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ht="15.75" hidden="1" customHeight="1">
      <c r="A1211" s="33">
        <v>4.73E12</v>
      </c>
      <c r="B1211" s="33">
        <v>0.076</v>
      </c>
      <c r="C1211" s="34">
        <v>2834.0</v>
      </c>
      <c r="D1211" s="31">
        <v>0.021</v>
      </c>
      <c r="E1211" s="28" t="s">
        <v>157</v>
      </c>
      <c r="F1211" s="31" t="s">
        <v>76</v>
      </c>
      <c r="G1211" s="32" t="s">
        <v>145</v>
      </c>
      <c r="H1211" s="27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ht="15.75" hidden="1" customHeight="1">
      <c r="A1212" s="33">
        <v>4.16E12</v>
      </c>
      <c r="B1212" s="33">
        <v>0.078</v>
      </c>
      <c r="C1212" s="34">
        <v>2554.0</v>
      </c>
      <c r="D1212" s="31">
        <v>0.02</v>
      </c>
      <c r="E1212" s="28" t="s">
        <v>157</v>
      </c>
      <c r="F1212" s="31" t="s">
        <v>77</v>
      </c>
      <c r="G1212" s="32" t="s">
        <v>145</v>
      </c>
      <c r="H1212" s="27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ht="15.75" hidden="1" customHeight="1">
      <c r="A1213" s="33">
        <v>3.98E12</v>
      </c>
      <c r="B1213" s="33">
        <v>0.079</v>
      </c>
      <c r="C1213" s="34">
        <v>2455.0</v>
      </c>
      <c r="D1213" s="31">
        <v>0.019</v>
      </c>
      <c r="E1213" s="28" t="s">
        <v>157</v>
      </c>
      <c r="F1213" s="31" t="s">
        <v>79</v>
      </c>
      <c r="G1213" s="32" t="s">
        <v>145</v>
      </c>
      <c r="H1213" s="27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ht="15.75" hidden="1" customHeight="1">
      <c r="A1214" s="33">
        <v>4.3E12</v>
      </c>
      <c r="B1214" s="33">
        <v>0.08</v>
      </c>
      <c r="C1214" s="34">
        <v>2693.0</v>
      </c>
      <c r="D1214" s="31">
        <v>0.018</v>
      </c>
      <c r="E1214" s="28" t="s">
        <v>157</v>
      </c>
      <c r="F1214" s="31" t="s">
        <v>81</v>
      </c>
      <c r="G1214" s="32" t="s">
        <v>145</v>
      </c>
      <c r="H1214" s="27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ht="15.75" hidden="1" customHeight="1">
      <c r="A1215" s="33">
        <v>4.66E12</v>
      </c>
      <c r="B1215" s="33">
        <v>0.08</v>
      </c>
      <c r="C1215" s="34">
        <v>2914.0</v>
      </c>
      <c r="D1215" s="31">
        <v>0.018</v>
      </c>
      <c r="E1215" s="28" t="s">
        <v>157</v>
      </c>
      <c r="F1215" s="31" t="s">
        <v>83</v>
      </c>
      <c r="G1215" s="32" t="s">
        <v>145</v>
      </c>
      <c r="H1215" s="27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ht="15.75" hidden="1" customHeight="1">
      <c r="A1216" s="33">
        <v>4.57E12</v>
      </c>
      <c r="B1216" s="33">
        <v>0.082</v>
      </c>
      <c r="C1216" s="34">
        <v>2928.0</v>
      </c>
      <c r="D1216" s="31">
        <v>0.017</v>
      </c>
      <c r="E1216" s="28" t="s">
        <v>157</v>
      </c>
      <c r="F1216" s="31" t="s">
        <v>84</v>
      </c>
      <c r="G1216" s="32" t="s">
        <v>145</v>
      </c>
      <c r="H1216" s="27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ht="15.75" hidden="1" customHeight="1">
      <c r="A1217" s="33">
        <v>4.36E12</v>
      </c>
      <c r="B1217" s="33">
        <v>0.082</v>
      </c>
      <c r="C1217" s="34">
        <v>2794.0</v>
      </c>
      <c r="D1217" s="31">
        <v>0.017</v>
      </c>
      <c r="E1217" s="28" t="s">
        <v>157</v>
      </c>
      <c r="F1217" s="31" t="s">
        <v>85</v>
      </c>
      <c r="G1217" s="32" t="s">
        <v>145</v>
      </c>
      <c r="H1217" s="27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ht="15.75" hidden="1" customHeight="1">
      <c r="A1218" s="33">
        <v>4.36E12</v>
      </c>
      <c r="B1218" s="33">
        <v>0.082</v>
      </c>
      <c r="C1218" s="34">
        <v>2801.0</v>
      </c>
      <c r="D1218" s="31">
        <v>0.019</v>
      </c>
      <c r="E1218" s="28" t="s">
        <v>157</v>
      </c>
      <c r="F1218" s="31" t="s">
        <v>86</v>
      </c>
      <c r="G1218" s="32" t="s">
        <v>145</v>
      </c>
      <c r="H1218" s="27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ht="15.75" hidden="1" customHeight="1">
      <c r="A1219" s="33">
        <v>4.85E12</v>
      </c>
      <c r="B1219" s="33">
        <v>0.086</v>
      </c>
      <c r="C1219" s="34">
        <v>3259.0</v>
      </c>
      <c r="D1219" s="31">
        <v>0.019</v>
      </c>
      <c r="E1219" s="28" t="s">
        <v>157</v>
      </c>
      <c r="F1219" s="31" t="s">
        <v>87</v>
      </c>
      <c r="G1219" s="32" t="s">
        <v>145</v>
      </c>
      <c r="H1219" s="27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ht="15.75" hidden="1" customHeight="1">
      <c r="A1220" s="33">
        <v>5.04E12</v>
      </c>
      <c r="B1220" s="33">
        <v>0.095</v>
      </c>
      <c r="C1220" s="34">
        <v>3746.0</v>
      </c>
      <c r="D1220" s="31">
        <v>0.017</v>
      </c>
      <c r="E1220" s="28" t="s">
        <v>157</v>
      </c>
      <c r="F1220" s="31" t="s">
        <v>88</v>
      </c>
      <c r="G1220" s="32" t="s">
        <v>145</v>
      </c>
      <c r="H1220" s="27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ht="15.75" hidden="1" customHeight="1">
      <c r="A1221" s="33">
        <v>5.5E12</v>
      </c>
      <c r="B1221" s="33">
        <v>0.096</v>
      </c>
      <c r="C1221" s="34">
        <v>4115.0</v>
      </c>
      <c r="D1221" s="31">
        <v>0.016</v>
      </c>
      <c r="E1221" s="28" t="s">
        <v>157</v>
      </c>
      <c r="F1221" s="31" t="s">
        <v>89</v>
      </c>
      <c r="G1221" s="32" t="s">
        <v>145</v>
      </c>
      <c r="H1221" s="27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ht="15.75" hidden="1" customHeight="1">
      <c r="A1222" s="33">
        <v>5.91E12</v>
      </c>
      <c r="B1222" s="33">
        <v>0.1</v>
      </c>
      <c r="C1222" s="34">
        <v>4641.0</v>
      </c>
      <c r="D1222" s="31">
        <v>0.015</v>
      </c>
      <c r="E1222" s="28" t="s">
        <v>157</v>
      </c>
      <c r="F1222" s="31" t="s">
        <v>90</v>
      </c>
      <c r="G1222" s="32" t="s">
        <v>145</v>
      </c>
      <c r="H1222" s="27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ht="15.75" hidden="1" customHeight="1">
      <c r="A1223" s="33">
        <v>5.94E12</v>
      </c>
      <c r="B1223" s="33">
        <v>0.101</v>
      </c>
      <c r="C1223" s="34">
        <v>4752.0</v>
      </c>
      <c r="D1223" s="31">
        <v>0.014</v>
      </c>
      <c r="E1223" s="28" t="s">
        <v>157</v>
      </c>
      <c r="F1223" s="31" t="s">
        <v>91</v>
      </c>
      <c r="G1223" s="32" t="s">
        <v>145</v>
      </c>
      <c r="H1223" s="27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ht="15.75" hidden="1" customHeight="1">
      <c r="A1224" s="33">
        <v>8.457923945E9</v>
      </c>
      <c r="B1224" s="33">
        <v>0.097</v>
      </c>
      <c r="C1224" s="34">
        <v>171.0</v>
      </c>
      <c r="D1224" s="31">
        <v>0.118</v>
      </c>
      <c r="E1224" s="28" t="s">
        <v>233</v>
      </c>
      <c r="F1224" s="31" t="s">
        <v>76</v>
      </c>
      <c r="G1224" s="32" t="s">
        <v>229</v>
      </c>
      <c r="H1224" s="27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ht="15.75" hidden="1" customHeight="1">
      <c r="A1225" s="33">
        <v>8.972965061E9</v>
      </c>
      <c r="B1225" s="33">
        <v>0.099</v>
      </c>
      <c r="C1225" s="34">
        <v>184.0</v>
      </c>
      <c r="D1225" s="31">
        <v>0.109</v>
      </c>
      <c r="E1225" s="28" t="s">
        <v>233</v>
      </c>
      <c r="F1225" s="31" t="s">
        <v>77</v>
      </c>
      <c r="G1225" s="32" t="s">
        <v>229</v>
      </c>
      <c r="H1225" s="27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ht="15.75" hidden="1" customHeight="1">
      <c r="A1226" s="33">
        <v>9.580161951E9</v>
      </c>
      <c r="B1226" s="33">
        <v>0.097</v>
      </c>
      <c r="C1226" s="34">
        <v>189.0</v>
      </c>
      <c r="D1226" s="31">
        <v>0.102</v>
      </c>
      <c r="E1226" s="28" t="s">
        <v>233</v>
      </c>
      <c r="F1226" s="31" t="s">
        <v>79</v>
      </c>
      <c r="G1226" s="32" t="s">
        <v>229</v>
      </c>
      <c r="H1226" s="27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ht="15.75" hidden="1" customHeight="1">
      <c r="A1227" s="33">
        <v>1.0193023726E10</v>
      </c>
      <c r="B1227" s="33">
        <v>0.092</v>
      </c>
      <c r="C1227" s="34">
        <v>187.0</v>
      </c>
      <c r="D1227" s="31">
        <v>0.093</v>
      </c>
      <c r="E1227" s="28" t="s">
        <v>233</v>
      </c>
      <c r="F1227" s="31" t="s">
        <v>81</v>
      </c>
      <c r="G1227" s="32" t="s">
        <v>229</v>
      </c>
      <c r="H1227" s="27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ht="15.75" hidden="1" customHeight="1">
      <c r="A1228" s="33">
        <v>1.140756666E10</v>
      </c>
      <c r="B1228" s="33">
        <v>0.091</v>
      </c>
      <c r="C1228" s="34">
        <v>203.0</v>
      </c>
      <c r="D1228" s="31">
        <v>0.083</v>
      </c>
      <c r="E1228" s="28" t="s">
        <v>233</v>
      </c>
      <c r="F1228" s="31" t="s">
        <v>83</v>
      </c>
      <c r="G1228" s="32" t="s">
        <v>229</v>
      </c>
      <c r="H1228" s="27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ht="15.75" hidden="1" customHeight="1">
      <c r="A1229" s="33">
        <v>1.2582876895E10</v>
      </c>
      <c r="B1229" s="33">
        <v>0.089</v>
      </c>
      <c r="C1229" s="34">
        <v>213.0</v>
      </c>
      <c r="D1229" s="31">
        <v>0.076</v>
      </c>
      <c r="E1229" s="28" t="s">
        <v>233</v>
      </c>
      <c r="F1229" s="31" t="s">
        <v>84</v>
      </c>
      <c r="G1229" s="32" t="s">
        <v>229</v>
      </c>
      <c r="H1229" s="27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ht="15.75" hidden="1" customHeight="1">
      <c r="A1230" s="33">
        <v>1.505693719E10</v>
      </c>
      <c r="B1230" s="33">
        <v>0.081</v>
      </c>
      <c r="C1230" s="34">
        <v>224.0</v>
      </c>
      <c r="D1230" s="31">
        <v>0.082</v>
      </c>
      <c r="E1230" s="28" t="s">
        <v>233</v>
      </c>
      <c r="F1230" s="31" t="s">
        <v>85</v>
      </c>
      <c r="G1230" s="32" t="s">
        <v>229</v>
      </c>
      <c r="H1230" s="27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ht="15.75" hidden="1" customHeight="1">
      <c r="A1231" s="33">
        <v>1.711061E10</v>
      </c>
      <c r="B1231" s="33">
        <v>0.083</v>
      </c>
      <c r="C1231" s="34">
        <v>252.0</v>
      </c>
      <c r="D1231" s="31">
        <v>0.087</v>
      </c>
      <c r="E1231" s="28" t="s">
        <v>233</v>
      </c>
      <c r="F1231" s="31" t="s">
        <v>86</v>
      </c>
      <c r="G1231" s="32" t="s">
        <v>229</v>
      </c>
      <c r="H1231" s="27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ht="15.75" hidden="1" customHeight="1">
      <c r="A1232" s="33">
        <v>2.1971835256E10</v>
      </c>
      <c r="B1232" s="33">
        <v>0.088</v>
      </c>
      <c r="C1232" s="34">
        <v>326.0</v>
      </c>
      <c r="D1232" s="31">
        <v>0.09</v>
      </c>
      <c r="E1232" s="28" t="s">
        <v>233</v>
      </c>
      <c r="F1232" s="31" t="s">
        <v>87</v>
      </c>
      <c r="G1232" s="32" t="s">
        <v>229</v>
      </c>
      <c r="H1232" s="27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ht="15.75" hidden="1" customHeight="1">
      <c r="A1233" s="33">
        <v>2.3818322918E10</v>
      </c>
      <c r="B1233" s="33">
        <v>0.095</v>
      </c>
      <c r="C1233" s="34">
        <v>368.0</v>
      </c>
      <c r="D1233" s="31">
        <v>0.092</v>
      </c>
      <c r="E1233" s="28" t="s">
        <v>233</v>
      </c>
      <c r="F1233" s="31" t="s">
        <v>88</v>
      </c>
      <c r="G1233" s="32" t="s">
        <v>229</v>
      </c>
      <c r="H1233" s="27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ht="15.75" hidden="1" customHeight="1">
      <c r="A1234" s="33">
        <v>2.6425379367E10</v>
      </c>
      <c r="B1234" s="33">
        <v>0.085</v>
      </c>
      <c r="C1234" s="34">
        <v>361.0</v>
      </c>
      <c r="D1234" s="31">
        <v>0.09</v>
      </c>
      <c r="E1234" s="28" t="s">
        <v>233</v>
      </c>
      <c r="F1234" s="31" t="s">
        <v>89</v>
      </c>
      <c r="G1234" s="32" t="s">
        <v>229</v>
      </c>
      <c r="H1234" s="27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ht="15.75" hidden="1" customHeight="1">
      <c r="A1235" s="33">
        <v>2.8840197019E10</v>
      </c>
      <c r="B1235" s="33">
        <v>0.088</v>
      </c>
      <c r="C1235" s="34">
        <v>386.0</v>
      </c>
      <c r="D1235" s="31">
        <v>0.087</v>
      </c>
      <c r="E1235" s="28" t="s">
        <v>233</v>
      </c>
      <c r="F1235" s="31" t="s">
        <v>90</v>
      </c>
      <c r="G1235" s="32" t="s">
        <v>229</v>
      </c>
      <c r="H1235" s="27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ht="15.75" hidden="1" customHeight="1">
      <c r="A1236" s="33">
        <v>3.1015239496E10</v>
      </c>
      <c r="B1236" s="33">
        <v>0.098</v>
      </c>
      <c r="C1236" s="34">
        <v>388.0</v>
      </c>
      <c r="D1236" s="31">
        <v>0.088</v>
      </c>
      <c r="E1236" s="28" t="s">
        <v>233</v>
      </c>
      <c r="F1236" s="31" t="s">
        <v>91</v>
      </c>
      <c r="G1236" s="32" t="s">
        <v>229</v>
      </c>
      <c r="H1236" s="27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ht="15.75" hidden="1" customHeight="1">
      <c r="A1237" s="33">
        <v>1.8291990619E10</v>
      </c>
      <c r="B1237" s="33">
        <v>0.042</v>
      </c>
      <c r="C1237" s="34">
        <v>52.0</v>
      </c>
      <c r="D1237" s="30"/>
      <c r="E1237" s="28" t="s">
        <v>158</v>
      </c>
      <c r="F1237" s="31" t="s">
        <v>76</v>
      </c>
      <c r="G1237" s="32" t="s">
        <v>145</v>
      </c>
      <c r="H1237" s="27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ht="15.75" hidden="1" customHeight="1">
      <c r="A1238" s="33">
        <v>2.215268913E10</v>
      </c>
      <c r="B1238" s="33">
        <v>0.035</v>
      </c>
      <c r="C1238" s="34">
        <v>53.0</v>
      </c>
      <c r="D1238" s="30"/>
      <c r="E1238" s="28" t="s">
        <v>158</v>
      </c>
      <c r="F1238" s="31" t="s">
        <v>77</v>
      </c>
      <c r="G1238" s="32" t="s">
        <v>145</v>
      </c>
      <c r="H1238" s="27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ht="15.75" hidden="1" customHeight="1">
      <c r="A1239" s="33">
        <v>2.4636598581E10</v>
      </c>
      <c r="B1239" s="33">
        <v>0.036</v>
      </c>
      <c r="C1239" s="34">
        <v>61.0</v>
      </c>
      <c r="D1239" s="30"/>
      <c r="E1239" s="28" t="s">
        <v>158</v>
      </c>
      <c r="F1239" s="31" t="s">
        <v>79</v>
      </c>
      <c r="G1239" s="32" t="s">
        <v>145</v>
      </c>
      <c r="H1239" s="27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ht="15.75" hidden="1" customHeight="1">
      <c r="A1240" s="33">
        <v>3.0833692831E10</v>
      </c>
      <c r="B1240" s="33">
        <v>0.037</v>
      </c>
      <c r="C1240" s="34">
        <v>77.0</v>
      </c>
      <c r="D1240" s="30"/>
      <c r="E1240" s="28" t="s">
        <v>158</v>
      </c>
      <c r="F1240" s="31" t="s">
        <v>81</v>
      </c>
      <c r="G1240" s="32" t="s">
        <v>145</v>
      </c>
      <c r="H1240" s="27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ht="15.75" hidden="1" customHeight="1">
      <c r="A1241" s="33">
        <v>4.3151647003E10</v>
      </c>
      <c r="B1241" s="33">
        <v>0.04</v>
      </c>
      <c r="C1241" s="34">
        <v>114.0</v>
      </c>
      <c r="D1241" s="30"/>
      <c r="E1241" s="28" t="s">
        <v>158</v>
      </c>
      <c r="F1241" s="31" t="s">
        <v>83</v>
      </c>
      <c r="G1241" s="32" t="s">
        <v>145</v>
      </c>
      <c r="H1241" s="27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ht="15.75" hidden="1" customHeight="1">
      <c r="A1242" s="33">
        <v>5.7123671734E10</v>
      </c>
      <c r="B1242" s="33">
        <v>0.041</v>
      </c>
      <c r="C1242" s="34">
        <v>154.0</v>
      </c>
      <c r="D1242" s="30"/>
      <c r="E1242" s="28" t="s">
        <v>158</v>
      </c>
      <c r="F1242" s="31" t="s">
        <v>84</v>
      </c>
      <c r="G1242" s="32" t="s">
        <v>145</v>
      </c>
      <c r="H1242" s="27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ht="15.75" hidden="1" customHeight="1">
      <c r="A1243" s="33">
        <v>8.1003864916E10</v>
      </c>
      <c r="B1243" s="33">
        <v>0.039</v>
      </c>
      <c r="C1243" s="34">
        <v>210.0</v>
      </c>
      <c r="D1243" s="30"/>
      <c r="E1243" s="28" t="s">
        <v>158</v>
      </c>
      <c r="F1243" s="31" t="s">
        <v>85</v>
      </c>
      <c r="G1243" s="32" t="s">
        <v>145</v>
      </c>
      <c r="H1243" s="27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ht="15.75" hidden="1" customHeight="1">
      <c r="A1244" s="33">
        <v>1.05E11</v>
      </c>
      <c r="B1244" s="33">
        <v>0.034</v>
      </c>
      <c r="C1244" s="34">
        <v>233.0</v>
      </c>
      <c r="D1244" s="30"/>
      <c r="E1244" s="28" t="s">
        <v>158</v>
      </c>
      <c r="F1244" s="31" t="s">
        <v>86</v>
      </c>
      <c r="G1244" s="32" t="s">
        <v>145</v>
      </c>
      <c r="H1244" s="27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ht="15.75" hidden="1" customHeight="1">
      <c r="A1245" s="33">
        <v>1.33E11</v>
      </c>
      <c r="B1245" s="33">
        <v>0.039</v>
      </c>
      <c r="C1245" s="34">
        <v>332.0</v>
      </c>
      <c r="D1245" s="30"/>
      <c r="E1245" s="28" t="s">
        <v>158</v>
      </c>
      <c r="F1245" s="31" t="s">
        <v>87</v>
      </c>
      <c r="G1245" s="32" t="s">
        <v>145</v>
      </c>
      <c r="H1245" s="27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ht="15.75" hidden="1" customHeight="1">
      <c r="A1246" s="33">
        <v>1.15E11</v>
      </c>
      <c r="B1246" s="33">
        <v>0.045</v>
      </c>
      <c r="C1246" s="34">
        <v>328.0</v>
      </c>
      <c r="D1246" s="30"/>
      <c r="E1246" s="28" t="s">
        <v>158</v>
      </c>
      <c r="F1246" s="31" t="s">
        <v>88</v>
      </c>
      <c r="G1246" s="32" t="s">
        <v>145</v>
      </c>
      <c r="H1246" s="27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ht="15.75" hidden="1" customHeight="1">
      <c r="A1247" s="33">
        <v>1.48E11</v>
      </c>
      <c r="B1247" s="33">
        <v>0.043</v>
      </c>
      <c r="C1247" s="34">
        <v>398.0</v>
      </c>
      <c r="D1247" s="30"/>
      <c r="E1247" s="28" t="s">
        <v>158</v>
      </c>
      <c r="F1247" s="31" t="s">
        <v>89</v>
      </c>
      <c r="G1247" s="32" t="s">
        <v>145</v>
      </c>
      <c r="H1247" s="27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ht="15.75" hidden="1" customHeight="1">
      <c r="A1248" s="33">
        <v>1.88E11</v>
      </c>
      <c r="B1248" s="33">
        <v>0.039</v>
      </c>
      <c r="C1248" s="34">
        <v>458.0</v>
      </c>
      <c r="D1248" s="30"/>
      <c r="E1248" s="28" t="s">
        <v>158</v>
      </c>
      <c r="F1248" s="31" t="s">
        <v>90</v>
      </c>
      <c r="G1248" s="32" t="s">
        <v>145</v>
      </c>
      <c r="H1248" s="27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ht="15.75" hidden="1" customHeight="1">
      <c r="A1249" s="33">
        <v>2.04E11</v>
      </c>
      <c r="B1249" s="33">
        <v>0.042</v>
      </c>
      <c r="C1249" s="34">
        <v>521.0</v>
      </c>
      <c r="D1249" s="30"/>
      <c r="E1249" s="28" t="s">
        <v>158</v>
      </c>
      <c r="F1249" s="31" t="s">
        <v>91</v>
      </c>
      <c r="G1249" s="32" t="s">
        <v>145</v>
      </c>
      <c r="H1249" s="27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ht="15.75" hidden="1" customHeight="1">
      <c r="A1250" s="33">
        <v>1.2705350153E10</v>
      </c>
      <c r="B1250" s="33">
        <v>0.047</v>
      </c>
      <c r="C1250" s="34">
        <v>19.0</v>
      </c>
      <c r="D1250" s="31">
        <v>0.223</v>
      </c>
      <c r="E1250" s="28" t="s">
        <v>114</v>
      </c>
      <c r="F1250" s="31" t="s">
        <v>76</v>
      </c>
      <c r="G1250" s="32" t="s">
        <v>75</v>
      </c>
      <c r="H1250" s="27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ht="15.75" hidden="1" customHeight="1">
      <c r="A1251" s="33">
        <v>1.2985991723E10</v>
      </c>
      <c r="B1251" s="33">
        <v>0.046</v>
      </c>
      <c r="C1251" s="34">
        <v>19.0</v>
      </c>
      <c r="D1251" s="31">
        <v>0.197</v>
      </c>
      <c r="E1251" s="28" t="s">
        <v>114</v>
      </c>
      <c r="F1251" s="31" t="s">
        <v>77</v>
      </c>
      <c r="G1251" s="32" t="s">
        <v>75</v>
      </c>
      <c r="H1251" s="27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ht="15.75" hidden="1" customHeight="1">
      <c r="A1252" s="33">
        <v>1.3147736954E10</v>
      </c>
      <c r="B1252" s="33">
        <v>0.045</v>
      </c>
      <c r="C1252" s="34">
        <v>18.0</v>
      </c>
      <c r="D1252" s="31">
        <v>0.185</v>
      </c>
      <c r="E1252" s="28" t="s">
        <v>114</v>
      </c>
      <c r="F1252" s="31" t="s">
        <v>79</v>
      </c>
      <c r="G1252" s="32" t="s">
        <v>75</v>
      </c>
      <c r="H1252" s="27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ht="15.75" hidden="1" customHeight="1">
      <c r="A1253" s="33">
        <v>1.4904504019E10</v>
      </c>
      <c r="B1253" s="33">
        <v>0.044</v>
      </c>
      <c r="C1253" s="34">
        <v>20.0</v>
      </c>
      <c r="D1253" s="31">
        <v>0.166</v>
      </c>
      <c r="E1253" s="28" t="s">
        <v>114</v>
      </c>
      <c r="F1253" s="31" t="s">
        <v>81</v>
      </c>
      <c r="G1253" s="32" t="s">
        <v>75</v>
      </c>
      <c r="H1253" s="27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ht="15.75" hidden="1" customHeight="1">
      <c r="A1254" s="33">
        <v>1.6095321631E10</v>
      </c>
      <c r="B1254" s="33">
        <v>0.043</v>
      </c>
      <c r="C1254" s="34">
        <v>20.0</v>
      </c>
      <c r="D1254" s="31">
        <v>0.125</v>
      </c>
      <c r="E1254" s="28" t="s">
        <v>114</v>
      </c>
      <c r="F1254" s="31" t="s">
        <v>83</v>
      </c>
      <c r="G1254" s="32" t="s">
        <v>75</v>
      </c>
      <c r="H1254" s="27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ht="15.75" hidden="1" customHeight="1">
      <c r="A1255" s="33">
        <v>1.8737895401E10</v>
      </c>
      <c r="B1255" s="33">
        <v>0.044</v>
      </c>
      <c r="C1255" s="34">
        <v>23.0</v>
      </c>
      <c r="D1255" s="31">
        <v>0.129</v>
      </c>
      <c r="E1255" s="28" t="s">
        <v>114</v>
      </c>
      <c r="F1255" s="31" t="s">
        <v>84</v>
      </c>
      <c r="G1255" s="32" t="s">
        <v>75</v>
      </c>
      <c r="H1255" s="27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ht="15.75" hidden="1" customHeight="1">
      <c r="A1256" s="33">
        <v>2.2504136042E10</v>
      </c>
      <c r="B1256" s="33">
        <v>0.045</v>
      </c>
      <c r="C1256" s="34">
        <v>28.0</v>
      </c>
      <c r="D1256" s="31">
        <v>0.136</v>
      </c>
      <c r="E1256" s="28" t="s">
        <v>114</v>
      </c>
      <c r="F1256" s="31" t="s">
        <v>85</v>
      </c>
      <c r="G1256" s="32" t="s">
        <v>75</v>
      </c>
      <c r="H1256" s="27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ht="15.75" hidden="1" customHeight="1">
      <c r="A1257" s="33">
        <v>2.7236739896E10</v>
      </c>
      <c r="B1257" s="33">
        <v>0.044</v>
      </c>
      <c r="C1257" s="34">
        <v>32.0</v>
      </c>
      <c r="D1257" s="31">
        <v>0.133</v>
      </c>
      <c r="E1257" s="28" t="s">
        <v>114</v>
      </c>
      <c r="F1257" s="31" t="s">
        <v>86</v>
      </c>
      <c r="G1257" s="32" t="s">
        <v>75</v>
      </c>
      <c r="H1257" s="27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ht="15.75" hidden="1" customHeight="1">
      <c r="A1258" s="33">
        <v>3.0465489796E10</v>
      </c>
      <c r="B1258" s="33">
        <v>0.042</v>
      </c>
      <c r="C1258" s="34">
        <v>33.0</v>
      </c>
      <c r="D1258" s="31">
        <v>0.14</v>
      </c>
      <c r="E1258" s="28" t="s">
        <v>114</v>
      </c>
      <c r="F1258" s="31" t="s">
        <v>87</v>
      </c>
      <c r="G1258" s="32" t="s">
        <v>75</v>
      </c>
      <c r="H1258" s="27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ht="15.75" hidden="1" customHeight="1">
      <c r="A1259" s="33">
        <v>3.0716343757E10</v>
      </c>
      <c r="B1259" s="33">
        <v>0.046</v>
      </c>
      <c r="C1259" s="34">
        <v>36.0</v>
      </c>
      <c r="D1259" s="31">
        <v>0.148</v>
      </c>
      <c r="E1259" s="28" t="s">
        <v>114</v>
      </c>
      <c r="F1259" s="31" t="s">
        <v>88</v>
      </c>
      <c r="G1259" s="32" t="s">
        <v>75</v>
      </c>
      <c r="H1259" s="27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ht="15.75" hidden="1" customHeight="1">
      <c r="A1260" s="33">
        <v>3.2440133261E10</v>
      </c>
      <c r="B1260" s="33">
        <v>0.044</v>
      </c>
      <c r="C1260" s="34">
        <v>35.0</v>
      </c>
      <c r="D1260" s="31">
        <v>0.144</v>
      </c>
      <c r="E1260" s="28" t="s">
        <v>114</v>
      </c>
      <c r="F1260" s="31" t="s">
        <v>89</v>
      </c>
      <c r="G1260" s="32" t="s">
        <v>75</v>
      </c>
      <c r="H1260" s="27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ht="15.75" hidden="1" customHeight="1">
      <c r="A1261" s="33">
        <v>3.431331584E10</v>
      </c>
      <c r="B1261" s="33">
        <v>0.044</v>
      </c>
      <c r="C1261" s="34">
        <v>35.0</v>
      </c>
      <c r="D1261" s="31">
        <v>0.15</v>
      </c>
      <c r="E1261" s="28" t="s">
        <v>114</v>
      </c>
      <c r="F1261" s="31" t="s">
        <v>90</v>
      </c>
      <c r="G1261" s="32" t="s">
        <v>75</v>
      </c>
      <c r="H1261" s="27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ht="15.75" hidden="1" customHeight="1">
      <c r="A1262" s="33">
        <v>4.0264403585E10</v>
      </c>
      <c r="B1262" s="33">
        <v>0.047</v>
      </c>
      <c r="C1262" s="34">
        <v>45.0</v>
      </c>
      <c r="D1262" s="31">
        <v>0.197</v>
      </c>
      <c r="E1262" s="28" t="s">
        <v>114</v>
      </c>
      <c r="F1262" s="31" t="s">
        <v>91</v>
      </c>
      <c r="G1262" s="32" t="s">
        <v>75</v>
      </c>
      <c r="H1262" s="27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ht="15.75" hidden="1" customHeight="1">
      <c r="A1263" s="33">
        <v>6.7512715E7</v>
      </c>
      <c r="B1263" s="33">
        <v>0.079</v>
      </c>
      <c r="C1263" s="34">
        <v>65.0</v>
      </c>
      <c r="D1263" s="30"/>
      <c r="E1263" s="28" t="s">
        <v>248</v>
      </c>
      <c r="F1263" s="31" t="s">
        <v>76</v>
      </c>
      <c r="G1263" s="32" t="s">
        <v>243</v>
      </c>
      <c r="H1263" s="27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ht="15.75" hidden="1" customHeight="1">
      <c r="A1264" s="33">
        <v>6.3101272E7</v>
      </c>
      <c r="B1264" s="33">
        <v>0.088</v>
      </c>
      <c r="C1264" s="34">
        <v>67.0</v>
      </c>
      <c r="D1264" s="30"/>
      <c r="E1264" s="28" t="s">
        <v>248</v>
      </c>
      <c r="F1264" s="31" t="s">
        <v>77</v>
      </c>
      <c r="G1264" s="32" t="s">
        <v>243</v>
      </c>
      <c r="H1264" s="27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ht="15.75" hidden="1" customHeight="1">
      <c r="A1265" s="33">
        <v>7.2259046E7</v>
      </c>
      <c r="B1265" s="33">
        <v>0.088</v>
      </c>
      <c r="C1265" s="34">
        <v>76.0</v>
      </c>
      <c r="D1265" s="30"/>
      <c r="E1265" s="28" t="s">
        <v>248</v>
      </c>
      <c r="F1265" s="31" t="s">
        <v>79</v>
      </c>
      <c r="G1265" s="32" t="s">
        <v>243</v>
      </c>
      <c r="H1265" s="27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ht="15.75" hidden="1" customHeight="1">
      <c r="A1266" s="33">
        <v>9.0148518E7</v>
      </c>
      <c r="B1266" s="33">
        <v>0.096</v>
      </c>
      <c r="C1266" s="34">
        <v>103.0</v>
      </c>
      <c r="D1266" s="30"/>
      <c r="E1266" s="28" t="s">
        <v>248</v>
      </c>
      <c r="F1266" s="31" t="s">
        <v>81</v>
      </c>
      <c r="G1266" s="32" t="s">
        <v>243</v>
      </c>
      <c r="H1266" s="27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ht="15.75" hidden="1" customHeight="1">
      <c r="A1267" s="33">
        <v>1.02220915E8</v>
      </c>
      <c r="B1267" s="33">
        <v>0.104</v>
      </c>
      <c r="C1267" s="34">
        <v>119.0</v>
      </c>
      <c r="D1267" s="30"/>
      <c r="E1267" s="28" t="s">
        <v>248</v>
      </c>
      <c r="F1267" s="31" t="s">
        <v>83</v>
      </c>
      <c r="G1267" s="32" t="s">
        <v>243</v>
      </c>
      <c r="H1267" s="27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ht="15.75" hidden="1" customHeight="1">
      <c r="A1268" s="33">
        <v>1.06147384E8</v>
      </c>
      <c r="B1268" s="33">
        <v>0.101</v>
      </c>
      <c r="C1268" s="34">
        <v>118.0</v>
      </c>
      <c r="D1268" s="30"/>
      <c r="E1268" s="28" t="s">
        <v>248</v>
      </c>
      <c r="F1268" s="31" t="s">
        <v>84</v>
      </c>
      <c r="G1268" s="32" t="s">
        <v>243</v>
      </c>
      <c r="H1268" s="27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ht="15.75" hidden="1" customHeight="1">
      <c r="A1269" s="33">
        <v>1.04668675E8</v>
      </c>
      <c r="B1269" s="33">
        <v>0.11</v>
      </c>
      <c r="C1269" s="34">
        <v>124.0</v>
      </c>
      <c r="D1269" s="30"/>
      <c r="E1269" s="28" t="s">
        <v>248</v>
      </c>
      <c r="F1269" s="31" t="s">
        <v>85</v>
      </c>
      <c r="G1269" s="32" t="s">
        <v>243</v>
      </c>
      <c r="H1269" s="27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ht="15.75" hidden="1" customHeight="1">
      <c r="A1270" s="33">
        <v>1.2300509E8</v>
      </c>
      <c r="B1270" s="33">
        <v>0.121</v>
      </c>
      <c r="C1270" s="34">
        <v>160.0</v>
      </c>
      <c r="D1270" s="30"/>
      <c r="E1270" s="28" t="s">
        <v>248</v>
      </c>
      <c r="F1270" s="31" t="s">
        <v>86</v>
      </c>
      <c r="G1270" s="32" t="s">
        <v>243</v>
      </c>
      <c r="H1270" s="27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ht="15.75" hidden="1" customHeight="1">
      <c r="A1271" s="33">
        <v>1.35044456E8</v>
      </c>
      <c r="B1271" s="33">
        <v>0.132</v>
      </c>
      <c r="C1271" s="34">
        <v>183.0</v>
      </c>
      <c r="D1271" s="30"/>
      <c r="E1271" s="28" t="s">
        <v>248</v>
      </c>
      <c r="F1271" s="31" t="s">
        <v>87</v>
      </c>
      <c r="G1271" s="32" t="s">
        <v>243</v>
      </c>
      <c r="H1271" s="27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ht="15.75" hidden="1" customHeight="1">
      <c r="A1272" s="33">
        <v>1.27125253E8</v>
      </c>
      <c r="B1272" s="33">
        <v>0.115</v>
      </c>
      <c r="C1272" s="34">
        <v>143.0</v>
      </c>
      <c r="D1272" s="30"/>
      <c r="E1272" s="28" t="s">
        <v>248</v>
      </c>
      <c r="F1272" s="31" t="s">
        <v>88</v>
      </c>
      <c r="G1272" s="32" t="s">
        <v>243</v>
      </c>
      <c r="H1272" s="27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ht="15.75" hidden="1" customHeight="1">
      <c r="A1273" s="33">
        <v>1.50431114E8</v>
      </c>
      <c r="B1273" s="33">
        <v>0.112</v>
      </c>
      <c r="C1273" s="34">
        <v>162.0</v>
      </c>
      <c r="D1273" s="30"/>
      <c r="E1273" s="28" t="s">
        <v>248</v>
      </c>
      <c r="F1273" s="31" t="s">
        <v>89</v>
      </c>
      <c r="G1273" s="32" t="s">
        <v>243</v>
      </c>
      <c r="H1273" s="27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ht="15.75" hidden="1" customHeight="1">
      <c r="A1274" s="33">
        <v>1.72253739E8</v>
      </c>
      <c r="B1274" s="33">
        <v>0.108</v>
      </c>
      <c r="C1274" s="34">
        <v>181.0</v>
      </c>
      <c r="D1274" s="30"/>
      <c r="E1274" s="28" t="s">
        <v>248</v>
      </c>
      <c r="F1274" s="31" t="s">
        <v>90</v>
      </c>
      <c r="G1274" s="32" t="s">
        <v>243</v>
      </c>
      <c r="H1274" s="27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ht="15.75" hidden="1" customHeight="1">
      <c r="A1275" s="33">
        <v>1.74984469E8</v>
      </c>
      <c r="B1275" s="33">
        <v>0.107</v>
      </c>
      <c r="C1275" s="34">
        <v>187.0</v>
      </c>
      <c r="D1275" s="30"/>
      <c r="E1275" s="28" t="s">
        <v>248</v>
      </c>
      <c r="F1275" s="31" t="s">
        <v>91</v>
      </c>
      <c r="G1275" s="32" t="s">
        <v>243</v>
      </c>
      <c r="H1275" s="27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ht="15.75" hidden="1" customHeight="1">
      <c r="A1276" s="33">
        <v>1.849196082E9</v>
      </c>
      <c r="B1276" s="28"/>
      <c r="C1276" s="29"/>
      <c r="D1276" s="30"/>
      <c r="E1276" s="28" t="s">
        <v>202</v>
      </c>
      <c r="F1276" s="31" t="s">
        <v>76</v>
      </c>
      <c r="G1276" s="32" t="s">
        <v>180</v>
      </c>
      <c r="H1276" s="27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ht="15.75" hidden="1" customHeight="1">
      <c r="A1277" s="33">
        <v>2.535333632E9</v>
      </c>
      <c r="B1277" s="28"/>
      <c r="C1277" s="29"/>
      <c r="D1277" s="30"/>
      <c r="E1277" s="28" t="s">
        <v>202</v>
      </c>
      <c r="F1277" s="31" t="s">
        <v>77</v>
      </c>
      <c r="G1277" s="32" t="s">
        <v>180</v>
      </c>
      <c r="H1277" s="27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ht="15.75" hidden="1" customHeight="1">
      <c r="A1278" s="33">
        <v>2.702427047E9</v>
      </c>
      <c r="B1278" s="28"/>
      <c r="C1278" s="29"/>
      <c r="D1278" s="30"/>
      <c r="E1278" s="28" t="s">
        <v>202</v>
      </c>
      <c r="F1278" s="31" t="s">
        <v>79</v>
      </c>
      <c r="G1278" s="32" t="s">
        <v>180</v>
      </c>
      <c r="H1278" s="27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ht="15.75" hidden="1" customHeight="1">
      <c r="A1279" s="33">
        <v>3.355083117E9</v>
      </c>
      <c r="B1279" s="28"/>
      <c r="C1279" s="29"/>
      <c r="D1279" s="30"/>
      <c r="E1279" s="28" t="s">
        <v>202</v>
      </c>
      <c r="F1279" s="31" t="s">
        <v>81</v>
      </c>
      <c r="G1279" s="32" t="s">
        <v>180</v>
      </c>
      <c r="H1279" s="27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ht="15.75" hidden="1" customHeight="1">
      <c r="A1280" s="33">
        <v>3.639935348E9</v>
      </c>
      <c r="B1280" s="28"/>
      <c r="C1280" s="29"/>
      <c r="D1280" s="31">
        <v>0.148</v>
      </c>
      <c r="E1280" s="28" t="s">
        <v>202</v>
      </c>
      <c r="F1280" s="31" t="s">
        <v>83</v>
      </c>
      <c r="G1280" s="32" t="s">
        <v>180</v>
      </c>
      <c r="H1280" s="27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ht="15.75" hidden="1" customHeight="1">
      <c r="A1281" s="33">
        <v>3.74311698E9</v>
      </c>
      <c r="B1281" s="28"/>
      <c r="C1281" s="29"/>
      <c r="D1281" s="31">
        <v>0.14</v>
      </c>
      <c r="E1281" s="28" t="s">
        <v>202</v>
      </c>
      <c r="F1281" s="31" t="s">
        <v>84</v>
      </c>
      <c r="G1281" s="32" t="s">
        <v>180</v>
      </c>
      <c r="H1281" s="27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ht="15.75" hidden="1" customHeight="1">
      <c r="A1282" s="33">
        <v>3.918176308E9</v>
      </c>
      <c r="B1282" s="28"/>
      <c r="C1282" s="29"/>
      <c r="D1282" s="31">
        <v>0.146</v>
      </c>
      <c r="E1282" s="28" t="s">
        <v>202</v>
      </c>
      <c r="F1282" s="31" t="s">
        <v>85</v>
      </c>
      <c r="G1282" s="32" t="s">
        <v>180</v>
      </c>
      <c r="H1282" s="27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ht="15.75" hidden="1" customHeight="1">
      <c r="A1283" s="33">
        <v>4.743437689E9</v>
      </c>
      <c r="B1283" s="28"/>
      <c r="C1283" s="29"/>
      <c r="D1283" s="31">
        <v>0.141</v>
      </c>
      <c r="E1283" s="28" t="s">
        <v>202</v>
      </c>
      <c r="F1283" s="31" t="s">
        <v>86</v>
      </c>
      <c r="G1283" s="32" t="s">
        <v>180</v>
      </c>
      <c r="H1283" s="27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ht="15.75" hidden="1" customHeight="1">
      <c r="A1284" s="33">
        <v>5.771473142E9</v>
      </c>
      <c r="B1284" s="28"/>
      <c r="C1284" s="29"/>
      <c r="D1284" s="31">
        <v>0.138</v>
      </c>
      <c r="E1284" s="28" t="s">
        <v>202</v>
      </c>
      <c r="F1284" s="31" t="s">
        <v>87</v>
      </c>
      <c r="G1284" s="32" t="s">
        <v>180</v>
      </c>
      <c r="H1284" s="27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ht="15.75" hidden="1" customHeight="1">
      <c r="A1285" s="33">
        <v>5.62057291E9</v>
      </c>
      <c r="B1285" s="28"/>
      <c r="C1285" s="29"/>
      <c r="D1285" s="31">
        <v>0.141</v>
      </c>
      <c r="E1285" s="28" t="s">
        <v>202</v>
      </c>
      <c r="F1285" s="31" t="s">
        <v>88</v>
      </c>
      <c r="G1285" s="32" t="s">
        <v>180</v>
      </c>
      <c r="H1285" s="27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ht="15.75" hidden="1" customHeight="1">
      <c r="A1286" s="33">
        <v>5.740438192E9</v>
      </c>
      <c r="B1286" s="28"/>
      <c r="C1286" s="29"/>
      <c r="D1286" s="31">
        <v>0.143</v>
      </c>
      <c r="E1286" s="28" t="s">
        <v>202</v>
      </c>
      <c r="F1286" s="31" t="s">
        <v>89</v>
      </c>
      <c r="G1286" s="32" t="s">
        <v>180</v>
      </c>
      <c r="H1286" s="27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ht="15.75" hidden="1" customHeight="1">
      <c r="A1287" s="33">
        <v>6.630214452E9</v>
      </c>
      <c r="B1287" s="28"/>
      <c r="C1287" s="29"/>
      <c r="D1287" s="31">
        <v>0.139</v>
      </c>
      <c r="E1287" s="28" t="s">
        <v>202</v>
      </c>
      <c r="F1287" s="31" t="s">
        <v>90</v>
      </c>
      <c r="G1287" s="32" t="s">
        <v>180</v>
      </c>
      <c r="H1287" s="27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ht="15.75" hidden="1" customHeight="1">
      <c r="A1288" s="33">
        <v>6.44546083E9</v>
      </c>
      <c r="B1288" s="28"/>
      <c r="C1288" s="29"/>
      <c r="D1288" s="31">
        <v>0.129</v>
      </c>
      <c r="E1288" s="28" t="s">
        <v>202</v>
      </c>
      <c r="F1288" s="31" t="s">
        <v>91</v>
      </c>
      <c r="G1288" s="32" t="s">
        <v>180</v>
      </c>
      <c r="H1288" s="27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ht="15.75" hidden="1" customHeight="1">
      <c r="A1289" s="33">
        <v>3.7718011469E10</v>
      </c>
      <c r="B1289" s="33">
        <v>0.025</v>
      </c>
      <c r="C1289" s="34">
        <v>494.0</v>
      </c>
      <c r="D1289" s="31">
        <v>0.089</v>
      </c>
      <c r="E1289" s="28" t="s">
        <v>234</v>
      </c>
      <c r="F1289" s="31" t="s">
        <v>76</v>
      </c>
      <c r="G1289" s="32" t="s">
        <v>229</v>
      </c>
      <c r="H1289" s="27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ht="15.75" hidden="1" customHeight="1">
      <c r="A1290" s="33">
        <v>3.489077374E10</v>
      </c>
      <c r="B1290" s="33">
        <v>0.036</v>
      </c>
      <c r="C1290" s="34">
        <v>634.0</v>
      </c>
      <c r="D1290" s="31">
        <v>0.079</v>
      </c>
      <c r="E1290" s="28" t="s">
        <v>234</v>
      </c>
      <c r="F1290" s="31" t="s">
        <v>77</v>
      </c>
      <c r="G1290" s="32" t="s">
        <v>229</v>
      </c>
      <c r="H1290" s="27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ht="15.75" hidden="1" customHeight="1">
      <c r="A1291" s="33">
        <v>3.8138801497E10</v>
      </c>
      <c r="B1291" s="33">
        <v>0.036</v>
      </c>
      <c r="C1291" s="34">
        <v>661.0</v>
      </c>
      <c r="D1291" s="31">
        <v>0.065</v>
      </c>
      <c r="E1291" s="28" t="s">
        <v>234</v>
      </c>
      <c r="F1291" s="31" t="s">
        <v>79</v>
      </c>
      <c r="G1291" s="32" t="s">
        <v>229</v>
      </c>
      <c r="H1291" s="27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ht="15.75" hidden="1" customHeight="1">
      <c r="A1292" s="33">
        <v>4.7875837662E10</v>
      </c>
      <c r="B1292" s="33">
        <v>0.032</v>
      </c>
      <c r="C1292" s="34">
        <v>728.0</v>
      </c>
      <c r="D1292" s="31">
        <v>0.054</v>
      </c>
      <c r="E1292" s="28" t="s">
        <v>234</v>
      </c>
      <c r="F1292" s="31" t="s">
        <v>81</v>
      </c>
      <c r="G1292" s="32" t="s">
        <v>229</v>
      </c>
      <c r="H1292" s="27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ht="15.75" hidden="1" customHeight="1">
      <c r="A1293" s="33">
        <v>5.9440511982E10</v>
      </c>
      <c r="B1293" s="33">
        <v>0.027</v>
      </c>
      <c r="C1293" s="34">
        <v>743.0</v>
      </c>
      <c r="D1293" s="31">
        <v>0.056</v>
      </c>
      <c r="E1293" s="28" t="s">
        <v>234</v>
      </c>
      <c r="F1293" s="31" t="s">
        <v>83</v>
      </c>
      <c r="G1293" s="32" t="s">
        <v>229</v>
      </c>
      <c r="H1293" s="27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ht="15.75" hidden="1" customHeight="1">
      <c r="A1294" s="33">
        <v>8.0797945205E10</v>
      </c>
      <c r="B1294" s="33">
        <v>0.024</v>
      </c>
      <c r="C1294" s="34">
        <v>834.0</v>
      </c>
      <c r="D1294" s="31">
        <v>0.075</v>
      </c>
      <c r="E1294" s="28" t="s">
        <v>234</v>
      </c>
      <c r="F1294" s="31" t="s">
        <v>84</v>
      </c>
      <c r="G1294" s="32" t="s">
        <v>229</v>
      </c>
      <c r="H1294" s="27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ht="15.75" hidden="1" customHeight="1">
      <c r="A1295" s="33">
        <v>1.02E11</v>
      </c>
      <c r="B1295" s="33">
        <v>0.022</v>
      </c>
      <c r="C1295" s="34">
        <v>943.0</v>
      </c>
      <c r="D1295" s="31">
        <v>0.086</v>
      </c>
      <c r="E1295" s="28" t="s">
        <v>234</v>
      </c>
      <c r="F1295" s="31" t="s">
        <v>85</v>
      </c>
      <c r="G1295" s="32" t="s">
        <v>229</v>
      </c>
      <c r="H1295" s="27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ht="15.75" hidden="1" customHeight="1">
      <c r="A1296" s="33">
        <v>1.15E11</v>
      </c>
      <c r="B1296" s="33">
        <v>0.021</v>
      </c>
      <c r="C1296" s="34">
        <v>954.0</v>
      </c>
      <c r="D1296" s="31">
        <v>0.085</v>
      </c>
      <c r="E1296" s="28" t="s">
        <v>234</v>
      </c>
      <c r="F1296" s="31" t="s">
        <v>86</v>
      </c>
      <c r="G1296" s="32" t="s">
        <v>229</v>
      </c>
      <c r="H1296" s="27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ht="15.75" hidden="1" customHeight="1">
      <c r="A1297" s="33">
        <v>1.47E11</v>
      </c>
      <c r="B1297" s="33">
        <v>0.019</v>
      </c>
      <c r="C1297" s="34">
        <v>1049.0</v>
      </c>
      <c r="D1297" s="31">
        <v>0.076</v>
      </c>
      <c r="E1297" s="28" t="s">
        <v>234</v>
      </c>
      <c r="F1297" s="31" t="s">
        <v>87</v>
      </c>
      <c r="G1297" s="32" t="s">
        <v>229</v>
      </c>
      <c r="H1297" s="27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ht="15.75" hidden="1" customHeight="1">
      <c r="A1298" s="33">
        <v>1.06E11</v>
      </c>
      <c r="B1298" s="33">
        <v>0.039</v>
      </c>
      <c r="C1298" s="34">
        <v>1463.0</v>
      </c>
      <c r="D1298" s="31">
        <v>0.062</v>
      </c>
      <c r="E1298" s="28" t="s">
        <v>234</v>
      </c>
      <c r="F1298" s="31" t="s">
        <v>88</v>
      </c>
      <c r="G1298" s="32" t="s">
        <v>229</v>
      </c>
      <c r="H1298" s="27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ht="15.75" hidden="1" customHeight="1">
      <c r="A1299" s="33">
        <v>1.2E11</v>
      </c>
      <c r="B1299" s="33">
        <v>0.028</v>
      </c>
      <c r="C1299" s="34">
        <v>1116.0</v>
      </c>
      <c r="D1299" s="31">
        <v>0.049</v>
      </c>
      <c r="E1299" s="28" t="s">
        <v>234</v>
      </c>
      <c r="F1299" s="31" t="s">
        <v>89</v>
      </c>
      <c r="G1299" s="32" t="s">
        <v>229</v>
      </c>
      <c r="H1299" s="27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ht="15.75" hidden="1" customHeight="1">
      <c r="A1300" s="33">
        <v>1.61E11</v>
      </c>
      <c r="B1300" s="33">
        <v>0.026</v>
      </c>
      <c r="C1300" s="34">
        <v>1349.0</v>
      </c>
      <c r="D1300" s="31">
        <v>0.052</v>
      </c>
      <c r="E1300" s="28" t="s">
        <v>234</v>
      </c>
      <c r="F1300" s="31" t="s">
        <v>90</v>
      </c>
      <c r="G1300" s="32" t="s">
        <v>229</v>
      </c>
      <c r="H1300" s="27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ht="15.75" hidden="1" customHeight="1">
      <c r="A1301" s="33">
        <v>1.83E11</v>
      </c>
      <c r="B1301" s="33">
        <v>0.025</v>
      </c>
      <c r="C1301" s="34">
        <v>1428.0</v>
      </c>
      <c r="D1301" s="31">
        <v>0.05</v>
      </c>
      <c r="E1301" s="28" t="s">
        <v>234</v>
      </c>
      <c r="F1301" s="31" t="s">
        <v>91</v>
      </c>
      <c r="G1301" s="32" t="s">
        <v>229</v>
      </c>
      <c r="H1301" s="27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ht="15.75" hidden="1" customHeight="1">
      <c r="A1302" s="33">
        <v>1.369691955E9</v>
      </c>
      <c r="B1302" s="33">
        <v>0.047</v>
      </c>
      <c r="C1302" s="34">
        <v>13.0</v>
      </c>
      <c r="D1302" s="31">
        <v>0.519</v>
      </c>
      <c r="E1302" s="28" t="s">
        <v>159</v>
      </c>
      <c r="F1302" s="31" t="s">
        <v>76</v>
      </c>
      <c r="G1302" s="32" t="s">
        <v>145</v>
      </c>
      <c r="H1302" s="27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ht="15.75" hidden="1" customHeight="1">
      <c r="A1303" s="33">
        <v>1.525113501E9</v>
      </c>
      <c r="B1303" s="33">
        <v>0.048</v>
      </c>
      <c r="C1303" s="34">
        <v>15.0</v>
      </c>
      <c r="D1303" s="31">
        <v>0.373</v>
      </c>
      <c r="E1303" s="28" t="s">
        <v>159</v>
      </c>
      <c r="F1303" s="31" t="s">
        <v>77</v>
      </c>
      <c r="G1303" s="32" t="s">
        <v>145</v>
      </c>
      <c r="H1303" s="27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ht="15.75" hidden="1" customHeight="1">
      <c r="A1304" s="33">
        <v>1.605640633E9</v>
      </c>
      <c r="B1304" s="33">
        <v>0.054</v>
      </c>
      <c r="C1304" s="34">
        <v>17.0</v>
      </c>
      <c r="D1304" s="31">
        <v>0.248</v>
      </c>
      <c r="E1304" s="28" t="s">
        <v>159</v>
      </c>
      <c r="F1304" s="31" t="s">
        <v>79</v>
      </c>
      <c r="G1304" s="32" t="s">
        <v>145</v>
      </c>
      <c r="H1304" s="27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ht="15.75" hidden="1" customHeight="1">
      <c r="A1305" s="33">
        <v>1.919012781E9</v>
      </c>
      <c r="B1305" s="33">
        <v>0.054</v>
      </c>
      <c r="C1305" s="34">
        <v>21.0</v>
      </c>
      <c r="D1305" s="31">
        <v>0.191</v>
      </c>
      <c r="E1305" s="28" t="s">
        <v>159</v>
      </c>
      <c r="F1305" s="31" t="s">
        <v>81</v>
      </c>
      <c r="G1305" s="32" t="s">
        <v>145</v>
      </c>
      <c r="H1305" s="27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ht="15.75" hidden="1" customHeight="1">
      <c r="A1306" s="33">
        <v>2.211535312E9</v>
      </c>
      <c r="B1306" s="33">
        <v>0.056</v>
      </c>
      <c r="C1306" s="34">
        <v>25.0</v>
      </c>
      <c r="D1306" s="31">
        <v>0.293</v>
      </c>
      <c r="E1306" s="28" t="s">
        <v>159</v>
      </c>
      <c r="F1306" s="31" t="s">
        <v>83</v>
      </c>
      <c r="G1306" s="32" t="s">
        <v>145</v>
      </c>
      <c r="H1306" s="27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ht="15.75" hidden="1" customHeight="1">
      <c r="A1307" s="33">
        <v>2.459876152E9</v>
      </c>
      <c r="B1307" s="33">
        <v>0.058</v>
      </c>
      <c r="C1307" s="34">
        <v>28.0</v>
      </c>
      <c r="D1307" s="31">
        <v>0.266</v>
      </c>
      <c r="E1307" s="28" t="s">
        <v>159</v>
      </c>
      <c r="F1307" s="31" t="s">
        <v>84</v>
      </c>
      <c r="G1307" s="32" t="s">
        <v>145</v>
      </c>
      <c r="H1307" s="27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ht="15.75" hidden="1" customHeight="1">
      <c r="A1308" s="33">
        <v>2.834168889E9</v>
      </c>
      <c r="B1308" s="33">
        <v>0.067</v>
      </c>
      <c r="C1308" s="34">
        <v>38.0</v>
      </c>
      <c r="D1308" s="31">
        <v>0.232</v>
      </c>
      <c r="E1308" s="28" t="s">
        <v>159</v>
      </c>
      <c r="F1308" s="31" t="s">
        <v>85</v>
      </c>
      <c r="G1308" s="32" t="s">
        <v>145</v>
      </c>
      <c r="H1308" s="27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ht="15.75" hidden="1" customHeight="1">
      <c r="A1309" s="33">
        <v>3.802566171E9</v>
      </c>
      <c r="B1309" s="33">
        <v>0.069</v>
      </c>
      <c r="C1309" s="34">
        <v>51.0</v>
      </c>
      <c r="D1309" s="31">
        <v>0.253</v>
      </c>
      <c r="E1309" s="28" t="s">
        <v>159</v>
      </c>
      <c r="F1309" s="31" t="s">
        <v>86</v>
      </c>
      <c r="G1309" s="32" t="s">
        <v>145</v>
      </c>
      <c r="H1309" s="27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ht="15.75" hidden="1" customHeight="1">
      <c r="A1310" s="33">
        <v>5.139957785E9</v>
      </c>
      <c r="B1310" s="33">
        <v>0.061</v>
      </c>
      <c r="C1310" s="34">
        <v>60.0</v>
      </c>
      <c r="D1310" s="31">
        <v>0.199</v>
      </c>
      <c r="E1310" s="28" t="s">
        <v>159</v>
      </c>
      <c r="F1310" s="31" t="s">
        <v>87</v>
      </c>
      <c r="G1310" s="32" t="s">
        <v>145</v>
      </c>
      <c r="H1310" s="27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ht="15.75" hidden="1" customHeight="1">
      <c r="A1311" s="33">
        <v>4.690062255E9</v>
      </c>
      <c r="B1311" s="33">
        <v>0.068</v>
      </c>
      <c r="C1311" s="34">
        <v>61.0</v>
      </c>
      <c r="D1311" s="31">
        <v>0.23</v>
      </c>
      <c r="E1311" s="28" t="s">
        <v>159</v>
      </c>
      <c r="F1311" s="31" t="s">
        <v>88</v>
      </c>
      <c r="G1311" s="32" t="s">
        <v>145</v>
      </c>
      <c r="H1311" s="27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ht="15.75" hidden="1" customHeight="1">
      <c r="A1312" s="33">
        <v>4.794357795E9</v>
      </c>
      <c r="B1312" s="33">
        <v>0.067</v>
      </c>
      <c r="C1312" s="34">
        <v>60.0</v>
      </c>
      <c r="D1312" s="31">
        <v>0.315</v>
      </c>
      <c r="E1312" s="28" t="s">
        <v>159</v>
      </c>
      <c r="F1312" s="31" t="s">
        <v>89</v>
      </c>
      <c r="G1312" s="32" t="s">
        <v>145</v>
      </c>
      <c r="H1312" s="27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ht="15.75" hidden="1" customHeight="1">
      <c r="A1313" s="33">
        <v>6.197766119E9</v>
      </c>
      <c r="B1313" s="33">
        <v>0.062</v>
      </c>
      <c r="C1313" s="34">
        <v>71.0</v>
      </c>
      <c r="D1313" s="31">
        <v>0.402</v>
      </c>
      <c r="E1313" s="28" t="s">
        <v>159</v>
      </c>
      <c r="F1313" s="31" t="s">
        <v>90</v>
      </c>
      <c r="G1313" s="32" t="s">
        <v>145</v>
      </c>
      <c r="H1313" s="27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ht="15.75" hidden="1" customHeight="1">
      <c r="A1314" s="33">
        <v>6.605133551E9</v>
      </c>
      <c r="B1314" s="33">
        <v>0.071</v>
      </c>
      <c r="C1314" s="34">
        <v>84.0</v>
      </c>
      <c r="D1314" s="31">
        <v>0.128</v>
      </c>
      <c r="E1314" s="28" t="s">
        <v>159</v>
      </c>
      <c r="F1314" s="31" t="s">
        <v>91</v>
      </c>
      <c r="G1314" s="32" t="s">
        <v>145</v>
      </c>
      <c r="H1314" s="27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ht="15.75" hidden="1" customHeight="1">
      <c r="A1315" s="33">
        <v>1.731198022E9</v>
      </c>
      <c r="B1315" s="33">
        <v>0.033</v>
      </c>
      <c r="C1315" s="34">
        <v>11.0</v>
      </c>
      <c r="D1315" s="31">
        <v>0.32</v>
      </c>
      <c r="E1315" s="28" t="s">
        <v>160</v>
      </c>
      <c r="F1315" s="31" t="s">
        <v>76</v>
      </c>
      <c r="G1315" s="32" t="s">
        <v>145</v>
      </c>
      <c r="H1315" s="27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ht="15.75" hidden="1" customHeight="1">
      <c r="A1316" s="33">
        <v>1.768619058E9</v>
      </c>
      <c r="B1316" s="33">
        <v>0.041</v>
      </c>
      <c r="C1316" s="34">
        <v>13.0</v>
      </c>
      <c r="D1316" s="31">
        <v>0.262</v>
      </c>
      <c r="E1316" s="28" t="s">
        <v>160</v>
      </c>
      <c r="F1316" s="31" t="s">
        <v>77</v>
      </c>
      <c r="G1316" s="32" t="s">
        <v>145</v>
      </c>
      <c r="H1316" s="27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ht="15.75" hidden="1" customHeight="1">
      <c r="A1317" s="33">
        <v>1.758176653E9</v>
      </c>
      <c r="B1317" s="33">
        <v>0.04</v>
      </c>
      <c r="C1317" s="34">
        <v>13.0</v>
      </c>
      <c r="D1317" s="31">
        <v>0.293</v>
      </c>
      <c r="E1317" s="28" t="s">
        <v>160</v>
      </c>
      <c r="F1317" s="31" t="s">
        <v>79</v>
      </c>
      <c r="G1317" s="32" t="s">
        <v>145</v>
      </c>
      <c r="H1317" s="27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ht="15.75" hidden="1" customHeight="1">
      <c r="A1318" s="33">
        <v>2.023324407E9</v>
      </c>
      <c r="B1318" s="33">
        <v>0.049</v>
      </c>
      <c r="C1318" s="34">
        <v>18.0</v>
      </c>
      <c r="D1318" s="31">
        <v>0.305</v>
      </c>
      <c r="E1318" s="28" t="s">
        <v>160</v>
      </c>
      <c r="F1318" s="31" t="s">
        <v>81</v>
      </c>
      <c r="G1318" s="32" t="s">
        <v>145</v>
      </c>
      <c r="H1318" s="27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ht="15.75" hidden="1" customHeight="1">
      <c r="A1319" s="33">
        <v>2.36639812E9</v>
      </c>
      <c r="B1319" s="33">
        <v>0.046</v>
      </c>
      <c r="C1319" s="34">
        <v>19.0</v>
      </c>
      <c r="D1319" s="31">
        <v>0.293</v>
      </c>
      <c r="E1319" s="28" t="s">
        <v>160</v>
      </c>
      <c r="F1319" s="31" t="s">
        <v>83</v>
      </c>
      <c r="G1319" s="32" t="s">
        <v>145</v>
      </c>
      <c r="H1319" s="27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ht="15.75" hidden="1" customHeight="1">
      <c r="A1320" s="33">
        <v>2.735550177E9</v>
      </c>
      <c r="B1320" s="33">
        <v>0.043</v>
      </c>
      <c r="C1320" s="34">
        <v>20.0</v>
      </c>
      <c r="D1320" s="31">
        <v>0.268</v>
      </c>
      <c r="E1320" s="28" t="s">
        <v>160</v>
      </c>
      <c r="F1320" s="31" t="s">
        <v>84</v>
      </c>
      <c r="G1320" s="32" t="s">
        <v>145</v>
      </c>
      <c r="H1320" s="27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ht="15.75" hidden="1" customHeight="1">
      <c r="A1321" s="33">
        <v>3.452895836E9</v>
      </c>
      <c r="B1321" s="33">
        <v>0.043</v>
      </c>
      <c r="C1321" s="34">
        <v>25.0</v>
      </c>
      <c r="D1321" s="31">
        <v>0.3</v>
      </c>
      <c r="E1321" s="28" t="s">
        <v>160</v>
      </c>
      <c r="F1321" s="31" t="s">
        <v>85</v>
      </c>
      <c r="G1321" s="32" t="s">
        <v>145</v>
      </c>
      <c r="H1321" s="27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ht="15.75" hidden="1" customHeight="1">
      <c r="A1322" s="33">
        <v>4.22294553E9</v>
      </c>
      <c r="B1322" s="33">
        <v>0.042</v>
      </c>
      <c r="C1322" s="34">
        <v>29.0</v>
      </c>
      <c r="D1322" s="31">
        <v>0.285</v>
      </c>
      <c r="E1322" s="28" t="s">
        <v>160</v>
      </c>
      <c r="F1322" s="31" t="s">
        <v>86</v>
      </c>
      <c r="G1322" s="32" t="s">
        <v>145</v>
      </c>
      <c r="H1322" s="27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ht="15.75" hidden="1" customHeight="1">
      <c r="A1323" s="33">
        <v>5.443930125E9</v>
      </c>
      <c r="B1323" s="33">
        <v>0.041</v>
      </c>
      <c r="C1323" s="34">
        <v>36.0</v>
      </c>
      <c r="D1323" s="31">
        <v>0.24</v>
      </c>
      <c r="E1323" s="28" t="s">
        <v>160</v>
      </c>
      <c r="F1323" s="31" t="s">
        <v>87</v>
      </c>
      <c r="G1323" s="32" t="s">
        <v>145</v>
      </c>
      <c r="H1323" s="27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ht="15.75" hidden="1" customHeight="1">
      <c r="A1324" s="33">
        <v>5.832882922E9</v>
      </c>
      <c r="B1324" s="33">
        <v>0.036</v>
      </c>
      <c r="C1324" s="34">
        <v>34.0</v>
      </c>
      <c r="D1324" s="31">
        <v>0.248</v>
      </c>
      <c r="E1324" s="28" t="s">
        <v>160</v>
      </c>
      <c r="F1324" s="31" t="s">
        <v>88</v>
      </c>
      <c r="G1324" s="32" t="s">
        <v>145</v>
      </c>
      <c r="H1324" s="27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ht="15.75" hidden="1" customHeight="1">
      <c r="A1325" s="33">
        <v>7.181441152E9</v>
      </c>
      <c r="B1325" s="33">
        <v>0.026</v>
      </c>
      <c r="C1325" s="34">
        <v>29.0</v>
      </c>
      <c r="D1325" s="31">
        <v>0.226</v>
      </c>
      <c r="E1325" s="28" t="s">
        <v>160</v>
      </c>
      <c r="F1325" s="31" t="s">
        <v>89</v>
      </c>
      <c r="G1325" s="32" t="s">
        <v>145</v>
      </c>
      <c r="H1325" s="27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ht="15.75" hidden="1" customHeight="1">
      <c r="A1326" s="33">
        <v>8.254088067E9</v>
      </c>
      <c r="B1326" s="33">
        <v>0.028</v>
      </c>
      <c r="C1326" s="34">
        <v>35.0</v>
      </c>
      <c r="D1326" s="30"/>
      <c r="E1326" s="28" t="s">
        <v>160</v>
      </c>
      <c r="F1326" s="31" t="s">
        <v>90</v>
      </c>
      <c r="G1326" s="32" t="s">
        <v>145</v>
      </c>
      <c r="H1326" s="27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ht="15.75" hidden="1" customHeight="1">
      <c r="A1327" s="33">
        <v>9.386913253E9</v>
      </c>
      <c r="B1327" s="33">
        <v>0.029</v>
      </c>
      <c r="C1327" s="34">
        <v>40.0</v>
      </c>
      <c r="D1327" s="30"/>
      <c r="E1327" s="28" t="s">
        <v>160</v>
      </c>
      <c r="F1327" s="31" t="s">
        <v>91</v>
      </c>
      <c r="G1327" s="32" t="s">
        <v>145</v>
      </c>
      <c r="H1327" s="27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ht="15.75" hidden="1" customHeight="1">
      <c r="A1328" s="33">
        <v>7.833068425E9</v>
      </c>
      <c r="B1328" s="33">
        <v>0.06</v>
      </c>
      <c r="C1328" s="34">
        <v>197.0</v>
      </c>
      <c r="D1328" s="31">
        <v>0.119</v>
      </c>
      <c r="E1328" s="28" t="s">
        <v>203</v>
      </c>
      <c r="F1328" s="31" t="s">
        <v>76</v>
      </c>
      <c r="G1328" s="32" t="s">
        <v>180</v>
      </c>
      <c r="H1328" s="27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ht="15.75" hidden="1" customHeight="1">
      <c r="A1329" s="33">
        <v>8.313047744E9</v>
      </c>
      <c r="B1329" s="33">
        <v>0.062</v>
      </c>
      <c r="C1329" s="34">
        <v>215.0</v>
      </c>
      <c r="D1329" s="31">
        <v>0.112</v>
      </c>
      <c r="E1329" s="28" t="s">
        <v>203</v>
      </c>
      <c r="F1329" s="31" t="s">
        <v>77</v>
      </c>
      <c r="G1329" s="32" t="s">
        <v>180</v>
      </c>
      <c r="H1329" s="27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ht="15.75" hidden="1" customHeight="1">
      <c r="A1330" s="33">
        <v>9.31478408E9</v>
      </c>
      <c r="B1330" s="33">
        <v>0.063</v>
      </c>
      <c r="C1330" s="34">
        <v>248.0</v>
      </c>
      <c r="D1330" s="31">
        <v>0.08</v>
      </c>
      <c r="E1330" s="28" t="s">
        <v>203</v>
      </c>
      <c r="F1330" s="31" t="s">
        <v>79</v>
      </c>
      <c r="G1330" s="32" t="s">
        <v>180</v>
      </c>
      <c r="H1330" s="27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ht="15.75" hidden="1" customHeight="1">
      <c r="A1331" s="33">
        <v>1.1186452601E10</v>
      </c>
      <c r="B1331" s="33">
        <v>0.062</v>
      </c>
      <c r="C1331" s="34">
        <v>295.0</v>
      </c>
      <c r="D1331" s="31">
        <v>0.054</v>
      </c>
      <c r="E1331" s="28" t="s">
        <v>203</v>
      </c>
      <c r="F1331" s="31" t="s">
        <v>81</v>
      </c>
      <c r="G1331" s="32" t="s">
        <v>180</v>
      </c>
      <c r="H1331" s="27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ht="15.75" hidden="1" customHeight="1">
      <c r="A1332" s="33">
        <v>1.3761569545E10</v>
      </c>
      <c r="B1332" s="33">
        <v>0.065</v>
      </c>
      <c r="C1332" s="34">
        <v>387.0</v>
      </c>
      <c r="D1332" s="31">
        <v>0.074</v>
      </c>
      <c r="E1332" s="28" t="s">
        <v>203</v>
      </c>
      <c r="F1332" s="31" t="s">
        <v>83</v>
      </c>
      <c r="G1332" s="32" t="s">
        <v>180</v>
      </c>
      <c r="H1332" s="27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ht="15.75" hidden="1" customHeight="1">
      <c r="A1333" s="33">
        <v>1.6041840426E10</v>
      </c>
      <c r="B1333" s="33">
        <v>0.064</v>
      </c>
      <c r="C1333" s="34">
        <v>442.0</v>
      </c>
      <c r="D1333" s="31">
        <v>0.061</v>
      </c>
      <c r="E1333" s="28" t="s">
        <v>203</v>
      </c>
      <c r="F1333" s="31" t="s">
        <v>84</v>
      </c>
      <c r="G1333" s="32" t="s">
        <v>180</v>
      </c>
      <c r="H1333" s="27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ht="15.75" hidden="1" customHeight="1">
      <c r="A1334" s="33">
        <v>1.9935046397E10</v>
      </c>
      <c r="B1334" s="33">
        <v>0.068</v>
      </c>
      <c r="C1334" s="34">
        <v>590.0</v>
      </c>
      <c r="D1334" s="31">
        <v>0.073</v>
      </c>
      <c r="E1334" s="28" t="s">
        <v>203</v>
      </c>
      <c r="F1334" s="31" t="s">
        <v>85</v>
      </c>
      <c r="G1334" s="32" t="s">
        <v>180</v>
      </c>
      <c r="H1334" s="27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ht="15.75" hidden="1" customHeight="1">
      <c r="A1335" s="33">
        <v>2.8765687042E10</v>
      </c>
      <c r="B1335" s="33">
        <v>0.07</v>
      </c>
      <c r="C1335" s="34">
        <v>883.0</v>
      </c>
      <c r="D1335" s="31">
        <v>0.109</v>
      </c>
      <c r="E1335" s="28" t="s">
        <v>203</v>
      </c>
      <c r="F1335" s="31" t="s">
        <v>86</v>
      </c>
      <c r="G1335" s="32" t="s">
        <v>180</v>
      </c>
      <c r="H1335" s="27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ht="15.75" hidden="1" customHeight="1">
      <c r="A1336" s="33">
        <v>3.366936772E10</v>
      </c>
      <c r="B1336" s="33">
        <v>0.066</v>
      </c>
      <c r="C1336" s="34">
        <v>979.0</v>
      </c>
      <c r="D1336" s="31">
        <v>0.119</v>
      </c>
      <c r="E1336" s="28" t="s">
        <v>203</v>
      </c>
      <c r="F1336" s="31" t="s">
        <v>87</v>
      </c>
      <c r="G1336" s="32" t="s">
        <v>180</v>
      </c>
      <c r="H1336" s="27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ht="15.75" hidden="1" customHeight="1">
      <c r="A1337" s="33">
        <v>2.587578125E10</v>
      </c>
      <c r="B1337" s="33">
        <v>0.068</v>
      </c>
      <c r="C1337" s="34">
        <v>784.0</v>
      </c>
      <c r="D1337" s="31">
        <v>0.162</v>
      </c>
      <c r="E1337" s="28" t="s">
        <v>203</v>
      </c>
      <c r="F1337" s="31" t="s">
        <v>88</v>
      </c>
      <c r="G1337" s="32" t="s">
        <v>180</v>
      </c>
      <c r="H1337" s="27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ht="15.75" hidden="1" customHeight="1">
      <c r="A1338" s="33">
        <v>2.400968046E10</v>
      </c>
      <c r="B1338" s="33">
        <v>0.065</v>
      </c>
      <c r="C1338" s="34">
        <v>742.0</v>
      </c>
      <c r="D1338" s="31">
        <v>0.096</v>
      </c>
      <c r="E1338" s="28" t="s">
        <v>203</v>
      </c>
      <c r="F1338" s="31" t="s">
        <v>89</v>
      </c>
      <c r="G1338" s="32" t="s">
        <v>180</v>
      </c>
      <c r="H1338" s="27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ht="15.75" hidden="1" customHeight="1">
      <c r="A1339" s="33">
        <v>2.8480338368E10</v>
      </c>
      <c r="B1339" s="33">
        <v>0.06</v>
      </c>
      <c r="C1339" s="34">
        <v>826.0</v>
      </c>
      <c r="D1339" s="31">
        <v>0.064</v>
      </c>
      <c r="E1339" s="28" t="s">
        <v>203</v>
      </c>
      <c r="F1339" s="31" t="s">
        <v>90</v>
      </c>
      <c r="G1339" s="32" t="s">
        <v>180</v>
      </c>
      <c r="H1339" s="27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ht="15.75" hidden="1" customHeight="1">
      <c r="A1340" s="33">
        <v>2.8372577697E10</v>
      </c>
      <c r="B1340" s="33">
        <v>0.06</v>
      </c>
      <c r="C1340" s="34">
        <v>792.0</v>
      </c>
      <c r="D1340" s="31">
        <v>0.055</v>
      </c>
      <c r="E1340" s="28" t="s">
        <v>203</v>
      </c>
      <c r="F1340" s="31" t="s">
        <v>91</v>
      </c>
      <c r="G1340" s="32" t="s">
        <v>180</v>
      </c>
      <c r="H1340" s="27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ht="15.75" hidden="1" customHeight="1">
      <c r="A1341" s="33">
        <v>1.7260364842E10</v>
      </c>
      <c r="B1341" s="33">
        <v>0.109</v>
      </c>
      <c r="C1341" s="34">
        <v>579.0</v>
      </c>
      <c r="D1341" s="31">
        <v>0.182</v>
      </c>
      <c r="E1341" s="28" t="s">
        <v>235</v>
      </c>
      <c r="F1341" s="31" t="s">
        <v>76</v>
      </c>
      <c r="G1341" s="32" t="s">
        <v>229</v>
      </c>
      <c r="H1341" s="27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ht="15.75" hidden="1" customHeight="1">
      <c r="A1342" s="33">
        <v>1.7649751244E10</v>
      </c>
      <c r="B1342" s="33">
        <v>0.109</v>
      </c>
      <c r="C1342" s="34">
        <v>571.0</v>
      </c>
      <c r="D1342" s="31">
        <v>0.172</v>
      </c>
      <c r="E1342" s="28" t="s">
        <v>235</v>
      </c>
      <c r="F1342" s="31" t="s">
        <v>77</v>
      </c>
      <c r="G1342" s="32" t="s">
        <v>229</v>
      </c>
      <c r="H1342" s="27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ht="15.75" hidden="1" customHeight="1">
      <c r="A1343" s="33">
        <v>1.9152238806E10</v>
      </c>
      <c r="B1343" s="33">
        <v>0.1</v>
      </c>
      <c r="C1343" s="34">
        <v>546.0</v>
      </c>
      <c r="D1343" s="31">
        <v>0.166</v>
      </c>
      <c r="E1343" s="28" t="s">
        <v>235</v>
      </c>
      <c r="F1343" s="31" t="s">
        <v>79</v>
      </c>
      <c r="G1343" s="32" t="s">
        <v>229</v>
      </c>
      <c r="H1343" s="27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ht="15.75" hidden="1" customHeight="1">
      <c r="A1344" s="33">
        <v>2.008291874E10</v>
      </c>
      <c r="B1344" s="33">
        <v>0.093</v>
      </c>
      <c r="C1344" s="34">
        <v>498.0</v>
      </c>
      <c r="D1344" s="31">
        <v>0.134</v>
      </c>
      <c r="E1344" s="28" t="s">
        <v>235</v>
      </c>
      <c r="F1344" s="31" t="s">
        <v>81</v>
      </c>
      <c r="G1344" s="32" t="s">
        <v>229</v>
      </c>
      <c r="H1344" s="27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ht="15.75" hidden="1" customHeight="1">
      <c r="A1345" s="33">
        <v>2.0955223881E10</v>
      </c>
      <c r="B1345" s="33">
        <v>0.082</v>
      </c>
      <c r="C1345" s="34">
        <v>458.0</v>
      </c>
      <c r="D1345" s="31">
        <v>0.108</v>
      </c>
      <c r="E1345" s="28" t="s">
        <v>235</v>
      </c>
      <c r="F1345" s="31" t="s">
        <v>83</v>
      </c>
      <c r="G1345" s="32" t="s">
        <v>229</v>
      </c>
      <c r="H1345" s="27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ht="15.75" hidden="1" customHeight="1">
      <c r="A1346" s="33">
        <v>2.1287562189E10</v>
      </c>
      <c r="B1346" s="33">
        <v>0.078</v>
      </c>
      <c r="C1346" s="34">
        <v>420.0</v>
      </c>
      <c r="D1346" s="31">
        <v>0.106</v>
      </c>
      <c r="E1346" s="28" t="s">
        <v>235</v>
      </c>
      <c r="F1346" s="31" t="s">
        <v>84</v>
      </c>
      <c r="G1346" s="32" t="s">
        <v>229</v>
      </c>
      <c r="H1346" s="27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ht="15.75" hidden="1" customHeight="1">
      <c r="A1347" s="33">
        <v>2.1796351575E10</v>
      </c>
      <c r="B1347" s="33">
        <v>0.081</v>
      </c>
      <c r="C1347" s="34">
        <v>443.0</v>
      </c>
      <c r="D1347" s="31">
        <v>0.103</v>
      </c>
      <c r="E1347" s="28" t="s">
        <v>235</v>
      </c>
      <c r="F1347" s="31" t="s">
        <v>85</v>
      </c>
      <c r="G1347" s="32" t="s">
        <v>229</v>
      </c>
      <c r="H1347" s="27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ht="15.75" hidden="1" customHeight="1">
      <c r="A1348" s="33">
        <v>2.4577114428E10</v>
      </c>
      <c r="B1348" s="33">
        <v>0.08</v>
      </c>
      <c r="C1348" s="34">
        <v>480.0</v>
      </c>
      <c r="D1348" s="31">
        <v>0.103</v>
      </c>
      <c r="E1348" s="28" t="s">
        <v>235</v>
      </c>
      <c r="F1348" s="31" t="s">
        <v>86</v>
      </c>
      <c r="G1348" s="32" t="s">
        <v>229</v>
      </c>
      <c r="H1348" s="27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ht="15.75" hidden="1" customHeight="1">
      <c r="A1349" s="33">
        <v>2.8829850746E10</v>
      </c>
      <c r="B1349" s="33">
        <v>0.075</v>
      </c>
      <c r="C1349" s="34">
        <v>529.0</v>
      </c>
      <c r="D1349" s="31">
        <v>0.1</v>
      </c>
      <c r="E1349" s="28" t="s">
        <v>235</v>
      </c>
      <c r="F1349" s="31" t="s">
        <v>87</v>
      </c>
      <c r="G1349" s="32" t="s">
        <v>229</v>
      </c>
      <c r="H1349" s="27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ht="15.75" hidden="1" customHeight="1">
      <c r="A1350" s="33">
        <v>3.5139635158E10</v>
      </c>
      <c r="B1350" s="33">
        <v>0.074</v>
      </c>
      <c r="C1350" s="34">
        <v>604.0</v>
      </c>
      <c r="D1350" s="31">
        <v>0.096</v>
      </c>
      <c r="E1350" s="28" t="s">
        <v>235</v>
      </c>
      <c r="F1350" s="31" t="s">
        <v>88</v>
      </c>
      <c r="G1350" s="32" t="s">
        <v>229</v>
      </c>
      <c r="H1350" s="27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ht="15.75" hidden="1" customHeight="1">
      <c r="A1351" s="33">
        <v>3.8009950249E10</v>
      </c>
      <c r="B1351" s="33">
        <v>0.072</v>
      </c>
      <c r="C1351" s="34">
        <v>620.0</v>
      </c>
      <c r="D1351" s="31">
        <v>0.083</v>
      </c>
      <c r="E1351" s="28" t="s">
        <v>235</v>
      </c>
      <c r="F1351" s="31" t="s">
        <v>89</v>
      </c>
      <c r="G1351" s="32" t="s">
        <v>229</v>
      </c>
      <c r="H1351" s="27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ht="15.75" hidden="1" customHeight="1">
      <c r="A1352" s="33">
        <v>4.007893864E10</v>
      </c>
      <c r="B1352" s="33">
        <v>0.074</v>
      </c>
      <c r="C1352" s="34">
        <v>646.0</v>
      </c>
      <c r="D1352" s="31">
        <v>0.075</v>
      </c>
      <c r="E1352" s="28" t="s">
        <v>235</v>
      </c>
      <c r="F1352" s="31" t="s">
        <v>90</v>
      </c>
      <c r="G1352" s="32" t="s">
        <v>229</v>
      </c>
      <c r="H1352" s="27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ht="15.75" hidden="1" customHeight="1">
      <c r="A1353" s="33">
        <v>4.3205095854E10</v>
      </c>
      <c r="B1353" s="33">
        <v>0.076</v>
      </c>
      <c r="C1353" s="34">
        <v>675.0</v>
      </c>
      <c r="D1353" s="31">
        <v>0.072</v>
      </c>
      <c r="E1353" s="28" t="s">
        <v>235</v>
      </c>
      <c r="F1353" s="31" t="s">
        <v>91</v>
      </c>
      <c r="G1353" s="32" t="s">
        <v>229</v>
      </c>
      <c r="H1353" s="27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ht="15.75" hidden="1" customHeight="1">
      <c r="A1354" s="33">
        <v>7.71200632E8</v>
      </c>
      <c r="B1354" s="33">
        <v>0.069</v>
      </c>
      <c r="C1354" s="34">
        <v>29.0</v>
      </c>
      <c r="D1354" s="31">
        <v>0.171</v>
      </c>
      <c r="E1354" s="28" t="s">
        <v>115</v>
      </c>
      <c r="F1354" s="31" t="s">
        <v>76</v>
      </c>
      <c r="G1354" s="32" t="s">
        <v>75</v>
      </c>
      <c r="H1354" s="27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ht="15.75" hidden="1" customHeight="1">
      <c r="A1355" s="33">
        <v>7.06430933E8</v>
      </c>
      <c r="B1355" s="33">
        <v>0.075</v>
      </c>
      <c r="C1355" s="34">
        <v>28.0</v>
      </c>
      <c r="D1355" s="31">
        <v>0.166</v>
      </c>
      <c r="E1355" s="28" t="s">
        <v>115</v>
      </c>
      <c r="F1355" s="31" t="s">
        <v>77</v>
      </c>
      <c r="G1355" s="32" t="s">
        <v>75</v>
      </c>
      <c r="H1355" s="27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ht="15.75" hidden="1" customHeight="1">
      <c r="A1356" s="33">
        <v>6.56802669E8</v>
      </c>
      <c r="B1356" s="33">
        <v>0.069</v>
      </c>
      <c r="C1356" s="34">
        <v>24.0</v>
      </c>
      <c r="D1356" s="31">
        <v>0.171</v>
      </c>
      <c r="E1356" s="28" t="s">
        <v>115</v>
      </c>
      <c r="F1356" s="31" t="s">
        <v>79</v>
      </c>
      <c r="G1356" s="32" t="s">
        <v>75</v>
      </c>
      <c r="H1356" s="27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ht="15.75" hidden="1" customHeight="1">
      <c r="A1357" s="33">
        <v>9.69181551E8</v>
      </c>
      <c r="B1357" s="33">
        <v>0.071</v>
      </c>
      <c r="C1357" s="34">
        <v>36.0</v>
      </c>
      <c r="D1357" s="31">
        <v>0.16</v>
      </c>
      <c r="E1357" s="28" t="s">
        <v>115</v>
      </c>
      <c r="F1357" s="31" t="s">
        <v>81</v>
      </c>
      <c r="G1357" s="32" t="s">
        <v>75</v>
      </c>
      <c r="H1357" s="27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ht="15.75" hidden="1" customHeight="1">
      <c r="A1358" s="33">
        <v>1.234197704E9</v>
      </c>
      <c r="B1358" s="33">
        <v>0.07</v>
      </c>
      <c r="C1358" s="34">
        <v>45.0</v>
      </c>
      <c r="D1358" s="31">
        <v>0.124</v>
      </c>
      <c r="E1358" s="28" t="s">
        <v>115</v>
      </c>
      <c r="F1358" s="31" t="s">
        <v>83</v>
      </c>
      <c r="G1358" s="32" t="s">
        <v>75</v>
      </c>
      <c r="H1358" s="27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ht="15.75" hidden="1" customHeight="1">
      <c r="A1359" s="33">
        <v>1.368405301E9</v>
      </c>
      <c r="B1359" s="33">
        <v>0.063</v>
      </c>
      <c r="C1359" s="34">
        <v>45.0</v>
      </c>
      <c r="D1359" s="31">
        <v>0.117</v>
      </c>
      <c r="E1359" s="28" t="s">
        <v>115</v>
      </c>
      <c r="F1359" s="31" t="s">
        <v>84</v>
      </c>
      <c r="G1359" s="32" t="s">
        <v>75</v>
      </c>
      <c r="H1359" s="27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ht="15.75" hidden="1" customHeight="1">
      <c r="A1360" s="33">
        <v>1.4288426E9</v>
      </c>
      <c r="B1360" s="33">
        <v>0.071</v>
      </c>
      <c r="C1360" s="34">
        <v>52.0</v>
      </c>
      <c r="D1360" s="31">
        <v>0.122</v>
      </c>
      <c r="E1360" s="28" t="s">
        <v>115</v>
      </c>
      <c r="F1360" s="31" t="s">
        <v>85</v>
      </c>
      <c r="G1360" s="32" t="s">
        <v>75</v>
      </c>
      <c r="H1360" s="27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ht="15.75" hidden="1" customHeight="1">
      <c r="A1361" s="33">
        <v>1.597484736E9</v>
      </c>
      <c r="B1361" s="33">
        <v>0.085</v>
      </c>
      <c r="C1361" s="34">
        <v>69.0</v>
      </c>
      <c r="D1361" s="31">
        <v>0.141</v>
      </c>
      <c r="E1361" s="28" t="s">
        <v>115</v>
      </c>
      <c r="F1361" s="31" t="s">
        <v>86</v>
      </c>
      <c r="G1361" s="32" t="s">
        <v>75</v>
      </c>
      <c r="H1361" s="27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ht="15.75" hidden="1" customHeight="1">
      <c r="A1362" s="33">
        <v>1.630667593E9</v>
      </c>
      <c r="B1362" s="33">
        <v>0.089</v>
      </c>
      <c r="C1362" s="34">
        <v>73.0</v>
      </c>
      <c r="D1362" s="31">
        <v>0.162</v>
      </c>
      <c r="E1362" s="28" t="s">
        <v>115</v>
      </c>
      <c r="F1362" s="31" t="s">
        <v>87</v>
      </c>
      <c r="G1362" s="32" t="s">
        <v>75</v>
      </c>
      <c r="H1362" s="27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ht="15.75" hidden="1" customHeight="1">
      <c r="A1363" s="33">
        <v>1.708772782E9</v>
      </c>
      <c r="B1363" s="33">
        <v>0.098</v>
      </c>
      <c r="C1363" s="34">
        <v>84.0</v>
      </c>
      <c r="D1363" s="31">
        <v>0.13</v>
      </c>
      <c r="E1363" s="28" t="s">
        <v>115</v>
      </c>
      <c r="F1363" s="31" t="s">
        <v>88</v>
      </c>
      <c r="G1363" s="32" t="s">
        <v>75</v>
      </c>
      <c r="H1363" s="27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ht="15.75" hidden="1" customHeight="1">
      <c r="A1364" s="33">
        <v>2.175685681E9</v>
      </c>
      <c r="B1364" s="33">
        <v>0.108</v>
      </c>
      <c r="C1364" s="34">
        <v>118.0</v>
      </c>
      <c r="D1364" s="31">
        <v>0.112</v>
      </c>
      <c r="E1364" s="28" t="s">
        <v>115</v>
      </c>
      <c r="F1364" s="31" t="s">
        <v>89</v>
      </c>
      <c r="G1364" s="32" t="s">
        <v>75</v>
      </c>
      <c r="H1364" s="27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ht="15.75" hidden="1" customHeight="1">
      <c r="A1365" s="33">
        <v>2.487352968E9</v>
      </c>
      <c r="B1365" s="33">
        <v>0.117</v>
      </c>
      <c r="C1365" s="34">
        <v>146.0</v>
      </c>
      <c r="D1365" s="31">
        <v>0.104</v>
      </c>
      <c r="E1365" s="28" t="s">
        <v>115</v>
      </c>
      <c r="F1365" s="31" t="s">
        <v>90</v>
      </c>
      <c r="G1365" s="32" t="s">
        <v>75</v>
      </c>
      <c r="H1365" s="27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ht="15.75" hidden="1" customHeight="1">
      <c r="A1366" s="33">
        <v>2.328196275E9</v>
      </c>
      <c r="B1366" s="33">
        <v>0.116</v>
      </c>
      <c r="C1366" s="34">
        <v>138.0</v>
      </c>
      <c r="D1366" s="31">
        <v>0.101</v>
      </c>
      <c r="E1366" s="28" t="s">
        <v>115</v>
      </c>
      <c r="F1366" s="31" t="s">
        <v>91</v>
      </c>
      <c r="G1366" s="32" t="s">
        <v>75</v>
      </c>
      <c r="H1366" s="27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ht="15.75" hidden="1" customHeight="1">
      <c r="A1367" s="33">
        <v>5.29064647E8</v>
      </c>
      <c r="B1367" s="33">
        <v>0.059</v>
      </c>
      <c r="C1367" s="34">
        <v>11.0</v>
      </c>
      <c r="D1367" s="31">
        <v>0.205</v>
      </c>
      <c r="E1367" s="28" t="s">
        <v>116</v>
      </c>
      <c r="F1367" s="31" t="s">
        <v>76</v>
      </c>
      <c r="G1367" s="32" t="s">
        <v>75</v>
      </c>
      <c r="H1367" s="27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ht="15.75" hidden="1" customHeight="1">
      <c r="A1368" s="33">
        <v>5.15E8</v>
      </c>
      <c r="B1368" s="33">
        <v>0.064</v>
      </c>
      <c r="C1368" s="34">
        <v>11.0</v>
      </c>
      <c r="D1368" s="31">
        <v>0.221</v>
      </c>
      <c r="E1368" s="28" t="s">
        <v>116</v>
      </c>
      <c r="F1368" s="31" t="s">
        <v>77</v>
      </c>
      <c r="G1368" s="32" t="s">
        <v>75</v>
      </c>
      <c r="H1368" s="27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ht="15.75" hidden="1" customHeight="1">
      <c r="A1369" s="33">
        <v>5.36E8</v>
      </c>
      <c r="B1369" s="33">
        <v>0.054</v>
      </c>
      <c r="C1369" s="34">
        <v>9.0</v>
      </c>
      <c r="D1369" s="31">
        <v>0.202</v>
      </c>
      <c r="E1369" s="28" t="s">
        <v>116</v>
      </c>
      <c r="F1369" s="31" t="s">
        <v>79</v>
      </c>
      <c r="G1369" s="32" t="s">
        <v>75</v>
      </c>
      <c r="H1369" s="27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ht="15.75" hidden="1" customHeight="1">
      <c r="A1370" s="33">
        <v>4.09E8</v>
      </c>
      <c r="B1370" s="33">
        <v>0.034</v>
      </c>
      <c r="C1370" s="34">
        <v>5.0</v>
      </c>
      <c r="D1370" s="31">
        <v>0.171</v>
      </c>
      <c r="E1370" s="28" t="s">
        <v>116</v>
      </c>
      <c r="F1370" s="31" t="s">
        <v>81</v>
      </c>
      <c r="G1370" s="32" t="s">
        <v>75</v>
      </c>
      <c r="H1370" s="27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ht="15.75" hidden="1" customHeight="1">
      <c r="A1371" s="33">
        <v>4.67E8</v>
      </c>
      <c r="B1371" s="33">
        <v>0.088</v>
      </c>
      <c r="C1371" s="34">
        <v>13.0</v>
      </c>
      <c r="D1371" s="31">
        <v>0.181</v>
      </c>
      <c r="E1371" s="28" t="s">
        <v>116</v>
      </c>
      <c r="F1371" s="31" t="s">
        <v>83</v>
      </c>
      <c r="G1371" s="32" t="s">
        <v>75</v>
      </c>
      <c r="H1371" s="27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ht="15.75" hidden="1" customHeight="1">
      <c r="A1372" s="33">
        <v>5.42E8</v>
      </c>
      <c r="B1372" s="33">
        <v>0.08</v>
      </c>
      <c r="C1372" s="34">
        <v>13.0</v>
      </c>
      <c r="D1372" s="31">
        <v>0.17</v>
      </c>
      <c r="E1372" s="28" t="s">
        <v>116</v>
      </c>
      <c r="F1372" s="31" t="s">
        <v>84</v>
      </c>
      <c r="G1372" s="32" t="s">
        <v>75</v>
      </c>
      <c r="H1372" s="27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ht="15.75" hidden="1" customHeight="1">
      <c r="A1373" s="33">
        <v>6.04028582E8</v>
      </c>
      <c r="B1373" s="33">
        <v>0.109</v>
      </c>
      <c r="C1373" s="34">
        <v>18.0</v>
      </c>
      <c r="D1373" s="31">
        <v>0.155</v>
      </c>
      <c r="E1373" s="28" t="s">
        <v>116</v>
      </c>
      <c r="F1373" s="31" t="s">
        <v>85</v>
      </c>
      <c r="G1373" s="32" t="s">
        <v>75</v>
      </c>
      <c r="H1373" s="27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ht="15.75" hidden="1" customHeight="1">
      <c r="A1374" s="33">
        <v>7.39026892E8</v>
      </c>
      <c r="B1374" s="33">
        <v>0.102</v>
      </c>
      <c r="C1374" s="34">
        <v>21.0</v>
      </c>
      <c r="D1374" s="31">
        <v>0.15</v>
      </c>
      <c r="E1374" s="28" t="s">
        <v>116</v>
      </c>
      <c r="F1374" s="31" t="s">
        <v>86</v>
      </c>
      <c r="G1374" s="32" t="s">
        <v>75</v>
      </c>
      <c r="H1374" s="27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ht="15.75" hidden="1" customHeight="1">
      <c r="A1375" s="33">
        <v>8.50040459E8</v>
      </c>
      <c r="B1375" s="33">
        <v>0.118</v>
      </c>
      <c r="C1375" s="34">
        <v>27.0</v>
      </c>
      <c r="D1375" s="31">
        <v>0.144</v>
      </c>
      <c r="E1375" s="28" t="s">
        <v>116</v>
      </c>
      <c r="F1375" s="31" t="s">
        <v>87</v>
      </c>
      <c r="G1375" s="32" t="s">
        <v>75</v>
      </c>
      <c r="H1375" s="27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ht="15.75" hidden="1" customHeight="1">
      <c r="A1376" s="33">
        <v>1.15514623E9</v>
      </c>
      <c r="B1376" s="33">
        <v>0.144</v>
      </c>
      <c r="C1376" s="34">
        <v>43.0</v>
      </c>
      <c r="D1376" s="31">
        <v>0.142</v>
      </c>
      <c r="E1376" s="28" t="s">
        <v>116</v>
      </c>
      <c r="F1376" s="31" t="s">
        <v>88</v>
      </c>
      <c r="G1376" s="32" t="s">
        <v>75</v>
      </c>
      <c r="H1376" s="27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ht="15.75" hidden="1" customHeight="1">
      <c r="A1377" s="33">
        <v>1.292696476E9</v>
      </c>
      <c r="B1377" s="33">
        <v>0.131</v>
      </c>
      <c r="C1377" s="34">
        <v>43.0</v>
      </c>
      <c r="D1377" s="31">
        <v>0.142</v>
      </c>
      <c r="E1377" s="28" t="s">
        <v>116</v>
      </c>
      <c r="F1377" s="31" t="s">
        <v>89</v>
      </c>
      <c r="G1377" s="32" t="s">
        <v>75</v>
      </c>
      <c r="H1377" s="27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ht="15.75" hidden="1" customHeight="1">
      <c r="A1378" s="33">
        <v>1.537753885E9</v>
      </c>
      <c r="B1378" s="33">
        <v>0.156</v>
      </c>
      <c r="C1378" s="34">
        <v>59.0</v>
      </c>
      <c r="D1378" s="31">
        <v>0.138</v>
      </c>
      <c r="E1378" s="28" t="s">
        <v>116</v>
      </c>
      <c r="F1378" s="31" t="s">
        <v>90</v>
      </c>
      <c r="G1378" s="32" t="s">
        <v>75</v>
      </c>
      <c r="H1378" s="27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ht="15.75" hidden="1" customHeight="1">
      <c r="A1379" s="33">
        <v>1.733828405E9</v>
      </c>
      <c r="B1379" s="33">
        <v>0.155</v>
      </c>
      <c r="C1379" s="34">
        <v>65.0</v>
      </c>
      <c r="D1379" s="31">
        <v>0.135</v>
      </c>
      <c r="E1379" s="28" t="s">
        <v>116</v>
      </c>
      <c r="F1379" s="31" t="s">
        <v>91</v>
      </c>
      <c r="G1379" s="32" t="s">
        <v>75</v>
      </c>
      <c r="H1379" s="27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ht="15.75" hidden="1" customHeight="1">
      <c r="A1380" s="33">
        <v>3.3896600871E10</v>
      </c>
      <c r="B1380" s="33">
        <v>0.034</v>
      </c>
      <c r="C1380" s="34">
        <v>252.0</v>
      </c>
      <c r="D1380" s="31">
        <v>0.07</v>
      </c>
      <c r="E1380" s="28" t="s">
        <v>117</v>
      </c>
      <c r="F1380" s="31" t="s">
        <v>76</v>
      </c>
      <c r="G1380" s="32" t="s">
        <v>75</v>
      </c>
      <c r="H1380" s="27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ht="15.75" hidden="1" customHeight="1">
      <c r="A1381" s="33">
        <v>2.8420321952E10</v>
      </c>
      <c r="B1381" s="33">
        <v>0.041</v>
      </c>
      <c r="C1381" s="34">
        <v>261.0</v>
      </c>
      <c r="D1381" s="31">
        <v>0.07</v>
      </c>
      <c r="E1381" s="28" t="s">
        <v>117</v>
      </c>
      <c r="F1381" s="31" t="s">
        <v>77</v>
      </c>
      <c r="G1381" s="32" t="s">
        <v>75</v>
      </c>
      <c r="H1381" s="27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ht="15.75" hidden="1" customHeight="1">
      <c r="A1382" s="33">
        <v>1.9842519685E10</v>
      </c>
      <c r="B1382" s="33">
        <v>0.049</v>
      </c>
      <c r="C1382" s="34">
        <v>185.0</v>
      </c>
      <c r="D1382" s="31">
        <v>0.07</v>
      </c>
      <c r="E1382" s="28" t="s">
        <v>117</v>
      </c>
      <c r="F1382" s="31" t="s">
        <v>79</v>
      </c>
      <c r="G1382" s="32" t="s">
        <v>75</v>
      </c>
      <c r="H1382" s="27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ht="15.75" hidden="1" customHeight="1">
      <c r="A1383" s="33">
        <v>2.40625E10</v>
      </c>
      <c r="B1383" s="33">
        <v>0.041</v>
      </c>
      <c r="C1383" s="34">
        <v>194.0</v>
      </c>
      <c r="D1383" s="31">
        <v>0.07</v>
      </c>
      <c r="E1383" s="28" t="s">
        <v>117</v>
      </c>
      <c r="F1383" s="31" t="s">
        <v>81</v>
      </c>
      <c r="G1383" s="32" t="s">
        <v>75</v>
      </c>
      <c r="H1383" s="27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ht="15.75" hidden="1" customHeight="1">
      <c r="A1384" s="33">
        <v>3.3384615385E10</v>
      </c>
      <c r="B1384" s="33">
        <v>0.035</v>
      </c>
      <c r="C1384" s="34">
        <v>205.0</v>
      </c>
      <c r="D1384" s="31">
        <v>0.061</v>
      </c>
      <c r="E1384" s="28" t="s">
        <v>117</v>
      </c>
      <c r="F1384" s="31" t="s">
        <v>83</v>
      </c>
      <c r="G1384" s="32" t="s">
        <v>75</v>
      </c>
      <c r="H1384" s="27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ht="15.75" hidden="1" customHeight="1">
      <c r="A1385" s="33">
        <v>4.4E10</v>
      </c>
      <c r="B1385" s="33">
        <v>0.026</v>
      </c>
      <c r="C1385" s="34">
        <v>213.0</v>
      </c>
      <c r="D1385" s="31">
        <v>0.061</v>
      </c>
      <c r="E1385" s="28" t="s">
        <v>117</v>
      </c>
      <c r="F1385" s="31" t="s">
        <v>84</v>
      </c>
      <c r="G1385" s="32" t="s">
        <v>75</v>
      </c>
      <c r="H1385" s="27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ht="15.75" hidden="1" customHeight="1">
      <c r="A1386" s="33">
        <v>5.6484375E10</v>
      </c>
      <c r="B1386" s="33">
        <v>0.025</v>
      </c>
      <c r="C1386" s="34">
        <v>237.0</v>
      </c>
      <c r="D1386" s="31">
        <v>0.063</v>
      </c>
      <c r="E1386" s="28" t="s">
        <v>117</v>
      </c>
      <c r="F1386" s="31" t="s">
        <v>85</v>
      </c>
      <c r="G1386" s="32" t="s">
        <v>75</v>
      </c>
      <c r="H1386" s="27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ht="15.75" hidden="1" customHeight="1">
      <c r="A1387" s="33">
        <v>7.1803278689E10</v>
      </c>
      <c r="B1387" s="33">
        <v>0.025</v>
      </c>
      <c r="C1387" s="34">
        <v>276.0</v>
      </c>
      <c r="D1387" s="31">
        <v>0.06</v>
      </c>
      <c r="E1387" s="28" t="s">
        <v>117</v>
      </c>
      <c r="F1387" s="31" t="s">
        <v>86</v>
      </c>
      <c r="G1387" s="32" t="s">
        <v>75</v>
      </c>
      <c r="H1387" s="27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ht="15.75" hidden="1" customHeight="1">
      <c r="A1388" s="33">
        <v>9.3167701863E10</v>
      </c>
      <c r="B1388" s="33">
        <v>0.022</v>
      </c>
      <c r="C1388" s="34">
        <v>318.0</v>
      </c>
      <c r="D1388" s="31">
        <v>0.06</v>
      </c>
      <c r="E1388" s="28" t="s">
        <v>117</v>
      </c>
      <c r="F1388" s="31" t="s">
        <v>87</v>
      </c>
      <c r="G1388" s="32" t="s">
        <v>75</v>
      </c>
      <c r="H1388" s="27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ht="15.75" hidden="1" customHeight="1">
      <c r="A1389" s="33">
        <v>6.2360446571E10</v>
      </c>
      <c r="B1389" s="33">
        <v>0.035</v>
      </c>
      <c r="C1389" s="34">
        <v>349.0</v>
      </c>
      <c r="D1389" s="31">
        <v>0.06</v>
      </c>
      <c r="E1389" s="28" t="s">
        <v>117</v>
      </c>
      <c r="F1389" s="31" t="s">
        <v>88</v>
      </c>
      <c r="G1389" s="32" t="s">
        <v>75</v>
      </c>
      <c r="H1389" s="27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ht="15.75" hidden="1" customHeight="1">
      <c r="A1390" s="33">
        <v>7.4755288917E10</v>
      </c>
      <c r="B1390" s="33">
        <v>0.033</v>
      </c>
      <c r="C1390" s="34">
        <v>389.0</v>
      </c>
      <c r="D1390" s="31">
        <v>0.06</v>
      </c>
      <c r="E1390" s="28" t="s">
        <v>117</v>
      </c>
      <c r="F1390" s="31" t="s">
        <v>89</v>
      </c>
      <c r="G1390" s="32" t="s">
        <v>75</v>
      </c>
      <c r="H1390" s="27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ht="15.75" hidden="1" customHeight="1">
      <c r="A1391" s="33">
        <v>3.4699395524E10</v>
      </c>
      <c r="B1391" s="33">
        <v>0.039</v>
      </c>
      <c r="C1391" s="34">
        <v>211.0</v>
      </c>
      <c r="D1391" s="31">
        <v>0.06</v>
      </c>
      <c r="E1391" s="28" t="s">
        <v>117</v>
      </c>
      <c r="F1391" s="31" t="s">
        <v>90</v>
      </c>
      <c r="G1391" s="32" t="s">
        <v>75</v>
      </c>
      <c r="H1391" s="27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ht="15.75" hidden="1" customHeight="1">
      <c r="A1392" s="33">
        <v>8.1873662519E10</v>
      </c>
      <c r="B1392" s="33">
        <v>0.039</v>
      </c>
      <c r="C1392" s="34">
        <v>578.0</v>
      </c>
      <c r="D1392" s="31">
        <v>0.06</v>
      </c>
      <c r="E1392" s="28" t="s">
        <v>117</v>
      </c>
      <c r="F1392" s="31" t="s">
        <v>91</v>
      </c>
      <c r="G1392" s="32" t="s">
        <v>75</v>
      </c>
      <c r="H1392" s="27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ht="15.75" hidden="1" customHeight="1">
      <c r="A1393" s="33">
        <v>2.483890594E9</v>
      </c>
      <c r="B1393" s="28"/>
      <c r="C1393" s="29"/>
      <c r="D1393" s="30"/>
      <c r="E1393" s="28" t="s">
        <v>204</v>
      </c>
      <c r="F1393" s="31" t="s">
        <v>76</v>
      </c>
      <c r="G1393" s="32" t="s">
        <v>180</v>
      </c>
      <c r="H1393" s="27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ht="15.75" hidden="1" customHeight="1">
      <c r="A1394" s="33">
        <v>2.491800559E9</v>
      </c>
      <c r="B1394" s="28"/>
      <c r="C1394" s="29"/>
      <c r="D1394" s="30"/>
      <c r="E1394" s="28" t="s">
        <v>204</v>
      </c>
      <c r="F1394" s="31" t="s">
        <v>77</v>
      </c>
      <c r="G1394" s="32" t="s">
        <v>180</v>
      </c>
      <c r="H1394" s="27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ht="15.75" hidden="1" customHeight="1">
      <c r="A1395" s="33">
        <v>2.688617885E9</v>
      </c>
      <c r="B1395" s="28"/>
      <c r="C1395" s="29"/>
      <c r="D1395" s="30"/>
      <c r="E1395" s="28" t="s">
        <v>204</v>
      </c>
      <c r="F1395" s="31" t="s">
        <v>79</v>
      </c>
      <c r="G1395" s="32" t="s">
        <v>180</v>
      </c>
      <c r="H1395" s="27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ht="15.75" hidden="1" customHeight="1">
      <c r="A1396" s="33">
        <v>3.070803431E9</v>
      </c>
      <c r="B1396" s="28"/>
      <c r="C1396" s="29"/>
      <c r="D1396" s="30"/>
      <c r="E1396" s="28" t="s">
        <v>204</v>
      </c>
      <c r="F1396" s="31" t="s">
        <v>81</v>
      </c>
      <c r="G1396" s="32" t="s">
        <v>180</v>
      </c>
      <c r="H1396" s="27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ht="15.75" hidden="1" customHeight="1">
      <c r="A1397" s="33">
        <v>3.454374261E9</v>
      </c>
      <c r="B1397" s="28"/>
      <c r="C1397" s="29"/>
      <c r="D1397" s="30"/>
      <c r="E1397" s="28" t="s">
        <v>204</v>
      </c>
      <c r="F1397" s="31" t="s">
        <v>83</v>
      </c>
      <c r="G1397" s="32" t="s">
        <v>180</v>
      </c>
      <c r="H1397" s="27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ht="15.75" hidden="1" customHeight="1">
      <c r="A1398" s="33">
        <v>3.658356378E9</v>
      </c>
      <c r="B1398" s="28"/>
      <c r="C1398" s="29"/>
      <c r="D1398" s="30"/>
      <c r="E1398" s="28" t="s">
        <v>204</v>
      </c>
      <c r="F1398" s="31" t="s">
        <v>84</v>
      </c>
      <c r="G1398" s="32" t="s">
        <v>180</v>
      </c>
      <c r="H1398" s="27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ht="15.75" hidden="1" customHeight="1">
      <c r="A1399" s="33">
        <v>3.988775844E9</v>
      </c>
      <c r="B1399" s="28"/>
      <c r="C1399" s="29"/>
      <c r="D1399" s="30"/>
      <c r="E1399" s="28" t="s">
        <v>204</v>
      </c>
      <c r="F1399" s="31" t="s">
        <v>85</v>
      </c>
      <c r="G1399" s="32" t="s">
        <v>180</v>
      </c>
      <c r="H1399" s="27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ht="15.75" hidden="1" customHeight="1">
      <c r="A1400" s="33">
        <v>4.602346923E9</v>
      </c>
      <c r="B1400" s="28"/>
      <c r="C1400" s="29"/>
      <c r="D1400" s="30"/>
      <c r="E1400" s="28" t="s">
        <v>204</v>
      </c>
      <c r="F1400" s="31" t="s">
        <v>86</v>
      </c>
      <c r="G1400" s="32" t="s">
        <v>180</v>
      </c>
      <c r="H1400" s="27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ht="15.75" hidden="1" customHeight="1">
      <c r="A1401" s="33">
        <v>4.929414915E9</v>
      </c>
      <c r="B1401" s="28"/>
      <c r="C1401" s="29"/>
      <c r="D1401" s="30"/>
      <c r="E1401" s="28" t="s">
        <v>204</v>
      </c>
      <c r="F1401" s="31" t="s">
        <v>87</v>
      </c>
      <c r="G1401" s="32" t="s">
        <v>180</v>
      </c>
      <c r="H1401" s="27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ht="15.75" hidden="1" customHeight="1">
      <c r="A1402" s="33">
        <v>4.826167676E9</v>
      </c>
      <c r="B1402" s="28"/>
      <c r="C1402" s="29"/>
      <c r="D1402" s="30"/>
      <c r="E1402" s="28" t="s">
        <v>204</v>
      </c>
      <c r="F1402" s="31" t="s">
        <v>88</v>
      </c>
      <c r="G1402" s="32" t="s">
        <v>180</v>
      </c>
      <c r="H1402" s="27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ht="15.75" hidden="1" customHeight="1">
      <c r="A1403" s="28"/>
      <c r="B1403" s="28"/>
      <c r="C1403" s="29"/>
      <c r="D1403" s="30"/>
      <c r="E1403" s="28" t="s">
        <v>204</v>
      </c>
      <c r="F1403" s="31" t="s">
        <v>89</v>
      </c>
      <c r="G1403" s="32" t="s">
        <v>180</v>
      </c>
      <c r="H1403" s="27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ht="15.75" hidden="1" customHeight="1">
      <c r="A1404" s="28"/>
      <c r="B1404" s="28"/>
      <c r="C1404" s="29"/>
      <c r="D1404" s="30"/>
      <c r="E1404" s="28" t="s">
        <v>204</v>
      </c>
      <c r="F1404" s="31" t="s">
        <v>90</v>
      </c>
      <c r="G1404" s="32" t="s">
        <v>180</v>
      </c>
      <c r="H1404" s="27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ht="15.75" hidden="1" customHeight="1">
      <c r="A1405" s="28"/>
      <c r="B1405" s="28"/>
      <c r="C1405" s="29"/>
      <c r="D1405" s="30"/>
      <c r="E1405" s="28" t="s">
        <v>204</v>
      </c>
      <c r="F1405" s="31" t="s">
        <v>91</v>
      </c>
      <c r="G1405" s="32" t="s">
        <v>180</v>
      </c>
      <c r="H1405" s="27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ht="15.75" hidden="1" customHeight="1">
      <c r="A1406" s="33">
        <v>1.14342E10</v>
      </c>
      <c r="B1406" s="33">
        <v>0.065</v>
      </c>
      <c r="C1406" s="34">
        <v>212.0</v>
      </c>
      <c r="D1406" s="31">
        <v>0.121</v>
      </c>
      <c r="E1406" s="28" t="s">
        <v>205</v>
      </c>
      <c r="F1406" s="31" t="s">
        <v>76</v>
      </c>
      <c r="G1406" s="32" t="s">
        <v>180</v>
      </c>
      <c r="H1406" s="27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ht="15.75" hidden="1" customHeight="1">
      <c r="A1407" s="33">
        <v>1.2159225E10</v>
      </c>
      <c r="B1407" s="33">
        <v>0.063</v>
      </c>
      <c r="C1407" s="34">
        <v>220.0</v>
      </c>
      <c r="D1407" s="31">
        <v>0.096</v>
      </c>
      <c r="E1407" s="28" t="s">
        <v>205</v>
      </c>
      <c r="F1407" s="31" t="s">
        <v>77</v>
      </c>
      <c r="G1407" s="32" t="s">
        <v>180</v>
      </c>
      <c r="H1407" s="27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ht="15.75" hidden="1" customHeight="1">
      <c r="A1408" s="33">
        <v>1.4163949142E10</v>
      </c>
      <c r="B1408" s="33">
        <v>0.064</v>
      </c>
      <c r="C1408" s="34">
        <v>263.0</v>
      </c>
      <c r="D1408" s="31">
        <v>0.068</v>
      </c>
      <c r="E1408" s="28" t="s">
        <v>205</v>
      </c>
      <c r="F1408" s="31" t="s">
        <v>79</v>
      </c>
      <c r="G1408" s="32" t="s">
        <v>180</v>
      </c>
      <c r="H1408" s="27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ht="15.75" hidden="1" customHeight="1">
      <c r="A1409" s="33">
        <v>1.8608709857E10</v>
      </c>
      <c r="B1409" s="33">
        <v>0.065</v>
      </c>
      <c r="C1409" s="34">
        <v>351.0</v>
      </c>
      <c r="D1409" s="31">
        <v>0.058</v>
      </c>
      <c r="E1409" s="28" t="s">
        <v>205</v>
      </c>
      <c r="F1409" s="31" t="s">
        <v>81</v>
      </c>
      <c r="G1409" s="32" t="s">
        <v>180</v>
      </c>
      <c r="H1409" s="27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ht="15.75" hidden="1" customHeight="1">
      <c r="A1410" s="33">
        <v>2.2659294573E10</v>
      </c>
      <c r="B1410" s="33">
        <v>0.057</v>
      </c>
      <c r="C1410" s="34">
        <v>374.0</v>
      </c>
      <c r="D1410" s="31">
        <v>0.057</v>
      </c>
      <c r="E1410" s="28" t="s">
        <v>205</v>
      </c>
      <c r="F1410" s="31" t="s">
        <v>83</v>
      </c>
      <c r="G1410" s="32" t="s">
        <v>180</v>
      </c>
      <c r="H1410" s="27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ht="15.75" hidden="1" customHeight="1">
      <c r="A1411" s="33">
        <v>2.6085307222E10</v>
      </c>
      <c r="B1411" s="33">
        <v>0.058</v>
      </c>
      <c r="C1411" s="34">
        <v>446.0</v>
      </c>
      <c r="D1411" s="31">
        <v>0.053</v>
      </c>
      <c r="E1411" s="28" t="s">
        <v>205</v>
      </c>
      <c r="F1411" s="31" t="s">
        <v>84</v>
      </c>
      <c r="G1411" s="32" t="s">
        <v>180</v>
      </c>
      <c r="H1411" s="27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ht="15.75" hidden="1" customHeight="1">
      <c r="A1412" s="33">
        <v>3.0246361657E10</v>
      </c>
      <c r="B1412" s="33">
        <v>0.062</v>
      </c>
      <c r="C1412" s="34">
        <v>552.0</v>
      </c>
      <c r="D1412" s="31">
        <v>0.051</v>
      </c>
      <c r="E1412" s="28" t="s">
        <v>205</v>
      </c>
      <c r="F1412" s="31" t="s">
        <v>85</v>
      </c>
      <c r="G1412" s="32" t="s">
        <v>180</v>
      </c>
      <c r="H1412" s="27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ht="15.75" hidden="1" customHeight="1">
      <c r="A1413" s="33">
        <v>3.9325985931E10</v>
      </c>
      <c r="B1413" s="33">
        <v>0.062</v>
      </c>
      <c r="C1413" s="34">
        <v>725.0</v>
      </c>
      <c r="D1413" s="31">
        <v>0.069</v>
      </c>
      <c r="E1413" s="28" t="s">
        <v>205</v>
      </c>
      <c r="F1413" s="31" t="s">
        <v>86</v>
      </c>
      <c r="G1413" s="32" t="s">
        <v>180</v>
      </c>
      <c r="H1413" s="27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ht="15.75" hidden="1" customHeight="1">
      <c r="A1414" s="33">
        <v>4.7438363056E10</v>
      </c>
      <c r="B1414" s="33">
        <v>0.066</v>
      </c>
      <c r="C1414" s="34">
        <v>934.0</v>
      </c>
      <c r="D1414" s="31">
        <v>0.084</v>
      </c>
      <c r="E1414" s="28" t="s">
        <v>205</v>
      </c>
      <c r="F1414" s="31" t="s">
        <v>87</v>
      </c>
      <c r="G1414" s="32" t="s">
        <v>180</v>
      </c>
      <c r="H1414" s="27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ht="15.75" hidden="1" customHeight="1">
      <c r="A1415" s="33">
        <v>3.7050081723E10</v>
      </c>
      <c r="B1415" s="33">
        <v>0.075</v>
      </c>
      <c r="C1415" s="34">
        <v>836.0</v>
      </c>
      <c r="D1415" s="31">
        <v>0.084</v>
      </c>
      <c r="E1415" s="28" t="s">
        <v>205</v>
      </c>
      <c r="F1415" s="31" t="s">
        <v>88</v>
      </c>
      <c r="G1415" s="32" t="s">
        <v>180</v>
      </c>
      <c r="H1415" s="27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ht="15.75" hidden="1" customHeight="1">
      <c r="A1416" s="33">
        <v>3.6709511568E10</v>
      </c>
      <c r="B1416" s="33">
        <v>0.07</v>
      </c>
      <c r="C1416" s="34">
        <v>782.0</v>
      </c>
      <c r="D1416" s="31">
        <v>0.06</v>
      </c>
      <c r="E1416" s="28" t="s">
        <v>205</v>
      </c>
      <c r="F1416" s="31" t="s">
        <v>89</v>
      </c>
      <c r="G1416" s="32" t="s">
        <v>180</v>
      </c>
      <c r="H1416" s="27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ht="15.75" hidden="1" customHeight="1">
      <c r="A1417" s="33">
        <v>4.3083067994E10</v>
      </c>
      <c r="B1417" s="33">
        <v>0.067</v>
      </c>
      <c r="C1417" s="34">
        <v>887.0</v>
      </c>
      <c r="D1417" s="30"/>
      <c r="E1417" s="28" t="s">
        <v>205</v>
      </c>
      <c r="F1417" s="31" t="s">
        <v>90</v>
      </c>
      <c r="G1417" s="32" t="s">
        <v>180</v>
      </c>
      <c r="H1417" s="27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ht="15.75" hidden="1" customHeight="1">
      <c r="A1418" s="33">
        <v>4.2343559196E10</v>
      </c>
      <c r="B1418" s="33">
        <v>0.067</v>
      </c>
      <c r="C1418" s="34">
        <v>859.0</v>
      </c>
      <c r="D1418" s="30"/>
      <c r="E1418" s="28" t="s">
        <v>205</v>
      </c>
      <c r="F1418" s="31" t="s">
        <v>91</v>
      </c>
      <c r="G1418" s="32" t="s">
        <v>180</v>
      </c>
      <c r="H1418" s="27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ht="15.75" hidden="1" customHeight="1">
      <c r="A1419" s="33">
        <v>2.0267551133E10</v>
      </c>
      <c r="B1419" s="33">
        <v>0.075</v>
      </c>
      <c r="C1419" s="34">
        <v>3495.0</v>
      </c>
      <c r="D1419" s="30"/>
      <c r="E1419" s="28" t="s">
        <v>206</v>
      </c>
      <c r="F1419" s="31" t="s">
        <v>76</v>
      </c>
      <c r="G1419" s="32" t="s">
        <v>180</v>
      </c>
      <c r="H1419" s="27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ht="15.75" hidden="1" customHeight="1">
      <c r="A1420" s="33">
        <v>2.0196868009E10</v>
      </c>
      <c r="B1420" s="33">
        <v>0.074</v>
      </c>
      <c r="C1420" s="34">
        <v>3405.0</v>
      </c>
      <c r="D1420" s="30"/>
      <c r="E1420" s="28" t="s">
        <v>206</v>
      </c>
      <c r="F1420" s="31" t="s">
        <v>77</v>
      </c>
      <c r="G1420" s="32" t="s">
        <v>180</v>
      </c>
      <c r="H1420" s="27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ht="15.75" hidden="1" customHeight="1">
      <c r="A1421" s="33">
        <v>2.2568793525E10</v>
      </c>
      <c r="B1421" s="33">
        <v>0.083</v>
      </c>
      <c r="C1421" s="34">
        <v>4202.0</v>
      </c>
      <c r="D1421" s="30"/>
      <c r="E1421" s="28" t="s">
        <v>206</v>
      </c>
      <c r="F1421" s="31" t="s">
        <v>79</v>
      </c>
      <c r="G1421" s="32" t="s">
        <v>180</v>
      </c>
      <c r="H1421" s="27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ht="15.75" hidden="1" customHeight="1">
      <c r="A1422" s="33">
        <v>2.9144582393E10</v>
      </c>
      <c r="B1422" s="33">
        <v>0.077</v>
      </c>
      <c r="C1422" s="34">
        <v>4984.0</v>
      </c>
      <c r="D1422" s="30"/>
      <c r="E1422" s="28" t="s">
        <v>206</v>
      </c>
      <c r="F1422" s="31" t="s">
        <v>81</v>
      </c>
      <c r="G1422" s="32" t="s">
        <v>180</v>
      </c>
      <c r="H1422" s="27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ht="15.75" hidden="1" customHeight="1">
      <c r="A1423" s="33">
        <v>3.4077095478E10</v>
      </c>
      <c r="B1423" s="33">
        <v>0.082</v>
      </c>
      <c r="C1423" s="34">
        <v>6145.0</v>
      </c>
      <c r="D1423" s="30"/>
      <c r="E1423" s="28" t="s">
        <v>206</v>
      </c>
      <c r="F1423" s="31" t="s">
        <v>83</v>
      </c>
      <c r="G1423" s="32" t="s">
        <v>180</v>
      </c>
      <c r="H1423" s="27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ht="15.75" hidden="1" customHeight="1">
      <c r="A1424" s="33">
        <v>3.7643013481E10</v>
      </c>
      <c r="B1424" s="33">
        <v>0.079</v>
      </c>
      <c r="C1424" s="34">
        <v>6485.0</v>
      </c>
      <c r="D1424" s="30"/>
      <c r="E1424" s="28" t="s">
        <v>206</v>
      </c>
      <c r="F1424" s="31" t="s">
        <v>84</v>
      </c>
      <c r="G1424" s="32" t="s">
        <v>180</v>
      </c>
      <c r="H1424" s="27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ht="15.75" hidden="1" customHeight="1">
      <c r="A1425" s="33">
        <v>4.2544677906E10</v>
      </c>
      <c r="B1425" s="33">
        <v>0.077</v>
      </c>
      <c r="C1425" s="34">
        <v>7029.0</v>
      </c>
      <c r="D1425" s="30"/>
      <c r="E1425" s="28" t="s">
        <v>206</v>
      </c>
      <c r="F1425" s="31" t="s">
        <v>85</v>
      </c>
      <c r="G1425" s="32" t="s">
        <v>180</v>
      </c>
      <c r="H1425" s="27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ht="15.75" hidden="1" customHeight="1">
      <c r="A1426" s="33">
        <v>5.1320661751E10</v>
      </c>
      <c r="B1426" s="33">
        <v>0.068</v>
      </c>
      <c r="C1426" s="34">
        <v>7326.0</v>
      </c>
      <c r="D1426" s="30"/>
      <c r="E1426" s="28" t="s">
        <v>206</v>
      </c>
      <c r="F1426" s="31" t="s">
        <v>86</v>
      </c>
      <c r="G1426" s="32" t="s">
        <v>180</v>
      </c>
      <c r="H1426" s="27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ht="15.75" hidden="1" customHeight="1">
      <c r="A1427" s="33">
        <v>5.4742763112E10</v>
      </c>
      <c r="B1427" s="33">
        <v>0.073</v>
      </c>
      <c r="C1427" s="34">
        <v>8305.0</v>
      </c>
      <c r="D1427" s="30"/>
      <c r="E1427" s="28" t="s">
        <v>206</v>
      </c>
      <c r="F1427" s="31" t="s">
        <v>87</v>
      </c>
      <c r="G1427" s="32" t="s">
        <v>180</v>
      </c>
      <c r="H1427" s="27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ht="15.75" hidden="1" customHeight="1">
      <c r="A1428" s="33">
        <v>4.9420751774E10</v>
      </c>
      <c r="B1428" s="33">
        <v>0.08</v>
      </c>
      <c r="C1428" s="34">
        <v>8127.0</v>
      </c>
      <c r="D1428" s="30"/>
      <c r="E1428" s="28" t="s">
        <v>206</v>
      </c>
      <c r="F1428" s="31" t="s">
        <v>88</v>
      </c>
      <c r="G1428" s="32" t="s">
        <v>180</v>
      </c>
      <c r="H1428" s="27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ht="15.75" hidden="1" customHeight="1">
      <c r="A1429" s="33">
        <v>5.2053324635E10</v>
      </c>
      <c r="B1429" s="33">
        <v>0.072</v>
      </c>
      <c r="C1429" s="34">
        <v>7592.0</v>
      </c>
      <c r="D1429" s="30"/>
      <c r="E1429" s="28" t="s">
        <v>206</v>
      </c>
      <c r="F1429" s="31" t="s">
        <v>89</v>
      </c>
      <c r="G1429" s="32" t="s">
        <v>180</v>
      </c>
      <c r="H1429" s="27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ht="15.75" hidden="1" customHeight="1">
      <c r="A1430" s="33">
        <v>5.8009863403E10</v>
      </c>
      <c r="B1430" s="33">
        <v>0.067</v>
      </c>
      <c r="C1430" s="34">
        <v>7751.0</v>
      </c>
      <c r="D1430" s="30"/>
      <c r="E1430" s="28" t="s">
        <v>206</v>
      </c>
      <c r="F1430" s="31" t="s">
        <v>90</v>
      </c>
      <c r="G1430" s="32" t="s">
        <v>180</v>
      </c>
      <c r="H1430" s="27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ht="15.75" hidden="1" customHeight="1">
      <c r="A1431" s="33">
        <v>5.514345733E10</v>
      </c>
      <c r="B1431" s="33">
        <v>0.069</v>
      </c>
      <c r="C1431" s="34">
        <v>7452.0</v>
      </c>
      <c r="D1431" s="30"/>
      <c r="E1431" s="28" t="s">
        <v>206</v>
      </c>
      <c r="F1431" s="31" t="s">
        <v>91</v>
      </c>
      <c r="G1431" s="32" t="s">
        <v>180</v>
      </c>
      <c r="H1431" s="27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ht="15.75" hidden="1" customHeight="1">
      <c r="A1432" s="33">
        <v>6.101794939E9</v>
      </c>
      <c r="B1432" s="28"/>
      <c r="C1432" s="29"/>
      <c r="D1432" s="31">
        <v>0.099</v>
      </c>
      <c r="E1432" s="28" t="s">
        <v>161</v>
      </c>
      <c r="F1432" s="31" t="s">
        <v>76</v>
      </c>
      <c r="G1432" s="32" t="s">
        <v>145</v>
      </c>
      <c r="H1432" s="27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ht="15.75" hidden="1" customHeight="1">
      <c r="A1433" s="33">
        <v>6.514271488E9</v>
      </c>
      <c r="B1433" s="28"/>
      <c r="C1433" s="29"/>
      <c r="D1433" s="31">
        <v>0.08</v>
      </c>
      <c r="E1433" s="28" t="s">
        <v>161</v>
      </c>
      <c r="F1433" s="31" t="s">
        <v>77</v>
      </c>
      <c r="G1433" s="32" t="s">
        <v>145</v>
      </c>
      <c r="H1433" s="27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ht="15.75" hidden="1" customHeight="1">
      <c r="A1434" s="33">
        <v>7.008026415E9</v>
      </c>
      <c r="B1434" s="28"/>
      <c r="C1434" s="29"/>
      <c r="D1434" s="31">
        <v>0.061</v>
      </c>
      <c r="E1434" s="28" t="s">
        <v>161</v>
      </c>
      <c r="F1434" s="31" t="s">
        <v>79</v>
      </c>
      <c r="G1434" s="32" t="s">
        <v>145</v>
      </c>
      <c r="H1434" s="27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ht="15.75" hidden="1" customHeight="1">
      <c r="A1435" s="33">
        <v>7.926373572E9</v>
      </c>
      <c r="B1435" s="28"/>
      <c r="C1435" s="29"/>
      <c r="D1435" s="31">
        <v>0.06</v>
      </c>
      <c r="E1435" s="28" t="s">
        <v>161</v>
      </c>
      <c r="F1435" s="31" t="s">
        <v>81</v>
      </c>
      <c r="G1435" s="32" t="s">
        <v>145</v>
      </c>
      <c r="H1435" s="27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ht="15.75" hidden="1" customHeight="1">
      <c r="A1436" s="33">
        <v>1.0258324479E10</v>
      </c>
      <c r="B1436" s="28"/>
      <c r="C1436" s="29"/>
      <c r="D1436" s="31">
        <v>0.06</v>
      </c>
      <c r="E1436" s="28" t="s">
        <v>161</v>
      </c>
      <c r="F1436" s="31" t="s">
        <v>83</v>
      </c>
      <c r="G1436" s="32" t="s">
        <v>145</v>
      </c>
      <c r="H1436" s="27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ht="15.75" hidden="1" customHeight="1">
      <c r="A1437" s="33">
        <v>1.1792570016E10</v>
      </c>
      <c r="B1437" s="28"/>
      <c r="C1437" s="29"/>
      <c r="D1437" s="31">
        <v>0.07</v>
      </c>
      <c r="E1437" s="28" t="s">
        <v>161</v>
      </c>
      <c r="F1437" s="31" t="s">
        <v>84</v>
      </c>
      <c r="G1437" s="32" t="s">
        <v>145</v>
      </c>
      <c r="H1437" s="27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ht="15.75" hidden="1" customHeight="1">
      <c r="A1438" s="33">
        <v>1.4568709574E10</v>
      </c>
      <c r="B1438" s="28"/>
      <c r="C1438" s="29"/>
      <c r="D1438" s="31">
        <v>0.088</v>
      </c>
      <c r="E1438" s="28" t="s">
        <v>161</v>
      </c>
      <c r="F1438" s="31" t="s">
        <v>85</v>
      </c>
      <c r="G1438" s="32" t="s">
        <v>145</v>
      </c>
      <c r="H1438" s="27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ht="15.75" hidden="1" customHeight="1">
      <c r="A1439" s="33">
        <v>1.8054684854E10</v>
      </c>
      <c r="B1439" s="28"/>
      <c r="C1439" s="29"/>
      <c r="D1439" s="31">
        <v>0.078</v>
      </c>
      <c r="E1439" s="28" t="s">
        <v>161</v>
      </c>
      <c r="F1439" s="31" t="s">
        <v>86</v>
      </c>
      <c r="G1439" s="32" t="s">
        <v>145</v>
      </c>
      <c r="H1439" s="27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ht="15.75" hidden="1" customHeight="1">
      <c r="A1440" s="33">
        <v>2.0731022857E10</v>
      </c>
      <c r="B1440" s="28"/>
      <c r="C1440" s="29"/>
      <c r="D1440" s="31">
        <v>0.054</v>
      </c>
      <c r="E1440" s="28" t="s">
        <v>161</v>
      </c>
      <c r="F1440" s="31" t="s">
        <v>87</v>
      </c>
      <c r="G1440" s="32" t="s">
        <v>145</v>
      </c>
      <c r="H1440" s="27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ht="15.75" hidden="1" customHeight="1">
      <c r="A1441" s="33">
        <v>2.1313263933E10</v>
      </c>
      <c r="B1441" s="28"/>
      <c r="C1441" s="29"/>
      <c r="D1441" s="31">
        <v>0.053</v>
      </c>
      <c r="E1441" s="28" t="s">
        <v>161</v>
      </c>
      <c r="F1441" s="31" t="s">
        <v>88</v>
      </c>
      <c r="G1441" s="32" t="s">
        <v>145</v>
      </c>
      <c r="H1441" s="27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ht="15.75" hidden="1" customHeight="1">
      <c r="A1442" s="33">
        <v>2.8359706123E10</v>
      </c>
      <c r="B1442" s="28"/>
      <c r="C1442" s="29"/>
      <c r="D1442" s="31">
        <v>0.053</v>
      </c>
      <c r="E1442" s="28" t="s">
        <v>161</v>
      </c>
      <c r="F1442" s="31" t="s">
        <v>89</v>
      </c>
      <c r="G1442" s="32" t="s">
        <v>145</v>
      </c>
      <c r="H1442" s="27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ht="15.75" hidden="1" customHeight="1">
      <c r="A1443" s="33">
        <v>3.6634742799E10</v>
      </c>
      <c r="B1443" s="28"/>
      <c r="C1443" s="29"/>
      <c r="D1443" s="31">
        <v>0.053</v>
      </c>
      <c r="E1443" s="28" t="s">
        <v>161</v>
      </c>
      <c r="F1443" s="31" t="s">
        <v>90</v>
      </c>
      <c r="G1443" s="32" t="s">
        <v>145</v>
      </c>
      <c r="H1443" s="27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ht="15.75" hidden="1" customHeight="1">
      <c r="A1444" s="33">
        <v>4.2981497744E10</v>
      </c>
      <c r="B1444" s="28"/>
      <c r="C1444" s="29"/>
      <c r="D1444" s="31">
        <v>0.053</v>
      </c>
      <c r="E1444" s="28" t="s">
        <v>161</v>
      </c>
      <c r="F1444" s="31" t="s">
        <v>91</v>
      </c>
      <c r="G1444" s="32" t="s">
        <v>145</v>
      </c>
      <c r="H1444" s="27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ht="15.75" hidden="1" customHeight="1">
      <c r="A1445" s="33">
        <v>3.877673635E9</v>
      </c>
      <c r="B1445" s="33">
        <v>0.05</v>
      </c>
      <c r="C1445" s="34">
        <v>12.0</v>
      </c>
      <c r="D1445" s="31">
        <v>0.265</v>
      </c>
      <c r="E1445" s="28" t="s">
        <v>118</v>
      </c>
      <c r="F1445" s="31" t="s">
        <v>76</v>
      </c>
      <c r="G1445" s="32" t="s">
        <v>75</v>
      </c>
      <c r="H1445" s="27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ht="15.75" hidden="1" customHeight="1">
      <c r="A1446" s="33">
        <v>4.529575233E9</v>
      </c>
      <c r="B1446" s="33">
        <v>0.05</v>
      </c>
      <c r="C1446" s="34">
        <v>14.0</v>
      </c>
      <c r="D1446" s="31">
        <v>0.253</v>
      </c>
      <c r="E1446" s="28" t="s">
        <v>118</v>
      </c>
      <c r="F1446" s="31" t="s">
        <v>77</v>
      </c>
      <c r="G1446" s="32" t="s">
        <v>75</v>
      </c>
      <c r="H1446" s="27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ht="15.75" hidden="1" customHeight="1">
      <c r="A1447" s="33">
        <v>4.397254715E9</v>
      </c>
      <c r="B1447" s="33">
        <v>0.052</v>
      </c>
      <c r="C1447" s="34">
        <v>14.0</v>
      </c>
      <c r="D1447" s="31">
        <v>0.253</v>
      </c>
      <c r="E1447" s="28" t="s">
        <v>118</v>
      </c>
      <c r="F1447" s="31" t="s">
        <v>79</v>
      </c>
      <c r="G1447" s="32" t="s">
        <v>75</v>
      </c>
      <c r="H1447" s="27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ht="15.75" hidden="1" customHeight="1">
      <c r="A1448" s="33">
        <v>5.474030228E9</v>
      </c>
      <c r="B1448" s="33">
        <v>0.048</v>
      </c>
      <c r="C1448" s="34">
        <v>15.0</v>
      </c>
      <c r="D1448" s="31">
        <v>0.243</v>
      </c>
      <c r="E1448" s="28" t="s">
        <v>118</v>
      </c>
      <c r="F1448" s="31" t="s">
        <v>81</v>
      </c>
      <c r="G1448" s="32" t="s">
        <v>75</v>
      </c>
      <c r="H1448" s="27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ht="15.75" hidden="1" customHeight="1">
      <c r="A1449" s="33">
        <v>4.363934417E9</v>
      </c>
      <c r="B1449" s="33">
        <v>0.049</v>
      </c>
      <c r="C1449" s="34">
        <v>12.0</v>
      </c>
      <c r="D1449" s="31">
        <v>0.255</v>
      </c>
      <c r="E1449" s="28" t="s">
        <v>118</v>
      </c>
      <c r="F1449" s="31" t="s">
        <v>83</v>
      </c>
      <c r="G1449" s="32" t="s">
        <v>75</v>
      </c>
      <c r="H1449" s="27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ht="15.75" hidden="1" customHeight="1">
      <c r="A1450" s="33">
        <v>5.038577519E9</v>
      </c>
      <c r="B1450" s="33">
        <v>0.049</v>
      </c>
      <c r="C1450" s="34">
        <v>13.0</v>
      </c>
      <c r="D1450" s="31">
        <v>0.27</v>
      </c>
      <c r="E1450" s="28" t="s">
        <v>118</v>
      </c>
      <c r="F1450" s="31" t="s">
        <v>84</v>
      </c>
      <c r="G1450" s="32" t="s">
        <v>75</v>
      </c>
      <c r="H1450" s="27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ht="15.75" hidden="1" customHeight="1">
      <c r="A1451" s="33">
        <v>5.515236338E9</v>
      </c>
      <c r="B1451" s="33">
        <v>0.05</v>
      </c>
      <c r="C1451" s="34">
        <v>15.0</v>
      </c>
      <c r="D1451" s="31">
        <v>0.295</v>
      </c>
      <c r="E1451" s="28" t="s">
        <v>118</v>
      </c>
      <c r="F1451" s="31" t="s">
        <v>85</v>
      </c>
      <c r="G1451" s="32" t="s">
        <v>75</v>
      </c>
      <c r="H1451" s="27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ht="15.75" hidden="1" customHeight="1">
      <c r="A1452" s="33">
        <v>7.342905883E9</v>
      </c>
      <c r="B1452" s="33">
        <v>0.05</v>
      </c>
      <c r="C1452" s="34">
        <v>19.0</v>
      </c>
      <c r="D1452" s="31">
        <v>0.45</v>
      </c>
      <c r="E1452" s="28" t="s">
        <v>118</v>
      </c>
      <c r="F1452" s="31" t="s">
        <v>86</v>
      </c>
      <c r="G1452" s="32" t="s">
        <v>75</v>
      </c>
      <c r="H1452" s="27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ht="15.75" hidden="1" customHeight="1">
      <c r="A1453" s="33">
        <v>9.413002737E9</v>
      </c>
      <c r="B1453" s="33">
        <v>0.043</v>
      </c>
      <c r="C1453" s="34">
        <v>20.0</v>
      </c>
      <c r="D1453" s="31">
        <v>0.45</v>
      </c>
      <c r="E1453" s="28" t="s">
        <v>118</v>
      </c>
      <c r="F1453" s="31" t="s">
        <v>87</v>
      </c>
      <c r="G1453" s="32" t="s">
        <v>75</v>
      </c>
      <c r="H1453" s="27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ht="15.75" hidden="1" customHeight="1">
      <c r="A1454" s="33">
        <v>8.550363829E9</v>
      </c>
      <c r="B1454" s="33">
        <v>0.045</v>
      </c>
      <c r="C1454" s="34">
        <v>19.0</v>
      </c>
      <c r="D1454" s="31">
        <v>0.45</v>
      </c>
      <c r="E1454" s="28" t="s">
        <v>118</v>
      </c>
      <c r="F1454" s="31" t="s">
        <v>88</v>
      </c>
      <c r="G1454" s="32" t="s">
        <v>75</v>
      </c>
      <c r="H1454" s="27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ht="15.75" hidden="1" customHeight="1">
      <c r="A1455" s="33">
        <v>8.704983553E9</v>
      </c>
      <c r="B1455" s="33">
        <v>0.045</v>
      </c>
      <c r="C1455" s="34">
        <v>19.0</v>
      </c>
      <c r="D1455" s="31">
        <v>0.49</v>
      </c>
      <c r="E1455" s="28" t="s">
        <v>118</v>
      </c>
      <c r="F1455" s="31" t="s">
        <v>89</v>
      </c>
      <c r="G1455" s="32" t="s">
        <v>75</v>
      </c>
      <c r="H1455" s="27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ht="15.75" hidden="1" customHeight="1">
      <c r="A1456" s="33">
        <v>9.853981624E9</v>
      </c>
      <c r="B1456" s="33">
        <v>0.041</v>
      </c>
      <c r="C1456" s="34">
        <v>19.0</v>
      </c>
      <c r="D1456" s="31">
        <v>0.525</v>
      </c>
      <c r="E1456" s="28" t="s">
        <v>118</v>
      </c>
      <c r="F1456" s="31" t="s">
        <v>90</v>
      </c>
      <c r="G1456" s="32" t="s">
        <v>75</v>
      </c>
      <c r="H1456" s="27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ht="15.75" hidden="1" customHeight="1">
      <c r="A1457" s="33">
        <v>9.880703883E9</v>
      </c>
      <c r="B1457" s="33">
        <v>0.041</v>
      </c>
      <c r="C1457" s="34">
        <v>18.0</v>
      </c>
      <c r="D1457" s="31">
        <v>0.6</v>
      </c>
      <c r="E1457" s="28" t="s">
        <v>118</v>
      </c>
      <c r="F1457" s="31" t="s">
        <v>91</v>
      </c>
      <c r="G1457" s="32" t="s">
        <v>75</v>
      </c>
      <c r="H1457" s="27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ht="15.75" hidden="1" customHeight="1">
      <c r="A1458" s="33">
        <v>1.743506287E9</v>
      </c>
      <c r="B1458" s="33">
        <v>0.061</v>
      </c>
      <c r="C1458" s="34">
        <v>9.0</v>
      </c>
      <c r="D1458" s="31">
        <v>0.531</v>
      </c>
      <c r="E1458" s="28" t="s">
        <v>119</v>
      </c>
      <c r="F1458" s="31" t="s">
        <v>76</v>
      </c>
      <c r="G1458" s="32" t="s">
        <v>75</v>
      </c>
      <c r="H1458" s="27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ht="15.75" hidden="1" customHeight="1">
      <c r="A1459" s="33">
        <v>1.716502069E9</v>
      </c>
      <c r="B1459" s="33">
        <v>0.051</v>
      </c>
      <c r="C1459" s="34">
        <v>8.0</v>
      </c>
      <c r="D1459" s="31">
        <v>0.562</v>
      </c>
      <c r="E1459" s="28" t="s">
        <v>119</v>
      </c>
      <c r="F1459" s="31" t="s">
        <v>77</v>
      </c>
      <c r="G1459" s="32" t="s">
        <v>75</v>
      </c>
      <c r="H1459" s="27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ht="15.75" hidden="1" customHeight="1">
      <c r="A1460" s="33">
        <v>2.665158943E9</v>
      </c>
      <c r="B1460" s="33">
        <v>0.048</v>
      </c>
      <c r="C1460" s="34">
        <v>11.0</v>
      </c>
      <c r="D1460" s="31">
        <v>0.505</v>
      </c>
      <c r="E1460" s="28" t="s">
        <v>119</v>
      </c>
      <c r="F1460" s="31" t="s">
        <v>79</v>
      </c>
      <c r="G1460" s="32" t="s">
        <v>75</v>
      </c>
      <c r="H1460" s="27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ht="15.75" hidden="1" customHeight="1">
      <c r="A1461" s="33">
        <v>2.424656666E9</v>
      </c>
      <c r="B1461" s="33">
        <v>0.063</v>
      </c>
      <c r="C1461" s="34">
        <v>13.0</v>
      </c>
      <c r="D1461" s="31">
        <v>0.489</v>
      </c>
      <c r="E1461" s="28" t="s">
        <v>119</v>
      </c>
      <c r="F1461" s="31" t="s">
        <v>81</v>
      </c>
      <c r="G1461" s="32" t="s">
        <v>75</v>
      </c>
      <c r="H1461" s="27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ht="15.75" hidden="1" customHeight="1">
      <c r="A1462" s="33">
        <v>2.625127098E9</v>
      </c>
      <c r="B1462" s="33">
        <v>0.078</v>
      </c>
      <c r="C1462" s="34">
        <v>16.0</v>
      </c>
      <c r="D1462" s="31">
        <v>0.368</v>
      </c>
      <c r="E1462" s="28" t="s">
        <v>119</v>
      </c>
      <c r="F1462" s="31" t="s">
        <v>83</v>
      </c>
      <c r="G1462" s="32" t="s">
        <v>75</v>
      </c>
      <c r="H1462" s="27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ht="15.75" hidden="1" customHeight="1">
      <c r="A1463" s="33">
        <v>2.754995877E9</v>
      </c>
      <c r="B1463" s="33">
        <v>0.082</v>
      </c>
      <c r="C1463" s="34">
        <v>17.0</v>
      </c>
      <c r="D1463" s="31">
        <v>0.331</v>
      </c>
      <c r="E1463" s="28" t="s">
        <v>119</v>
      </c>
      <c r="F1463" s="31" t="s">
        <v>84</v>
      </c>
      <c r="G1463" s="32" t="s">
        <v>75</v>
      </c>
      <c r="H1463" s="27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ht="15.75" hidden="1" customHeight="1">
      <c r="A1464" s="33">
        <v>3.116789658E9</v>
      </c>
      <c r="B1464" s="33">
        <v>0.09</v>
      </c>
      <c r="C1464" s="34">
        <v>21.0</v>
      </c>
      <c r="D1464" s="31">
        <v>0.323</v>
      </c>
      <c r="E1464" s="28" t="s">
        <v>119</v>
      </c>
      <c r="F1464" s="31" t="s">
        <v>85</v>
      </c>
      <c r="G1464" s="32" t="s">
        <v>75</v>
      </c>
      <c r="H1464" s="27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ht="15.75" hidden="1" customHeight="1">
      <c r="A1465" s="33">
        <v>3.647817219E9</v>
      </c>
      <c r="B1465" s="33">
        <v>0.067</v>
      </c>
      <c r="C1465" s="34">
        <v>18.0</v>
      </c>
      <c r="D1465" s="31">
        <v>0.277</v>
      </c>
      <c r="E1465" s="28" t="s">
        <v>119</v>
      </c>
      <c r="F1465" s="31" t="s">
        <v>86</v>
      </c>
      <c r="G1465" s="32" t="s">
        <v>75</v>
      </c>
      <c r="H1465" s="27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ht="15.75" hidden="1" customHeight="1">
      <c r="A1466" s="33">
        <v>4.276769712E9</v>
      </c>
      <c r="B1466" s="33">
        <v>0.084</v>
      </c>
      <c r="C1466" s="34">
        <v>25.0</v>
      </c>
      <c r="D1466" s="31">
        <v>0.253</v>
      </c>
      <c r="E1466" s="28" t="s">
        <v>119</v>
      </c>
      <c r="F1466" s="31" t="s">
        <v>87</v>
      </c>
      <c r="G1466" s="32" t="s">
        <v>75</v>
      </c>
      <c r="H1466" s="27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ht="15.75" hidden="1" customHeight="1">
      <c r="A1467" s="33">
        <v>5.030639934E9</v>
      </c>
      <c r="B1467" s="33">
        <v>0.083</v>
      </c>
      <c r="C1467" s="34">
        <v>29.0</v>
      </c>
      <c r="D1467" s="31">
        <v>0.253</v>
      </c>
      <c r="E1467" s="28" t="s">
        <v>119</v>
      </c>
      <c r="F1467" s="31" t="s">
        <v>88</v>
      </c>
      <c r="G1467" s="32" t="s">
        <v>75</v>
      </c>
      <c r="H1467" s="27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ht="15.75" hidden="1" customHeight="1">
      <c r="A1468" s="33">
        <v>5.398616985E9</v>
      </c>
      <c r="B1468" s="33">
        <v>0.085</v>
      </c>
      <c r="C1468" s="34">
        <v>30.0</v>
      </c>
      <c r="D1468" s="31">
        <v>0.246</v>
      </c>
      <c r="E1468" s="28" t="s">
        <v>119</v>
      </c>
      <c r="F1468" s="31" t="s">
        <v>89</v>
      </c>
      <c r="G1468" s="32" t="s">
        <v>75</v>
      </c>
      <c r="H1468" s="27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ht="15.75" hidden="1" customHeight="1">
      <c r="A1469" s="33">
        <v>5.627898037E9</v>
      </c>
      <c r="B1469" s="33">
        <v>0.083</v>
      </c>
      <c r="C1469" s="34">
        <v>30.0</v>
      </c>
      <c r="D1469" s="31">
        <v>0.238</v>
      </c>
      <c r="E1469" s="28" t="s">
        <v>119</v>
      </c>
      <c r="F1469" s="31" t="s">
        <v>90</v>
      </c>
      <c r="G1469" s="32" t="s">
        <v>75</v>
      </c>
      <c r="H1469" s="27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ht="15.75" hidden="1" customHeight="1">
      <c r="A1470" s="33">
        <v>4.240492849E9</v>
      </c>
      <c r="B1470" s="33">
        <v>0.092</v>
      </c>
      <c r="C1470" s="34">
        <v>25.0</v>
      </c>
      <c r="D1470" s="31">
        <v>0.323</v>
      </c>
      <c r="E1470" s="28" t="s">
        <v>119</v>
      </c>
      <c r="F1470" s="31" t="s">
        <v>91</v>
      </c>
      <c r="G1470" s="32" t="s">
        <v>75</v>
      </c>
      <c r="H1470" s="27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ht="15.75" hidden="1" customHeight="1">
      <c r="A1471" s="33">
        <v>9.3789473684E10</v>
      </c>
      <c r="B1471" s="33">
        <v>0.03</v>
      </c>
      <c r="C1471" s="34">
        <v>120.0</v>
      </c>
      <c r="D1471" s="31">
        <v>0.077</v>
      </c>
      <c r="E1471" s="28" t="s">
        <v>162</v>
      </c>
      <c r="F1471" s="31" t="s">
        <v>76</v>
      </c>
      <c r="G1471" s="32" t="s">
        <v>145</v>
      </c>
      <c r="H1471" s="27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ht="15.75" hidden="1" customHeight="1">
      <c r="A1472" s="33">
        <v>9.2783947368E10</v>
      </c>
      <c r="B1472" s="33">
        <v>0.033</v>
      </c>
      <c r="C1472" s="34">
        <v>130.0</v>
      </c>
      <c r="D1472" s="31">
        <v>0.071</v>
      </c>
      <c r="E1472" s="28" t="s">
        <v>162</v>
      </c>
      <c r="F1472" s="31" t="s">
        <v>77</v>
      </c>
      <c r="G1472" s="32" t="s">
        <v>145</v>
      </c>
      <c r="H1472" s="27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ht="15.75" hidden="1" customHeight="1">
      <c r="A1473" s="33">
        <v>1.01E11</v>
      </c>
      <c r="B1473" s="33">
        <v>0.033</v>
      </c>
      <c r="C1473" s="34">
        <v>138.0</v>
      </c>
      <c r="D1473" s="31">
        <v>0.065</v>
      </c>
      <c r="E1473" s="28" t="s">
        <v>162</v>
      </c>
      <c r="F1473" s="31" t="s">
        <v>79</v>
      </c>
      <c r="G1473" s="32" t="s">
        <v>145</v>
      </c>
      <c r="H1473" s="27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ht="15.75" hidden="1" customHeight="1">
      <c r="A1474" s="33">
        <v>1.1E11</v>
      </c>
      <c r="B1474" s="33">
        <v>0.039</v>
      </c>
      <c r="C1474" s="34">
        <v>172.0</v>
      </c>
      <c r="D1474" s="31">
        <v>0.063</v>
      </c>
      <c r="E1474" s="28" t="s">
        <v>162</v>
      </c>
      <c r="F1474" s="31" t="s">
        <v>81</v>
      </c>
      <c r="G1474" s="32" t="s">
        <v>145</v>
      </c>
      <c r="H1474" s="27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ht="15.75" hidden="1" customHeight="1">
      <c r="A1475" s="33">
        <v>1.25E11</v>
      </c>
      <c r="B1475" s="33">
        <v>0.037</v>
      </c>
      <c r="C1475" s="34">
        <v>181.0</v>
      </c>
      <c r="D1475" s="31">
        <v>0.06</v>
      </c>
      <c r="E1475" s="28" t="s">
        <v>162</v>
      </c>
      <c r="F1475" s="31" t="s">
        <v>83</v>
      </c>
      <c r="G1475" s="32" t="s">
        <v>145</v>
      </c>
      <c r="H1475" s="27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ht="15.75" hidden="1" customHeight="1">
      <c r="A1476" s="33">
        <v>1.44E11</v>
      </c>
      <c r="B1476" s="33">
        <v>0.032</v>
      </c>
      <c r="C1476" s="34">
        <v>179.0</v>
      </c>
      <c r="D1476" s="31">
        <v>0.06</v>
      </c>
      <c r="E1476" s="28" t="s">
        <v>162</v>
      </c>
      <c r="F1476" s="31" t="s">
        <v>84</v>
      </c>
      <c r="G1476" s="32" t="s">
        <v>145</v>
      </c>
      <c r="H1476" s="27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ht="15.75" hidden="1" customHeight="1">
      <c r="A1477" s="33">
        <v>1.63E11</v>
      </c>
      <c r="B1477" s="33">
        <v>0.036</v>
      </c>
      <c r="C1477" s="34">
        <v>222.0</v>
      </c>
      <c r="D1477" s="31">
        <v>0.065</v>
      </c>
      <c r="E1477" s="28" t="s">
        <v>162</v>
      </c>
      <c r="F1477" s="31" t="s">
        <v>85</v>
      </c>
      <c r="G1477" s="32" t="s">
        <v>145</v>
      </c>
      <c r="H1477" s="27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ht="15.75" hidden="1" customHeight="1">
      <c r="A1478" s="33">
        <v>1.94E11</v>
      </c>
      <c r="B1478" s="33">
        <v>0.035</v>
      </c>
      <c r="C1478" s="34">
        <v>256.0</v>
      </c>
      <c r="D1478" s="31">
        <v>0.064</v>
      </c>
      <c r="E1478" s="28" t="s">
        <v>162</v>
      </c>
      <c r="F1478" s="31" t="s">
        <v>86</v>
      </c>
      <c r="G1478" s="32" t="s">
        <v>145</v>
      </c>
      <c r="H1478" s="27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ht="15.75" hidden="1" customHeight="1">
      <c r="A1479" s="33">
        <v>2.31E11</v>
      </c>
      <c r="B1479" s="33">
        <v>0.034</v>
      </c>
      <c r="C1479" s="34">
        <v>288.0</v>
      </c>
      <c r="D1479" s="31">
        <v>0.061</v>
      </c>
      <c r="E1479" s="28" t="s">
        <v>162</v>
      </c>
      <c r="F1479" s="31" t="s">
        <v>87</v>
      </c>
      <c r="G1479" s="32" t="s">
        <v>145</v>
      </c>
      <c r="H1479" s="27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ht="15.75" hidden="1" customHeight="1">
      <c r="A1480" s="33">
        <v>2.02E11</v>
      </c>
      <c r="B1480" s="33">
        <v>0.039</v>
      </c>
      <c r="C1480" s="34">
        <v>285.0</v>
      </c>
      <c r="D1480" s="31">
        <v>0.051</v>
      </c>
      <c r="E1480" s="28" t="s">
        <v>162</v>
      </c>
      <c r="F1480" s="31" t="s">
        <v>88</v>
      </c>
      <c r="G1480" s="32" t="s">
        <v>145</v>
      </c>
      <c r="H1480" s="27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ht="15.75" hidden="1" customHeight="1">
      <c r="A1481" s="33">
        <v>2.48E11</v>
      </c>
      <c r="B1481" s="33">
        <v>0.04</v>
      </c>
      <c r="C1481" s="34">
        <v>345.0</v>
      </c>
      <c r="D1481" s="31">
        <v>0.05</v>
      </c>
      <c r="E1481" s="28" t="s">
        <v>162</v>
      </c>
      <c r="F1481" s="31" t="s">
        <v>89</v>
      </c>
      <c r="G1481" s="32" t="s">
        <v>145</v>
      </c>
      <c r="H1481" s="27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ht="15.75" hidden="1" customHeight="1">
      <c r="A1482" s="33">
        <v>2.89E11</v>
      </c>
      <c r="B1482" s="33">
        <v>0.038</v>
      </c>
      <c r="C1482" s="34">
        <v>384.0</v>
      </c>
      <c r="D1482" s="31">
        <v>0.049</v>
      </c>
      <c r="E1482" s="28" t="s">
        <v>162</v>
      </c>
      <c r="F1482" s="31" t="s">
        <v>90</v>
      </c>
      <c r="G1482" s="32" t="s">
        <v>145</v>
      </c>
      <c r="H1482" s="27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ht="15.75" hidden="1" customHeight="1">
      <c r="A1483" s="33">
        <v>3.05E11</v>
      </c>
      <c r="B1483" s="33">
        <v>0.039</v>
      </c>
      <c r="C1483" s="34">
        <v>410.0</v>
      </c>
      <c r="D1483" s="31">
        <v>0.048</v>
      </c>
      <c r="E1483" s="28" t="s">
        <v>162</v>
      </c>
      <c r="F1483" s="31" t="s">
        <v>91</v>
      </c>
      <c r="G1483" s="32" t="s">
        <v>145</v>
      </c>
      <c r="H1483" s="27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ht="15.75" hidden="1" customHeight="1">
      <c r="A1484" s="33">
        <v>6.24337144E8</v>
      </c>
      <c r="B1484" s="33">
        <v>0.071</v>
      </c>
      <c r="C1484" s="34">
        <v>162.0</v>
      </c>
      <c r="D1484" s="31">
        <v>0.13</v>
      </c>
      <c r="E1484" s="28" t="s">
        <v>163</v>
      </c>
      <c r="F1484" s="31" t="s">
        <v>76</v>
      </c>
      <c r="G1484" s="32" t="s">
        <v>145</v>
      </c>
      <c r="H1484" s="27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ht="15.75" hidden="1" customHeight="1">
      <c r="A1485" s="33">
        <v>8.0244281E8</v>
      </c>
      <c r="B1485" s="33">
        <v>0.053</v>
      </c>
      <c r="C1485" s="34">
        <v>153.0</v>
      </c>
      <c r="D1485" s="31">
        <v>0.13</v>
      </c>
      <c r="E1485" s="28" t="s">
        <v>163</v>
      </c>
      <c r="F1485" s="31" t="s">
        <v>77</v>
      </c>
      <c r="G1485" s="32" t="s">
        <v>145</v>
      </c>
      <c r="H1485" s="27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ht="15.75" hidden="1" customHeight="1">
      <c r="A1486" s="33">
        <v>8.28240882E8</v>
      </c>
      <c r="B1486" s="33">
        <v>0.052</v>
      </c>
      <c r="C1486" s="34">
        <v>152.0</v>
      </c>
      <c r="D1486" s="31">
        <v>0.135</v>
      </c>
      <c r="E1486" s="28" t="s">
        <v>163</v>
      </c>
      <c r="F1486" s="31" t="s">
        <v>79</v>
      </c>
      <c r="G1486" s="32" t="s">
        <v>145</v>
      </c>
      <c r="H1486" s="27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ht="15.75" hidden="1" customHeight="1">
      <c r="A1487" s="33">
        <v>9.49867662E8</v>
      </c>
      <c r="B1487" s="33">
        <v>0.06</v>
      </c>
      <c r="C1487" s="34">
        <v>199.0</v>
      </c>
      <c r="D1487" s="31">
        <v>0.14</v>
      </c>
      <c r="E1487" s="28" t="s">
        <v>163</v>
      </c>
      <c r="F1487" s="31" t="s">
        <v>81</v>
      </c>
      <c r="G1487" s="32" t="s">
        <v>145</v>
      </c>
      <c r="H1487" s="27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ht="15.75" hidden="1" customHeight="1">
      <c r="A1488" s="33">
        <v>1.075605492E9</v>
      </c>
      <c r="B1488" s="33">
        <v>0.059</v>
      </c>
      <c r="C1488" s="34">
        <v>217.0</v>
      </c>
      <c r="D1488" s="31">
        <v>0.13</v>
      </c>
      <c r="E1488" s="28" t="s">
        <v>163</v>
      </c>
      <c r="F1488" s="31" t="s">
        <v>83</v>
      </c>
      <c r="G1488" s="32" t="s">
        <v>145</v>
      </c>
      <c r="H1488" s="27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ht="15.75" hidden="1" customHeight="1">
      <c r="A1489" s="33">
        <v>9.92473987E8</v>
      </c>
      <c r="B1489" s="33">
        <v>0.07</v>
      </c>
      <c r="C1489" s="34">
        <v>235.0</v>
      </c>
      <c r="D1489" s="31">
        <v>0.13</v>
      </c>
      <c r="E1489" s="28" t="s">
        <v>163</v>
      </c>
      <c r="F1489" s="31" t="s">
        <v>84</v>
      </c>
      <c r="G1489" s="32" t="s">
        <v>145</v>
      </c>
      <c r="H1489" s="27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ht="15.75" hidden="1" customHeight="1">
      <c r="A1490" s="33">
        <v>1.303375806E9</v>
      </c>
      <c r="B1490" s="33">
        <v>0.067</v>
      </c>
      <c r="C1490" s="34">
        <v>287.0</v>
      </c>
      <c r="D1490" s="31">
        <v>0.13</v>
      </c>
      <c r="E1490" s="28" t="s">
        <v>163</v>
      </c>
      <c r="F1490" s="31" t="s">
        <v>85</v>
      </c>
      <c r="G1490" s="32" t="s">
        <v>145</v>
      </c>
      <c r="H1490" s="27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ht="15.75" hidden="1" customHeight="1">
      <c r="A1491" s="33">
        <v>1.541978559E9</v>
      </c>
      <c r="B1491" s="33">
        <v>0.063</v>
      </c>
      <c r="C1491" s="34">
        <v>315.0</v>
      </c>
      <c r="D1491" s="31">
        <v>0.13</v>
      </c>
      <c r="E1491" s="28" t="s">
        <v>163</v>
      </c>
      <c r="F1491" s="31" t="s">
        <v>86</v>
      </c>
      <c r="G1491" s="32" t="s">
        <v>145</v>
      </c>
      <c r="H1491" s="27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ht="15.75" hidden="1" customHeight="1">
      <c r="A1492" s="33">
        <v>1.891633531E9</v>
      </c>
      <c r="B1492" s="33">
        <v>0.079</v>
      </c>
      <c r="C1492" s="34">
        <v>475.0</v>
      </c>
      <c r="D1492" s="31">
        <v>0.13</v>
      </c>
      <c r="E1492" s="28" t="s">
        <v>163</v>
      </c>
      <c r="F1492" s="31" t="s">
        <v>87</v>
      </c>
      <c r="G1492" s="32" t="s">
        <v>145</v>
      </c>
      <c r="H1492" s="27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ht="15.75" hidden="1" customHeight="1">
      <c r="A1493" s="33">
        <v>1.984639641E9</v>
      </c>
      <c r="B1493" s="33">
        <v>0.076</v>
      </c>
      <c r="C1493" s="34">
        <v>475.0</v>
      </c>
      <c r="D1493" s="31">
        <v>0.13</v>
      </c>
      <c r="E1493" s="28" t="s">
        <v>163</v>
      </c>
      <c r="F1493" s="31" t="s">
        <v>88</v>
      </c>
      <c r="G1493" s="32" t="s">
        <v>145</v>
      </c>
      <c r="H1493" s="27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ht="15.75" hidden="1" customHeight="1">
      <c r="A1494" s="33">
        <v>2.134104884E9</v>
      </c>
      <c r="B1494" s="33">
        <v>0.058</v>
      </c>
      <c r="C1494" s="34">
        <v>379.0</v>
      </c>
      <c r="D1494" s="31">
        <v>0.104</v>
      </c>
      <c r="E1494" s="28" t="s">
        <v>163</v>
      </c>
      <c r="F1494" s="31" t="s">
        <v>89</v>
      </c>
      <c r="G1494" s="32" t="s">
        <v>145</v>
      </c>
      <c r="H1494" s="27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ht="15.75" hidden="1" customHeight="1">
      <c r="A1495" s="33">
        <v>2.162990126E9</v>
      </c>
      <c r="B1495" s="33">
        <v>0.081</v>
      </c>
      <c r="C1495" s="34">
        <v>525.0</v>
      </c>
      <c r="D1495" s="31">
        <v>0.102</v>
      </c>
      <c r="E1495" s="28" t="s">
        <v>163</v>
      </c>
      <c r="F1495" s="31" t="s">
        <v>90</v>
      </c>
      <c r="G1495" s="32" t="s">
        <v>145</v>
      </c>
      <c r="H1495" s="27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ht="15.75" hidden="1" customHeight="1">
      <c r="A1496" s="33">
        <v>2.113179304E9</v>
      </c>
      <c r="B1496" s="33">
        <v>0.085</v>
      </c>
      <c r="C1496" s="34">
        <v>558.0</v>
      </c>
      <c r="D1496" s="31">
        <v>0.105</v>
      </c>
      <c r="E1496" s="28" t="s">
        <v>163</v>
      </c>
      <c r="F1496" s="31" t="s">
        <v>91</v>
      </c>
      <c r="G1496" s="32" t="s">
        <v>145</v>
      </c>
      <c r="H1496" s="27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ht="15.75" hidden="1" customHeight="1">
      <c r="A1497" s="33">
        <v>2.422482318E9</v>
      </c>
      <c r="B1497" s="33">
        <v>0.063</v>
      </c>
      <c r="C1497" s="34">
        <v>16.0</v>
      </c>
      <c r="D1497" s="30"/>
      <c r="E1497" s="28" t="s">
        <v>120</v>
      </c>
      <c r="F1497" s="31" t="s">
        <v>76</v>
      </c>
      <c r="G1497" s="32" t="s">
        <v>75</v>
      </c>
      <c r="H1497" s="27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ht="15.75" hidden="1" customHeight="1">
      <c r="A1498" s="33">
        <v>2.629739067E9</v>
      </c>
      <c r="B1498" s="33">
        <v>0.064</v>
      </c>
      <c r="C1498" s="34">
        <v>18.0</v>
      </c>
      <c r="D1498" s="30"/>
      <c r="E1498" s="28" t="s">
        <v>120</v>
      </c>
      <c r="F1498" s="31" t="s">
        <v>77</v>
      </c>
      <c r="G1498" s="32" t="s">
        <v>75</v>
      </c>
      <c r="H1498" s="27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ht="15.75" hidden="1" customHeight="1">
      <c r="A1499" s="33">
        <v>3.34282426E9</v>
      </c>
      <c r="B1499" s="33">
        <v>0.063</v>
      </c>
      <c r="C1499" s="34">
        <v>19.0</v>
      </c>
      <c r="D1499" s="30"/>
      <c r="E1499" s="28" t="s">
        <v>120</v>
      </c>
      <c r="F1499" s="31" t="s">
        <v>79</v>
      </c>
      <c r="G1499" s="32" t="s">
        <v>75</v>
      </c>
      <c r="H1499" s="27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ht="15.75" hidden="1" customHeight="1">
      <c r="A1500" s="33">
        <v>4.362439887E9</v>
      </c>
      <c r="B1500" s="33">
        <v>0.062</v>
      </c>
      <c r="C1500" s="34">
        <v>24.0</v>
      </c>
      <c r="D1500" s="30"/>
      <c r="E1500" s="28" t="s">
        <v>120</v>
      </c>
      <c r="F1500" s="31" t="s">
        <v>81</v>
      </c>
      <c r="G1500" s="32" t="s">
        <v>75</v>
      </c>
      <c r="H1500" s="27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ht="15.75" hidden="1" customHeight="1">
      <c r="A1501" s="33">
        <v>4.874178417E9</v>
      </c>
      <c r="B1501" s="33">
        <v>0.063</v>
      </c>
      <c r="C1501" s="34">
        <v>27.0</v>
      </c>
      <c r="D1501" s="30"/>
      <c r="E1501" s="28" t="s">
        <v>120</v>
      </c>
      <c r="F1501" s="31" t="s">
        <v>83</v>
      </c>
      <c r="G1501" s="32" t="s">
        <v>75</v>
      </c>
      <c r="H1501" s="27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ht="15.75" hidden="1" customHeight="1">
      <c r="A1502" s="33">
        <v>5.305317555E9</v>
      </c>
      <c r="B1502" s="33">
        <v>0.063</v>
      </c>
      <c r="C1502" s="34">
        <v>29.0</v>
      </c>
      <c r="D1502" s="30"/>
      <c r="E1502" s="28" t="s">
        <v>120</v>
      </c>
      <c r="F1502" s="31" t="s">
        <v>84</v>
      </c>
      <c r="G1502" s="32" t="s">
        <v>75</v>
      </c>
      <c r="H1502" s="27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ht="15.75" hidden="1" customHeight="1">
      <c r="A1503" s="33">
        <v>6.122644015E9</v>
      </c>
      <c r="B1503" s="33">
        <v>0.066</v>
      </c>
      <c r="C1503" s="34">
        <v>33.0</v>
      </c>
      <c r="D1503" s="30"/>
      <c r="E1503" s="28" t="s">
        <v>120</v>
      </c>
      <c r="F1503" s="31" t="s">
        <v>85</v>
      </c>
      <c r="G1503" s="32" t="s">
        <v>75</v>
      </c>
      <c r="H1503" s="27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ht="15.75" hidden="1" customHeight="1">
      <c r="A1504" s="33">
        <v>7.145394015E9</v>
      </c>
      <c r="B1504" s="33">
        <v>0.07</v>
      </c>
      <c r="C1504" s="34">
        <v>39.0</v>
      </c>
      <c r="D1504" s="30"/>
      <c r="E1504" s="28" t="s">
        <v>120</v>
      </c>
      <c r="F1504" s="31" t="s">
        <v>86</v>
      </c>
      <c r="G1504" s="32" t="s">
        <v>75</v>
      </c>
      <c r="H1504" s="27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ht="15.75" hidden="1" customHeight="1">
      <c r="A1505" s="33">
        <v>8.737687353E9</v>
      </c>
      <c r="B1505" s="33">
        <v>0.067</v>
      </c>
      <c r="C1505" s="34">
        <v>45.0</v>
      </c>
      <c r="D1505" s="30"/>
      <c r="E1505" s="28" t="s">
        <v>120</v>
      </c>
      <c r="F1505" s="31" t="s">
        <v>87</v>
      </c>
      <c r="G1505" s="32" t="s">
        <v>75</v>
      </c>
      <c r="H1505" s="27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ht="15.75" hidden="1" customHeight="1">
      <c r="A1506" s="33">
        <v>8.96448057E9</v>
      </c>
      <c r="B1506" s="33">
        <v>0.068</v>
      </c>
      <c r="C1506" s="34">
        <v>45.0</v>
      </c>
      <c r="D1506" s="30"/>
      <c r="E1506" s="28" t="s">
        <v>120</v>
      </c>
      <c r="F1506" s="31" t="s">
        <v>88</v>
      </c>
      <c r="G1506" s="32" t="s">
        <v>75</v>
      </c>
      <c r="H1506" s="27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ht="15.75" hidden="1" customHeight="1">
      <c r="A1507" s="33">
        <v>9.42226726E9</v>
      </c>
      <c r="B1507" s="33">
        <v>0.069</v>
      </c>
      <c r="C1507" s="34">
        <v>46.0</v>
      </c>
      <c r="D1507" s="30"/>
      <c r="E1507" s="28" t="s">
        <v>120</v>
      </c>
      <c r="F1507" s="31" t="s">
        <v>89</v>
      </c>
      <c r="G1507" s="32" t="s">
        <v>75</v>
      </c>
      <c r="H1507" s="27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ht="15.75" hidden="1" customHeight="1">
      <c r="A1508" s="33">
        <v>1.064754567E10</v>
      </c>
      <c r="B1508" s="33">
        <v>0.068</v>
      </c>
      <c r="C1508" s="34">
        <v>51.0</v>
      </c>
      <c r="D1508" s="30"/>
      <c r="E1508" s="28" t="s">
        <v>120</v>
      </c>
      <c r="F1508" s="31" t="s">
        <v>90</v>
      </c>
      <c r="G1508" s="32" t="s">
        <v>75</v>
      </c>
      <c r="H1508" s="27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ht="15.75" hidden="1" customHeight="1">
      <c r="A1509" s="33">
        <v>1.034079411E10</v>
      </c>
      <c r="B1509" s="33">
        <v>0.058</v>
      </c>
      <c r="C1509" s="34">
        <v>42.0</v>
      </c>
      <c r="D1509" s="30"/>
      <c r="E1509" s="28" t="s">
        <v>120</v>
      </c>
      <c r="F1509" s="31" t="s">
        <v>91</v>
      </c>
      <c r="G1509" s="32" t="s">
        <v>75</v>
      </c>
      <c r="H1509" s="27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ht="15.75" hidden="1" customHeight="1">
      <c r="A1510" s="33">
        <v>3.957418083E9</v>
      </c>
      <c r="B1510" s="33">
        <v>0.066</v>
      </c>
      <c r="C1510" s="34">
        <v>643.0</v>
      </c>
      <c r="D1510" s="31">
        <v>0.073</v>
      </c>
      <c r="E1510" s="28" t="s">
        <v>207</v>
      </c>
      <c r="F1510" s="31" t="s">
        <v>76</v>
      </c>
      <c r="G1510" s="32" t="s">
        <v>180</v>
      </c>
      <c r="H1510" s="27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ht="15.75" hidden="1" customHeight="1">
      <c r="A1511" s="33">
        <v>3.917620728E9</v>
      </c>
      <c r="B1511" s="33">
        <v>0.07</v>
      </c>
      <c r="C1511" s="34">
        <v>675.0</v>
      </c>
      <c r="D1511" s="31">
        <v>0.069</v>
      </c>
      <c r="E1511" s="28" t="s">
        <v>207</v>
      </c>
      <c r="F1511" s="31" t="s">
        <v>77</v>
      </c>
      <c r="G1511" s="32" t="s">
        <v>180</v>
      </c>
      <c r="H1511" s="27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ht="15.75" hidden="1" customHeight="1">
      <c r="A1512" s="33">
        <v>4.296164768E9</v>
      </c>
      <c r="B1512" s="33">
        <v>0.079</v>
      </c>
      <c r="C1512" s="34">
        <v>839.0</v>
      </c>
      <c r="D1512" s="31">
        <v>0.06</v>
      </c>
      <c r="E1512" s="28" t="s">
        <v>207</v>
      </c>
      <c r="F1512" s="31" t="s">
        <v>79</v>
      </c>
      <c r="G1512" s="32" t="s">
        <v>180</v>
      </c>
      <c r="H1512" s="27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ht="15.75" hidden="1" customHeight="1">
      <c r="A1513" s="33">
        <v>5.119621569E9</v>
      </c>
      <c r="B1513" s="33">
        <v>0.082</v>
      </c>
      <c r="C1513" s="34">
        <v>1074.0</v>
      </c>
      <c r="D1513" s="31">
        <v>0.059</v>
      </c>
      <c r="E1513" s="28" t="s">
        <v>207</v>
      </c>
      <c r="F1513" s="31" t="s">
        <v>81</v>
      </c>
      <c r="G1513" s="32" t="s">
        <v>180</v>
      </c>
      <c r="H1513" s="27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ht="15.75" hidden="1" customHeight="1">
      <c r="A1514" s="33">
        <v>5.643525282E9</v>
      </c>
      <c r="B1514" s="33">
        <v>0.086</v>
      </c>
      <c r="C1514" s="34">
        <v>1247.0</v>
      </c>
      <c r="D1514" s="31">
        <v>0.053</v>
      </c>
      <c r="E1514" s="28" t="s">
        <v>207</v>
      </c>
      <c r="F1514" s="31" t="s">
        <v>83</v>
      </c>
      <c r="G1514" s="32" t="s">
        <v>180</v>
      </c>
      <c r="H1514" s="27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ht="15.75" hidden="1" customHeight="1">
      <c r="A1515" s="33">
        <v>5.980795756E9</v>
      </c>
      <c r="B1515" s="33">
        <v>0.091</v>
      </c>
      <c r="C1515" s="34">
        <v>1394.0</v>
      </c>
      <c r="D1515" s="31">
        <v>0.055</v>
      </c>
      <c r="E1515" s="28" t="s">
        <v>207</v>
      </c>
      <c r="F1515" s="31" t="s">
        <v>84</v>
      </c>
      <c r="G1515" s="32" t="s">
        <v>180</v>
      </c>
      <c r="H1515" s="27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ht="15.75" hidden="1" customHeight="1">
      <c r="A1516" s="33">
        <v>6.39012359E9</v>
      </c>
      <c r="B1516" s="33">
        <v>0.09</v>
      </c>
      <c r="C1516" s="34">
        <v>1445.0</v>
      </c>
      <c r="D1516" s="31">
        <v>0.057</v>
      </c>
      <c r="E1516" s="28" t="s">
        <v>207</v>
      </c>
      <c r="F1516" s="31" t="s">
        <v>85</v>
      </c>
      <c r="G1516" s="32" t="s">
        <v>180</v>
      </c>
      <c r="H1516" s="27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ht="15.75" hidden="1" customHeight="1">
      <c r="A1517" s="33">
        <v>7.5138347E9</v>
      </c>
      <c r="B1517" s="33">
        <v>0.085</v>
      </c>
      <c r="C1517" s="34">
        <v>1580.0</v>
      </c>
      <c r="D1517" s="31">
        <v>0.062</v>
      </c>
      <c r="E1517" s="28" t="s">
        <v>207</v>
      </c>
      <c r="F1517" s="31" t="s">
        <v>86</v>
      </c>
      <c r="G1517" s="32" t="s">
        <v>180</v>
      </c>
      <c r="H1517" s="27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ht="15.75" hidden="1" customHeight="1">
      <c r="A1518" s="33">
        <v>8.554293727E9</v>
      </c>
      <c r="B1518" s="33">
        <v>0.082</v>
      </c>
      <c r="C1518" s="34">
        <v>1596.0</v>
      </c>
      <c r="D1518" s="31">
        <v>0.059</v>
      </c>
      <c r="E1518" s="28" t="s">
        <v>207</v>
      </c>
      <c r="F1518" s="31" t="s">
        <v>87</v>
      </c>
      <c r="G1518" s="32" t="s">
        <v>180</v>
      </c>
      <c r="H1518" s="27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ht="15.75" hidden="1" customHeight="1">
      <c r="A1519" s="33">
        <v>8.099400961E9</v>
      </c>
      <c r="B1519" s="33">
        <v>0.083</v>
      </c>
      <c r="C1519" s="34">
        <v>1669.0</v>
      </c>
      <c r="D1519" s="31">
        <v>0.045</v>
      </c>
      <c r="E1519" s="28" t="s">
        <v>207</v>
      </c>
      <c r="F1519" s="31" t="s">
        <v>88</v>
      </c>
      <c r="G1519" s="32" t="s">
        <v>180</v>
      </c>
      <c r="H1519" s="27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ht="15.75" hidden="1" customHeight="1">
      <c r="A1520" s="33">
        <v>8.16384106E9</v>
      </c>
      <c r="B1520" s="33">
        <v>0.085</v>
      </c>
      <c r="C1520" s="34">
        <v>1707.0</v>
      </c>
      <c r="D1520" s="31">
        <v>0.046</v>
      </c>
      <c r="E1520" s="28" t="s">
        <v>207</v>
      </c>
      <c r="F1520" s="31" t="s">
        <v>89</v>
      </c>
      <c r="G1520" s="32" t="s">
        <v>180</v>
      </c>
      <c r="H1520" s="27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ht="15.75" hidden="1" customHeight="1">
      <c r="A1521" s="33">
        <v>9.30205727E9</v>
      </c>
      <c r="B1521" s="33">
        <v>0.087</v>
      </c>
      <c r="C1521" s="34">
        <v>1900.0</v>
      </c>
      <c r="D1521" s="31">
        <v>0.047</v>
      </c>
      <c r="E1521" s="28" t="s">
        <v>207</v>
      </c>
      <c r="F1521" s="31" t="s">
        <v>90</v>
      </c>
      <c r="G1521" s="32" t="s">
        <v>180</v>
      </c>
      <c r="H1521" s="27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ht="15.75" hidden="1" customHeight="1">
      <c r="A1522" s="33">
        <v>8.863076923E9</v>
      </c>
      <c r="B1522" s="33">
        <v>0.091</v>
      </c>
      <c r="C1522" s="34">
        <v>1835.0</v>
      </c>
      <c r="D1522" s="31">
        <v>0.047</v>
      </c>
      <c r="E1522" s="28" t="s">
        <v>207</v>
      </c>
      <c r="F1522" s="31" t="s">
        <v>91</v>
      </c>
      <c r="G1522" s="32" t="s">
        <v>180</v>
      </c>
      <c r="H1522" s="27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ht="15.75" hidden="1" customHeight="1">
      <c r="A1523" s="33">
        <v>1.10937729E8</v>
      </c>
      <c r="B1523" s="33">
        <v>0.225</v>
      </c>
      <c r="C1523" s="34">
        <v>466.0</v>
      </c>
      <c r="D1523" s="30"/>
      <c r="E1523" s="28" t="s">
        <v>249</v>
      </c>
      <c r="F1523" s="31" t="s">
        <v>76</v>
      </c>
      <c r="G1523" s="32" t="s">
        <v>243</v>
      </c>
      <c r="H1523" s="27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ht="15.75" hidden="1" customHeight="1">
      <c r="A1524" s="33">
        <v>1.15152143E8</v>
      </c>
      <c r="B1524" s="33">
        <v>0.194</v>
      </c>
      <c r="C1524" s="34">
        <v>412.0</v>
      </c>
      <c r="D1524" s="30"/>
      <c r="E1524" s="28" t="s">
        <v>249</v>
      </c>
      <c r="F1524" s="31" t="s">
        <v>77</v>
      </c>
      <c r="G1524" s="32" t="s">
        <v>243</v>
      </c>
      <c r="H1524" s="27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ht="15.75" hidden="1" customHeight="1">
      <c r="A1525" s="33">
        <v>1.24735072E8</v>
      </c>
      <c r="B1525" s="33">
        <v>0.182</v>
      </c>
      <c r="C1525" s="34">
        <v>418.0</v>
      </c>
      <c r="D1525" s="30"/>
      <c r="E1525" s="28" t="s">
        <v>249</v>
      </c>
      <c r="F1525" s="31" t="s">
        <v>79</v>
      </c>
      <c r="G1525" s="32" t="s">
        <v>243</v>
      </c>
      <c r="H1525" s="27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ht="15.75" hidden="1" customHeight="1">
      <c r="A1526" s="33">
        <v>1.26887585E8</v>
      </c>
      <c r="B1526" s="33">
        <v>0.173</v>
      </c>
      <c r="C1526" s="34">
        <v>411.0</v>
      </c>
      <c r="D1526" s="30"/>
      <c r="E1526" s="28" t="s">
        <v>249</v>
      </c>
      <c r="F1526" s="31" t="s">
        <v>81</v>
      </c>
      <c r="G1526" s="32" t="s">
        <v>243</v>
      </c>
      <c r="H1526" s="27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ht="15.75" hidden="1" customHeight="1">
      <c r="A1527" s="33">
        <v>1.31106366E8</v>
      </c>
      <c r="B1527" s="33">
        <v>0.176</v>
      </c>
      <c r="C1527" s="34">
        <v>449.0</v>
      </c>
      <c r="D1527" s="30"/>
      <c r="E1527" s="28" t="s">
        <v>249</v>
      </c>
      <c r="F1527" s="31" t="s">
        <v>83</v>
      </c>
      <c r="G1527" s="32" t="s">
        <v>243</v>
      </c>
      <c r="H1527" s="27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ht="15.75" hidden="1" customHeight="1">
      <c r="A1528" s="33">
        <v>1.37556823E8</v>
      </c>
      <c r="B1528" s="33">
        <v>0.173</v>
      </c>
      <c r="C1528" s="34">
        <v>462.0</v>
      </c>
      <c r="D1528" s="30"/>
      <c r="E1528" s="28" t="s">
        <v>249</v>
      </c>
      <c r="F1528" s="31" t="s">
        <v>84</v>
      </c>
      <c r="G1528" s="32" t="s">
        <v>243</v>
      </c>
      <c r="H1528" s="27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ht="15.75" hidden="1" customHeight="1">
      <c r="A1529" s="33">
        <v>1.43352031E8</v>
      </c>
      <c r="B1529" s="33">
        <v>0.196</v>
      </c>
      <c r="C1529" s="34">
        <v>547.0</v>
      </c>
      <c r="D1529" s="30"/>
      <c r="E1529" s="28" t="s">
        <v>249</v>
      </c>
      <c r="F1529" s="31" t="s">
        <v>85</v>
      </c>
      <c r="G1529" s="32" t="s">
        <v>243</v>
      </c>
      <c r="H1529" s="27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ht="15.75" hidden="1" customHeight="1">
      <c r="A1530" s="33">
        <v>1.49739017E8</v>
      </c>
      <c r="B1530" s="33">
        <v>0.196</v>
      </c>
      <c r="C1530" s="34">
        <v>587.0</v>
      </c>
      <c r="D1530" s="30"/>
      <c r="E1530" s="28" t="s">
        <v>249</v>
      </c>
      <c r="F1530" s="31" t="s">
        <v>86</v>
      </c>
      <c r="G1530" s="32" t="s">
        <v>243</v>
      </c>
      <c r="H1530" s="27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ht="15.75" hidden="1" customHeight="1">
      <c r="A1531" s="33">
        <v>1.52565763E8</v>
      </c>
      <c r="B1531" s="33">
        <v>0.179</v>
      </c>
      <c r="C1531" s="34">
        <v>569.0</v>
      </c>
      <c r="D1531" s="30"/>
      <c r="E1531" s="28" t="s">
        <v>249</v>
      </c>
      <c r="F1531" s="31" t="s">
        <v>87</v>
      </c>
      <c r="G1531" s="32" t="s">
        <v>243</v>
      </c>
      <c r="H1531" s="27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ht="15.75" hidden="1" customHeight="1">
      <c r="A1532" s="33">
        <v>1.51560778E8</v>
      </c>
      <c r="B1532" s="33">
        <v>0.175</v>
      </c>
      <c r="C1532" s="34">
        <v>551.0</v>
      </c>
      <c r="D1532" s="30"/>
      <c r="E1532" s="28" t="s">
        <v>249</v>
      </c>
      <c r="F1532" s="31" t="s">
        <v>88</v>
      </c>
      <c r="G1532" s="32" t="s">
        <v>243</v>
      </c>
      <c r="H1532" s="27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ht="15.75" hidden="1" customHeight="1">
      <c r="A1533" s="33">
        <v>1.632E8</v>
      </c>
      <c r="B1533" s="33">
        <v>0.16</v>
      </c>
      <c r="C1533" s="34">
        <v>542.0</v>
      </c>
      <c r="D1533" s="30"/>
      <c r="E1533" s="28" t="s">
        <v>249</v>
      </c>
      <c r="F1533" s="31" t="s">
        <v>89</v>
      </c>
      <c r="G1533" s="32" t="s">
        <v>243</v>
      </c>
      <c r="H1533" s="27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ht="15.75" hidden="1" customHeight="1">
      <c r="A1534" s="33">
        <v>1.707E8</v>
      </c>
      <c r="B1534" s="33">
        <v>0.16</v>
      </c>
      <c r="C1534" s="34">
        <v>567.0</v>
      </c>
      <c r="D1534" s="30"/>
      <c r="E1534" s="28" t="s">
        <v>249</v>
      </c>
      <c r="F1534" s="31" t="s">
        <v>90</v>
      </c>
      <c r="G1534" s="32" t="s">
        <v>243</v>
      </c>
      <c r="H1534" s="27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ht="15.75" hidden="1" customHeight="1">
      <c r="A1535" s="33">
        <v>1.73E8</v>
      </c>
      <c r="B1535" s="33">
        <v>0.156</v>
      </c>
      <c r="C1535" s="34">
        <v>590.0</v>
      </c>
      <c r="D1535" s="30"/>
      <c r="E1535" s="28" t="s">
        <v>249</v>
      </c>
      <c r="F1535" s="31" t="s">
        <v>91</v>
      </c>
      <c r="G1535" s="32" t="s">
        <v>243</v>
      </c>
      <c r="H1535" s="27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ht="15.75" hidden="1" customHeight="1">
      <c r="A1536" s="33">
        <v>1.293653473E9</v>
      </c>
      <c r="B1536" s="33">
        <v>0.06</v>
      </c>
      <c r="C1536" s="34">
        <v>24.0</v>
      </c>
      <c r="D1536" s="31">
        <v>0.256</v>
      </c>
      <c r="E1536" s="28" t="s">
        <v>121</v>
      </c>
      <c r="F1536" s="31" t="s">
        <v>76</v>
      </c>
      <c r="G1536" s="32" t="s">
        <v>75</v>
      </c>
      <c r="H1536" s="27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ht="15.75" hidden="1" customHeight="1">
      <c r="A1537" s="33">
        <v>1.295536829E9</v>
      </c>
      <c r="B1537" s="33">
        <v>0.048</v>
      </c>
      <c r="C1537" s="34">
        <v>19.0</v>
      </c>
      <c r="D1537" s="31">
        <v>0.225</v>
      </c>
      <c r="E1537" s="28" t="s">
        <v>121</v>
      </c>
      <c r="F1537" s="31" t="s">
        <v>77</v>
      </c>
      <c r="G1537" s="32" t="s">
        <v>75</v>
      </c>
      <c r="H1537" s="27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ht="15.75" hidden="1" customHeight="1">
      <c r="A1538" s="33">
        <v>1.324424463E9</v>
      </c>
      <c r="B1538" s="33">
        <v>0.06</v>
      </c>
      <c r="C1538" s="34">
        <v>24.0</v>
      </c>
      <c r="D1538" s="31">
        <v>0.21</v>
      </c>
      <c r="E1538" s="28" t="s">
        <v>121</v>
      </c>
      <c r="F1538" s="31" t="s">
        <v>79</v>
      </c>
      <c r="G1538" s="32" t="s">
        <v>75</v>
      </c>
      <c r="H1538" s="27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ht="15.75" hidden="1" customHeight="1">
      <c r="A1539" s="33">
        <v>1.563072653E9</v>
      </c>
      <c r="B1539" s="33">
        <v>0.054</v>
      </c>
      <c r="C1539" s="34">
        <v>23.0</v>
      </c>
      <c r="D1539" s="31">
        <v>0.21</v>
      </c>
      <c r="E1539" s="28" t="s">
        <v>121</v>
      </c>
      <c r="F1539" s="31" t="s">
        <v>81</v>
      </c>
      <c r="G1539" s="32" t="s">
        <v>75</v>
      </c>
      <c r="H1539" s="27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ht="15.75" hidden="1" customHeight="1">
      <c r="A1540" s="33">
        <v>1.833445283E9</v>
      </c>
      <c r="B1540" s="33">
        <v>0.059</v>
      </c>
      <c r="C1540" s="34">
        <v>28.0</v>
      </c>
      <c r="D1540" s="31">
        <v>0.21</v>
      </c>
      <c r="E1540" s="28" t="s">
        <v>121</v>
      </c>
      <c r="F1540" s="31" t="s">
        <v>83</v>
      </c>
      <c r="G1540" s="32" t="s">
        <v>75</v>
      </c>
      <c r="H1540" s="27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ht="15.75" hidden="1" customHeight="1">
      <c r="A1541" s="33">
        <v>2.184444849E9</v>
      </c>
      <c r="B1541" s="33">
        <v>0.05</v>
      </c>
      <c r="C1541" s="34">
        <v>29.0</v>
      </c>
      <c r="D1541" s="31">
        <v>0.231</v>
      </c>
      <c r="E1541" s="28" t="s">
        <v>121</v>
      </c>
      <c r="F1541" s="31" t="s">
        <v>84</v>
      </c>
      <c r="G1541" s="32" t="s">
        <v>75</v>
      </c>
      <c r="H1541" s="27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ht="15.75" hidden="1" customHeight="1">
      <c r="A1542" s="33">
        <v>3.040718541E9</v>
      </c>
      <c r="B1542" s="33">
        <v>0.035</v>
      </c>
      <c r="C1542" s="34">
        <v>30.0</v>
      </c>
      <c r="D1542" s="31">
        <v>0.24</v>
      </c>
      <c r="E1542" s="28" t="s">
        <v>121</v>
      </c>
      <c r="F1542" s="31" t="s">
        <v>85</v>
      </c>
      <c r="G1542" s="32" t="s">
        <v>75</v>
      </c>
      <c r="H1542" s="27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ht="15.75" hidden="1" customHeight="1">
      <c r="A1543" s="33">
        <v>3.356758534E9</v>
      </c>
      <c r="B1543" s="33">
        <v>0.044</v>
      </c>
      <c r="C1543" s="34">
        <v>37.0</v>
      </c>
      <c r="D1543" s="31">
        <v>0.235</v>
      </c>
      <c r="E1543" s="28" t="s">
        <v>121</v>
      </c>
      <c r="F1543" s="31" t="s">
        <v>86</v>
      </c>
      <c r="G1543" s="32" t="s">
        <v>75</v>
      </c>
      <c r="H1543" s="27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ht="15.75" hidden="1" customHeight="1">
      <c r="A1544" s="33">
        <v>3.790240831E9</v>
      </c>
      <c r="B1544" s="33">
        <v>0.043</v>
      </c>
      <c r="C1544" s="34">
        <v>46.0</v>
      </c>
      <c r="D1544" s="31">
        <v>0.203</v>
      </c>
      <c r="E1544" s="28" t="s">
        <v>121</v>
      </c>
      <c r="F1544" s="31" t="s">
        <v>87</v>
      </c>
      <c r="G1544" s="32" t="s">
        <v>75</v>
      </c>
      <c r="H1544" s="27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ht="15.75" hidden="1" customHeight="1">
      <c r="A1545" s="33">
        <v>3.027032864E9</v>
      </c>
      <c r="B1545" s="33">
        <v>0.054</v>
      </c>
      <c r="C1545" s="34">
        <v>46.0</v>
      </c>
      <c r="D1545" s="31">
        <v>0.195</v>
      </c>
      <c r="E1545" s="28" t="s">
        <v>121</v>
      </c>
      <c r="F1545" s="31" t="s">
        <v>88</v>
      </c>
      <c r="G1545" s="32" t="s">
        <v>75</v>
      </c>
      <c r="H1545" s="27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ht="15.75" hidden="1" customHeight="1">
      <c r="A1546" s="33">
        <v>3.526946625E9</v>
      </c>
      <c r="B1546" s="33">
        <v>0.06</v>
      </c>
      <c r="C1546" s="34">
        <v>58.0</v>
      </c>
      <c r="D1546" s="31">
        <v>0.17</v>
      </c>
      <c r="E1546" s="28" t="s">
        <v>121</v>
      </c>
      <c r="F1546" s="31" t="s">
        <v>89</v>
      </c>
      <c r="G1546" s="32" t="s">
        <v>75</v>
      </c>
      <c r="H1546" s="27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ht="15.75" hidden="1" customHeight="1">
      <c r="A1547" s="33">
        <v>4.136083856E9</v>
      </c>
      <c r="B1547" s="33">
        <v>0.059</v>
      </c>
      <c r="C1547" s="34">
        <v>51.0</v>
      </c>
      <c r="D1547" s="31">
        <v>0.17</v>
      </c>
      <c r="E1547" s="28" t="s">
        <v>121</v>
      </c>
      <c r="F1547" s="31" t="s">
        <v>90</v>
      </c>
      <c r="G1547" s="32" t="s">
        <v>75</v>
      </c>
      <c r="H1547" s="27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ht="15.75" hidden="1" customHeight="1">
      <c r="A1548" s="33">
        <v>3.958701369E9</v>
      </c>
      <c r="B1548" s="33">
        <v>0.064</v>
      </c>
      <c r="C1548" s="34">
        <v>52.0</v>
      </c>
      <c r="D1548" s="31">
        <v>0.17</v>
      </c>
      <c r="E1548" s="28" t="s">
        <v>121</v>
      </c>
      <c r="F1548" s="31" t="s">
        <v>91</v>
      </c>
      <c r="G1548" s="32" t="s">
        <v>75</v>
      </c>
      <c r="H1548" s="27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ht="15.75" hidden="1" customHeight="1">
      <c r="A1549" s="33">
        <v>4.582562398E9</v>
      </c>
      <c r="B1549" s="33">
        <v>0.037</v>
      </c>
      <c r="C1549" s="34">
        <v>146.0</v>
      </c>
      <c r="D1549" s="31">
        <v>0.208</v>
      </c>
      <c r="E1549" s="28" t="s">
        <v>122</v>
      </c>
      <c r="F1549" s="31" t="s">
        <v>76</v>
      </c>
      <c r="G1549" s="32" t="s">
        <v>75</v>
      </c>
      <c r="H1549" s="27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ht="15.75" hidden="1" customHeight="1">
      <c r="A1550" s="33">
        <v>4.536544699E9</v>
      </c>
      <c r="B1550" s="33">
        <v>0.038</v>
      </c>
      <c r="C1550" s="34">
        <v>147.0</v>
      </c>
      <c r="D1550" s="31">
        <v>0.211</v>
      </c>
      <c r="E1550" s="28" t="s">
        <v>122</v>
      </c>
      <c r="F1550" s="31" t="s">
        <v>77</v>
      </c>
      <c r="G1550" s="32" t="s">
        <v>75</v>
      </c>
      <c r="H1550" s="27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ht="15.75" hidden="1" customHeight="1">
      <c r="A1551" s="33">
        <v>4.767303153E9</v>
      </c>
      <c r="B1551" s="33">
        <v>0.042</v>
      </c>
      <c r="C1551" s="34">
        <v>168.0</v>
      </c>
      <c r="D1551" s="31">
        <v>0.21</v>
      </c>
      <c r="E1551" s="28" t="s">
        <v>122</v>
      </c>
      <c r="F1551" s="31" t="s">
        <v>79</v>
      </c>
      <c r="G1551" s="32" t="s">
        <v>75</v>
      </c>
      <c r="H1551" s="27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ht="15.75" hidden="1" customHeight="1">
      <c r="A1552" s="33">
        <v>5.609836354E9</v>
      </c>
      <c r="B1552" s="33">
        <v>0.039</v>
      </c>
      <c r="C1552" s="34">
        <v>188.0</v>
      </c>
      <c r="D1552" s="31">
        <v>0.21</v>
      </c>
      <c r="E1552" s="28" t="s">
        <v>122</v>
      </c>
      <c r="F1552" s="31" t="s">
        <v>81</v>
      </c>
      <c r="G1552" s="32" t="s">
        <v>75</v>
      </c>
      <c r="H1552" s="27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ht="15.75" hidden="1" customHeight="1">
      <c r="A1553" s="33">
        <v>6.385691315E9</v>
      </c>
      <c r="B1553" s="33">
        <v>0.042</v>
      </c>
      <c r="C1553" s="34">
        <v>227.0</v>
      </c>
      <c r="D1553" s="31">
        <v>0.21</v>
      </c>
      <c r="E1553" s="28" t="s">
        <v>122</v>
      </c>
      <c r="F1553" s="31" t="s">
        <v>83</v>
      </c>
      <c r="G1553" s="32" t="s">
        <v>75</v>
      </c>
      <c r="H1553" s="27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ht="15.75" hidden="1" customHeight="1">
      <c r="A1554" s="33">
        <v>6.283796155E9</v>
      </c>
      <c r="B1554" s="33">
        <v>0.045</v>
      </c>
      <c r="C1554" s="34">
        <v>239.0</v>
      </c>
      <c r="D1554" s="31">
        <v>0.21</v>
      </c>
      <c r="E1554" s="28" t="s">
        <v>122</v>
      </c>
      <c r="F1554" s="31" t="s">
        <v>84</v>
      </c>
      <c r="G1554" s="32" t="s">
        <v>75</v>
      </c>
      <c r="H1554" s="27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ht="15.75" hidden="1" customHeight="1">
      <c r="A1555" s="33">
        <v>6.731536244E9</v>
      </c>
      <c r="B1555" s="33">
        <v>0.048</v>
      </c>
      <c r="C1555" s="34">
        <v>269.0</v>
      </c>
      <c r="D1555" s="31">
        <v>0.211</v>
      </c>
      <c r="E1555" s="28" t="s">
        <v>122</v>
      </c>
      <c r="F1555" s="31" t="s">
        <v>85</v>
      </c>
      <c r="G1555" s="32" t="s">
        <v>75</v>
      </c>
      <c r="H1555" s="27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ht="15.75" hidden="1" customHeight="1">
      <c r="A1556" s="33">
        <v>7.792063567E9</v>
      </c>
      <c r="B1556" s="33">
        <v>0.05</v>
      </c>
      <c r="C1556" s="34">
        <v>316.0</v>
      </c>
      <c r="D1556" s="31">
        <v>0.219</v>
      </c>
      <c r="E1556" s="28" t="s">
        <v>122</v>
      </c>
      <c r="F1556" s="31" t="s">
        <v>86</v>
      </c>
      <c r="G1556" s="32" t="s">
        <v>75</v>
      </c>
      <c r="H1556" s="27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ht="15.75" hidden="1" customHeight="1">
      <c r="A1557" s="33">
        <v>9.641077098E9</v>
      </c>
      <c r="B1557" s="33">
        <v>0.046</v>
      </c>
      <c r="C1557" s="34">
        <v>362.0</v>
      </c>
      <c r="D1557" s="31">
        <v>0.115</v>
      </c>
      <c r="E1557" s="28" t="s">
        <v>122</v>
      </c>
      <c r="F1557" s="31" t="s">
        <v>87</v>
      </c>
      <c r="G1557" s="32" t="s">
        <v>75</v>
      </c>
      <c r="H1557" s="27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ht="15.75" hidden="1" customHeight="1">
      <c r="A1558" s="33">
        <v>8.834661043E9</v>
      </c>
      <c r="B1558" s="33">
        <v>0.05</v>
      </c>
      <c r="C1558" s="34">
        <v>357.0</v>
      </c>
      <c r="D1558" s="31">
        <v>0.093</v>
      </c>
      <c r="E1558" s="28" t="s">
        <v>122</v>
      </c>
      <c r="F1558" s="31" t="s">
        <v>88</v>
      </c>
      <c r="G1558" s="32" t="s">
        <v>75</v>
      </c>
      <c r="H1558" s="27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ht="15.75" hidden="1" customHeight="1">
      <c r="A1559" s="33">
        <v>9.718331363E9</v>
      </c>
      <c r="B1559" s="33">
        <v>0.054</v>
      </c>
      <c r="C1559" s="34">
        <v>427.0</v>
      </c>
      <c r="D1559" s="31">
        <v>0.089</v>
      </c>
      <c r="E1559" s="28" t="s">
        <v>122</v>
      </c>
      <c r="F1559" s="31" t="s">
        <v>89</v>
      </c>
      <c r="G1559" s="32" t="s">
        <v>75</v>
      </c>
      <c r="H1559" s="27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ht="15.75" hidden="1" customHeight="1">
      <c r="A1560" s="33">
        <v>1.125240586E10</v>
      </c>
      <c r="B1560" s="33">
        <v>0.049</v>
      </c>
      <c r="C1560" s="34">
        <v>450.0</v>
      </c>
      <c r="D1560" s="31">
        <v>0.089</v>
      </c>
      <c r="E1560" s="28" t="s">
        <v>122</v>
      </c>
      <c r="F1560" s="31" t="s">
        <v>90</v>
      </c>
      <c r="G1560" s="32" t="s">
        <v>75</v>
      </c>
      <c r="H1560" s="27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ht="15.75" hidden="1" customHeight="1">
      <c r="A1561" s="33">
        <v>1.1442063228E10</v>
      </c>
      <c r="B1561" s="33">
        <v>0.048</v>
      </c>
      <c r="C1561" s="34">
        <v>444.0</v>
      </c>
      <c r="D1561" s="31">
        <v>0.087</v>
      </c>
      <c r="E1561" s="28" t="s">
        <v>122</v>
      </c>
      <c r="F1561" s="31" t="s">
        <v>91</v>
      </c>
      <c r="G1561" s="32" t="s">
        <v>75</v>
      </c>
      <c r="H1561" s="27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ht="15.75" hidden="1" customHeight="1">
      <c r="A1562" s="33">
        <v>6.84E11</v>
      </c>
      <c r="B1562" s="33">
        <v>0.051</v>
      </c>
      <c r="C1562" s="34">
        <v>328.0</v>
      </c>
      <c r="D1562" s="31">
        <v>0.169</v>
      </c>
      <c r="E1562" s="28" t="s">
        <v>286</v>
      </c>
      <c r="F1562" s="31" t="s">
        <v>76</v>
      </c>
      <c r="G1562" s="32" t="s">
        <v>259</v>
      </c>
      <c r="H1562" s="27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ht="15.75" hidden="1" customHeight="1">
      <c r="A1563" s="33">
        <v>7.25E11</v>
      </c>
      <c r="B1563" s="33">
        <v>0.054</v>
      </c>
      <c r="C1563" s="34">
        <v>373.0</v>
      </c>
      <c r="D1563" s="31">
        <v>0.128</v>
      </c>
      <c r="E1563" s="28" t="s">
        <v>286</v>
      </c>
      <c r="F1563" s="31" t="s">
        <v>77</v>
      </c>
      <c r="G1563" s="32" t="s">
        <v>259</v>
      </c>
      <c r="H1563" s="27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ht="15.75" hidden="1" customHeight="1">
      <c r="A1564" s="33">
        <v>7.42E11</v>
      </c>
      <c r="B1564" s="33">
        <v>0.056</v>
      </c>
      <c r="C1564" s="34">
        <v>396.0</v>
      </c>
      <c r="D1564" s="31">
        <v>0.082</v>
      </c>
      <c r="E1564" s="28" t="s">
        <v>286</v>
      </c>
      <c r="F1564" s="31" t="s">
        <v>79</v>
      </c>
      <c r="G1564" s="32" t="s">
        <v>259</v>
      </c>
      <c r="H1564" s="27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ht="15.75" hidden="1" customHeight="1">
      <c r="A1565" s="33">
        <v>7.13E11</v>
      </c>
      <c r="B1565" s="33">
        <v>0.058</v>
      </c>
      <c r="C1565" s="34">
        <v>397.0</v>
      </c>
      <c r="D1565" s="31">
        <v>0.07</v>
      </c>
      <c r="E1565" s="28" t="s">
        <v>286</v>
      </c>
      <c r="F1565" s="31" t="s">
        <v>81</v>
      </c>
      <c r="G1565" s="32" t="s">
        <v>259</v>
      </c>
      <c r="H1565" s="27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ht="15.75" hidden="1" customHeight="1">
      <c r="A1566" s="33">
        <v>7.7E11</v>
      </c>
      <c r="B1566" s="33">
        <v>0.06</v>
      </c>
      <c r="C1566" s="34">
        <v>441.0</v>
      </c>
      <c r="D1566" s="31">
        <v>0.074</v>
      </c>
      <c r="E1566" s="28" t="s">
        <v>286</v>
      </c>
      <c r="F1566" s="31" t="s">
        <v>83</v>
      </c>
      <c r="G1566" s="32" t="s">
        <v>259</v>
      </c>
      <c r="H1566" s="27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ht="15.75" hidden="1" customHeight="1">
      <c r="A1567" s="33">
        <v>8.66E11</v>
      </c>
      <c r="B1567" s="33">
        <v>0.059</v>
      </c>
      <c r="C1567" s="34">
        <v>478.0</v>
      </c>
      <c r="D1567" s="31">
        <v>0.097</v>
      </c>
      <c r="E1567" s="28" t="s">
        <v>286</v>
      </c>
      <c r="F1567" s="31" t="s">
        <v>84</v>
      </c>
      <c r="G1567" s="32" t="s">
        <v>259</v>
      </c>
      <c r="H1567" s="27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ht="15.75" hidden="1" customHeight="1">
      <c r="A1568" s="33">
        <v>9.67E11</v>
      </c>
      <c r="B1568" s="33">
        <v>0.057</v>
      </c>
      <c r="C1568" s="34">
        <v>515.0</v>
      </c>
      <c r="D1568" s="31">
        <v>0.075</v>
      </c>
      <c r="E1568" s="28" t="s">
        <v>286</v>
      </c>
      <c r="F1568" s="31" t="s">
        <v>85</v>
      </c>
      <c r="G1568" s="32" t="s">
        <v>259</v>
      </c>
      <c r="H1568" s="27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ht="15.75" hidden="1" customHeight="1">
      <c r="A1569" s="33">
        <v>1.04E12</v>
      </c>
      <c r="B1569" s="33">
        <v>0.058</v>
      </c>
      <c r="C1569" s="34">
        <v>565.0</v>
      </c>
      <c r="D1569" s="31">
        <v>0.076</v>
      </c>
      <c r="E1569" s="28" t="s">
        <v>286</v>
      </c>
      <c r="F1569" s="31" t="s">
        <v>86</v>
      </c>
      <c r="G1569" s="32" t="s">
        <v>259</v>
      </c>
      <c r="H1569" s="27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ht="15.75" hidden="1" customHeight="1">
      <c r="A1570" s="33">
        <v>1.1E12</v>
      </c>
      <c r="B1570" s="33">
        <v>0.058</v>
      </c>
      <c r="C1570" s="34">
        <v>598.0</v>
      </c>
      <c r="D1570" s="31">
        <v>0.087</v>
      </c>
      <c r="E1570" s="28" t="s">
        <v>286</v>
      </c>
      <c r="F1570" s="31" t="s">
        <v>87</v>
      </c>
      <c r="G1570" s="32" t="s">
        <v>259</v>
      </c>
      <c r="H1570" s="27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ht="15.75" hidden="1" customHeight="1">
      <c r="A1571" s="33">
        <v>8.95E11</v>
      </c>
      <c r="B1571" s="33">
        <v>0.064</v>
      </c>
      <c r="C1571" s="34">
        <v>526.0</v>
      </c>
      <c r="D1571" s="31">
        <v>0.071</v>
      </c>
      <c r="E1571" s="28" t="s">
        <v>286</v>
      </c>
      <c r="F1571" s="31" t="s">
        <v>88</v>
      </c>
      <c r="G1571" s="32" t="s">
        <v>259</v>
      </c>
      <c r="H1571" s="27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ht="15.75" hidden="1" customHeight="1">
      <c r="A1572" s="33">
        <v>1.05E12</v>
      </c>
      <c r="B1572" s="33">
        <v>0.063</v>
      </c>
      <c r="C1572" s="34">
        <v>603.0</v>
      </c>
      <c r="D1572" s="31">
        <v>0.053</v>
      </c>
      <c r="E1572" s="28" t="s">
        <v>286</v>
      </c>
      <c r="F1572" s="31" t="s">
        <v>89</v>
      </c>
      <c r="G1572" s="32" t="s">
        <v>259</v>
      </c>
      <c r="H1572" s="27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ht="15.75" hidden="1" customHeight="1">
      <c r="A1573" s="33">
        <v>1.17E12</v>
      </c>
      <c r="B1573" s="33">
        <v>0.06</v>
      </c>
      <c r="C1573" s="34">
        <v>609.0</v>
      </c>
      <c r="D1573" s="31">
        <v>0.049</v>
      </c>
      <c r="E1573" s="28" t="s">
        <v>286</v>
      </c>
      <c r="F1573" s="31" t="s">
        <v>90</v>
      </c>
      <c r="G1573" s="32" t="s">
        <v>259</v>
      </c>
      <c r="H1573" s="27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ht="15.75" hidden="1" customHeight="1">
      <c r="A1574" s="33">
        <v>1.19E12</v>
      </c>
      <c r="B1574" s="33">
        <v>0.061</v>
      </c>
      <c r="C1574" s="34">
        <v>618.0</v>
      </c>
      <c r="D1574" s="31">
        <v>0.047</v>
      </c>
      <c r="E1574" s="28" t="s">
        <v>286</v>
      </c>
      <c r="F1574" s="31" t="s">
        <v>91</v>
      </c>
      <c r="G1574" s="32" t="s">
        <v>259</v>
      </c>
      <c r="H1574" s="27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ht="15.75" hidden="1" customHeight="1">
      <c r="A1575" s="33">
        <v>2.33226323E8</v>
      </c>
      <c r="B1575" s="33">
        <v>0.078</v>
      </c>
      <c r="C1575" s="34">
        <v>170.0</v>
      </c>
      <c r="D1575" s="31">
        <v>0.153</v>
      </c>
      <c r="E1575" s="28" t="s">
        <v>250</v>
      </c>
      <c r="F1575" s="31" t="s">
        <v>76</v>
      </c>
      <c r="G1575" s="32" t="s">
        <v>243</v>
      </c>
      <c r="H1575" s="27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ht="15.75" hidden="1" customHeight="1">
      <c r="A1576" s="33">
        <v>2.400519E8</v>
      </c>
      <c r="B1576" s="33">
        <v>0.085</v>
      </c>
      <c r="C1576" s="34">
        <v>190.0</v>
      </c>
      <c r="D1576" s="31">
        <v>0.153</v>
      </c>
      <c r="E1576" s="28" t="s">
        <v>250</v>
      </c>
      <c r="F1576" s="31" t="s">
        <v>77</v>
      </c>
      <c r="G1576" s="32" t="s">
        <v>243</v>
      </c>
      <c r="H1576" s="27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ht="15.75" hidden="1" customHeight="1">
      <c r="A1577" s="33">
        <v>2.41543396E8</v>
      </c>
      <c r="B1577" s="33">
        <v>0.079</v>
      </c>
      <c r="C1577" s="34">
        <v>178.0</v>
      </c>
      <c r="D1577" s="31">
        <v>0.153</v>
      </c>
      <c r="E1577" s="28" t="s">
        <v>250</v>
      </c>
      <c r="F1577" s="31" t="s">
        <v>79</v>
      </c>
      <c r="G1577" s="32" t="s">
        <v>243</v>
      </c>
      <c r="H1577" s="27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ht="15.75" hidden="1" customHeight="1">
      <c r="A1578" s="33">
        <v>2.44990984E8</v>
      </c>
      <c r="B1578" s="33">
        <v>0.095</v>
      </c>
      <c r="C1578" s="34">
        <v>218.0</v>
      </c>
      <c r="D1578" s="31">
        <v>0.15</v>
      </c>
      <c r="E1578" s="28" t="s">
        <v>250</v>
      </c>
      <c r="F1578" s="31" t="s">
        <v>81</v>
      </c>
      <c r="G1578" s="32" t="s">
        <v>243</v>
      </c>
      <c r="H1578" s="27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ht="15.75" hidden="1" customHeight="1">
      <c r="A1579" s="33">
        <v>2.3956331E8</v>
      </c>
      <c r="B1579" s="33">
        <v>0.104</v>
      </c>
      <c r="C1579" s="34">
        <v>233.0</v>
      </c>
      <c r="D1579" s="31">
        <v>0.154</v>
      </c>
      <c r="E1579" s="28" t="s">
        <v>250</v>
      </c>
      <c r="F1579" s="31" t="s">
        <v>83</v>
      </c>
      <c r="G1579" s="32" t="s">
        <v>243</v>
      </c>
      <c r="H1579" s="27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ht="15.75" hidden="1" customHeight="1">
      <c r="A1580" s="33">
        <v>2.49845593E8</v>
      </c>
      <c r="B1580" s="33">
        <v>0.121</v>
      </c>
      <c r="C1580" s="34">
        <v>285.0</v>
      </c>
      <c r="D1580" s="31">
        <v>0.164</v>
      </c>
      <c r="E1580" s="28" t="s">
        <v>250</v>
      </c>
      <c r="F1580" s="31" t="s">
        <v>84</v>
      </c>
      <c r="G1580" s="32" t="s">
        <v>243</v>
      </c>
      <c r="H1580" s="27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ht="15.75" hidden="1" customHeight="1">
      <c r="A1581" s="33">
        <v>2.52991205E8</v>
      </c>
      <c r="B1581" s="33">
        <v>0.119</v>
      </c>
      <c r="C1581" s="34">
        <v>285.0</v>
      </c>
      <c r="D1581" s="31">
        <v>0.156</v>
      </c>
      <c r="E1581" s="28" t="s">
        <v>250</v>
      </c>
      <c r="F1581" s="31" t="s">
        <v>85</v>
      </c>
      <c r="G1581" s="32" t="s">
        <v>243</v>
      </c>
      <c r="H1581" s="27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ht="15.75" hidden="1" customHeight="1">
      <c r="A1582" s="33">
        <v>2.55890836E8</v>
      </c>
      <c r="B1582" s="33">
        <v>0.12</v>
      </c>
      <c r="C1582" s="34">
        <v>292.0</v>
      </c>
      <c r="D1582" s="31">
        <v>0.14</v>
      </c>
      <c r="E1582" s="28" t="s">
        <v>250</v>
      </c>
      <c r="F1582" s="31" t="s">
        <v>86</v>
      </c>
      <c r="G1582" s="32" t="s">
        <v>243</v>
      </c>
      <c r="H1582" s="27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ht="15.75" hidden="1" customHeight="1">
      <c r="A1583" s="33">
        <v>2.61339642E8</v>
      </c>
      <c r="B1583" s="33">
        <v>0.129</v>
      </c>
      <c r="C1583" s="34">
        <v>323.0</v>
      </c>
      <c r="D1583" s="31">
        <v>0.144</v>
      </c>
      <c r="E1583" s="28" t="s">
        <v>250</v>
      </c>
      <c r="F1583" s="31" t="s">
        <v>87</v>
      </c>
      <c r="G1583" s="32" t="s">
        <v>243</v>
      </c>
      <c r="H1583" s="27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ht="15.75" hidden="1" customHeight="1">
      <c r="A1584" s="33">
        <v>2.77510923E8</v>
      </c>
      <c r="B1584" s="33">
        <v>0.134</v>
      </c>
      <c r="C1584" s="34">
        <v>357.0</v>
      </c>
      <c r="D1584" s="31">
        <v>0.154</v>
      </c>
      <c r="E1584" s="28" t="s">
        <v>250</v>
      </c>
      <c r="F1584" s="31" t="s">
        <v>88</v>
      </c>
      <c r="G1584" s="32" t="s">
        <v>243</v>
      </c>
      <c r="H1584" s="27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ht="15.75" hidden="1" customHeight="1">
      <c r="A1585" s="33">
        <v>2.9411723E8</v>
      </c>
      <c r="B1585" s="33">
        <v>0.138</v>
      </c>
      <c r="C1585" s="34">
        <v>393.0</v>
      </c>
      <c r="D1585" s="31">
        <v>0.151</v>
      </c>
      <c r="E1585" s="28" t="s">
        <v>250</v>
      </c>
      <c r="F1585" s="31" t="s">
        <v>89</v>
      </c>
      <c r="G1585" s="32" t="s">
        <v>243</v>
      </c>
      <c r="H1585" s="27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ht="15.75" hidden="1" customHeight="1">
      <c r="A1586" s="33">
        <v>3.10287519E8</v>
      </c>
      <c r="B1586" s="33">
        <v>0.137</v>
      </c>
      <c r="C1586" s="34">
        <v>412.0</v>
      </c>
      <c r="D1586" s="31">
        <v>0.144</v>
      </c>
      <c r="E1586" s="28" t="s">
        <v>250</v>
      </c>
      <c r="F1586" s="31" t="s">
        <v>90</v>
      </c>
      <c r="G1586" s="32" t="s">
        <v>243</v>
      </c>
      <c r="H1586" s="27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ht="15.75" hidden="1" customHeight="1">
      <c r="A1587" s="33">
        <v>3.26160961E8</v>
      </c>
      <c r="B1587" s="33">
        <v>0.128</v>
      </c>
      <c r="C1587" s="34">
        <v>405.0</v>
      </c>
      <c r="D1587" s="31">
        <v>0.143</v>
      </c>
      <c r="E1587" s="28" t="s">
        <v>250</v>
      </c>
      <c r="F1587" s="31" t="s">
        <v>91</v>
      </c>
      <c r="G1587" s="32" t="s">
        <v>243</v>
      </c>
      <c r="H1587" s="27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ht="15.75" hidden="1" customHeight="1">
      <c r="A1588" s="33">
        <v>1.288420223E9</v>
      </c>
      <c r="B1588" s="33">
        <v>0.067</v>
      </c>
      <c r="C1588" s="34">
        <v>24.0</v>
      </c>
      <c r="D1588" s="31">
        <v>0.338</v>
      </c>
      <c r="E1588" s="28" t="s">
        <v>208</v>
      </c>
      <c r="F1588" s="31" t="s">
        <v>76</v>
      </c>
      <c r="G1588" s="32" t="s">
        <v>180</v>
      </c>
      <c r="H1588" s="27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ht="15.75" hidden="1" customHeight="1">
      <c r="A1589" s="33">
        <v>1.480656884E9</v>
      </c>
      <c r="B1589" s="33">
        <v>0.071</v>
      </c>
      <c r="C1589" s="34">
        <v>29.0</v>
      </c>
      <c r="D1589" s="31">
        <v>0.287</v>
      </c>
      <c r="E1589" s="28" t="s">
        <v>208</v>
      </c>
      <c r="F1589" s="31" t="s">
        <v>77</v>
      </c>
      <c r="G1589" s="32" t="s">
        <v>180</v>
      </c>
      <c r="H1589" s="27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ht="15.75" hidden="1" customHeight="1">
      <c r="A1590" s="33">
        <v>1.661818168E9</v>
      </c>
      <c r="B1590" s="33">
        <v>0.081</v>
      </c>
      <c r="C1590" s="34">
        <v>37.0</v>
      </c>
      <c r="D1590" s="31">
        <v>0.235</v>
      </c>
      <c r="E1590" s="28" t="s">
        <v>208</v>
      </c>
      <c r="F1590" s="31" t="s">
        <v>79</v>
      </c>
      <c r="G1590" s="32" t="s">
        <v>180</v>
      </c>
      <c r="H1590" s="27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ht="15.75" hidden="1" customHeight="1">
      <c r="A1591" s="33">
        <v>1.980901554E9</v>
      </c>
      <c r="B1591" s="33">
        <v>0.083</v>
      </c>
      <c r="C1591" s="34">
        <v>46.0</v>
      </c>
      <c r="D1591" s="31">
        <v>0.193</v>
      </c>
      <c r="E1591" s="28" t="s">
        <v>208</v>
      </c>
      <c r="F1591" s="31" t="s">
        <v>81</v>
      </c>
      <c r="G1591" s="32" t="s">
        <v>180</v>
      </c>
      <c r="H1591" s="27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ht="15.75" hidden="1" customHeight="1">
      <c r="A1592" s="33">
        <v>2.598231467E9</v>
      </c>
      <c r="B1592" s="33">
        <v>0.085</v>
      </c>
      <c r="C1592" s="34">
        <v>61.0</v>
      </c>
      <c r="D1592" s="31">
        <v>0.209</v>
      </c>
      <c r="E1592" s="28" t="s">
        <v>208</v>
      </c>
      <c r="F1592" s="31" t="s">
        <v>83</v>
      </c>
      <c r="G1592" s="32" t="s">
        <v>180</v>
      </c>
      <c r="H1592" s="27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ht="15.75" hidden="1" customHeight="1">
      <c r="A1593" s="33">
        <v>2.988172424E9</v>
      </c>
      <c r="B1593" s="33">
        <v>0.092</v>
      </c>
      <c r="C1593" s="34">
        <v>76.0</v>
      </c>
      <c r="D1593" s="31">
        <v>0.193</v>
      </c>
      <c r="E1593" s="28" t="s">
        <v>208</v>
      </c>
      <c r="F1593" s="31" t="s">
        <v>84</v>
      </c>
      <c r="G1593" s="32" t="s">
        <v>180</v>
      </c>
      <c r="H1593" s="27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ht="15.75" hidden="1" customHeight="1">
      <c r="A1594" s="33">
        <v>3.408454198E9</v>
      </c>
      <c r="B1594" s="33">
        <v>0.106</v>
      </c>
      <c r="C1594" s="34">
        <v>101.0</v>
      </c>
      <c r="D1594" s="31">
        <v>0.181</v>
      </c>
      <c r="E1594" s="28" t="s">
        <v>208</v>
      </c>
      <c r="F1594" s="31" t="s">
        <v>85</v>
      </c>
      <c r="G1594" s="32" t="s">
        <v>180</v>
      </c>
      <c r="H1594" s="27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ht="15.75" hidden="1" customHeight="1">
      <c r="A1595" s="33">
        <v>4.402495921E9</v>
      </c>
      <c r="B1595" s="33">
        <v>0.109</v>
      </c>
      <c r="C1595" s="34">
        <v>134.0</v>
      </c>
      <c r="D1595" s="31">
        <v>0.188</v>
      </c>
      <c r="E1595" s="28" t="s">
        <v>208</v>
      </c>
      <c r="F1595" s="31" t="s">
        <v>86</v>
      </c>
      <c r="G1595" s="32" t="s">
        <v>180</v>
      </c>
      <c r="H1595" s="27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ht="15.75" hidden="1" customHeight="1">
      <c r="A1596" s="33">
        <v>6.054806101E9</v>
      </c>
      <c r="B1596" s="33">
        <v>0.114</v>
      </c>
      <c r="C1596" s="34">
        <v>193.0</v>
      </c>
      <c r="D1596" s="31">
        <v>0.211</v>
      </c>
      <c r="E1596" s="28" t="s">
        <v>208</v>
      </c>
      <c r="F1596" s="31" t="s">
        <v>87</v>
      </c>
      <c r="G1596" s="32" t="s">
        <v>180</v>
      </c>
      <c r="H1596" s="27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ht="15.75" hidden="1" customHeight="1">
      <c r="A1597" s="33">
        <v>5.439422031E9</v>
      </c>
      <c r="B1597" s="33">
        <v>0.125</v>
      </c>
      <c r="C1597" s="34">
        <v>190.0</v>
      </c>
      <c r="D1597" s="31">
        <v>0.205</v>
      </c>
      <c r="E1597" s="28" t="s">
        <v>208</v>
      </c>
      <c r="F1597" s="31" t="s">
        <v>88</v>
      </c>
      <c r="G1597" s="32" t="s">
        <v>180</v>
      </c>
      <c r="H1597" s="27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ht="15.75" hidden="1" customHeight="1">
      <c r="A1598" s="33">
        <v>5.811604052E9</v>
      </c>
      <c r="B1598" s="33">
        <v>0.117</v>
      </c>
      <c r="C1598" s="34">
        <v>190.0</v>
      </c>
      <c r="D1598" s="31">
        <v>0.164</v>
      </c>
      <c r="E1598" s="28" t="s">
        <v>208</v>
      </c>
      <c r="F1598" s="31" t="s">
        <v>89</v>
      </c>
      <c r="G1598" s="32" t="s">
        <v>180</v>
      </c>
      <c r="H1598" s="27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ht="15.75" hidden="1" customHeight="1">
      <c r="A1599" s="33">
        <v>7.016162818E9</v>
      </c>
      <c r="B1599" s="33">
        <v>0.114</v>
      </c>
      <c r="C1599" s="34">
        <v>224.0</v>
      </c>
      <c r="D1599" s="31">
        <v>0.144</v>
      </c>
      <c r="E1599" s="28" t="s">
        <v>208</v>
      </c>
      <c r="F1599" s="31" t="s">
        <v>90</v>
      </c>
      <c r="G1599" s="32" t="s">
        <v>180</v>
      </c>
      <c r="H1599" s="27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ht="15.75" hidden="1" customHeight="1">
      <c r="A1600" s="33">
        <v>7.284686576E9</v>
      </c>
      <c r="B1600" s="33">
        <v>0.117</v>
      </c>
      <c r="C1600" s="34">
        <v>239.0</v>
      </c>
      <c r="D1600" s="31">
        <v>0.134</v>
      </c>
      <c r="E1600" s="28" t="s">
        <v>208</v>
      </c>
      <c r="F1600" s="31" t="s">
        <v>91</v>
      </c>
      <c r="G1600" s="32" t="s">
        <v>180</v>
      </c>
      <c r="H1600" s="27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ht="15.75" hidden="1" customHeight="1">
      <c r="A1601" s="33">
        <v>2.64788382E9</v>
      </c>
      <c r="B1601" s="33">
        <v>0.033</v>
      </c>
      <c r="C1601" s="34">
        <v>2685.0</v>
      </c>
      <c r="D1601" s="30"/>
      <c r="E1601" s="28" t="s">
        <v>209</v>
      </c>
      <c r="F1601" s="31" t="s">
        <v>76</v>
      </c>
      <c r="G1601" s="32" t="s">
        <v>180</v>
      </c>
      <c r="H1601" s="27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ht="15.75" hidden="1" customHeight="1">
      <c r="A1602" s="33">
        <v>2.671401083E9</v>
      </c>
      <c r="B1602" s="33">
        <v>0.033</v>
      </c>
      <c r="C1602" s="34">
        <v>2718.0</v>
      </c>
      <c r="D1602" s="30"/>
      <c r="E1602" s="28" t="s">
        <v>209</v>
      </c>
      <c r="F1602" s="31" t="s">
        <v>77</v>
      </c>
      <c r="G1602" s="32" t="s">
        <v>180</v>
      </c>
      <c r="H1602" s="27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ht="15.75" hidden="1" customHeight="1">
      <c r="A1603" s="33">
        <v>2.905973022E9</v>
      </c>
      <c r="B1603" s="33">
        <v>0.034</v>
      </c>
      <c r="C1603" s="34">
        <v>2985.0</v>
      </c>
      <c r="D1603" s="30"/>
      <c r="E1603" s="28" t="s">
        <v>209</v>
      </c>
      <c r="F1603" s="31" t="s">
        <v>79</v>
      </c>
      <c r="G1603" s="32" t="s">
        <v>180</v>
      </c>
      <c r="H1603" s="27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ht="15.75" hidden="1" customHeight="1">
      <c r="A1604" s="33">
        <v>3.588988601E9</v>
      </c>
      <c r="B1604" s="33">
        <v>0.039</v>
      </c>
      <c r="C1604" s="34">
        <v>4216.0</v>
      </c>
      <c r="D1604" s="30"/>
      <c r="E1604" s="28" t="s">
        <v>209</v>
      </c>
      <c r="F1604" s="31" t="s">
        <v>81</v>
      </c>
      <c r="G1604" s="32" t="s">
        <v>180</v>
      </c>
      <c r="H1604" s="27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ht="15.75" hidden="1" customHeight="1">
      <c r="A1605" s="33">
        <v>4.110348444E9</v>
      </c>
      <c r="B1605" s="33">
        <v>0.04</v>
      </c>
      <c r="C1605" s="34">
        <v>4885.0</v>
      </c>
      <c r="D1605" s="30"/>
      <c r="E1605" s="28" t="s">
        <v>209</v>
      </c>
      <c r="F1605" s="31" t="s">
        <v>83</v>
      </c>
      <c r="G1605" s="32" t="s">
        <v>180</v>
      </c>
      <c r="H1605" s="27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ht="15.75" hidden="1" customHeight="1">
      <c r="A1606" s="33">
        <v>4.280072626E9</v>
      </c>
      <c r="B1606" s="33">
        <v>0.04</v>
      </c>
      <c r="C1606" s="34">
        <v>4960.0</v>
      </c>
      <c r="D1606" s="30"/>
      <c r="E1606" s="28" t="s">
        <v>209</v>
      </c>
      <c r="F1606" s="31" t="s">
        <v>84</v>
      </c>
      <c r="G1606" s="32" t="s">
        <v>180</v>
      </c>
      <c r="H1606" s="27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ht="15.75" hidden="1" customHeight="1">
      <c r="A1607" s="33">
        <v>4.663488363E9</v>
      </c>
      <c r="B1607" s="33">
        <v>0.038</v>
      </c>
      <c r="C1607" s="34">
        <v>5115.0</v>
      </c>
      <c r="D1607" s="30"/>
      <c r="E1607" s="28" t="s">
        <v>209</v>
      </c>
      <c r="F1607" s="31" t="s">
        <v>85</v>
      </c>
      <c r="G1607" s="32" t="s">
        <v>180</v>
      </c>
      <c r="H1607" s="27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ht="15.75" hidden="1" customHeight="1">
      <c r="A1608" s="33">
        <v>5.974371696E9</v>
      </c>
      <c r="B1608" s="33">
        <v>0.034</v>
      </c>
      <c r="C1608" s="34">
        <v>5671.0</v>
      </c>
      <c r="D1608" s="30"/>
      <c r="E1608" s="28" t="s">
        <v>209</v>
      </c>
      <c r="F1608" s="31" t="s">
        <v>86</v>
      </c>
      <c r="G1608" s="32" t="s">
        <v>180</v>
      </c>
      <c r="H1608" s="27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ht="15.75" hidden="1" customHeight="1">
      <c r="A1609" s="33">
        <v>6.919241412E9</v>
      </c>
      <c r="B1609" s="33">
        <v>0.036</v>
      </c>
      <c r="C1609" s="34">
        <v>6623.0</v>
      </c>
      <c r="D1609" s="30"/>
      <c r="E1609" s="28" t="s">
        <v>209</v>
      </c>
      <c r="F1609" s="31" t="s">
        <v>87</v>
      </c>
      <c r="G1609" s="32" t="s">
        <v>180</v>
      </c>
      <c r="H1609" s="27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ht="15.75" hidden="1" customHeight="1">
      <c r="A1610" s="33">
        <v>5.557579883E9</v>
      </c>
      <c r="B1610" s="33">
        <v>0.043</v>
      </c>
      <c r="C1610" s="34">
        <v>6458.0</v>
      </c>
      <c r="D1610" s="30"/>
      <c r="E1610" s="28" t="s">
        <v>209</v>
      </c>
      <c r="F1610" s="31" t="s">
        <v>88</v>
      </c>
      <c r="G1610" s="32" t="s">
        <v>180</v>
      </c>
      <c r="H1610" s="27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ht="15.75" hidden="1" customHeight="1">
      <c r="A1611" s="33">
        <v>5.350993377E9</v>
      </c>
      <c r="B1611" s="33">
        <v>0.044</v>
      </c>
      <c r="C1611" s="34">
        <v>6431.0</v>
      </c>
      <c r="D1611" s="30"/>
      <c r="E1611" s="28" t="s">
        <v>209</v>
      </c>
      <c r="F1611" s="31" t="s">
        <v>89</v>
      </c>
      <c r="G1611" s="32" t="s">
        <v>180</v>
      </c>
      <c r="H1611" s="27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ht="15.75" hidden="1" customHeight="1">
      <c r="A1612" s="33">
        <v>6.074506533E9</v>
      </c>
      <c r="B1612" s="33">
        <v>0.044</v>
      </c>
      <c r="C1612" s="34">
        <v>7180.0</v>
      </c>
      <c r="D1612" s="30"/>
      <c r="E1612" s="28" t="s">
        <v>209</v>
      </c>
      <c r="F1612" s="31" t="s">
        <v>90</v>
      </c>
      <c r="G1612" s="32" t="s">
        <v>180</v>
      </c>
      <c r="H1612" s="27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ht="15.75" hidden="1" customHeight="1">
      <c r="A1613" s="28"/>
      <c r="B1613" s="33">
        <v>0.044</v>
      </c>
      <c r="C1613" s="34">
        <v>6708.0</v>
      </c>
      <c r="D1613" s="30"/>
      <c r="E1613" s="28" t="s">
        <v>209</v>
      </c>
      <c r="F1613" s="31" t="s">
        <v>91</v>
      </c>
      <c r="G1613" s="32" t="s">
        <v>180</v>
      </c>
      <c r="H1613" s="27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ht="15.75" hidden="1" customHeight="1">
      <c r="A1614" s="33">
        <v>1.136896162E9</v>
      </c>
      <c r="B1614" s="33">
        <v>0.047</v>
      </c>
      <c r="C1614" s="34">
        <v>22.0</v>
      </c>
      <c r="D1614" s="31">
        <v>0.37</v>
      </c>
      <c r="E1614" s="28" t="s">
        <v>164</v>
      </c>
      <c r="F1614" s="31" t="s">
        <v>76</v>
      </c>
      <c r="G1614" s="32" t="s">
        <v>145</v>
      </c>
      <c r="H1614" s="27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ht="15.75" hidden="1" customHeight="1">
      <c r="A1615" s="33">
        <v>1.267997923E9</v>
      </c>
      <c r="B1615" s="33">
        <v>0.046</v>
      </c>
      <c r="C1615" s="34">
        <v>24.0</v>
      </c>
      <c r="D1615" s="31">
        <v>0.374</v>
      </c>
      <c r="E1615" s="28" t="s">
        <v>164</v>
      </c>
      <c r="F1615" s="31" t="s">
        <v>77</v>
      </c>
      <c r="G1615" s="32" t="s">
        <v>145</v>
      </c>
      <c r="H1615" s="27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ht="15.75" hidden="1" customHeight="1">
      <c r="A1616" s="33">
        <v>1.396555772E9</v>
      </c>
      <c r="B1616" s="33">
        <v>0.048</v>
      </c>
      <c r="C1616" s="34">
        <v>28.0</v>
      </c>
      <c r="D1616" s="31">
        <v>0.355</v>
      </c>
      <c r="E1616" s="28" t="s">
        <v>164</v>
      </c>
      <c r="F1616" s="31" t="s">
        <v>79</v>
      </c>
      <c r="G1616" s="32" t="s">
        <v>145</v>
      </c>
      <c r="H1616" s="27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ht="15.75" hidden="1" customHeight="1">
      <c r="A1617" s="33">
        <v>1.595297301E9</v>
      </c>
      <c r="B1617" s="33">
        <v>0.074</v>
      </c>
      <c r="C1617" s="34">
        <v>48.0</v>
      </c>
      <c r="D1617" s="31">
        <v>0.319</v>
      </c>
      <c r="E1617" s="28" t="s">
        <v>164</v>
      </c>
      <c r="F1617" s="31" t="s">
        <v>81</v>
      </c>
      <c r="G1617" s="32" t="s">
        <v>145</v>
      </c>
      <c r="H1617" s="27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ht="15.75" hidden="1" customHeight="1">
      <c r="A1618" s="33">
        <v>1.992066759E9</v>
      </c>
      <c r="B1618" s="33">
        <v>0.07</v>
      </c>
      <c r="C1618" s="34">
        <v>56.0</v>
      </c>
      <c r="D1618" s="31">
        <v>0.315</v>
      </c>
      <c r="E1618" s="28" t="s">
        <v>164</v>
      </c>
      <c r="F1618" s="31" t="s">
        <v>83</v>
      </c>
      <c r="G1618" s="32" t="s">
        <v>145</v>
      </c>
      <c r="H1618" s="27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ht="15.75" hidden="1" customHeight="1">
      <c r="A1619" s="33">
        <v>2.523359941E9</v>
      </c>
      <c r="B1619" s="33">
        <v>0.06</v>
      </c>
      <c r="C1619" s="34">
        <v>60.0</v>
      </c>
      <c r="D1619" s="31">
        <v>0.306</v>
      </c>
      <c r="E1619" s="28" t="s">
        <v>164</v>
      </c>
      <c r="F1619" s="31" t="s">
        <v>84</v>
      </c>
      <c r="G1619" s="32" t="s">
        <v>145</v>
      </c>
      <c r="H1619" s="27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ht="15.75" hidden="1" customHeight="1">
      <c r="A1620" s="33">
        <v>3.414053251E9</v>
      </c>
      <c r="B1620" s="33">
        <v>0.054</v>
      </c>
      <c r="C1620" s="34">
        <v>72.0</v>
      </c>
      <c r="D1620" s="31">
        <v>0.269</v>
      </c>
      <c r="E1620" s="28" t="s">
        <v>164</v>
      </c>
      <c r="F1620" s="31" t="s">
        <v>85</v>
      </c>
      <c r="G1620" s="32" t="s">
        <v>145</v>
      </c>
      <c r="H1620" s="27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ht="15.75" hidden="1" customHeight="1">
      <c r="A1621" s="33">
        <v>4.234894168E9</v>
      </c>
      <c r="B1621" s="33">
        <v>0.057</v>
      </c>
      <c r="C1621" s="34">
        <v>93.0</v>
      </c>
      <c r="D1621" s="31">
        <v>0.218</v>
      </c>
      <c r="E1621" s="28" t="s">
        <v>164</v>
      </c>
      <c r="F1621" s="31" t="s">
        <v>86</v>
      </c>
      <c r="G1621" s="32" t="s">
        <v>145</v>
      </c>
      <c r="H1621" s="27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ht="15.75" hidden="1" customHeight="1">
      <c r="A1622" s="33">
        <v>5.623236708E9</v>
      </c>
      <c r="B1622" s="33">
        <v>0.064</v>
      </c>
      <c r="C1622" s="34">
        <v>136.0</v>
      </c>
      <c r="D1622" s="31">
        <v>0.206</v>
      </c>
      <c r="E1622" s="28" t="s">
        <v>164</v>
      </c>
      <c r="F1622" s="31" t="s">
        <v>87</v>
      </c>
      <c r="G1622" s="32" t="s">
        <v>145</v>
      </c>
      <c r="H1622" s="27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ht="15.75" hidden="1" customHeight="1">
      <c r="A1623" s="33">
        <v>4.583834427E9</v>
      </c>
      <c r="B1623" s="33">
        <v>0.064</v>
      </c>
      <c r="C1623" s="34">
        <v>111.0</v>
      </c>
      <c r="D1623" s="31">
        <v>0.217</v>
      </c>
      <c r="E1623" s="28" t="s">
        <v>164</v>
      </c>
      <c r="F1623" s="31" t="s">
        <v>88</v>
      </c>
      <c r="G1623" s="32" t="s">
        <v>145</v>
      </c>
      <c r="H1623" s="27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ht="15.75" hidden="1" customHeight="1">
      <c r="A1624" s="33">
        <v>6.20035707E9</v>
      </c>
      <c r="B1624" s="33">
        <v>0.063</v>
      </c>
      <c r="C1624" s="34">
        <v>143.0</v>
      </c>
      <c r="D1624" s="31">
        <v>0.201</v>
      </c>
      <c r="E1624" s="28" t="s">
        <v>164</v>
      </c>
      <c r="F1624" s="31" t="s">
        <v>89</v>
      </c>
      <c r="G1624" s="32" t="s">
        <v>145</v>
      </c>
      <c r="H1624" s="27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ht="15.75" hidden="1" customHeight="1">
      <c r="A1625" s="33">
        <v>8.761426371E9</v>
      </c>
      <c r="B1625" s="33">
        <v>0.06</v>
      </c>
      <c r="C1625" s="34">
        <v>190.0</v>
      </c>
      <c r="D1625" s="31">
        <v>0.166</v>
      </c>
      <c r="E1625" s="28" t="s">
        <v>164</v>
      </c>
      <c r="F1625" s="31" t="s">
        <v>90</v>
      </c>
      <c r="G1625" s="32" t="s">
        <v>145</v>
      </c>
      <c r="H1625" s="27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ht="15.75" hidden="1" customHeight="1">
      <c r="A1626" s="33">
        <v>1.0321968595E10</v>
      </c>
      <c r="B1626" s="33">
        <v>0.063</v>
      </c>
      <c r="C1626" s="34">
        <v>232.0</v>
      </c>
      <c r="D1626" s="31">
        <v>0.181</v>
      </c>
      <c r="E1626" s="28" t="s">
        <v>164</v>
      </c>
      <c r="F1626" s="31" t="s">
        <v>91</v>
      </c>
      <c r="G1626" s="32" t="s">
        <v>145</v>
      </c>
      <c r="H1626" s="27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ht="15.75" hidden="1" customHeight="1">
      <c r="A1627" s="33">
        <v>9.84279596E8</v>
      </c>
      <c r="B1627" s="33">
        <v>0.075</v>
      </c>
      <c r="C1627" s="34">
        <v>121.0</v>
      </c>
      <c r="D1627" s="30"/>
      <c r="E1627" s="28" t="s">
        <v>210</v>
      </c>
      <c r="F1627" s="31" t="s">
        <v>76</v>
      </c>
      <c r="G1627" s="32" t="s">
        <v>180</v>
      </c>
      <c r="H1627" s="27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ht="15.75" hidden="1" customHeight="1">
      <c r="A1628" s="33">
        <v>1.15989156E9</v>
      </c>
      <c r="B1628" s="33">
        <v>0.085</v>
      </c>
      <c r="C1628" s="34">
        <v>160.0</v>
      </c>
      <c r="D1628" s="30"/>
      <c r="E1628" s="28" t="s">
        <v>210</v>
      </c>
      <c r="F1628" s="31" t="s">
        <v>77</v>
      </c>
      <c r="G1628" s="32" t="s">
        <v>180</v>
      </c>
      <c r="H1628" s="27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ht="15.75" hidden="1" customHeight="1">
      <c r="A1629" s="33">
        <v>1.284504509E9</v>
      </c>
      <c r="B1629" s="33">
        <v>0.086</v>
      </c>
      <c r="C1629" s="34">
        <v>180.0</v>
      </c>
      <c r="D1629" s="30"/>
      <c r="E1629" s="28" t="s">
        <v>210</v>
      </c>
      <c r="F1629" s="31" t="s">
        <v>79</v>
      </c>
      <c r="G1629" s="32" t="s">
        <v>180</v>
      </c>
      <c r="H1629" s="27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ht="15.75" hidden="1" customHeight="1">
      <c r="A1630" s="33">
        <v>1.707662608E9</v>
      </c>
      <c r="B1630" s="33">
        <v>0.091</v>
      </c>
      <c r="C1630" s="34">
        <v>254.0</v>
      </c>
      <c r="D1630" s="30"/>
      <c r="E1630" s="28" t="s">
        <v>210</v>
      </c>
      <c r="F1630" s="31" t="s">
        <v>81</v>
      </c>
      <c r="G1630" s="32" t="s">
        <v>180</v>
      </c>
      <c r="H1630" s="27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ht="15.75" hidden="1" customHeight="1">
      <c r="A1631" s="33">
        <v>2.073255525E9</v>
      </c>
      <c r="B1631" s="33">
        <v>0.087</v>
      </c>
      <c r="C1631" s="34">
        <v>293.0</v>
      </c>
      <c r="D1631" s="30"/>
      <c r="E1631" s="28" t="s">
        <v>210</v>
      </c>
      <c r="F1631" s="31" t="s">
        <v>83</v>
      </c>
      <c r="G1631" s="32" t="s">
        <v>180</v>
      </c>
      <c r="H1631" s="27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ht="15.75" hidden="1" customHeight="1">
      <c r="A1632" s="33">
        <v>2.257181943E9</v>
      </c>
      <c r="B1632" s="33">
        <v>0.087</v>
      </c>
      <c r="C1632" s="34">
        <v>319.0</v>
      </c>
      <c r="D1632" s="30"/>
      <c r="E1632" s="28" t="s">
        <v>210</v>
      </c>
      <c r="F1632" s="31" t="s">
        <v>84</v>
      </c>
      <c r="G1632" s="32" t="s">
        <v>180</v>
      </c>
      <c r="H1632" s="27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ht="15.75" hidden="1" customHeight="1">
      <c r="A1633" s="33">
        <v>2.696020575E9</v>
      </c>
      <c r="B1633" s="33">
        <v>0.082</v>
      </c>
      <c r="C1633" s="34">
        <v>361.0</v>
      </c>
      <c r="D1633" s="31">
        <v>0.112</v>
      </c>
      <c r="E1633" s="28" t="s">
        <v>210</v>
      </c>
      <c r="F1633" s="31" t="s">
        <v>85</v>
      </c>
      <c r="G1633" s="32" t="s">
        <v>180</v>
      </c>
      <c r="H1633" s="27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ht="15.75" hidden="1" customHeight="1">
      <c r="A1634" s="33">
        <v>3.673382212E9</v>
      </c>
      <c r="B1634" s="33">
        <v>0.07</v>
      </c>
      <c r="C1634" s="34">
        <v>414.0</v>
      </c>
      <c r="D1634" s="31">
        <v>0.092</v>
      </c>
      <c r="E1634" s="28" t="s">
        <v>210</v>
      </c>
      <c r="F1634" s="31" t="s">
        <v>86</v>
      </c>
      <c r="G1634" s="32" t="s">
        <v>180</v>
      </c>
      <c r="H1634" s="27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ht="15.75" hidden="1" customHeight="1">
      <c r="A1635" s="33">
        <v>4.538345345E9</v>
      </c>
      <c r="B1635" s="33">
        <v>0.063</v>
      </c>
      <c r="C1635" s="34">
        <v>466.0</v>
      </c>
      <c r="D1635" s="31">
        <v>0.092</v>
      </c>
      <c r="E1635" s="28" t="s">
        <v>210</v>
      </c>
      <c r="F1635" s="31" t="s">
        <v>87</v>
      </c>
      <c r="G1635" s="32" t="s">
        <v>180</v>
      </c>
      <c r="H1635" s="27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ht="15.75" hidden="1" customHeight="1">
      <c r="A1636" s="33">
        <v>4.158135026E9</v>
      </c>
      <c r="B1636" s="33">
        <v>0.063</v>
      </c>
      <c r="C1636" s="34">
        <v>424.0</v>
      </c>
      <c r="D1636" s="31">
        <v>0.094</v>
      </c>
      <c r="E1636" s="28" t="s">
        <v>210</v>
      </c>
      <c r="F1636" s="31" t="s">
        <v>88</v>
      </c>
      <c r="G1636" s="32" t="s">
        <v>180</v>
      </c>
      <c r="H1636" s="27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ht="15.75" hidden="1" customHeight="1">
      <c r="A1637" s="33">
        <v>4.114881347E9</v>
      </c>
      <c r="B1637" s="33">
        <v>0.072</v>
      </c>
      <c r="C1637" s="34">
        <v>476.0</v>
      </c>
      <c r="D1637" s="31">
        <v>0.095</v>
      </c>
      <c r="E1637" s="28" t="s">
        <v>210</v>
      </c>
      <c r="F1637" s="31" t="s">
        <v>89</v>
      </c>
      <c r="G1637" s="32" t="s">
        <v>180</v>
      </c>
      <c r="H1637" s="27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ht="15.75" hidden="1" customHeight="1">
      <c r="A1638" s="33">
        <v>4.501753898E9</v>
      </c>
      <c r="B1638" s="33">
        <v>0.072</v>
      </c>
      <c r="C1638" s="34">
        <v>522.0</v>
      </c>
      <c r="D1638" s="31">
        <v>0.097</v>
      </c>
      <c r="E1638" s="28" t="s">
        <v>210</v>
      </c>
      <c r="F1638" s="31" t="s">
        <v>90</v>
      </c>
      <c r="G1638" s="32" t="s">
        <v>180</v>
      </c>
      <c r="H1638" s="27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ht="15.75" hidden="1" customHeight="1">
      <c r="A1639" s="33">
        <v>4.045813953E9</v>
      </c>
      <c r="B1639" s="33">
        <v>0.076</v>
      </c>
      <c r="C1639" s="34">
        <v>493.0</v>
      </c>
      <c r="D1639" s="31">
        <v>0.096</v>
      </c>
      <c r="E1639" s="28" t="s">
        <v>210</v>
      </c>
      <c r="F1639" s="31" t="s">
        <v>91</v>
      </c>
      <c r="G1639" s="32" t="s">
        <v>180</v>
      </c>
      <c r="H1639" s="27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ht="15.75" hidden="1" customHeight="1">
      <c r="A1640" s="33">
        <v>3.7020609825E10</v>
      </c>
      <c r="B1640" s="33">
        <v>0.042</v>
      </c>
      <c r="C1640" s="34">
        <v>54.0</v>
      </c>
      <c r="D1640" s="31">
        <v>0.133</v>
      </c>
      <c r="E1640" s="28" t="s">
        <v>123</v>
      </c>
      <c r="F1640" s="31" t="s">
        <v>76</v>
      </c>
      <c r="G1640" s="32" t="s">
        <v>75</v>
      </c>
      <c r="H1640" s="27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ht="15.75" hidden="1" customHeight="1">
      <c r="A1641" s="33">
        <v>3.7724674865E10</v>
      </c>
      <c r="B1641" s="33">
        <v>0.044</v>
      </c>
      <c r="C1641" s="34">
        <v>58.0</v>
      </c>
      <c r="D1641" s="31">
        <v>0.133</v>
      </c>
      <c r="E1641" s="28" t="s">
        <v>123</v>
      </c>
      <c r="F1641" s="31" t="s">
        <v>77</v>
      </c>
      <c r="G1641" s="32" t="s">
        <v>75</v>
      </c>
      <c r="H1641" s="27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ht="15.75" hidden="1" customHeight="1">
      <c r="A1642" s="33">
        <v>4.041611469E10</v>
      </c>
      <c r="B1642" s="33">
        <v>0.053</v>
      </c>
      <c r="C1642" s="34">
        <v>73.0</v>
      </c>
      <c r="D1642" s="31">
        <v>0.131</v>
      </c>
      <c r="E1642" s="28" t="s">
        <v>123</v>
      </c>
      <c r="F1642" s="31" t="s">
        <v>79</v>
      </c>
      <c r="G1642" s="32" t="s">
        <v>75</v>
      </c>
      <c r="H1642" s="27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ht="15.75" hidden="1" customHeight="1">
      <c r="A1643" s="33">
        <v>4.9822651702E10</v>
      </c>
      <c r="B1643" s="33">
        <v>0.053</v>
      </c>
      <c r="C1643" s="34">
        <v>88.0</v>
      </c>
      <c r="D1643" s="31">
        <v>0.126</v>
      </c>
      <c r="E1643" s="28" t="s">
        <v>123</v>
      </c>
      <c r="F1643" s="31" t="s">
        <v>81</v>
      </c>
      <c r="G1643" s="32" t="s">
        <v>75</v>
      </c>
      <c r="H1643" s="27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ht="15.75" hidden="1" customHeight="1">
      <c r="A1644" s="33">
        <v>5.6948015336E10</v>
      </c>
      <c r="B1644" s="33">
        <v>0.052</v>
      </c>
      <c r="C1644" s="34">
        <v>99.0</v>
      </c>
      <c r="D1644" s="31">
        <v>0.115</v>
      </c>
      <c r="E1644" s="28" t="s">
        <v>123</v>
      </c>
      <c r="F1644" s="31" t="s">
        <v>83</v>
      </c>
      <c r="G1644" s="32" t="s">
        <v>75</v>
      </c>
      <c r="H1644" s="27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ht="15.75" hidden="1" customHeight="1">
      <c r="A1645" s="33">
        <v>5.9523857868E10</v>
      </c>
      <c r="B1645" s="33">
        <v>0.051</v>
      </c>
      <c r="C1645" s="34">
        <v>100.0</v>
      </c>
      <c r="D1645" s="31">
        <v>0.115</v>
      </c>
      <c r="E1645" s="28" t="s">
        <v>123</v>
      </c>
      <c r="F1645" s="31" t="s">
        <v>84</v>
      </c>
      <c r="G1645" s="32" t="s">
        <v>75</v>
      </c>
      <c r="H1645" s="27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ht="15.75" hidden="1" customHeight="1">
      <c r="A1646" s="33">
        <v>6.5637107776E10</v>
      </c>
      <c r="B1646" s="33">
        <v>0.052</v>
      </c>
      <c r="C1646" s="34">
        <v>113.0</v>
      </c>
      <c r="D1646" s="30"/>
      <c r="E1646" s="28" t="s">
        <v>123</v>
      </c>
      <c r="F1646" s="31" t="s">
        <v>85</v>
      </c>
      <c r="G1646" s="32" t="s">
        <v>75</v>
      </c>
      <c r="H1646" s="27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ht="15.75" hidden="1" customHeight="1">
      <c r="A1647" s="33">
        <v>7.5226318359E10</v>
      </c>
      <c r="B1647" s="33">
        <v>0.055</v>
      </c>
      <c r="C1647" s="34">
        <v>134.0</v>
      </c>
      <c r="D1647" s="30"/>
      <c r="E1647" s="28" t="s">
        <v>123</v>
      </c>
      <c r="F1647" s="31" t="s">
        <v>86</v>
      </c>
      <c r="G1647" s="32" t="s">
        <v>75</v>
      </c>
      <c r="H1647" s="27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ht="15.75" hidden="1" customHeight="1">
      <c r="A1648" s="33">
        <v>8.8882967742E10</v>
      </c>
      <c r="B1648" s="33">
        <v>0.054</v>
      </c>
      <c r="C1648" s="34">
        <v>156.0</v>
      </c>
      <c r="D1648" s="30"/>
      <c r="E1648" s="28" t="s">
        <v>123</v>
      </c>
      <c r="F1648" s="31" t="s">
        <v>87</v>
      </c>
      <c r="G1648" s="32" t="s">
        <v>75</v>
      </c>
      <c r="H1648" s="27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ht="15.75" hidden="1" customHeight="1">
      <c r="A1649" s="33">
        <v>9.0908402631E10</v>
      </c>
      <c r="B1649" s="33">
        <v>0.057</v>
      </c>
      <c r="C1649" s="34">
        <v>165.0</v>
      </c>
      <c r="D1649" s="30"/>
      <c r="E1649" s="28" t="s">
        <v>123</v>
      </c>
      <c r="F1649" s="31" t="s">
        <v>88</v>
      </c>
      <c r="G1649" s="32" t="s">
        <v>75</v>
      </c>
      <c r="H1649" s="27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ht="15.75" hidden="1" customHeight="1">
      <c r="A1650" s="33">
        <v>9.0770671432E10</v>
      </c>
      <c r="B1650" s="33">
        <v>0.059</v>
      </c>
      <c r="C1650" s="34">
        <v>168.0</v>
      </c>
      <c r="D1650" s="30"/>
      <c r="E1650" s="28" t="s">
        <v>123</v>
      </c>
      <c r="F1650" s="31" t="s">
        <v>89</v>
      </c>
      <c r="G1650" s="32" t="s">
        <v>75</v>
      </c>
      <c r="H1650" s="27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ht="15.75" hidden="1" customHeight="1">
      <c r="A1651" s="33">
        <v>9.9211339029E10</v>
      </c>
      <c r="B1651" s="33">
        <v>0.063</v>
      </c>
      <c r="C1651" s="34">
        <v>195.0</v>
      </c>
      <c r="D1651" s="30"/>
      <c r="E1651" s="28" t="s">
        <v>123</v>
      </c>
      <c r="F1651" s="31" t="s">
        <v>90</v>
      </c>
      <c r="G1651" s="32" t="s">
        <v>75</v>
      </c>
      <c r="H1651" s="27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ht="15.75" hidden="1" customHeight="1">
      <c r="A1652" s="33">
        <v>9.5981572517E10</v>
      </c>
      <c r="B1652" s="33">
        <v>0.064</v>
      </c>
      <c r="C1652" s="34">
        <v>190.0</v>
      </c>
      <c r="D1652" s="30"/>
      <c r="E1652" s="28" t="s">
        <v>123</v>
      </c>
      <c r="F1652" s="31" t="s">
        <v>91</v>
      </c>
      <c r="G1652" s="32" t="s">
        <v>75</v>
      </c>
      <c r="H1652" s="27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ht="15.75" hidden="1" customHeight="1">
      <c r="A1653" s="33">
        <v>4.310090791E9</v>
      </c>
      <c r="B1653" s="33">
        <v>0.062</v>
      </c>
      <c r="C1653" s="34">
        <v>15.0</v>
      </c>
      <c r="D1653" s="31">
        <v>0.19</v>
      </c>
      <c r="E1653" s="28" t="s">
        <v>124</v>
      </c>
      <c r="F1653" s="31" t="s">
        <v>76</v>
      </c>
      <c r="G1653" s="32" t="s">
        <v>75</v>
      </c>
      <c r="H1653" s="27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ht="15.75" hidden="1" customHeight="1">
      <c r="A1654" s="33">
        <v>4.075049537E9</v>
      </c>
      <c r="B1654" s="33">
        <v>0.056</v>
      </c>
      <c r="C1654" s="34">
        <v>12.0</v>
      </c>
      <c r="D1654" s="31">
        <v>0.227</v>
      </c>
      <c r="E1654" s="28" t="s">
        <v>124</v>
      </c>
      <c r="F1654" s="31" t="s">
        <v>77</v>
      </c>
      <c r="G1654" s="32" t="s">
        <v>75</v>
      </c>
      <c r="H1654" s="27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ht="15.75" hidden="1" customHeight="1">
      <c r="A1655" s="33">
        <v>4.201332885E9</v>
      </c>
      <c r="B1655" s="33">
        <v>0.064</v>
      </c>
      <c r="C1655" s="34">
        <v>14.0</v>
      </c>
      <c r="D1655" s="31">
        <v>0.267</v>
      </c>
      <c r="E1655" s="28" t="s">
        <v>124</v>
      </c>
      <c r="F1655" s="31" t="s">
        <v>79</v>
      </c>
      <c r="G1655" s="32" t="s">
        <v>75</v>
      </c>
      <c r="H1655" s="27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ht="15.75" hidden="1" customHeight="1">
      <c r="A1656" s="33">
        <v>4.666197195E9</v>
      </c>
      <c r="B1656" s="33">
        <v>0.064</v>
      </c>
      <c r="C1656" s="34">
        <v>15.0</v>
      </c>
      <c r="D1656" s="31">
        <v>0.247</v>
      </c>
      <c r="E1656" s="28" t="s">
        <v>124</v>
      </c>
      <c r="F1656" s="31" t="s">
        <v>81</v>
      </c>
      <c r="G1656" s="32" t="s">
        <v>75</v>
      </c>
      <c r="H1656" s="27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ht="15.75" hidden="1" customHeight="1">
      <c r="A1657" s="33">
        <v>5.697991241E9</v>
      </c>
      <c r="B1657" s="33">
        <v>0.059</v>
      </c>
      <c r="C1657" s="34">
        <v>16.0</v>
      </c>
      <c r="D1657" s="31">
        <v>0.221</v>
      </c>
      <c r="E1657" s="28" t="s">
        <v>124</v>
      </c>
      <c r="F1657" s="31" t="s">
        <v>83</v>
      </c>
      <c r="G1657" s="32" t="s">
        <v>75</v>
      </c>
      <c r="H1657" s="27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ht="15.75" hidden="1" customHeight="1">
      <c r="A1658" s="33">
        <v>6.578515331E9</v>
      </c>
      <c r="B1658" s="33">
        <v>0.069</v>
      </c>
      <c r="C1658" s="34">
        <v>22.0</v>
      </c>
      <c r="D1658" s="31">
        <v>0.195</v>
      </c>
      <c r="E1658" s="28" t="s">
        <v>124</v>
      </c>
      <c r="F1658" s="31" t="s">
        <v>84</v>
      </c>
      <c r="G1658" s="32" t="s">
        <v>75</v>
      </c>
      <c r="H1658" s="27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ht="15.75" hidden="1" customHeight="1">
      <c r="A1659" s="33">
        <v>7.095910828E9</v>
      </c>
      <c r="B1659" s="33">
        <v>0.065</v>
      </c>
      <c r="C1659" s="34">
        <v>21.0</v>
      </c>
      <c r="D1659" s="31">
        <v>0.186</v>
      </c>
      <c r="E1659" s="28" t="s">
        <v>124</v>
      </c>
      <c r="F1659" s="31" t="s">
        <v>85</v>
      </c>
      <c r="G1659" s="32" t="s">
        <v>75</v>
      </c>
      <c r="H1659" s="27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ht="15.75" hidden="1" customHeight="1">
      <c r="A1660" s="33">
        <v>8.035635713E9</v>
      </c>
      <c r="B1660" s="33">
        <v>0.06</v>
      </c>
      <c r="C1660" s="34">
        <v>22.0</v>
      </c>
      <c r="D1660" s="31">
        <v>0.195</v>
      </c>
      <c r="E1660" s="28" t="s">
        <v>124</v>
      </c>
      <c r="F1660" s="31" t="s">
        <v>86</v>
      </c>
      <c r="G1660" s="32" t="s">
        <v>75</v>
      </c>
      <c r="H1660" s="27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ht="15.75" hidden="1" customHeight="1">
      <c r="A1661" s="33">
        <v>9.891003405E9</v>
      </c>
      <c r="B1661" s="33">
        <v>0.055</v>
      </c>
      <c r="C1661" s="34">
        <v>24.0</v>
      </c>
      <c r="D1661" s="31">
        <v>0.183</v>
      </c>
      <c r="E1661" s="28" t="s">
        <v>124</v>
      </c>
      <c r="F1661" s="31" t="s">
        <v>87</v>
      </c>
      <c r="G1661" s="32" t="s">
        <v>75</v>
      </c>
      <c r="H1661" s="27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ht="15.75" hidden="1" customHeight="1">
      <c r="A1662" s="33">
        <v>9.674037707E9</v>
      </c>
      <c r="B1662" s="33">
        <v>0.06</v>
      </c>
      <c r="C1662" s="34">
        <v>25.0</v>
      </c>
      <c r="D1662" s="31">
        <v>0.157</v>
      </c>
      <c r="E1662" s="28" t="s">
        <v>124</v>
      </c>
      <c r="F1662" s="31" t="s">
        <v>88</v>
      </c>
      <c r="G1662" s="32" t="s">
        <v>75</v>
      </c>
      <c r="H1662" s="27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ht="15.75" hidden="1" customHeight="1">
      <c r="A1663" s="33">
        <v>9.274448732E9</v>
      </c>
      <c r="B1663" s="33">
        <v>0.057</v>
      </c>
      <c r="C1663" s="34">
        <v>22.0</v>
      </c>
      <c r="D1663" s="31">
        <v>0.163</v>
      </c>
      <c r="E1663" s="28" t="s">
        <v>124</v>
      </c>
      <c r="F1663" s="31" t="s">
        <v>89</v>
      </c>
      <c r="G1663" s="32" t="s">
        <v>75</v>
      </c>
      <c r="H1663" s="27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ht="15.75" hidden="1" customHeight="1">
      <c r="A1664" s="33">
        <v>1.25478884E10</v>
      </c>
      <c r="B1664" s="33">
        <v>0.064</v>
      </c>
      <c r="C1664" s="34">
        <v>33.0</v>
      </c>
      <c r="D1664" s="31">
        <v>0.191</v>
      </c>
      <c r="E1664" s="28" t="s">
        <v>124</v>
      </c>
      <c r="F1664" s="31" t="s">
        <v>90</v>
      </c>
      <c r="G1664" s="32" t="s">
        <v>75</v>
      </c>
      <c r="H1664" s="27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ht="15.75" hidden="1" customHeight="1">
      <c r="A1665" s="33">
        <v>1.4376457305E10</v>
      </c>
      <c r="B1665" s="33">
        <v>0.064</v>
      </c>
      <c r="C1665" s="34">
        <v>37.0</v>
      </c>
      <c r="D1665" s="31">
        <v>0.168</v>
      </c>
      <c r="E1665" s="28" t="s">
        <v>124</v>
      </c>
      <c r="F1665" s="31" t="s">
        <v>91</v>
      </c>
      <c r="G1665" s="32" t="s">
        <v>75</v>
      </c>
      <c r="H1665" s="27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ht="15.75" hidden="1" customHeight="1">
      <c r="A1666" s="28"/>
      <c r="B1666" s="33">
        <v>0.021</v>
      </c>
      <c r="C1666" s="34">
        <v>3.0</v>
      </c>
      <c r="D1666" s="31">
        <v>0.153</v>
      </c>
      <c r="E1666" s="28" t="s">
        <v>165</v>
      </c>
      <c r="F1666" s="31" t="s">
        <v>76</v>
      </c>
      <c r="G1666" s="32" t="s">
        <v>145</v>
      </c>
      <c r="H1666" s="27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ht="15.75" hidden="1" customHeight="1">
      <c r="A1667" s="28"/>
      <c r="B1667" s="33">
        <v>0.021</v>
      </c>
      <c r="C1667" s="34">
        <v>2.0</v>
      </c>
      <c r="D1667" s="31">
        <v>0.15</v>
      </c>
      <c r="E1667" s="28" t="s">
        <v>165</v>
      </c>
      <c r="F1667" s="31" t="s">
        <v>77</v>
      </c>
      <c r="G1667" s="32" t="s">
        <v>145</v>
      </c>
      <c r="H1667" s="27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ht="15.75" hidden="1" customHeight="1">
      <c r="A1668" s="28"/>
      <c r="B1668" s="33">
        <v>0.024</v>
      </c>
      <c r="C1668" s="34">
        <v>3.0</v>
      </c>
      <c r="D1668" s="31">
        <v>0.15</v>
      </c>
      <c r="E1668" s="28" t="s">
        <v>165</v>
      </c>
      <c r="F1668" s="31" t="s">
        <v>79</v>
      </c>
      <c r="G1668" s="32" t="s">
        <v>145</v>
      </c>
      <c r="H1668" s="27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ht="15.75" hidden="1" customHeight="1">
      <c r="A1669" s="28"/>
      <c r="B1669" s="33">
        <v>0.023</v>
      </c>
      <c r="C1669" s="34">
        <v>4.0</v>
      </c>
      <c r="D1669" s="31">
        <v>0.15</v>
      </c>
      <c r="E1669" s="28" t="s">
        <v>165</v>
      </c>
      <c r="F1669" s="31" t="s">
        <v>81</v>
      </c>
      <c r="G1669" s="32" t="s">
        <v>145</v>
      </c>
      <c r="H1669" s="27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ht="15.75" hidden="1" customHeight="1">
      <c r="A1670" s="28"/>
      <c r="B1670" s="33">
        <v>0.023</v>
      </c>
      <c r="C1670" s="34">
        <v>5.0</v>
      </c>
      <c r="D1670" s="31">
        <v>0.15</v>
      </c>
      <c r="E1670" s="28" t="s">
        <v>165</v>
      </c>
      <c r="F1670" s="31" t="s">
        <v>83</v>
      </c>
      <c r="G1670" s="32" t="s">
        <v>145</v>
      </c>
      <c r="H1670" s="27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ht="15.75" hidden="1" customHeight="1">
      <c r="A1671" s="28"/>
      <c r="B1671" s="33">
        <v>0.021</v>
      </c>
      <c r="C1671" s="34">
        <v>5.0</v>
      </c>
      <c r="D1671" s="31">
        <v>0.15</v>
      </c>
      <c r="E1671" s="28" t="s">
        <v>165</v>
      </c>
      <c r="F1671" s="31" t="s">
        <v>84</v>
      </c>
      <c r="G1671" s="32" t="s">
        <v>145</v>
      </c>
      <c r="H1671" s="27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ht="15.75" hidden="1" customHeight="1">
      <c r="A1672" s="28"/>
      <c r="B1672" s="33">
        <v>0.02</v>
      </c>
      <c r="C1672" s="34">
        <v>5.0</v>
      </c>
      <c r="D1672" s="31">
        <v>0.161</v>
      </c>
      <c r="E1672" s="28" t="s">
        <v>165</v>
      </c>
      <c r="F1672" s="31" t="s">
        <v>85</v>
      </c>
      <c r="G1672" s="32" t="s">
        <v>145</v>
      </c>
      <c r="H1672" s="27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ht="15.75" hidden="1" customHeight="1">
      <c r="A1673" s="28"/>
      <c r="B1673" s="33">
        <v>0.019</v>
      </c>
      <c r="C1673" s="34">
        <v>7.0</v>
      </c>
      <c r="D1673" s="31">
        <v>0.17</v>
      </c>
      <c r="E1673" s="28" t="s">
        <v>165</v>
      </c>
      <c r="F1673" s="31" t="s">
        <v>86</v>
      </c>
      <c r="G1673" s="32" t="s">
        <v>145</v>
      </c>
      <c r="H1673" s="27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ht="15.75" hidden="1" customHeight="1">
      <c r="A1674" s="28"/>
      <c r="B1674" s="33">
        <v>0.02</v>
      </c>
      <c r="C1674" s="34">
        <v>10.0</v>
      </c>
      <c r="D1674" s="31">
        <v>0.17</v>
      </c>
      <c r="E1674" s="28" t="s">
        <v>165</v>
      </c>
      <c r="F1674" s="31" t="s">
        <v>87</v>
      </c>
      <c r="G1674" s="32" t="s">
        <v>145</v>
      </c>
      <c r="H1674" s="27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ht="15.75" hidden="1" customHeight="1">
      <c r="A1675" s="28"/>
      <c r="B1675" s="33">
        <v>0.021</v>
      </c>
      <c r="C1675" s="34">
        <v>13.0</v>
      </c>
      <c r="D1675" s="31">
        <v>0.17</v>
      </c>
      <c r="E1675" s="28" t="s">
        <v>165</v>
      </c>
      <c r="F1675" s="31" t="s">
        <v>88</v>
      </c>
      <c r="G1675" s="32" t="s">
        <v>145</v>
      </c>
      <c r="H1675" s="27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ht="15.75" hidden="1" customHeight="1">
      <c r="A1676" s="28"/>
      <c r="B1676" s="33">
        <v>0.019</v>
      </c>
      <c r="C1676" s="34">
        <v>15.0</v>
      </c>
      <c r="D1676" s="31">
        <v>0.17</v>
      </c>
      <c r="E1676" s="28" t="s">
        <v>165</v>
      </c>
      <c r="F1676" s="31" t="s">
        <v>89</v>
      </c>
      <c r="G1676" s="32" t="s">
        <v>145</v>
      </c>
      <c r="H1676" s="27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ht="15.75" hidden="1" customHeight="1">
      <c r="A1677" s="28"/>
      <c r="B1677" s="33">
        <v>0.018</v>
      </c>
      <c r="C1677" s="34">
        <v>19.0</v>
      </c>
      <c r="D1677" s="31">
        <v>0.163</v>
      </c>
      <c r="E1677" s="28" t="s">
        <v>165</v>
      </c>
      <c r="F1677" s="31" t="s">
        <v>90</v>
      </c>
      <c r="G1677" s="32" t="s">
        <v>145</v>
      </c>
      <c r="H1677" s="27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ht="15.75" hidden="1" customHeight="1">
      <c r="A1678" s="28"/>
      <c r="B1678" s="33">
        <v>0.018</v>
      </c>
      <c r="C1678" s="34">
        <v>20.0</v>
      </c>
      <c r="D1678" s="31">
        <v>0.13</v>
      </c>
      <c r="E1678" s="28" t="s">
        <v>165</v>
      </c>
      <c r="F1678" s="31" t="s">
        <v>91</v>
      </c>
      <c r="G1678" s="32" t="s">
        <v>145</v>
      </c>
      <c r="H1678" s="27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ht="15.75" hidden="1" customHeight="1">
      <c r="A1679" s="33">
        <v>3.908645566E9</v>
      </c>
      <c r="B1679" s="33">
        <v>0.061</v>
      </c>
      <c r="C1679" s="34">
        <v>126.0</v>
      </c>
      <c r="D1679" s="31">
        <v>0.153</v>
      </c>
      <c r="E1679" s="28" t="s">
        <v>125</v>
      </c>
      <c r="F1679" s="31" t="s">
        <v>76</v>
      </c>
      <c r="G1679" s="32" t="s">
        <v>75</v>
      </c>
      <c r="H1679" s="27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ht="15.75" hidden="1" customHeight="1">
      <c r="A1680" s="33">
        <v>3.546791603E9</v>
      </c>
      <c r="B1680" s="33">
        <v>0.062</v>
      </c>
      <c r="C1680" s="34">
        <v>113.0</v>
      </c>
      <c r="D1680" s="31">
        <v>0.145</v>
      </c>
      <c r="E1680" s="28" t="s">
        <v>125</v>
      </c>
      <c r="F1680" s="31" t="s">
        <v>77</v>
      </c>
      <c r="G1680" s="32" t="s">
        <v>75</v>
      </c>
      <c r="H1680" s="27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ht="15.75" hidden="1" customHeight="1">
      <c r="A1681" s="33">
        <v>3.361236321E9</v>
      </c>
      <c r="B1681" s="33">
        <v>0.062</v>
      </c>
      <c r="C1681" s="34">
        <v>106.0</v>
      </c>
      <c r="D1681" s="31">
        <v>0.138</v>
      </c>
      <c r="E1681" s="28" t="s">
        <v>125</v>
      </c>
      <c r="F1681" s="31" t="s">
        <v>79</v>
      </c>
      <c r="G1681" s="32" t="s">
        <v>75</v>
      </c>
      <c r="H1681" s="27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ht="15.75" hidden="1" customHeight="1">
      <c r="A1682" s="33">
        <v>4.931280096E9</v>
      </c>
      <c r="B1682" s="33">
        <v>0.065</v>
      </c>
      <c r="C1682" s="34">
        <v>162.0</v>
      </c>
      <c r="D1682" s="31">
        <v>0.147</v>
      </c>
      <c r="E1682" s="28" t="s">
        <v>125</v>
      </c>
      <c r="F1682" s="31" t="s">
        <v>81</v>
      </c>
      <c r="G1682" s="32" t="s">
        <v>75</v>
      </c>
      <c r="H1682" s="27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ht="15.75" hidden="1" customHeight="1">
      <c r="A1683" s="33">
        <v>6.60686645E9</v>
      </c>
      <c r="B1683" s="33">
        <v>0.065</v>
      </c>
      <c r="C1683" s="34">
        <v>213.0</v>
      </c>
      <c r="D1683" s="31">
        <v>0.114</v>
      </c>
      <c r="E1683" s="28" t="s">
        <v>125</v>
      </c>
      <c r="F1683" s="31" t="s">
        <v>83</v>
      </c>
      <c r="G1683" s="32" t="s">
        <v>75</v>
      </c>
      <c r="H1683" s="27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ht="15.75" hidden="1" customHeight="1">
      <c r="A1684" s="33">
        <v>7.261366632E9</v>
      </c>
      <c r="B1684" s="33">
        <v>0.073</v>
      </c>
      <c r="C1684" s="34">
        <v>262.0</v>
      </c>
      <c r="D1684" s="31">
        <v>0.106</v>
      </c>
      <c r="E1684" s="28" t="s">
        <v>125</v>
      </c>
      <c r="F1684" s="31" t="s">
        <v>84</v>
      </c>
      <c r="G1684" s="32" t="s">
        <v>75</v>
      </c>
      <c r="H1684" s="27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ht="15.75" hidden="1" customHeight="1">
      <c r="A1685" s="33">
        <v>7.978609422E9</v>
      </c>
      <c r="B1685" s="33">
        <v>0.072</v>
      </c>
      <c r="C1685" s="34">
        <v>280.0</v>
      </c>
      <c r="D1685" s="31">
        <v>0.112</v>
      </c>
      <c r="E1685" s="28" t="s">
        <v>125</v>
      </c>
      <c r="F1685" s="31" t="s">
        <v>85</v>
      </c>
      <c r="G1685" s="32" t="s">
        <v>75</v>
      </c>
      <c r="H1685" s="27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ht="15.75" hidden="1" customHeight="1">
      <c r="A1686" s="33">
        <v>8.83606369E9</v>
      </c>
      <c r="B1686" s="33">
        <v>0.069</v>
      </c>
      <c r="C1686" s="34">
        <v>294.0</v>
      </c>
      <c r="D1686" s="31">
        <v>0.129</v>
      </c>
      <c r="E1686" s="28" t="s">
        <v>125</v>
      </c>
      <c r="F1686" s="31" t="s">
        <v>86</v>
      </c>
      <c r="G1686" s="32" t="s">
        <v>75</v>
      </c>
      <c r="H1686" s="27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ht="15.75" hidden="1" customHeight="1">
      <c r="A1687" s="33">
        <v>8.493167843E9</v>
      </c>
      <c r="B1687" s="33">
        <v>0.069</v>
      </c>
      <c r="C1687" s="34">
        <v>287.0</v>
      </c>
      <c r="D1687" s="31">
        <v>0.137</v>
      </c>
      <c r="E1687" s="28" t="s">
        <v>125</v>
      </c>
      <c r="F1687" s="31" t="s">
        <v>87</v>
      </c>
      <c r="G1687" s="32" t="s">
        <v>75</v>
      </c>
      <c r="H1687" s="27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ht="15.75" hidden="1" customHeight="1">
      <c r="A1688" s="33">
        <v>8.724107049E9</v>
      </c>
      <c r="B1688" s="33">
        <v>0.079</v>
      </c>
      <c r="C1688" s="34">
        <v>326.0</v>
      </c>
      <c r="D1688" s="31">
        <v>0.111</v>
      </c>
      <c r="E1688" s="28" t="s">
        <v>125</v>
      </c>
      <c r="F1688" s="31" t="s">
        <v>88</v>
      </c>
      <c r="G1688" s="32" t="s">
        <v>75</v>
      </c>
      <c r="H1688" s="27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ht="15.75" hidden="1" customHeight="1">
      <c r="A1689" s="33">
        <v>1.1141417478E10</v>
      </c>
      <c r="B1689" s="33">
        <v>0.082</v>
      </c>
      <c r="C1689" s="34">
        <v>416.0</v>
      </c>
      <c r="D1689" s="31">
        <v>0.097</v>
      </c>
      <c r="E1689" s="28" t="s">
        <v>125</v>
      </c>
      <c r="F1689" s="31" t="s">
        <v>89</v>
      </c>
      <c r="G1689" s="32" t="s">
        <v>75</v>
      </c>
      <c r="H1689" s="27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ht="15.75" hidden="1" customHeight="1">
      <c r="A1690" s="33">
        <v>1.2451760766E10</v>
      </c>
      <c r="B1690" s="33">
        <v>0.086</v>
      </c>
      <c r="C1690" s="34">
        <v>486.0</v>
      </c>
      <c r="D1690" s="31">
        <v>0.087</v>
      </c>
      <c r="E1690" s="28" t="s">
        <v>125</v>
      </c>
      <c r="F1690" s="31" t="s">
        <v>90</v>
      </c>
      <c r="G1690" s="32" t="s">
        <v>75</v>
      </c>
      <c r="H1690" s="27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ht="15.75" hidden="1" customHeight="1">
      <c r="A1691" s="33">
        <v>1.339938655E10</v>
      </c>
      <c r="B1691" s="33">
        <v>0.083</v>
      </c>
      <c r="C1691" s="34">
        <v>473.0</v>
      </c>
      <c r="D1691" s="31">
        <v>0.087</v>
      </c>
      <c r="E1691" s="28" t="s">
        <v>125</v>
      </c>
      <c r="F1691" s="31" t="s">
        <v>91</v>
      </c>
      <c r="G1691" s="32" t="s">
        <v>75</v>
      </c>
      <c r="H1691" s="27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ht="15.75" hidden="1" customHeight="1">
      <c r="A1692" s="33">
        <v>5.494252208E9</v>
      </c>
      <c r="B1692" s="33">
        <v>0.05</v>
      </c>
      <c r="C1692" s="34">
        <v>12.0</v>
      </c>
      <c r="D1692" s="31">
        <v>0.095</v>
      </c>
      <c r="E1692" s="28" t="s">
        <v>166</v>
      </c>
      <c r="F1692" s="31" t="s">
        <v>76</v>
      </c>
      <c r="G1692" s="32" t="s">
        <v>145</v>
      </c>
      <c r="H1692" s="27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ht="15.75" hidden="1" customHeight="1">
      <c r="A1693" s="33">
        <v>6.007061224E9</v>
      </c>
      <c r="B1693" s="33">
        <v>0.053</v>
      </c>
      <c r="C1693" s="34">
        <v>13.0</v>
      </c>
      <c r="D1693" s="31">
        <v>0.077</v>
      </c>
      <c r="E1693" s="28" t="s">
        <v>166</v>
      </c>
      <c r="F1693" s="31" t="s">
        <v>77</v>
      </c>
      <c r="G1693" s="32" t="s">
        <v>145</v>
      </c>
      <c r="H1693" s="27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ht="15.75" hidden="1" customHeight="1">
      <c r="A1694" s="33">
        <v>6.050875807E9</v>
      </c>
      <c r="B1694" s="33">
        <v>0.056</v>
      </c>
      <c r="C1694" s="34">
        <v>14.0</v>
      </c>
      <c r="D1694" s="31">
        <v>0.068</v>
      </c>
      <c r="E1694" s="28" t="s">
        <v>166</v>
      </c>
      <c r="F1694" s="31" t="s">
        <v>79</v>
      </c>
      <c r="G1694" s="32" t="s">
        <v>145</v>
      </c>
      <c r="H1694" s="27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ht="15.75" hidden="1" customHeight="1">
      <c r="A1695" s="33">
        <v>6.330476435E9</v>
      </c>
      <c r="B1695" s="33">
        <v>0.054</v>
      </c>
      <c r="C1695" s="34">
        <v>14.0</v>
      </c>
      <c r="D1695" s="31">
        <v>0.074</v>
      </c>
      <c r="E1695" s="28" t="s">
        <v>166</v>
      </c>
      <c r="F1695" s="31" t="s">
        <v>81</v>
      </c>
      <c r="G1695" s="32" t="s">
        <v>145</v>
      </c>
      <c r="H1695" s="27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ht="15.75" hidden="1" customHeight="1">
      <c r="A1696" s="33">
        <v>7.273933993E9</v>
      </c>
      <c r="B1696" s="33">
        <v>0.058</v>
      </c>
      <c r="C1696" s="34">
        <v>17.0</v>
      </c>
      <c r="D1696" s="31">
        <v>0.085</v>
      </c>
      <c r="E1696" s="28" t="s">
        <v>166</v>
      </c>
      <c r="F1696" s="31" t="s">
        <v>83</v>
      </c>
      <c r="G1696" s="32" t="s">
        <v>145</v>
      </c>
      <c r="H1696" s="27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ht="15.75" hidden="1" customHeight="1">
      <c r="A1697" s="33">
        <v>8.130258976E9</v>
      </c>
      <c r="B1697" s="33">
        <v>0.057</v>
      </c>
      <c r="C1697" s="34">
        <v>19.0</v>
      </c>
      <c r="D1697" s="31">
        <v>0.081</v>
      </c>
      <c r="E1697" s="28" t="s">
        <v>166</v>
      </c>
      <c r="F1697" s="31" t="s">
        <v>84</v>
      </c>
      <c r="G1697" s="32" t="s">
        <v>145</v>
      </c>
      <c r="H1697" s="27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ht="15.75" hidden="1" customHeight="1">
      <c r="A1698" s="33">
        <v>9.043715356E9</v>
      </c>
      <c r="B1698" s="33">
        <v>0.056</v>
      </c>
      <c r="C1698" s="34">
        <v>20.0</v>
      </c>
      <c r="D1698" s="31">
        <v>0.08</v>
      </c>
      <c r="E1698" s="28" t="s">
        <v>166</v>
      </c>
      <c r="F1698" s="31" t="s">
        <v>85</v>
      </c>
      <c r="G1698" s="32" t="s">
        <v>145</v>
      </c>
      <c r="H1698" s="27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ht="15.75" hidden="1" customHeight="1">
      <c r="A1699" s="33">
        <v>1.0325618017E10</v>
      </c>
      <c r="B1699" s="33">
        <v>0.055</v>
      </c>
      <c r="C1699" s="34">
        <v>23.0</v>
      </c>
      <c r="D1699" s="31">
        <v>0.08</v>
      </c>
      <c r="E1699" s="28" t="s">
        <v>166</v>
      </c>
      <c r="F1699" s="31" t="s">
        <v>86</v>
      </c>
      <c r="G1699" s="32" t="s">
        <v>145</v>
      </c>
      <c r="H1699" s="27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ht="15.75" hidden="1" customHeight="1">
      <c r="A1700" s="33">
        <v>1.2545438605E10</v>
      </c>
      <c r="B1700" s="33">
        <v>0.061</v>
      </c>
      <c r="C1700" s="34">
        <v>27.0</v>
      </c>
      <c r="D1700" s="31">
        <v>0.08</v>
      </c>
      <c r="E1700" s="28" t="s">
        <v>166</v>
      </c>
      <c r="F1700" s="31" t="s">
        <v>87</v>
      </c>
      <c r="G1700" s="32" t="s">
        <v>145</v>
      </c>
      <c r="H1700" s="27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ht="15.75" hidden="1" customHeight="1">
      <c r="A1701" s="33">
        <v>1.2899651884E10</v>
      </c>
      <c r="B1701" s="33">
        <v>0.06</v>
      </c>
      <c r="C1701" s="34">
        <v>29.0</v>
      </c>
      <c r="D1701" s="31">
        <v>0.08</v>
      </c>
      <c r="E1701" s="28" t="s">
        <v>166</v>
      </c>
      <c r="F1701" s="31" t="s">
        <v>88</v>
      </c>
      <c r="G1701" s="32" t="s">
        <v>145</v>
      </c>
      <c r="H1701" s="27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ht="15.75" hidden="1" customHeight="1">
      <c r="A1702" s="33">
        <v>1.5994094607E10</v>
      </c>
      <c r="B1702" s="33">
        <v>0.059</v>
      </c>
      <c r="C1702" s="34">
        <v>36.0</v>
      </c>
      <c r="D1702" s="31">
        <v>0.08</v>
      </c>
      <c r="E1702" s="28" t="s">
        <v>166</v>
      </c>
      <c r="F1702" s="31" t="s">
        <v>89</v>
      </c>
      <c r="G1702" s="32" t="s">
        <v>145</v>
      </c>
      <c r="H1702" s="27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ht="15.75" hidden="1" customHeight="1">
      <c r="A1703" s="33">
        <v>1.8850351853E10</v>
      </c>
      <c r="B1703" s="33">
        <v>0.061</v>
      </c>
      <c r="C1703" s="34">
        <v>41.0</v>
      </c>
      <c r="D1703" s="30"/>
      <c r="E1703" s="28" t="s">
        <v>166</v>
      </c>
      <c r="F1703" s="31" t="s">
        <v>90</v>
      </c>
      <c r="G1703" s="32" t="s">
        <v>145</v>
      </c>
      <c r="H1703" s="27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ht="15.75" hidden="1" customHeight="1">
      <c r="A1704" s="33">
        <v>1.9206800719E10</v>
      </c>
      <c r="B1704" s="33">
        <v>0.055</v>
      </c>
      <c r="C1704" s="34">
        <v>36.0</v>
      </c>
      <c r="D1704" s="30"/>
      <c r="E1704" s="28" t="s">
        <v>166</v>
      </c>
      <c r="F1704" s="31" t="s">
        <v>91</v>
      </c>
      <c r="G1704" s="32" t="s">
        <v>145</v>
      </c>
      <c r="H1704" s="27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ht="15.75" hidden="1" customHeight="1">
      <c r="A1705" s="33">
        <v>3.85E11</v>
      </c>
      <c r="B1705" s="33">
        <v>0.08</v>
      </c>
      <c r="C1705" s="34">
        <v>1932.0</v>
      </c>
      <c r="D1705" s="31">
        <v>0.048</v>
      </c>
      <c r="E1705" s="28" t="s">
        <v>211</v>
      </c>
      <c r="F1705" s="31" t="s">
        <v>76</v>
      </c>
      <c r="G1705" s="32" t="s">
        <v>180</v>
      </c>
      <c r="H1705" s="27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ht="15.75" hidden="1" customHeight="1">
      <c r="A1706" s="33">
        <v>4.01E11</v>
      </c>
      <c r="B1706" s="33">
        <v>0.083</v>
      </c>
      <c r="C1706" s="34">
        <v>2079.0</v>
      </c>
      <c r="D1706" s="31">
        <v>0.05</v>
      </c>
      <c r="E1706" s="28" t="s">
        <v>211</v>
      </c>
      <c r="F1706" s="31" t="s">
        <v>77</v>
      </c>
      <c r="G1706" s="32" t="s">
        <v>180</v>
      </c>
      <c r="H1706" s="27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ht="15.75" hidden="1" customHeight="1">
      <c r="A1707" s="33">
        <v>4.38E11</v>
      </c>
      <c r="B1707" s="33">
        <v>0.089</v>
      </c>
      <c r="C1707" s="34">
        <v>2411.0</v>
      </c>
      <c r="D1707" s="31">
        <v>0.04</v>
      </c>
      <c r="E1707" s="28" t="s">
        <v>211</v>
      </c>
      <c r="F1707" s="31" t="s">
        <v>79</v>
      </c>
      <c r="G1707" s="32" t="s">
        <v>180</v>
      </c>
      <c r="H1707" s="27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ht="15.75" hidden="1" customHeight="1">
      <c r="A1708" s="33">
        <v>5.38E11</v>
      </c>
      <c r="B1708" s="33">
        <v>0.098</v>
      </c>
      <c r="C1708" s="34">
        <v>3249.0</v>
      </c>
      <c r="D1708" s="31">
        <v>0.03</v>
      </c>
      <c r="E1708" s="28" t="s">
        <v>211</v>
      </c>
      <c r="F1708" s="31" t="s">
        <v>81</v>
      </c>
      <c r="G1708" s="32" t="s">
        <v>180</v>
      </c>
      <c r="H1708" s="27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ht="15.75" hidden="1" customHeight="1">
      <c r="A1709" s="33">
        <v>6.1E11</v>
      </c>
      <c r="B1709" s="33">
        <v>0.1</v>
      </c>
      <c r="C1709" s="34">
        <v>3739.0</v>
      </c>
      <c r="D1709" s="31">
        <v>0.028</v>
      </c>
      <c r="E1709" s="28" t="s">
        <v>211</v>
      </c>
      <c r="F1709" s="31" t="s">
        <v>83</v>
      </c>
      <c r="G1709" s="32" t="s">
        <v>180</v>
      </c>
      <c r="H1709" s="27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ht="15.75" hidden="1" customHeight="1">
      <c r="A1710" s="33">
        <v>6.38E11</v>
      </c>
      <c r="B1710" s="33">
        <v>0.109</v>
      </c>
      <c r="C1710" s="34">
        <v>4261.0</v>
      </c>
      <c r="D1710" s="31">
        <v>0.028</v>
      </c>
      <c r="E1710" s="28" t="s">
        <v>211</v>
      </c>
      <c r="F1710" s="31" t="s">
        <v>84</v>
      </c>
      <c r="G1710" s="32" t="s">
        <v>180</v>
      </c>
      <c r="H1710" s="27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ht="15.75" hidden="1" customHeight="1">
      <c r="A1711" s="33">
        <v>6.78E11</v>
      </c>
      <c r="B1711" s="33">
        <v>0.107</v>
      </c>
      <c r="C1711" s="34">
        <v>4459.0</v>
      </c>
      <c r="D1711" s="31">
        <v>0.035</v>
      </c>
      <c r="E1711" s="28" t="s">
        <v>211</v>
      </c>
      <c r="F1711" s="31" t="s">
        <v>85</v>
      </c>
      <c r="G1711" s="32" t="s">
        <v>180</v>
      </c>
      <c r="H1711" s="27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ht="15.75" hidden="1" customHeight="1">
      <c r="A1712" s="33">
        <v>7.83E11</v>
      </c>
      <c r="B1712" s="33">
        <v>0.108</v>
      </c>
      <c r="C1712" s="34">
        <v>5150.0</v>
      </c>
      <c r="D1712" s="31">
        <v>0.046</v>
      </c>
      <c r="E1712" s="28" t="s">
        <v>211</v>
      </c>
      <c r="F1712" s="31" t="s">
        <v>86</v>
      </c>
      <c r="G1712" s="32" t="s">
        <v>180</v>
      </c>
      <c r="H1712" s="27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ht="15.75" hidden="1" customHeight="1">
      <c r="A1713" s="33">
        <v>8.71E11</v>
      </c>
      <c r="B1713" s="33">
        <v>0.11</v>
      </c>
      <c r="C1713" s="34">
        <v>5834.0</v>
      </c>
      <c r="D1713" s="31">
        <v>0.046</v>
      </c>
      <c r="E1713" s="28" t="s">
        <v>211</v>
      </c>
      <c r="F1713" s="31" t="s">
        <v>87</v>
      </c>
      <c r="G1713" s="32" t="s">
        <v>180</v>
      </c>
      <c r="H1713" s="27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ht="15.75" hidden="1" customHeight="1">
      <c r="A1714" s="33">
        <v>7.96E11</v>
      </c>
      <c r="B1714" s="33">
        <v>0.119</v>
      </c>
      <c r="C1714" s="34">
        <v>5740.0</v>
      </c>
      <c r="D1714" s="31">
        <v>0.02</v>
      </c>
      <c r="E1714" s="28" t="s">
        <v>211</v>
      </c>
      <c r="F1714" s="31" t="s">
        <v>88</v>
      </c>
      <c r="G1714" s="32" t="s">
        <v>180</v>
      </c>
      <c r="H1714" s="27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ht="15.75" hidden="1" customHeight="1">
      <c r="A1715" s="33">
        <v>7.77E11</v>
      </c>
      <c r="B1715" s="33">
        <v>0.121</v>
      </c>
      <c r="C1715" s="34">
        <v>5676.0</v>
      </c>
      <c r="D1715" s="31">
        <v>0.018</v>
      </c>
      <c r="E1715" s="28" t="s">
        <v>211</v>
      </c>
      <c r="F1715" s="31" t="s">
        <v>89</v>
      </c>
      <c r="G1715" s="32" t="s">
        <v>180</v>
      </c>
      <c r="H1715" s="27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ht="15.75" hidden="1" customHeight="1">
      <c r="A1716" s="33">
        <v>8.33E11</v>
      </c>
      <c r="B1716" s="33">
        <v>0.119</v>
      </c>
      <c r="C1716" s="34">
        <v>5997.0</v>
      </c>
      <c r="D1716" s="31">
        <v>0.02</v>
      </c>
      <c r="E1716" s="28" t="s">
        <v>211</v>
      </c>
      <c r="F1716" s="31" t="s">
        <v>90</v>
      </c>
      <c r="G1716" s="32" t="s">
        <v>180</v>
      </c>
      <c r="H1716" s="27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ht="15.75" hidden="1" customHeight="1">
      <c r="A1717" s="33">
        <v>7.7E11</v>
      </c>
      <c r="B1717" s="33">
        <v>0.124</v>
      </c>
      <c r="C1717" s="34">
        <v>5737.0</v>
      </c>
      <c r="D1717" s="31">
        <v>0.016</v>
      </c>
      <c r="E1717" s="28" t="s">
        <v>211</v>
      </c>
      <c r="F1717" s="31" t="s">
        <v>91</v>
      </c>
      <c r="G1717" s="32" t="s">
        <v>180</v>
      </c>
      <c r="H1717" s="27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ht="15.75" hidden="1" customHeight="1">
      <c r="A1718" s="33">
        <v>2.682347064E9</v>
      </c>
      <c r="B1718" s="28"/>
      <c r="C1718" s="29"/>
      <c r="D1718" s="30"/>
      <c r="E1718" s="28" t="s">
        <v>251</v>
      </c>
      <c r="F1718" s="31" t="s">
        <v>76</v>
      </c>
      <c r="G1718" s="32" t="s">
        <v>243</v>
      </c>
      <c r="H1718" s="27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ht="15.75" hidden="1" customHeight="1">
      <c r="A1719" s="28"/>
      <c r="B1719" s="28"/>
      <c r="C1719" s="29"/>
      <c r="D1719" s="30"/>
      <c r="E1719" s="28" t="s">
        <v>251</v>
      </c>
      <c r="F1719" s="31" t="s">
        <v>77</v>
      </c>
      <c r="G1719" s="32" t="s">
        <v>243</v>
      </c>
      <c r="H1719" s="27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ht="15.75" hidden="1" customHeight="1">
      <c r="A1720" s="28"/>
      <c r="B1720" s="28"/>
      <c r="C1720" s="29"/>
      <c r="D1720" s="30"/>
      <c r="E1720" s="28" t="s">
        <v>251</v>
      </c>
      <c r="F1720" s="31" t="s">
        <v>79</v>
      </c>
      <c r="G1720" s="32" t="s">
        <v>243</v>
      </c>
      <c r="H1720" s="27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ht="15.75" hidden="1" customHeight="1">
      <c r="A1721" s="28"/>
      <c r="B1721" s="28"/>
      <c r="C1721" s="29"/>
      <c r="D1721" s="30"/>
      <c r="E1721" s="28" t="s">
        <v>251</v>
      </c>
      <c r="F1721" s="31" t="s">
        <v>81</v>
      </c>
      <c r="G1721" s="32" t="s">
        <v>243</v>
      </c>
      <c r="H1721" s="27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ht="15.75" hidden="1" customHeight="1">
      <c r="A1722" s="28"/>
      <c r="B1722" s="28"/>
      <c r="C1722" s="29"/>
      <c r="D1722" s="30"/>
      <c r="E1722" s="28" t="s">
        <v>251</v>
      </c>
      <c r="F1722" s="31" t="s">
        <v>83</v>
      </c>
      <c r="G1722" s="32" t="s">
        <v>243</v>
      </c>
      <c r="H1722" s="27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ht="15.75" hidden="1" customHeight="1">
      <c r="A1723" s="28"/>
      <c r="B1723" s="28"/>
      <c r="C1723" s="29"/>
      <c r="D1723" s="30"/>
      <c r="E1723" s="28" t="s">
        <v>251</v>
      </c>
      <c r="F1723" s="31" t="s">
        <v>84</v>
      </c>
      <c r="G1723" s="32" t="s">
        <v>243</v>
      </c>
      <c r="H1723" s="27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ht="15.75" hidden="1" customHeight="1">
      <c r="A1724" s="28"/>
      <c r="B1724" s="28"/>
      <c r="C1724" s="29"/>
      <c r="D1724" s="30"/>
      <c r="E1724" s="28" t="s">
        <v>251</v>
      </c>
      <c r="F1724" s="31" t="s">
        <v>85</v>
      </c>
      <c r="G1724" s="32" t="s">
        <v>243</v>
      </c>
      <c r="H1724" s="27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ht="15.75" hidden="1" customHeight="1">
      <c r="A1725" s="28"/>
      <c r="B1725" s="28"/>
      <c r="C1725" s="29"/>
      <c r="D1725" s="30"/>
      <c r="E1725" s="28" t="s">
        <v>251</v>
      </c>
      <c r="F1725" s="31" t="s">
        <v>86</v>
      </c>
      <c r="G1725" s="32" t="s">
        <v>243</v>
      </c>
      <c r="H1725" s="27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ht="15.75" hidden="1" customHeight="1">
      <c r="A1726" s="28"/>
      <c r="B1726" s="28"/>
      <c r="C1726" s="29"/>
      <c r="D1726" s="30"/>
      <c r="E1726" s="28" t="s">
        <v>251</v>
      </c>
      <c r="F1726" s="31" t="s">
        <v>87</v>
      </c>
      <c r="G1726" s="32" t="s">
        <v>243</v>
      </c>
      <c r="H1726" s="27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ht="15.75" hidden="1" customHeight="1">
      <c r="A1727" s="28"/>
      <c r="B1727" s="28"/>
      <c r="C1727" s="29"/>
      <c r="D1727" s="30"/>
      <c r="E1727" s="28" t="s">
        <v>251</v>
      </c>
      <c r="F1727" s="31" t="s">
        <v>88</v>
      </c>
      <c r="G1727" s="32" t="s">
        <v>243</v>
      </c>
      <c r="H1727" s="27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ht="15.75" hidden="1" customHeight="1">
      <c r="A1728" s="28"/>
      <c r="B1728" s="28"/>
      <c r="C1728" s="29"/>
      <c r="D1728" s="30"/>
      <c r="E1728" s="28" t="s">
        <v>251</v>
      </c>
      <c r="F1728" s="31" t="s">
        <v>89</v>
      </c>
      <c r="G1728" s="32" t="s">
        <v>243</v>
      </c>
      <c r="H1728" s="27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ht="15.75" hidden="1" customHeight="1">
      <c r="A1729" s="28"/>
      <c r="B1729" s="28"/>
      <c r="C1729" s="29"/>
      <c r="D1729" s="30"/>
      <c r="E1729" s="28" t="s">
        <v>251</v>
      </c>
      <c r="F1729" s="31" t="s">
        <v>90</v>
      </c>
      <c r="G1729" s="32" t="s">
        <v>243</v>
      </c>
      <c r="H1729" s="27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ht="15.75" hidden="1" customHeight="1">
      <c r="A1730" s="28"/>
      <c r="B1730" s="28"/>
      <c r="C1730" s="29"/>
      <c r="D1730" s="30"/>
      <c r="E1730" s="28" t="s">
        <v>251</v>
      </c>
      <c r="F1730" s="31" t="s">
        <v>91</v>
      </c>
      <c r="G1730" s="32" t="s">
        <v>243</v>
      </c>
      <c r="H1730" s="27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ht="15.75" hidden="1" customHeight="1">
      <c r="A1731" s="33">
        <v>5.2011621745E10</v>
      </c>
      <c r="B1731" s="33">
        <v>0.076</v>
      </c>
      <c r="C1731" s="34">
        <v>1052.0</v>
      </c>
      <c r="D1731" s="31">
        <v>0.078</v>
      </c>
      <c r="E1731" s="28" t="s">
        <v>252</v>
      </c>
      <c r="F1731" s="31" t="s">
        <v>76</v>
      </c>
      <c r="G1731" s="32" t="s">
        <v>243</v>
      </c>
      <c r="H1731" s="27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ht="15.75" hidden="1" customHeight="1">
      <c r="A1732" s="33">
        <v>5.3305639461E10</v>
      </c>
      <c r="B1732" s="33">
        <v>0.077</v>
      </c>
      <c r="C1732" s="34">
        <v>1052.0</v>
      </c>
      <c r="D1732" s="31">
        <v>0.076</v>
      </c>
      <c r="E1732" s="28" t="s">
        <v>252</v>
      </c>
      <c r="F1732" s="31" t="s">
        <v>77</v>
      </c>
      <c r="G1732" s="32" t="s">
        <v>243</v>
      </c>
      <c r="H1732" s="27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ht="15.75" hidden="1" customHeight="1">
      <c r="A1733" s="33">
        <v>6.6021205382E10</v>
      </c>
      <c r="B1733" s="33">
        <v>0.08</v>
      </c>
      <c r="C1733" s="34">
        <v>1244.0</v>
      </c>
      <c r="D1733" s="31">
        <v>0.072</v>
      </c>
      <c r="E1733" s="28" t="s">
        <v>252</v>
      </c>
      <c r="F1733" s="31" t="s">
        <v>79</v>
      </c>
      <c r="G1733" s="32" t="s">
        <v>243</v>
      </c>
      <c r="H1733" s="27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ht="15.75" hidden="1" customHeight="1">
      <c r="A1734" s="33">
        <v>8.7440435752E10</v>
      </c>
      <c r="B1734" s="33">
        <v>0.079</v>
      </c>
      <c r="C1734" s="34">
        <v>1602.0</v>
      </c>
      <c r="D1734" s="31">
        <v>0.07</v>
      </c>
      <c r="E1734" s="28" t="s">
        <v>252</v>
      </c>
      <c r="F1734" s="31" t="s">
        <v>81</v>
      </c>
      <c r="G1734" s="32" t="s">
        <v>243</v>
      </c>
      <c r="H1734" s="27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ht="15.75" hidden="1" customHeight="1">
      <c r="A1735" s="33">
        <v>1.03E11</v>
      </c>
      <c r="B1735" s="33">
        <v>0.08</v>
      </c>
      <c r="C1735" s="34">
        <v>1974.0</v>
      </c>
      <c r="D1735" s="31">
        <v>0.071</v>
      </c>
      <c r="E1735" s="28" t="s">
        <v>252</v>
      </c>
      <c r="F1735" s="31" t="s">
        <v>83</v>
      </c>
      <c r="G1735" s="32" t="s">
        <v>243</v>
      </c>
      <c r="H1735" s="27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ht="15.75" hidden="1" customHeight="1">
      <c r="A1736" s="33">
        <v>1.14E11</v>
      </c>
      <c r="B1736" s="33">
        <v>0.084</v>
      </c>
      <c r="C1736" s="34">
        <v>2288.0</v>
      </c>
      <c r="D1736" s="31">
        <v>0.078</v>
      </c>
      <c r="E1736" s="28" t="s">
        <v>252</v>
      </c>
      <c r="F1736" s="31" t="s">
        <v>84</v>
      </c>
      <c r="G1736" s="32" t="s">
        <v>243</v>
      </c>
      <c r="H1736" s="27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ht="15.75" hidden="1" customHeight="1">
      <c r="A1737" s="33">
        <v>1.1E11</v>
      </c>
      <c r="B1737" s="33">
        <v>0.088</v>
      </c>
      <c r="C1737" s="34">
        <v>2295.0</v>
      </c>
      <c r="D1737" s="31">
        <v>0.082</v>
      </c>
      <c r="E1737" s="28" t="s">
        <v>252</v>
      </c>
      <c r="F1737" s="31" t="s">
        <v>85</v>
      </c>
      <c r="G1737" s="32" t="s">
        <v>243</v>
      </c>
      <c r="H1737" s="27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ht="15.75" hidden="1" customHeight="1">
      <c r="A1738" s="33">
        <v>1.35E11</v>
      </c>
      <c r="B1738" s="33">
        <v>0.085</v>
      </c>
      <c r="C1738" s="34">
        <v>2694.0</v>
      </c>
      <c r="D1738" s="31">
        <v>0.086</v>
      </c>
      <c r="E1738" s="28" t="s">
        <v>252</v>
      </c>
      <c r="F1738" s="31" t="s">
        <v>86</v>
      </c>
      <c r="G1738" s="32" t="s">
        <v>243</v>
      </c>
      <c r="H1738" s="27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ht="15.75" hidden="1" customHeight="1">
      <c r="A1739" s="33">
        <v>1.3E11</v>
      </c>
      <c r="B1739" s="33">
        <v>0.093</v>
      </c>
      <c r="C1739" s="34">
        <v>2820.0</v>
      </c>
      <c r="D1739" s="31">
        <v>0.089</v>
      </c>
      <c r="E1739" s="28" t="s">
        <v>252</v>
      </c>
      <c r="F1739" s="31" t="s">
        <v>87</v>
      </c>
      <c r="G1739" s="32" t="s">
        <v>243</v>
      </c>
      <c r="H1739" s="27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ht="15.75" hidden="1" customHeight="1">
      <c r="A1740" s="33">
        <v>1.19E11</v>
      </c>
      <c r="B1740" s="33">
        <v>0.1</v>
      </c>
      <c r="C1740" s="34">
        <v>2702.0</v>
      </c>
      <c r="D1740" s="31">
        <v>0.067</v>
      </c>
      <c r="E1740" s="28" t="s">
        <v>252</v>
      </c>
      <c r="F1740" s="31" t="s">
        <v>88</v>
      </c>
      <c r="G1740" s="32" t="s">
        <v>243</v>
      </c>
      <c r="H1740" s="27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ht="15.75" hidden="1" customHeight="1">
      <c r="A1741" s="33">
        <v>1.43E11</v>
      </c>
      <c r="B1741" s="33">
        <v>0.102</v>
      </c>
      <c r="C1741" s="34">
        <v>3260.0</v>
      </c>
      <c r="D1741" s="31">
        <v>0.063</v>
      </c>
      <c r="E1741" s="28" t="s">
        <v>252</v>
      </c>
      <c r="F1741" s="31" t="s">
        <v>89</v>
      </c>
      <c r="G1741" s="32" t="s">
        <v>243</v>
      </c>
      <c r="H1741" s="27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ht="15.75" hidden="1" customHeight="1">
      <c r="A1742" s="33">
        <v>1.64E11</v>
      </c>
      <c r="B1742" s="33">
        <v>0.103</v>
      </c>
      <c r="C1742" s="34">
        <v>3715.0</v>
      </c>
      <c r="D1742" s="31">
        <v>0.061</v>
      </c>
      <c r="E1742" s="28" t="s">
        <v>252</v>
      </c>
      <c r="F1742" s="31" t="s">
        <v>90</v>
      </c>
      <c r="G1742" s="32" t="s">
        <v>243</v>
      </c>
      <c r="H1742" s="27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ht="15.75" hidden="1" customHeight="1">
      <c r="A1743" s="33">
        <v>1.71E11</v>
      </c>
      <c r="B1743" s="33">
        <v>0.103</v>
      </c>
      <c r="C1743" s="34">
        <v>3292.0</v>
      </c>
      <c r="D1743" s="31">
        <v>0.058</v>
      </c>
      <c r="E1743" s="28" t="s">
        <v>252</v>
      </c>
      <c r="F1743" s="31" t="s">
        <v>91</v>
      </c>
      <c r="G1743" s="32" t="s">
        <v>243</v>
      </c>
      <c r="H1743" s="27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ht="15.75" hidden="1" customHeight="1">
      <c r="A1744" s="33">
        <v>5.10732901E9</v>
      </c>
      <c r="B1744" s="33">
        <v>0.054</v>
      </c>
      <c r="C1744" s="34">
        <v>54.0</v>
      </c>
      <c r="D1744" s="31">
        <v>0.181</v>
      </c>
      <c r="E1744" s="28" t="s">
        <v>287</v>
      </c>
      <c r="F1744" s="31" t="s">
        <v>76</v>
      </c>
      <c r="G1744" s="32" t="s">
        <v>259</v>
      </c>
      <c r="H1744" s="27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ht="15.75" hidden="1" customHeight="1">
      <c r="A1745" s="33">
        <v>5.323146568E9</v>
      </c>
      <c r="B1745" s="33">
        <v>0.053</v>
      </c>
      <c r="C1745" s="34">
        <v>54.0</v>
      </c>
      <c r="D1745" s="31">
        <v>0.186</v>
      </c>
      <c r="E1745" s="28" t="s">
        <v>287</v>
      </c>
      <c r="F1745" s="31" t="s">
        <v>77</v>
      </c>
      <c r="G1745" s="32" t="s">
        <v>259</v>
      </c>
      <c r="H1745" s="27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ht="15.75" hidden="1" customHeight="1">
      <c r="A1746" s="33">
        <v>5.224213019E9</v>
      </c>
      <c r="B1746" s="33">
        <v>0.057</v>
      </c>
      <c r="C1746" s="34">
        <v>57.0</v>
      </c>
      <c r="D1746" s="31">
        <v>0.183</v>
      </c>
      <c r="E1746" s="28" t="s">
        <v>287</v>
      </c>
      <c r="F1746" s="31" t="s">
        <v>79</v>
      </c>
      <c r="G1746" s="32" t="s">
        <v>259</v>
      </c>
      <c r="H1746" s="27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ht="15.75" hidden="1" customHeight="1">
      <c r="A1747" s="33">
        <v>5.322437648E9</v>
      </c>
      <c r="B1747" s="33">
        <v>0.061</v>
      </c>
      <c r="C1747" s="34">
        <v>61.0</v>
      </c>
      <c r="D1747" s="31">
        <v>0.155</v>
      </c>
      <c r="E1747" s="28" t="s">
        <v>287</v>
      </c>
      <c r="F1747" s="31" t="s">
        <v>81</v>
      </c>
      <c r="G1747" s="32" t="s">
        <v>259</v>
      </c>
      <c r="H1747" s="27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ht="15.75" hidden="1" customHeight="1">
      <c r="A1748" s="33">
        <v>5.795568203E9</v>
      </c>
      <c r="B1748" s="33">
        <v>0.061</v>
      </c>
      <c r="C1748" s="34">
        <v>66.0</v>
      </c>
      <c r="D1748" s="31">
        <v>0.135</v>
      </c>
      <c r="E1748" s="28" t="s">
        <v>287</v>
      </c>
      <c r="F1748" s="31" t="s">
        <v>83</v>
      </c>
      <c r="G1748" s="32" t="s">
        <v>259</v>
      </c>
      <c r="H1748" s="27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ht="15.75" hidden="1" customHeight="1">
      <c r="A1749" s="33">
        <v>6.322582497E9</v>
      </c>
      <c r="B1749" s="33">
        <v>0.061</v>
      </c>
      <c r="C1749" s="34">
        <v>71.0</v>
      </c>
      <c r="D1749" s="31">
        <v>0.121</v>
      </c>
      <c r="E1749" s="28" t="s">
        <v>287</v>
      </c>
      <c r="F1749" s="31" t="s">
        <v>84</v>
      </c>
      <c r="G1749" s="32" t="s">
        <v>259</v>
      </c>
      <c r="H1749" s="27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ht="15.75" hidden="1" customHeight="1">
      <c r="A1750" s="33">
        <v>6.786340353E9</v>
      </c>
      <c r="B1750" s="33">
        <v>0.063</v>
      </c>
      <c r="C1750" s="34">
        <v>78.0</v>
      </c>
      <c r="D1750" s="31">
        <v>0.116</v>
      </c>
      <c r="E1750" s="28" t="s">
        <v>287</v>
      </c>
      <c r="F1750" s="31" t="s">
        <v>85</v>
      </c>
      <c r="G1750" s="32" t="s">
        <v>259</v>
      </c>
      <c r="H1750" s="27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ht="15.75" hidden="1" customHeight="1">
      <c r="A1751" s="33">
        <v>7.458167331E9</v>
      </c>
      <c r="B1751" s="33">
        <v>0.069</v>
      </c>
      <c r="C1751" s="34">
        <v>92.0</v>
      </c>
      <c r="D1751" s="31">
        <v>0.13</v>
      </c>
      <c r="E1751" s="28" t="s">
        <v>287</v>
      </c>
      <c r="F1751" s="31" t="s">
        <v>86</v>
      </c>
      <c r="G1751" s="32" t="s">
        <v>259</v>
      </c>
      <c r="H1751" s="27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ht="15.75" hidden="1" customHeight="1">
      <c r="A1752" s="33">
        <v>8.491371523E9</v>
      </c>
      <c r="B1752" s="33">
        <v>0.072</v>
      </c>
      <c r="C1752" s="34">
        <v>105.0</v>
      </c>
      <c r="D1752" s="31">
        <v>0.132</v>
      </c>
      <c r="E1752" s="28" t="s">
        <v>287</v>
      </c>
      <c r="F1752" s="31" t="s">
        <v>87</v>
      </c>
      <c r="G1752" s="32" t="s">
        <v>259</v>
      </c>
      <c r="H1752" s="27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ht="15.75" hidden="1" customHeight="1">
      <c r="A1753" s="33">
        <v>8.38073699E9</v>
      </c>
      <c r="B1753" s="33">
        <v>0.077</v>
      </c>
      <c r="C1753" s="34">
        <v>109.0</v>
      </c>
      <c r="D1753" s="31">
        <v>0.14</v>
      </c>
      <c r="E1753" s="28" t="s">
        <v>287</v>
      </c>
      <c r="F1753" s="31" t="s">
        <v>88</v>
      </c>
      <c r="G1753" s="32" t="s">
        <v>259</v>
      </c>
      <c r="H1753" s="27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ht="15.75" hidden="1" customHeight="1">
      <c r="A1754" s="33">
        <v>8.93821056E9</v>
      </c>
      <c r="B1754" s="33">
        <v>0.076</v>
      </c>
      <c r="C1754" s="34">
        <v>112.0</v>
      </c>
      <c r="D1754" s="31">
        <v>0.133</v>
      </c>
      <c r="E1754" s="28" t="s">
        <v>287</v>
      </c>
      <c r="F1754" s="31" t="s">
        <v>89</v>
      </c>
      <c r="G1754" s="32" t="s">
        <v>259</v>
      </c>
      <c r="H1754" s="27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ht="15.75" hidden="1" customHeight="1">
      <c r="A1755" s="33">
        <v>9.898547558E9</v>
      </c>
      <c r="B1755" s="33">
        <v>0.076</v>
      </c>
      <c r="C1755" s="34">
        <v>124.0</v>
      </c>
      <c r="D1755" s="31">
        <v>0.105</v>
      </c>
      <c r="E1755" s="28" t="s">
        <v>287</v>
      </c>
      <c r="F1755" s="31" t="s">
        <v>90</v>
      </c>
      <c r="G1755" s="32" t="s">
        <v>259</v>
      </c>
      <c r="H1755" s="27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ht="15.75" hidden="1" customHeight="1">
      <c r="A1756" s="33">
        <v>1.0644973606E10</v>
      </c>
      <c r="B1756" s="33">
        <v>0.082</v>
      </c>
      <c r="C1756" s="34">
        <v>144.0</v>
      </c>
      <c r="D1756" s="31">
        <v>0.12</v>
      </c>
      <c r="E1756" s="28" t="s">
        <v>287</v>
      </c>
      <c r="F1756" s="31" t="s">
        <v>91</v>
      </c>
      <c r="G1756" s="32" t="s">
        <v>259</v>
      </c>
      <c r="H1756" s="27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ht="15.75" hidden="1" customHeight="1">
      <c r="A1757" s="33">
        <v>1.798374533E9</v>
      </c>
      <c r="B1757" s="33">
        <v>0.064</v>
      </c>
      <c r="C1757" s="34">
        <v>10.0</v>
      </c>
      <c r="D1757" s="30"/>
      <c r="E1757" s="28" t="s">
        <v>126</v>
      </c>
      <c r="F1757" s="31" t="s">
        <v>76</v>
      </c>
      <c r="G1757" s="32" t="s">
        <v>75</v>
      </c>
      <c r="H1757" s="27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ht="15.75" hidden="1" customHeight="1">
      <c r="A1758" s="33">
        <v>1.945327546E9</v>
      </c>
      <c r="B1758" s="33">
        <v>0.074</v>
      </c>
      <c r="C1758" s="34">
        <v>12.0</v>
      </c>
      <c r="D1758" s="30"/>
      <c r="E1758" s="28" t="s">
        <v>126</v>
      </c>
      <c r="F1758" s="31" t="s">
        <v>77</v>
      </c>
      <c r="G1758" s="32" t="s">
        <v>75</v>
      </c>
      <c r="H1758" s="27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ht="15.75" hidden="1" customHeight="1">
      <c r="A1759" s="33">
        <v>2.170481498E9</v>
      </c>
      <c r="B1759" s="33">
        <v>0.07</v>
      </c>
      <c r="C1759" s="34">
        <v>12.0</v>
      </c>
      <c r="D1759" s="30"/>
      <c r="E1759" s="28" t="s">
        <v>126</v>
      </c>
      <c r="F1759" s="31" t="s">
        <v>79</v>
      </c>
      <c r="G1759" s="32" t="s">
        <v>75</v>
      </c>
      <c r="H1759" s="27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ht="15.75" hidden="1" customHeight="1">
      <c r="A1760" s="33">
        <v>2.731416281E9</v>
      </c>
      <c r="B1760" s="33">
        <v>0.068</v>
      </c>
      <c r="C1760" s="34">
        <v>15.0</v>
      </c>
      <c r="D1760" s="30"/>
      <c r="E1760" s="28" t="s">
        <v>126</v>
      </c>
      <c r="F1760" s="31" t="s">
        <v>81</v>
      </c>
      <c r="G1760" s="32" t="s">
        <v>75</v>
      </c>
      <c r="H1760" s="27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ht="15.75" hidden="1" customHeight="1">
      <c r="A1761" s="33">
        <v>3.052898686E9</v>
      </c>
      <c r="B1761" s="33">
        <v>0.071</v>
      </c>
      <c r="C1761" s="34">
        <v>16.0</v>
      </c>
      <c r="D1761" s="30"/>
      <c r="E1761" s="28" t="s">
        <v>126</v>
      </c>
      <c r="F1761" s="31" t="s">
        <v>83</v>
      </c>
      <c r="G1761" s="32" t="s">
        <v>75</v>
      </c>
      <c r="H1761" s="27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ht="15.75" hidden="1" customHeight="1">
      <c r="A1762" s="33">
        <v>3.405134555E9</v>
      </c>
      <c r="B1762" s="33">
        <v>0.077</v>
      </c>
      <c r="C1762" s="34">
        <v>20.0</v>
      </c>
      <c r="D1762" s="30"/>
      <c r="E1762" s="28" t="s">
        <v>126</v>
      </c>
      <c r="F1762" s="31" t="s">
        <v>84</v>
      </c>
      <c r="G1762" s="32" t="s">
        <v>75</v>
      </c>
      <c r="H1762" s="27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ht="15.75" hidden="1" customHeight="1">
      <c r="A1763" s="33">
        <v>3.646727993E9</v>
      </c>
      <c r="B1763" s="33">
        <v>0.079</v>
      </c>
      <c r="C1763" s="34">
        <v>21.0</v>
      </c>
      <c r="D1763" s="30"/>
      <c r="E1763" s="28" t="s">
        <v>126</v>
      </c>
      <c r="F1763" s="31" t="s">
        <v>85</v>
      </c>
      <c r="G1763" s="32" t="s">
        <v>75</v>
      </c>
      <c r="H1763" s="27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ht="15.75" hidden="1" customHeight="1">
      <c r="A1764" s="33">
        <v>4.291363547E9</v>
      </c>
      <c r="B1764" s="33">
        <v>0.074</v>
      </c>
      <c r="C1764" s="34">
        <v>22.0</v>
      </c>
      <c r="D1764" s="30"/>
      <c r="E1764" s="28" t="s">
        <v>126</v>
      </c>
      <c r="F1764" s="31" t="s">
        <v>86</v>
      </c>
      <c r="G1764" s="32" t="s">
        <v>75</v>
      </c>
      <c r="H1764" s="27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ht="15.75" hidden="1" customHeight="1">
      <c r="A1765" s="33">
        <v>5.403364454E9</v>
      </c>
      <c r="B1765" s="33">
        <v>0.071</v>
      </c>
      <c r="C1765" s="34">
        <v>26.0</v>
      </c>
      <c r="D1765" s="30"/>
      <c r="E1765" s="28" t="s">
        <v>126</v>
      </c>
      <c r="F1765" s="31" t="s">
        <v>87</v>
      </c>
      <c r="G1765" s="32" t="s">
        <v>75</v>
      </c>
      <c r="H1765" s="27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ht="15.75" hidden="1" customHeight="1">
      <c r="A1766" s="33">
        <v>5.397121962E9</v>
      </c>
      <c r="B1766" s="33">
        <v>0.077</v>
      </c>
      <c r="C1766" s="34">
        <v>27.0</v>
      </c>
      <c r="D1766" s="30"/>
      <c r="E1766" s="28" t="s">
        <v>126</v>
      </c>
      <c r="F1766" s="31" t="s">
        <v>88</v>
      </c>
      <c r="G1766" s="32" t="s">
        <v>75</v>
      </c>
      <c r="H1766" s="27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ht="15.75" hidden="1" customHeight="1">
      <c r="A1767" s="33">
        <v>5.71858955E9</v>
      </c>
      <c r="B1767" s="33">
        <v>0.069</v>
      </c>
      <c r="C1767" s="34">
        <v>24.0</v>
      </c>
      <c r="D1767" s="30"/>
      <c r="E1767" s="28" t="s">
        <v>126</v>
      </c>
      <c r="F1767" s="31" t="s">
        <v>89</v>
      </c>
      <c r="G1767" s="32" t="s">
        <v>75</v>
      </c>
      <c r="H1767" s="27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ht="15.75" hidden="1" customHeight="1">
      <c r="A1768" s="33">
        <v>6.411842066E9</v>
      </c>
      <c r="B1768" s="33">
        <v>0.068</v>
      </c>
      <c r="C1768" s="34">
        <v>25.0</v>
      </c>
      <c r="D1768" s="30"/>
      <c r="E1768" s="28" t="s">
        <v>126</v>
      </c>
      <c r="F1768" s="31" t="s">
        <v>90</v>
      </c>
      <c r="G1768" s="32" t="s">
        <v>75</v>
      </c>
      <c r="H1768" s="27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ht="15.75" hidden="1" customHeight="1">
      <c r="A1769" s="33">
        <v>6.773185511E9</v>
      </c>
      <c r="B1769" s="33">
        <v>0.072</v>
      </c>
      <c r="C1769" s="34">
        <v>25.0</v>
      </c>
      <c r="D1769" s="30"/>
      <c r="E1769" s="28" t="s">
        <v>126</v>
      </c>
      <c r="F1769" s="31" t="s">
        <v>91</v>
      </c>
      <c r="G1769" s="32" t="s">
        <v>75</v>
      </c>
      <c r="H1769" s="27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ht="15.75" hidden="1" customHeight="1">
      <c r="A1770" s="33">
        <v>4.6385996027E10</v>
      </c>
      <c r="B1770" s="33">
        <v>0.046</v>
      </c>
      <c r="C1770" s="34">
        <v>17.0</v>
      </c>
      <c r="D1770" s="31">
        <v>0.213</v>
      </c>
      <c r="E1770" s="28" t="s">
        <v>127</v>
      </c>
      <c r="F1770" s="31" t="s">
        <v>76</v>
      </c>
      <c r="G1770" s="32" t="s">
        <v>75</v>
      </c>
      <c r="H1770" s="27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ht="15.75" hidden="1" customHeight="1">
      <c r="A1771" s="33">
        <v>4.4138014092E10</v>
      </c>
      <c r="B1771" s="33">
        <v>0.048</v>
      </c>
      <c r="C1771" s="34">
        <v>18.0</v>
      </c>
      <c r="D1771" s="31">
        <v>0.234</v>
      </c>
      <c r="E1771" s="28" t="s">
        <v>127</v>
      </c>
      <c r="F1771" s="31" t="s">
        <v>77</v>
      </c>
      <c r="G1771" s="32" t="s">
        <v>75</v>
      </c>
      <c r="H1771" s="27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ht="15.75" hidden="1" customHeight="1">
      <c r="A1772" s="33">
        <v>5.911686825E10</v>
      </c>
      <c r="B1772" s="33">
        <v>0.039</v>
      </c>
      <c r="C1772" s="34">
        <v>18.0</v>
      </c>
      <c r="D1772" s="31">
        <v>0.248</v>
      </c>
      <c r="E1772" s="28" t="s">
        <v>127</v>
      </c>
      <c r="F1772" s="31" t="s">
        <v>79</v>
      </c>
      <c r="G1772" s="32" t="s">
        <v>75</v>
      </c>
      <c r="H1772" s="27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ht="15.75" hidden="1" customHeight="1">
      <c r="A1773" s="33">
        <v>6.7655840108E10</v>
      </c>
      <c r="B1773" s="33">
        <v>0.075</v>
      </c>
      <c r="C1773" s="34">
        <v>39.0</v>
      </c>
      <c r="D1773" s="31">
        <v>0.207</v>
      </c>
      <c r="E1773" s="28" t="s">
        <v>127</v>
      </c>
      <c r="F1773" s="31" t="s">
        <v>81</v>
      </c>
      <c r="G1773" s="32" t="s">
        <v>75</v>
      </c>
      <c r="H1773" s="27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ht="15.75" hidden="1" customHeight="1">
      <c r="A1774" s="33">
        <v>8.7845403978E10</v>
      </c>
      <c r="B1774" s="33">
        <v>0.07</v>
      </c>
      <c r="C1774" s="34">
        <v>45.0</v>
      </c>
      <c r="D1774" s="31">
        <v>0.192</v>
      </c>
      <c r="E1774" s="28" t="s">
        <v>127</v>
      </c>
      <c r="F1774" s="31" t="s">
        <v>83</v>
      </c>
      <c r="G1774" s="32" t="s">
        <v>75</v>
      </c>
      <c r="H1774" s="27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ht="15.75" hidden="1" customHeight="1">
      <c r="A1775" s="33">
        <v>1.12E11</v>
      </c>
      <c r="B1775" s="33">
        <v>0.066</v>
      </c>
      <c r="C1775" s="34">
        <v>53.0</v>
      </c>
      <c r="D1775" s="31">
        <v>0.179</v>
      </c>
      <c r="E1775" s="28" t="s">
        <v>127</v>
      </c>
      <c r="F1775" s="31" t="s">
        <v>84</v>
      </c>
      <c r="G1775" s="32" t="s">
        <v>75</v>
      </c>
      <c r="H1775" s="27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ht="15.75" hidden="1" customHeight="1">
      <c r="A1776" s="33">
        <v>1.45E11</v>
      </c>
      <c r="B1776" s="33">
        <v>0.057</v>
      </c>
      <c r="C1776" s="34">
        <v>59.0</v>
      </c>
      <c r="D1776" s="31">
        <v>0.169</v>
      </c>
      <c r="E1776" s="28" t="s">
        <v>127</v>
      </c>
      <c r="F1776" s="31" t="s">
        <v>85</v>
      </c>
      <c r="G1776" s="32" t="s">
        <v>75</v>
      </c>
      <c r="H1776" s="27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ht="15.75" hidden="1" customHeight="1">
      <c r="A1777" s="33">
        <v>1.66E11</v>
      </c>
      <c r="B1777" s="33">
        <v>0.072</v>
      </c>
      <c r="C1777" s="34">
        <v>81.0</v>
      </c>
      <c r="D1777" s="31">
        <v>0.169</v>
      </c>
      <c r="E1777" s="28" t="s">
        <v>127</v>
      </c>
      <c r="F1777" s="31" t="s">
        <v>86</v>
      </c>
      <c r="G1777" s="32" t="s">
        <v>75</v>
      </c>
      <c r="H1777" s="27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ht="15.75" hidden="1" customHeight="1">
      <c r="A1778" s="33">
        <v>2.08E11</v>
      </c>
      <c r="B1778" s="33">
        <v>0.065</v>
      </c>
      <c r="C1778" s="34">
        <v>88.0</v>
      </c>
      <c r="D1778" s="31">
        <v>0.155</v>
      </c>
      <c r="E1778" s="28" t="s">
        <v>127</v>
      </c>
      <c r="F1778" s="31" t="s">
        <v>87</v>
      </c>
      <c r="G1778" s="32" t="s">
        <v>75</v>
      </c>
      <c r="H1778" s="27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ht="15.75" hidden="1" customHeight="1">
      <c r="A1779" s="33">
        <v>1.69E11</v>
      </c>
      <c r="B1779" s="33">
        <v>0.068</v>
      </c>
      <c r="C1779" s="34">
        <v>74.0</v>
      </c>
      <c r="D1779" s="31">
        <v>0.184</v>
      </c>
      <c r="E1779" s="28" t="s">
        <v>127</v>
      </c>
      <c r="F1779" s="31" t="s">
        <v>88</v>
      </c>
      <c r="G1779" s="32" t="s">
        <v>75</v>
      </c>
      <c r="H1779" s="27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ht="15.75" hidden="1" customHeight="1">
      <c r="A1780" s="33">
        <v>3.69E11</v>
      </c>
      <c r="B1780" s="33">
        <v>0.056</v>
      </c>
      <c r="C1780" s="34">
        <v>80.0</v>
      </c>
      <c r="D1780" s="31">
        <v>0.176</v>
      </c>
      <c r="E1780" s="28" t="s">
        <v>127</v>
      </c>
      <c r="F1780" s="31" t="s">
        <v>89</v>
      </c>
      <c r="G1780" s="32" t="s">
        <v>75</v>
      </c>
      <c r="H1780" s="27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ht="15.75" hidden="1" customHeight="1">
      <c r="A1781" s="33">
        <v>4.12E11</v>
      </c>
      <c r="B1781" s="33">
        <v>0.057</v>
      </c>
      <c r="C1781" s="34">
        <v>85.0</v>
      </c>
      <c r="D1781" s="31">
        <v>0.16</v>
      </c>
      <c r="E1781" s="28" t="s">
        <v>127</v>
      </c>
      <c r="F1781" s="31" t="s">
        <v>90</v>
      </c>
      <c r="G1781" s="32" t="s">
        <v>75</v>
      </c>
      <c r="H1781" s="27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ht="15.75" hidden="1" customHeight="1">
      <c r="A1782" s="33">
        <v>4.63E11</v>
      </c>
      <c r="B1782" s="33">
        <v>0.061</v>
      </c>
      <c r="C1782" s="34">
        <v>94.0</v>
      </c>
      <c r="D1782" s="31">
        <v>0.168</v>
      </c>
      <c r="E1782" s="28" t="s">
        <v>127</v>
      </c>
      <c r="F1782" s="31" t="s">
        <v>91</v>
      </c>
      <c r="G1782" s="32" t="s">
        <v>75</v>
      </c>
      <c r="H1782" s="27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ht="15.75" hidden="1" customHeight="1">
      <c r="A1783" s="28"/>
      <c r="B1783" s="28"/>
      <c r="C1783" s="29"/>
      <c r="D1783" s="30"/>
      <c r="E1783" s="28" t="s">
        <v>167</v>
      </c>
      <c r="F1783" s="31" t="s">
        <v>76</v>
      </c>
      <c r="G1783" s="32" t="s">
        <v>145</v>
      </c>
      <c r="H1783" s="27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ht="15.75" hidden="1" customHeight="1">
      <c r="A1784" s="28"/>
      <c r="B1784" s="28"/>
      <c r="C1784" s="29"/>
      <c r="D1784" s="30"/>
      <c r="E1784" s="28" t="s">
        <v>167</v>
      </c>
      <c r="F1784" s="31" t="s">
        <v>77</v>
      </c>
      <c r="G1784" s="32" t="s">
        <v>145</v>
      </c>
      <c r="H1784" s="27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ht="15.75" hidden="1" customHeight="1">
      <c r="A1785" s="28"/>
      <c r="B1785" s="28"/>
      <c r="C1785" s="29"/>
      <c r="D1785" s="30"/>
      <c r="E1785" s="28" t="s">
        <v>167</v>
      </c>
      <c r="F1785" s="31" t="s">
        <v>79</v>
      </c>
      <c r="G1785" s="32" t="s">
        <v>145</v>
      </c>
      <c r="H1785" s="27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ht="15.75" hidden="1" customHeight="1">
      <c r="A1786" s="28"/>
      <c r="B1786" s="28"/>
      <c r="C1786" s="29"/>
      <c r="D1786" s="30"/>
      <c r="E1786" s="28" t="s">
        <v>167</v>
      </c>
      <c r="F1786" s="31" t="s">
        <v>81</v>
      </c>
      <c r="G1786" s="32" t="s">
        <v>145</v>
      </c>
      <c r="H1786" s="27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ht="15.75" hidden="1" customHeight="1">
      <c r="A1787" s="28"/>
      <c r="B1787" s="28"/>
      <c r="C1787" s="29"/>
      <c r="D1787" s="30"/>
      <c r="E1787" s="28" t="s">
        <v>167</v>
      </c>
      <c r="F1787" s="31" t="s">
        <v>83</v>
      </c>
      <c r="G1787" s="32" t="s">
        <v>145</v>
      </c>
      <c r="H1787" s="27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ht="15.75" hidden="1" customHeight="1">
      <c r="A1788" s="28"/>
      <c r="B1788" s="28"/>
      <c r="C1788" s="29"/>
      <c r="D1788" s="30"/>
      <c r="E1788" s="28" t="s">
        <v>167</v>
      </c>
      <c r="F1788" s="31" t="s">
        <v>84</v>
      </c>
      <c r="G1788" s="32" t="s">
        <v>145</v>
      </c>
      <c r="H1788" s="27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ht="15.75" hidden="1" customHeight="1">
      <c r="A1789" s="28"/>
      <c r="B1789" s="28"/>
      <c r="C1789" s="29"/>
      <c r="D1789" s="30"/>
      <c r="E1789" s="28" t="s">
        <v>167</v>
      </c>
      <c r="F1789" s="31" t="s">
        <v>85</v>
      </c>
      <c r="G1789" s="32" t="s">
        <v>145</v>
      </c>
      <c r="H1789" s="27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ht="15.75" hidden="1" customHeight="1">
      <c r="A1790" s="28"/>
      <c r="B1790" s="28"/>
      <c r="C1790" s="29"/>
      <c r="D1790" s="30"/>
      <c r="E1790" s="28" t="s">
        <v>167</v>
      </c>
      <c r="F1790" s="31" t="s">
        <v>86</v>
      </c>
      <c r="G1790" s="32" t="s">
        <v>145</v>
      </c>
      <c r="H1790" s="27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ht="15.75" hidden="1" customHeight="1">
      <c r="A1791" s="28"/>
      <c r="B1791" s="28"/>
      <c r="C1791" s="29"/>
      <c r="D1791" s="30"/>
      <c r="E1791" s="28" t="s">
        <v>167</v>
      </c>
      <c r="F1791" s="31" t="s">
        <v>87</v>
      </c>
      <c r="G1791" s="32" t="s">
        <v>145</v>
      </c>
      <c r="H1791" s="27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ht="15.75" hidden="1" customHeight="1">
      <c r="A1792" s="28"/>
      <c r="B1792" s="28"/>
      <c r="C1792" s="29"/>
      <c r="D1792" s="30"/>
      <c r="E1792" s="28" t="s">
        <v>167</v>
      </c>
      <c r="F1792" s="31" t="s">
        <v>88</v>
      </c>
      <c r="G1792" s="32" t="s">
        <v>145</v>
      </c>
      <c r="H1792" s="27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ht="15.75" hidden="1" customHeight="1">
      <c r="A1793" s="28"/>
      <c r="B1793" s="28"/>
      <c r="C1793" s="29"/>
      <c r="D1793" s="30"/>
      <c r="E1793" s="28" t="s">
        <v>167</v>
      </c>
      <c r="F1793" s="31" t="s">
        <v>89</v>
      </c>
      <c r="G1793" s="32" t="s">
        <v>145</v>
      </c>
      <c r="H1793" s="27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ht="15.75" hidden="1" customHeight="1">
      <c r="A1794" s="28"/>
      <c r="B1794" s="28"/>
      <c r="C1794" s="29"/>
      <c r="D1794" s="30"/>
      <c r="E1794" s="28" t="s">
        <v>167</v>
      </c>
      <c r="F1794" s="31" t="s">
        <v>90</v>
      </c>
      <c r="G1794" s="32" t="s">
        <v>145</v>
      </c>
      <c r="H1794" s="27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ht="15.75" hidden="1" customHeight="1">
      <c r="A1795" s="28"/>
      <c r="B1795" s="28"/>
      <c r="C1795" s="29"/>
      <c r="D1795" s="30"/>
      <c r="E1795" s="28" t="s">
        <v>167</v>
      </c>
      <c r="F1795" s="31" t="s">
        <v>91</v>
      </c>
      <c r="G1795" s="32" t="s">
        <v>145</v>
      </c>
      <c r="H1795" s="27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ht="15.75" hidden="1" customHeight="1">
      <c r="A1796" s="33">
        <v>3.586883989E9</v>
      </c>
      <c r="B1796" s="33">
        <v>0.087</v>
      </c>
      <c r="C1796" s="34">
        <v>153.0</v>
      </c>
      <c r="D1796" s="31">
        <v>0.189</v>
      </c>
      <c r="E1796" s="28" t="s">
        <v>212</v>
      </c>
      <c r="F1796" s="31" t="s">
        <v>76</v>
      </c>
      <c r="G1796" s="32" t="s">
        <v>180</v>
      </c>
      <c r="H1796" s="27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ht="15.75" hidden="1" customHeight="1">
      <c r="A1797" s="33">
        <v>3.436961385E9</v>
      </c>
      <c r="B1797" s="33">
        <v>0.085</v>
      </c>
      <c r="C1797" s="34">
        <v>141.0</v>
      </c>
      <c r="D1797" s="31">
        <v>0.194</v>
      </c>
      <c r="E1797" s="28" t="s">
        <v>212</v>
      </c>
      <c r="F1797" s="31" t="s">
        <v>77</v>
      </c>
      <c r="G1797" s="32" t="s">
        <v>180</v>
      </c>
      <c r="H1797" s="27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ht="15.75" hidden="1" customHeight="1">
      <c r="A1798" s="33">
        <v>3.791306758E9</v>
      </c>
      <c r="B1798" s="33">
        <v>0.093</v>
      </c>
      <c r="C1798" s="34">
        <v>170.0</v>
      </c>
      <c r="D1798" s="31">
        <v>0.184</v>
      </c>
      <c r="E1798" s="28" t="s">
        <v>212</v>
      </c>
      <c r="F1798" s="31" t="s">
        <v>79</v>
      </c>
      <c r="G1798" s="32" t="s">
        <v>180</v>
      </c>
      <c r="H1798" s="27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ht="15.75" hidden="1" customHeight="1">
      <c r="A1799" s="33">
        <v>4.756221629E9</v>
      </c>
      <c r="B1799" s="33">
        <v>0.093</v>
      </c>
      <c r="C1799" s="34">
        <v>212.0</v>
      </c>
      <c r="D1799" s="31">
        <v>0.16</v>
      </c>
      <c r="E1799" s="28" t="s">
        <v>212</v>
      </c>
      <c r="F1799" s="31" t="s">
        <v>81</v>
      </c>
      <c r="G1799" s="32" t="s">
        <v>180</v>
      </c>
      <c r="H1799" s="27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ht="15.75" hidden="1" customHeight="1">
      <c r="A1800" s="33">
        <v>5.514253043E9</v>
      </c>
      <c r="B1800" s="33">
        <v>0.087</v>
      </c>
      <c r="C1800" s="34">
        <v>230.0</v>
      </c>
      <c r="D1800" s="31">
        <v>0.124</v>
      </c>
      <c r="E1800" s="28" t="s">
        <v>212</v>
      </c>
      <c r="F1800" s="31" t="s">
        <v>83</v>
      </c>
      <c r="G1800" s="32" t="s">
        <v>180</v>
      </c>
      <c r="H1800" s="27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ht="15.75" hidden="1" customHeight="1">
      <c r="A1801" s="33">
        <v>5.98580906E9</v>
      </c>
      <c r="B1801" s="33">
        <v>0.081</v>
      </c>
      <c r="C1801" s="34">
        <v>231.0</v>
      </c>
      <c r="D1801" s="31">
        <v>0.121</v>
      </c>
      <c r="E1801" s="28" t="s">
        <v>212</v>
      </c>
      <c r="F1801" s="31" t="s">
        <v>84</v>
      </c>
      <c r="G1801" s="32" t="s">
        <v>180</v>
      </c>
      <c r="H1801" s="27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ht="15.75" hidden="1" customHeight="1">
      <c r="A1802" s="33">
        <v>6.5605469E9</v>
      </c>
      <c r="B1802" s="33">
        <v>0.078</v>
      </c>
      <c r="C1802" s="34">
        <v>246.0</v>
      </c>
      <c r="D1802" s="31">
        <v>0.113</v>
      </c>
      <c r="E1802" s="28" t="s">
        <v>212</v>
      </c>
      <c r="F1802" s="31" t="s">
        <v>85</v>
      </c>
      <c r="G1802" s="32" t="s">
        <v>180</v>
      </c>
      <c r="H1802" s="27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ht="15.75" hidden="1" customHeight="1">
      <c r="A1803" s="33">
        <v>8.15982562E9</v>
      </c>
      <c r="B1803" s="33">
        <v>0.07</v>
      </c>
      <c r="C1803" s="34">
        <v>272.0</v>
      </c>
      <c r="D1803" s="31">
        <v>0.102</v>
      </c>
      <c r="E1803" s="28" t="s">
        <v>212</v>
      </c>
      <c r="F1803" s="31" t="s">
        <v>86</v>
      </c>
      <c r="G1803" s="32" t="s">
        <v>180</v>
      </c>
      <c r="H1803" s="27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ht="15.75" hidden="1" customHeight="1">
      <c r="A1804" s="33">
        <v>9.834034351E9</v>
      </c>
      <c r="B1804" s="33">
        <v>0.069</v>
      </c>
      <c r="C1804" s="34">
        <v>325.0</v>
      </c>
      <c r="D1804" s="31">
        <v>0.097</v>
      </c>
      <c r="E1804" s="28" t="s">
        <v>212</v>
      </c>
      <c r="F1804" s="31" t="s">
        <v>87</v>
      </c>
      <c r="G1804" s="32" t="s">
        <v>180</v>
      </c>
      <c r="H1804" s="27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ht="15.75" hidden="1" customHeight="1">
      <c r="A1805" s="33">
        <v>9.313573965E9</v>
      </c>
      <c r="B1805" s="33">
        <v>0.069</v>
      </c>
      <c r="C1805" s="34">
        <v>306.0</v>
      </c>
      <c r="D1805" s="31">
        <v>0.101</v>
      </c>
      <c r="E1805" s="28" t="s">
        <v>212</v>
      </c>
      <c r="F1805" s="31" t="s">
        <v>88</v>
      </c>
      <c r="G1805" s="32" t="s">
        <v>180</v>
      </c>
      <c r="H1805" s="27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ht="15.75" hidden="1" customHeight="1">
      <c r="A1806" s="33">
        <v>9.338674078E9</v>
      </c>
      <c r="B1806" s="33">
        <v>0.07</v>
      </c>
      <c r="C1806" s="34">
        <v>309.0</v>
      </c>
      <c r="D1806" s="31">
        <v>0.095</v>
      </c>
      <c r="E1806" s="28" t="s">
        <v>212</v>
      </c>
      <c r="F1806" s="31" t="s">
        <v>89</v>
      </c>
      <c r="G1806" s="32" t="s">
        <v>180</v>
      </c>
      <c r="H1806" s="27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ht="15.75" hidden="1" customHeight="1">
      <c r="A1807" s="33">
        <v>1.0395222334E10</v>
      </c>
      <c r="B1807" s="33">
        <v>0.069</v>
      </c>
      <c r="C1807" s="34">
        <v>344.0</v>
      </c>
      <c r="D1807" s="31">
        <v>0.089</v>
      </c>
      <c r="E1807" s="28" t="s">
        <v>212</v>
      </c>
      <c r="F1807" s="31" t="s">
        <v>90</v>
      </c>
      <c r="G1807" s="32" t="s">
        <v>180</v>
      </c>
      <c r="H1807" s="27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ht="15.75" hidden="1" customHeight="1">
      <c r="A1808" s="33">
        <v>9.576482628E9</v>
      </c>
      <c r="B1808" s="33">
        <v>0.071</v>
      </c>
      <c r="C1808" s="34">
        <v>327.0</v>
      </c>
      <c r="D1808" s="31">
        <v>0.085</v>
      </c>
      <c r="E1808" s="28" t="s">
        <v>212</v>
      </c>
      <c r="F1808" s="31" t="s">
        <v>91</v>
      </c>
      <c r="G1808" s="32" t="s">
        <v>180</v>
      </c>
      <c r="H1808" s="27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ht="15.75" hidden="1" customHeight="1">
      <c r="A1809" s="33">
        <v>1.68E11</v>
      </c>
      <c r="B1809" s="33">
        <v>0.091</v>
      </c>
      <c r="C1809" s="34">
        <v>3432.0</v>
      </c>
      <c r="D1809" s="31">
        <v>0.089</v>
      </c>
      <c r="E1809" s="28" t="s">
        <v>213</v>
      </c>
      <c r="F1809" s="31" t="s">
        <v>76</v>
      </c>
      <c r="G1809" s="32" t="s">
        <v>180</v>
      </c>
      <c r="H1809" s="27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ht="15.75" hidden="1" customHeight="1">
      <c r="A1810" s="33">
        <v>1.71E11</v>
      </c>
      <c r="B1810" s="33">
        <v>0.098</v>
      </c>
      <c r="C1810" s="34">
        <v>3705.0</v>
      </c>
      <c r="D1810" s="31">
        <v>0.087</v>
      </c>
      <c r="E1810" s="28" t="s">
        <v>213</v>
      </c>
      <c r="F1810" s="31" t="s">
        <v>77</v>
      </c>
      <c r="G1810" s="32" t="s">
        <v>180</v>
      </c>
      <c r="H1810" s="27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ht="15.75" hidden="1" customHeight="1">
      <c r="A1811" s="33">
        <v>1.92E11</v>
      </c>
      <c r="B1811" s="33">
        <v>0.104</v>
      </c>
      <c r="C1811" s="34">
        <v>4418.0</v>
      </c>
      <c r="D1811" s="31">
        <v>0.087</v>
      </c>
      <c r="E1811" s="28" t="s">
        <v>213</v>
      </c>
      <c r="F1811" s="31" t="s">
        <v>79</v>
      </c>
      <c r="G1811" s="32" t="s">
        <v>180</v>
      </c>
      <c r="H1811" s="27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ht="15.75" hidden="1" customHeight="1">
      <c r="A1812" s="33">
        <v>2.25E11</v>
      </c>
      <c r="B1812" s="33">
        <v>0.106</v>
      </c>
      <c r="C1812" s="34">
        <v>5220.0</v>
      </c>
      <c r="D1812" s="31">
        <v>0.047</v>
      </c>
      <c r="E1812" s="28" t="s">
        <v>213</v>
      </c>
      <c r="F1812" s="31" t="s">
        <v>81</v>
      </c>
      <c r="G1812" s="32" t="s">
        <v>180</v>
      </c>
      <c r="H1812" s="27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ht="15.75" hidden="1" customHeight="1">
      <c r="A1813" s="33">
        <v>2.6E11</v>
      </c>
      <c r="B1813" s="33">
        <v>0.101</v>
      </c>
      <c r="C1813" s="34">
        <v>5733.0</v>
      </c>
      <c r="D1813" s="31">
        <v>0.04</v>
      </c>
      <c r="E1813" s="28" t="s">
        <v>213</v>
      </c>
      <c r="F1813" s="31" t="s">
        <v>83</v>
      </c>
      <c r="G1813" s="32" t="s">
        <v>180</v>
      </c>
      <c r="H1813" s="27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ht="15.75" hidden="1" customHeight="1">
      <c r="A1814" s="33">
        <v>3.04E11</v>
      </c>
      <c r="B1814" s="33">
        <v>0.095</v>
      </c>
      <c r="C1814" s="34">
        <v>6293.0</v>
      </c>
      <c r="D1814" s="31">
        <v>0.04</v>
      </c>
      <c r="E1814" s="28" t="s">
        <v>213</v>
      </c>
      <c r="F1814" s="31" t="s">
        <v>84</v>
      </c>
      <c r="G1814" s="32" t="s">
        <v>180</v>
      </c>
      <c r="H1814" s="27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ht="15.75" hidden="1" customHeight="1">
      <c r="A1815" s="33">
        <v>3.4E11</v>
      </c>
      <c r="B1815" s="33">
        <v>0.092</v>
      </c>
      <c r="C1815" s="34">
        <v>6778.0</v>
      </c>
      <c r="D1815" s="31">
        <v>0.047</v>
      </c>
      <c r="E1815" s="28" t="s">
        <v>213</v>
      </c>
      <c r="F1815" s="31" t="s">
        <v>85</v>
      </c>
      <c r="G1815" s="32" t="s">
        <v>180</v>
      </c>
      <c r="H1815" s="27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ht="15.75" hidden="1" customHeight="1">
      <c r="A1816" s="33">
        <v>3.93E11</v>
      </c>
      <c r="B1816" s="33">
        <v>0.095</v>
      </c>
      <c r="C1816" s="34">
        <v>7978.0</v>
      </c>
      <c r="D1816" s="31">
        <v>0.066</v>
      </c>
      <c r="E1816" s="28" t="s">
        <v>213</v>
      </c>
      <c r="F1816" s="31" t="s">
        <v>86</v>
      </c>
      <c r="G1816" s="32" t="s">
        <v>180</v>
      </c>
      <c r="H1816" s="27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ht="15.75" hidden="1" customHeight="1">
      <c r="A1817" s="33">
        <v>4.54E11</v>
      </c>
      <c r="B1817" s="33">
        <v>0.09</v>
      </c>
      <c r="C1817" s="34">
        <v>8626.0</v>
      </c>
      <c r="D1817" s="31">
        <v>0.073</v>
      </c>
      <c r="E1817" s="28" t="s">
        <v>213</v>
      </c>
      <c r="F1817" s="31" t="s">
        <v>87</v>
      </c>
      <c r="G1817" s="32" t="s">
        <v>180</v>
      </c>
      <c r="H1817" s="27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ht="15.75" hidden="1" customHeight="1">
      <c r="A1818" s="33">
        <v>3.79E11</v>
      </c>
      <c r="B1818" s="33">
        <v>0.101</v>
      </c>
      <c r="C1818" s="34">
        <v>7944.0</v>
      </c>
      <c r="D1818" s="31">
        <v>0.043</v>
      </c>
      <c r="E1818" s="28" t="s">
        <v>213</v>
      </c>
      <c r="F1818" s="31" t="s">
        <v>88</v>
      </c>
      <c r="G1818" s="32" t="s">
        <v>180</v>
      </c>
      <c r="H1818" s="27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ht="15.75" hidden="1" customHeight="1">
      <c r="A1819" s="33">
        <v>4.21E11</v>
      </c>
      <c r="B1819" s="33">
        <v>0.1</v>
      </c>
      <c r="C1819" s="34">
        <v>8694.0</v>
      </c>
      <c r="D1819" s="30"/>
      <c r="E1819" s="28" t="s">
        <v>213</v>
      </c>
      <c r="F1819" s="31" t="s">
        <v>89</v>
      </c>
      <c r="G1819" s="32" t="s">
        <v>180</v>
      </c>
      <c r="H1819" s="27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ht="15.75" hidden="1" customHeight="1">
      <c r="A1820" s="33">
        <v>4.91E11</v>
      </c>
      <c r="B1820" s="33">
        <v>0.099</v>
      </c>
      <c r="C1820" s="34">
        <v>9908.0</v>
      </c>
      <c r="D1820" s="30"/>
      <c r="E1820" s="28" t="s">
        <v>213</v>
      </c>
      <c r="F1820" s="31" t="s">
        <v>90</v>
      </c>
      <c r="G1820" s="32" t="s">
        <v>180</v>
      </c>
      <c r="H1820" s="27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ht="15.75" hidden="1" customHeight="1">
      <c r="A1821" s="33">
        <v>5.0E11</v>
      </c>
      <c r="B1821" s="33">
        <v>0.09</v>
      </c>
      <c r="C1821" s="34">
        <v>9055.0</v>
      </c>
      <c r="D1821" s="30"/>
      <c r="E1821" s="28" t="s">
        <v>213</v>
      </c>
      <c r="F1821" s="31" t="s">
        <v>91</v>
      </c>
      <c r="G1821" s="32" t="s">
        <v>180</v>
      </c>
      <c r="H1821" s="27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ht="15.75" hidden="1" customHeight="1">
      <c r="A1822" s="33">
        <v>1.986788055E10</v>
      </c>
      <c r="B1822" s="33">
        <v>0.031</v>
      </c>
      <c r="C1822" s="34">
        <v>264.0</v>
      </c>
      <c r="D1822" s="31">
        <v>0.101</v>
      </c>
      <c r="E1822" s="28" t="s">
        <v>236</v>
      </c>
      <c r="F1822" s="31" t="s">
        <v>76</v>
      </c>
      <c r="G1822" s="32" t="s">
        <v>229</v>
      </c>
      <c r="H1822" s="27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ht="15.75" hidden="1" customHeight="1">
      <c r="A1823" s="33">
        <v>1.9949284975E10</v>
      </c>
      <c r="B1823" s="33">
        <v>0.031</v>
      </c>
      <c r="C1823" s="34">
        <v>263.0</v>
      </c>
      <c r="D1823" s="31">
        <v>0.092</v>
      </c>
      <c r="E1823" s="28" t="s">
        <v>236</v>
      </c>
      <c r="F1823" s="31" t="s">
        <v>77</v>
      </c>
      <c r="G1823" s="32" t="s">
        <v>229</v>
      </c>
      <c r="H1823" s="27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ht="15.75" hidden="1" customHeight="1">
      <c r="A1824" s="33">
        <v>2.0049414986E10</v>
      </c>
      <c r="B1824" s="33">
        <v>0.032</v>
      </c>
      <c r="C1824" s="34">
        <v>278.0</v>
      </c>
      <c r="D1824" s="31">
        <v>0.085</v>
      </c>
      <c r="E1824" s="28" t="s">
        <v>236</v>
      </c>
      <c r="F1824" s="31" t="s">
        <v>79</v>
      </c>
      <c r="G1824" s="32" t="s">
        <v>229</v>
      </c>
      <c r="H1824" s="27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ht="15.75" hidden="1" customHeight="1">
      <c r="A1825" s="33">
        <v>2.1542262852E10</v>
      </c>
      <c r="B1825" s="33">
        <v>0.032</v>
      </c>
      <c r="C1825" s="34">
        <v>294.0</v>
      </c>
      <c r="D1825" s="31">
        <v>0.082</v>
      </c>
      <c r="E1825" s="28" t="s">
        <v>236</v>
      </c>
      <c r="F1825" s="31" t="s">
        <v>81</v>
      </c>
      <c r="G1825" s="32" t="s">
        <v>229</v>
      </c>
      <c r="H1825" s="27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ht="15.75" hidden="1" customHeight="1">
      <c r="A1826" s="33">
        <v>2.467360228E10</v>
      </c>
      <c r="B1826" s="33">
        <v>0.03</v>
      </c>
      <c r="C1826" s="34">
        <v>310.0</v>
      </c>
      <c r="D1826" s="31">
        <v>0.076</v>
      </c>
      <c r="E1826" s="28" t="s">
        <v>236</v>
      </c>
      <c r="F1826" s="31" t="s">
        <v>83</v>
      </c>
      <c r="G1826" s="32" t="s">
        <v>229</v>
      </c>
      <c r="H1826" s="27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ht="15.75" hidden="1" customHeight="1">
      <c r="A1827" s="33">
        <v>3.0905071771E10</v>
      </c>
      <c r="B1827" s="33">
        <v>0.026</v>
      </c>
      <c r="C1827" s="34">
        <v>331.0</v>
      </c>
      <c r="D1827" s="31">
        <v>0.071</v>
      </c>
      <c r="E1827" s="28" t="s">
        <v>236</v>
      </c>
      <c r="F1827" s="31" t="s">
        <v>84</v>
      </c>
      <c r="G1827" s="32" t="s">
        <v>229</v>
      </c>
      <c r="H1827" s="27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ht="15.75" hidden="1" customHeight="1">
      <c r="A1828" s="33">
        <v>3.6803641389E10</v>
      </c>
      <c r="B1828" s="33">
        <v>0.023</v>
      </c>
      <c r="C1828" s="34">
        <v>346.0</v>
      </c>
      <c r="D1828" s="31">
        <v>0.074</v>
      </c>
      <c r="E1828" s="28" t="s">
        <v>236</v>
      </c>
      <c r="F1828" s="31" t="s">
        <v>85</v>
      </c>
      <c r="G1828" s="32" t="s">
        <v>229</v>
      </c>
      <c r="H1828" s="27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ht="15.75" hidden="1" customHeight="1">
      <c r="A1829" s="33">
        <v>4.1901170689E10</v>
      </c>
      <c r="B1829" s="33">
        <v>0.025</v>
      </c>
      <c r="C1829" s="34">
        <v>403.0</v>
      </c>
      <c r="D1829" s="31">
        <v>0.073</v>
      </c>
      <c r="E1829" s="28" t="s">
        <v>236</v>
      </c>
      <c r="F1829" s="31" t="s">
        <v>86</v>
      </c>
      <c r="G1829" s="32" t="s">
        <v>229</v>
      </c>
      <c r="H1829" s="27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ht="15.75" hidden="1" customHeight="1">
      <c r="A1830" s="33">
        <v>6.0743823637E10</v>
      </c>
      <c r="B1830" s="33">
        <v>0.021</v>
      </c>
      <c r="C1830" s="34">
        <v>473.0</v>
      </c>
      <c r="D1830" s="31">
        <v>0.071</v>
      </c>
      <c r="E1830" s="28" t="s">
        <v>236</v>
      </c>
      <c r="F1830" s="31" t="s">
        <v>87</v>
      </c>
      <c r="G1830" s="32" t="s">
        <v>229</v>
      </c>
      <c r="H1830" s="27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ht="15.75" hidden="1" customHeight="1">
      <c r="A1831" s="33">
        <v>4.8242913263E10</v>
      </c>
      <c r="B1831" s="33">
        <v>0.03</v>
      </c>
      <c r="C1831" s="34">
        <v>511.0</v>
      </c>
      <c r="D1831" s="31">
        <v>0.074</v>
      </c>
      <c r="E1831" s="28" t="s">
        <v>236</v>
      </c>
      <c r="F1831" s="31" t="s">
        <v>88</v>
      </c>
      <c r="G1831" s="32" t="s">
        <v>229</v>
      </c>
      <c r="H1831" s="27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ht="15.75" hidden="1" customHeight="1">
      <c r="A1832" s="33">
        <v>5.8813004375E10</v>
      </c>
      <c r="B1832" s="33">
        <v>0.028</v>
      </c>
      <c r="C1832" s="34">
        <v>582.0</v>
      </c>
      <c r="D1832" s="31">
        <v>0.068</v>
      </c>
      <c r="E1832" s="28" t="s">
        <v>236</v>
      </c>
      <c r="F1832" s="31" t="s">
        <v>89</v>
      </c>
      <c r="G1832" s="32" t="s">
        <v>229</v>
      </c>
      <c r="H1832" s="27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ht="15.75" hidden="1" customHeight="1">
      <c r="A1833" s="33">
        <v>6.9971912138E10</v>
      </c>
      <c r="B1833" s="33">
        <v>0.024</v>
      </c>
      <c r="C1833" s="34">
        <v>610.0</v>
      </c>
      <c r="D1833" s="31">
        <v>0.062</v>
      </c>
      <c r="E1833" s="28" t="s">
        <v>236</v>
      </c>
      <c r="F1833" s="31" t="s">
        <v>90</v>
      </c>
      <c r="G1833" s="32" t="s">
        <v>229</v>
      </c>
      <c r="H1833" s="27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ht="15.75" hidden="1" customHeight="1">
      <c r="A1834" s="33">
        <v>7.8289467471E10</v>
      </c>
      <c r="B1834" s="33">
        <v>0.026</v>
      </c>
      <c r="C1834" s="34">
        <v>690.0</v>
      </c>
      <c r="D1834" s="31">
        <v>0.057</v>
      </c>
      <c r="E1834" s="28" t="s">
        <v>236</v>
      </c>
      <c r="F1834" s="31" t="s">
        <v>91</v>
      </c>
      <c r="G1834" s="32" t="s">
        <v>229</v>
      </c>
      <c r="H1834" s="27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ht="15.75" hidden="1" customHeight="1">
      <c r="A1835" s="33">
        <v>7.395237497E10</v>
      </c>
      <c r="B1835" s="33">
        <v>0.03</v>
      </c>
      <c r="C1835" s="34">
        <v>15.0</v>
      </c>
      <c r="D1835" s="30"/>
      <c r="E1835" s="28" t="s">
        <v>168</v>
      </c>
      <c r="F1835" s="31" t="s">
        <v>76</v>
      </c>
      <c r="G1835" s="32" t="s">
        <v>145</v>
      </c>
      <c r="H1835" s="27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ht="15.75" hidden="1" customHeight="1">
      <c r="A1836" s="33">
        <v>7.2309738921E10</v>
      </c>
      <c r="B1836" s="33">
        <v>0.028</v>
      </c>
      <c r="C1836" s="34">
        <v>13.0</v>
      </c>
      <c r="D1836" s="30"/>
      <c r="E1836" s="28" t="s">
        <v>168</v>
      </c>
      <c r="F1836" s="31" t="s">
        <v>77</v>
      </c>
      <c r="G1836" s="32" t="s">
        <v>145</v>
      </c>
      <c r="H1836" s="27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ht="15.75" hidden="1" customHeight="1">
      <c r="A1837" s="33">
        <v>7.2306820396E10</v>
      </c>
      <c r="B1837" s="33">
        <v>0.03</v>
      </c>
      <c r="C1837" s="34">
        <v>15.0</v>
      </c>
      <c r="D1837" s="30"/>
      <c r="E1837" s="28" t="s">
        <v>168</v>
      </c>
      <c r="F1837" s="31" t="s">
        <v>79</v>
      </c>
      <c r="G1837" s="32" t="s">
        <v>145</v>
      </c>
      <c r="H1837" s="27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ht="15.75" hidden="1" customHeight="1">
      <c r="A1838" s="33">
        <v>8.3244801093E10</v>
      </c>
      <c r="B1838" s="33">
        <v>0.029</v>
      </c>
      <c r="C1838" s="34">
        <v>16.0</v>
      </c>
      <c r="D1838" s="30"/>
      <c r="E1838" s="28" t="s">
        <v>168</v>
      </c>
      <c r="F1838" s="31" t="s">
        <v>81</v>
      </c>
      <c r="G1838" s="32" t="s">
        <v>145</v>
      </c>
      <c r="H1838" s="27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ht="15.75" hidden="1" customHeight="1">
      <c r="A1839" s="33">
        <v>9.7977766198E10</v>
      </c>
      <c r="B1839" s="33">
        <v>0.028</v>
      </c>
      <c r="C1839" s="34">
        <v>18.0</v>
      </c>
      <c r="D1839" s="31">
        <v>0.073</v>
      </c>
      <c r="E1839" s="28" t="s">
        <v>168</v>
      </c>
      <c r="F1839" s="31" t="s">
        <v>83</v>
      </c>
      <c r="G1839" s="32" t="s">
        <v>145</v>
      </c>
      <c r="H1839" s="27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ht="15.75" hidden="1" customHeight="1">
      <c r="A1840" s="33">
        <v>1.1E11</v>
      </c>
      <c r="B1840" s="33">
        <v>0.032</v>
      </c>
      <c r="C1840" s="34">
        <v>22.0</v>
      </c>
      <c r="D1840" s="31">
        <v>0.091</v>
      </c>
      <c r="E1840" s="28" t="s">
        <v>168</v>
      </c>
      <c r="F1840" s="31" t="s">
        <v>84</v>
      </c>
      <c r="G1840" s="32" t="s">
        <v>145</v>
      </c>
      <c r="H1840" s="27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ht="15.75" hidden="1" customHeight="1">
      <c r="A1841" s="33">
        <v>1.37E11</v>
      </c>
      <c r="B1841" s="33">
        <v>0.037</v>
      </c>
      <c r="C1841" s="34">
        <v>29.0</v>
      </c>
      <c r="D1841" s="31">
        <v>0.11</v>
      </c>
      <c r="E1841" s="28" t="s">
        <v>168</v>
      </c>
      <c r="F1841" s="31" t="s">
        <v>85</v>
      </c>
      <c r="G1841" s="32" t="s">
        <v>145</v>
      </c>
      <c r="H1841" s="27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ht="15.75" hidden="1" customHeight="1">
      <c r="A1842" s="33">
        <v>1.52E11</v>
      </c>
      <c r="B1842" s="33">
        <v>0.035</v>
      </c>
      <c r="C1842" s="34">
        <v>31.0</v>
      </c>
      <c r="D1842" s="31">
        <v>0.118</v>
      </c>
      <c r="E1842" s="28" t="s">
        <v>168</v>
      </c>
      <c r="F1842" s="31" t="s">
        <v>86</v>
      </c>
      <c r="G1842" s="32" t="s">
        <v>145</v>
      </c>
      <c r="H1842" s="27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ht="15.75" hidden="1" customHeight="1">
      <c r="A1843" s="33">
        <v>1.7E11</v>
      </c>
      <c r="B1843" s="33">
        <v>0.033</v>
      </c>
      <c r="C1843" s="34">
        <v>29.0</v>
      </c>
      <c r="D1843" s="31">
        <v>0.129</v>
      </c>
      <c r="E1843" s="28" t="s">
        <v>168</v>
      </c>
      <c r="F1843" s="31" t="s">
        <v>87</v>
      </c>
      <c r="G1843" s="32" t="s">
        <v>145</v>
      </c>
      <c r="H1843" s="27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ht="15.75" hidden="1" customHeight="1">
      <c r="A1844" s="33">
        <v>1.68E11</v>
      </c>
      <c r="B1844" s="33">
        <v>0.03</v>
      </c>
      <c r="C1844" s="34">
        <v>28.0</v>
      </c>
      <c r="D1844" s="31">
        <v>0.145</v>
      </c>
      <c r="E1844" s="28" t="s">
        <v>168</v>
      </c>
      <c r="F1844" s="31" t="s">
        <v>88</v>
      </c>
      <c r="G1844" s="32" t="s">
        <v>145</v>
      </c>
      <c r="H1844" s="27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ht="15.75" hidden="1" customHeight="1">
      <c r="A1845" s="33">
        <v>1.77E11</v>
      </c>
      <c r="B1845" s="33">
        <v>0.03</v>
      </c>
      <c r="C1845" s="34">
        <v>30.0</v>
      </c>
      <c r="D1845" s="31">
        <v>0.14</v>
      </c>
      <c r="E1845" s="28" t="s">
        <v>168</v>
      </c>
      <c r="F1845" s="31" t="s">
        <v>89</v>
      </c>
      <c r="G1845" s="32" t="s">
        <v>145</v>
      </c>
      <c r="H1845" s="27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ht="15.75" hidden="1" customHeight="1">
      <c r="A1846" s="33">
        <v>2.14E11</v>
      </c>
      <c r="B1846" s="33">
        <v>0.03</v>
      </c>
      <c r="C1846" s="34">
        <v>36.0</v>
      </c>
      <c r="D1846" s="31">
        <v>0.144</v>
      </c>
      <c r="E1846" s="28" t="s">
        <v>168</v>
      </c>
      <c r="F1846" s="31" t="s">
        <v>90</v>
      </c>
      <c r="G1846" s="32" t="s">
        <v>145</v>
      </c>
      <c r="H1846" s="27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ht="15.75" hidden="1" customHeight="1">
      <c r="A1847" s="33">
        <v>2.25E11</v>
      </c>
      <c r="B1847" s="33">
        <v>0.031</v>
      </c>
      <c r="C1847" s="34">
        <v>39.0</v>
      </c>
      <c r="D1847" s="31">
        <v>0.135</v>
      </c>
      <c r="E1847" s="28" t="s">
        <v>168</v>
      </c>
      <c r="F1847" s="31" t="s">
        <v>91</v>
      </c>
      <c r="G1847" s="32" t="s">
        <v>145</v>
      </c>
      <c r="H1847" s="27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ht="15.75" hidden="1" customHeight="1">
      <c r="A1848" s="33">
        <v>1.16205E10</v>
      </c>
      <c r="B1848" s="33">
        <v>0.078</v>
      </c>
      <c r="C1848" s="34">
        <v>295.0</v>
      </c>
      <c r="D1848" s="31">
        <v>0.105</v>
      </c>
      <c r="E1848" s="28" t="s">
        <v>288</v>
      </c>
      <c r="F1848" s="31" t="s">
        <v>76</v>
      </c>
      <c r="G1848" s="32" t="s">
        <v>259</v>
      </c>
      <c r="H1848" s="27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ht="15.75" hidden="1" customHeight="1">
      <c r="A1849" s="33">
        <v>1.18075E10</v>
      </c>
      <c r="B1849" s="33">
        <v>0.077</v>
      </c>
      <c r="C1849" s="34">
        <v>293.0</v>
      </c>
      <c r="D1849" s="31">
        <v>0.11</v>
      </c>
      <c r="E1849" s="28" t="s">
        <v>288</v>
      </c>
      <c r="F1849" s="31" t="s">
        <v>77</v>
      </c>
      <c r="G1849" s="32" t="s">
        <v>259</v>
      </c>
      <c r="H1849" s="27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ht="15.75" hidden="1" customHeight="1">
      <c r="A1850" s="33">
        <v>1.22724E10</v>
      </c>
      <c r="B1850" s="33">
        <v>0.08</v>
      </c>
      <c r="C1850" s="34">
        <v>310.0</v>
      </c>
      <c r="D1850" s="31">
        <v>0.106</v>
      </c>
      <c r="E1850" s="28" t="s">
        <v>288</v>
      </c>
      <c r="F1850" s="31" t="s">
        <v>79</v>
      </c>
      <c r="G1850" s="32" t="s">
        <v>259</v>
      </c>
      <c r="H1850" s="27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ht="15.75" hidden="1" customHeight="1">
      <c r="A1851" s="33">
        <v>1.29332E10</v>
      </c>
      <c r="B1851" s="33">
        <v>0.076</v>
      </c>
      <c r="C1851" s="34">
        <v>303.0</v>
      </c>
      <c r="D1851" s="31">
        <v>0.099</v>
      </c>
      <c r="E1851" s="28" t="s">
        <v>288</v>
      </c>
      <c r="F1851" s="31" t="s">
        <v>81</v>
      </c>
      <c r="G1851" s="32" t="s">
        <v>259</v>
      </c>
      <c r="H1851" s="27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ht="15.75" hidden="1" customHeight="1">
      <c r="A1852" s="33">
        <v>1.41793E10</v>
      </c>
      <c r="B1852" s="33">
        <v>0.081</v>
      </c>
      <c r="C1852" s="34">
        <v>347.0</v>
      </c>
      <c r="D1852" s="31">
        <v>0.088</v>
      </c>
      <c r="E1852" s="28" t="s">
        <v>288</v>
      </c>
      <c r="F1852" s="31" t="s">
        <v>83</v>
      </c>
      <c r="G1852" s="32" t="s">
        <v>259</v>
      </c>
      <c r="H1852" s="27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ht="15.75" hidden="1" customHeight="1">
      <c r="A1853" s="33">
        <v>1.54647E10</v>
      </c>
      <c r="B1853" s="33">
        <v>0.075</v>
      </c>
      <c r="C1853" s="34">
        <v>344.0</v>
      </c>
      <c r="D1853" s="31">
        <v>0.087</v>
      </c>
      <c r="E1853" s="28" t="s">
        <v>288</v>
      </c>
      <c r="F1853" s="31" t="s">
        <v>84</v>
      </c>
      <c r="G1853" s="32" t="s">
        <v>259</v>
      </c>
      <c r="H1853" s="27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ht="15.75" hidden="1" customHeight="1">
      <c r="A1854" s="33">
        <v>1.7137E10</v>
      </c>
      <c r="B1854" s="33">
        <v>0.07</v>
      </c>
      <c r="C1854" s="34">
        <v>350.0</v>
      </c>
      <c r="D1854" s="31">
        <v>0.084</v>
      </c>
      <c r="E1854" s="28" t="s">
        <v>288</v>
      </c>
      <c r="F1854" s="31" t="s">
        <v>85</v>
      </c>
      <c r="G1854" s="32" t="s">
        <v>259</v>
      </c>
      <c r="H1854" s="27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ht="15.75" hidden="1" customHeight="1">
      <c r="A1855" s="33">
        <v>2.11219E10</v>
      </c>
      <c r="B1855" s="33">
        <v>0.067</v>
      </c>
      <c r="C1855" s="34">
        <v>382.0</v>
      </c>
      <c r="D1855" s="31">
        <v>0.083</v>
      </c>
      <c r="E1855" s="28" t="s">
        <v>288</v>
      </c>
      <c r="F1855" s="31" t="s">
        <v>86</v>
      </c>
      <c r="G1855" s="32" t="s">
        <v>259</v>
      </c>
      <c r="H1855" s="27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ht="15.75" hidden="1" customHeight="1">
      <c r="A1856" s="33">
        <v>2.4884E10</v>
      </c>
      <c r="B1856" s="33">
        <v>0.073</v>
      </c>
      <c r="C1856" s="34">
        <v>473.0</v>
      </c>
      <c r="D1856" s="31">
        <v>0.082</v>
      </c>
      <c r="E1856" s="28" t="s">
        <v>288</v>
      </c>
      <c r="F1856" s="31" t="s">
        <v>87</v>
      </c>
      <c r="G1856" s="32" t="s">
        <v>259</v>
      </c>
      <c r="H1856" s="27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ht="15.75" hidden="1" customHeight="1">
      <c r="A1857" s="33">
        <v>2.59251E10</v>
      </c>
      <c r="B1857" s="33">
        <v>0.081</v>
      </c>
      <c r="C1857" s="34">
        <v>541.0</v>
      </c>
      <c r="D1857" s="31">
        <v>0.082</v>
      </c>
      <c r="E1857" s="28" t="s">
        <v>288</v>
      </c>
      <c r="F1857" s="31" t="s">
        <v>88</v>
      </c>
      <c r="G1857" s="32" t="s">
        <v>259</v>
      </c>
      <c r="H1857" s="27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ht="15.75" hidden="1" customHeight="1">
      <c r="A1858" s="33">
        <v>2.88141E10</v>
      </c>
      <c r="B1858" s="33">
        <v>0.085</v>
      </c>
      <c r="C1858" s="34">
        <v>627.0</v>
      </c>
      <c r="D1858" s="31">
        <v>0.077</v>
      </c>
      <c r="E1858" s="28" t="s">
        <v>288</v>
      </c>
      <c r="F1858" s="31" t="s">
        <v>89</v>
      </c>
      <c r="G1858" s="32" t="s">
        <v>259</v>
      </c>
      <c r="H1858" s="27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ht="15.75" hidden="1" customHeight="1">
      <c r="A1859" s="33">
        <v>3.32705E10</v>
      </c>
      <c r="B1859" s="33">
        <v>0.079</v>
      </c>
      <c r="C1859" s="34">
        <v>664.0</v>
      </c>
      <c r="D1859" s="31">
        <v>0.069</v>
      </c>
      <c r="E1859" s="28" t="s">
        <v>288</v>
      </c>
      <c r="F1859" s="31" t="s">
        <v>90</v>
      </c>
      <c r="G1859" s="32" t="s">
        <v>259</v>
      </c>
      <c r="H1859" s="27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ht="15.75" hidden="1" customHeight="1">
      <c r="A1860" s="33">
        <v>3.79562E10</v>
      </c>
      <c r="B1860" s="33">
        <v>0.076</v>
      </c>
      <c r="C1860" s="34">
        <v>723.0</v>
      </c>
      <c r="D1860" s="31">
        <v>0.069</v>
      </c>
      <c r="E1860" s="28" t="s">
        <v>288</v>
      </c>
      <c r="F1860" s="31" t="s">
        <v>91</v>
      </c>
      <c r="G1860" s="32" t="s">
        <v>259</v>
      </c>
      <c r="H1860" s="27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ht="15.75" hidden="1" customHeight="1">
      <c r="A1861" s="33">
        <v>3.521348155E9</v>
      </c>
      <c r="B1861" s="33">
        <v>0.04</v>
      </c>
      <c r="C1861" s="34">
        <v>26.0</v>
      </c>
      <c r="D1861" s="31">
        <v>0.175</v>
      </c>
      <c r="E1861" s="28" t="s">
        <v>253</v>
      </c>
      <c r="F1861" s="31" t="s">
        <v>76</v>
      </c>
      <c r="G1861" s="32" t="s">
        <v>243</v>
      </c>
      <c r="H1861" s="27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ht="15.75" hidden="1" customHeight="1">
      <c r="A1862" s="33">
        <v>3.081029666E9</v>
      </c>
      <c r="B1862" s="33">
        <v>0.045</v>
      </c>
      <c r="C1862" s="34">
        <v>25.0</v>
      </c>
      <c r="D1862" s="31">
        <v>0.162</v>
      </c>
      <c r="E1862" s="28" t="s">
        <v>253</v>
      </c>
      <c r="F1862" s="31" t="s">
        <v>77</v>
      </c>
      <c r="G1862" s="32" t="s">
        <v>243</v>
      </c>
      <c r="H1862" s="27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ht="15.75" hidden="1" customHeight="1">
      <c r="A1863" s="33">
        <v>2.999542369E9</v>
      </c>
      <c r="B1863" s="33">
        <v>0.046</v>
      </c>
      <c r="C1863" s="34">
        <v>24.0</v>
      </c>
      <c r="D1863" s="31">
        <v>0.139</v>
      </c>
      <c r="E1863" s="28" t="s">
        <v>253</v>
      </c>
      <c r="F1863" s="31" t="s">
        <v>79</v>
      </c>
      <c r="G1863" s="32" t="s">
        <v>243</v>
      </c>
      <c r="H1863" s="27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ht="15.75" hidden="1" customHeight="1">
      <c r="A1864" s="33">
        <v>3.53645912E9</v>
      </c>
      <c r="B1864" s="33">
        <v>0.041</v>
      </c>
      <c r="C1864" s="34">
        <v>25.0</v>
      </c>
      <c r="D1864" s="31">
        <v>0.134</v>
      </c>
      <c r="E1864" s="28" t="s">
        <v>253</v>
      </c>
      <c r="F1864" s="31" t="s">
        <v>81</v>
      </c>
      <c r="G1864" s="32" t="s">
        <v>243</v>
      </c>
      <c r="H1864" s="27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ht="15.75" hidden="1" customHeight="1">
      <c r="A1865" s="33">
        <v>3.927114457E9</v>
      </c>
      <c r="B1865" s="33">
        <v>0.046</v>
      </c>
      <c r="C1865" s="34">
        <v>30.0</v>
      </c>
      <c r="D1865" s="31">
        <v>0.133</v>
      </c>
      <c r="E1865" s="28" t="s">
        <v>253</v>
      </c>
      <c r="F1865" s="31" t="s">
        <v>83</v>
      </c>
      <c r="G1865" s="32" t="s">
        <v>243</v>
      </c>
      <c r="H1865" s="27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ht="15.75" hidden="1" customHeight="1">
      <c r="A1866" s="33">
        <v>4.901584516E9</v>
      </c>
      <c r="B1866" s="33">
        <v>0.04</v>
      </c>
      <c r="C1866" s="34">
        <v>32.0</v>
      </c>
      <c r="D1866" s="31">
        <v>0.115</v>
      </c>
      <c r="E1866" s="28" t="s">
        <v>253</v>
      </c>
      <c r="F1866" s="31" t="s">
        <v>84</v>
      </c>
      <c r="G1866" s="32" t="s">
        <v>243</v>
      </c>
      <c r="H1866" s="27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ht="15.75" hidden="1" customHeight="1">
      <c r="A1867" s="33">
        <v>5.598700444E9</v>
      </c>
      <c r="B1867" s="33">
        <v>0.035</v>
      </c>
      <c r="C1867" s="34">
        <v>31.0</v>
      </c>
      <c r="D1867" s="31">
        <v>0.106</v>
      </c>
      <c r="E1867" s="28" t="s">
        <v>253</v>
      </c>
      <c r="F1867" s="31" t="s">
        <v>85</v>
      </c>
      <c r="G1867" s="32" t="s">
        <v>243</v>
      </c>
      <c r="H1867" s="27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ht="15.75" hidden="1" customHeight="1">
      <c r="A1868" s="33">
        <v>6.329292929E9</v>
      </c>
      <c r="B1868" s="33">
        <v>0.042</v>
      </c>
      <c r="C1868" s="34">
        <v>41.0</v>
      </c>
      <c r="D1868" s="31">
        <v>0.098</v>
      </c>
      <c r="E1868" s="28" t="s">
        <v>253</v>
      </c>
      <c r="F1868" s="31" t="s">
        <v>86</v>
      </c>
      <c r="G1868" s="32" t="s">
        <v>243</v>
      </c>
      <c r="H1868" s="27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ht="15.75" hidden="1" customHeight="1">
      <c r="A1869" s="33">
        <v>8.01037037E9</v>
      </c>
      <c r="B1869" s="33">
        <v>0.046</v>
      </c>
      <c r="C1869" s="34">
        <v>56.0</v>
      </c>
      <c r="D1869" s="31">
        <v>0.092</v>
      </c>
      <c r="E1869" s="28" t="s">
        <v>253</v>
      </c>
      <c r="F1869" s="31" t="s">
        <v>87</v>
      </c>
      <c r="G1869" s="32" t="s">
        <v>243</v>
      </c>
      <c r="H1869" s="27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ht="15.75" hidden="1" customHeight="1">
      <c r="A1870" s="33">
        <v>7.914594203E9</v>
      </c>
      <c r="B1870" s="33">
        <v>0.042</v>
      </c>
      <c r="C1870" s="34">
        <v>50.0</v>
      </c>
      <c r="D1870" s="31">
        <v>0.101</v>
      </c>
      <c r="E1870" s="28" t="s">
        <v>253</v>
      </c>
      <c r="F1870" s="31" t="s">
        <v>88</v>
      </c>
      <c r="G1870" s="32" t="s">
        <v>243</v>
      </c>
      <c r="H1870" s="27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ht="15.75" hidden="1" customHeight="1">
      <c r="A1871" s="33">
        <v>9.480047959E9</v>
      </c>
      <c r="B1871" s="33">
        <v>0.041</v>
      </c>
      <c r="C1871" s="34">
        <v>57.0</v>
      </c>
      <c r="D1871" s="31">
        <v>0.104</v>
      </c>
      <c r="E1871" s="28" t="s">
        <v>253</v>
      </c>
      <c r="F1871" s="31" t="s">
        <v>89</v>
      </c>
      <c r="G1871" s="32" t="s">
        <v>243</v>
      </c>
      <c r="H1871" s="27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ht="15.75" hidden="1" customHeight="1">
      <c r="A1872" s="33">
        <v>1.2393604089E10</v>
      </c>
      <c r="B1872" s="33">
        <v>0.042</v>
      </c>
      <c r="C1872" s="34">
        <v>74.0</v>
      </c>
      <c r="D1872" s="31">
        <v>0.108</v>
      </c>
      <c r="E1872" s="28" t="s">
        <v>253</v>
      </c>
      <c r="F1872" s="31" t="s">
        <v>90</v>
      </c>
      <c r="G1872" s="32" t="s">
        <v>243</v>
      </c>
      <c r="H1872" s="27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ht="15.75" hidden="1" customHeight="1">
      <c r="A1873" s="33">
        <v>1.5653921367E10</v>
      </c>
      <c r="B1873" s="33">
        <v>0.052</v>
      </c>
      <c r="C1873" s="34">
        <v>114.0</v>
      </c>
      <c r="D1873" s="31">
        <v>0.108</v>
      </c>
      <c r="E1873" s="28" t="s">
        <v>253</v>
      </c>
      <c r="F1873" s="31" t="s">
        <v>91</v>
      </c>
      <c r="G1873" s="32" t="s">
        <v>243</v>
      </c>
      <c r="H1873" s="27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ht="15.75" hidden="1" customHeight="1">
      <c r="A1874" s="33">
        <v>8.195993231E9</v>
      </c>
      <c r="B1874" s="33">
        <v>0.081</v>
      </c>
      <c r="C1874" s="34">
        <v>124.0</v>
      </c>
      <c r="D1874" s="31">
        <v>0.268</v>
      </c>
      <c r="E1874" s="28" t="s">
        <v>289</v>
      </c>
      <c r="F1874" s="31" t="s">
        <v>76</v>
      </c>
      <c r="G1874" s="32" t="s">
        <v>259</v>
      </c>
      <c r="H1874" s="27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ht="15.75" hidden="1" customHeight="1">
      <c r="A1875" s="33">
        <v>7.662595076E9</v>
      </c>
      <c r="B1875" s="33">
        <v>0.076</v>
      </c>
      <c r="C1875" s="34">
        <v>107.0</v>
      </c>
      <c r="D1875" s="31">
        <v>0.283</v>
      </c>
      <c r="E1875" s="28" t="s">
        <v>289</v>
      </c>
      <c r="F1875" s="31" t="s">
        <v>77</v>
      </c>
      <c r="G1875" s="32" t="s">
        <v>259</v>
      </c>
      <c r="H1875" s="27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ht="15.75" hidden="1" customHeight="1">
      <c r="A1876" s="33">
        <v>6.32515176E9</v>
      </c>
      <c r="B1876" s="33">
        <v>0.07</v>
      </c>
      <c r="C1876" s="34">
        <v>79.0</v>
      </c>
      <c r="D1876" s="31">
        <v>0.387</v>
      </c>
      <c r="E1876" s="28" t="s">
        <v>289</v>
      </c>
      <c r="F1876" s="31" t="s">
        <v>79</v>
      </c>
      <c r="G1876" s="32" t="s">
        <v>259</v>
      </c>
      <c r="H1876" s="27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ht="15.75" hidden="1" customHeight="1">
      <c r="A1877" s="33">
        <v>6.588103836E9</v>
      </c>
      <c r="B1877" s="33">
        <v>0.061</v>
      </c>
      <c r="C1877" s="34">
        <v>71.0</v>
      </c>
      <c r="D1877" s="31">
        <v>0.5</v>
      </c>
      <c r="E1877" s="28" t="s">
        <v>289</v>
      </c>
      <c r="F1877" s="31" t="s">
        <v>81</v>
      </c>
      <c r="G1877" s="32" t="s">
        <v>259</v>
      </c>
      <c r="H1877" s="27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ht="15.75" hidden="1" customHeight="1">
      <c r="A1878" s="33">
        <v>8.03387736E9</v>
      </c>
      <c r="B1878" s="33">
        <v>0.059</v>
      </c>
      <c r="C1878" s="34">
        <v>82.0</v>
      </c>
      <c r="D1878" s="31">
        <v>0.335</v>
      </c>
      <c r="E1878" s="28" t="s">
        <v>289</v>
      </c>
      <c r="F1878" s="31" t="s">
        <v>83</v>
      </c>
      <c r="G1878" s="32" t="s">
        <v>259</v>
      </c>
      <c r="H1878" s="27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ht="15.75" hidden="1" customHeight="1">
      <c r="A1879" s="33">
        <v>8.734651406E9</v>
      </c>
      <c r="B1879" s="33">
        <v>0.056</v>
      </c>
      <c r="C1879" s="34">
        <v>82.0</v>
      </c>
      <c r="D1879" s="31">
        <v>0.299</v>
      </c>
      <c r="E1879" s="28" t="s">
        <v>289</v>
      </c>
      <c r="F1879" s="31" t="s">
        <v>84</v>
      </c>
      <c r="G1879" s="32" t="s">
        <v>259</v>
      </c>
      <c r="H1879" s="27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ht="15.75" hidden="1" customHeight="1">
      <c r="A1880" s="33">
        <v>1.0662013273E10</v>
      </c>
      <c r="B1880" s="33">
        <v>0.057</v>
      </c>
      <c r="C1880" s="34">
        <v>101.0</v>
      </c>
      <c r="D1880" s="31">
        <v>0.301</v>
      </c>
      <c r="E1880" s="28" t="s">
        <v>289</v>
      </c>
      <c r="F1880" s="31" t="s">
        <v>85</v>
      </c>
      <c r="G1880" s="32" t="s">
        <v>259</v>
      </c>
      <c r="H1880" s="27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ht="15.75" hidden="1" customHeight="1">
      <c r="A1881" s="33">
        <v>1.3794909537E10</v>
      </c>
      <c r="B1881" s="33">
        <v>0.06</v>
      </c>
      <c r="C1881" s="34">
        <v>135.0</v>
      </c>
      <c r="D1881" s="31">
        <v>0.25</v>
      </c>
      <c r="E1881" s="28" t="s">
        <v>289</v>
      </c>
      <c r="F1881" s="31" t="s">
        <v>86</v>
      </c>
      <c r="G1881" s="32" t="s">
        <v>259</v>
      </c>
      <c r="H1881" s="27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ht="15.75" hidden="1" customHeight="1">
      <c r="A1882" s="33">
        <v>1.8504128632E10</v>
      </c>
      <c r="B1882" s="33">
        <v>0.056</v>
      </c>
      <c r="C1882" s="34">
        <v>167.0</v>
      </c>
      <c r="D1882" s="31">
        <v>0.258</v>
      </c>
      <c r="E1882" s="28" t="s">
        <v>289</v>
      </c>
      <c r="F1882" s="31" t="s">
        <v>87</v>
      </c>
      <c r="G1882" s="32" t="s">
        <v>259</v>
      </c>
      <c r="H1882" s="27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ht="15.75" hidden="1" customHeight="1">
      <c r="A1883" s="33">
        <v>1.59299031E10</v>
      </c>
      <c r="B1883" s="33">
        <v>0.075</v>
      </c>
      <c r="C1883" s="34">
        <v>187.0</v>
      </c>
      <c r="D1883" s="31">
        <v>0.283</v>
      </c>
      <c r="E1883" s="28" t="s">
        <v>289</v>
      </c>
      <c r="F1883" s="31" t="s">
        <v>88</v>
      </c>
      <c r="G1883" s="32" t="s">
        <v>259</v>
      </c>
      <c r="H1883" s="27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ht="15.75" hidden="1" customHeight="1">
      <c r="A1884" s="33">
        <v>2.0030529733E10</v>
      </c>
      <c r="B1884" s="33">
        <v>0.087</v>
      </c>
      <c r="C1884" s="34">
        <v>271.0</v>
      </c>
      <c r="D1884" s="31">
        <v>0.26</v>
      </c>
      <c r="E1884" s="28" t="s">
        <v>289</v>
      </c>
      <c r="F1884" s="31" t="s">
        <v>89</v>
      </c>
      <c r="G1884" s="32" t="s">
        <v>259</v>
      </c>
      <c r="H1884" s="27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ht="15.75" hidden="1" customHeight="1">
      <c r="A1885" s="33">
        <v>2.5071193102E10</v>
      </c>
      <c r="B1885" s="33">
        <v>0.089</v>
      </c>
      <c r="C1885" s="34">
        <v>352.0</v>
      </c>
      <c r="D1885" s="31">
        <v>0.174</v>
      </c>
      <c r="E1885" s="28" t="s">
        <v>289</v>
      </c>
      <c r="F1885" s="31" t="s">
        <v>90</v>
      </c>
      <c r="G1885" s="32" t="s">
        <v>259</v>
      </c>
      <c r="H1885" s="27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ht="15.75" hidden="1" customHeight="1">
      <c r="A1886" s="33">
        <v>2.4611040343E10</v>
      </c>
      <c r="B1886" s="33">
        <v>0.103</v>
      </c>
      <c r="C1886" s="34">
        <v>392.0</v>
      </c>
      <c r="D1886" s="31">
        <v>0.172</v>
      </c>
      <c r="E1886" s="28" t="s">
        <v>289</v>
      </c>
      <c r="F1886" s="31" t="s">
        <v>91</v>
      </c>
      <c r="G1886" s="32" t="s">
        <v>259</v>
      </c>
      <c r="H1886" s="27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ht="15.75" hidden="1" customHeight="1">
      <c r="A1887" s="33">
        <v>5.0681123109E10</v>
      </c>
      <c r="B1887" s="33">
        <v>0.047</v>
      </c>
      <c r="C1887" s="34">
        <v>96.0</v>
      </c>
      <c r="D1887" s="31">
        <v>0.3</v>
      </c>
      <c r="E1887" s="28" t="s">
        <v>290</v>
      </c>
      <c r="F1887" s="31" t="s">
        <v>76</v>
      </c>
      <c r="G1887" s="32" t="s">
        <v>259</v>
      </c>
      <c r="H1887" s="27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ht="15.75" hidden="1" customHeight="1">
      <c r="A1888" s="33">
        <v>5.1295103189E10</v>
      </c>
      <c r="B1888" s="33">
        <v>0.047</v>
      </c>
      <c r="C1888" s="34">
        <v>96.0</v>
      </c>
      <c r="D1888" s="31">
        <v>0.25</v>
      </c>
      <c r="E1888" s="28" t="s">
        <v>290</v>
      </c>
      <c r="F1888" s="31" t="s">
        <v>77</v>
      </c>
      <c r="G1888" s="32" t="s">
        <v>259</v>
      </c>
      <c r="H1888" s="27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ht="15.75" hidden="1" customHeight="1">
      <c r="A1889" s="33">
        <v>5.39927551E10</v>
      </c>
      <c r="B1889" s="33">
        <v>0.048</v>
      </c>
      <c r="C1889" s="34">
        <v>102.0</v>
      </c>
      <c r="D1889" s="31">
        <v>0.208</v>
      </c>
      <c r="E1889" s="28" t="s">
        <v>290</v>
      </c>
      <c r="F1889" s="31" t="s">
        <v>79</v>
      </c>
      <c r="G1889" s="32" t="s">
        <v>259</v>
      </c>
      <c r="H1889" s="27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ht="15.75" hidden="1" customHeight="1">
      <c r="A1890" s="33">
        <v>5.7840001637E10</v>
      </c>
      <c r="B1890" s="33">
        <v>0.045</v>
      </c>
      <c r="C1890" s="34">
        <v>102.0</v>
      </c>
      <c r="D1890" s="31">
        <v>0.21</v>
      </c>
      <c r="E1890" s="28" t="s">
        <v>290</v>
      </c>
      <c r="F1890" s="31" t="s">
        <v>81</v>
      </c>
      <c r="G1890" s="32" t="s">
        <v>259</v>
      </c>
      <c r="H1890" s="27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ht="15.75" hidden="1" customHeight="1">
      <c r="A1891" s="33">
        <v>6.5702520516E10</v>
      </c>
      <c r="B1891" s="33">
        <v>0.044</v>
      </c>
      <c r="C1891" s="34">
        <v>111.0</v>
      </c>
      <c r="D1891" s="31">
        <v>0.247</v>
      </c>
      <c r="E1891" s="28" t="s">
        <v>290</v>
      </c>
      <c r="F1891" s="31" t="s">
        <v>83</v>
      </c>
      <c r="G1891" s="32" t="s">
        <v>259</v>
      </c>
      <c r="H1891" s="27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ht="15.75" hidden="1" customHeight="1">
      <c r="A1892" s="33">
        <v>7.4147754854E10</v>
      </c>
      <c r="B1892" s="33">
        <v>0.045</v>
      </c>
      <c r="C1892" s="34">
        <v>128.0</v>
      </c>
      <c r="D1892" s="31">
        <v>0.255</v>
      </c>
      <c r="E1892" s="28" t="s">
        <v>290</v>
      </c>
      <c r="F1892" s="31" t="s">
        <v>84</v>
      </c>
      <c r="G1892" s="32" t="s">
        <v>259</v>
      </c>
      <c r="H1892" s="27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ht="15.75" hidden="1" customHeight="1">
      <c r="A1893" s="33">
        <v>8.755412844E10</v>
      </c>
      <c r="B1893" s="33">
        <v>0.045</v>
      </c>
      <c r="C1893" s="34">
        <v>149.0</v>
      </c>
      <c r="D1893" s="31">
        <v>0.239</v>
      </c>
      <c r="E1893" s="28" t="s">
        <v>290</v>
      </c>
      <c r="F1893" s="31" t="s">
        <v>85</v>
      </c>
      <c r="G1893" s="32" t="s">
        <v>259</v>
      </c>
      <c r="H1893" s="27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ht="15.75" hidden="1" customHeight="1">
      <c r="A1894" s="33">
        <v>1.02E11</v>
      </c>
      <c r="B1894" s="33">
        <v>0.051</v>
      </c>
      <c r="C1894" s="34">
        <v>192.0</v>
      </c>
      <c r="D1894" s="31">
        <v>0.229</v>
      </c>
      <c r="E1894" s="28" t="s">
        <v>290</v>
      </c>
      <c r="F1894" s="31" t="s">
        <v>86</v>
      </c>
      <c r="G1894" s="32" t="s">
        <v>259</v>
      </c>
      <c r="H1894" s="27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ht="15.75" hidden="1" customHeight="1">
      <c r="A1895" s="33">
        <v>1.21E11</v>
      </c>
      <c r="B1895" s="33">
        <v>0.057</v>
      </c>
      <c r="C1895" s="34">
        <v>255.0</v>
      </c>
      <c r="D1895" s="31">
        <v>0.237</v>
      </c>
      <c r="E1895" s="28" t="s">
        <v>290</v>
      </c>
      <c r="F1895" s="31" t="s">
        <v>87</v>
      </c>
      <c r="G1895" s="32" t="s">
        <v>259</v>
      </c>
      <c r="H1895" s="27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ht="15.75" hidden="1" customHeight="1">
      <c r="A1896" s="33">
        <v>1.21E11</v>
      </c>
      <c r="B1896" s="33">
        <v>0.053</v>
      </c>
      <c r="C1896" s="34">
        <v>234.0</v>
      </c>
      <c r="D1896" s="31">
        <v>0.21</v>
      </c>
      <c r="E1896" s="28" t="s">
        <v>290</v>
      </c>
      <c r="F1896" s="31" t="s">
        <v>88</v>
      </c>
      <c r="G1896" s="32" t="s">
        <v>259</v>
      </c>
      <c r="H1896" s="27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ht="15.75" hidden="1" customHeight="1">
      <c r="A1897" s="33">
        <v>1.49E11</v>
      </c>
      <c r="B1897" s="33">
        <v>0.049</v>
      </c>
      <c r="C1897" s="34">
        <v>257.0</v>
      </c>
      <c r="D1897" s="31">
        <v>0.19</v>
      </c>
      <c r="E1897" s="28" t="s">
        <v>290</v>
      </c>
      <c r="F1897" s="31" t="s">
        <v>89</v>
      </c>
      <c r="G1897" s="32" t="s">
        <v>259</v>
      </c>
      <c r="H1897" s="27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ht="15.75" hidden="1" customHeight="1">
      <c r="A1898" s="33">
        <v>1.71E11</v>
      </c>
      <c r="B1898" s="33">
        <v>0.047</v>
      </c>
      <c r="C1898" s="34">
        <v>283.0</v>
      </c>
      <c r="D1898" s="31">
        <v>0.187</v>
      </c>
      <c r="E1898" s="28" t="s">
        <v>290</v>
      </c>
      <c r="F1898" s="31" t="s">
        <v>90</v>
      </c>
      <c r="G1898" s="32" t="s">
        <v>259</v>
      </c>
      <c r="H1898" s="27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ht="15.75" hidden="1" customHeight="1">
      <c r="A1899" s="33">
        <v>1.93E11</v>
      </c>
      <c r="B1899" s="33">
        <v>0.051</v>
      </c>
      <c r="C1899" s="34">
        <v>337.0</v>
      </c>
      <c r="D1899" s="31">
        <v>0.192</v>
      </c>
      <c r="E1899" s="28" t="s">
        <v>290</v>
      </c>
      <c r="F1899" s="31" t="s">
        <v>91</v>
      </c>
      <c r="G1899" s="32" t="s">
        <v>259</v>
      </c>
      <c r="H1899" s="27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ht="15.75" hidden="1" customHeight="1">
      <c r="A1900" s="33">
        <v>8.1026294681E10</v>
      </c>
      <c r="B1900" s="33">
        <v>0.032</v>
      </c>
      <c r="C1900" s="34">
        <v>33.0</v>
      </c>
      <c r="D1900" s="31">
        <v>0.109</v>
      </c>
      <c r="E1900" s="28" t="s">
        <v>169</v>
      </c>
      <c r="F1900" s="31" t="s">
        <v>76</v>
      </c>
      <c r="G1900" s="32" t="s">
        <v>145</v>
      </c>
      <c r="H1900" s="27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ht="15.75" hidden="1" customHeight="1">
      <c r="A1901" s="33">
        <v>7.6261998623E10</v>
      </c>
      <c r="B1901" s="33">
        <v>0.03</v>
      </c>
      <c r="C1901" s="34">
        <v>29.0</v>
      </c>
      <c r="D1901" s="31">
        <v>0.124</v>
      </c>
      <c r="E1901" s="28" t="s">
        <v>169</v>
      </c>
      <c r="F1901" s="31" t="s">
        <v>77</v>
      </c>
      <c r="G1901" s="32" t="s">
        <v>145</v>
      </c>
      <c r="H1901" s="27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ht="15.75" hidden="1" customHeight="1">
      <c r="A1902" s="33">
        <v>8.135765779E10</v>
      </c>
      <c r="B1902" s="33">
        <v>0.028</v>
      </c>
      <c r="C1902" s="34">
        <v>28.0</v>
      </c>
      <c r="D1902" s="31">
        <v>0.091</v>
      </c>
      <c r="E1902" s="28" t="s">
        <v>169</v>
      </c>
      <c r="F1902" s="31" t="s">
        <v>79</v>
      </c>
      <c r="G1902" s="32" t="s">
        <v>145</v>
      </c>
      <c r="H1902" s="27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ht="15.75" hidden="1" customHeight="1">
      <c r="A1903" s="33">
        <v>8.390820572E10</v>
      </c>
      <c r="B1903" s="33">
        <v>0.032</v>
      </c>
      <c r="C1903" s="34">
        <v>33.0</v>
      </c>
      <c r="D1903" s="31">
        <v>0.095</v>
      </c>
      <c r="E1903" s="28" t="s">
        <v>169</v>
      </c>
      <c r="F1903" s="31" t="s">
        <v>81</v>
      </c>
      <c r="G1903" s="32" t="s">
        <v>145</v>
      </c>
      <c r="H1903" s="27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ht="15.75" hidden="1" customHeight="1">
      <c r="A1904" s="33">
        <v>9.1371236939E10</v>
      </c>
      <c r="B1904" s="33">
        <v>0.032</v>
      </c>
      <c r="C1904" s="34">
        <v>35.0</v>
      </c>
      <c r="D1904" s="31">
        <v>0.101</v>
      </c>
      <c r="E1904" s="28" t="s">
        <v>169</v>
      </c>
      <c r="F1904" s="31" t="s">
        <v>83</v>
      </c>
      <c r="G1904" s="32" t="s">
        <v>145</v>
      </c>
      <c r="H1904" s="27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ht="15.75" hidden="1" customHeight="1">
      <c r="A1905" s="33">
        <v>1.03E11</v>
      </c>
      <c r="B1905" s="33">
        <v>0.039</v>
      </c>
      <c r="C1905" s="34">
        <v>47.0</v>
      </c>
      <c r="D1905" s="31">
        <v>0.102</v>
      </c>
      <c r="E1905" s="28" t="s">
        <v>169</v>
      </c>
      <c r="F1905" s="31" t="s">
        <v>84</v>
      </c>
      <c r="G1905" s="32" t="s">
        <v>145</v>
      </c>
      <c r="H1905" s="27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ht="15.75" hidden="1" customHeight="1">
      <c r="A1906" s="33">
        <v>1.22E11</v>
      </c>
      <c r="B1906" s="33">
        <v>0.04</v>
      </c>
      <c r="C1906" s="34">
        <v>55.0</v>
      </c>
      <c r="D1906" s="31">
        <v>0.098</v>
      </c>
      <c r="E1906" s="28" t="s">
        <v>169</v>
      </c>
      <c r="F1906" s="31" t="s">
        <v>85</v>
      </c>
      <c r="G1906" s="32" t="s">
        <v>145</v>
      </c>
      <c r="H1906" s="27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ht="15.75" hidden="1" customHeight="1">
      <c r="A1907" s="33">
        <v>1.49E11</v>
      </c>
      <c r="B1907" s="33">
        <v>0.039</v>
      </c>
      <c r="C1907" s="34">
        <v>65.0</v>
      </c>
      <c r="D1907" s="31">
        <v>0.087</v>
      </c>
      <c r="E1907" s="28" t="s">
        <v>169</v>
      </c>
      <c r="F1907" s="31" t="s">
        <v>86</v>
      </c>
      <c r="G1907" s="32" t="s">
        <v>145</v>
      </c>
      <c r="H1907" s="27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ht="15.75" hidden="1" customHeight="1">
      <c r="A1908" s="33">
        <v>1.74E11</v>
      </c>
      <c r="B1908" s="33">
        <v>0.038</v>
      </c>
      <c r="C1908" s="34">
        <v>74.0</v>
      </c>
      <c r="D1908" s="31">
        <v>0.088</v>
      </c>
      <c r="E1908" s="28" t="s">
        <v>169</v>
      </c>
      <c r="F1908" s="31" t="s">
        <v>87</v>
      </c>
      <c r="G1908" s="32" t="s">
        <v>145</v>
      </c>
      <c r="H1908" s="27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ht="15.75" hidden="1" customHeight="1">
      <c r="A1909" s="33">
        <v>1.68E11</v>
      </c>
      <c r="B1909" s="33">
        <v>0.043</v>
      </c>
      <c r="C1909" s="34">
        <v>78.0</v>
      </c>
      <c r="D1909" s="31">
        <v>0.086</v>
      </c>
      <c r="E1909" s="28" t="s">
        <v>169</v>
      </c>
      <c r="F1909" s="31" t="s">
        <v>88</v>
      </c>
      <c r="G1909" s="32" t="s">
        <v>145</v>
      </c>
      <c r="H1909" s="27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ht="15.75" hidden="1" customHeight="1">
      <c r="A1910" s="33">
        <v>2.0E11</v>
      </c>
      <c r="B1910" s="33">
        <v>0.042</v>
      </c>
      <c r="C1910" s="34">
        <v>90.0</v>
      </c>
      <c r="D1910" s="31">
        <v>0.077</v>
      </c>
      <c r="E1910" s="28" t="s">
        <v>169</v>
      </c>
      <c r="F1910" s="31" t="s">
        <v>89</v>
      </c>
      <c r="G1910" s="32" t="s">
        <v>145</v>
      </c>
      <c r="H1910" s="27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ht="15.75" hidden="1" customHeight="1">
      <c r="A1911" s="33">
        <v>2.24E11</v>
      </c>
      <c r="B1911" s="33">
        <v>0.044</v>
      </c>
      <c r="C1911" s="34">
        <v>105.0</v>
      </c>
      <c r="D1911" s="31">
        <v>0.067</v>
      </c>
      <c r="E1911" s="28" t="s">
        <v>169</v>
      </c>
      <c r="F1911" s="31" t="s">
        <v>90</v>
      </c>
      <c r="G1911" s="32" t="s">
        <v>145</v>
      </c>
      <c r="H1911" s="27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ht="15.75" hidden="1" customHeight="1">
      <c r="A1912" s="33">
        <v>2.5E11</v>
      </c>
      <c r="B1912" s="33">
        <v>0.046</v>
      </c>
      <c r="C1912" s="34">
        <v>119.0</v>
      </c>
      <c r="D1912" s="31">
        <v>0.057</v>
      </c>
      <c r="E1912" s="28" t="s">
        <v>169</v>
      </c>
      <c r="F1912" s="31" t="s">
        <v>91</v>
      </c>
      <c r="G1912" s="32" t="s">
        <v>145</v>
      </c>
      <c r="H1912" s="27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ht="15.75" hidden="1" customHeight="1">
      <c r="A1913" s="33">
        <v>1.71E11</v>
      </c>
      <c r="B1913" s="33">
        <v>0.055</v>
      </c>
      <c r="C1913" s="34">
        <v>247.0</v>
      </c>
      <c r="D1913" s="31">
        <v>0.2</v>
      </c>
      <c r="E1913" s="28" t="s">
        <v>214</v>
      </c>
      <c r="F1913" s="31" t="s">
        <v>76</v>
      </c>
      <c r="G1913" s="32" t="s">
        <v>180</v>
      </c>
      <c r="H1913" s="27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ht="15.75" hidden="1" customHeight="1">
      <c r="A1914" s="33">
        <v>1.9E11</v>
      </c>
      <c r="B1914" s="33">
        <v>0.059</v>
      </c>
      <c r="C1914" s="34">
        <v>292.0</v>
      </c>
      <c r="D1914" s="31">
        <v>0.184</v>
      </c>
      <c r="E1914" s="28" t="s">
        <v>214</v>
      </c>
      <c r="F1914" s="31" t="s">
        <v>77</v>
      </c>
      <c r="G1914" s="32" t="s">
        <v>180</v>
      </c>
      <c r="H1914" s="27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ht="15.75" hidden="1" customHeight="1">
      <c r="A1915" s="33">
        <v>1.98E11</v>
      </c>
      <c r="B1915" s="33">
        <v>0.063</v>
      </c>
      <c r="C1915" s="34">
        <v>328.0</v>
      </c>
      <c r="D1915" s="31">
        <v>0.12</v>
      </c>
      <c r="E1915" s="28" t="s">
        <v>214</v>
      </c>
      <c r="F1915" s="31" t="s">
        <v>79</v>
      </c>
      <c r="G1915" s="32" t="s">
        <v>180</v>
      </c>
      <c r="H1915" s="27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ht="15.75" hidden="1" customHeight="1">
      <c r="A1916" s="33">
        <v>2.17E11</v>
      </c>
      <c r="B1916" s="33">
        <v>0.062</v>
      </c>
      <c r="C1916" s="34">
        <v>354.0</v>
      </c>
      <c r="D1916" s="31">
        <v>0.073</v>
      </c>
      <c r="E1916" s="28" t="s">
        <v>214</v>
      </c>
      <c r="F1916" s="31" t="s">
        <v>81</v>
      </c>
      <c r="G1916" s="32" t="s">
        <v>180</v>
      </c>
      <c r="H1916" s="27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ht="15.75" hidden="1" customHeight="1">
      <c r="A1917" s="33">
        <v>2.53E11</v>
      </c>
      <c r="B1917" s="33">
        <v>0.062</v>
      </c>
      <c r="C1917" s="34">
        <v>410.0</v>
      </c>
      <c r="D1917" s="31">
        <v>0.076</v>
      </c>
      <c r="E1917" s="28" t="s">
        <v>214</v>
      </c>
      <c r="F1917" s="31" t="s">
        <v>83</v>
      </c>
      <c r="G1917" s="32" t="s">
        <v>180</v>
      </c>
      <c r="H1917" s="27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ht="15.75" hidden="1" customHeight="1">
      <c r="A1918" s="33">
        <v>3.04E11</v>
      </c>
      <c r="B1918" s="33">
        <v>0.062</v>
      </c>
      <c r="C1918" s="34">
        <v>494.0</v>
      </c>
      <c r="D1918" s="31">
        <v>0.068</v>
      </c>
      <c r="E1918" s="28" t="s">
        <v>214</v>
      </c>
      <c r="F1918" s="31" t="s">
        <v>84</v>
      </c>
      <c r="G1918" s="32" t="s">
        <v>180</v>
      </c>
      <c r="H1918" s="27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ht="15.75" hidden="1" customHeight="1">
      <c r="A1919" s="33">
        <v>3.42E11</v>
      </c>
      <c r="B1919" s="33">
        <v>0.062</v>
      </c>
      <c r="C1919" s="34">
        <v>554.0</v>
      </c>
      <c r="D1919" s="31">
        <v>0.055</v>
      </c>
      <c r="E1919" s="28" t="s">
        <v>214</v>
      </c>
      <c r="F1919" s="31" t="s">
        <v>85</v>
      </c>
      <c r="G1919" s="32" t="s">
        <v>180</v>
      </c>
      <c r="H1919" s="27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ht="15.75" hidden="1" customHeight="1">
      <c r="A1920" s="33">
        <v>4.25E11</v>
      </c>
      <c r="B1920" s="33">
        <v>0.063</v>
      </c>
      <c r="C1920" s="34">
        <v>706.0</v>
      </c>
      <c r="D1920" s="30"/>
      <c r="E1920" s="28" t="s">
        <v>214</v>
      </c>
      <c r="F1920" s="31" t="s">
        <v>86</v>
      </c>
      <c r="G1920" s="32" t="s">
        <v>180</v>
      </c>
      <c r="H1920" s="27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ht="15.75" hidden="1" customHeight="1">
      <c r="A1921" s="33">
        <v>5.29E11</v>
      </c>
      <c r="B1921" s="33">
        <v>0.069</v>
      </c>
      <c r="C1921" s="34">
        <v>956.0</v>
      </c>
      <c r="D1921" s="30"/>
      <c r="E1921" s="28" t="s">
        <v>214</v>
      </c>
      <c r="F1921" s="31" t="s">
        <v>87</v>
      </c>
      <c r="G1921" s="32" t="s">
        <v>180</v>
      </c>
      <c r="H1921" s="27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ht="15.75" hidden="1" customHeight="1">
      <c r="A1922" s="33">
        <v>4.31E11</v>
      </c>
      <c r="B1922" s="33">
        <v>0.072</v>
      </c>
      <c r="C1922" s="34">
        <v>813.0</v>
      </c>
      <c r="D1922" s="30"/>
      <c r="E1922" s="28" t="s">
        <v>214</v>
      </c>
      <c r="F1922" s="31" t="s">
        <v>88</v>
      </c>
      <c r="G1922" s="32" t="s">
        <v>180</v>
      </c>
      <c r="H1922" s="27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ht="15.75" hidden="1" customHeight="1">
      <c r="A1923" s="33">
        <v>4.7E11</v>
      </c>
      <c r="B1923" s="33">
        <v>0.07</v>
      </c>
      <c r="C1923" s="34">
        <v>860.0</v>
      </c>
      <c r="D1923" s="30"/>
      <c r="E1923" s="28" t="s">
        <v>214</v>
      </c>
      <c r="F1923" s="31" t="s">
        <v>89</v>
      </c>
      <c r="G1923" s="32" t="s">
        <v>180</v>
      </c>
      <c r="H1923" s="27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ht="15.75" hidden="1" customHeight="1">
      <c r="A1924" s="33">
        <v>5.16E11</v>
      </c>
      <c r="B1924" s="33">
        <v>0.068</v>
      </c>
      <c r="C1924" s="34">
        <v>915.0</v>
      </c>
      <c r="D1924" s="30"/>
      <c r="E1924" s="28" t="s">
        <v>214</v>
      </c>
      <c r="F1924" s="31" t="s">
        <v>90</v>
      </c>
      <c r="G1924" s="32" t="s">
        <v>180</v>
      </c>
      <c r="H1924" s="27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ht="15.75" hidden="1" customHeight="1">
      <c r="A1925" s="33">
        <v>4.9E11</v>
      </c>
      <c r="B1925" s="33">
        <v>0.067</v>
      </c>
      <c r="C1925" s="34">
        <v>854.0</v>
      </c>
      <c r="D1925" s="30"/>
      <c r="E1925" s="28" t="s">
        <v>214</v>
      </c>
      <c r="F1925" s="31" t="s">
        <v>91</v>
      </c>
      <c r="G1925" s="32" t="s">
        <v>180</v>
      </c>
      <c r="H1925" s="27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ht="15.75" hidden="1" customHeight="1">
      <c r="A1926" s="33">
        <v>1.17E11</v>
      </c>
      <c r="B1926" s="33">
        <v>0.093</v>
      </c>
      <c r="C1926" s="34">
        <v>1070.0</v>
      </c>
      <c r="D1926" s="30"/>
      <c r="E1926" s="28" t="s">
        <v>215</v>
      </c>
      <c r="F1926" s="31" t="s">
        <v>76</v>
      </c>
      <c r="G1926" s="32" t="s">
        <v>180</v>
      </c>
      <c r="H1926" s="27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ht="15.75" hidden="1" customHeight="1">
      <c r="A1927" s="33">
        <v>1.2E11</v>
      </c>
      <c r="B1927" s="33">
        <v>0.093</v>
      </c>
      <c r="C1927" s="34">
        <v>1087.0</v>
      </c>
      <c r="D1927" s="30"/>
      <c r="E1927" s="28" t="s">
        <v>215</v>
      </c>
      <c r="F1927" s="31" t="s">
        <v>77</v>
      </c>
      <c r="G1927" s="32" t="s">
        <v>180</v>
      </c>
      <c r="H1927" s="27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ht="15.75" hidden="1" customHeight="1">
      <c r="A1928" s="33">
        <v>1.32E11</v>
      </c>
      <c r="B1928" s="33">
        <v>0.093</v>
      </c>
      <c r="C1928" s="34">
        <v>1190.0</v>
      </c>
      <c r="D1928" s="30"/>
      <c r="E1928" s="28" t="s">
        <v>215</v>
      </c>
      <c r="F1928" s="31" t="s">
        <v>79</v>
      </c>
      <c r="G1928" s="32" t="s">
        <v>180</v>
      </c>
      <c r="H1928" s="27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ht="15.75" hidden="1" customHeight="1">
      <c r="A1929" s="33">
        <v>1.62E11</v>
      </c>
      <c r="B1929" s="33">
        <v>0.097</v>
      </c>
      <c r="C1929" s="34">
        <v>1514.0</v>
      </c>
      <c r="D1929" s="30"/>
      <c r="E1929" s="28" t="s">
        <v>215</v>
      </c>
      <c r="F1929" s="31" t="s">
        <v>81</v>
      </c>
      <c r="G1929" s="32" t="s">
        <v>180</v>
      </c>
      <c r="H1929" s="27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ht="15.75" hidden="1" customHeight="1">
      <c r="A1930" s="33">
        <v>1.85E11</v>
      </c>
      <c r="B1930" s="33">
        <v>0.1</v>
      </c>
      <c r="C1930" s="34">
        <v>1779.0</v>
      </c>
      <c r="D1930" s="30"/>
      <c r="E1930" s="28" t="s">
        <v>215</v>
      </c>
      <c r="F1930" s="31" t="s">
        <v>83</v>
      </c>
      <c r="G1930" s="32" t="s">
        <v>180</v>
      </c>
      <c r="H1930" s="27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ht="15.75" hidden="1" customHeight="1">
      <c r="A1931" s="33">
        <v>1.92E11</v>
      </c>
      <c r="B1931" s="33">
        <v>0.104</v>
      </c>
      <c r="C1931" s="34">
        <v>1886.0</v>
      </c>
      <c r="D1931" s="30"/>
      <c r="E1931" s="28" t="s">
        <v>215</v>
      </c>
      <c r="F1931" s="31" t="s">
        <v>84</v>
      </c>
      <c r="G1931" s="32" t="s">
        <v>180</v>
      </c>
      <c r="H1931" s="27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ht="15.75" hidden="1" customHeight="1">
      <c r="A1932" s="33">
        <v>2.02E11</v>
      </c>
      <c r="B1932" s="33">
        <v>0.1</v>
      </c>
      <c r="C1932" s="34">
        <v>1915.0</v>
      </c>
      <c r="D1932" s="30"/>
      <c r="E1932" s="28" t="s">
        <v>215</v>
      </c>
      <c r="F1932" s="31" t="s">
        <v>85</v>
      </c>
      <c r="G1932" s="32" t="s">
        <v>180</v>
      </c>
      <c r="H1932" s="27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ht="15.75" hidden="1" customHeight="1">
      <c r="A1933" s="33">
        <v>2.32E11</v>
      </c>
      <c r="B1933" s="33">
        <v>0.1</v>
      </c>
      <c r="C1933" s="34">
        <v>2185.0</v>
      </c>
      <c r="D1933" s="30"/>
      <c r="E1933" s="28" t="s">
        <v>215</v>
      </c>
      <c r="F1933" s="31" t="s">
        <v>86</v>
      </c>
      <c r="G1933" s="32" t="s">
        <v>180</v>
      </c>
      <c r="H1933" s="27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ht="15.75" hidden="1" customHeight="1">
      <c r="A1934" s="33">
        <v>2.52E11</v>
      </c>
      <c r="B1934" s="33">
        <v>0.102</v>
      </c>
      <c r="C1934" s="34">
        <v>2425.0</v>
      </c>
      <c r="D1934" s="30"/>
      <c r="E1934" s="28" t="s">
        <v>215</v>
      </c>
      <c r="F1934" s="31" t="s">
        <v>87</v>
      </c>
      <c r="G1934" s="32" t="s">
        <v>180</v>
      </c>
      <c r="H1934" s="27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ht="15.75" hidden="1" customHeight="1">
      <c r="A1935" s="33">
        <v>2.34E11</v>
      </c>
      <c r="B1935" s="33">
        <v>0.108</v>
      </c>
      <c r="C1935" s="34">
        <v>2382.0</v>
      </c>
      <c r="D1935" s="30"/>
      <c r="E1935" s="28" t="s">
        <v>215</v>
      </c>
      <c r="F1935" s="31" t="s">
        <v>88</v>
      </c>
      <c r="G1935" s="32" t="s">
        <v>180</v>
      </c>
      <c r="H1935" s="27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ht="15.75" hidden="1" customHeight="1">
      <c r="A1936" s="33">
        <v>2.29E11</v>
      </c>
      <c r="B1936" s="33">
        <v>0.108</v>
      </c>
      <c r="C1936" s="34">
        <v>2324.0</v>
      </c>
      <c r="D1936" s="30"/>
      <c r="E1936" s="28" t="s">
        <v>215</v>
      </c>
      <c r="F1936" s="31" t="s">
        <v>89</v>
      </c>
      <c r="G1936" s="32" t="s">
        <v>180</v>
      </c>
      <c r="H1936" s="27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ht="15.75" hidden="1" customHeight="1">
      <c r="A1937" s="33">
        <v>2.38E11</v>
      </c>
      <c r="B1937" s="33">
        <v>0.102</v>
      </c>
      <c r="C1937" s="34">
        <v>2302.0</v>
      </c>
      <c r="D1937" s="30"/>
      <c r="E1937" s="28" t="s">
        <v>215</v>
      </c>
      <c r="F1937" s="31" t="s">
        <v>90</v>
      </c>
      <c r="G1937" s="32" t="s">
        <v>180</v>
      </c>
      <c r="H1937" s="27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ht="15.75" hidden="1" customHeight="1">
      <c r="A1938" s="33">
        <v>2.12E11</v>
      </c>
      <c r="B1938" s="33">
        <v>0.094</v>
      </c>
      <c r="C1938" s="34">
        <v>1905.0</v>
      </c>
      <c r="D1938" s="30"/>
      <c r="E1938" s="28" t="s">
        <v>215</v>
      </c>
      <c r="F1938" s="31" t="s">
        <v>91</v>
      </c>
      <c r="G1938" s="32" t="s">
        <v>180</v>
      </c>
      <c r="H1938" s="27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ht="15.75" hidden="1" customHeight="1">
      <c r="A1939" s="33">
        <v>6.170181E10</v>
      </c>
      <c r="B1939" s="28"/>
      <c r="C1939" s="29"/>
      <c r="D1939" s="30"/>
      <c r="E1939" s="28" t="s">
        <v>291</v>
      </c>
      <c r="F1939" s="31" t="s">
        <v>76</v>
      </c>
      <c r="G1939" s="32" t="s">
        <v>259</v>
      </c>
      <c r="H1939" s="27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ht="15.75" hidden="1" customHeight="1">
      <c r="A1940" s="33">
        <v>6.9668635E10</v>
      </c>
      <c r="B1940" s="28"/>
      <c r="C1940" s="29"/>
      <c r="D1940" s="30"/>
      <c r="E1940" s="28" t="s">
        <v>291</v>
      </c>
      <c r="F1940" s="31" t="s">
        <v>77</v>
      </c>
      <c r="G1940" s="32" t="s">
        <v>259</v>
      </c>
      <c r="H1940" s="27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ht="15.75" hidden="1" customHeight="1">
      <c r="A1941" s="33">
        <v>7.2546194E10</v>
      </c>
      <c r="B1941" s="28"/>
      <c r="C1941" s="29"/>
      <c r="D1941" s="30"/>
      <c r="E1941" s="28" t="s">
        <v>291</v>
      </c>
      <c r="F1941" s="31" t="s">
        <v>79</v>
      </c>
      <c r="G1941" s="32" t="s">
        <v>259</v>
      </c>
      <c r="H1941" s="27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ht="15.75" hidden="1" customHeight="1">
      <c r="A1942" s="33">
        <v>7.5833996E10</v>
      </c>
      <c r="B1942" s="28"/>
      <c r="C1942" s="29"/>
      <c r="D1942" s="30"/>
      <c r="E1942" s="28" t="s">
        <v>291</v>
      </c>
      <c r="F1942" s="31" t="s">
        <v>81</v>
      </c>
      <c r="G1942" s="32" t="s">
        <v>259</v>
      </c>
      <c r="H1942" s="27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ht="15.75" hidden="1" customHeight="1">
      <c r="A1943" s="33">
        <v>8.0322313E10</v>
      </c>
      <c r="B1943" s="28"/>
      <c r="C1943" s="29"/>
      <c r="D1943" s="30"/>
      <c r="E1943" s="28" t="s">
        <v>291</v>
      </c>
      <c r="F1943" s="31" t="s">
        <v>83</v>
      </c>
      <c r="G1943" s="32" t="s">
        <v>259</v>
      </c>
      <c r="H1943" s="27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ht="15.75" hidden="1" customHeight="1">
      <c r="A1944" s="33">
        <v>8.3914521341E10</v>
      </c>
      <c r="B1944" s="28"/>
      <c r="C1944" s="29"/>
      <c r="D1944" s="30"/>
      <c r="E1944" s="28" t="s">
        <v>291</v>
      </c>
      <c r="F1944" s="31" t="s">
        <v>84</v>
      </c>
      <c r="G1944" s="32" t="s">
        <v>259</v>
      </c>
      <c r="H1944" s="27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ht="15.75" hidden="1" customHeight="1">
      <c r="A1945" s="33">
        <v>8.7276164365E10</v>
      </c>
      <c r="B1945" s="28"/>
      <c r="C1945" s="29"/>
      <c r="D1945" s="30"/>
      <c r="E1945" s="28" t="s">
        <v>291</v>
      </c>
      <c r="F1945" s="31" t="s">
        <v>85</v>
      </c>
      <c r="G1945" s="32" t="s">
        <v>259</v>
      </c>
      <c r="H1945" s="27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ht="15.75" hidden="1" customHeight="1">
      <c r="A1946" s="33">
        <v>8.9524131617E10</v>
      </c>
      <c r="B1946" s="28"/>
      <c r="C1946" s="29"/>
      <c r="D1946" s="30"/>
      <c r="E1946" s="28" t="s">
        <v>291</v>
      </c>
      <c r="F1946" s="31" t="s">
        <v>86</v>
      </c>
      <c r="G1946" s="32" t="s">
        <v>259</v>
      </c>
      <c r="H1946" s="27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ht="15.75" hidden="1" customHeight="1">
      <c r="A1947" s="33">
        <v>9.3639316E10</v>
      </c>
      <c r="B1947" s="28"/>
      <c r="C1947" s="29"/>
      <c r="D1947" s="30"/>
      <c r="E1947" s="28" t="s">
        <v>291</v>
      </c>
      <c r="F1947" s="31" t="s">
        <v>87</v>
      </c>
      <c r="G1947" s="32" t="s">
        <v>259</v>
      </c>
      <c r="H1947" s="27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ht="15.75" hidden="1" customHeight="1">
      <c r="A1948" s="33">
        <v>9.6385638E10</v>
      </c>
      <c r="B1948" s="28"/>
      <c r="C1948" s="29"/>
      <c r="D1948" s="30"/>
      <c r="E1948" s="28" t="s">
        <v>291</v>
      </c>
      <c r="F1948" s="31" t="s">
        <v>88</v>
      </c>
      <c r="G1948" s="32" t="s">
        <v>259</v>
      </c>
      <c r="H1948" s="27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ht="15.75" hidden="1" customHeight="1">
      <c r="A1949" s="33">
        <v>9.8381268E10</v>
      </c>
      <c r="B1949" s="28"/>
      <c r="C1949" s="29"/>
      <c r="D1949" s="30"/>
      <c r="E1949" s="28" t="s">
        <v>291</v>
      </c>
      <c r="F1949" s="31" t="s">
        <v>89</v>
      </c>
      <c r="G1949" s="32" t="s">
        <v>259</v>
      </c>
      <c r="H1949" s="27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ht="15.75" hidden="1" customHeight="1">
      <c r="A1950" s="33">
        <v>1.0E11</v>
      </c>
      <c r="B1950" s="28"/>
      <c r="C1950" s="29"/>
      <c r="D1950" s="30"/>
      <c r="E1950" s="28" t="s">
        <v>291</v>
      </c>
      <c r="F1950" s="31" t="s">
        <v>90</v>
      </c>
      <c r="G1950" s="32" t="s">
        <v>259</v>
      </c>
      <c r="H1950" s="27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ht="15.75" hidden="1" customHeight="1">
      <c r="A1951" s="33">
        <v>1.01E11</v>
      </c>
      <c r="B1951" s="28"/>
      <c r="C1951" s="29"/>
      <c r="D1951" s="30"/>
      <c r="E1951" s="28" t="s">
        <v>291</v>
      </c>
      <c r="F1951" s="31" t="s">
        <v>91</v>
      </c>
      <c r="G1951" s="32" t="s">
        <v>259</v>
      </c>
      <c r="H1951" s="27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ht="15.75" hidden="1" customHeight="1">
      <c r="A1952" s="33">
        <v>1.7759889598E10</v>
      </c>
      <c r="B1952" s="33">
        <v>0.022</v>
      </c>
      <c r="C1952" s="34">
        <v>652.0</v>
      </c>
      <c r="D1952" s="30"/>
      <c r="E1952" s="28" t="s">
        <v>237</v>
      </c>
      <c r="F1952" s="31" t="s">
        <v>76</v>
      </c>
      <c r="G1952" s="32" t="s">
        <v>229</v>
      </c>
      <c r="H1952" s="27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ht="15.75" hidden="1" customHeight="1">
      <c r="A1953" s="33">
        <v>1.7538461033E10</v>
      </c>
      <c r="B1953" s="33">
        <v>0.026</v>
      </c>
      <c r="C1953" s="34">
        <v>732.0</v>
      </c>
      <c r="D1953" s="30"/>
      <c r="E1953" s="28" t="s">
        <v>237</v>
      </c>
      <c r="F1953" s="31" t="s">
        <v>77</v>
      </c>
      <c r="G1953" s="32" t="s">
        <v>229</v>
      </c>
      <c r="H1953" s="27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ht="15.75" hidden="1" customHeight="1">
      <c r="A1954" s="33">
        <v>1.9363735706E10</v>
      </c>
      <c r="B1954" s="33">
        <v>0.027</v>
      </c>
      <c r="C1954" s="34">
        <v>833.0</v>
      </c>
      <c r="D1954" s="30"/>
      <c r="E1954" s="28" t="s">
        <v>237</v>
      </c>
      <c r="F1954" s="31" t="s">
        <v>79</v>
      </c>
      <c r="G1954" s="32" t="s">
        <v>229</v>
      </c>
      <c r="H1954" s="27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ht="15.75" hidden="1" customHeight="1">
      <c r="A1955" s="33">
        <v>2.3533790531E10</v>
      </c>
      <c r="B1955" s="33">
        <v>0.041</v>
      </c>
      <c r="C1955" s="34">
        <v>1476.0</v>
      </c>
      <c r="D1955" s="30"/>
      <c r="E1955" s="28" t="s">
        <v>237</v>
      </c>
      <c r="F1955" s="31" t="s">
        <v>81</v>
      </c>
      <c r="G1955" s="32" t="s">
        <v>229</v>
      </c>
      <c r="H1955" s="27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ht="15.75" hidden="1" customHeight="1">
      <c r="A1956" s="33">
        <v>3.1734065019E10</v>
      </c>
      <c r="B1956" s="33">
        <v>0.036</v>
      </c>
      <c r="C1956" s="34">
        <v>1589.0</v>
      </c>
      <c r="D1956" s="31">
        <v>0.07</v>
      </c>
      <c r="E1956" s="28" t="s">
        <v>237</v>
      </c>
      <c r="F1956" s="31" t="s">
        <v>83</v>
      </c>
      <c r="G1956" s="32" t="s">
        <v>229</v>
      </c>
      <c r="H1956" s="27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ht="15.75" hidden="1" customHeight="1">
      <c r="A1957" s="33">
        <v>4.4530493222E10</v>
      </c>
      <c r="B1957" s="33">
        <v>0.03</v>
      </c>
      <c r="C1957" s="34">
        <v>1634.0</v>
      </c>
      <c r="D1957" s="31">
        <v>0.067</v>
      </c>
      <c r="E1957" s="28" t="s">
        <v>237</v>
      </c>
      <c r="F1957" s="31" t="s">
        <v>84</v>
      </c>
      <c r="G1957" s="32" t="s">
        <v>229</v>
      </c>
      <c r="H1957" s="27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ht="15.75" hidden="1" customHeight="1">
      <c r="A1958" s="33">
        <v>6.0882141103E10</v>
      </c>
      <c r="B1958" s="33">
        <v>0.026</v>
      </c>
      <c r="C1958" s="34">
        <v>1625.0</v>
      </c>
      <c r="D1958" s="31">
        <v>0.072</v>
      </c>
      <c r="E1958" s="28" t="s">
        <v>237</v>
      </c>
      <c r="F1958" s="31" t="s">
        <v>85</v>
      </c>
      <c r="G1958" s="32" t="s">
        <v>229</v>
      </c>
      <c r="H1958" s="27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ht="15.75" hidden="1" customHeight="1">
      <c r="A1959" s="33">
        <v>7.9712085615E10</v>
      </c>
      <c r="B1959" s="33">
        <v>0.023</v>
      </c>
      <c r="C1959" s="34">
        <v>1600.0</v>
      </c>
      <c r="D1959" s="31">
        <v>0.074</v>
      </c>
      <c r="E1959" s="28" t="s">
        <v>237</v>
      </c>
      <c r="F1959" s="31" t="s">
        <v>86</v>
      </c>
      <c r="G1959" s="32" t="s">
        <v>229</v>
      </c>
      <c r="H1959" s="27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ht="15.75" hidden="1" customHeight="1">
      <c r="A1960" s="33">
        <v>1.15E11</v>
      </c>
      <c r="B1960" s="33">
        <v>0.019</v>
      </c>
      <c r="C1960" s="34">
        <v>1590.0</v>
      </c>
      <c r="D1960" s="31">
        <v>0.068</v>
      </c>
      <c r="E1960" s="28" t="s">
        <v>237</v>
      </c>
      <c r="F1960" s="31" t="s">
        <v>87</v>
      </c>
      <c r="G1960" s="32" t="s">
        <v>229</v>
      </c>
      <c r="H1960" s="27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ht="15.75" hidden="1" customHeight="1">
      <c r="A1961" s="33">
        <v>9.779834883E10</v>
      </c>
      <c r="B1961" s="33">
        <v>0.026</v>
      </c>
      <c r="C1961" s="34">
        <v>1647.0</v>
      </c>
      <c r="D1961" s="31">
        <v>0.07</v>
      </c>
      <c r="E1961" s="28" t="s">
        <v>237</v>
      </c>
      <c r="F1961" s="31" t="s">
        <v>88</v>
      </c>
      <c r="G1961" s="32" t="s">
        <v>229</v>
      </c>
      <c r="H1961" s="27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ht="15.75" hidden="1" customHeight="1">
      <c r="A1962" s="33">
        <v>1.25E11</v>
      </c>
      <c r="B1962" s="33">
        <v>0.021</v>
      </c>
      <c r="C1962" s="34">
        <v>1496.0</v>
      </c>
      <c r="D1962" s="31">
        <v>0.073</v>
      </c>
      <c r="E1962" s="28" t="s">
        <v>237</v>
      </c>
      <c r="F1962" s="31" t="s">
        <v>89</v>
      </c>
      <c r="G1962" s="32" t="s">
        <v>229</v>
      </c>
      <c r="H1962" s="27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ht="15.75" hidden="1" customHeight="1">
      <c r="A1963" s="33">
        <v>1.7E11</v>
      </c>
      <c r="B1963" s="33">
        <v>0.019</v>
      </c>
      <c r="C1963" s="34">
        <v>1738.0</v>
      </c>
      <c r="D1963" s="31">
        <v>0.055</v>
      </c>
      <c r="E1963" s="28" t="s">
        <v>237</v>
      </c>
      <c r="F1963" s="31" t="s">
        <v>90</v>
      </c>
      <c r="G1963" s="32" t="s">
        <v>229</v>
      </c>
      <c r="H1963" s="27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ht="15.75" hidden="1" customHeight="1">
      <c r="A1964" s="33">
        <v>1.9E11</v>
      </c>
      <c r="B1964" s="33">
        <v>0.022</v>
      </c>
      <c r="C1964" s="34">
        <v>2029.0</v>
      </c>
      <c r="D1964" s="31">
        <v>0.054</v>
      </c>
      <c r="E1964" s="28" t="s">
        <v>237</v>
      </c>
      <c r="F1964" s="31" t="s">
        <v>91</v>
      </c>
      <c r="G1964" s="32" t="s">
        <v>229</v>
      </c>
      <c r="H1964" s="27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ht="15.75" hidden="1" customHeight="1">
      <c r="A1965" s="33">
        <v>3.7305099928E10</v>
      </c>
      <c r="B1965" s="33">
        <v>0.043</v>
      </c>
      <c r="C1965" s="34">
        <v>72.0</v>
      </c>
      <c r="D1965" s="31">
        <v>0.539</v>
      </c>
      <c r="E1965" s="28" t="s">
        <v>216</v>
      </c>
      <c r="F1965" s="31" t="s">
        <v>76</v>
      </c>
      <c r="G1965" s="32" t="s">
        <v>180</v>
      </c>
      <c r="H1965" s="27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ht="15.75" hidden="1" customHeight="1">
      <c r="A1966" s="33">
        <v>4.0585886769E10</v>
      </c>
      <c r="B1966" s="33">
        <v>0.044</v>
      </c>
      <c r="C1966" s="34">
        <v>79.0</v>
      </c>
      <c r="D1966" s="31">
        <v>0.454</v>
      </c>
      <c r="E1966" s="28" t="s">
        <v>216</v>
      </c>
      <c r="F1966" s="31" t="s">
        <v>77</v>
      </c>
      <c r="G1966" s="32" t="s">
        <v>180</v>
      </c>
      <c r="H1966" s="27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ht="15.75" hidden="1" customHeight="1">
      <c r="A1967" s="33">
        <v>4.5988510814E10</v>
      </c>
      <c r="B1967" s="33">
        <v>0.046</v>
      </c>
      <c r="C1967" s="34">
        <v>97.0</v>
      </c>
      <c r="D1967" s="31">
        <v>0.354</v>
      </c>
      <c r="E1967" s="28" t="s">
        <v>216</v>
      </c>
      <c r="F1967" s="31" t="s">
        <v>79</v>
      </c>
      <c r="G1967" s="32" t="s">
        <v>180</v>
      </c>
      <c r="H1967" s="27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ht="15.75" hidden="1" customHeight="1">
      <c r="A1968" s="33">
        <v>5.9466017706E10</v>
      </c>
      <c r="B1968" s="33">
        <v>0.053</v>
      </c>
      <c r="C1968" s="34">
        <v>146.0</v>
      </c>
      <c r="D1968" s="31">
        <v>0.254</v>
      </c>
      <c r="E1968" s="28" t="s">
        <v>216</v>
      </c>
      <c r="F1968" s="31" t="s">
        <v>81</v>
      </c>
      <c r="G1968" s="32" t="s">
        <v>180</v>
      </c>
      <c r="H1968" s="27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ht="15.75" hidden="1" customHeight="1">
      <c r="A1969" s="33">
        <v>7.5794733525E10</v>
      </c>
      <c r="B1969" s="33">
        <v>0.054</v>
      </c>
      <c r="C1969" s="34">
        <v>190.0</v>
      </c>
      <c r="D1969" s="31">
        <v>0.256</v>
      </c>
      <c r="E1969" s="28" t="s">
        <v>216</v>
      </c>
      <c r="F1969" s="31" t="s">
        <v>83</v>
      </c>
      <c r="G1969" s="32" t="s">
        <v>180</v>
      </c>
      <c r="H1969" s="27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ht="15.75" hidden="1" customHeight="1">
      <c r="A1970" s="33">
        <v>9.9172613716E10</v>
      </c>
      <c r="B1970" s="33">
        <v>0.055</v>
      </c>
      <c r="C1970" s="34">
        <v>251.0</v>
      </c>
      <c r="D1970" s="31">
        <v>0.196</v>
      </c>
      <c r="E1970" s="28" t="s">
        <v>216</v>
      </c>
      <c r="F1970" s="31" t="s">
        <v>84</v>
      </c>
      <c r="G1970" s="32" t="s">
        <v>180</v>
      </c>
      <c r="H1970" s="27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ht="15.75" hidden="1" customHeight="1">
      <c r="A1971" s="33">
        <v>1.23E11</v>
      </c>
      <c r="B1971" s="33">
        <v>0.051</v>
      </c>
      <c r="C1971" s="34">
        <v>289.0</v>
      </c>
      <c r="D1971" s="31">
        <v>0.14</v>
      </c>
      <c r="E1971" s="28" t="s">
        <v>216</v>
      </c>
      <c r="F1971" s="31" t="s">
        <v>85</v>
      </c>
      <c r="G1971" s="32" t="s">
        <v>180</v>
      </c>
      <c r="H1971" s="27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ht="15.75" hidden="1" customHeight="1">
      <c r="A1972" s="33">
        <v>1.71E11</v>
      </c>
      <c r="B1972" s="33">
        <v>0.052</v>
      </c>
      <c r="C1972" s="34">
        <v>414.0</v>
      </c>
      <c r="D1972" s="31">
        <v>0.133</v>
      </c>
      <c r="E1972" s="28" t="s">
        <v>216</v>
      </c>
      <c r="F1972" s="31" t="s">
        <v>86</v>
      </c>
      <c r="G1972" s="32" t="s">
        <v>180</v>
      </c>
      <c r="H1972" s="27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ht="15.75" hidden="1" customHeight="1">
      <c r="A1973" s="33">
        <v>2.04E11</v>
      </c>
      <c r="B1973" s="33">
        <v>0.054</v>
      </c>
      <c r="C1973" s="34">
        <v>516.0</v>
      </c>
      <c r="D1973" s="31">
        <v>0.15</v>
      </c>
      <c r="E1973" s="28" t="s">
        <v>216</v>
      </c>
      <c r="F1973" s="31" t="s">
        <v>87</v>
      </c>
      <c r="G1973" s="32" t="s">
        <v>180</v>
      </c>
      <c r="H1973" s="27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ht="15.75" hidden="1" customHeight="1">
      <c r="A1974" s="33">
        <v>1.64E11</v>
      </c>
      <c r="B1974" s="33">
        <v>0.056</v>
      </c>
      <c r="C1974" s="34">
        <v>431.0</v>
      </c>
      <c r="D1974" s="31">
        <v>0.173</v>
      </c>
      <c r="E1974" s="28" t="s">
        <v>216</v>
      </c>
      <c r="F1974" s="31" t="s">
        <v>88</v>
      </c>
      <c r="G1974" s="32" t="s">
        <v>180</v>
      </c>
      <c r="H1974" s="27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ht="15.75" hidden="1" customHeight="1">
      <c r="A1975" s="33">
        <v>1.65E11</v>
      </c>
      <c r="B1975" s="33">
        <v>0.059</v>
      </c>
      <c r="C1975" s="34">
        <v>457.0</v>
      </c>
      <c r="D1975" s="31">
        <v>0.141</v>
      </c>
      <c r="E1975" s="28" t="s">
        <v>216</v>
      </c>
      <c r="F1975" s="31" t="s">
        <v>89</v>
      </c>
      <c r="G1975" s="32" t="s">
        <v>180</v>
      </c>
      <c r="H1975" s="27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ht="15.75" hidden="1" customHeight="1">
      <c r="A1976" s="33">
        <v>1.83E11</v>
      </c>
      <c r="B1976" s="33">
        <v>0.056</v>
      </c>
      <c r="C1976" s="34">
        <v>480.0</v>
      </c>
      <c r="D1976" s="31">
        <v>0.121</v>
      </c>
      <c r="E1976" s="28" t="s">
        <v>216</v>
      </c>
      <c r="F1976" s="31" t="s">
        <v>90</v>
      </c>
      <c r="G1976" s="32" t="s">
        <v>180</v>
      </c>
      <c r="H1976" s="27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ht="15.75" hidden="1" customHeight="1">
      <c r="A1977" s="33">
        <v>1.69E11</v>
      </c>
      <c r="B1977" s="33">
        <v>0.051</v>
      </c>
      <c r="C1977" s="34">
        <v>420.0</v>
      </c>
      <c r="D1977" s="31">
        <v>0.113</v>
      </c>
      <c r="E1977" s="28" t="s">
        <v>216</v>
      </c>
      <c r="F1977" s="31" t="s">
        <v>91</v>
      </c>
      <c r="G1977" s="32" t="s">
        <v>180</v>
      </c>
      <c r="H1977" s="27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ht="15.75" hidden="1" customHeight="1">
      <c r="A1978" s="33">
        <v>2.6E11</v>
      </c>
      <c r="B1978" s="33">
        <v>0.054</v>
      </c>
      <c r="C1978" s="34">
        <v>96.0</v>
      </c>
      <c r="D1978" s="31">
        <v>0.244</v>
      </c>
      <c r="E1978" s="28" t="s">
        <v>217</v>
      </c>
      <c r="F1978" s="31" t="s">
        <v>76</v>
      </c>
      <c r="G1978" s="32" t="s">
        <v>180</v>
      </c>
      <c r="H1978" s="27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ht="15.75" hidden="1" customHeight="1">
      <c r="A1979" s="33">
        <v>3.07E11</v>
      </c>
      <c r="B1979" s="33">
        <v>0.057</v>
      </c>
      <c r="C1979" s="34">
        <v>119.0</v>
      </c>
      <c r="D1979" s="31">
        <v>0.179</v>
      </c>
      <c r="E1979" s="28" t="s">
        <v>217</v>
      </c>
      <c r="F1979" s="31" t="s">
        <v>77</v>
      </c>
      <c r="G1979" s="32" t="s">
        <v>180</v>
      </c>
      <c r="H1979" s="27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ht="15.75" hidden="1" customHeight="1">
      <c r="A1980" s="33">
        <v>3.45E11</v>
      </c>
      <c r="B1980" s="33">
        <v>0.06</v>
      </c>
      <c r="C1980" s="34">
        <v>142.0</v>
      </c>
      <c r="D1980" s="31">
        <v>0.157</v>
      </c>
      <c r="E1980" s="28" t="s">
        <v>217</v>
      </c>
      <c r="F1980" s="31" t="s">
        <v>79</v>
      </c>
      <c r="G1980" s="32" t="s">
        <v>180</v>
      </c>
      <c r="H1980" s="27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ht="15.75" hidden="1" customHeight="1">
      <c r="A1981" s="33">
        <v>4.3E11</v>
      </c>
      <c r="B1981" s="33">
        <v>0.056</v>
      </c>
      <c r="C1981" s="34">
        <v>167.0</v>
      </c>
      <c r="D1981" s="31">
        <v>0.13</v>
      </c>
      <c r="E1981" s="28" t="s">
        <v>217</v>
      </c>
      <c r="F1981" s="31" t="s">
        <v>81</v>
      </c>
      <c r="G1981" s="32" t="s">
        <v>180</v>
      </c>
      <c r="H1981" s="27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ht="15.75" hidden="1" customHeight="1">
      <c r="A1982" s="33">
        <v>5.91E11</v>
      </c>
      <c r="B1982" s="33">
        <v>0.052</v>
      </c>
      <c r="C1982" s="34">
        <v>212.0</v>
      </c>
      <c r="D1982" s="31">
        <v>0.114</v>
      </c>
      <c r="E1982" s="28" t="s">
        <v>217</v>
      </c>
      <c r="F1982" s="31" t="s">
        <v>83</v>
      </c>
      <c r="G1982" s="32" t="s">
        <v>180</v>
      </c>
      <c r="H1982" s="27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ht="15.75" hidden="1" customHeight="1">
      <c r="A1983" s="33">
        <v>7.64E11</v>
      </c>
      <c r="B1983" s="33">
        <v>0.052</v>
      </c>
      <c r="C1983" s="34">
        <v>277.0</v>
      </c>
      <c r="D1983" s="31">
        <v>0.107</v>
      </c>
      <c r="E1983" s="28" t="s">
        <v>217</v>
      </c>
      <c r="F1983" s="31" t="s">
        <v>84</v>
      </c>
      <c r="G1983" s="32" t="s">
        <v>180</v>
      </c>
      <c r="H1983" s="27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ht="15.75" hidden="1" customHeight="1">
      <c r="A1984" s="33">
        <v>9.9E11</v>
      </c>
      <c r="B1984" s="33">
        <v>0.053</v>
      </c>
      <c r="C1984" s="34">
        <v>365.0</v>
      </c>
      <c r="D1984" s="31">
        <v>0.104</v>
      </c>
      <c r="E1984" s="28" t="s">
        <v>217</v>
      </c>
      <c r="F1984" s="31" t="s">
        <v>85</v>
      </c>
      <c r="G1984" s="32" t="s">
        <v>180</v>
      </c>
      <c r="H1984" s="27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ht="15.75" hidden="1" customHeight="1">
      <c r="A1985" s="33">
        <v>1.3E12</v>
      </c>
      <c r="B1985" s="33">
        <v>0.054</v>
      </c>
      <c r="C1985" s="34">
        <v>487.0</v>
      </c>
      <c r="D1985" s="31">
        <v>0.1</v>
      </c>
      <c r="E1985" s="28" t="s">
        <v>217</v>
      </c>
      <c r="F1985" s="31" t="s">
        <v>86</v>
      </c>
      <c r="G1985" s="32" t="s">
        <v>180</v>
      </c>
      <c r="H1985" s="27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ht="15.75" hidden="1" customHeight="1">
      <c r="A1986" s="33">
        <v>1.66E12</v>
      </c>
      <c r="B1986" s="33">
        <v>0.051</v>
      </c>
      <c r="C1986" s="34">
        <v>594.0</v>
      </c>
      <c r="D1986" s="31">
        <v>0.122</v>
      </c>
      <c r="E1986" s="28" t="s">
        <v>217</v>
      </c>
      <c r="F1986" s="31" t="s">
        <v>87</v>
      </c>
      <c r="G1986" s="32" t="s">
        <v>180</v>
      </c>
      <c r="H1986" s="27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ht="15.75" hidden="1" customHeight="1">
      <c r="A1987" s="33">
        <v>1.22E12</v>
      </c>
      <c r="B1987" s="33">
        <v>0.062</v>
      </c>
      <c r="C1987" s="34">
        <v>525.0</v>
      </c>
      <c r="D1987" s="31">
        <v>0.153</v>
      </c>
      <c r="E1987" s="28" t="s">
        <v>217</v>
      </c>
      <c r="F1987" s="31" t="s">
        <v>88</v>
      </c>
      <c r="G1987" s="32" t="s">
        <v>180</v>
      </c>
      <c r="H1987" s="27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ht="15.75" hidden="1" customHeight="1">
      <c r="A1988" s="33">
        <v>1.52E12</v>
      </c>
      <c r="B1988" s="33">
        <v>0.063</v>
      </c>
      <c r="C1988" s="34">
        <v>669.0</v>
      </c>
      <c r="D1988" s="31">
        <v>0.108</v>
      </c>
      <c r="E1988" s="28" t="s">
        <v>217</v>
      </c>
      <c r="F1988" s="31" t="s">
        <v>89</v>
      </c>
      <c r="G1988" s="32" t="s">
        <v>180</v>
      </c>
      <c r="H1988" s="27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ht="15.75" hidden="1" customHeight="1">
      <c r="A1989" s="33">
        <v>1.9E12</v>
      </c>
      <c r="B1989" s="33">
        <v>0.061</v>
      </c>
      <c r="C1989" s="34">
        <v>803.0</v>
      </c>
      <c r="D1989" s="31">
        <v>0.085</v>
      </c>
      <c r="E1989" s="28" t="s">
        <v>217</v>
      </c>
      <c r="F1989" s="31" t="s">
        <v>90</v>
      </c>
      <c r="G1989" s="32" t="s">
        <v>180</v>
      </c>
      <c r="H1989" s="27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ht="15.75" hidden="1" customHeight="1">
      <c r="A1990" s="33">
        <v>2.02E12</v>
      </c>
      <c r="B1990" s="33">
        <v>0.063</v>
      </c>
      <c r="C1990" s="34">
        <v>887.0</v>
      </c>
      <c r="D1990" s="31">
        <v>0.091</v>
      </c>
      <c r="E1990" s="28" t="s">
        <v>217</v>
      </c>
      <c r="F1990" s="31" t="s">
        <v>91</v>
      </c>
      <c r="G1990" s="32" t="s">
        <v>180</v>
      </c>
      <c r="H1990" s="27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ht="15.75" hidden="1" customHeight="1">
      <c r="A1991" s="33">
        <v>1.73493819E9</v>
      </c>
      <c r="B1991" s="33">
        <v>0.042</v>
      </c>
      <c r="C1991" s="34">
        <v>9.0</v>
      </c>
      <c r="D1991" s="31">
        <v>0.17</v>
      </c>
      <c r="E1991" s="28" t="s">
        <v>128</v>
      </c>
      <c r="F1991" s="31" t="s">
        <v>76</v>
      </c>
      <c r="G1991" s="32" t="s">
        <v>75</v>
      </c>
      <c r="H1991" s="27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ht="15.75" hidden="1" customHeight="1">
      <c r="A1992" s="33">
        <v>1.674685126E9</v>
      </c>
      <c r="B1992" s="33">
        <v>0.044</v>
      </c>
      <c r="C1992" s="34">
        <v>8.0</v>
      </c>
      <c r="D1992" s="31">
        <v>0.173</v>
      </c>
      <c r="E1992" s="28" t="s">
        <v>128</v>
      </c>
      <c r="F1992" s="31" t="s">
        <v>77</v>
      </c>
      <c r="G1992" s="32" t="s">
        <v>75</v>
      </c>
      <c r="H1992" s="27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ht="15.75" hidden="1" customHeight="1">
      <c r="A1993" s="33">
        <v>1.677447003E9</v>
      </c>
      <c r="B1993" s="33">
        <v>0.042</v>
      </c>
      <c r="C1993" s="34">
        <v>8.0</v>
      </c>
      <c r="D1993" s="31">
        <v>0.164</v>
      </c>
      <c r="E1993" s="28" t="s">
        <v>128</v>
      </c>
      <c r="F1993" s="31" t="s">
        <v>79</v>
      </c>
      <c r="G1993" s="32" t="s">
        <v>75</v>
      </c>
      <c r="H1993" s="27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ht="15.75" hidden="1" customHeight="1">
      <c r="A1994" s="33">
        <v>1.845979351E9</v>
      </c>
      <c r="B1994" s="33">
        <v>0.063</v>
      </c>
      <c r="C1994" s="34">
        <v>13.0</v>
      </c>
      <c r="D1994" s="31">
        <v>0.171</v>
      </c>
      <c r="E1994" s="28" t="s">
        <v>128</v>
      </c>
      <c r="F1994" s="31" t="s">
        <v>81</v>
      </c>
      <c r="G1994" s="32" t="s">
        <v>75</v>
      </c>
      <c r="H1994" s="27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ht="15.75" hidden="1" customHeight="1">
      <c r="A1995" s="33">
        <v>2.089188921E9</v>
      </c>
      <c r="B1995" s="33">
        <v>0.058</v>
      </c>
      <c r="C1995" s="34">
        <v>13.0</v>
      </c>
      <c r="D1995" s="31">
        <v>0.165</v>
      </c>
      <c r="E1995" s="28" t="s">
        <v>128</v>
      </c>
      <c r="F1995" s="31" t="s">
        <v>83</v>
      </c>
      <c r="G1995" s="32" t="s">
        <v>75</v>
      </c>
      <c r="H1995" s="27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ht="15.75" hidden="1" customHeight="1">
      <c r="A1996" s="33">
        <v>2.581286407E9</v>
      </c>
      <c r="B1996" s="33">
        <v>0.061</v>
      </c>
      <c r="C1996" s="34">
        <v>17.0</v>
      </c>
      <c r="D1996" s="31">
        <v>0.161</v>
      </c>
      <c r="E1996" s="28" t="s">
        <v>128</v>
      </c>
      <c r="F1996" s="31" t="s">
        <v>84</v>
      </c>
      <c r="G1996" s="32" t="s">
        <v>75</v>
      </c>
      <c r="H1996" s="27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ht="15.75" hidden="1" customHeight="1">
      <c r="A1997" s="33">
        <v>3.110327823E9</v>
      </c>
      <c r="B1997" s="33">
        <v>0.1</v>
      </c>
      <c r="C1997" s="34">
        <v>32.0</v>
      </c>
      <c r="D1997" s="31">
        <v>0.161</v>
      </c>
      <c r="E1997" s="28" t="s">
        <v>128</v>
      </c>
      <c r="F1997" s="31" t="s">
        <v>85</v>
      </c>
      <c r="G1997" s="32" t="s">
        <v>75</v>
      </c>
      <c r="H1997" s="27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ht="15.75" hidden="1" customHeight="1">
      <c r="A1998" s="33">
        <v>3.707800459E9</v>
      </c>
      <c r="B1998" s="33">
        <v>0.1</v>
      </c>
      <c r="C1998" s="34">
        <v>38.0</v>
      </c>
      <c r="D1998" s="31">
        <v>0.161</v>
      </c>
      <c r="E1998" s="28" t="s">
        <v>128</v>
      </c>
      <c r="F1998" s="31" t="s">
        <v>86</v>
      </c>
      <c r="G1998" s="32" t="s">
        <v>75</v>
      </c>
      <c r="H1998" s="27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ht="15.75" hidden="1" customHeight="1">
      <c r="A1999" s="33">
        <v>4.674053754E9</v>
      </c>
      <c r="B1999" s="33">
        <v>0.101</v>
      </c>
      <c r="C1999" s="34">
        <v>47.0</v>
      </c>
      <c r="D1999" s="31">
        <v>0.165</v>
      </c>
      <c r="E1999" s="28" t="s">
        <v>128</v>
      </c>
      <c r="F1999" s="31" t="s">
        <v>87</v>
      </c>
      <c r="G1999" s="32" t="s">
        <v>75</v>
      </c>
      <c r="H1999" s="27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ht="15.75" hidden="1" customHeight="1">
      <c r="A2000" s="33">
        <v>5.208687775E9</v>
      </c>
      <c r="B2000" s="33">
        <v>0.1</v>
      </c>
      <c r="C2000" s="34">
        <v>50.0</v>
      </c>
      <c r="D2000" s="31">
        <v>0.161</v>
      </c>
      <c r="E2000" s="28" t="s">
        <v>128</v>
      </c>
      <c r="F2000" s="31" t="s">
        <v>88</v>
      </c>
      <c r="G2000" s="32" t="s">
        <v>75</v>
      </c>
      <c r="H2000" s="27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ht="15.75" hidden="1" customHeight="1">
      <c r="A2001" s="33">
        <v>5.624809049E9</v>
      </c>
      <c r="B2001" s="33">
        <v>0.108</v>
      </c>
      <c r="C2001" s="34">
        <v>56.0</v>
      </c>
      <c r="D2001" s="31">
        <v>0.167</v>
      </c>
      <c r="E2001" s="28" t="s">
        <v>128</v>
      </c>
      <c r="F2001" s="31" t="s">
        <v>89</v>
      </c>
      <c r="G2001" s="32" t="s">
        <v>75</v>
      </c>
      <c r="H2001" s="27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ht="15.75" hidden="1" customHeight="1">
      <c r="A2002" s="33">
        <v>6.40672702E9</v>
      </c>
      <c r="B2002" s="33">
        <v>0.11</v>
      </c>
      <c r="C2002" s="34">
        <v>62.0</v>
      </c>
      <c r="D2002" s="30"/>
      <c r="E2002" s="28" t="s">
        <v>128</v>
      </c>
      <c r="F2002" s="31" t="s">
        <v>90</v>
      </c>
      <c r="G2002" s="32" t="s">
        <v>75</v>
      </c>
      <c r="H2002" s="27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ht="15.75" hidden="1" customHeight="1">
      <c r="A2003" s="33">
        <v>7.133378888E9</v>
      </c>
      <c r="B2003" s="33">
        <v>0.107</v>
      </c>
      <c r="C2003" s="34">
        <v>66.0</v>
      </c>
      <c r="D2003" s="30"/>
      <c r="E2003" s="28" t="s">
        <v>128</v>
      </c>
      <c r="F2003" s="31" t="s">
        <v>91</v>
      </c>
      <c r="G2003" s="32" t="s">
        <v>75</v>
      </c>
      <c r="H2003" s="27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ht="15.75" hidden="1" customHeight="1">
      <c r="A2004" s="33">
        <v>2.39698992E8</v>
      </c>
      <c r="B2004" s="33">
        <v>0.06</v>
      </c>
      <c r="C2004" s="34">
        <v>80.0</v>
      </c>
      <c r="D2004" s="30"/>
      <c r="E2004" s="28" t="s">
        <v>254</v>
      </c>
      <c r="F2004" s="31" t="s">
        <v>76</v>
      </c>
      <c r="G2004" s="32" t="s">
        <v>243</v>
      </c>
      <c r="H2004" s="27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ht="15.75" hidden="1" customHeight="1">
      <c r="A2005" s="33">
        <v>2.4332419E8</v>
      </c>
      <c r="B2005" s="33">
        <v>0.058</v>
      </c>
      <c r="C2005" s="34">
        <v>79.0</v>
      </c>
      <c r="D2005" s="30"/>
      <c r="E2005" s="28" t="s">
        <v>254</v>
      </c>
      <c r="F2005" s="31" t="s">
        <v>77</v>
      </c>
      <c r="G2005" s="32" t="s">
        <v>243</v>
      </c>
      <c r="H2005" s="27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ht="15.75" hidden="1" customHeight="1">
      <c r="A2006" s="33">
        <v>2.566777E8</v>
      </c>
      <c r="B2006" s="33">
        <v>0.055</v>
      </c>
      <c r="C2006" s="34">
        <v>83.0</v>
      </c>
      <c r="D2006" s="31">
        <v>0.114</v>
      </c>
      <c r="E2006" s="28" t="s">
        <v>254</v>
      </c>
      <c r="F2006" s="31" t="s">
        <v>79</v>
      </c>
      <c r="G2006" s="32" t="s">
        <v>243</v>
      </c>
      <c r="H2006" s="27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ht="15.75" hidden="1" customHeight="1">
      <c r="A2007" s="33">
        <v>3.01905953E8</v>
      </c>
      <c r="B2007" s="33">
        <v>0.051</v>
      </c>
      <c r="C2007" s="34">
        <v>93.0</v>
      </c>
      <c r="D2007" s="31">
        <v>0.113</v>
      </c>
      <c r="E2007" s="28" t="s">
        <v>254</v>
      </c>
      <c r="F2007" s="31" t="s">
        <v>81</v>
      </c>
      <c r="G2007" s="32" t="s">
        <v>243</v>
      </c>
      <c r="H2007" s="27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ht="15.75" hidden="1" customHeight="1">
      <c r="A2008" s="33">
        <v>3.74507188E8</v>
      </c>
      <c r="B2008" s="33">
        <v>0.049</v>
      </c>
      <c r="C2008" s="34">
        <v>106.0</v>
      </c>
      <c r="D2008" s="31">
        <v>0.112</v>
      </c>
      <c r="E2008" s="28" t="s">
        <v>254</v>
      </c>
      <c r="F2008" s="31" t="s">
        <v>83</v>
      </c>
      <c r="G2008" s="32" t="s">
        <v>243</v>
      </c>
      <c r="H2008" s="27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ht="15.75" hidden="1" customHeight="1">
      <c r="A2009" s="33">
        <v>4.1222056E8</v>
      </c>
      <c r="B2009" s="33">
        <v>0.05</v>
      </c>
      <c r="C2009" s="34">
        <v>114.0</v>
      </c>
      <c r="D2009" s="31">
        <v>0.114</v>
      </c>
      <c r="E2009" s="28" t="s">
        <v>254</v>
      </c>
      <c r="F2009" s="31" t="s">
        <v>84</v>
      </c>
      <c r="G2009" s="32" t="s">
        <v>243</v>
      </c>
      <c r="H2009" s="27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ht="15.75" hidden="1" customHeight="1">
      <c r="A2010" s="33">
        <v>4.530829E8</v>
      </c>
      <c r="B2010" s="33">
        <v>0.052</v>
      </c>
      <c r="C2010" s="34">
        <v>129.0</v>
      </c>
      <c r="D2010" s="31">
        <v>0.117</v>
      </c>
      <c r="E2010" s="28" t="s">
        <v>254</v>
      </c>
      <c r="F2010" s="31" t="s">
        <v>85</v>
      </c>
      <c r="G2010" s="32" t="s">
        <v>243</v>
      </c>
      <c r="H2010" s="27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ht="15.75" hidden="1" customHeight="1">
      <c r="A2011" s="33">
        <v>4.90916835E8</v>
      </c>
      <c r="B2011" s="33">
        <v>0.059</v>
      </c>
      <c r="C2011" s="34">
        <v>164.0</v>
      </c>
      <c r="D2011" s="31">
        <v>0.127</v>
      </c>
      <c r="E2011" s="28" t="s">
        <v>254</v>
      </c>
      <c r="F2011" s="31" t="s">
        <v>86</v>
      </c>
      <c r="G2011" s="32" t="s">
        <v>243</v>
      </c>
      <c r="H2011" s="27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ht="15.75" hidden="1" customHeight="1">
      <c r="A2012" s="33">
        <v>5.73939144E8</v>
      </c>
      <c r="B2012" s="33">
        <v>0.051</v>
      </c>
      <c r="C2012" s="34">
        <v>153.0</v>
      </c>
      <c r="D2012" s="31">
        <v>0.127</v>
      </c>
      <c r="E2012" s="28" t="s">
        <v>254</v>
      </c>
      <c r="F2012" s="31" t="s">
        <v>87</v>
      </c>
      <c r="G2012" s="32" t="s">
        <v>243</v>
      </c>
      <c r="H2012" s="27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ht="15.75" hidden="1" customHeight="1">
      <c r="A2013" s="33">
        <v>5.01065927E8</v>
      </c>
      <c r="B2013" s="33">
        <v>0.057</v>
      </c>
      <c r="C2013" s="34">
        <v>160.0</v>
      </c>
      <c r="D2013" s="31">
        <v>0.121</v>
      </c>
      <c r="E2013" s="28" t="s">
        <v>254</v>
      </c>
      <c r="F2013" s="31" t="s">
        <v>88</v>
      </c>
      <c r="G2013" s="32" t="s">
        <v>243</v>
      </c>
      <c r="H2013" s="27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ht="15.75" hidden="1" customHeight="1">
      <c r="A2014" s="33">
        <v>5.72971727E8</v>
      </c>
      <c r="B2014" s="33">
        <v>0.064</v>
      </c>
      <c r="C2014" s="34">
        <v>201.0</v>
      </c>
      <c r="D2014" s="31">
        <v>0.107</v>
      </c>
      <c r="E2014" s="28" t="s">
        <v>254</v>
      </c>
      <c r="F2014" s="31" t="s">
        <v>89</v>
      </c>
      <c r="G2014" s="32" t="s">
        <v>243</v>
      </c>
      <c r="H2014" s="27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ht="15.75" hidden="1" customHeight="1">
      <c r="A2015" s="33">
        <v>6.31791993E8</v>
      </c>
      <c r="B2015" s="33">
        <v>0.07</v>
      </c>
      <c r="C2015" s="34">
        <v>245.0</v>
      </c>
      <c r="D2015" s="31">
        <v>0.1</v>
      </c>
      <c r="E2015" s="28" t="s">
        <v>254</v>
      </c>
      <c r="F2015" s="31" t="s">
        <v>90</v>
      </c>
      <c r="G2015" s="32" t="s">
        <v>243</v>
      </c>
      <c r="H2015" s="27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ht="15.75" hidden="1" customHeight="1">
      <c r="A2016" s="33">
        <v>6.84273267E8</v>
      </c>
      <c r="B2016" s="33">
        <v>0.068</v>
      </c>
      <c r="C2016" s="34">
        <v>245.0</v>
      </c>
      <c r="D2016" s="31">
        <v>0.099</v>
      </c>
      <c r="E2016" s="28" t="s">
        <v>254</v>
      </c>
      <c r="F2016" s="31" t="s">
        <v>91</v>
      </c>
      <c r="G2016" s="32" t="s">
        <v>243</v>
      </c>
      <c r="H2016" s="27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ht="15.75" hidden="1" customHeight="1">
      <c r="A2017" s="33">
        <v>7.73907642E8</v>
      </c>
      <c r="B2017" s="33">
        <v>0.053</v>
      </c>
      <c r="C2017" s="34">
        <v>2161.0</v>
      </c>
      <c r="D2017" s="31">
        <v>0.092</v>
      </c>
      <c r="E2017" s="28" t="s">
        <v>218</v>
      </c>
      <c r="F2017" s="31" t="s">
        <v>76</v>
      </c>
      <c r="G2017" s="32" t="s">
        <v>180</v>
      </c>
      <c r="H2017" s="27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ht="15.75" hidden="1" customHeight="1">
      <c r="A2018" s="33">
        <v>8.15205233E8</v>
      </c>
      <c r="B2018" s="33">
        <v>0.052</v>
      </c>
      <c r="C2018" s="34">
        <v>2183.0</v>
      </c>
      <c r="D2018" s="31">
        <v>0.088</v>
      </c>
      <c r="E2018" s="28" t="s">
        <v>218</v>
      </c>
      <c r="F2018" s="31" t="s">
        <v>77</v>
      </c>
      <c r="G2018" s="32" t="s">
        <v>180</v>
      </c>
      <c r="H2018" s="27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ht="15.75" hidden="1" customHeight="1">
      <c r="A2019" s="33">
        <v>8.7995721E8</v>
      </c>
      <c r="B2019" s="33">
        <v>0.065</v>
      </c>
      <c r="C2019" s="34">
        <v>2894.0</v>
      </c>
      <c r="D2019" s="31">
        <v>0.08</v>
      </c>
      <c r="E2019" s="28" t="s">
        <v>218</v>
      </c>
      <c r="F2019" s="31" t="s">
        <v>79</v>
      </c>
      <c r="G2019" s="32" t="s">
        <v>180</v>
      </c>
      <c r="H2019" s="27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ht="15.75" hidden="1" customHeight="1">
      <c r="A2020" s="33">
        <v>1.122981525E9</v>
      </c>
      <c r="B2020" s="33">
        <v>0.051</v>
      </c>
      <c r="C2020" s="34">
        <v>2837.0</v>
      </c>
      <c r="D2020" s="31">
        <v>0.075</v>
      </c>
      <c r="E2020" s="28" t="s">
        <v>218</v>
      </c>
      <c r="F2020" s="31" t="s">
        <v>81</v>
      </c>
      <c r="G2020" s="32" t="s">
        <v>180</v>
      </c>
      <c r="H2020" s="27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ht="15.75" hidden="1" customHeight="1">
      <c r="A2021" s="33">
        <v>1.317357835E9</v>
      </c>
      <c r="B2021" s="33">
        <v>0.053</v>
      </c>
      <c r="C2021" s="34">
        <v>3359.0</v>
      </c>
      <c r="D2021" s="31">
        <v>0.071</v>
      </c>
      <c r="E2021" s="28" t="s">
        <v>218</v>
      </c>
      <c r="F2021" s="31" t="s">
        <v>83</v>
      </c>
      <c r="G2021" s="32" t="s">
        <v>180</v>
      </c>
      <c r="H2021" s="27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ht="15.75" hidden="1" customHeight="1">
      <c r="A2022" s="33">
        <v>1.375416604E9</v>
      </c>
      <c r="B2022" s="33">
        <v>0.053</v>
      </c>
      <c r="C2022" s="34">
        <v>3399.0</v>
      </c>
      <c r="D2022" s="31">
        <v>0.072</v>
      </c>
      <c r="E2022" s="28" t="s">
        <v>218</v>
      </c>
      <c r="F2022" s="31" t="s">
        <v>84</v>
      </c>
      <c r="G2022" s="32" t="s">
        <v>180</v>
      </c>
      <c r="H2022" s="27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ht="15.75" hidden="1" customHeight="1">
      <c r="A2023" s="33">
        <v>1.469075398E9</v>
      </c>
      <c r="B2023" s="33">
        <v>0.051</v>
      </c>
      <c r="C2023" s="34">
        <v>3444.0</v>
      </c>
      <c r="D2023" s="31">
        <v>0.067</v>
      </c>
      <c r="E2023" s="28" t="s">
        <v>218</v>
      </c>
      <c r="F2023" s="31" t="s">
        <v>85</v>
      </c>
      <c r="G2023" s="32" t="s">
        <v>180</v>
      </c>
      <c r="H2023" s="27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ht="15.75" hidden="1" customHeight="1">
      <c r="A2024" s="33">
        <v>1.687653983E9</v>
      </c>
      <c r="B2024" s="33">
        <v>0.05</v>
      </c>
      <c r="C2024" s="34">
        <v>3872.0</v>
      </c>
      <c r="D2024" s="31">
        <v>0.076</v>
      </c>
      <c r="E2024" s="28" t="s">
        <v>218</v>
      </c>
      <c r="F2024" s="31" t="s">
        <v>86</v>
      </c>
      <c r="G2024" s="32" t="s">
        <v>180</v>
      </c>
      <c r="H2024" s="27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ht="15.75" hidden="1" customHeight="1">
      <c r="A2025" s="33">
        <v>1.89980958E9</v>
      </c>
      <c r="B2025" s="33">
        <v>0.05</v>
      </c>
      <c r="C2025" s="34">
        <v>4069.0</v>
      </c>
      <c r="D2025" s="31">
        <v>0.079</v>
      </c>
      <c r="E2025" s="28" t="s">
        <v>218</v>
      </c>
      <c r="F2025" s="31" t="s">
        <v>87</v>
      </c>
      <c r="G2025" s="32" t="s">
        <v>180</v>
      </c>
      <c r="H2025" s="27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ht="15.75" hidden="1" customHeight="1">
      <c r="A2026" s="28"/>
      <c r="B2026" s="33">
        <v>0.051</v>
      </c>
      <c r="C2026" s="34">
        <v>3548.0</v>
      </c>
      <c r="D2026" s="31">
        <v>0.057</v>
      </c>
      <c r="E2026" s="28" t="s">
        <v>218</v>
      </c>
      <c r="F2026" s="31" t="s">
        <v>88</v>
      </c>
      <c r="G2026" s="32" t="s">
        <v>180</v>
      </c>
      <c r="H2026" s="27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ht="15.75" hidden="1" customHeight="1">
      <c r="A2027" s="28"/>
      <c r="B2027" s="33">
        <v>0.053</v>
      </c>
      <c r="C2027" s="34">
        <v>3319.0</v>
      </c>
      <c r="D2027" s="31">
        <v>0.054</v>
      </c>
      <c r="E2027" s="28" t="s">
        <v>218</v>
      </c>
      <c r="F2027" s="31" t="s">
        <v>89</v>
      </c>
      <c r="G2027" s="32" t="s">
        <v>180</v>
      </c>
      <c r="H2027" s="27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ht="15.75" hidden="1" customHeight="1">
      <c r="A2028" s="28"/>
      <c r="B2028" s="33">
        <v>0.055</v>
      </c>
      <c r="C2028" s="34">
        <v>3553.0</v>
      </c>
      <c r="D2028" s="31">
        <v>0.059</v>
      </c>
      <c r="E2028" s="28" t="s">
        <v>218</v>
      </c>
      <c r="F2028" s="31" t="s">
        <v>90</v>
      </c>
      <c r="G2028" s="32" t="s">
        <v>180</v>
      </c>
      <c r="H2028" s="27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ht="15.75" hidden="1" customHeight="1">
      <c r="A2029" s="28"/>
      <c r="B2029" s="33">
        <v>0.065</v>
      </c>
      <c r="C2029" s="34">
        <v>3792.0</v>
      </c>
      <c r="D2029" s="30"/>
      <c r="E2029" s="28" t="s">
        <v>218</v>
      </c>
      <c r="F2029" s="31" t="s">
        <v>91</v>
      </c>
      <c r="G2029" s="32" t="s">
        <v>180</v>
      </c>
      <c r="H2029" s="27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ht="15.75" hidden="1" customHeight="1">
      <c r="A2030" s="33">
        <v>7.6709305E7</v>
      </c>
      <c r="B2030" s="33">
        <v>0.089</v>
      </c>
      <c r="C2030" s="34">
        <v>46.0</v>
      </c>
      <c r="D2030" s="31">
        <v>0.397</v>
      </c>
      <c r="E2030" s="28" t="s">
        <v>129</v>
      </c>
      <c r="F2030" s="31" t="s">
        <v>76</v>
      </c>
      <c r="G2030" s="32" t="s">
        <v>75</v>
      </c>
      <c r="H2030" s="27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ht="15.75" hidden="1" customHeight="1">
      <c r="A2031" s="33">
        <v>7.6553443E7</v>
      </c>
      <c r="B2031" s="33">
        <v>0.103</v>
      </c>
      <c r="C2031" s="34">
        <v>52.0</v>
      </c>
      <c r="D2031" s="31">
        <v>0.37</v>
      </c>
      <c r="E2031" s="28" t="s">
        <v>129</v>
      </c>
      <c r="F2031" s="31" t="s">
        <v>77</v>
      </c>
      <c r="G2031" s="32" t="s">
        <v>75</v>
      </c>
      <c r="H2031" s="27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ht="15.75" hidden="1" customHeight="1">
      <c r="A2032" s="33">
        <v>8.4617971E7</v>
      </c>
      <c r="B2032" s="33">
        <v>0.106</v>
      </c>
      <c r="C2032" s="34">
        <v>59.0</v>
      </c>
      <c r="D2032" s="31">
        <v>0.374</v>
      </c>
      <c r="E2032" s="28" t="s">
        <v>129</v>
      </c>
      <c r="F2032" s="31" t="s">
        <v>79</v>
      </c>
      <c r="G2032" s="32" t="s">
        <v>75</v>
      </c>
      <c r="H2032" s="27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ht="15.75" hidden="1" customHeight="1">
      <c r="A2033" s="33">
        <v>1.013154E8</v>
      </c>
      <c r="B2033" s="33">
        <v>0.118</v>
      </c>
      <c r="C2033" s="34">
        <v>78.0</v>
      </c>
      <c r="D2033" s="31">
        <v>0.296</v>
      </c>
      <c r="E2033" s="28" t="s">
        <v>129</v>
      </c>
      <c r="F2033" s="31" t="s">
        <v>81</v>
      </c>
      <c r="G2033" s="32" t="s">
        <v>75</v>
      </c>
      <c r="H2033" s="27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ht="15.75" hidden="1" customHeight="1">
      <c r="A2034" s="33">
        <v>1.10723362E8</v>
      </c>
      <c r="B2034" s="33">
        <v>0.11</v>
      </c>
      <c r="C2034" s="34">
        <v>79.0</v>
      </c>
      <c r="D2034" s="31">
        <v>0.298</v>
      </c>
      <c r="E2034" s="28" t="s">
        <v>129</v>
      </c>
      <c r="F2034" s="31" t="s">
        <v>83</v>
      </c>
      <c r="G2034" s="32" t="s">
        <v>75</v>
      </c>
      <c r="H2034" s="27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ht="15.75" hidden="1" customHeight="1">
      <c r="A2035" s="33">
        <v>1.23258507E8</v>
      </c>
      <c r="B2035" s="33">
        <v>0.1</v>
      </c>
      <c r="C2035" s="34">
        <v>81.0</v>
      </c>
      <c r="D2035" s="31">
        <v>0.312</v>
      </c>
      <c r="E2035" s="28" t="s">
        <v>129</v>
      </c>
      <c r="F2035" s="31" t="s">
        <v>84</v>
      </c>
      <c r="G2035" s="32" t="s">
        <v>75</v>
      </c>
      <c r="H2035" s="27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ht="15.75" hidden="1" customHeight="1">
      <c r="A2036" s="33">
        <v>1.35181862E8</v>
      </c>
      <c r="B2036" s="33">
        <v>0.078</v>
      </c>
      <c r="C2036" s="34">
        <v>68.0</v>
      </c>
      <c r="D2036" s="31">
        <v>0.293</v>
      </c>
      <c r="E2036" s="28" t="s">
        <v>129</v>
      </c>
      <c r="F2036" s="31" t="s">
        <v>85</v>
      </c>
      <c r="G2036" s="32" t="s">
        <v>75</v>
      </c>
      <c r="H2036" s="27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ht="15.75" hidden="1" customHeight="1">
      <c r="A2037" s="33">
        <v>1.44259257E8</v>
      </c>
      <c r="B2037" s="33">
        <v>0.071</v>
      </c>
      <c r="C2037" s="34">
        <v>66.0</v>
      </c>
      <c r="D2037" s="31">
        <v>0.324</v>
      </c>
      <c r="E2037" s="28" t="s">
        <v>129</v>
      </c>
      <c r="F2037" s="31" t="s">
        <v>86</v>
      </c>
      <c r="G2037" s="32" t="s">
        <v>75</v>
      </c>
      <c r="H2037" s="27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ht="15.75" hidden="1" customHeight="1">
      <c r="A2038" s="33">
        <v>1.83464986E8</v>
      </c>
      <c r="B2038" s="33">
        <v>0.063</v>
      </c>
      <c r="C2038" s="34">
        <v>75.0</v>
      </c>
      <c r="D2038" s="31">
        <v>0.324</v>
      </c>
      <c r="E2038" s="28" t="s">
        <v>129</v>
      </c>
      <c r="F2038" s="31" t="s">
        <v>87</v>
      </c>
      <c r="G2038" s="32" t="s">
        <v>75</v>
      </c>
      <c r="H2038" s="27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ht="15.75" hidden="1" customHeight="1">
      <c r="A2039" s="33">
        <v>1.96473839E8</v>
      </c>
      <c r="B2039" s="33">
        <v>0.075</v>
      </c>
      <c r="C2039" s="34">
        <v>94.0</v>
      </c>
      <c r="D2039" s="31">
        <v>0.311</v>
      </c>
      <c r="E2039" s="28" t="s">
        <v>129</v>
      </c>
      <c r="F2039" s="31" t="s">
        <v>88</v>
      </c>
      <c r="G2039" s="32" t="s">
        <v>75</v>
      </c>
      <c r="H2039" s="27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ht="15.75" hidden="1" customHeight="1">
      <c r="A2040" s="33">
        <v>2.01037917E8</v>
      </c>
      <c r="B2040" s="33">
        <v>0.071</v>
      </c>
      <c r="C2040" s="34">
        <v>86.0</v>
      </c>
      <c r="D2040" s="31">
        <v>0.289</v>
      </c>
      <c r="E2040" s="28" t="s">
        <v>129</v>
      </c>
      <c r="F2040" s="31" t="s">
        <v>89</v>
      </c>
      <c r="G2040" s="32" t="s">
        <v>75</v>
      </c>
      <c r="H2040" s="27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ht="15.75" hidden="1" customHeight="1">
      <c r="A2041" s="33">
        <v>2.48286778E8</v>
      </c>
      <c r="B2041" s="33">
        <v>0.076</v>
      </c>
      <c r="C2041" s="34">
        <v>108.0</v>
      </c>
      <c r="D2041" s="31">
        <v>0.27</v>
      </c>
      <c r="E2041" s="28" t="s">
        <v>129</v>
      </c>
      <c r="F2041" s="31" t="s">
        <v>90</v>
      </c>
      <c r="G2041" s="32" t="s">
        <v>75</v>
      </c>
      <c r="H2041" s="27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ht="15.75" hidden="1" customHeight="1">
      <c r="A2042" s="33">
        <v>2.6332845E8</v>
      </c>
      <c r="B2042" s="33">
        <v>0.079</v>
      </c>
      <c r="C2042" s="34">
        <v>109.0</v>
      </c>
      <c r="D2042" s="31">
        <v>0.262</v>
      </c>
      <c r="E2042" s="28" t="s">
        <v>129</v>
      </c>
      <c r="F2042" s="31" t="s">
        <v>91</v>
      </c>
      <c r="G2042" s="32" t="s">
        <v>75</v>
      </c>
      <c r="H2042" s="27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ht="15.75" hidden="1" customHeight="1">
      <c r="A2043" s="33">
        <v>1.88E11</v>
      </c>
      <c r="B2043" s="33">
        <v>0.042</v>
      </c>
      <c r="C2043" s="34">
        <v>398.0</v>
      </c>
      <c r="D2043" s="30"/>
      <c r="E2043" s="28" t="s">
        <v>238</v>
      </c>
      <c r="F2043" s="31" t="s">
        <v>76</v>
      </c>
      <c r="G2043" s="32" t="s">
        <v>229</v>
      </c>
      <c r="H2043" s="27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ht="15.75" hidden="1" customHeight="1">
      <c r="A2044" s="33">
        <v>1.83E11</v>
      </c>
      <c r="B2044" s="33">
        <v>0.045</v>
      </c>
      <c r="C2044" s="34">
        <v>397.0</v>
      </c>
      <c r="D2044" s="30"/>
      <c r="E2044" s="28" t="s">
        <v>238</v>
      </c>
      <c r="F2044" s="31" t="s">
        <v>77</v>
      </c>
      <c r="G2044" s="32" t="s">
        <v>229</v>
      </c>
      <c r="H2044" s="27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ht="15.75" hidden="1" customHeight="1">
      <c r="A2045" s="33">
        <v>1.89E11</v>
      </c>
      <c r="B2045" s="33">
        <v>0.043</v>
      </c>
      <c r="C2045" s="34">
        <v>375.0</v>
      </c>
      <c r="D2045" s="30"/>
      <c r="E2045" s="28" t="s">
        <v>238</v>
      </c>
      <c r="F2045" s="31" t="s">
        <v>79</v>
      </c>
      <c r="G2045" s="32" t="s">
        <v>229</v>
      </c>
      <c r="H2045" s="27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ht="15.75" hidden="1" customHeight="1">
      <c r="A2046" s="33">
        <v>2.15E11</v>
      </c>
      <c r="B2046" s="33">
        <v>0.04</v>
      </c>
      <c r="C2046" s="34">
        <v>384.0</v>
      </c>
      <c r="D2046" s="30"/>
      <c r="E2046" s="28" t="s">
        <v>238</v>
      </c>
      <c r="F2046" s="31" t="s">
        <v>81</v>
      </c>
      <c r="G2046" s="32" t="s">
        <v>229</v>
      </c>
      <c r="H2046" s="27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ht="15.75" hidden="1" customHeight="1">
      <c r="A2047" s="33">
        <v>2.59E11</v>
      </c>
      <c r="B2047" s="33">
        <v>0.037</v>
      </c>
      <c r="C2047" s="34">
        <v>399.0</v>
      </c>
      <c r="D2047" s="30"/>
      <c r="E2047" s="28" t="s">
        <v>238</v>
      </c>
      <c r="F2047" s="31" t="s">
        <v>83</v>
      </c>
      <c r="G2047" s="32" t="s">
        <v>229</v>
      </c>
      <c r="H2047" s="27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ht="15.75" hidden="1" customHeight="1">
      <c r="A2048" s="33">
        <v>3.28E11</v>
      </c>
      <c r="B2048" s="33">
        <v>0.035</v>
      </c>
      <c r="C2048" s="34">
        <v>466.0</v>
      </c>
      <c r="D2048" s="30"/>
      <c r="E2048" s="28" t="s">
        <v>238</v>
      </c>
      <c r="F2048" s="31" t="s">
        <v>84</v>
      </c>
      <c r="G2048" s="32" t="s">
        <v>229</v>
      </c>
      <c r="H2048" s="27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ht="15.75" hidden="1" customHeight="1">
      <c r="A2049" s="33">
        <v>3.77E11</v>
      </c>
      <c r="B2049" s="33">
        <v>0.037</v>
      </c>
      <c r="C2049" s="34">
        <v>537.0</v>
      </c>
      <c r="D2049" s="30"/>
      <c r="E2049" s="28" t="s">
        <v>238</v>
      </c>
      <c r="F2049" s="31" t="s">
        <v>85</v>
      </c>
      <c r="G2049" s="32" t="s">
        <v>229</v>
      </c>
      <c r="H2049" s="27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ht="15.75" hidden="1" customHeight="1">
      <c r="A2050" s="33">
        <v>4.16E11</v>
      </c>
      <c r="B2050" s="33">
        <v>0.037</v>
      </c>
      <c r="C2050" s="34">
        <v>566.0</v>
      </c>
      <c r="D2050" s="30"/>
      <c r="E2050" s="28" t="s">
        <v>238</v>
      </c>
      <c r="F2050" s="31" t="s">
        <v>86</v>
      </c>
      <c r="G2050" s="32" t="s">
        <v>229</v>
      </c>
      <c r="H2050" s="27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ht="15.75" hidden="1" customHeight="1">
      <c r="A2051" s="33">
        <v>5.2E11</v>
      </c>
      <c r="B2051" s="33">
        <v>0.031</v>
      </c>
      <c r="C2051" s="34">
        <v>566.0</v>
      </c>
      <c r="D2051" s="30"/>
      <c r="E2051" s="28" t="s">
        <v>238</v>
      </c>
      <c r="F2051" s="31" t="s">
        <v>87</v>
      </c>
      <c r="G2051" s="32" t="s">
        <v>229</v>
      </c>
      <c r="H2051" s="27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ht="15.75" hidden="1" customHeight="1">
      <c r="A2052" s="33">
        <v>4.29E11</v>
      </c>
      <c r="B2052" s="33">
        <v>0.041</v>
      </c>
      <c r="C2052" s="34">
        <v>582.0</v>
      </c>
      <c r="D2052" s="30"/>
      <c r="E2052" s="28" t="s">
        <v>238</v>
      </c>
      <c r="F2052" s="31" t="s">
        <v>88</v>
      </c>
      <c r="G2052" s="32" t="s">
        <v>229</v>
      </c>
      <c r="H2052" s="27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ht="15.75" hidden="1" customHeight="1">
      <c r="A2053" s="33">
        <v>5.27E11</v>
      </c>
      <c r="B2053" s="33">
        <v>0.04</v>
      </c>
      <c r="C2053" s="34">
        <v>663.0</v>
      </c>
      <c r="D2053" s="30"/>
      <c r="E2053" s="28" t="s">
        <v>238</v>
      </c>
      <c r="F2053" s="31" t="s">
        <v>89</v>
      </c>
      <c r="G2053" s="32" t="s">
        <v>229</v>
      </c>
      <c r="H2053" s="27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ht="15.75" hidden="1" customHeight="1">
      <c r="A2054" s="33">
        <v>6.7E11</v>
      </c>
      <c r="B2054" s="33">
        <v>0.035</v>
      </c>
      <c r="C2054" s="34">
        <v>721.0</v>
      </c>
      <c r="D2054" s="30"/>
      <c r="E2054" s="28" t="s">
        <v>238</v>
      </c>
      <c r="F2054" s="31" t="s">
        <v>90</v>
      </c>
      <c r="G2054" s="32" t="s">
        <v>229</v>
      </c>
      <c r="H2054" s="27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ht="15.75" hidden="1" customHeight="1">
      <c r="A2055" s="33">
        <v>7.34E11</v>
      </c>
      <c r="B2055" s="33">
        <v>0.032</v>
      </c>
      <c r="C2055" s="34">
        <v>795.0</v>
      </c>
      <c r="D2055" s="30"/>
      <c r="E2055" s="28" t="s">
        <v>238</v>
      </c>
      <c r="F2055" s="31" t="s">
        <v>91</v>
      </c>
      <c r="G2055" s="32" t="s">
        <v>229</v>
      </c>
      <c r="H2055" s="27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ht="15.75" hidden="1" customHeight="1">
      <c r="A2056" s="33">
        <v>4.679604922E9</v>
      </c>
      <c r="B2056" s="33">
        <v>0.046</v>
      </c>
      <c r="C2056" s="34">
        <v>22.0</v>
      </c>
      <c r="D2056" s="30"/>
      <c r="E2056" s="28" t="s">
        <v>130</v>
      </c>
      <c r="F2056" s="31" t="s">
        <v>76</v>
      </c>
      <c r="G2056" s="32" t="s">
        <v>75</v>
      </c>
      <c r="H2056" s="27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ht="15.75" hidden="1" customHeight="1">
      <c r="A2057" s="33">
        <v>4.877602012E9</v>
      </c>
      <c r="B2057" s="33">
        <v>0.05</v>
      </c>
      <c r="C2057" s="34">
        <v>24.0</v>
      </c>
      <c r="D2057" s="30"/>
      <c r="E2057" s="28" t="s">
        <v>130</v>
      </c>
      <c r="F2057" s="31" t="s">
        <v>77</v>
      </c>
      <c r="G2057" s="32" t="s">
        <v>75</v>
      </c>
      <c r="H2057" s="27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ht="15.75" hidden="1" customHeight="1">
      <c r="A2058" s="33">
        <v>5.333862344E9</v>
      </c>
      <c r="B2058" s="33">
        <v>0.051</v>
      </c>
      <c r="C2058" s="34">
        <v>26.0</v>
      </c>
      <c r="D2058" s="30"/>
      <c r="E2058" s="28" t="s">
        <v>130</v>
      </c>
      <c r="F2058" s="31" t="s">
        <v>79</v>
      </c>
      <c r="G2058" s="32" t="s">
        <v>75</v>
      </c>
      <c r="H2058" s="27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ht="15.75" hidden="1" customHeight="1">
      <c r="A2059" s="33">
        <v>6.858952717E9</v>
      </c>
      <c r="B2059" s="33">
        <v>0.054</v>
      </c>
      <c r="C2059" s="34">
        <v>35.0</v>
      </c>
      <c r="D2059" s="30"/>
      <c r="E2059" s="28" t="s">
        <v>130</v>
      </c>
      <c r="F2059" s="31" t="s">
        <v>81</v>
      </c>
      <c r="G2059" s="32" t="s">
        <v>75</v>
      </c>
      <c r="H2059" s="27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ht="15.75" hidden="1" customHeight="1">
      <c r="A2060" s="33">
        <v>8.03134424E9</v>
      </c>
      <c r="B2060" s="33">
        <v>0.057</v>
      </c>
      <c r="C2060" s="34">
        <v>42.0</v>
      </c>
      <c r="D2060" s="30"/>
      <c r="E2060" s="28" t="s">
        <v>130</v>
      </c>
      <c r="F2060" s="31" t="s">
        <v>83</v>
      </c>
      <c r="G2060" s="32" t="s">
        <v>75</v>
      </c>
      <c r="H2060" s="27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ht="15.75" hidden="1" customHeight="1">
      <c r="A2061" s="33">
        <v>8.707015064E9</v>
      </c>
      <c r="B2061" s="33">
        <v>0.054</v>
      </c>
      <c r="C2061" s="34">
        <v>41.0</v>
      </c>
      <c r="D2061" s="30"/>
      <c r="E2061" s="28" t="s">
        <v>130</v>
      </c>
      <c r="F2061" s="31" t="s">
        <v>84</v>
      </c>
      <c r="G2061" s="32" t="s">
        <v>75</v>
      </c>
      <c r="H2061" s="27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ht="15.75" hidden="1" customHeight="1">
      <c r="A2062" s="33">
        <v>9.358710763E9</v>
      </c>
      <c r="B2062" s="33">
        <v>0.054</v>
      </c>
      <c r="C2062" s="34">
        <v>44.0</v>
      </c>
      <c r="D2062" s="30"/>
      <c r="E2062" s="28" t="s">
        <v>130</v>
      </c>
      <c r="F2062" s="31" t="s">
        <v>85</v>
      </c>
      <c r="G2062" s="32" t="s">
        <v>75</v>
      </c>
      <c r="H2062" s="27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ht="15.75" hidden="1" customHeight="1">
      <c r="A2063" s="33">
        <v>1.1284603481E10</v>
      </c>
      <c r="B2063" s="33">
        <v>0.047</v>
      </c>
      <c r="C2063" s="34">
        <v>45.0</v>
      </c>
      <c r="D2063" s="30"/>
      <c r="E2063" s="28" t="s">
        <v>130</v>
      </c>
      <c r="F2063" s="31" t="s">
        <v>86</v>
      </c>
      <c r="G2063" s="32" t="s">
        <v>75</v>
      </c>
      <c r="H2063" s="27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ht="15.75" hidden="1" customHeight="1">
      <c r="A2064" s="33">
        <v>1.3386346543E10</v>
      </c>
      <c r="B2064" s="33">
        <v>0.049</v>
      </c>
      <c r="C2064" s="34">
        <v>54.0</v>
      </c>
      <c r="D2064" s="30"/>
      <c r="E2064" s="28" t="s">
        <v>130</v>
      </c>
      <c r="F2064" s="31" t="s">
        <v>87</v>
      </c>
      <c r="G2064" s="32" t="s">
        <v>75</v>
      </c>
      <c r="H2064" s="27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ht="15.75" hidden="1" customHeight="1">
      <c r="A2065" s="33">
        <v>1.281299467E10</v>
      </c>
      <c r="B2065" s="33">
        <v>0.048</v>
      </c>
      <c r="C2065" s="34">
        <v>49.0</v>
      </c>
      <c r="D2065" s="30"/>
      <c r="E2065" s="28" t="s">
        <v>130</v>
      </c>
      <c r="F2065" s="31" t="s">
        <v>88</v>
      </c>
      <c r="G2065" s="32" t="s">
        <v>75</v>
      </c>
      <c r="H2065" s="27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ht="15.75" hidden="1" customHeight="1">
      <c r="A2066" s="33">
        <v>1.2932427724E10</v>
      </c>
      <c r="B2066" s="33">
        <v>0.048</v>
      </c>
      <c r="C2066" s="34">
        <v>48.0</v>
      </c>
      <c r="D2066" s="30"/>
      <c r="E2066" s="28" t="s">
        <v>130</v>
      </c>
      <c r="F2066" s="31" t="s">
        <v>89</v>
      </c>
      <c r="G2066" s="32" t="s">
        <v>75</v>
      </c>
      <c r="H2066" s="27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ht="15.75" hidden="1" customHeight="1">
      <c r="A2067" s="33">
        <v>1.4440676498E10</v>
      </c>
      <c r="B2067" s="33">
        <v>0.05</v>
      </c>
      <c r="C2067" s="34">
        <v>54.0</v>
      </c>
      <c r="D2067" s="30"/>
      <c r="E2067" s="28" t="s">
        <v>130</v>
      </c>
      <c r="F2067" s="31" t="s">
        <v>90</v>
      </c>
      <c r="G2067" s="32" t="s">
        <v>75</v>
      </c>
      <c r="H2067" s="27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ht="15.75" hidden="1" customHeight="1">
      <c r="A2068" s="33">
        <v>1.4045680427E10</v>
      </c>
      <c r="B2068" s="33">
        <v>0.05</v>
      </c>
      <c r="C2068" s="34">
        <v>51.0</v>
      </c>
      <c r="D2068" s="30"/>
      <c r="E2068" s="28" t="s">
        <v>130</v>
      </c>
      <c r="F2068" s="31" t="s">
        <v>91</v>
      </c>
      <c r="G2068" s="32" t="s">
        <v>75</v>
      </c>
      <c r="H2068" s="27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ht="15.75" hidden="1" customHeight="1">
      <c r="A2069" s="33">
        <v>6.082791506E9</v>
      </c>
      <c r="B2069" s="33">
        <v>0.074</v>
      </c>
      <c r="C2069" s="34">
        <v>51.0</v>
      </c>
      <c r="D2069" s="31">
        <v>0.063</v>
      </c>
      <c r="E2069" s="28" t="s">
        <v>219</v>
      </c>
      <c r="F2069" s="31" t="s">
        <v>76</v>
      </c>
      <c r="G2069" s="32" t="s">
        <v>180</v>
      </c>
      <c r="H2069" s="27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ht="15.75" hidden="1" customHeight="1">
      <c r="A2070" s="33">
        <v>1.1390468619E10</v>
      </c>
      <c r="B2070" s="33">
        <v>0.076</v>
      </c>
      <c r="C2070" s="34">
        <v>84.0</v>
      </c>
      <c r="D2070" s="31">
        <v>0.345</v>
      </c>
      <c r="E2070" s="28" t="s">
        <v>219</v>
      </c>
      <c r="F2070" s="31" t="s">
        <v>77</v>
      </c>
      <c r="G2070" s="32" t="s">
        <v>180</v>
      </c>
      <c r="H2070" s="27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ht="15.75" hidden="1" customHeight="1">
      <c r="A2071" s="33">
        <v>1.5102567925E10</v>
      </c>
      <c r="B2071" s="33">
        <v>0.089</v>
      </c>
      <c r="C2071" s="34">
        <v>179.0</v>
      </c>
      <c r="D2071" s="31">
        <v>0.197</v>
      </c>
      <c r="E2071" s="28" t="s">
        <v>219</v>
      </c>
      <c r="F2071" s="31" t="s">
        <v>79</v>
      </c>
      <c r="G2071" s="32" t="s">
        <v>180</v>
      </c>
      <c r="H2071" s="27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ht="15.75" hidden="1" customHeight="1">
      <c r="A2072" s="33">
        <v>1.9550781969E10</v>
      </c>
      <c r="B2072" s="33">
        <v>0.088</v>
      </c>
      <c r="C2072" s="34">
        <v>171.0</v>
      </c>
      <c r="D2072" s="31">
        <v>0.155</v>
      </c>
      <c r="E2072" s="28" t="s">
        <v>219</v>
      </c>
      <c r="F2072" s="31" t="s">
        <v>81</v>
      </c>
      <c r="G2072" s="32" t="s">
        <v>180</v>
      </c>
      <c r="H2072" s="27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ht="15.75" hidden="1" customHeight="1">
      <c r="A2073" s="33">
        <v>2.3649854234E10</v>
      </c>
      <c r="B2073" s="33">
        <v>0.087</v>
      </c>
      <c r="C2073" s="34">
        <v>204.0</v>
      </c>
      <c r="D2073" s="31">
        <v>0.155</v>
      </c>
      <c r="E2073" s="28" t="s">
        <v>219</v>
      </c>
      <c r="F2073" s="31" t="s">
        <v>83</v>
      </c>
      <c r="G2073" s="32" t="s">
        <v>180</v>
      </c>
      <c r="H2073" s="27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ht="15.75" hidden="1" customHeight="1">
      <c r="A2074" s="33">
        <v>2.5234408773E10</v>
      </c>
      <c r="B2074" s="33">
        <v>0.091</v>
      </c>
      <c r="C2074" s="34">
        <v>307.0</v>
      </c>
      <c r="D2074" s="31">
        <v>0.168</v>
      </c>
      <c r="E2074" s="28" t="s">
        <v>219</v>
      </c>
      <c r="F2074" s="31" t="s">
        <v>84</v>
      </c>
      <c r="G2074" s="32" t="s">
        <v>180</v>
      </c>
      <c r="H2074" s="27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ht="15.75" hidden="1" customHeight="1">
      <c r="A2075" s="33">
        <v>2.9221081587E10</v>
      </c>
      <c r="B2075" s="33">
        <v>0.094</v>
      </c>
      <c r="C2075" s="34">
        <v>371.0</v>
      </c>
      <c r="D2075" s="31">
        <v>0.166</v>
      </c>
      <c r="E2075" s="28" t="s">
        <v>219</v>
      </c>
      <c r="F2075" s="31" t="s">
        <v>85</v>
      </c>
      <c r="G2075" s="32" t="s">
        <v>180</v>
      </c>
      <c r="H2075" s="27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ht="15.75" hidden="1" customHeight="1">
      <c r="A2076" s="33">
        <v>3.8952093544E10</v>
      </c>
      <c r="B2076" s="33">
        <v>0.104</v>
      </c>
      <c r="C2076" s="34">
        <v>547.0</v>
      </c>
      <c r="D2076" s="31">
        <v>0.111</v>
      </c>
      <c r="E2076" s="28" t="s">
        <v>219</v>
      </c>
      <c r="F2076" s="31" t="s">
        <v>86</v>
      </c>
      <c r="G2076" s="32" t="s">
        <v>180</v>
      </c>
      <c r="H2076" s="27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ht="15.75" hidden="1" customHeight="1">
      <c r="A2077" s="33">
        <v>4.7760580366E10</v>
      </c>
      <c r="B2077" s="33">
        <v>0.104</v>
      </c>
      <c r="C2077" s="34">
        <v>673.0</v>
      </c>
      <c r="D2077" s="31">
        <v>0.161</v>
      </c>
      <c r="E2077" s="28" t="s">
        <v>219</v>
      </c>
      <c r="F2077" s="31" t="s">
        <v>87</v>
      </c>
      <c r="G2077" s="32" t="s">
        <v>180</v>
      </c>
      <c r="H2077" s="27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ht="15.75" hidden="1" customHeight="1">
      <c r="A2078" s="33">
        <v>4.0249472482E10</v>
      </c>
      <c r="B2078" s="33">
        <v>0.105</v>
      </c>
      <c r="C2078" s="34">
        <v>577.0</v>
      </c>
      <c r="D2078" s="31">
        <v>0.118</v>
      </c>
      <c r="E2078" s="28" t="s">
        <v>219</v>
      </c>
      <c r="F2078" s="31" t="s">
        <v>88</v>
      </c>
      <c r="G2078" s="32" t="s">
        <v>180</v>
      </c>
      <c r="H2078" s="27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ht="15.75" hidden="1" customHeight="1">
      <c r="A2079" s="33">
        <v>3.6990001284E10</v>
      </c>
      <c r="B2079" s="33">
        <v>0.107</v>
      </c>
      <c r="C2079" s="34">
        <v>546.0</v>
      </c>
      <c r="D2079" s="31">
        <v>0.173</v>
      </c>
      <c r="E2079" s="28" t="s">
        <v>219</v>
      </c>
      <c r="F2079" s="31" t="s">
        <v>89</v>
      </c>
      <c r="G2079" s="32" t="s">
        <v>180</v>
      </c>
      <c r="H2079" s="27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ht="15.75" hidden="1" customHeight="1">
      <c r="A2080" s="33">
        <v>4.3749934551E10</v>
      </c>
      <c r="B2080" s="33">
        <v>0.103</v>
      </c>
      <c r="C2080" s="34">
        <v>622.0</v>
      </c>
      <c r="D2080" s="31">
        <v>0.172</v>
      </c>
      <c r="E2080" s="28" t="s">
        <v>219</v>
      </c>
      <c r="F2080" s="31" t="s">
        <v>90</v>
      </c>
      <c r="G2080" s="32" t="s">
        <v>180</v>
      </c>
      <c r="H2080" s="27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ht="15.75" hidden="1" customHeight="1">
      <c r="A2081" s="33">
        <v>3.8110737579E10</v>
      </c>
      <c r="B2081" s="33">
        <v>0.105</v>
      </c>
      <c r="C2081" s="34">
        <v>561.0</v>
      </c>
      <c r="D2081" s="31">
        <v>0.182</v>
      </c>
      <c r="E2081" s="28" t="s">
        <v>219</v>
      </c>
      <c r="F2081" s="31" t="s">
        <v>91</v>
      </c>
      <c r="G2081" s="32" t="s">
        <v>180</v>
      </c>
      <c r="H2081" s="27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ht="15.75" hidden="1" customHeight="1">
      <c r="A2082" s="33">
        <v>6.14877971E8</v>
      </c>
      <c r="B2082" s="33">
        <v>0.048</v>
      </c>
      <c r="C2082" s="34">
        <v>371.0</v>
      </c>
      <c r="D2082" s="31">
        <v>0.107</v>
      </c>
      <c r="E2082" s="28" t="s">
        <v>131</v>
      </c>
      <c r="F2082" s="31" t="s">
        <v>76</v>
      </c>
      <c r="G2082" s="32" t="s">
        <v>75</v>
      </c>
      <c r="H2082" s="27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ht="15.75" hidden="1" customHeight="1">
      <c r="A2083" s="33">
        <v>6.18433501E8</v>
      </c>
      <c r="B2083" s="33">
        <v>0.047</v>
      </c>
      <c r="C2083" s="34">
        <v>356.0</v>
      </c>
      <c r="D2083" s="31">
        <v>0.106</v>
      </c>
      <c r="E2083" s="28" t="s">
        <v>131</v>
      </c>
      <c r="F2083" s="31" t="s">
        <v>77</v>
      </c>
      <c r="G2083" s="32" t="s">
        <v>75</v>
      </c>
      <c r="H2083" s="27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ht="15.75" hidden="1" customHeight="1">
      <c r="A2084" s="33">
        <v>6.98083345E8</v>
      </c>
      <c r="B2084" s="33">
        <v>0.044</v>
      </c>
      <c r="C2084" s="34">
        <v>371.0</v>
      </c>
      <c r="D2084" s="31">
        <v>0.106</v>
      </c>
      <c r="E2084" s="28" t="s">
        <v>131</v>
      </c>
      <c r="F2084" s="31" t="s">
        <v>79</v>
      </c>
      <c r="G2084" s="32" t="s">
        <v>75</v>
      </c>
      <c r="H2084" s="27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ht="15.75" hidden="1" customHeight="1">
      <c r="A2085" s="33">
        <v>7.03096503E8</v>
      </c>
      <c r="B2085" s="33">
        <v>0.048</v>
      </c>
      <c r="C2085" s="34">
        <v>403.0</v>
      </c>
      <c r="D2085" s="31">
        <v>0.106</v>
      </c>
      <c r="E2085" s="28" t="s">
        <v>131</v>
      </c>
      <c r="F2085" s="31" t="s">
        <v>81</v>
      </c>
      <c r="G2085" s="32" t="s">
        <v>75</v>
      </c>
      <c r="H2085" s="27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ht="15.75" hidden="1" customHeight="1">
      <c r="A2086" s="33">
        <v>8.39319935E8</v>
      </c>
      <c r="B2086" s="33">
        <v>0.043</v>
      </c>
      <c r="C2086" s="34">
        <v>421.0</v>
      </c>
      <c r="D2086" s="31">
        <v>0.1</v>
      </c>
      <c r="E2086" s="28" t="s">
        <v>131</v>
      </c>
      <c r="F2086" s="31" t="s">
        <v>83</v>
      </c>
      <c r="G2086" s="32" t="s">
        <v>75</v>
      </c>
      <c r="H2086" s="27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ht="15.75" hidden="1" customHeight="1">
      <c r="A2087" s="33">
        <v>9.19103262E8</v>
      </c>
      <c r="B2087" s="33">
        <v>0.04</v>
      </c>
      <c r="C2087" s="34">
        <v>423.0</v>
      </c>
      <c r="D2087" s="31">
        <v>0.098</v>
      </c>
      <c r="E2087" s="28" t="s">
        <v>131</v>
      </c>
      <c r="F2087" s="31" t="s">
        <v>84</v>
      </c>
      <c r="G2087" s="32" t="s">
        <v>75</v>
      </c>
      <c r="H2087" s="27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ht="15.75" hidden="1" customHeight="1">
      <c r="A2088" s="33">
        <v>1.016419769E9</v>
      </c>
      <c r="B2088" s="33">
        <v>0.038</v>
      </c>
      <c r="C2088" s="34">
        <v>438.0</v>
      </c>
      <c r="D2088" s="31">
        <v>0.1</v>
      </c>
      <c r="E2088" s="28" t="s">
        <v>131</v>
      </c>
      <c r="F2088" s="31" t="s">
        <v>85</v>
      </c>
      <c r="G2088" s="32" t="s">
        <v>75</v>
      </c>
      <c r="H2088" s="27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ht="15.75" hidden="1" customHeight="1">
      <c r="A2089" s="33">
        <v>1.033635773E9</v>
      </c>
      <c r="B2089" s="33">
        <v>0.034</v>
      </c>
      <c r="C2089" s="34">
        <v>393.0</v>
      </c>
      <c r="D2089" s="31">
        <v>0.109</v>
      </c>
      <c r="E2089" s="28" t="s">
        <v>131</v>
      </c>
      <c r="F2089" s="31" t="s">
        <v>86</v>
      </c>
      <c r="G2089" s="32" t="s">
        <v>75</v>
      </c>
      <c r="H2089" s="27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ht="15.75" hidden="1" customHeight="1">
      <c r="A2090" s="33">
        <v>9.67211975E8</v>
      </c>
      <c r="B2090" s="33">
        <v>0.027</v>
      </c>
      <c r="C2090" s="34">
        <v>289.0</v>
      </c>
      <c r="D2090" s="31">
        <v>0.118</v>
      </c>
      <c r="E2090" s="28" t="s">
        <v>131</v>
      </c>
      <c r="F2090" s="31" t="s">
        <v>87</v>
      </c>
      <c r="G2090" s="32" t="s">
        <v>75</v>
      </c>
      <c r="H2090" s="27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ht="15.75" hidden="1" customHeight="1">
      <c r="A2091" s="33">
        <v>8.47424852E8</v>
      </c>
      <c r="B2091" s="33">
        <v>0.027</v>
      </c>
      <c r="C2091" s="34">
        <v>250.0</v>
      </c>
      <c r="D2091" s="31">
        <v>0.153</v>
      </c>
      <c r="E2091" s="28" t="s">
        <v>131</v>
      </c>
      <c r="F2091" s="31" t="s">
        <v>88</v>
      </c>
      <c r="G2091" s="32" t="s">
        <v>75</v>
      </c>
      <c r="H2091" s="27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ht="15.75" hidden="1" customHeight="1">
      <c r="A2092" s="33">
        <v>9.73355738E8</v>
      </c>
      <c r="B2092" s="33">
        <v>0.037</v>
      </c>
      <c r="C2092" s="34">
        <v>394.0</v>
      </c>
      <c r="D2092" s="31">
        <v>0.127</v>
      </c>
      <c r="E2092" s="28" t="s">
        <v>131</v>
      </c>
      <c r="F2092" s="31" t="s">
        <v>89</v>
      </c>
      <c r="G2092" s="32" t="s">
        <v>75</v>
      </c>
      <c r="H2092" s="27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ht="15.75" hidden="1" customHeight="1">
      <c r="A2093" s="33">
        <v>1.059593023E9</v>
      </c>
      <c r="B2093" s="33">
        <v>0.036</v>
      </c>
      <c r="C2093" s="34">
        <v>413.0</v>
      </c>
      <c r="D2093" s="31">
        <v>0.112</v>
      </c>
      <c r="E2093" s="28" t="s">
        <v>131</v>
      </c>
      <c r="F2093" s="31" t="s">
        <v>90</v>
      </c>
      <c r="G2093" s="32" t="s">
        <v>75</v>
      </c>
      <c r="H2093" s="27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ht="15.75" hidden="1" customHeight="1">
      <c r="A2094" s="33">
        <v>1.032199341E9</v>
      </c>
      <c r="B2094" s="33">
        <v>0.047</v>
      </c>
      <c r="C2094" s="34">
        <v>521.0</v>
      </c>
      <c r="D2094" s="31">
        <v>0.122</v>
      </c>
      <c r="E2094" s="28" t="s">
        <v>131</v>
      </c>
      <c r="F2094" s="31" t="s">
        <v>91</v>
      </c>
      <c r="G2094" s="32" t="s">
        <v>75</v>
      </c>
      <c r="H2094" s="27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ht="15.75" hidden="1" customHeight="1">
      <c r="A2095" s="33">
        <v>6.35874002E8</v>
      </c>
      <c r="B2095" s="33">
        <v>0.184</v>
      </c>
      <c r="C2095" s="34">
        <v>28.0</v>
      </c>
      <c r="D2095" s="31">
        <v>0.263</v>
      </c>
      <c r="E2095" s="28" t="s">
        <v>132</v>
      </c>
      <c r="F2095" s="31" t="s">
        <v>76</v>
      </c>
      <c r="G2095" s="32" t="s">
        <v>75</v>
      </c>
      <c r="H2095" s="27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ht="15.75" hidden="1" customHeight="1">
      <c r="A2096" s="33">
        <v>1.079478388E9</v>
      </c>
      <c r="B2096" s="33">
        <v>0.16</v>
      </c>
      <c r="C2096" s="34">
        <v>40.0</v>
      </c>
      <c r="D2096" s="31">
        <v>0.243</v>
      </c>
      <c r="E2096" s="28" t="s">
        <v>132</v>
      </c>
      <c r="F2096" s="31" t="s">
        <v>77</v>
      </c>
      <c r="G2096" s="32" t="s">
        <v>75</v>
      </c>
      <c r="H2096" s="27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ht="15.75" hidden="1" customHeight="1">
      <c r="A2097" s="33">
        <v>1.239004288E9</v>
      </c>
      <c r="B2097" s="33">
        <v>0.16</v>
      </c>
      <c r="C2097" s="34">
        <v>44.0</v>
      </c>
      <c r="D2097" s="31">
        <v>0.222</v>
      </c>
      <c r="E2097" s="28" t="s">
        <v>132</v>
      </c>
      <c r="F2097" s="31" t="s">
        <v>79</v>
      </c>
      <c r="G2097" s="32" t="s">
        <v>75</v>
      </c>
      <c r="H2097" s="27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ht="15.75" hidden="1" customHeight="1">
      <c r="A2098" s="33">
        <v>1.371442566E9</v>
      </c>
      <c r="B2098" s="33">
        <v>0.155</v>
      </c>
      <c r="C2098" s="34">
        <v>45.0</v>
      </c>
      <c r="D2098" s="31">
        <v>0.2</v>
      </c>
      <c r="E2098" s="28" t="s">
        <v>132</v>
      </c>
      <c r="F2098" s="31" t="s">
        <v>81</v>
      </c>
      <c r="G2098" s="32" t="s">
        <v>75</v>
      </c>
      <c r="H2098" s="27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ht="15.75" hidden="1" customHeight="1">
      <c r="A2099" s="33">
        <v>1.431208677E9</v>
      </c>
      <c r="B2099" s="33">
        <v>0.154</v>
      </c>
      <c r="C2099" s="34">
        <v>45.0</v>
      </c>
      <c r="D2099" s="31">
        <v>0.221</v>
      </c>
      <c r="E2099" s="28" t="s">
        <v>132</v>
      </c>
      <c r="F2099" s="31" t="s">
        <v>83</v>
      </c>
      <c r="G2099" s="32" t="s">
        <v>75</v>
      </c>
      <c r="H2099" s="27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ht="15.75" hidden="1" customHeight="1">
      <c r="A2100" s="33">
        <v>1.627853086E9</v>
      </c>
      <c r="B2100" s="33">
        <v>0.159</v>
      </c>
      <c r="C2100" s="34">
        <v>51.0</v>
      </c>
      <c r="D2100" s="31">
        <v>0.246</v>
      </c>
      <c r="E2100" s="28" t="s">
        <v>132</v>
      </c>
      <c r="F2100" s="31" t="s">
        <v>84</v>
      </c>
      <c r="G2100" s="32" t="s">
        <v>75</v>
      </c>
      <c r="H2100" s="27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ht="15.75" hidden="1" customHeight="1">
      <c r="A2101" s="33">
        <v>1.887429109E9</v>
      </c>
      <c r="B2101" s="33">
        <v>0.142</v>
      </c>
      <c r="C2101" s="34">
        <v>51.0</v>
      </c>
      <c r="D2101" s="31">
        <v>0.24</v>
      </c>
      <c r="E2101" s="28" t="s">
        <v>132</v>
      </c>
      <c r="F2101" s="31" t="s">
        <v>85</v>
      </c>
      <c r="G2101" s="32" t="s">
        <v>75</v>
      </c>
      <c r="H2101" s="27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ht="15.75" hidden="1" customHeight="1">
      <c r="A2102" s="33">
        <v>2.158653216E9</v>
      </c>
      <c r="B2102" s="33">
        <v>0.14</v>
      </c>
      <c r="C2102" s="34">
        <v>56.0</v>
      </c>
      <c r="D2102" s="31">
        <v>0.25</v>
      </c>
      <c r="E2102" s="28" t="s">
        <v>132</v>
      </c>
      <c r="F2102" s="31" t="s">
        <v>86</v>
      </c>
      <c r="G2102" s="32" t="s">
        <v>75</v>
      </c>
      <c r="H2102" s="27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ht="15.75" hidden="1" customHeight="1">
      <c r="A2103" s="33">
        <v>2.505620416E9</v>
      </c>
      <c r="B2103" s="33">
        <v>0.142</v>
      </c>
      <c r="C2103" s="34">
        <v>64.0</v>
      </c>
      <c r="D2103" s="31">
        <v>0.245</v>
      </c>
      <c r="E2103" s="28" t="s">
        <v>132</v>
      </c>
      <c r="F2103" s="31" t="s">
        <v>87</v>
      </c>
      <c r="G2103" s="32" t="s">
        <v>75</v>
      </c>
      <c r="H2103" s="27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ht="15.75" hidden="1" customHeight="1">
      <c r="A2104" s="33">
        <v>2.453972797E9</v>
      </c>
      <c r="B2104" s="33">
        <v>0.169</v>
      </c>
      <c r="C2104" s="34">
        <v>74.0</v>
      </c>
      <c r="D2104" s="31">
        <v>0.222</v>
      </c>
      <c r="E2104" s="28" t="s">
        <v>132</v>
      </c>
      <c r="F2104" s="31" t="s">
        <v>88</v>
      </c>
      <c r="G2104" s="32" t="s">
        <v>75</v>
      </c>
      <c r="H2104" s="27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ht="15.75" hidden="1" customHeight="1">
      <c r="A2105" s="33">
        <v>2.578159463E9</v>
      </c>
      <c r="B2105" s="33">
        <v>0.154</v>
      </c>
      <c r="C2105" s="34">
        <v>69.0</v>
      </c>
      <c r="D2105" s="31">
        <v>0.213</v>
      </c>
      <c r="E2105" s="28" t="s">
        <v>132</v>
      </c>
      <c r="F2105" s="31" t="s">
        <v>89</v>
      </c>
      <c r="G2105" s="32" t="s">
        <v>75</v>
      </c>
      <c r="H2105" s="27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ht="15.75" hidden="1" customHeight="1">
      <c r="A2106" s="33">
        <v>2.932273988E9</v>
      </c>
      <c r="B2106" s="33">
        <v>0.163</v>
      </c>
      <c r="C2106" s="34">
        <v>82.0</v>
      </c>
      <c r="D2106" s="31">
        <v>0.21</v>
      </c>
      <c r="E2106" s="28" t="s">
        <v>132</v>
      </c>
      <c r="F2106" s="31" t="s">
        <v>90</v>
      </c>
      <c r="G2106" s="32" t="s">
        <v>75</v>
      </c>
      <c r="H2106" s="27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ht="15.75" hidden="1" customHeight="1">
      <c r="A2107" s="33">
        <v>3.787392596E9</v>
      </c>
      <c r="B2107" s="33">
        <v>0.151</v>
      </c>
      <c r="C2107" s="34">
        <v>96.0</v>
      </c>
      <c r="D2107" s="31">
        <v>0.21</v>
      </c>
      <c r="E2107" s="28" t="s">
        <v>132</v>
      </c>
      <c r="F2107" s="31" t="s">
        <v>91</v>
      </c>
      <c r="G2107" s="32" t="s">
        <v>75</v>
      </c>
      <c r="H2107" s="27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ht="15.75" hidden="1" customHeight="1">
      <c r="A2108" s="33">
        <v>9.5835970989E10</v>
      </c>
      <c r="B2108" s="33">
        <v>0.027</v>
      </c>
      <c r="C2108" s="34">
        <v>662.0</v>
      </c>
      <c r="D2108" s="31">
        <v>0.058</v>
      </c>
      <c r="E2108" s="28" t="s">
        <v>170</v>
      </c>
      <c r="F2108" s="31" t="s">
        <v>76</v>
      </c>
      <c r="G2108" s="32" t="s">
        <v>145</v>
      </c>
      <c r="H2108" s="27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ht="15.75" hidden="1" customHeight="1">
      <c r="A2109" s="33">
        <v>8.9285087395E10</v>
      </c>
      <c r="B2109" s="33">
        <v>0.024</v>
      </c>
      <c r="C2109" s="34">
        <v>526.0</v>
      </c>
      <c r="D2109" s="31">
        <v>0.056</v>
      </c>
      <c r="E2109" s="28" t="s">
        <v>170</v>
      </c>
      <c r="F2109" s="31" t="s">
        <v>77</v>
      </c>
      <c r="G2109" s="32" t="s">
        <v>145</v>
      </c>
      <c r="H2109" s="27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ht="15.75" hidden="1" customHeight="1">
      <c r="A2110" s="33">
        <v>9.1941791944E10</v>
      </c>
      <c r="B2110" s="33">
        <v>0.029</v>
      </c>
      <c r="C2110" s="34">
        <v>632.0</v>
      </c>
      <c r="D2110" s="31">
        <v>0.053</v>
      </c>
      <c r="E2110" s="28" t="s">
        <v>170</v>
      </c>
      <c r="F2110" s="31" t="s">
        <v>79</v>
      </c>
      <c r="G2110" s="32" t="s">
        <v>145</v>
      </c>
      <c r="H2110" s="27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ht="15.75" hidden="1" customHeight="1">
      <c r="A2111" s="33">
        <v>9.7002305536E10</v>
      </c>
      <c r="B2111" s="33">
        <v>0.036</v>
      </c>
      <c r="C2111" s="34">
        <v>823.0</v>
      </c>
      <c r="D2111" s="31">
        <v>0.053</v>
      </c>
      <c r="E2111" s="28" t="s">
        <v>170</v>
      </c>
      <c r="F2111" s="31" t="s">
        <v>81</v>
      </c>
      <c r="G2111" s="32" t="s">
        <v>145</v>
      </c>
      <c r="H2111" s="27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ht="15.75" hidden="1" customHeight="1">
      <c r="A2112" s="33">
        <v>1.14E11</v>
      </c>
      <c r="B2112" s="33">
        <v>0.032</v>
      </c>
      <c r="C2112" s="34">
        <v>826.0</v>
      </c>
      <c r="D2112" s="31">
        <v>0.053</v>
      </c>
      <c r="E2112" s="28" t="s">
        <v>170</v>
      </c>
      <c r="F2112" s="31" t="s">
        <v>83</v>
      </c>
      <c r="G2112" s="32" t="s">
        <v>145</v>
      </c>
      <c r="H2112" s="27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ht="15.75" hidden="1" customHeight="1">
      <c r="A2113" s="33">
        <v>1.27E11</v>
      </c>
      <c r="B2113" s="33">
        <v>0.038</v>
      </c>
      <c r="C2113" s="34">
        <v>1058.0</v>
      </c>
      <c r="D2113" s="31">
        <v>0.053</v>
      </c>
      <c r="E2113" s="28" t="s">
        <v>170</v>
      </c>
      <c r="F2113" s="31" t="s">
        <v>84</v>
      </c>
      <c r="G2113" s="32" t="s">
        <v>145</v>
      </c>
      <c r="H2113" s="27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ht="15.75" hidden="1" customHeight="1">
      <c r="A2114" s="33">
        <v>1.48E11</v>
      </c>
      <c r="B2114" s="33">
        <v>0.037</v>
      </c>
      <c r="C2114" s="34">
        <v>1167.0</v>
      </c>
      <c r="D2114" s="31">
        <v>0.053</v>
      </c>
      <c r="E2114" s="28" t="s">
        <v>170</v>
      </c>
      <c r="F2114" s="31" t="s">
        <v>85</v>
      </c>
      <c r="G2114" s="32" t="s">
        <v>145</v>
      </c>
      <c r="H2114" s="27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ht="15.75" hidden="1" customHeight="1">
      <c r="A2115" s="33">
        <v>1.8E11</v>
      </c>
      <c r="B2115" s="33">
        <v>0.035</v>
      </c>
      <c r="C2115" s="34">
        <v>1333.0</v>
      </c>
      <c r="D2115" s="31">
        <v>0.053</v>
      </c>
      <c r="E2115" s="28" t="s">
        <v>170</v>
      </c>
      <c r="F2115" s="31" t="s">
        <v>86</v>
      </c>
      <c r="G2115" s="32" t="s">
        <v>145</v>
      </c>
      <c r="H2115" s="27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ht="15.75" hidden="1" customHeight="1">
      <c r="A2116" s="33">
        <v>1.92E11</v>
      </c>
      <c r="B2116" s="33">
        <v>0.04</v>
      </c>
      <c r="C2116" s="34">
        <v>1577.0</v>
      </c>
      <c r="D2116" s="31">
        <v>0.054</v>
      </c>
      <c r="E2116" s="28" t="s">
        <v>170</v>
      </c>
      <c r="F2116" s="31" t="s">
        <v>87</v>
      </c>
      <c r="G2116" s="32" t="s">
        <v>145</v>
      </c>
      <c r="H2116" s="27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ht="15.75" hidden="1" customHeight="1">
      <c r="A2117" s="33">
        <v>1.92E11</v>
      </c>
      <c r="B2117" s="33">
        <v>0.045</v>
      </c>
      <c r="C2117" s="34">
        <v>1704.0</v>
      </c>
      <c r="D2117" s="31">
        <v>0.054</v>
      </c>
      <c r="E2117" s="28" t="s">
        <v>170</v>
      </c>
      <c r="F2117" s="31" t="s">
        <v>88</v>
      </c>
      <c r="G2117" s="32" t="s">
        <v>145</v>
      </c>
      <c r="H2117" s="27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ht="15.75" hidden="1" customHeight="1">
      <c r="A2118" s="33">
        <v>2.36E11</v>
      </c>
      <c r="B2118" s="33">
        <v>0.041</v>
      </c>
      <c r="C2118" s="34">
        <v>1893.0</v>
      </c>
      <c r="D2118" s="31">
        <v>0.054</v>
      </c>
      <c r="E2118" s="28" t="s">
        <v>170</v>
      </c>
      <c r="F2118" s="31" t="s">
        <v>89</v>
      </c>
      <c r="G2118" s="32" t="s">
        <v>145</v>
      </c>
      <c r="H2118" s="27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ht="15.75" hidden="1" customHeight="1">
      <c r="A2119" s="33">
        <v>2.74E11</v>
      </c>
      <c r="B2119" s="33">
        <v>0.042</v>
      </c>
      <c r="C2119" s="34">
        <v>2144.0</v>
      </c>
      <c r="D2119" s="31">
        <v>0.054</v>
      </c>
      <c r="E2119" s="28" t="s">
        <v>170</v>
      </c>
      <c r="F2119" s="31" t="s">
        <v>90</v>
      </c>
      <c r="G2119" s="32" t="s">
        <v>145</v>
      </c>
      <c r="H2119" s="27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ht="15.75" hidden="1" customHeight="1">
      <c r="A2120" s="33">
        <v>2.87E11</v>
      </c>
      <c r="B2120" s="33">
        <v>0.047</v>
      </c>
      <c r="C2120" s="34">
        <v>2426.0</v>
      </c>
      <c r="D2120" s="31">
        <v>0.054</v>
      </c>
      <c r="E2120" s="28" t="s">
        <v>170</v>
      </c>
      <c r="F2120" s="31" t="s">
        <v>91</v>
      </c>
      <c r="G2120" s="32" t="s">
        <v>145</v>
      </c>
      <c r="H2120" s="27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ht="15.75" hidden="1" customHeight="1">
      <c r="A2121" s="28"/>
      <c r="B2121" s="28"/>
      <c r="C2121" s="29"/>
      <c r="D2121" s="30"/>
      <c r="E2121" s="28" t="s">
        <v>292</v>
      </c>
      <c r="F2121" s="31" t="s">
        <v>76</v>
      </c>
      <c r="G2121" s="32" t="s">
        <v>259</v>
      </c>
      <c r="H2121" s="27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ht="15.75" hidden="1" customHeight="1">
      <c r="A2122" s="28"/>
      <c r="B2122" s="28"/>
      <c r="C2122" s="29"/>
      <c r="D2122" s="30"/>
      <c r="E2122" s="28" t="s">
        <v>292</v>
      </c>
      <c r="F2122" s="31" t="s">
        <v>77</v>
      </c>
      <c r="G2122" s="32" t="s">
        <v>259</v>
      </c>
      <c r="H2122" s="27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ht="15.75" hidden="1" customHeight="1">
      <c r="A2123" s="28"/>
      <c r="B2123" s="28"/>
      <c r="C2123" s="29"/>
      <c r="D2123" s="30"/>
      <c r="E2123" s="28" t="s">
        <v>292</v>
      </c>
      <c r="F2123" s="31" t="s">
        <v>79</v>
      </c>
      <c r="G2123" s="32" t="s">
        <v>259</v>
      </c>
      <c r="H2123" s="27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ht="15.75" hidden="1" customHeight="1">
      <c r="A2124" s="28"/>
      <c r="B2124" s="28"/>
      <c r="C2124" s="29"/>
      <c r="D2124" s="30"/>
      <c r="E2124" s="28" t="s">
        <v>292</v>
      </c>
      <c r="F2124" s="31" t="s">
        <v>81</v>
      </c>
      <c r="G2124" s="32" t="s">
        <v>259</v>
      </c>
      <c r="H2124" s="27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ht="15.75" hidden="1" customHeight="1">
      <c r="A2125" s="28"/>
      <c r="B2125" s="28"/>
      <c r="C2125" s="29"/>
      <c r="D2125" s="30"/>
      <c r="E2125" s="28" t="s">
        <v>292</v>
      </c>
      <c r="F2125" s="31" t="s">
        <v>83</v>
      </c>
      <c r="G2125" s="32" t="s">
        <v>259</v>
      </c>
      <c r="H2125" s="27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ht="15.75" hidden="1" customHeight="1">
      <c r="A2126" s="28"/>
      <c r="B2126" s="28"/>
      <c r="C2126" s="29"/>
      <c r="D2126" s="30"/>
      <c r="E2126" s="28" t="s">
        <v>292</v>
      </c>
      <c r="F2126" s="31" t="s">
        <v>84</v>
      </c>
      <c r="G2126" s="32" t="s">
        <v>259</v>
      </c>
      <c r="H2126" s="27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ht="15.75" hidden="1" customHeight="1">
      <c r="A2127" s="28"/>
      <c r="B2127" s="28"/>
      <c r="C2127" s="29"/>
      <c r="D2127" s="30"/>
      <c r="E2127" s="28" t="s">
        <v>292</v>
      </c>
      <c r="F2127" s="31" t="s">
        <v>85</v>
      </c>
      <c r="G2127" s="32" t="s">
        <v>259</v>
      </c>
      <c r="H2127" s="27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ht="15.75" hidden="1" customHeight="1">
      <c r="A2128" s="28"/>
      <c r="B2128" s="28"/>
      <c r="C2128" s="29"/>
      <c r="D2128" s="30"/>
      <c r="E2128" s="28" t="s">
        <v>292</v>
      </c>
      <c r="F2128" s="31" t="s">
        <v>86</v>
      </c>
      <c r="G2128" s="32" t="s">
        <v>259</v>
      </c>
      <c r="H2128" s="27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ht="15.75" hidden="1" customHeight="1">
      <c r="A2129" s="28"/>
      <c r="B2129" s="28"/>
      <c r="C2129" s="29"/>
      <c r="D2129" s="30"/>
      <c r="E2129" s="28" t="s">
        <v>292</v>
      </c>
      <c r="F2129" s="31" t="s">
        <v>87</v>
      </c>
      <c r="G2129" s="32" t="s">
        <v>259</v>
      </c>
      <c r="H2129" s="27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ht="15.75" hidden="1" customHeight="1">
      <c r="A2130" s="28"/>
      <c r="B2130" s="28"/>
      <c r="C2130" s="29"/>
      <c r="D2130" s="30"/>
      <c r="E2130" s="28" t="s">
        <v>292</v>
      </c>
      <c r="F2130" s="31" t="s">
        <v>88</v>
      </c>
      <c r="G2130" s="32" t="s">
        <v>259</v>
      </c>
      <c r="H2130" s="27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ht="15.75" hidden="1" customHeight="1">
      <c r="A2131" s="28"/>
      <c r="B2131" s="28"/>
      <c r="C2131" s="29"/>
      <c r="D2131" s="30"/>
      <c r="E2131" s="28" t="s">
        <v>292</v>
      </c>
      <c r="F2131" s="31" t="s">
        <v>89</v>
      </c>
      <c r="G2131" s="32" t="s">
        <v>259</v>
      </c>
      <c r="H2131" s="27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ht="15.75" hidden="1" customHeight="1">
      <c r="A2132" s="28"/>
      <c r="B2132" s="28"/>
      <c r="C2132" s="29"/>
      <c r="D2132" s="30"/>
      <c r="E2132" s="28" t="s">
        <v>292</v>
      </c>
      <c r="F2132" s="31" t="s">
        <v>90</v>
      </c>
      <c r="G2132" s="32" t="s">
        <v>259</v>
      </c>
      <c r="H2132" s="27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ht="15.75" hidden="1" customHeight="1">
      <c r="A2133" s="28"/>
      <c r="B2133" s="28"/>
      <c r="C2133" s="29"/>
      <c r="D2133" s="30"/>
      <c r="E2133" s="28" t="s">
        <v>292</v>
      </c>
      <c r="F2133" s="31" t="s">
        <v>91</v>
      </c>
      <c r="G2133" s="32" t="s">
        <v>259</v>
      </c>
      <c r="H2133" s="27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ht="15.75" hidden="1" customHeight="1">
      <c r="A2134" s="33">
        <v>2.8724041828E10</v>
      </c>
      <c r="B2134" s="33">
        <v>0.055</v>
      </c>
      <c r="C2134" s="34">
        <v>208.0</v>
      </c>
      <c r="D2134" s="31">
        <v>0.149</v>
      </c>
      <c r="E2134" s="28" t="s">
        <v>220</v>
      </c>
      <c r="F2134" s="31" t="s">
        <v>76</v>
      </c>
      <c r="G2134" s="32" t="s">
        <v>180</v>
      </c>
      <c r="H2134" s="27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ht="15.75" hidden="1" customHeight="1">
      <c r="A2135" s="33">
        <v>3.0318731991E10</v>
      </c>
      <c r="B2135" s="33">
        <v>0.055</v>
      </c>
      <c r="C2135" s="34">
        <v>216.0</v>
      </c>
      <c r="D2135" s="31">
        <v>0.112</v>
      </c>
      <c r="E2135" s="28" t="s">
        <v>220</v>
      </c>
      <c r="F2135" s="31" t="s">
        <v>77</v>
      </c>
      <c r="G2135" s="32" t="s">
        <v>180</v>
      </c>
      <c r="H2135" s="27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ht="15.75" hidden="1" customHeight="1">
      <c r="A2136" s="33">
        <v>3.4638306042E10</v>
      </c>
      <c r="B2136" s="33">
        <v>0.056</v>
      </c>
      <c r="C2136" s="34">
        <v>256.0</v>
      </c>
      <c r="D2136" s="31">
        <v>0.103</v>
      </c>
      <c r="E2136" s="28" t="s">
        <v>220</v>
      </c>
      <c r="F2136" s="31" t="s">
        <v>79</v>
      </c>
      <c r="G2136" s="32" t="s">
        <v>180</v>
      </c>
      <c r="H2136" s="27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ht="15.75" hidden="1" customHeight="1">
      <c r="A2137" s="33">
        <v>4.5837416479E10</v>
      </c>
      <c r="B2137" s="33">
        <v>0.058</v>
      </c>
      <c r="C2137" s="34">
        <v>360.0</v>
      </c>
      <c r="D2137" s="31">
        <v>0.085</v>
      </c>
      <c r="E2137" s="28" t="s">
        <v>220</v>
      </c>
      <c r="F2137" s="31" t="s">
        <v>81</v>
      </c>
      <c r="G2137" s="32" t="s">
        <v>180</v>
      </c>
      <c r="H2137" s="27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ht="15.75" hidden="1" customHeight="1">
      <c r="A2138" s="33">
        <v>5.6073225726E10</v>
      </c>
      <c r="B2138" s="33">
        <v>0.072</v>
      </c>
      <c r="C2138" s="34">
        <v>565.0</v>
      </c>
      <c r="D2138" s="31">
        <v>0.091</v>
      </c>
      <c r="E2138" s="28" t="s">
        <v>220</v>
      </c>
      <c r="F2138" s="31" t="s">
        <v>83</v>
      </c>
      <c r="G2138" s="32" t="s">
        <v>180</v>
      </c>
      <c r="H2138" s="27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ht="15.75" hidden="1" customHeight="1">
      <c r="A2139" s="33">
        <v>6.1328471583E10</v>
      </c>
      <c r="B2139" s="33">
        <v>0.07</v>
      </c>
      <c r="C2139" s="34">
        <v>627.0</v>
      </c>
      <c r="D2139" s="31">
        <v>0.067</v>
      </c>
      <c r="E2139" s="28" t="s">
        <v>220</v>
      </c>
      <c r="F2139" s="31" t="s">
        <v>84</v>
      </c>
      <c r="G2139" s="32" t="s">
        <v>180</v>
      </c>
      <c r="H2139" s="27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ht="15.75" hidden="1" customHeight="1">
      <c r="A2140" s="33">
        <v>6.9002095095E10</v>
      </c>
      <c r="B2140" s="33">
        <v>0.073</v>
      </c>
      <c r="C2140" s="34">
        <v>761.0</v>
      </c>
      <c r="D2140" s="31">
        <v>0.077</v>
      </c>
      <c r="E2140" s="28" t="s">
        <v>220</v>
      </c>
      <c r="F2140" s="31" t="s">
        <v>85</v>
      </c>
      <c r="G2140" s="32" t="s">
        <v>180</v>
      </c>
      <c r="H2140" s="27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ht="15.75" hidden="1" customHeight="1">
      <c r="A2141" s="33">
        <v>8.4108560088E10</v>
      </c>
      <c r="B2141" s="33">
        <v>0.078</v>
      </c>
      <c r="C2141" s="34">
        <v>1078.0</v>
      </c>
      <c r="D2141" s="31">
        <v>0.08</v>
      </c>
      <c r="E2141" s="28" t="s">
        <v>220</v>
      </c>
      <c r="F2141" s="31" t="s">
        <v>86</v>
      </c>
      <c r="G2141" s="32" t="s">
        <v>180</v>
      </c>
      <c r="H2141" s="27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ht="15.75" hidden="1" customHeight="1">
      <c r="A2142" s="33">
        <v>9.7908891167E10</v>
      </c>
      <c r="B2142" s="33">
        <v>0.08</v>
      </c>
      <c r="C2142" s="34">
        <v>1400.0</v>
      </c>
      <c r="D2142" s="31">
        <v>0.058</v>
      </c>
      <c r="E2142" s="28" t="s">
        <v>220</v>
      </c>
      <c r="F2142" s="31" t="s">
        <v>87</v>
      </c>
      <c r="G2142" s="32" t="s">
        <v>180</v>
      </c>
      <c r="H2142" s="27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ht="15.75" hidden="1" customHeight="1">
      <c r="A2143" s="33">
        <v>8.7239747152E10</v>
      </c>
      <c r="B2143" s="33">
        <v>0.092</v>
      </c>
      <c r="C2143" s="34">
        <v>1475.0</v>
      </c>
      <c r="D2143" s="30"/>
      <c r="E2143" s="28" t="s">
        <v>220</v>
      </c>
      <c r="F2143" s="31" t="s">
        <v>88</v>
      </c>
      <c r="G2143" s="32" t="s">
        <v>180</v>
      </c>
      <c r="H2143" s="27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ht="15.75" hidden="1" customHeight="1">
      <c r="A2144" s="33">
        <v>8.7077443709E10</v>
      </c>
      <c r="B2144" s="33">
        <v>0.09</v>
      </c>
      <c r="C2144" s="34">
        <v>1446.0</v>
      </c>
      <c r="D2144" s="30"/>
      <c r="E2144" s="28" t="s">
        <v>220</v>
      </c>
      <c r="F2144" s="31" t="s">
        <v>89</v>
      </c>
      <c r="G2144" s="32" t="s">
        <v>180</v>
      </c>
      <c r="H2144" s="27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ht="15.75" hidden="1" customHeight="1">
      <c r="A2145" s="33">
        <v>9.5877536836E10</v>
      </c>
      <c r="B2145" s="33">
        <v>0.079</v>
      </c>
      <c r="C2145" s="34">
        <v>1415.0</v>
      </c>
      <c r="D2145" s="30"/>
      <c r="E2145" s="28" t="s">
        <v>220</v>
      </c>
      <c r="F2145" s="31" t="s">
        <v>90</v>
      </c>
      <c r="G2145" s="32" t="s">
        <v>180</v>
      </c>
      <c r="H2145" s="27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ht="15.75" hidden="1" customHeight="1">
      <c r="A2146" s="33">
        <v>9.1347809328E10</v>
      </c>
      <c r="B2146" s="33">
        <v>0.078</v>
      </c>
      <c r="C2146" s="34">
        <v>1326.0</v>
      </c>
      <c r="D2146" s="30"/>
      <c r="E2146" s="28" t="s">
        <v>220</v>
      </c>
      <c r="F2146" s="31" t="s">
        <v>91</v>
      </c>
      <c r="G2146" s="32" t="s">
        <v>180</v>
      </c>
      <c r="H2146" s="27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ht="15.75" hidden="1" customHeight="1">
      <c r="A2147" s="33">
        <v>1.997946779E10</v>
      </c>
      <c r="B2147" s="33">
        <v>0.083</v>
      </c>
      <c r="C2147" s="34">
        <v>831.0</v>
      </c>
      <c r="D2147" s="31">
        <v>0.158</v>
      </c>
      <c r="E2147" s="28" t="s">
        <v>221</v>
      </c>
      <c r="F2147" s="31" t="s">
        <v>76</v>
      </c>
      <c r="G2147" s="32" t="s">
        <v>180</v>
      </c>
      <c r="H2147" s="27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ht="15.75" hidden="1" customHeight="1">
      <c r="A2148" s="33">
        <v>2.0498926981E10</v>
      </c>
      <c r="B2148" s="33">
        <v>0.086</v>
      </c>
      <c r="C2148" s="34">
        <v>883.0</v>
      </c>
      <c r="D2148" s="31">
        <v>0.151</v>
      </c>
      <c r="E2148" s="28" t="s">
        <v>221</v>
      </c>
      <c r="F2148" s="31" t="s">
        <v>77</v>
      </c>
      <c r="G2148" s="32" t="s">
        <v>180</v>
      </c>
      <c r="H2148" s="27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ht="15.75" hidden="1" customHeight="1">
      <c r="A2149" s="33">
        <v>2.3136352386E10</v>
      </c>
      <c r="B2149" s="33">
        <v>0.086</v>
      </c>
      <c r="C2149" s="34">
        <v>1000.0</v>
      </c>
      <c r="D2149" s="31">
        <v>0.132</v>
      </c>
      <c r="E2149" s="28" t="s">
        <v>221</v>
      </c>
      <c r="F2149" s="31" t="s">
        <v>79</v>
      </c>
      <c r="G2149" s="32" t="s">
        <v>180</v>
      </c>
      <c r="H2149" s="27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ht="15.75" hidden="1" customHeight="1">
      <c r="A2150" s="33">
        <v>2.9152072068E10</v>
      </c>
      <c r="B2150" s="33">
        <v>0.086</v>
      </c>
      <c r="C2150" s="34">
        <v>1263.0</v>
      </c>
      <c r="D2150" s="31">
        <v>0.108</v>
      </c>
      <c r="E2150" s="28" t="s">
        <v>221</v>
      </c>
      <c r="F2150" s="31" t="s">
        <v>81</v>
      </c>
      <c r="G2150" s="32" t="s">
        <v>180</v>
      </c>
      <c r="H2150" s="27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ht="15.75" hidden="1" customHeight="1">
      <c r="A2151" s="33">
        <v>3.3837749815E10</v>
      </c>
      <c r="B2151" s="33">
        <v>0.083</v>
      </c>
      <c r="C2151" s="34">
        <v>1415.0</v>
      </c>
      <c r="D2151" s="31">
        <v>0.087</v>
      </c>
      <c r="E2151" s="28" t="s">
        <v>221</v>
      </c>
      <c r="F2151" s="31" t="s">
        <v>83</v>
      </c>
      <c r="G2151" s="32" t="s">
        <v>180</v>
      </c>
      <c r="H2151" s="27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ht="15.75" hidden="1" customHeight="1">
      <c r="A2152" s="33">
        <v>3.5717733757E10</v>
      </c>
      <c r="B2152" s="33">
        <v>0.084</v>
      </c>
      <c r="C2152" s="34">
        <v>1494.0</v>
      </c>
      <c r="D2152" s="31">
        <v>0.078</v>
      </c>
      <c r="E2152" s="28" t="s">
        <v>221</v>
      </c>
      <c r="F2152" s="31" t="s">
        <v>84</v>
      </c>
      <c r="G2152" s="32" t="s">
        <v>180</v>
      </c>
      <c r="H2152" s="27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ht="15.75" hidden="1" customHeight="1">
      <c r="A2153" s="33">
        <v>3.89451465E10</v>
      </c>
      <c r="B2153" s="33">
        <v>0.083</v>
      </c>
      <c r="C2153" s="34">
        <v>1610.0</v>
      </c>
      <c r="D2153" s="31">
        <v>0.074</v>
      </c>
      <c r="E2153" s="28" t="s">
        <v>221</v>
      </c>
      <c r="F2153" s="31" t="s">
        <v>85</v>
      </c>
      <c r="G2153" s="32" t="s">
        <v>180</v>
      </c>
      <c r="H2153" s="27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ht="15.75" hidden="1" customHeight="1">
      <c r="A2154" s="33">
        <v>4.7349639895E10</v>
      </c>
      <c r="B2154" s="33">
        <v>0.079</v>
      </c>
      <c r="C2154" s="34">
        <v>1850.0</v>
      </c>
      <c r="D2154" s="31">
        <v>0.059</v>
      </c>
      <c r="E2154" s="28" t="s">
        <v>221</v>
      </c>
      <c r="F2154" s="31" t="s">
        <v>86</v>
      </c>
      <c r="G2154" s="32" t="s">
        <v>180</v>
      </c>
      <c r="H2154" s="27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ht="15.75" hidden="1" customHeight="1">
      <c r="A2155" s="33">
        <v>5.4554616826E10</v>
      </c>
      <c r="B2155" s="33">
        <v>0.083</v>
      </c>
      <c r="C2155" s="34">
        <v>2265.0</v>
      </c>
      <c r="D2155" s="31">
        <v>0.067</v>
      </c>
      <c r="E2155" s="28" t="s">
        <v>221</v>
      </c>
      <c r="F2155" s="31" t="s">
        <v>87</v>
      </c>
      <c r="G2155" s="32" t="s">
        <v>180</v>
      </c>
      <c r="H2155" s="27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ht="15.75" hidden="1" customHeight="1">
      <c r="A2156" s="33">
        <v>4.9208375314E10</v>
      </c>
      <c r="B2156" s="33">
        <v>0.092</v>
      </c>
      <c r="C2156" s="34">
        <v>2235.0</v>
      </c>
      <c r="D2156" s="31">
        <v>0.059</v>
      </c>
      <c r="E2156" s="28" t="s">
        <v>221</v>
      </c>
      <c r="F2156" s="31" t="s">
        <v>88</v>
      </c>
      <c r="G2156" s="32" t="s">
        <v>180</v>
      </c>
      <c r="H2156" s="27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ht="15.75" hidden="1" customHeight="1">
      <c r="A2157" s="33">
        <v>4.6999407184E10</v>
      </c>
      <c r="B2157" s="33">
        <v>0.089</v>
      </c>
      <c r="C2157" s="34">
        <v>2044.0</v>
      </c>
      <c r="D2157" s="30"/>
      <c r="E2157" s="28" t="s">
        <v>221</v>
      </c>
      <c r="F2157" s="31" t="s">
        <v>89</v>
      </c>
      <c r="G2157" s="32" t="s">
        <v>180</v>
      </c>
      <c r="H2157" s="27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ht="15.75" hidden="1" customHeight="1">
      <c r="A2158" s="33">
        <v>5.0250147802E10</v>
      </c>
      <c r="B2158" s="33">
        <v>0.089</v>
      </c>
      <c r="C2158" s="34">
        <v>2171.0</v>
      </c>
      <c r="D2158" s="30"/>
      <c r="E2158" s="28" t="s">
        <v>221</v>
      </c>
      <c r="F2158" s="31" t="s">
        <v>90</v>
      </c>
      <c r="G2158" s="32" t="s">
        <v>180</v>
      </c>
      <c r="H2158" s="27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ht="15.75" hidden="1" customHeight="1">
      <c r="A2159" s="33">
        <v>4.5379174408E10</v>
      </c>
      <c r="B2159" s="33">
        <v>0.088</v>
      </c>
      <c r="C2159" s="34">
        <v>1942.0</v>
      </c>
      <c r="D2159" s="30"/>
      <c r="E2159" s="28" t="s">
        <v>221</v>
      </c>
      <c r="F2159" s="31" t="s">
        <v>91</v>
      </c>
      <c r="G2159" s="32" t="s">
        <v>180</v>
      </c>
      <c r="H2159" s="27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ht="15.75" hidden="1" customHeight="1">
      <c r="A2160" s="33">
        <v>4.35101217E8</v>
      </c>
      <c r="B2160" s="33">
        <v>0.046</v>
      </c>
      <c r="C2160" s="34">
        <v>48.0</v>
      </c>
      <c r="D2160" s="31">
        <v>0.146</v>
      </c>
      <c r="E2160" s="28" t="s">
        <v>255</v>
      </c>
      <c r="F2160" s="31" t="s">
        <v>76</v>
      </c>
      <c r="G2160" s="32" t="s">
        <v>243</v>
      </c>
      <c r="H2160" s="27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ht="15.75" hidden="1" customHeight="1">
      <c r="A2161" s="33">
        <v>4.00464593E8</v>
      </c>
      <c r="B2161" s="33">
        <v>0.064</v>
      </c>
      <c r="C2161" s="34">
        <v>61.0</v>
      </c>
      <c r="D2161" s="31">
        <v>0.146</v>
      </c>
      <c r="E2161" s="28" t="s">
        <v>255</v>
      </c>
      <c r="F2161" s="31" t="s">
        <v>77</v>
      </c>
      <c r="G2161" s="32" t="s">
        <v>243</v>
      </c>
      <c r="H2161" s="27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ht="15.75" hidden="1" customHeight="1">
      <c r="A2162" s="33">
        <v>3.41663054E8</v>
      </c>
      <c r="B2162" s="33">
        <v>0.061</v>
      </c>
      <c r="C2162" s="34">
        <v>48.0</v>
      </c>
      <c r="D2162" s="31">
        <v>0.146</v>
      </c>
      <c r="E2162" s="28" t="s">
        <v>255</v>
      </c>
      <c r="F2162" s="31" t="s">
        <v>79</v>
      </c>
      <c r="G2162" s="32" t="s">
        <v>243</v>
      </c>
      <c r="H2162" s="27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ht="15.75" hidden="1" customHeight="1">
      <c r="A2163" s="33">
        <v>3.32736307E8</v>
      </c>
      <c r="B2163" s="33">
        <v>0.06</v>
      </c>
      <c r="C2163" s="34">
        <v>45.0</v>
      </c>
      <c r="D2163" s="31">
        <v>0.147</v>
      </c>
      <c r="E2163" s="28" t="s">
        <v>255</v>
      </c>
      <c r="F2163" s="31" t="s">
        <v>81</v>
      </c>
      <c r="G2163" s="32" t="s">
        <v>243</v>
      </c>
      <c r="H2163" s="27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ht="15.75" hidden="1" customHeight="1">
      <c r="A2164" s="33">
        <v>3.75109695E8</v>
      </c>
      <c r="B2164" s="33">
        <v>0.056</v>
      </c>
      <c r="C2164" s="34">
        <v>46.0</v>
      </c>
      <c r="D2164" s="31">
        <v>0.143</v>
      </c>
      <c r="E2164" s="28" t="s">
        <v>255</v>
      </c>
      <c r="F2164" s="31" t="s">
        <v>83</v>
      </c>
      <c r="G2164" s="32" t="s">
        <v>243</v>
      </c>
      <c r="H2164" s="27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ht="15.75" hidden="1" customHeight="1">
      <c r="A2165" s="33">
        <v>4.13909879E8</v>
      </c>
      <c r="B2165" s="33">
        <v>0.078</v>
      </c>
      <c r="C2165" s="34">
        <v>69.0</v>
      </c>
      <c r="D2165" s="31">
        <v>0.141</v>
      </c>
      <c r="E2165" s="28" t="s">
        <v>255</v>
      </c>
      <c r="F2165" s="31" t="s">
        <v>84</v>
      </c>
      <c r="G2165" s="32" t="s">
        <v>243</v>
      </c>
      <c r="H2165" s="27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ht="15.75" hidden="1" customHeight="1">
      <c r="A2166" s="33">
        <v>4.56735445E8</v>
      </c>
      <c r="B2166" s="33">
        <v>0.067</v>
      </c>
      <c r="C2166" s="34">
        <v>63.0</v>
      </c>
      <c r="D2166" s="31">
        <v>0.139</v>
      </c>
      <c r="E2166" s="28" t="s">
        <v>255</v>
      </c>
      <c r="F2166" s="31" t="s">
        <v>85</v>
      </c>
      <c r="G2166" s="32" t="s">
        <v>243</v>
      </c>
      <c r="H2166" s="27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ht="15.75" hidden="1" customHeight="1">
      <c r="A2167" s="33">
        <v>5.1620915E8</v>
      </c>
      <c r="B2167" s="33">
        <v>0.056</v>
      </c>
      <c r="C2167" s="34">
        <v>67.0</v>
      </c>
      <c r="D2167" s="31">
        <v>0.141</v>
      </c>
      <c r="E2167" s="28" t="s">
        <v>255</v>
      </c>
      <c r="F2167" s="31" t="s">
        <v>86</v>
      </c>
      <c r="G2167" s="32" t="s">
        <v>243</v>
      </c>
      <c r="H2167" s="27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ht="15.75" hidden="1" customHeight="1">
      <c r="A2168" s="33">
        <v>6.08292552E8</v>
      </c>
      <c r="B2168" s="33">
        <v>0.056</v>
      </c>
      <c r="C2168" s="34">
        <v>72.0</v>
      </c>
      <c r="D2168" s="31">
        <v>0.144</v>
      </c>
      <c r="E2168" s="28" t="s">
        <v>255</v>
      </c>
      <c r="F2168" s="31" t="s">
        <v>87</v>
      </c>
      <c r="G2168" s="32" t="s">
        <v>243</v>
      </c>
      <c r="H2168" s="27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ht="15.75" hidden="1" customHeight="1">
      <c r="A2169" s="33">
        <v>5.97765363E8</v>
      </c>
      <c r="B2169" s="33">
        <v>0.078</v>
      </c>
      <c r="C2169" s="34">
        <v>91.0</v>
      </c>
      <c r="D2169" s="31">
        <v>0.153</v>
      </c>
      <c r="E2169" s="28" t="s">
        <v>255</v>
      </c>
      <c r="F2169" s="31" t="s">
        <v>88</v>
      </c>
      <c r="G2169" s="32" t="s">
        <v>243</v>
      </c>
      <c r="H2169" s="27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ht="15.75" hidden="1" customHeight="1">
      <c r="A2170" s="33">
        <v>6.81587105E8</v>
      </c>
      <c r="B2170" s="33">
        <v>0.074</v>
      </c>
      <c r="C2170" s="34">
        <v>95.0</v>
      </c>
      <c r="D2170" s="31">
        <v>0.144</v>
      </c>
      <c r="E2170" s="28" t="s">
        <v>255</v>
      </c>
      <c r="F2170" s="31" t="s">
        <v>89</v>
      </c>
      <c r="G2170" s="32" t="s">
        <v>243</v>
      </c>
      <c r="H2170" s="27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ht="15.75" hidden="1" customHeight="1">
      <c r="A2171" s="33">
        <v>8.68574141E8</v>
      </c>
      <c r="B2171" s="33">
        <v>0.077</v>
      </c>
      <c r="C2171" s="34">
        <v>124.0</v>
      </c>
      <c r="D2171" s="31">
        <v>0.132</v>
      </c>
      <c r="E2171" s="28" t="s">
        <v>255</v>
      </c>
      <c r="F2171" s="31" t="s">
        <v>90</v>
      </c>
      <c r="G2171" s="32" t="s">
        <v>243</v>
      </c>
      <c r="H2171" s="27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ht="15.75" hidden="1" customHeight="1">
      <c r="A2172" s="33">
        <v>9.99972421E8</v>
      </c>
      <c r="B2172" s="33">
        <v>0.08</v>
      </c>
      <c r="C2172" s="34">
        <v>148.0</v>
      </c>
      <c r="D2172" s="31">
        <v>0.113</v>
      </c>
      <c r="E2172" s="28" t="s">
        <v>255</v>
      </c>
      <c r="F2172" s="31" t="s">
        <v>91</v>
      </c>
      <c r="G2172" s="32" t="s">
        <v>243</v>
      </c>
      <c r="H2172" s="27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ht="15.75" hidden="1" customHeight="1">
      <c r="A2173" s="28"/>
      <c r="B2173" s="28"/>
      <c r="C2173" s="29"/>
      <c r="D2173" s="30"/>
      <c r="E2173" s="28" t="s">
        <v>133</v>
      </c>
      <c r="F2173" s="31" t="s">
        <v>76</v>
      </c>
      <c r="G2173" s="32" t="s">
        <v>75</v>
      </c>
      <c r="H2173" s="27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ht="15.75" hidden="1" customHeight="1">
      <c r="A2174" s="28"/>
      <c r="B2174" s="28"/>
      <c r="C2174" s="29"/>
      <c r="D2174" s="30"/>
      <c r="E2174" s="28" t="s">
        <v>133</v>
      </c>
      <c r="F2174" s="31" t="s">
        <v>77</v>
      </c>
      <c r="G2174" s="32" t="s">
        <v>75</v>
      </c>
      <c r="H2174" s="27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ht="15.75" hidden="1" customHeight="1">
      <c r="A2175" s="28"/>
      <c r="B2175" s="28"/>
      <c r="C2175" s="29"/>
      <c r="D2175" s="30"/>
      <c r="E2175" s="28" t="s">
        <v>133</v>
      </c>
      <c r="F2175" s="31" t="s">
        <v>79</v>
      </c>
      <c r="G2175" s="32" t="s">
        <v>75</v>
      </c>
      <c r="H2175" s="27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ht="15.75" hidden="1" customHeight="1">
      <c r="A2176" s="28"/>
      <c r="B2176" s="28"/>
      <c r="C2176" s="29"/>
      <c r="D2176" s="30"/>
      <c r="E2176" s="28" t="s">
        <v>133</v>
      </c>
      <c r="F2176" s="31" t="s">
        <v>81</v>
      </c>
      <c r="G2176" s="32" t="s">
        <v>75</v>
      </c>
      <c r="H2176" s="27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ht="15.75" hidden="1" customHeight="1">
      <c r="A2177" s="28"/>
      <c r="B2177" s="28"/>
      <c r="C2177" s="29"/>
      <c r="D2177" s="30"/>
      <c r="E2177" s="28" t="s">
        <v>133</v>
      </c>
      <c r="F2177" s="31" t="s">
        <v>83</v>
      </c>
      <c r="G2177" s="32" t="s">
        <v>75</v>
      </c>
      <c r="H2177" s="27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ht="15.75" hidden="1" customHeight="1">
      <c r="A2178" s="28"/>
      <c r="B2178" s="28"/>
      <c r="C2178" s="29"/>
      <c r="D2178" s="30"/>
      <c r="E2178" s="28" t="s">
        <v>133</v>
      </c>
      <c r="F2178" s="31" t="s">
        <v>84</v>
      </c>
      <c r="G2178" s="32" t="s">
        <v>75</v>
      </c>
      <c r="H2178" s="27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ht="15.75" hidden="1" customHeight="1">
      <c r="A2179" s="28"/>
      <c r="B2179" s="28"/>
      <c r="C2179" s="29"/>
      <c r="D2179" s="30"/>
      <c r="E2179" s="28" t="s">
        <v>133</v>
      </c>
      <c r="F2179" s="31" t="s">
        <v>85</v>
      </c>
      <c r="G2179" s="32" t="s">
        <v>75</v>
      </c>
      <c r="H2179" s="27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ht="15.75" hidden="1" customHeight="1">
      <c r="A2180" s="28"/>
      <c r="B2180" s="28"/>
      <c r="C2180" s="29"/>
      <c r="D2180" s="30"/>
      <c r="E2180" s="28" t="s">
        <v>133</v>
      </c>
      <c r="F2180" s="31" t="s">
        <v>86</v>
      </c>
      <c r="G2180" s="32" t="s">
        <v>75</v>
      </c>
      <c r="H2180" s="27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ht="15.75" hidden="1" customHeight="1">
      <c r="A2181" s="28"/>
      <c r="B2181" s="28"/>
      <c r="C2181" s="29"/>
      <c r="D2181" s="30"/>
      <c r="E2181" s="28" t="s">
        <v>133</v>
      </c>
      <c r="F2181" s="31" t="s">
        <v>87</v>
      </c>
      <c r="G2181" s="32" t="s">
        <v>75</v>
      </c>
      <c r="H2181" s="27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ht="15.75" hidden="1" customHeight="1">
      <c r="A2182" s="28"/>
      <c r="B2182" s="28"/>
      <c r="C2182" s="29"/>
      <c r="D2182" s="30"/>
      <c r="E2182" s="28" t="s">
        <v>133</v>
      </c>
      <c r="F2182" s="31" t="s">
        <v>88</v>
      </c>
      <c r="G2182" s="32" t="s">
        <v>75</v>
      </c>
      <c r="H2182" s="27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ht="15.75" hidden="1" customHeight="1">
      <c r="A2183" s="28"/>
      <c r="B2183" s="28"/>
      <c r="C2183" s="29"/>
      <c r="D2183" s="30"/>
      <c r="E2183" s="28" t="s">
        <v>133</v>
      </c>
      <c r="F2183" s="31" t="s">
        <v>89</v>
      </c>
      <c r="G2183" s="32" t="s">
        <v>75</v>
      </c>
      <c r="H2183" s="27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ht="15.75" hidden="1" customHeight="1">
      <c r="A2184" s="28"/>
      <c r="B2184" s="28"/>
      <c r="C2184" s="29"/>
      <c r="D2184" s="30"/>
      <c r="E2184" s="28" t="s">
        <v>133</v>
      </c>
      <c r="F2184" s="31" t="s">
        <v>90</v>
      </c>
      <c r="G2184" s="32" t="s">
        <v>75</v>
      </c>
      <c r="H2184" s="27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ht="15.75" hidden="1" customHeight="1">
      <c r="A2185" s="28"/>
      <c r="B2185" s="28"/>
      <c r="C2185" s="29"/>
      <c r="D2185" s="30"/>
      <c r="E2185" s="28" t="s">
        <v>133</v>
      </c>
      <c r="F2185" s="31" t="s">
        <v>91</v>
      </c>
      <c r="G2185" s="32" t="s">
        <v>75</v>
      </c>
      <c r="H2185" s="27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ht="15.75" hidden="1" customHeight="1">
      <c r="A2186" s="33">
        <v>1.33E11</v>
      </c>
      <c r="B2186" s="33">
        <v>0.083</v>
      </c>
      <c r="C2186" s="34">
        <v>246.0</v>
      </c>
      <c r="D2186" s="31">
        <v>0.145</v>
      </c>
      <c r="E2186" s="28" t="s">
        <v>134</v>
      </c>
      <c r="F2186" s="31" t="s">
        <v>76</v>
      </c>
      <c r="G2186" s="32" t="s">
        <v>75</v>
      </c>
      <c r="H2186" s="27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ht="15.75" hidden="1" customHeight="1">
      <c r="A2187" s="33">
        <v>1.18E11</v>
      </c>
      <c r="B2187" s="33">
        <v>0.086</v>
      </c>
      <c r="C2187" s="34">
        <v>223.0</v>
      </c>
      <c r="D2187" s="31">
        <v>0.138</v>
      </c>
      <c r="E2187" s="28" t="s">
        <v>134</v>
      </c>
      <c r="F2187" s="31" t="s">
        <v>77</v>
      </c>
      <c r="G2187" s="32" t="s">
        <v>75</v>
      </c>
      <c r="H2187" s="27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ht="15.75" hidden="1" customHeight="1">
      <c r="A2188" s="33">
        <v>1.11E11</v>
      </c>
      <c r="B2188" s="33">
        <v>0.085</v>
      </c>
      <c r="C2188" s="34">
        <v>205.0</v>
      </c>
      <c r="D2188" s="31">
        <v>0.158</v>
      </c>
      <c r="E2188" s="28" t="s">
        <v>134</v>
      </c>
      <c r="F2188" s="31" t="s">
        <v>79</v>
      </c>
      <c r="G2188" s="32" t="s">
        <v>75</v>
      </c>
      <c r="H2188" s="27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ht="15.75" hidden="1" customHeight="1">
      <c r="A2189" s="33">
        <v>1.68E11</v>
      </c>
      <c r="B2189" s="33">
        <v>0.086</v>
      </c>
      <c r="C2189" s="34">
        <v>310.0</v>
      </c>
      <c r="D2189" s="31">
        <v>0.15</v>
      </c>
      <c r="E2189" s="28" t="s">
        <v>134</v>
      </c>
      <c r="F2189" s="31" t="s">
        <v>81</v>
      </c>
      <c r="G2189" s="32" t="s">
        <v>75</v>
      </c>
      <c r="H2189" s="27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ht="15.75" hidden="1" customHeight="1">
      <c r="A2190" s="33">
        <v>2.19E11</v>
      </c>
      <c r="B2190" s="33">
        <v>0.089</v>
      </c>
      <c r="C2190" s="34">
        <v>410.0</v>
      </c>
      <c r="D2190" s="31">
        <v>0.113</v>
      </c>
      <c r="E2190" s="28" t="s">
        <v>134</v>
      </c>
      <c r="F2190" s="31" t="s">
        <v>83</v>
      </c>
      <c r="G2190" s="32" t="s">
        <v>75</v>
      </c>
      <c r="H2190" s="27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ht="15.75" hidden="1" customHeight="1">
      <c r="A2191" s="33">
        <v>2.47E11</v>
      </c>
      <c r="B2191" s="33">
        <v>0.088</v>
      </c>
      <c r="C2191" s="34">
        <v>450.0</v>
      </c>
      <c r="D2191" s="31">
        <v>0.106</v>
      </c>
      <c r="E2191" s="28" t="s">
        <v>134</v>
      </c>
      <c r="F2191" s="31" t="s">
        <v>84</v>
      </c>
      <c r="G2191" s="32" t="s">
        <v>75</v>
      </c>
      <c r="H2191" s="27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ht="15.75" hidden="1" customHeight="1">
      <c r="A2192" s="33">
        <v>2.61E11</v>
      </c>
      <c r="B2192" s="33">
        <v>0.085</v>
      </c>
      <c r="C2192" s="34">
        <v>455.0</v>
      </c>
      <c r="D2192" s="31">
        <v>0.112</v>
      </c>
      <c r="E2192" s="28" t="s">
        <v>134</v>
      </c>
      <c r="F2192" s="31" t="s">
        <v>85</v>
      </c>
      <c r="G2192" s="32" t="s">
        <v>75</v>
      </c>
      <c r="H2192" s="27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ht="15.75" hidden="1" customHeight="1">
      <c r="A2193" s="33">
        <v>2.86E11</v>
      </c>
      <c r="B2193" s="33">
        <v>0.078</v>
      </c>
      <c r="C2193" s="34">
        <v>449.0</v>
      </c>
      <c r="D2193" s="31">
        <v>0.132</v>
      </c>
      <c r="E2193" s="28" t="s">
        <v>134</v>
      </c>
      <c r="F2193" s="31" t="s">
        <v>86</v>
      </c>
      <c r="G2193" s="32" t="s">
        <v>75</v>
      </c>
      <c r="H2193" s="27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ht="15.75" hidden="1" customHeight="1">
      <c r="A2194" s="33">
        <v>2.73E11</v>
      </c>
      <c r="B2194" s="33">
        <v>0.08</v>
      </c>
      <c r="C2194" s="34">
        <v>437.0</v>
      </c>
      <c r="D2194" s="31">
        <v>0.151</v>
      </c>
      <c r="E2194" s="28" t="s">
        <v>134</v>
      </c>
      <c r="F2194" s="31" t="s">
        <v>87</v>
      </c>
      <c r="G2194" s="32" t="s">
        <v>75</v>
      </c>
      <c r="H2194" s="27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ht="15.75" hidden="1" customHeight="1">
      <c r="A2195" s="33">
        <v>2.84E11</v>
      </c>
      <c r="B2195" s="33">
        <v>0.087</v>
      </c>
      <c r="C2195" s="34">
        <v>484.0</v>
      </c>
      <c r="D2195" s="31">
        <v>0.117</v>
      </c>
      <c r="E2195" s="28" t="s">
        <v>134</v>
      </c>
      <c r="F2195" s="31" t="s">
        <v>88</v>
      </c>
      <c r="G2195" s="32" t="s">
        <v>75</v>
      </c>
      <c r="H2195" s="27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ht="15.75" hidden="1" customHeight="1">
      <c r="A2196" s="33">
        <v>3.65E11</v>
      </c>
      <c r="B2196" s="33">
        <v>0.087</v>
      </c>
      <c r="C2196" s="34">
        <v>615.0</v>
      </c>
      <c r="D2196" s="31">
        <v>0.098</v>
      </c>
      <c r="E2196" s="28" t="s">
        <v>134</v>
      </c>
      <c r="F2196" s="31" t="s">
        <v>89</v>
      </c>
      <c r="G2196" s="32" t="s">
        <v>75</v>
      </c>
      <c r="H2196" s="27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ht="15.75" hidden="1" customHeight="1">
      <c r="A2197" s="33">
        <v>4.04E11</v>
      </c>
      <c r="B2197" s="33">
        <v>0.087</v>
      </c>
      <c r="C2197" s="34">
        <v>670.0</v>
      </c>
      <c r="D2197" s="31">
        <v>0.09</v>
      </c>
      <c r="E2197" s="28" t="s">
        <v>134</v>
      </c>
      <c r="F2197" s="31" t="s">
        <v>90</v>
      </c>
      <c r="G2197" s="32" t="s">
        <v>75</v>
      </c>
      <c r="H2197" s="27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ht="15.75" hidden="1" customHeight="1">
      <c r="A2198" s="33">
        <v>3.82E11</v>
      </c>
      <c r="B2198" s="33">
        <v>0.088</v>
      </c>
      <c r="C2198" s="34">
        <v>645.0</v>
      </c>
      <c r="D2198" s="31">
        <v>0.088</v>
      </c>
      <c r="E2198" s="28" t="s">
        <v>134</v>
      </c>
      <c r="F2198" s="31" t="s">
        <v>91</v>
      </c>
      <c r="G2198" s="32" t="s">
        <v>75</v>
      </c>
      <c r="H2198" s="27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ht="15.75" hidden="1" customHeight="1">
      <c r="A2199" s="33">
        <v>5.62E11</v>
      </c>
      <c r="B2199" s="33">
        <v>0.043</v>
      </c>
      <c r="C2199" s="34">
        <v>491.0</v>
      </c>
      <c r="D2199" s="31">
        <v>0.085</v>
      </c>
      <c r="E2199" s="28" t="s">
        <v>171</v>
      </c>
      <c r="F2199" s="31" t="s">
        <v>76</v>
      </c>
      <c r="G2199" s="32" t="s">
        <v>145</v>
      </c>
      <c r="H2199" s="27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ht="15.75" hidden="1" customHeight="1">
      <c r="A2200" s="33">
        <v>5.33E11</v>
      </c>
      <c r="B2200" s="33">
        <v>0.05</v>
      </c>
      <c r="C2200" s="34">
        <v>528.0</v>
      </c>
      <c r="D2200" s="31">
        <v>0.077</v>
      </c>
      <c r="E2200" s="28" t="s">
        <v>171</v>
      </c>
      <c r="F2200" s="31" t="s">
        <v>77</v>
      </c>
      <c r="G2200" s="32" t="s">
        <v>145</v>
      </c>
      <c r="H2200" s="27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ht="15.75" hidden="1" customHeight="1">
      <c r="A2201" s="33">
        <v>6.09E11</v>
      </c>
      <c r="B2201" s="33">
        <v>0.048</v>
      </c>
      <c r="C2201" s="34">
        <v>581.0</v>
      </c>
      <c r="D2201" s="31">
        <v>0.068</v>
      </c>
      <c r="E2201" s="28" t="s">
        <v>171</v>
      </c>
      <c r="F2201" s="31" t="s">
        <v>79</v>
      </c>
      <c r="G2201" s="32" t="s">
        <v>145</v>
      </c>
      <c r="H2201" s="27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ht="15.75" hidden="1" customHeight="1">
      <c r="A2202" s="33">
        <v>6.81E11</v>
      </c>
      <c r="B2202" s="33">
        <v>0.052</v>
      </c>
      <c r="C2202" s="34">
        <v>695.0</v>
      </c>
      <c r="D2202" s="31">
        <v>0.062</v>
      </c>
      <c r="E2202" s="28" t="s">
        <v>171</v>
      </c>
      <c r="F2202" s="31" t="s">
        <v>81</v>
      </c>
      <c r="G2202" s="32" t="s">
        <v>145</v>
      </c>
      <c r="H2202" s="27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ht="15.75" hidden="1" customHeight="1">
      <c r="A2203" s="33">
        <v>7.65E11</v>
      </c>
      <c r="B2203" s="33">
        <v>0.052</v>
      </c>
      <c r="C2203" s="34">
        <v>784.0</v>
      </c>
      <c r="D2203" s="31">
        <v>0.059</v>
      </c>
      <c r="E2203" s="28" t="s">
        <v>171</v>
      </c>
      <c r="F2203" s="31" t="s">
        <v>83</v>
      </c>
      <c r="G2203" s="32" t="s">
        <v>145</v>
      </c>
      <c r="H2203" s="27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ht="15.75" hidden="1" customHeight="1">
      <c r="A2204" s="33">
        <v>8.98E11</v>
      </c>
      <c r="B2204" s="33">
        <v>0.056</v>
      </c>
      <c r="C2204" s="34">
        <v>988.0</v>
      </c>
      <c r="D2204" s="31">
        <v>0.056</v>
      </c>
      <c r="E2204" s="28" t="s">
        <v>171</v>
      </c>
      <c r="F2204" s="31" t="s">
        <v>84</v>
      </c>
      <c r="G2204" s="32" t="s">
        <v>145</v>
      </c>
      <c r="H2204" s="27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ht="15.75" hidden="1" customHeight="1">
      <c r="A2205" s="33">
        <v>1.01E12</v>
      </c>
      <c r="B2205" s="33">
        <v>0.061</v>
      </c>
      <c r="C2205" s="34">
        <v>1201.0</v>
      </c>
      <c r="D2205" s="31">
        <v>0.06</v>
      </c>
      <c r="E2205" s="28" t="s">
        <v>171</v>
      </c>
      <c r="F2205" s="31" t="s">
        <v>85</v>
      </c>
      <c r="G2205" s="32" t="s">
        <v>145</v>
      </c>
      <c r="H2205" s="27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ht="15.75" hidden="1" customHeight="1">
      <c r="A2206" s="33">
        <v>1.12E12</v>
      </c>
      <c r="B2206" s="33">
        <v>0.064</v>
      </c>
      <c r="C2206" s="34">
        <v>1379.0</v>
      </c>
      <c r="D2206" s="31">
        <v>0.066</v>
      </c>
      <c r="E2206" s="28" t="s">
        <v>171</v>
      </c>
      <c r="F2206" s="31" t="s">
        <v>86</v>
      </c>
      <c r="G2206" s="32" t="s">
        <v>145</v>
      </c>
      <c r="H2206" s="27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ht="15.75" hidden="1" customHeight="1">
      <c r="A2207" s="33">
        <v>1.0E12</v>
      </c>
      <c r="B2207" s="33">
        <v>0.066</v>
      </c>
      <c r="C2207" s="34">
        <v>1253.0</v>
      </c>
      <c r="D2207" s="31">
        <v>0.072</v>
      </c>
      <c r="E2207" s="28" t="s">
        <v>171</v>
      </c>
      <c r="F2207" s="31" t="s">
        <v>87</v>
      </c>
      <c r="G2207" s="32" t="s">
        <v>145</v>
      </c>
      <c r="H2207" s="27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ht="15.75" hidden="1" customHeight="1">
      <c r="A2208" s="33">
        <v>9.02E11</v>
      </c>
      <c r="B2208" s="33">
        <v>0.071</v>
      </c>
      <c r="C2208" s="34">
        <v>1204.0</v>
      </c>
      <c r="D2208" s="31">
        <v>0.056</v>
      </c>
      <c r="E2208" s="28" t="s">
        <v>171</v>
      </c>
      <c r="F2208" s="31" t="s">
        <v>88</v>
      </c>
      <c r="G2208" s="32" t="s">
        <v>145</v>
      </c>
      <c r="H2208" s="27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ht="15.75" hidden="1" customHeight="1">
      <c r="A2209" s="33">
        <v>1.09E12</v>
      </c>
      <c r="B2209" s="33">
        <v>0.073</v>
      </c>
      <c r="C2209" s="34">
        <v>1498.0</v>
      </c>
      <c r="D2209" s="31">
        <v>0.055</v>
      </c>
      <c r="E2209" s="28" t="s">
        <v>171</v>
      </c>
      <c r="F2209" s="31" t="s">
        <v>89</v>
      </c>
      <c r="G2209" s="32" t="s">
        <v>145</v>
      </c>
      <c r="H2209" s="27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ht="15.75" hidden="1" customHeight="1">
      <c r="A2210" s="33">
        <v>1.2E12</v>
      </c>
      <c r="B2210" s="33">
        <v>0.074</v>
      </c>
      <c r="C2210" s="34">
        <v>1652.0</v>
      </c>
      <c r="D2210" s="31">
        <v>0.058</v>
      </c>
      <c r="E2210" s="28" t="s">
        <v>171</v>
      </c>
      <c r="F2210" s="31" t="s">
        <v>90</v>
      </c>
      <c r="G2210" s="32" t="s">
        <v>145</v>
      </c>
      <c r="H2210" s="27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ht="15.75" hidden="1" customHeight="1">
      <c r="A2211" s="33">
        <v>1.22E12</v>
      </c>
      <c r="B2211" s="33">
        <v>0.075</v>
      </c>
      <c r="C2211" s="34">
        <v>1703.0</v>
      </c>
      <c r="D2211" s="31">
        <v>0.054</v>
      </c>
      <c r="E2211" s="28" t="s">
        <v>171</v>
      </c>
      <c r="F2211" s="31" t="s">
        <v>91</v>
      </c>
      <c r="G2211" s="32" t="s">
        <v>145</v>
      </c>
      <c r="H2211" s="27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ht="15.75" hidden="1" customHeight="1">
      <c r="A2212" s="28"/>
      <c r="B2212" s="28"/>
      <c r="C2212" s="29"/>
      <c r="D2212" s="30"/>
      <c r="E2212" s="28" t="s">
        <v>135</v>
      </c>
      <c r="F2212" s="31" t="s">
        <v>76</v>
      </c>
      <c r="G2212" s="32" t="s">
        <v>75</v>
      </c>
      <c r="H2212" s="27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ht="15.75" hidden="1" customHeight="1">
      <c r="A2213" s="28"/>
      <c r="B2213" s="28"/>
      <c r="C2213" s="29"/>
      <c r="D2213" s="30"/>
      <c r="E2213" s="28" t="s">
        <v>135</v>
      </c>
      <c r="F2213" s="31" t="s">
        <v>77</v>
      </c>
      <c r="G2213" s="32" t="s">
        <v>75</v>
      </c>
      <c r="H2213" s="27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ht="15.75" hidden="1" customHeight="1">
      <c r="A2214" s="28"/>
      <c r="B2214" s="28"/>
      <c r="C2214" s="29"/>
      <c r="D2214" s="30"/>
      <c r="E2214" s="28" t="s">
        <v>135</v>
      </c>
      <c r="F2214" s="31" t="s">
        <v>79</v>
      </c>
      <c r="G2214" s="32" t="s">
        <v>75</v>
      </c>
      <c r="H2214" s="27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ht="15.75" hidden="1" customHeight="1">
      <c r="A2215" s="28"/>
      <c r="B2215" s="28"/>
      <c r="C2215" s="29"/>
      <c r="D2215" s="30"/>
      <c r="E2215" s="28" t="s">
        <v>135</v>
      </c>
      <c r="F2215" s="31" t="s">
        <v>81</v>
      </c>
      <c r="G2215" s="32" t="s">
        <v>75</v>
      </c>
      <c r="H2215" s="27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ht="15.75" hidden="1" customHeight="1">
      <c r="A2216" s="28"/>
      <c r="B2216" s="28"/>
      <c r="C2216" s="29"/>
      <c r="D2216" s="30"/>
      <c r="E2216" s="28" t="s">
        <v>135</v>
      </c>
      <c r="F2216" s="31" t="s">
        <v>83</v>
      </c>
      <c r="G2216" s="32" t="s">
        <v>75</v>
      </c>
      <c r="H2216" s="27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ht="15.75" hidden="1" customHeight="1">
      <c r="A2217" s="28"/>
      <c r="B2217" s="28"/>
      <c r="C2217" s="29"/>
      <c r="D2217" s="30"/>
      <c r="E2217" s="28" t="s">
        <v>135</v>
      </c>
      <c r="F2217" s="31" t="s">
        <v>84</v>
      </c>
      <c r="G2217" s="32" t="s">
        <v>75</v>
      </c>
      <c r="H2217" s="27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ht="15.75" hidden="1" customHeight="1">
      <c r="A2218" s="28"/>
      <c r="B2218" s="28"/>
      <c r="C2218" s="29"/>
      <c r="D2218" s="30"/>
      <c r="E2218" s="28" t="s">
        <v>135</v>
      </c>
      <c r="F2218" s="31" t="s">
        <v>85</v>
      </c>
      <c r="G2218" s="32" t="s">
        <v>75</v>
      </c>
      <c r="H2218" s="27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ht="15.75" hidden="1" customHeight="1">
      <c r="A2219" s="28"/>
      <c r="B2219" s="28"/>
      <c r="C2219" s="29"/>
      <c r="D2219" s="30"/>
      <c r="E2219" s="28" t="s">
        <v>135</v>
      </c>
      <c r="F2219" s="31" t="s">
        <v>86</v>
      </c>
      <c r="G2219" s="32" t="s">
        <v>75</v>
      </c>
      <c r="H2219" s="27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ht="15.75" hidden="1" customHeight="1">
      <c r="A2220" s="33">
        <v>1.6382632812E10</v>
      </c>
      <c r="B2220" s="33">
        <v>0.02</v>
      </c>
      <c r="C2220" s="34">
        <v>34.0</v>
      </c>
      <c r="D2220" s="30"/>
      <c r="E2220" s="28" t="s">
        <v>135</v>
      </c>
      <c r="F2220" s="31" t="s">
        <v>87</v>
      </c>
      <c r="G2220" s="32" t="s">
        <v>75</v>
      </c>
      <c r="H2220" s="27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ht="15.75" hidden="1" customHeight="1">
      <c r="A2221" s="33">
        <v>1.3298986925E10</v>
      </c>
      <c r="B2221" s="33">
        <v>0.024</v>
      </c>
      <c r="C2221" s="34">
        <v>30.0</v>
      </c>
      <c r="D2221" s="30"/>
      <c r="E2221" s="28" t="s">
        <v>135</v>
      </c>
      <c r="F2221" s="31" t="s">
        <v>88</v>
      </c>
      <c r="G2221" s="32" t="s">
        <v>75</v>
      </c>
      <c r="H2221" s="27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ht="15.75" hidden="1" customHeight="1">
      <c r="A2222" s="33">
        <v>1.6338510934E10</v>
      </c>
      <c r="B2222" s="33">
        <v>0.021</v>
      </c>
      <c r="C2222" s="34">
        <v>32.0</v>
      </c>
      <c r="D2222" s="30"/>
      <c r="E2222" s="28" t="s">
        <v>135</v>
      </c>
      <c r="F2222" s="31" t="s">
        <v>89</v>
      </c>
      <c r="G2222" s="32" t="s">
        <v>75</v>
      </c>
      <c r="H2222" s="27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ht="15.75" hidden="1" customHeight="1">
      <c r="A2223" s="33">
        <v>2.0782116982E10</v>
      </c>
      <c r="B2223" s="33">
        <v>0.017</v>
      </c>
      <c r="C2223" s="34">
        <v>32.0</v>
      </c>
      <c r="D2223" s="30"/>
      <c r="E2223" s="28" t="s">
        <v>135</v>
      </c>
      <c r="F2223" s="31" t="s">
        <v>90</v>
      </c>
      <c r="G2223" s="32" t="s">
        <v>75</v>
      </c>
      <c r="H2223" s="27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ht="15.75" hidden="1" customHeight="1">
      <c r="A2224" s="33">
        <v>1.056E10</v>
      </c>
      <c r="B2224" s="33">
        <v>0.026</v>
      </c>
      <c r="C2224" s="34">
        <v>27.0</v>
      </c>
      <c r="D2224" s="30"/>
      <c r="E2224" s="28" t="s">
        <v>135</v>
      </c>
      <c r="F2224" s="31" t="s">
        <v>91</v>
      </c>
      <c r="G2224" s="32" t="s">
        <v>75</v>
      </c>
      <c r="H2224" s="27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ht="15.75" hidden="1" customHeight="1">
      <c r="A2225" s="33">
        <v>5.8E11</v>
      </c>
      <c r="B2225" s="33">
        <v>0.072</v>
      </c>
      <c r="C2225" s="34">
        <v>1045.0</v>
      </c>
      <c r="D2225" s="31">
        <v>0.052</v>
      </c>
      <c r="E2225" s="28" t="s">
        <v>222</v>
      </c>
      <c r="F2225" s="31" t="s">
        <v>76</v>
      </c>
      <c r="G2225" s="32" t="s">
        <v>180</v>
      </c>
      <c r="H2225" s="27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ht="15.75" hidden="1" customHeight="1">
      <c r="A2226" s="33">
        <v>6.09E11</v>
      </c>
      <c r="B2226" s="33">
        <v>0.072</v>
      </c>
      <c r="C2226" s="34">
        <v>1089.0</v>
      </c>
      <c r="D2226" s="31">
        <v>0.052</v>
      </c>
      <c r="E2226" s="28" t="s">
        <v>222</v>
      </c>
      <c r="F2226" s="31" t="s">
        <v>77</v>
      </c>
      <c r="G2226" s="32" t="s">
        <v>180</v>
      </c>
      <c r="H2226" s="27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ht="15.75" hidden="1" customHeight="1">
      <c r="A2227" s="33">
        <v>6.86E11</v>
      </c>
      <c r="B2227" s="33">
        <v>0.073</v>
      </c>
      <c r="C2227" s="34">
        <v>1215.0</v>
      </c>
      <c r="D2227" s="31">
        <v>0.043</v>
      </c>
      <c r="E2227" s="28" t="s">
        <v>222</v>
      </c>
      <c r="F2227" s="31" t="s">
        <v>79</v>
      </c>
      <c r="G2227" s="32" t="s">
        <v>180</v>
      </c>
      <c r="H2227" s="27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ht="15.75" hidden="1" customHeight="1">
      <c r="A2228" s="33">
        <v>8.84E11</v>
      </c>
      <c r="B2228" s="33">
        <v>0.082</v>
      </c>
      <c r="C2228" s="34">
        <v>1730.0</v>
      </c>
      <c r="D2228" s="30"/>
      <c r="E2228" s="28" t="s">
        <v>222</v>
      </c>
      <c r="F2228" s="31" t="s">
        <v>81</v>
      </c>
      <c r="G2228" s="32" t="s">
        <v>180</v>
      </c>
      <c r="H2228" s="27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ht="15.75" hidden="1" customHeight="1">
      <c r="A2229" s="33">
        <v>1.04E12</v>
      </c>
      <c r="B2229" s="33">
        <v>0.082</v>
      </c>
      <c r="C2229" s="34">
        <v>2028.0</v>
      </c>
      <c r="D2229" s="30"/>
      <c r="E2229" s="28" t="s">
        <v>222</v>
      </c>
      <c r="F2229" s="31" t="s">
        <v>83</v>
      </c>
      <c r="G2229" s="32" t="s">
        <v>180</v>
      </c>
      <c r="H2229" s="27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ht="15.75" hidden="1" customHeight="1">
      <c r="A2230" s="33">
        <v>1.13E12</v>
      </c>
      <c r="B2230" s="33">
        <v>0.083</v>
      </c>
      <c r="C2230" s="34">
        <v>2178.0</v>
      </c>
      <c r="D2230" s="30"/>
      <c r="E2230" s="28" t="s">
        <v>222</v>
      </c>
      <c r="F2230" s="31" t="s">
        <v>84</v>
      </c>
      <c r="G2230" s="32" t="s">
        <v>180</v>
      </c>
      <c r="H2230" s="27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ht="15.75" hidden="1" customHeight="1">
      <c r="A2231" s="33">
        <v>1.24E12</v>
      </c>
      <c r="B2231" s="33">
        <v>0.084</v>
      </c>
      <c r="C2231" s="34">
        <v>2371.0</v>
      </c>
      <c r="D2231" s="30"/>
      <c r="E2231" s="28" t="s">
        <v>222</v>
      </c>
      <c r="F2231" s="31" t="s">
        <v>85</v>
      </c>
      <c r="G2231" s="32" t="s">
        <v>180</v>
      </c>
      <c r="H2231" s="27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ht="15.75" hidden="1" customHeight="1">
      <c r="A2232" s="33">
        <v>1.44E12</v>
      </c>
      <c r="B2232" s="33">
        <v>0.085</v>
      </c>
      <c r="C2232" s="34">
        <v>2752.0</v>
      </c>
      <c r="D2232" s="30"/>
      <c r="E2232" s="28" t="s">
        <v>222</v>
      </c>
      <c r="F2232" s="31" t="s">
        <v>86</v>
      </c>
      <c r="G2232" s="32" t="s">
        <v>180</v>
      </c>
      <c r="H2232" s="27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ht="15.75" hidden="1" customHeight="1">
      <c r="A2233" s="33">
        <v>1.59E12</v>
      </c>
      <c r="B2233" s="33">
        <v>0.089</v>
      </c>
      <c r="C2233" s="34">
        <v>3146.0</v>
      </c>
      <c r="D2233" s="30"/>
      <c r="E2233" s="28" t="s">
        <v>222</v>
      </c>
      <c r="F2233" s="31" t="s">
        <v>87</v>
      </c>
      <c r="G2233" s="32" t="s">
        <v>180</v>
      </c>
      <c r="H2233" s="27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ht="15.75" hidden="1" customHeight="1">
      <c r="A2234" s="33">
        <v>1.45E12</v>
      </c>
      <c r="B2234" s="33">
        <v>0.096</v>
      </c>
      <c r="C2234" s="34">
        <v>3058.0</v>
      </c>
      <c r="D2234" s="30"/>
      <c r="E2234" s="28" t="s">
        <v>222</v>
      </c>
      <c r="F2234" s="31" t="s">
        <v>88</v>
      </c>
      <c r="G2234" s="32" t="s">
        <v>180</v>
      </c>
      <c r="H2234" s="27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ht="15.75" hidden="1" customHeight="1">
      <c r="A2235" s="33">
        <v>1.38E12</v>
      </c>
      <c r="B2235" s="33">
        <v>0.096</v>
      </c>
      <c r="C2235" s="34">
        <v>2902.0</v>
      </c>
      <c r="D2235" s="30"/>
      <c r="E2235" s="28" t="s">
        <v>222</v>
      </c>
      <c r="F2235" s="31" t="s">
        <v>89</v>
      </c>
      <c r="G2235" s="32" t="s">
        <v>180</v>
      </c>
      <c r="H2235" s="27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ht="15.75" hidden="1" customHeight="1">
      <c r="A2236" s="33">
        <v>1.45E12</v>
      </c>
      <c r="B2236" s="33">
        <v>0.093</v>
      </c>
      <c r="C2236" s="34">
        <v>2978.0</v>
      </c>
      <c r="D2236" s="30"/>
      <c r="E2236" s="28" t="s">
        <v>222</v>
      </c>
      <c r="F2236" s="31" t="s">
        <v>90</v>
      </c>
      <c r="G2236" s="32" t="s">
        <v>180</v>
      </c>
      <c r="H2236" s="27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ht="15.75" hidden="1" customHeight="1">
      <c r="A2237" s="33">
        <v>1.32E12</v>
      </c>
      <c r="B2237" s="33">
        <v>0.096</v>
      </c>
      <c r="C2237" s="34">
        <v>2808.0</v>
      </c>
      <c r="D2237" s="30"/>
      <c r="E2237" s="28" t="s">
        <v>222</v>
      </c>
      <c r="F2237" s="31" t="s">
        <v>91</v>
      </c>
      <c r="G2237" s="32" t="s">
        <v>180</v>
      </c>
      <c r="H2237" s="27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ht="15.75" hidden="1" customHeight="1">
      <c r="A2238" s="33">
        <v>1.6330810304E10</v>
      </c>
      <c r="B2238" s="33">
        <v>0.037</v>
      </c>
      <c r="C2238" s="34">
        <v>32.0</v>
      </c>
      <c r="D2238" s="31">
        <v>0.162</v>
      </c>
      <c r="E2238" s="28" t="s">
        <v>172</v>
      </c>
      <c r="F2238" s="31" t="s">
        <v>76</v>
      </c>
      <c r="G2238" s="32" t="s">
        <v>145</v>
      </c>
      <c r="H2238" s="27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ht="15.75" hidden="1" customHeight="1">
      <c r="A2239" s="33">
        <v>1.574622441E10</v>
      </c>
      <c r="B2239" s="33">
        <v>0.037</v>
      </c>
      <c r="C2239" s="34">
        <v>31.0</v>
      </c>
      <c r="D2239" s="31">
        <v>0.194</v>
      </c>
      <c r="E2239" s="28" t="s">
        <v>172</v>
      </c>
      <c r="F2239" s="31" t="s">
        <v>77</v>
      </c>
      <c r="G2239" s="32" t="s">
        <v>145</v>
      </c>
      <c r="H2239" s="27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ht="15.75" hidden="1" customHeight="1">
      <c r="A2240" s="33">
        <v>1.7102623876E10</v>
      </c>
      <c r="B2240" s="33">
        <v>0.039</v>
      </c>
      <c r="C2240" s="34">
        <v>34.0</v>
      </c>
      <c r="D2240" s="31">
        <v>0.132</v>
      </c>
      <c r="E2240" s="28" t="s">
        <v>172</v>
      </c>
      <c r="F2240" s="31" t="s">
        <v>79</v>
      </c>
      <c r="G2240" s="32" t="s">
        <v>145</v>
      </c>
      <c r="H2240" s="27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ht="15.75" hidden="1" customHeight="1">
      <c r="A2241" s="33">
        <v>1.8881765437E10</v>
      </c>
      <c r="B2241" s="33">
        <v>0.039</v>
      </c>
      <c r="C2241" s="34">
        <v>38.0</v>
      </c>
      <c r="D2241" s="31">
        <v>0.103</v>
      </c>
      <c r="E2241" s="28" t="s">
        <v>172</v>
      </c>
      <c r="F2241" s="31" t="s">
        <v>81</v>
      </c>
      <c r="G2241" s="32" t="s">
        <v>145</v>
      </c>
      <c r="H2241" s="27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ht="15.75" hidden="1" customHeight="1">
      <c r="A2242" s="33">
        <v>2.0662525941E10</v>
      </c>
      <c r="B2242" s="33">
        <v>0.042</v>
      </c>
      <c r="C2242" s="34">
        <v>44.0</v>
      </c>
      <c r="D2242" s="31">
        <v>0.095</v>
      </c>
      <c r="E2242" s="28" t="s">
        <v>172</v>
      </c>
      <c r="F2242" s="31" t="s">
        <v>83</v>
      </c>
      <c r="G2242" s="32" t="s">
        <v>145</v>
      </c>
      <c r="H2242" s="27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ht="15.75" hidden="1" customHeight="1">
      <c r="A2243" s="33">
        <v>2.4405791045E10</v>
      </c>
      <c r="B2243" s="33">
        <v>0.04</v>
      </c>
      <c r="C2243" s="34">
        <v>49.0</v>
      </c>
      <c r="D2243" s="31">
        <v>0.108</v>
      </c>
      <c r="E2243" s="28" t="s">
        <v>172</v>
      </c>
      <c r="F2243" s="31" t="s">
        <v>84</v>
      </c>
      <c r="G2243" s="32" t="s">
        <v>145</v>
      </c>
      <c r="H2243" s="27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ht="15.75" hidden="1" customHeight="1">
      <c r="A2244" s="33">
        <v>2.8267410543E10</v>
      </c>
      <c r="B2244" s="33">
        <v>0.04</v>
      </c>
      <c r="C2244" s="34">
        <v>57.0</v>
      </c>
      <c r="D2244" s="31">
        <v>0.129</v>
      </c>
      <c r="E2244" s="28" t="s">
        <v>172</v>
      </c>
      <c r="F2244" s="31" t="s">
        <v>85</v>
      </c>
      <c r="G2244" s="32" t="s">
        <v>145</v>
      </c>
      <c r="H2244" s="27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ht="15.75" hidden="1" customHeight="1">
      <c r="A2245" s="33">
        <v>3.2351184234E10</v>
      </c>
      <c r="B2245" s="33">
        <v>0.037</v>
      </c>
      <c r="C2245" s="34">
        <v>59.0</v>
      </c>
      <c r="D2245" s="31">
        <v>0.171</v>
      </c>
      <c r="E2245" s="28" t="s">
        <v>172</v>
      </c>
      <c r="F2245" s="31" t="s">
        <v>86</v>
      </c>
      <c r="G2245" s="32" t="s">
        <v>145</v>
      </c>
      <c r="H2245" s="27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ht="15.75" hidden="1" customHeight="1">
      <c r="A2246" s="33">
        <v>4.0715240469E10</v>
      </c>
      <c r="B2246" s="33">
        <v>0.034</v>
      </c>
      <c r="C2246" s="34">
        <v>68.0</v>
      </c>
      <c r="D2246" s="31">
        <v>0.189</v>
      </c>
      <c r="E2246" s="28" t="s">
        <v>172</v>
      </c>
      <c r="F2246" s="31" t="s">
        <v>87</v>
      </c>
      <c r="G2246" s="32" t="s">
        <v>145</v>
      </c>
      <c r="H2246" s="27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ht="15.75" hidden="1" customHeight="1">
      <c r="A2247" s="33">
        <v>4.2067974595E10</v>
      </c>
      <c r="B2247" s="33">
        <v>0.033</v>
      </c>
      <c r="C2247" s="34">
        <v>68.0</v>
      </c>
      <c r="D2247" s="31">
        <v>0.157</v>
      </c>
      <c r="E2247" s="28" t="s">
        <v>172</v>
      </c>
      <c r="F2247" s="31" t="s">
        <v>88</v>
      </c>
      <c r="G2247" s="32" t="s">
        <v>145</v>
      </c>
      <c r="H2247" s="27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ht="15.75" hidden="1" customHeight="1">
      <c r="A2248" s="33">
        <v>4.956752167E10</v>
      </c>
      <c r="B2248" s="33">
        <v>0.034</v>
      </c>
      <c r="C2248" s="34">
        <v>82.0</v>
      </c>
      <c r="D2248" s="31">
        <v>0.102</v>
      </c>
      <c r="E2248" s="28" t="s">
        <v>172</v>
      </c>
      <c r="F2248" s="31" t="s">
        <v>89</v>
      </c>
      <c r="G2248" s="32" t="s">
        <v>145</v>
      </c>
      <c r="H2248" s="27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ht="15.75" hidden="1" customHeight="1">
      <c r="A2249" s="33">
        <v>5.9178013928E10</v>
      </c>
      <c r="B2249" s="33">
        <v>0.033</v>
      </c>
      <c r="C2249" s="34">
        <v>93.0</v>
      </c>
      <c r="D2249" s="31">
        <v>0.094</v>
      </c>
      <c r="E2249" s="28" t="s">
        <v>172</v>
      </c>
      <c r="F2249" s="31" t="s">
        <v>90</v>
      </c>
      <c r="G2249" s="32" t="s">
        <v>145</v>
      </c>
      <c r="H2249" s="27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ht="15.75" hidden="1" customHeight="1">
      <c r="A2250" s="33">
        <v>5.9393056426E10</v>
      </c>
      <c r="B2250" s="33">
        <v>0.031</v>
      </c>
      <c r="C2250" s="34">
        <v>89.0</v>
      </c>
      <c r="D2250" s="31">
        <v>0.133</v>
      </c>
      <c r="E2250" s="28" t="s">
        <v>172</v>
      </c>
      <c r="F2250" s="31" t="s">
        <v>91</v>
      </c>
      <c r="G2250" s="32" t="s">
        <v>145</v>
      </c>
      <c r="H2250" s="27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ht="15.75" hidden="1" customHeight="1">
      <c r="A2251" s="33">
        <v>4.16566954E8</v>
      </c>
      <c r="B2251" s="33">
        <v>0.043</v>
      </c>
      <c r="C2251" s="34">
        <v>392.0</v>
      </c>
      <c r="D2251" s="31">
        <v>0.111</v>
      </c>
      <c r="E2251" s="28" t="s">
        <v>293</v>
      </c>
      <c r="F2251" s="31" t="s">
        <v>76</v>
      </c>
      <c r="G2251" s="32" t="s">
        <v>259</v>
      </c>
      <c r="H2251" s="27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ht="15.75" hidden="1" customHeight="1">
      <c r="A2252" s="33">
        <v>4.55905602E8</v>
      </c>
      <c r="B2252" s="33">
        <v>0.038</v>
      </c>
      <c r="C2252" s="34">
        <v>378.0</v>
      </c>
      <c r="D2252" s="31">
        <v>0.111</v>
      </c>
      <c r="E2252" s="28" t="s">
        <v>293</v>
      </c>
      <c r="F2252" s="31" t="s">
        <v>77</v>
      </c>
      <c r="G2252" s="32" t="s">
        <v>259</v>
      </c>
      <c r="H2252" s="27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ht="15.75" hidden="1" customHeight="1">
      <c r="A2253" s="33">
        <v>4.78067954E8</v>
      </c>
      <c r="B2253" s="33">
        <v>0.037</v>
      </c>
      <c r="C2253" s="34">
        <v>374.0</v>
      </c>
      <c r="D2253" s="31">
        <v>0.109</v>
      </c>
      <c r="E2253" s="28" t="s">
        <v>293</v>
      </c>
      <c r="F2253" s="31" t="s">
        <v>79</v>
      </c>
      <c r="G2253" s="32" t="s">
        <v>259</v>
      </c>
      <c r="H2253" s="27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ht="15.75" hidden="1" customHeight="1">
      <c r="A2254" s="33">
        <v>4.61576906E8</v>
      </c>
      <c r="B2254" s="33">
        <v>0.037</v>
      </c>
      <c r="C2254" s="34">
        <v>359.0</v>
      </c>
      <c r="D2254" s="31">
        <v>0.122</v>
      </c>
      <c r="E2254" s="28" t="s">
        <v>293</v>
      </c>
      <c r="F2254" s="31" t="s">
        <v>81</v>
      </c>
      <c r="G2254" s="32" t="s">
        <v>259</v>
      </c>
      <c r="H2254" s="27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ht="15.75" hidden="1" customHeight="1">
      <c r="A2255" s="33">
        <v>4.97548517E8</v>
      </c>
      <c r="B2255" s="33">
        <v>0.035</v>
      </c>
      <c r="C2255" s="34">
        <v>363.0</v>
      </c>
      <c r="D2255" s="31">
        <v>0.103</v>
      </c>
      <c r="E2255" s="28" t="s">
        <v>293</v>
      </c>
      <c r="F2255" s="31" t="s">
        <v>83</v>
      </c>
      <c r="G2255" s="32" t="s">
        <v>259</v>
      </c>
      <c r="H2255" s="27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ht="15.75" hidden="1" customHeight="1">
      <c r="A2256" s="33">
        <v>5.36410666E8</v>
      </c>
      <c r="B2256" s="33">
        <v>0.036</v>
      </c>
      <c r="C2256" s="34">
        <v>389.0</v>
      </c>
      <c r="D2256" s="31">
        <v>0.1</v>
      </c>
      <c r="E2256" s="28" t="s">
        <v>293</v>
      </c>
      <c r="F2256" s="31" t="s">
        <v>84</v>
      </c>
      <c r="G2256" s="32" t="s">
        <v>259</v>
      </c>
      <c r="H2256" s="27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ht="15.75" hidden="1" customHeight="1">
      <c r="A2257" s="33">
        <v>6.29511778E8</v>
      </c>
      <c r="B2257" s="33">
        <v>0.04</v>
      </c>
      <c r="C2257" s="34">
        <v>517.0</v>
      </c>
      <c r="D2257" s="31">
        <v>0.093</v>
      </c>
      <c r="E2257" s="28" t="s">
        <v>293</v>
      </c>
      <c r="F2257" s="31" t="s">
        <v>85</v>
      </c>
      <c r="G2257" s="32" t="s">
        <v>259</v>
      </c>
      <c r="H2257" s="27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ht="15.75" hidden="1" customHeight="1">
      <c r="A2258" s="33">
        <v>6.84074062E8</v>
      </c>
      <c r="B2258" s="33">
        <v>0.041</v>
      </c>
      <c r="C2258" s="34">
        <v>551.0</v>
      </c>
      <c r="D2258" s="31">
        <v>0.093</v>
      </c>
      <c r="E2258" s="28" t="s">
        <v>293</v>
      </c>
      <c r="F2258" s="31" t="s">
        <v>86</v>
      </c>
      <c r="G2258" s="32" t="s">
        <v>259</v>
      </c>
      <c r="H2258" s="27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ht="15.75" hidden="1" customHeight="1">
      <c r="A2259" s="33">
        <v>7.34814815E8</v>
      </c>
      <c r="B2259" s="33">
        <v>0.042</v>
      </c>
      <c r="C2259" s="34">
        <v>603.0</v>
      </c>
      <c r="D2259" s="31">
        <v>0.087</v>
      </c>
      <c r="E2259" s="28" t="s">
        <v>293</v>
      </c>
      <c r="F2259" s="31" t="s">
        <v>87</v>
      </c>
      <c r="G2259" s="32" t="s">
        <v>259</v>
      </c>
      <c r="H2259" s="27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ht="15.75" hidden="1" customHeight="1">
      <c r="A2260" s="33">
        <v>7.08888889E8</v>
      </c>
      <c r="B2260" s="33">
        <v>0.05</v>
      </c>
      <c r="C2260" s="34">
        <v>686.0</v>
      </c>
      <c r="D2260" s="31">
        <v>0.088</v>
      </c>
      <c r="E2260" s="28" t="s">
        <v>293</v>
      </c>
      <c r="F2260" s="31" t="s">
        <v>88</v>
      </c>
      <c r="G2260" s="32" t="s">
        <v>259</v>
      </c>
      <c r="H2260" s="27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ht="15.75" hidden="1" customHeight="1">
      <c r="A2261" s="33">
        <v>6.92222222E8</v>
      </c>
      <c r="B2261" s="33">
        <v>0.054</v>
      </c>
      <c r="C2261" s="34">
        <v>739.0</v>
      </c>
      <c r="D2261" s="31">
        <v>0.086</v>
      </c>
      <c r="E2261" s="28" t="s">
        <v>293</v>
      </c>
      <c r="F2261" s="31" t="s">
        <v>89</v>
      </c>
      <c r="G2261" s="32" t="s">
        <v>259</v>
      </c>
      <c r="H2261" s="27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ht="15.75" hidden="1" customHeight="1">
      <c r="A2262" s="33">
        <v>7.28148148E8</v>
      </c>
      <c r="B2262" s="33">
        <v>0.058</v>
      </c>
      <c r="C2262" s="34">
        <v>820.0</v>
      </c>
      <c r="D2262" s="31">
        <v>0.094</v>
      </c>
      <c r="E2262" s="28" t="s">
        <v>293</v>
      </c>
      <c r="F2262" s="31" t="s">
        <v>90</v>
      </c>
      <c r="G2262" s="32" t="s">
        <v>259</v>
      </c>
      <c r="H2262" s="27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ht="15.75" hidden="1" customHeight="1">
      <c r="A2263" s="33">
        <v>7.31851852E8</v>
      </c>
      <c r="B2263" s="33">
        <v>0.059</v>
      </c>
      <c r="C2263" s="34">
        <v>825.0</v>
      </c>
      <c r="D2263" s="31">
        <v>0.087</v>
      </c>
      <c r="E2263" s="28" t="s">
        <v>293</v>
      </c>
      <c r="F2263" s="31" t="s">
        <v>91</v>
      </c>
      <c r="G2263" s="32" t="s">
        <v>259</v>
      </c>
      <c r="H2263" s="27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ht="15.75" hidden="1" customHeight="1">
      <c r="A2264" s="33">
        <v>7.64457723E8</v>
      </c>
      <c r="B2264" s="33">
        <v>0.056</v>
      </c>
      <c r="C2264" s="34">
        <v>272.0</v>
      </c>
      <c r="D2264" s="31">
        <v>0.131</v>
      </c>
      <c r="E2264" s="28" t="s">
        <v>294</v>
      </c>
      <c r="F2264" s="31" t="s">
        <v>76</v>
      </c>
      <c r="G2264" s="32" t="s">
        <v>259</v>
      </c>
      <c r="H2264" s="27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ht="15.75" hidden="1" customHeight="1">
      <c r="A2265" s="33">
        <v>7.08290496E8</v>
      </c>
      <c r="B2265" s="33">
        <v>0.062</v>
      </c>
      <c r="C2265" s="34">
        <v>278.0</v>
      </c>
      <c r="D2265" s="31">
        <v>0.13</v>
      </c>
      <c r="E2265" s="28" t="s">
        <v>294</v>
      </c>
      <c r="F2265" s="31" t="s">
        <v>77</v>
      </c>
      <c r="G2265" s="32" t="s">
        <v>259</v>
      </c>
      <c r="H2265" s="27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ht="15.75" hidden="1" customHeight="1">
      <c r="A2266" s="33">
        <v>7.23027643E8</v>
      </c>
      <c r="B2266" s="33">
        <v>0.064</v>
      </c>
      <c r="C2266" s="34">
        <v>289.0</v>
      </c>
      <c r="D2266" s="31">
        <v>0.126</v>
      </c>
      <c r="E2266" s="28" t="s">
        <v>294</v>
      </c>
      <c r="F2266" s="31" t="s">
        <v>79</v>
      </c>
      <c r="G2266" s="32" t="s">
        <v>259</v>
      </c>
      <c r="H2266" s="27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ht="15.75" hidden="1" customHeight="1">
      <c r="A2267" s="33">
        <v>7.81338353E8</v>
      </c>
      <c r="B2267" s="33">
        <v>0.062</v>
      </c>
      <c r="C2267" s="34">
        <v>299.0</v>
      </c>
      <c r="D2267" s="31">
        <v>0.15</v>
      </c>
      <c r="E2267" s="28" t="s">
        <v>294</v>
      </c>
      <c r="F2267" s="31" t="s">
        <v>81</v>
      </c>
      <c r="G2267" s="32" t="s">
        <v>259</v>
      </c>
      <c r="H2267" s="27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ht="15.75" hidden="1" customHeight="1">
      <c r="A2268" s="33">
        <v>8.5825538E8</v>
      </c>
      <c r="B2268" s="33">
        <v>0.063</v>
      </c>
      <c r="C2268" s="34">
        <v>330.0</v>
      </c>
      <c r="D2268" s="31">
        <v>0.111</v>
      </c>
      <c r="E2268" s="28" t="s">
        <v>294</v>
      </c>
      <c r="F2268" s="31" t="s">
        <v>83</v>
      </c>
      <c r="G2268" s="32" t="s">
        <v>259</v>
      </c>
      <c r="H2268" s="27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  <row r="2269" ht="15.75" hidden="1" customHeight="1">
      <c r="A2269" s="33">
        <v>9.08558307E8</v>
      </c>
      <c r="B2269" s="33">
        <v>0.063</v>
      </c>
      <c r="C2269" s="34">
        <v>348.0</v>
      </c>
      <c r="D2269" s="31">
        <v>0.106</v>
      </c>
      <c r="E2269" s="28" t="s">
        <v>294</v>
      </c>
      <c r="F2269" s="31" t="s">
        <v>84</v>
      </c>
      <c r="G2269" s="32" t="s">
        <v>259</v>
      </c>
      <c r="H2269" s="27"/>
      <c r="I2269" s="23"/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</row>
    <row r="2270" ht="15.75" hidden="1" customHeight="1">
      <c r="A2270" s="33">
        <v>1.018069267E9</v>
      </c>
      <c r="B2270" s="33">
        <v>0.065</v>
      </c>
      <c r="C2270" s="34">
        <v>393.0</v>
      </c>
      <c r="D2270" s="31">
        <v>0.108</v>
      </c>
      <c r="E2270" s="28" t="s">
        <v>294</v>
      </c>
      <c r="F2270" s="31" t="s">
        <v>85</v>
      </c>
      <c r="G2270" s="32" t="s">
        <v>259</v>
      </c>
      <c r="H2270" s="27"/>
      <c r="I2270" s="23"/>
      <c r="J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</row>
    <row r="2271" ht="15.75" hidden="1" customHeight="1">
      <c r="A2271" s="33">
        <v>1.145555535E9</v>
      </c>
      <c r="B2271" s="33">
        <v>0.068</v>
      </c>
      <c r="C2271" s="34">
        <v>452.0</v>
      </c>
      <c r="D2271" s="31">
        <v>0.101</v>
      </c>
      <c r="E2271" s="28" t="s">
        <v>294</v>
      </c>
      <c r="F2271" s="31" t="s">
        <v>86</v>
      </c>
      <c r="G2271" s="32" t="s">
        <v>259</v>
      </c>
      <c r="H2271" s="27"/>
      <c r="I2271" s="23"/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</row>
    <row r="2272" ht="15.75" hidden="1" customHeight="1">
      <c r="A2272" s="33">
        <v>1.184074074E9</v>
      </c>
      <c r="B2272" s="33">
        <v>0.075</v>
      </c>
      <c r="C2272" s="34">
        <v>503.0</v>
      </c>
      <c r="D2272" s="31">
        <v>0.101</v>
      </c>
      <c r="E2272" s="28" t="s">
        <v>294</v>
      </c>
      <c r="F2272" s="31" t="s">
        <v>87</v>
      </c>
      <c r="G2272" s="32" t="s">
        <v>259</v>
      </c>
      <c r="H2272" s="27"/>
      <c r="I2272" s="23"/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  <c r="AA2272" s="23"/>
    </row>
    <row r="2273" ht="15.75" hidden="1" customHeight="1">
      <c r="A2273" s="33">
        <v>1.18E9</v>
      </c>
      <c r="B2273" s="33">
        <v>0.081</v>
      </c>
      <c r="C2273" s="34">
        <v>537.0</v>
      </c>
      <c r="D2273" s="31">
        <v>0.106</v>
      </c>
      <c r="E2273" s="28" t="s">
        <v>294</v>
      </c>
      <c r="F2273" s="31" t="s">
        <v>88</v>
      </c>
      <c r="G2273" s="32" t="s">
        <v>259</v>
      </c>
      <c r="H2273" s="27"/>
      <c r="I2273" s="23"/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  <c r="AA2273" s="23"/>
    </row>
    <row r="2274" ht="15.75" hidden="1" customHeight="1">
      <c r="A2274" s="33">
        <v>1.252222222E9</v>
      </c>
      <c r="B2274" s="33">
        <v>0.078</v>
      </c>
      <c r="C2274" s="34">
        <v>525.0</v>
      </c>
      <c r="D2274" s="31">
        <v>0.106</v>
      </c>
      <c r="E2274" s="28" t="s">
        <v>294</v>
      </c>
      <c r="F2274" s="31" t="s">
        <v>89</v>
      </c>
      <c r="G2274" s="32" t="s">
        <v>259</v>
      </c>
      <c r="H2274" s="27"/>
      <c r="I2274" s="23"/>
      <c r="J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  <c r="AA2274" s="23"/>
    </row>
    <row r="2275" ht="15.75" hidden="1" customHeight="1">
      <c r="A2275" s="33">
        <v>1.295925926E9</v>
      </c>
      <c r="B2275" s="33">
        <v>0.076</v>
      </c>
      <c r="C2275" s="34">
        <v>513.0</v>
      </c>
      <c r="D2275" s="31">
        <v>0.1</v>
      </c>
      <c r="E2275" s="28" t="s">
        <v>294</v>
      </c>
      <c r="F2275" s="31" t="s">
        <v>90</v>
      </c>
      <c r="G2275" s="32" t="s">
        <v>259</v>
      </c>
      <c r="H2275" s="27"/>
      <c r="I2275" s="23"/>
      <c r="J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  <c r="AA2275" s="23"/>
    </row>
    <row r="2276" ht="15.75" hidden="1" customHeight="1">
      <c r="A2276" s="33">
        <v>1.318148148E9</v>
      </c>
      <c r="B2276" s="33">
        <v>0.085</v>
      </c>
      <c r="C2276" s="34">
        <v>556.0</v>
      </c>
      <c r="D2276" s="31">
        <v>0.095</v>
      </c>
      <c r="E2276" s="28" t="s">
        <v>294</v>
      </c>
      <c r="F2276" s="31" t="s">
        <v>91</v>
      </c>
      <c r="G2276" s="32" t="s">
        <v>259</v>
      </c>
      <c r="H2276" s="27"/>
      <c r="I2276" s="23"/>
      <c r="J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</row>
    <row r="2277" ht="15.75" hidden="1" customHeight="1">
      <c r="A2277" s="28"/>
      <c r="B2277" s="28"/>
      <c r="C2277" s="29"/>
      <c r="D2277" s="30"/>
      <c r="E2277" s="28" t="s">
        <v>295</v>
      </c>
      <c r="F2277" s="31" t="s">
        <v>76</v>
      </c>
      <c r="G2277" s="32" t="s">
        <v>259</v>
      </c>
      <c r="H2277" s="27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</row>
    <row r="2278" ht="15.75" hidden="1" customHeight="1">
      <c r="A2278" s="28"/>
      <c r="B2278" s="28"/>
      <c r="C2278" s="29"/>
      <c r="D2278" s="30"/>
      <c r="E2278" s="28" t="s">
        <v>295</v>
      </c>
      <c r="F2278" s="31" t="s">
        <v>77</v>
      </c>
      <c r="G2278" s="32" t="s">
        <v>259</v>
      </c>
      <c r="H2278" s="27"/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</row>
    <row r="2279" ht="15.75" hidden="1" customHeight="1">
      <c r="A2279" s="28"/>
      <c r="B2279" s="28"/>
      <c r="C2279" s="29"/>
      <c r="D2279" s="30"/>
      <c r="E2279" s="28" t="s">
        <v>295</v>
      </c>
      <c r="F2279" s="31" t="s">
        <v>79</v>
      </c>
      <c r="G2279" s="32" t="s">
        <v>259</v>
      </c>
      <c r="H2279" s="27"/>
      <c r="I2279" s="23"/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</row>
    <row r="2280" ht="15.75" hidden="1" customHeight="1">
      <c r="A2280" s="28"/>
      <c r="B2280" s="28"/>
      <c r="C2280" s="29"/>
      <c r="D2280" s="30"/>
      <c r="E2280" s="28" t="s">
        <v>295</v>
      </c>
      <c r="F2280" s="31" t="s">
        <v>81</v>
      </c>
      <c r="G2280" s="32" t="s">
        <v>259</v>
      </c>
      <c r="H2280" s="27"/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</row>
    <row r="2281" ht="15.75" hidden="1" customHeight="1">
      <c r="A2281" s="28"/>
      <c r="B2281" s="28"/>
      <c r="C2281" s="29"/>
      <c r="D2281" s="30"/>
      <c r="E2281" s="28" t="s">
        <v>295</v>
      </c>
      <c r="F2281" s="31" t="s">
        <v>83</v>
      </c>
      <c r="G2281" s="32" t="s">
        <v>259</v>
      </c>
      <c r="H2281" s="27"/>
      <c r="I2281" s="23"/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</row>
    <row r="2282" ht="15.75" hidden="1" customHeight="1">
      <c r="A2282" s="28"/>
      <c r="B2282" s="28"/>
      <c r="C2282" s="29"/>
      <c r="D2282" s="30"/>
      <c r="E2282" s="28" t="s">
        <v>295</v>
      </c>
      <c r="F2282" s="31" t="s">
        <v>84</v>
      </c>
      <c r="G2282" s="32" t="s">
        <v>259</v>
      </c>
      <c r="H2282" s="27"/>
      <c r="I2282" s="23"/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</row>
    <row r="2283" ht="15.75" hidden="1" customHeight="1">
      <c r="A2283" s="28"/>
      <c r="B2283" s="28"/>
      <c r="C2283" s="29"/>
      <c r="D2283" s="30"/>
      <c r="E2283" s="28" t="s">
        <v>295</v>
      </c>
      <c r="F2283" s="31" t="s">
        <v>85</v>
      </c>
      <c r="G2283" s="32" t="s">
        <v>259</v>
      </c>
      <c r="H2283" s="27"/>
      <c r="I2283" s="23"/>
      <c r="J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</row>
    <row r="2284" ht="15.75" hidden="1" customHeight="1">
      <c r="A2284" s="28"/>
      <c r="B2284" s="28"/>
      <c r="C2284" s="29"/>
      <c r="D2284" s="30"/>
      <c r="E2284" s="28" t="s">
        <v>295</v>
      </c>
      <c r="F2284" s="31" t="s">
        <v>86</v>
      </c>
      <c r="G2284" s="32" t="s">
        <v>259</v>
      </c>
      <c r="H2284" s="27"/>
      <c r="I2284" s="23"/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</row>
    <row r="2285" ht="15.75" hidden="1" customHeight="1">
      <c r="A2285" s="28"/>
      <c r="B2285" s="28"/>
      <c r="C2285" s="29"/>
      <c r="D2285" s="30"/>
      <c r="E2285" s="28" t="s">
        <v>295</v>
      </c>
      <c r="F2285" s="31" t="s">
        <v>87</v>
      </c>
      <c r="G2285" s="32" t="s">
        <v>259</v>
      </c>
      <c r="H2285" s="27"/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</row>
    <row r="2286" ht="15.75" hidden="1" customHeight="1">
      <c r="A2286" s="28"/>
      <c r="B2286" s="28"/>
      <c r="C2286" s="29"/>
      <c r="D2286" s="30"/>
      <c r="E2286" s="28" t="s">
        <v>295</v>
      </c>
      <c r="F2286" s="31" t="s">
        <v>88</v>
      </c>
      <c r="G2286" s="32" t="s">
        <v>259</v>
      </c>
      <c r="H2286" s="27"/>
      <c r="I2286" s="23"/>
      <c r="J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</row>
    <row r="2287" ht="15.75" hidden="1" customHeight="1">
      <c r="A2287" s="28"/>
      <c r="B2287" s="28"/>
      <c r="C2287" s="29"/>
      <c r="D2287" s="30"/>
      <c r="E2287" s="28" t="s">
        <v>295</v>
      </c>
      <c r="F2287" s="31" t="s">
        <v>89</v>
      </c>
      <c r="G2287" s="32" t="s">
        <v>259</v>
      </c>
      <c r="H2287" s="27"/>
      <c r="I2287" s="23"/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</row>
    <row r="2288" ht="15.75" hidden="1" customHeight="1">
      <c r="A2288" s="28"/>
      <c r="B2288" s="28"/>
      <c r="C2288" s="29"/>
      <c r="D2288" s="30"/>
      <c r="E2288" s="28" t="s">
        <v>295</v>
      </c>
      <c r="F2288" s="31" t="s">
        <v>90</v>
      </c>
      <c r="G2288" s="32" t="s">
        <v>259</v>
      </c>
      <c r="H2288" s="27"/>
      <c r="I2288" s="23"/>
      <c r="J2288" s="23"/>
      <c r="K2288" s="23"/>
      <c r="L2288" s="23"/>
      <c r="M2288" s="23"/>
      <c r="N2288" s="23"/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  <c r="AA2288" s="23"/>
    </row>
    <row r="2289" ht="15.75" hidden="1" customHeight="1">
      <c r="A2289" s="28"/>
      <c r="B2289" s="28"/>
      <c r="C2289" s="29"/>
      <c r="D2289" s="30"/>
      <c r="E2289" s="28" t="s">
        <v>295</v>
      </c>
      <c r="F2289" s="31" t="s">
        <v>91</v>
      </c>
      <c r="G2289" s="32" t="s">
        <v>259</v>
      </c>
      <c r="H2289" s="27"/>
      <c r="I2289" s="23"/>
      <c r="J2289" s="23"/>
      <c r="K2289" s="23"/>
      <c r="L2289" s="23"/>
      <c r="M2289" s="23"/>
      <c r="N2289" s="23"/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</row>
    <row r="2290" ht="15.75" hidden="1" customHeight="1">
      <c r="A2290" s="33">
        <v>3.97447007E8</v>
      </c>
      <c r="B2290" s="33">
        <v>0.037</v>
      </c>
      <c r="C2290" s="34">
        <v>137.0</v>
      </c>
      <c r="D2290" s="31">
        <v>0.115</v>
      </c>
      <c r="E2290" s="28" t="s">
        <v>296</v>
      </c>
      <c r="F2290" s="31" t="s">
        <v>76</v>
      </c>
      <c r="G2290" s="32" t="s">
        <v>259</v>
      </c>
      <c r="H2290" s="27"/>
      <c r="I2290" s="23"/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  <c r="AA2290" s="23"/>
    </row>
    <row r="2291" ht="15.75" hidden="1" customHeight="1">
      <c r="A2291" s="33">
        <v>4.31017935E8</v>
      </c>
      <c r="B2291" s="33">
        <v>0.036</v>
      </c>
      <c r="C2291" s="34">
        <v>145.0</v>
      </c>
      <c r="D2291" s="31">
        <v>0.116</v>
      </c>
      <c r="E2291" s="28" t="s">
        <v>296</v>
      </c>
      <c r="F2291" s="31" t="s">
        <v>77</v>
      </c>
      <c r="G2291" s="32" t="s">
        <v>259</v>
      </c>
      <c r="H2291" s="27"/>
      <c r="I2291" s="23"/>
      <c r="J2291" s="23"/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  <c r="AA2291" s="23"/>
    </row>
    <row r="2292" ht="15.75" hidden="1" customHeight="1">
      <c r="A2292" s="33">
        <v>4.6264161E8</v>
      </c>
      <c r="B2292" s="33">
        <v>0.039</v>
      </c>
      <c r="C2292" s="34">
        <v>168.0</v>
      </c>
      <c r="D2292" s="31">
        <v>0.116</v>
      </c>
      <c r="E2292" s="28" t="s">
        <v>296</v>
      </c>
      <c r="F2292" s="31" t="s">
        <v>79</v>
      </c>
      <c r="G2292" s="32" t="s">
        <v>259</v>
      </c>
      <c r="H2292" s="27"/>
      <c r="I2292" s="23"/>
      <c r="J2292" s="23"/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  <c r="AA2292" s="23"/>
    </row>
    <row r="2293" ht="15.75" hidden="1" customHeight="1">
      <c r="A2293" s="33">
        <v>4.82397041E8</v>
      </c>
      <c r="B2293" s="33">
        <v>0.039</v>
      </c>
      <c r="C2293" s="34">
        <v>174.0</v>
      </c>
      <c r="D2293" s="31">
        <v>0.118</v>
      </c>
      <c r="E2293" s="28" t="s">
        <v>296</v>
      </c>
      <c r="F2293" s="31" t="s">
        <v>81</v>
      </c>
      <c r="G2293" s="32" t="s">
        <v>259</v>
      </c>
      <c r="H2293" s="27"/>
      <c r="I2293" s="23"/>
      <c r="J2293" s="23"/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  <c r="AA2293" s="23"/>
    </row>
    <row r="2294" ht="15.75" hidden="1" customHeight="1">
      <c r="A2294" s="33">
        <v>5.22544702E8</v>
      </c>
      <c r="B2294" s="33">
        <v>0.037</v>
      </c>
      <c r="C2294" s="34">
        <v>179.0</v>
      </c>
      <c r="D2294" s="31">
        <v>0.097</v>
      </c>
      <c r="E2294" s="28" t="s">
        <v>296</v>
      </c>
      <c r="F2294" s="31" t="s">
        <v>83</v>
      </c>
      <c r="G2294" s="32" t="s">
        <v>259</v>
      </c>
      <c r="H2294" s="27"/>
      <c r="I2294" s="23"/>
      <c r="J2294" s="23"/>
      <c r="K2294" s="23"/>
      <c r="L2294" s="23"/>
      <c r="M2294" s="23"/>
      <c r="N2294" s="23"/>
      <c r="O2294" s="23"/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  <c r="AA2294" s="23"/>
    </row>
    <row r="2295" ht="15.75" hidden="1" customHeight="1">
      <c r="A2295" s="33">
        <v>5.51431645E8</v>
      </c>
      <c r="B2295" s="33">
        <v>0.037</v>
      </c>
      <c r="C2295" s="34">
        <v>185.0</v>
      </c>
      <c r="D2295" s="31">
        <v>0.096</v>
      </c>
      <c r="E2295" s="28" t="s">
        <v>296</v>
      </c>
      <c r="F2295" s="31" t="s">
        <v>84</v>
      </c>
      <c r="G2295" s="32" t="s">
        <v>259</v>
      </c>
      <c r="H2295" s="27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</row>
    <row r="2296" ht="15.75" hidden="1" customHeight="1">
      <c r="A2296" s="33">
        <v>6.11040126E8</v>
      </c>
      <c r="B2296" s="33">
        <v>0.039</v>
      </c>
      <c r="C2296" s="34">
        <v>218.0</v>
      </c>
      <c r="D2296" s="31">
        <v>0.097</v>
      </c>
      <c r="E2296" s="28" t="s">
        <v>296</v>
      </c>
      <c r="F2296" s="31" t="s">
        <v>85</v>
      </c>
      <c r="G2296" s="32" t="s">
        <v>259</v>
      </c>
      <c r="H2296" s="27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</row>
    <row r="2297" ht="15.75" hidden="1" customHeight="1">
      <c r="A2297" s="33">
        <v>6.84074074E8</v>
      </c>
      <c r="B2297" s="33">
        <v>0.039</v>
      </c>
      <c r="C2297" s="34">
        <v>246.0</v>
      </c>
      <c r="D2297" s="31">
        <v>0.096</v>
      </c>
      <c r="E2297" s="28" t="s">
        <v>296</v>
      </c>
      <c r="F2297" s="31" t="s">
        <v>86</v>
      </c>
      <c r="G2297" s="32" t="s">
        <v>259</v>
      </c>
      <c r="H2297" s="27"/>
      <c r="I2297" s="23"/>
      <c r="J2297" s="23"/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  <c r="AA2297" s="23"/>
    </row>
    <row r="2298" ht="15.75" hidden="1" customHeight="1">
      <c r="A2298" s="33">
        <v>6.95555556E8</v>
      </c>
      <c r="B2298" s="33">
        <v>0.047</v>
      </c>
      <c r="C2298" s="34">
        <v>299.0</v>
      </c>
      <c r="D2298" s="31">
        <v>0.095</v>
      </c>
      <c r="E2298" s="28" t="s">
        <v>296</v>
      </c>
      <c r="F2298" s="31" t="s">
        <v>87</v>
      </c>
      <c r="G2298" s="32" t="s">
        <v>259</v>
      </c>
      <c r="H2298" s="27"/>
      <c r="I2298" s="23"/>
      <c r="J2298" s="23"/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</row>
    <row r="2299" ht="15.75" hidden="1" customHeight="1">
      <c r="A2299" s="33">
        <v>6.74814815E8</v>
      </c>
      <c r="B2299" s="33">
        <v>0.051</v>
      </c>
      <c r="C2299" s="34">
        <v>317.0</v>
      </c>
      <c r="D2299" s="31">
        <v>0.092</v>
      </c>
      <c r="E2299" s="28" t="s">
        <v>296</v>
      </c>
      <c r="F2299" s="31" t="s">
        <v>88</v>
      </c>
      <c r="G2299" s="32" t="s">
        <v>259</v>
      </c>
      <c r="H2299" s="27"/>
      <c r="I2299" s="23"/>
      <c r="J2299" s="23"/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  <c r="AA2299" s="23"/>
    </row>
    <row r="2300" ht="15.75" hidden="1" customHeight="1">
      <c r="A2300" s="33">
        <v>6.81481481E8</v>
      </c>
      <c r="B2300" s="33">
        <v>0.047</v>
      </c>
      <c r="C2300" s="34">
        <v>293.0</v>
      </c>
      <c r="D2300" s="31">
        <v>0.092</v>
      </c>
      <c r="E2300" s="28" t="s">
        <v>296</v>
      </c>
      <c r="F2300" s="31" t="s">
        <v>89</v>
      </c>
      <c r="G2300" s="32" t="s">
        <v>259</v>
      </c>
      <c r="H2300" s="27"/>
      <c r="I2300" s="23"/>
      <c r="J2300" s="23"/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</row>
    <row r="2301" ht="15.75" hidden="1" customHeight="1">
      <c r="A2301" s="33">
        <v>6.77037037E8</v>
      </c>
      <c r="B2301" s="33">
        <v>0.049</v>
      </c>
      <c r="C2301" s="34">
        <v>310.0</v>
      </c>
      <c r="D2301" s="31">
        <v>0.091</v>
      </c>
      <c r="E2301" s="28" t="s">
        <v>296</v>
      </c>
      <c r="F2301" s="31" t="s">
        <v>90</v>
      </c>
      <c r="G2301" s="32" t="s">
        <v>259</v>
      </c>
      <c r="H2301" s="27"/>
      <c r="I2301" s="23"/>
      <c r="J2301" s="23"/>
      <c r="K2301" s="23"/>
      <c r="L2301" s="23"/>
      <c r="M2301" s="23"/>
      <c r="N2301" s="23"/>
      <c r="O2301" s="23"/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  <c r="AA2301" s="23"/>
    </row>
    <row r="2302" ht="15.75" hidden="1" customHeight="1">
      <c r="A2302" s="33">
        <v>6.94444444E8</v>
      </c>
      <c r="B2302" s="33">
        <v>0.052</v>
      </c>
      <c r="C2302" s="34">
        <v>340.0</v>
      </c>
      <c r="D2302" s="31">
        <v>0.094</v>
      </c>
      <c r="E2302" s="28" t="s">
        <v>296</v>
      </c>
      <c r="F2302" s="31" t="s">
        <v>91</v>
      </c>
      <c r="G2302" s="32" t="s">
        <v>259</v>
      </c>
      <c r="H2302" s="27"/>
      <c r="I2302" s="23"/>
      <c r="J2302" s="23"/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  <c r="AA2302" s="23"/>
    </row>
    <row r="2303" ht="15.75" hidden="1" customHeight="1">
      <c r="A2303" s="33">
        <v>1.2257299163E10</v>
      </c>
      <c r="B2303" s="33">
        <v>0.034</v>
      </c>
      <c r="C2303" s="34">
        <v>15.0</v>
      </c>
      <c r="D2303" s="30"/>
      <c r="E2303" s="28" t="s">
        <v>136</v>
      </c>
      <c r="F2303" s="31" t="s">
        <v>76</v>
      </c>
      <c r="G2303" s="32" t="s">
        <v>75</v>
      </c>
      <c r="H2303" s="27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</row>
    <row r="2304" ht="15.75" hidden="1" customHeight="1">
      <c r="A2304" s="33">
        <v>1.3182872555E10</v>
      </c>
      <c r="B2304" s="33">
        <v>0.035</v>
      </c>
      <c r="C2304" s="34">
        <v>16.0</v>
      </c>
      <c r="D2304" s="30"/>
      <c r="E2304" s="28" t="s">
        <v>136</v>
      </c>
      <c r="F2304" s="31" t="s">
        <v>77</v>
      </c>
      <c r="G2304" s="32" t="s">
        <v>75</v>
      </c>
      <c r="H2304" s="27"/>
      <c r="I2304" s="23"/>
      <c r="J2304" s="23"/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  <c r="AA2304" s="23"/>
    </row>
    <row r="2305" ht="15.75" hidden="1" customHeight="1">
      <c r="A2305" s="33">
        <v>1.4803423335E10</v>
      </c>
      <c r="B2305" s="33">
        <v>0.036</v>
      </c>
      <c r="C2305" s="34">
        <v>18.0</v>
      </c>
      <c r="D2305" s="30"/>
      <c r="E2305" s="28" t="s">
        <v>136</v>
      </c>
      <c r="F2305" s="31" t="s">
        <v>79</v>
      </c>
      <c r="G2305" s="32" t="s">
        <v>75</v>
      </c>
      <c r="H2305" s="27"/>
      <c r="I2305" s="23"/>
      <c r="J2305" s="23"/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  <c r="AA2305" s="23"/>
    </row>
    <row r="2306" ht="15.75" hidden="1" customHeight="1">
      <c r="A2306" s="33">
        <v>1.7646271397E10</v>
      </c>
      <c r="B2306" s="33">
        <v>0.038</v>
      </c>
      <c r="C2306" s="34">
        <v>23.0</v>
      </c>
      <c r="D2306" s="30"/>
      <c r="E2306" s="28" t="s">
        <v>136</v>
      </c>
      <c r="F2306" s="31" t="s">
        <v>81</v>
      </c>
      <c r="G2306" s="32" t="s">
        <v>75</v>
      </c>
      <c r="H2306" s="27"/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  <c r="AA2306" s="23"/>
    </row>
    <row r="2307" ht="15.75" hidden="1" customHeight="1">
      <c r="A2307" s="33">
        <v>2.1457886199E10</v>
      </c>
      <c r="B2307" s="33">
        <v>0.041</v>
      </c>
      <c r="C2307" s="34">
        <v>29.0</v>
      </c>
      <c r="D2307" s="30"/>
      <c r="E2307" s="28" t="s">
        <v>136</v>
      </c>
      <c r="F2307" s="31" t="s">
        <v>83</v>
      </c>
      <c r="G2307" s="32" t="s">
        <v>75</v>
      </c>
      <c r="H2307" s="27"/>
      <c r="I2307" s="23"/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  <c r="AA2307" s="23"/>
    </row>
    <row r="2308" ht="15.75" hidden="1" customHeight="1">
      <c r="A2308" s="33">
        <v>2.6524992225E10</v>
      </c>
      <c r="B2308" s="33">
        <v>0.041</v>
      </c>
      <c r="C2308" s="34">
        <v>35.0</v>
      </c>
      <c r="D2308" s="30"/>
      <c r="E2308" s="28" t="s">
        <v>136</v>
      </c>
      <c r="F2308" s="31" t="s">
        <v>84</v>
      </c>
      <c r="G2308" s="32" t="s">
        <v>75</v>
      </c>
      <c r="H2308" s="27"/>
      <c r="I2308" s="23"/>
      <c r="J2308" s="23"/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  <c r="AA2308" s="23"/>
    </row>
    <row r="2309" ht="15.75" hidden="1" customHeight="1">
      <c r="A2309" s="33">
        <v>3.5159250985E10</v>
      </c>
      <c r="B2309" s="33">
        <v>0.05</v>
      </c>
      <c r="C2309" s="34">
        <v>54.0</v>
      </c>
      <c r="D2309" s="30"/>
      <c r="E2309" s="28" t="s">
        <v>136</v>
      </c>
      <c r="F2309" s="31" t="s">
        <v>85</v>
      </c>
      <c r="G2309" s="32" t="s">
        <v>75</v>
      </c>
      <c r="H2309" s="27"/>
      <c r="I2309" s="23"/>
      <c r="J2309" s="23"/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  <c r="AA2309" s="23"/>
    </row>
    <row r="2310" ht="15.75" hidden="1" customHeight="1">
      <c r="A2310" s="33">
        <v>4.5456460335E10</v>
      </c>
      <c r="B2310" s="33">
        <v>0.062</v>
      </c>
      <c r="C2310" s="34">
        <v>85.0</v>
      </c>
      <c r="D2310" s="30"/>
      <c r="E2310" s="28" t="s">
        <v>136</v>
      </c>
      <c r="F2310" s="31" t="s">
        <v>86</v>
      </c>
      <c r="G2310" s="32" t="s">
        <v>75</v>
      </c>
      <c r="H2310" s="27"/>
      <c r="I2310" s="23"/>
      <c r="J2310" s="23"/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  <c r="AA2310" s="23"/>
    </row>
    <row r="2311" ht="15.75" hidden="1" customHeight="1">
      <c r="A2311" s="33">
        <v>5.4082389393E10</v>
      </c>
      <c r="B2311" s="33">
        <v>0.075</v>
      </c>
      <c r="C2311" s="34">
        <v>118.0</v>
      </c>
      <c r="D2311" s="30"/>
      <c r="E2311" s="28" t="s">
        <v>136</v>
      </c>
      <c r="F2311" s="31" t="s">
        <v>87</v>
      </c>
      <c r="G2311" s="32" t="s">
        <v>75</v>
      </c>
      <c r="H2311" s="27"/>
      <c r="I2311" s="23"/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</row>
    <row r="2312" ht="15.75" hidden="1" customHeight="1">
      <c r="A2312" s="33">
        <v>5.2839990731E10</v>
      </c>
      <c r="B2312" s="33">
        <v>0.074</v>
      </c>
      <c r="C2312" s="34">
        <v>112.0</v>
      </c>
      <c r="D2312" s="30"/>
      <c r="E2312" s="28" t="s">
        <v>136</v>
      </c>
      <c r="F2312" s="31" t="s">
        <v>88</v>
      </c>
      <c r="G2312" s="32" t="s">
        <v>75</v>
      </c>
      <c r="H2312" s="27"/>
      <c r="I2312" s="23"/>
      <c r="J2312" s="23"/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  <c r="AA2312" s="23"/>
    </row>
    <row r="2313" ht="15.75" hidden="1" customHeight="1">
      <c r="A2313" s="33">
        <v>6.5632237471E10</v>
      </c>
      <c r="B2313" s="33">
        <v>0.065</v>
      </c>
      <c r="C2313" s="34">
        <v>119.0</v>
      </c>
      <c r="D2313" s="30"/>
      <c r="E2313" s="28" t="s">
        <v>136</v>
      </c>
      <c r="F2313" s="31" t="s">
        <v>89</v>
      </c>
      <c r="G2313" s="32" t="s">
        <v>75</v>
      </c>
      <c r="H2313" s="27"/>
      <c r="I2313" s="23"/>
      <c r="J2313" s="23"/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  <c r="AA2313" s="23"/>
    </row>
    <row r="2314" ht="15.75" hidden="1" customHeight="1">
      <c r="A2314" s="33">
        <v>6.7320812663E10</v>
      </c>
      <c r="B2314" s="33">
        <v>0.067</v>
      </c>
      <c r="C2314" s="34">
        <v>119.0</v>
      </c>
      <c r="D2314" s="30"/>
      <c r="E2314" s="28" t="s">
        <v>136</v>
      </c>
      <c r="F2314" s="31" t="s">
        <v>90</v>
      </c>
      <c r="G2314" s="32" t="s">
        <v>75</v>
      </c>
      <c r="H2314" s="27"/>
      <c r="I2314" s="23"/>
      <c r="J2314" s="23"/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  <c r="AA2314" s="23"/>
    </row>
    <row r="2315" ht="15.75" hidden="1" customHeight="1">
      <c r="A2315" s="33">
        <v>6.3029562337E10</v>
      </c>
      <c r="B2315" s="33">
        <v>0.072</v>
      </c>
      <c r="C2315" s="34">
        <v>115.0</v>
      </c>
      <c r="D2315" s="30"/>
      <c r="E2315" s="28" t="s">
        <v>136</v>
      </c>
      <c r="F2315" s="31" t="s">
        <v>91</v>
      </c>
      <c r="G2315" s="32" t="s">
        <v>75</v>
      </c>
      <c r="H2315" s="27"/>
      <c r="I2315" s="23"/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  <c r="AA2315" s="23"/>
    </row>
    <row r="2316" ht="15.75" hidden="1" customHeight="1">
      <c r="A2316" s="33">
        <v>8.92164364E8</v>
      </c>
      <c r="B2316" s="33">
        <v>0.087</v>
      </c>
      <c r="C2316" s="34">
        <v>167.0</v>
      </c>
      <c r="D2316" s="31">
        <v>0.29</v>
      </c>
      <c r="E2316" s="28" t="s">
        <v>297</v>
      </c>
      <c r="F2316" s="31" t="s">
        <v>76</v>
      </c>
      <c r="G2316" s="32" t="s">
        <v>259</v>
      </c>
      <c r="H2316" s="27"/>
      <c r="I2316" s="23"/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  <c r="AA2316" s="23"/>
    </row>
    <row r="2317" ht="15.75" hidden="1" customHeight="1">
      <c r="A2317" s="33">
        <v>7.63465571E8</v>
      </c>
      <c r="B2317" s="33">
        <v>0.084</v>
      </c>
      <c r="C2317" s="34">
        <v>136.0</v>
      </c>
      <c r="D2317" s="31">
        <v>0.257</v>
      </c>
      <c r="E2317" s="28" t="s">
        <v>297</v>
      </c>
      <c r="F2317" s="31" t="s">
        <v>77</v>
      </c>
      <c r="G2317" s="32" t="s">
        <v>259</v>
      </c>
      <c r="H2317" s="27"/>
      <c r="I2317" s="23"/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  <c r="AA2317" s="23"/>
    </row>
    <row r="2318" ht="15.75" hidden="1" customHeight="1">
      <c r="A2318" s="33">
        <v>1.078402128E9</v>
      </c>
      <c r="B2318" s="33">
        <v>0.071</v>
      </c>
      <c r="C2318" s="34">
        <v>161.0</v>
      </c>
      <c r="D2318" s="31">
        <v>0.222</v>
      </c>
      <c r="E2318" s="28" t="s">
        <v>297</v>
      </c>
      <c r="F2318" s="31" t="s">
        <v>79</v>
      </c>
      <c r="G2318" s="32" t="s">
        <v>259</v>
      </c>
      <c r="H2318" s="27"/>
      <c r="I2318" s="23"/>
      <c r="J2318" s="23"/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  <c r="AA2318" s="23"/>
    </row>
    <row r="2319" ht="15.75" hidden="1" customHeight="1">
      <c r="A2319" s="33">
        <v>1.271196078E9</v>
      </c>
      <c r="B2319" s="33">
        <v>0.066</v>
      </c>
      <c r="C2319" s="34">
        <v>173.0</v>
      </c>
      <c r="D2319" s="31">
        <v>0.21</v>
      </c>
      <c r="E2319" s="28" t="s">
        <v>297</v>
      </c>
      <c r="F2319" s="31" t="s">
        <v>81</v>
      </c>
      <c r="G2319" s="32" t="s">
        <v>259</v>
      </c>
      <c r="H2319" s="27"/>
      <c r="I2319" s="23"/>
      <c r="J2319" s="23"/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  <c r="AA2319" s="23"/>
    </row>
    <row r="2320" ht="15.75" hidden="1" customHeight="1">
      <c r="A2320" s="33">
        <v>1.484092538E9</v>
      </c>
      <c r="B2320" s="33">
        <v>0.069</v>
      </c>
      <c r="C2320" s="34">
        <v>207.0</v>
      </c>
      <c r="D2320" s="31">
        <v>0.204</v>
      </c>
      <c r="E2320" s="28" t="s">
        <v>297</v>
      </c>
      <c r="F2320" s="31" t="s">
        <v>83</v>
      </c>
      <c r="G2320" s="32" t="s">
        <v>259</v>
      </c>
      <c r="H2320" s="27"/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</row>
    <row r="2321" ht="15.75" hidden="1" customHeight="1">
      <c r="A2321" s="33">
        <v>1.793557833E9</v>
      </c>
      <c r="B2321" s="33">
        <v>0.068</v>
      </c>
      <c r="C2321" s="34">
        <v>243.0</v>
      </c>
      <c r="D2321" s="31">
        <v>0.174</v>
      </c>
      <c r="E2321" s="28" t="s">
        <v>297</v>
      </c>
      <c r="F2321" s="31" t="s">
        <v>84</v>
      </c>
      <c r="G2321" s="32" t="s">
        <v>259</v>
      </c>
      <c r="H2321" s="27"/>
      <c r="I2321" s="23"/>
      <c r="J2321" s="23"/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</row>
    <row r="2322" ht="15.75" hidden="1" customHeight="1">
      <c r="A2322" s="33">
        <v>2.626093294E9</v>
      </c>
      <c r="B2322" s="33">
        <v>0.062</v>
      </c>
      <c r="C2322" s="34">
        <v>323.0</v>
      </c>
      <c r="D2322" s="31">
        <v>0.156</v>
      </c>
      <c r="E2322" s="28" t="s">
        <v>297</v>
      </c>
      <c r="F2322" s="31" t="s">
        <v>85</v>
      </c>
      <c r="G2322" s="32" t="s">
        <v>259</v>
      </c>
      <c r="H2322" s="27"/>
      <c r="I2322" s="23"/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  <c r="AA2322" s="23"/>
    </row>
    <row r="2323" ht="15.75" hidden="1" customHeight="1">
      <c r="A2323" s="33">
        <v>2.936612022E9</v>
      </c>
      <c r="B2323" s="33">
        <v>0.059</v>
      </c>
      <c r="C2323" s="34">
        <v>341.0</v>
      </c>
      <c r="D2323" s="31">
        <v>0.138</v>
      </c>
      <c r="E2323" s="28" t="s">
        <v>297</v>
      </c>
      <c r="F2323" s="31" t="s">
        <v>86</v>
      </c>
      <c r="G2323" s="32" t="s">
        <v>259</v>
      </c>
      <c r="H2323" s="27"/>
      <c r="I2323" s="23"/>
      <c r="J2323" s="23"/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  <c r="AA2323" s="23"/>
    </row>
    <row r="2324" ht="15.75" hidden="1" customHeight="1">
      <c r="A2324" s="33">
        <v>3.532969035E9</v>
      </c>
      <c r="B2324" s="33">
        <v>0.059</v>
      </c>
      <c r="C2324" s="34">
        <v>406.0</v>
      </c>
      <c r="D2324" s="31">
        <v>0.122</v>
      </c>
      <c r="E2324" s="28" t="s">
        <v>297</v>
      </c>
      <c r="F2324" s="31" t="s">
        <v>87</v>
      </c>
      <c r="G2324" s="32" t="s">
        <v>259</v>
      </c>
      <c r="H2324" s="27"/>
      <c r="I2324" s="23"/>
      <c r="J2324" s="23"/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  <c r="AA2324" s="23"/>
    </row>
    <row r="2325" ht="15.75" hidden="1" customHeight="1">
      <c r="A2325" s="33">
        <v>3.875409836E9</v>
      </c>
      <c r="B2325" s="33">
        <v>0.061</v>
      </c>
      <c r="C2325" s="34">
        <v>457.0</v>
      </c>
      <c r="D2325" s="31">
        <v>0.117</v>
      </c>
      <c r="E2325" s="28" t="s">
        <v>297</v>
      </c>
      <c r="F2325" s="31" t="s">
        <v>88</v>
      </c>
      <c r="G2325" s="32" t="s">
        <v>259</v>
      </c>
      <c r="H2325" s="27"/>
      <c r="I2325" s="23"/>
      <c r="J2325" s="23"/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  <c r="AA2325" s="23"/>
    </row>
    <row r="2326" ht="15.75" hidden="1" customHeight="1">
      <c r="A2326" s="33">
        <v>4.368033802E9</v>
      </c>
      <c r="B2326" s="33">
        <v>0.058</v>
      </c>
      <c r="C2326" s="34">
        <v>483.0</v>
      </c>
      <c r="D2326" s="31">
        <v>0.116</v>
      </c>
      <c r="E2326" s="28" t="s">
        <v>297</v>
      </c>
      <c r="F2326" s="31" t="s">
        <v>89</v>
      </c>
      <c r="G2326" s="32" t="s">
        <v>259</v>
      </c>
      <c r="H2326" s="27"/>
      <c r="I2326" s="23"/>
      <c r="J2326" s="23"/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  <c r="AA2326" s="23"/>
    </row>
    <row r="2327" ht="15.75" hidden="1" customHeight="1">
      <c r="A2327" s="33">
        <v>4.363219094E9</v>
      </c>
      <c r="B2327" s="33">
        <v>0.06</v>
      </c>
      <c r="C2327" s="34">
        <v>490.0</v>
      </c>
      <c r="D2327" s="31">
        <v>0.118</v>
      </c>
      <c r="E2327" s="28" t="s">
        <v>297</v>
      </c>
      <c r="F2327" s="31" t="s">
        <v>90</v>
      </c>
      <c r="G2327" s="32" t="s">
        <v>259</v>
      </c>
      <c r="H2327" s="27"/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  <c r="AA2327" s="23"/>
    </row>
    <row r="2328" ht="15.75" hidden="1" customHeight="1">
      <c r="A2328" s="33">
        <v>5.012121212E9</v>
      </c>
      <c r="B2328" s="33">
        <v>0.059</v>
      </c>
      <c r="C2328" s="34">
        <v>521.0</v>
      </c>
      <c r="D2328" s="31">
        <v>0.117</v>
      </c>
      <c r="E2328" s="28" t="s">
        <v>297</v>
      </c>
      <c r="F2328" s="31" t="s">
        <v>91</v>
      </c>
      <c r="G2328" s="32" t="s">
        <v>259</v>
      </c>
      <c r="H2328" s="27"/>
      <c r="I2328" s="23"/>
      <c r="J2328" s="23"/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  <c r="AA2328" s="23"/>
    </row>
    <row r="2329" ht="15.75" hidden="1" customHeight="1">
      <c r="A2329" s="33">
        <v>1.524490159E9</v>
      </c>
      <c r="B2329" s="33">
        <v>0.053</v>
      </c>
      <c r="C2329" s="34">
        <v>75.0</v>
      </c>
      <c r="D2329" s="31">
        <v>0.14</v>
      </c>
      <c r="E2329" s="28" t="s">
        <v>137</v>
      </c>
      <c r="F2329" s="31" t="s">
        <v>76</v>
      </c>
      <c r="G2329" s="32" t="s">
        <v>75</v>
      </c>
      <c r="H2329" s="27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</row>
    <row r="2330" ht="15.75" hidden="1" customHeight="1">
      <c r="A2330" s="33">
        <v>1.349326983E9</v>
      </c>
      <c r="B2330" s="33">
        <v>0.052</v>
      </c>
      <c r="C2330" s="34">
        <v>65.0</v>
      </c>
      <c r="D2330" s="31">
        <v>0.133</v>
      </c>
      <c r="E2330" s="28" t="s">
        <v>137</v>
      </c>
      <c r="F2330" s="31" t="s">
        <v>77</v>
      </c>
      <c r="G2330" s="32" t="s">
        <v>75</v>
      </c>
      <c r="H2330" s="27"/>
      <c r="I2330" s="23"/>
      <c r="J2330" s="23"/>
      <c r="K2330" s="23"/>
      <c r="L2330" s="23"/>
      <c r="M2330" s="23"/>
      <c r="N2330" s="23"/>
      <c r="O2330" s="23"/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  <c r="AA2330" s="23"/>
    </row>
    <row r="2331" ht="15.75" hidden="1" customHeight="1">
      <c r="A2331" s="33">
        <v>1.224220675E9</v>
      </c>
      <c r="B2331" s="33">
        <v>0.052</v>
      </c>
      <c r="C2331" s="34">
        <v>58.0</v>
      </c>
      <c r="D2331" s="31">
        <v>0.153</v>
      </c>
      <c r="E2331" s="28" t="s">
        <v>137</v>
      </c>
      <c r="F2331" s="31" t="s">
        <v>79</v>
      </c>
      <c r="G2331" s="32" t="s">
        <v>75</v>
      </c>
      <c r="H2331" s="27"/>
      <c r="I2331" s="23"/>
      <c r="J2331" s="23"/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  <c r="AA2331" s="23"/>
    </row>
    <row r="2332" ht="15.75" hidden="1" customHeight="1">
      <c r="A2332" s="33">
        <v>1.854020496E9</v>
      </c>
      <c r="B2332" s="33">
        <v>0.058</v>
      </c>
      <c r="C2332" s="34">
        <v>98.0</v>
      </c>
      <c r="D2332" s="31">
        <v>0.146</v>
      </c>
      <c r="E2332" s="28" t="s">
        <v>137</v>
      </c>
      <c r="F2332" s="31" t="s">
        <v>81</v>
      </c>
      <c r="G2332" s="32" t="s">
        <v>75</v>
      </c>
      <c r="H2332" s="27"/>
      <c r="I2332" s="23"/>
      <c r="J2332" s="23"/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  <c r="AA2332" s="23"/>
    </row>
    <row r="2333" ht="15.75" hidden="1" customHeight="1">
      <c r="A2333" s="33">
        <v>2.420610579E9</v>
      </c>
      <c r="B2333" s="33">
        <v>0.059</v>
      </c>
      <c r="C2333" s="34">
        <v>130.0</v>
      </c>
      <c r="D2333" s="31">
        <v>0.113</v>
      </c>
      <c r="E2333" s="28" t="s">
        <v>137</v>
      </c>
      <c r="F2333" s="31" t="s">
        <v>83</v>
      </c>
      <c r="G2333" s="32" t="s">
        <v>75</v>
      </c>
      <c r="H2333" s="27"/>
      <c r="I2333" s="23"/>
      <c r="J2333" s="23"/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  <c r="AA2333" s="23"/>
    </row>
    <row r="2334" ht="15.75" hidden="1" customHeight="1">
      <c r="A2334" s="33">
        <v>2.584077931E9</v>
      </c>
      <c r="B2334" s="33">
        <v>0.068</v>
      </c>
      <c r="C2334" s="34">
        <v>159.0</v>
      </c>
      <c r="D2334" s="31">
        <v>0.106</v>
      </c>
      <c r="E2334" s="28" t="s">
        <v>137</v>
      </c>
      <c r="F2334" s="31" t="s">
        <v>84</v>
      </c>
      <c r="G2334" s="32" t="s">
        <v>75</v>
      </c>
      <c r="H2334" s="27"/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  <c r="AA2334" s="23"/>
    </row>
    <row r="2335" ht="15.75" hidden="1" customHeight="1">
      <c r="A2335" s="33">
        <v>2.947922183E9</v>
      </c>
      <c r="B2335" s="33">
        <v>0.068</v>
      </c>
      <c r="C2335" s="34">
        <v>180.0</v>
      </c>
      <c r="D2335" s="31">
        <v>0.112</v>
      </c>
      <c r="E2335" s="28" t="s">
        <v>137</v>
      </c>
      <c r="F2335" s="31" t="s">
        <v>85</v>
      </c>
      <c r="G2335" s="32" t="s">
        <v>75</v>
      </c>
      <c r="H2335" s="27"/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</row>
    <row r="2336" ht="15.75" hidden="1" customHeight="1">
      <c r="A2336" s="33">
        <v>3.053823329E9</v>
      </c>
      <c r="B2336" s="33">
        <v>0.07</v>
      </c>
      <c r="C2336" s="34">
        <v>190.0</v>
      </c>
      <c r="D2336" s="31">
        <v>0.132</v>
      </c>
      <c r="E2336" s="28" t="s">
        <v>137</v>
      </c>
      <c r="F2336" s="31" t="s">
        <v>86</v>
      </c>
      <c r="G2336" s="32" t="s">
        <v>75</v>
      </c>
      <c r="H2336" s="27"/>
      <c r="I2336" s="23"/>
      <c r="J2336" s="23"/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  <c r="AA2336" s="23"/>
    </row>
    <row r="2337" ht="15.75" hidden="1" customHeight="1">
      <c r="A2337" s="33">
        <v>3.01977068E9</v>
      </c>
      <c r="B2337" s="33">
        <v>0.082</v>
      </c>
      <c r="C2337" s="34">
        <v>214.0</v>
      </c>
      <c r="D2337" s="31">
        <v>0.148</v>
      </c>
      <c r="E2337" s="28" t="s">
        <v>137</v>
      </c>
      <c r="F2337" s="31" t="s">
        <v>87</v>
      </c>
      <c r="G2337" s="32" t="s">
        <v>75</v>
      </c>
      <c r="H2337" s="27"/>
      <c r="I2337" s="23"/>
      <c r="J2337" s="23"/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  <c r="AA2337" s="23"/>
    </row>
    <row r="2338" ht="15.75" hidden="1" customHeight="1">
      <c r="A2338" s="33">
        <v>3.144680749E9</v>
      </c>
      <c r="B2338" s="33">
        <v>0.084</v>
      </c>
      <c r="C2338" s="34">
        <v>227.0</v>
      </c>
      <c r="D2338" s="31">
        <v>0.114</v>
      </c>
      <c r="E2338" s="28" t="s">
        <v>137</v>
      </c>
      <c r="F2338" s="31" t="s">
        <v>88</v>
      </c>
      <c r="G2338" s="32" t="s">
        <v>75</v>
      </c>
      <c r="H2338" s="27"/>
      <c r="I2338" s="23"/>
      <c r="J2338" s="23"/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  <c r="AA2338" s="23"/>
    </row>
    <row r="2339" ht="15.75" hidden="1" customHeight="1">
      <c r="A2339" s="33">
        <v>3.891563478E9</v>
      </c>
      <c r="B2339" s="33">
        <v>0.084</v>
      </c>
      <c r="C2339" s="34">
        <v>261.0</v>
      </c>
      <c r="D2339" s="31">
        <v>0.098</v>
      </c>
      <c r="E2339" s="28" t="s">
        <v>137</v>
      </c>
      <c r="F2339" s="31" t="s">
        <v>89</v>
      </c>
      <c r="G2339" s="32" t="s">
        <v>75</v>
      </c>
      <c r="H2339" s="27"/>
      <c r="I2339" s="23"/>
      <c r="J2339" s="23"/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  <c r="AA2339" s="23"/>
    </row>
    <row r="2340" ht="15.75" hidden="1" customHeight="1">
      <c r="A2340" s="33">
        <v>4.145772237E9</v>
      </c>
      <c r="B2340" s="33">
        <v>0.083</v>
      </c>
      <c r="C2340" s="34">
        <v>270.0</v>
      </c>
      <c r="D2340" s="31">
        <v>0.09</v>
      </c>
      <c r="E2340" s="28" t="s">
        <v>137</v>
      </c>
      <c r="F2340" s="31" t="s">
        <v>90</v>
      </c>
      <c r="G2340" s="32" t="s">
        <v>75</v>
      </c>
      <c r="H2340" s="27"/>
      <c r="I2340" s="23"/>
      <c r="J2340" s="23"/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  <c r="AA2340" s="23"/>
    </row>
    <row r="2341" ht="15.75" hidden="1" customHeight="1">
      <c r="A2341" s="33">
        <v>4.049589166E9</v>
      </c>
      <c r="B2341" s="33">
        <v>0.085</v>
      </c>
      <c r="C2341" s="34">
        <v>259.0</v>
      </c>
      <c r="D2341" s="31">
        <v>0.088</v>
      </c>
      <c r="E2341" s="28" t="s">
        <v>137</v>
      </c>
      <c r="F2341" s="31" t="s">
        <v>91</v>
      </c>
      <c r="G2341" s="32" t="s">
        <v>75</v>
      </c>
      <c r="H2341" s="27"/>
      <c r="I2341" s="23"/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</row>
    <row r="2342" ht="15.75" hidden="1" customHeight="1">
      <c r="A2342" s="33">
        <v>2.47E11</v>
      </c>
      <c r="B2342" s="33">
        <v>0.082</v>
      </c>
      <c r="C2342" s="34">
        <v>2282.0</v>
      </c>
      <c r="D2342" s="31">
        <v>0.058</v>
      </c>
      <c r="E2342" s="28" t="s">
        <v>223</v>
      </c>
      <c r="F2342" s="31" t="s">
        <v>76</v>
      </c>
      <c r="G2342" s="32" t="s">
        <v>180</v>
      </c>
      <c r="H2342" s="27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</row>
    <row r="2343" ht="15.75" hidden="1" customHeight="1">
      <c r="A2343" s="33">
        <v>2.27E11</v>
      </c>
      <c r="B2343" s="33">
        <v>0.089</v>
      </c>
      <c r="C2343" s="34">
        <v>2268.0</v>
      </c>
      <c r="D2343" s="31">
        <v>0.056</v>
      </c>
      <c r="E2343" s="28" t="s">
        <v>223</v>
      </c>
      <c r="F2343" s="31" t="s">
        <v>77</v>
      </c>
      <c r="G2343" s="32" t="s">
        <v>180</v>
      </c>
      <c r="H2343" s="27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</row>
    <row r="2344" ht="15.75" hidden="1" customHeight="1">
      <c r="A2344" s="33">
        <v>2.51E11</v>
      </c>
      <c r="B2344" s="33">
        <v>0.092</v>
      </c>
      <c r="C2344" s="34">
        <v>2599.0</v>
      </c>
      <c r="D2344" s="31">
        <v>0.056</v>
      </c>
      <c r="E2344" s="28" t="s">
        <v>223</v>
      </c>
      <c r="F2344" s="31" t="s">
        <v>79</v>
      </c>
      <c r="G2344" s="32" t="s">
        <v>180</v>
      </c>
      <c r="H2344" s="27"/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</row>
    <row r="2345" ht="15.75" hidden="1" customHeight="1">
      <c r="A2345" s="33">
        <v>3.15E11</v>
      </c>
      <c r="B2345" s="33">
        <v>0.093</v>
      </c>
      <c r="C2345" s="34">
        <v>3277.0</v>
      </c>
      <c r="D2345" s="31">
        <v>0.048</v>
      </c>
      <c r="E2345" s="28" t="s">
        <v>223</v>
      </c>
      <c r="F2345" s="31" t="s">
        <v>81</v>
      </c>
      <c r="G2345" s="32" t="s">
        <v>180</v>
      </c>
      <c r="H2345" s="27"/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</row>
    <row r="2346" ht="15.75" hidden="1" customHeight="1">
      <c r="A2346" s="33">
        <v>3.62E11</v>
      </c>
      <c r="B2346" s="33">
        <v>0.091</v>
      </c>
      <c r="C2346" s="34">
        <v>3666.0</v>
      </c>
      <c r="D2346" s="31">
        <v>0.04</v>
      </c>
      <c r="E2346" s="28" t="s">
        <v>223</v>
      </c>
      <c r="F2346" s="31" t="s">
        <v>83</v>
      </c>
      <c r="G2346" s="32" t="s">
        <v>180</v>
      </c>
      <c r="H2346" s="27"/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</row>
    <row r="2347" ht="15.75" hidden="1" customHeight="1">
      <c r="A2347" s="33">
        <v>3.71E11</v>
      </c>
      <c r="B2347" s="33">
        <v>0.091</v>
      </c>
      <c r="C2347" s="34">
        <v>3726.0</v>
      </c>
      <c r="D2347" s="31">
        <v>0.033</v>
      </c>
      <c r="E2347" s="28" t="s">
        <v>223</v>
      </c>
      <c r="F2347" s="31" t="s">
        <v>84</v>
      </c>
      <c r="G2347" s="32" t="s">
        <v>180</v>
      </c>
      <c r="H2347" s="27"/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</row>
    <row r="2348" ht="15.75" hidden="1" customHeight="1">
      <c r="A2348" s="33">
        <v>3.99E11</v>
      </c>
      <c r="B2348" s="33">
        <v>0.089</v>
      </c>
      <c r="C2348" s="34">
        <v>3947.0</v>
      </c>
      <c r="D2348" s="30"/>
      <c r="E2348" s="28" t="s">
        <v>223</v>
      </c>
      <c r="F2348" s="31" t="s">
        <v>85</v>
      </c>
      <c r="G2348" s="32" t="s">
        <v>180</v>
      </c>
      <c r="H2348" s="27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</row>
    <row r="2349" ht="15.75" hidden="1" customHeight="1">
      <c r="A2349" s="33">
        <v>4.63E11</v>
      </c>
      <c r="B2349" s="33">
        <v>0.089</v>
      </c>
      <c r="C2349" s="34">
        <v>4526.0</v>
      </c>
      <c r="D2349" s="30"/>
      <c r="E2349" s="28" t="s">
        <v>223</v>
      </c>
      <c r="F2349" s="31" t="s">
        <v>86</v>
      </c>
      <c r="G2349" s="32" t="s">
        <v>180</v>
      </c>
      <c r="H2349" s="27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</row>
    <row r="2350" ht="15.75" hidden="1" customHeight="1">
      <c r="A2350" s="33">
        <v>4.86E11</v>
      </c>
      <c r="B2350" s="33">
        <v>0.092</v>
      </c>
      <c r="C2350" s="34">
        <v>4886.0</v>
      </c>
      <c r="D2350" s="30"/>
      <c r="E2350" s="28" t="s">
        <v>223</v>
      </c>
      <c r="F2350" s="31" t="s">
        <v>87</v>
      </c>
      <c r="G2350" s="32" t="s">
        <v>180</v>
      </c>
      <c r="H2350" s="27"/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</row>
    <row r="2351" ht="15.75" hidden="1" customHeight="1">
      <c r="A2351" s="33">
        <v>4.06E11</v>
      </c>
      <c r="B2351" s="33">
        <v>0.099</v>
      </c>
      <c r="C2351" s="34">
        <v>4357.0</v>
      </c>
      <c r="D2351" s="30"/>
      <c r="E2351" s="28" t="s">
        <v>223</v>
      </c>
      <c r="F2351" s="31" t="s">
        <v>88</v>
      </c>
      <c r="G2351" s="32" t="s">
        <v>180</v>
      </c>
      <c r="H2351" s="27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</row>
    <row r="2352" ht="15.75" hidden="1" customHeight="1">
      <c r="A2352" s="33">
        <v>4.63E11</v>
      </c>
      <c r="B2352" s="33">
        <v>0.095</v>
      </c>
      <c r="C2352" s="34">
        <v>4694.0</v>
      </c>
      <c r="D2352" s="30"/>
      <c r="E2352" s="28" t="s">
        <v>223</v>
      </c>
      <c r="F2352" s="31" t="s">
        <v>89</v>
      </c>
      <c r="G2352" s="32" t="s">
        <v>180</v>
      </c>
      <c r="H2352" s="27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</row>
    <row r="2353" ht="15.75" hidden="1" customHeight="1">
      <c r="A2353" s="33">
        <v>5.36E11</v>
      </c>
      <c r="B2353" s="33">
        <v>0.095</v>
      </c>
      <c r="C2353" s="34">
        <v>5419.0</v>
      </c>
      <c r="D2353" s="30"/>
      <c r="E2353" s="28" t="s">
        <v>223</v>
      </c>
      <c r="F2353" s="31" t="s">
        <v>90</v>
      </c>
      <c r="G2353" s="32" t="s">
        <v>180</v>
      </c>
      <c r="H2353" s="27"/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</row>
    <row r="2354" ht="15.75" hidden="1" customHeight="1">
      <c r="A2354" s="33">
        <v>5.24E11</v>
      </c>
      <c r="B2354" s="33">
        <v>0.096</v>
      </c>
      <c r="C2354" s="34">
        <v>5319.0</v>
      </c>
      <c r="D2354" s="30"/>
      <c r="E2354" s="28" t="s">
        <v>223</v>
      </c>
      <c r="F2354" s="31" t="s">
        <v>91</v>
      </c>
      <c r="G2354" s="32" t="s">
        <v>180</v>
      </c>
      <c r="H2354" s="27"/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</row>
    <row r="2355" ht="15.75" hidden="1" customHeight="1">
      <c r="A2355" s="33">
        <v>2.56E11</v>
      </c>
      <c r="B2355" s="33">
        <v>0.099</v>
      </c>
      <c r="C2355" s="34">
        <v>3541.0</v>
      </c>
      <c r="D2355" s="31">
        <v>0.043</v>
      </c>
      <c r="E2355" s="28" t="s">
        <v>224</v>
      </c>
      <c r="F2355" s="31" t="s">
        <v>76</v>
      </c>
      <c r="G2355" s="32" t="s">
        <v>180</v>
      </c>
      <c r="H2355" s="27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</row>
    <row r="2356" ht="15.75" hidden="1" customHeight="1">
      <c r="A2356" s="33">
        <v>2.63E11</v>
      </c>
      <c r="B2356" s="33">
        <v>0.103</v>
      </c>
      <c r="C2356" s="34">
        <v>3748.0</v>
      </c>
      <c r="D2356" s="31">
        <v>0.043</v>
      </c>
      <c r="E2356" s="28" t="s">
        <v>224</v>
      </c>
      <c r="F2356" s="31" t="s">
        <v>77</v>
      </c>
      <c r="G2356" s="32" t="s">
        <v>180</v>
      </c>
      <c r="H2356" s="27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</row>
    <row r="2357" ht="15.75" hidden="1" customHeight="1">
      <c r="A2357" s="33">
        <v>2.87E11</v>
      </c>
      <c r="B2357" s="33">
        <v>0.106</v>
      </c>
      <c r="C2357" s="34">
        <v>4190.0</v>
      </c>
      <c r="D2357" s="31">
        <v>0.039</v>
      </c>
      <c r="E2357" s="28" t="s">
        <v>224</v>
      </c>
      <c r="F2357" s="31" t="s">
        <v>79</v>
      </c>
      <c r="G2357" s="32" t="s">
        <v>180</v>
      </c>
      <c r="H2357" s="27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</row>
    <row r="2358" ht="15.75" hidden="1" customHeight="1">
      <c r="A2358" s="33">
        <v>3.35E11</v>
      </c>
      <c r="B2358" s="33">
        <v>0.109</v>
      </c>
      <c r="C2358" s="34">
        <v>5002.0</v>
      </c>
      <c r="D2358" s="31">
        <v>0.033</v>
      </c>
      <c r="E2358" s="28" t="s">
        <v>224</v>
      </c>
      <c r="F2358" s="31" t="s">
        <v>81</v>
      </c>
      <c r="G2358" s="32" t="s">
        <v>180</v>
      </c>
      <c r="H2358" s="27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</row>
    <row r="2359" ht="15.75" hidden="1" customHeight="1">
      <c r="A2359" s="33">
        <v>3.74E11</v>
      </c>
      <c r="B2359" s="33">
        <v>0.11</v>
      </c>
      <c r="C2359" s="34">
        <v>5570.0</v>
      </c>
      <c r="D2359" s="31">
        <v>0.032</v>
      </c>
      <c r="E2359" s="28" t="s">
        <v>224</v>
      </c>
      <c r="F2359" s="31" t="s">
        <v>83</v>
      </c>
      <c r="G2359" s="32" t="s">
        <v>180</v>
      </c>
      <c r="H2359" s="27"/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</row>
    <row r="2360" ht="15.75" hidden="1" customHeight="1">
      <c r="A2360" s="33">
        <v>3.85E11</v>
      </c>
      <c r="B2360" s="33">
        <v>0.109</v>
      </c>
      <c r="C2360" s="34">
        <v>5637.0</v>
      </c>
      <c r="D2360" s="31">
        <v>0.031</v>
      </c>
      <c r="E2360" s="28" t="s">
        <v>224</v>
      </c>
      <c r="F2360" s="31" t="s">
        <v>84</v>
      </c>
      <c r="G2360" s="32" t="s">
        <v>180</v>
      </c>
      <c r="H2360" s="27"/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</row>
    <row r="2361" ht="15.75" hidden="1" customHeight="1">
      <c r="A2361" s="33">
        <v>4.05E11</v>
      </c>
      <c r="B2361" s="33">
        <v>0.104</v>
      </c>
      <c r="C2361" s="34">
        <v>5643.0</v>
      </c>
      <c r="D2361" s="31">
        <v>0.03</v>
      </c>
      <c r="E2361" s="28" t="s">
        <v>224</v>
      </c>
      <c r="F2361" s="31" t="s">
        <v>85</v>
      </c>
      <c r="G2361" s="32" t="s">
        <v>180</v>
      </c>
      <c r="H2361" s="27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</row>
    <row r="2362" ht="15.75" hidden="1" customHeight="1">
      <c r="A2362" s="33">
        <v>4.51E11</v>
      </c>
      <c r="B2362" s="33">
        <v>0.102</v>
      </c>
      <c r="C2362" s="34">
        <v>6126.0</v>
      </c>
      <c r="D2362" s="31">
        <v>0.032</v>
      </c>
      <c r="E2362" s="28" t="s">
        <v>224</v>
      </c>
      <c r="F2362" s="31" t="s">
        <v>86</v>
      </c>
      <c r="G2362" s="32" t="s">
        <v>180</v>
      </c>
      <c r="H2362" s="27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</row>
    <row r="2363" ht="15.75" hidden="1" customHeight="1">
      <c r="A2363" s="33">
        <v>5.24E11</v>
      </c>
      <c r="B2363" s="33">
        <v>0.103</v>
      </c>
      <c r="C2363" s="34">
        <v>7104.0</v>
      </c>
      <c r="D2363" s="31">
        <v>0.033</v>
      </c>
      <c r="E2363" s="28" t="s">
        <v>224</v>
      </c>
      <c r="F2363" s="31" t="s">
        <v>87</v>
      </c>
      <c r="G2363" s="32" t="s">
        <v>180</v>
      </c>
      <c r="H2363" s="27"/>
      <c r="I2363" s="23"/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  <c r="AA2363" s="23"/>
    </row>
    <row r="2364" ht="15.75" hidden="1" customHeight="1">
      <c r="A2364" s="33">
        <v>5.09E11</v>
      </c>
      <c r="B2364" s="33">
        <v>0.11</v>
      </c>
      <c r="C2364" s="34">
        <v>7277.0</v>
      </c>
      <c r="D2364" s="31">
        <v>0.028</v>
      </c>
      <c r="E2364" s="28" t="s">
        <v>224</v>
      </c>
      <c r="F2364" s="31" t="s">
        <v>88</v>
      </c>
      <c r="G2364" s="32" t="s">
        <v>180</v>
      </c>
      <c r="H2364" s="27"/>
      <c r="I2364" s="23"/>
      <c r="J2364" s="23"/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  <c r="AA2364" s="23"/>
    </row>
    <row r="2365" ht="15.75" hidden="1" customHeight="1">
      <c r="A2365" s="33">
        <v>5.49E11</v>
      </c>
      <c r="B2365" s="33">
        <v>0.109</v>
      </c>
      <c r="C2365" s="34">
        <v>7697.0</v>
      </c>
      <c r="D2365" s="31">
        <v>0.027</v>
      </c>
      <c r="E2365" s="28" t="s">
        <v>224</v>
      </c>
      <c r="F2365" s="31" t="s">
        <v>89</v>
      </c>
      <c r="G2365" s="32" t="s">
        <v>180</v>
      </c>
      <c r="H2365" s="27"/>
      <c r="I2365" s="23"/>
      <c r="J2365" s="23"/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  <c r="AA2365" s="23"/>
    </row>
    <row r="2366" ht="15.75" hidden="1" customHeight="1">
      <c r="A2366" s="33">
        <v>6.59E11</v>
      </c>
      <c r="B2366" s="33">
        <v>0.11</v>
      </c>
      <c r="C2366" s="34">
        <v>9248.0</v>
      </c>
      <c r="D2366" s="31">
        <v>0.027</v>
      </c>
      <c r="E2366" s="28" t="s">
        <v>224</v>
      </c>
      <c r="F2366" s="31" t="s">
        <v>90</v>
      </c>
      <c r="G2366" s="32" t="s">
        <v>180</v>
      </c>
      <c r="H2366" s="27"/>
      <c r="I2366" s="23"/>
      <c r="J2366" s="23"/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  <c r="AA2366" s="23"/>
    </row>
    <row r="2367" ht="15.75" hidden="1" customHeight="1">
      <c r="A2367" s="33">
        <v>6.31E11</v>
      </c>
      <c r="B2367" s="33">
        <v>0.113</v>
      </c>
      <c r="C2367" s="34">
        <v>8980.0</v>
      </c>
      <c r="D2367" s="31">
        <v>0.027</v>
      </c>
      <c r="E2367" s="28" t="s">
        <v>224</v>
      </c>
      <c r="F2367" s="31" t="s">
        <v>91</v>
      </c>
      <c r="G2367" s="32" t="s">
        <v>180</v>
      </c>
      <c r="H2367" s="27"/>
      <c r="I2367" s="23"/>
      <c r="J2367" s="23"/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  <c r="AA2367" s="23"/>
    </row>
    <row r="2368" ht="15.75" hidden="1" customHeight="1">
      <c r="A2368" s="33">
        <v>1.9325894913E10</v>
      </c>
      <c r="B2368" s="33">
        <v>0.049</v>
      </c>
      <c r="C2368" s="34">
        <v>59.0</v>
      </c>
      <c r="D2368" s="31">
        <v>0.09</v>
      </c>
      <c r="E2368" s="28" t="s">
        <v>239</v>
      </c>
      <c r="F2368" s="31" t="s">
        <v>76</v>
      </c>
      <c r="G2368" s="32" t="s">
        <v>229</v>
      </c>
      <c r="H2368" s="27"/>
      <c r="I2368" s="23"/>
      <c r="J2368" s="23"/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  <c r="AA2368" s="23"/>
    </row>
    <row r="2369" ht="15.75" hidden="1" customHeight="1">
      <c r="A2369" s="33">
        <v>2.1099833784E10</v>
      </c>
      <c r="B2369" s="33">
        <v>0.049</v>
      </c>
      <c r="C2369" s="34">
        <v>58.0</v>
      </c>
      <c r="D2369" s="31">
        <v>0.09</v>
      </c>
      <c r="E2369" s="28" t="s">
        <v>239</v>
      </c>
      <c r="F2369" s="31" t="s">
        <v>77</v>
      </c>
      <c r="G2369" s="32" t="s">
        <v>229</v>
      </c>
      <c r="H2369" s="27"/>
      <c r="I2369" s="23"/>
      <c r="J2369" s="23"/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  <c r="AA2369" s="23"/>
    </row>
    <row r="2370" ht="15.75" hidden="1" customHeight="1">
      <c r="A2370" s="33">
        <v>2.1582248882E10</v>
      </c>
      <c r="B2370" s="33">
        <v>0.049</v>
      </c>
      <c r="C2370" s="34">
        <v>57.0</v>
      </c>
      <c r="D2370" s="31">
        <v>0.09</v>
      </c>
      <c r="E2370" s="28" t="s">
        <v>239</v>
      </c>
      <c r="F2370" s="31" t="s">
        <v>79</v>
      </c>
      <c r="G2370" s="32" t="s">
        <v>229</v>
      </c>
      <c r="H2370" s="27"/>
      <c r="I2370" s="23"/>
      <c r="J2370" s="23"/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  <c r="AA2370" s="23"/>
    </row>
    <row r="2371" ht="15.75" hidden="1" customHeight="1">
      <c r="A2371" s="33">
        <v>2.1828144686E10</v>
      </c>
      <c r="B2371" s="33">
        <v>0.051</v>
      </c>
      <c r="C2371" s="34">
        <v>60.0</v>
      </c>
      <c r="D2371" s="31">
        <v>0.075</v>
      </c>
      <c r="E2371" s="28" t="s">
        <v>239</v>
      </c>
      <c r="F2371" s="31" t="s">
        <v>81</v>
      </c>
      <c r="G2371" s="32" t="s">
        <v>229</v>
      </c>
      <c r="H2371" s="27"/>
      <c r="I2371" s="23"/>
      <c r="J2371" s="23"/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  <c r="AA2371" s="23"/>
    </row>
    <row r="2372" ht="15.75" hidden="1" customHeight="1">
      <c r="A2372" s="33">
        <v>2.5086930693E10</v>
      </c>
      <c r="B2372" s="33">
        <v>0.045</v>
      </c>
      <c r="C2372" s="34">
        <v>61.0</v>
      </c>
      <c r="D2372" s="31">
        <v>0.075</v>
      </c>
      <c r="E2372" s="28" t="s">
        <v>239</v>
      </c>
      <c r="F2372" s="31" t="s">
        <v>83</v>
      </c>
      <c r="G2372" s="32" t="s">
        <v>229</v>
      </c>
      <c r="H2372" s="27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</row>
    <row r="2373" ht="15.75" hidden="1" customHeight="1">
      <c r="A2373" s="33">
        <v>2.8858965517E10</v>
      </c>
      <c r="B2373" s="33">
        <v>0.041</v>
      </c>
      <c r="C2373" s="34">
        <v>63.0</v>
      </c>
      <c r="D2373" s="31">
        <v>0.08</v>
      </c>
      <c r="E2373" s="28" t="s">
        <v>239</v>
      </c>
      <c r="F2373" s="31" t="s">
        <v>84</v>
      </c>
      <c r="G2373" s="32" t="s">
        <v>229</v>
      </c>
      <c r="H2373" s="27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</row>
    <row r="2374" ht="15.75" hidden="1" customHeight="1">
      <c r="A2374" s="33">
        <v>3.3332844575E10</v>
      </c>
      <c r="B2374" s="33">
        <v>0.038</v>
      </c>
      <c r="C2374" s="34">
        <v>66.0</v>
      </c>
      <c r="D2374" s="31">
        <v>0.08</v>
      </c>
      <c r="E2374" s="28" t="s">
        <v>239</v>
      </c>
      <c r="F2374" s="31" t="s">
        <v>85</v>
      </c>
      <c r="G2374" s="32" t="s">
        <v>229</v>
      </c>
      <c r="H2374" s="27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</row>
    <row r="2375" ht="15.75" hidden="1" customHeight="1">
      <c r="A2375" s="33">
        <v>4.0405006007E10</v>
      </c>
      <c r="B2375" s="33">
        <v>0.038</v>
      </c>
      <c r="C2375" s="34">
        <v>79.0</v>
      </c>
      <c r="D2375" s="31">
        <v>0.102</v>
      </c>
      <c r="E2375" s="28" t="s">
        <v>239</v>
      </c>
      <c r="F2375" s="31" t="s">
        <v>86</v>
      </c>
      <c r="G2375" s="32" t="s">
        <v>229</v>
      </c>
      <c r="H2375" s="27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</row>
    <row r="2376" ht="15.75" hidden="1" customHeight="1">
      <c r="A2376" s="28"/>
      <c r="B2376" s="33">
        <v>0.034</v>
      </c>
      <c r="C2376" s="34">
        <v>90.0</v>
      </c>
      <c r="D2376" s="31">
        <v>0.102</v>
      </c>
      <c r="E2376" s="28" t="s">
        <v>239</v>
      </c>
      <c r="F2376" s="31" t="s">
        <v>87</v>
      </c>
      <c r="G2376" s="32" t="s">
        <v>229</v>
      </c>
      <c r="H2376" s="27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</row>
    <row r="2377" ht="15.75" hidden="1" customHeight="1">
      <c r="A2377" s="28"/>
      <c r="B2377" s="33">
        <v>0.035</v>
      </c>
      <c r="C2377" s="34">
        <v>95.0</v>
      </c>
      <c r="D2377" s="31">
        <v>0.1</v>
      </c>
      <c r="E2377" s="28" t="s">
        <v>239</v>
      </c>
      <c r="F2377" s="31" t="s">
        <v>88</v>
      </c>
      <c r="G2377" s="32" t="s">
        <v>229</v>
      </c>
      <c r="H2377" s="27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</row>
    <row r="2378" ht="15.75" hidden="1" customHeight="1">
      <c r="A2378" s="28"/>
      <c r="B2378" s="33">
        <v>0.034</v>
      </c>
      <c r="C2378" s="34">
        <v>97.0</v>
      </c>
      <c r="D2378" s="31">
        <v>0.099</v>
      </c>
      <c r="E2378" s="28" t="s">
        <v>239</v>
      </c>
      <c r="F2378" s="31" t="s">
        <v>89</v>
      </c>
      <c r="G2378" s="32" t="s">
        <v>229</v>
      </c>
      <c r="H2378" s="27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</row>
    <row r="2379" ht="15.75" hidden="1" customHeight="1">
      <c r="A2379" s="28"/>
      <c r="B2379" s="33">
        <v>0.034</v>
      </c>
      <c r="C2379" s="34">
        <v>102.0</v>
      </c>
      <c r="D2379" s="30"/>
      <c r="E2379" s="28" t="s">
        <v>239</v>
      </c>
      <c r="F2379" s="31" t="s">
        <v>90</v>
      </c>
      <c r="G2379" s="32" t="s">
        <v>229</v>
      </c>
      <c r="H2379" s="27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</row>
    <row r="2380" ht="15.75" hidden="1" customHeight="1">
      <c r="A2380" s="28"/>
      <c r="B2380" s="33">
        <v>0.034</v>
      </c>
      <c r="C2380" s="34">
        <v>105.0</v>
      </c>
      <c r="D2380" s="30"/>
      <c r="E2380" s="28" t="s">
        <v>239</v>
      </c>
      <c r="F2380" s="31" t="s">
        <v>91</v>
      </c>
      <c r="G2380" s="32" t="s">
        <v>229</v>
      </c>
      <c r="H2380" s="27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</row>
    <row r="2381" ht="15.75" hidden="1" customHeight="1">
      <c r="A2381" s="33">
        <v>8.60550294E8</v>
      </c>
      <c r="B2381" s="33">
        <v>0.046</v>
      </c>
      <c r="C2381" s="34">
        <v>6.0</v>
      </c>
      <c r="D2381" s="31">
        <v>0.256</v>
      </c>
      <c r="E2381" s="28" t="s">
        <v>173</v>
      </c>
      <c r="F2381" s="31" t="s">
        <v>76</v>
      </c>
      <c r="G2381" s="32" t="s">
        <v>145</v>
      </c>
      <c r="H2381" s="27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</row>
    <row r="2382" ht="15.75" hidden="1" customHeight="1">
      <c r="A2382" s="33">
        <v>1.080774006E9</v>
      </c>
      <c r="B2382" s="33">
        <v>0.046</v>
      </c>
      <c r="C2382" s="34">
        <v>8.0</v>
      </c>
      <c r="D2382" s="31">
        <v>0.211</v>
      </c>
      <c r="E2382" s="28" t="s">
        <v>173</v>
      </c>
      <c r="F2382" s="31" t="s">
        <v>77</v>
      </c>
      <c r="G2382" s="32" t="s">
        <v>145</v>
      </c>
      <c r="H2382" s="27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</row>
    <row r="2383" ht="15.75" hidden="1" customHeight="1">
      <c r="A2383" s="33">
        <v>1.221113795E9</v>
      </c>
      <c r="B2383" s="33">
        <v>0.045</v>
      </c>
      <c r="C2383" s="34">
        <v>9.0</v>
      </c>
      <c r="D2383" s="31">
        <v>0.147</v>
      </c>
      <c r="E2383" s="28" t="s">
        <v>173</v>
      </c>
      <c r="F2383" s="31" t="s">
        <v>79</v>
      </c>
      <c r="G2383" s="32" t="s">
        <v>145</v>
      </c>
      <c r="H2383" s="27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</row>
    <row r="2384" ht="15.75" hidden="1" customHeight="1">
      <c r="A2384" s="33">
        <v>1.554125543E9</v>
      </c>
      <c r="B2384" s="33">
        <v>0.045</v>
      </c>
      <c r="C2384" s="34">
        <v>11.0</v>
      </c>
      <c r="D2384" s="31">
        <v>0.167</v>
      </c>
      <c r="E2384" s="28" t="s">
        <v>173</v>
      </c>
      <c r="F2384" s="31" t="s">
        <v>81</v>
      </c>
      <c r="G2384" s="32" t="s">
        <v>145</v>
      </c>
      <c r="H2384" s="27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</row>
    <row r="2385" ht="15.75" hidden="1" customHeight="1">
      <c r="A2385" s="33">
        <v>2.07614871E9</v>
      </c>
      <c r="B2385" s="33">
        <v>0.043</v>
      </c>
      <c r="C2385" s="34">
        <v>13.0</v>
      </c>
      <c r="D2385" s="31">
        <v>0.203</v>
      </c>
      <c r="E2385" s="28" t="s">
        <v>173</v>
      </c>
      <c r="F2385" s="31" t="s">
        <v>83</v>
      </c>
      <c r="G2385" s="32" t="s">
        <v>145</v>
      </c>
      <c r="H2385" s="27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</row>
    <row r="2386" ht="15.75" hidden="1" customHeight="1">
      <c r="A2386" s="33">
        <v>2.312319579E9</v>
      </c>
      <c r="B2386" s="33">
        <v>0.048</v>
      </c>
      <c r="C2386" s="34">
        <v>16.0</v>
      </c>
      <c r="D2386" s="31">
        <v>0.233</v>
      </c>
      <c r="E2386" s="28" t="s">
        <v>173</v>
      </c>
      <c r="F2386" s="31" t="s">
        <v>84</v>
      </c>
      <c r="G2386" s="32" t="s">
        <v>145</v>
      </c>
      <c r="H2386" s="27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</row>
    <row r="2387" ht="15.75" hidden="1" customHeight="1">
      <c r="A2387" s="33">
        <v>2.830236054E9</v>
      </c>
      <c r="B2387" s="33">
        <v>0.048</v>
      </c>
      <c r="C2387" s="34">
        <v>19.0</v>
      </c>
      <c r="D2387" s="31">
        <v>0.144</v>
      </c>
      <c r="E2387" s="28" t="s">
        <v>173</v>
      </c>
      <c r="F2387" s="31" t="s">
        <v>85</v>
      </c>
      <c r="G2387" s="32" t="s">
        <v>145</v>
      </c>
      <c r="H2387" s="27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</row>
    <row r="2388" ht="15.75" hidden="1" customHeight="1">
      <c r="A2388" s="33">
        <v>3.719497371E9</v>
      </c>
      <c r="B2388" s="33">
        <v>0.053</v>
      </c>
      <c r="C2388" s="34">
        <v>28.0</v>
      </c>
      <c r="D2388" s="31">
        <v>0.227</v>
      </c>
      <c r="E2388" s="28" t="s">
        <v>173</v>
      </c>
      <c r="F2388" s="31" t="s">
        <v>86</v>
      </c>
      <c r="G2388" s="32" t="s">
        <v>145</v>
      </c>
      <c r="H2388" s="27"/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</row>
    <row r="2389" ht="15.75" hidden="1" customHeight="1">
      <c r="A2389" s="33">
        <v>5.16133617E9</v>
      </c>
      <c r="B2389" s="33">
        <v>0.056</v>
      </c>
      <c r="C2389" s="34">
        <v>40.0</v>
      </c>
      <c r="D2389" s="31">
        <v>0.237</v>
      </c>
      <c r="E2389" s="28" t="s">
        <v>173</v>
      </c>
      <c r="F2389" s="31" t="s">
        <v>87</v>
      </c>
      <c r="G2389" s="32" t="s">
        <v>145</v>
      </c>
      <c r="H2389" s="27"/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</row>
    <row r="2390" ht="15.75" hidden="1" customHeight="1">
      <c r="A2390" s="33">
        <v>4.97948198E9</v>
      </c>
      <c r="B2390" s="33">
        <v>0.059</v>
      </c>
      <c r="C2390" s="34">
        <v>40.0</v>
      </c>
      <c r="D2390" s="31">
        <v>0.226</v>
      </c>
      <c r="E2390" s="28" t="s">
        <v>173</v>
      </c>
      <c r="F2390" s="31" t="s">
        <v>88</v>
      </c>
      <c r="G2390" s="32" t="s">
        <v>145</v>
      </c>
      <c r="H2390" s="27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</row>
    <row r="2391" ht="15.75" hidden="1" customHeight="1">
      <c r="A2391" s="33">
        <v>5.64217858E9</v>
      </c>
      <c r="B2391" s="33">
        <v>0.06</v>
      </c>
      <c r="C2391" s="34">
        <v>44.0</v>
      </c>
      <c r="D2391" s="31">
        <v>0.242</v>
      </c>
      <c r="E2391" s="28" t="s">
        <v>173</v>
      </c>
      <c r="F2391" s="31" t="s">
        <v>89</v>
      </c>
      <c r="G2391" s="32" t="s">
        <v>145</v>
      </c>
      <c r="H2391" s="27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</row>
    <row r="2392" ht="15.75" hidden="1" customHeight="1">
      <c r="A2392" s="33">
        <v>6.522732203E9</v>
      </c>
      <c r="B2392" s="33">
        <v>0.058</v>
      </c>
      <c r="C2392" s="34">
        <v>48.0</v>
      </c>
      <c r="D2392" s="31">
        <v>0.248</v>
      </c>
      <c r="E2392" s="28" t="s">
        <v>173</v>
      </c>
      <c r="F2392" s="31" t="s">
        <v>90</v>
      </c>
      <c r="G2392" s="32" t="s">
        <v>145</v>
      </c>
      <c r="H2392" s="27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</row>
    <row r="2393" ht="15.75" hidden="1" customHeight="1">
      <c r="A2393" s="33">
        <v>7.633049792E9</v>
      </c>
      <c r="B2393" s="33">
        <v>0.058</v>
      </c>
      <c r="C2393" s="34">
        <v>55.0</v>
      </c>
      <c r="D2393" s="31">
        <v>0.252</v>
      </c>
      <c r="E2393" s="28" t="s">
        <v>173</v>
      </c>
      <c r="F2393" s="31" t="s">
        <v>91</v>
      </c>
      <c r="G2393" s="32" t="s">
        <v>145</v>
      </c>
      <c r="H2393" s="27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</row>
    <row r="2394" ht="15.75" hidden="1" customHeight="1">
      <c r="A2394" s="33">
        <v>1.0185786171E10</v>
      </c>
      <c r="B2394" s="33">
        <v>0.034</v>
      </c>
      <c r="C2394" s="34">
        <v>10.0</v>
      </c>
      <c r="D2394" s="31">
        <v>0.216</v>
      </c>
      <c r="E2394" s="28" t="s">
        <v>138</v>
      </c>
      <c r="F2394" s="31" t="s">
        <v>76</v>
      </c>
      <c r="G2394" s="32" t="s">
        <v>75</v>
      </c>
      <c r="H2394" s="27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</row>
    <row r="2395" ht="15.75" hidden="1" customHeight="1">
      <c r="A2395" s="33">
        <v>1.0383560998E10</v>
      </c>
      <c r="B2395" s="33">
        <v>0.035</v>
      </c>
      <c r="C2395" s="34">
        <v>11.0</v>
      </c>
      <c r="D2395" s="31">
        <v>0.201</v>
      </c>
      <c r="E2395" s="28" t="s">
        <v>138</v>
      </c>
      <c r="F2395" s="31" t="s">
        <v>77</v>
      </c>
      <c r="G2395" s="32" t="s">
        <v>75</v>
      </c>
      <c r="H2395" s="27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</row>
    <row r="2396" ht="15.75" hidden="1" customHeight="1">
      <c r="A2396" s="33">
        <v>1.0805600069E10</v>
      </c>
      <c r="B2396" s="33">
        <v>0.034</v>
      </c>
      <c r="C2396" s="34">
        <v>10.0</v>
      </c>
      <c r="D2396" s="31">
        <v>0.164</v>
      </c>
      <c r="E2396" s="28" t="s">
        <v>138</v>
      </c>
      <c r="F2396" s="31" t="s">
        <v>79</v>
      </c>
      <c r="G2396" s="32" t="s">
        <v>75</v>
      </c>
      <c r="H2396" s="27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</row>
    <row r="2397" ht="15.75" hidden="1" customHeight="1">
      <c r="A2397" s="33">
        <v>1.1659129815E10</v>
      </c>
      <c r="B2397" s="33">
        <v>0.037</v>
      </c>
      <c r="C2397" s="34">
        <v>12.0</v>
      </c>
      <c r="D2397" s="31">
        <v>0.145</v>
      </c>
      <c r="E2397" s="28" t="s">
        <v>138</v>
      </c>
      <c r="F2397" s="31" t="s">
        <v>81</v>
      </c>
      <c r="G2397" s="32" t="s">
        <v>75</v>
      </c>
      <c r="H2397" s="27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</row>
    <row r="2398" ht="15.75" hidden="1" customHeight="1">
      <c r="A2398" s="33">
        <v>1.2825801917E10</v>
      </c>
      <c r="B2398" s="33">
        <v>0.034</v>
      </c>
      <c r="C2398" s="34">
        <v>12.0</v>
      </c>
      <c r="D2398" s="31">
        <v>0.141</v>
      </c>
      <c r="E2398" s="28" t="s">
        <v>138</v>
      </c>
      <c r="F2398" s="31" t="s">
        <v>83</v>
      </c>
      <c r="G2398" s="32" t="s">
        <v>75</v>
      </c>
      <c r="H2398" s="27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</row>
    <row r="2399" ht="15.75" hidden="1" customHeight="1">
      <c r="A2399" s="33">
        <v>1.4141916592E10</v>
      </c>
      <c r="B2399" s="33">
        <v>0.04</v>
      </c>
      <c r="C2399" s="34">
        <v>15.0</v>
      </c>
      <c r="D2399" s="31">
        <v>0.152</v>
      </c>
      <c r="E2399" s="28" t="s">
        <v>138</v>
      </c>
      <c r="F2399" s="31" t="s">
        <v>84</v>
      </c>
      <c r="G2399" s="32" t="s">
        <v>75</v>
      </c>
      <c r="H2399" s="27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</row>
    <row r="2400" ht="15.75" hidden="1" customHeight="1">
      <c r="A2400" s="33">
        <v>1.4331231239E10</v>
      </c>
      <c r="B2400" s="33">
        <v>0.065</v>
      </c>
      <c r="C2400" s="34">
        <v>23.0</v>
      </c>
      <c r="D2400" s="31">
        <v>0.157</v>
      </c>
      <c r="E2400" s="28" t="s">
        <v>138</v>
      </c>
      <c r="F2400" s="31" t="s">
        <v>85</v>
      </c>
      <c r="G2400" s="32" t="s">
        <v>75</v>
      </c>
      <c r="H2400" s="27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</row>
    <row r="2401" ht="15.75" hidden="1" customHeight="1">
      <c r="A2401" s="33">
        <v>1.6825547176E10</v>
      </c>
      <c r="B2401" s="33">
        <v>0.057</v>
      </c>
      <c r="C2401" s="34">
        <v>23.0</v>
      </c>
      <c r="D2401" s="31">
        <v>0.161</v>
      </c>
      <c r="E2401" s="28" t="s">
        <v>138</v>
      </c>
      <c r="F2401" s="31" t="s">
        <v>86</v>
      </c>
      <c r="G2401" s="32" t="s">
        <v>75</v>
      </c>
      <c r="H2401" s="27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</row>
    <row r="2402" ht="15.75" hidden="1" customHeight="1">
      <c r="A2402" s="33">
        <v>2.0715086119E10</v>
      </c>
      <c r="B2402" s="33">
        <v>0.054</v>
      </c>
      <c r="C2402" s="34">
        <v>26.0</v>
      </c>
      <c r="D2402" s="31">
        <v>0.15</v>
      </c>
      <c r="E2402" s="28" t="s">
        <v>138</v>
      </c>
      <c r="F2402" s="31" t="s">
        <v>87</v>
      </c>
      <c r="G2402" s="32" t="s">
        <v>75</v>
      </c>
      <c r="H2402" s="27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</row>
    <row r="2403" ht="15.75" hidden="1" customHeight="1">
      <c r="A2403" s="33">
        <v>2.13681654E10</v>
      </c>
      <c r="B2403" s="33">
        <v>0.056</v>
      </c>
      <c r="C2403" s="34">
        <v>28.0</v>
      </c>
      <c r="D2403" s="31">
        <v>0.15</v>
      </c>
      <c r="E2403" s="28" t="s">
        <v>138</v>
      </c>
      <c r="F2403" s="31" t="s">
        <v>88</v>
      </c>
      <c r="G2403" s="32" t="s">
        <v>75</v>
      </c>
      <c r="H2403" s="27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</row>
    <row r="2404" ht="15.75" hidden="1" customHeight="1">
      <c r="A2404" s="33">
        <v>2.2915004297E10</v>
      </c>
      <c r="B2404" s="33">
        <v>0.072</v>
      </c>
      <c r="C2404" s="34">
        <v>37.0</v>
      </c>
      <c r="D2404" s="31">
        <v>0.145</v>
      </c>
      <c r="E2404" s="28" t="s">
        <v>138</v>
      </c>
      <c r="F2404" s="31" t="s">
        <v>89</v>
      </c>
      <c r="G2404" s="32" t="s">
        <v>75</v>
      </c>
      <c r="H2404" s="27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</row>
    <row r="2405" ht="15.75" hidden="1" customHeight="1">
      <c r="A2405" s="33">
        <v>2.3874165047E10</v>
      </c>
      <c r="B2405" s="33">
        <v>0.074</v>
      </c>
      <c r="C2405" s="34">
        <v>38.0</v>
      </c>
      <c r="D2405" s="31">
        <v>0.15</v>
      </c>
      <c r="E2405" s="28" t="s">
        <v>138</v>
      </c>
      <c r="F2405" s="31" t="s">
        <v>90</v>
      </c>
      <c r="G2405" s="32" t="s">
        <v>75</v>
      </c>
      <c r="H2405" s="27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</row>
    <row r="2406" ht="15.75" hidden="1" customHeight="1">
      <c r="A2406" s="33">
        <v>2.8248631876E10</v>
      </c>
      <c r="B2406" s="33">
        <v>0.07</v>
      </c>
      <c r="C2406" s="34">
        <v>41.0</v>
      </c>
      <c r="D2406" s="31">
        <v>0.155</v>
      </c>
      <c r="E2406" s="28" t="s">
        <v>138</v>
      </c>
      <c r="F2406" s="31" t="s">
        <v>91</v>
      </c>
      <c r="G2406" s="32" t="s">
        <v>75</v>
      </c>
      <c r="H2406" s="27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</row>
    <row r="2407" ht="15.75" hidden="1" customHeight="1">
      <c r="A2407" s="33">
        <v>1.23E11</v>
      </c>
      <c r="B2407" s="33">
        <v>0.034</v>
      </c>
      <c r="C2407" s="34">
        <v>67.0</v>
      </c>
      <c r="D2407" s="31">
        <v>0.078</v>
      </c>
      <c r="E2407" s="28" t="s">
        <v>174</v>
      </c>
      <c r="F2407" s="31" t="s">
        <v>76</v>
      </c>
      <c r="G2407" s="32" t="s">
        <v>145</v>
      </c>
      <c r="H2407" s="27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</row>
    <row r="2408" ht="15.75" hidden="1" customHeight="1">
      <c r="A2408" s="33">
        <v>1.16E11</v>
      </c>
      <c r="B2408" s="33">
        <v>0.033</v>
      </c>
      <c r="C2408" s="34">
        <v>61.0</v>
      </c>
      <c r="D2408" s="31">
        <v>0.073</v>
      </c>
      <c r="E2408" s="28" t="s">
        <v>174</v>
      </c>
      <c r="F2408" s="31" t="s">
        <v>77</v>
      </c>
      <c r="G2408" s="32" t="s">
        <v>145</v>
      </c>
      <c r="H2408" s="27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</row>
    <row r="2409" ht="15.75" hidden="1" customHeight="1">
      <c r="A2409" s="33">
        <v>1.27E11</v>
      </c>
      <c r="B2409" s="33">
        <v>0.037</v>
      </c>
      <c r="C2409" s="34">
        <v>74.0</v>
      </c>
      <c r="D2409" s="31">
        <v>0.069</v>
      </c>
      <c r="E2409" s="28" t="s">
        <v>174</v>
      </c>
      <c r="F2409" s="31" t="s">
        <v>79</v>
      </c>
      <c r="G2409" s="32" t="s">
        <v>145</v>
      </c>
      <c r="H2409" s="27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</row>
    <row r="2410" ht="15.75" hidden="1" customHeight="1">
      <c r="A2410" s="33">
        <v>1.43E11</v>
      </c>
      <c r="B2410" s="33">
        <v>0.036</v>
      </c>
      <c r="C2410" s="34">
        <v>79.0</v>
      </c>
      <c r="D2410" s="31">
        <v>0.059</v>
      </c>
      <c r="E2410" s="28" t="s">
        <v>174</v>
      </c>
      <c r="F2410" s="31" t="s">
        <v>81</v>
      </c>
      <c r="G2410" s="32" t="s">
        <v>145</v>
      </c>
      <c r="H2410" s="27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</row>
    <row r="2411" ht="15.75" hidden="1" customHeight="1">
      <c r="A2411" s="33">
        <v>1.61E11</v>
      </c>
      <c r="B2411" s="33">
        <v>0.035</v>
      </c>
      <c r="C2411" s="34">
        <v>87.0</v>
      </c>
      <c r="D2411" s="31">
        <v>0.055</v>
      </c>
      <c r="E2411" s="28" t="s">
        <v>174</v>
      </c>
      <c r="F2411" s="31" t="s">
        <v>83</v>
      </c>
      <c r="G2411" s="32" t="s">
        <v>145</v>
      </c>
      <c r="H2411" s="27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</row>
    <row r="2412" ht="15.75" hidden="1" customHeight="1">
      <c r="A2412" s="33">
        <v>1.76E11</v>
      </c>
      <c r="B2412" s="33">
        <v>0.035</v>
      </c>
      <c r="C2412" s="34">
        <v>95.0</v>
      </c>
      <c r="D2412" s="31">
        <v>0.058</v>
      </c>
      <c r="E2412" s="28" t="s">
        <v>174</v>
      </c>
      <c r="F2412" s="31" t="s">
        <v>84</v>
      </c>
      <c r="G2412" s="32" t="s">
        <v>145</v>
      </c>
      <c r="H2412" s="27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</row>
    <row r="2413" ht="15.75" hidden="1" customHeight="1">
      <c r="A2413" s="33">
        <v>2.07E11</v>
      </c>
      <c r="B2413" s="33">
        <v>0.035</v>
      </c>
      <c r="C2413" s="34">
        <v>110.0</v>
      </c>
      <c r="D2413" s="31">
        <v>0.074</v>
      </c>
      <c r="E2413" s="28" t="s">
        <v>174</v>
      </c>
      <c r="F2413" s="31" t="s">
        <v>85</v>
      </c>
      <c r="G2413" s="32" t="s">
        <v>145</v>
      </c>
      <c r="H2413" s="27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</row>
    <row r="2414" ht="15.75" hidden="1" customHeight="1">
      <c r="A2414" s="33">
        <v>2.47E11</v>
      </c>
      <c r="B2414" s="33">
        <v>0.036</v>
      </c>
      <c r="C2414" s="34">
        <v>133.0</v>
      </c>
      <c r="D2414" s="31">
        <v>0.071</v>
      </c>
      <c r="E2414" s="28" t="s">
        <v>174</v>
      </c>
      <c r="F2414" s="31" t="s">
        <v>86</v>
      </c>
      <c r="G2414" s="32" t="s">
        <v>145</v>
      </c>
      <c r="H2414" s="27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</row>
    <row r="2415" ht="15.75" hidden="1" customHeight="1">
      <c r="A2415" s="33">
        <v>2.73E11</v>
      </c>
      <c r="B2415" s="33">
        <v>0.039</v>
      </c>
      <c r="C2415" s="34">
        <v>162.0</v>
      </c>
      <c r="D2415" s="31">
        <v>0.07</v>
      </c>
      <c r="E2415" s="28" t="s">
        <v>174</v>
      </c>
      <c r="F2415" s="31" t="s">
        <v>87</v>
      </c>
      <c r="G2415" s="32" t="s">
        <v>145</v>
      </c>
      <c r="H2415" s="27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</row>
    <row r="2416" ht="15.75" hidden="1" customHeight="1">
      <c r="A2416" s="33">
        <v>2.64E11</v>
      </c>
      <c r="B2416" s="33">
        <v>0.041</v>
      </c>
      <c r="C2416" s="34">
        <v>164.0</v>
      </c>
      <c r="D2416" s="31">
        <v>0.06</v>
      </c>
      <c r="E2416" s="28" t="s">
        <v>174</v>
      </c>
      <c r="F2416" s="31" t="s">
        <v>88</v>
      </c>
      <c r="G2416" s="32" t="s">
        <v>145</v>
      </c>
      <c r="H2416" s="27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</row>
    <row r="2417" ht="15.75" hidden="1" customHeight="1">
      <c r="A2417" s="33">
        <v>3.19E11</v>
      </c>
      <c r="B2417" s="33">
        <v>0.038</v>
      </c>
      <c r="C2417" s="34">
        <v>183.0</v>
      </c>
      <c r="D2417" s="31">
        <v>0.059</v>
      </c>
      <c r="E2417" s="28" t="s">
        <v>174</v>
      </c>
      <c r="F2417" s="31" t="s">
        <v>89</v>
      </c>
      <c r="G2417" s="32" t="s">
        <v>145</v>
      </c>
      <c r="H2417" s="27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</row>
    <row r="2418" ht="15.75" hidden="1" customHeight="1">
      <c r="A2418" s="33">
        <v>3.46E11</v>
      </c>
      <c r="B2418" s="33">
        <v>0.041</v>
      </c>
      <c r="C2418" s="34">
        <v>214.0</v>
      </c>
      <c r="D2418" s="31">
        <v>0.069</v>
      </c>
      <c r="E2418" s="28" t="s">
        <v>174</v>
      </c>
      <c r="F2418" s="31" t="s">
        <v>90</v>
      </c>
      <c r="G2418" s="32" t="s">
        <v>145</v>
      </c>
      <c r="H2418" s="27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</row>
    <row r="2419" ht="15.75" hidden="1" customHeight="1">
      <c r="A2419" s="33">
        <v>3.66E11</v>
      </c>
      <c r="B2419" s="33">
        <v>0.039</v>
      </c>
      <c r="C2419" s="34">
        <v>215.0</v>
      </c>
      <c r="D2419" s="31">
        <v>0.071</v>
      </c>
      <c r="E2419" s="28" t="s">
        <v>174</v>
      </c>
      <c r="F2419" s="31" t="s">
        <v>91</v>
      </c>
      <c r="G2419" s="32" t="s">
        <v>145</v>
      </c>
      <c r="H2419" s="27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</row>
    <row r="2420" ht="15.75" hidden="1" customHeight="1">
      <c r="A2420" s="33">
        <v>3.501E8</v>
      </c>
      <c r="B2420" s="33">
        <v>0.051</v>
      </c>
      <c r="C2420" s="34">
        <v>19.0</v>
      </c>
      <c r="D2420" s="30"/>
      <c r="E2420" s="28" t="s">
        <v>175</v>
      </c>
      <c r="F2420" s="31" t="s">
        <v>76</v>
      </c>
      <c r="G2420" s="32" t="s">
        <v>145</v>
      </c>
      <c r="H2420" s="27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</row>
    <row r="2421" ht="15.75" hidden="1" customHeight="1">
      <c r="A2421" s="33">
        <v>4.297E8</v>
      </c>
      <c r="B2421" s="33">
        <v>0.062</v>
      </c>
      <c r="C2421" s="34">
        <v>20.0</v>
      </c>
      <c r="D2421" s="30"/>
      <c r="E2421" s="28" t="s">
        <v>175</v>
      </c>
      <c r="F2421" s="31" t="s">
        <v>77</v>
      </c>
      <c r="G2421" s="32" t="s">
        <v>145</v>
      </c>
      <c r="H2421" s="27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</row>
    <row r="2422" ht="15.75" hidden="1" customHeight="1">
      <c r="A2422" s="33">
        <v>4.267E8</v>
      </c>
      <c r="B2422" s="33">
        <v>0.061</v>
      </c>
      <c r="C2422" s="34">
        <v>19.0</v>
      </c>
      <c r="D2422" s="30"/>
      <c r="E2422" s="28" t="s">
        <v>175</v>
      </c>
      <c r="F2422" s="31" t="s">
        <v>79</v>
      </c>
      <c r="G2422" s="32" t="s">
        <v>145</v>
      </c>
      <c r="H2422" s="27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</row>
    <row r="2423" ht="15.75" hidden="1" customHeight="1">
      <c r="A2423" s="33">
        <v>4.365E8</v>
      </c>
      <c r="B2423" s="33">
        <v>0.075</v>
      </c>
      <c r="C2423" s="34">
        <v>24.0</v>
      </c>
      <c r="D2423" s="31">
        <v>0.167</v>
      </c>
      <c r="E2423" s="28" t="s">
        <v>175</v>
      </c>
      <c r="F2423" s="31" t="s">
        <v>81</v>
      </c>
      <c r="G2423" s="32" t="s">
        <v>145</v>
      </c>
      <c r="H2423" s="27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</row>
    <row r="2424" ht="15.75" hidden="1" customHeight="1">
      <c r="A2424" s="33">
        <v>4.555E8</v>
      </c>
      <c r="B2424" s="33">
        <v>0.086</v>
      </c>
      <c r="C2424" s="34">
        <v>27.0</v>
      </c>
      <c r="D2424" s="31">
        <v>0.155</v>
      </c>
      <c r="E2424" s="28" t="s">
        <v>175</v>
      </c>
      <c r="F2424" s="31" t="s">
        <v>83</v>
      </c>
      <c r="G2424" s="32" t="s">
        <v>145</v>
      </c>
      <c r="H2424" s="27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</row>
    <row r="2425" ht="15.75" hidden="1" customHeight="1">
      <c r="A2425" s="33">
        <v>4.791E8</v>
      </c>
      <c r="B2425" s="33">
        <v>0.073</v>
      </c>
      <c r="C2425" s="34">
        <v>33.0</v>
      </c>
      <c r="D2425" s="31">
        <v>0.167</v>
      </c>
      <c r="E2425" s="28" t="s">
        <v>175</v>
      </c>
      <c r="F2425" s="31" t="s">
        <v>84</v>
      </c>
      <c r="G2425" s="32" t="s">
        <v>145</v>
      </c>
      <c r="H2425" s="27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</row>
    <row r="2426" ht="15.75" hidden="1" customHeight="1">
      <c r="A2426" s="33">
        <v>4.626E8</v>
      </c>
      <c r="B2426" s="33">
        <v>0.106</v>
      </c>
      <c r="C2426" s="34">
        <v>46.0</v>
      </c>
      <c r="D2426" s="31">
        <v>0.165</v>
      </c>
      <c r="E2426" s="28" t="s">
        <v>175</v>
      </c>
      <c r="F2426" s="31" t="s">
        <v>85</v>
      </c>
      <c r="G2426" s="32" t="s">
        <v>145</v>
      </c>
      <c r="H2426" s="27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</row>
    <row r="2427" ht="15.75" hidden="1" customHeight="1">
      <c r="A2427" s="33">
        <v>5.587E8</v>
      </c>
      <c r="B2427" s="33">
        <v>0.08</v>
      </c>
      <c r="C2427" s="34">
        <v>41.0</v>
      </c>
      <c r="D2427" s="31">
        <v>0.15</v>
      </c>
      <c r="E2427" s="28" t="s">
        <v>175</v>
      </c>
      <c r="F2427" s="31" t="s">
        <v>86</v>
      </c>
      <c r="G2427" s="32" t="s">
        <v>145</v>
      </c>
      <c r="H2427" s="27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</row>
    <row r="2428" ht="15.75" hidden="1" customHeight="1">
      <c r="A2428" s="33">
        <v>6.938E8</v>
      </c>
      <c r="B2428" s="33">
        <v>0.086</v>
      </c>
      <c r="C2428" s="34">
        <v>55.0</v>
      </c>
      <c r="D2428" s="31">
        <v>0.131</v>
      </c>
      <c r="E2428" s="28" t="s">
        <v>175</v>
      </c>
      <c r="F2428" s="31" t="s">
        <v>87</v>
      </c>
      <c r="G2428" s="32" t="s">
        <v>145</v>
      </c>
      <c r="H2428" s="27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</row>
    <row r="2429" ht="15.75" hidden="1" customHeight="1">
      <c r="A2429" s="33">
        <v>8.267E8</v>
      </c>
      <c r="B2429" s="33">
        <v>0.068</v>
      </c>
      <c r="C2429" s="34">
        <v>50.0</v>
      </c>
      <c r="D2429" s="31">
        <v>0.112</v>
      </c>
      <c r="E2429" s="28" t="s">
        <v>175</v>
      </c>
      <c r="F2429" s="31" t="s">
        <v>88</v>
      </c>
      <c r="G2429" s="32" t="s">
        <v>145</v>
      </c>
      <c r="H2429" s="27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</row>
    <row r="2430" ht="15.75" hidden="1" customHeight="1">
      <c r="A2430" s="33">
        <v>9.343E8</v>
      </c>
      <c r="B2430" s="33">
        <v>0.056</v>
      </c>
      <c r="C2430" s="34">
        <v>46.0</v>
      </c>
      <c r="D2430" s="31">
        <v>0.11</v>
      </c>
      <c r="E2430" s="28" t="s">
        <v>175</v>
      </c>
      <c r="F2430" s="31" t="s">
        <v>89</v>
      </c>
      <c r="G2430" s="32" t="s">
        <v>145</v>
      </c>
      <c r="H2430" s="27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</row>
    <row r="2431" ht="15.75" hidden="1" customHeight="1">
      <c r="A2431" s="33">
        <v>1.1283E9</v>
      </c>
      <c r="B2431" s="33">
        <v>0.046</v>
      </c>
      <c r="C2431" s="34">
        <v>46.0</v>
      </c>
      <c r="D2431" s="31">
        <v>0.11</v>
      </c>
      <c r="E2431" s="28" t="s">
        <v>175</v>
      </c>
      <c r="F2431" s="31" t="s">
        <v>90</v>
      </c>
      <c r="G2431" s="32" t="s">
        <v>145</v>
      </c>
      <c r="H2431" s="27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</row>
    <row r="2432" ht="15.75" hidden="1" customHeight="1">
      <c r="A2432" s="33">
        <v>1.355E9</v>
      </c>
      <c r="B2432" s="33">
        <v>0.043</v>
      </c>
      <c r="C2432" s="34">
        <v>50.0</v>
      </c>
      <c r="D2432" s="31">
        <v>0.122</v>
      </c>
      <c r="E2432" s="28" t="s">
        <v>175</v>
      </c>
      <c r="F2432" s="31" t="s">
        <v>91</v>
      </c>
      <c r="G2432" s="32" t="s">
        <v>145</v>
      </c>
      <c r="H2432" s="27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</row>
    <row r="2433" ht="15.75" hidden="1" customHeight="1">
      <c r="A2433" s="33">
        <v>1.29425028E9</v>
      </c>
      <c r="B2433" s="33">
        <v>0.053</v>
      </c>
      <c r="C2433" s="34">
        <v>14.0</v>
      </c>
      <c r="D2433" s="30"/>
      <c r="E2433" s="28" t="s">
        <v>139</v>
      </c>
      <c r="F2433" s="31" t="s">
        <v>76</v>
      </c>
      <c r="G2433" s="32" t="s">
        <v>75</v>
      </c>
      <c r="H2433" s="27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</row>
    <row r="2434" ht="15.75" hidden="1" customHeight="1">
      <c r="A2434" s="33">
        <v>1.332328986E9</v>
      </c>
      <c r="B2434" s="33">
        <v>0.052</v>
      </c>
      <c r="C2434" s="34">
        <v>14.0</v>
      </c>
      <c r="D2434" s="30"/>
      <c r="E2434" s="28" t="s">
        <v>139</v>
      </c>
      <c r="F2434" s="31" t="s">
        <v>77</v>
      </c>
      <c r="G2434" s="32" t="s">
        <v>75</v>
      </c>
      <c r="H2434" s="27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</row>
    <row r="2435" ht="15.75" hidden="1" customHeight="1">
      <c r="A2435" s="33">
        <v>1.474630199E9</v>
      </c>
      <c r="B2435" s="33">
        <v>0.05</v>
      </c>
      <c r="C2435" s="34">
        <v>14.0</v>
      </c>
      <c r="D2435" s="30"/>
      <c r="E2435" s="28" t="s">
        <v>139</v>
      </c>
      <c r="F2435" s="31" t="s">
        <v>79</v>
      </c>
      <c r="G2435" s="32" t="s">
        <v>75</v>
      </c>
      <c r="H2435" s="27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</row>
    <row r="2436" ht="15.75" hidden="1" customHeight="1">
      <c r="A2436" s="33">
        <v>1.67369039E9</v>
      </c>
      <c r="B2436" s="33">
        <v>0.056</v>
      </c>
      <c r="C2436" s="34">
        <v>18.0</v>
      </c>
      <c r="D2436" s="30"/>
      <c r="E2436" s="28" t="s">
        <v>139</v>
      </c>
      <c r="F2436" s="31" t="s">
        <v>81</v>
      </c>
      <c r="G2436" s="32" t="s">
        <v>75</v>
      </c>
      <c r="H2436" s="27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</row>
    <row r="2437" ht="15.75" hidden="1" customHeight="1">
      <c r="A2437" s="33">
        <v>1.937074538E9</v>
      </c>
      <c r="B2437" s="33">
        <v>0.059</v>
      </c>
      <c r="C2437" s="34">
        <v>21.0</v>
      </c>
      <c r="D2437" s="30"/>
      <c r="E2437" s="28" t="s">
        <v>139</v>
      </c>
      <c r="F2437" s="31" t="s">
        <v>83</v>
      </c>
      <c r="G2437" s="32" t="s">
        <v>75</v>
      </c>
      <c r="H2437" s="27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</row>
    <row r="2438" ht="15.75" hidden="1" customHeight="1">
      <c r="A2438" s="33">
        <v>2.11515409E9</v>
      </c>
      <c r="B2438" s="33">
        <v>0.066</v>
      </c>
      <c r="C2438" s="34">
        <v>25.0</v>
      </c>
      <c r="D2438" s="30"/>
      <c r="E2438" s="28" t="s">
        <v>139</v>
      </c>
      <c r="F2438" s="31" t="s">
        <v>84</v>
      </c>
      <c r="G2438" s="32" t="s">
        <v>75</v>
      </c>
      <c r="H2438" s="27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</row>
    <row r="2439" ht="15.75" hidden="1" customHeight="1">
      <c r="A2439" s="33">
        <v>2.202809211E9</v>
      </c>
      <c r="B2439" s="33">
        <v>0.064</v>
      </c>
      <c r="C2439" s="34">
        <v>25.0</v>
      </c>
      <c r="D2439" s="30"/>
      <c r="E2439" s="28" t="s">
        <v>139</v>
      </c>
      <c r="F2439" s="31" t="s">
        <v>85</v>
      </c>
      <c r="G2439" s="32" t="s">
        <v>75</v>
      </c>
      <c r="H2439" s="27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</row>
    <row r="2440" ht="15.75" hidden="1" customHeight="1">
      <c r="A2440" s="33">
        <v>2.523462649E9</v>
      </c>
      <c r="B2440" s="33">
        <v>0.065</v>
      </c>
      <c r="C2440" s="34">
        <v>28.0</v>
      </c>
      <c r="D2440" s="30"/>
      <c r="E2440" s="28" t="s">
        <v>139</v>
      </c>
      <c r="F2440" s="31" t="s">
        <v>86</v>
      </c>
      <c r="G2440" s="32" t="s">
        <v>75</v>
      </c>
      <c r="H2440" s="27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</row>
    <row r="2441" ht="15.75" hidden="1" customHeight="1">
      <c r="A2441" s="33">
        <v>3.163416556E9</v>
      </c>
      <c r="B2441" s="33">
        <v>0.065</v>
      </c>
      <c r="C2441" s="34">
        <v>34.0</v>
      </c>
      <c r="D2441" s="30"/>
      <c r="E2441" s="28" t="s">
        <v>139</v>
      </c>
      <c r="F2441" s="31" t="s">
        <v>87</v>
      </c>
      <c r="G2441" s="32" t="s">
        <v>75</v>
      </c>
      <c r="H2441" s="27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</row>
    <row r="2442" ht="15.75" hidden="1" customHeight="1">
      <c r="A2442" s="33">
        <v>3.163000591E9</v>
      </c>
      <c r="B2442" s="33">
        <v>0.072</v>
      </c>
      <c r="C2442" s="34">
        <v>37.0</v>
      </c>
      <c r="D2442" s="30"/>
      <c r="E2442" s="28" t="s">
        <v>139</v>
      </c>
      <c r="F2442" s="31" t="s">
        <v>88</v>
      </c>
      <c r="G2442" s="32" t="s">
        <v>75</v>
      </c>
      <c r="H2442" s="27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</row>
    <row r="2443" ht="15.75" hidden="1" customHeight="1">
      <c r="A2443" s="33">
        <v>3.172945506E9</v>
      </c>
      <c r="B2443" s="33">
        <v>0.075</v>
      </c>
      <c r="C2443" s="34">
        <v>37.0</v>
      </c>
      <c r="D2443" s="30"/>
      <c r="E2443" s="28" t="s">
        <v>139</v>
      </c>
      <c r="F2443" s="31" t="s">
        <v>89</v>
      </c>
      <c r="G2443" s="32" t="s">
        <v>75</v>
      </c>
      <c r="H2443" s="27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</row>
    <row r="2444" ht="15.75" hidden="1" customHeight="1">
      <c r="A2444" s="33">
        <v>3.756023048E9</v>
      </c>
      <c r="B2444" s="33">
        <v>0.08</v>
      </c>
      <c r="C2444" s="34">
        <v>43.0</v>
      </c>
      <c r="D2444" s="30"/>
      <c r="E2444" s="28" t="s">
        <v>139</v>
      </c>
      <c r="F2444" s="31" t="s">
        <v>90</v>
      </c>
      <c r="G2444" s="32" t="s">
        <v>75</v>
      </c>
      <c r="H2444" s="27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</row>
    <row r="2445" ht="15.75" hidden="1" customHeight="1">
      <c r="A2445" s="33">
        <v>3.915754216E9</v>
      </c>
      <c r="B2445" s="33">
        <v>0.086</v>
      </c>
      <c r="C2445" s="34">
        <v>41.0</v>
      </c>
      <c r="D2445" s="30"/>
      <c r="E2445" s="28" t="s">
        <v>139</v>
      </c>
      <c r="F2445" s="31" t="s">
        <v>91</v>
      </c>
      <c r="G2445" s="32" t="s">
        <v>75</v>
      </c>
      <c r="H2445" s="27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</row>
    <row r="2446" ht="15.75" hidden="1" customHeight="1">
      <c r="A2446" s="33">
        <v>1.88623258E8</v>
      </c>
      <c r="B2446" s="33">
        <v>0.048</v>
      </c>
      <c r="C2446" s="34">
        <v>92.0</v>
      </c>
      <c r="D2446" s="31">
        <v>0.113</v>
      </c>
      <c r="E2446" s="28" t="s">
        <v>256</v>
      </c>
      <c r="F2446" s="31" t="s">
        <v>76</v>
      </c>
      <c r="G2446" s="32" t="s">
        <v>243</v>
      </c>
      <c r="H2446" s="27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</row>
    <row r="2447" ht="15.75" hidden="1" customHeight="1">
      <c r="A2447" s="33">
        <v>1.6704288E8</v>
      </c>
      <c r="B2447" s="33">
        <v>0.057</v>
      </c>
      <c r="C2447" s="34">
        <v>96.0</v>
      </c>
      <c r="D2447" s="31">
        <v>0.113</v>
      </c>
      <c r="E2447" s="28" t="s">
        <v>256</v>
      </c>
      <c r="F2447" s="31" t="s">
        <v>77</v>
      </c>
      <c r="G2447" s="32" t="s">
        <v>243</v>
      </c>
      <c r="H2447" s="27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</row>
    <row r="2448" ht="15.75" hidden="1" customHeight="1">
      <c r="A2448" s="33">
        <v>1.81801947E8</v>
      </c>
      <c r="B2448" s="33">
        <v>0.05</v>
      </c>
      <c r="C2448" s="34">
        <v>92.0</v>
      </c>
      <c r="D2448" s="31">
        <v>0.114</v>
      </c>
      <c r="E2448" s="28" t="s">
        <v>256</v>
      </c>
      <c r="F2448" s="31" t="s">
        <v>79</v>
      </c>
      <c r="G2448" s="32" t="s">
        <v>243</v>
      </c>
      <c r="H2448" s="27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</row>
    <row r="2449" ht="15.75" hidden="1" customHeight="1">
      <c r="A2449" s="33">
        <v>2.08098552E8</v>
      </c>
      <c r="B2449" s="33">
        <v>0.051</v>
      </c>
      <c r="C2449" s="34">
        <v>106.0</v>
      </c>
      <c r="D2449" s="31">
        <v>0.113</v>
      </c>
      <c r="E2449" s="28" t="s">
        <v>256</v>
      </c>
      <c r="F2449" s="31" t="s">
        <v>81</v>
      </c>
      <c r="G2449" s="32" t="s">
        <v>243</v>
      </c>
      <c r="H2449" s="27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</row>
    <row r="2450" ht="15.75" hidden="1" customHeight="1">
      <c r="A2450" s="33">
        <v>2.40794581E8</v>
      </c>
      <c r="B2450" s="33">
        <v>0.048</v>
      </c>
      <c r="C2450" s="34">
        <v>115.0</v>
      </c>
      <c r="D2450" s="31">
        <v>0.116</v>
      </c>
      <c r="E2450" s="28" t="s">
        <v>256</v>
      </c>
      <c r="F2450" s="31" t="s">
        <v>83</v>
      </c>
      <c r="G2450" s="32" t="s">
        <v>243</v>
      </c>
      <c r="H2450" s="27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</row>
    <row r="2451" ht="15.75" hidden="1" customHeight="1">
      <c r="A2451" s="33">
        <v>2.64812954E8</v>
      </c>
      <c r="B2451" s="33">
        <v>0.064</v>
      </c>
      <c r="C2451" s="34">
        <v>167.0</v>
      </c>
      <c r="D2451" s="31">
        <v>0.114</v>
      </c>
      <c r="E2451" s="28" t="s">
        <v>256</v>
      </c>
      <c r="F2451" s="31" t="s">
        <v>84</v>
      </c>
      <c r="G2451" s="32" t="s">
        <v>243</v>
      </c>
      <c r="H2451" s="27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</row>
    <row r="2452" ht="15.75" hidden="1" customHeight="1">
      <c r="A2452" s="33">
        <v>2.95998379E8</v>
      </c>
      <c r="B2452" s="33">
        <v>0.055</v>
      </c>
      <c r="C2452" s="34">
        <v>159.0</v>
      </c>
      <c r="D2452" s="31">
        <v>0.12</v>
      </c>
      <c r="E2452" s="28" t="s">
        <v>256</v>
      </c>
      <c r="F2452" s="31" t="s">
        <v>85</v>
      </c>
      <c r="G2452" s="32" t="s">
        <v>243</v>
      </c>
      <c r="H2452" s="27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</row>
    <row r="2453" ht="15.75" hidden="1" customHeight="1">
      <c r="A2453" s="33">
        <v>3.01064027E8</v>
      </c>
      <c r="B2453" s="33">
        <v>0.069</v>
      </c>
      <c r="C2453" s="34">
        <v>205.0</v>
      </c>
      <c r="D2453" s="31">
        <v>0.122</v>
      </c>
      <c r="E2453" s="28" t="s">
        <v>256</v>
      </c>
      <c r="F2453" s="31" t="s">
        <v>86</v>
      </c>
      <c r="G2453" s="32" t="s">
        <v>243</v>
      </c>
      <c r="H2453" s="27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</row>
    <row r="2454" ht="15.75" hidden="1" customHeight="1">
      <c r="A2454" s="33">
        <v>3.46850176E8</v>
      </c>
      <c r="B2454" s="33">
        <v>0.063</v>
      </c>
      <c r="C2454" s="34">
        <v>207.0</v>
      </c>
      <c r="D2454" s="31">
        <v>0.125</v>
      </c>
      <c r="E2454" s="28" t="s">
        <v>256</v>
      </c>
      <c r="F2454" s="31" t="s">
        <v>87</v>
      </c>
      <c r="G2454" s="32" t="s">
        <v>243</v>
      </c>
      <c r="H2454" s="27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</row>
    <row r="2455" ht="15.75" hidden="1" customHeight="1">
      <c r="A2455" s="33">
        <v>3.18522296E8</v>
      </c>
      <c r="B2455" s="33">
        <v>0.046</v>
      </c>
      <c r="C2455" s="34">
        <v>145.0</v>
      </c>
      <c r="D2455" s="31">
        <v>0.125</v>
      </c>
      <c r="E2455" s="28" t="s">
        <v>256</v>
      </c>
      <c r="F2455" s="31" t="s">
        <v>88</v>
      </c>
      <c r="G2455" s="32" t="s">
        <v>243</v>
      </c>
      <c r="H2455" s="27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</row>
    <row r="2456" ht="15.75" hidden="1" customHeight="1">
      <c r="A2456" s="33">
        <v>3.69212477E8</v>
      </c>
      <c r="B2456" s="33">
        <v>0.048</v>
      </c>
      <c r="C2456" s="34">
        <v>172.0</v>
      </c>
      <c r="D2456" s="31">
        <v>0.115</v>
      </c>
      <c r="E2456" s="28" t="s">
        <v>256</v>
      </c>
      <c r="F2456" s="31" t="s">
        <v>89</v>
      </c>
      <c r="G2456" s="32" t="s">
        <v>243</v>
      </c>
      <c r="H2456" s="27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</row>
    <row r="2457" ht="15.75" hidden="1" customHeight="1">
      <c r="A2457" s="33">
        <v>4.23038017E8</v>
      </c>
      <c r="B2457" s="33">
        <v>0.05</v>
      </c>
      <c r="C2457" s="34">
        <v>219.0</v>
      </c>
      <c r="D2457" s="31">
        <v>0.114</v>
      </c>
      <c r="E2457" s="28" t="s">
        <v>256</v>
      </c>
      <c r="F2457" s="31" t="s">
        <v>90</v>
      </c>
      <c r="G2457" s="32" t="s">
        <v>243</v>
      </c>
      <c r="H2457" s="27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</row>
    <row r="2458" ht="15.75" hidden="1" customHeight="1">
      <c r="A2458" s="33">
        <v>4.71575497E8</v>
      </c>
      <c r="B2458" s="33">
        <v>0.054</v>
      </c>
      <c r="C2458" s="34">
        <v>238.0</v>
      </c>
      <c r="D2458" s="31">
        <v>0.1</v>
      </c>
      <c r="E2458" s="28" t="s">
        <v>256</v>
      </c>
      <c r="F2458" s="31" t="s">
        <v>91</v>
      </c>
      <c r="G2458" s="32" t="s">
        <v>243</v>
      </c>
      <c r="H2458" s="27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</row>
    <row r="2459" ht="15.75" hidden="1" customHeight="1">
      <c r="A2459" s="33">
        <v>8.154315708E9</v>
      </c>
      <c r="B2459" s="33">
        <v>0.04</v>
      </c>
      <c r="C2459" s="34">
        <v>260.0</v>
      </c>
      <c r="D2459" s="31">
        <v>0.165</v>
      </c>
      <c r="E2459" s="28" t="s">
        <v>298</v>
      </c>
      <c r="F2459" s="31" t="s">
        <v>76</v>
      </c>
      <c r="G2459" s="32" t="s">
        <v>259</v>
      </c>
      <c r="H2459" s="27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</row>
    <row r="2460" ht="15.75" hidden="1" customHeight="1">
      <c r="A2460" s="33">
        <v>8.824873156E9</v>
      </c>
      <c r="B2460" s="33">
        <v>0.044</v>
      </c>
      <c r="C2460" s="34">
        <v>305.0</v>
      </c>
      <c r="D2460" s="31">
        <v>0.157</v>
      </c>
      <c r="E2460" s="28" t="s">
        <v>298</v>
      </c>
      <c r="F2460" s="31" t="s">
        <v>77</v>
      </c>
      <c r="G2460" s="32" t="s">
        <v>259</v>
      </c>
      <c r="H2460" s="27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</row>
    <row r="2461" ht="15.75" hidden="1" customHeight="1">
      <c r="A2461" s="33">
        <v>9.008273516E9</v>
      </c>
      <c r="B2461" s="33">
        <v>0.05</v>
      </c>
      <c r="C2461" s="34">
        <v>352.0</v>
      </c>
      <c r="D2461" s="31">
        <v>0.125</v>
      </c>
      <c r="E2461" s="28" t="s">
        <v>298</v>
      </c>
      <c r="F2461" s="31" t="s">
        <v>79</v>
      </c>
      <c r="G2461" s="32" t="s">
        <v>259</v>
      </c>
      <c r="H2461" s="27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</row>
    <row r="2462" ht="15.75" hidden="1" customHeight="1">
      <c r="A2462" s="33">
        <v>1.1235960523E10</v>
      </c>
      <c r="B2462" s="33">
        <v>0.051</v>
      </c>
      <c r="C2462" s="34">
        <v>449.0</v>
      </c>
      <c r="D2462" s="31">
        <v>0.112</v>
      </c>
      <c r="E2462" s="28" t="s">
        <v>298</v>
      </c>
      <c r="F2462" s="31" t="s">
        <v>81</v>
      </c>
      <c r="G2462" s="32" t="s">
        <v>259</v>
      </c>
      <c r="H2462" s="27"/>
      <c r="I2462" s="23"/>
      <c r="J2462" s="23"/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  <c r="AA2462" s="23"/>
    </row>
    <row r="2463" ht="15.75" hidden="1" customHeight="1">
      <c r="A2463" s="33">
        <v>1.2884712296E10</v>
      </c>
      <c r="B2463" s="33">
        <v>0.052</v>
      </c>
      <c r="C2463" s="34">
        <v>522.0</v>
      </c>
      <c r="D2463" s="31">
        <v>0.093</v>
      </c>
      <c r="E2463" s="28" t="s">
        <v>298</v>
      </c>
      <c r="F2463" s="31" t="s">
        <v>83</v>
      </c>
      <c r="G2463" s="32" t="s">
        <v>259</v>
      </c>
      <c r="H2463" s="27"/>
      <c r="I2463" s="23"/>
      <c r="J2463" s="23"/>
      <c r="K2463" s="23"/>
      <c r="L2463" s="23"/>
      <c r="M2463" s="23"/>
      <c r="N2463" s="23"/>
      <c r="O2463" s="23"/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  <c r="AA2463" s="23"/>
    </row>
    <row r="2464" ht="15.75" hidden="1" customHeight="1">
      <c r="A2464" s="33">
        <v>1.6088526686E10</v>
      </c>
      <c r="B2464" s="33">
        <v>0.053</v>
      </c>
      <c r="C2464" s="34">
        <v>648.0</v>
      </c>
      <c r="D2464" s="31">
        <v>0.091</v>
      </c>
      <c r="E2464" s="28" t="s">
        <v>298</v>
      </c>
      <c r="F2464" s="31" t="s">
        <v>84</v>
      </c>
      <c r="G2464" s="32" t="s">
        <v>259</v>
      </c>
      <c r="H2464" s="27"/>
      <c r="I2464" s="23"/>
      <c r="J2464" s="23"/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  <c r="AA2464" s="23"/>
    </row>
    <row r="2465" ht="15.75" hidden="1" customHeight="1">
      <c r="A2465" s="33">
        <v>1.8460905284E10</v>
      </c>
      <c r="B2465" s="33">
        <v>0.044</v>
      </c>
      <c r="C2465" s="34">
        <v>625.0</v>
      </c>
      <c r="D2465" s="31">
        <v>0.109</v>
      </c>
      <c r="E2465" s="28" t="s">
        <v>298</v>
      </c>
      <c r="F2465" s="31" t="s">
        <v>85</v>
      </c>
      <c r="G2465" s="32" t="s">
        <v>259</v>
      </c>
      <c r="H2465" s="27"/>
      <c r="I2465" s="23"/>
      <c r="J2465" s="23"/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  <c r="AA2465" s="23"/>
    </row>
    <row r="2466" ht="15.75" hidden="1" customHeight="1">
      <c r="A2466" s="33">
        <v>2.1830397705E10</v>
      </c>
      <c r="B2466" s="33">
        <v>0.048</v>
      </c>
      <c r="C2466" s="34">
        <v>790.0</v>
      </c>
      <c r="D2466" s="31">
        <v>0.118</v>
      </c>
      <c r="E2466" s="28" t="s">
        <v>298</v>
      </c>
      <c r="F2466" s="31" t="s">
        <v>86</v>
      </c>
      <c r="G2466" s="32" t="s">
        <v>259</v>
      </c>
      <c r="H2466" s="27"/>
      <c r="I2466" s="23"/>
      <c r="J2466" s="23"/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  <c r="AA2466" s="23"/>
    </row>
    <row r="2467" ht="15.75" hidden="1" customHeight="1">
      <c r="A2467" s="33">
        <v>2.8165793618E10</v>
      </c>
      <c r="B2467" s="33">
        <v>0.044</v>
      </c>
      <c r="C2467" s="34">
        <v>924.0</v>
      </c>
      <c r="D2467" s="31">
        <v>0.124</v>
      </c>
      <c r="E2467" s="28" t="s">
        <v>298</v>
      </c>
      <c r="F2467" s="31" t="s">
        <v>87</v>
      </c>
      <c r="G2467" s="32" t="s">
        <v>259</v>
      </c>
      <c r="H2467" s="27"/>
      <c r="I2467" s="23"/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</row>
    <row r="2468" ht="15.75" hidden="1" customHeight="1">
      <c r="A2468" s="33">
        <v>1.9332270662E10</v>
      </c>
      <c r="B2468" s="33">
        <v>0.061</v>
      </c>
      <c r="C2468" s="34">
        <v>887.0</v>
      </c>
      <c r="D2468" s="31">
        <v>0.119</v>
      </c>
      <c r="E2468" s="28" t="s">
        <v>298</v>
      </c>
      <c r="F2468" s="31" t="s">
        <v>88</v>
      </c>
      <c r="G2468" s="32" t="s">
        <v>259</v>
      </c>
      <c r="H2468" s="27"/>
      <c r="I2468" s="23"/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  <c r="AA2468" s="23"/>
    </row>
    <row r="2469" ht="15.75" hidden="1" customHeight="1">
      <c r="A2469" s="33">
        <v>2.0758191858E10</v>
      </c>
      <c r="B2469" s="33">
        <v>0.052</v>
      </c>
      <c r="C2469" s="34">
        <v>805.0</v>
      </c>
      <c r="D2469" s="31">
        <v>0.093</v>
      </c>
      <c r="E2469" s="28" t="s">
        <v>298</v>
      </c>
      <c r="F2469" s="31" t="s">
        <v>89</v>
      </c>
      <c r="G2469" s="32" t="s">
        <v>259</v>
      </c>
      <c r="H2469" s="27"/>
      <c r="I2469" s="23"/>
      <c r="J2469" s="23"/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  <c r="AA2469" s="23"/>
    </row>
    <row r="2470" ht="15.75" hidden="1" customHeight="1">
      <c r="A2470" s="33">
        <v>2.3676348287E10</v>
      </c>
      <c r="B2470" s="33">
        <v>0.053</v>
      </c>
      <c r="C2470" s="34">
        <v>935.0</v>
      </c>
      <c r="D2470" s="31">
        <v>0.08</v>
      </c>
      <c r="E2470" s="28" t="s">
        <v>298</v>
      </c>
      <c r="F2470" s="31" t="s">
        <v>90</v>
      </c>
      <c r="G2470" s="32" t="s">
        <v>259</v>
      </c>
      <c r="H2470" s="27"/>
      <c r="I2470" s="23"/>
      <c r="J2470" s="23"/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  <c r="AA2470" s="23"/>
    </row>
    <row r="2471" ht="15.75" hidden="1" customHeight="1">
      <c r="A2471" s="33">
        <v>2.343634252E10</v>
      </c>
      <c r="B2471" s="33">
        <v>0.054</v>
      </c>
      <c r="C2471" s="34">
        <v>972.0</v>
      </c>
      <c r="D2471" s="31">
        <v>0.077</v>
      </c>
      <c r="E2471" s="28" t="s">
        <v>298</v>
      </c>
      <c r="F2471" s="31" t="s">
        <v>91</v>
      </c>
      <c r="G2471" s="32" t="s">
        <v>259</v>
      </c>
      <c r="H2471" s="27"/>
      <c r="I2471" s="23"/>
      <c r="J2471" s="23"/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  <c r="AA2471" s="23"/>
    </row>
    <row r="2472" ht="15.75" hidden="1" customHeight="1">
      <c r="A2472" s="33">
        <v>2.1473188882E10</v>
      </c>
      <c r="B2472" s="33">
        <v>0.054</v>
      </c>
      <c r="C2472" s="34">
        <v>123.0</v>
      </c>
      <c r="D2472" s="30"/>
      <c r="E2472" s="28" t="s">
        <v>140</v>
      </c>
      <c r="F2472" s="31" t="s">
        <v>76</v>
      </c>
      <c r="G2472" s="32" t="s">
        <v>75</v>
      </c>
      <c r="H2472" s="27"/>
      <c r="I2472" s="23"/>
      <c r="J2472" s="23"/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  <c r="AA2472" s="23"/>
    </row>
    <row r="2473" ht="15.75" hidden="1" customHeight="1">
      <c r="A2473" s="33">
        <v>2.2066101341E10</v>
      </c>
      <c r="B2473" s="33">
        <v>0.053</v>
      </c>
      <c r="C2473" s="34">
        <v>122.0</v>
      </c>
      <c r="D2473" s="30"/>
      <c r="E2473" s="28" t="s">
        <v>140</v>
      </c>
      <c r="F2473" s="31" t="s">
        <v>77</v>
      </c>
      <c r="G2473" s="32" t="s">
        <v>75</v>
      </c>
      <c r="H2473" s="27"/>
      <c r="I2473" s="23"/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  <c r="AA2473" s="23"/>
    </row>
    <row r="2474" ht="15.75" hidden="1" customHeight="1">
      <c r="A2474" s="33">
        <v>2.3141757278E10</v>
      </c>
      <c r="B2474" s="33">
        <v>0.053</v>
      </c>
      <c r="C2474" s="34">
        <v>128.0</v>
      </c>
      <c r="D2474" s="30"/>
      <c r="E2474" s="28" t="s">
        <v>140</v>
      </c>
      <c r="F2474" s="31" t="s">
        <v>79</v>
      </c>
      <c r="G2474" s="32" t="s">
        <v>75</v>
      </c>
      <c r="H2474" s="27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</row>
    <row r="2475" ht="15.75" hidden="1" customHeight="1">
      <c r="A2475" s="33">
        <v>2.7453084983E10</v>
      </c>
      <c r="B2475" s="33">
        <v>0.054</v>
      </c>
      <c r="C2475" s="34">
        <v>151.0</v>
      </c>
      <c r="D2475" s="30"/>
      <c r="E2475" s="28" t="s">
        <v>140</v>
      </c>
      <c r="F2475" s="31" t="s">
        <v>81</v>
      </c>
      <c r="G2475" s="32" t="s">
        <v>75</v>
      </c>
      <c r="H2475" s="27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</row>
    <row r="2476" ht="15.75" hidden="1" customHeight="1">
      <c r="A2476" s="33">
        <v>3.1183139301E10</v>
      </c>
      <c r="B2476" s="33">
        <v>0.056</v>
      </c>
      <c r="C2476" s="34">
        <v>179.0</v>
      </c>
      <c r="D2476" s="30"/>
      <c r="E2476" s="28" t="s">
        <v>140</v>
      </c>
      <c r="F2476" s="31" t="s">
        <v>83</v>
      </c>
      <c r="G2476" s="32" t="s">
        <v>75</v>
      </c>
      <c r="H2476" s="27"/>
      <c r="I2476" s="23"/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  <c r="AA2476" s="23"/>
    </row>
    <row r="2477" ht="15.75" hidden="1" customHeight="1">
      <c r="A2477" s="33">
        <v>3.2282960678E10</v>
      </c>
      <c r="B2477" s="33">
        <v>0.056</v>
      </c>
      <c r="C2477" s="34">
        <v>181.0</v>
      </c>
      <c r="D2477" s="30"/>
      <c r="E2477" s="28" t="s">
        <v>140</v>
      </c>
      <c r="F2477" s="31" t="s">
        <v>84</v>
      </c>
      <c r="G2477" s="32" t="s">
        <v>75</v>
      </c>
      <c r="H2477" s="27"/>
      <c r="I2477" s="23"/>
      <c r="J2477" s="23"/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  <c r="AA2477" s="23"/>
    </row>
    <row r="2478" ht="15.75" hidden="1" customHeight="1">
      <c r="A2478" s="33">
        <v>3.4378437265E10</v>
      </c>
      <c r="B2478" s="33">
        <v>0.056</v>
      </c>
      <c r="C2478" s="34">
        <v>194.0</v>
      </c>
      <c r="D2478" s="30"/>
      <c r="E2478" s="28" t="s">
        <v>140</v>
      </c>
      <c r="F2478" s="31" t="s">
        <v>85</v>
      </c>
      <c r="G2478" s="32" t="s">
        <v>75</v>
      </c>
      <c r="H2478" s="27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</row>
    <row r="2479" ht="15.75" hidden="1" customHeight="1">
      <c r="A2479" s="33">
        <v>3.8920218579E10</v>
      </c>
      <c r="B2479" s="33">
        <v>0.056</v>
      </c>
      <c r="C2479" s="34">
        <v>217.0</v>
      </c>
      <c r="D2479" s="30"/>
      <c r="E2479" s="28" t="s">
        <v>140</v>
      </c>
      <c r="F2479" s="31" t="s">
        <v>86</v>
      </c>
      <c r="G2479" s="32" t="s">
        <v>75</v>
      </c>
      <c r="H2479" s="27"/>
      <c r="I2479" s="23"/>
      <c r="J2479" s="23"/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  <c r="AA2479" s="23"/>
    </row>
    <row r="2480" ht="15.75" hidden="1" customHeight="1">
      <c r="A2480" s="33">
        <v>4.4856586316E10</v>
      </c>
      <c r="B2480" s="33">
        <v>0.056</v>
      </c>
      <c r="C2480" s="34">
        <v>246.0</v>
      </c>
      <c r="D2480" s="30"/>
      <c r="E2480" s="28" t="s">
        <v>140</v>
      </c>
      <c r="F2480" s="31" t="s">
        <v>87</v>
      </c>
      <c r="G2480" s="32" t="s">
        <v>75</v>
      </c>
      <c r="H2480" s="27"/>
      <c r="I2480" s="23"/>
      <c r="J2480" s="23"/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  <c r="AA2480" s="23"/>
    </row>
    <row r="2481" ht="15.75" hidden="1" customHeight="1">
      <c r="A2481" s="33">
        <v>4.345493594E10</v>
      </c>
      <c r="B2481" s="33">
        <v>0.062</v>
      </c>
      <c r="C2481" s="34">
        <v>259.0</v>
      </c>
      <c r="D2481" s="30"/>
      <c r="E2481" s="28" t="s">
        <v>140</v>
      </c>
      <c r="F2481" s="31" t="s">
        <v>88</v>
      </c>
      <c r="G2481" s="32" t="s">
        <v>75</v>
      </c>
      <c r="H2481" s="27"/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  <c r="AA2481" s="23"/>
    </row>
    <row r="2482" ht="15.75" hidden="1" customHeight="1">
      <c r="A2482" s="33">
        <v>4.4054072936E10</v>
      </c>
      <c r="B2482" s="33">
        <v>0.067</v>
      </c>
      <c r="C2482" s="34">
        <v>282.0</v>
      </c>
      <c r="D2482" s="30"/>
      <c r="E2482" s="28" t="s">
        <v>140</v>
      </c>
      <c r="F2482" s="31" t="s">
        <v>89</v>
      </c>
      <c r="G2482" s="32" t="s">
        <v>75</v>
      </c>
      <c r="H2482" s="27"/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</row>
    <row r="2483" ht="15.75" hidden="1" customHeight="1">
      <c r="A2483" s="33">
        <v>4.5951129422E10</v>
      </c>
      <c r="B2483" s="33">
        <v>0.07</v>
      </c>
      <c r="C2483" s="34">
        <v>304.0</v>
      </c>
      <c r="D2483" s="30"/>
      <c r="E2483" s="28" t="s">
        <v>140</v>
      </c>
      <c r="F2483" s="31" t="s">
        <v>90</v>
      </c>
      <c r="G2483" s="32" t="s">
        <v>75</v>
      </c>
      <c r="H2483" s="27"/>
      <c r="I2483" s="23"/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</row>
    <row r="2484" ht="15.75" hidden="1" customHeight="1">
      <c r="A2484" s="33">
        <v>4.5238491581E10</v>
      </c>
      <c r="B2484" s="33">
        <v>0.07</v>
      </c>
      <c r="C2484" s="34">
        <v>297.0</v>
      </c>
      <c r="D2484" s="30"/>
      <c r="E2484" s="28" t="s">
        <v>140</v>
      </c>
      <c r="F2484" s="31" t="s">
        <v>91</v>
      </c>
      <c r="G2484" s="32" t="s">
        <v>75</v>
      </c>
      <c r="H2484" s="27"/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</row>
    <row r="2485" ht="15.75" hidden="1" customHeight="1">
      <c r="A2485" s="33">
        <v>2.67E11</v>
      </c>
      <c r="B2485" s="33">
        <v>0.049</v>
      </c>
      <c r="C2485" s="34">
        <v>196.0</v>
      </c>
      <c r="D2485" s="30"/>
      <c r="E2485" s="28" t="s">
        <v>225</v>
      </c>
      <c r="F2485" s="31" t="s">
        <v>76</v>
      </c>
      <c r="G2485" s="32" t="s">
        <v>180</v>
      </c>
      <c r="H2485" s="27"/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</row>
    <row r="2486" ht="15.75" hidden="1" customHeight="1">
      <c r="A2486" s="33">
        <v>1.96E11</v>
      </c>
      <c r="B2486" s="33">
        <v>0.052</v>
      </c>
      <c r="C2486" s="34">
        <v>148.0</v>
      </c>
      <c r="D2486" s="30"/>
      <c r="E2486" s="28" t="s">
        <v>225</v>
      </c>
      <c r="F2486" s="31" t="s">
        <v>77</v>
      </c>
      <c r="G2486" s="32" t="s">
        <v>180</v>
      </c>
      <c r="H2486" s="27"/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</row>
    <row r="2487" ht="15.75" hidden="1" customHeight="1">
      <c r="A2487" s="33">
        <v>2.33E11</v>
      </c>
      <c r="B2487" s="33">
        <v>0.054</v>
      </c>
      <c r="C2487" s="34">
        <v>180.0</v>
      </c>
      <c r="D2487" s="30"/>
      <c r="E2487" s="28" t="s">
        <v>225</v>
      </c>
      <c r="F2487" s="31" t="s">
        <v>79</v>
      </c>
      <c r="G2487" s="32" t="s">
        <v>180</v>
      </c>
      <c r="H2487" s="27"/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</row>
    <row r="2488" ht="15.75" hidden="1" customHeight="1">
      <c r="A2488" s="33">
        <v>3.03E11</v>
      </c>
      <c r="B2488" s="33">
        <v>0.053</v>
      </c>
      <c r="C2488" s="34">
        <v>232.0</v>
      </c>
      <c r="D2488" s="30"/>
      <c r="E2488" s="28" t="s">
        <v>225</v>
      </c>
      <c r="F2488" s="31" t="s">
        <v>81</v>
      </c>
      <c r="G2488" s="32" t="s">
        <v>180</v>
      </c>
      <c r="H2488" s="27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</row>
    <row r="2489" ht="15.75" hidden="1" customHeight="1">
      <c r="A2489" s="33">
        <v>3.92E11</v>
      </c>
      <c r="B2489" s="33">
        <v>0.054</v>
      </c>
      <c r="C2489" s="34">
        <v>297.0</v>
      </c>
      <c r="D2489" s="30"/>
      <c r="E2489" s="28" t="s">
        <v>225</v>
      </c>
      <c r="F2489" s="31" t="s">
        <v>83</v>
      </c>
      <c r="G2489" s="32" t="s">
        <v>180</v>
      </c>
      <c r="H2489" s="27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</row>
    <row r="2490" ht="15.75" hidden="1" customHeight="1">
      <c r="A2490" s="33">
        <v>4.83E11</v>
      </c>
      <c r="B2490" s="33">
        <v>0.054</v>
      </c>
      <c r="C2490" s="34">
        <v>366.0</v>
      </c>
      <c r="D2490" s="30"/>
      <c r="E2490" s="28" t="s">
        <v>225</v>
      </c>
      <c r="F2490" s="31" t="s">
        <v>84</v>
      </c>
      <c r="G2490" s="32" t="s">
        <v>180</v>
      </c>
      <c r="H2490" s="27"/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</row>
    <row r="2491" ht="15.75" hidden="1" customHeight="1">
      <c r="A2491" s="33">
        <v>5.31E11</v>
      </c>
      <c r="B2491" s="33">
        <v>0.058</v>
      </c>
      <c r="C2491" s="34">
        <v>422.0</v>
      </c>
      <c r="D2491" s="30"/>
      <c r="E2491" s="28" t="s">
        <v>225</v>
      </c>
      <c r="F2491" s="31" t="s">
        <v>85</v>
      </c>
      <c r="G2491" s="32" t="s">
        <v>180</v>
      </c>
      <c r="H2491" s="27"/>
      <c r="I2491" s="23"/>
      <c r="J2491" s="23"/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</row>
    <row r="2492" ht="15.75" hidden="1" customHeight="1">
      <c r="A2492" s="33">
        <v>6.47E11</v>
      </c>
      <c r="B2492" s="33">
        <v>0.06</v>
      </c>
      <c r="C2492" s="34">
        <v>558.0</v>
      </c>
      <c r="D2492" s="30"/>
      <c r="E2492" s="28" t="s">
        <v>225</v>
      </c>
      <c r="F2492" s="31" t="s">
        <v>86</v>
      </c>
      <c r="G2492" s="32" t="s">
        <v>180</v>
      </c>
      <c r="H2492" s="27"/>
      <c r="I2492" s="23"/>
      <c r="J2492" s="23"/>
      <c r="K2492" s="23"/>
      <c r="L2492" s="23"/>
      <c r="M2492" s="23"/>
      <c r="N2492" s="23"/>
      <c r="O2492" s="23"/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  <c r="AA2492" s="23"/>
    </row>
    <row r="2493" ht="15.75" hidden="1" customHeight="1">
      <c r="A2493" s="33">
        <v>7.3E11</v>
      </c>
      <c r="B2493" s="33">
        <v>0.061</v>
      </c>
      <c r="C2493" s="34">
        <v>628.0</v>
      </c>
      <c r="D2493" s="30"/>
      <c r="E2493" s="28" t="s">
        <v>225</v>
      </c>
      <c r="F2493" s="31" t="s">
        <v>87</v>
      </c>
      <c r="G2493" s="32" t="s">
        <v>180</v>
      </c>
      <c r="H2493" s="27"/>
      <c r="I2493" s="23"/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  <c r="AA2493" s="23"/>
    </row>
    <row r="2494" ht="15.75" hidden="1" customHeight="1">
      <c r="A2494" s="33">
        <v>6.15E11</v>
      </c>
      <c r="B2494" s="33">
        <v>0.067</v>
      </c>
      <c r="C2494" s="34">
        <v>580.0</v>
      </c>
      <c r="D2494" s="30"/>
      <c r="E2494" s="28" t="s">
        <v>225</v>
      </c>
      <c r="F2494" s="31" t="s">
        <v>88</v>
      </c>
      <c r="G2494" s="32" t="s">
        <v>180</v>
      </c>
      <c r="H2494" s="27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</row>
    <row r="2495" ht="15.75" hidden="1" customHeight="1">
      <c r="A2495" s="33">
        <v>7.31E11</v>
      </c>
      <c r="B2495" s="33">
        <v>0.068</v>
      </c>
      <c r="C2495" s="34">
        <v>680.0</v>
      </c>
      <c r="D2495" s="30"/>
      <c r="E2495" s="28" t="s">
        <v>225</v>
      </c>
      <c r="F2495" s="31" t="s">
        <v>89</v>
      </c>
      <c r="G2495" s="32" t="s">
        <v>180</v>
      </c>
      <c r="H2495" s="27"/>
      <c r="I2495" s="23"/>
      <c r="J2495" s="23"/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  <c r="AA2495" s="23"/>
    </row>
    <row r="2496" ht="15.75" hidden="1" customHeight="1">
      <c r="A2496" s="33">
        <v>7.75E11</v>
      </c>
      <c r="B2496" s="33">
        <v>0.061</v>
      </c>
      <c r="C2496" s="34">
        <v>644.0</v>
      </c>
      <c r="D2496" s="30"/>
      <c r="E2496" s="28" t="s">
        <v>225</v>
      </c>
      <c r="F2496" s="31" t="s">
        <v>90</v>
      </c>
      <c r="G2496" s="32" t="s">
        <v>180</v>
      </c>
      <c r="H2496" s="27"/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  <c r="AA2496" s="23"/>
    </row>
    <row r="2497" ht="15.75" hidden="1" customHeight="1">
      <c r="A2497" s="33">
        <v>7.89E11</v>
      </c>
      <c r="B2497" s="33">
        <v>0.063</v>
      </c>
      <c r="C2497" s="34">
        <v>665.0</v>
      </c>
      <c r="D2497" s="30"/>
      <c r="E2497" s="28" t="s">
        <v>225</v>
      </c>
      <c r="F2497" s="31" t="s">
        <v>91</v>
      </c>
      <c r="G2497" s="32" t="s">
        <v>180</v>
      </c>
      <c r="H2497" s="27"/>
      <c r="I2497" s="23"/>
      <c r="J2497" s="23"/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  <c r="AA2497" s="23"/>
    </row>
    <row r="2498" ht="15.75" hidden="1" customHeight="1">
      <c r="A2498" s="33">
        <v>2.904662605E9</v>
      </c>
      <c r="B2498" s="33">
        <v>0.039</v>
      </c>
      <c r="C2498" s="34">
        <v>44.0</v>
      </c>
      <c r="D2498" s="30"/>
      <c r="E2498" s="28" t="s">
        <v>176</v>
      </c>
      <c r="F2498" s="31" t="s">
        <v>76</v>
      </c>
      <c r="G2498" s="32" t="s">
        <v>145</v>
      </c>
      <c r="H2498" s="27"/>
      <c r="I2498" s="23"/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  <c r="AA2498" s="23"/>
    </row>
    <row r="2499" ht="15.75" hidden="1" customHeight="1">
      <c r="A2499" s="33">
        <v>3.534771969E9</v>
      </c>
      <c r="B2499" s="33">
        <v>0.038</v>
      </c>
      <c r="C2499" s="34">
        <v>58.0</v>
      </c>
      <c r="D2499" s="30"/>
      <c r="E2499" s="28" t="s">
        <v>176</v>
      </c>
      <c r="F2499" s="31" t="s">
        <v>77</v>
      </c>
      <c r="G2499" s="32" t="s">
        <v>145</v>
      </c>
      <c r="H2499" s="27"/>
      <c r="I2499" s="23"/>
      <c r="J2499" s="23"/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  <c r="AA2499" s="23"/>
    </row>
    <row r="2500" ht="15.75" hidden="1" customHeight="1">
      <c r="A2500" s="33">
        <v>4.462028989E9</v>
      </c>
      <c r="B2500" s="33">
        <v>0.033</v>
      </c>
      <c r="C2500" s="34">
        <v>63.0</v>
      </c>
      <c r="D2500" s="30"/>
      <c r="E2500" s="28" t="s">
        <v>176</v>
      </c>
      <c r="F2500" s="31" t="s">
        <v>79</v>
      </c>
      <c r="G2500" s="32" t="s">
        <v>145</v>
      </c>
      <c r="H2500" s="27"/>
      <c r="I2500" s="23"/>
      <c r="J2500" s="23"/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  <c r="AA2500" s="23"/>
    </row>
    <row r="2501" ht="15.75" hidden="1" customHeight="1">
      <c r="A2501" s="33">
        <v>5.977440583E9</v>
      </c>
      <c r="B2501" s="33">
        <v>0.038</v>
      </c>
      <c r="C2501" s="34">
        <v>95.0</v>
      </c>
      <c r="D2501" s="30"/>
      <c r="E2501" s="28" t="s">
        <v>176</v>
      </c>
      <c r="F2501" s="31" t="s">
        <v>81</v>
      </c>
      <c r="G2501" s="32" t="s">
        <v>145</v>
      </c>
      <c r="H2501" s="27"/>
      <c r="I2501" s="23"/>
      <c r="J2501" s="23"/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  <c r="AA2501" s="23"/>
    </row>
    <row r="2502" ht="15.75" hidden="1" customHeight="1">
      <c r="A2502" s="33">
        <v>6.838351088E9</v>
      </c>
      <c r="B2502" s="33">
        <v>0.037</v>
      </c>
      <c r="C2502" s="34">
        <v>111.0</v>
      </c>
      <c r="D2502" s="30"/>
      <c r="E2502" s="28" t="s">
        <v>176</v>
      </c>
      <c r="F2502" s="31" t="s">
        <v>83</v>
      </c>
      <c r="G2502" s="32" t="s">
        <v>145</v>
      </c>
      <c r="H2502" s="27"/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  <c r="AA2502" s="23"/>
    </row>
    <row r="2503" ht="15.75" hidden="1" customHeight="1">
      <c r="A2503" s="33">
        <v>8.104355717E9</v>
      </c>
      <c r="B2503" s="33">
        <v>0.03</v>
      </c>
      <c r="C2503" s="34">
        <v>107.0</v>
      </c>
      <c r="D2503" s="30"/>
      <c r="E2503" s="28" t="s">
        <v>176</v>
      </c>
      <c r="F2503" s="31" t="s">
        <v>84</v>
      </c>
      <c r="G2503" s="32" t="s">
        <v>145</v>
      </c>
      <c r="H2503" s="27"/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  <c r="AA2503" s="23"/>
    </row>
    <row r="2504" ht="15.75" hidden="1" customHeight="1">
      <c r="A2504" s="33">
        <v>1.0277598152E10</v>
      </c>
      <c r="B2504" s="33">
        <v>0.022</v>
      </c>
      <c r="C2504" s="34">
        <v>98.0</v>
      </c>
      <c r="D2504" s="30"/>
      <c r="E2504" s="28" t="s">
        <v>176</v>
      </c>
      <c r="F2504" s="31" t="s">
        <v>85</v>
      </c>
      <c r="G2504" s="32" t="s">
        <v>145</v>
      </c>
      <c r="H2504" s="27"/>
      <c r="I2504" s="23"/>
      <c r="J2504" s="23"/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  <c r="AA2504" s="23"/>
    </row>
    <row r="2505" ht="15.75" hidden="1" customHeight="1">
      <c r="A2505" s="33">
        <v>1.2664165103E10</v>
      </c>
      <c r="B2505" s="33">
        <v>0.021</v>
      </c>
      <c r="C2505" s="34">
        <v>113.0</v>
      </c>
      <c r="D2505" s="30"/>
      <c r="E2505" s="28" t="s">
        <v>176</v>
      </c>
      <c r="F2505" s="31" t="s">
        <v>86</v>
      </c>
      <c r="G2505" s="32" t="s">
        <v>145</v>
      </c>
      <c r="H2505" s="27"/>
      <c r="I2505" s="23"/>
      <c r="J2505" s="23"/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  <c r="AA2505" s="23"/>
    </row>
    <row r="2506" ht="15.75" hidden="1" customHeight="1">
      <c r="A2506" s="33">
        <v>1.9271523179E10</v>
      </c>
      <c r="B2506" s="33">
        <v>0.019</v>
      </c>
      <c r="C2506" s="34">
        <v>81.0</v>
      </c>
      <c r="D2506" s="30"/>
      <c r="E2506" s="28" t="s">
        <v>176</v>
      </c>
      <c r="F2506" s="31" t="s">
        <v>87</v>
      </c>
      <c r="G2506" s="32" t="s">
        <v>145</v>
      </c>
      <c r="H2506" s="27"/>
      <c r="I2506" s="23"/>
      <c r="J2506" s="23"/>
      <c r="K2506" s="23"/>
      <c r="L2506" s="23"/>
      <c r="M2506" s="23"/>
      <c r="N2506" s="23"/>
      <c r="O2506" s="23"/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  <c r="AA2506" s="23"/>
    </row>
    <row r="2507" ht="15.75" hidden="1" customHeight="1">
      <c r="A2507" s="33">
        <v>2.0214385965E10</v>
      </c>
      <c r="B2507" s="33">
        <v>0.021</v>
      </c>
      <c r="C2507" s="34">
        <v>86.0</v>
      </c>
      <c r="D2507" s="30"/>
      <c r="E2507" s="28" t="s">
        <v>176</v>
      </c>
      <c r="F2507" s="31" t="s">
        <v>88</v>
      </c>
      <c r="G2507" s="32" t="s">
        <v>145</v>
      </c>
      <c r="H2507" s="27"/>
      <c r="I2507" s="23"/>
      <c r="J2507" s="23"/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  <c r="AA2507" s="23"/>
    </row>
    <row r="2508" ht="15.75" hidden="1" customHeight="1">
      <c r="A2508" s="33">
        <v>2.2148070175E10</v>
      </c>
      <c r="B2508" s="33">
        <v>0.021</v>
      </c>
      <c r="C2508" s="34">
        <v>95.0</v>
      </c>
      <c r="D2508" s="30"/>
      <c r="E2508" s="28" t="s">
        <v>176</v>
      </c>
      <c r="F2508" s="31" t="s">
        <v>89</v>
      </c>
      <c r="G2508" s="32" t="s">
        <v>145</v>
      </c>
      <c r="H2508" s="27"/>
      <c r="I2508" s="23"/>
      <c r="J2508" s="23"/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  <c r="AA2508" s="23"/>
    </row>
    <row r="2509" ht="15.75" hidden="1" customHeight="1">
      <c r="A2509" s="33">
        <v>2.9233333333E10</v>
      </c>
      <c r="B2509" s="33">
        <v>0.021</v>
      </c>
      <c r="C2509" s="34">
        <v>114.0</v>
      </c>
      <c r="D2509" s="30"/>
      <c r="E2509" s="28" t="s">
        <v>176</v>
      </c>
      <c r="F2509" s="31" t="s">
        <v>90</v>
      </c>
      <c r="G2509" s="32" t="s">
        <v>145</v>
      </c>
      <c r="H2509" s="27"/>
      <c r="I2509" s="23"/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</row>
    <row r="2510" ht="15.75" hidden="1" customHeight="1">
      <c r="A2510" s="33">
        <v>3.5164210526E10</v>
      </c>
      <c r="B2510" s="33">
        <v>0.02</v>
      </c>
      <c r="C2510" s="34">
        <v>129.0</v>
      </c>
      <c r="D2510" s="30"/>
      <c r="E2510" s="28" t="s">
        <v>176</v>
      </c>
      <c r="F2510" s="31" t="s">
        <v>91</v>
      </c>
      <c r="G2510" s="32" t="s">
        <v>145</v>
      </c>
      <c r="H2510" s="27"/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  <c r="AA2510" s="23"/>
    </row>
    <row r="2511" ht="15.75" hidden="1" customHeight="1">
      <c r="A2511" s="28"/>
      <c r="B2511" s="28"/>
      <c r="C2511" s="29"/>
      <c r="D2511" s="30"/>
      <c r="E2511" s="28" t="s">
        <v>299</v>
      </c>
      <c r="F2511" s="31" t="s">
        <v>76</v>
      </c>
      <c r="G2511" s="32" t="s">
        <v>259</v>
      </c>
      <c r="H2511" s="27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</row>
    <row r="2512" ht="15.75" hidden="1" customHeight="1">
      <c r="A2512" s="28"/>
      <c r="B2512" s="28"/>
      <c r="C2512" s="29"/>
      <c r="D2512" s="30"/>
      <c r="E2512" s="28" t="s">
        <v>299</v>
      </c>
      <c r="F2512" s="31" t="s">
        <v>77</v>
      </c>
      <c r="G2512" s="32" t="s">
        <v>259</v>
      </c>
      <c r="H2512" s="27"/>
      <c r="I2512" s="23"/>
      <c r="J2512" s="23"/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  <c r="AA2512" s="23"/>
    </row>
    <row r="2513" ht="15.75" hidden="1" customHeight="1">
      <c r="A2513" s="28"/>
      <c r="B2513" s="28"/>
      <c r="C2513" s="29"/>
      <c r="D2513" s="30"/>
      <c r="E2513" s="28" t="s">
        <v>299</v>
      </c>
      <c r="F2513" s="31" t="s">
        <v>79</v>
      </c>
      <c r="G2513" s="32" t="s">
        <v>259</v>
      </c>
      <c r="H2513" s="27"/>
      <c r="I2513" s="23"/>
      <c r="J2513" s="23"/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  <c r="AA2513" s="23"/>
    </row>
    <row r="2514" ht="15.75" hidden="1" customHeight="1">
      <c r="A2514" s="28"/>
      <c r="B2514" s="28"/>
      <c r="C2514" s="29"/>
      <c r="D2514" s="30"/>
      <c r="E2514" s="28" t="s">
        <v>299</v>
      </c>
      <c r="F2514" s="31" t="s">
        <v>81</v>
      </c>
      <c r="G2514" s="32" t="s">
        <v>259</v>
      </c>
      <c r="H2514" s="27"/>
      <c r="I2514" s="23"/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  <c r="AA2514" s="23"/>
    </row>
    <row r="2515" ht="15.75" hidden="1" customHeight="1">
      <c r="A2515" s="28"/>
      <c r="B2515" s="28"/>
      <c r="C2515" s="29"/>
      <c r="D2515" s="30"/>
      <c r="E2515" s="28" t="s">
        <v>299</v>
      </c>
      <c r="F2515" s="31" t="s">
        <v>83</v>
      </c>
      <c r="G2515" s="32" t="s">
        <v>259</v>
      </c>
      <c r="H2515" s="27"/>
      <c r="I2515" s="23"/>
      <c r="J2515" s="23"/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</row>
    <row r="2516" ht="15.75" hidden="1" customHeight="1">
      <c r="A2516" s="28"/>
      <c r="B2516" s="28"/>
      <c r="C2516" s="29"/>
      <c r="D2516" s="30"/>
      <c r="E2516" s="28" t="s">
        <v>299</v>
      </c>
      <c r="F2516" s="31" t="s">
        <v>84</v>
      </c>
      <c r="G2516" s="32" t="s">
        <v>259</v>
      </c>
      <c r="H2516" s="27"/>
      <c r="I2516" s="23"/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</row>
    <row r="2517" ht="15.75" hidden="1" customHeight="1">
      <c r="A2517" s="28"/>
      <c r="B2517" s="28"/>
      <c r="C2517" s="29"/>
      <c r="D2517" s="30"/>
      <c r="E2517" s="28" t="s">
        <v>299</v>
      </c>
      <c r="F2517" s="31" t="s">
        <v>85</v>
      </c>
      <c r="G2517" s="32" t="s">
        <v>259</v>
      </c>
      <c r="H2517" s="27"/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  <c r="AA2517" s="23"/>
    </row>
    <row r="2518" ht="15.75" hidden="1" customHeight="1">
      <c r="A2518" s="28"/>
      <c r="B2518" s="28"/>
      <c r="C2518" s="29"/>
      <c r="D2518" s="30"/>
      <c r="E2518" s="28" t="s">
        <v>299</v>
      </c>
      <c r="F2518" s="31" t="s">
        <v>86</v>
      </c>
      <c r="G2518" s="32" t="s">
        <v>259</v>
      </c>
      <c r="H2518" s="27"/>
      <c r="I2518" s="23"/>
      <c r="J2518" s="23"/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  <c r="AA2518" s="23"/>
    </row>
    <row r="2519" ht="15.75" hidden="1" customHeight="1">
      <c r="A2519" s="28"/>
      <c r="B2519" s="28"/>
      <c r="C2519" s="29"/>
      <c r="D2519" s="30"/>
      <c r="E2519" s="28" t="s">
        <v>299</v>
      </c>
      <c r="F2519" s="31" t="s">
        <v>87</v>
      </c>
      <c r="G2519" s="32" t="s">
        <v>259</v>
      </c>
      <c r="H2519" s="27"/>
      <c r="I2519" s="23"/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  <c r="AA2519" s="23"/>
    </row>
    <row r="2520" ht="15.75" hidden="1" customHeight="1">
      <c r="A2520" s="28"/>
      <c r="B2520" s="28"/>
      <c r="C2520" s="29"/>
      <c r="D2520" s="30"/>
      <c r="E2520" s="28" t="s">
        <v>299</v>
      </c>
      <c r="F2520" s="31" t="s">
        <v>88</v>
      </c>
      <c r="G2520" s="32" t="s">
        <v>259</v>
      </c>
      <c r="H2520" s="27"/>
      <c r="I2520" s="23"/>
      <c r="J2520" s="23"/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  <c r="AA2520" s="23"/>
    </row>
    <row r="2521" ht="15.75" hidden="1" customHeight="1">
      <c r="A2521" s="28"/>
      <c r="B2521" s="28"/>
      <c r="C2521" s="29"/>
      <c r="D2521" s="30"/>
      <c r="E2521" s="28" t="s">
        <v>299</v>
      </c>
      <c r="F2521" s="31" t="s">
        <v>89</v>
      </c>
      <c r="G2521" s="32" t="s">
        <v>259</v>
      </c>
      <c r="H2521" s="27"/>
      <c r="I2521" s="23"/>
      <c r="J2521" s="23"/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  <c r="AA2521" s="23"/>
    </row>
    <row r="2522" ht="15.75" hidden="1" customHeight="1">
      <c r="A2522" s="28"/>
      <c r="B2522" s="28"/>
      <c r="C2522" s="29"/>
      <c r="D2522" s="30"/>
      <c r="E2522" s="28" t="s">
        <v>299</v>
      </c>
      <c r="F2522" s="31" t="s">
        <v>90</v>
      </c>
      <c r="G2522" s="32" t="s">
        <v>259</v>
      </c>
      <c r="H2522" s="27"/>
      <c r="I2522" s="23"/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  <c r="AA2522" s="23"/>
    </row>
    <row r="2523" ht="15.75" hidden="1" customHeight="1">
      <c r="A2523" s="28"/>
      <c r="B2523" s="28"/>
      <c r="C2523" s="29"/>
      <c r="D2523" s="30"/>
      <c r="E2523" s="28" t="s">
        <v>299</v>
      </c>
      <c r="F2523" s="31" t="s">
        <v>91</v>
      </c>
      <c r="G2523" s="32" t="s">
        <v>259</v>
      </c>
      <c r="H2523" s="27"/>
      <c r="I2523" s="23"/>
      <c r="J2523" s="23"/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</row>
    <row r="2524" ht="15.75" hidden="1" customHeight="1">
      <c r="A2524" s="33">
        <v>6.193246632E9</v>
      </c>
      <c r="B2524" s="33">
        <v>0.066</v>
      </c>
      <c r="C2524" s="34">
        <v>16.0</v>
      </c>
      <c r="D2524" s="31">
        <v>0.229</v>
      </c>
      <c r="E2524" s="28" t="s">
        <v>141</v>
      </c>
      <c r="F2524" s="31" t="s">
        <v>76</v>
      </c>
      <c r="G2524" s="32" t="s">
        <v>75</v>
      </c>
      <c r="H2524" s="27"/>
      <c r="I2524" s="23"/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</row>
    <row r="2525" ht="15.75" hidden="1" customHeight="1">
      <c r="A2525" s="33">
        <v>5.840503703E9</v>
      </c>
      <c r="B2525" s="33">
        <v>0.072</v>
      </c>
      <c r="C2525" s="34">
        <v>17.0</v>
      </c>
      <c r="D2525" s="31">
        <v>0.227</v>
      </c>
      <c r="E2525" s="28" t="s">
        <v>141</v>
      </c>
      <c r="F2525" s="31" t="s">
        <v>77</v>
      </c>
      <c r="G2525" s="32" t="s">
        <v>75</v>
      </c>
      <c r="H2525" s="27"/>
      <c r="I2525" s="23"/>
      <c r="J2525" s="23"/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  <c r="AA2525" s="23"/>
    </row>
    <row r="2526" ht="15.75" hidden="1" customHeight="1">
      <c r="A2526" s="33">
        <v>6.178563467E9</v>
      </c>
      <c r="B2526" s="33">
        <v>0.075</v>
      </c>
      <c r="C2526" s="34">
        <v>18.0</v>
      </c>
      <c r="D2526" s="31">
        <v>0.191</v>
      </c>
      <c r="E2526" s="28" t="s">
        <v>141</v>
      </c>
      <c r="F2526" s="31" t="s">
        <v>79</v>
      </c>
      <c r="G2526" s="32" t="s">
        <v>75</v>
      </c>
      <c r="H2526" s="27"/>
      <c r="I2526" s="23"/>
      <c r="J2526" s="23"/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  <c r="AA2526" s="23"/>
    </row>
    <row r="2527" ht="15.75" hidden="1" customHeight="1">
      <c r="A2527" s="33">
        <v>6.336696289E9</v>
      </c>
      <c r="B2527" s="33">
        <v>0.076</v>
      </c>
      <c r="C2527" s="34">
        <v>18.0</v>
      </c>
      <c r="D2527" s="31">
        <v>0.189</v>
      </c>
      <c r="E2527" s="28" t="s">
        <v>141</v>
      </c>
      <c r="F2527" s="31" t="s">
        <v>81</v>
      </c>
      <c r="G2527" s="32" t="s">
        <v>75</v>
      </c>
      <c r="H2527" s="27"/>
      <c r="I2527" s="23"/>
      <c r="J2527" s="23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</row>
    <row r="2528" ht="15.75" hidden="1" customHeight="1">
      <c r="A2528" s="33">
        <v>7.940362663E9</v>
      </c>
      <c r="B2528" s="33">
        <v>0.079</v>
      </c>
      <c r="C2528" s="34">
        <v>24.0</v>
      </c>
      <c r="D2528" s="31">
        <v>0.206</v>
      </c>
      <c r="E2528" s="28" t="s">
        <v>141</v>
      </c>
      <c r="F2528" s="31" t="s">
        <v>83</v>
      </c>
      <c r="G2528" s="32" t="s">
        <v>75</v>
      </c>
      <c r="H2528" s="27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</row>
    <row r="2529" ht="15.75" hidden="1" customHeight="1">
      <c r="A2529" s="33">
        <v>9.01383449E9</v>
      </c>
      <c r="B2529" s="33">
        <v>0.092</v>
      </c>
      <c r="C2529" s="34">
        <v>29.0</v>
      </c>
      <c r="D2529" s="31">
        <v>0.196</v>
      </c>
      <c r="E2529" s="28" t="s">
        <v>141</v>
      </c>
      <c r="F2529" s="31" t="s">
        <v>84</v>
      </c>
      <c r="G2529" s="32" t="s">
        <v>75</v>
      </c>
      <c r="H2529" s="27"/>
      <c r="I2529" s="23"/>
      <c r="J2529" s="23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</row>
    <row r="2530" ht="15.75" hidden="1" customHeight="1">
      <c r="A2530" s="33">
        <v>9.942597753E9</v>
      </c>
      <c r="B2530" s="33">
        <v>0.096</v>
      </c>
      <c r="C2530" s="34">
        <v>32.0</v>
      </c>
      <c r="D2530" s="31">
        <v>0.187</v>
      </c>
      <c r="E2530" s="28" t="s">
        <v>141</v>
      </c>
      <c r="F2530" s="31" t="s">
        <v>85</v>
      </c>
      <c r="G2530" s="32" t="s">
        <v>75</v>
      </c>
      <c r="H2530" s="27"/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</row>
    <row r="2531" ht="15.75" hidden="1" customHeight="1">
      <c r="A2531" s="33">
        <v>1.2292813801E10</v>
      </c>
      <c r="B2531" s="33">
        <v>0.094</v>
      </c>
      <c r="C2531" s="34">
        <v>37.0</v>
      </c>
      <c r="D2531" s="31">
        <v>0.191</v>
      </c>
      <c r="E2531" s="28" t="s">
        <v>141</v>
      </c>
      <c r="F2531" s="31" t="s">
        <v>86</v>
      </c>
      <c r="G2531" s="32" t="s">
        <v>75</v>
      </c>
      <c r="H2531" s="27"/>
      <c r="I2531" s="23"/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</row>
    <row r="2532" ht="15.75" hidden="1" customHeight="1">
      <c r="A2532" s="33">
        <v>1.4239026768E10</v>
      </c>
      <c r="B2532" s="33">
        <v>0.088</v>
      </c>
      <c r="C2532" s="34">
        <v>39.0</v>
      </c>
      <c r="D2532" s="31">
        <v>0.205</v>
      </c>
      <c r="E2532" s="28" t="s">
        <v>141</v>
      </c>
      <c r="F2532" s="31" t="s">
        <v>87</v>
      </c>
      <c r="G2532" s="32" t="s">
        <v>75</v>
      </c>
      <c r="H2532" s="27"/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</row>
    <row r="2533" ht="15.75" hidden="1" customHeight="1">
      <c r="A2533" s="33">
        <v>1.4824492062E10</v>
      </c>
      <c r="B2533" s="33">
        <v>0.093</v>
      </c>
      <c r="C2533" s="34">
        <v>42.0</v>
      </c>
      <c r="D2533" s="31">
        <v>0.21</v>
      </c>
      <c r="E2533" s="28" t="s">
        <v>141</v>
      </c>
      <c r="F2533" s="31" t="s">
        <v>88</v>
      </c>
      <c r="G2533" s="32" t="s">
        <v>75</v>
      </c>
      <c r="H2533" s="27"/>
      <c r="I2533" s="23"/>
      <c r="J2533" s="23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</row>
    <row r="2534" ht="15.75" hidden="1" customHeight="1">
      <c r="A2534" s="33">
        <v>1.6030996179E10</v>
      </c>
      <c r="B2534" s="33">
        <v>0.092</v>
      </c>
      <c r="C2534" s="34">
        <v>43.0</v>
      </c>
      <c r="D2534" s="31">
        <v>0.202</v>
      </c>
      <c r="E2534" s="28" t="s">
        <v>141</v>
      </c>
      <c r="F2534" s="31" t="s">
        <v>89</v>
      </c>
      <c r="G2534" s="32" t="s">
        <v>75</v>
      </c>
      <c r="H2534" s="27"/>
      <c r="I2534" s="23"/>
      <c r="J2534" s="23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</row>
    <row r="2535" ht="15.75" hidden="1" customHeight="1">
      <c r="A2535" s="33">
        <v>1.5493320082E10</v>
      </c>
      <c r="B2535" s="33">
        <v>0.093</v>
      </c>
      <c r="C2535" s="34">
        <v>41.0</v>
      </c>
      <c r="D2535" s="31">
        <v>0.218</v>
      </c>
      <c r="E2535" s="28" t="s">
        <v>141</v>
      </c>
      <c r="F2535" s="31" t="s">
        <v>90</v>
      </c>
      <c r="G2535" s="32" t="s">
        <v>75</v>
      </c>
      <c r="H2535" s="27"/>
      <c r="I2535" s="23"/>
      <c r="J2535" s="23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</row>
    <row r="2536" ht="15.75" hidden="1" customHeight="1">
      <c r="A2536" s="33">
        <v>2.003223791E10</v>
      </c>
      <c r="B2536" s="33">
        <v>0.08</v>
      </c>
      <c r="C2536" s="34">
        <v>44.0</v>
      </c>
      <c r="D2536" s="31">
        <v>0.263</v>
      </c>
      <c r="E2536" s="28" t="s">
        <v>141</v>
      </c>
      <c r="F2536" s="31" t="s">
        <v>91</v>
      </c>
      <c r="G2536" s="32" t="s">
        <v>75</v>
      </c>
      <c r="H2536" s="27"/>
      <c r="I2536" s="23"/>
      <c r="J2536" s="23"/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  <c r="AA2536" s="23"/>
    </row>
    <row r="2537" ht="15.75" hidden="1" customHeight="1">
      <c r="A2537" s="33">
        <v>3.1261527363E10</v>
      </c>
      <c r="B2537" s="33">
        <v>0.056</v>
      </c>
      <c r="C2537" s="34">
        <v>36.0</v>
      </c>
      <c r="D2537" s="31">
        <v>0.415</v>
      </c>
      <c r="E2537" s="28" t="s">
        <v>226</v>
      </c>
      <c r="F2537" s="31" t="s">
        <v>76</v>
      </c>
      <c r="G2537" s="32" t="s">
        <v>180</v>
      </c>
      <c r="H2537" s="27"/>
      <c r="I2537" s="23"/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  <c r="AA2537" s="23"/>
    </row>
    <row r="2538" ht="15.75" hidden="1" customHeight="1">
      <c r="A2538" s="33">
        <v>3.8009344577E10</v>
      </c>
      <c r="B2538" s="33">
        <v>0.057</v>
      </c>
      <c r="C2538" s="34">
        <v>44.0</v>
      </c>
      <c r="D2538" s="31">
        <v>0.323</v>
      </c>
      <c r="E2538" s="28" t="s">
        <v>226</v>
      </c>
      <c r="F2538" s="31" t="s">
        <v>77</v>
      </c>
      <c r="G2538" s="32" t="s">
        <v>180</v>
      </c>
      <c r="H2538" s="27"/>
      <c r="I2538" s="23"/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  <c r="AA2538" s="23"/>
    </row>
    <row r="2539" ht="15.75" hidden="1" customHeight="1">
      <c r="A2539" s="33">
        <v>4.2392896031E10</v>
      </c>
      <c r="B2539" s="33">
        <v>0.063</v>
      </c>
      <c r="C2539" s="34">
        <v>55.0</v>
      </c>
      <c r="D2539" s="31">
        <v>0.253</v>
      </c>
      <c r="E2539" s="28" t="s">
        <v>226</v>
      </c>
      <c r="F2539" s="31" t="s">
        <v>79</v>
      </c>
      <c r="G2539" s="32" t="s">
        <v>180</v>
      </c>
      <c r="H2539" s="27"/>
      <c r="I2539" s="23"/>
      <c r="J2539" s="23"/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  <c r="AA2539" s="23"/>
    </row>
    <row r="2540" ht="15.75" hidden="1" customHeight="1">
      <c r="A2540" s="33">
        <v>5.0132953288E10</v>
      </c>
      <c r="B2540" s="33">
        <v>0.069</v>
      </c>
      <c r="C2540" s="34">
        <v>73.0</v>
      </c>
      <c r="D2540" s="31">
        <v>0.179</v>
      </c>
      <c r="E2540" s="28" t="s">
        <v>226</v>
      </c>
      <c r="F2540" s="31" t="s">
        <v>81</v>
      </c>
      <c r="G2540" s="32" t="s">
        <v>180</v>
      </c>
      <c r="H2540" s="27"/>
      <c r="I2540" s="23"/>
      <c r="J2540" s="23"/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  <c r="AA2540" s="23"/>
    </row>
    <row r="2541" ht="15.75" hidden="1" customHeight="1">
      <c r="A2541" s="33">
        <v>6.4883060726E10</v>
      </c>
      <c r="B2541" s="33">
        <v>0.066</v>
      </c>
      <c r="C2541" s="34">
        <v>90.0</v>
      </c>
      <c r="D2541" s="31">
        <v>0.174</v>
      </c>
      <c r="E2541" s="28" t="s">
        <v>226</v>
      </c>
      <c r="F2541" s="31" t="s">
        <v>83</v>
      </c>
      <c r="G2541" s="32" t="s">
        <v>180</v>
      </c>
      <c r="H2541" s="27"/>
      <c r="I2541" s="23"/>
      <c r="J2541" s="23"/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  <c r="AA2541" s="23"/>
    </row>
    <row r="2542" ht="15.75" hidden="1" customHeight="1">
      <c r="A2542" s="33">
        <v>8.6142018069E10</v>
      </c>
      <c r="B2542" s="33">
        <v>0.064</v>
      </c>
      <c r="C2542" s="34">
        <v>117.0</v>
      </c>
      <c r="D2542" s="31">
        <v>0.162</v>
      </c>
      <c r="E2542" s="28" t="s">
        <v>226</v>
      </c>
      <c r="F2542" s="31" t="s">
        <v>84</v>
      </c>
      <c r="G2542" s="32" t="s">
        <v>180</v>
      </c>
      <c r="H2542" s="27"/>
      <c r="I2542" s="23"/>
      <c r="J2542" s="23"/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  <c r="AA2542" s="23"/>
    </row>
    <row r="2543" ht="15.75" hidden="1" customHeight="1">
      <c r="A2543" s="33">
        <v>1.08E11</v>
      </c>
      <c r="B2543" s="33">
        <v>0.064</v>
      </c>
      <c r="C2543" s="34">
        <v>147.0</v>
      </c>
      <c r="D2543" s="31">
        <v>0.152</v>
      </c>
      <c r="E2543" s="28" t="s">
        <v>226</v>
      </c>
      <c r="F2543" s="31" t="s">
        <v>85</v>
      </c>
      <c r="G2543" s="32" t="s">
        <v>180</v>
      </c>
      <c r="H2543" s="27"/>
      <c r="I2543" s="23"/>
      <c r="J2543" s="23"/>
      <c r="K2543" s="23"/>
      <c r="L2543" s="23"/>
      <c r="M2543" s="23"/>
      <c r="N2543" s="23"/>
      <c r="O2543" s="23"/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  <c r="AA2543" s="23"/>
    </row>
    <row r="2544" ht="15.75" hidden="1" customHeight="1">
      <c r="A2544" s="33">
        <v>1.43E11</v>
      </c>
      <c r="B2544" s="33">
        <v>0.064</v>
      </c>
      <c r="C2544" s="34">
        <v>194.0</v>
      </c>
      <c r="D2544" s="31">
        <v>0.139</v>
      </c>
      <c r="E2544" s="28" t="s">
        <v>226</v>
      </c>
      <c r="F2544" s="31" t="s">
        <v>86</v>
      </c>
      <c r="G2544" s="32" t="s">
        <v>180</v>
      </c>
      <c r="H2544" s="27"/>
      <c r="I2544" s="23"/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  <c r="AA2544" s="23"/>
    </row>
    <row r="2545" ht="15.75" hidden="1" customHeight="1">
      <c r="A2545" s="33">
        <v>1.8E11</v>
      </c>
      <c r="B2545" s="33">
        <v>0.066</v>
      </c>
      <c r="C2545" s="34">
        <v>257.0</v>
      </c>
      <c r="D2545" s="31">
        <v>0.175</v>
      </c>
      <c r="E2545" s="28" t="s">
        <v>226</v>
      </c>
      <c r="F2545" s="31" t="s">
        <v>87</v>
      </c>
      <c r="G2545" s="32" t="s">
        <v>180</v>
      </c>
      <c r="H2545" s="27"/>
      <c r="I2545" s="23"/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</row>
    <row r="2546" ht="15.75" hidden="1" customHeight="1">
      <c r="A2546" s="33">
        <v>1.17E11</v>
      </c>
      <c r="B2546" s="33">
        <v>0.078</v>
      </c>
      <c r="C2546" s="34">
        <v>198.0</v>
      </c>
      <c r="D2546" s="31">
        <v>0.209</v>
      </c>
      <c r="E2546" s="28" t="s">
        <v>226</v>
      </c>
      <c r="F2546" s="31" t="s">
        <v>88</v>
      </c>
      <c r="G2546" s="32" t="s">
        <v>180</v>
      </c>
      <c r="H2546" s="27"/>
      <c r="I2546" s="23"/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  <c r="AA2546" s="23"/>
    </row>
    <row r="2547" ht="15.75" hidden="1" customHeight="1">
      <c r="A2547" s="33">
        <v>1.36E11</v>
      </c>
      <c r="B2547" s="33">
        <v>0.078</v>
      </c>
      <c r="C2547" s="34">
        <v>231.0</v>
      </c>
      <c r="D2547" s="31">
        <v>0.159</v>
      </c>
      <c r="E2547" s="28" t="s">
        <v>226</v>
      </c>
      <c r="F2547" s="31" t="s">
        <v>89</v>
      </c>
      <c r="G2547" s="32" t="s">
        <v>180</v>
      </c>
      <c r="H2547" s="27"/>
      <c r="I2547" s="23"/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  <c r="AA2547" s="23"/>
    </row>
    <row r="2548" ht="15.75" hidden="1" customHeight="1">
      <c r="A2548" s="33">
        <v>1.63E11</v>
      </c>
      <c r="B2548" s="33">
        <v>0.073</v>
      </c>
      <c r="C2548" s="34">
        <v>262.0</v>
      </c>
      <c r="D2548" s="31">
        <v>0.159</v>
      </c>
      <c r="E2548" s="28" t="s">
        <v>226</v>
      </c>
      <c r="F2548" s="31" t="s">
        <v>90</v>
      </c>
      <c r="G2548" s="32" t="s">
        <v>180</v>
      </c>
      <c r="H2548" s="27"/>
      <c r="I2548" s="23"/>
      <c r="J2548" s="23"/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  <c r="AA2548" s="23"/>
    </row>
    <row r="2549" ht="15.75" hidden="1" customHeight="1">
      <c r="A2549" s="33">
        <v>1.77E11</v>
      </c>
      <c r="B2549" s="33">
        <v>0.076</v>
      </c>
      <c r="C2549" s="34">
        <v>293.0</v>
      </c>
      <c r="D2549" s="31">
        <v>0.184</v>
      </c>
      <c r="E2549" s="28" t="s">
        <v>226</v>
      </c>
      <c r="F2549" s="31" t="s">
        <v>91</v>
      </c>
      <c r="G2549" s="32" t="s">
        <v>180</v>
      </c>
      <c r="H2549" s="27"/>
      <c r="I2549" s="23"/>
      <c r="J2549" s="23"/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  <c r="AA2549" s="23"/>
    </row>
    <row r="2550" ht="15.75" hidden="1" customHeight="1">
      <c r="A2550" s="33">
        <v>1.04E11</v>
      </c>
      <c r="B2550" s="33">
        <v>0.022</v>
      </c>
      <c r="C2550" s="34">
        <v>752.0</v>
      </c>
      <c r="D2550" s="31">
        <v>0.097</v>
      </c>
      <c r="E2550" s="28" t="s">
        <v>240</v>
      </c>
      <c r="F2550" s="31" t="s">
        <v>76</v>
      </c>
      <c r="G2550" s="32" t="s">
        <v>229</v>
      </c>
      <c r="H2550" s="27"/>
      <c r="I2550" s="23"/>
      <c r="J2550" s="23"/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  <c r="AA2550" s="23"/>
    </row>
    <row r="2551" ht="15.75" hidden="1" customHeight="1">
      <c r="A2551" s="33">
        <v>1.03E11</v>
      </c>
      <c r="B2551" s="33">
        <v>0.025</v>
      </c>
      <c r="C2551" s="34">
        <v>815.0</v>
      </c>
      <c r="D2551" s="31">
        <v>0.081</v>
      </c>
      <c r="E2551" s="28" t="s">
        <v>240</v>
      </c>
      <c r="F2551" s="31" t="s">
        <v>77</v>
      </c>
      <c r="G2551" s="32" t="s">
        <v>229</v>
      </c>
      <c r="H2551" s="27"/>
      <c r="I2551" s="23"/>
      <c r="J2551" s="23"/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</row>
    <row r="2552" ht="15.75" hidden="1" customHeight="1">
      <c r="A2552" s="33">
        <v>1.1E11</v>
      </c>
      <c r="B2552" s="33">
        <v>0.027</v>
      </c>
      <c r="C2552" s="34">
        <v>917.0</v>
      </c>
      <c r="D2552" s="30"/>
      <c r="E2552" s="28" t="s">
        <v>240</v>
      </c>
      <c r="F2552" s="31" t="s">
        <v>79</v>
      </c>
      <c r="G2552" s="32" t="s">
        <v>229</v>
      </c>
      <c r="H2552" s="27"/>
      <c r="I2552" s="23"/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</row>
    <row r="2553" ht="15.75" hidden="1" customHeight="1">
      <c r="A2553" s="33">
        <v>1.24E11</v>
      </c>
      <c r="B2553" s="33">
        <v>0.026</v>
      </c>
      <c r="C2553" s="34">
        <v>968.0</v>
      </c>
      <c r="D2553" s="30"/>
      <c r="E2553" s="28" t="s">
        <v>240</v>
      </c>
      <c r="F2553" s="31" t="s">
        <v>81</v>
      </c>
      <c r="G2553" s="32" t="s">
        <v>229</v>
      </c>
      <c r="H2553" s="27"/>
      <c r="I2553" s="23"/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  <c r="AA2553" s="23"/>
    </row>
    <row r="2554" ht="15.75" hidden="1" customHeight="1">
      <c r="A2554" s="33">
        <v>1.48E11</v>
      </c>
      <c r="B2554" s="33">
        <v>0.025</v>
      </c>
      <c r="C2554" s="34">
        <v>995.0</v>
      </c>
      <c r="D2554" s="30"/>
      <c r="E2554" s="28" t="s">
        <v>240</v>
      </c>
      <c r="F2554" s="31" t="s">
        <v>83</v>
      </c>
      <c r="G2554" s="32" t="s">
        <v>229</v>
      </c>
      <c r="H2554" s="27"/>
      <c r="I2554" s="23"/>
      <c r="J2554" s="23"/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  <c r="AA2554" s="23"/>
    </row>
    <row r="2555" ht="15.75" hidden="1" customHeight="1">
      <c r="A2555" s="33">
        <v>1.81E11</v>
      </c>
      <c r="B2555" s="33">
        <v>0.023</v>
      </c>
      <c r="C2555" s="34">
        <v>1030.0</v>
      </c>
      <c r="D2555" s="30"/>
      <c r="E2555" s="28" t="s">
        <v>240</v>
      </c>
      <c r="F2555" s="31" t="s">
        <v>84</v>
      </c>
      <c r="G2555" s="32" t="s">
        <v>229</v>
      </c>
      <c r="H2555" s="27"/>
      <c r="I2555" s="23"/>
      <c r="J2555" s="23"/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  <c r="AA2555" s="23"/>
    </row>
    <row r="2556" ht="15.75" hidden="1" customHeight="1">
      <c r="A2556" s="33">
        <v>2.22E11</v>
      </c>
      <c r="B2556" s="33">
        <v>0.023</v>
      </c>
      <c r="C2556" s="34">
        <v>1109.0</v>
      </c>
      <c r="D2556" s="30"/>
      <c r="E2556" s="28" t="s">
        <v>240</v>
      </c>
      <c r="F2556" s="31" t="s">
        <v>85</v>
      </c>
      <c r="G2556" s="32" t="s">
        <v>229</v>
      </c>
      <c r="H2556" s="27"/>
      <c r="I2556" s="23"/>
      <c r="J2556" s="23"/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  <c r="AA2556" s="23"/>
    </row>
    <row r="2557" ht="15.75" hidden="1" customHeight="1">
      <c r="A2557" s="33">
        <v>2.58E11</v>
      </c>
      <c r="B2557" s="33">
        <v>0.025</v>
      </c>
      <c r="C2557" s="34">
        <v>1184.0</v>
      </c>
      <c r="D2557" s="30"/>
      <c r="E2557" s="28" t="s">
        <v>240</v>
      </c>
      <c r="F2557" s="31" t="s">
        <v>86</v>
      </c>
      <c r="G2557" s="32" t="s">
        <v>229</v>
      </c>
      <c r="H2557" s="27"/>
      <c r="I2557" s="23"/>
      <c r="J2557" s="23"/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  <c r="AA2557" s="23"/>
    </row>
    <row r="2558" ht="15.75" hidden="1" customHeight="1">
      <c r="A2558" s="33">
        <v>3.15E11</v>
      </c>
      <c r="B2558" s="33">
        <v>0.027</v>
      </c>
      <c r="C2558" s="34">
        <v>1353.0</v>
      </c>
      <c r="D2558" s="30"/>
      <c r="E2558" s="28" t="s">
        <v>240</v>
      </c>
      <c r="F2558" s="31" t="s">
        <v>87</v>
      </c>
      <c r="G2558" s="32" t="s">
        <v>229</v>
      </c>
      <c r="H2558" s="27"/>
      <c r="I2558" s="23"/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  <c r="AA2558" s="23"/>
    </row>
    <row r="2559" ht="15.75" hidden="1" customHeight="1">
      <c r="A2559" s="33">
        <v>2.55E11</v>
      </c>
      <c r="B2559" s="33">
        <v>0.034</v>
      </c>
      <c r="C2559" s="34">
        <v>1336.0</v>
      </c>
      <c r="D2559" s="30"/>
      <c r="E2559" s="28" t="s">
        <v>240</v>
      </c>
      <c r="F2559" s="31" t="s">
        <v>88</v>
      </c>
      <c r="G2559" s="32" t="s">
        <v>229</v>
      </c>
      <c r="H2559" s="27"/>
      <c r="I2559" s="23"/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</row>
    <row r="2560" ht="15.75" hidden="1" customHeight="1">
      <c r="A2560" s="33">
        <v>2.87E11</v>
      </c>
      <c r="B2560" s="33">
        <v>0.032</v>
      </c>
      <c r="C2560" s="34">
        <v>1283.0</v>
      </c>
      <c r="D2560" s="30"/>
      <c r="E2560" s="28" t="s">
        <v>240</v>
      </c>
      <c r="F2560" s="31" t="s">
        <v>89</v>
      </c>
      <c r="G2560" s="32" t="s">
        <v>229</v>
      </c>
      <c r="H2560" s="27"/>
      <c r="I2560" s="23"/>
      <c r="J2560" s="23"/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  <c r="AA2560" s="23"/>
    </row>
    <row r="2561" ht="15.75" hidden="1" customHeight="1">
      <c r="A2561" s="33">
        <v>3.49E11</v>
      </c>
      <c r="B2561" s="33">
        <v>0.031</v>
      </c>
      <c r="C2561" s="34">
        <v>1375.0</v>
      </c>
      <c r="D2561" s="30"/>
      <c r="E2561" s="28" t="s">
        <v>240</v>
      </c>
      <c r="F2561" s="31" t="s">
        <v>90</v>
      </c>
      <c r="G2561" s="32" t="s">
        <v>229</v>
      </c>
      <c r="H2561" s="27"/>
      <c r="I2561" s="23"/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  <c r="AA2561" s="23"/>
    </row>
    <row r="2562" ht="15.75" hidden="1" customHeight="1">
      <c r="A2562" s="33">
        <v>3.84E11</v>
      </c>
      <c r="B2562" s="33">
        <v>0.028</v>
      </c>
      <c r="C2562" s="34">
        <v>1343.0</v>
      </c>
      <c r="D2562" s="30"/>
      <c r="E2562" s="28" t="s">
        <v>240</v>
      </c>
      <c r="F2562" s="31" t="s">
        <v>91</v>
      </c>
      <c r="G2562" s="32" t="s">
        <v>229</v>
      </c>
      <c r="H2562" s="27"/>
      <c r="I2562" s="23"/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  <c r="AA2562" s="23"/>
    </row>
    <row r="2563" ht="15.75" hidden="1" customHeight="1">
      <c r="A2563" s="33">
        <v>1.49E12</v>
      </c>
      <c r="B2563" s="33">
        <v>0.07</v>
      </c>
      <c r="C2563" s="34">
        <v>1761.0</v>
      </c>
      <c r="D2563" s="31">
        <v>0.06</v>
      </c>
      <c r="E2563" s="28" t="s">
        <v>227</v>
      </c>
      <c r="F2563" s="31" t="s">
        <v>76</v>
      </c>
      <c r="G2563" s="32" t="s">
        <v>180</v>
      </c>
      <c r="H2563" s="27"/>
      <c r="I2563" s="23"/>
      <c r="J2563" s="23"/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  <c r="AA2563" s="23"/>
    </row>
    <row r="2564" ht="15.75" hidden="1" customHeight="1">
      <c r="A2564" s="33">
        <v>1.49E12</v>
      </c>
      <c r="B2564" s="33">
        <v>0.073</v>
      </c>
      <c r="C2564" s="34">
        <v>1819.0</v>
      </c>
      <c r="D2564" s="31">
        <v>0.051</v>
      </c>
      <c r="E2564" s="28" t="s">
        <v>227</v>
      </c>
      <c r="F2564" s="31" t="s">
        <v>77</v>
      </c>
      <c r="G2564" s="32" t="s">
        <v>180</v>
      </c>
      <c r="H2564" s="27"/>
      <c r="I2564" s="23"/>
      <c r="J2564" s="23"/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</row>
    <row r="2565" ht="15.75" hidden="1" customHeight="1">
      <c r="A2565" s="33">
        <v>1.62E12</v>
      </c>
      <c r="B2565" s="33">
        <v>0.076</v>
      </c>
      <c r="C2565" s="34">
        <v>2065.0</v>
      </c>
      <c r="D2565" s="31">
        <v>0.04</v>
      </c>
      <c r="E2565" s="28" t="s">
        <v>227</v>
      </c>
      <c r="F2565" s="31" t="s">
        <v>79</v>
      </c>
      <c r="G2565" s="32" t="s">
        <v>180</v>
      </c>
      <c r="H2565" s="27"/>
      <c r="I2565" s="23"/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  <c r="AA2565" s="23"/>
    </row>
    <row r="2566" ht="15.75" hidden="1" customHeight="1">
      <c r="A2566" s="33">
        <v>1.88E12</v>
      </c>
      <c r="B2566" s="33">
        <v>0.078</v>
      </c>
      <c r="C2566" s="34">
        <v>2444.0</v>
      </c>
      <c r="D2566" s="31">
        <v>0.037</v>
      </c>
      <c r="E2566" s="28" t="s">
        <v>227</v>
      </c>
      <c r="F2566" s="31" t="s">
        <v>81</v>
      </c>
      <c r="G2566" s="32" t="s">
        <v>180</v>
      </c>
      <c r="H2566" s="27"/>
      <c r="I2566" s="23"/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</row>
    <row r="2567" ht="15.75" hidden="1" customHeight="1">
      <c r="A2567" s="33">
        <v>2.22E12</v>
      </c>
      <c r="B2567" s="33">
        <v>0.08</v>
      </c>
      <c r="C2567" s="34">
        <v>2955.0</v>
      </c>
      <c r="D2567" s="31">
        <v>0.044</v>
      </c>
      <c r="E2567" s="28" t="s">
        <v>227</v>
      </c>
      <c r="F2567" s="31" t="s">
        <v>83</v>
      </c>
      <c r="G2567" s="32" t="s">
        <v>180</v>
      </c>
      <c r="H2567" s="27"/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  <c r="AA2567" s="23"/>
    </row>
    <row r="2568" ht="15.75" hidden="1" customHeight="1">
      <c r="A2568" s="33">
        <v>2.32E12</v>
      </c>
      <c r="B2568" s="33">
        <v>0.083</v>
      </c>
      <c r="C2568" s="34">
        <v>3161.0</v>
      </c>
      <c r="D2568" s="31">
        <v>0.046</v>
      </c>
      <c r="E2568" s="28" t="s">
        <v>227</v>
      </c>
      <c r="F2568" s="31" t="s">
        <v>84</v>
      </c>
      <c r="G2568" s="32" t="s">
        <v>180</v>
      </c>
      <c r="H2568" s="27"/>
      <c r="I2568" s="23"/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</row>
    <row r="2569" ht="15.75" hidden="1" customHeight="1">
      <c r="A2569" s="33">
        <v>2.48E12</v>
      </c>
      <c r="B2569" s="33">
        <v>0.084</v>
      </c>
      <c r="C2569" s="34">
        <v>3423.0</v>
      </c>
      <c r="D2569" s="31">
        <v>0.046</v>
      </c>
      <c r="E2569" s="28" t="s">
        <v>227</v>
      </c>
      <c r="F2569" s="31" t="s">
        <v>85</v>
      </c>
      <c r="G2569" s="32" t="s">
        <v>180</v>
      </c>
      <c r="H2569" s="27"/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  <c r="AA2569" s="23"/>
    </row>
    <row r="2570" ht="15.75" hidden="1" customHeight="1">
      <c r="A2570" s="33">
        <v>2.86E12</v>
      </c>
      <c r="B2570" s="33">
        <v>0.085</v>
      </c>
      <c r="C2570" s="34">
        <v>3953.0</v>
      </c>
      <c r="D2570" s="31">
        <v>0.055</v>
      </c>
      <c r="E2570" s="28" t="s">
        <v>227</v>
      </c>
      <c r="F2570" s="31" t="s">
        <v>86</v>
      </c>
      <c r="G2570" s="32" t="s">
        <v>180</v>
      </c>
      <c r="H2570" s="27"/>
      <c r="I2570" s="23"/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</row>
    <row r="2571" ht="15.75" hidden="1" customHeight="1">
      <c r="A2571" s="33">
        <v>2.69E12</v>
      </c>
      <c r="B2571" s="33">
        <v>0.09</v>
      </c>
      <c r="C2571" s="34">
        <v>3875.0</v>
      </c>
      <c r="D2571" s="31">
        <v>0.046</v>
      </c>
      <c r="E2571" s="28" t="s">
        <v>227</v>
      </c>
      <c r="F2571" s="31" t="s">
        <v>87</v>
      </c>
      <c r="G2571" s="32" t="s">
        <v>180</v>
      </c>
      <c r="H2571" s="27"/>
      <c r="I2571" s="23"/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</row>
    <row r="2572" ht="15.75" hidden="1" customHeight="1">
      <c r="A2572" s="33">
        <v>2.21E12</v>
      </c>
      <c r="B2572" s="33">
        <v>0.099</v>
      </c>
      <c r="C2572" s="34">
        <v>3512.0</v>
      </c>
      <c r="D2572" s="31">
        <v>0.006</v>
      </c>
      <c r="E2572" s="28" t="s">
        <v>227</v>
      </c>
      <c r="F2572" s="31" t="s">
        <v>88</v>
      </c>
      <c r="G2572" s="32" t="s">
        <v>180</v>
      </c>
      <c r="H2572" s="27"/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</row>
    <row r="2573" ht="15.75" hidden="1" customHeight="1">
      <c r="A2573" s="33">
        <v>2.3E12</v>
      </c>
      <c r="B2573" s="33">
        <v>0.096</v>
      </c>
      <c r="C2573" s="34">
        <v>3489.0</v>
      </c>
      <c r="D2573" s="31">
        <v>0.005</v>
      </c>
      <c r="E2573" s="28" t="s">
        <v>227</v>
      </c>
      <c r="F2573" s="31" t="s">
        <v>89</v>
      </c>
      <c r="G2573" s="32" t="s">
        <v>180</v>
      </c>
      <c r="H2573" s="27"/>
      <c r="I2573" s="23"/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  <c r="AA2573" s="23"/>
    </row>
    <row r="2574" ht="15.75" hidden="1" customHeight="1">
      <c r="A2574" s="33">
        <v>2.46E12</v>
      </c>
      <c r="B2574" s="33">
        <v>0.094</v>
      </c>
      <c r="C2574" s="34">
        <v>3659.0</v>
      </c>
      <c r="D2574" s="31">
        <v>0.005</v>
      </c>
      <c r="E2574" s="28" t="s">
        <v>227</v>
      </c>
      <c r="F2574" s="31" t="s">
        <v>90</v>
      </c>
      <c r="G2574" s="32" t="s">
        <v>180</v>
      </c>
      <c r="H2574" s="27"/>
      <c r="I2574" s="23"/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</row>
    <row r="2575" ht="15.75" hidden="1" customHeight="1">
      <c r="A2575" s="33">
        <v>2.46E12</v>
      </c>
      <c r="B2575" s="33">
        <v>0.094</v>
      </c>
      <c r="C2575" s="34">
        <v>3647.0</v>
      </c>
      <c r="D2575" s="31">
        <v>0.005</v>
      </c>
      <c r="E2575" s="28" t="s">
        <v>227</v>
      </c>
      <c r="F2575" s="31" t="s">
        <v>91</v>
      </c>
      <c r="G2575" s="32" t="s">
        <v>180</v>
      </c>
      <c r="H2575" s="27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</row>
    <row r="2576" ht="15.75" hidden="1" customHeight="1">
      <c r="A2576" s="33">
        <v>1.03E13</v>
      </c>
      <c r="B2576" s="33">
        <v>0.136</v>
      </c>
      <c r="C2576" s="34">
        <v>4790.0</v>
      </c>
      <c r="D2576" s="31">
        <v>0.092</v>
      </c>
      <c r="E2576" s="28" t="s">
        <v>300</v>
      </c>
      <c r="F2576" s="31" t="s">
        <v>76</v>
      </c>
      <c r="G2576" s="32" t="s">
        <v>259</v>
      </c>
      <c r="H2576" s="27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</row>
    <row r="2577" ht="15.75" hidden="1" customHeight="1">
      <c r="A2577" s="33">
        <v>1.06E13</v>
      </c>
      <c r="B2577" s="33">
        <v>0.142</v>
      </c>
      <c r="C2577" s="34">
        <v>5138.0</v>
      </c>
      <c r="D2577" s="31">
        <v>0.069</v>
      </c>
      <c r="E2577" s="28" t="s">
        <v>300</v>
      </c>
      <c r="F2577" s="31" t="s">
        <v>77</v>
      </c>
      <c r="G2577" s="32" t="s">
        <v>259</v>
      </c>
      <c r="H2577" s="27"/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</row>
    <row r="2578" ht="15.75" hidden="1" customHeight="1">
      <c r="A2578" s="33">
        <v>1.1E13</v>
      </c>
      <c r="B2578" s="33">
        <v>0.151</v>
      </c>
      <c r="C2578" s="34">
        <v>5578.0</v>
      </c>
      <c r="D2578" s="31">
        <v>0.047</v>
      </c>
      <c r="E2578" s="28" t="s">
        <v>300</v>
      </c>
      <c r="F2578" s="31" t="s">
        <v>79</v>
      </c>
      <c r="G2578" s="32" t="s">
        <v>259</v>
      </c>
      <c r="H2578" s="27"/>
      <c r="I2578" s="23"/>
      <c r="J2578" s="23"/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</row>
    <row r="2579" ht="15.75" hidden="1" customHeight="1">
      <c r="A2579" s="33">
        <v>1.15E13</v>
      </c>
      <c r="B2579" s="33">
        <v>0.156</v>
      </c>
      <c r="C2579" s="34">
        <v>5993.0</v>
      </c>
      <c r="D2579" s="31">
        <v>0.041</v>
      </c>
      <c r="E2579" s="28" t="s">
        <v>300</v>
      </c>
      <c r="F2579" s="31" t="s">
        <v>81</v>
      </c>
      <c r="G2579" s="32" t="s">
        <v>259</v>
      </c>
      <c r="H2579" s="27"/>
      <c r="I2579" s="23"/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</row>
    <row r="2580" ht="15.75" hidden="1" customHeight="1">
      <c r="A2580" s="33">
        <v>1.23E13</v>
      </c>
      <c r="B2580" s="33">
        <v>0.157</v>
      </c>
      <c r="C2580" s="34">
        <v>6355.0</v>
      </c>
      <c r="D2580" s="31">
        <v>0.043</v>
      </c>
      <c r="E2580" s="28" t="s">
        <v>300</v>
      </c>
      <c r="F2580" s="31" t="s">
        <v>83</v>
      </c>
      <c r="G2580" s="32" t="s">
        <v>259</v>
      </c>
      <c r="H2580" s="27"/>
      <c r="I2580" s="23"/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  <c r="AA2580" s="23"/>
    </row>
    <row r="2581" ht="15.75" hidden="1" customHeight="1">
      <c r="A2581" s="33">
        <v>1.31E13</v>
      </c>
      <c r="B2581" s="33">
        <v>0.158</v>
      </c>
      <c r="C2581" s="34">
        <v>6732.0</v>
      </c>
      <c r="D2581" s="31">
        <v>0.062</v>
      </c>
      <c r="E2581" s="28" t="s">
        <v>300</v>
      </c>
      <c r="F2581" s="31" t="s">
        <v>84</v>
      </c>
      <c r="G2581" s="32" t="s">
        <v>259</v>
      </c>
      <c r="H2581" s="27"/>
      <c r="I2581" s="23"/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</row>
    <row r="2582" ht="15.75" hidden="1" customHeight="1">
      <c r="A2582" s="33">
        <v>1.39E13</v>
      </c>
      <c r="B2582" s="33">
        <v>0.159</v>
      </c>
      <c r="C2582" s="34">
        <v>7110.0</v>
      </c>
      <c r="D2582" s="31">
        <v>0.08</v>
      </c>
      <c r="E2582" s="28" t="s">
        <v>300</v>
      </c>
      <c r="F2582" s="31" t="s">
        <v>85</v>
      </c>
      <c r="G2582" s="32" t="s">
        <v>259</v>
      </c>
      <c r="H2582" s="27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</row>
    <row r="2583" ht="15.75" hidden="1" customHeight="1">
      <c r="A2583" s="33">
        <v>1.45E13</v>
      </c>
      <c r="B2583" s="33">
        <v>0.161</v>
      </c>
      <c r="C2583" s="34">
        <v>7486.0</v>
      </c>
      <c r="D2583" s="31">
        <v>0.081</v>
      </c>
      <c r="E2583" s="28" t="s">
        <v>300</v>
      </c>
      <c r="F2583" s="31" t="s">
        <v>86</v>
      </c>
      <c r="G2583" s="32" t="s">
        <v>259</v>
      </c>
      <c r="H2583" s="27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</row>
    <row r="2584" ht="15.75" hidden="1" customHeight="1">
      <c r="A2584" s="33">
        <v>1.47E13</v>
      </c>
      <c r="B2584" s="33">
        <v>0.165</v>
      </c>
      <c r="C2584" s="34">
        <v>7769.0</v>
      </c>
      <c r="D2584" s="31">
        <v>0.051</v>
      </c>
      <c r="E2584" s="28" t="s">
        <v>300</v>
      </c>
      <c r="F2584" s="31" t="s">
        <v>87</v>
      </c>
      <c r="G2584" s="32" t="s">
        <v>259</v>
      </c>
      <c r="H2584" s="27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</row>
    <row r="2585" ht="15.75" hidden="1" customHeight="1">
      <c r="A2585" s="33">
        <v>1.44E13</v>
      </c>
      <c r="B2585" s="33">
        <v>0.177</v>
      </c>
      <c r="C2585" s="34">
        <v>8009.0</v>
      </c>
      <c r="D2585" s="31">
        <v>0.033</v>
      </c>
      <c r="E2585" s="28" t="s">
        <v>300</v>
      </c>
      <c r="F2585" s="31" t="s">
        <v>88</v>
      </c>
      <c r="G2585" s="32" t="s">
        <v>259</v>
      </c>
      <c r="H2585" s="27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</row>
    <row r="2586" ht="15.75" hidden="1" customHeight="1">
      <c r="A2586" s="33">
        <v>1.5E13</v>
      </c>
      <c r="B2586" s="33">
        <v>0.177</v>
      </c>
      <c r="C2586" s="34">
        <v>8254.0</v>
      </c>
      <c r="D2586" s="31">
        <v>0.033</v>
      </c>
      <c r="E2586" s="28" t="s">
        <v>300</v>
      </c>
      <c r="F2586" s="31" t="s">
        <v>89</v>
      </c>
      <c r="G2586" s="32" t="s">
        <v>259</v>
      </c>
      <c r="H2586" s="27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</row>
    <row r="2587" ht="15.75" hidden="1" customHeight="1">
      <c r="A2587" s="33">
        <v>1.55E13</v>
      </c>
      <c r="B2587" s="33">
        <v>0.177</v>
      </c>
      <c r="C2587" s="34">
        <v>8467.0</v>
      </c>
      <c r="D2587" s="31">
        <v>0.033</v>
      </c>
      <c r="E2587" s="28" t="s">
        <v>300</v>
      </c>
      <c r="F2587" s="31" t="s">
        <v>90</v>
      </c>
      <c r="G2587" s="32" t="s">
        <v>259</v>
      </c>
      <c r="H2587" s="27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</row>
    <row r="2588" ht="15.75" hidden="1" customHeight="1">
      <c r="A2588" s="33">
        <v>1.62E13</v>
      </c>
      <c r="B2588" s="33">
        <v>0.179</v>
      </c>
      <c r="C2588" s="34">
        <v>8895.0</v>
      </c>
      <c r="D2588" s="31">
        <v>0.033</v>
      </c>
      <c r="E2588" s="28" t="s">
        <v>300</v>
      </c>
      <c r="F2588" s="31" t="s">
        <v>91</v>
      </c>
      <c r="G2588" s="32" t="s">
        <v>259</v>
      </c>
      <c r="H2588" s="27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</row>
    <row r="2589" ht="15.75" hidden="1" customHeight="1">
      <c r="A2589" s="33">
        <v>2.2823255806E10</v>
      </c>
      <c r="B2589" s="33">
        <v>0.112</v>
      </c>
      <c r="C2589" s="34">
        <v>773.0</v>
      </c>
      <c r="D2589" s="31">
        <v>0.461</v>
      </c>
      <c r="E2589" s="28" t="s">
        <v>301</v>
      </c>
      <c r="F2589" s="31" t="s">
        <v>76</v>
      </c>
      <c r="G2589" s="32" t="s">
        <v>259</v>
      </c>
      <c r="H2589" s="27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</row>
    <row r="2590" ht="15.75" hidden="1" customHeight="1">
      <c r="A2590" s="33">
        <v>2.089878842E10</v>
      </c>
      <c r="B2590" s="33">
        <v>0.112</v>
      </c>
      <c r="C2590" s="34">
        <v>703.0</v>
      </c>
      <c r="D2590" s="31">
        <v>0.486</v>
      </c>
      <c r="E2590" s="28" t="s">
        <v>301</v>
      </c>
      <c r="F2590" s="31" t="s">
        <v>77</v>
      </c>
      <c r="G2590" s="32" t="s">
        <v>259</v>
      </c>
      <c r="H2590" s="27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</row>
    <row r="2591" ht="15.75" hidden="1" customHeight="1">
      <c r="A2591" s="33">
        <v>1.3606494599E10</v>
      </c>
      <c r="B2591" s="33">
        <v>0.11</v>
      </c>
      <c r="C2591" s="34">
        <v>449.0</v>
      </c>
      <c r="D2591" s="31">
        <v>1.184</v>
      </c>
      <c r="E2591" s="28" t="s">
        <v>301</v>
      </c>
      <c r="F2591" s="31" t="s">
        <v>79</v>
      </c>
      <c r="G2591" s="32" t="s">
        <v>259</v>
      </c>
      <c r="H2591" s="27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</row>
    <row r="2592" ht="15.75" hidden="1" customHeight="1">
      <c r="A2592" s="33">
        <v>1.2045627411E10</v>
      </c>
      <c r="B2592" s="33">
        <v>0.097</v>
      </c>
      <c r="C2592" s="34">
        <v>351.0</v>
      </c>
      <c r="D2592" s="31">
        <v>0.589</v>
      </c>
      <c r="E2592" s="28" t="s">
        <v>301</v>
      </c>
      <c r="F2592" s="31" t="s">
        <v>81</v>
      </c>
      <c r="G2592" s="32" t="s">
        <v>259</v>
      </c>
      <c r="H2592" s="27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</row>
    <row r="2593" ht="15.75" hidden="1" customHeight="1">
      <c r="A2593" s="33">
        <v>1.3686333822E10</v>
      </c>
      <c r="B2593" s="33">
        <v>0.085</v>
      </c>
      <c r="C2593" s="34">
        <v>350.0</v>
      </c>
      <c r="D2593" s="31">
        <v>0.237</v>
      </c>
      <c r="E2593" s="28" t="s">
        <v>301</v>
      </c>
      <c r="F2593" s="31" t="s">
        <v>83</v>
      </c>
      <c r="G2593" s="32" t="s">
        <v>259</v>
      </c>
      <c r="H2593" s="27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</row>
    <row r="2594" ht="15.75" hidden="1" customHeight="1">
      <c r="A2594" s="33">
        <v>1.736287271E10</v>
      </c>
      <c r="B2594" s="33">
        <v>0.082</v>
      </c>
      <c r="C2594" s="34">
        <v>430.0</v>
      </c>
      <c r="D2594" s="31">
        <v>0.136</v>
      </c>
      <c r="E2594" s="28" t="s">
        <v>301</v>
      </c>
      <c r="F2594" s="31" t="s">
        <v>84</v>
      </c>
      <c r="G2594" s="32" t="s">
        <v>259</v>
      </c>
      <c r="H2594" s="27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</row>
    <row r="2595" ht="15.75" hidden="1" customHeight="1">
      <c r="A2595" s="33">
        <v>1.9579479147E10</v>
      </c>
      <c r="B2595" s="33">
        <v>0.083</v>
      </c>
      <c r="C2595" s="34">
        <v>491.0</v>
      </c>
      <c r="D2595" s="31">
        <v>0.093</v>
      </c>
      <c r="E2595" s="28" t="s">
        <v>301</v>
      </c>
      <c r="F2595" s="31" t="s">
        <v>85</v>
      </c>
      <c r="G2595" s="32" t="s">
        <v>259</v>
      </c>
      <c r="H2595" s="27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</row>
    <row r="2596" ht="15.75" hidden="1" customHeight="1">
      <c r="A2596" s="33">
        <v>2.3410536914E10</v>
      </c>
      <c r="B2596" s="33">
        <v>0.08</v>
      </c>
      <c r="C2596" s="34">
        <v>560.0</v>
      </c>
      <c r="D2596" s="31">
        <v>0.089</v>
      </c>
      <c r="E2596" s="28" t="s">
        <v>301</v>
      </c>
      <c r="F2596" s="31" t="s">
        <v>86</v>
      </c>
      <c r="G2596" s="32" t="s">
        <v>259</v>
      </c>
      <c r="H2596" s="27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</row>
    <row r="2597" ht="15.75" hidden="1" customHeight="1">
      <c r="A2597" s="33">
        <v>3.0366148205E10</v>
      </c>
      <c r="B2597" s="33">
        <v>0.08</v>
      </c>
      <c r="C2597" s="34">
        <v>722.0</v>
      </c>
      <c r="D2597" s="31">
        <v>0.124</v>
      </c>
      <c r="E2597" s="28" t="s">
        <v>301</v>
      </c>
      <c r="F2597" s="31" t="s">
        <v>87</v>
      </c>
      <c r="G2597" s="32" t="s">
        <v>259</v>
      </c>
      <c r="H2597" s="27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</row>
    <row r="2598" ht="15.75" hidden="1" customHeight="1">
      <c r="A2598" s="33">
        <v>3.0461322555E10</v>
      </c>
      <c r="B2598" s="33">
        <v>0.089</v>
      </c>
      <c r="C2598" s="34">
        <v>803.0</v>
      </c>
      <c r="D2598" s="31">
        <v>0.153</v>
      </c>
      <c r="E2598" s="28" t="s">
        <v>301</v>
      </c>
      <c r="F2598" s="31" t="s">
        <v>88</v>
      </c>
      <c r="G2598" s="32" t="s">
        <v>259</v>
      </c>
      <c r="H2598" s="27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</row>
    <row r="2599" ht="15.75" hidden="1" customHeight="1">
      <c r="A2599" s="33">
        <v>3.8881102075E10</v>
      </c>
      <c r="B2599" s="33">
        <v>0.087</v>
      </c>
      <c r="C2599" s="34">
        <v>998.0</v>
      </c>
      <c r="D2599" s="31">
        <v>0.103</v>
      </c>
      <c r="E2599" s="28" t="s">
        <v>301</v>
      </c>
      <c r="F2599" s="31" t="s">
        <v>89</v>
      </c>
      <c r="G2599" s="32" t="s">
        <v>259</v>
      </c>
      <c r="H2599" s="27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</row>
    <row r="2600" ht="15.75" hidden="1" customHeight="1">
      <c r="A2600" s="33">
        <v>4.7236710623E10</v>
      </c>
      <c r="B2600" s="33">
        <v>0.088</v>
      </c>
      <c r="C2600" s="34">
        <v>1213.0</v>
      </c>
      <c r="D2600" s="31">
        <v>0.098</v>
      </c>
      <c r="E2600" s="28" t="s">
        <v>301</v>
      </c>
      <c r="F2600" s="31" t="s">
        <v>90</v>
      </c>
      <c r="G2600" s="32" t="s">
        <v>259</v>
      </c>
      <c r="H2600" s="27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</row>
    <row r="2601" ht="15.75" hidden="1" customHeight="1">
      <c r="A2601" s="33">
        <v>5.0004354667E10</v>
      </c>
      <c r="B2601" s="33">
        <v>0.089</v>
      </c>
      <c r="C2601" s="34">
        <v>1308.0</v>
      </c>
      <c r="D2601" s="31">
        <v>0.112</v>
      </c>
      <c r="E2601" s="28" t="s">
        <v>301</v>
      </c>
      <c r="F2601" s="31" t="s">
        <v>91</v>
      </c>
      <c r="G2601" s="32" t="s">
        <v>259</v>
      </c>
      <c r="H2601" s="27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</row>
    <row r="2602" ht="15.75" hidden="1" customHeight="1">
      <c r="A2602" s="33">
        <v>1.3760374488E10</v>
      </c>
      <c r="B2602" s="33">
        <v>0.053</v>
      </c>
      <c r="C2602" s="34">
        <v>29.0</v>
      </c>
      <c r="D2602" s="30"/>
      <c r="E2602" s="28" t="s">
        <v>177</v>
      </c>
      <c r="F2602" s="31" t="s">
        <v>76</v>
      </c>
      <c r="G2602" s="32" t="s">
        <v>145</v>
      </c>
      <c r="H2602" s="27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</row>
    <row r="2603" ht="15.75" hidden="1" customHeight="1">
      <c r="A2603" s="33">
        <v>1.140135142E10</v>
      </c>
      <c r="B2603" s="33">
        <v>0.053</v>
      </c>
      <c r="C2603" s="34">
        <v>24.0</v>
      </c>
      <c r="D2603" s="30"/>
      <c r="E2603" s="28" t="s">
        <v>177</v>
      </c>
      <c r="F2603" s="31" t="s">
        <v>77</v>
      </c>
      <c r="G2603" s="32" t="s">
        <v>145</v>
      </c>
      <c r="H2603" s="27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</row>
    <row r="2604" ht="15.75" hidden="1" customHeight="1">
      <c r="A2604" s="33">
        <v>9.687951055E9</v>
      </c>
      <c r="B2604" s="33">
        <v>0.054</v>
      </c>
      <c r="C2604" s="34">
        <v>21.0</v>
      </c>
      <c r="D2604" s="30"/>
      <c r="E2604" s="28" t="s">
        <v>177</v>
      </c>
      <c r="F2604" s="31" t="s">
        <v>79</v>
      </c>
      <c r="G2604" s="32" t="s">
        <v>145</v>
      </c>
      <c r="H2604" s="27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</row>
    <row r="2605" ht="15.75" hidden="1" customHeight="1">
      <c r="A2605" s="33">
        <v>1.0128112401E10</v>
      </c>
      <c r="B2605" s="33">
        <v>0.052</v>
      </c>
      <c r="C2605" s="34">
        <v>20.0</v>
      </c>
      <c r="D2605" s="30"/>
      <c r="E2605" s="28" t="s">
        <v>177</v>
      </c>
      <c r="F2605" s="31" t="s">
        <v>81</v>
      </c>
      <c r="G2605" s="32" t="s">
        <v>145</v>
      </c>
      <c r="H2605" s="27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</row>
    <row r="2606" ht="15.75" hidden="1" customHeight="1">
      <c r="A2606" s="33">
        <v>1.2030023548E10</v>
      </c>
      <c r="B2606" s="33">
        <v>0.051</v>
      </c>
      <c r="C2606" s="34">
        <v>24.0</v>
      </c>
      <c r="D2606" s="30"/>
      <c r="E2606" s="28" t="s">
        <v>177</v>
      </c>
      <c r="F2606" s="31" t="s">
        <v>83</v>
      </c>
      <c r="G2606" s="32" t="s">
        <v>145</v>
      </c>
      <c r="H2606" s="27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</row>
    <row r="2607" ht="15.75" hidden="1" customHeight="1">
      <c r="A2607" s="33">
        <v>1.4307509839E10</v>
      </c>
      <c r="B2607" s="33">
        <v>0.051</v>
      </c>
      <c r="C2607" s="34">
        <v>28.0</v>
      </c>
      <c r="D2607" s="30"/>
      <c r="E2607" s="28" t="s">
        <v>177</v>
      </c>
      <c r="F2607" s="31" t="s">
        <v>84</v>
      </c>
      <c r="G2607" s="32" t="s">
        <v>145</v>
      </c>
      <c r="H2607" s="27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</row>
    <row r="2608" ht="15.75" hidden="1" customHeight="1">
      <c r="A2608" s="33">
        <v>1.7030896203E10</v>
      </c>
      <c r="B2608" s="33">
        <v>0.055</v>
      </c>
      <c r="C2608" s="34">
        <v>35.0</v>
      </c>
      <c r="D2608" s="30"/>
      <c r="E2608" s="28" t="s">
        <v>177</v>
      </c>
      <c r="F2608" s="31" t="s">
        <v>85</v>
      </c>
      <c r="G2608" s="32" t="s">
        <v>145</v>
      </c>
      <c r="H2608" s="27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</row>
    <row r="2609" ht="15.75" hidden="1" customHeight="1">
      <c r="A2609" s="33">
        <v>2.2311393928E10</v>
      </c>
      <c r="B2609" s="33">
        <v>0.054</v>
      </c>
      <c r="C2609" s="34">
        <v>46.0</v>
      </c>
      <c r="D2609" s="30"/>
      <c r="E2609" s="28" t="s">
        <v>177</v>
      </c>
      <c r="F2609" s="31" t="s">
        <v>86</v>
      </c>
      <c r="G2609" s="32" t="s">
        <v>145</v>
      </c>
      <c r="H2609" s="27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</row>
    <row r="2610" ht="15.75" hidden="1" customHeight="1">
      <c r="A2610" s="33">
        <v>2.7934030937E10</v>
      </c>
      <c r="B2610" s="33">
        <v>0.052</v>
      </c>
      <c r="C2610" s="34">
        <v>53.0</v>
      </c>
      <c r="D2610" s="30"/>
      <c r="E2610" s="28" t="s">
        <v>177</v>
      </c>
      <c r="F2610" s="31" t="s">
        <v>87</v>
      </c>
      <c r="G2610" s="32" t="s">
        <v>145</v>
      </c>
      <c r="H2610" s="27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</row>
    <row r="2611" ht="15.75" hidden="1" customHeight="1">
      <c r="A2611" s="33">
        <v>3.2816828373E10</v>
      </c>
      <c r="B2611" s="33">
        <v>0.054</v>
      </c>
      <c r="C2611" s="34">
        <v>64.0</v>
      </c>
      <c r="D2611" s="30"/>
      <c r="E2611" s="28" t="s">
        <v>177</v>
      </c>
      <c r="F2611" s="31" t="s">
        <v>88</v>
      </c>
      <c r="G2611" s="32" t="s">
        <v>145</v>
      </c>
      <c r="H2611" s="27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</row>
    <row r="2612" ht="15.75" hidden="1" customHeight="1">
      <c r="A2612" s="33">
        <v>3.9332770929E10</v>
      </c>
      <c r="B2612" s="33">
        <v>0.054</v>
      </c>
      <c r="C2612" s="34">
        <v>75.0</v>
      </c>
      <c r="D2612" s="30"/>
      <c r="E2612" s="28" t="s">
        <v>177</v>
      </c>
      <c r="F2612" s="31" t="s">
        <v>89</v>
      </c>
      <c r="G2612" s="32" t="s">
        <v>145</v>
      </c>
      <c r="H2612" s="27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</row>
    <row r="2613" ht="15.75" hidden="1" customHeight="1">
      <c r="A2613" s="33">
        <v>4.5324319955E10</v>
      </c>
      <c r="B2613" s="33">
        <v>0.056</v>
      </c>
      <c r="C2613" s="34">
        <v>91.0</v>
      </c>
      <c r="D2613" s="30"/>
      <c r="E2613" s="28" t="s">
        <v>177</v>
      </c>
      <c r="F2613" s="31" t="s">
        <v>90</v>
      </c>
      <c r="G2613" s="32" t="s">
        <v>145</v>
      </c>
      <c r="H2613" s="27"/>
      <c r="I2613" s="23"/>
      <c r="J2613" s="23"/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  <c r="AA2613" s="23"/>
    </row>
    <row r="2614" ht="15.75" hidden="1" customHeight="1">
      <c r="A2614" s="33">
        <v>5.1183443225E10</v>
      </c>
      <c r="B2614" s="33">
        <v>0.059</v>
      </c>
      <c r="C2614" s="34">
        <v>105.0</v>
      </c>
      <c r="D2614" s="30"/>
      <c r="E2614" s="28" t="s">
        <v>177</v>
      </c>
      <c r="F2614" s="31" t="s">
        <v>91</v>
      </c>
      <c r="G2614" s="32" t="s">
        <v>145</v>
      </c>
      <c r="H2614" s="27"/>
      <c r="I2614" s="23"/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  <c r="AA2614" s="23"/>
    </row>
    <row r="2615" ht="15.75" hidden="1" customHeight="1">
      <c r="A2615" s="33">
        <v>2.72014693E8</v>
      </c>
      <c r="B2615" s="33">
        <v>0.036</v>
      </c>
      <c r="C2615" s="34">
        <v>52.0</v>
      </c>
      <c r="D2615" s="31">
        <v>0.099</v>
      </c>
      <c r="E2615" s="28" t="s">
        <v>257</v>
      </c>
      <c r="F2615" s="31" t="s">
        <v>76</v>
      </c>
      <c r="G2615" s="32" t="s">
        <v>243</v>
      </c>
      <c r="H2615" s="27"/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</row>
    <row r="2616" ht="15.75" hidden="1" customHeight="1">
      <c r="A2616" s="33">
        <v>2.57926882E8</v>
      </c>
      <c r="B2616" s="33">
        <v>0.037</v>
      </c>
      <c r="C2616" s="34">
        <v>50.0</v>
      </c>
      <c r="D2616" s="31">
        <v>0.088</v>
      </c>
      <c r="E2616" s="28" t="s">
        <v>257</v>
      </c>
      <c r="F2616" s="31" t="s">
        <v>77</v>
      </c>
      <c r="G2616" s="32" t="s">
        <v>243</v>
      </c>
      <c r="H2616" s="27"/>
      <c r="I2616" s="23"/>
      <c r="J2616" s="23"/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</row>
    <row r="2617" ht="15.75" hidden="1" customHeight="1">
      <c r="A2617" s="33">
        <v>2.62603782E8</v>
      </c>
      <c r="B2617" s="33">
        <v>0.038</v>
      </c>
      <c r="C2617" s="34">
        <v>52.0</v>
      </c>
      <c r="D2617" s="31">
        <v>0.074</v>
      </c>
      <c r="E2617" s="28" t="s">
        <v>257</v>
      </c>
      <c r="F2617" s="31" t="s">
        <v>79</v>
      </c>
      <c r="G2617" s="32" t="s">
        <v>243</v>
      </c>
      <c r="H2617" s="27"/>
      <c r="I2617" s="23"/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</row>
    <row r="2618" ht="15.75" hidden="1" customHeight="1">
      <c r="A2618" s="33">
        <v>3.14463144E8</v>
      </c>
      <c r="B2618" s="33">
        <v>0.037</v>
      </c>
      <c r="C2618" s="34">
        <v>58.0</v>
      </c>
      <c r="D2618" s="31">
        <v>0.059</v>
      </c>
      <c r="E2618" s="28" t="s">
        <v>257</v>
      </c>
      <c r="F2618" s="31" t="s">
        <v>81</v>
      </c>
      <c r="G2618" s="32" t="s">
        <v>243</v>
      </c>
      <c r="H2618" s="27"/>
      <c r="I2618" s="23"/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</row>
    <row r="2619" ht="15.75" hidden="1" customHeight="1">
      <c r="A2619" s="33">
        <v>3.64996869E8</v>
      </c>
      <c r="B2619" s="33">
        <v>0.035</v>
      </c>
      <c r="C2619" s="34">
        <v>62.0</v>
      </c>
      <c r="D2619" s="31">
        <v>0.076</v>
      </c>
      <c r="E2619" s="28" t="s">
        <v>257</v>
      </c>
      <c r="F2619" s="31" t="s">
        <v>83</v>
      </c>
      <c r="G2619" s="32" t="s">
        <v>243</v>
      </c>
      <c r="H2619" s="27"/>
      <c r="I2619" s="23"/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  <c r="AA2619" s="23"/>
    </row>
    <row r="2620" ht="15.75" hidden="1" customHeight="1">
      <c r="A2620" s="33">
        <v>3.94962552E8</v>
      </c>
      <c r="B2620" s="33">
        <v>0.033</v>
      </c>
      <c r="C2620" s="34">
        <v>61.0</v>
      </c>
      <c r="D2620" s="31">
        <v>0.075</v>
      </c>
      <c r="E2620" s="28" t="s">
        <v>257</v>
      </c>
      <c r="F2620" s="31" t="s">
        <v>84</v>
      </c>
      <c r="G2620" s="32" t="s">
        <v>243</v>
      </c>
      <c r="H2620" s="27"/>
      <c r="I2620" s="23"/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</row>
    <row r="2621" ht="15.75" hidden="1" customHeight="1">
      <c r="A2621" s="33">
        <v>4.37072934E8</v>
      </c>
      <c r="B2621" s="33">
        <v>0.031</v>
      </c>
      <c r="C2621" s="34">
        <v>64.0</v>
      </c>
      <c r="D2621" s="31">
        <v>0.083</v>
      </c>
      <c r="E2621" s="28" t="s">
        <v>257</v>
      </c>
      <c r="F2621" s="31" t="s">
        <v>85</v>
      </c>
      <c r="G2621" s="32" t="s">
        <v>243</v>
      </c>
      <c r="H2621" s="27"/>
      <c r="I2621" s="23"/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  <c r="AA2621" s="23"/>
    </row>
    <row r="2622" ht="15.75" hidden="1" customHeight="1">
      <c r="A2622" s="33">
        <v>5.2642574E8</v>
      </c>
      <c r="B2622" s="33">
        <v>0.037</v>
      </c>
      <c r="C2622" s="34">
        <v>88.0</v>
      </c>
      <c r="D2622" s="31">
        <v>0.082</v>
      </c>
      <c r="E2622" s="28" t="s">
        <v>257</v>
      </c>
      <c r="F2622" s="31" t="s">
        <v>86</v>
      </c>
      <c r="G2622" s="32" t="s">
        <v>243</v>
      </c>
      <c r="H2622" s="27"/>
      <c r="I2622" s="23"/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</row>
    <row r="2623" ht="15.75" hidden="1" customHeight="1">
      <c r="A2623" s="33">
        <v>6.07983815E8</v>
      </c>
      <c r="B2623" s="33">
        <v>0.037</v>
      </c>
      <c r="C2623" s="34">
        <v>99.0</v>
      </c>
      <c r="D2623" s="31">
        <v>0.053</v>
      </c>
      <c r="E2623" s="28" t="s">
        <v>257</v>
      </c>
      <c r="F2623" s="31" t="s">
        <v>87</v>
      </c>
      <c r="G2623" s="32" t="s">
        <v>243</v>
      </c>
      <c r="H2623" s="27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</row>
    <row r="2624" ht="15.75" hidden="1" customHeight="1">
      <c r="A2624" s="33">
        <v>6.10075807E8</v>
      </c>
      <c r="B2624" s="33">
        <v>0.039</v>
      </c>
      <c r="C2624" s="34">
        <v>103.0</v>
      </c>
      <c r="D2624" s="31">
        <v>0.055</v>
      </c>
      <c r="E2624" s="28" t="s">
        <v>257</v>
      </c>
      <c r="F2624" s="31" t="s">
        <v>88</v>
      </c>
      <c r="G2624" s="32" t="s">
        <v>243</v>
      </c>
      <c r="H2624" s="27"/>
      <c r="I2624" s="23"/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  <c r="AA2624" s="23"/>
    </row>
    <row r="2625" ht="15.75" hidden="1" customHeight="1">
      <c r="A2625" s="33">
        <v>7.00804286E8</v>
      </c>
      <c r="B2625" s="33">
        <v>0.047</v>
      </c>
      <c r="C2625" s="34">
        <v>139.0</v>
      </c>
      <c r="D2625" s="31">
        <v>0.055</v>
      </c>
      <c r="E2625" s="28" t="s">
        <v>257</v>
      </c>
      <c r="F2625" s="31" t="s">
        <v>89</v>
      </c>
      <c r="G2625" s="32" t="s">
        <v>243</v>
      </c>
      <c r="H2625" s="27"/>
      <c r="I2625" s="23"/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</row>
    <row r="2626" ht="15.75" hidden="1" customHeight="1">
      <c r="A2626" s="33">
        <v>7.85745262E8</v>
      </c>
      <c r="B2626" s="33">
        <v>0.038</v>
      </c>
      <c r="C2626" s="34">
        <v>125.0</v>
      </c>
      <c r="D2626" s="31">
        <v>0.055</v>
      </c>
      <c r="E2626" s="28" t="s">
        <v>257</v>
      </c>
      <c r="F2626" s="31" t="s">
        <v>90</v>
      </c>
      <c r="G2626" s="32" t="s">
        <v>243</v>
      </c>
      <c r="H2626" s="27"/>
      <c r="I2626" s="23"/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  <c r="AA2626" s="23"/>
    </row>
    <row r="2627" ht="15.75" hidden="1" customHeight="1">
      <c r="A2627" s="33">
        <v>7.86938335E8</v>
      </c>
      <c r="B2627" s="33">
        <v>0.036</v>
      </c>
      <c r="C2627" s="34">
        <v>116.0</v>
      </c>
      <c r="D2627" s="31">
        <v>0.061</v>
      </c>
      <c r="E2627" s="28" t="s">
        <v>257</v>
      </c>
      <c r="F2627" s="31" t="s">
        <v>91</v>
      </c>
      <c r="G2627" s="32" t="s">
        <v>243</v>
      </c>
      <c r="H2627" s="27"/>
      <c r="I2627" s="23"/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</row>
    <row r="2628" ht="15.75" hidden="1" customHeight="1">
      <c r="A2628" s="33">
        <v>1.17E11</v>
      </c>
      <c r="B2628" s="33">
        <v>0.057</v>
      </c>
      <c r="C2628" s="34">
        <v>273.0</v>
      </c>
      <c r="D2628" s="31">
        <v>0.252</v>
      </c>
      <c r="E2628" s="28" t="s">
        <v>302</v>
      </c>
      <c r="F2628" s="31" t="s">
        <v>76</v>
      </c>
      <c r="G2628" s="32" t="s">
        <v>259</v>
      </c>
      <c r="H2628" s="27"/>
      <c r="I2628" s="23"/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</row>
    <row r="2629" ht="15.75" hidden="1" customHeight="1">
      <c r="A2629" s="33">
        <v>1.23E11</v>
      </c>
      <c r="B2629" s="33">
        <v>0.06</v>
      </c>
      <c r="C2629" s="34">
        <v>295.0</v>
      </c>
      <c r="D2629" s="31">
        <v>0.225</v>
      </c>
      <c r="E2629" s="28" t="s">
        <v>302</v>
      </c>
      <c r="F2629" s="31" t="s">
        <v>77</v>
      </c>
      <c r="G2629" s="32" t="s">
        <v>259</v>
      </c>
      <c r="H2629" s="27"/>
      <c r="I2629" s="23"/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</row>
    <row r="2630" ht="15.75" hidden="1" customHeight="1">
      <c r="A2630" s="33">
        <v>9.2889586976E10</v>
      </c>
      <c r="B2630" s="33">
        <v>0.057</v>
      </c>
      <c r="C2630" s="34">
        <v>207.0</v>
      </c>
      <c r="D2630" s="31">
        <v>0.366</v>
      </c>
      <c r="E2630" s="28" t="s">
        <v>302</v>
      </c>
      <c r="F2630" s="31" t="s">
        <v>79</v>
      </c>
      <c r="G2630" s="32" t="s">
        <v>259</v>
      </c>
      <c r="H2630" s="27"/>
      <c r="I2630" s="23"/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</row>
    <row r="2631" ht="15.75" hidden="1" customHeight="1">
      <c r="A2631" s="33">
        <v>8.3622191419E10</v>
      </c>
      <c r="B2631" s="33">
        <v>0.059</v>
      </c>
      <c r="C2631" s="34">
        <v>190.0</v>
      </c>
      <c r="D2631" s="31">
        <v>0.252</v>
      </c>
      <c r="E2631" s="28" t="s">
        <v>302</v>
      </c>
      <c r="F2631" s="31" t="s">
        <v>81</v>
      </c>
      <c r="G2631" s="32" t="s">
        <v>259</v>
      </c>
      <c r="H2631" s="27"/>
      <c r="I2631" s="23"/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</row>
    <row r="2632" ht="15.75" hidden="1" customHeight="1">
      <c r="A2632" s="33">
        <v>1.12E11</v>
      </c>
      <c r="B2632" s="33">
        <v>0.056</v>
      </c>
      <c r="C2632" s="34">
        <v>239.0</v>
      </c>
      <c r="D2632" s="31">
        <v>0.185</v>
      </c>
      <c r="E2632" s="28" t="s">
        <v>302</v>
      </c>
      <c r="F2632" s="31" t="s">
        <v>83</v>
      </c>
      <c r="G2632" s="32" t="s">
        <v>259</v>
      </c>
      <c r="H2632" s="27"/>
      <c r="I2632" s="23"/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</row>
    <row r="2633" ht="15.75" hidden="1" customHeight="1">
      <c r="A2633" s="33">
        <v>1.46E11</v>
      </c>
      <c r="B2633" s="33">
        <v>0.054</v>
      </c>
      <c r="C2633" s="34">
        <v>296.0</v>
      </c>
      <c r="D2633" s="31">
        <v>0.168</v>
      </c>
      <c r="E2633" s="28" t="s">
        <v>302</v>
      </c>
      <c r="F2633" s="31" t="s">
        <v>84</v>
      </c>
      <c r="G2633" s="32" t="s">
        <v>259</v>
      </c>
      <c r="H2633" s="27"/>
      <c r="I2633" s="23"/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</row>
    <row r="2634" ht="15.75" hidden="1" customHeight="1">
      <c r="A2634" s="33">
        <v>1.83E11</v>
      </c>
      <c r="B2634" s="33">
        <v>0.057</v>
      </c>
      <c r="C2634" s="34">
        <v>387.0</v>
      </c>
      <c r="D2634" s="31">
        <v>0.155</v>
      </c>
      <c r="E2634" s="28" t="s">
        <v>302</v>
      </c>
      <c r="F2634" s="31" t="s">
        <v>85</v>
      </c>
      <c r="G2634" s="32" t="s">
        <v>259</v>
      </c>
      <c r="H2634" s="27"/>
      <c r="I2634" s="23"/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</row>
    <row r="2635" ht="15.75" hidden="1" customHeight="1">
      <c r="A2635" s="33">
        <v>2.3E11</v>
      </c>
      <c r="B2635" s="33">
        <v>0.06</v>
      </c>
      <c r="C2635" s="34">
        <v>497.0</v>
      </c>
      <c r="D2635" s="31">
        <v>0.171</v>
      </c>
      <c r="E2635" s="28" t="s">
        <v>302</v>
      </c>
      <c r="F2635" s="31" t="s">
        <v>86</v>
      </c>
      <c r="G2635" s="32" t="s">
        <v>259</v>
      </c>
      <c r="H2635" s="27"/>
      <c r="I2635" s="23"/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</row>
    <row r="2636" ht="15.75" hidden="1" customHeight="1">
      <c r="A2636" s="33">
        <v>3.16E11</v>
      </c>
      <c r="B2636" s="33">
        <v>0.056</v>
      </c>
      <c r="C2636" s="34">
        <v>633.0</v>
      </c>
      <c r="D2636" s="31">
        <v>0.224</v>
      </c>
      <c r="E2636" s="28" t="s">
        <v>302</v>
      </c>
      <c r="F2636" s="31" t="s">
        <v>87</v>
      </c>
      <c r="G2636" s="32" t="s">
        <v>259</v>
      </c>
      <c r="H2636" s="27"/>
      <c r="I2636" s="23"/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</row>
    <row r="2637" ht="15.75" hidden="1" customHeight="1">
      <c r="A2637" s="33">
        <v>3.29E11</v>
      </c>
      <c r="B2637" s="33">
        <v>0.058</v>
      </c>
      <c r="C2637" s="34">
        <v>665.0</v>
      </c>
      <c r="D2637" s="31">
        <v>0.199</v>
      </c>
      <c r="E2637" s="28" t="s">
        <v>302</v>
      </c>
      <c r="F2637" s="31" t="s">
        <v>88</v>
      </c>
      <c r="G2637" s="32" t="s">
        <v>259</v>
      </c>
      <c r="H2637" s="27"/>
      <c r="I2637" s="23"/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</row>
    <row r="2638" ht="15.75" hidden="1" customHeight="1">
      <c r="A2638" s="33">
        <v>3.94E11</v>
      </c>
      <c r="B2638" s="33">
        <v>0.047</v>
      </c>
      <c r="C2638" s="34">
        <v>639.0</v>
      </c>
      <c r="D2638" s="31">
        <v>0.183</v>
      </c>
      <c r="E2638" s="28" t="s">
        <v>302</v>
      </c>
      <c r="F2638" s="31" t="s">
        <v>89</v>
      </c>
      <c r="G2638" s="32" t="s">
        <v>259</v>
      </c>
      <c r="H2638" s="27"/>
      <c r="I2638" s="23"/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</row>
    <row r="2639" ht="15.75" hidden="1" customHeight="1">
      <c r="A2639" s="33">
        <v>3.16E11</v>
      </c>
      <c r="B2639" s="33">
        <v>0.045</v>
      </c>
      <c r="C2639" s="34">
        <v>487.0</v>
      </c>
      <c r="D2639" s="31">
        <v>0.172</v>
      </c>
      <c r="E2639" s="28" t="s">
        <v>302</v>
      </c>
      <c r="F2639" s="31" t="s">
        <v>90</v>
      </c>
      <c r="G2639" s="32" t="s">
        <v>259</v>
      </c>
      <c r="H2639" s="27"/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  <c r="AA2639" s="23"/>
    </row>
    <row r="2640" ht="15.75" hidden="1" customHeight="1">
      <c r="A2640" s="33">
        <v>3.81E11</v>
      </c>
      <c r="B2640" s="33">
        <v>0.046</v>
      </c>
      <c r="C2640" s="34">
        <v>593.0</v>
      </c>
      <c r="D2640" s="31">
        <v>0.164</v>
      </c>
      <c r="E2640" s="28" t="s">
        <v>302</v>
      </c>
      <c r="F2640" s="31" t="s">
        <v>91</v>
      </c>
      <c r="G2640" s="32" t="s">
        <v>259</v>
      </c>
      <c r="H2640" s="27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  <c r="AA2640" s="23"/>
    </row>
    <row r="2641" ht="15.75" hidden="1" customHeight="1">
      <c r="A2641" s="33">
        <v>3.3640085728E10</v>
      </c>
      <c r="B2641" s="33">
        <v>0.053</v>
      </c>
      <c r="C2641" s="34">
        <v>20.0</v>
      </c>
      <c r="D2641" s="31">
        <v>0.106</v>
      </c>
      <c r="E2641" s="28" t="s">
        <v>178</v>
      </c>
      <c r="F2641" s="31" t="s">
        <v>76</v>
      </c>
      <c r="G2641" s="32" t="s">
        <v>145</v>
      </c>
      <c r="H2641" s="27"/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  <c r="AA2641" s="23"/>
    </row>
    <row r="2642" ht="15.75" hidden="1" customHeight="1">
      <c r="A2642" s="33">
        <v>3.5291349277E10</v>
      </c>
      <c r="B2642" s="33">
        <v>0.056</v>
      </c>
      <c r="C2642" s="34">
        <v>22.0</v>
      </c>
      <c r="D2642" s="31">
        <v>0.094</v>
      </c>
      <c r="E2642" s="28" t="s">
        <v>178</v>
      </c>
      <c r="F2642" s="31" t="s">
        <v>77</v>
      </c>
      <c r="G2642" s="32" t="s">
        <v>145</v>
      </c>
      <c r="H2642" s="27"/>
      <c r="I2642" s="23"/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  <c r="AA2642" s="23"/>
    </row>
    <row r="2643" ht="15.75" hidden="1" customHeight="1">
      <c r="A2643" s="33">
        <v>3.7947904054E10</v>
      </c>
      <c r="B2643" s="33">
        <v>0.051</v>
      </c>
      <c r="C2643" s="34">
        <v>22.0</v>
      </c>
      <c r="D2643" s="31">
        <v>0.091</v>
      </c>
      <c r="E2643" s="28" t="s">
        <v>178</v>
      </c>
      <c r="F2643" s="31" t="s">
        <v>79</v>
      </c>
      <c r="G2643" s="32" t="s">
        <v>145</v>
      </c>
      <c r="H2643" s="27"/>
      <c r="I2643" s="23"/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</row>
    <row r="2644" ht="15.75" hidden="1" customHeight="1">
      <c r="A2644" s="33">
        <v>4.2717072778E10</v>
      </c>
      <c r="B2644" s="33">
        <v>0.052</v>
      </c>
      <c r="C2644" s="34">
        <v>25.0</v>
      </c>
      <c r="D2644" s="31">
        <v>0.095</v>
      </c>
      <c r="E2644" s="28" t="s">
        <v>178</v>
      </c>
      <c r="F2644" s="31" t="s">
        <v>81</v>
      </c>
      <c r="G2644" s="32" t="s">
        <v>145</v>
      </c>
      <c r="H2644" s="27"/>
      <c r="I2644" s="23"/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  <c r="AA2644" s="23"/>
    </row>
    <row r="2645" ht="15.75" hidden="1" customHeight="1">
      <c r="A2645" s="33">
        <v>4.942410771E10</v>
      </c>
      <c r="B2645" s="33">
        <v>0.055</v>
      </c>
      <c r="C2645" s="34">
        <v>30.0</v>
      </c>
      <c r="D2645" s="31">
        <v>0.097</v>
      </c>
      <c r="E2645" s="28" t="s">
        <v>178</v>
      </c>
      <c r="F2645" s="31" t="s">
        <v>83</v>
      </c>
      <c r="G2645" s="32" t="s">
        <v>145</v>
      </c>
      <c r="H2645" s="27"/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  <c r="AA2645" s="23"/>
    </row>
    <row r="2646" ht="15.75" hidden="1" customHeight="1">
      <c r="A2646" s="33">
        <v>5.7633255739E10</v>
      </c>
      <c r="B2646" s="33">
        <v>0.059</v>
      </c>
      <c r="C2646" s="34">
        <v>36.0</v>
      </c>
      <c r="D2646" s="31">
        <v>0.11</v>
      </c>
      <c r="E2646" s="28" t="s">
        <v>178</v>
      </c>
      <c r="F2646" s="31" t="s">
        <v>84</v>
      </c>
      <c r="G2646" s="32" t="s">
        <v>145</v>
      </c>
      <c r="H2646" s="27"/>
      <c r="I2646" s="23"/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  <c r="AA2646" s="23"/>
    </row>
    <row r="2647" ht="15.75" hidden="1" customHeight="1">
      <c r="A2647" s="33">
        <v>6.6371664817E10</v>
      </c>
      <c r="B2647" s="33">
        <v>0.065</v>
      </c>
      <c r="C2647" s="34">
        <v>46.0</v>
      </c>
      <c r="D2647" s="31">
        <v>0.112</v>
      </c>
      <c r="E2647" s="28" t="s">
        <v>178</v>
      </c>
      <c r="F2647" s="31" t="s">
        <v>85</v>
      </c>
      <c r="G2647" s="32" t="s">
        <v>145</v>
      </c>
      <c r="H2647" s="27"/>
      <c r="I2647" s="23"/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</row>
    <row r="2648" ht="15.75" hidden="1" customHeight="1">
      <c r="A2648" s="33">
        <v>7.7414425532E10</v>
      </c>
      <c r="B2648" s="33">
        <v>0.071</v>
      </c>
      <c r="C2648" s="34">
        <v>58.0</v>
      </c>
      <c r="D2648" s="31">
        <v>0.112</v>
      </c>
      <c r="E2648" s="28" t="s">
        <v>178</v>
      </c>
      <c r="F2648" s="31" t="s">
        <v>86</v>
      </c>
      <c r="G2648" s="32" t="s">
        <v>145</v>
      </c>
      <c r="H2648" s="27"/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  <c r="AA2648" s="23"/>
    </row>
    <row r="2649" ht="15.75" hidden="1" customHeight="1">
      <c r="A2649" s="33">
        <v>9.9130304099E10</v>
      </c>
      <c r="B2649" s="33">
        <v>0.06</v>
      </c>
      <c r="C2649" s="34">
        <v>63.0</v>
      </c>
      <c r="D2649" s="31">
        <v>0.158</v>
      </c>
      <c r="E2649" s="28" t="s">
        <v>178</v>
      </c>
      <c r="F2649" s="31" t="s">
        <v>87</v>
      </c>
      <c r="G2649" s="32" t="s">
        <v>145</v>
      </c>
      <c r="H2649" s="27"/>
      <c r="I2649" s="23"/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</row>
    <row r="2650" ht="15.75" hidden="1" customHeight="1">
      <c r="A2650" s="33">
        <v>1.06E11</v>
      </c>
      <c r="B2650" s="33">
        <v>0.065</v>
      </c>
      <c r="C2650" s="34">
        <v>72.0</v>
      </c>
      <c r="D2650" s="31">
        <v>0.101</v>
      </c>
      <c r="E2650" s="28" t="s">
        <v>178</v>
      </c>
      <c r="F2650" s="31" t="s">
        <v>88</v>
      </c>
      <c r="G2650" s="32" t="s">
        <v>145</v>
      </c>
      <c r="H2650" s="27"/>
      <c r="I2650" s="23"/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  <c r="AA2650" s="23"/>
    </row>
    <row r="2651" ht="15.75" hidden="1" customHeight="1">
      <c r="A2651" s="33">
        <v>1.16E11</v>
      </c>
      <c r="B2651" s="33">
        <v>0.069</v>
      </c>
      <c r="C2651" s="34">
        <v>83.0</v>
      </c>
      <c r="D2651" s="31">
        <v>0.131</v>
      </c>
      <c r="E2651" s="28" t="s">
        <v>178</v>
      </c>
      <c r="F2651" s="31" t="s">
        <v>89</v>
      </c>
      <c r="G2651" s="32" t="s">
        <v>145</v>
      </c>
      <c r="H2651" s="27"/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  <c r="AA2651" s="23"/>
    </row>
    <row r="2652" ht="15.75" hidden="1" customHeight="1">
      <c r="A2652" s="33">
        <v>1.36E11</v>
      </c>
      <c r="B2652" s="33">
        <v>0.068</v>
      </c>
      <c r="C2652" s="34">
        <v>93.0</v>
      </c>
      <c r="D2652" s="31">
        <v>0.17</v>
      </c>
      <c r="E2652" s="28" t="s">
        <v>178</v>
      </c>
      <c r="F2652" s="31" t="s">
        <v>90</v>
      </c>
      <c r="G2652" s="32" t="s">
        <v>145</v>
      </c>
      <c r="H2652" s="27"/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  <c r="AA2652" s="23"/>
    </row>
    <row r="2653" ht="15.75" hidden="1" customHeight="1">
      <c r="A2653" s="33">
        <v>1.56E11</v>
      </c>
      <c r="B2653" s="33">
        <v>0.066</v>
      </c>
      <c r="C2653" s="34">
        <v>102.0</v>
      </c>
      <c r="D2653" s="31">
        <v>0.135</v>
      </c>
      <c r="E2653" s="28" t="s">
        <v>178</v>
      </c>
      <c r="F2653" s="31" t="s">
        <v>91</v>
      </c>
      <c r="G2653" s="32" t="s">
        <v>145</v>
      </c>
      <c r="H2653" s="27"/>
      <c r="I2653" s="23"/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  <c r="AA2653" s="23"/>
    </row>
    <row r="2654" ht="15.75" hidden="1" customHeight="1">
      <c r="A2654" s="33">
        <v>9.636342275E9</v>
      </c>
      <c r="B2654" s="33">
        <v>0.041</v>
      </c>
      <c r="C2654" s="34">
        <v>25.0</v>
      </c>
      <c r="D2654" s="31">
        <v>0.195</v>
      </c>
      <c r="E2654" s="28" t="s">
        <v>241</v>
      </c>
      <c r="F2654" s="31" t="s">
        <v>76</v>
      </c>
      <c r="G2654" s="32" t="s">
        <v>229</v>
      </c>
      <c r="H2654" s="27"/>
      <c r="I2654" s="23"/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  <c r="AA2654" s="23"/>
    </row>
    <row r="2655" ht="15.75" hidden="1" customHeight="1">
      <c r="A2655" s="33">
        <v>9.854042165E9</v>
      </c>
      <c r="B2655" s="33">
        <v>0.043</v>
      </c>
      <c r="C2655" s="34">
        <v>27.0</v>
      </c>
      <c r="D2655" s="31">
        <v>0.175</v>
      </c>
      <c r="E2655" s="28" t="s">
        <v>241</v>
      </c>
      <c r="F2655" s="31" t="s">
        <v>77</v>
      </c>
      <c r="G2655" s="32" t="s">
        <v>229</v>
      </c>
      <c r="H2655" s="27"/>
      <c r="I2655" s="23"/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</row>
    <row r="2656" ht="15.75" hidden="1" customHeight="1">
      <c r="A2656" s="33">
        <v>1.0693278292E10</v>
      </c>
      <c r="B2656" s="33">
        <v>0.042</v>
      </c>
      <c r="C2656" s="34">
        <v>27.0</v>
      </c>
      <c r="D2656" s="31">
        <v>0.177</v>
      </c>
      <c r="E2656" s="28" t="s">
        <v>241</v>
      </c>
      <c r="F2656" s="31" t="s">
        <v>79</v>
      </c>
      <c r="G2656" s="32" t="s">
        <v>229</v>
      </c>
      <c r="H2656" s="27"/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</row>
    <row r="2657" ht="15.75" hidden="1" customHeight="1">
      <c r="A2657" s="33">
        <v>1.1777768087E10</v>
      </c>
      <c r="B2657" s="33">
        <v>0.05</v>
      </c>
      <c r="C2657" s="34">
        <v>35.0</v>
      </c>
      <c r="D2657" s="31">
        <v>0.18</v>
      </c>
      <c r="E2657" s="28" t="s">
        <v>241</v>
      </c>
      <c r="F2657" s="31" t="s">
        <v>81</v>
      </c>
      <c r="G2657" s="32" t="s">
        <v>229</v>
      </c>
      <c r="H2657" s="27"/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  <c r="AA2657" s="23"/>
    </row>
    <row r="2658" ht="15.75" hidden="1" customHeight="1">
      <c r="A2658" s="33">
        <v>1.3873500888E10</v>
      </c>
      <c r="B2658" s="33">
        <v>0.049</v>
      </c>
      <c r="C2658" s="34">
        <v>38.0</v>
      </c>
      <c r="D2658" s="31">
        <v>0.185</v>
      </c>
      <c r="E2658" s="28" t="s">
        <v>241</v>
      </c>
      <c r="F2658" s="31" t="s">
        <v>83</v>
      </c>
      <c r="G2658" s="32" t="s">
        <v>229</v>
      </c>
      <c r="H2658" s="27"/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  <c r="AA2658" s="23"/>
    </row>
    <row r="2659" ht="15.75" hidden="1" customHeight="1">
      <c r="A2659" s="33">
        <v>1.6753787028E10</v>
      </c>
      <c r="B2659" s="33">
        <v>0.046</v>
      </c>
      <c r="C2659" s="34">
        <v>42.0</v>
      </c>
      <c r="D2659" s="31">
        <v>0.18</v>
      </c>
      <c r="E2659" s="28" t="s">
        <v>241</v>
      </c>
      <c r="F2659" s="31" t="s">
        <v>84</v>
      </c>
      <c r="G2659" s="32" t="s">
        <v>229</v>
      </c>
      <c r="H2659" s="27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  <c r="AA2659" s="23"/>
    </row>
    <row r="2660" ht="15.75" hidden="1" customHeight="1">
      <c r="A2660" s="33">
        <v>1.9081726103E10</v>
      </c>
      <c r="B2660" s="33">
        <v>0.048</v>
      </c>
      <c r="C2660" s="34">
        <v>52.0</v>
      </c>
      <c r="D2660" s="31">
        <v>0.18</v>
      </c>
      <c r="E2660" s="28" t="s">
        <v>241</v>
      </c>
      <c r="F2660" s="31" t="s">
        <v>85</v>
      </c>
      <c r="G2660" s="32" t="s">
        <v>229</v>
      </c>
      <c r="H2660" s="27"/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  <c r="AA2660" s="23"/>
    </row>
    <row r="2661" ht="15.75" hidden="1" customHeight="1">
      <c r="A2661" s="33">
        <v>2.5633674564E10</v>
      </c>
      <c r="B2661" s="33">
        <v>0.049</v>
      </c>
      <c r="C2661" s="34">
        <v>57.0</v>
      </c>
      <c r="D2661" s="31">
        <v>0.18</v>
      </c>
      <c r="E2661" s="28" t="s">
        <v>241</v>
      </c>
      <c r="F2661" s="31" t="s">
        <v>86</v>
      </c>
      <c r="G2661" s="32" t="s">
        <v>229</v>
      </c>
      <c r="H2661" s="27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</row>
    <row r="2662" ht="15.75" hidden="1" customHeight="1">
      <c r="A2662" s="33">
        <v>3.0397203369E10</v>
      </c>
      <c r="B2662" s="33">
        <v>0.051</v>
      </c>
      <c r="C2662" s="34">
        <v>69.0</v>
      </c>
      <c r="D2662" s="31">
        <v>0.18</v>
      </c>
      <c r="E2662" s="28" t="s">
        <v>241</v>
      </c>
      <c r="F2662" s="31" t="s">
        <v>87</v>
      </c>
      <c r="G2662" s="32" t="s">
        <v>229</v>
      </c>
      <c r="H2662" s="27"/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  <c r="AA2662" s="23"/>
    </row>
    <row r="2663" ht="15.75" hidden="1" customHeight="1">
      <c r="A2663" s="33">
        <v>2.7838718233E10</v>
      </c>
      <c r="B2663" s="33">
        <v>0.053</v>
      </c>
      <c r="C2663" s="34">
        <v>65.0</v>
      </c>
      <c r="D2663" s="31">
        <v>0.18</v>
      </c>
      <c r="E2663" s="28" t="s">
        <v>241</v>
      </c>
      <c r="F2663" s="31" t="s">
        <v>88</v>
      </c>
      <c r="G2663" s="32" t="s">
        <v>229</v>
      </c>
      <c r="H2663" s="27"/>
      <c r="I2663" s="23"/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</row>
    <row r="2664" ht="15.75" hidden="1" customHeight="1">
      <c r="A2664" s="33">
        <v>3.1743751169E10</v>
      </c>
      <c r="B2664" s="33">
        <v>0.051</v>
      </c>
      <c r="C2664" s="34">
        <v>66.0</v>
      </c>
      <c r="D2664" s="31">
        <v>0.238</v>
      </c>
      <c r="E2664" s="28" t="s">
        <v>241</v>
      </c>
      <c r="F2664" s="31" t="s">
        <v>89</v>
      </c>
      <c r="G2664" s="32" t="s">
        <v>229</v>
      </c>
      <c r="H2664" s="27"/>
      <c r="I2664" s="23"/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  <c r="AA2664" s="23"/>
    </row>
    <row r="2665" ht="15.75" hidden="1" customHeight="1">
      <c r="A2665" s="33">
        <v>2.9207296703E10</v>
      </c>
      <c r="B2665" s="33">
        <v>0.05</v>
      </c>
      <c r="C2665" s="34">
        <v>63.0</v>
      </c>
      <c r="D2665" s="31">
        <v>0.25</v>
      </c>
      <c r="E2665" s="28" t="s">
        <v>241</v>
      </c>
      <c r="F2665" s="31" t="s">
        <v>90</v>
      </c>
      <c r="G2665" s="32" t="s">
        <v>229</v>
      </c>
      <c r="H2665" s="27"/>
      <c r="I2665" s="23"/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  <c r="AA2665" s="23"/>
    </row>
    <row r="2666" ht="15.75" hidden="1" customHeight="1">
      <c r="A2666" s="33">
        <v>3.1992801303E10</v>
      </c>
      <c r="B2666" s="33">
        <v>0.055</v>
      </c>
      <c r="C2666" s="34">
        <v>71.0</v>
      </c>
      <c r="D2666" s="31">
        <v>0.245</v>
      </c>
      <c r="E2666" s="28" t="s">
        <v>241</v>
      </c>
      <c r="F2666" s="31" t="s">
        <v>91</v>
      </c>
      <c r="G2666" s="32" t="s">
        <v>229</v>
      </c>
      <c r="H2666" s="27"/>
      <c r="I2666" s="23"/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</row>
    <row r="2667" ht="15.75" hidden="1" customHeight="1">
      <c r="A2667" s="33">
        <v>3.25355175E9</v>
      </c>
      <c r="B2667" s="33">
        <v>0.056</v>
      </c>
      <c r="C2667" s="34">
        <v>18.0</v>
      </c>
      <c r="D2667" s="31">
        <v>0.388</v>
      </c>
      <c r="E2667" s="28" t="s">
        <v>142</v>
      </c>
      <c r="F2667" s="31" t="s">
        <v>76</v>
      </c>
      <c r="G2667" s="32" t="s">
        <v>75</v>
      </c>
      <c r="H2667" s="27"/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  <c r="AA2667" s="23"/>
    </row>
    <row r="2668" ht="15.75" hidden="1" customHeight="1">
      <c r="A2668" s="33">
        <v>3.653822712E9</v>
      </c>
      <c r="B2668" s="33">
        <v>0.06</v>
      </c>
      <c r="C2668" s="34">
        <v>21.0</v>
      </c>
      <c r="D2668" s="31">
        <v>0.462</v>
      </c>
      <c r="E2668" s="28" t="s">
        <v>142</v>
      </c>
      <c r="F2668" s="31" t="s">
        <v>77</v>
      </c>
      <c r="G2668" s="32" t="s">
        <v>75</v>
      </c>
      <c r="H2668" s="27"/>
      <c r="I2668" s="23"/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  <c r="AA2668" s="23"/>
    </row>
    <row r="2669" ht="15.75" hidden="1" customHeight="1">
      <c r="A2669" s="33">
        <v>3.711284087E9</v>
      </c>
      <c r="B2669" s="33">
        <v>0.067</v>
      </c>
      <c r="C2669" s="34">
        <v>24.0</v>
      </c>
      <c r="D2669" s="31">
        <v>0.452</v>
      </c>
      <c r="E2669" s="28" t="s">
        <v>142</v>
      </c>
      <c r="F2669" s="31" t="s">
        <v>79</v>
      </c>
      <c r="G2669" s="32" t="s">
        <v>75</v>
      </c>
      <c r="H2669" s="27"/>
      <c r="I2669" s="23"/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  <c r="AA2669" s="23"/>
    </row>
    <row r="2670" ht="15.75" hidden="1" customHeight="1">
      <c r="A2670" s="33">
        <v>4.341841414E9</v>
      </c>
      <c r="B2670" s="33">
        <v>0.067</v>
      </c>
      <c r="C2670" s="34">
        <v>27.0</v>
      </c>
      <c r="D2670" s="31">
        <v>0.406</v>
      </c>
      <c r="E2670" s="28" t="s">
        <v>142</v>
      </c>
      <c r="F2670" s="31" t="s">
        <v>81</v>
      </c>
      <c r="G2670" s="32" t="s">
        <v>75</v>
      </c>
      <c r="H2670" s="27"/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  <c r="AA2670" s="23"/>
    </row>
    <row r="2671" ht="15.75" hidden="1" customHeight="1">
      <c r="A2671" s="33">
        <v>5.439176376E9</v>
      </c>
      <c r="B2671" s="33">
        <v>0.067</v>
      </c>
      <c r="C2671" s="34">
        <v>33.0</v>
      </c>
      <c r="D2671" s="31">
        <v>0.307</v>
      </c>
      <c r="E2671" s="28" t="s">
        <v>142</v>
      </c>
      <c r="F2671" s="31" t="s">
        <v>83</v>
      </c>
      <c r="G2671" s="32" t="s">
        <v>75</v>
      </c>
      <c r="H2671" s="27"/>
      <c r="I2671" s="23"/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</row>
    <row r="2672" ht="15.75" hidden="1" customHeight="1">
      <c r="A2672" s="33">
        <v>7.178556337E9</v>
      </c>
      <c r="B2672" s="33">
        <v>0.071</v>
      </c>
      <c r="C2672" s="34">
        <v>44.0</v>
      </c>
      <c r="D2672" s="31">
        <v>0.282</v>
      </c>
      <c r="E2672" s="28" t="s">
        <v>142</v>
      </c>
      <c r="F2672" s="31" t="s">
        <v>84</v>
      </c>
      <c r="G2672" s="32" t="s">
        <v>75</v>
      </c>
      <c r="H2672" s="27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</row>
    <row r="2673" ht="15.75" hidden="1" customHeight="1">
      <c r="A2673" s="33">
        <v>1.0702200822E10</v>
      </c>
      <c r="B2673" s="33">
        <v>0.064</v>
      </c>
      <c r="C2673" s="34">
        <v>58.0</v>
      </c>
      <c r="D2673" s="31">
        <v>0.232</v>
      </c>
      <c r="E2673" s="28" t="s">
        <v>142</v>
      </c>
      <c r="F2673" s="31" t="s">
        <v>85</v>
      </c>
      <c r="G2673" s="32" t="s">
        <v>75</v>
      </c>
      <c r="H2673" s="27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</row>
    <row r="2674" ht="15.75" hidden="1" customHeight="1">
      <c r="A2674" s="33">
        <v>1.1541420981E10</v>
      </c>
      <c r="B2674" s="33">
        <v>0.06</v>
      </c>
      <c r="C2674" s="34">
        <v>57.0</v>
      </c>
      <c r="D2674" s="31">
        <v>0.189</v>
      </c>
      <c r="E2674" s="28" t="s">
        <v>142</v>
      </c>
      <c r="F2674" s="31" t="s">
        <v>86</v>
      </c>
      <c r="G2674" s="32" t="s">
        <v>75</v>
      </c>
      <c r="H2674" s="27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</row>
    <row r="2675" ht="15.75" hidden="1" customHeight="1">
      <c r="A2675" s="33">
        <v>1.46407921E10</v>
      </c>
      <c r="B2675" s="33">
        <v>0.066</v>
      </c>
      <c r="C2675" s="34">
        <v>78.0</v>
      </c>
      <c r="D2675" s="31">
        <v>0.191</v>
      </c>
      <c r="E2675" s="28" t="s">
        <v>142</v>
      </c>
      <c r="F2675" s="31" t="s">
        <v>87</v>
      </c>
      <c r="G2675" s="32" t="s">
        <v>75</v>
      </c>
      <c r="H2675" s="27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</row>
    <row r="2676" ht="15.75" hidden="1" customHeight="1">
      <c r="A2676" s="33">
        <v>1.2805029522E10</v>
      </c>
      <c r="B2676" s="33">
        <v>0.064</v>
      </c>
      <c r="C2676" s="34">
        <v>64.0</v>
      </c>
      <c r="D2676" s="31">
        <v>0.221</v>
      </c>
      <c r="E2676" s="28" t="s">
        <v>142</v>
      </c>
      <c r="F2676" s="31" t="s">
        <v>88</v>
      </c>
      <c r="G2676" s="32" t="s">
        <v>75</v>
      </c>
      <c r="H2676" s="27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</row>
    <row r="2677" ht="15.75" hidden="1" customHeight="1">
      <c r="A2677" s="33">
        <v>1.6190196832E10</v>
      </c>
      <c r="B2677" s="33">
        <v>0.061</v>
      </c>
      <c r="C2677" s="34">
        <v>75.0</v>
      </c>
      <c r="D2677" s="31">
        <v>0.209</v>
      </c>
      <c r="E2677" s="28" t="s">
        <v>142</v>
      </c>
      <c r="F2677" s="31" t="s">
        <v>89</v>
      </c>
      <c r="G2677" s="32" t="s">
        <v>75</v>
      </c>
      <c r="H2677" s="27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</row>
    <row r="2678" ht="15.75" hidden="1" customHeight="1">
      <c r="A2678" s="33">
        <v>1.9201691493E10</v>
      </c>
      <c r="B2678" s="33">
        <v>0.062</v>
      </c>
      <c r="C2678" s="34">
        <v>87.0</v>
      </c>
      <c r="D2678" s="31">
        <v>0.188</v>
      </c>
      <c r="E2678" s="28" t="s">
        <v>142</v>
      </c>
      <c r="F2678" s="31" t="s">
        <v>90</v>
      </c>
      <c r="G2678" s="32" t="s">
        <v>75</v>
      </c>
      <c r="H2678" s="27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</row>
    <row r="2679" ht="15.75" hidden="1" customHeight="1">
      <c r="A2679" s="33">
        <v>2.0596424325E10</v>
      </c>
      <c r="B2679" s="33">
        <v>0.065</v>
      </c>
      <c r="C2679" s="34">
        <v>96.0</v>
      </c>
      <c r="D2679" s="31">
        <v>0.121</v>
      </c>
      <c r="E2679" s="28" t="s">
        <v>142</v>
      </c>
      <c r="F2679" s="31" t="s">
        <v>91</v>
      </c>
      <c r="G2679" s="32" t="s">
        <v>75</v>
      </c>
      <c r="H2679" s="27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</row>
    <row r="2680" ht="15.75" hidden="1" customHeight="1">
      <c r="A2680" s="33">
        <v>6.68995761E9</v>
      </c>
      <c r="B2680" s="28"/>
      <c r="C2680" s="29"/>
      <c r="D2680" s="31">
        <v>0.682</v>
      </c>
      <c r="E2680" s="28" t="s">
        <v>143</v>
      </c>
      <c r="F2680" s="31" t="s">
        <v>76</v>
      </c>
      <c r="G2680" s="32" t="s">
        <v>75</v>
      </c>
      <c r="H2680" s="27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</row>
    <row r="2681" ht="15.75" hidden="1" customHeight="1">
      <c r="A2681" s="33">
        <v>6.777384733E9</v>
      </c>
      <c r="B2681" s="28"/>
      <c r="C2681" s="29"/>
      <c r="D2681" s="31">
        <v>0.38</v>
      </c>
      <c r="E2681" s="28" t="s">
        <v>143</v>
      </c>
      <c r="F2681" s="31" t="s">
        <v>77</v>
      </c>
      <c r="G2681" s="32" t="s">
        <v>75</v>
      </c>
      <c r="H2681" s="27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</row>
    <row r="2682" ht="15.75" hidden="1" customHeight="1">
      <c r="A2682" s="33">
        <v>6.342116354E9</v>
      </c>
      <c r="B2682" s="28"/>
      <c r="C2682" s="29"/>
      <c r="D2682" s="31">
        <v>0.365</v>
      </c>
      <c r="E2682" s="28" t="s">
        <v>143</v>
      </c>
      <c r="F2682" s="31" t="s">
        <v>79</v>
      </c>
      <c r="G2682" s="32" t="s">
        <v>75</v>
      </c>
      <c r="H2682" s="27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</row>
    <row r="2683" ht="15.75" hidden="1" customHeight="1">
      <c r="A2683" s="33">
        <v>5.727591778E9</v>
      </c>
      <c r="B2683" s="28"/>
      <c r="C2683" s="29"/>
      <c r="D2683" s="31">
        <v>0.973</v>
      </c>
      <c r="E2683" s="28" t="s">
        <v>143</v>
      </c>
      <c r="F2683" s="31" t="s">
        <v>81</v>
      </c>
      <c r="G2683" s="32" t="s">
        <v>75</v>
      </c>
      <c r="H2683" s="27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</row>
    <row r="2684" ht="15.75" hidden="1" customHeight="1">
      <c r="A2684" s="33">
        <v>5.805598443E9</v>
      </c>
      <c r="B2684" s="28"/>
      <c r="C2684" s="29"/>
      <c r="D2684" s="31">
        <v>2.789</v>
      </c>
      <c r="E2684" s="28" t="s">
        <v>143</v>
      </c>
      <c r="F2684" s="31" t="s">
        <v>83</v>
      </c>
      <c r="G2684" s="32" t="s">
        <v>75</v>
      </c>
      <c r="H2684" s="27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</row>
    <row r="2685" ht="15.75" hidden="1" customHeight="1">
      <c r="A2685" s="33">
        <v>5.755215232E9</v>
      </c>
      <c r="B2685" s="28"/>
      <c r="C2685" s="29"/>
      <c r="D2685" s="31">
        <v>2.357</v>
      </c>
      <c r="E2685" s="28" t="s">
        <v>143</v>
      </c>
      <c r="F2685" s="31" t="s">
        <v>84</v>
      </c>
      <c r="G2685" s="32" t="s">
        <v>75</v>
      </c>
      <c r="H2685" s="27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</row>
    <row r="2686" ht="15.75" hidden="1" customHeight="1">
      <c r="A2686" s="33">
        <v>5.4438965E9</v>
      </c>
      <c r="B2686" s="28"/>
      <c r="C2686" s="29"/>
      <c r="D2686" s="31">
        <v>4.965</v>
      </c>
      <c r="E2686" s="28" t="s">
        <v>143</v>
      </c>
      <c r="F2686" s="31" t="s">
        <v>85</v>
      </c>
      <c r="G2686" s="32" t="s">
        <v>75</v>
      </c>
      <c r="H2686" s="27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</row>
    <row r="2687" ht="15.75" hidden="1" customHeight="1">
      <c r="A2687" s="33">
        <v>5.291950101E9</v>
      </c>
      <c r="B2687" s="28"/>
      <c r="C2687" s="29"/>
      <c r="D2687" s="30"/>
      <c r="E2687" s="28" t="s">
        <v>143</v>
      </c>
      <c r="F2687" s="31" t="s">
        <v>86</v>
      </c>
      <c r="G2687" s="32" t="s">
        <v>75</v>
      </c>
      <c r="H2687" s="27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</row>
    <row r="2688" ht="15.75" hidden="1" customHeight="1">
      <c r="A2688" s="33">
        <v>4.415702801E9</v>
      </c>
      <c r="B2688" s="28"/>
      <c r="C2688" s="29"/>
      <c r="D2688" s="30"/>
      <c r="E2688" s="28" t="s">
        <v>143</v>
      </c>
      <c r="F2688" s="31" t="s">
        <v>87</v>
      </c>
      <c r="G2688" s="32" t="s">
        <v>75</v>
      </c>
      <c r="H2688" s="27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</row>
    <row r="2689" ht="15.75" hidden="1" customHeight="1">
      <c r="A2689" s="33">
        <v>8.157077422E9</v>
      </c>
      <c r="B2689" s="28"/>
      <c r="C2689" s="29"/>
      <c r="D2689" s="30"/>
      <c r="E2689" s="28" t="s">
        <v>143</v>
      </c>
      <c r="F2689" s="31" t="s">
        <v>88</v>
      </c>
      <c r="G2689" s="32" t="s">
        <v>75</v>
      </c>
      <c r="H2689" s="27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</row>
    <row r="2690" ht="15.75" hidden="1" customHeight="1">
      <c r="A2690" s="33">
        <v>9.456808151E9</v>
      </c>
      <c r="B2690" s="28"/>
      <c r="C2690" s="29"/>
      <c r="D2690" s="30"/>
      <c r="E2690" s="28" t="s">
        <v>143</v>
      </c>
      <c r="F2690" s="31" t="s">
        <v>89</v>
      </c>
      <c r="G2690" s="32" t="s">
        <v>75</v>
      </c>
      <c r="H2690" s="27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</row>
    <row r="2691" ht="15.75" hidden="1" customHeight="1">
      <c r="A2691" s="33">
        <v>1.0956226611E10</v>
      </c>
      <c r="B2691" s="28"/>
      <c r="C2691" s="29"/>
      <c r="D2691" s="30"/>
      <c r="E2691" s="28" t="s">
        <v>143</v>
      </c>
      <c r="F2691" s="31" t="s">
        <v>90</v>
      </c>
      <c r="G2691" s="32" t="s">
        <v>75</v>
      </c>
      <c r="H2691" s="27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</row>
    <row r="2692" ht="15.75" hidden="1" customHeight="1">
      <c r="A2692" s="33">
        <v>1.2472416688E10</v>
      </c>
      <c r="B2692" s="28"/>
      <c r="C2692" s="29"/>
      <c r="D2692" s="30"/>
      <c r="E2692" s="28" t="s">
        <v>143</v>
      </c>
      <c r="F2692" s="31" t="s">
        <v>91</v>
      </c>
      <c r="G2692" s="32" t="s">
        <v>75</v>
      </c>
      <c r="H2692" s="27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</row>
  </sheetData>
  <autoFilter ref="$A$1:$G$2692">
    <filterColumn colId="4">
      <filters>
        <filter val="Algeria-Africa"/>
      </filters>
    </filterColumn>
  </autoFilter>
  <customSheetViews>
    <customSheetView guid="{A90F994E-CE44-4A5F-9725-5C01EC1D5879}" filter="1" showAutoFilter="1">
      <autoFilter ref="$B$1:$B$2692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8.38"/>
    <col customWidth="1" min="2" max="2" width="11.0"/>
    <col customWidth="1" min="3" max="3" width="24.75"/>
    <col customWidth="1" min="4" max="4" width="4.88"/>
    <col customWidth="1" min="5" max="6" width="12.63"/>
  </cols>
  <sheetData>
    <row r="1" ht="15.75" customHeight="1">
      <c r="A1" s="35" t="s">
        <v>303</v>
      </c>
      <c r="B1" s="35" t="s">
        <v>4</v>
      </c>
      <c r="C1" s="35" t="s">
        <v>5</v>
      </c>
      <c r="D1" s="26" t="s">
        <v>60</v>
      </c>
      <c r="E1" s="35" t="s">
        <v>17</v>
      </c>
      <c r="F1" s="35" t="s">
        <v>19</v>
      </c>
    </row>
    <row r="2" ht="15.75" customHeight="1">
      <c r="A2" s="36" t="str">
        <f t="shared" ref="A2:A2692" si="1">CONCAT(C2,D2)</f>
        <v>Afghanistan-Asia2000</v>
      </c>
      <c r="B2" s="36" t="s">
        <v>75</v>
      </c>
      <c r="C2" s="36" t="s">
        <v>144</v>
      </c>
      <c r="D2" s="31" t="s">
        <v>76</v>
      </c>
      <c r="E2" s="36"/>
      <c r="F2" s="36"/>
    </row>
    <row r="3" ht="15.75" customHeight="1">
      <c r="A3" s="36" t="str">
        <f t="shared" si="1"/>
        <v>Albania-Europe2000</v>
      </c>
      <c r="B3" s="36" t="s">
        <v>75</v>
      </c>
      <c r="C3" s="36" t="s">
        <v>179</v>
      </c>
      <c r="D3" s="31" t="s">
        <v>76</v>
      </c>
      <c r="E3" s="36"/>
      <c r="F3" s="36"/>
    </row>
    <row r="4" ht="15.75" customHeight="1">
      <c r="A4" s="36" t="str">
        <f t="shared" si="1"/>
        <v>Algeria-Africa2000</v>
      </c>
      <c r="B4" s="36" t="s">
        <v>75</v>
      </c>
      <c r="C4" s="36" t="s">
        <v>74</v>
      </c>
      <c r="D4" s="31" t="s">
        <v>76</v>
      </c>
      <c r="E4" s="36"/>
      <c r="F4" s="36"/>
    </row>
    <row r="5" ht="15.75" customHeight="1">
      <c r="A5" s="36" t="str">
        <f t="shared" si="1"/>
        <v>American Samoa-Oceania2000</v>
      </c>
      <c r="B5" s="36" t="s">
        <v>75</v>
      </c>
      <c r="C5" s="36" t="s">
        <v>242</v>
      </c>
      <c r="D5" s="31" t="s">
        <v>76</v>
      </c>
      <c r="E5" s="36"/>
      <c r="F5" s="36"/>
    </row>
    <row r="6" ht="15.75" customHeight="1">
      <c r="A6" s="36" t="str">
        <f t="shared" si="1"/>
        <v>Andorra-Europe2000</v>
      </c>
      <c r="B6" s="36" t="s">
        <v>75</v>
      </c>
      <c r="C6" s="36" t="s">
        <v>181</v>
      </c>
      <c r="D6" s="31" t="s">
        <v>76</v>
      </c>
      <c r="E6" s="36"/>
      <c r="F6" s="36"/>
    </row>
    <row r="7" ht="15.75" customHeight="1">
      <c r="A7" s="36" t="str">
        <f t="shared" si="1"/>
        <v>Angola-Africa2000</v>
      </c>
      <c r="B7" s="36" t="s">
        <v>75</v>
      </c>
      <c r="C7" s="36" t="s">
        <v>92</v>
      </c>
      <c r="D7" s="31" t="s">
        <v>76</v>
      </c>
      <c r="E7" s="36"/>
      <c r="F7" s="36"/>
    </row>
    <row r="8" ht="15.75" customHeight="1">
      <c r="A8" s="36" t="str">
        <f t="shared" si="1"/>
        <v>Antigua and Barbuda-The Americas2000</v>
      </c>
      <c r="B8" s="36" t="s">
        <v>75</v>
      </c>
      <c r="C8" s="36" t="s">
        <v>258</v>
      </c>
      <c r="D8" s="31" t="s">
        <v>76</v>
      </c>
      <c r="E8" s="36"/>
      <c r="F8" s="36"/>
    </row>
    <row r="9" ht="15.75" customHeight="1">
      <c r="A9" s="36" t="str">
        <f t="shared" si="1"/>
        <v>Argentina-The Americas2000</v>
      </c>
      <c r="B9" s="36" t="s">
        <v>75</v>
      </c>
      <c r="C9" s="36" t="s">
        <v>260</v>
      </c>
      <c r="D9" s="31" t="s">
        <v>76</v>
      </c>
      <c r="E9" s="36"/>
      <c r="F9" s="36"/>
    </row>
    <row r="10" ht="15.75" customHeight="1">
      <c r="A10" s="36" t="str">
        <f t="shared" si="1"/>
        <v>Armenia-Asia2000</v>
      </c>
      <c r="B10" s="36" t="s">
        <v>75</v>
      </c>
      <c r="C10" s="36" t="s">
        <v>146</v>
      </c>
      <c r="D10" s="31" t="s">
        <v>76</v>
      </c>
      <c r="E10" s="36"/>
      <c r="F10" s="36"/>
    </row>
    <row r="11" ht="15.75" customHeight="1">
      <c r="A11" s="36" t="str">
        <f t="shared" si="1"/>
        <v>Aruba-The Americas2000</v>
      </c>
      <c r="B11" s="36" t="s">
        <v>75</v>
      </c>
      <c r="C11" s="36" t="s">
        <v>261</v>
      </c>
      <c r="D11" s="31" t="s">
        <v>76</v>
      </c>
      <c r="E11" s="36"/>
      <c r="F11" s="36"/>
    </row>
    <row r="12" ht="15.75" customHeight="1">
      <c r="A12" s="36" t="str">
        <f t="shared" si="1"/>
        <v>Australia-Oceania2000</v>
      </c>
      <c r="B12" s="36" t="s">
        <v>75</v>
      </c>
      <c r="C12" s="36" t="s">
        <v>244</v>
      </c>
      <c r="D12" s="31" t="s">
        <v>76</v>
      </c>
      <c r="E12" s="37">
        <v>133681.0</v>
      </c>
      <c r="F12" s="36"/>
    </row>
    <row r="13" ht="15.75" customHeight="1">
      <c r="A13" s="36" t="str">
        <f t="shared" si="1"/>
        <v>Austria-Europe2000</v>
      </c>
      <c r="B13" s="36" t="s">
        <v>75</v>
      </c>
      <c r="C13" s="36" t="s">
        <v>182</v>
      </c>
      <c r="D13" s="31" t="s">
        <v>76</v>
      </c>
      <c r="E13" s="37">
        <v>32896.0</v>
      </c>
      <c r="F13" s="36"/>
    </row>
    <row r="14" ht="15.75" customHeight="1">
      <c r="A14" s="36" t="str">
        <f t="shared" si="1"/>
        <v>Azerbaijan-Asia2000</v>
      </c>
      <c r="B14" s="36" t="s">
        <v>75</v>
      </c>
      <c r="C14" s="36" t="s">
        <v>147</v>
      </c>
      <c r="D14" s="31" t="s">
        <v>76</v>
      </c>
      <c r="E14" s="36"/>
      <c r="F14" s="36"/>
    </row>
    <row r="15" ht="15.75" customHeight="1">
      <c r="A15" s="36" t="str">
        <f t="shared" si="1"/>
        <v>Bahamas, The-The Americas2000</v>
      </c>
      <c r="B15" s="36" t="s">
        <v>75</v>
      </c>
      <c r="C15" s="36" t="s">
        <v>262</v>
      </c>
      <c r="D15" s="31" t="s">
        <v>76</v>
      </c>
      <c r="E15" s="36"/>
      <c r="F15" s="36"/>
    </row>
    <row r="16" ht="15.75" customHeight="1">
      <c r="A16" s="36" t="str">
        <f t="shared" si="1"/>
        <v>Bahrain-Middle East2000</v>
      </c>
      <c r="B16" s="36" t="s">
        <v>75</v>
      </c>
      <c r="C16" s="36" t="s">
        <v>228</v>
      </c>
      <c r="D16" s="31" t="s">
        <v>76</v>
      </c>
      <c r="E16" s="36"/>
      <c r="F16" s="36"/>
    </row>
    <row r="17" ht="15.75" customHeight="1">
      <c r="A17" s="36" t="str">
        <f t="shared" si="1"/>
        <v>Bangladesh-Asia2000</v>
      </c>
      <c r="B17" s="36" t="s">
        <v>75</v>
      </c>
      <c r="C17" s="36" t="s">
        <v>148</v>
      </c>
      <c r="D17" s="31" t="s">
        <v>76</v>
      </c>
      <c r="E17" s="36"/>
      <c r="F17" s="36"/>
    </row>
    <row r="18" ht="15.75" customHeight="1">
      <c r="A18" s="36" t="str">
        <f t="shared" si="1"/>
        <v>Barbados-The Americas2000</v>
      </c>
      <c r="B18" s="36" t="s">
        <v>75</v>
      </c>
      <c r="C18" s="36" t="s">
        <v>263</v>
      </c>
      <c r="D18" s="31" t="s">
        <v>76</v>
      </c>
      <c r="E18" s="36"/>
      <c r="F18" s="36"/>
    </row>
    <row r="19" ht="15.75" customHeight="1">
      <c r="A19" s="36" t="str">
        <f t="shared" si="1"/>
        <v>Belarus-Europe2000</v>
      </c>
      <c r="B19" s="36" t="s">
        <v>75</v>
      </c>
      <c r="C19" s="36" t="s">
        <v>183</v>
      </c>
      <c r="D19" s="31" t="s">
        <v>76</v>
      </c>
      <c r="E19" s="36"/>
      <c r="F19" s="36"/>
    </row>
    <row r="20" ht="15.75" customHeight="1">
      <c r="A20" s="36" t="str">
        <f t="shared" si="1"/>
        <v>Belgium-Europe2000</v>
      </c>
      <c r="B20" s="36" t="s">
        <v>75</v>
      </c>
      <c r="C20" s="36" t="s">
        <v>184</v>
      </c>
      <c r="D20" s="31" t="s">
        <v>76</v>
      </c>
      <c r="E20" s="37">
        <v>57286.0</v>
      </c>
      <c r="F20" s="36"/>
    </row>
    <row r="21" ht="15.75" customHeight="1">
      <c r="A21" s="36" t="str">
        <f t="shared" si="1"/>
        <v>Belize-The Americas2000</v>
      </c>
      <c r="B21" s="36" t="s">
        <v>75</v>
      </c>
      <c r="C21" s="36" t="s">
        <v>264</v>
      </c>
      <c r="D21" s="31" t="s">
        <v>76</v>
      </c>
      <c r="E21" s="36"/>
      <c r="F21" s="36"/>
    </row>
    <row r="22" ht="15.75" customHeight="1">
      <c r="A22" s="36" t="str">
        <f t="shared" si="1"/>
        <v>Benin-Africa2000</v>
      </c>
      <c r="B22" s="36" t="s">
        <v>75</v>
      </c>
      <c r="C22" s="36" t="s">
        <v>93</v>
      </c>
      <c r="D22" s="31" t="s">
        <v>76</v>
      </c>
      <c r="E22" s="36"/>
      <c r="F22" s="36"/>
    </row>
    <row r="23" ht="15.75" customHeight="1">
      <c r="A23" s="36" t="str">
        <f t="shared" si="1"/>
        <v>Bermuda-The Americas2000</v>
      </c>
      <c r="B23" s="36" t="s">
        <v>75</v>
      </c>
      <c r="C23" s="36" t="s">
        <v>265</v>
      </c>
      <c r="D23" s="31" t="s">
        <v>76</v>
      </c>
      <c r="E23" s="36"/>
      <c r="F23" s="36"/>
    </row>
    <row r="24" ht="15.75" customHeight="1">
      <c r="A24" s="36" t="str">
        <f t="shared" si="1"/>
        <v>Bhutan-Asia2000</v>
      </c>
      <c r="B24" s="36" t="s">
        <v>75</v>
      </c>
      <c r="C24" s="36" t="s">
        <v>149</v>
      </c>
      <c r="D24" s="31" t="s">
        <v>76</v>
      </c>
      <c r="E24" s="36"/>
      <c r="F24" s="36"/>
    </row>
    <row r="25" ht="15.75" customHeight="1">
      <c r="A25" s="36" t="str">
        <f t="shared" si="1"/>
        <v>Bolivia-The Americas2000</v>
      </c>
      <c r="B25" s="36" t="s">
        <v>75</v>
      </c>
      <c r="C25" s="36" t="s">
        <v>266</v>
      </c>
      <c r="D25" s="31" t="s">
        <v>76</v>
      </c>
      <c r="E25" s="36"/>
      <c r="F25" s="36"/>
    </row>
    <row r="26" ht="15.75" customHeight="1">
      <c r="A26" s="36" t="str">
        <f t="shared" si="1"/>
        <v>Bosnia and Herzegovina-Europe2000</v>
      </c>
      <c r="B26" s="36" t="s">
        <v>75</v>
      </c>
      <c r="C26" s="36" t="s">
        <v>185</v>
      </c>
      <c r="D26" s="31" t="s">
        <v>76</v>
      </c>
      <c r="E26" s="36"/>
      <c r="F26" s="36"/>
    </row>
    <row r="27" ht="15.75" customHeight="1">
      <c r="A27" s="36" t="str">
        <f t="shared" si="1"/>
        <v>Botswana-Africa2000</v>
      </c>
      <c r="B27" s="36" t="s">
        <v>75</v>
      </c>
      <c r="C27" s="36" t="s">
        <v>94</v>
      </c>
      <c r="D27" s="31" t="s">
        <v>76</v>
      </c>
      <c r="E27" s="36"/>
      <c r="F27" s="36"/>
    </row>
    <row r="28" ht="15.75" customHeight="1">
      <c r="A28" s="36" t="str">
        <f t="shared" si="1"/>
        <v>Brazil-The Americas2000</v>
      </c>
      <c r="B28" s="36" t="s">
        <v>75</v>
      </c>
      <c r="C28" s="36" t="s">
        <v>267</v>
      </c>
      <c r="D28" s="31" t="s">
        <v>76</v>
      </c>
      <c r="E28" s="36"/>
      <c r="F28" s="36"/>
    </row>
    <row r="29" ht="15.75" customHeight="1">
      <c r="A29" s="36" t="str">
        <f t="shared" si="1"/>
        <v>Brunei-Asia2000</v>
      </c>
      <c r="B29" s="36" t="s">
        <v>75</v>
      </c>
      <c r="C29" s="36" t="s">
        <v>150</v>
      </c>
      <c r="D29" s="31" t="s">
        <v>76</v>
      </c>
      <c r="E29" s="36"/>
      <c r="F29" s="36"/>
    </row>
    <row r="30" ht="15.75" customHeight="1">
      <c r="A30" s="36" t="str">
        <f t="shared" si="1"/>
        <v>Bulgaria-Europe2000</v>
      </c>
      <c r="B30" s="36" t="s">
        <v>75</v>
      </c>
      <c r="C30" s="36" t="s">
        <v>186</v>
      </c>
      <c r="D30" s="31" t="s">
        <v>76</v>
      </c>
      <c r="E30" s="36"/>
      <c r="F30" s="36"/>
    </row>
    <row r="31" ht="15.75" customHeight="1">
      <c r="A31" s="36" t="str">
        <f t="shared" si="1"/>
        <v>Burkina Faso-Africa2000</v>
      </c>
      <c r="B31" s="36" t="s">
        <v>75</v>
      </c>
      <c r="C31" s="36" t="s">
        <v>95</v>
      </c>
      <c r="D31" s="31" t="s">
        <v>76</v>
      </c>
      <c r="E31" s="36"/>
      <c r="F31" s="36"/>
    </row>
    <row r="32" ht="15.75" customHeight="1">
      <c r="A32" s="36" t="str">
        <f t="shared" si="1"/>
        <v>Burundi-Africa2000</v>
      </c>
      <c r="B32" s="36" t="s">
        <v>75</v>
      </c>
      <c r="C32" s="36" t="s">
        <v>96</v>
      </c>
      <c r="D32" s="31" t="s">
        <v>76</v>
      </c>
      <c r="E32" s="36"/>
      <c r="F32" s="36"/>
    </row>
    <row r="33" ht="15.75" customHeight="1">
      <c r="A33" s="36" t="str">
        <f t="shared" si="1"/>
        <v>Cambodia-Asia2000</v>
      </c>
      <c r="B33" s="36" t="s">
        <v>75</v>
      </c>
      <c r="C33" s="36" t="s">
        <v>151</v>
      </c>
      <c r="D33" s="31" t="s">
        <v>76</v>
      </c>
      <c r="E33" s="36"/>
      <c r="F33" s="36"/>
    </row>
    <row r="34" ht="15.75" customHeight="1">
      <c r="A34" s="36" t="str">
        <f t="shared" si="1"/>
        <v>Cameroon-Africa2000</v>
      </c>
      <c r="B34" s="36" t="s">
        <v>75</v>
      </c>
      <c r="C34" s="36" t="s">
        <v>97</v>
      </c>
      <c r="D34" s="31" t="s">
        <v>76</v>
      </c>
      <c r="E34" s="36"/>
      <c r="F34" s="36"/>
    </row>
    <row r="35" ht="15.75" customHeight="1">
      <c r="A35" s="36" t="str">
        <f t="shared" si="1"/>
        <v>Canada-The Americas2000</v>
      </c>
      <c r="B35" s="36" t="s">
        <v>75</v>
      </c>
      <c r="C35" s="36" t="s">
        <v>268</v>
      </c>
      <c r="D35" s="31" t="s">
        <v>76</v>
      </c>
      <c r="E35" s="37">
        <v>252651.0</v>
      </c>
      <c r="F35" s="36"/>
    </row>
    <row r="36" ht="15.75" customHeight="1">
      <c r="A36" s="36" t="str">
        <f t="shared" si="1"/>
        <v>Cayman Islands-The Americas2000</v>
      </c>
      <c r="B36" s="36" t="s">
        <v>75</v>
      </c>
      <c r="C36" s="36" t="s">
        <v>269</v>
      </c>
      <c r="D36" s="31" t="s">
        <v>76</v>
      </c>
      <c r="E36" s="36"/>
      <c r="F36" s="36"/>
    </row>
    <row r="37" ht="15.75" customHeight="1">
      <c r="A37" s="36" t="str">
        <f t="shared" si="1"/>
        <v>Central African Republic-Africa2000</v>
      </c>
      <c r="B37" s="36" t="s">
        <v>75</v>
      </c>
      <c r="C37" s="36" t="s">
        <v>98</v>
      </c>
      <c r="D37" s="31" t="s">
        <v>76</v>
      </c>
      <c r="E37" s="36"/>
      <c r="F37" s="36"/>
    </row>
    <row r="38" ht="15.75" customHeight="1">
      <c r="A38" s="36" t="str">
        <f t="shared" si="1"/>
        <v>Chad-Africa2000</v>
      </c>
      <c r="B38" s="36" t="s">
        <v>75</v>
      </c>
      <c r="C38" s="36" t="s">
        <v>99</v>
      </c>
      <c r="D38" s="31" t="s">
        <v>76</v>
      </c>
      <c r="E38" s="36"/>
      <c r="F38" s="36"/>
    </row>
    <row r="39" ht="15.75" customHeight="1">
      <c r="A39" s="36" t="str">
        <f t="shared" si="1"/>
        <v>Chile-The Americas2000</v>
      </c>
      <c r="B39" s="36" t="s">
        <v>75</v>
      </c>
      <c r="C39" s="36" t="s">
        <v>270</v>
      </c>
      <c r="D39" s="31" t="s">
        <v>76</v>
      </c>
      <c r="E39" s="37">
        <v>32720.0</v>
      </c>
      <c r="F39" s="36"/>
    </row>
    <row r="40" ht="15.75" customHeight="1">
      <c r="A40" s="36" t="str">
        <f t="shared" si="1"/>
        <v>China-Asia2000</v>
      </c>
      <c r="B40" s="36" t="s">
        <v>75</v>
      </c>
      <c r="C40" s="36" t="s">
        <v>152</v>
      </c>
      <c r="D40" s="31" t="s">
        <v>76</v>
      </c>
      <c r="E40" s="36"/>
      <c r="F40" s="36"/>
    </row>
    <row r="41" ht="15.75" customHeight="1">
      <c r="A41" s="36" t="str">
        <f t="shared" si="1"/>
        <v>Colombia-The Americas2000</v>
      </c>
      <c r="B41" s="36" t="s">
        <v>75</v>
      </c>
      <c r="C41" s="36" t="s">
        <v>271</v>
      </c>
      <c r="D41" s="31" t="s">
        <v>76</v>
      </c>
      <c r="E41" s="36"/>
      <c r="F41" s="36"/>
    </row>
    <row r="42" ht="15.75" customHeight="1">
      <c r="A42" s="36" t="str">
        <f t="shared" si="1"/>
        <v>Comoros-Africa2000</v>
      </c>
      <c r="B42" s="36" t="s">
        <v>75</v>
      </c>
      <c r="C42" s="36" t="s">
        <v>100</v>
      </c>
      <c r="D42" s="31" t="s">
        <v>76</v>
      </c>
      <c r="E42" s="36"/>
      <c r="F42" s="36"/>
    </row>
    <row r="43" ht="15.75" customHeight="1">
      <c r="A43" s="36" t="str">
        <f t="shared" si="1"/>
        <v>Congo (Brazzaville)-Africa2000</v>
      </c>
      <c r="B43" s="36" t="s">
        <v>75</v>
      </c>
      <c r="C43" s="36" t="s">
        <v>101</v>
      </c>
      <c r="D43" s="31" t="s">
        <v>76</v>
      </c>
      <c r="E43" s="36"/>
      <c r="F43" s="36"/>
    </row>
    <row r="44" ht="15.75" customHeight="1">
      <c r="A44" s="36" t="str">
        <f t="shared" si="1"/>
        <v>Congo (Kinshasa)-Africa2000</v>
      </c>
      <c r="B44" s="36" t="s">
        <v>75</v>
      </c>
      <c r="C44" s="36" t="s">
        <v>102</v>
      </c>
      <c r="D44" s="31" t="s">
        <v>76</v>
      </c>
      <c r="E44" s="36"/>
      <c r="F44" s="36"/>
    </row>
    <row r="45" ht="15.75" customHeight="1">
      <c r="A45" s="36" t="str">
        <f t="shared" si="1"/>
        <v>Costa Rica-The Americas2000</v>
      </c>
      <c r="B45" s="36" t="s">
        <v>75</v>
      </c>
      <c r="C45" s="36" t="s">
        <v>272</v>
      </c>
      <c r="D45" s="31" t="s">
        <v>76</v>
      </c>
      <c r="E45" s="36"/>
      <c r="F45" s="36"/>
    </row>
    <row r="46" ht="15.75" customHeight="1">
      <c r="A46" s="36" t="str">
        <f t="shared" si="1"/>
        <v>Cote d'Ivoire-Africa2000</v>
      </c>
      <c r="B46" s="36" t="s">
        <v>75</v>
      </c>
      <c r="C46" s="36" t="s">
        <v>103</v>
      </c>
      <c r="D46" s="31" t="s">
        <v>76</v>
      </c>
      <c r="E46" s="36"/>
      <c r="F46" s="36"/>
    </row>
    <row r="47" ht="15.75" customHeight="1">
      <c r="A47" s="36" t="str">
        <f t="shared" si="1"/>
        <v>Croatia-Europe2000</v>
      </c>
      <c r="B47" s="36" t="s">
        <v>75</v>
      </c>
      <c r="C47" s="36" t="s">
        <v>187</v>
      </c>
      <c r="D47" s="31" t="s">
        <v>76</v>
      </c>
      <c r="E47" s="36"/>
      <c r="F47" s="36"/>
    </row>
    <row r="48" ht="15.75" customHeight="1">
      <c r="A48" s="36" t="str">
        <f t="shared" si="1"/>
        <v>Cuba-The Americas2000</v>
      </c>
      <c r="B48" s="36" t="s">
        <v>75</v>
      </c>
      <c r="C48" s="36" t="s">
        <v>273</v>
      </c>
      <c r="D48" s="31" t="s">
        <v>76</v>
      </c>
      <c r="E48" s="36"/>
      <c r="F48" s="36"/>
    </row>
    <row r="49" ht="15.75" customHeight="1">
      <c r="A49" s="36" t="str">
        <f t="shared" si="1"/>
        <v>Curacao-The Americas2000</v>
      </c>
      <c r="B49" s="36" t="s">
        <v>75</v>
      </c>
      <c r="C49" s="36" t="s">
        <v>274</v>
      </c>
      <c r="D49" s="31" t="s">
        <v>76</v>
      </c>
      <c r="E49" s="36"/>
      <c r="F49" s="36"/>
    </row>
    <row r="50" ht="15.75" customHeight="1">
      <c r="A50" s="36" t="str">
        <f t="shared" si="1"/>
        <v>Cyprus-Europe2000</v>
      </c>
      <c r="B50" s="36" t="s">
        <v>75</v>
      </c>
      <c r="C50" s="36" t="s">
        <v>188</v>
      </c>
      <c r="D50" s="31" t="s">
        <v>76</v>
      </c>
      <c r="E50" s="36"/>
      <c r="F50" s="36"/>
    </row>
    <row r="51" ht="15.75" customHeight="1">
      <c r="A51" s="36" t="str">
        <f t="shared" si="1"/>
        <v>Czech Republic-Europe2000</v>
      </c>
      <c r="B51" s="36" t="s">
        <v>75</v>
      </c>
      <c r="C51" s="36" t="s">
        <v>189</v>
      </c>
      <c r="D51" s="31" t="s">
        <v>76</v>
      </c>
      <c r="E51" s="37">
        <v>42823.0</v>
      </c>
      <c r="F51" s="36"/>
    </row>
    <row r="52" ht="15.75" customHeight="1">
      <c r="A52" s="36" t="str">
        <f t="shared" si="1"/>
        <v>Denmark-Europe2000</v>
      </c>
      <c r="B52" s="36" t="s">
        <v>75</v>
      </c>
      <c r="C52" s="36" t="s">
        <v>190</v>
      </c>
      <c r="D52" s="31" t="s">
        <v>76</v>
      </c>
      <c r="E52" s="37">
        <v>17041.0</v>
      </c>
      <c r="F52" s="36"/>
    </row>
    <row r="53" ht="15.75" customHeight="1">
      <c r="A53" s="36" t="str">
        <f t="shared" si="1"/>
        <v>Djibouti-Africa2000</v>
      </c>
      <c r="B53" s="36" t="s">
        <v>75</v>
      </c>
      <c r="C53" s="36" t="s">
        <v>104</v>
      </c>
      <c r="D53" s="31" t="s">
        <v>76</v>
      </c>
      <c r="E53" s="36"/>
      <c r="F53" s="36"/>
    </row>
    <row r="54" ht="15.75" customHeight="1">
      <c r="A54" s="36" t="str">
        <f t="shared" si="1"/>
        <v>Dominica-The Americas2000</v>
      </c>
      <c r="B54" s="36" t="s">
        <v>75</v>
      </c>
      <c r="C54" s="36" t="s">
        <v>275</v>
      </c>
      <c r="D54" s="31" t="s">
        <v>76</v>
      </c>
      <c r="E54" s="36"/>
      <c r="F54" s="36"/>
    </row>
    <row r="55" ht="15.75" customHeight="1">
      <c r="A55" s="36" t="str">
        <f t="shared" si="1"/>
        <v>Dominican Republic-The Americas2000</v>
      </c>
      <c r="B55" s="36" t="s">
        <v>75</v>
      </c>
      <c r="C55" s="36" t="s">
        <v>276</v>
      </c>
      <c r="D55" s="31" t="s">
        <v>76</v>
      </c>
      <c r="E55" s="36"/>
      <c r="F55" s="36"/>
    </row>
    <row r="56" ht="15.75" customHeight="1">
      <c r="A56" s="36" t="str">
        <f t="shared" si="1"/>
        <v>Ecuador-The Americas2000</v>
      </c>
      <c r="B56" s="36" t="s">
        <v>75</v>
      </c>
      <c r="C56" s="36" t="s">
        <v>277</v>
      </c>
      <c r="D56" s="31" t="s">
        <v>76</v>
      </c>
      <c r="E56" s="36"/>
      <c r="F56" s="36"/>
    </row>
    <row r="57" ht="15.75" customHeight="1">
      <c r="A57" s="36" t="str">
        <f t="shared" si="1"/>
        <v>Egypt-Africa2000</v>
      </c>
      <c r="B57" s="36" t="s">
        <v>75</v>
      </c>
      <c r="C57" s="36" t="s">
        <v>105</v>
      </c>
      <c r="D57" s="31" t="s">
        <v>76</v>
      </c>
      <c r="E57" s="36"/>
      <c r="F57" s="36"/>
    </row>
    <row r="58" ht="15.75" customHeight="1">
      <c r="A58" s="36" t="str">
        <f t="shared" si="1"/>
        <v>El Salvador-The Americas2000</v>
      </c>
      <c r="B58" s="36" t="s">
        <v>75</v>
      </c>
      <c r="C58" s="36" t="s">
        <v>278</v>
      </c>
      <c r="D58" s="31" t="s">
        <v>76</v>
      </c>
      <c r="E58" s="36"/>
      <c r="F58" s="36"/>
    </row>
    <row r="59" ht="15.75" customHeight="1">
      <c r="A59" s="36" t="str">
        <f t="shared" si="1"/>
        <v>Equatorial Guinea-Africa2000</v>
      </c>
      <c r="B59" s="36" t="s">
        <v>75</v>
      </c>
      <c r="C59" s="36" t="s">
        <v>106</v>
      </c>
      <c r="D59" s="31" t="s">
        <v>76</v>
      </c>
      <c r="E59" s="36"/>
      <c r="F59" s="36"/>
    </row>
    <row r="60" ht="15.75" customHeight="1">
      <c r="A60" s="36" t="str">
        <f t="shared" si="1"/>
        <v>Eritrea-Africa2000</v>
      </c>
      <c r="B60" s="36" t="s">
        <v>75</v>
      </c>
      <c r="C60" s="36" t="s">
        <v>107</v>
      </c>
      <c r="D60" s="31" t="s">
        <v>76</v>
      </c>
      <c r="E60" s="36"/>
      <c r="F60" s="36"/>
    </row>
    <row r="61" ht="15.75" customHeight="1">
      <c r="A61" s="36" t="str">
        <f t="shared" si="1"/>
        <v>Estonia-Europe2000</v>
      </c>
      <c r="B61" s="36" t="s">
        <v>75</v>
      </c>
      <c r="C61" s="36" t="s">
        <v>191</v>
      </c>
      <c r="D61" s="31" t="s">
        <v>76</v>
      </c>
      <c r="E61" s="37">
        <v>5721.0</v>
      </c>
      <c r="F61" s="36"/>
    </row>
    <row r="62" ht="15.75" customHeight="1">
      <c r="A62" s="36" t="str">
        <f t="shared" si="1"/>
        <v>Ethiopia-Africa2000</v>
      </c>
      <c r="B62" s="36" t="s">
        <v>75</v>
      </c>
      <c r="C62" s="36" t="s">
        <v>108</v>
      </c>
      <c r="D62" s="31" t="s">
        <v>76</v>
      </c>
      <c r="E62" s="36"/>
      <c r="F62" s="36"/>
    </row>
    <row r="63" ht="15.75" customHeight="1">
      <c r="A63" s="36" t="str">
        <f t="shared" si="1"/>
        <v>Faeroe Islands-Europe2000</v>
      </c>
      <c r="B63" s="36" t="s">
        <v>75</v>
      </c>
      <c r="C63" s="36" t="s">
        <v>192</v>
      </c>
      <c r="D63" s="31" t="s">
        <v>76</v>
      </c>
      <c r="E63" s="36"/>
      <c r="F63" s="36"/>
    </row>
    <row r="64" ht="15.75" customHeight="1">
      <c r="A64" s="36" t="str">
        <f t="shared" si="1"/>
        <v>Fiji-Oceania2000</v>
      </c>
      <c r="B64" s="36" t="s">
        <v>75</v>
      </c>
      <c r="C64" s="36" t="s">
        <v>245</v>
      </c>
      <c r="D64" s="31" t="s">
        <v>76</v>
      </c>
      <c r="E64" s="36"/>
      <c r="F64" s="36"/>
    </row>
    <row r="65" ht="15.75" customHeight="1">
      <c r="A65" s="36" t="str">
        <f t="shared" si="1"/>
        <v>Finland-Europe2000</v>
      </c>
      <c r="B65" s="36" t="s">
        <v>75</v>
      </c>
      <c r="C65" s="36" t="s">
        <v>193</v>
      </c>
      <c r="D65" s="31" t="s">
        <v>76</v>
      </c>
      <c r="E65" s="37">
        <v>33475.0</v>
      </c>
      <c r="F65" s="36"/>
    </row>
    <row r="66" ht="15.75" customHeight="1">
      <c r="A66" s="36" t="str">
        <f t="shared" si="1"/>
        <v>France-Europe2000</v>
      </c>
      <c r="B66" s="36" t="s">
        <v>75</v>
      </c>
      <c r="C66" s="36" t="s">
        <v>194</v>
      </c>
      <c r="D66" s="31" t="s">
        <v>76</v>
      </c>
      <c r="E66" s="37">
        <v>251706.0</v>
      </c>
      <c r="F66" s="36"/>
    </row>
    <row r="67" ht="15.75" customHeight="1">
      <c r="A67" s="36" t="str">
        <f t="shared" si="1"/>
        <v>French Polynesia-Oceania2000</v>
      </c>
      <c r="B67" s="36" t="s">
        <v>75</v>
      </c>
      <c r="C67" s="36" t="s">
        <v>246</v>
      </c>
      <c r="D67" s="31" t="s">
        <v>76</v>
      </c>
      <c r="E67" s="36"/>
      <c r="F67" s="36"/>
    </row>
    <row r="68" ht="15.75" customHeight="1">
      <c r="A68" s="36" t="str">
        <f t="shared" si="1"/>
        <v>Gabon-Africa2000</v>
      </c>
      <c r="B68" s="36" t="s">
        <v>75</v>
      </c>
      <c r="C68" s="36" t="s">
        <v>109</v>
      </c>
      <c r="D68" s="31" t="s">
        <v>76</v>
      </c>
      <c r="E68" s="36"/>
      <c r="F68" s="36"/>
    </row>
    <row r="69" ht="15.75" customHeight="1">
      <c r="A69" s="36" t="str">
        <f t="shared" si="1"/>
        <v>Gambia, The-Africa2000</v>
      </c>
      <c r="B69" s="36" t="s">
        <v>75</v>
      </c>
      <c r="C69" s="36" t="s">
        <v>110</v>
      </c>
      <c r="D69" s="31" t="s">
        <v>76</v>
      </c>
      <c r="E69" s="36"/>
      <c r="F69" s="36"/>
    </row>
    <row r="70" ht="15.75" customHeight="1">
      <c r="A70" s="36" t="str">
        <f t="shared" si="1"/>
        <v>Georgia-Asia2000</v>
      </c>
      <c r="B70" s="36" t="s">
        <v>75</v>
      </c>
      <c r="C70" s="36" t="s">
        <v>153</v>
      </c>
      <c r="D70" s="31" t="s">
        <v>76</v>
      </c>
      <c r="E70" s="36"/>
      <c r="F70" s="36"/>
    </row>
    <row r="71" ht="15.75" customHeight="1">
      <c r="A71" s="36" t="str">
        <f t="shared" si="1"/>
        <v>Germany-Europe2000</v>
      </c>
      <c r="B71" s="36" t="s">
        <v>75</v>
      </c>
      <c r="C71" s="36" t="s">
        <v>195</v>
      </c>
      <c r="D71" s="31" t="s">
        <v>76</v>
      </c>
      <c r="E71" s="37">
        <v>307381.0</v>
      </c>
      <c r="F71" s="36"/>
    </row>
    <row r="72" ht="15.75" customHeight="1">
      <c r="A72" s="36" t="str">
        <f t="shared" si="1"/>
        <v>Ghana-Africa2000</v>
      </c>
      <c r="B72" s="36" t="s">
        <v>75</v>
      </c>
      <c r="C72" s="36" t="s">
        <v>111</v>
      </c>
      <c r="D72" s="31" t="s">
        <v>76</v>
      </c>
      <c r="E72" s="36"/>
      <c r="F72" s="36"/>
    </row>
    <row r="73" ht="15.75" customHeight="1">
      <c r="A73" s="36" t="str">
        <f t="shared" si="1"/>
        <v>Greece-Europe2000</v>
      </c>
      <c r="B73" s="36" t="s">
        <v>75</v>
      </c>
      <c r="C73" s="36" t="s">
        <v>196</v>
      </c>
      <c r="D73" s="31" t="s">
        <v>76</v>
      </c>
      <c r="E73" s="37">
        <v>25991.0</v>
      </c>
      <c r="F73" s="36"/>
    </row>
    <row r="74" ht="15.75" customHeight="1">
      <c r="A74" s="36" t="str">
        <f t="shared" si="1"/>
        <v>Greenland-The Americas2000</v>
      </c>
      <c r="B74" s="36" t="s">
        <v>75</v>
      </c>
      <c r="C74" s="36" t="s">
        <v>279</v>
      </c>
      <c r="D74" s="31" t="s">
        <v>76</v>
      </c>
      <c r="E74" s="36"/>
      <c r="F74" s="36"/>
    </row>
    <row r="75" ht="15.75" customHeight="1">
      <c r="A75" s="36" t="str">
        <f t="shared" si="1"/>
        <v>Grenada-The Americas2000</v>
      </c>
      <c r="B75" s="36" t="s">
        <v>75</v>
      </c>
      <c r="C75" s="36" t="s">
        <v>280</v>
      </c>
      <c r="D75" s="31" t="s">
        <v>76</v>
      </c>
      <c r="E75" s="36"/>
      <c r="F75" s="36"/>
    </row>
    <row r="76" ht="15.75" customHeight="1">
      <c r="A76" s="36" t="str">
        <f t="shared" si="1"/>
        <v>Guam-Oceania2000</v>
      </c>
      <c r="B76" s="36" t="s">
        <v>75</v>
      </c>
      <c r="C76" s="36" t="s">
        <v>247</v>
      </c>
      <c r="D76" s="31" t="s">
        <v>76</v>
      </c>
      <c r="E76" s="36"/>
      <c r="F76" s="36"/>
    </row>
    <row r="77" ht="15.75" customHeight="1">
      <c r="A77" s="36" t="str">
        <f t="shared" si="1"/>
        <v>Guatemala-The Americas2000</v>
      </c>
      <c r="B77" s="36" t="s">
        <v>75</v>
      </c>
      <c r="C77" s="36" t="s">
        <v>281</v>
      </c>
      <c r="D77" s="31" t="s">
        <v>76</v>
      </c>
      <c r="E77" s="36"/>
      <c r="F77" s="36"/>
    </row>
    <row r="78" ht="15.75" customHeight="1">
      <c r="A78" s="36" t="str">
        <f t="shared" si="1"/>
        <v>Guinea-Africa2000</v>
      </c>
      <c r="B78" s="36" t="s">
        <v>75</v>
      </c>
      <c r="C78" s="36" t="s">
        <v>112</v>
      </c>
      <c r="D78" s="31" t="s">
        <v>76</v>
      </c>
      <c r="E78" s="36"/>
      <c r="F78" s="36"/>
    </row>
    <row r="79" ht="15.75" customHeight="1">
      <c r="A79" s="36" t="str">
        <f t="shared" si="1"/>
        <v>Guinea-Bissau-Africa2000</v>
      </c>
      <c r="B79" s="36" t="s">
        <v>75</v>
      </c>
      <c r="C79" s="36" t="s">
        <v>113</v>
      </c>
      <c r="D79" s="31" t="s">
        <v>76</v>
      </c>
      <c r="E79" s="36"/>
      <c r="F79" s="36"/>
    </row>
    <row r="80" ht="15.75" customHeight="1">
      <c r="A80" s="36" t="str">
        <f t="shared" si="1"/>
        <v>Guyana-The Americas2000</v>
      </c>
      <c r="B80" s="36" t="s">
        <v>75</v>
      </c>
      <c r="C80" s="36" t="s">
        <v>282</v>
      </c>
      <c r="D80" s="31" t="s">
        <v>76</v>
      </c>
      <c r="E80" s="36"/>
      <c r="F80" s="36"/>
    </row>
    <row r="81" ht="15.75" customHeight="1">
      <c r="A81" s="36" t="str">
        <f t="shared" si="1"/>
        <v>Haiti-The Americas2000</v>
      </c>
      <c r="B81" s="36" t="s">
        <v>75</v>
      </c>
      <c r="C81" s="36" t="s">
        <v>283</v>
      </c>
      <c r="D81" s="31" t="s">
        <v>76</v>
      </c>
      <c r="E81" s="36"/>
      <c r="F81" s="36"/>
    </row>
    <row r="82" ht="15.75" customHeight="1">
      <c r="A82" s="36" t="str">
        <f t="shared" si="1"/>
        <v>Honduras-The Americas2000</v>
      </c>
      <c r="B82" s="36" t="s">
        <v>75</v>
      </c>
      <c r="C82" s="36" t="s">
        <v>284</v>
      </c>
      <c r="D82" s="31" t="s">
        <v>76</v>
      </c>
      <c r="E82" s="36"/>
      <c r="F82" s="36"/>
    </row>
    <row r="83" ht="15.75" customHeight="1">
      <c r="A83" s="36" t="str">
        <f t="shared" si="1"/>
        <v>Hong Kong SAR-Asia2000</v>
      </c>
      <c r="B83" s="36" t="s">
        <v>75</v>
      </c>
      <c r="C83" s="36" t="s">
        <v>154</v>
      </c>
      <c r="D83" s="31" t="s">
        <v>76</v>
      </c>
      <c r="E83" s="36"/>
      <c r="F83" s="36"/>
    </row>
    <row r="84" ht="15.75" customHeight="1">
      <c r="A84" s="36" t="str">
        <f t="shared" si="1"/>
        <v>Hungary-Europe2000</v>
      </c>
      <c r="B84" s="36" t="s">
        <v>75</v>
      </c>
      <c r="C84" s="36" t="s">
        <v>197</v>
      </c>
      <c r="D84" s="31" t="s">
        <v>76</v>
      </c>
      <c r="E84" s="37">
        <v>23499.0</v>
      </c>
      <c r="F84" s="36"/>
    </row>
    <row r="85" ht="15.75" customHeight="1">
      <c r="A85" s="36" t="str">
        <f t="shared" si="1"/>
        <v>Iceland-Europe2000</v>
      </c>
      <c r="B85" s="36" t="s">
        <v>75</v>
      </c>
      <c r="C85" s="36" t="s">
        <v>198</v>
      </c>
      <c r="D85" s="31" t="s">
        <v>76</v>
      </c>
      <c r="E85" s="37">
        <v>6021.0</v>
      </c>
      <c r="F85" s="36"/>
    </row>
    <row r="86" ht="15.75" customHeight="1">
      <c r="A86" s="36" t="str">
        <f t="shared" si="1"/>
        <v>India-Asia2000</v>
      </c>
      <c r="B86" s="36" t="s">
        <v>75</v>
      </c>
      <c r="C86" s="36" t="s">
        <v>155</v>
      </c>
      <c r="D86" s="31" t="s">
        <v>76</v>
      </c>
      <c r="E86" s="36"/>
      <c r="F86" s="36"/>
    </row>
    <row r="87" ht="15.75" customHeight="1">
      <c r="A87" s="36" t="str">
        <f t="shared" si="1"/>
        <v>Indonesia-Asia2000</v>
      </c>
      <c r="B87" s="36" t="s">
        <v>75</v>
      </c>
      <c r="C87" s="36" t="s">
        <v>156</v>
      </c>
      <c r="D87" s="31" t="s">
        <v>76</v>
      </c>
      <c r="E87" s="36"/>
      <c r="F87" s="36"/>
    </row>
    <row r="88" ht="15.75" customHeight="1">
      <c r="A88" s="36" t="str">
        <f t="shared" si="1"/>
        <v>Iran-Middle East2000</v>
      </c>
      <c r="B88" s="36" t="s">
        <v>75</v>
      </c>
      <c r="C88" s="36" t="s">
        <v>230</v>
      </c>
      <c r="D88" s="31" t="s">
        <v>76</v>
      </c>
      <c r="E88" s="36"/>
      <c r="F88" s="36"/>
    </row>
    <row r="89" ht="15.75" customHeight="1">
      <c r="A89" s="36" t="str">
        <f t="shared" si="1"/>
        <v>Iraq-Middle East2000</v>
      </c>
      <c r="B89" s="36" t="s">
        <v>75</v>
      </c>
      <c r="C89" s="36" t="s">
        <v>231</v>
      </c>
      <c r="D89" s="31" t="s">
        <v>76</v>
      </c>
      <c r="E89" s="36"/>
      <c r="F89" s="36"/>
    </row>
    <row r="90" ht="15.75" customHeight="1">
      <c r="A90" s="36" t="str">
        <f t="shared" si="1"/>
        <v>Ireland-Europe2000</v>
      </c>
      <c r="B90" s="36" t="s">
        <v>75</v>
      </c>
      <c r="C90" s="36" t="s">
        <v>199</v>
      </c>
      <c r="D90" s="31" t="s">
        <v>76</v>
      </c>
      <c r="E90" s="37">
        <v>13350.0</v>
      </c>
      <c r="F90" s="36"/>
    </row>
    <row r="91" ht="15.75" customHeight="1">
      <c r="A91" s="36" t="str">
        <f t="shared" si="1"/>
        <v>Isle of Man-Europe2000</v>
      </c>
      <c r="B91" s="36" t="s">
        <v>75</v>
      </c>
      <c r="C91" s="36" t="s">
        <v>200</v>
      </c>
      <c r="D91" s="31" t="s">
        <v>76</v>
      </c>
      <c r="E91" s="36"/>
      <c r="F91" s="36"/>
    </row>
    <row r="92" ht="15.75" customHeight="1">
      <c r="A92" s="36" t="str">
        <f t="shared" si="1"/>
        <v>Israel-Middle East2000</v>
      </c>
      <c r="B92" s="36" t="s">
        <v>75</v>
      </c>
      <c r="C92" s="36" t="s">
        <v>232</v>
      </c>
      <c r="D92" s="31" t="s">
        <v>76</v>
      </c>
      <c r="E92" s="37">
        <v>24079.0</v>
      </c>
      <c r="F92" s="36"/>
    </row>
    <row r="93" ht="15.75" customHeight="1">
      <c r="A93" s="36" t="str">
        <f t="shared" si="1"/>
        <v>Italy-Europe2000</v>
      </c>
      <c r="B93" s="36" t="s">
        <v>75</v>
      </c>
      <c r="C93" s="36" t="s">
        <v>201</v>
      </c>
      <c r="D93" s="31" t="s">
        <v>76</v>
      </c>
      <c r="E93" s="37">
        <v>158616.0</v>
      </c>
      <c r="F93" s="36"/>
    </row>
    <row r="94" ht="15.75" customHeight="1">
      <c r="A94" s="36" t="str">
        <f t="shared" si="1"/>
        <v>Jamaica-The Americas2000</v>
      </c>
      <c r="B94" s="36" t="s">
        <v>75</v>
      </c>
      <c r="C94" s="36" t="s">
        <v>285</v>
      </c>
      <c r="D94" s="31" t="s">
        <v>76</v>
      </c>
      <c r="E94" s="36"/>
      <c r="F94" s="36"/>
    </row>
    <row r="95" ht="15.75" customHeight="1">
      <c r="A95" s="36" t="str">
        <f t="shared" si="1"/>
        <v>Japan-Asia2000</v>
      </c>
      <c r="B95" s="36" t="s">
        <v>75</v>
      </c>
      <c r="C95" s="36" t="s">
        <v>157</v>
      </c>
      <c r="D95" s="31" t="s">
        <v>76</v>
      </c>
      <c r="E95" s="37">
        <v>451501.0</v>
      </c>
      <c r="F95" s="36"/>
    </row>
    <row r="96" ht="15.75" customHeight="1">
      <c r="A96" s="36" t="str">
        <f t="shared" si="1"/>
        <v>Jordan-Middle East2000</v>
      </c>
      <c r="B96" s="36" t="s">
        <v>75</v>
      </c>
      <c r="C96" s="36" t="s">
        <v>233</v>
      </c>
      <c r="D96" s="31" t="s">
        <v>76</v>
      </c>
      <c r="E96" s="36"/>
      <c r="F96" s="36"/>
    </row>
    <row r="97" ht="15.75" customHeight="1">
      <c r="A97" s="36" t="str">
        <f t="shared" si="1"/>
        <v>Kazakhstan-Asia2000</v>
      </c>
      <c r="B97" s="36" t="s">
        <v>75</v>
      </c>
      <c r="C97" s="36" t="s">
        <v>158</v>
      </c>
      <c r="D97" s="31" t="s">
        <v>76</v>
      </c>
      <c r="E97" s="36"/>
      <c r="F97" s="36"/>
    </row>
    <row r="98" ht="15.75" customHeight="1">
      <c r="A98" s="36" t="str">
        <f t="shared" si="1"/>
        <v>Kenya-Africa2000</v>
      </c>
      <c r="B98" s="36" t="s">
        <v>75</v>
      </c>
      <c r="C98" s="36" t="s">
        <v>114</v>
      </c>
      <c r="D98" s="31" t="s">
        <v>76</v>
      </c>
      <c r="E98" s="36"/>
      <c r="F98" s="36"/>
    </row>
    <row r="99" ht="15.75" customHeight="1">
      <c r="A99" s="36" t="str">
        <f t="shared" si="1"/>
        <v>Kiribati-Oceania2000</v>
      </c>
      <c r="B99" s="36" t="s">
        <v>75</v>
      </c>
      <c r="C99" s="36" t="s">
        <v>248</v>
      </c>
      <c r="D99" s="31" t="s">
        <v>76</v>
      </c>
      <c r="E99" s="36"/>
      <c r="F99" s="36"/>
    </row>
    <row r="100" ht="15.75" customHeight="1">
      <c r="A100" s="36" t="str">
        <f t="shared" si="1"/>
        <v>Kosovo-Europe2000</v>
      </c>
      <c r="B100" s="36" t="s">
        <v>75</v>
      </c>
      <c r="C100" s="36" t="s">
        <v>202</v>
      </c>
      <c r="D100" s="31" t="s">
        <v>76</v>
      </c>
      <c r="E100" s="36"/>
      <c r="F100" s="36"/>
    </row>
    <row r="101" ht="15.75" customHeight="1">
      <c r="A101" s="36" t="str">
        <f t="shared" si="1"/>
        <v>Kuwait-Middle East2000</v>
      </c>
      <c r="B101" s="36" t="s">
        <v>75</v>
      </c>
      <c r="C101" s="36" t="s">
        <v>234</v>
      </c>
      <c r="D101" s="31" t="s">
        <v>76</v>
      </c>
      <c r="E101" s="36"/>
      <c r="F101" s="36"/>
    </row>
    <row r="102" ht="15.75" customHeight="1">
      <c r="A102" s="36" t="str">
        <f t="shared" si="1"/>
        <v>Kyrgyzstan-Asia2000</v>
      </c>
      <c r="B102" s="36" t="s">
        <v>75</v>
      </c>
      <c r="C102" s="36" t="s">
        <v>159</v>
      </c>
      <c r="D102" s="31" t="s">
        <v>76</v>
      </c>
      <c r="E102" s="36"/>
      <c r="F102" s="36"/>
    </row>
    <row r="103" ht="15.75" customHeight="1">
      <c r="A103" s="36" t="str">
        <f t="shared" si="1"/>
        <v>Laos-Asia2000</v>
      </c>
      <c r="B103" s="36" t="s">
        <v>75</v>
      </c>
      <c r="C103" s="36" t="s">
        <v>160</v>
      </c>
      <c r="D103" s="31" t="s">
        <v>76</v>
      </c>
      <c r="E103" s="36"/>
      <c r="F103" s="36"/>
    </row>
    <row r="104" ht="15.75" customHeight="1">
      <c r="A104" s="36" t="str">
        <f t="shared" si="1"/>
        <v>Latvia-Europe2000</v>
      </c>
      <c r="B104" s="36" t="s">
        <v>75</v>
      </c>
      <c r="C104" s="36" t="s">
        <v>203</v>
      </c>
      <c r="D104" s="31" t="s">
        <v>76</v>
      </c>
      <c r="E104" s="36"/>
      <c r="F104" s="36"/>
    </row>
    <row r="105" ht="15.75" customHeight="1">
      <c r="A105" s="36" t="str">
        <f t="shared" si="1"/>
        <v>Lebanon-Middle East2000</v>
      </c>
      <c r="B105" s="36" t="s">
        <v>75</v>
      </c>
      <c r="C105" s="36" t="s">
        <v>235</v>
      </c>
      <c r="D105" s="31" t="s">
        <v>76</v>
      </c>
      <c r="E105" s="36"/>
      <c r="F105" s="36"/>
    </row>
    <row r="106" ht="15.75" customHeight="1">
      <c r="A106" s="36" t="str">
        <f t="shared" si="1"/>
        <v>Lesotho-Africa2000</v>
      </c>
      <c r="B106" s="36" t="s">
        <v>75</v>
      </c>
      <c r="C106" s="36" t="s">
        <v>115</v>
      </c>
      <c r="D106" s="31" t="s">
        <v>76</v>
      </c>
      <c r="E106" s="36"/>
      <c r="F106" s="36"/>
    </row>
    <row r="107" ht="15.75" customHeight="1">
      <c r="A107" s="36" t="str">
        <f t="shared" si="1"/>
        <v>Liberia-Africa2000</v>
      </c>
      <c r="B107" s="36" t="s">
        <v>75</v>
      </c>
      <c r="C107" s="36" t="s">
        <v>116</v>
      </c>
      <c r="D107" s="31" t="s">
        <v>76</v>
      </c>
      <c r="E107" s="36"/>
      <c r="F107" s="36"/>
    </row>
    <row r="108" ht="15.75" customHeight="1">
      <c r="A108" s="36" t="str">
        <f t="shared" si="1"/>
        <v>Libya-Africa2000</v>
      </c>
      <c r="B108" s="36" t="s">
        <v>75</v>
      </c>
      <c r="C108" s="36" t="s">
        <v>117</v>
      </c>
      <c r="D108" s="31" t="s">
        <v>76</v>
      </c>
      <c r="E108" s="36"/>
      <c r="F108" s="36"/>
    </row>
    <row r="109" ht="15.75" customHeight="1">
      <c r="A109" s="36" t="str">
        <f t="shared" si="1"/>
        <v>Liechtenstein-Europe2000</v>
      </c>
      <c r="B109" s="36" t="s">
        <v>75</v>
      </c>
      <c r="C109" s="36" t="s">
        <v>204</v>
      </c>
      <c r="D109" s="31" t="s">
        <v>76</v>
      </c>
      <c r="E109" s="36"/>
      <c r="F109" s="36"/>
    </row>
    <row r="110" ht="15.75" customHeight="1">
      <c r="A110" s="36" t="str">
        <f t="shared" si="1"/>
        <v>Lithuania-Europe2000</v>
      </c>
      <c r="B110" s="36" t="s">
        <v>75</v>
      </c>
      <c r="C110" s="36" t="s">
        <v>205</v>
      </c>
      <c r="D110" s="31" t="s">
        <v>76</v>
      </c>
      <c r="E110" s="36"/>
      <c r="F110" s="36"/>
    </row>
    <row r="111" ht="15.75" customHeight="1">
      <c r="A111" s="36" t="str">
        <f t="shared" si="1"/>
        <v>Luxembourg-Europe2000</v>
      </c>
      <c r="B111" s="36" t="s">
        <v>75</v>
      </c>
      <c r="C111" s="36" t="s">
        <v>206</v>
      </c>
      <c r="D111" s="31" t="s">
        <v>76</v>
      </c>
      <c r="E111" s="37">
        <v>4080.0</v>
      </c>
      <c r="F111" s="36"/>
    </row>
    <row r="112" ht="15.75" customHeight="1">
      <c r="A112" s="36" t="str">
        <f t="shared" si="1"/>
        <v>Macao SAR-Asia2000</v>
      </c>
      <c r="B112" s="36" t="s">
        <v>75</v>
      </c>
      <c r="C112" s="36" t="s">
        <v>161</v>
      </c>
      <c r="D112" s="31" t="s">
        <v>76</v>
      </c>
      <c r="E112" s="36"/>
      <c r="F112" s="36"/>
    </row>
    <row r="113" ht="15.75" customHeight="1">
      <c r="A113" s="36" t="str">
        <f t="shared" si="1"/>
        <v>Madagascar-Africa2000</v>
      </c>
      <c r="B113" s="36" t="s">
        <v>75</v>
      </c>
      <c r="C113" s="36" t="s">
        <v>118</v>
      </c>
      <c r="D113" s="31" t="s">
        <v>76</v>
      </c>
      <c r="E113" s="36"/>
      <c r="F113" s="36"/>
    </row>
    <row r="114" ht="15.75" customHeight="1">
      <c r="A114" s="36" t="str">
        <f t="shared" si="1"/>
        <v>Malawi-Africa2000</v>
      </c>
      <c r="B114" s="36" t="s">
        <v>75</v>
      </c>
      <c r="C114" s="36" t="s">
        <v>119</v>
      </c>
      <c r="D114" s="31" t="s">
        <v>76</v>
      </c>
      <c r="E114" s="36"/>
      <c r="F114" s="36"/>
    </row>
    <row r="115" ht="15.75" customHeight="1">
      <c r="A115" s="36" t="str">
        <f t="shared" si="1"/>
        <v>Malaysia-Asia2000</v>
      </c>
      <c r="B115" s="36" t="s">
        <v>75</v>
      </c>
      <c r="C115" s="36" t="s">
        <v>162</v>
      </c>
      <c r="D115" s="31" t="s">
        <v>76</v>
      </c>
      <c r="E115" s="36"/>
      <c r="F115" s="36"/>
    </row>
    <row r="116" ht="15.75" customHeight="1">
      <c r="A116" s="36" t="str">
        <f t="shared" si="1"/>
        <v>Maldives-Asia2000</v>
      </c>
      <c r="B116" s="36" t="s">
        <v>75</v>
      </c>
      <c r="C116" s="36" t="s">
        <v>163</v>
      </c>
      <c r="D116" s="31" t="s">
        <v>76</v>
      </c>
      <c r="E116" s="36"/>
      <c r="F116" s="36"/>
    </row>
    <row r="117" ht="15.75" customHeight="1">
      <c r="A117" s="36" t="str">
        <f t="shared" si="1"/>
        <v>Mali-Africa2000</v>
      </c>
      <c r="B117" s="36" t="s">
        <v>75</v>
      </c>
      <c r="C117" s="36" t="s">
        <v>120</v>
      </c>
      <c r="D117" s="31" t="s">
        <v>76</v>
      </c>
      <c r="E117" s="36"/>
      <c r="F117" s="36"/>
    </row>
    <row r="118" ht="15.75" customHeight="1">
      <c r="A118" s="36" t="str">
        <f t="shared" si="1"/>
        <v>Malta-Europe2000</v>
      </c>
      <c r="B118" s="36" t="s">
        <v>75</v>
      </c>
      <c r="C118" s="36" t="s">
        <v>207</v>
      </c>
      <c r="D118" s="31" t="s">
        <v>76</v>
      </c>
      <c r="E118" s="36"/>
      <c r="F118" s="36"/>
    </row>
    <row r="119" ht="15.75" customHeight="1">
      <c r="A119" s="36" t="str">
        <f t="shared" si="1"/>
        <v>Marshall Islands-Oceania2000</v>
      </c>
      <c r="B119" s="36" t="s">
        <v>75</v>
      </c>
      <c r="C119" s="36" t="s">
        <v>249</v>
      </c>
      <c r="D119" s="31" t="s">
        <v>76</v>
      </c>
      <c r="E119" s="36"/>
      <c r="F119" s="36"/>
    </row>
    <row r="120" ht="15.75" customHeight="1">
      <c r="A120" s="36" t="str">
        <f t="shared" si="1"/>
        <v>Mauritania-Africa2000</v>
      </c>
      <c r="B120" s="36" t="s">
        <v>75</v>
      </c>
      <c r="C120" s="36" t="s">
        <v>121</v>
      </c>
      <c r="D120" s="31" t="s">
        <v>76</v>
      </c>
      <c r="E120" s="36"/>
      <c r="F120" s="36"/>
    </row>
    <row r="121" ht="15.75" customHeight="1">
      <c r="A121" s="36" t="str">
        <f t="shared" si="1"/>
        <v>Mauritius-Africa2000</v>
      </c>
      <c r="B121" s="36" t="s">
        <v>75</v>
      </c>
      <c r="C121" s="36" t="s">
        <v>122</v>
      </c>
      <c r="D121" s="31" t="s">
        <v>76</v>
      </c>
      <c r="E121" s="36"/>
      <c r="F121" s="36"/>
    </row>
    <row r="122" ht="15.75" customHeight="1">
      <c r="A122" s="36" t="str">
        <f t="shared" si="1"/>
        <v>Mexico-The Americas2000</v>
      </c>
      <c r="B122" s="36" t="s">
        <v>75</v>
      </c>
      <c r="C122" s="36" t="s">
        <v>286</v>
      </c>
      <c r="D122" s="31" t="s">
        <v>76</v>
      </c>
      <c r="E122" s="37">
        <v>191924.0</v>
      </c>
      <c r="F122" s="36"/>
    </row>
    <row r="123" ht="15.75" customHeight="1">
      <c r="A123" s="36" t="str">
        <f t="shared" si="1"/>
        <v>Micronesia, Fed. Sts.-Oceania2000</v>
      </c>
      <c r="B123" s="36" t="s">
        <v>75</v>
      </c>
      <c r="C123" s="36" t="s">
        <v>250</v>
      </c>
      <c r="D123" s="31" t="s">
        <v>76</v>
      </c>
      <c r="E123" s="36"/>
      <c r="F123" s="36"/>
    </row>
    <row r="124" ht="15.75" customHeight="1">
      <c r="A124" s="36" t="str">
        <f t="shared" si="1"/>
        <v>Moldova-Europe2000</v>
      </c>
      <c r="B124" s="36" t="s">
        <v>75</v>
      </c>
      <c r="C124" s="36" t="s">
        <v>208</v>
      </c>
      <c r="D124" s="31" t="s">
        <v>76</v>
      </c>
      <c r="E124" s="36"/>
      <c r="F124" s="36"/>
    </row>
    <row r="125" ht="15.75" customHeight="1">
      <c r="A125" s="36" t="str">
        <f t="shared" si="1"/>
        <v>Monaco-Europe2000</v>
      </c>
      <c r="B125" s="36" t="s">
        <v>75</v>
      </c>
      <c r="C125" s="36" t="s">
        <v>209</v>
      </c>
      <c r="D125" s="31" t="s">
        <v>76</v>
      </c>
      <c r="E125" s="36"/>
      <c r="F125" s="36"/>
    </row>
    <row r="126" ht="15.75" customHeight="1">
      <c r="A126" s="36" t="str">
        <f t="shared" si="1"/>
        <v>Mongolia-Asia2000</v>
      </c>
      <c r="B126" s="36" t="s">
        <v>75</v>
      </c>
      <c r="C126" s="36" t="s">
        <v>164</v>
      </c>
      <c r="D126" s="31" t="s">
        <v>76</v>
      </c>
      <c r="E126" s="36"/>
      <c r="F126" s="36"/>
    </row>
    <row r="127" ht="15.75" customHeight="1">
      <c r="A127" s="36" t="str">
        <f t="shared" si="1"/>
        <v>Montenegro-Europe2000</v>
      </c>
      <c r="B127" s="36" t="s">
        <v>75</v>
      </c>
      <c r="C127" s="36" t="s">
        <v>210</v>
      </c>
      <c r="D127" s="31" t="s">
        <v>76</v>
      </c>
      <c r="E127" s="36"/>
      <c r="F127" s="36"/>
    </row>
    <row r="128" ht="15.75" customHeight="1">
      <c r="A128" s="36" t="str">
        <f t="shared" si="1"/>
        <v>Morocco-Africa2000</v>
      </c>
      <c r="B128" s="36" t="s">
        <v>75</v>
      </c>
      <c r="C128" s="36" t="s">
        <v>123</v>
      </c>
      <c r="D128" s="31" t="s">
        <v>76</v>
      </c>
      <c r="E128" s="36"/>
      <c r="F128" s="36"/>
    </row>
    <row r="129" ht="15.75" customHeight="1">
      <c r="A129" s="36" t="str">
        <f t="shared" si="1"/>
        <v>Mozambique-Africa2000</v>
      </c>
      <c r="B129" s="36" t="s">
        <v>75</v>
      </c>
      <c r="C129" s="36" t="s">
        <v>124</v>
      </c>
      <c r="D129" s="31" t="s">
        <v>76</v>
      </c>
      <c r="E129" s="36"/>
      <c r="F129" s="36"/>
    </row>
    <row r="130" ht="15.75" customHeight="1">
      <c r="A130" s="36" t="str">
        <f t="shared" si="1"/>
        <v>Myanmar-Asia2000</v>
      </c>
      <c r="B130" s="36" t="s">
        <v>75</v>
      </c>
      <c r="C130" s="36" t="s">
        <v>165</v>
      </c>
      <c r="D130" s="31" t="s">
        <v>76</v>
      </c>
      <c r="E130" s="36"/>
      <c r="F130" s="36"/>
    </row>
    <row r="131" ht="15.75" customHeight="1">
      <c r="A131" s="36" t="str">
        <f t="shared" si="1"/>
        <v>Namibia-Africa2000</v>
      </c>
      <c r="B131" s="36" t="s">
        <v>75</v>
      </c>
      <c r="C131" s="36" t="s">
        <v>125</v>
      </c>
      <c r="D131" s="31" t="s">
        <v>76</v>
      </c>
      <c r="E131" s="36"/>
      <c r="F131" s="36"/>
    </row>
    <row r="132" ht="15.75" customHeight="1">
      <c r="A132" s="36" t="str">
        <f t="shared" si="1"/>
        <v>Nepal-Asia2000</v>
      </c>
      <c r="B132" s="36" t="s">
        <v>75</v>
      </c>
      <c r="C132" s="36" t="s">
        <v>166</v>
      </c>
      <c r="D132" s="31" t="s">
        <v>76</v>
      </c>
      <c r="E132" s="36"/>
      <c r="F132" s="36"/>
    </row>
    <row r="133" ht="15.75" customHeight="1">
      <c r="A133" s="36" t="str">
        <f t="shared" si="1"/>
        <v>Netherlands-Europe2000</v>
      </c>
      <c r="B133" s="36" t="s">
        <v>75</v>
      </c>
      <c r="C133" s="36" t="s">
        <v>211</v>
      </c>
      <c r="D133" s="31" t="s">
        <v>76</v>
      </c>
      <c r="E133" s="37">
        <v>78220.0</v>
      </c>
      <c r="F133" s="36"/>
    </row>
    <row r="134" ht="15.75" customHeight="1">
      <c r="A134" s="36" t="str">
        <f t="shared" si="1"/>
        <v>New Caledonia-Oceania2000</v>
      </c>
      <c r="B134" s="36" t="s">
        <v>75</v>
      </c>
      <c r="C134" s="36" t="s">
        <v>251</v>
      </c>
      <c r="D134" s="31" t="s">
        <v>76</v>
      </c>
      <c r="E134" s="36"/>
      <c r="F134" s="36"/>
    </row>
    <row r="135" ht="15.75" customHeight="1">
      <c r="A135" s="36" t="str">
        <f t="shared" si="1"/>
        <v>New Zealand-Oceania2000</v>
      </c>
      <c r="B135" s="36" t="s">
        <v>75</v>
      </c>
      <c r="C135" s="36" t="s">
        <v>252</v>
      </c>
      <c r="D135" s="31" t="s">
        <v>76</v>
      </c>
      <c r="E135" s="37">
        <v>18566.0</v>
      </c>
      <c r="F135" s="36"/>
    </row>
    <row r="136" ht="15.75" customHeight="1">
      <c r="A136" s="36" t="str">
        <f t="shared" si="1"/>
        <v>Nicaragua-The Americas2000</v>
      </c>
      <c r="B136" s="36" t="s">
        <v>75</v>
      </c>
      <c r="C136" s="36" t="s">
        <v>287</v>
      </c>
      <c r="D136" s="31" t="s">
        <v>76</v>
      </c>
      <c r="E136" s="36"/>
      <c r="F136" s="36"/>
    </row>
    <row r="137" ht="15.75" customHeight="1">
      <c r="A137" s="36" t="str">
        <f t="shared" si="1"/>
        <v>Niger-Africa2000</v>
      </c>
      <c r="B137" s="36" t="s">
        <v>75</v>
      </c>
      <c r="C137" s="36" t="s">
        <v>126</v>
      </c>
      <c r="D137" s="31" t="s">
        <v>76</v>
      </c>
      <c r="E137" s="36"/>
      <c r="F137" s="36"/>
    </row>
    <row r="138" ht="15.75" customHeight="1">
      <c r="A138" s="36" t="str">
        <f t="shared" si="1"/>
        <v>Nigeria-Africa2000</v>
      </c>
      <c r="B138" s="36" t="s">
        <v>75</v>
      </c>
      <c r="C138" s="36" t="s">
        <v>127</v>
      </c>
      <c r="D138" s="31" t="s">
        <v>76</v>
      </c>
      <c r="E138" s="36"/>
      <c r="F138" s="36"/>
    </row>
    <row r="139" ht="15.75" customHeight="1">
      <c r="A139" s="36" t="str">
        <f t="shared" si="1"/>
        <v>North Korea-Asia2000</v>
      </c>
      <c r="B139" s="36" t="s">
        <v>75</v>
      </c>
      <c r="C139" s="36" t="s">
        <v>167</v>
      </c>
      <c r="D139" s="31" t="s">
        <v>76</v>
      </c>
      <c r="E139" s="36"/>
      <c r="F139" s="36"/>
    </row>
    <row r="140" ht="15.75" customHeight="1">
      <c r="A140" s="36" t="str">
        <f t="shared" si="1"/>
        <v>North Macedonia-Europe2000</v>
      </c>
      <c r="B140" s="36" t="s">
        <v>75</v>
      </c>
      <c r="C140" s="36" t="s">
        <v>212</v>
      </c>
      <c r="D140" s="31" t="s">
        <v>76</v>
      </c>
      <c r="E140" s="36"/>
      <c r="F140" s="36"/>
    </row>
    <row r="141" ht="15.75" customHeight="1">
      <c r="A141" s="36" t="str">
        <f t="shared" si="1"/>
        <v>Norway-Europe2000</v>
      </c>
      <c r="B141" s="36" t="s">
        <v>75</v>
      </c>
      <c r="C141" s="36" t="s">
        <v>213</v>
      </c>
      <c r="D141" s="31" t="s">
        <v>76</v>
      </c>
      <c r="E141" s="37">
        <v>29818.0</v>
      </c>
      <c r="F141" s="36"/>
    </row>
    <row r="142" ht="15.75" customHeight="1">
      <c r="A142" s="36" t="str">
        <f t="shared" si="1"/>
        <v>Oman-Middle East2000</v>
      </c>
      <c r="B142" s="36" t="s">
        <v>75</v>
      </c>
      <c r="C142" s="36" t="s">
        <v>236</v>
      </c>
      <c r="D142" s="31" t="s">
        <v>76</v>
      </c>
      <c r="E142" s="36"/>
      <c r="F142" s="36"/>
    </row>
    <row r="143" ht="15.75" customHeight="1">
      <c r="A143" s="36" t="str">
        <f t="shared" si="1"/>
        <v>Pakistan-Asia2000</v>
      </c>
      <c r="B143" s="36" t="s">
        <v>75</v>
      </c>
      <c r="C143" s="36" t="s">
        <v>168</v>
      </c>
      <c r="D143" s="31" t="s">
        <v>76</v>
      </c>
      <c r="E143" s="36"/>
      <c r="F143" s="36"/>
    </row>
    <row r="144" ht="15.75" customHeight="1">
      <c r="A144" s="36" t="str">
        <f t="shared" si="1"/>
        <v>Panama-The Americas2000</v>
      </c>
      <c r="B144" s="36" t="s">
        <v>75</v>
      </c>
      <c r="C144" s="36" t="s">
        <v>288</v>
      </c>
      <c r="D144" s="31" t="s">
        <v>76</v>
      </c>
      <c r="E144" s="36"/>
      <c r="F144" s="36"/>
    </row>
    <row r="145" ht="15.75" customHeight="1">
      <c r="A145" s="36" t="str">
        <f t="shared" si="1"/>
        <v>Papua New Guinea-Oceania2000</v>
      </c>
      <c r="B145" s="36" t="s">
        <v>75</v>
      </c>
      <c r="C145" s="36" t="s">
        <v>253</v>
      </c>
      <c r="D145" s="31" t="s">
        <v>76</v>
      </c>
      <c r="E145" s="36"/>
      <c r="F145" s="36"/>
    </row>
    <row r="146" ht="15.75" customHeight="1">
      <c r="A146" s="36" t="str">
        <f t="shared" si="1"/>
        <v>Paraguay-The Americas2000</v>
      </c>
      <c r="B146" s="36" t="s">
        <v>75</v>
      </c>
      <c r="C146" s="36" t="s">
        <v>289</v>
      </c>
      <c r="D146" s="31" t="s">
        <v>76</v>
      </c>
      <c r="E146" s="36"/>
      <c r="F146" s="36"/>
    </row>
    <row r="147" ht="15.75" customHeight="1">
      <c r="A147" s="36" t="str">
        <f t="shared" si="1"/>
        <v>Peru-The Americas2000</v>
      </c>
      <c r="B147" s="36" t="s">
        <v>75</v>
      </c>
      <c r="C147" s="36" t="s">
        <v>290</v>
      </c>
      <c r="D147" s="31" t="s">
        <v>76</v>
      </c>
      <c r="E147" s="36"/>
      <c r="F147" s="36"/>
    </row>
    <row r="148" ht="15.75" customHeight="1">
      <c r="A148" s="36" t="str">
        <f t="shared" si="1"/>
        <v>Philippines-Asia2000</v>
      </c>
      <c r="B148" s="36" t="s">
        <v>75</v>
      </c>
      <c r="C148" s="36" t="s">
        <v>169</v>
      </c>
      <c r="D148" s="31" t="s">
        <v>76</v>
      </c>
      <c r="E148" s="36"/>
      <c r="F148" s="36"/>
    </row>
    <row r="149" ht="15.75" customHeight="1">
      <c r="A149" s="36" t="str">
        <f t="shared" si="1"/>
        <v>Poland-Europe2000</v>
      </c>
      <c r="B149" s="36" t="s">
        <v>75</v>
      </c>
      <c r="C149" s="36" t="s">
        <v>214</v>
      </c>
      <c r="D149" s="31" t="s">
        <v>76</v>
      </c>
      <c r="E149" s="37">
        <v>96543.0</v>
      </c>
      <c r="F149" s="36"/>
    </row>
    <row r="150" ht="15.75" customHeight="1">
      <c r="A150" s="36" t="str">
        <f t="shared" si="1"/>
        <v>Portugal-Europe2000</v>
      </c>
      <c r="B150" s="36" t="s">
        <v>75</v>
      </c>
      <c r="C150" s="36" t="s">
        <v>215</v>
      </c>
      <c r="D150" s="31" t="s">
        <v>76</v>
      </c>
      <c r="E150" s="37">
        <v>21949.0</v>
      </c>
      <c r="F150" s="36"/>
    </row>
    <row r="151" ht="15.75" customHeight="1">
      <c r="A151" s="36" t="str">
        <f t="shared" si="1"/>
        <v>Puerto Rico-The Americas2000</v>
      </c>
      <c r="B151" s="36" t="s">
        <v>75</v>
      </c>
      <c r="C151" s="36" t="s">
        <v>291</v>
      </c>
      <c r="D151" s="31" t="s">
        <v>76</v>
      </c>
      <c r="E151" s="36"/>
      <c r="F151" s="36"/>
    </row>
    <row r="152" ht="15.75" customHeight="1">
      <c r="A152" s="36" t="str">
        <f t="shared" si="1"/>
        <v>Qatar-Middle East2000</v>
      </c>
      <c r="B152" s="36" t="s">
        <v>75</v>
      </c>
      <c r="C152" s="36" t="s">
        <v>237</v>
      </c>
      <c r="D152" s="31" t="s">
        <v>76</v>
      </c>
      <c r="E152" s="36"/>
      <c r="F152" s="36"/>
    </row>
    <row r="153" ht="15.75" customHeight="1">
      <c r="A153" s="36" t="str">
        <f t="shared" si="1"/>
        <v>Romania-Europe2000</v>
      </c>
      <c r="B153" s="36" t="s">
        <v>75</v>
      </c>
      <c r="C153" s="36" t="s">
        <v>216</v>
      </c>
      <c r="D153" s="31" t="s">
        <v>76</v>
      </c>
      <c r="E153" s="36"/>
      <c r="F153" s="36"/>
    </row>
    <row r="154" ht="15.75" customHeight="1">
      <c r="A154" s="36" t="str">
        <f t="shared" si="1"/>
        <v>Russia-Europe2000</v>
      </c>
      <c r="B154" s="36" t="s">
        <v>75</v>
      </c>
      <c r="C154" s="36" t="s">
        <v>217</v>
      </c>
      <c r="D154" s="31" t="s">
        <v>76</v>
      </c>
      <c r="E154" s="36"/>
      <c r="F154" s="36"/>
    </row>
    <row r="155" ht="15.75" customHeight="1">
      <c r="A155" s="36" t="str">
        <f t="shared" si="1"/>
        <v>Rwanda-Africa2000</v>
      </c>
      <c r="B155" s="36" t="s">
        <v>75</v>
      </c>
      <c r="C155" s="36" t="s">
        <v>128</v>
      </c>
      <c r="D155" s="31" t="s">
        <v>76</v>
      </c>
      <c r="E155" s="36"/>
      <c r="F155" s="36"/>
    </row>
    <row r="156" ht="15.75" customHeight="1">
      <c r="A156" s="36" t="str">
        <f t="shared" si="1"/>
        <v>Samoa-Oceania2000</v>
      </c>
      <c r="B156" s="36" t="s">
        <v>75</v>
      </c>
      <c r="C156" s="36" t="s">
        <v>254</v>
      </c>
      <c r="D156" s="31" t="s">
        <v>76</v>
      </c>
      <c r="E156" s="36"/>
      <c r="F156" s="36"/>
    </row>
    <row r="157" ht="15.75" customHeight="1">
      <c r="A157" s="36" t="str">
        <f t="shared" si="1"/>
        <v>San Marino-Europe2000</v>
      </c>
      <c r="B157" s="36" t="s">
        <v>75</v>
      </c>
      <c r="C157" s="36" t="s">
        <v>218</v>
      </c>
      <c r="D157" s="31" t="s">
        <v>76</v>
      </c>
      <c r="E157" s="36"/>
      <c r="F157" s="36"/>
    </row>
    <row r="158" ht="15.75" customHeight="1">
      <c r="A158" s="36" t="str">
        <f t="shared" si="1"/>
        <v>Sao Tome and Principe-Africa2000</v>
      </c>
      <c r="B158" s="36" t="s">
        <v>75</v>
      </c>
      <c r="C158" s="36" t="s">
        <v>129</v>
      </c>
      <c r="D158" s="31" t="s">
        <v>76</v>
      </c>
      <c r="E158" s="36"/>
      <c r="F158" s="36"/>
    </row>
    <row r="159" ht="15.75" customHeight="1">
      <c r="A159" s="36" t="str">
        <f t="shared" si="1"/>
        <v>Saudi Arabia-Middle East2000</v>
      </c>
      <c r="B159" s="36" t="s">
        <v>75</v>
      </c>
      <c r="C159" s="36" t="s">
        <v>238</v>
      </c>
      <c r="D159" s="31" t="s">
        <v>76</v>
      </c>
      <c r="E159" s="36"/>
      <c r="F159" s="36"/>
    </row>
    <row r="160" ht="15.75" customHeight="1">
      <c r="A160" s="36" t="str">
        <f t="shared" si="1"/>
        <v>Senegal-Africa2000</v>
      </c>
      <c r="B160" s="36" t="s">
        <v>75</v>
      </c>
      <c r="C160" s="36" t="s">
        <v>130</v>
      </c>
      <c r="D160" s="31" t="s">
        <v>76</v>
      </c>
      <c r="E160" s="36"/>
      <c r="F160" s="36"/>
    </row>
    <row r="161" ht="15.75" customHeight="1">
      <c r="A161" s="36" t="str">
        <f t="shared" si="1"/>
        <v>Serbia-Europe2000</v>
      </c>
      <c r="B161" s="36" t="s">
        <v>75</v>
      </c>
      <c r="C161" s="36" t="s">
        <v>219</v>
      </c>
      <c r="D161" s="31" t="s">
        <v>76</v>
      </c>
      <c r="E161" s="36"/>
      <c r="F161" s="36"/>
    </row>
    <row r="162" ht="15.75" customHeight="1">
      <c r="A162" s="36" t="str">
        <f t="shared" si="1"/>
        <v>Seychelles-Africa2000</v>
      </c>
      <c r="B162" s="36" t="s">
        <v>75</v>
      </c>
      <c r="C162" s="36" t="s">
        <v>131</v>
      </c>
      <c r="D162" s="31" t="s">
        <v>76</v>
      </c>
      <c r="E162" s="36"/>
      <c r="F162" s="36"/>
    </row>
    <row r="163" ht="15.75" customHeight="1">
      <c r="A163" s="36" t="str">
        <f t="shared" si="1"/>
        <v>Sierra Leone-Africa2000</v>
      </c>
      <c r="B163" s="36" t="s">
        <v>75</v>
      </c>
      <c r="C163" s="36" t="s">
        <v>132</v>
      </c>
      <c r="D163" s="31" t="s">
        <v>76</v>
      </c>
      <c r="E163" s="36"/>
      <c r="F163" s="36"/>
    </row>
    <row r="164" ht="15.75" customHeight="1">
      <c r="A164" s="36" t="str">
        <f t="shared" si="1"/>
        <v>Singapore-Asia2000</v>
      </c>
      <c r="B164" s="36" t="s">
        <v>75</v>
      </c>
      <c r="C164" s="36" t="s">
        <v>170</v>
      </c>
      <c r="D164" s="31" t="s">
        <v>76</v>
      </c>
      <c r="E164" s="36"/>
      <c r="F164" s="36"/>
    </row>
    <row r="165" ht="15.75" customHeight="1">
      <c r="A165" s="36" t="str">
        <f t="shared" si="1"/>
        <v>Sint Maarten (Dutch part)-The Americas2000</v>
      </c>
      <c r="B165" s="36" t="s">
        <v>75</v>
      </c>
      <c r="C165" s="36" t="s">
        <v>292</v>
      </c>
      <c r="D165" s="31" t="s">
        <v>76</v>
      </c>
      <c r="E165" s="36"/>
      <c r="F165" s="36"/>
    </row>
    <row r="166" ht="15.75" customHeight="1">
      <c r="A166" s="36" t="str">
        <f t="shared" si="1"/>
        <v>Slovakia-Europe2000</v>
      </c>
      <c r="B166" s="36" t="s">
        <v>75</v>
      </c>
      <c r="C166" s="36" t="s">
        <v>220</v>
      </c>
      <c r="D166" s="31" t="s">
        <v>76</v>
      </c>
      <c r="E166" s="37">
        <v>16676.0</v>
      </c>
      <c r="F166" s="36"/>
    </row>
    <row r="167" ht="15.75" customHeight="1">
      <c r="A167" s="36" t="str">
        <f t="shared" si="1"/>
        <v>Slovenia-Europe2000</v>
      </c>
      <c r="B167" s="36" t="s">
        <v>75</v>
      </c>
      <c r="C167" s="36" t="s">
        <v>221</v>
      </c>
      <c r="D167" s="31" t="s">
        <v>76</v>
      </c>
      <c r="E167" s="37">
        <v>7143.0</v>
      </c>
      <c r="F167" s="36"/>
    </row>
    <row r="168" ht="15.75" customHeight="1">
      <c r="A168" s="36" t="str">
        <f t="shared" si="1"/>
        <v>Solomon Islands-Oceania2000</v>
      </c>
      <c r="B168" s="36" t="s">
        <v>75</v>
      </c>
      <c r="C168" s="36" t="s">
        <v>255</v>
      </c>
      <c r="D168" s="31" t="s">
        <v>76</v>
      </c>
      <c r="E168" s="36"/>
      <c r="F168" s="36"/>
    </row>
    <row r="169" ht="15.75" customHeight="1">
      <c r="A169" s="36" t="str">
        <f t="shared" si="1"/>
        <v>Somalia-Africa2000</v>
      </c>
      <c r="B169" s="36" t="s">
        <v>75</v>
      </c>
      <c r="C169" s="36" t="s">
        <v>133</v>
      </c>
      <c r="D169" s="31" t="s">
        <v>76</v>
      </c>
      <c r="E169" s="36"/>
      <c r="F169" s="36"/>
    </row>
    <row r="170" ht="15.75" customHeight="1">
      <c r="A170" s="36" t="str">
        <f t="shared" si="1"/>
        <v>South Africa-Africa2000</v>
      </c>
      <c r="B170" s="36" t="s">
        <v>75</v>
      </c>
      <c r="C170" s="36" t="s">
        <v>134</v>
      </c>
      <c r="D170" s="31" t="s">
        <v>76</v>
      </c>
      <c r="E170" s="36"/>
      <c r="F170" s="36"/>
    </row>
    <row r="171" ht="15.75" customHeight="1">
      <c r="A171" s="36" t="str">
        <f t="shared" si="1"/>
        <v>South Korea-Asia2000</v>
      </c>
      <c r="B171" s="36" t="s">
        <v>75</v>
      </c>
      <c r="C171" s="36" t="s">
        <v>171</v>
      </c>
      <c r="D171" s="31" t="s">
        <v>76</v>
      </c>
      <c r="E171" s="37">
        <v>263002.0</v>
      </c>
      <c r="F171" s="36"/>
    </row>
    <row r="172" ht="15.75" customHeight="1">
      <c r="A172" s="36" t="str">
        <f t="shared" si="1"/>
        <v>South Sudan-Africa2000</v>
      </c>
      <c r="B172" s="36" t="s">
        <v>75</v>
      </c>
      <c r="C172" s="36" t="s">
        <v>135</v>
      </c>
      <c r="D172" s="31" t="s">
        <v>76</v>
      </c>
      <c r="E172" s="36"/>
      <c r="F172" s="36"/>
    </row>
    <row r="173" ht="15.75" customHeight="1">
      <c r="A173" s="36" t="str">
        <f t="shared" si="1"/>
        <v>Spain-Europe2000</v>
      </c>
      <c r="B173" s="36" t="s">
        <v>75</v>
      </c>
      <c r="C173" s="36" t="s">
        <v>222</v>
      </c>
      <c r="D173" s="31" t="s">
        <v>76</v>
      </c>
      <c r="E173" s="37">
        <v>124679.0</v>
      </c>
      <c r="F173" s="36"/>
    </row>
    <row r="174" ht="15.75" customHeight="1">
      <c r="A174" s="36" t="str">
        <f t="shared" si="1"/>
        <v>Sri Lanka-Asia2000</v>
      </c>
      <c r="B174" s="36" t="s">
        <v>75</v>
      </c>
      <c r="C174" s="36" t="s">
        <v>172</v>
      </c>
      <c r="D174" s="31" t="s">
        <v>76</v>
      </c>
      <c r="E174" s="36"/>
      <c r="F174" s="36"/>
    </row>
    <row r="175" ht="15.75" customHeight="1">
      <c r="A175" s="36" t="str">
        <f t="shared" si="1"/>
        <v>St. Kitts and Nevis-The Americas2000</v>
      </c>
      <c r="B175" s="36" t="s">
        <v>75</v>
      </c>
      <c r="C175" s="36" t="s">
        <v>293</v>
      </c>
      <c r="D175" s="31" t="s">
        <v>76</v>
      </c>
      <c r="E175" s="36"/>
      <c r="F175" s="36"/>
    </row>
    <row r="176" ht="15.75" customHeight="1">
      <c r="A176" s="36" t="str">
        <f t="shared" si="1"/>
        <v>St. Lucia-The Americas2000</v>
      </c>
      <c r="B176" s="36" t="s">
        <v>75</v>
      </c>
      <c r="C176" s="36" t="s">
        <v>294</v>
      </c>
      <c r="D176" s="31" t="s">
        <v>76</v>
      </c>
      <c r="E176" s="36"/>
      <c r="F176" s="36"/>
    </row>
    <row r="177" ht="15.75" customHeight="1">
      <c r="A177" s="36" t="str">
        <f t="shared" si="1"/>
        <v>St. Martin (French part)-The Americas2000</v>
      </c>
      <c r="B177" s="36" t="s">
        <v>75</v>
      </c>
      <c r="C177" s="36" t="s">
        <v>295</v>
      </c>
      <c r="D177" s="31" t="s">
        <v>76</v>
      </c>
      <c r="E177" s="36"/>
      <c r="F177" s="36"/>
    </row>
    <row r="178" ht="15.75" customHeight="1">
      <c r="A178" s="36" t="str">
        <f t="shared" si="1"/>
        <v>St. Vincent and the Grenadines-The Americas2000</v>
      </c>
      <c r="B178" s="36" t="s">
        <v>75</v>
      </c>
      <c r="C178" s="36" t="s">
        <v>296</v>
      </c>
      <c r="D178" s="31" t="s">
        <v>76</v>
      </c>
      <c r="E178" s="36"/>
      <c r="F178" s="36"/>
    </row>
    <row r="179" ht="15.75" customHeight="1">
      <c r="A179" s="36" t="str">
        <f t="shared" si="1"/>
        <v>Sudan-Africa2000</v>
      </c>
      <c r="B179" s="36" t="s">
        <v>75</v>
      </c>
      <c r="C179" s="36" t="s">
        <v>136</v>
      </c>
      <c r="D179" s="31" t="s">
        <v>76</v>
      </c>
      <c r="E179" s="36"/>
      <c r="F179" s="36"/>
    </row>
    <row r="180" ht="15.75" customHeight="1">
      <c r="A180" s="36" t="str">
        <f t="shared" si="1"/>
        <v>Suriname-The Americas2000</v>
      </c>
      <c r="B180" s="36" t="s">
        <v>75</v>
      </c>
      <c r="C180" s="36" t="s">
        <v>297</v>
      </c>
      <c r="D180" s="31" t="s">
        <v>76</v>
      </c>
      <c r="E180" s="36"/>
      <c r="F180" s="36"/>
    </row>
    <row r="181" ht="15.75" customHeight="1">
      <c r="A181" s="36" t="str">
        <f t="shared" si="1"/>
        <v>Swaziland-Africa2000</v>
      </c>
      <c r="B181" s="36" t="s">
        <v>75</v>
      </c>
      <c r="C181" s="36" t="s">
        <v>137</v>
      </c>
      <c r="D181" s="31" t="s">
        <v>76</v>
      </c>
      <c r="E181" s="36"/>
      <c r="F181" s="36"/>
    </row>
    <row r="182" ht="15.75" customHeight="1">
      <c r="A182" s="36" t="str">
        <f t="shared" si="1"/>
        <v>Sweden-Europe2000</v>
      </c>
      <c r="B182" s="36" t="s">
        <v>75</v>
      </c>
      <c r="C182" s="36" t="s">
        <v>223</v>
      </c>
      <c r="D182" s="31" t="s">
        <v>76</v>
      </c>
      <c r="E182" s="37">
        <v>48877.0</v>
      </c>
      <c r="F182" s="36"/>
    </row>
    <row r="183" ht="15.75" customHeight="1">
      <c r="A183" s="36" t="str">
        <f t="shared" si="1"/>
        <v>Switzerland-Europe2000</v>
      </c>
      <c r="B183" s="36" t="s">
        <v>75</v>
      </c>
      <c r="C183" s="36" t="s">
        <v>224</v>
      </c>
      <c r="D183" s="31" t="s">
        <v>76</v>
      </c>
      <c r="E183" s="37">
        <v>25500.0</v>
      </c>
      <c r="F183" s="36"/>
    </row>
    <row r="184" ht="15.75" customHeight="1">
      <c r="A184" s="36" t="str">
        <f t="shared" si="1"/>
        <v>Syria-Middle East2000</v>
      </c>
      <c r="B184" s="36" t="s">
        <v>75</v>
      </c>
      <c r="C184" s="36" t="s">
        <v>239</v>
      </c>
      <c r="D184" s="31" t="s">
        <v>76</v>
      </c>
      <c r="E184" s="36"/>
      <c r="F184" s="36"/>
    </row>
    <row r="185" ht="15.75" customHeight="1">
      <c r="A185" s="36" t="str">
        <f t="shared" si="1"/>
        <v>Tajikistan-Asia2000</v>
      </c>
      <c r="B185" s="36" t="s">
        <v>75</v>
      </c>
      <c r="C185" s="36" t="s">
        <v>173</v>
      </c>
      <c r="D185" s="31" t="s">
        <v>76</v>
      </c>
      <c r="E185" s="36"/>
      <c r="F185" s="36"/>
    </row>
    <row r="186" ht="15.75" customHeight="1">
      <c r="A186" s="36" t="str">
        <f t="shared" si="1"/>
        <v>Tanzania-Africa2000</v>
      </c>
      <c r="B186" s="36" t="s">
        <v>75</v>
      </c>
      <c r="C186" s="36" t="s">
        <v>138</v>
      </c>
      <c r="D186" s="31" t="s">
        <v>76</v>
      </c>
      <c r="E186" s="36"/>
      <c r="F186" s="36"/>
    </row>
    <row r="187" ht="15.75" customHeight="1">
      <c r="A187" s="36" t="str">
        <f t="shared" si="1"/>
        <v>Thailand-Asia2000</v>
      </c>
      <c r="B187" s="36" t="s">
        <v>75</v>
      </c>
      <c r="C187" s="36" t="s">
        <v>174</v>
      </c>
      <c r="D187" s="31" t="s">
        <v>76</v>
      </c>
      <c r="E187" s="36"/>
      <c r="F187" s="36"/>
    </row>
    <row r="188" ht="15.75" customHeight="1">
      <c r="A188" s="36" t="str">
        <f t="shared" si="1"/>
        <v>Timor-Leste-Asia2000</v>
      </c>
      <c r="B188" s="36" t="s">
        <v>75</v>
      </c>
      <c r="C188" s="36" t="s">
        <v>175</v>
      </c>
      <c r="D188" s="31" t="s">
        <v>76</v>
      </c>
      <c r="E188" s="36"/>
      <c r="F188" s="36"/>
    </row>
    <row r="189" ht="15.75" customHeight="1">
      <c r="A189" s="36" t="str">
        <f t="shared" si="1"/>
        <v>Togo-Africa2000</v>
      </c>
      <c r="B189" s="36" t="s">
        <v>75</v>
      </c>
      <c r="C189" s="36" t="s">
        <v>139</v>
      </c>
      <c r="D189" s="31" t="s">
        <v>76</v>
      </c>
      <c r="E189" s="36"/>
      <c r="F189" s="36"/>
    </row>
    <row r="190" ht="15.75" customHeight="1">
      <c r="A190" s="36" t="str">
        <f t="shared" si="1"/>
        <v>Tonga-Oceania2000</v>
      </c>
      <c r="B190" s="36" t="s">
        <v>75</v>
      </c>
      <c r="C190" s="36" t="s">
        <v>256</v>
      </c>
      <c r="D190" s="31" t="s">
        <v>76</v>
      </c>
      <c r="E190" s="36"/>
      <c r="F190" s="36"/>
    </row>
    <row r="191" ht="15.75" customHeight="1">
      <c r="A191" s="36" t="str">
        <f t="shared" si="1"/>
        <v>Trinidad and Tobago-The Americas2000</v>
      </c>
      <c r="B191" s="36" t="s">
        <v>75</v>
      </c>
      <c r="C191" s="36" t="s">
        <v>298</v>
      </c>
      <c r="D191" s="31" t="s">
        <v>76</v>
      </c>
      <c r="E191" s="36"/>
      <c r="F191" s="36"/>
    </row>
    <row r="192" ht="15.75" customHeight="1">
      <c r="A192" s="36" t="str">
        <f t="shared" si="1"/>
        <v>Tunisia-Africa2000</v>
      </c>
      <c r="B192" s="36" t="s">
        <v>75</v>
      </c>
      <c r="C192" s="36" t="s">
        <v>140</v>
      </c>
      <c r="D192" s="31" t="s">
        <v>76</v>
      </c>
      <c r="E192" s="36"/>
      <c r="F192" s="36"/>
    </row>
    <row r="193" ht="15.75" customHeight="1">
      <c r="A193" s="36" t="str">
        <f t="shared" si="1"/>
        <v>Turkey-Europe2000</v>
      </c>
      <c r="B193" s="36" t="s">
        <v>75</v>
      </c>
      <c r="C193" s="36" t="s">
        <v>225</v>
      </c>
      <c r="D193" s="31" t="s">
        <v>76</v>
      </c>
      <c r="E193" s="37">
        <v>115701.0</v>
      </c>
      <c r="F193" s="36"/>
    </row>
    <row r="194" ht="15.75" customHeight="1">
      <c r="A194" s="36" t="str">
        <f t="shared" si="1"/>
        <v>Turkmenistan-Asia2000</v>
      </c>
      <c r="B194" s="36" t="s">
        <v>75</v>
      </c>
      <c r="C194" s="36" t="s">
        <v>176</v>
      </c>
      <c r="D194" s="31" t="s">
        <v>76</v>
      </c>
      <c r="E194" s="36"/>
      <c r="F194" s="36"/>
    </row>
    <row r="195" ht="15.75" customHeight="1">
      <c r="A195" s="36" t="str">
        <f t="shared" si="1"/>
        <v>Turks and Caicos Islands-The Americas2000</v>
      </c>
      <c r="B195" s="36" t="s">
        <v>75</v>
      </c>
      <c r="C195" s="36" t="s">
        <v>299</v>
      </c>
      <c r="D195" s="31" t="s">
        <v>76</v>
      </c>
      <c r="E195" s="36"/>
      <c r="F195" s="36"/>
    </row>
    <row r="196" ht="15.75" customHeight="1">
      <c r="A196" s="36" t="str">
        <f t="shared" si="1"/>
        <v>Uganda-Africa2000</v>
      </c>
      <c r="B196" s="36" t="s">
        <v>75</v>
      </c>
      <c r="C196" s="36" t="s">
        <v>141</v>
      </c>
      <c r="D196" s="31" t="s">
        <v>76</v>
      </c>
      <c r="E196" s="36"/>
      <c r="F196" s="36"/>
    </row>
    <row r="197" ht="15.75" customHeight="1">
      <c r="A197" s="36" t="str">
        <f t="shared" si="1"/>
        <v>Ukraine-Europe2000</v>
      </c>
      <c r="B197" s="36" t="s">
        <v>75</v>
      </c>
      <c r="C197" s="36" t="s">
        <v>226</v>
      </c>
      <c r="D197" s="31" t="s">
        <v>76</v>
      </c>
      <c r="E197" s="36"/>
      <c r="F197" s="36"/>
    </row>
    <row r="198" ht="15.75" customHeight="1">
      <c r="A198" s="36" t="str">
        <f t="shared" si="1"/>
        <v>United Arab Emirates-Middle East2000</v>
      </c>
      <c r="B198" s="36" t="s">
        <v>75</v>
      </c>
      <c r="C198" s="36" t="s">
        <v>240</v>
      </c>
      <c r="D198" s="31" t="s">
        <v>76</v>
      </c>
      <c r="E198" s="36"/>
      <c r="F198" s="36"/>
    </row>
    <row r="199" ht="15.75" customHeight="1">
      <c r="A199" s="36" t="str">
        <f t="shared" si="1"/>
        <v>United Kingdom-Europe2000</v>
      </c>
      <c r="B199" s="36" t="s">
        <v>75</v>
      </c>
      <c r="C199" s="36" t="s">
        <v>227</v>
      </c>
      <c r="D199" s="31" t="s">
        <v>76</v>
      </c>
      <c r="E199" s="37">
        <v>192381.0</v>
      </c>
      <c r="F199" s="36"/>
    </row>
    <row r="200" ht="15.75" customHeight="1">
      <c r="A200" s="36" t="str">
        <f t="shared" si="1"/>
        <v>United States-The Americas2000</v>
      </c>
      <c r="B200" s="36" t="s">
        <v>75</v>
      </c>
      <c r="C200" s="36" t="s">
        <v>300</v>
      </c>
      <c r="D200" s="31" t="s">
        <v>76</v>
      </c>
      <c r="E200" s="37">
        <v>2132446.0</v>
      </c>
      <c r="F200" s="36"/>
    </row>
    <row r="201" ht="15.75" customHeight="1">
      <c r="A201" s="36" t="str">
        <f t="shared" si="1"/>
        <v>Uruguay-The Americas2000</v>
      </c>
      <c r="B201" s="36" t="s">
        <v>75</v>
      </c>
      <c r="C201" s="36" t="s">
        <v>301</v>
      </c>
      <c r="D201" s="31" t="s">
        <v>76</v>
      </c>
      <c r="E201" s="36"/>
      <c r="F201" s="36"/>
    </row>
    <row r="202" ht="15.75" customHeight="1">
      <c r="A202" s="36" t="str">
        <f t="shared" si="1"/>
        <v>Uzbekistan-Asia2000</v>
      </c>
      <c r="B202" s="36" t="s">
        <v>75</v>
      </c>
      <c r="C202" s="36" t="s">
        <v>177</v>
      </c>
      <c r="D202" s="31" t="s">
        <v>76</v>
      </c>
      <c r="E202" s="36"/>
      <c r="F202" s="36"/>
    </row>
    <row r="203" ht="15.75" customHeight="1">
      <c r="A203" s="36" t="str">
        <f t="shared" si="1"/>
        <v>Vanuatu-Oceania2000</v>
      </c>
      <c r="B203" s="36" t="s">
        <v>75</v>
      </c>
      <c r="C203" s="36" t="s">
        <v>257</v>
      </c>
      <c r="D203" s="31" t="s">
        <v>76</v>
      </c>
      <c r="E203" s="36"/>
      <c r="F203" s="36"/>
    </row>
    <row r="204" ht="15.75" customHeight="1">
      <c r="A204" s="36" t="str">
        <f t="shared" si="1"/>
        <v>Venezuela-The Americas2000</v>
      </c>
      <c r="B204" s="36" t="s">
        <v>75</v>
      </c>
      <c r="C204" s="36" t="s">
        <v>302</v>
      </c>
      <c r="D204" s="31" t="s">
        <v>76</v>
      </c>
      <c r="E204" s="36"/>
      <c r="F204" s="36"/>
    </row>
    <row r="205" ht="15.75" customHeight="1">
      <c r="A205" s="36" t="str">
        <f t="shared" si="1"/>
        <v>Vietnam-Asia2000</v>
      </c>
      <c r="B205" s="36" t="s">
        <v>75</v>
      </c>
      <c r="C205" s="36" t="s">
        <v>178</v>
      </c>
      <c r="D205" s="31" t="s">
        <v>76</v>
      </c>
      <c r="E205" s="36"/>
      <c r="F205" s="36"/>
    </row>
    <row r="206" ht="15.75" customHeight="1">
      <c r="A206" s="36" t="str">
        <f t="shared" si="1"/>
        <v>Yemen-Middle East2000</v>
      </c>
      <c r="B206" s="36" t="s">
        <v>75</v>
      </c>
      <c r="C206" s="36" t="s">
        <v>241</v>
      </c>
      <c r="D206" s="31" t="s">
        <v>76</v>
      </c>
      <c r="E206" s="36"/>
      <c r="F206" s="36"/>
    </row>
    <row r="207" ht="15.75" customHeight="1">
      <c r="A207" s="36" t="str">
        <f t="shared" si="1"/>
        <v>Zambia-Africa2000</v>
      </c>
      <c r="B207" s="36" t="s">
        <v>75</v>
      </c>
      <c r="C207" s="36" t="s">
        <v>142</v>
      </c>
      <c r="D207" s="31" t="s">
        <v>76</v>
      </c>
      <c r="E207" s="36"/>
      <c r="F207" s="36"/>
    </row>
    <row r="208" ht="15.75" customHeight="1">
      <c r="A208" s="36" t="str">
        <f t="shared" si="1"/>
        <v>Zimbabwe-Africa2000</v>
      </c>
      <c r="B208" s="36" t="s">
        <v>75</v>
      </c>
      <c r="C208" s="36" t="s">
        <v>143</v>
      </c>
      <c r="D208" s="31" t="s">
        <v>76</v>
      </c>
      <c r="E208" s="36"/>
      <c r="F208" s="36"/>
    </row>
    <row r="209" ht="15.75" customHeight="1">
      <c r="A209" s="36" t="str">
        <f t="shared" si="1"/>
        <v>Afghanistan-Asia2001</v>
      </c>
      <c r="B209" s="36" t="s">
        <v>75</v>
      </c>
      <c r="C209" s="36" t="s">
        <v>144</v>
      </c>
      <c r="D209" s="31" t="s">
        <v>77</v>
      </c>
      <c r="E209" s="36"/>
      <c r="F209" s="36"/>
    </row>
    <row r="210" ht="15.75" customHeight="1">
      <c r="A210" s="36" t="str">
        <f t="shared" si="1"/>
        <v>Albania-Europe2001</v>
      </c>
      <c r="B210" s="36" t="s">
        <v>75</v>
      </c>
      <c r="C210" s="36" t="s">
        <v>179</v>
      </c>
      <c r="D210" s="31" t="s">
        <v>77</v>
      </c>
      <c r="E210" s="37">
        <v>2173.0</v>
      </c>
      <c r="F210" s="36"/>
    </row>
    <row r="211" ht="15.75" customHeight="1">
      <c r="A211" s="36" t="str">
        <f t="shared" si="1"/>
        <v>Algeria-Africa2001</v>
      </c>
      <c r="B211" s="36" t="s">
        <v>75</v>
      </c>
      <c r="C211" s="36" t="s">
        <v>74</v>
      </c>
      <c r="D211" s="31" t="s">
        <v>77</v>
      </c>
      <c r="E211" s="37">
        <v>41852.0</v>
      </c>
      <c r="F211" s="36"/>
    </row>
    <row r="212" ht="15.75" customHeight="1">
      <c r="A212" s="36" t="str">
        <f t="shared" si="1"/>
        <v>American Samoa-Oceania2001</v>
      </c>
      <c r="B212" s="36" t="s">
        <v>75</v>
      </c>
      <c r="C212" s="36" t="s">
        <v>242</v>
      </c>
      <c r="D212" s="31" t="s">
        <v>77</v>
      </c>
      <c r="E212" s="36"/>
      <c r="F212" s="36"/>
    </row>
    <row r="213" ht="15.75" customHeight="1">
      <c r="A213" s="36" t="str">
        <f t="shared" si="1"/>
        <v>Andorra-Europe2001</v>
      </c>
      <c r="B213" s="36" t="s">
        <v>75</v>
      </c>
      <c r="C213" s="36" t="s">
        <v>181</v>
      </c>
      <c r="D213" s="31" t="s">
        <v>77</v>
      </c>
      <c r="E213" s="36"/>
      <c r="F213" s="36"/>
    </row>
    <row r="214" ht="15.75" customHeight="1">
      <c r="A214" s="36" t="str">
        <f t="shared" si="1"/>
        <v>Angola-Africa2001</v>
      </c>
      <c r="B214" s="36" t="s">
        <v>75</v>
      </c>
      <c r="C214" s="36" t="s">
        <v>92</v>
      </c>
      <c r="D214" s="31" t="s">
        <v>77</v>
      </c>
      <c r="E214" s="37">
        <v>13576.0</v>
      </c>
      <c r="F214" s="36"/>
    </row>
    <row r="215" ht="15.75" customHeight="1">
      <c r="A215" s="36" t="str">
        <f t="shared" si="1"/>
        <v>Antigua and Barbuda-The Americas2001</v>
      </c>
      <c r="B215" s="36" t="s">
        <v>75</v>
      </c>
      <c r="C215" s="36" t="s">
        <v>258</v>
      </c>
      <c r="D215" s="31" t="s">
        <v>77</v>
      </c>
      <c r="E215" s="36"/>
      <c r="F215" s="36"/>
    </row>
    <row r="216" ht="15.75" customHeight="1">
      <c r="A216" s="36" t="str">
        <f t="shared" si="1"/>
        <v>Argentina-The Americas2001</v>
      </c>
      <c r="B216" s="36" t="s">
        <v>75</v>
      </c>
      <c r="C216" s="36" t="s">
        <v>260</v>
      </c>
      <c r="D216" s="31" t="s">
        <v>77</v>
      </c>
      <c r="E216" s="37">
        <v>80112.0</v>
      </c>
      <c r="F216" s="36"/>
    </row>
    <row r="217" ht="15.75" customHeight="1">
      <c r="A217" s="36" t="str">
        <f t="shared" si="1"/>
        <v>Armenia-Asia2001</v>
      </c>
      <c r="B217" s="36" t="s">
        <v>75</v>
      </c>
      <c r="C217" s="36" t="s">
        <v>146</v>
      </c>
      <c r="D217" s="31" t="s">
        <v>77</v>
      </c>
      <c r="E217" s="37">
        <v>2716.0</v>
      </c>
      <c r="F217" s="36"/>
    </row>
    <row r="218" ht="15.75" customHeight="1">
      <c r="A218" s="36" t="str">
        <f t="shared" si="1"/>
        <v>Aruba-The Americas2001</v>
      </c>
      <c r="B218" s="36" t="s">
        <v>75</v>
      </c>
      <c r="C218" s="36" t="s">
        <v>261</v>
      </c>
      <c r="D218" s="31" t="s">
        <v>77</v>
      </c>
      <c r="E218" s="36"/>
      <c r="F218" s="36"/>
    </row>
    <row r="219" ht="15.75" customHeight="1">
      <c r="A219" s="36" t="str">
        <f t="shared" si="1"/>
        <v>Australia-Oceania2001</v>
      </c>
      <c r="B219" s="36" t="s">
        <v>75</v>
      </c>
      <c r="C219" s="36" t="s">
        <v>244</v>
      </c>
      <c r="D219" s="31" t="s">
        <v>77</v>
      </c>
      <c r="E219" s="37">
        <v>122888.0</v>
      </c>
      <c r="F219" s="36"/>
    </row>
    <row r="220" ht="15.75" customHeight="1">
      <c r="A220" s="36" t="str">
        <f t="shared" si="1"/>
        <v>Austria-Europe2001</v>
      </c>
      <c r="B220" s="36" t="s">
        <v>75</v>
      </c>
      <c r="C220" s="36" t="s">
        <v>182</v>
      </c>
      <c r="D220" s="31" t="s">
        <v>77</v>
      </c>
      <c r="E220" s="37">
        <v>33019.0</v>
      </c>
      <c r="F220" s="36"/>
    </row>
    <row r="221" ht="15.75" customHeight="1">
      <c r="A221" s="36" t="str">
        <f t="shared" si="1"/>
        <v>Azerbaijan-Asia2001</v>
      </c>
      <c r="B221" s="36" t="s">
        <v>75</v>
      </c>
      <c r="C221" s="36" t="s">
        <v>147</v>
      </c>
      <c r="D221" s="31" t="s">
        <v>77</v>
      </c>
      <c r="E221" s="37">
        <v>12561.0</v>
      </c>
      <c r="F221" s="36"/>
    </row>
    <row r="222" ht="15.75" customHeight="1">
      <c r="A222" s="36" t="str">
        <f t="shared" si="1"/>
        <v>Bahamas, The-The Americas2001</v>
      </c>
      <c r="B222" s="36" t="s">
        <v>75</v>
      </c>
      <c r="C222" s="36" t="s">
        <v>262</v>
      </c>
      <c r="D222" s="31" t="s">
        <v>77</v>
      </c>
      <c r="E222" s="36"/>
      <c r="F222" s="36"/>
    </row>
    <row r="223" ht="15.75" customHeight="1">
      <c r="A223" s="36" t="str">
        <f t="shared" si="1"/>
        <v>Bahrain-Middle East2001</v>
      </c>
      <c r="B223" s="36" t="s">
        <v>75</v>
      </c>
      <c r="C223" s="36" t="s">
        <v>228</v>
      </c>
      <c r="D223" s="31" t="s">
        <v>77</v>
      </c>
      <c r="E223" s="37">
        <v>9506.0</v>
      </c>
      <c r="F223" s="36"/>
    </row>
    <row r="224" ht="15.75" customHeight="1">
      <c r="A224" s="36" t="str">
        <f t="shared" si="1"/>
        <v>Bangladesh-Asia2001</v>
      </c>
      <c r="B224" s="36" t="s">
        <v>75</v>
      </c>
      <c r="C224" s="36" t="s">
        <v>148</v>
      </c>
      <c r="D224" s="31" t="s">
        <v>77</v>
      </c>
      <c r="E224" s="37">
        <v>31294.0</v>
      </c>
      <c r="F224" s="36"/>
    </row>
    <row r="225" ht="15.75" customHeight="1">
      <c r="A225" s="36" t="str">
        <f t="shared" si="1"/>
        <v>Barbados-The Americas2001</v>
      </c>
      <c r="B225" s="36" t="s">
        <v>75</v>
      </c>
      <c r="C225" s="36" t="s">
        <v>263</v>
      </c>
      <c r="D225" s="31" t="s">
        <v>77</v>
      </c>
      <c r="E225" s="36"/>
      <c r="F225" s="36"/>
    </row>
    <row r="226" ht="15.75" customHeight="1">
      <c r="A226" s="36" t="str">
        <f t="shared" si="1"/>
        <v>Belarus-Europe2001</v>
      </c>
      <c r="B226" s="36" t="s">
        <v>75</v>
      </c>
      <c r="C226" s="36" t="s">
        <v>183</v>
      </c>
      <c r="D226" s="31" t="s">
        <v>77</v>
      </c>
      <c r="E226" s="37">
        <v>29501.0</v>
      </c>
      <c r="F226" s="36"/>
    </row>
    <row r="227" ht="15.75" customHeight="1">
      <c r="A227" s="36" t="str">
        <f t="shared" si="1"/>
        <v>Belgium-Europe2001</v>
      </c>
      <c r="B227" s="36" t="s">
        <v>75</v>
      </c>
      <c r="C227" s="36" t="s">
        <v>184</v>
      </c>
      <c r="D227" s="31" t="s">
        <v>77</v>
      </c>
      <c r="E227" s="37">
        <v>59094.0</v>
      </c>
      <c r="F227" s="36"/>
    </row>
    <row r="228" ht="15.75" customHeight="1">
      <c r="A228" s="36" t="str">
        <f t="shared" si="1"/>
        <v>Belize-The Americas2001</v>
      </c>
      <c r="B228" s="36" t="s">
        <v>75</v>
      </c>
      <c r="C228" s="36" t="s">
        <v>264</v>
      </c>
      <c r="D228" s="31" t="s">
        <v>77</v>
      </c>
      <c r="E228" s="36"/>
      <c r="F228" s="36"/>
    </row>
    <row r="229" ht="15.75" customHeight="1">
      <c r="A229" s="36" t="str">
        <f t="shared" si="1"/>
        <v>Benin-Africa2001</v>
      </c>
      <c r="B229" s="36" t="s">
        <v>75</v>
      </c>
      <c r="C229" s="36" t="s">
        <v>93</v>
      </c>
      <c r="D229" s="31" t="s">
        <v>77</v>
      </c>
      <c r="E229" s="37">
        <v>3761.0</v>
      </c>
      <c r="F229" s="36"/>
    </row>
    <row r="230" ht="15.75" customHeight="1">
      <c r="A230" s="36" t="str">
        <f t="shared" si="1"/>
        <v>Bermuda-The Americas2001</v>
      </c>
      <c r="B230" s="36" t="s">
        <v>75</v>
      </c>
      <c r="C230" s="36" t="s">
        <v>265</v>
      </c>
      <c r="D230" s="31" t="s">
        <v>77</v>
      </c>
      <c r="E230" s="36"/>
      <c r="F230" s="36"/>
    </row>
    <row r="231" ht="15.75" customHeight="1">
      <c r="A231" s="36" t="str">
        <f t="shared" si="1"/>
        <v>Bhutan-Asia2001</v>
      </c>
      <c r="B231" s="36" t="s">
        <v>75</v>
      </c>
      <c r="C231" s="36" t="s">
        <v>149</v>
      </c>
      <c r="D231" s="31" t="s">
        <v>77</v>
      </c>
      <c r="E231" s="36"/>
      <c r="F231" s="36"/>
    </row>
    <row r="232" ht="15.75" customHeight="1">
      <c r="A232" s="36" t="str">
        <f t="shared" si="1"/>
        <v>Bolivia-The Americas2001</v>
      </c>
      <c r="B232" s="36" t="s">
        <v>75</v>
      </c>
      <c r="C232" s="36" t="s">
        <v>266</v>
      </c>
      <c r="D232" s="31" t="s">
        <v>77</v>
      </c>
      <c r="E232" s="37">
        <v>7704.0</v>
      </c>
      <c r="F232" s="36"/>
    </row>
    <row r="233" ht="15.75" customHeight="1">
      <c r="A233" s="36" t="str">
        <f t="shared" si="1"/>
        <v>Bosnia and Herzegovina-Europe2001</v>
      </c>
      <c r="B233" s="36" t="s">
        <v>75</v>
      </c>
      <c r="C233" s="36" t="s">
        <v>185</v>
      </c>
      <c r="D233" s="31" t="s">
        <v>77</v>
      </c>
      <c r="E233" s="37">
        <v>7095.0</v>
      </c>
      <c r="F233" s="36"/>
    </row>
    <row r="234" ht="15.75" customHeight="1">
      <c r="A234" s="36" t="str">
        <f t="shared" si="1"/>
        <v>Botswana-Africa2001</v>
      </c>
      <c r="B234" s="36" t="s">
        <v>75</v>
      </c>
      <c r="C234" s="36" t="s">
        <v>94</v>
      </c>
      <c r="D234" s="31" t="s">
        <v>77</v>
      </c>
      <c r="E234" s="37">
        <v>2215.0</v>
      </c>
      <c r="F234" s="36"/>
    </row>
    <row r="235" ht="15.75" customHeight="1">
      <c r="A235" s="36" t="str">
        <f t="shared" si="1"/>
        <v>Brazil-The Americas2001</v>
      </c>
      <c r="B235" s="36" t="s">
        <v>75</v>
      </c>
      <c r="C235" s="36" t="s">
        <v>267</v>
      </c>
      <c r="D235" s="31" t="s">
        <v>77</v>
      </c>
      <c r="E235" s="37">
        <v>270028.0</v>
      </c>
      <c r="F235" s="36"/>
    </row>
    <row r="236" ht="15.75" customHeight="1">
      <c r="A236" s="36" t="str">
        <f t="shared" si="1"/>
        <v>Brunei-Asia2001</v>
      </c>
      <c r="B236" s="36" t="s">
        <v>75</v>
      </c>
      <c r="C236" s="36" t="s">
        <v>150</v>
      </c>
      <c r="D236" s="31" t="s">
        <v>77</v>
      </c>
      <c r="E236" s="37">
        <v>3832.0</v>
      </c>
      <c r="F236" s="36"/>
    </row>
    <row r="237" ht="15.75" customHeight="1">
      <c r="A237" s="36" t="str">
        <f t="shared" si="1"/>
        <v>Bulgaria-Europe2001</v>
      </c>
      <c r="B237" s="36" t="s">
        <v>75</v>
      </c>
      <c r="C237" s="36" t="s">
        <v>186</v>
      </c>
      <c r="D237" s="31" t="s">
        <v>77</v>
      </c>
      <c r="E237" s="37">
        <v>19216.0</v>
      </c>
      <c r="F237" s="36"/>
    </row>
    <row r="238" ht="15.75" customHeight="1">
      <c r="A238" s="36" t="str">
        <f t="shared" si="1"/>
        <v>Burkina Faso-Africa2001</v>
      </c>
      <c r="B238" s="36" t="s">
        <v>75</v>
      </c>
      <c r="C238" s="36" t="s">
        <v>95</v>
      </c>
      <c r="D238" s="31" t="s">
        <v>77</v>
      </c>
      <c r="E238" s="36"/>
      <c r="F238" s="36"/>
    </row>
    <row r="239" ht="15.75" customHeight="1">
      <c r="A239" s="36" t="str">
        <f t="shared" si="1"/>
        <v>Burundi-Africa2001</v>
      </c>
      <c r="B239" s="36" t="s">
        <v>75</v>
      </c>
      <c r="C239" s="36" t="s">
        <v>96</v>
      </c>
      <c r="D239" s="31" t="s">
        <v>77</v>
      </c>
      <c r="E239" s="36"/>
      <c r="F239" s="36"/>
    </row>
    <row r="240" ht="15.75" customHeight="1">
      <c r="A240" s="36" t="str">
        <f t="shared" si="1"/>
        <v>Cambodia-Asia2001</v>
      </c>
      <c r="B240" s="36" t="s">
        <v>75</v>
      </c>
      <c r="C240" s="36" t="s">
        <v>151</v>
      </c>
      <c r="D240" s="31" t="s">
        <v>77</v>
      </c>
      <c r="E240" s="37">
        <v>5333.0</v>
      </c>
      <c r="F240" s="36"/>
    </row>
    <row r="241" ht="15.75" customHeight="1">
      <c r="A241" s="36" t="str">
        <f t="shared" si="1"/>
        <v>Cameroon-Africa2001</v>
      </c>
      <c r="B241" s="36" t="s">
        <v>75</v>
      </c>
      <c r="C241" s="36" t="s">
        <v>97</v>
      </c>
      <c r="D241" s="31" t="s">
        <v>77</v>
      </c>
      <c r="E241" s="37">
        <v>6720.0</v>
      </c>
      <c r="F241" s="36"/>
    </row>
    <row r="242" ht="15.75" customHeight="1">
      <c r="A242" s="36" t="str">
        <f t="shared" si="1"/>
        <v>Canada-The Americas2001</v>
      </c>
      <c r="B242" s="36" t="s">
        <v>75</v>
      </c>
      <c r="C242" s="36" t="s">
        <v>268</v>
      </c>
      <c r="D242" s="31" t="s">
        <v>77</v>
      </c>
      <c r="E242" s="37">
        <v>251845.0</v>
      </c>
      <c r="F242" s="36"/>
    </row>
    <row r="243" ht="15.75" customHeight="1">
      <c r="A243" s="36" t="str">
        <f t="shared" si="1"/>
        <v>Cayman Islands-The Americas2001</v>
      </c>
      <c r="B243" s="36" t="s">
        <v>75</v>
      </c>
      <c r="C243" s="36" t="s">
        <v>269</v>
      </c>
      <c r="D243" s="31" t="s">
        <v>77</v>
      </c>
      <c r="E243" s="36"/>
      <c r="F243" s="36"/>
    </row>
    <row r="244" ht="15.75" customHeight="1">
      <c r="A244" s="36" t="str">
        <f t="shared" si="1"/>
        <v>Central African Republic-Africa2001</v>
      </c>
      <c r="B244" s="36" t="s">
        <v>75</v>
      </c>
      <c r="C244" s="36" t="s">
        <v>98</v>
      </c>
      <c r="D244" s="31" t="s">
        <v>77</v>
      </c>
      <c r="E244" s="36"/>
      <c r="F244" s="36"/>
    </row>
    <row r="245" ht="15.75" customHeight="1">
      <c r="A245" s="36" t="str">
        <f t="shared" si="1"/>
        <v>Chad-Africa2001</v>
      </c>
      <c r="B245" s="36" t="s">
        <v>75</v>
      </c>
      <c r="C245" s="36" t="s">
        <v>99</v>
      </c>
      <c r="D245" s="31" t="s">
        <v>77</v>
      </c>
      <c r="E245" s="36"/>
      <c r="F245" s="36"/>
    </row>
    <row r="246" ht="15.75" customHeight="1">
      <c r="A246" s="36" t="str">
        <f t="shared" si="1"/>
        <v>Chile-The Americas2001</v>
      </c>
      <c r="B246" s="36" t="s">
        <v>75</v>
      </c>
      <c r="C246" s="36" t="s">
        <v>270</v>
      </c>
      <c r="D246" s="31" t="s">
        <v>77</v>
      </c>
      <c r="E246" s="37">
        <v>33574.0</v>
      </c>
      <c r="F246" s="36"/>
    </row>
    <row r="247" ht="15.75" customHeight="1">
      <c r="A247" s="36" t="str">
        <f t="shared" si="1"/>
        <v>China-Asia2001</v>
      </c>
      <c r="B247" s="36" t="s">
        <v>75</v>
      </c>
      <c r="C247" s="36" t="s">
        <v>152</v>
      </c>
      <c r="D247" s="31" t="s">
        <v>77</v>
      </c>
      <c r="E247" s="37">
        <v>2727728.0</v>
      </c>
      <c r="F247" s="36"/>
    </row>
    <row r="248" ht="15.75" customHeight="1">
      <c r="A248" s="36" t="str">
        <f t="shared" si="1"/>
        <v>Colombia-The Americas2001</v>
      </c>
      <c r="B248" s="36" t="s">
        <v>75</v>
      </c>
      <c r="C248" s="36" t="s">
        <v>271</v>
      </c>
      <c r="D248" s="31" t="s">
        <v>77</v>
      </c>
      <c r="E248" s="37">
        <v>31613.0</v>
      </c>
      <c r="F248" s="36"/>
    </row>
    <row r="249" ht="15.75" customHeight="1">
      <c r="A249" s="36" t="str">
        <f t="shared" si="1"/>
        <v>Comoros-Africa2001</v>
      </c>
      <c r="B249" s="36" t="s">
        <v>75</v>
      </c>
      <c r="C249" s="36" t="s">
        <v>100</v>
      </c>
      <c r="D249" s="31" t="s">
        <v>77</v>
      </c>
      <c r="E249" s="36"/>
      <c r="F249" s="36"/>
    </row>
    <row r="250" ht="15.75" customHeight="1">
      <c r="A250" s="36" t="str">
        <f t="shared" si="1"/>
        <v>Congo (Brazzaville)-Africa2001</v>
      </c>
      <c r="B250" s="36" t="s">
        <v>75</v>
      </c>
      <c r="C250" s="36" t="s">
        <v>101</v>
      </c>
      <c r="D250" s="31" t="s">
        <v>77</v>
      </c>
      <c r="E250" s="37">
        <v>1659.0</v>
      </c>
      <c r="F250" s="36"/>
    </row>
    <row r="251" ht="15.75" customHeight="1">
      <c r="A251" s="36" t="str">
        <f t="shared" si="1"/>
        <v>Congo (Kinshasa)-Africa2001</v>
      </c>
      <c r="B251" s="36" t="s">
        <v>75</v>
      </c>
      <c r="C251" s="36" t="s">
        <v>102</v>
      </c>
      <c r="D251" s="31" t="s">
        <v>77</v>
      </c>
      <c r="E251" s="37">
        <v>24497.0</v>
      </c>
      <c r="F251" s="36"/>
    </row>
    <row r="252" ht="15.75" customHeight="1">
      <c r="A252" s="36" t="str">
        <f t="shared" si="1"/>
        <v>Costa Rica-The Americas2001</v>
      </c>
      <c r="B252" s="36" t="s">
        <v>75</v>
      </c>
      <c r="C252" s="36" t="s">
        <v>272</v>
      </c>
      <c r="D252" s="31" t="s">
        <v>77</v>
      </c>
      <c r="E252" s="37">
        <v>4655.0</v>
      </c>
      <c r="F252" s="36"/>
    </row>
    <row r="253" ht="15.75" customHeight="1">
      <c r="A253" s="36" t="str">
        <f t="shared" si="1"/>
        <v>Cote d'Ivoire-Africa2001</v>
      </c>
      <c r="B253" s="36" t="s">
        <v>75</v>
      </c>
      <c r="C253" s="36" t="s">
        <v>103</v>
      </c>
      <c r="D253" s="31" t="s">
        <v>77</v>
      </c>
      <c r="E253" s="37">
        <v>11233.0</v>
      </c>
      <c r="F253" s="36"/>
    </row>
    <row r="254" ht="15.75" customHeight="1">
      <c r="A254" s="36" t="str">
        <f t="shared" si="1"/>
        <v>Croatia-Europe2001</v>
      </c>
      <c r="B254" s="36" t="s">
        <v>75</v>
      </c>
      <c r="C254" s="36" t="s">
        <v>187</v>
      </c>
      <c r="D254" s="31" t="s">
        <v>77</v>
      </c>
      <c r="E254" s="37">
        <v>8439.0</v>
      </c>
      <c r="F254" s="36"/>
    </row>
    <row r="255" ht="15.75" customHeight="1">
      <c r="A255" s="36" t="str">
        <f t="shared" si="1"/>
        <v>Cuba-The Americas2001</v>
      </c>
      <c r="B255" s="36" t="s">
        <v>75</v>
      </c>
      <c r="C255" s="36" t="s">
        <v>273</v>
      </c>
      <c r="D255" s="31" t="s">
        <v>77</v>
      </c>
      <c r="E255" s="37">
        <v>11187.0</v>
      </c>
      <c r="F255" s="36"/>
    </row>
    <row r="256" ht="15.75" customHeight="1">
      <c r="A256" s="36" t="str">
        <f t="shared" si="1"/>
        <v>Curacao-The Americas2001</v>
      </c>
      <c r="B256" s="36" t="s">
        <v>75</v>
      </c>
      <c r="C256" s="36" t="s">
        <v>274</v>
      </c>
      <c r="D256" s="31" t="s">
        <v>77</v>
      </c>
      <c r="E256" s="36"/>
      <c r="F256" s="36"/>
    </row>
    <row r="257" ht="15.75" customHeight="1">
      <c r="A257" s="36" t="str">
        <f t="shared" si="1"/>
        <v>Cyprus-Europe2001</v>
      </c>
      <c r="B257" s="36" t="s">
        <v>75</v>
      </c>
      <c r="C257" s="36" t="s">
        <v>188</v>
      </c>
      <c r="D257" s="31" t="s">
        <v>77</v>
      </c>
      <c r="E257" s="37">
        <v>2368.0</v>
      </c>
      <c r="F257" s="36"/>
    </row>
    <row r="258" ht="15.75" customHeight="1">
      <c r="A258" s="36" t="str">
        <f t="shared" si="1"/>
        <v>Czech Republic-Europe2001</v>
      </c>
      <c r="B258" s="36" t="s">
        <v>75</v>
      </c>
      <c r="C258" s="36" t="s">
        <v>189</v>
      </c>
      <c r="D258" s="31" t="s">
        <v>77</v>
      </c>
      <c r="E258" s="37">
        <v>43429.0</v>
      </c>
      <c r="F258" s="36"/>
    </row>
    <row r="259" ht="15.75" customHeight="1">
      <c r="A259" s="36" t="str">
        <f t="shared" si="1"/>
        <v>Denmark-Europe2001</v>
      </c>
      <c r="B259" s="36" t="s">
        <v>75</v>
      </c>
      <c r="C259" s="36" t="s">
        <v>190</v>
      </c>
      <c r="D259" s="31" t="s">
        <v>77</v>
      </c>
      <c r="E259" s="37">
        <v>17997.0</v>
      </c>
      <c r="F259" s="36"/>
    </row>
    <row r="260" ht="15.75" customHeight="1">
      <c r="A260" s="36" t="str">
        <f t="shared" si="1"/>
        <v>Djibouti-Africa2001</v>
      </c>
      <c r="B260" s="36" t="s">
        <v>75</v>
      </c>
      <c r="C260" s="36" t="s">
        <v>104</v>
      </c>
      <c r="D260" s="31" t="s">
        <v>77</v>
      </c>
      <c r="E260" s="36"/>
      <c r="F260" s="36"/>
    </row>
    <row r="261" ht="15.75" customHeight="1">
      <c r="A261" s="36" t="str">
        <f t="shared" si="1"/>
        <v>Dominica-The Americas2001</v>
      </c>
      <c r="B261" s="36" t="s">
        <v>75</v>
      </c>
      <c r="C261" s="36" t="s">
        <v>275</v>
      </c>
      <c r="D261" s="31" t="s">
        <v>77</v>
      </c>
      <c r="E261" s="36"/>
      <c r="F261" s="36"/>
    </row>
    <row r="262" ht="15.75" customHeight="1">
      <c r="A262" s="36" t="str">
        <f t="shared" si="1"/>
        <v>Dominican Republic-The Americas2001</v>
      </c>
      <c r="B262" s="36" t="s">
        <v>75</v>
      </c>
      <c r="C262" s="36" t="s">
        <v>276</v>
      </c>
      <c r="D262" s="31" t="s">
        <v>77</v>
      </c>
      <c r="E262" s="37">
        <v>7382.0</v>
      </c>
      <c r="F262" s="36"/>
    </row>
    <row r="263" ht="15.75" customHeight="1">
      <c r="A263" s="36" t="str">
        <f t="shared" si="1"/>
        <v>Ecuador-The Americas2001</v>
      </c>
      <c r="B263" s="36" t="s">
        <v>75</v>
      </c>
      <c r="C263" s="36" t="s">
        <v>277</v>
      </c>
      <c r="D263" s="31" t="s">
        <v>77</v>
      </c>
      <c r="E263" s="37">
        <v>12942.0</v>
      </c>
      <c r="F263" s="36"/>
    </row>
    <row r="264" ht="15.75" customHeight="1">
      <c r="A264" s="36" t="str">
        <f t="shared" si="1"/>
        <v>Egypt-Africa2001</v>
      </c>
      <c r="B264" s="36" t="s">
        <v>75</v>
      </c>
      <c r="C264" s="36" t="s">
        <v>105</v>
      </c>
      <c r="D264" s="31" t="s">
        <v>77</v>
      </c>
      <c r="E264" s="37">
        <v>77649.0</v>
      </c>
      <c r="F264" s="36"/>
    </row>
    <row r="265" ht="15.75" customHeight="1">
      <c r="A265" s="36" t="str">
        <f t="shared" si="1"/>
        <v>El Salvador-The Americas2001</v>
      </c>
      <c r="B265" s="36" t="s">
        <v>75</v>
      </c>
      <c r="C265" s="36" t="s">
        <v>278</v>
      </c>
      <c r="D265" s="31" t="s">
        <v>77</v>
      </c>
      <c r="E265" s="37">
        <v>4319.0</v>
      </c>
      <c r="F265" s="36"/>
    </row>
    <row r="266" ht="15.75" customHeight="1">
      <c r="A266" s="36" t="str">
        <f t="shared" si="1"/>
        <v>Equatorial Guinea-Africa2001</v>
      </c>
      <c r="B266" s="36" t="s">
        <v>75</v>
      </c>
      <c r="C266" s="36" t="s">
        <v>106</v>
      </c>
      <c r="D266" s="31" t="s">
        <v>77</v>
      </c>
      <c r="E266" s="36"/>
      <c r="F266" s="36"/>
    </row>
    <row r="267" ht="15.75" customHeight="1">
      <c r="A267" s="36" t="str">
        <f t="shared" si="1"/>
        <v>Eritrea-Africa2001</v>
      </c>
      <c r="B267" s="36" t="s">
        <v>75</v>
      </c>
      <c r="C267" s="36" t="s">
        <v>107</v>
      </c>
      <c r="D267" s="31" t="s">
        <v>77</v>
      </c>
      <c r="E267" s="37">
        <v>765.0</v>
      </c>
      <c r="F267" s="36"/>
    </row>
    <row r="268" ht="15.75" customHeight="1">
      <c r="A268" s="36" t="str">
        <f t="shared" si="1"/>
        <v>Estonia-Europe2001</v>
      </c>
      <c r="B268" s="36" t="s">
        <v>75</v>
      </c>
      <c r="C268" s="36" t="s">
        <v>191</v>
      </c>
      <c r="D268" s="31" t="s">
        <v>77</v>
      </c>
      <c r="E268" s="37">
        <v>5603.0</v>
      </c>
      <c r="F268" s="36"/>
    </row>
    <row r="269" ht="15.75" customHeight="1">
      <c r="A269" s="36" t="str">
        <f t="shared" si="1"/>
        <v>Ethiopia-Africa2001</v>
      </c>
      <c r="B269" s="36" t="s">
        <v>75</v>
      </c>
      <c r="C269" s="36" t="s">
        <v>108</v>
      </c>
      <c r="D269" s="31" t="s">
        <v>77</v>
      </c>
      <c r="E269" s="37">
        <v>34064.0</v>
      </c>
      <c r="F269" s="36"/>
    </row>
    <row r="270" ht="15.75" customHeight="1">
      <c r="A270" s="36" t="str">
        <f t="shared" si="1"/>
        <v>Faeroe Islands-Europe2001</v>
      </c>
      <c r="B270" s="36" t="s">
        <v>75</v>
      </c>
      <c r="C270" s="36" t="s">
        <v>192</v>
      </c>
      <c r="D270" s="31" t="s">
        <v>77</v>
      </c>
      <c r="E270" s="36"/>
      <c r="F270" s="36"/>
    </row>
    <row r="271" ht="15.75" customHeight="1">
      <c r="A271" s="36" t="str">
        <f t="shared" si="1"/>
        <v>Fiji-Oceania2001</v>
      </c>
      <c r="B271" s="36" t="s">
        <v>75</v>
      </c>
      <c r="C271" s="36" t="s">
        <v>245</v>
      </c>
      <c r="D271" s="31" t="s">
        <v>77</v>
      </c>
      <c r="E271" s="36"/>
      <c r="F271" s="36"/>
    </row>
    <row r="272" ht="15.75" customHeight="1">
      <c r="A272" s="36" t="str">
        <f t="shared" si="1"/>
        <v>Finland-Europe2001</v>
      </c>
      <c r="B272" s="36" t="s">
        <v>75</v>
      </c>
      <c r="C272" s="36" t="s">
        <v>193</v>
      </c>
      <c r="D272" s="31" t="s">
        <v>77</v>
      </c>
      <c r="E272" s="37">
        <v>34749.0</v>
      </c>
      <c r="F272" s="36"/>
    </row>
    <row r="273" ht="15.75" customHeight="1">
      <c r="A273" s="36" t="str">
        <f t="shared" si="1"/>
        <v>France-Europe2001</v>
      </c>
      <c r="B273" s="36" t="s">
        <v>75</v>
      </c>
      <c r="C273" s="36" t="s">
        <v>194</v>
      </c>
      <c r="D273" s="31" t="s">
        <v>77</v>
      </c>
      <c r="E273" s="37">
        <v>252827.0</v>
      </c>
      <c r="F273" s="36"/>
    </row>
    <row r="274" ht="15.75" customHeight="1">
      <c r="A274" s="36" t="str">
        <f t="shared" si="1"/>
        <v>French Polynesia-Oceania2001</v>
      </c>
      <c r="B274" s="36" t="s">
        <v>75</v>
      </c>
      <c r="C274" s="36" t="s">
        <v>246</v>
      </c>
      <c r="D274" s="31" t="s">
        <v>77</v>
      </c>
      <c r="E274" s="36"/>
      <c r="F274" s="36"/>
    </row>
    <row r="275" ht="15.75" customHeight="1">
      <c r="A275" s="36" t="str">
        <f t="shared" si="1"/>
        <v>Gabon-Africa2001</v>
      </c>
      <c r="B275" s="36" t="s">
        <v>75</v>
      </c>
      <c r="C275" s="36" t="s">
        <v>109</v>
      </c>
      <c r="D275" s="31" t="s">
        <v>77</v>
      </c>
      <c r="E275" s="37">
        <v>1997.0</v>
      </c>
      <c r="F275" s="36"/>
    </row>
    <row r="276" ht="15.75" customHeight="1">
      <c r="A276" s="36" t="str">
        <f t="shared" si="1"/>
        <v>Gambia, The-Africa2001</v>
      </c>
      <c r="B276" s="36" t="s">
        <v>75</v>
      </c>
      <c r="C276" s="36" t="s">
        <v>110</v>
      </c>
      <c r="D276" s="31" t="s">
        <v>77</v>
      </c>
      <c r="E276" s="36"/>
      <c r="F276" s="36"/>
    </row>
    <row r="277" ht="15.75" customHeight="1">
      <c r="A277" s="36" t="str">
        <f t="shared" si="1"/>
        <v>Georgia-Asia2001</v>
      </c>
      <c r="B277" s="36" t="s">
        <v>75</v>
      </c>
      <c r="C277" s="36" t="s">
        <v>153</v>
      </c>
      <c r="D277" s="31" t="s">
        <v>77</v>
      </c>
      <c r="E277" s="37">
        <v>3543.0</v>
      </c>
      <c r="F277" s="36"/>
    </row>
    <row r="278" ht="15.75" customHeight="1">
      <c r="A278" s="36" t="str">
        <f t="shared" si="1"/>
        <v>Germany-Europe2001</v>
      </c>
      <c r="B278" s="36" t="s">
        <v>75</v>
      </c>
      <c r="C278" s="36" t="s">
        <v>195</v>
      </c>
      <c r="D278" s="31" t="s">
        <v>77</v>
      </c>
      <c r="E278" s="37">
        <v>311770.0</v>
      </c>
      <c r="F278" s="36"/>
    </row>
    <row r="279" ht="15.75" customHeight="1">
      <c r="A279" s="36" t="str">
        <f t="shared" si="1"/>
        <v>Ghana-Africa2001</v>
      </c>
      <c r="B279" s="36" t="s">
        <v>75</v>
      </c>
      <c r="C279" s="36" t="s">
        <v>111</v>
      </c>
      <c r="D279" s="31" t="s">
        <v>77</v>
      </c>
      <c r="E279" s="37">
        <v>10550.0</v>
      </c>
      <c r="F279" s="36"/>
    </row>
    <row r="280" ht="15.75" customHeight="1">
      <c r="A280" s="36" t="str">
        <f t="shared" si="1"/>
        <v>Greece-Europe2001</v>
      </c>
      <c r="B280" s="36" t="s">
        <v>75</v>
      </c>
      <c r="C280" s="36" t="s">
        <v>196</v>
      </c>
      <c r="D280" s="31" t="s">
        <v>77</v>
      </c>
      <c r="E280" s="37">
        <v>26723.0</v>
      </c>
      <c r="F280" s="36"/>
    </row>
    <row r="281" ht="15.75" customHeight="1">
      <c r="A281" s="36" t="str">
        <f t="shared" si="1"/>
        <v>Greenland-The Americas2001</v>
      </c>
      <c r="B281" s="36" t="s">
        <v>75</v>
      </c>
      <c r="C281" s="36" t="s">
        <v>279</v>
      </c>
      <c r="D281" s="31" t="s">
        <v>77</v>
      </c>
      <c r="E281" s="36"/>
      <c r="F281" s="36"/>
    </row>
    <row r="282" ht="15.75" customHeight="1">
      <c r="A282" s="36" t="str">
        <f t="shared" si="1"/>
        <v>Grenada-The Americas2001</v>
      </c>
      <c r="B282" s="36" t="s">
        <v>75</v>
      </c>
      <c r="C282" s="36" t="s">
        <v>280</v>
      </c>
      <c r="D282" s="31" t="s">
        <v>77</v>
      </c>
      <c r="E282" s="36"/>
      <c r="F282" s="36"/>
    </row>
    <row r="283" ht="15.75" customHeight="1">
      <c r="A283" s="36" t="str">
        <f t="shared" si="1"/>
        <v>Guam-Oceania2001</v>
      </c>
      <c r="B283" s="36" t="s">
        <v>75</v>
      </c>
      <c r="C283" s="36" t="s">
        <v>247</v>
      </c>
      <c r="D283" s="31" t="s">
        <v>77</v>
      </c>
      <c r="E283" s="36"/>
      <c r="F283" s="36"/>
    </row>
    <row r="284" ht="15.75" customHeight="1">
      <c r="A284" s="36" t="str">
        <f t="shared" si="1"/>
        <v>Guatemala-The Americas2001</v>
      </c>
      <c r="B284" s="36" t="s">
        <v>75</v>
      </c>
      <c r="C284" s="36" t="s">
        <v>281</v>
      </c>
      <c r="D284" s="31" t="s">
        <v>77</v>
      </c>
      <c r="E284" s="37">
        <v>10163.0</v>
      </c>
      <c r="F284" s="36"/>
    </row>
    <row r="285" ht="15.75" customHeight="1">
      <c r="A285" s="36" t="str">
        <f t="shared" si="1"/>
        <v>Guinea-Africa2001</v>
      </c>
      <c r="B285" s="36" t="s">
        <v>75</v>
      </c>
      <c r="C285" s="36" t="s">
        <v>112</v>
      </c>
      <c r="D285" s="31" t="s">
        <v>77</v>
      </c>
      <c r="E285" s="36"/>
      <c r="F285" s="36"/>
    </row>
    <row r="286" ht="15.75" customHeight="1">
      <c r="A286" s="36" t="str">
        <f t="shared" si="1"/>
        <v>Guinea-Bissau-Africa2001</v>
      </c>
      <c r="B286" s="36" t="s">
        <v>75</v>
      </c>
      <c r="C286" s="36" t="s">
        <v>113</v>
      </c>
      <c r="D286" s="31" t="s">
        <v>77</v>
      </c>
      <c r="E286" s="36"/>
      <c r="F286" s="36"/>
    </row>
    <row r="287" ht="15.75" customHeight="1">
      <c r="A287" s="36" t="str">
        <f t="shared" si="1"/>
        <v>Guyana-The Americas2001</v>
      </c>
      <c r="B287" s="36" t="s">
        <v>75</v>
      </c>
      <c r="C287" s="36" t="s">
        <v>282</v>
      </c>
      <c r="D287" s="31" t="s">
        <v>77</v>
      </c>
      <c r="E287" s="36"/>
      <c r="F287" s="36"/>
    </row>
    <row r="288" ht="15.75" customHeight="1">
      <c r="A288" s="36" t="str">
        <f t="shared" si="1"/>
        <v>Haiti-The Americas2001</v>
      </c>
      <c r="B288" s="36" t="s">
        <v>75</v>
      </c>
      <c r="C288" s="36" t="s">
        <v>283</v>
      </c>
      <c r="D288" s="31" t="s">
        <v>77</v>
      </c>
      <c r="E288" s="37">
        <v>3211.0</v>
      </c>
      <c r="F288" s="36"/>
    </row>
    <row r="289" ht="15.75" customHeight="1">
      <c r="A289" s="36" t="str">
        <f t="shared" si="1"/>
        <v>Honduras-The Americas2001</v>
      </c>
      <c r="B289" s="36" t="s">
        <v>75</v>
      </c>
      <c r="C289" s="36" t="s">
        <v>284</v>
      </c>
      <c r="D289" s="31" t="s">
        <v>77</v>
      </c>
      <c r="E289" s="37">
        <v>4740.0</v>
      </c>
      <c r="F289" s="36"/>
    </row>
    <row r="290" ht="15.75" customHeight="1">
      <c r="A290" s="36" t="str">
        <f t="shared" si="1"/>
        <v>Hong Kong SAR-Asia2001</v>
      </c>
      <c r="B290" s="36" t="s">
        <v>75</v>
      </c>
      <c r="C290" s="36" t="s">
        <v>154</v>
      </c>
      <c r="D290" s="31" t="s">
        <v>77</v>
      </c>
      <c r="E290" s="37">
        <v>14894.0</v>
      </c>
      <c r="F290" s="36"/>
    </row>
    <row r="291" ht="15.75" customHeight="1">
      <c r="A291" s="36" t="str">
        <f t="shared" si="1"/>
        <v>Hungary-Europe2001</v>
      </c>
      <c r="B291" s="36" t="s">
        <v>75</v>
      </c>
      <c r="C291" s="36" t="s">
        <v>197</v>
      </c>
      <c r="D291" s="31" t="s">
        <v>77</v>
      </c>
      <c r="E291" s="37">
        <v>24964.0</v>
      </c>
      <c r="F291" s="36"/>
    </row>
    <row r="292" ht="15.75" customHeight="1">
      <c r="A292" s="36" t="str">
        <f t="shared" si="1"/>
        <v>Iceland-Europe2001</v>
      </c>
      <c r="B292" s="36" t="s">
        <v>75</v>
      </c>
      <c r="C292" s="36" t="s">
        <v>198</v>
      </c>
      <c r="D292" s="31" t="s">
        <v>77</v>
      </c>
      <c r="E292" s="37">
        <v>5731.0</v>
      </c>
      <c r="F292" s="36"/>
    </row>
    <row r="293" ht="15.75" customHeight="1">
      <c r="A293" s="36" t="str">
        <f t="shared" si="1"/>
        <v>India-Asia2001</v>
      </c>
      <c r="B293" s="36" t="s">
        <v>75</v>
      </c>
      <c r="C293" s="36" t="s">
        <v>155</v>
      </c>
      <c r="D293" s="31" t="s">
        <v>77</v>
      </c>
      <c r="E293" s="37">
        <v>749447.0</v>
      </c>
      <c r="F293" s="36"/>
    </row>
    <row r="294" ht="15.75" customHeight="1">
      <c r="A294" s="36" t="str">
        <f t="shared" si="1"/>
        <v>Indonesia-Asia2001</v>
      </c>
      <c r="B294" s="36" t="s">
        <v>75</v>
      </c>
      <c r="C294" s="36" t="s">
        <v>156</v>
      </c>
      <c r="D294" s="31" t="s">
        <v>77</v>
      </c>
      <c r="E294" s="37">
        <v>209009.0</v>
      </c>
      <c r="F294" s="36"/>
    </row>
    <row r="295" ht="15.75" customHeight="1">
      <c r="A295" s="36" t="str">
        <f t="shared" si="1"/>
        <v>Iran-Middle East2001</v>
      </c>
      <c r="B295" s="36" t="s">
        <v>75</v>
      </c>
      <c r="C295" s="36" t="s">
        <v>230</v>
      </c>
      <c r="D295" s="31" t="s">
        <v>77</v>
      </c>
      <c r="E295" s="37">
        <v>212145.0</v>
      </c>
      <c r="F295" s="36"/>
    </row>
    <row r="296" ht="15.75" customHeight="1">
      <c r="A296" s="36" t="str">
        <f t="shared" si="1"/>
        <v>Iraq-Middle East2001</v>
      </c>
      <c r="B296" s="36" t="s">
        <v>75</v>
      </c>
      <c r="C296" s="36" t="s">
        <v>231</v>
      </c>
      <c r="D296" s="31" t="s">
        <v>77</v>
      </c>
      <c r="E296" s="37">
        <v>40220.0</v>
      </c>
      <c r="F296" s="36"/>
    </row>
    <row r="297" ht="15.75" customHeight="1">
      <c r="A297" s="36" t="str">
        <f t="shared" si="1"/>
        <v>Ireland-Europe2001</v>
      </c>
      <c r="B297" s="36" t="s">
        <v>75</v>
      </c>
      <c r="C297" s="36" t="s">
        <v>199</v>
      </c>
      <c r="D297" s="31" t="s">
        <v>77</v>
      </c>
      <c r="E297" s="37">
        <v>13216.0</v>
      </c>
      <c r="F297" s="36"/>
    </row>
    <row r="298" ht="15.75" customHeight="1">
      <c r="A298" s="36" t="str">
        <f t="shared" si="1"/>
        <v>Isle of Man-Europe2001</v>
      </c>
      <c r="B298" s="36" t="s">
        <v>75</v>
      </c>
      <c r="C298" s="36" t="s">
        <v>200</v>
      </c>
      <c r="D298" s="31" t="s">
        <v>77</v>
      </c>
      <c r="E298" s="36"/>
      <c r="F298" s="36"/>
    </row>
    <row r="299" ht="15.75" customHeight="1">
      <c r="A299" s="36" t="str">
        <f t="shared" si="1"/>
        <v>Israel-Middle East2001</v>
      </c>
      <c r="B299" s="36" t="s">
        <v>75</v>
      </c>
      <c r="C299" s="36" t="s">
        <v>232</v>
      </c>
      <c r="D299" s="31" t="s">
        <v>77</v>
      </c>
      <c r="E299" s="37">
        <v>23254.0</v>
      </c>
      <c r="F299" s="36"/>
    </row>
    <row r="300" ht="15.75" customHeight="1">
      <c r="A300" s="36" t="str">
        <f t="shared" si="1"/>
        <v>Italy-Europe2001</v>
      </c>
      <c r="B300" s="36" t="s">
        <v>75</v>
      </c>
      <c r="C300" s="36" t="s">
        <v>201</v>
      </c>
      <c r="D300" s="31" t="s">
        <v>77</v>
      </c>
      <c r="E300" s="37">
        <v>167416.0</v>
      </c>
      <c r="F300" s="36"/>
    </row>
    <row r="301" ht="15.75" customHeight="1">
      <c r="A301" s="36" t="str">
        <f t="shared" si="1"/>
        <v>Jamaica-The Americas2001</v>
      </c>
      <c r="B301" s="36" t="s">
        <v>75</v>
      </c>
      <c r="C301" s="36" t="s">
        <v>285</v>
      </c>
      <c r="D301" s="31" t="s">
        <v>77</v>
      </c>
      <c r="E301" s="37">
        <v>3066.0</v>
      </c>
      <c r="F301" s="36"/>
    </row>
    <row r="302" ht="15.75" customHeight="1">
      <c r="A302" s="36" t="str">
        <f t="shared" si="1"/>
        <v>Japan-Asia2001</v>
      </c>
      <c r="B302" s="36" t="s">
        <v>75</v>
      </c>
      <c r="C302" s="36" t="s">
        <v>157</v>
      </c>
      <c r="D302" s="31" t="s">
        <v>77</v>
      </c>
      <c r="E302" s="37">
        <v>461468.0</v>
      </c>
      <c r="F302" s="36"/>
    </row>
    <row r="303" ht="15.75" customHeight="1">
      <c r="A303" s="36" t="str">
        <f t="shared" si="1"/>
        <v>Jordan-Middle East2001</v>
      </c>
      <c r="B303" s="36" t="s">
        <v>75</v>
      </c>
      <c r="C303" s="36" t="s">
        <v>233</v>
      </c>
      <c r="D303" s="31" t="s">
        <v>77</v>
      </c>
      <c r="E303" s="37">
        <v>7064.0</v>
      </c>
      <c r="F303" s="36"/>
    </row>
    <row r="304" ht="15.75" customHeight="1">
      <c r="A304" s="36" t="str">
        <f t="shared" si="1"/>
        <v>Kazakhstan-Asia2001</v>
      </c>
      <c r="B304" s="36" t="s">
        <v>75</v>
      </c>
      <c r="C304" s="36" t="s">
        <v>158</v>
      </c>
      <c r="D304" s="31" t="s">
        <v>77</v>
      </c>
      <c r="E304" s="37">
        <v>78101.0</v>
      </c>
      <c r="F304" s="36"/>
    </row>
    <row r="305" ht="15.75" customHeight="1">
      <c r="A305" s="36" t="str">
        <f t="shared" si="1"/>
        <v>Kenya-Africa2001</v>
      </c>
      <c r="B305" s="36" t="s">
        <v>75</v>
      </c>
      <c r="C305" s="36" t="s">
        <v>114</v>
      </c>
      <c r="D305" s="31" t="s">
        <v>77</v>
      </c>
      <c r="E305" s="37">
        <v>20179.0</v>
      </c>
      <c r="F305" s="36"/>
    </row>
    <row r="306" ht="15.75" customHeight="1">
      <c r="A306" s="36" t="str">
        <f t="shared" si="1"/>
        <v>Kiribati-Oceania2001</v>
      </c>
      <c r="B306" s="36" t="s">
        <v>75</v>
      </c>
      <c r="C306" s="36" t="s">
        <v>248</v>
      </c>
      <c r="D306" s="31" t="s">
        <v>77</v>
      </c>
      <c r="E306" s="36"/>
      <c r="F306" s="36"/>
    </row>
    <row r="307" ht="15.75" customHeight="1">
      <c r="A307" s="36" t="str">
        <f t="shared" si="1"/>
        <v>Kosovo-Europe2001</v>
      </c>
      <c r="B307" s="36" t="s">
        <v>75</v>
      </c>
      <c r="C307" s="36" t="s">
        <v>202</v>
      </c>
      <c r="D307" s="31" t="s">
        <v>77</v>
      </c>
      <c r="E307" s="37">
        <v>2528.0</v>
      </c>
      <c r="F307" s="36"/>
    </row>
    <row r="308" ht="15.75" customHeight="1">
      <c r="A308" s="36" t="str">
        <f t="shared" si="1"/>
        <v>Kuwait-Middle East2001</v>
      </c>
      <c r="B308" s="36" t="s">
        <v>75</v>
      </c>
      <c r="C308" s="36" t="s">
        <v>234</v>
      </c>
      <c r="D308" s="31" t="s">
        <v>77</v>
      </c>
      <c r="E308" s="37">
        <v>32523.0</v>
      </c>
      <c r="F308" s="36"/>
    </row>
    <row r="309" ht="15.75" customHeight="1">
      <c r="A309" s="36" t="str">
        <f t="shared" si="1"/>
        <v>Kyrgyzstan-Asia2001</v>
      </c>
      <c r="B309" s="36" t="s">
        <v>75</v>
      </c>
      <c r="C309" s="36" t="s">
        <v>159</v>
      </c>
      <c r="D309" s="31" t="s">
        <v>77</v>
      </c>
      <c r="E309" s="37">
        <v>3097.0</v>
      </c>
      <c r="F309" s="36"/>
    </row>
    <row r="310" ht="15.75" customHeight="1">
      <c r="A310" s="36" t="str">
        <f t="shared" si="1"/>
        <v>Laos-Asia2001</v>
      </c>
      <c r="B310" s="36" t="s">
        <v>75</v>
      </c>
      <c r="C310" s="36" t="s">
        <v>160</v>
      </c>
      <c r="D310" s="31" t="s">
        <v>77</v>
      </c>
      <c r="E310" s="36"/>
      <c r="F310" s="36"/>
    </row>
    <row r="311" ht="15.75" customHeight="1">
      <c r="A311" s="36" t="str">
        <f t="shared" si="1"/>
        <v>Latvia-Europe2001</v>
      </c>
      <c r="B311" s="36" t="s">
        <v>75</v>
      </c>
      <c r="C311" s="36" t="s">
        <v>203</v>
      </c>
      <c r="D311" s="31" t="s">
        <v>77</v>
      </c>
      <c r="E311" s="37">
        <v>4371.0</v>
      </c>
      <c r="F311" s="36"/>
    </row>
    <row r="312" ht="15.75" customHeight="1">
      <c r="A312" s="36" t="str">
        <f t="shared" si="1"/>
        <v>Lebanon-Middle East2001</v>
      </c>
      <c r="B312" s="36" t="s">
        <v>75</v>
      </c>
      <c r="C312" s="36" t="s">
        <v>235</v>
      </c>
      <c r="D312" s="31" t="s">
        <v>77</v>
      </c>
      <c r="E312" s="37">
        <v>6349.0</v>
      </c>
      <c r="F312" s="36"/>
    </row>
    <row r="313" ht="15.75" customHeight="1">
      <c r="A313" s="36" t="str">
        <f t="shared" si="1"/>
        <v>Lesotho-Africa2001</v>
      </c>
      <c r="B313" s="36" t="s">
        <v>75</v>
      </c>
      <c r="C313" s="36" t="s">
        <v>115</v>
      </c>
      <c r="D313" s="31" t="s">
        <v>77</v>
      </c>
      <c r="E313" s="36"/>
      <c r="F313" s="36"/>
    </row>
    <row r="314" ht="15.75" customHeight="1">
      <c r="A314" s="36" t="str">
        <f t="shared" si="1"/>
        <v>Liberia-Africa2001</v>
      </c>
      <c r="B314" s="36" t="s">
        <v>75</v>
      </c>
      <c r="C314" s="36" t="s">
        <v>116</v>
      </c>
      <c r="D314" s="31" t="s">
        <v>77</v>
      </c>
      <c r="E314" s="36"/>
      <c r="F314" s="36"/>
    </row>
    <row r="315" ht="15.75" customHeight="1">
      <c r="A315" s="36" t="str">
        <f t="shared" si="1"/>
        <v>Libya-Africa2001</v>
      </c>
      <c r="B315" s="36" t="s">
        <v>75</v>
      </c>
      <c r="C315" s="36" t="s">
        <v>117</v>
      </c>
      <c r="D315" s="31" t="s">
        <v>77</v>
      </c>
      <c r="E315" s="37">
        <v>13342.0</v>
      </c>
      <c r="F315" s="36"/>
    </row>
    <row r="316" ht="15.75" customHeight="1">
      <c r="A316" s="36" t="str">
        <f t="shared" si="1"/>
        <v>Liechtenstein-Europe2001</v>
      </c>
      <c r="B316" s="36" t="s">
        <v>75</v>
      </c>
      <c r="C316" s="36" t="s">
        <v>204</v>
      </c>
      <c r="D316" s="31" t="s">
        <v>77</v>
      </c>
      <c r="E316" s="36"/>
      <c r="F316" s="36"/>
    </row>
    <row r="317" ht="15.75" customHeight="1">
      <c r="A317" s="36" t="str">
        <f t="shared" si="1"/>
        <v>Lithuania-Europe2001</v>
      </c>
      <c r="B317" s="36" t="s">
        <v>75</v>
      </c>
      <c r="C317" s="36" t="s">
        <v>205</v>
      </c>
      <c r="D317" s="31" t="s">
        <v>77</v>
      </c>
      <c r="E317" s="37">
        <v>7287.0</v>
      </c>
      <c r="F317" s="36"/>
    </row>
    <row r="318" ht="15.75" customHeight="1">
      <c r="A318" s="36" t="str">
        <f t="shared" si="1"/>
        <v>Luxembourg-Europe2001</v>
      </c>
      <c r="B318" s="36" t="s">
        <v>75</v>
      </c>
      <c r="C318" s="36" t="s">
        <v>206</v>
      </c>
      <c r="D318" s="31" t="s">
        <v>77</v>
      </c>
      <c r="E318" s="37">
        <v>4171.0</v>
      </c>
      <c r="F318" s="36"/>
    </row>
    <row r="319" ht="15.75" customHeight="1">
      <c r="A319" s="36" t="str">
        <f t="shared" si="1"/>
        <v>Macao SAR-Asia2001</v>
      </c>
      <c r="B319" s="36" t="s">
        <v>75</v>
      </c>
      <c r="C319" s="36" t="s">
        <v>161</v>
      </c>
      <c r="D319" s="31" t="s">
        <v>77</v>
      </c>
      <c r="E319" s="36"/>
      <c r="F319" s="36"/>
    </row>
    <row r="320" ht="15.75" customHeight="1">
      <c r="A320" s="36" t="str">
        <f t="shared" si="1"/>
        <v>Madagascar-Africa2001</v>
      </c>
      <c r="B320" s="36" t="s">
        <v>75</v>
      </c>
      <c r="C320" s="36" t="s">
        <v>118</v>
      </c>
      <c r="D320" s="31" t="s">
        <v>77</v>
      </c>
      <c r="E320" s="36"/>
      <c r="F320" s="36"/>
    </row>
    <row r="321" ht="15.75" customHeight="1">
      <c r="A321" s="36" t="str">
        <f t="shared" si="1"/>
        <v>Malawi-Africa2001</v>
      </c>
      <c r="B321" s="36" t="s">
        <v>75</v>
      </c>
      <c r="C321" s="36" t="s">
        <v>119</v>
      </c>
      <c r="D321" s="31" t="s">
        <v>77</v>
      </c>
      <c r="E321" s="36"/>
      <c r="F321" s="36"/>
    </row>
    <row r="322" ht="15.75" customHeight="1">
      <c r="A322" s="36" t="str">
        <f t="shared" si="1"/>
        <v>Malaysia-Asia2001</v>
      </c>
      <c r="B322" s="36" t="s">
        <v>75</v>
      </c>
      <c r="C322" s="36" t="s">
        <v>162</v>
      </c>
      <c r="D322" s="31" t="s">
        <v>77</v>
      </c>
      <c r="E322" s="37">
        <v>75907.0</v>
      </c>
      <c r="F322" s="36"/>
    </row>
    <row r="323" ht="15.75" customHeight="1">
      <c r="A323" s="36" t="str">
        <f t="shared" si="1"/>
        <v>Maldives-Asia2001</v>
      </c>
      <c r="B323" s="36" t="s">
        <v>75</v>
      </c>
      <c r="C323" s="36" t="s">
        <v>163</v>
      </c>
      <c r="D323" s="31" t="s">
        <v>77</v>
      </c>
      <c r="E323" s="36"/>
      <c r="F323" s="36"/>
    </row>
    <row r="324" ht="15.75" customHeight="1">
      <c r="A324" s="36" t="str">
        <f t="shared" si="1"/>
        <v>Mali-Africa2001</v>
      </c>
      <c r="B324" s="36" t="s">
        <v>75</v>
      </c>
      <c r="C324" s="36" t="s">
        <v>120</v>
      </c>
      <c r="D324" s="31" t="s">
        <v>77</v>
      </c>
      <c r="E324" s="36"/>
      <c r="F324" s="36"/>
    </row>
    <row r="325" ht="15.75" customHeight="1">
      <c r="A325" s="36" t="str">
        <f t="shared" si="1"/>
        <v>Malta-Europe2001</v>
      </c>
      <c r="B325" s="36" t="s">
        <v>75</v>
      </c>
      <c r="C325" s="36" t="s">
        <v>207</v>
      </c>
      <c r="D325" s="31" t="s">
        <v>77</v>
      </c>
      <c r="E325" s="37">
        <v>857.0</v>
      </c>
      <c r="F325" s="36"/>
    </row>
    <row r="326" ht="15.75" customHeight="1">
      <c r="A326" s="36" t="str">
        <f t="shared" si="1"/>
        <v>Marshall Islands-Oceania2001</v>
      </c>
      <c r="B326" s="36" t="s">
        <v>75</v>
      </c>
      <c r="C326" s="36" t="s">
        <v>249</v>
      </c>
      <c r="D326" s="31" t="s">
        <v>77</v>
      </c>
      <c r="E326" s="36"/>
      <c r="F326" s="36"/>
    </row>
    <row r="327" ht="15.75" customHeight="1">
      <c r="A327" s="36" t="str">
        <f t="shared" si="1"/>
        <v>Mauritania-Africa2001</v>
      </c>
      <c r="B327" s="36" t="s">
        <v>75</v>
      </c>
      <c r="C327" s="36" t="s">
        <v>121</v>
      </c>
      <c r="D327" s="31" t="s">
        <v>77</v>
      </c>
      <c r="E327" s="36"/>
      <c r="F327" s="36"/>
    </row>
    <row r="328" ht="15.75" customHeight="1">
      <c r="A328" s="36" t="str">
        <f t="shared" si="1"/>
        <v>Mauritius-Africa2001</v>
      </c>
      <c r="B328" s="36" t="s">
        <v>75</v>
      </c>
      <c r="C328" s="36" t="s">
        <v>122</v>
      </c>
      <c r="D328" s="31" t="s">
        <v>77</v>
      </c>
      <c r="E328" s="36"/>
      <c r="F328" s="36"/>
    </row>
    <row r="329" ht="15.75" customHeight="1">
      <c r="A329" s="36" t="str">
        <f t="shared" si="1"/>
        <v>Mexico-The Americas2001</v>
      </c>
      <c r="B329" s="36" t="s">
        <v>75</v>
      </c>
      <c r="C329" s="36" t="s">
        <v>286</v>
      </c>
      <c r="D329" s="31" t="s">
        <v>77</v>
      </c>
      <c r="E329" s="37">
        <v>186171.0</v>
      </c>
      <c r="F329" s="36"/>
    </row>
    <row r="330" ht="15.75" customHeight="1">
      <c r="A330" s="36" t="str">
        <f t="shared" si="1"/>
        <v>Micronesia, Fed. Sts.-Oceania2001</v>
      </c>
      <c r="B330" s="36" t="s">
        <v>75</v>
      </c>
      <c r="C330" s="36" t="s">
        <v>250</v>
      </c>
      <c r="D330" s="31" t="s">
        <v>77</v>
      </c>
      <c r="E330" s="36"/>
      <c r="F330" s="36"/>
    </row>
    <row r="331" ht="15.75" customHeight="1">
      <c r="A331" s="36" t="str">
        <f t="shared" si="1"/>
        <v>Moldova-Europe2001</v>
      </c>
      <c r="B331" s="36" t="s">
        <v>75</v>
      </c>
      <c r="C331" s="36" t="s">
        <v>208</v>
      </c>
      <c r="D331" s="31" t="s">
        <v>77</v>
      </c>
      <c r="E331" s="37">
        <v>3331.0</v>
      </c>
      <c r="F331" s="36"/>
    </row>
    <row r="332" ht="15.75" customHeight="1">
      <c r="A332" s="36" t="str">
        <f t="shared" si="1"/>
        <v>Monaco-Europe2001</v>
      </c>
      <c r="B332" s="36" t="s">
        <v>75</v>
      </c>
      <c r="C332" s="36" t="s">
        <v>209</v>
      </c>
      <c r="D332" s="31" t="s">
        <v>77</v>
      </c>
      <c r="E332" s="36"/>
      <c r="F332" s="36"/>
    </row>
    <row r="333" ht="15.75" customHeight="1">
      <c r="A333" s="36" t="str">
        <f t="shared" si="1"/>
        <v>Mongolia-Asia2001</v>
      </c>
      <c r="B333" s="36" t="s">
        <v>75</v>
      </c>
      <c r="C333" s="36" t="s">
        <v>164</v>
      </c>
      <c r="D333" s="31" t="s">
        <v>77</v>
      </c>
      <c r="E333" s="37">
        <v>3607.0</v>
      </c>
      <c r="F333" s="36"/>
    </row>
    <row r="334" ht="15.75" customHeight="1">
      <c r="A334" s="36" t="str">
        <f t="shared" si="1"/>
        <v>Montenegro-Europe2001</v>
      </c>
      <c r="B334" s="36" t="s">
        <v>75</v>
      </c>
      <c r="C334" s="36" t="s">
        <v>210</v>
      </c>
      <c r="D334" s="31" t="s">
        <v>77</v>
      </c>
      <c r="E334" s="37">
        <v>1179.0</v>
      </c>
      <c r="F334" s="36"/>
    </row>
    <row r="335" ht="15.75" customHeight="1">
      <c r="A335" s="36" t="str">
        <f t="shared" si="1"/>
        <v>Morocco-Africa2001</v>
      </c>
      <c r="B335" s="36" t="s">
        <v>75</v>
      </c>
      <c r="C335" s="36" t="s">
        <v>123</v>
      </c>
      <c r="D335" s="31" t="s">
        <v>77</v>
      </c>
      <c r="E335" s="37">
        <v>17283.0</v>
      </c>
      <c r="F335" s="36"/>
    </row>
    <row r="336" ht="15.75" customHeight="1">
      <c r="A336" s="36" t="str">
        <f t="shared" si="1"/>
        <v>Mozambique-Africa2001</v>
      </c>
      <c r="B336" s="36" t="s">
        <v>75</v>
      </c>
      <c r="C336" s="36" t="s">
        <v>124</v>
      </c>
      <c r="D336" s="31" t="s">
        <v>77</v>
      </c>
      <c r="E336" s="37">
        <v>10202.0</v>
      </c>
      <c r="F336" s="36"/>
    </row>
    <row r="337" ht="15.75" customHeight="1">
      <c r="A337" s="36" t="str">
        <f t="shared" si="1"/>
        <v>Myanmar-Asia2001</v>
      </c>
      <c r="B337" s="36" t="s">
        <v>75</v>
      </c>
      <c r="C337" s="36" t="s">
        <v>165</v>
      </c>
      <c r="D337" s="31" t="s">
        <v>77</v>
      </c>
      <c r="E337" s="37">
        <v>14056.0</v>
      </c>
      <c r="F337" s="36"/>
    </row>
    <row r="338" ht="15.75" customHeight="1">
      <c r="A338" s="36" t="str">
        <f t="shared" si="1"/>
        <v>Namibia-Africa2001</v>
      </c>
      <c r="B338" s="36" t="s">
        <v>75</v>
      </c>
      <c r="C338" s="36" t="s">
        <v>125</v>
      </c>
      <c r="D338" s="31" t="s">
        <v>77</v>
      </c>
      <c r="E338" s="37">
        <v>1589.0</v>
      </c>
      <c r="F338" s="36"/>
    </row>
    <row r="339" ht="15.75" customHeight="1">
      <c r="A339" s="36" t="str">
        <f t="shared" si="1"/>
        <v>Nepal-Asia2001</v>
      </c>
      <c r="B339" s="36" t="s">
        <v>75</v>
      </c>
      <c r="C339" s="36" t="s">
        <v>166</v>
      </c>
      <c r="D339" s="31" t="s">
        <v>77</v>
      </c>
      <c r="E339" s="37">
        <v>10391.0</v>
      </c>
      <c r="F339" s="36"/>
    </row>
    <row r="340" ht="15.75" customHeight="1">
      <c r="A340" s="36" t="str">
        <f t="shared" si="1"/>
        <v>Netherlands-Europe2001</v>
      </c>
      <c r="B340" s="36" t="s">
        <v>75</v>
      </c>
      <c r="C340" s="36" t="s">
        <v>211</v>
      </c>
      <c r="D340" s="31" t="s">
        <v>77</v>
      </c>
      <c r="E340" s="37">
        <v>77419.0</v>
      </c>
      <c r="F340" s="36"/>
    </row>
    <row r="341" ht="15.75" customHeight="1">
      <c r="A341" s="36" t="str">
        <f t="shared" si="1"/>
        <v>New Caledonia-Oceania2001</v>
      </c>
      <c r="B341" s="36" t="s">
        <v>75</v>
      </c>
      <c r="C341" s="36" t="s">
        <v>251</v>
      </c>
      <c r="D341" s="31" t="s">
        <v>77</v>
      </c>
      <c r="E341" s="36"/>
      <c r="F341" s="36"/>
    </row>
    <row r="342" ht="15.75" customHeight="1">
      <c r="A342" s="36" t="str">
        <f t="shared" si="1"/>
        <v>New Zealand-Oceania2001</v>
      </c>
      <c r="B342" s="36" t="s">
        <v>75</v>
      </c>
      <c r="C342" s="36" t="s">
        <v>252</v>
      </c>
      <c r="D342" s="31" t="s">
        <v>77</v>
      </c>
      <c r="E342" s="37">
        <v>18167.0</v>
      </c>
      <c r="F342" s="36"/>
    </row>
    <row r="343" ht="15.75" customHeight="1">
      <c r="A343" s="36" t="str">
        <f t="shared" si="1"/>
        <v>Nicaragua-The Americas2001</v>
      </c>
      <c r="B343" s="36" t="s">
        <v>75</v>
      </c>
      <c r="C343" s="36" t="s">
        <v>287</v>
      </c>
      <c r="D343" s="31" t="s">
        <v>77</v>
      </c>
      <c r="E343" s="37">
        <v>3038.0</v>
      </c>
      <c r="F343" s="36"/>
    </row>
    <row r="344" ht="15.75" customHeight="1">
      <c r="A344" s="36" t="str">
        <f t="shared" si="1"/>
        <v>Niger-Africa2001</v>
      </c>
      <c r="B344" s="36" t="s">
        <v>75</v>
      </c>
      <c r="C344" s="36" t="s">
        <v>126</v>
      </c>
      <c r="D344" s="31" t="s">
        <v>77</v>
      </c>
      <c r="E344" s="36"/>
      <c r="F344" s="36"/>
    </row>
    <row r="345" ht="15.75" customHeight="1">
      <c r="A345" s="36" t="str">
        <f t="shared" si="1"/>
        <v>Nigeria-Africa2001</v>
      </c>
      <c r="B345" s="36" t="s">
        <v>75</v>
      </c>
      <c r="C345" s="36" t="s">
        <v>127</v>
      </c>
      <c r="D345" s="31" t="s">
        <v>77</v>
      </c>
      <c r="E345" s="37">
        <v>118325.0</v>
      </c>
      <c r="F345" s="36"/>
    </row>
    <row r="346" ht="15.75" customHeight="1">
      <c r="A346" s="36" t="str">
        <f t="shared" si="1"/>
        <v>North Korea-Asia2001</v>
      </c>
      <c r="B346" s="36" t="s">
        <v>75</v>
      </c>
      <c r="C346" s="36" t="s">
        <v>167</v>
      </c>
      <c r="D346" s="31" t="s">
        <v>77</v>
      </c>
      <c r="E346" s="37">
        <v>19037.0</v>
      </c>
      <c r="F346" s="36"/>
    </row>
    <row r="347" ht="15.75" customHeight="1">
      <c r="A347" s="36" t="str">
        <f t="shared" si="1"/>
        <v>North Macedonia-Europe2001</v>
      </c>
      <c r="B347" s="36" t="s">
        <v>75</v>
      </c>
      <c r="C347" s="36" t="s">
        <v>212</v>
      </c>
      <c r="D347" s="31" t="s">
        <v>77</v>
      </c>
      <c r="E347" s="37">
        <v>3122.0</v>
      </c>
      <c r="F347" s="36"/>
    </row>
    <row r="348" ht="15.75" customHeight="1">
      <c r="A348" s="36" t="str">
        <f t="shared" si="1"/>
        <v>Norway-Europe2001</v>
      </c>
      <c r="B348" s="36" t="s">
        <v>75</v>
      </c>
      <c r="C348" s="36" t="s">
        <v>213</v>
      </c>
      <c r="D348" s="31" t="s">
        <v>77</v>
      </c>
      <c r="E348" s="37">
        <v>28137.0</v>
      </c>
      <c r="F348" s="36"/>
    </row>
    <row r="349" ht="15.75" customHeight="1">
      <c r="A349" s="36" t="str">
        <f t="shared" si="1"/>
        <v>Oman-Middle East2001</v>
      </c>
      <c r="B349" s="36" t="s">
        <v>75</v>
      </c>
      <c r="C349" s="36" t="s">
        <v>236</v>
      </c>
      <c r="D349" s="31" t="s">
        <v>77</v>
      </c>
      <c r="E349" s="37">
        <v>25276.0</v>
      </c>
      <c r="F349" s="36"/>
    </row>
    <row r="350" ht="15.75" customHeight="1">
      <c r="A350" s="36" t="str">
        <f t="shared" si="1"/>
        <v>Pakistan-Asia2001</v>
      </c>
      <c r="B350" s="36" t="s">
        <v>75</v>
      </c>
      <c r="C350" s="36" t="s">
        <v>168</v>
      </c>
      <c r="D350" s="31" t="s">
        <v>77</v>
      </c>
      <c r="E350" s="37">
        <v>84845.0</v>
      </c>
      <c r="F350" s="36"/>
    </row>
    <row r="351" ht="15.75" customHeight="1">
      <c r="A351" s="36" t="str">
        <f t="shared" si="1"/>
        <v>Panama-The Americas2001</v>
      </c>
      <c r="B351" s="36" t="s">
        <v>75</v>
      </c>
      <c r="C351" s="36" t="s">
        <v>288</v>
      </c>
      <c r="D351" s="31" t="s">
        <v>77</v>
      </c>
      <c r="E351" s="37">
        <v>4058.0</v>
      </c>
      <c r="F351" s="36"/>
    </row>
    <row r="352" ht="15.75" customHeight="1">
      <c r="A352" s="36" t="str">
        <f t="shared" si="1"/>
        <v>Papua New Guinea-Oceania2001</v>
      </c>
      <c r="B352" s="36" t="s">
        <v>75</v>
      </c>
      <c r="C352" s="36" t="s">
        <v>253</v>
      </c>
      <c r="D352" s="31" t="s">
        <v>77</v>
      </c>
      <c r="E352" s="36"/>
      <c r="F352" s="36"/>
    </row>
    <row r="353" ht="15.75" customHeight="1">
      <c r="A353" s="36" t="str">
        <f t="shared" si="1"/>
        <v>Paraguay-The Americas2001</v>
      </c>
      <c r="B353" s="36" t="s">
        <v>75</v>
      </c>
      <c r="C353" s="36" t="s">
        <v>289</v>
      </c>
      <c r="D353" s="31" t="s">
        <v>77</v>
      </c>
      <c r="E353" s="37">
        <v>4858.0</v>
      </c>
      <c r="F353" s="36"/>
    </row>
    <row r="354" ht="15.75" customHeight="1">
      <c r="A354" s="36" t="str">
        <f t="shared" si="1"/>
        <v>Peru-The Americas2001</v>
      </c>
      <c r="B354" s="36" t="s">
        <v>75</v>
      </c>
      <c r="C354" s="36" t="s">
        <v>290</v>
      </c>
      <c r="D354" s="31" t="s">
        <v>77</v>
      </c>
      <c r="E354" s="37">
        <v>20582.0</v>
      </c>
      <c r="F354" s="36"/>
    </row>
    <row r="355" ht="15.75" customHeight="1">
      <c r="A355" s="36" t="str">
        <f t="shared" si="1"/>
        <v>Philippines-Asia2001</v>
      </c>
      <c r="B355" s="36" t="s">
        <v>75</v>
      </c>
      <c r="C355" s="36" t="s">
        <v>169</v>
      </c>
      <c r="D355" s="31" t="s">
        <v>77</v>
      </c>
      <c r="E355" s="37">
        <v>40452.0</v>
      </c>
      <c r="F355" s="36"/>
    </row>
    <row r="356" ht="15.75" customHeight="1">
      <c r="A356" s="36" t="str">
        <f t="shared" si="1"/>
        <v>Poland-Europe2001</v>
      </c>
      <c r="B356" s="36" t="s">
        <v>75</v>
      </c>
      <c r="C356" s="36" t="s">
        <v>214</v>
      </c>
      <c r="D356" s="31" t="s">
        <v>77</v>
      </c>
      <c r="E356" s="37">
        <v>101313.0</v>
      </c>
      <c r="F356" s="36"/>
    </row>
    <row r="357" ht="15.75" customHeight="1">
      <c r="A357" s="36" t="str">
        <f t="shared" si="1"/>
        <v>Portugal-Europe2001</v>
      </c>
      <c r="B357" s="36" t="s">
        <v>75</v>
      </c>
      <c r="C357" s="36" t="s">
        <v>215</v>
      </c>
      <c r="D357" s="31" t="s">
        <v>77</v>
      </c>
      <c r="E357" s="37">
        <v>23084.0</v>
      </c>
      <c r="F357" s="36"/>
    </row>
    <row r="358" ht="15.75" customHeight="1">
      <c r="A358" s="36" t="str">
        <f t="shared" si="1"/>
        <v>Puerto Rico-The Americas2001</v>
      </c>
      <c r="B358" s="36" t="s">
        <v>75</v>
      </c>
      <c r="C358" s="36" t="s">
        <v>291</v>
      </c>
      <c r="D358" s="31" t="s">
        <v>77</v>
      </c>
      <c r="E358" s="36"/>
      <c r="F358" s="36"/>
    </row>
    <row r="359" ht="15.75" customHeight="1">
      <c r="A359" s="36" t="str">
        <f t="shared" si="1"/>
        <v>Qatar-Middle East2001</v>
      </c>
      <c r="B359" s="36" t="s">
        <v>75</v>
      </c>
      <c r="C359" s="36" t="s">
        <v>237</v>
      </c>
      <c r="D359" s="31" t="s">
        <v>77</v>
      </c>
      <c r="E359" s="37">
        <v>33285.0</v>
      </c>
      <c r="F359" s="36"/>
    </row>
    <row r="360" ht="15.75" customHeight="1">
      <c r="A360" s="36" t="str">
        <f t="shared" si="1"/>
        <v>Romania-Europe2001</v>
      </c>
      <c r="B360" s="36" t="s">
        <v>75</v>
      </c>
      <c r="C360" s="36" t="s">
        <v>216</v>
      </c>
      <c r="D360" s="31" t="s">
        <v>77</v>
      </c>
      <c r="E360" s="37">
        <v>35830.0</v>
      </c>
      <c r="F360" s="36"/>
    </row>
    <row r="361" ht="15.75" customHeight="1">
      <c r="A361" s="36" t="str">
        <f t="shared" si="1"/>
        <v>Russia-Europe2001</v>
      </c>
      <c r="B361" s="36" t="s">
        <v>75</v>
      </c>
      <c r="C361" s="36" t="s">
        <v>217</v>
      </c>
      <c r="D361" s="31" t="s">
        <v>77</v>
      </c>
      <c r="E361" s="37">
        <v>730970.0</v>
      </c>
      <c r="F361" s="36"/>
    </row>
    <row r="362" ht="15.75" customHeight="1">
      <c r="A362" s="36" t="str">
        <f t="shared" si="1"/>
        <v>Rwanda-Africa2001</v>
      </c>
      <c r="B362" s="36" t="s">
        <v>75</v>
      </c>
      <c r="C362" s="36" t="s">
        <v>128</v>
      </c>
      <c r="D362" s="31" t="s">
        <v>77</v>
      </c>
      <c r="E362" s="36"/>
      <c r="F362" s="36"/>
    </row>
    <row r="363" ht="15.75" customHeight="1">
      <c r="A363" s="36" t="str">
        <f t="shared" si="1"/>
        <v>Samoa-Oceania2001</v>
      </c>
      <c r="B363" s="36" t="s">
        <v>75</v>
      </c>
      <c r="C363" s="36" t="s">
        <v>254</v>
      </c>
      <c r="D363" s="31" t="s">
        <v>77</v>
      </c>
      <c r="E363" s="36"/>
      <c r="F363" s="36"/>
    </row>
    <row r="364" ht="15.75" customHeight="1">
      <c r="A364" s="36" t="str">
        <f t="shared" si="1"/>
        <v>San Marino-Europe2001</v>
      </c>
      <c r="B364" s="36" t="s">
        <v>75</v>
      </c>
      <c r="C364" s="36" t="s">
        <v>218</v>
      </c>
      <c r="D364" s="31" t="s">
        <v>77</v>
      </c>
      <c r="E364" s="36"/>
      <c r="F364" s="36"/>
    </row>
    <row r="365" ht="15.75" customHeight="1">
      <c r="A365" s="36" t="str">
        <f t="shared" si="1"/>
        <v>Sao Tome and Principe-Africa2001</v>
      </c>
      <c r="B365" s="36" t="s">
        <v>75</v>
      </c>
      <c r="C365" s="36" t="s">
        <v>129</v>
      </c>
      <c r="D365" s="31" t="s">
        <v>77</v>
      </c>
      <c r="E365" s="36"/>
      <c r="F365" s="36"/>
    </row>
    <row r="366" ht="15.75" customHeight="1">
      <c r="A366" s="36" t="str">
        <f t="shared" si="1"/>
        <v>Saudi Arabia-Middle East2001</v>
      </c>
      <c r="B366" s="36" t="s">
        <v>75</v>
      </c>
      <c r="C366" s="36" t="s">
        <v>238</v>
      </c>
      <c r="D366" s="31" t="s">
        <v>77</v>
      </c>
      <c r="E366" s="37">
        <v>187070.0</v>
      </c>
      <c r="F366" s="36"/>
    </row>
    <row r="367" ht="15.75" customHeight="1">
      <c r="A367" s="36" t="str">
        <f t="shared" si="1"/>
        <v>Senegal-Africa2001</v>
      </c>
      <c r="B367" s="36" t="s">
        <v>75</v>
      </c>
      <c r="C367" s="36" t="s">
        <v>130</v>
      </c>
      <c r="D367" s="31" t="s">
        <v>77</v>
      </c>
      <c r="E367" s="37">
        <v>3515.0</v>
      </c>
      <c r="F367" s="36"/>
    </row>
    <row r="368" ht="15.75" customHeight="1">
      <c r="A368" s="36" t="str">
        <f t="shared" si="1"/>
        <v>Serbia-Europe2001</v>
      </c>
      <c r="B368" s="36" t="s">
        <v>75</v>
      </c>
      <c r="C368" s="36" t="s">
        <v>219</v>
      </c>
      <c r="D368" s="31" t="s">
        <v>77</v>
      </c>
      <c r="E368" s="37">
        <v>16185.0</v>
      </c>
      <c r="F368" s="36"/>
    </row>
    <row r="369" ht="15.75" customHeight="1">
      <c r="A369" s="36" t="str">
        <f t="shared" si="1"/>
        <v>Seychelles-Africa2001</v>
      </c>
      <c r="B369" s="36" t="s">
        <v>75</v>
      </c>
      <c r="C369" s="36" t="s">
        <v>131</v>
      </c>
      <c r="D369" s="31" t="s">
        <v>77</v>
      </c>
      <c r="E369" s="36"/>
      <c r="F369" s="36"/>
    </row>
    <row r="370" ht="15.75" customHeight="1">
      <c r="A370" s="36" t="str">
        <f t="shared" si="1"/>
        <v>Sierra Leone-Africa2001</v>
      </c>
      <c r="B370" s="36" t="s">
        <v>75</v>
      </c>
      <c r="C370" s="36" t="s">
        <v>132</v>
      </c>
      <c r="D370" s="31" t="s">
        <v>77</v>
      </c>
      <c r="E370" s="36"/>
      <c r="F370" s="36"/>
    </row>
    <row r="371" ht="15.75" customHeight="1">
      <c r="A371" s="36" t="str">
        <f t="shared" si="1"/>
        <v>Singapore-Asia2001</v>
      </c>
      <c r="B371" s="36" t="s">
        <v>75</v>
      </c>
      <c r="C371" s="36" t="s">
        <v>170</v>
      </c>
      <c r="D371" s="31" t="s">
        <v>77</v>
      </c>
      <c r="E371" s="37">
        <v>33447.0</v>
      </c>
      <c r="F371" s="36"/>
    </row>
    <row r="372" ht="15.75" customHeight="1">
      <c r="A372" s="36" t="str">
        <f t="shared" si="1"/>
        <v>Sint Maarten (Dutch part)-The Americas2001</v>
      </c>
      <c r="B372" s="36" t="s">
        <v>75</v>
      </c>
      <c r="C372" s="36" t="s">
        <v>292</v>
      </c>
      <c r="D372" s="31" t="s">
        <v>77</v>
      </c>
      <c r="E372" s="36"/>
      <c r="F372" s="36"/>
    </row>
    <row r="373" ht="15.75" customHeight="1">
      <c r="A373" s="36" t="str">
        <f t="shared" si="1"/>
        <v>Slovakia-Europe2001</v>
      </c>
      <c r="B373" s="36" t="s">
        <v>75</v>
      </c>
      <c r="C373" s="36" t="s">
        <v>220</v>
      </c>
      <c r="D373" s="31" t="s">
        <v>77</v>
      </c>
      <c r="E373" s="37">
        <v>17349.0</v>
      </c>
      <c r="F373" s="36"/>
    </row>
    <row r="374" ht="15.75" customHeight="1">
      <c r="A374" s="36" t="str">
        <f t="shared" si="1"/>
        <v>Slovenia-Europe2001</v>
      </c>
      <c r="B374" s="36" t="s">
        <v>75</v>
      </c>
      <c r="C374" s="36" t="s">
        <v>221</v>
      </c>
      <c r="D374" s="31" t="s">
        <v>77</v>
      </c>
      <c r="E374" s="37">
        <v>7249.0</v>
      </c>
      <c r="F374" s="36"/>
    </row>
    <row r="375" ht="15.75" customHeight="1">
      <c r="A375" s="36" t="str">
        <f t="shared" si="1"/>
        <v>Solomon Islands-Oceania2001</v>
      </c>
      <c r="B375" s="36" t="s">
        <v>75</v>
      </c>
      <c r="C375" s="36" t="s">
        <v>255</v>
      </c>
      <c r="D375" s="31" t="s">
        <v>77</v>
      </c>
      <c r="E375" s="36"/>
      <c r="F375" s="36"/>
    </row>
    <row r="376" ht="15.75" customHeight="1">
      <c r="A376" s="36" t="str">
        <f t="shared" si="1"/>
        <v>Somalia-Africa2001</v>
      </c>
      <c r="B376" s="36" t="s">
        <v>75</v>
      </c>
      <c r="C376" s="36" t="s">
        <v>133</v>
      </c>
      <c r="D376" s="31" t="s">
        <v>77</v>
      </c>
      <c r="E376" s="36"/>
      <c r="F376" s="36"/>
    </row>
    <row r="377" ht="15.75" customHeight="1">
      <c r="A377" s="36" t="str">
        <f t="shared" si="1"/>
        <v>South Africa-Africa2001</v>
      </c>
      <c r="B377" s="36" t="s">
        <v>75</v>
      </c>
      <c r="C377" s="36" t="s">
        <v>134</v>
      </c>
      <c r="D377" s="31" t="s">
        <v>77</v>
      </c>
      <c r="E377" s="37">
        <v>141372.0</v>
      </c>
      <c r="F377" s="36"/>
    </row>
    <row r="378" ht="15.75" customHeight="1">
      <c r="A378" s="36" t="str">
        <f t="shared" si="1"/>
        <v>South Korea-Asia2001</v>
      </c>
      <c r="B378" s="36" t="s">
        <v>75</v>
      </c>
      <c r="C378" s="36" t="s">
        <v>171</v>
      </c>
      <c r="D378" s="31" t="s">
        <v>77</v>
      </c>
      <c r="E378" s="37">
        <v>260440.0</v>
      </c>
      <c r="F378" s="36"/>
    </row>
    <row r="379" ht="15.75" customHeight="1">
      <c r="A379" s="36" t="str">
        <f t="shared" si="1"/>
        <v>South Sudan-Africa2001</v>
      </c>
      <c r="B379" s="36" t="s">
        <v>75</v>
      </c>
      <c r="C379" s="36" t="s">
        <v>135</v>
      </c>
      <c r="D379" s="31" t="s">
        <v>77</v>
      </c>
      <c r="E379" s="36"/>
      <c r="F379" s="36"/>
    </row>
    <row r="380" ht="15.75" customHeight="1">
      <c r="A380" s="36" t="str">
        <f t="shared" si="1"/>
        <v>Spain-Europe2001</v>
      </c>
      <c r="B380" s="36" t="s">
        <v>75</v>
      </c>
      <c r="C380" s="36" t="s">
        <v>222</v>
      </c>
      <c r="D380" s="31" t="s">
        <v>77</v>
      </c>
      <c r="E380" s="37">
        <v>125570.0</v>
      </c>
      <c r="F380" s="36"/>
    </row>
    <row r="381" ht="15.75" customHeight="1">
      <c r="A381" s="36" t="str">
        <f t="shared" si="1"/>
        <v>Sri Lanka-Asia2001</v>
      </c>
      <c r="B381" s="36" t="s">
        <v>75</v>
      </c>
      <c r="C381" s="36" t="s">
        <v>172</v>
      </c>
      <c r="D381" s="31" t="s">
        <v>77</v>
      </c>
      <c r="E381" s="37">
        <v>10421.0</v>
      </c>
      <c r="F381" s="36"/>
    </row>
    <row r="382" ht="15.75" customHeight="1">
      <c r="A382" s="36" t="str">
        <f t="shared" si="1"/>
        <v>St. Kitts and Nevis-The Americas2001</v>
      </c>
      <c r="B382" s="36" t="s">
        <v>75</v>
      </c>
      <c r="C382" s="36" t="s">
        <v>293</v>
      </c>
      <c r="D382" s="31" t="s">
        <v>77</v>
      </c>
      <c r="E382" s="36"/>
      <c r="F382" s="36"/>
    </row>
    <row r="383" ht="15.75" customHeight="1">
      <c r="A383" s="36" t="str">
        <f t="shared" si="1"/>
        <v>St. Lucia-The Americas2001</v>
      </c>
      <c r="B383" s="36" t="s">
        <v>75</v>
      </c>
      <c r="C383" s="36" t="s">
        <v>294</v>
      </c>
      <c r="D383" s="31" t="s">
        <v>77</v>
      </c>
      <c r="E383" s="36"/>
      <c r="F383" s="36"/>
    </row>
    <row r="384" ht="15.75" customHeight="1">
      <c r="A384" s="36" t="str">
        <f t="shared" si="1"/>
        <v>St. Martin (French part)-The Americas2001</v>
      </c>
      <c r="B384" s="36" t="s">
        <v>75</v>
      </c>
      <c r="C384" s="36" t="s">
        <v>295</v>
      </c>
      <c r="D384" s="31" t="s">
        <v>77</v>
      </c>
      <c r="E384" s="36"/>
      <c r="F384" s="36"/>
    </row>
    <row r="385" ht="15.75" customHeight="1">
      <c r="A385" s="36" t="str">
        <f t="shared" si="1"/>
        <v>St. Vincent and the Grenadines-The Americas2001</v>
      </c>
      <c r="B385" s="36" t="s">
        <v>75</v>
      </c>
      <c r="C385" s="36" t="s">
        <v>296</v>
      </c>
      <c r="D385" s="31" t="s">
        <v>77</v>
      </c>
      <c r="E385" s="36"/>
      <c r="F385" s="36"/>
    </row>
    <row r="386" ht="15.75" customHeight="1">
      <c r="A386" s="36" t="str">
        <f t="shared" si="1"/>
        <v>Sudan-Africa2001</v>
      </c>
      <c r="B386" s="36" t="s">
        <v>75</v>
      </c>
      <c r="C386" s="36" t="s">
        <v>136</v>
      </c>
      <c r="D386" s="31" t="s">
        <v>77</v>
      </c>
      <c r="E386" s="37">
        <v>16622.0</v>
      </c>
      <c r="F386" s="36"/>
    </row>
    <row r="387" ht="15.75" customHeight="1">
      <c r="A387" s="36" t="str">
        <f t="shared" si="1"/>
        <v>Suriname-The Americas2001</v>
      </c>
      <c r="B387" s="36" t="s">
        <v>75</v>
      </c>
      <c r="C387" s="36" t="s">
        <v>297</v>
      </c>
      <c r="D387" s="31" t="s">
        <v>77</v>
      </c>
      <c r="E387" s="36"/>
      <c r="F387" s="36"/>
    </row>
    <row r="388" ht="15.75" customHeight="1">
      <c r="A388" s="36" t="str">
        <f t="shared" si="1"/>
        <v>Swaziland-Africa2001</v>
      </c>
      <c r="B388" s="36" t="s">
        <v>75</v>
      </c>
      <c r="C388" s="36" t="s">
        <v>137</v>
      </c>
      <c r="D388" s="31" t="s">
        <v>77</v>
      </c>
      <c r="E388" s="36"/>
      <c r="F388" s="36"/>
    </row>
    <row r="389" ht="15.75" customHeight="1">
      <c r="A389" s="36" t="str">
        <f t="shared" si="1"/>
        <v>Sweden-Europe2001</v>
      </c>
      <c r="B389" s="36" t="s">
        <v>75</v>
      </c>
      <c r="C389" s="36" t="s">
        <v>223</v>
      </c>
      <c r="D389" s="31" t="s">
        <v>77</v>
      </c>
      <c r="E389" s="37">
        <v>49045.0</v>
      </c>
      <c r="F389" s="36"/>
    </row>
    <row r="390" ht="15.75" customHeight="1">
      <c r="A390" s="36" t="str">
        <f t="shared" si="1"/>
        <v>Switzerland-Europe2001</v>
      </c>
      <c r="B390" s="36" t="s">
        <v>75</v>
      </c>
      <c r="C390" s="36" t="s">
        <v>224</v>
      </c>
      <c r="D390" s="31" t="s">
        <v>77</v>
      </c>
      <c r="E390" s="37">
        <v>25375.0</v>
      </c>
      <c r="F390" s="36"/>
    </row>
    <row r="391" ht="15.75" customHeight="1">
      <c r="A391" s="36" t="str">
        <f t="shared" si="1"/>
        <v>Syria-Middle East2001</v>
      </c>
      <c r="B391" s="36" t="s">
        <v>75</v>
      </c>
      <c r="C391" s="36" t="s">
        <v>239</v>
      </c>
      <c r="D391" s="31" t="s">
        <v>77</v>
      </c>
      <c r="E391" s="37">
        <v>19986.0</v>
      </c>
      <c r="F391" s="36"/>
    </row>
    <row r="392" ht="15.75" customHeight="1">
      <c r="A392" s="36" t="str">
        <f t="shared" si="1"/>
        <v>Tajikistan-Asia2001</v>
      </c>
      <c r="B392" s="36" t="s">
        <v>75</v>
      </c>
      <c r="C392" s="36" t="s">
        <v>173</v>
      </c>
      <c r="D392" s="31" t="s">
        <v>77</v>
      </c>
      <c r="E392" s="37">
        <v>2395.0</v>
      </c>
      <c r="F392" s="36"/>
    </row>
    <row r="393" ht="15.75" customHeight="1">
      <c r="A393" s="36" t="str">
        <f t="shared" si="1"/>
        <v>Tanzania-Africa2001</v>
      </c>
      <c r="B393" s="36" t="s">
        <v>75</v>
      </c>
      <c r="C393" s="36" t="s">
        <v>138</v>
      </c>
      <c r="D393" s="31" t="s">
        <v>77</v>
      </c>
      <c r="E393" s="37">
        <v>20747.0</v>
      </c>
      <c r="F393" s="36"/>
    </row>
    <row r="394" ht="15.75" customHeight="1">
      <c r="A394" s="36" t="str">
        <f t="shared" si="1"/>
        <v>Thailand-Asia2001</v>
      </c>
      <c r="B394" s="36" t="s">
        <v>75</v>
      </c>
      <c r="C394" s="36" t="s">
        <v>174</v>
      </c>
      <c r="D394" s="31" t="s">
        <v>77</v>
      </c>
      <c r="E394" s="37">
        <v>119147.0</v>
      </c>
      <c r="F394" s="36"/>
    </row>
    <row r="395" ht="15.75" customHeight="1">
      <c r="A395" s="36" t="str">
        <f t="shared" si="1"/>
        <v>Timor-Leste-Asia2001</v>
      </c>
      <c r="B395" s="36" t="s">
        <v>75</v>
      </c>
      <c r="C395" s="36" t="s">
        <v>175</v>
      </c>
      <c r="D395" s="31" t="s">
        <v>77</v>
      </c>
      <c r="E395" s="36"/>
      <c r="F395" s="36"/>
    </row>
    <row r="396" ht="15.75" customHeight="1">
      <c r="A396" s="36" t="str">
        <f t="shared" si="1"/>
        <v>Togo-Africa2001</v>
      </c>
      <c r="B396" s="36" t="s">
        <v>75</v>
      </c>
      <c r="C396" s="36" t="s">
        <v>139</v>
      </c>
      <c r="D396" s="31" t="s">
        <v>77</v>
      </c>
      <c r="E396" s="37">
        <v>2764.0</v>
      </c>
      <c r="F396" s="36"/>
    </row>
    <row r="397" ht="15.75" customHeight="1">
      <c r="A397" s="36" t="str">
        <f t="shared" si="1"/>
        <v>Tonga-Oceania2001</v>
      </c>
      <c r="B397" s="36" t="s">
        <v>75</v>
      </c>
      <c r="C397" s="36" t="s">
        <v>256</v>
      </c>
      <c r="D397" s="31" t="s">
        <v>77</v>
      </c>
      <c r="E397" s="36"/>
      <c r="F397" s="36"/>
    </row>
    <row r="398" ht="15.75" customHeight="1">
      <c r="A398" s="36" t="str">
        <f t="shared" si="1"/>
        <v>Trinidad and Tobago-The Americas2001</v>
      </c>
      <c r="B398" s="36" t="s">
        <v>75</v>
      </c>
      <c r="C398" s="36" t="s">
        <v>298</v>
      </c>
      <c r="D398" s="31" t="s">
        <v>77</v>
      </c>
      <c r="E398" s="37">
        <v>20918.0</v>
      </c>
      <c r="F398" s="36"/>
    </row>
    <row r="399" ht="15.75" customHeight="1">
      <c r="A399" s="36" t="str">
        <f t="shared" si="1"/>
        <v>Tunisia-Africa2001</v>
      </c>
      <c r="B399" s="36" t="s">
        <v>75</v>
      </c>
      <c r="C399" s="36" t="s">
        <v>140</v>
      </c>
      <c r="D399" s="31" t="s">
        <v>77</v>
      </c>
      <c r="E399" s="37">
        <v>9504.0</v>
      </c>
      <c r="F399" s="36"/>
    </row>
    <row r="400" ht="15.75" customHeight="1">
      <c r="A400" s="36" t="str">
        <f t="shared" si="1"/>
        <v>Turkey-Europe2001</v>
      </c>
      <c r="B400" s="36" t="s">
        <v>75</v>
      </c>
      <c r="C400" s="36" t="s">
        <v>225</v>
      </c>
      <c r="D400" s="31" t="s">
        <v>77</v>
      </c>
      <c r="E400" s="37">
        <v>112459.0</v>
      </c>
      <c r="F400" s="36"/>
    </row>
    <row r="401" ht="15.75" customHeight="1">
      <c r="A401" s="36" t="str">
        <f t="shared" si="1"/>
        <v>Turkmenistan-Asia2001</v>
      </c>
      <c r="B401" s="36" t="s">
        <v>75</v>
      </c>
      <c r="C401" s="36" t="s">
        <v>176</v>
      </c>
      <c r="D401" s="31" t="s">
        <v>77</v>
      </c>
      <c r="E401" s="37">
        <v>24710.0</v>
      </c>
      <c r="F401" s="36"/>
    </row>
    <row r="402" ht="15.75" customHeight="1">
      <c r="A402" s="36" t="str">
        <f t="shared" si="1"/>
        <v>Turks and Caicos Islands-The Americas2001</v>
      </c>
      <c r="B402" s="36" t="s">
        <v>75</v>
      </c>
      <c r="C402" s="36" t="s">
        <v>299</v>
      </c>
      <c r="D402" s="31" t="s">
        <v>77</v>
      </c>
      <c r="E402" s="36"/>
      <c r="F402" s="36"/>
    </row>
    <row r="403" ht="15.75" customHeight="1">
      <c r="A403" s="36" t="str">
        <f t="shared" si="1"/>
        <v>Uganda-Africa2001</v>
      </c>
      <c r="B403" s="36" t="s">
        <v>75</v>
      </c>
      <c r="C403" s="36" t="s">
        <v>141</v>
      </c>
      <c r="D403" s="31" t="s">
        <v>77</v>
      </c>
      <c r="E403" s="36"/>
      <c r="F403" s="36"/>
    </row>
    <row r="404" ht="15.75" customHeight="1">
      <c r="A404" s="36" t="str">
        <f t="shared" si="1"/>
        <v>Ukraine-Europe2001</v>
      </c>
      <c r="B404" s="36" t="s">
        <v>75</v>
      </c>
      <c r="C404" s="36" t="s">
        <v>226</v>
      </c>
      <c r="D404" s="31" t="s">
        <v>77</v>
      </c>
      <c r="E404" s="37">
        <v>126438.0</v>
      </c>
      <c r="F404" s="36"/>
    </row>
    <row r="405" ht="15.75" customHeight="1">
      <c r="A405" s="36" t="str">
        <f t="shared" si="1"/>
        <v>United Arab Emirates-Middle East2001</v>
      </c>
      <c r="B405" s="36" t="s">
        <v>75</v>
      </c>
      <c r="C405" s="36" t="s">
        <v>240</v>
      </c>
      <c r="D405" s="31" t="s">
        <v>77</v>
      </c>
      <c r="E405" s="37">
        <v>66108.0</v>
      </c>
      <c r="F405" s="36"/>
    </row>
    <row r="406" ht="15.75" customHeight="1">
      <c r="A406" s="36" t="str">
        <f t="shared" si="1"/>
        <v>United Kingdom-Europe2001</v>
      </c>
      <c r="B406" s="36" t="s">
        <v>75</v>
      </c>
      <c r="C406" s="36" t="s">
        <v>227</v>
      </c>
      <c r="D406" s="31" t="s">
        <v>77</v>
      </c>
      <c r="E406" s="37">
        <v>188074.0</v>
      </c>
      <c r="F406" s="36"/>
    </row>
    <row r="407" ht="15.75" customHeight="1">
      <c r="A407" s="36" t="str">
        <f t="shared" si="1"/>
        <v>United States-The Americas2001</v>
      </c>
      <c r="B407" s="36" t="s">
        <v>75</v>
      </c>
      <c r="C407" s="36" t="s">
        <v>300</v>
      </c>
      <c r="D407" s="31" t="s">
        <v>77</v>
      </c>
      <c r="E407" s="37">
        <v>2191193.0</v>
      </c>
      <c r="F407" s="36"/>
    </row>
    <row r="408" ht="15.75" customHeight="1">
      <c r="A408" s="36" t="str">
        <f t="shared" si="1"/>
        <v>Uruguay-The Americas2001</v>
      </c>
      <c r="B408" s="36" t="s">
        <v>75</v>
      </c>
      <c r="C408" s="36" t="s">
        <v>301</v>
      </c>
      <c r="D408" s="31" t="s">
        <v>77</v>
      </c>
      <c r="E408" s="37">
        <v>4430.0</v>
      </c>
      <c r="F408" s="36"/>
    </row>
    <row r="409" ht="15.75" customHeight="1">
      <c r="A409" s="36" t="str">
        <f t="shared" si="1"/>
        <v>Uzbekistan-Asia2001</v>
      </c>
      <c r="B409" s="36" t="s">
        <v>75</v>
      </c>
      <c r="C409" s="36" t="s">
        <v>177</v>
      </c>
      <c r="D409" s="31" t="s">
        <v>77</v>
      </c>
      <c r="E409" s="37">
        <v>47755.0</v>
      </c>
      <c r="F409" s="36"/>
    </row>
    <row r="410" ht="15.75" customHeight="1">
      <c r="A410" s="36" t="str">
        <f t="shared" si="1"/>
        <v>Vanuatu-Oceania2001</v>
      </c>
      <c r="B410" s="36" t="s">
        <v>75</v>
      </c>
      <c r="C410" s="36" t="s">
        <v>257</v>
      </c>
      <c r="D410" s="31" t="s">
        <v>77</v>
      </c>
      <c r="E410" s="36"/>
      <c r="F410" s="36"/>
    </row>
    <row r="411" ht="15.75" customHeight="1">
      <c r="A411" s="36" t="str">
        <f t="shared" si="1"/>
        <v>Venezuela-The Americas2001</v>
      </c>
      <c r="B411" s="36" t="s">
        <v>75</v>
      </c>
      <c r="C411" s="36" t="s">
        <v>302</v>
      </c>
      <c r="D411" s="31" t="s">
        <v>77</v>
      </c>
      <c r="E411" s="37">
        <v>70198.0</v>
      </c>
      <c r="F411" s="36"/>
    </row>
    <row r="412" ht="15.75" customHeight="1">
      <c r="A412" s="36" t="str">
        <f t="shared" si="1"/>
        <v>Vietnam-Asia2001</v>
      </c>
      <c r="B412" s="36" t="s">
        <v>75</v>
      </c>
      <c r="C412" s="36" t="s">
        <v>178</v>
      </c>
      <c r="D412" s="31" t="s">
        <v>77</v>
      </c>
      <c r="E412" s="37">
        <v>61210.0</v>
      </c>
      <c r="F412" s="36"/>
    </row>
    <row r="413" ht="15.75" customHeight="1">
      <c r="A413" s="36" t="str">
        <f t="shared" si="1"/>
        <v>Yemen-Middle East2001</v>
      </c>
      <c r="B413" s="36" t="s">
        <v>75</v>
      </c>
      <c r="C413" s="36" t="s">
        <v>241</v>
      </c>
      <c r="D413" s="31" t="s">
        <v>77</v>
      </c>
      <c r="E413" s="37">
        <v>7260.0</v>
      </c>
      <c r="F413" s="36"/>
    </row>
    <row r="414" ht="15.75" customHeight="1">
      <c r="A414" s="36" t="str">
        <f t="shared" si="1"/>
        <v>Zambia-Africa2001</v>
      </c>
      <c r="B414" s="36" t="s">
        <v>75</v>
      </c>
      <c r="C414" s="36" t="s">
        <v>142</v>
      </c>
      <c r="D414" s="31" t="s">
        <v>77</v>
      </c>
      <c r="E414" s="37">
        <v>8462.0</v>
      </c>
      <c r="F414" s="36"/>
    </row>
    <row r="415" ht="15.75" customHeight="1">
      <c r="A415" s="36" t="str">
        <f t="shared" si="1"/>
        <v>Zimbabwe-Africa2001</v>
      </c>
      <c r="B415" s="36" t="s">
        <v>75</v>
      </c>
      <c r="C415" s="36" t="s">
        <v>143</v>
      </c>
      <c r="D415" s="31" t="s">
        <v>77</v>
      </c>
      <c r="E415" s="37">
        <v>9312.0</v>
      </c>
      <c r="F415" s="36"/>
    </row>
    <row r="416" ht="15.75" customHeight="1">
      <c r="A416" s="36" t="str">
        <f t="shared" si="1"/>
        <v>Afghanistan-Asia2002</v>
      </c>
      <c r="B416" s="36" t="s">
        <v>75</v>
      </c>
      <c r="C416" s="36" t="s">
        <v>144</v>
      </c>
      <c r="D416" s="31" t="s">
        <v>79</v>
      </c>
      <c r="E416" s="36"/>
      <c r="F416" s="37">
        <v>8236.0</v>
      </c>
    </row>
    <row r="417" ht="15.75" customHeight="1">
      <c r="A417" s="36" t="str">
        <f t="shared" si="1"/>
        <v>Albania-Europe2002</v>
      </c>
      <c r="B417" s="36" t="s">
        <v>75</v>
      </c>
      <c r="C417" s="36" t="s">
        <v>179</v>
      </c>
      <c r="D417" s="31" t="s">
        <v>79</v>
      </c>
      <c r="E417" s="37">
        <v>2059.0</v>
      </c>
      <c r="F417" s="37">
        <v>4283.0</v>
      </c>
    </row>
    <row r="418" ht="15.75" customHeight="1">
      <c r="A418" s="36" t="str">
        <f t="shared" si="1"/>
        <v>Algeria-Africa2002</v>
      </c>
      <c r="B418" s="36" t="s">
        <v>75</v>
      </c>
      <c r="C418" s="36" t="s">
        <v>74</v>
      </c>
      <c r="D418" s="31" t="s">
        <v>79</v>
      </c>
      <c r="E418" s="37">
        <v>40105.0</v>
      </c>
      <c r="F418" s="37">
        <v>123475.0</v>
      </c>
    </row>
    <row r="419" ht="15.75" customHeight="1">
      <c r="A419" s="36" t="str">
        <f t="shared" si="1"/>
        <v>American Samoa-Oceania2002</v>
      </c>
      <c r="B419" s="36" t="s">
        <v>75</v>
      </c>
      <c r="C419" s="36" t="s">
        <v>242</v>
      </c>
      <c r="D419" s="31" t="s">
        <v>79</v>
      </c>
      <c r="E419" s="36"/>
      <c r="F419" s="36"/>
    </row>
    <row r="420" ht="15.75" customHeight="1">
      <c r="A420" s="36" t="str">
        <f t="shared" si="1"/>
        <v>Andorra-Europe2002</v>
      </c>
      <c r="B420" s="36" t="s">
        <v>75</v>
      </c>
      <c r="C420" s="36" t="s">
        <v>181</v>
      </c>
      <c r="D420" s="31" t="s">
        <v>79</v>
      </c>
      <c r="E420" s="36"/>
      <c r="F420" s="37">
        <v>517.0</v>
      </c>
    </row>
    <row r="421" ht="15.75" customHeight="1">
      <c r="A421" s="36" t="str">
        <f t="shared" si="1"/>
        <v>Angola-Africa2002</v>
      </c>
      <c r="B421" s="36" t="s">
        <v>75</v>
      </c>
      <c r="C421" s="36" t="s">
        <v>92</v>
      </c>
      <c r="D421" s="31" t="s">
        <v>79</v>
      </c>
      <c r="E421" s="37">
        <v>13378.0</v>
      </c>
      <c r="F421" s="37">
        <v>30418.0</v>
      </c>
    </row>
    <row r="422" ht="15.75" customHeight="1">
      <c r="A422" s="36" t="str">
        <f t="shared" si="1"/>
        <v>Antigua and Barbuda-The Americas2002</v>
      </c>
      <c r="B422" s="36" t="s">
        <v>75</v>
      </c>
      <c r="C422" s="36" t="s">
        <v>258</v>
      </c>
      <c r="D422" s="31" t="s">
        <v>79</v>
      </c>
      <c r="E422" s="36"/>
      <c r="F422" s="37">
        <v>513.0</v>
      </c>
    </row>
    <row r="423" ht="15.75" customHeight="1">
      <c r="A423" s="36" t="str">
        <f t="shared" si="1"/>
        <v>Argentina-The Americas2002</v>
      </c>
      <c r="B423" s="36" t="s">
        <v>75</v>
      </c>
      <c r="C423" s="36" t="s">
        <v>260</v>
      </c>
      <c r="D423" s="31" t="s">
        <v>79</v>
      </c>
      <c r="E423" s="37">
        <v>78162.0</v>
      </c>
      <c r="F423" s="37">
        <v>180512.0</v>
      </c>
    </row>
    <row r="424" ht="15.75" customHeight="1">
      <c r="A424" s="36" t="str">
        <f t="shared" si="1"/>
        <v>Armenia-Asia2002</v>
      </c>
      <c r="B424" s="36" t="s">
        <v>75</v>
      </c>
      <c r="C424" s="36" t="s">
        <v>146</v>
      </c>
      <c r="D424" s="31" t="s">
        <v>79</v>
      </c>
      <c r="E424" s="37">
        <v>2483.0</v>
      </c>
      <c r="F424" s="37">
        <v>4221.0</v>
      </c>
    </row>
    <row r="425" ht="15.75" customHeight="1">
      <c r="A425" s="36" t="str">
        <f t="shared" si="1"/>
        <v>Aruba-The Americas2002</v>
      </c>
      <c r="B425" s="36" t="s">
        <v>75</v>
      </c>
      <c r="C425" s="36" t="s">
        <v>261</v>
      </c>
      <c r="D425" s="31" t="s">
        <v>79</v>
      </c>
      <c r="E425" s="36"/>
      <c r="F425" s="37">
        <v>2321.0</v>
      </c>
    </row>
    <row r="426" ht="15.75" customHeight="1">
      <c r="A426" s="36" t="str">
        <f t="shared" si="1"/>
        <v>Australia-Oceania2002</v>
      </c>
      <c r="B426" s="36" t="s">
        <v>75</v>
      </c>
      <c r="C426" s="36" t="s">
        <v>244</v>
      </c>
      <c r="D426" s="31" t="s">
        <v>79</v>
      </c>
      <c r="E426" s="37">
        <v>122512.0</v>
      </c>
      <c r="F426" s="37">
        <v>373081.0</v>
      </c>
    </row>
    <row r="427" ht="15.75" customHeight="1">
      <c r="A427" s="36" t="str">
        <f t="shared" si="1"/>
        <v>Austria-Europe2002</v>
      </c>
      <c r="B427" s="36" t="s">
        <v>75</v>
      </c>
      <c r="C427" s="36" t="s">
        <v>182</v>
      </c>
      <c r="D427" s="31" t="s">
        <v>79</v>
      </c>
      <c r="E427" s="37">
        <v>34228.0</v>
      </c>
      <c r="F427" s="37">
        <v>66897.0</v>
      </c>
    </row>
    <row r="428" ht="15.75" customHeight="1">
      <c r="A428" s="36" t="str">
        <f t="shared" si="1"/>
        <v>Azerbaijan-Asia2002</v>
      </c>
      <c r="B428" s="36" t="s">
        <v>75</v>
      </c>
      <c r="C428" s="36" t="s">
        <v>147</v>
      </c>
      <c r="D428" s="31" t="s">
        <v>79</v>
      </c>
      <c r="E428" s="37">
        <v>11586.0</v>
      </c>
      <c r="F428" s="37">
        <v>45731.0</v>
      </c>
    </row>
    <row r="429" ht="15.75" customHeight="1">
      <c r="A429" s="36" t="str">
        <f t="shared" si="1"/>
        <v>Bahamas, The-The Americas2002</v>
      </c>
      <c r="B429" s="36" t="s">
        <v>75</v>
      </c>
      <c r="C429" s="36" t="s">
        <v>262</v>
      </c>
      <c r="D429" s="31" t="s">
        <v>79</v>
      </c>
      <c r="E429" s="36"/>
      <c r="F429" s="37">
        <v>2464.0</v>
      </c>
    </row>
    <row r="430" ht="15.75" customHeight="1">
      <c r="A430" s="36" t="str">
        <f t="shared" si="1"/>
        <v>Bahrain-Middle East2002</v>
      </c>
      <c r="B430" s="36" t="s">
        <v>75</v>
      </c>
      <c r="C430" s="36" t="s">
        <v>228</v>
      </c>
      <c r="D430" s="31" t="s">
        <v>79</v>
      </c>
      <c r="E430" s="37">
        <v>9472.0</v>
      </c>
      <c r="F430" s="37">
        <v>24202.0</v>
      </c>
    </row>
    <row r="431" ht="15.75" customHeight="1">
      <c r="A431" s="36" t="str">
        <f t="shared" si="1"/>
        <v>Bangladesh-Asia2002</v>
      </c>
      <c r="B431" s="36" t="s">
        <v>75</v>
      </c>
      <c r="C431" s="36" t="s">
        <v>148</v>
      </c>
      <c r="D431" s="31" t="s">
        <v>79</v>
      </c>
      <c r="E431" s="37">
        <v>30756.0</v>
      </c>
      <c r="F431" s="37">
        <v>56153.0</v>
      </c>
    </row>
    <row r="432" ht="15.75" customHeight="1">
      <c r="A432" s="36" t="str">
        <f t="shared" si="1"/>
        <v>Barbados-The Americas2002</v>
      </c>
      <c r="B432" s="36" t="s">
        <v>75</v>
      </c>
      <c r="C432" s="36" t="s">
        <v>263</v>
      </c>
      <c r="D432" s="31" t="s">
        <v>79</v>
      </c>
      <c r="E432" s="36"/>
      <c r="F432" s="37">
        <v>1503.0</v>
      </c>
    </row>
    <row r="433" ht="15.75" customHeight="1">
      <c r="A433" s="36" t="str">
        <f t="shared" si="1"/>
        <v>Belarus-Europe2002</v>
      </c>
      <c r="B433" s="36" t="s">
        <v>75</v>
      </c>
      <c r="C433" s="36" t="s">
        <v>183</v>
      </c>
      <c r="D433" s="31" t="s">
        <v>79</v>
      </c>
      <c r="E433" s="37">
        <v>27686.0</v>
      </c>
      <c r="F433" s="37">
        <v>62222.0</v>
      </c>
    </row>
    <row r="434" ht="15.75" customHeight="1">
      <c r="A434" s="36" t="str">
        <f t="shared" si="1"/>
        <v>Belgium-Europe2002</v>
      </c>
      <c r="B434" s="36" t="s">
        <v>75</v>
      </c>
      <c r="C434" s="36" t="s">
        <v>184</v>
      </c>
      <c r="D434" s="31" t="s">
        <v>79</v>
      </c>
      <c r="E434" s="37">
        <v>60892.0</v>
      </c>
      <c r="F434" s="37">
        <v>108947.0</v>
      </c>
    </row>
    <row r="435" ht="15.75" customHeight="1">
      <c r="A435" s="36" t="str">
        <f t="shared" si="1"/>
        <v>Belize-The Americas2002</v>
      </c>
      <c r="B435" s="36" t="s">
        <v>75</v>
      </c>
      <c r="C435" s="36" t="s">
        <v>264</v>
      </c>
      <c r="D435" s="31" t="s">
        <v>79</v>
      </c>
      <c r="E435" s="36"/>
      <c r="F435" s="37">
        <v>422.0</v>
      </c>
    </row>
    <row r="436" ht="15.75" customHeight="1">
      <c r="A436" s="36" t="str">
        <f t="shared" si="1"/>
        <v>Benin-Africa2002</v>
      </c>
      <c r="B436" s="36" t="s">
        <v>75</v>
      </c>
      <c r="C436" s="36" t="s">
        <v>93</v>
      </c>
      <c r="D436" s="31" t="s">
        <v>79</v>
      </c>
      <c r="E436" s="37">
        <v>3653.0</v>
      </c>
      <c r="F436" s="37">
        <v>5189.0</v>
      </c>
    </row>
    <row r="437" ht="15.75" customHeight="1">
      <c r="A437" s="36" t="str">
        <f t="shared" si="1"/>
        <v>Bermuda-The Americas2002</v>
      </c>
      <c r="B437" s="36" t="s">
        <v>75</v>
      </c>
      <c r="C437" s="36" t="s">
        <v>265</v>
      </c>
      <c r="D437" s="31" t="s">
        <v>79</v>
      </c>
      <c r="E437" s="36"/>
      <c r="F437" s="37">
        <v>477.0</v>
      </c>
    </row>
    <row r="438" ht="15.75" customHeight="1">
      <c r="A438" s="36" t="str">
        <f t="shared" si="1"/>
        <v>Bhutan-Asia2002</v>
      </c>
      <c r="B438" s="36" t="s">
        <v>75</v>
      </c>
      <c r="C438" s="36" t="s">
        <v>149</v>
      </c>
      <c r="D438" s="31" t="s">
        <v>79</v>
      </c>
      <c r="E438" s="36"/>
      <c r="F438" s="37">
        <v>477.0</v>
      </c>
    </row>
    <row r="439" ht="15.75" customHeight="1">
      <c r="A439" s="36" t="str">
        <f t="shared" si="1"/>
        <v>Bolivia-The Americas2002</v>
      </c>
      <c r="B439" s="36" t="s">
        <v>75</v>
      </c>
      <c r="C439" s="36" t="s">
        <v>266</v>
      </c>
      <c r="D439" s="31" t="s">
        <v>79</v>
      </c>
      <c r="E439" s="37">
        <v>7341.0</v>
      </c>
      <c r="F439" s="37">
        <v>15456.0</v>
      </c>
    </row>
    <row r="440" ht="15.75" customHeight="1">
      <c r="A440" s="36" t="str">
        <f t="shared" si="1"/>
        <v>Bosnia and Herzegovina-Europe2002</v>
      </c>
      <c r="B440" s="36" t="s">
        <v>75</v>
      </c>
      <c r="C440" s="36" t="s">
        <v>185</v>
      </c>
      <c r="D440" s="31" t="s">
        <v>79</v>
      </c>
      <c r="E440" s="37">
        <v>6451.0</v>
      </c>
      <c r="F440" s="37">
        <v>31125.0</v>
      </c>
    </row>
    <row r="441" ht="15.75" customHeight="1">
      <c r="A441" s="36" t="str">
        <f t="shared" si="1"/>
        <v>Botswana-Africa2002</v>
      </c>
      <c r="B441" s="36" t="s">
        <v>75</v>
      </c>
      <c r="C441" s="36" t="s">
        <v>94</v>
      </c>
      <c r="D441" s="31" t="s">
        <v>79</v>
      </c>
      <c r="E441" s="37">
        <v>2263.0</v>
      </c>
      <c r="F441" s="37">
        <v>5233.0</v>
      </c>
    </row>
    <row r="442" ht="15.75" customHeight="1">
      <c r="A442" s="36" t="str">
        <f t="shared" si="1"/>
        <v>Brazil-The Americas2002</v>
      </c>
      <c r="B442" s="36" t="s">
        <v>75</v>
      </c>
      <c r="C442" s="36" t="s">
        <v>267</v>
      </c>
      <c r="D442" s="31" t="s">
        <v>79</v>
      </c>
      <c r="E442" s="37">
        <v>265887.0</v>
      </c>
      <c r="F442" s="37">
        <v>419754.0</v>
      </c>
    </row>
    <row r="443" ht="15.75" customHeight="1">
      <c r="A443" s="36" t="str">
        <f t="shared" si="1"/>
        <v>Brunei-Asia2002</v>
      </c>
      <c r="B443" s="36" t="s">
        <v>75</v>
      </c>
      <c r="C443" s="36" t="s">
        <v>150</v>
      </c>
      <c r="D443" s="31" t="s">
        <v>79</v>
      </c>
      <c r="E443" s="37">
        <v>3240.0</v>
      </c>
      <c r="F443" s="37">
        <v>9160.0</v>
      </c>
    </row>
    <row r="444" ht="15.75" customHeight="1">
      <c r="A444" s="36" t="str">
        <f t="shared" si="1"/>
        <v>Bulgaria-Europe2002</v>
      </c>
      <c r="B444" s="36" t="s">
        <v>75</v>
      </c>
      <c r="C444" s="36" t="s">
        <v>186</v>
      </c>
      <c r="D444" s="31" t="s">
        <v>79</v>
      </c>
      <c r="E444" s="37">
        <v>17897.0</v>
      </c>
      <c r="F444" s="37">
        <v>44679.0</v>
      </c>
    </row>
    <row r="445" ht="15.75" customHeight="1">
      <c r="A445" s="36" t="str">
        <f t="shared" si="1"/>
        <v>Burkina Faso-Africa2002</v>
      </c>
      <c r="B445" s="36" t="s">
        <v>75</v>
      </c>
      <c r="C445" s="36" t="s">
        <v>95</v>
      </c>
      <c r="D445" s="31" t="s">
        <v>79</v>
      </c>
      <c r="E445" s="36"/>
      <c r="F445" s="37">
        <v>1683.0</v>
      </c>
    </row>
    <row r="446" ht="15.75" customHeight="1">
      <c r="A446" s="36" t="str">
        <f t="shared" si="1"/>
        <v>Burundi-Africa2002</v>
      </c>
      <c r="B446" s="36" t="s">
        <v>75</v>
      </c>
      <c r="C446" s="36" t="s">
        <v>96</v>
      </c>
      <c r="D446" s="31" t="s">
        <v>79</v>
      </c>
      <c r="E446" s="36"/>
      <c r="F446" s="37">
        <v>308.0</v>
      </c>
    </row>
    <row r="447" ht="15.75" customHeight="1">
      <c r="A447" s="36" t="str">
        <f t="shared" si="1"/>
        <v>Cambodia-Asia2002</v>
      </c>
      <c r="B447" s="36" t="s">
        <v>75</v>
      </c>
      <c r="C447" s="36" t="s">
        <v>151</v>
      </c>
      <c r="D447" s="31" t="s">
        <v>79</v>
      </c>
      <c r="E447" s="37">
        <v>5024.0</v>
      </c>
      <c r="F447" s="37">
        <v>4180.0</v>
      </c>
    </row>
    <row r="448" ht="15.75" customHeight="1">
      <c r="A448" s="36" t="str">
        <f t="shared" si="1"/>
        <v>Cameroon-Africa2002</v>
      </c>
      <c r="B448" s="36" t="s">
        <v>75</v>
      </c>
      <c r="C448" s="36" t="s">
        <v>97</v>
      </c>
      <c r="D448" s="31" t="s">
        <v>79</v>
      </c>
      <c r="E448" s="37">
        <v>6944.0</v>
      </c>
      <c r="F448" s="37">
        <v>7235.0</v>
      </c>
    </row>
    <row r="449" ht="15.75" customHeight="1">
      <c r="A449" s="36" t="str">
        <f t="shared" si="1"/>
        <v>Canada-The Americas2002</v>
      </c>
      <c r="B449" s="36" t="s">
        <v>75</v>
      </c>
      <c r="C449" s="36" t="s">
        <v>268</v>
      </c>
      <c r="D449" s="31" t="s">
        <v>79</v>
      </c>
      <c r="E449" s="37">
        <v>250992.0</v>
      </c>
      <c r="F449" s="37">
        <v>499137.0</v>
      </c>
    </row>
    <row r="450" ht="15.75" customHeight="1">
      <c r="A450" s="36" t="str">
        <f t="shared" si="1"/>
        <v>Cayman Islands-The Americas2002</v>
      </c>
      <c r="B450" s="36" t="s">
        <v>75</v>
      </c>
      <c r="C450" s="36" t="s">
        <v>269</v>
      </c>
      <c r="D450" s="31" t="s">
        <v>79</v>
      </c>
      <c r="E450" s="36"/>
      <c r="F450" s="37">
        <v>590.0</v>
      </c>
    </row>
    <row r="451" ht="15.75" customHeight="1">
      <c r="A451" s="36" t="str">
        <f t="shared" si="1"/>
        <v>Central African Republic-Africa2002</v>
      </c>
      <c r="B451" s="36" t="s">
        <v>75</v>
      </c>
      <c r="C451" s="36" t="s">
        <v>98</v>
      </c>
      <c r="D451" s="31" t="s">
        <v>79</v>
      </c>
      <c r="E451" s="36"/>
      <c r="F451" s="37">
        <v>264.0</v>
      </c>
    </row>
    <row r="452" ht="15.75" customHeight="1">
      <c r="A452" s="36" t="str">
        <f t="shared" si="1"/>
        <v>Chad-Africa2002</v>
      </c>
      <c r="B452" s="36" t="s">
        <v>75</v>
      </c>
      <c r="C452" s="36" t="s">
        <v>99</v>
      </c>
      <c r="D452" s="31" t="s">
        <v>79</v>
      </c>
      <c r="E452" s="36"/>
      <c r="F452" s="37">
        <v>469.0</v>
      </c>
    </row>
    <row r="453" ht="15.75" customHeight="1">
      <c r="A453" s="36" t="str">
        <f t="shared" si="1"/>
        <v>Chile-The Americas2002</v>
      </c>
      <c r="B453" s="36" t="s">
        <v>75</v>
      </c>
      <c r="C453" s="36" t="s">
        <v>270</v>
      </c>
      <c r="D453" s="31" t="s">
        <v>79</v>
      </c>
      <c r="E453" s="37">
        <v>30920.0</v>
      </c>
      <c r="F453" s="37">
        <v>72258.0</v>
      </c>
    </row>
    <row r="454" ht="15.75" customHeight="1">
      <c r="A454" s="36" t="str">
        <f t="shared" si="1"/>
        <v>China-Asia2002</v>
      </c>
      <c r="B454" s="36" t="s">
        <v>75</v>
      </c>
      <c r="C454" s="36" t="s">
        <v>152</v>
      </c>
      <c r="D454" s="31" t="s">
        <v>79</v>
      </c>
      <c r="E454" s="37">
        <v>2516731.0</v>
      </c>
      <c r="F454" s="37">
        <v>8286892.0</v>
      </c>
    </row>
    <row r="455" ht="15.75" customHeight="1">
      <c r="A455" s="36" t="str">
        <f t="shared" si="1"/>
        <v>Colombia-The Americas2002</v>
      </c>
      <c r="B455" s="36" t="s">
        <v>75</v>
      </c>
      <c r="C455" s="36" t="s">
        <v>271</v>
      </c>
      <c r="D455" s="31" t="s">
        <v>79</v>
      </c>
      <c r="E455" s="37">
        <v>32235.0</v>
      </c>
      <c r="F455" s="37">
        <v>75680.0</v>
      </c>
    </row>
    <row r="456" ht="15.75" customHeight="1">
      <c r="A456" s="36" t="str">
        <f t="shared" si="1"/>
        <v>Comoros-Africa2002</v>
      </c>
      <c r="B456" s="36" t="s">
        <v>75</v>
      </c>
      <c r="C456" s="36" t="s">
        <v>100</v>
      </c>
      <c r="D456" s="31" t="s">
        <v>79</v>
      </c>
      <c r="E456" s="36"/>
      <c r="F456" s="37">
        <v>139.0</v>
      </c>
    </row>
    <row r="457" ht="15.75" customHeight="1">
      <c r="A457" s="36" t="str">
        <f t="shared" si="1"/>
        <v>Congo (Brazzaville)-Africa2002</v>
      </c>
      <c r="B457" s="36" t="s">
        <v>75</v>
      </c>
      <c r="C457" s="36" t="s">
        <v>101</v>
      </c>
      <c r="D457" s="31" t="s">
        <v>79</v>
      </c>
      <c r="E457" s="37">
        <v>1511.0</v>
      </c>
      <c r="F457" s="37">
        <v>2028.0</v>
      </c>
    </row>
    <row r="458" ht="15.75" customHeight="1">
      <c r="A458" s="36" t="str">
        <f t="shared" si="1"/>
        <v>Congo (Kinshasa)-Africa2002</v>
      </c>
      <c r="B458" s="36" t="s">
        <v>75</v>
      </c>
      <c r="C458" s="36" t="s">
        <v>102</v>
      </c>
      <c r="D458" s="31" t="s">
        <v>79</v>
      </c>
      <c r="E458" s="37">
        <v>23766.0</v>
      </c>
      <c r="F458" s="37">
        <v>3040.0</v>
      </c>
    </row>
    <row r="459" ht="15.75" customHeight="1">
      <c r="A459" s="36" t="str">
        <f t="shared" si="1"/>
        <v>Costa Rica-The Americas2002</v>
      </c>
      <c r="B459" s="36" t="s">
        <v>75</v>
      </c>
      <c r="C459" s="36" t="s">
        <v>272</v>
      </c>
      <c r="D459" s="31" t="s">
        <v>79</v>
      </c>
      <c r="E459" s="37">
        <v>4646.0</v>
      </c>
      <c r="F459" s="37">
        <v>7770.0</v>
      </c>
    </row>
    <row r="460" ht="15.75" customHeight="1">
      <c r="A460" s="36" t="str">
        <f t="shared" si="1"/>
        <v>Cote d'Ivoire-Africa2002</v>
      </c>
      <c r="B460" s="36" t="s">
        <v>75</v>
      </c>
      <c r="C460" s="36" t="s">
        <v>103</v>
      </c>
      <c r="D460" s="31" t="s">
        <v>79</v>
      </c>
      <c r="E460" s="37">
        <v>9800.0</v>
      </c>
      <c r="F460" s="37">
        <v>5805.0</v>
      </c>
    </row>
    <row r="461" ht="15.75" customHeight="1">
      <c r="A461" s="36" t="str">
        <f t="shared" si="1"/>
        <v>Croatia-Europe2002</v>
      </c>
      <c r="B461" s="36" t="s">
        <v>75</v>
      </c>
      <c r="C461" s="36" t="s">
        <v>187</v>
      </c>
      <c r="D461" s="31" t="s">
        <v>79</v>
      </c>
      <c r="E461" s="37">
        <v>8564.0</v>
      </c>
      <c r="F461" s="37">
        <v>20884.0</v>
      </c>
    </row>
    <row r="462" ht="15.75" customHeight="1">
      <c r="A462" s="36" t="str">
        <f t="shared" si="1"/>
        <v>Cuba-The Americas2002</v>
      </c>
      <c r="B462" s="36" t="s">
        <v>75</v>
      </c>
      <c r="C462" s="36" t="s">
        <v>273</v>
      </c>
      <c r="D462" s="31" t="s">
        <v>79</v>
      </c>
      <c r="E462" s="37">
        <v>11308.0</v>
      </c>
      <c r="F462" s="37">
        <v>38364.0</v>
      </c>
    </row>
    <row r="463" ht="15.75" customHeight="1">
      <c r="A463" s="36" t="str">
        <f t="shared" si="1"/>
        <v>Curacao-The Americas2002</v>
      </c>
      <c r="B463" s="36" t="s">
        <v>75</v>
      </c>
      <c r="C463" s="36" t="s">
        <v>274</v>
      </c>
      <c r="D463" s="31" t="s">
        <v>79</v>
      </c>
      <c r="E463" s="36"/>
      <c r="F463" s="36"/>
    </row>
    <row r="464" ht="15.75" customHeight="1">
      <c r="A464" s="36" t="str">
        <f t="shared" si="1"/>
        <v>Cyprus-Europe2002</v>
      </c>
      <c r="B464" s="36" t="s">
        <v>75</v>
      </c>
      <c r="C464" s="36" t="s">
        <v>188</v>
      </c>
      <c r="D464" s="31" t="s">
        <v>79</v>
      </c>
      <c r="E464" s="37">
        <v>2443.0</v>
      </c>
      <c r="F464" s="37">
        <v>7708.0</v>
      </c>
    </row>
    <row r="465" ht="15.75" customHeight="1">
      <c r="A465" s="36" t="str">
        <f t="shared" si="1"/>
        <v>Czech Republic-Europe2002</v>
      </c>
      <c r="B465" s="36" t="s">
        <v>75</v>
      </c>
      <c r="C465" s="36" t="s">
        <v>189</v>
      </c>
      <c r="D465" s="31" t="s">
        <v>79</v>
      </c>
      <c r="E465" s="37">
        <v>44043.0</v>
      </c>
      <c r="F465" s="37">
        <v>111752.0</v>
      </c>
    </row>
    <row r="466" ht="15.75" customHeight="1">
      <c r="A466" s="36" t="str">
        <f t="shared" si="1"/>
        <v>Denmark-Europe2002</v>
      </c>
      <c r="B466" s="36" t="s">
        <v>75</v>
      </c>
      <c r="C466" s="36" t="s">
        <v>190</v>
      </c>
      <c r="D466" s="31" t="s">
        <v>79</v>
      </c>
      <c r="E466" s="37">
        <v>19307.0</v>
      </c>
      <c r="F466" s="37">
        <v>46303.0</v>
      </c>
    </row>
    <row r="467" ht="15.75" customHeight="1">
      <c r="A467" s="36" t="str">
        <f t="shared" si="1"/>
        <v>Djibouti-Africa2002</v>
      </c>
      <c r="B467" s="36" t="s">
        <v>75</v>
      </c>
      <c r="C467" s="36" t="s">
        <v>104</v>
      </c>
      <c r="D467" s="31" t="s">
        <v>79</v>
      </c>
      <c r="E467" s="36"/>
      <c r="F467" s="37">
        <v>539.0</v>
      </c>
    </row>
    <row r="468" ht="15.75" customHeight="1">
      <c r="A468" s="36" t="str">
        <f t="shared" si="1"/>
        <v>Dominica-The Americas2002</v>
      </c>
      <c r="B468" s="36" t="s">
        <v>75</v>
      </c>
      <c r="C468" s="36" t="s">
        <v>275</v>
      </c>
      <c r="D468" s="31" t="s">
        <v>79</v>
      </c>
      <c r="E468" s="36"/>
      <c r="F468" s="37">
        <v>136.0</v>
      </c>
    </row>
    <row r="469" ht="15.75" customHeight="1">
      <c r="A469" s="36" t="str">
        <f t="shared" si="1"/>
        <v>Dominican Republic-The Americas2002</v>
      </c>
      <c r="B469" s="36" t="s">
        <v>75</v>
      </c>
      <c r="C469" s="36" t="s">
        <v>276</v>
      </c>
      <c r="D469" s="31" t="s">
        <v>79</v>
      </c>
      <c r="E469" s="37">
        <v>7178.0</v>
      </c>
      <c r="F469" s="37">
        <v>20964.0</v>
      </c>
    </row>
    <row r="470" ht="15.75" customHeight="1">
      <c r="A470" s="36" t="str">
        <f t="shared" si="1"/>
        <v>Ecuador-The Americas2002</v>
      </c>
      <c r="B470" s="36" t="s">
        <v>75</v>
      </c>
      <c r="C470" s="36" t="s">
        <v>277</v>
      </c>
      <c r="D470" s="31" t="s">
        <v>79</v>
      </c>
      <c r="E470" s="37">
        <v>12428.0</v>
      </c>
      <c r="F470" s="37">
        <v>32636.0</v>
      </c>
    </row>
    <row r="471" ht="15.75" customHeight="1">
      <c r="A471" s="36" t="str">
        <f t="shared" si="1"/>
        <v>Egypt-Africa2002</v>
      </c>
      <c r="B471" s="36" t="s">
        <v>75</v>
      </c>
      <c r="C471" s="36" t="s">
        <v>105</v>
      </c>
      <c r="D471" s="31" t="s">
        <v>79</v>
      </c>
      <c r="E471" s="37">
        <v>73575.0</v>
      </c>
      <c r="F471" s="37">
        <v>204776.0</v>
      </c>
    </row>
    <row r="472" ht="15.75" customHeight="1">
      <c r="A472" s="36" t="str">
        <f t="shared" si="1"/>
        <v>El Salvador-The Americas2002</v>
      </c>
      <c r="B472" s="36" t="s">
        <v>75</v>
      </c>
      <c r="C472" s="36" t="s">
        <v>278</v>
      </c>
      <c r="D472" s="31" t="s">
        <v>79</v>
      </c>
      <c r="E472" s="37">
        <v>4210.0</v>
      </c>
      <c r="F472" s="37">
        <v>6249.0</v>
      </c>
    </row>
    <row r="473" ht="15.75" customHeight="1">
      <c r="A473" s="36" t="str">
        <f t="shared" si="1"/>
        <v>Equatorial Guinea-Africa2002</v>
      </c>
      <c r="B473" s="36" t="s">
        <v>75</v>
      </c>
      <c r="C473" s="36" t="s">
        <v>106</v>
      </c>
      <c r="D473" s="31" t="s">
        <v>79</v>
      </c>
      <c r="E473" s="36"/>
      <c r="F473" s="37">
        <v>4679.0</v>
      </c>
    </row>
    <row r="474" ht="15.75" customHeight="1">
      <c r="A474" s="36" t="str">
        <f t="shared" si="1"/>
        <v>Eritrea-Africa2002</v>
      </c>
      <c r="B474" s="36" t="s">
        <v>75</v>
      </c>
      <c r="C474" s="36" t="s">
        <v>107</v>
      </c>
      <c r="D474" s="31" t="s">
        <v>79</v>
      </c>
      <c r="E474" s="37">
        <v>745.0</v>
      </c>
      <c r="F474" s="37">
        <v>513.0</v>
      </c>
    </row>
    <row r="475" ht="15.75" customHeight="1">
      <c r="A475" s="36" t="str">
        <f t="shared" si="1"/>
        <v>Estonia-Europe2002</v>
      </c>
      <c r="B475" s="36" t="s">
        <v>75</v>
      </c>
      <c r="C475" s="36" t="s">
        <v>191</v>
      </c>
      <c r="D475" s="31" t="s">
        <v>79</v>
      </c>
      <c r="E475" s="37">
        <v>5568.0</v>
      </c>
      <c r="F475" s="37">
        <v>18339.0</v>
      </c>
    </row>
    <row r="476" ht="15.75" customHeight="1">
      <c r="A476" s="36" t="str">
        <f t="shared" si="1"/>
        <v>Ethiopia-Africa2002</v>
      </c>
      <c r="B476" s="36" t="s">
        <v>75</v>
      </c>
      <c r="C476" s="36" t="s">
        <v>108</v>
      </c>
      <c r="D476" s="31" t="s">
        <v>79</v>
      </c>
      <c r="E476" s="37">
        <v>33250.0</v>
      </c>
      <c r="F476" s="37">
        <v>6494.0</v>
      </c>
    </row>
    <row r="477" ht="15.75" customHeight="1">
      <c r="A477" s="36" t="str">
        <f t="shared" si="1"/>
        <v>Faeroe Islands-Europe2002</v>
      </c>
      <c r="B477" s="36" t="s">
        <v>75</v>
      </c>
      <c r="C477" s="36" t="s">
        <v>192</v>
      </c>
      <c r="D477" s="31" t="s">
        <v>79</v>
      </c>
      <c r="E477" s="36"/>
      <c r="F477" s="37">
        <v>711.0</v>
      </c>
    </row>
    <row r="478" ht="15.75" customHeight="1">
      <c r="A478" s="36" t="str">
        <f t="shared" si="1"/>
        <v>Fiji-Oceania2002</v>
      </c>
      <c r="B478" s="36" t="s">
        <v>75</v>
      </c>
      <c r="C478" s="36" t="s">
        <v>245</v>
      </c>
      <c r="D478" s="31" t="s">
        <v>79</v>
      </c>
      <c r="E478" s="36"/>
      <c r="F478" s="37">
        <v>1291.0</v>
      </c>
    </row>
    <row r="479" ht="15.75" customHeight="1">
      <c r="A479" s="36" t="str">
        <f t="shared" si="1"/>
        <v>Finland-Europe2002</v>
      </c>
      <c r="B479" s="36" t="s">
        <v>75</v>
      </c>
      <c r="C479" s="36" t="s">
        <v>193</v>
      </c>
      <c r="D479" s="31" t="s">
        <v>79</v>
      </c>
      <c r="E479" s="37">
        <v>36429.0</v>
      </c>
      <c r="F479" s="37">
        <v>61844.0</v>
      </c>
    </row>
    <row r="480" ht="15.75" customHeight="1">
      <c r="A480" s="36" t="str">
        <f t="shared" si="1"/>
        <v>France-Europe2002</v>
      </c>
      <c r="B480" s="36" t="s">
        <v>75</v>
      </c>
      <c r="C480" s="36" t="s">
        <v>194</v>
      </c>
      <c r="D480" s="31" t="s">
        <v>79</v>
      </c>
      <c r="E480" s="37">
        <v>261157.0</v>
      </c>
      <c r="F480" s="37">
        <v>361273.0</v>
      </c>
    </row>
    <row r="481" ht="15.75" customHeight="1">
      <c r="A481" s="36" t="str">
        <f t="shared" si="1"/>
        <v>French Polynesia-Oceania2002</v>
      </c>
      <c r="B481" s="36" t="s">
        <v>75</v>
      </c>
      <c r="C481" s="36" t="s">
        <v>246</v>
      </c>
      <c r="D481" s="31" t="s">
        <v>79</v>
      </c>
      <c r="E481" s="36"/>
      <c r="F481" s="37">
        <v>884.0</v>
      </c>
    </row>
    <row r="482" ht="15.75" customHeight="1">
      <c r="A482" s="36" t="str">
        <f t="shared" si="1"/>
        <v>Gabon-Africa2002</v>
      </c>
      <c r="B482" s="36" t="s">
        <v>75</v>
      </c>
      <c r="C482" s="36" t="s">
        <v>109</v>
      </c>
      <c r="D482" s="31" t="s">
        <v>79</v>
      </c>
      <c r="E482" s="37">
        <v>1984.0</v>
      </c>
      <c r="F482" s="37">
        <v>2574.0</v>
      </c>
    </row>
    <row r="483" ht="15.75" customHeight="1">
      <c r="A483" s="36" t="str">
        <f t="shared" si="1"/>
        <v>Gambia, The-Africa2002</v>
      </c>
      <c r="B483" s="36" t="s">
        <v>75</v>
      </c>
      <c r="C483" s="36" t="s">
        <v>110</v>
      </c>
      <c r="D483" s="31" t="s">
        <v>79</v>
      </c>
      <c r="E483" s="36"/>
      <c r="F483" s="37">
        <v>473.0</v>
      </c>
    </row>
    <row r="484" ht="15.75" customHeight="1">
      <c r="A484" s="36" t="str">
        <f t="shared" si="1"/>
        <v>Georgia-Asia2002</v>
      </c>
      <c r="B484" s="36" t="s">
        <v>75</v>
      </c>
      <c r="C484" s="36" t="s">
        <v>153</v>
      </c>
      <c r="D484" s="31" t="s">
        <v>79</v>
      </c>
      <c r="E484" s="37">
        <v>3122.0</v>
      </c>
      <c r="F484" s="37">
        <v>6241.0</v>
      </c>
    </row>
    <row r="485" ht="15.75" customHeight="1">
      <c r="A485" s="36" t="str">
        <f t="shared" si="1"/>
        <v>Germany-Europe2002</v>
      </c>
      <c r="B485" s="36" t="s">
        <v>75</v>
      </c>
      <c r="C485" s="36" t="s">
        <v>195</v>
      </c>
      <c r="D485" s="31" t="s">
        <v>79</v>
      </c>
      <c r="E485" s="37">
        <v>329769.0</v>
      </c>
      <c r="F485" s="37">
        <v>745384.0</v>
      </c>
    </row>
    <row r="486" ht="15.75" customHeight="1">
      <c r="A486" s="36" t="str">
        <f t="shared" si="1"/>
        <v>Ghana-Africa2002</v>
      </c>
      <c r="B486" s="36" t="s">
        <v>75</v>
      </c>
      <c r="C486" s="36" t="s">
        <v>111</v>
      </c>
      <c r="D486" s="31" t="s">
        <v>79</v>
      </c>
      <c r="E486" s="37">
        <v>10011.0</v>
      </c>
      <c r="F486" s="37">
        <v>8999.0</v>
      </c>
    </row>
    <row r="487" ht="15.75" customHeight="1">
      <c r="A487" s="36" t="str">
        <f t="shared" si="1"/>
        <v>Greece-Europe2002</v>
      </c>
      <c r="B487" s="36" t="s">
        <v>75</v>
      </c>
      <c r="C487" s="36" t="s">
        <v>196</v>
      </c>
      <c r="D487" s="31" t="s">
        <v>79</v>
      </c>
      <c r="E487" s="37">
        <v>27615.0</v>
      </c>
      <c r="F487" s="37">
        <v>86717.0</v>
      </c>
    </row>
    <row r="488" ht="15.75" customHeight="1">
      <c r="A488" s="36" t="str">
        <f t="shared" si="1"/>
        <v>Greenland-The Americas2002</v>
      </c>
      <c r="B488" s="36" t="s">
        <v>75</v>
      </c>
      <c r="C488" s="36" t="s">
        <v>279</v>
      </c>
      <c r="D488" s="31" t="s">
        <v>79</v>
      </c>
      <c r="E488" s="36"/>
      <c r="F488" s="37">
        <v>634.0</v>
      </c>
    </row>
    <row r="489" ht="15.75" customHeight="1">
      <c r="A489" s="36" t="str">
        <f t="shared" si="1"/>
        <v>Grenada-The Americas2002</v>
      </c>
      <c r="B489" s="36" t="s">
        <v>75</v>
      </c>
      <c r="C489" s="36" t="s">
        <v>280</v>
      </c>
      <c r="D489" s="31" t="s">
        <v>79</v>
      </c>
      <c r="E489" s="36"/>
      <c r="F489" s="37">
        <v>260.0</v>
      </c>
    </row>
    <row r="490" ht="15.75" customHeight="1">
      <c r="A490" s="36" t="str">
        <f t="shared" si="1"/>
        <v>Guam-Oceania2002</v>
      </c>
      <c r="B490" s="36" t="s">
        <v>75</v>
      </c>
      <c r="C490" s="36" t="s">
        <v>247</v>
      </c>
      <c r="D490" s="31" t="s">
        <v>79</v>
      </c>
      <c r="E490" s="36"/>
      <c r="F490" s="36"/>
    </row>
    <row r="491" ht="15.75" customHeight="1">
      <c r="A491" s="36" t="str">
        <f t="shared" si="1"/>
        <v>Guatemala-The Americas2002</v>
      </c>
      <c r="B491" s="36" t="s">
        <v>75</v>
      </c>
      <c r="C491" s="36" t="s">
        <v>281</v>
      </c>
      <c r="D491" s="31" t="s">
        <v>79</v>
      </c>
      <c r="E491" s="37">
        <v>10251.0</v>
      </c>
      <c r="F491" s="37">
        <v>11118.0</v>
      </c>
    </row>
    <row r="492" ht="15.75" customHeight="1">
      <c r="A492" s="36" t="str">
        <f t="shared" si="1"/>
        <v>Guinea-Africa2002</v>
      </c>
      <c r="B492" s="36" t="s">
        <v>75</v>
      </c>
      <c r="C492" s="36" t="s">
        <v>112</v>
      </c>
      <c r="D492" s="31" t="s">
        <v>79</v>
      </c>
      <c r="E492" s="36"/>
      <c r="F492" s="37">
        <v>1236.0</v>
      </c>
    </row>
    <row r="493" ht="15.75" customHeight="1">
      <c r="A493" s="36" t="str">
        <f t="shared" si="1"/>
        <v>Guinea-Bissau-Africa2002</v>
      </c>
      <c r="B493" s="36" t="s">
        <v>75</v>
      </c>
      <c r="C493" s="36" t="s">
        <v>113</v>
      </c>
      <c r="D493" s="31" t="s">
        <v>79</v>
      </c>
      <c r="E493" s="36"/>
      <c r="F493" s="37">
        <v>238.0</v>
      </c>
    </row>
    <row r="494" ht="15.75" customHeight="1">
      <c r="A494" s="36" t="str">
        <f t="shared" si="1"/>
        <v>Guyana-The Americas2002</v>
      </c>
      <c r="B494" s="36" t="s">
        <v>75</v>
      </c>
      <c r="C494" s="36" t="s">
        <v>282</v>
      </c>
      <c r="D494" s="31" t="s">
        <v>79</v>
      </c>
      <c r="E494" s="36"/>
      <c r="F494" s="37">
        <v>1701.0</v>
      </c>
    </row>
    <row r="495" ht="15.75" customHeight="1">
      <c r="A495" s="36" t="str">
        <f t="shared" si="1"/>
        <v>Haiti-The Americas2002</v>
      </c>
      <c r="B495" s="36" t="s">
        <v>75</v>
      </c>
      <c r="C495" s="36" t="s">
        <v>283</v>
      </c>
      <c r="D495" s="31" t="s">
        <v>79</v>
      </c>
      <c r="E495" s="37">
        <v>2409.0</v>
      </c>
      <c r="F495" s="37">
        <v>2120.0</v>
      </c>
    </row>
    <row r="496" ht="15.75" customHeight="1">
      <c r="A496" s="36" t="str">
        <f t="shared" si="1"/>
        <v>Honduras-The Americas2002</v>
      </c>
      <c r="B496" s="36" t="s">
        <v>75</v>
      </c>
      <c r="C496" s="36" t="s">
        <v>284</v>
      </c>
      <c r="D496" s="31" t="s">
        <v>79</v>
      </c>
      <c r="E496" s="37">
        <v>4567.0</v>
      </c>
      <c r="F496" s="37">
        <v>8108.0</v>
      </c>
    </row>
    <row r="497" ht="15.75" customHeight="1">
      <c r="A497" s="36" t="str">
        <f t="shared" si="1"/>
        <v>Hong Kong SAR-Asia2002</v>
      </c>
      <c r="B497" s="36" t="s">
        <v>75</v>
      </c>
      <c r="C497" s="36" t="s">
        <v>154</v>
      </c>
      <c r="D497" s="31" t="s">
        <v>79</v>
      </c>
      <c r="E497" s="37">
        <v>13838.0</v>
      </c>
      <c r="F497" s="37">
        <v>36289.0</v>
      </c>
    </row>
    <row r="498" ht="15.75" customHeight="1">
      <c r="A498" s="36" t="str">
        <f t="shared" si="1"/>
        <v>Hungary-Europe2002</v>
      </c>
      <c r="B498" s="36" t="s">
        <v>75</v>
      </c>
      <c r="C498" s="36" t="s">
        <v>197</v>
      </c>
      <c r="D498" s="31" t="s">
        <v>79</v>
      </c>
      <c r="E498" s="37">
        <v>25667.0</v>
      </c>
      <c r="F498" s="37">
        <v>50583.0</v>
      </c>
    </row>
    <row r="499" ht="15.75" customHeight="1">
      <c r="A499" s="36" t="str">
        <f t="shared" si="1"/>
        <v>Iceland-Europe2002</v>
      </c>
      <c r="B499" s="36" t="s">
        <v>75</v>
      </c>
      <c r="C499" s="36" t="s">
        <v>198</v>
      </c>
      <c r="D499" s="31" t="s">
        <v>79</v>
      </c>
      <c r="E499" s="37">
        <v>5369.0</v>
      </c>
      <c r="F499" s="37">
        <v>1962.0</v>
      </c>
    </row>
    <row r="500" ht="15.75" customHeight="1">
      <c r="A500" s="36" t="str">
        <f t="shared" si="1"/>
        <v>India-Asia2002</v>
      </c>
      <c r="B500" s="36" t="s">
        <v>75</v>
      </c>
      <c r="C500" s="36" t="s">
        <v>155</v>
      </c>
      <c r="D500" s="31" t="s">
        <v>79</v>
      </c>
      <c r="E500" s="37">
        <v>723743.0</v>
      </c>
      <c r="F500" s="37">
        <v>2008823.0</v>
      </c>
    </row>
    <row r="501" ht="15.75" customHeight="1">
      <c r="A501" s="36" t="str">
        <f t="shared" si="1"/>
        <v>Indonesia-Asia2002</v>
      </c>
      <c r="B501" s="36" t="s">
        <v>75</v>
      </c>
      <c r="C501" s="36" t="s">
        <v>156</v>
      </c>
      <c r="D501" s="31" t="s">
        <v>79</v>
      </c>
      <c r="E501" s="37">
        <v>211296.0</v>
      </c>
      <c r="F501" s="37">
        <v>433989.0</v>
      </c>
    </row>
    <row r="502" ht="15.75" customHeight="1">
      <c r="A502" s="36" t="str">
        <f t="shared" si="1"/>
        <v>Iran-Middle East2002</v>
      </c>
      <c r="B502" s="36" t="s">
        <v>75</v>
      </c>
      <c r="C502" s="36" t="s">
        <v>230</v>
      </c>
      <c r="D502" s="31" t="s">
        <v>79</v>
      </c>
      <c r="E502" s="37">
        <v>210678.0</v>
      </c>
      <c r="F502" s="37">
        <v>571612.0</v>
      </c>
    </row>
    <row r="503" ht="15.75" customHeight="1">
      <c r="A503" s="36" t="str">
        <f t="shared" si="1"/>
        <v>Iraq-Middle East2002</v>
      </c>
      <c r="B503" s="36" t="s">
        <v>75</v>
      </c>
      <c r="C503" s="36" t="s">
        <v>231</v>
      </c>
      <c r="D503" s="31" t="s">
        <v>79</v>
      </c>
      <c r="E503" s="37">
        <v>37845.0</v>
      </c>
      <c r="F503" s="37">
        <v>114667.0</v>
      </c>
    </row>
    <row r="504" ht="15.75" customHeight="1">
      <c r="A504" s="36" t="str">
        <f t="shared" si="1"/>
        <v>Ireland-Europe2002</v>
      </c>
      <c r="B504" s="36" t="s">
        <v>75</v>
      </c>
      <c r="C504" s="36" t="s">
        <v>199</v>
      </c>
      <c r="D504" s="31" t="s">
        <v>79</v>
      </c>
      <c r="E504" s="37">
        <v>14219.0</v>
      </c>
      <c r="F504" s="37">
        <v>40000.0</v>
      </c>
    </row>
    <row r="505" ht="15.75" customHeight="1">
      <c r="A505" s="36" t="str">
        <f t="shared" si="1"/>
        <v>Isle of Man-Europe2002</v>
      </c>
      <c r="B505" s="36" t="s">
        <v>75</v>
      </c>
      <c r="C505" s="36" t="s">
        <v>200</v>
      </c>
      <c r="D505" s="31" t="s">
        <v>79</v>
      </c>
      <c r="E505" s="36"/>
      <c r="F505" s="36"/>
    </row>
    <row r="506" ht="15.75" customHeight="1">
      <c r="A506" s="36" t="str">
        <f t="shared" si="1"/>
        <v>Israel-Middle East2002</v>
      </c>
      <c r="B506" s="36" t="s">
        <v>75</v>
      </c>
      <c r="C506" s="36" t="s">
        <v>232</v>
      </c>
      <c r="D506" s="31" t="s">
        <v>79</v>
      </c>
      <c r="E506" s="37">
        <v>23195.0</v>
      </c>
      <c r="F506" s="37">
        <v>70656.0</v>
      </c>
    </row>
    <row r="507" ht="15.75" customHeight="1">
      <c r="A507" s="36" t="str">
        <f t="shared" si="1"/>
        <v>Italy-Europe2002</v>
      </c>
      <c r="B507" s="36" t="s">
        <v>75</v>
      </c>
      <c r="C507" s="36" t="s">
        <v>201</v>
      </c>
      <c r="D507" s="31" t="s">
        <v>79</v>
      </c>
      <c r="E507" s="37">
        <v>170239.0</v>
      </c>
      <c r="F507" s="37">
        <v>406307.0</v>
      </c>
    </row>
    <row r="508" ht="15.75" customHeight="1">
      <c r="A508" s="36" t="str">
        <f t="shared" si="1"/>
        <v>Jamaica-The Americas2002</v>
      </c>
      <c r="B508" s="36" t="s">
        <v>75</v>
      </c>
      <c r="C508" s="36" t="s">
        <v>285</v>
      </c>
      <c r="D508" s="31" t="s">
        <v>79</v>
      </c>
      <c r="E508" s="37">
        <v>2830.0</v>
      </c>
      <c r="F508" s="37">
        <v>7158.0</v>
      </c>
    </row>
    <row r="509" ht="15.75" customHeight="1">
      <c r="A509" s="36" t="str">
        <f t="shared" si="1"/>
        <v>Japan-Asia2002</v>
      </c>
      <c r="B509" s="36" t="s">
        <v>75</v>
      </c>
      <c r="C509" s="36" t="s">
        <v>157</v>
      </c>
      <c r="D509" s="31" t="s">
        <v>79</v>
      </c>
      <c r="E509" s="37">
        <v>499092.0</v>
      </c>
      <c r="F509" s="37">
        <v>1170715.0</v>
      </c>
    </row>
    <row r="510" ht="15.75" customHeight="1">
      <c r="A510" s="36" t="str">
        <f t="shared" si="1"/>
        <v>Jordan-Middle East2002</v>
      </c>
      <c r="B510" s="36" t="s">
        <v>75</v>
      </c>
      <c r="C510" s="36" t="s">
        <v>233</v>
      </c>
      <c r="D510" s="31" t="s">
        <v>79</v>
      </c>
      <c r="E510" s="37">
        <v>7105.0</v>
      </c>
      <c r="F510" s="37">
        <v>20821.0</v>
      </c>
    </row>
    <row r="511" ht="15.75" customHeight="1">
      <c r="A511" s="36" t="str">
        <f t="shared" si="1"/>
        <v>Kazakhstan-Asia2002</v>
      </c>
      <c r="B511" s="36" t="s">
        <v>75</v>
      </c>
      <c r="C511" s="36" t="s">
        <v>158</v>
      </c>
      <c r="D511" s="31" t="s">
        <v>79</v>
      </c>
      <c r="E511" s="37">
        <v>74443.0</v>
      </c>
      <c r="F511" s="37">
        <v>248729.0</v>
      </c>
    </row>
    <row r="512" ht="15.75" customHeight="1">
      <c r="A512" s="36" t="str">
        <f t="shared" si="1"/>
        <v>Kenya-Africa2002</v>
      </c>
      <c r="B512" s="36" t="s">
        <v>75</v>
      </c>
      <c r="C512" s="36" t="s">
        <v>114</v>
      </c>
      <c r="D512" s="31" t="s">
        <v>79</v>
      </c>
      <c r="E512" s="37">
        <v>19719.0</v>
      </c>
      <c r="F512" s="37">
        <v>12427.0</v>
      </c>
    </row>
    <row r="513" ht="15.75" customHeight="1">
      <c r="A513" s="36" t="str">
        <f t="shared" si="1"/>
        <v>Kiribati-Oceania2002</v>
      </c>
      <c r="B513" s="36" t="s">
        <v>75</v>
      </c>
      <c r="C513" s="36" t="s">
        <v>248</v>
      </c>
      <c r="D513" s="31" t="s">
        <v>79</v>
      </c>
      <c r="E513" s="36"/>
      <c r="F513" s="37">
        <v>62.0</v>
      </c>
    </row>
    <row r="514" ht="15.75" customHeight="1">
      <c r="A514" s="36" t="str">
        <f t="shared" si="1"/>
        <v>Kosovo-Europe2002</v>
      </c>
      <c r="B514" s="36" t="s">
        <v>75</v>
      </c>
      <c r="C514" s="36" t="s">
        <v>202</v>
      </c>
      <c r="D514" s="31" t="s">
        <v>79</v>
      </c>
      <c r="E514" s="37">
        <v>2496.0</v>
      </c>
      <c r="F514" s="36"/>
    </row>
    <row r="515" ht="15.75" customHeight="1">
      <c r="A515" s="36" t="str">
        <f t="shared" si="1"/>
        <v>Kuwait-Middle East2002</v>
      </c>
      <c r="B515" s="36" t="s">
        <v>75</v>
      </c>
      <c r="C515" s="36" t="s">
        <v>234</v>
      </c>
      <c r="D515" s="31" t="s">
        <v>79</v>
      </c>
      <c r="E515" s="37">
        <v>32586.0</v>
      </c>
      <c r="F515" s="37">
        <v>93696.0</v>
      </c>
    </row>
    <row r="516" ht="15.75" customHeight="1">
      <c r="A516" s="36" t="str">
        <f t="shared" si="1"/>
        <v>Kyrgyzstan-Asia2002</v>
      </c>
      <c r="B516" s="36" t="s">
        <v>75</v>
      </c>
      <c r="C516" s="36" t="s">
        <v>159</v>
      </c>
      <c r="D516" s="31" t="s">
        <v>79</v>
      </c>
      <c r="E516" s="37">
        <v>2805.0</v>
      </c>
      <c r="F516" s="37">
        <v>6399.0</v>
      </c>
    </row>
    <row r="517" ht="15.75" customHeight="1">
      <c r="A517" s="36" t="str">
        <f t="shared" si="1"/>
        <v>Laos-Asia2002</v>
      </c>
      <c r="B517" s="36" t="s">
        <v>75</v>
      </c>
      <c r="C517" s="36" t="s">
        <v>160</v>
      </c>
      <c r="D517" s="31" t="s">
        <v>79</v>
      </c>
      <c r="E517" s="36"/>
      <c r="F517" s="37">
        <v>1874.0</v>
      </c>
    </row>
    <row r="518" ht="15.75" customHeight="1">
      <c r="A518" s="36" t="str">
        <f t="shared" si="1"/>
        <v>Latvia-Europe2002</v>
      </c>
      <c r="B518" s="36" t="s">
        <v>75</v>
      </c>
      <c r="C518" s="36" t="s">
        <v>203</v>
      </c>
      <c r="D518" s="31" t="s">
        <v>79</v>
      </c>
      <c r="E518" s="37">
        <v>4644.0</v>
      </c>
      <c r="F518" s="37">
        <v>7616.0</v>
      </c>
    </row>
    <row r="519" ht="15.75" customHeight="1">
      <c r="A519" s="36" t="str">
        <f t="shared" si="1"/>
        <v>Lebanon-Middle East2002</v>
      </c>
      <c r="B519" s="36" t="s">
        <v>75</v>
      </c>
      <c r="C519" s="36" t="s">
        <v>235</v>
      </c>
      <c r="D519" s="31" t="s">
        <v>79</v>
      </c>
      <c r="E519" s="37">
        <v>6382.0</v>
      </c>
      <c r="F519" s="37">
        <v>20403.0</v>
      </c>
    </row>
    <row r="520" ht="15.75" customHeight="1">
      <c r="A520" s="36" t="str">
        <f t="shared" si="1"/>
        <v>Lesotho-Africa2002</v>
      </c>
      <c r="B520" s="36" t="s">
        <v>75</v>
      </c>
      <c r="C520" s="36" t="s">
        <v>115</v>
      </c>
      <c r="D520" s="31" t="s">
        <v>79</v>
      </c>
      <c r="E520" s="36"/>
      <c r="F520" s="37">
        <v>18.0</v>
      </c>
    </row>
    <row r="521" ht="15.75" customHeight="1">
      <c r="A521" s="36" t="str">
        <f t="shared" si="1"/>
        <v>Liberia-Africa2002</v>
      </c>
      <c r="B521" s="36" t="s">
        <v>75</v>
      </c>
      <c r="C521" s="36" t="s">
        <v>116</v>
      </c>
      <c r="D521" s="31" t="s">
        <v>79</v>
      </c>
      <c r="E521" s="36"/>
      <c r="F521" s="37">
        <v>799.0</v>
      </c>
    </row>
    <row r="522" ht="15.75" customHeight="1">
      <c r="A522" s="36" t="str">
        <f t="shared" si="1"/>
        <v>Libya-Africa2002</v>
      </c>
      <c r="B522" s="36" t="s">
        <v>75</v>
      </c>
      <c r="C522" s="36" t="s">
        <v>117</v>
      </c>
      <c r="D522" s="31" t="s">
        <v>79</v>
      </c>
      <c r="E522" s="37">
        <v>21611.0</v>
      </c>
      <c r="F522" s="37">
        <v>59035.0</v>
      </c>
    </row>
    <row r="523" ht="15.75" customHeight="1">
      <c r="A523" s="36" t="str">
        <f t="shared" si="1"/>
        <v>Liechtenstein-Europe2002</v>
      </c>
      <c r="B523" s="36" t="s">
        <v>75</v>
      </c>
      <c r="C523" s="36" t="s">
        <v>204</v>
      </c>
      <c r="D523" s="31" t="s">
        <v>79</v>
      </c>
      <c r="E523" s="36"/>
      <c r="F523" s="36"/>
    </row>
    <row r="524" ht="15.75" customHeight="1">
      <c r="A524" s="36" t="str">
        <f t="shared" si="1"/>
        <v>Lithuania-Europe2002</v>
      </c>
      <c r="B524" s="36" t="s">
        <v>75</v>
      </c>
      <c r="C524" s="36" t="s">
        <v>205</v>
      </c>
      <c r="D524" s="31" t="s">
        <v>79</v>
      </c>
      <c r="E524" s="37">
        <v>7052.0</v>
      </c>
      <c r="F524" s="37">
        <v>13561.0</v>
      </c>
    </row>
    <row r="525" ht="15.75" customHeight="1">
      <c r="A525" s="36" t="str">
        <f t="shared" si="1"/>
        <v>Luxembourg-Europe2002</v>
      </c>
      <c r="B525" s="36" t="s">
        <v>75</v>
      </c>
      <c r="C525" s="36" t="s">
        <v>206</v>
      </c>
      <c r="D525" s="31" t="s">
        <v>79</v>
      </c>
      <c r="E525" s="37">
        <v>4220.0</v>
      </c>
      <c r="F525" s="37">
        <v>10829.0</v>
      </c>
    </row>
    <row r="526" ht="15.75" customHeight="1">
      <c r="A526" s="36" t="str">
        <f t="shared" si="1"/>
        <v>Macao SAR-Asia2002</v>
      </c>
      <c r="B526" s="36" t="s">
        <v>75</v>
      </c>
      <c r="C526" s="36" t="s">
        <v>161</v>
      </c>
      <c r="D526" s="31" t="s">
        <v>79</v>
      </c>
      <c r="E526" s="36"/>
      <c r="F526" s="37">
        <v>1030.0</v>
      </c>
    </row>
    <row r="527" ht="15.75" customHeight="1">
      <c r="A527" s="36" t="str">
        <f t="shared" si="1"/>
        <v>Madagascar-Africa2002</v>
      </c>
      <c r="B527" s="36" t="s">
        <v>75</v>
      </c>
      <c r="C527" s="36" t="s">
        <v>118</v>
      </c>
      <c r="D527" s="31" t="s">
        <v>79</v>
      </c>
      <c r="E527" s="36"/>
      <c r="F527" s="37">
        <v>2013.0</v>
      </c>
    </row>
    <row r="528" ht="15.75" customHeight="1">
      <c r="A528" s="36" t="str">
        <f t="shared" si="1"/>
        <v>Malawi-Africa2002</v>
      </c>
      <c r="B528" s="36" t="s">
        <v>75</v>
      </c>
      <c r="C528" s="36" t="s">
        <v>119</v>
      </c>
      <c r="D528" s="31" t="s">
        <v>79</v>
      </c>
      <c r="E528" s="36"/>
      <c r="F528" s="37">
        <v>1239.0</v>
      </c>
    </row>
    <row r="529" ht="15.75" customHeight="1">
      <c r="A529" s="36" t="str">
        <f t="shared" si="1"/>
        <v>Malaysia-Asia2002</v>
      </c>
      <c r="B529" s="36" t="s">
        <v>75</v>
      </c>
      <c r="C529" s="36" t="s">
        <v>162</v>
      </c>
      <c r="D529" s="31" t="s">
        <v>79</v>
      </c>
      <c r="E529" s="37">
        <v>72645.0</v>
      </c>
      <c r="F529" s="37">
        <v>216804.0</v>
      </c>
    </row>
    <row r="530" ht="15.75" customHeight="1">
      <c r="A530" s="36" t="str">
        <f t="shared" si="1"/>
        <v>Maldives-Asia2002</v>
      </c>
      <c r="B530" s="36" t="s">
        <v>75</v>
      </c>
      <c r="C530" s="36" t="s">
        <v>163</v>
      </c>
      <c r="D530" s="31" t="s">
        <v>79</v>
      </c>
      <c r="E530" s="36"/>
      <c r="F530" s="37">
        <v>1074.0</v>
      </c>
    </row>
    <row r="531" ht="15.75" customHeight="1">
      <c r="A531" s="36" t="str">
        <f t="shared" si="1"/>
        <v>Mali-Africa2002</v>
      </c>
      <c r="B531" s="36" t="s">
        <v>75</v>
      </c>
      <c r="C531" s="36" t="s">
        <v>120</v>
      </c>
      <c r="D531" s="31" t="s">
        <v>79</v>
      </c>
      <c r="E531" s="36"/>
      <c r="F531" s="37">
        <v>623.0</v>
      </c>
    </row>
    <row r="532" ht="15.75" customHeight="1">
      <c r="A532" s="36" t="str">
        <f t="shared" si="1"/>
        <v>Malta-Europe2002</v>
      </c>
      <c r="B532" s="36" t="s">
        <v>75</v>
      </c>
      <c r="C532" s="36" t="s">
        <v>207</v>
      </c>
      <c r="D532" s="31" t="s">
        <v>79</v>
      </c>
      <c r="E532" s="37">
        <v>848.0</v>
      </c>
      <c r="F532" s="37">
        <v>2589.0</v>
      </c>
    </row>
    <row r="533" ht="15.75" customHeight="1">
      <c r="A533" s="36" t="str">
        <f t="shared" si="1"/>
        <v>Marshall Islands-Oceania2002</v>
      </c>
      <c r="B533" s="36" t="s">
        <v>75</v>
      </c>
      <c r="C533" s="36" t="s">
        <v>249</v>
      </c>
      <c r="D533" s="31" t="s">
        <v>79</v>
      </c>
      <c r="E533" s="36"/>
      <c r="F533" s="37">
        <v>103.0</v>
      </c>
    </row>
    <row r="534" ht="15.75" customHeight="1">
      <c r="A534" s="36" t="str">
        <f t="shared" si="1"/>
        <v>Mauritania-Africa2002</v>
      </c>
      <c r="B534" s="36" t="s">
        <v>75</v>
      </c>
      <c r="C534" s="36" t="s">
        <v>121</v>
      </c>
      <c r="D534" s="31" t="s">
        <v>79</v>
      </c>
      <c r="E534" s="36"/>
      <c r="F534" s="37">
        <v>2215.0</v>
      </c>
    </row>
    <row r="535" ht="15.75" customHeight="1">
      <c r="A535" s="36" t="str">
        <f t="shared" si="1"/>
        <v>Mauritius-Africa2002</v>
      </c>
      <c r="B535" s="36" t="s">
        <v>75</v>
      </c>
      <c r="C535" s="36" t="s">
        <v>122</v>
      </c>
      <c r="D535" s="31" t="s">
        <v>79</v>
      </c>
      <c r="E535" s="36"/>
      <c r="F535" s="37">
        <v>4118.0</v>
      </c>
    </row>
    <row r="536" ht="15.75" customHeight="1">
      <c r="A536" s="36" t="str">
        <f t="shared" si="1"/>
        <v>Mexico-The Americas2002</v>
      </c>
      <c r="B536" s="36" t="s">
        <v>75</v>
      </c>
      <c r="C536" s="36" t="s">
        <v>286</v>
      </c>
      <c r="D536" s="31" t="s">
        <v>79</v>
      </c>
      <c r="E536" s="37">
        <v>178924.0</v>
      </c>
      <c r="F536" s="37">
        <v>443674.0</v>
      </c>
    </row>
    <row r="537" ht="15.75" customHeight="1">
      <c r="A537" s="36" t="str">
        <f t="shared" si="1"/>
        <v>Micronesia, Fed. Sts.-Oceania2002</v>
      </c>
      <c r="B537" s="36" t="s">
        <v>75</v>
      </c>
      <c r="C537" s="36" t="s">
        <v>250</v>
      </c>
      <c r="D537" s="31" t="s">
        <v>79</v>
      </c>
      <c r="E537" s="36"/>
      <c r="F537" s="37">
        <v>103.0</v>
      </c>
    </row>
    <row r="538" ht="15.75" customHeight="1">
      <c r="A538" s="36" t="str">
        <f t="shared" si="1"/>
        <v>Moldova-Europe2002</v>
      </c>
      <c r="B538" s="36" t="s">
        <v>75</v>
      </c>
      <c r="C538" s="36" t="s">
        <v>208</v>
      </c>
      <c r="D538" s="31" t="s">
        <v>79</v>
      </c>
      <c r="E538" s="37">
        <v>3426.0</v>
      </c>
      <c r="F538" s="37">
        <v>4855.0</v>
      </c>
    </row>
    <row r="539" ht="15.75" customHeight="1">
      <c r="A539" s="36" t="str">
        <f t="shared" si="1"/>
        <v>Monaco-Europe2002</v>
      </c>
      <c r="B539" s="36" t="s">
        <v>75</v>
      </c>
      <c r="C539" s="36" t="s">
        <v>209</v>
      </c>
      <c r="D539" s="31" t="s">
        <v>79</v>
      </c>
      <c r="E539" s="36"/>
      <c r="F539" s="36"/>
    </row>
    <row r="540" ht="15.75" customHeight="1">
      <c r="A540" s="36" t="str">
        <f t="shared" si="1"/>
        <v>Mongolia-Asia2002</v>
      </c>
      <c r="B540" s="36" t="s">
        <v>75</v>
      </c>
      <c r="C540" s="36" t="s">
        <v>164</v>
      </c>
      <c r="D540" s="31" t="s">
        <v>79</v>
      </c>
      <c r="E540" s="37">
        <v>3454.0</v>
      </c>
      <c r="F540" s="37">
        <v>11511.0</v>
      </c>
    </row>
    <row r="541" ht="15.75" customHeight="1">
      <c r="A541" s="36" t="str">
        <f t="shared" si="1"/>
        <v>Montenegro-Europe2002</v>
      </c>
      <c r="B541" s="36" t="s">
        <v>75</v>
      </c>
      <c r="C541" s="36" t="s">
        <v>210</v>
      </c>
      <c r="D541" s="31" t="s">
        <v>79</v>
      </c>
      <c r="E541" s="37">
        <v>1174.0</v>
      </c>
      <c r="F541" s="37">
        <v>2582.0</v>
      </c>
    </row>
    <row r="542" ht="15.75" customHeight="1">
      <c r="A542" s="36" t="str">
        <f t="shared" si="1"/>
        <v>Morocco-Africa2002</v>
      </c>
      <c r="B542" s="36" t="s">
        <v>75</v>
      </c>
      <c r="C542" s="36" t="s">
        <v>123</v>
      </c>
      <c r="D542" s="31" t="s">
        <v>79</v>
      </c>
      <c r="E542" s="37">
        <v>16183.0</v>
      </c>
      <c r="F542" s="37">
        <v>50608.0</v>
      </c>
    </row>
    <row r="543" ht="15.75" customHeight="1">
      <c r="A543" s="36" t="str">
        <f t="shared" si="1"/>
        <v>Mozambique-Africa2002</v>
      </c>
      <c r="B543" s="36" t="s">
        <v>75</v>
      </c>
      <c r="C543" s="36" t="s">
        <v>124</v>
      </c>
      <c r="D543" s="31" t="s">
        <v>79</v>
      </c>
      <c r="E543" s="37">
        <v>9875.0</v>
      </c>
      <c r="F543" s="37">
        <v>2882.0</v>
      </c>
    </row>
    <row r="544" ht="15.75" customHeight="1">
      <c r="A544" s="36" t="str">
        <f t="shared" si="1"/>
        <v>Myanmar-Asia2002</v>
      </c>
      <c r="B544" s="36" t="s">
        <v>75</v>
      </c>
      <c r="C544" s="36" t="s">
        <v>165</v>
      </c>
      <c r="D544" s="31" t="s">
        <v>79</v>
      </c>
      <c r="E544" s="37">
        <v>13997.0</v>
      </c>
      <c r="F544" s="37">
        <v>8995.0</v>
      </c>
    </row>
    <row r="545" ht="15.75" customHeight="1">
      <c r="A545" s="36" t="str">
        <f t="shared" si="1"/>
        <v>Namibia-Africa2002</v>
      </c>
      <c r="B545" s="36" t="s">
        <v>75</v>
      </c>
      <c r="C545" s="36" t="s">
        <v>125</v>
      </c>
      <c r="D545" s="31" t="s">
        <v>79</v>
      </c>
      <c r="E545" s="37">
        <v>1552.0</v>
      </c>
      <c r="F545" s="37">
        <v>3176.0</v>
      </c>
    </row>
    <row r="546" ht="15.75" customHeight="1">
      <c r="A546" s="36" t="str">
        <f t="shared" si="1"/>
        <v>Nepal-Asia2002</v>
      </c>
      <c r="B546" s="36" t="s">
        <v>75</v>
      </c>
      <c r="C546" s="36" t="s">
        <v>166</v>
      </c>
      <c r="D546" s="31" t="s">
        <v>79</v>
      </c>
      <c r="E546" s="37">
        <v>10218.0</v>
      </c>
      <c r="F546" s="37">
        <v>3755.0</v>
      </c>
    </row>
    <row r="547" ht="15.75" customHeight="1">
      <c r="A547" s="36" t="str">
        <f t="shared" si="1"/>
        <v>Netherlands-Europe2002</v>
      </c>
      <c r="B547" s="36" t="s">
        <v>75</v>
      </c>
      <c r="C547" s="36" t="s">
        <v>211</v>
      </c>
      <c r="D547" s="31" t="s">
        <v>79</v>
      </c>
      <c r="E547" s="37">
        <v>83426.0</v>
      </c>
      <c r="F547" s="37">
        <v>182078.0</v>
      </c>
    </row>
    <row r="548" ht="15.75" customHeight="1">
      <c r="A548" s="36" t="str">
        <f t="shared" si="1"/>
        <v>New Caledonia-Oceania2002</v>
      </c>
      <c r="B548" s="36" t="s">
        <v>75</v>
      </c>
      <c r="C548" s="36" t="s">
        <v>251</v>
      </c>
      <c r="D548" s="31" t="s">
        <v>79</v>
      </c>
      <c r="E548" s="36"/>
      <c r="F548" s="37">
        <v>3920.0</v>
      </c>
    </row>
    <row r="549" ht="15.75" customHeight="1">
      <c r="A549" s="36" t="str">
        <f t="shared" si="1"/>
        <v>New Zealand-Oceania2002</v>
      </c>
      <c r="B549" s="36" t="s">
        <v>75</v>
      </c>
      <c r="C549" s="36" t="s">
        <v>252</v>
      </c>
      <c r="D549" s="31" t="s">
        <v>79</v>
      </c>
      <c r="E549" s="37">
        <v>18287.0</v>
      </c>
      <c r="F549" s="37">
        <v>31551.0</v>
      </c>
    </row>
    <row r="550" ht="15.75" customHeight="1">
      <c r="A550" s="36" t="str">
        <f t="shared" si="1"/>
        <v>Nicaragua-The Americas2002</v>
      </c>
      <c r="B550" s="36" t="s">
        <v>75</v>
      </c>
      <c r="C550" s="36" t="s">
        <v>287</v>
      </c>
      <c r="D550" s="31" t="s">
        <v>79</v>
      </c>
      <c r="E550" s="37">
        <v>2951.0</v>
      </c>
      <c r="F550" s="37">
        <v>4547.0</v>
      </c>
    </row>
    <row r="551" ht="15.75" customHeight="1">
      <c r="A551" s="36" t="str">
        <f t="shared" si="1"/>
        <v>Niger-Africa2002</v>
      </c>
      <c r="B551" s="36" t="s">
        <v>75</v>
      </c>
      <c r="C551" s="36" t="s">
        <v>126</v>
      </c>
      <c r="D551" s="31" t="s">
        <v>79</v>
      </c>
      <c r="E551" s="36"/>
      <c r="F551" s="37">
        <v>1412.0</v>
      </c>
    </row>
    <row r="552" ht="15.75" customHeight="1">
      <c r="A552" s="36" t="str">
        <f t="shared" si="1"/>
        <v>Nigeria-Africa2002</v>
      </c>
      <c r="B552" s="36" t="s">
        <v>75</v>
      </c>
      <c r="C552" s="36" t="s">
        <v>127</v>
      </c>
      <c r="D552" s="31" t="s">
        <v>79</v>
      </c>
      <c r="E552" s="37">
        <v>115138.0</v>
      </c>
      <c r="F552" s="37">
        <v>78910.0</v>
      </c>
    </row>
    <row r="553" ht="15.75" customHeight="1">
      <c r="A553" s="36" t="str">
        <f t="shared" si="1"/>
        <v>North Korea-Asia2002</v>
      </c>
      <c r="B553" s="36" t="s">
        <v>75</v>
      </c>
      <c r="C553" s="36" t="s">
        <v>167</v>
      </c>
      <c r="D553" s="31" t="s">
        <v>79</v>
      </c>
      <c r="E553" s="37">
        <v>18794.0</v>
      </c>
      <c r="F553" s="37">
        <v>71624.0</v>
      </c>
    </row>
    <row r="554" ht="15.75" customHeight="1">
      <c r="A554" s="36" t="str">
        <f t="shared" si="1"/>
        <v>North Macedonia-Europe2002</v>
      </c>
      <c r="B554" s="36" t="s">
        <v>75</v>
      </c>
      <c r="C554" s="36" t="s">
        <v>212</v>
      </c>
      <c r="D554" s="31" t="s">
        <v>79</v>
      </c>
      <c r="E554" s="37">
        <v>2883.0</v>
      </c>
      <c r="F554" s="37">
        <v>10873.0</v>
      </c>
    </row>
    <row r="555" ht="15.75" customHeight="1">
      <c r="A555" s="36" t="str">
        <f t="shared" si="1"/>
        <v>Norway-Europe2002</v>
      </c>
      <c r="B555" s="36" t="s">
        <v>75</v>
      </c>
      <c r="C555" s="36" t="s">
        <v>213</v>
      </c>
      <c r="D555" s="31" t="s">
        <v>79</v>
      </c>
      <c r="E555" s="37">
        <v>32338.0</v>
      </c>
      <c r="F555" s="37">
        <v>57187.0</v>
      </c>
    </row>
    <row r="556" ht="15.75" customHeight="1">
      <c r="A556" s="36" t="str">
        <f t="shared" si="1"/>
        <v>Oman-Middle East2002</v>
      </c>
      <c r="B556" s="36" t="s">
        <v>75</v>
      </c>
      <c r="C556" s="36" t="s">
        <v>236</v>
      </c>
      <c r="D556" s="31" t="s">
        <v>79</v>
      </c>
      <c r="E556" s="37">
        <v>23158.0</v>
      </c>
      <c r="F556" s="37">
        <v>57202.0</v>
      </c>
    </row>
    <row r="557" ht="15.75" customHeight="1">
      <c r="A557" s="36" t="str">
        <f t="shared" si="1"/>
        <v>Pakistan-Asia2002</v>
      </c>
      <c r="B557" s="36" t="s">
        <v>75</v>
      </c>
      <c r="C557" s="36" t="s">
        <v>168</v>
      </c>
      <c r="D557" s="31" t="s">
        <v>79</v>
      </c>
      <c r="E557" s="37">
        <v>84311.0</v>
      </c>
      <c r="F557" s="37">
        <v>161396.0</v>
      </c>
    </row>
    <row r="558" ht="15.75" customHeight="1">
      <c r="A558" s="36" t="str">
        <f t="shared" si="1"/>
        <v>Panama-The Americas2002</v>
      </c>
      <c r="B558" s="36" t="s">
        <v>75</v>
      </c>
      <c r="C558" s="36" t="s">
        <v>288</v>
      </c>
      <c r="D558" s="31" t="s">
        <v>79</v>
      </c>
      <c r="E558" s="37">
        <v>3710.0</v>
      </c>
      <c r="F558" s="37">
        <v>9633.0</v>
      </c>
    </row>
    <row r="559" ht="15.75" customHeight="1">
      <c r="A559" s="36" t="str">
        <f t="shared" si="1"/>
        <v>Papua New Guinea-Oceania2002</v>
      </c>
      <c r="B559" s="36" t="s">
        <v>75</v>
      </c>
      <c r="C559" s="36" t="s">
        <v>253</v>
      </c>
      <c r="D559" s="31" t="s">
        <v>79</v>
      </c>
      <c r="E559" s="36"/>
      <c r="F559" s="37">
        <v>3135.0</v>
      </c>
    </row>
    <row r="560" ht="15.75" customHeight="1">
      <c r="A560" s="36" t="str">
        <f t="shared" si="1"/>
        <v>Paraguay-The Americas2002</v>
      </c>
      <c r="B560" s="36" t="s">
        <v>75</v>
      </c>
      <c r="C560" s="36" t="s">
        <v>289</v>
      </c>
      <c r="D560" s="31" t="s">
        <v>79</v>
      </c>
      <c r="E560" s="37">
        <v>4789.0</v>
      </c>
      <c r="F560" s="37">
        <v>5075.0</v>
      </c>
    </row>
    <row r="561" ht="15.75" customHeight="1">
      <c r="A561" s="36" t="str">
        <f t="shared" si="1"/>
        <v>Peru-The Americas2002</v>
      </c>
      <c r="B561" s="36" t="s">
        <v>75</v>
      </c>
      <c r="C561" s="36" t="s">
        <v>290</v>
      </c>
      <c r="D561" s="31" t="s">
        <v>79</v>
      </c>
      <c r="E561" s="37">
        <v>19207.0</v>
      </c>
      <c r="F561" s="37">
        <v>57579.0</v>
      </c>
    </row>
    <row r="562" ht="15.75" customHeight="1">
      <c r="A562" s="36" t="str">
        <f t="shared" si="1"/>
        <v>Philippines-Asia2002</v>
      </c>
      <c r="B562" s="36" t="s">
        <v>75</v>
      </c>
      <c r="C562" s="36" t="s">
        <v>169</v>
      </c>
      <c r="D562" s="31" t="s">
        <v>79</v>
      </c>
      <c r="E562" s="37">
        <v>40512.0</v>
      </c>
      <c r="F562" s="37">
        <v>81591.0</v>
      </c>
    </row>
    <row r="563" ht="15.75" customHeight="1">
      <c r="A563" s="36" t="str">
        <f t="shared" si="1"/>
        <v>Poland-Europe2002</v>
      </c>
      <c r="B563" s="36" t="s">
        <v>75</v>
      </c>
      <c r="C563" s="36" t="s">
        <v>214</v>
      </c>
      <c r="D563" s="31" t="s">
        <v>79</v>
      </c>
      <c r="E563" s="37">
        <v>101539.0</v>
      </c>
      <c r="F563" s="37">
        <v>317254.0</v>
      </c>
    </row>
    <row r="564" ht="15.75" customHeight="1">
      <c r="A564" s="36" t="str">
        <f t="shared" si="1"/>
        <v>Portugal-Europe2002</v>
      </c>
      <c r="B564" s="36" t="s">
        <v>75</v>
      </c>
      <c r="C564" s="36" t="s">
        <v>215</v>
      </c>
      <c r="D564" s="31" t="s">
        <v>79</v>
      </c>
      <c r="E564" s="37">
        <v>23541.0</v>
      </c>
      <c r="F564" s="37">
        <v>52361.0</v>
      </c>
    </row>
    <row r="565" ht="15.75" customHeight="1">
      <c r="A565" s="36" t="str">
        <f t="shared" si="1"/>
        <v>Puerto Rico-The Americas2002</v>
      </c>
      <c r="B565" s="36" t="s">
        <v>75</v>
      </c>
      <c r="C565" s="36" t="s">
        <v>291</v>
      </c>
      <c r="D565" s="31" t="s">
        <v>79</v>
      </c>
      <c r="E565" s="36"/>
      <c r="F565" s="36"/>
    </row>
    <row r="566" ht="15.75" customHeight="1">
      <c r="A566" s="36" t="str">
        <f t="shared" si="1"/>
        <v>Qatar-Middle East2002</v>
      </c>
      <c r="B566" s="36" t="s">
        <v>75</v>
      </c>
      <c r="C566" s="36" t="s">
        <v>237</v>
      </c>
      <c r="D566" s="31" t="s">
        <v>79</v>
      </c>
      <c r="E566" s="37">
        <v>28973.0</v>
      </c>
      <c r="F566" s="37">
        <v>70531.0</v>
      </c>
    </row>
    <row r="567" ht="15.75" customHeight="1">
      <c r="A567" s="36" t="str">
        <f t="shared" si="1"/>
        <v>Romania-Europe2002</v>
      </c>
      <c r="B567" s="36" t="s">
        <v>75</v>
      </c>
      <c r="C567" s="36" t="s">
        <v>216</v>
      </c>
      <c r="D567" s="31" t="s">
        <v>79</v>
      </c>
      <c r="E567" s="37">
        <v>35031.0</v>
      </c>
      <c r="F567" s="37">
        <v>78745.0</v>
      </c>
    </row>
    <row r="568" ht="15.75" customHeight="1">
      <c r="A568" s="36" t="str">
        <f t="shared" si="1"/>
        <v>Russia-Europe2002</v>
      </c>
      <c r="B568" s="36" t="s">
        <v>75</v>
      </c>
      <c r="C568" s="36" t="s">
        <v>217</v>
      </c>
      <c r="D568" s="31" t="s">
        <v>79</v>
      </c>
      <c r="E568" s="37">
        <v>702292.0</v>
      </c>
      <c r="F568" s="37">
        <v>1740776.0</v>
      </c>
    </row>
    <row r="569" ht="15.75" customHeight="1">
      <c r="A569" s="36" t="str">
        <f t="shared" si="1"/>
        <v>Rwanda-Africa2002</v>
      </c>
      <c r="B569" s="36" t="s">
        <v>75</v>
      </c>
      <c r="C569" s="36" t="s">
        <v>128</v>
      </c>
      <c r="D569" s="31" t="s">
        <v>79</v>
      </c>
      <c r="E569" s="36"/>
      <c r="F569" s="37">
        <v>594.0</v>
      </c>
    </row>
    <row r="570" ht="15.75" customHeight="1">
      <c r="A570" s="36" t="str">
        <f t="shared" si="1"/>
        <v>Samoa-Oceania2002</v>
      </c>
      <c r="B570" s="36" t="s">
        <v>75</v>
      </c>
      <c r="C570" s="36" t="s">
        <v>254</v>
      </c>
      <c r="D570" s="31" t="s">
        <v>79</v>
      </c>
      <c r="E570" s="36"/>
      <c r="F570" s="37">
        <v>161.0</v>
      </c>
    </row>
    <row r="571" ht="15.75" customHeight="1">
      <c r="A571" s="36" t="str">
        <f t="shared" si="1"/>
        <v>San Marino-Europe2002</v>
      </c>
      <c r="B571" s="36" t="s">
        <v>75</v>
      </c>
      <c r="C571" s="36" t="s">
        <v>218</v>
      </c>
      <c r="D571" s="31" t="s">
        <v>79</v>
      </c>
      <c r="E571" s="36"/>
      <c r="F571" s="36"/>
    </row>
    <row r="572" ht="15.75" customHeight="1">
      <c r="A572" s="36" t="str">
        <f t="shared" si="1"/>
        <v>Sao Tome and Principe-Africa2002</v>
      </c>
      <c r="B572" s="36" t="s">
        <v>75</v>
      </c>
      <c r="C572" s="36" t="s">
        <v>129</v>
      </c>
      <c r="D572" s="31" t="s">
        <v>79</v>
      </c>
      <c r="E572" s="36"/>
      <c r="F572" s="37">
        <v>99.0</v>
      </c>
    </row>
    <row r="573" ht="15.75" customHeight="1">
      <c r="A573" s="36" t="str">
        <f t="shared" si="1"/>
        <v>Saudi Arabia-Middle East2002</v>
      </c>
      <c r="B573" s="36" t="s">
        <v>75</v>
      </c>
      <c r="C573" s="36" t="s">
        <v>238</v>
      </c>
      <c r="D573" s="31" t="s">
        <v>79</v>
      </c>
      <c r="E573" s="37">
        <v>192004.0</v>
      </c>
      <c r="F573" s="37">
        <v>464481.0</v>
      </c>
    </row>
    <row r="574" ht="15.75" customHeight="1">
      <c r="A574" s="36" t="str">
        <f t="shared" si="1"/>
        <v>Senegal-Africa2002</v>
      </c>
      <c r="B574" s="36" t="s">
        <v>75</v>
      </c>
      <c r="C574" s="36" t="s">
        <v>130</v>
      </c>
      <c r="D574" s="31" t="s">
        <v>79</v>
      </c>
      <c r="E574" s="37">
        <v>3426.0</v>
      </c>
      <c r="F574" s="37">
        <v>7059.0</v>
      </c>
    </row>
    <row r="575" ht="15.75" customHeight="1">
      <c r="A575" s="36" t="str">
        <f t="shared" si="1"/>
        <v>Serbia-Europe2002</v>
      </c>
      <c r="B575" s="36" t="s">
        <v>75</v>
      </c>
      <c r="C575" s="36" t="s">
        <v>219</v>
      </c>
      <c r="D575" s="31" t="s">
        <v>79</v>
      </c>
      <c r="E575" s="37">
        <v>15536.0</v>
      </c>
      <c r="F575" s="37">
        <v>45962.0</v>
      </c>
    </row>
    <row r="576" ht="15.75" customHeight="1">
      <c r="A576" s="36" t="str">
        <f t="shared" si="1"/>
        <v>Seychelles-Africa2002</v>
      </c>
      <c r="B576" s="36" t="s">
        <v>75</v>
      </c>
      <c r="C576" s="36" t="s">
        <v>131</v>
      </c>
      <c r="D576" s="31" t="s">
        <v>79</v>
      </c>
      <c r="E576" s="36"/>
      <c r="F576" s="37">
        <v>704.0</v>
      </c>
    </row>
    <row r="577" ht="15.75" customHeight="1">
      <c r="A577" s="36" t="str">
        <f t="shared" si="1"/>
        <v>Sierra Leone-Africa2002</v>
      </c>
      <c r="B577" s="36" t="s">
        <v>75</v>
      </c>
      <c r="C577" s="36" t="s">
        <v>132</v>
      </c>
      <c r="D577" s="31" t="s">
        <v>79</v>
      </c>
      <c r="E577" s="36"/>
      <c r="F577" s="37">
        <v>689.0</v>
      </c>
    </row>
    <row r="578" ht="15.75" customHeight="1">
      <c r="A578" s="36" t="str">
        <f t="shared" si="1"/>
        <v>Singapore-Asia2002</v>
      </c>
      <c r="B578" s="36" t="s">
        <v>75</v>
      </c>
      <c r="C578" s="36" t="s">
        <v>170</v>
      </c>
      <c r="D578" s="31" t="s">
        <v>79</v>
      </c>
      <c r="E578" s="37">
        <v>34280.0</v>
      </c>
      <c r="F578" s="37">
        <v>13520.0</v>
      </c>
    </row>
    <row r="579" ht="15.75" customHeight="1">
      <c r="A579" s="36" t="str">
        <f t="shared" si="1"/>
        <v>Sint Maarten (Dutch part)-The Americas2002</v>
      </c>
      <c r="B579" s="36" t="s">
        <v>75</v>
      </c>
      <c r="C579" s="36" t="s">
        <v>292</v>
      </c>
      <c r="D579" s="31" t="s">
        <v>79</v>
      </c>
      <c r="E579" s="36"/>
      <c r="F579" s="36"/>
    </row>
    <row r="580" ht="15.75" customHeight="1">
      <c r="A580" s="36" t="str">
        <f t="shared" si="1"/>
        <v>Slovakia-Europe2002</v>
      </c>
      <c r="B580" s="36" t="s">
        <v>75</v>
      </c>
      <c r="C580" s="36" t="s">
        <v>220</v>
      </c>
      <c r="D580" s="31" t="s">
        <v>79</v>
      </c>
      <c r="E580" s="37">
        <v>17828.0</v>
      </c>
      <c r="F580" s="37">
        <v>36094.0</v>
      </c>
    </row>
    <row r="581" ht="15.75" customHeight="1">
      <c r="A581" s="36" t="str">
        <f t="shared" si="1"/>
        <v>Slovenia-Europe2002</v>
      </c>
      <c r="B581" s="36" t="s">
        <v>75</v>
      </c>
      <c r="C581" s="36" t="s">
        <v>221</v>
      </c>
      <c r="D581" s="31" t="s">
        <v>79</v>
      </c>
      <c r="E581" s="37">
        <v>7230.0</v>
      </c>
      <c r="F581" s="37">
        <v>15328.0</v>
      </c>
    </row>
    <row r="582" ht="15.75" customHeight="1">
      <c r="A582" s="36" t="str">
        <f t="shared" si="1"/>
        <v>Solomon Islands-Oceania2002</v>
      </c>
      <c r="B582" s="36" t="s">
        <v>75</v>
      </c>
      <c r="C582" s="36" t="s">
        <v>255</v>
      </c>
      <c r="D582" s="31" t="s">
        <v>79</v>
      </c>
      <c r="E582" s="36"/>
      <c r="F582" s="37">
        <v>202.0</v>
      </c>
    </row>
    <row r="583" ht="15.75" customHeight="1">
      <c r="A583" s="36" t="str">
        <f t="shared" si="1"/>
        <v>Somalia-Africa2002</v>
      </c>
      <c r="B583" s="36" t="s">
        <v>75</v>
      </c>
      <c r="C583" s="36" t="s">
        <v>133</v>
      </c>
      <c r="D583" s="31" t="s">
        <v>79</v>
      </c>
      <c r="E583" s="36"/>
      <c r="F583" s="37">
        <v>609.0</v>
      </c>
    </row>
    <row r="584" ht="15.75" customHeight="1">
      <c r="A584" s="36" t="str">
        <f t="shared" si="1"/>
        <v>South Africa-Africa2002</v>
      </c>
      <c r="B584" s="36" t="s">
        <v>75</v>
      </c>
      <c r="C584" s="36" t="s">
        <v>134</v>
      </c>
      <c r="D584" s="31" t="s">
        <v>79</v>
      </c>
      <c r="E584" s="37">
        <v>142291.0</v>
      </c>
      <c r="F584" s="37">
        <v>460124.0</v>
      </c>
    </row>
    <row r="585" ht="15.75" customHeight="1">
      <c r="A585" s="36" t="str">
        <f t="shared" si="1"/>
        <v>South Korea-Asia2002</v>
      </c>
      <c r="B585" s="36" t="s">
        <v>75</v>
      </c>
      <c r="C585" s="36" t="s">
        <v>171</v>
      </c>
      <c r="D585" s="31" t="s">
        <v>79</v>
      </c>
      <c r="E585" s="37">
        <v>249964.0</v>
      </c>
      <c r="F585" s="37">
        <v>567567.0</v>
      </c>
    </row>
    <row r="586" ht="15.75" customHeight="1">
      <c r="A586" s="36" t="str">
        <f t="shared" si="1"/>
        <v>South Sudan-Africa2002</v>
      </c>
      <c r="B586" s="36" t="s">
        <v>75</v>
      </c>
      <c r="C586" s="36" t="s">
        <v>135</v>
      </c>
      <c r="D586" s="31" t="s">
        <v>79</v>
      </c>
      <c r="E586" s="36"/>
      <c r="F586" s="36"/>
    </row>
    <row r="587" ht="15.75" customHeight="1">
      <c r="A587" s="36" t="str">
        <f t="shared" si="1"/>
        <v>Spain-Europe2002</v>
      </c>
      <c r="B587" s="36" t="s">
        <v>75</v>
      </c>
      <c r="C587" s="36" t="s">
        <v>222</v>
      </c>
      <c r="D587" s="31" t="s">
        <v>79</v>
      </c>
      <c r="E587" s="37">
        <v>127749.0</v>
      </c>
      <c r="F587" s="37">
        <v>269675.0</v>
      </c>
    </row>
    <row r="588" ht="15.75" customHeight="1">
      <c r="A588" s="36" t="str">
        <f t="shared" si="1"/>
        <v>Sri Lanka-Asia2002</v>
      </c>
      <c r="B588" s="36" t="s">
        <v>75</v>
      </c>
      <c r="C588" s="36" t="s">
        <v>172</v>
      </c>
      <c r="D588" s="31" t="s">
        <v>79</v>
      </c>
      <c r="E588" s="37">
        <v>9844.0</v>
      </c>
      <c r="F588" s="37">
        <v>12710.0</v>
      </c>
    </row>
    <row r="589" ht="15.75" customHeight="1">
      <c r="A589" s="36" t="str">
        <f t="shared" si="1"/>
        <v>St. Kitts and Nevis-The Americas2002</v>
      </c>
      <c r="B589" s="36" t="s">
        <v>75</v>
      </c>
      <c r="C589" s="36" t="s">
        <v>293</v>
      </c>
      <c r="D589" s="31" t="s">
        <v>79</v>
      </c>
      <c r="E589" s="36"/>
      <c r="F589" s="37">
        <v>249.0</v>
      </c>
    </row>
    <row r="590" ht="15.75" customHeight="1">
      <c r="A590" s="36" t="str">
        <f t="shared" si="1"/>
        <v>St. Lucia-The Americas2002</v>
      </c>
      <c r="B590" s="36" t="s">
        <v>75</v>
      </c>
      <c r="C590" s="36" t="s">
        <v>294</v>
      </c>
      <c r="D590" s="31" t="s">
        <v>79</v>
      </c>
      <c r="E590" s="36"/>
      <c r="F590" s="37">
        <v>403.0</v>
      </c>
    </row>
    <row r="591" ht="15.75" customHeight="1">
      <c r="A591" s="36" t="str">
        <f t="shared" si="1"/>
        <v>St. Martin (French part)-The Americas2002</v>
      </c>
      <c r="B591" s="36" t="s">
        <v>75</v>
      </c>
      <c r="C591" s="36" t="s">
        <v>295</v>
      </c>
      <c r="D591" s="31" t="s">
        <v>79</v>
      </c>
      <c r="E591" s="36"/>
      <c r="F591" s="36"/>
    </row>
    <row r="592" ht="15.75" customHeight="1">
      <c r="A592" s="36" t="str">
        <f t="shared" si="1"/>
        <v>St. Vincent and the Grenadines-The Americas2002</v>
      </c>
      <c r="B592" s="36" t="s">
        <v>75</v>
      </c>
      <c r="C592" s="36" t="s">
        <v>296</v>
      </c>
      <c r="D592" s="31" t="s">
        <v>79</v>
      </c>
      <c r="E592" s="36"/>
      <c r="F592" s="37">
        <v>209.0</v>
      </c>
    </row>
    <row r="593" ht="15.75" customHeight="1">
      <c r="A593" s="36" t="str">
        <f t="shared" si="1"/>
        <v>Sudan-Africa2002</v>
      </c>
      <c r="B593" s="36" t="s">
        <v>75</v>
      </c>
      <c r="C593" s="36" t="s">
        <v>136</v>
      </c>
      <c r="D593" s="31" t="s">
        <v>79</v>
      </c>
      <c r="E593" s="37">
        <v>16605.0</v>
      </c>
      <c r="F593" s="37">
        <v>14173.0</v>
      </c>
    </row>
    <row r="594" ht="15.75" customHeight="1">
      <c r="A594" s="36" t="str">
        <f t="shared" si="1"/>
        <v>Suriname-The Americas2002</v>
      </c>
      <c r="B594" s="36" t="s">
        <v>75</v>
      </c>
      <c r="C594" s="36" t="s">
        <v>297</v>
      </c>
      <c r="D594" s="31" t="s">
        <v>79</v>
      </c>
      <c r="E594" s="36"/>
      <c r="F594" s="37">
        <v>2384.0</v>
      </c>
    </row>
    <row r="595" ht="15.75" customHeight="1">
      <c r="A595" s="36" t="str">
        <f t="shared" si="1"/>
        <v>Swaziland-Africa2002</v>
      </c>
      <c r="B595" s="36" t="s">
        <v>75</v>
      </c>
      <c r="C595" s="36" t="s">
        <v>137</v>
      </c>
      <c r="D595" s="31" t="s">
        <v>79</v>
      </c>
      <c r="E595" s="36"/>
      <c r="F595" s="37">
        <v>1023.0</v>
      </c>
    </row>
    <row r="596" ht="15.75" customHeight="1">
      <c r="A596" s="36" t="str">
        <f t="shared" si="1"/>
        <v>Sweden-Europe2002</v>
      </c>
      <c r="B596" s="36" t="s">
        <v>75</v>
      </c>
      <c r="C596" s="36" t="s">
        <v>223</v>
      </c>
      <c r="D596" s="31" t="s">
        <v>79</v>
      </c>
      <c r="E596" s="37">
        <v>51315.0</v>
      </c>
      <c r="F596" s="37">
        <v>52515.0</v>
      </c>
    </row>
    <row r="597" ht="15.75" customHeight="1">
      <c r="A597" s="36" t="str">
        <f t="shared" si="1"/>
        <v>Switzerland-Europe2002</v>
      </c>
      <c r="B597" s="36" t="s">
        <v>75</v>
      </c>
      <c r="C597" s="36" t="s">
        <v>224</v>
      </c>
      <c r="D597" s="31" t="s">
        <v>79</v>
      </c>
      <c r="E597" s="37">
        <v>26199.0</v>
      </c>
      <c r="F597" s="37">
        <v>38757.0</v>
      </c>
    </row>
    <row r="598" ht="15.75" customHeight="1">
      <c r="A598" s="36" t="str">
        <f t="shared" si="1"/>
        <v>Syria-Middle East2002</v>
      </c>
      <c r="B598" s="36" t="s">
        <v>75</v>
      </c>
      <c r="C598" s="36" t="s">
        <v>239</v>
      </c>
      <c r="D598" s="31" t="s">
        <v>79</v>
      </c>
      <c r="E598" s="37">
        <v>21649.0</v>
      </c>
      <c r="F598" s="37">
        <v>61859.0</v>
      </c>
    </row>
    <row r="599" ht="15.75" customHeight="1">
      <c r="A599" s="36" t="str">
        <f t="shared" si="1"/>
        <v>Tajikistan-Asia2002</v>
      </c>
      <c r="B599" s="36" t="s">
        <v>75</v>
      </c>
      <c r="C599" s="36" t="s">
        <v>173</v>
      </c>
      <c r="D599" s="31" t="s">
        <v>79</v>
      </c>
      <c r="E599" s="37">
        <v>2370.0</v>
      </c>
      <c r="F599" s="37">
        <v>2860.0</v>
      </c>
    </row>
    <row r="600" ht="15.75" customHeight="1">
      <c r="A600" s="36" t="str">
        <f t="shared" si="1"/>
        <v>Tanzania-Africa2002</v>
      </c>
      <c r="B600" s="36" t="s">
        <v>75</v>
      </c>
      <c r="C600" s="36" t="s">
        <v>138</v>
      </c>
      <c r="D600" s="31" t="s">
        <v>79</v>
      </c>
      <c r="E600" s="37">
        <v>20043.0</v>
      </c>
      <c r="F600" s="37">
        <v>6846.0</v>
      </c>
    </row>
    <row r="601" ht="15.75" customHeight="1">
      <c r="A601" s="36" t="str">
        <f t="shared" si="1"/>
        <v>Thailand-Asia2002</v>
      </c>
      <c r="B601" s="36" t="s">
        <v>75</v>
      </c>
      <c r="C601" s="36" t="s">
        <v>174</v>
      </c>
      <c r="D601" s="31" t="s">
        <v>79</v>
      </c>
      <c r="E601" s="37">
        <v>117429.0</v>
      </c>
      <c r="F601" s="37">
        <v>295282.0</v>
      </c>
    </row>
    <row r="602" ht="15.75" customHeight="1">
      <c r="A602" s="36" t="str">
        <f t="shared" si="1"/>
        <v>Timor-Leste-Asia2002</v>
      </c>
      <c r="B602" s="36" t="s">
        <v>75</v>
      </c>
      <c r="C602" s="36" t="s">
        <v>175</v>
      </c>
      <c r="D602" s="31" t="s">
        <v>79</v>
      </c>
      <c r="E602" s="36"/>
      <c r="F602" s="37">
        <v>183.0</v>
      </c>
    </row>
    <row r="603" ht="15.75" customHeight="1">
      <c r="A603" s="36" t="str">
        <f t="shared" si="1"/>
        <v>Togo-Africa2002</v>
      </c>
      <c r="B603" s="36" t="s">
        <v>75</v>
      </c>
      <c r="C603" s="36" t="s">
        <v>139</v>
      </c>
      <c r="D603" s="31" t="s">
        <v>79</v>
      </c>
      <c r="E603" s="37">
        <v>2692.0</v>
      </c>
      <c r="F603" s="37">
        <v>1540.0</v>
      </c>
    </row>
    <row r="604" ht="15.75" customHeight="1">
      <c r="A604" s="36" t="str">
        <f t="shared" si="1"/>
        <v>Tonga-Oceania2002</v>
      </c>
      <c r="B604" s="36" t="s">
        <v>75</v>
      </c>
      <c r="C604" s="36" t="s">
        <v>256</v>
      </c>
      <c r="D604" s="31" t="s">
        <v>79</v>
      </c>
      <c r="E604" s="36"/>
      <c r="F604" s="37">
        <v>158.0</v>
      </c>
    </row>
    <row r="605" ht="15.75" customHeight="1">
      <c r="A605" s="36" t="str">
        <f t="shared" si="1"/>
        <v>Trinidad and Tobago-The Americas2002</v>
      </c>
      <c r="B605" s="36" t="s">
        <v>75</v>
      </c>
      <c r="C605" s="36" t="s">
        <v>298</v>
      </c>
      <c r="D605" s="31" t="s">
        <v>79</v>
      </c>
      <c r="E605" s="37">
        <v>21370.0</v>
      </c>
      <c r="F605" s="37">
        <v>50682.0</v>
      </c>
    </row>
    <row r="606" ht="15.75" customHeight="1">
      <c r="A606" s="36" t="str">
        <f t="shared" si="1"/>
        <v>Tunisia-Africa2002</v>
      </c>
      <c r="B606" s="36" t="s">
        <v>75</v>
      </c>
      <c r="C606" s="36" t="s">
        <v>140</v>
      </c>
      <c r="D606" s="31" t="s">
        <v>79</v>
      </c>
      <c r="E606" s="37">
        <v>9674.0</v>
      </c>
      <c r="F606" s="37">
        <v>25878.0</v>
      </c>
    </row>
    <row r="607" ht="15.75" customHeight="1">
      <c r="A607" s="36" t="str">
        <f t="shared" si="1"/>
        <v>Turkey-Europe2002</v>
      </c>
      <c r="B607" s="36" t="s">
        <v>75</v>
      </c>
      <c r="C607" s="36" t="s">
        <v>225</v>
      </c>
      <c r="D607" s="31" t="s">
        <v>79</v>
      </c>
      <c r="E607" s="37">
        <v>105133.0</v>
      </c>
      <c r="F607" s="37">
        <v>298002.0</v>
      </c>
    </row>
    <row r="608" ht="15.75" customHeight="1">
      <c r="A608" s="36" t="str">
        <f t="shared" si="1"/>
        <v>Turkmenistan-Asia2002</v>
      </c>
      <c r="B608" s="36" t="s">
        <v>75</v>
      </c>
      <c r="C608" s="36" t="s">
        <v>176</v>
      </c>
      <c r="D608" s="31" t="s">
        <v>79</v>
      </c>
      <c r="E608" s="37">
        <v>22675.0</v>
      </c>
      <c r="F608" s="37">
        <v>53054.0</v>
      </c>
    </row>
    <row r="609" ht="15.75" customHeight="1">
      <c r="A609" s="36" t="str">
        <f t="shared" si="1"/>
        <v>Turks and Caicos Islands-The Americas2002</v>
      </c>
      <c r="B609" s="36" t="s">
        <v>75</v>
      </c>
      <c r="C609" s="36" t="s">
        <v>299</v>
      </c>
      <c r="D609" s="31" t="s">
        <v>79</v>
      </c>
      <c r="E609" s="36"/>
      <c r="F609" s="37">
        <v>161.0</v>
      </c>
    </row>
    <row r="610" ht="15.75" customHeight="1">
      <c r="A610" s="36" t="str">
        <f t="shared" si="1"/>
        <v>Uganda-Africa2002</v>
      </c>
      <c r="B610" s="36" t="s">
        <v>75</v>
      </c>
      <c r="C610" s="36" t="s">
        <v>141</v>
      </c>
      <c r="D610" s="31" t="s">
        <v>79</v>
      </c>
      <c r="E610" s="36"/>
      <c r="F610" s="37">
        <v>3784.0</v>
      </c>
    </row>
    <row r="611" ht="15.75" customHeight="1">
      <c r="A611" s="36" t="str">
        <f t="shared" si="1"/>
        <v>Ukraine-Europe2002</v>
      </c>
      <c r="B611" s="36" t="s">
        <v>75</v>
      </c>
      <c r="C611" s="36" t="s">
        <v>226</v>
      </c>
      <c r="D611" s="31" t="s">
        <v>79</v>
      </c>
      <c r="E611" s="37">
        <v>132308.0</v>
      </c>
      <c r="F611" s="37">
        <v>304805.0</v>
      </c>
    </row>
    <row r="612" ht="15.75" customHeight="1">
      <c r="A612" s="36" t="str">
        <f t="shared" si="1"/>
        <v>United Arab Emirates-Middle East2002</v>
      </c>
      <c r="B612" s="36" t="s">
        <v>75</v>
      </c>
      <c r="C612" s="36" t="s">
        <v>240</v>
      </c>
      <c r="D612" s="31" t="s">
        <v>79</v>
      </c>
      <c r="E612" s="37">
        <v>63099.0</v>
      </c>
      <c r="F612" s="37">
        <v>167597.0</v>
      </c>
    </row>
    <row r="613" ht="15.75" customHeight="1">
      <c r="A613" s="36" t="str">
        <f t="shared" si="1"/>
        <v>United Kingdom-Europe2002</v>
      </c>
      <c r="B613" s="36" t="s">
        <v>75</v>
      </c>
      <c r="C613" s="36" t="s">
        <v>227</v>
      </c>
      <c r="D613" s="31" t="s">
        <v>79</v>
      </c>
      <c r="E613" s="37">
        <v>201829.0</v>
      </c>
      <c r="F613" s="37">
        <v>493505.0</v>
      </c>
    </row>
    <row r="614" ht="15.75" customHeight="1">
      <c r="A614" s="36" t="str">
        <f t="shared" si="1"/>
        <v>United States-The Americas2002</v>
      </c>
      <c r="B614" s="36" t="s">
        <v>75</v>
      </c>
      <c r="C614" s="36" t="s">
        <v>300</v>
      </c>
      <c r="D614" s="31" t="s">
        <v>79</v>
      </c>
      <c r="E614" s="37">
        <v>2215504.0</v>
      </c>
      <c r="F614" s="37">
        <v>5433057.0</v>
      </c>
    </row>
    <row r="615" ht="15.75" customHeight="1">
      <c r="A615" s="36" t="str">
        <f t="shared" si="1"/>
        <v>Uruguay-The Americas2002</v>
      </c>
      <c r="B615" s="36" t="s">
        <v>75</v>
      </c>
      <c r="C615" s="36" t="s">
        <v>301</v>
      </c>
      <c r="D615" s="31" t="s">
        <v>79</v>
      </c>
      <c r="E615" s="37">
        <v>4174.0</v>
      </c>
      <c r="F615" s="37">
        <v>6645.0</v>
      </c>
    </row>
    <row r="616" ht="15.75" customHeight="1">
      <c r="A616" s="36" t="str">
        <f t="shared" si="1"/>
        <v>Uzbekistan-Asia2002</v>
      </c>
      <c r="B616" s="36" t="s">
        <v>75</v>
      </c>
      <c r="C616" s="36" t="s">
        <v>177</v>
      </c>
      <c r="D616" s="31" t="s">
        <v>79</v>
      </c>
      <c r="E616" s="37">
        <v>43747.0</v>
      </c>
      <c r="F616" s="37">
        <v>104443.0</v>
      </c>
    </row>
    <row r="617" ht="15.75" customHeight="1">
      <c r="A617" s="36" t="str">
        <f t="shared" si="1"/>
        <v>Vanuatu-Oceania2002</v>
      </c>
      <c r="B617" s="36" t="s">
        <v>75</v>
      </c>
      <c r="C617" s="36" t="s">
        <v>257</v>
      </c>
      <c r="D617" s="31" t="s">
        <v>79</v>
      </c>
      <c r="E617" s="36"/>
      <c r="F617" s="37">
        <v>117.0</v>
      </c>
    </row>
    <row r="618" ht="15.75" customHeight="1">
      <c r="A618" s="36" t="str">
        <f t="shared" si="1"/>
        <v>Venezuela-The Americas2002</v>
      </c>
      <c r="B618" s="36" t="s">
        <v>75</v>
      </c>
      <c r="C618" s="36" t="s">
        <v>302</v>
      </c>
      <c r="D618" s="31" t="s">
        <v>79</v>
      </c>
      <c r="E618" s="37">
        <v>75502.0</v>
      </c>
      <c r="F618" s="37">
        <v>201747.0</v>
      </c>
    </row>
    <row r="619" ht="15.75" customHeight="1">
      <c r="A619" s="36" t="str">
        <f t="shared" si="1"/>
        <v>Vietnam-Asia2002</v>
      </c>
      <c r="B619" s="36" t="s">
        <v>75</v>
      </c>
      <c r="C619" s="36" t="s">
        <v>178</v>
      </c>
      <c r="D619" s="31" t="s">
        <v>79</v>
      </c>
      <c r="E619" s="37">
        <v>58912.0</v>
      </c>
      <c r="F619" s="37">
        <v>150230.0</v>
      </c>
    </row>
    <row r="620" ht="15.75" customHeight="1">
      <c r="A620" s="36" t="str">
        <f t="shared" si="1"/>
        <v>Yemen-Middle East2002</v>
      </c>
      <c r="B620" s="36" t="s">
        <v>75</v>
      </c>
      <c r="C620" s="36" t="s">
        <v>241</v>
      </c>
      <c r="D620" s="31" t="s">
        <v>79</v>
      </c>
      <c r="E620" s="37">
        <v>8360.0</v>
      </c>
      <c r="F620" s="37">
        <v>21852.0</v>
      </c>
    </row>
    <row r="621" ht="15.75" customHeight="1">
      <c r="A621" s="36" t="str">
        <f t="shared" si="1"/>
        <v>Zambia-Africa2002</v>
      </c>
      <c r="B621" s="36" t="s">
        <v>75</v>
      </c>
      <c r="C621" s="36" t="s">
        <v>142</v>
      </c>
      <c r="D621" s="31" t="s">
        <v>79</v>
      </c>
      <c r="E621" s="37">
        <v>8054.0</v>
      </c>
      <c r="F621" s="37">
        <v>2428.0</v>
      </c>
    </row>
    <row r="622" ht="15.75" customHeight="1">
      <c r="A622" s="36" t="str">
        <f t="shared" si="1"/>
        <v>Zimbabwe-Africa2002</v>
      </c>
      <c r="B622" s="36" t="s">
        <v>75</v>
      </c>
      <c r="C622" s="36" t="s">
        <v>143</v>
      </c>
      <c r="D622" s="31" t="s">
        <v>79</v>
      </c>
      <c r="E622" s="37">
        <v>9000.0</v>
      </c>
      <c r="F622" s="37">
        <v>9428.0</v>
      </c>
    </row>
    <row r="623" ht="15.75" customHeight="1">
      <c r="A623" s="36" t="str">
        <f t="shared" si="1"/>
        <v>Afghanistan-Asia2003</v>
      </c>
      <c r="B623" s="36" t="s">
        <v>75</v>
      </c>
      <c r="C623" s="36" t="s">
        <v>144</v>
      </c>
      <c r="D623" s="31" t="s">
        <v>81</v>
      </c>
      <c r="E623" s="36"/>
      <c r="F623" s="37">
        <v>6524.0</v>
      </c>
    </row>
    <row r="624" ht="15.75" customHeight="1">
      <c r="A624" s="36" t="str">
        <f t="shared" si="1"/>
        <v>Albania-Europe2003</v>
      </c>
      <c r="B624" s="36" t="s">
        <v>75</v>
      </c>
      <c r="C624" s="36" t="s">
        <v>179</v>
      </c>
      <c r="D624" s="31" t="s">
        <v>81</v>
      </c>
      <c r="E624" s="37">
        <v>2068.0</v>
      </c>
      <c r="F624" s="37">
        <v>3880.0</v>
      </c>
    </row>
    <row r="625" ht="15.75" customHeight="1">
      <c r="A625" s="36" t="str">
        <f t="shared" si="1"/>
        <v>Algeria-Africa2003</v>
      </c>
      <c r="B625" s="36" t="s">
        <v>75</v>
      </c>
      <c r="C625" s="36" t="s">
        <v>74</v>
      </c>
      <c r="D625" s="31" t="s">
        <v>81</v>
      </c>
      <c r="E625" s="37">
        <v>40823.0</v>
      </c>
      <c r="F625" s="37">
        <v>124586.0</v>
      </c>
    </row>
    <row r="626" ht="15.75" customHeight="1">
      <c r="A626" s="36" t="str">
        <f t="shared" si="1"/>
        <v>American Samoa-Oceania2003</v>
      </c>
      <c r="B626" s="36" t="s">
        <v>75</v>
      </c>
      <c r="C626" s="36" t="s">
        <v>242</v>
      </c>
      <c r="D626" s="31" t="s">
        <v>81</v>
      </c>
      <c r="E626" s="36"/>
      <c r="F626" s="36"/>
    </row>
    <row r="627" ht="15.75" customHeight="1">
      <c r="A627" s="36" t="str">
        <f t="shared" si="1"/>
        <v>Andorra-Europe2003</v>
      </c>
      <c r="B627" s="36" t="s">
        <v>75</v>
      </c>
      <c r="C627" s="36" t="s">
        <v>181</v>
      </c>
      <c r="D627" s="31" t="s">
        <v>81</v>
      </c>
      <c r="E627" s="36"/>
      <c r="F627" s="37">
        <v>517.0</v>
      </c>
    </row>
    <row r="628" ht="15.75" customHeight="1">
      <c r="A628" s="36" t="str">
        <f t="shared" si="1"/>
        <v>Angola-Africa2003</v>
      </c>
      <c r="B628" s="36" t="s">
        <v>75</v>
      </c>
      <c r="C628" s="36" t="s">
        <v>92</v>
      </c>
      <c r="D628" s="31" t="s">
        <v>81</v>
      </c>
      <c r="E628" s="37">
        <v>12586.0</v>
      </c>
      <c r="F628" s="37">
        <v>27836.0</v>
      </c>
    </row>
    <row r="629" ht="15.75" customHeight="1">
      <c r="A629" s="36" t="str">
        <f t="shared" si="1"/>
        <v>Antigua and Barbuda-The Americas2003</v>
      </c>
      <c r="B629" s="36" t="s">
        <v>75</v>
      </c>
      <c r="C629" s="36" t="s">
        <v>258</v>
      </c>
      <c r="D629" s="31" t="s">
        <v>81</v>
      </c>
      <c r="E629" s="36"/>
      <c r="F629" s="37">
        <v>499.0</v>
      </c>
    </row>
    <row r="630" ht="15.75" customHeight="1">
      <c r="A630" s="36" t="str">
        <f t="shared" si="1"/>
        <v>Argentina-The Americas2003</v>
      </c>
      <c r="B630" s="36" t="s">
        <v>75</v>
      </c>
      <c r="C630" s="36" t="s">
        <v>260</v>
      </c>
      <c r="D630" s="31" t="s">
        <v>81</v>
      </c>
      <c r="E630" s="37">
        <v>76075.0</v>
      </c>
      <c r="F630" s="37">
        <v>179639.0</v>
      </c>
    </row>
    <row r="631" ht="15.75" customHeight="1">
      <c r="A631" s="36" t="str">
        <f t="shared" si="1"/>
        <v>Armenia-Asia2003</v>
      </c>
      <c r="B631" s="36" t="s">
        <v>75</v>
      </c>
      <c r="C631" s="36" t="s">
        <v>146</v>
      </c>
      <c r="D631" s="31" t="s">
        <v>81</v>
      </c>
      <c r="E631" s="37">
        <v>2610.0</v>
      </c>
      <c r="F631" s="37">
        <v>4353.0</v>
      </c>
    </row>
    <row r="632" ht="15.75" customHeight="1">
      <c r="A632" s="36" t="str">
        <f t="shared" si="1"/>
        <v>Aruba-The Americas2003</v>
      </c>
      <c r="B632" s="36" t="s">
        <v>75</v>
      </c>
      <c r="C632" s="36" t="s">
        <v>261</v>
      </c>
      <c r="D632" s="31" t="s">
        <v>81</v>
      </c>
      <c r="E632" s="36"/>
      <c r="F632" s="37">
        <v>2296.0</v>
      </c>
    </row>
    <row r="633" ht="15.75" customHeight="1">
      <c r="A633" s="36" t="str">
        <f t="shared" si="1"/>
        <v>Australia-Oceania2003</v>
      </c>
      <c r="B633" s="36" t="s">
        <v>75</v>
      </c>
      <c r="C633" s="36" t="s">
        <v>244</v>
      </c>
      <c r="D633" s="31" t="s">
        <v>81</v>
      </c>
      <c r="E633" s="37">
        <v>122108.0</v>
      </c>
      <c r="F633" s="37">
        <v>395094.0</v>
      </c>
    </row>
    <row r="634" ht="15.75" customHeight="1">
      <c r="A634" s="36" t="str">
        <f t="shared" si="1"/>
        <v>Austria-Europe2003</v>
      </c>
      <c r="B634" s="36" t="s">
        <v>75</v>
      </c>
      <c r="C634" s="36" t="s">
        <v>182</v>
      </c>
      <c r="D634" s="31" t="s">
        <v>81</v>
      </c>
      <c r="E634" s="37">
        <v>31963.0</v>
      </c>
      <c r="F634" s="37">
        <v>62262.0</v>
      </c>
    </row>
    <row r="635" ht="15.75" customHeight="1">
      <c r="A635" s="36" t="str">
        <f t="shared" si="1"/>
        <v>Azerbaijan-Asia2003</v>
      </c>
      <c r="B635" s="36" t="s">
        <v>75</v>
      </c>
      <c r="C635" s="36" t="s">
        <v>147</v>
      </c>
      <c r="D635" s="31" t="s">
        <v>81</v>
      </c>
      <c r="E635" s="37">
        <v>11937.0</v>
      </c>
      <c r="F635" s="37">
        <v>42629.0</v>
      </c>
    </row>
    <row r="636" ht="15.75" customHeight="1">
      <c r="A636" s="36" t="str">
        <f t="shared" si="1"/>
        <v>Bahamas, The-The Americas2003</v>
      </c>
      <c r="B636" s="36" t="s">
        <v>75</v>
      </c>
      <c r="C636" s="36" t="s">
        <v>262</v>
      </c>
      <c r="D636" s="31" t="s">
        <v>81</v>
      </c>
      <c r="E636" s="36"/>
      <c r="F636" s="37">
        <v>1643.0</v>
      </c>
    </row>
    <row r="637" ht="15.75" customHeight="1">
      <c r="A637" s="36" t="str">
        <f t="shared" si="1"/>
        <v>Bahrain-Middle East2003</v>
      </c>
      <c r="B637" s="36" t="s">
        <v>75</v>
      </c>
      <c r="C637" s="36" t="s">
        <v>228</v>
      </c>
      <c r="D637" s="31" t="s">
        <v>81</v>
      </c>
      <c r="E637" s="37">
        <v>9340.0</v>
      </c>
      <c r="F637" s="37">
        <v>24169.0</v>
      </c>
    </row>
    <row r="638" ht="15.75" customHeight="1">
      <c r="A638" s="36" t="str">
        <f t="shared" si="1"/>
        <v>Bangladesh-Asia2003</v>
      </c>
      <c r="B638" s="36" t="s">
        <v>75</v>
      </c>
      <c r="C638" s="36" t="s">
        <v>148</v>
      </c>
      <c r="D638" s="31" t="s">
        <v>81</v>
      </c>
      <c r="E638" s="37">
        <v>29131.0</v>
      </c>
      <c r="F638" s="37">
        <v>52328.0</v>
      </c>
    </row>
    <row r="639" ht="15.75" customHeight="1">
      <c r="A639" s="36" t="str">
        <f t="shared" si="1"/>
        <v>Barbados-The Americas2003</v>
      </c>
      <c r="B639" s="36" t="s">
        <v>75</v>
      </c>
      <c r="C639" s="36" t="s">
        <v>263</v>
      </c>
      <c r="D639" s="31" t="s">
        <v>81</v>
      </c>
      <c r="E639" s="36"/>
      <c r="F639" s="37">
        <v>1624.0</v>
      </c>
    </row>
    <row r="640" ht="15.75" customHeight="1">
      <c r="A640" s="36" t="str">
        <f t="shared" si="1"/>
        <v>Belarus-Europe2003</v>
      </c>
      <c r="B640" s="36" t="s">
        <v>75</v>
      </c>
      <c r="C640" s="36" t="s">
        <v>183</v>
      </c>
      <c r="D640" s="31" t="s">
        <v>81</v>
      </c>
      <c r="E640" s="37">
        <v>26737.0</v>
      </c>
      <c r="F640" s="37">
        <v>60293.0</v>
      </c>
    </row>
    <row r="641" ht="15.75" customHeight="1">
      <c r="A641" s="36" t="str">
        <f t="shared" si="1"/>
        <v>Belgium-Europe2003</v>
      </c>
      <c r="B641" s="36" t="s">
        <v>75</v>
      </c>
      <c r="C641" s="36" t="s">
        <v>184</v>
      </c>
      <c r="D641" s="31" t="s">
        <v>81</v>
      </c>
      <c r="E641" s="37">
        <v>57096.0</v>
      </c>
      <c r="F641" s="37">
        <v>104194.0</v>
      </c>
    </row>
    <row r="642" ht="15.75" customHeight="1">
      <c r="A642" s="36" t="str">
        <f t="shared" si="1"/>
        <v>Belize-The Americas2003</v>
      </c>
      <c r="B642" s="36" t="s">
        <v>75</v>
      </c>
      <c r="C642" s="36" t="s">
        <v>264</v>
      </c>
      <c r="D642" s="31" t="s">
        <v>81</v>
      </c>
      <c r="E642" s="36"/>
      <c r="F642" s="37">
        <v>414.0</v>
      </c>
    </row>
    <row r="643" ht="15.75" customHeight="1">
      <c r="A643" s="36" t="str">
        <f t="shared" si="1"/>
        <v>Benin-Africa2003</v>
      </c>
      <c r="B643" s="36" t="s">
        <v>75</v>
      </c>
      <c r="C643" s="36" t="s">
        <v>93</v>
      </c>
      <c r="D643" s="31" t="s">
        <v>81</v>
      </c>
      <c r="E643" s="37">
        <v>3439.0</v>
      </c>
      <c r="F643" s="37">
        <v>4756.0</v>
      </c>
    </row>
    <row r="644" ht="15.75" customHeight="1">
      <c r="A644" s="36" t="str">
        <f t="shared" si="1"/>
        <v>Bermuda-The Americas2003</v>
      </c>
      <c r="B644" s="36" t="s">
        <v>75</v>
      </c>
      <c r="C644" s="36" t="s">
        <v>265</v>
      </c>
      <c r="D644" s="31" t="s">
        <v>81</v>
      </c>
      <c r="E644" s="36"/>
      <c r="F644" s="37">
        <v>466.0</v>
      </c>
    </row>
    <row r="645" ht="15.75" customHeight="1">
      <c r="A645" s="36" t="str">
        <f t="shared" si="1"/>
        <v>Bhutan-Asia2003</v>
      </c>
      <c r="B645" s="36" t="s">
        <v>75</v>
      </c>
      <c r="C645" s="36" t="s">
        <v>149</v>
      </c>
      <c r="D645" s="31" t="s">
        <v>81</v>
      </c>
      <c r="E645" s="36"/>
      <c r="F645" s="37">
        <v>389.0</v>
      </c>
    </row>
    <row r="646" ht="15.75" customHeight="1">
      <c r="A646" s="36" t="str">
        <f t="shared" si="1"/>
        <v>Bolivia-The Americas2003</v>
      </c>
      <c r="B646" s="36" t="s">
        <v>75</v>
      </c>
      <c r="C646" s="36" t="s">
        <v>266</v>
      </c>
      <c r="D646" s="31" t="s">
        <v>81</v>
      </c>
      <c r="E646" s="37">
        <v>6203.0</v>
      </c>
      <c r="F646" s="37">
        <v>14408.0</v>
      </c>
    </row>
    <row r="647" ht="15.75" customHeight="1">
      <c r="A647" s="36" t="str">
        <f t="shared" si="1"/>
        <v>Bosnia and Herzegovina-Europe2003</v>
      </c>
      <c r="B647" s="36" t="s">
        <v>75</v>
      </c>
      <c r="C647" s="36" t="s">
        <v>185</v>
      </c>
      <c r="D647" s="31" t="s">
        <v>81</v>
      </c>
      <c r="E647" s="37">
        <v>6161.0</v>
      </c>
      <c r="F647" s="37">
        <v>30590.0</v>
      </c>
    </row>
    <row r="648" ht="15.75" customHeight="1">
      <c r="A648" s="36" t="str">
        <f t="shared" si="1"/>
        <v>Botswana-Africa2003</v>
      </c>
      <c r="B648" s="36" t="s">
        <v>75</v>
      </c>
      <c r="C648" s="36" t="s">
        <v>94</v>
      </c>
      <c r="D648" s="31" t="s">
        <v>81</v>
      </c>
      <c r="E648" s="37">
        <v>2023.0</v>
      </c>
      <c r="F648" s="37">
        <v>4397.0</v>
      </c>
    </row>
    <row r="649" ht="15.75" customHeight="1">
      <c r="A649" s="36" t="str">
        <f t="shared" si="1"/>
        <v>Brazil-The Americas2003</v>
      </c>
      <c r="B649" s="36" t="s">
        <v>75</v>
      </c>
      <c r="C649" s="36" t="s">
        <v>267</v>
      </c>
      <c r="D649" s="31" t="s">
        <v>81</v>
      </c>
      <c r="E649" s="37">
        <v>240464.0</v>
      </c>
      <c r="F649" s="37">
        <v>367147.0</v>
      </c>
    </row>
    <row r="650" ht="15.75" customHeight="1">
      <c r="A650" s="36" t="str">
        <f t="shared" si="1"/>
        <v>Brunei-Asia2003</v>
      </c>
      <c r="B650" s="36" t="s">
        <v>75</v>
      </c>
      <c r="C650" s="36" t="s">
        <v>150</v>
      </c>
      <c r="D650" s="31" t="s">
        <v>81</v>
      </c>
      <c r="E650" s="37">
        <v>3043.0</v>
      </c>
      <c r="F650" s="37">
        <v>9094.0</v>
      </c>
    </row>
    <row r="651" ht="15.75" customHeight="1">
      <c r="A651" s="36" t="str">
        <f t="shared" si="1"/>
        <v>Bulgaria-Europe2003</v>
      </c>
      <c r="B651" s="36" t="s">
        <v>75</v>
      </c>
      <c r="C651" s="36" t="s">
        <v>186</v>
      </c>
      <c r="D651" s="31" t="s">
        <v>81</v>
      </c>
      <c r="E651" s="37">
        <v>17512.0</v>
      </c>
      <c r="F651" s="37">
        <v>42805.0</v>
      </c>
    </row>
    <row r="652" ht="15.75" customHeight="1">
      <c r="A652" s="36" t="str">
        <f t="shared" si="1"/>
        <v>Burkina Faso-Africa2003</v>
      </c>
      <c r="B652" s="36" t="s">
        <v>75</v>
      </c>
      <c r="C652" s="36" t="s">
        <v>95</v>
      </c>
      <c r="D652" s="31" t="s">
        <v>81</v>
      </c>
      <c r="E652" s="36"/>
      <c r="F652" s="37">
        <v>1665.0</v>
      </c>
    </row>
    <row r="653" ht="15.75" customHeight="1">
      <c r="A653" s="36" t="str">
        <f t="shared" si="1"/>
        <v>Burundi-Africa2003</v>
      </c>
      <c r="B653" s="36" t="s">
        <v>75</v>
      </c>
      <c r="C653" s="36" t="s">
        <v>96</v>
      </c>
      <c r="D653" s="31" t="s">
        <v>81</v>
      </c>
      <c r="E653" s="36"/>
      <c r="F653" s="37">
        <v>180.0</v>
      </c>
    </row>
    <row r="654" ht="15.75" customHeight="1">
      <c r="A654" s="36" t="str">
        <f t="shared" si="1"/>
        <v>Cambodia-Asia2003</v>
      </c>
      <c r="B654" s="36" t="s">
        <v>75</v>
      </c>
      <c r="C654" s="36" t="s">
        <v>151</v>
      </c>
      <c r="D654" s="31" t="s">
        <v>81</v>
      </c>
      <c r="E654" s="37">
        <v>4907.0</v>
      </c>
      <c r="F654" s="37">
        <v>4052.0</v>
      </c>
    </row>
    <row r="655" ht="15.75" customHeight="1">
      <c r="A655" s="36" t="str">
        <f t="shared" si="1"/>
        <v>Cameroon-Africa2003</v>
      </c>
      <c r="B655" s="36" t="s">
        <v>75</v>
      </c>
      <c r="C655" s="36" t="s">
        <v>97</v>
      </c>
      <c r="D655" s="31" t="s">
        <v>81</v>
      </c>
      <c r="E655" s="37">
        <v>6914.0</v>
      </c>
      <c r="F655" s="37">
        <v>6674.0</v>
      </c>
    </row>
    <row r="656" ht="15.75" customHeight="1">
      <c r="A656" s="36" t="str">
        <f t="shared" si="1"/>
        <v>Canada-The Americas2003</v>
      </c>
      <c r="B656" s="36" t="s">
        <v>75</v>
      </c>
      <c r="C656" s="36" t="s">
        <v>268</v>
      </c>
      <c r="D656" s="31" t="s">
        <v>81</v>
      </c>
      <c r="E656" s="37">
        <v>251326.0</v>
      </c>
      <c r="F656" s="37">
        <v>513937.0</v>
      </c>
    </row>
    <row r="657" ht="15.75" customHeight="1">
      <c r="A657" s="36" t="str">
        <f t="shared" si="1"/>
        <v>Cayman Islands-The Americas2003</v>
      </c>
      <c r="B657" s="36" t="s">
        <v>75</v>
      </c>
      <c r="C657" s="36" t="s">
        <v>269</v>
      </c>
      <c r="D657" s="31" t="s">
        <v>81</v>
      </c>
      <c r="E657" s="36"/>
      <c r="F657" s="37">
        <v>587.0</v>
      </c>
    </row>
    <row r="658" ht="15.75" customHeight="1">
      <c r="A658" s="36" t="str">
        <f t="shared" si="1"/>
        <v>Central African Republic-Africa2003</v>
      </c>
      <c r="B658" s="36" t="s">
        <v>75</v>
      </c>
      <c r="C658" s="36" t="s">
        <v>98</v>
      </c>
      <c r="D658" s="31" t="s">
        <v>81</v>
      </c>
      <c r="E658" s="36"/>
      <c r="F658" s="37">
        <v>235.0</v>
      </c>
    </row>
    <row r="659" ht="15.75" customHeight="1">
      <c r="A659" s="36" t="str">
        <f t="shared" si="1"/>
        <v>Chad-Africa2003</v>
      </c>
      <c r="B659" s="36" t="s">
        <v>75</v>
      </c>
      <c r="C659" s="36" t="s">
        <v>99</v>
      </c>
      <c r="D659" s="31" t="s">
        <v>81</v>
      </c>
      <c r="E659" s="36"/>
      <c r="F659" s="37">
        <v>444.0</v>
      </c>
    </row>
    <row r="660" ht="15.75" customHeight="1">
      <c r="A660" s="36" t="str">
        <f t="shared" si="1"/>
        <v>Chile-The Americas2003</v>
      </c>
      <c r="B660" s="36" t="s">
        <v>75</v>
      </c>
      <c r="C660" s="36" t="s">
        <v>270</v>
      </c>
      <c r="D660" s="31" t="s">
        <v>81</v>
      </c>
      <c r="E660" s="37">
        <v>29484.0</v>
      </c>
      <c r="F660" s="37">
        <v>67267.0</v>
      </c>
    </row>
    <row r="661" ht="15.75" customHeight="1">
      <c r="A661" s="36" t="str">
        <f t="shared" si="1"/>
        <v>China-Asia2003</v>
      </c>
      <c r="B661" s="36" t="s">
        <v>75</v>
      </c>
      <c r="C661" s="36" t="s">
        <v>152</v>
      </c>
      <c r="D661" s="31" t="s">
        <v>81</v>
      </c>
      <c r="E661" s="37">
        <v>2286137.0</v>
      </c>
      <c r="F661" s="37">
        <v>7692211.0</v>
      </c>
    </row>
    <row r="662" ht="15.75" customHeight="1">
      <c r="A662" s="36" t="str">
        <f t="shared" si="1"/>
        <v>Colombia-The Americas2003</v>
      </c>
      <c r="B662" s="36" t="s">
        <v>75</v>
      </c>
      <c r="C662" s="36" t="s">
        <v>271</v>
      </c>
      <c r="D662" s="31" t="s">
        <v>81</v>
      </c>
      <c r="E662" s="37">
        <v>30815.0</v>
      </c>
      <c r="F662" s="37">
        <v>70850.0</v>
      </c>
    </row>
    <row r="663" ht="15.75" customHeight="1">
      <c r="A663" s="36" t="str">
        <f t="shared" si="1"/>
        <v>Comoros-Africa2003</v>
      </c>
      <c r="B663" s="36" t="s">
        <v>75</v>
      </c>
      <c r="C663" s="36" t="s">
        <v>100</v>
      </c>
      <c r="D663" s="31" t="s">
        <v>81</v>
      </c>
      <c r="E663" s="36"/>
      <c r="F663" s="37">
        <v>125.0</v>
      </c>
    </row>
    <row r="664" ht="15.75" customHeight="1">
      <c r="A664" s="36" t="str">
        <f t="shared" si="1"/>
        <v>Congo (Brazzaville)-Africa2003</v>
      </c>
      <c r="B664" s="36" t="s">
        <v>75</v>
      </c>
      <c r="C664" s="36" t="s">
        <v>101</v>
      </c>
      <c r="D664" s="31" t="s">
        <v>81</v>
      </c>
      <c r="E664" s="37">
        <v>1416.0</v>
      </c>
      <c r="F664" s="37">
        <v>1885.0</v>
      </c>
    </row>
    <row r="665" ht="15.75" customHeight="1">
      <c r="A665" s="36" t="str">
        <f t="shared" si="1"/>
        <v>Congo (Kinshasa)-Africa2003</v>
      </c>
      <c r="B665" s="36" t="s">
        <v>75</v>
      </c>
      <c r="C665" s="36" t="s">
        <v>102</v>
      </c>
      <c r="D665" s="31" t="s">
        <v>81</v>
      </c>
      <c r="E665" s="37">
        <v>22925.0</v>
      </c>
      <c r="F665" s="37">
        <v>2721.0</v>
      </c>
    </row>
    <row r="666" ht="15.75" customHeight="1">
      <c r="A666" s="36" t="str">
        <f t="shared" si="1"/>
        <v>Costa Rica-The Americas2003</v>
      </c>
      <c r="B666" s="36" t="s">
        <v>75</v>
      </c>
      <c r="C666" s="36" t="s">
        <v>272</v>
      </c>
      <c r="D666" s="31" t="s">
        <v>81</v>
      </c>
      <c r="E666" s="37">
        <v>4561.0</v>
      </c>
      <c r="F666" s="37">
        <v>7818.0</v>
      </c>
    </row>
    <row r="667" ht="15.75" customHeight="1">
      <c r="A667" s="36" t="str">
        <f t="shared" si="1"/>
        <v>Cote d'Ivoire-Africa2003</v>
      </c>
      <c r="B667" s="36" t="s">
        <v>75</v>
      </c>
      <c r="C667" s="36" t="s">
        <v>103</v>
      </c>
      <c r="D667" s="31" t="s">
        <v>81</v>
      </c>
      <c r="E667" s="37">
        <v>9489.0</v>
      </c>
      <c r="F667" s="37">
        <v>5856.0</v>
      </c>
    </row>
    <row r="668" ht="15.75" customHeight="1">
      <c r="A668" s="36" t="str">
        <f t="shared" si="1"/>
        <v>Croatia-Europe2003</v>
      </c>
      <c r="B668" s="36" t="s">
        <v>75</v>
      </c>
      <c r="C668" s="36" t="s">
        <v>187</v>
      </c>
      <c r="D668" s="31" t="s">
        <v>81</v>
      </c>
      <c r="E668" s="37">
        <v>8722.0</v>
      </c>
      <c r="F668" s="37">
        <v>21555.0</v>
      </c>
    </row>
    <row r="669" ht="15.75" customHeight="1">
      <c r="A669" s="36" t="str">
        <f t="shared" si="1"/>
        <v>Cuba-The Americas2003</v>
      </c>
      <c r="B669" s="36" t="s">
        <v>75</v>
      </c>
      <c r="C669" s="36" t="s">
        <v>273</v>
      </c>
      <c r="D669" s="31" t="s">
        <v>81</v>
      </c>
      <c r="E669" s="37">
        <v>12346.0</v>
      </c>
      <c r="F669" s="37">
        <v>29901.0</v>
      </c>
    </row>
    <row r="670" ht="15.75" customHeight="1">
      <c r="A670" s="36" t="str">
        <f t="shared" si="1"/>
        <v>Curacao-The Americas2003</v>
      </c>
      <c r="B670" s="36" t="s">
        <v>75</v>
      </c>
      <c r="C670" s="36" t="s">
        <v>274</v>
      </c>
      <c r="D670" s="31" t="s">
        <v>81</v>
      </c>
      <c r="E670" s="36"/>
      <c r="F670" s="36"/>
    </row>
    <row r="671" ht="15.75" customHeight="1">
      <c r="A671" s="36" t="str">
        <f t="shared" si="1"/>
        <v>Cyprus-Europe2003</v>
      </c>
      <c r="B671" s="36" t="s">
        <v>75</v>
      </c>
      <c r="C671" s="36" t="s">
        <v>188</v>
      </c>
      <c r="D671" s="31" t="s">
        <v>81</v>
      </c>
      <c r="E671" s="37">
        <v>2525.0</v>
      </c>
      <c r="F671" s="37">
        <v>8141.0</v>
      </c>
    </row>
    <row r="672" ht="15.75" customHeight="1">
      <c r="A672" s="36" t="str">
        <f t="shared" si="1"/>
        <v>Czech Republic-Europe2003</v>
      </c>
      <c r="B672" s="36" t="s">
        <v>75</v>
      </c>
      <c r="C672" s="36" t="s">
        <v>189</v>
      </c>
      <c r="D672" s="31" t="s">
        <v>81</v>
      </c>
      <c r="E672" s="37">
        <v>42044.0</v>
      </c>
      <c r="F672" s="37">
        <v>108121.0</v>
      </c>
    </row>
    <row r="673" ht="15.75" customHeight="1">
      <c r="A673" s="36" t="str">
        <f t="shared" si="1"/>
        <v>Denmark-Europe2003</v>
      </c>
      <c r="B673" s="36" t="s">
        <v>75</v>
      </c>
      <c r="C673" s="36" t="s">
        <v>190</v>
      </c>
      <c r="D673" s="31" t="s">
        <v>81</v>
      </c>
      <c r="E673" s="37">
        <v>18358.0</v>
      </c>
      <c r="F673" s="37">
        <v>44503.0</v>
      </c>
    </row>
    <row r="674" ht="15.75" customHeight="1">
      <c r="A674" s="36" t="str">
        <f t="shared" si="1"/>
        <v>Djibouti-Africa2003</v>
      </c>
      <c r="B674" s="36" t="s">
        <v>75</v>
      </c>
      <c r="C674" s="36" t="s">
        <v>104</v>
      </c>
      <c r="D674" s="31" t="s">
        <v>81</v>
      </c>
      <c r="E674" s="36"/>
      <c r="F674" s="37">
        <v>532.0</v>
      </c>
    </row>
    <row r="675" ht="15.75" customHeight="1">
      <c r="A675" s="36" t="str">
        <f t="shared" si="1"/>
        <v>Dominica-The Americas2003</v>
      </c>
      <c r="B675" s="36" t="s">
        <v>75</v>
      </c>
      <c r="C675" s="36" t="s">
        <v>275</v>
      </c>
      <c r="D675" s="31" t="s">
        <v>81</v>
      </c>
      <c r="E675" s="36"/>
      <c r="F675" s="37">
        <v>128.0</v>
      </c>
    </row>
    <row r="676" ht="15.75" customHeight="1">
      <c r="A676" s="36" t="str">
        <f t="shared" si="1"/>
        <v>Dominican Republic-The Americas2003</v>
      </c>
      <c r="B676" s="36" t="s">
        <v>75</v>
      </c>
      <c r="C676" s="36" t="s">
        <v>276</v>
      </c>
      <c r="D676" s="31" t="s">
        <v>81</v>
      </c>
      <c r="E676" s="37">
        <v>6941.0</v>
      </c>
      <c r="F676" s="37">
        <v>20323.0</v>
      </c>
    </row>
    <row r="677" ht="15.75" customHeight="1">
      <c r="A677" s="36" t="str">
        <f t="shared" si="1"/>
        <v>Ecuador-The Americas2003</v>
      </c>
      <c r="B677" s="36" t="s">
        <v>75</v>
      </c>
      <c r="C677" s="36" t="s">
        <v>277</v>
      </c>
      <c r="D677" s="31" t="s">
        <v>81</v>
      </c>
      <c r="E677" s="37">
        <v>12678.0</v>
      </c>
      <c r="F677" s="37">
        <v>30473.0</v>
      </c>
    </row>
    <row r="678" ht="15.75" customHeight="1">
      <c r="A678" s="36" t="str">
        <f t="shared" si="1"/>
        <v>Egypt-Africa2003</v>
      </c>
      <c r="B678" s="36" t="s">
        <v>75</v>
      </c>
      <c r="C678" s="36" t="s">
        <v>105</v>
      </c>
      <c r="D678" s="31" t="s">
        <v>81</v>
      </c>
      <c r="E678" s="37">
        <v>71465.0</v>
      </c>
      <c r="F678" s="37">
        <v>197871.0</v>
      </c>
    </row>
    <row r="679" ht="15.75" customHeight="1">
      <c r="A679" s="36" t="str">
        <f t="shared" si="1"/>
        <v>El Salvador-The Americas2003</v>
      </c>
      <c r="B679" s="36" t="s">
        <v>75</v>
      </c>
      <c r="C679" s="36" t="s">
        <v>278</v>
      </c>
      <c r="D679" s="31" t="s">
        <v>81</v>
      </c>
      <c r="E679" s="37">
        <v>4214.0</v>
      </c>
      <c r="F679" s="37">
        <v>6476.0</v>
      </c>
    </row>
    <row r="680" ht="15.75" customHeight="1">
      <c r="A680" s="36" t="str">
        <f t="shared" si="1"/>
        <v>Equatorial Guinea-Africa2003</v>
      </c>
      <c r="B680" s="36" t="s">
        <v>75</v>
      </c>
      <c r="C680" s="36" t="s">
        <v>106</v>
      </c>
      <c r="D680" s="31" t="s">
        <v>81</v>
      </c>
      <c r="E680" s="36"/>
      <c r="F680" s="37">
        <v>4620.0</v>
      </c>
    </row>
    <row r="681" ht="15.75" customHeight="1">
      <c r="A681" s="36" t="str">
        <f t="shared" si="1"/>
        <v>Eritrea-Africa2003</v>
      </c>
      <c r="B681" s="36" t="s">
        <v>75</v>
      </c>
      <c r="C681" s="36" t="s">
        <v>107</v>
      </c>
      <c r="D681" s="31" t="s">
        <v>81</v>
      </c>
      <c r="E681" s="37">
        <v>726.0</v>
      </c>
      <c r="F681" s="37">
        <v>513.0</v>
      </c>
    </row>
    <row r="682" ht="15.75" customHeight="1">
      <c r="A682" s="36" t="str">
        <f t="shared" si="1"/>
        <v>Estonia-Europe2003</v>
      </c>
      <c r="B682" s="36" t="s">
        <v>75</v>
      </c>
      <c r="C682" s="36" t="s">
        <v>191</v>
      </c>
      <c r="D682" s="31" t="s">
        <v>81</v>
      </c>
      <c r="E682" s="37">
        <v>4749.0</v>
      </c>
      <c r="F682" s="37">
        <v>14745.0</v>
      </c>
    </row>
    <row r="683" ht="15.75" customHeight="1">
      <c r="A683" s="36" t="str">
        <f t="shared" si="1"/>
        <v>Ethiopia-Africa2003</v>
      </c>
      <c r="B683" s="36" t="s">
        <v>75</v>
      </c>
      <c r="C683" s="36" t="s">
        <v>108</v>
      </c>
      <c r="D683" s="31" t="s">
        <v>81</v>
      </c>
      <c r="E683" s="37">
        <v>32378.0</v>
      </c>
      <c r="F683" s="37">
        <v>6659.0</v>
      </c>
    </row>
    <row r="684" ht="15.75" customHeight="1">
      <c r="A684" s="36" t="str">
        <f t="shared" si="1"/>
        <v>Faeroe Islands-Europe2003</v>
      </c>
      <c r="B684" s="36" t="s">
        <v>75</v>
      </c>
      <c r="C684" s="36" t="s">
        <v>192</v>
      </c>
      <c r="D684" s="31" t="s">
        <v>81</v>
      </c>
      <c r="E684" s="36"/>
      <c r="F684" s="37">
        <v>667.0</v>
      </c>
    </row>
    <row r="685" ht="15.75" customHeight="1">
      <c r="A685" s="36" t="str">
        <f t="shared" si="1"/>
        <v>Fiji-Oceania2003</v>
      </c>
      <c r="B685" s="36" t="s">
        <v>75</v>
      </c>
      <c r="C685" s="36" t="s">
        <v>245</v>
      </c>
      <c r="D685" s="31" t="s">
        <v>81</v>
      </c>
      <c r="E685" s="36"/>
      <c r="F685" s="37">
        <v>847.0</v>
      </c>
    </row>
    <row r="686" ht="15.75" customHeight="1">
      <c r="A686" s="36" t="str">
        <f t="shared" si="1"/>
        <v>Finland-Europe2003</v>
      </c>
      <c r="B686" s="36" t="s">
        <v>75</v>
      </c>
      <c r="C686" s="36" t="s">
        <v>193</v>
      </c>
      <c r="D686" s="31" t="s">
        <v>81</v>
      </c>
      <c r="E686" s="37">
        <v>33259.0</v>
      </c>
      <c r="F686" s="37">
        <v>53168.0</v>
      </c>
    </row>
    <row r="687" ht="15.75" customHeight="1">
      <c r="A687" s="36" t="str">
        <f t="shared" si="1"/>
        <v>France-Europe2003</v>
      </c>
      <c r="B687" s="36" t="s">
        <v>75</v>
      </c>
      <c r="C687" s="36" t="s">
        <v>194</v>
      </c>
      <c r="D687" s="31" t="s">
        <v>81</v>
      </c>
      <c r="E687" s="37">
        <v>253469.0</v>
      </c>
      <c r="F687" s="37">
        <v>356924.0</v>
      </c>
    </row>
    <row r="688" ht="15.75" customHeight="1">
      <c r="A688" s="36" t="str">
        <f t="shared" si="1"/>
        <v>French Polynesia-Oceania2003</v>
      </c>
      <c r="B688" s="36" t="s">
        <v>75</v>
      </c>
      <c r="C688" s="36" t="s">
        <v>246</v>
      </c>
      <c r="D688" s="31" t="s">
        <v>81</v>
      </c>
      <c r="E688" s="36"/>
      <c r="F688" s="37">
        <v>873.0</v>
      </c>
    </row>
    <row r="689" ht="15.75" customHeight="1">
      <c r="A689" s="36" t="str">
        <f t="shared" si="1"/>
        <v>Gabon-Africa2003</v>
      </c>
      <c r="B689" s="36" t="s">
        <v>75</v>
      </c>
      <c r="C689" s="36" t="s">
        <v>109</v>
      </c>
      <c r="D689" s="31" t="s">
        <v>81</v>
      </c>
      <c r="E689" s="37">
        <v>1925.0</v>
      </c>
      <c r="F689" s="37">
        <v>81.0</v>
      </c>
    </row>
    <row r="690" ht="15.75" customHeight="1">
      <c r="A690" s="36" t="str">
        <f t="shared" si="1"/>
        <v>Gambia, The-Africa2003</v>
      </c>
      <c r="B690" s="36" t="s">
        <v>75</v>
      </c>
      <c r="C690" s="36" t="s">
        <v>110</v>
      </c>
      <c r="D690" s="31" t="s">
        <v>81</v>
      </c>
      <c r="E690" s="36"/>
      <c r="F690" s="37">
        <v>436.0</v>
      </c>
    </row>
    <row r="691" ht="15.75" customHeight="1">
      <c r="A691" s="36" t="str">
        <f t="shared" si="1"/>
        <v>Georgia-Asia2003</v>
      </c>
      <c r="B691" s="36" t="s">
        <v>145</v>
      </c>
      <c r="C691" s="36" t="s">
        <v>153</v>
      </c>
      <c r="D691" s="31" t="s">
        <v>81</v>
      </c>
      <c r="E691" s="37">
        <v>3096.0</v>
      </c>
      <c r="F691" s="37">
        <v>6058.0</v>
      </c>
    </row>
    <row r="692" ht="15.75" customHeight="1">
      <c r="A692" s="36" t="str">
        <f t="shared" si="1"/>
        <v>Germany-Europe2003</v>
      </c>
      <c r="B692" s="36" t="s">
        <v>145</v>
      </c>
      <c r="C692" s="36" t="s">
        <v>195</v>
      </c>
      <c r="D692" s="31" t="s">
        <v>81</v>
      </c>
      <c r="E692" s="37">
        <v>313249.0</v>
      </c>
      <c r="F692" s="37">
        <v>732249.0</v>
      </c>
    </row>
    <row r="693" ht="15.75" customHeight="1">
      <c r="A693" s="36" t="str">
        <f t="shared" si="1"/>
        <v>Ghana-Africa2003</v>
      </c>
      <c r="B693" s="36" t="s">
        <v>145</v>
      </c>
      <c r="C693" s="36" t="s">
        <v>111</v>
      </c>
      <c r="D693" s="31" t="s">
        <v>81</v>
      </c>
      <c r="E693" s="37">
        <v>9320.0</v>
      </c>
      <c r="F693" s="37">
        <v>7444.0</v>
      </c>
    </row>
    <row r="694" ht="15.75" customHeight="1">
      <c r="A694" s="36" t="str">
        <f t="shared" si="1"/>
        <v>Greece-Europe2003</v>
      </c>
      <c r="B694" s="36" t="s">
        <v>145</v>
      </c>
      <c r="C694" s="36" t="s">
        <v>196</v>
      </c>
      <c r="D694" s="31" t="s">
        <v>81</v>
      </c>
      <c r="E694" s="37">
        <v>29436.0</v>
      </c>
      <c r="F694" s="37">
        <v>94902.0</v>
      </c>
    </row>
    <row r="695" ht="15.75" customHeight="1">
      <c r="A695" s="36" t="str">
        <f t="shared" si="1"/>
        <v>Greenland-The Americas2003</v>
      </c>
      <c r="B695" s="36" t="s">
        <v>145</v>
      </c>
      <c r="C695" s="36" t="s">
        <v>279</v>
      </c>
      <c r="D695" s="31" t="s">
        <v>81</v>
      </c>
      <c r="E695" s="36"/>
      <c r="F695" s="37">
        <v>557.0</v>
      </c>
    </row>
    <row r="696" ht="15.75" customHeight="1">
      <c r="A696" s="36" t="str">
        <f t="shared" si="1"/>
        <v>Grenada-The Americas2003</v>
      </c>
      <c r="B696" s="36" t="s">
        <v>145</v>
      </c>
      <c r="C696" s="36" t="s">
        <v>280</v>
      </c>
      <c r="D696" s="31" t="s">
        <v>81</v>
      </c>
      <c r="E696" s="36"/>
      <c r="F696" s="37">
        <v>253.0</v>
      </c>
    </row>
    <row r="697" ht="15.75" customHeight="1">
      <c r="A697" s="36" t="str">
        <f t="shared" si="1"/>
        <v>Guam-Oceania2003</v>
      </c>
      <c r="B697" s="36" t="s">
        <v>145</v>
      </c>
      <c r="C697" s="36" t="s">
        <v>247</v>
      </c>
      <c r="D697" s="31" t="s">
        <v>81</v>
      </c>
      <c r="E697" s="36"/>
      <c r="F697" s="36"/>
    </row>
    <row r="698" ht="15.75" customHeight="1">
      <c r="A698" s="36" t="str">
        <f t="shared" si="1"/>
        <v>Guatemala-The Americas2003</v>
      </c>
      <c r="B698" s="36" t="s">
        <v>145</v>
      </c>
      <c r="C698" s="36" t="s">
        <v>281</v>
      </c>
      <c r="D698" s="31" t="s">
        <v>81</v>
      </c>
      <c r="E698" s="37">
        <v>9318.0</v>
      </c>
      <c r="F698" s="37">
        <v>11844.0</v>
      </c>
    </row>
    <row r="699" ht="15.75" customHeight="1">
      <c r="A699" s="36" t="str">
        <f t="shared" si="1"/>
        <v>Guinea-Africa2003</v>
      </c>
      <c r="B699" s="36" t="s">
        <v>145</v>
      </c>
      <c r="C699" s="36" t="s">
        <v>112</v>
      </c>
      <c r="D699" s="31" t="s">
        <v>81</v>
      </c>
      <c r="E699" s="36"/>
      <c r="F699" s="37">
        <v>1228.0</v>
      </c>
    </row>
    <row r="700" ht="15.75" customHeight="1">
      <c r="A700" s="36" t="str">
        <f t="shared" si="1"/>
        <v>Guinea-Bissau-Africa2003</v>
      </c>
      <c r="B700" s="36" t="s">
        <v>145</v>
      </c>
      <c r="C700" s="36" t="s">
        <v>113</v>
      </c>
      <c r="D700" s="31" t="s">
        <v>81</v>
      </c>
      <c r="E700" s="36"/>
      <c r="F700" s="37">
        <v>235.0</v>
      </c>
    </row>
    <row r="701" ht="15.75" customHeight="1">
      <c r="A701" s="36" t="str">
        <f t="shared" si="1"/>
        <v>Guyana-The Americas2003</v>
      </c>
      <c r="B701" s="36" t="s">
        <v>145</v>
      </c>
      <c r="C701" s="36" t="s">
        <v>282</v>
      </c>
      <c r="D701" s="31" t="s">
        <v>81</v>
      </c>
      <c r="E701" s="36"/>
      <c r="F701" s="37">
        <v>1555.0</v>
      </c>
    </row>
    <row r="702" ht="15.75" customHeight="1">
      <c r="A702" s="36" t="str">
        <f t="shared" si="1"/>
        <v>Haiti-The Americas2003</v>
      </c>
      <c r="B702" s="36" t="s">
        <v>145</v>
      </c>
      <c r="C702" s="36" t="s">
        <v>283</v>
      </c>
      <c r="D702" s="31" t="s">
        <v>81</v>
      </c>
      <c r="E702" s="37">
        <v>2732.0</v>
      </c>
      <c r="F702" s="37">
        <v>2263.0</v>
      </c>
    </row>
    <row r="703" ht="15.75" customHeight="1">
      <c r="A703" s="36" t="str">
        <f t="shared" si="1"/>
        <v>Honduras-The Americas2003</v>
      </c>
      <c r="B703" s="36" t="s">
        <v>145</v>
      </c>
      <c r="C703" s="36" t="s">
        <v>284</v>
      </c>
      <c r="D703" s="31" t="s">
        <v>81</v>
      </c>
      <c r="E703" s="37">
        <v>4453.0</v>
      </c>
      <c r="F703" s="37">
        <v>7866.0</v>
      </c>
    </row>
    <row r="704" ht="15.75" customHeight="1">
      <c r="A704" s="36" t="str">
        <f t="shared" si="1"/>
        <v>Hong Kong SAR-Asia2003</v>
      </c>
      <c r="B704" s="36" t="s">
        <v>145</v>
      </c>
      <c r="C704" s="36" t="s">
        <v>154</v>
      </c>
      <c r="D704" s="31" t="s">
        <v>81</v>
      </c>
      <c r="E704" s="37">
        <v>14933.0</v>
      </c>
      <c r="F704" s="37">
        <v>36996.0</v>
      </c>
    </row>
    <row r="705" ht="15.75" customHeight="1">
      <c r="A705" s="36" t="str">
        <f t="shared" si="1"/>
        <v>Hungary-Europe2003</v>
      </c>
      <c r="B705" s="36" t="s">
        <v>145</v>
      </c>
      <c r="C705" s="36" t="s">
        <v>197</v>
      </c>
      <c r="D705" s="31" t="s">
        <v>81</v>
      </c>
      <c r="E705" s="37">
        <v>24859.0</v>
      </c>
      <c r="F705" s="37">
        <v>48676.0</v>
      </c>
    </row>
    <row r="706" ht="15.75" customHeight="1">
      <c r="A706" s="36" t="str">
        <f t="shared" si="1"/>
        <v>Iceland-Europe2003</v>
      </c>
      <c r="B706" s="36" t="s">
        <v>145</v>
      </c>
      <c r="C706" s="36" t="s">
        <v>198</v>
      </c>
      <c r="D706" s="31" t="s">
        <v>81</v>
      </c>
      <c r="E706" s="37">
        <v>5384.0</v>
      </c>
      <c r="F706" s="37">
        <v>2054.0</v>
      </c>
    </row>
    <row r="707" ht="15.75" customHeight="1">
      <c r="A707" s="36" t="str">
        <f t="shared" si="1"/>
        <v>India-Asia2003</v>
      </c>
      <c r="B707" s="36" t="s">
        <v>145</v>
      </c>
      <c r="C707" s="36" t="s">
        <v>155</v>
      </c>
      <c r="D707" s="31" t="s">
        <v>81</v>
      </c>
      <c r="E707" s="37">
        <v>698360.0</v>
      </c>
      <c r="F707" s="37">
        <v>1982263.0</v>
      </c>
    </row>
    <row r="708" ht="15.75" customHeight="1">
      <c r="A708" s="36" t="str">
        <f t="shared" si="1"/>
        <v>Indonesia-Asia2003</v>
      </c>
      <c r="B708" s="36" t="s">
        <v>145</v>
      </c>
      <c r="C708" s="36" t="s">
        <v>156</v>
      </c>
      <c r="D708" s="31" t="s">
        <v>81</v>
      </c>
      <c r="E708" s="37">
        <v>199782.0</v>
      </c>
      <c r="F708" s="37">
        <v>453106.0</v>
      </c>
    </row>
    <row r="709" ht="15.75" customHeight="1">
      <c r="A709" s="36" t="str">
        <f t="shared" si="1"/>
        <v>Iran-Middle East2003</v>
      </c>
      <c r="B709" s="36" t="s">
        <v>145</v>
      </c>
      <c r="C709" s="36" t="s">
        <v>230</v>
      </c>
      <c r="D709" s="31" t="s">
        <v>81</v>
      </c>
      <c r="E709" s="37">
        <v>213423.0</v>
      </c>
      <c r="F709" s="37">
        <v>577483.0</v>
      </c>
    </row>
    <row r="710" ht="15.75" customHeight="1">
      <c r="A710" s="36" t="str">
        <f t="shared" si="1"/>
        <v>Iraq-Middle East2003</v>
      </c>
      <c r="B710" s="36" t="s">
        <v>145</v>
      </c>
      <c r="C710" s="36" t="s">
        <v>231</v>
      </c>
      <c r="D710" s="31" t="s">
        <v>81</v>
      </c>
      <c r="E710" s="37">
        <v>32846.0</v>
      </c>
      <c r="F710" s="37">
        <v>106651.0</v>
      </c>
    </row>
    <row r="711" ht="15.75" customHeight="1">
      <c r="A711" s="36" t="str">
        <f t="shared" si="1"/>
        <v>Ireland-Europe2003</v>
      </c>
      <c r="B711" s="36" t="s">
        <v>145</v>
      </c>
      <c r="C711" s="36" t="s">
        <v>199</v>
      </c>
      <c r="D711" s="31" t="s">
        <v>81</v>
      </c>
      <c r="E711" s="37">
        <v>14364.0</v>
      </c>
      <c r="F711" s="37">
        <v>40623.0</v>
      </c>
    </row>
    <row r="712" ht="15.75" customHeight="1">
      <c r="A712" s="36" t="str">
        <f t="shared" si="1"/>
        <v>Isle of Man-Europe2003</v>
      </c>
      <c r="B712" s="36" t="s">
        <v>145</v>
      </c>
      <c r="C712" s="36" t="s">
        <v>200</v>
      </c>
      <c r="D712" s="31" t="s">
        <v>81</v>
      </c>
      <c r="E712" s="36"/>
      <c r="F712" s="36"/>
    </row>
    <row r="713" ht="15.75" customHeight="1">
      <c r="A713" s="36" t="str">
        <f t="shared" si="1"/>
        <v>Israel-Middle East2003</v>
      </c>
      <c r="B713" s="36" t="s">
        <v>145</v>
      </c>
      <c r="C713" s="36" t="s">
        <v>232</v>
      </c>
      <c r="D713" s="31" t="s">
        <v>81</v>
      </c>
      <c r="E713" s="37">
        <v>21463.0</v>
      </c>
      <c r="F713" s="37">
        <v>67029.0</v>
      </c>
    </row>
    <row r="714" ht="15.75" customHeight="1">
      <c r="A714" s="36" t="str">
        <f t="shared" si="1"/>
        <v>Italy-Europe2003</v>
      </c>
      <c r="B714" s="36" t="s">
        <v>145</v>
      </c>
      <c r="C714" s="36" t="s">
        <v>201</v>
      </c>
      <c r="D714" s="31" t="s">
        <v>81</v>
      </c>
      <c r="E714" s="37">
        <v>164858.0</v>
      </c>
      <c r="F714" s="37">
        <v>401592.0</v>
      </c>
    </row>
    <row r="715" ht="15.75" customHeight="1">
      <c r="A715" s="36" t="str">
        <f t="shared" si="1"/>
        <v>Jamaica-The Americas2003</v>
      </c>
      <c r="B715" s="36" t="s">
        <v>145</v>
      </c>
      <c r="C715" s="36" t="s">
        <v>285</v>
      </c>
      <c r="D715" s="31" t="s">
        <v>81</v>
      </c>
      <c r="E715" s="37">
        <v>3022.0</v>
      </c>
      <c r="F715" s="37">
        <v>8592.0</v>
      </c>
    </row>
    <row r="716" ht="15.75" customHeight="1">
      <c r="A716" s="36" t="str">
        <f t="shared" si="1"/>
        <v>Japan-Asia2003</v>
      </c>
      <c r="B716" s="36" t="s">
        <v>145</v>
      </c>
      <c r="C716" s="36" t="s">
        <v>157</v>
      </c>
      <c r="D716" s="31" t="s">
        <v>81</v>
      </c>
      <c r="E716" s="37">
        <v>472174.0</v>
      </c>
      <c r="F716" s="37">
        <v>1100650.0</v>
      </c>
    </row>
    <row r="717" ht="15.75" customHeight="1">
      <c r="A717" s="36" t="str">
        <f t="shared" si="1"/>
        <v>Jordan-Middle East2003</v>
      </c>
      <c r="B717" s="36" t="s">
        <v>145</v>
      </c>
      <c r="C717" s="36" t="s">
        <v>233</v>
      </c>
      <c r="D717" s="31" t="s">
        <v>81</v>
      </c>
      <c r="E717" s="37">
        <v>7458.0</v>
      </c>
      <c r="F717" s="37">
        <v>21254.0</v>
      </c>
    </row>
    <row r="718" ht="15.75" customHeight="1">
      <c r="A718" s="36" t="str">
        <f t="shared" si="1"/>
        <v>Kazakhstan-Asia2003</v>
      </c>
      <c r="B718" s="36" t="s">
        <v>145</v>
      </c>
      <c r="C718" s="36" t="s">
        <v>158</v>
      </c>
      <c r="D718" s="31" t="s">
        <v>81</v>
      </c>
      <c r="E718" s="37">
        <v>63417.0</v>
      </c>
      <c r="F718" s="37">
        <v>214087.0</v>
      </c>
    </row>
    <row r="719" ht="15.75" customHeight="1">
      <c r="A719" s="36" t="str">
        <f t="shared" si="1"/>
        <v>Kenya-Africa2003</v>
      </c>
      <c r="B719" s="36" t="s">
        <v>145</v>
      </c>
      <c r="C719" s="36" t="s">
        <v>114</v>
      </c>
      <c r="D719" s="31" t="s">
        <v>81</v>
      </c>
      <c r="E719" s="37">
        <v>18897.0</v>
      </c>
      <c r="F719" s="37">
        <v>12350.0</v>
      </c>
    </row>
    <row r="720" ht="15.75" customHeight="1">
      <c r="A720" s="36" t="str">
        <f t="shared" si="1"/>
        <v>Kiribati-Oceania2003</v>
      </c>
      <c r="B720" s="36" t="s">
        <v>145</v>
      </c>
      <c r="C720" s="36" t="s">
        <v>248</v>
      </c>
      <c r="D720" s="31" t="s">
        <v>81</v>
      </c>
      <c r="E720" s="36"/>
      <c r="F720" s="37">
        <v>40.0</v>
      </c>
    </row>
    <row r="721" ht="15.75" customHeight="1">
      <c r="A721" s="36" t="str">
        <f t="shared" si="1"/>
        <v>Kosovo-Europe2003</v>
      </c>
      <c r="B721" s="36" t="s">
        <v>145</v>
      </c>
      <c r="C721" s="36" t="s">
        <v>202</v>
      </c>
      <c r="D721" s="31" t="s">
        <v>81</v>
      </c>
      <c r="E721" s="37">
        <v>2435.0</v>
      </c>
      <c r="F721" s="36"/>
    </row>
    <row r="722" ht="15.75" customHeight="1">
      <c r="A722" s="36" t="str">
        <f t="shared" si="1"/>
        <v>Kuwait-Middle East2003</v>
      </c>
      <c r="B722" s="36" t="s">
        <v>145</v>
      </c>
      <c r="C722" s="36" t="s">
        <v>234</v>
      </c>
      <c r="D722" s="31" t="s">
        <v>81</v>
      </c>
      <c r="E722" s="37">
        <v>30815.0</v>
      </c>
      <c r="F722" s="37">
        <v>81869.0</v>
      </c>
    </row>
    <row r="723" ht="15.75" customHeight="1">
      <c r="A723" s="36" t="str">
        <f t="shared" si="1"/>
        <v>Kyrgyzstan-Asia2003</v>
      </c>
      <c r="B723" s="36" t="s">
        <v>145</v>
      </c>
      <c r="C723" s="36" t="s">
        <v>159</v>
      </c>
      <c r="D723" s="31" t="s">
        <v>81</v>
      </c>
      <c r="E723" s="37">
        <v>2484.0</v>
      </c>
      <c r="F723" s="37">
        <v>6480.0</v>
      </c>
    </row>
    <row r="724" ht="15.75" customHeight="1">
      <c r="A724" s="36" t="str">
        <f t="shared" si="1"/>
        <v>Laos-Asia2003</v>
      </c>
      <c r="B724" s="36" t="s">
        <v>145</v>
      </c>
      <c r="C724" s="36" t="s">
        <v>160</v>
      </c>
      <c r="D724" s="31" t="s">
        <v>81</v>
      </c>
      <c r="E724" s="36"/>
      <c r="F724" s="37">
        <v>1811.0</v>
      </c>
    </row>
    <row r="725" ht="15.75" customHeight="1">
      <c r="A725" s="36" t="str">
        <f t="shared" si="1"/>
        <v>Latvia-Europe2003</v>
      </c>
      <c r="B725" s="36" t="s">
        <v>145</v>
      </c>
      <c r="C725" s="36" t="s">
        <v>203</v>
      </c>
      <c r="D725" s="31" t="s">
        <v>81</v>
      </c>
      <c r="E725" s="37">
        <v>4403.0</v>
      </c>
      <c r="F725" s="37">
        <v>6824.0</v>
      </c>
    </row>
    <row r="726" ht="15.75" customHeight="1">
      <c r="A726" s="36" t="str">
        <f t="shared" si="1"/>
        <v>Lebanon-Middle East2003</v>
      </c>
      <c r="B726" s="36" t="s">
        <v>145</v>
      </c>
      <c r="C726" s="36" t="s">
        <v>235</v>
      </c>
      <c r="D726" s="31" t="s">
        <v>81</v>
      </c>
      <c r="E726" s="37">
        <v>6652.0</v>
      </c>
      <c r="F726" s="37">
        <v>20917.0</v>
      </c>
    </row>
    <row r="727" ht="15.75" customHeight="1">
      <c r="A727" s="36" t="str">
        <f t="shared" si="1"/>
        <v>Lesotho-Africa2003</v>
      </c>
      <c r="B727" s="36" t="s">
        <v>145</v>
      </c>
      <c r="C727" s="36" t="s">
        <v>115</v>
      </c>
      <c r="D727" s="31" t="s">
        <v>81</v>
      </c>
      <c r="E727" s="36"/>
      <c r="F727" s="37">
        <v>26.0</v>
      </c>
    </row>
    <row r="728" ht="15.75" customHeight="1">
      <c r="A728" s="36" t="str">
        <f t="shared" si="1"/>
        <v>Liberia-Africa2003</v>
      </c>
      <c r="B728" s="36" t="s">
        <v>145</v>
      </c>
      <c r="C728" s="36" t="s">
        <v>116</v>
      </c>
      <c r="D728" s="31" t="s">
        <v>81</v>
      </c>
      <c r="E728" s="36"/>
      <c r="F728" s="37">
        <v>528.0</v>
      </c>
    </row>
    <row r="729" ht="15.75" customHeight="1">
      <c r="A729" s="36" t="str">
        <f t="shared" si="1"/>
        <v>Libya-Africa2003</v>
      </c>
      <c r="B729" s="36" t="s">
        <v>145</v>
      </c>
      <c r="C729" s="36" t="s">
        <v>117</v>
      </c>
      <c r="D729" s="31" t="s">
        <v>81</v>
      </c>
      <c r="E729" s="37">
        <v>20286.0</v>
      </c>
      <c r="F729" s="37">
        <v>67674.0</v>
      </c>
    </row>
    <row r="730" ht="15.75" customHeight="1">
      <c r="A730" s="36" t="str">
        <f t="shared" si="1"/>
        <v>Liechtenstein-Europe2003</v>
      </c>
      <c r="B730" s="36" t="s">
        <v>145</v>
      </c>
      <c r="C730" s="36" t="s">
        <v>204</v>
      </c>
      <c r="D730" s="31" t="s">
        <v>81</v>
      </c>
      <c r="E730" s="36"/>
      <c r="F730" s="36"/>
    </row>
    <row r="731" ht="15.75" customHeight="1">
      <c r="A731" s="36" t="str">
        <f t="shared" si="1"/>
        <v>Lithuania-Europe2003</v>
      </c>
      <c r="B731" s="36" t="s">
        <v>145</v>
      </c>
      <c r="C731" s="36" t="s">
        <v>205</v>
      </c>
      <c r="D731" s="31" t="s">
        <v>81</v>
      </c>
      <c r="E731" s="37">
        <v>8766.0</v>
      </c>
      <c r="F731" s="37">
        <v>12578.0</v>
      </c>
    </row>
    <row r="732" ht="15.75" customHeight="1">
      <c r="A732" s="36" t="str">
        <f t="shared" si="1"/>
        <v>Luxembourg-Europe2003</v>
      </c>
      <c r="B732" s="36" t="s">
        <v>145</v>
      </c>
      <c r="C732" s="36" t="s">
        <v>206</v>
      </c>
      <c r="D732" s="31" t="s">
        <v>81</v>
      </c>
      <c r="E732" s="37">
        <v>3956.0</v>
      </c>
      <c r="F732" s="37">
        <v>10249.0</v>
      </c>
    </row>
    <row r="733" ht="15.75" customHeight="1">
      <c r="A733" s="36" t="str">
        <f t="shared" si="1"/>
        <v>Macao SAR-Asia2003</v>
      </c>
      <c r="B733" s="36" t="s">
        <v>145</v>
      </c>
      <c r="C733" s="36" t="s">
        <v>161</v>
      </c>
      <c r="D733" s="31" t="s">
        <v>81</v>
      </c>
      <c r="E733" s="36"/>
      <c r="F733" s="37">
        <v>1302.0</v>
      </c>
    </row>
    <row r="734" ht="15.75" customHeight="1">
      <c r="A734" s="36" t="str">
        <f t="shared" si="1"/>
        <v>Madagascar-Africa2003</v>
      </c>
      <c r="B734" s="36" t="s">
        <v>145</v>
      </c>
      <c r="C734" s="36" t="s">
        <v>118</v>
      </c>
      <c r="D734" s="31" t="s">
        <v>81</v>
      </c>
      <c r="E734" s="36"/>
      <c r="F734" s="37">
        <v>1822.0</v>
      </c>
    </row>
    <row r="735" ht="15.75" customHeight="1">
      <c r="A735" s="36" t="str">
        <f t="shared" si="1"/>
        <v>Malawi-Africa2003</v>
      </c>
      <c r="B735" s="36" t="s">
        <v>145</v>
      </c>
      <c r="C735" s="36" t="s">
        <v>119</v>
      </c>
      <c r="D735" s="31" t="s">
        <v>81</v>
      </c>
      <c r="E735" s="36"/>
      <c r="F735" s="37">
        <v>1060.0</v>
      </c>
    </row>
    <row r="736" ht="15.75" customHeight="1">
      <c r="A736" s="36" t="str">
        <f t="shared" si="1"/>
        <v>Malaysia-Asia2003</v>
      </c>
      <c r="B736" s="36" t="s">
        <v>145</v>
      </c>
      <c r="C736" s="36" t="s">
        <v>162</v>
      </c>
      <c r="D736" s="31" t="s">
        <v>81</v>
      </c>
      <c r="E736" s="37">
        <v>69858.0</v>
      </c>
      <c r="F736" s="37">
        <v>203882.0</v>
      </c>
    </row>
    <row r="737" ht="15.75" customHeight="1">
      <c r="A737" s="36" t="str">
        <f t="shared" si="1"/>
        <v>Maldives-Asia2003</v>
      </c>
      <c r="B737" s="36" t="s">
        <v>145</v>
      </c>
      <c r="C737" s="36" t="s">
        <v>163</v>
      </c>
      <c r="D737" s="31" t="s">
        <v>81</v>
      </c>
      <c r="E737" s="36"/>
      <c r="F737" s="37">
        <v>1067.0</v>
      </c>
    </row>
    <row r="738" ht="15.75" customHeight="1">
      <c r="A738" s="36" t="str">
        <f t="shared" si="1"/>
        <v>Mali-Africa2003</v>
      </c>
      <c r="B738" s="36" t="s">
        <v>145</v>
      </c>
      <c r="C738" s="36" t="s">
        <v>120</v>
      </c>
      <c r="D738" s="31" t="s">
        <v>81</v>
      </c>
      <c r="E738" s="36"/>
      <c r="F738" s="37">
        <v>612.0</v>
      </c>
    </row>
    <row r="739" ht="15.75" customHeight="1">
      <c r="A739" s="36" t="str">
        <f t="shared" si="1"/>
        <v>Malta-Europe2003</v>
      </c>
      <c r="B739" s="36" t="s">
        <v>145</v>
      </c>
      <c r="C739" s="36" t="s">
        <v>207</v>
      </c>
      <c r="D739" s="31" t="s">
        <v>81</v>
      </c>
      <c r="E739" s="37">
        <v>777.0</v>
      </c>
      <c r="F739" s="37">
        <v>2497.0</v>
      </c>
    </row>
    <row r="740" ht="15.75" customHeight="1">
      <c r="A740" s="36" t="str">
        <f t="shared" si="1"/>
        <v>Marshall Islands-Oceania2003</v>
      </c>
      <c r="B740" s="36" t="s">
        <v>145</v>
      </c>
      <c r="C740" s="36" t="s">
        <v>249</v>
      </c>
      <c r="D740" s="31" t="s">
        <v>81</v>
      </c>
      <c r="E740" s="36"/>
      <c r="F740" s="37">
        <v>103.0</v>
      </c>
    </row>
    <row r="741" ht="15.75" customHeight="1">
      <c r="A741" s="36" t="str">
        <f t="shared" si="1"/>
        <v>Mauritania-Africa2003</v>
      </c>
      <c r="B741" s="36" t="s">
        <v>145</v>
      </c>
      <c r="C741" s="36" t="s">
        <v>121</v>
      </c>
      <c r="D741" s="31" t="s">
        <v>81</v>
      </c>
      <c r="E741" s="36"/>
      <c r="F741" s="37">
        <v>2211.0</v>
      </c>
    </row>
    <row r="742" ht="15.75" customHeight="1">
      <c r="A742" s="36" t="str">
        <f t="shared" si="1"/>
        <v>Mauritius-Africa2003</v>
      </c>
      <c r="B742" s="36" t="s">
        <v>145</v>
      </c>
      <c r="C742" s="36" t="s">
        <v>122</v>
      </c>
      <c r="D742" s="31" t="s">
        <v>81</v>
      </c>
      <c r="E742" s="36"/>
      <c r="F742" s="37">
        <v>3865.0</v>
      </c>
    </row>
    <row r="743" ht="15.75" customHeight="1">
      <c r="A743" s="36" t="str">
        <f t="shared" si="1"/>
        <v>Mexico-The Americas2003</v>
      </c>
      <c r="B743" s="36" t="s">
        <v>145</v>
      </c>
      <c r="C743" s="36" t="s">
        <v>286</v>
      </c>
      <c r="D743" s="31" t="s">
        <v>81</v>
      </c>
      <c r="E743" s="37">
        <v>175752.0</v>
      </c>
      <c r="F743" s="37">
        <v>446237.0</v>
      </c>
    </row>
    <row r="744" ht="15.75" customHeight="1">
      <c r="A744" s="36" t="str">
        <f t="shared" si="1"/>
        <v>Micronesia, Fed. Sts.-Oceania2003</v>
      </c>
      <c r="B744" s="36" t="s">
        <v>145</v>
      </c>
      <c r="C744" s="36" t="s">
        <v>250</v>
      </c>
      <c r="D744" s="31" t="s">
        <v>81</v>
      </c>
      <c r="E744" s="36"/>
      <c r="F744" s="37">
        <v>99.0</v>
      </c>
    </row>
    <row r="745" ht="15.75" customHeight="1">
      <c r="A745" s="36" t="str">
        <f t="shared" si="1"/>
        <v>Moldova-Europe2003</v>
      </c>
      <c r="B745" s="36" t="s">
        <v>145</v>
      </c>
      <c r="C745" s="36" t="s">
        <v>208</v>
      </c>
      <c r="D745" s="31" t="s">
        <v>81</v>
      </c>
      <c r="E745" s="37">
        <v>3171.0</v>
      </c>
      <c r="F745" s="37">
        <v>4547.0</v>
      </c>
    </row>
    <row r="746" ht="15.75" customHeight="1">
      <c r="A746" s="36" t="str">
        <f t="shared" si="1"/>
        <v>Monaco-Europe2003</v>
      </c>
      <c r="B746" s="36" t="s">
        <v>145</v>
      </c>
      <c r="C746" s="36" t="s">
        <v>209</v>
      </c>
      <c r="D746" s="31" t="s">
        <v>81</v>
      </c>
      <c r="E746" s="36"/>
      <c r="F746" s="36"/>
    </row>
    <row r="747" ht="15.75" customHeight="1">
      <c r="A747" s="36" t="str">
        <f t="shared" si="1"/>
        <v>Mongolia-Asia2003</v>
      </c>
      <c r="B747" s="36" t="s">
        <v>145</v>
      </c>
      <c r="C747" s="36" t="s">
        <v>164</v>
      </c>
      <c r="D747" s="31" t="s">
        <v>81</v>
      </c>
      <c r="E747" s="37">
        <v>3252.0</v>
      </c>
      <c r="F747" s="37">
        <v>11052.0</v>
      </c>
    </row>
    <row r="748" ht="15.75" customHeight="1">
      <c r="A748" s="36" t="str">
        <f t="shared" si="1"/>
        <v>Montenegro-Europe2003</v>
      </c>
      <c r="B748" s="36" t="s">
        <v>145</v>
      </c>
      <c r="C748" s="36" t="s">
        <v>210</v>
      </c>
      <c r="D748" s="31" t="s">
        <v>81</v>
      </c>
      <c r="E748" s="37">
        <v>994.0</v>
      </c>
      <c r="F748" s="37">
        <v>1822.0</v>
      </c>
    </row>
    <row r="749" ht="15.75" customHeight="1">
      <c r="A749" s="36" t="str">
        <f t="shared" si="1"/>
        <v>Morocco-Africa2003</v>
      </c>
      <c r="B749" s="36" t="s">
        <v>145</v>
      </c>
      <c r="C749" s="36" t="s">
        <v>123</v>
      </c>
      <c r="D749" s="31" t="s">
        <v>81</v>
      </c>
      <c r="E749" s="37">
        <v>15054.0</v>
      </c>
      <c r="F749" s="37">
        <v>49541.0</v>
      </c>
    </row>
    <row r="750" ht="15.75" customHeight="1">
      <c r="A750" s="36" t="str">
        <f t="shared" si="1"/>
        <v>Mozambique-Africa2003</v>
      </c>
      <c r="B750" s="36" t="s">
        <v>145</v>
      </c>
      <c r="C750" s="36" t="s">
        <v>124</v>
      </c>
      <c r="D750" s="31" t="s">
        <v>81</v>
      </c>
      <c r="E750" s="37">
        <v>9554.0</v>
      </c>
      <c r="F750" s="37">
        <v>2574.0</v>
      </c>
    </row>
    <row r="751" ht="15.75" customHeight="1">
      <c r="A751" s="36" t="str">
        <f t="shared" si="1"/>
        <v>Myanmar-Asia2003</v>
      </c>
      <c r="B751" s="36" t="s">
        <v>145</v>
      </c>
      <c r="C751" s="36" t="s">
        <v>165</v>
      </c>
      <c r="D751" s="31" t="s">
        <v>81</v>
      </c>
      <c r="E751" s="37">
        <v>14246.0</v>
      </c>
      <c r="F751" s="37">
        <v>10392.0</v>
      </c>
    </row>
    <row r="752" ht="15.75" customHeight="1">
      <c r="A752" s="36" t="str">
        <f t="shared" si="1"/>
        <v>Namibia-Africa2003</v>
      </c>
      <c r="B752" s="36" t="s">
        <v>145</v>
      </c>
      <c r="C752" s="36" t="s">
        <v>125</v>
      </c>
      <c r="D752" s="31" t="s">
        <v>81</v>
      </c>
      <c r="E752" s="37">
        <v>1497.0</v>
      </c>
      <c r="F752" s="37">
        <v>3183.0</v>
      </c>
    </row>
    <row r="753" ht="15.75" customHeight="1">
      <c r="A753" s="36" t="str">
        <f t="shared" si="1"/>
        <v>Nepal-Asia2003</v>
      </c>
      <c r="B753" s="36" t="s">
        <v>145</v>
      </c>
      <c r="C753" s="36" t="s">
        <v>166</v>
      </c>
      <c r="D753" s="31" t="s">
        <v>81</v>
      </c>
      <c r="E753" s="37">
        <v>9986.0</v>
      </c>
      <c r="F753" s="37">
        <v>3506.0</v>
      </c>
    </row>
    <row r="754" ht="15.75" customHeight="1">
      <c r="A754" s="36" t="str">
        <f t="shared" si="1"/>
        <v>Netherlands-Europe2003</v>
      </c>
      <c r="B754" s="36" t="s">
        <v>145</v>
      </c>
      <c r="C754" s="36" t="s">
        <v>211</v>
      </c>
      <c r="D754" s="31" t="s">
        <v>81</v>
      </c>
      <c r="E754" s="37">
        <v>78175.0</v>
      </c>
      <c r="F754" s="37">
        <v>169650.0</v>
      </c>
    </row>
    <row r="755" ht="15.75" customHeight="1">
      <c r="A755" s="36" t="str">
        <f t="shared" si="1"/>
        <v>New Caledonia-Oceania2003</v>
      </c>
      <c r="B755" s="36" t="s">
        <v>145</v>
      </c>
      <c r="C755" s="36" t="s">
        <v>251</v>
      </c>
      <c r="D755" s="31" t="s">
        <v>81</v>
      </c>
      <c r="E755" s="36"/>
      <c r="F755" s="37">
        <v>2849.0</v>
      </c>
    </row>
    <row r="756" ht="15.75" customHeight="1">
      <c r="A756" s="36" t="str">
        <f t="shared" si="1"/>
        <v>New Zealand-Oceania2003</v>
      </c>
      <c r="B756" s="36" t="s">
        <v>145</v>
      </c>
      <c r="C756" s="36" t="s">
        <v>252</v>
      </c>
      <c r="D756" s="31" t="s">
        <v>81</v>
      </c>
      <c r="E756" s="37">
        <v>17469.0</v>
      </c>
      <c r="F756" s="37">
        <v>32325.0</v>
      </c>
    </row>
    <row r="757" ht="15.75" customHeight="1">
      <c r="A757" s="36" t="str">
        <f t="shared" si="1"/>
        <v>Nicaragua-The Americas2003</v>
      </c>
      <c r="B757" s="36" t="s">
        <v>145</v>
      </c>
      <c r="C757" s="36" t="s">
        <v>287</v>
      </c>
      <c r="D757" s="31" t="s">
        <v>81</v>
      </c>
      <c r="E757" s="37">
        <v>2903.0</v>
      </c>
      <c r="F757" s="37">
        <v>4496.0</v>
      </c>
    </row>
    <row r="758" ht="15.75" customHeight="1">
      <c r="A758" s="36" t="str">
        <f t="shared" si="1"/>
        <v>Niger-Africa2003</v>
      </c>
      <c r="B758" s="36" t="s">
        <v>145</v>
      </c>
      <c r="C758" s="36" t="s">
        <v>126</v>
      </c>
      <c r="D758" s="31" t="s">
        <v>81</v>
      </c>
      <c r="E758" s="36"/>
      <c r="F758" s="37">
        <v>1085.0</v>
      </c>
    </row>
    <row r="759" ht="15.75" customHeight="1">
      <c r="A759" s="36" t="str">
        <f t="shared" si="1"/>
        <v>Nigeria-Africa2003</v>
      </c>
      <c r="B759" s="36" t="s">
        <v>145</v>
      </c>
      <c r="C759" s="36" t="s">
        <v>127</v>
      </c>
      <c r="D759" s="31" t="s">
        <v>81</v>
      </c>
      <c r="E759" s="37">
        <v>109255.0</v>
      </c>
      <c r="F759" s="37">
        <v>71719.0</v>
      </c>
    </row>
    <row r="760" ht="15.75" customHeight="1">
      <c r="A760" s="36" t="str">
        <f t="shared" si="1"/>
        <v>North Korea-Asia2003</v>
      </c>
      <c r="B760" s="36" t="s">
        <v>145</v>
      </c>
      <c r="C760" s="36" t="s">
        <v>167</v>
      </c>
      <c r="D760" s="31" t="s">
        <v>81</v>
      </c>
      <c r="E760" s="37">
        <v>19358.0</v>
      </c>
      <c r="F760" s="37">
        <v>74686.0</v>
      </c>
    </row>
    <row r="761" ht="15.75" customHeight="1">
      <c r="A761" s="36" t="str">
        <f t="shared" si="1"/>
        <v>North Macedonia-Europe2003</v>
      </c>
      <c r="B761" s="36" t="s">
        <v>145</v>
      </c>
      <c r="C761" s="36" t="s">
        <v>212</v>
      </c>
      <c r="D761" s="31" t="s">
        <v>81</v>
      </c>
      <c r="E761" s="37">
        <v>2811.0</v>
      </c>
      <c r="F761" s="37">
        <v>11408.0</v>
      </c>
    </row>
    <row r="762" ht="15.75" customHeight="1">
      <c r="A762" s="36" t="str">
        <f t="shared" si="1"/>
        <v>Norway-Europe2003</v>
      </c>
      <c r="B762" s="36" t="s">
        <v>145</v>
      </c>
      <c r="C762" s="36" t="s">
        <v>213</v>
      </c>
      <c r="D762" s="31" t="s">
        <v>81</v>
      </c>
      <c r="E762" s="37">
        <v>29775.0</v>
      </c>
      <c r="F762" s="37">
        <v>47077.0</v>
      </c>
    </row>
    <row r="763" ht="15.75" customHeight="1">
      <c r="A763" s="36" t="str">
        <f t="shared" si="1"/>
        <v>Oman-Middle East2003</v>
      </c>
      <c r="B763" s="36" t="s">
        <v>145</v>
      </c>
      <c r="C763" s="36" t="s">
        <v>236</v>
      </c>
      <c r="D763" s="31" t="s">
        <v>81</v>
      </c>
      <c r="E763" s="37">
        <v>18279.0</v>
      </c>
      <c r="F763" s="37">
        <v>40264.0</v>
      </c>
    </row>
    <row r="764" ht="15.75" customHeight="1">
      <c r="A764" s="36" t="str">
        <f t="shared" si="1"/>
        <v>Pakistan-Asia2003</v>
      </c>
      <c r="B764" s="36" t="s">
        <v>145</v>
      </c>
      <c r="C764" s="36" t="s">
        <v>168</v>
      </c>
      <c r="D764" s="31" t="s">
        <v>81</v>
      </c>
      <c r="E764" s="37">
        <v>83197.0</v>
      </c>
      <c r="F764" s="37">
        <v>157890.0</v>
      </c>
    </row>
    <row r="765" ht="15.75" customHeight="1">
      <c r="A765" s="36" t="str">
        <f t="shared" si="1"/>
        <v>Panama-The Americas2003</v>
      </c>
      <c r="B765" s="36" t="s">
        <v>145</v>
      </c>
      <c r="C765" s="36" t="s">
        <v>288</v>
      </c>
      <c r="D765" s="31" t="s">
        <v>81</v>
      </c>
      <c r="E765" s="37">
        <v>3367.0</v>
      </c>
      <c r="F765" s="37">
        <v>8636.0</v>
      </c>
    </row>
    <row r="766" ht="15.75" customHeight="1">
      <c r="A766" s="36" t="str">
        <f t="shared" si="1"/>
        <v>Papua New Guinea-Oceania2003</v>
      </c>
      <c r="B766" s="36" t="s">
        <v>145</v>
      </c>
      <c r="C766" s="36" t="s">
        <v>253</v>
      </c>
      <c r="D766" s="31" t="s">
        <v>81</v>
      </c>
      <c r="E766" s="36"/>
      <c r="F766" s="37">
        <v>3333.0</v>
      </c>
    </row>
    <row r="767" ht="15.75" customHeight="1">
      <c r="A767" s="36" t="str">
        <f t="shared" si="1"/>
        <v>Paraguay-The Americas2003</v>
      </c>
      <c r="B767" s="36" t="s">
        <v>145</v>
      </c>
      <c r="C767" s="36" t="s">
        <v>289</v>
      </c>
      <c r="D767" s="31" t="s">
        <v>81</v>
      </c>
      <c r="E767" s="37">
        <v>4476.0</v>
      </c>
      <c r="F767" s="37">
        <v>4518.0</v>
      </c>
    </row>
    <row r="768" ht="15.75" customHeight="1">
      <c r="A768" s="36" t="str">
        <f t="shared" si="1"/>
        <v>Peru-The Americas2003</v>
      </c>
      <c r="B768" s="36" t="s">
        <v>145</v>
      </c>
      <c r="C768" s="36" t="s">
        <v>290</v>
      </c>
      <c r="D768" s="31" t="s">
        <v>81</v>
      </c>
      <c r="E768" s="37">
        <v>17200.0</v>
      </c>
      <c r="F768" s="37">
        <v>47356.0</v>
      </c>
    </row>
    <row r="769" ht="15.75" customHeight="1">
      <c r="A769" s="36" t="str">
        <f t="shared" si="1"/>
        <v>Philippines-Asia2003</v>
      </c>
      <c r="B769" s="36" t="s">
        <v>145</v>
      </c>
      <c r="C769" s="36" t="s">
        <v>169</v>
      </c>
      <c r="D769" s="31" t="s">
        <v>81</v>
      </c>
      <c r="E769" s="37">
        <v>38102.0</v>
      </c>
      <c r="F769" s="37">
        <v>74785.0</v>
      </c>
    </row>
    <row r="770" ht="15.75" customHeight="1">
      <c r="A770" s="36" t="str">
        <f t="shared" si="1"/>
        <v>Poland-Europe2003</v>
      </c>
      <c r="B770" s="36" t="s">
        <v>145</v>
      </c>
      <c r="C770" s="36" t="s">
        <v>214</v>
      </c>
      <c r="D770" s="31" t="s">
        <v>81</v>
      </c>
      <c r="E770" s="37">
        <v>94002.0</v>
      </c>
      <c r="F770" s="37">
        <v>298787.0</v>
      </c>
    </row>
    <row r="771" ht="15.75" customHeight="1">
      <c r="A771" s="36" t="str">
        <f t="shared" si="1"/>
        <v>Portugal-Europe2003</v>
      </c>
      <c r="B771" s="36" t="s">
        <v>145</v>
      </c>
      <c r="C771" s="36" t="s">
        <v>215</v>
      </c>
      <c r="D771" s="31" t="s">
        <v>81</v>
      </c>
      <c r="E771" s="37">
        <v>24152.0</v>
      </c>
      <c r="F771" s="37">
        <v>57411.0</v>
      </c>
    </row>
    <row r="772" ht="15.75" customHeight="1">
      <c r="A772" s="36" t="str">
        <f t="shared" si="1"/>
        <v>Puerto Rico-The Americas2003</v>
      </c>
      <c r="B772" s="36" t="s">
        <v>145</v>
      </c>
      <c r="C772" s="36" t="s">
        <v>291</v>
      </c>
      <c r="D772" s="31" t="s">
        <v>81</v>
      </c>
      <c r="E772" s="36"/>
      <c r="F772" s="36"/>
    </row>
    <row r="773" ht="15.75" customHeight="1">
      <c r="A773" s="36" t="str">
        <f t="shared" si="1"/>
        <v>Qatar-Middle East2003</v>
      </c>
      <c r="B773" s="36" t="s">
        <v>145</v>
      </c>
      <c r="C773" s="36" t="s">
        <v>237</v>
      </c>
      <c r="D773" s="31" t="s">
        <v>81</v>
      </c>
      <c r="E773" s="37">
        <v>24942.0</v>
      </c>
      <c r="F773" s="37">
        <v>66120.0</v>
      </c>
    </row>
    <row r="774" ht="15.75" customHeight="1">
      <c r="A774" s="36" t="str">
        <f t="shared" si="1"/>
        <v>Romania-Europe2003</v>
      </c>
      <c r="B774" s="36" t="s">
        <v>145</v>
      </c>
      <c r="C774" s="36" t="s">
        <v>216</v>
      </c>
      <c r="D774" s="31" t="s">
        <v>81</v>
      </c>
      <c r="E774" s="37">
        <v>34882.0</v>
      </c>
      <c r="F774" s="37">
        <v>80307.0</v>
      </c>
    </row>
    <row r="775" ht="15.75" customHeight="1">
      <c r="A775" s="36" t="str">
        <f t="shared" si="1"/>
        <v>Russia-Europe2003</v>
      </c>
      <c r="B775" s="36" t="s">
        <v>145</v>
      </c>
      <c r="C775" s="36" t="s">
        <v>217</v>
      </c>
      <c r="D775" s="31" t="s">
        <v>81</v>
      </c>
      <c r="E775" s="37">
        <v>646915.0</v>
      </c>
      <c r="F775" s="37">
        <v>1574368.0</v>
      </c>
    </row>
    <row r="776" ht="15.75" customHeight="1">
      <c r="A776" s="36" t="str">
        <f t="shared" si="1"/>
        <v>Rwanda-Africa2003</v>
      </c>
      <c r="B776" s="36" t="s">
        <v>145</v>
      </c>
      <c r="C776" s="36" t="s">
        <v>128</v>
      </c>
      <c r="D776" s="31" t="s">
        <v>81</v>
      </c>
      <c r="E776" s="36"/>
      <c r="F776" s="37">
        <v>576.0</v>
      </c>
    </row>
    <row r="777" ht="15.75" customHeight="1">
      <c r="A777" s="36" t="str">
        <f t="shared" si="1"/>
        <v>Samoa-Oceania2003</v>
      </c>
      <c r="B777" s="36" t="s">
        <v>145</v>
      </c>
      <c r="C777" s="36" t="s">
        <v>254</v>
      </c>
      <c r="D777" s="31" t="s">
        <v>81</v>
      </c>
      <c r="E777" s="36"/>
      <c r="F777" s="37">
        <v>161.0</v>
      </c>
    </row>
    <row r="778" ht="15.75" customHeight="1">
      <c r="A778" s="36" t="str">
        <f t="shared" si="1"/>
        <v>San Marino-Europe2003</v>
      </c>
      <c r="B778" s="36" t="s">
        <v>145</v>
      </c>
      <c r="C778" s="36" t="s">
        <v>218</v>
      </c>
      <c r="D778" s="31" t="s">
        <v>81</v>
      </c>
      <c r="E778" s="36"/>
      <c r="F778" s="36"/>
    </row>
    <row r="779" ht="15.75" customHeight="1">
      <c r="A779" s="36" t="str">
        <f t="shared" si="1"/>
        <v>Sao Tome and Principe-Africa2003</v>
      </c>
      <c r="B779" s="36" t="s">
        <v>145</v>
      </c>
      <c r="C779" s="36" t="s">
        <v>129</v>
      </c>
      <c r="D779" s="31" t="s">
        <v>81</v>
      </c>
      <c r="E779" s="36"/>
      <c r="F779" s="37">
        <v>92.0</v>
      </c>
    </row>
    <row r="780" ht="15.75" customHeight="1">
      <c r="A780" s="36" t="str">
        <f t="shared" si="1"/>
        <v>Saudi Arabia-Middle East2003</v>
      </c>
      <c r="B780" s="36" t="s">
        <v>145</v>
      </c>
      <c r="C780" s="36" t="s">
        <v>238</v>
      </c>
      <c r="D780" s="31" t="s">
        <v>81</v>
      </c>
      <c r="E780" s="37">
        <v>175675.0</v>
      </c>
      <c r="F780" s="37">
        <v>431027.0</v>
      </c>
    </row>
    <row r="781" ht="15.75" customHeight="1">
      <c r="A781" s="36" t="str">
        <f t="shared" si="1"/>
        <v>Senegal-Africa2003</v>
      </c>
      <c r="B781" s="36" t="s">
        <v>145</v>
      </c>
      <c r="C781" s="36" t="s">
        <v>130</v>
      </c>
      <c r="D781" s="31" t="s">
        <v>81</v>
      </c>
      <c r="E781" s="37">
        <v>3270.0</v>
      </c>
      <c r="F781" s="37">
        <v>5849.0</v>
      </c>
    </row>
    <row r="782" ht="15.75" customHeight="1">
      <c r="A782" s="36" t="str">
        <f t="shared" si="1"/>
        <v>Serbia-Europe2003</v>
      </c>
      <c r="B782" s="36" t="s">
        <v>145</v>
      </c>
      <c r="C782" s="36" t="s">
        <v>219</v>
      </c>
      <c r="D782" s="31" t="s">
        <v>81</v>
      </c>
      <c r="E782" s="37">
        <v>15177.0</v>
      </c>
      <c r="F782" s="37">
        <v>46127.0</v>
      </c>
    </row>
    <row r="783" ht="15.75" customHeight="1">
      <c r="A783" s="36" t="str">
        <f t="shared" si="1"/>
        <v>Seychelles-Africa2003</v>
      </c>
      <c r="B783" s="36" t="s">
        <v>145</v>
      </c>
      <c r="C783" s="36" t="s">
        <v>131</v>
      </c>
      <c r="D783" s="31" t="s">
        <v>81</v>
      </c>
      <c r="E783" s="36"/>
      <c r="F783" s="37">
        <v>755.0</v>
      </c>
    </row>
    <row r="784" ht="15.75" customHeight="1">
      <c r="A784" s="36" t="str">
        <f t="shared" si="1"/>
        <v>Sierra Leone-Africa2003</v>
      </c>
      <c r="B784" s="36" t="s">
        <v>145</v>
      </c>
      <c r="C784" s="36" t="s">
        <v>132</v>
      </c>
      <c r="D784" s="31" t="s">
        <v>81</v>
      </c>
      <c r="E784" s="36"/>
      <c r="F784" s="37">
        <v>653.0</v>
      </c>
    </row>
    <row r="785" ht="15.75" customHeight="1">
      <c r="A785" s="36" t="str">
        <f t="shared" si="1"/>
        <v>Singapore-Asia2003</v>
      </c>
      <c r="B785" s="36" t="s">
        <v>145</v>
      </c>
      <c r="C785" s="36" t="s">
        <v>170</v>
      </c>
      <c r="D785" s="31" t="s">
        <v>81</v>
      </c>
      <c r="E785" s="37">
        <v>28262.0</v>
      </c>
      <c r="F785" s="37">
        <v>24767.0</v>
      </c>
    </row>
    <row r="786" ht="15.75" customHeight="1">
      <c r="A786" s="36" t="str">
        <f t="shared" si="1"/>
        <v>Sint Maarten (Dutch part)-The Americas2003</v>
      </c>
      <c r="B786" s="36" t="s">
        <v>145</v>
      </c>
      <c r="C786" s="36" t="s">
        <v>292</v>
      </c>
      <c r="D786" s="31" t="s">
        <v>81</v>
      </c>
      <c r="E786" s="36"/>
      <c r="F786" s="36"/>
    </row>
    <row r="787" ht="15.75" customHeight="1">
      <c r="A787" s="36" t="str">
        <f t="shared" si="1"/>
        <v>Slovakia-Europe2003</v>
      </c>
      <c r="B787" s="36" t="s">
        <v>145</v>
      </c>
      <c r="C787" s="36" t="s">
        <v>220</v>
      </c>
      <c r="D787" s="31" t="s">
        <v>81</v>
      </c>
      <c r="E787" s="37">
        <v>16735.0</v>
      </c>
      <c r="F787" s="37">
        <v>33890.0</v>
      </c>
    </row>
    <row r="788" ht="15.75" customHeight="1">
      <c r="A788" s="36" t="str">
        <f t="shared" si="1"/>
        <v>Slovenia-Europe2003</v>
      </c>
      <c r="B788" s="36" t="s">
        <v>145</v>
      </c>
      <c r="C788" s="36" t="s">
        <v>221</v>
      </c>
      <c r="D788" s="31" t="s">
        <v>81</v>
      </c>
      <c r="E788" s="37">
        <v>7097.0</v>
      </c>
      <c r="F788" s="37">
        <v>15310.0</v>
      </c>
    </row>
    <row r="789" ht="15.75" customHeight="1">
      <c r="A789" s="36" t="str">
        <f t="shared" si="1"/>
        <v>Solomon Islands-Oceania2003</v>
      </c>
      <c r="B789" s="36" t="s">
        <v>145</v>
      </c>
      <c r="C789" s="36" t="s">
        <v>255</v>
      </c>
      <c r="D789" s="31" t="s">
        <v>81</v>
      </c>
      <c r="E789" s="36"/>
      <c r="F789" s="37">
        <v>198.0</v>
      </c>
    </row>
    <row r="790" ht="15.75" customHeight="1">
      <c r="A790" s="36" t="str">
        <f t="shared" si="1"/>
        <v>Somalia-Africa2003</v>
      </c>
      <c r="B790" s="36" t="s">
        <v>145</v>
      </c>
      <c r="C790" s="36" t="s">
        <v>133</v>
      </c>
      <c r="D790" s="31" t="s">
        <v>81</v>
      </c>
      <c r="E790" s="36"/>
      <c r="F790" s="37">
        <v>594.0</v>
      </c>
    </row>
    <row r="791" ht="15.75" customHeight="1">
      <c r="A791" s="36" t="str">
        <f t="shared" si="1"/>
        <v>South Africa-Africa2003</v>
      </c>
      <c r="B791" s="36" t="s">
        <v>145</v>
      </c>
      <c r="C791" s="36" t="s">
        <v>134</v>
      </c>
      <c r="D791" s="31" t="s">
        <v>81</v>
      </c>
      <c r="E791" s="37">
        <v>142761.0</v>
      </c>
      <c r="F791" s="37">
        <v>503941.0</v>
      </c>
    </row>
    <row r="792" ht="15.75" customHeight="1">
      <c r="A792" s="36" t="str">
        <f t="shared" si="1"/>
        <v>South Korea-Asia2003</v>
      </c>
      <c r="B792" s="36" t="s">
        <v>145</v>
      </c>
      <c r="C792" s="36" t="s">
        <v>171</v>
      </c>
      <c r="D792" s="31" t="s">
        <v>81</v>
      </c>
      <c r="E792" s="37">
        <v>229178.0</v>
      </c>
      <c r="F792" s="37">
        <v>509376.0</v>
      </c>
    </row>
    <row r="793" ht="15.75" customHeight="1">
      <c r="A793" s="36" t="str">
        <f t="shared" si="1"/>
        <v>South Sudan-Africa2003</v>
      </c>
      <c r="B793" s="36" t="s">
        <v>145</v>
      </c>
      <c r="C793" s="36" t="s">
        <v>135</v>
      </c>
      <c r="D793" s="31" t="s">
        <v>81</v>
      </c>
      <c r="E793" s="36"/>
      <c r="F793" s="36"/>
    </row>
    <row r="794" ht="15.75" customHeight="1">
      <c r="A794" s="36" t="str">
        <f t="shared" si="1"/>
        <v>Spain-Europe2003</v>
      </c>
      <c r="B794" s="36" t="s">
        <v>145</v>
      </c>
      <c r="C794" s="36" t="s">
        <v>222</v>
      </c>
      <c r="D794" s="31" t="s">
        <v>81</v>
      </c>
      <c r="E794" s="37">
        <v>127732.0</v>
      </c>
      <c r="F794" s="37">
        <v>288237.0</v>
      </c>
    </row>
    <row r="795" ht="15.75" customHeight="1">
      <c r="A795" s="36" t="str">
        <f t="shared" si="1"/>
        <v>Sri Lanka-Asia2003</v>
      </c>
      <c r="B795" s="36" t="s">
        <v>145</v>
      </c>
      <c r="C795" s="36" t="s">
        <v>172</v>
      </c>
      <c r="D795" s="31" t="s">
        <v>81</v>
      </c>
      <c r="E795" s="37">
        <v>9082.0</v>
      </c>
      <c r="F795" s="37">
        <v>12831.0</v>
      </c>
    </row>
    <row r="796" ht="15.75" customHeight="1">
      <c r="A796" s="36" t="str">
        <f t="shared" si="1"/>
        <v>St. Kitts and Nevis-The Americas2003</v>
      </c>
      <c r="B796" s="36" t="s">
        <v>145</v>
      </c>
      <c r="C796" s="36" t="s">
        <v>293</v>
      </c>
      <c r="D796" s="31" t="s">
        <v>81</v>
      </c>
      <c r="E796" s="36"/>
      <c r="F796" s="37">
        <v>260.0</v>
      </c>
    </row>
    <row r="797" ht="15.75" customHeight="1">
      <c r="A797" s="36" t="str">
        <f t="shared" si="1"/>
        <v>St. Lucia-The Americas2003</v>
      </c>
      <c r="B797" s="36" t="s">
        <v>145</v>
      </c>
      <c r="C797" s="36" t="s">
        <v>294</v>
      </c>
      <c r="D797" s="31" t="s">
        <v>81</v>
      </c>
      <c r="E797" s="36"/>
      <c r="F797" s="37">
        <v>385.0</v>
      </c>
    </row>
    <row r="798" ht="15.75" customHeight="1">
      <c r="A798" s="36" t="str">
        <f t="shared" si="1"/>
        <v>St. Martin (French part)-The Americas2003</v>
      </c>
      <c r="B798" s="36" t="s">
        <v>145</v>
      </c>
      <c r="C798" s="36" t="s">
        <v>295</v>
      </c>
      <c r="D798" s="31" t="s">
        <v>81</v>
      </c>
      <c r="E798" s="36"/>
      <c r="F798" s="36"/>
    </row>
    <row r="799" ht="15.75" customHeight="1">
      <c r="A799" s="36" t="str">
        <f t="shared" si="1"/>
        <v>St. Vincent and the Grenadines-The Americas2003</v>
      </c>
      <c r="B799" s="36" t="s">
        <v>145</v>
      </c>
      <c r="C799" s="36" t="s">
        <v>296</v>
      </c>
      <c r="D799" s="31" t="s">
        <v>81</v>
      </c>
      <c r="E799" s="36"/>
      <c r="F799" s="37">
        <v>202.0</v>
      </c>
    </row>
    <row r="800" ht="15.75" customHeight="1">
      <c r="A800" s="36" t="str">
        <f t="shared" si="1"/>
        <v>Sudan-Africa2003</v>
      </c>
      <c r="B800" s="36" t="s">
        <v>145</v>
      </c>
      <c r="C800" s="36" t="s">
        <v>136</v>
      </c>
      <c r="D800" s="31" t="s">
        <v>81</v>
      </c>
      <c r="E800" s="37">
        <v>16297.0</v>
      </c>
      <c r="F800" s="37">
        <v>14056.0</v>
      </c>
    </row>
    <row r="801" ht="15.75" customHeight="1">
      <c r="A801" s="36" t="str">
        <f t="shared" si="1"/>
        <v>Suriname-The Americas2003</v>
      </c>
      <c r="B801" s="36" t="s">
        <v>145</v>
      </c>
      <c r="C801" s="36" t="s">
        <v>297</v>
      </c>
      <c r="D801" s="31" t="s">
        <v>81</v>
      </c>
      <c r="E801" s="36"/>
      <c r="F801" s="37">
        <v>2468.0</v>
      </c>
    </row>
    <row r="802" ht="15.75" customHeight="1">
      <c r="A802" s="36" t="str">
        <f t="shared" si="1"/>
        <v>Swaziland-Africa2003</v>
      </c>
      <c r="B802" s="36" t="s">
        <v>145</v>
      </c>
      <c r="C802" s="36" t="s">
        <v>137</v>
      </c>
      <c r="D802" s="31" t="s">
        <v>81</v>
      </c>
      <c r="E802" s="36"/>
      <c r="F802" s="37">
        <v>1023.0</v>
      </c>
    </row>
    <row r="803" ht="15.75" customHeight="1">
      <c r="A803" s="36" t="str">
        <f t="shared" si="1"/>
        <v>Sweden-Europe2003</v>
      </c>
      <c r="B803" s="36" t="s">
        <v>145</v>
      </c>
      <c r="C803" s="36" t="s">
        <v>223</v>
      </c>
      <c r="D803" s="31" t="s">
        <v>81</v>
      </c>
      <c r="E803" s="37">
        <v>45407.0</v>
      </c>
      <c r="F803" s="37">
        <v>43744.0</v>
      </c>
    </row>
    <row r="804" ht="15.75" customHeight="1">
      <c r="A804" s="36" t="str">
        <f t="shared" si="1"/>
        <v>Switzerland-Europe2003</v>
      </c>
      <c r="B804" s="36" t="s">
        <v>145</v>
      </c>
      <c r="C804" s="36" t="s">
        <v>224</v>
      </c>
      <c r="D804" s="31" t="s">
        <v>81</v>
      </c>
      <c r="E804" s="37">
        <v>26968.0</v>
      </c>
      <c r="F804" s="37">
        <v>41598.0</v>
      </c>
    </row>
    <row r="805" ht="15.75" customHeight="1">
      <c r="A805" s="36" t="str">
        <f t="shared" si="1"/>
        <v>Syria-Middle East2003</v>
      </c>
      <c r="B805" s="36" t="s">
        <v>145</v>
      </c>
      <c r="C805" s="36" t="s">
        <v>239</v>
      </c>
      <c r="D805" s="31" t="s">
        <v>81</v>
      </c>
      <c r="E805" s="37">
        <v>21233.0</v>
      </c>
      <c r="F805" s="37">
        <v>62112.0</v>
      </c>
    </row>
    <row r="806" ht="15.75" customHeight="1">
      <c r="A806" s="36" t="str">
        <f t="shared" si="1"/>
        <v>Tajikistan-Asia2003</v>
      </c>
      <c r="B806" s="36" t="s">
        <v>145</v>
      </c>
      <c r="C806" s="36" t="s">
        <v>173</v>
      </c>
      <c r="D806" s="31" t="s">
        <v>81</v>
      </c>
      <c r="E806" s="37">
        <v>2333.0</v>
      </c>
      <c r="F806" s="37">
        <v>2893.0</v>
      </c>
    </row>
    <row r="807" ht="15.75" customHeight="1">
      <c r="A807" s="36" t="str">
        <f t="shared" si="1"/>
        <v>Tanzania-Africa2003</v>
      </c>
      <c r="B807" s="36" t="s">
        <v>145</v>
      </c>
      <c r="C807" s="36" t="s">
        <v>138</v>
      </c>
      <c r="D807" s="31" t="s">
        <v>81</v>
      </c>
      <c r="E807" s="37">
        <v>19345.0</v>
      </c>
      <c r="F807" s="37">
        <v>6447.0</v>
      </c>
    </row>
    <row r="808" ht="15.75" customHeight="1">
      <c r="A808" s="36" t="str">
        <f t="shared" si="1"/>
        <v>Thailand-Asia2003</v>
      </c>
      <c r="B808" s="36" t="s">
        <v>145</v>
      </c>
      <c r="C808" s="36" t="s">
        <v>174</v>
      </c>
      <c r="D808" s="31" t="s">
        <v>81</v>
      </c>
      <c r="E808" s="37">
        <v>107300.0</v>
      </c>
      <c r="F808" s="37">
        <v>276587.0</v>
      </c>
    </row>
    <row r="809" ht="15.75" customHeight="1">
      <c r="A809" s="36" t="str">
        <f t="shared" si="1"/>
        <v>Timor-Leste-Asia2003</v>
      </c>
      <c r="B809" s="36" t="s">
        <v>145</v>
      </c>
      <c r="C809" s="36" t="s">
        <v>175</v>
      </c>
      <c r="D809" s="31" t="s">
        <v>81</v>
      </c>
      <c r="E809" s="36"/>
      <c r="F809" s="37">
        <v>183.0</v>
      </c>
    </row>
    <row r="810" ht="15.75" customHeight="1">
      <c r="A810" s="36" t="str">
        <f t="shared" si="1"/>
        <v>Togo-Africa2003</v>
      </c>
      <c r="B810" s="36" t="s">
        <v>145</v>
      </c>
      <c r="C810" s="36" t="s">
        <v>139</v>
      </c>
      <c r="D810" s="31" t="s">
        <v>81</v>
      </c>
      <c r="E810" s="37">
        <v>2628.0</v>
      </c>
      <c r="F810" s="37">
        <v>1503.0</v>
      </c>
    </row>
    <row r="811" ht="15.75" customHeight="1">
      <c r="A811" s="36" t="str">
        <f t="shared" si="1"/>
        <v>Tonga-Oceania2003</v>
      </c>
      <c r="B811" s="36" t="s">
        <v>145</v>
      </c>
      <c r="C811" s="36" t="s">
        <v>256</v>
      </c>
      <c r="D811" s="31" t="s">
        <v>81</v>
      </c>
      <c r="E811" s="36"/>
      <c r="F811" s="37">
        <v>172.0</v>
      </c>
    </row>
    <row r="812" ht="15.75" customHeight="1">
      <c r="A812" s="36" t="str">
        <f t="shared" si="1"/>
        <v>Trinidad and Tobago-The Americas2003</v>
      </c>
      <c r="B812" s="36" t="s">
        <v>145</v>
      </c>
      <c r="C812" s="36" t="s">
        <v>298</v>
      </c>
      <c r="D812" s="31" t="s">
        <v>81</v>
      </c>
      <c r="E812" s="37">
        <v>20277.0</v>
      </c>
      <c r="F812" s="37">
        <v>48177.0</v>
      </c>
    </row>
    <row r="813" ht="15.75" customHeight="1">
      <c r="A813" s="36" t="str">
        <f t="shared" si="1"/>
        <v>Tunisia-Africa2003</v>
      </c>
      <c r="B813" s="36" t="s">
        <v>145</v>
      </c>
      <c r="C813" s="36" t="s">
        <v>140</v>
      </c>
      <c r="D813" s="31" t="s">
        <v>81</v>
      </c>
      <c r="E813" s="37">
        <v>9193.0</v>
      </c>
      <c r="F813" s="37">
        <v>24807.0</v>
      </c>
    </row>
    <row r="814" ht="15.75" customHeight="1">
      <c r="A814" s="36" t="str">
        <f t="shared" si="1"/>
        <v>Turkey-Europe2003</v>
      </c>
      <c r="B814" s="36" t="s">
        <v>145</v>
      </c>
      <c r="C814" s="36" t="s">
        <v>225</v>
      </c>
      <c r="D814" s="31" t="s">
        <v>81</v>
      </c>
      <c r="E814" s="37">
        <v>97661.0</v>
      </c>
      <c r="F814" s="37">
        <v>277845.0</v>
      </c>
    </row>
    <row r="815" ht="15.75" customHeight="1">
      <c r="A815" s="36" t="str">
        <f t="shared" si="1"/>
        <v>Turkmenistan-Asia2003</v>
      </c>
      <c r="B815" s="36" t="s">
        <v>145</v>
      </c>
      <c r="C815" s="36" t="s">
        <v>176</v>
      </c>
      <c r="D815" s="31" t="s">
        <v>81</v>
      </c>
      <c r="E815" s="37">
        <v>19873.0</v>
      </c>
      <c r="F815" s="37">
        <v>48525.0</v>
      </c>
    </row>
    <row r="816" ht="15.75" customHeight="1">
      <c r="A816" s="36" t="str">
        <f t="shared" si="1"/>
        <v>Turks and Caicos Islands-The Americas2003</v>
      </c>
      <c r="B816" s="36" t="s">
        <v>145</v>
      </c>
      <c r="C816" s="36" t="s">
        <v>299</v>
      </c>
      <c r="D816" s="31" t="s">
        <v>81</v>
      </c>
      <c r="E816" s="36"/>
      <c r="F816" s="37">
        <v>161.0</v>
      </c>
    </row>
    <row r="817" ht="15.75" customHeight="1">
      <c r="A817" s="36" t="str">
        <f t="shared" si="1"/>
        <v>Uganda-Africa2003</v>
      </c>
      <c r="B817" s="36" t="s">
        <v>145</v>
      </c>
      <c r="C817" s="36" t="s">
        <v>141</v>
      </c>
      <c r="D817" s="31" t="s">
        <v>81</v>
      </c>
      <c r="E817" s="36"/>
      <c r="F817" s="37">
        <v>3366.0</v>
      </c>
    </row>
    <row r="818" ht="15.75" customHeight="1">
      <c r="A818" s="36" t="str">
        <f t="shared" si="1"/>
        <v>Ukraine-Europe2003</v>
      </c>
      <c r="B818" s="36" t="s">
        <v>145</v>
      </c>
      <c r="C818" s="36" t="s">
        <v>226</v>
      </c>
      <c r="D818" s="31" t="s">
        <v>81</v>
      </c>
      <c r="E818" s="37">
        <v>114420.0</v>
      </c>
      <c r="F818" s="37">
        <v>261813.0</v>
      </c>
    </row>
    <row r="819" ht="15.75" customHeight="1">
      <c r="A819" s="36" t="str">
        <f t="shared" si="1"/>
        <v>United Arab Emirates-Middle East2003</v>
      </c>
      <c r="B819" s="36" t="s">
        <v>145</v>
      </c>
      <c r="C819" s="36" t="s">
        <v>240</v>
      </c>
      <c r="D819" s="31" t="s">
        <v>81</v>
      </c>
      <c r="E819" s="37">
        <v>60672.0</v>
      </c>
      <c r="F819" s="37">
        <v>162602.0</v>
      </c>
    </row>
    <row r="820" ht="15.75" customHeight="1">
      <c r="A820" s="36" t="str">
        <f t="shared" si="1"/>
        <v>United Kingdom-Europe2003</v>
      </c>
      <c r="B820" s="36" t="s">
        <v>145</v>
      </c>
      <c r="C820" s="36" t="s">
        <v>227</v>
      </c>
      <c r="D820" s="31" t="s">
        <v>81</v>
      </c>
      <c r="E820" s="37">
        <v>196485.0</v>
      </c>
      <c r="F820" s="37">
        <v>475108.0</v>
      </c>
    </row>
    <row r="821" ht="15.75" customHeight="1">
      <c r="A821" s="36" t="str">
        <f t="shared" si="1"/>
        <v>United States-The Americas2003</v>
      </c>
      <c r="B821" s="36" t="s">
        <v>145</v>
      </c>
      <c r="C821" s="36" t="s">
        <v>300</v>
      </c>
      <c r="D821" s="31" t="s">
        <v>81</v>
      </c>
      <c r="E821" s="37">
        <v>2164458.0</v>
      </c>
      <c r="F821" s="37">
        <v>5311840.0</v>
      </c>
    </row>
    <row r="822" ht="15.75" customHeight="1">
      <c r="A822" s="36" t="str">
        <f t="shared" si="1"/>
        <v>Uruguay-The Americas2003</v>
      </c>
      <c r="B822" s="36" t="s">
        <v>145</v>
      </c>
      <c r="C822" s="36" t="s">
        <v>301</v>
      </c>
      <c r="D822" s="31" t="s">
        <v>81</v>
      </c>
      <c r="E822" s="37">
        <v>4134.0</v>
      </c>
      <c r="F822" s="37">
        <v>7891.0</v>
      </c>
    </row>
    <row r="823" ht="15.75" customHeight="1">
      <c r="A823" s="36" t="str">
        <f t="shared" si="1"/>
        <v>Uzbekistan-Asia2003</v>
      </c>
      <c r="B823" s="36" t="s">
        <v>145</v>
      </c>
      <c r="C823" s="36" t="s">
        <v>177</v>
      </c>
      <c r="D823" s="31" t="s">
        <v>81</v>
      </c>
      <c r="E823" s="37">
        <v>44831.0</v>
      </c>
      <c r="F823" s="37">
        <v>116607.0</v>
      </c>
    </row>
    <row r="824" ht="15.75" customHeight="1">
      <c r="A824" s="36" t="str">
        <f t="shared" si="1"/>
        <v>Vanuatu-Oceania2003</v>
      </c>
      <c r="B824" s="36" t="s">
        <v>145</v>
      </c>
      <c r="C824" s="36" t="s">
        <v>257</v>
      </c>
      <c r="D824" s="31" t="s">
        <v>81</v>
      </c>
      <c r="E824" s="36"/>
      <c r="F824" s="37">
        <v>117.0</v>
      </c>
    </row>
    <row r="825" ht="15.75" customHeight="1">
      <c r="A825" s="36" t="str">
        <f t="shared" si="1"/>
        <v>Venezuela-The Americas2003</v>
      </c>
      <c r="B825" s="36" t="s">
        <v>145</v>
      </c>
      <c r="C825" s="36" t="s">
        <v>302</v>
      </c>
      <c r="D825" s="31" t="s">
        <v>81</v>
      </c>
      <c r="E825" s="37">
        <v>69597.0</v>
      </c>
      <c r="F825" s="37">
        <v>185341.0</v>
      </c>
    </row>
    <row r="826" ht="15.75" customHeight="1">
      <c r="A826" s="36" t="str">
        <f t="shared" si="1"/>
        <v>Vietnam-Asia2003</v>
      </c>
      <c r="B826" s="36" t="s">
        <v>145</v>
      </c>
      <c r="C826" s="36" t="s">
        <v>178</v>
      </c>
      <c r="D826" s="31" t="s">
        <v>81</v>
      </c>
      <c r="E826" s="37">
        <v>53450.0</v>
      </c>
      <c r="F826" s="37">
        <v>140057.0</v>
      </c>
    </row>
    <row r="827" ht="15.75" customHeight="1">
      <c r="A827" s="36" t="str">
        <f t="shared" si="1"/>
        <v>Yemen-Middle East2003</v>
      </c>
      <c r="B827" s="36" t="s">
        <v>145</v>
      </c>
      <c r="C827" s="36" t="s">
        <v>241</v>
      </c>
      <c r="D827" s="31" t="s">
        <v>81</v>
      </c>
      <c r="E827" s="37">
        <v>7764.0</v>
      </c>
      <c r="F827" s="37">
        <v>23058.0</v>
      </c>
    </row>
    <row r="828" ht="15.75" customHeight="1">
      <c r="A828" s="36" t="str">
        <f t="shared" si="1"/>
        <v>Zambia-Africa2003</v>
      </c>
      <c r="B828" s="36" t="s">
        <v>145</v>
      </c>
      <c r="C828" s="36" t="s">
        <v>142</v>
      </c>
      <c r="D828" s="31" t="s">
        <v>81</v>
      </c>
      <c r="E828" s="37">
        <v>7842.0</v>
      </c>
      <c r="F828" s="37">
        <v>2156.0</v>
      </c>
    </row>
    <row r="829" ht="15.75" customHeight="1">
      <c r="A829" s="36" t="str">
        <f t="shared" si="1"/>
        <v>Zimbabwe-Africa2003</v>
      </c>
      <c r="B829" s="36" t="s">
        <v>145</v>
      </c>
      <c r="C829" s="36" t="s">
        <v>143</v>
      </c>
      <c r="D829" s="31" t="s">
        <v>81</v>
      </c>
      <c r="E829" s="37">
        <v>8747.0</v>
      </c>
      <c r="F829" s="37">
        <v>8735.0</v>
      </c>
    </row>
    <row r="830" ht="15.75" customHeight="1">
      <c r="A830" s="36" t="str">
        <f t="shared" si="1"/>
        <v>Afghanistan-Asia2004</v>
      </c>
      <c r="B830" s="36" t="s">
        <v>145</v>
      </c>
      <c r="C830" s="36" t="s">
        <v>144</v>
      </c>
      <c r="D830" s="31" t="s">
        <v>83</v>
      </c>
      <c r="E830" s="36"/>
      <c r="F830" s="37">
        <v>3927.0</v>
      </c>
    </row>
    <row r="831" ht="15.75" customHeight="1">
      <c r="A831" s="36" t="str">
        <f t="shared" si="1"/>
        <v>Albania-Europe2004</v>
      </c>
      <c r="B831" s="36" t="s">
        <v>145</v>
      </c>
      <c r="C831" s="36" t="s">
        <v>179</v>
      </c>
      <c r="D831" s="31" t="s">
        <v>83</v>
      </c>
      <c r="E831" s="37">
        <v>2061.0</v>
      </c>
      <c r="F831" s="37">
        <v>4129.0</v>
      </c>
    </row>
    <row r="832" ht="15.75" customHeight="1">
      <c r="A832" s="36" t="str">
        <f t="shared" si="1"/>
        <v>Algeria-Africa2004</v>
      </c>
      <c r="B832" s="36" t="s">
        <v>145</v>
      </c>
      <c r="C832" s="36" t="s">
        <v>74</v>
      </c>
      <c r="D832" s="31" t="s">
        <v>83</v>
      </c>
      <c r="E832" s="37">
        <v>37425.0</v>
      </c>
      <c r="F832" s="37">
        <v>114619.0</v>
      </c>
    </row>
    <row r="833" ht="15.75" customHeight="1">
      <c r="A833" s="36" t="str">
        <f t="shared" si="1"/>
        <v>American Samoa-Oceania2004</v>
      </c>
      <c r="B833" s="36" t="s">
        <v>145</v>
      </c>
      <c r="C833" s="36" t="s">
        <v>242</v>
      </c>
      <c r="D833" s="31" t="s">
        <v>83</v>
      </c>
      <c r="E833" s="36"/>
      <c r="F833" s="36"/>
    </row>
    <row r="834" ht="15.75" customHeight="1">
      <c r="A834" s="36" t="str">
        <f t="shared" si="1"/>
        <v>Andorra-Europe2004</v>
      </c>
      <c r="B834" s="36" t="s">
        <v>145</v>
      </c>
      <c r="C834" s="36" t="s">
        <v>181</v>
      </c>
      <c r="D834" s="31" t="s">
        <v>83</v>
      </c>
      <c r="E834" s="36"/>
      <c r="F834" s="37">
        <v>539.0</v>
      </c>
    </row>
    <row r="835" ht="15.75" customHeight="1">
      <c r="A835" s="36" t="str">
        <f t="shared" si="1"/>
        <v>Angola-Africa2004</v>
      </c>
      <c r="B835" s="36" t="s">
        <v>145</v>
      </c>
      <c r="C835" s="36" t="s">
        <v>92</v>
      </c>
      <c r="D835" s="31" t="s">
        <v>83</v>
      </c>
      <c r="E835" s="37">
        <v>11584.0</v>
      </c>
      <c r="F835" s="37">
        <v>26597.0</v>
      </c>
    </row>
    <row r="836" ht="15.75" customHeight="1">
      <c r="A836" s="36" t="str">
        <f t="shared" si="1"/>
        <v>Antigua and Barbuda-The Americas2004</v>
      </c>
      <c r="B836" s="36" t="s">
        <v>145</v>
      </c>
      <c r="C836" s="36" t="s">
        <v>258</v>
      </c>
      <c r="D836" s="31" t="s">
        <v>83</v>
      </c>
      <c r="E836" s="36"/>
      <c r="F836" s="37">
        <v>458.0</v>
      </c>
    </row>
    <row r="837" ht="15.75" customHeight="1">
      <c r="A837" s="36" t="str">
        <f t="shared" si="1"/>
        <v>Argentina-The Americas2004</v>
      </c>
      <c r="B837" s="36" t="s">
        <v>145</v>
      </c>
      <c r="C837" s="36" t="s">
        <v>260</v>
      </c>
      <c r="D837" s="31" t="s">
        <v>83</v>
      </c>
      <c r="E837" s="37">
        <v>77794.0</v>
      </c>
      <c r="F837" s="37">
        <v>190057.0</v>
      </c>
    </row>
    <row r="838" ht="15.75" customHeight="1">
      <c r="A838" s="36" t="str">
        <f t="shared" si="1"/>
        <v>Armenia-Asia2004</v>
      </c>
      <c r="B838" s="36" t="s">
        <v>145</v>
      </c>
      <c r="C838" s="36" t="s">
        <v>146</v>
      </c>
      <c r="D838" s="31" t="s">
        <v>83</v>
      </c>
      <c r="E838" s="37">
        <v>3004.0</v>
      </c>
      <c r="F838" s="37">
        <v>5556.0</v>
      </c>
    </row>
    <row r="839" ht="15.75" customHeight="1">
      <c r="A839" s="36" t="str">
        <f t="shared" si="1"/>
        <v>Aruba-The Americas2004</v>
      </c>
      <c r="B839" s="36" t="s">
        <v>145</v>
      </c>
      <c r="C839" s="36" t="s">
        <v>261</v>
      </c>
      <c r="D839" s="31" t="s">
        <v>83</v>
      </c>
      <c r="E839" s="36"/>
      <c r="F839" s="37">
        <v>2288.0</v>
      </c>
    </row>
    <row r="840" ht="15.75" customHeight="1">
      <c r="A840" s="36" t="str">
        <f t="shared" si="1"/>
        <v>Australia-Oceania2004</v>
      </c>
      <c r="B840" s="36" t="s">
        <v>145</v>
      </c>
      <c r="C840" s="36" t="s">
        <v>244</v>
      </c>
      <c r="D840" s="31" t="s">
        <v>83</v>
      </c>
      <c r="E840" s="37">
        <v>122519.0</v>
      </c>
      <c r="F840" s="37">
        <v>387635.0</v>
      </c>
    </row>
    <row r="841" ht="15.75" customHeight="1">
      <c r="A841" s="36" t="str">
        <f t="shared" si="1"/>
        <v>Austria-Europe2004</v>
      </c>
      <c r="B841" s="36" t="s">
        <v>145</v>
      </c>
      <c r="C841" s="36" t="s">
        <v>182</v>
      </c>
      <c r="D841" s="31" t="s">
        <v>83</v>
      </c>
      <c r="E841" s="37">
        <v>33545.0</v>
      </c>
      <c r="F841" s="37">
        <v>68269.0</v>
      </c>
    </row>
    <row r="842" ht="15.75" customHeight="1">
      <c r="A842" s="36" t="str">
        <f t="shared" si="1"/>
        <v>Azerbaijan-Asia2004</v>
      </c>
      <c r="B842" s="36" t="s">
        <v>145</v>
      </c>
      <c r="C842" s="36" t="s">
        <v>147</v>
      </c>
      <c r="D842" s="31" t="s">
        <v>83</v>
      </c>
      <c r="E842" s="37">
        <v>13322.0</v>
      </c>
      <c r="F842" s="37">
        <v>45702.0</v>
      </c>
    </row>
    <row r="843" ht="15.75" customHeight="1">
      <c r="A843" s="36" t="str">
        <f t="shared" si="1"/>
        <v>Bahamas, The-The Americas2004</v>
      </c>
      <c r="B843" s="36" t="s">
        <v>145</v>
      </c>
      <c r="C843" s="36" t="s">
        <v>262</v>
      </c>
      <c r="D843" s="31" t="s">
        <v>83</v>
      </c>
      <c r="E843" s="36"/>
      <c r="F843" s="37">
        <v>1045.0</v>
      </c>
    </row>
    <row r="844" ht="15.75" customHeight="1">
      <c r="A844" s="36" t="str">
        <f t="shared" si="1"/>
        <v>Bahrain-Middle East2004</v>
      </c>
      <c r="B844" s="36" t="s">
        <v>145</v>
      </c>
      <c r="C844" s="36" t="s">
        <v>228</v>
      </c>
      <c r="D844" s="31" t="s">
        <v>83</v>
      </c>
      <c r="E844" s="37">
        <v>9771.0</v>
      </c>
      <c r="F844" s="37">
        <v>24301.0</v>
      </c>
    </row>
    <row r="845" ht="15.75" customHeight="1">
      <c r="A845" s="36" t="str">
        <f t="shared" si="1"/>
        <v>Bangladesh-Asia2004</v>
      </c>
      <c r="B845" s="36" t="s">
        <v>145</v>
      </c>
      <c r="C845" s="36" t="s">
        <v>148</v>
      </c>
      <c r="D845" s="31" t="s">
        <v>83</v>
      </c>
      <c r="E845" s="37">
        <v>27873.0</v>
      </c>
      <c r="F845" s="37">
        <v>46435.0</v>
      </c>
    </row>
    <row r="846" ht="15.75" customHeight="1">
      <c r="A846" s="36" t="str">
        <f t="shared" si="1"/>
        <v>Barbados-The Americas2004</v>
      </c>
      <c r="B846" s="36" t="s">
        <v>145</v>
      </c>
      <c r="C846" s="36" t="s">
        <v>263</v>
      </c>
      <c r="D846" s="31" t="s">
        <v>83</v>
      </c>
      <c r="E846" s="36"/>
      <c r="F846" s="37">
        <v>1635.0</v>
      </c>
    </row>
    <row r="847" ht="15.75" customHeight="1">
      <c r="A847" s="36" t="str">
        <f t="shared" si="1"/>
        <v>Belarus-Europe2004</v>
      </c>
      <c r="B847" s="36" t="s">
        <v>145</v>
      </c>
      <c r="C847" s="36" t="s">
        <v>183</v>
      </c>
      <c r="D847" s="31" t="s">
        <v>83</v>
      </c>
      <c r="E847" s="37">
        <v>28098.0</v>
      </c>
      <c r="F847" s="37">
        <v>62816.0</v>
      </c>
    </row>
    <row r="848" ht="15.75" customHeight="1">
      <c r="A848" s="36" t="str">
        <f t="shared" si="1"/>
        <v>Belgium-Europe2004</v>
      </c>
      <c r="B848" s="36" t="s">
        <v>145</v>
      </c>
      <c r="C848" s="36" t="s">
        <v>184</v>
      </c>
      <c r="D848" s="31" t="s">
        <v>83</v>
      </c>
      <c r="E848" s="37">
        <v>58600.0</v>
      </c>
      <c r="F848" s="37">
        <v>103882.0</v>
      </c>
    </row>
    <row r="849" ht="15.75" customHeight="1">
      <c r="A849" s="36" t="str">
        <f t="shared" si="1"/>
        <v>Belize-The Americas2004</v>
      </c>
      <c r="B849" s="36" t="s">
        <v>145</v>
      </c>
      <c r="C849" s="36" t="s">
        <v>264</v>
      </c>
      <c r="D849" s="31" t="s">
        <v>83</v>
      </c>
      <c r="E849" s="36"/>
      <c r="F849" s="37">
        <v>407.0</v>
      </c>
    </row>
    <row r="850" ht="15.75" customHeight="1">
      <c r="A850" s="36" t="str">
        <f t="shared" si="1"/>
        <v>Benin-Africa2004</v>
      </c>
      <c r="B850" s="36" t="s">
        <v>145</v>
      </c>
      <c r="C850" s="36" t="s">
        <v>93</v>
      </c>
      <c r="D850" s="31" t="s">
        <v>83</v>
      </c>
      <c r="E850" s="37">
        <v>3278.0</v>
      </c>
      <c r="F850" s="37">
        <v>4492.0</v>
      </c>
    </row>
    <row r="851" ht="15.75" customHeight="1">
      <c r="A851" s="36" t="str">
        <f t="shared" si="1"/>
        <v>Bermuda-The Americas2004</v>
      </c>
      <c r="B851" s="36" t="s">
        <v>145</v>
      </c>
      <c r="C851" s="36" t="s">
        <v>265</v>
      </c>
      <c r="D851" s="31" t="s">
        <v>83</v>
      </c>
      <c r="E851" s="36"/>
      <c r="F851" s="37">
        <v>389.0</v>
      </c>
    </row>
    <row r="852" ht="15.75" customHeight="1">
      <c r="A852" s="36" t="str">
        <f t="shared" si="1"/>
        <v>Bhutan-Asia2004</v>
      </c>
      <c r="B852" s="36" t="s">
        <v>145</v>
      </c>
      <c r="C852" s="36" t="s">
        <v>149</v>
      </c>
      <c r="D852" s="31" t="s">
        <v>83</v>
      </c>
      <c r="E852" s="36"/>
      <c r="F852" s="37">
        <v>422.0</v>
      </c>
    </row>
    <row r="853" ht="15.75" customHeight="1">
      <c r="A853" s="36" t="str">
        <f t="shared" si="1"/>
        <v>Bolivia-The Americas2004</v>
      </c>
      <c r="B853" s="36" t="s">
        <v>145</v>
      </c>
      <c r="C853" s="36" t="s">
        <v>266</v>
      </c>
      <c r="D853" s="31" t="s">
        <v>83</v>
      </c>
      <c r="E853" s="37">
        <v>5973.0</v>
      </c>
      <c r="F853" s="37">
        <v>13773.0</v>
      </c>
    </row>
    <row r="854" ht="15.75" customHeight="1">
      <c r="A854" s="36" t="str">
        <f t="shared" si="1"/>
        <v>Bosnia and Herzegovina-Europe2004</v>
      </c>
      <c r="B854" s="36" t="s">
        <v>145</v>
      </c>
      <c r="C854" s="36" t="s">
        <v>185</v>
      </c>
      <c r="D854" s="31" t="s">
        <v>83</v>
      </c>
      <c r="E854" s="37">
        <v>5954.0</v>
      </c>
      <c r="F854" s="37">
        <v>30997.0</v>
      </c>
    </row>
    <row r="855" ht="15.75" customHeight="1">
      <c r="A855" s="36" t="str">
        <f t="shared" si="1"/>
        <v>Botswana-Africa2004</v>
      </c>
      <c r="B855" s="36" t="s">
        <v>145</v>
      </c>
      <c r="C855" s="36" t="s">
        <v>94</v>
      </c>
      <c r="D855" s="31" t="s">
        <v>83</v>
      </c>
      <c r="E855" s="37">
        <v>2151.0</v>
      </c>
      <c r="F855" s="37">
        <v>4980.0</v>
      </c>
    </row>
    <row r="856" ht="15.75" customHeight="1">
      <c r="A856" s="36" t="str">
        <f t="shared" si="1"/>
        <v>Brazil-The Americas2004</v>
      </c>
      <c r="B856" s="36" t="s">
        <v>145</v>
      </c>
      <c r="C856" s="36" t="s">
        <v>267</v>
      </c>
      <c r="D856" s="31" t="s">
        <v>83</v>
      </c>
      <c r="E856" s="37">
        <v>248594.0</v>
      </c>
      <c r="F856" s="37">
        <v>387675.0</v>
      </c>
    </row>
    <row r="857" ht="15.75" customHeight="1">
      <c r="A857" s="36" t="str">
        <f t="shared" si="1"/>
        <v>Brunei-Asia2004</v>
      </c>
      <c r="B857" s="36" t="s">
        <v>145</v>
      </c>
      <c r="C857" s="36" t="s">
        <v>150</v>
      </c>
      <c r="D857" s="31" t="s">
        <v>83</v>
      </c>
      <c r="E857" s="37">
        <v>3542.0</v>
      </c>
      <c r="F857" s="37">
        <v>10583.0</v>
      </c>
    </row>
    <row r="858" ht="15.75" customHeight="1">
      <c r="A858" s="36" t="str">
        <f t="shared" si="1"/>
        <v>Bulgaria-Europe2004</v>
      </c>
      <c r="B858" s="36" t="s">
        <v>145</v>
      </c>
      <c r="C858" s="36" t="s">
        <v>186</v>
      </c>
      <c r="D858" s="31" t="s">
        <v>83</v>
      </c>
      <c r="E858" s="37">
        <v>19815.0</v>
      </c>
      <c r="F858" s="37">
        <v>50792.0</v>
      </c>
    </row>
    <row r="859" ht="15.75" customHeight="1">
      <c r="A859" s="36" t="str">
        <f t="shared" si="1"/>
        <v>Burkina Faso-Africa2004</v>
      </c>
      <c r="B859" s="36" t="s">
        <v>145</v>
      </c>
      <c r="C859" s="36" t="s">
        <v>95</v>
      </c>
      <c r="D859" s="31" t="s">
        <v>83</v>
      </c>
      <c r="E859" s="36"/>
      <c r="F859" s="37">
        <v>1698.0</v>
      </c>
    </row>
    <row r="860" ht="15.75" customHeight="1">
      <c r="A860" s="36" t="str">
        <f t="shared" si="1"/>
        <v>Burundi-Africa2004</v>
      </c>
      <c r="B860" s="36" t="s">
        <v>145</v>
      </c>
      <c r="C860" s="36" t="s">
        <v>96</v>
      </c>
      <c r="D860" s="31" t="s">
        <v>83</v>
      </c>
      <c r="E860" s="36"/>
      <c r="F860" s="37">
        <v>249.0</v>
      </c>
    </row>
    <row r="861" ht="15.75" customHeight="1">
      <c r="A861" s="36" t="str">
        <f t="shared" si="1"/>
        <v>Cambodia-Asia2004</v>
      </c>
      <c r="B861" s="36" t="s">
        <v>145</v>
      </c>
      <c r="C861" s="36" t="s">
        <v>151</v>
      </c>
      <c r="D861" s="31" t="s">
        <v>83</v>
      </c>
      <c r="E861" s="37">
        <v>3514.0</v>
      </c>
      <c r="F861" s="37">
        <v>3975.0</v>
      </c>
    </row>
    <row r="862" ht="15.75" customHeight="1">
      <c r="A862" s="36" t="str">
        <f t="shared" si="1"/>
        <v>Cameroon-Africa2004</v>
      </c>
      <c r="B862" s="36" t="s">
        <v>145</v>
      </c>
      <c r="C862" s="36" t="s">
        <v>97</v>
      </c>
      <c r="D862" s="31" t="s">
        <v>83</v>
      </c>
      <c r="E862" s="37">
        <v>6395.0</v>
      </c>
      <c r="F862" s="37">
        <v>5545.0</v>
      </c>
    </row>
    <row r="863" ht="15.75" customHeight="1">
      <c r="A863" s="36" t="str">
        <f t="shared" si="1"/>
        <v>Canada-The Americas2004</v>
      </c>
      <c r="B863" s="36" t="s">
        <v>145</v>
      </c>
      <c r="C863" s="36" t="s">
        <v>268</v>
      </c>
      <c r="D863" s="31" t="s">
        <v>83</v>
      </c>
      <c r="E863" s="37">
        <v>264724.0</v>
      </c>
      <c r="F863" s="37">
        <v>544975.0</v>
      </c>
    </row>
    <row r="864" ht="15.75" customHeight="1">
      <c r="A864" s="36" t="str">
        <f t="shared" si="1"/>
        <v>Cayman Islands-The Americas2004</v>
      </c>
      <c r="B864" s="36" t="s">
        <v>145</v>
      </c>
      <c r="C864" s="36" t="s">
        <v>269</v>
      </c>
      <c r="D864" s="31" t="s">
        <v>83</v>
      </c>
      <c r="E864" s="36"/>
      <c r="F864" s="37">
        <v>631.0</v>
      </c>
    </row>
    <row r="865" ht="15.75" customHeight="1">
      <c r="A865" s="36" t="str">
        <f t="shared" si="1"/>
        <v>Central African Republic-Africa2004</v>
      </c>
      <c r="B865" s="36" t="s">
        <v>145</v>
      </c>
      <c r="C865" s="36" t="s">
        <v>98</v>
      </c>
      <c r="D865" s="31" t="s">
        <v>83</v>
      </c>
      <c r="E865" s="36"/>
      <c r="F865" s="37">
        <v>235.0</v>
      </c>
    </row>
    <row r="866" ht="15.75" customHeight="1">
      <c r="A866" s="36" t="str">
        <f t="shared" si="1"/>
        <v>Chad-Africa2004</v>
      </c>
      <c r="B866" s="36" t="s">
        <v>145</v>
      </c>
      <c r="C866" s="36" t="s">
        <v>99</v>
      </c>
      <c r="D866" s="31" t="s">
        <v>83</v>
      </c>
      <c r="E866" s="36"/>
      <c r="F866" s="37">
        <v>510.0</v>
      </c>
    </row>
    <row r="867" ht="15.75" customHeight="1">
      <c r="A867" s="36" t="str">
        <f t="shared" si="1"/>
        <v>Chile-The Americas2004</v>
      </c>
      <c r="B867" s="36" t="s">
        <v>145</v>
      </c>
      <c r="C867" s="36" t="s">
        <v>270</v>
      </c>
      <c r="D867" s="31" t="s">
        <v>83</v>
      </c>
      <c r="E867" s="37">
        <v>30310.0</v>
      </c>
      <c r="F867" s="37">
        <v>71224.0</v>
      </c>
    </row>
    <row r="868" ht="15.75" customHeight="1">
      <c r="A868" s="36" t="str">
        <f t="shared" si="1"/>
        <v>China-Asia2004</v>
      </c>
      <c r="B868" s="36" t="s">
        <v>145</v>
      </c>
      <c r="C868" s="36" t="s">
        <v>152</v>
      </c>
      <c r="D868" s="31" t="s">
        <v>83</v>
      </c>
      <c r="E868" s="37">
        <v>2120814.0</v>
      </c>
      <c r="F868" s="37">
        <v>7035444.0</v>
      </c>
    </row>
    <row r="869" ht="15.75" customHeight="1">
      <c r="A869" s="36" t="str">
        <f t="shared" si="1"/>
        <v>Colombia-The Americas2004</v>
      </c>
      <c r="B869" s="36" t="s">
        <v>145</v>
      </c>
      <c r="C869" s="36" t="s">
        <v>271</v>
      </c>
      <c r="D869" s="31" t="s">
        <v>83</v>
      </c>
      <c r="E869" s="37">
        <v>29208.0</v>
      </c>
      <c r="F869" s="37">
        <v>66439.0</v>
      </c>
    </row>
    <row r="870" ht="15.75" customHeight="1">
      <c r="A870" s="36" t="str">
        <f t="shared" si="1"/>
        <v>Comoros-Africa2004</v>
      </c>
      <c r="B870" s="36" t="s">
        <v>145</v>
      </c>
      <c r="C870" s="36" t="s">
        <v>100</v>
      </c>
      <c r="D870" s="31" t="s">
        <v>83</v>
      </c>
      <c r="E870" s="36"/>
      <c r="F870" s="37">
        <v>125.0</v>
      </c>
    </row>
    <row r="871" ht="15.75" customHeight="1">
      <c r="A871" s="36" t="str">
        <f t="shared" si="1"/>
        <v>Congo (Brazzaville)-Africa2004</v>
      </c>
      <c r="B871" s="36" t="s">
        <v>145</v>
      </c>
      <c r="C871" s="36" t="s">
        <v>101</v>
      </c>
      <c r="D871" s="31" t="s">
        <v>83</v>
      </c>
      <c r="E871" s="37">
        <v>1260.0</v>
      </c>
      <c r="F871" s="37">
        <v>1474.0</v>
      </c>
    </row>
    <row r="872" ht="15.75" customHeight="1">
      <c r="A872" s="36" t="str">
        <f t="shared" si="1"/>
        <v>Congo (Kinshasa)-Africa2004</v>
      </c>
      <c r="B872" s="36" t="s">
        <v>145</v>
      </c>
      <c r="C872" s="36" t="s">
        <v>102</v>
      </c>
      <c r="D872" s="31" t="s">
        <v>83</v>
      </c>
      <c r="E872" s="37">
        <v>22246.0</v>
      </c>
      <c r="F872" s="37">
        <v>2820.0</v>
      </c>
    </row>
    <row r="873" ht="15.75" customHeight="1">
      <c r="A873" s="36" t="str">
        <f t="shared" si="1"/>
        <v>Costa Rica-The Americas2004</v>
      </c>
      <c r="B873" s="36" t="s">
        <v>145</v>
      </c>
      <c r="C873" s="36" t="s">
        <v>272</v>
      </c>
      <c r="D873" s="31" t="s">
        <v>83</v>
      </c>
      <c r="E873" s="37">
        <v>4586.0</v>
      </c>
      <c r="F873" s="37">
        <v>8647.0</v>
      </c>
    </row>
    <row r="874" ht="15.75" customHeight="1">
      <c r="A874" s="36" t="str">
        <f t="shared" si="1"/>
        <v>Cote d'Ivoire-Africa2004</v>
      </c>
      <c r="B874" s="36" t="s">
        <v>145</v>
      </c>
      <c r="C874" s="36" t="s">
        <v>103</v>
      </c>
      <c r="D874" s="31" t="s">
        <v>83</v>
      </c>
      <c r="E874" s="37">
        <v>10278.0</v>
      </c>
      <c r="F874" s="37">
        <v>6872.0</v>
      </c>
    </row>
    <row r="875" ht="15.75" customHeight="1">
      <c r="A875" s="36" t="str">
        <f t="shared" si="1"/>
        <v>Croatia-Europe2004</v>
      </c>
      <c r="B875" s="36" t="s">
        <v>145</v>
      </c>
      <c r="C875" s="36" t="s">
        <v>187</v>
      </c>
      <c r="D875" s="31" t="s">
        <v>83</v>
      </c>
      <c r="E875" s="37">
        <v>9084.0</v>
      </c>
      <c r="F875" s="37">
        <v>23366.0</v>
      </c>
    </row>
    <row r="876" ht="15.75" customHeight="1">
      <c r="A876" s="36" t="str">
        <f t="shared" si="1"/>
        <v>Cuba-The Americas2004</v>
      </c>
      <c r="B876" s="36" t="s">
        <v>145</v>
      </c>
      <c r="C876" s="36" t="s">
        <v>273</v>
      </c>
      <c r="D876" s="31" t="s">
        <v>83</v>
      </c>
      <c r="E876" s="37">
        <v>10566.0</v>
      </c>
      <c r="F876" s="37">
        <v>30443.0</v>
      </c>
    </row>
    <row r="877" ht="15.75" customHeight="1">
      <c r="A877" s="36" t="str">
        <f t="shared" si="1"/>
        <v>Curacao-The Americas2004</v>
      </c>
      <c r="B877" s="36" t="s">
        <v>145</v>
      </c>
      <c r="C877" s="36" t="s">
        <v>274</v>
      </c>
      <c r="D877" s="31" t="s">
        <v>83</v>
      </c>
      <c r="E877" s="36"/>
      <c r="F877" s="36"/>
    </row>
    <row r="878" ht="15.75" customHeight="1">
      <c r="A878" s="36" t="str">
        <f t="shared" si="1"/>
        <v>Cyprus-Europe2004</v>
      </c>
      <c r="B878" s="36" t="s">
        <v>145</v>
      </c>
      <c r="C878" s="36" t="s">
        <v>188</v>
      </c>
      <c r="D878" s="31" t="s">
        <v>83</v>
      </c>
      <c r="E878" s="37">
        <v>2574.0</v>
      </c>
      <c r="F878" s="37">
        <v>8555.0</v>
      </c>
    </row>
    <row r="879" ht="15.75" customHeight="1">
      <c r="A879" s="36" t="str">
        <f t="shared" si="1"/>
        <v>Czech Republic-Europe2004</v>
      </c>
      <c r="B879" s="36" t="s">
        <v>145</v>
      </c>
      <c r="C879" s="36" t="s">
        <v>189</v>
      </c>
      <c r="D879" s="31" t="s">
        <v>83</v>
      </c>
      <c r="E879" s="37">
        <v>44870.0</v>
      </c>
      <c r="F879" s="37">
        <v>117014.0</v>
      </c>
    </row>
    <row r="880" ht="15.75" customHeight="1">
      <c r="A880" s="36" t="str">
        <f t="shared" si="1"/>
        <v>Denmark-Europe2004</v>
      </c>
      <c r="B880" s="36" t="s">
        <v>145</v>
      </c>
      <c r="C880" s="36" t="s">
        <v>190</v>
      </c>
      <c r="D880" s="31" t="s">
        <v>83</v>
      </c>
      <c r="E880" s="37">
        <v>19200.0</v>
      </c>
      <c r="F880" s="37">
        <v>46960.0</v>
      </c>
    </row>
    <row r="881" ht="15.75" customHeight="1">
      <c r="A881" s="36" t="str">
        <f t="shared" si="1"/>
        <v>Djibouti-Africa2004</v>
      </c>
      <c r="B881" s="36" t="s">
        <v>145</v>
      </c>
      <c r="C881" s="36" t="s">
        <v>104</v>
      </c>
      <c r="D881" s="31" t="s">
        <v>83</v>
      </c>
      <c r="E881" s="36"/>
      <c r="F881" s="37">
        <v>524.0</v>
      </c>
    </row>
    <row r="882" ht="15.75" customHeight="1">
      <c r="A882" s="36" t="str">
        <f t="shared" si="1"/>
        <v>Dominica-The Americas2004</v>
      </c>
      <c r="B882" s="36" t="s">
        <v>145</v>
      </c>
      <c r="C882" s="36" t="s">
        <v>275</v>
      </c>
      <c r="D882" s="31" t="s">
        <v>83</v>
      </c>
      <c r="E882" s="36"/>
      <c r="F882" s="37">
        <v>128.0</v>
      </c>
    </row>
    <row r="883" ht="15.75" customHeight="1">
      <c r="A883" s="36" t="str">
        <f t="shared" si="1"/>
        <v>Dominican Republic-The Americas2004</v>
      </c>
      <c r="B883" s="36" t="s">
        <v>145</v>
      </c>
      <c r="C883" s="36" t="s">
        <v>276</v>
      </c>
      <c r="D883" s="31" t="s">
        <v>83</v>
      </c>
      <c r="E883" s="37">
        <v>7104.0</v>
      </c>
      <c r="F883" s="37">
        <v>21019.0</v>
      </c>
    </row>
    <row r="884" ht="15.75" customHeight="1">
      <c r="A884" s="36" t="str">
        <f t="shared" si="1"/>
        <v>Ecuador-The Americas2004</v>
      </c>
      <c r="B884" s="36" t="s">
        <v>145</v>
      </c>
      <c r="C884" s="36" t="s">
        <v>277</v>
      </c>
      <c r="D884" s="31" t="s">
        <v>83</v>
      </c>
      <c r="E884" s="37">
        <v>10973.0</v>
      </c>
      <c r="F884" s="37">
        <v>29670.0</v>
      </c>
    </row>
    <row r="885" ht="15.75" customHeight="1">
      <c r="A885" s="36" t="str">
        <f t="shared" si="1"/>
        <v>Egypt-Africa2004</v>
      </c>
      <c r="B885" s="36" t="s">
        <v>145</v>
      </c>
      <c r="C885" s="36" t="s">
        <v>105</v>
      </c>
      <c r="D885" s="31" t="s">
        <v>83</v>
      </c>
      <c r="E885" s="37">
        <v>72050.0</v>
      </c>
      <c r="F885" s="37">
        <v>196797.0</v>
      </c>
    </row>
    <row r="886" ht="15.75" customHeight="1">
      <c r="A886" s="36" t="str">
        <f t="shared" si="1"/>
        <v>El Salvador-The Americas2004</v>
      </c>
      <c r="B886" s="36" t="s">
        <v>145</v>
      </c>
      <c r="C886" s="36" t="s">
        <v>278</v>
      </c>
      <c r="D886" s="31" t="s">
        <v>83</v>
      </c>
      <c r="E886" s="37">
        <v>4499.0</v>
      </c>
      <c r="F886" s="37">
        <v>6546.0</v>
      </c>
    </row>
    <row r="887" ht="15.75" customHeight="1">
      <c r="A887" s="36" t="str">
        <f t="shared" si="1"/>
        <v>Equatorial Guinea-Africa2004</v>
      </c>
      <c r="B887" s="36" t="s">
        <v>145</v>
      </c>
      <c r="C887" s="36" t="s">
        <v>106</v>
      </c>
      <c r="D887" s="31" t="s">
        <v>83</v>
      </c>
      <c r="E887" s="36"/>
      <c r="F887" s="37">
        <v>4503.0</v>
      </c>
    </row>
    <row r="888" ht="15.75" customHeight="1">
      <c r="A888" s="36" t="str">
        <f t="shared" si="1"/>
        <v>Eritrea-Africa2004</v>
      </c>
      <c r="B888" s="36" t="s">
        <v>145</v>
      </c>
      <c r="C888" s="36" t="s">
        <v>107</v>
      </c>
      <c r="D888" s="31" t="s">
        <v>83</v>
      </c>
      <c r="E888" s="37">
        <v>677.0</v>
      </c>
      <c r="F888" s="37">
        <v>414.0</v>
      </c>
    </row>
    <row r="889" ht="15.75" customHeight="1">
      <c r="A889" s="36" t="str">
        <f t="shared" si="1"/>
        <v>Estonia-Europe2004</v>
      </c>
      <c r="B889" s="36" t="s">
        <v>145</v>
      </c>
      <c r="C889" s="36" t="s">
        <v>191</v>
      </c>
      <c r="D889" s="31" t="s">
        <v>83</v>
      </c>
      <c r="E889" s="37">
        <v>5440.0</v>
      </c>
      <c r="F889" s="37">
        <v>17492.0</v>
      </c>
    </row>
    <row r="890" ht="15.75" customHeight="1">
      <c r="A890" s="36" t="str">
        <f t="shared" si="1"/>
        <v>Ethiopia-Africa2004</v>
      </c>
      <c r="B890" s="36" t="s">
        <v>145</v>
      </c>
      <c r="C890" s="36" t="s">
        <v>108</v>
      </c>
      <c r="D890" s="31" t="s">
        <v>83</v>
      </c>
      <c r="E890" s="37">
        <v>31482.0</v>
      </c>
      <c r="F890" s="37">
        <v>6370.0</v>
      </c>
    </row>
    <row r="891" ht="15.75" customHeight="1">
      <c r="A891" s="36" t="str">
        <f t="shared" si="1"/>
        <v>Faeroe Islands-Europe2004</v>
      </c>
      <c r="B891" s="36" t="s">
        <v>145</v>
      </c>
      <c r="C891" s="36" t="s">
        <v>192</v>
      </c>
      <c r="D891" s="31" t="s">
        <v>83</v>
      </c>
      <c r="E891" s="36"/>
      <c r="F891" s="37">
        <v>719.0</v>
      </c>
    </row>
    <row r="892" ht="15.75" customHeight="1">
      <c r="A892" s="36" t="str">
        <f t="shared" si="1"/>
        <v>Fiji-Oceania2004</v>
      </c>
      <c r="B892" s="36" t="s">
        <v>145</v>
      </c>
      <c r="C892" s="36" t="s">
        <v>245</v>
      </c>
      <c r="D892" s="31" t="s">
        <v>83</v>
      </c>
      <c r="E892" s="36"/>
      <c r="F892" s="37">
        <v>1078.0</v>
      </c>
    </row>
    <row r="893" ht="15.75" customHeight="1">
      <c r="A893" s="36" t="str">
        <f t="shared" si="1"/>
        <v>Finland-Europe2004</v>
      </c>
      <c r="B893" s="36" t="s">
        <v>145</v>
      </c>
      <c r="C893" s="36" t="s">
        <v>193</v>
      </c>
      <c r="D893" s="31" t="s">
        <v>83</v>
      </c>
      <c r="E893" s="37">
        <v>35284.0</v>
      </c>
      <c r="F893" s="37">
        <v>56593.0</v>
      </c>
    </row>
    <row r="894" ht="15.75" customHeight="1">
      <c r="A894" s="36" t="str">
        <f t="shared" si="1"/>
        <v>France-Europe2004</v>
      </c>
      <c r="B894" s="36" t="s">
        <v>145</v>
      </c>
      <c r="C894" s="36" t="s">
        <v>194</v>
      </c>
      <c r="D894" s="31" t="s">
        <v>83</v>
      </c>
      <c r="E894" s="37">
        <v>264803.0</v>
      </c>
      <c r="F894" s="37">
        <v>372564.0</v>
      </c>
    </row>
    <row r="895" ht="15.75" customHeight="1">
      <c r="A895" s="36" t="str">
        <f t="shared" si="1"/>
        <v>French Polynesia-Oceania2004</v>
      </c>
      <c r="B895" s="36" t="s">
        <v>145</v>
      </c>
      <c r="C895" s="36" t="s">
        <v>246</v>
      </c>
      <c r="D895" s="31" t="s">
        <v>83</v>
      </c>
      <c r="E895" s="36"/>
      <c r="F895" s="37">
        <v>869.0</v>
      </c>
    </row>
    <row r="896" ht="15.75" customHeight="1">
      <c r="A896" s="36" t="str">
        <f t="shared" si="1"/>
        <v>Gabon-Africa2004</v>
      </c>
      <c r="B896" s="36" t="s">
        <v>145</v>
      </c>
      <c r="C896" s="36" t="s">
        <v>109</v>
      </c>
      <c r="D896" s="31" t="s">
        <v>83</v>
      </c>
      <c r="E896" s="37">
        <v>1880.0</v>
      </c>
      <c r="F896" s="37">
        <v>1566.0</v>
      </c>
    </row>
    <row r="897" ht="15.75" customHeight="1">
      <c r="A897" s="36" t="str">
        <f t="shared" si="1"/>
        <v>Gambia, The-Africa2004</v>
      </c>
      <c r="B897" s="36" t="s">
        <v>145</v>
      </c>
      <c r="C897" s="36" t="s">
        <v>110</v>
      </c>
      <c r="D897" s="31" t="s">
        <v>83</v>
      </c>
      <c r="E897" s="36"/>
      <c r="F897" s="37">
        <v>411.0</v>
      </c>
    </row>
    <row r="898" ht="15.75" customHeight="1">
      <c r="A898" s="36" t="str">
        <f t="shared" si="1"/>
        <v>Georgia-Asia2004</v>
      </c>
      <c r="B898" s="36" t="s">
        <v>145</v>
      </c>
      <c r="C898" s="36" t="s">
        <v>153</v>
      </c>
      <c r="D898" s="31" t="s">
        <v>83</v>
      </c>
      <c r="E898" s="37">
        <v>3005.0</v>
      </c>
      <c r="F898" s="37">
        <v>6238.0</v>
      </c>
    </row>
    <row r="899" ht="15.75" customHeight="1">
      <c r="A899" s="36" t="str">
        <f t="shared" si="1"/>
        <v>Germany-Europe2004</v>
      </c>
      <c r="B899" s="36" t="s">
        <v>145</v>
      </c>
      <c r="C899" s="36" t="s">
        <v>195</v>
      </c>
      <c r="D899" s="31" t="s">
        <v>83</v>
      </c>
      <c r="E899" s="37">
        <v>334634.0</v>
      </c>
      <c r="F899" s="37">
        <v>783359.0</v>
      </c>
    </row>
    <row r="900" ht="15.75" customHeight="1">
      <c r="A900" s="36" t="str">
        <f t="shared" si="1"/>
        <v>Ghana-Africa2004</v>
      </c>
      <c r="B900" s="36" t="s">
        <v>145</v>
      </c>
      <c r="C900" s="36" t="s">
        <v>111</v>
      </c>
      <c r="D900" s="31" t="s">
        <v>83</v>
      </c>
      <c r="E900" s="37">
        <v>8958.0</v>
      </c>
      <c r="F900" s="37">
        <v>8529.0</v>
      </c>
    </row>
    <row r="901" ht="15.75" customHeight="1">
      <c r="A901" s="36" t="str">
        <f t="shared" si="1"/>
        <v>Greece-Europe2004</v>
      </c>
      <c r="B901" s="36" t="s">
        <v>145</v>
      </c>
      <c r="C901" s="36" t="s">
        <v>196</v>
      </c>
      <c r="D901" s="31" t="s">
        <v>83</v>
      </c>
      <c r="E901" s="37">
        <v>30419.0</v>
      </c>
      <c r="F901" s="37">
        <v>97810.0</v>
      </c>
    </row>
    <row r="902" ht="15.75" customHeight="1">
      <c r="A902" s="36" t="str">
        <f t="shared" si="1"/>
        <v>Greenland-The Americas2004</v>
      </c>
      <c r="B902" s="36" t="s">
        <v>145</v>
      </c>
      <c r="C902" s="36" t="s">
        <v>279</v>
      </c>
      <c r="D902" s="31" t="s">
        <v>83</v>
      </c>
      <c r="E902" s="36"/>
      <c r="F902" s="37">
        <v>638.0</v>
      </c>
    </row>
    <row r="903" ht="15.75" customHeight="1">
      <c r="A903" s="36" t="str">
        <f t="shared" si="1"/>
        <v>Grenada-The Americas2004</v>
      </c>
      <c r="B903" s="36" t="s">
        <v>145</v>
      </c>
      <c r="C903" s="36" t="s">
        <v>280</v>
      </c>
      <c r="D903" s="31" t="s">
        <v>83</v>
      </c>
      <c r="E903" s="36"/>
      <c r="F903" s="37">
        <v>260.0</v>
      </c>
    </row>
    <row r="904" ht="15.75" customHeight="1">
      <c r="A904" s="36" t="str">
        <f t="shared" si="1"/>
        <v>Guam-Oceania2004</v>
      </c>
      <c r="B904" s="36" t="s">
        <v>145</v>
      </c>
      <c r="C904" s="36" t="s">
        <v>247</v>
      </c>
      <c r="D904" s="31" t="s">
        <v>83</v>
      </c>
      <c r="E904" s="36"/>
      <c r="F904" s="36"/>
    </row>
    <row r="905" ht="15.75" customHeight="1">
      <c r="A905" s="36" t="str">
        <f t="shared" si="1"/>
        <v>Guatemala-The Americas2004</v>
      </c>
      <c r="B905" s="36" t="s">
        <v>145</v>
      </c>
      <c r="C905" s="36" t="s">
        <v>281</v>
      </c>
      <c r="D905" s="31" t="s">
        <v>83</v>
      </c>
      <c r="E905" s="37">
        <v>8157.0</v>
      </c>
      <c r="F905" s="37">
        <v>11441.0</v>
      </c>
    </row>
    <row r="906" ht="15.75" customHeight="1">
      <c r="A906" s="36" t="str">
        <f t="shared" si="1"/>
        <v>Guinea-Africa2004</v>
      </c>
      <c r="B906" s="36" t="s">
        <v>145</v>
      </c>
      <c r="C906" s="36" t="s">
        <v>112</v>
      </c>
      <c r="D906" s="31" t="s">
        <v>83</v>
      </c>
      <c r="E906" s="36"/>
      <c r="F906" s="37">
        <v>1214.0</v>
      </c>
    </row>
    <row r="907" ht="15.75" customHeight="1">
      <c r="A907" s="36" t="str">
        <f t="shared" si="1"/>
        <v>Guinea-Bissau-Africa2004</v>
      </c>
      <c r="B907" s="36" t="s">
        <v>145</v>
      </c>
      <c r="C907" s="36" t="s">
        <v>113</v>
      </c>
      <c r="D907" s="31" t="s">
        <v>83</v>
      </c>
      <c r="E907" s="36"/>
      <c r="F907" s="37">
        <v>227.0</v>
      </c>
    </row>
    <row r="908" ht="15.75" customHeight="1">
      <c r="A908" s="36" t="str">
        <f t="shared" si="1"/>
        <v>Guyana-The Americas2004</v>
      </c>
      <c r="B908" s="36" t="s">
        <v>145</v>
      </c>
      <c r="C908" s="36" t="s">
        <v>282</v>
      </c>
      <c r="D908" s="31" t="s">
        <v>83</v>
      </c>
      <c r="E908" s="36"/>
      <c r="F908" s="37">
        <v>1558.0</v>
      </c>
    </row>
    <row r="909" ht="15.75" customHeight="1">
      <c r="A909" s="36" t="str">
        <f t="shared" si="1"/>
        <v>Haiti-The Americas2004</v>
      </c>
      <c r="B909" s="36" t="s">
        <v>145</v>
      </c>
      <c r="C909" s="36" t="s">
        <v>283</v>
      </c>
      <c r="D909" s="31" t="s">
        <v>83</v>
      </c>
      <c r="E909" s="37">
        <v>2927.0</v>
      </c>
      <c r="F909" s="37">
        <v>2428.0</v>
      </c>
    </row>
    <row r="910" ht="15.75" customHeight="1">
      <c r="A910" s="36" t="str">
        <f t="shared" si="1"/>
        <v>Honduras-The Americas2004</v>
      </c>
      <c r="B910" s="36" t="s">
        <v>145</v>
      </c>
      <c r="C910" s="36" t="s">
        <v>284</v>
      </c>
      <c r="D910" s="31" t="s">
        <v>83</v>
      </c>
      <c r="E910" s="37">
        <v>4648.0</v>
      </c>
      <c r="F910" s="37">
        <v>8672.0</v>
      </c>
    </row>
    <row r="911" ht="15.75" customHeight="1">
      <c r="A911" s="36" t="str">
        <f t="shared" si="1"/>
        <v>Hong Kong SAR-Asia2004</v>
      </c>
      <c r="B911" s="36" t="s">
        <v>145</v>
      </c>
      <c r="C911" s="36" t="s">
        <v>154</v>
      </c>
      <c r="D911" s="31" t="s">
        <v>83</v>
      </c>
      <c r="E911" s="37">
        <v>14139.0</v>
      </c>
      <c r="F911" s="37">
        <v>38573.0</v>
      </c>
    </row>
    <row r="912" ht="15.75" customHeight="1">
      <c r="A912" s="36" t="str">
        <f t="shared" si="1"/>
        <v>Hungary-Europe2004</v>
      </c>
      <c r="B912" s="36" t="s">
        <v>145</v>
      </c>
      <c r="C912" s="36" t="s">
        <v>197</v>
      </c>
      <c r="D912" s="31" t="s">
        <v>83</v>
      </c>
      <c r="E912" s="37">
        <v>26458.0</v>
      </c>
      <c r="F912" s="37">
        <v>54657.0</v>
      </c>
    </row>
    <row r="913" ht="15.75" customHeight="1">
      <c r="A913" s="36" t="str">
        <f t="shared" si="1"/>
        <v>Iceland-Europe2004</v>
      </c>
      <c r="B913" s="36" t="s">
        <v>145</v>
      </c>
      <c r="C913" s="36" t="s">
        <v>198</v>
      </c>
      <c r="D913" s="31" t="s">
        <v>83</v>
      </c>
      <c r="E913" s="37">
        <v>5354.0</v>
      </c>
      <c r="F913" s="37">
        <v>2120.0</v>
      </c>
    </row>
    <row r="914" ht="15.75" customHeight="1">
      <c r="A914" s="36" t="str">
        <f t="shared" si="1"/>
        <v>India-Asia2004</v>
      </c>
      <c r="B914" s="36" t="s">
        <v>145</v>
      </c>
      <c r="C914" s="36" t="s">
        <v>155</v>
      </c>
      <c r="D914" s="31" t="s">
        <v>83</v>
      </c>
      <c r="E914" s="37">
        <v>632956.0</v>
      </c>
      <c r="F914" s="37">
        <v>1811289.0</v>
      </c>
    </row>
    <row r="915" ht="15.75" customHeight="1">
      <c r="A915" s="36" t="str">
        <f t="shared" si="1"/>
        <v>Indonesia-Asia2004</v>
      </c>
      <c r="B915" s="36" t="s">
        <v>145</v>
      </c>
      <c r="C915" s="36" t="s">
        <v>156</v>
      </c>
      <c r="D915" s="31" t="s">
        <v>83</v>
      </c>
      <c r="E915" s="37">
        <v>186605.0</v>
      </c>
      <c r="F915" s="37">
        <v>412387.0</v>
      </c>
    </row>
    <row r="916" ht="15.75" customHeight="1">
      <c r="A916" s="36" t="str">
        <f t="shared" si="1"/>
        <v>Iran-Middle East2004</v>
      </c>
      <c r="B916" s="36" t="s">
        <v>145</v>
      </c>
      <c r="C916" s="36" t="s">
        <v>230</v>
      </c>
      <c r="D916" s="31" t="s">
        <v>83</v>
      </c>
      <c r="E916" s="37">
        <v>204312.0</v>
      </c>
      <c r="F916" s="37">
        <v>570574.0</v>
      </c>
    </row>
    <row r="917" ht="15.75" customHeight="1">
      <c r="A917" s="36" t="str">
        <f t="shared" si="1"/>
        <v>Iraq-Middle East2004</v>
      </c>
      <c r="B917" s="36" t="s">
        <v>145</v>
      </c>
      <c r="C917" s="36" t="s">
        <v>231</v>
      </c>
      <c r="D917" s="31" t="s">
        <v>83</v>
      </c>
      <c r="E917" s="37">
        <v>28806.0</v>
      </c>
      <c r="F917" s="37">
        <v>94444.0</v>
      </c>
    </row>
    <row r="918" ht="15.75" customHeight="1">
      <c r="A918" s="36" t="str">
        <f t="shared" si="1"/>
        <v>Ireland-Europe2004</v>
      </c>
      <c r="B918" s="36" t="s">
        <v>145</v>
      </c>
      <c r="C918" s="36" t="s">
        <v>199</v>
      </c>
      <c r="D918" s="31" t="s">
        <v>83</v>
      </c>
      <c r="E918" s="37">
        <v>14903.0</v>
      </c>
      <c r="F918" s="37">
        <v>43021.0</v>
      </c>
    </row>
    <row r="919" ht="15.75" customHeight="1">
      <c r="A919" s="36" t="str">
        <f t="shared" si="1"/>
        <v>Isle of Man-Europe2004</v>
      </c>
      <c r="B919" s="36" t="s">
        <v>145</v>
      </c>
      <c r="C919" s="36" t="s">
        <v>200</v>
      </c>
      <c r="D919" s="31" t="s">
        <v>83</v>
      </c>
      <c r="E919" s="36"/>
      <c r="F919" s="36"/>
    </row>
    <row r="920" ht="15.75" customHeight="1">
      <c r="A920" s="36" t="str">
        <f t="shared" si="1"/>
        <v>Israel-Middle East2004</v>
      </c>
      <c r="B920" s="36" t="s">
        <v>145</v>
      </c>
      <c r="C920" s="36" t="s">
        <v>232</v>
      </c>
      <c r="D920" s="31" t="s">
        <v>83</v>
      </c>
      <c r="E920" s="37">
        <v>22868.0</v>
      </c>
      <c r="F920" s="37">
        <v>70938.0</v>
      </c>
    </row>
    <row r="921" ht="15.75" customHeight="1">
      <c r="A921" s="36" t="str">
        <f t="shared" si="1"/>
        <v>Italy-Europe2004</v>
      </c>
      <c r="B921" s="36" t="s">
        <v>145</v>
      </c>
      <c r="C921" s="36" t="s">
        <v>201</v>
      </c>
      <c r="D921" s="31" t="s">
        <v>83</v>
      </c>
      <c r="E921" s="37">
        <v>176004.0</v>
      </c>
      <c r="F921" s="37">
        <v>447187.0</v>
      </c>
    </row>
    <row r="922" ht="15.75" customHeight="1">
      <c r="A922" s="36" t="str">
        <f t="shared" si="1"/>
        <v>Jamaica-The Americas2004</v>
      </c>
      <c r="B922" s="36" t="s">
        <v>145</v>
      </c>
      <c r="C922" s="36" t="s">
        <v>285</v>
      </c>
      <c r="D922" s="31" t="s">
        <v>83</v>
      </c>
      <c r="E922" s="37">
        <v>4078.0</v>
      </c>
      <c r="F922" s="37">
        <v>11947.0</v>
      </c>
    </row>
    <row r="923" ht="15.75" customHeight="1">
      <c r="A923" s="36" t="str">
        <f t="shared" si="1"/>
        <v>Japan-Asia2004</v>
      </c>
      <c r="B923" s="36" t="s">
        <v>145</v>
      </c>
      <c r="C923" s="36" t="s">
        <v>157</v>
      </c>
      <c r="D923" s="31" t="s">
        <v>83</v>
      </c>
      <c r="E923" s="37">
        <v>495352.0</v>
      </c>
      <c r="F923" s="37">
        <v>1206916.0</v>
      </c>
    </row>
    <row r="924" ht="15.75" customHeight="1">
      <c r="A924" s="36" t="str">
        <f t="shared" si="1"/>
        <v>Jordan-Middle East2004</v>
      </c>
      <c r="B924" s="36" t="s">
        <v>145</v>
      </c>
      <c r="C924" s="36" t="s">
        <v>233</v>
      </c>
      <c r="D924" s="31" t="s">
        <v>83</v>
      </c>
      <c r="E924" s="37">
        <v>7069.0</v>
      </c>
      <c r="F924" s="37">
        <v>20763.0</v>
      </c>
    </row>
    <row r="925" ht="15.75" customHeight="1">
      <c r="A925" s="36" t="str">
        <f t="shared" si="1"/>
        <v>Kazakhstan-Asia2004</v>
      </c>
      <c r="B925" s="36" t="s">
        <v>145</v>
      </c>
      <c r="C925" s="36" t="s">
        <v>158</v>
      </c>
      <c r="D925" s="31" t="s">
        <v>83</v>
      </c>
      <c r="E925" s="37">
        <v>69983.0</v>
      </c>
      <c r="F925" s="37">
        <v>230438.0</v>
      </c>
    </row>
    <row r="926" ht="15.75" customHeight="1">
      <c r="A926" s="36" t="str">
        <f t="shared" si="1"/>
        <v>Kenya-Africa2004</v>
      </c>
      <c r="B926" s="36" t="s">
        <v>145</v>
      </c>
      <c r="C926" s="36" t="s">
        <v>114</v>
      </c>
      <c r="D926" s="31" t="s">
        <v>83</v>
      </c>
      <c r="E926" s="37">
        <v>17806.0</v>
      </c>
      <c r="F926" s="37">
        <v>10242.0</v>
      </c>
    </row>
    <row r="927" ht="15.75" customHeight="1">
      <c r="A927" s="36" t="str">
        <f t="shared" si="1"/>
        <v>Kiribati-Oceania2004</v>
      </c>
      <c r="B927" s="36" t="s">
        <v>145</v>
      </c>
      <c r="C927" s="36" t="s">
        <v>248</v>
      </c>
      <c r="D927" s="31" t="s">
        <v>83</v>
      </c>
      <c r="E927" s="36"/>
      <c r="F927" s="37">
        <v>55.0</v>
      </c>
    </row>
    <row r="928" ht="15.75" customHeight="1">
      <c r="A928" s="36" t="str">
        <f t="shared" si="1"/>
        <v>Kosovo-Europe2004</v>
      </c>
      <c r="B928" s="36" t="s">
        <v>145</v>
      </c>
      <c r="C928" s="36" t="s">
        <v>202</v>
      </c>
      <c r="D928" s="31" t="s">
        <v>83</v>
      </c>
      <c r="E928" s="37">
        <v>2216.0</v>
      </c>
      <c r="F928" s="36"/>
    </row>
    <row r="929" ht="15.75" customHeight="1">
      <c r="A929" s="36" t="str">
        <f t="shared" si="1"/>
        <v>Kuwait-Middle East2004</v>
      </c>
      <c r="B929" s="36" t="s">
        <v>145</v>
      </c>
      <c r="C929" s="36" t="s">
        <v>234</v>
      </c>
      <c r="D929" s="31" t="s">
        <v>83</v>
      </c>
      <c r="E929" s="37">
        <v>28843.0</v>
      </c>
      <c r="F929" s="37">
        <v>79959.0</v>
      </c>
    </row>
    <row r="930" ht="15.75" customHeight="1">
      <c r="A930" s="36" t="str">
        <f t="shared" si="1"/>
        <v>Kyrgyzstan-Asia2004</v>
      </c>
      <c r="B930" s="36" t="s">
        <v>145</v>
      </c>
      <c r="C930" s="36" t="s">
        <v>159</v>
      </c>
      <c r="D930" s="31" t="s">
        <v>83</v>
      </c>
      <c r="E930" s="37">
        <v>2846.0</v>
      </c>
      <c r="F930" s="37">
        <v>5680.0</v>
      </c>
    </row>
    <row r="931" ht="15.75" customHeight="1">
      <c r="A931" s="36" t="str">
        <f t="shared" si="1"/>
        <v>Laos-Asia2004</v>
      </c>
      <c r="B931" s="36" t="s">
        <v>145</v>
      </c>
      <c r="C931" s="36" t="s">
        <v>160</v>
      </c>
      <c r="D931" s="31" t="s">
        <v>83</v>
      </c>
      <c r="E931" s="36"/>
      <c r="F931" s="37">
        <v>1742.0</v>
      </c>
    </row>
    <row r="932" ht="15.75" customHeight="1">
      <c r="A932" s="36" t="str">
        <f t="shared" si="1"/>
        <v>Latvia-Europe2004</v>
      </c>
      <c r="B932" s="36" t="s">
        <v>145</v>
      </c>
      <c r="C932" s="36" t="s">
        <v>203</v>
      </c>
      <c r="D932" s="31" t="s">
        <v>83</v>
      </c>
      <c r="E932" s="37">
        <v>4586.0</v>
      </c>
      <c r="F932" s="37">
        <v>7591.0</v>
      </c>
    </row>
    <row r="933" ht="15.75" customHeight="1">
      <c r="A933" s="36" t="str">
        <f t="shared" si="1"/>
        <v>Lebanon-Middle East2004</v>
      </c>
      <c r="B933" s="36" t="s">
        <v>145</v>
      </c>
      <c r="C933" s="36" t="s">
        <v>235</v>
      </c>
      <c r="D933" s="31" t="s">
        <v>83</v>
      </c>
      <c r="E933" s="37">
        <v>5426.0</v>
      </c>
      <c r="F933" s="37">
        <v>16656.0</v>
      </c>
    </row>
    <row r="934" ht="15.75" customHeight="1">
      <c r="A934" s="36" t="str">
        <f t="shared" si="1"/>
        <v>Lesotho-Africa2004</v>
      </c>
      <c r="B934" s="36" t="s">
        <v>145</v>
      </c>
      <c r="C934" s="36" t="s">
        <v>115</v>
      </c>
      <c r="D934" s="31" t="s">
        <v>83</v>
      </c>
      <c r="E934" s="36"/>
      <c r="F934" s="37">
        <v>18.0</v>
      </c>
    </row>
    <row r="935" ht="15.75" customHeight="1">
      <c r="A935" s="36" t="str">
        <f t="shared" si="1"/>
        <v>Liberia-Africa2004</v>
      </c>
      <c r="B935" s="36" t="s">
        <v>145</v>
      </c>
      <c r="C935" s="36" t="s">
        <v>116</v>
      </c>
      <c r="D935" s="31" t="s">
        <v>83</v>
      </c>
      <c r="E935" s="36"/>
      <c r="F935" s="37">
        <v>576.0</v>
      </c>
    </row>
    <row r="936" ht="15.75" customHeight="1">
      <c r="A936" s="36" t="str">
        <f t="shared" si="1"/>
        <v>Libya-Africa2004</v>
      </c>
      <c r="B936" s="36" t="s">
        <v>145</v>
      </c>
      <c r="C936" s="36" t="s">
        <v>117</v>
      </c>
      <c r="D936" s="31" t="s">
        <v>83</v>
      </c>
      <c r="E936" s="37">
        <v>17738.0</v>
      </c>
      <c r="F936" s="37">
        <v>60392.0</v>
      </c>
    </row>
    <row r="937" ht="15.75" customHeight="1">
      <c r="A937" s="36" t="str">
        <f t="shared" si="1"/>
        <v>Liechtenstein-Europe2004</v>
      </c>
      <c r="B937" s="36" t="s">
        <v>145</v>
      </c>
      <c r="C937" s="36" t="s">
        <v>204</v>
      </c>
      <c r="D937" s="31" t="s">
        <v>83</v>
      </c>
      <c r="E937" s="36"/>
      <c r="F937" s="36"/>
    </row>
    <row r="938" ht="15.75" customHeight="1">
      <c r="A938" s="36" t="str">
        <f t="shared" si="1"/>
        <v>Lithuania-Europe2004</v>
      </c>
      <c r="B938" s="36" t="s">
        <v>145</v>
      </c>
      <c r="C938" s="36" t="s">
        <v>205</v>
      </c>
      <c r="D938" s="31" t="s">
        <v>83</v>
      </c>
      <c r="E938" s="37">
        <v>9520.0</v>
      </c>
      <c r="F938" s="37">
        <v>15115.0</v>
      </c>
    </row>
    <row r="939" ht="15.75" customHeight="1">
      <c r="A939" s="36" t="str">
        <f t="shared" si="1"/>
        <v>Luxembourg-Europe2004</v>
      </c>
      <c r="B939" s="36" t="s">
        <v>145</v>
      </c>
      <c r="C939" s="36" t="s">
        <v>206</v>
      </c>
      <c r="D939" s="31" t="s">
        <v>83</v>
      </c>
      <c r="E939" s="37">
        <v>4204.0</v>
      </c>
      <c r="F939" s="37">
        <v>10792.0</v>
      </c>
    </row>
    <row r="940" ht="15.75" customHeight="1">
      <c r="A940" s="36" t="str">
        <f t="shared" si="1"/>
        <v>Macao SAR-Asia2004</v>
      </c>
      <c r="B940" s="36" t="s">
        <v>145</v>
      </c>
      <c r="C940" s="36" t="s">
        <v>161</v>
      </c>
      <c r="D940" s="31" t="s">
        <v>83</v>
      </c>
      <c r="E940" s="36"/>
      <c r="F940" s="37">
        <v>1192.0</v>
      </c>
    </row>
    <row r="941" ht="15.75" customHeight="1">
      <c r="A941" s="36" t="str">
        <f t="shared" si="1"/>
        <v>Madagascar-Africa2004</v>
      </c>
      <c r="B941" s="36" t="s">
        <v>145</v>
      </c>
      <c r="C941" s="36" t="s">
        <v>118</v>
      </c>
      <c r="D941" s="31" t="s">
        <v>83</v>
      </c>
      <c r="E941" s="36"/>
      <c r="F941" s="37">
        <v>1944.0</v>
      </c>
    </row>
    <row r="942" ht="15.75" customHeight="1">
      <c r="A942" s="36" t="str">
        <f t="shared" si="1"/>
        <v>Malawi-Africa2004</v>
      </c>
      <c r="B942" s="36" t="s">
        <v>145</v>
      </c>
      <c r="C942" s="36" t="s">
        <v>119</v>
      </c>
      <c r="D942" s="31" t="s">
        <v>83</v>
      </c>
      <c r="E942" s="36"/>
      <c r="F942" s="37">
        <v>1155.0</v>
      </c>
    </row>
    <row r="943" ht="15.75" customHeight="1">
      <c r="A943" s="36" t="str">
        <f t="shared" si="1"/>
        <v>Malaysia-Asia2004</v>
      </c>
      <c r="B943" s="36" t="s">
        <v>145</v>
      </c>
      <c r="C943" s="36" t="s">
        <v>162</v>
      </c>
      <c r="D943" s="31" t="s">
        <v>83</v>
      </c>
      <c r="E943" s="37">
        <v>73006.0</v>
      </c>
      <c r="F943" s="37">
        <v>213221.0</v>
      </c>
    </row>
    <row r="944" ht="15.75" customHeight="1">
      <c r="A944" s="36" t="str">
        <f t="shared" si="1"/>
        <v>Maldives-Asia2004</v>
      </c>
      <c r="B944" s="36" t="s">
        <v>145</v>
      </c>
      <c r="C944" s="36" t="s">
        <v>163</v>
      </c>
      <c r="D944" s="31" t="s">
        <v>83</v>
      </c>
      <c r="E944" s="36"/>
      <c r="F944" s="37">
        <v>1008.0</v>
      </c>
    </row>
    <row r="945" ht="15.75" customHeight="1">
      <c r="A945" s="36" t="str">
        <f t="shared" si="1"/>
        <v>Mali-Africa2004</v>
      </c>
      <c r="B945" s="36" t="s">
        <v>145</v>
      </c>
      <c r="C945" s="36" t="s">
        <v>120</v>
      </c>
      <c r="D945" s="31" t="s">
        <v>83</v>
      </c>
      <c r="E945" s="36"/>
      <c r="F945" s="37">
        <v>594.0</v>
      </c>
    </row>
    <row r="946" ht="15.75" customHeight="1">
      <c r="A946" s="36" t="str">
        <f t="shared" si="1"/>
        <v>Malta-Europe2004</v>
      </c>
      <c r="B946" s="36" t="s">
        <v>145</v>
      </c>
      <c r="C946" s="36" t="s">
        <v>207</v>
      </c>
      <c r="D946" s="31" t="s">
        <v>83</v>
      </c>
      <c r="E946" s="37">
        <v>837.0</v>
      </c>
      <c r="F946" s="37">
        <v>2560.0</v>
      </c>
    </row>
    <row r="947" ht="15.75" customHeight="1">
      <c r="A947" s="36" t="str">
        <f t="shared" si="1"/>
        <v>Marshall Islands-Oceania2004</v>
      </c>
      <c r="B947" s="36" t="s">
        <v>145</v>
      </c>
      <c r="C947" s="36" t="s">
        <v>249</v>
      </c>
      <c r="D947" s="31" t="s">
        <v>83</v>
      </c>
      <c r="E947" s="36"/>
      <c r="F947" s="37">
        <v>99.0</v>
      </c>
    </row>
    <row r="948" ht="15.75" customHeight="1">
      <c r="A948" s="36" t="str">
        <f t="shared" si="1"/>
        <v>Mauritania-Africa2004</v>
      </c>
      <c r="B948" s="36" t="s">
        <v>145</v>
      </c>
      <c r="C948" s="36" t="s">
        <v>121</v>
      </c>
      <c r="D948" s="31" t="s">
        <v>83</v>
      </c>
      <c r="E948" s="36"/>
      <c r="F948" s="37">
        <v>2021.0</v>
      </c>
    </row>
    <row r="949" ht="15.75" customHeight="1">
      <c r="A949" s="36" t="str">
        <f t="shared" si="1"/>
        <v>Mauritius-Africa2004</v>
      </c>
      <c r="B949" s="36" t="s">
        <v>145</v>
      </c>
      <c r="C949" s="36" t="s">
        <v>122</v>
      </c>
      <c r="D949" s="31" t="s">
        <v>83</v>
      </c>
      <c r="E949" s="36"/>
      <c r="F949" s="37">
        <v>3953.0</v>
      </c>
    </row>
    <row r="950" ht="15.75" customHeight="1">
      <c r="A950" s="36" t="str">
        <f t="shared" si="1"/>
        <v>Mexico-The Americas2004</v>
      </c>
      <c r="B950" s="36" t="s">
        <v>145</v>
      </c>
      <c r="C950" s="36" t="s">
        <v>286</v>
      </c>
      <c r="D950" s="31" t="s">
        <v>83</v>
      </c>
      <c r="E950" s="37">
        <v>181876.0</v>
      </c>
      <c r="F950" s="37">
        <v>471444.0</v>
      </c>
    </row>
    <row r="951" ht="15.75" customHeight="1">
      <c r="A951" s="36" t="str">
        <f t="shared" si="1"/>
        <v>Micronesia, Fed. Sts.-Oceania2004</v>
      </c>
      <c r="B951" s="36" t="s">
        <v>145</v>
      </c>
      <c r="C951" s="36" t="s">
        <v>250</v>
      </c>
      <c r="D951" s="31" t="s">
        <v>83</v>
      </c>
      <c r="E951" s="36"/>
      <c r="F951" s="37">
        <v>99.0</v>
      </c>
    </row>
    <row r="952" ht="15.75" customHeight="1">
      <c r="A952" s="36" t="str">
        <f t="shared" si="1"/>
        <v>Moldova-Europe2004</v>
      </c>
      <c r="B952" s="36" t="s">
        <v>145</v>
      </c>
      <c r="C952" s="36" t="s">
        <v>208</v>
      </c>
      <c r="D952" s="31" t="s">
        <v>83</v>
      </c>
      <c r="E952" s="37">
        <v>3363.0</v>
      </c>
      <c r="F952" s="37">
        <v>4774.0</v>
      </c>
    </row>
    <row r="953" ht="15.75" customHeight="1">
      <c r="A953" s="36" t="str">
        <f t="shared" si="1"/>
        <v>Monaco-Europe2004</v>
      </c>
      <c r="B953" s="36" t="s">
        <v>145</v>
      </c>
      <c r="C953" s="36" t="s">
        <v>209</v>
      </c>
      <c r="D953" s="31" t="s">
        <v>83</v>
      </c>
      <c r="E953" s="36"/>
      <c r="F953" s="36"/>
    </row>
    <row r="954" ht="15.75" customHeight="1">
      <c r="A954" s="36" t="str">
        <f t="shared" si="1"/>
        <v>Mongolia-Asia2004</v>
      </c>
      <c r="B954" s="36" t="s">
        <v>145</v>
      </c>
      <c r="C954" s="36" t="s">
        <v>164</v>
      </c>
      <c r="D954" s="31" t="s">
        <v>83</v>
      </c>
      <c r="E954" s="37">
        <v>3156.0</v>
      </c>
      <c r="F954" s="37">
        <v>10029.0</v>
      </c>
    </row>
    <row r="955" ht="15.75" customHeight="1">
      <c r="A955" s="36" t="str">
        <f t="shared" si="1"/>
        <v>Montenegro-Europe2004</v>
      </c>
      <c r="B955" s="36" t="s">
        <v>145</v>
      </c>
      <c r="C955" s="36" t="s">
        <v>210</v>
      </c>
      <c r="D955" s="31" t="s">
        <v>83</v>
      </c>
      <c r="E955" s="37">
        <v>1177.0</v>
      </c>
      <c r="F955" s="37">
        <v>2750.0</v>
      </c>
    </row>
    <row r="956" ht="15.75" customHeight="1">
      <c r="A956" s="36" t="str">
        <f t="shared" si="1"/>
        <v>Morocco-Africa2004</v>
      </c>
      <c r="B956" s="36" t="s">
        <v>145</v>
      </c>
      <c r="C956" s="36" t="s">
        <v>123</v>
      </c>
      <c r="D956" s="31" t="s">
        <v>83</v>
      </c>
      <c r="E956" s="37">
        <v>14933.0</v>
      </c>
      <c r="F956" s="37">
        <v>49934.0</v>
      </c>
    </row>
    <row r="957" ht="15.75" customHeight="1">
      <c r="A957" s="36" t="str">
        <f t="shared" si="1"/>
        <v>Mozambique-Africa2004</v>
      </c>
      <c r="B957" s="36" t="s">
        <v>145</v>
      </c>
      <c r="C957" s="36" t="s">
        <v>124</v>
      </c>
      <c r="D957" s="31" t="s">
        <v>83</v>
      </c>
      <c r="E957" s="37">
        <v>9264.0</v>
      </c>
      <c r="F957" s="37">
        <v>2340.0</v>
      </c>
    </row>
    <row r="958" ht="15.75" customHeight="1">
      <c r="A958" s="36" t="str">
        <f t="shared" si="1"/>
        <v>Myanmar-Asia2004</v>
      </c>
      <c r="B958" s="36" t="s">
        <v>145</v>
      </c>
      <c r="C958" s="36" t="s">
        <v>165</v>
      </c>
      <c r="D958" s="31" t="s">
        <v>83</v>
      </c>
      <c r="E958" s="37">
        <v>15033.0</v>
      </c>
      <c r="F958" s="37">
        <v>9028.0</v>
      </c>
    </row>
    <row r="959" ht="15.75" customHeight="1">
      <c r="A959" s="36" t="str">
        <f t="shared" si="1"/>
        <v>Namibia-Africa2004</v>
      </c>
      <c r="B959" s="36" t="s">
        <v>145</v>
      </c>
      <c r="C959" s="36" t="s">
        <v>125</v>
      </c>
      <c r="D959" s="31" t="s">
        <v>83</v>
      </c>
      <c r="E959" s="37">
        <v>1455.0</v>
      </c>
      <c r="F959" s="37">
        <v>3579.0</v>
      </c>
    </row>
    <row r="960" ht="15.75" customHeight="1">
      <c r="A960" s="36" t="str">
        <f t="shared" si="1"/>
        <v>Nepal-Asia2004</v>
      </c>
      <c r="B960" s="36" t="s">
        <v>145</v>
      </c>
      <c r="C960" s="36" t="s">
        <v>166</v>
      </c>
      <c r="D960" s="31" t="s">
        <v>83</v>
      </c>
      <c r="E960" s="37">
        <v>9634.0</v>
      </c>
      <c r="F960" s="37">
        <v>3047.0</v>
      </c>
    </row>
    <row r="961" ht="15.75" customHeight="1">
      <c r="A961" s="36" t="str">
        <f t="shared" si="1"/>
        <v>Netherlands-Europe2004</v>
      </c>
      <c r="B961" s="36" t="s">
        <v>145</v>
      </c>
      <c r="C961" s="36" t="s">
        <v>211</v>
      </c>
      <c r="D961" s="31" t="s">
        <v>83</v>
      </c>
      <c r="E961" s="37">
        <v>79550.0</v>
      </c>
      <c r="F961" s="37">
        <v>173845.0</v>
      </c>
    </row>
    <row r="962" ht="15.75" customHeight="1">
      <c r="A962" s="36" t="str">
        <f t="shared" si="1"/>
        <v>New Caledonia-Oceania2004</v>
      </c>
      <c r="B962" s="36" t="s">
        <v>145</v>
      </c>
      <c r="C962" s="36" t="s">
        <v>251</v>
      </c>
      <c r="D962" s="31" t="s">
        <v>83</v>
      </c>
      <c r="E962" s="36"/>
      <c r="F962" s="37">
        <v>3282.0</v>
      </c>
    </row>
    <row r="963" ht="15.75" customHeight="1">
      <c r="A963" s="36" t="str">
        <f t="shared" si="1"/>
        <v>New Zealand-Oceania2004</v>
      </c>
      <c r="B963" s="36" t="s">
        <v>145</v>
      </c>
      <c r="C963" s="36" t="s">
        <v>252</v>
      </c>
      <c r="D963" s="31" t="s">
        <v>83</v>
      </c>
      <c r="E963" s="37">
        <v>17412.0</v>
      </c>
      <c r="F963" s="37">
        <v>34264.0</v>
      </c>
    </row>
    <row r="964" ht="15.75" customHeight="1">
      <c r="A964" s="36" t="str">
        <f t="shared" si="1"/>
        <v>Nicaragua-The Americas2004</v>
      </c>
      <c r="B964" s="36" t="s">
        <v>145</v>
      </c>
      <c r="C964" s="36" t="s">
        <v>287</v>
      </c>
      <c r="D964" s="31" t="s">
        <v>83</v>
      </c>
      <c r="E964" s="37">
        <v>2903.0</v>
      </c>
      <c r="F964" s="37">
        <v>4386.0</v>
      </c>
    </row>
    <row r="965" ht="15.75" customHeight="1">
      <c r="A965" s="36" t="str">
        <f t="shared" si="1"/>
        <v>Niger-Africa2004</v>
      </c>
      <c r="B965" s="36" t="s">
        <v>145</v>
      </c>
      <c r="C965" s="36" t="s">
        <v>126</v>
      </c>
      <c r="D965" s="31" t="s">
        <v>83</v>
      </c>
      <c r="E965" s="36"/>
      <c r="F965" s="37">
        <v>917.0</v>
      </c>
    </row>
    <row r="966" ht="15.75" customHeight="1">
      <c r="A966" s="36" t="str">
        <f t="shared" si="1"/>
        <v>Nigeria-Africa2004</v>
      </c>
      <c r="B966" s="36" t="s">
        <v>145</v>
      </c>
      <c r="C966" s="36" t="s">
        <v>127</v>
      </c>
      <c r="D966" s="31" t="s">
        <v>83</v>
      </c>
      <c r="E966" s="37">
        <v>111225.0</v>
      </c>
      <c r="F966" s="37">
        <v>92621.0</v>
      </c>
    </row>
    <row r="967" ht="15.75" customHeight="1">
      <c r="A967" s="36" t="str">
        <f t="shared" si="1"/>
        <v>North Korea-Asia2004</v>
      </c>
      <c r="B967" s="36" t="s">
        <v>145</v>
      </c>
      <c r="C967" s="36" t="s">
        <v>167</v>
      </c>
      <c r="D967" s="31" t="s">
        <v>83</v>
      </c>
      <c r="E967" s="37">
        <v>20164.0</v>
      </c>
      <c r="F967" s="37">
        <v>78081.0</v>
      </c>
    </row>
    <row r="968" ht="15.75" customHeight="1">
      <c r="A968" s="36" t="str">
        <f t="shared" si="1"/>
        <v>North Macedonia-Europe2004</v>
      </c>
      <c r="B968" s="36" t="s">
        <v>145</v>
      </c>
      <c r="C968" s="36" t="s">
        <v>212</v>
      </c>
      <c r="D968" s="31" t="s">
        <v>83</v>
      </c>
      <c r="E968" s="37">
        <v>3012.0</v>
      </c>
      <c r="F968" s="37">
        <v>11848.0</v>
      </c>
    </row>
    <row r="969" ht="15.75" customHeight="1">
      <c r="A969" s="36" t="str">
        <f t="shared" si="1"/>
        <v>Norway-Europe2004</v>
      </c>
      <c r="B969" s="36" t="s">
        <v>145</v>
      </c>
      <c r="C969" s="36" t="s">
        <v>213</v>
      </c>
      <c r="D969" s="31" t="s">
        <v>83</v>
      </c>
      <c r="E969" s="37">
        <v>29805.0</v>
      </c>
      <c r="F969" s="37">
        <v>50326.0</v>
      </c>
    </row>
    <row r="970" ht="15.75" customHeight="1">
      <c r="A970" s="36" t="str">
        <f t="shared" si="1"/>
        <v>Oman-Middle East2004</v>
      </c>
      <c r="B970" s="36" t="s">
        <v>145</v>
      </c>
      <c r="C970" s="36" t="s">
        <v>236</v>
      </c>
      <c r="D970" s="31" t="s">
        <v>83</v>
      </c>
      <c r="E970" s="37">
        <v>18679.0</v>
      </c>
      <c r="F970" s="37">
        <v>41067.0</v>
      </c>
    </row>
    <row r="971" ht="15.75" customHeight="1">
      <c r="A971" s="36" t="str">
        <f t="shared" si="1"/>
        <v>Pakistan-Asia2004</v>
      </c>
      <c r="B971" s="36" t="s">
        <v>145</v>
      </c>
      <c r="C971" s="36" t="s">
        <v>168</v>
      </c>
      <c r="D971" s="31" t="s">
        <v>83</v>
      </c>
      <c r="E971" s="37">
        <v>82046.0</v>
      </c>
      <c r="F971" s="37">
        <v>156676.0</v>
      </c>
    </row>
    <row r="972" ht="15.75" customHeight="1">
      <c r="A972" s="36" t="str">
        <f t="shared" si="1"/>
        <v>Panama-The Americas2004</v>
      </c>
      <c r="B972" s="36" t="s">
        <v>145</v>
      </c>
      <c r="C972" s="36" t="s">
        <v>288</v>
      </c>
      <c r="D972" s="31" t="s">
        <v>83</v>
      </c>
      <c r="E972" s="37">
        <v>3053.0</v>
      </c>
      <c r="F972" s="37">
        <v>7576.0</v>
      </c>
    </row>
    <row r="973" ht="15.75" customHeight="1">
      <c r="A973" s="36" t="str">
        <f t="shared" si="1"/>
        <v>Papua New Guinea-Oceania2004</v>
      </c>
      <c r="B973" s="36" t="s">
        <v>145</v>
      </c>
      <c r="C973" s="36" t="s">
        <v>253</v>
      </c>
      <c r="D973" s="31" t="s">
        <v>83</v>
      </c>
      <c r="E973" s="36"/>
      <c r="F973" s="37">
        <v>3476.0</v>
      </c>
    </row>
    <row r="974" ht="15.75" customHeight="1">
      <c r="A974" s="36" t="str">
        <f t="shared" si="1"/>
        <v>Paraguay-The Americas2004</v>
      </c>
      <c r="B974" s="36" t="s">
        <v>145</v>
      </c>
      <c r="C974" s="36" t="s">
        <v>289</v>
      </c>
      <c r="D974" s="31" t="s">
        <v>83</v>
      </c>
      <c r="E974" s="37">
        <v>4348.0</v>
      </c>
      <c r="F974" s="37">
        <v>4353.0</v>
      </c>
    </row>
    <row r="975" ht="15.75" customHeight="1">
      <c r="A975" s="36" t="str">
        <f t="shared" si="1"/>
        <v>Peru-The Americas2004</v>
      </c>
      <c r="B975" s="36" t="s">
        <v>145</v>
      </c>
      <c r="C975" s="36" t="s">
        <v>290</v>
      </c>
      <c r="D975" s="31" t="s">
        <v>83</v>
      </c>
      <c r="E975" s="37">
        <v>15044.0</v>
      </c>
      <c r="F975" s="37">
        <v>41279.0</v>
      </c>
    </row>
    <row r="976" ht="15.75" customHeight="1">
      <c r="A976" s="36" t="str">
        <f t="shared" si="1"/>
        <v>Philippines-Asia2004</v>
      </c>
      <c r="B976" s="36" t="s">
        <v>145</v>
      </c>
      <c r="C976" s="36" t="s">
        <v>169</v>
      </c>
      <c r="D976" s="31" t="s">
        <v>83</v>
      </c>
      <c r="E976" s="37">
        <v>40009.0</v>
      </c>
      <c r="F976" s="37">
        <v>75944.0</v>
      </c>
    </row>
    <row r="977" ht="15.75" customHeight="1">
      <c r="A977" s="36" t="str">
        <f t="shared" si="1"/>
        <v>Poland-Europe2004</v>
      </c>
      <c r="B977" s="36" t="s">
        <v>145</v>
      </c>
      <c r="C977" s="36" t="s">
        <v>214</v>
      </c>
      <c r="D977" s="31" t="s">
        <v>83</v>
      </c>
      <c r="E977" s="37">
        <v>97892.0</v>
      </c>
      <c r="F977" s="37">
        <v>316125.0</v>
      </c>
    </row>
    <row r="978" ht="15.75" customHeight="1">
      <c r="A978" s="36" t="str">
        <f t="shared" si="1"/>
        <v>Portugal-Europe2004</v>
      </c>
      <c r="B978" s="36" t="s">
        <v>145</v>
      </c>
      <c r="C978" s="36" t="s">
        <v>215</v>
      </c>
      <c r="D978" s="31" t="s">
        <v>83</v>
      </c>
      <c r="E978" s="37">
        <v>24430.0</v>
      </c>
      <c r="F978" s="37">
        <v>58357.0</v>
      </c>
    </row>
    <row r="979" ht="15.75" customHeight="1">
      <c r="A979" s="36" t="str">
        <f t="shared" si="1"/>
        <v>Puerto Rico-The Americas2004</v>
      </c>
      <c r="B979" s="36" t="s">
        <v>145</v>
      </c>
      <c r="C979" s="36" t="s">
        <v>291</v>
      </c>
      <c r="D979" s="31" t="s">
        <v>83</v>
      </c>
      <c r="E979" s="36"/>
      <c r="F979" s="36"/>
    </row>
    <row r="980" ht="15.75" customHeight="1">
      <c r="A980" s="36" t="str">
        <f t="shared" si="1"/>
        <v>Qatar-Middle East2004</v>
      </c>
      <c r="B980" s="36" t="s">
        <v>145</v>
      </c>
      <c r="C980" s="36" t="s">
        <v>237</v>
      </c>
      <c r="D980" s="31" t="s">
        <v>83</v>
      </c>
      <c r="E980" s="37">
        <v>23642.0</v>
      </c>
      <c r="F980" s="37">
        <v>67997.0</v>
      </c>
    </row>
    <row r="981" ht="15.75" customHeight="1">
      <c r="A981" s="36" t="str">
        <f t="shared" si="1"/>
        <v>Romania-Europe2004</v>
      </c>
      <c r="B981" s="36" t="s">
        <v>145</v>
      </c>
      <c r="C981" s="36" t="s">
        <v>216</v>
      </c>
      <c r="D981" s="31" t="s">
        <v>83</v>
      </c>
      <c r="E981" s="37">
        <v>39617.0</v>
      </c>
      <c r="F981" s="37">
        <v>94645.0</v>
      </c>
    </row>
    <row r="982" ht="15.75" customHeight="1">
      <c r="A982" s="36" t="str">
        <f t="shared" si="1"/>
        <v>Russia-Europe2004</v>
      </c>
      <c r="B982" s="36" t="s">
        <v>145</v>
      </c>
      <c r="C982" s="36" t="s">
        <v>217</v>
      </c>
      <c r="D982" s="31" t="s">
        <v>83</v>
      </c>
      <c r="E982" s="37">
        <v>688483.0</v>
      </c>
      <c r="F982" s="37">
        <v>1715639.0</v>
      </c>
    </row>
    <row r="983" ht="15.75" customHeight="1">
      <c r="A983" s="36" t="str">
        <f t="shared" si="1"/>
        <v>Rwanda-Africa2004</v>
      </c>
      <c r="B983" s="36" t="s">
        <v>145</v>
      </c>
      <c r="C983" s="36" t="s">
        <v>128</v>
      </c>
      <c r="D983" s="31" t="s">
        <v>83</v>
      </c>
      <c r="E983" s="36"/>
      <c r="F983" s="37">
        <v>543.0</v>
      </c>
    </row>
    <row r="984" ht="15.75" customHeight="1">
      <c r="A984" s="36" t="str">
        <f t="shared" si="1"/>
        <v>Samoa-Oceania2004</v>
      </c>
      <c r="B984" s="36" t="s">
        <v>145</v>
      </c>
      <c r="C984" s="36" t="s">
        <v>254</v>
      </c>
      <c r="D984" s="31" t="s">
        <v>83</v>
      </c>
      <c r="E984" s="36"/>
      <c r="F984" s="37">
        <v>161.0</v>
      </c>
    </row>
    <row r="985" ht="15.75" customHeight="1">
      <c r="A985" s="36" t="str">
        <f t="shared" si="1"/>
        <v>San Marino-Europe2004</v>
      </c>
      <c r="B985" s="36" t="s">
        <v>145</v>
      </c>
      <c r="C985" s="36" t="s">
        <v>218</v>
      </c>
      <c r="D985" s="31" t="s">
        <v>83</v>
      </c>
      <c r="E985" s="36"/>
      <c r="F985" s="36"/>
    </row>
    <row r="986" ht="15.75" customHeight="1">
      <c r="A986" s="36" t="str">
        <f t="shared" si="1"/>
        <v>Sao Tome and Principe-Africa2004</v>
      </c>
      <c r="B986" s="36" t="s">
        <v>145</v>
      </c>
      <c r="C986" s="36" t="s">
        <v>129</v>
      </c>
      <c r="D986" s="31" t="s">
        <v>83</v>
      </c>
      <c r="E986" s="36"/>
      <c r="F986" s="37">
        <v>84.0</v>
      </c>
    </row>
    <row r="987" ht="15.75" customHeight="1">
      <c r="A987" s="36" t="str">
        <f t="shared" si="1"/>
        <v>Saudi Arabia-Middle East2004</v>
      </c>
      <c r="B987" s="36" t="s">
        <v>145</v>
      </c>
      <c r="C987" s="36" t="s">
        <v>238</v>
      </c>
      <c r="D987" s="31" t="s">
        <v>83</v>
      </c>
      <c r="E987" s="37">
        <v>154076.0</v>
      </c>
      <c r="F987" s="37">
        <v>418240.0</v>
      </c>
    </row>
    <row r="988" ht="15.75" customHeight="1">
      <c r="A988" s="36" t="str">
        <f t="shared" si="1"/>
        <v>Senegal-Africa2004</v>
      </c>
      <c r="B988" s="36" t="s">
        <v>145</v>
      </c>
      <c r="C988" s="36" t="s">
        <v>130</v>
      </c>
      <c r="D988" s="31" t="s">
        <v>83</v>
      </c>
      <c r="E988" s="37">
        <v>3036.0</v>
      </c>
      <c r="F988" s="37">
        <v>5442.0</v>
      </c>
    </row>
    <row r="989" ht="15.75" customHeight="1">
      <c r="A989" s="36" t="str">
        <f t="shared" si="1"/>
        <v>Serbia-Europe2004</v>
      </c>
      <c r="B989" s="36" t="s">
        <v>145</v>
      </c>
      <c r="C989" s="36" t="s">
        <v>219</v>
      </c>
      <c r="D989" s="31" t="s">
        <v>83</v>
      </c>
      <c r="E989" s="37">
        <v>16808.0</v>
      </c>
      <c r="F989" s="37">
        <v>51881.0</v>
      </c>
    </row>
    <row r="990" ht="15.75" customHeight="1">
      <c r="A990" s="36" t="str">
        <f t="shared" si="1"/>
        <v>Seychelles-Africa2004</v>
      </c>
      <c r="B990" s="36" t="s">
        <v>145</v>
      </c>
      <c r="C990" s="36" t="s">
        <v>131</v>
      </c>
      <c r="D990" s="31" t="s">
        <v>83</v>
      </c>
      <c r="E990" s="36"/>
      <c r="F990" s="37">
        <v>708.0</v>
      </c>
    </row>
    <row r="991" ht="15.75" customHeight="1">
      <c r="A991" s="36" t="str">
        <f t="shared" si="1"/>
        <v>Sierra Leone-Africa2004</v>
      </c>
      <c r="B991" s="36" t="s">
        <v>145</v>
      </c>
      <c r="C991" s="36" t="s">
        <v>132</v>
      </c>
      <c r="D991" s="31" t="s">
        <v>83</v>
      </c>
      <c r="E991" s="36"/>
      <c r="F991" s="37">
        <v>664.0</v>
      </c>
    </row>
    <row r="992" ht="15.75" customHeight="1">
      <c r="A992" s="36" t="str">
        <f t="shared" si="1"/>
        <v>Singapore-Asia2004</v>
      </c>
      <c r="B992" s="36" t="s">
        <v>145</v>
      </c>
      <c r="C992" s="36" t="s">
        <v>170</v>
      </c>
      <c r="D992" s="31" t="s">
        <v>83</v>
      </c>
      <c r="E992" s="37">
        <v>25162.0</v>
      </c>
      <c r="F992" s="37">
        <v>19637.0</v>
      </c>
    </row>
    <row r="993" ht="15.75" customHeight="1">
      <c r="A993" s="36" t="str">
        <f t="shared" si="1"/>
        <v>Sint Maarten (Dutch part)-The Americas2004</v>
      </c>
      <c r="B993" s="36" t="s">
        <v>145</v>
      </c>
      <c r="C993" s="36" t="s">
        <v>292</v>
      </c>
      <c r="D993" s="31" t="s">
        <v>83</v>
      </c>
      <c r="E993" s="36"/>
      <c r="F993" s="36"/>
    </row>
    <row r="994" ht="15.75" customHeight="1">
      <c r="A994" s="36" t="str">
        <f t="shared" si="1"/>
        <v>Slovakia-Europe2004</v>
      </c>
      <c r="B994" s="36" t="s">
        <v>145</v>
      </c>
      <c r="C994" s="36" t="s">
        <v>220</v>
      </c>
      <c r="D994" s="31" t="s">
        <v>83</v>
      </c>
      <c r="E994" s="37">
        <v>18321.0</v>
      </c>
      <c r="F994" s="37">
        <v>37557.0</v>
      </c>
    </row>
    <row r="995" ht="15.75" customHeight="1">
      <c r="A995" s="36" t="str">
        <f t="shared" si="1"/>
        <v>Slovenia-Europe2004</v>
      </c>
      <c r="B995" s="36" t="s">
        <v>145</v>
      </c>
      <c r="C995" s="36" t="s">
        <v>221</v>
      </c>
      <c r="D995" s="31" t="s">
        <v>83</v>
      </c>
      <c r="E995" s="37">
        <v>7740.0</v>
      </c>
      <c r="F995" s="37">
        <v>17180.0</v>
      </c>
    </row>
    <row r="996" ht="15.75" customHeight="1">
      <c r="A996" s="36" t="str">
        <f t="shared" si="1"/>
        <v>Solomon Islands-Oceania2004</v>
      </c>
      <c r="B996" s="36" t="s">
        <v>145</v>
      </c>
      <c r="C996" s="36" t="s">
        <v>255</v>
      </c>
      <c r="D996" s="31" t="s">
        <v>83</v>
      </c>
      <c r="E996" s="36"/>
      <c r="F996" s="37">
        <v>198.0</v>
      </c>
    </row>
    <row r="997" ht="15.75" customHeight="1">
      <c r="A997" s="36" t="str">
        <f t="shared" si="1"/>
        <v>Somalia-Africa2004</v>
      </c>
      <c r="B997" s="36" t="s">
        <v>145</v>
      </c>
      <c r="C997" s="36" t="s">
        <v>133</v>
      </c>
      <c r="D997" s="31" t="s">
        <v>83</v>
      </c>
      <c r="E997" s="36"/>
      <c r="F997" s="37">
        <v>609.0</v>
      </c>
    </row>
    <row r="998" ht="15.75" customHeight="1">
      <c r="A998" s="36" t="str">
        <f t="shared" si="1"/>
        <v>South Africa-Africa2004</v>
      </c>
      <c r="B998" s="36" t="s">
        <v>145</v>
      </c>
      <c r="C998" s="36" t="s">
        <v>134</v>
      </c>
      <c r="D998" s="31" t="s">
        <v>83</v>
      </c>
      <c r="E998" s="37">
        <v>146768.0</v>
      </c>
      <c r="F998" s="37">
        <v>465023.0</v>
      </c>
    </row>
    <row r="999" ht="15.75" customHeight="1">
      <c r="A999" s="36" t="str">
        <f t="shared" si="1"/>
        <v>South Korea-Asia2004</v>
      </c>
      <c r="B999" s="36" t="s">
        <v>145</v>
      </c>
      <c r="C999" s="36" t="s">
        <v>171</v>
      </c>
      <c r="D999" s="31" t="s">
        <v>83</v>
      </c>
      <c r="E999" s="37">
        <v>226946.0</v>
      </c>
      <c r="F999" s="37">
        <v>508052.0</v>
      </c>
    </row>
    <row r="1000" ht="15.75" customHeight="1">
      <c r="A1000" s="36" t="str">
        <f t="shared" si="1"/>
        <v>South Sudan-Africa2004</v>
      </c>
      <c r="B1000" s="36" t="s">
        <v>145</v>
      </c>
      <c r="C1000" s="36" t="s">
        <v>135</v>
      </c>
      <c r="D1000" s="31" t="s">
        <v>83</v>
      </c>
      <c r="E1000" s="36"/>
      <c r="F1000" s="36"/>
    </row>
    <row r="1001" ht="15.75" customHeight="1">
      <c r="A1001" s="36" t="str">
        <f t="shared" si="1"/>
        <v>Spain-Europe2004</v>
      </c>
      <c r="B1001" s="36" t="s">
        <v>145</v>
      </c>
      <c r="C1001" s="36" t="s">
        <v>222</v>
      </c>
      <c r="D1001" s="31" t="s">
        <v>83</v>
      </c>
      <c r="E1001" s="37">
        <v>139013.0</v>
      </c>
      <c r="F1001" s="37">
        <v>329286.0</v>
      </c>
    </row>
    <row r="1002" ht="15.75" customHeight="1">
      <c r="A1002" s="36" t="str">
        <f t="shared" si="1"/>
        <v>Sri Lanka-Asia2005</v>
      </c>
      <c r="B1002" s="36" t="s">
        <v>145</v>
      </c>
      <c r="C1002" s="36" t="s">
        <v>172</v>
      </c>
      <c r="D1002" s="31" t="s">
        <v>84</v>
      </c>
      <c r="E1002" s="37">
        <v>8942.0</v>
      </c>
      <c r="F1002" s="37">
        <v>11892.0</v>
      </c>
    </row>
    <row r="1003" ht="15.75" customHeight="1">
      <c r="A1003" s="36" t="str">
        <f t="shared" si="1"/>
        <v>St. Kitts and Nevis-The Americas2005</v>
      </c>
      <c r="B1003" s="36" t="s">
        <v>145</v>
      </c>
      <c r="C1003" s="36" t="s">
        <v>293</v>
      </c>
      <c r="D1003" s="31" t="s">
        <v>84</v>
      </c>
      <c r="E1003" s="36"/>
      <c r="F1003" s="37">
        <v>249.0</v>
      </c>
    </row>
    <row r="1004" ht="15.75" customHeight="1">
      <c r="A1004" s="36" t="str">
        <f t="shared" si="1"/>
        <v>St. Lucia-The Americas2005</v>
      </c>
      <c r="B1004" s="36" t="s">
        <v>145</v>
      </c>
      <c r="C1004" s="36" t="s">
        <v>294</v>
      </c>
      <c r="D1004" s="31" t="s">
        <v>84</v>
      </c>
      <c r="E1004" s="36"/>
      <c r="F1004" s="37">
        <v>396.0</v>
      </c>
    </row>
    <row r="1005" ht="15.75" customHeight="1">
      <c r="A1005" s="36" t="str">
        <f t="shared" si="1"/>
        <v>St. Martin (French part)-The Americas2005</v>
      </c>
      <c r="B1005" s="36" t="s">
        <v>145</v>
      </c>
      <c r="C1005" s="36" t="s">
        <v>295</v>
      </c>
      <c r="D1005" s="31" t="s">
        <v>84</v>
      </c>
      <c r="E1005" s="36"/>
      <c r="F1005" s="36"/>
    </row>
    <row r="1006" ht="15.75" customHeight="1">
      <c r="A1006" s="36" t="str">
        <f t="shared" si="1"/>
        <v>St. Vincent and the Grenadines-The Americas2005</v>
      </c>
      <c r="B1006" s="36" t="s">
        <v>145</v>
      </c>
      <c r="C1006" s="36" t="s">
        <v>296</v>
      </c>
      <c r="D1006" s="31" t="s">
        <v>84</v>
      </c>
      <c r="E1006" s="36"/>
      <c r="F1006" s="37">
        <v>202.0</v>
      </c>
    </row>
    <row r="1007" ht="15.75" customHeight="1">
      <c r="A1007" s="36" t="str">
        <f t="shared" si="1"/>
        <v>Sudan-Africa2005</v>
      </c>
      <c r="B1007" s="36" t="s">
        <v>145</v>
      </c>
      <c r="C1007" s="36" t="s">
        <v>136</v>
      </c>
      <c r="D1007" s="31" t="s">
        <v>84</v>
      </c>
      <c r="E1007" s="37">
        <v>15539.0</v>
      </c>
      <c r="F1007" s="37">
        <v>12589.0</v>
      </c>
    </row>
    <row r="1008" ht="15.75" customHeight="1">
      <c r="A1008" s="36" t="str">
        <f t="shared" si="1"/>
        <v>Suriname-The Americas2005</v>
      </c>
      <c r="B1008" s="36" t="s">
        <v>145</v>
      </c>
      <c r="C1008" s="36" t="s">
        <v>297</v>
      </c>
      <c r="D1008" s="31" t="s">
        <v>84</v>
      </c>
      <c r="E1008" s="36"/>
      <c r="F1008" s="37">
        <v>2442.0</v>
      </c>
    </row>
    <row r="1009" ht="15.75" customHeight="1">
      <c r="A1009" s="36" t="str">
        <f t="shared" si="1"/>
        <v>Swaziland-Africa2005</v>
      </c>
      <c r="B1009" s="36" t="s">
        <v>145</v>
      </c>
      <c r="C1009" s="36" t="s">
        <v>137</v>
      </c>
      <c r="D1009" s="31" t="s">
        <v>84</v>
      </c>
      <c r="E1009" s="36"/>
      <c r="F1009" s="37">
        <v>1093.0</v>
      </c>
    </row>
    <row r="1010" ht="15.75" customHeight="1">
      <c r="A1010" s="36" t="str">
        <f t="shared" si="1"/>
        <v>Sweden-Europe2005</v>
      </c>
      <c r="B1010" s="36" t="s">
        <v>145</v>
      </c>
      <c r="C1010" s="36" t="s">
        <v>223</v>
      </c>
      <c r="D1010" s="31" t="s">
        <v>84</v>
      </c>
      <c r="E1010" s="37">
        <v>49601.0</v>
      </c>
      <c r="F1010" s="37">
        <v>49105.0</v>
      </c>
    </row>
    <row r="1011" ht="15.75" customHeight="1">
      <c r="A1011" s="36" t="str">
        <f t="shared" si="1"/>
        <v>Switzerland-Europe2005</v>
      </c>
      <c r="B1011" s="36" t="s">
        <v>145</v>
      </c>
      <c r="C1011" s="36" t="s">
        <v>224</v>
      </c>
      <c r="D1011" s="31" t="s">
        <v>84</v>
      </c>
      <c r="E1011" s="37">
        <v>26773.0</v>
      </c>
      <c r="F1011" s="37">
        <v>40392.0</v>
      </c>
    </row>
    <row r="1012" ht="15.75" customHeight="1">
      <c r="A1012" s="36" t="str">
        <f t="shared" si="1"/>
        <v>Syria-Middle East2005</v>
      </c>
      <c r="B1012" s="36" t="s">
        <v>145</v>
      </c>
      <c r="C1012" s="36" t="s">
        <v>239</v>
      </c>
      <c r="D1012" s="31" t="s">
        <v>84</v>
      </c>
      <c r="E1012" s="37">
        <v>23052.0</v>
      </c>
      <c r="F1012" s="37">
        <v>67700.0</v>
      </c>
    </row>
    <row r="1013" ht="15.75" customHeight="1">
      <c r="A1013" s="36" t="str">
        <f t="shared" si="1"/>
        <v>Tajikistan-Asia2005</v>
      </c>
      <c r="B1013" s="36" t="s">
        <v>145</v>
      </c>
      <c r="C1013" s="36" t="s">
        <v>173</v>
      </c>
      <c r="D1013" s="31" t="s">
        <v>84</v>
      </c>
      <c r="E1013" s="37">
        <v>2473.0</v>
      </c>
      <c r="F1013" s="37">
        <v>3033.0</v>
      </c>
    </row>
    <row r="1014" ht="15.75" customHeight="1">
      <c r="A1014" s="36" t="str">
        <f t="shared" si="1"/>
        <v>Tanzania-Africa2005</v>
      </c>
      <c r="B1014" s="36" t="s">
        <v>145</v>
      </c>
      <c r="C1014" s="36" t="s">
        <v>138</v>
      </c>
      <c r="D1014" s="31" t="s">
        <v>84</v>
      </c>
      <c r="E1014" s="37">
        <v>18921.0</v>
      </c>
      <c r="F1014" s="37">
        <v>6538.0</v>
      </c>
    </row>
    <row r="1015" ht="15.75" customHeight="1">
      <c r="A1015" s="36" t="str">
        <f t="shared" si="1"/>
        <v>Thailand-Asia2005</v>
      </c>
      <c r="B1015" s="36" t="s">
        <v>145</v>
      </c>
      <c r="C1015" s="36" t="s">
        <v>174</v>
      </c>
      <c r="D1015" s="31" t="s">
        <v>84</v>
      </c>
      <c r="E1015" s="37">
        <v>107656.0</v>
      </c>
      <c r="F1015" s="37">
        <v>261838.0</v>
      </c>
    </row>
    <row r="1016" ht="15.75" customHeight="1">
      <c r="A1016" s="36" t="str">
        <f t="shared" si="1"/>
        <v>Timor-Leste-Asia2005</v>
      </c>
      <c r="B1016" s="36" t="s">
        <v>145</v>
      </c>
      <c r="C1016" s="36" t="s">
        <v>175</v>
      </c>
      <c r="D1016" s="31" t="s">
        <v>84</v>
      </c>
      <c r="E1016" s="36"/>
      <c r="F1016" s="37">
        <v>191.0</v>
      </c>
    </row>
    <row r="1017" ht="15.75" customHeight="1">
      <c r="A1017" s="36" t="str">
        <f t="shared" si="1"/>
        <v>Togo-Africa2005</v>
      </c>
      <c r="B1017" s="36" t="s">
        <v>145</v>
      </c>
      <c r="C1017" s="36" t="s">
        <v>139</v>
      </c>
      <c r="D1017" s="31" t="s">
        <v>84</v>
      </c>
      <c r="E1017" s="37">
        <v>2563.0</v>
      </c>
      <c r="F1017" s="37">
        <v>1456.0</v>
      </c>
    </row>
    <row r="1018" ht="15.75" customHeight="1">
      <c r="A1018" s="36" t="str">
        <f t="shared" si="1"/>
        <v>Tonga-Oceania2005</v>
      </c>
      <c r="B1018" s="36" t="s">
        <v>145</v>
      </c>
      <c r="C1018" s="36" t="s">
        <v>256</v>
      </c>
      <c r="D1018" s="31" t="s">
        <v>84</v>
      </c>
      <c r="E1018" s="36"/>
      <c r="F1018" s="37">
        <v>161.0</v>
      </c>
    </row>
    <row r="1019" ht="15.75" customHeight="1">
      <c r="A1019" s="36" t="str">
        <f t="shared" si="1"/>
        <v>Trinidad and Tobago-The Americas2005</v>
      </c>
      <c r="B1019" s="36" t="s">
        <v>145</v>
      </c>
      <c r="C1019" s="36" t="s">
        <v>298</v>
      </c>
      <c r="D1019" s="31" t="s">
        <v>84</v>
      </c>
      <c r="E1019" s="37">
        <v>19563.0</v>
      </c>
      <c r="F1019" s="37">
        <v>42541.0</v>
      </c>
    </row>
    <row r="1020" ht="15.75" customHeight="1">
      <c r="A1020" s="36" t="str">
        <f t="shared" si="1"/>
        <v>Tunisia-Africa2005</v>
      </c>
      <c r="B1020" s="36" t="s">
        <v>145</v>
      </c>
      <c r="C1020" s="36" t="s">
        <v>140</v>
      </c>
      <c r="D1020" s="31" t="s">
        <v>84</v>
      </c>
      <c r="E1020" s="37">
        <v>9427.0</v>
      </c>
      <c r="F1020" s="37">
        <v>25013.0</v>
      </c>
    </row>
    <row r="1021" ht="15.75" customHeight="1">
      <c r="A1021" s="36" t="str">
        <f t="shared" si="1"/>
        <v>Turkey-Europe2005</v>
      </c>
      <c r="B1021" s="36" t="s">
        <v>145</v>
      </c>
      <c r="C1021" s="36" t="s">
        <v>225</v>
      </c>
      <c r="D1021" s="31" t="s">
        <v>84</v>
      </c>
      <c r="E1021" s="37">
        <v>98502.0</v>
      </c>
      <c r="F1021" s="37">
        <v>285274.0</v>
      </c>
    </row>
    <row r="1022" ht="15.75" customHeight="1">
      <c r="A1022" s="36" t="str">
        <f t="shared" si="1"/>
        <v>Turkmenistan-Asia2005</v>
      </c>
      <c r="B1022" s="36" t="s">
        <v>145</v>
      </c>
      <c r="C1022" s="36" t="s">
        <v>176</v>
      </c>
      <c r="D1022" s="31" t="s">
        <v>84</v>
      </c>
      <c r="E1022" s="37">
        <v>22669.0</v>
      </c>
      <c r="F1022" s="37">
        <v>55093.0</v>
      </c>
    </row>
    <row r="1023" ht="15.75" customHeight="1">
      <c r="A1023" s="36" t="str">
        <f t="shared" si="1"/>
        <v>Turks and Caicos Islands-The Americas2005</v>
      </c>
      <c r="B1023" s="36" t="s">
        <v>145</v>
      </c>
      <c r="C1023" s="36" t="s">
        <v>299</v>
      </c>
      <c r="D1023" s="31" t="s">
        <v>84</v>
      </c>
      <c r="E1023" s="36"/>
      <c r="F1023" s="37">
        <v>158.0</v>
      </c>
    </row>
    <row r="1024" ht="15.75" customHeight="1">
      <c r="A1024" s="36" t="str">
        <f t="shared" si="1"/>
        <v>Uganda-Africa2005</v>
      </c>
      <c r="B1024" s="36" t="s">
        <v>145</v>
      </c>
      <c r="C1024" s="36" t="s">
        <v>141</v>
      </c>
      <c r="D1024" s="31" t="s">
        <v>84</v>
      </c>
      <c r="E1024" s="36"/>
      <c r="F1024" s="37">
        <v>3161.0</v>
      </c>
    </row>
    <row r="1025" ht="15.75" customHeight="1">
      <c r="A1025" s="36" t="str">
        <f t="shared" si="1"/>
        <v>Ukraine-Europe2005</v>
      </c>
      <c r="B1025" s="36" t="s">
        <v>145</v>
      </c>
      <c r="C1025" s="36" t="s">
        <v>226</v>
      </c>
      <c r="D1025" s="31" t="s">
        <v>84</v>
      </c>
      <c r="E1025" s="37">
        <v>134562.0</v>
      </c>
      <c r="F1025" s="37">
        <v>323459.0</v>
      </c>
    </row>
    <row r="1026" ht="15.75" customHeight="1">
      <c r="A1026" s="36" t="str">
        <f t="shared" si="1"/>
        <v>United Arab Emirates-Middle East2005</v>
      </c>
      <c r="B1026" s="36" t="s">
        <v>145</v>
      </c>
      <c r="C1026" s="36" t="s">
        <v>240</v>
      </c>
      <c r="D1026" s="31" t="s">
        <v>84</v>
      </c>
      <c r="E1026" s="37">
        <v>58347.0</v>
      </c>
      <c r="F1026" s="37">
        <v>158935.0</v>
      </c>
    </row>
    <row r="1027" ht="15.75" customHeight="1">
      <c r="A1027" s="36" t="str">
        <f t="shared" si="1"/>
        <v>United Kingdom-Europe2005</v>
      </c>
      <c r="B1027" s="36" t="s">
        <v>145</v>
      </c>
      <c r="C1027" s="36" t="s">
        <v>227</v>
      </c>
      <c r="D1027" s="31" t="s">
        <v>84</v>
      </c>
      <c r="E1027" s="37">
        <v>208209.0</v>
      </c>
      <c r="F1027" s="37">
        <v>522467.0</v>
      </c>
    </row>
    <row r="1028" ht="15.75" customHeight="1">
      <c r="A1028" s="36" t="str">
        <f t="shared" si="1"/>
        <v>United States-The Americas2005</v>
      </c>
      <c r="B1028" s="36" t="s">
        <v>145</v>
      </c>
      <c r="C1028" s="36" t="s">
        <v>300</v>
      </c>
      <c r="D1028" s="31" t="s">
        <v>84</v>
      </c>
      <c r="E1028" s="37">
        <v>2277034.0</v>
      </c>
      <c r="F1028" s="37">
        <v>5656839.0</v>
      </c>
    </row>
    <row r="1029" ht="15.75" customHeight="1">
      <c r="A1029" s="36" t="str">
        <f t="shared" si="1"/>
        <v>Uruguay-The Americas2005</v>
      </c>
      <c r="B1029" s="36" t="s">
        <v>145</v>
      </c>
      <c r="C1029" s="36" t="s">
        <v>301</v>
      </c>
      <c r="D1029" s="31" t="s">
        <v>84</v>
      </c>
      <c r="E1029" s="37">
        <v>4153.0</v>
      </c>
      <c r="F1029" s="37">
        <v>8331.0</v>
      </c>
    </row>
    <row r="1030" ht="15.75" customHeight="1">
      <c r="A1030" s="36" t="str">
        <f t="shared" si="1"/>
        <v>Uzbekistan-Asia2005</v>
      </c>
      <c r="B1030" s="36" t="s">
        <v>145</v>
      </c>
      <c r="C1030" s="36" t="s">
        <v>177</v>
      </c>
      <c r="D1030" s="31" t="s">
        <v>84</v>
      </c>
      <c r="E1030" s="37">
        <v>50512.0</v>
      </c>
      <c r="F1030" s="37">
        <v>120039.0</v>
      </c>
    </row>
    <row r="1031" ht="15.75" customHeight="1">
      <c r="A1031" s="36" t="str">
        <f t="shared" si="1"/>
        <v>Vanuatu-Oceania2005</v>
      </c>
      <c r="B1031" s="36" t="s">
        <v>145</v>
      </c>
      <c r="C1031" s="36" t="s">
        <v>257</v>
      </c>
      <c r="D1031" s="31" t="s">
        <v>84</v>
      </c>
      <c r="E1031" s="36"/>
      <c r="F1031" s="37">
        <v>92.0</v>
      </c>
    </row>
    <row r="1032" ht="15.75" customHeight="1">
      <c r="A1032" s="36" t="str">
        <f t="shared" si="1"/>
        <v>Venezuela-The Americas2005</v>
      </c>
      <c r="B1032" s="36" t="s">
        <v>145</v>
      </c>
      <c r="C1032" s="36" t="s">
        <v>302</v>
      </c>
      <c r="D1032" s="31" t="s">
        <v>84</v>
      </c>
      <c r="E1032" s="37">
        <v>69597.0</v>
      </c>
      <c r="F1032" s="37">
        <v>186812.0</v>
      </c>
    </row>
    <row r="1033" ht="15.75" customHeight="1">
      <c r="A1033" s="36" t="str">
        <f t="shared" si="1"/>
        <v>Vietnam-Asia2005</v>
      </c>
      <c r="B1033" s="36" t="s">
        <v>145</v>
      </c>
      <c r="C1033" s="36" t="s">
        <v>178</v>
      </c>
      <c r="D1033" s="31" t="s">
        <v>84</v>
      </c>
      <c r="E1033" s="37">
        <v>48984.0</v>
      </c>
      <c r="F1033" s="37">
        <v>127164.0</v>
      </c>
    </row>
    <row r="1034" ht="15.75" customHeight="1">
      <c r="A1034" s="36" t="str">
        <f t="shared" si="1"/>
        <v>Yemen-Middle East2005</v>
      </c>
      <c r="B1034" s="36" t="s">
        <v>145</v>
      </c>
      <c r="C1034" s="36" t="s">
        <v>241</v>
      </c>
      <c r="D1034" s="31" t="s">
        <v>84</v>
      </c>
      <c r="E1034" s="37">
        <v>7208.0</v>
      </c>
      <c r="F1034" s="37">
        <v>22207.0</v>
      </c>
    </row>
    <row r="1035" ht="15.75" customHeight="1">
      <c r="A1035" s="36" t="str">
        <f t="shared" si="1"/>
        <v>Zambia-Africa2005</v>
      </c>
      <c r="B1035" s="36" t="s">
        <v>145</v>
      </c>
      <c r="C1035" s="36" t="s">
        <v>142</v>
      </c>
      <c r="D1035" s="31" t="s">
        <v>84</v>
      </c>
      <c r="E1035" s="37">
        <v>7641.0</v>
      </c>
      <c r="F1035" s="37">
        <v>1845.0</v>
      </c>
    </row>
    <row r="1036" ht="15.75" customHeight="1">
      <c r="A1036" s="36" t="str">
        <f t="shared" si="1"/>
        <v>Zimbabwe-Africa2005</v>
      </c>
      <c r="B1036" s="36" t="s">
        <v>145</v>
      </c>
      <c r="C1036" s="36" t="s">
        <v>143</v>
      </c>
      <c r="D1036" s="31" t="s">
        <v>84</v>
      </c>
      <c r="E1036" s="37">
        <v>8678.0</v>
      </c>
      <c r="F1036" s="37">
        <v>8148.0</v>
      </c>
    </row>
    <row r="1037" ht="15.75" customHeight="1">
      <c r="A1037" s="36" t="str">
        <f t="shared" si="1"/>
        <v>Afghanistan-Asia2005</v>
      </c>
      <c r="B1037" s="36" t="s">
        <v>145</v>
      </c>
      <c r="C1037" s="36" t="s">
        <v>144</v>
      </c>
      <c r="D1037" s="31" t="s">
        <v>84</v>
      </c>
      <c r="E1037" s="36"/>
      <c r="F1037" s="37">
        <v>1991.0</v>
      </c>
    </row>
    <row r="1038" ht="15.75" customHeight="1">
      <c r="A1038" s="36" t="str">
        <f t="shared" si="1"/>
        <v>Albania-Europe2005</v>
      </c>
      <c r="B1038" s="36" t="s">
        <v>145</v>
      </c>
      <c r="C1038" s="36" t="s">
        <v>179</v>
      </c>
      <c r="D1038" s="31" t="s">
        <v>84</v>
      </c>
      <c r="E1038" s="37">
        <v>2025.0</v>
      </c>
      <c r="F1038" s="37">
        <v>4056.0</v>
      </c>
    </row>
    <row r="1039" ht="15.75" customHeight="1">
      <c r="A1039" s="36" t="str">
        <f t="shared" si="1"/>
        <v>Algeria-Africa2005</v>
      </c>
      <c r="B1039" s="36" t="s">
        <v>145</v>
      </c>
      <c r="C1039" s="36" t="s">
        <v>74</v>
      </c>
      <c r="D1039" s="31" t="s">
        <v>84</v>
      </c>
      <c r="E1039" s="37">
        <v>36793.0</v>
      </c>
      <c r="F1039" s="37">
        <v>112339.0</v>
      </c>
    </row>
    <row r="1040" ht="15.75" customHeight="1">
      <c r="A1040" s="36" t="str">
        <f t="shared" si="1"/>
        <v>American Samoa-Oceania2005</v>
      </c>
      <c r="B1040" s="36" t="s">
        <v>145</v>
      </c>
      <c r="C1040" s="36" t="s">
        <v>242</v>
      </c>
      <c r="D1040" s="31" t="s">
        <v>84</v>
      </c>
      <c r="E1040" s="36"/>
      <c r="F1040" s="36"/>
    </row>
    <row r="1041" ht="15.75" customHeight="1">
      <c r="A1041" s="36" t="str">
        <f t="shared" si="1"/>
        <v>Andorra-Europe2005</v>
      </c>
      <c r="B1041" s="36" t="s">
        <v>145</v>
      </c>
      <c r="C1041" s="36" t="s">
        <v>181</v>
      </c>
      <c r="D1041" s="31" t="s">
        <v>84</v>
      </c>
      <c r="E1041" s="36"/>
      <c r="F1041" s="37">
        <v>539.0</v>
      </c>
    </row>
    <row r="1042" ht="15.75" customHeight="1">
      <c r="A1042" s="36" t="str">
        <f t="shared" si="1"/>
        <v>Angola-Africa2005</v>
      </c>
      <c r="B1042" s="36" t="s">
        <v>145</v>
      </c>
      <c r="C1042" s="36" t="s">
        <v>92</v>
      </c>
      <c r="D1042" s="31" t="s">
        <v>84</v>
      </c>
      <c r="E1042" s="37">
        <v>10697.0</v>
      </c>
      <c r="F1042" s="37">
        <v>25152.0</v>
      </c>
    </row>
    <row r="1043" ht="15.75" customHeight="1">
      <c r="A1043" s="36" t="str">
        <f t="shared" si="1"/>
        <v>Antigua and Barbuda-The Americas2005</v>
      </c>
      <c r="B1043" s="36" t="s">
        <v>145</v>
      </c>
      <c r="C1043" s="36" t="s">
        <v>258</v>
      </c>
      <c r="D1043" s="31" t="s">
        <v>84</v>
      </c>
      <c r="E1043" s="37">
        <v>146.0</v>
      </c>
      <c r="F1043" s="37">
        <v>444.0</v>
      </c>
    </row>
    <row r="1044" ht="15.75" customHeight="1">
      <c r="A1044" s="36" t="str">
        <f t="shared" si="1"/>
        <v>Argentina-The Americas2005</v>
      </c>
      <c r="B1044" s="36" t="s">
        <v>145</v>
      </c>
      <c r="C1044" s="36" t="s">
        <v>260</v>
      </c>
      <c r="D1044" s="31" t="s">
        <v>84</v>
      </c>
      <c r="E1044" s="37">
        <v>73673.0</v>
      </c>
      <c r="F1044" s="37">
        <v>180416.0</v>
      </c>
    </row>
    <row r="1045" ht="15.75" customHeight="1">
      <c r="A1045" s="36" t="str">
        <f t="shared" si="1"/>
        <v>Armenia-Asia2005</v>
      </c>
      <c r="B1045" s="36" t="s">
        <v>145</v>
      </c>
      <c r="C1045" s="36" t="s">
        <v>146</v>
      </c>
      <c r="D1045" s="31" t="s">
        <v>84</v>
      </c>
      <c r="E1045" s="37">
        <v>2853.0</v>
      </c>
      <c r="F1045" s="37">
        <v>5068.0</v>
      </c>
    </row>
    <row r="1046" ht="15.75" customHeight="1">
      <c r="A1046" s="36" t="str">
        <f t="shared" si="1"/>
        <v>Aruba-The Americas2005</v>
      </c>
      <c r="B1046" s="36" t="s">
        <v>145</v>
      </c>
      <c r="C1046" s="36" t="s">
        <v>261</v>
      </c>
      <c r="D1046" s="31" t="s">
        <v>84</v>
      </c>
      <c r="E1046" s="36"/>
      <c r="F1046" s="37">
        <v>2358.0</v>
      </c>
    </row>
    <row r="1047" ht="15.75" customHeight="1">
      <c r="A1047" s="36" t="str">
        <f t="shared" si="1"/>
        <v>Australia-Oceania2005</v>
      </c>
      <c r="B1047" s="36" t="s">
        <v>145</v>
      </c>
      <c r="C1047" s="36" t="s">
        <v>244</v>
      </c>
      <c r="D1047" s="31" t="s">
        <v>84</v>
      </c>
      <c r="E1047" s="37">
        <v>118655.0</v>
      </c>
      <c r="F1047" s="37">
        <v>377235.0</v>
      </c>
    </row>
    <row r="1048" ht="15.75" customHeight="1">
      <c r="A1048" s="36" t="str">
        <f t="shared" si="1"/>
        <v>Austria-Europe2005</v>
      </c>
      <c r="B1048" s="36" t="s">
        <v>145</v>
      </c>
      <c r="C1048" s="36" t="s">
        <v>182</v>
      </c>
      <c r="D1048" s="31" t="s">
        <v>84</v>
      </c>
      <c r="E1048" s="37">
        <v>33393.0</v>
      </c>
      <c r="F1048" s="37">
        <v>69141.0</v>
      </c>
    </row>
    <row r="1049" ht="15.75" customHeight="1">
      <c r="A1049" s="36" t="str">
        <f t="shared" si="1"/>
        <v>Azerbaijan-Asia2005</v>
      </c>
      <c r="B1049" s="36" t="s">
        <v>145</v>
      </c>
      <c r="C1049" s="36" t="s">
        <v>147</v>
      </c>
      <c r="D1049" s="31" t="s">
        <v>84</v>
      </c>
      <c r="E1049" s="37">
        <v>12113.0</v>
      </c>
      <c r="F1049" s="37">
        <v>41426.0</v>
      </c>
    </row>
    <row r="1050" ht="15.75" customHeight="1">
      <c r="A1050" s="36" t="str">
        <f t="shared" si="1"/>
        <v>Bahamas, The-The Americas2005</v>
      </c>
      <c r="B1050" s="36" t="s">
        <v>145</v>
      </c>
      <c r="C1050" s="36" t="s">
        <v>262</v>
      </c>
      <c r="D1050" s="31" t="s">
        <v>84</v>
      </c>
      <c r="E1050" s="37">
        <v>709.0</v>
      </c>
      <c r="F1050" s="37">
        <v>1547.0</v>
      </c>
    </row>
    <row r="1051" ht="15.75" customHeight="1">
      <c r="A1051" s="36" t="str">
        <f t="shared" si="1"/>
        <v>Bahrain-Middle East2005</v>
      </c>
      <c r="B1051" s="36" t="s">
        <v>145</v>
      </c>
      <c r="C1051" s="36" t="s">
        <v>228</v>
      </c>
      <c r="D1051" s="31" t="s">
        <v>84</v>
      </c>
      <c r="E1051" s="37">
        <v>8962.0</v>
      </c>
      <c r="F1051" s="37">
        <v>22398.0</v>
      </c>
    </row>
    <row r="1052" ht="15.75" customHeight="1">
      <c r="A1052" s="36" t="str">
        <f t="shared" si="1"/>
        <v>Bangladesh-Asia2005</v>
      </c>
      <c r="B1052" s="36" t="s">
        <v>145</v>
      </c>
      <c r="C1052" s="36" t="s">
        <v>148</v>
      </c>
      <c r="D1052" s="31" t="s">
        <v>84</v>
      </c>
      <c r="E1052" s="37">
        <v>26626.0</v>
      </c>
      <c r="F1052" s="37">
        <v>48467.0</v>
      </c>
    </row>
    <row r="1053" ht="15.75" customHeight="1">
      <c r="A1053" s="36" t="str">
        <f t="shared" si="1"/>
        <v>Barbados-The Americas2005</v>
      </c>
      <c r="B1053" s="36" t="s">
        <v>145</v>
      </c>
      <c r="C1053" s="36" t="s">
        <v>263</v>
      </c>
      <c r="D1053" s="31" t="s">
        <v>84</v>
      </c>
      <c r="E1053" s="37">
        <v>401.0</v>
      </c>
      <c r="F1053" s="37">
        <v>1426.0</v>
      </c>
    </row>
    <row r="1054" ht="15.75" customHeight="1">
      <c r="A1054" s="36" t="str">
        <f t="shared" si="1"/>
        <v>Belarus-Europe2005</v>
      </c>
      <c r="B1054" s="36" t="s">
        <v>145</v>
      </c>
      <c r="C1054" s="36" t="s">
        <v>183</v>
      </c>
      <c r="D1054" s="31" t="s">
        <v>84</v>
      </c>
      <c r="E1054" s="37">
        <v>28039.0</v>
      </c>
      <c r="F1054" s="37">
        <v>60282.0</v>
      </c>
    </row>
    <row r="1055" ht="15.75" customHeight="1">
      <c r="A1055" s="36" t="str">
        <f t="shared" si="1"/>
        <v>Belgium-Europe2006</v>
      </c>
      <c r="B1055" s="36" t="s">
        <v>145</v>
      </c>
      <c r="C1055" s="36" t="s">
        <v>184</v>
      </c>
      <c r="D1055" s="31" t="s">
        <v>85</v>
      </c>
      <c r="E1055" s="37">
        <v>57019.0</v>
      </c>
      <c r="F1055" s="37">
        <v>103215.0</v>
      </c>
    </row>
    <row r="1056" ht="15.75" customHeight="1">
      <c r="A1056" s="36" t="str">
        <f t="shared" si="1"/>
        <v>Belize-The Americas2006</v>
      </c>
      <c r="B1056" s="36" t="s">
        <v>145</v>
      </c>
      <c r="C1056" s="36" t="s">
        <v>264</v>
      </c>
      <c r="D1056" s="31" t="s">
        <v>85</v>
      </c>
      <c r="E1056" s="37">
        <v>178.0</v>
      </c>
      <c r="F1056" s="37">
        <v>425.0</v>
      </c>
    </row>
    <row r="1057" ht="15.75" customHeight="1">
      <c r="A1057" s="36" t="str">
        <f t="shared" si="1"/>
        <v>Benin-Africa2006</v>
      </c>
      <c r="B1057" s="36" t="s">
        <v>145</v>
      </c>
      <c r="C1057" s="36" t="s">
        <v>93</v>
      </c>
      <c r="D1057" s="31" t="s">
        <v>85</v>
      </c>
      <c r="E1057" s="37">
        <v>3206.0</v>
      </c>
      <c r="F1057" s="37">
        <v>4499.0</v>
      </c>
    </row>
    <row r="1058" ht="15.75" customHeight="1">
      <c r="A1058" s="36" t="str">
        <f t="shared" si="1"/>
        <v>Bermuda-The Americas2006</v>
      </c>
      <c r="B1058" s="36" t="s">
        <v>145</v>
      </c>
      <c r="C1058" s="36" t="s">
        <v>265</v>
      </c>
      <c r="D1058" s="31" t="s">
        <v>85</v>
      </c>
      <c r="E1058" s="36"/>
      <c r="F1058" s="37">
        <v>517.0</v>
      </c>
    </row>
    <row r="1059" ht="15.75" customHeight="1">
      <c r="A1059" s="36" t="str">
        <f t="shared" si="1"/>
        <v>Bhutan-Asia2006</v>
      </c>
      <c r="B1059" s="36" t="s">
        <v>145</v>
      </c>
      <c r="C1059" s="36" t="s">
        <v>149</v>
      </c>
      <c r="D1059" s="31" t="s">
        <v>85</v>
      </c>
      <c r="E1059" s="37">
        <v>244.0</v>
      </c>
      <c r="F1059" s="37">
        <v>392.0</v>
      </c>
    </row>
    <row r="1060" ht="15.75" customHeight="1">
      <c r="A1060" s="36" t="str">
        <f t="shared" si="1"/>
        <v>Bolivia-The Americas2006</v>
      </c>
      <c r="B1060" s="36" t="s">
        <v>145</v>
      </c>
      <c r="C1060" s="36" t="s">
        <v>266</v>
      </c>
      <c r="D1060" s="31" t="s">
        <v>85</v>
      </c>
      <c r="E1060" s="37">
        <v>5372.0</v>
      </c>
      <c r="F1060" s="37">
        <v>12757.0</v>
      </c>
    </row>
    <row r="1061" ht="15.75" customHeight="1">
      <c r="A1061" s="36" t="str">
        <f t="shared" si="1"/>
        <v>Bosnia and Herzegovina-Europe2006</v>
      </c>
      <c r="B1061" s="36" t="s">
        <v>145</v>
      </c>
      <c r="C1061" s="36" t="s">
        <v>185</v>
      </c>
      <c r="D1061" s="31" t="s">
        <v>85</v>
      </c>
      <c r="E1061" s="37">
        <v>5305.0</v>
      </c>
      <c r="F1061" s="37">
        <v>27884.0</v>
      </c>
    </row>
    <row r="1062" ht="15.75" customHeight="1">
      <c r="A1062" s="36" t="str">
        <f t="shared" si="1"/>
        <v>Botswana-Africa2006</v>
      </c>
      <c r="B1062" s="36" t="s">
        <v>145</v>
      </c>
      <c r="C1062" s="36" t="s">
        <v>94</v>
      </c>
      <c r="D1062" s="31" t="s">
        <v>85</v>
      </c>
      <c r="E1062" s="37">
        <v>2033.0</v>
      </c>
      <c r="F1062" s="37">
        <v>4701.0</v>
      </c>
    </row>
    <row r="1063" ht="15.75" customHeight="1">
      <c r="A1063" s="36" t="str">
        <f t="shared" si="1"/>
        <v>Brazil-The Americas2006</v>
      </c>
      <c r="B1063" s="36" t="s">
        <v>145</v>
      </c>
      <c r="C1063" s="36" t="s">
        <v>267</v>
      </c>
      <c r="D1063" s="31" t="s">
        <v>85</v>
      </c>
      <c r="E1063" s="37">
        <v>235460.0</v>
      </c>
      <c r="F1063" s="37">
        <v>363213.0</v>
      </c>
    </row>
    <row r="1064" ht="15.75" customHeight="1">
      <c r="A1064" s="36" t="str">
        <f t="shared" si="1"/>
        <v>Brunei-Asia2006</v>
      </c>
      <c r="B1064" s="36" t="s">
        <v>145</v>
      </c>
      <c r="C1064" s="36" t="s">
        <v>150</v>
      </c>
      <c r="D1064" s="31" t="s">
        <v>85</v>
      </c>
      <c r="E1064" s="37">
        <v>3227.0</v>
      </c>
      <c r="F1064" s="37">
        <v>10176.0</v>
      </c>
    </row>
    <row r="1065" ht="15.75" customHeight="1">
      <c r="A1065" s="36" t="str">
        <f t="shared" si="1"/>
        <v>Bulgaria-Europe2006</v>
      </c>
      <c r="B1065" s="36" t="s">
        <v>145</v>
      </c>
      <c r="C1065" s="36" t="s">
        <v>186</v>
      </c>
      <c r="D1065" s="31" t="s">
        <v>85</v>
      </c>
      <c r="E1065" s="37">
        <v>20117.0</v>
      </c>
      <c r="F1065" s="37">
        <v>52812.0</v>
      </c>
    </row>
    <row r="1066" ht="15.75" customHeight="1">
      <c r="A1066" s="36" t="str">
        <f t="shared" si="1"/>
        <v>Burkina Faso-Africa2006</v>
      </c>
      <c r="B1066" s="36" t="s">
        <v>145</v>
      </c>
      <c r="C1066" s="36" t="s">
        <v>95</v>
      </c>
      <c r="D1066" s="31" t="s">
        <v>85</v>
      </c>
      <c r="E1066" s="36"/>
      <c r="F1066" s="37">
        <v>1646.0</v>
      </c>
    </row>
    <row r="1067" ht="15.75" customHeight="1">
      <c r="A1067" s="36" t="str">
        <f t="shared" si="1"/>
        <v>Burundi-Africa2006</v>
      </c>
      <c r="B1067" s="36" t="s">
        <v>145</v>
      </c>
      <c r="C1067" s="36" t="s">
        <v>96</v>
      </c>
      <c r="D1067" s="31" t="s">
        <v>85</v>
      </c>
      <c r="E1067" s="36"/>
      <c r="F1067" s="37">
        <v>191.0</v>
      </c>
    </row>
    <row r="1068" ht="15.75" customHeight="1">
      <c r="A1068" s="36" t="str">
        <f t="shared" si="1"/>
        <v>Cambodia-Asia2006</v>
      </c>
      <c r="B1068" s="36" t="s">
        <v>145</v>
      </c>
      <c r="C1068" s="36" t="s">
        <v>151</v>
      </c>
      <c r="D1068" s="31" t="s">
        <v>85</v>
      </c>
      <c r="E1068" s="37">
        <v>3482.0</v>
      </c>
      <c r="F1068" s="37">
        <v>3484.0</v>
      </c>
    </row>
    <row r="1069" ht="15.75" customHeight="1">
      <c r="A1069" s="36" t="str">
        <f t="shared" si="1"/>
        <v>Cameroon-Africa2006</v>
      </c>
      <c r="B1069" s="36" t="s">
        <v>145</v>
      </c>
      <c r="C1069" s="36" t="s">
        <v>97</v>
      </c>
      <c r="D1069" s="31" t="s">
        <v>85</v>
      </c>
      <c r="E1069" s="37">
        <v>6340.0</v>
      </c>
      <c r="F1069" s="37">
        <v>5834.0</v>
      </c>
    </row>
    <row r="1070" ht="15.75" customHeight="1">
      <c r="A1070" s="36" t="str">
        <f t="shared" si="1"/>
        <v>Canada-The Americas2006</v>
      </c>
      <c r="B1070" s="36" t="s">
        <v>145</v>
      </c>
      <c r="C1070" s="36" t="s">
        <v>268</v>
      </c>
      <c r="D1070" s="31" t="s">
        <v>85</v>
      </c>
      <c r="E1070" s="37">
        <v>271728.0</v>
      </c>
      <c r="F1070" s="37">
        <v>560802.0</v>
      </c>
    </row>
    <row r="1071" ht="15.75" customHeight="1">
      <c r="A1071" s="36" t="str">
        <f t="shared" si="1"/>
        <v>Cayman Islands-The Americas2006</v>
      </c>
      <c r="B1071" s="36" t="s">
        <v>145</v>
      </c>
      <c r="C1071" s="36" t="s">
        <v>269</v>
      </c>
      <c r="D1071" s="31" t="s">
        <v>85</v>
      </c>
      <c r="E1071" s="36"/>
      <c r="F1071" s="37">
        <v>612.0</v>
      </c>
    </row>
    <row r="1072" ht="15.75" customHeight="1">
      <c r="A1072" s="36" t="str">
        <f t="shared" si="1"/>
        <v>Central African Republic-Africa2006</v>
      </c>
      <c r="B1072" s="36" t="s">
        <v>145</v>
      </c>
      <c r="C1072" s="36" t="s">
        <v>98</v>
      </c>
      <c r="D1072" s="31" t="s">
        <v>85</v>
      </c>
      <c r="E1072" s="36"/>
      <c r="F1072" s="37">
        <v>235.0</v>
      </c>
    </row>
    <row r="1073" ht="15.75" customHeight="1">
      <c r="A1073" s="36" t="str">
        <f t="shared" si="1"/>
        <v>Chad-Africa2006</v>
      </c>
      <c r="B1073" s="36" t="s">
        <v>145</v>
      </c>
      <c r="C1073" s="36" t="s">
        <v>99</v>
      </c>
      <c r="D1073" s="31" t="s">
        <v>85</v>
      </c>
      <c r="E1073" s="36"/>
      <c r="F1073" s="37">
        <v>462.0</v>
      </c>
    </row>
    <row r="1074" ht="15.75" customHeight="1">
      <c r="A1074" s="36" t="str">
        <f t="shared" si="1"/>
        <v>Chile-The Americas2006</v>
      </c>
      <c r="B1074" s="36" t="s">
        <v>145</v>
      </c>
      <c r="C1074" s="36" t="s">
        <v>270</v>
      </c>
      <c r="D1074" s="31" t="s">
        <v>85</v>
      </c>
      <c r="E1074" s="37">
        <v>30565.0</v>
      </c>
      <c r="F1074" s="37">
        <v>71154.0</v>
      </c>
    </row>
    <row r="1075" ht="15.75" customHeight="1">
      <c r="A1075" s="36" t="str">
        <f t="shared" si="1"/>
        <v>China-Asia2006</v>
      </c>
      <c r="B1075" s="36" t="s">
        <v>145</v>
      </c>
      <c r="C1075" s="36" t="s">
        <v>152</v>
      </c>
      <c r="D1075" s="31" t="s">
        <v>85</v>
      </c>
      <c r="E1075" s="37">
        <v>2044606.0</v>
      </c>
      <c r="F1075" s="37">
        <v>6791805.0</v>
      </c>
    </row>
    <row r="1076" ht="15.75" customHeight="1">
      <c r="A1076" s="36" t="str">
        <f t="shared" si="1"/>
        <v>Colombia-The Americas2006</v>
      </c>
      <c r="B1076" s="36" t="s">
        <v>145</v>
      </c>
      <c r="C1076" s="36" t="s">
        <v>271</v>
      </c>
      <c r="D1076" s="31" t="s">
        <v>85</v>
      </c>
      <c r="E1076" s="37">
        <v>27919.0</v>
      </c>
      <c r="F1076" s="37">
        <v>63439.0</v>
      </c>
    </row>
    <row r="1077" ht="15.75" customHeight="1">
      <c r="A1077" s="36" t="str">
        <f t="shared" si="1"/>
        <v>Comoros-Africa2006</v>
      </c>
      <c r="B1077" s="36" t="s">
        <v>145</v>
      </c>
      <c r="C1077" s="36" t="s">
        <v>100</v>
      </c>
      <c r="D1077" s="31" t="s">
        <v>85</v>
      </c>
      <c r="E1077" s="37">
        <v>41.0</v>
      </c>
      <c r="F1077" s="37">
        <v>121.0</v>
      </c>
    </row>
    <row r="1078" ht="15.75" customHeight="1">
      <c r="A1078" s="36" t="str">
        <f t="shared" si="1"/>
        <v>Congo (Brazzaville)-Africa2006</v>
      </c>
      <c r="B1078" s="36" t="s">
        <v>145</v>
      </c>
      <c r="C1078" s="36" t="s">
        <v>101</v>
      </c>
      <c r="D1078" s="31" t="s">
        <v>85</v>
      </c>
      <c r="E1078" s="37">
        <v>1209.0</v>
      </c>
      <c r="F1078" s="37">
        <v>1437.0</v>
      </c>
    </row>
    <row r="1079" ht="15.75" customHeight="1">
      <c r="A1079" s="36" t="str">
        <f t="shared" si="1"/>
        <v>Congo (Kinshasa)-Africa2006</v>
      </c>
      <c r="B1079" s="36" t="s">
        <v>145</v>
      </c>
      <c r="C1079" s="36" t="s">
        <v>102</v>
      </c>
      <c r="D1079" s="31" t="s">
        <v>85</v>
      </c>
      <c r="E1079" s="37">
        <v>21459.0</v>
      </c>
      <c r="F1079" s="37">
        <v>2604.0</v>
      </c>
    </row>
    <row r="1080" ht="15.75" customHeight="1">
      <c r="A1080" s="36" t="str">
        <f t="shared" si="1"/>
        <v>Costa Rica-The Americas2006</v>
      </c>
      <c r="B1080" s="36" t="s">
        <v>145</v>
      </c>
      <c r="C1080" s="36" t="s">
        <v>272</v>
      </c>
      <c r="D1080" s="31" t="s">
        <v>85</v>
      </c>
      <c r="E1080" s="37">
        <v>4508.0</v>
      </c>
      <c r="F1080" s="37">
        <v>8573.0</v>
      </c>
    </row>
    <row r="1081" ht="15.75" customHeight="1">
      <c r="A1081" s="36" t="str">
        <f t="shared" si="1"/>
        <v>Cote d'Ivoire-Africa2006</v>
      </c>
      <c r="B1081" s="36" t="s">
        <v>145</v>
      </c>
      <c r="C1081" s="36" t="s">
        <v>103</v>
      </c>
      <c r="D1081" s="31" t="s">
        <v>85</v>
      </c>
      <c r="E1081" s="37">
        <v>10233.0</v>
      </c>
      <c r="F1081" s="37">
        <v>6883.0</v>
      </c>
    </row>
    <row r="1082" ht="15.75" customHeight="1">
      <c r="A1082" s="36" t="str">
        <f t="shared" si="1"/>
        <v>Croatia-Europe2006</v>
      </c>
      <c r="B1082" s="36" t="s">
        <v>145</v>
      </c>
      <c r="C1082" s="36" t="s">
        <v>187</v>
      </c>
      <c r="D1082" s="31" t="s">
        <v>85</v>
      </c>
      <c r="E1082" s="37">
        <v>9325.0</v>
      </c>
      <c r="F1082" s="37">
        <v>24389.0</v>
      </c>
    </row>
    <row r="1083" ht="15.75" customHeight="1">
      <c r="A1083" s="36" t="str">
        <f t="shared" si="1"/>
        <v>Cuba-The Americas2006</v>
      </c>
      <c r="B1083" s="36" t="s">
        <v>145</v>
      </c>
      <c r="C1083" s="36" t="s">
        <v>273</v>
      </c>
      <c r="D1083" s="31" t="s">
        <v>85</v>
      </c>
      <c r="E1083" s="37">
        <v>10137.0</v>
      </c>
      <c r="F1083" s="37">
        <v>26736.0</v>
      </c>
    </row>
    <row r="1084" ht="15.75" customHeight="1">
      <c r="A1084" s="36" t="str">
        <f t="shared" si="1"/>
        <v>Curacao-The Americas2006</v>
      </c>
      <c r="B1084" s="36" t="s">
        <v>145</v>
      </c>
      <c r="C1084" s="36" t="s">
        <v>274</v>
      </c>
      <c r="D1084" s="31" t="s">
        <v>85</v>
      </c>
      <c r="E1084" s="36"/>
      <c r="F1084" s="36"/>
    </row>
    <row r="1085" ht="15.75" customHeight="1">
      <c r="A1085" s="36" t="str">
        <f t="shared" si="1"/>
        <v>Cyprus-Europe2006</v>
      </c>
      <c r="B1085" s="36" t="s">
        <v>145</v>
      </c>
      <c r="C1085" s="36" t="s">
        <v>188</v>
      </c>
      <c r="D1085" s="31" t="s">
        <v>85</v>
      </c>
      <c r="E1085" s="37">
        <v>2437.0</v>
      </c>
      <c r="F1085" s="37">
        <v>8196.0</v>
      </c>
    </row>
    <row r="1086" ht="15.75" customHeight="1">
      <c r="A1086" s="36" t="str">
        <f t="shared" si="1"/>
        <v>Czech Republic-Europe2006</v>
      </c>
      <c r="B1086" s="36" t="s">
        <v>145</v>
      </c>
      <c r="C1086" s="36" t="s">
        <v>189</v>
      </c>
      <c r="D1086" s="31" t="s">
        <v>85</v>
      </c>
      <c r="E1086" s="37">
        <v>45845.0</v>
      </c>
      <c r="F1086" s="37">
        <v>123948.0</v>
      </c>
    </row>
    <row r="1087" ht="15.75" customHeight="1">
      <c r="A1087" s="36" t="str">
        <f t="shared" si="1"/>
        <v>Denmark-Europe2006</v>
      </c>
      <c r="B1087" s="36" t="s">
        <v>145</v>
      </c>
      <c r="C1087" s="36" t="s">
        <v>190</v>
      </c>
      <c r="D1087" s="31" t="s">
        <v>85</v>
      </c>
      <c r="E1087" s="37">
        <v>19763.0</v>
      </c>
      <c r="F1087" s="37">
        <v>50253.0</v>
      </c>
    </row>
    <row r="1088" ht="15.75" customHeight="1">
      <c r="A1088" s="36" t="str">
        <f t="shared" si="1"/>
        <v>Djibouti-Africa2006</v>
      </c>
      <c r="B1088" s="36" t="s">
        <v>145</v>
      </c>
      <c r="C1088" s="36" t="s">
        <v>104</v>
      </c>
      <c r="D1088" s="31" t="s">
        <v>85</v>
      </c>
      <c r="E1088" s="37">
        <v>143.0</v>
      </c>
      <c r="F1088" s="37">
        <v>488.0</v>
      </c>
    </row>
    <row r="1089" ht="15.75" customHeight="1">
      <c r="A1089" s="36" t="str">
        <f t="shared" si="1"/>
        <v>Dominica-The Americas2006</v>
      </c>
      <c r="B1089" s="36" t="s">
        <v>145</v>
      </c>
      <c r="C1089" s="36" t="s">
        <v>275</v>
      </c>
      <c r="D1089" s="31" t="s">
        <v>85</v>
      </c>
      <c r="E1089" s="37">
        <v>43.0</v>
      </c>
      <c r="F1089" s="37">
        <v>150.0</v>
      </c>
    </row>
    <row r="1090" ht="15.75" customHeight="1">
      <c r="A1090" s="36" t="str">
        <f t="shared" si="1"/>
        <v>Dominican Republic-The Americas2006</v>
      </c>
      <c r="B1090" s="36" t="s">
        <v>145</v>
      </c>
      <c r="C1090" s="36" t="s">
        <v>276</v>
      </c>
      <c r="D1090" s="31" t="s">
        <v>85</v>
      </c>
      <c r="E1090" s="37">
        <v>7058.0</v>
      </c>
      <c r="F1090" s="37">
        <v>21430.0</v>
      </c>
    </row>
    <row r="1091" ht="15.75" customHeight="1">
      <c r="A1091" s="36" t="str">
        <f t="shared" si="1"/>
        <v>Ecuador-The Americas2006</v>
      </c>
      <c r="B1091" s="36" t="s">
        <v>145</v>
      </c>
      <c r="C1091" s="36" t="s">
        <v>277</v>
      </c>
      <c r="D1091" s="31" t="s">
        <v>85</v>
      </c>
      <c r="E1091" s="37">
        <v>11332.0</v>
      </c>
      <c r="F1091" s="37">
        <v>30759.0</v>
      </c>
    </row>
    <row r="1092" ht="15.75" customHeight="1">
      <c r="A1092" s="36" t="str">
        <f t="shared" si="1"/>
        <v>Egypt-Africa2006</v>
      </c>
      <c r="B1092" s="36" t="s">
        <v>145</v>
      </c>
      <c r="C1092" s="36" t="s">
        <v>105</v>
      </c>
      <c r="D1092" s="31" t="s">
        <v>85</v>
      </c>
      <c r="E1092" s="37">
        <v>71189.0</v>
      </c>
      <c r="F1092" s="37">
        <v>192382.0</v>
      </c>
    </row>
    <row r="1093" ht="15.75" customHeight="1">
      <c r="A1093" s="36" t="str">
        <f t="shared" si="1"/>
        <v>El Salvador-The Americas2006</v>
      </c>
      <c r="B1093" s="36" t="s">
        <v>145</v>
      </c>
      <c r="C1093" s="36" t="s">
        <v>278</v>
      </c>
      <c r="D1093" s="31" t="s">
        <v>85</v>
      </c>
      <c r="E1093" s="37">
        <v>4479.0</v>
      </c>
      <c r="F1093" s="37">
        <v>6898.0</v>
      </c>
    </row>
    <row r="1094" ht="15.75" customHeight="1">
      <c r="A1094" s="36" t="str">
        <f t="shared" si="1"/>
        <v>Equatorial Guinea-Africa2006</v>
      </c>
      <c r="B1094" s="36" t="s">
        <v>145</v>
      </c>
      <c r="C1094" s="36" t="s">
        <v>106</v>
      </c>
      <c r="D1094" s="31" t="s">
        <v>85</v>
      </c>
      <c r="E1094" s="37">
        <v>1759.0</v>
      </c>
      <c r="F1094" s="37">
        <v>4796.0</v>
      </c>
    </row>
    <row r="1095" ht="15.75" customHeight="1">
      <c r="A1095" s="36" t="str">
        <f t="shared" si="1"/>
        <v>Eritrea-Africa2006</v>
      </c>
      <c r="B1095" s="36" t="s">
        <v>145</v>
      </c>
      <c r="C1095" s="36" t="s">
        <v>107</v>
      </c>
      <c r="D1095" s="31" t="s">
        <v>85</v>
      </c>
      <c r="E1095" s="37">
        <v>721.0</v>
      </c>
      <c r="F1095" s="37">
        <v>579.0</v>
      </c>
    </row>
    <row r="1096" ht="15.75" customHeight="1">
      <c r="A1096" s="36" t="str">
        <f t="shared" si="1"/>
        <v>Estonia-Europe2006</v>
      </c>
      <c r="B1096" s="36" t="s">
        <v>145</v>
      </c>
      <c r="C1096" s="36" t="s">
        <v>191</v>
      </c>
      <c r="D1096" s="31" t="s">
        <v>85</v>
      </c>
      <c r="E1096" s="37">
        <v>5624.0</v>
      </c>
      <c r="F1096" s="37">
        <v>18845.0</v>
      </c>
    </row>
    <row r="1097" ht="15.75" customHeight="1">
      <c r="A1097" s="36" t="str">
        <f t="shared" si="1"/>
        <v>Ethiopia-Africa2006</v>
      </c>
      <c r="B1097" s="36" t="s">
        <v>145</v>
      </c>
      <c r="C1097" s="36" t="s">
        <v>108</v>
      </c>
      <c r="D1097" s="31" t="s">
        <v>85</v>
      </c>
      <c r="E1097" s="37">
        <v>30536.0</v>
      </c>
      <c r="F1097" s="37">
        <v>5915.0</v>
      </c>
    </row>
    <row r="1098" ht="15.75" customHeight="1">
      <c r="A1098" s="36" t="str">
        <f t="shared" si="1"/>
        <v>Faeroe Islands-Europe2006</v>
      </c>
      <c r="B1098" s="36" t="s">
        <v>145</v>
      </c>
      <c r="C1098" s="36" t="s">
        <v>192</v>
      </c>
      <c r="D1098" s="31" t="s">
        <v>85</v>
      </c>
      <c r="E1098" s="36"/>
      <c r="F1098" s="37">
        <v>774.0</v>
      </c>
    </row>
    <row r="1099" ht="15.75" customHeight="1">
      <c r="A1099" s="36" t="str">
        <f t="shared" si="1"/>
        <v>Fiji-Oceania2006</v>
      </c>
      <c r="B1099" s="36" t="s">
        <v>145</v>
      </c>
      <c r="C1099" s="36" t="s">
        <v>245</v>
      </c>
      <c r="D1099" s="31" t="s">
        <v>85</v>
      </c>
      <c r="E1099" s="37">
        <v>524.0</v>
      </c>
      <c r="F1099" s="37">
        <v>1203.0</v>
      </c>
    </row>
    <row r="1100" ht="15.75" customHeight="1">
      <c r="A1100" s="36" t="str">
        <f t="shared" si="1"/>
        <v>Finland-Europe2006</v>
      </c>
      <c r="B1100" s="36" t="s">
        <v>145</v>
      </c>
      <c r="C1100" s="36" t="s">
        <v>193</v>
      </c>
      <c r="D1100" s="31" t="s">
        <v>85</v>
      </c>
      <c r="E1100" s="37">
        <v>36803.0</v>
      </c>
      <c r="F1100" s="37">
        <v>63982.0</v>
      </c>
    </row>
    <row r="1101" ht="15.75" customHeight="1">
      <c r="A1101" s="36" t="str">
        <f t="shared" si="1"/>
        <v>France-Europe2006</v>
      </c>
      <c r="B1101" s="36" t="s">
        <v>145</v>
      </c>
      <c r="C1101" s="36" t="s">
        <v>194</v>
      </c>
      <c r="D1101" s="31" t="s">
        <v>85</v>
      </c>
      <c r="E1101" s="37">
        <v>263542.0</v>
      </c>
      <c r="F1101" s="37">
        <v>375882.0</v>
      </c>
    </row>
    <row r="1102" ht="15.75" customHeight="1">
      <c r="A1102" s="36" t="str">
        <f t="shared" si="1"/>
        <v>French Polynesia-Oceania2006</v>
      </c>
      <c r="B1102" s="36" t="s">
        <v>145</v>
      </c>
      <c r="C1102" s="36" t="s">
        <v>246</v>
      </c>
      <c r="D1102" s="31" t="s">
        <v>85</v>
      </c>
      <c r="E1102" s="36"/>
      <c r="F1102" s="37">
        <v>843.0</v>
      </c>
    </row>
    <row r="1103" ht="15.75" customHeight="1">
      <c r="A1103" s="36" t="str">
        <f t="shared" si="1"/>
        <v>Gabon-Africa2006</v>
      </c>
      <c r="B1103" s="36" t="s">
        <v>145</v>
      </c>
      <c r="C1103" s="36" t="s">
        <v>109</v>
      </c>
      <c r="D1103" s="31" t="s">
        <v>85</v>
      </c>
      <c r="E1103" s="37">
        <v>1832.0</v>
      </c>
      <c r="F1103" s="37">
        <v>2332.0</v>
      </c>
    </row>
    <row r="1104" ht="15.75" customHeight="1">
      <c r="A1104" s="36" t="str">
        <f t="shared" si="1"/>
        <v>Gambia, The-Africa2006</v>
      </c>
      <c r="B1104" s="36" t="s">
        <v>145</v>
      </c>
      <c r="C1104" s="36" t="s">
        <v>110</v>
      </c>
      <c r="D1104" s="31" t="s">
        <v>85</v>
      </c>
      <c r="E1104" s="37">
        <v>133.0</v>
      </c>
      <c r="F1104" s="37">
        <v>396.0</v>
      </c>
    </row>
    <row r="1105" ht="15.75" customHeight="1">
      <c r="A1105" s="36" t="str">
        <f t="shared" si="1"/>
        <v>Georgia-Asia2006</v>
      </c>
      <c r="B1105" s="36" t="s">
        <v>145</v>
      </c>
      <c r="C1105" s="36" t="s">
        <v>153</v>
      </c>
      <c r="D1105" s="31" t="s">
        <v>85</v>
      </c>
      <c r="E1105" s="37">
        <v>3341.0</v>
      </c>
      <c r="F1105" s="37">
        <v>6190.0</v>
      </c>
    </row>
    <row r="1106" ht="15.75" customHeight="1">
      <c r="A1106" s="36" t="str">
        <f t="shared" si="1"/>
        <v>Germany-Europe2006</v>
      </c>
      <c r="B1106" s="36" t="s">
        <v>145</v>
      </c>
      <c r="C1106" s="36" t="s">
        <v>195</v>
      </c>
      <c r="D1106" s="31" t="s">
        <v>85</v>
      </c>
      <c r="E1106" s="37">
        <v>330719.0</v>
      </c>
      <c r="F1106" s="37">
        <v>784016.0</v>
      </c>
    </row>
    <row r="1107" ht="15.75" customHeight="1">
      <c r="A1107" s="36" t="str">
        <f t="shared" si="1"/>
        <v>Ghana-Africa2006</v>
      </c>
      <c r="B1107" s="36" t="s">
        <v>145</v>
      </c>
      <c r="C1107" s="36" t="s">
        <v>111</v>
      </c>
      <c r="D1107" s="31" t="s">
        <v>85</v>
      </c>
      <c r="E1107" s="37">
        <v>9064.0</v>
      </c>
      <c r="F1107" s="37">
        <v>9578.0</v>
      </c>
    </row>
    <row r="1108" ht="15.75" customHeight="1">
      <c r="A1108" s="36" t="str">
        <f t="shared" si="1"/>
        <v>Greece-Europe2007</v>
      </c>
      <c r="B1108" s="36" t="s">
        <v>145</v>
      </c>
      <c r="C1108" s="36" t="s">
        <v>196</v>
      </c>
      <c r="D1108" s="31" t="s">
        <v>86</v>
      </c>
      <c r="E1108" s="37">
        <v>30217.0</v>
      </c>
      <c r="F1108" s="37">
        <v>98246.0</v>
      </c>
    </row>
    <row r="1109" ht="15.75" customHeight="1">
      <c r="A1109" s="36" t="str">
        <f t="shared" si="1"/>
        <v>Greenland-The Americas2007</v>
      </c>
      <c r="B1109" s="36" t="s">
        <v>145</v>
      </c>
      <c r="C1109" s="36" t="s">
        <v>279</v>
      </c>
      <c r="D1109" s="31" t="s">
        <v>86</v>
      </c>
      <c r="E1109" s="36"/>
      <c r="F1109" s="37">
        <v>616.0</v>
      </c>
    </row>
    <row r="1110" ht="15.75" customHeight="1">
      <c r="A1110" s="36" t="str">
        <f t="shared" si="1"/>
        <v>Grenada-The Americas2007</v>
      </c>
      <c r="B1110" s="36" t="s">
        <v>145</v>
      </c>
      <c r="C1110" s="36" t="s">
        <v>280</v>
      </c>
      <c r="D1110" s="31" t="s">
        <v>86</v>
      </c>
      <c r="E1110" s="37">
        <v>81.0</v>
      </c>
      <c r="F1110" s="37">
        <v>238.0</v>
      </c>
    </row>
    <row r="1111" ht="15.75" customHeight="1">
      <c r="A1111" s="36" t="str">
        <f t="shared" si="1"/>
        <v>Guam-Oceania2007</v>
      </c>
      <c r="B1111" s="36" t="s">
        <v>145</v>
      </c>
      <c r="C1111" s="36" t="s">
        <v>247</v>
      </c>
      <c r="D1111" s="31" t="s">
        <v>86</v>
      </c>
      <c r="E1111" s="36"/>
      <c r="F1111" s="36"/>
    </row>
    <row r="1112" ht="15.75" customHeight="1">
      <c r="A1112" s="36" t="str">
        <f t="shared" si="1"/>
        <v>Guatemala-The Americas2007</v>
      </c>
      <c r="B1112" s="36" t="s">
        <v>145</v>
      </c>
      <c r="C1112" s="36" t="s">
        <v>281</v>
      </c>
      <c r="D1112" s="31" t="s">
        <v>86</v>
      </c>
      <c r="E1112" s="37">
        <v>8528.0</v>
      </c>
      <c r="F1112" s="37">
        <v>12636.0</v>
      </c>
    </row>
    <row r="1113" ht="15.75" customHeight="1">
      <c r="A1113" s="36" t="str">
        <f t="shared" si="1"/>
        <v>Guinea-Africa2007</v>
      </c>
      <c r="B1113" s="36" t="s">
        <v>145</v>
      </c>
      <c r="C1113" s="36" t="s">
        <v>112</v>
      </c>
      <c r="D1113" s="31" t="s">
        <v>86</v>
      </c>
      <c r="E1113" s="36"/>
      <c r="F1113" s="37">
        <v>1210.0</v>
      </c>
    </row>
    <row r="1114" ht="15.75" customHeight="1">
      <c r="A1114" s="36" t="str">
        <f t="shared" si="1"/>
        <v>Guinea-Bissau-Africa2007</v>
      </c>
      <c r="B1114" s="36" t="s">
        <v>145</v>
      </c>
      <c r="C1114" s="36" t="s">
        <v>113</v>
      </c>
      <c r="D1114" s="31" t="s">
        <v>86</v>
      </c>
      <c r="E1114" s="37">
        <v>95.0</v>
      </c>
      <c r="F1114" s="37">
        <v>231.0</v>
      </c>
    </row>
    <row r="1115" ht="15.75" customHeight="1">
      <c r="A1115" s="36" t="str">
        <f t="shared" si="1"/>
        <v>Guyana-The Americas2007</v>
      </c>
      <c r="B1115" s="36" t="s">
        <v>145</v>
      </c>
      <c r="C1115" s="36" t="s">
        <v>282</v>
      </c>
      <c r="D1115" s="31" t="s">
        <v>86</v>
      </c>
      <c r="E1115" s="37">
        <v>500.0</v>
      </c>
      <c r="F1115" s="37">
        <v>1566.0</v>
      </c>
    </row>
    <row r="1116" ht="15.75" customHeight="1">
      <c r="A1116" s="36" t="str">
        <f t="shared" si="1"/>
        <v>Haiti-The Americas2007</v>
      </c>
      <c r="B1116" s="36" t="s">
        <v>145</v>
      </c>
      <c r="C1116" s="36" t="s">
        <v>283</v>
      </c>
      <c r="D1116" s="31" t="s">
        <v>86</v>
      </c>
      <c r="E1116" s="37">
        <v>2509.0</v>
      </c>
      <c r="F1116" s="37">
        <v>2391.0</v>
      </c>
    </row>
    <row r="1117" ht="15.75" customHeight="1">
      <c r="A1117" s="36" t="str">
        <f t="shared" si="1"/>
        <v>Honduras-The Americas2007</v>
      </c>
      <c r="B1117" s="36" t="s">
        <v>145</v>
      </c>
      <c r="C1117" s="36" t="s">
        <v>284</v>
      </c>
      <c r="D1117" s="31" t="s">
        <v>86</v>
      </c>
      <c r="E1117" s="37">
        <v>4692.0</v>
      </c>
      <c r="F1117" s="37">
        <v>8779.0</v>
      </c>
    </row>
    <row r="1118" ht="15.75" customHeight="1">
      <c r="A1118" s="36" t="str">
        <f t="shared" si="1"/>
        <v>Hong Kong SAR-Asia2007</v>
      </c>
      <c r="B1118" s="36" t="s">
        <v>145</v>
      </c>
      <c r="C1118" s="36" t="s">
        <v>154</v>
      </c>
      <c r="D1118" s="31" t="s">
        <v>86</v>
      </c>
      <c r="E1118" s="37">
        <v>14338.0</v>
      </c>
      <c r="F1118" s="37">
        <v>39963.0</v>
      </c>
    </row>
    <row r="1119" ht="15.75" customHeight="1">
      <c r="A1119" s="36" t="str">
        <f t="shared" si="1"/>
        <v>Hungary-Europe2007</v>
      </c>
      <c r="B1119" s="36" t="s">
        <v>145</v>
      </c>
      <c r="C1119" s="36" t="s">
        <v>197</v>
      </c>
      <c r="D1119" s="31" t="s">
        <v>86</v>
      </c>
      <c r="E1119" s="37">
        <v>26729.0</v>
      </c>
      <c r="F1119" s="37">
        <v>55859.0</v>
      </c>
    </row>
    <row r="1120" ht="15.75" customHeight="1">
      <c r="A1120" s="36" t="str">
        <f t="shared" si="1"/>
        <v>Iceland-Europe2007</v>
      </c>
      <c r="B1120" s="36" t="s">
        <v>145</v>
      </c>
      <c r="C1120" s="36" t="s">
        <v>198</v>
      </c>
      <c r="D1120" s="31" t="s">
        <v>86</v>
      </c>
      <c r="E1120" s="37">
        <v>4836.0</v>
      </c>
      <c r="F1120" s="37">
        <v>2310.0</v>
      </c>
    </row>
    <row r="1121" ht="15.75" customHeight="1">
      <c r="A1121" s="36" t="str">
        <f t="shared" si="1"/>
        <v>India-Asia2007</v>
      </c>
      <c r="B1121" s="36" t="s">
        <v>145</v>
      </c>
      <c r="C1121" s="36" t="s">
        <v>155</v>
      </c>
      <c r="D1121" s="31" t="s">
        <v>86</v>
      </c>
      <c r="E1121" s="37">
        <v>604659.0</v>
      </c>
      <c r="F1121" s="37">
        <v>1611404.0</v>
      </c>
    </row>
    <row r="1122" ht="15.75" customHeight="1">
      <c r="A1122" s="36" t="str">
        <f t="shared" si="1"/>
        <v>Indonesia-Asia2007</v>
      </c>
      <c r="B1122" s="36" t="s">
        <v>145</v>
      </c>
      <c r="C1122" s="36" t="s">
        <v>156</v>
      </c>
      <c r="D1122" s="31" t="s">
        <v>86</v>
      </c>
      <c r="E1122" s="37">
        <v>182885.0</v>
      </c>
      <c r="F1122" s="37">
        <v>375545.0</v>
      </c>
    </row>
    <row r="1123" ht="15.75" customHeight="1">
      <c r="A1123" s="36" t="str">
        <f t="shared" si="1"/>
        <v>Iran-Middle East2007</v>
      </c>
      <c r="B1123" s="36" t="s">
        <v>145</v>
      </c>
      <c r="C1123" s="36" t="s">
        <v>230</v>
      </c>
      <c r="D1123" s="31" t="s">
        <v>86</v>
      </c>
      <c r="E1123" s="37">
        <v>190620.0</v>
      </c>
      <c r="F1123" s="37">
        <v>539790.0</v>
      </c>
    </row>
    <row r="1124" ht="15.75" customHeight="1">
      <c r="A1124" s="36" t="str">
        <f t="shared" si="1"/>
        <v>Iraq-Middle East2007</v>
      </c>
      <c r="B1124" s="36" t="s">
        <v>145</v>
      </c>
      <c r="C1124" s="36" t="s">
        <v>231</v>
      </c>
      <c r="D1124" s="31" t="s">
        <v>86</v>
      </c>
      <c r="E1124" s="37">
        <v>23696.0</v>
      </c>
      <c r="F1124" s="37">
        <v>62834.0</v>
      </c>
    </row>
    <row r="1125" ht="15.75" customHeight="1">
      <c r="A1125" s="36" t="str">
        <f t="shared" si="1"/>
        <v>Ireland-Europe2007</v>
      </c>
      <c r="B1125" s="36" t="s">
        <v>145</v>
      </c>
      <c r="C1125" s="36" t="s">
        <v>199</v>
      </c>
      <c r="D1125" s="31" t="s">
        <v>86</v>
      </c>
      <c r="E1125" s="37">
        <v>15120.0</v>
      </c>
      <c r="F1125" s="37">
        <v>44583.0</v>
      </c>
    </row>
    <row r="1126" ht="15.75" customHeight="1">
      <c r="A1126" s="36" t="str">
        <f t="shared" si="1"/>
        <v>Isle of Man-Europe2007</v>
      </c>
      <c r="B1126" s="36" t="s">
        <v>145</v>
      </c>
      <c r="C1126" s="36" t="s">
        <v>200</v>
      </c>
      <c r="D1126" s="31" t="s">
        <v>86</v>
      </c>
      <c r="E1126" s="36"/>
      <c r="F1126" s="36"/>
    </row>
    <row r="1127" ht="15.75" customHeight="1">
      <c r="A1127" s="36" t="str">
        <f t="shared" si="1"/>
        <v>Israel-Middle East2007</v>
      </c>
      <c r="B1127" s="36" t="s">
        <v>145</v>
      </c>
      <c r="C1127" s="36" t="s">
        <v>232</v>
      </c>
      <c r="D1127" s="31" t="s">
        <v>86</v>
      </c>
      <c r="E1127" s="37">
        <v>20700.0</v>
      </c>
      <c r="F1127" s="37">
        <v>66424.0</v>
      </c>
    </row>
    <row r="1128" ht="15.75" customHeight="1">
      <c r="A1128" s="36" t="str">
        <f t="shared" si="1"/>
        <v>Italy-Europe2007</v>
      </c>
      <c r="B1128" s="36" t="s">
        <v>145</v>
      </c>
      <c r="C1128" s="36" t="s">
        <v>201</v>
      </c>
      <c r="D1128" s="31" t="s">
        <v>86</v>
      </c>
      <c r="E1128" s="37">
        <v>179599.0</v>
      </c>
      <c r="F1128" s="37">
        <v>462676.0</v>
      </c>
    </row>
    <row r="1129" ht="15.75" customHeight="1">
      <c r="A1129" s="36" t="str">
        <f t="shared" si="1"/>
        <v>Jamaica-The Americas2007</v>
      </c>
      <c r="B1129" s="36" t="s">
        <v>145</v>
      </c>
      <c r="C1129" s="36" t="s">
        <v>285</v>
      </c>
      <c r="D1129" s="31" t="s">
        <v>86</v>
      </c>
      <c r="E1129" s="37">
        <v>4200.0</v>
      </c>
      <c r="F1129" s="37">
        <v>13480.0</v>
      </c>
    </row>
    <row r="1130" ht="15.75" customHeight="1">
      <c r="A1130" s="36" t="str">
        <f t="shared" si="1"/>
        <v>Japan-Asia2007</v>
      </c>
      <c r="B1130" s="36" t="s">
        <v>145</v>
      </c>
      <c r="C1130" s="36" t="s">
        <v>157</v>
      </c>
      <c r="D1130" s="31" t="s">
        <v>86</v>
      </c>
      <c r="E1130" s="37">
        <v>515198.0</v>
      </c>
      <c r="F1130" s="37">
        <v>1251136.0</v>
      </c>
    </row>
    <row r="1131" ht="15.75" customHeight="1">
      <c r="A1131" s="36" t="str">
        <f t="shared" si="1"/>
        <v>Jordan-Middle East2007</v>
      </c>
      <c r="B1131" s="36" t="s">
        <v>145</v>
      </c>
      <c r="C1131" s="36" t="s">
        <v>233</v>
      </c>
      <c r="D1131" s="31" t="s">
        <v>86</v>
      </c>
      <c r="E1131" s="37">
        <v>7209.0</v>
      </c>
      <c r="F1131" s="37">
        <v>21540.0</v>
      </c>
    </row>
    <row r="1132" ht="15.75" customHeight="1">
      <c r="A1132" s="36" t="str">
        <f t="shared" si="1"/>
        <v>Kazakhstan-Asia2007</v>
      </c>
      <c r="B1132" s="36" t="s">
        <v>145</v>
      </c>
      <c r="C1132" s="36" t="s">
        <v>158</v>
      </c>
      <c r="D1132" s="31" t="s">
        <v>86</v>
      </c>
      <c r="E1132" s="37">
        <v>66231.0</v>
      </c>
      <c r="F1132" s="37">
        <v>220313.0</v>
      </c>
    </row>
    <row r="1133" ht="15.75" customHeight="1">
      <c r="A1133" s="36" t="str">
        <f t="shared" si="1"/>
        <v>Kenya-Africa2007</v>
      </c>
      <c r="B1133" s="36" t="s">
        <v>180</v>
      </c>
      <c r="C1133" s="36" t="s">
        <v>114</v>
      </c>
      <c r="D1133" s="31" t="s">
        <v>86</v>
      </c>
      <c r="E1133" s="37">
        <v>17230.0</v>
      </c>
      <c r="F1133" s="37">
        <v>9831.0</v>
      </c>
    </row>
    <row r="1134" ht="15.75" customHeight="1">
      <c r="A1134" s="36" t="str">
        <f t="shared" si="1"/>
        <v>Kiribati-Oceania2007</v>
      </c>
      <c r="B1134" s="36" t="s">
        <v>180</v>
      </c>
      <c r="C1134" s="36" t="s">
        <v>248</v>
      </c>
      <c r="D1134" s="31" t="s">
        <v>86</v>
      </c>
      <c r="E1134" s="37">
        <v>11.0</v>
      </c>
      <c r="F1134" s="37">
        <v>51.0</v>
      </c>
    </row>
    <row r="1135" ht="15.75" customHeight="1">
      <c r="A1135" s="36" t="str">
        <f t="shared" si="1"/>
        <v>Kosovo-Europe2007</v>
      </c>
      <c r="B1135" s="36" t="s">
        <v>180</v>
      </c>
      <c r="C1135" s="36" t="s">
        <v>202</v>
      </c>
      <c r="D1135" s="31" t="s">
        <v>86</v>
      </c>
      <c r="E1135" s="37">
        <v>2045.0</v>
      </c>
      <c r="F1135" s="36"/>
    </row>
    <row r="1136" ht="15.75" customHeight="1">
      <c r="A1136" s="36" t="str">
        <f t="shared" si="1"/>
        <v>Kuwait-Middle East2007</v>
      </c>
      <c r="B1136" s="36" t="s">
        <v>180</v>
      </c>
      <c r="C1136" s="36" t="s">
        <v>234</v>
      </c>
      <c r="D1136" s="31" t="s">
        <v>86</v>
      </c>
      <c r="E1136" s="37">
        <v>26389.0</v>
      </c>
      <c r="F1136" s="37">
        <v>75236.0</v>
      </c>
    </row>
    <row r="1137" ht="15.75" customHeight="1">
      <c r="A1137" s="36" t="str">
        <f t="shared" si="1"/>
        <v>Kyrgyzstan-Asia2007</v>
      </c>
      <c r="B1137" s="36" t="s">
        <v>180</v>
      </c>
      <c r="C1137" s="36" t="s">
        <v>159</v>
      </c>
      <c r="D1137" s="31" t="s">
        <v>86</v>
      </c>
      <c r="E1137" s="37">
        <v>2726.0</v>
      </c>
      <c r="F1137" s="37">
        <v>5871.0</v>
      </c>
    </row>
    <row r="1138" ht="15.75" customHeight="1">
      <c r="A1138" s="36" t="str">
        <f t="shared" si="1"/>
        <v>Laos-Asia2007</v>
      </c>
      <c r="B1138" s="36" t="s">
        <v>180</v>
      </c>
      <c r="C1138" s="36" t="s">
        <v>160</v>
      </c>
      <c r="D1138" s="31" t="s">
        <v>86</v>
      </c>
      <c r="E1138" s="36"/>
      <c r="F1138" s="37">
        <v>1668.0</v>
      </c>
    </row>
    <row r="1139" ht="15.75" customHeight="1">
      <c r="A1139" s="36" t="str">
        <f t="shared" si="1"/>
        <v>Latvia-Europe2007</v>
      </c>
      <c r="B1139" s="36" t="s">
        <v>180</v>
      </c>
      <c r="C1139" s="36" t="s">
        <v>203</v>
      </c>
      <c r="D1139" s="31" t="s">
        <v>86</v>
      </c>
      <c r="E1139" s="37">
        <v>4796.0</v>
      </c>
      <c r="F1139" s="37">
        <v>7928.0</v>
      </c>
    </row>
    <row r="1140" ht="15.75" customHeight="1">
      <c r="A1140" s="36" t="str">
        <f t="shared" si="1"/>
        <v>Lebanon-Middle East2007</v>
      </c>
      <c r="B1140" s="36" t="s">
        <v>180</v>
      </c>
      <c r="C1140" s="36" t="s">
        <v>235</v>
      </c>
      <c r="D1140" s="31" t="s">
        <v>86</v>
      </c>
      <c r="E1140" s="37">
        <v>4206.0</v>
      </c>
      <c r="F1140" s="37">
        <v>14972.0</v>
      </c>
    </row>
    <row r="1141" ht="15.75" customHeight="1">
      <c r="A1141" s="36" t="str">
        <f t="shared" si="1"/>
        <v>Lesotho-Africa2007</v>
      </c>
      <c r="B1141" s="36" t="s">
        <v>180</v>
      </c>
      <c r="C1141" s="36" t="s">
        <v>115</v>
      </c>
      <c r="D1141" s="31" t="s">
        <v>86</v>
      </c>
      <c r="E1141" s="37">
        <v>19.0</v>
      </c>
      <c r="F1141" s="37">
        <v>7.0</v>
      </c>
    </row>
    <row r="1142" ht="15.75" customHeight="1">
      <c r="A1142" s="36" t="str">
        <f t="shared" si="1"/>
        <v>Liberia-Africa2007</v>
      </c>
      <c r="B1142" s="36" t="s">
        <v>180</v>
      </c>
      <c r="C1142" s="36" t="s">
        <v>116</v>
      </c>
      <c r="D1142" s="31" t="s">
        <v>86</v>
      </c>
      <c r="E1142" s="36"/>
      <c r="F1142" s="37">
        <v>678.0</v>
      </c>
    </row>
    <row r="1143" ht="15.75" customHeight="1">
      <c r="A1143" s="36" t="str">
        <f t="shared" si="1"/>
        <v>Libya-Africa2007</v>
      </c>
      <c r="B1143" s="36" t="s">
        <v>180</v>
      </c>
      <c r="C1143" s="36" t="s">
        <v>117</v>
      </c>
      <c r="D1143" s="31" t="s">
        <v>86</v>
      </c>
      <c r="E1143" s="37">
        <v>17525.0</v>
      </c>
      <c r="F1143" s="37">
        <v>54209.0</v>
      </c>
    </row>
    <row r="1144" ht="15.75" customHeight="1">
      <c r="A1144" s="36" t="str">
        <f t="shared" si="1"/>
        <v>Liechtenstein-Europe2007</v>
      </c>
      <c r="B1144" s="36" t="s">
        <v>180</v>
      </c>
      <c r="C1144" s="36" t="s">
        <v>204</v>
      </c>
      <c r="D1144" s="31" t="s">
        <v>86</v>
      </c>
      <c r="E1144" s="36"/>
      <c r="F1144" s="36"/>
    </row>
    <row r="1145" ht="15.75" customHeight="1">
      <c r="A1145" s="36" t="str">
        <f t="shared" si="1"/>
        <v>Lithuania-Europe2007</v>
      </c>
      <c r="B1145" s="36" t="s">
        <v>180</v>
      </c>
      <c r="C1145" s="36" t="s">
        <v>205</v>
      </c>
      <c r="D1145" s="31" t="s">
        <v>86</v>
      </c>
      <c r="E1145" s="37">
        <v>9460.0</v>
      </c>
      <c r="F1145" s="37">
        <v>15137.0</v>
      </c>
    </row>
    <row r="1146" ht="15.75" customHeight="1">
      <c r="A1146" s="36" t="str">
        <f t="shared" si="1"/>
        <v>Luxembourg-Europe2007</v>
      </c>
      <c r="B1146" s="36" t="s">
        <v>180</v>
      </c>
      <c r="C1146" s="36" t="s">
        <v>206</v>
      </c>
      <c r="D1146" s="31" t="s">
        <v>86</v>
      </c>
      <c r="E1146" s="37">
        <v>4209.0</v>
      </c>
      <c r="F1146" s="37">
        <v>10869.0</v>
      </c>
    </row>
    <row r="1147" ht="15.75" customHeight="1">
      <c r="A1147" s="36" t="str">
        <f t="shared" si="1"/>
        <v>Macao SAR-Asia2007</v>
      </c>
      <c r="B1147" s="36" t="s">
        <v>180</v>
      </c>
      <c r="C1147" s="36" t="s">
        <v>161</v>
      </c>
      <c r="D1147" s="31" t="s">
        <v>86</v>
      </c>
      <c r="E1147" s="36"/>
      <c r="F1147" s="37">
        <v>1404.0</v>
      </c>
    </row>
    <row r="1148" ht="15.75" customHeight="1">
      <c r="A1148" s="36" t="str">
        <f t="shared" si="1"/>
        <v>Madagascar-Africa2007</v>
      </c>
      <c r="B1148" s="36" t="s">
        <v>180</v>
      </c>
      <c r="C1148" s="36" t="s">
        <v>118</v>
      </c>
      <c r="D1148" s="31" t="s">
        <v>86</v>
      </c>
      <c r="E1148" s="36"/>
      <c r="F1148" s="37">
        <v>1815.0</v>
      </c>
    </row>
    <row r="1149" ht="15.75" customHeight="1">
      <c r="A1149" s="36" t="str">
        <f t="shared" si="1"/>
        <v>Malawi-Africa2007</v>
      </c>
      <c r="B1149" s="36" t="s">
        <v>180</v>
      </c>
      <c r="C1149" s="36" t="s">
        <v>119</v>
      </c>
      <c r="D1149" s="31" t="s">
        <v>86</v>
      </c>
      <c r="E1149" s="36"/>
      <c r="F1149" s="37">
        <v>953.0</v>
      </c>
    </row>
    <row r="1150" ht="15.75" customHeight="1">
      <c r="A1150" s="36" t="str">
        <f t="shared" si="1"/>
        <v>Malaysia-Asia2007</v>
      </c>
      <c r="B1150" s="36" t="s">
        <v>180</v>
      </c>
      <c r="C1150" s="36" t="s">
        <v>162</v>
      </c>
      <c r="D1150" s="31" t="s">
        <v>86</v>
      </c>
      <c r="E1150" s="37">
        <v>69970.0</v>
      </c>
      <c r="F1150" s="37">
        <v>205308.0</v>
      </c>
    </row>
    <row r="1151" ht="15.75" customHeight="1">
      <c r="A1151" s="36" t="str">
        <f t="shared" si="1"/>
        <v>Maldives-Asia2007</v>
      </c>
      <c r="B1151" s="36" t="s">
        <v>180</v>
      </c>
      <c r="C1151" s="36" t="s">
        <v>163</v>
      </c>
      <c r="D1151" s="31" t="s">
        <v>86</v>
      </c>
      <c r="E1151" s="37">
        <v>299.0</v>
      </c>
      <c r="F1151" s="37">
        <v>917.0</v>
      </c>
    </row>
    <row r="1152" ht="15.75" customHeight="1">
      <c r="A1152" s="36" t="str">
        <f t="shared" si="1"/>
        <v>Mali-Africa2007</v>
      </c>
      <c r="B1152" s="36" t="s">
        <v>180</v>
      </c>
      <c r="C1152" s="36" t="s">
        <v>120</v>
      </c>
      <c r="D1152" s="31" t="s">
        <v>86</v>
      </c>
      <c r="E1152" s="36"/>
      <c r="F1152" s="37">
        <v>579.0</v>
      </c>
    </row>
    <row r="1153" ht="15.75" customHeight="1">
      <c r="A1153" s="36" t="str">
        <f t="shared" si="1"/>
        <v>Malta-Europe2007</v>
      </c>
      <c r="B1153" s="36" t="s">
        <v>180</v>
      </c>
      <c r="C1153" s="36" t="s">
        <v>207</v>
      </c>
      <c r="D1153" s="31" t="s">
        <v>86</v>
      </c>
      <c r="E1153" s="37">
        <v>878.0</v>
      </c>
      <c r="F1153" s="37">
        <v>2725.0</v>
      </c>
    </row>
    <row r="1154" ht="15.75" customHeight="1">
      <c r="A1154" s="36" t="str">
        <f t="shared" si="1"/>
        <v>Marshall Islands-Oceania2007</v>
      </c>
      <c r="B1154" s="36" t="s">
        <v>180</v>
      </c>
      <c r="C1154" s="36" t="s">
        <v>249</v>
      </c>
      <c r="D1154" s="31" t="s">
        <v>86</v>
      </c>
      <c r="E1154" s="37">
        <v>32.0</v>
      </c>
      <c r="F1154" s="37">
        <v>99.0</v>
      </c>
    </row>
    <row r="1155" ht="15.75" customHeight="1">
      <c r="A1155" s="36" t="str">
        <f t="shared" si="1"/>
        <v>Mauritania-Africa2007</v>
      </c>
      <c r="B1155" s="36" t="s">
        <v>180</v>
      </c>
      <c r="C1155" s="36" t="s">
        <v>121</v>
      </c>
      <c r="D1155" s="31" t="s">
        <v>86</v>
      </c>
      <c r="E1155" s="36"/>
      <c r="F1155" s="37">
        <v>1914.0</v>
      </c>
    </row>
    <row r="1156" ht="15.75" customHeight="1">
      <c r="A1156" s="36" t="str">
        <f t="shared" si="1"/>
        <v>Mauritius-Africa2007</v>
      </c>
      <c r="B1156" s="36" t="s">
        <v>180</v>
      </c>
      <c r="C1156" s="36" t="s">
        <v>122</v>
      </c>
      <c r="D1156" s="31" t="s">
        <v>86</v>
      </c>
      <c r="E1156" s="37">
        <v>1194.0</v>
      </c>
      <c r="F1156" s="37">
        <v>3887.0</v>
      </c>
    </row>
    <row r="1157" ht="15.75" customHeight="1">
      <c r="A1157" s="36" t="str">
        <f t="shared" si="1"/>
        <v>Mexico-The Americas2007</v>
      </c>
      <c r="B1157" s="36" t="s">
        <v>180</v>
      </c>
      <c r="C1157" s="36" t="s">
        <v>286</v>
      </c>
      <c r="D1157" s="31" t="s">
        <v>86</v>
      </c>
      <c r="E1157" s="37">
        <v>176711.0</v>
      </c>
      <c r="F1157" s="37">
        <v>455845.0</v>
      </c>
    </row>
    <row r="1158" ht="15.75" customHeight="1">
      <c r="A1158" s="36" t="str">
        <f t="shared" si="1"/>
        <v>Micronesia, Fed. Sts.-Oceania2007</v>
      </c>
      <c r="B1158" s="36" t="s">
        <v>180</v>
      </c>
      <c r="C1158" s="36" t="s">
        <v>250</v>
      </c>
      <c r="D1158" s="31" t="s">
        <v>86</v>
      </c>
      <c r="E1158" s="36"/>
      <c r="F1158" s="37">
        <v>99.0</v>
      </c>
    </row>
    <row r="1159" ht="15.75" customHeight="1">
      <c r="A1159" s="36" t="str">
        <f t="shared" si="1"/>
        <v>Moldova-Europe2007</v>
      </c>
      <c r="B1159" s="36" t="s">
        <v>180</v>
      </c>
      <c r="C1159" s="36" t="s">
        <v>208</v>
      </c>
      <c r="D1159" s="31" t="s">
        <v>86</v>
      </c>
      <c r="E1159" s="37">
        <v>3342.0</v>
      </c>
      <c r="F1159" s="37">
        <v>4686.0</v>
      </c>
    </row>
    <row r="1160" ht="15.75" customHeight="1">
      <c r="A1160" s="36" t="str">
        <f t="shared" si="1"/>
        <v>Monaco-Europe2007</v>
      </c>
      <c r="B1160" s="36" t="s">
        <v>180</v>
      </c>
      <c r="C1160" s="36" t="s">
        <v>209</v>
      </c>
      <c r="D1160" s="31" t="s">
        <v>86</v>
      </c>
      <c r="E1160" s="36"/>
      <c r="F1160" s="36"/>
    </row>
    <row r="1161" ht="15.75" customHeight="1">
      <c r="A1161" s="36" t="str">
        <f t="shared" si="1"/>
        <v>Mongolia-Asia2008</v>
      </c>
      <c r="B1161" s="36" t="s">
        <v>180</v>
      </c>
      <c r="C1161" s="36" t="s">
        <v>164</v>
      </c>
      <c r="D1161" s="31" t="s">
        <v>87</v>
      </c>
      <c r="E1161" s="37">
        <v>3114.0</v>
      </c>
      <c r="F1161" s="37">
        <v>10092.0</v>
      </c>
    </row>
    <row r="1162" ht="15.75" customHeight="1">
      <c r="A1162" s="36" t="str">
        <f t="shared" si="1"/>
        <v>Montenegro-Europe2008</v>
      </c>
      <c r="B1162" s="36" t="s">
        <v>180</v>
      </c>
      <c r="C1162" s="36" t="s">
        <v>210</v>
      </c>
      <c r="D1162" s="31" t="s">
        <v>87</v>
      </c>
      <c r="E1162" s="37">
        <v>1086.0</v>
      </c>
      <c r="F1162" s="37">
        <v>2252.0</v>
      </c>
    </row>
    <row r="1163" ht="15.75" customHeight="1">
      <c r="A1163" s="36" t="str">
        <f t="shared" si="1"/>
        <v>Morocco-Africa2008</v>
      </c>
      <c r="B1163" s="36" t="s">
        <v>180</v>
      </c>
      <c r="C1163" s="36" t="s">
        <v>123</v>
      </c>
      <c r="D1163" s="31" t="s">
        <v>87</v>
      </c>
      <c r="E1163" s="37">
        <v>14457.0</v>
      </c>
      <c r="F1163" s="37">
        <v>50267.0</v>
      </c>
    </row>
    <row r="1164" ht="15.75" customHeight="1">
      <c r="A1164" s="36" t="str">
        <f t="shared" si="1"/>
        <v>Mozambique-Africa2008</v>
      </c>
      <c r="B1164" s="36" t="s">
        <v>180</v>
      </c>
      <c r="C1164" s="36" t="s">
        <v>124</v>
      </c>
      <c r="D1164" s="31" t="s">
        <v>87</v>
      </c>
      <c r="E1164" s="37">
        <v>9144.0</v>
      </c>
      <c r="F1164" s="37">
        <v>2391.0</v>
      </c>
    </row>
    <row r="1165" ht="15.75" customHeight="1">
      <c r="A1165" s="36" t="str">
        <f t="shared" si="1"/>
        <v>Myanmar-Asia2008</v>
      </c>
      <c r="B1165" s="36" t="s">
        <v>180</v>
      </c>
      <c r="C1165" s="36" t="s">
        <v>165</v>
      </c>
      <c r="D1165" s="31" t="s">
        <v>87</v>
      </c>
      <c r="E1165" s="37">
        <v>15595.0</v>
      </c>
      <c r="F1165" s="37">
        <v>12636.0</v>
      </c>
    </row>
    <row r="1166" ht="15.75" customHeight="1">
      <c r="A1166" s="36" t="str">
        <f t="shared" si="1"/>
        <v>Namibia-Africa2008</v>
      </c>
      <c r="B1166" s="36" t="s">
        <v>180</v>
      </c>
      <c r="C1166" s="36" t="s">
        <v>125</v>
      </c>
      <c r="D1166" s="31" t="s">
        <v>87</v>
      </c>
      <c r="E1166" s="37">
        <v>1345.0</v>
      </c>
      <c r="F1166" s="37">
        <v>2409.0</v>
      </c>
    </row>
    <row r="1167" ht="15.75" customHeight="1">
      <c r="A1167" s="36" t="str">
        <f t="shared" si="1"/>
        <v>Nepal-Asia2008</v>
      </c>
      <c r="B1167" s="36" t="s">
        <v>180</v>
      </c>
      <c r="C1167" s="36" t="s">
        <v>166</v>
      </c>
      <c r="D1167" s="31" t="s">
        <v>87</v>
      </c>
      <c r="E1167" s="37">
        <v>9308.0</v>
      </c>
      <c r="F1167" s="37">
        <v>2699.0</v>
      </c>
    </row>
    <row r="1168" ht="15.75" customHeight="1">
      <c r="A1168" s="36" t="str">
        <f t="shared" si="1"/>
        <v>Netherlands-Europe2008</v>
      </c>
      <c r="B1168" s="36" t="s">
        <v>180</v>
      </c>
      <c r="C1168" s="36" t="s">
        <v>211</v>
      </c>
      <c r="D1168" s="31" t="s">
        <v>87</v>
      </c>
      <c r="E1168" s="37">
        <v>79350.0</v>
      </c>
      <c r="F1168" s="37">
        <v>171766.0</v>
      </c>
    </row>
    <row r="1169" ht="15.75" customHeight="1">
      <c r="A1169" s="36" t="str">
        <f t="shared" si="1"/>
        <v>New Caledonia-Oceania2008</v>
      </c>
      <c r="B1169" s="36" t="s">
        <v>180</v>
      </c>
      <c r="C1169" s="36" t="s">
        <v>251</v>
      </c>
      <c r="D1169" s="31" t="s">
        <v>87</v>
      </c>
      <c r="E1169" s="36"/>
      <c r="F1169" s="37">
        <v>2945.0</v>
      </c>
    </row>
    <row r="1170" ht="15.75" customHeight="1">
      <c r="A1170" s="36" t="str">
        <f t="shared" si="1"/>
        <v>New Zealand-Oceania2008</v>
      </c>
      <c r="B1170" s="36" t="s">
        <v>180</v>
      </c>
      <c r="C1170" s="36" t="s">
        <v>252</v>
      </c>
      <c r="D1170" s="31" t="s">
        <v>87</v>
      </c>
      <c r="E1170" s="37">
        <v>17123.0</v>
      </c>
      <c r="F1170" s="37">
        <v>33648.0</v>
      </c>
    </row>
    <row r="1171" ht="15.75" customHeight="1">
      <c r="A1171" s="36" t="str">
        <f t="shared" si="1"/>
        <v>Nicaragua-The Americas2008</v>
      </c>
      <c r="B1171" s="36" t="s">
        <v>180</v>
      </c>
      <c r="C1171" s="36" t="s">
        <v>287</v>
      </c>
      <c r="D1171" s="31" t="s">
        <v>87</v>
      </c>
      <c r="E1171" s="37">
        <v>2871.0</v>
      </c>
      <c r="F1171" s="37">
        <v>4595.0</v>
      </c>
    </row>
    <row r="1172" ht="15.75" customHeight="1">
      <c r="A1172" s="36" t="str">
        <f t="shared" si="1"/>
        <v>Niger-Africa2008</v>
      </c>
      <c r="B1172" s="36" t="s">
        <v>180</v>
      </c>
      <c r="C1172" s="36" t="s">
        <v>126</v>
      </c>
      <c r="D1172" s="31" t="s">
        <v>87</v>
      </c>
      <c r="E1172" s="36"/>
      <c r="F1172" s="37">
        <v>821.0</v>
      </c>
    </row>
    <row r="1173" ht="15.75" customHeight="1">
      <c r="A1173" s="36" t="str">
        <f t="shared" si="1"/>
        <v>Nigeria-Africa2008</v>
      </c>
      <c r="B1173" s="36" t="s">
        <v>180</v>
      </c>
      <c r="C1173" s="36" t="s">
        <v>127</v>
      </c>
      <c r="D1173" s="31" t="s">
        <v>87</v>
      </c>
      <c r="E1173" s="37">
        <v>107683.0</v>
      </c>
      <c r="F1173" s="37">
        <v>95210.0</v>
      </c>
    </row>
    <row r="1174" ht="15.75" customHeight="1">
      <c r="A1174" s="36" t="str">
        <f t="shared" si="1"/>
        <v>North Korea-Asia2008</v>
      </c>
      <c r="B1174" s="36" t="s">
        <v>180</v>
      </c>
      <c r="C1174" s="36" t="s">
        <v>167</v>
      </c>
      <c r="D1174" s="31" t="s">
        <v>87</v>
      </c>
      <c r="E1174" s="37">
        <v>18300.0</v>
      </c>
      <c r="F1174" s="37">
        <v>70370.0</v>
      </c>
    </row>
    <row r="1175" ht="15.75" customHeight="1">
      <c r="A1175" s="36" t="str">
        <f t="shared" si="1"/>
        <v>North Macedonia-Europe2008</v>
      </c>
      <c r="B1175" s="36" t="s">
        <v>180</v>
      </c>
      <c r="C1175" s="36" t="s">
        <v>212</v>
      </c>
      <c r="D1175" s="31" t="s">
        <v>87</v>
      </c>
      <c r="E1175" s="37">
        <v>3045.0</v>
      </c>
      <c r="F1175" s="37">
        <v>11379.0</v>
      </c>
    </row>
    <row r="1176" ht="15.75" customHeight="1">
      <c r="A1176" s="36" t="str">
        <f t="shared" si="1"/>
        <v>Norway-Europe2008</v>
      </c>
      <c r="B1176" s="36" t="s">
        <v>180</v>
      </c>
      <c r="C1176" s="36" t="s">
        <v>213</v>
      </c>
      <c r="D1176" s="31" t="s">
        <v>87</v>
      </c>
      <c r="E1176" s="37">
        <v>27547.0</v>
      </c>
      <c r="F1176" s="37">
        <v>45089.0</v>
      </c>
    </row>
    <row r="1177" ht="15.75" customHeight="1">
      <c r="A1177" s="36" t="str">
        <f t="shared" si="1"/>
        <v>Oman-Middle East2008</v>
      </c>
      <c r="B1177" s="36" t="s">
        <v>180</v>
      </c>
      <c r="C1177" s="36" t="s">
        <v>236</v>
      </c>
      <c r="D1177" s="31" t="s">
        <v>87</v>
      </c>
      <c r="E1177" s="37">
        <v>17583.0</v>
      </c>
      <c r="F1177" s="37">
        <v>44587.0</v>
      </c>
    </row>
    <row r="1178" ht="15.75" customHeight="1">
      <c r="A1178" s="36" t="str">
        <f t="shared" si="1"/>
        <v>Pakistan-Asia2008</v>
      </c>
      <c r="B1178" s="36" t="s">
        <v>180</v>
      </c>
      <c r="C1178" s="36" t="s">
        <v>168</v>
      </c>
      <c r="D1178" s="31" t="s">
        <v>87</v>
      </c>
      <c r="E1178" s="37">
        <v>83538.0</v>
      </c>
      <c r="F1178" s="37">
        <v>158895.0</v>
      </c>
    </row>
    <row r="1179" ht="15.75" customHeight="1">
      <c r="A1179" s="36" t="str">
        <f t="shared" si="1"/>
        <v>Panama-The Americas2008</v>
      </c>
      <c r="B1179" s="36" t="s">
        <v>180</v>
      </c>
      <c r="C1179" s="36" t="s">
        <v>288</v>
      </c>
      <c r="D1179" s="31" t="s">
        <v>87</v>
      </c>
      <c r="E1179" s="37">
        <v>3024.0</v>
      </c>
      <c r="F1179" s="37">
        <v>7125.0</v>
      </c>
    </row>
    <row r="1180" ht="15.75" customHeight="1">
      <c r="A1180" s="36" t="str">
        <f t="shared" si="1"/>
        <v>Papua New Guinea-Oceania2008</v>
      </c>
      <c r="B1180" s="36" t="s">
        <v>180</v>
      </c>
      <c r="C1180" s="36" t="s">
        <v>253</v>
      </c>
      <c r="D1180" s="31" t="s">
        <v>87</v>
      </c>
      <c r="E1180" s="36"/>
      <c r="F1180" s="37">
        <v>4903.0</v>
      </c>
    </row>
    <row r="1181" ht="15.75" customHeight="1">
      <c r="A1181" s="36" t="str">
        <f t="shared" si="1"/>
        <v>Paraguay-The Americas2008</v>
      </c>
      <c r="B1181" s="36" t="s">
        <v>180</v>
      </c>
      <c r="C1181" s="36" t="s">
        <v>289</v>
      </c>
      <c r="D1181" s="31" t="s">
        <v>87</v>
      </c>
      <c r="E1181" s="37">
        <v>4225.0</v>
      </c>
      <c r="F1181" s="37">
        <v>4136.0</v>
      </c>
    </row>
    <row r="1182" ht="15.75" customHeight="1">
      <c r="A1182" s="36" t="str">
        <f t="shared" si="1"/>
        <v>Peru-The Americas2008</v>
      </c>
      <c r="B1182" s="36" t="s">
        <v>180</v>
      </c>
      <c r="C1182" s="36" t="s">
        <v>290</v>
      </c>
      <c r="D1182" s="31" t="s">
        <v>87</v>
      </c>
      <c r="E1182" s="37">
        <v>14334.0</v>
      </c>
      <c r="F1182" s="37">
        <v>43208.0</v>
      </c>
    </row>
    <row r="1183" ht="15.75" customHeight="1">
      <c r="A1183" s="36" t="str">
        <f t="shared" si="1"/>
        <v>Philippines-Asia2008</v>
      </c>
      <c r="B1183" s="36" t="s">
        <v>180</v>
      </c>
      <c r="C1183" s="36" t="s">
        <v>169</v>
      </c>
      <c r="D1183" s="31" t="s">
        <v>87</v>
      </c>
      <c r="E1183" s="37">
        <v>38514.0</v>
      </c>
      <c r="F1183" s="37">
        <v>69669.0</v>
      </c>
    </row>
    <row r="1184" ht="15.75" customHeight="1">
      <c r="A1184" s="36" t="str">
        <f t="shared" si="1"/>
        <v>Poland-Europe2008</v>
      </c>
      <c r="B1184" s="36" t="s">
        <v>180</v>
      </c>
      <c r="C1184" s="36" t="s">
        <v>214</v>
      </c>
      <c r="D1184" s="31" t="s">
        <v>87</v>
      </c>
      <c r="E1184" s="37">
        <v>96824.0</v>
      </c>
      <c r="F1184" s="37">
        <v>315637.0</v>
      </c>
    </row>
    <row r="1185" ht="15.75" customHeight="1">
      <c r="A1185" s="36" t="str">
        <f t="shared" si="1"/>
        <v>Portugal-Europe2008</v>
      </c>
      <c r="B1185" s="36" t="s">
        <v>180</v>
      </c>
      <c r="C1185" s="36" t="s">
        <v>215</v>
      </c>
      <c r="D1185" s="31" t="s">
        <v>87</v>
      </c>
      <c r="E1185" s="37">
        <v>25302.0</v>
      </c>
      <c r="F1185" s="37">
        <v>60865.0</v>
      </c>
    </row>
    <row r="1186" ht="15.75" customHeight="1">
      <c r="A1186" s="36" t="str">
        <f t="shared" si="1"/>
        <v>Puerto Rico-The Americas2008</v>
      </c>
      <c r="B1186" s="36" t="s">
        <v>180</v>
      </c>
      <c r="C1186" s="36" t="s">
        <v>291</v>
      </c>
      <c r="D1186" s="31" t="s">
        <v>87</v>
      </c>
      <c r="E1186" s="36"/>
      <c r="F1186" s="36"/>
    </row>
    <row r="1187" ht="15.75" customHeight="1">
      <c r="A1187" s="36" t="str">
        <f t="shared" si="1"/>
        <v>Qatar-Middle East2008</v>
      </c>
      <c r="B1187" s="36" t="s">
        <v>180</v>
      </c>
      <c r="C1187" s="36" t="s">
        <v>237</v>
      </c>
      <c r="D1187" s="31" t="s">
        <v>87</v>
      </c>
      <c r="E1187" s="37">
        <v>22790.0</v>
      </c>
      <c r="F1187" s="37">
        <v>67242.0</v>
      </c>
    </row>
    <row r="1188" ht="15.75" customHeight="1">
      <c r="A1188" s="36" t="str">
        <f t="shared" si="1"/>
        <v>Romania-Europe2008</v>
      </c>
      <c r="B1188" s="36" t="s">
        <v>180</v>
      </c>
      <c r="C1188" s="36" t="s">
        <v>216</v>
      </c>
      <c r="D1188" s="31" t="s">
        <v>87</v>
      </c>
      <c r="E1188" s="37">
        <v>39757.0</v>
      </c>
      <c r="F1188" s="37">
        <v>100960.0</v>
      </c>
    </row>
    <row r="1189" ht="15.75" customHeight="1">
      <c r="A1189" s="36" t="str">
        <f t="shared" si="1"/>
        <v>Russia-Europe2008</v>
      </c>
      <c r="B1189" s="36" t="s">
        <v>180</v>
      </c>
      <c r="C1189" s="36" t="s">
        <v>217</v>
      </c>
      <c r="D1189" s="31" t="s">
        <v>87</v>
      </c>
      <c r="E1189" s="37">
        <v>672591.0</v>
      </c>
      <c r="F1189" s="37">
        <v>1667598.0</v>
      </c>
    </row>
    <row r="1190" ht="15.75" customHeight="1">
      <c r="A1190" s="36" t="str">
        <f t="shared" si="1"/>
        <v>Rwanda-Africa2008</v>
      </c>
      <c r="B1190" s="36" t="s">
        <v>180</v>
      </c>
      <c r="C1190" s="36" t="s">
        <v>128</v>
      </c>
      <c r="D1190" s="31" t="s">
        <v>87</v>
      </c>
      <c r="E1190" s="36"/>
      <c r="F1190" s="37">
        <v>557.0</v>
      </c>
    </row>
    <row r="1191" ht="15.75" customHeight="1">
      <c r="A1191" s="36" t="str">
        <f t="shared" si="1"/>
        <v>Samoa-Oceania2008</v>
      </c>
      <c r="B1191" s="36" t="s">
        <v>180</v>
      </c>
      <c r="C1191" s="36" t="s">
        <v>254</v>
      </c>
      <c r="D1191" s="31" t="s">
        <v>87</v>
      </c>
      <c r="E1191" s="37">
        <v>58.0</v>
      </c>
      <c r="F1191" s="37">
        <v>161.0</v>
      </c>
    </row>
    <row r="1192" ht="15.75" customHeight="1">
      <c r="A1192" s="36" t="str">
        <f t="shared" si="1"/>
        <v>San Marino-Europe2008</v>
      </c>
      <c r="B1192" s="36" t="s">
        <v>180</v>
      </c>
      <c r="C1192" s="36" t="s">
        <v>218</v>
      </c>
      <c r="D1192" s="31" t="s">
        <v>87</v>
      </c>
      <c r="E1192" s="36"/>
      <c r="F1192" s="36"/>
    </row>
    <row r="1193" ht="15.75" customHeight="1">
      <c r="A1193" s="36" t="str">
        <f t="shared" si="1"/>
        <v>Sao Tome and Principe-Africa2008</v>
      </c>
      <c r="B1193" s="36" t="s">
        <v>180</v>
      </c>
      <c r="C1193" s="36" t="s">
        <v>129</v>
      </c>
      <c r="D1193" s="31" t="s">
        <v>87</v>
      </c>
      <c r="E1193" s="37">
        <v>44.0</v>
      </c>
      <c r="F1193" s="37">
        <v>84.0</v>
      </c>
    </row>
    <row r="1194" ht="15.75" customHeight="1">
      <c r="A1194" s="36" t="str">
        <f t="shared" si="1"/>
        <v>Saudi Arabia-Middle East2008</v>
      </c>
      <c r="B1194" s="36" t="s">
        <v>180</v>
      </c>
      <c r="C1194" s="36" t="s">
        <v>238</v>
      </c>
      <c r="D1194" s="31" t="s">
        <v>87</v>
      </c>
      <c r="E1194" s="37">
        <v>144109.0</v>
      </c>
      <c r="F1194" s="37">
        <v>393535.0</v>
      </c>
    </row>
    <row r="1195" ht="15.75" customHeight="1">
      <c r="A1195" s="36" t="str">
        <f t="shared" si="1"/>
        <v>Senegal-Africa2008</v>
      </c>
      <c r="B1195" s="36" t="s">
        <v>180</v>
      </c>
      <c r="C1195" s="36" t="s">
        <v>130</v>
      </c>
      <c r="D1195" s="31" t="s">
        <v>87</v>
      </c>
      <c r="E1195" s="37">
        <v>3000.0</v>
      </c>
      <c r="F1195" s="37">
        <v>5335.0</v>
      </c>
    </row>
    <row r="1196" ht="15.75" customHeight="1">
      <c r="A1196" s="36" t="str">
        <f t="shared" si="1"/>
        <v>Serbia-Europe2008</v>
      </c>
      <c r="B1196" s="36" t="s">
        <v>180</v>
      </c>
      <c r="C1196" s="36" t="s">
        <v>219</v>
      </c>
      <c r="D1196" s="31" t="s">
        <v>87</v>
      </c>
      <c r="E1196" s="37">
        <v>16602.0</v>
      </c>
      <c r="F1196" s="37">
        <v>52251.0</v>
      </c>
    </row>
    <row r="1197" ht="15.75" customHeight="1">
      <c r="A1197" s="36" t="str">
        <f t="shared" si="1"/>
        <v>Seychelles-Africa2008</v>
      </c>
      <c r="B1197" s="36" t="s">
        <v>180</v>
      </c>
      <c r="C1197" s="36" t="s">
        <v>131</v>
      </c>
      <c r="D1197" s="31" t="s">
        <v>87</v>
      </c>
      <c r="E1197" s="37">
        <v>205.0</v>
      </c>
      <c r="F1197" s="37">
        <v>653.0</v>
      </c>
    </row>
    <row r="1198" ht="15.75" customHeight="1">
      <c r="A1198" s="36" t="str">
        <f t="shared" si="1"/>
        <v>Sierra Leone-Africa2008</v>
      </c>
      <c r="B1198" s="36" t="s">
        <v>180</v>
      </c>
      <c r="C1198" s="36" t="s">
        <v>132</v>
      </c>
      <c r="D1198" s="31" t="s">
        <v>87</v>
      </c>
      <c r="E1198" s="36"/>
      <c r="F1198" s="37">
        <v>634.0</v>
      </c>
    </row>
    <row r="1199" ht="15.75" customHeight="1">
      <c r="A1199" s="36" t="str">
        <f t="shared" si="1"/>
        <v>Singapore-Asia2008</v>
      </c>
      <c r="B1199" s="36" t="s">
        <v>180</v>
      </c>
      <c r="C1199" s="36" t="s">
        <v>170</v>
      </c>
      <c r="D1199" s="31" t="s">
        <v>87</v>
      </c>
      <c r="E1199" s="37">
        <v>21819.0</v>
      </c>
      <c r="F1199" s="37">
        <v>17866.0</v>
      </c>
    </row>
    <row r="1200" ht="15.75" customHeight="1">
      <c r="A1200" s="36" t="str">
        <f t="shared" si="1"/>
        <v>Sint Maarten (Dutch part)-The Americas2008</v>
      </c>
      <c r="B1200" s="36" t="s">
        <v>180</v>
      </c>
      <c r="C1200" s="36" t="s">
        <v>292</v>
      </c>
      <c r="D1200" s="31" t="s">
        <v>87</v>
      </c>
      <c r="E1200" s="36"/>
      <c r="F1200" s="36"/>
    </row>
    <row r="1201" ht="15.75" customHeight="1">
      <c r="A1201" s="36" t="str">
        <f t="shared" si="1"/>
        <v>Slovakia-Europe2008</v>
      </c>
      <c r="B1201" s="36" t="s">
        <v>180</v>
      </c>
      <c r="C1201" s="36" t="s">
        <v>220</v>
      </c>
      <c r="D1201" s="31" t="s">
        <v>87</v>
      </c>
      <c r="E1201" s="37">
        <v>17850.0</v>
      </c>
      <c r="F1201" s="37">
        <v>36600.0</v>
      </c>
    </row>
    <row r="1202" ht="15.75" customHeight="1">
      <c r="A1202" s="36" t="str">
        <f t="shared" si="1"/>
        <v>Slovenia-Europe2008</v>
      </c>
      <c r="B1202" s="36" t="s">
        <v>180</v>
      </c>
      <c r="C1202" s="36" t="s">
        <v>221</v>
      </c>
      <c r="D1202" s="31" t="s">
        <v>87</v>
      </c>
      <c r="E1202" s="37">
        <v>7321.0</v>
      </c>
      <c r="F1202" s="37">
        <v>16212.0</v>
      </c>
    </row>
    <row r="1203" ht="15.75" customHeight="1">
      <c r="A1203" s="36" t="str">
        <f t="shared" si="1"/>
        <v>Solomon Islands-Oceania2008</v>
      </c>
      <c r="B1203" s="36" t="s">
        <v>180</v>
      </c>
      <c r="C1203" s="36" t="s">
        <v>255</v>
      </c>
      <c r="D1203" s="31" t="s">
        <v>87</v>
      </c>
      <c r="E1203" s="37">
        <v>64.0</v>
      </c>
      <c r="F1203" s="37">
        <v>198.0</v>
      </c>
    </row>
    <row r="1204" ht="15.75" customHeight="1">
      <c r="A1204" s="36" t="str">
        <f t="shared" si="1"/>
        <v>Somalia-Africa2008</v>
      </c>
      <c r="B1204" s="36" t="s">
        <v>180</v>
      </c>
      <c r="C1204" s="36" t="s">
        <v>133</v>
      </c>
      <c r="D1204" s="31" t="s">
        <v>87</v>
      </c>
      <c r="E1204" s="36"/>
      <c r="F1204" s="37">
        <v>605.0</v>
      </c>
    </row>
    <row r="1205" ht="15.75" customHeight="1">
      <c r="A1205" s="36" t="str">
        <f t="shared" si="1"/>
        <v>South Africa-Africa2008</v>
      </c>
      <c r="B1205" s="36" t="s">
        <v>180</v>
      </c>
      <c r="C1205" s="36" t="s">
        <v>134</v>
      </c>
      <c r="D1205" s="31" t="s">
        <v>87</v>
      </c>
      <c r="E1205" s="37">
        <v>136604.0</v>
      </c>
      <c r="F1205" s="37">
        <v>443648.0</v>
      </c>
    </row>
    <row r="1206" ht="15.75" customHeight="1">
      <c r="A1206" s="36" t="str">
        <f t="shared" si="1"/>
        <v>South Korea-Asia2008</v>
      </c>
      <c r="B1206" s="36" t="s">
        <v>180</v>
      </c>
      <c r="C1206" s="36" t="s">
        <v>171</v>
      </c>
      <c r="D1206" s="31" t="s">
        <v>87</v>
      </c>
      <c r="E1206" s="37">
        <v>222147.0</v>
      </c>
      <c r="F1206" s="37">
        <v>495837.0</v>
      </c>
    </row>
    <row r="1207" ht="15.75" customHeight="1">
      <c r="A1207" s="36" t="str">
        <f t="shared" si="1"/>
        <v>South Sudan-Africa2008</v>
      </c>
      <c r="B1207" s="36" t="s">
        <v>180</v>
      </c>
      <c r="C1207" s="36" t="s">
        <v>135</v>
      </c>
      <c r="D1207" s="31" t="s">
        <v>87</v>
      </c>
      <c r="E1207" s="36"/>
      <c r="F1207" s="36"/>
    </row>
    <row r="1208" ht="15.75" customHeight="1">
      <c r="A1208" s="36" t="str">
        <f t="shared" si="1"/>
        <v>Spain-Europe2008</v>
      </c>
      <c r="B1208" s="36" t="s">
        <v>180</v>
      </c>
      <c r="C1208" s="36" t="s">
        <v>222</v>
      </c>
      <c r="D1208" s="31" t="s">
        <v>87</v>
      </c>
      <c r="E1208" s="37">
        <v>143836.0</v>
      </c>
      <c r="F1208" s="37">
        <v>358237.0</v>
      </c>
    </row>
    <row r="1209" ht="15.75" customHeight="1">
      <c r="A1209" s="36" t="str">
        <f t="shared" si="1"/>
        <v>Sri Lanka-Asia2008</v>
      </c>
      <c r="B1209" s="36" t="s">
        <v>180</v>
      </c>
      <c r="C1209" s="36" t="s">
        <v>172</v>
      </c>
      <c r="D1209" s="31" t="s">
        <v>87</v>
      </c>
      <c r="E1209" s="37">
        <v>9261.0</v>
      </c>
      <c r="F1209" s="37">
        <v>12457.0</v>
      </c>
    </row>
    <row r="1210" ht="15.75" customHeight="1">
      <c r="A1210" s="36" t="str">
        <f t="shared" si="1"/>
        <v>St. Kitts and Nevis-The Americas2008</v>
      </c>
      <c r="B1210" s="36" t="s">
        <v>180</v>
      </c>
      <c r="C1210" s="36" t="s">
        <v>293</v>
      </c>
      <c r="D1210" s="31" t="s">
        <v>87</v>
      </c>
      <c r="E1210" s="37">
        <v>83.0</v>
      </c>
      <c r="F1210" s="37">
        <v>249.0</v>
      </c>
    </row>
    <row r="1211" ht="15.75" customHeight="1">
      <c r="A1211" s="36" t="str">
        <f t="shared" si="1"/>
        <v>St. Lucia-The Americas2008</v>
      </c>
      <c r="B1211" s="36" t="s">
        <v>180</v>
      </c>
      <c r="C1211" s="36" t="s">
        <v>294</v>
      </c>
      <c r="D1211" s="31" t="s">
        <v>87</v>
      </c>
      <c r="E1211" s="37">
        <v>128.0</v>
      </c>
      <c r="F1211" s="37">
        <v>385.0</v>
      </c>
    </row>
    <row r="1212" ht="15.75" customHeight="1">
      <c r="A1212" s="36" t="str">
        <f t="shared" si="1"/>
        <v>St. Martin (French part)-The Americas2008</v>
      </c>
      <c r="B1212" s="36" t="s">
        <v>180</v>
      </c>
      <c r="C1212" s="36" t="s">
        <v>295</v>
      </c>
      <c r="D1212" s="31" t="s">
        <v>87</v>
      </c>
      <c r="E1212" s="36"/>
      <c r="F1212" s="36"/>
    </row>
    <row r="1213" ht="15.75" customHeight="1">
      <c r="A1213" s="36" t="str">
        <f t="shared" si="1"/>
        <v>St. Vincent and the Grenadines-The Americas2008</v>
      </c>
      <c r="B1213" s="36" t="s">
        <v>180</v>
      </c>
      <c r="C1213" s="36" t="s">
        <v>296</v>
      </c>
      <c r="D1213" s="31" t="s">
        <v>87</v>
      </c>
      <c r="E1213" s="37">
        <v>70.0</v>
      </c>
      <c r="F1213" s="37">
        <v>202.0</v>
      </c>
    </row>
    <row r="1214" ht="15.75" customHeight="1">
      <c r="A1214" s="36" t="str">
        <f t="shared" si="1"/>
        <v>Sudan-Africa2009</v>
      </c>
      <c r="B1214" s="36" t="s">
        <v>180</v>
      </c>
      <c r="C1214" s="36" t="s">
        <v>136</v>
      </c>
      <c r="D1214" s="31" t="s">
        <v>88</v>
      </c>
      <c r="E1214" s="37">
        <v>15294.0</v>
      </c>
      <c r="F1214" s="37">
        <v>12541.0</v>
      </c>
    </row>
    <row r="1215" ht="15.75" customHeight="1">
      <c r="A1215" s="36" t="str">
        <f t="shared" si="1"/>
        <v>Suriname-The Americas2009</v>
      </c>
      <c r="B1215" s="36" t="s">
        <v>180</v>
      </c>
      <c r="C1215" s="36" t="s">
        <v>297</v>
      </c>
      <c r="D1215" s="31" t="s">
        <v>88</v>
      </c>
      <c r="E1215" s="37">
        <v>714.0</v>
      </c>
      <c r="F1215" s="37">
        <v>2442.0</v>
      </c>
    </row>
    <row r="1216" ht="15.75" customHeight="1">
      <c r="A1216" s="36" t="str">
        <f t="shared" si="1"/>
        <v>Swaziland-Africa2009</v>
      </c>
      <c r="B1216" s="36" t="s">
        <v>180</v>
      </c>
      <c r="C1216" s="36" t="s">
        <v>137</v>
      </c>
      <c r="D1216" s="31" t="s">
        <v>88</v>
      </c>
      <c r="E1216" s="37">
        <v>423.0</v>
      </c>
      <c r="F1216" s="37">
        <v>1063.0</v>
      </c>
    </row>
    <row r="1217" ht="15.75" customHeight="1">
      <c r="A1217" s="36" t="str">
        <f t="shared" si="1"/>
        <v>Sweden-Europe2009</v>
      </c>
      <c r="B1217" s="36" t="s">
        <v>180</v>
      </c>
      <c r="C1217" s="36" t="s">
        <v>223</v>
      </c>
      <c r="D1217" s="31" t="s">
        <v>88</v>
      </c>
      <c r="E1217" s="37">
        <v>50060.0</v>
      </c>
      <c r="F1217" s="37">
        <v>48060.0</v>
      </c>
    </row>
    <row r="1218" ht="15.75" customHeight="1">
      <c r="A1218" s="36" t="str">
        <f t="shared" si="1"/>
        <v>Switzerland-Europe2009</v>
      </c>
      <c r="B1218" s="36" t="s">
        <v>180</v>
      </c>
      <c r="C1218" s="36" t="s">
        <v>224</v>
      </c>
      <c r="D1218" s="31" t="s">
        <v>88</v>
      </c>
      <c r="E1218" s="37">
        <v>25760.0</v>
      </c>
      <c r="F1218" s="37">
        <v>38019.0</v>
      </c>
    </row>
    <row r="1219" ht="15.75" customHeight="1">
      <c r="A1219" s="36" t="str">
        <f t="shared" si="1"/>
        <v>Syria-Middle East2009</v>
      </c>
      <c r="B1219" s="36" t="s">
        <v>180</v>
      </c>
      <c r="C1219" s="36" t="s">
        <v>239</v>
      </c>
      <c r="D1219" s="31" t="s">
        <v>88</v>
      </c>
      <c r="E1219" s="37">
        <v>22803.0</v>
      </c>
      <c r="F1219" s="37">
        <v>57429.0</v>
      </c>
    </row>
    <row r="1220" ht="15.75" customHeight="1">
      <c r="A1220" s="36" t="str">
        <f t="shared" si="1"/>
        <v>Tajikistan-Asia2009</v>
      </c>
      <c r="B1220" s="36" t="s">
        <v>180</v>
      </c>
      <c r="C1220" s="36" t="s">
        <v>173</v>
      </c>
      <c r="D1220" s="31" t="s">
        <v>88</v>
      </c>
      <c r="E1220" s="37">
        <v>2583.0</v>
      </c>
      <c r="F1220" s="37">
        <v>3223.0</v>
      </c>
    </row>
    <row r="1221" ht="15.75" customHeight="1">
      <c r="A1221" s="36" t="str">
        <f t="shared" si="1"/>
        <v>Tanzania-Africa2009</v>
      </c>
      <c r="B1221" s="36" t="s">
        <v>180</v>
      </c>
      <c r="C1221" s="36" t="s">
        <v>138</v>
      </c>
      <c r="D1221" s="31" t="s">
        <v>88</v>
      </c>
      <c r="E1221" s="37">
        <v>18306.0</v>
      </c>
      <c r="F1221" s="37">
        <v>6150.0</v>
      </c>
    </row>
    <row r="1222" ht="15.75" customHeight="1">
      <c r="A1222" s="36" t="str">
        <f t="shared" si="1"/>
        <v>Thailand-Asia2009</v>
      </c>
      <c r="B1222" s="36" t="s">
        <v>180</v>
      </c>
      <c r="C1222" s="36" t="s">
        <v>174</v>
      </c>
      <c r="D1222" s="31" t="s">
        <v>88</v>
      </c>
      <c r="E1222" s="37">
        <v>104886.0</v>
      </c>
      <c r="F1222" s="37">
        <v>262205.0</v>
      </c>
    </row>
    <row r="1223" ht="15.75" customHeight="1">
      <c r="A1223" s="36" t="str">
        <f t="shared" si="1"/>
        <v>Timor-Leste-Asia2009</v>
      </c>
      <c r="B1223" s="36" t="s">
        <v>180</v>
      </c>
      <c r="C1223" s="36" t="s">
        <v>175</v>
      </c>
      <c r="D1223" s="31" t="s">
        <v>88</v>
      </c>
      <c r="E1223" s="37">
        <v>61.0</v>
      </c>
      <c r="F1223" s="37">
        <v>183.0</v>
      </c>
    </row>
    <row r="1224" ht="15.75" customHeight="1">
      <c r="A1224" s="36" t="str">
        <f t="shared" si="1"/>
        <v>Togo-Africa2009</v>
      </c>
      <c r="B1224" s="36" t="s">
        <v>180</v>
      </c>
      <c r="C1224" s="36" t="s">
        <v>139</v>
      </c>
      <c r="D1224" s="31" t="s">
        <v>88</v>
      </c>
      <c r="E1224" s="37">
        <v>2458.0</v>
      </c>
      <c r="F1224" s="37">
        <v>1316.0</v>
      </c>
    </row>
    <row r="1225" ht="15.75" customHeight="1">
      <c r="A1225" s="36" t="str">
        <f t="shared" si="1"/>
        <v>Tonga-Oceania2009</v>
      </c>
      <c r="B1225" s="36" t="s">
        <v>180</v>
      </c>
      <c r="C1225" s="36" t="s">
        <v>256</v>
      </c>
      <c r="D1225" s="31" t="s">
        <v>88</v>
      </c>
      <c r="E1225" s="37">
        <v>58.0</v>
      </c>
      <c r="F1225" s="37">
        <v>154.0</v>
      </c>
    </row>
    <row r="1226" ht="15.75" customHeight="1">
      <c r="A1226" s="36" t="str">
        <f t="shared" si="1"/>
        <v>Trinidad and Tobago-The Americas2009</v>
      </c>
      <c r="B1226" s="36" t="s">
        <v>180</v>
      </c>
      <c r="C1226" s="36" t="s">
        <v>298</v>
      </c>
      <c r="D1226" s="31" t="s">
        <v>88</v>
      </c>
      <c r="E1226" s="37">
        <v>20331.0</v>
      </c>
      <c r="F1226" s="37">
        <v>46461.0</v>
      </c>
    </row>
    <row r="1227" ht="15.75" customHeight="1">
      <c r="A1227" s="36" t="str">
        <f t="shared" si="1"/>
        <v>Tunisia-Africa2009</v>
      </c>
      <c r="B1227" s="36" t="s">
        <v>180</v>
      </c>
      <c r="C1227" s="36" t="s">
        <v>140</v>
      </c>
      <c r="D1227" s="31" t="s">
        <v>88</v>
      </c>
      <c r="E1227" s="37">
        <v>9039.0</v>
      </c>
      <c r="F1227" s="37">
        <v>23869.0</v>
      </c>
    </row>
    <row r="1228" ht="15.75" customHeight="1">
      <c r="A1228" s="36" t="str">
        <f t="shared" si="1"/>
        <v>Turkey-Europe2009</v>
      </c>
      <c r="B1228" s="36" t="s">
        <v>180</v>
      </c>
      <c r="C1228" s="36" t="s">
        <v>225</v>
      </c>
      <c r="D1228" s="31" t="s">
        <v>88</v>
      </c>
      <c r="E1228" s="37">
        <v>100005.0</v>
      </c>
      <c r="F1228" s="37">
        <v>284658.0</v>
      </c>
    </row>
    <row r="1229" ht="15.75" customHeight="1">
      <c r="A1229" s="36" t="str">
        <f t="shared" si="1"/>
        <v>Turkmenistan-Asia2009</v>
      </c>
      <c r="B1229" s="36" t="s">
        <v>180</v>
      </c>
      <c r="C1229" s="36" t="s">
        <v>176</v>
      </c>
      <c r="D1229" s="31" t="s">
        <v>88</v>
      </c>
      <c r="E1229" s="37">
        <v>22367.0</v>
      </c>
      <c r="F1229" s="37">
        <v>53516.0</v>
      </c>
    </row>
    <row r="1230" ht="15.75" customHeight="1">
      <c r="A1230" s="36" t="str">
        <f t="shared" si="1"/>
        <v>Turks and Caicos Islands-The Americas2009</v>
      </c>
      <c r="B1230" s="36" t="s">
        <v>180</v>
      </c>
      <c r="C1230" s="36" t="s">
        <v>299</v>
      </c>
      <c r="D1230" s="31" t="s">
        <v>88</v>
      </c>
      <c r="E1230" s="36"/>
      <c r="F1230" s="37">
        <v>158.0</v>
      </c>
    </row>
    <row r="1231" ht="15.75" customHeight="1">
      <c r="A1231" s="36" t="str">
        <f t="shared" si="1"/>
        <v>Uganda-Africa2009</v>
      </c>
      <c r="B1231" s="36" t="s">
        <v>180</v>
      </c>
      <c r="C1231" s="36" t="s">
        <v>141</v>
      </c>
      <c r="D1231" s="31" t="s">
        <v>88</v>
      </c>
      <c r="E1231" s="36"/>
      <c r="F1231" s="37">
        <v>3128.0</v>
      </c>
    </row>
    <row r="1232" ht="15.75" customHeight="1">
      <c r="A1232" s="36" t="str">
        <f t="shared" si="1"/>
        <v>Ukraine-Europe2009</v>
      </c>
      <c r="B1232" s="36" t="s">
        <v>180</v>
      </c>
      <c r="C1232" s="36" t="s">
        <v>226</v>
      </c>
      <c r="D1232" s="31" t="s">
        <v>88</v>
      </c>
      <c r="E1232" s="37">
        <v>137343.0</v>
      </c>
      <c r="F1232" s="37">
        <v>327595.0</v>
      </c>
    </row>
    <row r="1233" ht="15.75" customHeight="1">
      <c r="A1233" s="36" t="str">
        <f t="shared" si="1"/>
        <v>United Arab Emirates-Middle East2009</v>
      </c>
      <c r="B1233" s="36" t="s">
        <v>180</v>
      </c>
      <c r="C1233" s="36" t="s">
        <v>240</v>
      </c>
      <c r="D1233" s="31" t="s">
        <v>88</v>
      </c>
      <c r="E1233" s="37">
        <v>51975.0</v>
      </c>
      <c r="F1233" s="37">
        <v>139405.0</v>
      </c>
    </row>
    <row r="1234" ht="15.75" customHeight="1">
      <c r="A1234" s="36" t="str">
        <f t="shared" si="1"/>
        <v>United Kingdom-Europe2009</v>
      </c>
      <c r="B1234" s="36" t="s">
        <v>180</v>
      </c>
      <c r="C1234" s="36" t="s">
        <v>227</v>
      </c>
      <c r="D1234" s="31" t="s">
        <v>88</v>
      </c>
      <c r="E1234" s="37">
        <v>210993.0</v>
      </c>
      <c r="F1234" s="37">
        <v>528906.0</v>
      </c>
    </row>
    <row r="1235" ht="15.75" customHeight="1">
      <c r="A1235" s="36" t="str">
        <f t="shared" si="1"/>
        <v>United States-The Americas2009</v>
      </c>
      <c r="B1235" s="36" t="s">
        <v>180</v>
      </c>
      <c r="C1235" s="36" t="s">
        <v>300</v>
      </c>
      <c r="D1235" s="31" t="s">
        <v>88</v>
      </c>
      <c r="E1235" s="37">
        <v>2337014.0</v>
      </c>
      <c r="F1235" s="37">
        <v>5828697.0</v>
      </c>
    </row>
    <row r="1236" ht="15.75" customHeight="1">
      <c r="A1236" s="36" t="str">
        <f t="shared" si="1"/>
        <v>Uruguay-The Americas2009</v>
      </c>
      <c r="B1236" s="36" t="s">
        <v>180</v>
      </c>
      <c r="C1236" s="36" t="s">
        <v>301</v>
      </c>
      <c r="D1236" s="31" t="s">
        <v>88</v>
      </c>
      <c r="E1236" s="37">
        <v>3172.0</v>
      </c>
      <c r="F1236" s="37">
        <v>5999.0</v>
      </c>
    </row>
    <row r="1237" ht="15.75" customHeight="1">
      <c r="A1237" s="36" t="str">
        <f t="shared" si="1"/>
        <v>Uzbekistan-Asia2009</v>
      </c>
      <c r="B1237" s="36" t="s">
        <v>180</v>
      </c>
      <c r="C1237" s="36" t="s">
        <v>177</v>
      </c>
      <c r="D1237" s="31" t="s">
        <v>88</v>
      </c>
      <c r="E1237" s="37">
        <v>48718.0</v>
      </c>
      <c r="F1237" s="37">
        <v>116944.0</v>
      </c>
    </row>
    <row r="1238" ht="15.75" customHeight="1">
      <c r="A1238" s="36" t="str">
        <f t="shared" si="1"/>
        <v>Vanuatu-Oceania2009</v>
      </c>
      <c r="B1238" s="36" t="s">
        <v>180</v>
      </c>
      <c r="C1238" s="36" t="s">
        <v>257</v>
      </c>
      <c r="D1238" s="31" t="s">
        <v>88</v>
      </c>
      <c r="E1238" s="37">
        <v>35.0</v>
      </c>
      <c r="F1238" s="37">
        <v>95.0</v>
      </c>
    </row>
    <row r="1239" ht="15.75" customHeight="1">
      <c r="A1239" s="36" t="str">
        <f t="shared" si="1"/>
        <v>Venezuela-The Americas2009</v>
      </c>
      <c r="B1239" s="36" t="s">
        <v>180</v>
      </c>
      <c r="C1239" s="36" t="s">
        <v>302</v>
      </c>
      <c r="D1239" s="31" t="s">
        <v>88</v>
      </c>
      <c r="E1239" s="37">
        <v>62934.0</v>
      </c>
      <c r="F1239" s="37">
        <v>175785.0</v>
      </c>
    </row>
    <row r="1240" ht="15.75" customHeight="1">
      <c r="A1240" s="36" t="str">
        <f t="shared" si="1"/>
        <v>Vietnam-Asia2009</v>
      </c>
      <c r="B1240" s="36" t="s">
        <v>180</v>
      </c>
      <c r="C1240" s="36" t="s">
        <v>178</v>
      </c>
      <c r="D1240" s="31" t="s">
        <v>88</v>
      </c>
      <c r="E1240" s="37">
        <v>45777.0</v>
      </c>
      <c r="F1240" s="37">
        <v>113651.0</v>
      </c>
    </row>
    <row r="1241" ht="15.75" customHeight="1">
      <c r="A1241" s="36" t="str">
        <f t="shared" si="1"/>
        <v>Yemen-Middle East2009</v>
      </c>
      <c r="B1241" s="36" t="s">
        <v>180</v>
      </c>
      <c r="C1241" s="36" t="s">
        <v>241</v>
      </c>
      <c r="D1241" s="31" t="s">
        <v>88</v>
      </c>
      <c r="E1241" s="37">
        <v>7014.0</v>
      </c>
      <c r="F1241" s="37">
        <v>21712.0</v>
      </c>
    </row>
    <row r="1242" ht="15.75" customHeight="1">
      <c r="A1242" s="36" t="str">
        <f t="shared" si="1"/>
        <v>Zambia-Africa2009</v>
      </c>
      <c r="B1242" s="36" t="s">
        <v>180</v>
      </c>
      <c r="C1242" s="36" t="s">
        <v>142</v>
      </c>
      <c r="D1242" s="31" t="s">
        <v>88</v>
      </c>
      <c r="E1242" s="37">
        <v>7399.0</v>
      </c>
      <c r="F1242" s="37">
        <v>1654.0</v>
      </c>
    </row>
    <row r="1243" ht="15.75" customHeight="1">
      <c r="A1243" s="36" t="str">
        <f t="shared" si="1"/>
        <v>Zimbabwe-Africa2009</v>
      </c>
      <c r="B1243" s="36" t="s">
        <v>180</v>
      </c>
      <c r="C1243" s="36" t="s">
        <v>143</v>
      </c>
      <c r="D1243" s="31" t="s">
        <v>88</v>
      </c>
      <c r="E1243" s="37">
        <v>9438.0</v>
      </c>
      <c r="F1243" s="37">
        <v>10213.0</v>
      </c>
    </row>
    <row r="1244" ht="15.75" customHeight="1">
      <c r="A1244" s="36" t="str">
        <f t="shared" si="1"/>
        <v>Afghanistan-Asia2009</v>
      </c>
      <c r="B1244" s="36" t="s">
        <v>180</v>
      </c>
      <c r="C1244" s="36" t="s">
        <v>144</v>
      </c>
      <c r="D1244" s="31" t="s">
        <v>88</v>
      </c>
      <c r="E1244" s="36"/>
      <c r="F1244" s="37">
        <v>1338.0</v>
      </c>
    </row>
    <row r="1245" ht="15.75" customHeight="1">
      <c r="A1245" s="36" t="str">
        <f t="shared" si="1"/>
        <v>Albania-Europe2009</v>
      </c>
      <c r="B1245" s="36" t="s">
        <v>180</v>
      </c>
      <c r="C1245" s="36" t="s">
        <v>179</v>
      </c>
      <c r="D1245" s="31" t="s">
        <v>88</v>
      </c>
      <c r="E1245" s="37">
        <v>2068.0</v>
      </c>
      <c r="F1245" s="37">
        <v>3865.0</v>
      </c>
    </row>
    <row r="1246" ht="15.75" customHeight="1">
      <c r="A1246" s="36" t="str">
        <f t="shared" si="1"/>
        <v>Algeria-Africa2009</v>
      </c>
      <c r="B1246" s="36" t="s">
        <v>180</v>
      </c>
      <c r="C1246" s="36" t="s">
        <v>74</v>
      </c>
      <c r="D1246" s="31" t="s">
        <v>88</v>
      </c>
      <c r="E1246" s="37">
        <v>34658.0</v>
      </c>
      <c r="F1246" s="37">
        <v>103963.0</v>
      </c>
    </row>
    <row r="1247" ht="15.75" customHeight="1">
      <c r="A1247" s="36" t="str">
        <f t="shared" si="1"/>
        <v>American Samoa-Oceania2009</v>
      </c>
      <c r="B1247" s="36" t="s">
        <v>180</v>
      </c>
      <c r="C1247" s="36" t="s">
        <v>242</v>
      </c>
      <c r="D1247" s="31" t="s">
        <v>88</v>
      </c>
      <c r="E1247" s="36"/>
      <c r="F1247" s="36"/>
    </row>
    <row r="1248" ht="15.75" customHeight="1">
      <c r="A1248" s="36" t="str">
        <f t="shared" si="1"/>
        <v>Andorra-Europe2009</v>
      </c>
      <c r="B1248" s="36" t="s">
        <v>180</v>
      </c>
      <c r="C1248" s="36" t="s">
        <v>181</v>
      </c>
      <c r="D1248" s="31" t="s">
        <v>88</v>
      </c>
      <c r="E1248" s="36"/>
      <c r="F1248" s="37">
        <v>546.0</v>
      </c>
    </row>
    <row r="1249" ht="15.75" customHeight="1">
      <c r="A1249" s="36" t="str">
        <f t="shared" si="1"/>
        <v>Angola-Africa2009</v>
      </c>
      <c r="B1249" s="36" t="s">
        <v>180</v>
      </c>
      <c r="C1249" s="36" t="s">
        <v>92</v>
      </c>
      <c r="D1249" s="31" t="s">
        <v>88</v>
      </c>
      <c r="E1249" s="37">
        <v>10006.0</v>
      </c>
      <c r="F1249" s="37">
        <v>22266.0</v>
      </c>
    </row>
    <row r="1250" ht="15.75" customHeight="1">
      <c r="A1250" s="36" t="str">
        <f t="shared" si="1"/>
        <v>Antigua and Barbuda-The Americas2009</v>
      </c>
      <c r="B1250" s="36" t="s">
        <v>180</v>
      </c>
      <c r="C1250" s="36" t="s">
        <v>258</v>
      </c>
      <c r="D1250" s="31" t="s">
        <v>88</v>
      </c>
      <c r="E1250" s="37">
        <v>143.0</v>
      </c>
      <c r="F1250" s="37">
        <v>425.0</v>
      </c>
    </row>
    <row r="1251" ht="15.75" customHeight="1">
      <c r="A1251" s="36" t="str">
        <f t="shared" si="1"/>
        <v>Argentina-The Americas2009</v>
      </c>
      <c r="B1251" s="36" t="s">
        <v>180</v>
      </c>
      <c r="C1251" s="36" t="s">
        <v>260</v>
      </c>
      <c r="D1251" s="31" t="s">
        <v>88</v>
      </c>
      <c r="E1251" s="37">
        <v>73128.0</v>
      </c>
      <c r="F1251" s="37">
        <v>174238.0</v>
      </c>
    </row>
    <row r="1252" ht="15.75" customHeight="1">
      <c r="A1252" s="36" t="str">
        <f t="shared" si="1"/>
        <v>Armenia-Asia2009</v>
      </c>
      <c r="B1252" s="36" t="s">
        <v>180</v>
      </c>
      <c r="C1252" s="36" t="s">
        <v>146</v>
      </c>
      <c r="D1252" s="31" t="s">
        <v>88</v>
      </c>
      <c r="E1252" s="37">
        <v>2559.0</v>
      </c>
      <c r="F1252" s="37">
        <v>4382.0</v>
      </c>
    </row>
    <row r="1253" ht="15.75" customHeight="1">
      <c r="A1253" s="36" t="str">
        <f t="shared" si="1"/>
        <v>Aruba-The Americas2009</v>
      </c>
      <c r="B1253" s="36" t="s">
        <v>180</v>
      </c>
      <c r="C1253" s="36" t="s">
        <v>261</v>
      </c>
      <c r="D1253" s="31" t="s">
        <v>88</v>
      </c>
      <c r="E1253" s="36"/>
      <c r="F1253" s="37">
        <v>2274.0</v>
      </c>
    </row>
    <row r="1254" ht="15.75" customHeight="1">
      <c r="A1254" s="36" t="str">
        <f t="shared" si="1"/>
        <v>Australia-Oceania2009</v>
      </c>
      <c r="B1254" s="36" t="s">
        <v>180</v>
      </c>
      <c r="C1254" s="36" t="s">
        <v>244</v>
      </c>
      <c r="D1254" s="31" t="s">
        <v>88</v>
      </c>
      <c r="E1254" s="37">
        <v>115020.0</v>
      </c>
      <c r="F1254" s="37">
        <v>371214.0</v>
      </c>
    </row>
    <row r="1255" ht="15.75" customHeight="1">
      <c r="A1255" s="36" t="str">
        <f t="shared" si="1"/>
        <v>Austria-Europe2009</v>
      </c>
      <c r="B1255" s="36" t="s">
        <v>180</v>
      </c>
      <c r="C1255" s="36" t="s">
        <v>182</v>
      </c>
      <c r="D1255" s="31" t="s">
        <v>88</v>
      </c>
      <c r="E1255" s="37">
        <v>33799.0</v>
      </c>
      <c r="F1255" s="37">
        <v>71565.0</v>
      </c>
    </row>
    <row r="1256" ht="15.75" customHeight="1">
      <c r="A1256" s="36" t="str">
        <f t="shared" si="1"/>
        <v>Azerbaijan-Asia2009</v>
      </c>
      <c r="B1256" s="36" t="s">
        <v>180</v>
      </c>
      <c r="C1256" s="36" t="s">
        <v>147</v>
      </c>
      <c r="D1256" s="31" t="s">
        <v>88</v>
      </c>
      <c r="E1256" s="37">
        <v>13232.0</v>
      </c>
      <c r="F1256" s="37">
        <v>39167.0</v>
      </c>
    </row>
    <row r="1257" ht="15.75" customHeight="1">
      <c r="A1257" s="36" t="str">
        <f t="shared" si="1"/>
        <v>Bahamas, The-The Americas2009</v>
      </c>
      <c r="B1257" s="36" t="s">
        <v>180</v>
      </c>
      <c r="C1257" s="36" t="s">
        <v>262</v>
      </c>
      <c r="D1257" s="31" t="s">
        <v>88</v>
      </c>
      <c r="E1257" s="37">
        <v>706.0</v>
      </c>
      <c r="F1257" s="37">
        <v>1522.0</v>
      </c>
    </row>
    <row r="1258" ht="15.75" customHeight="1">
      <c r="A1258" s="36" t="str">
        <f t="shared" si="1"/>
        <v>Bahrain-Middle East2009</v>
      </c>
      <c r="B1258" s="36" t="s">
        <v>180</v>
      </c>
      <c r="C1258" s="36" t="s">
        <v>228</v>
      </c>
      <c r="D1258" s="31" t="s">
        <v>88</v>
      </c>
      <c r="E1258" s="37">
        <v>8093.0</v>
      </c>
      <c r="F1258" s="37">
        <v>19497.0</v>
      </c>
    </row>
    <row r="1259" ht="15.75" customHeight="1">
      <c r="A1259" s="36" t="str">
        <f t="shared" si="1"/>
        <v>Bangladesh-Asia2009</v>
      </c>
      <c r="B1259" s="36" t="s">
        <v>180</v>
      </c>
      <c r="C1259" s="36" t="s">
        <v>148</v>
      </c>
      <c r="D1259" s="31" t="s">
        <v>88</v>
      </c>
      <c r="E1259" s="37">
        <v>25332.0</v>
      </c>
      <c r="F1259" s="37">
        <v>48137.0</v>
      </c>
    </row>
    <row r="1260" ht="15.75" customHeight="1">
      <c r="A1260" s="36" t="str">
        <f t="shared" si="1"/>
        <v>Barbados-The Americas2009</v>
      </c>
      <c r="B1260" s="36" t="s">
        <v>180</v>
      </c>
      <c r="C1260" s="36" t="s">
        <v>263</v>
      </c>
      <c r="D1260" s="31" t="s">
        <v>88</v>
      </c>
      <c r="E1260" s="37">
        <v>398.0</v>
      </c>
      <c r="F1260" s="37">
        <v>1371.0</v>
      </c>
    </row>
    <row r="1261" ht="15.75" customHeight="1">
      <c r="A1261" s="36" t="str">
        <f t="shared" si="1"/>
        <v>Belarus-Europe2009</v>
      </c>
      <c r="B1261" s="36" t="s">
        <v>180</v>
      </c>
      <c r="C1261" s="36" t="s">
        <v>183</v>
      </c>
      <c r="D1261" s="31" t="s">
        <v>88</v>
      </c>
      <c r="E1261" s="37">
        <v>28621.0</v>
      </c>
      <c r="F1261" s="37">
        <v>61829.0</v>
      </c>
    </row>
    <row r="1262" ht="15.75" customHeight="1">
      <c r="A1262" s="36" t="str">
        <f t="shared" si="1"/>
        <v>Belgium-Europe2009</v>
      </c>
      <c r="B1262" s="36" t="s">
        <v>180</v>
      </c>
      <c r="C1262" s="36" t="s">
        <v>184</v>
      </c>
      <c r="D1262" s="31" t="s">
        <v>88</v>
      </c>
      <c r="E1262" s="37">
        <v>58111.0</v>
      </c>
      <c r="F1262" s="37">
        <v>106834.0</v>
      </c>
    </row>
    <row r="1263" ht="15.75" customHeight="1">
      <c r="A1263" s="36" t="str">
        <f t="shared" si="1"/>
        <v>Belize-The Americas2009</v>
      </c>
      <c r="B1263" s="36" t="s">
        <v>180</v>
      </c>
      <c r="C1263" s="36" t="s">
        <v>264</v>
      </c>
      <c r="D1263" s="31" t="s">
        <v>88</v>
      </c>
      <c r="E1263" s="37">
        <v>172.0</v>
      </c>
      <c r="F1263" s="37">
        <v>407.0</v>
      </c>
    </row>
    <row r="1264" ht="15.75" customHeight="1">
      <c r="A1264" s="36" t="str">
        <f t="shared" si="1"/>
        <v>Benin-Africa2009</v>
      </c>
      <c r="B1264" s="36" t="s">
        <v>180</v>
      </c>
      <c r="C1264" s="36" t="s">
        <v>93</v>
      </c>
      <c r="D1264" s="31" t="s">
        <v>88</v>
      </c>
      <c r="E1264" s="37">
        <v>2949.0</v>
      </c>
      <c r="F1264" s="37">
        <v>3876.0</v>
      </c>
    </row>
    <row r="1265" ht="15.75" customHeight="1">
      <c r="A1265" s="36" t="str">
        <f t="shared" si="1"/>
        <v>Bermuda-The Americas2009</v>
      </c>
      <c r="B1265" s="36" t="s">
        <v>180</v>
      </c>
      <c r="C1265" s="36" t="s">
        <v>265</v>
      </c>
      <c r="D1265" s="31" t="s">
        <v>88</v>
      </c>
      <c r="E1265" s="36"/>
      <c r="F1265" s="37">
        <v>521.0</v>
      </c>
    </row>
    <row r="1266" ht="15.75" customHeight="1">
      <c r="A1266" s="36" t="str">
        <f t="shared" si="1"/>
        <v>Bhutan-Asia2009</v>
      </c>
      <c r="B1266" s="36" t="s">
        <v>180</v>
      </c>
      <c r="C1266" s="36" t="s">
        <v>149</v>
      </c>
      <c r="D1266" s="31" t="s">
        <v>88</v>
      </c>
      <c r="E1266" s="37">
        <v>211.0</v>
      </c>
      <c r="F1266" s="37">
        <v>392.0</v>
      </c>
    </row>
    <row r="1267" ht="15.75" customHeight="1">
      <c r="A1267" s="36" t="str">
        <f t="shared" si="1"/>
        <v>Bolivia-The Americas2010</v>
      </c>
      <c r="B1267" s="36" t="s">
        <v>180</v>
      </c>
      <c r="C1267" s="36" t="s">
        <v>266</v>
      </c>
      <c r="D1267" s="31" t="s">
        <v>89</v>
      </c>
      <c r="E1267" s="37">
        <v>6439.0</v>
      </c>
      <c r="F1267" s="37">
        <v>14910.0</v>
      </c>
    </row>
    <row r="1268" ht="15.75" customHeight="1">
      <c r="A1268" s="36" t="str">
        <f t="shared" si="1"/>
        <v>Bosnia and Herzegovina-Europe2010</v>
      </c>
      <c r="B1268" s="36" t="s">
        <v>180</v>
      </c>
      <c r="C1268" s="36" t="s">
        <v>185</v>
      </c>
      <c r="D1268" s="31" t="s">
        <v>89</v>
      </c>
      <c r="E1268" s="37">
        <v>5301.0</v>
      </c>
      <c r="F1268" s="37">
        <v>27169.0</v>
      </c>
    </row>
    <row r="1269" ht="15.75" customHeight="1">
      <c r="A1269" s="36" t="str">
        <f t="shared" si="1"/>
        <v>Botswana-Africa2010</v>
      </c>
      <c r="B1269" s="36" t="s">
        <v>180</v>
      </c>
      <c r="C1269" s="36" t="s">
        <v>94</v>
      </c>
      <c r="D1269" s="31" t="s">
        <v>89</v>
      </c>
      <c r="E1269" s="37">
        <v>1956.0</v>
      </c>
      <c r="F1269" s="37">
        <v>4646.0</v>
      </c>
    </row>
    <row r="1270" ht="15.75" customHeight="1">
      <c r="A1270" s="36" t="str">
        <f t="shared" si="1"/>
        <v>Brazil-The Americas2010</v>
      </c>
      <c r="B1270" s="36" t="s">
        <v>180</v>
      </c>
      <c r="C1270" s="36" t="s">
        <v>267</v>
      </c>
      <c r="D1270" s="31" t="s">
        <v>89</v>
      </c>
      <c r="E1270" s="37">
        <v>222818.0</v>
      </c>
      <c r="F1270" s="37">
        <v>347668.0</v>
      </c>
    </row>
    <row r="1271" ht="15.75" customHeight="1">
      <c r="A1271" s="36" t="str">
        <f t="shared" si="1"/>
        <v>Brunei-Asia2010</v>
      </c>
      <c r="B1271" s="36" t="s">
        <v>180</v>
      </c>
      <c r="C1271" s="36" t="s">
        <v>150</v>
      </c>
      <c r="D1271" s="31" t="s">
        <v>89</v>
      </c>
      <c r="E1271" s="37">
        <v>3152.0</v>
      </c>
      <c r="F1271" s="37">
        <v>4822.0</v>
      </c>
    </row>
    <row r="1272" ht="15.75" customHeight="1">
      <c r="A1272" s="36" t="str">
        <f t="shared" si="1"/>
        <v>Bulgaria-Europe2010</v>
      </c>
      <c r="B1272" s="36" t="s">
        <v>180</v>
      </c>
      <c r="C1272" s="36" t="s">
        <v>186</v>
      </c>
      <c r="D1272" s="31" t="s">
        <v>89</v>
      </c>
      <c r="E1272" s="37">
        <v>20459.0</v>
      </c>
      <c r="F1272" s="37">
        <v>48943.0</v>
      </c>
    </row>
    <row r="1273" ht="15.75" customHeight="1">
      <c r="A1273" s="36" t="str">
        <f t="shared" si="1"/>
        <v>Burkina Faso-Africa2010</v>
      </c>
      <c r="B1273" s="36" t="s">
        <v>180</v>
      </c>
      <c r="C1273" s="36" t="s">
        <v>95</v>
      </c>
      <c r="D1273" s="31" t="s">
        <v>89</v>
      </c>
      <c r="E1273" s="36"/>
      <c r="F1273" s="37">
        <v>1360.0</v>
      </c>
    </row>
    <row r="1274" ht="15.75" customHeight="1">
      <c r="A1274" s="36" t="str">
        <f t="shared" si="1"/>
        <v>Burundi-Africa2010</v>
      </c>
      <c r="B1274" s="36" t="s">
        <v>180</v>
      </c>
      <c r="C1274" s="36" t="s">
        <v>96</v>
      </c>
      <c r="D1274" s="31" t="s">
        <v>89</v>
      </c>
      <c r="E1274" s="36"/>
      <c r="F1274" s="37">
        <v>187.0</v>
      </c>
    </row>
    <row r="1275" ht="15.75" customHeight="1">
      <c r="A1275" s="36" t="str">
        <f t="shared" si="1"/>
        <v>Cambodia-Asia2010</v>
      </c>
      <c r="B1275" s="36" t="s">
        <v>180</v>
      </c>
      <c r="C1275" s="36" t="s">
        <v>151</v>
      </c>
      <c r="D1275" s="31" t="s">
        <v>89</v>
      </c>
      <c r="E1275" s="37">
        <v>3429.0</v>
      </c>
      <c r="F1275" s="37">
        <v>3000.0</v>
      </c>
    </row>
    <row r="1276" ht="15.75" customHeight="1">
      <c r="A1276" s="36" t="str">
        <f t="shared" si="1"/>
        <v>Cameroon-Africa2010</v>
      </c>
      <c r="B1276" s="36" t="s">
        <v>180</v>
      </c>
      <c r="C1276" s="36" t="s">
        <v>97</v>
      </c>
      <c r="D1276" s="31" t="s">
        <v>89</v>
      </c>
      <c r="E1276" s="37">
        <v>6723.0</v>
      </c>
      <c r="F1276" s="37">
        <v>3828.0</v>
      </c>
    </row>
    <row r="1277" ht="15.75" customHeight="1">
      <c r="A1277" s="36" t="str">
        <f t="shared" si="1"/>
        <v>Canada-The Americas2010</v>
      </c>
      <c r="B1277" s="36" t="s">
        <v>180</v>
      </c>
      <c r="C1277" s="36" t="s">
        <v>268</v>
      </c>
      <c r="D1277" s="31" t="s">
        <v>89</v>
      </c>
      <c r="E1277" s="37">
        <v>268302.0</v>
      </c>
      <c r="F1277" s="37">
        <v>550233.0</v>
      </c>
    </row>
    <row r="1278" ht="15.75" customHeight="1">
      <c r="A1278" s="36" t="str">
        <f t="shared" si="1"/>
        <v>Cayman Islands-The Americas2010</v>
      </c>
      <c r="B1278" s="36" t="s">
        <v>180</v>
      </c>
      <c r="C1278" s="36" t="s">
        <v>269</v>
      </c>
      <c r="D1278" s="31" t="s">
        <v>89</v>
      </c>
      <c r="E1278" s="36"/>
      <c r="F1278" s="37">
        <v>517.0</v>
      </c>
    </row>
    <row r="1279" ht="15.75" customHeight="1">
      <c r="A1279" s="36" t="str">
        <f t="shared" si="1"/>
        <v>Central African Republic-Africa2010</v>
      </c>
      <c r="B1279" s="36" t="s">
        <v>180</v>
      </c>
      <c r="C1279" s="36" t="s">
        <v>98</v>
      </c>
      <c r="D1279" s="31" t="s">
        <v>89</v>
      </c>
      <c r="E1279" s="36"/>
      <c r="F1279" s="37">
        <v>227.0</v>
      </c>
    </row>
    <row r="1280" ht="15.75" customHeight="1">
      <c r="A1280" s="36" t="str">
        <f t="shared" si="1"/>
        <v>Chad-Africa2010</v>
      </c>
      <c r="B1280" s="36" t="s">
        <v>180</v>
      </c>
      <c r="C1280" s="36" t="s">
        <v>99</v>
      </c>
      <c r="D1280" s="31" t="s">
        <v>89</v>
      </c>
      <c r="E1280" s="36"/>
      <c r="F1280" s="37">
        <v>407.0</v>
      </c>
    </row>
    <row r="1281" ht="15.75" customHeight="1">
      <c r="A1281" s="36" t="str">
        <f t="shared" si="1"/>
        <v>Chile-The Americas2010</v>
      </c>
      <c r="B1281" s="36" t="s">
        <v>180</v>
      </c>
      <c r="C1281" s="36" t="s">
        <v>270</v>
      </c>
      <c r="D1281" s="31" t="s">
        <v>89</v>
      </c>
      <c r="E1281" s="37">
        <v>29507.0</v>
      </c>
      <c r="F1281" s="37">
        <v>64393.0</v>
      </c>
    </row>
    <row r="1282" ht="15.75" customHeight="1">
      <c r="A1282" s="36" t="str">
        <f t="shared" si="1"/>
        <v>China-Asia2010</v>
      </c>
      <c r="B1282" s="36" t="s">
        <v>180</v>
      </c>
      <c r="C1282" s="36" t="s">
        <v>152</v>
      </c>
      <c r="D1282" s="31" t="s">
        <v>89</v>
      </c>
      <c r="E1282" s="37">
        <v>1938944.0</v>
      </c>
      <c r="F1282" s="37">
        <v>6414463.0</v>
      </c>
    </row>
    <row r="1283" ht="15.75" customHeight="1">
      <c r="A1283" s="36" t="str">
        <f t="shared" si="1"/>
        <v>Colombia-The Americas2010</v>
      </c>
      <c r="B1283" s="36" t="s">
        <v>180</v>
      </c>
      <c r="C1283" s="36" t="s">
        <v>271</v>
      </c>
      <c r="D1283" s="31" t="s">
        <v>89</v>
      </c>
      <c r="E1283" s="37">
        <v>28568.0</v>
      </c>
      <c r="F1283" s="37">
        <v>62940.0</v>
      </c>
    </row>
    <row r="1284" ht="15.75" customHeight="1">
      <c r="A1284" s="36" t="str">
        <f t="shared" si="1"/>
        <v>Comoros-Africa2010</v>
      </c>
      <c r="B1284" s="36" t="s">
        <v>180</v>
      </c>
      <c r="C1284" s="36" t="s">
        <v>100</v>
      </c>
      <c r="D1284" s="31" t="s">
        <v>89</v>
      </c>
      <c r="E1284" s="37">
        <v>42.0</v>
      </c>
      <c r="F1284" s="37">
        <v>121.0</v>
      </c>
    </row>
    <row r="1285" ht="15.75" customHeight="1">
      <c r="A1285" s="36" t="str">
        <f t="shared" si="1"/>
        <v>Congo (Brazzaville)-Africa2010</v>
      </c>
      <c r="B1285" s="36" t="s">
        <v>180</v>
      </c>
      <c r="C1285" s="36" t="s">
        <v>101</v>
      </c>
      <c r="D1285" s="31" t="s">
        <v>89</v>
      </c>
      <c r="E1285" s="37">
        <v>1154.0</v>
      </c>
      <c r="F1285" s="37">
        <v>1338.0</v>
      </c>
    </row>
    <row r="1286" ht="15.75" customHeight="1">
      <c r="A1286" s="36" t="str">
        <f t="shared" si="1"/>
        <v>Congo (Kinshasa)-Africa2010</v>
      </c>
      <c r="B1286" s="36" t="s">
        <v>180</v>
      </c>
      <c r="C1286" s="36" t="s">
        <v>102</v>
      </c>
      <c r="D1286" s="31" t="s">
        <v>89</v>
      </c>
      <c r="E1286" s="37">
        <v>20715.0</v>
      </c>
      <c r="F1286" s="37">
        <v>2417.0</v>
      </c>
    </row>
    <row r="1287" ht="15.75" customHeight="1">
      <c r="A1287" s="36" t="str">
        <f t="shared" si="1"/>
        <v>Costa Rica-The Americas2010</v>
      </c>
      <c r="B1287" s="36" t="s">
        <v>180</v>
      </c>
      <c r="C1287" s="36" t="s">
        <v>272</v>
      </c>
      <c r="D1287" s="31" t="s">
        <v>89</v>
      </c>
      <c r="E1287" s="37">
        <v>4182.0</v>
      </c>
      <c r="F1287" s="37">
        <v>7437.0</v>
      </c>
    </row>
    <row r="1288" ht="15.75" customHeight="1">
      <c r="A1288" s="36" t="str">
        <f t="shared" si="1"/>
        <v>Cote d'Ivoire-Africa2010</v>
      </c>
      <c r="B1288" s="36" t="s">
        <v>180</v>
      </c>
      <c r="C1288" s="36" t="s">
        <v>103</v>
      </c>
      <c r="D1288" s="31" t="s">
        <v>89</v>
      </c>
      <c r="E1288" s="37">
        <v>9537.0</v>
      </c>
      <c r="F1288" s="37">
        <v>6997.0</v>
      </c>
    </row>
    <row r="1289" ht="15.75" customHeight="1">
      <c r="A1289" s="36" t="str">
        <f t="shared" si="1"/>
        <v>Croatia-Europe2010</v>
      </c>
      <c r="B1289" s="36" t="s">
        <v>180</v>
      </c>
      <c r="C1289" s="36" t="s">
        <v>187</v>
      </c>
      <c r="D1289" s="31" t="s">
        <v>89</v>
      </c>
      <c r="E1289" s="37">
        <v>8944.0</v>
      </c>
      <c r="F1289" s="37">
        <v>23175.0</v>
      </c>
    </row>
    <row r="1290" ht="15.75" customHeight="1">
      <c r="A1290" s="36" t="str">
        <f t="shared" si="1"/>
        <v>Cuba-The Americas2010</v>
      </c>
      <c r="B1290" s="36" t="s">
        <v>180</v>
      </c>
      <c r="C1290" s="36" t="s">
        <v>273</v>
      </c>
      <c r="D1290" s="31" t="s">
        <v>89</v>
      </c>
      <c r="E1290" s="37">
        <v>10847.0</v>
      </c>
      <c r="F1290" s="37">
        <v>27407.0</v>
      </c>
    </row>
    <row r="1291" ht="15.75" customHeight="1">
      <c r="A1291" s="36" t="str">
        <f t="shared" si="1"/>
        <v>Curacao-The Americas2010</v>
      </c>
      <c r="B1291" s="36" t="s">
        <v>180</v>
      </c>
      <c r="C1291" s="36" t="s">
        <v>274</v>
      </c>
      <c r="D1291" s="31" t="s">
        <v>89</v>
      </c>
      <c r="E1291" s="36"/>
      <c r="F1291" s="36"/>
    </row>
    <row r="1292" ht="15.75" customHeight="1">
      <c r="A1292" s="36" t="str">
        <f t="shared" si="1"/>
        <v>Cyprus-Europe2010</v>
      </c>
      <c r="B1292" s="36" t="s">
        <v>180</v>
      </c>
      <c r="C1292" s="36" t="s">
        <v>188</v>
      </c>
      <c r="D1292" s="31" t="s">
        <v>89</v>
      </c>
      <c r="E1292" s="37">
        <v>2308.0</v>
      </c>
      <c r="F1292" s="37">
        <v>7789.0</v>
      </c>
    </row>
    <row r="1293" ht="15.75" customHeight="1">
      <c r="A1293" s="36" t="str">
        <f t="shared" si="1"/>
        <v>Czech Republic-Europe2010</v>
      </c>
      <c r="B1293" s="36" t="s">
        <v>180</v>
      </c>
      <c r="C1293" s="36" t="s">
        <v>189</v>
      </c>
      <c r="D1293" s="31" t="s">
        <v>89</v>
      </c>
      <c r="E1293" s="37">
        <v>45904.0</v>
      </c>
      <c r="F1293" s="37">
        <v>122764.0</v>
      </c>
    </row>
    <row r="1294" ht="15.75" customHeight="1">
      <c r="A1294" s="36" t="str">
        <f t="shared" si="1"/>
        <v>Denmark-Europe2010</v>
      </c>
      <c r="B1294" s="36" t="s">
        <v>180</v>
      </c>
      <c r="C1294" s="36" t="s">
        <v>190</v>
      </c>
      <c r="D1294" s="31" t="s">
        <v>89</v>
      </c>
      <c r="E1294" s="37">
        <v>20252.0</v>
      </c>
      <c r="F1294" s="37">
        <v>55005.0</v>
      </c>
    </row>
    <row r="1295" ht="15.75" customHeight="1">
      <c r="A1295" s="36" t="str">
        <f t="shared" si="1"/>
        <v>Djibouti-Africa2010</v>
      </c>
      <c r="B1295" s="36" t="s">
        <v>180</v>
      </c>
      <c r="C1295" s="36" t="s">
        <v>104</v>
      </c>
      <c r="D1295" s="31" t="s">
        <v>89</v>
      </c>
      <c r="E1295" s="37">
        <v>143.0</v>
      </c>
      <c r="F1295" s="37">
        <v>488.0</v>
      </c>
    </row>
    <row r="1296" ht="15.75" customHeight="1">
      <c r="A1296" s="36" t="str">
        <f t="shared" si="1"/>
        <v>Dominica-The Americas2010</v>
      </c>
      <c r="B1296" s="36" t="s">
        <v>180</v>
      </c>
      <c r="C1296" s="36" t="s">
        <v>275</v>
      </c>
      <c r="D1296" s="31" t="s">
        <v>89</v>
      </c>
      <c r="E1296" s="37">
        <v>42.0</v>
      </c>
      <c r="F1296" s="37">
        <v>110.0</v>
      </c>
    </row>
    <row r="1297" ht="15.75" customHeight="1">
      <c r="A1297" s="36" t="str">
        <f t="shared" si="1"/>
        <v>Dominican Republic-The Americas2010</v>
      </c>
      <c r="B1297" s="36" t="s">
        <v>180</v>
      </c>
      <c r="C1297" s="36" t="s">
        <v>276</v>
      </c>
      <c r="D1297" s="31" t="s">
        <v>89</v>
      </c>
      <c r="E1297" s="37">
        <v>7068.0</v>
      </c>
      <c r="F1297" s="37">
        <v>20693.0</v>
      </c>
    </row>
    <row r="1298" ht="15.75" customHeight="1">
      <c r="A1298" s="36" t="str">
        <f t="shared" si="1"/>
        <v>Ecuador-The Americas2010</v>
      </c>
      <c r="B1298" s="36" t="s">
        <v>180</v>
      </c>
      <c r="C1298" s="36" t="s">
        <v>277</v>
      </c>
      <c r="D1298" s="31" t="s">
        <v>89</v>
      </c>
      <c r="E1298" s="37">
        <v>10255.0</v>
      </c>
      <c r="F1298" s="37">
        <v>29688.0</v>
      </c>
    </row>
    <row r="1299" ht="15.75" customHeight="1">
      <c r="A1299" s="36" t="str">
        <f t="shared" si="1"/>
        <v>Egypt-Africa2010</v>
      </c>
      <c r="B1299" s="36" t="s">
        <v>180</v>
      </c>
      <c r="C1299" s="36" t="s">
        <v>105</v>
      </c>
      <c r="D1299" s="31" t="s">
        <v>89</v>
      </c>
      <c r="E1299" s="37">
        <v>66269.0</v>
      </c>
      <c r="F1299" s="37">
        <v>178616.0</v>
      </c>
    </row>
    <row r="1300" ht="15.75" customHeight="1">
      <c r="A1300" s="36" t="str">
        <f t="shared" si="1"/>
        <v>El Salvador-The Americas2010</v>
      </c>
      <c r="B1300" s="36" t="s">
        <v>180</v>
      </c>
      <c r="C1300" s="36" t="s">
        <v>278</v>
      </c>
      <c r="D1300" s="31" t="s">
        <v>89</v>
      </c>
      <c r="E1300" s="37">
        <v>4735.0</v>
      </c>
      <c r="F1300" s="37">
        <v>6846.0</v>
      </c>
    </row>
    <row r="1301" ht="15.75" customHeight="1">
      <c r="A1301" s="36" t="str">
        <f t="shared" si="1"/>
        <v>Equatorial Guinea-Africa2010</v>
      </c>
      <c r="B1301" s="36" t="s">
        <v>180</v>
      </c>
      <c r="C1301" s="36" t="s">
        <v>106</v>
      </c>
      <c r="D1301" s="31" t="s">
        <v>89</v>
      </c>
      <c r="E1301" s="37">
        <v>1503.0</v>
      </c>
      <c r="F1301" s="37">
        <v>4752.0</v>
      </c>
    </row>
    <row r="1302" ht="15.75" customHeight="1">
      <c r="A1302" s="36" t="str">
        <f t="shared" si="1"/>
        <v>Eritrea-Africa2010</v>
      </c>
      <c r="B1302" s="36" t="s">
        <v>180</v>
      </c>
      <c r="C1302" s="36" t="s">
        <v>107</v>
      </c>
      <c r="D1302" s="31" t="s">
        <v>89</v>
      </c>
      <c r="E1302" s="37">
        <v>697.0</v>
      </c>
      <c r="F1302" s="37">
        <v>561.0</v>
      </c>
    </row>
    <row r="1303" ht="15.75" customHeight="1">
      <c r="A1303" s="36" t="str">
        <f t="shared" si="1"/>
        <v>Estonia-Europe2010</v>
      </c>
      <c r="B1303" s="36" t="s">
        <v>180</v>
      </c>
      <c r="C1303" s="36" t="s">
        <v>191</v>
      </c>
      <c r="D1303" s="31" t="s">
        <v>89</v>
      </c>
      <c r="E1303" s="37">
        <v>5038.0</v>
      </c>
      <c r="F1303" s="37">
        <v>16190.0</v>
      </c>
    </row>
    <row r="1304" ht="15.75" customHeight="1">
      <c r="A1304" s="36" t="str">
        <f t="shared" si="1"/>
        <v>Ethiopia-Africa2010</v>
      </c>
      <c r="B1304" s="36" t="s">
        <v>180</v>
      </c>
      <c r="C1304" s="36" t="s">
        <v>108</v>
      </c>
      <c r="D1304" s="31" t="s">
        <v>89</v>
      </c>
      <c r="E1304" s="37">
        <v>29705.0</v>
      </c>
      <c r="F1304" s="37">
        <v>5420.0</v>
      </c>
    </row>
    <row r="1305" ht="15.75" customHeight="1">
      <c r="A1305" s="36" t="str">
        <f t="shared" si="1"/>
        <v>Faeroe Islands-Europe2010</v>
      </c>
      <c r="B1305" s="36" t="s">
        <v>180</v>
      </c>
      <c r="C1305" s="36" t="s">
        <v>192</v>
      </c>
      <c r="D1305" s="31" t="s">
        <v>89</v>
      </c>
      <c r="E1305" s="36"/>
      <c r="F1305" s="37">
        <v>766.0</v>
      </c>
    </row>
    <row r="1306" ht="15.75" customHeight="1">
      <c r="A1306" s="36" t="str">
        <f t="shared" si="1"/>
        <v>Fiji-Oceania2010</v>
      </c>
      <c r="B1306" s="36" t="s">
        <v>180</v>
      </c>
      <c r="C1306" s="36" t="s">
        <v>245</v>
      </c>
      <c r="D1306" s="31" t="s">
        <v>89</v>
      </c>
      <c r="E1306" s="37">
        <v>559.0</v>
      </c>
      <c r="F1306" s="37">
        <v>1360.0</v>
      </c>
    </row>
    <row r="1307" ht="15.75" customHeight="1">
      <c r="A1307" s="36" t="str">
        <f t="shared" si="1"/>
        <v>Finland-Europe2010</v>
      </c>
      <c r="B1307" s="36" t="s">
        <v>180</v>
      </c>
      <c r="C1307" s="36" t="s">
        <v>193</v>
      </c>
      <c r="D1307" s="31" t="s">
        <v>89</v>
      </c>
      <c r="E1307" s="37">
        <v>37334.0</v>
      </c>
      <c r="F1307" s="37">
        <v>66197.0</v>
      </c>
    </row>
    <row r="1308" ht="15.75" customHeight="1">
      <c r="A1308" s="36" t="str">
        <f t="shared" si="1"/>
        <v>France-Europe2010</v>
      </c>
      <c r="B1308" s="36" t="s">
        <v>180</v>
      </c>
      <c r="C1308" s="36" t="s">
        <v>194</v>
      </c>
      <c r="D1308" s="31" t="s">
        <v>89</v>
      </c>
      <c r="E1308" s="37">
        <v>266793.0</v>
      </c>
      <c r="F1308" s="37">
        <v>382582.0</v>
      </c>
    </row>
    <row r="1309" ht="15.75" customHeight="1">
      <c r="A1309" s="36" t="str">
        <f t="shared" si="1"/>
        <v>French Polynesia-Oceania2010</v>
      </c>
      <c r="B1309" s="36" t="s">
        <v>180</v>
      </c>
      <c r="C1309" s="36" t="s">
        <v>246</v>
      </c>
      <c r="D1309" s="31" t="s">
        <v>89</v>
      </c>
      <c r="E1309" s="36"/>
      <c r="F1309" s="37">
        <v>851.0</v>
      </c>
    </row>
    <row r="1310" ht="15.75" customHeight="1">
      <c r="A1310" s="36" t="str">
        <f t="shared" si="1"/>
        <v>Gabon-Africa2010</v>
      </c>
      <c r="B1310" s="36" t="s">
        <v>180</v>
      </c>
      <c r="C1310" s="36" t="s">
        <v>109</v>
      </c>
      <c r="D1310" s="31" t="s">
        <v>89</v>
      </c>
      <c r="E1310" s="37">
        <v>1768.0</v>
      </c>
      <c r="F1310" s="37">
        <v>1977.0</v>
      </c>
    </row>
    <row r="1311" ht="15.75" customHeight="1">
      <c r="A1311" s="36" t="str">
        <f t="shared" si="1"/>
        <v>Gambia, The-Africa2010</v>
      </c>
      <c r="B1311" s="36" t="s">
        <v>180</v>
      </c>
      <c r="C1311" s="36" t="s">
        <v>110</v>
      </c>
      <c r="D1311" s="31" t="s">
        <v>89</v>
      </c>
      <c r="E1311" s="37">
        <v>114.0</v>
      </c>
      <c r="F1311" s="37">
        <v>337.0</v>
      </c>
    </row>
    <row r="1312" ht="15.75" customHeight="1">
      <c r="A1312" s="36" t="str">
        <f t="shared" si="1"/>
        <v>Georgia-Asia2010</v>
      </c>
      <c r="B1312" s="36" t="s">
        <v>180</v>
      </c>
      <c r="C1312" s="36" t="s">
        <v>153</v>
      </c>
      <c r="D1312" s="31" t="s">
        <v>89</v>
      </c>
      <c r="E1312" s="37">
        <v>3032.0</v>
      </c>
      <c r="F1312" s="37">
        <v>6150.0</v>
      </c>
    </row>
    <row r="1313" ht="15.75" customHeight="1">
      <c r="A1313" s="36" t="str">
        <f t="shared" si="1"/>
        <v>Germany-Europe2010</v>
      </c>
      <c r="B1313" s="36" t="s">
        <v>180</v>
      </c>
      <c r="C1313" s="36" t="s">
        <v>195</v>
      </c>
      <c r="D1313" s="31" t="s">
        <v>89</v>
      </c>
      <c r="E1313" s="37">
        <v>340492.0</v>
      </c>
      <c r="F1313" s="37">
        <v>808860.0</v>
      </c>
    </row>
    <row r="1314" ht="15.75" customHeight="1">
      <c r="A1314" s="36" t="str">
        <f t="shared" si="1"/>
        <v>Ghana-Africa2010</v>
      </c>
      <c r="B1314" s="36" t="s">
        <v>180</v>
      </c>
      <c r="C1314" s="36" t="s">
        <v>111</v>
      </c>
      <c r="D1314" s="31" t="s">
        <v>89</v>
      </c>
      <c r="E1314" s="37">
        <v>9062.0</v>
      </c>
      <c r="F1314" s="37">
        <v>9289.0</v>
      </c>
    </row>
    <row r="1315" ht="15.75" customHeight="1">
      <c r="A1315" s="36" t="str">
        <f t="shared" si="1"/>
        <v>Greece-Europe2010</v>
      </c>
      <c r="B1315" s="36" t="s">
        <v>180</v>
      </c>
      <c r="C1315" s="36" t="s">
        <v>196</v>
      </c>
      <c r="D1315" s="31" t="s">
        <v>89</v>
      </c>
      <c r="E1315" s="37">
        <v>30223.0</v>
      </c>
      <c r="F1315" s="37">
        <v>97286.0</v>
      </c>
    </row>
    <row r="1316" ht="15.75" customHeight="1">
      <c r="A1316" s="36" t="str">
        <f t="shared" si="1"/>
        <v>Greenland-The Americas2010</v>
      </c>
      <c r="B1316" s="36" t="s">
        <v>180</v>
      </c>
      <c r="C1316" s="36" t="s">
        <v>279</v>
      </c>
      <c r="D1316" s="31" t="s">
        <v>89</v>
      </c>
      <c r="E1316" s="36"/>
      <c r="F1316" s="37">
        <v>627.0</v>
      </c>
    </row>
    <row r="1317" ht="15.75" customHeight="1">
      <c r="A1317" s="36" t="str">
        <f t="shared" si="1"/>
        <v>Grenada-The Americas2010</v>
      </c>
      <c r="B1317" s="36" t="s">
        <v>180</v>
      </c>
      <c r="C1317" s="36" t="s">
        <v>280</v>
      </c>
      <c r="D1317" s="31" t="s">
        <v>89</v>
      </c>
      <c r="E1317" s="37">
        <v>81.0</v>
      </c>
      <c r="F1317" s="37">
        <v>231.0</v>
      </c>
    </row>
    <row r="1318" ht="15.75" customHeight="1">
      <c r="A1318" s="36" t="str">
        <f t="shared" si="1"/>
        <v>Guam-Oceania2010</v>
      </c>
      <c r="B1318" s="36" t="s">
        <v>180</v>
      </c>
      <c r="C1318" s="36" t="s">
        <v>247</v>
      </c>
      <c r="D1318" s="31" t="s">
        <v>89</v>
      </c>
      <c r="E1318" s="36"/>
      <c r="F1318" s="36"/>
    </row>
    <row r="1319" ht="15.75" customHeight="1">
      <c r="A1319" s="36" t="str">
        <f t="shared" si="1"/>
        <v>Guatemala-The Americas2010</v>
      </c>
      <c r="B1319" s="36" t="s">
        <v>180</v>
      </c>
      <c r="C1319" s="36" t="s">
        <v>281</v>
      </c>
      <c r="D1319" s="31" t="s">
        <v>89</v>
      </c>
      <c r="E1319" s="37">
        <v>7940.0</v>
      </c>
      <c r="F1319" s="37">
        <v>12526.0</v>
      </c>
    </row>
    <row r="1320" ht="15.75" customHeight="1">
      <c r="A1320" s="36" t="str">
        <f t="shared" si="1"/>
        <v>Guinea-Africa2011</v>
      </c>
      <c r="B1320" s="36" t="s">
        <v>180</v>
      </c>
      <c r="C1320" s="36" t="s">
        <v>112</v>
      </c>
      <c r="D1320" s="31" t="s">
        <v>90</v>
      </c>
      <c r="E1320" s="36"/>
      <c r="F1320" s="37">
        <v>1181.0</v>
      </c>
    </row>
    <row r="1321" ht="15.75" customHeight="1">
      <c r="A1321" s="36" t="str">
        <f t="shared" si="1"/>
        <v>Guinea-Bissau-Africa2011</v>
      </c>
      <c r="B1321" s="36" t="s">
        <v>180</v>
      </c>
      <c r="C1321" s="36" t="s">
        <v>113</v>
      </c>
      <c r="D1321" s="31" t="s">
        <v>90</v>
      </c>
      <c r="E1321" s="37">
        <v>90.0</v>
      </c>
      <c r="F1321" s="37">
        <v>216.0</v>
      </c>
    </row>
    <row r="1322" ht="15.75" customHeight="1">
      <c r="A1322" s="36" t="str">
        <f t="shared" si="1"/>
        <v>Guyana-The Americas2011</v>
      </c>
      <c r="B1322" s="36" t="s">
        <v>180</v>
      </c>
      <c r="C1322" s="36" t="s">
        <v>282</v>
      </c>
      <c r="D1322" s="31" t="s">
        <v>90</v>
      </c>
      <c r="E1322" s="37">
        <v>500.0</v>
      </c>
      <c r="F1322" s="37">
        <v>1291.0</v>
      </c>
    </row>
    <row r="1323" ht="15.75" customHeight="1">
      <c r="A1323" s="36" t="str">
        <f t="shared" si="1"/>
        <v>Haiti-The Americas2011</v>
      </c>
      <c r="B1323" s="36" t="s">
        <v>180</v>
      </c>
      <c r="C1323" s="36" t="s">
        <v>283</v>
      </c>
      <c r="D1323" s="31" t="s">
        <v>90</v>
      </c>
      <c r="E1323" s="37">
        <v>2645.0</v>
      </c>
      <c r="F1323" s="37">
        <v>2112.0</v>
      </c>
    </row>
    <row r="1324" ht="15.75" customHeight="1">
      <c r="A1324" s="36" t="str">
        <f t="shared" si="1"/>
        <v>Honduras-The Americas2011</v>
      </c>
      <c r="B1324" s="36" t="s">
        <v>180</v>
      </c>
      <c r="C1324" s="36" t="s">
        <v>284</v>
      </c>
      <c r="D1324" s="31" t="s">
        <v>90</v>
      </c>
      <c r="E1324" s="37">
        <v>3993.0</v>
      </c>
      <c r="F1324" s="37">
        <v>7008.0</v>
      </c>
    </row>
    <row r="1325" ht="15.75" customHeight="1">
      <c r="A1325" s="36" t="str">
        <f t="shared" si="1"/>
        <v>Hong Kong SAR-Asia2011</v>
      </c>
      <c r="B1325" s="36" t="s">
        <v>180</v>
      </c>
      <c r="C1325" s="36" t="s">
        <v>154</v>
      </c>
      <c r="D1325" s="31" t="s">
        <v>90</v>
      </c>
      <c r="E1325" s="37">
        <v>13330.0</v>
      </c>
      <c r="F1325" s="37">
        <v>38555.0</v>
      </c>
    </row>
    <row r="1326" ht="15.75" customHeight="1">
      <c r="A1326" s="36" t="str">
        <f t="shared" si="1"/>
        <v>Hungary-Europe2011</v>
      </c>
      <c r="B1326" s="36" t="s">
        <v>180</v>
      </c>
      <c r="C1326" s="36" t="s">
        <v>197</v>
      </c>
      <c r="D1326" s="31" t="s">
        <v>90</v>
      </c>
      <c r="E1326" s="37">
        <v>27330.0</v>
      </c>
      <c r="F1326" s="37">
        <v>57235.0</v>
      </c>
    </row>
    <row r="1327" ht="15.75" customHeight="1">
      <c r="A1327" s="36" t="str">
        <f t="shared" si="1"/>
        <v>Iceland-Europe2011</v>
      </c>
      <c r="B1327" s="36" t="s">
        <v>180</v>
      </c>
      <c r="C1327" s="36" t="s">
        <v>198</v>
      </c>
      <c r="D1327" s="31" t="s">
        <v>90</v>
      </c>
      <c r="E1327" s="37">
        <v>4159.0</v>
      </c>
      <c r="F1327" s="37">
        <v>2277.0</v>
      </c>
    </row>
    <row r="1328" ht="15.75" customHeight="1">
      <c r="A1328" s="36" t="str">
        <f t="shared" si="1"/>
        <v>India-Asia2011</v>
      </c>
      <c r="B1328" s="36" t="s">
        <v>180</v>
      </c>
      <c r="C1328" s="36" t="s">
        <v>155</v>
      </c>
      <c r="D1328" s="31" t="s">
        <v>90</v>
      </c>
      <c r="E1328" s="37">
        <v>567182.0</v>
      </c>
      <c r="F1328" s="37">
        <v>1504365.0</v>
      </c>
    </row>
    <row r="1329" ht="15.75" customHeight="1">
      <c r="A1329" s="36" t="str">
        <f t="shared" si="1"/>
        <v>Indonesia-Asia2011</v>
      </c>
      <c r="B1329" s="36" t="s">
        <v>180</v>
      </c>
      <c r="C1329" s="36" t="s">
        <v>156</v>
      </c>
      <c r="D1329" s="31" t="s">
        <v>90</v>
      </c>
      <c r="E1329" s="37">
        <v>183726.0</v>
      </c>
      <c r="F1329" s="37">
        <v>345120.0</v>
      </c>
    </row>
    <row r="1330" ht="15.75" customHeight="1">
      <c r="A1330" s="36" t="str">
        <f t="shared" si="1"/>
        <v>Iran-Middle East2011</v>
      </c>
      <c r="B1330" s="36" t="s">
        <v>180</v>
      </c>
      <c r="C1330" s="36" t="s">
        <v>230</v>
      </c>
      <c r="D1330" s="31" t="s">
        <v>90</v>
      </c>
      <c r="E1330" s="37">
        <v>180242.0</v>
      </c>
      <c r="F1330" s="37">
        <v>509889.0</v>
      </c>
    </row>
    <row r="1331" ht="15.75" customHeight="1">
      <c r="A1331" s="36" t="str">
        <f t="shared" si="1"/>
        <v>Iraq-Middle East2011</v>
      </c>
      <c r="B1331" s="36" t="s">
        <v>180</v>
      </c>
      <c r="C1331" s="36" t="s">
        <v>231</v>
      </c>
      <c r="D1331" s="31" t="s">
        <v>90</v>
      </c>
      <c r="E1331" s="37">
        <v>21503.0</v>
      </c>
      <c r="F1331" s="37">
        <v>99544.0</v>
      </c>
    </row>
    <row r="1332" ht="15.75" customHeight="1">
      <c r="A1332" s="36" t="str">
        <f t="shared" si="1"/>
        <v>Ireland-Europe2011</v>
      </c>
      <c r="B1332" s="36" t="s">
        <v>180</v>
      </c>
      <c r="C1332" s="36" t="s">
        <v>199</v>
      </c>
      <c r="D1332" s="31" t="s">
        <v>90</v>
      </c>
      <c r="E1332" s="37">
        <v>14607.0</v>
      </c>
      <c r="F1332" s="37">
        <v>43458.0</v>
      </c>
    </row>
    <row r="1333" ht="15.75" customHeight="1">
      <c r="A1333" s="36" t="str">
        <f t="shared" si="1"/>
        <v>Isle of Man-Europe2011</v>
      </c>
      <c r="B1333" s="36" t="s">
        <v>180</v>
      </c>
      <c r="C1333" s="36" t="s">
        <v>200</v>
      </c>
      <c r="D1333" s="31" t="s">
        <v>90</v>
      </c>
      <c r="E1333" s="36"/>
      <c r="F1333" s="36"/>
    </row>
    <row r="1334" ht="15.75" customHeight="1">
      <c r="A1334" s="36" t="str">
        <f t="shared" si="1"/>
        <v>Israel-Middle East2011</v>
      </c>
      <c r="B1334" s="36" t="s">
        <v>180</v>
      </c>
      <c r="C1334" s="36" t="s">
        <v>232</v>
      </c>
      <c r="D1334" s="31" t="s">
        <v>90</v>
      </c>
      <c r="E1334" s="37">
        <v>20380.0</v>
      </c>
      <c r="F1334" s="37">
        <v>65977.0</v>
      </c>
    </row>
    <row r="1335" ht="15.75" customHeight="1">
      <c r="A1335" s="36" t="str">
        <f t="shared" si="1"/>
        <v>Italy-Europe2011</v>
      </c>
      <c r="B1335" s="36" t="s">
        <v>180</v>
      </c>
      <c r="C1335" s="36" t="s">
        <v>201</v>
      </c>
      <c r="D1335" s="31" t="s">
        <v>90</v>
      </c>
      <c r="E1335" s="37">
        <v>181830.0</v>
      </c>
      <c r="F1335" s="37">
        <v>469347.0</v>
      </c>
    </row>
    <row r="1336" ht="15.75" customHeight="1">
      <c r="A1336" s="36" t="str">
        <f t="shared" si="1"/>
        <v>Jamaica-The Americas2011</v>
      </c>
      <c r="B1336" s="36" t="s">
        <v>180</v>
      </c>
      <c r="C1336" s="36" t="s">
        <v>285</v>
      </c>
      <c r="D1336" s="31" t="s">
        <v>90</v>
      </c>
      <c r="E1336" s="37">
        <v>4176.0</v>
      </c>
      <c r="F1336" s="37">
        <v>12020.0</v>
      </c>
    </row>
    <row r="1337" ht="15.75" customHeight="1">
      <c r="A1337" s="36" t="str">
        <f t="shared" si="1"/>
        <v>Japan-Asia2011</v>
      </c>
      <c r="B1337" s="36" t="s">
        <v>180</v>
      </c>
      <c r="C1337" s="36" t="s">
        <v>157</v>
      </c>
      <c r="D1337" s="31" t="s">
        <v>90</v>
      </c>
      <c r="E1337" s="37">
        <v>519807.0</v>
      </c>
      <c r="F1337" s="37">
        <v>1231302.0</v>
      </c>
    </row>
    <row r="1338" ht="15.75" customHeight="1">
      <c r="A1338" s="36" t="str">
        <f t="shared" si="1"/>
        <v>Jordan-Middle East2011</v>
      </c>
      <c r="B1338" s="36" t="s">
        <v>180</v>
      </c>
      <c r="C1338" s="36" t="s">
        <v>233</v>
      </c>
      <c r="D1338" s="31" t="s">
        <v>90</v>
      </c>
      <c r="E1338" s="37">
        <v>6853.0</v>
      </c>
      <c r="F1338" s="37">
        <v>20733.0</v>
      </c>
    </row>
    <row r="1339" ht="15.75" customHeight="1">
      <c r="A1339" s="36" t="str">
        <f t="shared" si="1"/>
        <v>Kazakhstan-Asia2011</v>
      </c>
      <c r="B1339" s="36" t="s">
        <v>180</v>
      </c>
      <c r="C1339" s="36" t="s">
        <v>158</v>
      </c>
      <c r="D1339" s="31" t="s">
        <v>90</v>
      </c>
      <c r="E1339" s="37">
        <v>61504.0</v>
      </c>
      <c r="F1339" s="37">
        <v>192532.0</v>
      </c>
    </row>
    <row r="1340" ht="15.75" customHeight="1">
      <c r="A1340" s="36" t="str">
        <f t="shared" si="1"/>
        <v>Kenya-Africa2011</v>
      </c>
      <c r="B1340" s="36" t="s">
        <v>180</v>
      </c>
      <c r="C1340" s="36" t="s">
        <v>114</v>
      </c>
      <c r="D1340" s="31" t="s">
        <v>90</v>
      </c>
      <c r="E1340" s="37">
        <v>16896.0</v>
      </c>
      <c r="F1340" s="37">
        <v>9575.0</v>
      </c>
    </row>
    <row r="1341" ht="15.75" customHeight="1">
      <c r="A1341" s="36" t="str">
        <f t="shared" si="1"/>
        <v>Kiribati-Oceania2011</v>
      </c>
      <c r="B1341" s="36" t="s">
        <v>180</v>
      </c>
      <c r="C1341" s="36" t="s">
        <v>248</v>
      </c>
      <c r="D1341" s="31" t="s">
        <v>90</v>
      </c>
      <c r="E1341" s="37">
        <v>10.0</v>
      </c>
      <c r="F1341" s="37">
        <v>70.0</v>
      </c>
    </row>
    <row r="1342" ht="15.75" customHeight="1">
      <c r="A1342" s="36" t="str">
        <f t="shared" si="1"/>
        <v>Kosovo-Europe2011</v>
      </c>
      <c r="B1342" s="36" t="s">
        <v>180</v>
      </c>
      <c r="C1342" s="36" t="s">
        <v>202</v>
      </c>
      <c r="D1342" s="31" t="s">
        <v>90</v>
      </c>
      <c r="E1342" s="37">
        <v>1966.0</v>
      </c>
      <c r="F1342" s="36"/>
    </row>
    <row r="1343" ht="15.75" customHeight="1">
      <c r="A1343" s="36" t="str">
        <f t="shared" si="1"/>
        <v>Kuwait-Middle East2011</v>
      </c>
      <c r="B1343" s="36" t="s">
        <v>180</v>
      </c>
      <c r="C1343" s="36" t="s">
        <v>234</v>
      </c>
      <c r="D1343" s="31" t="s">
        <v>90</v>
      </c>
      <c r="E1343" s="37">
        <v>25780.0</v>
      </c>
      <c r="F1343" s="37">
        <v>73769.0</v>
      </c>
    </row>
    <row r="1344" ht="15.75" customHeight="1">
      <c r="A1344" s="36" t="str">
        <f t="shared" si="1"/>
        <v>Kyrgyzstan-Asia2011</v>
      </c>
      <c r="B1344" s="36" t="s">
        <v>180</v>
      </c>
      <c r="C1344" s="36" t="s">
        <v>159</v>
      </c>
      <c r="D1344" s="31" t="s">
        <v>90</v>
      </c>
      <c r="E1344" s="37">
        <v>2450.0</v>
      </c>
      <c r="F1344" s="37">
        <v>5145.0</v>
      </c>
    </row>
    <row r="1345" ht="15.75" customHeight="1">
      <c r="A1345" s="36" t="str">
        <f t="shared" si="1"/>
        <v>Laos-Asia2011</v>
      </c>
      <c r="B1345" s="36" t="s">
        <v>180</v>
      </c>
      <c r="C1345" s="36" t="s">
        <v>160</v>
      </c>
      <c r="D1345" s="31" t="s">
        <v>90</v>
      </c>
      <c r="E1345" s="36"/>
      <c r="F1345" s="37">
        <v>1580.0</v>
      </c>
    </row>
    <row r="1346" ht="15.75" customHeight="1">
      <c r="A1346" s="36" t="str">
        <f t="shared" si="1"/>
        <v>Latvia-Europe2011</v>
      </c>
      <c r="B1346" s="36" t="s">
        <v>180</v>
      </c>
      <c r="C1346" s="36" t="s">
        <v>203</v>
      </c>
      <c r="D1346" s="31" t="s">
        <v>90</v>
      </c>
      <c r="E1346" s="37">
        <v>4688.0</v>
      </c>
      <c r="F1346" s="37">
        <v>7583.0</v>
      </c>
    </row>
    <row r="1347" ht="15.75" customHeight="1">
      <c r="A1347" s="36" t="str">
        <f t="shared" si="1"/>
        <v>Lebanon-Middle East2011</v>
      </c>
      <c r="B1347" s="36" t="s">
        <v>180</v>
      </c>
      <c r="C1347" s="36" t="s">
        <v>235</v>
      </c>
      <c r="D1347" s="31" t="s">
        <v>90</v>
      </c>
      <c r="E1347" s="37">
        <v>4774.0</v>
      </c>
      <c r="F1347" s="37">
        <v>14499.0</v>
      </c>
    </row>
    <row r="1348" ht="15.75" customHeight="1">
      <c r="A1348" s="36" t="str">
        <f t="shared" si="1"/>
        <v>Lesotho-Africa2011</v>
      </c>
      <c r="B1348" s="36" t="s">
        <v>180</v>
      </c>
      <c r="C1348" s="36" t="s">
        <v>115</v>
      </c>
      <c r="D1348" s="31" t="s">
        <v>90</v>
      </c>
      <c r="E1348" s="37">
        <v>19.0</v>
      </c>
      <c r="F1348" s="36"/>
    </row>
    <row r="1349" ht="15.75" customHeight="1">
      <c r="A1349" s="36" t="str">
        <f t="shared" si="1"/>
        <v>Liberia-Africa2011</v>
      </c>
      <c r="B1349" s="36" t="s">
        <v>180</v>
      </c>
      <c r="C1349" s="36" t="s">
        <v>116</v>
      </c>
      <c r="D1349" s="31" t="s">
        <v>90</v>
      </c>
      <c r="E1349" s="36"/>
      <c r="F1349" s="37">
        <v>759.0</v>
      </c>
    </row>
    <row r="1350" ht="15.75" customHeight="1">
      <c r="A1350" s="36" t="str">
        <f t="shared" si="1"/>
        <v>Libya-Africa2011</v>
      </c>
      <c r="B1350" s="36" t="s">
        <v>180</v>
      </c>
      <c r="C1350" s="36" t="s">
        <v>117</v>
      </c>
      <c r="D1350" s="31" t="s">
        <v>90</v>
      </c>
      <c r="E1350" s="37">
        <v>17899.0</v>
      </c>
      <c r="F1350" s="37">
        <v>53788.0</v>
      </c>
    </row>
    <row r="1351" ht="15.75" customHeight="1">
      <c r="A1351" s="36" t="str">
        <f t="shared" si="1"/>
        <v>Liechtenstein-Europe2011</v>
      </c>
      <c r="B1351" s="36" t="s">
        <v>180</v>
      </c>
      <c r="C1351" s="36" t="s">
        <v>204</v>
      </c>
      <c r="D1351" s="31" t="s">
        <v>90</v>
      </c>
      <c r="E1351" s="36"/>
      <c r="F1351" s="36"/>
    </row>
    <row r="1352" ht="15.75" customHeight="1">
      <c r="A1352" s="36" t="str">
        <f t="shared" si="1"/>
        <v>Lithuania-Europe2011</v>
      </c>
      <c r="B1352" s="36" t="s">
        <v>180</v>
      </c>
      <c r="C1352" s="36" t="s">
        <v>205</v>
      </c>
      <c r="D1352" s="31" t="s">
        <v>90</v>
      </c>
      <c r="E1352" s="37">
        <v>8718.0</v>
      </c>
      <c r="F1352" s="37">
        <v>14294.0</v>
      </c>
    </row>
    <row r="1353" ht="15.75" customHeight="1">
      <c r="A1353" s="36" t="str">
        <f t="shared" si="1"/>
        <v>Luxembourg-Europe2011</v>
      </c>
      <c r="B1353" s="36" t="s">
        <v>180</v>
      </c>
      <c r="C1353" s="36" t="s">
        <v>206</v>
      </c>
      <c r="D1353" s="31" t="s">
        <v>90</v>
      </c>
      <c r="E1353" s="37">
        <v>4329.0</v>
      </c>
      <c r="F1353" s="37">
        <v>11357.0</v>
      </c>
    </row>
    <row r="1354" ht="15.75" customHeight="1">
      <c r="A1354" s="36" t="str">
        <f t="shared" si="1"/>
        <v>Macao SAR-Asia2011</v>
      </c>
      <c r="B1354" s="36" t="s">
        <v>180</v>
      </c>
      <c r="C1354" s="36" t="s">
        <v>161</v>
      </c>
      <c r="D1354" s="31" t="s">
        <v>90</v>
      </c>
      <c r="E1354" s="36"/>
      <c r="F1354" s="37">
        <v>1632.0</v>
      </c>
    </row>
    <row r="1355" ht="15.75" customHeight="1">
      <c r="A1355" s="36" t="str">
        <f t="shared" si="1"/>
        <v>Madagascar-Africa2011</v>
      </c>
      <c r="B1355" s="36" t="s">
        <v>180</v>
      </c>
      <c r="C1355" s="36" t="s">
        <v>118</v>
      </c>
      <c r="D1355" s="31" t="s">
        <v>90</v>
      </c>
      <c r="E1355" s="36"/>
      <c r="F1355" s="37">
        <v>1683.0</v>
      </c>
    </row>
    <row r="1356" ht="15.75" customHeight="1">
      <c r="A1356" s="36" t="str">
        <f t="shared" si="1"/>
        <v>Malawi-Africa2011</v>
      </c>
      <c r="B1356" s="36" t="s">
        <v>180</v>
      </c>
      <c r="C1356" s="36" t="s">
        <v>119</v>
      </c>
      <c r="D1356" s="31" t="s">
        <v>90</v>
      </c>
      <c r="E1356" s="36"/>
      <c r="F1356" s="37">
        <v>953.0</v>
      </c>
    </row>
    <row r="1357" ht="15.75" customHeight="1">
      <c r="A1357" s="36" t="str">
        <f t="shared" si="1"/>
        <v>Malaysia-Asia2011</v>
      </c>
      <c r="B1357" s="36" t="s">
        <v>180</v>
      </c>
      <c r="C1357" s="36" t="s">
        <v>162</v>
      </c>
      <c r="D1357" s="31" t="s">
        <v>90</v>
      </c>
      <c r="E1357" s="37">
        <v>63715.0</v>
      </c>
      <c r="F1357" s="37">
        <v>170648.0</v>
      </c>
    </row>
    <row r="1358" ht="15.75" customHeight="1">
      <c r="A1358" s="36" t="str">
        <f t="shared" si="1"/>
        <v>Maldives-Asia2011</v>
      </c>
      <c r="B1358" s="36" t="s">
        <v>180</v>
      </c>
      <c r="C1358" s="36" t="s">
        <v>163</v>
      </c>
      <c r="D1358" s="31" t="s">
        <v>90</v>
      </c>
      <c r="E1358" s="37">
        <v>288.0</v>
      </c>
      <c r="F1358" s="37">
        <v>887.0</v>
      </c>
    </row>
    <row r="1359" ht="15.75" customHeight="1">
      <c r="A1359" s="36" t="str">
        <f t="shared" si="1"/>
        <v>Mali-Africa2011</v>
      </c>
      <c r="B1359" s="36" t="s">
        <v>180</v>
      </c>
      <c r="C1359" s="36" t="s">
        <v>120</v>
      </c>
      <c r="D1359" s="31" t="s">
        <v>90</v>
      </c>
      <c r="E1359" s="36"/>
      <c r="F1359" s="37">
        <v>568.0</v>
      </c>
    </row>
    <row r="1360" ht="15.75" customHeight="1">
      <c r="A1360" s="36" t="str">
        <f t="shared" si="1"/>
        <v>Malta-Europe2011</v>
      </c>
      <c r="B1360" s="36" t="s">
        <v>180</v>
      </c>
      <c r="C1360" s="36" t="s">
        <v>207</v>
      </c>
      <c r="D1360" s="31" t="s">
        <v>90</v>
      </c>
      <c r="E1360" s="37">
        <v>834.0</v>
      </c>
      <c r="F1360" s="37">
        <v>2574.0</v>
      </c>
    </row>
    <row r="1361" ht="15.75" customHeight="1">
      <c r="A1361" s="36" t="str">
        <f t="shared" si="1"/>
        <v>Marshall Islands-Oceania2011</v>
      </c>
      <c r="B1361" s="36" t="s">
        <v>180</v>
      </c>
      <c r="C1361" s="36" t="s">
        <v>249</v>
      </c>
      <c r="D1361" s="31" t="s">
        <v>90</v>
      </c>
      <c r="E1361" s="37">
        <v>30.0</v>
      </c>
      <c r="F1361" s="37">
        <v>92.0</v>
      </c>
    </row>
    <row r="1362" ht="15.75" customHeight="1">
      <c r="A1362" s="36" t="str">
        <f t="shared" si="1"/>
        <v>Mauritania-Africa2011</v>
      </c>
      <c r="B1362" s="36" t="s">
        <v>180</v>
      </c>
      <c r="C1362" s="36" t="s">
        <v>121</v>
      </c>
      <c r="D1362" s="31" t="s">
        <v>90</v>
      </c>
      <c r="E1362" s="36"/>
      <c r="F1362" s="37">
        <v>1676.0</v>
      </c>
    </row>
    <row r="1363" ht="15.75" customHeight="1">
      <c r="A1363" s="36" t="str">
        <f t="shared" si="1"/>
        <v>Mauritius-Africa2011</v>
      </c>
      <c r="B1363" s="36" t="s">
        <v>180</v>
      </c>
      <c r="C1363" s="36" t="s">
        <v>122</v>
      </c>
      <c r="D1363" s="31" t="s">
        <v>90</v>
      </c>
      <c r="E1363" s="37">
        <v>1173.0</v>
      </c>
      <c r="F1363" s="37">
        <v>3777.0</v>
      </c>
    </row>
    <row r="1364" ht="15.75" customHeight="1">
      <c r="A1364" s="36" t="str">
        <f t="shared" si="1"/>
        <v>Mexico-The Americas2011</v>
      </c>
      <c r="B1364" s="36" t="s">
        <v>180</v>
      </c>
      <c r="C1364" s="36" t="s">
        <v>286</v>
      </c>
      <c r="D1364" s="31" t="s">
        <v>90</v>
      </c>
      <c r="E1364" s="37">
        <v>172307.0</v>
      </c>
      <c r="F1364" s="37">
        <v>441796.0</v>
      </c>
    </row>
    <row r="1365" ht="15.75" customHeight="1">
      <c r="A1365" s="36" t="str">
        <f t="shared" si="1"/>
        <v>Micronesia, Fed. Sts.-Oceania2011</v>
      </c>
      <c r="B1365" s="36" t="s">
        <v>180</v>
      </c>
      <c r="C1365" s="36" t="s">
        <v>250</v>
      </c>
      <c r="D1365" s="31" t="s">
        <v>90</v>
      </c>
      <c r="E1365" s="36"/>
      <c r="F1365" s="37">
        <v>103.0</v>
      </c>
    </row>
    <row r="1366" ht="15.75" customHeight="1">
      <c r="A1366" s="36" t="str">
        <f t="shared" si="1"/>
        <v>Moldova-Europe2011</v>
      </c>
      <c r="B1366" s="36" t="s">
        <v>180</v>
      </c>
      <c r="C1366" s="36" t="s">
        <v>208</v>
      </c>
      <c r="D1366" s="31" t="s">
        <v>90</v>
      </c>
      <c r="E1366" s="37">
        <v>3441.0</v>
      </c>
      <c r="F1366" s="37">
        <v>4994.0</v>
      </c>
    </row>
    <row r="1367" ht="15.75" customHeight="1">
      <c r="A1367" s="36" t="str">
        <f t="shared" si="1"/>
        <v>Monaco-Europe2011</v>
      </c>
      <c r="B1367" s="36" t="s">
        <v>180</v>
      </c>
      <c r="C1367" s="36" t="s">
        <v>209</v>
      </c>
      <c r="D1367" s="31" t="s">
        <v>90</v>
      </c>
      <c r="E1367" s="36"/>
      <c r="F1367" s="36"/>
    </row>
    <row r="1368" ht="15.75" customHeight="1">
      <c r="A1368" s="36" t="str">
        <f t="shared" si="1"/>
        <v>Mongolia-Asia2011</v>
      </c>
      <c r="B1368" s="36" t="s">
        <v>180</v>
      </c>
      <c r="C1368" s="36" t="s">
        <v>164</v>
      </c>
      <c r="D1368" s="31" t="s">
        <v>90</v>
      </c>
      <c r="E1368" s="37">
        <v>2925.0</v>
      </c>
      <c r="F1368" s="37">
        <v>9498.0</v>
      </c>
    </row>
    <row r="1369" ht="15.75" customHeight="1">
      <c r="A1369" s="36" t="str">
        <f t="shared" si="1"/>
        <v>Montenegro-Europe2011</v>
      </c>
      <c r="B1369" s="36" t="s">
        <v>180</v>
      </c>
      <c r="C1369" s="36" t="s">
        <v>210</v>
      </c>
      <c r="D1369" s="31" t="s">
        <v>90</v>
      </c>
      <c r="E1369" s="37">
        <v>1118.0</v>
      </c>
      <c r="F1369" s="37">
        <v>2384.0</v>
      </c>
    </row>
    <row r="1370" ht="15.75" customHeight="1">
      <c r="A1370" s="36" t="str">
        <f t="shared" si="1"/>
        <v>Morocco-Africa2011</v>
      </c>
      <c r="B1370" s="36" t="s">
        <v>180</v>
      </c>
      <c r="C1370" s="36" t="s">
        <v>123</v>
      </c>
      <c r="D1370" s="31" t="s">
        <v>90</v>
      </c>
      <c r="E1370" s="37">
        <v>13648.0</v>
      </c>
      <c r="F1370" s="37">
        <v>47425.0</v>
      </c>
    </row>
    <row r="1371" ht="15.75" customHeight="1">
      <c r="A1371" s="36" t="str">
        <f t="shared" si="1"/>
        <v>Mozambique-Africa2011</v>
      </c>
      <c r="B1371" s="36" t="s">
        <v>180</v>
      </c>
      <c r="C1371" s="36" t="s">
        <v>124</v>
      </c>
      <c r="D1371" s="31" t="s">
        <v>90</v>
      </c>
      <c r="E1371" s="37">
        <v>8742.0</v>
      </c>
      <c r="F1371" s="37">
        <v>1980.0</v>
      </c>
    </row>
    <row r="1372" ht="15.75" customHeight="1">
      <c r="A1372" s="36" t="str">
        <f t="shared" si="1"/>
        <v>Myanmar-Asia2011</v>
      </c>
      <c r="B1372" s="36" t="s">
        <v>180</v>
      </c>
      <c r="C1372" s="36" t="s">
        <v>165</v>
      </c>
      <c r="D1372" s="31" t="s">
        <v>90</v>
      </c>
      <c r="E1372" s="37">
        <v>15015.0</v>
      </c>
      <c r="F1372" s="37">
        <v>12611.0</v>
      </c>
    </row>
    <row r="1373" ht="15.75" customHeight="1">
      <c r="A1373" s="36" t="str">
        <f t="shared" si="1"/>
        <v>Namibia-Africa2012</v>
      </c>
      <c r="B1373" s="36" t="s">
        <v>180</v>
      </c>
      <c r="C1373" s="36" t="s">
        <v>125</v>
      </c>
      <c r="D1373" s="31" t="s">
        <v>91</v>
      </c>
      <c r="E1373" s="37">
        <v>1294.0</v>
      </c>
      <c r="F1373" s="37">
        <v>2329.0</v>
      </c>
    </row>
    <row r="1374" ht="15.75" customHeight="1">
      <c r="A1374" s="36" t="str">
        <f t="shared" si="1"/>
        <v>Nepal-Asia2012</v>
      </c>
      <c r="B1374" s="36" t="s">
        <v>180</v>
      </c>
      <c r="C1374" s="36" t="s">
        <v>166</v>
      </c>
      <c r="D1374" s="31" t="s">
        <v>91</v>
      </c>
      <c r="E1374" s="37">
        <v>9131.0</v>
      </c>
      <c r="F1374" s="37">
        <v>2662.0</v>
      </c>
    </row>
    <row r="1375" ht="15.75" customHeight="1">
      <c r="A1375" s="36" t="str">
        <f t="shared" si="1"/>
        <v>Netherlands-Europe2012</v>
      </c>
      <c r="B1375" s="36" t="s">
        <v>180</v>
      </c>
      <c r="C1375" s="36" t="s">
        <v>211</v>
      </c>
      <c r="D1375" s="31" t="s">
        <v>91</v>
      </c>
      <c r="E1375" s="37">
        <v>76830.0</v>
      </c>
      <c r="F1375" s="37">
        <v>167201.0</v>
      </c>
    </row>
    <row r="1376" ht="15.75" customHeight="1">
      <c r="A1376" s="36" t="str">
        <f t="shared" si="1"/>
        <v>New Caledonia-Oceania2012</v>
      </c>
      <c r="B1376" s="36" t="s">
        <v>180</v>
      </c>
      <c r="C1376" s="36" t="s">
        <v>251</v>
      </c>
      <c r="D1376" s="31" t="s">
        <v>91</v>
      </c>
      <c r="E1376" s="36"/>
      <c r="F1376" s="37">
        <v>2780.0</v>
      </c>
    </row>
    <row r="1377" ht="15.75" customHeight="1">
      <c r="A1377" s="36" t="str">
        <f t="shared" si="1"/>
        <v>New Zealand-Oceania2012</v>
      </c>
      <c r="B1377" s="36" t="s">
        <v>180</v>
      </c>
      <c r="C1377" s="36" t="s">
        <v>252</v>
      </c>
      <c r="D1377" s="31" t="s">
        <v>91</v>
      </c>
      <c r="E1377" s="37">
        <v>16965.0</v>
      </c>
      <c r="F1377" s="37">
        <v>33553.0</v>
      </c>
    </row>
    <row r="1378" ht="15.75" customHeight="1">
      <c r="A1378" s="36" t="str">
        <f t="shared" si="1"/>
        <v>Nicaragua-The Americas2012</v>
      </c>
      <c r="B1378" s="36" t="s">
        <v>180</v>
      </c>
      <c r="C1378" s="36" t="s">
        <v>287</v>
      </c>
      <c r="D1378" s="31" t="s">
        <v>91</v>
      </c>
      <c r="E1378" s="37">
        <v>2824.0</v>
      </c>
      <c r="F1378" s="37">
        <v>4466.0</v>
      </c>
    </row>
    <row r="1379" ht="15.75" customHeight="1">
      <c r="A1379" s="36" t="str">
        <f t="shared" si="1"/>
        <v>Niger-Africa2012</v>
      </c>
      <c r="B1379" s="36" t="s">
        <v>180</v>
      </c>
      <c r="C1379" s="36" t="s">
        <v>126</v>
      </c>
      <c r="D1379" s="31" t="s">
        <v>91</v>
      </c>
      <c r="E1379" s="36"/>
      <c r="F1379" s="37">
        <v>807.0</v>
      </c>
    </row>
    <row r="1380" ht="15.75" customHeight="1">
      <c r="A1380" s="36" t="str">
        <f t="shared" si="1"/>
        <v>Nigeria-Africa2012</v>
      </c>
      <c r="B1380" s="36" t="s">
        <v>180</v>
      </c>
      <c r="C1380" s="36" t="s">
        <v>127</v>
      </c>
      <c r="D1380" s="31" t="s">
        <v>91</v>
      </c>
      <c r="E1380" s="37">
        <v>107005.0</v>
      </c>
      <c r="F1380" s="37">
        <v>98514.0</v>
      </c>
    </row>
    <row r="1381" ht="15.75" customHeight="1">
      <c r="A1381" s="36" t="str">
        <f t="shared" si="1"/>
        <v>North Korea-Asia2012</v>
      </c>
      <c r="B1381" s="36" t="s">
        <v>180</v>
      </c>
      <c r="C1381" s="36" t="s">
        <v>167</v>
      </c>
      <c r="D1381" s="31" t="s">
        <v>91</v>
      </c>
      <c r="E1381" s="37">
        <v>21544.0</v>
      </c>
      <c r="F1381" s="37">
        <v>84557.0</v>
      </c>
    </row>
    <row r="1382" ht="15.75" customHeight="1">
      <c r="A1382" s="36" t="str">
        <f t="shared" si="1"/>
        <v>North Macedonia-Europe2012</v>
      </c>
      <c r="B1382" s="36" t="s">
        <v>180</v>
      </c>
      <c r="C1382" s="36" t="s">
        <v>212</v>
      </c>
      <c r="D1382" s="31" t="s">
        <v>91</v>
      </c>
      <c r="E1382" s="37">
        <v>2924.0</v>
      </c>
      <c r="F1382" s="37">
        <v>10939.0</v>
      </c>
    </row>
    <row r="1383" ht="15.75" customHeight="1">
      <c r="A1383" s="36" t="str">
        <f t="shared" si="1"/>
        <v>Norway-Europe2012</v>
      </c>
      <c r="B1383" s="36" t="s">
        <v>180</v>
      </c>
      <c r="C1383" s="36" t="s">
        <v>213</v>
      </c>
      <c r="D1383" s="31" t="s">
        <v>91</v>
      </c>
      <c r="E1383" s="37">
        <v>27129.0</v>
      </c>
      <c r="F1383" s="37">
        <v>44257.0</v>
      </c>
    </row>
    <row r="1384" ht="15.75" customHeight="1">
      <c r="A1384" s="36" t="str">
        <f t="shared" si="1"/>
        <v>Oman-Middle East2012</v>
      </c>
      <c r="B1384" s="36" t="s">
        <v>180</v>
      </c>
      <c r="C1384" s="36" t="s">
        <v>236</v>
      </c>
      <c r="D1384" s="31" t="s">
        <v>91</v>
      </c>
      <c r="E1384" s="37">
        <v>15183.0</v>
      </c>
      <c r="F1384" s="37">
        <v>39604.0</v>
      </c>
    </row>
    <row r="1385" ht="15.75" customHeight="1">
      <c r="A1385" s="36" t="str">
        <f t="shared" si="1"/>
        <v>Pakistan-Asia2012</v>
      </c>
      <c r="B1385" s="36" t="s">
        <v>180</v>
      </c>
      <c r="C1385" s="36" t="s">
        <v>168</v>
      </c>
      <c r="D1385" s="31" t="s">
        <v>91</v>
      </c>
      <c r="E1385" s="37">
        <v>79345.0</v>
      </c>
      <c r="F1385" s="37">
        <v>146075.0</v>
      </c>
    </row>
    <row r="1386" ht="15.75" customHeight="1">
      <c r="A1386" s="36" t="str">
        <f t="shared" si="1"/>
        <v>Panama-The Americas2012</v>
      </c>
      <c r="B1386" s="36" t="s">
        <v>180</v>
      </c>
      <c r="C1386" s="36" t="s">
        <v>288</v>
      </c>
      <c r="D1386" s="31" t="s">
        <v>91</v>
      </c>
      <c r="E1386" s="37">
        <v>3093.0</v>
      </c>
      <c r="F1386" s="37">
        <v>7371.0</v>
      </c>
    </row>
    <row r="1387" ht="15.75" customHeight="1">
      <c r="A1387" s="36" t="str">
        <f t="shared" si="1"/>
        <v>Papua New Guinea-Oceania2012</v>
      </c>
      <c r="B1387" s="36" t="s">
        <v>180</v>
      </c>
      <c r="C1387" s="36" t="s">
        <v>253</v>
      </c>
      <c r="D1387" s="31" t="s">
        <v>91</v>
      </c>
      <c r="E1387" s="36"/>
      <c r="F1387" s="37">
        <v>4595.0</v>
      </c>
    </row>
    <row r="1388" ht="15.75" customHeight="1">
      <c r="A1388" s="36" t="str">
        <f t="shared" si="1"/>
        <v>Paraguay-The Americas2012</v>
      </c>
      <c r="B1388" s="36" t="s">
        <v>180</v>
      </c>
      <c r="C1388" s="36" t="s">
        <v>289</v>
      </c>
      <c r="D1388" s="31" t="s">
        <v>91</v>
      </c>
      <c r="E1388" s="37">
        <v>4076.0</v>
      </c>
      <c r="F1388" s="37">
        <v>3986.0</v>
      </c>
    </row>
    <row r="1389" ht="15.75" customHeight="1">
      <c r="A1389" s="36" t="str">
        <f t="shared" si="1"/>
        <v>Peru-The Americas2012</v>
      </c>
      <c r="B1389" s="36" t="s">
        <v>180</v>
      </c>
      <c r="C1389" s="36" t="s">
        <v>290</v>
      </c>
      <c r="D1389" s="31" t="s">
        <v>91</v>
      </c>
      <c r="E1389" s="37">
        <v>13248.0</v>
      </c>
      <c r="F1389" s="37">
        <v>35064.0</v>
      </c>
    </row>
    <row r="1390" ht="15.75" customHeight="1">
      <c r="A1390" s="36" t="str">
        <f t="shared" si="1"/>
        <v>Philippines-Asia2012</v>
      </c>
      <c r="B1390" s="36" t="s">
        <v>180</v>
      </c>
      <c r="C1390" s="36" t="s">
        <v>169</v>
      </c>
      <c r="D1390" s="31" t="s">
        <v>91</v>
      </c>
      <c r="E1390" s="37">
        <v>38456.0</v>
      </c>
      <c r="F1390" s="37">
        <v>67693.0</v>
      </c>
    </row>
    <row r="1391" ht="15.75" customHeight="1">
      <c r="A1391" s="36" t="str">
        <f t="shared" si="1"/>
        <v>Poland-Europe2012</v>
      </c>
      <c r="B1391" s="36" t="s">
        <v>180</v>
      </c>
      <c r="C1391" s="36" t="s">
        <v>214</v>
      </c>
      <c r="D1391" s="31" t="s">
        <v>91</v>
      </c>
      <c r="E1391" s="37">
        <v>97241.0</v>
      </c>
      <c r="F1391" s="37">
        <v>320004.0</v>
      </c>
    </row>
    <row r="1392" ht="15.75" customHeight="1">
      <c r="A1392" s="36" t="str">
        <f t="shared" si="1"/>
        <v>Portugal-Europe2012</v>
      </c>
      <c r="B1392" s="36" t="s">
        <v>180</v>
      </c>
      <c r="C1392" s="36" t="s">
        <v>215</v>
      </c>
      <c r="D1392" s="31" t="s">
        <v>91</v>
      </c>
      <c r="E1392" s="37">
        <v>24698.0</v>
      </c>
      <c r="F1392" s="37">
        <v>59108.0</v>
      </c>
    </row>
    <row r="1393" ht="15.75" customHeight="1">
      <c r="A1393" s="36" t="str">
        <f t="shared" si="1"/>
        <v>Puerto Rico-The Americas2012</v>
      </c>
      <c r="B1393" s="36" t="s">
        <v>180</v>
      </c>
      <c r="C1393" s="36" t="s">
        <v>291</v>
      </c>
      <c r="D1393" s="31" t="s">
        <v>91</v>
      </c>
      <c r="E1393" s="36"/>
      <c r="F1393" s="36"/>
    </row>
    <row r="1394" ht="15.75" customHeight="1">
      <c r="A1394" s="36" t="str">
        <f t="shared" si="1"/>
        <v>Qatar-Middle East2012</v>
      </c>
      <c r="B1394" s="36" t="s">
        <v>180</v>
      </c>
      <c r="C1394" s="36" t="s">
        <v>237</v>
      </c>
      <c r="D1394" s="31" t="s">
        <v>91</v>
      </c>
      <c r="E1394" s="37">
        <v>19606.0</v>
      </c>
      <c r="F1394" s="37">
        <v>56736.0</v>
      </c>
    </row>
    <row r="1395" ht="15.75" customHeight="1">
      <c r="A1395" s="36" t="str">
        <f t="shared" si="1"/>
        <v>Romania-Europe2012</v>
      </c>
      <c r="B1395" s="36" t="s">
        <v>180</v>
      </c>
      <c r="C1395" s="36" t="s">
        <v>216</v>
      </c>
      <c r="D1395" s="31" t="s">
        <v>91</v>
      </c>
      <c r="E1395" s="37">
        <v>39936.0</v>
      </c>
      <c r="F1395" s="37">
        <v>102595.0</v>
      </c>
    </row>
    <row r="1396" ht="15.75" customHeight="1">
      <c r="A1396" s="36" t="str">
        <f t="shared" si="1"/>
        <v>Russia-Europe2012</v>
      </c>
      <c r="B1396" s="36" t="s">
        <v>180</v>
      </c>
      <c r="C1396" s="36" t="s">
        <v>217</v>
      </c>
      <c r="D1396" s="31" t="s">
        <v>91</v>
      </c>
      <c r="E1396" s="37">
        <v>670673.0</v>
      </c>
      <c r="F1396" s="37">
        <v>1669618.0</v>
      </c>
    </row>
    <row r="1397" ht="15.75" customHeight="1">
      <c r="A1397" s="36" t="str">
        <f t="shared" si="1"/>
        <v>Rwanda-Africa2012</v>
      </c>
      <c r="B1397" s="36" t="s">
        <v>180</v>
      </c>
      <c r="C1397" s="36" t="s">
        <v>128</v>
      </c>
      <c r="D1397" s="31" t="s">
        <v>91</v>
      </c>
      <c r="E1397" s="36"/>
      <c r="F1397" s="37">
        <v>528.0</v>
      </c>
    </row>
    <row r="1398" ht="15.75" customHeight="1">
      <c r="A1398" s="36" t="str">
        <f t="shared" si="1"/>
        <v>Samoa-Oceania2012</v>
      </c>
      <c r="B1398" s="36" t="s">
        <v>180</v>
      </c>
      <c r="C1398" s="36" t="s">
        <v>254</v>
      </c>
      <c r="D1398" s="31" t="s">
        <v>91</v>
      </c>
      <c r="E1398" s="37">
        <v>57.0</v>
      </c>
      <c r="F1398" s="37">
        <v>158.0</v>
      </c>
    </row>
    <row r="1399" ht="15.75" customHeight="1">
      <c r="A1399" s="36" t="str">
        <f t="shared" si="1"/>
        <v>San Marino-Europe2012</v>
      </c>
      <c r="B1399" s="36" t="s">
        <v>180</v>
      </c>
      <c r="C1399" s="36" t="s">
        <v>218</v>
      </c>
      <c r="D1399" s="31" t="s">
        <v>91</v>
      </c>
      <c r="E1399" s="36"/>
      <c r="F1399" s="36"/>
    </row>
    <row r="1400" ht="15.75" customHeight="1">
      <c r="A1400" s="36" t="str">
        <f t="shared" si="1"/>
        <v>Sao Tome and Principe-Africa2012</v>
      </c>
      <c r="B1400" s="36" t="s">
        <v>180</v>
      </c>
      <c r="C1400" s="36" t="s">
        <v>129</v>
      </c>
      <c r="D1400" s="31" t="s">
        <v>91</v>
      </c>
      <c r="E1400" s="37">
        <v>44.0</v>
      </c>
      <c r="F1400" s="37">
        <v>84.0</v>
      </c>
    </row>
    <row r="1401" ht="15.75" customHeight="1">
      <c r="A1401" s="36" t="str">
        <f t="shared" si="1"/>
        <v>Saudi Arabia-Middle East2012</v>
      </c>
      <c r="B1401" s="36" t="s">
        <v>180</v>
      </c>
      <c r="C1401" s="36" t="s">
        <v>238</v>
      </c>
      <c r="D1401" s="31" t="s">
        <v>91</v>
      </c>
      <c r="E1401" s="37">
        <v>158214.0</v>
      </c>
      <c r="F1401" s="37">
        <v>432739.0</v>
      </c>
    </row>
    <row r="1402" ht="15.75" customHeight="1">
      <c r="A1402" s="36" t="str">
        <f t="shared" si="1"/>
        <v>Senegal-Africa2012</v>
      </c>
      <c r="B1402" s="36" t="s">
        <v>180</v>
      </c>
      <c r="C1402" s="36" t="s">
        <v>130</v>
      </c>
      <c r="D1402" s="31" t="s">
        <v>91</v>
      </c>
      <c r="E1402" s="37">
        <v>2798.0</v>
      </c>
      <c r="F1402" s="37">
        <v>4789.0</v>
      </c>
    </row>
    <row r="1403" ht="15.75" customHeight="1">
      <c r="A1403" s="36" t="str">
        <f t="shared" si="1"/>
        <v>Serbia-Europe2012</v>
      </c>
      <c r="B1403" s="36" t="s">
        <v>180</v>
      </c>
      <c r="C1403" s="36" t="s">
        <v>219</v>
      </c>
      <c r="D1403" s="31" t="s">
        <v>91</v>
      </c>
      <c r="E1403" s="37">
        <v>17064.0</v>
      </c>
      <c r="F1403" s="37">
        <v>53766.0</v>
      </c>
    </row>
    <row r="1404" ht="15.75" customHeight="1">
      <c r="A1404" s="36" t="str">
        <f t="shared" si="1"/>
        <v>Seychelles-Africa2012</v>
      </c>
      <c r="B1404" s="36" t="s">
        <v>180</v>
      </c>
      <c r="C1404" s="36" t="s">
        <v>131</v>
      </c>
      <c r="D1404" s="31" t="s">
        <v>91</v>
      </c>
      <c r="E1404" s="37">
        <v>243.0</v>
      </c>
      <c r="F1404" s="37">
        <v>744.0</v>
      </c>
    </row>
    <row r="1405" ht="15.75" customHeight="1">
      <c r="A1405" s="36" t="str">
        <f t="shared" si="1"/>
        <v>Sierra Leone-Africa2012</v>
      </c>
      <c r="B1405" s="36" t="s">
        <v>180</v>
      </c>
      <c r="C1405" s="36" t="s">
        <v>132</v>
      </c>
      <c r="D1405" s="31" t="s">
        <v>91</v>
      </c>
      <c r="E1405" s="36"/>
      <c r="F1405" s="37">
        <v>733.0</v>
      </c>
    </row>
    <row r="1406" ht="15.75" customHeight="1">
      <c r="A1406" s="36" t="str">
        <f t="shared" si="1"/>
        <v>Singapore-Asia2012</v>
      </c>
      <c r="B1406" s="36" t="s">
        <v>180</v>
      </c>
      <c r="C1406" s="36" t="s">
        <v>170</v>
      </c>
      <c r="D1406" s="31" t="s">
        <v>91</v>
      </c>
      <c r="E1406" s="37">
        <v>23509.0</v>
      </c>
      <c r="F1406" s="37">
        <v>30799.0</v>
      </c>
    </row>
    <row r="1407" ht="15.75" customHeight="1">
      <c r="A1407" s="36" t="str">
        <f t="shared" si="1"/>
        <v>Sint Maarten (Dutch part)-The Americas2012</v>
      </c>
      <c r="B1407" s="36" t="s">
        <v>180</v>
      </c>
      <c r="C1407" s="36" t="s">
        <v>292</v>
      </c>
      <c r="D1407" s="31" t="s">
        <v>91</v>
      </c>
      <c r="E1407" s="36"/>
      <c r="F1407" s="36"/>
    </row>
    <row r="1408" ht="15.75" customHeight="1">
      <c r="A1408" s="36" t="str">
        <f t="shared" si="1"/>
        <v>Slovakia-Europe2012</v>
      </c>
      <c r="B1408" s="36" t="s">
        <v>180</v>
      </c>
      <c r="C1408" s="36" t="s">
        <v>220</v>
      </c>
      <c r="D1408" s="31" t="s">
        <v>91</v>
      </c>
      <c r="E1408" s="37">
        <v>18640.0</v>
      </c>
      <c r="F1408" s="37">
        <v>38929.0</v>
      </c>
    </row>
    <row r="1409" ht="15.75" customHeight="1">
      <c r="A1409" s="36" t="str">
        <f t="shared" si="1"/>
        <v>Slovenia-Europe2012</v>
      </c>
      <c r="B1409" s="36" t="s">
        <v>180</v>
      </c>
      <c r="C1409" s="36" t="s">
        <v>221</v>
      </c>
      <c r="D1409" s="31" t="s">
        <v>91</v>
      </c>
      <c r="E1409" s="37">
        <v>7321.0</v>
      </c>
      <c r="F1409" s="37">
        <v>16245.0</v>
      </c>
    </row>
    <row r="1410" ht="15.75" customHeight="1">
      <c r="A1410" s="36" t="str">
        <f t="shared" si="1"/>
        <v>Solomon Islands-Oceania2012</v>
      </c>
      <c r="B1410" s="36" t="s">
        <v>180</v>
      </c>
      <c r="C1410" s="36" t="s">
        <v>255</v>
      </c>
      <c r="D1410" s="31" t="s">
        <v>91</v>
      </c>
      <c r="E1410" s="37">
        <v>59.0</v>
      </c>
      <c r="F1410" s="37">
        <v>180.0</v>
      </c>
    </row>
    <row r="1411" ht="15.75" customHeight="1">
      <c r="A1411" s="36" t="str">
        <f t="shared" si="1"/>
        <v>Somalia-Africa2012</v>
      </c>
      <c r="B1411" s="36" t="s">
        <v>180</v>
      </c>
      <c r="C1411" s="36" t="s">
        <v>133</v>
      </c>
      <c r="D1411" s="31" t="s">
        <v>91</v>
      </c>
      <c r="E1411" s="36"/>
      <c r="F1411" s="37">
        <v>576.0</v>
      </c>
    </row>
    <row r="1412" ht="15.75" customHeight="1">
      <c r="A1412" s="36" t="str">
        <f t="shared" si="1"/>
        <v>South Africa-Africa2012</v>
      </c>
      <c r="B1412" s="36" t="s">
        <v>180</v>
      </c>
      <c r="C1412" s="36" t="s">
        <v>134</v>
      </c>
      <c r="D1412" s="31" t="s">
        <v>91</v>
      </c>
      <c r="E1412" s="37">
        <v>127255.0</v>
      </c>
      <c r="F1412" s="37">
        <v>424844.0</v>
      </c>
    </row>
    <row r="1413" ht="15.75" customHeight="1">
      <c r="A1413" s="36" t="str">
        <f t="shared" si="1"/>
        <v>South Korea-Asia2012</v>
      </c>
      <c r="B1413" s="36" t="s">
        <v>180</v>
      </c>
      <c r="C1413" s="36" t="s">
        <v>171</v>
      </c>
      <c r="D1413" s="31" t="s">
        <v>91</v>
      </c>
      <c r="E1413" s="37">
        <v>213600.0</v>
      </c>
      <c r="F1413" s="37">
        <v>470806.0</v>
      </c>
    </row>
    <row r="1414" ht="15.75" customHeight="1">
      <c r="A1414" s="36" t="str">
        <f t="shared" si="1"/>
        <v>South Sudan-Africa2012</v>
      </c>
      <c r="B1414" s="36" t="s">
        <v>180</v>
      </c>
      <c r="C1414" s="36" t="s">
        <v>135</v>
      </c>
      <c r="D1414" s="31" t="s">
        <v>91</v>
      </c>
      <c r="E1414" s="36"/>
      <c r="F1414" s="36"/>
    </row>
    <row r="1415" ht="15.75" customHeight="1">
      <c r="A1415" s="36" t="str">
        <f t="shared" si="1"/>
        <v>Spain-Europe2012</v>
      </c>
      <c r="B1415" s="36" t="s">
        <v>180</v>
      </c>
      <c r="C1415" s="36" t="s">
        <v>222</v>
      </c>
      <c r="D1415" s="31" t="s">
        <v>91</v>
      </c>
      <c r="E1415" s="37">
        <v>141748.0</v>
      </c>
      <c r="F1415" s="37">
        <v>350037.0</v>
      </c>
    </row>
    <row r="1416" ht="15.75" customHeight="1">
      <c r="A1416" s="36" t="str">
        <f t="shared" si="1"/>
        <v>Sri Lanka-Asia2012</v>
      </c>
      <c r="B1416" s="36" t="s">
        <v>180</v>
      </c>
      <c r="C1416" s="36" t="s">
        <v>172</v>
      </c>
      <c r="D1416" s="31" t="s">
        <v>91</v>
      </c>
      <c r="E1416" s="37">
        <v>9083.0</v>
      </c>
      <c r="F1416" s="37">
        <v>11738.0</v>
      </c>
    </row>
    <row r="1417" ht="15.75" customHeight="1">
      <c r="A1417" s="36" t="str">
        <f t="shared" si="1"/>
        <v>St. Kitts and Nevis-The Americas2012</v>
      </c>
      <c r="B1417" s="36" t="s">
        <v>180</v>
      </c>
      <c r="C1417" s="36" t="s">
        <v>293</v>
      </c>
      <c r="D1417" s="31" t="s">
        <v>91</v>
      </c>
      <c r="E1417" s="37">
        <v>79.0</v>
      </c>
      <c r="F1417" s="37">
        <v>235.0</v>
      </c>
    </row>
    <row r="1418" ht="15.75" customHeight="1">
      <c r="A1418" s="36" t="str">
        <f t="shared" si="1"/>
        <v>St. Lucia-The Americas2012</v>
      </c>
      <c r="B1418" s="36" t="s">
        <v>180</v>
      </c>
      <c r="C1418" s="36" t="s">
        <v>294</v>
      </c>
      <c r="D1418" s="31" t="s">
        <v>91</v>
      </c>
      <c r="E1418" s="37">
        <v>119.0</v>
      </c>
      <c r="F1418" s="37">
        <v>367.0</v>
      </c>
    </row>
    <row r="1419" ht="15.75" customHeight="1">
      <c r="A1419" s="36" t="str">
        <f t="shared" si="1"/>
        <v>St. Martin (French part)-The Americas2012</v>
      </c>
      <c r="B1419" s="36" t="s">
        <v>180</v>
      </c>
      <c r="C1419" s="36" t="s">
        <v>295</v>
      </c>
      <c r="D1419" s="31" t="s">
        <v>91</v>
      </c>
      <c r="E1419" s="36"/>
      <c r="F1419" s="36"/>
    </row>
    <row r="1420" ht="15.75" customHeight="1">
      <c r="A1420" s="36" t="str">
        <f t="shared" si="1"/>
        <v>St. Vincent and the Grenadines-The Americas2012</v>
      </c>
      <c r="B1420" s="36" t="s">
        <v>180</v>
      </c>
      <c r="C1420" s="36" t="s">
        <v>296</v>
      </c>
      <c r="D1420" s="31" t="s">
        <v>91</v>
      </c>
      <c r="E1420" s="37">
        <v>70.0</v>
      </c>
      <c r="F1420" s="37">
        <v>202.0</v>
      </c>
    </row>
    <row r="1421" ht="15.75" customHeight="1">
      <c r="A1421" s="36" t="str">
        <f t="shared" si="1"/>
        <v>Sudan-Africa2012</v>
      </c>
      <c r="B1421" s="36" t="s">
        <v>180</v>
      </c>
      <c r="C1421" s="36" t="s">
        <v>136</v>
      </c>
      <c r="D1421" s="31" t="s">
        <v>91</v>
      </c>
      <c r="E1421" s="37">
        <v>15917.0</v>
      </c>
      <c r="F1421" s="37">
        <v>11503.0</v>
      </c>
    </row>
    <row r="1422" ht="15.75" customHeight="1">
      <c r="A1422" s="36" t="str">
        <f t="shared" si="1"/>
        <v>Suriname-The Americas2012</v>
      </c>
      <c r="B1422" s="36" t="s">
        <v>180</v>
      </c>
      <c r="C1422" s="36" t="s">
        <v>297</v>
      </c>
      <c r="D1422" s="31" t="s">
        <v>91</v>
      </c>
      <c r="E1422" s="37">
        <v>714.0</v>
      </c>
      <c r="F1422" s="37">
        <v>2442.0</v>
      </c>
    </row>
    <row r="1423" ht="15.75" customHeight="1">
      <c r="A1423" s="36" t="str">
        <f t="shared" si="1"/>
        <v>Swaziland-Africa2012</v>
      </c>
      <c r="B1423" s="36" t="s">
        <v>180</v>
      </c>
      <c r="C1423" s="36" t="s">
        <v>137</v>
      </c>
      <c r="D1423" s="31" t="s">
        <v>91</v>
      </c>
      <c r="E1423" s="37">
        <v>406.0</v>
      </c>
      <c r="F1423" s="37">
        <v>1016.0</v>
      </c>
    </row>
    <row r="1424" ht="15.75" customHeight="1">
      <c r="A1424" s="36" t="str">
        <f t="shared" si="1"/>
        <v>Sweden-Europe2012</v>
      </c>
      <c r="B1424" s="36" t="s">
        <v>180</v>
      </c>
      <c r="C1424" s="36" t="s">
        <v>223</v>
      </c>
      <c r="D1424" s="31" t="s">
        <v>91</v>
      </c>
      <c r="E1424" s="37">
        <v>50207.0</v>
      </c>
      <c r="F1424" s="37">
        <v>49571.0</v>
      </c>
    </row>
    <row r="1425" ht="15.75" customHeight="1">
      <c r="A1425" s="36" t="str">
        <f t="shared" si="1"/>
        <v>Switzerland-Europe2012</v>
      </c>
      <c r="B1425" s="36" t="s">
        <v>180</v>
      </c>
      <c r="C1425" s="36" t="s">
        <v>224</v>
      </c>
      <c r="D1425" s="31" t="s">
        <v>91</v>
      </c>
      <c r="E1425" s="37">
        <v>27084.0</v>
      </c>
      <c r="F1425" s="37">
        <v>41877.0</v>
      </c>
    </row>
    <row r="1426" ht="15.75" customHeight="1">
      <c r="A1426" s="36" t="str">
        <f t="shared" si="1"/>
        <v>Syria-Middle East2005</v>
      </c>
      <c r="B1426" s="36" t="s">
        <v>180</v>
      </c>
      <c r="C1426" s="36" t="s">
        <v>239</v>
      </c>
      <c r="D1426" s="31" t="s">
        <v>84</v>
      </c>
      <c r="E1426" s="37">
        <v>21630.0</v>
      </c>
      <c r="F1426" s="37">
        <v>53590.0</v>
      </c>
    </row>
    <row r="1427" ht="15.75" customHeight="1">
      <c r="A1427" s="36" t="str">
        <f t="shared" si="1"/>
        <v>Tajikistan-Asia2005</v>
      </c>
      <c r="B1427" s="36" t="s">
        <v>180</v>
      </c>
      <c r="C1427" s="36" t="s">
        <v>173</v>
      </c>
      <c r="D1427" s="31" t="s">
        <v>84</v>
      </c>
      <c r="E1427" s="37">
        <v>2414.0</v>
      </c>
      <c r="F1427" s="37">
        <v>2655.0</v>
      </c>
    </row>
    <row r="1428" ht="15.75" customHeight="1">
      <c r="A1428" s="36" t="str">
        <f t="shared" si="1"/>
        <v>Tanzania-Africa2005</v>
      </c>
      <c r="B1428" s="36" t="s">
        <v>180</v>
      </c>
      <c r="C1428" s="36" t="s">
        <v>138</v>
      </c>
      <c r="D1428" s="31" t="s">
        <v>84</v>
      </c>
      <c r="E1428" s="37">
        <v>17809.0</v>
      </c>
      <c r="F1428" s="37">
        <v>5959.0</v>
      </c>
    </row>
    <row r="1429" ht="15.75" customHeight="1">
      <c r="A1429" s="36" t="str">
        <f t="shared" si="1"/>
        <v>Thailand-Asia2005</v>
      </c>
      <c r="B1429" s="36" t="s">
        <v>180</v>
      </c>
      <c r="C1429" s="36" t="s">
        <v>174</v>
      </c>
      <c r="D1429" s="31" t="s">
        <v>84</v>
      </c>
      <c r="E1429" s="37">
        <v>101043.0</v>
      </c>
      <c r="F1429" s="37">
        <v>261211.0</v>
      </c>
    </row>
    <row r="1430" ht="15.75" customHeight="1">
      <c r="A1430" s="36" t="str">
        <f t="shared" si="1"/>
        <v>Timor-Leste-Asia2005</v>
      </c>
      <c r="B1430" s="36" t="s">
        <v>180</v>
      </c>
      <c r="C1430" s="36" t="s">
        <v>175</v>
      </c>
      <c r="D1430" s="31" t="s">
        <v>84</v>
      </c>
      <c r="E1430" s="37">
        <v>59.0</v>
      </c>
      <c r="F1430" s="37">
        <v>180.0</v>
      </c>
    </row>
    <row r="1431" ht="15.75" customHeight="1">
      <c r="A1431" s="36" t="str">
        <f t="shared" si="1"/>
        <v>Togo-Africa2005</v>
      </c>
      <c r="B1431" s="36" t="s">
        <v>180</v>
      </c>
      <c r="C1431" s="36" t="s">
        <v>139</v>
      </c>
      <c r="D1431" s="31" t="s">
        <v>84</v>
      </c>
      <c r="E1431" s="37">
        <v>2368.0</v>
      </c>
      <c r="F1431" s="37">
        <v>1221.0</v>
      </c>
    </row>
    <row r="1432" ht="15.75" customHeight="1">
      <c r="A1432" s="36" t="str">
        <f t="shared" si="1"/>
        <v>Tonga-Oceania2005</v>
      </c>
      <c r="B1432" s="36" t="s">
        <v>180</v>
      </c>
      <c r="C1432" s="36" t="s">
        <v>256</v>
      </c>
      <c r="D1432" s="31" t="s">
        <v>84</v>
      </c>
      <c r="E1432" s="37">
        <v>57.0</v>
      </c>
      <c r="F1432" s="37">
        <v>176.0</v>
      </c>
    </row>
    <row r="1433" ht="15.75" customHeight="1">
      <c r="A1433" s="36" t="str">
        <f t="shared" si="1"/>
        <v>Trinidad and Tobago-The Americas2005</v>
      </c>
      <c r="B1433" s="36" t="s">
        <v>180</v>
      </c>
      <c r="C1433" s="36" t="s">
        <v>298</v>
      </c>
      <c r="D1433" s="31" t="s">
        <v>84</v>
      </c>
      <c r="E1433" s="37">
        <v>19585.0</v>
      </c>
      <c r="F1433" s="37">
        <v>32152.0</v>
      </c>
    </row>
    <row r="1434" ht="15.75" customHeight="1">
      <c r="A1434" s="36" t="str">
        <f t="shared" si="1"/>
        <v>Tunisia-Africa2005</v>
      </c>
      <c r="B1434" s="36" t="s">
        <v>180</v>
      </c>
      <c r="C1434" s="36" t="s">
        <v>140</v>
      </c>
      <c r="D1434" s="31" t="s">
        <v>84</v>
      </c>
      <c r="E1434" s="37">
        <v>8752.0</v>
      </c>
      <c r="F1434" s="37">
        <v>23128.0</v>
      </c>
    </row>
    <row r="1435" ht="15.75" customHeight="1">
      <c r="A1435" s="36" t="str">
        <f t="shared" si="1"/>
        <v>Turkey-Europe2005</v>
      </c>
      <c r="B1435" s="36" t="s">
        <v>180</v>
      </c>
      <c r="C1435" s="36" t="s">
        <v>225</v>
      </c>
      <c r="D1435" s="31" t="s">
        <v>84</v>
      </c>
      <c r="E1435" s="37">
        <v>93035.0</v>
      </c>
      <c r="F1435" s="37">
        <v>261571.0</v>
      </c>
    </row>
    <row r="1436" ht="15.75" customHeight="1">
      <c r="A1436" s="36" t="str">
        <f t="shared" si="1"/>
        <v>Turkmenistan-Asia2005</v>
      </c>
      <c r="B1436" s="36" t="s">
        <v>180</v>
      </c>
      <c r="C1436" s="36" t="s">
        <v>176</v>
      </c>
      <c r="D1436" s="31" t="s">
        <v>84</v>
      </c>
      <c r="E1436" s="37">
        <v>19628.0</v>
      </c>
      <c r="F1436" s="37">
        <v>46256.0</v>
      </c>
    </row>
    <row r="1437" ht="15.75" customHeight="1">
      <c r="A1437" s="36" t="str">
        <f t="shared" si="1"/>
        <v>Turks and Caicos Islands-The Americas2005</v>
      </c>
      <c r="B1437" s="36" t="s">
        <v>180</v>
      </c>
      <c r="C1437" s="36" t="s">
        <v>299</v>
      </c>
      <c r="D1437" s="31" t="s">
        <v>84</v>
      </c>
      <c r="E1437" s="36"/>
      <c r="F1437" s="37">
        <v>143.0</v>
      </c>
    </row>
    <row r="1438" ht="15.75" customHeight="1">
      <c r="A1438" s="36" t="str">
        <f t="shared" si="1"/>
        <v>Uganda-Africa2005</v>
      </c>
      <c r="B1438" s="36" t="s">
        <v>180</v>
      </c>
      <c r="C1438" s="36" t="s">
        <v>141</v>
      </c>
      <c r="D1438" s="31" t="s">
        <v>84</v>
      </c>
      <c r="E1438" s="36"/>
      <c r="F1438" s="37">
        <v>2655.0</v>
      </c>
    </row>
    <row r="1439" ht="15.75" customHeight="1">
      <c r="A1439" s="36" t="str">
        <f t="shared" si="1"/>
        <v>Ukraine-Europe2005</v>
      </c>
      <c r="B1439" s="36" t="s">
        <v>180</v>
      </c>
      <c r="C1439" s="36" t="s">
        <v>226</v>
      </c>
      <c r="D1439" s="31" t="s">
        <v>84</v>
      </c>
      <c r="E1439" s="37">
        <v>137333.0</v>
      </c>
      <c r="F1439" s="37">
        <v>326480.0</v>
      </c>
    </row>
    <row r="1440" ht="15.75" customHeight="1">
      <c r="A1440" s="36" t="str">
        <f t="shared" si="1"/>
        <v>United Arab Emirates-Middle East2005</v>
      </c>
      <c r="B1440" s="36" t="s">
        <v>180</v>
      </c>
      <c r="C1440" s="36" t="s">
        <v>240</v>
      </c>
      <c r="D1440" s="31" t="s">
        <v>84</v>
      </c>
      <c r="E1440" s="37">
        <v>45911.0</v>
      </c>
      <c r="F1440" s="37">
        <v>123875.0</v>
      </c>
    </row>
    <row r="1441" ht="15.75" customHeight="1">
      <c r="A1441" s="36" t="str">
        <f t="shared" si="1"/>
        <v>United Kingdom-Europe2005</v>
      </c>
      <c r="B1441" s="36" t="s">
        <v>180</v>
      </c>
      <c r="C1441" s="36" t="s">
        <v>227</v>
      </c>
      <c r="D1441" s="31" t="s">
        <v>84</v>
      </c>
      <c r="E1441" s="37">
        <v>218961.0</v>
      </c>
      <c r="F1441" s="37">
        <v>542041.0</v>
      </c>
    </row>
    <row r="1442" ht="15.75" customHeight="1">
      <c r="A1442" s="36" t="str">
        <f t="shared" si="1"/>
        <v>United States-The Americas2005</v>
      </c>
      <c r="B1442" s="36" t="s">
        <v>180</v>
      </c>
      <c r="C1442" s="36" t="s">
        <v>300</v>
      </c>
      <c r="D1442" s="31" t="s">
        <v>84</v>
      </c>
      <c r="E1442" s="37">
        <v>2296686.0</v>
      </c>
      <c r="F1442" s="37">
        <v>5737616.0</v>
      </c>
    </row>
    <row r="1443" ht="15.75" customHeight="1">
      <c r="A1443" s="36" t="str">
        <f t="shared" si="1"/>
        <v>Uruguay-The Americas2005</v>
      </c>
      <c r="B1443" s="36" t="s">
        <v>180</v>
      </c>
      <c r="C1443" s="36" t="s">
        <v>301</v>
      </c>
      <c r="D1443" s="31" t="s">
        <v>84</v>
      </c>
      <c r="E1443" s="37">
        <v>3183.0</v>
      </c>
      <c r="F1443" s="37">
        <v>6648.0</v>
      </c>
    </row>
    <row r="1444" ht="15.75" customHeight="1">
      <c r="A1444" s="36" t="str">
        <f t="shared" si="1"/>
        <v>Uzbekistan-Asia2005</v>
      </c>
      <c r="B1444" s="36" t="s">
        <v>180</v>
      </c>
      <c r="C1444" s="36" t="s">
        <v>177</v>
      </c>
      <c r="D1444" s="31" t="s">
        <v>84</v>
      </c>
      <c r="E1444" s="37">
        <v>48872.0</v>
      </c>
      <c r="F1444" s="37">
        <v>116530.0</v>
      </c>
    </row>
    <row r="1445" ht="15.75" customHeight="1">
      <c r="A1445" s="36" t="str">
        <f t="shared" si="1"/>
        <v>Vanuatu-Oceania2005</v>
      </c>
      <c r="B1445" s="36" t="s">
        <v>180</v>
      </c>
      <c r="C1445" s="36" t="s">
        <v>257</v>
      </c>
      <c r="D1445" s="31" t="s">
        <v>84</v>
      </c>
      <c r="E1445" s="37">
        <v>31.0</v>
      </c>
      <c r="F1445" s="37">
        <v>48.0</v>
      </c>
    </row>
    <row r="1446" ht="15.75" customHeight="1">
      <c r="A1446" s="36" t="str">
        <f t="shared" si="1"/>
        <v>Venezuela-The Americas2005</v>
      </c>
      <c r="B1446" s="36" t="s">
        <v>180</v>
      </c>
      <c r="C1446" s="36" t="s">
        <v>302</v>
      </c>
      <c r="D1446" s="31" t="s">
        <v>84</v>
      </c>
      <c r="E1446" s="37">
        <v>63705.0</v>
      </c>
      <c r="F1446" s="37">
        <v>171825.0</v>
      </c>
    </row>
    <row r="1447" ht="15.75" customHeight="1">
      <c r="A1447" s="36" t="str">
        <f t="shared" si="1"/>
        <v>Vietnam-Asia2005</v>
      </c>
      <c r="B1447" s="36" t="s">
        <v>180</v>
      </c>
      <c r="C1447" s="36" t="s">
        <v>178</v>
      </c>
      <c r="D1447" s="31" t="s">
        <v>84</v>
      </c>
      <c r="E1447" s="37">
        <v>42475.0</v>
      </c>
      <c r="F1447" s="37">
        <v>102456.0</v>
      </c>
    </row>
    <row r="1448" ht="15.75" customHeight="1">
      <c r="A1448" s="36" t="str">
        <f t="shared" si="1"/>
        <v>Yemen-Middle East2005</v>
      </c>
      <c r="B1448" s="36" t="s">
        <v>180</v>
      </c>
      <c r="C1448" s="36" t="s">
        <v>241</v>
      </c>
      <c r="D1448" s="31" t="s">
        <v>84</v>
      </c>
      <c r="E1448" s="37">
        <v>7054.0</v>
      </c>
      <c r="F1448" s="37">
        <v>20796.0</v>
      </c>
    </row>
    <row r="1449" ht="15.75" customHeight="1">
      <c r="A1449" s="36" t="str">
        <f t="shared" si="1"/>
        <v>Zambia-Africa2005</v>
      </c>
      <c r="B1449" s="36" t="s">
        <v>180</v>
      </c>
      <c r="C1449" s="36" t="s">
        <v>142</v>
      </c>
      <c r="D1449" s="31" t="s">
        <v>84</v>
      </c>
      <c r="E1449" s="37">
        <v>7396.0</v>
      </c>
      <c r="F1449" s="37">
        <v>2226.0</v>
      </c>
    </row>
    <row r="1450" ht="15.75" customHeight="1">
      <c r="A1450" s="36" t="str">
        <f t="shared" si="1"/>
        <v>Zimbabwe-Africa2005</v>
      </c>
      <c r="B1450" s="36" t="s">
        <v>180</v>
      </c>
      <c r="C1450" s="36" t="s">
        <v>143</v>
      </c>
      <c r="D1450" s="31" t="s">
        <v>84</v>
      </c>
      <c r="E1450" s="37">
        <v>9714.0</v>
      </c>
      <c r="F1450" s="37">
        <v>10345.0</v>
      </c>
    </row>
    <row r="1451" ht="15.75" customHeight="1">
      <c r="A1451" s="36" t="str">
        <f t="shared" si="1"/>
        <v>Afghanistan-Asia2005</v>
      </c>
      <c r="B1451" s="36" t="s">
        <v>180</v>
      </c>
      <c r="C1451" s="36" t="s">
        <v>144</v>
      </c>
      <c r="D1451" s="31" t="s">
        <v>84</v>
      </c>
      <c r="E1451" s="36"/>
      <c r="F1451" s="37">
        <v>1016.0</v>
      </c>
    </row>
    <row r="1452" ht="15.75" customHeight="1">
      <c r="A1452" s="36" t="str">
        <f t="shared" si="1"/>
        <v>Albania-Europe2005</v>
      </c>
      <c r="B1452" s="36" t="s">
        <v>180</v>
      </c>
      <c r="C1452" s="36" t="s">
        <v>179</v>
      </c>
      <c r="D1452" s="31" t="s">
        <v>84</v>
      </c>
      <c r="E1452" s="37">
        <v>2172.0</v>
      </c>
      <c r="F1452" s="37">
        <v>4254.0</v>
      </c>
    </row>
    <row r="1453" ht="15.75" customHeight="1">
      <c r="A1453" s="36" t="str">
        <f t="shared" si="1"/>
        <v>Algeria-Africa2005</v>
      </c>
      <c r="B1453" s="36" t="s">
        <v>180</v>
      </c>
      <c r="C1453" s="36" t="s">
        <v>74</v>
      </c>
      <c r="D1453" s="31" t="s">
        <v>84</v>
      </c>
      <c r="E1453" s="37">
        <v>32335.0</v>
      </c>
      <c r="F1453" s="37">
        <v>107128.0</v>
      </c>
    </row>
    <row r="1454" ht="15.75" customHeight="1">
      <c r="A1454" s="36" t="str">
        <f t="shared" si="1"/>
        <v>American Samoa-Oceania2005</v>
      </c>
      <c r="B1454" s="36" t="s">
        <v>180</v>
      </c>
      <c r="C1454" s="36" t="s">
        <v>242</v>
      </c>
      <c r="D1454" s="31" t="s">
        <v>84</v>
      </c>
      <c r="E1454" s="36"/>
      <c r="F1454" s="36"/>
    </row>
    <row r="1455" ht="15.75" customHeight="1">
      <c r="A1455" s="36" t="str">
        <f t="shared" si="1"/>
        <v>Andorra-Europe2005</v>
      </c>
      <c r="B1455" s="36" t="s">
        <v>180</v>
      </c>
      <c r="C1455" s="36" t="s">
        <v>181</v>
      </c>
      <c r="D1455" s="31" t="s">
        <v>84</v>
      </c>
      <c r="E1455" s="36"/>
      <c r="F1455" s="37">
        <v>576.0</v>
      </c>
    </row>
    <row r="1456" ht="15.75" customHeight="1">
      <c r="A1456" s="36" t="str">
        <f t="shared" si="1"/>
        <v>Angola-Africa2005</v>
      </c>
      <c r="B1456" s="36" t="s">
        <v>180</v>
      </c>
      <c r="C1456" s="36" t="s">
        <v>92</v>
      </c>
      <c r="D1456" s="31" t="s">
        <v>84</v>
      </c>
      <c r="E1456" s="37">
        <v>9356.0</v>
      </c>
      <c r="F1456" s="37">
        <v>19156.0</v>
      </c>
    </row>
    <row r="1457" ht="15.75" customHeight="1">
      <c r="A1457" s="36" t="str">
        <f t="shared" si="1"/>
        <v>Antigua and Barbuda-The Americas2005</v>
      </c>
      <c r="B1457" s="36" t="s">
        <v>180</v>
      </c>
      <c r="C1457" s="36" t="s">
        <v>258</v>
      </c>
      <c r="D1457" s="31" t="s">
        <v>84</v>
      </c>
      <c r="E1457" s="37">
        <v>137.0</v>
      </c>
      <c r="F1457" s="37">
        <v>411.0</v>
      </c>
    </row>
    <row r="1458" ht="15.75" customHeight="1">
      <c r="A1458" s="36" t="str">
        <f t="shared" si="1"/>
        <v>Argentina-The Americas2005</v>
      </c>
      <c r="B1458" s="36" t="s">
        <v>180</v>
      </c>
      <c r="C1458" s="36" t="s">
        <v>260</v>
      </c>
      <c r="D1458" s="31" t="s">
        <v>84</v>
      </c>
      <c r="E1458" s="37">
        <v>66973.0</v>
      </c>
      <c r="F1458" s="37">
        <v>160952.0</v>
      </c>
    </row>
    <row r="1459" ht="15.75" customHeight="1">
      <c r="A1459" s="36" t="str">
        <f t="shared" si="1"/>
        <v>Armenia-Asia2005</v>
      </c>
      <c r="B1459" s="36" t="s">
        <v>180</v>
      </c>
      <c r="C1459" s="36" t="s">
        <v>146</v>
      </c>
      <c r="D1459" s="31" t="s">
        <v>84</v>
      </c>
      <c r="E1459" s="37">
        <v>2512.0</v>
      </c>
      <c r="F1459" s="37">
        <v>4360.0</v>
      </c>
    </row>
    <row r="1460" ht="15.75" customHeight="1">
      <c r="A1460" s="36" t="str">
        <f t="shared" si="1"/>
        <v>Aruba-The Americas2006</v>
      </c>
      <c r="B1460" s="36" t="s">
        <v>180</v>
      </c>
      <c r="C1460" s="36" t="s">
        <v>261</v>
      </c>
      <c r="D1460" s="31" t="s">
        <v>85</v>
      </c>
      <c r="E1460" s="36"/>
      <c r="F1460" s="37">
        <v>2274.0</v>
      </c>
    </row>
    <row r="1461" ht="15.75" customHeight="1">
      <c r="A1461" s="36" t="str">
        <f t="shared" si="1"/>
        <v>Australia-Oceania2006</v>
      </c>
      <c r="B1461" s="36" t="s">
        <v>180</v>
      </c>
      <c r="C1461" s="36" t="s">
        <v>244</v>
      </c>
      <c r="D1461" s="31" t="s">
        <v>85</v>
      </c>
      <c r="E1461" s="37">
        <v>113503.0</v>
      </c>
      <c r="F1461" s="37">
        <v>362685.0</v>
      </c>
    </row>
    <row r="1462" ht="15.75" customHeight="1">
      <c r="A1462" s="36" t="str">
        <f t="shared" si="1"/>
        <v>Austria-Europe2006</v>
      </c>
      <c r="B1462" s="36" t="s">
        <v>180</v>
      </c>
      <c r="C1462" s="36" t="s">
        <v>182</v>
      </c>
      <c r="D1462" s="31" t="s">
        <v>85</v>
      </c>
      <c r="E1462" s="37">
        <v>33792.0</v>
      </c>
      <c r="F1462" s="37">
        <v>74238.0</v>
      </c>
    </row>
    <row r="1463" ht="15.75" customHeight="1">
      <c r="A1463" s="36" t="str">
        <f t="shared" si="1"/>
        <v>Azerbaijan-Asia2006</v>
      </c>
      <c r="B1463" s="36" t="s">
        <v>180</v>
      </c>
      <c r="C1463" s="36" t="s">
        <v>147</v>
      </c>
      <c r="D1463" s="31" t="s">
        <v>85</v>
      </c>
      <c r="E1463" s="37">
        <v>13427.0</v>
      </c>
      <c r="F1463" s="37">
        <v>34338.0</v>
      </c>
    </row>
    <row r="1464" ht="15.75" customHeight="1">
      <c r="A1464" s="36" t="str">
        <f t="shared" si="1"/>
        <v>Bahamas, The-The Americas2006</v>
      </c>
      <c r="B1464" s="36" t="s">
        <v>180</v>
      </c>
      <c r="C1464" s="36" t="s">
        <v>262</v>
      </c>
      <c r="D1464" s="31" t="s">
        <v>85</v>
      </c>
      <c r="E1464" s="37">
        <v>696.0</v>
      </c>
      <c r="F1464" s="37">
        <v>1599.0</v>
      </c>
    </row>
    <row r="1465" ht="15.75" customHeight="1">
      <c r="A1465" s="36" t="str">
        <f t="shared" si="1"/>
        <v>Bahrain-Middle East2006</v>
      </c>
      <c r="B1465" s="36" t="s">
        <v>180</v>
      </c>
      <c r="C1465" s="36" t="s">
        <v>228</v>
      </c>
      <c r="D1465" s="31" t="s">
        <v>85</v>
      </c>
      <c r="E1465" s="37">
        <v>7332.0</v>
      </c>
      <c r="F1465" s="37">
        <v>19208.0</v>
      </c>
    </row>
    <row r="1466" ht="15.75" customHeight="1">
      <c r="A1466" s="36" t="str">
        <f t="shared" si="1"/>
        <v>Bangladesh-Asia2006</v>
      </c>
      <c r="B1466" s="36" t="s">
        <v>180</v>
      </c>
      <c r="C1466" s="36" t="s">
        <v>148</v>
      </c>
      <c r="D1466" s="31" t="s">
        <v>85</v>
      </c>
      <c r="E1466" s="37">
        <v>23868.0</v>
      </c>
      <c r="F1466" s="37">
        <v>37554.0</v>
      </c>
    </row>
    <row r="1467" ht="15.75" customHeight="1">
      <c r="A1467" s="36" t="str">
        <f t="shared" si="1"/>
        <v>Barbados-The Americas2006</v>
      </c>
      <c r="B1467" s="36" t="s">
        <v>180</v>
      </c>
      <c r="C1467" s="36" t="s">
        <v>263</v>
      </c>
      <c r="D1467" s="31" t="s">
        <v>85</v>
      </c>
      <c r="E1467" s="37">
        <v>390.0</v>
      </c>
      <c r="F1467" s="37">
        <v>1353.0</v>
      </c>
    </row>
    <row r="1468" ht="15.75" customHeight="1">
      <c r="A1468" s="36" t="str">
        <f t="shared" si="1"/>
        <v>Belarus-Europe2006</v>
      </c>
      <c r="B1468" s="36" t="s">
        <v>180</v>
      </c>
      <c r="C1468" s="36" t="s">
        <v>183</v>
      </c>
      <c r="D1468" s="31" t="s">
        <v>85</v>
      </c>
      <c r="E1468" s="37">
        <v>26874.0</v>
      </c>
      <c r="F1468" s="37">
        <v>59064.0</v>
      </c>
    </row>
    <row r="1469" ht="15.75" customHeight="1">
      <c r="A1469" s="36" t="str">
        <f t="shared" si="1"/>
        <v>Belgium-Europe2006</v>
      </c>
      <c r="B1469" s="36" t="s">
        <v>180</v>
      </c>
      <c r="C1469" s="36" t="s">
        <v>184</v>
      </c>
      <c r="D1469" s="31" t="s">
        <v>85</v>
      </c>
      <c r="E1469" s="37">
        <v>58688.0</v>
      </c>
      <c r="F1469" s="37">
        <v>108525.0</v>
      </c>
    </row>
    <row r="1470" ht="15.75" customHeight="1">
      <c r="A1470" s="36" t="str">
        <f t="shared" si="1"/>
        <v>Belize-The Americas2006</v>
      </c>
      <c r="B1470" s="36" t="s">
        <v>180</v>
      </c>
      <c r="C1470" s="36" t="s">
        <v>264</v>
      </c>
      <c r="D1470" s="31" t="s">
        <v>85</v>
      </c>
      <c r="E1470" s="37">
        <v>161.0</v>
      </c>
      <c r="F1470" s="37">
        <v>396.0</v>
      </c>
    </row>
    <row r="1471" ht="15.75" customHeight="1">
      <c r="A1471" s="36" t="str">
        <f t="shared" si="1"/>
        <v>Benin-Africa2006</v>
      </c>
      <c r="B1471" s="36" t="s">
        <v>180</v>
      </c>
      <c r="C1471" s="36" t="s">
        <v>93</v>
      </c>
      <c r="D1471" s="31" t="s">
        <v>85</v>
      </c>
      <c r="E1471" s="37">
        <v>2499.0</v>
      </c>
      <c r="F1471" s="37">
        <v>2398.0</v>
      </c>
    </row>
    <row r="1472" ht="15.75" customHeight="1">
      <c r="A1472" s="36" t="str">
        <f t="shared" si="1"/>
        <v>Bermuda-The Americas2006</v>
      </c>
      <c r="B1472" s="36" t="s">
        <v>180</v>
      </c>
      <c r="C1472" s="36" t="s">
        <v>265</v>
      </c>
      <c r="D1472" s="31" t="s">
        <v>85</v>
      </c>
      <c r="E1472" s="36"/>
      <c r="F1472" s="37">
        <v>444.0</v>
      </c>
    </row>
    <row r="1473" ht="15.75" customHeight="1">
      <c r="A1473" s="36" t="str">
        <f t="shared" si="1"/>
        <v>Bhutan-Asia2006</v>
      </c>
      <c r="B1473" s="36" t="s">
        <v>180</v>
      </c>
      <c r="C1473" s="36" t="s">
        <v>149</v>
      </c>
      <c r="D1473" s="31" t="s">
        <v>85</v>
      </c>
      <c r="E1473" s="37">
        <v>204.0</v>
      </c>
      <c r="F1473" s="37">
        <v>396.0</v>
      </c>
    </row>
    <row r="1474" ht="15.75" customHeight="1">
      <c r="A1474" s="36" t="str">
        <f t="shared" si="1"/>
        <v>Bolivia-The Americas2006</v>
      </c>
      <c r="B1474" s="36" t="s">
        <v>180</v>
      </c>
      <c r="C1474" s="36" t="s">
        <v>266</v>
      </c>
      <c r="D1474" s="31" t="s">
        <v>85</v>
      </c>
      <c r="E1474" s="37">
        <v>5183.0</v>
      </c>
      <c r="F1474" s="37">
        <v>12325.0</v>
      </c>
    </row>
    <row r="1475" ht="15.75" customHeight="1">
      <c r="A1475" s="36" t="str">
        <f t="shared" si="1"/>
        <v>Bosnia and Herzegovina-Europe2006</v>
      </c>
      <c r="B1475" s="36" t="s">
        <v>180</v>
      </c>
      <c r="C1475" s="36" t="s">
        <v>185</v>
      </c>
      <c r="D1475" s="31" t="s">
        <v>85</v>
      </c>
      <c r="E1475" s="37">
        <v>5042.0</v>
      </c>
      <c r="F1475" s="37">
        <v>25618.0</v>
      </c>
    </row>
    <row r="1476" ht="15.75" customHeight="1">
      <c r="A1476" s="36" t="str">
        <f t="shared" si="1"/>
        <v>Botswana-Africa2006</v>
      </c>
      <c r="B1476" s="36" t="s">
        <v>180</v>
      </c>
      <c r="C1476" s="36" t="s">
        <v>94</v>
      </c>
      <c r="D1476" s="31" t="s">
        <v>85</v>
      </c>
      <c r="E1476" s="37">
        <v>1929.0</v>
      </c>
      <c r="F1476" s="37">
        <v>4613.0</v>
      </c>
    </row>
    <row r="1477" ht="15.75" customHeight="1">
      <c r="A1477" s="36" t="str">
        <f t="shared" si="1"/>
        <v>Brazil-The Americas2006</v>
      </c>
      <c r="B1477" s="36" t="s">
        <v>180</v>
      </c>
      <c r="C1477" s="36" t="s">
        <v>267</v>
      </c>
      <c r="D1477" s="31" t="s">
        <v>85</v>
      </c>
      <c r="E1477" s="37">
        <v>215332.0</v>
      </c>
      <c r="F1477" s="37">
        <v>347309.0</v>
      </c>
    </row>
    <row r="1478" ht="15.75" customHeight="1">
      <c r="A1478" s="36" t="str">
        <f t="shared" si="1"/>
        <v>Brunei-Asia2006</v>
      </c>
      <c r="B1478" s="36" t="s">
        <v>180</v>
      </c>
      <c r="C1478" s="36" t="s">
        <v>150</v>
      </c>
      <c r="D1478" s="31" t="s">
        <v>85</v>
      </c>
      <c r="E1478" s="37">
        <v>2217.0</v>
      </c>
      <c r="F1478" s="37">
        <v>5126.0</v>
      </c>
    </row>
    <row r="1479" ht="15.75" customHeight="1">
      <c r="A1479" s="36" t="str">
        <f t="shared" si="1"/>
        <v>Bulgaria-Europe2006</v>
      </c>
      <c r="B1479" s="36" t="s">
        <v>180</v>
      </c>
      <c r="C1479" s="36" t="s">
        <v>186</v>
      </c>
      <c r="D1479" s="31" t="s">
        <v>85</v>
      </c>
      <c r="E1479" s="37">
        <v>19898.0</v>
      </c>
      <c r="F1479" s="37">
        <v>47909.0</v>
      </c>
    </row>
    <row r="1480" ht="15.75" customHeight="1">
      <c r="A1480" s="36" t="str">
        <f t="shared" si="1"/>
        <v>Burkina Faso-Africa2006</v>
      </c>
      <c r="B1480" s="36" t="s">
        <v>180</v>
      </c>
      <c r="C1480" s="36" t="s">
        <v>95</v>
      </c>
      <c r="D1480" s="31" t="s">
        <v>85</v>
      </c>
      <c r="E1480" s="36"/>
      <c r="F1480" s="37">
        <v>1126.0</v>
      </c>
    </row>
    <row r="1481" ht="15.75" customHeight="1">
      <c r="A1481" s="36" t="str">
        <f t="shared" si="1"/>
        <v>Burundi-Africa2006</v>
      </c>
      <c r="B1481" s="36" t="s">
        <v>180</v>
      </c>
      <c r="C1481" s="36" t="s">
        <v>96</v>
      </c>
      <c r="D1481" s="31" t="s">
        <v>85</v>
      </c>
      <c r="E1481" s="36"/>
      <c r="F1481" s="37">
        <v>154.0</v>
      </c>
    </row>
    <row r="1482" ht="15.75" customHeight="1">
      <c r="A1482" s="36" t="str">
        <f t="shared" si="1"/>
        <v>Cambodia-Asia2006</v>
      </c>
      <c r="B1482" s="36" t="s">
        <v>180</v>
      </c>
      <c r="C1482" s="36" t="s">
        <v>151</v>
      </c>
      <c r="D1482" s="31" t="s">
        <v>85</v>
      </c>
      <c r="E1482" s="37">
        <v>3436.0</v>
      </c>
      <c r="F1482" s="37">
        <v>2776.0</v>
      </c>
    </row>
    <row r="1483" ht="15.75" customHeight="1">
      <c r="A1483" s="36" t="str">
        <f t="shared" si="1"/>
        <v>Cameroon-Africa2006</v>
      </c>
      <c r="B1483" s="36" t="s">
        <v>180</v>
      </c>
      <c r="C1483" s="36" t="s">
        <v>97</v>
      </c>
      <c r="D1483" s="31" t="s">
        <v>85</v>
      </c>
      <c r="E1483" s="37">
        <v>6981.0</v>
      </c>
      <c r="F1483" s="37">
        <v>3696.0</v>
      </c>
    </row>
    <row r="1484" ht="15.75" customHeight="1">
      <c r="A1484" s="36" t="str">
        <f t="shared" si="1"/>
        <v>Canada-The Americas2006</v>
      </c>
      <c r="B1484" s="36" t="s">
        <v>180</v>
      </c>
      <c r="C1484" s="36" t="s">
        <v>268</v>
      </c>
      <c r="D1484" s="31" t="s">
        <v>85</v>
      </c>
      <c r="E1484" s="37">
        <v>272206.0</v>
      </c>
      <c r="F1484" s="37">
        <v>563072.0</v>
      </c>
    </row>
    <row r="1485" ht="15.75" customHeight="1">
      <c r="A1485" s="36" t="str">
        <f t="shared" si="1"/>
        <v>Cayman Islands-The Americas2006</v>
      </c>
      <c r="B1485" s="36" t="s">
        <v>180</v>
      </c>
      <c r="C1485" s="36" t="s">
        <v>269</v>
      </c>
      <c r="D1485" s="31" t="s">
        <v>85</v>
      </c>
      <c r="E1485" s="36"/>
      <c r="F1485" s="37">
        <v>513.0</v>
      </c>
    </row>
    <row r="1486" ht="15.75" customHeight="1">
      <c r="A1486" s="36" t="str">
        <f t="shared" si="1"/>
        <v>Central African Republic-Africa2006</v>
      </c>
      <c r="B1486" s="36" t="s">
        <v>180</v>
      </c>
      <c r="C1486" s="36" t="s">
        <v>98</v>
      </c>
      <c r="D1486" s="31" t="s">
        <v>85</v>
      </c>
      <c r="E1486" s="36"/>
      <c r="F1486" s="37">
        <v>213.0</v>
      </c>
    </row>
    <row r="1487" ht="15.75" customHeight="1">
      <c r="A1487" s="36" t="str">
        <f t="shared" si="1"/>
        <v>Chad-Africa2006</v>
      </c>
      <c r="B1487" s="36" t="s">
        <v>180</v>
      </c>
      <c r="C1487" s="36" t="s">
        <v>99</v>
      </c>
      <c r="D1487" s="31" t="s">
        <v>85</v>
      </c>
      <c r="E1487" s="36"/>
      <c r="F1487" s="37">
        <v>400.0</v>
      </c>
    </row>
    <row r="1488" ht="15.75" customHeight="1">
      <c r="A1488" s="36" t="str">
        <f t="shared" si="1"/>
        <v>Chile-The Americas2006</v>
      </c>
      <c r="B1488" s="36" t="s">
        <v>180</v>
      </c>
      <c r="C1488" s="36" t="s">
        <v>270</v>
      </c>
      <c r="D1488" s="31" t="s">
        <v>85</v>
      </c>
      <c r="E1488" s="37">
        <v>28352.0</v>
      </c>
      <c r="F1488" s="37">
        <v>61730.0</v>
      </c>
    </row>
    <row r="1489" ht="15.75" customHeight="1">
      <c r="A1489" s="36" t="str">
        <f t="shared" si="1"/>
        <v>China-Asia2006</v>
      </c>
      <c r="B1489" s="36" t="s">
        <v>180</v>
      </c>
      <c r="C1489" s="36" t="s">
        <v>152</v>
      </c>
      <c r="D1489" s="31" t="s">
        <v>85</v>
      </c>
      <c r="E1489" s="37">
        <v>1775677.0</v>
      </c>
      <c r="F1489" s="37">
        <v>5790017.0</v>
      </c>
    </row>
    <row r="1490" ht="15.75" customHeight="1">
      <c r="A1490" s="36" t="str">
        <f t="shared" si="1"/>
        <v>Colombia-The Americas2006</v>
      </c>
      <c r="B1490" s="36" t="s">
        <v>180</v>
      </c>
      <c r="C1490" s="36" t="s">
        <v>271</v>
      </c>
      <c r="D1490" s="31" t="s">
        <v>85</v>
      </c>
      <c r="E1490" s="37">
        <v>27085.0</v>
      </c>
      <c r="F1490" s="37">
        <v>60946.0</v>
      </c>
    </row>
    <row r="1491" ht="15.75" customHeight="1">
      <c r="A1491" s="36" t="str">
        <f t="shared" si="1"/>
        <v>Comoros-Africa2006</v>
      </c>
      <c r="B1491" s="36" t="s">
        <v>180</v>
      </c>
      <c r="C1491" s="36" t="s">
        <v>100</v>
      </c>
      <c r="D1491" s="31" t="s">
        <v>85</v>
      </c>
      <c r="E1491" s="37">
        <v>37.0</v>
      </c>
      <c r="F1491" s="37">
        <v>110.0</v>
      </c>
    </row>
    <row r="1492" ht="15.75" customHeight="1">
      <c r="A1492" s="36" t="str">
        <f t="shared" si="1"/>
        <v>Congo (Brazzaville)-Africa2006</v>
      </c>
      <c r="B1492" s="36" t="s">
        <v>180</v>
      </c>
      <c r="C1492" s="36" t="s">
        <v>101</v>
      </c>
      <c r="D1492" s="31" t="s">
        <v>85</v>
      </c>
      <c r="E1492" s="37">
        <v>1083.0</v>
      </c>
      <c r="F1492" s="37">
        <v>1456.0</v>
      </c>
    </row>
    <row r="1493" ht="15.75" customHeight="1">
      <c r="A1493" s="36" t="str">
        <f t="shared" si="1"/>
        <v>Congo (Kinshasa)-Africa2006</v>
      </c>
      <c r="B1493" s="36" t="s">
        <v>180</v>
      </c>
      <c r="C1493" s="36" t="s">
        <v>102</v>
      </c>
      <c r="D1493" s="31" t="s">
        <v>85</v>
      </c>
      <c r="E1493" s="37">
        <v>19971.0</v>
      </c>
      <c r="F1493" s="37">
        <v>2226.0</v>
      </c>
    </row>
    <row r="1494" ht="15.75" customHeight="1">
      <c r="A1494" s="36" t="str">
        <f t="shared" si="1"/>
        <v>Costa Rica-The Americas2007</v>
      </c>
      <c r="B1494" s="36" t="s">
        <v>180</v>
      </c>
      <c r="C1494" s="36" t="s">
        <v>272</v>
      </c>
      <c r="D1494" s="31" t="s">
        <v>86</v>
      </c>
      <c r="E1494" s="37">
        <v>3865.0</v>
      </c>
      <c r="F1494" s="37">
        <v>7088.0</v>
      </c>
    </row>
    <row r="1495" ht="15.75" customHeight="1">
      <c r="A1495" s="36" t="str">
        <f t="shared" si="1"/>
        <v>Cote d'Ivoire-Africa2007</v>
      </c>
      <c r="B1495" s="36" t="s">
        <v>180</v>
      </c>
      <c r="C1495" s="36" t="s">
        <v>103</v>
      </c>
      <c r="D1495" s="31" t="s">
        <v>86</v>
      </c>
      <c r="E1495" s="37">
        <v>9634.0</v>
      </c>
      <c r="F1495" s="37">
        <v>7825.0</v>
      </c>
    </row>
    <row r="1496" ht="15.75" customHeight="1">
      <c r="A1496" s="36" t="str">
        <f t="shared" si="1"/>
        <v>Croatia-Europe2007</v>
      </c>
      <c r="B1496" s="36" t="s">
        <v>180</v>
      </c>
      <c r="C1496" s="36" t="s">
        <v>187</v>
      </c>
      <c r="D1496" s="31" t="s">
        <v>86</v>
      </c>
      <c r="E1496" s="37">
        <v>8905.0</v>
      </c>
      <c r="F1496" s="37">
        <v>23106.0</v>
      </c>
    </row>
    <row r="1497" ht="15.75" customHeight="1">
      <c r="A1497" s="36" t="str">
        <f t="shared" si="1"/>
        <v>Cuba-The Americas2007</v>
      </c>
      <c r="B1497" s="36" t="s">
        <v>180</v>
      </c>
      <c r="C1497" s="36" t="s">
        <v>273</v>
      </c>
      <c r="D1497" s="31" t="s">
        <v>86</v>
      </c>
      <c r="E1497" s="37">
        <v>10758.0</v>
      </c>
      <c r="F1497" s="37">
        <v>26006.0</v>
      </c>
    </row>
    <row r="1498" ht="15.75" customHeight="1">
      <c r="A1498" s="36" t="str">
        <f t="shared" si="1"/>
        <v>Curacao-The Americas2007</v>
      </c>
      <c r="B1498" s="36" t="s">
        <v>180</v>
      </c>
      <c r="C1498" s="36" t="s">
        <v>274</v>
      </c>
      <c r="D1498" s="31" t="s">
        <v>86</v>
      </c>
      <c r="E1498" s="36"/>
      <c r="F1498" s="36"/>
    </row>
    <row r="1499" ht="15.75" customHeight="1">
      <c r="A1499" s="36" t="str">
        <f t="shared" si="1"/>
        <v>Cyprus-Europe2007</v>
      </c>
      <c r="B1499" s="36" t="s">
        <v>180</v>
      </c>
      <c r="C1499" s="36" t="s">
        <v>188</v>
      </c>
      <c r="D1499" s="31" t="s">
        <v>86</v>
      </c>
      <c r="E1499" s="37">
        <v>2219.0</v>
      </c>
      <c r="F1499" s="37">
        <v>7503.0</v>
      </c>
    </row>
    <row r="1500" ht="15.75" customHeight="1">
      <c r="A1500" s="36" t="str">
        <f t="shared" si="1"/>
        <v>Czech Republic-Europe2007</v>
      </c>
      <c r="B1500" s="36" t="s">
        <v>180</v>
      </c>
      <c r="C1500" s="36" t="s">
        <v>189</v>
      </c>
      <c r="D1500" s="31" t="s">
        <v>86</v>
      </c>
      <c r="E1500" s="37">
        <v>44941.0</v>
      </c>
      <c r="F1500" s="37">
        <v>120736.0</v>
      </c>
    </row>
    <row r="1501" ht="15.75" customHeight="1">
      <c r="A1501" s="36" t="str">
        <f t="shared" si="1"/>
        <v>Denmark-Europe2007</v>
      </c>
      <c r="B1501" s="36" t="s">
        <v>180</v>
      </c>
      <c r="C1501" s="36" t="s">
        <v>190</v>
      </c>
      <c r="D1501" s="31" t="s">
        <v>86</v>
      </c>
      <c r="E1501" s="37">
        <v>18888.0</v>
      </c>
      <c r="F1501" s="37">
        <v>47099.0</v>
      </c>
    </row>
    <row r="1502" ht="15.75" customHeight="1">
      <c r="A1502" s="36" t="str">
        <f t="shared" si="1"/>
        <v>Djibouti-Africa2007</v>
      </c>
      <c r="B1502" s="36" t="s">
        <v>180</v>
      </c>
      <c r="C1502" s="36" t="s">
        <v>104</v>
      </c>
      <c r="D1502" s="31" t="s">
        <v>86</v>
      </c>
      <c r="E1502" s="37">
        <v>139.0</v>
      </c>
      <c r="F1502" s="37">
        <v>473.0</v>
      </c>
    </row>
    <row r="1503" ht="15.75" customHeight="1">
      <c r="A1503" s="36" t="str">
        <f t="shared" si="1"/>
        <v>Dominica-The Americas2007</v>
      </c>
      <c r="B1503" s="36" t="s">
        <v>180</v>
      </c>
      <c r="C1503" s="36" t="s">
        <v>275</v>
      </c>
      <c r="D1503" s="31" t="s">
        <v>86</v>
      </c>
      <c r="E1503" s="37">
        <v>41.0</v>
      </c>
      <c r="F1503" s="37">
        <v>114.0</v>
      </c>
    </row>
    <row r="1504" ht="15.75" customHeight="1">
      <c r="A1504" s="36" t="str">
        <f t="shared" si="1"/>
        <v>Dominican Republic-The Americas2007</v>
      </c>
      <c r="B1504" s="36" t="s">
        <v>180</v>
      </c>
      <c r="C1504" s="36" t="s">
        <v>276</v>
      </c>
      <c r="D1504" s="31" t="s">
        <v>86</v>
      </c>
      <c r="E1504" s="37">
        <v>6840.0</v>
      </c>
      <c r="F1504" s="37">
        <v>19651.0</v>
      </c>
    </row>
    <row r="1505" ht="15.75" customHeight="1">
      <c r="A1505" s="36" t="str">
        <f t="shared" si="1"/>
        <v>Ecuador-The Americas2007</v>
      </c>
      <c r="B1505" s="36" t="s">
        <v>180</v>
      </c>
      <c r="C1505" s="36" t="s">
        <v>277</v>
      </c>
      <c r="D1505" s="31" t="s">
        <v>86</v>
      </c>
      <c r="E1505" s="37">
        <v>11048.0</v>
      </c>
      <c r="F1505" s="37">
        <v>29908.0</v>
      </c>
    </row>
    <row r="1506" ht="15.75" customHeight="1">
      <c r="A1506" s="36" t="str">
        <f t="shared" si="1"/>
        <v>Egypt-Africa2007</v>
      </c>
      <c r="B1506" s="36" t="s">
        <v>180</v>
      </c>
      <c r="C1506" s="36" t="s">
        <v>105</v>
      </c>
      <c r="D1506" s="31" t="s">
        <v>86</v>
      </c>
      <c r="E1506" s="37">
        <v>62741.0</v>
      </c>
      <c r="F1506" s="37">
        <v>167208.0</v>
      </c>
    </row>
    <row r="1507" ht="15.75" customHeight="1">
      <c r="A1507" s="36" t="str">
        <f t="shared" si="1"/>
        <v>El Salvador-The Americas2007</v>
      </c>
      <c r="B1507" s="36" t="s">
        <v>180</v>
      </c>
      <c r="C1507" s="36" t="s">
        <v>278</v>
      </c>
      <c r="D1507" s="31" t="s">
        <v>86</v>
      </c>
      <c r="E1507" s="37">
        <v>4509.0</v>
      </c>
      <c r="F1507" s="37">
        <v>6454.0</v>
      </c>
    </row>
    <row r="1508" ht="15.75" customHeight="1">
      <c r="A1508" s="36" t="str">
        <f t="shared" si="1"/>
        <v>Equatorial Guinea-Africa2007</v>
      </c>
      <c r="B1508" s="36" t="s">
        <v>180</v>
      </c>
      <c r="C1508" s="36" t="s">
        <v>106</v>
      </c>
      <c r="D1508" s="31" t="s">
        <v>86</v>
      </c>
      <c r="E1508" s="37">
        <v>1249.0</v>
      </c>
      <c r="F1508" s="37">
        <v>4712.0</v>
      </c>
    </row>
    <row r="1509" ht="15.75" customHeight="1">
      <c r="A1509" s="36" t="str">
        <f t="shared" si="1"/>
        <v>Eritrea-Africa2007</v>
      </c>
      <c r="B1509" s="36" t="s">
        <v>180</v>
      </c>
      <c r="C1509" s="36" t="s">
        <v>107</v>
      </c>
      <c r="D1509" s="31" t="s">
        <v>86</v>
      </c>
      <c r="E1509" s="37">
        <v>763.0</v>
      </c>
      <c r="F1509" s="37">
        <v>766.0</v>
      </c>
    </row>
    <row r="1510" ht="15.75" customHeight="1">
      <c r="A1510" s="36" t="str">
        <f t="shared" si="1"/>
        <v>Estonia-Europe2007</v>
      </c>
      <c r="B1510" s="36" t="s">
        <v>180</v>
      </c>
      <c r="C1510" s="36" t="s">
        <v>191</v>
      </c>
      <c r="D1510" s="31" t="s">
        <v>86</v>
      </c>
      <c r="E1510" s="37">
        <v>5164.0</v>
      </c>
      <c r="F1510" s="37">
        <v>16780.0</v>
      </c>
    </row>
    <row r="1511" ht="15.75" customHeight="1">
      <c r="A1511" s="36" t="str">
        <f t="shared" si="1"/>
        <v>Ethiopia-Africa2007</v>
      </c>
      <c r="B1511" s="36" t="s">
        <v>180</v>
      </c>
      <c r="C1511" s="36" t="s">
        <v>108</v>
      </c>
      <c r="D1511" s="31" t="s">
        <v>86</v>
      </c>
      <c r="E1511" s="37">
        <v>28935.0</v>
      </c>
      <c r="F1511" s="37">
        <v>5053.0</v>
      </c>
    </row>
    <row r="1512" ht="15.75" customHeight="1">
      <c r="A1512" s="36" t="str">
        <f t="shared" si="1"/>
        <v>Faeroe Islands-Europe2007</v>
      </c>
      <c r="B1512" s="36" t="s">
        <v>180</v>
      </c>
      <c r="C1512" s="36" t="s">
        <v>192</v>
      </c>
      <c r="D1512" s="31" t="s">
        <v>86</v>
      </c>
      <c r="E1512" s="36"/>
      <c r="F1512" s="37">
        <v>766.0</v>
      </c>
    </row>
    <row r="1513" ht="15.75" customHeight="1">
      <c r="A1513" s="36" t="str">
        <f t="shared" si="1"/>
        <v>Fiji-Oceania2007</v>
      </c>
      <c r="B1513" s="36" t="s">
        <v>180</v>
      </c>
      <c r="C1513" s="36" t="s">
        <v>245</v>
      </c>
      <c r="D1513" s="31" t="s">
        <v>86</v>
      </c>
      <c r="E1513" s="37">
        <v>578.0</v>
      </c>
      <c r="F1513" s="37">
        <v>1364.0</v>
      </c>
    </row>
    <row r="1514" ht="15.75" customHeight="1">
      <c r="A1514" s="36" t="str">
        <f t="shared" si="1"/>
        <v>Finland-Europe2007</v>
      </c>
      <c r="B1514" s="36" t="s">
        <v>180</v>
      </c>
      <c r="C1514" s="36" t="s">
        <v>193</v>
      </c>
      <c r="D1514" s="31" t="s">
        <v>86</v>
      </c>
      <c r="E1514" s="37">
        <v>34263.0</v>
      </c>
      <c r="F1514" s="37">
        <v>54646.0</v>
      </c>
    </row>
    <row r="1515" ht="15.75" customHeight="1">
      <c r="A1515" s="36" t="str">
        <f t="shared" si="1"/>
        <v>France-Europe2007</v>
      </c>
      <c r="B1515" s="36" t="s">
        <v>180</v>
      </c>
      <c r="C1515" s="36" t="s">
        <v>194</v>
      </c>
      <c r="D1515" s="31" t="s">
        <v>86</v>
      </c>
      <c r="E1515" s="37">
        <v>270660.0</v>
      </c>
      <c r="F1515" s="37">
        <v>392072.0</v>
      </c>
    </row>
    <row r="1516" ht="15.75" customHeight="1">
      <c r="A1516" s="36" t="str">
        <f t="shared" si="1"/>
        <v>French Polynesia-Oceania2007</v>
      </c>
      <c r="B1516" s="36" t="s">
        <v>180</v>
      </c>
      <c r="C1516" s="36" t="s">
        <v>246</v>
      </c>
      <c r="D1516" s="31" t="s">
        <v>86</v>
      </c>
      <c r="E1516" s="36"/>
      <c r="F1516" s="37">
        <v>851.0</v>
      </c>
    </row>
    <row r="1517" ht="15.75" customHeight="1">
      <c r="A1517" s="36" t="str">
        <f t="shared" si="1"/>
        <v>Gabon-Africa2007</v>
      </c>
      <c r="B1517" s="36" t="s">
        <v>180</v>
      </c>
      <c r="C1517" s="36" t="s">
        <v>109</v>
      </c>
      <c r="D1517" s="31" t="s">
        <v>86</v>
      </c>
      <c r="E1517" s="37">
        <v>1718.0</v>
      </c>
      <c r="F1517" s="37">
        <v>2087.0</v>
      </c>
    </row>
    <row r="1518" ht="15.75" customHeight="1">
      <c r="A1518" s="36" t="str">
        <f t="shared" si="1"/>
        <v>Gambia, The-Africa2007</v>
      </c>
      <c r="B1518" s="36" t="s">
        <v>180</v>
      </c>
      <c r="C1518" s="36" t="s">
        <v>110</v>
      </c>
      <c r="D1518" s="31" t="s">
        <v>86</v>
      </c>
      <c r="E1518" s="37">
        <v>108.0</v>
      </c>
      <c r="F1518" s="37">
        <v>323.0</v>
      </c>
    </row>
    <row r="1519" ht="15.75" customHeight="1">
      <c r="A1519" s="36" t="str">
        <f t="shared" si="1"/>
        <v>Georgia-Asia2007</v>
      </c>
      <c r="B1519" s="36" t="s">
        <v>180</v>
      </c>
      <c r="C1519" s="36" t="s">
        <v>153</v>
      </c>
      <c r="D1519" s="31" t="s">
        <v>86</v>
      </c>
      <c r="E1519" s="37">
        <v>2841.0</v>
      </c>
      <c r="F1519" s="37">
        <v>5068.0</v>
      </c>
    </row>
    <row r="1520" ht="15.75" customHeight="1">
      <c r="A1520" s="36" t="str">
        <f t="shared" si="1"/>
        <v>Germany-Europe2007</v>
      </c>
      <c r="B1520" s="36" t="s">
        <v>180</v>
      </c>
      <c r="C1520" s="36" t="s">
        <v>195</v>
      </c>
      <c r="D1520" s="31" t="s">
        <v>86</v>
      </c>
      <c r="E1520" s="37">
        <v>335185.0</v>
      </c>
      <c r="F1520" s="37">
        <v>806703.0</v>
      </c>
    </row>
    <row r="1521" ht="15.75" customHeight="1">
      <c r="A1521" s="36" t="str">
        <f t="shared" si="1"/>
        <v>Ghana-Africa2007</v>
      </c>
      <c r="B1521" s="36" t="s">
        <v>180</v>
      </c>
      <c r="C1521" s="36" t="s">
        <v>111</v>
      </c>
      <c r="D1521" s="31" t="s">
        <v>86</v>
      </c>
      <c r="E1521" s="37">
        <v>8229.0</v>
      </c>
      <c r="F1521" s="37">
        <v>6956.0</v>
      </c>
    </row>
    <row r="1522" ht="15.75" customHeight="1">
      <c r="A1522" s="36" t="str">
        <f t="shared" si="1"/>
        <v>Greece-Europe2007</v>
      </c>
      <c r="B1522" s="36" t="s">
        <v>180</v>
      </c>
      <c r="C1522" s="36" t="s">
        <v>196</v>
      </c>
      <c r="D1522" s="31" t="s">
        <v>86</v>
      </c>
      <c r="E1522" s="37">
        <v>30248.0</v>
      </c>
      <c r="F1522" s="37">
        <v>98675.0</v>
      </c>
    </row>
    <row r="1523" ht="15.75" customHeight="1">
      <c r="A1523" s="36" t="str">
        <f t="shared" si="1"/>
        <v>Greenland-The Americas2007</v>
      </c>
      <c r="B1523" s="36" t="s">
        <v>180</v>
      </c>
      <c r="C1523" s="36" t="s">
        <v>279</v>
      </c>
      <c r="D1523" s="31" t="s">
        <v>86</v>
      </c>
      <c r="E1523" s="36"/>
      <c r="F1523" s="37">
        <v>609.0</v>
      </c>
    </row>
    <row r="1524" ht="15.75" customHeight="1">
      <c r="A1524" s="36" t="str">
        <f t="shared" si="1"/>
        <v>Grenada-The Americas2007</v>
      </c>
      <c r="B1524" s="36" t="s">
        <v>180</v>
      </c>
      <c r="C1524" s="36" t="s">
        <v>280</v>
      </c>
      <c r="D1524" s="31" t="s">
        <v>86</v>
      </c>
      <c r="E1524" s="37">
        <v>79.0</v>
      </c>
      <c r="F1524" s="37">
        <v>216.0</v>
      </c>
    </row>
    <row r="1525" ht="15.75" customHeight="1">
      <c r="A1525" s="36" t="str">
        <f t="shared" si="1"/>
        <v>Guam-Oceania2007</v>
      </c>
      <c r="B1525" s="36" t="s">
        <v>180</v>
      </c>
      <c r="C1525" s="36" t="s">
        <v>247</v>
      </c>
      <c r="D1525" s="31" t="s">
        <v>86</v>
      </c>
      <c r="E1525" s="36"/>
      <c r="F1525" s="36"/>
    </row>
    <row r="1526" ht="15.75" customHeight="1">
      <c r="A1526" s="36" t="str">
        <f t="shared" si="1"/>
        <v>Guatemala-The Americas2007</v>
      </c>
      <c r="B1526" s="36" t="s">
        <v>180</v>
      </c>
      <c r="C1526" s="36" t="s">
        <v>281</v>
      </c>
      <c r="D1526" s="31" t="s">
        <v>86</v>
      </c>
      <c r="E1526" s="37">
        <v>7855.0</v>
      </c>
      <c r="F1526" s="37">
        <v>12453.0</v>
      </c>
    </row>
    <row r="1527" ht="15.75" customHeight="1">
      <c r="A1527" s="36" t="str">
        <f t="shared" si="1"/>
        <v>Guinea-Africa2007</v>
      </c>
      <c r="B1527" s="36" t="s">
        <v>180</v>
      </c>
      <c r="C1527" s="36" t="s">
        <v>112</v>
      </c>
      <c r="D1527" s="31" t="s">
        <v>86</v>
      </c>
      <c r="E1527" s="36"/>
      <c r="F1527" s="37">
        <v>1181.0</v>
      </c>
    </row>
    <row r="1528" ht="15.75" customHeight="1">
      <c r="A1528" s="36" t="str">
        <f t="shared" si="1"/>
        <v>Guinea-Bissau-Africa2008</v>
      </c>
      <c r="B1528" s="36" t="s">
        <v>180</v>
      </c>
      <c r="C1528" s="36" t="s">
        <v>113</v>
      </c>
      <c r="D1528" s="31" t="s">
        <v>87</v>
      </c>
      <c r="E1528" s="37">
        <v>87.0</v>
      </c>
      <c r="F1528" s="37">
        <v>213.0</v>
      </c>
    </row>
    <row r="1529" ht="15.75" customHeight="1">
      <c r="A1529" s="36" t="str">
        <f t="shared" si="1"/>
        <v>Guyana-The Americas2008</v>
      </c>
      <c r="B1529" s="36" t="s">
        <v>180</v>
      </c>
      <c r="C1529" s="36" t="s">
        <v>282</v>
      </c>
      <c r="D1529" s="31" t="s">
        <v>87</v>
      </c>
      <c r="E1529" s="37">
        <v>495.0</v>
      </c>
      <c r="F1529" s="37">
        <v>1434.0</v>
      </c>
    </row>
    <row r="1530" ht="15.75" customHeight="1">
      <c r="A1530" s="36" t="str">
        <f t="shared" si="1"/>
        <v>Haiti-The Americas2008</v>
      </c>
      <c r="B1530" s="36" t="s">
        <v>180</v>
      </c>
      <c r="C1530" s="36" t="s">
        <v>283</v>
      </c>
      <c r="D1530" s="31" t="s">
        <v>87</v>
      </c>
      <c r="E1530" s="37">
        <v>2585.0</v>
      </c>
      <c r="F1530" s="37">
        <v>2076.0</v>
      </c>
    </row>
    <row r="1531" ht="15.75" customHeight="1">
      <c r="A1531" s="36" t="str">
        <f t="shared" si="1"/>
        <v>Honduras-The Americas2008</v>
      </c>
      <c r="B1531" s="36" t="s">
        <v>180</v>
      </c>
      <c r="C1531" s="36" t="s">
        <v>284</v>
      </c>
      <c r="D1531" s="31" t="s">
        <v>87</v>
      </c>
      <c r="E1531" s="37">
        <v>3997.0</v>
      </c>
      <c r="F1531" s="37">
        <v>7554.0</v>
      </c>
    </row>
    <row r="1532" ht="15.75" customHeight="1">
      <c r="A1532" s="36" t="str">
        <f t="shared" si="1"/>
        <v>Hong Kong SAR-Asia2008</v>
      </c>
      <c r="B1532" s="36" t="s">
        <v>180</v>
      </c>
      <c r="C1532" s="36" t="s">
        <v>154</v>
      </c>
      <c r="D1532" s="31" t="s">
        <v>87</v>
      </c>
      <c r="E1532" s="37">
        <v>12664.0</v>
      </c>
      <c r="F1532" s="37">
        <v>40546.0</v>
      </c>
    </row>
    <row r="1533" ht="15.75" customHeight="1">
      <c r="A1533" s="36" t="str">
        <f t="shared" si="1"/>
        <v>Hungary-Europe2008</v>
      </c>
      <c r="B1533" s="36" t="s">
        <v>180</v>
      </c>
      <c r="C1533" s="36" t="s">
        <v>197</v>
      </c>
      <c r="D1533" s="31" t="s">
        <v>87</v>
      </c>
      <c r="E1533" s="37">
        <v>27583.0</v>
      </c>
      <c r="F1533" s="37">
        <v>57917.0</v>
      </c>
    </row>
    <row r="1534" ht="15.75" customHeight="1">
      <c r="A1534" s="36" t="str">
        <f t="shared" si="1"/>
        <v>Iceland-Europe2008</v>
      </c>
      <c r="B1534" s="36" t="s">
        <v>180</v>
      </c>
      <c r="C1534" s="36" t="s">
        <v>198</v>
      </c>
      <c r="D1534" s="31" t="s">
        <v>87</v>
      </c>
      <c r="E1534" s="37">
        <v>3480.0</v>
      </c>
      <c r="F1534" s="37">
        <v>2204.0</v>
      </c>
    </row>
    <row r="1535" ht="15.75" customHeight="1">
      <c r="A1535" s="36" t="str">
        <f t="shared" si="1"/>
        <v>India-Asia2008</v>
      </c>
      <c r="B1535" s="36" t="s">
        <v>180</v>
      </c>
      <c r="C1535" s="36" t="s">
        <v>155</v>
      </c>
      <c r="D1535" s="31" t="s">
        <v>87</v>
      </c>
      <c r="E1535" s="37">
        <v>539388.0</v>
      </c>
      <c r="F1535" s="37">
        <v>1411128.0</v>
      </c>
    </row>
    <row r="1536" ht="15.75" customHeight="1">
      <c r="A1536" s="36" t="str">
        <f t="shared" si="1"/>
        <v>Indonesia-Asia2008</v>
      </c>
      <c r="B1536" s="36" t="s">
        <v>180</v>
      </c>
      <c r="C1536" s="36" t="s">
        <v>156</v>
      </c>
      <c r="D1536" s="31" t="s">
        <v>87</v>
      </c>
      <c r="E1536" s="37">
        <v>179461.0</v>
      </c>
      <c r="F1536" s="37">
        <v>341992.0</v>
      </c>
    </row>
    <row r="1537" ht="15.75" customHeight="1">
      <c r="A1537" s="36" t="str">
        <f t="shared" si="1"/>
        <v>Iran-Middle East2008</v>
      </c>
      <c r="B1537" s="36" t="s">
        <v>180</v>
      </c>
      <c r="C1537" s="36" t="s">
        <v>230</v>
      </c>
      <c r="D1537" s="31" t="s">
        <v>87</v>
      </c>
      <c r="E1537" s="37">
        <v>172442.0</v>
      </c>
      <c r="F1537" s="37">
        <v>469328.0</v>
      </c>
    </row>
    <row r="1538" ht="15.75" customHeight="1">
      <c r="A1538" s="36" t="str">
        <f t="shared" si="1"/>
        <v>Iraq-Middle East2008</v>
      </c>
      <c r="B1538" s="36" t="s">
        <v>180</v>
      </c>
      <c r="C1538" s="36" t="s">
        <v>231</v>
      </c>
      <c r="D1538" s="31" t="s">
        <v>87</v>
      </c>
      <c r="E1538" s="37">
        <v>26866.0</v>
      </c>
      <c r="F1538" s="37">
        <v>114770.0</v>
      </c>
    </row>
    <row r="1539" ht="15.75" customHeight="1">
      <c r="A1539" s="36" t="str">
        <f t="shared" si="1"/>
        <v>Ireland-Europe2008</v>
      </c>
      <c r="B1539" s="36" t="s">
        <v>180</v>
      </c>
      <c r="C1539" s="36" t="s">
        <v>199</v>
      </c>
      <c r="D1539" s="31" t="s">
        <v>87</v>
      </c>
      <c r="E1539" s="37">
        <v>14330.0</v>
      </c>
      <c r="F1539" s="37">
        <v>43535.0</v>
      </c>
    </row>
    <row r="1540" ht="15.75" customHeight="1">
      <c r="A1540" s="36" t="str">
        <f t="shared" si="1"/>
        <v>Isle of Man-Europe2008</v>
      </c>
      <c r="B1540" s="36" t="s">
        <v>180</v>
      </c>
      <c r="C1540" s="36" t="s">
        <v>200</v>
      </c>
      <c r="D1540" s="31" t="s">
        <v>87</v>
      </c>
      <c r="E1540" s="36"/>
      <c r="F1540" s="36"/>
    </row>
    <row r="1541" ht="15.75" customHeight="1">
      <c r="A1541" s="36" t="str">
        <f t="shared" si="1"/>
        <v>Israel-Middle East2008</v>
      </c>
      <c r="B1541" s="36" t="s">
        <v>180</v>
      </c>
      <c r="C1541" s="36" t="s">
        <v>232</v>
      </c>
      <c r="D1541" s="31" t="s">
        <v>87</v>
      </c>
      <c r="E1541" s="37">
        <v>18478.0</v>
      </c>
      <c r="F1541" s="37">
        <v>60245.0</v>
      </c>
    </row>
    <row r="1542" ht="15.75" customHeight="1">
      <c r="A1542" s="36" t="str">
        <f t="shared" si="1"/>
        <v>Italy-Europe2008</v>
      </c>
      <c r="B1542" s="36" t="s">
        <v>180</v>
      </c>
      <c r="C1542" s="36" t="s">
        <v>201</v>
      </c>
      <c r="D1542" s="31" t="s">
        <v>87</v>
      </c>
      <c r="E1542" s="37">
        <v>183873.0</v>
      </c>
      <c r="F1542" s="37">
        <v>473380.0</v>
      </c>
    </row>
    <row r="1543" ht="15.75" customHeight="1">
      <c r="A1543" s="36" t="str">
        <f t="shared" si="1"/>
        <v>Jamaica-The Americas2008</v>
      </c>
      <c r="B1543" s="36" t="s">
        <v>180</v>
      </c>
      <c r="C1543" s="36" t="s">
        <v>285</v>
      </c>
      <c r="D1543" s="31" t="s">
        <v>87</v>
      </c>
      <c r="E1543" s="37">
        <v>3717.0</v>
      </c>
      <c r="F1543" s="37">
        <v>10645.0</v>
      </c>
    </row>
    <row r="1544" ht="15.75" customHeight="1">
      <c r="A1544" s="36" t="str">
        <f t="shared" si="1"/>
        <v>Japan-Asia2008</v>
      </c>
      <c r="B1544" s="36" t="s">
        <v>180</v>
      </c>
      <c r="C1544" s="36" t="s">
        <v>157</v>
      </c>
      <c r="D1544" s="31" t="s">
        <v>87</v>
      </c>
      <c r="E1544" s="37">
        <v>520541.0</v>
      </c>
      <c r="F1544" s="37">
        <v>1238181.0</v>
      </c>
    </row>
    <row r="1545" ht="15.75" customHeight="1">
      <c r="A1545" s="36" t="str">
        <f t="shared" si="1"/>
        <v>Jordan-Middle East2008</v>
      </c>
      <c r="B1545" s="36" t="s">
        <v>180</v>
      </c>
      <c r="C1545" s="36" t="s">
        <v>233</v>
      </c>
      <c r="D1545" s="31" t="s">
        <v>87</v>
      </c>
      <c r="E1545" s="37">
        <v>6677.0</v>
      </c>
      <c r="F1545" s="37">
        <v>21027.0</v>
      </c>
    </row>
    <row r="1546" ht="15.75" customHeight="1">
      <c r="A1546" s="36" t="str">
        <f t="shared" si="1"/>
        <v>Kazakhstan-Asia2008</v>
      </c>
      <c r="B1546" s="36" t="s">
        <v>180</v>
      </c>
      <c r="C1546" s="36" t="s">
        <v>158</v>
      </c>
      <c r="D1546" s="31" t="s">
        <v>87</v>
      </c>
      <c r="E1546" s="37">
        <v>50805.0</v>
      </c>
      <c r="F1546" s="37">
        <v>176947.0</v>
      </c>
    </row>
    <row r="1547" ht="15.75" customHeight="1">
      <c r="A1547" s="36" t="str">
        <f t="shared" si="1"/>
        <v>Kenya-Africa2008</v>
      </c>
      <c r="B1547" s="36" t="s">
        <v>180</v>
      </c>
      <c r="C1547" s="36" t="s">
        <v>114</v>
      </c>
      <c r="D1547" s="31" t="s">
        <v>87</v>
      </c>
      <c r="E1547" s="37">
        <v>16151.0</v>
      </c>
      <c r="F1547" s="37">
        <v>8562.0</v>
      </c>
    </row>
    <row r="1548" ht="15.75" customHeight="1">
      <c r="A1548" s="36" t="str">
        <f t="shared" si="1"/>
        <v>Kiribati-Oceania2008</v>
      </c>
      <c r="B1548" s="36" t="s">
        <v>180</v>
      </c>
      <c r="C1548" s="36" t="s">
        <v>248</v>
      </c>
      <c r="D1548" s="31" t="s">
        <v>87</v>
      </c>
      <c r="E1548" s="37">
        <v>8.0</v>
      </c>
      <c r="F1548" s="37">
        <v>62.0</v>
      </c>
    </row>
    <row r="1549" ht="15.75" customHeight="1">
      <c r="A1549" s="36" t="str">
        <f t="shared" si="1"/>
        <v>Kosovo-Europe2008</v>
      </c>
      <c r="B1549" s="36" t="s">
        <v>180</v>
      </c>
      <c r="C1549" s="36" t="s">
        <v>202</v>
      </c>
      <c r="D1549" s="31" t="s">
        <v>87</v>
      </c>
      <c r="E1549" s="37">
        <v>1946.0</v>
      </c>
      <c r="F1549" s="36"/>
    </row>
    <row r="1550" ht="15.75" customHeight="1">
      <c r="A1550" s="36" t="str">
        <f t="shared" si="1"/>
        <v>Kuwait-Middle East2008</v>
      </c>
      <c r="B1550" s="36" t="s">
        <v>180</v>
      </c>
      <c r="C1550" s="36" t="s">
        <v>234</v>
      </c>
      <c r="D1550" s="31" t="s">
        <v>87</v>
      </c>
      <c r="E1550" s="37">
        <v>26399.0</v>
      </c>
      <c r="F1550" s="37">
        <v>71547.0</v>
      </c>
    </row>
    <row r="1551" ht="15.75" customHeight="1">
      <c r="A1551" s="36" t="str">
        <f t="shared" si="1"/>
        <v>Kyrgyzstan-Asia2008</v>
      </c>
      <c r="B1551" s="36" t="s">
        <v>180</v>
      </c>
      <c r="C1551" s="36" t="s">
        <v>159</v>
      </c>
      <c r="D1551" s="31" t="s">
        <v>87</v>
      </c>
      <c r="E1551" s="37">
        <v>2497.0</v>
      </c>
      <c r="F1551" s="37">
        <v>5233.0</v>
      </c>
    </row>
    <row r="1552" ht="15.75" customHeight="1">
      <c r="A1552" s="36" t="str">
        <f t="shared" si="1"/>
        <v>Laos-Asia2008</v>
      </c>
      <c r="B1552" s="36" t="s">
        <v>180</v>
      </c>
      <c r="C1552" s="36" t="s">
        <v>160</v>
      </c>
      <c r="D1552" s="31" t="s">
        <v>87</v>
      </c>
      <c r="E1552" s="36"/>
      <c r="F1552" s="37">
        <v>1434.0</v>
      </c>
    </row>
    <row r="1553" ht="15.75" customHeight="1">
      <c r="A1553" s="36" t="str">
        <f t="shared" si="1"/>
        <v>Latvia-Europe2008</v>
      </c>
      <c r="B1553" s="36" t="s">
        <v>180</v>
      </c>
      <c r="C1553" s="36" t="s">
        <v>203</v>
      </c>
      <c r="D1553" s="31" t="s">
        <v>87</v>
      </c>
      <c r="E1553" s="37">
        <v>4528.0</v>
      </c>
      <c r="F1553" s="37">
        <v>7176.0</v>
      </c>
    </row>
    <row r="1554" ht="15.75" customHeight="1">
      <c r="A1554" s="36" t="str">
        <f t="shared" si="1"/>
        <v>Lebanon-Middle East2008</v>
      </c>
      <c r="B1554" s="36" t="s">
        <v>180</v>
      </c>
      <c r="C1554" s="36" t="s">
        <v>235</v>
      </c>
      <c r="D1554" s="31" t="s">
        <v>87</v>
      </c>
      <c r="E1554" s="37">
        <v>5023.0</v>
      </c>
      <c r="F1554" s="37">
        <v>16245.0</v>
      </c>
    </row>
    <row r="1555" ht="15.75" customHeight="1">
      <c r="A1555" s="36" t="str">
        <f t="shared" si="1"/>
        <v>Lesotho-Africa2008</v>
      </c>
      <c r="B1555" s="36" t="s">
        <v>180</v>
      </c>
      <c r="C1555" s="36" t="s">
        <v>115</v>
      </c>
      <c r="D1555" s="31" t="s">
        <v>87</v>
      </c>
      <c r="E1555" s="37">
        <v>33.0</v>
      </c>
      <c r="F1555" s="36"/>
    </row>
    <row r="1556" ht="15.75" customHeight="1">
      <c r="A1556" s="36" t="str">
        <f t="shared" si="1"/>
        <v>Liberia-Africa2008</v>
      </c>
      <c r="B1556" s="36" t="s">
        <v>180</v>
      </c>
      <c r="C1556" s="36" t="s">
        <v>116</v>
      </c>
      <c r="D1556" s="31" t="s">
        <v>87</v>
      </c>
      <c r="E1556" s="36"/>
      <c r="F1556" s="37">
        <v>741.0</v>
      </c>
    </row>
    <row r="1557" ht="15.75" customHeight="1">
      <c r="A1557" s="36" t="str">
        <f t="shared" si="1"/>
        <v>Libya-Africa2008</v>
      </c>
      <c r="B1557" s="36" t="s">
        <v>180</v>
      </c>
      <c r="C1557" s="36" t="s">
        <v>117</v>
      </c>
      <c r="D1557" s="31" t="s">
        <v>87</v>
      </c>
      <c r="E1557" s="37">
        <v>17670.0</v>
      </c>
      <c r="F1557" s="37">
        <v>52108.0</v>
      </c>
    </row>
    <row r="1558" ht="15.75" customHeight="1">
      <c r="A1558" s="36" t="str">
        <f t="shared" si="1"/>
        <v>Liechtenstein-Europe2008</v>
      </c>
      <c r="B1558" s="36" t="s">
        <v>180</v>
      </c>
      <c r="C1558" s="36" t="s">
        <v>204</v>
      </c>
      <c r="D1558" s="31" t="s">
        <v>87</v>
      </c>
      <c r="E1558" s="36"/>
      <c r="F1558" s="36"/>
    </row>
    <row r="1559" ht="15.75" customHeight="1">
      <c r="A1559" s="36" t="str">
        <f t="shared" si="1"/>
        <v>Lithuania-Europe2008</v>
      </c>
      <c r="B1559" s="36" t="s">
        <v>180</v>
      </c>
      <c r="C1559" s="36" t="s">
        <v>205</v>
      </c>
      <c r="D1559" s="31" t="s">
        <v>87</v>
      </c>
      <c r="E1559" s="37">
        <v>8848.0</v>
      </c>
      <c r="F1559" s="37">
        <v>13993.0</v>
      </c>
    </row>
    <row r="1560" ht="15.75" customHeight="1">
      <c r="A1560" s="36" t="str">
        <f t="shared" si="1"/>
        <v>Luxembourg-Europe2008</v>
      </c>
      <c r="B1560" s="36" t="s">
        <v>180</v>
      </c>
      <c r="C1560" s="36" t="s">
        <v>206</v>
      </c>
      <c r="D1560" s="31" t="s">
        <v>87</v>
      </c>
      <c r="E1560" s="37">
        <v>4382.0</v>
      </c>
      <c r="F1560" s="37">
        <v>11544.0</v>
      </c>
    </row>
    <row r="1561" ht="15.75" customHeight="1">
      <c r="A1561" s="36" t="str">
        <f t="shared" si="1"/>
        <v>Macao SAR-Asia2008</v>
      </c>
      <c r="B1561" s="36" t="s">
        <v>180</v>
      </c>
      <c r="C1561" s="36" t="s">
        <v>161</v>
      </c>
      <c r="D1561" s="31" t="s">
        <v>87</v>
      </c>
      <c r="E1561" s="36"/>
      <c r="F1561" s="37">
        <v>1837.0</v>
      </c>
    </row>
    <row r="1562" ht="15.75" customHeight="1">
      <c r="A1562" s="36" t="str">
        <f t="shared" si="1"/>
        <v>Madagascar-Africa2009</v>
      </c>
      <c r="B1562" s="36" t="s">
        <v>180</v>
      </c>
      <c r="C1562" s="36" t="s">
        <v>118</v>
      </c>
      <c r="D1562" s="31" t="s">
        <v>88</v>
      </c>
      <c r="E1562" s="36"/>
      <c r="F1562" s="37">
        <v>1742.0</v>
      </c>
    </row>
    <row r="1563" ht="15.75" customHeight="1">
      <c r="A1563" s="36" t="str">
        <f t="shared" si="1"/>
        <v>Malawi-Africa2009</v>
      </c>
      <c r="B1563" s="36" t="s">
        <v>180</v>
      </c>
      <c r="C1563" s="36" t="s">
        <v>119</v>
      </c>
      <c r="D1563" s="31" t="s">
        <v>88</v>
      </c>
      <c r="E1563" s="36"/>
      <c r="F1563" s="37">
        <v>917.0</v>
      </c>
    </row>
    <row r="1564" ht="15.75" customHeight="1">
      <c r="A1564" s="36" t="str">
        <f t="shared" si="1"/>
        <v>Malaysia-Asia2009</v>
      </c>
      <c r="B1564" s="36" t="s">
        <v>180</v>
      </c>
      <c r="C1564" s="36" t="s">
        <v>162</v>
      </c>
      <c r="D1564" s="31" t="s">
        <v>88</v>
      </c>
      <c r="E1564" s="37">
        <v>63507.0</v>
      </c>
      <c r="F1564" s="37">
        <v>177373.0</v>
      </c>
    </row>
    <row r="1565" ht="15.75" customHeight="1">
      <c r="A1565" s="36" t="str">
        <f t="shared" si="1"/>
        <v>Maldives-Asia2009</v>
      </c>
      <c r="B1565" s="36" t="s">
        <v>180</v>
      </c>
      <c r="C1565" s="36" t="s">
        <v>163</v>
      </c>
      <c r="D1565" s="31" t="s">
        <v>88</v>
      </c>
      <c r="E1565" s="37">
        <v>225.0</v>
      </c>
      <c r="F1565" s="37">
        <v>700.0</v>
      </c>
    </row>
    <row r="1566" ht="15.75" customHeight="1">
      <c r="A1566" s="36" t="str">
        <f t="shared" si="1"/>
        <v>Mali-Africa2009</v>
      </c>
      <c r="B1566" s="36" t="s">
        <v>180</v>
      </c>
      <c r="C1566" s="36" t="s">
        <v>120</v>
      </c>
      <c r="D1566" s="31" t="s">
        <v>88</v>
      </c>
      <c r="E1566" s="36"/>
      <c r="F1566" s="37">
        <v>568.0</v>
      </c>
    </row>
    <row r="1567" ht="15.75" customHeight="1">
      <c r="A1567" s="36" t="str">
        <f t="shared" si="1"/>
        <v>Malta-Europe2009</v>
      </c>
      <c r="B1567" s="36" t="s">
        <v>180</v>
      </c>
      <c r="C1567" s="36" t="s">
        <v>207</v>
      </c>
      <c r="D1567" s="31" t="s">
        <v>88</v>
      </c>
      <c r="E1567" s="37">
        <v>881.0</v>
      </c>
      <c r="F1567" s="37">
        <v>2699.0</v>
      </c>
    </row>
    <row r="1568" ht="15.75" customHeight="1">
      <c r="A1568" s="36" t="str">
        <f t="shared" si="1"/>
        <v>Marshall Islands-Oceania2009</v>
      </c>
      <c r="B1568" s="36" t="s">
        <v>180</v>
      </c>
      <c r="C1568" s="36" t="s">
        <v>249</v>
      </c>
      <c r="D1568" s="31" t="s">
        <v>88</v>
      </c>
      <c r="E1568" s="37">
        <v>29.0</v>
      </c>
      <c r="F1568" s="37">
        <v>84.0</v>
      </c>
    </row>
    <row r="1569" ht="15.75" customHeight="1">
      <c r="A1569" s="36" t="str">
        <f t="shared" si="1"/>
        <v>Mauritania-Africa2009</v>
      </c>
      <c r="B1569" s="36" t="s">
        <v>180</v>
      </c>
      <c r="C1569" s="36" t="s">
        <v>121</v>
      </c>
      <c r="D1569" s="31" t="s">
        <v>88</v>
      </c>
      <c r="E1569" s="36"/>
      <c r="F1569" s="37">
        <v>1676.0</v>
      </c>
    </row>
    <row r="1570" ht="15.75" customHeight="1">
      <c r="A1570" s="36" t="str">
        <f t="shared" si="1"/>
        <v>Mauritius-Africa2009</v>
      </c>
      <c r="B1570" s="36" t="s">
        <v>180</v>
      </c>
      <c r="C1570" s="36" t="s">
        <v>122</v>
      </c>
      <c r="D1570" s="31" t="s">
        <v>88</v>
      </c>
      <c r="E1570" s="37">
        <v>1077.0</v>
      </c>
      <c r="F1570" s="37">
        <v>3410.0</v>
      </c>
    </row>
    <row r="1571" ht="15.75" customHeight="1">
      <c r="A1571" s="36" t="str">
        <f t="shared" si="1"/>
        <v>Mexico-The Americas2009</v>
      </c>
      <c r="B1571" s="36" t="s">
        <v>180</v>
      </c>
      <c r="C1571" s="36" t="s">
        <v>286</v>
      </c>
      <c r="D1571" s="31" t="s">
        <v>88</v>
      </c>
      <c r="E1571" s="37">
        <v>170263.0</v>
      </c>
      <c r="F1571" s="37">
        <v>435046.0</v>
      </c>
    </row>
    <row r="1572" ht="15.75" customHeight="1">
      <c r="A1572" s="36" t="str">
        <f t="shared" si="1"/>
        <v>Micronesia, Fed. Sts.-Oceania2009</v>
      </c>
      <c r="B1572" s="36" t="s">
        <v>180</v>
      </c>
      <c r="C1572" s="36" t="s">
        <v>250</v>
      </c>
      <c r="D1572" s="31" t="s">
        <v>88</v>
      </c>
      <c r="E1572" s="36"/>
      <c r="F1572" s="37">
        <v>117.0</v>
      </c>
    </row>
    <row r="1573" ht="15.75" customHeight="1">
      <c r="A1573" s="36" t="str">
        <f t="shared" si="1"/>
        <v>Moldova-Europe2009</v>
      </c>
      <c r="B1573" s="36" t="s">
        <v>180</v>
      </c>
      <c r="C1573" s="36" t="s">
        <v>208</v>
      </c>
      <c r="D1573" s="31" t="s">
        <v>88</v>
      </c>
      <c r="E1573" s="37">
        <v>3500.0</v>
      </c>
      <c r="F1573" s="37">
        <v>4895.0</v>
      </c>
    </row>
    <row r="1574" ht="15.75" customHeight="1">
      <c r="A1574" s="36" t="str">
        <f t="shared" si="1"/>
        <v>Monaco-Europe2009</v>
      </c>
      <c r="B1574" s="36" t="s">
        <v>180</v>
      </c>
      <c r="C1574" s="36" t="s">
        <v>209</v>
      </c>
      <c r="D1574" s="31" t="s">
        <v>88</v>
      </c>
      <c r="E1574" s="36"/>
      <c r="F1574" s="36"/>
    </row>
    <row r="1575" ht="15.75" customHeight="1">
      <c r="A1575" s="36" t="str">
        <f t="shared" si="1"/>
        <v>Mongolia-Asia2009</v>
      </c>
      <c r="B1575" s="36" t="s">
        <v>180</v>
      </c>
      <c r="C1575" s="36" t="s">
        <v>164</v>
      </c>
      <c r="D1575" s="31" t="s">
        <v>88</v>
      </c>
      <c r="E1575" s="37">
        <v>2625.0</v>
      </c>
      <c r="F1575" s="37">
        <v>8647.0</v>
      </c>
    </row>
    <row r="1576" ht="15.75" customHeight="1">
      <c r="A1576" s="36" t="str">
        <f t="shared" si="1"/>
        <v>Montenegro-Europe2009</v>
      </c>
      <c r="B1576" s="36" t="s">
        <v>180</v>
      </c>
      <c r="C1576" s="36" t="s">
        <v>210</v>
      </c>
      <c r="D1576" s="31" t="s">
        <v>88</v>
      </c>
      <c r="E1576" s="37">
        <v>987.0</v>
      </c>
      <c r="F1576" s="37">
        <v>2057.0</v>
      </c>
    </row>
    <row r="1577" ht="15.75" customHeight="1">
      <c r="A1577" s="36" t="str">
        <f t="shared" si="1"/>
        <v>Morocco-Africa2009</v>
      </c>
      <c r="B1577" s="36" t="s">
        <v>180</v>
      </c>
      <c r="C1577" s="36" t="s">
        <v>123</v>
      </c>
      <c r="D1577" s="31" t="s">
        <v>88</v>
      </c>
      <c r="E1577" s="37">
        <v>13327.0</v>
      </c>
      <c r="F1577" s="37">
        <v>45771.0</v>
      </c>
    </row>
    <row r="1578" ht="15.75" customHeight="1">
      <c r="A1578" s="36" t="str">
        <f t="shared" si="1"/>
        <v>Mozambique-Africa2009</v>
      </c>
      <c r="B1578" s="36" t="s">
        <v>180</v>
      </c>
      <c r="C1578" s="36" t="s">
        <v>124</v>
      </c>
      <c r="D1578" s="31" t="s">
        <v>88</v>
      </c>
      <c r="E1578" s="37">
        <v>8489.0</v>
      </c>
      <c r="F1578" s="37">
        <v>1822.0</v>
      </c>
    </row>
    <row r="1579" ht="15.75" customHeight="1">
      <c r="A1579" s="36" t="str">
        <f t="shared" si="1"/>
        <v>Myanmar-Asia2009</v>
      </c>
      <c r="B1579" s="36" t="s">
        <v>180</v>
      </c>
      <c r="C1579" s="36" t="s">
        <v>165</v>
      </c>
      <c r="D1579" s="31" t="s">
        <v>88</v>
      </c>
      <c r="E1579" s="37">
        <v>14817.0</v>
      </c>
      <c r="F1579" s="37">
        <v>11613.0</v>
      </c>
    </row>
    <row r="1580" ht="15.75" customHeight="1">
      <c r="A1580" s="36" t="str">
        <f t="shared" si="1"/>
        <v>Namibia-Africa2009</v>
      </c>
      <c r="B1580" s="36" t="s">
        <v>180</v>
      </c>
      <c r="C1580" s="36" t="s">
        <v>125</v>
      </c>
      <c r="D1580" s="31" t="s">
        <v>88</v>
      </c>
      <c r="E1580" s="37">
        <v>1294.0</v>
      </c>
      <c r="F1580" s="37">
        <v>2310.0</v>
      </c>
    </row>
    <row r="1581" ht="15.75" customHeight="1">
      <c r="A1581" s="36" t="str">
        <f t="shared" si="1"/>
        <v>Nepal-Asia2009</v>
      </c>
      <c r="B1581" s="36" t="s">
        <v>180</v>
      </c>
      <c r="C1581" s="36" t="s">
        <v>166</v>
      </c>
      <c r="D1581" s="31" t="s">
        <v>88</v>
      </c>
      <c r="E1581" s="37">
        <v>9132.0</v>
      </c>
      <c r="F1581" s="37">
        <v>3242.0</v>
      </c>
    </row>
    <row r="1582" ht="15.75" customHeight="1">
      <c r="A1582" s="36" t="str">
        <f t="shared" si="1"/>
        <v>Netherlands-Europe2009</v>
      </c>
      <c r="B1582" s="36" t="s">
        <v>180</v>
      </c>
      <c r="C1582" s="36" t="s">
        <v>211</v>
      </c>
      <c r="D1582" s="31" t="s">
        <v>88</v>
      </c>
      <c r="E1582" s="37">
        <v>78824.0</v>
      </c>
      <c r="F1582" s="37">
        <v>172228.0</v>
      </c>
    </row>
    <row r="1583" ht="15.75" customHeight="1">
      <c r="A1583" s="36" t="str">
        <f t="shared" si="1"/>
        <v>New Caledonia-Oceania2009</v>
      </c>
      <c r="B1583" s="36" t="s">
        <v>180</v>
      </c>
      <c r="C1583" s="36" t="s">
        <v>251</v>
      </c>
      <c r="D1583" s="31" t="s">
        <v>88</v>
      </c>
      <c r="E1583" s="36"/>
      <c r="F1583" s="37">
        <v>2838.0</v>
      </c>
    </row>
    <row r="1584" ht="15.75" customHeight="1">
      <c r="A1584" s="36" t="str">
        <f t="shared" si="1"/>
        <v>New Zealand-Oceania2009</v>
      </c>
      <c r="B1584" s="36" t="s">
        <v>180</v>
      </c>
      <c r="C1584" s="36" t="s">
        <v>252</v>
      </c>
      <c r="D1584" s="31" t="s">
        <v>88</v>
      </c>
      <c r="E1584" s="37">
        <v>16846.0</v>
      </c>
      <c r="F1584" s="37">
        <v>33920.0</v>
      </c>
    </row>
    <row r="1585" ht="15.75" customHeight="1">
      <c r="A1585" s="36" t="str">
        <f t="shared" si="1"/>
        <v>Nicaragua-The Americas2009</v>
      </c>
      <c r="B1585" s="36" t="s">
        <v>180</v>
      </c>
      <c r="C1585" s="36" t="s">
        <v>287</v>
      </c>
      <c r="D1585" s="31" t="s">
        <v>88</v>
      </c>
      <c r="E1585" s="37">
        <v>2836.0</v>
      </c>
      <c r="F1585" s="37">
        <v>4320.0</v>
      </c>
    </row>
    <row r="1586" ht="15.75" customHeight="1">
      <c r="A1586" s="36" t="str">
        <f t="shared" si="1"/>
        <v>Niger-Africa2009</v>
      </c>
      <c r="B1586" s="36" t="s">
        <v>180</v>
      </c>
      <c r="C1586" s="36" t="s">
        <v>126</v>
      </c>
      <c r="D1586" s="31" t="s">
        <v>88</v>
      </c>
      <c r="E1586" s="36"/>
      <c r="F1586" s="37">
        <v>829.0</v>
      </c>
    </row>
    <row r="1587" ht="15.75" customHeight="1">
      <c r="A1587" s="36" t="str">
        <f t="shared" si="1"/>
        <v>Nigeria-Africa2009</v>
      </c>
      <c r="B1587" s="36" t="s">
        <v>180</v>
      </c>
      <c r="C1587" s="36" t="s">
        <v>127</v>
      </c>
      <c r="D1587" s="31" t="s">
        <v>88</v>
      </c>
      <c r="E1587" s="37">
        <v>106509.0</v>
      </c>
      <c r="F1587" s="37">
        <v>104697.0</v>
      </c>
    </row>
    <row r="1588" ht="15.75" customHeight="1">
      <c r="A1588" s="36" t="str">
        <f t="shared" si="1"/>
        <v>North Korea-Asia2009</v>
      </c>
      <c r="B1588" s="36" t="s">
        <v>180</v>
      </c>
      <c r="C1588" s="36" t="s">
        <v>167</v>
      </c>
      <c r="D1588" s="31" t="s">
        <v>88</v>
      </c>
      <c r="E1588" s="37">
        <v>21331.0</v>
      </c>
      <c r="F1588" s="37">
        <v>83014.0</v>
      </c>
    </row>
    <row r="1589" ht="15.75" customHeight="1">
      <c r="A1589" s="36" t="str">
        <f t="shared" si="1"/>
        <v>North Macedonia-Europe2009</v>
      </c>
      <c r="B1589" s="36" t="s">
        <v>180</v>
      </c>
      <c r="C1589" s="36" t="s">
        <v>212</v>
      </c>
      <c r="D1589" s="31" t="s">
        <v>88</v>
      </c>
      <c r="E1589" s="37">
        <v>2842.0</v>
      </c>
      <c r="F1589" s="37">
        <v>11280.0</v>
      </c>
    </row>
    <row r="1590" ht="15.75" customHeight="1">
      <c r="A1590" s="36" t="str">
        <f t="shared" si="1"/>
        <v>Norway-Europe2009</v>
      </c>
      <c r="B1590" s="36" t="s">
        <v>180</v>
      </c>
      <c r="C1590" s="36" t="s">
        <v>213</v>
      </c>
      <c r="D1590" s="31" t="s">
        <v>88</v>
      </c>
      <c r="E1590" s="37">
        <v>26771.0</v>
      </c>
      <c r="F1590" s="37">
        <v>42438.0</v>
      </c>
    </row>
    <row r="1591" ht="15.75" customHeight="1">
      <c r="A1591" s="36" t="str">
        <f t="shared" si="1"/>
        <v>Oman-Middle East2009</v>
      </c>
      <c r="B1591" s="36" t="s">
        <v>180</v>
      </c>
      <c r="C1591" s="36" t="s">
        <v>236</v>
      </c>
      <c r="D1591" s="31" t="s">
        <v>88</v>
      </c>
      <c r="E1591" s="37">
        <v>10772.0</v>
      </c>
      <c r="F1591" s="37">
        <v>29893.0</v>
      </c>
    </row>
    <row r="1592" ht="15.75" customHeight="1">
      <c r="A1592" s="36" t="str">
        <f t="shared" si="1"/>
        <v>Pakistan-Asia2009</v>
      </c>
      <c r="B1592" s="36" t="s">
        <v>180</v>
      </c>
      <c r="C1592" s="36" t="s">
        <v>168</v>
      </c>
      <c r="D1592" s="31" t="s">
        <v>88</v>
      </c>
      <c r="E1592" s="37">
        <v>76227.0</v>
      </c>
      <c r="F1592" s="37">
        <v>136636.0</v>
      </c>
    </row>
    <row r="1593" ht="15.75" customHeight="1">
      <c r="A1593" s="36" t="str">
        <f t="shared" si="1"/>
        <v>Panama-The Americas2009</v>
      </c>
      <c r="B1593" s="36" t="s">
        <v>180</v>
      </c>
      <c r="C1593" s="36" t="s">
        <v>288</v>
      </c>
      <c r="D1593" s="31" t="s">
        <v>88</v>
      </c>
      <c r="E1593" s="37">
        <v>2884.0</v>
      </c>
      <c r="F1593" s="37">
        <v>6839.0</v>
      </c>
    </row>
    <row r="1594" ht="15.75" customHeight="1">
      <c r="A1594" s="36" t="str">
        <f t="shared" si="1"/>
        <v>Papua New Guinea-Oceania2009</v>
      </c>
      <c r="B1594" s="36" t="s">
        <v>180</v>
      </c>
      <c r="C1594" s="36" t="s">
        <v>253</v>
      </c>
      <c r="D1594" s="31" t="s">
        <v>88</v>
      </c>
      <c r="E1594" s="36"/>
      <c r="F1594" s="37">
        <v>4613.0</v>
      </c>
    </row>
    <row r="1595" ht="15.75" customHeight="1">
      <c r="A1595" s="36" t="str">
        <f t="shared" si="1"/>
        <v>Paraguay-The Americas2009</v>
      </c>
      <c r="B1595" s="36" t="s">
        <v>180</v>
      </c>
      <c r="C1595" s="36" t="s">
        <v>289</v>
      </c>
      <c r="D1595" s="31" t="s">
        <v>88</v>
      </c>
      <c r="E1595" s="37">
        <v>3954.0</v>
      </c>
      <c r="F1595" s="37">
        <v>3832.0</v>
      </c>
    </row>
    <row r="1596" ht="15.75" customHeight="1">
      <c r="A1596" s="36" t="str">
        <f t="shared" si="1"/>
        <v>Peru-The Americas2010</v>
      </c>
      <c r="B1596" s="36" t="s">
        <v>180</v>
      </c>
      <c r="C1596" s="36" t="s">
        <v>290</v>
      </c>
      <c r="D1596" s="31" t="s">
        <v>89</v>
      </c>
      <c r="E1596" s="37">
        <v>13646.0</v>
      </c>
      <c r="F1596" s="37">
        <v>37136.0</v>
      </c>
    </row>
    <row r="1597" ht="15.75" customHeight="1">
      <c r="A1597" s="36" t="str">
        <f t="shared" si="1"/>
        <v>Philippines-Asia2010</v>
      </c>
      <c r="B1597" s="36" t="s">
        <v>180</v>
      </c>
      <c r="C1597" s="36" t="s">
        <v>169</v>
      </c>
      <c r="D1597" s="31" t="s">
        <v>89</v>
      </c>
      <c r="E1597" s="37">
        <v>38756.0</v>
      </c>
      <c r="F1597" s="37">
        <v>74832.0</v>
      </c>
    </row>
    <row r="1598" ht="15.75" customHeight="1">
      <c r="A1598" s="36" t="str">
        <f t="shared" si="1"/>
        <v>Poland-Europe2010</v>
      </c>
      <c r="B1598" s="36" t="s">
        <v>180</v>
      </c>
      <c r="C1598" s="36" t="s">
        <v>214</v>
      </c>
      <c r="D1598" s="31" t="s">
        <v>89</v>
      </c>
      <c r="E1598" s="37">
        <v>92377.0</v>
      </c>
      <c r="F1598" s="37">
        <v>303598.0</v>
      </c>
    </row>
    <row r="1599" ht="15.75" customHeight="1">
      <c r="A1599" s="36" t="str">
        <f t="shared" si="1"/>
        <v>Portugal-Europe2010</v>
      </c>
      <c r="B1599" s="36" t="s">
        <v>180</v>
      </c>
      <c r="C1599" s="36" t="s">
        <v>215</v>
      </c>
      <c r="D1599" s="31" t="s">
        <v>89</v>
      </c>
      <c r="E1599" s="37">
        <v>26467.0</v>
      </c>
      <c r="F1599" s="37">
        <v>65309.0</v>
      </c>
    </row>
    <row r="1600" ht="15.75" customHeight="1">
      <c r="A1600" s="36" t="str">
        <f t="shared" si="1"/>
        <v>Puerto Rico-The Americas2010</v>
      </c>
      <c r="B1600" s="36" t="s">
        <v>180</v>
      </c>
      <c r="C1600" s="36" t="s">
        <v>291</v>
      </c>
      <c r="D1600" s="31" t="s">
        <v>89</v>
      </c>
      <c r="E1600" s="36"/>
      <c r="F1600" s="36"/>
    </row>
    <row r="1601" ht="15.75" customHeight="1">
      <c r="A1601" s="36" t="str">
        <f t="shared" si="1"/>
        <v>Qatar-Middle East2010</v>
      </c>
      <c r="B1601" s="36" t="s">
        <v>180</v>
      </c>
      <c r="C1601" s="36" t="s">
        <v>237</v>
      </c>
      <c r="D1601" s="31" t="s">
        <v>89</v>
      </c>
      <c r="E1601" s="37">
        <v>16638.0</v>
      </c>
      <c r="F1601" s="37">
        <v>51881.0</v>
      </c>
    </row>
    <row r="1602" ht="15.75" customHeight="1">
      <c r="A1602" s="36" t="str">
        <f t="shared" si="1"/>
        <v>Romania-Europe2010</v>
      </c>
      <c r="B1602" s="36" t="s">
        <v>180</v>
      </c>
      <c r="C1602" s="36" t="s">
        <v>216</v>
      </c>
      <c r="D1602" s="31" t="s">
        <v>89</v>
      </c>
      <c r="E1602" s="37">
        <v>38693.0</v>
      </c>
      <c r="F1602" s="37">
        <v>95676.0</v>
      </c>
    </row>
    <row r="1603" ht="15.75" customHeight="1">
      <c r="A1603" s="36" t="str">
        <f t="shared" si="1"/>
        <v>Russia-Europe2010</v>
      </c>
      <c r="B1603" s="36" t="s">
        <v>180</v>
      </c>
      <c r="C1603" s="36" t="s">
        <v>217</v>
      </c>
      <c r="D1603" s="31" t="s">
        <v>89</v>
      </c>
      <c r="E1603" s="37">
        <v>651712.0</v>
      </c>
      <c r="F1603" s="37">
        <v>1615688.0</v>
      </c>
    </row>
    <row r="1604" ht="15.75" customHeight="1">
      <c r="A1604" s="36" t="str">
        <f t="shared" si="1"/>
        <v>Rwanda-Africa2010</v>
      </c>
      <c r="B1604" s="36" t="s">
        <v>180</v>
      </c>
      <c r="C1604" s="36" t="s">
        <v>128</v>
      </c>
      <c r="D1604" s="31" t="s">
        <v>89</v>
      </c>
      <c r="E1604" s="36"/>
      <c r="F1604" s="37">
        <v>528.0</v>
      </c>
    </row>
    <row r="1605" ht="15.75" customHeight="1">
      <c r="A1605" s="36" t="str">
        <f t="shared" si="1"/>
        <v>Samoa-Oceania2010</v>
      </c>
      <c r="B1605" s="36" t="s">
        <v>180</v>
      </c>
      <c r="C1605" s="36" t="s">
        <v>254</v>
      </c>
      <c r="D1605" s="31" t="s">
        <v>89</v>
      </c>
      <c r="E1605" s="37">
        <v>57.0</v>
      </c>
      <c r="F1605" s="37">
        <v>158.0</v>
      </c>
    </row>
    <row r="1606" ht="15.75" customHeight="1">
      <c r="A1606" s="36" t="str">
        <f t="shared" si="1"/>
        <v>San Marino-Europe2010</v>
      </c>
      <c r="B1606" s="36" t="s">
        <v>180</v>
      </c>
      <c r="C1606" s="36" t="s">
        <v>218</v>
      </c>
      <c r="D1606" s="31" t="s">
        <v>89</v>
      </c>
      <c r="E1606" s="36"/>
      <c r="F1606" s="36"/>
    </row>
    <row r="1607" ht="15.75" customHeight="1">
      <c r="A1607" s="36" t="str">
        <f t="shared" si="1"/>
        <v>Sao Tome and Principe-Africa2010</v>
      </c>
      <c r="B1607" s="36" t="s">
        <v>180</v>
      </c>
      <c r="C1607" s="36" t="s">
        <v>129</v>
      </c>
      <c r="D1607" s="31" t="s">
        <v>89</v>
      </c>
      <c r="E1607" s="37">
        <v>43.0</v>
      </c>
      <c r="F1607" s="37">
        <v>77.0</v>
      </c>
    </row>
    <row r="1608" ht="15.75" customHeight="1">
      <c r="A1608" s="36" t="str">
        <f t="shared" si="1"/>
        <v>Saudi Arabia-Middle East2010</v>
      </c>
      <c r="B1608" s="36" t="s">
        <v>180</v>
      </c>
      <c r="C1608" s="36" t="s">
        <v>238</v>
      </c>
      <c r="D1608" s="31" t="s">
        <v>89</v>
      </c>
      <c r="E1608" s="37">
        <v>145540.0</v>
      </c>
      <c r="F1608" s="37">
        <v>397642.0</v>
      </c>
    </row>
    <row r="1609" ht="15.75" customHeight="1">
      <c r="A1609" s="36" t="str">
        <f t="shared" si="1"/>
        <v>Senegal-Africa2010</v>
      </c>
      <c r="B1609" s="36" t="s">
        <v>180</v>
      </c>
      <c r="C1609" s="36" t="s">
        <v>130</v>
      </c>
      <c r="D1609" s="31" t="s">
        <v>89</v>
      </c>
      <c r="E1609" s="37">
        <v>2791.0</v>
      </c>
      <c r="F1609" s="37">
        <v>5860.0</v>
      </c>
    </row>
    <row r="1610" ht="15.75" customHeight="1">
      <c r="A1610" s="36" t="str">
        <f t="shared" si="1"/>
        <v>Serbia-Europe2010</v>
      </c>
      <c r="B1610" s="36" t="s">
        <v>180</v>
      </c>
      <c r="C1610" s="36" t="s">
        <v>219</v>
      </c>
      <c r="D1610" s="31" t="s">
        <v>89</v>
      </c>
      <c r="E1610" s="37">
        <v>16051.0</v>
      </c>
      <c r="F1610" s="36"/>
    </row>
    <row r="1611" ht="15.75" customHeight="1">
      <c r="A1611" s="36" t="str">
        <f t="shared" si="1"/>
        <v>Seychelles-Africa2010</v>
      </c>
      <c r="B1611" s="36" t="s">
        <v>180</v>
      </c>
      <c r="C1611" s="36" t="s">
        <v>131</v>
      </c>
      <c r="D1611" s="31" t="s">
        <v>89</v>
      </c>
      <c r="E1611" s="37">
        <v>228.0</v>
      </c>
      <c r="F1611" s="37">
        <v>697.0</v>
      </c>
    </row>
    <row r="1612" ht="15.75" customHeight="1">
      <c r="A1612" s="36" t="str">
        <f t="shared" si="1"/>
        <v>Sierra Leone-Africa2010</v>
      </c>
      <c r="B1612" s="36" t="s">
        <v>180</v>
      </c>
      <c r="C1612" s="36" t="s">
        <v>132</v>
      </c>
      <c r="D1612" s="31" t="s">
        <v>89</v>
      </c>
      <c r="E1612" s="36"/>
      <c r="F1612" s="37">
        <v>546.0</v>
      </c>
    </row>
    <row r="1613" ht="15.75" customHeight="1">
      <c r="A1613" s="36" t="str">
        <f t="shared" si="1"/>
        <v>Singapore-Asia2010</v>
      </c>
      <c r="B1613" s="36" t="s">
        <v>180</v>
      </c>
      <c r="C1613" s="36" t="s">
        <v>170</v>
      </c>
      <c r="D1613" s="31" t="s">
        <v>89</v>
      </c>
      <c r="E1613" s="37">
        <v>21947.0</v>
      </c>
      <c r="F1613" s="37">
        <v>30359.0</v>
      </c>
    </row>
    <row r="1614" ht="15.75" customHeight="1">
      <c r="A1614" s="36" t="str">
        <f t="shared" si="1"/>
        <v>Sint Maarten (Dutch part)-The Americas2010</v>
      </c>
      <c r="B1614" s="36" t="s">
        <v>180</v>
      </c>
      <c r="C1614" s="36" t="s">
        <v>292</v>
      </c>
      <c r="D1614" s="31" t="s">
        <v>89</v>
      </c>
      <c r="E1614" s="36"/>
      <c r="F1614" s="36"/>
    </row>
    <row r="1615" ht="15.75" customHeight="1">
      <c r="A1615" s="36" t="str">
        <f t="shared" si="1"/>
        <v>Slovakia-Europe2010</v>
      </c>
      <c r="B1615" s="36" t="s">
        <v>180</v>
      </c>
      <c r="C1615" s="36" t="s">
        <v>220</v>
      </c>
      <c r="D1615" s="31" t="s">
        <v>89</v>
      </c>
      <c r="E1615" s="37">
        <v>18830.0</v>
      </c>
      <c r="F1615" s="37">
        <v>39175.0</v>
      </c>
    </row>
    <row r="1616" ht="15.75" customHeight="1">
      <c r="A1616" s="36" t="str">
        <f t="shared" si="1"/>
        <v>Slovenia-Europe2010</v>
      </c>
      <c r="B1616" s="36" t="s">
        <v>180</v>
      </c>
      <c r="C1616" s="36" t="s">
        <v>221</v>
      </c>
      <c r="D1616" s="31" t="s">
        <v>89</v>
      </c>
      <c r="E1616" s="37">
        <v>7293.0</v>
      </c>
      <c r="F1616" s="37">
        <v>15867.0</v>
      </c>
    </row>
    <row r="1617" ht="15.75" customHeight="1">
      <c r="A1617" s="36" t="str">
        <f t="shared" si="1"/>
        <v>Solomon Islands-Oceania2010</v>
      </c>
      <c r="B1617" s="36" t="s">
        <v>180</v>
      </c>
      <c r="C1617" s="36" t="s">
        <v>255</v>
      </c>
      <c r="D1617" s="31" t="s">
        <v>89</v>
      </c>
      <c r="E1617" s="37">
        <v>58.0</v>
      </c>
      <c r="F1617" s="37">
        <v>180.0</v>
      </c>
    </row>
    <row r="1618" ht="15.75" customHeight="1">
      <c r="A1618" s="36" t="str">
        <f t="shared" si="1"/>
        <v>Somalia-Africa2010</v>
      </c>
      <c r="B1618" s="36" t="s">
        <v>180</v>
      </c>
      <c r="C1618" s="36" t="s">
        <v>133</v>
      </c>
      <c r="D1618" s="31" t="s">
        <v>89</v>
      </c>
      <c r="E1618" s="36"/>
      <c r="F1618" s="37">
        <v>579.0</v>
      </c>
    </row>
    <row r="1619" ht="15.75" customHeight="1">
      <c r="A1619" s="36" t="str">
        <f t="shared" si="1"/>
        <v>South Africa-Africa2010</v>
      </c>
      <c r="B1619" s="36" t="s">
        <v>180</v>
      </c>
      <c r="C1619" s="36" t="s">
        <v>134</v>
      </c>
      <c r="D1619" s="31" t="s">
        <v>89</v>
      </c>
      <c r="E1619" s="37">
        <v>128214.0</v>
      </c>
      <c r="F1619" s="37">
        <v>396117.0</v>
      </c>
    </row>
    <row r="1620" ht="15.75" customHeight="1">
      <c r="A1620" s="36" t="str">
        <f t="shared" si="1"/>
        <v>South Korea-Asia2010</v>
      </c>
      <c r="B1620" s="36" t="s">
        <v>180</v>
      </c>
      <c r="C1620" s="36" t="s">
        <v>171</v>
      </c>
      <c r="D1620" s="31" t="s">
        <v>89</v>
      </c>
      <c r="E1620" s="37">
        <v>210176.0</v>
      </c>
      <c r="F1620" s="37">
        <v>462918.0</v>
      </c>
    </row>
    <row r="1621" ht="15.75" customHeight="1">
      <c r="A1621" s="36" t="str">
        <f t="shared" si="1"/>
        <v>South Sudan-Africa2010</v>
      </c>
      <c r="B1621" s="36" t="s">
        <v>180</v>
      </c>
      <c r="C1621" s="36" t="s">
        <v>135</v>
      </c>
      <c r="D1621" s="31" t="s">
        <v>89</v>
      </c>
      <c r="E1621" s="36"/>
      <c r="F1621" s="36"/>
    </row>
    <row r="1622" ht="15.75" customHeight="1">
      <c r="A1622" s="36" t="str">
        <f t="shared" si="1"/>
        <v>Spain-Europe2010</v>
      </c>
      <c r="B1622" s="36" t="s">
        <v>180</v>
      </c>
      <c r="C1622" s="36" t="s">
        <v>222</v>
      </c>
      <c r="D1622" s="31" t="s">
        <v>89</v>
      </c>
      <c r="E1622" s="37">
        <v>141914.0</v>
      </c>
      <c r="F1622" s="37">
        <v>353462.0</v>
      </c>
    </row>
    <row r="1623" ht="15.75" customHeight="1">
      <c r="A1623" s="36" t="str">
        <f t="shared" si="1"/>
        <v>Sri Lanka-Asia2010</v>
      </c>
      <c r="B1623" s="36" t="s">
        <v>180</v>
      </c>
      <c r="C1623" s="36" t="s">
        <v>172</v>
      </c>
      <c r="D1623" s="31" t="s">
        <v>89</v>
      </c>
      <c r="E1623" s="37">
        <v>9001.0</v>
      </c>
      <c r="F1623" s="37">
        <v>11643.0</v>
      </c>
    </row>
    <row r="1624" ht="15.75" customHeight="1">
      <c r="A1624" s="36" t="str">
        <f t="shared" si="1"/>
        <v>St. Kitts and Nevis-The Americas2010</v>
      </c>
      <c r="B1624" s="36" t="s">
        <v>180</v>
      </c>
      <c r="C1624" s="36" t="s">
        <v>293</v>
      </c>
      <c r="D1624" s="31" t="s">
        <v>89</v>
      </c>
      <c r="E1624" s="37">
        <v>79.0</v>
      </c>
      <c r="F1624" s="37">
        <v>235.0</v>
      </c>
    </row>
    <row r="1625" ht="15.75" customHeight="1">
      <c r="A1625" s="36" t="str">
        <f t="shared" si="1"/>
        <v>St. Lucia-The Americas2010</v>
      </c>
      <c r="B1625" s="36" t="s">
        <v>180</v>
      </c>
      <c r="C1625" s="36" t="s">
        <v>294</v>
      </c>
      <c r="D1625" s="31" t="s">
        <v>89</v>
      </c>
      <c r="E1625" s="37">
        <v>123.0</v>
      </c>
      <c r="F1625" s="37">
        <v>367.0</v>
      </c>
    </row>
    <row r="1626" ht="15.75" customHeight="1">
      <c r="A1626" s="36" t="str">
        <f t="shared" si="1"/>
        <v>St. Martin (French part)-The Americas2010</v>
      </c>
      <c r="B1626" s="36" t="s">
        <v>180</v>
      </c>
      <c r="C1626" s="36" t="s">
        <v>295</v>
      </c>
      <c r="D1626" s="31" t="s">
        <v>89</v>
      </c>
      <c r="E1626" s="36"/>
      <c r="F1626" s="36"/>
    </row>
    <row r="1627" ht="15.75" customHeight="1">
      <c r="A1627" s="36" t="str">
        <f t="shared" si="1"/>
        <v>St. Vincent and the Grenadines-The Americas2010</v>
      </c>
      <c r="B1627" s="36" t="s">
        <v>180</v>
      </c>
      <c r="C1627" s="36" t="s">
        <v>296</v>
      </c>
      <c r="D1627" s="31" t="s">
        <v>89</v>
      </c>
      <c r="E1627" s="37">
        <v>67.0</v>
      </c>
      <c r="F1627" s="37">
        <v>198.0</v>
      </c>
    </row>
    <row r="1628" ht="15.75" customHeight="1">
      <c r="A1628" s="36" t="str">
        <f t="shared" si="1"/>
        <v>Sudan-Africa2010</v>
      </c>
      <c r="B1628" s="36" t="s">
        <v>180</v>
      </c>
      <c r="C1628" s="36" t="s">
        <v>136</v>
      </c>
      <c r="D1628" s="31" t="s">
        <v>89</v>
      </c>
      <c r="E1628" s="37">
        <v>14837.0</v>
      </c>
      <c r="F1628" s="37">
        <v>10708.0</v>
      </c>
    </row>
    <row r="1629" ht="15.75" customHeight="1">
      <c r="A1629" s="36" t="str">
        <f t="shared" si="1"/>
        <v>Suriname-The Americas2010</v>
      </c>
      <c r="B1629" s="36" t="s">
        <v>180</v>
      </c>
      <c r="C1629" s="36" t="s">
        <v>297</v>
      </c>
      <c r="D1629" s="31" t="s">
        <v>89</v>
      </c>
      <c r="E1629" s="37">
        <v>696.0</v>
      </c>
      <c r="F1629" s="37">
        <v>2380.0</v>
      </c>
    </row>
    <row r="1630" ht="15.75" customHeight="1">
      <c r="A1630" s="36" t="str">
        <f t="shared" si="1"/>
        <v>Swaziland-Africa2011</v>
      </c>
      <c r="B1630" s="36" t="s">
        <v>180</v>
      </c>
      <c r="C1630" s="36" t="s">
        <v>137</v>
      </c>
      <c r="D1630" s="31" t="s">
        <v>90</v>
      </c>
      <c r="E1630" s="37">
        <v>399.0</v>
      </c>
      <c r="F1630" s="37">
        <v>1019.0</v>
      </c>
    </row>
    <row r="1631" ht="15.75" customHeight="1">
      <c r="A1631" s="36" t="str">
        <f t="shared" si="1"/>
        <v>Sweden-Europe2011</v>
      </c>
      <c r="B1631" s="36" t="s">
        <v>180</v>
      </c>
      <c r="C1631" s="36" t="s">
        <v>223</v>
      </c>
      <c r="D1631" s="31" t="s">
        <v>90</v>
      </c>
      <c r="E1631" s="37">
        <v>51569.0</v>
      </c>
      <c r="F1631" s="37">
        <v>51562.0</v>
      </c>
    </row>
    <row r="1632" ht="15.75" customHeight="1">
      <c r="A1632" s="36" t="str">
        <f t="shared" si="1"/>
        <v>Switzerland-Europe2011</v>
      </c>
      <c r="B1632" s="36" t="s">
        <v>180</v>
      </c>
      <c r="C1632" s="36" t="s">
        <v>224</v>
      </c>
      <c r="D1632" s="31" t="s">
        <v>90</v>
      </c>
      <c r="E1632" s="37">
        <v>25941.0</v>
      </c>
      <c r="F1632" s="37">
        <v>41375.0</v>
      </c>
    </row>
    <row r="1633" ht="15.75" customHeight="1">
      <c r="A1633" s="36" t="str">
        <f t="shared" si="1"/>
        <v>Syria-Middle East2011</v>
      </c>
      <c r="B1633" s="36" t="s">
        <v>180</v>
      </c>
      <c r="C1633" s="36" t="s">
        <v>239</v>
      </c>
      <c r="D1633" s="31" t="s">
        <v>90</v>
      </c>
      <c r="E1633" s="37">
        <v>20792.0</v>
      </c>
      <c r="F1633" s="37">
        <v>50634.0</v>
      </c>
    </row>
    <row r="1634" ht="15.75" customHeight="1">
      <c r="A1634" s="36" t="str">
        <f t="shared" si="1"/>
        <v>Tajikistan-Asia2011</v>
      </c>
      <c r="B1634" s="36" t="s">
        <v>180</v>
      </c>
      <c r="C1634" s="36" t="s">
        <v>173</v>
      </c>
      <c r="D1634" s="31" t="s">
        <v>90</v>
      </c>
      <c r="E1634" s="37">
        <v>2342.0</v>
      </c>
      <c r="F1634" s="37">
        <v>2439.0</v>
      </c>
    </row>
    <row r="1635" ht="15.75" customHeight="1">
      <c r="A1635" s="36" t="str">
        <f t="shared" si="1"/>
        <v>Tanzania-Africa2011</v>
      </c>
      <c r="B1635" s="36" t="s">
        <v>180</v>
      </c>
      <c r="C1635" s="36" t="s">
        <v>138</v>
      </c>
      <c r="D1635" s="31" t="s">
        <v>90</v>
      </c>
      <c r="E1635" s="37">
        <v>17141.0</v>
      </c>
      <c r="F1635" s="37">
        <v>5618.0</v>
      </c>
    </row>
    <row r="1636" ht="15.75" customHeight="1">
      <c r="A1636" s="36" t="str">
        <f t="shared" si="1"/>
        <v>Thailand-Asia2011</v>
      </c>
      <c r="B1636" s="36" t="s">
        <v>180</v>
      </c>
      <c r="C1636" s="36" t="s">
        <v>174</v>
      </c>
      <c r="D1636" s="31" t="s">
        <v>90</v>
      </c>
      <c r="E1636" s="37">
        <v>99166.0</v>
      </c>
      <c r="F1636" s="37">
        <v>256169.0</v>
      </c>
    </row>
    <row r="1637" ht="15.75" customHeight="1">
      <c r="A1637" s="36" t="str">
        <f t="shared" si="1"/>
        <v>Timor-Leste-Asia2011</v>
      </c>
      <c r="B1637" s="36" t="s">
        <v>180</v>
      </c>
      <c r="C1637" s="36" t="s">
        <v>175</v>
      </c>
      <c r="D1637" s="31" t="s">
        <v>90</v>
      </c>
      <c r="E1637" s="37">
        <v>58.0</v>
      </c>
      <c r="F1637" s="37">
        <v>176.0</v>
      </c>
    </row>
    <row r="1638" ht="15.75" customHeight="1">
      <c r="A1638" s="36" t="str">
        <f t="shared" si="1"/>
        <v>Togo-Africa2011</v>
      </c>
      <c r="B1638" s="36" t="s">
        <v>180</v>
      </c>
      <c r="C1638" s="36" t="s">
        <v>139</v>
      </c>
      <c r="D1638" s="31" t="s">
        <v>90</v>
      </c>
      <c r="E1638" s="37">
        <v>2372.0</v>
      </c>
      <c r="F1638" s="37">
        <v>1338.0</v>
      </c>
    </row>
    <row r="1639" ht="15.75" customHeight="1">
      <c r="A1639" s="36" t="str">
        <f t="shared" si="1"/>
        <v>Tonga-Oceania2011</v>
      </c>
      <c r="B1639" s="36" t="s">
        <v>180</v>
      </c>
      <c r="C1639" s="36" t="s">
        <v>256</v>
      </c>
      <c r="D1639" s="31" t="s">
        <v>90</v>
      </c>
      <c r="E1639" s="37">
        <v>57.0</v>
      </c>
      <c r="F1639" s="37">
        <v>158.0</v>
      </c>
    </row>
    <row r="1640" ht="15.75" customHeight="1">
      <c r="A1640" s="36" t="str">
        <f t="shared" si="1"/>
        <v>Trinidad and Tobago-The Americas2011</v>
      </c>
      <c r="B1640" s="36" t="s">
        <v>180</v>
      </c>
      <c r="C1640" s="36" t="s">
        <v>298</v>
      </c>
      <c r="D1640" s="31" t="s">
        <v>90</v>
      </c>
      <c r="E1640" s="37">
        <v>16880.0</v>
      </c>
      <c r="F1640" s="37">
        <v>28581.0</v>
      </c>
    </row>
    <row r="1641" ht="15.75" customHeight="1">
      <c r="A1641" s="36" t="str">
        <f t="shared" si="1"/>
        <v>Tunisia-Africa2011</v>
      </c>
      <c r="B1641" s="36" t="s">
        <v>180</v>
      </c>
      <c r="C1641" s="36" t="s">
        <v>140</v>
      </c>
      <c r="D1641" s="31" t="s">
        <v>90</v>
      </c>
      <c r="E1641" s="37">
        <v>8314.0</v>
      </c>
      <c r="F1641" s="37">
        <v>22801.0</v>
      </c>
    </row>
    <row r="1642" ht="15.75" customHeight="1">
      <c r="A1642" s="36" t="str">
        <f t="shared" si="1"/>
        <v>Turkey-Europe2011</v>
      </c>
      <c r="B1642" s="36" t="s">
        <v>180</v>
      </c>
      <c r="C1642" s="36" t="s">
        <v>225</v>
      </c>
      <c r="D1642" s="31" t="s">
        <v>90</v>
      </c>
      <c r="E1642" s="37">
        <v>84379.0</v>
      </c>
      <c r="F1642" s="37">
        <v>237369.0</v>
      </c>
    </row>
    <row r="1643" ht="15.75" customHeight="1">
      <c r="A1643" s="36" t="str">
        <f t="shared" si="1"/>
        <v>Turkmenistan-Asia2011</v>
      </c>
      <c r="B1643" s="36" t="s">
        <v>180</v>
      </c>
      <c r="C1643" s="36" t="s">
        <v>176</v>
      </c>
      <c r="D1643" s="31" t="s">
        <v>90</v>
      </c>
      <c r="E1643" s="37">
        <v>19166.0</v>
      </c>
      <c r="F1643" s="37">
        <v>45375.0</v>
      </c>
    </row>
    <row r="1644" ht="15.75" customHeight="1">
      <c r="A1644" s="36" t="str">
        <f t="shared" si="1"/>
        <v>Turks and Caicos Islands-The Americas2011</v>
      </c>
      <c r="B1644" s="36" t="s">
        <v>180</v>
      </c>
      <c r="C1644" s="36" t="s">
        <v>299</v>
      </c>
      <c r="D1644" s="31" t="s">
        <v>90</v>
      </c>
      <c r="E1644" s="36"/>
      <c r="F1644" s="37">
        <v>121.0</v>
      </c>
    </row>
    <row r="1645" ht="15.75" customHeight="1">
      <c r="A1645" s="36" t="str">
        <f t="shared" si="1"/>
        <v>Uganda-Africa2011</v>
      </c>
      <c r="B1645" s="36" t="s">
        <v>180</v>
      </c>
      <c r="C1645" s="36" t="s">
        <v>141</v>
      </c>
      <c r="D1645" s="31" t="s">
        <v>90</v>
      </c>
      <c r="E1645" s="36"/>
      <c r="F1645" s="37">
        <v>2285.0</v>
      </c>
    </row>
    <row r="1646" ht="15.75" customHeight="1">
      <c r="A1646" s="36" t="str">
        <f t="shared" si="1"/>
        <v>Ukraine-Europe2011</v>
      </c>
      <c r="B1646" s="36" t="s">
        <v>180</v>
      </c>
      <c r="C1646" s="36" t="s">
        <v>226</v>
      </c>
      <c r="D1646" s="31" t="s">
        <v>90</v>
      </c>
      <c r="E1646" s="37">
        <v>142883.0</v>
      </c>
      <c r="F1646" s="37">
        <v>333869.0</v>
      </c>
    </row>
    <row r="1647" ht="15.75" customHeight="1">
      <c r="A1647" s="36" t="str">
        <f t="shared" si="1"/>
        <v>United Arab Emirates-Middle East2011</v>
      </c>
      <c r="B1647" s="36" t="s">
        <v>180</v>
      </c>
      <c r="C1647" s="36" t="s">
        <v>240</v>
      </c>
      <c r="D1647" s="31" t="s">
        <v>90</v>
      </c>
      <c r="E1647" s="37">
        <v>43231.0</v>
      </c>
      <c r="F1647" s="37">
        <v>116149.0</v>
      </c>
    </row>
    <row r="1648" ht="15.75" customHeight="1">
      <c r="A1648" s="36" t="str">
        <f t="shared" si="1"/>
        <v>United Kingdom-Europe2011</v>
      </c>
      <c r="B1648" s="36" t="s">
        <v>180</v>
      </c>
      <c r="C1648" s="36" t="s">
        <v>227</v>
      </c>
      <c r="D1648" s="31" t="s">
        <v>90</v>
      </c>
      <c r="E1648" s="37">
        <v>222638.0</v>
      </c>
      <c r="F1648" s="37">
        <v>541986.0</v>
      </c>
    </row>
    <row r="1649" ht="15.75" customHeight="1">
      <c r="A1649" s="36" t="str">
        <f t="shared" si="1"/>
        <v>United States-The Americas2011</v>
      </c>
      <c r="B1649" s="36" t="s">
        <v>180</v>
      </c>
      <c r="C1649" s="36" t="s">
        <v>300</v>
      </c>
      <c r="D1649" s="31" t="s">
        <v>90</v>
      </c>
      <c r="E1649" s="37">
        <v>2318861.0</v>
      </c>
      <c r="F1649" s="37">
        <v>5826394.0</v>
      </c>
    </row>
    <row r="1650" ht="15.75" customHeight="1">
      <c r="A1650" s="36" t="str">
        <f t="shared" si="1"/>
        <v>Uruguay-The Americas2011</v>
      </c>
      <c r="B1650" s="36" t="s">
        <v>180</v>
      </c>
      <c r="C1650" s="36" t="s">
        <v>301</v>
      </c>
      <c r="D1650" s="31" t="s">
        <v>90</v>
      </c>
      <c r="E1650" s="37">
        <v>2957.0</v>
      </c>
      <c r="F1650" s="37">
        <v>5776.0</v>
      </c>
    </row>
    <row r="1651" ht="15.75" customHeight="1">
      <c r="A1651" s="36" t="str">
        <f t="shared" si="1"/>
        <v>Uzbekistan-Asia2011</v>
      </c>
      <c r="B1651" s="36" t="s">
        <v>180</v>
      </c>
      <c r="C1651" s="36" t="s">
        <v>177</v>
      </c>
      <c r="D1651" s="31" t="s">
        <v>90</v>
      </c>
      <c r="E1651" s="37">
        <v>46965.0</v>
      </c>
      <c r="F1651" s="37">
        <v>111888.0</v>
      </c>
    </row>
    <row r="1652" ht="15.75" customHeight="1">
      <c r="A1652" s="36" t="str">
        <f t="shared" si="1"/>
        <v>Vanuatu-Oceania2011</v>
      </c>
      <c r="B1652" s="36" t="s">
        <v>180</v>
      </c>
      <c r="C1652" s="36" t="s">
        <v>257</v>
      </c>
      <c r="D1652" s="31" t="s">
        <v>90</v>
      </c>
      <c r="E1652" s="37">
        <v>30.0</v>
      </c>
      <c r="F1652" s="37">
        <v>55.0</v>
      </c>
    </row>
    <row r="1653" ht="15.75" customHeight="1">
      <c r="A1653" s="36" t="str">
        <f t="shared" si="1"/>
        <v>Venezuela-The Americas2011</v>
      </c>
      <c r="B1653" s="36" t="s">
        <v>180</v>
      </c>
      <c r="C1653" s="36" t="s">
        <v>302</v>
      </c>
      <c r="D1653" s="31" t="s">
        <v>90</v>
      </c>
      <c r="E1653" s="37">
        <v>66558.0</v>
      </c>
      <c r="F1653" s="37">
        <v>181630.0</v>
      </c>
    </row>
    <row r="1654" ht="15.75" customHeight="1">
      <c r="A1654" s="36" t="str">
        <f t="shared" si="1"/>
        <v>Vietnam-Asia2011</v>
      </c>
      <c r="B1654" s="36" t="s">
        <v>180</v>
      </c>
      <c r="C1654" s="36" t="s">
        <v>178</v>
      </c>
      <c r="D1654" s="31" t="s">
        <v>90</v>
      </c>
      <c r="E1654" s="37">
        <v>41455.0</v>
      </c>
      <c r="F1654" s="37">
        <v>97942.0</v>
      </c>
    </row>
    <row r="1655" ht="15.75" customHeight="1">
      <c r="A1655" s="36" t="str">
        <f t="shared" si="1"/>
        <v>Yemen-Middle East2011</v>
      </c>
      <c r="B1655" s="36" t="s">
        <v>180</v>
      </c>
      <c r="C1655" s="36" t="s">
        <v>241</v>
      </c>
      <c r="D1655" s="31" t="s">
        <v>90</v>
      </c>
      <c r="E1655" s="37">
        <v>6589.0</v>
      </c>
      <c r="F1655" s="37">
        <v>20044.0</v>
      </c>
    </row>
    <row r="1656" ht="15.75" customHeight="1">
      <c r="A1656" s="36" t="str">
        <f t="shared" si="1"/>
        <v>Zambia-Africa2011</v>
      </c>
      <c r="B1656" s="36" t="s">
        <v>180</v>
      </c>
      <c r="C1656" s="36" t="s">
        <v>142</v>
      </c>
      <c r="D1656" s="31" t="s">
        <v>90</v>
      </c>
      <c r="E1656" s="37">
        <v>7213.0</v>
      </c>
      <c r="F1656" s="37">
        <v>2274.0</v>
      </c>
    </row>
    <row r="1657" ht="15.75" customHeight="1">
      <c r="A1657" s="36" t="str">
        <f t="shared" si="1"/>
        <v>Zimbabwe-Africa2011</v>
      </c>
      <c r="B1657" s="36" t="s">
        <v>180</v>
      </c>
      <c r="C1657" s="36" t="s">
        <v>143</v>
      </c>
      <c r="D1657" s="31" t="s">
        <v>90</v>
      </c>
      <c r="E1657" s="37">
        <v>9685.0</v>
      </c>
      <c r="F1657" s="37">
        <v>10774.0</v>
      </c>
    </row>
    <row r="1658" ht="15.75" customHeight="1">
      <c r="A1658" s="36" t="str">
        <f t="shared" si="1"/>
        <v>Afghanistan-Asia2011</v>
      </c>
      <c r="B1658" s="36" t="s">
        <v>180</v>
      </c>
      <c r="C1658" s="36" t="s">
        <v>144</v>
      </c>
      <c r="D1658" s="31" t="s">
        <v>90</v>
      </c>
      <c r="E1658" s="36"/>
      <c r="F1658" s="37">
        <v>733.0</v>
      </c>
    </row>
    <row r="1659" ht="15.75" customHeight="1">
      <c r="A1659" s="36" t="str">
        <f t="shared" si="1"/>
        <v>Albania-Europe2011</v>
      </c>
      <c r="B1659" s="36" t="s">
        <v>180</v>
      </c>
      <c r="C1659" s="36" t="s">
        <v>179</v>
      </c>
      <c r="D1659" s="31" t="s">
        <v>90</v>
      </c>
      <c r="E1659" s="37">
        <v>2172.0</v>
      </c>
      <c r="F1659" s="37">
        <v>4166.0</v>
      </c>
    </row>
    <row r="1660" ht="15.75" customHeight="1">
      <c r="A1660" s="36" t="str">
        <f t="shared" si="1"/>
        <v>Algeria-Africa2011</v>
      </c>
      <c r="B1660" s="36" t="s">
        <v>180</v>
      </c>
      <c r="C1660" s="36" t="s">
        <v>74</v>
      </c>
      <c r="D1660" s="31" t="s">
        <v>90</v>
      </c>
      <c r="E1660" s="37">
        <v>30974.0</v>
      </c>
      <c r="F1660" s="37">
        <v>89493.0</v>
      </c>
    </row>
    <row r="1661" ht="15.75" customHeight="1">
      <c r="A1661" s="36" t="str">
        <f t="shared" si="1"/>
        <v>American Samoa-Oceania2011</v>
      </c>
      <c r="B1661" s="36" t="s">
        <v>180</v>
      </c>
      <c r="C1661" s="36" t="s">
        <v>242</v>
      </c>
      <c r="D1661" s="31" t="s">
        <v>90</v>
      </c>
      <c r="E1661" s="36"/>
      <c r="F1661" s="36"/>
    </row>
    <row r="1662" ht="15.75" customHeight="1">
      <c r="A1662" s="36" t="str">
        <f t="shared" si="1"/>
        <v>Andorra-Europe2011</v>
      </c>
      <c r="B1662" s="36" t="s">
        <v>180</v>
      </c>
      <c r="C1662" s="36" t="s">
        <v>181</v>
      </c>
      <c r="D1662" s="31" t="s">
        <v>90</v>
      </c>
      <c r="E1662" s="36"/>
      <c r="F1662" s="37">
        <v>565.0</v>
      </c>
    </row>
    <row r="1663" ht="15.75" customHeight="1">
      <c r="A1663" s="36" t="str">
        <f t="shared" si="1"/>
        <v>Angola-Africa2011</v>
      </c>
      <c r="B1663" s="36" t="s">
        <v>180</v>
      </c>
      <c r="C1663" s="36" t="s">
        <v>92</v>
      </c>
      <c r="D1663" s="31" t="s">
        <v>90</v>
      </c>
      <c r="E1663" s="37">
        <v>9676.0</v>
      </c>
      <c r="F1663" s="37">
        <v>18793.0</v>
      </c>
    </row>
    <row r="1664" ht="15.75" customHeight="1">
      <c r="A1664" s="36" t="str">
        <f t="shared" si="1"/>
        <v>Antigua and Barbuda-The Americas2012</v>
      </c>
      <c r="B1664" s="36" t="s">
        <v>180</v>
      </c>
      <c r="C1664" s="36" t="s">
        <v>258</v>
      </c>
      <c r="D1664" s="31" t="s">
        <v>91</v>
      </c>
      <c r="E1664" s="37">
        <v>135.0</v>
      </c>
      <c r="F1664" s="37">
        <v>407.0</v>
      </c>
    </row>
    <row r="1665" ht="15.75" customHeight="1">
      <c r="A1665" s="36" t="str">
        <f t="shared" si="1"/>
        <v>Argentina-The Americas2012</v>
      </c>
      <c r="B1665" s="36" t="s">
        <v>180</v>
      </c>
      <c r="C1665" s="36" t="s">
        <v>260</v>
      </c>
      <c r="D1665" s="31" t="s">
        <v>91</v>
      </c>
      <c r="E1665" s="37">
        <v>67303.0</v>
      </c>
      <c r="F1665" s="37">
        <v>156170.0</v>
      </c>
    </row>
    <row r="1666" ht="15.75" customHeight="1">
      <c r="A1666" s="36" t="str">
        <f t="shared" si="1"/>
        <v>Armenia-Asia2012</v>
      </c>
      <c r="B1666" s="36" t="s">
        <v>180</v>
      </c>
      <c r="C1666" s="36" t="s">
        <v>146</v>
      </c>
      <c r="D1666" s="31" t="s">
        <v>91</v>
      </c>
      <c r="E1666" s="37">
        <v>2095.0</v>
      </c>
      <c r="F1666" s="37">
        <v>3645.0</v>
      </c>
    </row>
    <row r="1667" ht="15.75" customHeight="1">
      <c r="A1667" s="36" t="str">
        <f t="shared" si="1"/>
        <v>Aruba-The Americas2012</v>
      </c>
      <c r="B1667" s="36" t="s">
        <v>180</v>
      </c>
      <c r="C1667" s="36" t="s">
        <v>261</v>
      </c>
      <c r="D1667" s="31" t="s">
        <v>91</v>
      </c>
      <c r="E1667" s="36"/>
      <c r="F1667" s="37">
        <v>2259.0</v>
      </c>
    </row>
    <row r="1668" ht="15.75" customHeight="1">
      <c r="A1668" s="36" t="str">
        <f t="shared" si="1"/>
        <v>Australia-Oceania2012</v>
      </c>
      <c r="B1668" s="36" t="s">
        <v>180</v>
      </c>
      <c r="C1668" s="36" t="s">
        <v>244</v>
      </c>
      <c r="D1668" s="31" t="s">
        <v>91</v>
      </c>
      <c r="E1668" s="37">
        <v>112696.0</v>
      </c>
      <c r="F1668" s="37">
        <v>348757.0</v>
      </c>
    </row>
    <row r="1669" ht="15.75" customHeight="1">
      <c r="A1669" s="36" t="str">
        <f t="shared" si="1"/>
        <v>Austria-Europe2012</v>
      </c>
      <c r="B1669" s="36" t="s">
        <v>180</v>
      </c>
      <c r="C1669" s="36" t="s">
        <v>182</v>
      </c>
      <c r="D1669" s="31" t="s">
        <v>91</v>
      </c>
      <c r="E1669" s="37">
        <v>32690.0</v>
      </c>
      <c r="F1669" s="37">
        <v>71866.0</v>
      </c>
    </row>
    <row r="1670" ht="15.75" customHeight="1">
      <c r="A1670" s="36" t="str">
        <f t="shared" si="1"/>
        <v>Azerbaijan-Asia2012</v>
      </c>
      <c r="B1670" s="36" t="s">
        <v>180</v>
      </c>
      <c r="C1670" s="36" t="s">
        <v>147</v>
      </c>
      <c r="D1670" s="31" t="s">
        <v>91</v>
      </c>
      <c r="E1670" s="37">
        <v>12786.0</v>
      </c>
      <c r="F1670" s="37">
        <v>32090.0</v>
      </c>
    </row>
    <row r="1671" ht="15.75" customHeight="1">
      <c r="A1671" s="36" t="str">
        <f t="shared" si="1"/>
        <v>Bahamas, The-The Americas2012</v>
      </c>
      <c r="B1671" s="36" t="s">
        <v>180</v>
      </c>
      <c r="C1671" s="36" t="s">
        <v>262</v>
      </c>
      <c r="D1671" s="31" t="s">
        <v>91</v>
      </c>
      <c r="E1671" s="37">
        <v>664.0</v>
      </c>
      <c r="F1671" s="37">
        <v>1723.0</v>
      </c>
    </row>
    <row r="1672" ht="15.75" customHeight="1">
      <c r="A1672" s="36" t="str">
        <f t="shared" si="1"/>
        <v>Bahrain-Middle East2012</v>
      </c>
      <c r="B1672" s="36" t="s">
        <v>180</v>
      </c>
      <c r="C1672" s="36" t="s">
        <v>228</v>
      </c>
      <c r="D1672" s="31" t="s">
        <v>91</v>
      </c>
      <c r="E1672" s="37">
        <v>6970.0</v>
      </c>
      <c r="F1672" s="37">
        <v>17510.0</v>
      </c>
    </row>
    <row r="1673" ht="15.75" customHeight="1">
      <c r="A1673" s="36" t="str">
        <f t="shared" si="1"/>
        <v>Bangladesh-Asia2012</v>
      </c>
      <c r="B1673" s="36" t="s">
        <v>180</v>
      </c>
      <c r="C1673" s="36" t="s">
        <v>148</v>
      </c>
      <c r="D1673" s="31" t="s">
        <v>91</v>
      </c>
      <c r="E1673" s="37">
        <v>22554.0</v>
      </c>
      <c r="F1673" s="37">
        <v>39750.0</v>
      </c>
    </row>
    <row r="1674" ht="15.75" customHeight="1">
      <c r="A1674" s="36" t="str">
        <f t="shared" si="1"/>
        <v>Barbados-The Americas2012</v>
      </c>
      <c r="B1674" s="36" t="s">
        <v>180</v>
      </c>
      <c r="C1674" s="36" t="s">
        <v>263</v>
      </c>
      <c r="D1674" s="31" t="s">
        <v>91</v>
      </c>
      <c r="E1674" s="37">
        <v>375.0</v>
      </c>
      <c r="F1674" s="37">
        <v>1294.0</v>
      </c>
    </row>
    <row r="1675" ht="15.75" customHeight="1">
      <c r="A1675" s="36" t="str">
        <f t="shared" si="1"/>
        <v>Belarus-Europe2012</v>
      </c>
      <c r="B1675" s="36" t="s">
        <v>180</v>
      </c>
      <c r="C1675" s="36" t="s">
        <v>183</v>
      </c>
      <c r="D1675" s="31" t="s">
        <v>91</v>
      </c>
      <c r="E1675" s="37">
        <v>26888.0</v>
      </c>
      <c r="F1675" s="37">
        <v>58038.0</v>
      </c>
    </row>
    <row r="1676" ht="15.75" customHeight="1">
      <c r="A1676" s="36" t="str">
        <f t="shared" si="1"/>
        <v>Belgium-Europe2012</v>
      </c>
      <c r="B1676" s="36" t="s">
        <v>180</v>
      </c>
      <c r="C1676" s="36" t="s">
        <v>184</v>
      </c>
      <c r="D1676" s="31" t="s">
        <v>91</v>
      </c>
      <c r="E1676" s="37">
        <v>58895.0</v>
      </c>
      <c r="F1676" s="37">
        <v>111282.0</v>
      </c>
    </row>
    <row r="1677" ht="15.75" customHeight="1">
      <c r="A1677" s="36" t="str">
        <f t="shared" si="1"/>
        <v>Belize-The Americas2012</v>
      </c>
      <c r="B1677" s="36" t="s">
        <v>180</v>
      </c>
      <c r="C1677" s="36" t="s">
        <v>264</v>
      </c>
      <c r="D1677" s="31" t="s">
        <v>91</v>
      </c>
      <c r="E1677" s="37">
        <v>155.0</v>
      </c>
      <c r="F1677" s="37">
        <v>381.0</v>
      </c>
    </row>
    <row r="1678" ht="15.75" customHeight="1">
      <c r="A1678" s="36" t="str">
        <f t="shared" si="1"/>
        <v>Benin-Africa2012</v>
      </c>
      <c r="B1678" s="36" t="s">
        <v>180</v>
      </c>
      <c r="C1678" s="36" t="s">
        <v>93</v>
      </c>
      <c r="D1678" s="31" t="s">
        <v>91</v>
      </c>
      <c r="E1678" s="37">
        <v>2491.0</v>
      </c>
      <c r="F1678" s="37">
        <v>2512.0</v>
      </c>
    </row>
    <row r="1679" ht="15.75" customHeight="1">
      <c r="A1679" s="36" t="str">
        <f t="shared" si="1"/>
        <v>Bermuda-The Americas2012</v>
      </c>
      <c r="B1679" s="36" t="s">
        <v>180</v>
      </c>
      <c r="C1679" s="36" t="s">
        <v>265</v>
      </c>
      <c r="D1679" s="31" t="s">
        <v>91</v>
      </c>
      <c r="E1679" s="36"/>
      <c r="F1679" s="37">
        <v>671.0</v>
      </c>
    </row>
    <row r="1680" ht="15.75" customHeight="1">
      <c r="A1680" s="36" t="str">
        <f t="shared" si="1"/>
        <v>Bhutan-Asia2012</v>
      </c>
      <c r="B1680" s="36" t="s">
        <v>180</v>
      </c>
      <c r="C1680" s="36" t="s">
        <v>149</v>
      </c>
      <c r="D1680" s="31" t="s">
        <v>91</v>
      </c>
      <c r="E1680" s="37">
        <v>180.0</v>
      </c>
      <c r="F1680" s="37">
        <v>308.0</v>
      </c>
    </row>
    <row r="1681" ht="15.75" customHeight="1">
      <c r="A1681" s="36" t="str">
        <f t="shared" si="1"/>
        <v>Bolivia-The Americas2012</v>
      </c>
      <c r="B1681" s="36" t="s">
        <v>180</v>
      </c>
      <c r="C1681" s="36" t="s">
        <v>266</v>
      </c>
      <c r="D1681" s="31" t="s">
        <v>91</v>
      </c>
      <c r="E1681" s="37">
        <v>3622.0</v>
      </c>
      <c r="F1681" s="37">
        <v>13084.0</v>
      </c>
    </row>
    <row r="1682" ht="15.75" customHeight="1">
      <c r="A1682" s="36" t="str">
        <f t="shared" si="1"/>
        <v>Bosnia and Herzegovina-Europe2012</v>
      </c>
      <c r="B1682" s="36" t="s">
        <v>180</v>
      </c>
      <c r="C1682" s="36" t="s">
        <v>185</v>
      </c>
      <c r="D1682" s="31" t="s">
        <v>91</v>
      </c>
      <c r="E1682" s="37">
        <v>4811.0</v>
      </c>
      <c r="F1682" s="37">
        <v>24617.0</v>
      </c>
    </row>
    <row r="1683" ht="15.75" customHeight="1">
      <c r="A1683" s="36" t="str">
        <f t="shared" si="1"/>
        <v>Botswana-Africa2012</v>
      </c>
      <c r="B1683" s="36" t="s">
        <v>180</v>
      </c>
      <c r="C1683" s="36" t="s">
        <v>94</v>
      </c>
      <c r="D1683" s="31" t="s">
        <v>91</v>
      </c>
      <c r="E1683" s="37">
        <v>1857.0</v>
      </c>
      <c r="F1683" s="37">
        <v>4378.0</v>
      </c>
    </row>
    <row r="1684" ht="15.75" customHeight="1">
      <c r="A1684" s="36" t="str">
        <f t="shared" si="1"/>
        <v>Brazil-The Americas2012</v>
      </c>
      <c r="B1684" s="36" t="s">
        <v>180</v>
      </c>
      <c r="C1684" s="36" t="s">
        <v>267</v>
      </c>
      <c r="D1684" s="31" t="s">
        <v>91</v>
      </c>
      <c r="E1684" s="37">
        <v>210042.0</v>
      </c>
      <c r="F1684" s="37">
        <v>337826.0</v>
      </c>
    </row>
    <row r="1685" ht="15.75" customHeight="1">
      <c r="A1685" s="36" t="str">
        <f t="shared" si="1"/>
        <v>Brunei-Asia2012</v>
      </c>
      <c r="B1685" s="36" t="s">
        <v>180</v>
      </c>
      <c r="C1685" s="36" t="s">
        <v>150</v>
      </c>
      <c r="D1685" s="31" t="s">
        <v>91</v>
      </c>
      <c r="E1685" s="37">
        <v>2296.0</v>
      </c>
      <c r="F1685" s="37">
        <v>5361.0</v>
      </c>
    </row>
    <row r="1686" ht="15.75" customHeight="1">
      <c r="A1686" s="36" t="str">
        <f t="shared" si="1"/>
        <v>Bulgaria-Europe2012</v>
      </c>
      <c r="B1686" s="36" t="s">
        <v>180</v>
      </c>
      <c r="C1686" s="36" t="s">
        <v>186</v>
      </c>
      <c r="D1686" s="31" t="s">
        <v>91</v>
      </c>
      <c r="E1686" s="37">
        <v>18833.0</v>
      </c>
      <c r="F1686" s="37">
        <v>46787.0</v>
      </c>
    </row>
    <row r="1687" ht="15.75" customHeight="1">
      <c r="A1687" s="36" t="str">
        <f t="shared" si="1"/>
        <v>Burkina Faso-Africa2012</v>
      </c>
      <c r="B1687" s="36" t="s">
        <v>180</v>
      </c>
      <c r="C1687" s="36" t="s">
        <v>95</v>
      </c>
      <c r="D1687" s="31" t="s">
        <v>91</v>
      </c>
      <c r="E1687" s="36"/>
      <c r="F1687" s="37">
        <v>1104.0</v>
      </c>
    </row>
    <row r="1688" ht="15.75" customHeight="1">
      <c r="A1688" s="36" t="str">
        <f t="shared" si="1"/>
        <v>Burundi-Africa2012</v>
      </c>
      <c r="B1688" s="36" t="s">
        <v>180</v>
      </c>
      <c r="C1688" s="36" t="s">
        <v>96</v>
      </c>
      <c r="D1688" s="31" t="s">
        <v>91</v>
      </c>
      <c r="E1688" s="36"/>
      <c r="F1688" s="37">
        <v>198.0</v>
      </c>
    </row>
    <row r="1689" ht="15.75" customHeight="1">
      <c r="A1689" s="36" t="str">
        <f t="shared" si="1"/>
        <v>Cambodia-Asia2012</v>
      </c>
      <c r="B1689" s="36" t="s">
        <v>180</v>
      </c>
      <c r="C1689" s="36" t="s">
        <v>151</v>
      </c>
      <c r="D1689" s="31" t="s">
        <v>91</v>
      </c>
      <c r="E1689" s="37">
        <v>3389.0</v>
      </c>
      <c r="F1689" s="37">
        <v>2446.0</v>
      </c>
    </row>
    <row r="1690" ht="15.75" customHeight="1">
      <c r="A1690" s="36" t="str">
        <f t="shared" si="1"/>
        <v>Cameroon-Africa2012</v>
      </c>
      <c r="B1690" s="36" t="s">
        <v>180</v>
      </c>
      <c r="C1690" s="36" t="s">
        <v>97</v>
      </c>
      <c r="D1690" s="31" t="s">
        <v>91</v>
      </c>
      <c r="E1690" s="37">
        <v>6959.0</v>
      </c>
      <c r="F1690" s="37">
        <v>3957.0</v>
      </c>
    </row>
    <row r="1691" ht="15.75" customHeight="1">
      <c r="A1691" s="36" t="str">
        <f t="shared" si="1"/>
        <v>Canada-The Americas2012</v>
      </c>
      <c r="B1691" s="36" t="s">
        <v>180</v>
      </c>
      <c r="C1691" s="36" t="s">
        <v>268</v>
      </c>
      <c r="D1691" s="31" t="s">
        <v>91</v>
      </c>
      <c r="E1691" s="37">
        <v>267619.0</v>
      </c>
      <c r="F1691" s="37">
        <v>552349.0</v>
      </c>
    </row>
    <row r="1692" ht="15.75" customHeight="1">
      <c r="A1692" s="36" t="str">
        <f t="shared" si="1"/>
        <v>Cayman Islands-The Americas2012</v>
      </c>
      <c r="B1692" s="36" t="s">
        <v>180</v>
      </c>
      <c r="C1692" s="36" t="s">
        <v>269</v>
      </c>
      <c r="D1692" s="31" t="s">
        <v>91</v>
      </c>
      <c r="E1692" s="36"/>
      <c r="F1692" s="37">
        <v>499.0</v>
      </c>
    </row>
    <row r="1693" ht="15.75" customHeight="1">
      <c r="A1693" s="36" t="str">
        <f t="shared" si="1"/>
        <v>Central African Republic-Africa2012</v>
      </c>
      <c r="B1693" s="36" t="s">
        <v>180</v>
      </c>
      <c r="C1693" s="36" t="s">
        <v>98</v>
      </c>
      <c r="D1693" s="31" t="s">
        <v>91</v>
      </c>
      <c r="E1693" s="36"/>
      <c r="F1693" s="37">
        <v>213.0</v>
      </c>
    </row>
    <row r="1694" ht="15.75" customHeight="1">
      <c r="A1694" s="36" t="str">
        <f t="shared" si="1"/>
        <v>Chad-Africa2012</v>
      </c>
      <c r="B1694" s="36" t="s">
        <v>180</v>
      </c>
      <c r="C1694" s="36" t="s">
        <v>99</v>
      </c>
      <c r="D1694" s="31" t="s">
        <v>91</v>
      </c>
      <c r="E1694" s="36"/>
      <c r="F1694" s="37">
        <v>378.0</v>
      </c>
    </row>
    <row r="1695" ht="15.75" customHeight="1">
      <c r="A1695" s="36" t="str">
        <f t="shared" si="1"/>
        <v>Chile-The Americas2012</v>
      </c>
      <c r="B1695" s="36" t="s">
        <v>180</v>
      </c>
      <c r="C1695" s="36" t="s">
        <v>270</v>
      </c>
      <c r="D1695" s="31" t="s">
        <v>91</v>
      </c>
      <c r="E1695" s="37">
        <v>27514.0</v>
      </c>
      <c r="F1695" s="37">
        <v>60047.0</v>
      </c>
    </row>
    <row r="1696" ht="15.75" customHeight="1">
      <c r="A1696" s="36" t="str">
        <f t="shared" si="1"/>
        <v>China-Asia2012</v>
      </c>
      <c r="B1696" s="36" t="s">
        <v>180</v>
      </c>
      <c r="C1696" s="36" t="s">
        <v>152</v>
      </c>
      <c r="D1696" s="31" t="s">
        <v>91</v>
      </c>
      <c r="E1696" s="37">
        <v>1639854.0</v>
      </c>
      <c r="F1696" s="37">
        <v>5288166.0</v>
      </c>
    </row>
    <row r="1697" ht="15.75" customHeight="1">
      <c r="A1697" s="36" t="str">
        <f t="shared" si="1"/>
        <v>Colombia-The Americas2012</v>
      </c>
      <c r="B1697" s="36" t="s">
        <v>180</v>
      </c>
      <c r="C1697" s="36" t="s">
        <v>271</v>
      </c>
      <c r="D1697" s="31" t="s">
        <v>91</v>
      </c>
      <c r="E1697" s="37">
        <v>26001.0</v>
      </c>
      <c r="F1697" s="37">
        <v>55071.0</v>
      </c>
    </row>
    <row r="1698" ht="15.75" customHeight="1">
      <c r="A1698" s="36" t="str">
        <f t="shared" si="1"/>
        <v>Comoros-Africa2005</v>
      </c>
      <c r="B1698" s="36" t="s">
        <v>180</v>
      </c>
      <c r="C1698" s="36" t="s">
        <v>100</v>
      </c>
      <c r="D1698" s="31" t="s">
        <v>84</v>
      </c>
      <c r="E1698" s="37">
        <v>34.0</v>
      </c>
      <c r="F1698" s="37">
        <v>103.0</v>
      </c>
    </row>
    <row r="1699" ht="15.75" customHeight="1">
      <c r="A1699" s="36" t="str">
        <f t="shared" si="1"/>
        <v>Congo (Brazzaville)-Africa2005</v>
      </c>
      <c r="B1699" s="36" t="s">
        <v>180</v>
      </c>
      <c r="C1699" s="36" t="s">
        <v>101</v>
      </c>
      <c r="D1699" s="31" t="s">
        <v>84</v>
      </c>
      <c r="E1699" s="37">
        <v>1020.0</v>
      </c>
      <c r="F1699" s="37">
        <v>1181.0</v>
      </c>
    </row>
    <row r="1700" ht="15.75" customHeight="1">
      <c r="A1700" s="36" t="str">
        <f t="shared" si="1"/>
        <v>Congo (Kinshasa)-Africa2005</v>
      </c>
      <c r="B1700" s="36" t="s">
        <v>180</v>
      </c>
      <c r="C1700" s="36" t="s">
        <v>102</v>
      </c>
      <c r="D1700" s="31" t="s">
        <v>84</v>
      </c>
      <c r="E1700" s="37">
        <v>19231.0</v>
      </c>
      <c r="F1700" s="37">
        <v>1936.0</v>
      </c>
    </row>
    <row r="1701" ht="15.75" customHeight="1">
      <c r="A1701" s="36" t="str">
        <f t="shared" si="1"/>
        <v>Costa Rica-The Americas2005</v>
      </c>
      <c r="B1701" s="36" t="s">
        <v>180</v>
      </c>
      <c r="C1701" s="36" t="s">
        <v>272</v>
      </c>
      <c r="D1701" s="31" t="s">
        <v>84</v>
      </c>
      <c r="E1701" s="37">
        <v>3880.0</v>
      </c>
      <c r="F1701" s="37">
        <v>6931.0</v>
      </c>
    </row>
    <row r="1702" ht="15.75" customHeight="1">
      <c r="A1702" s="36" t="str">
        <f t="shared" si="1"/>
        <v>Cote d'Ivoire-Africa2005</v>
      </c>
      <c r="B1702" s="36" t="s">
        <v>180</v>
      </c>
      <c r="C1702" s="36" t="s">
        <v>103</v>
      </c>
      <c r="D1702" s="31" t="s">
        <v>84</v>
      </c>
      <c r="E1702" s="37">
        <v>9302.0</v>
      </c>
      <c r="F1702" s="37">
        <v>7664.0</v>
      </c>
    </row>
    <row r="1703" ht="15.75" customHeight="1">
      <c r="A1703" s="36" t="str">
        <f t="shared" si="1"/>
        <v>Croatia-Europe2005</v>
      </c>
      <c r="B1703" s="36" t="s">
        <v>180</v>
      </c>
      <c r="C1703" s="36" t="s">
        <v>187</v>
      </c>
      <c r="D1703" s="31" t="s">
        <v>84</v>
      </c>
      <c r="E1703" s="37">
        <v>8831.0</v>
      </c>
      <c r="F1703" s="37">
        <v>23047.0</v>
      </c>
    </row>
    <row r="1704" ht="15.75" customHeight="1">
      <c r="A1704" s="36" t="str">
        <f t="shared" si="1"/>
        <v>Cuba-The Americas2005</v>
      </c>
      <c r="B1704" s="36" t="s">
        <v>180</v>
      </c>
      <c r="C1704" s="36" t="s">
        <v>273</v>
      </c>
      <c r="D1704" s="31" t="s">
        <v>84</v>
      </c>
      <c r="E1704" s="37">
        <v>11312.0</v>
      </c>
      <c r="F1704" s="37">
        <v>25005.0</v>
      </c>
    </row>
    <row r="1705" ht="15.75" customHeight="1">
      <c r="A1705" s="36" t="str">
        <f t="shared" si="1"/>
        <v>Curacao-The Americas2005</v>
      </c>
      <c r="B1705" s="36" t="s">
        <v>180</v>
      </c>
      <c r="C1705" s="36" t="s">
        <v>274</v>
      </c>
      <c r="D1705" s="31" t="s">
        <v>84</v>
      </c>
      <c r="E1705" s="36"/>
      <c r="F1705" s="36"/>
    </row>
    <row r="1706" ht="15.75" customHeight="1">
      <c r="A1706" s="36" t="str">
        <f t="shared" si="1"/>
        <v>Cyprus-Europe2005</v>
      </c>
      <c r="B1706" s="36" t="s">
        <v>180</v>
      </c>
      <c r="C1706" s="36" t="s">
        <v>188</v>
      </c>
      <c r="D1706" s="31" t="s">
        <v>84</v>
      </c>
      <c r="E1706" s="37">
        <v>2184.0</v>
      </c>
      <c r="F1706" s="37">
        <v>7334.0</v>
      </c>
    </row>
    <row r="1707" ht="15.75" customHeight="1">
      <c r="A1707" s="36" t="str">
        <f t="shared" si="1"/>
        <v>Czech Republic-Europe2005</v>
      </c>
      <c r="B1707" s="36" t="s">
        <v>180</v>
      </c>
      <c r="C1707" s="36" t="s">
        <v>189</v>
      </c>
      <c r="D1707" s="31" t="s">
        <v>84</v>
      </c>
      <c r="E1707" s="37">
        <v>45511.0</v>
      </c>
      <c r="F1707" s="37">
        <v>122709.0</v>
      </c>
    </row>
    <row r="1708" ht="15.75" customHeight="1">
      <c r="A1708" s="36" t="str">
        <f t="shared" si="1"/>
        <v>Denmark-Europe2005</v>
      </c>
      <c r="B1708" s="36" t="s">
        <v>180</v>
      </c>
      <c r="C1708" s="36" t="s">
        <v>190</v>
      </c>
      <c r="D1708" s="31" t="s">
        <v>84</v>
      </c>
      <c r="E1708" s="37">
        <v>19428.0</v>
      </c>
      <c r="F1708" s="37">
        <v>50597.0</v>
      </c>
    </row>
    <row r="1709" ht="15.75" customHeight="1">
      <c r="A1709" s="36" t="str">
        <f t="shared" si="1"/>
        <v>Djibouti-Africa2005</v>
      </c>
      <c r="B1709" s="36" t="s">
        <v>180</v>
      </c>
      <c r="C1709" s="36" t="s">
        <v>104</v>
      </c>
      <c r="D1709" s="31" t="s">
        <v>84</v>
      </c>
      <c r="E1709" s="37">
        <v>133.0</v>
      </c>
      <c r="F1709" s="37">
        <v>458.0</v>
      </c>
    </row>
    <row r="1710" ht="15.75" customHeight="1">
      <c r="A1710" s="36" t="str">
        <f t="shared" si="1"/>
        <v>Dominica-The Americas2005</v>
      </c>
      <c r="B1710" s="36" t="s">
        <v>180</v>
      </c>
      <c r="C1710" s="36" t="s">
        <v>275</v>
      </c>
      <c r="D1710" s="31" t="s">
        <v>84</v>
      </c>
      <c r="E1710" s="37">
        <v>39.0</v>
      </c>
      <c r="F1710" s="37">
        <v>110.0</v>
      </c>
    </row>
    <row r="1711" ht="15.75" customHeight="1">
      <c r="A1711" s="36" t="str">
        <f t="shared" si="1"/>
        <v>Dominican Republic-The Americas2005</v>
      </c>
      <c r="B1711" s="36" t="s">
        <v>180</v>
      </c>
      <c r="C1711" s="36" t="s">
        <v>276</v>
      </c>
      <c r="D1711" s="31" t="s">
        <v>84</v>
      </c>
      <c r="E1711" s="37">
        <v>6528.0</v>
      </c>
      <c r="F1711" s="37">
        <v>18786.0</v>
      </c>
    </row>
    <row r="1712" ht="15.75" customHeight="1">
      <c r="A1712" s="36" t="str">
        <f t="shared" si="1"/>
        <v>Ecuador-The Americas2005</v>
      </c>
      <c r="B1712" s="36" t="s">
        <v>180</v>
      </c>
      <c r="C1712" s="36" t="s">
        <v>277</v>
      </c>
      <c r="D1712" s="31" t="s">
        <v>84</v>
      </c>
      <c r="E1712" s="37">
        <v>10278.0</v>
      </c>
      <c r="F1712" s="37">
        <v>28658.0</v>
      </c>
    </row>
    <row r="1713" ht="15.75" customHeight="1">
      <c r="A1713" s="36" t="str">
        <f t="shared" si="1"/>
        <v>Egypt-Africa2005</v>
      </c>
      <c r="B1713" s="36" t="s">
        <v>180</v>
      </c>
      <c r="C1713" s="36" t="s">
        <v>105</v>
      </c>
      <c r="D1713" s="31" t="s">
        <v>84</v>
      </c>
      <c r="E1713" s="37">
        <v>53536.0</v>
      </c>
      <c r="F1713" s="37">
        <v>150912.0</v>
      </c>
    </row>
    <row r="1714" ht="15.75" customHeight="1">
      <c r="A1714" s="36" t="str">
        <f t="shared" si="1"/>
        <v>El Salvador-The Americas2005</v>
      </c>
      <c r="B1714" s="36" t="s">
        <v>180</v>
      </c>
      <c r="C1714" s="36" t="s">
        <v>278</v>
      </c>
      <c r="D1714" s="31" t="s">
        <v>84</v>
      </c>
      <c r="E1714" s="37">
        <v>4382.0</v>
      </c>
      <c r="F1714" s="37">
        <v>6366.0</v>
      </c>
    </row>
    <row r="1715" ht="15.75" customHeight="1">
      <c r="A1715" s="36" t="str">
        <f t="shared" si="1"/>
        <v>Equatorial Guinea-Africa2005</v>
      </c>
      <c r="B1715" s="36" t="s">
        <v>180</v>
      </c>
      <c r="C1715" s="36" t="s">
        <v>106</v>
      </c>
      <c r="D1715" s="31" t="s">
        <v>84</v>
      </c>
      <c r="E1715" s="37">
        <v>762.0</v>
      </c>
      <c r="F1715" s="37">
        <v>5218.0</v>
      </c>
    </row>
    <row r="1716" ht="15.75" customHeight="1">
      <c r="A1716" s="36" t="str">
        <f t="shared" si="1"/>
        <v>Eritrea-Africa2005</v>
      </c>
      <c r="B1716" s="36" t="s">
        <v>180</v>
      </c>
      <c r="C1716" s="36" t="s">
        <v>107</v>
      </c>
      <c r="D1716" s="31" t="s">
        <v>84</v>
      </c>
      <c r="E1716" s="37">
        <v>744.0</v>
      </c>
      <c r="F1716" s="37">
        <v>770.0</v>
      </c>
    </row>
    <row r="1717" ht="15.75" customHeight="1">
      <c r="A1717" s="36" t="str">
        <f t="shared" si="1"/>
        <v>Estonia-Europe2005</v>
      </c>
      <c r="B1717" s="36" t="s">
        <v>180</v>
      </c>
      <c r="C1717" s="36" t="s">
        <v>191</v>
      </c>
      <c r="D1717" s="31" t="s">
        <v>84</v>
      </c>
      <c r="E1717" s="37">
        <v>5282.0</v>
      </c>
      <c r="F1717" s="37">
        <v>17217.0</v>
      </c>
    </row>
    <row r="1718" ht="15.75" customHeight="1">
      <c r="A1718" s="36" t="str">
        <f t="shared" si="1"/>
        <v>Ethiopia-Africa2005</v>
      </c>
      <c r="B1718" s="36" t="s">
        <v>180</v>
      </c>
      <c r="C1718" s="36" t="s">
        <v>108</v>
      </c>
      <c r="D1718" s="31" t="s">
        <v>84</v>
      </c>
      <c r="E1718" s="37">
        <v>28377.0</v>
      </c>
      <c r="F1718" s="37">
        <v>5244.0</v>
      </c>
    </row>
    <row r="1719" ht="15.75" customHeight="1">
      <c r="A1719" s="36" t="str">
        <f t="shared" si="1"/>
        <v>Faeroe Islands-Europe2005</v>
      </c>
      <c r="B1719" s="36" t="s">
        <v>180</v>
      </c>
      <c r="C1719" s="36" t="s">
        <v>192</v>
      </c>
      <c r="D1719" s="31" t="s">
        <v>84</v>
      </c>
      <c r="E1719" s="36"/>
      <c r="F1719" s="37">
        <v>796.0</v>
      </c>
    </row>
    <row r="1720" ht="15.75" customHeight="1">
      <c r="A1720" s="36" t="str">
        <f t="shared" si="1"/>
        <v>Fiji-Oceania2005</v>
      </c>
      <c r="B1720" s="36" t="s">
        <v>180</v>
      </c>
      <c r="C1720" s="36" t="s">
        <v>245</v>
      </c>
      <c r="D1720" s="31" t="s">
        <v>84</v>
      </c>
      <c r="E1720" s="37">
        <v>666.0</v>
      </c>
      <c r="F1720" s="37">
        <v>1133.0</v>
      </c>
    </row>
    <row r="1721" ht="15.75" customHeight="1">
      <c r="A1721" s="36" t="str">
        <f t="shared" si="1"/>
        <v>Finland-Europe2005</v>
      </c>
      <c r="B1721" s="36" t="s">
        <v>180</v>
      </c>
      <c r="C1721" s="36" t="s">
        <v>193</v>
      </c>
      <c r="D1721" s="31" t="s">
        <v>84</v>
      </c>
      <c r="E1721" s="37">
        <v>37120.0</v>
      </c>
      <c r="F1721" s="37">
        <v>67091.0</v>
      </c>
    </row>
    <row r="1722" ht="15.75" customHeight="1">
      <c r="A1722" s="36" t="str">
        <f t="shared" si="1"/>
        <v>France-Europe2005</v>
      </c>
      <c r="B1722" s="36" t="s">
        <v>180</v>
      </c>
      <c r="C1722" s="36" t="s">
        <v>194</v>
      </c>
      <c r="D1722" s="31" t="s">
        <v>84</v>
      </c>
      <c r="E1722" s="37">
        <v>269777.0</v>
      </c>
      <c r="F1722" s="37">
        <v>390103.0</v>
      </c>
    </row>
    <row r="1723" ht="15.75" customHeight="1">
      <c r="A1723" s="36" t="str">
        <f t="shared" si="1"/>
        <v>French Polynesia-Oceania2005</v>
      </c>
      <c r="B1723" s="36" t="s">
        <v>180</v>
      </c>
      <c r="C1723" s="36" t="s">
        <v>246</v>
      </c>
      <c r="D1723" s="31" t="s">
        <v>84</v>
      </c>
      <c r="E1723" s="36"/>
      <c r="F1723" s="37">
        <v>788.0</v>
      </c>
    </row>
    <row r="1724" ht="15.75" customHeight="1">
      <c r="A1724" s="36" t="str">
        <f t="shared" si="1"/>
        <v>Gabon-Africa2005</v>
      </c>
      <c r="B1724" s="36" t="s">
        <v>180</v>
      </c>
      <c r="C1724" s="36" t="s">
        <v>109</v>
      </c>
      <c r="D1724" s="31" t="s">
        <v>84</v>
      </c>
      <c r="E1724" s="37">
        <v>1629.0</v>
      </c>
      <c r="F1724" s="37">
        <v>1767.0</v>
      </c>
    </row>
    <row r="1725" ht="15.75" customHeight="1">
      <c r="A1725" s="36" t="str">
        <f t="shared" si="1"/>
        <v>Gambia, The-Africa2005</v>
      </c>
      <c r="B1725" s="36" t="s">
        <v>180</v>
      </c>
      <c r="C1725" s="36" t="s">
        <v>110</v>
      </c>
      <c r="D1725" s="31" t="s">
        <v>84</v>
      </c>
      <c r="E1725" s="37">
        <v>108.0</v>
      </c>
      <c r="F1725" s="37">
        <v>323.0</v>
      </c>
    </row>
    <row r="1726" ht="15.75" customHeight="1">
      <c r="A1726" s="36" t="str">
        <f t="shared" si="1"/>
        <v>Georgia-Asia2005</v>
      </c>
      <c r="B1726" s="36" t="s">
        <v>180</v>
      </c>
      <c r="C1726" s="36" t="s">
        <v>153</v>
      </c>
      <c r="D1726" s="31" t="s">
        <v>84</v>
      </c>
      <c r="E1726" s="37">
        <v>2781.0</v>
      </c>
      <c r="F1726" s="37">
        <v>4323.0</v>
      </c>
    </row>
    <row r="1727" ht="15.75" customHeight="1">
      <c r="A1727" s="36" t="str">
        <f t="shared" si="1"/>
        <v>Germany-Europe2005</v>
      </c>
      <c r="B1727" s="36" t="s">
        <v>180</v>
      </c>
      <c r="C1727" s="36" t="s">
        <v>195</v>
      </c>
      <c r="D1727" s="31" t="s">
        <v>84</v>
      </c>
      <c r="E1727" s="37">
        <v>340676.0</v>
      </c>
      <c r="F1727" s="37">
        <v>825896.0</v>
      </c>
    </row>
    <row r="1728" ht="15.75" customHeight="1">
      <c r="A1728" s="36" t="str">
        <f t="shared" si="1"/>
        <v>Ghana-Africa2005</v>
      </c>
      <c r="B1728" s="36" t="s">
        <v>180</v>
      </c>
      <c r="C1728" s="36" t="s">
        <v>111</v>
      </c>
      <c r="D1728" s="31" t="s">
        <v>84</v>
      </c>
      <c r="E1728" s="37">
        <v>8267.0</v>
      </c>
      <c r="F1728" s="37">
        <v>7349.0</v>
      </c>
    </row>
    <row r="1729" ht="15.75" customHeight="1">
      <c r="A1729" s="36" t="str">
        <f t="shared" si="1"/>
        <v>Greece-Europe2005</v>
      </c>
      <c r="B1729" s="36" t="s">
        <v>180</v>
      </c>
      <c r="C1729" s="36" t="s">
        <v>196</v>
      </c>
      <c r="D1729" s="31" t="s">
        <v>84</v>
      </c>
      <c r="E1729" s="37">
        <v>29707.0</v>
      </c>
      <c r="F1729" s="37">
        <v>97150.0</v>
      </c>
    </row>
    <row r="1730" ht="15.75" customHeight="1">
      <c r="A1730" s="36" t="str">
        <f t="shared" si="1"/>
        <v>Greenland-The Americas2005</v>
      </c>
      <c r="B1730" s="36" t="s">
        <v>180</v>
      </c>
      <c r="C1730" s="36" t="s">
        <v>279</v>
      </c>
      <c r="D1730" s="31" t="s">
        <v>84</v>
      </c>
      <c r="E1730" s="36"/>
      <c r="F1730" s="37">
        <v>583.0</v>
      </c>
    </row>
    <row r="1731" ht="15.75" customHeight="1">
      <c r="A1731" s="36" t="str">
        <f t="shared" si="1"/>
        <v>Grenada-The Americas2005</v>
      </c>
      <c r="B1731" s="36" t="s">
        <v>180</v>
      </c>
      <c r="C1731" s="36" t="s">
        <v>280</v>
      </c>
      <c r="D1731" s="31" t="s">
        <v>84</v>
      </c>
      <c r="E1731" s="37">
        <v>74.0</v>
      </c>
      <c r="F1731" s="37">
        <v>205.0</v>
      </c>
    </row>
    <row r="1732" ht="15.75" customHeight="1">
      <c r="A1732" s="36" t="str">
        <f t="shared" si="1"/>
        <v>Guam-Oceania2005</v>
      </c>
      <c r="B1732" s="36" t="s">
        <v>180</v>
      </c>
      <c r="C1732" s="36" t="s">
        <v>247</v>
      </c>
      <c r="D1732" s="31" t="s">
        <v>84</v>
      </c>
      <c r="E1732" s="36"/>
      <c r="F1732" s="36"/>
    </row>
    <row r="1733" ht="15.75" customHeight="1">
      <c r="A1733" s="36" t="str">
        <f t="shared" si="1"/>
        <v>Guatemala-The Americas2005</v>
      </c>
      <c r="B1733" s="36" t="s">
        <v>180</v>
      </c>
      <c r="C1733" s="36" t="s">
        <v>281</v>
      </c>
      <c r="D1733" s="31" t="s">
        <v>84</v>
      </c>
      <c r="E1733" s="37">
        <v>7785.0</v>
      </c>
      <c r="F1733" s="37">
        <v>11621.0</v>
      </c>
    </row>
    <row r="1734" ht="15.75" customHeight="1">
      <c r="A1734" s="36" t="str">
        <f t="shared" si="1"/>
        <v>Guinea-Africa2005</v>
      </c>
      <c r="B1734" s="36" t="s">
        <v>180</v>
      </c>
      <c r="C1734" s="36" t="s">
        <v>112</v>
      </c>
      <c r="D1734" s="31" t="s">
        <v>84</v>
      </c>
      <c r="E1734" s="36"/>
      <c r="F1734" s="37">
        <v>1342.0</v>
      </c>
    </row>
    <row r="1735" ht="15.75" customHeight="1">
      <c r="A1735" s="36" t="str">
        <f t="shared" si="1"/>
        <v>Guinea-Bissau-Africa2005</v>
      </c>
      <c r="B1735" s="36" t="s">
        <v>180</v>
      </c>
      <c r="C1735" s="36" t="s">
        <v>113</v>
      </c>
      <c r="D1735" s="31" t="s">
        <v>84</v>
      </c>
      <c r="E1735" s="37">
        <v>86.0</v>
      </c>
      <c r="F1735" s="37">
        <v>202.0</v>
      </c>
    </row>
    <row r="1736" ht="15.75" customHeight="1">
      <c r="A1736" s="36" t="str">
        <f t="shared" si="1"/>
        <v>Guyana-The Americas2005</v>
      </c>
      <c r="B1736" s="36" t="s">
        <v>180</v>
      </c>
      <c r="C1736" s="36" t="s">
        <v>282</v>
      </c>
      <c r="D1736" s="31" t="s">
        <v>84</v>
      </c>
      <c r="E1736" s="37">
        <v>479.0</v>
      </c>
      <c r="F1736" s="37">
        <v>1628.0</v>
      </c>
    </row>
    <row r="1737" ht="15.75" customHeight="1">
      <c r="A1737" s="36" t="str">
        <f t="shared" si="1"/>
        <v>Haiti-The Americas2005</v>
      </c>
      <c r="B1737" s="36" t="s">
        <v>180</v>
      </c>
      <c r="C1737" s="36" t="s">
        <v>283</v>
      </c>
      <c r="D1737" s="31" t="s">
        <v>84</v>
      </c>
      <c r="E1737" s="37">
        <v>2288.0</v>
      </c>
      <c r="F1737" s="37">
        <v>1988.0</v>
      </c>
    </row>
    <row r="1738" ht="15.75" customHeight="1">
      <c r="A1738" s="36" t="str">
        <f t="shared" si="1"/>
        <v>Honduras-The Americas2005</v>
      </c>
      <c r="B1738" s="36" t="s">
        <v>180</v>
      </c>
      <c r="C1738" s="36" t="s">
        <v>284</v>
      </c>
      <c r="D1738" s="31" t="s">
        <v>84</v>
      </c>
      <c r="E1738" s="37">
        <v>3853.0</v>
      </c>
      <c r="F1738" s="37">
        <v>7367.0</v>
      </c>
    </row>
    <row r="1739" ht="15.75" customHeight="1">
      <c r="A1739" s="36" t="str">
        <f t="shared" si="1"/>
        <v>Hong Kong SAR-Asia2005</v>
      </c>
      <c r="B1739" s="36" t="s">
        <v>180</v>
      </c>
      <c r="C1739" s="36" t="s">
        <v>154</v>
      </c>
      <c r="D1739" s="31" t="s">
        <v>84</v>
      </c>
      <c r="E1739" s="37">
        <v>12808.0</v>
      </c>
      <c r="F1739" s="37">
        <v>38415.0</v>
      </c>
    </row>
    <row r="1740" ht="15.75" customHeight="1">
      <c r="A1740" s="36" t="str">
        <f t="shared" si="1"/>
        <v>Hungary-Europe2005</v>
      </c>
      <c r="B1740" s="36" t="s">
        <v>180</v>
      </c>
      <c r="C1740" s="36" t="s">
        <v>197</v>
      </c>
      <c r="D1740" s="31" t="s">
        <v>84</v>
      </c>
      <c r="E1740" s="37">
        <v>26157.0</v>
      </c>
      <c r="F1740" s="37">
        <v>57352.0</v>
      </c>
    </row>
    <row r="1741" ht="15.75" customHeight="1">
      <c r="A1741" s="36" t="str">
        <f t="shared" si="1"/>
        <v>Iceland-Europe2005</v>
      </c>
      <c r="B1741" s="36" t="s">
        <v>180</v>
      </c>
      <c r="C1741" s="36" t="s">
        <v>198</v>
      </c>
      <c r="D1741" s="31" t="s">
        <v>84</v>
      </c>
      <c r="E1741" s="37">
        <v>3368.0</v>
      </c>
      <c r="F1741" s="37">
        <v>2233.0</v>
      </c>
    </row>
    <row r="1742" ht="15.75" customHeight="1">
      <c r="A1742" s="36" t="str">
        <f t="shared" si="1"/>
        <v>India-Asia2005</v>
      </c>
      <c r="B1742" s="36" t="s">
        <v>180</v>
      </c>
      <c r="C1742" s="36" t="s">
        <v>155</v>
      </c>
      <c r="D1742" s="31" t="s">
        <v>84</v>
      </c>
      <c r="E1742" s="37">
        <v>519165.0</v>
      </c>
      <c r="F1742" s="37">
        <v>1348525.0</v>
      </c>
    </row>
    <row r="1743" ht="15.75" customHeight="1">
      <c r="A1743" s="36" t="str">
        <f t="shared" si="1"/>
        <v>Indonesia-Asia2005</v>
      </c>
      <c r="B1743" s="36" t="s">
        <v>180</v>
      </c>
      <c r="C1743" s="36" t="s">
        <v>156</v>
      </c>
      <c r="D1743" s="31" t="s">
        <v>84</v>
      </c>
      <c r="E1743" s="37">
        <v>176238.0</v>
      </c>
      <c r="F1743" s="37">
        <v>337635.0</v>
      </c>
    </row>
    <row r="1744" ht="15.75" customHeight="1">
      <c r="A1744" s="36" t="str">
        <f t="shared" si="1"/>
        <v>Iran-Middle East2005</v>
      </c>
      <c r="B1744" s="36" t="s">
        <v>180</v>
      </c>
      <c r="C1744" s="36" t="s">
        <v>230</v>
      </c>
      <c r="D1744" s="31" t="s">
        <v>84</v>
      </c>
      <c r="E1744" s="37">
        <v>155548.0</v>
      </c>
      <c r="F1744" s="37">
        <v>447480.0</v>
      </c>
    </row>
    <row r="1745" ht="15.75" customHeight="1">
      <c r="A1745" s="36" t="str">
        <f t="shared" si="1"/>
        <v>Iraq-Middle East2005</v>
      </c>
      <c r="B1745" s="36" t="s">
        <v>180</v>
      </c>
      <c r="C1745" s="36" t="s">
        <v>231</v>
      </c>
      <c r="D1745" s="31" t="s">
        <v>84</v>
      </c>
      <c r="E1745" s="37">
        <v>26901.0</v>
      </c>
      <c r="F1745" s="37">
        <v>114084.0</v>
      </c>
    </row>
    <row r="1746" ht="15.75" customHeight="1">
      <c r="A1746" s="36" t="str">
        <f t="shared" si="1"/>
        <v>Ireland-Europe2006</v>
      </c>
      <c r="B1746" s="36" t="s">
        <v>180</v>
      </c>
      <c r="C1746" s="36" t="s">
        <v>199</v>
      </c>
      <c r="D1746" s="31" t="s">
        <v>85</v>
      </c>
      <c r="E1746" s="37">
        <v>14269.0</v>
      </c>
      <c r="F1746" s="37">
        <v>43956.0</v>
      </c>
    </row>
    <row r="1747" ht="15.75" customHeight="1">
      <c r="A1747" s="36" t="str">
        <f t="shared" si="1"/>
        <v>Isle of Man-Europe2006</v>
      </c>
      <c r="B1747" s="36" t="s">
        <v>180</v>
      </c>
      <c r="C1747" s="36" t="s">
        <v>200</v>
      </c>
      <c r="D1747" s="31" t="s">
        <v>85</v>
      </c>
      <c r="E1747" s="36"/>
      <c r="F1747" s="36"/>
    </row>
    <row r="1748" ht="15.75" customHeight="1">
      <c r="A1748" s="36" t="str">
        <f t="shared" si="1"/>
        <v>Israel-Middle East2006</v>
      </c>
      <c r="B1748" s="36" t="s">
        <v>180</v>
      </c>
      <c r="C1748" s="36" t="s">
        <v>232</v>
      </c>
      <c r="D1748" s="31" t="s">
        <v>85</v>
      </c>
      <c r="E1748" s="37">
        <v>19241.0</v>
      </c>
      <c r="F1748" s="37">
        <v>63201.0</v>
      </c>
    </row>
    <row r="1749" ht="15.75" customHeight="1">
      <c r="A1749" s="36" t="str">
        <f t="shared" si="1"/>
        <v>Italy-Europe2006</v>
      </c>
      <c r="B1749" s="36" t="s">
        <v>180</v>
      </c>
      <c r="C1749" s="36" t="s">
        <v>201</v>
      </c>
      <c r="D1749" s="31" t="s">
        <v>85</v>
      </c>
      <c r="E1749" s="37">
        <v>181990.0</v>
      </c>
      <c r="F1749" s="37">
        <v>472768.0</v>
      </c>
    </row>
    <row r="1750" ht="15.75" customHeight="1">
      <c r="A1750" s="36" t="str">
        <f t="shared" si="1"/>
        <v>Jamaica-The Americas2006</v>
      </c>
      <c r="B1750" s="36" t="s">
        <v>180</v>
      </c>
      <c r="C1750" s="36" t="s">
        <v>285</v>
      </c>
      <c r="D1750" s="31" t="s">
        <v>85</v>
      </c>
      <c r="E1750" s="37">
        <v>3769.0</v>
      </c>
      <c r="F1750" s="37">
        <v>10715.0</v>
      </c>
    </row>
    <row r="1751" ht="15.75" customHeight="1">
      <c r="A1751" s="36" t="str">
        <f t="shared" si="1"/>
        <v>Japan-Asia2006</v>
      </c>
      <c r="B1751" s="36" t="s">
        <v>180</v>
      </c>
      <c r="C1751" s="36" t="s">
        <v>157</v>
      </c>
      <c r="D1751" s="31" t="s">
        <v>85</v>
      </c>
      <c r="E1751" s="37">
        <v>522488.0</v>
      </c>
      <c r="F1751" s="37">
        <v>1259655.0</v>
      </c>
    </row>
    <row r="1752" ht="15.75" customHeight="1">
      <c r="A1752" s="36" t="str">
        <f t="shared" si="1"/>
        <v>Jordan-Middle East2006</v>
      </c>
      <c r="B1752" s="36" t="s">
        <v>180</v>
      </c>
      <c r="C1752" s="36" t="s">
        <v>233</v>
      </c>
      <c r="D1752" s="31" t="s">
        <v>85</v>
      </c>
      <c r="E1752" s="37">
        <v>6219.0</v>
      </c>
      <c r="F1752" s="37">
        <v>19241.0</v>
      </c>
    </row>
    <row r="1753" ht="15.75" customHeight="1">
      <c r="A1753" s="36" t="str">
        <f t="shared" si="1"/>
        <v>Kazakhstan-Asia2006</v>
      </c>
      <c r="B1753" s="36" t="s">
        <v>180</v>
      </c>
      <c r="C1753" s="36" t="s">
        <v>158</v>
      </c>
      <c r="D1753" s="31" t="s">
        <v>85</v>
      </c>
      <c r="E1753" s="37">
        <v>50717.0</v>
      </c>
      <c r="F1753" s="37">
        <v>172158.0</v>
      </c>
    </row>
    <row r="1754" ht="15.75" customHeight="1">
      <c r="A1754" s="36" t="str">
        <f t="shared" si="1"/>
        <v>Kenya-Africa2006</v>
      </c>
      <c r="B1754" s="36" t="s">
        <v>180</v>
      </c>
      <c r="C1754" s="36" t="s">
        <v>114</v>
      </c>
      <c r="D1754" s="31" t="s">
        <v>85</v>
      </c>
      <c r="E1754" s="37">
        <v>15552.0</v>
      </c>
      <c r="F1754" s="37">
        <v>7624.0</v>
      </c>
    </row>
    <row r="1755" ht="15.75" customHeight="1">
      <c r="A1755" s="36" t="str">
        <f t="shared" si="1"/>
        <v>Kiribati-Oceania2006</v>
      </c>
      <c r="B1755" s="36" t="s">
        <v>180</v>
      </c>
      <c r="C1755" s="36" t="s">
        <v>248</v>
      </c>
      <c r="D1755" s="31" t="s">
        <v>85</v>
      </c>
      <c r="E1755" s="37">
        <v>8.0</v>
      </c>
      <c r="F1755" s="37">
        <v>44.0</v>
      </c>
    </row>
    <row r="1756" ht="15.75" customHeight="1">
      <c r="A1756" s="36" t="str">
        <f t="shared" si="1"/>
        <v>Kosovo-Europe2006</v>
      </c>
      <c r="B1756" s="36" t="s">
        <v>180</v>
      </c>
      <c r="C1756" s="36" t="s">
        <v>202</v>
      </c>
      <c r="D1756" s="31" t="s">
        <v>85</v>
      </c>
      <c r="E1756" s="37">
        <v>2005.0</v>
      </c>
      <c r="F1756" s="36"/>
    </row>
    <row r="1757" ht="15.75" customHeight="1">
      <c r="A1757" s="36" t="str">
        <f t="shared" si="1"/>
        <v>Kuwait-Middle East2006</v>
      </c>
      <c r="B1757" s="36" t="s">
        <v>229</v>
      </c>
      <c r="C1757" s="36" t="s">
        <v>234</v>
      </c>
      <c r="D1757" s="31" t="s">
        <v>85</v>
      </c>
      <c r="E1757" s="37">
        <v>23469.0</v>
      </c>
      <c r="F1757" s="37">
        <v>63534.0</v>
      </c>
    </row>
    <row r="1758" ht="15.75" customHeight="1">
      <c r="A1758" s="36" t="str">
        <f t="shared" si="1"/>
        <v>Kyrgyzstan-Asia2006</v>
      </c>
      <c r="B1758" s="36" t="s">
        <v>229</v>
      </c>
      <c r="C1758" s="36" t="s">
        <v>159</v>
      </c>
      <c r="D1758" s="31" t="s">
        <v>85</v>
      </c>
      <c r="E1758" s="37">
        <v>2542.0</v>
      </c>
      <c r="F1758" s="37">
        <v>5699.0</v>
      </c>
    </row>
    <row r="1759" ht="15.75" customHeight="1">
      <c r="A1759" s="36" t="str">
        <f t="shared" si="1"/>
        <v>Laos-Asia2006</v>
      </c>
      <c r="B1759" s="36" t="s">
        <v>229</v>
      </c>
      <c r="C1759" s="36" t="s">
        <v>160</v>
      </c>
      <c r="D1759" s="31" t="s">
        <v>85</v>
      </c>
      <c r="E1759" s="36"/>
      <c r="F1759" s="37">
        <v>1423.0</v>
      </c>
    </row>
    <row r="1760" ht="15.75" customHeight="1">
      <c r="A1760" s="36" t="str">
        <f t="shared" si="1"/>
        <v>Latvia-Europe2006</v>
      </c>
      <c r="B1760" s="36" t="s">
        <v>229</v>
      </c>
      <c r="C1760" s="36" t="s">
        <v>203</v>
      </c>
      <c r="D1760" s="31" t="s">
        <v>85</v>
      </c>
      <c r="E1760" s="37">
        <v>4438.0</v>
      </c>
      <c r="F1760" s="37">
        <v>7132.0</v>
      </c>
    </row>
    <row r="1761" ht="15.75" customHeight="1">
      <c r="A1761" s="36" t="str">
        <f t="shared" si="1"/>
        <v>Lebanon-Middle East2006</v>
      </c>
      <c r="B1761" s="36" t="s">
        <v>229</v>
      </c>
      <c r="C1761" s="36" t="s">
        <v>235</v>
      </c>
      <c r="D1761" s="31" t="s">
        <v>85</v>
      </c>
      <c r="E1761" s="37">
        <v>5271.0</v>
      </c>
      <c r="F1761" s="37">
        <v>16835.0</v>
      </c>
    </row>
    <row r="1762" ht="15.75" customHeight="1">
      <c r="A1762" s="36" t="str">
        <f t="shared" si="1"/>
        <v>Lesotho-Africa2006</v>
      </c>
      <c r="B1762" s="36" t="s">
        <v>229</v>
      </c>
      <c r="C1762" s="36" t="s">
        <v>115</v>
      </c>
      <c r="D1762" s="31" t="s">
        <v>85</v>
      </c>
      <c r="E1762" s="37">
        <v>28.0</v>
      </c>
      <c r="F1762" s="36"/>
    </row>
    <row r="1763" ht="15.75" customHeight="1">
      <c r="A1763" s="36" t="str">
        <f t="shared" si="1"/>
        <v>Liberia-Africa2006</v>
      </c>
      <c r="B1763" s="36" t="s">
        <v>229</v>
      </c>
      <c r="C1763" s="36" t="s">
        <v>116</v>
      </c>
      <c r="D1763" s="31" t="s">
        <v>85</v>
      </c>
      <c r="E1763" s="36"/>
      <c r="F1763" s="37">
        <v>627.0</v>
      </c>
    </row>
    <row r="1764" ht="15.75" customHeight="1">
      <c r="A1764" s="36" t="str">
        <f t="shared" si="1"/>
        <v>Libya-Africa2006</v>
      </c>
      <c r="B1764" s="36" t="s">
        <v>229</v>
      </c>
      <c r="C1764" s="36" t="s">
        <v>117</v>
      </c>
      <c r="D1764" s="31" t="s">
        <v>85</v>
      </c>
      <c r="E1764" s="37">
        <v>17796.0</v>
      </c>
      <c r="F1764" s="37">
        <v>50359.0</v>
      </c>
    </row>
    <row r="1765" ht="15.75" customHeight="1">
      <c r="A1765" s="36" t="str">
        <f t="shared" si="1"/>
        <v>Liechtenstein-Europe2006</v>
      </c>
      <c r="B1765" s="36" t="s">
        <v>229</v>
      </c>
      <c r="C1765" s="36" t="s">
        <v>204</v>
      </c>
      <c r="D1765" s="31" t="s">
        <v>85</v>
      </c>
      <c r="E1765" s="36"/>
      <c r="F1765" s="36"/>
    </row>
    <row r="1766" ht="15.75" customHeight="1">
      <c r="A1766" s="36" t="str">
        <f t="shared" si="1"/>
        <v>Lithuania-Europe2006</v>
      </c>
      <c r="B1766" s="36" t="s">
        <v>229</v>
      </c>
      <c r="C1766" s="36" t="s">
        <v>205</v>
      </c>
      <c r="D1766" s="31" t="s">
        <v>85</v>
      </c>
      <c r="E1766" s="37">
        <v>9386.0</v>
      </c>
      <c r="F1766" s="37">
        <v>13330.0</v>
      </c>
    </row>
    <row r="1767" ht="15.75" customHeight="1">
      <c r="A1767" s="36" t="str">
        <f t="shared" si="1"/>
        <v>Luxembourg-Europe2006</v>
      </c>
      <c r="B1767" s="36" t="s">
        <v>229</v>
      </c>
      <c r="C1767" s="36" t="s">
        <v>206</v>
      </c>
      <c r="D1767" s="31" t="s">
        <v>85</v>
      </c>
      <c r="E1767" s="37">
        <v>4282.0</v>
      </c>
      <c r="F1767" s="37">
        <v>11269.0</v>
      </c>
    </row>
    <row r="1768" ht="15.75" customHeight="1">
      <c r="A1768" s="36" t="str">
        <f t="shared" si="1"/>
        <v>Macao SAR-Asia2006</v>
      </c>
      <c r="B1768" s="36" t="s">
        <v>229</v>
      </c>
      <c r="C1768" s="36" t="s">
        <v>161</v>
      </c>
      <c r="D1768" s="31" t="s">
        <v>85</v>
      </c>
      <c r="E1768" s="36"/>
      <c r="F1768" s="37">
        <v>1727.0</v>
      </c>
    </row>
    <row r="1769" ht="15.75" customHeight="1">
      <c r="A1769" s="36" t="str">
        <f t="shared" si="1"/>
        <v>Madagascar-Africa2006</v>
      </c>
      <c r="B1769" s="36" t="s">
        <v>229</v>
      </c>
      <c r="C1769" s="36" t="s">
        <v>118</v>
      </c>
      <c r="D1769" s="31" t="s">
        <v>85</v>
      </c>
      <c r="E1769" s="36"/>
      <c r="F1769" s="37">
        <v>1808.0</v>
      </c>
    </row>
    <row r="1770" ht="15.75" customHeight="1">
      <c r="A1770" s="36" t="str">
        <f t="shared" si="1"/>
        <v>Malawi-Africa2006</v>
      </c>
      <c r="B1770" s="36" t="s">
        <v>229</v>
      </c>
      <c r="C1770" s="36" t="s">
        <v>119</v>
      </c>
      <c r="D1770" s="31" t="s">
        <v>85</v>
      </c>
      <c r="E1770" s="36"/>
      <c r="F1770" s="37">
        <v>975.0</v>
      </c>
    </row>
    <row r="1771" ht="15.75" customHeight="1">
      <c r="A1771" s="36" t="str">
        <f t="shared" si="1"/>
        <v>Malaysia-Asia2006</v>
      </c>
      <c r="B1771" s="36" t="s">
        <v>229</v>
      </c>
      <c r="C1771" s="36" t="s">
        <v>162</v>
      </c>
      <c r="D1771" s="31" t="s">
        <v>85</v>
      </c>
      <c r="E1771" s="37">
        <v>58691.0</v>
      </c>
      <c r="F1771" s="37">
        <v>167333.0</v>
      </c>
    </row>
    <row r="1772" ht="15.75" customHeight="1">
      <c r="A1772" s="36" t="str">
        <f t="shared" si="1"/>
        <v>Maldives-Asia2006</v>
      </c>
      <c r="B1772" s="36" t="s">
        <v>229</v>
      </c>
      <c r="C1772" s="36" t="s">
        <v>163</v>
      </c>
      <c r="D1772" s="31" t="s">
        <v>85</v>
      </c>
      <c r="E1772" s="37">
        <v>250.0</v>
      </c>
      <c r="F1772" s="37">
        <v>777.0</v>
      </c>
    </row>
    <row r="1773" ht="15.75" customHeight="1">
      <c r="A1773" s="36" t="str">
        <f t="shared" si="1"/>
        <v>Mali-Africa2006</v>
      </c>
      <c r="B1773" s="36" t="s">
        <v>229</v>
      </c>
      <c r="C1773" s="36" t="s">
        <v>120</v>
      </c>
      <c r="D1773" s="31" t="s">
        <v>85</v>
      </c>
      <c r="E1773" s="36"/>
      <c r="F1773" s="37">
        <v>565.0</v>
      </c>
    </row>
    <row r="1774" ht="15.75" customHeight="1">
      <c r="A1774" s="36" t="str">
        <f t="shared" si="1"/>
        <v>Malta-Europe2006</v>
      </c>
      <c r="B1774" s="36" t="s">
        <v>229</v>
      </c>
      <c r="C1774" s="36" t="s">
        <v>207</v>
      </c>
      <c r="D1774" s="31" t="s">
        <v>85</v>
      </c>
      <c r="E1774" s="37">
        <v>830.0</v>
      </c>
      <c r="F1774" s="37">
        <v>2574.0</v>
      </c>
    </row>
    <row r="1775" ht="15.75" customHeight="1">
      <c r="A1775" s="36" t="str">
        <f t="shared" si="1"/>
        <v>Marshall Islands-Oceania2006</v>
      </c>
      <c r="B1775" s="36" t="s">
        <v>229</v>
      </c>
      <c r="C1775" s="36" t="s">
        <v>249</v>
      </c>
      <c r="D1775" s="31" t="s">
        <v>85</v>
      </c>
      <c r="E1775" s="37">
        <v>29.0</v>
      </c>
      <c r="F1775" s="37">
        <v>88.0</v>
      </c>
    </row>
    <row r="1776" ht="15.75" customHeight="1">
      <c r="A1776" s="36" t="str">
        <f t="shared" si="1"/>
        <v>Mauritania-Africa2006</v>
      </c>
      <c r="B1776" s="36" t="s">
        <v>229</v>
      </c>
      <c r="C1776" s="36" t="s">
        <v>121</v>
      </c>
      <c r="D1776" s="31" t="s">
        <v>85</v>
      </c>
      <c r="E1776" s="36"/>
      <c r="F1776" s="37">
        <v>1632.0</v>
      </c>
    </row>
    <row r="1777" ht="15.75" customHeight="1">
      <c r="A1777" s="36" t="str">
        <f t="shared" si="1"/>
        <v>Mauritius-Africa2006</v>
      </c>
      <c r="B1777" s="36" t="s">
        <v>229</v>
      </c>
      <c r="C1777" s="36" t="s">
        <v>122</v>
      </c>
      <c r="D1777" s="31" t="s">
        <v>85</v>
      </c>
      <c r="E1777" s="37">
        <v>1019.0</v>
      </c>
      <c r="F1777" s="37">
        <v>3194.0</v>
      </c>
    </row>
    <row r="1778" ht="15.75" customHeight="1">
      <c r="A1778" s="36" t="str">
        <f t="shared" si="1"/>
        <v>Mexico-The Americas2006</v>
      </c>
      <c r="B1778" s="36" t="s">
        <v>229</v>
      </c>
      <c r="C1778" s="36" t="s">
        <v>286</v>
      </c>
      <c r="D1778" s="31" t="s">
        <v>85</v>
      </c>
      <c r="E1778" s="37">
        <v>159324.0</v>
      </c>
      <c r="F1778" s="37">
        <v>410744.0</v>
      </c>
    </row>
    <row r="1779" ht="15.75" customHeight="1">
      <c r="A1779" s="36" t="str">
        <f t="shared" si="1"/>
        <v>Micronesia, Fed. Sts.-Oceania2006</v>
      </c>
      <c r="B1779" s="36" t="s">
        <v>229</v>
      </c>
      <c r="C1779" s="36" t="s">
        <v>250</v>
      </c>
      <c r="D1779" s="31" t="s">
        <v>85</v>
      </c>
      <c r="E1779" s="36"/>
      <c r="F1779" s="37">
        <v>147.0</v>
      </c>
    </row>
    <row r="1780" ht="15.75" customHeight="1">
      <c r="A1780" s="36" t="str">
        <f t="shared" si="1"/>
        <v>Moldova-Europe2006</v>
      </c>
      <c r="B1780" s="36" t="s">
        <v>229</v>
      </c>
      <c r="C1780" s="36" t="s">
        <v>208</v>
      </c>
      <c r="D1780" s="31" t="s">
        <v>85</v>
      </c>
      <c r="E1780" s="37">
        <v>3377.0</v>
      </c>
      <c r="F1780" s="37">
        <v>4554.0</v>
      </c>
    </row>
    <row r="1781" ht="15.75" customHeight="1">
      <c r="A1781" s="36" t="str">
        <f t="shared" si="1"/>
        <v>Monaco-Europe2006</v>
      </c>
      <c r="B1781" s="36" t="s">
        <v>229</v>
      </c>
      <c r="C1781" s="36" t="s">
        <v>209</v>
      </c>
      <c r="D1781" s="31" t="s">
        <v>85</v>
      </c>
      <c r="E1781" s="36"/>
      <c r="F1781" s="36"/>
    </row>
    <row r="1782" ht="15.75" customHeight="1">
      <c r="A1782" s="36" t="str">
        <f t="shared" si="1"/>
        <v>Mongolia-Asia2006</v>
      </c>
      <c r="B1782" s="36" t="s">
        <v>229</v>
      </c>
      <c r="C1782" s="36" t="s">
        <v>164</v>
      </c>
      <c r="D1782" s="31" t="s">
        <v>85</v>
      </c>
      <c r="E1782" s="37">
        <v>2600.0</v>
      </c>
      <c r="F1782" s="37">
        <v>8551.0</v>
      </c>
    </row>
    <row r="1783" ht="15.75" customHeight="1">
      <c r="A1783" s="36" t="str">
        <f t="shared" si="1"/>
        <v>Montenegro-Europe2006</v>
      </c>
      <c r="B1783" s="36" t="s">
        <v>229</v>
      </c>
      <c r="C1783" s="36" t="s">
        <v>210</v>
      </c>
      <c r="D1783" s="31" t="s">
        <v>85</v>
      </c>
      <c r="E1783" s="36"/>
      <c r="F1783" s="36"/>
    </row>
    <row r="1784" ht="15.75" customHeight="1">
      <c r="A1784" s="36" t="str">
        <f t="shared" si="1"/>
        <v>Morocco-Africa2006</v>
      </c>
      <c r="B1784" s="36" t="s">
        <v>229</v>
      </c>
      <c r="C1784" s="36" t="s">
        <v>123</v>
      </c>
      <c r="D1784" s="31" t="s">
        <v>85</v>
      </c>
      <c r="E1784" s="37">
        <v>12221.0</v>
      </c>
      <c r="F1784" s="37">
        <v>43311.0</v>
      </c>
    </row>
    <row r="1785" ht="15.75" customHeight="1">
      <c r="A1785" s="36" t="str">
        <f t="shared" si="1"/>
        <v>Mozambique-Africa2006</v>
      </c>
      <c r="B1785" s="36" t="s">
        <v>229</v>
      </c>
      <c r="C1785" s="36" t="s">
        <v>124</v>
      </c>
      <c r="D1785" s="31" t="s">
        <v>85</v>
      </c>
      <c r="E1785" s="37">
        <v>8375.0</v>
      </c>
      <c r="F1785" s="37">
        <v>1922.0</v>
      </c>
    </row>
    <row r="1786" ht="15.75" customHeight="1">
      <c r="A1786" s="36" t="str">
        <f t="shared" si="1"/>
        <v>Myanmar-Asia2006</v>
      </c>
      <c r="B1786" s="36" t="s">
        <v>229</v>
      </c>
      <c r="C1786" s="36" t="s">
        <v>165</v>
      </c>
      <c r="D1786" s="31" t="s">
        <v>85</v>
      </c>
      <c r="E1786" s="37">
        <v>14764.0</v>
      </c>
      <c r="F1786" s="37">
        <v>12435.0</v>
      </c>
    </row>
    <row r="1787" ht="15.75" customHeight="1">
      <c r="A1787" s="36" t="str">
        <f t="shared" si="1"/>
        <v>Namibia-Africa2006</v>
      </c>
      <c r="B1787" s="36" t="s">
        <v>229</v>
      </c>
      <c r="C1787" s="36" t="s">
        <v>125</v>
      </c>
      <c r="D1787" s="31" t="s">
        <v>85</v>
      </c>
      <c r="E1787" s="37">
        <v>1163.0</v>
      </c>
      <c r="F1787" s="37">
        <v>1962.0</v>
      </c>
    </row>
    <row r="1788" ht="15.75" customHeight="1">
      <c r="A1788" s="36" t="str">
        <f t="shared" si="1"/>
        <v>Nepal-Asia2006</v>
      </c>
      <c r="B1788" s="36" t="s">
        <v>229</v>
      </c>
      <c r="C1788" s="36" t="s">
        <v>166</v>
      </c>
      <c r="D1788" s="31" t="s">
        <v>85</v>
      </c>
      <c r="E1788" s="37">
        <v>8832.0</v>
      </c>
      <c r="F1788" s="37">
        <v>2769.0</v>
      </c>
    </row>
    <row r="1789" ht="15.75" customHeight="1">
      <c r="A1789" s="36" t="str">
        <f t="shared" si="1"/>
        <v>Netherlands-Europe2006</v>
      </c>
      <c r="B1789" s="36" t="s">
        <v>229</v>
      </c>
      <c r="C1789" s="36" t="s">
        <v>211</v>
      </c>
      <c r="D1789" s="31" t="s">
        <v>85</v>
      </c>
      <c r="E1789" s="37">
        <v>79075.0</v>
      </c>
      <c r="F1789" s="37">
        <v>176903.0</v>
      </c>
    </row>
    <row r="1790" ht="15.75" customHeight="1">
      <c r="A1790" s="36" t="str">
        <f t="shared" si="1"/>
        <v>New Caledonia-Oceania2006</v>
      </c>
      <c r="B1790" s="36" t="s">
        <v>229</v>
      </c>
      <c r="C1790" s="36" t="s">
        <v>251</v>
      </c>
      <c r="D1790" s="31" t="s">
        <v>85</v>
      </c>
      <c r="E1790" s="36"/>
      <c r="F1790" s="37">
        <v>2552.0</v>
      </c>
    </row>
    <row r="1791" ht="15.75" customHeight="1">
      <c r="A1791" s="36" t="str">
        <f t="shared" si="1"/>
        <v>New Zealand-Oceania2006</v>
      </c>
      <c r="B1791" s="36" t="s">
        <v>229</v>
      </c>
      <c r="C1791" s="36" t="s">
        <v>252</v>
      </c>
      <c r="D1791" s="31" t="s">
        <v>85</v>
      </c>
      <c r="E1791" s="37">
        <v>17393.0</v>
      </c>
      <c r="F1791" s="37">
        <v>34759.0</v>
      </c>
    </row>
    <row r="1792" ht="15.75" customHeight="1">
      <c r="A1792" s="36" t="str">
        <f t="shared" si="1"/>
        <v>Nicaragua-The Americas2006</v>
      </c>
      <c r="B1792" s="36" t="s">
        <v>229</v>
      </c>
      <c r="C1792" s="36" t="s">
        <v>287</v>
      </c>
      <c r="D1792" s="31" t="s">
        <v>85</v>
      </c>
      <c r="E1792" s="37">
        <v>2821.0</v>
      </c>
      <c r="F1792" s="37">
        <v>4426.0</v>
      </c>
    </row>
    <row r="1793" ht="15.75" customHeight="1">
      <c r="A1793" s="36" t="str">
        <f t="shared" si="1"/>
        <v>Niger-Africa2006</v>
      </c>
      <c r="B1793" s="36" t="s">
        <v>229</v>
      </c>
      <c r="C1793" s="36" t="s">
        <v>126</v>
      </c>
      <c r="D1793" s="31" t="s">
        <v>85</v>
      </c>
      <c r="E1793" s="36"/>
      <c r="F1793" s="37">
        <v>964.0</v>
      </c>
    </row>
    <row r="1794" ht="15.75" customHeight="1">
      <c r="A1794" s="36" t="str">
        <f t="shared" si="1"/>
        <v>Nigeria-Africa2007</v>
      </c>
      <c r="B1794" s="36" t="s">
        <v>229</v>
      </c>
      <c r="C1794" s="36" t="s">
        <v>127</v>
      </c>
      <c r="D1794" s="31" t="s">
        <v>86</v>
      </c>
      <c r="E1794" s="37">
        <v>101751.0</v>
      </c>
      <c r="F1794" s="37">
        <v>97047.0</v>
      </c>
    </row>
    <row r="1795" ht="15.75" customHeight="1">
      <c r="A1795" s="36" t="str">
        <f t="shared" si="1"/>
        <v>North Korea-Asia2007</v>
      </c>
      <c r="B1795" s="36" t="s">
        <v>229</v>
      </c>
      <c r="C1795" s="36" t="s">
        <v>167</v>
      </c>
      <c r="D1795" s="31" t="s">
        <v>86</v>
      </c>
      <c r="E1795" s="37">
        <v>20494.0</v>
      </c>
      <c r="F1795" s="37">
        <v>79482.0</v>
      </c>
    </row>
    <row r="1796" ht="15.75" customHeight="1">
      <c r="A1796" s="36" t="str">
        <f t="shared" si="1"/>
        <v>North Macedonia-Europe2007</v>
      </c>
      <c r="B1796" s="36" t="s">
        <v>229</v>
      </c>
      <c r="C1796" s="36" t="s">
        <v>212</v>
      </c>
      <c r="D1796" s="31" t="s">
        <v>86</v>
      </c>
      <c r="E1796" s="37">
        <v>2756.0</v>
      </c>
      <c r="F1796" s="37">
        <v>11192.0</v>
      </c>
    </row>
    <row r="1797" ht="15.75" customHeight="1">
      <c r="A1797" s="36" t="str">
        <f t="shared" si="1"/>
        <v>Norway-Europe2007</v>
      </c>
      <c r="B1797" s="36" t="s">
        <v>229</v>
      </c>
      <c r="C1797" s="36" t="s">
        <v>213</v>
      </c>
      <c r="D1797" s="31" t="s">
        <v>86</v>
      </c>
      <c r="E1797" s="37">
        <v>26433.0</v>
      </c>
      <c r="F1797" s="37">
        <v>42666.0</v>
      </c>
    </row>
    <row r="1798" ht="15.75" customHeight="1">
      <c r="A1798" s="36" t="str">
        <f t="shared" si="1"/>
        <v>Oman-Middle East2007</v>
      </c>
      <c r="B1798" s="36" t="s">
        <v>229</v>
      </c>
      <c r="C1798" s="36" t="s">
        <v>236</v>
      </c>
      <c r="D1798" s="31" t="s">
        <v>86</v>
      </c>
      <c r="E1798" s="37">
        <v>9603.0</v>
      </c>
      <c r="F1798" s="37">
        <v>27987.0</v>
      </c>
    </row>
    <row r="1799" ht="15.75" customHeight="1">
      <c r="A1799" s="36" t="str">
        <f t="shared" si="1"/>
        <v>Pakistan-Asia2007</v>
      </c>
      <c r="B1799" s="36" t="s">
        <v>229</v>
      </c>
      <c r="C1799" s="36" t="s">
        <v>168</v>
      </c>
      <c r="D1799" s="31" t="s">
        <v>86</v>
      </c>
      <c r="E1799" s="37">
        <v>73580.0</v>
      </c>
      <c r="F1799" s="37">
        <v>131601.0</v>
      </c>
    </row>
    <row r="1800" ht="15.75" customHeight="1">
      <c r="A1800" s="36" t="str">
        <f t="shared" si="1"/>
        <v>Panama-The Americas2007</v>
      </c>
      <c r="B1800" s="36" t="s">
        <v>229</v>
      </c>
      <c r="C1800" s="36" t="s">
        <v>288</v>
      </c>
      <c r="D1800" s="31" t="s">
        <v>86</v>
      </c>
      <c r="E1800" s="37">
        <v>2613.0</v>
      </c>
      <c r="F1800" s="37">
        <v>5805.0</v>
      </c>
    </row>
    <row r="1801" ht="15.75" customHeight="1">
      <c r="A1801" s="36" t="str">
        <f t="shared" si="1"/>
        <v>Papua New Guinea-Oceania2007</v>
      </c>
      <c r="B1801" s="36" t="s">
        <v>229</v>
      </c>
      <c r="C1801" s="36" t="s">
        <v>253</v>
      </c>
      <c r="D1801" s="31" t="s">
        <v>86</v>
      </c>
      <c r="E1801" s="36"/>
      <c r="F1801" s="37">
        <v>4481.0</v>
      </c>
    </row>
    <row r="1802" ht="15.75" customHeight="1">
      <c r="A1802" s="36" t="str">
        <f t="shared" si="1"/>
        <v>Paraguay-The Americas2007</v>
      </c>
      <c r="B1802" s="36" t="s">
        <v>229</v>
      </c>
      <c r="C1802" s="36" t="s">
        <v>289</v>
      </c>
      <c r="D1802" s="31" t="s">
        <v>86</v>
      </c>
      <c r="E1802" s="37">
        <v>4002.0</v>
      </c>
      <c r="F1802" s="37">
        <v>4089.0</v>
      </c>
    </row>
    <row r="1803" ht="15.75" customHeight="1">
      <c r="A1803" s="36" t="str">
        <f t="shared" si="1"/>
        <v>Peru-The Americas2007</v>
      </c>
      <c r="B1803" s="36" t="s">
        <v>229</v>
      </c>
      <c r="C1803" s="36" t="s">
        <v>290</v>
      </c>
      <c r="D1803" s="31" t="s">
        <v>86</v>
      </c>
      <c r="E1803" s="37">
        <v>12875.0</v>
      </c>
      <c r="F1803" s="37">
        <v>31896.0</v>
      </c>
    </row>
    <row r="1804" ht="15.75" customHeight="1">
      <c r="A1804" s="36" t="str">
        <f t="shared" si="1"/>
        <v>Philippines-Asia2007</v>
      </c>
      <c r="B1804" s="36" t="s">
        <v>229</v>
      </c>
      <c r="C1804" s="36" t="s">
        <v>169</v>
      </c>
      <c r="D1804" s="31" t="s">
        <v>86</v>
      </c>
      <c r="E1804" s="37">
        <v>38643.0</v>
      </c>
      <c r="F1804" s="37">
        <v>74066.0</v>
      </c>
    </row>
    <row r="1805" ht="15.75" customHeight="1">
      <c r="A1805" s="36" t="str">
        <f t="shared" si="1"/>
        <v>Poland-Europe2007</v>
      </c>
      <c r="B1805" s="36" t="s">
        <v>229</v>
      </c>
      <c r="C1805" s="36" t="s">
        <v>214</v>
      </c>
      <c r="D1805" s="31" t="s">
        <v>86</v>
      </c>
      <c r="E1805" s="37">
        <v>91371.0</v>
      </c>
      <c r="F1805" s="37">
        <v>304988.0</v>
      </c>
    </row>
    <row r="1806" ht="15.75" customHeight="1">
      <c r="A1806" s="36" t="str">
        <f t="shared" si="1"/>
        <v>Portugal-Europe2007</v>
      </c>
      <c r="B1806" s="36" t="s">
        <v>229</v>
      </c>
      <c r="C1806" s="36" t="s">
        <v>215</v>
      </c>
      <c r="D1806" s="31" t="s">
        <v>86</v>
      </c>
      <c r="E1806" s="37">
        <v>25831.0</v>
      </c>
      <c r="F1806" s="37">
        <v>63175.0</v>
      </c>
    </row>
    <row r="1807" ht="15.75" customHeight="1">
      <c r="A1807" s="36" t="str">
        <f t="shared" si="1"/>
        <v>Puerto Rico-The Americas2007</v>
      </c>
      <c r="B1807" s="36" t="s">
        <v>229</v>
      </c>
      <c r="C1807" s="36" t="s">
        <v>291</v>
      </c>
      <c r="D1807" s="31" t="s">
        <v>86</v>
      </c>
      <c r="E1807" s="36"/>
      <c r="F1807" s="36"/>
    </row>
    <row r="1808" ht="15.75" customHeight="1">
      <c r="A1808" s="36" t="str">
        <f t="shared" si="1"/>
        <v>Qatar-Middle East2007</v>
      </c>
      <c r="B1808" s="36" t="s">
        <v>229</v>
      </c>
      <c r="C1808" s="36" t="s">
        <v>237</v>
      </c>
      <c r="D1808" s="31" t="s">
        <v>86</v>
      </c>
      <c r="E1808" s="37">
        <v>16648.0</v>
      </c>
      <c r="F1808" s="37">
        <v>44393.0</v>
      </c>
    </row>
    <row r="1809" ht="15.75" customHeight="1">
      <c r="A1809" s="36" t="str">
        <f t="shared" si="1"/>
        <v>Romania-Europe2007</v>
      </c>
      <c r="B1809" s="36" t="s">
        <v>229</v>
      </c>
      <c r="C1809" s="36" t="s">
        <v>216</v>
      </c>
      <c r="D1809" s="31" t="s">
        <v>86</v>
      </c>
      <c r="E1809" s="37">
        <v>38683.0</v>
      </c>
      <c r="F1809" s="37">
        <v>95401.0</v>
      </c>
    </row>
    <row r="1810" ht="15.75" customHeight="1">
      <c r="A1810" s="36" t="str">
        <f t="shared" si="1"/>
        <v>Russia-Europe2007</v>
      </c>
      <c r="B1810" s="36" t="s">
        <v>229</v>
      </c>
      <c r="C1810" s="36" t="s">
        <v>217</v>
      </c>
      <c r="D1810" s="31" t="s">
        <v>86</v>
      </c>
      <c r="E1810" s="37">
        <v>647392.0</v>
      </c>
      <c r="F1810" s="37">
        <v>1602963.0</v>
      </c>
    </row>
    <row r="1811" ht="15.75" customHeight="1">
      <c r="A1811" s="36" t="str">
        <f t="shared" si="1"/>
        <v>Rwanda-Africa2007</v>
      </c>
      <c r="B1811" s="36" t="s">
        <v>229</v>
      </c>
      <c r="C1811" s="36" t="s">
        <v>128</v>
      </c>
      <c r="D1811" s="31" t="s">
        <v>86</v>
      </c>
      <c r="E1811" s="36"/>
      <c r="F1811" s="37">
        <v>689.0</v>
      </c>
    </row>
    <row r="1812" ht="15.75" customHeight="1">
      <c r="A1812" s="36" t="str">
        <f t="shared" si="1"/>
        <v>Samoa-Oceania2007</v>
      </c>
      <c r="B1812" s="36" t="s">
        <v>229</v>
      </c>
      <c r="C1812" s="36" t="s">
        <v>254</v>
      </c>
      <c r="D1812" s="31" t="s">
        <v>86</v>
      </c>
      <c r="E1812" s="37">
        <v>56.0</v>
      </c>
      <c r="F1812" s="37">
        <v>154.0</v>
      </c>
    </row>
    <row r="1813" ht="15.75" customHeight="1">
      <c r="A1813" s="36" t="str">
        <f t="shared" si="1"/>
        <v>San Marino-Europe2007</v>
      </c>
      <c r="B1813" s="36" t="s">
        <v>229</v>
      </c>
      <c r="C1813" s="36" t="s">
        <v>218</v>
      </c>
      <c r="D1813" s="31" t="s">
        <v>86</v>
      </c>
      <c r="E1813" s="36"/>
      <c r="F1813" s="36"/>
    </row>
    <row r="1814" ht="15.75" customHeight="1">
      <c r="A1814" s="36" t="str">
        <f t="shared" si="1"/>
        <v>Sao Tome and Principe-Africa2007</v>
      </c>
      <c r="B1814" s="36" t="s">
        <v>229</v>
      </c>
      <c r="C1814" s="36" t="s">
        <v>129</v>
      </c>
      <c r="D1814" s="31" t="s">
        <v>86</v>
      </c>
      <c r="E1814" s="37">
        <v>38.0</v>
      </c>
      <c r="F1814" s="37">
        <v>73.0</v>
      </c>
    </row>
    <row r="1815" ht="15.75" customHeight="1">
      <c r="A1815" s="36" t="str">
        <f t="shared" si="1"/>
        <v>Saudi Arabia-Middle East2007</v>
      </c>
      <c r="B1815" s="36" t="s">
        <v>229</v>
      </c>
      <c r="C1815" s="36" t="s">
        <v>238</v>
      </c>
      <c r="D1815" s="31" t="s">
        <v>86</v>
      </c>
      <c r="E1815" s="37">
        <v>143706.0</v>
      </c>
      <c r="F1815" s="37">
        <v>395834.0</v>
      </c>
    </row>
    <row r="1816" ht="15.75" customHeight="1">
      <c r="A1816" s="36" t="str">
        <f t="shared" si="1"/>
        <v>Senegal-Africa2007</v>
      </c>
      <c r="B1816" s="36" t="s">
        <v>229</v>
      </c>
      <c r="C1816" s="36" t="s">
        <v>130</v>
      </c>
      <c r="D1816" s="31" t="s">
        <v>86</v>
      </c>
      <c r="E1816" s="37">
        <v>2736.0</v>
      </c>
      <c r="F1816" s="37">
        <v>5280.0</v>
      </c>
    </row>
    <row r="1817" ht="15.75" customHeight="1">
      <c r="A1817" s="36" t="str">
        <f t="shared" si="1"/>
        <v>Serbia-Europe2007</v>
      </c>
      <c r="B1817" s="36" t="s">
        <v>229</v>
      </c>
      <c r="C1817" s="36" t="s">
        <v>219</v>
      </c>
      <c r="D1817" s="31" t="s">
        <v>86</v>
      </c>
      <c r="E1817" s="37">
        <v>18094.0</v>
      </c>
      <c r="F1817" s="36"/>
    </row>
    <row r="1818" ht="15.75" customHeight="1">
      <c r="A1818" s="36" t="str">
        <f t="shared" si="1"/>
        <v>Seychelles-Africa2007</v>
      </c>
      <c r="B1818" s="36" t="s">
        <v>229</v>
      </c>
      <c r="C1818" s="36" t="s">
        <v>131</v>
      </c>
      <c r="D1818" s="31" t="s">
        <v>86</v>
      </c>
      <c r="E1818" s="37">
        <v>256.0</v>
      </c>
      <c r="F1818" s="37">
        <v>744.0</v>
      </c>
    </row>
    <row r="1819" ht="15.75" customHeight="1">
      <c r="A1819" s="36" t="str">
        <f t="shared" si="1"/>
        <v>Sierra Leone-Africa2007</v>
      </c>
      <c r="B1819" s="36" t="s">
        <v>229</v>
      </c>
      <c r="C1819" s="36" t="s">
        <v>132</v>
      </c>
      <c r="D1819" s="31" t="s">
        <v>86</v>
      </c>
      <c r="E1819" s="36"/>
      <c r="F1819" s="37">
        <v>642.0</v>
      </c>
    </row>
    <row r="1820" ht="15.75" customHeight="1">
      <c r="A1820" s="36" t="str">
        <f t="shared" si="1"/>
        <v>Singapore-Asia2007</v>
      </c>
      <c r="B1820" s="36" t="s">
        <v>229</v>
      </c>
      <c r="C1820" s="36" t="s">
        <v>170</v>
      </c>
      <c r="D1820" s="31" t="s">
        <v>86</v>
      </c>
      <c r="E1820" s="37">
        <v>30845.0</v>
      </c>
      <c r="F1820" s="37">
        <v>28474.0</v>
      </c>
    </row>
    <row r="1821" ht="15.75" customHeight="1">
      <c r="A1821" s="36" t="str">
        <f t="shared" si="1"/>
        <v>Sint Maarten (Dutch part)-The Americas2007</v>
      </c>
      <c r="B1821" s="36" t="s">
        <v>229</v>
      </c>
      <c r="C1821" s="36" t="s">
        <v>292</v>
      </c>
      <c r="D1821" s="31" t="s">
        <v>86</v>
      </c>
      <c r="E1821" s="36"/>
      <c r="F1821" s="36"/>
    </row>
    <row r="1822" ht="15.75" customHeight="1">
      <c r="A1822" s="36" t="str">
        <f t="shared" si="1"/>
        <v>Slovakia-Europe2007</v>
      </c>
      <c r="B1822" s="36" t="s">
        <v>229</v>
      </c>
      <c r="C1822" s="36" t="s">
        <v>220</v>
      </c>
      <c r="D1822" s="31" t="s">
        <v>86</v>
      </c>
      <c r="E1822" s="37">
        <v>18353.0</v>
      </c>
      <c r="F1822" s="37">
        <v>38749.0</v>
      </c>
    </row>
    <row r="1823" ht="15.75" customHeight="1">
      <c r="A1823" s="36" t="str">
        <f t="shared" si="1"/>
        <v>Slovenia-Europe2007</v>
      </c>
      <c r="B1823" s="36" t="s">
        <v>229</v>
      </c>
      <c r="C1823" s="36" t="s">
        <v>221</v>
      </c>
      <c r="D1823" s="31" t="s">
        <v>86</v>
      </c>
      <c r="E1823" s="37">
        <v>7131.0</v>
      </c>
      <c r="F1823" s="37">
        <v>15746.0</v>
      </c>
    </row>
    <row r="1824" ht="15.75" customHeight="1">
      <c r="A1824" s="36" t="str">
        <f t="shared" si="1"/>
        <v>Solomon Islands-Oceania2007</v>
      </c>
      <c r="B1824" s="36" t="s">
        <v>229</v>
      </c>
      <c r="C1824" s="36" t="s">
        <v>255</v>
      </c>
      <c r="D1824" s="31" t="s">
        <v>86</v>
      </c>
      <c r="E1824" s="37">
        <v>58.0</v>
      </c>
      <c r="F1824" s="37">
        <v>180.0</v>
      </c>
    </row>
    <row r="1825" ht="15.75" customHeight="1">
      <c r="A1825" s="36" t="str">
        <f t="shared" si="1"/>
        <v>Somalia-Africa2007</v>
      </c>
      <c r="B1825" s="36" t="s">
        <v>229</v>
      </c>
      <c r="C1825" s="36" t="s">
        <v>133</v>
      </c>
      <c r="D1825" s="31" t="s">
        <v>86</v>
      </c>
      <c r="E1825" s="36"/>
      <c r="F1825" s="37">
        <v>576.0</v>
      </c>
    </row>
    <row r="1826" ht="15.75" customHeight="1">
      <c r="A1826" s="36" t="str">
        <f t="shared" si="1"/>
        <v>South Africa-Africa2007</v>
      </c>
      <c r="B1826" s="36" t="s">
        <v>229</v>
      </c>
      <c r="C1826" s="36" t="s">
        <v>134</v>
      </c>
      <c r="D1826" s="31" t="s">
        <v>86</v>
      </c>
      <c r="E1826" s="37">
        <v>128722.0</v>
      </c>
      <c r="F1826" s="37">
        <v>427132.0</v>
      </c>
    </row>
    <row r="1827" ht="15.75" customHeight="1">
      <c r="A1827" s="36" t="str">
        <f t="shared" si="1"/>
        <v>South Korea-Asia2007</v>
      </c>
      <c r="B1827" s="36" t="s">
        <v>229</v>
      </c>
      <c r="C1827" s="36" t="s">
        <v>171</v>
      </c>
      <c r="D1827" s="31" t="s">
        <v>86</v>
      </c>
      <c r="E1827" s="37">
        <v>208284.0</v>
      </c>
      <c r="F1827" s="37">
        <v>482277.0</v>
      </c>
    </row>
    <row r="1828" ht="15.75" customHeight="1">
      <c r="A1828" s="36" t="str">
        <f t="shared" si="1"/>
        <v>South Sudan-Africa2007</v>
      </c>
      <c r="B1828" s="36" t="s">
        <v>229</v>
      </c>
      <c r="C1828" s="36" t="s">
        <v>135</v>
      </c>
      <c r="D1828" s="31" t="s">
        <v>86</v>
      </c>
      <c r="E1828" s="36"/>
      <c r="F1828" s="36"/>
    </row>
    <row r="1829" ht="15.75" customHeight="1">
      <c r="A1829" s="36" t="str">
        <f t="shared" si="1"/>
        <v>Spain-Europe2007</v>
      </c>
      <c r="B1829" s="36" t="s">
        <v>229</v>
      </c>
      <c r="C1829" s="36" t="s">
        <v>222</v>
      </c>
      <c r="D1829" s="31" t="s">
        <v>86</v>
      </c>
      <c r="E1829" s="37">
        <v>139030.0</v>
      </c>
      <c r="F1829" s="37">
        <v>339429.0</v>
      </c>
    </row>
    <row r="1830" ht="15.75" customHeight="1">
      <c r="A1830" s="36" t="str">
        <f t="shared" si="1"/>
        <v>Sri Lanka-Asia2007</v>
      </c>
      <c r="B1830" s="36" t="s">
        <v>229</v>
      </c>
      <c r="C1830" s="36" t="s">
        <v>172</v>
      </c>
      <c r="D1830" s="31" t="s">
        <v>86</v>
      </c>
      <c r="E1830" s="37">
        <v>8798.0</v>
      </c>
      <c r="F1830" s="37">
        <v>11965.0</v>
      </c>
    </row>
    <row r="1831" ht="15.75" customHeight="1">
      <c r="A1831" s="36" t="str">
        <f t="shared" si="1"/>
        <v>St. Kitts and Nevis-The Americas2007</v>
      </c>
      <c r="B1831" s="36" t="s">
        <v>229</v>
      </c>
      <c r="C1831" s="36" t="s">
        <v>293</v>
      </c>
      <c r="D1831" s="31" t="s">
        <v>86</v>
      </c>
      <c r="E1831" s="37">
        <v>76.0</v>
      </c>
      <c r="F1831" s="37">
        <v>227.0</v>
      </c>
    </row>
    <row r="1832" ht="15.75" customHeight="1">
      <c r="A1832" s="36" t="str">
        <f t="shared" si="1"/>
        <v>St. Lucia-The Americas2007</v>
      </c>
      <c r="B1832" s="36" t="s">
        <v>229</v>
      </c>
      <c r="C1832" s="36" t="s">
        <v>294</v>
      </c>
      <c r="D1832" s="31" t="s">
        <v>86</v>
      </c>
      <c r="E1832" s="37">
        <v>120.0</v>
      </c>
      <c r="F1832" s="37">
        <v>356.0</v>
      </c>
    </row>
    <row r="1833" ht="15.75" customHeight="1">
      <c r="A1833" s="36" t="str">
        <f t="shared" si="1"/>
        <v>St. Martin (French part)-The Americas2007</v>
      </c>
      <c r="B1833" s="36" t="s">
        <v>229</v>
      </c>
      <c r="C1833" s="36" t="s">
        <v>295</v>
      </c>
      <c r="D1833" s="31" t="s">
        <v>86</v>
      </c>
      <c r="E1833" s="36"/>
      <c r="F1833" s="36"/>
    </row>
    <row r="1834" ht="15.75" customHeight="1">
      <c r="A1834" s="36" t="str">
        <f t="shared" si="1"/>
        <v>St. Vincent and the Grenadines-The Americas2007</v>
      </c>
      <c r="B1834" s="36" t="s">
        <v>229</v>
      </c>
      <c r="C1834" s="36" t="s">
        <v>296</v>
      </c>
      <c r="D1834" s="31" t="s">
        <v>86</v>
      </c>
      <c r="E1834" s="37">
        <v>66.0</v>
      </c>
      <c r="F1834" s="37">
        <v>194.0</v>
      </c>
    </row>
    <row r="1835" ht="15.75" customHeight="1">
      <c r="A1835" s="36" t="str">
        <f t="shared" si="1"/>
        <v>Sudan-Africa2007</v>
      </c>
      <c r="B1835" s="36" t="s">
        <v>229</v>
      </c>
      <c r="C1835" s="36" t="s">
        <v>136</v>
      </c>
      <c r="D1835" s="31" t="s">
        <v>86</v>
      </c>
      <c r="E1835" s="37">
        <v>14769.0</v>
      </c>
      <c r="F1835" s="37">
        <v>11382.0</v>
      </c>
    </row>
    <row r="1836" ht="15.75" customHeight="1">
      <c r="A1836" s="36" t="str">
        <f t="shared" si="1"/>
        <v>Suriname-The Americas2007</v>
      </c>
      <c r="B1836" s="36" t="s">
        <v>229</v>
      </c>
      <c r="C1836" s="36" t="s">
        <v>297</v>
      </c>
      <c r="D1836" s="31" t="s">
        <v>86</v>
      </c>
      <c r="E1836" s="37">
        <v>664.0</v>
      </c>
      <c r="F1836" s="37">
        <v>2292.0</v>
      </c>
    </row>
    <row r="1837" ht="15.75" customHeight="1">
      <c r="A1837" s="36" t="str">
        <f t="shared" si="1"/>
        <v>Swaziland-Africa2007</v>
      </c>
      <c r="B1837" s="36" t="s">
        <v>229</v>
      </c>
      <c r="C1837" s="36" t="s">
        <v>137</v>
      </c>
      <c r="D1837" s="31" t="s">
        <v>86</v>
      </c>
      <c r="E1837" s="37">
        <v>406.0</v>
      </c>
      <c r="F1837" s="37">
        <v>1030.0</v>
      </c>
    </row>
    <row r="1838" ht="15.75" customHeight="1">
      <c r="A1838" s="36" t="str">
        <f t="shared" si="1"/>
        <v>Sweden-Europe2007</v>
      </c>
      <c r="B1838" s="36" t="s">
        <v>229</v>
      </c>
      <c r="C1838" s="36" t="s">
        <v>223</v>
      </c>
      <c r="D1838" s="31" t="s">
        <v>86</v>
      </c>
      <c r="E1838" s="37">
        <v>52588.0</v>
      </c>
      <c r="F1838" s="37">
        <v>54521.0</v>
      </c>
    </row>
    <row r="1839" ht="15.75" customHeight="1">
      <c r="A1839" s="36" t="str">
        <f t="shared" si="1"/>
        <v>Switzerland-Europe2007</v>
      </c>
      <c r="B1839" s="36" t="s">
        <v>229</v>
      </c>
      <c r="C1839" s="36" t="s">
        <v>224</v>
      </c>
      <c r="D1839" s="31" t="s">
        <v>86</v>
      </c>
      <c r="E1839" s="37">
        <v>26090.0</v>
      </c>
      <c r="F1839" s="37">
        <v>40392.0</v>
      </c>
    </row>
    <row r="1840" ht="15.75" customHeight="1">
      <c r="A1840" s="36" t="str">
        <f t="shared" si="1"/>
        <v>Syria-Middle East2007</v>
      </c>
      <c r="B1840" s="36" t="s">
        <v>229</v>
      </c>
      <c r="C1840" s="36" t="s">
        <v>239</v>
      </c>
      <c r="D1840" s="31" t="s">
        <v>86</v>
      </c>
      <c r="E1840" s="37">
        <v>17937.0</v>
      </c>
      <c r="F1840" s="37">
        <v>51111.0</v>
      </c>
    </row>
    <row r="1841" ht="15.75" customHeight="1">
      <c r="A1841" s="36" t="str">
        <f t="shared" si="1"/>
        <v>Tajikistan-Asia2007</v>
      </c>
      <c r="B1841" s="36" t="s">
        <v>229</v>
      </c>
      <c r="C1841" s="36" t="s">
        <v>173</v>
      </c>
      <c r="D1841" s="31" t="s">
        <v>86</v>
      </c>
      <c r="E1841" s="37">
        <v>2346.0</v>
      </c>
      <c r="F1841" s="37">
        <v>2563.0</v>
      </c>
    </row>
    <row r="1842" ht="15.75" customHeight="1">
      <c r="A1842" s="36" t="str">
        <f t="shared" si="1"/>
        <v>Tanzania-Africa2008</v>
      </c>
      <c r="B1842" s="36" t="s">
        <v>229</v>
      </c>
      <c r="C1842" s="36" t="s">
        <v>138</v>
      </c>
      <c r="D1842" s="31" t="s">
        <v>87</v>
      </c>
      <c r="E1842" s="37">
        <v>16198.0</v>
      </c>
      <c r="F1842" s="37">
        <v>4353.0</v>
      </c>
    </row>
    <row r="1843" ht="15.75" customHeight="1">
      <c r="A1843" s="36" t="str">
        <f t="shared" si="1"/>
        <v>Thailand-Asia2008</v>
      </c>
      <c r="B1843" s="36" t="s">
        <v>229</v>
      </c>
      <c r="C1843" s="36" t="s">
        <v>174</v>
      </c>
      <c r="D1843" s="31" t="s">
        <v>87</v>
      </c>
      <c r="E1843" s="37">
        <v>96291.0</v>
      </c>
      <c r="F1843" s="37">
        <v>252345.0</v>
      </c>
    </row>
    <row r="1844" ht="15.75" customHeight="1">
      <c r="A1844" s="36" t="str">
        <f t="shared" si="1"/>
        <v>Timor-Leste-Asia2008</v>
      </c>
      <c r="B1844" s="36" t="s">
        <v>229</v>
      </c>
      <c r="C1844" s="36" t="s">
        <v>175</v>
      </c>
      <c r="D1844" s="31" t="s">
        <v>87</v>
      </c>
      <c r="E1844" s="37">
        <v>58.0</v>
      </c>
      <c r="F1844" s="37">
        <v>176.0</v>
      </c>
    </row>
    <row r="1845" ht="15.75" customHeight="1">
      <c r="A1845" s="36" t="str">
        <f t="shared" si="1"/>
        <v>Togo-Africa2008</v>
      </c>
      <c r="B1845" s="36" t="s">
        <v>229</v>
      </c>
      <c r="C1845" s="36" t="s">
        <v>139</v>
      </c>
      <c r="D1845" s="31" t="s">
        <v>87</v>
      </c>
      <c r="E1845" s="37">
        <v>2327.0</v>
      </c>
      <c r="F1845" s="37">
        <v>1397.0</v>
      </c>
    </row>
    <row r="1846" ht="15.75" customHeight="1">
      <c r="A1846" s="36" t="str">
        <f t="shared" si="1"/>
        <v>Tonga-Oceania2008</v>
      </c>
      <c r="B1846" s="36" t="s">
        <v>229</v>
      </c>
      <c r="C1846" s="36" t="s">
        <v>256</v>
      </c>
      <c r="D1846" s="31" t="s">
        <v>87</v>
      </c>
      <c r="E1846" s="37">
        <v>57.0</v>
      </c>
      <c r="F1846" s="37">
        <v>172.0</v>
      </c>
    </row>
    <row r="1847" ht="15.75" customHeight="1">
      <c r="A1847" s="36" t="str">
        <f t="shared" si="1"/>
        <v>Trinidad and Tobago-The Americas2008</v>
      </c>
      <c r="B1847" s="36" t="s">
        <v>229</v>
      </c>
      <c r="C1847" s="36" t="s">
        <v>298</v>
      </c>
      <c r="D1847" s="31" t="s">
        <v>87</v>
      </c>
      <c r="E1847" s="37">
        <v>14115.0</v>
      </c>
      <c r="F1847" s="37">
        <v>30993.0</v>
      </c>
    </row>
    <row r="1848" ht="15.75" customHeight="1">
      <c r="A1848" s="36" t="str">
        <f t="shared" si="1"/>
        <v>Tunisia-Africa2008</v>
      </c>
      <c r="B1848" s="36" t="s">
        <v>229</v>
      </c>
      <c r="C1848" s="36" t="s">
        <v>140</v>
      </c>
      <c r="D1848" s="31" t="s">
        <v>87</v>
      </c>
      <c r="E1848" s="37">
        <v>8463.0</v>
      </c>
      <c r="F1848" s="37">
        <v>22446.0</v>
      </c>
    </row>
    <row r="1849" ht="15.75" customHeight="1">
      <c r="A1849" s="36" t="str">
        <f t="shared" si="1"/>
        <v>Turkey-Europe2008</v>
      </c>
      <c r="B1849" s="36" t="s">
        <v>229</v>
      </c>
      <c r="C1849" s="36" t="s">
        <v>225</v>
      </c>
      <c r="D1849" s="31" t="s">
        <v>87</v>
      </c>
      <c r="E1849" s="37">
        <v>80858.0</v>
      </c>
      <c r="F1849" s="37">
        <v>225407.0</v>
      </c>
    </row>
    <row r="1850" ht="15.75" customHeight="1">
      <c r="A1850" s="36" t="str">
        <f t="shared" si="1"/>
        <v>Turkmenistan-Asia2008</v>
      </c>
      <c r="B1850" s="36" t="s">
        <v>229</v>
      </c>
      <c r="C1850" s="36" t="s">
        <v>176</v>
      </c>
      <c r="D1850" s="31" t="s">
        <v>87</v>
      </c>
      <c r="E1850" s="37">
        <v>18406.0</v>
      </c>
      <c r="F1850" s="37">
        <v>43337.0</v>
      </c>
    </row>
    <row r="1851" ht="15.75" customHeight="1">
      <c r="A1851" s="36" t="str">
        <f t="shared" si="1"/>
        <v>Turks and Caicos Islands-The Americas2008</v>
      </c>
      <c r="B1851" s="36" t="s">
        <v>229</v>
      </c>
      <c r="C1851" s="36" t="s">
        <v>299</v>
      </c>
      <c r="D1851" s="31" t="s">
        <v>87</v>
      </c>
      <c r="E1851" s="36"/>
      <c r="F1851" s="37">
        <v>103.0</v>
      </c>
    </row>
    <row r="1852" ht="15.75" customHeight="1">
      <c r="A1852" s="36" t="str">
        <f t="shared" si="1"/>
        <v>Uganda-Africa2008</v>
      </c>
      <c r="B1852" s="36" t="s">
        <v>229</v>
      </c>
      <c r="C1852" s="36" t="s">
        <v>141</v>
      </c>
      <c r="D1852" s="31" t="s">
        <v>87</v>
      </c>
      <c r="E1852" s="36"/>
      <c r="F1852" s="37">
        <v>1852.0</v>
      </c>
    </row>
    <row r="1853" ht="15.75" customHeight="1">
      <c r="A1853" s="36" t="str">
        <f t="shared" si="1"/>
        <v>Ukraine-Europe2008</v>
      </c>
      <c r="B1853" s="36" t="s">
        <v>229</v>
      </c>
      <c r="C1853" s="36" t="s">
        <v>226</v>
      </c>
      <c r="D1853" s="31" t="s">
        <v>87</v>
      </c>
      <c r="E1853" s="37">
        <v>143843.0</v>
      </c>
      <c r="F1853" s="37">
        <v>343121.0</v>
      </c>
    </row>
    <row r="1854" ht="15.75" customHeight="1">
      <c r="A1854" s="36" t="str">
        <f t="shared" si="1"/>
        <v>United Arab Emirates-Middle East2008</v>
      </c>
      <c r="B1854" s="36" t="s">
        <v>229</v>
      </c>
      <c r="C1854" s="36" t="s">
        <v>240</v>
      </c>
      <c r="D1854" s="31" t="s">
        <v>87</v>
      </c>
      <c r="E1854" s="37">
        <v>42310.0</v>
      </c>
      <c r="F1854" s="37">
        <v>113241.0</v>
      </c>
    </row>
    <row r="1855" ht="15.75" customHeight="1">
      <c r="A1855" s="36" t="str">
        <f t="shared" si="1"/>
        <v>United Kingdom-Europe2008</v>
      </c>
      <c r="B1855" s="36" t="s">
        <v>229</v>
      </c>
      <c r="C1855" s="36" t="s">
        <v>227</v>
      </c>
      <c r="D1855" s="31" t="s">
        <v>87</v>
      </c>
      <c r="E1855" s="37">
        <v>221558.0</v>
      </c>
      <c r="F1855" s="37">
        <v>540409.0</v>
      </c>
    </row>
    <row r="1856" ht="15.75" customHeight="1">
      <c r="A1856" s="36" t="str">
        <f t="shared" si="1"/>
        <v>United States-The Americas2008</v>
      </c>
      <c r="B1856" s="36" t="s">
        <v>229</v>
      </c>
      <c r="C1856" s="36" t="s">
        <v>300</v>
      </c>
      <c r="D1856" s="31" t="s">
        <v>87</v>
      </c>
      <c r="E1856" s="37">
        <v>2307819.0</v>
      </c>
      <c r="F1856" s="37">
        <v>5790765.0</v>
      </c>
    </row>
    <row r="1857" ht="15.75" customHeight="1">
      <c r="A1857" s="36" t="str">
        <f t="shared" si="1"/>
        <v>Uruguay-The Americas2008</v>
      </c>
      <c r="B1857" s="36" t="s">
        <v>229</v>
      </c>
      <c r="C1857" s="36" t="s">
        <v>301</v>
      </c>
      <c r="D1857" s="31" t="s">
        <v>87</v>
      </c>
      <c r="E1857" s="37">
        <v>2869.0</v>
      </c>
      <c r="F1857" s="37">
        <v>5611.0</v>
      </c>
    </row>
    <row r="1858" ht="15.75" customHeight="1">
      <c r="A1858" s="36" t="str">
        <f t="shared" si="1"/>
        <v>Uzbekistan-Asia2008</v>
      </c>
      <c r="B1858" s="36" t="s">
        <v>229</v>
      </c>
      <c r="C1858" s="36" t="s">
        <v>177</v>
      </c>
      <c r="D1858" s="31" t="s">
        <v>87</v>
      </c>
      <c r="E1858" s="37">
        <v>50678.0</v>
      </c>
      <c r="F1858" s="37">
        <v>119306.0</v>
      </c>
    </row>
    <row r="1859" ht="15.75" customHeight="1">
      <c r="A1859" s="36" t="str">
        <f t="shared" si="1"/>
        <v>Vanuatu-Oceania2008</v>
      </c>
      <c r="B1859" s="36" t="s">
        <v>229</v>
      </c>
      <c r="C1859" s="36" t="s">
        <v>257</v>
      </c>
      <c r="D1859" s="31" t="s">
        <v>87</v>
      </c>
      <c r="E1859" s="37">
        <v>30.0</v>
      </c>
      <c r="F1859" s="37">
        <v>55.0</v>
      </c>
    </row>
    <row r="1860" ht="15.75" customHeight="1">
      <c r="A1860" s="36" t="str">
        <f t="shared" si="1"/>
        <v>Venezuela-The Americas2008</v>
      </c>
      <c r="B1860" s="36" t="s">
        <v>229</v>
      </c>
      <c r="C1860" s="36" t="s">
        <v>302</v>
      </c>
      <c r="D1860" s="31" t="s">
        <v>87</v>
      </c>
      <c r="E1860" s="37">
        <v>56441.0</v>
      </c>
      <c r="F1860" s="37">
        <v>168268.0</v>
      </c>
    </row>
    <row r="1861" ht="15.75" customHeight="1">
      <c r="A1861" s="36" t="str">
        <f t="shared" si="1"/>
        <v>Vietnam-Asia2008</v>
      </c>
      <c r="B1861" s="36" t="s">
        <v>229</v>
      </c>
      <c r="C1861" s="36" t="s">
        <v>178</v>
      </c>
      <c r="D1861" s="31" t="s">
        <v>87</v>
      </c>
      <c r="E1861" s="37">
        <v>38968.0</v>
      </c>
      <c r="F1861" s="37">
        <v>90549.0</v>
      </c>
    </row>
    <row r="1862" ht="15.75" customHeight="1">
      <c r="A1862" s="36" t="str">
        <f t="shared" si="1"/>
        <v>Yemen-Middle East2008</v>
      </c>
      <c r="B1862" s="36" t="s">
        <v>229</v>
      </c>
      <c r="C1862" s="36" t="s">
        <v>241</v>
      </c>
      <c r="D1862" s="31" t="s">
        <v>87</v>
      </c>
      <c r="E1862" s="37">
        <v>6186.0</v>
      </c>
      <c r="F1862" s="37">
        <v>18881.0</v>
      </c>
    </row>
    <row r="1863" ht="15.75" customHeight="1">
      <c r="A1863" s="36" t="str">
        <f t="shared" si="1"/>
        <v>Zambia-Africa2008</v>
      </c>
      <c r="B1863" s="36" t="s">
        <v>229</v>
      </c>
      <c r="C1863" s="36" t="s">
        <v>142</v>
      </c>
      <c r="D1863" s="31" t="s">
        <v>87</v>
      </c>
      <c r="E1863" s="37">
        <v>7005.0</v>
      </c>
      <c r="F1863" s="37">
        <v>2131.0</v>
      </c>
    </row>
    <row r="1864" ht="15.75" customHeight="1">
      <c r="A1864" s="36" t="str">
        <f t="shared" si="1"/>
        <v>Zimbabwe-Africa2008</v>
      </c>
      <c r="B1864" s="36" t="s">
        <v>229</v>
      </c>
      <c r="C1864" s="36" t="s">
        <v>143</v>
      </c>
      <c r="D1864" s="31" t="s">
        <v>87</v>
      </c>
      <c r="E1864" s="37">
        <v>9269.0</v>
      </c>
      <c r="F1864" s="37">
        <v>9927.0</v>
      </c>
    </row>
    <row r="1865" ht="15.75" customHeight="1">
      <c r="A1865" s="36" t="str">
        <f t="shared" si="1"/>
        <v>Afghanistan-Asia2008</v>
      </c>
      <c r="B1865" s="36" t="s">
        <v>229</v>
      </c>
      <c r="C1865" s="36" t="s">
        <v>144</v>
      </c>
      <c r="D1865" s="31" t="s">
        <v>87</v>
      </c>
      <c r="E1865" s="36"/>
      <c r="F1865" s="37">
        <v>583.0</v>
      </c>
    </row>
    <row r="1866" ht="15.75" customHeight="1">
      <c r="A1866" s="36" t="str">
        <f t="shared" si="1"/>
        <v>Albania-Europe2008</v>
      </c>
      <c r="B1866" s="36" t="s">
        <v>229</v>
      </c>
      <c r="C1866" s="36" t="s">
        <v>179</v>
      </c>
      <c r="D1866" s="31" t="s">
        <v>87</v>
      </c>
      <c r="E1866" s="37">
        <v>1976.0</v>
      </c>
      <c r="F1866" s="37">
        <v>4294.0</v>
      </c>
    </row>
    <row r="1867" ht="15.75" customHeight="1">
      <c r="A1867" s="36" t="str">
        <f t="shared" si="1"/>
        <v>Algeria-Africa2008</v>
      </c>
      <c r="B1867" s="36" t="s">
        <v>229</v>
      </c>
      <c r="C1867" s="36" t="s">
        <v>74</v>
      </c>
      <c r="D1867" s="31" t="s">
        <v>87</v>
      </c>
      <c r="E1867" s="37">
        <v>30698.0</v>
      </c>
      <c r="F1867" s="37">
        <v>92533.0</v>
      </c>
    </row>
    <row r="1868" ht="15.75" customHeight="1">
      <c r="A1868" s="36" t="str">
        <f t="shared" si="1"/>
        <v>American Samoa-Oceania2008</v>
      </c>
      <c r="B1868" s="36" t="s">
        <v>229</v>
      </c>
      <c r="C1868" s="36" t="s">
        <v>242</v>
      </c>
      <c r="D1868" s="31" t="s">
        <v>87</v>
      </c>
      <c r="E1868" s="36"/>
      <c r="F1868" s="36"/>
    </row>
    <row r="1869" ht="15.75" customHeight="1">
      <c r="A1869" s="36" t="str">
        <f t="shared" si="1"/>
        <v>Andorra-Europe2008</v>
      </c>
      <c r="B1869" s="36" t="s">
        <v>229</v>
      </c>
      <c r="C1869" s="36" t="s">
        <v>181</v>
      </c>
      <c r="D1869" s="31" t="s">
        <v>87</v>
      </c>
      <c r="E1869" s="36"/>
      <c r="F1869" s="37">
        <v>535.0</v>
      </c>
    </row>
    <row r="1870" ht="15.75" customHeight="1">
      <c r="A1870" s="36" t="str">
        <f t="shared" si="1"/>
        <v>Angola-Africa2008</v>
      </c>
      <c r="B1870" s="36" t="s">
        <v>229</v>
      </c>
      <c r="C1870" s="36" t="s">
        <v>92</v>
      </c>
      <c r="D1870" s="31" t="s">
        <v>87</v>
      </c>
      <c r="E1870" s="37">
        <v>9004.0</v>
      </c>
      <c r="F1870" s="37">
        <v>9065.0</v>
      </c>
    </row>
    <row r="1871" ht="15.75" customHeight="1">
      <c r="A1871" s="36" t="str">
        <f t="shared" si="1"/>
        <v>Antigua and Barbuda-The Americas2008</v>
      </c>
      <c r="B1871" s="36" t="s">
        <v>229</v>
      </c>
      <c r="C1871" s="36" t="s">
        <v>258</v>
      </c>
      <c r="D1871" s="31" t="s">
        <v>87</v>
      </c>
      <c r="E1871" s="36"/>
      <c r="F1871" s="37">
        <v>389.0</v>
      </c>
    </row>
    <row r="1872" ht="15.75" customHeight="1">
      <c r="A1872" s="36" t="str">
        <f t="shared" si="1"/>
        <v>Argentina-The Americas2008</v>
      </c>
      <c r="B1872" s="36" t="s">
        <v>229</v>
      </c>
      <c r="C1872" s="36" t="s">
        <v>260</v>
      </c>
      <c r="D1872" s="31" t="s">
        <v>87</v>
      </c>
      <c r="E1872" s="37">
        <v>59047.0</v>
      </c>
      <c r="F1872" s="37">
        <v>133127.0</v>
      </c>
    </row>
    <row r="1873" ht="15.75" customHeight="1">
      <c r="A1873" s="36" t="str">
        <f t="shared" si="1"/>
        <v>Armenia-Asia2008</v>
      </c>
      <c r="B1873" s="36" t="s">
        <v>229</v>
      </c>
      <c r="C1873" s="36" t="s">
        <v>146</v>
      </c>
      <c r="D1873" s="31" t="s">
        <v>87</v>
      </c>
      <c r="E1873" s="37">
        <v>1981.0</v>
      </c>
      <c r="F1873" s="37">
        <v>3429.0</v>
      </c>
    </row>
    <row r="1874" ht="15.75" customHeight="1">
      <c r="A1874" s="36" t="str">
        <f t="shared" si="1"/>
        <v>Aruba-The Americas2008</v>
      </c>
      <c r="B1874" s="36" t="s">
        <v>229</v>
      </c>
      <c r="C1874" s="36" t="s">
        <v>261</v>
      </c>
      <c r="D1874" s="31" t="s">
        <v>87</v>
      </c>
      <c r="E1874" s="36"/>
      <c r="F1874" s="37">
        <v>2255.0</v>
      </c>
    </row>
    <row r="1875" ht="15.75" customHeight="1">
      <c r="A1875" s="36" t="str">
        <f t="shared" si="1"/>
        <v>Australia-Oceania2008</v>
      </c>
      <c r="B1875" s="36" t="s">
        <v>229</v>
      </c>
      <c r="C1875" s="36" t="s">
        <v>244</v>
      </c>
      <c r="D1875" s="31" t="s">
        <v>87</v>
      </c>
      <c r="E1875" s="37">
        <v>110814.0</v>
      </c>
      <c r="F1875" s="37">
        <v>346476.0</v>
      </c>
    </row>
    <row r="1876" ht="15.75" customHeight="1">
      <c r="A1876" s="36" t="str">
        <f t="shared" si="1"/>
        <v>Austria-Europe2008</v>
      </c>
      <c r="B1876" s="36" t="s">
        <v>229</v>
      </c>
      <c r="C1876" s="36" t="s">
        <v>182</v>
      </c>
      <c r="D1876" s="31" t="s">
        <v>87</v>
      </c>
      <c r="E1876" s="37">
        <v>32214.0</v>
      </c>
      <c r="F1876" s="37">
        <v>72317.0</v>
      </c>
    </row>
    <row r="1877" ht="15.75" customHeight="1">
      <c r="A1877" s="36" t="str">
        <f t="shared" si="1"/>
        <v>Azerbaijan-Asia2008</v>
      </c>
      <c r="B1877" s="36" t="s">
        <v>229</v>
      </c>
      <c r="C1877" s="36" t="s">
        <v>147</v>
      </c>
      <c r="D1877" s="31" t="s">
        <v>87</v>
      </c>
      <c r="E1877" s="37">
        <v>12158.0</v>
      </c>
      <c r="F1877" s="37">
        <v>30616.0</v>
      </c>
    </row>
    <row r="1878" ht="15.75" customHeight="1">
      <c r="A1878" s="36" t="str">
        <f t="shared" si="1"/>
        <v>Bahamas, The-The Americas2008</v>
      </c>
      <c r="B1878" s="36" t="s">
        <v>229</v>
      </c>
      <c r="C1878" s="36" t="s">
        <v>262</v>
      </c>
      <c r="D1878" s="31" t="s">
        <v>87</v>
      </c>
      <c r="E1878" s="36"/>
      <c r="F1878" s="37">
        <v>1518.0</v>
      </c>
    </row>
    <row r="1879" ht="15.75" customHeight="1">
      <c r="A1879" s="36" t="str">
        <f t="shared" si="1"/>
        <v>Bahrain-Middle East2008</v>
      </c>
      <c r="B1879" s="36" t="s">
        <v>229</v>
      </c>
      <c r="C1879" s="36" t="s">
        <v>228</v>
      </c>
      <c r="D1879" s="31" t="s">
        <v>87</v>
      </c>
      <c r="E1879" s="37">
        <v>6752.0</v>
      </c>
      <c r="F1879" s="37">
        <v>16468.0</v>
      </c>
    </row>
    <row r="1880" ht="15.75" customHeight="1">
      <c r="A1880" s="36" t="str">
        <f t="shared" si="1"/>
        <v>Bangladesh-Asia2008</v>
      </c>
      <c r="B1880" s="36" t="s">
        <v>229</v>
      </c>
      <c r="C1880" s="36" t="s">
        <v>148</v>
      </c>
      <c r="D1880" s="31" t="s">
        <v>87</v>
      </c>
      <c r="E1880" s="37">
        <v>21713.0</v>
      </c>
      <c r="F1880" s="37">
        <v>33883.0</v>
      </c>
    </row>
    <row r="1881" ht="15.75" customHeight="1">
      <c r="A1881" s="36" t="str">
        <f t="shared" si="1"/>
        <v>Barbados-The Americas2008</v>
      </c>
      <c r="B1881" s="36" t="s">
        <v>229</v>
      </c>
      <c r="C1881" s="36" t="s">
        <v>263</v>
      </c>
      <c r="D1881" s="31" t="s">
        <v>87</v>
      </c>
      <c r="E1881" s="36"/>
      <c r="F1881" s="37">
        <v>1269.0</v>
      </c>
    </row>
    <row r="1882" ht="15.75" customHeight="1">
      <c r="A1882" s="36" t="str">
        <f t="shared" si="1"/>
        <v>Belarus-Europe2008</v>
      </c>
      <c r="B1882" s="36" t="s">
        <v>229</v>
      </c>
      <c r="C1882" s="36" t="s">
        <v>183</v>
      </c>
      <c r="D1882" s="31" t="s">
        <v>87</v>
      </c>
      <c r="E1882" s="37">
        <v>26009.0</v>
      </c>
      <c r="F1882" s="37">
        <v>53722.0</v>
      </c>
    </row>
    <row r="1883" ht="15.75" customHeight="1">
      <c r="A1883" s="36" t="str">
        <f t="shared" si="1"/>
        <v>Belgium-Europe2008</v>
      </c>
      <c r="B1883" s="36" t="s">
        <v>229</v>
      </c>
      <c r="C1883" s="36" t="s">
        <v>184</v>
      </c>
      <c r="D1883" s="31" t="s">
        <v>87</v>
      </c>
      <c r="E1883" s="37">
        <v>59242.0</v>
      </c>
      <c r="F1883" s="37">
        <v>114836.0</v>
      </c>
    </row>
    <row r="1884" ht="15.75" customHeight="1">
      <c r="A1884" s="36" t="str">
        <f t="shared" si="1"/>
        <v>Belize-The Americas2008</v>
      </c>
      <c r="B1884" s="36" t="s">
        <v>229</v>
      </c>
      <c r="C1884" s="36" t="s">
        <v>264</v>
      </c>
      <c r="D1884" s="31" t="s">
        <v>87</v>
      </c>
      <c r="E1884" s="36"/>
      <c r="F1884" s="37">
        <v>374.0</v>
      </c>
    </row>
    <row r="1885" ht="15.75" customHeight="1">
      <c r="A1885" s="36" t="str">
        <f t="shared" si="1"/>
        <v>Benin-Africa2008</v>
      </c>
      <c r="B1885" s="36" t="s">
        <v>229</v>
      </c>
      <c r="C1885" s="36" t="s">
        <v>93</v>
      </c>
      <c r="D1885" s="31" t="s">
        <v>87</v>
      </c>
      <c r="E1885" s="37">
        <v>2386.0</v>
      </c>
      <c r="F1885" s="37">
        <v>2321.0</v>
      </c>
    </row>
    <row r="1886" ht="15.75" customHeight="1">
      <c r="A1886" s="36" t="str">
        <f t="shared" si="1"/>
        <v>Bermuda-The Americas2008</v>
      </c>
      <c r="B1886" s="36" t="s">
        <v>229</v>
      </c>
      <c r="C1886" s="36" t="s">
        <v>265</v>
      </c>
      <c r="D1886" s="31" t="s">
        <v>87</v>
      </c>
      <c r="E1886" s="36"/>
      <c r="F1886" s="37">
        <v>510.0</v>
      </c>
    </row>
    <row r="1887" ht="15.75" customHeight="1">
      <c r="A1887" s="36" t="str">
        <f t="shared" si="1"/>
        <v>Bhutan-Asia2008</v>
      </c>
      <c r="B1887" s="36" t="s">
        <v>229</v>
      </c>
      <c r="C1887" s="36" t="s">
        <v>149</v>
      </c>
      <c r="D1887" s="31" t="s">
        <v>87</v>
      </c>
      <c r="E1887" s="36"/>
      <c r="F1887" s="37">
        <v>378.0</v>
      </c>
    </row>
    <row r="1888" ht="15.75" customHeight="1">
      <c r="A1888" s="36" t="str">
        <f t="shared" si="1"/>
        <v>Bolivia-The Americas2008</v>
      </c>
      <c r="B1888" s="36" t="s">
        <v>229</v>
      </c>
      <c r="C1888" s="36" t="s">
        <v>266</v>
      </c>
      <c r="D1888" s="31" t="s">
        <v>87</v>
      </c>
      <c r="E1888" s="37">
        <v>3688.0</v>
      </c>
      <c r="F1888" s="37">
        <v>14129.0</v>
      </c>
    </row>
    <row r="1889" ht="15.75" customHeight="1">
      <c r="A1889" s="36" t="str">
        <f t="shared" si="1"/>
        <v>Bosnia and Herzegovina-Europe2008</v>
      </c>
      <c r="B1889" s="36" t="s">
        <v>229</v>
      </c>
      <c r="C1889" s="36" t="s">
        <v>185</v>
      </c>
      <c r="D1889" s="31" t="s">
        <v>87</v>
      </c>
      <c r="E1889" s="37">
        <v>4400.0</v>
      </c>
      <c r="F1889" s="37">
        <v>23238.0</v>
      </c>
    </row>
    <row r="1890" ht="15.75" customHeight="1">
      <c r="A1890" s="36" t="str">
        <f t="shared" si="1"/>
        <v>Botswana-Africa2009</v>
      </c>
      <c r="B1890" s="36" t="s">
        <v>229</v>
      </c>
      <c r="C1890" s="36" t="s">
        <v>94</v>
      </c>
      <c r="D1890" s="31" t="s">
        <v>88</v>
      </c>
      <c r="E1890" s="37">
        <v>1907.0</v>
      </c>
      <c r="F1890" s="37">
        <v>4265.0</v>
      </c>
    </row>
    <row r="1891" ht="15.75" customHeight="1">
      <c r="A1891" s="36" t="str">
        <f t="shared" si="1"/>
        <v>Brazil-The Americas2009</v>
      </c>
      <c r="B1891" s="36" t="s">
        <v>229</v>
      </c>
      <c r="C1891" s="36" t="s">
        <v>267</v>
      </c>
      <c r="D1891" s="31" t="s">
        <v>88</v>
      </c>
      <c r="E1891" s="37">
        <v>198976.0</v>
      </c>
      <c r="F1891" s="37">
        <v>321622.0</v>
      </c>
    </row>
    <row r="1892" ht="15.75" customHeight="1">
      <c r="A1892" s="36" t="str">
        <f t="shared" si="1"/>
        <v>Brunei-Asia2009</v>
      </c>
      <c r="B1892" s="36" t="s">
        <v>229</v>
      </c>
      <c r="C1892" s="36" t="s">
        <v>150</v>
      </c>
      <c r="D1892" s="31" t="s">
        <v>88</v>
      </c>
      <c r="E1892" s="37">
        <v>2505.0</v>
      </c>
      <c r="F1892" s="37">
        <v>5357.0</v>
      </c>
    </row>
    <row r="1893" ht="15.75" customHeight="1">
      <c r="A1893" s="36" t="str">
        <f t="shared" si="1"/>
        <v>Bulgaria-Europe2009</v>
      </c>
      <c r="B1893" s="36" t="s">
        <v>229</v>
      </c>
      <c r="C1893" s="36" t="s">
        <v>186</v>
      </c>
      <c r="D1893" s="31" t="s">
        <v>88</v>
      </c>
      <c r="E1893" s="37">
        <v>19399.0</v>
      </c>
      <c r="F1893" s="37">
        <v>47308.0</v>
      </c>
    </row>
    <row r="1894" ht="15.75" customHeight="1">
      <c r="A1894" s="36" t="str">
        <f t="shared" si="1"/>
        <v>Burkina Faso-Africa2009</v>
      </c>
      <c r="B1894" s="36" t="s">
        <v>229</v>
      </c>
      <c r="C1894" s="36" t="s">
        <v>95</v>
      </c>
      <c r="D1894" s="31" t="s">
        <v>88</v>
      </c>
      <c r="E1894" s="36"/>
      <c r="F1894" s="37">
        <v>1078.0</v>
      </c>
    </row>
    <row r="1895" ht="15.75" customHeight="1">
      <c r="A1895" s="36" t="str">
        <f t="shared" si="1"/>
        <v>Burundi-Africa2009</v>
      </c>
      <c r="B1895" s="36" t="s">
        <v>229</v>
      </c>
      <c r="C1895" s="36" t="s">
        <v>96</v>
      </c>
      <c r="D1895" s="31" t="s">
        <v>88</v>
      </c>
      <c r="E1895" s="36"/>
      <c r="F1895" s="37">
        <v>165.0</v>
      </c>
    </row>
    <row r="1896" ht="15.75" customHeight="1">
      <c r="A1896" s="36" t="str">
        <f t="shared" si="1"/>
        <v>Cambodia-Asia2009</v>
      </c>
      <c r="B1896" s="36" t="s">
        <v>229</v>
      </c>
      <c r="C1896" s="36" t="s">
        <v>151</v>
      </c>
      <c r="D1896" s="31" t="s">
        <v>88</v>
      </c>
      <c r="E1896" s="37">
        <v>4115.0</v>
      </c>
      <c r="F1896" s="37">
        <v>2380.0</v>
      </c>
    </row>
    <row r="1897" ht="15.75" customHeight="1">
      <c r="A1897" s="36" t="str">
        <f t="shared" si="1"/>
        <v>Cameroon-Africa2009</v>
      </c>
      <c r="B1897" s="36" t="s">
        <v>229</v>
      </c>
      <c r="C1897" s="36" t="s">
        <v>97</v>
      </c>
      <c r="D1897" s="31" t="s">
        <v>88</v>
      </c>
      <c r="E1897" s="37">
        <v>6766.0</v>
      </c>
      <c r="F1897" s="37">
        <v>3795.0</v>
      </c>
    </row>
    <row r="1898" ht="15.75" customHeight="1">
      <c r="A1898" s="36" t="str">
        <f t="shared" si="1"/>
        <v>Canada-The Americas2009</v>
      </c>
      <c r="B1898" s="36" t="s">
        <v>229</v>
      </c>
      <c r="C1898" s="36" t="s">
        <v>268</v>
      </c>
      <c r="D1898" s="31" t="s">
        <v>88</v>
      </c>
      <c r="E1898" s="37">
        <v>262038.0</v>
      </c>
      <c r="F1898" s="37">
        <v>553185.0</v>
      </c>
    </row>
    <row r="1899" ht="15.75" customHeight="1">
      <c r="A1899" s="36" t="str">
        <f t="shared" si="1"/>
        <v>Cayman Islands-The Americas2009</v>
      </c>
      <c r="B1899" s="36" t="s">
        <v>229</v>
      </c>
      <c r="C1899" s="36" t="s">
        <v>269</v>
      </c>
      <c r="D1899" s="31" t="s">
        <v>88</v>
      </c>
      <c r="E1899" s="36"/>
      <c r="F1899" s="37">
        <v>480.0</v>
      </c>
    </row>
    <row r="1900" ht="15.75" customHeight="1">
      <c r="A1900" s="36" t="str">
        <f t="shared" si="1"/>
        <v>Central African Republic-Africa2009</v>
      </c>
      <c r="B1900" s="36" t="s">
        <v>229</v>
      </c>
      <c r="C1900" s="36" t="s">
        <v>98</v>
      </c>
      <c r="D1900" s="31" t="s">
        <v>88</v>
      </c>
      <c r="E1900" s="36"/>
      <c r="F1900" s="37">
        <v>235.0</v>
      </c>
    </row>
    <row r="1901" ht="15.75" customHeight="1">
      <c r="A1901" s="36" t="str">
        <f t="shared" si="1"/>
        <v>Chad-Africa2009</v>
      </c>
      <c r="B1901" s="36" t="s">
        <v>229</v>
      </c>
      <c r="C1901" s="36" t="s">
        <v>99</v>
      </c>
      <c r="D1901" s="31" t="s">
        <v>88</v>
      </c>
      <c r="E1901" s="36"/>
      <c r="F1901" s="37">
        <v>381.0</v>
      </c>
    </row>
    <row r="1902" ht="15.75" customHeight="1">
      <c r="A1902" s="36" t="str">
        <f t="shared" si="1"/>
        <v>Chile-The Americas2009</v>
      </c>
      <c r="B1902" s="36" t="s">
        <v>229</v>
      </c>
      <c r="C1902" s="36" t="s">
        <v>270</v>
      </c>
      <c r="D1902" s="31" t="s">
        <v>88</v>
      </c>
      <c r="E1902" s="37">
        <v>25833.0</v>
      </c>
      <c r="F1902" s="37">
        <v>55078.0</v>
      </c>
    </row>
    <row r="1903" ht="15.75" customHeight="1">
      <c r="A1903" s="36" t="str">
        <f t="shared" si="1"/>
        <v>China-Asia2009</v>
      </c>
      <c r="B1903" s="36" t="s">
        <v>229</v>
      </c>
      <c r="C1903" s="36" t="s">
        <v>152</v>
      </c>
      <c r="D1903" s="31" t="s">
        <v>88</v>
      </c>
      <c r="E1903" s="37">
        <v>1427554.0</v>
      </c>
      <c r="F1903" s="37">
        <v>4525177.0</v>
      </c>
    </row>
    <row r="1904" ht="15.75" customHeight="1">
      <c r="A1904" s="36" t="str">
        <f t="shared" si="1"/>
        <v>Colombia-The Americas2009</v>
      </c>
      <c r="B1904" s="36" t="s">
        <v>229</v>
      </c>
      <c r="C1904" s="36" t="s">
        <v>271</v>
      </c>
      <c r="D1904" s="31" t="s">
        <v>88</v>
      </c>
      <c r="E1904" s="37">
        <v>25736.0</v>
      </c>
      <c r="F1904" s="37">
        <v>57422.0</v>
      </c>
    </row>
    <row r="1905" ht="15.75" customHeight="1">
      <c r="A1905" s="36" t="str">
        <f t="shared" si="1"/>
        <v>Comoros-Africa2009</v>
      </c>
      <c r="B1905" s="36" t="s">
        <v>229</v>
      </c>
      <c r="C1905" s="36" t="s">
        <v>100</v>
      </c>
      <c r="D1905" s="31" t="s">
        <v>88</v>
      </c>
      <c r="E1905" s="36"/>
      <c r="F1905" s="37">
        <v>99.0</v>
      </c>
    </row>
    <row r="1906" ht="15.75" customHeight="1">
      <c r="A1906" s="36" t="str">
        <f t="shared" si="1"/>
        <v>Congo (Brazzaville)-Africa2009</v>
      </c>
      <c r="B1906" s="36" t="s">
        <v>229</v>
      </c>
      <c r="C1906" s="36" t="s">
        <v>101</v>
      </c>
      <c r="D1906" s="31" t="s">
        <v>88</v>
      </c>
      <c r="E1906" s="37">
        <v>999.0</v>
      </c>
      <c r="F1906" s="37">
        <v>1085.0</v>
      </c>
    </row>
    <row r="1907" ht="15.75" customHeight="1">
      <c r="A1907" s="36" t="str">
        <f t="shared" si="1"/>
        <v>Congo (Kinshasa)-Africa2009</v>
      </c>
      <c r="B1907" s="36" t="s">
        <v>229</v>
      </c>
      <c r="C1907" s="36" t="s">
        <v>102</v>
      </c>
      <c r="D1907" s="31" t="s">
        <v>88</v>
      </c>
      <c r="E1907" s="37">
        <v>18503.0</v>
      </c>
      <c r="F1907" s="37">
        <v>1698.0</v>
      </c>
    </row>
    <row r="1908" ht="15.75" customHeight="1">
      <c r="A1908" s="36" t="str">
        <f t="shared" si="1"/>
        <v>Costa Rica-The Americas2009</v>
      </c>
      <c r="B1908" s="36" t="s">
        <v>229</v>
      </c>
      <c r="C1908" s="36" t="s">
        <v>272</v>
      </c>
      <c r="D1908" s="31" t="s">
        <v>88</v>
      </c>
      <c r="E1908" s="37">
        <v>3297.0</v>
      </c>
      <c r="F1908" s="37">
        <v>6626.0</v>
      </c>
    </row>
    <row r="1909" ht="15.75" customHeight="1">
      <c r="A1909" s="36" t="str">
        <f t="shared" si="1"/>
        <v>Cote d'Ivoire-Africa2009</v>
      </c>
      <c r="B1909" s="36" t="s">
        <v>229</v>
      </c>
      <c r="C1909" s="36" t="s">
        <v>103</v>
      </c>
      <c r="D1909" s="31" t="s">
        <v>88</v>
      </c>
      <c r="E1909" s="37">
        <v>6578.0</v>
      </c>
      <c r="F1909" s="37">
        <v>5460.0</v>
      </c>
    </row>
    <row r="1910" ht="15.75" customHeight="1">
      <c r="A1910" s="36" t="str">
        <f t="shared" si="1"/>
        <v>Croatia-Europe2009</v>
      </c>
      <c r="B1910" s="36" t="s">
        <v>229</v>
      </c>
      <c r="C1910" s="36" t="s">
        <v>187</v>
      </c>
      <c r="D1910" s="31" t="s">
        <v>88</v>
      </c>
      <c r="E1910" s="37">
        <v>8812.0</v>
      </c>
      <c r="F1910" s="37">
        <v>23542.0</v>
      </c>
    </row>
    <row r="1911" ht="15.75" customHeight="1">
      <c r="A1911" s="36" t="str">
        <f t="shared" si="1"/>
        <v>Cuba-The Americas2009</v>
      </c>
      <c r="B1911" s="36" t="s">
        <v>229</v>
      </c>
      <c r="C1911" s="36" t="s">
        <v>273</v>
      </c>
      <c r="D1911" s="31" t="s">
        <v>88</v>
      </c>
      <c r="E1911" s="37">
        <v>11662.0</v>
      </c>
      <c r="F1911" s="37">
        <v>25486.0</v>
      </c>
    </row>
    <row r="1912" ht="15.75" customHeight="1">
      <c r="A1912" s="36" t="str">
        <f t="shared" si="1"/>
        <v>Curacao-The Americas2009</v>
      </c>
      <c r="B1912" s="36" t="s">
        <v>229</v>
      </c>
      <c r="C1912" s="36" t="s">
        <v>274</v>
      </c>
      <c r="D1912" s="31" t="s">
        <v>88</v>
      </c>
      <c r="E1912" s="36"/>
      <c r="F1912" s="36"/>
    </row>
    <row r="1913" ht="15.75" customHeight="1">
      <c r="A1913" s="36" t="str">
        <f t="shared" si="1"/>
        <v>Cyprus-Europe2009</v>
      </c>
      <c r="B1913" s="36" t="s">
        <v>229</v>
      </c>
      <c r="C1913" s="36" t="s">
        <v>188</v>
      </c>
      <c r="D1913" s="31" t="s">
        <v>88</v>
      </c>
      <c r="E1913" s="37">
        <v>2332.0</v>
      </c>
      <c r="F1913" s="37">
        <v>7748.0</v>
      </c>
    </row>
    <row r="1914" ht="15.75" customHeight="1">
      <c r="A1914" s="36" t="str">
        <f t="shared" si="1"/>
        <v>Czech Republic-Europe2009</v>
      </c>
      <c r="B1914" s="36" t="s">
        <v>229</v>
      </c>
      <c r="C1914" s="36" t="s">
        <v>189</v>
      </c>
      <c r="D1914" s="31" t="s">
        <v>88</v>
      </c>
      <c r="E1914" s="37">
        <v>44415.0</v>
      </c>
      <c r="F1914" s="37">
        <v>122379.0</v>
      </c>
    </row>
    <row r="1915" ht="15.75" customHeight="1">
      <c r="A1915" s="36" t="str">
        <f t="shared" si="1"/>
        <v>Denmark-Europe2009</v>
      </c>
      <c r="B1915" s="36" t="s">
        <v>229</v>
      </c>
      <c r="C1915" s="36" t="s">
        <v>190</v>
      </c>
      <c r="D1915" s="31" t="s">
        <v>88</v>
      </c>
      <c r="E1915" s="37">
        <v>20087.0</v>
      </c>
      <c r="F1915" s="37">
        <v>55735.0</v>
      </c>
    </row>
    <row r="1916" ht="15.75" customHeight="1">
      <c r="A1916" s="36" t="str">
        <f t="shared" si="1"/>
        <v>Djibouti-Africa2009</v>
      </c>
      <c r="B1916" s="36" t="s">
        <v>229</v>
      </c>
      <c r="C1916" s="36" t="s">
        <v>104</v>
      </c>
      <c r="D1916" s="31" t="s">
        <v>88</v>
      </c>
      <c r="E1916" s="36"/>
      <c r="F1916" s="37">
        <v>407.0</v>
      </c>
    </row>
    <row r="1917" ht="15.75" customHeight="1">
      <c r="A1917" s="36" t="str">
        <f t="shared" si="1"/>
        <v>Dominica-The Americas2009</v>
      </c>
      <c r="B1917" s="36" t="s">
        <v>229</v>
      </c>
      <c r="C1917" s="36" t="s">
        <v>275</v>
      </c>
      <c r="D1917" s="31" t="s">
        <v>88</v>
      </c>
      <c r="E1917" s="36"/>
      <c r="F1917" s="37">
        <v>114.0</v>
      </c>
    </row>
    <row r="1918" ht="15.75" customHeight="1">
      <c r="A1918" s="36" t="str">
        <f t="shared" si="1"/>
        <v>Dominican Republic-The Americas2009</v>
      </c>
      <c r="B1918" s="36" t="s">
        <v>229</v>
      </c>
      <c r="C1918" s="36" t="s">
        <v>276</v>
      </c>
      <c r="D1918" s="31" t="s">
        <v>88</v>
      </c>
      <c r="E1918" s="37">
        <v>7479.0</v>
      </c>
      <c r="F1918" s="37">
        <v>21888.0</v>
      </c>
    </row>
    <row r="1919" ht="15.75" customHeight="1">
      <c r="A1919" s="36" t="str">
        <f t="shared" si="1"/>
        <v>Ecuador-The Americas2009</v>
      </c>
      <c r="B1919" s="36" t="s">
        <v>229</v>
      </c>
      <c r="C1919" s="36" t="s">
        <v>277</v>
      </c>
      <c r="D1919" s="31" t="s">
        <v>88</v>
      </c>
      <c r="E1919" s="37">
        <v>9712.0</v>
      </c>
      <c r="F1919" s="37">
        <v>26523.0</v>
      </c>
    </row>
    <row r="1920" ht="15.75" customHeight="1">
      <c r="A1920" s="36" t="str">
        <f t="shared" si="1"/>
        <v>Egypt-Africa2009</v>
      </c>
      <c r="B1920" s="36" t="s">
        <v>229</v>
      </c>
      <c r="C1920" s="36" t="s">
        <v>105</v>
      </c>
      <c r="D1920" s="31" t="s">
        <v>88</v>
      </c>
      <c r="E1920" s="37">
        <v>48971.0</v>
      </c>
      <c r="F1920" s="37">
        <v>147963.0</v>
      </c>
    </row>
    <row r="1921" ht="15.75" customHeight="1">
      <c r="A1921" s="36" t="str">
        <f t="shared" si="1"/>
        <v>El Salvador-The Americas2009</v>
      </c>
      <c r="B1921" s="36" t="s">
        <v>229</v>
      </c>
      <c r="C1921" s="36" t="s">
        <v>278</v>
      </c>
      <c r="D1921" s="31" t="s">
        <v>88</v>
      </c>
      <c r="E1921" s="37">
        <v>4418.0</v>
      </c>
      <c r="F1921" s="37">
        <v>6553.0</v>
      </c>
    </row>
    <row r="1922" ht="15.75" customHeight="1">
      <c r="A1922" s="36" t="str">
        <f t="shared" si="1"/>
        <v>Equatorial Guinea-Africa2009</v>
      </c>
      <c r="B1922" s="36" t="s">
        <v>229</v>
      </c>
      <c r="C1922" s="36" t="s">
        <v>106</v>
      </c>
      <c r="D1922" s="31" t="s">
        <v>88</v>
      </c>
      <c r="E1922" s="36"/>
      <c r="F1922" s="37">
        <v>6018.0</v>
      </c>
    </row>
    <row r="1923" ht="15.75" customHeight="1">
      <c r="A1923" s="36" t="str">
        <f t="shared" si="1"/>
        <v>Eritrea-Africa2009</v>
      </c>
      <c r="B1923" s="36" t="s">
        <v>229</v>
      </c>
      <c r="C1923" s="36" t="s">
        <v>107</v>
      </c>
      <c r="D1923" s="31" t="s">
        <v>88</v>
      </c>
      <c r="E1923" s="37">
        <v>804.0</v>
      </c>
      <c r="F1923" s="37">
        <v>726.0</v>
      </c>
    </row>
    <row r="1924" ht="15.75" customHeight="1">
      <c r="A1924" s="36" t="str">
        <f t="shared" si="1"/>
        <v>Estonia-Europe2009</v>
      </c>
      <c r="B1924" s="36" t="s">
        <v>229</v>
      </c>
      <c r="C1924" s="36" t="s">
        <v>191</v>
      </c>
      <c r="D1924" s="31" t="s">
        <v>88</v>
      </c>
      <c r="E1924" s="37">
        <v>5188.0</v>
      </c>
      <c r="F1924" s="37">
        <v>17052.0</v>
      </c>
    </row>
    <row r="1925" ht="15.75" customHeight="1">
      <c r="A1925" s="36" t="str">
        <f t="shared" si="1"/>
        <v>Ethiopia-Africa2009</v>
      </c>
      <c r="B1925" s="36" t="s">
        <v>229</v>
      </c>
      <c r="C1925" s="36" t="s">
        <v>108</v>
      </c>
      <c r="D1925" s="31" t="s">
        <v>88</v>
      </c>
      <c r="E1925" s="37">
        <v>27648.0</v>
      </c>
      <c r="F1925" s="37">
        <v>4947.0</v>
      </c>
    </row>
    <row r="1926" ht="15.75" customHeight="1">
      <c r="A1926" s="36" t="str">
        <f t="shared" si="1"/>
        <v>Faeroe Islands-Europe2009</v>
      </c>
      <c r="B1926" s="36" t="s">
        <v>243</v>
      </c>
      <c r="C1926" s="36" t="s">
        <v>192</v>
      </c>
      <c r="D1926" s="31" t="s">
        <v>88</v>
      </c>
      <c r="E1926" s="36"/>
      <c r="F1926" s="37">
        <v>777.0</v>
      </c>
    </row>
    <row r="1927" ht="15.75" customHeight="1">
      <c r="A1927" s="36" t="str">
        <f t="shared" si="1"/>
        <v>Fiji-Oceania2009</v>
      </c>
      <c r="B1927" s="36" t="s">
        <v>243</v>
      </c>
      <c r="C1927" s="36" t="s">
        <v>245</v>
      </c>
      <c r="D1927" s="31" t="s">
        <v>88</v>
      </c>
      <c r="E1927" s="36"/>
      <c r="F1927" s="37">
        <v>862.0</v>
      </c>
    </row>
    <row r="1928" ht="15.75" customHeight="1">
      <c r="A1928" s="36" t="str">
        <f t="shared" si="1"/>
        <v>Finland-Europe2009</v>
      </c>
      <c r="B1928" s="36" t="s">
        <v>243</v>
      </c>
      <c r="C1928" s="36" t="s">
        <v>193</v>
      </c>
      <c r="D1928" s="31" t="s">
        <v>88</v>
      </c>
      <c r="E1928" s="37">
        <v>36747.0</v>
      </c>
      <c r="F1928" s="37">
        <v>68888.0</v>
      </c>
    </row>
    <row r="1929" ht="15.75" customHeight="1">
      <c r="A1929" s="36" t="str">
        <f t="shared" si="1"/>
        <v>France-Europe2009</v>
      </c>
      <c r="B1929" s="36" t="s">
        <v>243</v>
      </c>
      <c r="C1929" s="36" t="s">
        <v>194</v>
      </c>
      <c r="D1929" s="31" t="s">
        <v>88</v>
      </c>
      <c r="E1929" s="37">
        <v>265879.0</v>
      </c>
      <c r="F1929" s="37">
        <v>387591.0</v>
      </c>
    </row>
    <row r="1930" ht="15.75" customHeight="1">
      <c r="A1930" s="36" t="str">
        <f t="shared" si="1"/>
        <v>French Polynesia-Oceania2009</v>
      </c>
      <c r="B1930" s="36" t="s">
        <v>243</v>
      </c>
      <c r="C1930" s="36" t="s">
        <v>246</v>
      </c>
      <c r="D1930" s="31" t="s">
        <v>88</v>
      </c>
      <c r="E1930" s="36"/>
      <c r="F1930" s="37">
        <v>799.0</v>
      </c>
    </row>
    <row r="1931" ht="15.75" customHeight="1">
      <c r="A1931" s="36" t="str">
        <f t="shared" si="1"/>
        <v>Gabon-Africa2009</v>
      </c>
      <c r="B1931" s="36" t="s">
        <v>243</v>
      </c>
      <c r="C1931" s="36" t="s">
        <v>109</v>
      </c>
      <c r="D1931" s="31" t="s">
        <v>88</v>
      </c>
      <c r="E1931" s="37">
        <v>1593.0</v>
      </c>
      <c r="F1931" s="37">
        <v>1335.0</v>
      </c>
    </row>
    <row r="1932" ht="15.75" customHeight="1">
      <c r="A1932" s="36" t="str">
        <f t="shared" si="1"/>
        <v>Gambia, The-Africa2009</v>
      </c>
      <c r="B1932" s="36" t="s">
        <v>243</v>
      </c>
      <c r="C1932" s="36" t="s">
        <v>110</v>
      </c>
      <c r="D1932" s="31" t="s">
        <v>88</v>
      </c>
      <c r="E1932" s="36"/>
      <c r="F1932" s="37">
        <v>315.0</v>
      </c>
    </row>
    <row r="1933" ht="15.75" customHeight="1">
      <c r="A1933" s="36" t="str">
        <f t="shared" si="1"/>
        <v>Georgia-Asia2009</v>
      </c>
      <c r="B1933" s="36" t="s">
        <v>243</v>
      </c>
      <c r="C1933" s="36" t="s">
        <v>153</v>
      </c>
      <c r="D1933" s="31" t="s">
        <v>88</v>
      </c>
      <c r="E1933" s="37">
        <v>2705.0</v>
      </c>
      <c r="F1933" s="37">
        <v>3773.0</v>
      </c>
    </row>
    <row r="1934" ht="15.75" customHeight="1">
      <c r="A1934" s="36" t="str">
        <f t="shared" si="1"/>
        <v>Germany-Europe2009</v>
      </c>
      <c r="B1934" s="36" t="s">
        <v>243</v>
      </c>
      <c r="C1934" s="36" t="s">
        <v>195</v>
      </c>
      <c r="D1934" s="31" t="s">
        <v>88</v>
      </c>
      <c r="E1934" s="37">
        <v>338070.0</v>
      </c>
      <c r="F1934" s="37">
        <v>833406.0</v>
      </c>
    </row>
    <row r="1935" ht="15.75" customHeight="1">
      <c r="A1935" s="36" t="str">
        <f t="shared" si="1"/>
        <v>Ghana-Africa2009</v>
      </c>
      <c r="B1935" s="36" t="s">
        <v>243</v>
      </c>
      <c r="C1935" s="36" t="s">
        <v>111</v>
      </c>
      <c r="D1935" s="31" t="s">
        <v>88</v>
      </c>
      <c r="E1935" s="37">
        <v>8226.0</v>
      </c>
      <c r="F1935" s="37">
        <v>7631.0</v>
      </c>
    </row>
    <row r="1936" ht="15.75" customHeight="1">
      <c r="A1936" s="36" t="str">
        <f t="shared" si="1"/>
        <v>Greece-Europe2009</v>
      </c>
      <c r="B1936" s="36" t="s">
        <v>243</v>
      </c>
      <c r="C1936" s="36" t="s">
        <v>196</v>
      </c>
      <c r="D1936" s="31" t="s">
        <v>88</v>
      </c>
      <c r="E1936" s="37">
        <v>29141.0</v>
      </c>
      <c r="F1936" s="37">
        <v>95738.0</v>
      </c>
    </row>
    <row r="1937" ht="15.75" customHeight="1">
      <c r="A1937" s="36" t="str">
        <f t="shared" si="1"/>
        <v>Greenland-The Americas2009</v>
      </c>
      <c r="B1937" s="36" t="s">
        <v>243</v>
      </c>
      <c r="C1937" s="36" t="s">
        <v>279</v>
      </c>
      <c r="D1937" s="31" t="s">
        <v>88</v>
      </c>
      <c r="E1937" s="36"/>
      <c r="F1937" s="37">
        <v>532.0</v>
      </c>
    </row>
    <row r="1938" ht="15.75" customHeight="1">
      <c r="A1938" s="36" t="str">
        <f t="shared" si="1"/>
        <v>Grenada-The Americas2010</v>
      </c>
      <c r="B1938" s="36" t="s">
        <v>243</v>
      </c>
      <c r="C1938" s="36" t="s">
        <v>280</v>
      </c>
      <c r="D1938" s="31" t="s">
        <v>89</v>
      </c>
      <c r="E1938" s="36"/>
      <c r="F1938" s="37">
        <v>216.0</v>
      </c>
    </row>
    <row r="1939" ht="15.75" customHeight="1">
      <c r="A1939" s="36" t="str">
        <f t="shared" si="1"/>
        <v>Guam-Oceania2010</v>
      </c>
      <c r="B1939" s="36" t="s">
        <v>243</v>
      </c>
      <c r="C1939" s="36" t="s">
        <v>247</v>
      </c>
      <c r="D1939" s="31" t="s">
        <v>89</v>
      </c>
      <c r="E1939" s="36"/>
      <c r="F1939" s="36"/>
    </row>
    <row r="1940" ht="15.75" customHeight="1">
      <c r="A1940" s="36" t="str">
        <f t="shared" si="1"/>
        <v>Guatemala-The Americas2010</v>
      </c>
      <c r="B1940" s="36" t="s">
        <v>243</v>
      </c>
      <c r="C1940" s="36" t="s">
        <v>281</v>
      </c>
      <c r="D1940" s="31" t="s">
        <v>89</v>
      </c>
      <c r="E1940" s="37">
        <v>7436.0</v>
      </c>
      <c r="F1940" s="37">
        <v>10502.0</v>
      </c>
    </row>
    <row r="1941" ht="15.75" customHeight="1">
      <c r="A1941" s="36" t="str">
        <f t="shared" si="1"/>
        <v>Guinea-Africa2010</v>
      </c>
      <c r="B1941" s="36" t="s">
        <v>243</v>
      </c>
      <c r="C1941" s="36" t="s">
        <v>112</v>
      </c>
      <c r="D1941" s="31" t="s">
        <v>89</v>
      </c>
      <c r="E1941" s="36"/>
      <c r="F1941" s="37">
        <v>1342.0</v>
      </c>
    </row>
    <row r="1942" ht="15.75" customHeight="1">
      <c r="A1942" s="36" t="str">
        <f t="shared" si="1"/>
        <v>Guinea-Bissau-Africa2010</v>
      </c>
      <c r="B1942" s="36" t="s">
        <v>243</v>
      </c>
      <c r="C1942" s="36" t="s">
        <v>113</v>
      </c>
      <c r="D1942" s="31" t="s">
        <v>89</v>
      </c>
      <c r="E1942" s="36"/>
      <c r="F1942" s="37">
        <v>194.0</v>
      </c>
    </row>
    <row r="1943" ht="15.75" customHeight="1">
      <c r="A1943" s="36" t="str">
        <f t="shared" si="1"/>
        <v>Guyana-The Americas2010</v>
      </c>
      <c r="B1943" s="36" t="s">
        <v>243</v>
      </c>
      <c r="C1943" s="36" t="s">
        <v>282</v>
      </c>
      <c r="D1943" s="31" t="s">
        <v>89</v>
      </c>
      <c r="E1943" s="36"/>
      <c r="F1943" s="37">
        <v>1566.0</v>
      </c>
    </row>
    <row r="1944" ht="15.75" customHeight="1">
      <c r="A1944" s="36" t="str">
        <f t="shared" si="1"/>
        <v>Haiti-The Americas2010</v>
      </c>
      <c r="B1944" s="36" t="s">
        <v>243</v>
      </c>
      <c r="C1944" s="36" t="s">
        <v>283</v>
      </c>
      <c r="D1944" s="31" t="s">
        <v>89</v>
      </c>
      <c r="E1944" s="37">
        <v>2218.0</v>
      </c>
      <c r="F1944" s="37">
        <v>1734.0</v>
      </c>
    </row>
    <row r="1945" ht="15.75" customHeight="1">
      <c r="A1945" s="36" t="str">
        <f t="shared" si="1"/>
        <v>Honduras-The Americas2010</v>
      </c>
      <c r="B1945" s="36" t="s">
        <v>243</v>
      </c>
      <c r="C1945" s="36" t="s">
        <v>284</v>
      </c>
      <c r="D1945" s="31" t="s">
        <v>89</v>
      </c>
      <c r="E1945" s="37">
        <v>3647.0</v>
      </c>
      <c r="F1945" s="37">
        <v>6769.0</v>
      </c>
    </row>
    <row r="1946" ht="15.75" customHeight="1">
      <c r="A1946" s="36" t="str">
        <f t="shared" si="1"/>
        <v>Hong Kong SAR-Asia2010</v>
      </c>
      <c r="B1946" s="36" t="s">
        <v>243</v>
      </c>
      <c r="C1946" s="36" t="s">
        <v>154</v>
      </c>
      <c r="D1946" s="31" t="s">
        <v>89</v>
      </c>
      <c r="E1946" s="37">
        <v>13608.0</v>
      </c>
      <c r="F1946" s="37">
        <v>40066.0</v>
      </c>
    </row>
    <row r="1947" ht="15.75" customHeight="1">
      <c r="A1947" s="36" t="str">
        <f t="shared" si="1"/>
        <v>Hungary-Europe2010</v>
      </c>
      <c r="B1947" s="36" t="s">
        <v>243</v>
      </c>
      <c r="C1947" s="36" t="s">
        <v>197</v>
      </c>
      <c r="D1947" s="31" t="s">
        <v>89</v>
      </c>
      <c r="E1947" s="37">
        <v>26136.0</v>
      </c>
      <c r="F1947" s="37">
        <v>59072.0</v>
      </c>
    </row>
    <row r="1948" ht="15.75" customHeight="1">
      <c r="A1948" s="36" t="str">
        <f t="shared" si="1"/>
        <v>Iceland-Europe2010</v>
      </c>
      <c r="B1948" s="36" t="s">
        <v>243</v>
      </c>
      <c r="C1948" s="36" t="s">
        <v>198</v>
      </c>
      <c r="D1948" s="31" t="s">
        <v>89</v>
      </c>
      <c r="E1948" s="37">
        <v>3273.0</v>
      </c>
      <c r="F1948" s="37">
        <v>2167.0</v>
      </c>
    </row>
    <row r="1949" ht="15.75" customHeight="1">
      <c r="A1949" s="36" t="str">
        <f t="shared" si="1"/>
        <v>India-Asia2010</v>
      </c>
      <c r="B1949" s="36" t="s">
        <v>243</v>
      </c>
      <c r="C1949" s="36" t="s">
        <v>155</v>
      </c>
      <c r="D1949" s="31" t="s">
        <v>89</v>
      </c>
      <c r="E1949" s="37">
        <v>489507.0</v>
      </c>
      <c r="F1949" s="37">
        <v>1281914.0</v>
      </c>
    </row>
    <row r="1950" ht="15.75" customHeight="1">
      <c r="A1950" s="36" t="str">
        <f t="shared" si="1"/>
        <v>Indonesia-Asia2010</v>
      </c>
      <c r="B1950" s="36" t="s">
        <v>243</v>
      </c>
      <c r="C1950" s="36" t="s">
        <v>156</v>
      </c>
      <c r="D1950" s="31" t="s">
        <v>89</v>
      </c>
      <c r="E1950" s="37">
        <v>165366.0</v>
      </c>
      <c r="F1950" s="37">
        <v>316792.0</v>
      </c>
    </row>
    <row r="1951" ht="15.75" customHeight="1">
      <c r="A1951" s="36" t="str">
        <f t="shared" si="1"/>
        <v>Iran-Middle East2010</v>
      </c>
      <c r="B1951" s="36" t="s">
        <v>243</v>
      </c>
      <c r="C1951" s="36" t="s">
        <v>230</v>
      </c>
      <c r="D1951" s="31" t="s">
        <v>89</v>
      </c>
      <c r="E1951" s="37">
        <v>142649.0</v>
      </c>
      <c r="F1951" s="37">
        <v>418859.0</v>
      </c>
    </row>
    <row r="1952" ht="15.75" customHeight="1">
      <c r="A1952" s="36" t="str">
        <f t="shared" si="1"/>
        <v>Iraq-Middle East2010</v>
      </c>
      <c r="B1952" s="36" t="s">
        <v>243</v>
      </c>
      <c r="C1952" s="36" t="s">
        <v>231</v>
      </c>
      <c r="D1952" s="31" t="s">
        <v>89</v>
      </c>
      <c r="E1952" s="37">
        <v>27086.0</v>
      </c>
      <c r="F1952" s="37">
        <v>91118.0</v>
      </c>
    </row>
    <row r="1953" ht="15.75" customHeight="1">
      <c r="A1953" s="36" t="str">
        <f t="shared" si="1"/>
        <v>Ireland-Europe2010</v>
      </c>
      <c r="B1953" s="36" t="s">
        <v>243</v>
      </c>
      <c r="C1953" s="36" t="s">
        <v>199</v>
      </c>
      <c r="D1953" s="31" t="s">
        <v>89</v>
      </c>
      <c r="E1953" s="37">
        <v>14061.0</v>
      </c>
      <c r="F1953" s="37">
        <v>43337.0</v>
      </c>
    </row>
    <row r="1954" ht="15.75" customHeight="1">
      <c r="A1954" s="36" t="str">
        <f t="shared" si="1"/>
        <v>Isle of Man-Europe2010</v>
      </c>
      <c r="B1954" s="36" t="s">
        <v>243</v>
      </c>
      <c r="C1954" s="36" t="s">
        <v>200</v>
      </c>
      <c r="D1954" s="31" t="s">
        <v>89</v>
      </c>
      <c r="E1954" s="36"/>
      <c r="F1954" s="36"/>
    </row>
    <row r="1955" ht="15.75" customHeight="1">
      <c r="A1955" s="36" t="str">
        <f t="shared" si="1"/>
        <v>Israel-Middle East2010</v>
      </c>
      <c r="B1955" s="36" t="s">
        <v>243</v>
      </c>
      <c r="C1955" s="36" t="s">
        <v>232</v>
      </c>
      <c r="D1955" s="31" t="s">
        <v>89</v>
      </c>
      <c r="E1955" s="37">
        <v>19730.0</v>
      </c>
      <c r="F1955" s="37">
        <v>65122.0</v>
      </c>
    </row>
    <row r="1956" ht="15.75" customHeight="1">
      <c r="A1956" s="36" t="str">
        <f t="shared" si="1"/>
        <v>Italy-Europe2010</v>
      </c>
      <c r="B1956" s="36" t="s">
        <v>243</v>
      </c>
      <c r="C1956" s="36" t="s">
        <v>201</v>
      </c>
      <c r="D1956" s="31" t="s">
        <v>89</v>
      </c>
      <c r="E1956" s="37">
        <v>179423.0</v>
      </c>
      <c r="F1956" s="37">
        <v>468349.0</v>
      </c>
    </row>
    <row r="1957" ht="15.75" customHeight="1">
      <c r="A1957" s="36" t="str">
        <f t="shared" si="1"/>
        <v>Jamaica-The Americas2010</v>
      </c>
      <c r="B1957" s="36" t="s">
        <v>243</v>
      </c>
      <c r="C1957" s="36" t="s">
        <v>285</v>
      </c>
      <c r="D1957" s="31" t="s">
        <v>89</v>
      </c>
      <c r="E1957" s="37">
        <v>3728.0</v>
      </c>
      <c r="F1957" s="37">
        <v>10722.0</v>
      </c>
    </row>
    <row r="1958" ht="15.75" customHeight="1">
      <c r="A1958" s="36" t="str">
        <f t="shared" si="1"/>
        <v>Japan-Asia2010</v>
      </c>
      <c r="B1958" s="36" t="s">
        <v>243</v>
      </c>
      <c r="C1958" s="36" t="s">
        <v>157</v>
      </c>
      <c r="D1958" s="31" t="s">
        <v>89</v>
      </c>
      <c r="E1958" s="37">
        <v>506237.0</v>
      </c>
      <c r="F1958" s="37">
        <v>1237429.0</v>
      </c>
    </row>
    <row r="1959" ht="15.75" customHeight="1">
      <c r="A1959" s="36" t="str">
        <f t="shared" si="1"/>
        <v>Jordan-Middle East2010</v>
      </c>
      <c r="B1959" s="36" t="s">
        <v>243</v>
      </c>
      <c r="C1959" s="36" t="s">
        <v>233</v>
      </c>
      <c r="D1959" s="31" t="s">
        <v>89</v>
      </c>
      <c r="E1959" s="37">
        <v>5176.0</v>
      </c>
      <c r="F1959" s="37">
        <v>17470.0</v>
      </c>
    </row>
    <row r="1960" ht="15.75" customHeight="1">
      <c r="A1960" s="36" t="str">
        <f t="shared" si="1"/>
        <v>Kazakhstan-Asia2010</v>
      </c>
      <c r="B1960" s="36" t="s">
        <v>243</v>
      </c>
      <c r="C1960" s="36" t="s">
        <v>158</v>
      </c>
      <c r="D1960" s="31" t="s">
        <v>89</v>
      </c>
      <c r="E1960" s="37">
        <v>43041.0</v>
      </c>
      <c r="F1960" s="37">
        <v>153816.0</v>
      </c>
    </row>
    <row r="1961" ht="15.75" customHeight="1">
      <c r="A1961" s="36" t="str">
        <f t="shared" si="1"/>
        <v>Kenya-Africa2010</v>
      </c>
      <c r="B1961" s="36" t="s">
        <v>243</v>
      </c>
      <c r="C1961" s="36" t="s">
        <v>114</v>
      </c>
      <c r="D1961" s="31" t="s">
        <v>89</v>
      </c>
      <c r="E1961" s="37">
        <v>14769.0</v>
      </c>
      <c r="F1961" s="37">
        <v>6755.0</v>
      </c>
    </row>
    <row r="1962" ht="15.75" customHeight="1">
      <c r="A1962" s="36" t="str">
        <f t="shared" si="1"/>
        <v>Kiribati-Oceania2010</v>
      </c>
      <c r="B1962" s="36" t="s">
        <v>243</v>
      </c>
      <c r="C1962" s="36" t="s">
        <v>248</v>
      </c>
      <c r="D1962" s="31" t="s">
        <v>89</v>
      </c>
      <c r="E1962" s="36"/>
      <c r="F1962" s="37">
        <v>40.0</v>
      </c>
    </row>
    <row r="1963" ht="15.75" customHeight="1">
      <c r="A1963" s="36" t="str">
        <f t="shared" si="1"/>
        <v>Kosovo-Europe2010</v>
      </c>
      <c r="B1963" s="36" t="s">
        <v>243</v>
      </c>
      <c r="C1963" s="36" t="s">
        <v>202</v>
      </c>
      <c r="D1963" s="31" t="s">
        <v>89</v>
      </c>
      <c r="E1963" s="37">
        <v>1994.0</v>
      </c>
      <c r="F1963" s="36"/>
    </row>
    <row r="1964" ht="15.75" customHeight="1">
      <c r="A1964" s="36" t="str">
        <f t="shared" si="1"/>
        <v>Kuwait-Middle East2010</v>
      </c>
      <c r="B1964" s="36" t="s">
        <v>243</v>
      </c>
      <c r="C1964" s="36" t="s">
        <v>234</v>
      </c>
      <c r="D1964" s="31" t="s">
        <v>89</v>
      </c>
      <c r="E1964" s="37">
        <v>22001.0</v>
      </c>
      <c r="F1964" s="37">
        <v>61657.0</v>
      </c>
    </row>
    <row r="1965" ht="15.75" customHeight="1">
      <c r="A1965" s="36" t="str">
        <f t="shared" si="1"/>
        <v>Kyrgyzstan-Asia2010</v>
      </c>
      <c r="B1965" s="36" t="s">
        <v>243</v>
      </c>
      <c r="C1965" s="36" t="s">
        <v>159</v>
      </c>
      <c r="D1965" s="31" t="s">
        <v>89</v>
      </c>
      <c r="E1965" s="37">
        <v>2584.0</v>
      </c>
      <c r="F1965" s="37">
        <v>5328.0</v>
      </c>
    </row>
    <row r="1966" ht="15.75" customHeight="1">
      <c r="A1966" s="36" t="str">
        <f t="shared" si="1"/>
        <v>Laos-Asia2010</v>
      </c>
      <c r="B1966" s="36" t="s">
        <v>243</v>
      </c>
      <c r="C1966" s="36" t="s">
        <v>160</v>
      </c>
      <c r="D1966" s="31" t="s">
        <v>89</v>
      </c>
      <c r="E1966" s="36"/>
      <c r="F1966" s="37">
        <v>1129.0</v>
      </c>
    </row>
    <row r="1967" ht="15.75" customHeight="1">
      <c r="A1967" s="36" t="str">
        <f t="shared" si="1"/>
        <v>Latvia-Europe2010</v>
      </c>
      <c r="B1967" s="36" t="s">
        <v>243</v>
      </c>
      <c r="C1967" s="36" t="s">
        <v>203</v>
      </c>
      <c r="D1967" s="31" t="s">
        <v>89</v>
      </c>
      <c r="E1967" s="37">
        <v>4324.0</v>
      </c>
      <c r="F1967" s="37">
        <v>7088.0</v>
      </c>
    </row>
    <row r="1968" ht="15.75" customHeight="1">
      <c r="A1968" s="36" t="str">
        <f t="shared" si="1"/>
        <v>Lebanon-Middle East2010</v>
      </c>
      <c r="B1968" s="36" t="s">
        <v>243</v>
      </c>
      <c r="C1968" s="36" t="s">
        <v>235</v>
      </c>
      <c r="D1968" s="31" t="s">
        <v>89</v>
      </c>
      <c r="E1968" s="37">
        <v>5220.0</v>
      </c>
      <c r="F1968" s="37">
        <v>18221.0</v>
      </c>
    </row>
    <row r="1969" ht="15.75" customHeight="1">
      <c r="A1969" s="36" t="str">
        <f t="shared" si="1"/>
        <v>Lesotho-Africa2010</v>
      </c>
      <c r="B1969" s="36" t="s">
        <v>243</v>
      </c>
      <c r="C1969" s="36" t="s">
        <v>115</v>
      </c>
      <c r="D1969" s="31" t="s">
        <v>89</v>
      </c>
      <c r="E1969" s="36"/>
      <c r="F1969" s="36"/>
    </row>
    <row r="1970" ht="15.75" customHeight="1">
      <c r="A1970" s="36" t="str">
        <f t="shared" si="1"/>
        <v>Liberia-Africa2010</v>
      </c>
      <c r="B1970" s="36" t="s">
        <v>243</v>
      </c>
      <c r="C1970" s="36" t="s">
        <v>116</v>
      </c>
      <c r="D1970" s="31" t="s">
        <v>89</v>
      </c>
      <c r="E1970" s="36"/>
      <c r="F1970" s="37">
        <v>532.0</v>
      </c>
    </row>
    <row r="1971" ht="15.75" customHeight="1">
      <c r="A1971" s="36" t="str">
        <f t="shared" si="1"/>
        <v>Libya-Africa2010</v>
      </c>
      <c r="B1971" s="36" t="s">
        <v>243</v>
      </c>
      <c r="C1971" s="36" t="s">
        <v>117</v>
      </c>
      <c r="D1971" s="31" t="s">
        <v>89</v>
      </c>
      <c r="E1971" s="37">
        <v>17441.0</v>
      </c>
      <c r="F1971" s="37">
        <v>49167.0</v>
      </c>
    </row>
    <row r="1972" ht="15.75" customHeight="1">
      <c r="A1972" s="36" t="str">
        <f t="shared" si="1"/>
        <v>Liechtenstein-Europe2010</v>
      </c>
      <c r="B1972" s="36" t="s">
        <v>243</v>
      </c>
      <c r="C1972" s="36" t="s">
        <v>204</v>
      </c>
      <c r="D1972" s="31" t="s">
        <v>89</v>
      </c>
      <c r="E1972" s="36"/>
      <c r="F1972" s="36"/>
    </row>
    <row r="1973" ht="15.75" customHeight="1">
      <c r="A1973" s="36" t="str">
        <f t="shared" si="1"/>
        <v>Lithuania-Europe2010</v>
      </c>
      <c r="B1973" s="36" t="s">
        <v>243</v>
      </c>
      <c r="C1973" s="36" t="s">
        <v>205</v>
      </c>
      <c r="D1973" s="31" t="s">
        <v>89</v>
      </c>
      <c r="E1973" s="37">
        <v>9253.0</v>
      </c>
      <c r="F1973" s="37">
        <v>12915.0</v>
      </c>
    </row>
    <row r="1974" ht="15.75" customHeight="1">
      <c r="A1974" s="36" t="str">
        <f t="shared" si="1"/>
        <v>Luxembourg-Europe2010</v>
      </c>
      <c r="B1974" s="36" t="s">
        <v>243</v>
      </c>
      <c r="C1974" s="36" t="s">
        <v>206</v>
      </c>
      <c r="D1974" s="31" t="s">
        <v>89</v>
      </c>
      <c r="E1974" s="37">
        <v>3843.0</v>
      </c>
      <c r="F1974" s="37">
        <v>9905.0</v>
      </c>
    </row>
    <row r="1975" ht="15.75" customHeight="1">
      <c r="A1975" s="36" t="str">
        <f t="shared" si="1"/>
        <v>Macao SAR-Asia2010</v>
      </c>
      <c r="B1975" s="36" t="s">
        <v>243</v>
      </c>
      <c r="C1975" s="36" t="s">
        <v>161</v>
      </c>
      <c r="D1975" s="31" t="s">
        <v>89</v>
      </c>
      <c r="E1975" s="36"/>
      <c r="F1975" s="37">
        <v>1536.0</v>
      </c>
    </row>
    <row r="1976" ht="15.75" customHeight="1">
      <c r="A1976" s="36" t="str">
        <f t="shared" si="1"/>
        <v>Madagascar-Africa2010</v>
      </c>
      <c r="B1976" s="36" t="s">
        <v>243</v>
      </c>
      <c r="C1976" s="36" t="s">
        <v>118</v>
      </c>
      <c r="D1976" s="31" t="s">
        <v>89</v>
      </c>
      <c r="E1976" s="36"/>
      <c r="F1976" s="37">
        <v>1701.0</v>
      </c>
    </row>
    <row r="1977" ht="15.75" customHeight="1">
      <c r="A1977" s="36" t="str">
        <f t="shared" si="1"/>
        <v>Malawi-Africa2010</v>
      </c>
      <c r="B1977" s="36" t="s">
        <v>243</v>
      </c>
      <c r="C1977" s="36" t="s">
        <v>119</v>
      </c>
      <c r="D1977" s="31" t="s">
        <v>89</v>
      </c>
      <c r="E1977" s="36"/>
      <c r="F1977" s="37">
        <v>957.0</v>
      </c>
    </row>
    <row r="1978" ht="15.75" customHeight="1">
      <c r="A1978" s="36" t="str">
        <f t="shared" si="1"/>
        <v>Malaysia-Asia2010</v>
      </c>
      <c r="B1978" s="36" t="s">
        <v>243</v>
      </c>
      <c r="C1978" s="36" t="s">
        <v>162</v>
      </c>
      <c r="D1978" s="31" t="s">
        <v>89</v>
      </c>
      <c r="E1978" s="37">
        <v>54619.0</v>
      </c>
      <c r="F1978" s="37">
        <v>160266.0</v>
      </c>
    </row>
    <row r="1979" ht="15.75" customHeight="1">
      <c r="A1979" s="36" t="str">
        <f t="shared" si="1"/>
        <v>Maldives-Asia2010</v>
      </c>
      <c r="B1979" s="36" t="s">
        <v>243</v>
      </c>
      <c r="C1979" s="36" t="s">
        <v>163</v>
      </c>
      <c r="D1979" s="31" t="s">
        <v>89</v>
      </c>
      <c r="E1979" s="36"/>
      <c r="F1979" s="37">
        <v>598.0</v>
      </c>
    </row>
    <row r="1980" ht="15.75" customHeight="1">
      <c r="A1980" s="36" t="str">
        <f t="shared" si="1"/>
        <v>Mali-Africa2010</v>
      </c>
      <c r="B1980" s="36" t="s">
        <v>243</v>
      </c>
      <c r="C1980" s="36" t="s">
        <v>120</v>
      </c>
      <c r="D1980" s="31" t="s">
        <v>89</v>
      </c>
      <c r="E1980" s="36"/>
      <c r="F1980" s="37">
        <v>539.0</v>
      </c>
    </row>
    <row r="1981" ht="15.75" customHeight="1">
      <c r="A1981" s="36" t="str">
        <f t="shared" si="1"/>
        <v>Malta-Europe2010</v>
      </c>
      <c r="B1981" s="36" t="s">
        <v>243</v>
      </c>
      <c r="C1981" s="36" t="s">
        <v>207</v>
      </c>
      <c r="D1981" s="31" t="s">
        <v>89</v>
      </c>
      <c r="E1981" s="37">
        <v>826.0</v>
      </c>
      <c r="F1981" s="37">
        <v>2582.0</v>
      </c>
    </row>
    <row r="1982" ht="15.75" customHeight="1">
      <c r="A1982" s="36" t="str">
        <f t="shared" si="1"/>
        <v>Marshall Islands-Oceania2010</v>
      </c>
      <c r="B1982" s="36" t="s">
        <v>243</v>
      </c>
      <c r="C1982" s="36" t="s">
        <v>249</v>
      </c>
      <c r="D1982" s="31" t="s">
        <v>89</v>
      </c>
      <c r="E1982" s="36"/>
      <c r="F1982" s="37">
        <v>84.0</v>
      </c>
    </row>
    <row r="1983" ht="15.75" customHeight="1">
      <c r="A1983" s="36" t="str">
        <f t="shared" si="1"/>
        <v>Mauritania-Africa2010</v>
      </c>
      <c r="B1983" s="36" t="s">
        <v>243</v>
      </c>
      <c r="C1983" s="36" t="s">
        <v>121</v>
      </c>
      <c r="D1983" s="31" t="s">
        <v>89</v>
      </c>
      <c r="E1983" s="36"/>
      <c r="F1983" s="37">
        <v>1474.0</v>
      </c>
    </row>
    <row r="1984" ht="15.75" customHeight="1">
      <c r="A1984" s="36" t="str">
        <f t="shared" si="1"/>
        <v>Mauritius-Africa2010</v>
      </c>
      <c r="B1984" s="36" t="s">
        <v>243</v>
      </c>
      <c r="C1984" s="36" t="s">
        <v>122</v>
      </c>
      <c r="D1984" s="31" t="s">
        <v>89</v>
      </c>
      <c r="E1984" s="36"/>
      <c r="F1984" s="37">
        <v>3146.0</v>
      </c>
    </row>
    <row r="1985" ht="15.75" customHeight="1">
      <c r="A1985" s="36" t="str">
        <f t="shared" si="1"/>
        <v>Mexico-The Americas2010</v>
      </c>
      <c r="B1985" s="36" t="s">
        <v>243</v>
      </c>
      <c r="C1985" s="36" t="s">
        <v>286</v>
      </c>
      <c r="D1985" s="31" t="s">
        <v>89</v>
      </c>
      <c r="E1985" s="37">
        <v>153665.0</v>
      </c>
      <c r="F1985" s="37">
        <v>405633.0</v>
      </c>
    </row>
    <row r="1986" ht="15.75" customHeight="1">
      <c r="A1986" s="36" t="str">
        <f t="shared" si="1"/>
        <v>Micronesia, Fed. Sts.-Oceania2011</v>
      </c>
      <c r="B1986" s="36" t="s">
        <v>243</v>
      </c>
      <c r="C1986" s="36" t="s">
        <v>250</v>
      </c>
      <c r="D1986" s="31" t="s">
        <v>90</v>
      </c>
      <c r="E1986" s="36"/>
      <c r="F1986" s="37">
        <v>147.0</v>
      </c>
    </row>
    <row r="1987" ht="15.75" customHeight="1">
      <c r="A1987" s="36" t="str">
        <f t="shared" si="1"/>
        <v>Moldova-Europe2011</v>
      </c>
      <c r="B1987" s="36" t="s">
        <v>243</v>
      </c>
      <c r="C1987" s="36" t="s">
        <v>208</v>
      </c>
      <c r="D1987" s="31" t="s">
        <v>90</v>
      </c>
      <c r="E1987" s="37">
        <v>3360.0</v>
      </c>
      <c r="F1987" s="37">
        <v>4290.0</v>
      </c>
    </row>
    <row r="1988" ht="15.75" customHeight="1">
      <c r="A1988" s="36" t="str">
        <f t="shared" si="1"/>
        <v>Monaco-Europe2011</v>
      </c>
      <c r="B1988" s="36" t="s">
        <v>243</v>
      </c>
      <c r="C1988" s="36" t="s">
        <v>209</v>
      </c>
      <c r="D1988" s="31" t="s">
        <v>90</v>
      </c>
      <c r="E1988" s="36"/>
      <c r="F1988" s="36"/>
    </row>
    <row r="1989" ht="15.75" customHeight="1">
      <c r="A1989" s="36" t="str">
        <f t="shared" si="1"/>
        <v>Mongolia-Asia2011</v>
      </c>
      <c r="B1989" s="36" t="s">
        <v>243</v>
      </c>
      <c r="C1989" s="36" t="s">
        <v>164</v>
      </c>
      <c r="D1989" s="31" t="s">
        <v>90</v>
      </c>
      <c r="E1989" s="37">
        <v>2525.0</v>
      </c>
      <c r="F1989" s="37">
        <v>8034.0</v>
      </c>
    </row>
    <row r="1990" ht="15.75" customHeight="1">
      <c r="A1990" s="36" t="str">
        <f t="shared" si="1"/>
        <v>Montenegro-Europe2011</v>
      </c>
      <c r="B1990" s="36" t="s">
        <v>243</v>
      </c>
      <c r="C1990" s="36" t="s">
        <v>210</v>
      </c>
      <c r="D1990" s="31" t="s">
        <v>90</v>
      </c>
      <c r="E1990" s="36"/>
      <c r="F1990" s="36"/>
    </row>
    <row r="1991" ht="15.75" customHeight="1">
      <c r="A1991" s="36" t="str">
        <f t="shared" si="1"/>
        <v>Morocco-Africa2011</v>
      </c>
      <c r="B1991" s="36" t="s">
        <v>243</v>
      </c>
      <c r="C1991" s="36" t="s">
        <v>123</v>
      </c>
      <c r="D1991" s="31" t="s">
        <v>90</v>
      </c>
      <c r="E1991" s="37">
        <v>11018.0</v>
      </c>
      <c r="F1991" s="37">
        <v>37561.0</v>
      </c>
    </row>
    <row r="1992" ht="15.75" customHeight="1">
      <c r="A1992" s="36" t="str">
        <f t="shared" si="1"/>
        <v>Mozambique-Africa2011</v>
      </c>
      <c r="B1992" s="36" t="s">
        <v>243</v>
      </c>
      <c r="C1992" s="36" t="s">
        <v>124</v>
      </c>
      <c r="D1992" s="31" t="s">
        <v>90</v>
      </c>
      <c r="E1992" s="37">
        <v>8063.0</v>
      </c>
      <c r="F1992" s="37">
        <v>1918.0</v>
      </c>
    </row>
    <row r="1993" ht="15.75" customHeight="1">
      <c r="A1993" s="36" t="str">
        <f t="shared" si="1"/>
        <v>Myanmar-Asia2011</v>
      </c>
      <c r="B1993" s="36" t="s">
        <v>243</v>
      </c>
      <c r="C1993" s="36" t="s">
        <v>165</v>
      </c>
      <c r="D1993" s="31" t="s">
        <v>90</v>
      </c>
      <c r="E1993" s="37">
        <v>14064.0</v>
      </c>
      <c r="F1993" s="37">
        <v>9846.0</v>
      </c>
    </row>
    <row r="1994" ht="15.75" customHeight="1">
      <c r="A1994" s="36" t="str">
        <f t="shared" si="1"/>
        <v>Namibia-Africa2011</v>
      </c>
      <c r="B1994" s="36" t="s">
        <v>243</v>
      </c>
      <c r="C1994" s="36" t="s">
        <v>125</v>
      </c>
      <c r="D1994" s="31" t="s">
        <v>90</v>
      </c>
      <c r="E1994" s="37">
        <v>1076.0</v>
      </c>
      <c r="F1994" s="37">
        <v>1874.0</v>
      </c>
    </row>
    <row r="1995" ht="15.75" customHeight="1">
      <c r="A1995" s="36" t="str">
        <f t="shared" si="1"/>
        <v>Nepal-Asia2011</v>
      </c>
      <c r="B1995" s="36" t="s">
        <v>243</v>
      </c>
      <c r="C1995" s="36" t="s">
        <v>166</v>
      </c>
      <c r="D1995" s="31" t="s">
        <v>90</v>
      </c>
      <c r="E1995" s="37">
        <v>8707.0</v>
      </c>
      <c r="F1995" s="37">
        <v>2952.0</v>
      </c>
    </row>
    <row r="1996" ht="15.75" customHeight="1">
      <c r="A1996" s="36" t="str">
        <f t="shared" si="1"/>
        <v>Netherlands-Europe2011</v>
      </c>
      <c r="B1996" s="36" t="s">
        <v>243</v>
      </c>
      <c r="C1996" s="36" t="s">
        <v>211</v>
      </c>
      <c r="D1996" s="31" t="s">
        <v>90</v>
      </c>
      <c r="E1996" s="37">
        <v>78010.0</v>
      </c>
      <c r="F1996" s="37">
        <v>175041.0</v>
      </c>
    </row>
    <row r="1997" ht="15.75" customHeight="1">
      <c r="A1997" s="36" t="str">
        <f t="shared" si="1"/>
        <v>New Caledonia-Oceania2011</v>
      </c>
      <c r="B1997" s="36" t="s">
        <v>243</v>
      </c>
      <c r="C1997" s="36" t="s">
        <v>251</v>
      </c>
      <c r="D1997" s="31" t="s">
        <v>90</v>
      </c>
      <c r="E1997" s="36"/>
      <c r="F1997" s="37">
        <v>2750.0</v>
      </c>
    </row>
    <row r="1998" ht="15.75" customHeight="1">
      <c r="A1998" s="36" t="str">
        <f t="shared" si="1"/>
        <v>New Zealand-Oceania2011</v>
      </c>
      <c r="B1998" s="36" t="s">
        <v>243</v>
      </c>
      <c r="C1998" s="36" t="s">
        <v>252</v>
      </c>
      <c r="D1998" s="31" t="s">
        <v>90</v>
      </c>
      <c r="E1998" s="37">
        <v>16847.0</v>
      </c>
      <c r="F1998" s="37">
        <v>33938.0</v>
      </c>
    </row>
    <row r="1999" ht="15.75" customHeight="1">
      <c r="A1999" s="36" t="str">
        <f t="shared" si="1"/>
        <v>Nicaragua-The Americas2011</v>
      </c>
      <c r="B1999" s="36" t="s">
        <v>243</v>
      </c>
      <c r="C1999" s="36" t="s">
        <v>287</v>
      </c>
      <c r="D1999" s="31" t="s">
        <v>90</v>
      </c>
      <c r="E1999" s="37">
        <v>2758.0</v>
      </c>
      <c r="F1999" s="37">
        <v>4411.0</v>
      </c>
    </row>
    <row r="2000" ht="15.75" customHeight="1">
      <c r="A2000" s="36" t="str">
        <f t="shared" si="1"/>
        <v>Niger-Africa2011</v>
      </c>
      <c r="B2000" s="36" t="s">
        <v>243</v>
      </c>
      <c r="C2000" s="36" t="s">
        <v>126</v>
      </c>
      <c r="D2000" s="31" t="s">
        <v>90</v>
      </c>
      <c r="E2000" s="36"/>
      <c r="F2000" s="37">
        <v>880.0</v>
      </c>
    </row>
    <row r="2001" ht="15.75" customHeight="1">
      <c r="A2001" s="36" t="str">
        <f t="shared" si="1"/>
        <v>Nigeria-Africa2011</v>
      </c>
      <c r="B2001" s="36" t="s">
        <v>243</v>
      </c>
      <c r="C2001" s="36" t="s">
        <v>127</v>
      </c>
      <c r="D2001" s="31" t="s">
        <v>90</v>
      </c>
      <c r="E2001" s="37">
        <v>99007.0</v>
      </c>
      <c r="F2001" s="37">
        <v>93138.0</v>
      </c>
    </row>
    <row r="2002" ht="15.75" customHeight="1">
      <c r="A2002" s="36" t="str">
        <f t="shared" si="1"/>
        <v>North Korea-Asia2011</v>
      </c>
      <c r="B2002" s="36" t="s">
        <v>243</v>
      </c>
      <c r="C2002" s="36" t="s">
        <v>167</v>
      </c>
      <c r="D2002" s="31" t="s">
        <v>90</v>
      </c>
      <c r="E2002" s="37">
        <v>20027.0</v>
      </c>
      <c r="F2002" s="37">
        <v>77777.0</v>
      </c>
    </row>
    <row r="2003" ht="15.75" customHeight="1">
      <c r="A2003" s="36" t="str">
        <f t="shared" si="1"/>
        <v>North Macedonia-Europe2011</v>
      </c>
      <c r="B2003" s="36" t="s">
        <v>243</v>
      </c>
      <c r="C2003" s="36" t="s">
        <v>212</v>
      </c>
      <c r="D2003" s="31" t="s">
        <v>90</v>
      </c>
      <c r="E2003" s="37">
        <v>2776.0</v>
      </c>
      <c r="F2003" s="37">
        <v>11309.0</v>
      </c>
    </row>
    <row r="2004" ht="15.75" customHeight="1">
      <c r="A2004" s="36" t="str">
        <f t="shared" si="1"/>
        <v>Norway-Europe2011</v>
      </c>
      <c r="B2004" s="36" t="s">
        <v>243</v>
      </c>
      <c r="C2004" s="36" t="s">
        <v>213</v>
      </c>
      <c r="D2004" s="31" t="s">
        <v>90</v>
      </c>
      <c r="E2004" s="37">
        <v>27020.0</v>
      </c>
      <c r="F2004" s="37">
        <v>42625.0</v>
      </c>
    </row>
    <row r="2005" ht="15.75" customHeight="1">
      <c r="A2005" s="36" t="str">
        <f t="shared" si="1"/>
        <v>Oman-Middle East2011</v>
      </c>
      <c r="B2005" s="36" t="s">
        <v>243</v>
      </c>
      <c r="C2005" s="36" t="s">
        <v>236</v>
      </c>
      <c r="D2005" s="31" t="s">
        <v>90</v>
      </c>
      <c r="E2005" s="37">
        <v>9350.0</v>
      </c>
      <c r="F2005" s="37">
        <v>32391.0</v>
      </c>
    </row>
    <row r="2006" ht="15.75" customHeight="1">
      <c r="A2006" s="36" t="str">
        <f t="shared" si="1"/>
        <v>Pakistan-Asia2011</v>
      </c>
      <c r="B2006" s="36" t="s">
        <v>243</v>
      </c>
      <c r="C2006" s="36" t="s">
        <v>168</v>
      </c>
      <c r="D2006" s="31" t="s">
        <v>90</v>
      </c>
      <c r="E2006" s="37">
        <v>68695.0</v>
      </c>
      <c r="F2006" s="37">
        <v>118895.0</v>
      </c>
    </row>
    <row r="2007" ht="15.75" customHeight="1">
      <c r="A2007" s="36" t="str">
        <f t="shared" si="1"/>
        <v>Panama-The Americas2011</v>
      </c>
      <c r="B2007" s="36" t="s">
        <v>243</v>
      </c>
      <c r="C2007" s="36" t="s">
        <v>288</v>
      </c>
      <c r="D2007" s="31" t="s">
        <v>90</v>
      </c>
      <c r="E2007" s="37">
        <v>2649.0</v>
      </c>
      <c r="F2007" s="37">
        <v>6153.0</v>
      </c>
    </row>
    <row r="2008" ht="15.75" customHeight="1">
      <c r="A2008" s="36" t="str">
        <f t="shared" si="1"/>
        <v>Papua New Guinea-Oceania2011</v>
      </c>
      <c r="B2008" s="36" t="s">
        <v>243</v>
      </c>
      <c r="C2008" s="36" t="s">
        <v>253</v>
      </c>
      <c r="D2008" s="31" t="s">
        <v>90</v>
      </c>
      <c r="E2008" s="36"/>
      <c r="F2008" s="37">
        <v>3968.0</v>
      </c>
    </row>
    <row r="2009" ht="15.75" customHeight="1">
      <c r="A2009" s="36" t="str">
        <f t="shared" si="1"/>
        <v>Paraguay-The Americas2011</v>
      </c>
      <c r="B2009" s="36" t="s">
        <v>243</v>
      </c>
      <c r="C2009" s="36" t="s">
        <v>289</v>
      </c>
      <c r="D2009" s="31" t="s">
        <v>90</v>
      </c>
      <c r="E2009" s="37">
        <v>3965.0</v>
      </c>
      <c r="F2009" s="37">
        <v>4070.0</v>
      </c>
    </row>
    <row r="2010" ht="15.75" customHeight="1">
      <c r="A2010" s="36" t="str">
        <f t="shared" si="1"/>
        <v>Peru-The Americas2011</v>
      </c>
      <c r="B2010" s="36" t="s">
        <v>243</v>
      </c>
      <c r="C2010" s="36" t="s">
        <v>290</v>
      </c>
      <c r="D2010" s="31" t="s">
        <v>90</v>
      </c>
      <c r="E2010" s="37">
        <v>11638.0</v>
      </c>
      <c r="F2010" s="37">
        <v>26380.0</v>
      </c>
    </row>
    <row r="2011" ht="15.75" customHeight="1">
      <c r="A2011" s="36" t="str">
        <f t="shared" si="1"/>
        <v>Philippines-Asia2011</v>
      </c>
      <c r="B2011" s="36" t="s">
        <v>243</v>
      </c>
      <c r="C2011" s="36" t="s">
        <v>169</v>
      </c>
      <c r="D2011" s="31" t="s">
        <v>90</v>
      </c>
      <c r="E2011" s="37">
        <v>38822.0</v>
      </c>
      <c r="F2011" s="37">
        <v>71532.0</v>
      </c>
    </row>
    <row r="2012" ht="15.75" customHeight="1">
      <c r="A2012" s="36" t="str">
        <f t="shared" si="1"/>
        <v>Poland-Europe2011</v>
      </c>
      <c r="B2012" s="36" t="s">
        <v>243</v>
      </c>
      <c r="C2012" s="36" t="s">
        <v>214</v>
      </c>
      <c r="D2012" s="31" t="s">
        <v>90</v>
      </c>
      <c r="E2012" s="37">
        <v>91105.0</v>
      </c>
      <c r="F2012" s="37">
        <v>304856.0</v>
      </c>
    </row>
    <row r="2013" ht="15.75" customHeight="1">
      <c r="A2013" s="36" t="str">
        <f t="shared" si="1"/>
        <v>Portugal-Europe2011</v>
      </c>
      <c r="B2013" s="36" t="s">
        <v>243</v>
      </c>
      <c r="C2013" s="36" t="s">
        <v>215</v>
      </c>
      <c r="D2013" s="31" t="s">
        <v>90</v>
      </c>
      <c r="E2013" s="37">
        <v>25129.0</v>
      </c>
      <c r="F2013" s="37">
        <v>61276.0</v>
      </c>
    </row>
    <row r="2014" ht="15.75" customHeight="1">
      <c r="A2014" s="36" t="str">
        <f t="shared" si="1"/>
        <v>Puerto Rico-The Americas2011</v>
      </c>
      <c r="B2014" s="36" t="s">
        <v>243</v>
      </c>
      <c r="C2014" s="36" t="s">
        <v>291</v>
      </c>
      <c r="D2014" s="31" t="s">
        <v>90</v>
      </c>
      <c r="E2014" s="36"/>
      <c r="F2014" s="36"/>
    </row>
    <row r="2015" ht="15.75" customHeight="1">
      <c r="A2015" s="36" t="str">
        <f t="shared" si="1"/>
        <v>Qatar-Middle East2011</v>
      </c>
      <c r="B2015" s="36" t="s">
        <v>243</v>
      </c>
      <c r="C2015" s="36" t="s">
        <v>237</v>
      </c>
      <c r="D2015" s="31" t="s">
        <v>90</v>
      </c>
      <c r="E2015" s="37">
        <v>14185.0</v>
      </c>
      <c r="F2015" s="37">
        <v>36157.0</v>
      </c>
    </row>
    <row r="2016" ht="15.75" customHeight="1">
      <c r="A2016" s="36" t="str">
        <f t="shared" si="1"/>
        <v>Romania-Europe2011</v>
      </c>
      <c r="B2016" s="36" t="s">
        <v>243</v>
      </c>
      <c r="C2016" s="36" t="s">
        <v>216</v>
      </c>
      <c r="D2016" s="31" t="s">
        <v>90</v>
      </c>
      <c r="E2016" s="37">
        <v>39525.0</v>
      </c>
      <c r="F2016" s="37">
        <v>95940.0</v>
      </c>
    </row>
    <row r="2017" ht="15.75" customHeight="1">
      <c r="A2017" s="36" t="str">
        <f t="shared" si="1"/>
        <v>Russia-Europe2011</v>
      </c>
      <c r="B2017" s="36" t="s">
        <v>243</v>
      </c>
      <c r="C2017" s="36" t="s">
        <v>217</v>
      </c>
      <c r="D2017" s="31" t="s">
        <v>90</v>
      </c>
      <c r="E2017" s="37">
        <v>645323.0</v>
      </c>
      <c r="F2017" s="37">
        <v>1604973.0</v>
      </c>
    </row>
    <row r="2018" ht="15.75" customHeight="1">
      <c r="A2018" s="36" t="str">
        <f t="shared" si="1"/>
        <v>Rwanda-Africa2011</v>
      </c>
      <c r="B2018" s="36" t="s">
        <v>243</v>
      </c>
      <c r="C2018" s="36" t="s">
        <v>128</v>
      </c>
      <c r="D2018" s="31" t="s">
        <v>90</v>
      </c>
      <c r="E2018" s="36"/>
      <c r="F2018" s="37">
        <v>682.0</v>
      </c>
    </row>
    <row r="2019" ht="15.75" customHeight="1">
      <c r="A2019" s="36" t="str">
        <f t="shared" si="1"/>
        <v>Samoa-Oceania2011</v>
      </c>
      <c r="B2019" s="36" t="s">
        <v>243</v>
      </c>
      <c r="C2019" s="36" t="s">
        <v>254</v>
      </c>
      <c r="D2019" s="31" t="s">
        <v>90</v>
      </c>
      <c r="E2019" s="36"/>
      <c r="F2019" s="37">
        <v>150.0</v>
      </c>
    </row>
    <row r="2020" ht="15.75" customHeight="1">
      <c r="A2020" s="36" t="str">
        <f t="shared" si="1"/>
        <v>San Marino-Europe2011</v>
      </c>
      <c r="B2020" s="36" t="s">
        <v>243</v>
      </c>
      <c r="C2020" s="36" t="s">
        <v>218</v>
      </c>
      <c r="D2020" s="31" t="s">
        <v>90</v>
      </c>
      <c r="E2020" s="36"/>
      <c r="F2020" s="36"/>
    </row>
    <row r="2021" ht="15.75" customHeight="1">
      <c r="A2021" s="36" t="str">
        <f t="shared" si="1"/>
        <v>Sao Tome and Principe-Africa2011</v>
      </c>
      <c r="B2021" s="36" t="s">
        <v>243</v>
      </c>
      <c r="C2021" s="36" t="s">
        <v>129</v>
      </c>
      <c r="D2021" s="31" t="s">
        <v>90</v>
      </c>
      <c r="E2021" s="36"/>
      <c r="F2021" s="37">
        <v>66.0</v>
      </c>
    </row>
    <row r="2022" ht="15.75" customHeight="1">
      <c r="A2022" s="36" t="str">
        <f t="shared" si="1"/>
        <v>Saudi Arabia-Middle East2011</v>
      </c>
      <c r="B2022" s="36" t="s">
        <v>243</v>
      </c>
      <c r="C2022" s="36" t="s">
        <v>238</v>
      </c>
      <c r="D2022" s="31" t="s">
        <v>90</v>
      </c>
      <c r="E2022" s="37">
        <v>121382.0</v>
      </c>
      <c r="F2022" s="37">
        <v>327272.0</v>
      </c>
    </row>
    <row r="2023" ht="15.75" customHeight="1">
      <c r="A2023" s="36" t="str">
        <f t="shared" si="1"/>
        <v>Senegal-Africa2011</v>
      </c>
      <c r="B2023" s="36" t="s">
        <v>243</v>
      </c>
      <c r="C2023" s="36" t="s">
        <v>130</v>
      </c>
      <c r="D2023" s="31" t="s">
        <v>90</v>
      </c>
      <c r="E2023" s="37">
        <v>2556.0</v>
      </c>
      <c r="F2023" s="37">
        <v>5013.0</v>
      </c>
    </row>
    <row r="2024" ht="15.75" customHeight="1">
      <c r="A2024" s="36" t="str">
        <f t="shared" si="1"/>
        <v>Serbia-Europe2011</v>
      </c>
      <c r="B2024" s="36" t="s">
        <v>243</v>
      </c>
      <c r="C2024" s="36" t="s">
        <v>219</v>
      </c>
      <c r="D2024" s="31" t="s">
        <v>90</v>
      </c>
      <c r="E2024" s="37">
        <v>16635.0</v>
      </c>
      <c r="F2024" s="36"/>
    </row>
    <row r="2025" ht="15.75" customHeight="1">
      <c r="A2025" s="36" t="str">
        <f t="shared" si="1"/>
        <v>Seychelles-Africa2011</v>
      </c>
      <c r="B2025" s="36" t="s">
        <v>243</v>
      </c>
      <c r="C2025" s="36" t="s">
        <v>131</v>
      </c>
      <c r="D2025" s="31" t="s">
        <v>90</v>
      </c>
      <c r="E2025" s="36"/>
      <c r="F2025" s="37">
        <v>557.0</v>
      </c>
    </row>
    <row r="2026" ht="15.75" customHeight="1">
      <c r="A2026" s="36" t="str">
        <f t="shared" si="1"/>
        <v>Sierra Leone-Africa2011</v>
      </c>
      <c r="B2026" s="36" t="s">
        <v>243</v>
      </c>
      <c r="C2026" s="36" t="s">
        <v>132</v>
      </c>
      <c r="D2026" s="31" t="s">
        <v>90</v>
      </c>
      <c r="E2026" s="36"/>
      <c r="F2026" s="37">
        <v>653.0</v>
      </c>
    </row>
    <row r="2027" ht="15.75" customHeight="1">
      <c r="A2027" s="36" t="str">
        <f t="shared" si="1"/>
        <v>Singapore-Asia2011</v>
      </c>
      <c r="B2027" s="36" t="s">
        <v>243</v>
      </c>
      <c r="C2027" s="36" t="s">
        <v>170</v>
      </c>
      <c r="D2027" s="31" t="s">
        <v>90</v>
      </c>
      <c r="E2027" s="37">
        <v>25634.0</v>
      </c>
      <c r="F2027" s="37">
        <v>31133.0</v>
      </c>
    </row>
    <row r="2028" ht="15.75" customHeight="1">
      <c r="A2028" s="36" t="str">
        <f t="shared" si="1"/>
        <v>Sint Maarten (Dutch part)-The Americas2011</v>
      </c>
      <c r="B2028" s="36" t="s">
        <v>243</v>
      </c>
      <c r="C2028" s="36" t="s">
        <v>292</v>
      </c>
      <c r="D2028" s="31" t="s">
        <v>90</v>
      </c>
      <c r="E2028" s="36"/>
      <c r="F2028" s="36"/>
    </row>
    <row r="2029" ht="15.75" customHeight="1">
      <c r="A2029" s="36" t="str">
        <f t="shared" si="1"/>
        <v>Slovakia-Europe2011</v>
      </c>
      <c r="B2029" s="36" t="s">
        <v>243</v>
      </c>
      <c r="C2029" s="36" t="s">
        <v>220</v>
      </c>
      <c r="D2029" s="31" t="s">
        <v>90</v>
      </c>
      <c r="E2029" s="37">
        <v>18639.0</v>
      </c>
      <c r="F2029" s="37">
        <v>39494.0</v>
      </c>
    </row>
    <row r="2030" ht="15.75" customHeight="1">
      <c r="A2030" s="36" t="str">
        <f t="shared" si="1"/>
        <v>Slovenia-Europe2011</v>
      </c>
      <c r="B2030" s="36" t="s">
        <v>243</v>
      </c>
      <c r="C2030" s="36" t="s">
        <v>221</v>
      </c>
      <c r="D2030" s="31" t="s">
        <v>90</v>
      </c>
      <c r="E2030" s="37">
        <v>6912.0</v>
      </c>
      <c r="F2030" s="37">
        <v>15500.0</v>
      </c>
    </row>
    <row r="2031" ht="15.75" customHeight="1">
      <c r="A2031" s="36" t="str">
        <f t="shared" si="1"/>
        <v>Solomon Islands-Oceania2011</v>
      </c>
      <c r="B2031" s="36" t="s">
        <v>243</v>
      </c>
      <c r="C2031" s="36" t="s">
        <v>255</v>
      </c>
      <c r="D2031" s="31" t="s">
        <v>90</v>
      </c>
      <c r="E2031" s="36"/>
      <c r="F2031" s="37">
        <v>180.0</v>
      </c>
    </row>
    <row r="2032" ht="15.75" customHeight="1">
      <c r="A2032" s="36" t="str">
        <f t="shared" si="1"/>
        <v>Somalia-Africa2011</v>
      </c>
      <c r="B2032" s="36" t="s">
        <v>243</v>
      </c>
      <c r="C2032" s="36" t="s">
        <v>133</v>
      </c>
      <c r="D2032" s="31" t="s">
        <v>90</v>
      </c>
      <c r="E2032" s="36"/>
      <c r="F2032" s="37">
        <v>576.0</v>
      </c>
    </row>
    <row r="2033" ht="15.75" customHeight="1">
      <c r="A2033" s="36" t="str">
        <f t="shared" si="1"/>
        <v>South Africa-Africa2011</v>
      </c>
      <c r="B2033" s="36" t="s">
        <v>243</v>
      </c>
      <c r="C2033" s="36" t="s">
        <v>134</v>
      </c>
      <c r="D2033" s="31" t="s">
        <v>90</v>
      </c>
      <c r="E2033" s="37">
        <v>117374.0</v>
      </c>
      <c r="F2033" s="37">
        <v>380811.0</v>
      </c>
    </row>
    <row r="2034" ht="15.75" customHeight="1">
      <c r="A2034" s="36" t="str">
        <f t="shared" si="1"/>
        <v>South Korea-Asia2012</v>
      </c>
      <c r="B2034" s="36" t="s">
        <v>243</v>
      </c>
      <c r="C2034" s="36" t="s">
        <v>171</v>
      </c>
      <c r="D2034" s="31" t="s">
        <v>91</v>
      </c>
      <c r="E2034" s="37">
        <v>202717.0</v>
      </c>
      <c r="F2034" s="37">
        <v>466215.0</v>
      </c>
    </row>
    <row r="2035" ht="15.75" customHeight="1">
      <c r="A2035" s="36" t="str">
        <f t="shared" si="1"/>
        <v>South Sudan-Africa2012</v>
      </c>
      <c r="B2035" s="36" t="s">
        <v>243</v>
      </c>
      <c r="C2035" s="36" t="s">
        <v>135</v>
      </c>
      <c r="D2035" s="31" t="s">
        <v>91</v>
      </c>
      <c r="E2035" s="36"/>
      <c r="F2035" s="36"/>
    </row>
    <row r="2036" ht="15.75" customHeight="1">
      <c r="A2036" s="36" t="str">
        <f t="shared" si="1"/>
        <v>Spain-Europe2012</v>
      </c>
      <c r="B2036" s="36" t="s">
        <v>243</v>
      </c>
      <c r="C2036" s="36" t="s">
        <v>222</v>
      </c>
      <c r="D2036" s="31" t="s">
        <v>91</v>
      </c>
      <c r="E2036" s="37">
        <v>133196.0</v>
      </c>
      <c r="F2036" s="37">
        <v>321097.0</v>
      </c>
    </row>
    <row r="2037" ht="15.75" customHeight="1">
      <c r="A2037" s="36" t="str">
        <f t="shared" si="1"/>
        <v>Sri Lanka-Asia2012</v>
      </c>
      <c r="B2037" s="36" t="s">
        <v>243</v>
      </c>
      <c r="C2037" s="36" t="s">
        <v>172</v>
      </c>
      <c r="D2037" s="31" t="s">
        <v>91</v>
      </c>
      <c r="E2037" s="37">
        <v>8682.0</v>
      </c>
      <c r="F2037" s="37">
        <v>10660.0</v>
      </c>
    </row>
    <row r="2038" ht="15.75" customHeight="1">
      <c r="A2038" s="36" t="str">
        <f t="shared" si="1"/>
        <v>St. Kitts and Nevis-The Americas2012</v>
      </c>
      <c r="B2038" s="36" t="s">
        <v>243</v>
      </c>
      <c r="C2038" s="36" t="s">
        <v>293</v>
      </c>
      <c r="D2038" s="31" t="s">
        <v>91</v>
      </c>
      <c r="E2038" s="36"/>
      <c r="F2038" s="37">
        <v>220.0</v>
      </c>
    </row>
    <row r="2039" ht="15.75" customHeight="1">
      <c r="A2039" s="36" t="str">
        <f t="shared" si="1"/>
        <v>St. Lucia-The Americas2012</v>
      </c>
      <c r="B2039" s="36" t="s">
        <v>243</v>
      </c>
      <c r="C2039" s="36" t="s">
        <v>294</v>
      </c>
      <c r="D2039" s="31" t="s">
        <v>91</v>
      </c>
      <c r="E2039" s="36"/>
      <c r="F2039" s="37">
        <v>359.0</v>
      </c>
    </row>
    <row r="2040" ht="15.75" customHeight="1">
      <c r="A2040" s="36" t="str">
        <f t="shared" si="1"/>
        <v>St. Martin (French part)-The Americas2012</v>
      </c>
      <c r="B2040" s="36" t="s">
        <v>243</v>
      </c>
      <c r="C2040" s="36" t="s">
        <v>295</v>
      </c>
      <c r="D2040" s="31" t="s">
        <v>91</v>
      </c>
      <c r="E2040" s="36"/>
      <c r="F2040" s="36"/>
    </row>
    <row r="2041" ht="15.75" customHeight="1">
      <c r="A2041" s="36" t="str">
        <f t="shared" si="1"/>
        <v>St. Vincent and the Grenadines-The Americas2012</v>
      </c>
      <c r="B2041" s="36" t="s">
        <v>243</v>
      </c>
      <c r="C2041" s="36" t="s">
        <v>296</v>
      </c>
      <c r="D2041" s="31" t="s">
        <v>91</v>
      </c>
      <c r="E2041" s="36"/>
      <c r="F2041" s="37">
        <v>194.0</v>
      </c>
    </row>
    <row r="2042" ht="15.75" customHeight="1">
      <c r="A2042" s="36" t="str">
        <f t="shared" si="1"/>
        <v>Sudan-Africa2012</v>
      </c>
      <c r="B2042" s="36" t="s">
        <v>243</v>
      </c>
      <c r="C2042" s="36" t="s">
        <v>136</v>
      </c>
      <c r="D2042" s="31" t="s">
        <v>91</v>
      </c>
      <c r="E2042" s="37">
        <v>14725.0</v>
      </c>
      <c r="F2042" s="37">
        <v>9072.0</v>
      </c>
    </row>
    <row r="2043" ht="15.75" customHeight="1">
      <c r="A2043" s="36" t="str">
        <f t="shared" si="1"/>
        <v>Suriname-The Americas2012</v>
      </c>
      <c r="B2043" s="36" t="s">
        <v>243</v>
      </c>
      <c r="C2043" s="36" t="s">
        <v>297</v>
      </c>
      <c r="D2043" s="31" t="s">
        <v>91</v>
      </c>
      <c r="E2043" s="36"/>
      <c r="F2043" s="37">
        <v>2241.0</v>
      </c>
    </row>
    <row r="2044" ht="15.75" customHeight="1">
      <c r="A2044" s="36" t="str">
        <f t="shared" si="1"/>
        <v>Swaziland-Africa2012</v>
      </c>
      <c r="B2044" s="36" t="s">
        <v>243</v>
      </c>
      <c r="C2044" s="36" t="s">
        <v>137</v>
      </c>
      <c r="D2044" s="31" t="s">
        <v>91</v>
      </c>
      <c r="E2044" s="36"/>
      <c r="F2044" s="37">
        <v>1041.0</v>
      </c>
    </row>
    <row r="2045" ht="15.75" customHeight="1">
      <c r="A2045" s="36" t="str">
        <f t="shared" si="1"/>
        <v>Sweden-Europe2012</v>
      </c>
      <c r="B2045" s="36" t="s">
        <v>243</v>
      </c>
      <c r="C2045" s="36" t="s">
        <v>223</v>
      </c>
      <c r="D2045" s="31" t="s">
        <v>91</v>
      </c>
      <c r="E2045" s="37">
        <v>50618.0</v>
      </c>
      <c r="F2045" s="37">
        <v>54781.0</v>
      </c>
    </row>
    <row r="2046" ht="15.75" customHeight="1">
      <c r="A2046" s="36" t="str">
        <f t="shared" si="1"/>
        <v>Switzerland-Europe2012</v>
      </c>
      <c r="B2046" s="36" t="s">
        <v>243</v>
      </c>
      <c r="C2046" s="36" t="s">
        <v>224</v>
      </c>
      <c r="D2046" s="31" t="s">
        <v>91</v>
      </c>
      <c r="E2046" s="37">
        <v>25996.0</v>
      </c>
      <c r="F2046" s="37">
        <v>40205.0</v>
      </c>
    </row>
    <row r="2047" ht="15.75" customHeight="1">
      <c r="A2047" s="36" t="str">
        <f t="shared" si="1"/>
        <v>Syria-Middle East2012</v>
      </c>
      <c r="B2047" s="36" t="s">
        <v>243</v>
      </c>
      <c r="C2047" s="36" t="s">
        <v>239</v>
      </c>
      <c r="D2047" s="31" t="s">
        <v>91</v>
      </c>
      <c r="E2047" s="37">
        <v>16543.0</v>
      </c>
      <c r="F2047" s="37">
        <v>54286.0</v>
      </c>
    </row>
    <row r="2048" ht="15.75" customHeight="1">
      <c r="A2048" s="36" t="str">
        <f t="shared" si="1"/>
        <v>Tajikistan-Asia2012</v>
      </c>
      <c r="B2048" s="36" t="s">
        <v>243</v>
      </c>
      <c r="C2048" s="36" t="s">
        <v>173</v>
      </c>
      <c r="D2048" s="31" t="s">
        <v>91</v>
      </c>
      <c r="E2048" s="37">
        <v>2170.0</v>
      </c>
      <c r="F2048" s="37">
        <v>2076.0</v>
      </c>
    </row>
    <row r="2049" ht="15.75" customHeight="1">
      <c r="A2049" s="36" t="str">
        <f t="shared" si="1"/>
        <v>Tanzania-Africa2012</v>
      </c>
      <c r="B2049" s="36" t="s">
        <v>243</v>
      </c>
      <c r="C2049" s="36" t="s">
        <v>138</v>
      </c>
      <c r="D2049" s="31" t="s">
        <v>91</v>
      </c>
      <c r="E2049" s="37">
        <v>15491.0</v>
      </c>
      <c r="F2049" s="37">
        <v>3806.0</v>
      </c>
    </row>
    <row r="2050" ht="15.75" customHeight="1">
      <c r="A2050" s="36" t="str">
        <f t="shared" si="1"/>
        <v>Thailand-Asia2012</v>
      </c>
      <c r="B2050" s="36" t="s">
        <v>243</v>
      </c>
      <c r="C2050" s="36" t="s">
        <v>174</v>
      </c>
      <c r="D2050" s="31" t="s">
        <v>91</v>
      </c>
      <c r="E2050" s="37">
        <v>89107.0</v>
      </c>
      <c r="F2050" s="37">
        <v>232198.0</v>
      </c>
    </row>
    <row r="2051" ht="15.75" customHeight="1">
      <c r="A2051" s="36" t="str">
        <f t="shared" si="1"/>
        <v>Timor-Leste-Asia2012</v>
      </c>
      <c r="B2051" s="36" t="s">
        <v>243</v>
      </c>
      <c r="C2051" s="36" t="s">
        <v>175</v>
      </c>
      <c r="D2051" s="31" t="s">
        <v>91</v>
      </c>
      <c r="E2051" s="36"/>
      <c r="F2051" s="37">
        <v>161.0</v>
      </c>
    </row>
    <row r="2052" ht="15.75" customHeight="1">
      <c r="A2052" s="36" t="str">
        <f t="shared" si="1"/>
        <v>Togo-Africa2012</v>
      </c>
      <c r="B2052" s="36" t="s">
        <v>243</v>
      </c>
      <c r="C2052" s="36" t="s">
        <v>139</v>
      </c>
      <c r="D2052" s="31" t="s">
        <v>91</v>
      </c>
      <c r="E2052" s="37">
        <v>2303.0</v>
      </c>
      <c r="F2052" s="37">
        <v>1463.0</v>
      </c>
    </row>
    <row r="2053" ht="15.75" customHeight="1">
      <c r="A2053" s="36" t="str">
        <f t="shared" si="1"/>
        <v>Tonga-Oceania2012</v>
      </c>
      <c r="B2053" s="36" t="s">
        <v>243</v>
      </c>
      <c r="C2053" s="36" t="s">
        <v>256</v>
      </c>
      <c r="D2053" s="31" t="s">
        <v>91</v>
      </c>
      <c r="E2053" s="36"/>
      <c r="F2053" s="37">
        <v>176.0</v>
      </c>
    </row>
    <row r="2054" ht="15.75" customHeight="1">
      <c r="A2054" s="36" t="str">
        <f t="shared" si="1"/>
        <v>Trinidad and Tobago-The Americas2012</v>
      </c>
      <c r="B2054" s="36" t="s">
        <v>243</v>
      </c>
      <c r="C2054" s="36" t="s">
        <v>298</v>
      </c>
      <c r="D2054" s="31" t="s">
        <v>91</v>
      </c>
      <c r="E2054" s="37">
        <v>13541.0</v>
      </c>
      <c r="F2054" s="37">
        <v>27697.0</v>
      </c>
    </row>
    <row r="2055" ht="15.75" customHeight="1">
      <c r="A2055" s="36" t="str">
        <f t="shared" si="1"/>
        <v>Tunisia-Africa2012</v>
      </c>
      <c r="B2055" s="36" t="s">
        <v>243</v>
      </c>
      <c r="C2055" s="36" t="s">
        <v>140</v>
      </c>
      <c r="D2055" s="31" t="s">
        <v>91</v>
      </c>
      <c r="E2055" s="37">
        <v>8028.0</v>
      </c>
      <c r="F2055" s="37">
        <v>21397.0</v>
      </c>
    </row>
    <row r="2056" ht="15.75" customHeight="1">
      <c r="A2056" s="36" t="str">
        <f t="shared" si="1"/>
        <v>Turkey-Europe2012</v>
      </c>
      <c r="B2056" s="36" t="s">
        <v>243</v>
      </c>
      <c r="C2056" s="36" t="s">
        <v>225</v>
      </c>
      <c r="D2056" s="31" t="s">
        <v>91</v>
      </c>
      <c r="E2056" s="37">
        <v>77833.0</v>
      </c>
      <c r="F2056" s="37">
        <v>218509.0</v>
      </c>
    </row>
    <row r="2057" ht="15.75" customHeight="1">
      <c r="A2057" s="36" t="str">
        <f t="shared" si="1"/>
        <v>Turkmenistan-Asia2012</v>
      </c>
      <c r="B2057" s="36" t="s">
        <v>243</v>
      </c>
      <c r="C2057" s="36" t="s">
        <v>176</v>
      </c>
      <c r="D2057" s="31" t="s">
        <v>91</v>
      </c>
      <c r="E2057" s="37">
        <v>17629.0</v>
      </c>
      <c r="F2057" s="37">
        <v>42215.0</v>
      </c>
    </row>
    <row r="2058" ht="15.75" customHeight="1">
      <c r="A2058" s="36" t="str">
        <f t="shared" si="1"/>
        <v>Turks and Caicos Islands-The Americas2012</v>
      </c>
      <c r="B2058" s="36" t="s">
        <v>243</v>
      </c>
      <c r="C2058" s="36" t="s">
        <v>299</v>
      </c>
      <c r="D2058" s="31" t="s">
        <v>91</v>
      </c>
      <c r="E2058" s="36"/>
      <c r="F2058" s="37">
        <v>103.0</v>
      </c>
    </row>
    <row r="2059" ht="15.75" customHeight="1">
      <c r="A2059" s="36" t="str">
        <f t="shared" si="1"/>
        <v>Uganda-Africa2012</v>
      </c>
      <c r="B2059" s="36" t="s">
        <v>243</v>
      </c>
      <c r="C2059" s="36" t="s">
        <v>141</v>
      </c>
      <c r="D2059" s="31" t="s">
        <v>91</v>
      </c>
      <c r="E2059" s="36"/>
      <c r="F2059" s="37">
        <v>1709.0</v>
      </c>
    </row>
    <row r="2060" ht="15.75" customHeight="1">
      <c r="A2060" s="36" t="str">
        <f t="shared" si="1"/>
        <v>Ukraine-Europe2012</v>
      </c>
      <c r="B2060" s="36" t="s">
        <v>243</v>
      </c>
      <c r="C2060" s="36" t="s">
        <v>226</v>
      </c>
      <c r="D2060" s="31" t="s">
        <v>91</v>
      </c>
      <c r="E2060" s="37">
        <v>144641.0</v>
      </c>
      <c r="F2060" s="37">
        <v>352259.0</v>
      </c>
    </row>
    <row r="2061" ht="15.75" customHeight="1">
      <c r="A2061" s="36" t="str">
        <f t="shared" si="1"/>
        <v>United Arab Emirates-Middle East2012</v>
      </c>
      <c r="B2061" s="36" t="s">
        <v>243</v>
      </c>
      <c r="C2061" s="36" t="s">
        <v>240</v>
      </c>
      <c r="D2061" s="31" t="s">
        <v>91</v>
      </c>
      <c r="E2061" s="37">
        <v>40190.0</v>
      </c>
      <c r="F2061" s="37">
        <v>106842.0</v>
      </c>
    </row>
    <row r="2062" ht="15.75" customHeight="1">
      <c r="A2062" s="36" t="str">
        <f t="shared" si="1"/>
        <v>United Kingdom-Europe2012</v>
      </c>
      <c r="B2062" s="36" t="s">
        <v>243</v>
      </c>
      <c r="C2062" s="36" t="s">
        <v>227</v>
      </c>
      <c r="D2062" s="31" t="s">
        <v>91</v>
      </c>
      <c r="E2062" s="37">
        <v>222080.0</v>
      </c>
      <c r="F2062" s="37">
        <v>540640.0</v>
      </c>
    </row>
    <row r="2063" ht="15.75" customHeight="1">
      <c r="A2063" s="36" t="str">
        <f t="shared" si="1"/>
        <v>United States-The Americas2012</v>
      </c>
      <c r="B2063" s="36" t="s">
        <v>243</v>
      </c>
      <c r="C2063" s="36" t="s">
        <v>300</v>
      </c>
      <c r="D2063" s="31" t="s">
        <v>91</v>
      </c>
      <c r="E2063" s="37">
        <v>2261151.0</v>
      </c>
      <c r="F2063" s="37">
        <v>5681664.0</v>
      </c>
    </row>
    <row r="2064" ht="15.75" customHeight="1">
      <c r="A2064" s="36" t="str">
        <f t="shared" si="1"/>
        <v>Uruguay-The Americas2012</v>
      </c>
      <c r="B2064" s="36" t="s">
        <v>243</v>
      </c>
      <c r="C2064" s="36" t="s">
        <v>301</v>
      </c>
      <c r="D2064" s="31" t="s">
        <v>91</v>
      </c>
      <c r="E2064" s="37">
        <v>2523.0</v>
      </c>
      <c r="F2064" s="37">
        <v>4598.0</v>
      </c>
    </row>
    <row r="2065" ht="15.75" customHeight="1">
      <c r="A2065" s="36" t="str">
        <f t="shared" si="1"/>
        <v>Uzbekistan-Asia2012</v>
      </c>
      <c r="B2065" s="36" t="s">
        <v>243</v>
      </c>
      <c r="C2065" s="36" t="s">
        <v>177</v>
      </c>
      <c r="D2065" s="31" t="s">
        <v>91</v>
      </c>
      <c r="E2065" s="37">
        <v>51412.0</v>
      </c>
      <c r="F2065" s="37">
        <v>122683.0</v>
      </c>
    </row>
    <row r="2066" ht="15.75" customHeight="1">
      <c r="A2066" s="36" t="str">
        <f t="shared" si="1"/>
        <v>Vanuatu-Oceania2012</v>
      </c>
      <c r="B2066" s="36" t="s">
        <v>243</v>
      </c>
      <c r="C2066" s="36" t="s">
        <v>257</v>
      </c>
      <c r="D2066" s="31" t="s">
        <v>91</v>
      </c>
      <c r="E2066" s="36"/>
      <c r="F2066" s="37">
        <v>81.0</v>
      </c>
    </row>
    <row r="2067" ht="15.75" customHeight="1">
      <c r="A2067" s="36" t="str">
        <f t="shared" si="1"/>
        <v>Venezuela-The Americas2012</v>
      </c>
      <c r="B2067" s="36" t="s">
        <v>243</v>
      </c>
      <c r="C2067" s="36" t="s">
        <v>302</v>
      </c>
      <c r="D2067" s="31" t="s">
        <v>91</v>
      </c>
      <c r="E2067" s="37">
        <v>52881.0</v>
      </c>
      <c r="F2067" s="37">
        <v>192103.0</v>
      </c>
    </row>
    <row r="2068" ht="15.75" customHeight="1">
      <c r="A2068" s="36" t="str">
        <f t="shared" si="1"/>
        <v>Vietnam-Asia2012</v>
      </c>
      <c r="B2068" s="36" t="s">
        <v>243</v>
      </c>
      <c r="C2068" s="36" t="s">
        <v>178</v>
      </c>
      <c r="D2068" s="31" t="s">
        <v>91</v>
      </c>
      <c r="E2068" s="37">
        <v>35111.0</v>
      </c>
      <c r="F2068" s="37">
        <v>78767.0</v>
      </c>
    </row>
    <row r="2069" ht="15.75" customHeight="1">
      <c r="A2069" s="36" t="str">
        <f t="shared" si="1"/>
        <v>Yemen-Middle East2012</v>
      </c>
      <c r="B2069" s="36" t="s">
        <v>243</v>
      </c>
      <c r="C2069" s="36" t="s">
        <v>241</v>
      </c>
      <c r="D2069" s="31" t="s">
        <v>91</v>
      </c>
      <c r="E2069" s="37">
        <v>5667.0</v>
      </c>
      <c r="F2069" s="37">
        <v>17305.0</v>
      </c>
    </row>
    <row r="2070" ht="15.75" customHeight="1">
      <c r="A2070" s="36" t="str">
        <f t="shared" si="1"/>
        <v>Zambia-Africa2012</v>
      </c>
      <c r="B2070" s="36" t="s">
        <v>243</v>
      </c>
      <c r="C2070" s="36" t="s">
        <v>142</v>
      </c>
      <c r="D2070" s="31" t="s">
        <v>91</v>
      </c>
      <c r="E2070" s="37">
        <v>6828.0</v>
      </c>
      <c r="F2070" s="37">
        <v>2101.0</v>
      </c>
    </row>
    <row r="2071" ht="15.75" customHeight="1">
      <c r="A2071" s="36" t="str">
        <f t="shared" si="1"/>
        <v>Zimbabwe-Africa2012</v>
      </c>
      <c r="B2071" s="36" t="s">
        <v>243</v>
      </c>
      <c r="C2071" s="36" t="s">
        <v>143</v>
      </c>
      <c r="D2071" s="31" t="s">
        <v>91</v>
      </c>
      <c r="E2071" s="37">
        <v>9500.0</v>
      </c>
      <c r="F2071" s="37">
        <v>10627.0</v>
      </c>
    </row>
    <row r="2072" ht="15.75" customHeight="1">
      <c r="A2072" s="36" t="str">
        <f t="shared" si="1"/>
        <v>Afghanistan-Asia2012</v>
      </c>
      <c r="B2072" s="36" t="s">
        <v>243</v>
      </c>
      <c r="C2072" s="36" t="s">
        <v>144</v>
      </c>
      <c r="D2072" s="31" t="s">
        <v>91</v>
      </c>
      <c r="E2072" s="36"/>
      <c r="F2072" s="37">
        <v>359.0</v>
      </c>
    </row>
    <row r="2073" ht="15.75" customHeight="1">
      <c r="A2073" s="36" t="str">
        <f t="shared" si="1"/>
        <v>Albania-Europe2012</v>
      </c>
      <c r="B2073" s="36" t="s">
        <v>243</v>
      </c>
      <c r="C2073" s="36" t="s">
        <v>179</v>
      </c>
      <c r="D2073" s="31" t="s">
        <v>91</v>
      </c>
      <c r="E2073" s="37">
        <v>1975.0</v>
      </c>
      <c r="F2073" s="37">
        <v>3751.0</v>
      </c>
    </row>
    <row r="2074" ht="15.75" customHeight="1">
      <c r="A2074" s="36" t="str">
        <f t="shared" si="1"/>
        <v>Algeria-Africa2012</v>
      </c>
      <c r="B2074" s="36" t="s">
        <v>243</v>
      </c>
      <c r="C2074" s="36" t="s">
        <v>74</v>
      </c>
      <c r="D2074" s="31" t="s">
        <v>91</v>
      </c>
      <c r="E2074" s="37">
        <v>28773.0</v>
      </c>
      <c r="F2074" s="37">
        <v>90854.0</v>
      </c>
    </row>
    <row r="2075" ht="15.75" customHeight="1">
      <c r="A2075" s="36" t="str">
        <f t="shared" si="1"/>
        <v>American Samoa-Oceania2012</v>
      </c>
      <c r="B2075" s="36" t="s">
        <v>243</v>
      </c>
      <c r="C2075" s="36" t="s">
        <v>242</v>
      </c>
      <c r="D2075" s="31" t="s">
        <v>91</v>
      </c>
      <c r="E2075" s="36"/>
      <c r="F2075" s="36"/>
    </row>
    <row r="2076" ht="15.75" customHeight="1">
      <c r="A2076" s="36" t="str">
        <f t="shared" si="1"/>
        <v>Andorra-Europe2012</v>
      </c>
      <c r="B2076" s="36" t="s">
        <v>243</v>
      </c>
      <c r="C2076" s="36" t="s">
        <v>181</v>
      </c>
      <c r="D2076" s="31" t="s">
        <v>91</v>
      </c>
      <c r="E2076" s="36"/>
      <c r="F2076" s="37">
        <v>532.0</v>
      </c>
    </row>
    <row r="2077" ht="15.75" customHeight="1">
      <c r="A2077" s="36" t="str">
        <f t="shared" si="1"/>
        <v>Angola-Africa2012</v>
      </c>
      <c r="B2077" s="36" t="s">
        <v>243</v>
      </c>
      <c r="C2077" s="36" t="s">
        <v>92</v>
      </c>
      <c r="D2077" s="31" t="s">
        <v>91</v>
      </c>
      <c r="E2077" s="37">
        <v>8304.0</v>
      </c>
      <c r="F2077" s="37">
        <v>12666.0</v>
      </c>
    </row>
    <row r="2078" ht="15.75" customHeight="1">
      <c r="A2078" s="36" t="str">
        <f t="shared" si="1"/>
        <v>Antigua and Barbuda-The Americas2012</v>
      </c>
      <c r="B2078" s="36" t="s">
        <v>243</v>
      </c>
      <c r="C2078" s="36" t="s">
        <v>258</v>
      </c>
      <c r="D2078" s="31" t="s">
        <v>91</v>
      </c>
      <c r="E2078" s="36"/>
      <c r="F2078" s="37">
        <v>363.0</v>
      </c>
    </row>
    <row r="2079" ht="15.75" customHeight="1">
      <c r="A2079" s="36" t="str">
        <f t="shared" si="1"/>
        <v>Argentina-The Americas2012</v>
      </c>
      <c r="B2079" s="36" t="s">
        <v>243</v>
      </c>
      <c r="C2079" s="36" t="s">
        <v>260</v>
      </c>
      <c r="D2079" s="31" t="s">
        <v>91</v>
      </c>
      <c r="E2079" s="37">
        <v>55386.0</v>
      </c>
      <c r="F2079" s="37">
        <v>123266.0</v>
      </c>
    </row>
    <row r="2080" ht="15.75" customHeight="1">
      <c r="A2080" s="36" t="str">
        <f t="shared" si="1"/>
        <v>Armenia-Asia2012</v>
      </c>
      <c r="B2080" s="36" t="s">
        <v>243</v>
      </c>
      <c r="C2080" s="36" t="s">
        <v>146</v>
      </c>
      <c r="D2080" s="31" t="s">
        <v>91</v>
      </c>
      <c r="E2080" s="37">
        <v>1876.0</v>
      </c>
      <c r="F2080" s="37">
        <v>3044.0</v>
      </c>
    </row>
    <row r="2081" ht="15.75" customHeight="1">
      <c r="A2081" s="36" t="str">
        <f t="shared" si="1"/>
        <v>Aruba-The Americas2012</v>
      </c>
      <c r="B2081" s="36" t="s">
        <v>243</v>
      </c>
      <c r="C2081" s="36" t="s">
        <v>261</v>
      </c>
      <c r="D2081" s="31" t="s">
        <v>91</v>
      </c>
      <c r="E2081" s="36"/>
      <c r="F2081" s="37">
        <v>2255.0</v>
      </c>
    </row>
    <row r="2082" ht="15.75" customHeight="1">
      <c r="A2082" s="36" t="str">
        <f t="shared" si="1"/>
        <v>Australia-Oceania2005</v>
      </c>
      <c r="B2082" s="36" t="s">
        <v>243</v>
      </c>
      <c r="C2082" s="36" t="s">
        <v>244</v>
      </c>
      <c r="D2082" s="31" t="s">
        <v>84</v>
      </c>
      <c r="E2082" s="37">
        <v>109461.0</v>
      </c>
      <c r="F2082" s="37">
        <v>341002.0</v>
      </c>
    </row>
    <row r="2083" ht="15.75" customHeight="1">
      <c r="A2083" s="36" t="str">
        <f t="shared" si="1"/>
        <v>Austria-Europe2005</v>
      </c>
      <c r="B2083" s="36" t="s">
        <v>243</v>
      </c>
      <c r="C2083" s="36" t="s">
        <v>182</v>
      </c>
      <c r="D2083" s="31" t="s">
        <v>84</v>
      </c>
      <c r="E2083" s="37">
        <v>30447.0</v>
      </c>
      <c r="F2083" s="37">
        <v>67179.0</v>
      </c>
    </row>
    <row r="2084" ht="15.75" customHeight="1">
      <c r="A2084" s="36" t="str">
        <f t="shared" si="1"/>
        <v>Azerbaijan-Asia2005</v>
      </c>
      <c r="B2084" s="36" t="s">
        <v>243</v>
      </c>
      <c r="C2084" s="36" t="s">
        <v>147</v>
      </c>
      <c r="D2084" s="31" t="s">
        <v>84</v>
      </c>
      <c r="E2084" s="37">
        <v>11559.0</v>
      </c>
      <c r="F2084" s="37">
        <v>29615.0</v>
      </c>
    </row>
    <row r="2085" ht="15.75" customHeight="1">
      <c r="A2085" s="36" t="str">
        <f t="shared" si="1"/>
        <v>Bahamas, The-The Americas2005</v>
      </c>
      <c r="B2085" s="36" t="s">
        <v>243</v>
      </c>
      <c r="C2085" s="36" t="s">
        <v>262</v>
      </c>
      <c r="D2085" s="31" t="s">
        <v>84</v>
      </c>
      <c r="E2085" s="36"/>
      <c r="F2085" s="37">
        <v>1577.0</v>
      </c>
    </row>
    <row r="2086" ht="15.75" customHeight="1">
      <c r="A2086" s="36" t="str">
        <f t="shared" si="1"/>
        <v>Bahrain-Middle East2005</v>
      </c>
      <c r="B2086" s="36" t="s">
        <v>243</v>
      </c>
      <c r="C2086" s="36" t="s">
        <v>228</v>
      </c>
      <c r="D2086" s="31" t="s">
        <v>84</v>
      </c>
      <c r="E2086" s="37">
        <v>6433.0</v>
      </c>
      <c r="F2086" s="37">
        <v>15698.0</v>
      </c>
    </row>
    <row r="2087" ht="15.75" customHeight="1">
      <c r="A2087" s="36" t="str">
        <f t="shared" si="1"/>
        <v>Bangladesh-Asia2005</v>
      </c>
      <c r="B2087" s="36" t="s">
        <v>243</v>
      </c>
      <c r="C2087" s="36" t="s">
        <v>148</v>
      </c>
      <c r="D2087" s="31" t="s">
        <v>84</v>
      </c>
      <c r="E2087" s="37">
        <v>20756.0</v>
      </c>
      <c r="F2087" s="37">
        <v>33707.0</v>
      </c>
    </row>
    <row r="2088" ht="15.75" customHeight="1">
      <c r="A2088" s="36" t="str">
        <f t="shared" si="1"/>
        <v>Barbados-The Americas2005</v>
      </c>
      <c r="B2088" s="36" t="s">
        <v>243</v>
      </c>
      <c r="C2088" s="36" t="s">
        <v>263</v>
      </c>
      <c r="D2088" s="31" t="s">
        <v>84</v>
      </c>
      <c r="E2088" s="36"/>
      <c r="F2088" s="37">
        <v>1228.0</v>
      </c>
    </row>
    <row r="2089" ht="15.75" customHeight="1">
      <c r="A2089" s="36" t="str">
        <f t="shared" si="1"/>
        <v>Belarus-Europe2005</v>
      </c>
      <c r="B2089" s="36" t="s">
        <v>243</v>
      </c>
      <c r="C2089" s="36" t="s">
        <v>183</v>
      </c>
      <c r="D2089" s="31" t="s">
        <v>84</v>
      </c>
      <c r="E2089" s="37">
        <v>25262.0</v>
      </c>
      <c r="F2089" s="37">
        <v>52390.0</v>
      </c>
    </row>
    <row r="2090" ht="15.75" customHeight="1">
      <c r="A2090" s="36" t="str">
        <f t="shared" si="1"/>
        <v>Belgium-Europe2005</v>
      </c>
      <c r="B2090" s="36" t="s">
        <v>243</v>
      </c>
      <c r="C2090" s="36" t="s">
        <v>184</v>
      </c>
      <c r="D2090" s="31" t="s">
        <v>84</v>
      </c>
      <c r="E2090" s="37">
        <v>56375.0</v>
      </c>
      <c r="F2090" s="37">
        <v>107531.0</v>
      </c>
    </row>
    <row r="2091" ht="15.75" customHeight="1">
      <c r="A2091" s="36" t="str">
        <f t="shared" si="1"/>
        <v>Belize-The Americas2005</v>
      </c>
      <c r="B2091" s="36" t="s">
        <v>243</v>
      </c>
      <c r="C2091" s="36" t="s">
        <v>264</v>
      </c>
      <c r="D2091" s="31" t="s">
        <v>84</v>
      </c>
      <c r="E2091" s="36"/>
      <c r="F2091" s="37">
        <v>359.0</v>
      </c>
    </row>
    <row r="2092" ht="15.75" customHeight="1">
      <c r="A2092" s="36" t="str">
        <f t="shared" si="1"/>
        <v>Benin-Africa2005</v>
      </c>
      <c r="B2092" s="36" t="s">
        <v>243</v>
      </c>
      <c r="C2092" s="36" t="s">
        <v>93</v>
      </c>
      <c r="D2092" s="31" t="s">
        <v>84</v>
      </c>
      <c r="E2092" s="37">
        <v>2262.0</v>
      </c>
      <c r="F2092" s="37">
        <v>2054.0</v>
      </c>
    </row>
    <row r="2093" ht="15.75" customHeight="1">
      <c r="A2093" s="36" t="str">
        <f t="shared" si="1"/>
        <v>Bermuda-The Americas2005</v>
      </c>
      <c r="B2093" s="36" t="s">
        <v>243</v>
      </c>
      <c r="C2093" s="36" t="s">
        <v>265</v>
      </c>
      <c r="D2093" s="31" t="s">
        <v>84</v>
      </c>
      <c r="E2093" s="36"/>
      <c r="F2093" s="37">
        <v>524.0</v>
      </c>
    </row>
    <row r="2094" ht="15.75" customHeight="1">
      <c r="A2094" s="36" t="str">
        <f t="shared" si="1"/>
        <v>Bhutan-Asia2005</v>
      </c>
      <c r="B2094" s="36" t="s">
        <v>243</v>
      </c>
      <c r="C2094" s="36" t="s">
        <v>149</v>
      </c>
      <c r="D2094" s="31" t="s">
        <v>84</v>
      </c>
      <c r="E2094" s="36"/>
      <c r="F2094" s="37">
        <v>418.0</v>
      </c>
    </row>
    <row r="2095" ht="15.75" customHeight="1">
      <c r="A2095" s="36" t="str">
        <f t="shared" si="1"/>
        <v>Bolivia-The Americas2006</v>
      </c>
      <c r="B2095" s="36" t="s">
        <v>243</v>
      </c>
      <c r="C2095" s="36" t="s">
        <v>266</v>
      </c>
      <c r="D2095" s="31" t="s">
        <v>85</v>
      </c>
      <c r="E2095" s="37">
        <v>3527.0</v>
      </c>
      <c r="F2095" s="37">
        <v>9567.0</v>
      </c>
    </row>
    <row r="2096" ht="15.75" customHeight="1">
      <c r="A2096" s="36" t="str">
        <f t="shared" si="1"/>
        <v>Bosnia and Herzegovina-Europe2006</v>
      </c>
      <c r="B2096" s="36" t="s">
        <v>243</v>
      </c>
      <c r="C2096" s="36" t="s">
        <v>185</v>
      </c>
      <c r="D2096" s="31" t="s">
        <v>85</v>
      </c>
      <c r="E2096" s="37">
        <v>4407.0</v>
      </c>
      <c r="F2096" s="37">
        <v>22919.0</v>
      </c>
    </row>
    <row r="2097" ht="15.75" customHeight="1">
      <c r="A2097" s="36" t="str">
        <f t="shared" si="1"/>
        <v>Botswana-Africa2006</v>
      </c>
      <c r="B2097" s="36" t="s">
        <v>243</v>
      </c>
      <c r="C2097" s="36" t="s">
        <v>94</v>
      </c>
      <c r="D2097" s="31" t="s">
        <v>85</v>
      </c>
      <c r="E2097" s="37">
        <v>1916.0</v>
      </c>
      <c r="F2097" s="37">
        <v>4485.0</v>
      </c>
    </row>
    <row r="2098" ht="15.75" customHeight="1">
      <c r="A2098" s="36" t="str">
        <f t="shared" si="1"/>
        <v>Brazil-The Americas2006</v>
      </c>
      <c r="B2098" s="36" t="s">
        <v>243</v>
      </c>
      <c r="C2098" s="36" t="s">
        <v>267</v>
      </c>
      <c r="D2098" s="31" t="s">
        <v>85</v>
      </c>
      <c r="E2098" s="37">
        <v>195759.0</v>
      </c>
      <c r="F2098" s="37">
        <v>332267.0</v>
      </c>
    </row>
    <row r="2099" ht="15.75" customHeight="1">
      <c r="A2099" s="36" t="str">
        <f t="shared" si="1"/>
        <v>Brunei-Asia2006</v>
      </c>
      <c r="B2099" s="36" t="s">
        <v>243</v>
      </c>
      <c r="C2099" s="36" t="s">
        <v>150</v>
      </c>
      <c r="D2099" s="31" t="s">
        <v>85</v>
      </c>
      <c r="E2099" s="37">
        <v>2157.0</v>
      </c>
      <c r="F2099" s="37">
        <v>5321.0</v>
      </c>
    </row>
    <row r="2100" ht="15.75" customHeight="1">
      <c r="A2100" s="36" t="str">
        <f t="shared" si="1"/>
        <v>Bulgaria-Europe2006</v>
      </c>
      <c r="B2100" s="36" t="s">
        <v>243</v>
      </c>
      <c r="C2100" s="36" t="s">
        <v>186</v>
      </c>
      <c r="D2100" s="31" t="s">
        <v>85</v>
      </c>
      <c r="E2100" s="37">
        <v>18861.0</v>
      </c>
      <c r="F2100" s="37">
        <v>44635.0</v>
      </c>
    </row>
    <row r="2101" ht="15.75" customHeight="1">
      <c r="A2101" s="36" t="str">
        <f t="shared" si="1"/>
        <v>Burkina Faso-Africa2006</v>
      </c>
      <c r="B2101" s="36" t="s">
        <v>243</v>
      </c>
      <c r="C2101" s="36" t="s">
        <v>95</v>
      </c>
      <c r="D2101" s="31" t="s">
        <v>85</v>
      </c>
      <c r="E2101" s="36"/>
      <c r="F2101" s="37">
        <v>1005.0</v>
      </c>
    </row>
    <row r="2102" ht="15.75" customHeight="1">
      <c r="A2102" s="36" t="str">
        <f t="shared" si="1"/>
        <v>Burundi-Africa2006</v>
      </c>
      <c r="B2102" s="36" t="s">
        <v>243</v>
      </c>
      <c r="C2102" s="36" t="s">
        <v>96</v>
      </c>
      <c r="D2102" s="31" t="s">
        <v>85</v>
      </c>
      <c r="E2102" s="36"/>
      <c r="F2102" s="37">
        <v>220.0</v>
      </c>
    </row>
    <row r="2103" ht="15.75" customHeight="1">
      <c r="A2103" s="36" t="str">
        <f t="shared" si="1"/>
        <v>Cambodia-Asia2006</v>
      </c>
      <c r="B2103" s="36" t="s">
        <v>243</v>
      </c>
      <c r="C2103" s="36" t="s">
        <v>151</v>
      </c>
      <c r="D2103" s="31" t="s">
        <v>85</v>
      </c>
      <c r="E2103" s="37">
        <v>3994.0</v>
      </c>
      <c r="F2103" s="37">
        <v>2208.0</v>
      </c>
    </row>
    <row r="2104" ht="15.75" customHeight="1">
      <c r="A2104" s="36" t="str">
        <f t="shared" si="1"/>
        <v>Cameroon-Africa2006</v>
      </c>
      <c r="B2104" s="36" t="s">
        <v>243</v>
      </c>
      <c r="C2104" s="36" t="s">
        <v>97</v>
      </c>
      <c r="D2104" s="31" t="s">
        <v>85</v>
      </c>
      <c r="E2104" s="37">
        <v>6518.0</v>
      </c>
      <c r="F2104" s="37">
        <v>3418.0</v>
      </c>
    </row>
    <row r="2105" ht="15.75" customHeight="1">
      <c r="A2105" s="36" t="str">
        <f t="shared" si="1"/>
        <v>Canada-The Americas2006</v>
      </c>
      <c r="B2105" s="36" t="s">
        <v>243</v>
      </c>
      <c r="C2105" s="36" t="s">
        <v>268</v>
      </c>
      <c r="D2105" s="31" t="s">
        <v>85</v>
      </c>
      <c r="E2105" s="37">
        <v>248220.0</v>
      </c>
      <c r="F2105" s="37">
        <v>519163.0</v>
      </c>
    </row>
    <row r="2106" ht="15.75" customHeight="1">
      <c r="A2106" s="36" t="str">
        <f t="shared" si="1"/>
        <v>Cayman Islands-The Americas2006</v>
      </c>
      <c r="B2106" s="36" t="s">
        <v>243</v>
      </c>
      <c r="C2106" s="36" t="s">
        <v>269</v>
      </c>
      <c r="D2106" s="31" t="s">
        <v>85</v>
      </c>
      <c r="E2106" s="36"/>
      <c r="F2106" s="37">
        <v>469.0</v>
      </c>
    </row>
    <row r="2107" ht="15.75" customHeight="1">
      <c r="A2107" s="36" t="str">
        <f t="shared" si="1"/>
        <v>Central African Republic-Africa2006</v>
      </c>
      <c r="B2107" s="36" t="s">
        <v>243</v>
      </c>
      <c r="C2107" s="36" t="s">
        <v>98</v>
      </c>
      <c r="D2107" s="31" t="s">
        <v>85</v>
      </c>
      <c r="E2107" s="36"/>
      <c r="F2107" s="37">
        <v>246.0</v>
      </c>
    </row>
    <row r="2108" ht="15.75" customHeight="1">
      <c r="A2108" s="36" t="str">
        <f t="shared" si="1"/>
        <v>Chad-Africa2007</v>
      </c>
      <c r="B2108" s="36" t="s">
        <v>243</v>
      </c>
      <c r="C2108" s="36" t="s">
        <v>99</v>
      </c>
      <c r="D2108" s="31" t="s">
        <v>86</v>
      </c>
      <c r="E2108" s="36"/>
      <c r="F2108" s="37">
        <v>169.0</v>
      </c>
    </row>
    <row r="2109" ht="15.75" customHeight="1">
      <c r="A2109" s="36" t="str">
        <f t="shared" si="1"/>
        <v>Chile-The Americas2007</v>
      </c>
      <c r="B2109" s="36" t="s">
        <v>243</v>
      </c>
      <c r="C2109" s="36" t="s">
        <v>270</v>
      </c>
      <c r="D2109" s="31" t="s">
        <v>86</v>
      </c>
      <c r="E2109" s="37">
        <v>25568.0</v>
      </c>
      <c r="F2109" s="37">
        <v>55361.0</v>
      </c>
    </row>
    <row r="2110" ht="15.75" customHeight="1">
      <c r="A2110" s="36" t="str">
        <f t="shared" si="1"/>
        <v>China-Asia2007</v>
      </c>
      <c r="B2110" s="36" t="s">
        <v>243</v>
      </c>
      <c r="C2110" s="36" t="s">
        <v>152</v>
      </c>
      <c r="D2110" s="31" t="s">
        <v>86</v>
      </c>
      <c r="E2110" s="37">
        <v>1253831.0</v>
      </c>
      <c r="F2110" s="37">
        <v>3694242.0</v>
      </c>
    </row>
    <row r="2111" ht="15.75" customHeight="1">
      <c r="A2111" s="36" t="str">
        <f t="shared" si="1"/>
        <v>Colombia-The Americas2007</v>
      </c>
      <c r="B2111" s="36" t="s">
        <v>243</v>
      </c>
      <c r="C2111" s="36" t="s">
        <v>271</v>
      </c>
      <c r="D2111" s="31" t="s">
        <v>86</v>
      </c>
      <c r="E2111" s="37">
        <v>25205.0</v>
      </c>
      <c r="F2111" s="37">
        <v>55661.0</v>
      </c>
    </row>
    <row r="2112" ht="15.75" customHeight="1">
      <c r="A2112" s="36" t="str">
        <f t="shared" si="1"/>
        <v>Comoros-Africa2007</v>
      </c>
      <c r="B2112" s="36" t="s">
        <v>243</v>
      </c>
      <c r="C2112" s="36" t="s">
        <v>100</v>
      </c>
      <c r="D2112" s="31" t="s">
        <v>86</v>
      </c>
      <c r="E2112" s="36"/>
      <c r="F2112" s="37">
        <v>92.0</v>
      </c>
    </row>
    <row r="2113" ht="15.75" customHeight="1">
      <c r="A2113" s="36" t="str">
        <f t="shared" si="1"/>
        <v>Congo (Brazzaville)-Africa2007</v>
      </c>
      <c r="B2113" s="36" t="s">
        <v>243</v>
      </c>
      <c r="C2113" s="36" t="s">
        <v>101</v>
      </c>
      <c r="D2113" s="31" t="s">
        <v>86</v>
      </c>
      <c r="E2113" s="37">
        <v>869.0</v>
      </c>
      <c r="F2113" s="37">
        <v>708.0</v>
      </c>
    </row>
    <row r="2114" ht="15.75" customHeight="1">
      <c r="A2114" s="36" t="str">
        <f t="shared" si="1"/>
        <v>Congo (Kinshasa)-Africa2007</v>
      </c>
      <c r="B2114" s="36" t="s">
        <v>243</v>
      </c>
      <c r="C2114" s="36" t="s">
        <v>102</v>
      </c>
      <c r="D2114" s="31" t="s">
        <v>86</v>
      </c>
      <c r="E2114" s="37">
        <v>17841.0</v>
      </c>
      <c r="F2114" s="37">
        <v>1544.0</v>
      </c>
    </row>
    <row r="2115" ht="15.75" customHeight="1">
      <c r="A2115" s="36" t="str">
        <f t="shared" si="1"/>
        <v>Costa Rica-The Americas2007</v>
      </c>
      <c r="B2115" s="36" t="s">
        <v>243</v>
      </c>
      <c r="C2115" s="36" t="s">
        <v>272</v>
      </c>
      <c r="D2115" s="31" t="s">
        <v>86</v>
      </c>
      <c r="E2115" s="37">
        <v>3073.0</v>
      </c>
      <c r="F2115" s="37">
        <v>6326.0</v>
      </c>
    </row>
    <row r="2116" ht="15.75" customHeight="1">
      <c r="A2116" s="36" t="str">
        <f t="shared" si="1"/>
        <v>Cote d'Ivoire-Africa2007</v>
      </c>
      <c r="B2116" s="36" t="s">
        <v>243</v>
      </c>
      <c r="C2116" s="36" t="s">
        <v>103</v>
      </c>
      <c r="D2116" s="31" t="s">
        <v>86</v>
      </c>
      <c r="E2116" s="37">
        <v>6946.0</v>
      </c>
      <c r="F2116" s="37">
        <v>7286.0</v>
      </c>
    </row>
    <row r="2117" ht="15.75" customHeight="1">
      <c r="A2117" s="36" t="str">
        <f t="shared" si="1"/>
        <v>Croatia-Europe2007</v>
      </c>
      <c r="B2117" s="36" t="s">
        <v>243</v>
      </c>
      <c r="C2117" s="36" t="s">
        <v>187</v>
      </c>
      <c r="D2117" s="31" t="s">
        <v>86</v>
      </c>
      <c r="E2117" s="37">
        <v>8245.0</v>
      </c>
      <c r="F2117" s="37">
        <v>21877.0</v>
      </c>
    </row>
    <row r="2118" ht="15.75" customHeight="1">
      <c r="A2118" s="36" t="str">
        <f t="shared" si="1"/>
        <v>Cuba-The Americas2007</v>
      </c>
      <c r="B2118" s="36" t="s">
        <v>243</v>
      </c>
      <c r="C2118" s="36" t="s">
        <v>273</v>
      </c>
      <c r="D2118" s="31" t="s">
        <v>86</v>
      </c>
      <c r="E2118" s="37">
        <v>11729.0</v>
      </c>
      <c r="F2118" s="37">
        <v>26091.0</v>
      </c>
    </row>
    <row r="2119" ht="15.75" customHeight="1">
      <c r="A2119" s="36" t="str">
        <f t="shared" si="1"/>
        <v>Curacao-The Americas2007</v>
      </c>
      <c r="B2119" s="36" t="s">
        <v>243</v>
      </c>
      <c r="C2119" s="36" t="s">
        <v>274</v>
      </c>
      <c r="D2119" s="31" t="s">
        <v>86</v>
      </c>
      <c r="E2119" s="36"/>
      <c r="F2119" s="36"/>
    </row>
    <row r="2120" ht="15.75" customHeight="1">
      <c r="A2120" s="36" t="str">
        <f t="shared" si="1"/>
        <v>Cyprus-Europe2007</v>
      </c>
      <c r="B2120" s="36" t="s">
        <v>243</v>
      </c>
      <c r="C2120" s="36" t="s">
        <v>188</v>
      </c>
      <c r="D2120" s="31" t="s">
        <v>86</v>
      </c>
      <c r="E2120" s="37">
        <v>2143.0</v>
      </c>
      <c r="F2120" s="37">
        <v>7022.0</v>
      </c>
    </row>
    <row r="2121" ht="15.75" customHeight="1">
      <c r="A2121" s="36" t="str">
        <f t="shared" si="1"/>
        <v>Czech Republic-Europe2008</v>
      </c>
      <c r="B2121" s="36" t="s">
        <v>259</v>
      </c>
      <c r="C2121" s="36" t="s">
        <v>189</v>
      </c>
      <c r="D2121" s="31" t="s">
        <v>87</v>
      </c>
      <c r="E2121" s="37">
        <v>42535.0</v>
      </c>
      <c r="F2121" s="37">
        <v>120193.0</v>
      </c>
    </row>
    <row r="2122" ht="15.75" customHeight="1">
      <c r="A2122" s="36" t="str">
        <f t="shared" si="1"/>
        <v>Denmark-Europe2008</v>
      </c>
      <c r="B2122" s="36" t="s">
        <v>259</v>
      </c>
      <c r="C2122" s="36" t="s">
        <v>190</v>
      </c>
      <c r="D2122" s="31" t="s">
        <v>87</v>
      </c>
      <c r="E2122" s="37">
        <v>19004.0</v>
      </c>
      <c r="F2122" s="37">
        <v>49266.0</v>
      </c>
    </row>
    <row r="2123" ht="15.75" customHeight="1">
      <c r="A2123" s="36" t="str">
        <f t="shared" si="1"/>
        <v>Djibouti-Africa2008</v>
      </c>
      <c r="B2123" s="36" t="s">
        <v>259</v>
      </c>
      <c r="C2123" s="36" t="s">
        <v>104</v>
      </c>
      <c r="D2123" s="31" t="s">
        <v>87</v>
      </c>
      <c r="E2123" s="36"/>
      <c r="F2123" s="37">
        <v>400.0</v>
      </c>
    </row>
    <row r="2124" ht="15.75" customHeight="1">
      <c r="A2124" s="36" t="str">
        <f t="shared" si="1"/>
        <v>Dominica-The Americas2008</v>
      </c>
      <c r="B2124" s="36" t="s">
        <v>259</v>
      </c>
      <c r="C2124" s="36" t="s">
        <v>275</v>
      </c>
      <c r="D2124" s="31" t="s">
        <v>87</v>
      </c>
      <c r="E2124" s="36"/>
      <c r="F2124" s="37">
        <v>103.0</v>
      </c>
    </row>
    <row r="2125" ht="15.75" customHeight="1">
      <c r="A2125" s="36" t="str">
        <f t="shared" si="1"/>
        <v>Dominican Republic-The Americas2008</v>
      </c>
      <c r="B2125" s="36" t="s">
        <v>259</v>
      </c>
      <c r="C2125" s="36" t="s">
        <v>276</v>
      </c>
      <c r="D2125" s="31" t="s">
        <v>87</v>
      </c>
      <c r="E2125" s="37">
        <v>7476.0</v>
      </c>
      <c r="F2125" s="37">
        <v>21500.0</v>
      </c>
    </row>
    <row r="2126" ht="15.75" customHeight="1">
      <c r="A2126" s="36" t="str">
        <f t="shared" si="1"/>
        <v>Ecuador-The Americas2008</v>
      </c>
      <c r="B2126" s="36" t="s">
        <v>259</v>
      </c>
      <c r="C2126" s="36" t="s">
        <v>277</v>
      </c>
      <c r="D2126" s="31" t="s">
        <v>87</v>
      </c>
      <c r="E2126" s="37">
        <v>9177.0</v>
      </c>
      <c r="F2126" s="37">
        <v>24690.0</v>
      </c>
    </row>
    <row r="2127" ht="15.75" customHeight="1">
      <c r="A2127" s="36" t="str">
        <f t="shared" si="1"/>
        <v>Egypt-Africa2008</v>
      </c>
      <c r="B2127" s="36" t="s">
        <v>259</v>
      </c>
      <c r="C2127" s="36" t="s">
        <v>105</v>
      </c>
      <c r="D2127" s="31" t="s">
        <v>87</v>
      </c>
      <c r="E2127" s="37">
        <v>47162.0</v>
      </c>
      <c r="F2127" s="37">
        <v>127194.0</v>
      </c>
    </row>
    <row r="2128" ht="15.75" customHeight="1">
      <c r="A2128" s="36" t="str">
        <f t="shared" si="1"/>
        <v>El Salvador-The Americas2008</v>
      </c>
      <c r="B2128" s="36" t="s">
        <v>259</v>
      </c>
      <c r="C2128" s="36" t="s">
        <v>278</v>
      </c>
      <c r="D2128" s="31" t="s">
        <v>87</v>
      </c>
      <c r="E2128" s="37">
        <v>4232.0</v>
      </c>
      <c r="F2128" s="37">
        <v>6040.0</v>
      </c>
    </row>
    <row r="2129" ht="15.75" customHeight="1">
      <c r="A2129" s="36" t="str">
        <f t="shared" si="1"/>
        <v>Equatorial Guinea-Africa2008</v>
      </c>
      <c r="B2129" s="36" t="s">
        <v>259</v>
      </c>
      <c r="C2129" s="36" t="s">
        <v>106</v>
      </c>
      <c r="D2129" s="31" t="s">
        <v>87</v>
      </c>
      <c r="E2129" s="36"/>
      <c r="F2129" s="37">
        <v>4980.0</v>
      </c>
    </row>
    <row r="2130" ht="15.75" customHeight="1">
      <c r="A2130" s="36" t="str">
        <f t="shared" si="1"/>
        <v>Eritrea-Africa2008</v>
      </c>
      <c r="B2130" s="36" t="s">
        <v>259</v>
      </c>
      <c r="C2130" s="36" t="s">
        <v>107</v>
      </c>
      <c r="D2130" s="31" t="s">
        <v>87</v>
      </c>
      <c r="E2130" s="37">
        <v>748.0</v>
      </c>
      <c r="F2130" s="37">
        <v>605.0</v>
      </c>
    </row>
    <row r="2131" ht="15.75" customHeight="1">
      <c r="A2131" s="36" t="str">
        <f t="shared" si="1"/>
        <v>Estonia-Europe2008</v>
      </c>
      <c r="B2131" s="36" t="s">
        <v>259</v>
      </c>
      <c r="C2131" s="36" t="s">
        <v>191</v>
      </c>
      <c r="D2131" s="31" t="s">
        <v>87</v>
      </c>
      <c r="E2131" s="37">
        <v>4713.0</v>
      </c>
      <c r="F2131" s="37">
        <v>14936.0</v>
      </c>
    </row>
    <row r="2132" ht="15.75" customHeight="1">
      <c r="A2132" s="36" t="str">
        <f t="shared" si="1"/>
        <v>Ethiopia-Africa2008</v>
      </c>
      <c r="B2132" s="36" t="s">
        <v>259</v>
      </c>
      <c r="C2132" s="36" t="s">
        <v>108</v>
      </c>
      <c r="D2132" s="31" t="s">
        <v>87</v>
      </c>
      <c r="E2132" s="37">
        <v>26867.0</v>
      </c>
      <c r="F2132" s="37">
        <v>4481.0</v>
      </c>
    </row>
    <row r="2133" ht="15.75" customHeight="1">
      <c r="A2133" s="36" t="str">
        <f t="shared" si="1"/>
        <v>Faeroe Islands-Europe2008</v>
      </c>
      <c r="B2133" s="36" t="s">
        <v>259</v>
      </c>
      <c r="C2133" s="36" t="s">
        <v>192</v>
      </c>
      <c r="D2133" s="31" t="s">
        <v>87</v>
      </c>
      <c r="E2133" s="36"/>
      <c r="F2133" s="37">
        <v>763.0</v>
      </c>
    </row>
    <row r="2134" ht="15.75" customHeight="1">
      <c r="A2134" s="36" t="str">
        <f t="shared" si="1"/>
        <v>Fiji-Oceania2009</v>
      </c>
      <c r="B2134" s="36" t="s">
        <v>259</v>
      </c>
      <c r="C2134" s="36" t="s">
        <v>245</v>
      </c>
      <c r="D2134" s="31" t="s">
        <v>88</v>
      </c>
      <c r="E2134" s="36"/>
      <c r="F2134" s="37">
        <v>836.0</v>
      </c>
    </row>
    <row r="2135" ht="15.75" customHeight="1">
      <c r="A2135" s="36" t="str">
        <f t="shared" si="1"/>
        <v>Finland-Europe2009</v>
      </c>
      <c r="B2135" s="36" t="s">
        <v>259</v>
      </c>
      <c r="C2135" s="36" t="s">
        <v>193</v>
      </c>
      <c r="D2135" s="31" t="s">
        <v>88</v>
      </c>
      <c r="E2135" s="37">
        <v>34819.0</v>
      </c>
      <c r="F2135" s="37">
        <v>61078.0</v>
      </c>
    </row>
    <row r="2136" ht="15.75" customHeight="1">
      <c r="A2136" s="36" t="str">
        <f t="shared" si="1"/>
        <v>France-Europe2009</v>
      </c>
      <c r="B2136" s="36" t="s">
        <v>259</v>
      </c>
      <c r="C2136" s="36" t="s">
        <v>194</v>
      </c>
      <c r="D2136" s="31" t="s">
        <v>88</v>
      </c>
      <c r="E2136" s="37">
        <v>261182.0</v>
      </c>
      <c r="F2136" s="37">
        <v>380840.0</v>
      </c>
    </row>
    <row r="2137" ht="15.75" customHeight="1">
      <c r="A2137" s="36" t="str">
        <f t="shared" si="1"/>
        <v>French Polynesia-Oceania2009</v>
      </c>
      <c r="B2137" s="36" t="s">
        <v>259</v>
      </c>
      <c r="C2137" s="36" t="s">
        <v>246</v>
      </c>
      <c r="D2137" s="31" t="s">
        <v>88</v>
      </c>
      <c r="E2137" s="36"/>
      <c r="F2137" s="37">
        <v>737.0</v>
      </c>
    </row>
    <row r="2138" ht="15.75" customHeight="1">
      <c r="A2138" s="36" t="str">
        <f t="shared" si="1"/>
        <v>Gabon-Africa2009</v>
      </c>
      <c r="B2138" s="36" t="s">
        <v>259</v>
      </c>
      <c r="C2138" s="36" t="s">
        <v>109</v>
      </c>
      <c r="D2138" s="31" t="s">
        <v>88</v>
      </c>
      <c r="E2138" s="37">
        <v>1583.0</v>
      </c>
      <c r="F2138" s="37">
        <v>1778.0</v>
      </c>
    </row>
    <row r="2139" ht="15.75" customHeight="1">
      <c r="A2139" s="36" t="str">
        <f t="shared" si="1"/>
        <v>Gambia, The-Africa2009</v>
      </c>
      <c r="B2139" s="36" t="s">
        <v>259</v>
      </c>
      <c r="C2139" s="36" t="s">
        <v>110</v>
      </c>
      <c r="D2139" s="31" t="s">
        <v>88</v>
      </c>
      <c r="E2139" s="36"/>
      <c r="F2139" s="37">
        <v>315.0</v>
      </c>
    </row>
    <row r="2140" ht="15.75" customHeight="1">
      <c r="A2140" s="36" t="str">
        <f t="shared" si="1"/>
        <v>Georgia-Asia2009</v>
      </c>
      <c r="B2140" s="36" t="s">
        <v>259</v>
      </c>
      <c r="C2140" s="36" t="s">
        <v>153</v>
      </c>
      <c r="D2140" s="31" t="s">
        <v>88</v>
      </c>
      <c r="E2140" s="37">
        <v>2544.0</v>
      </c>
      <c r="F2140" s="37">
        <v>3388.0</v>
      </c>
    </row>
    <row r="2141" ht="15.75" customHeight="1">
      <c r="A2141" s="36" t="str">
        <f t="shared" si="1"/>
        <v>Germany-Europe2009</v>
      </c>
      <c r="B2141" s="36" t="s">
        <v>259</v>
      </c>
      <c r="C2141" s="36" t="s">
        <v>195</v>
      </c>
      <c r="D2141" s="31" t="s">
        <v>88</v>
      </c>
      <c r="E2141" s="37">
        <v>338553.0</v>
      </c>
      <c r="F2141" s="37">
        <v>828771.0</v>
      </c>
    </row>
    <row r="2142" ht="15.75" customHeight="1">
      <c r="A2142" s="36" t="str">
        <f t="shared" si="1"/>
        <v>Ghana-Africa2009</v>
      </c>
      <c r="B2142" s="36" t="s">
        <v>259</v>
      </c>
      <c r="C2142" s="36" t="s">
        <v>111</v>
      </c>
      <c r="D2142" s="31" t="s">
        <v>88</v>
      </c>
      <c r="E2142" s="37">
        <v>8264.0</v>
      </c>
      <c r="F2142" s="37">
        <v>7437.0</v>
      </c>
    </row>
    <row r="2143" ht="15.75" customHeight="1">
      <c r="A2143" s="36" t="str">
        <f t="shared" si="1"/>
        <v>Greece-Europe2009</v>
      </c>
      <c r="B2143" s="36" t="s">
        <v>259</v>
      </c>
      <c r="C2143" s="36" t="s">
        <v>196</v>
      </c>
      <c r="D2143" s="31" t="s">
        <v>88</v>
      </c>
      <c r="E2143" s="37">
        <v>28321.0</v>
      </c>
      <c r="F2143" s="37">
        <v>93670.0</v>
      </c>
    </row>
    <row r="2144" ht="15.75" customHeight="1">
      <c r="A2144" s="36" t="str">
        <f t="shared" si="1"/>
        <v>Greenland-The Americas2009</v>
      </c>
      <c r="B2144" s="36" t="s">
        <v>259</v>
      </c>
      <c r="C2144" s="36" t="s">
        <v>279</v>
      </c>
      <c r="D2144" s="31" t="s">
        <v>88</v>
      </c>
      <c r="E2144" s="36"/>
      <c r="F2144" s="37">
        <v>539.0</v>
      </c>
    </row>
    <row r="2145" ht="15.75" customHeight="1">
      <c r="A2145" s="36" t="str">
        <f t="shared" si="1"/>
        <v>Grenada-The Americas2009</v>
      </c>
      <c r="B2145" s="36" t="s">
        <v>259</v>
      </c>
      <c r="C2145" s="36" t="s">
        <v>280</v>
      </c>
      <c r="D2145" s="31" t="s">
        <v>88</v>
      </c>
      <c r="E2145" s="36"/>
      <c r="F2145" s="37">
        <v>205.0</v>
      </c>
    </row>
    <row r="2146" ht="15.75" customHeight="1">
      <c r="A2146" s="36" t="str">
        <f t="shared" si="1"/>
        <v>Guam-Oceania2009</v>
      </c>
      <c r="B2146" s="36" t="s">
        <v>259</v>
      </c>
      <c r="C2146" s="36" t="s">
        <v>247</v>
      </c>
      <c r="D2146" s="31" t="s">
        <v>88</v>
      </c>
      <c r="E2146" s="36"/>
      <c r="F2146" s="36"/>
    </row>
    <row r="2147" ht="15.75" customHeight="1">
      <c r="A2147" s="36" t="str">
        <f t="shared" si="1"/>
        <v>Guatemala-The Americas2010</v>
      </c>
      <c r="B2147" s="36" t="s">
        <v>259</v>
      </c>
      <c r="C2147" s="36" t="s">
        <v>281</v>
      </c>
      <c r="D2147" s="31" t="s">
        <v>89</v>
      </c>
      <c r="E2147" s="37">
        <v>7248.0</v>
      </c>
      <c r="F2147" s="37">
        <v>11096.0</v>
      </c>
    </row>
    <row r="2148" ht="15.75" customHeight="1">
      <c r="A2148" s="36" t="str">
        <f t="shared" si="1"/>
        <v>Guinea-Africa2010</v>
      </c>
      <c r="B2148" s="36" t="s">
        <v>259</v>
      </c>
      <c r="C2148" s="36" t="s">
        <v>112</v>
      </c>
      <c r="D2148" s="31" t="s">
        <v>89</v>
      </c>
      <c r="E2148" s="36"/>
      <c r="F2148" s="37">
        <v>1324.0</v>
      </c>
    </row>
    <row r="2149" ht="15.75" customHeight="1">
      <c r="A2149" s="36" t="str">
        <f t="shared" si="1"/>
        <v>Guinea-Bissau-Africa2010</v>
      </c>
      <c r="B2149" s="36" t="s">
        <v>259</v>
      </c>
      <c r="C2149" s="36" t="s">
        <v>113</v>
      </c>
      <c r="D2149" s="31" t="s">
        <v>89</v>
      </c>
      <c r="E2149" s="36"/>
      <c r="F2149" s="37">
        <v>154.0</v>
      </c>
    </row>
    <row r="2150" ht="15.75" customHeight="1">
      <c r="A2150" s="36" t="str">
        <f t="shared" si="1"/>
        <v>Guyana-The Americas2010</v>
      </c>
      <c r="B2150" s="36" t="s">
        <v>259</v>
      </c>
      <c r="C2150" s="36" t="s">
        <v>282</v>
      </c>
      <c r="D2150" s="31" t="s">
        <v>89</v>
      </c>
      <c r="E2150" s="36"/>
      <c r="F2150" s="37">
        <v>1580.0</v>
      </c>
    </row>
    <row r="2151" ht="15.75" customHeight="1">
      <c r="A2151" s="36" t="str">
        <f t="shared" si="1"/>
        <v>Haiti-The Americas2010</v>
      </c>
      <c r="B2151" s="36" t="s">
        <v>259</v>
      </c>
      <c r="C2151" s="36" t="s">
        <v>283</v>
      </c>
      <c r="D2151" s="31" t="s">
        <v>89</v>
      </c>
      <c r="E2151" s="37">
        <v>2309.0</v>
      </c>
      <c r="F2151" s="37">
        <v>1826.0</v>
      </c>
    </row>
    <row r="2152" ht="15.75" customHeight="1">
      <c r="A2152" s="36" t="str">
        <f t="shared" si="1"/>
        <v>Honduras-The Americas2010</v>
      </c>
      <c r="B2152" s="36" t="s">
        <v>259</v>
      </c>
      <c r="C2152" s="36" t="s">
        <v>284</v>
      </c>
      <c r="D2152" s="31" t="s">
        <v>89</v>
      </c>
      <c r="E2152" s="37">
        <v>3380.0</v>
      </c>
      <c r="F2152" s="37">
        <v>6091.0</v>
      </c>
    </row>
    <row r="2153" ht="15.75" customHeight="1">
      <c r="A2153" s="36" t="str">
        <f t="shared" si="1"/>
        <v>Hong Kong SAR-Asia2010</v>
      </c>
      <c r="B2153" s="36" t="s">
        <v>259</v>
      </c>
      <c r="C2153" s="36" t="s">
        <v>154</v>
      </c>
      <c r="D2153" s="31" t="s">
        <v>89</v>
      </c>
      <c r="E2153" s="37">
        <v>13195.0</v>
      </c>
      <c r="F2153" s="37">
        <v>36952.0</v>
      </c>
    </row>
    <row r="2154" ht="15.75" customHeight="1">
      <c r="A2154" s="36" t="str">
        <f t="shared" si="1"/>
        <v>Hungary-Europe2010</v>
      </c>
      <c r="B2154" s="36" t="s">
        <v>259</v>
      </c>
      <c r="C2154" s="36" t="s">
        <v>197</v>
      </c>
      <c r="D2154" s="31" t="s">
        <v>89</v>
      </c>
      <c r="E2154" s="37">
        <v>25601.0</v>
      </c>
      <c r="F2154" s="37">
        <v>56094.0</v>
      </c>
    </row>
    <row r="2155" ht="15.75" customHeight="1">
      <c r="A2155" s="36" t="str">
        <f t="shared" si="1"/>
        <v>Iceland-Europe2010</v>
      </c>
      <c r="B2155" s="36" t="s">
        <v>259</v>
      </c>
      <c r="C2155" s="36" t="s">
        <v>198</v>
      </c>
      <c r="D2155" s="31" t="s">
        <v>89</v>
      </c>
      <c r="E2155" s="37">
        <v>3285.0</v>
      </c>
      <c r="F2155" s="37">
        <v>2171.0</v>
      </c>
    </row>
    <row r="2156" ht="15.75" customHeight="1">
      <c r="A2156" s="36" t="str">
        <f t="shared" si="1"/>
        <v>India-Asia2010</v>
      </c>
      <c r="B2156" s="36" t="s">
        <v>259</v>
      </c>
      <c r="C2156" s="36" t="s">
        <v>155</v>
      </c>
      <c r="D2156" s="31" t="s">
        <v>89</v>
      </c>
      <c r="E2156" s="37">
        <v>477540.0</v>
      </c>
      <c r="F2156" s="37">
        <v>1226791.0</v>
      </c>
    </row>
    <row r="2157" ht="15.75" customHeight="1">
      <c r="A2157" s="36" t="str">
        <f t="shared" si="1"/>
        <v>Indonesia-Asia2010</v>
      </c>
      <c r="B2157" s="36" t="s">
        <v>259</v>
      </c>
      <c r="C2157" s="36" t="s">
        <v>156</v>
      </c>
      <c r="D2157" s="31" t="s">
        <v>89</v>
      </c>
      <c r="E2157" s="37">
        <v>164879.0</v>
      </c>
      <c r="F2157" s="37">
        <v>306737.0</v>
      </c>
    </row>
    <row r="2158" ht="15.75" customHeight="1">
      <c r="A2158" s="36" t="str">
        <f t="shared" si="1"/>
        <v>Iran-Middle East2010</v>
      </c>
      <c r="B2158" s="36" t="s">
        <v>259</v>
      </c>
      <c r="C2158" s="36" t="s">
        <v>230</v>
      </c>
      <c r="D2158" s="31" t="s">
        <v>89</v>
      </c>
      <c r="E2158" s="37">
        <v>138011.0</v>
      </c>
      <c r="F2158" s="37">
        <v>402178.0</v>
      </c>
    </row>
    <row r="2159" ht="15.75" customHeight="1">
      <c r="A2159" s="36" t="str">
        <f t="shared" si="1"/>
        <v>Iraq-Middle East2010</v>
      </c>
      <c r="B2159" s="36" t="s">
        <v>259</v>
      </c>
      <c r="C2159" s="36" t="s">
        <v>231</v>
      </c>
      <c r="D2159" s="31" t="s">
        <v>89</v>
      </c>
      <c r="E2159" s="37">
        <v>27981.0</v>
      </c>
      <c r="F2159" s="37">
        <v>87260.0</v>
      </c>
    </row>
    <row r="2160" ht="15.75" customHeight="1">
      <c r="A2160" s="36" t="str">
        <f t="shared" si="1"/>
        <v>Ireland-Europe2011</v>
      </c>
      <c r="B2160" s="36" t="s">
        <v>259</v>
      </c>
      <c r="C2160" s="36" t="s">
        <v>199</v>
      </c>
      <c r="D2160" s="31" t="s">
        <v>90</v>
      </c>
      <c r="E2160" s="37">
        <v>14673.0</v>
      </c>
      <c r="F2160" s="37">
        <v>43762.0</v>
      </c>
    </row>
    <row r="2161" ht="15.75" customHeight="1">
      <c r="A2161" s="36" t="str">
        <f t="shared" si="1"/>
        <v>Isle of Man-Europe2011</v>
      </c>
      <c r="B2161" s="36" t="s">
        <v>259</v>
      </c>
      <c r="C2161" s="36" t="s">
        <v>200</v>
      </c>
      <c r="D2161" s="31" t="s">
        <v>90</v>
      </c>
      <c r="E2161" s="36"/>
      <c r="F2161" s="36"/>
    </row>
    <row r="2162" ht="15.75" customHeight="1">
      <c r="A2162" s="36" t="str">
        <f t="shared" si="1"/>
        <v>Israel-Middle East2011</v>
      </c>
      <c r="B2162" s="36" t="s">
        <v>259</v>
      </c>
      <c r="C2162" s="36" t="s">
        <v>232</v>
      </c>
      <c r="D2162" s="31" t="s">
        <v>90</v>
      </c>
      <c r="E2162" s="37">
        <v>18809.0</v>
      </c>
      <c r="F2162" s="37">
        <v>63146.0</v>
      </c>
    </row>
    <row r="2163" ht="15.75" customHeight="1">
      <c r="A2163" s="36" t="str">
        <f t="shared" si="1"/>
        <v>Italy-Europe2011</v>
      </c>
      <c r="B2163" s="36" t="s">
        <v>259</v>
      </c>
      <c r="C2163" s="36" t="s">
        <v>201</v>
      </c>
      <c r="D2163" s="31" t="s">
        <v>90</v>
      </c>
      <c r="E2163" s="37">
        <v>172396.0</v>
      </c>
      <c r="F2163" s="37">
        <v>452632.0</v>
      </c>
    </row>
    <row r="2164" ht="15.75" customHeight="1">
      <c r="A2164" s="36" t="str">
        <f t="shared" si="1"/>
        <v>Jamaica-The Americas2011</v>
      </c>
      <c r="B2164" s="36" t="s">
        <v>259</v>
      </c>
      <c r="C2164" s="36" t="s">
        <v>285</v>
      </c>
      <c r="D2164" s="31" t="s">
        <v>90</v>
      </c>
      <c r="E2164" s="37">
        <v>3586.0</v>
      </c>
      <c r="F2164" s="37">
        <v>10301.0</v>
      </c>
    </row>
    <row r="2165" ht="15.75" customHeight="1">
      <c r="A2165" s="36" t="str">
        <f t="shared" si="1"/>
        <v>Japan-Asia2011</v>
      </c>
      <c r="B2165" s="36" t="s">
        <v>259</v>
      </c>
      <c r="C2165" s="36" t="s">
        <v>157</v>
      </c>
      <c r="D2165" s="31" t="s">
        <v>90</v>
      </c>
      <c r="E2165" s="37">
        <v>510390.0</v>
      </c>
      <c r="F2165" s="37">
        <v>1216751.0</v>
      </c>
    </row>
    <row r="2166" ht="15.75" customHeight="1">
      <c r="A2166" s="36" t="str">
        <f t="shared" si="1"/>
        <v>Jordan-Middle East2011</v>
      </c>
      <c r="B2166" s="36" t="s">
        <v>259</v>
      </c>
      <c r="C2166" s="36" t="s">
        <v>233</v>
      </c>
      <c r="D2166" s="31" t="s">
        <v>90</v>
      </c>
      <c r="E2166" s="37">
        <v>5060.0</v>
      </c>
      <c r="F2166" s="37">
        <v>16887.0</v>
      </c>
    </row>
    <row r="2167" ht="15.75" customHeight="1">
      <c r="A2167" s="36" t="str">
        <f t="shared" si="1"/>
        <v>Kazakhstan-Asia2011</v>
      </c>
      <c r="B2167" s="36" t="s">
        <v>259</v>
      </c>
      <c r="C2167" s="36" t="s">
        <v>158</v>
      </c>
      <c r="D2167" s="31" t="s">
        <v>90</v>
      </c>
      <c r="E2167" s="37">
        <v>39679.0</v>
      </c>
      <c r="F2167" s="37">
        <v>151946.0</v>
      </c>
    </row>
    <row r="2168" ht="15.75" customHeight="1">
      <c r="A2168" s="36" t="str">
        <f t="shared" si="1"/>
        <v>Kenya-Africa2011</v>
      </c>
      <c r="B2168" s="36" t="s">
        <v>259</v>
      </c>
      <c r="C2168" s="36" t="s">
        <v>114</v>
      </c>
      <c r="D2168" s="31" t="s">
        <v>90</v>
      </c>
      <c r="E2168" s="37">
        <v>14454.0</v>
      </c>
      <c r="F2168" s="37">
        <v>7968.0</v>
      </c>
    </row>
    <row r="2169" ht="15.75" customHeight="1">
      <c r="A2169" s="36" t="str">
        <f t="shared" si="1"/>
        <v>Kiribati-Oceania2011</v>
      </c>
      <c r="B2169" s="36" t="s">
        <v>259</v>
      </c>
      <c r="C2169" s="36" t="s">
        <v>248</v>
      </c>
      <c r="D2169" s="31" t="s">
        <v>90</v>
      </c>
      <c r="E2169" s="36"/>
      <c r="F2169" s="37">
        <v>40.0</v>
      </c>
    </row>
    <row r="2170" ht="15.75" customHeight="1">
      <c r="A2170" s="36" t="str">
        <f t="shared" si="1"/>
        <v>Kosovo-Europe2011</v>
      </c>
      <c r="B2170" s="36" t="s">
        <v>259</v>
      </c>
      <c r="C2170" s="36" t="s">
        <v>202</v>
      </c>
      <c r="D2170" s="31" t="s">
        <v>90</v>
      </c>
      <c r="E2170" s="37">
        <v>1894.0</v>
      </c>
      <c r="F2170" s="36"/>
    </row>
    <row r="2171" ht="15.75" customHeight="1">
      <c r="A2171" s="36" t="str">
        <f t="shared" si="1"/>
        <v>Kuwait-Middle East2011</v>
      </c>
      <c r="B2171" s="36" t="s">
        <v>259</v>
      </c>
      <c r="C2171" s="36" t="s">
        <v>234</v>
      </c>
      <c r="D2171" s="31" t="s">
        <v>90</v>
      </c>
      <c r="E2171" s="37">
        <v>20639.0</v>
      </c>
      <c r="F2171" s="37">
        <v>52753.0</v>
      </c>
    </row>
    <row r="2172" ht="15.75" customHeight="1">
      <c r="A2172" s="36" t="str">
        <f t="shared" si="1"/>
        <v>Kyrgyzstan-Asia2011</v>
      </c>
      <c r="B2172" s="36" t="s">
        <v>259</v>
      </c>
      <c r="C2172" s="36" t="s">
        <v>159</v>
      </c>
      <c r="D2172" s="31" t="s">
        <v>90</v>
      </c>
      <c r="E2172" s="37">
        <v>2422.0</v>
      </c>
      <c r="F2172" s="37">
        <v>4848.0</v>
      </c>
    </row>
    <row r="2173" ht="15.75" customHeight="1">
      <c r="A2173" s="36" t="str">
        <f t="shared" si="1"/>
        <v>Laos-Asia2012</v>
      </c>
      <c r="B2173" s="36" t="s">
        <v>259</v>
      </c>
      <c r="C2173" s="36" t="s">
        <v>160</v>
      </c>
      <c r="D2173" s="31" t="s">
        <v>91</v>
      </c>
      <c r="E2173" s="36"/>
      <c r="F2173" s="37">
        <v>1177.0</v>
      </c>
    </row>
    <row r="2174" ht="15.75" customHeight="1">
      <c r="A2174" s="36" t="str">
        <f t="shared" si="1"/>
        <v>Latvia-Europe2012</v>
      </c>
      <c r="B2174" s="36" t="s">
        <v>259</v>
      </c>
      <c r="C2174" s="36" t="s">
        <v>203</v>
      </c>
      <c r="D2174" s="31" t="s">
        <v>91</v>
      </c>
      <c r="E2174" s="37">
        <v>4073.0</v>
      </c>
      <c r="F2174" s="37">
        <v>6652.0</v>
      </c>
    </row>
    <row r="2175" ht="15.75" customHeight="1">
      <c r="A2175" s="36" t="str">
        <f t="shared" si="1"/>
        <v>Lebanon-Middle East2012</v>
      </c>
      <c r="B2175" s="36" t="s">
        <v>259</v>
      </c>
      <c r="C2175" s="36" t="s">
        <v>235</v>
      </c>
      <c r="D2175" s="31" t="s">
        <v>91</v>
      </c>
      <c r="E2175" s="37">
        <v>5220.0</v>
      </c>
      <c r="F2175" s="37">
        <v>16039.0</v>
      </c>
    </row>
    <row r="2176" ht="15.75" customHeight="1">
      <c r="A2176" s="36" t="str">
        <f t="shared" si="1"/>
        <v>Lesotho-Africa2012</v>
      </c>
      <c r="B2176" s="36" t="s">
        <v>259</v>
      </c>
      <c r="C2176" s="36" t="s">
        <v>115</v>
      </c>
      <c r="D2176" s="31" t="s">
        <v>91</v>
      </c>
      <c r="E2176" s="36"/>
      <c r="F2176" s="36"/>
    </row>
    <row r="2177" ht="15.75" customHeight="1">
      <c r="A2177" s="36" t="str">
        <f t="shared" si="1"/>
        <v>Liberia-Africa2012</v>
      </c>
      <c r="B2177" s="36" t="s">
        <v>259</v>
      </c>
      <c r="C2177" s="36" t="s">
        <v>116</v>
      </c>
      <c r="D2177" s="31" t="s">
        <v>91</v>
      </c>
      <c r="E2177" s="36"/>
      <c r="F2177" s="37">
        <v>502.0</v>
      </c>
    </row>
    <row r="2178" ht="15.75" customHeight="1">
      <c r="A2178" s="36" t="str">
        <f t="shared" si="1"/>
        <v>Libya-Africa2012</v>
      </c>
      <c r="B2178" s="36" t="s">
        <v>259</v>
      </c>
      <c r="C2178" s="36" t="s">
        <v>117</v>
      </c>
      <c r="D2178" s="31" t="s">
        <v>91</v>
      </c>
      <c r="E2178" s="37">
        <v>16951.0</v>
      </c>
      <c r="F2178" s="37">
        <v>47832.0</v>
      </c>
    </row>
    <row r="2179" ht="15.75" customHeight="1">
      <c r="A2179" s="36" t="str">
        <f t="shared" si="1"/>
        <v>Liechtenstein-Europe2012</v>
      </c>
      <c r="B2179" s="36" t="s">
        <v>259</v>
      </c>
      <c r="C2179" s="36" t="s">
        <v>204</v>
      </c>
      <c r="D2179" s="31" t="s">
        <v>91</v>
      </c>
      <c r="E2179" s="36"/>
      <c r="F2179" s="36"/>
    </row>
    <row r="2180" ht="15.75" customHeight="1">
      <c r="A2180" s="36" t="str">
        <f t="shared" si="1"/>
        <v>Lithuania-Europe2012</v>
      </c>
      <c r="B2180" s="36" t="s">
        <v>259</v>
      </c>
      <c r="C2180" s="36" t="s">
        <v>205</v>
      </c>
      <c r="D2180" s="31" t="s">
        <v>91</v>
      </c>
      <c r="E2180" s="37">
        <v>8865.0</v>
      </c>
      <c r="F2180" s="37">
        <v>13212.0</v>
      </c>
    </row>
    <row r="2181" ht="15.75" customHeight="1">
      <c r="A2181" s="36" t="str">
        <f t="shared" si="1"/>
        <v>Luxembourg-Europe2012</v>
      </c>
      <c r="B2181" s="36" t="s">
        <v>259</v>
      </c>
      <c r="C2181" s="36" t="s">
        <v>206</v>
      </c>
      <c r="D2181" s="31" t="s">
        <v>91</v>
      </c>
      <c r="E2181" s="37">
        <v>3646.0</v>
      </c>
      <c r="F2181" s="37">
        <v>9417.0</v>
      </c>
    </row>
    <row r="2182" ht="15.75" customHeight="1">
      <c r="A2182" s="36" t="str">
        <f t="shared" si="1"/>
        <v>Macao SAR-Asia2012</v>
      </c>
      <c r="B2182" s="36" t="s">
        <v>259</v>
      </c>
      <c r="C2182" s="36" t="s">
        <v>161</v>
      </c>
      <c r="D2182" s="31" t="s">
        <v>91</v>
      </c>
      <c r="E2182" s="36"/>
      <c r="F2182" s="37">
        <v>1525.0</v>
      </c>
    </row>
    <row r="2183" ht="15.75" customHeight="1">
      <c r="A2183" s="36" t="str">
        <f t="shared" si="1"/>
        <v>Madagascar-Africa2012</v>
      </c>
      <c r="B2183" s="36" t="s">
        <v>259</v>
      </c>
      <c r="C2183" s="36" t="s">
        <v>118</v>
      </c>
      <c r="D2183" s="31" t="s">
        <v>91</v>
      </c>
      <c r="E2183" s="36"/>
      <c r="F2183" s="37">
        <v>1236.0</v>
      </c>
    </row>
    <row r="2184" ht="15.75" customHeight="1">
      <c r="A2184" s="36" t="str">
        <f t="shared" si="1"/>
        <v>Malawi-Africa2012</v>
      </c>
      <c r="B2184" s="36" t="s">
        <v>259</v>
      </c>
      <c r="C2184" s="36" t="s">
        <v>119</v>
      </c>
      <c r="D2184" s="31" t="s">
        <v>91</v>
      </c>
      <c r="E2184" s="36"/>
      <c r="F2184" s="37">
        <v>884.0</v>
      </c>
    </row>
    <row r="2185" ht="15.75" customHeight="1">
      <c r="A2185" s="36" t="str">
        <f t="shared" si="1"/>
        <v>Malaysia-Asia2012</v>
      </c>
      <c r="B2185" s="36" t="s">
        <v>259</v>
      </c>
      <c r="C2185" s="36" t="s">
        <v>162</v>
      </c>
      <c r="D2185" s="31" t="s">
        <v>91</v>
      </c>
      <c r="E2185" s="37">
        <v>51009.0</v>
      </c>
      <c r="F2185" s="37">
        <v>135129.0</v>
      </c>
    </row>
    <row r="2186" ht="15.75" customHeight="1">
      <c r="A2186" s="36" t="str">
        <f t="shared" si="1"/>
        <v>Maldives-Asia2005</v>
      </c>
      <c r="B2186" s="36" t="s">
        <v>259</v>
      </c>
      <c r="C2186" s="36" t="s">
        <v>163</v>
      </c>
      <c r="D2186" s="31" t="s">
        <v>84</v>
      </c>
      <c r="E2186" s="36"/>
      <c r="F2186" s="37">
        <v>689.0</v>
      </c>
    </row>
    <row r="2187" ht="15.75" customHeight="1">
      <c r="A2187" s="36" t="str">
        <f t="shared" si="1"/>
        <v>Mali-Africa2005</v>
      </c>
      <c r="B2187" s="36" t="s">
        <v>259</v>
      </c>
      <c r="C2187" s="36" t="s">
        <v>120</v>
      </c>
      <c r="D2187" s="31" t="s">
        <v>84</v>
      </c>
      <c r="E2187" s="36"/>
      <c r="F2187" s="37">
        <v>554.0</v>
      </c>
    </row>
    <row r="2188" ht="15.75" customHeight="1">
      <c r="A2188" s="36" t="str">
        <f t="shared" si="1"/>
        <v>Malta-Europe2005</v>
      </c>
      <c r="B2188" s="36" t="s">
        <v>259</v>
      </c>
      <c r="C2188" s="36" t="s">
        <v>207</v>
      </c>
      <c r="D2188" s="31" t="s">
        <v>84</v>
      </c>
      <c r="E2188" s="37">
        <v>734.0</v>
      </c>
      <c r="F2188" s="37">
        <v>2299.0</v>
      </c>
    </row>
    <row r="2189" ht="15.75" customHeight="1">
      <c r="A2189" s="36" t="str">
        <f t="shared" si="1"/>
        <v>Marshall Islands-Oceania2005</v>
      </c>
      <c r="B2189" s="36" t="s">
        <v>259</v>
      </c>
      <c r="C2189" s="36" t="s">
        <v>249</v>
      </c>
      <c r="D2189" s="31" t="s">
        <v>84</v>
      </c>
      <c r="E2189" s="36"/>
      <c r="F2189" s="37">
        <v>84.0</v>
      </c>
    </row>
    <row r="2190" ht="15.75" customHeight="1">
      <c r="A2190" s="36" t="str">
        <f t="shared" si="1"/>
        <v>Mauritania-Africa2005</v>
      </c>
      <c r="B2190" s="36" t="s">
        <v>259</v>
      </c>
      <c r="C2190" s="36" t="s">
        <v>121</v>
      </c>
      <c r="D2190" s="31" t="s">
        <v>84</v>
      </c>
      <c r="E2190" s="36"/>
      <c r="F2190" s="37">
        <v>1434.0</v>
      </c>
    </row>
    <row r="2191" ht="15.75" customHeight="1">
      <c r="A2191" s="36" t="str">
        <f t="shared" si="1"/>
        <v>Mauritius-Africa2005</v>
      </c>
      <c r="B2191" s="36" t="s">
        <v>259</v>
      </c>
      <c r="C2191" s="36" t="s">
        <v>122</v>
      </c>
      <c r="D2191" s="31" t="s">
        <v>84</v>
      </c>
      <c r="E2191" s="36"/>
      <c r="F2191" s="37">
        <v>2981.0</v>
      </c>
    </row>
    <row r="2192" ht="15.75" customHeight="1">
      <c r="A2192" s="36" t="str">
        <f t="shared" si="1"/>
        <v>Mexico-The Americas2005</v>
      </c>
      <c r="B2192" s="36" t="s">
        <v>259</v>
      </c>
      <c r="C2192" s="36" t="s">
        <v>286</v>
      </c>
      <c r="D2192" s="31" t="s">
        <v>84</v>
      </c>
      <c r="E2192" s="37">
        <v>150843.0</v>
      </c>
      <c r="F2192" s="37">
        <v>391251.0</v>
      </c>
    </row>
    <row r="2193" ht="15.75" customHeight="1">
      <c r="A2193" s="36" t="str">
        <f t="shared" si="1"/>
        <v>Micronesia, Fed. Sts.-Oceania2005</v>
      </c>
      <c r="B2193" s="36" t="s">
        <v>259</v>
      </c>
      <c r="C2193" s="36" t="s">
        <v>250</v>
      </c>
      <c r="D2193" s="31" t="s">
        <v>84</v>
      </c>
      <c r="E2193" s="36"/>
      <c r="F2193" s="37">
        <v>147.0</v>
      </c>
    </row>
    <row r="2194" ht="15.75" customHeight="1">
      <c r="A2194" s="36" t="str">
        <f t="shared" si="1"/>
        <v>Moldova-Europe2005</v>
      </c>
      <c r="B2194" s="36" t="s">
        <v>259</v>
      </c>
      <c r="C2194" s="36" t="s">
        <v>208</v>
      </c>
      <c r="D2194" s="31" t="s">
        <v>84</v>
      </c>
      <c r="E2194" s="37">
        <v>3096.0</v>
      </c>
      <c r="F2194" s="37">
        <v>3986.0</v>
      </c>
    </row>
    <row r="2195" ht="15.75" customHeight="1">
      <c r="A2195" s="36" t="str">
        <f t="shared" si="1"/>
        <v>Monaco-Europe2005</v>
      </c>
      <c r="B2195" s="36" t="s">
        <v>259</v>
      </c>
      <c r="C2195" s="36" t="s">
        <v>209</v>
      </c>
      <c r="D2195" s="31" t="s">
        <v>84</v>
      </c>
      <c r="E2195" s="36"/>
      <c r="F2195" s="36"/>
    </row>
    <row r="2196" ht="15.75" customHeight="1">
      <c r="A2196" s="36" t="str">
        <f t="shared" si="1"/>
        <v>Mongolia-Asia2005</v>
      </c>
      <c r="B2196" s="36" t="s">
        <v>259</v>
      </c>
      <c r="C2196" s="36" t="s">
        <v>164</v>
      </c>
      <c r="D2196" s="31" t="s">
        <v>84</v>
      </c>
      <c r="E2196" s="37">
        <v>2586.0</v>
      </c>
      <c r="F2196" s="37">
        <v>8287.0</v>
      </c>
    </row>
    <row r="2197" ht="15.75" customHeight="1">
      <c r="A2197" s="36" t="str">
        <f t="shared" si="1"/>
        <v>Montenegro-Europe2005</v>
      </c>
      <c r="B2197" s="36" t="s">
        <v>259</v>
      </c>
      <c r="C2197" s="36" t="s">
        <v>210</v>
      </c>
      <c r="D2197" s="31" t="s">
        <v>84</v>
      </c>
      <c r="E2197" s="36"/>
      <c r="F2197" s="36"/>
    </row>
    <row r="2198" ht="15.75" customHeight="1">
      <c r="A2198" s="36" t="str">
        <f t="shared" si="1"/>
        <v>Morocco-Africa2005</v>
      </c>
      <c r="B2198" s="36" t="s">
        <v>259</v>
      </c>
      <c r="C2198" s="36" t="s">
        <v>123</v>
      </c>
      <c r="D2198" s="31" t="s">
        <v>84</v>
      </c>
      <c r="E2198" s="37">
        <v>11079.0</v>
      </c>
      <c r="F2198" s="37">
        <v>38254.0</v>
      </c>
    </row>
    <row r="2199" ht="15.75" customHeight="1">
      <c r="A2199" s="36" t="str">
        <f t="shared" si="1"/>
        <v>Mozambique-Africa2005</v>
      </c>
      <c r="B2199" s="36" t="s">
        <v>259</v>
      </c>
      <c r="C2199" s="36" t="s">
        <v>124</v>
      </c>
      <c r="D2199" s="31" t="s">
        <v>84</v>
      </c>
      <c r="E2199" s="37">
        <v>7645.0</v>
      </c>
      <c r="F2199" s="37">
        <v>1588.0</v>
      </c>
    </row>
    <row r="2200" ht="15.75" customHeight="1">
      <c r="A2200" s="36" t="str">
        <f t="shared" si="1"/>
        <v>Myanmar-Asia2005</v>
      </c>
      <c r="B2200" s="36" t="s">
        <v>259</v>
      </c>
      <c r="C2200" s="36" t="s">
        <v>165</v>
      </c>
      <c r="D2200" s="31" t="s">
        <v>84</v>
      </c>
      <c r="E2200" s="37">
        <v>12968.0</v>
      </c>
      <c r="F2200" s="37">
        <v>9208.0</v>
      </c>
    </row>
    <row r="2201" ht="15.75" customHeight="1">
      <c r="A2201" s="36" t="str">
        <f t="shared" si="1"/>
        <v>Namibia-Africa2006</v>
      </c>
      <c r="B2201" s="36" t="s">
        <v>259</v>
      </c>
      <c r="C2201" s="36" t="s">
        <v>125</v>
      </c>
      <c r="D2201" s="31" t="s">
        <v>85</v>
      </c>
      <c r="E2201" s="37">
        <v>1010.0</v>
      </c>
      <c r="F2201" s="37">
        <v>1760.0</v>
      </c>
    </row>
    <row r="2202" ht="15.75" customHeight="1">
      <c r="A2202" s="36" t="str">
        <f t="shared" si="1"/>
        <v>Nepal-Asia2006</v>
      </c>
      <c r="B2202" s="36" t="s">
        <v>259</v>
      </c>
      <c r="C2202" s="36" t="s">
        <v>166</v>
      </c>
      <c r="D2202" s="31" t="s">
        <v>85</v>
      </c>
      <c r="E2202" s="37">
        <v>8467.0</v>
      </c>
      <c r="F2202" s="37">
        <v>2710.0</v>
      </c>
    </row>
    <row r="2203" ht="15.75" customHeight="1">
      <c r="A2203" s="36" t="str">
        <f t="shared" si="1"/>
        <v>Netherlands-Europe2006</v>
      </c>
      <c r="B2203" s="36" t="s">
        <v>259</v>
      </c>
      <c r="C2203" s="36" t="s">
        <v>211</v>
      </c>
      <c r="D2203" s="31" t="s">
        <v>85</v>
      </c>
      <c r="E2203" s="37">
        <v>75706.0</v>
      </c>
      <c r="F2203" s="37">
        <v>172364.0</v>
      </c>
    </row>
    <row r="2204" ht="15.75" customHeight="1">
      <c r="A2204" s="36" t="str">
        <f t="shared" si="1"/>
        <v>New Caledonia-Oceania2006</v>
      </c>
      <c r="B2204" s="36" t="s">
        <v>259</v>
      </c>
      <c r="C2204" s="36" t="s">
        <v>251</v>
      </c>
      <c r="D2204" s="31" t="s">
        <v>85</v>
      </c>
      <c r="E2204" s="36"/>
      <c r="F2204" s="37">
        <v>2428.0</v>
      </c>
    </row>
    <row r="2205" ht="15.75" customHeight="1">
      <c r="A2205" s="36" t="str">
        <f t="shared" si="1"/>
        <v>New Zealand-Oceania2006</v>
      </c>
      <c r="B2205" s="36" t="s">
        <v>259</v>
      </c>
      <c r="C2205" s="36" t="s">
        <v>252</v>
      </c>
      <c r="D2205" s="31" t="s">
        <v>85</v>
      </c>
      <c r="E2205" s="37">
        <v>17119.0</v>
      </c>
      <c r="F2205" s="37">
        <v>33201.0</v>
      </c>
    </row>
    <row r="2206" ht="15.75" customHeight="1">
      <c r="A2206" s="36" t="str">
        <f t="shared" si="1"/>
        <v>Nicaragua-The Americas2006</v>
      </c>
      <c r="B2206" s="36" t="s">
        <v>259</v>
      </c>
      <c r="C2206" s="36" t="s">
        <v>287</v>
      </c>
      <c r="D2206" s="31" t="s">
        <v>85</v>
      </c>
      <c r="E2206" s="37">
        <v>2636.0</v>
      </c>
      <c r="F2206" s="37">
        <v>4037.0</v>
      </c>
    </row>
    <row r="2207" ht="15.75" customHeight="1">
      <c r="A2207" s="36" t="str">
        <f t="shared" si="1"/>
        <v>Niger-Africa2006</v>
      </c>
      <c r="B2207" s="36" t="s">
        <v>259</v>
      </c>
      <c r="C2207" s="36" t="s">
        <v>126</v>
      </c>
      <c r="D2207" s="31" t="s">
        <v>85</v>
      </c>
      <c r="E2207" s="36"/>
      <c r="F2207" s="37">
        <v>814.0</v>
      </c>
    </row>
    <row r="2208" ht="15.75" customHeight="1">
      <c r="A2208" s="36" t="str">
        <f t="shared" si="1"/>
        <v>Nigeria-Africa2006</v>
      </c>
      <c r="B2208" s="36" t="s">
        <v>259</v>
      </c>
      <c r="C2208" s="36" t="s">
        <v>127</v>
      </c>
      <c r="D2208" s="31" t="s">
        <v>85</v>
      </c>
      <c r="E2208" s="37">
        <v>97389.0</v>
      </c>
      <c r="F2208" s="37">
        <v>98125.0</v>
      </c>
    </row>
    <row r="2209" ht="15.75" customHeight="1">
      <c r="A2209" s="36" t="str">
        <f t="shared" si="1"/>
        <v>North Korea-Asia2006</v>
      </c>
      <c r="B2209" s="36" t="s">
        <v>259</v>
      </c>
      <c r="C2209" s="36" t="s">
        <v>167</v>
      </c>
      <c r="D2209" s="31" t="s">
        <v>85</v>
      </c>
      <c r="E2209" s="37">
        <v>19566.0</v>
      </c>
      <c r="F2209" s="37">
        <v>76109.0</v>
      </c>
    </row>
    <row r="2210" ht="15.75" customHeight="1">
      <c r="A2210" s="36" t="str">
        <f t="shared" si="1"/>
        <v>North Macedonia-Europe2006</v>
      </c>
      <c r="B2210" s="36" t="s">
        <v>259</v>
      </c>
      <c r="C2210" s="36" t="s">
        <v>212</v>
      </c>
      <c r="D2210" s="31" t="s">
        <v>85</v>
      </c>
      <c r="E2210" s="37">
        <v>2527.0</v>
      </c>
      <c r="F2210" s="37">
        <v>10935.0</v>
      </c>
    </row>
    <row r="2211" ht="15.75" customHeight="1">
      <c r="A2211" s="36" t="str">
        <f t="shared" si="1"/>
        <v>Norway-Europe2006</v>
      </c>
      <c r="B2211" s="36" t="s">
        <v>259</v>
      </c>
      <c r="C2211" s="36" t="s">
        <v>213</v>
      </c>
      <c r="D2211" s="31" t="s">
        <v>85</v>
      </c>
      <c r="E2211" s="37">
        <v>24912.0</v>
      </c>
      <c r="F2211" s="37">
        <v>37429.0</v>
      </c>
    </row>
    <row r="2212" ht="15.75" customHeight="1">
      <c r="A2212" s="36" t="str">
        <f t="shared" si="1"/>
        <v>Oman-Middle East2006</v>
      </c>
      <c r="B2212" s="36" t="s">
        <v>259</v>
      </c>
      <c r="C2212" s="36" t="s">
        <v>236</v>
      </c>
      <c r="D2212" s="31" t="s">
        <v>85</v>
      </c>
      <c r="E2212" s="37">
        <v>8818.0</v>
      </c>
      <c r="F2212" s="37">
        <v>25471.0</v>
      </c>
    </row>
    <row r="2213" ht="15.75" customHeight="1">
      <c r="A2213" s="36" t="str">
        <f t="shared" si="1"/>
        <v>Pakistan-Asia2006</v>
      </c>
      <c r="B2213" s="36" t="s">
        <v>259</v>
      </c>
      <c r="C2213" s="36" t="s">
        <v>168</v>
      </c>
      <c r="D2213" s="31" t="s">
        <v>85</v>
      </c>
      <c r="E2213" s="37">
        <v>65775.0</v>
      </c>
      <c r="F2213" s="37">
        <v>114084.0</v>
      </c>
    </row>
    <row r="2214" ht="15.75" customHeight="1">
      <c r="A2214" s="36" t="str">
        <f t="shared" si="1"/>
        <v>Panama-The Americas2006</v>
      </c>
      <c r="B2214" s="36" t="s">
        <v>259</v>
      </c>
      <c r="C2214" s="36" t="s">
        <v>288</v>
      </c>
      <c r="D2214" s="31" t="s">
        <v>85</v>
      </c>
      <c r="E2214" s="37">
        <v>2625.0</v>
      </c>
      <c r="F2214" s="37">
        <v>5871.0</v>
      </c>
    </row>
    <row r="2215" ht="15.75" customHeight="1">
      <c r="A2215" s="36" t="str">
        <f t="shared" si="1"/>
        <v>Papua New Guinea-Oceania2006</v>
      </c>
      <c r="B2215" s="36" t="s">
        <v>259</v>
      </c>
      <c r="C2215" s="36" t="s">
        <v>253</v>
      </c>
      <c r="D2215" s="31" t="s">
        <v>85</v>
      </c>
      <c r="E2215" s="36"/>
      <c r="F2215" s="37">
        <v>3513.0</v>
      </c>
    </row>
    <row r="2216" ht="15.75" customHeight="1">
      <c r="A2216" s="36" t="str">
        <f t="shared" si="1"/>
        <v>Paraguay-The Americas2007</v>
      </c>
      <c r="B2216" s="36" t="s">
        <v>259</v>
      </c>
      <c r="C2216" s="36" t="s">
        <v>289</v>
      </c>
      <c r="D2216" s="31" t="s">
        <v>86</v>
      </c>
      <c r="E2216" s="37">
        <v>3885.0</v>
      </c>
      <c r="F2216" s="37">
        <v>3898.0</v>
      </c>
    </row>
    <row r="2217" ht="15.75" customHeight="1">
      <c r="A2217" s="36" t="str">
        <f t="shared" si="1"/>
        <v>Peru-The Americas2007</v>
      </c>
      <c r="B2217" s="36" t="s">
        <v>259</v>
      </c>
      <c r="C2217" s="36" t="s">
        <v>290</v>
      </c>
      <c r="D2217" s="31" t="s">
        <v>86</v>
      </c>
      <c r="E2217" s="37">
        <v>11873.0</v>
      </c>
      <c r="F2217" s="37">
        <v>27187.0</v>
      </c>
    </row>
    <row r="2218" ht="15.75" customHeight="1">
      <c r="A2218" s="36" t="str">
        <f t="shared" si="1"/>
        <v>Philippines-Asia2007</v>
      </c>
      <c r="B2218" s="36" t="s">
        <v>259</v>
      </c>
      <c r="C2218" s="36" t="s">
        <v>169</v>
      </c>
      <c r="D2218" s="31" t="s">
        <v>86</v>
      </c>
      <c r="E2218" s="37">
        <v>38767.0</v>
      </c>
      <c r="F2218" s="37">
        <v>71338.0</v>
      </c>
    </row>
    <row r="2219" ht="15.75" customHeight="1">
      <c r="A2219" s="36" t="str">
        <f t="shared" si="1"/>
        <v>Poland-Europe2007</v>
      </c>
      <c r="B2219" s="36" t="s">
        <v>259</v>
      </c>
      <c r="C2219" s="36" t="s">
        <v>214</v>
      </c>
      <c r="D2219" s="31" t="s">
        <v>86</v>
      </c>
      <c r="E2219" s="37">
        <v>88855.0</v>
      </c>
      <c r="F2219" s="37">
        <v>296932.0</v>
      </c>
    </row>
    <row r="2220" ht="15.75" customHeight="1">
      <c r="A2220" s="36" t="str">
        <f t="shared" si="1"/>
        <v>Portugal-Europe2007</v>
      </c>
      <c r="B2220" s="36" t="s">
        <v>259</v>
      </c>
      <c r="C2220" s="36" t="s">
        <v>215</v>
      </c>
      <c r="D2220" s="31" t="s">
        <v>86</v>
      </c>
      <c r="E2220" s="37">
        <v>25824.0</v>
      </c>
      <c r="F2220" s="37">
        <v>66820.0</v>
      </c>
    </row>
    <row r="2221" ht="15.75" customHeight="1">
      <c r="A2221" s="36" t="str">
        <f t="shared" si="1"/>
        <v>Puerto Rico-The Americas2007</v>
      </c>
      <c r="B2221" s="36" t="s">
        <v>259</v>
      </c>
      <c r="C2221" s="36" t="s">
        <v>291</v>
      </c>
      <c r="D2221" s="31" t="s">
        <v>86</v>
      </c>
      <c r="E2221" s="36"/>
      <c r="F2221" s="36"/>
    </row>
    <row r="2222" ht="15.75" customHeight="1">
      <c r="A2222" s="36" t="str">
        <f t="shared" si="1"/>
        <v>Qatar-Middle East2007</v>
      </c>
      <c r="B2222" s="36" t="s">
        <v>259</v>
      </c>
      <c r="C2222" s="36" t="s">
        <v>237</v>
      </c>
      <c r="D2222" s="31" t="s">
        <v>86</v>
      </c>
      <c r="E2222" s="37">
        <v>13711.0</v>
      </c>
      <c r="F2222" s="37">
        <v>28482.0</v>
      </c>
    </row>
    <row r="2223" ht="15.75" customHeight="1">
      <c r="A2223" s="36" t="str">
        <f t="shared" si="1"/>
        <v>Romania-Europe2007</v>
      </c>
      <c r="B2223" s="36" t="s">
        <v>259</v>
      </c>
      <c r="C2223" s="36" t="s">
        <v>216</v>
      </c>
      <c r="D2223" s="31" t="s">
        <v>86</v>
      </c>
      <c r="E2223" s="37">
        <v>38140.0</v>
      </c>
      <c r="F2223" s="37">
        <v>92174.0</v>
      </c>
    </row>
    <row r="2224" ht="15.75" customHeight="1">
      <c r="A2224" s="36" t="str">
        <f t="shared" si="1"/>
        <v>Russia-Europe2007</v>
      </c>
      <c r="B2224" s="36" t="s">
        <v>259</v>
      </c>
      <c r="C2224" s="36" t="s">
        <v>217</v>
      </c>
      <c r="D2224" s="31" t="s">
        <v>86</v>
      </c>
      <c r="E2224" s="37">
        <v>623098.0</v>
      </c>
      <c r="F2224" s="37">
        <v>1557665.0</v>
      </c>
    </row>
    <row r="2225" ht="15.75" customHeight="1">
      <c r="A2225" s="36" t="str">
        <f t="shared" si="1"/>
        <v>Rwanda-Africa2007</v>
      </c>
      <c r="B2225" s="36" t="s">
        <v>259</v>
      </c>
      <c r="C2225" s="36" t="s">
        <v>128</v>
      </c>
      <c r="D2225" s="31" t="s">
        <v>86</v>
      </c>
      <c r="E2225" s="36"/>
      <c r="F2225" s="37">
        <v>689.0</v>
      </c>
    </row>
    <row r="2226" ht="15.75" customHeight="1">
      <c r="A2226" s="36" t="str">
        <f t="shared" si="1"/>
        <v>Samoa-Oceania2007</v>
      </c>
      <c r="B2226" s="36" t="s">
        <v>259</v>
      </c>
      <c r="C2226" s="36" t="s">
        <v>254</v>
      </c>
      <c r="D2226" s="31" t="s">
        <v>86</v>
      </c>
      <c r="E2226" s="36"/>
      <c r="F2226" s="37">
        <v>143.0</v>
      </c>
    </row>
    <row r="2227" ht="15.75" customHeight="1">
      <c r="A2227" s="36" t="str">
        <f t="shared" si="1"/>
        <v>San Marino-Europe2007</v>
      </c>
      <c r="B2227" s="36" t="s">
        <v>259</v>
      </c>
      <c r="C2227" s="36" t="s">
        <v>218</v>
      </c>
      <c r="D2227" s="31" t="s">
        <v>86</v>
      </c>
      <c r="E2227" s="36"/>
      <c r="F2227" s="36"/>
    </row>
    <row r="2228" ht="15.75" customHeight="1">
      <c r="A2228" s="36" t="str">
        <f t="shared" si="1"/>
        <v>Sao Tome and Principe-Africa2007</v>
      </c>
      <c r="B2228" s="36" t="s">
        <v>259</v>
      </c>
      <c r="C2228" s="36" t="s">
        <v>129</v>
      </c>
      <c r="D2228" s="31" t="s">
        <v>86</v>
      </c>
      <c r="E2228" s="36"/>
      <c r="F2228" s="37">
        <v>59.0</v>
      </c>
    </row>
    <row r="2229" ht="15.75" customHeight="1">
      <c r="A2229" s="36" t="str">
        <f t="shared" si="1"/>
        <v>Saudi Arabia-Middle East2007</v>
      </c>
      <c r="B2229" s="36" t="s">
        <v>259</v>
      </c>
      <c r="C2229" s="36" t="s">
        <v>238</v>
      </c>
      <c r="D2229" s="31" t="s">
        <v>86</v>
      </c>
      <c r="E2229" s="37">
        <v>116953.0</v>
      </c>
      <c r="F2229" s="37">
        <v>326407.0</v>
      </c>
    </row>
    <row r="2230" ht="15.75" customHeight="1">
      <c r="A2230" s="36" t="str">
        <f t="shared" si="1"/>
        <v>Senegal-Africa2007</v>
      </c>
      <c r="B2230" s="36" t="s">
        <v>259</v>
      </c>
      <c r="C2230" s="36" t="s">
        <v>130</v>
      </c>
      <c r="D2230" s="31" t="s">
        <v>86</v>
      </c>
      <c r="E2230" s="37">
        <v>2632.0</v>
      </c>
      <c r="F2230" s="37">
        <v>4547.0</v>
      </c>
    </row>
    <row r="2231" ht="15.75" customHeight="1">
      <c r="A2231" s="36" t="str">
        <f t="shared" si="1"/>
        <v>Serbia-Europe2008</v>
      </c>
      <c r="B2231" s="36" t="s">
        <v>259</v>
      </c>
      <c r="C2231" s="36" t="s">
        <v>219</v>
      </c>
      <c r="D2231" s="31" t="s">
        <v>87</v>
      </c>
      <c r="E2231" s="37">
        <v>15891.0</v>
      </c>
      <c r="F2231" s="36"/>
    </row>
    <row r="2232" ht="15.75" customHeight="1">
      <c r="A2232" s="36" t="str">
        <f t="shared" si="1"/>
        <v>Seychelles-Africa2008</v>
      </c>
      <c r="B2232" s="36" t="s">
        <v>259</v>
      </c>
      <c r="C2232" s="36" t="s">
        <v>131</v>
      </c>
      <c r="D2232" s="31" t="s">
        <v>87</v>
      </c>
      <c r="E2232" s="36"/>
      <c r="F2232" s="37">
        <v>543.0</v>
      </c>
    </row>
    <row r="2233" ht="15.75" customHeight="1">
      <c r="A2233" s="36" t="str">
        <f t="shared" si="1"/>
        <v>Sierra Leone-Africa2008</v>
      </c>
      <c r="B2233" s="36" t="s">
        <v>259</v>
      </c>
      <c r="C2233" s="36" t="s">
        <v>132</v>
      </c>
      <c r="D2233" s="31" t="s">
        <v>87</v>
      </c>
      <c r="E2233" s="36"/>
      <c r="F2233" s="37">
        <v>609.0</v>
      </c>
    </row>
    <row r="2234" ht="15.75" customHeight="1">
      <c r="A2234" s="36" t="str">
        <f t="shared" si="1"/>
        <v>Singapore-Asia2008</v>
      </c>
      <c r="B2234" s="36" t="s">
        <v>259</v>
      </c>
      <c r="C2234" s="36" t="s">
        <v>170</v>
      </c>
      <c r="D2234" s="31" t="s">
        <v>87</v>
      </c>
      <c r="E2234" s="37">
        <v>21005.0</v>
      </c>
      <c r="F2234" s="37">
        <v>47231.0</v>
      </c>
    </row>
    <row r="2235" ht="15.75" customHeight="1">
      <c r="A2235" s="36" t="str">
        <f t="shared" si="1"/>
        <v>Sint Maarten (Dutch part)-The Americas2008</v>
      </c>
      <c r="B2235" s="36" t="s">
        <v>259</v>
      </c>
      <c r="C2235" s="36" t="s">
        <v>292</v>
      </c>
      <c r="D2235" s="31" t="s">
        <v>87</v>
      </c>
      <c r="E2235" s="36"/>
      <c r="F2235" s="36"/>
    </row>
    <row r="2236" ht="15.75" customHeight="1">
      <c r="A2236" s="36" t="str">
        <f t="shared" si="1"/>
        <v>Slovakia-Europe2008</v>
      </c>
      <c r="B2236" s="36" t="s">
        <v>259</v>
      </c>
      <c r="C2236" s="36" t="s">
        <v>220</v>
      </c>
      <c r="D2236" s="31" t="s">
        <v>87</v>
      </c>
      <c r="E2236" s="37">
        <v>18733.0</v>
      </c>
      <c r="F2236" s="37">
        <v>39252.0</v>
      </c>
    </row>
    <row r="2237" ht="15.75" customHeight="1">
      <c r="A2237" s="36" t="str">
        <f t="shared" si="1"/>
        <v>Slovenia-Europe2008</v>
      </c>
      <c r="B2237" s="36" t="s">
        <v>259</v>
      </c>
      <c r="C2237" s="36" t="s">
        <v>221</v>
      </c>
      <c r="D2237" s="31" t="s">
        <v>87</v>
      </c>
      <c r="E2237" s="37">
        <v>6830.0</v>
      </c>
      <c r="F2237" s="37">
        <v>15420.0</v>
      </c>
    </row>
    <row r="2238" ht="15.75" customHeight="1">
      <c r="A2238" s="36" t="str">
        <f t="shared" si="1"/>
        <v>Solomon Islands-Oceania2008</v>
      </c>
      <c r="B2238" s="36" t="s">
        <v>259</v>
      </c>
      <c r="C2238" s="36" t="s">
        <v>255</v>
      </c>
      <c r="D2238" s="31" t="s">
        <v>87</v>
      </c>
      <c r="E2238" s="36"/>
      <c r="F2238" s="37">
        <v>172.0</v>
      </c>
    </row>
    <row r="2239" ht="15.75" customHeight="1">
      <c r="A2239" s="36" t="str">
        <f t="shared" si="1"/>
        <v>Somalia-Africa2008</v>
      </c>
      <c r="B2239" s="36" t="s">
        <v>259</v>
      </c>
      <c r="C2239" s="36" t="s">
        <v>133</v>
      </c>
      <c r="D2239" s="31" t="s">
        <v>87</v>
      </c>
      <c r="E2239" s="36"/>
      <c r="F2239" s="37">
        <v>572.0</v>
      </c>
    </row>
    <row r="2240" ht="15.75" customHeight="1">
      <c r="A2240" s="36" t="str">
        <f t="shared" si="1"/>
        <v>South Africa-Africa2008</v>
      </c>
      <c r="B2240" s="36" t="s">
        <v>259</v>
      </c>
      <c r="C2240" s="36" t="s">
        <v>134</v>
      </c>
      <c r="D2240" s="31" t="s">
        <v>87</v>
      </c>
      <c r="E2240" s="37">
        <v>109908.0</v>
      </c>
      <c r="F2240" s="37">
        <v>347687.0</v>
      </c>
    </row>
    <row r="2241" ht="15.75" customHeight="1">
      <c r="A2241" s="36" t="str">
        <f t="shared" si="1"/>
        <v>South Korea-Asia2008</v>
      </c>
      <c r="B2241" s="36" t="s">
        <v>259</v>
      </c>
      <c r="C2241" s="36" t="s">
        <v>171</v>
      </c>
      <c r="D2241" s="31" t="s">
        <v>87</v>
      </c>
      <c r="E2241" s="37">
        <v>198667.0</v>
      </c>
      <c r="F2241" s="37">
        <v>465632.0</v>
      </c>
    </row>
    <row r="2242" ht="15.75" customHeight="1">
      <c r="A2242" s="36" t="str">
        <f t="shared" si="1"/>
        <v>South Sudan-Africa2008</v>
      </c>
      <c r="B2242" s="36" t="s">
        <v>259</v>
      </c>
      <c r="C2242" s="36" t="s">
        <v>135</v>
      </c>
      <c r="D2242" s="31" t="s">
        <v>87</v>
      </c>
      <c r="E2242" s="36"/>
      <c r="F2242" s="36"/>
    </row>
    <row r="2243" ht="15.75" customHeight="1">
      <c r="A2243" s="36" t="str">
        <f t="shared" si="1"/>
        <v>Spain-Europe2008</v>
      </c>
      <c r="B2243" s="36" t="s">
        <v>259</v>
      </c>
      <c r="C2243" s="36" t="s">
        <v>222</v>
      </c>
      <c r="D2243" s="31" t="s">
        <v>87</v>
      </c>
      <c r="E2243" s="37">
        <v>128757.0</v>
      </c>
      <c r="F2243" s="37">
        <v>314519.0</v>
      </c>
    </row>
    <row r="2244" ht="15.75" customHeight="1">
      <c r="A2244" s="36" t="str">
        <f t="shared" si="1"/>
        <v>Sri Lanka-Asia2008</v>
      </c>
      <c r="B2244" s="36" t="s">
        <v>259</v>
      </c>
      <c r="C2244" s="36" t="s">
        <v>172</v>
      </c>
      <c r="D2244" s="31" t="s">
        <v>87</v>
      </c>
      <c r="E2244" s="37">
        <v>8199.0</v>
      </c>
      <c r="F2244" s="37">
        <v>11008.0</v>
      </c>
    </row>
    <row r="2245" ht="15.75" customHeight="1">
      <c r="A2245" s="36" t="str">
        <f t="shared" si="1"/>
        <v>St. Kitts and Nevis-The Americas2008</v>
      </c>
      <c r="B2245" s="36" t="s">
        <v>259</v>
      </c>
      <c r="C2245" s="36" t="s">
        <v>293</v>
      </c>
      <c r="D2245" s="31" t="s">
        <v>87</v>
      </c>
      <c r="E2245" s="36"/>
      <c r="F2245" s="37">
        <v>198.0</v>
      </c>
    </row>
    <row r="2246" ht="15.75" customHeight="1">
      <c r="A2246" s="36" t="str">
        <f t="shared" si="1"/>
        <v>St. Lucia-The Americas2009</v>
      </c>
      <c r="B2246" s="36" t="s">
        <v>259</v>
      </c>
      <c r="C2246" s="36" t="s">
        <v>294</v>
      </c>
      <c r="D2246" s="31" t="s">
        <v>88</v>
      </c>
      <c r="E2246" s="36"/>
      <c r="F2246" s="37">
        <v>326.0</v>
      </c>
    </row>
    <row r="2247" ht="15.75" customHeight="1">
      <c r="A2247" s="36" t="str">
        <f t="shared" si="1"/>
        <v>St. Martin (French part)-The Americas2009</v>
      </c>
      <c r="B2247" s="36" t="s">
        <v>259</v>
      </c>
      <c r="C2247" s="36" t="s">
        <v>295</v>
      </c>
      <c r="D2247" s="31" t="s">
        <v>88</v>
      </c>
      <c r="E2247" s="36"/>
      <c r="F2247" s="36"/>
    </row>
    <row r="2248" ht="15.75" customHeight="1">
      <c r="A2248" s="36" t="str">
        <f t="shared" si="1"/>
        <v>St. Vincent and the Grenadines-The Americas2009</v>
      </c>
      <c r="B2248" s="36" t="s">
        <v>259</v>
      </c>
      <c r="C2248" s="36" t="s">
        <v>296</v>
      </c>
      <c r="D2248" s="31" t="s">
        <v>88</v>
      </c>
      <c r="E2248" s="36"/>
      <c r="F2248" s="37">
        <v>187.0</v>
      </c>
    </row>
    <row r="2249" ht="15.75" customHeight="1">
      <c r="A2249" s="36" t="str">
        <f t="shared" si="1"/>
        <v>Sudan-Africa2009</v>
      </c>
      <c r="B2249" s="36" t="s">
        <v>259</v>
      </c>
      <c r="C2249" s="36" t="s">
        <v>136</v>
      </c>
      <c r="D2249" s="31" t="s">
        <v>88</v>
      </c>
      <c r="E2249" s="37">
        <v>15205.0</v>
      </c>
      <c r="F2249" s="37">
        <v>8119.0</v>
      </c>
    </row>
    <row r="2250" ht="15.75" customHeight="1">
      <c r="A2250" s="36" t="str">
        <f t="shared" si="1"/>
        <v>Suriname-The Americas2009</v>
      </c>
      <c r="B2250" s="36" t="s">
        <v>259</v>
      </c>
      <c r="C2250" s="36" t="s">
        <v>297</v>
      </c>
      <c r="D2250" s="31" t="s">
        <v>88</v>
      </c>
      <c r="E2250" s="36"/>
      <c r="F2250" s="37">
        <v>2252.0</v>
      </c>
    </row>
    <row r="2251" ht="15.75" customHeight="1">
      <c r="A2251" s="36" t="str">
        <f t="shared" si="1"/>
        <v>Swaziland-Africa2009</v>
      </c>
      <c r="B2251" s="36" t="s">
        <v>259</v>
      </c>
      <c r="C2251" s="36" t="s">
        <v>137</v>
      </c>
      <c r="D2251" s="31" t="s">
        <v>88</v>
      </c>
      <c r="E2251" s="36"/>
      <c r="F2251" s="37">
        <v>1126.0</v>
      </c>
    </row>
    <row r="2252" ht="15.75" customHeight="1">
      <c r="A2252" s="36" t="str">
        <f t="shared" si="1"/>
        <v>Sweden-Europe2009</v>
      </c>
      <c r="B2252" s="36" t="s">
        <v>259</v>
      </c>
      <c r="C2252" s="36" t="s">
        <v>223</v>
      </c>
      <c r="D2252" s="31" t="s">
        <v>88</v>
      </c>
      <c r="E2252" s="37">
        <v>51784.0</v>
      </c>
      <c r="F2252" s="37">
        <v>57425.0</v>
      </c>
    </row>
    <row r="2253" ht="15.75" customHeight="1">
      <c r="A2253" s="36" t="str">
        <f t="shared" si="1"/>
        <v>Switzerland-Europe2009</v>
      </c>
      <c r="B2253" s="36" t="s">
        <v>259</v>
      </c>
      <c r="C2253" s="36" t="s">
        <v>224</v>
      </c>
      <c r="D2253" s="31" t="s">
        <v>88</v>
      </c>
      <c r="E2253" s="37">
        <v>25888.0</v>
      </c>
      <c r="F2253" s="37">
        <v>40718.0</v>
      </c>
    </row>
    <row r="2254" ht="15.75" customHeight="1">
      <c r="A2254" s="36" t="str">
        <f t="shared" si="1"/>
        <v>Syria-Middle East2009</v>
      </c>
      <c r="B2254" s="36" t="s">
        <v>259</v>
      </c>
      <c r="C2254" s="36" t="s">
        <v>239</v>
      </c>
      <c r="D2254" s="31" t="s">
        <v>88</v>
      </c>
      <c r="E2254" s="37">
        <v>16735.0</v>
      </c>
      <c r="F2254" s="37">
        <v>39068.0</v>
      </c>
    </row>
    <row r="2255" ht="15.75" customHeight="1">
      <c r="A2255" s="36" t="str">
        <f t="shared" si="1"/>
        <v>Tajikistan-Asia2009</v>
      </c>
      <c r="B2255" s="36" t="s">
        <v>259</v>
      </c>
      <c r="C2255" s="36" t="s">
        <v>173</v>
      </c>
      <c r="D2255" s="31" t="s">
        <v>88</v>
      </c>
      <c r="E2255" s="37">
        <v>2129.0</v>
      </c>
      <c r="F2255" s="37">
        <v>1881.0</v>
      </c>
    </row>
    <row r="2256" ht="15.75" customHeight="1">
      <c r="A2256" s="36" t="str">
        <f t="shared" si="1"/>
        <v>Tanzania-Africa2009</v>
      </c>
      <c r="B2256" s="36" t="s">
        <v>259</v>
      </c>
      <c r="C2256" s="36" t="s">
        <v>138</v>
      </c>
      <c r="D2256" s="31" t="s">
        <v>88</v>
      </c>
      <c r="E2256" s="37">
        <v>14916.0</v>
      </c>
      <c r="F2256" s="37">
        <v>3590.0</v>
      </c>
    </row>
    <row r="2257" ht="15.75" customHeight="1">
      <c r="A2257" s="36" t="str">
        <f t="shared" si="1"/>
        <v>Thailand-Asia2009</v>
      </c>
      <c r="B2257" s="36" t="s">
        <v>259</v>
      </c>
      <c r="C2257" s="36" t="s">
        <v>174</v>
      </c>
      <c r="D2257" s="31" t="s">
        <v>88</v>
      </c>
      <c r="E2257" s="37">
        <v>82257.0</v>
      </c>
      <c r="F2257" s="37">
        <v>215975.0</v>
      </c>
    </row>
    <row r="2258" ht="15.75" customHeight="1">
      <c r="A2258" s="36" t="str">
        <f t="shared" si="1"/>
        <v>Timor-Leste-Asia2009</v>
      </c>
      <c r="B2258" s="36" t="s">
        <v>259</v>
      </c>
      <c r="C2258" s="36" t="s">
        <v>175</v>
      </c>
      <c r="D2258" s="31" t="s">
        <v>88</v>
      </c>
      <c r="E2258" s="36"/>
      <c r="F2258" s="37">
        <v>161.0</v>
      </c>
    </row>
    <row r="2259" ht="15.75" customHeight="1">
      <c r="A2259" s="36" t="str">
        <f t="shared" si="1"/>
        <v>Togo-Africa2009</v>
      </c>
      <c r="B2259" s="36" t="s">
        <v>259</v>
      </c>
      <c r="C2259" s="36" t="s">
        <v>139</v>
      </c>
      <c r="D2259" s="31" t="s">
        <v>88</v>
      </c>
      <c r="E2259" s="37">
        <v>2182.0</v>
      </c>
      <c r="F2259" s="37">
        <v>1232.0</v>
      </c>
    </row>
    <row r="2260" ht="15.75" customHeight="1">
      <c r="A2260" s="36" t="str">
        <f t="shared" si="1"/>
        <v>Tonga-Oceania2009</v>
      </c>
      <c r="B2260" s="36" t="s">
        <v>259</v>
      </c>
      <c r="C2260" s="36" t="s">
        <v>256</v>
      </c>
      <c r="D2260" s="31" t="s">
        <v>88</v>
      </c>
      <c r="E2260" s="36"/>
      <c r="F2260" s="37">
        <v>147.0</v>
      </c>
    </row>
    <row r="2261" ht="15.75" customHeight="1">
      <c r="A2261" s="36" t="str">
        <f t="shared" si="1"/>
        <v>Trinidad and Tobago-The Americas2010</v>
      </c>
      <c r="B2261" s="36" t="s">
        <v>259</v>
      </c>
      <c r="C2261" s="36" t="s">
        <v>298</v>
      </c>
      <c r="D2261" s="31" t="s">
        <v>89</v>
      </c>
      <c r="E2261" s="37">
        <v>12540.0</v>
      </c>
      <c r="F2261" s="37">
        <v>26890.0</v>
      </c>
    </row>
    <row r="2262" ht="15.75" customHeight="1">
      <c r="A2262" s="36" t="str">
        <f t="shared" si="1"/>
        <v>Tunisia-Africa2010</v>
      </c>
      <c r="B2262" s="36" t="s">
        <v>259</v>
      </c>
      <c r="C2262" s="36" t="s">
        <v>140</v>
      </c>
      <c r="D2262" s="31" t="s">
        <v>89</v>
      </c>
      <c r="E2262" s="37">
        <v>7814.0</v>
      </c>
      <c r="F2262" s="37">
        <v>21016.0</v>
      </c>
    </row>
    <row r="2263" ht="15.75" customHeight="1">
      <c r="A2263" s="36" t="str">
        <f t="shared" si="1"/>
        <v>Turkey-Europe2010</v>
      </c>
      <c r="B2263" s="36" t="s">
        <v>259</v>
      </c>
      <c r="C2263" s="36" t="s">
        <v>225</v>
      </c>
      <c r="D2263" s="31" t="s">
        <v>89</v>
      </c>
      <c r="E2263" s="37">
        <v>74248.0</v>
      </c>
      <c r="F2263" s="37">
        <v>205678.0</v>
      </c>
    </row>
    <row r="2264" ht="15.75" customHeight="1">
      <c r="A2264" s="36" t="str">
        <f t="shared" si="1"/>
        <v>Turkmenistan-Asia2010</v>
      </c>
      <c r="B2264" s="36" t="s">
        <v>259</v>
      </c>
      <c r="C2264" s="36" t="s">
        <v>176</v>
      </c>
      <c r="D2264" s="31" t="s">
        <v>89</v>
      </c>
      <c r="E2264" s="37">
        <v>15811.0</v>
      </c>
      <c r="F2264" s="37">
        <v>40245.0</v>
      </c>
    </row>
    <row r="2265" ht="15.75" customHeight="1">
      <c r="A2265" s="36" t="str">
        <f t="shared" si="1"/>
        <v>Turks and Caicos Islands-The Americas2010</v>
      </c>
      <c r="B2265" s="36" t="s">
        <v>259</v>
      </c>
      <c r="C2265" s="36" t="s">
        <v>299</v>
      </c>
      <c r="D2265" s="31" t="s">
        <v>89</v>
      </c>
      <c r="E2265" s="36"/>
      <c r="F2265" s="37">
        <v>99.0</v>
      </c>
    </row>
    <row r="2266" ht="15.75" customHeight="1">
      <c r="A2266" s="36" t="str">
        <f t="shared" si="1"/>
        <v>Uganda-Africa2010</v>
      </c>
      <c r="B2266" s="36" t="s">
        <v>259</v>
      </c>
      <c r="C2266" s="36" t="s">
        <v>141</v>
      </c>
      <c r="D2266" s="31" t="s">
        <v>89</v>
      </c>
      <c r="E2266" s="36"/>
      <c r="F2266" s="37">
        <v>1668.0</v>
      </c>
    </row>
    <row r="2267" ht="15.75" customHeight="1">
      <c r="A2267" s="36" t="str">
        <f t="shared" si="1"/>
        <v>Ukraine-Europe2010</v>
      </c>
      <c r="B2267" s="36" t="s">
        <v>259</v>
      </c>
      <c r="C2267" s="36" t="s">
        <v>226</v>
      </c>
      <c r="D2267" s="31" t="s">
        <v>89</v>
      </c>
      <c r="E2267" s="37">
        <v>135601.0</v>
      </c>
      <c r="F2267" s="37">
        <v>318684.0</v>
      </c>
    </row>
    <row r="2268" ht="15.75" customHeight="1">
      <c r="A2268" s="36" t="str">
        <f t="shared" si="1"/>
        <v>United Arab Emirates-Middle East2010</v>
      </c>
      <c r="B2268" s="36" t="s">
        <v>259</v>
      </c>
      <c r="C2268" s="36" t="s">
        <v>240</v>
      </c>
      <c r="D2268" s="31" t="s">
        <v>89</v>
      </c>
      <c r="E2268" s="37">
        <v>40578.0</v>
      </c>
      <c r="F2268" s="37">
        <v>84704.0</v>
      </c>
    </row>
    <row r="2269" ht="15.75" customHeight="1">
      <c r="A2269" s="36" t="str">
        <f t="shared" si="1"/>
        <v>United Kingdom-Europe2010</v>
      </c>
      <c r="B2269" s="36" t="s">
        <v>259</v>
      </c>
      <c r="C2269" s="36" t="s">
        <v>227</v>
      </c>
      <c r="D2269" s="31" t="s">
        <v>89</v>
      </c>
      <c r="E2269" s="37">
        <v>218306.0</v>
      </c>
      <c r="F2269" s="37">
        <v>531939.0</v>
      </c>
    </row>
    <row r="2270" ht="15.75" customHeight="1">
      <c r="A2270" s="36" t="str">
        <f t="shared" si="1"/>
        <v>United States-The Americas2010</v>
      </c>
      <c r="B2270" s="36" t="s">
        <v>259</v>
      </c>
      <c r="C2270" s="36" t="s">
        <v>300</v>
      </c>
      <c r="D2270" s="31" t="s">
        <v>89</v>
      </c>
      <c r="E2270" s="37">
        <v>2255957.0</v>
      </c>
      <c r="F2270" s="37">
        <v>5650950.0</v>
      </c>
    </row>
    <row r="2271" ht="15.75" customHeight="1">
      <c r="A2271" s="36" t="str">
        <f t="shared" si="1"/>
        <v>Uruguay-The Americas2010</v>
      </c>
      <c r="B2271" s="36" t="s">
        <v>259</v>
      </c>
      <c r="C2271" s="36" t="s">
        <v>301</v>
      </c>
      <c r="D2271" s="31" t="s">
        <v>89</v>
      </c>
      <c r="E2271" s="37">
        <v>2538.0</v>
      </c>
      <c r="F2271" s="37">
        <v>4620.0</v>
      </c>
    </row>
    <row r="2272" ht="15.75" customHeight="1">
      <c r="A2272" s="36" t="str">
        <f t="shared" si="1"/>
        <v>Uzbekistan-Asia2010</v>
      </c>
      <c r="B2272" s="36" t="s">
        <v>259</v>
      </c>
      <c r="C2272" s="36" t="s">
        <v>177</v>
      </c>
      <c r="D2272" s="31" t="s">
        <v>89</v>
      </c>
      <c r="E2272" s="37">
        <v>53188.0</v>
      </c>
      <c r="F2272" s="37">
        <v>126915.0</v>
      </c>
    </row>
    <row r="2273" ht="15.75" customHeight="1">
      <c r="A2273" s="36" t="str">
        <f t="shared" si="1"/>
        <v>Vanuatu-Oceania2010</v>
      </c>
      <c r="B2273" s="36" t="s">
        <v>259</v>
      </c>
      <c r="C2273" s="36" t="s">
        <v>257</v>
      </c>
      <c r="D2273" s="31" t="s">
        <v>89</v>
      </c>
      <c r="E2273" s="36"/>
      <c r="F2273" s="37">
        <v>84.0</v>
      </c>
    </row>
    <row r="2274" ht="15.75" customHeight="1">
      <c r="A2274" s="36" t="str">
        <f t="shared" si="1"/>
        <v>Venezuela-The Americas2010</v>
      </c>
      <c r="B2274" s="36" t="s">
        <v>259</v>
      </c>
      <c r="C2274" s="36" t="s">
        <v>302</v>
      </c>
      <c r="D2274" s="31" t="s">
        <v>89</v>
      </c>
      <c r="E2274" s="37">
        <v>57515.0</v>
      </c>
      <c r="F2274" s="37">
        <v>193262.0</v>
      </c>
    </row>
    <row r="2275" ht="15.75" customHeight="1">
      <c r="A2275" s="36" t="str">
        <f t="shared" si="1"/>
        <v>Vietnam-Asia2010</v>
      </c>
      <c r="B2275" s="36" t="s">
        <v>259</v>
      </c>
      <c r="C2275" s="36" t="s">
        <v>178</v>
      </c>
      <c r="D2275" s="31" t="s">
        <v>89</v>
      </c>
      <c r="E2275" s="37">
        <v>33441.0</v>
      </c>
      <c r="F2275" s="37">
        <v>70806.0</v>
      </c>
    </row>
    <row r="2276" ht="15.75" customHeight="1">
      <c r="A2276" s="36" t="str">
        <f t="shared" si="1"/>
        <v>Yemen-Middle East2011</v>
      </c>
      <c r="B2276" s="36" t="s">
        <v>259</v>
      </c>
      <c r="C2276" s="36" t="s">
        <v>241</v>
      </c>
      <c r="D2276" s="31" t="s">
        <v>90</v>
      </c>
      <c r="E2276" s="37">
        <v>5100.0</v>
      </c>
      <c r="F2276" s="37">
        <v>15764.0</v>
      </c>
    </row>
    <row r="2277" ht="15.75" customHeight="1">
      <c r="A2277" s="36" t="str">
        <f t="shared" si="1"/>
        <v>Zambia-Africa2011</v>
      </c>
      <c r="B2277" s="36" t="s">
        <v>259</v>
      </c>
      <c r="C2277" s="36" t="s">
        <v>142</v>
      </c>
      <c r="D2277" s="31" t="s">
        <v>90</v>
      </c>
      <c r="E2277" s="37">
        <v>6633.0</v>
      </c>
      <c r="F2277" s="37">
        <v>1969.0</v>
      </c>
    </row>
    <row r="2278" ht="15.75" customHeight="1">
      <c r="A2278" s="36" t="str">
        <f t="shared" si="1"/>
        <v>Zimbabwe-Africa2011</v>
      </c>
      <c r="B2278" s="36" t="s">
        <v>259</v>
      </c>
      <c r="C2278" s="36" t="s">
        <v>143</v>
      </c>
      <c r="D2278" s="31" t="s">
        <v>90</v>
      </c>
      <c r="E2278" s="37">
        <v>9692.0</v>
      </c>
      <c r="F2278" s="37">
        <v>11932.0</v>
      </c>
    </row>
    <row r="2279" ht="15.75" customHeight="1">
      <c r="A2279" s="36" t="str">
        <f t="shared" si="1"/>
        <v>Afghanistan-Asia2011</v>
      </c>
      <c r="B2279" s="36" t="s">
        <v>259</v>
      </c>
      <c r="C2279" s="36" t="s">
        <v>144</v>
      </c>
      <c r="D2279" s="31" t="s">
        <v>90</v>
      </c>
      <c r="E2279" s="36"/>
      <c r="F2279" s="37">
        <v>645.0</v>
      </c>
    </row>
    <row r="2280" ht="15.75" customHeight="1">
      <c r="A2280" s="36" t="str">
        <f t="shared" si="1"/>
        <v>Albania-Europe2011</v>
      </c>
      <c r="B2280" s="36" t="s">
        <v>259</v>
      </c>
      <c r="C2280" s="36" t="s">
        <v>179</v>
      </c>
      <c r="D2280" s="31" t="s">
        <v>90</v>
      </c>
      <c r="E2280" s="37">
        <v>1783.0</v>
      </c>
      <c r="F2280" s="37">
        <v>3223.0</v>
      </c>
    </row>
    <row r="2281" ht="15.75" customHeight="1">
      <c r="A2281" s="36" t="str">
        <f t="shared" si="1"/>
        <v>Algeria-Africa2011</v>
      </c>
      <c r="B2281" s="36" t="s">
        <v>259</v>
      </c>
      <c r="C2281" s="36" t="s">
        <v>74</v>
      </c>
      <c r="D2281" s="31" t="s">
        <v>90</v>
      </c>
      <c r="E2281" s="37">
        <v>27072.0</v>
      </c>
      <c r="F2281" s="37">
        <v>84293.0</v>
      </c>
    </row>
    <row r="2282" ht="15.75" customHeight="1">
      <c r="A2282" s="36" t="str">
        <f t="shared" si="1"/>
        <v>American Samoa-Oceania2011</v>
      </c>
      <c r="B2282" s="36" t="s">
        <v>259</v>
      </c>
      <c r="C2282" s="36" t="s">
        <v>242</v>
      </c>
      <c r="D2282" s="31" t="s">
        <v>90</v>
      </c>
      <c r="E2282" s="36"/>
      <c r="F2282" s="36"/>
    </row>
    <row r="2283" ht="15.75" customHeight="1">
      <c r="A2283" s="36" t="str">
        <f t="shared" si="1"/>
        <v>Andorra-Europe2011</v>
      </c>
      <c r="B2283" s="36" t="s">
        <v>259</v>
      </c>
      <c r="C2283" s="36" t="s">
        <v>181</v>
      </c>
      <c r="D2283" s="31" t="s">
        <v>90</v>
      </c>
      <c r="E2283" s="36"/>
      <c r="F2283" s="37">
        <v>524.0</v>
      </c>
    </row>
    <row r="2284" ht="15.75" customHeight="1">
      <c r="A2284" s="36" t="str">
        <f t="shared" si="1"/>
        <v>Angola-Africa2011</v>
      </c>
      <c r="B2284" s="36" t="s">
        <v>259</v>
      </c>
      <c r="C2284" s="36" t="s">
        <v>92</v>
      </c>
      <c r="D2284" s="31" t="s">
        <v>90</v>
      </c>
      <c r="E2284" s="37">
        <v>7883.0</v>
      </c>
      <c r="F2284" s="37">
        <v>9732.0</v>
      </c>
    </row>
    <row r="2285" ht="15.75" customHeight="1">
      <c r="A2285" s="36" t="str">
        <f t="shared" si="1"/>
        <v>Antigua and Barbuda-The Americas2011</v>
      </c>
      <c r="B2285" s="36" t="s">
        <v>259</v>
      </c>
      <c r="C2285" s="36" t="s">
        <v>258</v>
      </c>
      <c r="D2285" s="31" t="s">
        <v>90</v>
      </c>
      <c r="E2285" s="36"/>
      <c r="F2285" s="37">
        <v>345.0</v>
      </c>
    </row>
    <row r="2286" ht="15.75" customHeight="1">
      <c r="A2286" s="36" t="str">
        <f t="shared" si="1"/>
        <v>Argentina-The Americas2011</v>
      </c>
      <c r="B2286" s="36" t="s">
        <v>259</v>
      </c>
      <c r="C2286" s="36" t="s">
        <v>260</v>
      </c>
      <c r="D2286" s="31" t="s">
        <v>90</v>
      </c>
      <c r="E2286" s="37">
        <v>57835.0</v>
      </c>
      <c r="F2286" s="37">
        <v>132632.0</v>
      </c>
    </row>
    <row r="2287" ht="15.75" customHeight="1">
      <c r="A2287" s="36" t="str">
        <f t="shared" si="1"/>
        <v>Armenia-Asia2011</v>
      </c>
      <c r="B2287" s="36" t="s">
        <v>259</v>
      </c>
      <c r="C2287" s="36" t="s">
        <v>146</v>
      </c>
      <c r="D2287" s="31" t="s">
        <v>90</v>
      </c>
      <c r="E2287" s="37">
        <v>2006.0</v>
      </c>
      <c r="F2287" s="37">
        <v>3542.0</v>
      </c>
    </row>
    <row r="2288" ht="15.75" customHeight="1">
      <c r="A2288" s="36" t="str">
        <f t="shared" si="1"/>
        <v>Aruba-The Americas2011</v>
      </c>
      <c r="B2288" s="36" t="s">
        <v>259</v>
      </c>
      <c r="C2288" s="36" t="s">
        <v>261</v>
      </c>
      <c r="D2288" s="31" t="s">
        <v>90</v>
      </c>
      <c r="E2288" s="36"/>
      <c r="F2288" s="37">
        <v>2237.0</v>
      </c>
    </row>
    <row r="2289" ht="15.75" customHeight="1">
      <c r="A2289" s="36" t="str">
        <f t="shared" si="1"/>
        <v>Australia-Oceania2011</v>
      </c>
      <c r="B2289" s="36" t="s">
        <v>259</v>
      </c>
      <c r="C2289" s="36" t="s">
        <v>244</v>
      </c>
      <c r="D2289" s="31" t="s">
        <v>90</v>
      </c>
      <c r="E2289" s="37">
        <v>105751.0</v>
      </c>
      <c r="F2289" s="37">
        <v>324860.0</v>
      </c>
    </row>
    <row r="2290" ht="15.75" customHeight="1">
      <c r="A2290" s="36" t="str">
        <f t="shared" si="1"/>
        <v>Austria-Europe2011</v>
      </c>
      <c r="B2290" s="36" t="s">
        <v>259</v>
      </c>
      <c r="C2290" s="36" t="s">
        <v>182</v>
      </c>
      <c r="D2290" s="31" t="s">
        <v>90</v>
      </c>
      <c r="E2290" s="37">
        <v>30177.0</v>
      </c>
      <c r="F2290" s="37">
        <v>65716.0</v>
      </c>
    </row>
    <row r="2291" ht="15.75" customHeight="1">
      <c r="A2291" s="36" t="str">
        <f t="shared" si="1"/>
        <v>Azerbaijan-Asia2012</v>
      </c>
      <c r="B2291" s="36" t="s">
        <v>259</v>
      </c>
      <c r="C2291" s="36" t="s">
        <v>147</v>
      </c>
      <c r="D2291" s="31" t="s">
        <v>91</v>
      </c>
      <c r="E2291" s="37">
        <v>11445.0</v>
      </c>
      <c r="F2291" s="37">
        <v>28771.0</v>
      </c>
    </row>
    <row r="2292" ht="15.75" customHeight="1">
      <c r="A2292" s="36" t="str">
        <f t="shared" si="1"/>
        <v>Bahamas, The-The Americas2012</v>
      </c>
      <c r="B2292" s="36" t="s">
        <v>259</v>
      </c>
      <c r="C2292" s="36" t="s">
        <v>262</v>
      </c>
      <c r="D2292" s="31" t="s">
        <v>91</v>
      </c>
      <c r="E2292" s="36"/>
      <c r="F2292" s="37">
        <v>1569.0</v>
      </c>
    </row>
    <row r="2293" ht="15.75" customHeight="1">
      <c r="A2293" s="36" t="str">
        <f t="shared" si="1"/>
        <v>Bahrain-Middle East2012</v>
      </c>
      <c r="B2293" s="36" t="s">
        <v>259</v>
      </c>
      <c r="C2293" s="36" t="s">
        <v>228</v>
      </c>
      <c r="D2293" s="31" t="s">
        <v>91</v>
      </c>
      <c r="E2293" s="37">
        <v>6069.0</v>
      </c>
      <c r="F2293" s="37">
        <v>13927.0</v>
      </c>
    </row>
    <row r="2294" ht="15.75" customHeight="1">
      <c r="A2294" s="36" t="str">
        <f t="shared" si="1"/>
        <v>Bangladesh-Asia2012</v>
      </c>
      <c r="B2294" s="36" t="s">
        <v>259</v>
      </c>
      <c r="C2294" s="36" t="s">
        <v>148</v>
      </c>
      <c r="D2294" s="31" t="s">
        <v>91</v>
      </c>
      <c r="E2294" s="37">
        <v>20223.0</v>
      </c>
      <c r="F2294" s="37">
        <v>32457.0</v>
      </c>
    </row>
    <row r="2295" ht="15.75" customHeight="1">
      <c r="A2295" s="36" t="str">
        <f t="shared" si="1"/>
        <v>Barbados-The Americas2012</v>
      </c>
      <c r="B2295" s="36" t="s">
        <v>259</v>
      </c>
      <c r="C2295" s="36" t="s">
        <v>263</v>
      </c>
      <c r="D2295" s="31" t="s">
        <v>91</v>
      </c>
      <c r="E2295" s="36"/>
      <c r="F2295" s="37">
        <v>1221.0</v>
      </c>
    </row>
    <row r="2296" ht="15.75" customHeight="1">
      <c r="A2296" s="36" t="str">
        <f t="shared" si="1"/>
        <v>Belarus-Europe2012</v>
      </c>
      <c r="B2296" s="36" t="s">
        <v>259</v>
      </c>
      <c r="C2296" s="36" t="s">
        <v>183</v>
      </c>
      <c r="D2296" s="31" t="s">
        <v>91</v>
      </c>
      <c r="E2296" s="37">
        <v>24785.0</v>
      </c>
      <c r="F2296" s="37">
        <v>52596.0</v>
      </c>
    </row>
    <row r="2297" ht="15.75" customHeight="1">
      <c r="A2297" s="36" t="str">
        <f t="shared" si="1"/>
        <v>Belgium-Europe2012</v>
      </c>
      <c r="B2297" s="36" t="s">
        <v>259</v>
      </c>
      <c r="C2297" s="36" t="s">
        <v>184</v>
      </c>
      <c r="D2297" s="31" t="s">
        <v>91</v>
      </c>
      <c r="E2297" s="37">
        <v>58391.0</v>
      </c>
      <c r="F2297" s="37">
        <v>114766.0</v>
      </c>
    </row>
    <row r="2298" ht="15.75" customHeight="1">
      <c r="A2298" s="36" t="str">
        <f t="shared" si="1"/>
        <v>Belize-The Americas2012</v>
      </c>
      <c r="B2298" s="36" t="s">
        <v>259</v>
      </c>
      <c r="C2298" s="36" t="s">
        <v>264</v>
      </c>
      <c r="D2298" s="31" t="s">
        <v>91</v>
      </c>
      <c r="E2298" s="36"/>
      <c r="F2298" s="37">
        <v>711.0</v>
      </c>
    </row>
    <row r="2299" ht="15.75" customHeight="1">
      <c r="A2299" s="36" t="str">
        <f t="shared" si="1"/>
        <v>Benin-Africa2012</v>
      </c>
      <c r="B2299" s="36" t="s">
        <v>259</v>
      </c>
      <c r="C2299" s="36" t="s">
        <v>93</v>
      </c>
      <c r="D2299" s="31" t="s">
        <v>91</v>
      </c>
      <c r="E2299" s="37">
        <v>2109.0</v>
      </c>
      <c r="F2299" s="37">
        <v>1738.0</v>
      </c>
    </row>
    <row r="2300" ht="15.75" customHeight="1">
      <c r="A2300" s="36" t="str">
        <f t="shared" si="1"/>
        <v>Bermuda-The Americas2012</v>
      </c>
      <c r="B2300" s="36" t="s">
        <v>259</v>
      </c>
      <c r="C2300" s="36" t="s">
        <v>265</v>
      </c>
      <c r="D2300" s="31" t="s">
        <v>91</v>
      </c>
      <c r="E2300" s="36"/>
      <c r="F2300" s="37">
        <v>495.0</v>
      </c>
    </row>
    <row r="2301" ht="15.75" customHeight="1">
      <c r="A2301" s="36" t="str">
        <f t="shared" si="1"/>
        <v>Bhutan-Asia2012</v>
      </c>
      <c r="B2301" s="36" t="s">
        <v>259</v>
      </c>
      <c r="C2301" s="36" t="s">
        <v>149</v>
      </c>
      <c r="D2301" s="31" t="s">
        <v>91</v>
      </c>
      <c r="E2301" s="36"/>
      <c r="F2301" s="37">
        <v>389.0</v>
      </c>
    </row>
    <row r="2302" ht="15.75" customHeight="1">
      <c r="A2302" s="36" t="str">
        <f t="shared" si="1"/>
        <v>Bolivia-The Americas2012</v>
      </c>
      <c r="B2302" s="36" t="s">
        <v>259</v>
      </c>
      <c r="C2302" s="36" t="s">
        <v>266</v>
      </c>
      <c r="D2302" s="31" t="s">
        <v>91</v>
      </c>
      <c r="E2302" s="37">
        <v>2903.0</v>
      </c>
      <c r="F2302" s="37">
        <v>9824.0</v>
      </c>
    </row>
    <row r="2303" ht="15.75" customHeight="1">
      <c r="A2303" s="36" t="str">
        <f t="shared" si="1"/>
        <v>Bosnia and Herzegovina-Europe2012</v>
      </c>
      <c r="B2303" s="36" t="s">
        <v>259</v>
      </c>
      <c r="C2303" s="36" t="s">
        <v>185</v>
      </c>
      <c r="D2303" s="31" t="s">
        <v>91</v>
      </c>
      <c r="E2303" s="37">
        <v>4201.0</v>
      </c>
      <c r="F2303" s="37">
        <v>20700.0</v>
      </c>
    </row>
    <row r="2304" ht="15.75" customHeight="1">
      <c r="A2304" s="36" t="str">
        <f t="shared" si="1"/>
        <v>Botswana-Africa2012</v>
      </c>
      <c r="B2304" s="36" t="s">
        <v>259</v>
      </c>
      <c r="C2304" s="36" t="s">
        <v>94</v>
      </c>
      <c r="D2304" s="31" t="s">
        <v>91</v>
      </c>
      <c r="E2304" s="37">
        <v>1868.0</v>
      </c>
      <c r="F2304" s="37">
        <v>4334.0</v>
      </c>
    </row>
    <row r="2305" ht="15.75" customHeight="1">
      <c r="A2305" s="36" t="str">
        <f t="shared" si="1"/>
        <v>Brazil-The Americas2012</v>
      </c>
      <c r="B2305" s="36" t="s">
        <v>259</v>
      </c>
      <c r="C2305" s="36" t="s">
        <v>267</v>
      </c>
      <c r="D2305" s="31" t="s">
        <v>91</v>
      </c>
      <c r="E2305" s="37">
        <v>190712.0</v>
      </c>
      <c r="F2305" s="37">
        <v>337434.0</v>
      </c>
    </row>
    <row r="2306" ht="15.75" customHeight="1">
      <c r="A2306" s="36" t="str">
        <f t="shared" si="1"/>
        <v>Brunei-Asia2004</v>
      </c>
      <c r="B2306" s="36" t="s">
        <v>259</v>
      </c>
      <c r="C2306" s="36" t="s">
        <v>150</v>
      </c>
      <c r="D2306" s="31" t="s">
        <v>83</v>
      </c>
      <c r="E2306" s="37">
        <v>2208.0</v>
      </c>
      <c r="F2306" s="37">
        <v>6197.0</v>
      </c>
    </row>
    <row r="2307" ht="15.75" customHeight="1">
      <c r="A2307" s="36" t="str">
        <f t="shared" si="1"/>
        <v>Bulgaria-Europe2004</v>
      </c>
      <c r="B2307" s="36" t="s">
        <v>259</v>
      </c>
      <c r="C2307" s="36" t="s">
        <v>186</v>
      </c>
      <c r="D2307" s="31" t="s">
        <v>83</v>
      </c>
      <c r="E2307" s="37">
        <v>19416.0</v>
      </c>
      <c r="F2307" s="37">
        <v>46454.0</v>
      </c>
    </row>
    <row r="2308" ht="15.75" customHeight="1">
      <c r="A2308" s="36" t="str">
        <f t="shared" si="1"/>
        <v>Burkina Faso-Africa2004</v>
      </c>
      <c r="B2308" s="36" t="s">
        <v>259</v>
      </c>
      <c r="C2308" s="36" t="s">
        <v>95</v>
      </c>
      <c r="D2308" s="31" t="s">
        <v>83</v>
      </c>
      <c r="E2308" s="36"/>
      <c r="F2308" s="37">
        <v>997.0</v>
      </c>
    </row>
    <row r="2309" ht="15.75" customHeight="1">
      <c r="A2309" s="36" t="str">
        <f t="shared" si="1"/>
        <v>Burundi-Africa2004</v>
      </c>
      <c r="B2309" s="36" t="s">
        <v>259</v>
      </c>
      <c r="C2309" s="36" t="s">
        <v>96</v>
      </c>
      <c r="D2309" s="31" t="s">
        <v>83</v>
      </c>
      <c r="E2309" s="36"/>
      <c r="F2309" s="37">
        <v>216.0</v>
      </c>
    </row>
    <row r="2310" ht="15.75" customHeight="1">
      <c r="A2310" s="36" t="str">
        <f t="shared" si="1"/>
        <v>Cambodia-Asia2004</v>
      </c>
      <c r="B2310" s="36" t="s">
        <v>259</v>
      </c>
      <c r="C2310" s="36" t="s">
        <v>151</v>
      </c>
      <c r="D2310" s="31" t="s">
        <v>83</v>
      </c>
      <c r="E2310" s="37">
        <v>3430.0</v>
      </c>
      <c r="F2310" s="37">
        <v>2252.0</v>
      </c>
    </row>
    <row r="2311" ht="15.75" customHeight="1">
      <c r="A2311" s="36" t="str">
        <f t="shared" si="1"/>
        <v>Cameroon-Africa2004</v>
      </c>
      <c r="B2311" s="36" t="s">
        <v>259</v>
      </c>
      <c r="C2311" s="36" t="s">
        <v>97</v>
      </c>
      <c r="D2311" s="31" t="s">
        <v>83</v>
      </c>
      <c r="E2311" s="37">
        <v>6384.0</v>
      </c>
      <c r="F2311" s="37">
        <v>3421.0</v>
      </c>
    </row>
    <row r="2312" ht="15.75" customHeight="1">
      <c r="A2312" s="36" t="str">
        <f t="shared" si="1"/>
        <v>Canada-The Americas2004</v>
      </c>
      <c r="B2312" s="36" t="s">
        <v>259</v>
      </c>
      <c r="C2312" s="36" t="s">
        <v>268</v>
      </c>
      <c r="D2312" s="31" t="s">
        <v>83</v>
      </c>
      <c r="E2312" s="37">
        <v>247878.0</v>
      </c>
      <c r="F2312" s="37">
        <v>525690.0</v>
      </c>
    </row>
    <row r="2313" ht="15.75" customHeight="1">
      <c r="A2313" s="36" t="str">
        <f t="shared" si="1"/>
        <v>Cayman Islands-The Americas2004</v>
      </c>
      <c r="B2313" s="36" t="s">
        <v>259</v>
      </c>
      <c r="C2313" s="36" t="s">
        <v>269</v>
      </c>
      <c r="D2313" s="31" t="s">
        <v>83</v>
      </c>
      <c r="E2313" s="36"/>
      <c r="F2313" s="37">
        <v>455.0</v>
      </c>
    </row>
    <row r="2314" ht="15.75" customHeight="1">
      <c r="A2314" s="36" t="str">
        <f t="shared" si="1"/>
        <v>Central African Republic-Africa2004</v>
      </c>
      <c r="B2314" s="36" t="s">
        <v>259</v>
      </c>
      <c r="C2314" s="36" t="s">
        <v>98</v>
      </c>
      <c r="D2314" s="31" t="s">
        <v>83</v>
      </c>
      <c r="E2314" s="36"/>
      <c r="F2314" s="37">
        <v>246.0</v>
      </c>
    </row>
    <row r="2315" ht="15.75" customHeight="1">
      <c r="A2315" s="36" t="str">
        <f t="shared" si="1"/>
        <v>Chad-Africa2004</v>
      </c>
      <c r="B2315" s="36" t="s">
        <v>259</v>
      </c>
      <c r="C2315" s="36" t="s">
        <v>99</v>
      </c>
      <c r="D2315" s="31" t="s">
        <v>83</v>
      </c>
      <c r="E2315" s="36"/>
      <c r="F2315" s="37">
        <v>172.0</v>
      </c>
    </row>
    <row r="2316" ht="15.75" customHeight="1">
      <c r="A2316" s="36" t="str">
        <f t="shared" si="1"/>
        <v>Chile-The Americas2004</v>
      </c>
      <c r="B2316" s="36" t="s">
        <v>259</v>
      </c>
      <c r="C2316" s="36" t="s">
        <v>270</v>
      </c>
      <c r="D2316" s="31" t="s">
        <v>83</v>
      </c>
      <c r="E2316" s="37">
        <v>24697.0</v>
      </c>
      <c r="F2316" s="37">
        <v>52757.0</v>
      </c>
    </row>
    <row r="2317" ht="15.75" customHeight="1">
      <c r="A2317" s="36" t="str">
        <f t="shared" si="1"/>
        <v>China-Asia2004</v>
      </c>
      <c r="B2317" s="36" t="s">
        <v>259</v>
      </c>
      <c r="C2317" s="36" t="s">
        <v>152</v>
      </c>
      <c r="D2317" s="31" t="s">
        <v>83</v>
      </c>
      <c r="E2317" s="37">
        <v>1186797.0</v>
      </c>
      <c r="F2317" s="37">
        <v>3487566.0</v>
      </c>
    </row>
    <row r="2318" ht="15.75" customHeight="1">
      <c r="A2318" s="36" t="str">
        <f t="shared" si="1"/>
        <v>Colombia-The Americas2004</v>
      </c>
      <c r="B2318" s="36" t="s">
        <v>259</v>
      </c>
      <c r="C2318" s="36" t="s">
        <v>271</v>
      </c>
      <c r="D2318" s="31" t="s">
        <v>83</v>
      </c>
      <c r="E2318" s="37">
        <v>25708.0</v>
      </c>
      <c r="F2318" s="37">
        <v>56274.0</v>
      </c>
    </row>
    <row r="2319" ht="15.75" customHeight="1">
      <c r="A2319" s="36" t="str">
        <f t="shared" si="1"/>
        <v>Comoros-Africa2004</v>
      </c>
      <c r="B2319" s="36" t="s">
        <v>259</v>
      </c>
      <c r="C2319" s="36" t="s">
        <v>100</v>
      </c>
      <c r="D2319" s="31" t="s">
        <v>83</v>
      </c>
      <c r="E2319" s="36"/>
      <c r="F2319" s="37">
        <v>88.0</v>
      </c>
    </row>
    <row r="2320" ht="15.75" customHeight="1">
      <c r="A2320" s="36" t="str">
        <f t="shared" si="1"/>
        <v>Congo (Brazzaville)-Africa2004</v>
      </c>
      <c r="B2320" s="36" t="s">
        <v>259</v>
      </c>
      <c r="C2320" s="36" t="s">
        <v>101</v>
      </c>
      <c r="D2320" s="31" t="s">
        <v>83</v>
      </c>
      <c r="E2320" s="37">
        <v>884.0</v>
      </c>
      <c r="F2320" s="37">
        <v>862.0</v>
      </c>
    </row>
    <row r="2321" ht="15.75" customHeight="1">
      <c r="A2321" s="36" t="str">
        <f t="shared" si="1"/>
        <v>Congo (Kinshasa)-Africa2004</v>
      </c>
      <c r="B2321" s="36" t="s">
        <v>259</v>
      </c>
      <c r="C2321" s="36" t="s">
        <v>102</v>
      </c>
      <c r="D2321" s="31" t="s">
        <v>83</v>
      </c>
      <c r="E2321" s="37">
        <v>17242.0</v>
      </c>
      <c r="F2321" s="37">
        <v>1566.0</v>
      </c>
    </row>
    <row r="2322" ht="15.75" customHeight="1">
      <c r="A2322" s="36" t="str">
        <f t="shared" si="1"/>
        <v>Costa Rica-The Americas2004</v>
      </c>
      <c r="B2322" s="36" t="s">
        <v>259</v>
      </c>
      <c r="C2322" s="36" t="s">
        <v>272</v>
      </c>
      <c r="D2322" s="31" t="s">
        <v>83</v>
      </c>
      <c r="E2322" s="37">
        <v>2889.0</v>
      </c>
      <c r="F2322" s="37">
        <v>5761.0</v>
      </c>
    </row>
    <row r="2323" ht="15.75" customHeight="1">
      <c r="A2323" s="36" t="str">
        <f t="shared" si="1"/>
        <v>Cote d'Ivoire-Africa2004</v>
      </c>
      <c r="B2323" s="36" t="s">
        <v>259</v>
      </c>
      <c r="C2323" s="36" t="s">
        <v>103</v>
      </c>
      <c r="D2323" s="31" t="s">
        <v>83</v>
      </c>
      <c r="E2323" s="37">
        <v>6483.0</v>
      </c>
      <c r="F2323" s="37">
        <v>7726.0</v>
      </c>
    </row>
    <row r="2324" ht="15.75" customHeight="1">
      <c r="A2324" s="36" t="str">
        <f t="shared" si="1"/>
        <v>Croatia-Europe2004</v>
      </c>
      <c r="B2324" s="36" t="s">
        <v>259</v>
      </c>
      <c r="C2324" s="36" t="s">
        <v>187</v>
      </c>
      <c r="D2324" s="31" t="s">
        <v>83</v>
      </c>
      <c r="E2324" s="37">
        <v>7948.0</v>
      </c>
      <c r="F2324" s="37">
        <v>20715.0</v>
      </c>
    </row>
    <row r="2325" ht="15.75" customHeight="1">
      <c r="A2325" s="36" t="str">
        <f t="shared" si="1"/>
        <v>Cuba-The Americas2004</v>
      </c>
      <c r="B2325" s="36" t="s">
        <v>259</v>
      </c>
      <c r="C2325" s="36" t="s">
        <v>273</v>
      </c>
      <c r="D2325" s="31" t="s">
        <v>83</v>
      </c>
      <c r="E2325" s="37">
        <v>12588.0</v>
      </c>
      <c r="F2325" s="37">
        <v>25453.0</v>
      </c>
    </row>
    <row r="2326" ht="15.75" customHeight="1">
      <c r="A2326" s="36" t="str">
        <f t="shared" si="1"/>
        <v>Curacao-The Americas2004</v>
      </c>
      <c r="B2326" s="36" t="s">
        <v>259</v>
      </c>
      <c r="C2326" s="36" t="s">
        <v>274</v>
      </c>
      <c r="D2326" s="31" t="s">
        <v>83</v>
      </c>
      <c r="E2326" s="36"/>
      <c r="F2326" s="36"/>
    </row>
    <row r="2327" ht="15.75" customHeight="1">
      <c r="A2327" s="36" t="str">
        <f t="shared" si="1"/>
        <v>Cyprus-Europe2004</v>
      </c>
      <c r="B2327" s="36" t="s">
        <v>259</v>
      </c>
      <c r="C2327" s="36" t="s">
        <v>188</v>
      </c>
      <c r="D2327" s="31" t="s">
        <v>83</v>
      </c>
      <c r="E2327" s="37">
        <v>2114.0</v>
      </c>
      <c r="F2327" s="37">
        <v>6846.0</v>
      </c>
    </row>
    <row r="2328" ht="15.75" customHeight="1">
      <c r="A2328" s="36" t="str">
        <f t="shared" si="1"/>
        <v>Czech Republic-Europe2004</v>
      </c>
      <c r="B2328" s="36" t="s">
        <v>259</v>
      </c>
      <c r="C2328" s="36" t="s">
        <v>189</v>
      </c>
      <c r="D2328" s="31" t="s">
        <v>83</v>
      </c>
      <c r="E2328" s="37">
        <v>42078.0</v>
      </c>
      <c r="F2328" s="37">
        <v>124407.0</v>
      </c>
    </row>
    <row r="2329" ht="15.75" customHeight="1">
      <c r="A2329" s="36" t="str">
        <f t="shared" si="1"/>
        <v>Denmark-Europe2004</v>
      </c>
      <c r="B2329" s="36" t="s">
        <v>259</v>
      </c>
      <c r="C2329" s="36" t="s">
        <v>190</v>
      </c>
      <c r="D2329" s="31" t="s">
        <v>83</v>
      </c>
      <c r="E2329" s="37">
        <v>19203.0</v>
      </c>
      <c r="F2329" s="37">
        <v>49035.0</v>
      </c>
    </row>
    <row r="2330" ht="15.75" customHeight="1">
      <c r="A2330" s="36" t="str">
        <f t="shared" si="1"/>
        <v>Djibouti-Africa2004</v>
      </c>
      <c r="B2330" s="36" t="s">
        <v>259</v>
      </c>
      <c r="C2330" s="36" t="s">
        <v>104</v>
      </c>
      <c r="D2330" s="31" t="s">
        <v>83</v>
      </c>
      <c r="E2330" s="36"/>
      <c r="F2330" s="37">
        <v>385.0</v>
      </c>
    </row>
    <row r="2331" ht="15.75" customHeight="1">
      <c r="A2331" s="36" t="str">
        <f t="shared" si="1"/>
        <v>Dominica-The Americas2004</v>
      </c>
      <c r="B2331" s="36" t="s">
        <v>259</v>
      </c>
      <c r="C2331" s="36" t="s">
        <v>275</v>
      </c>
      <c r="D2331" s="31" t="s">
        <v>83</v>
      </c>
      <c r="E2331" s="36"/>
      <c r="F2331" s="37">
        <v>114.0</v>
      </c>
    </row>
    <row r="2332" ht="15.75" customHeight="1">
      <c r="A2332" s="36" t="str">
        <f t="shared" si="1"/>
        <v>Dominican Republic-The Americas2004</v>
      </c>
      <c r="B2332" s="36" t="s">
        <v>259</v>
      </c>
      <c r="C2332" s="36" t="s">
        <v>276</v>
      </c>
      <c r="D2332" s="31" t="s">
        <v>83</v>
      </c>
      <c r="E2332" s="37">
        <v>7291.0</v>
      </c>
      <c r="F2332" s="37">
        <v>20235.0</v>
      </c>
    </row>
    <row r="2333" ht="15.75" customHeight="1">
      <c r="A2333" s="36" t="str">
        <f t="shared" si="1"/>
        <v>Ecuador-The Americas2004</v>
      </c>
      <c r="B2333" s="36" t="s">
        <v>259</v>
      </c>
      <c r="C2333" s="36" t="s">
        <v>277</v>
      </c>
      <c r="D2333" s="31" t="s">
        <v>83</v>
      </c>
      <c r="E2333" s="37">
        <v>8442.0</v>
      </c>
      <c r="F2333" s="37">
        <v>23447.0</v>
      </c>
    </row>
    <row r="2334" ht="15.75" customHeight="1">
      <c r="A2334" s="36" t="str">
        <f t="shared" si="1"/>
        <v>Egypt-Africa2004</v>
      </c>
      <c r="B2334" s="36" t="s">
        <v>259</v>
      </c>
      <c r="C2334" s="36" t="s">
        <v>105</v>
      </c>
      <c r="D2334" s="31" t="s">
        <v>83</v>
      </c>
      <c r="E2334" s="37">
        <v>45698.0</v>
      </c>
      <c r="F2334" s="37">
        <v>125452.0</v>
      </c>
    </row>
    <row r="2335" ht="15.75" customHeight="1">
      <c r="A2335" s="36" t="str">
        <f t="shared" si="1"/>
        <v>El Salvador-The Americas2004</v>
      </c>
      <c r="B2335" s="36" t="s">
        <v>259</v>
      </c>
      <c r="C2335" s="36" t="s">
        <v>278</v>
      </c>
      <c r="D2335" s="31" t="s">
        <v>83</v>
      </c>
      <c r="E2335" s="37">
        <v>4151.0</v>
      </c>
      <c r="F2335" s="37">
        <v>5948.0</v>
      </c>
    </row>
    <row r="2336" ht="15.75" customHeight="1">
      <c r="A2336" s="36" t="str">
        <f t="shared" si="1"/>
        <v>Equatorial Guinea-Africa2004</v>
      </c>
      <c r="B2336" s="36" t="s">
        <v>259</v>
      </c>
      <c r="C2336" s="36" t="s">
        <v>106</v>
      </c>
      <c r="D2336" s="31" t="s">
        <v>83</v>
      </c>
      <c r="E2336" s="36"/>
      <c r="F2336" s="37">
        <v>3095.0</v>
      </c>
    </row>
    <row r="2337" ht="15.75" customHeight="1">
      <c r="A2337" s="36" t="str">
        <f t="shared" si="1"/>
        <v>Eritrea-Africa2004</v>
      </c>
      <c r="B2337" s="36" t="s">
        <v>259</v>
      </c>
      <c r="C2337" s="36" t="s">
        <v>107</v>
      </c>
      <c r="D2337" s="31" t="s">
        <v>83</v>
      </c>
      <c r="E2337" s="37">
        <v>742.0</v>
      </c>
      <c r="F2337" s="37">
        <v>631.0</v>
      </c>
    </row>
    <row r="2338" ht="15.75" customHeight="1">
      <c r="A2338" s="36" t="str">
        <f t="shared" si="1"/>
        <v>Estonia-Europe2004</v>
      </c>
      <c r="B2338" s="36" t="s">
        <v>259</v>
      </c>
      <c r="C2338" s="36" t="s">
        <v>191</v>
      </c>
      <c r="D2338" s="31" t="s">
        <v>83</v>
      </c>
      <c r="E2338" s="37">
        <v>4919.0</v>
      </c>
      <c r="F2338" s="37">
        <v>15596.0</v>
      </c>
    </row>
    <row r="2339" ht="15.75" customHeight="1">
      <c r="A2339" s="36" t="str">
        <f t="shared" si="1"/>
        <v>Ethiopia-Africa2004</v>
      </c>
      <c r="B2339" s="36" t="s">
        <v>259</v>
      </c>
      <c r="C2339" s="36" t="s">
        <v>108</v>
      </c>
      <c r="D2339" s="31" t="s">
        <v>83</v>
      </c>
      <c r="E2339" s="37">
        <v>26171.0</v>
      </c>
      <c r="F2339" s="37">
        <v>4309.0</v>
      </c>
    </row>
    <row r="2340" ht="15.75" customHeight="1">
      <c r="A2340" s="36" t="str">
        <f t="shared" si="1"/>
        <v>Faeroe Islands-Europe2004</v>
      </c>
      <c r="B2340" s="36" t="s">
        <v>259</v>
      </c>
      <c r="C2340" s="36" t="s">
        <v>192</v>
      </c>
      <c r="D2340" s="31" t="s">
        <v>83</v>
      </c>
      <c r="E2340" s="36"/>
      <c r="F2340" s="37">
        <v>792.0</v>
      </c>
    </row>
    <row r="2341" ht="15.75" customHeight="1">
      <c r="A2341" s="36" t="str">
        <f t="shared" si="1"/>
        <v>Fiji-Oceania2005</v>
      </c>
      <c r="B2341" s="36" t="s">
        <v>259</v>
      </c>
      <c r="C2341" s="36" t="s">
        <v>245</v>
      </c>
      <c r="D2341" s="31" t="s">
        <v>84</v>
      </c>
      <c r="E2341" s="36"/>
      <c r="F2341" s="37">
        <v>1115.0</v>
      </c>
    </row>
    <row r="2342" ht="15.75" customHeight="1">
      <c r="A2342" s="36" t="str">
        <f t="shared" si="1"/>
        <v>Finland-Europe2005</v>
      </c>
      <c r="B2342" s="36" t="s">
        <v>259</v>
      </c>
      <c r="C2342" s="36" t="s">
        <v>193</v>
      </c>
      <c r="D2342" s="31" t="s">
        <v>84</v>
      </c>
      <c r="E2342" s="37">
        <v>33150.0</v>
      </c>
      <c r="F2342" s="37">
        <v>56424.0</v>
      </c>
    </row>
    <row r="2343" ht="15.75" customHeight="1">
      <c r="A2343" s="36" t="str">
        <f t="shared" si="1"/>
        <v>France-Europe2005</v>
      </c>
      <c r="B2343" s="36" t="s">
        <v>259</v>
      </c>
      <c r="C2343" s="36" t="s">
        <v>194</v>
      </c>
      <c r="D2343" s="31" t="s">
        <v>84</v>
      </c>
      <c r="E2343" s="37">
        <v>260565.0</v>
      </c>
      <c r="F2343" s="37">
        <v>385827.0</v>
      </c>
    </row>
    <row r="2344" ht="15.75" customHeight="1">
      <c r="A2344" s="36" t="str">
        <f t="shared" si="1"/>
        <v>French Polynesia-Oceania2005</v>
      </c>
      <c r="B2344" s="36" t="s">
        <v>259</v>
      </c>
      <c r="C2344" s="36" t="s">
        <v>246</v>
      </c>
      <c r="D2344" s="31" t="s">
        <v>84</v>
      </c>
      <c r="E2344" s="36"/>
      <c r="F2344" s="37">
        <v>737.0</v>
      </c>
    </row>
    <row r="2345" ht="15.75" customHeight="1">
      <c r="A2345" s="36" t="str">
        <f t="shared" si="1"/>
        <v>Gabon-Africa2005</v>
      </c>
      <c r="B2345" s="36" t="s">
        <v>259</v>
      </c>
      <c r="C2345" s="36" t="s">
        <v>109</v>
      </c>
      <c r="D2345" s="31" t="s">
        <v>84</v>
      </c>
      <c r="E2345" s="37">
        <v>1579.0</v>
      </c>
      <c r="F2345" s="37">
        <v>1782.0</v>
      </c>
    </row>
    <row r="2346" ht="15.75" customHeight="1">
      <c r="A2346" s="36" t="str">
        <f t="shared" si="1"/>
        <v>Gambia, The-Africa2005</v>
      </c>
      <c r="B2346" s="36" t="s">
        <v>259</v>
      </c>
      <c r="C2346" s="36" t="s">
        <v>110</v>
      </c>
      <c r="D2346" s="31" t="s">
        <v>84</v>
      </c>
      <c r="E2346" s="36"/>
      <c r="F2346" s="37">
        <v>282.0</v>
      </c>
    </row>
    <row r="2347" ht="15.75" customHeight="1">
      <c r="A2347" s="36" t="str">
        <f t="shared" si="1"/>
        <v>Georgia-Asia2005</v>
      </c>
      <c r="B2347" s="36" t="s">
        <v>259</v>
      </c>
      <c r="C2347" s="36" t="s">
        <v>153</v>
      </c>
      <c r="D2347" s="31" t="s">
        <v>84</v>
      </c>
      <c r="E2347" s="37">
        <v>2570.0</v>
      </c>
      <c r="F2347" s="37">
        <v>3770.0</v>
      </c>
    </row>
    <row r="2348" ht="15.75" customHeight="1">
      <c r="A2348" s="36" t="str">
        <f t="shared" si="1"/>
        <v>Germany-Europe2005</v>
      </c>
      <c r="B2348" s="36" t="s">
        <v>259</v>
      </c>
      <c r="C2348" s="36" t="s">
        <v>195</v>
      </c>
      <c r="D2348" s="31" t="s">
        <v>84</v>
      </c>
      <c r="E2348" s="37">
        <v>346679.0</v>
      </c>
      <c r="F2348" s="37">
        <v>853663.0</v>
      </c>
    </row>
    <row r="2349" ht="15.75" customHeight="1">
      <c r="A2349" s="36" t="str">
        <f t="shared" si="1"/>
        <v>Ghana-Africa2005</v>
      </c>
      <c r="B2349" s="36" t="s">
        <v>259</v>
      </c>
      <c r="C2349" s="36" t="s">
        <v>111</v>
      </c>
      <c r="D2349" s="31" t="s">
        <v>84</v>
      </c>
      <c r="E2349" s="37">
        <v>8045.0</v>
      </c>
      <c r="F2349" s="37">
        <v>6920.0</v>
      </c>
    </row>
    <row r="2350" ht="15.75" customHeight="1">
      <c r="A2350" s="36" t="str">
        <f t="shared" si="1"/>
        <v>Greece-Europe2005</v>
      </c>
      <c r="B2350" s="36" t="s">
        <v>259</v>
      </c>
      <c r="C2350" s="36" t="s">
        <v>196</v>
      </c>
      <c r="D2350" s="31" t="s">
        <v>84</v>
      </c>
      <c r="E2350" s="37">
        <v>28004.0</v>
      </c>
      <c r="F2350" s="37">
        <v>93806.0</v>
      </c>
    </row>
    <row r="2351" ht="15.75" customHeight="1">
      <c r="A2351" s="36" t="str">
        <f t="shared" si="1"/>
        <v>Greenland-The Americas2005</v>
      </c>
      <c r="B2351" s="36" t="s">
        <v>259</v>
      </c>
      <c r="C2351" s="36" t="s">
        <v>279</v>
      </c>
      <c r="D2351" s="31" t="s">
        <v>84</v>
      </c>
      <c r="E2351" s="36"/>
      <c r="F2351" s="37">
        <v>539.0</v>
      </c>
    </row>
    <row r="2352" ht="15.75" customHeight="1">
      <c r="A2352" s="36" t="str">
        <f t="shared" si="1"/>
        <v>Grenada-The Americas2005</v>
      </c>
      <c r="B2352" s="36" t="s">
        <v>259</v>
      </c>
      <c r="C2352" s="36" t="s">
        <v>280</v>
      </c>
      <c r="D2352" s="31" t="s">
        <v>84</v>
      </c>
      <c r="E2352" s="36"/>
      <c r="F2352" s="37">
        <v>194.0</v>
      </c>
    </row>
    <row r="2353" ht="15.75" customHeight="1">
      <c r="A2353" s="36" t="str">
        <f t="shared" si="1"/>
        <v>Guam-Oceania2005</v>
      </c>
      <c r="B2353" s="36" t="s">
        <v>259</v>
      </c>
      <c r="C2353" s="36" t="s">
        <v>247</v>
      </c>
      <c r="D2353" s="31" t="s">
        <v>84</v>
      </c>
      <c r="E2353" s="36"/>
      <c r="F2353" s="36"/>
    </row>
    <row r="2354" ht="15.75" customHeight="1">
      <c r="A2354" s="36" t="str">
        <f t="shared" si="1"/>
        <v>Guatemala-The Americas2005</v>
      </c>
      <c r="B2354" s="36" t="s">
        <v>259</v>
      </c>
      <c r="C2354" s="36" t="s">
        <v>281</v>
      </c>
      <c r="D2354" s="31" t="s">
        <v>84</v>
      </c>
      <c r="E2354" s="37">
        <v>7188.0</v>
      </c>
      <c r="F2354" s="37">
        <v>10627.0</v>
      </c>
    </row>
    <row r="2355" ht="15.75" customHeight="1">
      <c r="A2355" s="36" t="str">
        <f t="shared" si="1"/>
        <v>Guinea-Africa2005</v>
      </c>
      <c r="B2355" s="36" t="s">
        <v>259</v>
      </c>
      <c r="C2355" s="36" t="s">
        <v>112</v>
      </c>
      <c r="D2355" s="31" t="s">
        <v>84</v>
      </c>
      <c r="E2355" s="36"/>
      <c r="F2355" s="37">
        <v>1298.0</v>
      </c>
    </row>
    <row r="2356" ht="15.75" customHeight="1">
      <c r="A2356" s="36" t="str">
        <f t="shared" si="1"/>
        <v>Guinea-Bissau-Africa2005</v>
      </c>
      <c r="B2356" s="36" t="s">
        <v>259</v>
      </c>
      <c r="C2356" s="36" t="s">
        <v>113</v>
      </c>
      <c r="D2356" s="31" t="s">
        <v>84</v>
      </c>
      <c r="E2356" s="36"/>
      <c r="F2356" s="37">
        <v>150.0</v>
      </c>
    </row>
    <row r="2357" ht="15.75" customHeight="1">
      <c r="A2357" s="36" t="str">
        <f t="shared" si="1"/>
        <v>Guyana-The Americas2005</v>
      </c>
      <c r="B2357" s="36" t="s">
        <v>259</v>
      </c>
      <c r="C2357" s="36" t="s">
        <v>282</v>
      </c>
      <c r="D2357" s="31" t="s">
        <v>84</v>
      </c>
      <c r="E2357" s="36"/>
      <c r="F2357" s="37">
        <v>1595.0</v>
      </c>
    </row>
    <row r="2358" ht="15.75" customHeight="1">
      <c r="A2358" s="36" t="str">
        <f t="shared" si="1"/>
        <v>Haiti-The Americas2005</v>
      </c>
      <c r="B2358" s="36" t="s">
        <v>259</v>
      </c>
      <c r="C2358" s="36" t="s">
        <v>283</v>
      </c>
      <c r="D2358" s="31" t="s">
        <v>84</v>
      </c>
      <c r="E2358" s="37">
        <v>2054.0</v>
      </c>
      <c r="F2358" s="37">
        <v>1569.0</v>
      </c>
    </row>
    <row r="2359" ht="15.75" customHeight="1">
      <c r="A2359" s="36" t="str">
        <f t="shared" si="1"/>
        <v>Honduras-The Americas2005</v>
      </c>
      <c r="B2359" s="36" t="s">
        <v>259</v>
      </c>
      <c r="C2359" s="36" t="s">
        <v>284</v>
      </c>
      <c r="D2359" s="31" t="s">
        <v>84</v>
      </c>
      <c r="E2359" s="37">
        <v>3224.0</v>
      </c>
      <c r="F2359" s="37">
        <v>5713.0</v>
      </c>
    </row>
    <row r="2360" ht="15.75" customHeight="1">
      <c r="A2360" s="36" t="str">
        <f t="shared" si="1"/>
        <v>Hong Kong SAR-Asia2005</v>
      </c>
      <c r="B2360" s="36" t="s">
        <v>259</v>
      </c>
      <c r="C2360" s="36" t="s">
        <v>154</v>
      </c>
      <c r="D2360" s="31" t="s">
        <v>84</v>
      </c>
      <c r="E2360" s="37">
        <v>14145.0</v>
      </c>
      <c r="F2360" s="37">
        <v>37972.0</v>
      </c>
    </row>
    <row r="2361" ht="15.75" customHeight="1">
      <c r="A2361" s="36" t="str">
        <f t="shared" si="1"/>
        <v>Hungary-Europe2005</v>
      </c>
      <c r="B2361" s="36" t="s">
        <v>259</v>
      </c>
      <c r="C2361" s="36" t="s">
        <v>197</v>
      </c>
      <c r="D2361" s="31" t="s">
        <v>84</v>
      </c>
      <c r="E2361" s="37">
        <v>25591.0</v>
      </c>
      <c r="F2361" s="37">
        <v>57022.0</v>
      </c>
    </row>
    <row r="2362" ht="15.75" customHeight="1">
      <c r="A2362" s="36" t="str">
        <f t="shared" si="1"/>
        <v>Iceland-Europe2005</v>
      </c>
      <c r="B2362" s="36" t="s">
        <v>259</v>
      </c>
      <c r="C2362" s="36" t="s">
        <v>198</v>
      </c>
      <c r="D2362" s="31" t="s">
        <v>84</v>
      </c>
      <c r="E2362" s="37">
        <v>3238.0</v>
      </c>
      <c r="F2362" s="37">
        <v>2101.0</v>
      </c>
    </row>
    <row r="2363" ht="15.75" customHeight="1">
      <c r="A2363" s="36" t="str">
        <f t="shared" si="1"/>
        <v>India-Asia2005</v>
      </c>
      <c r="B2363" s="36" t="s">
        <v>259</v>
      </c>
      <c r="C2363" s="36" t="s">
        <v>155</v>
      </c>
      <c r="D2363" s="31" t="s">
        <v>84</v>
      </c>
      <c r="E2363" s="37">
        <v>464501.0</v>
      </c>
      <c r="F2363" s="37">
        <v>1203843.0</v>
      </c>
    </row>
    <row r="2364" ht="15.75" customHeight="1">
      <c r="A2364" s="36" t="str">
        <f t="shared" si="1"/>
        <v>Indonesia-Asia2005</v>
      </c>
      <c r="B2364" s="36" t="s">
        <v>259</v>
      </c>
      <c r="C2364" s="36" t="s">
        <v>156</v>
      </c>
      <c r="D2364" s="31" t="s">
        <v>84</v>
      </c>
      <c r="E2364" s="37">
        <v>158963.0</v>
      </c>
      <c r="F2364" s="37">
        <v>294907.0</v>
      </c>
    </row>
    <row r="2365" ht="15.75" customHeight="1">
      <c r="A2365" s="36" t="str">
        <f t="shared" si="1"/>
        <v>Iran-Middle East2005</v>
      </c>
      <c r="B2365" s="36" t="s">
        <v>259</v>
      </c>
      <c r="C2365" s="36" t="s">
        <v>230</v>
      </c>
      <c r="D2365" s="31" t="s">
        <v>84</v>
      </c>
      <c r="E2365" s="37">
        <v>133435.0</v>
      </c>
      <c r="F2365" s="37">
        <v>398827.0</v>
      </c>
    </row>
    <row r="2366" ht="15.75" customHeight="1">
      <c r="A2366" s="36" t="str">
        <f t="shared" si="1"/>
        <v>Iraq-Middle East2005</v>
      </c>
      <c r="B2366" s="36" t="s">
        <v>259</v>
      </c>
      <c r="C2366" s="36" t="s">
        <v>231</v>
      </c>
      <c r="D2366" s="31" t="s">
        <v>84</v>
      </c>
      <c r="E2366" s="37">
        <v>26935.0</v>
      </c>
      <c r="F2366" s="37">
        <v>85342.0</v>
      </c>
    </row>
    <row r="2367" ht="15.75" customHeight="1">
      <c r="A2367" s="36" t="str">
        <f t="shared" si="1"/>
        <v>Ireland-Europe2005</v>
      </c>
      <c r="B2367" s="36" t="s">
        <v>259</v>
      </c>
      <c r="C2367" s="36" t="s">
        <v>199</v>
      </c>
      <c r="D2367" s="31" t="s">
        <v>84</v>
      </c>
      <c r="E2367" s="37">
        <v>14432.0</v>
      </c>
      <c r="F2367" s="37">
        <v>44151.0</v>
      </c>
    </row>
    <row r="2368" ht="15.75" customHeight="1">
      <c r="A2368" s="36" t="str">
        <f t="shared" si="1"/>
        <v>Isle of Man-Europe2005</v>
      </c>
      <c r="B2368" s="36" t="s">
        <v>259</v>
      </c>
      <c r="C2368" s="36" t="s">
        <v>200</v>
      </c>
      <c r="D2368" s="31" t="s">
        <v>84</v>
      </c>
      <c r="E2368" s="36"/>
      <c r="F2368" s="36"/>
    </row>
    <row r="2369" ht="15.75" customHeight="1">
      <c r="A2369" s="36" t="str">
        <f t="shared" si="1"/>
        <v>Israel-Middle East2005</v>
      </c>
      <c r="B2369" s="36" t="s">
        <v>259</v>
      </c>
      <c r="C2369" s="36" t="s">
        <v>232</v>
      </c>
      <c r="D2369" s="31" t="s">
        <v>84</v>
      </c>
      <c r="E2369" s="37">
        <v>19143.0</v>
      </c>
      <c r="F2369" s="37">
        <v>65749.0</v>
      </c>
    </row>
    <row r="2370" ht="15.75" customHeight="1">
      <c r="A2370" s="36" t="str">
        <f t="shared" si="1"/>
        <v>Italy-Europe2005</v>
      </c>
      <c r="B2370" s="36" t="s">
        <v>259</v>
      </c>
      <c r="C2370" s="36" t="s">
        <v>201</v>
      </c>
      <c r="D2370" s="31" t="s">
        <v>84</v>
      </c>
      <c r="E2370" s="37">
        <v>172142.0</v>
      </c>
      <c r="F2370" s="37">
        <v>450348.0</v>
      </c>
    </row>
    <row r="2371" ht="15.75" customHeight="1">
      <c r="A2371" s="36" t="str">
        <f t="shared" si="1"/>
        <v>Jamaica-The Americas2005</v>
      </c>
      <c r="B2371" s="36" t="s">
        <v>259</v>
      </c>
      <c r="C2371" s="36" t="s">
        <v>285</v>
      </c>
      <c r="D2371" s="31" t="s">
        <v>84</v>
      </c>
      <c r="E2371" s="37">
        <v>3841.0</v>
      </c>
      <c r="F2371" s="37">
        <v>10627.0</v>
      </c>
    </row>
    <row r="2372" ht="15.75" customHeight="1">
      <c r="A2372" s="36" t="str">
        <f t="shared" si="1"/>
        <v>Japan-Asia2005</v>
      </c>
      <c r="B2372" s="36" t="s">
        <v>259</v>
      </c>
      <c r="C2372" s="36" t="s">
        <v>157</v>
      </c>
      <c r="D2372" s="31" t="s">
        <v>84</v>
      </c>
      <c r="E2372" s="37">
        <v>510791.0</v>
      </c>
      <c r="F2372" s="37">
        <v>1202266.0</v>
      </c>
    </row>
    <row r="2373" ht="15.75" customHeight="1">
      <c r="A2373" s="36" t="str">
        <f t="shared" si="1"/>
        <v>Jordan-Middle East2005</v>
      </c>
      <c r="B2373" s="36" t="s">
        <v>259</v>
      </c>
      <c r="C2373" s="36" t="s">
        <v>233</v>
      </c>
      <c r="D2373" s="31" t="s">
        <v>84</v>
      </c>
      <c r="E2373" s="37">
        <v>4818.0</v>
      </c>
      <c r="F2373" s="37">
        <v>16003.0</v>
      </c>
    </row>
    <row r="2374" ht="15.75" customHeight="1">
      <c r="A2374" s="36" t="str">
        <f t="shared" si="1"/>
        <v>Kazakhstan-Asia2005</v>
      </c>
      <c r="B2374" s="36" t="s">
        <v>259</v>
      </c>
      <c r="C2374" s="36" t="s">
        <v>158</v>
      </c>
      <c r="D2374" s="31" t="s">
        <v>84</v>
      </c>
      <c r="E2374" s="37">
        <v>34493.0</v>
      </c>
      <c r="F2374" s="37">
        <v>147908.0</v>
      </c>
    </row>
    <row r="2375" ht="15.75" customHeight="1">
      <c r="A2375" s="36" t="str">
        <f t="shared" si="1"/>
        <v>Kenya-Africa2005</v>
      </c>
      <c r="B2375" s="36" t="s">
        <v>259</v>
      </c>
      <c r="C2375" s="36" t="s">
        <v>114</v>
      </c>
      <c r="D2375" s="31" t="s">
        <v>84</v>
      </c>
      <c r="E2375" s="37">
        <v>14259.0</v>
      </c>
      <c r="F2375" s="37">
        <v>9369.0</v>
      </c>
    </row>
    <row r="2376" ht="15.75" customHeight="1">
      <c r="A2376" s="36" t="str">
        <f t="shared" si="1"/>
        <v>Kiribati-Oceania2005</v>
      </c>
      <c r="B2376" s="36" t="s">
        <v>259</v>
      </c>
      <c r="C2376" s="36" t="s">
        <v>248</v>
      </c>
      <c r="D2376" s="31" t="s">
        <v>84</v>
      </c>
      <c r="E2376" s="36"/>
      <c r="F2376" s="37">
        <v>26.0</v>
      </c>
    </row>
    <row r="2377" ht="15.75" customHeight="1">
      <c r="A2377" s="36" t="str">
        <f t="shared" si="1"/>
        <v>Kosovo-Europe2005</v>
      </c>
      <c r="B2377" s="36" t="s">
        <v>259</v>
      </c>
      <c r="C2377" s="36" t="s">
        <v>202</v>
      </c>
      <c r="D2377" s="31" t="s">
        <v>84</v>
      </c>
      <c r="E2377" s="37">
        <v>1902.0</v>
      </c>
      <c r="F2377" s="36"/>
    </row>
    <row r="2378" ht="15.75" customHeight="1">
      <c r="A2378" s="36" t="str">
        <f t="shared" si="1"/>
        <v>Kuwait-Middle East2005</v>
      </c>
      <c r="B2378" s="36" t="s">
        <v>259</v>
      </c>
      <c r="C2378" s="36" t="s">
        <v>234</v>
      </c>
      <c r="D2378" s="31" t="s">
        <v>84</v>
      </c>
      <c r="E2378" s="37">
        <v>20067.0</v>
      </c>
      <c r="F2378" s="37">
        <v>55122.0</v>
      </c>
    </row>
    <row r="2379" ht="15.75" customHeight="1">
      <c r="A2379" s="36" t="str">
        <f t="shared" si="1"/>
        <v>Kyrgyzstan-Asia2005</v>
      </c>
      <c r="B2379" s="36" t="s">
        <v>259</v>
      </c>
      <c r="C2379" s="36" t="s">
        <v>159</v>
      </c>
      <c r="D2379" s="31" t="s">
        <v>84</v>
      </c>
      <c r="E2379" s="37">
        <v>2151.0</v>
      </c>
      <c r="F2379" s="37">
        <v>3781.0</v>
      </c>
    </row>
    <row r="2380" ht="15.75" customHeight="1">
      <c r="A2380" s="36" t="str">
        <f t="shared" si="1"/>
        <v>Laos-Asia2005</v>
      </c>
      <c r="B2380" s="36" t="s">
        <v>259</v>
      </c>
      <c r="C2380" s="36" t="s">
        <v>160</v>
      </c>
      <c r="D2380" s="31" t="s">
        <v>84</v>
      </c>
      <c r="E2380" s="36"/>
      <c r="F2380" s="37">
        <v>902.0</v>
      </c>
    </row>
    <row r="2381" ht="15.75" customHeight="1">
      <c r="A2381" s="36" t="str">
        <f t="shared" si="1"/>
        <v>Latvia-Europe2005</v>
      </c>
      <c r="B2381" s="36" t="s">
        <v>259</v>
      </c>
      <c r="C2381" s="36" t="s">
        <v>203</v>
      </c>
      <c r="D2381" s="31" t="s">
        <v>84</v>
      </c>
      <c r="E2381" s="37">
        <v>4111.0</v>
      </c>
      <c r="F2381" s="37">
        <v>6854.0</v>
      </c>
    </row>
    <row r="2382" ht="15.75" customHeight="1">
      <c r="A2382" s="36" t="str">
        <f t="shared" si="1"/>
        <v>Lebanon-Middle East2005</v>
      </c>
      <c r="B2382" s="36" t="s">
        <v>259</v>
      </c>
      <c r="C2382" s="36" t="s">
        <v>235</v>
      </c>
      <c r="D2382" s="31" t="s">
        <v>84</v>
      </c>
      <c r="E2382" s="37">
        <v>5258.0</v>
      </c>
      <c r="F2382" s="37">
        <v>16208.0</v>
      </c>
    </row>
    <row r="2383" ht="15.75" customHeight="1">
      <c r="A2383" s="36" t="str">
        <f t="shared" si="1"/>
        <v>Lesotho-Africa2005</v>
      </c>
      <c r="B2383" s="36" t="s">
        <v>259</v>
      </c>
      <c r="C2383" s="36" t="s">
        <v>115</v>
      </c>
      <c r="D2383" s="31" t="s">
        <v>84</v>
      </c>
      <c r="E2383" s="36"/>
      <c r="F2383" s="36"/>
    </row>
    <row r="2384" ht="15.75" customHeight="1">
      <c r="A2384" s="36" t="str">
        <f t="shared" si="1"/>
        <v>Liberia-Africa2005</v>
      </c>
      <c r="B2384" s="36" t="s">
        <v>259</v>
      </c>
      <c r="C2384" s="36" t="s">
        <v>116</v>
      </c>
      <c r="D2384" s="31" t="s">
        <v>84</v>
      </c>
      <c r="E2384" s="36"/>
      <c r="F2384" s="37">
        <v>502.0</v>
      </c>
    </row>
    <row r="2385" ht="15.75" customHeight="1">
      <c r="A2385" s="36" t="str">
        <f t="shared" si="1"/>
        <v>Libya-Africa2006</v>
      </c>
      <c r="B2385" s="36" t="s">
        <v>259</v>
      </c>
      <c r="C2385" s="36" t="s">
        <v>117</v>
      </c>
      <c r="D2385" s="31" t="s">
        <v>85</v>
      </c>
      <c r="E2385" s="37">
        <v>16361.0</v>
      </c>
      <c r="F2385" s="37">
        <v>48100.0</v>
      </c>
    </row>
    <row r="2386" ht="15.75" customHeight="1">
      <c r="A2386" s="36" t="str">
        <f t="shared" si="1"/>
        <v>Liechtenstein-Europe2006</v>
      </c>
      <c r="B2386" s="36" t="s">
        <v>259</v>
      </c>
      <c r="C2386" s="36" t="s">
        <v>204</v>
      </c>
      <c r="D2386" s="31" t="s">
        <v>85</v>
      </c>
      <c r="E2386" s="36"/>
      <c r="F2386" s="36"/>
    </row>
    <row r="2387" ht="15.75" customHeight="1">
      <c r="A2387" s="36" t="str">
        <f t="shared" si="1"/>
        <v>Lithuania-Europe2006</v>
      </c>
      <c r="B2387" s="36" t="s">
        <v>259</v>
      </c>
      <c r="C2387" s="36" t="s">
        <v>205</v>
      </c>
      <c r="D2387" s="31" t="s">
        <v>85</v>
      </c>
      <c r="E2387" s="37">
        <v>8277.0</v>
      </c>
      <c r="F2387" s="37">
        <v>12919.0</v>
      </c>
    </row>
    <row r="2388" ht="15.75" customHeight="1">
      <c r="A2388" s="36" t="str">
        <f t="shared" si="1"/>
        <v>Luxembourg-Europe2006</v>
      </c>
      <c r="B2388" s="36" t="s">
        <v>259</v>
      </c>
      <c r="C2388" s="36" t="s">
        <v>206</v>
      </c>
      <c r="D2388" s="31" t="s">
        <v>85</v>
      </c>
      <c r="E2388" s="37">
        <v>3509.0</v>
      </c>
      <c r="F2388" s="37">
        <v>8801.0</v>
      </c>
    </row>
    <row r="2389" ht="15.75" customHeight="1">
      <c r="A2389" s="36" t="str">
        <f t="shared" si="1"/>
        <v>Macao SAR-Asia2006</v>
      </c>
      <c r="B2389" s="36" t="s">
        <v>259</v>
      </c>
      <c r="C2389" s="36" t="s">
        <v>161</v>
      </c>
      <c r="D2389" s="31" t="s">
        <v>85</v>
      </c>
      <c r="E2389" s="36"/>
      <c r="F2389" s="37">
        <v>1687.0</v>
      </c>
    </row>
    <row r="2390" ht="15.75" customHeight="1">
      <c r="A2390" s="36" t="str">
        <f t="shared" si="1"/>
        <v>Madagascar-Africa2006</v>
      </c>
      <c r="B2390" s="36" t="s">
        <v>259</v>
      </c>
      <c r="C2390" s="36" t="s">
        <v>118</v>
      </c>
      <c r="D2390" s="31" t="s">
        <v>85</v>
      </c>
      <c r="E2390" s="36"/>
      <c r="F2390" s="37">
        <v>1742.0</v>
      </c>
    </row>
    <row r="2391" ht="15.75" customHeight="1">
      <c r="A2391" s="36" t="str">
        <f t="shared" si="1"/>
        <v>Malawi-Africa2006</v>
      </c>
      <c r="B2391" s="36" t="s">
        <v>259</v>
      </c>
      <c r="C2391" s="36" t="s">
        <v>119</v>
      </c>
      <c r="D2391" s="31" t="s">
        <v>85</v>
      </c>
      <c r="E2391" s="36"/>
      <c r="F2391" s="37">
        <v>906.0</v>
      </c>
    </row>
    <row r="2392" ht="15.75" customHeight="1">
      <c r="A2392" s="36" t="str">
        <f t="shared" si="1"/>
        <v>Malaysia-Asia2006</v>
      </c>
      <c r="B2392" s="36" t="s">
        <v>259</v>
      </c>
      <c r="C2392" s="36" t="s">
        <v>162</v>
      </c>
      <c r="D2392" s="31" t="s">
        <v>85</v>
      </c>
      <c r="E2392" s="37">
        <v>49255.0</v>
      </c>
      <c r="F2392" s="37">
        <v>136717.0</v>
      </c>
    </row>
    <row r="2393" ht="15.75" customHeight="1">
      <c r="A2393" s="36" t="str">
        <f t="shared" si="1"/>
        <v>Maldives-Asia2006</v>
      </c>
      <c r="B2393" s="36" t="s">
        <v>259</v>
      </c>
      <c r="C2393" s="36" t="s">
        <v>163</v>
      </c>
      <c r="D2393" s="31" t="s">
        <v>85</v>
      </c>
      <c r="E2393" s="36"/>
      <c r="F2393" s="37">
        <v>576.0</v>
      </c>
    </row>
    <row r="2394" ht="15.75" customHeight="1">
      <c r="A2394" s="36" t="str">
        <f t="shared" si="1"/>
        <v>Mali-Africa2006</v>
      </c>
      <c r="B2394" s="36" t="s">
        <v>259</v>
      </c>
      <c r="C2394" s="36" t="s">
        <v>120</v>
      </c>
      <c r="D2394" s="31" t="s">
        <v>85</v>
      </c>
      <c r="E2394" s="36"/>
      <c r="F2394" s="37">
        <v>546.0</v>
      </c>
    </row>
    <row r="2395" ht="15.75" customHeight="1">
      <c r="A2395" s="36" t="str">
        <f t="shared" si="1"/>
        <v>Malta-Europe2006</v>
      </c>
      <c r="B2395" s="36" t="s">
        <v>259</v>
      </c>
      <c r="C2395" s="36" t="s">
        <v>207</v>
      </c>
      <c r="D2395" s="31" t="s">
        <v>85</v>
      </c>
      <c r="E2395" s="37">
        <v>787.0</v>
      </c>
      <c r="F2395" s="37">
        <v>2486.0</v>
      </c>
    </row>
    <row r="2396" ht="15.75" customHeight="1">
      <c r="A2396" s="36" t="str">
        <f t="shared" si="1"/>
        <v>Marshall Islands-Oceania2006</v>
      </c>
      <c r="B2396" s="36" t="s">
        <v>259</v>
      </c>
      <c r="C2396" s="36" t="s">
        <v>249</v>
      </c>
      <c r="D2396" s="31" t="s">
        <v>85</v>
      </c>
      <c r="E2396" s="36"/>
      <c r="F2396" s="37">
        <v>81.0</v>
      </c>
    </row>
    <row r="2397" ht="15.75" customHeight="1">
      <c r="A2397" s="36" t="str">
        <f t="shared" si="1"/>
        <v>Mauritania-Africa2006</v>
      </c>
      <c r="B2397" s="36" t="s">
        <v>259</v>
      </c>
      <c r="C2397" s="36" t="s">
        <v>121</v>
      </c>
      <c r="D2397" s="31" t="s">
        <v>85</v>
      </c>
      <c r="E2397" s="36"/>
      <c r="F2397" s="37">
        <v>1349.0</v>
      </c>
    </row>
    <row r="2398" ht="15.75" customHeight="1">
      <c r="A2398" s="36" t="str">
        <f t="shared" si="1"/>
        <v>Mauritius-Africa2006</v>
      </c>
      <c r="B2398" s="36" t="s">
        <v>259</v>
      </c>
      <c r="C2398" s="36" t="s">
        <v>122</v>
      </c>
      <c r="D2398" s="31" t="s">
        <v>85</v>
      </c>
      <c r="E2398" s="36"/>
      <c r="F2398" s="37">
        <v>2967.0</v>
      </c>
    </row>
    <row r="2399" ht="15.75" customHeight="1">
      <c r="A2399" s="36" t="str">
        <f t="shared" si="1"/>
        <v>Mexico-The Americas2006</v>
      </c>
      <c r="B2399" s="36" t="s">
        <v>259</v>
      </c>
      <c r="C2399" s="36" t="s">
        <v>286</v>
      </c>
      <c r="D2399" s="31" t="s">
        <v>85</v>
      </c>
      <c r="E2399" s="37">
        <v>146302.0</v>
      </c>
      <c r="F2399" s="37">
        <v>394800.0</v>
      </c>
    </row>
    <row r="2400" ht="15.75" customHeight="1">
      <c r="A2400" s="36" t="str">
        <f t="shared" si="1"/>
        <v>Micronesia, Fed. Sts.-Oceania2006</v>
      </c>
      <c r="B2400" s="36" t="s">
        <v>259</v>
      </c>
      <c r="C2400" s="36" t="s">
        <v>250</v>
      </c>
      <c r="D2400" s="31" t="s">
        <v>85</v>
      </c>
      <c r="E2400" s="36"/>
      <c r="F2400" s="37">
        <v>176.0</v>
      </c>
    </row>
    <row r="2401" ht="15.75" customHeight="1">
      <c r="A2401" s="36" t="str">
        <f t="shared" si="1"/>
        <v>Moldova-Europe2006</v>
      </c>
      <c r="B2401" s="36" t="s">
        <v>259</v>
      </c>
      <c r="C2401" s="36" t="s">
        <v>208</v>
      </c>
      <c r="D2401" s="31" t="s">
        <v>85</v>
      </c>
      <c r="E2401" s="37">
        <v>3052.0</v>
      </c>
      <c r="F2401" s="37">
        <v>3715.0</v>
      </c>
    </row>
    <row r="2402" ht="15.75" customHeight="1">
      <c r="A2402" s="36" t="str">
        <f t="shared" si="1"/>
        <v>Monaco-Europe2006</v>
      </c>
      <c r="B2402" s="36" t="s">
        <v>259</v>
      </c>
      <c r="C2402" s="36" t="s">
        <v>209</v>
      </c>
      <c r="D2402" s="31" t="s">
        <v>85</v>
      </c>
      <c r="E2402" s="36"/>
      <c r="F2402" s="36"/>
    </row>
    <row r="2403" ht="15.75" customHeight="1">
      <c r="A2403" s="36" t="str">
        <f t="shared" si="1"/>
        <v>Mongolia-Asia2006</v>
      </c>
      <c r="B2403" s="36" t="s">
        <v>259</v>
      </c>
      <c r="C2403" s="36" t="s">
        <v>164</v>
      </c>
      <c r="D2403" s="31" t="s">
        <v>85</v>
      </c>
      <c r="E2403" s="37">
        <v>2415.0</v>
      </c>
      <c r="F2403" s="37">
        <v>7884.0</v>
      </c>
    </row>
    <row r="2404" ht="15.75" customHeight="1">
      <c r="A2404" s="36" t="str">
        <f t="shared" si="1"/>
        <v>Montenegro-Europe2006</v>
      </c>
      <c r="B2404" s="36" t="s">
        <v>259</v>
      </c>
      <c r="C2404" s="36" t="s">
        <v>210</v>
      </c>
      <c r="D2404" s="31" t="s">
        <v>85</v>
      </c>
      <c r="E2404" s="36"/>
      <c r="F2404" s="36"/>
    </row>
    <row r="2405" ht="15.75" customHeight="1">
      <c r="A2405" s="36" t="str">
        <f t="shared" si="1"/>
        <v>Morocco-Africa2006</v>
      </c>
      <c r="B2405" s="36" t="s">
        <v>259</v>
      </c>
      <c r="C2405" s="36" t="s">
        <v>123</v>
      </c>
      <c r="D2405" s="31" t="s">
        <v>85</v>
      </c>
      <c r="E2405" s="37">
        <v>10894.0</v>
      </c>
      <c r="F2405" s="37">
        <v>37715.0</v>
      </c>
    </row>
    <row r="2406" ht="15.75" customHeight="1">
      <c r="A2406" s="36" t="str">
        <f t="shared" si="1"/>
        <v>Mozambique-Africa2006</v>
      </c>
      <c r="B2406" s="36" t="s">
        <v>259</v>
      </c>
      <c r="C2406" s="36" t="s">
        <v>124</v>
      </c>
      <c r="D2406" s="31" t="s">
        <v>85</v>
      </c>
      <c r="E2406" s="37">
        <v>7547.0</v>
      </c>
      <c r="F2406" s="37">
        <v>1580.0</v>
      </c>
    </row>
    <row r="2407" ht="15.75" customHeight="1">
      <c r="A2407" s="36" t="str">
        <f t="shared" si="1"/>
        <v>Myanmar-Asia2006</v>
      </c>
      <c r="B2407" s="36" t="s">
        <v>259</v>
      </c>
      <c r="C2407" s="36" t="s">
        <v>165</v>
      </c>
      <c r="D2407" s="31" t="s">
        <v>85</v>
      </c>
      <c r="E2407" s="37">
        <v>12547.0</v>
      </c>
      <c r="F2407" s="37">
        <v>8724.0</v>
      </c>
    </row>
    <row r="2408" ht="15.75" customHeight="1">
      <c r="A2408" s="36" t="str">
        <f t="shared" si="1"/>
        <v>Namibia-Africa2006</v>
      </c>
      <c r="B2408" s="36" t="s">
        <v>259</v>
      </c>
      <c r="C2408" s="36" t="s">
        <v>125</v>
      </c>
      <c r="D2408" s="31" t="s">
        <v>85</v>
      </c>
      <c r="E2408" s="37">
        <v>1127.0</v>
      </c>
      <c r="F2408" s="37">
        <v>2017.0</v>
      </c>
    </row>
    <row r="2409" ht="15.75" customHeight="1">
      <c r="A2409" s="36" t="str">
        <f t="shared" si="1"/>
        <v>Nepal-Asia2006</v>
      </c>
      <c r="B2409" s="36" t="s">
        <v>259</v>
      </c>
      <c r="C2409" s="36" t="s">
        <v>166</v>
      </c>
      <c r="D2409" s="31" t="s">
        <v>85</v>
      </c>
      <c r="E2409" s="37">
        <v>8375.0</v>
      </c>
      <c r="F2409" s="37">
        <v>3454.0</v>
      </c>
    </row>
    <row r="2410" ht="15.75" customHeight="1">
      <c r="A2410" s="36" t="str">
        <f t="shared" si="1"/>
        <v>Netherlands-Europe2006</v>
      </c>
      <c r="B2410" s="36" t="s">
        <v>259</v>
      </c>
      <c r="C2410" s="36" t="s">
        <v>211</v>
      </c>
      <c r="D2410" s="31" t="s">
        <v>85</v>
      </c>
      <c r="E2410" s="37">
        <v>75614.0</v>
      </c>
      <c r="F2410" s="37">
        <v>167274.0</v>
      </c>
    </row>
    <row r="2411" ht="15.75" customHeight="1">
      <c r="A2411" s="36" t="str">
        <f t="shared" si="1"/>
        <v>New Caledonia-Oceania2006</v>
      </c>
      <c r="B2411" s="36" t="s">
        <v>259</v>
      </c>
      <c r="C2411" s="36" t="s">
        <v>251</v>
      </c>
      <c r="D2411" s="31" t="s">
        <v>85</v>
      </c>
      <c r="E2411" s="36"/>
      <c r="F2411" s="37">
        <v>1907.0</v>
      </c>
    </row>
    <row r="2412" ht="15.75" customHeight="1">
      <c r="A2412" s="36" t="str">
        <f t="shared" si="1"/>
        <v>New Zealand-Oceania2006</v>
      </c>
      <c r="B2412" s="36" t="s">
        <v>259</v>
      </c>
      <c r="C2412" s="36" t="s">
        <v>252</v>
      </c>
      <c r="D2412" s="31" t="s">
        <v>85</v>
      </c>
      <c r="E2412" s="37">
        <v>17120.0</v>
      </c>
      <c r="F2412" s="37">
        <v>34510.0</v>
      </c>
    </row>
    <row r="2413" ht="15.75" customHeight="1">
      <c r="A2413" s="36" t="str">
        <f t="shared" si="1"/>
        <v>Nicaragua-The Americas2006</v>
      </c>
      <c r="B2413" s="36" t="s">
        <v>259</v>
      </c>
      <c r="C2413" s="36" t="s">
        <v>287</v>
      </c>
      <c r="D2413" s="31" t="s">
        <v>85</v>
      </c>
      <c r="E2413" s="37">
        <v>2544.0</v>
      </c>
      <c r="F2413" s="37">
        <v>3964.0</v>
      </c>
    </row>
    <row r="2414" ht="15.75" customHeight="1">
      <c r="A2414" s="36" t="str">
        <f t="shared" si="1"/>
        <v>Niger-Africa2006</v>
      </c>
      <c r="B2414" s="36" t="s">
        <v>259</v>
      </c>
      <c r="C2414" s="36" t="s">
        <v>126</v>
      </c>
      <c r="D2414" s="31" t="s">
        <v>85</v>
      </c>
      <c r="E2414" s="36"/>
      <c r="F2414" s="37">
        <v>759.0</v>
      </c>
    </row>
    <row r="2415" ht="15.75" customHeight="1">
      <c r="A2415" s="36" t="str">
        <f t="shared" si="1"/>
        <v>Nigeria-Africa2006</v>
      </c>
      <c r="B2415" s="36" t="s">
        <v>259</v>
      </c>
      <c r="C2415" s="36" t="s">
        <v>127</v>
      </c>
      <c r="D2415" s="31" t="s">
        <v>85</v>
      </c>
      <c r="E2415" s="37">
        <v>94633.0</v>
      </c>
      <c r="F2415" s="37">
        <v>83351.0</v>
      </c>
    </row>
    <row r="2416" ht="15.75" customHeight="1">
      <c r="A2416" s="36" t="str">
        <f t="shared" si="1"/>
        <v>North Korea-Asia2006</v>
      </c>
      <c r="B2416" s="36" t="s">
        <v>259</v>
      </c>
      <c r="C2416" s="36" t="s">
        <v>167</v>
      </c>
      <c r="D2416" s="31" t="s">
        <v>85</v>
      </c>
      <c r="E2416" s="37">
        <v>20369.0</v>
      </c>
      <c r="F2416" s="37">
        <v>79475.0</v>
      </c>
    </row>
    <row r="2417" ht="15.75" customHeight="1">
      <c r="A2417" s="36" t="str">
        <f t="shared" si="1"/>
        <v>North Macedonia-Europe2006</v>
      </c>
      <c r="B2417" s="36" t="s">
        <v>259</v>
      </c>
      <c r="C2417" s="36" t="s">
        <v>212</v>
      </c>
      <c r="D2417" s="31" t="s">
        <v>85</v>
      </c>
      <c r="E2417" s="37">
        <v>2577.0</v>
      </c>
      <c r="F2417" s="37">
        <v>11998.0</v>
      </c>
    </row>
    <row r="2418" ht="15.75" customHeight="1">
      <c r="A2418" s="36" t="str">
        <f t="shared" si="1"/>
        <v>Norway-Europe2006</v>
      </c>
      <c r="B2418" s="36" t="s">
        <v>259</v>
      </c>
      <c r="C2418" s="36" t="s">
        <v>213</v>
      </c>
      <c r="D2418" s="31" t="s">
        <v>85</v>
      </c>
      <c r="E2418" s="37">
        <v>26823.0</v>
      </c>
      <c r="F2418" s="37">
        <v>41092.0</v>
      </c>
    </row>
    <row r="2419" ht="15.75" customHeight="1">
      <c r="A2419" s="36" t="str">
        <f t="shared" si="1"/>
        <v>Oman-Middle East2006</v>
      </c>
      <c r="B2419" s="36" t="s">
        <v>259</v>
      </c>
      <c r="C2419" s="36" t="s">
        <v>236</v>
      </c>
      <c r="D2419" s="31" t="s">
        <v>85</v>
      </c>
      <c r="E2419" s="37">
        <v>8420.0</v>
      </c>
      <c r="F2419" s="37">
        <v>20286.0</v>
      </c>
    </row>
    <row r="2420" ht="15.75" customHeight="1">
      <c r="A2420" s="36" t="str">
        <f t="shared" si="1"/>
        <v>Pakistan-Asia2006</v>
      </c>
      <c r="B2420" s="36" t="s">
        <v>259</v>
      </c>
      <c r="C2420" s="36" t="s">
        <v>168</v>
      </c>
      <c r="D2420" s="31" t="s">
        <v>85</v>
      </c>
      <c r="E2420" s="37">
        <v>65091.0</v>
      </c>
      <c r="F2420" s="37">
        <v>108283.0</v>
      </c>
    </row>
    <row r="2421" ht="15.75" customHeight="1">
      <c r="A2421" s="36" t="str">
        <f t="shared" si="1"/>
        <v>Panama-The Americas2006</v>
      </c>
      <c r="B2421" s="36" t="s">
        <v>259</v>
      </c>
      <c r="C2421" s="36" t="s">
        <v>288</v>
      </c>
      <c r="D2421" s="31" t="s">
        <v>85</v>
      </c>
      <c r="E2421" s="37">
        <v>2816.0</v>
      </c>
      <c r="F2421" s="37">
        <v>7008.0</v>
      </c>
    </row>
    <row r="2422" ht="15.75" customHeight="1">
      <c r="A2422" s="36" t="str">
        <f t="shared" si="1"/>
        <v>Papua New Guinea-Oceania2006</v>
      </c>
      <c r="B2422" s="36" t="s">
        <v>259</v>
      </c>
      <c r="C2422" s="36" t="s">
        <v>253</v>
      </c>
      <c r="D2422" s="31" t="s">
        <v>85</v>
      </c>
      <c r="E2422" s="36"/>
      <c r="F2422" s="37">
        <v>3231.0</v>
      </c>
    </row>
    <row r="2423" ht="15.75" customHeight="1">
      <c r="A2423" s="36" t="str">
        <f t="shared" si="1"/>
        <v>Paraguay-The Americas2006</v>
      </c>
      <c r="B2423" s="36" t="s">
        <v>259</v>
      </c>
      <c r="C2423" s="36" t="s">
        <v>289</v>
      </c>
      <c r="D2423" s="31" t="s">
        <v>85</v>
      </c>
      <c r="E2423" s="37">
        <v>3919.0</v>
      </c>
      <c r="F2423" s="37">
        <v>3821.0</v>
      </c>
    </row>
    <row r="2424" ht="15.75" customHeight="1">
      <c r="A2424" s="36" t="str">
        <f t="shared" si="1"/>
        <v>Peru-The Americas2006</v>
      </c>
      <c r="B2424" s="36" t="s">
        <v>259</v>
      </c>
      <c r="C2424" s="36" t="s">
        <v>290</v>
      </c>
      <c r="D2424" s="31" t="s">
        <v>85</v>
      </c>
      <c r="E2424" s="37">
        <v>11795.0</v>
      </c>
      <c r="F2424" s="37">
        <v>27165.0</v>
      </c>
    </row>
    <row r="2425" ht="15.75" customHeight="1">
      <c r="A2425" s="36" t="str">
        <f t="shared" si="1"/>
        <v>Philippines-Asia2006</v>
      </c>
      <c r="B2425" s="36" t="s">
        <v>259</v>
      </c>
      <c r="C2425" s="36" t="s">
        <v>169</v>
      </c>
      <c r="D2425" s="31" t="s">
        <v>85</v>
      </c>
      <c r="E2425" s="37">
        <v>38202.0</v>
      </c>
      <c r="F2425" s="37">
        <v>71052.0</v>
      </c>
    </row>
    <row r="2426" ht="15.75" customHeight="1">
      <c r="A2426" s="36" t="str">
        <f t="shared" si="1"/>
        <v>Poland-Europe2006</v>
      </c>
      <c r="B2426" s="36" t="s">
        <v>259</v>
      </c>
      <c r="C2426" s="36" t="s">
        <v>214</v>
      </c>
      <c r="D2426" s="31" t="s">
        <v>85</v>
      </c>
      <c r="E2426" s="37">
        <v>89733.0</v>
      </c>
      <c r="F2426" s="37">
        <v>302806.0</v>
      </c>
    </row>
    <row r="2427" ht="15.75" customHeight="1">
      <c r="A2427" s="36" t="str">
        <f t="shared" si="1"/>
        <v>Portugal-Europe2006</v>
      </c>
      <c r="B2427" s="36" t="s">
        <v>259</v>
      </c>
      <c r="C2427" s="36" t="s">
        <v>215</v>
      </c>
      <c r="D2427" s="31" t="s">
        <v>85</v>
      </c>
      <c r="E2427" s="37">
        <v>24815.0</v>
      </c>
      <c r="F2427" s="37">
        <v>62863.0</v>
      </c>
    </row>
    <row r="2428" ht="15.75" customHeight="1">
      <c r="A2428" s="36" t="str">
        <f t="shared" si="1"/>
        <v>Puerto Rico-The Americas2006</v>
      </c>
      <c r="B2428" s="36" t="s">
        <v>259</v>
      </c>
      <c r="C2428" s="36" t="s">
        <v>291</v>
      </c>
      <c r="D2428" s="31" t="s">
        <v>85</v>
      </c>
      <c r="E2428" s="36"/>
      <c r="F2428" s="36"/>
    </row>
    <row r="2429" ht="15.75" customHeight="1">
      <c r="A2429" s="36" t="str">
        <f t="shared" si="1"/>
        <v>Qatar-Middle East2007</v>
      </c>
      <c r="B2429" s="36" t="s">
        <v>259</v>
      </c>
      <c r="C2429" s="36" t="s">
        <v>237</v>
      </c>
      <c r="D2429" s="31" t="s">
        <v>86</v>
      </c>
      <c r="E2429" s="37">
        <v>12452.0</v>
      </c>
      <c r="F2429" s="37">
        <v>30363.0</v>
      </c>
    </row>
    <row r="2430" ht="15.75" customHeight="1">
      <c r="A2430" s="36" t="str">
        <f t="shared" si="1"/>
        <v>Romania-Europe2007</v>
      </c>
      <c r="B2430" s="36" t="s">
        <v>259</v>
      </c>
      <c r="C2430" s="36" t="s">
        <v>216</v>
      </c>
      <c r="D2430" s="31" t="s">
        <v>86</v>
      </c>
      <c r="E2430" s="37">
        <v>36819.0</v>
      </c>
      <c r="F2430" s="37">
        <v>95672.0</v>
      </c>
    </row>
    <row r="2431" ht="15.75" customHeight="1">
      <c r="A2431" s="36" t="str">
        <f t="shared" si="1"/>
        <v>Russia-Europe2007</v>
      </c>
      <c r="B2431" s="36" t="s">
        <v>259</v>
      </c>
      <c r="C2431" s="36" t="s">
        <v>217</v>
      </c>
      <c r="D2431" s="31" t="s">
        <v>86</v>
      </c>
      <c r="E2431" s="37">
        <v>626014.0</v>
      </c>
      <c r="F2431" s="37">
        <v>1558013.0</v>
      </c>
    </row>
    <row r="2432" ht="15.75" customHeight="1">
      <c r="A2432" s="36" t="str">
        <f t="shared" si="1"/>
        <v>Rwanda-Africa2007</v>
      </c>
      <c r="B2432" s="36" t="s">
        <v>259</v>
      </c>
      <c r="C2432" s="36" t="s">
        <v>128</v>
      </c>
      <c r="D2432" s="31" t="s">
        <v>86</v>
      </c>
      <c r="E2432" s="36"/>
      <c r="F2432" s="37">
        <v>689.0</v>
      </c>
    </row>
    <row r="2433" ht="15.75" customHeight="1">
      <c r="A2433" s="36" t="str">
        <f t="shared" si="1"/>
        <v>Samoa-Oceania2007</v>
      </c>
      <c r="B2433" s="36" t="s">
        <v>259</v>
      </c>
      <c r="C2433" s="36" t="s">
        <v>254</v>
      </c>
      <c r="D2433" s="31" t="s">
        <v>86</v>
      </c>
      <c r="E2433" s="36"/>
      <c r="F2433" s="37">
        <v>143.0</v>
      </c>
    </row>
    <row r="2434" ht="15.75" customHeight="1">
      <c r="A2434" s="36" t="str">
        <f t="shared" si="1"/>
        <v>San Marino-Europe2007</v>
      </c>
      <c r="B2434" s="36" t="s">
        <v>259</v>
      </c>
      <c r="C2434" s="36" t="s">
        <v>218</v>
      </c>
      <c r="D2434" s="31" t="s">
        <v>86</v>
      </c>
      <c r="E2434" s="36"/>
      <c r="F2434" s="36"/>
    </row>
    <row r="2435" ht="15.75" customHeight="1">
      <c r="A2435" s="36" t="str">
        <f t="shared" si="1"/>
        <v>Sao Tome and Principe-Africa2007</v>
      </c>
      <c r="B2435" s="36" t="s">
        <v>259</v>
      </c>
      <c r="C2435" s="36" t="s">
        <v>129</v>
      </c>
      <c r="D2435" s="31" t="s">
        <v>86</v>
      </c>
      <c r="E2435" s="36"/>
      <c r="F2435" s="37">
        <v>51.0</v>
      </c>
    </row>
    <row r="2436" ht="15.75" customHeight="1">
      <c r="A2436" s="36" t="str">
        <f t="shared" si="1"/>
        <v>Saudi Arabia-Middle East2007</v>
      </c>
      <c r="B2436" s="36" t="s">
        <v>259</v>
      </c>
      <c r="C2436" s="36" t="s">
        <v>238</v>
      </c>
      <c r="D2436" s="31" t="s">
        <v>86</v>
      </c>
      <c r="E2436" s="37">
        <v>106657.0</v>
      </c>
      <c r="F2436" s="37">
        <v>297214.0</v>
      </c>
    </row>
    <row r="2437" ht="15.75" customHeight="1">
      <c r="A2437" s="36" t="str">
        <f t="shared" si="1"/>
        <v>Senegal-Africa2007</v>
      </c>
      <c r="B2437" s="36" t="s">
        <v>259</v>
      </c>
      <c r="C2437" s="36" t="s">
        <v>130</v>
      </c>
      <c r="D2437" s="31" t="s">
        <v>86</v>
      </c>
      <c r="E2437" s="37">
        <v>2592.0</v>
      </c>
      <c r="F2437" s="37">
        <v>4331.0</v>
      </c>
    </row>
    <row r="2438" ht="15.75" customHeight="1">
      <c r="A2438" s="36" t="str">
        <f t="shared" si="1"/>
        <v>Serbia-Europe2007</v>
      </c>
      <c r="B2438" s="36" t="s">
        <v>259</v>
      </c>
      <c r="C2438" s="36" t="s">
        <v>219</v>
      </c>
      <c r="D2438" s="31" t="s">
        <v>86</v>
      </c>
      <c r="E2438" s="37">
        <v>14965.0</v>
      </c>
      <c r="F2438" s="36"/>
    </row>
    <row r="2439" ht="15.75" customHeight="1">
      <c r="A2439" s="36" t="str">
        <f t="shared" si="1"/>
        <v>Seychelles-Africa2007</v>
      </c>
      <c r="B2439" s="36" t="s">
        <v>259</v>
      </c>
      <c r="C2439" s="36" t="s">
        <v>131</v>
      </c>
      <c r="D2439" s="31" t="s">
        <v>86</v>
      </c>
      <c r="E2439" s="36"/>
      <c r="F2439" s="37">
        <v>642.0</v>
      </c>
    </row>
    <row r="2440" ht="15.75" customHeight="1">
      <c r="A2440" s="36" t="str">
        <f t="shared" si="1"/>
        <v>Sierra Leone-Africa2007</v>
      </c>
      <c r="B2440" s="36" t="s">
        <v>259</v>
      </c>
      <c r="C2440" s="36" t="s">
        <v>132</v>
      </c>
      <c r="D2440" s="31" t="s">
        <v>86</v>
      </c>
      <c r="E2440" s="36"/>
      <c r="F2440" s="37">
        <v>568.0</v>
      </c>
    </row>
    <row r="2441" ht="15.75" customHeight="1">
      <c r="A2441" s="36" t="str">
        <f t="shared" si="1"/>
        <v>Singapore-Asia2007</v>
      </c>
      <c r="B2441" s="36" t="s">
        <v>259</v>
      </c>
      <c r="C2441" s="36" t="s">
        <v>170</v>
      </c>
      <c r="D2441" s="31" t="s">
        <v>86</v>
      </c>
      <c r="E2441" s="37">
        <v>21229.0</v>
      </c>
      <c r="F2441" s="37">
        <v>49541.0</v>
      </c>
    </row>
    <row r="2442" ht="15.75" customHeight="1">
      <c r="A2442" s="36" t="str">
        <f t="shared" si="1"/>
        <v>Sint Maarten (Dutch part)-The Americas2007</v>
      </c>
      <c r="B2442" s="36" t="s">
        <v>259</v>
      </c>
      <c r="C2442" s="36" t="s">
        <v>292</v>
      </c>
      <c r="D2442" s="31" t="s">
        <v>86</v>
      </c>
      <c r="E2442" s="36"/>
      <c r="F2442" s="36"/>
    </row>
    <row r="2443" ht="15.75" customHeight="1">
      <c r="A2443" s="36" t="str">
        <f t="shared" si="1"/>
        <v>Slovakia-Europe2007</v>
      </c>
      <c r="B2443" s="36" t="s">
        <v>259</v>
      </c>
      <c r="C2443" s="36" t="s">
        <v>220</v>
      </c>
      <c r="D2443" s="31" t="s">
        <v>86</v>
      </c>
      <c r="E2443" s="37">
        <v>18593.0</v>
      </c>
      <c r="F2443" s="37">
        <v>39358.0</v>
      </c>
    </row>
    <row r="2444" ht="15.75" customHeight="1">
      <c r="A2444" s="36" t="str">
        <f t="shared" si="1"/>
        <v>Slovenia-Europe2007</v>
      </c>
      <c r="B2444" s="36" t="s">
        <v>259</v>
      </c>
      <c r="C2444" s="36" t="s">
        <v>221</v>
      </c>
      <c r="D2444" s="31" t="s">
        <v>86</v>
      </c>
      <c r="E2444" s="37">
        <v>6732.0</v>
      </c>
      <c r="F2444" s="37">
        <v>15163.0</v>
      </c>
    </row>
    <row r="2445" ht="15.75" customHeight="1">
      <c r="A2445" s="36" t="str">
        <f t="shared" si="1"/>
        <v>Solomon Islands-Oceania2007</v>
      </c>
      <c r="B2445" s="36" t="s">
        <v>259</v>
      </c>
      <c r="C2445" s="36" t="s">
        <v>255</v>
      </c>
      <c r="D2445" s="31" t="s">
        <v>86</v>
      </c>
      <c r="E2445" s="36"/>
      <c r="F2445" s="37">
        <v>172.0</v>
      </c>
    </row>
    <row r="2446" ht="15.75" customHeight="1">
      <c r="A2446" s="36" t="str">
        <f t="shared" si="1"/>
        <v>Somalia-Africa2007</v>
      </c>
      <c r="B2446" s="36" t="s">
        <v>259</v>
      </c>
      <c r="C2446" s="36" t="s">
        <v>133</v>
      </c>
      <c r="D2446" s="31" t="s">
        <v>86</v>
      </c>
      <c r="E2446" s="36"/>
      <c r="F2446" s="37">
        <v>502.0</v>
      </c>
    </row>
    <row r="2447" ht="15.75" customHeight="1">
      <c r="A2447" s="36" t="str">
        <f t="shared" si="1"/>
        <v>South Africa-Africa2007</v>
      </c>
      <c r="B2447" s="36" t="s">
        <v>259</v>
      </c>
      <c r="C2447" s="36" t="s">
        <v>134</v>
      </c>
      <c r="D2447" s="31" t="s">
        <v>86</v>
      </c>
      <c r="E2447" s="37">
        <v>112399.0</v>
      </c>
      <c r="F2447" s="37">
        <v>362743.0</v>
      </c>
    </row>
    <row r="2448" ht="15.75" customHeight="1">
      <c r="A2448" s="36" t="str">
        <f t="shared" si="1"/>
        <v>South Korea-Asia2007</v>
      </c>
      <c r="B2448" s="36" t="s">
        <v>259</v>
      </c>
      <c r="C2448" s="36" t="s">
        <v>171</v>
      </c>
      <c r="D2448" s="31" t="s">
        <v>86</v>
      </c>
      <c r="E2448" s="37">
        <v>191046.0</v>
      </c>
      <c r="F2448" s="37">
        <v>450194.0</v>
      </c>
    </row>
    <row r="2449" ht="15.75" customHeight="1">
      <c r="A2449" s="36" t="str">
        <f t="shared" si="1"/>
        <v>South Sudan-Africa2007</v>
      </c>
      <c r="B2449" s="36" t="s">
        <v>259</v>
      </c>
      <c r="C2449" s="36" t="s">
        <v>135</v>
      </c>
      <c r="D2449" s="31" t="s">
        <v>86</v>
      </c>
      <c r="E2449" s="36"/>
      <c r="F2449" s="36"/>
    </row>
    <row r="2450" ht="15.75" customHeight="1">
      <c r="A2450" s="36" t="str">
        <f t="shared" si="1"/>
        <v>Spain-Europe2007</v>
      </c>
      <c r="B2450" s="36" t="s">
        <v>259</v>
      </c>
      <c r="C2450" s="36" t="s">
        <v>222</v>
      </c>
      <c r="D2450" s="31" t="s">
        <v>86</v>
      </c>
      <c r="E2450" s="37">
        <v>125038.0</v>
      </c>
      <c r="F2450" s="37">
        <v>297830.0</v>
      </c>
    </row>
    <row r="2451" ht="15.75" customHeight="1">
      <c r="A2451" s="36" t="str">
        <f t="shared" si="1"/>
        <v>Sri Lanka-Asia2007</v>
      </c>
      <c r="B2451" s="36" t="s">
        <v>259</v>
      </c>
      <c r="C2451" s="36" t="s">
        <v>172</v>
      </c>
      <c r="D2451" s="31" t="s">
        <v>86</v>
      </c>
      <c r="E2451" s="37">
        <v>8050.0</v>
      </c>
      <c r="F2451" s="37">
        <v>10246.0</v>
      </c>
    </row>
    <row r="2452" ht="15.75" customHeight="1">
      <c r="A2452" s="36" t="str">
        <f t="shared" si="1"/>
        <v>St. Kitts and Nevis-The Americas2007</v>
      </c>
      <c r="B2452" s="36" t="s">
        <v>259</v>
      </c>
      <c r="C2452" s="36" t="s">
        <v>293</v>
      </c>
      <c r="D2452" s="31" t="s">
        <v>86</v>
      </c>
      <c r="E2452" s="36"/>
      <c r="F2452" s="37">
        <v>183.0</v>
      </c>
    </row>
    <row r="2453" ht="15.75" customHeight="1">
      <c r="A2453" s="36" t="str">
        <f t="shared" si="1"/>
        <v>St. Lucia-The Americas2007</v>
      </c>
      <c r="B2453" s="36" t="s">
        <v>259</v>
      </c>
      <c r="C2453" s="36" t="s">
        <v>294</v>
      </c>
      <c r="D2453" s="31" t="s">
        <v>86</v>
      </c>
      <c r="E2453" s="36"/>
      <c r="F2453" s="37">
        <v>363.0</v>
      </c>
    </row>
    <row r="2454" ht="15.75" customHeight="1">
      <c r="A2454" s="36" t="str">
        <f t="shared" si="1"/>
        <v>St. Martin (French part)-The Americas2007</v>
      </c>
      <c r="B2454" s="36" t="s">
        <v>259</v>
      </c>
      <c r="C2454" s="36" t="s">
        <v>295</v>
      </c>
      <c r="D2454" s="31" t="s">
        <v>86</v>
      </c>
      <c r="E2454" s="36"/>
      <c r="F2454" s="36"/>
    </row>
    <row r="2455" ht="15.75" customHeight="1">
      <c r="A2455" s="36" t="str">
        <f t="shared" si="1"/>
        <v>St. Vincent and the Grenadines-The Americas2007</v>
      </c>
      <c r="B2455" s="36" t="s">
        <v>259</v>
      </c>
      <c r="C2455" s="36" t="s">
        <v>296</v>
      </c>
      <c r="D2455" s="31" t="s">
        <v>86</v>
      </c>
      <c r="E2455" s="36"/>
      <c r="F2455" s="37">
        <v>180.0</v>
      </c>
    </row>
    <row r="2456" ht="15.75" customHeight="1">
      <c r="A2456" s="36" t="str">
        <f t="shared" si="1"/>
        <v>Sudan-Africa2007</v>
      </c>
      <c r="B2456" s="36" t="s">
        <v>259</v>
      </c>
      <c r="C2456" s="36" t="s">
        <v>136</v>
      </c>
      <c r="D2456" s="31" t="s">
        <v>86</v>
      </c>
      <c r="E2456" s="37">
        <v>13988.0</v>
      </c>
      <c r="F2456" s="37">
        <v>6370.0</v>
      </c>
    </row>
    <row r="2457" ht="15.75" customHeight="1">
      <c r="A2457" s="36" t="str">
        <f t="shared" si="1"/>
        <v>Suriname-The Americas2007</v>
      </c>
      <c r="B2457" s="36" t="s">
        <v>259</v>
      </c>
      <c r="C2457" s="36" t="s">
        <v>297</v>
      </c>
      <c r="D2457" s="31" t="s">
        <v>86</v>
      </c>
      <c r="E2457" s="36"/>
      <c r="F2457" s="37">
        <v>2266.0</v>
      </c>
    </row>
    <row r="2458" ht="15.75" customHeight="1">
      <c r="A2458" s="36" t="str">
        <f t="shared" si="1"/>
        <v>Swaziland-Africa2007</v>
      </c>
      <c r="B2458" s="36" t="s">
        <v>259</v>
      </c>
      <c r="C2458" s="36" t="s">
        <v>137</v>
      </c>
      <c r="D2458" s="31" t="s">
        <v>86</v>
      </c>
      <c r="E2458" s="36"/>
      <c r="F2458" s="37">
        <v>1144.0</v>
      </c>
    </row>
    <row r="2459" ht="15.75" customHeight="1">
      <c r="A2459" s="36" t="str">
        <f t="shared" si="1"/>
        <v>Sweden-Europe2007</v>
      </c>
      <c r="B2459" s="36" t="s">
        <v>259</v>
      </c>
      <c r="C2459" s="36" t="s">
        <v>223</v>
      </c>
      <c r="D2459" s="31" t="s">
        <v>86</v>
      </c>
      <c r="E2459" s="37">
        <v>50532.0</v>
      </c>
      <c r="F2459" s="37">
        <v>51129.0</v>
      </c>
    </row>
    <row r="2460" ht="15.75" customHeight="1">
      <c r="A2460" s="36" t="str">
        <f t="shared" si="1"/>
        <v>Switzerland-Europe2007</v>
      </c>
      <c r="B2460" s="36" t="s">
        <v>259</v>
      </c>
      <c r="C2460" s="36" t="s">
        <v>224</v>
      </c>
      <c r="D2460" s="31" t="s">
        <v>86</v>
      </c>
      <c r="E2460" s="37">
        <v>26557.0</v>
      </c>
      <c r="F2460" s="37">
        <v>42963.0</v>
      </c>
    </row>
    <row r="2461" ht="15.75" customHeight="1">
      <c r="A2461" s="36" t="str">
        <f t="shared" si="1"/>
        <v>Syria-Middle East2007</v>
      </c>
      <c r="B2461" s="36" t="s">
        <v>259</v>
      </c>
      <c r="C2461" s="36" t="s">
        <v>239</v>
      </c>
      <c r="D2461" s="31" t="s">
        <v>86</v>
      </c>
      <c r="E2461" s="37">
        <v>15638.0</v>
      </c>
      <c r="F2461" s="37">
        <v>48786.0</v>
      </c>
    </row>
    <row r="2462" ht="15.75" customHeight="1">
      <c r="A2462" s="36" t="str">
        <f t="shared" si="1"/>
        <v>Tajikistan-Asia2007</v>
      </c>
      <c r="B2462" s="36" t="s">
        <v>259</v>
      </c>
      <c r="C2462" s="36" t="s">
        <v>173</v>
      </c>
      <c r="D2462" s="31" t="s">
        <v>86</v>
      </c>
      <c r="E2462" s="37">
        <v>2122.0</v>
      </c>
      <c r="F2462" s="37">
        <v>2292.0</v>
      </c>
    </row>
    <row r="2463" ht="15.75" customHeight="1">
      <c r="A2463" s="36" t="str">
        <f t="shared" si="1"/>
        <v>Tanzania-Africa2007</v>
      </c>
      <c r="B2463" s="36" t="s">
        <v>259</v>
      </c>
      <c r="C2463" s="36" t="s">
        <v>138</v>
      </c>
      <c r="D2463" s="31" t="s">
        <v>86</v>
      </c>
      <c r="E2463" s="37">
        <v>14203.0</v>
      </c>
      <c r="F2463" s="37">
        <v>3128.0</v>
      </c>
    </row>
    <row r="2464" ht="15.75" customHeight="1">
      <c r="A2464" s="36" t="str">
        <f t="shared" si="1"/>
        <v>Thailand-Asia2007</v>
      </c>
      <c r="B2464" s="36" t="s">
        <v>259</v>
      </c>
      <c r="C2464" s="36" t="s">
        <v>174</v>
      </c>
      <c r="D2464" s="31" t="s">
        <v>86</v>
      </c>
      <c r="E2464" s="37">
        <v>74385.0</v>
      </c>
      <c r="F2464" s="37">
        <v>202132.0</v>
      </c>
    </row>
    <row r="2465" ht="15.75" customHeight="1">
      <c r="A2465" s="36" t="str">
        <f t="shared" si="1"/>
        <v>Timor-Leste-Asia2007</v>
      </c>
      <c r="B2465" s="36" t="s">
        <v>259</v>
      </c>
      <c r="C2465" s="36" t="s">
        <v>175</v>
      </c>
      <c r="D2465" s="31" t="s">
        <v>86</v>
      </c>
      <c r="E2465" s="36"/>
      <c r="F2465" s="36"/>
    </row>
    <row r="2466" ht="15.75" customHeight="1">
      <c r="A2466" s="36" t="str">
        <f t="shared" si="1"/>
        <v>Togo-Africa2007</v>
      </c>
      <c r="B2466" s="36" t="s">
        <v>259</v>
      </c>
      <c r="C2466" s="36" t="s">
        <v>139</v>
      </c>
      <c r="D2466" s="31" t="s">
        <v>86</v>
      </c>
      <c r="E2466" s="37">
        <v>2106.0</v>
      </c>
      <c r="F2466" s="37">
        <v>1162.0</v>
      </c>
    </row>
    <row r="2467" ht="15.75" customHeight="1">
      <c r="A2467" s="36" t="str">
        <f t="shared" si="1"/>
        <v>Tonga-Oceania2007</v>
      </c>
      <c r="B2467" s="36" t="s">
        <v>259</v>
      </c>
      <c r="C2467" s="36" t="s">
        <v>256</v>
      </c>
      <c r="D2467" s="31" t="s">
        <v>86</v>
      </c>
      <c r="E2467" s="36"/>
      <c r="F2467" s="37">
        <v>143.0</v>
      </c>
    </row>
    <row r="2468" ht="15.75" customHeight="1">
      <c r="A2468" s="36" t="str">
        <f t="shared" si="1"/>
        <v>Trinidad and Tobago-The Americas2007</v>
      </c>
      <c r="B2468" s="36" t="s">
        <v>259</v>
      </c>
      <c r="C2468" s="36" t="s">
        <v>298</v>
      </c>
      <c r="D2468" s="31" t="s">
        <v>86</v>
      </c>
      <c r="E2468" s="37">
        <v>11762.0</v>
      </c>
      <c r="F2468" s="37">
        <v>25024.0</v>
      </c>
    </row>
    <row r="2469" ht="15.75" customHeight="1">
      <c r="A2469" s="36" t="str">
        <f t="shared" si="1"/>
        <v>Tunisia-Africa2007</v>
      </c>
      <c r="B2469" s="36" t="s">
        <v>259</v>
      </c>
      <c r="C2469" s="36" t="s">
        <v>140</v>
      </c>
      <c r="D2469" s="31" t="s">
        <v>86</v>
      </c>
      <c r="E2469" s="37">
        <v>7711.0</v>
      </c>
      <c r="F2469" s="37">
        <v>20818.0</v>
      </c>
    </row>
    <row r="2470" ht="15.75" customHeight="1">
      <c r="A2470" s="36" t="str">
        <f t="shared" si="1"/>
        <v>Turkey-Europe2007</v>
      </c>
      <c r="B2470" s="36" t="s">
        <v>259</v>
      </c>
      <c r="C2470" s="36" t="s">
        <v>225</v>
      </c>
      <c r="D2470" s="31" t="s">
        <v>86</v>
      </c>
      <c r="E2470" s="37">
        <v>70402.0</v>
      </c>
      <c r="F2470" s="37">
        <v>194538.0</v>
      </c>
    </row>
    <row r="2471" ht="15.75" customHeight="1">
      <c r="A2471" s="36" t="str">
        <f t="shared" si="1"/>
        <v>Turkmenistan-Asia2007</v>
      </c>
      <c r="B2471" s="36" t="s">
        <v>259</v>
      </c>
      <c r="C2471" s="36" t="s">
        <v>176</v>
      </c>
      <c r="D2471" s="31" t="s">
        <v>86</v>
      </c>
      <c r="E2471" s="37">
        <v>15153.0</v>
      </c>
      <c r="F2471" s="37">
        <v>39270.0</v>
      </c>
    </row>
    <row r="2472" ht="15.75" customHeight="1">
      <c r="A2472" s="36" t="str">
        <f t="shared" si="1"/>
        <v>Turks and Caicos Islands-The Americas2007</v>
      </c>
      <c r="B2472" s="36" t="s">
        <v>259</v>
      </c>
      <c r="C2472" s="36" t="s">
        <v>299</v>
      </c>
      <c r="D2472" s="31" t="s">
        <v>86</v>
      </c>
      <c r="E2472" s="36"/>
      <c r="F2472" s="37">
        <v>15.0</v>
      </c>
    </row>
    <row r="2473" ht="15.75" customHeight="1">
      <c r="A2473" s="36" t="str">
        <f t="shared" si="1"/>
        <v>Uganda-Africa2008</v>
      </c>
      <c r="B2473" s="36" t="s">
        <v>259</v>
      </c>
      <c r="C2473" s="36" t="s">
        <v>141</v>
      </c>
      <c r="D2473" s="31" t="s">
        <v>87</v>
      </c>
      <c r="E2473" s="36"/>
      <c r="F2473" s="37">
        <v>1621.0</v>
      </c>
    </row>
    <row r="2474" ht="15.75" customHeight="1">
      <c r="A2474" s="36" t="str">
        <f t="shared" si="1"/>
        <v>Ukraine-Europe2008</v>
      </c>
      <c r="B2474" s="36" t="s">
        <v>259</v>
      </c>
      <c r="C2474" s="36" t="s">
        <v>226</v>
      </c>
      <c r="D2474" s="31" t="s">
        <v>87</v>
      </c>
      <c r="E2474" s="37">
        <v>134096.0</v>
      </c>
      <c r="F2474" s="37">
        <v>321651.0</v>
      </c>
    </row>
    <row r="2475" ht="15.75" customHeight="1">
      <c r="A2475" s="36" t="str">
        <f t="shared" si="1"/>
        <v>United Arab Emirates-Middle East2008</v>
      </c>
      <c r="B2475" s="36" t="s">
        <v>259</v>
      </c>
      <c r="C2475" s="36" t="s">
        <v>240</v>
      </c>
      <c r="D2475" s="31" t="s">
        <v>87</v>
      </c>
      <c r="E2475" s="37">
        <v>37365.0</v>
      </c>
      <c r="F2475" s="37">
        <v>101415.0</v>
      </c>
    </row>
    <row r="2476" ht="15.75" customHeight="1">
      <c r="A2476" s="36" t="str">
        <f t="shared" si="1"/>
        <v>United Kingdom-Europe2008</v>
      </c>
      <c r="B2476" s="36" t="s">
        <v>259</v>
      </c>
      <c r="C2476" s="36" t="s">
        <v>227</v>
      </c>
      <c r="D2476" s="31" t="s">
        <v>87</v>
      </c>
      <c r="E2476" s="37">
        <v>223770.0</v>
      </c>
      <c r="F2476" s="37">
        <v>550552.0</v>
      </c>
    </row>
    <row r="2477" ht="15.75" customHeight="1">
      <c r="A2477" s="36" t="str">
        <f t="shared" si="1"/>
        <v>United States-The Americas2008</v>
      </c>
      <c r="B2477" s="36" t="s">
        <v>259</v>
      </c>
      <c r="C2477" s="36" t="s">
        <v>300</v>
      </c>
      <c r="D2477" s="31" t="s">
        <v>87</v>
      </c>
      <c r="E2477" s="37">
        <v>2230817.0</v>
      </c>
      <c r="F2477" s="37">
        <v>5601405.0</v>
      </c>
    </row>
    <row r="2478" ht="15.75" customHeight="1">
      <c r="A2478" s="36" t="str">
        <f t="shared" si="1"/>
        <v>Uruguay-The Americas2008</v>
      </c>
      <c r="B2478" s="36" t="s">
        <v>259</v>
      </c>
      <c r="C2478" s="36" t="s">
        <v>301</v>
      </c>
      <c r="D2478" s="31" t="s">
        <v>87</v>
      </c>
      <c r="E2478" s="37">
        <v>2712.0</v>
      </c>
      <c r="F2478" s="37">
        <v>5090.0</v>
      </c>
    </row>
    <row r="2479" ht="15.75" customHeight="1">
      <c r="A2479" s="36" t="str">
        <f t="shared" si="1"/>
        <v>Uzbekistan-Asia2008</v>
      </c>
      <c r="B2479" s="36" t="s">
        <v>259</v>
      </c>
      <c r="C2479" s="36" t="s">
        <v>177</v>
      </c>
      <c r="D2479" s="31" t="s">
        <v>87</v>
      </c>
      <c r="E2479" s="37">
        <v>51070.0</v>
      </c>
      <c r="F2479" s="37">
        <v>122038.0</v>
      </c>
    </row>
    <row r="2480" ht="15.75" customHeight="1">
      <c r="A2480" s="36" t="str">
        <f t="shared" si="1"/>
        <v>Vanuatu-Oceania2008</v>
      </c>
      <c r="B2480" s="36" t="s">
        <v>259</v>
      </c>
      <c r="C2480" s="36" t="s">
        <v>257</v>
      </c>
      <c r="D2480" s="31" t="s">
        <v>87</v>
      </c>
      <c r="E2480" s="36"/>
      <c r="F2480" s="37">
        <v>88.0</v>
      </c>
    </row>
    <row r="2481" ht="15.75" customHeight="1">
      <c r="A2481" s="36" t="str">
        <f t="shared" si="1"/>
        <v>Venezuela-The Americas2008</v>
      </c>
      <c r="B2481" s="36" t="s">
        <v>259</v>
      </c>
      <c r="C2481" s="36" t="s">
        <v>302</v>
      </c>
      <c r="D2481" s="31" t="s">
        <v>87</v>
      </c>
      <c r="E2481" s="37">
        <v>57871.0</v>
      </c>
      <c r="F2481" s="37">
        <v>172525.0</v>
      </c>
    </row>
    <row r="2482" ht="15.75" customHeight="1">
      <c r="A2482" s="36" t="str">
        <f t="shared" si="1"/>
        <v>Vietnam-Asia2008</v>
      </c>
      <c r="B2482" s="36" t="s">
        <v>259</v>
      </c>
      <c r="C2482" s="36" t="s">
        <v>178</v>
      </c>
      <c r="D2482" s="31" t="s">
        <v>87</v>
      </c>
      <c r="E2482" s="37">
        <v>30646.0</v>
      </c>
      <c r="F2482" s="37">
        <v>61140.0</v>
      </c>
    </row>
    <row r="2483" ht="15.75" customHeight="1">
      <c r="A2483" s="36" t="str">
        <f t="shared" si="1"/>
        <v>Yemen-Middle East2008</v>
      </c>
      <c r="B2483" s="36" t="s">
        <v>259</v>
      </c>
      <c r="C2483" s="36" t="s">
        <v>241</v>
      </c>
      <c r="D2483" s="31" t="s">
        <v>87</v>
      </c>
      <c r="E2483" s="37">
        <v>5265.0</v>
      </c>
      <c r="F2483" s="37">
        <v>16252.0</v>
      </c>
    </row>
    <row r="2484" ht="15.75" customHeight="1">
      <c r="A2484" s="36" t="str">
        <f t="shared" si="1"/>
        <v>Zambia-Africa2008</v>
      </c>
      <c r="B2484" s="36" t="s">
        <v>259</v>
      </c>
      <c r="C2484" s="36" t="s">
        <v>142</v>
      </c>
      <c r="D2484" s="31" t="s">
        <v>87</v>
      </c>
      <c r="E2484" s="37">
        <v>6430.0</v>
      </c>
      <c r="F2484" s="37">
        <v>1907.0</v>
      </c>
    </row>
    <row r="2485" ht="15.75" customHeight="1">
      <c r="A2485" s="36" t="str">
        <f t="shared" si="1"/>
        <v>Zimbabwe-Africa2008</v>
      </c>
      <c r="B2485" s="36" t="s">
        <v>259</v>
      </c>
      <c r="C2485" s="36" t="s">
        <v>143</v>
      </c>
      <c r="D2485" s="31" t="s">
        <v>87</v>
      </c>
      <c r="E2485" s="37">
        <v>9690.0</v>
      </c>
      <c r="F2485" s="37">
        <v>12563.0</v>
      </c>
    </row>
    <row r="2486" ht="15.75" customHeight="1">
      <c r="A2486" s="36" t="str">
        <f t="shared" si="1"/>
        <v>Afghanistan-Asia2008</v>
      </c>
      <c r="B2486" s="36" t="s">
        <v>259</v>
      </c>
      <c r="C2486" s="36" t="s">
        <v>144</v>
      </c>
      <c r="D2486" s="31" t="s">
        <v>87</v>
      </c>
      <c r="E2486" s="36"/>
      <c r="F2486" s="37">
        <v>781.0</v>
      </c>
    </row>
    <row r="2487" ht="15.75" customHeight="1">
      <c r="A2487" s="36" t="str">
        <f t="shared" si="1"/>
        <v>Albania-Europe2008</v>
      </c>
      <c r="B2487" s="36" t="s">
        <v>259</v>
      </c>
      <c r="C2487" s="36" t="s">
        <v>179</v>
      </c>
      <c r="D2487" s="31" t="s">
        <v>87</v>
      </c>
      <c r="E2487" s="37">
        <v>1763.0</v>
      </c>
      <c r="F2487" s="37">
        <v>3022.0</v>
      </c>
    </row>
    <row r="2488" ht="15.75" customHeight="1">
      <c r="A2488" s="36" t="str">
        <f t="shared" si="1"/>
        <v>Algeria-Africa2008</v>
      </c>
      <c r="B2488" s="36" t="s">
        <v>259</v>
      </c>
      <c r="C2488" s="36" t="s">
        <v>74</v>
      </c>
      <c r="D2488" s="31" t="s">
        <v>87</v>
      </c>
      <c r="E2488" s="37">
        <v>26998.0</v>
      </c>
      <c r="F2488" s="37">
        <v>87931.0</v>
      </c>
    </row>
    <row r="2489" ht="15.75" customHeight="1">
      <c r="A2489" s="36" t="str">
        <f t="shared" si="1"/>
        <v>American Samoa-Oceania2008</v>
      </c>
      <c r="B2489" s="36" t="s">
        <v>259</v>
      </c>
      <c r="C2489" s="36" t="s">
        <v>242</v>
      </c>
      <c r="D2489" s="31" t="s">
        <v>87</v>
      </c>
      <c r="E2489" s="36"/>
      <c r="F2489" s="36"/>
    </row>
    <row r="2490" ht="15.75" customHeight="1">
      <c r="A2490" s="36" t="str">
        <f t="shared" si="1"/>
        <v>Andorra-Europe2008</v>
      </c>
      <c r="B2490" s="36" t="s">
        <v>259</v>
      </c>
      <c r="C2490" s="36" t="s">
        <v>181</v>
      </c>
      <c r="D2490" s="31" t="s">
        <v>87</v>
      </c>
      <c r="E2490" s="36"/>
      <c r="F2490" s="37">
        <v>524.0</v>
      </c>
    </row>
    <row r="2491" ht="15.75" customHeight="1">
      <c r="A2491" s="36" t="str">
        <f t="shared" si="1"/>
        <v>Angola-Africa2008</v>
      </c>
      <c r="B2491" s="36" t="s">
        <v>259</v>
      </c>
      <c r="C2491" s="36" t="s">
        <v>92</v>
      </c>
      <c r="D2491" s="31" t="s">
        <v>87</v>
      </c>
      <c r="E2491" s="37">
        <v>7499.0</v>
      </c>
      <c r="F2491" s="37">
        <v>9542.0</v>
      </c>
    </row>
    <row r="2492" ht="15.75" customHeight="1">
      <c r="A2492" s="36" t="str">
        <f t="shared" si="1"/>
        <v>Antigua and Barbuda-The Americas2008</v>
      </c>
      <c r="B2492" s="36" t="s">
        <v>259</v>
      </c>
      <c r="C2492" s="36" t="s">
        <v>258</v>
      </c>
      <c r="D2492" s="31" t="s">
        <v>87</v>
      </c>
      <c r="E2492" s="36"/>
      <c r="F2492" s="37">
        <v>345.0</v>
      </c>
    </row>
    <row r="2493" ht="15.75" customHeight="1">
      <c r="A2493" s="36" t="str">
        <f t="shared" si="1"/>
        <v>Argentina-The Americas2008</v>
      </c>
      <c r="B2493" s="36" t="s">
        <v>259</v>
      </c>
      <c r="C2493" s="36" t="s">
        <v>260</v>
      </c>
      <c r="D2493" s="31" t="s">
        <v>87</v>
      </c>
      <c r="E2493" s="37">
        <v>60954.0</v>
      </c>
      <c r="F2493" s="37">
        <v>141077.0</v>
      </c>
    </row>
    <row r="2494" ht="15.75" customHeight="1">
      <c r="A2494" s="36" t="str">
        <f t="shared" si="1"/>
        <v>Armenia-Asia2008</v>
      </c>
      <c r="B2494" s="36" t="s">
        <v>259</v>
      </c>
      <c r="C2494" s="36" t="s">
        <v>146</v>
      </c>
      <c r="D2494" s="31" t="s">
        <v>87</v>
      </c>
      <c r="E2494" s="37">
        <v>2015.0</v>
      </c>
      <c r="F2494" s="37">
        <v>3465.0</v>
      </c>
    </row>
    <row r="2495" ht="15.75" customHeight="1">
      <c r="A2495" s="36" t="str">
        <f t="shared" si="1"/>
        <v>Aruba-The Americas2008</v>
      </c>
      <c r="B2495" s="36" t="s">
        <v>259</v>
      </c>
      <c r="C2495" s="36" t="s">
        <v>261</v>
      </c>
      <c r="D2495" s="31" t="s">
        <v>87</v>
      </c>
      <c r="E2495" s="36"/>
      <c r="F2495" s="37">
        <v>2233.0</v>
      </c>
    </row>
    <row r="2496" ht="15.75" customHeight="1">
      <c r="A2496" s="36" t="str">
        <f t="shared" si="1"/>
        <v>Australia-Oceania2008</v>
      </c>
      <c r="B2496" s="36" t="s">
        <v>259</v>
      </c>
      <c r="C2496" s="36" t="s">
        <v>244</v>
      </c>
      <c r="D2496" s="31" t="s">
        <v>87</v>
      </c>
      <c r="E2496" s="37">
        <v>108110.0</v>
      </c>
      <c r="F2496" s="37">
        <v>329605.0</v>
      </c>
    </row>
    <row r="2497" ht="15.75" customHeight="1">
      <c r="A2497" s="36" t="str">
        <f t="shared" si="1"/>
        <v>Austria-Europe2008</v>
      </c>
      <c r="B2497" s="36" t="s">
        <v>259</v>
      </c>
      <c r="C2497" s="36" t="s">
        <v>182</v>
      </c>
      <c r="D2497" s="31" t="s">
        <v>87</v>
      </c>
      <c r="E2497" s="37">
        <v>28558.0</v>
      </c>
      <c r="F2497" s="37">
        <v>63696.0</v>
      </c>
    </row>
    <row r="2498" ht="15.75" customHeight="1">
      <c r="A2498" s="36" t="str">
        <f t="shared" si="1"/>
        <v>Azerbaijan-Asia2008</v>
      </c>
      <c r="B2498" s="36" t="s">
        <v>259</v>
      </c>
      <c r="C2498" s="36" t="s">
        <v>147</v>
      </c>
      <c r="D2498" s="31" t="s">
        <v>87</v>
      </c>
      <c r="E2498" s="37">
        <v>11296.0</v>
      </c>
      <c r="F2498" s="37">
        <v>29508.0</v>
      </c>
    </row>
    <row r="2499" ht="15.75" customHeight="1">
      <c r="A2499" s="36" t="str">
        <f t="shared" si="1"/>
        <v>Bahamas, The-The Americas2008</v>
      </c>
      <c r="B2499" s="36" t="s">
        <v>259</v>
      </c>
      <c r="C2499" s="36" t="s">
        <v>262</v>
      </c>
      <c r="D2499" s="31" t="s">
        <v>87</v>
      </c>
      <c r="E2499" s="36"/>
      <c r="F2499" s="37">
        <v>1668.0</v>
      </c>
    </row>
    <row r="2500" ht="15.75" customHeight="1">
      <c r="A2500" s="36" t="str">
        <f t="shared" si="1"/>
        <v>Bahrain-Middle East2008</v>
      </c>
      <c r="B2500" s="36" t="s">
        <v>259</v>
      </c>
      <c r="C2500" s="36" t="s">
        <v>228</v>
      </c>
      <c r="D2500" s="31" t="s">
        <v>87</v>
      </c>
      <c r="E2500" s="37">
        <v>5865.0</v>
      </c>
      <c r="F2500" s="37">
        <v>18643.0</v>
      </c>
    </row>
    <row r="2501" ht="15.75" customHeight="1">
      <c r="A2501" s="36" t="str">
        <f t="shared" si="1"/>
        <v>Bangladesh-Asia2008</v>
      </c>
      <c r="B2501" s="36" t="s">
        <v>259</v>
      </c>
      <c r="C2501" s="36" t="s">
        <v>148</v>
      </c>
      <c r="D2501" s="31" t="s">
        <v>87</v>
      </c>
      <c r="E2501" s="37">
        <v>18591.0</v>
      </c>
      <c r="F2501" s="37">
        <v>27869.0</v>
      </c>
    </row>
    <row r="2502" ht="15.75" customHeight="1">
      <c r="A2502" s="36" t="str">
        <f t="shared" si="1"/>
        <v>Barbados-The Americas2008</v>
      </c>
      <c r="B2502" s="36" t="s">
        <v>259</v>
      </c>
      <c r="C2502" s="36" t="s">
        <v>263</v>
      </c>
      <c r="D2502" s="31" t="s">
        <v>87</v>
      </c>
      <c r="E2502" s="36"/>
      <c r="F2502" s="37">
        <v>1188.0</v>
      </c>
    </row>
    <row r="2503" ht="15.75" customHeight="1">
      <c r="A2503" s="36" t="str">
        <f t="shared" si="1"/>
        <v>Belarus-Europe2008</v>
      </c>
      <c r="B2503" s="36" t="s">
        <v>259</v>
      </c>
      <c r="C2503" s="36" t="s">
        <v>183</v>
      </c>
      <c r="D2503" s="31" t="s">
        <v>87</v>
      </c>
      <c r="E2503" s="37">
        <v>24695.0</v>
      </c>
      <c r="F2503" s="37">
        <v>53469.0</v>
      </c>
    </row>
    <row r="2504" ht="15.75" customHeight="1">
      <c r="A2504" s="36" t="str">
        <f t="shared" si="1"/>
        <v>Belgium-Europe2008</v>
      </c>
      <c r="B2504" s="36" t="s">
        <v>259</v>
      </c>
      <c r="C2504" s="36" t="s">
        <v>184</v>
      </c>
      <c r="D2504" s="31" t="s">
        <v>87</v>
      </c>
      <c r="E2504" s="37">
        <v>58508.0</v>
      </c>
      <c r="F2504" s="37">
        <v>115709.0</v>
      </c>
    </row>
    <row r="2505" ht="15.75" customHeight="1">
      <c r="A2505" s="36" t="str">
        <f t="shared" si="1"/>
        <v>Belize-The Americas2008</v>
      </c>
      <c r="B2505" s="36" t="s">
        <v>259</v>
      </c>
      <c r="C2505" s="36" t="s">
        <v>264</v>
      </c>
      <c r="D2505" s="31" t="s">
        <v>87</v>
      </c>
      <c r="E2505" s="36"/>
      <c r="F2505" s="37">
        <v>689.0</v>
      </c>
    </row>
    <row r="2506" ht="15.75" customHeight="1">
      <c r="A2506" s="36" t="str">
        <f t="shared" si="1"/>
        <v>Benin-Africa2008</v>
      </c>
      <c r="B2506" s="36" t="s">
        <v>259</v>
      </c>
      <c r="C2506" s="36" t="s">
        <v>93</v>
      </c>
      <c r="D2506" s="31" t="s">
        <v>87</v>
      </c>
      <c r="E2506" s="37">
        <v>1983.0</v>
      </c>
      <c r="F2506" s="37">
        <v>1617.0</v>
      </c>
    </row>
    <row r="2507" ht="15.75" customHeight="1">
      <c r="A2507" s="36" t="str">
        <f t="shared" si="1"/>
        <v>Bermuda-The Americas2008</v>
      </c>
      <c r="B2507" s="36" t="s">
        <v>259</v>
      </c>
      <c r="C2507" s="36" t="s">
        <v>265</v>
      </c>
      <c r="D2507" s="31" t="s">
        <v>87</v>
      </c>
      <c r="E2507" s="36"/>
      <c r="F2507" s="37">
        <v>495.0</v>
      </c>
    </row>
    <row r="2508" ht="15.75" customHeight="1">
      <c r="A2508" s="36" t="str">
        <f t="shared" si="1"/>
        <v>Bhutan-Asia2008</v>
      </c>
      <c r="B2508" s="36" t="s">
        <v>259</v>
      </c>
      <c r="C2508" s="36" t="s">
        <v>149</v>
      </c>
      <c r="D2508" s="31" t="s">
        <v>87</v>
      </c>
      <c r="E2508" s="36"/>
      <c r="F2508" s="37">
        <v>400.0</v>
      </c>
    </row>
    <row r="2509" ht="15.75" customHeight="1">
      <c r="A2509" s="36" t="str">
        <f t="shared" si="1"/>
        <v>Bolivia-The Americas2008</v>
      </c>
      <c r="B2509" s="36" t="s">
        <v>259</v>
      </c>
      <c r="C2509" s="36" t="s">
        <v>266</v>
      </c>
      <c r="D2509" s="31" t="s">
        <v>87</v>
      </c>
      <c r="E2509" s="37">
        <v>3737.0</v>
      </c>
      <c r="F2509" s="37">
        <v>10224.0</v>
      </c>
    </row>
    <row r="2510" ht="15.75" customHeight="1">
      <c r="A2510" s="36" t="str">
        <f t="shared" si="1"/>
        <v>Bosnia and Herzegovina-Europe2008</v>
      </c>
      <c r="B2510" s="36" t="s">
        <v>259</v>
      </c>
      <c r="C2510" s="36" t="s">
        <v>185</v>
      </c>
      <c r="D2510" s="31" t="s">
        <v>87</v>
      </c>
      <c r="E2510" s="37">
        <v>4346.0</v>
      </c>
      <c r="F2510" s="37">
        <v>23223.0</v>
      </c>
    </row>
    <row r="2511" ht="15.75" customHeight="1">
      <c r="A2511" s="36" t="str">
        <f t="shared" si="1"/>
        <v>Botswana-Africa2008</v>
      </c>
      <c r="B2511" s="36" t="s">
        <v>259</v>
      </c>
      <c r="C2511" s="36" t="s">
        <v>94</v>
      </c>
      <c r="D2511" s="31" t="s">
        <v>87</v>
      </c>
      <c r="E2511" s="37">
        <v>1836.0</v>
      </c>
      <c r="F2511" s="37">
        <v>4276.0</v>
      </c>
    </row>
    <row r="2512" ht="15.75" customHeight="1">
      <c r="A2512" s="36" t="str">
        <f t="shared" si="1"/>
        <v>Brazil-The Americas2008</v>
      </c>
      <c r="B2512" s="36" t="s">
        <v>259</v>
      </c>
      <c r="C2512" s="36" t="s">
        <v>267</v>
      </c>
      <c r="D2512" s="31" t="s">
        <v>87</v>
      </c>
      <c r="E2512" s="37">
        <v>187442.0</v>
      </c>
      <c r="F2512" s="37">
        <v>327984.0</v>
      </c>
    </row>
    <row r="2513" ht="15.75" customHeight="1">
      <c r="A2513" s="36" t="str">
        <f t="shared" si="1"/>
        <v>Brunei-Asia2008</v>
      </c>
      <c r="B2513" s="36" t="s">
        <v>259</v>
      </c>
      <c r="C2513" s="36" t="s">
        <v>150</v>
      </c>
      <c r="D2513" s="31" t="s">
        <v>87</v>
      </c>
      <c r="E2513" s="37">
        <v>2385.0</v>
      </c>
      <c r="F2513" s="37">
        <v>6527.0</v>
      </c>
    </row>
    <row r="2514" ht="15.75" customHeight="1">
      <c r="A2514" s="36" t="str">
        <f t="shared" si="1"/>
        <v>Bulgaria-Europe2008</v>
      </c>
      <c r="B2514" s="36" t="s">
        <v>259</v>
      </c>
      <c r="C2514" s="36" t="s">
        <v>186</v>
      </c>
      <c r="D2514" s="31" t="s">
        <v>87</v>
      </c>
      <c r="E2514" s="37">
        <v>18688.0</v>
      </c>
      <c r="F2514" s="37">
        <v>43531.0</v>
      </c>
    </row>
    <row r="2515" ht="15.75" customHeight="1">
      <c r="A2515" s="36" t="str">
        <f t="shared" si="1"/>
        <v>Burkina Faso-Africa2008</v>
      </c>
      <c r="B2515" s="36" t="s">
        <v>259</v>
      </c>
      <c r="C2515" s="36" t="s">
        <v>95</v>
      </c>
      <c r="D2515" s="31" t="s">
        <v>87</v>
      </c>
      <c r="E2515" s="36"/>
      <c r="F2515" s="37">
        <v>1041.0</v>
      </c>
    </row>
    <row r="2516" ht="15.75" customHeight="1">
      <c r="A2516" s="36" t="str">
        <f t="shared" si="1"/>
        <v>Burundi-Africa2008</v>
      </c>
      <c r="B2516" s="36" t="s">
        <v>259</v>
      </c>
      <c r="C2516" s="36" t="s">
        <v>96</v>
      </c>
      <c r="D2516" s="31" t="s">
        <v>87</v>
      </c>
      <c r="E2516" s="36"/>
      <c r="F2516" s="37">
        <v>301.0</v>
      </c>
    </row>
    <row r="2517" ht="15.75" customHeight="1">
      <c r="A2517" s="36" t="str">
        <f t="shared" si="1"/>
        <v>Cambodia-Asia2009</v>
      </c>
      <c r="B2517" s="36" t="s">
        <v>259</v>
      </c>
      <c r="C2517" s="36" t="s">
        <v>151</v>
      </c>
      <c r="D2517" s="31" t="s">
        <v>88</v>
      </c>
      <c r="E2517" s="37">
        <v>3412.0</v>
      </c>
      <c r="F2517" s="37">
        <v>1977.0</v>
      </c>
    </row>
    <row r="2518" ht="15.75" customHeight="1">
      <c r="A2518" s="36" t="str">
        <f t="shared" si="1"/>
        <v>Cameroon-Africa2009</v>
      </c>
      <c r="B2518" s="36" t="s">
        <v>259</v>
      </c>
      <c r="C2518" s="36" t="s">
        <v>97</v>
      </c>
      <c r="D2518" s="31" t="s">
        <v>88</v>
      </c>
      <c r="E2518" s="37">
        <v>6310.0</v>
      </c>
      <c r="F2518" s="37">
        <v>3432.0</v>
      </c>
    </row>
    <row r="2519" ht="15.75" customHeight="1">
      <c r="A2519" s="36" t="str">
        <f t="shared" si="1"/>
        <v>Canada-The Americas2009</v>
      </c>
      <c r="B2519" s="36" t="s">
        <v>259</v>
      </c>
      <c r="C2519" s="36" t="s">
        <v>268</v>
      </c>
      <c r="D2519" s="31" t="s">
        <v>88</v>
      </c>
      <c r="E2519" s="37">
        <v>251450.0</v>
      </c>
      <c r="F2519" s="37">
        <v>534484.0</v>
      </c>
    </row>
    <row r="2520" ht="15.75" customHeight="1">
      <c r="A2520" s="36" t="str">
        <f t="shared" si="1"/>
        <v>Cayman Islands-The Americas2009</v>
      </c>
      <c r="B2520" s="36" t="s">
        <v>259</v>
      </c>
      <c r="C2520" s="36" t="s">
        <v>269</v>
      </c>
      <c r="D2520" s="31" t="s">
        <v>88</v>
      </c>
      <c r="E2520" s="36"/>
      <c r="F2520" s="37">
        <v>455.0</v>
      </c>
    </row>
    <row r="2521" ht="15.75" customHeight="1">
      <c r="A2521" s="36" t="str">
        <f t="shared" si="1"/>
        <v>Central African Republic-Africa2009</v>
      </c>
      <c r="B2521" s="36" t="s">
        <v>259</v>
      </c>
      <c r="C2521" s="36" t="s">
        <v>98</v>
      </c>
      <c r="D2521" s="31" t="s">
        <v>88</v>
      </c>
      <c r="E2521" s="36"/>
      <c r="F2521" s="37">
        <v>268.0</v>
      </c>
    </row>
    <row r="2522" ht="15.75" customHeight="1">
      <c r="A2522" s="36" t="str">
        <f t="shared" si="1"/>
        <v>Chad-Africa2009</v>
      </c>
      <c r="B2522" s="36" t="s">
        <v>259</v>
      </c>
      <c r="C2522" s="36" t="s">
        <v>99</v>
      </c>
      <c r="D2522" s="31" t="s">
        <v>88</v>
      </c>
      <c r="E2522" s="36"/>
      <c r="F2522" s="37">
        <v>176.0</v>
      </c>
    </row>
    <row r="2523" ht="15.75" customHeight="1">
      <c r="A2523" s="36" t="str">
        <f t="shared" si="1"/>
        <v>Chile-The Americas2009</v>
      </c>
      <c r="B2523" s="36" t="s">
        <v>259</v>
      </c>
      <c r="C2523" s="36" t="s">
        <v>270</v>
      </c>
      <c r="D2523" s="31" t="s">
        <v>88</v>
      </c>
      <c r="E2523" s="37">
        <v>25174.0</v>
      </c>
      <c r="F2523" s="37">
        <v>58694.0</v>
      </c>
    </row>
    <row r="2524" ht="15.75" customHeight="1">
      <c r="A2524" s="36" t="str">
        <f t="shared" si="1"/>
        <v>China-Asia2009</v>
      </c>
      <c r="B2524" s="36" t="s">
        <v>259</v>
      </c>
      <c r="C2524" s="36" t="s">
        <v>152</v>
      </c>
      <c r="D2524" s="31" t="s">
        <v>88</v>
      </c>
      <c r="E2524" s="37">
        <v>1161353.0</v>
      </c>
      <c r="F2524" s="37">
        <v>3405180.0</v>
      </c>
    </row>
    <row r="2525" ht="15.75" customHeight="1">
      <c r="A2525" s="36" t="str">
        <f t="shared" si="1"/>
        <v>Colombia-The Americas2009</v>
      </c>
      <c r="B2525" s="36" t="s">
        <v>259</v>
      </c>
      <c r="C2525" s="36" t="s">
        <v>271</v>
      </c>
      <c r="D2525" s="31" t="s">
        <v>88</v>
      </c>
      <c r="E2525" s="37">
        <v>25814.0</v>
      </c>
      <c r="F2525" s="37">
        <v>57924.0</v>
      </c>
    </row>
    <row r="2526" ht="15.75" customHeight="1">
      <c r="A2526" s="36" t="str">
        <f t="shared" si="1"/>
        <v>Comoros-Africa2009</v>
      </c>
      <c r="B2526" s="36" t="s">
        <v>259</v>
      </c>
      <c r="C2526" s="36" t="s">
        <v>100</v>
      </c>
      <c r="D2526" s="31" t="s">
        <v>88</v>
      </c>
      <c r="E2526" s="36"/>
      <c r="F2526" s="37">
        <v>84.0</v>
      </c>
    </row>
    <row r="2527" ht="15.75" customHeight="1">
      <c r="A2527" s="36" t="str">
        <f t="shared" si="1"/>
        <v>Congo (Brazzaville)-Africa2009</v>
      </c>
      <c r="B2527" s="36" t="s">
        <v>259</v>
      </c>
      <c r="C2527" s="36" t="s">
        <v>101</v>
      </c>
      <c r="D2527" s="31" t="s">
        <v>88</v>
      </c>
      <c r="E2527" s="37">
        <v>814.0</v>
      </c>
      <c r="F2527" s="37">
        <v>1049.0</v>
      </c>
    </row>
    <row r="2528" ht="15.75" customHeight="1">
      <c r="A2528" s="36" t="str">
        <f t="shared" si="1"/>
        <v>Congo (Kinshasa)-Africa2009</v>
      </c>
      <c r="B2528" s="36" t="s">
        <v>259</v>
      </c>
      <c r="C2528" s="36" t="s">
        <v>102</v>
      </c>
      <c r="D2528" s="31" t="s">
        <v>88</v>
      </c>
      <c r="E2528" s="37">
        <v>16679.0</v>
      </c>
      <c r="F2528" s="37">
        <v>1646.0</v>
      </c>
    </row>
    <row r="2529" ht="15.75" customHeight="1">
      <c r="A2529" s="36" t="str">
        <f t="shared" si="1"/>
        <v>Costa Rica-The Americas2009</v>
      </c>
      <c r="B2529" s="36" t="s">
        <v>259</v>
      </c>
      <c r="C2529" s="36" t="s">
        <v>272</v>
      </c>
      <c r="D2529" s="31" t="s">
        <v>88</v>
      </c>
      <c r="E2529" s="37">
        <v>2874.0</v>
      </c>
      <c r="F2529" s="37">
        <v>5475.0</v>
      </c>
    </row>
    <row r="2530" ht="15.75" customHeight="1">
      <c r="A2530" s="36" t="str">
        <f t="shared" si="1"/>
        <v>Cote d'Ivoire-Africa2009</v>
      </c>
      <c r="B2530" s="36" t="s">
        <v>259</v>
      </c>
      <c r="C2530" s="36" t="s">
        <v>103</v>
      </c>
      <c r="D2530" s="31" t="s">
        <v>88</v>
      </c>
      <c r="E2530" s="37">
        <v>6734.0</v>
      </c>
      <c r="F2530" s="37">
        <v>6791.0</v>
      </c>
    </row>
    <row r="2531" ht="15.75" customHeight="1">
      <c r="A2531" s="36" t="str">
        <f t="shared" si="1"/>
        <v>Croatia-Europe2009</v>
      </c>
      <c r="B2531" s="36" t="s">
        <v>259</v>
      </c>
      <c r="C2531" s="36" t="s">
        <v>187</v>
      </c>
      <c r="D2531" s="31" t="s">
        <v>88</v>
      </c>
      <c r="E2531" s="37">
        <v>7790.0</v>
      </c>
      <c r="F2531" s="37">
        <v>19644.0</v>
      </c>
    </row>
    <row r="2532" ht="15.75" customHeight="1">
      <c r="A2532" s="36" t="str">
        <f t="shared" si="1"/>
        <v>Cuba-The Americas2009</v>
      </c>
      <c r="B2532" s="36" t="s">
        <v>259</v>
      </c>
      <c r="C2532" s="36" t="s">
        <v>273</v>
      </c>
      <c r="D2532" s="31" t="s">
        <v>88</v>
      </c>
      <c r="E2532" s="37">
        <v>12859.0</v>
      </c>
      <c r="F2532" s="37">
        <v>26039.0</v>
      </c>
    </row>
    <row r="2533" ht="15.75" customHeight="1">
      <c r="A2533" s="36" t="str">
        <f t="shared" si="1"/>
        <v>Curacao-The Americas2009</v>
      </c>
      <c r="B2533" s="36" t="s">
        <v>259</v>
      </c>
      <c r="C2533" s="36" t="s">
        <v>274</v>
      </c>
      <c r="D2533" s="31" t="s">
        <v>88</v>
      </c>
      <c r="E2533" s="36"/>
      <c r="F2533" s="36"/>
    </row>
    <row r="2534" ht="15.75" customHeight="1">
      <c r="A2534" s="36" t="str">
        <f t="shared" si="1"/>
        <v>Cyprus-Europe2009</v>
      </c>
      <c r="B2534" s="36" t="s">
        <v>259</v>
      </c>
      <c r="C2534" s="36" t="s">
        <v>188</v>
      </c>
      <c r="D2534" s="31" t="s">
        <v>88</v>
      </c>
      <c r="E2534" s="37">
        <v>2137.0</v>
      </c>
      <c r="F2534" s="37">
        <v>6850.0</v>
      </c>
    </row>
    <row r="2535" ht="15.75" customHeight="1">
      <c r="A2535" s="36" t="str">
        <f t="shared" si="1"/>
        <v>Czech Republic-Europe2009</v>
      </c>
      <c r="B2535" s="36" t="s">
        <v>259</v>
      </c>
      <c r="C2535" s="36" t="s">
        <v>189</v>
      </c>
      <c r="D2535" s="31" t="s">
        <v>88</v>
      </c>
      <c r="E2535" s="37">
        <v>40993.0</v>
      </c>
      <c r="F2535" s="37">
        <v>124649.0</v>
      </c>
    </row>
    <row r="2536" ht="15.75" customHeight="1">
      <c r="A2536" s="36" t="str">
        <f t="shared" si="1"/>
        <v>Denmark-Europe2009</v>
      </c>
      <c r="B2536" s="36" t="s">
        <v>259</v>
      </c>
      <c r="C2536" s="36" t="s">
        <v>190</v>
      </c>
      <c r="D2536" s="31" t="s">
        <v>88</v>
      </c>
      <c r="E2536" s="37">
        <v>18634.0</v>
      </c>
      <c r="F2536" s="37">
        <v>47260.0</v>
      </c>
    </row>
    <row r="2537" ht="15.75" customHeight="1">
      <c r="A2537" s="36" t="str">
        <f t="shared" si="1"/>
        <v>Djibouti-Africa2009</v>
      </c>
      <c r="B2537" s="36" t="s">
        <v>259</v>
      </c>
      <c r="C2537" s="36" t="s">
        <v>104</v>
      </c>
      <c r="D2537" s="31" t="s">
        <v>88</v>
      </c>
      <c r="E2537" s="36"/>
      <c r="F2537" s="37">
        <v>403.0</v>
      </c>
    </row>
    <row r="2538" ht="15.75" customHeight="1">
      <c r="A2538" s="36" t="str">
        <f t="shared" si="1"/>
        <v>Dominica-The Americas2009</v>
      </c>
      <c r="B2538" s="36" t="s">
        <v>259</v>
      </c>
      <c r="C2538" s="36" t="s">
        <v>275</v>
      </c>
      <c r="D2538" s="31" t="s">
        <v>88</v>
      </c>
      <c r="E2538" s="36"/>
      <c r="F2538" s="37">
        <v>103.0</v>
      </c>
    </row>
    <row r="2539" ht="15.75" customHeight="1">
      <c r="A2539" s="36" t="str">
        <f t="shared" si="1"/>
        <v>Dominican Republic-The Americas2009</v>
      </c>
      <c r="B2539" s="36" t="s">
        <v>259</v>
      </c>
      <c r="C2539" s="36" t="s">
        <v>276</v>
      </c>
      <c r="D2539" s="31" t="s">
        <v>88</v>
      </c>
      <c r="E2539" s="37">
        <v>7499.0</v>
      </c>
      <c r="F2539" s="37">
        <v>20117.0</v>
      </c>
    </row>
    <row r="2540" ht="15.75" customHeight="1">
      <c r="A2540" s="36" t="str">
        <f t="shared" si="1"/>
        <v>Ecuador-The Americas2009</v>
      </c>
      <c r="B2540" s="36" t="s">
        <v>259</v>
      </c>
      <c r="C2540" s="36" t="s">
        <v>277</v>
      </c>
      <c r="D2540" s="31" t="s">
        <v>88</v>
      </c>
      <c r="E2540" s="37">
        <v>7815.0</v>
      </c>
      <c r="F2540" s="37">
        <v>20942.0</v>
      </c>
    </row>
    <row r="2541" ht="15.75" customHeight="1">
      <c r="A2541" s="36" t="str">
        <f t="shared" si="1"/>
        <v>Egypt-Africa2009</v>
      </c>
      <c r="B2541" s="36" t="s">
        <v>259</v>
      </c>
      <c r="C2541" s="36" t="s">
        <v>105</v>
      </c>
      <c r="D2541" s="31" t="s">
        <v>88</v>
      </c>
      <c r="E2541" s="37">
        <v>40658.0</v>
      </c>
      <c r="F2541" s="37">
        <v>141326.0</v>
      </c>
    </row>
    <row r="2542" ht="15.75" customHeight="1">
      <c r="A2542" s="36" t="str">
        <f t="shared" si="1"/>
        <v>El Salvador-The Americas2009</v>
      </c>
      <c r="B2542" s="36" t="s">
        <v>259</v>
      </c>
      <c r="C2542" s="36" t="s">
        <v>278</v>
      </c>
      <c r="D2542" s="31" t="s">
        <v>88</v>
      </c>
      <c r="E2542" s="37">
        <v>3968.0</v>
      </c>
      <c r="F2542" s="37">
        <v>5743.0</v>
      </c>
    </row>
    <row r="2543" ht="15.75" customHeight="1">
      <c r="A2543" s="36" t="str">
        <f t="shared" si="1"/>
        <v>Equatorial Guinea-Africa2009</v>
      </c>
      <c r="B2543" s="36" t="s">
        <v>259</v>
      </c>
      <c r="C2543" s="36" t="s">
        <v>106</v>
      </c>
      <c r="D2543" s="31" t="s">
        <v>88</v>
      </c>
      <c r="E2543" s="36"/>
      <c r="F2543" s="37">
        <v>455.0</v>
      </c>
    </row>
    <row r="2544" ht="15.75" customHeight="1">
      <c r="A2544" s="36" t="str">
        <f t="shared" si="1"/>
        <v>Eritrea-Africa2009</v>
      </c>
      <c r="B2544" s="36" t="s">
        <v>259</v>
      </c>
      <c r="C2544" s="36" t="s">
        <v>107</v>
      </c>
      <c r="D2544" s="31" t="s">
        <v>88</v>
      </c>
      <c r="E2544" s="37">
        <v>708.0</v>
      </c>
      <c r="F2544" s="37">
        <v>609.0</v>
      </c>
    </row>
    <row r="2545" ht="15.75" customHeight="1">
      <c r="A2545" s="36" t="str">
        <f t="shared" si="1"/>
        <v>Estonia-Europe2009</v>
      </c>
      <c r="B2545" s="36" t="s">
        <v>259</v>
      </c>
      <c r="C2545" s="36" t="s">
        <v>191</v>
      </c>
      <c r="D2545" s="31" t="s">
        <v>88</v>
      </c>
      <c r="E2545" s="37">
        <v>4715.0</v>
      </c>
      <c r="F2545" s="37">
        <v>15181.0</v>
      </c>
    </row>
    <row r="2546" ht="15.75" customHeight="1">
      <c r="A2546" s="36" t="str">
        <f t="shared" si="1"/>
        <v>Ethiopia-Africa2009</v>
      </c>
      <c r="B2546" s="36" t="s">
        <v>259</v>
      </c>
      <c r="C2546" s="36" t="s">
        <v>108</v>
      </c>
      <c r="D2546" s="31" t="s">
        <v>88</v>
      </c>
      <c r="E2546" s="37">
        <v>25242.0</v>
      </c>
      <c r="F2546" s="37">
        <v>5831.0</v>
      </c>
    </row>
    <row r="2547" ht="15.75" customHeight="1">
      <c r="A2547" s="36" t="str">
        <f t="shared" si="1"/>
        <v>Faeroe Islands-Europe2009</v>
      </c>
      <c r="B2547" s="36" t="s">
        <v>259</v>
      </c>
      <c r="C2547" s="36" t="s">
        <v>192</v>
      </c>
      <c r="D2547" s="31" t="s">
        <v>88</v>
      </c>
      <c r="E2547" s="36"/>
      <c r="F2547" s="37">
        <v>711.0</v>
      </c>
    </row>
    <row r="2548" ht="15.75" customHeight="1">
      <c r="A2548" s="36" t="str">
        <f t="shared" si="1"/>
        <v>Fiji-Oceania2009</v>
      </c>
      <c r="B2548" s="36" t="s">
        <v>259</v>
      </c>
      <c r="C2548" s="36" t="s">
        <v>245</v>
      </c>
      <c r="D2548" s="31" t="s">
        <v>88</v>
      </c>
      <c r="E2548" s="36"/>
      <c r="F2548" s="37">
        <v>865.0</v>
      </c>
    </row>
    <row r="2549" ht="15.75" customHeight="1">
      <c r="A2549" s="36" t="str">
        <f t="shared" si="1"/>
        <v>Finland-Europe2009</v>
      </c>
      <c r="B2549" s="36" t="s">
        <v>259</v>
      </c>
      <c r="C2549" s="36" t="s">
        <v>193</v>
      </c>
      <c r="D2549" s="31" t="s">
        <v>88</v>
      </c>
      <c r="E2549" s="37">
        <v>32233.0</v>
      </c>
      <c r="F2549" s="37">
        <v>52141.0</v>
      </c>
    </row>
    <row r="2550" ht="15.75" customHeight="1">
      <c r="A2550" s="36" t="str">
        <f t="shared" si="1"/>
        <v>France-Europe2009</v>
      </c>
      <c r="B2550" s="36" t="s">
        <v>259</v>
      </c>
      <c r="C2550" s="36" t="s">
        <v>194</v>
      </c>
      <c r="D2550" s="31" t="s">
        <v>88</v>
      </c>
      <c r="E2550" s="37">
        <v>251981.0</v>
      </c>
      <c r="F2550" s="37">
        <v>365560.0</v>
      </c>
    </row>
    <row r="2551" ht="15.75" customHeight="1">
      <c r="A2551" s="36" t="str">
        <f t="shared" si="1"/>
        <v>French Polynesia-Oceania2009</v>
      </c>
      <c r="B2551" s="36" t="s">
        <v>259</v>
      </c>
      <c r="C2551" s="36" t="s">
        <v>246</v>
      </c>
      <c r="D2551" s="31" t="s">
        <v>88</v>
      </c>
      <c r="E2551" s="36"/>
      <c r="F2551" s="37">
        <v>631.0</v>
      </c>
    </row>
    <row r="2552" ht="15.75" customHeight="1">
      <c r="A2552" s="36" t="str">
        <f t="shared" si="1"/>
        <v>Gabon-Africa2009</v>
      </c>
      <c r="B2552" s="36" t="s">
        <v>259</v>
      </c>
      <c r="C2552" s="36" t="s">
        <v>109</v>
      </c>
      <c r="D2552" s="31" t="s">
        <v>88</v>
      </c>
      <c r="E2552" s="37">
        <v>1463.0</v>
      </c>
      <c r="F2552" s="37">
        <v>1052.0</v>
      </c>
    </row>
    <row r="2553" ht="15.75" customHeight="1">
      <c r="A2553" s="36" t="str">
        <f t="shared" si="1"/>
        <v>Gambia, The-Africa2009</v>
      </c>
      <c r="B2553" s="36" t="s">
        <v>259</v>
      </c>
      <c r="C2553" s="36" t="s">
        <v>110</v>
      </c>
      <c r="D2553" s="31" t="s">
        <v>88</v>
      </c>
      <c r="E2553" s="36"/>
      <c r="F2553" s="37">
        <v>275.0</v>
      </c>
    </row>
    <row r="2554" ht="15.75" customHeight="1">
      <c r="A2554" s="36" t="str">
        <f t="shared" si="1"/>
        <v>Georgia-Asia2009</v>
      </c>
      <c r="B2554" s="36" t="s">
        <v>259</v>
      </c>
      <c r="C2554" s="36" t="s">
        <v>153</v>
      </c>
      <c r="D2554" s="31" t="s">
        <v>88</v>
      </c>
      <c r="E2554" s="37">
        <v>2869.0</v>
      </c>
      <c r="F2554" s="37">
        <v>4536.0</v>
      </c>
    </row>
    <row r="2555" ht="15.75" customHeight="1">
      <c r="A2555" s="36" t="str">
        <f t="shared" si="1"/>
        <v>Germany-Europe2009</v>
      </c>
      <c r="B2555" s="36" t="s">
        <v>259</v>
      </c>
      <c r="C2555" s="36" t="s">
        <v>195</v>
      </c>
      <c r="D2555" s="31" t="s">
        <v>88</v>
      </c>
      <c r="E2555" s="37">
        <v>336584.0</v>
      </c>
      <c r="F2555" s="37">
        <v>829978.0</v>
      </c>
    </row>
    <row r="2556" ht="15.75" customHeight="1">
      <c r="A2556" s="36" t="str">
        <f t="shared" si="1"/>
        <v>Ghana-Africa2009</v>
      </c>
      <c r="B2556" s="36" t="s">
        <v>259</v>
      </c>
      <c r="C2556" s="36" t="s">
        <v>111</v>
      </c>
      <c r="D2556" s="31" t="s">
        <v>88</v>
      </c>
      <c r="E2556" s="37">
        <v>7736.0</v>
      </c>
      <c r="F2556" s="37">
        <v>6289.0</v>
      </c>
    </row>
    <row r="2557" ht="15.75" customHeight="1">
      <c r="A2557" s="36" t="str">
        <f t="shared" si="1"/>
        <v>Greece-Europe2009</v>
      </c>
      <c r="B2557" s="36" t="s">
        <v>259</v>
      </c>
      <c r="C2557" s="36" t="s">
        <v>196</v>
      </c>
      <c r="D2557" s="31" t="s">
        <v>88</v>
      </c>
      <c r="E2557" s="37">
        <v>27086.0</v>
      </c>
      <c r="F2557" s="37">
        <v>91616.0</v>
      </c>
    </row>
    <row r="2558" ht="15.75" customHeight="1">
      <c r="A2558" s="36" t="str">
        <f t="shared" si="1"/>
        <v>Greenland-The Americas2009</v>
      </c>
      <c r="B2558" s="36" t="s">
        <v>259</v>
      </c>
      <c r="C2558" s="36" t="s">
        <v>279</v>
      </c>
      <c r="D2558" s="31" t="s">
        <v>88</v>
      </c>
      <c r="E2558" s="36"/>
      <c r="F2558" s="37">
        <v>532.0</v>
      </c>
    </row>
    <row r="2559" ht="15.75" customHeight="1">
      <c r="A2559" s="36" t="str">
        <f t="shared" si="1"/>
        <v>Grenada-The Americas2009</v>
      </c>
      <c r="B2559" s="36" t="s">
        <v>259</v>
      </c>
      <c r="C2559" s="36" t="s">
        <v>280</v>
      </c>
      <c r="D2559" s="31" t="s">
        <v>88</v>
      </c>
      <c r="E2559" s="36"/>
      <c r="F2559" s="37">
        <v>191.0</v>
      </c>
    </row>
    <row r="2560" ht="15.75" customHeight="1">
      <c r="A2560" s="36" t="str">
        <f t="shared" si="1"/>
        <v>Guam-Oceania2009</v>
      </c>
      <c r="B2560" s="36" t="s">
        <v>259</v>
      </c>
      <c r="C2560" s="36" t="s">
        <v>247</v>
      </c>
      <c r="D2560" s="31" t="s">
        <v>88</v>
      </c>
      <c r="E2560" s="36"/>
      <c r="F2560" s="36"/>
    </row>
    <row r="2561" ht="15.75" customHeight="1">
      <c r="A2561" s="36" t="str">
        <f t="shared" si="1"/>
        <v>Guatemala-The Americas2010</v>
      </c>
      <c r="B2561" s="36" t="s">
        <v>259</v>
      </c>
      <c r="C2561" s="36" t="s">
        <v>281</v>
      </c>
      <c r="D2561" s="31" t="s">
        <v>89</v>
      </c>
      <c r="E2561" s="37">
        <v>7041.0</v>
      </c>
      <c r="F2561" s="37">
        <v>9916.0</v>
      </c>
    </row>
    <row r="2562" ht="15.75" customHeight="1">
      <c r="A2562" s="36" t="str">
        <f t="shared" si="1"/>
        <v>Guinea-Africa2010</v>
      </c>
      <c r="B2562" s="36" t="s">
        <v>259</v>
      </c>
      <c r="C2562" s="36" t="s">
        <v>112</v>
      </c>
      <c r="D2562" s="31" t="s">
        <v>89</v>
      </c>
      <c r="E2562" s="36"/>
      <c r="F2562" s="37">
        <v>1280.0</v>
      </c>
    </row>
    <row r="2563" ht="15.75" customHeight="1">
      <c r="A2563" s="36" t="str">
        <f t="shared" si="1"/>
        <v>Guinea-Bissau-Africa2010</v>
      </c>
      <c r="B2563" s="36" t="s">
        <v>259</v>
      </c>
      <c r="C2563" s="36" t="s">
        <v>113</v>
      </c>
      <c r="D2563" s="31" t="s">
        <v>89</v>
      </c>
      <c r="E2563" s="36"/>
      <c r="F2563" s="37">
        <v>147.0</v>
      </c>
    </row>
    <row r="2564" ht="15.75" customHeight="1">
      <c r="A2564" s="36" t="str">
        <f t="shared" si="1"/>
        <v>Guyana-The Americas2010</v>
      </c>
      <c r="B2564" s="36" t="s">
        <v>259</v>
      </c>
      <c r="C2564" s="36" t="s">
        <v>282</v>
      </c>
      <c r="D2564" s="31" t="s">
        <v>89</v>
      </c>
      <c r="E2564" s="36"/>
      <c r="F2564" s="37">
        <v>1610.0</v>
      </c>
    </row>
    <row r="2565" ht="15.75" customHeight="1">
      <c r="A2565" s="36" t="str">
        <f t="shared" si="1"/>
        <v>Haiti-The Americas2010</v>
      </c>
      <c r="B2565" s="36" t="s">
        <v>259</v>
      </c>
      <c r="C2565" s="36" t="s">
        <v>283</v>
      </c>
      <c r="D2565" s="31" t="s">
        <v>89</v>
      </c>
      <c r="E2565" s="37">
        <v>2010.0</v>
      </c>
      <c r="F2565" s="37">
        <v>1368.0</v>
      </c>
    </row>
    <row r="2566" ht="15.75" customHeight="1">
      <c r="A2566" s="36" t="str">
        <f t="shared" si="1"/>
        <v>Honduras-The Americas2010</v>
      </c>
      <c r="B2566" s="36" t="s">
        <v>259</v>
      </c>
      <c r="C2566" s="36" t="s">
        <v>284</v>
      </c>
      <c r="D2566" s="31" t="s">
        <v>89</v>
      </c>
      <c r="E2566" s="37">
        <v>2990.0</v>
      </c>
      <c r="F2566" s="37">
        <v>5031.0</v>
      </c>
    </row>
    <row r="2567" ht="15.75" customHeight="1">
      <c r="A2567" s="36" t="str">
        <f t="shared" si="1"/>
        <v>Hong Kong SAR-Asia2010</v>
      </c>
      <c r="B2567" s="36" t="s">
        <v>259</v>
      </c>
      <c r="C2567" s="36" t="s">
        <v>154</v>
      </c>
      <c r="D2567" s="31" t="s">
        <v>89</v>
      </c>
      <c r="E2567" s="37">
        <v>13392.0</v>
      </c>
      <c r="F2567" s="37">
        <v>40465.0</v>
      </c>
    </row>
    <row r="2568" ht="15.75" customHeight="1">
      <c r="A2568" s="36" t="str">
        <f t="shared" si="1"/>
        <v>Hungary-Europe2010</v>
      </c>
      <c r="B2568" s="36" t="s">
        <v>259</v>
      </c>
      <c r="C2568" s="36" t="s">
        <v>197</v>
      </c>
      <c r="D2568" s="31" t="s">
        <v>89</v>
      </c>
      <c r="E2568" s="37">
        <v>24999.0</v>
      </c>
      <c r="F2568" s="37">
        <v>57238.0</v>
      </c>
    </row>
    <row r="2569" ht="15.75" customHeight="1">
      <c r="A2569" s="36" t="str">
        <f t="shared" si="1"/>
        <v>Iceland-Europe2010</v>
      </c>
      <c r="B2569" s="36" t="s">
        <v>259</v>
      </c>
      <c r="C2569" s="36" t="s">
        <v>198</v>
      </c>
      <c r="D2569" s="31" t="s">
        <v>89</v>
      </c>
      <c r="E2569" s="37">
        <v>3100.0</v>
      </c>
      <c r="F2569" s="37">
        <v>2164.0</v>
      </c>
    </row>
    <row r="2570" ht="15.75" customHeight="1">
      <c r="A2570" s="36" t="str">
        <f t="shared" si="1"/>
        <v>India-Asia2010</v>
      </c>
      <c r="B2570" s="36" t="s">
        <v>259</v>
      </c>
      <c r="C2570" s="36" t="s">
        <v>155</v>
      </c>
      <c r="D2570" s="31" t="s">
        <v>89</v>
      </c>
      <c r="E2570" s="37">
        <v>457198.0</v>
      </c>
      <c r="F2570" s="37">
        <v>1186663.0</v>
      </c>
    </row>
    <row r="2571" ht="15.75" customHeight="1">
      <c r="A2571" s="36" t="str">
        <f t="shared" si="1"/>
        <v>Indonesia-Asia2010</v>
      </c>
      <c r="B2571" s="36" t="s">
        <v>259</v>
      </c>
      <c r="C2571" s="36" t="s">
        <v>156</v>
      </c>
      <c r="D2571" s="31" t="s">
        <v>89</v>
      </c>
      <c r="E2571" s="37">
        <v>154768.0</v>
      </c>
      <c r="F2571" s="37">
        <v>263419.0</v>
      </c>
    </row>
    <row r="2572" ht="15.75" customHeight="1">
      <c r="A2572" s="36" t="str">
        <f t="shared" si="1"/>
        <v>Iran-Middle East2010</v>
      </c>
      <c r="B2572" s="36" t="s">
        <v>259</v>
      </c>
      <c r="C2572" s="36" t="s">
        <v>230</v>
      </c>
      <c r="D2572" s="31" t="s">
        <v>89</v>
      </c>
      <c r="E2572" s="37">
        <v>122983.0</v>
      </c>
      <c r="F2572" s="37">
        <v>372703.0</v>
      </c>
    </row>
    <row r="2573" ht="15.75" customHeight="1">
      <c r="A2573" s="36" t="str">
        <f t="shared" si="1"/>
        <v>Iraq-Middle East2010</v>
      </c>
      <c r="B2573" s="36" t="s">
        <v>259</v>
      </c>
      <c r="C2573" s="36" t="s">
        <v>231</v>
      </c>
      <c r="D2573" s="31" t="s">
        <v>89</v>
      </c>
      <c r="E2573" s="37">
        <v>25937.0</v>
      </c>
      <c r="F2573" s="37">
        <v>72445.0</v>
      </c>
    </row>
    <row r="2574" ht="15.75" customHeight="1">
      <c r="A2574" s="36" t="str">
        <f t="shared" si="1"/>
        <v>Ireland-Europe2010</v>
      </c>
      <c r="B2574" s="36" t="s">
        <v>259</v>
      </c>
      <c r="C2574" s="36" t="s">
        <v>199</v>
      </c>
      <c r="D2574" s="31" t="s">
        <v>89</v>
      </c>
      <c r="E2574" s="37">
        <v>13574.0</v>
      </c>
      <c r="F2574" s="37">
        <v>41345.0</v>
      </c>
    </row>
    <row r="2575" ht="15.75" customHeight="1">
      <c r="A2575" s="36" t="str">
        <f t="shared" si="1"/>
        <v>Isle of Man-Europe2010</v>
      </c>
      <c r="B2575" s="36" t="s">
        <v>259</v>
      </c>
      <c r="C2575" s="36" t="s">
        <v>200</v>
      </c>
      <c r="D2575" s="31" t="s">
        <v>89</v>
      </c>
      <c r="E2575" s="36"/>
      <c r="F2575" s="36"/>
    </row>
    <row r="2576" ht="15.75" customHeight="1">
      <c r="A2576" s="36" t="str">
        <f t="shared" si="1"/>
        <v>Israel-Middle East2010</v>
      </c>
      <c r="B2576" s="36" t="s">
        <v>259</v>
      </c>
      <c r="C2576" s="36" t="s">
        <v>232</v>
      </c>
      <c r="D2576" s="31" t="s">
        <v>89</v>
      </c>
      <c r="E2576" s="37">
        <v>18234.0</v>
      </c>
      <c r="F2576" s="37">
        <v>62691.0</v>
      </c>
    </row>
    <row r="2577" ht="15.75" customHeight="1">
      <c r="A2577" s="36" t="str">
        <f t="shared" si="1"/>
        <v>Italy-Europe2010</v>
      </c>
      <c r="B2577" s="36" t="s">
        <v>259</v>
      </c>
      <c r="C2577" s="36" t="s">
        <v>201</v>
      </c>
      <c r="D2577" s="31" t="s">
        <v>89</v>
      </c>
      <c r="E2577" s="37">
        <v>171522.0</v>
      </c>
      <c r="F2577" s="37">
        <v>451441.0</v>
      </c>
    </row>
    <row r="2578" ht="15.75" customHeight="1">
      <c r="A2578" s="36" t="str">
        <f t="shared" si="1"/>
        <v>Jamaica-The Americas2010</v>
      </c>
      <c r="B2578" s="36" t="s">
        <v>259</v>
      </c>
      <c r="C2578" s="36" t="s">
        <v>285</v>
      </c>
      <c r="D2578" s="31" t="s">
        <v>89</v>
      </c>
      <c r="E2578" s="37">
        <v>3829.0</v>
      </c>
      <c r="F2578" s="37">
        <v>10319.0</v>
      </c>
    </row>
    <row r="2579" ht="15.75" customHeight="1">
      <c r="A2579" s="36" t="str">
        <f t="shared" si="1"/>
        <v>Japan-Asia2010</v>
      </c>
      <c r="B2579" s="36" t="s">
        <v>259</v>
      </c>
      <c r="C2579" s="36" t="s">
        <v>157</v>
      </c>
      <c r="D2579" s="31" t="s">
        <v>89</v>
      </c>
      <c r="E2579" s="37">
        <v>518964.0</v>
      </c>
      <c r="F2579" s="37">
        <v>1219589.0</v>
      </c>
    </row>
    <row r="2580" ht="15.75" customHeight="1">
      <c r="A2580" s="36" t="str">
        <f t="shared" si="1"/>
        <v>Jordan-Middle East2010</v>
      </c>
      <c r="B2580" s="36" t="s">
        <v>259</v>
      </c>
      <c r="C2580" s="36" t="s">
        <v>233</v>
      </c>
      <c r="D2580" s="31" t="s">
        <v>89</v>
      </c>
      <c r="E2580" s="37">
        <v>4864.0</v>
      </c>
      <c r="F2580" s="37">
        <v>15508.0</v>
      </c>
    </row>
    <row r="2581" ht="15.75" customHeight="1">
      <c r="A2581" s="36" t="str">
        <f t="shared" si="1"/>
        <v>Kazakhstan-Asia2010</v>
      </c>
      <c r="B2581" s="36" t="s">
        <v>259</v>
      </c>
      <c r="C2581" s="36" t="s">
        <v>158</v>
      </c>
      <c r="D2581" s="31" t="s">
        <v>89</v>
      </c>
      <c r="E2581" s="37">
        <v>35679.0</v>
      </c>
      <c r="F2581" s="37">
        <v>127769.0</v>
      </c>
    </row>
    <row r="2582" ht="15.75" customHeight="1">
      <c r="A2582" s="36" t="str">
        <f t="shared" si="1"/>
        <v>Kenya-Africa2010</v>
      </c>
      <c r="B2582" s="36" t="s">
        <v>259</v>
      </c>
      <c r="C2582" s="36" t="s">
        <v>114</v>
      </c>
      <c r="D2582" s="31" t="s">
        <v>89</v>
      </c>
      <c r="E2582" s="37">
        <v>14055.0</v>
      </c>
      <c r="F2582" s="37">
        <v>10418.0</v>
      </c>
    </row>
    <row r="2583" ht="15.75" customHeight="1">
      <c r="A2583" s="36" t="str">
        <f t="shared" si="1"/>
        <v>Kiribati-Oceania2010</v>
      </c>
      <c r="B2583" s="36" t="s">
        <v>259</v>
      </c>
      <c r="C2583" s="36" t="s">
        <v>248</v>
      </c>
      <c r="D2583" s="31" t="s">
        <v>89</v>
      </c>
      <c r="E2583" s="36"/>
      <c r="F2583" s="37">
        <v>33.0</v>
      </c>
    </row>
    <row r="2584" ht="15.75" customHeight="1">
      <c r="A2584" s="36" t="str">
        <f t="shared" si="1"/>
        <v>Kosovo-Europe2010</v>
      </c>
      <c r="B2584" s="36" t="s">
        <v>259</v>
      </c>
      <c r="C2584" s="36" t="s">
        <v>202</v>
      </c>
      <c r="D2584" s="31" t="s">
        <v>89</v>
      </c>
      <c r="E2584" s="37">
        <v>1545.0</v>
      </c>
      <c r="F2584" s="36"/>
    </row>
    <row r="2585" ht="15.75" customHeight="1">
      <c r="A2585" s="36" t="str">
        <f t="shared" si="1"/>
        <v>Kuwait-Middle East2010</v>
      </c>
      <c r="B2585" s="36" t="s">
        <v>259</v>
      </c>
      <c r="C2585" s="36" t="s">
        <v>234</v>
      </c>
      <c r="D2585" s="31" t="s">
        <v>89</v>
      </c>
      <c r="E2585" s="37">
        <v>18805.0</v>
      </c>
      <c r="F2585" s="37">
        <v>55181.0</v>
      </c>
    </row>
    <row r="2586" ht="15.75" customHeight="1">
      <c r="A2586" s="36" t="str">
        <f t="shared" si="1"/>
        <v>Kyrgyzstan-Asia2010</v>
      </c>
      <c r="B2586" s="36" t="s">
        <v>259</v>
      </c>
      <c r="C2586" s="36" t="s">
        <v>159</v>
      </c>
      <c r="D2586" s="31" t="s">
        <v>89</v>
      </c>
      <c r="E2586" s="37">
        <v>2317.0</v>
      </c>
      <c r="F2586" s="37">
        <v>4529.0</v>
      </c>
    </row>
    <row r="2587" ht="15.75" customHeight="1">
      <c r="A2587" s="36" t="str">
        <f t="shared" si="1"/>
        <v>Laos-Asia2010</v>
      </c>
      <c r="B2587" s="36" t="s">
        <v>259</v>
      </c>
      <c r="C2587" s="36" t="s">
        <v>160</v>
      </c>
      <c r="D2587" s="31" t="s">
        <v>89</v>
      </c>
      <c r="E2587" s="36"/>
      <c r="F2587" s="37">
        <v>972.0</v>
      </c>
    </row>
    <row r="2588" ht="15.75" customHeight="1">
      <c r="A2588" s="36" t="str">
        <f t="shared" si="1"/>
        <v>Latvia-Europe2010</v>
      </c>
      <c r="B2588" s="36" t="s">
        <v>259</v>
      </c>
      <c r="C2588" s="36" t="s">
        <v>203</v>
      </c>
      <c r="D2588" s="31" t="s">
        <v>89</v>
      </c>
      <c r="E2588" s="37">
        <v>3832.0</v>
      </c>
      <c r="F2588" s="37">
        <v>6241.0</v>
      </c>
    </row>
    <row r="2589" ht="15.75" customHeight="1">
      <c r="A2589" s="36" t="str">
        <f t="shared" si="1"/>
        <v>Lebanon-Middle East2010</v>
      </c>
      <c r="B2589" s="36" t="s">
        <v>259</v>
      </c>
      <c r="C2589" s="36" t="s">
        <v>235</v>
      </c>
      <c r="D2589" s="31" t="s">
        <v>89</v>
      </c>
      <c r="E2589" s="37">
        <v>4907.0</v>
      </c>
      <c r="F2589" s="37">
        <v>15354.0</v>
      </c>
    </row>
    <row r="2590" ht="15.75" customHeight="1">
      <c r="A2590" s="36" t="str">
        <f t="shared" si="1"/>
        <v>Lesotho-Africa2010</v>
      </c>
      <c r="B2590" s="36" t="s">
        <v>259</v>
      </c>
      <c r="C2590" s="36" t="s">
        <v>115</v>
      </c>
      <c r="D2590" s="31" t="s">
        <v>89</v>
      </c>
      <c r="E2590" s="36"/>
      <c r="F2590" s="36"/>
    </row>
    <row r="2591" ht="15.75" customHeight="1">
      <c r="A2591" s="36" t="str">
        <f t="shared" si="1"/>
        <v>Liberia-Africa2010</v>
      </c>
      <c r="B2591" s="36" t="s">
        <v>259</v>
      </c>
      <c r="C2591" s="36" t="s">
        <v>116</v>
      </c>
      <c r="D2591" s="31" t="s">
        <v>89</v>
      </c>
      <c r="E2591" s="36"/>
      <c r="F2591" s="37">
        <v>436.0</v>
      </c>
    </row>
    <row r="2592" ht="15.75" customHeight="1">
      <c r="A2592" s="36" t="str">
        <f t="shared" si="1"/>
        <v>Libya-Africa2010</v>
      </c>
      <c r="B2592" s="36" t="s">
        <v>259</v>
      </c>
      <c r="C2592" s="36" t="s">
        <v>117</v>
      </c>
      <c r="D2592" s="31" t="s">
        <v>89</v>
      </c>
      <c r="E2592" s="37">
        <v>15901.0</v>
      </c>
      <c r="F2592" s="37">
        <v>47114.0</v>
      </c>
    </row>
    <row r="2593" ht="15.75" customHeight="1">
      <c r="A2593" s="36" t="str">
        <f t="shared" si="1"/>
        <v>Liechtenstein-Europe2010</v>
      </c>
      <c r="B2593" s="36" t="s">
        <v>259</v>
      </c>
      <c r="C2593" s="36" t="s">
        <v>204</v>
      </c>
      <c r="D2593" s="31" t="s">
        <v>89</v>
      </c>
      <c r="E2593" s="36"/>
      <c r="F2593" s="36"/>
    </row>
    <row r="2594" ht="15.75" customHeight="1">
      <c r="A2594" s="36" t="str">
        <f t="shared" si="1"/>
        <v>Lithuania-Europe2010</v>
      </c>
      <c r="B2594" s="36" t="s">
        <v>259</v>
      </c>
      <c r="C2594" s="36" t="s">
        <v>205</v>
      </c>
      <c r="D2594" s="31" t="s">
        <v>89</v>
      </c>
      <c r="E2594" s="37">
        <v>7131.0</v>
      </c>
      <c r="F2594" s="37">
        <v>12200.0</v>
      </c>
    </row>
    <row r="2595" ht="15.75" customHeight="1">
      <c r="A2595" s="36" t="str">
        <f t="shared" si="1"/>
        <v>Luxembourg-Europe2010</v>
      </c>
      <c r="B2595" s="36" t="s">
        <v>259</v>
      </c>
      <c r="C2595" s="36" t="s">
        <v>206</v>
      </c>
      <c r="D2595" s="31" t="s">
        <v>89</v>
      </c>
      <c r="E2595" s="37">
        <v>3335.0</v>
      </c>
      <c r="F2595" s="37">
        <v>8240.0</v>
      </c>
    </row>
    <row r="2596" ht="15.75" customHeight="1">
      <c r="A2596" s="36" t="str">
        <f t="shared" si="1"/>
        <v>Macao SAR-Asia2010</v>
      </c>
      <c r="B2596" s="36" t="s">
        <v>259</v>
      </c>
      <c r="C2596" s="36" t="s">
        <v>161</v>
      </c>
      <c r="D2596" s="31" t="s">
        <v>89</v>
      </c>
      <c r="E2596" s="36"/>
      <c r="F2596" s="37">
        <v>1635.0</v>
      </c>
    </row>
    <row r="2597" ht="15.75" customHeight="1">
      <c r="A2597" s="36" t="str">
        <f t="shared" si="1"/>
        <v>Madagascar-Africa2010</v>
      </c>
      <c r="B2597" s="36" t="s">
        <v>259</v>
      </c>
      <c r="C2597" s="36" t="s">
        <v>118</v>
      </c>
      <c r="D2597" s="31" t="s">
        <v>89</v>
      </c>
      <c r="E2597" s="36"/>
      <c r="F2597" s="37">
        <v>1874.0</v>
      </c>
    </row>
    <row r="2598" ht="15.75" customHeight="1">
      <c r="A2598" s="36" t="str">
        <f t="shared" si="1"/>
        <v>Malawi-Africa2010</v>
      </c>
      <c r="B2598" s="36" t="s">
        <v>259</v>
      </c>
      <c r="C2598" s="36" t="s">
        <v>119</v>
      </c>
      <c r="D2598" s="31" t="s">
        <v>89</v>
      </c>
      <c r="E2598" s="36"/>
      <c r="F2598" s="37">
        <v>906.0</v>
      </c>
    </row>
    <row r="2599" ht="15.75" customHeight="1">
      <c r="A2599" s="36" t="str">
        <f t="shared" si="1"/>
        <v>Malaysia-Asia2010</v>
      </c>
      <c r="B2599" s="36" t="s">
        <v>259</v>
      </c>
      <c r="C2599" s="36" t="s">
        <v>162</v>
      </c>
      <c r="D2599" s="31" t="s">
        <v>89</v>
      </c>
      <c r="E2599" s="37">
        <v>47110.0</v>
      </c>
      <c r="F2599" s="37">
        <v>126603.0</v>
      </c>
    </row>
    <row r="2600" ht="15.75" customHeight="1">
      <c r="A2600" s="36" t="str">
        <f t="shared" si="1"/>
        <v>Maldives-Asia2010</v>
      </c>
      <c r="B2600" s="36" t="s">
        <v>259</v>
      </c>
      <c r="C2600" s="36" t="s">
        <v>163</v>
      </c>
      <c r="D2600" s="31" t="s">
        <v>89</v>
      </c>
      <c r="E2600" s="36"/>
      <c r="F2600" s="37">
        <v>499.0</v>
      </c>
    </row>
    <row r="2601" ht="15.75" customHeight="1">
      <c r="A2601" s="36" t="str">
        <f t="shared" si="1"/>
        <v>Mali-Africa2010</v>
      </c>
      <c r="B2601" s="36" t="s">
        <v>259</v>
      </c>
      <c r="C2601" s="36" t="s">
        <v>120</v>
      </c>
      <c r="D2601" s="31" t="s">
        <v>89</v>
      </c>
      <c r="E2601" s="36"/>
      <c r="F2601" s="37">
        <v>543.0</v>
      </c>
    </row>
    <row r="2602" ht="15.75" customHeight="1">
      <c r="A2602" s="36" t="str">
        <f t="shared" si="1"/>
        <v>Malta-Europe2010</v>
      </c>
      <c r="B2602" s="36" t="s">
        <v>259</v>
      </c>
      <c r="C2602" s="36" t="s">
        <v>207</v>
      </c>
      <c r="D2602" s="31" t="s">
        <v>89</v>
      </c>
      <c r="E2602" s="37">
        <v>676.0</v>
      </c>
      <c r="F2602" s="37">
        <v>2065.0</v>
      </c>
    </row>
    <row r="2603" ht="15.75" customHeight="1">
      <c r="A2603" s="36" t="str">
        <f t="shared" si="1"/>
        <v>Marshall Islands-Oceania2010</v>
      </c>
      <c r="B2603" s="36" t="s">
        <v>259</v>
      </c>
      <c r="C2603" s="36" t="s">
        <v>249</v>
      </c>
      <c r="D2603" s="31" t="s">
        <v>89</v>
      </c>
      <c r="E2603" s="36"/>
      <c r="F2603" s="37">
        <v>77.0</v>
      </c>
    </row>
    <row r="2604" ht="15.75" customHeight="1">
      <c r="A2604" s="36" t="str">
        <f t="shared" si="1"/>
        <v>Mauritania-Africa2010</v>
      </c>
      <c r="B2604" s="36" t="s">
        <v>259</v>
      </c>
      <c r="C2604" s="36" t="s">
        <v>121</v>
      </c>
      <c r="D2604" s="31" t="s">
        <v>89</v>
      </c>
      <c r="E2604" s="36"/>
      <c r="F2604" s="37">
        <v>1236.0</v>
      </c>
    </row>
    <row r="2605" ht="15.75" customHeight="1">
      <c r="A2605" s="36" t="str">
        <f t="shared" si="1"/>
        <v>Mauritius-Africa2011</v>
      </c>
      <c r="B2605" s="36" t="s">
        <v>259</v>
      </c>
      <c r="C2605" s="36" t="s">
        <v>122</v>
      </c>
      <c r="D2605" s="31" t="s">
        <v>90</v>
      </c>
      <c r="E2605" s="36"/>
      <c r="F2605" s="37">
        <v>2769.0</v>
      </c>
    </row>
    <row r="2606" ht="15.75" customHeight="1">
      <c r="A2606" s="36" t="str">
        <f t="shared" si="1"/>
        <v>Mexico-The Americas2011</v>
      </c>
      <c r="B2606" s="36" t="s">
        <v>259</v>
      </c>
      <c r="C2606" s="36" t="s">
        <v>286</v>
      </c>
      <c r="D2606" s="31" t="s">
        <v>90</v>
      </c>
      <c r="E2606" s="37">
        <v>145384.0</v>
      </c>
      <c r="F2606" s="37">
        <v>381518.0</v>
      </c>
    </row>
    <row r="2607" ht="15.75" customHeight="1">
      <c r="A2607" s="36" t="str">
        <f t="shared" si="1"/>
        <v>Micronesia, Fed. Sts.-Oceania2011</v>
      </c>
      <c r="B2607" s="36" t="s">
        <v>259</v>
      </c>
      <c r="C2607" s="36" t="s">
        <v>250</v>
      </c>
      <c r="D2607" s="31" t="s">
        <v>90</v>
      </c>
      <c r="E2607" s="36"/>
      <c r="F2607" s="37">
        <v>136.0</v>
      </c>
    </row>
    <row r="2608" ht="15.75" customHeight="1">
      <c r="A2608" s="36" t="str">
        <f t="shared" si="1"/>
        <v>Moldova-Europe2011</v>
      </c>
      <c r="B2608" s="36" t="s">
        <v>259</v>
      </c>
      <c r="C2608" s="36" t="s">
        <v>208</v>
      </c>
      <c r="D2608" s="31" t="s">
        <v>90</v>
      </c>
      <c r="E2608" s="37">
        <v>2883.0</v>
      </c>
      <c r="F2608" s="37">
        <v>3513.0</v>
      </c>
    </row>
    <row r="2609" ht="15.75" customHeight="1">
      <c r="A2609" s="36" t="str">
        <f t="shared" si="1"/>
        <v>Monaco-Europe2011</v>
      </c>
      <c r="B2609" s="36" t="s">
        <v>259</v>
      </c>
      <c r="C2609" s="36" t="s">
        <v>209</v>
      </c>
      <c r="D2609" s="31" t="s">
        <v>90</v>
      </c>
      <c r="E2609" s="36"/>
      <c r="F2609" s="36"/>
    </row>
    <row r="2610" ht="15.75" customHeight="1">
      <c r="A2610" s="36" t="str">
        <f t="shared" si="1"/>
        <v>Mongolia-Asia2011</v>
      </c>
      <c r="B2610" s="36" t="s">
        <v>259</v>
      </c>
      <c r="C2610" s="36" t="s">
        <v>164</v>
      </c>
      <c r="D2610" s="31" t="s">
        <v>90</v>
      </c>
      <c r="E2610" s="37">
        <v>2397.0</v>
      </c>
      <c r="F2610" s="37">
        <v>7506.0</v>
      </c>
    </row>
    <row r="2611" ht="15.75" customHeight="1">
      <c r="A2611" s="36" t="str">
        <f t="shared" si="1"/>
        <v>Montenegro-Europe2011</v>
      </c>
      <c r="B2611" s="36" t="s">
        <v>259</v>
      </c>
      <c r="C2611" s="36" t="s">
        <v>210</v>
      </c>
      <c r="D2611" s="31" t="s">
        <v>90</v>
      </c>
      <c r="E2611" s="36"/>
      <c r="F2611" s="36"/>
    </row>
    <row r="2612" ht="15.75" customHeight="1">
      <c r="A2612" s="36" t="str">
        <f t="shared" si="1"/>
        <v>Morocco-Africa2011</v>
      </c>
      <c r="B2612" s="36" t="s">
        <v>259</v>
      </c>
      <c r="C2612" s="36" t="s">
        <v>123</v>
      </c>
      <c r="D2612" s="31" t="s">
        <v>90</v>
      </c>
      <c r="E2612" s="37">
        <v>10238.0</v>
      </c>
      <c r="F2612" s="37">
        <v>33905.0</v>
      </c>
    </row>
    <row r="2613" ht="15.75" customHeight="1">
      <c r="A2613" s="36" t="str">
        <f t="shared" si="1"/>
        <v>Mozambique-Africa2011</v>
      </c>
      <c r="B2613" s="36" t="s">
        <v>259</v>
      </c>
      <c r="C2613" s="36" t="s">
        <v>124</v>
      </c>
      <c r="D2613" s="31" t="s">
        <v>90</v>
      </c>
      <c r="E2613" s="37">
        <v>7173.0</v>
      </c>
      <c r="F2613" s="37">
        <v>1349.0</v>
      </c>
    </row>
    <row r="2614" ht="15.75" customHeight="1">
      <c r="A2614" s="36" t="str">
        <f t="shared" si="1"/>
        <v>Myanmar-Asia2011</v>
      </c>
      <c r="B2614" s="36" t="s">
        <v>259</v>
      </c>
      <c r="C2614" s="36" t="s">
        <v>165</v>
      </c>
      <c r="D2614" s="31" t="s">
        <v>90</v>
      </c>
      <c r="E2614" s="37">
        <v>12841.0</v>
      </c>
      <c r="F2614" s="37">
        <v>10088.0</v>
      </c>
    </row>
    <row r="2615" ht="15.75" customHeight="1">
      <c r="A2615" s="36" t="str">
        <f t="shared" si="1"/>
        <v>Namibia-Africa2011</v>
      </c>
      <c r="B2615" s="36" t="s">
        <v>259</v>
      </c>
      <c r="C2615" s="36" t="s">
        <v>125</v>
      </c>
      <c r="D2615" s="31" t="s">
        <v>90</v>
      </c>
      <c r="E2615" s="37">
        <v>978.0</v>
      </c>
      <c r="F2615" s="37">
        <v>1643.0</v>
      </c>
    </row>
    <row r="2616" ht="15.75" customHeight="1">
      <c r="A2616" s="36" t="str">
        <f t="shared" si="1"/>
        <v>Nepal-Asia2011</v>
      </c>
      <c r="B2616" s="36" t="s">
        <v>259</v>
      </c>
      <c r="C2616" s="36" t="s">
        <v>166</v>
      </c>
      <c r="D2616" s="31" t="s">
        <v>90</v>
      </c>
      <c r="E2616" s="37">
        <v>8108.0</v>
      </c>
      <c r="F2616" s="37">
        <v>3234.0</v>
      </c>
    </row>
    <row r="2617" ht="15.75" customHeight="1">
      <c r="A2617" s="36" t="str">
        <f t="shared" si="1"/>
        <v>Netherlands-Europe2011</v>
      </c>
      <c r="B2617" s="36" t="s">
        <v>259</v>
      </c>
      <c r="C2617" s="36" t="s">
        <v>211</v>
      </c>
      <c r="D2617" s="31" t="s">
        <v>90</v>
      </c>
      <c r="E2617" s="37">
        <v>73223.0</v>
      </c>
      <c r="F2617" s="37">
        <v>165363.0</v>
      </c>
    </row>
    <row r="2618" ht="15.75" customHeight="1">
      <c r="A2618" s="36" t="str">
        <f t="shared" si="1"/>
        <v>New Caledonia-Oceania2011</v>
      </c>
      <c r="B2618" s="36" t="s">
        <v>259</v>
      </c>
      <c r="C2618" s="36" t="s">
        <v>251</v>
      </c>
      <c r="D2618" s="31" t="s">
        <v>90</v>
      </c>
      <c r="E2618" s="36"/>
      <c r="F2618" s="37">
        <v>2299.0</v>
      </c>
    </row>
    <row r="2619" ht="15.75" customHeight="1">
      <c r="A2619" s="36" t="str">
        <f t="shared" si="1"/>
        <v>New Zealand-Oceania2011</v>
      </c>
      <c r="B2619" s="36" t="s">
        <v>259</v>
      </c>
      <c r="C2619" s="36" t="s">
        <v>252</v>
      </c>
      <c r="D2619" s="31" t="s">
        <v>90</v>
      </c>
      <c r="E2619" s="37">
        <v>17056.0</v>
      </c>
      <c r="F2619" s="37">
        <v>32897.0</v>
      </c>
    </row>
    <row r="2620" ht="15.75" customHeight="1">
      <c r="A2620" s="36" t="str">
        <f t="shared" si="1"/>
        <v>Nicaragua-The Americas2011</v>
      </c>
      <c r="B2620" s="36" t="s">
        <v>259</v>
      </c>
      <c r="C2620" s="36" t="s">
        <v>287</v>
      </c>
      <c r="D2620" s="31" t="s">
        <v>90</v>
      </c>
      <c r="E2620" s="37">
        <v>2522.0</v>
      </c>
      <c r="F2620" s="37">
        <v>3762.0</v>
      </c>
    </row>
    <row r="2621" ht="15.75" customHeight="1">
      <c r="A2621" s="36" t="str">
        <f t="shared" si="1"/>
        <v>Niger-Africa2011</v>
      </c>
      <c r="B2621" s="36" t="s">
        <v>259</v>
      </c>
      <c r="C2621" s="36" t="s">
        <v>126</v>
      </c>
      <c r="D2621" s="31" t="s">
        <v>90</v>
      </c>
      <c r="E2621" s="36"/>
      <c r="F2621" s="37">
        <v>796.0</v>
      </c>
    </row>
    <row r="2622" ht="15.75" customHeight="1">
      <c r="A2622" s="36" t="str">
        <f t="shared" si="1"/>
        <v>Nigeria-Africa2011</v>
      </c>
      <c r="B2622" s="36" t="s">
        <v>259</v>
      </c>
      <c r="C2622" s="36" t="s">
        <v>127</v>
      </c>
      <c r="D2622" s="31" t="s">
        <v>90</v>
      </c>
      <c r="E2622" s="37">
        <v>90596.0</v>
      </c>
      <c r="F2622" s="37">
        <v>79182.0</v>
      </c>
    </row>
    <row r="2623" ht="15.75" customHeight="1">
      <c r="A2623" s="36" t="str">
        <f t="shared" si="1"/>
        <v>North Korea-Asia2011</v>
      </c>
      <c r="B2623" s="36" t="s">
        <v>259</v>
      </c>
      <c r="C2623" s="36" t="s">
        <v>167</v>
      </c>
      <c r="D2623" s="31" t="s">
        <v>90</v>
      </c>
      <c r="E2623" s="37">
        <v>19717.0</v>
      </c>
      <c r="F2623" s="37">
        <v>76699.0</v>
      </c>
    </row>
    <row r="2624" ht="15.75" customHeight="1">
      <c r="A2624" s="36" t="str">
        <f t="shared" si="1"/>
        <v>North Macedonia-Europe2011</v>
      </c>
      <c r="B2624" s="36" t="s">
        <v>259</v>
      </c>
      <c r="C2624" s="36" t="s">
        <v>212</v>
      </c>
      <c r="D2624" s="31" t="s">
        <v>90</v>
      </c>
      <c r="E2624" s="37">
        <v>2668.0</v>
      </c>
      <c r="F2624" s="37">
        <v>12064.0</v>
      </c>
    </row>
    <row r="2625" ht="15.75" customHeight="1">
      <c r="A2625" s="36" t="str">
        <f t="shared" si="1"/>
        <v>Norway-Europe2011</v>
      </c>
      <c r="B2625" s="36" t="s">
        <v>259</v>
      </c>
      <c r="C2625" s="36" t="s">
        <v>213</v>
      </c>
      <c r="D2625" s="31" t="s">
        <v>90</v>
      </c>
      <c r="E2625" s="37">
        <v>26092.0</v>
      </c>
      <c r="F2625" s="37">
        <v>38808.0</v>
      </c>
    </row>
    <row r="2626" ht="15.75" customHeight="1">
      <c r="A2626" s="36" t="str">
        <f t="shared" si="1"/>
        <v>Oman-Middle East2011</v>
      </c>
      <c r="B2626" s="36" t="s">
        <v>259</v>
      </c>
      <c r="C2626" s="36" t="s">
        <v>236</v>
      </c>
      <c r="D2626" s="31" t="s">
        <v>90</v>
      </c>
      <c r="E2626" s="37">
        <v>8083.0</v>
      </c>
      <c r="F2626" s="37">
        <v>21896.0</v>
      </c>
    </row>
    <row r="2627" ht="15.75" customHeight="1">
      <c r="A2627" s="36" t="str">
        <f t="shared" si="1"/>
        <v>Pakistan-Asia2011</v>
      </c>
      <c r="B2627" s="36" t="s">
        <v>259</v>
      </c>
      <c r="C2627" s="36" t="s">
        <v>168</v>
      </c>
      <c r="D2627" s="31" t="s">
        <v>90</v>
      </c>
      <c r="E2627" s="37">
        <v>64067.0</v>
      </c>
      <c r="F2627" s="37">
        <v>106449.0</v>
      </c>
    </row>
    <row r="2628" ht="15.75" customHeight="1">
      <c r="A2628" s="36" t="str">
        <f t="shared" si="1"/>
        <v>Panama-The Americas2011</v>
      </c>
      <c r="B2628" s="36" t="s">
        <v>259</v>
      </c>
      <c r="C2628" s="36" t="s">
        <v>288</v>
      </c>
      <c r="D2628" s="31" t="s">
        <v>90</v>
      </c>
      <c r="E2628" s="37">
        <v>2569.0</v>
      </c>
      <c r="F2628" s="37">
        <v>5790.0</v>
      </c>
    </row>
    <row r="2629" ht="15.75" customHeight="1">
      <c r="A2629" s="36" t="str">
        <f t="shared" si="1"/>
        <v>Papua New Guinea-Oceania2011</v>
      </c>
      <c r="B2629" s="36" t="s">
        <v>259</v>
      </c>
      <c r="C2629" s="36" t="s">
        <v>253</v>
      </c>
      <c r="D2629" s="31" t="s">
        <v>90</v>
      </c>
      <c r="E2629" s="36"/>
      <c r="F2629" s="37">
        <v>2688.0</v>
      </c>
    </row>
    <row r="2630" ht="15.75" customHeight="1">
      <c r="A2630" s="36" t="str">
        <f t="shared" si="1"/>
        <v>Paraguay-The Americas2011</v>
      </c>
      <c r="B2630" s="36" t="s">
        <v>259</v>
      </c>
      <c r="C2630" s="36" t="s">
        <v>289</v>
      </c>
      <c r="D2630" s="31" t="s">
        <v>90</v>
      </c>
      <c r="E2630" s="37">
        <v>3850.0</v>
      </c>
      <c r="F2630" s="37">
        <v>3689.0</v>
      </c>
    </row>
    <row r="2631" ht="15.75" customHeight="1">
      <c r="A2631" s="36" t="str">
        <f t="shared" si="1"/>
        <v>Peru-The Americas2011</v>
      </c>
      <c r="B2631" s="36" t="s">
        <v>259</v>
      </c>
      <c r="C2631" s="36" t="s">
        <v>290</v>
      </c>
      <c r="D2631" s="31" t="s">
        <v>90</v>
      </c>
      <c r="E2631" s="37">
        <v>12222.0</v>
      </c>
      <c r="F2631" s="37">
        <v>30297.0</v>
      </c>
    </row>
    <row r="2632" ht="15.75" customHeight="1">
      <c r="A2632" s="36" t="str">
        <f t="shared" si="1"/>
        <v>Philippines-Asia2011</v>
      </c>
      <c r="B2632" s="36" t="s">
        <v>259</v>
      </c>
      <c r="C2632" s="36" t="s">
        <v>169</v>
      </c>
      <c r="D2632" s="31" t="s">
        <v>90</v>
      </c>
      <c r="E2632" s="37">
        <v>39872.0</v>
      </c>
      <c r="F2632" s="37">
        <v>73307.0</v>
      </c>
    </row>
    <row r="2633" ht="15.75" customHeight="1">
      <c r="A2633" s="36" t="str">
        <f t="shared" si="1"/>
        <v>Poland-Europe2011</v>
      </c>
      <c r="B2633" s="36" t="s">
        <v>259</v>
      </c>
      <c r="C2633" s="36" t="s">
        <v>214</v>
      </c>
      <c r="D2633" s="31" t="s">
        <v>90</v>
      </c>
      <c r="E2633" s="37">
        <v>89116.0</v>
      </c>
      <c r="F2633" s="37">
        <v>301691.0</v>
      </c>
    </row>
    <row r="2634" ht="15.75" customHeight="1">
      <c r="A2634" s="36" t="str">
        <f t="shared" si="1"/>
        <v>Portugal-Europe2011</v>
      </c>
      <c r="B2634" s="36" t="s">
        <v>259</v>
      </c>
      <c r="C2634" s="36" t="s">
        <v>215</v>
      </c>
      <c r="D2634" s="31" t="s">
        <v>90</v>
      </c>
      <c r="E2634" s="37">
        <v>24673.0</v>
      </c>
      <c r="F2634" s="37">
        <v>62966.0</v>
      </c>
    </row>
    <row r="2635" ht="15.75" customHeight="1">
      <c r="A2635" s="36" t="str">
        <f t="shared" si="1"/>
        <v>Puerto Rico-The Americas2011</v>
      </c>
      <c r="B2635" s="36" t="s">
        <v>259</v>
      </c>
      <c r="C2635" s="36" t="s">
        <v>291</v>
      </c>
      <c r="D2635" s="31" t="s">
        <v>90</v>
      </c>
      <c r="E2635" s="36"/>
      <c r="F2635" s="36"/>
    </row>
    <row r="2636" ht="15.75" customHeight="1">
      <c r="A2636" s="36" t="str">
        <f t="shared" si="1"/>
        <v>Qatar-Middle East2011</v>
      </c>
      <c r="B2636" s="36" t="s">
        <v>259</v>
      </c>
      <c r="C2636" s="36" t="s">
        <v>237</v>
      </c>
      <c r="D2636" s="31" t="s">
        <v>90</v>
      </c>
      <c r="E2636" s="37">
        <v>10876.0</v>
      </c>
      <c r="F2636" s="37">
        <v>34730.0</v>
      </c>
    </row>
    <row r="2637" ht="15.75" customHeight="1">
      <c r="A2637" s="36" t="str">
        <f t="shared" si="1"/>
        <v>Romania-Europe2011</v>
      </c>
      <c r="B2637" s="36" t="s">
        <v>259</v>
      </c>
      <c r="C2637" s="36" t="s">
        <v>216</v>
      </c>
      <c r="D2637" s="31" t="s">
        <v>90</v>
      </c>
      <c r="E2637" s="37">
        <v>36228.0</v>
      </c>
      <c r="F2637" s="37">
        <v>89985.0</v>
      </c>
    </row>
    <row r="2638" ht="15.75" customHeight="1">
      <c r="A2638" s="36" t="str">
        <f t="shared" si="1"/>
        <v>Russia-Europe2011</v>
      </c>
      <c r="B2638" s="36" t="s">
        <v>259</v>
      </c>
      <c r="C2638" s="36" t="s">
        <v>217</v>
      </c>
      <c r="D2638" s="31" t="s">
        <v>90</v>
      </c>
      <c r="E2638" s="37">
        <v>619265.0</v>
      </c>
      <c r="F2638" s="37">
        <v>1558112.0</v>
      </c>
    </row>
    <row r="2639" ht="15.75" customHeight="1">
      <c r="A2639" s="36" t="str">
        <f t="shared" si="1"/>
        <v>Rwanda-Africa2011</v>
      </c>
      <c r="B2639" s="36" t="s">
        <v>259</v>
      </c>
      <c r="C2639" s="36" t="s">
        <v>128</v>
      </c>
      <c r="D2639" s="31" t="s">
        <v>90</v>
      </c>
      <c r="E2639" s="36"/>
      <c r="F2639" s="37">
        <v>686.0</v>
      </c>
    </row>
    <row r="2640" ht="15.75" customHeight="1">
      <c r="A2640" s="36" t="str">
        <f t="shared" si="1"/>
        <v>Samoa-Oceania2011</v>
      </c>
      <c r="B2640" s="36" t="s">
        <v>259</v>
      </c>
      <c r="C2640" s="36" t="s">
        <v>254</v>
      </c>
      <c r="D2640" s="31" t="s">
        <v>90</v>
      </c>
      <c r="E2640" s="36"/>
      <c r="F2640" s="37">
        <v>139.0</v>
      </c>
    </row>
    <row r="2641" ht="15.75" customHeight="1">
      <c r="A2641" s="36" t="str">
        <f t="shared" si="1"/>
        <v>San Marino-Europe2011</v>
      </c>
      <c r="B2641" s="36" t="s">
        <v>259</v>
      </c>
      <c r="C2641" s="36" t="s">
        <v>218</v>
      </c>
      <c r="D2641" s="31" t="s">
        <v>90</v>
      </c>
      <c r="E2641" s="36"/>
      <c r="F2641" s="36"/>
    </row>
    <row r="2642" ht="15.75" customHeight="1">
      <c r="A2642" s="36" t="str">
        <f t="shared" si="1"/>
        <v>Sao Tome and Principe-Africa2011</v>
      </c>
      <c r="B2642" s="36" t="s">
        <v>259</v>
      </c>
      <c r="C2642" s="36" t="s">
        <v>129</v>
      </c>
      <c r="D2642" s="31" t="s">
        <v>90</v>
      </c>
      <c r="E2642" s="36"/>
      <c r="F2642" s="37">
        <v>48.0</v>
      </c>
    </row>
    <row r="2643" ht="15.75" customHeight="1">
      <c r="A2643" s="36" t="str">
        <f t="shared" si="1"/>
        <v>Saudi Arabia-Middle East2011</v>
      </c>
      <c r="B2643" s="36" t="s">
        <v>259</v>
      </c>
      <c r="C2643" s="36" t="s">
        <v>238</v>
      </c>
      <c r="D2643" s="31" t="s">
        <v>90</v>
      </c>
      <c r="E2643" s="37">
        <v>101325.0</v>
      </c>
      <c r="F2643" s="37">
        <v>296935.0</v>
      </c>
    </row>
    <row r="2644" ht="15.75" customHeight="1">
      <c r="A2644" s="36" t="str">
        <f t="shared" si="1"/>
        <v>Senegal-Africa2011</v>
      </c>
      <c r="B2644" s="36" t="s">
        <v>259</v>
      </c>
      <c r="C2644" s="36" t="s">
        <v>130</v>
      </c>
      <c r="D2644" s="31" t="s">
        <v>90</v>
      </c>
      <c r="E2644" s="37">
        <v>2398.0</v>
      </c>
      <c r="F2644" s="37">
        <v>3938.0</v>
      </c>
    </row>
    <row r="2645" ht="15.75" customHeight="1">
      <c r="A2645" s="36" t="str">
        <f t="shared" si="1"/>
        <v>Serbia-Europe2011</v>
      </c>
      <c r="B2645" s="36" t="s">
        <v>259</v>
      </c>
      <c r="C2645" s="36" t="s">
        <v>219</v>
      </c>
      <c r="D2645" s="31" t="s">
        <v>90</v>
      </c>
      <c r="E2645" s="37">
        <v>13728.0</v>
      </c>
      <c r="F2645" s="36"/>
    </row>
    <row r="2646" ht="15.75" customHeight="1">
      <c r="A2646" s="36" t="str">
        <f t="shared" si="1"/>
        <v>Seychelles-Africa2011</v>
      </c>
      <c r="B2646" s="36" t="s">
        <v>259</v>
      </c>
      <c r="C2646" s="36" t="s">
        <v>131</v>
      </c>
      <c r="D2646" s="31" t="s">
        <v>90</v>
      </c>
      <c r="E2646" s="36"/>
      <c r="F2646" s="37">
        <v>565.0</v>
      </c>
    </row>
    <row r="2647" ht="15.75" customHeight="1">
      <c r="A2647" s="36" t="str">
        <f t="shared" si="1"/>
        <v>Sierra Leone-Africa2011</v>
      </c>
      <c r="B2647" s="36" t="s">
        <v>259</v>
      </c>
      <c r="C2647" s="36" t="s">
        <v>132</v>
      </c>
      <c r="D2647" s="31" t="s">
        <v>90</v>
      </c>
      <c r="E2647" s="36"/>
      <c r="F2647" s="37">
        <v>425.0</v>
      </c>
    </row>
    <row r="2648" ht="15.75" customHeight="1">
      <c r="A2648" s="36" t="str">
        <f t="shared" si="1"/>
        <v>Singapore-Asia2011</v>
      </c>
      <c r="B2648" s="36" t="s">
        <v>259</v>
      </c>
      <c r="C2648" s="36" t="s">
        <v>170</v>
      </c>
      <c r="D2648" s="31" t="s">
        <v>90</v>
      </c>
      <c r="E2648" s="37">
        <v>18692.0</v>
      </c>
      <c r="F2648" s="37">
        <v>49006.0</v>
      </c>
    </row>
    <row r="2649" ht="15.75" customHeight="1">
      <c r="A2649" s="36" t="str">
        <f t="shared" si="1"/>
        <v>Sint Maarten (Dutch part)-The Americas2012</v>
      </c>
      <c r="B2649" s="36" t="s">
        <v>259</v>
      </c>
      <c r="C2649" s="36" t="s">
        <v>292</v>
      </c>
      <c r="D2649" s="31" t="s">
        <v>91</v>
      </c>
      <c r="E2649" s="36"/>
      <c r="F2649" s="36"/>
    </row>
    <row r="2650" ht="15.75" customHeight="1">
      <c r="A2650" s="36" t="str">
        <f t="shared" si="1"/>
        <v>Slovakia-Europe2012</v>
      </c>
      <c r="B2650" s="36" t="s">
        <v>259</v>
      </c>
      <c r="C2650" s="36" t="s">
        <v>220</v>
      </c>
      <c r="D2650" s="31" t="s">
        <v>91</v>
      </c>
      <c r="E2650" s="37">
        <v>17743.0</v>
      </c>
      <c r="F2650" s="37">
        <v>37312.0</v>
      </c>
    </row>
    <row r="2651" ht="15.75" customHeight="1">
      <c r="A2651" s="36" t="str">
        <f t="shared" si="1"/>
        <v>Slovenia-Europe2012</v>
      </c>
      <c r="B2651" s="36" t="s">
        <v>259</v>
      </c>
      <c r="C2651" s="36" t="s">
        <v>221</v>
      </c>
      <c r="D2651" s="31" t="s">
        <v>91</v>
      </c>
      <c r="E2651" s="37">
        <v>6413.0</v>
      </c>
      <c r="F2651" s="37">
        <v>14265.0</v>
      </c>
    </row>
    <row r="2652" ht="15.75" customHeight="1">
      <c r="A2652" s="36" t="str">
        <f t="shared" si="1"/>
        <v>Solomon Islands-Oceania2012</v>
      </c>
      <c r="B2652" s="36" t="s">
        <v>259</v>
      </c>
      <c r="C2652" s="36" t="s">
        <v>255</v>
      </c>
      <c r="D2652" s="31" t="s">
        <v>91</v>
      </c>
      <c r="E2652" s="36"/>
      <c r="F2652" s="37">
        <v>165.0</v>
      </c>
    </row>
    <row r="2653" ht="15.75" customHeight="1">
      <c r="A2653" s="36" t="str">
        <f t="shared" si="1"/>
        <v>Somalia-Africa2012</v>
      </c>
      <c r="B2653" s="36" t="s">
        <v>259</v>
      </c>
      <c r="C2653" s="36" t="s">
        <v>133</v>
      </c>
      <c r="D2653" s="31" t="s">
        <v>91</v>
      </c>
      <c r="E2653" s="36"/>
      <c r="F2653" s="37">
        <v>517.0</v>
      </c>
    </row>
    <row r="2654" ht="15.75" customHeight="1">
      <c r="A2654" s="36" t="str">
        <f t="shared" si="1"/>
        <v>South Africa-Africa2012</v>
      </c>
      <c r="B2654" s="36" t="s">
        <v>259</v>
      </c>
      <c r="C2654" s="36" t="s">
        <v>134</v>
      </c>
      <c r="D2654" s="31" t="s">
        <v>91</v>
      </c>
      <c r="E2654" s="37">
        <v>109264.0</v>
      </c>
      <c r="F2654" s="37">
        <v>368611.0</v>
      </c>
    </row>
    <row r="2655" ht="15.75" customHeight="1">
      <c r="A2655" s="36" t="str">
        <f t="shared" si="1"/>
        <v>South Korea-Asia2012</v>
      </c>
      <c r="B2655" s="36" t="s">
        <v>259</v>
      </c>
      <c r="C2655" s="36" t="s">
        <v>171</v>
      </c>
      <c r="D2655" s="31" t="s">
        <v>91</v>
      </c>
      <c r="E2655" s="37">
        <v>188161.0</v>
      </c>
      <c r="F2655" s="37">
        <v>447561.0</v>
      </c>
    </row>
    <row r="2656" ht="15.75" customHeight="1">
      <c r="A2656" s="36" t="str">
        <f t="shared" si="1"/>
        <v>South Sudan-Africa2012</v>
      </c>
      <c r="B2656" s="36" t="s">
        <v>259</v>
      </c>
      <c r="C2656" s="36" t="s">
        <v>135</v>
      </c>
      <c r="D2656" s="31" t="s">
        <v>91</v>
      </c>
      <c r="E2656" s="36"/>
      <c r="F2656" s="36"/>
    </row>
    <row r="2657" ht="15.75" customHeight="1">
      <c r="A2657" s="36" t="str">
        <f t="shared" si="1"/>
        <v>Spain-Europe2012</v>
      </c>
      <c r="B2657" s="36" t="s">
        <v>259</v>
      </c>
      <c r="C2657" s="36" t="s">
        <v>222</v>
      </c>
      <c r="D2657" s="31" t="s">
        <v>91</v>
      </c>
      <c r="E2657" s="37">
        <v>121856.0</v>
      </c>
      <c r="F2657" s="37">
        <v>294434.0</v>
      </c>
    </row>
    <row r="2658" ht="15.75" customHeight="1">
      <c r="A2658" s="36" t="str">
        <f t="shared" si="1"/>
        <v>Sri Lanka-Asia2012</v>
      </c>
      <c r="B2658" s="36" t="s">
        <v>259</v>
      </c>
      <c r="C2658" s="36" t="s">
        <v>172</v>
      </c>
      <c r="D2658" s="31" t="s">
        <v>91</v>
      </c>
      <c r="E2658" s="37">
        <v>8327.0</v>
      </c>
      <c r="F2658" s="37">
        <v>10161.0</v>
      </c>
    </row>
    <row r="2659" ht="15.75" customHeight="1">
      <c r="A2659" s="36" t="str">
        <f t="shared" si="1"/>
        <v>St. Kitts and Nevis-The Americas2012</v>
      </c>
      <c r="B2659" s="36" t="s">
        <v>259</v>
      </c>
      <c r="C2659" s="36" t="s">
        <v>293</v>
      </c>
      <c r="D2659" s="31" t="s">
        <v>91</v>
      </c>
      <c r="E2659" s="36"/>
      <c r="F2659" s="37">
        <v>103.0</v>
      </c>
    </row>
    <row r="2660" ht="15.75" customHeight="1">
      <c r="A2660" s="36" t="str">
        <f t="shared" si="1"/>
        <v>St. Lucia-The Americas2012</v>
      </c>
      <c r="B2660" s="36" t="s">
        <v>259</v>
      </c>
      <c r="C2660" s="36" t="s">
        <v>294</v>
      </c>
      <c r="D2660" s="31" t="s">
        <v>91</v>
      </c>
      <c r="E2660" s="36"/>
      <c r="F2660" s="37">
        <v>330.0</v>
      </c>
    </row>
    <row r="2661" ht="15.75" customHeight="1">
      <c r="A2661" s="36" t="str">
        <f t="shared" si="1"/>
        <v>St. Martin (French part)-The Americas2012</v>
      </c>
      <c r="B2661" s="36" t="s">
        <v>259</v>
      </c>
      <c r="C2661" s="36" t="s">
        <v>295</v>
      </c>
      <c r="D2661" s="31" t="s">
        <v>91</v>
      </c>
      <c r="E2661" s="36"/>
      <c r="F2661" s="36"/>
    </row>
    <row r="2662" ht="15.75" customHeight="1">
      <c r="A2662" s="36" t="str">
        <f t="shared" si="1"/>
        <v>St. Vincent and the Grenadines-The Americas2012</v>
      </c>
      <c r="B2662" s="36" t="s">
        <v>259</v>
      </c>
      <c r="C2662" s="36" t="s">
        <v>296</v>
      </c>
      <c r="D2662" s="31" t="s">
        <v>91</v>
      </c>
      <c r="E2662" s="36"/>
      <c r="F2662" s="37">
        <v>158.0</v>
      </c>
    </row>
    <row r="2663" ht="15.75" customHeight="1">
      <c r="A2663" s="36" t="str">
        <f t="shared" si="1"/>
        <v>Sudan-Africa2012</v>
      </c>
      <c r="B2663" s="36" t="s">
        <v>259</v>
      </c>
      <c r="C2663" s="36" t="s">
        <v>136</v>
      </c>
      <c r="D2663" s="31" t="s">
        <v>91</v>
      </c>
      <c r="E2663" s="37">
        <v>13340.0</v>
      </c>
      <c r="F2663" s="37">
        <v>5534.0</v>
      </c>
    </row>
    <row r="2664" ht="15.75" customHeight="1">
      <c r="A2664" s="36" t="str">
        <f t="shared" si="1"/>
        <v>Suriname-The Americas2012</v>
      </c>
      <c r="B2664" s="36" t="s">
        <v>259</v>
      </c>
      <c r="C2664" s="36" t="s">
        <v>297</v>
      </c>
      <c r="D2664" s="31" t="s">
        <v>91</v>
      </c>
      <c r="E2664" s="36"/>
      <c r="F2664" s="37">
        <v>2127.0</v>
      </c>
    </row>
    <row r="2665" ht="15.75" customHeight="1">
      <c r="A2665" s="36" t="str">
        <f t="shared" si="1"/>
        <v>Swaziland-Africa2012</v>
      </c>
      <c r="B2665" s="36" t="s">
        <v>259</v>
      </c>
      <c r="C2665" s="36" t="s">
        <v>137</v>
      </c>
      <c r="D2665" s="31" t="s">
        <v>91</v>
      </c>
      <c r="E2665" s="36"/>
      <c r="F2665" s="37">
        <v>1188.0</v>
      </c>
    </row>
    <row r="2666" ht="15.75" customHeight="1">
      <c r="A2666" s="36" t="str">
        <f t="shared" si="1"/>
        <v>Sweden-Europe2012</v>
      </c>
      <c r="B2666" s="36" t="s">
        <v>259</v>
      </c>
      <c r="C2666" s="36" t="s">
        <v>223</v>
      </c>
      <c r="D2666" s="31" t="s">
        <v>91</v>
      </c>
      <c r="E2666" s="37">
        <v>47556.0</v>
      </c>
      <c r="F2666" s="37">
        <v>49794.0</v>
      </c>
    </row>
    <row r="2667" ht="15.75" customHeight="1">
      <c r="A2667" s="36" t="str">
        <f t="shared" si="1"/>
        <v>Switzerland-Europe2012</v>
      </c>
      <c r="B2667" s="36" t="s">
        <v>259</v>
      </c>
      <c r="C2667" s="36" t="s">
        <v>224</v>
      </c>
      <c r="D2667" s="31" t="s">
        <v>91</v>
      </c>
      <c r="E2667" s="37">
        <v>25005.0</v>
      </c>
      <c r="F2667" s="37">
        <v>39050.0</v>
      </c>
    </row>
    <row r="2668" ht="15.75" customHeight="1">
      <c r="A2668" s="36" t="str">
        <f t="shared" si="1"/>
        <v>Syria-Middle East2012</v>
      </c>
      <c r="B2668" s="36" t="s">
        <v>259</v>
      </c>
      <c r="C2668" s="36" t="s">
        <v>239</v>
      </c>
      <c r="D2668" s="31" t="s">
        <v>91</v>
      </c>
      <c r="E2668" s="37">
        <v>15765.0</v>
      </c>
      <c r="F2668" s="37">
        <v>51048.0</v>
      </c>
    </row>
    <row r="2669" ht="15.75" customHeight="1">
      <c r="A2669" s="36" t="str">
        <f t="shared" si="1"/>
        <v>Tajikistan-Asia2012</v>
      </c>
      <c r="B2669" s="36" t="s">
        <v>259</v>
      </c>
      <c r="C2669" s="36" t="s">
        <v>173</v>
      </c>
      <c r="D2669" s="31" t="s">
        <v>91</v>
      </c>
      <c r="E2669" s="37">
        <v>2149.0</v>
      </c>
      <c r="F2669" s="37">
        <v>2237.0</v>
      </c>
    </row>
    <row r="2670" ht="15.75" customHeight="1">
      <c r="A2670" s="36" t="str">
        <f t="shared" si="1"/>
        <v>Tanzania-Africa2012</v>
      </c>
      <c r="B2670" s="36" t="s">
        <v>259</v>
      </c>
      <c r="C2670" s="36" t="s">
        <v>138</v>
      </c>
      <c r="D2670" s="31" t="s">
        <v>91</v>
      </c>
      <c r="E2670" s="37">
        <v>13390.0</v>
      </c>
      <c r="F2670" s="37">
        <v>2651.0</v>
      </c>
    </row>
    <row r="2671" ht="15.75" customHeight="1">
      <c r="A2671" s="36" t="str">
        <f t="shared" si="1"/>
        <v>Thailand-Asia2012</v>
      </c>
      <c r="B2671" s="36" t="s">
        <v>259</v>
      </c>
      <c r="C2671" s="36" t="s">
        <v>174</v>
      </c>
      <c r="D2671" s="31" t="s">
        <v>91</v>
      </c>
      <c r="E2671" s="37">
        <v>72284.0</v>
      </c>
      <c r="F2671" s="37">
        <v>188355.0</v>
      </c>
    </row>
    <row r="2672" ht="15.75" customHeight="1">
      <c r="A2672" s="36" t="str">
        <f t="shared" si="1"/>
        <v>Timor-Leste-Asia2012</v>
      </c>
      <c r="B2672" s="36" t="s">
        <v>259</v>
      </c>
      <c r="C2672" s="36" t="s">
        <v>175</v>
      </c>
      <c r="D2672" s="31" t="s">
        <v>91</v>
      </c>
      <c r="E2672" s="36"/>
      <c r="F2672" s="36"/>
    </row>
    <row r="2673" ht="15.75" customHeight="1">
      <c r="A2673" s="36" t="str">
        <f t="shared" si="1"/>
        <v>Togo-Africa2012</v>
      </c>
      <c r="B2673" s="36" t="s">
        <v>259</v>
      </c>
      <c r="C2673" s="36" t="s">
        <v>139</v>
      </c>
      <c r="D2673" s="31" t="s">
        <v>91</v>
      </c>
      <c r="E2673" s="37">
        <v>2111.0</v>
      </c>
      <c r="F2673" s="37">
        <v>1357.0</v>
      </c>
    </row>
    <row r="2674" ht="15.75" customHeight="1">
      <c r="A2674" s="36" t="str">
        <f t="shared" si="1"/>
        <v>Tonga-Oceania2012</v>
      </c>
      <c r="B2674" s="36" t="s">
        <v>259</v>
      </c>
      <c r="C2674" s="36" t="s">
        <v>256</v>
      </c>
      <c r="D2674" s="31" t="s">
        <v>91</v>
      </c>
      <c r="E2674" s="36"/>
      <c r="F2674" s="37">
        <v>121.0</v>
      </c>
    </row>
    <row r="2675" ht="15.75" customHeight="1">
      <c r="A2675" s="36" t="str">
        <f t="shared" si="1"/>
        <v>Trinidad and Tobago-The Americas2012</v>
      </c>
      <c r="B2675" s="36" t="s">
        <v>259</v>
      </c>
      <c r="C2675" s="36" t="s">
        <v>298</v>
      </c>
      <c r="D2675" s="31" t="s">
        <v>91</v>
      </c>
      <c r="E2675" s="37">
        <v>10854.0</v>
      </c>
      <c r="F2675" s="37">
        <v>24514.0</v>
      </c>
    </row>
    <row r="2676" ht="15.75" customHeight="1">
      <c r="A2676" s="36" t="str">
        <f t="shared" si="1"/>
        <v>Tunisia-Africa2012</v>
      </c>
      <c r="B2676" s="36" t="s">
        <v>259</v>
      </c>
      <c r="C2676" s="36" t="s">
        <v>140</v>
      </c>
      <c r="D2676" s="31" t="s">
        <v>91</v>
      </c>
      <c r="E2676" s="37">
        <v>7306.0</v>
      </c>
      <c r="F2676" s="37">
        <v>19923.0</v>
      </c>
    </row>
    <row r="2677" ht="15.75" customHeight="1">
      <c r="A2677" s="36" t="str">
        <f t="shared" si="1"/>
        <v>Turkey-Europe2012</v>
      </c>
      <c r="B2677" s="36" t="s">
        <v>259</v>
      </c>
      <c r="C2677" s="36" t="s">
        <v>225</v>
      </c>
      <c r="D2677" s="31" t="s">
        <v>91</v>
      </c>
      <c r="E2677" s="37">
        <v>76348.0</v>
      </c>
      <c r="F2677" s="37">
        <v>216148.0</v>
      </c>
    </row>
    <row r="2678" ht="15.75" customHeight="1">
      <c r="A2678" s="36" t="str">
        <f t="shared" si="1"/>
        <v>Turkmenistan-Asia2012</v>
      </c>
      <c r="B2678" s="36" t="s">
        <v>259</v>
      </c>
      <c r="C2678" s="36" t="s">
        <v>176</v>
      </c>
      <c r="D2678" s="31" t="s">
        <v>91</v>
      </c>
      <c r="E2678" s="37">
        <v>14871.0</v>
      </c>
      <c r="F2678" s="37">
        <v>35365.0</v>
      </c>
    </row>
    <row r="2679" ht="15.75" customHeight="1">
      <c r="A2679" s="36" t="str">
        <f t="shared" si="1"/>
        <v>Turks and Caicos Islands-The Americas2012</v>
      </c>
      <c r="B2679" s="36" t="s">
        <v>259</v>
      </c>
      <c r="C2679" s="36" t="s">
        <v>299</v>
      </c>
      <c r="D2679" s="31" t="s">
        <v>91</v>
      </c>
      <c r="E2679" s="36"/>
      <c r="F2679" s="37">
        <v>15.0</v>
      </c>
    </row>
    <row r="2680" ht="15.75" customHeight="1">
      <c r="A2680" s="36" t="str">
        <f t="shared" si="1"/>
        <v>Uganda-Africa2012</v>
      </c>
      <c r="B2680" s="36" t="s">
        <v>259</v>
      </c>
      <c r="C2680" s="36" t="s">
        <v>141</v>
      </c>
      <c r="D2680" s="31" t="s">
        <v>91</v>
      </c>
      <c r="E2680" s="36"/>
      <c r="F2680" s="37">
        <v>1533.0</v>
      </c>
    </row>
    <row r="2681" ht="15.75" customHeight="1">
      <c r="A2681" s="36" t="str">
        <f t="shared" si="1"/>
        <v>Ukraine-Europe2012</v>
      </c>
      <c r="B2681" s="36" t="s">
        <v>259</v>
      </c>
      <c r="C2681" s="36" t="s">
        <v>226</v>
      </c>
      <c r="D2681" s="31" t="s">
        <v>91</v>
      </c>
      <c r="E2681" s="37">
        <v>133794.0</v>
      </c>
      <c r="F2681" s="37">
        <v>320774.0</v>
      </c>
    </row>
    <row r="2682" ht="15.75" customHeight="1">
      <c r="A2682" s="36" t="str">
        <f t="shared" si="1"/>
        <v>United Arab Emirates-Middle East2012</v>
      </c>
      <c r="B2682" s="36" t="s">
        <v>259</v>
      </c>
      <c r="C2682" s="36" t="s">
        <v>240</v>
      </c>
      <c r="D2682" s="31" t="s">
        <v>91</v>
      </c>
      <c r="E2682" s="37">
        <v>33944.0</v>
      </c>
      <c r="F2682" s="37">
        <v>112562.0</v>
      </c>
    </row>
    <row r="2683" ht="15.75" customHeight="1">
      <c r="A2683" s="36" t="str">
        <f t="shared" si="1"/>
        <v>United Kingdom-Europe2012</v>
      </c>
      <c r="B2683" s="36" t="s">
        <v>259</v>
      </c>
      <c r="C2683" s="36" t="s">
        <v>227</v>
      </c>
      <c r="D2683" s="31" t="s">
        <v>91</v>
      </c>
      <c r="E2683" s="37">
        <v>222940.0</v>
      </c>
      <c r="F2683" s="37">
        <v>543662.0</v>
      </c>
    </row>
    <row r="2684" ht="15.75" customHeight="1">
      <c r="A2684" s="36" t="str">
        <f t="shared" si="1"/>
        <v>United States-The Americas2012</v>
      </c>
      <c r="B2684" s="36" t="s">
        <v>259</v>
      </c>
      <c r="C2684" s="36" t="s">
        <v>300</v>
      </c>
      <c r="D2684" s="31" t="s">
        <v>91</v>
      </c>
      <c r="E2684" s="37">
        <v>2273332.0</v>
      </c>
      <c r="F2684" s="37">
        <v>5713560.0</v>
      </c>
    </row>
    <row r="2685" ht="15.75" customHeight="1">
      <c r="A2685" s="36" t="str">
        <f t="shared" si="1"/>
        <v>Uruguay-The Americas2012</v>
      </c>
      <c r="B2685" s="36" t="s">
        <v>259</v>
      </c>
      <c r="C2685" s="36" t="s">
        <v>301</v>
      </c>
      <c r="D2685" s="31" t="s">
        <v>91</v>
      </c>
      <c r="E2685" s="37">
        <v>3092.0</v>
      </c>
      <c r="F2685" s="37">
        <v>5306.0</v>
      </c>
    </row>
    <row r="2686" ht="15.75" customHeight="1">
      <c r="A2686" s="36" t="str">
        <f t="shared" si="1"/>
        <v>Uzbekistan-Asia2012</v>
      </c>
      <c r="B2686" s="36" t="s">
        <v>259</v>
      </c>
      <c r="C2686" s="36" t="s">
        <v>177</v>
      </c>
      <c r="D2686" s="31" t="s">
        <v>91</v>
      </c>
      <c r="E2686" s="37">
        <v>50757.0</v>
      </c>
      <c r="F2686" s="37">
        <v>119951.0</v>
      </c>
    </row>
    <row r="2687" ht="15.75" customHeight="1">
      <c r="A2687" s="36" t="str">
        <f t="shared" si="1"/>
        <v>Vanuatu-Oceania2012</v>
      </c>
      <c r="B2687" s="36" t="s">
        <v>259</v>
      </c>
      <c r="C2687" s="36" t="s">
        <v>257</v>
      </c>
      <c r="D2687" s="31" t="s">
        <v>91</v>
      </c>
      <c r="E2687" s="36"/>
      <c r="F2687" s="37">
        <v>81.0</v>
      </c>
    </row>
    <row r="2688" ht="15.75" customHeight="1">
      <c r="A2688" s="36" t="str">
        <f t="shared" si="1"/>
        <v>Venezuela-The Americas2012</v>
      </c>
      <c r="B2688" s="36" t="s">
        <v>259</v>
      </c>
      <c r="C2688" s="36" t="s">
        <v>302</v>
      </c>
      <c r="D2688" s="31" t="s">
        <v>91</v>
      </c>
      <c r="E2688" s="37">
        <v>56424.0</v>
      </c>
      <c r="F2688" s="37">
        <v>152415.0</v>
      </c>
    </row>
    <row r="2689" ht="15.75" customHeight="1">
      <c r="A2689" s="36" t="str">
        <f t="shared" si="1"/>
        <v>Vietnam-Asia2012</v>
      </c>
      <c r="B2689" s="36" t="s">
        <v>259</v>
      </c>
      <c r="C2689" s="36" t="s">
        <v>178</v>
      </c>
      <c r="D2689" s="31" t="s">
        <v>91</v>
      </c>
      <c r="E2689" s="37">
        <v>28736.0</v>
      </c>
      <c r="F2689" s="37">
        <v>53645.0</v>
      </c>
    </row>
    <row r="2690" ht="15.75" customHeight="1">
      <c r="A2690" s="36" t="str">
        <f t="shared" si="1"/>
        <v>Yemen-Middle East2012</v>
      </c>
      <c r="B2690" s="36" t="s">
        <v>259</v>
      </c>
      <c r="C2690" s="36" t="s">
        <v>241</v>
      </c>
      <c r="D2690" s="31" t="s">
        <v>91</v>
      </c>
      <c r="E2690" s="37">
        <v>4747.0</v>
      </c>
      <c r="F2690" s="37">
        <v>14639.0</v>
      </c>
    </row>
    <row r="2691" ht="15.75" customHeight="1">
      <c r="A2691" s="36" t="str">
        <f t="shared" si="1"/>
        <v>Zambia-Africa2012</v>
      </c>
      <c r="B2691" s="36" t="s">
        <v>259</v>
      </c>
      <c r="C2691" s="36" t="s">
        <v>142</v>
      </c>
      <c r="D2691" s="31" t="s">
        <v>91</v>
      </c>
      <c r="E2691" s="37">
        <v>6244.0</v>
      </c>
      <c r="F2691" s="37">
        <v>1819.0</v>
      </c>
    </row>
    <row r="2692" ht="15.75" customHeight="1">
      <c r="A2692" s="36" t="str">
        <f t="shared" si="1"/>
        <v>Zimbabwe-Africa2012</v>
      </c>
      <c r="B2692" s="36" t="s">
        <v>259</v>
      </c>
      <c r="C2692" s="36" t="s">
        <v>143</v>
      </c>
      <c r="D2692" s="31" t="s">
        <v>91</v>
      </c>
      <c r="E2692" s="37">
        <v>9865.0</v>
      </c>
      <c r="F2692" s="37">
        <v>13887.0</v>
      </c>
    </row>
  </sheetData>
  <autoFilter ref="$B$1:$B$2692">
    <sortState ref="B1:B2692">
      <sortCondition ref="B1:B2692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8.38"/>
    <col customWidth="1" min="2" max="6" width="12.63"/>
    <col customWidth="1" min="11" max="11" width="24.75"/>
  </cols>
  <sheetData>
    <row r="1" ht="15.75" customHeight="1">
      <c r="A1" s="38" t="s">
        <v>304</v>
      </c>
      <c r="B1" s="35" t="s">
        <v>22</v>
      </c>
      <c r="C1" s="35" t="s">
        <v>24</v>
      </c>
      <c r="D1" s="35" t="s">
        <v>26</v>
      </c>
      <c r="E1" s="35" t="s">
        <v>28</v>
      </c>
      <c r="F1" s="35" t="s">
        <v>30</v>
      </c>
      <c r="G1" s="35" t="s">
        <v>32</v>
      </c>
      <c r="H1" s="35" t="s">
        <v>34</v>
      </c>
      <c r="I1" s="35" t="s">
        <v>36</v>
      </c>
      <c r="J1" s="35" t="s">
        <v>38</v>
      </c>
      <c r="K1" s="35" t="s">
        <v>5</v>
      </c>
      <c r="L1" s="35" t="s">
        <v>4</v>
      </c>
      <c r="M1" s="26" t="s">
        <v>60</v>
      </c>
    </row>
    <row r="2" ht="15.75" customHeight="1">
      <c r="A2" s="37" t="str">
        <f t="shared" ref="A2:A2692" si="1">CONCAT(K2,M2)</f>
        <v>Algeria-Africa2000</v>
      </c>
      <c r="B2" s="37">
        <v>0.02</v>
      </c>
      <c r="C2" s="37">
        <v>0.034</v>
      </c>
      <c r="D2" s="37">
        <v>71.0</v>
      </c>
      <c r="E2" s="37">
        <v>67.0</v>
      </c>
      <c r="F2" s="37">
        <v>0.342</v>
      </c>
      <c r="G2" s="37">
        <v>0.619</v>
      </c>
      <c r="H2" s="37">
        <v>0.039</v>
      </c>
      <c r="I2" s="37">
        <v>3.1719449E7</v>
      </c>
      <c r="J2" s="37">
        <v>0.599</v>
      </c>
      <c r="K2" s="36" t="s">
        <v>74</v>
      </c>
      <c r="L2" s="36" t="s">
        <v>75</v>
      </c>
      <c r="M2" s="31" t="s">
        <v>76</v>
      </c>
    </row>
    <row r="3" ht="15.75" customHeight="1">
      <c r="A3" s="37" t="str">
        <f t="shared" si="1"/>
        <v>Angola-Africa2000</v>
      </c>
      <c r="B3" s="37">
        <v>0.05</v>
      </c>
      <c r="C3" s="37">
        <v>0.128</v>
      </c>
      <c r="D3" s="37">
        <v>47.0</v>
      </c>
      <c r="E3" s="37">
        <v>44.0</v>
      </c>
      <c r="F3" s="37">
        <v>0.476</v>
      </c>
      <c r="G3" s="37">
        <v>0.499</v>
      </c>
      <c r="H3" s="37">
        <v>0.025</v>
      </c>
      <c r="I3" s="37">
        <v>1.392493E7</v>
      </c>
      <c r="J3" s="37">
        <v>0.324</v>
      </c>
      <c r="K3" s="36" t="s">
        <v>92</v>
      </c>
      <c r="L3" s="36" t="s">
        <v>75</v>
      </c>
      <c r="M3" s="31" t="s">
        <v>76</v>
      </c>
    </row>
    <row r="4" ht="15.75" customHeight="1">
      <c r="A4" s="37" t="str">
        <f t="shared" si="1"/>
        <v>Benin-Africa2000</v>
      </c>
      <c r="B4" s="37">
        <v>0.043</v>
      </c>
      <c r="C4" s="37">
        <v>0.09</v>
      </c>
      <c r="D4" s="37">
        <v>57.0</v>
      </c>
      <c r="E4" s="37">
        <v>53.0</v>
      </c>
      <c r="F4" s="37">
        <v>0.454</v>
      </c>
      <c r="G4" s="37">
        <v>0.517</v>
      </c>
      <c r="H4" s="37">
        <v>0.029</v>
      </c>
      <c r="I4" s="37">
        <v>6949366.0</v>
      </c>
      <c r="J4" s="37">
        <v>0.383</v>
      </c>
      <c r="K4" s="36" t="s">
        <v>93</v>
      </c>
      <c r="L4" s="36" t="s">
        <v>75</v>
      </c>
      <c r="M4" s="31" t="s">
        <v>76</v>
      </c>
    </row>
    <row r="5" ht="15.75" customHeight="1">
      <c r="A5" s="37" t="str">
        <f t="shared" si="1"/>
        <v>Botswana-Africa2000</v>
      </c>
      <c r="B5" s="37">
        <v>0.027</v>
      </c>
      <c r="C5" s="37">
        <v>0.054</v>
      </c>
      <c r="D5" s="37">
        <v>52.0</v>
      </c>
      <c r="E5" s="37">
        <v>49.0</v>
      </c>
      <c r="F5" s="37">
        <v>0.383</v>
      </c>
      <c r="G5" s="37">
        <v>0.587</v>
      </c>
      <c r="H5" s="37">
        <v>0.029</v>
      </c>
      <c r="I5" s="37">
        <v>1755375.0</v>
      </c>
      <c r="J5" s="37">
        <v>0.532</v>
      </c>
      <c r="K5" s="36" t="s">
        <v>94</v>
      </c>
      <c r="L5" s="36" t="s">
        <v>75</v>
      </c>
      <c r="M5" s="31" t="s">
        <v>76</v>
      </c>
    </row>
    <row r="6" ht="15.75" customHeight="1">
      <c r="A6" s="37" t="str">
        <f t="shared" si="1"/>
        <v>Burkina Faso-Africa2000</v>
      </c>
      <c r="B6" s="37">
        <v>0.046</v>
      </c>
      <c r="C6" s="37">
        <v>0.096</v>
      </c>
      <c r="D6" s="37">
        <v>52.0</v>
      </c>
      <c r="E6" s="37">
        <v>49.0</v>
      </c>
      <c r="F6" s="37">
        <v>0.468</v>
      </c>
      <c r="G6" s="37">
        <v>0.505</v>
      </c>
      <c r="H6" s="37">
        <v>0.028</v>
      </c>
      <c r="I6" s="37">
        <v>1.1607944E7</v>
      </c>
      <c r="J6" s="37">
        <v>0.178</v>
      </c>
      <c r="K6" s="36" t="s">
        <v>95</v>
      </c>
      <c r="L6" s="36" t="s">
        <v>75</v>
      </c>
      <c r="M6" s="31" t="s">
        <v>76</v>
      </c>
    </row>
    <row r="7" ht="15.75" customHeight="1">
      <c r="A7" s="37" t="str">
        <f t="shared" si="1"/>
        <v>Burundi-Africa2000</v>
      </c>
      <c r="B7" s="37">
        <v>0.042</v>
      </c>
      <c r="C7" s="37">
        <v>0.092</v>
      </c>
      <c r="D7" s="37">
        <v>49.0</v>
      </c>
      <c r="E7" s="37">
        <v>47.0</v>
      </c>
      <c r="F7" s="37">
        <v>0.49</v>
      </c>
      <c r="G7" s="37">
        <v>0.481</v>
      </c>
      <c r="H7" s="37">
        <v>0.029</v>
      </c>
      <c r="I7" s="37">
        <v>6674286.0</v>
      </c>
      <c r="J7" s="37">
        <v>0.082</v>
      </c>
      <c r="K7" s="36" t="s">
        <v>96</v>
      </c>
      <c r="L7" s="36" t="s">
        <v>75</v>
      </c>
      <c r="M7" s="31" t="s">
        <v>76</v>
      </c>
    </row>
    <row r="8" ht="15.75" customHeight="1">
      <c r="A8" s="37" t="str">
        <f t="shared" si="1"/>
        <v>Cameroon-Africa2000</v>
      </c>
      <c r="B8" s="37">
        <v>0.041</v>
      </c>
      <c r="C8" s="37">
        <v>0.093</v>
      </c>
      <c r="D8" s="37">
        <v>53.0</v>
      </c>
      <c r="E8" s="37">
        <v>51.0</v>
      </c>
      <c r="F8" s="37">
        <v>0.453</v>
      </c>
      <c r="G8" s="37">
        <v>0.513</v>
      </c>
      <c r="H8" s="37">
        <v>0.034</v>
      </c>
      <c r="I8" s="37">
        <v>1.5927713E7</v>
      </c>
      <c r="J8" s="37">
        <v>0.455</v>
      </c>
      <c r="K8" s="36" t="s">
        <v>97</v>
      </c>
      <c r="L8" s="36" t="s">
        <v>75</v>
      </c>
      <c r="M8" s="31" t="s">
        <v>76</v>
      </c>
    </row>
    <row r="9" ht="15.75" customHeight="1">
      <c r="A9" s="37" t="str">
        <f t="shared" si="1"/>
        <v>Central African Republic-Africa2000</v>
      </c>
      <c r="B9" s="37">
        <v>0.039</v>
      </c>
      <c r="C9" s="37">
        <v>0.113</v>
      </c>
      <c r="D9" s="37">
        <v>45.0</v>
      </c>
      <c r="E9" s="37">
        <v>42.0</v>
      </c>
      <c r="F9" s="37">
        <v>0.423</v>
      </c>
      <c r="G9" s="37">
        <v>0.537</v>
      </c>
      <c r="H9" s="37">
        <v>0.04</v>
      </c>
      <c r="I9" s="37">
        <v>3638316.0</v>
      </c>
      <c r="J9" s="37">
        <v>0.376</v>
      </c>
      <c r="K9" s="36" t="s">
        <v>98</v>
      </c>
      <c r="L9" s="36" t="s">
        <v>75</v>
      </c>
      <c r="M9" s="31" t="s">
        <v>76</v>
      </c>
    </row>
    <row r="10" ht="15.75" customHeight="1">
      <c r="A10" s="37" t="str">
        <f t="shared" si="1"/>
        <v>Chad-Africa2000</v>
      </c>
      <c r="B10" s="37">
        <v>0.051</v>
      </c>
      <c r="C10" s="37">
        <v>0.106</v>
      </c>
      <c r="D10" s="37">
        <v>48.0</v>
      </c>
      <c r="E10" s="37">
        <v>46.0</v>
      </c>
      <c r="F10" s="37">
        <v>0.49</v>
      </c>
      <c r="G10" s="37">
        <v>0.482</v>
      </c>
      <c r="H10" s="37">
        <v>0.028</v>
      </c>
      <c r="I10" s="37">
        <v>8301151.0</v>
      </c>
      <c r="J10" s="37">
        <v>0.216</v>
      </c>
      <c r="K10" s="36" t="s">
        <v>99</v>
      </c>
      <c r="L10" s="36" t="s">
        <v>75</v>
      </c>
      <c r="M10" s="31" t="s">
        <v>76</v>
      </c>
    </row>
    <row r="11" ht="15.75" customHeight="1">
      <c r="A11" s="37" t="str">
        <f t="shared" si="1"/>
        <v>Comoros-Africa2000</v>
      </c>
      <c r="B11" s="37">
        <v>0.039</v>
      </c>
      <c r="C11" s="37">
        <v>0.073</v>
      </c>
      <c r="D11" s="37">
        <v>59.0</v>
      </c>
      <c r="E11" s="37">
        <v>56.0</v>
      </c>
      <c r="F11" s="37">
        <v>0.415</v>
      </c>
      <c r="G11" s="37">
        <v>0.554</v>
      </c>
      <c r="H11" s="37">
        <v>0.031</v>
      </c>
      <c r="I11" s="37">
        <v>528312.0</v>
      </c>
      <c r="J11" s="37">
        <v>0.281</v>
      </c>
      <c r="K11" s="36" t="s">
        <v>100</v>
      </c>
      <c r="L11" s="36" t="s">
        <v>75</v>
      </c>
      <c r="M11" s="31" t="s">
        <v>76</v>
      </c>
    </row>
    <row r="12" ht="15.75" customHeight="1">
      <c r="A12" s="37" t="str">
        <f t="shared" si="1"/>
        <v>Congo (Kinshasa)-Africa2000</v>
      </c>
      <c r="B12" s="37">
        <v>0.048</v>
      </c>
      <c r="C12" s="37">
        <v>0.115</v>
      </c>
      <c r="D12" s="37">
        <v>48.0</v>
      </c>
      <c r="E12" s="37">
        <v>45.0</v>
      </c>
      <c r="F12" s="37">
        <v>0.464</v>
      </c>
      <c r="G12" s="37">
        <v>0.507</v>
      </c>
      <c r="H12" s="37">
        <v>0.028</v>
      </c>
      <c r="I12" s="37">
        <v>4.6949244E7</v>
      </c>
      <c r="J12" s="37">
        <v>0.351</v>
      </c>
      <c r="K12" s="36" t="s">
        <v>102</v>
      </c>
      <c r="L12" s="36" t="s">
        <v>75</v>
      </c>
      <c r="M12" s="31" t="s">
        <v>76</v>
      </c>
    </row>
    <row r="13" ht="15.75" customHeight="1">
      <c r="A13" s="37" t="str">
        <f t="shared" si="1"/>
        <v>Congo (Brazzaville)-Africa2000</v>
      </c>
      <c r="B13" s="37">
        <v>0.039</v>
      </c>
      <c r="C13" s="37">
        <v>0.077</v>
      </c>
      <c r="D13" s="37">
        <v>53.0</v>
      </c>
      <c r="E13" s="37">
        <v>51.0</v>
      </c>
      <c r="F13" s="37">
        <v>0.419</v>
      </c>
      <c r="G13" s="37">
        <v>0.545</v>
      </c>
      <c r="H13" s="37">
        <v>0.036</v>
      </c>
      <c r="I13" s="37">
        <v>3126204.0</v>
      </c>
      <c r="J13" s="37">
        <v>0.587</v>
      </c>
      <c r="K13" s="36" t="s">
        <v>101</v>
      </c>
      <c r="L13" s="36" t="s">
        <v>75</v>
      </c>
      <c r="M13" s="31" t="s">
        <v>76</v>
      </c>
    </row>
    <row r="14" ht="15.75" customHeight="1">
      <c r="A14" s="37" t="str">
        <f t="shared" si="1"/>
        <v>Cote d'Ivoire-Africa2000</v>
      </c>
      <c r="B14" s="37">
        <v>0.038</v>
      </c>
      <c r="C14" s="37">
        <v>0.1</v>
      </c>
      <c r="D14" s="37">
        <v>47.0</v>
      </c>
      <c r="E14" s="37">
        <v>46.0</v>
      </c>
      <c r="F14" s="37">
        <v>0.421</v>
      </c>
      <c r="G14" s="37">
        <v>0.55</v>
      </c>
      <c r="H14" s="37">
        <v>0.029</v>
      </c>
      <c r="I14" s="37">
        <v>1.6131332E7</v>
      </c>
      <c r="J14" s="37">
        <v>0.435</v>
      </c>
      <c r="K14" s="36" t="s">
        <v>103</v>
      </c>
      <c r="L14" s="36" t="s">
        <v>75</v>
      </c>
      <c r="M14" s="31" t="s">
        <v>76</v>
      </c>
    </row>
    <row r="15" ht="15.75" customHeight="1">
      <c r="A15" s="37" t="str">
        <f t="shared" si="1"/>
        <v>Djibouti-Africa2000</v>
      </c>
      <c r="B15" s="37">
        <v>0.03</v>
      </c>
      <c r="C15" s="37">
        <v>0.08</v>
      </c>
      <c r="D15" s="37">
        <v>59.0</v>
      </c>
      <c r="E15" s="37">
        <v>55.0</v>
      </c>
      <c r="F15" s="37">
        <v>0.414</v>
      </c>
      <c r="G15" s="37">
        <v>0.556</v>
      </c>
      <c r="H15" s="37">
        <v>0.03</v>
      </c>
      <c r="I15" s="37">
        <v>722887.0</v>
      </c>
      <c r="J15" s="37">
        <v>0.765</v>
      </c>
      <c r="K15" s="36" t="s">
        <v>104</v>
      </c>
      <c r="L15" s="36" t="s">
        <v>75</v>
      </c>
      <c r="M15" s="31" t="s">
        <v>76</v>
      </c>
    </row>
    <row r="16" ht="15.75" customHeight="1">
      <c r="A16" s="37" t="str">
        <f t="shared" si="1"/>
        <v>Egypt-Africa2000</v>
      </c>
      <c r="B16" s="37">
        <v>0.025</v>
      </c>
      <c r="C16" s="37">
        <v>0.036</v>
      </c>
      <c r="D16" s="37">
        <v>71.0</v>
      </c>
      <c r="E16" s="37">
        <v>66.0</v>
      </c>
      <c r="F16" s="37">
        <v>0.354</v>
      </c>
      <c r="G16" s="37">
        <v>0.592</v>
      </c>
      <c r="H16" s="37">
        <v>0.053</v>
      </c>
      <c r="I16" s="37">
        <v>6.613659E7</v>
      </c>
      <c r="J16" s="37">
        <v>0.428</v>
      </c>
      <c r="K16" s="36" t="s">
        <v>105</v>
      </c>
      <c r="L16" s="36" t="s">
        <v>75</v>
      </c>
      <c r="M16" s="31" t="s">
        <v>76</v>
      </c>
    </row>
    <row r="17" ht="15.75" customHeight="1">
      <c r="A17" s="37" t="str">
        <f t="shared" si="1"/>
        <v>Equatorial Guinea-Africa2000</v>
      </c>
      <c r="B17" s="37">
        <v>0.04</v>
      </c>
      <c r="C17" s="37">
        <v>0.099</v>
      </c>
      <c r="D17" s="37">
        <v>49.0</v>
      </c>
      <c r="E17" s="37">
        <v>46.0</v>
      </c>
      <c r="F17" s="37">
        <v>0.426</v>
      </c>
      <c r="G17" s="37">
        <v>0.537</v>
      </c>
      <c r="H17" s="37">
        <v>0.037</v>
      </c>
      <c r="I17" s="37">
        <v>518179.0</v>
      </c>
      <c r="J17" s="37">
        <v>0.388</v>
      </c>
      <c r="K17" s="36" t="s">
        <v>106</v>
      </c>
      <c r="L17" s="36" t="s">
        <v>75</v>
      </c>
      <c r="M17" s="31" t="s">
        <v>76</v>
      </c>
    </row>
    <row r="18" ht="15.75" customHeight="1">
      <c r="A18" s="37" t="str">
        <f t="shared" si="1"/>
        <v>Eritrea-Africa2000</v>
      </c>
      <c r="B18" s="37">
        <v>0.04</v>
      </c>
      <c r="C18" s="37">
        <v>0.058</v>
      </c>
      <c r="D18" s="37">
        <v>58.0</v>
      </c>
      <c r="E18" s="37">
        <v>54.0</v>
      </c>
      <c r="F18" s="37">
        <v>0.47</v>
      </c>
      <c r="G18" s="37">
        <v>0.512</v>
      </c>
      <c r="H18" s="37">
        <v>0.018</v>
      </c>
      <c r="I18" s="37">
        <v>3939348.0</v>
      </c>
      <c r="J18" s="37">
        <v>0.176</v>
      </c>
      <c r="K18" s="36" t="s">
        <v>107</v>
      </c>
      <c r="L18" s="36" t="s">
        <v>75</v>
      </c>
      <c r="M18" s="31" t="s">
        <v>76</v>
      </c>
    </row>
    <row r="19" ht="15.75" customHeight="1">
      <c r="A19" s="37" t="str">
        <f t="shared" si="1"/>
        <v>Ethiopia-Africa2000</v>
      </c>
      <c r="B19" s="37">
        <v>0.044</v>
      </c>
      <c r="C19" s="37">
        <v>0.09</v>
      </c>
      <c r="D19" s="37">
        <v>53.0</v>
      </c>
      <c r="E19" s="37">
        <v>51.0</v>
      </c>
      <c r="F19" s="37">
        <v>0.466</v>
      </c>
      <c r="G19" s="37">
        <v>0.503</v>
      </c>
      <c r="H19" s="37">
        <v>0.031</v>
      </c>
      <c r="I19" s="37">
        <v>6.6024199E7</v>
      </c>
      <c r="J19" s="37">
        <v>0.147</v>
      </c>
      <c r="K19" s="36" t="s">
        <v>108</v>
      </c>
      <c r="L19" s="36" t="s">
        <v>75</v>
      </c>
      <c r="M19" s="31" t="s">
        <v>76</v>
      </c>
    </row>
    <row r="20" ht="15.75" customHeight="1">
      <c r="A20" s="37" t="str">
        <f t="shared" si="1"/>
        <v>Gabon-Africa2000</v>
      </c>
      <c r="B20" s="37">
        <v>0.034</v>
      </c>
      <c r="C20" s="37">
        <v>0.056</v>
      </c>
      <c r="D20" s="37">
        <v>61.0</v>
      </c>
      <c r="E20" s="37">
        <v>59.0</v>
      </c>
      <c r="F20" s="37">
        <v>0.406</v>
      </c>
      <c r="G20" s="37">
        <v>0.535</v>
      </c>
      <c r="H20" s="37">
        <v>0.059</v>
      </c>
      <c r="I20" s="37">
        <v>1225527.0</v>
      </c>
      <c r="J20" s="37">
        <v>0.801</v>
      </c>
      <c r="K20" s="36" t="s">
        <v>109</v>
      </c>
      <c r="L20" s="36" t="s">
        <v>75</v>
      </c>
      <c r="M20" s="31" t="s">
        <v>76</v>
      </c>
    </row>
    <row r="21" ht="15.75" customHeight="1">
      <c r="A21" s="37" t="str">
        <f t="shared" si="1"/>
        <v>Gambia, The-Africa2000</v>
      </c>
      <c r="B21" s="37">
        <v>0.045</v>
      </c>
      <c r="C21" s="37">
        <v>0.063</v>
      </c>
      <c r="D21" s="37">
        <v>56.0</v>
      </c>
      <c r="E21" s="37">
        <v>54.0</v>
      </c>
      <c r="F21" s="37">
        <v>0.459</v>
      </c>
      <c r="G21" s="37">
        <v>0.514</v>
      </c>
      <c r="H21" s="37">
        <v>0.027</v>
      </c>
      <c r="I21" s="37">
        <v>1228863.0</v>
      </c>
      <c r="J21" s="37">
        <v>0.479</v>
      </c>
      <c r="K21" s="36" t="s">
        <v>110</v>
      </c>
      <c r="L21" s="36" t="s">
        <v>75</v>
      </c>
      <c r="M21" s="31" t="s">
        <v>76</v>
      </c>
    </row>
    <row r="22" ht="15.75" customHeight="1">
      <c r="A22" s="37" t="str">
        <f t="shared" si="1"/>
        <v>Ghana-Africa2000</v>
      </c>
      <c r="B22" s="37">
        <v>0.035</v>
      </c>
      <c r="C22" s="37">
        <v>0.065</v>
      </c>
      <c r="D22" s="37">
        <v>58.0</v>
      </c>
      <c r="E22" s="37">
        <v>56.0</v>
      </c>
      <c r="F22" s="37">
        <v>0.414</v>
      </c>
      <c r="G22" s="37">
        <v>0.556</v>
      </c>
      <c r="H22" s="37">
        <v>0.03</v>
      </c>
      <c r="I22" s="37">
        <v>1.8825034E7</v>
      </c>
      <c r="J22" s="37">
        <v>0.439</v>
      </c>
      <c r="K22" s="36" t="s">
        <v>111</v>
      </c>
      <c r="L22" s="36" t="s">
        <v>75</v>
      </c>
      <c r="M22" s="31" t="s">
        <v>76</v>
      </c>
    </row>
    <row r="23" ht="15.75" customHeight="1">
      <c r="A23" s="37" t="str">
        <f t="shared" si="1"/>
        <v>Guinea-Africa2000</v>
      </c>
      <c r="B23" s="37">
        <v>0.042</v>
      </c>
      <c r="C23" s="37">
        <v>0.103</v>
      </c>
      <c r="D23" s="37">
        <v>51.0</v>
      </c>
      <c r="E23" s="37">
        <v>51.0</v>
      </c>
      <c r="F23" s="37">
        <v>0.44</v>
      </c>
      <c r="G23" s="37">
        <v>0.525</v>
      </c>
      <c r="H23" s="37">
        <v>0.034</v>
      </c>
      <c r="I23" s="37">
        <v>8746128.0</v>
      </c>
      <c r="J23" s="37">
        <v>0.31</v>
      </c>
      <c r="K23" s="36" t="s">
        <v>112</v>
      </c>
      <c r="L23" s="36" t="s">
        <v>75</v>
      </c>
      <c r="M23" s="31" t="s">
        <v>76</v>
      </c>
    </row>
    <row r="24" ht="15.75" customHeight="1">
      <c r="A24" s="37" t="str">
        <f t="shared" si="1"/>
        <v>Guinea-Bissau-Africa2000</v>
      </c>
      <c r="B24" s="37">
        <v>0.042</v>
      </c>
      <c r="C24" s="37">
        <v>0.109</v>
      </c>
      <c r="D24" s="37">
        <v>53.0</v>
      </c>
      <c r="E24" s="37">
        <v>50.0</v>
      </c>
      <c r="F24" s="37">
        <v>0.435</v>
      </c>
      <c r="G24" s="37">
        <v>0.534</v>
      </c>
      <c r="H24" s="37">
        <v>0.031</v>
      </c>
      <c r="I24" s="37">
        <v>1273312.0</v>
      </c>
      <c r="J24" s="37">
        <v>0.367</v>
      </c>
      <c r="K24" s="36" t="s">
        <v>113</v>
      </c>
      <c r="L24" s="36" t="s">
        <v>75</v>
      </c>
      <c r="M24" s="31" t="s">
        <v>76</v>
      </c>
    </row>
    <row r="25" ht="15.75" customHeight="1">
      <c r="A25" s="37" t="str">
        <f t="shared" si="1"/>
        <v>Kenya-Africa2000</v>
      </c>
      <c r="B25" s="37">
        <v>0.039</v>
      </c>
      <c r="C25" s="37">
        <v>0.069</v>
      </c>
      <c r="D25" s="37">
        <v>54.0</v>
      </c>
      <c r="E25" s="37">
        <v>52.0</v>
      </c>
      <c r="F25" s="37">
        <v>0.442</v>
      </c>
      <c r="G25" s="37">
        <v>0.531</v>
      </c>
      <c r="H25" s="37">
        <v>0.028</v>
      </c>
      <c r="I25" s="37">
        <v>3.128505E7</v>
      </c>
      <c r="J25" s="37">
        <v>0.199</v>
      </c>
      <c r="K25" s="36" t="s">
        <v>114</v>
      </c>
      <c r="L25" s="36" t="s">
        <v>75</v>
      </c>
      <c r="M25" s="31" t="s">
        <v>76</v>
      </c>
    </row>
    <row r="26" ht="15.75" customHeight="1">
      <c r="A26" s="37" t="str">
        <f t="shared" si="1"/>
        <v>Lesotho-Africa2000</v>
      </c>
      <c r="B26" s="37">
        <v>0.031</v>
      </c>
      <c r="C26" s="37">
        <v>0.081</v>
      </c>
      <c r="D26" s="37">
        <v>48.0</v>
      </c>
      <c r="E26" s="37">
        <v>47.0</v>
      </c>
      <c r="F26" s="37">
        <v>0.412</v>
      </c>
      <c r="G26" s="37">
        <v>0.543</v>
      </c>
      <c r="H26" s="37">
        <v>0.045</v>
      </c>
      <c r="I26" s="37">
        <v>1856225.0</v>
      </c>
      <c r="J26" s="37">
        <v>0.195</v>
      </c>
      <c r="K26" s="36" t="s">
        <v>115</v>
      </c>
      <c r="L26" s="36" t="s">
        <v>75</v>
      </c>
      <c r="M26" s="31" t="s">
        <v>76</v>
      </c>
    </row>
    <row r="27" ht="15.75" customHeight="1">
      <c r="A27" s="37" t="str">
        <f t="shared" si="1"/>
        <v>Liberia-Africa2000</v>
      </c>
      <c r="B27" s="37">
        <v>0.043</v>
      </c>
      <c r="C27" s="37">
        <v>0.119</v>
      </c>
      <c r="D27" s="37">
        <v>53.0</v>
      </c>
      <c r="E27" s="37">
        <v>52.0</v>
      </c>
      <c r="F27" s="37">
        <v>0.432</v>
      </c>
      <c r="G27" s="37">
        <v>0.537</v>
      </c>
      <c r="H27" s="37">
        <v>0.031</v>
      </c>
      <c r="I27" s="37">
        <v>2891968.0</v>
      </c>
      <c r="J27" s="37">
        <v>0.443</v>
      </c>
      <c r="K27" s="36" t="s">
        <v>116</v>
      </c>
      <c r="L27" s="36" t="s">
        <v>75</v>
      </c>
      <c r="M27" s="31" t="s">
        <v>76</v>
      </c>
    </row>
    <row r="28" ht="15.75" customHeight="1">
      <c r="A28" s="37" t="str">
        <f t="shared" si="1"/>
        <v>Libya-Africa2000</v>
      </c>
      <c r="B28" s="37">
        <v>0.022</v>
      </c>
      <c r="C28" s="37">
        <v>0.024</v>
      </c>
      <c r="D28" s="37">
        <v>74.0</v>
      </c>
      <c r="E28" s="37">
        <v>70.0</v>
      </c>
      <c r="F28" s="37">
        <v>0.333</v>
      </c>
      <c r="G28" s="37">
        <v>0.628</v>
      </c>
      <c r="H28" s="37">
        <v>0.039</v>
      </c>
      <c r="I28" s="37">
        <v>5176185.0</v>
      </c>
      <c r="J28" s="37">
        <v>0.763</v>
      </c>
      <c r="K28" s="36" t="s">
        <v>117</v>
      </c>
      <c r="L28" s="36" t="s">
        <v>75</v>
      </c>
      <c r="M28" s="31" t="s">
        <v>76</v>
      </c>
    </row>
    <row r="29" ht="15.75" customHeight="1">
      <c r="A29" s="37" t="str">
        <f t="shared" si="1"/>
        <v>Madagascar-Africa2000</v>
      </c>
      <c r="B29" s="37">
        <v>0.041</v>
      </c>
      <c r="C29" s="37">
        <v>0.071</v>
      </c>
      <c r="D29" s="37">
        <v>60.0</v>
      </c>
      <c r="E29" s="37">
        <v>57.0</v>
      </c>
      <c r="F29" s="37">
        <v>0.455</v>
      </c>
      <c r="G29" s="37">
        <v>0.515</v>
      </c>
      <c r="H29" s="37">
        <v>0.03</v>
      </c>
      <c r="I29" s="37">
        <v>1.5744811E7</v>
      </c>
      <c r="J29" s="37">
        <v>0.271</v>
      </c>
      <c r="K29" s="36" t="s">
        <v>118</v>
      </c>
      <c r="L29" s="36" t="s">
        <v>75</v>
      </c>
      <c r="M29" s="31" t="s">
        <v>76</v>
      </c>
    </row>
    <row r="30" ht="15.75" customHeight="1">
      <c r="A30" s="37" t="str">
        <f t="shared" si="1"/>
        <v>Malawi-Africa2000</v>
      </c>
      <c r="B30" s="37">
        <v>0.045</v>
      </c>
      <c r="C30" s="37">
        <v>0.103</v>
      </c>
      <c r="D30" s="37">
        <v>46.0</v>
      </c>
      <c r="E30" s="37">
        <v>46.0</v>
      </c>
      <c r="F30" s="37">
        <v>0.458</v>
      </c>
      <c r="G30" s="37">
        <v>0.511</v>
      </c>
      <c r="H30" s="37">
        <v>0.031</v>
      </c>
      <c r="I30" s="37">
        <v>1.1321496E7</v>
      </c>
      <c r="J30" s="37">
        <v>0.146</v>
      </c>
      <c r="K30" s="36" t="s">
        <v>119</v>
      </c>
      <c r="L30" s="36" t="s">
        <v>75</v>
      </c>
      <c r="M30" s="31" t="s">
        <v>76</v>
      </c>
    </row>
    <row r="31" ht="15.75" customHeight="1">
      <c r="A31" s="37" t="str">
        <f t="shared" si="1"/>
        <v>Mali-Africa2000</v>
      </c>
      <c r="B31" s="37">
        <v>0.048</v>
      </c>
      <c r="C31" s="37">
        <v>0.116</v>
      </c>
      <c r="D31" s="37">
        <v>49.0</v>
      </c>
      <c r="E31" s="37">
        <v>49.0</v>
      </c>
      <c r="F31" s="37">
        <v>0.461</v>
      </c>
      <c r="G31" s="37">
        <v>0.504</v>
      </c>
      <c r="H31" s="37">
        <v>0.035</v>
      </c>
      <c r="I31" s="37">
        <v>1.0260577E7</v>
      </c>
      <c r="J31" s="37">
        <v>0.284</v>
      </c>
      <c r="K31" s="36" t="s">
        <v>120</v>
      </c>
      <c r="L31" s="36" t="s">
        <v>75</v>
      </c>
      <c r="M31" s="31" t="s">
        <v>76</v>
      </c>
    </row>
    <row r="32" ht="15.75" customHeight="1">
      <c r="A32" s="37" t="str">
        <f t="shared" si="1"/>
        <v>Mauritania-Africa2000</v>
      </c>
      <c r="B32" s="37">
        <v>0.038</v>
      </c>
      <c r="C32" s="37">
        <v>0.076</v>
      </c>
      <c r="D32" s="37">
        <v>61.0</v>
      </c>
      <c r="E32" s="37">
        <v>58.0</v>
      </c>
      <c r="F32" s="37">
        <v>0.428</v>
      </c>
      <c r="G32" s="37">
        <v>0.54</v>
      </c>
      <c r="H32" s="37">
        <v>0.032</v>
      </c>
      <c r="I32" s="37">
        <v>2708095.0</v>
      </c>
      <c r="J32" s="37">
        <v>0.492</v>
      </c>
      <c r="K32" s="36" t="s">
        <v>121</v>
      </c>
      <c r="L32" s="36" t="s">
        <v>75</v>
      </c>
      <c r="M32" s="31" t="s">
        <v>76</v>
      </c>
    </row>
    <row r="33" ht="15.75" customHeight="1">
      <c r="A33" s="37" t="str">
        <f t="shared" si="1"/>
        <v>Mauritius-Africa2000</v>
      </c>
      <c r="B33" s="37">
        <v>0.017</v>
      </c>
      <c r="C33" s="37">
        <v>0.016</v>
      </c>
      <c r="D33" s="37">
        <v>75.0</v>
      </c>
      <c r="E33" s="37">
        <v>68.0</v>
      </c>
      <c r="F33" s="37">
        <v>0.258</v>
      </c>
      <c r="G33" s="37">
        <v>0.681</v>
      </c>
      <c r="H33" s="37">
        <v>0.061</v>
      </c>
      <c r="I33" s="37">
        <v>1186873.0</v>
      </c>
      <c r="J33" s="37">
        <v>0.427</v>
      </c>
      <c r="K33" s="36" t="s">
        <v>122</v>
      </c>
      <c r="L33" s="36" t="s">
        <v>75</v>
      </c>
      <c r="M33" s="31" t="s">
        <v>76</v>
      </c>
    </row>
    <row r="34" ht="15.75" customHeight="1">
      <c r="A34" s="37" t="str">
        <f t="shared" si="1"/>
        <v>Morocco-Africa2000</v>
      </c>
      <c r="B34" s="37">
        <v>0.022</v>
      </c>
      <c r="C34" s="37">
        <v>0.043</v>
      </c>
      <c r="D34" s="37">
        <v>70.0</v>
      </c>
      <c r="E34" s="37">
        <v>67.0</v>
      </c>
      <c r="F34" s="37">
        <v>0.341</v>
      </c>
      <c r="G34" s="37">
        <v>0.613</v>
      </c>
      <c r="H34" s="37">
        <v>0.047</v>
      </c>
      <c r="I34" s="37">
        <v>2.8710123E7</v>
      </c>
      <c r="J34" s="37">
        <v>0.533</v>
      </c>
      <c r="K34" s="36" t="s">
        <v>123</v>
      </c>
      <c r="L34" s="36" t="s">
        <v>75</v>
      </c>
      <c r="M34" s="31" t="s">
        <v>76</v>
      </c>
    </row>
    <row r="35" ht="15.75" customHeight="1">
      <c r="A35" s="37" t="str">
        <f t="shared" si="1"/>
        <v>Mozambique-Africa2000</v>
      </c>
      <c r="B35" s="37">
        <v>0.044</v>
      </c>
      <c r="C35" s="37">
        <v>0.114</v>
      </c>
      <c r="D35" s="37">
        <v>49.0</v>
      </c>
      <c r="E35" s="37">
        <v>46.0</v>
      </c>
      <c r="F35" s="37">
        <v>0.438</v>
      </c>
      <c r="G35" s="37">
        <v>0.53</v>
      </c>
      <c r="H35" s="37">
        <v>0.032</v>
      </c>
      <c r="I35" s="37">
        <v>1.8275618E7</v>
      </c>
      <c r="J35" s="37">
        <v>0.291</v>
      </c>
      <c r="K35" s="36" t="s">
        <v>124</v>
      </c>
      <c r="L35" s="36" t="s">
        <v>75</v>
      </c>
      <c r="M35" s="31" t="s">
        <v>76</v>
      </c>
    </row>
    <row r="36" ht="15.75" customHeight="1">
      <c r="A36" s="37" t="str">
        <f t="shared" si="1"/>
        <v>Namibia-Africa2000</v>
      </c>
      <c r="B36" s="37">
        <v>0.032</v>
      </c>
      <c r="C36" s="37">
        <v>0.049</v>
      </c>
      <c r="D36" s="37">
        <v>57.0</v>
      </c>
      <c r="E36" s="37">
        <v>53.0</v>
      </c>
      <c r="F36" s="37">
        <v>0.405</v>
      </c>
      <c r="G36" s="37">
        <v>0.562</v>
      </c>
      <c r="H36" s="37">
        <v>0.033</v>
      </c>
      <c r="I36" s="37">
        <v>1897953.0</v>
      </c>
      <c r="J36" s="37">
        <v>0.324</v>
      </c>
      <c r="K36" s="36" t="s">
        <v>125</v>
      </c>
      <c r="L36" s="36" t="s">
        <v>75</v>
      </c>
      <c r="M36" s="31" t="s">
        <v>76</v>
      </c>
    </row>
    <row r="37" ht="15.75" customHeight="1">
      <c r="A37" s="37" t="str">
        <f t="shared" si="1"/>
        <v>Niger-Africa2000</v>
      </c>
      <c r="B37" s="37">
        <v>0.053</v>
      </c>
      <c r="C37" s="37">
        <v>0.101</v>
      </c>
      <c r="D37" s="37">
        <v>51.0</v>
      </c>
      <c r="E37" s="37">
        <v>51.0</v>
      </c>
      <c r="F37" s="37">
        <v>0.479</v>
      </c>
      <c r="G37" s="37">
        <v>0.495</v>
      </c>
      <c r="H37" s="37">
        <v>0.025</v>
      </c>
      <c r="I37" s="37">
        <v>1.0989815E7</v>
      </c>
      <c r="J37" s="37">
        <v>0.162</v>
      </c>
      <c r="K37" s="36" t="s">
        <v>126</v>
      </c>
      <c r="L37" s="36" t="s">
        <v>75</v>
      </c>
      <c r="M37" s="31" t="s">
        <v>76</v>
      </c>
    </row>
    <row r="38" ht="15.75" customHeight="1">
      <c r="A38" s="37" t="str">
        <f t="shared" si="1"/>
        <v>Nigeria-Africa2000</v>
      </c>
      <c r="B38" s="37">
        <v>0.043</v>
      </c>
      <c r="C38" s="37">
        <v>0.113</v>
      </c>
      <c r="D38" s="37">
        <v>47.0</v>
      </c>
      <c r="E38" s="37">
        <v>46.0</v>
      </c>
      <c r="F38" s="37">
        <v>0.435</v>
      </c>
      <c r="G38" s="37">
        <v>0.537</v>
      </c>
      <c r="H38" s="37">
        <v>0.028</v>
      </c>
      <c r="I38" s="37">
        <v>1.22876727E8</v>
      </c>
      <c r="J38" s="37">
        <v>0.348</v>
      </c>
      <c r="K38" s="36" t="s">
        <v>127</v>
      </c>
      <c r="L38" s="36" t="s">
        <v>75</v>
      </c>
      <c r="M38" s="31" t="s">
        <v>76</v>
      </c>
    </row>
    <row r="39" ht="15.75" customHeight="1">
      <c r="A39" s="37" t="str">
        <f t="shared" si="1"/>
        <v>Rwanda-Africa2000</v>
      </c>
      <c r="B39" s="37">
        <v>0.041</v>
      </c>
      <c r="C39" s="37">
        <v>0.108</v>
      </c>
      <c r="D39" s="37">
        <v>49.0</v>
      </c>
      <c r="E39" s="37">
        <v>47.0</v>
      </c>
      <c r="F39" s="37">
        <v>0.466</v>
      </c>
      <c r="G39" s="37">
        <v>0.505</v>
      </c>
      <c r="H39" s="37">
        <v>0.03</v>
      </c>
      <c r="I39" s="37">
        <v>8395577.0</v>
      </c>
      <c r="J39" s="37">
        <v>0.149</v>
      </c>
      <c r="K39" s="36" t="s">
        <v>128</v>
      </c>
      <c r="L39" s="36" t="s">
        <v>75</v>
      </c>
      <c r="M39" s="31" t="s">
        <v>76</v>
      </c>
    </row>
    <row r="40" ht="15.75" customHeight="1">
      <c r="A40" s="37" t="str">
        <f t="shared" si="1"/>
        <v>Sao Tome and Principe-Africa2000</v>
      </c>
      <c r="B40" s="37">
        <v>0.036</v>
      </c>
      <c r="C40" s="37">
        <v>0.058</v>
      </c>
      <c r="D40" s="37">
        <v>65.0</v>
      </c>
      <c r="E40" s="37">
        <v>62.0</v>
      </c>
      <c r="F40" s="37">
        <v>0.44</v>
      </c>
      <c r="G40" s="37">
        <v>0.52</v>
      </c>
      <c r="H40" s="37">
        <v>0.04</v>
      </c>
      <c r="I40" s="37">
        <v>139428.0</v>
      </c>
      <c r="J40" s="37">
        <v>0.534</v>
      </c>
      <c r="K40" s="36" t="s">
        <v>129</v>
      </c>
      <c r="L40" s="36" t="s">
        <v>75</v>
      </c>
      <c r="M40" s="31" t="s">
        <v>76</v>
      </c>
    </row>
    <row r="41" ht="15.75" customHeight="1">
      <c r="A41" s="37" t="str">
        <f t="shared" si="1"/>
        <v>Senegal-Africa2000</v>
      </c>
      <c r="B41" s="37">
        <v>0.04</v>
      </c>
      <c r="C41" s="37">
        <v>0.069</v>
      </c>
      <c r="D41" s="37">
        <v>59.0</v>
      </c>
      <c r="E41" s="37">
        <v>56.0</v>
      </c>
      <c r="F41" s="37">
        <v>0.451</v>
      </c>
      <c r="G41" s="37">
        <v>0.517</v>
      </c>
      <c r="H41" s="37">
        <v>0.032</v>
      </c>
      <c r="I41" s="37">
        <v>9861679.0</v>
      </c>
      <c r="J41" s="37">
        <v>0.403</v>
      </c>
      <c r="K41" s="36" t="s">
        <v>130</v>
      </c>
      <c r="L41" s="36" t="s">
        <v>75</v>
      </c>
      <c r="M41" s="31" t="s">
        <v>76</v>
      </c>
    </row>
    <row r="42" ht="15.75" customHeight="1">
      <c r="A42" s="37" t="str">
        <f t="shared" si="1"/>
        <v>Seychelles-Africa2000</v>
      </c>
      <c r="B42" s="37">
        <v>0.019</v>
      </c>
      <c r="C42" s="37">
        <v>0.012</v>
      </c>
      <c r="D42" s="36"/>
      <c r="E42" s="36"/>
      <c r="F42" s="37">
        <v>0.282</v>
      </c>
      <c r="G42" s="37">
        <v>0.637</v>
      </c>
      <c r="H42" s="37">
        <v>0.081</v>
      </c>
      <c r="I42" s="37">
        <v>81131.0</v>
      </c>
      <c r="J42" s="37">
        <v>0.501</v>
      </c>
      <c r="K42" s="36" t="s">
        <v>131</v>
      </c>
      <c r="L42" s="36" t="s">
        <v>75</v>
      </c>
      <c r="M42" s="31" t="s">
        <v>76</v>
      </c>
    </row>
    <row r="43" ht="15.75" customHeight="1">
      <c r="A43" s="37" t="str">
        <f t="shared" si="1"/>
        <v>Sierra Leone-Africa2000</v>
      </c>
      <c r="B43" s="37">
        <v>0.044</v>
      </c>
      <c r="C43" s="37">
        <v>0.141</v>
      </c>
      <c r="D43" s="37">
        <v>39.0</v>
      </c>
      <c r="E43" s="37">
        <v>37.0</v>
      </c>
      <c r="F43" s="37">
        <v>0.43</v>
      </c>
      <c r="G43" s="37">
        <v>0.546</v>
      </c>
      <c r="H43" s="37">
        <v>0.025</v>
      </c>
      <c r="I43" s="37">
        <v>4139757.0</v>
      </c>
      <c r="J43" s="37">
        <v>0.356</v>
      </c>
      <c r="K43" s="36" t="s">
        <v>132</v>
      </c>
      <c r="L43" s="36" t="s">
        <v>75</v>
      </c>
      <c r="M43" s="31" t="s">
        <v>76</v>
      </c>
    </row>
    <row r="44" ht="15.75" customHeight="1">
      <c r="A44" s="37" t="str">
        <f t="shared" si="1"/>
        <v>Somalia-Africa2000</v>
      </c>
      <c r="B44" s="37">
        <v>0.049</v>
      </c>
      <c r="C44" s="37">
        <v>0.105</v>
      </c>
      <c r="D44" s="37">
        <v>52.0</v>
      </c>
      <c r="E44" s="37">
        <v>49.0</v>
      </c>
      <c r="F44" s="37">
        <v>0.472</v>
      </c>
      <c r="G44" s="37">
        <v>0.499</v>
      </c>
      <c r="H44" s="37">
        <v>0.029</v>
      </c>
      <c r="I44" s="37">
        <v>7385416.0</v>
      </c>
      <c r="J44" s="37">
        <v>0.332</v>
      </c>
      <c r="K44" s="36" t="s">
        <v>133</v>
      </c>
      <c r="L44" s="36" t="s">
        <v>75</v>
      </c>
      <c r="M44" s="31" t="s">
        <v>76</v>
      </c>
    </row>
    <row r="45" ht="15.75" customHeight="1">
      <c r="A45" s="37" t="str">
        <f t="shared" si="1"/>
        <v>South Africa-Africa2000</v>
      </c>
      <c r="B45" s="37">
        <v>0.024</v>
      </c>
      <c r="C45" s="37">
        <v>0.052</v>
      </c>
      <c r="D45" s="37">
        <v>58.0</v>
      </c>
      <c r="E45" s="37">
        <v>54.0</v>
      </c>
      <c r="F45" s="37">
        <v>0.33</v>
      </c>
      <c r="G45" s="37">
        <v>0.636</v>
      </c>
      <c r="H45" s="37">
        <v>0.034</v>
      </c>
      <c r="I45" s="37">
        <v>4.4E7</v>
      </c>
      <c r="J45" s="37">
        <v>0.569</v>
      </c>
      <c r="K45" s="36" t="s">
        <v>134</v>
      </c>
      <c r="L45" s="36" t="s">
        <v>75</v>
      </c>
      <c r="M45" s="31" t="s">
        <v>76</v>
      </c>
    </row>
    <row r="46" ht="15.75" customHeight="1">
      <c r="A46" s="37" t="str">
        <f t="shared" si="1"/>
        <v>South Sudan-Africa2000</v>
      </c>
      <c r="B46" s="37">
        <v>0.043</v>
      </c>
      <c r="C46" s="37">
        <v>0.11</v>
      </c>
      <c r="D46" s="37">
        <v>50.0</v>
      </c>
      <c r="E46" s="37">
        <v>48.0</v>
      </c>
      <c r="F46" s="37">
        <v>0.447</v>
      </c>
      <c r="G46" s="37">
        <v>0.523</v>
      </c>
      <c r="H46" s="37">
        <v>0.03</v>
      </c>
      <c r="I46" s="37">
        <v>6652984.0</v>
      </c>
      <c r="J46" s="37">
        <v>0.165</v>
      </c>
      <c r="K46" s="36" t="s">
        <v>135</v>
      </c>
      <c r="L46" s="36" t="s">
        <v>75</v>
      </c>
      <c r="M46" s="31" t="s">
        <v>76</v>
      </c>
    </row>
    <row r="47" ht="15.75" customHeight="1">
      <c r="A47" s="37" t="str">
        <f t="shared" si="1"/>
        <v>Sudan-Africa2000</v>
      </c>
      <c r="B47" s="37">
        <v>0.04</v>
      </c>
      <c r="C47" s="37">
        <v>0.069</v>
      </c>
      <c r="D47" s="37">
        <v>60.0</v>
      </c>
      <c r="E47" s="37">
        <v>56.0</v>
      </c>
      <c r="F47" s="37">
        <v>0.437</v>
      </c>
      <c r="G47" s="37">
        <v>0.533</v>
      </c>
      <c r="H47" s="37">
        <v>0.03</v>
      </c>
      <c r="I47" s="37">
        <v>2.7729798E7</v>
      </c>
      <c r="J47" s="37">
        <v>0.325</v>
      </c>
      <c r="K47" s="36" t="s">
        <v>136</v>
      </c>
      <c r="L47" s="36" t="s">
        <v>75</v>
      </c>
      <c r="M47" s="31" t="s">
        <v>76</v>
      </c>
    </row>
    <row r="48" ht="15.75" customHeight="1">
      <c r="A48" s="37" t="str">
        <f t="shared" si="1"/>
        <v>Swaziland-Africa2000</v>
      </c>
      <c r="B48" s="37">
        <v>0.033</v>
      </c>
      <c r="C48" s="37">
        <v>0.08</v>
      </c>
      <c r="D48" s="37">
        <v>49.0</v>
      </c>
      <c r="E48" s="37">
        <v>48.0</v>
      </c>
      <c r="F48" s="37">
        <v>0.446</v>
      </c>
      <c r="G48" s="37">
        <v>0.524</v>
      </c>
      <c r="H48" s="37">
        <v>0.029</v>
      </c>
      <c r="I48" s="37">
        <v>1063715.0</v>
      </c>
      <c r="J48" s="37">
        <v>0.227</v>
      </c>
      <c r="K48" s="36" t="s">
        <v>137</v>
      </c>
      <c r="L48" s="36" t="s">
        <v>75</v>
      </c>
      <c r="M48" s="31" t="s">
        <v>76</v>
      </c>
    </row>
    <row r="49" ht="15.75" customHeight="1">
      <c r="A49" s="37" t="str">
        <f t="shared" si="1"/>
        <v>Tanzania-Africa2000</v>
      </c>
      <c r="B49" s="37">
        <v>0.042</v>
      </c>
      <c r="C49" s="37">
        <v>0.08</v>
      </c>
      <c r="D49" s="37">
        <v>51.0</v>
      </c>
      <c r="E49" s="37">
        <v>49.0</v>
      </c>
      <c r="F49" s="37">
        <v>0.448</v>
      </c>
      <c r="G49" s="37">
        <v>0.523</v>
      </c>
      <c r="H49" s="37">
        <v>0.029</v>
      </c>
      <c r="I49" s="37">
        <v>3.4020512E7</v>
      </c>
      <c r="J49" s="37">
        <v>0.223</v>
      </c>
      <c r="K49" s="36" t="s">
        <v>138</v>
      </c>
      <c r="L49" s="36" t="s">
        <v>75</v>
      </c>
      <c r="M49" s="31" t="s">
        <v>76</v>
      </c>
    </row>
    <row r="50" ht="15.75" customHeight="1">
      <c r="A50" s="37" t="str">
        <f t="shared" si="1"/>
        <v>Togo-Africa2000</v>
      </c>
      <c r="B50" s="37">
        <v>0.039</v>
      </c>
      <c r="C50" s="37">
        <v>0.077</v>
      </c>
      <c r="D50" s="37">
        <v>54.0</v>
      </c>
      <c r="E50" s="37">
        <v>53.0</v>
      </c>
      <c r="F50" s="37">
        <v>0.442</v>
      </c>
      <c r="G50" s="37">
        <v>0.529</v>
      </c>
      <c r="H50" s="37">
        <v>0.029</v>
      </c>
      <c r="I50" s="37">
        <v>4864753.0</v>
      </c>
      <c r="J50" s="37">
        <v>0.329</v>
      </c>
      <c r="K50" s="36" t="s">
        <v>139</v>
      </c>
      <c r="L50" s="36" t="s">
        <v>75</v>
      </c>
      <c r="M50" s="31" t="s">
        <v>76</v>
      </c>
    </row>
    <row r="51" ht="15.75" customHeight="1">
      <c r="A51" s="37" t="str">
        <f t="shared" si="1"/>
        <v>Tunisia-Africa2000</v>
      </c>
      <c r="B51" s="37">
        <v>0.017</v>
      </c>
      <c r="C51" s="37">
        <v>0.026</v>
      </c>
      <c r="D51" s="37">
        <v>75.0</v>
      </c>
      <c r="E51" s="37">
        <v>71.0</v>
      </c>
      <c r="F51" s="37">
        <v>0.298</v>
      </c>
      <c r="G51" s="37">
        <v>0.641</v>
      </c>
      <c r="H51" s="37">
        <v>0.06</v>
      </c>
      <c r="I51" s="37">
        <v>9563500.0</v>
      </c>
      <c r="J51" s="37">
        <v>0.634</v>
      </c>
      <c r="K51" s="36" t="s">
        <v>140</v>
      </c>
      <c r="L51" s="36" t="s">
        <v>75</v>
      </c>
      <c r="M51" s="31" t="s">
        <v>76</v>
      </c>
    </row>
    <row r="52" ht="15.75" customHeight="1">
      <c r="A52" s="37" t="str">
        <f t="shared" si="1"/>
        <v>Uganda-Africa2000</v>
      </c>
      <c r="B52" s="37">
        <v>0.048</v>
      </c>
      <c r="C52" s="37">
        <v>0.089</v>
      </c>
      <c r="D52" s="37">
        <v>48.0</v>
      </c>
      <c r="E52" s="37">
        <v>48.0</v>
      </c>
      <c r="F52" s="37">
        <v>0.493</v>
      </c>
      <c r="G52" s="37">
        <v>0.481</v>
      </c>
      <c r="H52" s="37">
        <v>0.027</v>
      </c>
      <c r="I52" s="37">
        <v>2.4275641E7</v>
      </c>
      <c r="J52" s="37">
        <v>0.121</v>
      </c>
      <c r="K52" s="36" t="s">
        <v>141</v>
      </c>
      <c r="L52" s="36" t="s">
        <v>75</v>
      </c>
      <c r="M52" s="31" t="s">
        <v>76</v>
      </c>
    </row>
    <row r="53" ht="15.75" customHeight="1">
      <c r="A53" s="37" t="str">
        <f t="shared" si="1"/>
        <v>Zambia-Africa2000</v>
      </c>
      <c r="B53" s="37">
        <v>0.045</v>
      </c>
      <c r="C53" s="37">
        <v>0.1</v>
      </c>
      <c r="D53" s="37">
        <v>42.0</v>
      </c>
      <c r="E53" s="37">
        <v>42.0</v>
      </c>
      <c r="F53" s="37">
        <v>0.457</v>
      </c>
      <c r="G53" s="37">
        <v>0.515</v>
      </c>
      <c r="H53" s="37">
        <v>0.027</v>
      </c>
      <c r="I53" s="37">
        <v>1.0100981E7</v>
      </c>
      <c r="J53" s="37">
        <v>0.348</v>
      </c>
      <c r="K53" s="36" t="s">
        <v>142</v>
      </c>
      <c r="L53" s="36" t="s">
        <v>75</v>
      </c>
      <c r="M53" s="31" t="s">
        <v>76</v>
      </c>
    </row>
    <row r="54" ht="15.75" customHeight="1">
      <c r="A54" s="37" t="str">
        <f t="shared" si="1"/>
        <v>Zimbabwe-Africa2000</v>
      </c>
      <c r="B54" s="37">
        <v>0.032</v>
      </c>
      <c r="C54" s="37">
        <v>0.061</v>
      </c>
      <c r="D54" s="37">
        <v>44.0</v>
      </c>
      <c r="E54" s="37">
        <v>44.0</v>
      </c>
      <c r="F54" s="37">
        <v>0.422</v>
      </c>
      <c r="G54" s="37">
        <v>0.545</v>
      </c>
      <c r="H54" s="37">
        <v>0.034</v>
      </c>
      <c r="I54" s="37">
        <v>1.2503652E7</v>
      </c>
      <c r="J54" s="37">
        <v>0.338</v>
      </c>
      <c r="K54" s="36" t="s">
        <v>143</v>
      </c>
      <c r="L54" s="36" t="s">
        <v>75</v>
      </c>
      <c r="M54" s="31" t="s">
        <v>76</v>
      </c>
    </row>
    <row r="55" ht="15.75" customHeight="1">
      <c r="A55" s="37" t="str">
        <f t="shared" si="1"/>
        <v>Afghanistan-Asia2000</v>
      </c>
      <c r="B55" s="37">
        <v>0.05</v>
      </c>
      <c r="C55" s="37">
        <v>0.095</v>
      </c>
      <c r="D55" s="37">
        <v>56.0</v>
      </c>
      <c r="E55" s="37">
        <v>54.0</v>
      </c>
      <c r="F55" s="37">
        <v>0.495</v>
      </c>
      <c r="G55" s="37">
        <v>0.485</v>
      </c>
      <c r="H55" s="37">
        <v>0.02</v>
      </c>
      <c r="I55" s="37">
        <v>2.059536E7</v>
      </c>
      <c r="J55" s="37">
        <v>0.213</v>
      </c>
      <c r="K55" s="36" t="s">
        <v>144</v>
      </c>
      <c r="L55" s="36" t="s">
        <v>145</v>
      </c>
      <c r="M55" s="31" t="s">
        <v>76</v>
      </c>
    </row>
    <row r="56" ht="15.75" customHeight="1">
      <c r="A56" s="37" t="str">
        <f t="shared" si="1"/>
        <v>Armenia-Asia2000</v>
      </c>
      <c r="B56" s="37">
        <v>0.013</v>
      </c>
      <c r="C56" s="37">
        <v>0.027</v>
      </c>
      <c r="D56" s="37">
        <v>75.0</v>
      </c>
      <c r="E56" s="37">
        <v>68.0</v>
      </c>
      <c r="F56" s="37">
        <v>0.259</v>
      </c>
      <c r="G56" s="37">
        <v>0.641</v>
      </c>
      <c r="H56" s="37">
        <v>0.1</v>
      </c>
      <c r="I56" s="37">
        <v>3076098.0</v>
      </c>
      <c r="J56" s="37">
        <v>0.647</v>
      </c>
      <c r="K56" s="36" t="s">
        <v>146</v>
      </c>
      <c r="L56" s="36" t="s">
        <v>145</v>
      </c>
      <c r="M56" s="31" t="s">
        <v>76</v>
      </c>
    </row>
    <row r="57" ht="15.75" customHeight="1">
      <c r="A57" s="37" t="str">
        <f t="shared" si="1"/>
        <v>Azerbaijan-Asia2000</v>
      </c>
      <c r="B57" s="37">
        <v>0.015</v>
      </c>
      <c r="C57" s="37">
        <v>0.061</v>
      </c>
      <c r="D57" s="37">
        <v>70.0</v>
      </c>
      <c r="E57" s="37">
        <v>64.0</v>
      </c>
      <c r="F57" s="37">
        <v>0.311</v>
      </c>
      <c r="G57" s="37">
        <v>0.633</v>
      </c>
      <c r="H57" s="37">
        <v>0.056</v>
      </c>
      <c r="I57" s="37">
        <v>8048600.0</v>
      </c>
      <c r="J57" s="37">
        <v>0.514</v>
      </c>
      <c r="K57" s="36" t="s">
        <v>147</v>
      </c>
      <c r="L57" s="36" t="s">
        <v>145</v>
      </c>
      <c r="M57" s="31" t="s">
        <v>76</v>
      </c>
    </row>
    <row r="58" ht="15.75" customHeight="1">
      <c r="A58" s="37" t="str">
        <f t="shared" si="1"/>
        <v>Bangladesh-Asia2000</v>
      </c>
      <c r="B58" s="37">
        <v>0.027</v>
      </c>
      <c r="C58" s="37">
        <v>0.064</v>
      </c>
      <c r="D58" s="37">
        <v>66.0</v>
      </c>
      <c r="E58" s="37">
        <v>65.0</v>
      </c>
      <c r="F58" s="37">
        <v>0.37</v>
      </c>
      <c r="G58" s="37">
        <v>0.59</v>
      </c>
      <c r="H58" s="37">
        <v>0.041</v>
      </c>
      <c r="I58" s="37">
        <v>1.32383265E8</v>
      </c>
      <c r="J58" s="37">
        <v>0.236</v>
      </c>
      <c r="K58" s="36" t="s">
        <v>148</v>
      </c>
      <c r="L58" s="36" t="s">
        <v>145</v>
      </c>
      <c r="M58" s="31" t="s">
        <v>76</v>
      </c>
    </row>
    <row r="59" ht="15.75" customHeight="1">
      <c r="A59" s="37" t="str">
        <f t="shared" si="1"/>
        <v>Bhutan-Asia2000</v>
      </c>
      <c r="B59" s="37">
        <v>0.028</v>
      </c>
      <c r="C59" s="37">
        <v>0.059</v>
      </c>
      <c r="D59" s="37">
        <v>60.0</v>
      </c>
      <c r="E59" s="37">
        <v>60.0</v>
      </c>
      <c r="F59" s="37">
        <v>0.406</v>
      </c>
      <c r="G59" s="37">
        <v>0.556</v>
      </c>
      <c r="H59" s="37">
        <v>0.038</v>
      </c>
      <c r="I59" s="37">
        <v>564350.0</v>
      </c>
      <c r="J59" s="37">
        <v>0.254</v>
      </c>
      <c r="K59" s="36" t="s">
        <v>149</v>
      </c>
      <c r="L59" s="36" t="s">
        <v>145</v>
      </c>
      <c r="M59" s="31" t="s">
        <v>76</v>
      </c>
    </row>
    <row r="60" ht="15.75" customHeight="1">
      <c r="A60" s="37" t="str">
        <f t="shared" si="1"/>
        <v>Brunei-Asia2000</v>
      </c>
      <c r="B60" s="37">
        <v>0.023</v>
      </c>
      <c r="C60" s="37">
        <v>0.008</v>
      </c>
      <c r="D60" s="37">
        <v>78.0</v>
      </c>
      <c r="E60" s="37">
        <v>74.0</v>
      </c>
      <c r="F60" s="37">
        <v>0.304</v>
      </c>
      <c r="G60" s="37">
        <v>0.668</v>
      </c>
      <c r="H60" s="37">
        <v>0.028</v>
      </c>
      <c r="I60" s="37">
        <v>331801.0</v>
      </c>
      <c r="J60" s="37">
        <v>0.712</v>
      </c>
      <c r="K60" s="36" t="s">
        <v>150</v>
      </c>
      <c r="L60" s="36" t="s">
        <v>145</v>
      </c>
      <c r="M60" s="31" t="s">
        <v>76</v>
      </c>
    </row>
    <row r="61" ht="15.75" customHeight="1">
      <c r="A61" s="37" t="str">
        <f t="shared" si="1"/>
        <v>Cambodia-Asia2000</v>
      </c>
      <c r="B61" s="37">
        <v>0.028</v>
      </c>
      <c r="C61" s="37">
        <v>0.082</v>
      </c>
      <c r="D61" s="37">
        <v>65.0</v>
      </c>
      <c r="E61" s="37">
        <v>59.0</v>
      </c>
      <c r="F61" s="37">
        <v>0.408</v>
      </c>
      <c r="G61" s="37">
        <v>0.554</v>
      </c>
      <c r="H61" s="37">
        <v>0.038</v>
      </c>
      <c r="I61" s="37">
        <v>1.2222871E7</v>
      </c>
      <c r="J61" s="37">
        <v>0.186</v>
      </c>
      <c r="K61" s="36" t="s">
        <v>151</v>
      </c>
      <c r="L61" s="36" t="s">
        <v>145</v>
      </c>
      <c r="M61" s="31" t="s">
        <v>76</v>
      </c>
    </row>
    <row r="62" ht="15.75" customHeight="1">
      <c r="A62" s="37" t="str">
        <f t="shared" si="1"/>
        <v>China-Asia2000</v>
      </c>
      <c r="B62" s="37">
        <v>0.014</v>
      </c>
      <c r="C62" s="37">
        <v>0.03</v>
      </c>
      <c r="D62" s="37">
        <v>74.0</v>
      </c>
      <c r="E62" s="37">
        <v>71.0</v>
      </c>
      <c r="F62" s="37">
        <v>0.256</v>
      </c>
      <c r="G62" s="37">
        <v>0.675</v>
      </c>
      <c r="H62" s="37">
        <v>0.069</v>
      </c>
      <c r="I62" s="37">
        <v>1.262645E9</v>
      </c>
      <c r="J62" s="37">
        <v>0.359</v>
      </c>
      <c r="K62" s="36" t="s">
        <v>152</v>
      </c>
      <c r="L62" s="36" t="s">
        <v>145</v>
      </c>
      <c r="M62" s="31" t="s">
        <v>76</v>
      </c>
    </row>
    <row r="63" ht="15.75" customHeight="1">
      <c r="A63" s="37" t="str">
        <f t="shared" si="1"/>
        <v>Georgia-Asia2000</v>
      </c>
      <c r="B63" s="37">
        <v>0.012</v>
      </c>
      <c r="C63" s="37">
        <v>0.031</v>
      </c>
      <c r="D63" s="37">
        <v>75.0</v>
      </c>
      <c r="E63" s="37">
        <v>68.0</v>
      </c>
      <c r="F63" s="37">
        <v>0.219</v>
      </c>
      <c r="G63" s="37">
        <v>0.656</v>
      </c>
      <c r="H63" s="37">
        <v>0.125</v>
      </c>
      <c r="I63" s="37">
        <v>4418300.0</v>
      </c>
      <c r="J63" s="37">
        <v>0.526</v>
      </c>
      <c r="K63" s="36" t="s">
        <v>153</v>
      </c>
      <c r="L63" s="36" t="s">
        <v>145</v>
      </c>
      <c r="M63" s="31" t="s">
        <v>76</v>
  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"37">
        <v>84.0</v>
      </c>
      <c r="E64" s="37">
        <v>78.0</v>
      </c>
      <c r="F64" s="37">
        <v>0.173</v>
      </c>
      <c r="G64" s="37">
        <v>0.717</v>
      </c>
      <c r="H64" s="37">
        <v>0.11</v>
      </c>
      <c r="I64" s="37">
        <v>6665000.0</v>
      </c>
      <c r="J64" s="37">
        <v>1.0</v>
      </c>
      <c r="K64" s="36" t="s">
        <v>154</v>
      </c>
      <c r="L64" s="36" t="s">
        <v>145</v>
      </c>
      <c r="M64" s="31" t="s">
        <v>76</v>
      </c>
    </row>
    <row r="65" ht="15.75" customHeight="1">
      <c r="A65" s="37" t="str">
        <f t="shared" si="1"/>
        <v>India-Asia2000</v>
      </c>
      <c r="B65" s="37">
        <v>0.026</v>
      </c>
      <c r="C65" s="37">
        <v>0.067</v>
      </c>
      <c r="D65" s="37">
        <v>63.0</v>
      </c>
      <c r="E65" s="37">
        <v>61.0</v>
      </c>
      <c r="F65" s="37">
        <v>0.342</v>
      </c>
      <c r="G65" s="37">
        <v>0.614</v>
      </c>
      <c r="H65" s="37">
        <v>0.044</v>
      </c>
      <c r="I65" s="37">
        <v>1.042261758E9</v>
      </c>
      <c r="J65" s="37">
        <v>0.277</v>
      </c>
      <c r="K65" s="36" t="s">
        <v>155</v>
      </c>
      <c r="L65" s="36" t="s">
        <v>145</v>
      </c>
      <c r="M65" s="31" t="s">
        <v>76</v>
      </c>
    </row>
    <row r="66" ht="15.75" customHeight="1">
      <c r="A66" s="37" t="str">
        <f t="shared" si="1"/>
        <v>Indonesia-Asia2000</v>
      </c>
      <c r="B66" s="37">
        <v>0.022</v>
      </c>
      <c r="C66" s="37">
        <v>0.041</v>
      </c>
      <c r="D66" s="37">
        <v>69.0</v>
      </c>
      <c r="E66" s="37">
        <v>65.0</v>
      </c>
      <c r="F66" s="37">
        <v>0.307</v>
      </c>
      <c r="G66" s="37">
        <v>0.647</v>
      </c>
      <c r="H66" s="37">
        <v>0.047</v>
      </c>
      <c r="I66" s="37">
        <v>2.08938698E8</v>
      </c>
      <c r="J66" s="37">
        <v>0.42</v>
      </c>
      <c r="K66" s="36" t="s">
        <v>156</v>
      </c>
      <c r="L66" s="36" t="s">
        <v>145</v>
      </c>
      <c r="M66" s="31" t="s">
        <v>76</v>
      </c>
    </row>
    <row r="67" ht="15.75" customHeight="1">
      <c r="A67" s="37" t="str">
        <f t="shared" si="1"/>
        <v>Japan-Asia2000</v>
      </c>
      <c r="B67" s="37">
        <v>0.009</v>
      </c>
      <c r="C67" s="37">
        <v>0.003</v>
      </c>
      <c r="D67" s="37">
        <v>85.0</v>
      </c>
      <c r="E67" s="37">
        <v>78.0</v>
      </c>
      <c r="F67" s="37">
        <v>0.146</v>
      </c>
      <c r="G67" s="37">
        <v>0.682</v>
      </c>
      <c r="H67" s="37">
        <v>0.172</v>
      </c>
      <c r="I67" s="37">
        <v>1.2687E8</v>
      </c>
      <c r="J67" s="37">
        <v>0.786</v>
      </c>
      <c r="K67" s="36" t="s">
        <v>157</v>
      </c>
      <c r="L67" s="36" t="s">
        <v>145</v>
      </c>
      <c r="M67" s="31" t="s">
        <v>76</v>
      </c>
    </row>
    <row r="68" ht="15.75" customHeight="1">
      <c r="A68" s="37" t="str">
        <f t="shared" si="1"/>
        <v>Kazakhstan-Asia2000</v>
      </c>
      <c r="B68" s="37">
        <v>0.015</v>
      </c>
      <c r="C68" s="37">
        <v>0.038</v>
      </c>
      <c r="D68" s="37">
        <v>71.0</v>
      </c>
      <c r="E68" s="37">
        <v>60.0</v>
      </c>
      <c r="F68" s="37">
        <v>0.277</v>
      </c>
      <c r="G68" s="37">
        <v>0.655</v>
      </c>
      <c r="H68" s="37">
        <v>0.068</v>
      </c>
      <c r="I68" s="37">
        <v>1.4883626E7</v>
      </c>
      <c r="J68" s="37">
        <v>0.557</v>
      </c>
      <c r="K68" s="36" t="s">
        <v>158</v>
      </c>
      <c r="L68" s="36" t="s">
        <v>145</v>
      </c>
      <c r="M68" s="31" t="s">
        <v>76</v>
      </c>
    </row>
    <row r="69" ht="15.75" customHeight="1">
      <c r="A69" s="37" t="str">
        <f t="shared" si="1"/>
        <v>North Korea-Asia2000</v>
      </c>
      <c r="B69" s="37">
        <v>0.018</v>
      </c>
      <c r="C69" s="37">
        <v>0.045</v>
      </c>
      <c r="D69" s="37">
        <v>69.0</v>
      </c>
      <c r="E69" s="37">
        <v>61.0</v>
      </c>
      <c r="F69" s="37">
        <v>0.26</v>
      </c>
      <c r="G69" s="37">
        <v>0.681</v>
      </c>
      <c r="H69" s="37">
        <v>0.059</v>
      </c>
      <c r="I69" s="37">
        <v>2.2840225E7</v>
      </c>
      <c r="J69" s="37">
        <v>0.594</v>
      </c>
      <c r="K69" s="36" t="s">
        <v>167</v>
      </c>
      <c r="L69" s="36" t="s">
        <v>145</v>
      </c>
      <c r="M69" s="31" t="s">
        <v>76</v>
      </c>
    </row>
    <row r="70" ht="15.75" customHeight="1">
      <c r="A70" s="37" t="str">
        <f t="shared" si="1"/>
        <v>South Korea-Asia2000</v>
      </c>
      <c r="B70" s="37">
        <v>0.013</v>
      </c>
      <c r="C70" s="37">
        <v>0.005</v>
      </c>
      <c r="D70" s="37">
        <v>80.0</v>
      </c>
      <c r="E70" s="37">
        <v>72.0</v>
      </c>
      <c r="F70" s="37">
        <v>0.21</v>
      </c>
      <c r="G70" s="37">
        <v>0.717</v>
      </c>
      <c r="H70" s="37">
        <v>0.073</v>
      </c>
      <c r="I70" s="37">
        <v>4.7008111E7</v>
      </c>
      <c r="J70" s="37">
        <v>0.796</v>
      </c>
      <c r="K70" s="36" t="s">
        <v>171</v>
      </c>
      <c r="L70" s="36" t="s">
        <v>145</v>
      </c>
      <c r="M70" s="31" t="s">
        <v>76</v>
      </c>
    </row>
    <row r="71" ht="15.75" customHeight="1">
      <c r="A71" s="37" t="str">
        <f t="shared" si="1"/>
        <v>Kyrgyzstan-Asia2000</v>
      </c>
      <c r="B71" s="37">
        <v>0.02</v>
      </c>
      <c r="C71" s="37">
        <v>0.042</v>
      </c>
      <c r="D71" s="37">
        <v>72.0</v>
      </c>
      <c r="E71" s="37">
        <v>65.0</v>
      </c>
      <c r="F71" s="37">
        <v>0.35</v>
      </c>
      <c r="G71" s="37">
        <v>0.596</v>
      </c>
      <c r="H71" s="37">
        <v>0.055</v>
      </c>
      <c r="I71" s="37">
        <v>4898400.0</v>
      </c>
      <c r="J71" s="37">
        <v>0.353</v>
      </c>
      <c r="K71" s="36" t="s">
        <v>159</v>
      </c>
      <c r="L71" s="36" t="s">
        <v>145</v>
      </c>
      <c r="M71" s="31" t="s">
        <v>76</v>
      </c>
    </row>
    <row r="72" ht="15.75" customHeight="1">
      <c r="A72" s="37" t="str">
        <f t="shared" si="1"/>
        <v>Laos-Asia2000</v>
      </c>
      <c r="B72" s="37">
        <v>0.031</v>
      </c>
      <c r="C72" s="37">
        <v>0.083</v>
      </c>
      <c r="D72" s="37">
        <v>63.0</v>
      </c>
      <c r="E72" s="37">
        <v>60.0</v>
      </c>
      <c r="F72" s="37">
        <v>0.435</v>
      </c>
      <c r="G72" s="37">
        <v>0.529</v>
      </c>
      <c r="H72" s="37">
        <v>0.036</v>
      </c>
      <c r="I72" s="37">
        <v>5388281.0</v>
      </c>
      <c r="J72" s="37">
        <v>0.22</v>
      </c>
      <c r="K72" s="36" t="s">
        <v>160</v>
      </c>
      <c r="L72" s="36" t="s">
        <v>145</v>
      </c>
      <c r="M72" s="31" t="s">
        <v>76</v>
      </c>
    </row>
    <row r="73" ht="15.75" customHeight="1">
      <c r="A73" s="37" t="str">
        <f t="shared" si="1"/>
        <v>Macao SAR-Asia2000</v>
      </c>
      <c r="B73" s="37">
        <v>0.009</v>
      </c>
      <c r="C73" s="36"/>
      <c r="D73" s="37">
        <v>80.0</v>
      </c>
      <c r="E73" s="37">
        <v>75.0</v>
      </c>
      <c r="F73" s="37">
        <v>0.228</v>
      </c>
      <c r="G73" s="37">
        <v>0.698</v>
      </c>
      <c r="H73" s="37">
        <v>0.074</v>
      </c>
      <c r="I73" s="37">
        <v>431907.0</v>
      </c>
      <c r="J73" s="37">
        <v>1.0</v>
      </c>
      <c r="K73" s="36" t="s">
        <v>161</v>
      </c>
      <c r="L73" s="36" t="s">
        <v>145</v>
      </c>
      <c r="M73" s="31" t="s">
        <v>76</v>
      </c>
    </row>
    <row r="74" ht="15.75" customHeight="1">
      <c r="A74" s="37" t="str">
        <f t="shared" si="1"/>
        <v>Malaysia-Asia2000</v>
      </c>
      <c r="B74" s="37">
        <v>0.023</v>
      </c>
      <c r="C74" s="37">
        <v>0.009</v>
      </c>
      <c r="D74" s="37">
        <v>75.0</v>
      </c>
      <c r="E74" s="37">
        <v>71.0</v>
      </c>
      <c r="F74" s="37">
        <v>0.333</v>
      </c>
      <c r="G74" s="37">
        <v>0.628</v>
      </c>
      <c r="H74" s="37">
        <v>0.038</v>
      </c>
      <c r="I74" s="37">
        <v>2.3420751E7</v>
      </c>
      <c r="J74" s="37">
        <v>0.62</v>
      </c>
      <c r="K74" s="36" t="s">
        <v>162</v>
      </c>
      <c r="L74" s="36" t="s">
        <v>145</v>
      </c>
      <c r="M74" s="31" t="s">
        <v>76</v>
      </c>
    </row>
    <row r="75" ht="15.75" customHeight="1">
      <c r="A75" s="37" t="str">
        <f t="shared" si="1"/>
        <v>Maldives-Asia2000</v>
      </c>
      <c r="B75" s="37">
        <v>0.025</v>
      </c>
      <c r="C75" s="37">
        <v>0.035</v>
      </c>
      <c r="D75" s="37">
        <v>70.0</v>
      </c>
      <c r="E75" s="37">
        <v>69.0</v>
      </c>
      <c r="F75" s="37">
        <v>0.413</v>
      </c>
      <c r="G75" s="37">
        <v>0.549</v>
      </c>
      <c r="H75" s="37">
        <v>0.038</v>
      </c>
      <c r="I75" s="37">
        <v>272745.0</v>
      </c>
      <c r="J75" s="37">
        <v>0.277</v>
      </c>
      <c r="K75" s="36" t="s">
        <v>163</v>
      </c>
      <c r="L75" s="36" t="s">
        <v>145</v>
      </c>
      <c r="M75" s="31" t="s">
        <v>76</v>
      </c>
    </row>
    <row r="76" ht="15.75" customHeight="1">
      <c r="A76" s="37" t="str">
        <f t="shared" si="1"/>
        <v>Mongolia-Asia2000</v>
      </c>
      <c r="B76" s="37">
        <v>0.019</v>
      </c>
      <c r="C76" s="37">
        <v>0.049</v>
      </c>
      <c r="D76" s="37">
        <v>66.0</v>
      </c>
      <c r="E76" s="37">
        <v>60.0</v>
      </c>
      <c r="F76" s="37">
        <v>0.348</v>
      </c>
      <c r="G76" s="37">
        <v>0.615</v>
      </c>
      <c r="H76" s="37">
        <v>0.037</v>
      </c>
      <c r="I76" s="37">
        <v>2397473.0</v>
      </c>
      <c r="J76" s="37">
        <v>0.571</v>
      </c>
      <c r="K76" s="36" t="s">
        <v>164</v>
      </c>
      <c r="L76" s="36" t="s">
        <v>145</v>
      </c>
      <c r="M76" s="31" t="s">
        <v>76</v>
      </c>
    </row>
    <row r="77" ht="15.75" customHeight="1">
      <c r="A77" s="37" t="str">
        <f t="shared" si="1"/>
        <v>Myanmar-Asia2000</v>
      </c>
      <c r="B77" s="37">
        <v>0.021</v>
      </c>
      <c r="C77" s="37">
        <v>0.059</v>
      </c>
      <c r="D77" s="37">
        <v>64.0</v>
      </c>
      <c r="E77" s="37">
        <v>60.0</v>
      </c>
      <c r="F77" s="37">
        <v>0.307</v>
      </c>
      <c r="G77" s="37">
        <v>0.645</v>
      </c>
      <c r="H77" s="37">
        <v>0.047</v>
      </c>
      <c r="I77" s="37">
        <v>4.8453E7</v>
      </c>
      <c r="J77" s="37">
        <v>0.27</v>
      </c>
      <c r="K77" s="36" t="s">
        <v>165</v>
      </c>
      <c r="L77" s="36" t="s">
        <v>145</v>
      </c>
      <c r="M77" s="31" t="s">
        <v>76</v>
      </c>
    </row>
    <row r="78" ht="15.75" customHeight="1">
      <c r="A78" s="37" t="str">
        <f t="shared" si="1"/>
        <v>Nepal-Asia2000</v>
      </c>
      <c r="B78" s="37">
        <v>0.033</v>
      </c>
      <c r="C78" s="37">
        <v>0.06</v>
      </c>
      <c r="D78" s="37">
        <v>63.0</v>
      </c>
      <c r="E78" s="37">
        <v>61.0</v>
      </c>
      <c r="F78" s="37">
        <v>0.404</v>
      </c>
      <c r="G78" s="37">
        <v>0.558</v>
      </c>
      <c r="H78" s="37">
        <v>0.038</v>
      </c>
      <c r="I78" s="37">
        <v>2.3184177E7</v>
      </c>
      <c r="J78" s="37">
        <v>0.134</v>
      </c>
      <c r="K78" s="36" t="s">
        <v>166</v>
      </c>
      <c r="L78" s="36" t="s">
        <v>145</v>
      </c>
      <c r="M78" s="31" t="s">
        <v>76</v>
      </c>
    </row>
    <row r="79" ht="15.75" customHeight="1">
      <c r="A79" s="37" t="str">
        <f t="shared" si="1"/>
        <v>Pakistan-Asia2000</v>
      </c>
      <c r="B79" s="37">
        <v>0.031</v>
      </c>
      <c r="C79" s="37">
        <v>0.088</v>
      </c>
      <c r="D79" s="37">
        <v>65.0</v>
      </c>
      <c r="E79" s="37">
        <v>63.0</v>
      </c>
      <c r="F79" s="37">
        <v>0.415</v>
      </c>
      <c r="G79" s="37">
        <v>0.546</v>
      </c>
      <c r="H79" s="37">
        <v>0.039</v>
      </c>
      <c r="I79" s="37">
        <v>1.43832014E8</v>
      </c>
      <c r="J79" s="37">
        <v>0.332</v>
      </c>
      <c r="K79" s="36" t="s">
        <v>168</v>
      </c>
      <c r="L79" s="36" t="s">
        <v>145</v>
      </c>
      <c r="M79" s="31" t="s">
        <v>76</v>
      </c>
    </row>
    <row r="80" ht="15.75" customHeight="1">
      <c r="A80" s="37" t="str">
        <f t="shared" si="1"/>
        <v>Philippines-Asia2000</v>
      </c>
      <c r="B80" s="37">
        <v>0.03</v>
      </c>
      <c r="C80" s="37">
        <v>0.03</v>
      </c>
      <c r="D80" s="37">
        <v>70.0</v>
      </c>
      <c r="E80" s="37">
        <v>64.0</v>
      </c>
      <c r="F80" s="37">
        <v>0.385</v>
      </c>
      <c r="G80" s="37">
        <v>0.583</v>
      </c>
      <c r="H80" s="37">
        <v>0.032</v>
      </c>
      <c r="I80" s="37">
        <v>7.7651848E7</v>
      </c>
      <c r="J80" s="37">
        <v>0.48</v>
      </c>
      <c r="K80" s="36" t="s">
        <v>169</v>
      </c>
      <c r="L80" s="36" t="s">
        <v>145</v>
      </c>
      <c r="M80" s="31" t="s">
        <v>76</v>
      </c>
    </row>
    <row r="81" ht="15.75" customHeight="1">
      <c r="A81" s="37" t="str">
        <f t="shared" si="1"/>
        <v>Singapore-Asia2000</v>
      </c>
      <c r="B81" s="37">
        <v>0.012</v>
      </c>
      <c r="C81" s="37">
        <v>0.003</v>
      </c>
      <c r="D81" s="37">
        <v>80.0</v>
      </c>
      <c r="E81" s="37">
        <v>76.0</v>
      </c>
      <c r="F81" s="37">
        <v>0.215</v>
      </c>
      <c r="G81" s="37">
        <v>0.712</v>
      </c>
      <c r="H81" s="37">
        <v>0.073</v>
      </c>
      <c r="I81" s="37">
        <v>4027900.0</v>
      </c>
      <c r="J81" s="37">
        <v>1.0</v>
      </c>
      <c r="K81" s="36" t="s">
        <v>170</v>
      </c>
      <c r="L81" s="36" t="s">
        <v>145</v>
      </c>
      <c r="M81" s="31" t="s">
        <v>76</v>
      </c>
    </row>
    <row r="82" ht="15.75" customHeight="1">
      <c r="A82" s="37" t="str">
        <f t="shared" si="1"/>
        <v>Sri Lanka-Asia2000</v>
      </c>
      <c r="B82" s="37">
        <v>0.018</v>
      </c>
      <c r="C82" s="37">
        <v>0.014</v>
      </c>
      <c r="D82" s="37">
        <v>75.0</v>
      </c>
      <c r="E82" s="37">
        <v>68.0</v>
      </c>
      <c r="F82" s="37">
        <v>0.269</v>
      </c>
      <c r="G82" s="37">
        <v>0.669</v>
      </c>
      <c r="H82" s="37">
        <v>0.063</v>
      </c>
      <c r="I82" s="37">
        <v>1.9102E7</v>
      </c>
      <c r="J82" s="37">
        <v>0.184</v>
      </c>
      <c r="K82" s="36" t="s">
        <v>172</v>
      </c>
      <c r="L82" s="36" t="s">
        <v>145</v>
      </c>
      <c r="M82" s="31" t="s">
        <v>76</v>
      </c>
    </row>
    <row r="83" ht="15.75" customHeight="1">
      <c r="A83" s="37" t="str">
        <f t="shared" si="1"/>
        <v>Tajikistan-Asia2000</v>
      </c>
      <c r="B83" s="37">
        <v>0.03</v>
      </c>
      <c r="C83" s="37">
        <v>0.075</v>
      </c>
      <c r="D83" s="37">
        <v>68.0</v>
      </c>
      <c r="E83" s="37">
        <v>60.0</v>
      </c>
      <c r="F83" s="37">
        <v>0.429</v>
      </c>
      <c r="G83" s="37">
        <v>0.536</v>
      </c>
      <c r="H83" s="37">
        <v>0.035</v>
      </c>
      <c r="I83" s="37">
        <v>6186152.0</v>
      </c>
      <c r="J83" s="37">
        <v>0.265</v>
      </c>
      <c r="K83" s="36" t="s">
        <v>173</v>
      </c>
      <c r="L83" s="36" t="s">
        <v>145</v>
      </c>
      <c r="M83" s="31" t="s">
        <v>76</v>
      </c>
    </row>
    <row r="84" ht="15.75" customHeight="1">
      <c r="A84" s="37" t="str">
        <f t="shared" si="1"/>
        <v>Thailand-Asia2000</v>
      </c>
      <c r="B84" s="37">
        <v>0.015</v>
      </c>
      <c r="C84" s="37">
        <v>0.019</v>
      </c>
      <c r="D84" s="37">
        <v>75.0</v>
      </c>
      <c r="E84" s="37">
        <v>67.0</v>
      </c>
      <c r="F84" s="37">
        <v>0.242</v>
      </c>
      <c r="G84" s="37">
        <v>0.693</v>
      </c>
      <c r="H84" s="37">
        <v>0.066</v>
      </c>
      <c r="I84" s="37">
        <v>6.2343379E7</v>
      </c>
      <c r="J84" s="37">
        <v>0.314</v>
      </c>
      <c r="K84" s="36" t="s">
        <v>174</v>
      </c>
      <c r="L84" s="36" t="s">
        <v>145</v>
      </c>
      <c r="M84" s="31" t="s">
        <v>76</v>
      </c>
    </row>
    <row r="85" ht="15.75" customHeight="1">
      <c r="A85" s="37" t="str">
        <f t="shared" si="1"/>
        <v>Timor-Leste-Asia2000</v>
      </c>
      <c r="B85" s="37">
        <v>0.043</v>
      </c>
      <c r="C85" s="37">
        <v>0.084</v>
      </c>
      <c r="D85" s="37">
        <v>61.0</v>
      </c>
      <c r="E85" s="37">
        <v>58.0</v>
      </c>
      <c r="F85" s="37">
        <v>0.498</v>
      </c>
      <c r="G85" s="37">
        <v>0.479</v>
      </c>
      <c r="H85" s="37">
        <v>0.024</v>
      </c>
      <c r="I85" s="37">
        <v>853585.0</v>
      </c>
      <c r="J85" s="37">
        <v>0.243</v>
      </c>
      <c r="K85" s="36" t="s">
        <v>175</v>
      </c>
      <c r="L85" s="36" t="s">
        <v>145</v>
      </c>
      <c r="M85" s="31" t="s">
        <v>76</v>
      </c>
    </row>
    <row r="86" ht="15.75" customHeight="1">
      <c r="A86" s="37" t="str">
        <f t="shared" si="1"/>
        <v>Turkmenistan-Asia2000</v>
      </c>
      <c r="B86" s="37">
        <v>0.024</v>
      </c>
      <c r="C86" s="37">
        <v>0.066</v>
      </c>
      <c r="D86" s="37">
        <v>68.0</v>
      </c>
      <c r="E86" s="37">
        <v>60.0</v>
      </c>
      <c r="F86" s="37">
        <v>0.363</v>
      </c>
      <c r="G86" s="37">
        <v>0.594</v>
      </c>
      <c r="H86" s="37">
        <v>0.043</v>
      </c>
      <c r="I86" s="37">
        <v>4501419.0</v>
      </c>
      <c r="J86" s="37">
        <v>0.459</v>
      </c>
      <c r="K86" s="36" t="s">
        <v>176</v>
      </c>
      <c r="L86" s="36" t="s">
        <v>145</v>
      </c>
      <c r="M86" s="31" t="s">
        <v>76</v>
      </c>
    </row>
    <row r="87" ht="15.75" customHeight="1">
      <c r="A87" s="37" t="str">
        <f t="shared" si="1"/>
        <v>Uzbekistan-Asia2000</v>
      </c>
      <c r="B87" s="37">
        <v>0.021</v>
      </c>
      <c r="C87" s="37">
        <v>0.053</v>
      </c>
      <c r="D87" s="37">
        <v>70.0</v>
      </c>
      <c r="E87" s="37">
        <v>64.0</v>
      </c>
      <c r="F87" s="37">
        <v>0.373</v>
      </c>
      <c r="G87" s="37">
        <v>0.584</v>
      </c>
      <c r="H87" s="37">
        <v>0.043</v>
      </c>
      <c r="I87" s="37">
        <v>2.46504E7</v>
      </c>
      <c r="J87" s="37">
        <v>0.374</v>
      </c>
      <c r="K87" s="36" t="s">
        <v>177</v>
      </c>
      <c r="L87" s="36" t="s">
        <v>145</v>
      </c>
      <c r="M87" s="31" t="s">
        <v>76</v>
      </c>
    </row>
    <row r="88" ht="15.75" customHeight="1">
      <c r="A88" s="37" t="str">
        <f t="shared" si="1"/>
        <v>Vietnam-Asia2000</v>
      </c>
      <c r="B88" s="37">
        <v>0.017</v>
      </c>
      <c r="C88" s="37">
        <v>0.027</v>
      </c>
      <c r="D88" s="37">
        <v>78.0</v>
      </c>
      <c r="E88" s="37">
        <v>69.0</v>
      </c>
      <c r="F88" s="37">
        <v>0.316</v>
      </c>
      <c r="G88" s="37">
        <v>0.62</v>
      </c>
      <c r="H88" s="37">
        <v>0.064</v>
      </c>
      <c r="I88" s="37">
        <v>7.76309E7</v>
      </c>
      <c r="J88" s="37">
        <v>0.244</v>
      </c>
      <c r="K88" s="36" t="s">
        <v>178</v>
      </c>
      <c r="L88" s="36" t="s">
        <v>145</v>
      </c>
      <c r="M88" s="31" t="s">
        <v>76</v>
      </c>
    </row>
    <row r="89" ht="15.75" customHeight="1">
      <c r="A89" s="37" t="str">
        <f t="shared" si="1"/>
        <v>Albania-Europe2000</v>
      </c>
      <c r="B89" s="37">
        <v>0.019</v>
      </c>
      <c r="C89" s="37">
        <v>0.023</v>
      </c>
      <c r="D89" s="37">
        <v>77.0</v>
      </c>
      <c r="E89" s="37">
        <v>71.0</v>
      </c>
      <c r="F89" s="37">
        <v>0.303</v>
      </c>
      <c r="G89" s="37">
        <v>0.628</v>
      </c>
      <c r="H89" s="37">
        <v>0.068</v>
      </c>
      <c r="I89" s="37">
        <v>3089027.0</v>
      </c>
      <c r="J89" s="37">
        <v>0.417</v>
      </c>
      <c r="K89" s="36" t="s">
        <v>179</v>
      </c>
      <c r="L89" s="36" t="s">
        <v>180</v>
      </c>
      <c r="M89" s="31" t="s">
        <v>76</v>
      </c>
    </row>
    <row r="90" ht="15.75" customHeight="1">
      <c r="A90" s="37" t="str">
        <f t="shared" si="1"/>
        <v>Andorra-Europe2000</v>
      </c>
      <c r="B90" s="37">
        <v>0.011</v>
      </c>
      <c r="C90" s="37">
        <v>0.004</v>
      </c>
      <c r="D90" s="36"/>
      <c r="E90" s="36"/>
      <c r="F90" s="36"/>
      <c r="G90" s="36"/>
      <c r="H90" s="36"/>
      <c r="I90" s="37">
        <v>65399.0</v>
      </c>
      <c r="J90" s="37">
        <v>0.924</v>
      </c>
      <c r="K90" s="36" t="s">
        <v>181</v>
      </c>
      <c r="L90" s="36" t="s">
        <v>180</v>
      </c>
      <c r="M90" s="31" t="s">
        <v>76</v>
      </c>
    </row>
    <row r="91" ht="15.75" customHeight="1">
      <c r="A91" s="37" t="str">
        <f t="shared" si="1"/>
        <v>Austria-Europe2000</v>
      </c>
      <c r="B91" s="37">
        <v>0.01</v>
      </c>
      <c r="C91" s="37">
        <v>0.005</v>
      </c>
      <c r="D91" s="37">
        <v>81.0</v>
      </c>
      <c r="E91" s="37">
        <v>75.0</v>
      </c>
      <c r="F91" s="37">
        <v>0.17</v>
      </c>
      <c r="G91" s="37">
        <v>0.675</v>
      </c>
      <c r="H91" s="37">
        <v>0.155</v>
      </c>
      <c r="I91" s="37">
        <v>8011566.0</v>
      </c>
      <c r="J91" s="37">
        <v>0.658</v>
      </c>
      <c r="K91" s="36" t="s">
        <v>182</v>
      </c>
      <c r="L91" s="36" t="s">
        <v>180</v>
      </c>
      <c r="M91" s="31" t="s">
        <v>76</v>
      </c>
    </row>
    <row r="92" ht="15.75" customHeight="1">
      <c r="A92" s="37" t="str">
        <f t="shared" si="1"/>
        <v>Belarus-Europe2000</v>
      </c>
      <c r="B92" s="37">
        <v>0.009</v>
      </c>
      <c r="C92" s="37">
        <v>0.011</v>
      </c>
      <c r="D92" s="37">
        <v>75.0</v>
      </c>
      <c r="E92" s="37">
        <v>63.0</v>
      </c>
      <c r="F92" s="37">
        <v>0.186</v>
      </c>
      <c r="G92" s="37">
        <v>0.679</v>
      </c>
      <c r="H92" s="37">
        <v>0.134</v>
      </c>
      <c r="I92" s="37">
        <v>1.0005E7</v>
      </c>
      <c r="J92" s="37">
        <v>0.7</v>
      </c>
      <c r="K92" s="36" t="s">
        <v>183</v>
      </c>
      <c r="L92" s="36" t="s">
        <v>180</v>
      </c>
      <c r="M92" s="31" t="s">
        <v>76</v>
      </c>
    </row>
    <row r="93" ht="15.75" customHeight="1">
      <c r="A93" s="37" t="str">
        <f t="shared" si="1"/>
        <v>Belgium-Europe2000</v>
      </c>
      <c r="B93" s="37">
        <v>0.011</v>
      </c>
      <c r="C93" s="37">
        <v>0.005</v>
      </c>
      <c r="D93" s="37">
        <v>81.0</v>
      </c>
      <c r="E93" s="37">
        <v>75.0</v>
      </c>
      <c r="F93" s="37">
        <v>0.176</v>
      </c>
      <c r="G93" s="37">
        <v>0.655</v>
      </c>
      <c r="H93" s="37">
        <v>0.169</v>
      </c>
      <c r="I93" s="37">
        <v>1.025125E7</v>
      </c>
      <c r="J93" s="37">
        <v>0.971</v>
      </c>
      <c r="K93" s="36" t="s">
        <v>184</v>
      </c>
      <c r="L93" s="36" t="s">
        <v>180</v>
      </c>
      <c r="M93" s="31" t="s">
        <v>76</v>
      </c>
    </row>
    <row r="94" ht="15.75" customHeight="1">
      <c r="A94" s="37" t="str">
        <f t="shared" si="1"/>
        <v>Bosnia and Herzegovina-Europe2000</v>
      </c>
      <c r="B94" s="37">
        <v>0.01</v>
      </c>
      <c r="C94" s="37">
        <v>0.008</v>
      </c>
      <c r="D94" s="37">
        <v>77.0</v>
      </c>
      <c r="E94" s="37">
        <v>72.0</v>
      </c>
      <c r="F94" s="37">
        <v>0.202</v>
      </c>
      <c r="G94" s="37">
        <v>0.691</v>
      </c>
      <c r="H94" s="37">
        <v>0.107</v>
      </c>
      <c r="I94" s="37">
        <v>3834364.0</v>
      </c>
      <c r="J94" s="37">
        <v>0.393</v>
      </c>
      <c r="K94" s="36" t="s">
        <v>185</v>
      </c>
      <c r="L94" s="36" t="s">
        <v>180</v>
      </c>
      <c r="M94" s="31" t="s">
        <v>76</v>
      </c>
    </row>
    <row r="95" ht="15.75" customHeight="1">
      <c r="A95" s="37" t="str">
        <f t="shared" si="1"/>
        <v>Bulgaria-Europe2000</v>
      </c>
      <c r="B95" s="37">
        <v>0.009</v>
      </c>
      <c r="C95" s="37">
        <v>0.018</v>
      </c>
      <c r="D95" s="37">
        <v>75.0</v>
      </c>
      <c r="E95" s="37">
        <v>68.0</v>
      </c>
      <c r="F95" s="37">
        <v>0.157</v>
      </c>
      <c r="G95" s="37">
        <v>0.677</v>
      </c>
      <c r="H95" s="37">
        <v>0.166</v>
      </c>
      <c r="I95" s="37">
        <v>8170172.0</v>
      </c>
      <c r="J95" s="37">
        <v>0.689</v>
      </c>
      <c r="K95" s="36" t="s">
        <v>186</v>
      </c>
      <c r="L95" s="36" t="s">
        <v>180</v>
      </c>
      <c r="M95" s="31" t="s">
        <v>76</v>
      </c>
    </row>
    <row r="96" ht="15.75" customHeight="1">
      <c r="A96" s="37" t="str">
        <f t="shared" si="1"/>
        <v>Croatia-Europe2000</v>
      </c>
      <c r="B96" s="37">
        <v>0.01</v>
      </c>
      <c r="C96" s="37">
        <v>0.007</v>
      </c>
      <c r="D96" s="37">
        <v>77.0</v>
      </c>
      <c r="E96" s="37">
        <v>69.0</v>
      </c>
      <c r="F96" s="37">
        <v>0.172</v>
      </c>
      <c r="G96" s="37">
        <v>0.673</v>
      </c>
      <c r="H96" s="37">
        <v>0.156</v>
      </c>
      <c r="I96" s="37">
        <v>4426000.0</v>
      </c>
      <c r="J96" s="37">
        <v>0.556</v>
      </c>
      <c r="K96" s="36" t="s">
        <v>187</v>
      </c>
      <c r="L96" s="36" t="s">
        <v>180</v>
      </c>
      <c r="M96" s="31" t="s">
        <v>76</v>
      </c>
    </row>
    <row r="97" ht="15.75" customHeight="1">
      <c r="A97" s="37" t="str">
        <f t="shared" si="1"/>
        <v>Cyprus-Europe2000</v>
      </c>
      <c r="B97" s="37">
        <v>0.013</v>
      </c>
      <c r="C97" s="37">
        <v>0.006</v>
      </c>
      <c r="D97" s="37">
        <v>80.0</v>
      </c>
      <c r="E97" s="37">
        <v>76.0</v>
      </c>
      <c r="F97" s="37">
        <v>0.224</v>
      </c>
      <c r="G97" s="37">
        <v>0.674</v>
      </c>
      <c r="H97" s="37">
        <v>0.102</v>
      </c>
      <c r="I97" s="37">
        <v>943287.0</v>
      </c>
      <c r="J97" s="37">
        <v>0.686</v>
      </c>
      <c r="K97" s="36" t="s">
        <v>188</v>
      </c>
      <c r="L97" s="36" t="s">
        <v>180</v>
      </c>
      <c r="M97" s="31" t="s">
        <v>76</v>
      </c>
    </row>
    <row r="98" ht="15.75" customHeight="1">
      <c r="A98" s="37" t="str">
        <f t="shared" si="1"/>
        <v>Czech Republic-Europe2000</v>
      </c>
      <c r="B98" s="37">
        <v>0.009</v>
      </c>
      <c r="C98" s="37">
        <v>0.006</v>
      </c>
      <c r="D98" s="37">
        <v>78.0</v>
      </c>
      <c r="E98" s="37">
        <v>72.0</v>
      </c>
      <c r="F98" s="37">
        <v>0.165</v>
      </c>
      <c r="G98" s="37">
        <v>0.697</v>
      </c>
      <c r="H98" s="37">
        <v>0.138</v>
      </c>
      <c r="I98" s="37">
        <v>1.0255063E7</v>
      </c>
      <c r="J98" s="37">
        <v>0.74</v>
      </c>
      <c r="K98" s="36" t="s">
        <v>189</v>
      </c>
      <c r="L98" s="36" t="s">
        <v>180</v>
      </c>
      <c r="M98" s="31" t="s">
        <v>76</v>
      </c>
    </row>
    <row r="99" ht="15.75" customHeight="1">
      <c r="A99" s="37" t="str">
        <f t="shared" si="1"/>
        <v>Denmark-Europe2000</v>
      </c>
      <c r="B99" s="37">
        <v>0.013</v>
      </c>
      <c r="C99" s="37">
        <v>0.005</v>
      </c>
      <c r="D99" s="37">
        <v>79.0</v>
      </c>
      <c r="E99" s="37">
        <v>74.0</v>
      </c>
      <c r="F99" s="37">
        <v>0.185</v>
      </c>
      <c r="G99" s="37">
        <v>0.667</v>
      </c>
      <c r="H99" s="37">
        <v>0.149</v>
      </c>
      <c r="I99" s="37">
        <v>5339616.0</v>
      </c>
      <c r="J99" s="37">
        <v>0.851</v>
      </c>
      <c r="K99" s="36" t="s">
        <v>190</v>
      </c>
      <c r="L99" s="36" t="s">
        <v>180</v>
      </c>
      <c r="M99" s="31" t="s">
        <v>76</v>
      </c>
    </row>
    <row r="100" ht="15.75" customHeight="1">
      <c r="A100" s="37" t="str">
        <f t="shared" si="1"/>
        <v>Estonia-Europe2000</v>
      </c>
      <c r="B100" s="37">
        <v>0.01</v>
      </c>
      <c r="C100" s="37">
        <v>0.009</v>
      </c>
      <c r="D100" s="37">
        <v>76.0</v>
      </c>
      <c r="E100" s="37">
        <v>65.0</v>
      </c>
      <c r="F100" s="37">
        <v>0.18</v>
      </c>
      <c r="G100" s="37">
        <v>0.669</v>
      </c>
      <c r="H100" s="37">
        <v>0.152</v>
      </c>
      <c r="I100" s="37">
        <v>1396985.0</v>
      </c>
      <c r="J100" s="37">
        <v>0.694</v>
      </c>
      <c r="K100" s="36" t="s">
        <v>191</v>
      </c>
      <c r="L100" s="36" t="s">
        <v>180</v>
      </c>
      <c r="M100" s="31" t="s">
        <v>76</v>
      </c>
    </row>
    <row r="101" ht="15.75" customHeight="1">
      <c r="A101" s="37" t="str">
        <f t="shared" si="1"/>
        <v>Faeroe Islands-Europe2000</v>
      </c>
      <c r="B101" s="36"/>
      <c r="C101" s="36"/>
      <c r="D101" s="37">
        <v>82.0</v>
      </c>
      <c r="E101" s="37">
        <v>76.0</v>
      </c>
      <c r="F101" s="36"/>
      <c r="G101" s="36"/>
      <c r="H101" s="36"/>
      <c r="I101" s="37">
        <v>46491.0</v>
      </c>
      <c r="J101" s="37">
        <v>0.363</v>
      </c>
      <c r="K101" s="36" t="s">
        <v>192</v>
      </c>
      <c r="L101" s="36" t="s">
        <v>180</v>
      </c>
      <c r="M101" s="31" t="s">
        <v>76</v>
      </c>
    </row>
    <row r="102" ht="15.75" customHeight="1">
      <c r="A102" s="37" t="str">
        <f t="shared" si="1"/>
        <v>Finland-Europe2000</v>
      </c>
      <c r="B102" s="37">
        <v>0.011</v>
      </c>
      <c r="C102" s="37">
        <v>0.004</v>
      </c>
      <c r="D102" s="37">
        <v>81.0</v>
      </c>
      <c r="E102" s="37">
        <v>74.0</v>
      </c>
      <c r="F102" s="37">
        <v>0.182</v>
      </c>
      <c r="G102" s="37">
        <v>0.669</v>
      </c>
      <c r="H102" s="37">
        <v>0.149</v>
      </c>
      <c r="I102" s="37">
        <v>5176209.0</v>
      </c>
      <c r="J102" s="37">
        <v>0.822</v>
      </c>
      <c r="K102" s="36" t="s">
        <v>193</v>
      </c>
      <c r="L102" s="36" t="s">
        <v>180</v>
      </c>
      <c r="M102" s="31" t="s">
        <v>76</v>
      </c>
    </row>
    <row r="103" ht="15.75" customHeight="1">
      <c r="A103" s="37" t="str">
        <f t="shared" si="1"/>
        <v>France-Europe2000</v>
      </c>
      <c r="B103" s="37">
        <v>0.013</v>
      </c>
      <c r="C103" s="37">
        <v>0.004</v>
      </c>
      <c r="D103" s="37">
        <v>83.0</v>
      </c>
      <c r="E103" s="37">
        <v>75.0</v>
      </c>
      <c r="F103" s="37">
        <v>0.189</v>
      </c>
      <c r="G103" s="37">
        <v>0.65</v>
      </c>
      <c r="H103" s="37">
        <v>0.16</v>
      </c>
      <c r="I103" s="37">
        <v>6.0911057E7</v>
      </c>
      <c r="J103" s="37">
        <v>0.759</v>
      </c>
      <c r="K103" s="36" t="s">
        <v>194</v>
      </c>
      <c r="L103" s="36" t="s">
        <v>180</v>
      </c>
      <c r="M103" s="31" t="s">
        <v>76</v>
      </c>
    </row>
    <row r="104" ht="15.75" customHeight="1">
      <c r="A104" s="37" t="str">
        <f t="shared" si="1"/>
        <v>Germany-Europe2000</v>
      </c>
      <c r="B104" s="37">
        <v>0.009</v>
      </c>
      <c r="C104" s="37">
        <v>0.004</v>
      </c>
      <c r="D104" s="37">
        <v>81.0</v>
      </c>
      <c r="E104" s="37">
        <v>75.0</v>
      </c>
      <c r="F104" s="37">
        <v>0.156</v>
      </c>
      <c r="G104" s="37">
        <v>0.681</v>
      </c>
      <c r="H104" s="37">
        <v>0.163</v>
      </c>
      <c r="I104" s="37">
        <v>8.2211508E7</v>
      </c>
      <c r="J104" s="37">
        <v>0.731</v>
      </c>
      <c r="K104" s="36" t="s">
        <v>195</v>
      </c>
      <c r="L104" s="36" t="s">
        <v>180</v>
      </c>
      <c r="M104" s="31" t="s">
        <v>76</v>
      </c>
    </row>
    <row r="105" ht="15.75" customHeight="1">
      <c r="A105" s="37" t="str">
        <f t="shared" si="1"/>
        <v>Greece-Europe2000</v>
      </c>
      <c r="B105" s="37">
        <v>0.01</v>
      </c>
      <c r="C105" s="37">
        <v>0.007</v>
      </c>
      <c r="D105" s="37">
        <v>81.0</v>
      </c>
      <c r="E105" s="37">
        <v>75.0</v>
      </c>
      <c r="F105" s="37">
        <v>0.152</v>
      </c>
      <c r="G105" s="37">
        <v>0.68</v>
      </c>
      <c r="H105" s="37">
        <v>0.168</v>
      </c>
      <c r="I105" s="37">
        <v>1.0917482E7</v>
      </c>
      <c r="J105" s="37">
        <v>0.727</v>
      </c>
      <c r="K105" s="36" t="s">
        <v>196</v>
      </c>
      <c r="L105" s="36" t="s">
        <v>180</v>
      </c>
      <c r="M105" s="31" t="s">
        <v>76</v>
      </c>
    </row>
    <row r="106" ht="15.75" customHeight="1">
      <c r="A106" s="37" t="str">
        <f t="shared" si="1"/>
        <v>Hungary-Europe2000</v>
      </c>
      <c r="B106" s="37">
        <v>0.01</v>
      </c>
      <c r="C106" s="37">
        <v>0.01</v>
      </c>
      <c r="D106" s="37">
        <v>76.0</v>
      </c>
      <c r="E106" s="37">
        <v>67.0</v>
      </c>
      <c r="F106" s="37">
        <v>0.168</v>
      </c>
      <c r="G106" s="37">
        <v>0.68</v>
      </c>
      <c r="H106" s="37">
        <v>0.151</v>
      </c>
      <c r="I106" s="37">
        <v>1.0210971E7</v>
      </c>
      <c r="J106" s="37">
        <v>0.646</v>
      </c>
      <c r="K106" s="36" t="s">
        <v>197</v>
      </c>
      <c r="L106" s="36" t="s">
        <v>180</v>
      </c>
      <c r="M106" s="31" t="s">
        <v>76</v>
      </c>
    </row>
    <row r="107" ht="15.75" customHeight="1">
      <c r="A107" s="37" t="str">
        <f t="shared" si="1"/>
        <v>Iceland-Europe2000</v>
      </c>
      <c r="B107" s="37">
        <v>0.014</v>
      </c>
      <c r="C107" s="37">
        <v>0.003</v>
      </c>
      <c r="D107" s="37">
        <v>82.0</v>
      </c>
      <c r="E107" s="37">
        <v>78.0</v>
      </c>
      <c r="F107" s="37">
        <v>0.233</v>
      </c>
      <c r="G107" s="37">
        <v>0.651</v>
      </c>
      <c r="H107" s="37">
        <v>0.116</v>
      </c>
      <c r="I107" s="37">
        <v>281205.0</v>
      </c>
      <c r="J107" s="37">
        <v>0.924</v>
      </c>
      <c r="K107" s="36" t="s">
        <v>198</v>
      </c>
      <c r="L107" s="36" t="s">
        <v>180</v>
      </c>
      <c r="M107" s="31" t="s">
        <v>76</v>
      </c>
    </row>
    <row r="108" ht="15.75" customHeight="1">
      <c r="A108" s="37" t="str">
        <f t="shared" si="1"/>
        <v>Ireland-Europe2000</v>
      </c>
      <c r="B108" s="37">
        <v>0.014</v>
      </c>
      <c r="C108" s="37">
        <v>0.006</v>
      </c>
      <c r="D108" s="37">
        <v>79.0</v>
      </c>
      <c r="E108" s="37">
        <v>74.0</v>
      </c>
      <c r="F108" s="37">
        <v>0.218</v>
      </c>
      <c r="G108" s="37">
        <v>0.67</v>
      </c>
      <c r="H108" s="37">
        <v>0.112</v>
      </c>
      <c r="I108" s="37">
        <v>3805174.0</v>
      </c>
      <c r="J108" s="37">
        <v>0.591</v>
      </c>
      <c r="K108" s="36" t="s">
        <v>199</v>
      </c>
      <c r="L108" s="36" t="s">
        <v>180</v>
      </c>
      <c r="M108" s="31" t="s">
        <v>76</v>
      </c>
    </row>
    <row r="109" ht="15.75" customHeight="1">
      <c r="A109" s="37" t="str">
        <f t="shared" si="1"/>
        <v>Isle of Man-Europe2000</v>
      </c>
      <c r="B109" s="36"/>
      <c r="C109" s="36"/>
      <c r="D109" s="36"/>
      <c r="E109" s="36"/>
      <c r="F109" s="36"/>
      <c r="G109" s="36"/>
      <c r="H109" s="36"/>
      <c r="I109" s="37">
        <v>76806.0</v>
      </c>
      <c r="J109" s="37">
        <v>0.518</v>
      </c>
      <c r="K109" s="36" t="s">
        <v>200</v>
      </c>
      <c r="L109" s="36" t="s">
        <v>180</v>
      </c>
      <c r="M109" s="31" t="s">
        <v>76</v>
      </c>
    </row>
    <row r="110" ht="15.75" customHeight="1">
      <c r="A110" s="37" t="str">
        <f t="shared" si="1"/>
        <v>Italy-Europe2000</v>
      </c>
      <c r="B110" s="37">
        <v>0.01</v>
      </c>
      <c r="C110" s="37">
        <v>0.005</v>
      </c>
      <c r="D110" s="37">
        <v>83.0</v>
      </c>
      <c r="E110" s="37">
        <v>77.0</v>
      </c>
      <c r="F110" s="37">
        <v>0.143</v>
      </c>
      <c r="G110" s="37">
        <v>0.674</v>
      </c>
      <c r="H110" s="37">
        <v>0.183</v>
      </c>
      <c r="I110" s="37">
        <v>5.6942108E7</v>
      </c>
      <c r="J110" s="37">
        <v>0.672</v>
      </c>
      <c r="K110" s="36" t="s">
        <v>201</v>
      </c>
      <c r="L110" s="36" t="s">
        <v>180</v>
      </c>
      <c r="M110" s="31" t="s">
        <v>76</v>
      </c>
    </row>
    <row r="111" ht="15.75" customHeight="1">
      <c r="A111" s="37" t="str">
        <f t="shared" si="1"/>
        <v>Kosovo-Europe2000</v>
      </c>
      <c r="B111" s="37">
        <v>0.023</v>
      </c>
      <c r="C111" s="36"/>
      <c r="D111" s="37">
        <v>70.0</v>
      </c>
      <c r="E111" s="37">
        <v>66.0</v>
      </c>
      <c r="F111" s="36"/>
      <c r="G111" s="36"/>
      <c r="H111" s="36"/>
      <c r="I111" s="37">
        <v>1700000.0</v>
      </c>
      <c r="J111" s="36"/>
      <c r="K111" s="36" t="s">
        <v>202</v>
      </c>
      <c r="L111" s="36" t="s">
        <v>180</v>
      </c>
      <c r="M111" s="31" t="s">
        <v>76</v>
      </c>
    </row>
    <row r="112" ht="15.75" customHeight="1">
      <c r="A112" s="37" t="str">
        <f t="shared" si="1"/>
        <v>Latvia-Europe2000</v>
      </c>
      <c r="B112" s="37">
        <v>0.009</v>
      </c>
      <c r="C112" s="37">
        <v>0.015</v>
      </c>
      <c r="D112" s="37">
        <v>76.0</v>
      </c>
      <c r="E112" s="37">
        <v>65.0</v>
      </c>
      <c r="F112" s="37">
        <v>0.179</v>
      </c>
      <c r="G112" s="37">
        <v>0.671</v>
      </c>
      <c r="H112" s="37">
        <v>0.15</v>
      </c>
      <c r="I112" s="37">
        <v>2367550.0</v>
      </c>
      <c r="J112" s="37">
        <v>0.681</v>
      </c>
      <c r="K112" s="36" t="s">
        <v>203</v>
      </c>
      <c r="L112" s="36" t="s">
        <v>180</v>
      </c>
      <c r="M112" s="31" t="s">
        <v>76</v>
      </c>
    </row>
    <row r="113" ht="15.75" customHeight="1">
      <c r="A113" s="37" t="str">
        <f t="shared" si="1"/>
        <v>Liechtenstein-Europe2000</v>
      </c>
      <c r="B113" s="37">
        <v>0.013</v>
      </c>
      <c r="C113" s="36"/>
      <c r="D113" s="37">
        <v>80.0</v>
      </c>
      <c r="E113" s="37">
        <v>74.0</v>
      </c>
      <c r="F113" s="36"/>
      <c r="G113" s="36"/>
      <c r="H113" s="36"/>
      <c r="I113" s="37">
        <v>33093.0</v>
      </c>
      <c r="J113" s="37">
        <v>0.151</v>
      </c>
      <c r="K113" s="36" t="s">
        <v>204</v>
      </c>
      <c r="L113" s="36" t="s">
        <v>180</v>
      </c>
      <c r="M113" s="31" t="s">
        <v>76</v>
      </c>
    </row>
    <row r="114" ht="15.75" customHeight="1">
      <c r="A114" s="37" t="str">
        <f t="shared" si="1"/>
        <v>Lithuania-Europe2000</v>
      </c>
      <c r="B114" s="37">
        <v>0.01</v>
      </c>
      <c r="C114" s="37">
        <v>0.01</v>
      </c>
      <c r="D114" s="37">
        <v>78.0</v>
      </c>
      <c r="E114" s="37">
        <v>67.0</v>
      </c>
      <c r="F114" s="37">
        <v>0.199</v>
      </c>
      <c r="G114" s="37">
        <v>0.662</v>
      </c>
      <c r="H114" s="37">
        <v>0.139</v>
      </c>
      <c r="I114" s="37">
        <v>3499536.0</v>
      </c>
      <c r="J114" s="37">
        <v>0.67</v>
      </c>
      <c r="K114" s="36" t="s">
        <v>205</v>
      </c>
      <c r="L114" s="36" t="s">
        <v>180</v>
      </c>
      <c r="M114" s="31" t="s">
        <v>76</v>
      </c>
    </row>
    <row r="115" ht="15.75" customHeight="1">
      <c r="A115" s="37" t="str">
        <f t="shared" si="1"/>
        <v>Luxembourg-Europe2000</v>
      </c>
      <c r="B115" s="37">
        <v>0.013</v>
      </c>
      <c r="C115" s="37">
        <v>0.004</v>
      </c>
      <c r="D115" s="37">
        <v>81.0</v>
      </c>
      <c r="E115" s="37">
        <v>75.0</v>
      </c>
      <c r="F115" s="37">
        <v>0.189</v>
      </c>
      <c r="G115" s="37">
        <v>0.67</v>
      </c>
      <c r="H115" s="37">
        <v>0.141</v>
      </c>
      <c r="I115" s="37">
        <v>436300.0</v>
      </c>
      <c r="J115" s="37">
        <v>0.842</v>
      </c>
      <c r="K115" s="36" t="s">
        <v>206</v>
      </c>
      <c r="L115" s="36" t="s">
        <v>180</v>
      </c>
      <c r="M115" s="31" t="s">
        <v>76</v>
      </c>
    </row>
    <row r="116" ht="15.75" customHeight="1">
      <c r="A116" s="37" t="str">
        <f t="shared" si="1"/>
        <v>North Macedonia-Europe2000</v>
      </c>
      <c r="B116" s="37">
        <v>0.013</v>
      </c>
      <c r="C116" s="37">
        <v>0.014</v>
      </c>
      <c r="D116" s="37">
        <v>76.0</v>
      </c>
      <c r="E116" s="37">
        <v>71.0</v>
      </c>
      <c r="F116" s="37">
        <v>0.224</v>
      </c>
      <c r="G116" s="37">
        <v>0.676</v>
      </c>
      <c r="H116" s="37">
        <v>0.1</v>
      </c>
      <c r="I116" s="37">
        <v>2052129.0</v>
      </c>
      <c r="J116" s="37">
        <v>0.585</v>
      </c>
      <c r="K116" s="36" t="s">
        <v>212</v>
      </c>
      <c r="L116" s="36" t="s">
        <v>180</v>
      </c>
      <c r="M116" s="31" t="s">
        <v>76</v>
      </c>
    </row>
    <row r="117" ht="15.75" customHeight="1">
      <c r="A117" s="37" t="str">
        <f t="shared" si="1"/>
        <v>Malta-Europe2000</v>
      </c>
      <c r="B117" s="37">
        <v>0.012</v>
      </c>
      <c r="C117" s="37">
        <v>0.007</v>
      </c>
      <c r="D117" s="37">
        <v>80.0</v>
      </c>
      <c r="E117" s="37">
        <v>76.0</v>
      </c>
      <c r="F117" s="37">
        <v>0.207</v>
      </c>
      <c r="G117" s="37">
        <v>0.686</v>
      </c>
      <c r="H117" s="37">
        <v>0.107</v>
      </c>
      <c r="I117" s="37">
        <v>381363.0</v>
      </c>
      <c r="J117" s="37">
        <v>0.924</v>
      </c>
      <c r="K117" s="36" t="s">
        <v>207</v>
      </c>
      <c r="L117" s="36" t="s">
        <v>180</v>
      </c>
      <c r="M117" s="31" t="s">
        <v>76</v>
      </c>
    </row>
    <row r="118" ht="15.75" customHeight="1">
      <c r="A118" s="37" t="str">
        <f t="shared" si="1"/>
        <v>Moldova-Europe2000</v>
      </c>
      <c r="B118" s="37">
        <v>0.012</v>
      </c>
      <c r="C118" s="37">
        <v>0.025</v>
      </c>
      <c r="D118" s="37">
        <v>71.0</v>
      </c>
      <c r="E118" s="37">
        <v>63.0</v>
      </c>
      <c r="F118" s="37">
        <v>0.237</v>
      </c>
      <c r="G118" s="37">
        <v>0.663</v>
      </c>
      <c r="H118" s="37">
        <v>0.1</v>
      </c>
      <c r="I118" s="37">
        <v>3639592.0</v>
      </c>
      <c r="J118" s="37">
        <v>0.458</v>
      </c>
      <c r="K118" s="36" t="s">
        <v>208</v>
      </c>
      <c r="L118" s="36" t="s">
        <v>180</v>
      </c>
      <c r="M118" s="31" t="s">
        <v>76</v>
      </c>
    </row>
    <row r="119" ht="15.75" customHeight="1">
      <c r="A119" s="37" t="str">
        <f t="shared" si="1"/>
        <v>Monaco-Europe2000</v>
      </c>
      <c r="B119" s="36"/>
      <c r="C119" s="37">
        <v>0.004</v>
      </c>
      <c r="D119" s="36"/>
      <c r="E119" s="36"/>
      <c r="F119" s="36"/>
      <c r="G119" s="36"/>
      <c r="H119" s="36"/>
      <c r="I119" s="37">
        <v>32081.0</v>
      </c>
      <c r="J119" s="37">
        <v>1.0</v>
      </c>
      <c r="K119" s="36" t="s">
        <v>209</v>
      </c>
      <c r="L119" s="36" t="s">
        <v>180</v>
      </c>
      <c r="M119" s="31" t="s">
        <v>76</v>
      </c>
    </row>
    <row r="120" ht="15.75" customHeight="1">
      <c r="A120" s="37" t="str">
        <f t="shared" si="1"/>
        <v>Montenegro-Europe2000</v>
      </c>
      <c r="B120" s="37">
        <v>0.013</v>
      </c>
      <c r="C120" s="37">
        <v>0.013</v>
      </c>
      <c r="D120" s="37">
        <v>77.0</v>
      </c>
      <c r="E120" s="37">
        <v>71.0</v>
      </c>
      <c r="F120" s="37">
        <v>0.213</v>
      </c>
      <c r="G120" s="37">
        <v>0.673</v>
      </c>
      <c r="H120" s="37">
        <v>0.113</v>
      </c>
      <c r="I120" s="37">
        <v>611196.0</v>
      </c>
      <c r="J120" s="37">
        <v>0.585</v>
      </c>
      <c r="K120" s="36" t="s">
        <v>210</v>
      </c>
      <c r="L120" s="36" t="s">
        <v>180</v>
      </c>
      <c r="M120" s="31" t="s">
        <v>76</v>
      </c>
    </row>
    <row r="121" ht="15.75" customHeight="1">
      <c r="A121" s="37" t="str">
        <f t="shared" si="1"/>
        <v>Netherlands-Europe2000</v>
      </c>
      <c r="B121" s="37">
        <v>0.013</v>
      </c>
      <c r="C121" s="37">
        <v>0.005</v>
      </c>
      <c r="D121" s="37">
        <v>81.0</v>
      </c>
      <c r="E121" s="37">
        <v>76.0</v>
      </c>
      <c r="F121" s="37">
        <v>0.186</v>
      </c>
      <c r="G121" s="37">
        <v>0.679</v>
      </c>
      <c r="H121" s="37">
        <v>0.136</v>
      </c>
      <c r="I121" s="37">
        <v>1.5925513E7</v>
      </c>
      <c r="J121" s="37">
        <v>0.768</v>
      </c>
      <c r="K121" s="36" t="s">
        <v>211</v>
      </c>
      <c r="L121" s="36" t="s">
        <v>180</v>
      </c>
      <c r="M121" s="31" t="s">
        <v>76</v>
      </c>
    </row>
    <row r="122" ht="15.75" customHeight="1">
      <c r="A122" s="37" t="str">
        <f t="shared" si="1"/>
        <v>Norway-Europe2000</v>
      </c>
      <c r="B122" s="37">
        <v>0.013</v>
      </c>
      <c r="C122" s="37">
        <v>0.004</v>
      </c>
      <c r="D122" s="37">
        <v>81.0</v>
      </c>
      <c r="E122" s="37">
        <v>76.0</v>
      </c>
      <c r="F122" s="37">
        <v>0.2</v>
      </c>
      <c r="G122" s="37">
        <v>0.648</v>
      </c>
      <c r="H122" s="37">
        <v>0.152</v>
      </c>
      <c r="I122" s="37">
        <v>4490967.0</v>
      </c>
      <c r="J122" s="37">
        <v>0.761</v>
      </c>
      <c r="K122" s="36" t="s">
        <v>213</v>
      </c>
      <c r="L122" s="36" t="s">
        <v>180</v>
      </c>
      <c r="M122" s="31" t="s">
        <v>76</v>
      </c>
    </row>
    <row r="123" ht="15.75" customHeight="1">
      <c r="A123" s="37" t="str">
        <f t="shared" si="1"/>
        <v>Poland-Europe2000</v>
      </c>
      <c r="B123" s="37">
        <v>0.01</v>
      </c>
      <c r="C123" s="37">
        <v>0.008</v>
      </c>
      <c r="D123" s="37">
        <v>78.0</v>
      </c>
      <c r="E123" s="37">
        <v>70.0</v>
      </c>
      <c r="F123" s="37">
        <v>0.194</v>
      </c>
      <c r="G123" s="37">
        <v>0.684</v>
      </c>
      <c r="H123" s="37">
        <v>0.123</v>
      </c>
      <c r="I123" s="37">
        <v>3.8258629E7</v>
      </c>
      <c r="J123" s="37">
        <v>0.617</v>
      </c>
      <c r="K123" s="36" t="s">
        <v>214</v>
      </c>
      <c r="L123" s="36" t="s">
        <v>180</v>
      </c>
      <c r="M123" s="31" t="s">
        <v>76</v>
      </c>
    </row>
    <row r="124" ht="15.75" customHeight="1">
      <c r="A124" s="37" t="str">
        <f t="shared" si="1"/>
        <v>Portugal-Europe2000</v>
      </c>
      <c r="B124" s="37">
        <v>0.012</v>
      </c>
      <c r="C124" s="37">
        <v>0.006</v>
      </c>
      <c r="D124" s="37">
        <v>80.0</v>
      </c>
      <c r="E124" s="37">
        <v>73.0</v>
      </c>
      <c r="F124" s="37">
        <v>0.162</v>
      </c>
      <c r="G124" s="37">
        <v>0.676</v>
      </c>
      <c r="H124" s="37">
        <v>0.162</v>
      </c>
      <c r="I124" s="37">
        <v>1.0289898E7</v>
      </c>
      <c r="J124" s="37">
        <v>0.544</v>
      </c>
      <c r="K124" s="36" t="s">
        <v>215</v>
      </c>
      <c r="L124" s="36" t="s">
        <v>180</v>
      </c>
      <c r="M124" s="31" t="s">
        <v>76</v>
      </c>
    </row>
    <row r="125" ht="15.75" customHeight="1">
      <c r="A125" s="37" t="str">
        <f t="shared" si="1"/>
        <v>Romania-Europe2000</v>
      </c>
      <c r="B125" s="37">
        <v>0.01</v>
      </c>
      <c r="C125" s="37">
        <v>0.023</v>
      </c>
      <c r="D125" s="37">
        <v>75.0</v>
      </c>
      <c r="E125" s="37">
        <v>68.0</v>
      </c>
      <c r="F125" s="37">
        <v>0.186</v>
      </c>
      <c r="G125" s="37">
        <v>0.68</v>
      </c>
      <c r="H125" s="37">
        <v>0.134</v>
      </c>
      <c r="I125" s="37">
        <v>2.2442971E7</v>
      </c>
      <c r="J125" s="37">
        <v>0.53</v>
      </c>
      <c r="K125" s="36" t="s">
        <v>216</v>
      </c>
      <c r="L125" s="36" t="s">
        <v>180</v>
      </c>
      <c r="M125" s="31" t="s">
        <v>76</v>
      </c>
    </row>
    <row r="126" ht="15.75" customHeight="1">
      <c r="A126" s="37" t="str">
        <f t="shared" si="1"/>
        <v>Russia-Europe2000</v>
      </c>
      <c r="B126" s="37">
        <v>0.009</v>
      </c>
      <c r="C126" s="37">
        <v>0.02</v>
      </c>
      <c r="D126" s="37">
        <v>72.0</v>
      </c>
      <c r="E126" s="37">
        <v>59.0</v>
      </c>
      <c r="F126" s="37">
        <v>0.182</v>
      </c>
      <c r="G126" s="37">
        <v>0.694</v>
      </c>
      <c r="H126" s="37">
        <v>0.124</v>
      </c>
      <c r="I126" s="37">
        <v>1.4659687E8</v>
      </c>
      <c r="J126" s="37">
        <v>0.734</v>
      </c>
      <c r="K126" s="36" t="s">
        <v>217</v>
      </c>
      <c r="L126" s="36" t="s">
        <v>180</v>
      </c>
      <c r="M126" s="31" t="s">
        <v>76</v>
      </c>
    </row>
    <row r="127" ht="15.75" customHeight="1">
      <c r="A127" s="37" t="str">
        <f t="shared" si="1"/>
        <v>San Marino-Europe2000</v>
      </c>
      <c r="B127" s="36"/>
      <c r="C127" s="37">
        <v>0.005</v>
      </c>
      <c r="D127" s="37">
        <v>84.0</v>
      </c>
      <c r="E127" s="37">
        <v>77.0</v>
      </c>
      <c r="F127" s="36"/>
      <c r="G127" s="36"/>
      <c r="H127" s="36"/>
      <c r="I127" s="37">
        <v>26969.0</v>
      </c>
      <c r="J127" s="37">
        <v>0.934</v>
      </c>
      <c r="K127" s="36" t="s">
        <v>218</v>
      </c>
      <c r="L127" s="36" t="s">
        <v>180</v>
      </c>
      <c r="M127" s="31" t="s">
        <v>76</v>
      </c>
    </row>
    <row r="128" ht="15.75" customHeight="1">
      <c r="A128" s="37" t="str">
        <f t="shared" si="1"/>
        <v>Serbia-Europe2000</v>
      </c>
      <c r="B128" s="37">
        <v>0.01</v>
      </c>
      <c r="C128" s="37">
        <v>0.011</v>
      </c>
      <c r="D128" s="37">
        <v>75.0</v>
      </c>
      <c r="E128" s="37">
        <v>70.0</v>
      </c>
      <c r="F128" s="37">
        <v>0.202</v>
      </c>
      <c r="G128" s="37">
        <v>0.669</v>
      </c>
      <c r="H128" s="37">
        <v>0.129</v>
      </c>
      <c r="I128" s="37">
        <v>7516346.0</v>
      </c>
      <c r="J128" s="37">
        <v>0.532</v>
      </c>
      <c r="K128" s="36" t="s">
        <v>219</v>
      </c>
      <c r="L128" s="36" t="s">
        <v>180</v>
      </c>
      <c r="M128" s="31" t="s">
        <v>76</v>
      </c>
    </row>
    <row r="129" ht="15.75" customHeight="1">
      <c r="A129" s="37" t="str">
        <f t="shared" si="1"/>
        <v>Slovakia-Europe2000</v>
      </c>
      <c r="B129" s="37">
        <v>0.01</v>
      </c>
      <c r="C129" s="37">
        <v>0.01</v>
      </c>
      <c r="D129" s="37">
        <v>77.0</v>
      </c>
      <c r="E129" s="37">
        <v>69.0</v>
      </c>
      <c r="F129" s="37">
        <v>0.197</v>
      </c>
      <c r="G129" s="37">
        <v>0.689</v>
      </c>
      <c r="H129" s="37">
        <v>0.114</v>
      </c>
      <c r="I129" s="37">
        <v>5388720.0</v>
      </c>
      <c r="J129" s="37">
        <v>0.562</v>
      </c>
      <c r="K129" s="36" t="s">
        <v>220</v>
      </c>
      <c r="L129" s="36" t="s">
        <v>180</v>
      </c>
      <c r="M129" s="31" t="s">
        <v>76</v>
      </c>
    </row>
    <row r="130" ht="15.75" customHeight="1">
      <c r="A130" s="37" t="str">
        <f t="shared" si="1"/>
        <v>Slovenia-Europe2000</v>
      </c>
      <c r="B130" s="37">
        <v>0.009</v>
      </c>
      <c r="C130" s="37">
        <v>0.005</v>
      </c>
      <c r="D130" s="37">
        <v>79.0</v>
      </c>
      <c r="E130" s="37">
        <v>72.0</v>
      </c>
      <c r="F130" s="37">
        <v>0.159</v>
      </c>
      <c r="G130" s="37">
        <v>0.7</v>
      </c>
      <c r="H130" s="37">
        <v>0.141</v>
      </c>
      <c r="I130" s="37">
        <v>1988925.0</v>
      </c>
      <c r="J130" s="37">
        <v>0.508</v>
      </c>
      <c r="K130" s="36" t="s">
        <v>221</v>
      </c>
      <c r="L130" s="36" t="s">
        <v>180</v>
      </c>
      <c r="M130" s="31" t="s">
        <v>76</v>
      </c>
    </row>
    <row r="131" ht="15.75" customHeight="1">
      <c r="A131" s="37" t="str">
        <f t="shared" si="1"/>
        <v>Spain-Europe2000</v>
      </c>
      <c r="B131" s="37">
        <v>0.01</v>
      </c>
      <c r="C131" s="37">
        <v>0.005</v>
      </c>
      <c r="D131" s="37">
        <v>83.0</v>
      </c>
      <c r="E131" s="37">
        <v>76.0</v>
      </c>
      <c r="F131" s="37">
        <v>0.148</v>
      </c>
      <c r="G131" s="37">
        <v>0.684</v>
      </c>
      <c r="H131" s="37">
        <v>0.169</v>
      </c>
      <c r="I131" s="37">
        <v>4.0263216E7</v>
      </c>
      <c r="J131" s="37">
        <v>0.763</v>
      </c>
      <c r="K131" s="36" t="s">
        <v>222</v>
      </c>
      <c r="L131" s="36" t="s">
        <v>180</v>
      </c>
      <c r="M131" s="31" t="s">
        <v>76</v>
      </c>
    </row>
    <row r="132" ht="15.75" customHeight="1">
      <c r="A132" s="37" t="str">
        <f t="shared" si="1"/>
        <v>Sweden-Europe2000</v>
      </c>
      <c r="B132" s="37">
        <v>0.01</v>
      </c>
      <c r="C132" s="37">
        <v>0.003</v>
      </c>
      <c r="D132" s="37">
        <v>82.0</v>
      </c>
      <c r="E132" s="37">
        <v>77.0</v>
      </c>
      <c r="F132" s="37">
        <v>0.184</v>
      </c>
      <c r="G132" s="37">
        <v>0.643</v>
      </c>
      <c r="H132" s="37">
        <v>0.173</v>
      </c>
      <c r="I132" s="37">
        <v>8872109.0</v>
      </c>
      <c r="J132" s="37">
        <v>0.84</v>
      </c>
      <c r="K132" s="36" t="s">
        <v>223</v>
      </c>
      <c r="L132" s="36" t="s">
        <v>180</v>
      </c>
      <c r="M132" s="31" t="s">
        <v>76</v>
      </c>
    </row>
    <row r="133" ht="15.75" customHeight="1">
      <c r="A133" s="37" t="str">
        <f t="shared" si="1"/>
        <v>Switzerland-Europe2000</v>
      </c>
      <c r="B133" s="37">
        <v>0.011</v>
      </c>
      <c r="C133" s="37">
        <v>0.005</v>
      </c>
      <c r="D133" s="37">
        <v>83.0</v>
      </c>
      <c r="E133" s="37">
        <v>77.0</v>
      </c>
      <c r="F133" s="37">
        <v>0.174</v>
      </c>
      <c r="G133" s="37">
        <v>0.673</v>
      </c>
      <c r="H133" s="37">
        <v>0.153</v>
      </c>
      <c r="I133" s="37">
        <v>7184250.0</v>
      </c>
      <c r="J133" s="37">
        <v>0.733</v>
      </c>
      <c r="K133" s="36" t="s">
        <v>224</v>
      </c>
      <c r="L133" s="36" t="s">
        <v>180</v>
      </c>
      <c r="M133" s="31" t="s">
        <v>76</v>
      </c>
    </row>
    <row r="134" ht="15.75" customHeight="1">
      <c r="A134" s="37" t="str">
        <f t="shared" si="1"/>
        <v>Turkey-Europe2000</v>
      </c>
      <c r="B134" s="37">
        <v>0.021</v>
      </c>
      <c r="C134" s="37">
        <v>0.034</v>
      </c>
      <c r="D134" s="37">
        <v>74.0</v>
      </c>
      <c r="E134" s="37">
        <v>66.0</v>
      </c>
      <c r="F134" s="37">
        <v>0.307</v>
      </c>
      <c r="G134" s="37">
        <v>0.634</v>
      </c>
      <c r="H134" s="37">
        <v>0.06</v>
      </c>
      <c r="I134" s="37">
        <v>6.3174483E7</v>
      </c>
      <c r="J134" s="37">
        <v>0.647</v>
      </c>
      <c r="K134" s="36" t="s">
        <v>225</v>
      </c>
      <c r="L134" s="36" t="s">
        <v>180</v>
      </c>
      <c r="M134" s="31" t="s">
        <v>76</v>
      </c>
    </row>
    <row r="135" ht="15.75" customHeight="1">
      <c r="A135" s="37" t="str">
        <f t="shared" si="1"/>
        <v>Ukraine-Europe2000</v>
      </c>
      <c r="B135" s="37">
        <v>0.008</v>
      </c>
      <c r="C135" s="37">
        <v>0.016</v>
      </c>
      <c r="D135" s="37">
        <v>74.0</v>
      </c>
      <c r="E135" s="37">
        <v>62.0</v>
      </c>
      <c r="F135" s="37">
        <v>0.175</v>
      </c>
      <c r="G135" s="37">
        <v>0.688</v>
      </c>
      <c r="H135" s="37">
        <v>0.138</v>
      </c>
      <c r="I135" s="37">
        <v>4.9175848E7</v>
      </c>
      <c r="J135" s="37">
        <v>0.671</v>
      </c>
      <c r="K135" s="36" t="s">
        <v>226</v>
      </c>
      <c r="L135" s="36" t="s">
        <v>180</v>
      </c>
      <c r="M135" s="31" t="s">
        <v>76</v>
      </c>
    </row>
    <row r="136" ht="15.75" customHeight="1">
      <c r="A136" s="37" t="str">
        <f t="shared" si="1"/>
        <v>United Kingdom-Europe2000</v>
      </c>
      <c r="B136" s="37">
        <v>0.012</v>
      </c>
      <c r="C136" s="37">
        <v>0.006</v>
      </c>
      <c r="D136" s="37">
        <v>80.0</v>
      </c>
      <c r="E136" s="37">
        <v>75.0</v>
      </c>
      <c r="F136" s="37">
        <v>0.19</v>
      </c>
      <c r="G136" s="37">
        <v>0.652</v>
      </c>
      <c r="H136" s="37">
        <v>0.158</v>
      </c>
      <c r="I136" s="37">
        <v>5.8892514E7</v>
      </c>
      <c r="J136" s="37">
        <v>0.787</v>
      </c>
      <c r="K136" s="36" t="s">
        <v>227</v>
      </c>
      <c r="L136" s="36" t="s">
        <v>180</v>
      </c>
      <c r="M136" s="31" t="s">
        <v>76</v>
      </c>
    </row>
    <row r="137" ht="15.75" customHeight="1">
      <c r="A137" s="37" t="str">
        <f t="shared" si="1"/>
        <v>Bahrain-Middle East2000</v>
      </c>
      <c r="B137" s="37">
        <v>0.021</v>
      </c>
      <c r="C137" s="37">
        <v>0.011</v>
      </c>
      <c r="D137" s="37">
        <v>76.0</v>
      </c>
      <c r="E137" s="37">
        <v>74.0</v>
      </c>
      <c r="F137" s="37">
        <v>0.308</v>
      </c>
      <c r="G137" s="37">
        <v>0.667</v>
      </c>
      <c r="H137" s="37">
        <v>0.024</v>
      </c>
      <c r="I137" s="37">
        <v>668239.0</v>
      </c>
      <c r="J137" s="37">
        <v>0.884</v>
      </c>
      <c r="K137" s="36" t="s">
        <v>228</v>
      </c>
      <c r="L137" s="36" t="s">
        <v>229</v>
      </c>
      <c r="M137" s="31" t="s">
        <v>76</v>
      </c>
    </row>
    <row r="138" ht="15.75" customHeight="1">
      <c r="A138" s="37" t="str">
        <f t="shared" si="1"/>
        <v>Iran-Middle East2000</v>
      </c>
      <c r="B138" s="37">
        <v>0.019</v>
      </c>
      <c r="C138" s="37">
        <v>0.029</v>
      </c>
      <c r="D138" s="37">
        <v>71.0</v>
      </c>
      <c r="E138" s="37">
        <v>69.0</v>
      </c>
      <c r="F138" s="37">
        <v>0.347</v>
      </c>
      <c r="G138" s="37">
        <v>0.611</v>
      </c>
      <c r="H138" s="37">
        <v>0.042</v>
      </c>
      <c r="I138" s="37">
        <v>6.5911052E7</v>
      </c>
      <c r="J138" s="37">
        <v>0.64</v>
      </c>
      <c r="K138" s="36" t="s">
        <v>230</v>
      </c>
      <c r="L138" s="36" t="s">
        <v>229</v>
      </c>
      <c r="M138" s="31" t="s">
        <v>76</v>
      </c>
    </row>
    <row r="139" ht="15.75" customHeight="1">
      <c r="A139" s="37" t="str">
        <f t="shared" si="1"/>
        <v>Iraq-Middle East2000</v>
      </c>
      <c r="B139" s="37">
        <v>0.036</v>
      </c>
      <c r="C139" s="37">
        <v>0.036</v>
      </c>
      <c r="D139" s="37">
        <v>73.0</v>
      </c>
      <c r="E139" s="37">
        <v>69.0</v>
      </c>
      <c r="F139" s="37">
        <v>0.428</v>
      </c>
      <c r="G139" s="37">
        <v>0.537</v>
      </c>
      <c r="H139" s="37">
        <v>0.035</v>
      </c>
      <c r="I139" s="37">
        <v>2.3801156E7</v>
      </c>
      <c r="J139" s="37">
        <v>0.685</v>
      </c>
      <c r="K139" s="36" t="s">
        <v>231</v>
      </c>
      <c r="L139" s="36" t="s">
        <v>229</v>
      </c>
      <c r="M139" s="31" t="s">
        <v>76</v>
      </c>
    </row>
    <row r="140" ht="15.75" customHeight="1">
      <c r="A140" s="37" t="str">
        <f t="shared" si="1"/>
        <v>Israel-Middle East2000</v>
      </c>
      <c r="B140" s="37">
        <v>0.022</v>
      </c>
      <c r="C140" s="37">
        <v>0.006</v>
      </c>
      <c r="D140" s="37">
        <v>81.0</v>
      </c>
      <c r="E140" s="37">
        <v>77.0</v>
      </c>
      <c r="F140" s="37">
        <v>0.281</v>
      </c>
      <c r="G140" s="37">
        <v>0.619</v>
      </c>
      <c r="H140" s="37">
        <v>0.1</v>
      </c>
      <c r="I140" s="37">
        <v>6289000.0</v>
      </c>
      <c r="J140" s="37">
        <v>0.912</v>
      </c>
      <c r="K140" s="36" t="s">
        <v>232</v>
      </c>
      <c r="L140" s="36" t="s">
        <v>229</v>
      </c>
      <c r="M140" s="31" t="s">
        <v>76</v>
      </c>
    </row>
    <row r="141" ht="15.75" customHeight="1">
      <c r="A141" s="37" t="str">
        <f t="shared" si="1"/>
        <v>Jordan-Middle East2000</v>
      </c>
      <c r="B141" s="37">
        <v>0.031</v>
      </c>
      <c r="C141" s="37">
        <v>0.023</v>
      </c>
      <c r="D141" s="37">
        <v>73.0</v>
      </c>
      <c r="E141" s="37">
        <v>70.0</v>
      </c>
      <c r="F141" s="37">
        <v>0.394</v>
      </c>
      <c r="G141" s="37">
        <v>0.575</v>
      </c>
      <c r="H141" s="37">
        <v>0.031</v>
      </c>
      <c r="I141" s="37">
        <v>4797000.0</v>
      </c>
      <c r="J141" s="37">
        <v>0.798</v>
      </c>
      <c r="K141" s="36" t="s">
        <v>233</v>
      </c>
      <c r="L141" s="36" t="s">
        <v>229</v>
      </c>
      <c r="M141" s="31" t="s">
        <v>76</v>
      </c>
    </row>
    <row r="142" ht="15.75" customHeight="1">
      <c r="A142" s="37" t="str">
        <f t="shared" si="1"/>
        <v>Kuwait-Middle East2000</v>
      </c>
      <c r="B142" s="37">
        <v>0.024</v>
      </c>
      <c r="C142" s="37">
        <v>0.011</v>
      </c>
      <c r="D142" s="37">
        <v>74.0</v>
      </c>
      <c r="E142" s="37">
        <v>72.0</v>
      </c>
      <c r="F142" s="37">
        <v>0.257</v>
      </c>
      <c r="G142" s="37">
        <v>0.712</v>
      </c>
      <c r="H142" s="37">
        <v>0.031</v>
      </c>
      <c r="I142" s="37">
        <v>1906231.0</v>
      </c>
      <c r="J142" s="37">
        <v>0.981</v>
      </c>
      <c r="K142" s="36" t="s">
        <v>234</v>
      </c>
      <c r="L142" s="36" t="s">
        <v>229</v>
      </c>
      <c r="M142" s="31" t="s">
        <v>76</v>
      </c>
    </row>
    <row r="143" ht="15.75" customHeight="1">
      <c r="A143" s="37" t="str">
        <f t="shared" si="1"/>
        <v>Lebanon-Middle East2000</v>
      </c>
      <c r="B143" s="37">
        <v>0.019</v>
      </c>
      <c r="C143" s="37">
        <v>0.017</v>
      </c>
      <c r="D143" s="37">
        <v>76.0</v>
      </c>
      <c r="E143" s="37">
        <v>73.0</v>
      </c>
      <c r="F143" s="37">
        <v>0.286</v>
      </c>
      <c r="G143" s="37">
        <v>0.643</v>
      </c>
      <c r="H143" s="37">
        <v>0.071</v>
      </c>
      <c r="I143" s="37">
        <v>3235380.0</v>
      </c>
      <c r="J143" s="37">
        <v>0.86</v>
      </c>
      <c r="K143" s="36" t="s">
        <v>235</v>
      </c>
      <c r="L143" s="36" t="s">
        <v>229</v>
      </c>
      <c r="M143" s="31" t="s">
        <v>76</v>
      </c>
    </row>
    <row r="144" ht="15.75" customHeight="1">
      <c r="A144" s="37" t="str">
        <f t="shared" si="1"/>
        <v>Oman-Middle East2000</v>
      </c>
      <c r="B144" s="37">
        <v>0.024</v>
      </c>
      <c r="C144" s="37">
        <v>0.014</v>
      </c>
      <c r="D144" s="37">
        <v>74.0</v>
      </c>
      <c r="E144" s="37">
        <v>70.0</v>
      </c>
      <c r="F144" s="37">
        <v>0.372</v>
      </c>
      <c r="G144" s="37">
        <v>0.605</v>
      </c>
      <c r="H144" s="37">
        <v>0.023</v>
      </c>
      <c r="I144" s="37">
        <v>2192535.0</v>
      </c>
      <c r="J144" s="37">
        <v>0.716</v>
      </c>
      <c r="K144" s="36" t="s">
        <v>236</v>
      </c>
      <c r="L144" s="36" t="s">
        <v>229</v>
      </c>
      <c r="M144" s="31" t="s">
        <v>76</v>
      </c>
    </row>
    <row r="145" ht="15.75" customHeight="1">
      <c r="A145" s="37" t="str">
        <f t="shared" si="1"/>
        <v>Qatar-Middle East2000</v>
      </c>
      <c r="B145" s="37">
        <v>0.019</v>
      </c>
      <c r="C145" s="37">
        <v>0.011</v>
      </c>
      <c r="D145" s="37">
        <v>78.0</v>
      </c>
      <c r="E145" s="37">
        <v>76.0</v>
      </c>
      <c r="F145" s="37">
        <v>0.259</v>
      </c>
      <c r="G145" s="37">
        <v>0.724</v>
      </c>
      <c r="H145" s="37">
        <v>0.017</v>
      </c>
      <c r="I145" s="37">
        <v>593693.0</v>
      </c>
      <c r="J145" s="37">
        <v>0.963</v>
      </c>
      <c r="K145" s="36" t="s">
        <v>237</v>
      </c>
      <c r="L145" s="36" t="s">
        <v>229</v>
      </c>
      <c r="M145" s="31" t="s">
        <v>76</v>
      </c>
    </row>
    <row r="146" ht="15.75" customHeight="1">
      <c r="A146" s="37" t="str">
        <f t="shared" si="1"/>
        <v>Saudi Arabia-Middle East2000</v>
      </c>
      <c r="B146" s="37">
        <v>0.027</v>
      </c>
      <c r="C146" s="37">
        <v>0.019</v>
      </c>
      <c r="D146" s="37">
        <v>74.0</v>
      </c>
      <c r="E146" s="37">
        <v>71.0</v>
      </c>
      <c r="F146" s="37">
        <v>0.384</v>
      </c>
      <c r="G146" s="37">
        <v>0.581</v>
      </c>
      <c r="H146" s="37">
        <v>0.035</v>
      </c>
      <c r="I146" s="37">
        <v>2.0144584E7</v>
      </c>
      <c r="J146" s="37">
        <v>0.798</v>
      </c>
      <c r="K146" s="36" t="s">
        <v>238</v>
      </c>
      <c r="L146" s="36" t="s">
        <v>229</v>
      </c>
      <c r="M146" s="31" t="s">
        <v>76</v>
      </c>
    </row>
    <row r="147" ht="15.75" customHeight="1">
      <c r="A147" s="37" t="str">
        <f t="shared" si="1"/>
        <v>Syria-Middle East2000</v>
      </c>
      <c r="B147" s="37">
        <v>0.03</v>
      </c>
      <c r="C147" s="37">
        <v>0.02</v>
      </c>
      <c r="D147" s="37">
        <v>75.0</v>
      </c>
      <c r="E147" s="37">
        <v>72.0</v>
      </c>
      <c r="F147" s="37">
        <v>0.408</v>
      </c>
      <c r="G147" s="37">
        <v>0.558</v>
      </c>
      <c r="H147" s="37">
        <v>0.034</v>
      </c>
      <c r="I147" s="37">
        <v>1.6371208E7</v>
      </c>
      <c r="J147" s="37">
        <v>0.519</v>
      </c>
      <c r="K147" s="36" t="s">
        <v>239</v>
      </c>
      <c r="L147" s="36" t="s">
        <v>229</v>
      </c>
      <c r="M147" s="31" t="s">
        <v>76</v>
      </c>
    </row>
    <row r="148" ht="15.75" customHeight="1">
      <c r="A148" s="37" t="str">
        <f t="shared" si="1"/>
        <v>United Arab Emirates-Middle East2000</v>
      </c>
      <c r="B148" s="37">
        <v>0.017</v>
      </c>
      <c r="C148" s="37">
        <v>0.01</v>
      </c>
      <c r="D148" s="37">
        <v>75.0</v>
      </c>
      <c r="E148" s="37">
        <v>73.0</v>
      </c>
      <c r="F148" s="37">
        <v>0.254</v>
      </c>
      <c r="G148" s="37">
        <v>0.736</v>
      </c>
      <c r="H148" s="37">
        <v>0.01</v>
      </c>
      <c r="I148" s="37">
        <v>3026352.0</v>
      </c>
      <c r="J148" s="37">
        <v>0.802</v>
      </c>
      <c r="K148" s="36" t="s">
        <v>240</v>
      </c>
      <c r="L148" s="36" t="s">
        <v>229</v>
      </c>
      <c r="M148" s="31" t="s">
        <v>76</v>
      </c>
    </row>
    <row r="149" ht="15.75" customHeight="1">
      <c r="A149" s="37" t="str">
        <f t="shared" si="1"/>
        <v>Yemen-Middle East2000</v>
      </c>
      <c r="B149" s="37">
        <v>0.039</v>
      </c>
      <c r="C149" s="37">
        <v>0.069</v>
      </c>
      <c r="D149" s="37">
        <v>62.0</v>
      </c>
      <c r="E149" s="37">
        <v>59.0</v>
      </c>
      <c r="F149" s="37">
        <v>0.486</v>
      </c>
      <c r="G149" s="37">
        <v>0.485</v>
      </c>
      <c r="H149" s="37">
        <v>0.029</v>
      </c>
      <c r="I149" s="37">
        <v>1.7522537E7</v>
      </c>
      <c r="J149" s="37">
        <v>0.263</v>
      </c>
      <c r="K149" s="36" t="s">
        <v>241</v>
      </c>
      <c r="L149" s="36" t="s">
        <v>229</v>
      </c>
      <c r="M149" s="31" t="s">
        <v>76</v>
      </c>
    </row>
    <row r="150" ht="15.75" customHeight="1">
      <c r="A150" s="37" t="str">
        <f t="shared" si="1"/>
        <v>American Samoa-Oceania2000</v>
      </c>
      <c r="B150" s="36"/>
      <c r="C150" s="36"/>
      <c r="D150" s="36"/>
      <c r="E150" s="36"/>
      <c r="F150" s="36"/>
      <c r="G150" s="36"/>
      <c r="H150" s="36"/>
      <c r="I150" s="37">
        <v>57522.0</v>
      </c>
      <c r="J150" s="37">
        <v>0.886</v>
      </c>
      <c r="K150" s="36" t="s">
        <v>242</v>
      </c>
      <c r="L150" s="36" t="s">
        <v>243</v>
      </c>
      <c r="M150" s="31" t="s">
        <v>76</v>
      </c>
    </row>
    <row r="151" ht="15.75" customHeight="1">
      <c r="A151" s="37" t="str">
        <f t="shared" si="1"/>
        <v>Australia-Oceania2000</v>
      </c>
      <c r="B151" s="37">
        <v>0.013</v>
      </c>
      <c r="C151" s="37">
        <v>0.005</v>
      </c>
      <c r="D151" s="37">
        <v>82.0</v>
      </c>
      <c r="E151" s="37">
        <v>77.0</v>
      </c>
      <c r="F151" s="37">
        <v>0.207</v>
      </c>
      <c r="G151" s="37">
        <v>0.669</v>
      </c>
      <c r="H151" s="37">
        <v>0.124</v>
      </c>
      <c r="I151" s="37">
        <v>1.9153E7</v>
      </c>
      <c r="J151" s="37">
        <v>0.872</v>
      </c>
      <c r="K151" s="36" t="s">
        <v>244</v>
      </c>
      <c r="L151" s="36" t="s">
        <v>243</v>
      </c>
      <c r="M151" s="31" t="s">
        <v>76</v>
      </c>
    </row>
    <row r="152" ht="15.75" customHeight="1">
      <c r="A152" s="37" t="str">
        <f t="shared" si="1"/>
        <v>Fiji-Oceania2000</v>
      </c>
      <c r="B152" s="37">
        <v>0.025</v>
      </c>
      <c r="C152" s="37">
        <v>0.021</v>
      </c>
      <c r="D152" s="37">
        <v>70.0</v>
      </c>
      <c r="E152" s="37">
        <v>65.0</v>
      </c>
      <c r="F152" s="37">
        <v>0.351</v>
      </c>
      <c r="G152" s="37">
        <v>0.615</v>
      </c>
      <c r="H152" s="37">
        <v>0.034</v>
      </c>
      <c r="I152" s="37">
        <v>811647.0</v>
      </c>
      <c r="J152" s="37">
        <v>0.479</v>
      </c>
      <c r="K152" s="36" t="s">
        <v>245</v>
      </c>
      <c r="L152" s="36" t="s">
        <v>243</v>
      </c>
      <c r="M152" s="31" t="s">
        <v>76</v>
      </c>
    </row>
    <row r="153" ht="15.75" customHeight="1">
      <c r="A153" s="37" t="str">
        <f t="shared" si="1"/>
        <v>French Polynesia-Oceania2000</v>
      </c>
      <c r="B153" s="37">
        <v>0.02</v>
      </c>
      <c r="C153" s="36"/>
      <c r="D153" s="37">
        <v>75.0</v>
      </c>
      <c r="E153" s="37">
        <v>70.0</v>
      </c>
      <c r="F153" s="37">
        <v>0.318</v>
      </c>
      <c r="G153" s="37">
        <v>0.64</v>
      </c>
      <c r="H153" s="37">
        <v>0.043</v>
      </c>
      <c r="I153" s="37">
        <v>237267.0</v>
      </c>
      <c r="J153" s="37">
        <v>0.561</v>
      </c>
      <c r="K153" s="36" t="s">
        <v>246</v>
      </c>
      <c r="L153" s="36" t="s">
        <v>243</v>
      </c>
      <c r="M153" s="31" t="s">
        <v>76</v>
      </c>
    </row>
    <row r="154" ht="15.75" customHeight="1">
      <c r="A154" s="37" t="str">
        <f t="shared" si="1"/>
        <v>Guam-Oceania2000</v>
      </c>
      <c r="B154" s="37">
        <v>0.022</v>
      </c>
      <c r="C154" s="36"/>
      <c r="D154" s="37">
        <v>78.0</v>
      </c>
      <c r="E154" s="37">
        <v>73.0</v>
      </c>
      <c r="F154" s="37">
        <v>0.305</v>
      </c>
      <c r="G154" s="37">
        <v>0.642</v>
      </c>
      <c r="H154" s="37">
        <v>0.054</v>
      </c>
      <c r="I154" s="37">
        <v>155328.0</v>
      </c>
      <c r="J154" s="37">
        <v>0.931</v>
      </c>
      <c r="K154" s="36" t="s">
        <v>247</v>
      </c>
      <c r="L154" s="36" t="s">
        <v>243</v>
      </c>
      <c r="M154" s="31" t="s">
        <v>76</v>
      </c>
    </row>
    <row r="155" ht="15.75" customHeight="1">
      <c r="A155" s="37" t="str">
        <f t="shared" si="1"/>
        <v>Kiribati-Oceania2000</v>
      </c>
      <c r="B155" s="37">
        <v>0.029</v>
      </c>
      <c r="C155" s="37">
        <v>0.054</v>
      </c>
      <c r="D155" s="37">
        <v>68.0</v>
      </c>
      <c r="E155" s="37">
        <v>62.0</v>
      </c>
      <c r="F155" s="37">
        <v>0.399</v>
      </c>
      <c r="G155" s="37">
        <v>0.567</v>
      </c>
      <c r="H155" s="37">
        <v>0.034</v>
      </c>
      <c r="I155" s="37">
        <v>82788.0</v>
      </c>
      <c r="J155" s="37">
        <v>0.43</v>
      </c>
      <c r="K155" s="36" t="s">
        <v>248</v>
      </c>
      <c r="L155" s="36" t="s">
        <v>243</v>
      </c>
      <c r="M155" s="31" t="s">
        <v>76</v>
      </c>
    </row>
    <row r="156" ht="15.75" customHeight="1">
      <c r="A156" s="37" t="str">
        <f t="shared" si="1"/>
        <v>Marshall Islands-Oceania2000</v>
      </c>
      <c r="B156" s="36"/>
      <c r="C156" s="37">
        <v>0.034</v>
      </c>
      <c r="D156" s="37">
        <v>68.0</v>
      </c>
      <c r="E156" s="37">
        <v>63.0</v>
      </c>
      <c r="F156" s="36"/>
      <c r="G156" s="36"/>
      <c r="H156" s="36"/>
      <c r="I156" s="37">
        <v>52161.0</v>
      </c>
      <c r="J156" s="37">
        <v>0.684</v>
      </c>
      <c r="K156" s="36" t="s">
        <v>249</v>
      </c>
      <c r="L156" s="36" t="s">
        <v>243</v>
      </c>
      <c r="M156" s="31" t="s">
        <v>76</v>
      </c>
    </row>
    <row r="157" ht="15.75" customHeight="1">
      <c r="A157" s="37" t="str">
        <f t="shared" si="1"/>
        <v>Micronesia, Fed. Sts.-Oceania2000</v>
      </c>
      <c r="B157" s="37">
        <v>0.03</v>
      </c>
      <c r="C157" s="37">
        <v>0.042</v>
      </c>
      <c r="D157" s="37">
        <v>68.0</v>
      </c>
      <c r="E157" s="37">
        <v>67.0</v>
      </c>
      <c r="F157" s="37">
        <v>0.403</v>
      </c>
      <c r="G157" s="37">
        <v>0.56</v>
      </c>
      <c r="H157" s="37">
        <v>0.037</v>
      </c>
      <c r="I157" s="37">
        <v>107430.0</v>
      </c>
      <c r="J157" s="37">
        <v>0.223</v>
      </c>
      <c r="K157" s="36" t="s">
        <v>250</v>
      </c>
      <c r="L157" s="36" t="s">
        <v>243</v>
      </c>
      <c r="M157" s="31" t="s">
        <v>76</v>
      </c>
    </row>
    <row r="158" ht="15.75" customHeight="1">
      <c r="A158" s="37" t="str">
        <f t="shared" si="1"/>
        <v>New Caledonia-Oceania2000</v>
      </c>
      <c r="B158" s="37">
        <v>0.021</v>
      </c>
      <c r="C158" s="36"/>
      <c r="D158" s="37">
        <v>78.0</v>
      </c>
      <c r="E158" s="37">
        <v>72.0</v>
      </c>
      <c r="F158" s="37">
        <v>0.287</v>
      </c>
      <c r="G158" s="37">
        <v>0.654</v>
      </c>
      <c r="H158" s="37">
        <v>0.059</v>
      </c>
      <c r="I158" s="37">
        <v>213230.0</v>
      </c>
      <c r="J158" s="37">
        <v>0.618</v>
      </c>
      <c r="K158" s="36" t="s">
        <v>251</v>
      </c>
      <c r="L158" s="36" t="s">
        <v>243</v>
      </c>
      <c r="M158" s="31" t="s">
        <v>76</v>
      </c>
    </row>
    <row r="159" ht="15.75" customHeight="1">
      <c r="A159" s="37" t="str">
        <f t="shared" si="1"/>
        <v>New Zealand-Oceania2000</v>
      </c>
      <c r="B159" s="37">
        <v>0.015</v>
      </c>
      <c r="C159" s="37">
        <v>0.006</v>
      </c>
      <c r="D159" s="37">
        <v>81.0</v>
      </c>
      <c r="E159" s="37">
        <v>76.0</v>
      </c>
      <c r="F159" s="37">
        <v>0.227</v>
      </c>
      <c r="G159" s="37">
        <v>0.655</v>
      </c>
      <c r="H159" s="37">
        <v>0.118</v>
      </c>
      <c r="I159" s="37">
        <v>3857700.0</v>
      </c>
      <c r="J159" s="37">
        <v>0.857</v>
      </c>
      <c r="K159" s="36" t="s">
        <v>252</v>
      </c>
      <c r="L159" s="36" t="s">
        <v>243</v>
      </c>
      <c r="M159" s="31" t="s">
        <v>76</v>
      </c>
    </row>
    <row r="160" ht="15.75" customHeight="1">
      <c r="A160" s="37" t="str">
        <f t="shared" si="1"/>
        <v>Papua New Guinea-Oceania2000</v>
      </c>
      <c r="B160" s="37">
        <v>0.035</v>
      </c>
      <c r="C160" s="37">
        <v>0.058</v>
      </c>
      <c r="D160" s="37">
        <v>61.0</v>
      </c>
      <c r="E160" s="37">
        <v>57.0</v>
      </c>
      <c r="F160" s="37">
        <v>0.402</v>
      </c>
      <c r="G160" s="37">
        <v>0.573</v>
      </c>
      <c r="H160" s="37">
        <v>0.025</v>
      </c>
      <c r="I160" s="37">
        <v>5379226.0</v>
      </c>
      <c r="J160" s="37">
        <v>0.132</v>
      </c>
      <c r="K160" s="36" t="s">
        <v>253</v>
      </c>
      <c r="L160" s="36" t="s">
        <v>243</v>
      </c>
      <c r="M160" s="31" t="s">
        <v>76</v>
      </c>
    </row>
    <row r="161" ht="15.75" customHeight="1">
      <c r="A161" s="37" t="str">
        <f t="shared" si="1"/>
        <v>Samoa-Oceania2000</v>
      </c>
      <c r="B161" s="37">
        <v>0.031</v>
      </c>
      <c r="C161" s="37">
        <v>0.019</v>
      </c>
      <c r="D161" s="37">
        <v>73.0</v>
      </c>
      <c r="E161" s="37">
        <v>66.0</v>
      </c>
      <c r="F161" s="37">
        <v>0.407</v>
      </c>
      <c r="G161" s="37">
        <v>0.548</v>
      </c>
      <c r="H161" s="37">
        <v>0.045</v>
      </c>
      <c r="I161" s="37">
        <v>174614.0</v>
      </c>
      <c r="J161" s="37">
        <v>0.22</v>
      </c>
      <c r="K161" s="36" t="s">
        <v>254</v>
      </c>
      <c r="L161" s="36" t="s">
        <v>243</v>
      </c>
      <c r="M161" s="31" t="s">
        <v>76</v>
      </c>
    </row>
    <row r="162" ht="15.75" customHeight="1">
      <c r="A162" s="37" t="str">
        <f t="shared" si="1"/>
        <v>Solomon Islands-Oceania2000</v>
      </c>
      <c r="B162" s="37">
        <v>0.036</v>
      </c>
      <c r="C162" s="37">
        <v>0.028</v>
      </c>
      <c r="D162" s="37">
        <v>64.0</v>
      </c>
      <c r="E162" s="37">
        <v>62.0</v>
      </c>
      <c r="F162" s="37">
        <v>0.419</v>
      </c>
      <c r="G162" s="37">
        <v>0.553</v>
      </c>
      <c r="H162" s="37">
        <v>0.028</v>
      </c>
      <c r="I162" s="37">
        <v>412336.0</v>
      </c>
      <c r="J162" s="37">
        <v>0.158</v>
      </c>
      <c r="K162" s="36" t="s">
        <v>255</v>
      </c>
      <c r="L162" s="36" t="s">
        <v>243</v>
      </c>
      <c r="M162" s="31" t="s">
        <v>76</v>
      </c>
    </row>
    <row r="163" ht="15.75" customHeight="1">
      <c r="A163" s="37" t="str">
        <f t="shared" si="1"/>
        <v>Tonga-Oceania2000</v>
      </c>
      <c r="B163" s="37">
        <v>0.028</v>
      </c>
      <c r="C163" s="37">
        <v>0.015</v>
      </c>
      <c r="D163" s="37">
        <v>73.0</v>
      </c>
      <c r="E163" s="37">
        <v>69.0</v>
      </c>
      <c r="F163" s="37">
        <v>0.384</v>
      </c>
      <c r="G163" s="37">
        <v>0.559</v>
      </c>
      <c r="H163" s="37">
        <v>0.057</v>
      </c>
      <c r="I163" s="37">
        <v>97962.0</v>
      </c>
      <c r="J163" s="37">
        <v>0.23</v>
      </c>
      <c r="K163" s="36" t="s">
        <v>256</v>
      </c>
      <c r="L163" s="36" t="s">
        <v>243</v>
      </c>
      <c r="M163" s="31" t="s">
        <v>76</v>
      </c>
    </row>
    <row r="164" ht="15.75" customHeight="1">
      <c r="A164" s="37" t="str">
        <f t="shared" si="1"/>
        <v>Vanuatu-Oceania2000</v>
      </c>
      <c r="B164" s="37">
        <v>0.032</v>
      </c>
      <c r="C164" s="37">
        <v>0.02</v>
      </c>
      <c r="D164" s="37">
        <v>69.0</v>
      </c>
      <c r="E164" s="37">
        <v>66.0</v>
      </c>
      <c r="F164" s="37">
        <v>0.415</v>
      </c>
      <c r="G164" s="37">
        <v>0.552</v>
      </c>
      <c r="H164" s="37">
        <v>0.033</v>
      </c>
      <c r="I164" s="37">
        <v>185058.0</v>
      </c>
      <c r="J164" s="37">
        <v>0.217</v>
      </c>
      <c r="K164" s="36" t="s">
        <v>257</v>
      </c>
      <c r="L164" s="36" t="s">
        <v>243</v>
      </c>
      <c r="M164" s="31" t="s">
        <v>76</v>
      </c>
    </row>
    <row r="165" ht="15.75" customHeight="1">
      <c r="A165" s="37" t="str">
        <f t="shared" si="1"/>
        <v>Antigua and Barbuda-The Americas2000</v>
      </c>
      <c r="B165" s="37">
        <v>0.02</v>
      </c>
      <c r="C165" s="37">
        <v>0.014</v>
      </c>
      <c r="D165" s="37">
        <v>76.0</v>
      </c>
      <c r="E165" s="37">
        <v>71.0</v>
      </c>
      <c r="F165" s="37">
        <v>0.292</v>
      </c>
      <c r="G165" s="37">
        <v>0.637</v>
      </c>
      <c r="H165" s="37">
        <v>0.071</v>
      </c>
      <c r="I165" s="37">
        <v>77648.0</v>
      </c>
      <c r="J165" s="37">
        <v>0.321</v>
      </c>
      <c r="K165" s="36" t="s">
        <v>258</v>
      </c>
      <c r="L165" s="36" t="s">
        <v>259</v>
      </c>
      <c r="M165" s="31" t="s">
        <v>76</v>
      </c>
    </row>
    <row r="166" ht="15.75" customHeight="1">
      <c r="A166" s="37" t="str">
        <f t="shared" si="1"/>
        <v>Argentina-The Americas2000</v>
      </c>
      <c r="B166" s="37">
        <v>0.019</v>
      </c>
      <c r="C166" s="37">
        <v>0.018</v>
      </c>
      <c r="D166" s="37">
        <v>78.0</v>
      </c>
      <c r="E166" s="37">
        <v>70.0</v>
      </c>
      <c r="F166" s="37">
        <v>0.279</v>
      </c>
      <c r="G166" s="37">
        <v>0.621</v>
      </c>
      <c r="H166" s="37">
        <v>0.099</v>
      </c>
      <c r="I166" s="37">
        <v>3.6903067E7</v>
      </c>
      <c r="J166" s="37">
        <v>0.891</v>
      </c>
      <c r="K166" s="36" t="s">
        <v>260</v>
      </c>
      <c r="L166" s="36" t="s">
        <v>259</v>
      </c>
      <c r="M166" s="31" t="s">
        <v>76</v>
      </c>
    </row>
    <row r="167" ht="15.75" customHeight="1">
      <c r="A167" s="37" t="str">
        <f t="shared" si="1"/>
        <v>Aruba-The Americas2000</v>
      </c>
      <c r="B167" s="37">
        <v>0.014</v>
      </c>
      <c r="C167" s="36"/>
      <c r="D167" s="37">
        <v>76.0</v>
      </c>
      <c r="E167" s="37">
        <v>71.0</v>
      </c>
      <c r="F167" s="37">
        <v>0.232</v>
      </c>
      <c r="G167" s="37">
        <v>0.692</v>
      </c>
      <c r="H167" s="37">
        <v>0.076</v>
      </c>
      <c r="I167" s="37">
        <v>90858.0</v>
      </c>
      <c r="J167" s="37">
        <v>0.467</v>
      </c>
      <c r="K167" s="36" t="s">
        <v>261</v>
      </c>
      <c r="L167" s="36" t="s">
        <v>259</v>
      </c>
      <c r="M167" s="31" t="s">
        <v>76</v>
      </c>
    </row>
    <row r="168" ht="15.75" customHeight="1">
      <c r="A168" s="37" t="str">
        <f t="shared" si="1"/>
        <v>Bahamas, The-The Americas2000</v>
      </c>
      <c r="B168" s="37">
        <v>0.018</v>
      </c>
      <c r="C168" s="37">
        <v>0.013</v>
      </c>
      <c r="D168" s="37">
        <v>75.0</v>
      </c>
      <c r="E168" s="37">
        <v>69.0</v>
      </c>
      <c r="F168" s="37">
        <v>0.293</v>
      </c>
      <c r="G168" s="37">
        <v>0.654</v>
      </c>
      <c r="H168" s="37">
        <v>0.054</v>
      </c>
      <c r="I168" s="37">
        <v>297759.0</v>
      </c>
      <c r="J168" s="37">
        <v>0.82</v>
      </c>
      <c r="K168" s="36" t="s">
        <v>262</v>
      </c>
      <c r="L168" s="36" t="s">
        <v>259</v>
      </c>
      <c r="M168" s="31" t="s">
        <v>76</v>
      </c>
    </row>
    <row r="169" ht="15.75" customHeight="1">
      <c r="A169" s="37" t="str">
        <f t="shared" si="1"/>
        <v>Barbados-The Americas2000</v>
      </c>
      <c r="B169" s="37">
        <v>0.013</v>
      </c>
      <c r="C169" s="37">
        <v>0.015</v>
      </c>
      <c r="D169" s="37">
        <v>75.0</v>
      </c>
      <c r="E169" s="37">
        <v>71.0</v>
      </c>
      <c r="F169" s="37">
        <v>0.219</v>
      </c>
      <c r="G169" s="37">
        <v>0.666</v>
      </c>
      <c r="H169" s="37">
        <v>0.115</v>
      </c>
      <c r="I169" s="37">
        <v>267190.0</v>
      </c>
      <c r="J169" s="37">
        <v>0.338</v>
      </c>
      <c r="K169" s="36" t="s">
        <v>263</v>
      </c>
      <c r="L169" s="36" t="s">
        <v>259</v>
      </c>
      <c r="M169" s="31" t="s">
        <v>76</v>
      </c>
    </row>
    <row r="170" ht="15.75" customHeight="1">
      <c r="A170" s="37" t="str">
        <f t="shared" si="1"/>
        <v>Belize-The Americas2000</v>
      </c>
      <c r="B170" s="37">
        <v>0.029</v>
      </c>
      <c r="C170" s="37">
        <v>0.021</v>
      </c>
      <c r="D170" s="37">
        <v>74.0</v>
      </c>
      <c r="E170" s="37">
        <v>67.0</v>
      </c>
      <c r="F170" s="37">
        <v>0.402</v>
      </c>
      <c r="G170" s="37">
        <v>0.555</v>
      </c>
      <c r="H170" s="37">
        <v>0.043</v>
      </c>
      <c r="I170" s="37">
        <v>238586.0</v>
      </c>
      <c r="J170" s="37">
        <v>0.477</v>
      </c>
      <c r="K170" s="36" t="s">
        <v>264</v>
      </c>
      <c r="L170" s="36" t="s">
        <v>259</v>
      </c>
      <c r="M170" s="31" t="s">
        <v>76</v>
      </c>
    </row>
    <row r="171" ht="15.75" customHeight="1">
      <c r="A171" s="37" t="str">
        <f t="shared" si="1"/>
        <v>Bermuda-The Americas2000</v>
      </c>
      <c r="B171" s="37">
        <v>0.014</v>
      </c>
      <c r="C171" s="36"/>
      <c r="D171" s="37">
        <v>81.0</v>
      </c>
      <c r="E171" s="37">
        <v>75.0</v>
      </c>
      <c r="F171" s="36"/>
      <c r="G171" s="36"/>
      <c r="H171" s="36"/>
      <c r="I171" s="37">
        <v>61833.0</v>
      </c>
      <c r="J171" s="37">
        <v>1.0</v>
      </c>
      <c r="K171" s="36" t="s">
        <v>265</v>
      </c>
      <c r="L171" s="36" t="s">
        <v>259</v>
      </c>
      <c r="M171" s="31" t="s">
        <v>76</v>
      </c>
    </row>
    <row r="172" ht="15.75" customHeight="1">
      <c r="A172" s="37" t="str">
        <f t="shared" si="1"/>
        <v>Bolivia-The Americas2000</v>
      </c>
      <c r="B172" s="37">
        <v>0.031</v>
      </c>
      <c r="C172" s="37">
        <v>0.057</v>
      </c>
      <c r="D172" s="37">
        <v>65.0</v>
      </c>
      <c r="E172" s="37">
        <v>61.0</v>
      </c>
      <c r="F172" s="37">
        <v>0.398</v>
      </c>
      <c r="G172" s="37">
        <v>0.56</v>
      </c>
      <c r="H172" s="37">
        <v>0.042</v>
      </c>
      <c r="I172" s="37">
        <v>8495271.0</v>
      </c>
      <c r="J172" s="37">
        <v>0.618</v>
      </c>
      <c r="K172" s="36" t="s">
        <v>266</v>
      </c>
      <c r="L172" s="36" t="s">
        <v>259</v>
      </c>
      <c r="M172" s="31" t="s">
        <v>76</v>
      </c>
    </row>
    <row r="173" ht="15.75" customHeight="1">
      <c r="A173" s="37" t="str">
        <f t="shared" si="1"/>
        <v>Brazil-The Americas2000</v>
      </c>
      <c r="B173" s="37">
        <v>0.021</v>
      </c>
      <c r="C173" s="37">
        <v>0.029</v>
      </c>
      <c r="D173" s="37">
        <v>74.0</v>
      </c>
      <c r="E173" s="37">
        <v>67.0</v>
      </c>
      <c r="F173" s="37">
        <v>0.296</v>
      </c>
      <c r="G173" s="37">
        <v>0.649</v>
      </c>
      <c r="H173" s="37">
        <v>0.055</v>
      </c>
      <c r="I173" s="37">
        <v>1.74504898E8</v>
      </c>
      <c r="J173" s="37">
        <v>0.812</v>
      </c>
      <c r="K173" s="36" t="s">
        <v>267</v>
      </c>
      <c r="L173" s="36" t="s">
        <v>259</v>
      </c>
      <c r="M173" s="31" t="s">
        <v>76</v>
      </c>
    </row>
    <row r="174" ht="15.75" customHeight="1">
      <c r="A174" s="37" t="str">
        <f t="shared" si="1"/>
        <v>Canada-The Americas2000</v>
      </c>
      <c r="B174" s="37">
        <v>0.011</v>
      </c>
      <c r="C174" s="37">
        <v>0.005</v>
      </c>
      <c r="D174" s="37">
        <v>82.0</v>
      </c>
      <c r="E174" s="37">
        <v>77.0</v>
      </c>
      <c r="F174" s="37">
        <v>0.192</v>
      </c>
      <c r="G174" s="37">
        <v>0.683</v>
      </c>
      <c r="H174" s="37">
        <v>0.125</v>
      </c>
      <c r="I174" s="37">
        <v>3.07697E7</v>
      </c>
      <c r="J174" s="37">
        <v>0.795</v>
      </c>
      <c r="K174" s="36" t="s">
        <v>268</v>
      </c>
      <c r="L174" s="36" t="s">
        <v>259</v>
      </c>
      <c r="M174" s="31" t="s">
        <v>76</v>
      </c>
    </row>
    <row r="175" ht="15.75" customHeight="1">
      <c r="A175" s="37" t="str">
        <f t="shared" si="1"/>
        <v>Cayman Islands-The Americas2000</v>
      </c>
      <c r="B175" s="36"/>
      <c r="C175" s="36"/>
      <c r="D175" s="36"/>
      <c r="E175" s="36"/>
      <c r="F175" s="36"/>
      <c r="G175" s="36"/>
      <c r="H175" s="36"/>
      <c r="I175" s="37">
        <v>41685.0</v>
      </c>
      <c r="J175" s="37">
        <v>1.0</v>
      </c>
      <c r="K175" s="36" t="s">
        <v>269</v>
      </c>
      <c r="L175" s="36" t="s">
        <v>259</v>
      </c>
      <c r="M175" s="31" t="s">
        <v>76</v>
      </c>
    </row>
    <row r="176" ht="15.75" customHeight="1">
      <c r="A176" s="37" t="str">
        <f t="shared" si="1"/>
        <v>Chile-The Americas2000</v>
      </c>
      <c r="B176" s="37">
        <v>0.017</v>
      </c>
      <c r="C176" s="37">
        <v>0.009</v>
      </c>
      <c r="D176" s="37">
        <v>80.0</v>
      </c>
      <c r="E176" s="37">
        <v>74.0</v>
      </c>
      <c r="F176" s="37">
        <v>0.278</v>
      </c>
      <c r="G176" s="37">
        <v>0.65</v>
      </c>
      <c r="H176" s="37">
        <v>0.072</v>
      </c>
      <c r="I176" s="37">
        <v>1.5454402E7</v>
      </c>
      <c r="J176" s="37">
        <v>0.861</v>
      </c>
      <c r="K176" s="36" t="s">
        <v>270</v>
      </c>
      <c r="L176" s="36" t="s">
        <v>259</v>
      </c>
      <c r="M176" s="31" t="s">
        <v>76</v>
      </c>
    </row>
    <row r="177" ht="15.75" customHeight="1">
      <c r="A177" s="37" t="str">
        <f t="shared" si="1"/>
        <v>Colombia-The Americas2000</v>
      </c>
      <c r="B177" s="37">
        <v>0.023</v>
      </c>
      <c r="C177" s="37">
        <v>0.021</v>
      </c>
      <c r="D177" s="37">
        <v>75.0</v>
      </c>
      <c r="E177" s="37">
        <v>67.0</v>
      </c>
      <c r="F177" s="37">
        <v>0.328</v>
      </c>
      <c r="G177" s="37">
        <v>0.624</v>
      </c>
      <c r="H177" s="37">
        <v>0.047</v>
      </c>
      <c r="I177" s="37">
        <v>3.9897984E7</v>
      </c>
      <c r="J177" s="37">
        <v>0.721</v>
      </c>
      <c r="K177" s="36" t="s">
        <v>271</v>
      </c>
      <c r="L177" s="36" t="s">
        <v>259</v>
      </c>
      <c r="M177" s="31" t="s">
        <v>76</v>
      </c>
    </row>
    <row r="178" ht="15.75" customHeight="1">
      <c r="A178" s="37" t="str">
        <f t="shared" si="1"/>
        <v>Costa Rica-The Americas2000</v>
      </c>
      <c r="B178" s="37">
        <v>0.02</v>
      </c>
      <c r="C178" s="37">
        <v>0.011</v>
      </c>
      <c r="D178" s="37">
        <v>80.0</v>
      </c>
      <c r="E178" s="37">
        <v>75.0</v>
      </c>
      <c r="F178" s="37">
        <v>0.315</v>
      </c>
      <c r="G178" s="37">
        <v>0.631</v>
      </c>
      <c r="H178" s="37">
        <v>0.055</v>
      </c>
      <c r="I178" s="37">
        <v>3929588.0</v>
      </c>
      <c r="J178" s="37">
        <v>0.59</v>
      </c>
      <c r="K178" s="36" t="s">
        <v>272</v>
      </c>
      <c r="L178" s="36" t="s">
        <v>259</v>
      </c>
      <c r="M178" s="31" t="s">
        <v>76</v>
      </c>
    </row>
    <row r="179" ht="15.75" customHeight="1">
      <c r="A179" s="37" t="str">
        <f t="shared" si="1"/>
        <v>Cuba-The Americas2000</v>
      </c>
      <c r="B179" s="37">
        <v>0.013</v>
      </c>
      <c r="C179" s="37">
        <v>0.007</v>
      </c>
      <c r="D179" s="37">
        <v>79.0</v>
      </c>
      <c r="E179" s="37">
        <v>75.0</v>
      </c>
      <c r="F179" s="37">
        <v>0.216</v>
      </c>
      <c r="G179" s="37">
        <v>0.685</v>
      </c>
      <c r="H179" s="37">
        <v>0.099</v>
      </c>
      <c r="I179" s="37">
        <v>1.1138416E7</v>
      </c>
      <c r="J179" s="37">
        <v>0.753</v>
      </c>
      <c r="K179" s="36" t="s">
        <v>273</v>
      </c>
      <c r="L179" s="36" t="s">
        <v>259</v>
      </c>
      <c r="M179" s="31" t="s">
        <v>76</v>
      </c>
    </row>
    <row r="180" ht="15.75" customHeight="1">
      <c r="A180" s="37" t="str">
        <f t="shared" si="1"/>
        <v>Curacao-The Americas2000</v>
      </c>
      <c r="B180" s="36"/>
      <c r="C180" s="36"/>
      <c r="D180" s="36"/>
      <c r="E180" s="36"/>
      <c r="F180" s="37">
        <v>0.249</v>
      </c>
      <c r="G180" s="37">
        <v>0.648</v>
      </c>
      <c r="H180" s="37">
        <v>0.103</v>
      </c>
      <c r="I180" s="37">
        <v>133860.0</v>
      </c>
      <c r="J180" s="37">
        <v>0.908</v>
      </c>
      <c r="K180" s="36" t="s">
        <v>274</v>
      </c>
      <c r="L180" s="36" t="s">
        <v>259</v>
      </c>
      <c r="M180" s="31" t="s">
        <v>76</v>
      </c>
    </row>
    <row r="181" ht="15.75" customHeight="1">
      <c r="A181" s="37" t="str">
        <f t="shared" si="1"/>
        <v>Dominica-The Americas2000</v>
      </c>
      <c r="B181" s="36"/>
      <c r="C181" s="37">
        <v>0.014</v>
      </c>
      <c r="D181" s="36"/>
      <c r="E181" s="36"/>
      <c r="F181" s="36"/>
      <c r="G181" s="36"/>
      <c r="H181" s="36"/>
      <c r="I181" s="37">
        <v>69679.0</v>
      </c>
      <c r="J181" s="37">
        <v>0.653</v>
      </c>
      <c r="K181" s="36" t="s">
        <v>275</v>
      </c>
      <c r="L181" s="36" t="s">
        <v>259</v>
      </c>
      <c r="M181" s="31" t="s">
        <v>76</v>
      </c>
    </row>
    <row r="182" ht="15.75" customHeight="1">
      <c r="A182" s="37" t="str">
        <f t="shared" si="1"/>
        <v>Dominican Republic-The Americas2000</v>
      </c>
      <c r="B182" s="37">
        <v>0.025</v>
      </c>
      <c r="C182" s="37">
        <v>0.033</v>
      </c>
      <c r="D182" s="37">
        <v>74.0</v>
      </c>
      <c r="E182" s="37">
        <v>68.0</v>
      </c>
      <c r="F182" s="37">
        <v>0.349</v>
      </c>
      <c r="G182" s="37">
        <v>0.599</v>
      </c>
      <c r="H182" s="37">
        <v>0.051</v>
      </c>
      <c r="I182" s="37">
        <v>8663421.0</v>
      </c>
      <c r="J182" s="37">
        <v>0.617</v>
      </c>
      <c r="K182" s="36" t="s">
        <v>276</v>
      </c>
      <c r="L182" s="36" t="s">
        <v>259</v>
      </c>
      <c r="M182" s="31" t="s">
        <v>76</v>
      </c>
    </row>
    <row r="183" ht="15.75" customHeight="1">
      <c r="A183" s="37" t="str">
        <f t="shared" si="1"/>
        <v>Ecuador-The Americas2000</v>
      </c>
      <c r="B183" s="37">
        <v>0.025</v>
      </c>
      <c r="C183" s="37">
        <v>0.028</v>
      </c>
      <c r="D183" s="37">
        <v>76.0</v>
      </c>
      <c r="E183" s="37">
        <v>71.0</v>
      </c>
      <c r="F183" s="37">
        <v>0.345</v>
      </c>
      <c r="G183" s="37">
        <v>0.604</v>
      </c>
      <c r="H183" s="37">
        <v>0.051</v>
      </c>
      <c r="I183" s="37">
        <v>1.2533087E7</v>
      </c>
      <c r="J183" s="37">
        <v>0.603</v>
      </c>
      <c r="K183" s="36" t="s">
        <v>277</v>
      </c>
      <c r="L183" s="36" t="s">
        <v>259</v>
      </c>
      <c r="M183" s="31" t="s">
        <v>76</v>
      </c>
    </row>
    <row r="184" ht="15.75" customHeight="1">
      <c r="A184" s="37" t="str">
        <f t="shared" si="1"/>
        <v>El Salvador-The Americas2000</v>
      </c>
      <c r="B184" s="37">
        <v>0.025</v>
      </c>
      <c r="C184" s="37">
        <v>0.027</v>
      </c>
      <c r="D184" s="37">
        <v>74.0</v>
      </c>
      <c r="E184" s="37">
        <v>65.0</v>
      </c>
      <c r="F184" s="37">
        <v>0.383</v>
      </c>
      <c r="G184" s="37">
        <v>0.562</v>
      </c>
      <c r="H184" s="37">
        <v>0.055</v>
      </c>
      <c r="I184" s="37">
        <v>5958794.0</v>
      </c>
      <c r="J184" s="37">
        <v>0.589</v>
      </c>
      <c r="K184" s="36" t="s">
        <v>278</v>
      </c>
      <c r="L184" s="36" t="s">
        <v>259</v>
      </c>
      <c r="M184" s="31" t="s">
        <v>76</v>
      </c>
    </row>
    <row r="185" ht="15.75" customHeight="1">
      <c r="A185" s="37" t="str">
        <f t="shared" si="1"/>
        <v>Greenland-The Americas2000</v>
      </c>
      <c r="B185" s="37">
        <v>0.016</v>
      </c>
      <c r="C185" s="36"/>
      <c r="D185" s="37">
        <v>70.0</v>
      </c>
      <c r="E185" s="37">
        <v>64.0</v>
      </c>
      <c r="F185" s="36"/>
      <c r="G185" s="36"/>
      <c r="H185" s="36"/>
      <c r="I185" s="37">
        <v>56200.0</v>
      </c>
      <c r="J185" s="37">
        <v>0.816</v>
      </c>
      <c r="K185" s="36" t="s">
        <v>279</v>
      </c>
      <c r="L185" s="36" t="s">
        <v>259</v>
      </c>
      <c r="M185" s="31" t="s">
        <v>76</v>
      </c>
    </row>
    <row r="186" ht="15.75" customHeight="1">
      <c r="A186" s="37" t="str">
        <f t="shared" si="1"/>
        <v>Grenada-The Americas2000</v>
      </c>
      <c r="B186" s="37">
        <v>0.019</v>
      </c>
      <c r="C186" s="37">
        <v>0.014</v>
      </c>
      <c r="D186" s="37">
        <v>73.0</v>
      </c>
      <c r="E186" s="37">
        <v>68.0</v>
      </c>
      <c r="F186" s="37">
        <v>0.35</v>
      </c>
      <c r="G186" s="37">
        <v>0.572</v>
      </c>
      <c r="H186" s="37">
        <v>0.078</v>
      </c>
      <c r="I186" s="37">
        <v>101620.0</v>
      </c>
      <c r="J186" s="37">
        <v>0.359</v>
      </c>
      <c r="K186" s="36" t="s">
        <v>280</v>
      </c>
      <c r="L186" s="36" t="s">
        <v>259</v>
      </c>
      <c r="M186" s="31" t="s">
        <v>76</v>
      </c>
    </row>
    <row r="187" ht="15.75" customHeight="1">
      <c r="A187" s="37" t="str">
        <f t="shared" si="1"/>
        <v>Guatemala-The Americas2000</v>
      </c>
      <c r="B187" s="37">
        <v>0.037</v>
      </c>
      <c r="C187" s="37">
        <v>0.04</v>
      </c>
      <c r="D187" s="37">
        <v>71.0</v>
      </c>
      <c r="E187" s="37">
        <v>64.0</v>
      </c>
      <c r="F187" s="37">
        <v>0.441</v>
      </c>
      <c r="G187" s="37">
        <v>0.519</v>
      </c>
      <c r="H187" s="37">
        <v>0.04</v>
      </c>
      <c r="I187" s="37">
        <v>1.1204183E7</v>
      </c>
      <c r="J187" s="37">
        <v>0.451</v>
      </c>
      <c r="K187" s="36" t="s">
        <v>281</v>
      </c>
      <c r="L187" s="36" t="s">
        <v>259</v>
      </c>
      <c r="M187" s="31" t="s">
        <v>76</v>
      </c>
    </row>
    <row r="188" ht="15.75" customHeight="1">
      <c r="A188" s="37" t="str">
        <f t="shared" si="1"/>
        <v>Guyana-The Americas2000</v>
      </c>
      <c r="B188" s="37">
        <v>0.022</v>
      </c>
      <c r="C188" s="37">
        <v>0.039</v>
      </c>
      <c r="D188" s="37">
        <v>67.0</v>
      </c>
      <c r="E188" s="37">
        <v>60.0</v>
      </c>
      <c r="F188" s="37">
        <v>0.354</v>
      </c>
      <c r="G188" s="37">
        <v>0.602</v>
      </c>
      <c r="H188" s="37">
        <v>0.045</v>
      </c>
      <c r="I188" s="37">
        <v>744471.0</v>
      </c>
      <c r="J188" s="37">
        <v>0.287</v>
      </c>
      <c r="K188" s="36" t="s">
        <v>282</v>
      </c>
      <c r="L188" s="36" t="s">
        <v>259</v>
      </c>
      <c r="M188" s="31" t="s">
        <v>76</v>
      </c>
    </row>
    <row r="189" ht="15.75" customHeight="1">
      <c r="A189" s="37" t="str">
        <f t="shared" si="1"/>
        <v>Haiti-The Americas2000</v>
      </c>
      <c r="B189" s="37">
        <v>0.031</v>
      </c>
      <c r="C189" s="37">
        <v>0.075</v>
      </c>
      <c r="D189" s="37">
        <v>59.0</v>
      </c>
      <c r="E189" s="37">
        <v>56.0</v>
      </c>
      <c r="F189" s="37">
        <v>0.403</v>
      </c>
      <c r="G189" s="37">
        <v>0.557</v>
      </c>
      <c r="H189" s="37">
        <v>0.04</v>
      </c>
      <c r="I189" s="37">
        <v>8578234.0</v>
      </c>
      <c r="J189" s="37">
        <v>0.356</v>
      </c>
      <c r="K189" s="36" t="s">
        <v>283</v>
      </c>
      <c r="L189" s="36" t="s">
        <v>259</v>
      </c>
      <c r="M189" s="31" t="s">
        <v>76</v>
      </c>
    </row>
    <row r="190" ht="15.75" customHeight="1">
      <c r="A190" s="37" t="str">
        <f t="shared" si="1"/>
        <v>Honduras-The Americas2000</v>
      </c>
      <c r="B190" s="37">
        <v>0.032</v>
      </c>
      <c r="C190" s="37">
        <v>0.031</v>
      </c>
      <c r="D190" s="37">
        <v>73.0</v>
      </c>
      <c r="E190" s="37">
        <v>68.0</v>
      </c>
      <c r="F190" s="37">
        <v>0.424</v>
      </c>
      <c r="G190" s="37">
        <v>0.537</v>
      </c>
      <c r="H190" s="37">
        <v>0.039</v>
      </c>
      <c r="I190" s="37">
        <v>6235561.0</v>
      </c>
      <c r="J190" s="37">
        <v>0.455</v>
      </c>
      <c r="K190" s="36" t="s">
        <v>284</v>
      </c>
      <c r="L190" s="36" t="s">
        <v>259</v>
      </c>
      <c r="M190" s="31" t="s">
        <v>76</v>
      </c>
    </row>
    <row r="191" ht="15.75" customHeight="1">
      <c r="A191" s="37" t="str">
        <f t="shared" si="1"/>
        <v>Jamaica-The Americas2000</v>
      </c>
      <c r="B191" s="37">
        <v>0.021</v>
      </c>
      <c r="C191" s="37">
        <v>0.02</v>
      </c>
      <c r="D191" s="37">
        <v>73.0</v>
      </c>
      <c r="E191" s="37">
        <v>68.0</v>
      </c>
      <c r="F191" s="37">
        <v>0.327</v>
      </c>
      <c r="G191" s="37">
        <v>0.599</v>
      </c>
      <c r="H191" s="37">
        <v>0.075</v>
      </c>
      <c r="I191" s="37">
        <v>2589389.0</v>
      </c>
      <c r="J191" s="37">
        <v>0.518</v>
      </c>
      <c r="K191" s="36" t="s">
        <v>285</v>
      </c>
      <c r="L191" s="36" t="s">
        <v>259</v>
      </c>
      <c r="M191" s="31" t="s">
        <v>76</v>
      </c>
    </row>
    <row r="192" ht="15.75" customHeight="1">
      <c r="A192" s="37" t="str">
        <f t="shared" si="1"/>
        <v>Mexico-The Americas2000</v>
      </c>
      <c r="B192" s="37">
        <v>0.024</v>
      </c>
      <c r="C192" s="37">
        <v>0.022</v>
      </c>
      <c r="D192" s="37">
        <v>77.0</v>
      </c>
      <c r="E192" s="37">
        <v>72.0</v>
      </c>
      <c r="F192" s="37">
        <v>0.341</v>
      </c>
      <c r="G192" s="37">
        <v>0.61</v>
      </c>
      <c r="H192" s="37">
        <v>0.049</v>
      </c>
      <c r="I192" s="37">
        <v>1.03873607E8</v>
      </c>
      <c r="J192" s="37">
        <v>0.747</v>
      </c>
      <c r="K192" s="36" t="s">
        <v>286</v>
      </c>
      <c r="L192" s="36" t="s">
        <v>259</v>
      </c>
      <c r="M192" s="31" t="s">
        <v>76</v>
      </c>
    </row>
    <row r="193" ht="15.75" customHeight="1">
      <c r="A193" s="37" t="str">
        <f t="shared" si="1"/>
        <v>Nicaragua-The Americas2000</v>
      </c>
      <c r="B193" s="37">
        <v>0.028</v>
      </c>
      <c r="C193" s="37">
        <v>0.033</v>
      </c>
      <c r="D193" s="37">
        <v>72.0</v>
      </c>
      <c r="E193" s="37">
        <v>67.0</v>
      </c>
      <c r="F193" s="37">
        <v>0.409</v>
      </c>
      <c r="G193" s="37">
        <v>0.554</v>
      </c>
      <c r="H193" s="37">
        <v>0.037</v>
      </c>
      <c r="I193" s="37">
        <v>5100920.0</v>
      </c>
      <c r="J193" s="37">
        <v>0.547</v>
      </c>
      <c r="K193" s="36" t="s">
        <v>287</v>
      </c>
      <c r="L193" s="36" t="s">
        <v>259</v>
      </c>
      <c r="M193" s="31" t="s">
        <v>76</v>
      </c>
    </row>
    <row r="194" ht="15.75" customHeight="1">
      <c r="A194" s="37" t="str">
        <f t="shared" si="1"/>
        <v>Panama-The Americas2000</v>
      </c>
      <c r="B194" s="37">
        <v>0.024</v>
      </c>
      <c r="C194" s="37">
        <v>0.022</v>
      </c>
      <c r="D194" s="37">
        <v>78.0</v>
      </c>
      <c r="E194" s="37">
        <v>73.0</v>
      </c>
      <c r="F194" s="37">
        <v>0.321</v>
      </c>
      <c r="G194" s="37">
        <v>0.623</v>
      </c>
      <c r="H194" s="37">
        <v>0.055</v>
      </c>
      <c r="I194" s="37">
        <v>3054812.0</v>
      </c>
      <c r="J194" s="37">
        <v>0.622</v>
      </c>
      <c r="K194" s="36" t="s">
        <v>288</v>
      </c>
      <c r="L194" s="36" t="s">
        <v>259</v>
      </c>
      <c r="M194" s="31" t="s">
        <v>76</v>
      </c>
    </row>
    <row r="195" ht="15.75" customHeight="1">
      <c r="A195" s="37" t="str">
        <f t="shared" si="1"/>
        <v>Paraguay-The Americas2000</v>
      </c>
      <c r="B195" s="37">
        <v>0.028</v>
      </c>
      <c r="C195" s="37">
        <v>0.028</v>
      </c>
      <c r="D195" s="37">
        <v>72.0</v>
      </c>
      <c r="E195" s="37">
        <v>68.0</v>
      </c>
      <c r="F195" s="37">
        <v>0.382</v>
      </c>
      <c r="G195" s="37">
        <v>0.574</v>
      </c>
      <c r="H195" s="37">
        <v>0.044</v>
      </c>
      <c r="I195" s="37">
        <v>5350253.0</v>
      </c>
      <c r="J195" s="37">
        <v>0.553</v>
      </c>
      <c r="K195" s="36" t="s">
        <v>289</v>
      </c>
      <c r="L195" s="36" t="s">
        <v>259</v>
      </c>
      <c r="M195" s="31" t="s">
        <v>76</v>
      </c>
    </row>
    <row r="196" ht="15.75" customHeight="1">
      <c r="A196" s="37" t="str">
        <f t="shared" si="1"/>
        <v>Peru-The Americas2000</v>
      </c>
      <c r="B196" s="37">
        <v>0.024</v>
      </c>
      <c r="C196" s="37">
        <v>0.03</v>
      </c>
      <c r="D196" s="37">
        <v>73.0</v>
      </c>
      <c r="E196" s="37">
        <v>68.0</v>
      </c>
      <c r="F196" s="37">
        <v>0.341</v>
      </c>
      <c r="G196" s="37">
        <v>0.611</v>
      </c>
      <c r="H196" s="37">
        <v>0.048</v>
      </c>
      <c r="I196" s="37">
        <v>2.600008E7</v>
      </c>
      <c r="J196" s="37">
        <v>0.73</v>
      </c>
      <c r="K196" s="36" t="s">
        <v>290</v>
      </c>
      <c r="L196" s="36" t="s">
        <v>259</v>
      </c>
      <c r="M196" s="31" t="s">
        <v>76</v>
      </c>
    </row>
    <row r="197" ht="15.75" customHeight="1">
      <c r="A197" s="37" t="str">
        <f t="shared" si="1"/>
        <v>Puerto Rico-The Americas2000</v>
      </c>
      <c r="B197" s="37">
        <v>0.016</v>
      </c>
      <c r="C197" s="36"/>
      <c r="D197" s="37">
        <v>81.0</v>
      </c>
      <c r="E197" s="37">
        <v>73.0</v>
      </c>
      <c r="F197" s="37">
        <v>0.236</v>
      </c>
      <c r="G197" s="37">
        <v>0.651</v>
      </c>
      <c r="H197" s="37">
        <v>0.113</v>
      </c>
      <c r="I197" s="37">
        <v>3810605.0</v>
      </c>
      <c r="J197" s="37">
        <v>0.944</v>
      </c>
      <c r="K197" s="36" t="s">
        <v>291</v>
      </c>
      <c r="L197" s="36" t="s">
        <v>259</v>
      </c>
      <c r="M197" s="31" t="s">
        <v>76</v>
      </c>
    </row>
    <row r="198" ht="15.75" customHeight="1">
      <c r="A198" s="37" t="str">
        <f t="shared" si="1"/>
        <v>Sint Maarten (Dutch part)-The Americas2000</v>
      </c>
      <c r="B198" s="36"/>
      <c r="C198" s="36"/>
      <c r="D198" s="36"/>
      <c r="E198" s="36"/>
      <c r="F198" s="36"/>
      <c r="G198" s="36"/>
      <c r="H198" s="36"/>
      <c r="I198" s="37">
        <v>30519.0</v>
      </c>
      <c r="J198" s="37">
        <v>1.0</v>
      </c>
      <c r="K198" s="36" t="s">
        <v>292</v>
      </c>
      <c r="L198" s="36" t="s">
        <v>259</v>
      </c>
      <c r="M198" s="31" t="s">
        <v>76</v>
      </c>
    </row>
    <row r="199" ht="15.75" customHeight="1">
      <c r="A199" s="37" t="str">
        <f t="shared" si="1"/>
        <v>St. Kitts and Nevis-The Americas2000</v>
      </c>
      <c r="B199" s="36"/>
      <c r="C199" s="37">
        <v>0.014</v>
      </c>
      <c r="D199" s="36"/>
      <c r="E199" s="36"/>
      <c r="F199" s="36"/>
      <c r="G199" s="36"/>
      <c r="H199" s="36"/>
      <c r="I199" s="37">
        <v>45544.0</v>
      </c>
      <c r="J199" s="37">
        <v>0.328</v>
      </c>
      <c r="K199" s="36" t="s">
        <v>293</v>
      </c>
      <c r="L199" s="36" t="s">
        <v>259</v>
      </c>
      <c r="M199" s="31" t="s">
        <v>76</v>
      </c>
    </row>
    <row r="200" ht="15.75" customHeight="1">
      <c r="A200" s="37" t="str">
        <f t="shared" si="1"/>
        <v>St. Lucia-The Americas2000</v>
      </c>
      <c r="B200" s="37">
        <v>0.02</v>
      </c>
      <c r="C200" s="37">
        <v>0.015</v>
      </c>
      <c r="D200" s="37">
        <v>73.0</v>
      </c>
      <c r="E200" s="37">
        <v>70.0</v>
      </c>
      <c r="F200" s="37">
        <v>0.322</v>
      </c>
      <c r="G200" s="37">
        <v>0.602</v>
      </c>
      <c r="H200" s="37">
        <v>0.076</v>
      </c>
      <c r="I200" s="37">
        <v>156949.0</v>
      </c>
      <c r="J200" s="37">
        <v>0.278</v>
      </c>
      <c r="K200" s="36" t="s">
        <v>294</v>
      </c>
      <c r="L200" s="36" t="s">
        <v>259</v>
      </c>
      <c r="M200" s="31" t="s">
        <v>76</v>
      </c>
    </row>
    <row r="201" ht="15.75" customHeight="1">
      <c r="A201" s="37" t="str">
        <f t="shared" si="1"/>
        <v>St. Martin (French part)-The Americas2000</v>
      </c>
      <c r="B201" s="37">
        <v>0.017</v>
      </c>
      <c r="C201" s="36"/>
      <c r="D201" s="37">
        <v>80.0</v>
      </c>
      <c r="E201" s="37">
        <v>74.0</v>
      </c>
      <c r="F201" s="36"/>
      <c r="G201" s="36"/>
      <c r="H201" s="36"/>
      <c r="I201" s="37">
        <v>28384.0</v>
      </c>
      <c r="J201" s="36"/>
      <c r="K201" s="36" t="s">
        <v>295</v>
      </c>
      <c r="L201" s="36" t="s">
        <v>259</v>
      </c>
      <c r="M201" s="31" t="s">
        <v>76</v>
      </c>
    </row>
    <row r="202" ht="15.75" customHeight="1">
      <c r="A202" s="37" t="str">
        <f t="shared" si="1"/>
        <v>St. Vincent and the Grenadines-The Americas2000</v>
      </c>
      <c r="B202" s="37">
        <v>0.02</v>
      </c>
      <c r="C202" s="37">
        <v>0.019</v>
      </c>
      <c r="D202" s="37">
        <v>73.0</v>
      </c>
      <c r="E202" s="37">
        <v>68.0</v>
      </c>
      <c r="F202" s="37">
        <v>0.314</v>
      </c>
      <c r="G202" s="37">
        <v>0.616</v>
      </c>
      <c r="H202" s="37">
        <v>0.069</v>
      </c>
      <c r="I202" s="37">
        <v>107897.0</v>
      </c>
      <c r="J202" s="37">
        <v>0.452</v>
      </c>
      <c r="K202" s="36" t="s">
        <v>296</v>
      </c>
      <c r="L202" s="36" t="s">
        <v>259</v>
      </c>
      <c r="M202" s="31" t="s">
        <v>76</v>
      </c>
    </row>
    <row r="203" ht="15.75" customHeight="1">
      <c r="A203" s="37" t="str">
        <f t="shared" si="1"/>
        <v>Suriname-The Americas2000</v>
      </c>
      <c r="B203" s="37">
        <v>0.023</v>
      </c>
      <c r="C203" s="37">
        <v>0.03</v>
      </c>
      <c r="D203" s="37">
        <v>71.0</v>
      </c>
      <c r="E203" s="37">
        <v>65.0</v>
      </c>
      <c r="F203" s="37">
        <v>0.306</v>
      </c>
      <c r="G203" s="37">
        <v>0.637</v>
      </c>
      <c r="H203" s="37">
        <v>0.057</v>
      </c>
      <c r="I203" s="37">
        <v>466668.0</v>
      </c>
      <c r="J203" s="37">
        <v>0.664</v>
      </c>
      <c r="K203" s="36" t="s">
        <v>297</v>
      </c>
      <c r="L203" s="36" t="s">
        <v>259</v>
      </c>
      <c r="M203" s="31" t="s">
        <v>76</v>
      </c>
    </row>
    <row r="204" ht="15.75" customHeight="1">
      <c r="A204" s="37" t="str">
        <f t="shared" si="1"/>
        <v>Trinidad and Tobago-The Americas2000</v>
      </c>
      <c r="B204" s="37">
        <v>0.015</v>
      </c>
      <c r="C204" s="37">
        <v>0.025</v>
      </c>
      <c r="D204" s="37">
        <v>72.0</v>
      </c>
      <c r="E204" s="37">
        <v>65.0</v>
      </c>
      <c r="F204" s="37">
        <v>0.256</v>
      </c>
      <c r="G204" s="37">
        <v>0.679</v>
      </c>
      <c r="H204" s="37">
        <v>0.065</v>
      </c>
      <c r="I204" s="37">
        <v>1267980.0</v>
      </c>
      <c r="J204" s="37">
        <v>0.108</v>
      </c>
      <c r="K204" s="36" t="s">
        <v>298</v>
      </c>
      <c r="L204" s="36" t="s">
        <v>259</v>
      </c>
      <c r="M204" s="31" t="s">
        <v>76</v>
      </c>
    </row>
    <row r="205" ht="15.75" customHeight="1">
      <c r="A205" s="37" t="str">
        <f t="shared" si="1"/>
        <v>Turks and Caicos Islands-The Americas2000</v>
      </c>
      <c r="B205" s="36"/>
      <c r="C205" s="36"/>
      <c r="D205" s="36"/>
      <c r="E205" s="36"/>
      <c r="F205" s="36"/>
      <c r="G205" s="36"/>
      <c r="H205" s="36"/>
      <c r="I205" s="37">
        <v>18876.0</v>
      </c>
      <c r="J205" s="37">
        <v>0.846</v>
      </c>
      <c r="K205" s="36" t="s">
        <v>299</v>
      </c>
      <c r="L205" s="36" t="s">
        <v>259</v>
      </c>
      <c r="M205" s="31" t="s">
        <v>76</v>
      </c>
    </row>
    <row r="206" ht="15.75" customHeight="1">
      <c r="A206" s="37" t="str">
        <f t="shared" si="1"/>
        <v>United States-The Americas2000</v>
      </c>
      <c r="B206" s="37">
        <v>0.014</v>
      </c>
      <c r="C206" s="37">
        <v>0.007</v>
      </c>
      <c r="D206" s="37">
        <v>79.0</v>
      </c>
      <c r="E206" s="37">
        <v>74.0</v>
      </c>
      <c r="F206" s="37">
        <v>0.213</v>
      </c>
      <c r="G206" s="37">
        <v>0.663</v>
      </c>
      <c r="H206" s="37">
        <v>0.124</v>
      </c>
      <c r="I206" s="37">
        <v>2.82162411E8</v>
      </c>
      <c r="J206" s="37">
        <v>0.791</v>
      </c>
      <c r="K206" s="36" t="s">
        <v>300</v>
      </c>
      <c r="L206" s="36" t="s">
        <v>259</v>
      </c>
      <c r="M206" s="31" t="s">
        <v>76</v>
      </c>
    </row>
    <row r="207" ht="15.75" customHeight="1">
      <c r="A207" s="37" t="str">
        <f t="shared" si="1"/>
        <v>Uruguay-The Americas2000</v>
      </c>
      <c r="B207" s="37">
        <v>0.016</v>
      </c>
      <c r="C207" s="37">
        <v>0.015</v>
      </c>
      <c r="D207" s="37">
        <v>78.0</v>
      </c>
      <c r="E207" s="37">
        <v>71.0</v>
      </c>
      <c r="F207" s="37">
        <v>0.246</v>
      </c>
      <c r="G207" s="37">
        <v>0.624</v>
      </c>
      <c r="H207" s="37">
        <v>0.131</v>
      </c>
      <c r="I207" s="37">
        <v>3320841.0</v>
      </c>
      <c r="J207" s="37">
        <v>0.92</v>
      </c>
      <c r="K207" s="36" t="s">
        <v>301</v>
      </c>
      <c r="L207" s="36" t="s">
        <v>259</v>
      </c>
      <c r="M207" s="31" t="s">
        <v>76</v>
      </c>
    </row>
    <row r="208" ht="15.75" customHeight="1">
      <c r="A208" s="37" t="str">
        <f t="shared" si="1"/>
        <v>Venezuela-The Americas2000</v>
      </c>
      <c r="B208" s="37">
        <v>0.024</v>
      </c>
      <c r="C208" s="37">
        <v>0.018</v>
      </c>
      <c r="D208" s="37">
        <v>75.0</v>
      </c>
      <c r="E208" s="37">
        <v>70.0</v>
      </c>
      <c r="F208" s="37">
        <v>0.337</v>
      </c>
      <c r="G208" s="37">
        <v>0.617</v>
      </c>
      <c r="H208" s="37">
        <v>0.046</v>
      </c>
      <c r="I208" s="37">
        <v>2.4407553E7</v>
      </c>
      <c r="J208" s="37">
        <v>0.88</v>
      </c>
      <c r="K208" s="36" t="s">
        <v>302</v>
      </c>
      <c r="L208" s="36" t="s">
        <v>259</v>
      </c>
      <c r="M208" s="31" t="s">
        <v>76</v>
      </c>
    </row>
    <row r="209" ht="15.75" customHeight="1">
      <c r="A209" s="37" t="str">
        <f t="shared" si="1"/>
        <v>Algeria-Africa2001</v>
      </c>
      <c r="B209" s="37">
        <v>0.019</v>
      </c>
      <c r="C209" s="37">
        <v>0.033</v>
      </c>
      <c r="D209" s="37">
        <v>71.0</v>
      </c>
      <c r="E209" s="37">
        <v>68.0</v>
      </c>
      <c r="F209" s="37">
        <v>0.33</v>
      </c>
      <c r="G209" s="37">
        <v>0.63</v>
      </c>
      <c r="H209" s="37">
        <v>0.04</v>
      </c>
      <c r="I209" s="37">
        <v>3.2150198E7</v>
      </c>
      <c r="J209" s="37">
        <v>0.607</v>
      </c>
      <c r="K209" s="36" t="s">
        <v>74</v>
      </c>
      <c r="L209" s="36" t="s">
        <v>75</v>
      </c>
      <c r="M209" s="31" t="s">
        <v>77</v>
      </c>
    </row>
    <row r="210" ht="15.75" customHeight="1">
      <c r="A210" s="37" t="str">
        <f t="shared" si="1"/>
        <v>Angola-Africa2001</v>
      </c>
      <c r="B210" s="37">
        <v>0.05</v>
      </c>
      <c r="C210" s="37">
        <v>0.127</v>
      </c>
      <c r="D210" s="37">
        <v>47.0</v>
      </c>
      <c r="E210" s="37">
        <v>45.0</v>
      </c>
      <c r="F210" s="37">
        <v>0.477</v>
      </c>
      <c r="G210" s="37">
        <v>0.499</v>
      </c>
      <c r="H210" s="37">
        <v>0.025</v>
      </c>
      <c r="I210" s="37">
        <v>1.4385283E7</v>
      </c>
      <c r="J210" s="37">
        <v>0.332</v>
      </c>
      <c r="K210" s="36" t="s">
        <v>92</v>
      </c>
      <c r="L210" s="36" t="s">
        <v>75</v>
      </c>
      <c r="M210" s="31" t="s">
        <v>77</v>
      </c>
    </row>
    <row r="211" ht="15.75" customHeight="1">
      <c r="A211" s="37" t="str">
        <f t="shared" si="1"/>
        <v>Benin-Africa2001</v>
      </c>
      <c r="B211" s="37">
        <v>0.042</v>
      </c>
      <c r="C211" s="37">
        <v>0.088</v>
      </c>
      <c r="D211" s="37">
        <v>57.0</v>
      </c>
      <c r="E211" s="37">
        <v>54.0</v>
      </c>
      <c r="F211" s="37">
        <v>0.453</v>
      </c>
      <c r="G211" s="37">
        <v>0.518</v>
      </c>
      <c r="H211" s="37">
        <v>0.029</v>
      </c>
      <c r="I211" s="37">
        <v>7174911.0</v>
      </c>
      <c r="J211" s="37">
        <v>0.387</v>
      </c>
      <c r="K211" s="36" t="s">
        <v>93</v>
      </c>
      <c r="L211" s="36" t="s">
        <v>75</v>
      </c>
      <c r="M211" s="31" t="s">
        <v>77</v>
      </c>
    </row>
    <row r="212" ht="15.75" customHeight="1">
      <c r="A212" s="37" t="str">
        <f t="shared" si="1"/>
        <v>Botswana-Africa2001</v>
      </c>
      <c r="B212" s="37">
        <v>0.027</v>
      </c>
      <c r="C212" s="37">
        <v>0.054</v>
      </c>
      <c r="D212" s="37">
        <v>51.0</v>
      </c>
      <c r="E212" s="37">
        <v>48.0</v>
      </c>
      <c r="F212" s="37">
        <v>0.377</v>
      </c>
      <c r="G212" s="37">
        <v>0.593</v>
      </c>
      <c r="H212" s="37">
        <v>0.03</v>
      </c>
      <c r="I212" s="37">
        <v>1783349.0</v>
      </c>
      <c r="J212" s="37">
        <v>0.541</v>
      </c>
      <c r="K212" s="36" t="s">
        <v>94</v>
      </c>
      <c r="L212" s="36" t="s">
        <v>75</v>
      </c>
      <c r="M212" s="31" t="s">
        <v>77</v>
      </c>
    </row>
    <row r="213" ht="15.75" customHeight="1">
      <c r="A213" s="37" t="str">
        <f t="shared" si="1"/>
        <v>Burkina Faso-Africa2001</v>
      </c>
      <c r="B213" s="37">
        <v>0.046</v>
      </c>
      <c r="C213" s="37">
        <v>0.095</v>
      </c>
      <c r="D213" s="37">
        <v>52.0</v>
      </c>
      <c r="E213" s="37">
        <v>50.0</v>
      </c>
      <c r="F213" s="37">
        <v>0.467</v>
      </c>
      <c r="G213" s="37">
        <v>0.506</v>
      </c>
      <c r="H213" s="37">
        <v>0.027</v>
      </c>
      <c r="I213" s="37">
        <v>1.194608E7</v>
      </c>
      <c r="J213" s="37">
        <v>0.185</v>
      </c>
      <c r="K213" s="36" t="s">
        <v>95</v>
      </c>
      <c r="L213" s="36" t="s">
        <v>75</v>
      </c>
      <c r="M213" s="31" t="s">
        <v>77</v>
      </c>
    </row>
    <row r="214" ht="15.75" customHeight="1">
      <c r="A214" s="37" t="str">
        <f t="shared" si="1"/>
        <v>Burundi-Africa2001</v>
      </c>
      <c r="B214" s="37">
        <v>0.042</v>
      </c>
      <c r="C214" s="37">
        <v>0.089</v>
      </c>
      <c r="D214" s="37">
        <v>50.0</v>
      </c>
      <c r="E214" s="37">
        <v>47.0</v>
      </c>
      <c r="F214" s="37">
        <v>0.484</v>
      </c>
      <c r="G214" s="37">
        <v>0.487</v>
      </c>
      <c r="H214" s="37">
        <v>0.029</v>
      </c>
      <c r="I214" s="37">
        <v>6839376.0</v>
      </c>
      <c r="J214" s="37">
        <v>0.085</v>
      </c>
      <c r="K214" s="36" t="s">
        <v>96</v>
      </c>
      <c r="L214" s="36" t="s">
        <v>75</v>
      </c>
      <c r="M214" s="31" t="s">
        <v>77</v>
      </c>
    </row>
    <row r="215" ht="15.75" customHeight="1">
      <c r="A215" s="37" t="str">
        <f t="shared" si="1"/>
        <v>Cameroon-Africa2001</v>
      </c>
      <c r="B215" s="37">
        <v>0.041</v>
      </c>
      <c r="C215" s="37">
        <v>0.09</v>
      </c>
      <c r="D215" s="37">
        <v>53.0</v>
      </c>
      <c r="E215" s="37">
        <v>51.0</v>
      </c>
      <c r="F215" s="37">
        <v>0.451</v>
      </c>
      <c r="G215" s="37">
        <v>0.515</v>
      </c>
      <c r="H215" s="37">
        <v>0.034</v>
      </c>
      <c r="I215" s="37">
        <v>1.635044E7</v>
      </c>
      <c r="J215" s="37">
        <v>0.461</v>
      </c>
      <c r="K215" s="36" t="s">
        <v>97</v>
      </c>
      <c r="L215" s="36" t="s">
        <v>75</v>
      </c>
      <c r="M215" s="31" t="s">
        <v>77</v>
      </c>
    </row>
    <row r="216" ht="15.75" customHeight="1">
      <c r="A216" s="37" t="str">
        <f t="shared" si="1"/>
        <v>Central African Republic-Africa2001</v>
      </c>
      <c r="B216" s="37">
        <v>0.039</v>
      </c>
      <c r="C216" s="37">
        <v>0.113</v>
      </c>
      <c r="D216" s="37">
        <v>45.0</v>
      </c>
      <c r="E216" s="37">
        <v>42.0</v>
      </c>
      <c r="F216" s="37">
        <v>0.422</v>
      </c>
      <c r="G216" s="37">
        <v>0.538</v>
      </c>
      <c r="H216" s="37">
        <v>0.04</v>
      </c>
      <c r="I216" s="37">
        <v>3704045.0</v>
      </c>
      <c r="J216" s="37">
        <v>0.377</v>
      </c>
      <c r="K216" s="36" t="s">
        <v>98</v>
      </c>
      <c r="L216" s="36" t="s">
        <v>75</v>
      </c>
      <c r="M216" s="31" t="s">
        <v>77</v>
      </c>
    </row>
    <row r="217" ht="15.75" customHeight="1">
      <c r="A217" s="37" t="str">
        <f t="shared" si="1"/>
        <v>Chad-Africa2001</v>
      </c>
      <c r="B217" s="37">
        <v>0.051</v>
      </c>
      <c r="C217" s="37">
        <v>0.105</v>
      </c>
      <c r="D217" s="37">
        <v>48.0</v>
      </c>
      <c r="E217" s="37">
        <v>46.0</v>
      </c>
      <c r="F217" s="37">
        <v>0.491</v>
      </c>
      <c r="G217" s="37">
        <v>0.481</v>
      </c>
      <c r="H217" s="37">
        <v>0.028</v>
      </c>
      <c r="I217" s="37">
        <v>8620917.0</v>
      </c>
      <c r="J217" s="37">
        <v>0.217</v>
      </c>
      <c r="K217" s="36" t="s">
        <v>99</v>
      </c>
      <c r="L217" s="36" t="s">
        <v>75</v>
      </c>
      <c r="M217" s="31" t="s">
        <v>77</v>
      </c>
    </row>
    <row r="218" ht="15.75" customHeight="1">
      <c r="A218" s="37" t="str">
        <f t="shared" si="1"/>
        <v>Comoros-Africa2001</v>
      </c>
      <c r="B218" s="37">
        <v>0.039</v>
      </c>
      <c r="C218" s="37">
        <v>0.073</v>
      </c>
      <c r="D218" s="37">
        <v>60.0</v>
      </c>
      <c r="E218" s="37">
        <v>57.0</v>
      </c>
      <c r="F218" s="37">
        <v>0.414</v>
      </c>
      <c r="G218" s="37">
        <v>0.555</v>
      </c>
      <c r="H218" s="37">
        <v>0.031</v>
      </c>
      <c r="I218" s="37">
        <v>541976.0</v>
      </c>
      <c r="J218" s="37">
        <v>0.28</v>
      </c>
      <c r="K218" s="36" t="s">
        <v>100</v>
      </c>
      <c r="L218" s="36" t="s">
        <v>75</v>
      </c>
      <c r="M218" s="31" t="s">
        <v>77</v>
      </c>
    </row>
    <row r="219" ht="15.75" customHeight="1">
      <c r="A219" s="37" t="str">
        <f t="shared" si="1"/>
        <v>Congo (Kinshasa)-Africa2001</v>
      </c>
      <c r="B219" s="37">
        <v>0.047</v>
      </c>
      <c r="C219" s="37">
        <v>0.114</v>
      </c>
      <c r="D219" s="37">
        <v>48.0</v>
      </c>
      <c r="E219" s="37">
        <v>45.0</v>
      </c>
      <c r="F219" s="37">
        <v>0.464</v>
      </c>
      <c r="G219" s="37">
        <v>0.507</v>
      </c>
      <c r="H219" s="37">
        <v>0.028</v>
      </c>
      <c r="I219" s="37">
        <v>4.8167045E7</v>
      </c>
      <c r="J219" s="37">
        <v>0.356</v>
      </c>
      <c r="K219" s="36" t="s">
        <v>102</v>
      </c>
      <c r="L219" s="36" t="s">
        <v>75</v>
      </c>
      <c r="M219" s="31" t="s">
        <v>77</v>
      </c>
    </row>
    <row r="220" ht="15.75" customHeight="1">
      <c r="A220" s="37" t="str">
        <f t="shared" si="1"/>
        <v>Congo (Brazzaville)-Africa2001</v>
      </c>
      <c r="B220" s="37">
        <v>0.039</v>
      </c>
      <c r="C220" s="37">
        <v>0.075</v>
      </c>
      <c r="D220" s="37">
        <v>54.0</v>
      </c>
      <c r="E220" s="37">
        <v>51.0</v>
      </c>
      <c r="F220" s="37">
        <v>0.419</v>
      </c>
      <c r="G220" s="37">
        <v>0.545</v>
      </c>
      <c r="H220" s="37">
        <v>0.036</v>
      </c>
      <c r="I220" s="37">
        <v>3205636.0</v>
      </c>
      <c r="J220" s="37">
        <v>0.592</v>
      </c>
      <c r="K220" s="36" t="s">
        <v>101</v>
      </c>
      <c r="L220" s="36" t="s">
        <v>75</v>
      </c>
      <c r="M220" s="31" t="s">
        <v>77</v>
      </c>
    </row>
    <row r="221" ht="15.75" customHeight="1">
      <c r="A221" s="37" t="str">
        <f t="shared" si="1"/>
        <v>Cote d'Ivoire-Africa2001</v>
      </c>
      <c r="B221" s="37">
        <v>0.038</v>
      </c>
      <c r="C221" s="37">
        <v>0.098</v>
      </c>
      <c r="D221" s="37">
        <v>47.0</v>
      </c>
      <c r="E221" s="37">
        <v>46.0</v>
      </c>
      <c r="F221" s="37">
        <v>0.421</v>
      </c>
      <c r="G221" s="37">
        <v>0.55</v>
      </c>
      <c r="H221" s="37">
        <v>0.029</v>
      </c>
      <c r="I221" s="37">
        <v>1.6420173E7</v>
      </c>
      <c r="J221" s="37">
        <v>0.442</v>
      </c>
      <c r="K221" s="36" t="s">
        <v>103</v>
      </c>
      <c r="L221" s="36" t="s">
        <v>75</v>
      </c>
      <c r="M221" s="31" t="s">
        <v>77</v>
      </c>
    </row>
    <row r="222" ht="15.75" customHeight="1">
      <c r="A222" s="37" t="str">
        <f t="shared" si="1"/>
        <v>Djibouti-Africa2001</v>
      </c>
      <c r="B222" s="37">
        <v>0.03</v>
      </c>
      <c r="C222" s="37">
        <v>0.078</v>
      </c>
      <c r="D222" s="37">
        <v>59.0</v>
      </c>
      <c r="E222" s="37">
        <v>56.0</v>
      </c>
      <c r="F222" s="37">
        <v>0.407</v>
      </c>
      <c r="G222" s="37">
        <v>0.562</v>
      </c>
      <c r="H222" s="37">
        <v>0.031</v>
      </c>
      <c r="I222" s="37">
        <v>733732.0</v>
      </c>
      <c r="J222" s="37">
        <v>0.766</v>
      </c>
      <c r="K222" s="36" t="s">
        <v>104</v>
      </c>
      <c r="L222" s="36" t="s">
        <v>75</v>
      </c>
      <c r="M222" s="31" t="s">
        <v>77</v>
      </c>
    </row>
    <row r="223" ht="15.75" customHeight="1">
      <c r="A223" s="37" t="str">
        <f t="shared" si="1"/>
        <v>Egypt-Africa2001</v>
      </c>
      <c r="B223" s="37">
        <v>0.025</v>
      </c>
      <c r="C223" s="37">
        <v>0.034</v>
      </c>
      <c r="D223" s="37">
        <v>71.0</v>
      </c>
      <c r="E223" s="37">
        <v>66.0</v>
      </c>
      <c r="F223" s="37">
        <v>0.348</v>
      </c>
      <c r="G223" s="37">
        <v>0.598</v>
      </c>
      <c r="H223" s="37">
        <v>0.054</v>
      </c>
      <c r="I223" s="37">
        <v>6.7204189E7</v>
      </c>
      <c r="J223" s="37">
        <v>0.428</v>
      </c>
      <c r="K223" s="36" t="s">
        <v>105</v>
      </c>
      <c r="L223" s="36" t="s">
        <v>75</v>
      </c>
      <c r="M223" s="31" t="s">
        <v>77</v>
      </c>
    </row>
    <row r="224" ht="15.75" customHeight="1">
      <c r="A224" s="37" t="str">
        <f t="shared" si="1"/>
        <v>Equatorial Guinea-Africa2001</v>
      </c>
      <c r="B224" s="37">
        <v>0.039</v>
      </c>
      <c r="C224" s="37">
        <v>0.096</v>
      </c>
      <c r="D224" s="37">
        <v>49.0</v>
      </c>
      <c r="E224" s="37">
        <v>47.0</v>
      </c>
      <c r="F224" s="37">
        <v>0.423</v>
      </c>
      <c r="G224" s="37">
        <v>0.541</v>
      </c>
      <c r="H224" s="37">
        <v>0.036</v>
      </c>
      <c r="I224" s="37">
        <v>534592.0</v>
      </c>
      <c r="J224" s="37">
        <v>0.388</v>
      </c>
      <c r="K224" s="36" t="s">
        <v>106</v>
      </c>
      <c r="L224" s="36" t="s">
        <v>75</v>
      </c>
      <c r="M224" s="31" t="s">
        <v>77</v>
      </c>
    </row>
    <row r="225" ht="15.75" customHeight="1">
      <c r="A225" s="37" t="str">
        <f t="shared" si="1"/>
        <v>Eritrea-Africa2001</v>
      </c>
      <c r="B225" s="37">
        <v>0.04</v>
      </c>
      <c r="C225" s="37">
        <v>0.056</v>
      </c>
      <c r="D225" s="37">
        <v>59.0</v>
      </c>
      <c r="E225" s="37">
        <v>54.0</v>
      </c>
      <c r="F225" s="37">
        <v>0.462</v>
      </c>
      <c r="G225" s="37">
        <v>0.519</v>
      </c>
      <c r="H225" s="37">
        <v>0.019</v>
      </c>
      <c r="I225" s="37">
        <v>4101609.0</v>
      </c>
      <c r="J225" s="37">
        <v>0.178</v>
      </c>
      <c r="K225" s="36" t="s">
        <v>107</v>
      </c>
      <c r="L225" s="36" t="s">
        <v>75</v>
      </c>
      <c r="M225" s="31" t="s">
        <v>77</v>
      </c>
    </row>
    <row r="226" ht="15.75" customHeight="1">
      <c r="A226" s="37" t="str">
        <f t="shared" si="1"/>
        <v>Ethiopia-Africa2001</v>
      </c>
      <c r="B226" s="37">
        <v>0.043</v>
      </c>
      <c r="C226" s="37">
        <v>0.087</v>
      </c>
      <c r="D226" s="37">
        <v>54.0</v>
      </c>
      <c r="E226" s="37">
        <v>52.0</v>
      </c>
      <c r="F226" s="37">
        <v>0.466</v>
      </c>
      <c r="G226" s="37">
        <v>0.504</v>
      </c>
      <c r="H226" s="37">
        <v>0.031</v>
      </c>
      <c r="I226" s="37">
        <v>6.7956866E7</v>
      </c>
      <c r="J226" s="37">
        <v>0.149</v>
      </c>
      <c r="K226" s="36" t="s">
        <v>108</v>
      </c>
      <c r="L226" s="36" t="s">
        <v>75</v>
      </c>
      <c r="M226" s="31" t="s">
        <v>77</v>
      </c>
    </row>
    <row r="227" ht="15.75" customHeight="1">
      <c r="A227" s="37" t="str">
        <f t="shared" si="1"/>
        <v>Gabon-Africa2001</v>
      </c>
      <c r="B227" s="37">
        <v>0.034</v>
      </c>
      <c r="C227" s="37">
        <v>0.055</v>
      </c>
      <c r="D227" s="37">
        <v>61.0</v>
      </c>
      <c r="E227" s="37">
        <v>58.0</v>
      </c>
      <c r="F227" s="37">
        <v>0.404</v>
      </c>
      <c r="G227" s="37">
        <v>0.538</v>
      </c>
      <c r="H227" s="37">
        <v>0.058</v>
      </c>
      <c r="I227" s="37">
        <v>1255299.0</v>
      </c>
      <c r="J227" s="37">
        <v>0.809</v>
      </c>
      <c r="K227" s="36" t="s">
        <v>109</v>
      </c>
      <c r="L227" s="36" t="s">
        <v>75</v>
      </c>
      <c r="M227" s="31" t="s">
        <v>77</v>
      </c>
    </row>
    <row r="228" ht="15.75" customHeight="1">
      <c r="A228" s="37" t="str">
        <f t="shared" si="1"/>
        <v>Gambia, The-Africa2001</v>
      </c>
      <c r="B228" s="37">
        <v>0.045</v>
      </c>
      <c r="C228" s="37">
        <v>0.062</v>
      </c>
      <c r="D228" s="37">
        <v>57.0</v>
      </c>
      <c r="E228" s="37">
        <v>54.0</v>
      </c>
      <c r="F228" s="37">
        <v>0.459</v>
      </c>
      <c r="G228" s="37">
        <v>0.515</v>
      </c>
      <c r="H228" s="37">
        <v>0.027</v>
      </c>
      <c r="I228" s="37">
        <v>1266691.0</v>
      </c>
      <c r="J228" s="37">
        <v>0.488</v>
      </c>
      <c r="K228" s="36" t="s">
        <v>110</v>
      </c>
      <c r="L228" s="36" t="s">
        <v>75</v>
      </c>
      <c r="M228" s="31" t="s">
        <v>77</v>
      </c>
    </row>
    <row r="229" ht="15.75" customHeight="1">
      <c r="A229" s="37" t="str">
        <f t="shared" si="1"/>
        <v>Ghana-Africa2001</v>
      </c>
      <c r="B229" s="37">
        <v>0.034</v>
      </c>
      <c r="C229" s="37">
        <v>0.063</v>
      </c>
      <c r="D229" s="37">
        <v>58.0</v>
      </c>
      <c r="E229" s="37">
        <v>56.0</v>
      </c>
      <c r="F229" s="37">
        <v>0.412</v>
      </c>
      <c r="G229" s="37">
        <v>0.557</v>
      </c>
      <c r="H229" s="37">
        <v>0.031</v>
      </c>
      <c r="I229" s="37">
        <v>1.9293392E7</v>
      </c>
      <c r="J229" s="37">
        <v>0.446</v>
      </c>
      <c r="K229" s="36" t="s">
        <v>111</v>
      </c>
      <c r="L229" s="36" t="s">
        <v>75</v>
      </c>
      <c r="M229" s="31" t="s">
        <v>77</v>
      </c>
    </row>
    <row r="230" ht="15.75" customHeight="1">
      <c r="A230" s="37" t="str">
        <f t="shared" si="1"/>
        <v>Guinea-Africa2001</v>
      </c>
      <c r="B230" s="37">
        <v>0.042</v>
      </c>
      <c r="C230" s="37">
        <v>0.099</v>
      </c>
      <c r="D230" s="37">
        <v>51.0</v>
      </c>
      <c r="E230" s="37">
        <v>51.0</v>
      </c>
      <c r="F230" s="37">
        <v>0.44</v>
      </c>
      <c r="G230" s="37">
        <v>0.526</v>
      </c>
      <c r="H230" s="37">
        <v>0.034</v>
      </c>
      <c r="I230" s="37">
        <v>8895353.0</v>
      </c>
      <c r="J230" s="37">
        <v>0.314</v>
      </c>
      <c r="K230" s="36" t="s">
        <v>112</v>
      </c>
      <c r="L230" s="36" t="s">
        <v>75</v>
      </c>
      <c r="M230" s="31" t="s">
        <v>77</v>
      </c>
    </row>
    <row r="231" ht="15.75" customHeight="1">
      <c r="A231" s="37" t="str">
        <f t="shared" si="1"/>
        <v>Guinea-Bissau-Africa2001</v>
      </c>
      <c r="B231" s="37">
        <v>0.041</v>
      </c>
      <c r="C231" s="37">
        <v>0.106</v>
      </c>
      <c r="D231" s="37">
        <v>53.0</v>
      </c>
      <c r="E231" s="37">
        <v>51.0</v>
      </c>
      <c r="F231" s="37">
        <v>0.434</v>
      </c>
      <c r="G231" s="37">
        <v>0.535</v>
      </c>
      <c r="H231" s="37">
        <v>0.031</v>
      </c>
      <c r="I231" s="37">
        <v>1301748.0</v>
      </c>
      <c r="J231" s="37">
        <v>0.375</v>
      </c>
      <c r="K231" s="36" t="s">
        <v>113</v>
      </c>
      <c r="L231" s="36" t="s">
        <v>75</v>
      </c>
      <c r="M231" s="31" t="s">
        <v>77</v>
      </c>
    </row>
    <row r="232" ht="15.75" customHeight="1">
      <c r="A232" s="37" t="str">
        <f t="shared" si="1"/>
        <v>Kenya-Africa2001</v>
      </c>
      <c r="B232" s="37">
        <v>0.039</v>
      </c>
      <c r="C232" s="37">
        <v>0.068</v>
      </c>
      <c r="D232" s="37">
        <v>54.0</v>
      </c>
      <c r="E232" s="37">
        <v>52.0</v>
      </c>
      <c r="F232" s="37">
        <v>0.438</v>
      </c>
      <c r="G232" s="37">
        <v>0.534</v>
      </c>
      <c r="H232" s="37">
        <v>0.028</v>
      </c>
      <c r="I232" s="37">
        <v>3.2126351E7</v>
      </c>
      <c r="J232" s="37">
        <v>0.202</v>
      </c>
      <c r="K232" s="36" t="s">
        <v>114</v>
      </c>
      <c r="L232" s="36" t="s">
        <v>75</v>
      </c>
      <c r="M232" s="31" t="s">
        <v>77</v>
      </c>
    </row>
    <row r="233" ht="15.75" customHeight="1">
      <c r="A233" s="37" t="str">
        <f t="shared" si="1"/>
        <v>Lesotho-Africa2001</v>
      </c>
      <c r="B233" s="37">
        <v>0.031</v>
      </c>
      <c r="C233" s="37">
        <v>0.082</v>
      </c>
      <c r="D233" s="37">
        <v>46.0</v>
      </c>
      <c r="E233" s="37">
        <v>45.0</v>
      </c>
      <c r="F233" s="37">
        <v>0.41</v>
      </c>
      <c r="G233" s="37">
        <v>0.545</v>
      </c>
      <c r="H233" s="37">
        <v>0.046</v>
      </c>
      <c r="I233" s="37">
        <v>1871500.0</v>
      </c>
      <c r="J233" s="37">
        <v>0.201</v>
      </c>
      <c r="K233" s="36" t="s">
        <v>115</v>
      </c>
      <c r="L233" s="36" t="s">
        <v>75</v>
      </c>
      <c r="M233" s="31" t="s">
        <v>77</v>
      </c>
    </row>
    <row r="234" ht="15.75" customHeight="1">
      <c r="A234" s="37" t="str">
        <f t="shared" si="1"/>
        <v>Liberia-Africa2001</v>
      </c>
      <c r="B234" s="37">
        <v>0.042</v>
      </c>
      <c r="C234" s="37">
        <v>0.112</v>
      </c>
      <c r="D234" s="37">
        <v>53.0</v>
      </c>
      <c r="E234" s="37">
        <v>52.0</v>
      </c>
      <c r="F234" s="37">
        <v>0.432</v>
      </c>
      <c r="G234" s="37">
        <v>0.537</v>
      </c>
      <c r="H234" s="37">
        <v>0.031</v>
      </c>
      <c r="I234" s="37">
        <v>2998770.0</v>
      </c>
      <c r="J234" s="37">
        <v>0.447</v>
      </c>
      <c r="K234" s="36" t="s">
        <v>116</v>
      </c>
      <c r="L234" s="36" t="s">
        <v>75</v>
      </c>
      <c r="M234" s="31" t="s">
        <v>77</v>
      </c>
    </row>
    <row r="235" ht="15.75" customHeight="1">
      <c r="A235" s="37" t="str">
        <f t="shared" si="1"/>
        <v>Libya-Africa2001</v>
      </c>
      <c r="B235" s="37">
        <v>0.022</v>
      </c>
      <c r="C235" s="37">
        <v>0.024</v>
      </c>
      <c r="D235" s="37">
        <v>74.0</v>
      </c>
      <c r="E235" s="37">
        <v>71.0</v>
      </c>
      <c r="F235" s="37">
        <v>0.326</v>
      </c>
      <c r="G235" s="37">
        <v>0.634</v>
      </c>
      <c r="H235" s="37">
        <v>0.04</v>
      </c>
      <c r="I235" s="37">
        <v>5258677.0</v>
      </c>
      <c r="J235" s="37">
        <v>0.764</v>
      </c>
      <c r="K235" s="36" t="s">
        <v>117</v>
      </c>
      <c r="L235" s="36" t="s">
        <v>75</v>
      </c>
      <c r="M235" s="31" t="s">
        <v>77</v>
      </c>
    </row>
    <row r="236" ht="15.75" customHeight="1">
      <c r="A236" s="37" t="str">
        <f t="shared" si="1"/>
        <v>Madagascar-Africa2001</v>
      </c>
      <c r="B236" s="37">
        <v>0.04</v>
      </c>
      <c r="C236" s="37">
        <v>0.067</v>
      </c>
      <c r="D236" s="37">
        <v>60.0</v>
      </c>
      <c r="E236" s="37">
        <v>58.0</v>
      </c>
      <c r="F236" s="37">
        <v>0.455</v>
      </c>
      <c r="G236" s="37">
        <v>0.516</v>
      </c>
      <c r="H236" s="37">
        <v>0.03</v>
      </c>
      <c r="I236" s="37">
        <v>1.6235767E7</v>
      </c>
      <c r="J236" s="37">
        <v>0.274</v>
      </c>
      <c r="K236" s="36" t="s">
        <v>118</v>
      </c>
      <c r="L236" s="36" t="s">
        <v>75</v>
      </c>
      <c r="M236" s="31" t="s">
        <v>77</v>
      </c>
    </row>
    <row r="237" ht="15.75" customHeight="1">
      <c r="A237" s="37" t="str">
        <f t="shared" si="1"/>
        <v>Malawi-Africa2001</v>
      </c>
      <c r="B237" s="37">
        <v>0.045</v>
      </c>
      <c r="C237" s="37">
        <v>0.097</v>
      </c>
      <c r="D237" s="37">
        <v>46.0</v>
      </c>
      <c r="E237" s="37">
        <v>46.0</v>
      </c>
      <c r="F237" s="37">
        <v>0.46</v>
      </c>
      <c r="G237" s="37">
        <v>0.51</v>
      </c>
      <c r="H237" s="37">
        <v>0.03</v>
      </c>
      <c r="I237" s="37">
        <v>1.1623166E7</v>
      </c>
      <c r="J237" s="37">
        <v>0.147</v>
      </c>
      <c r="K237" s="36" t="s">
        <v>119</v>
      </c>
      <c r="L237" s="36" t="s">
        <v>75</v>
      </c>
      <c r="M237" s="31" t="s">
        <v>77</v>
      </c>
    </row>
    <row r="238" ht="15.75" customHeight="1">
      <c r="A238" s="37" t="str">
        <f t="shared" si="1"/>
        <v>Mali-Africa2001</v>
      </c>
      <c r="B238" s="37">
        <v>0.048</v>
      </c>
      <c r="C238" s="37">
        <v>0.113</v>
      </c>
      <c r="D238" s="37">
        <v>49.0</v>
      </c>
      <c r="E238" s="37">
        <v>50.0</v>
      </c>
      <c r="F238" s="37">
        <v>0.461</v>
      </c>
      <c r="G238" s="37">
        <v>0.505</v>
      </c>
      <c r="H238" s="37">
        <v>0.034</v>
      </c>
      <c r="I238" s="37">
        <v>1.0562768E7</v>
      </c>
      <c r="J238" s="37">
        <v>0.291</v>
      </c>
      <c r="K238" s="36" t="s">
        <v>120</v>
      </c>
      <c r="L238" s="36" t="s">
        <v>75</v>
      </c>
      <c r="M238" s="31" t="s">
        <v>77</v>
      </c>
    </row>
    <row r="239" ht="15.75" customHeight="1">
      <c r="A239" s="37" t="str">
        <f t="shared" si="1"/>
        <v>Mauritania-Africa2001</v>
      </c>
      <c r="B239" s="37">
        <v>0.038</v>
      </c>
      <c r="C239" s="37">
        <v>0.076</v>
      </c>
      <c r="D239" s="37">
        <v>61.0</v>
      </c>
      <c r="E239" s="37">
        <v>58.0</v>
      </c>
      <c r="F239" s="37">
        <v>0.426</v>
      </c>
      <c r="G239" s="37">
        <v>0.543</v>
      </c>
      <c r="H239" s="37">
        <v>0.032</v>
      </c>
      <c r="I239" s="37">
        <v>2791403.0</v>
      </c>
      <c r="J239" s="37">
        <v>0.5</v>
      </c>
      <c r="K239" s="36" t="s">
        <v>121</v>
      </c>
      <c r="L239" s="36" t="s">
        <v>75</v>
      </c>
      <c r="M239" s="31" t="s">
        <v>77</v>
      </c>
    </row>
    <row r="240" ht="15.75" customHeight="1">
      <c r="A240" s="37" t="str">
        <f t="shared" si="1"/>
        <v>Mauritius-Africa2001</v>
      </c>
      <c r="B240" s="37">
        <v>0.016</v>
      </c>
      <c r="C240" s="37">
        <v>0.015</v>
      </c>
      <c r="D240" s="37">
        <v>75.0</v>
      </c>
      <c r="E240" s="37">
        <v>68.0</v>
      </c>
      <c r="F240" s="37">
        <v>0.255</v>
      </c>
      <c r="G240" s="37">
        <v>0.683</v>
      </c>
      <c r="H240" s="37">
        <v>0.063</v>
      </c>
      <c r="I240" s="37">
        <v>1199881.0</v>
      </c>
      <c r="J240" s="37">
        <v>0.425</v>
      </c>
      <c r="K240" s="36" t="s">
        <v>122</v>
      </c>
      <c r="L240" s="36" t="s">
        <v>75</v>
      </c>
      <c r="M240" s="31" t="s">
        <v>77</v>
      </c>
    </row>
    <row r="241" ht="15.75" customHeight="1">
      <c r="A241" s="37" t="str">
        <f t="shared" si="1"/>
        <v>Morocco-Africa2001</v>
      </c>
      <c r="B241" s="37">
        <v>0.021</v>
      </c>
      <c r="C241" s="37">
        <v>0.041</v>
      </c>
      <c r="D241" s="37">
        <v>70.0</v>
      </c>
      <c r="E241" s="37">
        <v>67.0</v>
      </c>
      <c r="F241" s="37">
        <v>0.333</v>
      </c>
      <c r="G241" s="37">
        <v>0.619</v>
      </c>
      <c r="H241" s="37">
        <v>0.048</v>
      </c>
      <c r="I241" s="37">
        <v>2.9021156E7</v>
      </c>
      <c r="J241" s="37">
        <v>0.537</v>
      </c>
      <c r="K241" s="36" t="s">
        <v>123</v>
      </c>
      <c r="L241" s="36" t="s">
        <v>75</v>
      </c>
      <c r="M241" s="31" t="s">
        <v>77</v>
      </c>
    </row>
    <row r="242" ht="15.75" customHeight="1">
      <c r="A242" s="37" t="str">
        <f t="shared" si="1"/>
        <v>Mozambique-Africa2001</v>
      </c>
      <c r="B242" s="37">
        <v>0.045</v>
      </c>
      <c r="C242" s="37">
        <v>0.109</v>
      </c>
      <c r="D242" s="37">
        <v>49.0</v>
      </c>
      <c r="E242" s="37">
        <v>46.0</v>
      </c>
      <c r="F242" s="37">
        <v>0.44</v>
      </c>
      <c r="G242" s="37">
        <v>0.529</v>
      </c>
      <c r="H242" s="37">
        <v>0.032</v>
      </c>
      <c r="I242" s="37">
        <v>1.8785719E7</v>
      </c>
      <c r="J242" s="37">
        <v>0.293</v>
      </c>
      <c r="K242" s="36" t="s">
        <v>124</v>
      </c>
      <c r="L242" s="36" t="s">
        <v>75</v>
      </c>
      <c r="M242" s="31" t="s">
        <v>77</v>
      </c>
    </row>
    <row r="243" ht="15.75" customHeight="1">
      <c r="A243" s="37" t="str">
        <f t="shared" si="1"/>
        <v>Namibia-Africa2001</v>
      </c>
      <c r="B243" s="37">
        <v>0.031</v>
      </c>
      <c r="C243" s="37">
        <v>0.049</v>
      </c>
      <c r="D243" s="37">
        <v>56.0</v>
      </c>
      <c r="E243" s="37">
        <v>52.0</v>
      </c>
      <c r="F243" s="37">
        <v>0.403</v>
      </c>
      <c r="G243" s="37">
        <v>0.564</v>
      </c>
      <c r="H243" s="37">
        <v>0.033</v>
      </c>
      <c r="I243" s="37">
        <v>1931282.0</v>
      </c>
      <c r="J243" s="37">
        <v>0.329</v>
      </c>
      <c r="K243" s="36" t="s">
        <v>125</v>
      </c>
      <c r="L243" s="36" t="s">
        <v>75</v>
      </c>
      <c r="M243" s="31" t="s">
        <v>77</v>
      </c>
    </row>
    <row r="244" ht="15.75" customHeight="1">
      <c r="A244" s="37" t="str">
        <f t="shared" si="1"/>
        <v>Niger-Africa2001</v>
      </c>
      <c r="B244" s="37">
        <v>0.053</v>
      </c>
      <c r="C244" s="37">
        <v>0.098</v>
      </c>
      <c r="D244" s="37">
        <v>51.0</v>
      </c>
      <c r="E244" s="37">
        <v>51.0</v>
      </c>
      <c r="F244" s="37">
        <v>0.481</v>
      </c>
      <c r="G244" s="37">
        <v>0.494</v>
      </c>
      <c r="H244" s="37">
        <v>0.025</v>
      </c>
      <c r="I244" s="37">
        <v>1.1396434E7</v>
      </c>
      <c r="J244" s="37">
        <v>0.163</v>
      </c>
      <c r="K244" s="36" t="s">
        <v>126</v>
      </c>
      <c r="L244" s="36" t="s">
        <v>75</v>
      </c>
      <c r="M244" s="31" t="s">
        <v>77</v>
      </c>
    </row>
    <row r="245" ht="15.75" customHeight="1">
      <c r="A245" s="37" t="str">
        <f t="shared" si="1"/>
        <v>Nigeria-Africa2001</v>
      </c>
      <c r="B245" s="37">
        <v>0.043</v>
      </c>
      <c r="C245" s="37">
        <v>0.11</v>
      </c>
      <c r="D245" s="37">
        <v>47.0</v>
      </c>
      <c r="E245" s="37">
        <v>46.0</v>
      </c>
      <c r="F245" s="37">
        <v>0.435</v>
      </c>
      <c r="G245" s="37">
        <v>0.538</v>
      </c>
      <c r="H245" s="37">
        <v>0.028</v>
      </c>
      <c r="I245" s="37">
        <v>1.26004992E8</v>
      </c>
      <c r="J245" s="37">
        <v>0.357</v>
      </c>
      <c r="K245" s="36" t="s">
        <v>127</v>
      </c>
      <c r="L245" s="36" t="s">
        <v>75</v>
      </c>
      <c r="M245" s="31" t="s">
        <v>77</v>
      </c>
    </row>
    <row r="246" ht="15.75" customHeight="1">
      <c r="A246" s="37" t="str">
        <f t="shared" si="1"/>
        <v>Rwanda-Africa2001</v>
      </c>
      <c r="B246" s="37">
        <v>0.04</v>
      </c>
      <c r="C246" s="37">
        <v>0.101</v>
      </c>
      <c r="D246" s="37">
        <v>50.0</v>
      </c>
      <c r="E246" s="37">
        <v>48.0</v>
      </c>
      <c r="F246" s="37">
        <v>0.464</v>
      </c>
      <c r="G246" s="37">
        <v>0.507</v>
      </c>
      <c r="H246" s="37">
        <v>0.029</v>
      </c>
      <c r="I246" s="37">
        <v>8760003.0</v>
      </c>
      <c r="J246" s="37">
        <v>0.158</v>
      </c>
      <c r="K246" s="36" t="s">
        <v>128</v>
      </c>
      <c r="L246" s="36" t="s">
        <v>75</v>
      </c>
      <c r="M246" s="31" t="s">
        <v>77</v>
      </c>
    </row>
    <row r="247" ht="15.75" customHeight="1">
      <c r="A247" s="37" t="str">
        <f t="shared" si="1"/>
        <v>Sao Tome and Principe-Africa2001</v>
      </c>
      <c r="B247" s="37">
        <v>0.037</v>
      </c>
      <c r="C247" s="37">
        <v>0.056</v>
      </c>
      <c r="D247" s="37">
        <v>65.0</v>
      </c>
      <c r="E247" s="37">
        <v>62.0</v>
      </c>
      <c r="F247" s="37">
        <v>0.434</v>
      </c>
      <c r="G247" s="37">
        <v>0.526</v>
      </c>
      <c r="H247" s="37">
        <v>0.04</v>
      </c>
      <c r="I247" s="37">
        <v>141783.0</v>
      </c>
      <c r="J247" s="37">
        <v>0.544</v>
      </c>
      <c r="K247" s="36" t="s">
        <v>129</v>
      </c>
      <c r="L247" s="36" t="s">
        <v>75</v>
      </c>
      <c r="M247" s="31" t="s">
        <v>77</v>
      </c>
    </row>
    <row r="248" ht="15.75" customHeight="1">
      <c r="A248" s="37" t="str">
        <f t="shared" si="1"/>
        <v>Senegal-Africa2001</v>
      </c>
      <c r="B248" s="37">
        <v>0.04</v>
      </c>
      <c r="C248" s="37">
        <v>0.067</v>
      </c>
      <c r="D248" s="37">
        <v>60.0</v>
      </c>
      <c r="E248" s="37">
        <v>57.0</v>
      </c>
      <c r="F248" s="37">
        <v>0.449</v>
      </c>
      <c r="G248" s="37">
        <v>0.519</v>
      </c>
      <c r="H248" s="37">
        <v>0.032</v>
      </c>
      <c r="I248" s="37">
        <v>1.0119118E7</v>
      </c>
      <c r="J248" s="37">
        <v>0.405</v>
      </c>
      <c r="K248" s="36" t="s">
        <v>130</v>
      </c>
      <c r="L248" s="36" t="s">
        <v>75</v>
      </c>
      <c r="M248" s="31" t="s">
        <v>77</v>
      </c>
    </row>
    <row r="249" ht="15.75" customHeight="1">
      <c r="A249" s="37" t="str">
        <f t="shared" si="1"/>
        <v>Seychelles-Africa2001</v>
      </c>
      <c r="B249" s="37">
        <v>0.018</v>
      </c>
      <c r="C249" s="37">
        <v>0.012</v>
      </c>
      <c r="D249" s="36"/>
      <c r="E249" s="36"/>
      <c r="F249" s="37">
        <v>0.275</v>
      </c>
      <c r="G249" s="37">
        <v>0.645</v>
      </c>
      <c r="H249" s="37">
        <v>0.08</v>
      </c>
      <c r="I249" s="37">
        <v>81202.0</v>
      </c>
      <c r="J249" s="37">
        <v>0.503</v>
      </c>
      <c r="K249" s="36" t="s">
        <v>131</v>
      </c>
      <c r="L249" s="36" t="s">
        <v>75</v>
      </c>
      <c r="M249" s="31" t="s">
        <v>77</v>
      </c>
    </row>
    <row r="250" ht="15.75" customHeight="1">
      <c r="A250" s="37" t="str">
        <f t="shared" si="1"/>
        <v>Sierra Leone-Africa2001</v>
      </c>
      <c r="B250" s="37">
        <v>0.044</v>
      </c>
      <c r="C250" s="37">
        <v>0.139</v>
      </c>
      <c r="D250" s="37">
        <v>40.0</v>
      </c>
      <c r="E250" s="37">
        <v>38.0</v>
      </c>
      <c r="F250" s="37">
        <v>0.429</v>
      </c>
      <c r="G250" s="37">
        <v>0.547</v>
      </c>
      <c r="H250" s="37">
        <v>0.024</v>
      </c>
      <c r="I250" s="37">
        <v>4295667.0</v>
      </c>
      <c r="J250" s="37">
        <v>0.359</v>
      </c>
      <c r="K250" s="36" t="s">
        <v>132</v>
      </c>
      <c r="L250" s="36" t="s">
        <v>75</v>
      </c>
      <c r="M250" s="31" t="s">
        <v>77</v>
      </c>
    </row>
    <row r="251" ht="15.75" customHeight="1">
      <c r="A251" s="37" t="str">
        <f t="shared" si="1"/>
        <v>Somalia-Africa2001</v>
      </c>
      <c r="B251" s="37">
        <v>0.048</v>
      </c>
      <c r="C251" s="37">
        <v>0.105</v>
      </c>
      <c r="D251" s="37">
        <v>53.0</v>
      </c>
      <c r="E251" s="37">
        <v>50.0</v>
      </c>
      <c r="F251" s="37">
        <v>0.473</v>
      </c>
      <c r="G251" s="37">
        <v>0.497</v>
      </c>
      <c r="H251" s="37">
        <v>0.029</v>
      </c>
      <c r="I251" s="37">
        <v>7609265.0</v>
      </c>
      <c r="J251" s="37">
        <v>0.336</v>
      </c>
      <c r="K251" s="36" t="s">
        <v>133</v>
      </c>
      <c r="L251" s="36" t="s">
        <v>75</v>
      </c>
      <c r="M251" s="31" t="s">
        <v>77</v>
      </c>
    </row>
    <row r="252" ht="15.75" customHeight="1">
      <c r="A252" s="37" t="str">
        <f t="shared" si="1"/>
        <v>South Africa-Africa2001</v>
      </c>
      <c r="B252" s="37">
        <v>0.024</v>
      </c>
      <c r="C252" s="37">
        <v>0.053</v>
      </c>
      <c r="D252" s="37">
        <v>57.0</v>
      </c>
      <c r="E252" s="37">
        <v>53.0</v>
      </c>
      <c r="F252" s="37">
        <v>0.325</v>
      </c>
      <c r="G252" s="37">
        <v>0.64</v>
      </c>
      <c r="H252" s="37">
        <v>0.036</v>
      </c>
      <c r="I252" s="37">
        <v>4.4909738E7</v>
      </c>
      <c r="J252" s="37">
        <v>0.574</v>
      </c>
      <c r="K252" s="36" t="s">
        <v>134</v>
      </c>
      <c r="L252" s="36" t="s">
        <v>75</v>
      </c>
      <c r="M252" s="31" t="s">
        <v>77</v>
      </c>
    </row>
    <row r="253" ht="15.75" customHeight="1">
      <c r="A253" s="37" t="str">
        <f t="shared" si="1"/>
        <v>South Sudan-Africa2001</v>
      </c>
      <c r="B253" s="37">
        <v>0.042</v>
      </c>
      <c r="C253" s="37">
        <v>0.105</v>
      </c>
      <c r="D253" s="37">
        <v>51.0</v>
      </c>
      <c r="E253" s="37">
        <v>48.0</v>
      </c>
      <c r="F253" s="37">
        <v>0.446</v>
      </c>
      <c r="G253" s="37">
        <v>0.523</v>
      </c>
      <c r="H253" s="37">
        <v>0.031</v>
      </c>
      <c r="I253" s="37">
        <v>6924455.0</v>
      </c>
      <c r="J253" s="37">
        <v>0.166</v>
      </c>
      <c r="K253" s="36" t="s">
        <v>135</v>
      </c>
      <c r="L253" s="36" t="s">
        <v>75</v>
      </c>
      <c r="M253" s="31" t="s">
        <v>77</v>
      </c>
    </row>
    <row r="254" ht="15.75" customHeight="1">
      <c r="A254" s="37" t="str">
        <f t="shared" si="1"/>
        <v>Sudan-Africa2001</v>
      </c>
      <c r="B254" s="37">
        <v>0.039</v>
      </c>
      <c r="C254" s="37">
        <v>0.067</v>
      </c>
      <c r="D254" s="37">
        <v>60.0</v>
      </c>
      <c r="E254" s="37">
        <v>57.0</v>
      </c>
      <c r="F254" s="37">
        <v>0.436</v>
      </c>
      <c r="G254" s="37">
        <v>0.534</v>
      </c>
      <c r="H254" s="37">
        <v>0.03</v>
      </c>
      <c r="I254" s="37">
        <v>2.843481E7</v>
      </c>
      <c r="J254" s="37">
        <v>0.325</v>
      </c>
      <c r="K254" s="36" t="s">
        <v>136</v>
      </c>
      <c r="L254" s="36" t="s">
        <v>75</v>
      </c>
      <c r="M254" s="31" t="s">
        <v>77</v>
      </c>
    </row>
    <row r="255" ht="15.75" customHeight="1">
      <c r="A255" s="37" t="str">
        <f t="shared" si="1"/>
        <v>Swaziland-Africa2001</v>
      </c>
      <c r="B255" s="37">
        <v>0.032</v>
      </c>
      <c r="C255" s="37">
        <v>0.081</v>
      </c>
      <c r="D255" s="37">
        <v>48.0</v>
      </c>
      <c r="E255" s="37">
        <v>47.0</v>
      </c>
      <c r="F255" s="37">
        <v>0.44</v>
      </c>
      <c r="G255" s="37">
        <v>0.53</v>
      </c>
      <c r="H255" s="37">
        <v>0.03</v>
      </c>
      <c r="I255" s="37">
        <v>1074761.0</v>
      </c>
      <c r="J255" s="37">
        <v>0.226</v>
      </c>
      <c r="K255" s="36" t="s">
        <v>137</v>
      </c>
      <c r="L255" s="36" t="s">
        <v>75</v>
      </c>
      <c r="M255" s="31" t="s">
        <v>77</v>
      </c>
    </row>
    <row r="256" ht="15.75" customHeight="1">
      <c r="A256" s="37" t="str">
        <f t="shared" si="1"/>
        <v>Tanzania-Africa2001</v>
      </c>
      <c r="B256" s="37">
        <v>0.042</v>
      </c>
      <c r="C256" s="37">
        <v>0.076</v>
      </c>
      <c r="D256" s="37">
        <v>51.0</v>
      </c>
      <c r="E256" s="37">
        <v>50.0</v>
      </c>
      <c r="F256" s="37">
        <v>0.447</v>
      </c>
      <c r="G256" s="37">
        <v>0.524</v>
      </c>
      <c r="H256" s="37">
        <v>0.029</v>
      </c>
      <c r="I256" s="37">
        <v>3.4895398E7</v>
      </c>
      <c r="J256" s="37">
        <v>0.227</v>
      </c>
      <c r="K256" s="36" t="s">
        <v>138</v>
      </c>
      <c r="L256" s="36" t="s">
        <v>75</v>
      </c>
      <c r="M256" s="31" t="s">
        <v>77</v>
      </c>
    </row>
    <row r="257" ht="15.75" customHeight="1">
      <c r="A257" s="37" t="str">
        <f t="shared" si="1"/>
        <v>Togo-Africa2001</v>
      </c>
      <c r="B257" s="37">
        <v>0.039</v>
      </c>
      <c r="C257" s="37">
        <v>0.075</v>
      </c>
      <c r="D257" s="37">
        <v>54.0</v>
      </c>
      <c r="E257" s="37">
        <v>53.0</v>
      </c>
      <c r="F257" s="37">
        <v>0.439</v>
      </c>
      <c r="G257" s="37">
        <v>0.532</v>
      </c>
      <c r="H257" s="37">
        <v>0.028</v>
      </c>
      <c r="I257" s="37">
        <v>4992225.0</v>
      </c>
      <c r="J257" s="37">
        <v>0.334</v>
      </c>
      <c r="K257" s="36" t="s">
        <v>139</v>
      </c>
      <c r="L257" s="36" t="s">
        <v>75</v>
      </c>
      <c r="M257" s="31" t="s">
        <v>77</v>
      </c>
    </row>
    <row r="258" ht="15.75" customHeight="1">
      <c r="A258" s="37" t="str">
        <f t="shared" si="1"/>
        <v>Tunisia-Africa2001</v>
      </c>
      <c r="B258" s="37">
        <v>0.017</v>
      </c>
      <c r="C258" s="37">
        <v>0.024</v>
      </c>
      <c r="D258" s="37">
        <v>75.0</v>
      </c>
      <c r="E258" s="37">
        <v>71.0</v>
      </c>
      <c r="F258" s="37">
        <v>0.289</v>
      </c>
      <c r="G258" s="37">
        <v>0.649</v>
      </c>
      <c r="H258" s="37">
        <v>0.062</v>
      </c>
      <c r="I258" s="37">
        <v>9673600.0</v>
      </c>
      <c r="J258" s="37">
        <v>0.638</v>
      </c>
      <c r="K258" s="36" t="s">
        <v>140</v>
      </c>
      <c r="L258" s="36" t="s">
        <v>75</v>
      </c>
      <c r="M258" s="31" t="s">
        <v>77</v>
      </c>
    </row>
    <row r="259" ht="15.75" customHeight="1">
      <c r="A259" s="37" t="str">
        <f t="shared" si="1"/>
        <v>Uganda-Africa2001</v>
      </c>
      <c r="B259" s="37">
        <v>0.048</v>
      </c>
      <c r="C259" s="37">
        <v>0.085</v>
      </c>
      <c r="D259" s="37">
        <v>49.0</v>
      </c>
      <c r="E259" s="37">
        <v>49.0</v>
      </c>
      <c r="F259" s="37">
        <v>0.493</v>
      </c>
      <c r="G259" s="37">
        <v>0.48</v>
      </c>
      <c r="H259" s="37">
        <v>0.027</v>
      </c>
      <c r="I259" s="37">
        <v>2.5088033E7</v>
      </c>
      <c r="J259" s="37">
        <v>0.122</v>
      </c>
      <c r="K259" s="36" t="s">
        <v>141</v>
      </c>
      <c r="L259" s="36" t="s">
        <v>75</v>
      </c>
      <c r="M259" s="31" t="s">
        <v>77</v>
      </c>
    </row>
    <row r="260" ht="15.75" customHeight="1">
      <c r="A260" s="37" t="str">
        <f t="shared" si="1"/>
        <v>Zambia-Africa2001</v>
      </c>
      <c r="B260" s="37">
        <v>0.045</v>
      </c>
      <c r="C260" s="37">
        <v>0.095</v>
      </c>
      <c r="D260" s="37">
        <v>43.0</v>
      </c>
      <c r="E260" s="37">
        <v>42.0</v>
      </c>
      <c r="F260" s="37">
        <v>0.459</v>
      </c>
      <c r="G260" s="37">
        <v>0.514</v>
      </c>
      <c r="H260" s="37">
        <v>0.027</v>
      </c>
      <c r="I260" s="37">
        <v>1.0362137E7</v>
      </c>
      <c r="J260" s="37">
        <v>0.35</v>
      </c>
      <c r="K260" s="36" t="s">
        <v>142</v>
      </c>
      <c r="L260" s="36" t="s">
        <v>75</v>
      </c>
      <c r="M260" s="31" t="s">
        <v>77</v>
      </c>
    </row>
    <row r="261" ht="15.75" customHeight="1">
      <c r="A261" s="37" t="str">
        <f t="shared" si="1"/>
        <v>Zimbabwe-Africa2001</v>
      </c>
      <c r="B261" s="37">
        <v>0.032</v>
      </c>
      <c r="C261" s="37">
        <v>0.06</v>
      </c>
      <c r="D261" s="37">
        <v>43.0</v>
      </c>
      <c r="E261" s="37">
        <v>43.0</v>
      </c>
      <c r="F261" s="37">
        <v>0.419</v>
      </c>
      <c r="G261" s="37">
        <v>0.547</v>
      </c>
      <c r="H261" s="37">
        <v>0.034</v>
      </c>
      <c r="I261" s="37">
        <v>1.2586763E7</v>
      </c>
      <c r="J261" s="37">
        <v>0.342</v>
      </c>
      <c r="K261" s="36" t="s">
        <v>143</v>
      </c>
      <c r="L261" s="36" t="s">
        <v>75</v>
      </c>
      <c r="M261" s="31" t="s">
        <v>77</v>
      </c>
    </row>
    <row r="262" ht="15.75" customHeight="1">
      <c r="A262" s="37" t="str">
        <f t="shared" si="1"/>
        <v>Afghanistan-Asia2001</v>
      </c>
      <c r="B262" s="37">
        <v>0.049</v>
      </c>
      <c r="C262" s="37">
        <v>0.093</v>
      </c>
      <c r="D262" s="37">
        <v>56.0</v>
      </c>
      <c r="E262" s="37">
        <v>54.0</v>
      </c>
      <c r="F262" s="37">
        <v>0.495</v>
      </c>
      <c r="G262" s="37">
        <v>0.484</v>
      </c>
      <c r="H262" s="37">
        <v>0.02</v>
      </c>
      <c r="I262" s="37">
        <v>2.1347782E7</v>
      </c>
      <c r="J262" s="37">
        <v>0.216</v>
      </c>
      <c r="K262" s="36" t="s">
        <v>144</v>
      </c>
      <c r="L262" s="36" t="s">
        <v>145</v>
      </c>
      <c r="M262" s="31" t="s">
        <v>77</v>
      </c>
    </row>
    <row r="263" ht="15.75" customHeight="1">
      <c r="A263" s="37" t="str">
        <f t="shared" si="1"/>
        <v>Armenia-Asia2001</v>
      </c>
      <c r="B263" s="37">
        <v>0.013</v>
      </c>
      <c r="C263" s="37">
        <v>0.025</v>
      </c>
      <c r="D263" s="37">
        <v>75.0</v>
      </c>
      <c r="E263" s="37">
        <v>68.0</v>
      </c>
      <c r="F263" s="37">
        <v>0.25</v>
      </c>
      <c r="G263" s="37">
        <v>0.646</v>
      </c>
      <c r="H263" s="37">
        <v>0.104</v>
      </c>
      <c r="I263" s="37">
        <v>3059960.0</v>
      </c>
      <c r="J263" s="37">
        <v>0.644</v>
      </c>
      <c r="K263" s="36" t="s">
        <v>146</v>
      </c>
      <c r="L263" s="36" t="s">
        <v>145</v>
      </c>
      <c r="M263" s="31" t="s">
        <v>77</v>
      </c>
    </row>
    <row r="264" ht="15.75" customHeight="1">
      <c r="A264" s="37" t="str">
        <f t="shared" si="1"/>
        <v>Azerbaijan-Asia2001</v>
      </c>
      <c r="B264" s="37">
        <v>0.014</v>
      </c>
      <c r="C264" s="37">
        <v>0.057</v>
      </c>
      <c r="D264" s="37">
        <v>70.0</v>
      </c>
      <c r="E264" s="37">
        <v>64.0</v>
      </c>
      <c r="F264" s="37">
        <v>0.301</v>
      </c>
      <c r="G264" s="37">
        <v>0.641</v>
      </c>
      <c r="H264" s="37">
        <v>0.058</v>
      </c>
      <c r="I264" s="37">
        <v>8111200.0</v>
      </c>
      <c r="J264" s="37">
        <v>0.516</v>
      </c>
      <c r="K264" s="36" t="s">
        <v>147</v>
      </c>
      <c r="L264" s="36" t="s">
        <v>145</v>
      </c>
      <c r="M264" s="31" t="s">
        <v>77</v>
      </c>
    </row>
    <row r="265" ht="15.75" customHeight="1">
      <c r="A265" s="37" t="str">
        <f t="shared" si="1"/>
        <v>Bangladesh-Asia2001</v>
      </c>
      <c r="B265" s="37">
        <v>0.026</v>
      </c>
      <c r="C265" s="37">
        <v>0.062</v>
      </c>
      <c r="D265" s="37">
        <v>66.0</v>
      </c>
      <c r="E265" s="37">
        <v>66.0</v>
      </c>
      <c r="F265" s="37">
        <v>0.364</v>
      </c>
      <c r="G265" s="37">
        <v>0.595</v>
      </c>
      <c r="H265" s="37">
        <v>0.041</v>
      </c>
      <c r="I265" s="37">
        <v>1.34729503E8</v>
      </c>
      <c r="J265" s="37">
        <v>0.241</v>
      </c>
      <c r="K265" s="36" t="s">
        <v>148</v>
      </c>
      <c r="L265" s="36" t="s">
        <v>145</v>
      </c>
      <c r="M265" s="31" t="s">
        <v>77</v>
      </c>
    </row>
    <row r="266" ht="15.75" customHeight="1">
      <c r="A266" s="37" t="str">
        <f t="shared" si="1"/>
        <v>Bhutan-Asia2001</v>
      </c>
      <c r="B266" s="37">
        <v>0.027</v>
      </c>
      <c r="C266" s="37">
        <v>0.056</v>
      </c>
      <c r="D266" s="37">
        <v>61.0</v>
      </c>
      <c r="E266" s="37">
        <v>61.0</v>
      </c>
      <c r="F266" s="37">
        <v>0.393</v>
      </c>
      <c r="G266" s="37">
        <v>0.568</v>
      </c>
      <c r="H266" s="37">
        <v>0.039</v>
      </c>
      <c r="I266" s="37">
        <v>580888.0</v>
      </c>
      <c r="J266" s="37">
        <v>0.265</v>
      </c>
      <c r="K266" s="36" t="s">
        <v>149</v>
      </c>
      <c r="L266" s="36" t="s">
        <v>145</v>
      </c>
      <c r="M266" s="31" t="s">
        <v>77</v>
      </c>
    </row>
    <row r="267" ht="15.75" customHeight="1">
      <c r="A267" s="37" t="str">
        <f t="shared" si="1"/>
        <v>Brunei-Asia2001</v>
      </c>
      <c r="B267" s="37">
        <v>0.022</v>
      </c>
      <c r="C267" s="37">
        <v>0.008</v>
      </c>
      <c r="D267" s="37">
        <v>78.0</v>
      </c>
      <c r="E267" s="37">
        <v>74.0</v>
      </c>
      <c r="F267" s="37">
        <v>0.301</v>
      </c>
      <c r="G267" s="37">
        <v>0.671</v>
      </c>
      <c r="H267" s="37">
        <v>0.028</v>
      </c>
      <c r="I267" s="37">
        <v>339114.0</v>
      </c>
      <c r="J267" s="37">
        <v>0.717</v>
      </c>
      <c r="K267" s="36" t="s">
        <v>150</v>
      </c>
      <c r="L267" s="36" t="s">
        <v>145</v>
      </c>
      <c r="M267" s="31" t="s">
        <v>77</v>
      </c>
    </row>
    <row r="268" ht="15.75" customHeight="1">
      <c r="A268" s="37" t="str">
        <f t="shared" si="1"/>
        <v>Cambodia-Asia2001</v>
      </c>
      <c r="B268" s="37">
        <v>0.027</v>
      </c>
      <c r="C268" s="37">
        <v>0.076</v>
      </c>
      <c r="D268" s="37">
        <v>66.0</v>
      </c>
      <c r="E268" s="37">
        <v>60.0</v>
      </c>
      <c r="F268" s="37">
        <v>0.397</v>
      </c>
      <c r="G268" s="37">
        <v>0.564</v>
      </c>
      <c r="H268" s="37">
        <v>0.039</v>
      </c>
      <c r="I268" s="37">
        <v>1.2472586E7</v>
      </c>
      <c r="J268" s="37">
        <v>0.187</v>
      </c>
      <c r="K268" s="36" t="s">
        <v>151</v>
      </c>
      <c r="L268" s="36" t="s">
        <v>145</v>
      </c>
      <c r="M268" s="31" t="s">
        <v>77</v>
      </c>
    </row>
    <row r="269" ht="15.75" customHeight="1">
      <c r="A269" s="37" t="str">
        <f t="shared" si="1"/>
        <v>China-Asia2001</v>
      </c>
      <c r="B269" s="37">
        <v>0.013</v>
      </c>
      <c r="C269" s="37">
        <v>0.028</v>
      </c>
      <c r="D269" s="37">
        <v>74.0</v>
      </c>
      <c r="E269" s="37">
        <v>71.0</v>
      </c>
      <c r="F269" s="37">
        <v>0.246</v>
      </c>
      <c r="G269" s="37">
        <v>0.683</v>
      </c>
      <c r="H269" s="37">
        <v>0.07</v>
      </c>
      <c r="I269" s="37">
        <v>1.27185E9</v>
      </c>
      <c r="J269" s="37">
        <v>0.371</v>
      </c>
      <c r="K269" s="36" t="s">
        <v>152</v>
      </c>
      <c r="L269" s="36" t="s">
        <v>145</v>
      </c>
      <c r="M269" s="31" t="s">
        <v>77</v>
      </c>
    </row>
    <row r="270" ht="15.75" customHeight="1">
      <c r="A270" s="37" t="str">
        <f t="shared" si="1"/>
        <v>Georgia-Asia2001</v>
      </c>
      <c r="B270" s="37">
        <v>0.012</v>
      </c>
      <c r="C270" s="37">
        <v>0.029</v>
      </c>
      <c r="D270" s="37">
        <v>76.0</v>
      </c>
      <c r="E270" s="37">
        <v>68.0</v>
      </c>
      <c r="F270" s="37">
        <v>0.212</v>
      </c>
      <c r="G270" s="37">
        <v>0.659</v>
      </c>
      <c r="H270" s="37">
        <v>0.129</v>
      </c>
      <c r="I270" s="37">
        <v>4386400.0</v>
      </c>
      <c r="J270" s="37">
        <v>0.524</v>
      </c>
      <c r="K270" s="36" t="s">
        <v>153</v>
      </c>
      <c r="L270" s="36" t="s">
        <v>145</v>
      </c>
      <c r="M270" s="31" t="s">
        <v>77</v>
      </c>
    </row>
    <row r="271" ht="15.75" customHeight="1">
      <c r="A271" s="37" t="str">
        <f t="shared" si="1"/>
        <v>Hong Kong SAR-Asia2001</v>
      </c>
      <c r="B271" s="37">
        <v>0.007</v>
      </c>
      <c r="C271" s="36"/>
      <c r="D271" s="37">
        <v>85.0</v>
      </c>
      <c r="E271" s="37">
        <v>78.0</v>
      </c>
      <c r="F271" s="37">
        <v>0.167</v>
      </c>
      <c r="G271" s="37">
        <v>0.72</v>
      </c>
      <c r="H271" s="37">
        <v>0.112</v>
      </c>
      <c r="I271" s="37">
        <v>6714300.0</v>
      </c>
      <c r="J271" s="37">
        <v>1.0</v>
      </c>
      <c r="K271" s="36" t="s">
        <v>154</v>
      </c>
      <c r="L271" s="36" t="s">
        <v>145</v>
      </c>
      <c r="M271" s="31" t="s">
        <v>77</v>
      </c>
    </row>
    <row r="272" ht="15.75" customHeight="1">
      <c r="A272" s="37" t="str">
        <f t="shared" si="1"/>
        <v>India-Asia2001</v>
      </c>
      <c r="B272" s="37">
        <v>0.025</v>
      </c>
      <c r="C272" s="37">
        <v>0.064</v>
      </c>
      <c r="D272" s="37">
        <v>64.0</v>
      </c>
      <c r="E272" s="37">
        <v>61.0</v>
      </c>
      <c r="F272" s="37">
        <v>0.338</v>
      </c>
      <c r="G272" s="37">
        <v>0.617</v>
      </c>
      <c r="H272" s="37">
        <v>0.044</v>
      </c>
      <c r="I272" s="37">
        <v>1.059500888E9</v>
      </c>
      <c r="J272" s="37">
        <v>0.279</v>
      </c>
      <c r="K272" s="36" t="s">
        <v>155</v>
      </c>
      <c r="L272" s="36" t="s">
        <v>145</v>
      </c>
      <c r="M272" s="31" t="s">
        <v>77</v>
      </c>
    </row>
    <row r="273" ht="15.75" customHeight="1">
      <c r="A273" s="37" t="str">
        <f t="shared" si="1"/>
        <v>Indonesia-Asia2001</v>
      </c>
      <c r="B273" s="37">
        <v>0.021</v>
      </c>
      <c r="C273" s="37">
        <v>0.039</v>
      </c>
      <c r="D273" s="37">
        <v>70.0</v>
      </c>
      <c r="E273" s="37">
        <v>66.0</v>
      </c>
      <c r="F273" s="37">
        <v>0.304</v>
      </c>
      <c r="G273" s="37">
        <v>0.649</v>
      </c>
      <c r="H273" s="37">
        <v>0.047</v>
      </c>
      <c r="I273" s="37">
        <v>2.11970371E8</v>
      </c>
      <c r="J273" s="37">
        <v>0.428</v>
      </c>
      <c r="K273" s="36" t="s">
        <v>156</v>
      </c>
      <c r="L273" s="36" t="s">
        <v>145</v>
      </c>
      <c r="M273" s="31" t="s">
        <v>77</v>
      </c>
    </row>
    <row r="274" ht="15.75" customHeight="1">
      <c r="A274" s="37" t="str">
        <f t="shared" si="1"/>
        <v>Japan-Asia2001</v>
      </c>
      <c r="B274" s="37">
        <v>0.009</v>
      </c>
      <c r="C274" s="37">
        <v>0.003</v>
      </c>
      <c r="D274" s="37">
        <v>85.0</v>
      </c>
      <c r="E274" s="37">
        <v>78.0</v>
      </c>
      <c r="F274" s="37">
        <v>0.144</v>
      </c>
      <c r="G274" s="37">
        <v>0.679</v>
      </c>
      <c r="H274" s="37">
        <v>0.177</v>
      </c>
      <c r="I274" s="37">
        <v>1.27149E8</v>
      </c>
      <c r="J274" s="37">
        <v>0.8</v>
      </c>
      <c r="K274" s="36" t="s">
        <v>157</v>
      </c>
      <c r="L274" s="36" t="s">
        <v>145</v>
      </c>
      <c r="M274" s="31" t="s">
        <v>77</v>
      </c>
    </row>
    <row r="275" ht="15.75" customHeight="1">
      <c r="A275" s="37" t="str">
        <f t="shared" si="1"/>
        <v>Kazakhstan-Asia2001</v>
      </c>
      <c r="B275" s="37">
        <v>0.015</v>
      </c>
      <c r="C275" s="37">
        <v>0.036</v>
      </c>
      <c r="D275" s="37">
        <v>71.0</v>
      </c>
      <c r="E275" s="37">
        <v>61.0</v>
      </c>
      <c r="F275" s="37">
        <v>0.271</v>
      </c>
      <c r="G275" s="37">
        <v>0.661</v>
      </c>
      <c r="H275" s="37">
        <v>0.069</v>
      </c>
      <c r="I275" s="37">
        <v>1.4858335E7</v>
      </c>
      <c r="J275" s="37">
        <v>0.555</v>
      </c>
      <c r="K275" s="36" t="s">
        <v>158</v>
      </c>
      <c r="L275" s="36" t="s">
        <v>145</v>
      </c>
      <c r="M275" s="31" t="s">
        <v>77</v>
      </c>
    </row>
    <row r="276" ht="15.75" customHeight="1">
      <c r="A276" s="37" t="str">
        <f t="shared" si="1"/>
        <v>North Korea-Asia2001</v>
      </c>
      <c r="B276" s="37">
        <v>0.017</v>
      </c>
      <c r="C276" s="37">
        <v>0.039</v>
      </c>
      <c r="D276" s="37">
        <v>70.0</v>
      </c>
      <c r="E276" s="37">
        <v>62.0</v>
      </c>
      <c r="F276" s="37">
        <v>0.258</v>
      </c>
      <c r="G276" s="37">
        <v>0.68</v>
      </c>
      <c r="H276" s="37">
        <v>0.062</v>
      </c>
      <c r="I276" s="37">
        <v>2.3043449E7</v>
      </c>
      <c r="J276" s="37">
        <v>0.595</v>
      </c>
      <c r="K276" s="36" t="s">
        <v>167</v>
      </c>
      <c r="L276" s="36" t="s">
        <v>145</v>
      </c>
      <c r="M276" s="31" t="s">
        <v>77</v>
      </c>
    </row>
    <row r="277" ht="15.75" customHeight="1">
      <c r="A277" s="37" t="str">
        <f t="shared" si="1"/>
        <v>South Korea-Asia2001</v>
      </c>
      <c r="B277" s="37">
        <v>0.012</v>
      </c>
      <c r="C277" s="37">
        <v>0.006</v>
      </c>
      <c r="D277" s="37">
        <v>80.0</v>
      </c>
      <c r="E277" s="37">
        <v>73.0</v>
      </c>
      <c r="F277" s="37">
        <v>0.206</v>
      </c>
      <c r="G277" s="37">
        <v>0.717</v>
      </c>
      <c r="H277" s="37">
        <v>0.077</v>
      </c>
      <c r="I277" s="37">
        <v>4.7357362E7</v>
      </c>
      <c r="J277" s="37">
        <v>0.799</v>
      </c>
      <c r="K277" s="36" t="s">
        <v>171</v>
      </c>
      <c r="L277" s="36" t="s">
        <v>145</v>
      </c>
      <c r="M277" s="31" t="s">
        <v>77</v>
      </c>
    </row>
    <row r="278" ht="15.75" customHeight="1">
      <c r="A278" s="37" t="str">
        <f t="shared" si="1"/>
        <v>Kyrgyzstan-Asia2001</v>
      </c>
      <c r="B278" s="37">
        <v>0.02</v>
      </c>
      <c r="C278" s="37">
        <v>0.04</v>
      </c>
      <c r="D278" s="37">
        <v>73.0</v>
      </c>
      <c r="E278" s="37">
        <v>65.0</v>
      </c>
      <c r="F278" s="37">
        <v>0.342</v>
      </c>
      <c r="G278" s="37">
        <v>0.602</v>
      </c>
      <c r="H278" s="37">
        <v>0.055</v>
      </c>
      <c r="I278" s="37">
        <v>4945100.0</v>
      </c>
      <c r="J278" s="37">
        <v>0.353</v>
      </c>
      <c r="K278" s="36" t="s">
        <v>159</v>
      </c>
      <c r="L278" s="36" t="s">
        <v>145</v>
      </c>
      <c r="M278" s="31" t="s">
        <v>77</v>
      </c>
    </row>
    <row r="279" ht="15.75" customHeight="1">
      <c r="A279" s="37" t="str">
        <f t="shared" si="1"/>
        <v>Laos-Asia2001</v>
      </c>
      <c r="B279" s="37">
        <v>0.03</v>
      </c>
      <c r="C279" s="37">
        <v>0.08</v>
      </c>
      <c r="D279" s="37">
        <v>64.0</v>
      </c>
      <c r="E279" s="37">
        <v>61.0</v>
      </c>
      <c r="F279" s="37">
        <v>0.43</v>
      </c>
      <c r="G279" s="37">
        <v>0.533</v>
      </c>
      <c r="H279" s="37">
        <v>0.036</v>
      </c>
      <c r="I279" s="37">
        <v>5470169.0</v>
      </c>
      <c r="J279" s="37">
        <v>0.23</v>
      </c>
      <c r="K279" s="36" t="s">
        <v>160</v>
      </c>
      <c r="L279" s="36" t="s">
        <v>145</v>
      </c>
      <c r="M279" s="31" t="s">
        <v>77</v>
      </c>
    </row>
    <row r="280" ht="15.75" customHeight="1">
      <c r="A280" s="37" t="str">
        <f t="shared" si="1"/>
        <v>Macao SAR-Asia2001</v>
      </c>
      <c r="B280" s="37">
        <v>0.008</v>
      </c>
      <c r="C280" s="36"/>
      <c r="D280" s="37">
        <v>80.0</v>
      </c>
      <c r="E280" s="37">
        <v>76.0</v>
      </c>
      <c r="F280" s="37">
        <v>0.219</v>
      </c>
      <c r="G280" s="37">
        <v>0.708</v>
      </c>
      <c r="H280" s="37">
        <v>0.074</v>
      </c>
      <c r="I280" s="37">
        <v>438080.0</v>
      </c>
      <c r="J280" s="37">
        <v>1.0</v>
      </c>
      <c r="K280" s="36" t="s">
        <v>161</v>
      </c>
      <c r="L280" s="36" t="s">
        <v>145</v>
      </c>
      <c r="M280" s="31" t="s">
        <v>77</v>
      </c>
    </row>
    <row r="281" ht="15.75" customHeight="1">
      <c r="A281" s="37" t="str">
        <f t="shared" si="1"/>
        <v>Malaysia-Asia2001</v>
      </c>
      <c r="B281" s="37">
        <v>0.022</v>
      </c>
      <c r="C281" s="37">
        <v>0.008</v>
      </c>
      <c r="D281" s="37">
        <v>75.0</v>
      </c>
      <c r="E281" s="37">
        <v>71.0</v>
      </c>
      <c r="F281" s="37">
        <v>0.327</v>
      </c>
      <c r="G281" s="37">
        <v>0.634</v>
      </c>
      <c r="H281" s="37">
        <v>0.039</v>
      </c>
      <c r="I281" s="37">
        <v>2.3925742E7</v>
      </c>
      <c r="J281" s="37">
        <v>0.629</v>
      </c>
      <c r="K281" s="36" t="s">
        <v>162</v>
      </c>
      <c r="L281" s="36" t="s">
        <v>145</v>
      </c>
      <c r="M281" s="31" t="s">
        <v>77</v>
      </c>
    </row>
    <row r="282" ht="15.75" customHeight="1">
      <c r="A282" s="37" t="str">
        <f t="shared" si="1"/>
        <v>Maldives-Asia2001</v>
      </c>
      <c r="B282" s="37">
        <v>0.023</v>
      </c>
      <c r="C282" s="37">
        <v>0.032</v>
      </c>
      <c r="D282" s="37">
        <v>72.0</v>
      </c>
      <c r="E282" s="37">
        <v>70.0</v>
      </c>
      <c r="F282" s="37">
        <v>0.399</v>
      </c>
      <c r="G282" s="37">
        <v>0.561</v>
      </c>
      <c r="H282" s="37">
        <v>0.039</v>
      </c>
      <c r="I282" s="37">
        <v>277825.0</v>
      </c>
      <c r="J282" s="37">
        <v>0.289</v>
      </c>
      <c r="K282" s="36" t="s">
        <v>163</v>
      </c>
      <c r="L282" s="36" t="s">
        <v>145</v>
      </c>
      <c r="M282" s="31" t="s">
        <v>77</v>
      </c>
    </row>
    <row r="283" ht="15.75" customHeight="1">
      <c r="A283" s="37" t="str">
        <f t="shared" si="1"/>
        <v>Mongolia-Asia2001</v>
      </c>
      <c r="B283" s="37">
        <v>0.019</v>
      </c>
      <c r="C283" s="37">
        <v>0.047</v>
      </c>
      <c r="D283" s="37">
        <v>67.0</v>
      </c>
      <c r="E283" s="37">
        <v>60.0</v>
      </c>
      <c r="F283" s="37">
        <v>0.336</v>
      </c>
      <c r="G283" s="37">
        <v>0.627</v>
      </c>
      <c r="H283" s="37">
        <v>0.037</v>
      </c>
      <c r="I283" s="37">
        <v>2419669.0</v>
      </c>
      <c r="J283" s="37">
        <v>0.582</v>
      </c>
      <c r="K283" s="36" t="s">
        <v>164</v>
      </c>
      <c r="L283" s="36" t="s">
        <v>145</v>
      </c>
      <c r="M283" s="31" t="s">
        <v>77</v>
      </c>
    </row>
    <row r="284" ht="15.75" customHeight="1">
      <c r="A284" s="37" t="str">
        <f t="shared" si="1"/>
        <v>Myanmar-Asia2001</v>
      </c>
      <c r="B284" s="37">
        <v>0.02</v>
      </c>
      <c r="C284" s="37">
        <v>0.057</v>
      </c>
      <c r="D284" s="37">
        <v>64.0</v>
      </c>
      <c r="E284" s="37">
        <v>60.0</v>
      </c>
      <c r="F284" s="37">
        <v>0.301</v>
      </c>
      <c r="G284" s="37">
        <v>0.651</v>
      </c>
      <c r="H284" s="37">
        <v>0.048</v>
      </c>
      <c r="I284" s="37">
        <v>4.8894203E7</v>
      </c>
      <c r="J284" s="37">
        <v>0.273</v>
      </c>
      <c r="K284" s="36" t="s">
        <v>165</v>
      </c>
      <c r="L284" s="36" t="s">
        <v>145</v>
      </c>
      <c r="M284" s="31" t="s">
        <v>77</v>
      </c>
    </row>
    <row r="285" ht="15.75" customHeight="1">
      <c r="A285" s="37" t="str">
        <f t="shared" si="1"/>
        <v>Nepal-Asia2001</v>
      </c>
      <c r="B285" s="37">
        <v>0.032</v>
      </c>
      <c r="C285" s="37">
        <v>0.057</v>
      </c>
      <c r="D285" s="37">
        <v>64.0</v>
      </c>
      <c r="E285" s="37">
        <v>62.0</v>
      </c>
      <c r="F285" s="37">
        <v>0.403</v>
      </c>
      <c r="G285" s="37">
        <v>0.559</v>
      </c>
      <c r="H285" s="37">
        <v>0.039</v>
      </c>
      <c r="I285" s="37">
        <v>2.3655119E7</v>
      </c>
      <c r="J285" s="37">
        <v>0.14</v>
      </c>
      <c r="K285" s="36" t="s">
        <v>166</v>
      </c>
      <c r="L285" s="36" t="s">
        <v>145</v>
      </c>
      <c r="M285" s="31" t="s">
        <v>77</v>
      </c>
    </row>
    <row r="286" ht="15.75" customHeight="1">
      <c r="A286" s="37" t="str">
        <f t="shared" si="1"/>
        <v>Pakistan-Asia2001</v>
      </c>
      <c r="B286" s="37">
        <v>0.03</v>
      </c>
      <c r="C286" s="37">
        <v>0.086</v>
      </c>
      <c r="D286" s="37">
        <v>65.0</v>
      </c>
      <c r="E286" s="37">
        <v>63.0</v>
      </c>
      <c r="F286" s="37">
        <v>0.409</v>
      </c>
      <c r="G286" s="37">
        <v>0.552</v>
      </c>
      <c r="H286" s="37">
        <v>0.04</v>
      </c>
      <c r="I286" s="37">
        <v>1.46857081E8</v>
      </c>
      <c r="J286" s="37">
        <v>0.334</v>
      </c>
      <c r="K286" s="36" t="s">
        <v>168</v>
      </c>
      <c r="L286" s="36" t="s">
        <v>145</v>
      </c>
      <c r="M286" s="31" t="s">
        <v>77</v>
      </c>
    </row>
    <row r="287" ht="15.75" customHeight="1">
      <c r="A287" s="37" t="str">
        <f t="shared" si="1"/>
        <v>Philippines-Asia2001</v>
      </c>
      <c r="B287" s="37">
        <v>0.029</v>
      </c>
      <c r="C287" s="37">
        <v>0.03</v>
      </c>
      <c r="D287" s="37">
        <v>70.0</v>
      </c>
      <c r="E287" s="37">
        <v>64.0</v>
      </c>
      <c r="F287" s="37">
        <v>0.382</v>
      </c>
      <c r="G287" s="37">
        <v>0.585</v>
      </c>
      <c r="H287" s="37">
        <v>0.033</v>
      </c>
      <c r="I287" s="37">
        <v>7.9297756E7</v>
      </c>
      <c r="J287" s="37">
        <v>0.477</v>
      </c>
      <c r="K287" s="36" t="s">
        <v>169</v>
      </c>
      <c r="L287" s="36" t="s">
        <v>145</v>
      </c>
      <c r="M287" s="31" t="s">
        <v>77</v>
      </c>
    </row>
    <row r="288" ht="15.75" customHeight="1">
      <c r="A288" s="37" t="str">
        <f t="shared" si="1"/>
        <v>Singapore-Asia2001</v>
      </c>
      <c r="B288" s="37">
        <v>0.012</v>
      </c>
      <c r="C288" s="37">
        <v>0.003</v>
      </c>
      <c r="D288" s="37">
        <v>80.0</v>
      </c>
      <c r="E288" s="37">
        <v>76.0</v>
      </c>
      <c r="F288" s="37">
        <v>0.211</v>
      </c>
      <c r="G288" s="37">
        <v>0.714</v>
      </c>
      <c r="H288" s="37">
        <v>0.075</v>
      </c>
      <c r="I288" s="37">
        <v>4138000.0</v>
      </c>
      <c r="J288" s="37">
        <v>1.0</v>
      </c>
      <c r="K288" s="36" t="s">
        <v>170</v>
      </c>
      <c r="L288" s="36" t="s">
        <v>145</v>
      </c>
      <c r="M288" s="31" t="s">
        <v>77</v>
      </c>
    </row>
    <row r="289" ht="15.75" customHeight="1">
      <c r="A289" s="37" t="str">
        <f t="shared" si="1"/>
        <v>Sri Lanka-Asia2001</v>
      </c>
      <c r="B289" s="37">
        <v>0.018</v>
      </c>
      <c r="C289" s="37">
        <v>0.013</v>
      </c>
      <c r="D289" s="37">
        <v>76.0</v>
      </c>
      <c r="E289" s="37">
        <v>68.0</v>
      </c>
      <c r="F289" s="37">
        <v>0.265</v>
      </c>
      <c r="G289" s="37">
        <v>0.672</v>
      </c>
      <c r="H289" s="37">
        <v>0.064</v>
      </c>
      <c r="I289" s="37">
        <v>1.8797E7</v>
      </c>
      <c r="J289" s="37">
        <v>0.184</v>
      </c>
      <c r="K289" s="36" t="s">
        <v>172</v>
      </c>
      <c r="L289" s="36" t="s">
        <v>145</v>
      </c>
      <c r="M289" s="31" t="s">
        <v>77</v>
      </c>
    </row>
    <row r="290" ht="15.75" customHeight="1">
      <c r="A290" s="37" t="str">
        <f t="shared" si="1"/>
        <v>Tajikistan-Asia2001</v>
      </c>
      <c r="B290" s="37">
        <v>0.03</v>
      </c>
      <c r="C290" s="37">
        <v>0.07</v>
      </c>
      <c r="D290" s="37">
        <v>68.0</v>
      </c>
      <c r="E290" s="37">
        <v>60.0</v>
      </c>
      <c r="F290" s="37">
        <v>0.421</v>
      </c>
      <c r="G290" s="37">
        <v>0.543</v>
      </c>
      <c r="H290" s="37">
        <v>0.036</v>
      </c>
      <c r="I290" s="37">
        <v>6289340.0</v>
      </c>
      <c r="J290" s="37">
        <v>0.265</v>
      </c>
      <c r="K290" s="36" t="s">
        <v>173</v>
      </c>
      <c r="L290" s="36" t="s">
        <v>145</v>
      </c>
      <c r="M290" s="31" t="s">
        <v>77</v>
      </c>
    </row>
    <row r="291" ht="15.75" customHeight="1">
      <c r="A291" s="37" t="str">
        <f t="shared" si="1"/>
        <v>Thailand-Asia2001</v>
      </c>
      <c r="B291" s="37">
        <v>0.014</v>
      </c>
      <c r="C291" s="37">
        <v>0.018</v>
      </c>
      <c r="D291" s="37">
        <v>75.0</v>
      </c>
      <c r="E291" s="37">
        <v>67.0</v>
      </c>
      <c r="F291" s="37">
        <v>0.238</v>
      </c>
      <c r="G291" s="37">
        <v>0.694</v>
      </c>
      <c r="H291" s="37">
        <v>0.068</v>
      </c>
      <c r="I291" s="37">
        <v>6.306907E7</v>
      </c>
      <c r="J291" s="37">
        <v>0.326</v>
      </c>
      <c r="K291" s="36" t="s">
        <v>174</v>
      </c>
      <c r="L291" s="36" t="s">
        <v>145</v>
      </c>
      <c r="M291" s="31" t="s">
        <v>77</v>
      </c>
    </row>
    <row r="292" ht="15.75" customHeight="1">
      <c r="A292" s="37" t="str">
        <f t="shared" si="1"/>
        <v>Timor-Leste-Asia2001</v>
      </c>
      <c r="B292" s="37">
        <v>0.041</v>
      </c>
      <c r="C292" s="37">
        <v>0.08</v>
      </c>
      <c r="D292" s="37">
        <v>62.0</v>
      </c>
      <c r="E292" s="37">
        <v>59.0</v>
      </c>
      <c r="F292" s="37">
        <v>0.5</v>
      </c>
      <c r="G292" s="37">
        <v>0.475</v>
      </c>
      <c r="H292" s="37">
        <v>0.024</v>
      </c>
      <c r="I292" s="37">
        <v>871353.0</v>
      </c>
      <c r="J292" s="37">
        <v>0.246</v>
      </c>
      <c r="K292" s="36" t="s">
        <v>175</v>
      </c>
      <c r="L292" s="36" t="s">
        <v>145</v>
      </c>
      <c r="M292" s="31" t="s">
        <v>77</v>
      </c>
    </row>
    <row r="293" ht="15.75" customHeight="1">
      <c r="A293" s="37" t="str">
        <f t="shared" si="1"/>
        <v>Turkmenistan-Asia2001</v>
      </c>
      <c r="B293" s="37">
        <v>0.023</v>
      </c>
      <c r="C293" s="37">
        <v>0.065</v>
      </c>
      <c r="D293" s="37">
        <v>68.0</v>
      </c>
      <c r="E293" s="37">
        <v>60.0</v>
      </c>
      <c r="F293" s="37">
        <v>0.356</v>
      </c>
      <c r="G293" s="37">
        <v>0.6</v>
      </c>
      <c r="H293" s="37">
        <v>0.044</v>
      </c>
      <c r="I293" s="37">
        <v>4551762.0</v>
      </c>
      <c r="J293" s="37">
        <v>0.461</v>
      </c>
      <c r="K293" s="36" t="s">
        <v>176</v>
      </c>
      <c r="L293" s="36" t="s">
        <v>145</v>
      </c>
      <c r="M293" s="31" t="s">
        <v>77</v>
      </c>
    </row>
    <row r="294" ht="15.75" customHeight="1">
      <c r="A294" s="37" t="str">
        <f t="shared" si="1"/>
        <v>Uzbekistan-Asia2001</v>
      </c>
      <c r="B294" s="37">
        <v>0.021</v>
      </c>
      <c r="C294" s="37">
        <v>0.052</v>
      </c>
      <c r="D294" s="37">
        <v>70.0</v>
      </c>
      <c r="E294" s="37">
        <v>64.0</v>
      </c>
      <c r="F294" s="37">
        <v>0.365</v>
      </c>
      <c r="G294" s="37">
        <v>0.591</v>
      </c>
      <c r="H294" s="37">
        <v>0.044</v>
      </c>
      <c r="I294" s="37">
        <v>2.496445E7</v>
      </c>
      <c r="J294" s="37">
        <v>0.373</v>
      </c>
      <c r="K294" s="36" t="s">
        <v>177</v>
      </c>
      <c r="L294" s="36" t="s">
        <v>145</v>
      </c>
      <c r="M294" s="31" t="s">
        <v>77</v>
      </c>
    </row>
    <row r="295" ht="15.75" customHeight="1">
      <c r="A295" s="37" t="str">
        <f t="shared" si="1"/>
        <v>Vietnam-Asia2001</v>
      </c>
      <c r="B295" s="37">
        <v>0.017</v>
      </c>
      <c r="C295" s="37">
        <v>0.026</v>
      </c>
      <c r="D295" s="37">
        <v>79.0</v>
      </c>
      <c r="E295" s="37">
        <v>69.0</v>
      </c>
      <c r="F295" s="37">
        <v>0.307</v>
      </c>
      <c r="G295" s="37">
        <v>0.628</v>
      </c>
      <c r="H295" s="37">
        <v>0.065</v>
      </c>
      <c r="I295" s="37">
        <v>7.8621E7</v>
      </c>
      <c r="J295" s="37">
        <v>0.249</v>
      </c>
      <c r="K295" s="36" t="s">
        <v>178</v>
      </c>
      <c r="L295" s="36" t="s">
        <v>145</v>
      </c>
      <c r="M295" s="31" t="s">
        <v>77</v>
      </c>
    </row>
    <row r="296" ht="15.75" customHeight="1">
      <c r="A296" s="37" t="str">
        <f t="shared" si="1"/>
        <v>Albania-Europe2001</v>
      </c>
      <c r="B296" s="37">
        <v>0.018</v>
      </c>
      <c r="C296" s="37">
        <v>0.022</v>
      </c>
      <c r="D296" s="37">
        <v>78.0</v>
      </c>
      <c r="E296" s="37">
        <v>72.0</v>
      </c>
      <c r="F296" s="37">
        <v>0.297</v>
      </c>
      <c r="G296" s="37">
        <v>0.632</v>
      </c>
      <c r="H296" s="37">
        <v>0.071</v>
      </c>
      <c r="I296" s="37">
        <v>3064111.0</v>
      </c>
      <c r="J296" s="37">
        <v>0.424</v>
      </c>
      <c r="K296" s="36" t="s">
        <v>179</v>
      </c>
      <c r="L296" s="36" t="s">
        <v>180</v>
      </c>
      <c r="M296" s="31" t="s">
        <v>77</v>
      </c>
    </row>
    <row r="297" ht="15.75" customHeight="1">
      <c r="A297" s="37" t="str">
        <f t="shared" si="1"/>
        <v>Andorra-Europe2001</v>
      </c>
      <c r="B297" s="37">
        <v>0.012</v>
      </c>
      <c r="C297" s="37">
        <v>0.004</v>
      </c>
      <c r="D297" s="36"/>
      <c r="E297" s="36"/>
      <c r="F297" s="36"/>
      <c r="G297" s="36"/>
      <c r="H297" s="36"/>
      <c r="I297" s="37">
        <v>68000.0</v>
      </c>
      <c r="J297" s="37">
        <v>0.921</v>
      </c>
      <c r="K297" s="36" t="s">
        <v>181</v>
      </c>
      <c r="L297" s="36" t="s">
        <v>180</v>
      </c>
      <c r="M297" s="31" t="s">
        <v>77</v>
      </c>
    </row>
    <row r="298" ht="15.75" customHeight="1">
      <c r="A298" s="37" t="str">
        <f t="shared" si="1"/>
        <v>Austria-Europe2001</v>
      </c>
      <c r="B298" s="37">
        <v>0.009</v>
      </c>
      <c r="C298" s="37">
        <v>0.005</v>
      </c>
      <c r="D298" s="37">
        <v>82.0</v>
      </c>
      <c r="E298" s="37">
        <v>76.0</v>
      </c>
      <c r="F298" s="37">
        <v>0.168</v>
      </c>
      <c r="G298" s="37">
        <v>0.676</v>
      </c>
      <c r="H298" s="37">
        <v>0.156</v>
      </c>
      <c r="I298" s="37">
        <v>8042293.0</v>
      </c>
      <c r="J298" s="37">
        <v>0.658</v>
      </c>
      <c r="K298" s="36" t="s">
        <v>182</v>
      </c>
      <c r="L298" s="36" t="s">
        <v>180</v>
      </c>
      <c r="M298" s="31" t="s">
        <v>77</v>
      </c>
    </row>
    <row r="299" ht="15.75" customHeight="1">
      <c r="A299" s="37" t="str">
        <f t="shared" si="1"/>
        <v>Belarus-Europe2001</v>
      </c>
      <c r="B299" s="37">
        <v>0.009</v>
      </c>
      <c r="C299" s="37">
        <v>0.01</v>
      </c>
      <c r="D299" s="37">
        <v>75.0</v>
      </c>
      <c r="E299" s="37">
        <v>63.0</v>
      </c>
      <c r="F299" s="37">
        <v>0.179</v>
      </c>
      <c r="G299" s="37">
        <v>0.684</v>
      </c>
      <c r="H299" s="37">
        <v>0.137</v>
      </c>
      <c r="I299" s="37">
        <v>9928000.0</v>
      </c>
      <c r="J299" s="37">
        <v>0.705</v>
      </c>
      <c r="K299" s="36" t="s">
        <v>183</v>
      </c>
      <c r="L299" s="36" t="s">
        <v>180</v>
      </c>
      <c r="M299" s="31" t="s">
        <v>77</v>
      </c>
    </row>
    <row r="300" ht="15.75" customHeight="1">
      <c r="A300" s="37" t="str">
        <f t="shared" si="1"/>
        <v>Belgium-Europe2001</v>
      </c>
      <c r="B300" s="37">
        <v>0.011</v>
      </c>
      <c r="C300" s="37">
        <v>0.005</v>
      </c>
      <c r="D300" s="37">
        <v>81.0</v>
      </c>
      <c r="E300" s="37">
        <v>75.0</v>
      </c>
      <c r="F300" s="37">
        <v>0.175</v>
      </c>
      <c r="G300" s="37">
        <v>0.655</v>
      </c>
      <c r="H300" s="37">
        <v>0.17</v>
      </c>
      <c r="I300" s="37">
        <v>1.028657E7</v>
      </c>
      <c r="J300" s="37">
        <v>0.972</v>
      </c>
      <c r="K300" s="36" t="s">
        <v>184</v>
      </c>
      <c r="L300" s="36" t="s">
        <v>180</v>
      </c>
      <c r="M300" s="31" t="s">
        <v>77</v>
      </c>
    </row>
    <row r="301" ht="15.75" customHeight="1">
      <c r="A301" s="37" t="str">
        <f t="shared" si="1"/>
        <v>Bosnia and Herzegovina-Europe2001</v>
      </c>
      <c r="B301" s="37">
        <v>0.01</v>
      </c>
      <c r="C301" s="37">
        <v>0.008</v>
      </c>
      <c r="D301" s="37">
        <v>77.0</v>
      </c>
      <c r="E301" s="37">
        <v>73.0</v>
      </c>
      <c r="F301" s="37">
        <v>0.199</v>
      </c>
      <c r="G301" s="37">
        <v>0.689</v>
      </c>
      <c r="H301" s="37">
        <v>0.112</v>
      </c>
      <c r="I301" s="37">
        <v>3879353.0</v>
      </c>
      <c r="J301" s="37">
        <v>0.393</v>
      </c>
      <c r="K301" s="36" t="s">
        <v>185</v>
      </c>
      <c r="L301" s="36" t="s">
        <v>180</v>
      </c>
      <c r="M301" s="31" t="s">
        <v>77</v>
      </c>
    </row>
    <row r="302" ht="15.75" customHeight="1">
      <c r="A302" s="37" t="str">
        <f t="shared" si="1"/>
        <v>Bulgaria-Europe2001</v>
      </c>
      <c r="B302" s="37">
        <v>0.009</v>
      </c>
      <c r="C302" s="37">
        <v>0.017</v>
      </c>
      <c r="D302" s="37">
        <v>75.0</v>
      </c>
      <c r="E302" s="37">
        <v>69.0</v>
      </c>
      <c r="F302" s="37">
        <v>0.152</v>
      </c>
      <c r="G302" s="37">
        <v>0.68</v>
      </c>
      <c r="H302" s="37">
        <v>0.168</v>
      </c>
      <c r="I302" s="37">
        <v>8020282.0</v>
      </c>
      <c r="J302" s="37">
        <v>0.692</v>
      </c>
      <c r="K302" s="36" t="s">
        <v>186</v>
      </c>
      <c r="L302" s="36" t="s">
        <v>180</v>
      </c>
      <c r="M302" s="31" t="s">
        <v>77</v>
      </c>
    </row>
    <row r="303" ht="15.75" customHeight="1">
      <c r="A303" s="37" t="str">
        <f t="shared" si="1"/>
        <v>Croatia-Europe2001</v>
      </c>
      <c r="B303" s="37">
        <v>0.009</v>
      </c>
      <c r="C303" s="37">
        <v>0.007</v>
      </c>
      <c r="D303" s="37">
        <v>78.0</v>
      </c>
      <c r="E303" s="37">
        <v>71.0</v>
      </c>
      <c r="F303" s="37">
        <v>0.169</v>
      </c>
      <c r="G303" s="37">
        <v>0.672</v>
      </c>
      <c r="H303" s="37">
        <v>0.159</v>
      </c>
      <c r="I303" s="37">
        <v>4440000.0</v>
      </c>
      <c r="J303" s="37">
        <v>0.557</v>
      </c>
      <c r="K303" s="36" t="s">
        <v>187</v>
      </c>
      <c r="L303" s="36" t="s">
        <v>180</v>
      </c>
      <c r="M303" s="31" t="s">
        <v>77</v>
      </c>
    </row>
    <row r="304" ht="15.75" customHeight="1">
      <c r="A304" s="37" t="str">
        <f t="shared" si="1"/>
        <v>Cyprus-Europe2001</v>
      </c>
      <c r="B304" s="37">
        <v>0.013</v>
      </c>
      <c r="C304" s="37">
        <v>0.005</v>
      </c>
      <c r="D304" s="37">
        <v>80.0</v>
      </c>
      <c r="E304" s="37">
        <v>76.0</v>
      </c>
      <c r="F304" s="37">
        <v>0.219</v>
      </c>
      <c r="G304" s="37">
        <v>0.678</v>
      </c>
      <c r="H304" s="37">
        <v>0.103</v>
      </c>
      <c r="I304" s="37">
        <v>961481.0</v>
      </c>
      <c r="J304" s="37">
        <v>0.688</v>
      </c>
      <c r="K304" s="36" t="s">
        <v>188</v>
      </c>
      <c r="L304" s="36" t="s">
        <v>180</v>
      </c>
      <c r="M304" s="31" t="s">
        <v>77</v>
      </c>
    </row>
    <row r="305" ht="15.75" customHeight="1">
      <c r="A305" s="37" t="str">
        <f t="shared" si="1"/>
        <v>Czech Republic-Europe2001</v>
      </c>
      <c r="B305" s="37">
        <v>0.009</v>
      </c>
      <c r="C305" s="37">
        <v>0.005</v>
      </c>
      <c r="D305" s="37">
        <v>78.0</v>
      </c>
      <c r="E305" s="37">
        <v>72.0</v>
      </c>
      <c r="F305" s="37">
        <v>0.161</v>
      </c>
      <c r="G305" s="37">
        <v>0.7</v>
      </c>
      <c r="H305" s="37">
        <v>0.139</v>
      </c>
      <c r="I305" s="37">
        <v>1.0216605E7</v>
      </c>
      <c r="J305" s="37">
        <v>0.739</v>
      </c>
      <c r="K305" s="36" t="s">
        <v>189</v>
      </c>
      <c r="L305" s="36" t="s">
        <v>180</v>
      </c>
      <c r="M305" s="31" t="s">
        <v>77</v>
      </c>
    </row>
    <row r="306" ht="15.75" customHeight="1">
      <c r="A306" s="37" t="str">
        <f t="shared" si="1"/>
        <v>Denmark-Europe2001</v>
      </c>
      <c r="B306" s="37">
        <v>0.012</v>
      </c>
      <c r="C306" s="37">
        <v>0.005</v>
      </c>
      <c r="D306" s="37">
        <v>79.0</v>
      </c>
      <c r="E306" s="37">
        <v>75.0</v>
      </c>
      <c r="F306" s="37">
        <v>0.186</v>
      </c>
      <c r="G306" s="37">
        <v>0.665</v>
      </c>
      <c r="H306" s="37">
        <v>0.148</v>
      </c>
      <c r="I306" s="37">
        <v>5358783.0</v>
      </c>
      <c r="J306" s="37">
        <v>0.852</v>
      </c>
      <c r="K306" s="36" t="s">
        <v>190</v>
      </c>
      <c r="L306" s="36" t="s">
        <v>180</v>
      </c>
      <c r="M306" s="31" t="s">
        <v>77</v>
      </c>
    </row>
    <row r="307" ht="15.75" customHeight="1">
      <c r="A307" s="37" t="str">
        <f t="shared" si="1"/>
        <v>Estonia-Europe2001</v>
      </c>
      <c r="B307" s="37">
        <v>0.009</v>
      </c>
      <c r="C307" s="37">
        <v>0.008</v>
      </c>
      <c r="D307" s="37">
        <v>76.0</v>
      </c>
      <c r="E307" s="37">
        <v>65.0</v>
      </c>
      <c r="F307" s="37">
        <v>0.174</v>
      </c>
      <c r="G307" s="37">
        <v>0.671</v>
      </c>
      <c r="H307" s="37">
        <v>0.155</v>
      </c>
      <c r="I307" s="37">
        <v>1388115.0</v>
      </c>
      <c r="J307" s="37">
        <v>0.692</v>
      </c>
      <c r="K307" s="36" t="s">
        <v>191</v>
      </c>
      <c r="L307" s="36" t="s">
        <v>180</v>
      </c>
      <c r="M307" s="31" t="s">
        <v>77</v>
      </c>
    </row>
    <row r="308" ht="15.75" customHeight="1">
      <c r="A308" s="37" t="str">
        <f t="shared" si="1"/>
        <v>Faeroe Islands-Europe2001</v>
      </c>
      <c r="B308" s="36"/>
      <c r="C308" s="36"/>
      <c r="D308" s="37">
        <v>82.0</v>
      </c>
      <c r="E308" s="37">
        <v>77.0</v>
      </c>
      <c r="F308" s="36"/>
      <c r="G308" s="36"/>
      <c r="H308" s="36"/>
      <c r="I308" s="37">
        <v>47135.0</v>
      </c>
      <c r="J308" s="37">
        <v>0.372</v>
      </c>
      <c r="K308" s="36" t="s">
        <v>192</v>
      </c>
      <c r="L308" s="36" t="s">
        <v>180</v>
      </c>
      <c r="M308" s="31" t="s">
        <v>77</v>
      </c>
    </row>
    <row r="309" ht="15.75" customHeight="1">
      <c r="A309" s="37" t="str">
        <f t="shared" si="1"/>
        <v>Finland-Europe2001</v>
      </c>
      <c r="B309" s="37">
        <v>0.011</v>
      </c>
      <c r="C309" s="37">
        <v>0.003</v>
      </c>
      <c r="D309" s="37">
        <v>82.0</v>
      </c>
      <c r="E309" s="37">
        <v>75.0</v>
      </c>
      <c r="F309" s="37">
        <v>0.18</v>
      </c>
      <c r="G309" s="37">
        <v>0.669</v>
      </c>
      <c r="H309" s="37">
        <v>0.151</v>
      </c>
      <c r="I309" s="37">
        <v>5188008.0</v>
      </c>
      <c r="J309" s="37">
        <v>0.824</v>
      </c>
      <c r="K309" s="36" t="s">
        <v>193</v>
      </c>
      <c r="L309" s="36" t="s">
        <v>180</v>
      </c>
      <c r="M309" s="31" t="s">
        <v>77</v>
      </c>
    </row>
    <row r="310" ht="15.75" customHeight="1">
      <c r="A310" s="37" t="str">
        <f t="shared" si="1"/>
        <v>France-Europe2001</v>
      </c>
      <c r="B310" s="37">
        <v>0.013</v>
      </c>
      <c r="C310" s="37">
        <v>0.004</v>
      </c>
      <c r="D310" s="37">
        <v>83.0</v>
      </c>
      <c r="E310" s="37">
        <v>76.0</v>
      </c>
      <c r="F310" s="37">
        <v>0.188</v>
      </c>
      <c r="G310" s="37">
        <v>0.651</v>
      </c>
      <c r="H310" s="37">
        <v>0.161</v>
      </c>
      <c r="I310" s="37">
        <v>6.1355725E7</v>
      </c>
      <c r="J310" s="37">
        <v>0.761</v>
      </c>
      <c r="K310" s="36" t="s">
        <v>194</v>
      </c>
      <c r="L310" s="36" t="s">
        <v>180</v>
      </c>
      <c r="M310" s="31" t="s">
        <v>77</v>
      </c>
    </row>
    <row r="311" ht="15.75" customHeight="1">
      <c r="A311" s="37" t="str">
        <f t="shared" si="1"/>
        <v>Germany-Europe2001</v>
      </c>
      <c r="B311" s="37">
        <v>0.009</v>
      </c>
      <c r="C311" s="37">
        <v>0.004</v>
      </c>
      <c r="D311" s="37">
        <v>81.0</v>
      </c>
      <c r="E311" s="37">
        <v>76.0</v>
      </c>
      <c r="F311" s="37">
        <v>0.154</v>
      </c>
      <c r="G311" s="37">
        <v>0.679</v>
      </c>
      <c r="H311" s="37">
        <v>0.168</v>
      </c>
      <c r="I311" s="37">
        <v>8.2349925E7</v>
      </c>
      <c r="J311" s="37">
        <v>0.731</v>
      </c>
      <c r="K311" s="36" t="s">
        <v>195</v>
      </c>
      <c r="L311" s="36" t="s">
        <v>180</v>
      </c>
      <c r="M311" s="31" t="s">
        <v>77</v>
      </c>
    </row>
    <row r="312" ht="15.75" customHeight="1">
      <c r="A312" s="37" t="str">
        <f t="shared" si="1"/>
        <v>Greece-Europe2001</v>
      </c>
      <c r="B312" s="37">
        <v>0.009</v>
      </c>
      <c r="C312" s="37">
        <v>0.006</v>
      </c>
      <c r="D312" s="37">
        <v>81.0</v>
      </c>
      <c r="E312" s="37">
        <v>76.0</v>
      </c>
      <c r="F312" s="37">
        <v>0.15</v>
      </c>
      <c r="G312" s="37">
        <v>0.678</v>
      </c>
      <c r="H312" s="37">
        <v>0.172</v>
      </c>
      <c r="I312" s="37">
        <v>1.0951764E7</v>
      </c>
      <c r="J312" s="37">
        <v>0.729</v>
      </c>
      <c r="K312" s="36" t="s">
        <v>196</v>
      </c>
      <c r="L312" s="36" t="s">
        <v>180</v>
      </c>
      <c r="M312" s="31" t="s">
        <v>77</v>
      </c>
    </row>
    <row r="313" ht="15.75" customHeight="1">
      <c r="A313" s="37" t="str">
        <f t="shared" si="1"/>
        <v>Hungary-Europe2001</v>
      </c>
      <c r="B313" s="37">
        <v>0.01</v>
      </c>
      <c r="C313" s="37">
        <v>0.009</v>
      </c>
      <c r="D313" s="37">
        <v>77.0</v>
      </c>
      <c r="E313" s="37">
        <v>68.0</v>
      </c>
      <c r="F313" s="37">
        <v>0.166</v>
      </c>
      <c r="G313" s="37">
        <v>0.682</v>
      </c>
      <c r="H313" s="37">
        <v>0.153</v>
      </c>
      <c r="I313" s="37">
        <v>1.0187576E7</v>
      </c>
      <c r="J313" s="37">
        <v>0.647</v>
      </c>
      <c r="K313" s="36" t="s">
        <v>197</v>
      </c>
      <c r="L313" s="36" t="s">
        <v>180</v>
      </c>
      <c r="M313" s="31" t="s">
        <v>77</v>
      </c>
    </row>
    <row r="314" ht="15.75" customHeight="1">
      <c r="A314" s="37" t="str">
        <f t="shared" si="1"/>
        <v>Iceland-Europe2001</v>
      </c>
      <c r="B314" s="37">
        <v>0.014</v>
      </c>
      <c r="C314" s="37">
        <v>0.003</v>
      </c>
      <c r="D314" s="37">
        <v>83.0</v>
      </c>
      <c r="E314" s="37">
        <v>78.0</v>
      </c>
      <c r="F314" s="37">
        <v>0.23</v>
      </c>
      <c r="G314" s="37">
        <v>0.653</v>
      </c>
      <c r="H314" s="37">
        <v>0.116</v>
      </c>
      <c r="I314" s="37">
        <v>284968.0</v>
      </c>
      <c r="J314" s="37">
        <v>0.925</v>
      </c>
      <c r="K314" s="36" t="s">
        <v>198</v>
      </c>
      <c r="L314" s="36" t="s">
        <v>180</v>
      </c>
      <c r="M314" s="31" t="s">
        <v>77</v>
      </c>
    </row>
    <row r="315" ht="15.75" customHeight="1">
      <c r="A315" s="37" t="str">
        <f t="shared" si="1"/>
        <v>Ireland-Europe2001</v>
      </c>
      <c r="B315" s="37">
        <v>0.015</v>
      </c>
      <c r="C315" s="37">
        <v>0.006</v>
      </c>
      <c r="D315" s="37">
        <v>80.0</v>
      </c>
      <c r="E315" s="37">
        <v>75.0</v>
      </c>
      <c r="F315" s="37">
        <v>0.214</v>
      </c>
      <c r="G315" s="37">
        <v>0.674</v>
      </c>
      <c r="H315" s="37">
        <v>0.112</v>
      </c>
      <c r="I315" s="37">
        <v>3866243.0</v>
      </c>
      <c r="J315" s="37">
        <v>0.594</v>
      </c>
      <c r="K315" s="36" t="s">
        <v>199</v>
      </c>
      <c r="L315" s="36" t="s">
        <v>180</v>
      </c>
      <c r="M315" s="31" t="s">
        <v>77</v>
      </c>
    </row>
    <row r="316" ht="15.75" customHeight="1">
      <c r="A316" s="37" t="str">
        <f t="shared" si="1"/>
        <v>Isle of Man-Europe2001</v>
      </c>
      <c r="B316" s="36"/>
      <c r="C316" s="36"/>
      <c r="D316" s="36"/>
      <c r="E316" s="36"/>
      <c r="F316" s="36"/>
      <c r="G316" s="36"/>
      <c r="H316" s="36"/>
      <c r="I316" s="37">
        <v>77616.0</v>
      </c>
      <c r="J316" s="37">
        <v>0.518</v>
      </c>
      <c r="K316" s="36" t="s">
        <v>200</v>
      </c>
      <c r="L316" s="36" t="s">
        <v>180</v>
      </c>
      <c r="M316" s="31" t="s">
        <v>77</v>
      </c>
    </row>
    <row r="317" ht="15.75" customHeight="1">
      <c r="A317" s="37" t="str">
        <f t="shared" si="1"/>
        <v>Italy-Europe2001</v>
      </c>
      <c r="B317" s="37">
        <v>0.009</v>
      </c>
      <c r="C317" s="37">
        <v>0.004</v>
      </c>
      <c r="D317" s="37">
        <v>83.0</v>
      </c>
      <c r="E317" s="37">
        <v>77.0</v>
      </c>
      <c r="F317" s="37">
        <v>0.143</v>
      </c>
      <c r="G317" s="37">
        <v>0.672</v>
      </c>
      <c r="H317" s="37">
        <v>0.186</v>
      </c>
      <c r="I317" s="37">
        <v>5.69741E7</v>
      </c>
      <c r="J317" s="37">
        <v>0.673</v>
      </c>
      <c r="K317" s="36" t="s">
        <v>201</v>
      </c>
      <c r="L317" s="36" t="s">
        <v>180</v>
      </c>
      <c r="M317" s="31" t="s">
        <v>77</v>
      </c>
    </row>
    <row r="318" ht="15.75" customHeight="1">
      <c r="A318" s="37" t="str">
        <f t="shared" si="1"/>
        <v>Kosovo-Europe2001</v>
      </c>
      <c r="B318" s="37">
        <v>0.022</v>
      </c>
      <c r="C318" s="36"/>
      <c r="D318" s="37">
        <v>70.0</v>
      </c>
      <c r="E318" s="37">
        <v>66.0</v>
      </c>
      <c r="F318" s="36"/>
      <c r="G318" s="36"/>
      <c r="H318" s="36"/>
      <c r="I318" s="37">
        <v>1701154.0</v>
      </c>
      <c r="J318" s="36"/>
      <c r="K318" s="36" t="s">
        <v>202</v>
      </c>
      <c r="L318" s="36" t="s">
        <v>180</v>
      </c>
      <c r="M318" s="31" t="s">
        <v>77</v>
      </c>
    </row>
    <row r="319" ht="15.75" customHeight="1">
      <c r="A319" s="37" t="str">
        <f t="shared" si="1"/>
        <v>Latvia-Europe2001</v>
      </c>
      <c r="B319" s="37">
        <v>0.008</v>
      </c>
      <c r="C319" s="37">
        <v>0.014</v>
      </c>
      <c r="D319" s="37">
        <v>77.0</v>
      </c>
      <c r="E319" s="37">
        <v>65.0</v>
      </c>
      <c r="F319" s="37">
        <v>0.172</v>
      </c>
      <c r="G319" s="37">
        <v>0.674</v>
      </c>
      <c r="H319" s="37">
        <v>0.154</v>
      </c>
      <c r="I319" s="37">
        <v>2337170.0</v>
      </c>
      <c r="J319" s="37">
        <v>0.68</v>
      </c>
      <c r="K319" s="36" t="s">
        <v>203</v>
      </c>
      <c r="L319" s="36" t="s">
        <v>180</v>
      </c>
      <c r="M319" s="31" t="s">
        <v>77</v>
      </c>
    </row>
    <row r="320" ht="15.75" customHeight="1">
      <c r="A320" s="37" t="str">
        <f t="shared" si="1"/>
        <v>Liechtenstein-Europe2001</v>
      </c>
      <c r="B320" s="37">
        <v>0.012</v>
      </c>
      <c r="C320" s="36"/>
      <c r="D320" s="37">
        <v>82.0</v>
      </c>
      <c r="E320" s="37">
        <v>76.0</v>
      </c>
      <c r="F320" s="36"/>
      <c r="G320" s="36"/>
      <c r="H320" s="36"/>
      <c r="I320" s="37">
        <v>33475.0</v>
      </c>
      <c r="J320" s="37">
        <v>0.15</v>
      </c>
      <c r="K320" s="36" t="s">
        <v>204</v>
      </c>
      <c r="L320" s="36" t="s">
        <v>180</v>
      </c>
      <c r="M320" s="31" t="s">
        <v>77</v>
      </c>
    </row>
    <row r="321" ht="15.75" customHeight="1">
      <c r="A321" s="37" t="str">
        <f t="shared" si="1"/>
        <v>Lithuania-Europe2001</v>
      </c>
      <c r="B321" s="37">
        <v>0.009</v>
      </c>
      <c r="C321" s="37">
        <v>0.009</v>
      </c>
      <c r="D321" s="37">
        <v>78.0</v>
      </c>
      <c r="E321" s="37">
        <v>66.0</v>
      </c>
      <c r="F321" s="37">
        <v>0.193</v>
      </c>
      <c r="G321" s="37">
        <v>0.665</v>
      </c>
      <c r="H321" s="37">
        <v>0.142</v>
      </c>
      <c r="I321" s="37">
        <v>3470818.0</v>
      </c>
      <c r="J321" s="37">
        <v>0.669</v>
      </c>
      <c r="K321" s="36" t="s">
        <v>205</v>
      </c>
      <c r="L321" s="36" t="s">
        <v>180</v>
      </c>
      <c r="M321" s="31" t="s">
        <v>77</v>
      </c>
    </row>
    <row r="322" ht="15.75" customHeight="1">
      <c r="A322" s="37" t="str">
        <f t="shared" si="1"/>
        <v>Luxembourg-Europe2001</v>
      </c>
      <c r="B322" s="37">
        <v>0.012</v>
      </c>
      <c r="C322" s="37">
        <v>0.004</v>
      </c>
      <c r="D322" s="37">
        <v>81.0</v>
      </c>
      <c r="E322" s="37">
        <v>75.0</v>
      </c>
      <c r="F322" s="37">
        <v>0.19</v>
      </c>
      <c r="G322" s="37">
        <v>0.669</v>
      </c>
      <c r="H322" s="37">
        <v>0.142</v>
      </c>
      <c r="I322" s="37">
        <v>441525.0</v>
      </c>
      <c r="J322" s="37">
        <v>0.848</v>
      </c>
      <c r="K322" s="36" t="s">
        <v>206</v>
      </c>
      <c r="L322" s="36" t="s">
        <v>180</v>
      </c>
      <c r="M322" s="31" t="s">
        <v>77</v>
      </c>
    </row>
    <row r="323" ht="15.75" customHeight="1">
      <c r="A323" s="37" t="str">
        <f t="shared" si="1"/>
        <v>North Macedonia-Europe2001</v>
      </c>
      <c r="B323" s="37">
        <v>0.012</v>
      </c>
      <c r="C323" s="37">
        <v>0.014</v>
      </c>
      <c r="D323" s="37">
        <v>76.0</v>
      </c>
      <c r="E323" s="37">
        <v>71.0</v>
      </c>
      <c r="F323" s="37">
        <v>0.219</v>
      </c>
      <c r="G323" s="37">
        <v>0.679</v>
      </c>
      <c r="H323" s="37">
        <v>0.103</v>
      </c>
      <c r="I323" s="37">
        <v>2065098.0</v>
      </c>
      <c r="J323" s="37">
        <v>0.583</v>
      </c>
      <c r="K323" s="36" t="s">
        <v>212</v>
      </c>
      <c r="L323" s="36" t="s">
        <v>180</v>
      </c>
      <c r="M323" s="31" t="s">
        <v>77</v>
      </c>
    </row>
    <row r="324" ht="15.75" customHeight="1">
      <c r="A324" s="37" t="str">
        <f t="shared" si="1"/>
        <v>Malta-Europe2001</v>
      </c>
      <c r="B324" s="37">
        <v>0.01</v>
      </c>
      <c r="C324" s="37">
        <v>0.007</v>
      </c>
      <c r="D324" s="37">
        <v>81.0</v>
      </c>
      <c r="E324" s="37">
        <v>77.0</v>
      </c>
      <c r="F324" s="37">
        <v>0.2</v>
      </c>
      <c r="G324" s="37">
        <v>0.688</v>
      </c>
      <c r="H324" s="37">
        <v>0.111</v>
      </c>
      <c r="I324" s="37">
        <v>393028.0</v>
      </c>
      <c r="J324" s="37">
        <v>0.926</v>
      </c>
      <c r="K324" s="36" t="s">
        <v>207</v>
      </c>
      <c r="L324" s="36" t="s">
        <v>180</v>
      </c>
      <c r="M324" s="31" t="s">
        <v>77</v>
      </c>
    </row>
    <row r="325" ht="15.75" customHeight="1">
      <c r="A325" s="37" t="str">
        <f t="shared" si="1"/>
        <v>Moldova-Europe2001</v>
      </c>
      <c r="B325" s="37">
        <v>0.012</v>
      </c>
      <c r="C325" s="37">
        <v>0.024</v>
      </c>
      <c r="D325" s="37">
        <v>71.0</v>
      </c>
      <c r="E325" s="37">
        <v>63.0</v>
      </c>
      <c r="F325" s="37">
        <v>0.228</v>
      </c>
      <c r="G325" s="37">
        <v>0.669</v>
      </c>
      <c r="H325" s="37">
        <v>0.102</v>
      </c>
      <c r="I325" s="37">
        <v>3631462.0</v>
      </c>
      <c r="J325" s="37">
        <v>0.457</v>
      </c>
      <c r="K325" s="36" t="s">
        <v>208</v>
      </c>
      <c r="L325" s="36" t="s">
        <v>180</v>
      </c>
      <c r="M325" s="31" t="s">
        <v>77</v>
      </c>
    </row>
    <row r="326" ht="15.75" customHeight="1">
      <c r="A326" s="37" t="str">
        <f t="shared" si="1"/>
        <v>Monaco-Europe2001</v>
      </c>
      <c r="B326" s="36"/>
      <c r="C326" s="37">
        <v>0.004</v>
      </c>
      <c r="D326" s="36"/>
      <c r="E326" s="36"/>
      <c r="F326" s="36"/>
      <c r="G326" s="36"/>
      <c r="H326" s="36"/>
      <c r="I326" s="37">
        <v>32366.0</v>
      </c>
      <c r="J326" s="37">
        <v>1.0</v>
      </c>
      <c r="K326" s="36" t="s">
        <v>209</v>
      </c>
      <c r="L326" s="36" t="s">
        <v>180</v>
      </c>
      <c r="M326" s="31" t="s">
        <v>77</v>
      </c>
    </row>
    <row r="327" ht="15.75" customHeight="1">
      <c r="A327" s="37" t="str">
        <f t="shared" si="1"/>
        <v>Montenegro-Europe2001</v>
      </c>
      <c r="B327" s="37">
        <v>0.013</v>
      </c>
      <c r="C327" s="37">
        <v>0.012</v>
      </c>
      <c r="D327" s="37">
        <v>77.0</v>
      </c>
      <c r="E327" s="37">
        <v>71.0</v>
      </c>
      <c r="F327" s="37">
        <v>0.21</v>
      </c>
      <c r="G327" s="37">
        <v>0.673</v>
      </c>
      <c r="H327" s="37">
        <v>0.117</v>
      </c>
      <c r="I327" s="37">
        <v>611525.0</v>
      </c>
      <c r="J327" s="37">
        <v>0.596</v>
      </c>
      <c r="K327" s="36" t="s">
        <v>210</v>
      </c>
      <c r="L327" s="36" t="s">
        <v>180</v>
      </c>
      <c r="M327" s="31" t="s">
        <v>77</v>
      </c>
    </row>
    <row r="328" ht="15.75" customHeight="1">
      <c r="A328" s="37" t="str">
        <f t="shared" si="1"/>
        <v>Netherlands-Europe2001</v>
      </c>
      <c r="B328" s="37">
        <v>0.013</v>
      </c>
      <c r="C328" s="37">
        <v>0.005</v>
      </c>
      <c r="D328" s="37">
        <v>81.0</v>
      </c>
      <c r="E328" s="37">
        <v>76.0</v>
      </c>
      <c r="F328" s="37">
        <v>0.186</v>
      </c>
      <c r="G328" s="37">
        <v>0.678</v>
      </c>
      <c r="H328" s="37">
        <v>0.136</v>
      </c>
      <c r="I328" s="37">
        <v>1.604618E7</v>
      </c>
      <c r="J328" s="37">
        <v>0.778</v>
      </c>
      <c r="K328" s="36" t="s">
        <v>211</v>
      </c>
      <c r="L328" s="36" t="s">
        <v>180</v>
      </c>
      <c r="M328" s="31" t="s">
        <v>77</v>
      </c>
    </row>
    <row r="329" ht="15.75" customHeight="1">
      <c r="A329" s="37" t="str">
        <f t="shared" si="1"/>
        <v>Norway-Europe2001</v>
      </c>
      <c r="B329" s="37">
        <v>0.013</v>
      </c>
      <c r="C329" s="37">
        <v>0.004</v>
      </c>
      <c r="D329" s="37">
        <v>82.0</v>
      </c>
      <c r="E329" s="37">
        <v>76.0</v>
      </c>
      <c r="F329" s="37">
        <v>0.2</v>
      </c>
      <c r="G329" s="37">
        <v>0.65</v>
      </c>
      <c r="H329" s="37">
        <v>0.15</v>
      </c>
      <c r="I329" s="37">
        <v>4513751.0</v>
      </c>
      <c r="J329" s="37">
        <v>0.766</v>
      </c>
      <c r="K329" s="36" t="s">
        <v>213</v>
      </c>
      <c r="L329" s="36" t="s">
        <v>180</v>
      </c>
      <c r="M329" s="31" t="s">
        <v>77</v>
      </c>
    </row>
    <row r="330" ht="15.75" customHeight="1">
      <c r="A330" s="37" t="str">
        <f t="shared" si="1"/>
        <v>Poland-Europe2001</v>
      </c>
      <c r="B330" s="37">
        <v>0.01</v>
      </c>
      <c r="C330" s="37">
        <v>0.008</v>
      </c>
      <c r="D330" s="37">
        <v>78.0</v>
      </c>
      <c r="E330" s="37">
        <v>70.0</v>
      </c>
      <c r="F330" s="37">
        <v>0.187</v>
      </c>
      <c r="G330" s="37">
        <v>0.688</v>
      </c>
      <c r="H330" s="37">
        <v>0.125</v>
      </c>
      <c r="I330" s="37">
        <v>3.8248076E7</v>
      </c>
      <c r="J330" s="37">
        <v>0.618</v>
      </c>
      <c r="K330" s="36" t="s">
        <v>214</v>
      </c>
      <c r="L330" s="36" t="s">
        <v>180</v>
      </c>
      <c r="M330" s="31" t="s">
        <v>77</v>
      </c>
    </row>
    <row r="331" ht="15.75" customHeight="1">
      <c r="A331" s="37" t="str">
        <f t="shared" si="1"/>
        <v>Portugal-Europe2001</v>
      </c>
      <c r="B331" s="37">
        <v>0.011</v>
      </c>
      <c r="C331" s="37">
        <v>0.005</v>
      </c>
      <c r="D331" s="37">
        <v>80.0</v>
      </c>
      <c r="E331" s="37">
        <v>73.0</v>
      </c>
      <c r="F331" s="37">
        <v>0.16</v>
      </c>
      <c r="G331" s="37">
        <v>0.676</v>
      </c>
      <c r="H331" s="37">
        <v>0.164</v>
      </c>
      <c r="I331" s="37">
        <v>1.0362722E7</v>
      </c>
      <c r="J331" s="37">
        <v>0.55</v>
      </c>
      <c r="K331" s="36" t="s">
        <v>215</v>
      </c>
      <c r="L331" s="36" t="s">
        <v>180</v>
      </c>
      <c r="M331" s="31" t="s">
        <v>77</v>
      </c>
    </row>
    <row r="332" ht="15.75" customHeight="1">
      <c r="A332" s="37" t="str">
        <f t="shared" si="1"/>
        <v>Romania-Europe2001</v>
      </c>
      <c r="B332" s="37">
        <v>0.01</v>
      </c>
      <c r="C332" s="37">
        <v>0.022</v>
      </c>
      <c r="D332" s="37">
        <v>75.0</v>
      </c>
      <c r="E332" s="37">
        <v>68.0</v>
      </c>
      <c r="F332" s="37">
        <v>0.181</v>
      </c>
      <c r="G332" s="37">
        <v>0.683</v>
      </c>
      <c r="H332" s="37">
        <v>0.137</v>
      </c>
      <c r="I332" s="37">
        <v>2.213197E7</v>
      </c>
      <c r="J332" s="37">
        <v>0.529</v>
      </c>
      <c r="K332" s="36" t="s">
        <v>216</v>
      </c>
      <c r="L332" s="36" t="s">
        <v>180</v>
      </c>
      <c r="M332" s="31" t="s">
        <v>77</v>
      </c>
    </row>
    <row r="333" ht="15.75" customHeight="1">
      <c r="A333" s="37" t="str">
        <f t="shared" si="1"/>
        <v>Russia-Europe2001</v>
      </c>
      <c r="B333" s="37">
        <v>0.009</v>
      </c>
      <c r="C333" s="37">
        <v>0.019</v>
      </c>
      <c r="D333" s="37">
        <v>72.0</v>
      </c>
      <c r="E333" s="37">
        <v>59.0</v>
      </c>
      <c r="F333" s="37">
        <v>0.175</v>
      </c>
      <c r="G333" s="37">
        <v>0.698</v>
      </c>
      <c r="H333" s="37">
        <v>0.127</v>
      </c>
      <c r="I333" s="37">
        <v>1.45976473E8</v>
      </c>
      <c r="J333" s="37">
        <v>0.733</v>
      </c>
      <c r="K333" s="36" t="s">
        <v>217</v>
      </c>
      <c r="L333" s="36" t="s">
        <v>180</v>
      </c>
      <c r="M333" s="31" t="s">
        <v>77</v>
      </c>
    </row>
    <row r="334" ht="15.75" customHeight="1">
      <c r="A334" s="37" t="str">
        <f t="shared" si="1"/>
        <v>San Marino-Europe2001</v>
      </c>
      <c r="B334" s="36"/>
      <c r="C334" s="37">
        <v>0.005</v>
      </c>
      <c r="D334" s="37">
        <v>84.0</v>
      </c>
      <c r="E334" s="37">
        <v>78.0</v>
      </c>
      <c r="F334" s="36"/>
      <c r="G334" s="36"/>
      <c r="H334" s="36"/>
      <c r="I334" s="37">
        <v>27467.0</v>
      </c>
      <c r="J334" s="37">
        <v>0.938</v>
      </c>
      <c r="K334" s="36" t="s">
        <v>218</v>
      </c>
      <c r="L334" s="36" t="s">
        <v>180</v>
      </c>
      <c r="M334" s="31" t="s">
        <v>77</v>
      </c>
    </row>
    <row r="335" ht="15.75" customHeight="1">
      <c r="A335" s="37" t="str">
        <f t="shared" si="1"/>
        <v>Serbia-Europe2001</v>
      </c>
      <c r="B335" s="37">
        <v>0.011</v>
      </c>
      <c r="C335" s="37">
        <v>0.011</v>
      </c>
      <c r="D335" s="37">
        <v>75.0</v>
      </c>
      <c r="E335" s="37">
        <v>70.0</v>
      </c>
      <c r="F335" s="37">
        <v>0.197</v>
      </c>
      <c r="G335" s="37">
        <v>0.67</v>
      </c>
      <c r="H335" s="37">
        <v>0.132</v>
      </c>
      <c r="I335" s="37">
        <v>7503433.0</v>
      </c>
      <c r="J335" s="37">
        <v>0.535</v>
      </c>
      <c r="K335" s="36" t="s">
        <v>219</v>
      </c>
      <c r="L335" s="36" t="s">
        <v>180</v>
      </c>
      <c r="M335" s="31" t="s">
        <v>77</v>
      </c>
    </row>
    <row r="336" ht="15.75" customHeight="1">
      <c r="A336" s="37" t="str">
        <f t="shared" si="1"/>
        <v>Slovakia-Europe2001</v>
      </c>
      <c r="B336" s="37">
        <v>0.01</v>
      </c>
      <c r="C336" s="37">
        <v>0.01</v>
      </c>
      <c r="D336" s="37">
        <v>78.0</v>
      </c>
      <c r="E336" s="37">
        <v>70.0</v>
      </c>
      <c r="F336" s="37">
        <v>0.191</v>
      </c>
      <c r="G336" s="37">
        <v>0.695</v>
      </c>
      <c r="H336" s="37">
        <v>0.114</v>
      </c>
      <c r="I336" s="37">
        <v>5378867.0</v>
      </c>
      <c r="J336" s="37">
        <v>0.562</v>
      </c>
      <c r="K336" s="36" t="s">
        <v>220</v>
      </c>
      <c r="L336" s="36" t="s">
        <v>180</v>
      </c>
      <c r="M336" s="31" t="s">
        <v>77</v>
      </c>
    </row>
    <row r="337" ht="15.75" customHeight="1">
      <c r="A337" s="37" t="str">
        <f t="shared" si="1"/>
        <v>Slovenia-Europe2001</v>
      </c>
      <c r="B337" s="37">
        <v>0.009</v>
      </c>
      <c r="C337" s="37">
        <v>0.004</v>
      </c>
      <c r="D337" s="37">
        <v>80.0</v>
      </c>
      <c r="E337" s="37">
        <v>72.0</v>
      </c>
      <c r="F337" s="37">
        <v>0.155</v>
      </c>
      <c r="G337" s="37">
        <v>0.701</v>
      </c>
      <c r="H337" s="37">
        <v>0.144</v>
      </c>
      <c r="I337" s="37">
        <v>1992060.0</v>
      </c>
      <c r="J337" s="37">
        <v>0.508</v>
      </c>
      <c r="K337" s="36" t="s">
        <v>221</v>
      </c>
      <c r="L337" s="36" t="s">
        <v>180</v>
      </c>
      <c r="M337" s="31" t="s">
        <v>77</v>
      </c>
    </row>
    <row r="338" ht="15.75" customHeight="1">
      <c r="A338" s="37" t="str">
        <f t="shared" si="1"/>
        <v>Spain-Europe2001</v>
      </c>
      <c r="B338" s="37">
        <v>0.01</v>
      </c>
      <c r="C338" s="37">
        <v>0.005</v>
      </c>
      <c r="D338" s="37">
        <v>83.0</v>
      </c>
      <c r="E338" s="37">
        <v>76.0</v>
      </c>
      <c r="F338" s="37">
        <v>0.146</v>
      </c>
      <c r="G338" s="37">
        <v>0.685</v>
      </c>
      <c r="H338" s="37">
        <v>0.169</v>
      </c>
      <c r="I338" s="37">
        <v>4.0756001E7</v>
      </c>
      <c r="J338" s="37">
        <v>0.763</v>
      </c>
      <c r="K338" s="36" t="s">
        <v>222</v>
      </c>
      <c r="L338" s="36" t="s">
        <v>180</v>
      </c>
      <c r="M338" s="31" t="s">
        <v>77</v>
      </c>
    </row>
    <row r="339" ht="15.75" customHeight="1">
      <c r="A339" s="37" t="str">
        <f t="shared" si="1"/>
        <v>Sweden-Europe2001</v>
      </c>
      <c r="B339" s="37">
        <v>0.01</v>
      </c>
      <c r="C339" s="37">
        <v>0.003</v>
      </c>
      <c r="D339" s="37">
        <v>82.0</v>
      </c>
      <c r="E339" s="37">
        <v>78.0</v>
      </c>
      <c r="F339" s="37">
        <v>0.183</v>
      </c>
      <c r="G339" s="37">
        <v>0.645</v>
      </c>
      <c r="H339" s="37">
        <v>0.172</v>
      </c>
      <c r="I339" s="37">
        <v>8895960.0</v>
      </c>
      <c r="J339" s="37">
        <v>0.841</v>
      </c>
      <c r="K339" s="36" t="s">
        <v>223</v>
      </c>
      <c r="L339" s="36" t="s">
        <v>180</v>
      </c>
      <c r="M339" s="31" t="s">
        <v>77</v>
      </c>
    </row>
    <row r="340" ht="15.75" customHeight="1">
      <c r="A340" s="37" t="str">
        <f t="shared" si="1"/>
        <v>Switzerland-Europe2001</v>
      </c>
      <c r="B340" s="37">
        <v>0.01</v>
      </c>
      <c r="C340" s="37">
        <v>0.005</v>
      </c>
      <c r="D340" s="37">
        <v>83.0</v>
      </c>
      <c r="E340" s="37">
        <v>77.0</v>
      </c>
      <c r="F340" s="37">
        <v>0.173</v>
      </c>
      <c r="G340" s="37">
        <v>0.673</v>
      </c>
      <c r="H340" s="37">
        <v>0.154</v>
      </c>
      <c r="I340" s="37">
        <v>7229854.0</v>
      </c>
      <c r="J340" s="37">
        <v>0.733</v>
      </c>
      <c r="K340" s="36" t="s">
        <v>224</v>
      </c>
      <c r="L340" s="36" t="s">
        <v>180</v>
      </c>
      <c r="M340" s="31" t="s">
        <v>77</v>
      </c>
    </row>
    <row r="341" ht="15.75" customHeight="1">
      <c r="A341" s="37" t="str">
        <f t="shared" si="1"/>
        <v>Turkey-Europe2001</v>
      </c>
      <c r="B341" s="37">
        <v>0.021</v>
      </c>
      <c r="C341" s="37">
        <v>0.032</v>
      </c>
      <c r="D341" s="37">
        <v>74.0</v>
      </c>
      <c r="E341" s="37">
        <v>67.0</v>
      </c>
      <c r="F341" s="37">
        <v>0.302</v>
      </c>
      <c r="G341" s="37">
        <v>0.637</v>
      </c>
      <c r="H341" s="37">
        <v>0.061</v>
      </c>
      <c r="I341" s="37">
        <v>6.4100297E7</v>
      </c>
      <c r="J341" s="37">
        <v>0.653</v>
      </c>
      <c r="K341" s="36" t="s">
        <v>225</v>
      </c>
      <c r="L341" s="36" t="s">
        <v>180</v>
      </c>
      <c r="M341" s="31" t="s">
        <v>77</v>
      </c>
    </row>
    <row r="342" ht="15.75" customHeight="1">
      <c r="A342" s="37" t="str">
        <f t="shared" si="1"/>
        <v>Ukraine-Europe2001</v>
      </c>
      <c r="B342" s="37">
        <v>0.008</v>
      </c>
      <c r="C342" s="37">
        <v>0.015</v>
      </c>
      <c r="D342" s="37">
        <v>74.0</v>
      </c>
      <c r="E342" s="37">
        <v>63.0</v>
      </c>
      <c r="F342" s="37">
        <v>0.168</v>
      </c>
      <c r="G342" s="37">
        <v>0.691</v>
      </c>
      <c r="H342" s="37">
        <v>0.141</v>
      </c>
      <c r="I342" s="37">
        <v>4.8683865E7</v>
      </c>
      <c r="J342" s="37">
        <v>0.672</v>
      </c>
      <c r="K342" s="36" t="s">
        <v>226</v>
      </c>
      <c r="L342" s="36" t="s">
        <v>180</v>
      </c>
      <c r="M342" s="31" t="s">
        <v>77</v>
      </c>
    </row>
    <row r="343" ht="15.75" customHeight="1">
      <c r="A343" s="37" t="str">
        <f t="shared" si="1"/>
        <v>United Kingdom-Europe2001</v>
      </c>
      <c r="B343" s="37">
        <v>0.011</v>
      </c>
      <c r="C343" s="37">
        <v>0.006</v>
      </c>
      <c r="D343" s="37">
        <v>80.0</v>
      </c>
      <c r="E343" s="37">
        <v>76.0</v>
      </c>
      <c r="F343" s="37">
        <v>0.188</v>
      </c>
      <c r="G343" s="37">
        <v>0.654</v>
      </c>
      <c r="H343" s="37">
        <v>0.158</v>
      </c>
      <c r="I343" s="37">
        <v>5.9119673E7</v>
      </c>
      <c r="J343" s="37">
        <v>0.788</v>
      </c>
      <c r="K343" s="36" t="s">
        <v>227</v>
      </c>
      <c r="L343" s="36" t="s">
        <v>180</v>
      </c>
      <c r="M343" s="31" t="s">
        <v>77</v>
      </c>
    </row>
    <row r="344" ht="15.75" customHeight="1">
      <c r="A344" s="37" t="str">
        <f t="shared" si="1"/>
        <v>Bahrain-Middle East2001</v>
      </c>
      <c r="B344" s="37">
        <v>0.021</v>
      </c>
      <c r="C344" s="37">
        <v>0.011</v>
      </c>
      <c r="D344" s="37">
        <v>76.0</v>
      </c>
      <c r="E344" s="37">
        <v>74.0</v>
      </c>
      <c r="F344" s="37">
        <v>0.305</v>
      </c>
      <c r="G344" s="37">
        <v>0.67</v>
      </c>
      <c r="H344" s="37">
        <v>0.024</v>
      </c>
      <c r="I344" s="37">
        <v>698749.0</v>
      </c>
      <c r="J344" s="37">
        <v>0.884</v>
      </c>
      <c r="K344" s="36" t="s">
        <v>228</v>
      </c>
      <c r="L344" s="36" t="s">
        <v>229</v>
      </c>
      <c r="M344" s="31" t="s">
        <v>77</v>
      </c>
    </row>
    <row r="345" ht="15.75" customHeight="1">
      <c r="A345" s="37" t="str">
        <f t="shared" si="1"/>
        <v>Iran-Middle East2001</v>
      </c>
      <c r="B345" s="37">
        <v>0.018</v>
      </c>
      <c r="C345" s="37">
        <v>0.027</v>
      </c>
      <c r="D345" s="37">
        <v>71.0</v>
      </c>
      <c r="E345" s="37">
        <v>69.0</v>
      </c>
      <c r="F345" s="37">
        <v>0.328</v>
      </c>
      <c r="G345" s="37">
        <v>0.629</v>
      </c>
      <c r="H345" s="37">
        <v>0.043</v>
      </c>
      <c r="I345" s="37">
        <v>6.6857624E7</v>
      </c>
      <c r="J345" s="37">
        <v>0.648</v>
      </c>
      <c r="K345" s="36" t="s">
        <v>230</v>
      </c>
      <c r="L345" s="36" t="s">
        <v>229</v>
      </c>
      <c r="M345" s="31" t="s">
        <v>77</v>
      </c>
    </row>
    <row r="346" ht="15.75" customHeight="1">
      <c r="A346" s="37" t="str">
        <f t="shared" si="1"/>
        <v>Iraq-Middle East2001</v>
      </c>
      <c r="B346" s="37">
        <v>0.036</v>
      </c>
      <c r="C346" s="37">
        <v>0.035</v>
      </c>
      <c r="D346" s="37">
        <v>73.0</v>
      </c>
      <c r="E346" s="37">
        <v>69.0</v>
      </c>
      <c r="F346" s="37">
        <v>0.426</v>
      </c>
      <c r="G346" s="37">
        <v>0.539</v>
      </c>
      <c r="H346" s="37">
        <v>0.035</v>
      </c>
      <c r="I346" s="37">
        <v>2.4516842E7</v>
      </c>
      <c r="J346" s="37">
        <v>0.686</v>
      </c>
      <c r="K346" s="36" t="s">
        <v>231</v>
      </c>
      <c r="L346" s="36" t="s">
        <v>229</v>
      </c>
      <c r="M346" s="31" t="s">
        <v>77</v>
      </c>
    </row>
    <row r="347" ht="15.75" customHeight="1">
      <c r="A347" s="37" t="str">
        <f t="shared" si="1"/>
        <v>Israel-Middle East2001</v>
      </c>
      <c r="B347" s="37">
        <v>0.021</v>
      </c>
      <c r="C347" s="37">
        <v>0.005</v>
      </c>
      <c r="D347" s="37">
        <v>81.0</v>
      </c>
      <c r="E347" s="37">
        <v>78.0</v>
      </c>
      <c r="F347" s="37">
        <v>0.28</v>
      </c>
      <c r="G347" s="37">
        <v>0.619</v>
      </c>
      <c r="H347" s="37">
        <v>0.1</v>
      </c>
      <c r="I347" s="37">
        <v>6439000.0</v>
      </c>
      <c r="J347" s="37">
        <v>0.913</v>
      </c>
      <c r="K347" s="36" t="s">
        <v>232</v>
      </c>
      <c r="L347" s="36" t="s">
        <v>229</v>
      </c>
      <c r="M347" s="31" t="s">
        <v>77</v>
      </c>
    </row>
    <row r="348" ht="15.75" customHeight="1">
      <c r="A348" s="37" t="str">
        <f t="shared" si="1"/>
        <v>Jordan-Middle East2001</v>
      </c>
      <c r="B348" s="37">
        <v>0.031</v>
      </c>
      <c r="C348" s="37">
        <v>0.023</v>
      </c>
      <c r="D348" s="37">
        <v>73.0</v>
      </c>
      <c r="E348" s="37">
        <v>71.0</v>
      </c>
      <c r="F348" s="37">
        <v>0.392</v>
      </c>
      <c r="G348" s="37">
        <v>0.577</v>
      </c>
      <c r="H348" s="37">
        <v>0.031</v>
      </c>
      <c r="I348" s="37">
        <v>4917000.0</v>
      </c>
      <c r="J348" s="37">
        <v>0.801</v>
      </c>
      <c r="K348" s="36" t="s">
        <v>233</v>
      </c>
      <c r="L348" s="36" t="s">
        <v>229</v>
      </c>
      <c r="M348" s="31" t="s">
        <v>77</v>
      </c>
    </row>
    <row r="349" ht="15.75" customHeight="1">
      <c r="A349" s="37" t="str">
        <f t="shared" si="1"/>
        <v>Kuwait-Middle East2001</v>
      </c>
      <c r="B349" s="37">
        <v>0.023</v>
      </c>
      <c r="C349" s="37">
        <v>0.011</v>
      </c>
      <c r="D349" s="37">
        <v>74.0</v>
      </c>
      <c r="E349" s="37">
        <v>73.0</v>
      </c>
      <c r="F349" s="37">
        <v>0.257</v>
      </c>
      <c r="G349" s="37">
        <v>0.711</v>
      </c>
      <c r="H349" s="37">
        <v>0.033</v>
      </c>
      <c r="I349" s="37">
        <v>1980604.0</v>
      </c>
      <c r="J349" s="37">
        <v>0.981</v>
      </c>
      <c r="K349" s="36" t="s">
        <v>234</v>
      </c>
      <c r="L349" s="36" t="s">
        <v>229</v>
      </c>
      <c r="M349" s="31" t="s">
        <v>77</v>
      </c>
    </row>
    <row r="350" ht="15.75" customHeight="1">
      <c r="A350" s="37" t="str">
        <f t="shared" si="1"/>
        <v>Lebanon-Middle East2001</v>
      </c>
      <c r="B350" s="37">
        <v>0.018</v>
      </c>
      <c r="C350" s="37">
        <v>0.016</v>
      </c>
      <c r="D350" s="37">
        <v>77.0</v>
      </c>
      <c r="E350" s="37">
        <v>73.0</v>
      </c>
      <c r="F350" s="37">
        <v>0.285</v>
      </c>
      <c r="G350" s="37">
        <v>0.644</v>
      </c>
      <c r="H350" s="37">
        <v>0.072</v>
      </c>
      <c r="I350" s="37">
        <v>3357600.0</v>
      </c>
      <c r="J350" s="37">
        <v>0.861</v>
      </c>
      <c r="K350" s="36" t="s">
        <v>235</v>
      </c>
      <c r="L350" s="36" t="s">
        <v>229</v>
      </c>
      <c r="M350" s="31" t="s">
        <v>77</v>
      </c>
    </row>
    <row r="351" ht="15.75" customHeight="1">
      <c r="A351" s="37" t="str">
        <f t="shared" si="1"/>
        <v>Oman-Middle East2001</v>
      </c>
      <c r="B351" s="37">
        <v>0.023</v>
      </c>
      <c r="C351" s="37">
        <v>0.013</v>
      </c>
      <c r="D351" s="37">
        <v>75.0</v>
      </c>
      <c r="E351" s="37">
        <v>71.0</v>
      </c>
      <c r="F351" s="37">
        <v>0.369</v>
      </c>
      <c r="G351" s="37">
        <v>0.607</v>
      </c>
      <c r="H351" s="37">
        <v>0.024</v>
      </c>
      <c r="I351" s="37">
        <v>2239025.0</v>
      </c>
      <c r="J351" s="37">
        <v>0.715</v>
      </c>
      <c r="K351" s="36" t="s">
        <v>236</v>
      </c>
      <c r="L351" s="36" t="s">
        <v>229</v>
      </c>
      <c r="M351" s="31" t="s">
        <v>77</v>
      </c>
    </row>
    <row r="352" ht="15.75" customHeight="1">
      <c r="A352" s="37" t="str">
        <f t="shared" si="1"/>
        <v>Qatar-Middle East2001</v>
      </c>
      <c r="B352" s="37">
        <v>0.019</v>
      </c>
      <c r="C352" s="37">
        <v>0.01</v>
      </c>
      <c r="D352" s="37">
        <v>78.0</v>
      </c>
      <c r="E352" s="37">
        <v>76.0</v>
      </c>
      <c r="F352" s="37">
        <v>0.263</v>
      </c>
      <c r="G352" s="37">
        <v>0.72</v>
      </c>
      <c r="H352" s="37">
        <v>0.017</v>
      </c>
      <c r="I352" s="37">
        <v>611808.0</v>
      </c>
      <c r="J352" s="37">
        <v>0.965</v>
      </c>
      <c r="K352" s="36" t="s">
        <v>237</v>
      </c>
      <c r="L352" s="36" t="s">
        <v>229</v>
      </c>
      <c r="M352" s="31" t="s">
        <v>77</v>
      </c>
    </row>
    <row r="353" ht="15.75" customHeight="1">
      <c r="A353" s="37" t="str">
        <f t="shared" si="1"/>
        <v>Saudi Arabia-Middle East2001</v>
      </c>
      <c r="B353" s="37">
        <v>0.026</v>
      </c>
      <c r="C353" s="37">
        <v>0.019</v>
      </c>
      <c r="D353" s="37">
        <v>75.0</v>
      </c>
      <c r="E353" s="37">
        <v>71.0</v>
      </c>
      <c r="F353" s="37">
        <v>0.376</v>
      </c>
      <c r="G353" s="37">
        <v>0.589</v>
      </c>
      <c r="H353" s="37">
        <v>0.035</v>
      </c>
      <c r="I353" s="37">
        <v>2.0891594E7</v>
      </c>
      <c r="J353" s="37">
        <v>0.801</v>
      </c>
      <c r="K353" s="36" t="s">
        <v>238</v>
      </c>
      <c r="L353" s="36" t="s">
        <v>229</v>
      </c>
      <c r="M353" s="31" t="s">
        <v>77</v>
      </c>
    </row>
    <row r="354" ht="15.75" customHeight="1">
      <c r="A354" s="37" t="str">
        <f t="shared" si="1"/>
        <v>Syria-Middle East2001</v>
      </c>
      <c r="B354" s="37">
        <v>0.03</v>
      </c>
      <c r="C354" s="37">
        <v>0.019</v>
      </c>
      <c r="D354" s="37">
        <v>75.0</v>
      </c>
      <c r="E354" s="37">
        <v>72.0</v>
      </c>
      <c r="F354" s="37">
        <v>0.404</v>
      </c>
      <c r="G354" s="37">
        <v>0.563</v>
      </c>
      <c r="H354" s="37">
        <v>0.034</v>
      </c>
      <c r="I354" s="37">
        <v>1.6700984E7</v>
      </c>
      <c r="J354" s="37">
        <v>0.523</v>
      </c>
      <c r="K354" s="36" t="s">
        <v>239</v>
      </c>
      <c r="L354" s="36" t="s">
        <v>229</v>
      </c>
      <c r="M354" s="31" t="s">
        <v>77</v>
      </c>
    </row>
    <row r="355" ht="15.75" customHeight="1">
      <c r="A355" s="37" t="str">
        <f t="shared" si="1"/>
        <v>United Arab Emirates-Middle East2001</v>
      </c>
      <c r="B355" s="37">
        <v>0.016</v>
      </c>
      <c r="C355" s="37">
        <v>0.009</v>
      </c>
      <c r="D355" s="37">
        <v>76.0</v>
      </c>
      <c r="E355" s="37">
        <v>74.0</v>
      </c>
      <c r="F355" s="37">
        <v>0.249</v>
      </c>
      <c r="G355" s="37">
        <v>0.741</v>
      </c>
      <c r="H355" s="37">
        <v>0.01</v>
      </c>
      <c r="I355" s="37">
        <v>3132104.0</v>
      </c>
      <c r="J355" s="37">
        <v>0.807</v>
      </c>
      <c r="K355" s="36" t="s">
        <v>240</v>
      </c>
      <c r="L355" s="36" t="s">
        <v>229</v>
      </c>
      <c r="M355" s="31" t="s">
        <v>77</v>
      </c>
    </row>
    <row r="356" ht="15.75" customHeight="1">
      <c r="A356" s="37" t="str">
        <f t="shared" si="1"/>
        <v>Yemen-Middle East2001</v>
      </c>
      <c r="B356" s="37">
        <v>0.039</v>
      </c>
      <c r="C356" s="37">
        <v>0.067</v>
      </c>
      <c r="D356" s="37">
        <v>62.0</v>
      </c>
      <c r="E356" s="37">
        <v>59.0</v>
      </c>
      <c r="F356" s="37">
        <v>0.481</v>
      </c>
      <c r="G356" s="37">
        <v>0.491</v>
      </c>
      <c r="H356" s="37">
        <v>0.028</v>
      </c>
      <c r="I356" s="37">
        <v>1.8029989E7</v>
      </c>
      <c r="J356" s="37">
        <v>0.268</v>
      </c>
      <c r="K356" s="36" t="s">
        <v>241</v>
      </c>
      <c r="L356" s="36" t="s">
        <v>229</v>
      </c>
      <c r="M356" s="31" t="s">
        <v>77</v>
      </c>
    </row>
    <row r="357" ht="15.75" customHeight="1">
      <c r="A357" s="37" t="str">
        <f t="shared" si="1"/>
        <v>American Samoa-Oceania2001</v>
      </c>
      <c r="B357" s="36"/>
      <c r="C357" s="36"/>
      <c r="D357" s="36"/>
      <c r="E357" s="36"/>
      <c r="F357" s="36"/>
      <c r="G357" s="36"/>
      <c r="H357" s="36"/>
      <c r="I357" s="37">
        <v>58176.0</v>
      </c>
      <c r="J357" s="37">
        <v>0.885</v>
      </c>
      <c r="K357" s="36" t="s">
        <v>242</v>
      </c>
      <c r="L357" s="36" t="s">
        <v>243</v>
      </c>
      <c r="M357" s="31" t="s">
        <v>77</v>
      </c>
    </row>
    <row r="358" ht="15.75" customHeight="1">
      <c r="A358" s="37" t="str">
        <f t="shared" si="1"/>
        <v>Australia-Oceania2001</v>
      </c>
      <c r="B358" s="37">
        <v>0.013</v>
      </c>
      <c r="C358" s="37">
        <v>0.005</v>
      </c>
      <c r="D358" s="37">
        <v>82.0</v>
      </c>
      <c r="E358" s="37">
        <v>77.0</v>
      </c>
      <c r="F358" s="37">
        <v>0.206</v>
      </c>
      <c r="G358" s="37">
        <v>0.669</v>
      </c>
      <c r="H358" s="37">
        <v>0.125</v>
      </c>
      <c r="I358" s="37">
        <v>1.9413E7</v>
      </c>
      <c r="J358" s="37">
        <v>0.874</v>
      </c>
      <c r="K358" s="36" t="s">
        <v>244</v>
      </c>
      <c r="L358" s="36" t="s">
        <v>243</v>
      </c>
      <c r="M358" s="31" t="s">
        <v>77</v>
      </c>
    </row>
    <row r="359" ht="15.75" customHeight="1">
      <c r="A359" s="37" t="str">
        <f t="shared" si="1"/>
        <v>Fiji-Oceania2001</v>
      </c>
      <c r="B359" s="37">
        <v>0.024</v>
      </c>
      <c r="C359" s="37">
        <v>0.02</v>
      </c>
      <c r="D359" s="37">
        <v>70.0</v>
      </c>
      <c r="E359" s="37">
        <v>65.0</v>
      </c>
      <c r="F359" s="37">
        <v>0.343</v>
      </c>
      <c r="G359" s="37">
        <v>0.621</v>
      </c>
      <c r="H359" s="37">
        <v>0.036</v>
      </c>
      <c r="I359" s="37">
        <v>814700.0</v>
      </c>
      <c r="J359" s="37">
        <v>0.483</v>
      </c>
      <c r="K359" s="36" t="s">
        <v>245</v>
      </c>
      <c r="L359" s="36" t="s">
        <v>243</v>
      </c>
      <c r="M359" s="31" t="s">
        <v>77</v>
      </c>
    </row>
    <row r="360" ht="15.75" customHeight="1">
      <c r="A360" s="37" t="str">
        <f t="shared" si="1"/>
        <v>French Polynesia-Oceania2001</v>
      </c>
      <c r="B360" s="37">
        <v>0.02</v>
      </c>
      <c r="C360" s="36"/>
      <c r="D360" s="37">
        <v>76.0</v>
      </c>
      <c r="E360" s="37">
        <v>70.0</v>
      </c>
      <c r="F360" s="37">
        <v>0.31</v>
      </c>
      <c r="G360" s="37">
        <v>0.645</v>
      </c>
      <c r="H360" s="37">
        <v>0.044</v>
      </c>
      <c r="I360" s="37">
        <v>241276.0</v>
      </c>
      <c r="J360" s="37">
        <v>0.56</v>
      </c>
      <c r="K360" s="36" t="s">
        <v>246</v>
      </c>
      <c r="L360" s="36" t="s">
        <v>243</v>
      </c>
      <c r="M360" s="31" t="s">
        <v>77</v>
      </c>
    </row>
    <row r="361" ht="15.75" customHeight="1">
      <c r="A361" s="37" t="str">
        <f t="shared" si="1"/>
        <v>Guam-Oceania2001</v>
      </c>
      <c r="B361" s="37">
        <v>0.021</v>
      </c>
      <c r="C361" s="36"/>
      <c r="D361" s="37">
        <v>78.0</v>
      </c>
      <c r="E361" s="37">
        <v>73.0</v>
      </c>
      <c r="F361" s="37">
        <v>0.303</v>
      </c>
      <c r="G361" s="37">
        <v>0.641</v>
      </c>
      <c r="H361" s="37">
        <v>0.055</v>
      </c>
      <c r="I361" s="37">
        <v>156417.0</v>
      </c>
      <c r="J361" s="37">
        <v>0.932</v>
      </c>
      <c r="K361" s="36" t="s">
        <v>247</v>
      </c>
      <c r="L361" s="36" t="s">
        <v>243</v>
      </c>
      <c r="M361" s="31" t="s">
        <v>77</v>
      </c>
    </row>
    <row r="362" ht="15.75" customHeight="1">
      <c r="A362" s="37" t="str">
        <f t="shared" si="1"/>
        <v>Kiribati-Oceania2001</v>
      </c>
      <c r="B362" s="37">
        <v>0.028</v>
      </c>
      <c r="C362" s="37">
        <v>0.053</v>
      </c>
      <c r="D362" s="37">
        <v>68.0</v>
      </c>
      <c r="E362" s="37">
        <v>62.0</v>
      </c>
      <c r="F362" s="37">
        <v>0.394</v>
      </c>
      <c r="G362" s="37">
        <v>0.572</v>
      </c>
      <c r="H362" s="37">
        <v>0.034</v>
      </c>
      <c r="I362" s="37">
        <v>84261.0</v>
      </c>
      <c r="J362" s="37">
        <v>0.435</v>
      </c>
      <c r="K362" s="36" t="s">
        <v>248</v>
      </c>
      <c r="L362" s="36" t="s">
        <v>243</v>
      </c>
      <c r="M362" s="31" t="s">
        <v>77</v>
      </c>
    </row>
    <row r="363" ht="15.75" customHeight="1">
      <c r="A363" s="37" t="str">
        <f t="shared" si="1"/>
        <v>Marshall Islands-Oceania2001</v>
      </c>
      <c r="B363" s="36"/>
      <c r="C363" s="37">
        <v>0.033</v>
      </c>
      <c r="D363" s="36"/>
      <c r="E363" s="36"/>
      <c r="F363" s="36"/>
      <c r="G363" s="36"/>
      <c r="H363" s="36"/>
      <c r="I363" s="37">
        <v>52184.0</v>
      </c>
      <c r="J363" s="37">
        <v>0.687</v>
      </c>
      <c r="K363" s="36" t="s">
        <v>249</v>
      </c>
      <c r="L363" s="36" t="s">
        <v>243</v>
      </c>
      <c r="M363" s="31" t="s">
        <v>77</v>
      </c>
    </row>
    <row r="364" ht="15.75" customHeight="1">
      <c r="A364" s="37" t="str">
        <f t="shared" si="1"/>
        <v>Micronesia, Fed. Sts.-Oceania2001</v>
      </c>
      <c r="B364" s="37">
        <v>0.029</v>
      </c>
      <c r="C364" s="37">
        <v>0.041</v>
      </c>
      <c r="D364" s="37">
        <v>68.0</v>
      </c>
      <c r="E364" s="37">
        <v>67.0</v>
      </c>
      <c r="F364" s="37">
        <v>0.399</v>
      </c>
      <c r="G364" s="37">
        <v>0.563</v>
      </c>
      <c r="H364" s="37">
        <v>0.038</v>
      </c>
      <c r="I364" s="37">
        <v>107170.0</v>
      </c>
      <c r="J364" s="37">
        <v>0.223</v>
      </c>
      <c r="K364" s="36" t="s">
        <v>250</v>
      </c>
      <c r="L364" s="36" t="s">
        <v>243</v>
      </c>
      <c r="M364" s="31" t="s">
        <v>77</v>
      </c>
    </row>
    <row r="365" ht="15.75" customHeight="1">
      <c r="A365" s="37" t="str">
        <f t="shared" si="1"/>
        <v>New Caledonia-Oceania2001</v>
      </c>
      <c r="B365" s="37">
        <v>0.02</v>
      </c>
      <c r="C365" s="36"/>
      <c r="D365" s="37">
        <v>78.0</v>
      </c>
      <c r="E365" s="37">
        <v>72.0</v>
      </c>
      <c r="F365" s="37">
        <v>0.284</v>
      </c>
      <c r="G365" s="37">
        <v>0.655</v>
      </c>
      <c r="H365" s="37">
        <v>0.061</v>
      </c>
      <c r="I365" s="37">
        <v>217324.0</v>
      </c>
      <c r="J365" s="37">
        <v>0.622</v>
      </c>
      <c r="K365" s="36" t="s">
        <v>251</v>
      </c>
      <c r="L365" s="36" t="s">
        <v>243</v>
      </c>
      <c r="M365" s="31" t="s">
        <v>77</v>
      </c>
    </row>
    <row r="366" ht="15.75" customHeight="1">
      <c r="A366" s="37" t="str">
        <f t="shared" si="1"/>
        <v>New Zealand-Oceania2001</v>
      </c>
      <c r="B366" s="37">
        <v>0.014</v>
      </c>
      <c r="C366" s="37">
        <v>0.006</v>
      </c>
      <c r="D366" s="37">
        <v>81.0</v>
      </c>
      <c r="E366" s="37">
        <v>76.0</v>
      </c>
      <c r="F366" s="37">
        <v>0.225</v>
      </c>
      <c r="G366" s="37">
        <v>0.657</v>
      </c>
      <c r="H366" s="37">
        <v>0.118</v>
      </c>
      <c r="I366" s="37">
        <v>3880500.0</v>
      </c>
      <c r="J366" s="37">
        <v>0.858</v>
      </c>
      <c r="K366" s="36" t="s">
        <v>252</v>
      </c>
      <c r="L366" s="36" t="s">
        <v>243</v>
      </c>
      <c r="M366" s="31" t="s">
        <v>77</v>
      </c>
    </row>
    <row r="367" ht="15.75" customHeight="1">
      <c r="A367" s="37" t="str">
        <f t="shared" si="1"/>
        <v>Papua New Guinea-Oceania2001</v>
      </c>
      <c r="B367" s="37">
        <v>0.035</v>
      </c>
      <c r="C367" s="37">
        <v>0.058</v>
      </c>
      <c r="D367" s="37">
        <v>61.0</v>
      </c>
      <c r="E367" s="37">
        <v>57.0</v>
      </c>
      <c r="F367" s="37">
        <v>0.402</v>
      </c>
      <c r="G367" s="37">
        <v>0.573</v>
      </c>
      <c r="H367" s="37">
        <v>0.025</v>
      </c>
      <c r="I367" s="37">
        <v>5518971.0</v>
      </c>
      <c r="J367" s="37">
        <v>0.132</v>
      </c>
      <c r="K367" s="36" t="s">
        <v>253</v>
      </c>
      <c r="L367" s="36" t="s">
        <v>243</v>
      </c>
      <c r="M367" s="31" t="s">
        <v>77</v>
      </c>
    </row>
    <row r="368" ht="15.75" customHeight="1">
      <c r="A368" s="37" t="str">
        <f t="shared" si="1"/>
        <v>Samoa-Oceania2001</v>
      </c>
      <c r="B368" s="37">
        <v>0.03</v>
      </c>
      <c r="C368" s="37">
        <v>0.018</v>
      </c>
      <c r="D368" s="37">
        <v>73.0</v>
      </c>
      <c r="E368" s="37">
        <v>67.0</v>
      </c>
      <c r="F368" s="37">
        <v>0.406</v>
      </c>
      <c r="G368" s="37">
        <v>0.549</v>
      </c>
      <c r="H368" s="37">
        <v>0.045</v>
      </c>
      <c r="I368" s="37">
        <v>175567.0</v>
      </c>
      <c r="J368" s="37">
        <v>0.221</v>
      </c>
      <c r="K368" s="36" t="s">
        <v>254</v>
      </c>
      <c r="L368" s="36" t="s">
        <v>243</v>
      </c>
      <c r="M368" s="31" t="s">
        <v>77</v>
      </c>
    </row>
    <row r="369" ht="15.75" customHeight="1">
      <c r="A369" s="37" t="str">
        <f t="shared" si="1"/>
        <v>Solomon Islands-Oceania2001</v>
      </c>
      <c r="B369" s="37">
        <v>0.035</v>
      </c>
      <c r="C369" s="37">
        <v>0.029</v>
      </c>
      <c r="D369" s="37">
        <v>65.0</v>
      </c>
      <c r="E369" s="37">
        <v>62.0</v>
      </c>
      <c r="F369" s="37">
        <v>0.418</v>
      </c>
      <c r="G369" s="37">
        <v>0.554</v>
      </c>
      <c r="H369" s="37">
        <v>0.029</v>
      </c>
      <c r="I369" s="37">
        <v>423529.0</v>
      </c>
      <c r="J369" s="37">
        <v>0.162</v>
      </c>
      <c r="K369" s="36" t="s">
        <v>255</v>
      </c>
      <c r="L369" s="36" t="s">
        <v>243</v>
      </c>
      <c r="M369" s="31" t="s">
        <v>77</v>
      </c>
    </row>
    <row r="370" ht="15.75" customHeight="1">
      <c r="A370" s="37" t="str">
        <f t="shared" si="1"/>
        <v>Tonga-Oceania2001</v>
      </c>
      <c r="B370" s="37">
        <v>0.028</v>
      </c>
      <c r="C370" s="37">
        <v>0.015</v>
      </c>
      <c r="D370" s="37">
        <v>73.0</v>
      </c>
      <c r="E370" s="37">
        <v>69.0</v>
      </c>
      <c r="F370" s="37">
        <v>0.382</v>
      </c>
      <c r="G370" s="37">
        <v>0.56</v>
      </c>
      <c r="H370" s="37">
        <v>0.058</v>
      </c>
      <c r="I370" s="37">
        <v>98504.0</v>
      </c>
      <c r="J370" s="37">
        <v>0.23</v>
      </c>
      <c r="K370" s="36" t="s">
        <v>256</v>
      </c>
      <c r="L370" s="36" t="s">
        <v>243</v>
      </c>
      <c r="M370" s="31" t="s">
        <v>77</v>
      </c>
    </row>
    <row r="371" ht="15.75" customHeight="1">
      <c r="A371" s="37" t="str">
        <f t="shared" si="1"/>
        <v>Vanuatu-Oceania2001</v>
      </c>
      <c r="B371" s="37">
        <v>0.032</v>
      </c>
      <c r="C371" s="37">
        <v>0.019</v>
      </c>
      <c r="D371" s="37">
        <v>70.0</v>
      </c>
      <c r="E371" s="37">
        <v>66.0</v>
      </c>
      <c r="F371" s="37">
        <v>0.411</v>
      </c>
      <c r="G371" s="37">
        <v>0.556</v>
      </c>
      <c r="H371" s="37">
        <v>0.033</v>
      </c>
      <c r="I371" s="37">
        <v>189285.0</v>
      </c>
      <c r="J371" s="37">
        <v>0.22</v>
      </c>
      <c r="K371" s="36" t="s">
        <v>257</v>
      </c>
      <c r="L371" s="36" t="s">
        <v>243</v>
      </c>
      <c r="M371" s="31" t="s">
        <v>77</v>
      </c>
    </row>
    <row r="372" ht="15.75" customHeight="1">
      <c r="A372" s="37" t="str">
        <f t="shared" si="1"/>
        <v>Antigua and Barbuda-The Americas2001</v>
      </c>
      <c r="B372" s="37">
        <v>0.02</v>
      </c>
      <c r="C372" s="37">
        <v>0.013</v>
      </c>
      <c r="D372" s="37">
        <v>76.0</v>
      </c>
      <c r="E372" s="37">
        <v>71.0</v>
      </c>
      <c r="F372" s="37">
        <v>0.291</v>
      </c>
      <c r="G372" s="37">
        <v>0.639</v>
      </c>
      <c r="H372" s="37">
        <v>0.07</v>
      </c>
      <c r="I372" s="37">
        <v>78972.0</v>
      </c>
      <c r="J372" s="37">
        <v>0.317</v>
      </c>
      <c r="K372" s="36" t="s">
        <v>258</v>
      </c>
      <c r="L372" s="36" t="s">
        <v>259</v>
      </c>
      <c r="M372" s="31" t="s">
        <v>77</v>
      </c>
    </row>
    <row r="373" ht="15.75" customHeight="1">
      <c r="A373" s="37" t="str">
        <f t="shared" si="1"/>
        <v>Argentina-The Americas2001</v>
      </c>
      <c r="B373" s="37">
        <v>0.018</v>
      </c>
      <c r="C373" s="37">
        <v>0.018</v>
      </c>
      <c r="D373" s="37">
        <v>78.0</v>
      </c>
      <c r="E373" s="37">
        <v>70.0</v>
      </c>
      <c r="F373" s="37">
        <v>0.276</v>
      </c>
      <c r="G373" s="37">
        <v>0.624</v>
      </c>
      <c r="H373" s="37">
        <v>0.1</v>
      </c>
      <c r="I373" s="37">
        <v>3.7273361E7</v>
      </c>
      <c r="J373" s="37">
        <v>0.893</v>
      </c>
      <c r="K373" s="36" t="s">
        <v>260</v>
      </c>
      <c r="L373" s="36" t="s">
        <v>259</v>
      </c>
      <c r="M373" s="31" t="s">
        <v>77</v>
      </c>
    </row>
    <row r="374" ht="15.75" customHeight="1">
      <c r="A374" s="37" t="str">
        <f t="shared" si="1"/>
        <v>Aruba-The Americas2001</v>
      </c>
      <c r="B374" s="37">
        <v>0.014</v>
      </c>
      <c r="C374" s="36"/>
      <c r="D374" s="37">
        <v>76.0</v>
      </c>
      <c r="E374" s="37">
        <v>71.0</v>
      </c>
      <c r="F374" s="37">
        <v>0.229</v>
      </c>
      <c r="G374" s="37">
        <v>0.694</v>
      </c>
      <c r="H374" s="37">
        <v>0.078</v>
      </c>
      <c r="I374" s="37">
        <v>92894.0</v>
      </c>
      <c r="J374" s="37">
        <v>0.463</v>
      </c>
      <c r="K374" s="36" t="s">
        <v>261</v>
      </c>
      <c r="L374" s="36" t="s">
        <v>259</v>
      </c>
      <c r="M374" s="31" t="s">
        <v>77</v>
      </c>
    </row>
    <row r="375" ht="15.75" customHeight="1">
      <c r="A375" s="37" t="str">
        <f t="shared" si="1"/>
        <v>Bahamas, The-The Americas2001</v>
      </c>
      <c r="B375" s="37">
        <v>0.017</v>
      </c>
      <c r="C375" s="37">
        <v>0.013</v>
      </c>
      <c r="D375" s="37">
        <v>76.0</v>
      </c>
      <c r="E375" s="37">
        <v>70.0</v>
      </c>
      <c r="F375" s="37">
        <v>0.286</v>
      </c>
      <c r="G375" s="37">
        <v>0.659</v>
      </c>
      <c r="H375" s="37">
        <v>0.055</v>
      </c>
      <c r="I375" s="37">
        <v>303005.0</v>
      </c>
      <c r="J375" s="37">
        <v>0.821</v>
      </c>
      <c r="K375" s="36" t="s">
        <v>262</v>
      </c>
      <c r="L375" s="36" t="s">
        <v>259</v>
      </c>
      <c r="M375" s="31" t="s">
        <v>77</v>
      </c>
    </row>
    <row r="376" ht="15.75" customHeight="1">
      <c r="A376" s="37" t="str">
        <f t="shared" si="1"/>
        <v>Barbados-The Americas2001</v>
      </c>
      <c r="B376" s="37">
        <v>0.013</v>
      </c>
      <c r="C376" s="37">
        <v>0.015</v>
      </c>
      <c r="D376" s="37">
        <v>76.0</v>
      </c>
      <c r="E376" s="37">
        <v>71.0</v>
      </c>
      <c r="F376" s="37">
        <v>0.217</v>
      </c>
      <c r="G376" s="37">
        <v>0.669</v>
      </c>
      <c r="H376" s="37">
        <v>0.115</v>
      </c>
      <c r="I376" s="37">
        <v>268296.0</v>
      </c>
      <c r="J376" s="37">
        <v>0.337</v>
      </c>
      <c r="K376" s="36" t="s">
        <v>263</v>
      </c>
      <c r="L376" s="36" t="s">
        <v>259</v>
      </c>
      <c r="M376" s="31" t="s">
        <v>77</v>
      </c>
    </row>
    <row r="377" ht="15.75" customHeight="1">
      <c r="A377" s="37" t="str">
        <f t="shared" si="1"/>
        <v>Belize-The Americas2001</v>
      </c>
      <c r="B377" s="37">
        <v>0.029</v>
      </c>
      <c r="C377" s="37">
        <v>0.021</v>
      </c>
      <c r="D377" s="37">
        <v>74.0</v>
      </c>
      <c r="E377" s="37">
        <v>67.0</v>
      </c>
      <c r="F377" s="37">
        <v>0.397</v>
      </c>
      <c r="G377" s="37">
        <v>0.56</v>
      </c>
      <c r="H377" s="37">
        <v>0.042</v>
      </c>
      <c r="I377" s="37">
        <v>245198.0</v>
      </c>
      <c r="J377" s="37">
        <v>0.474</v>
      </c>
      <c r="K377" s="36" t="s">
        <v>264</v>
      </c>
      <c r="L377" s="36" t="s">
        <v>259</v>
      </c>
      <c r="M377" s="31" t="s">
        <v>77</v>
      </c>
    </row>
    <row r="378" ht="15.75" customHeight="1">
      <c r="A378" s="37" t="str">
        <f t="shared" si="1"/>
        <v>Bermuda-The Americas2001</v>
      </c>
      <c r="B378" s="37">
        <v>0.013</v>
      </c>
      <c r="C378" s="36"/>
      <c r="D378" s="37">
        <v>81.0</v>
      </c>
      <c r="E378" s="37">
        <v>75.0</v>
      </c>
      <c r="F378" s="36"/>
      <c r="G378" s="36"/>
      <c r="H378" s="36"/>
      <c r="I378" s="37">
        <v>62504.0</v>
      </c>
      <c r="J378" s="37">
        <v>1.0</v>
      </c>
      <c r="K378" s="36" t="s">
        <v>265</v>
      </c>
      <c r="L378" s="36" t="s">
        <v>259</v>
      </c>
      <c r="M378" s="31" t="s">
        <v>77</v>
      </c>
    </row>
    <row r="379" ht="15.75" customHeight="1">
      <c r="A379" s="37" t="str">
        <f t="shared" si="1"/>
        <v>Bolivia-The Americas2001</v>
      </c>
      <c r="B379" s="37">
        <v>0.031</v>
      </c>
      <c r="C379" s="37">
        <v>0.054</v>
      </c>
      <c r="D379" s="37">
        <v>65.0</v>
      </c>
      <c r="E379" s="37">
        <v>61.0</v>
      </c>
      <c r="F379" s="37">
        <v>0.396</v>
      </c>
      <c r="G379" s="37">
        <v>0.562</v>
      </c>
      <c r="H379" s="37">
        <v>0.042</v>
      </c>
      <c r="I379" s="37">
        <v>8669066.0</v>
      </c>
      <c r="J379" s="37">
        <v>0.623</v>
      </c>
      <c r="K379" s="36" t="s">
        <v>266</v>
      </c>
      <c r="L379" s="36" t="s">
        <v>259</v>
      </c>
      <c r="M379" s="31" t="s">
        <v>77</v>
      </c>
    </row>
    <row r="380" ht="15.75" customHeight="1">
      <c r="A380" s="37" t="str">
        <f t="shared" si="1"/>
        <v>Brazil-The Americas2001</v>
      </c>
      <c r="B380" s="37">
        <v>0.02</v>
      </c>
      <c r="C380" s="37">
        <v>0.027</v>
      </c>
      <c r="D380" s="37">
        <v>74.0</v>
      </c>
      <c r="E380" s="37">
        <v>67.0</v>
      </c>
      <c r="F380" s="37">
        <v>0.291</v>
      </c>
      <c r="G380" s="37">
        <v>0.653</v>
      </c>
      <c r="H380" s="37">
        <v>0.056</v>
      </c>
      <c r="I380" s="37">
        <v>1.76968205E8</v>
      </c>
      <c r="J380" s="37">
        <v>0.816</v>
      </c>
      <c r="K380" s="36" t="s">
        <v>267</v>
      </c>
      <c r="L380" s="36" t="s">
        <v>259</v>
      </c>
      <c r="M380" s="31" t="s">
        <v>77</v>
      </c>
    </row>
    <row r="381" ht="15.75" customHeight="1">
      <c r="A381" s="37" t="str">
        <f t="shared" si="1"/>
        <v>Canada-The Americas2001</v>
      </c>
      <c r="B381" s="37">
        <v>0.011</v>
      </c>
      <c r="C381" s="37">
        <v>0.005</v>
      </c>
      <c r="D381" s="37">
        <v>82.0</v>
      </c>
      <c r="E381" s="37">
        <v>77.0</v>
      </c>
      <c r="F381" s="37">
        <v>0.189</v>
      </c>
      <c r="G381" s="37">
        <v>0.685</v>
      </c>
      <c r="H381" s="37">
        <v>0.127</v>
      </c>
      <c r="I381" s="37">
        <v>3.10819E7</v>
      </c>
      <c r="J381" s="37">
        <v>0.798</v>
      </c>
      <c r="K381" s="36" t="s">
        <v>268</v>
      </c>
      <c r="L381" s="36" t="s">
        <v>259</v>
      </c>
      <c r="M381" s="31" t="s">
        <v>77</v>
      </c>
    </row>
    <row r="382" ht="15.75" customHeight="1">
      <c r="A382" s="37" t="str">
        <f t="shared" si="1"/>
        <v>Cayman Islands-The Americas2001</v>
      </c>
      <c r="B382" s="36"/>
      <c r="C382" s="36"/>
      <c r="D382" s="36"/>
      <c r="E382" s="36"/>
      <c r="F382" s="36"/>
      <c r="G382" s="36"/>
      <c r="H382" s="36"/>
      <c r="I382" s="37">
        <v>43317.0</v>
      </c>
      <c r="J382" s="37">
        <v>1.0</v>
      </c>
      <c r="K382" s="36" t="s">
        <v>269</v>
      </c>
      <c r="L382" s="36" t="s">
        <v>259</v>
      </c>
      <c r="M382" s="31" t="s">
        <v>77</v>
      </c>
    </row>
    <row r="383" ht="15.75" customHeight="1">
      <c r="A383" s="37" t="str">
        <f t="shared" si="1"/>
        <v>Chile-The Americas2001</v>
      </c>
      <c r="B383" s="37">
        <v>0.016</v>
      </c>
      <c r="C383" s="37">
        <v>0.009</v>
      </c>
      <c r="D383" s="37">
        <v>80.0</v>
      </c>
      <c r="E383" s="37">
        <v>74.0</v>
      </c>
      <c r="F383" s="37">
        <v>0.273</v>
      </c>
      <c r="G383" s="37">
        <v>0.654</v>
      </c>
      <c r="H383" s="37">
        <v>0.074</v>
      </c>
      <c r="I383" s="37">
        <v>1.5639289E7</v>
      </c>
      <c r="J383" s="37">
        <v>0.864</v>
      </c>
      <c r="K383" s="36" t="s">
        <v>270</v>
      </c>
      <c r="L383" s="36" t="s">
        <v>259</v>
      </c>
      <c r="M383" s="31" t="s">
        <v>77</v>
      </c>
    </row>
    <row r="384" ht="15.75" customHeight="1">
      <c r="A384" s="37" t="str">
        <f t="shared" si="1"/>
        <v>Colombia-The Americas2001</v>
      </c>
      <c r="B384" s="37">
        <v>0.023</v>
      </c>
      <c r="C384" s="37">
        <v>0.021</v>
      </c>
      <c r="D384" s="37">
        <v>75.0</v>
      </c>
      <c r="E384" s="37">
        <v>68.0</v>
      </c>
      <c r="F384" s="37">
        <v>0.324</v>
      </c>
      <c r="G384" s="37">
        <v>0.628</v>
      </c>
      <c r="H384" s="37">
        <v>0.048</v>
      </c>
      <c r="I384" s="37">
        <v>4.0558648E7</v>
      </c>
      <c r="J384" s="37">
        <v>0.724</v>
      </c>
      <c r="K384" s="36" t="s">
        <v>271</v>
      </c>
      <c r="L384" s="36" t="s">
        <v>259</v>
      </c>
      <c r="M384" s="31" t="s">
        <v>77</v>
      </c>
    </row>
    <row r="385" ht="15.75" customHeight="1">
      <c r="A385" s="37" t="str">
        <f t="shared" si="1"/>
        <v>Costa Rica-The Americas2001</v>
      </c>
      <c r="B385" s="37">
        <v>0.02</v>
      </c>
      <c r="C385" s="37">
        <v>0.011</v>
      </c>
      <c r="D385" s="37">
        <v>80.0</v>
      </c>
      <c r="E385" s="37">
        <v>76.0</v>
      </c>
      <c r="F385" s="37">
        <v>0.308</v>
      </c>
      <c r="G385" s="37">
        <v>0.637</v>
      </c>
      <c r="H385" s="37">
        <v>0.055</v>
      </c>
      <c r="I385" s="37">
        <v>4013488.0</v>
      </c>
      <c r="J385" s="37">
        <v>0.604</v>
      </c>
      <c r="K385" s="36" t="s">
        <v>272</v>
      </c>
      <c r="L385" s="36" t="s">
        <v>259</v>
      </c>
      <c r="M385" s="31" t="s">
        <v>77</v>
      </c>
    </row>
    <row r="386" ht="15.75" customHeight="1">
      <c r="A386" s="37" t="str">
        <f t="shared" si="1"/>
        <v>Cuba-The Americas2001</v>
      </c>
      <c r="B386" s="37">
        <v>0.013</v>
      </c>
      <c r="C386" s="37">
        <v>0.006</v>
      </c>
      <c r="D386" s="37">
        <v>79.0</v>
      </c>
      <c r="E386" s="37">
        <v>75.0</v>
      </c>
      <c r="F386" s="37">
        <v>0.213</v>
      </c>
      <c r="G386" s="37">
        <v>0.687</v>
      </c>
      <c r="H386" s="37">
        <v>0.101</v>
      </c>
      <c r="I386" s="37">
        <v>1.1175465E7</v>
      </c>
      <c r="J386" s="37">
        <v>0.756</v>
      </c>
      <c r="K386" s="36" t="s">
        <v>273</v>
      </c>
      <c r="L386" s="36" t="s">
        <v>259</v>
      </c>
      <c r="M386" s="31" t="s">
        <v>77</v>
      </c>
    </row>
    <row r="387" ht="15.75" customHeight="1">
      <c r="A387" s="37" t="str">
        <f t="shared" si="1"/>
        <v>Curacao-The Americas2001</v>
      </c>
      <c r="B387" s="36"/>
      <c r="C387" s="36"/>
      <c r="D387" s="36"/>
      <c r="E387" s="36"/>
      <c r="F387" s="37">
        <v>0.242</v>
      </c>
      <c r="G387" s="37">
        <v>0.651</v>
      </c>
      <c r="H387" s="37">
        <v>0.107</v>
      </c>
      <c r="I387" s="37">
        <v>128905.0</v>
      </c>
      <c r="J387" s="37">
        <v>0.91</v>
      </c>
      <c r="K387" s="36" t="s">
        <v>274</v>
      </c>
      <c r="L387" s="36" t="s">
        <v>259</v>
      </c>
      <c r="M387" s="31" t="s">
        <v>77</v>
      </c>
    </row>
    <row r="388" ht="15.75" customHeight="1">
      <c r="A388" s="37" t="str">
        <f t="shared" si="1"/>
        <v>Dominica-The Americas2001</v>
      </c>
      <c r="B388" s="36"/>
      <c r="C388" s="37">
        <v>0.013</v>
      </c>
      <c r="D388" s="36"/>
      <c r="E388" s="36"/>
      <c r="F388" s="36"/>
      <c r="G388" s="36"/>
      <c r="H388" s="36"/>
      <c r="I388" s="37">
        <v>69660.0</v>
      </c>
      <c r="J388" s="37">
        <v>0.654</v>
      </c>
      <c r="K388" s="36" t="s">
        <v>275</v>
      </c>
      <c r="L388" s="36" t="s">
        <v>259</v>
      </c>
      <c r="M388" s="31" t="s">
        <v>77</v>
      </c>
    </row>
    <row r="389" ht="15.75" customHeight="1">
      <c r="A389" s="37" t="str">
        <f t="shared" si="1"/>
        <v>Dominican Republic-The Americas2001</v>
      </c>
      <c r="B389" s="37">
        <v>0.025</v>
      </c>
      <c r="C389" s="37">
        <v>0.032</v>
      </c>
      <c r="D389" s="37">
        <v>74.0</v>
      </c>
      <c r="E389" s="37">
        <v>68.0</v>
      </c>
      <c r="F389" s="37">
        <v>0.345</v>
      </c>
      <c r="G389" s="37">
        <v>0.602</v>
      </c>
      <c r="H389" s="37">
        <v>0.053</v>
      </c>
      <c r="I389" s="37">
        <v>8799298.0</v>
      </c>
      <c r="J389" s="37">
        <v>0.626</v>
      </c>
      <c r="K389" s="36" t="s">
        <v>276</v>
      </c>
      <c r="L389" s="36" t="s">
        <v>259</v>
      </c>
      <c r="M389" s="31" t="s">
        <v>77</v>
      </c>
    </row>
    <row r="390" ht="15.75" customHeight="1">
      <c r="A390" s="37" t="str">
        <f t="shared" si="1"/>
        <v>Ecuador-The Americas2001</v>
      </c>
      <c r="B390" s="37">
        <v>0.025</v>
      </c>
      <c r="C390" s="37">
        <v>0.027</v>
      </c>
      <c r="D390" s="37">
        <v>77.0</v>
      </c>
      <c r="E390" s="37">
        <v>71.0</v>
      </c>
      <c r="F390" s="37">
        <v>0.342</v>
      </c>
      <c r="G390" s="37">
        <v>0.606</v>
      </c>
      <c r="H390" s="37">
        <v>0.052</v>
      </c>
      <c r="I390" s="37">
        <v>1.2780869E7</v>
      </c>
      <c r="J390" s="37">
        <v>0.608</v>
      </c>
      <c r="K390" s="36" t="s">
        <v>277</v>
      </c>
      <c r="L390" s="36" t="s">
        <v>259</v>
      </c>
      <c r="M390" s="31" t="s">
        <v>77</v>
      </c>
    </row>
    <row r="391" ht="15.75" customHeight="1">
      <c r="A391" s="37" t="str">
        <f t="shared" si="1"/>
        <v>El Salvador-The Americas2001</v>
      </c>
      <c r="B391" s="37">
        <v>0.024</v>
      </c>
      <c r="C391" s="37">
        <v>0.025</v>
      </c>
      <c r="D391" s="37">
        <v>75.0</v>
      </c>
      <c r="E391" s="37">
        <v>65.0</v>
      </c>
      <c r="F391" s="37">
        <v>0.379</v>
      </c>
      <c r="G391" s="37">
        <v>0.564</v>
      </c>
      <c r="H391" s="37">
        <v>0.057</v>
      </c>
      <c r="I391" s="37">
        <v>5985299.0</v>
      </c>
      <c r="J391" s="37">
        <v>0.595</v>
      </c>
      <c r="K391" s="36" t="s">
        <v>278</v>
      </c>
      <c r="L391" s="36" t="s">
        <v>259</v>
      </c>
      <c r="M391" s="31" t="s">
        <v>77</v>
      </c>
    </row>
    <row r="392" ht="15.75" customHeight="1">
      <c r="A392" s="37" t="str">
        <f t="shared" si="1"/>
        <v>Greenland-The Americas2001</v>
      </c>
      <c r="B392" s="37">
        <v>0.017</v>
      </c>
      <c r="C392" s="36"/>
      <c r="D392" s="37">
        <v>70.0</v>
      </c>
      <c r="E392" s="37">
        <v>65.0</v>
      </c>
      <c r="F392" s="36"/>
      <c r="G392" s="36"/>
      <c r="H392" s="36"/>
      <c r="I392" s="37">
        <v>56350.0</v>
      </c>
      <c r="J392" s="37">
        <v>0.818</v>
      </c>
      <c r="K392" s="36" t="s">
        <v>279</v>
      </c>
      <c r="L392" s="36" t="s">
        <v>259</v>
      </c>
      <c r="M392" s="31" t="s">
        <v>77</v>
      </c>
    </row>
    <row r="393" ht="15.75" customHeight="1">
      <c r="A393" s="37" t="str">
        <f t="shared" si="1"/>
        <v>Grenada-The Americas2001</v>
      </c>
      <c r="B393" s="37">
        <v>0.019</v>
      </c>
      <c r="C393" s="37">
        <v>0.013</v>
      </c>
      <c r="D393" s="37">
        <v>73.0</v>
      </c>
      <c r="E393" s="37">
        <v>68.0</v>
      </c>
      <c r="F393" s="37">
        <v>0.341</v>
      </c>
      <c r="G393" s="37">
        <v>0.582</v>
      </c>
      <c r="H393" s="37">
        <v>0.077</v>
      </c>
      <c r="I393" s="37">
        <v>101849.0</v>
      </c>
      <c r="J393" s="37">
        <v>0.361</v>
      </c>
      <c r="K393" s="36" t="s">
        <v>280</v>
      </c>
      <c r="L393" s="36" t="s">
        <v>259</v>
      </c>
      <c r="M393" s="31" t="s">
        <v>77</v>
      </c>
    </row>
    <row r="394" ht="15.75" customHeight="1">
      <c r="A394" s="37" t="str">
        <f t="shared" si="1"/>
        <v>Guatemala-The Americas2001</v>
      </c>
      <c r="B394" s="37">
        <v>0.036</v>
      </c>
      <c r="C394" s="37">
        <v>0.039</v>
      </c>
      <c r="D394" s="37">
        <v>72.0</v>
      </c>
      <c r="E394" s="37">
        <v>65.0</v>
      </c>
      <c r="F394" s="37">
        <v>0.439</v>
      </c>
      <c r="G394" s="37">
        <v>0.52</v>
      </c>
      <c r="H394" s="37">
        <v>0.041</v>
      </c>
      <c r="I394" s="37">
        <v>1.1478984E7</v>
      </c>
      <c r="J394" s="37">
        <v>0.455</v>
      </c>
      <c r="K394" s="36" t="s">
        <v>281</v>
      </c>
      <c r="L394" s="36" t="s">
        <v>259</v>
      </c>
      <c r="M394" s="31" t="s">
        <v>77</v>
      </c>
    </row>
    <row r="395" ht="15.75" customHeight="1">
      <c r="A395" s="37" t="str">
        <f t="shared" si="1"/>
        <v>Guyana-The Americas2001</v>
      </c>
      <c r="B395" s="37">
        <v>0.022</v>
      </c>
      <c r="C395" s="37">
        <v>0.038</v>
      </c>
      <c r="D395" s="37">
        <v>67.0</v>
      </c>
      <c r="E395" s="37">
        <v>60.0</v>
      </c>
      <c r="F395" s="37">
        <v>0.356</v>
      </c>
      <c r="G395" s="37">
        <v>0.601</v>
      </c>
      <c r="H395" s="37">
        <v>0.044</v>
      </c>
      <c r="I395" s="37">
        <v>747657.0</v>
      </c>
      <c r="J395" s="37">
        <v>0.286</v>
      </c>
      <c r="K395" s="36" t="s">
        <v>282</v>
      </c>
      <c r="L395" s="36" t="s">
        <v>259</v>
      </c>
      <c r="M395" s="31" t="s">
        <v>77</v>
      </c>
    </row>
    <row r="396" ht="15.75" customHeight="1">
      <c r="A396" s="37" t="str">
        <f t="shared" si="1"/>
        <v>Haiti-The Americas2001</v>
      </c>
      <c r="B396" s="37">
        <v>0.031</v>
      </c>
      <c r="C396" s="37">
        <v>0.073</v>
      </c>
      <c r="D396" s="37">
        <v>59.0</v>
      </c>
      <c r="E396" s="37">
        <v>56.0</v>
      </c>
      <c r="F396" s="37">
        <v>0.398</v>
      </c>
      <c r="G396" s="37">
        <v>0.561</v>
      </c>
      <c r="H396" s="37">
        <v>0.04</v>
      </c>
      <c r="I396" s="37">
        <v>8720247.0</v>
      </c>
      <c r="J396" s="37">
        <v>0.373</v>
      </c>
      <c r="K396" s="36" t="s">
        <v>283</v>
      </c>
      <c r="L396" s="36" t="s">
        <v>259</v>
      </c>
      <c r="M396" s="31" t="s">
        <v>77</v>
      </c>
    </row>
    <row r="397" ht="15.75" customHeight="1">
      <c r="A397" s="37" t="str">
        <f t="shared" si="1"/>
        <v>Honduras-The Americas2001</v>
      </c>
      <c r="B397" s="37">
        <v>0.031</v>
      </c>
      <c r="C397" s="37">
        <v>0.03</v>
      </c>
      <c r="D397" s="37">
        <v>73.0</v>
      </c>
      <c r="E397" s="37">
        <v>68.0</v>
      </c>
      <c r="F397" s="37">
        <v>0.419</v>
      </c>
      <c r="G397" s="37">
        <v>0.541</v>
      </c>
      <c r="H397" s="37">
        <v>0.04</v>
      </c>
      <c r="I397" s="37">
        <v>6365040.0</v>
      </c>
      <c r="J397" s="37">
        <v>0.46</v>
      </c>
      <c r="K397" s="36" t="s">
        <v>284</v>
      </c>
      <c r="L397" s="36" t="s">
        <v>259</v>
      </c>
      <c r="M397" s="31" t="s">
        <v>77</v>
      </c>
    </row>
    <row r="398" ht="15.75" customHeight="1">
      <c r="A398" s="37" t="str">
        <f t="shared" si="1"/>
        <v>Jamaica-The Americas2001</v>
      </c>
      <c r="B398" s="37">
        <v>0.019</v>
      </c>
      <c r="C398" s="37">
        <v>0.02</v>
      </c>
      <c r="D398" s="37">
        <v>74.0</v>
      </c>
      <c r="E398" s="37">
        <v>68.0</v>
      </c>
      <c r="F398" s="37">
        <v>0.324</v>
      </c>
      <c r="G398" s="37">
        <v>0.601</v>
      </c>
      <c r="H398" s="37">
        <v>0.075</v>
      </c>
      <c r="I398" s="37">
        <v>2605556.0</v>
      </c>
      <c r="J398" s="37">
        <v>0.521</v>
      </c>
      <c r="K398" s="36" t="s">
        <v>285</v>
      </c>
      <c r="L398" s="36" t="s">
        <v>259</v>
      </c>
      <c r="M398" s="31" t="s">
        <v>77</v>
      </c>
    </row>
    <row r="399" ht="15.75" customHeight="1">
      <c r="A399" s="37" t="str">
        <f t="shared" si="1"/>
        <v>Mexico-The Americas2001</v>
      </c>
      <c r="B399" s="37">
        <v>0.024</v>
      </c>
      <c r="C399" s="37">
        <v>0.02</v>
      </c>
      <c r="D399" s="37">
        <v>77.0</v>
      </c>
      <c r="E399" s="37">
        <v>72.0</v>
      </c>
      <c r="F399" s="37">
        <v>0.337</v>
      </c>
      <c r="G399" s="37">
        <v>0.613</v>
      </c>
      <c r="H399" s="37">
        <v>0.05</v>
      </c>
      <c r="I399" s="37">
        <v>1.05339877E8</v>
      </c>
      <c r="J399" s="37">
        <v>0.75</v>
      </c>
      <c r="K399" s="36" t="s">
        <v>286</v>
      </c>
      <c r="L399" s="36" t="s">
        <v>259</v>
      </c>
      <c r="M399" s="31" t="s">
        <v>77</v>
      </c>
    </row>
    <row r="400" ht="15.75" customHeight="1">
      <c r="A400" s="37" t="str">
        <f t="shared" si="1"/>
        <v>Nicaragua-The Americas2001</v>
      </c>
      <c r="B400" s="37">
        <v>0.027</v>
      </c>
      <c r="C400" s="37">
        <v>0.031</v>
      </c>
      <c r="D400" s="37">
        <v>73.0</v>
      </c>
      <c r="E400" s="37">
        <v>67.0</v>
      </c>
      <c r="F400" s="37">
        <v>0.403</v>
      </c>
      <c r="G400" s="37">
        <v>0.559</v>
      </c>
      <c r="H400" s="37">
        <v>0.038</v>
      </c>
      <c r="I400" s="37">
        <v>5176685.0</v>
      </c>
      <c r="J400" s="37">
        <v>0.55</v>
      </c>
      <c r="K400" s="36" t="s">
        <v>287</v>
      </c>
      <c r="L400" s="36" t="s">
        <v>259</v>
      </c>
      <c r="M400" s="31" t="s">
        <v>77</v>
      </c>
    </row>
    <row r="401" ht="15.75" customHeight="1">
      <c r="A401" s="37" t="str">
        <f t="shared" si="1"/>
        <v>Panama-The Americas2001</v>
      </c>
      <c r="B401" s="37">
        <v>0.024</v>
      </c>
      <c r="C401" s="37">
        <v>0.021</v>
      </c>
      <c r="D401" s="37">
        <v>78.0</v>
      </c>
      <c r="E401" s="37">
        <v>73.0</v>
      </c>
      <c r="F401" s="37">
        <v>0.318</v>
      </c>
      <c r="G401" s="37">
        <v>0.625</v>
      </c>
      <c r="H401" s="37">
        <v>0.056</v>
      </c>
      <c r="I401" s="37">
        <v>3116409.0</v>
      </c>
      <c r="J401" s="37">
        <v>0.625</v>
      </c>
      <c r="K401" s="36" t="s">
        <v>288</v>
      </c>
      <c r="L401" s="36" t="s">
        <v>259</v>
      </c>
      <c r="M401" s="31" t="s">
        <v>77</v>
      </c>
    </row>
    <row r="402" ht="15.75" customHeight="1">
      <c r="A402" s="37" t="str">
        <f t="shared" si="1"/>
        <v>Paraguay-The Americas2001</v>
      </c>
      <c r="B402" s="37">
        <v>0.028</v>
      </c>
      <c r="C402" s="37">
        <v>0.027</v>
      </c>
      <c r="D402" s="37">
        <v>73.0</v>
      </c>
      <c r="E402" s="37">
        <v>68.0</v>
      </c>
      <c r="F402" s="37">
        <v>0.377</v>
      </c>
      <c r="G402" s="37">
        <v>0.578</v>
      </c>
      <c r="H402" s="37">
        <v>0.045</v>
      </c>
      <c r="I402" s="37">
        <v>5460621.0</v>
      </c>
      <c r="J402" s="37">
        <v>0.56</v>
      </c>
      <c r="K402" s="36" t="s">
        <v>289</v>
      </c>
      <c r="L402" s="36" t="s">
        <v>259</v>
      </c>
      <c r="M402" s="31" t="s">
        <v>77</v>
      </c>
    </row>
    <row r="403" ht="15.75" customHeight="1">
      <c r="A403" s="37" t="str">
        <f t="shared" si="1"/>
        <v>Peru-The Americas2001</v>
      </c>
      <c r="B403" s="37">
        <v>0.024</v>
      </c>
      <c r="C403" s="37">
        <v>0.028</v>
      </c>
      <c r="D403" s="37">
        <v>74.0</v>
      </c>
      <c r="E403" s="37">
        <v>68.0</v>
      </c>
      <c r="F403" s="37">
        <v>0.337</v>
      </c>
      <c r="G403" s="37">
        <v>0.614</v>
      </c>
      <c r="H403" s="37">
        <v>0.049</v>
      </c>
      <c r="I403" s="37">
        <v>2.6372358E7</v>
      </c>
      <c r="J403" s="37">
        <v>0.734</v>
      </c>
      <c r="K403" s="36" t="s">
        <v>290</v>
      </c>
      <c r="L403" s="36" t="s">
        <v>259</v>
      </c>
      <c r="M403" s="31" t="s">
        <v>77</v>
      </c>
    </row>
    <row r="404" ht="15.75" customHeight="1">
      <c r="A404" s="37" t="str">
        <f t="shared" si="1"/>
        <v>Puerto Rico-The Americas2001</v>
      </c>
      <c r="B404" s="37">
        <v>0.015</v>
      </c>
      <c r="C404" s="36"/>
      <c r="D404" s="37">
        <v>81.0</v>
      </c>
      <c r="E404" s="37">
        <v>73.0</v>
      </c>
      <c r="F404" s="37">
        <v>0.233</v>
      </c>
      <c r="G404" s="37">
        <v>0.652</v>
      </c>
      <c r="H404" s="37">
        <v>0.115</v>
      </c>
      <c r="I404" s="37">
        <v>3818774.0</v>
      </c>
      <c r="J404" s="37">
        <v>0.943</v>
      </c>
      <c r="K404" s="36" t="s">
        <v>291</v>
      </c>
      <c r="L404" s="36" t="s">
        <v>259</v>
      </c>
      <c r="M404" s="31" t="s">
        <v>77</v>
      </c>
    </row>
    <row r="405" ht="15.75" customHeight="1">
      <c r="A405" s="37" t="str">
        <f t="shared" si="1"/>
        <v>Sint Maarten (Dutch part)-The Americas2001</v>
      </c>
      <c r="B405" s="36"/>
      <c r="C405" s="36"/>
      <c r="D405" s="36"/>
      <c r="E405" s="36"/>
      <c r="F405" s="36"/>
      <c r="G405" s="36"/>
      <c r="H405" s="36"/>
      <c r="I405" s="37">
        <v>31189.0</v>
      </c>
      <c r="J405" s="37">
        <v>1.0</v>
      </c>
      <c r="K405" s="36" t="s">
        <v>292</v>
      </c>
      <c r="L405" s="36" t="s">
        <v>259</v>
      </c>
      <c r="M405" s="31" t="s">
        <v>77</v>
      </c>
    </row>
    <row r="406" ht="15.75" customHeight="1">
      <c r="A406" s="37" t="str">
        <f t="shared" si="1"/>
        <v>St. Kitts and Nevis-The Americas2001</v>
      </c>
      <c r="B406" s="37">
        <v>0.017</v>
      </c>
      <c r="C406" s="37">
        <v>0.013</v>
      </c>
      <c r="D406" s="36"/>
      <c r="E406" s="36"/>
      <c r="F406" s="36"/>
      <c r="G406" s="36"/>
      <c r="H406" s="36"/>
      <c r="I406" s="37">
        <v>46214.0</v>
      </c>
      <c r="J406" s="37">
        <v>0.326</v>
      </c>
      <c r="K406" s="36" t="s">
        <v>293</v>
      </c>
      <c r="L406" s="36" t="s">
        <v>259</v>
      </c>
      <c r="M406" s="31" t="s">
        <v>77</v>
      </c>
    </row>
    <row r="407" ht="15.75" customHeight="1">
      <c r="A407" s="37" t="str">
        <f t="shared" si="1"/>
        <v>St. Lucia-The Americas2001</v>
      </c>
      <c r="B407" s="37">
        <v>0.019</v>
      </c>
      <c r="C407" s="37">
        <v>0.015</v>
      </c>
      <c r="D407" s="37">
        <v>74.0</v>
      </c>
      <c r="E407" s="37">
        <v>70.0</v>
      </c>
      <c r="F407" s="37">
        <v>0.315</v>
      </c>
      <c r="G407" s="37">
        <v>0.61</v>
      </c>
      <c r="H407" s="37">
        <v>0.075</v>
      </c>
      <c r="I407" s="37">
        <v>158650.0</v>
      </c>
      <c r="J407" s="37">
        <v>0.275</v>
      </c>
      <c r="K407" s="36" t="s">
        <v>294</v>
      </c>
      <c r="L407" s="36" t="s">
        <v>259</v>
      </c>
      <c r="M407" s="31" t="s">
        <v>77</v>
      </c>
    </row>
    <row r="408" ht="15.75" customHeight="1">
      <c r="A408" s="37" t="str">
        <f t="shared" si="1"/>
        <v>St. Martin (French part)-The Americas2001</v>
      </c>
      <c r="B408" s="37">
        <v>0.017</v>
      </c>
      <c r="C408" s="36"/>
      <c r="D408" s="37">
        <v>81.0</v>
      </c>
      <c r="E408" s="37">
        <v>74.0</v>
      </c>
      <c r="F408" s="36"/>
      <c r="G408" s="36"/>
      <c r="H408" s="36"/>
      <c r="I408" s="37">
        <v>27782.0</v>
      </c>
      <c r="J408" s="36"/>
      <c r="K408" s="36" t="s">
        <v>295</v>
      </c>
      <c r="L408" s="36" t="s">
        <v>259</v>
      </c>
      <c r="M408" s="31" t="s">
        <v>77</v>
      </c>
    </row>
    <row r="409" ht="15.75" customHeight="1">
      <c r="A409" s="37" t="str">
        <f t="shared" si="1"/>
        <v>St. Vincent and the Grenadines-The Americas2001</v>
      </c>
      <c r="B409" s="37">
        <v>0.019</v>
      </c>
      <c r="C409" s="37">
        <v>0.019</v>
      </c>
      <c r="D409" s="37">
        <v>73.0</v>
      </c>
      <c r="E409" s="37">
        <v>68.0</v>
      </c>
      <c r="F409" s="37">
        <v>0.308</v>
      </c>
      <c r="G409" s="37">
        <v>0.622</v>
      </c>
      <c r="H409" s="37">
        <v>0.07</v>
      </c>
      <c r="I409" s="37">
        <v>107989.0</v>
      </c>
      <c r="J409" s="37">
        <v>0.455</v>
      </c>
      <c r="K409" s="36" t="s">
        <v>296</v>
      </c>
      <c r="L409" s="36" t="s">
        <v>259</v>
      </c>
      <c r="M409" s="31" t="s">
        <v>77</v>
      </c>
    </row>
    <row r="410" ht="15.75" customHeight="1">
      <c r="A410" s="37" t="str">
        <f t="shared" si="1"/>
        <v>Suriname-The Americas2001</v>
      </c>
      <c r="B410" s="37">
        <v>0.022</v>
      </c>
      <c r="C410" s="37">
        <v>0.029</v>
      </c>
      <c r="D410" s="37">
        <v>72.0</v>
      </c>
      <c r="E410" s="37">
        <v>65.0</v>
      </c>
      <c r="F410" s="37">
        <v>0.304</v>
      </c>
      <c r="G410" s="37">
        <v>0.638</v>
      </c>
      <c r="H410" s="37">
        <v>0.058</v>
      </c>
      <c r="I410" s="37">
        <v>473312.0</v>
      </c>
      <c r="J410" s="37">
        <v>0.665</v>
      </c>
      <c r="K410" s="36" t="s">
        <v>297</v>
      </c>
      <c r="L410" s="36" t="s">
        <v>259</v>
      </c>
      <c r="M410" s="31" t="s">
        <v>77</v>
      </c>
    </row>
    <row r="411" ht="15.75" customHeight="1">
      <c r="A411" s="37" t="str">
        <f t="shared" si="1"/>
        <v>Trinidad and Tobago-The Americas2001</v>
      </c>
      <c r="B411" s="37">
        <v>0.015</v>
      </c>
      <c r="C411" s="37">
        <v>0.025</v>
      </c>
      <c r="D411" s="37">
        <v>72.0</v>
      </c>
      <c r="E411" s="37">
        <v>65.0</v>
      </c>
      <c r="F411" s="37">
        <v>0.246</v>
      </c>
      <c r="G411" s="37">
        <v>0.687</v>
      </c>
      <c r="H411" s="37">
        <v>0.067</v>
      </c>
      <c r="I411" s="37">
        <v>1272347.0</v>
      </c>
      <c r="J411" s="37">
        <v>0.106</v>
      </c>
      <c r="K411" s="36" t="s">
        <v>298</v>
      </c>
      <c r="L411" s="36" t="s">
        <v>259</v>
      </c>
      <c r="M411" s="31" t="s">
        <v>77</v>
      </c>
    </row>
    <row r="412" ht="15.75" customHeight="1">
      <c r="A412" s="37" t="str">
        <f t="shared" si="1"/>
        <v>Turks and Caicos Islands-The Americas2001</v>
      </c>
      <c r="B412" s="36"/>
      <c r="C412" s="36"/>
      <c r="D412" s="36"/>
      <c r="E412" s="36"/>
      <c r="F412" s="36"/>
      <c r="G412" s="36"/>
      <c r="H412" s="36"/>
      <c r="I412" s="37">
        <v>20186.0</v>
      </c>
      <c r="J412" s="37">
        <v>0.854</v>
      </c>
      <c r="K412" s="36" t="s">
        <v>299</v>
      </c>
      <c r="L412" s="36" t="s">
        <v>259</v>
      </c>
      <c r="M412" s="31" t="s">
        <v>77</v>
      </c>
    </row>
    <row r="413" ht="15.75" customHeight="1">
      <c r="A413" s="37" t="str">
        <f t="shared" si="1"/>
        <v>United States-The Americas2001</v>
      </c>
      <c r="B413" s="37">
        <v>0.014</v>
      </c>
      <c r="C413" s="37">
        <v>0.007</v>
      </c>
      <c r="D413" s="37">
        <v>79.0</v>
      </c>
      <c r="E413" s="37">
        <v>74.0</v>
      </c>
      <c r="F413" s="37">
        <v>0.212</v>
      </c>
      <c r="G413" s="37">
        <v>0.665</v>
      </c>
      <c r="H413" s="37">
        <v>0.123</v>
      </c>
      <c r="I413" s="37">
        <v>2.84968955E8</v>
      </c>
      <c r="J413" s="37">
        <v>0.792</v>
      </c>
      <c r="K413" s="36" t="s">
        <v>300</v>
      </c>
      <c r="L413" s="36" t="s">
        <v>259</v>
      </c>
      <c r="M413" s="31" t="s">
        <v>77</v>
      </c>
    </row>
    <row r="414" ht="15.75" customHeight="1">
      <c r="A414" s="37" t="str">
        <f t="shared" si="1"/>
        <v>Uruguay-The Americas2001</v>
      </c>
      <c r="B414" s="37">
        <v>0.016</v>
      </c>
      <c r="C414" s="37">
        <v>0.014</v>
      </c>
      <c r="D414" s="37">
        <v>79.0</v>
      </c>
      <c r="E414" s="37">
        <v>71.0</v>
      </c>
      <c r="F414" s="37">
        <v>0.244</v>
      </c>
      <c r="G414" s="37">
        <v>0.624</v>
      </c>
      <c r="H414" s="37">
        <v>0.132</v>
      </c>
      <c r="I414" s="37">
        <v>3326762.0</v>
      </c>
      <c r="J414" s="37">
        <v>0.923</v>
      </c>
      <c r="K414" s="36" t="s">
        <v>301</v>
      </c>
      <c r="L414" s="36" t="s">
        <v>259</v>
      </c>
      <c r="M414" s="31" t="s">
        <v>77</v>
      </c>
    </row>
    <row r="415" ht="15.75" customHeight="1">
      <c r="A415" s="37" t="str">
        <f t="shared" si="1"/>
        <v>Venezuela-The Americas2001</v>
      </c>
      <c r="B415" s="37">
        <v>0.023</v>
      </c>
      <c r="C415" s="37">
        <v>0.018</v>
      </c>
      <c r="D415" s="37">
        <v>76.0</v>
      </c>
      <c r="E415" s="37">
        <v>70.0</v>
      </c>
      <c r="F415" s="37">
        <v>0.332</v>
      </c>
      <c r="G415" s="37">
        <v>0.621</v>
      </c>
      <c r="H415" s="37">
        <v>0.046</v>
      </c>
      <c r="I415" s="37">
        <v>2.4870441E7</v>
      </c>
      <c r="J415" s="37">
        <v>0.883</v>
      </c>
      <c r="K415" s="36" t="s">
        <v>302</v>
      </c>
      <c r="L415" s="36" t="s">
        <v>259</v>
      </c>
      <c r="M415" s="31" t="s">
        <v>77</v>
      </c>
    </row>
    <row r="416" ht="15.75" customHeight="1">
      <c r="A416" s="37" t="str">
        <f t="shared" si="1"/>
        <v>Algeria-Africa2002</v>
      </c>
      <c r="B416" s="37">
        <v>0.019</v>
      </c>
      <c r="C416" s="37">
        <v>0.032</v>
      </c>
      <c r="D416" s="37">
        <v>71.0</v>
      </c>
      <c r="E416" s="37">
        <v>68.0</v>
      </c>
      <c r="F416" s="37">
        <v>0.318</v>
      </c>
      <c r="G416" s="37">
        <v>0.641</v>
      </c>
      <c r="H416" s="37">
        <v>0.041</v>
      </c>
      <c r="I416" s="37">
        <v>3.2572977E7</v>
      </c>
      <c r="J416" s="37">
        <v>0.615</v>
      </c>
      <c r="K416" s="36" t="s">
        <v>74</v>
      </c>
      <c r="L416" s="36" t="s">
        <v>75</v>
      </c>
      <c r="M416" s="31" t="s">
        <v>79</v>
      </c>
    </row>
    <row r="417" ht="15.75" customHeight="1">
      <c r="A417" s="37" t="str">
        <f t="shared" si="1"/>
        <v>Angola-Africa2002</v>
      </c>
      <c r="B417" s="37">
        <v>0.05</v>
      </c>
      <c r="C417" s="37">
        <v>0.126</v>
      </c>
      <c r="D417" s="37">
        <v>48.0</v>
      </c>
      <c r="E417" s="37">
        <v>45.0</v>
      </c>
      <c r="F417" s="37">
        <v>0.477</v>
      </c>
      <c r="G417" s="37">
        <v>0.499</v>
      </c>
      <c r="H417" s="37">
        <v>0.025</v>
      </c>
      <c r="I417" s="37">
        <v>1.4886574E7</v>
      </c>
      <c r="J417" s="37">
        <v>0.339</v>
      </c>
      <c r="K417" s="36" t="s">
        <v>92</v>
      </c>
      <c r="L417" s="36" t="s">
        <v>75</v>
      </c>
      <c r="M417" s="31" t="s">
        <v>79</v>
      </c>
    </row>
    <row r="418" ht="15.75" customHeight="1">
      <c r="A418" s="37" t="str">
        <f t="shared" si="1"/>
        <v>Benin-Africa2002</v>
      </c>
      <c r="B418" s="37">
        <v>0.042</v>
      </c>
      <c r="C418" s="37">
        <v>0.085</v>
      </c>
      <c r="D418" s="37">
        <v>58.0</v>
      </c>
      <c r="E418" s="37">
        <v>54.0</v>
      </c>
      <c r="F418" s="37">
        <v>0.451</v>
      </c>
      <c r="G418" s="37">
        <v>0.52</v>
      </c>
      <c r="H418" s="37">
        <v>0.028</v>
      </c>
      <c r="I418" s="37">
        <v>7414744.0</v>
      </c>
      <c r="J418" s="37">
        <v>0.39</v>
      </c>
      <c r="K418" s="36" t="s">
        <v>93</v>
      </c>
      <c r="L418" s="36" t="s">
        <v>75</v>
      </c>
      <c r="M418" s="31" t="s">
        <v>79</v>
      </c>
    </row>
    <row r="419" ht="15.75" customHeight="1">
      <c r="A419" s="37" t="str">
        <f t="shared" si="1"/>
        <v>Botswana-Africa2002</v>
      </c>
      <c r="B419" s="37">
        <v>0.026</v>
      </c>
      <c r="C419" s="37">
        <v>0.054</v>
      </c>
      <c r="D419" s="37">
        <v>49.0</v>
      </c>
      <c r="E419" s="37">
        <v>48.0</v>
      </c>
      <c r="F419" s="37">
        <v>0.372</v>
      </c>
      <c r="G419" s="37">
        <v>0.598</v>
      </c>
      <c r="H419" s="37">
        <v>0.03</v>
      </c>
      <c r="I419" s="37">
        <v>1808976.0</v>
      </c>
      <c r="J419" s="37">
        <v>0.544</v>
      </c>
      <c r="K419" s="36" t="s">
        <v>94</v>
      </c>
      <c r="L419" s="36" t="s">
        <v>75</v>
      </c>
      <c r="M419" s="31" t="s">
        <v>79</v>
      </c>
    </row>
    <row r="420" ht="15.75" customHeight="1">
      <c r="A420" s="37" t="str">
        <f t="shared" si="1"/>
        <v>Burkina Faso-Africa2002</v>
      </c>
      <c r="B420" s="37">
        <v>0.046</v>
      </c>
      <c r="C420" s="37">
        <v>0.094</v>
      </c>
      <c r="D420" s="37">
        <v>52.0</v>
      </c>
      <c r="E420" s="37">
        <v>50.0</v>
      </c>
      <c r="F420" s="37">
        <v>0.467</v>
      </c>
      <c r="G420" s="37">
        <v>0.507</v>
      </c>
      <c r="H420" s="37">
        <v>0.027</v>
      </c>
      <c r="I420" s="37">
        <v>1.2296399E7</v>
      </c>
      <c r="J420" s="37">
        <v>0.193</v>
      </c>
      <c r="K420" s="36" t="s">
        <v>95</v>
      </c>
      <c r="L420" s="36" t="s">
        <v>75</v>
      </c>
      <c r="M420" s="31" t="s">
        <v>79</v>
      </c>
    </row>
    <row r="421" ht="15.75" customHeight="1">
      <c r="A421" s="37" t="str">
        <f t="shared" si="1"/>
        <v>Burundi-Africa2002</v>
      </c>
      <c r="B421" s="37">
        <v>0.043</v>
      </c>
      <c r="C421" s="37">
        <v>0.086</v>
      </c>
      <c r="D421" s="37">
        <v>50.0</v>
      </c>
      <c r="E421" s="37">
        <v>48.0</v>
      </c>
      <c r="F421" s="37">
        <v>0.476</v>
      </c>
      <c r="G421" s="37">
        <v>0.495</v>
      </c>
      <c r="H421" s="37">
        <v>0.028</v>
      </c>
      <c r="I421" s="37">
        <v>7037727.0</v>
      </c>
      <c r="J421" s="37">
        <v>0.087</v>
      </c>
      <c r="K421" s="36" t="s">
        <v>96</v>
      </c>
      <c r="L421" s="36" t="s">
        <v>75</v>
      </c>
      <c r="M421" s="31" t="s">
        <v>79</v>
      </c>
    </row>
    <row r="422" ht="15.75" customHeight="1">
      <c r="A422" s="37" t="str">
        <f t="shared" si="1"/>
        <v>Cameroon-Africa2002</v>
      </c>
      <c r="B422" s="37">
        <v>0.041</v>
      </c>
      <c r="C422" s="37">
        <v>0.087</v>
      </c>
      <c r="D422" s="37">
        <v>53.0</v>
      </c>
      <c r="E422" s="37">
        <v>51.0</v>
      </c>
      <c r="F422" s="37">
        <v>0.449</v>
      </c>
      <c r="G422" s="37">
        <v>0.518</v>
      </c>
      <c r="H422" s="37">
        <v>0.034</v>
      </c>
      <c r="I422" s="37">
        <v>1.6782044E7</v>
      </c>
      <c r="J422" s="37">
        <v>0.467</v>
      </c>
      <c r="K422" s="36" t="s">
        <v>97</v>
      </c>
      <c r="L422" s="36" t="s">
        <v>75</v>
      </c>
      <c r="M422" s="31" t="s">
        <v>79</v>
      </c>
    </row>
    <row r="423" ht="15.75" customHeight="1">
      <c r="A423" s="37" t="str">
        <f t="shared" si="1"/>
        <v>Central African Republic-Africa2002</v>
      </c>
      <c r="B423" s="37">
        <v>0.039</v>
      </c>
      <c r="C423" s="37">
        <v>0.113</v>
      </c>
      <c r="D423" s="37">
        <v>46.0</v>
      </c>
      <c r="E423" s="37">
        <v>42.0</v>
      </c>
      <c r="F423" s="37">
        <v>0.422</v>
      </c>
      <c r="G423" s="37">
        <v>0.539</v>
      </c>
      <c r="H423" s="37">
        <v>0.04</v>
      </c>
      <c r="I423" s="37">
        <v>3767248.0</v>
      </c>
      <c r="J423" s="37">
        <v>0.378</v>
      </c>
      <c r="K423" s="36" t="s">
        <v>98</v>
      </c>
      <c r="L423" s="36" t="s">
        <v>75</v>
      </c>
      <c r="M423" s="31" t="s">
        <v>79</v>
      </c>
    </row>
    <row r="424" ht="15.75" customHeight="1">
      <c r="A424" s="37" t="str">
        <f t="shared" si="1"/>
        <v>Chad-Africa2002</v>
      </c>
      <c r="B424" s="37">
        <v>0.051</v>
      </c>
      <c r="C424" s="37">
        <v>0.104</v>
      </c>
      <c r="D424" s="37">
        <v>48.0</v>
      </c>
      <c r="E424" s="37">
        <v>46.0</v>
      </c>
      <c r="F424" s="37">
        <v>0.491</v>
      </c>
      <c r="G424" s="37">
        <v>0.481</v>
      </c>
      <c r="H424" s="37">
        <v>0.028</v>
      </c>
      <c r="I424" s="37">
        <v>8959964.0</v>
      </c>
      <c r="J424" s="37">
        <v>0.217</v>
      </c>
      <c r="K424" s="36" t="s">
        <v>99</v>
      </c>
      <c r="L424" s="36" t="s">
        <v>75</v>
      </c>
      <c r="M424" s="31" t="s">
        <v>79</v>
      </c>
    </row>
    <row r="425" ht="15.75" customHeight="1">
      <c r="A425" s="37" t="str">
        <f t="shared" si="1"/>
        <v>Comoros-Africa2002</v>
      </c>
      <c r="B425" s="37">
        <v>0.039</v>
      </c>
      <c r="C425" s="37">
        <v>0.072</v>
      </c>
      <c r="D425" s="37">
        <v>60.0</v>
      </c>
      <c r="E425" s="37">
        <v>57.0</v>
      </c>
      <c r="F425" s="37">
        <v>0.413</v>
      </c>
      <c r="G425" s="37">
        <v>0.556</v>
      </c>
      <c r="H425" s="37">
        <v>0.031</v>
      </c>
      <c r="I425" s="37">
        <v>556028.0</v>
      </c>
      <c r="J425" s="37">
        <v>0.28</v>
      </c>
      <c r="K425" s="36" t="s">
        <v>100</v>
      </c>
      <c r="L425" s="36" t="s">
        <v>75</v>
      </c>
      <c r="M425" s="31" t="s">
        <v>79</v>
      </c>
    </row>
    <row r="426" ht="15.75" customHeight="1">
      <c r="A426" s="37" t="str">
        <f t="shared" si="1"/>
        <v>Congo (Kinshasa)-Africa2002</v>
      </c>
      <c r="B426" s="37">
        <v>0.047</v>
      </c>
      <c r="C426" s="37">
        <v>0.113</v>
      </c>
      <c r="D426" s="37">
        <v>48.0</v>
      </c>
      <c r="E426" s="37">
        <v>46.0</v>
      </c>
      <c r="F426" s="37">
        <v>0.464</v>
      </c>
      <c r="G426" s="37">
        <v>0.508</v>
      </c>
      <c r="H426" s="37">
        <v>0.028</v>
      </c>
      <c r="I426" s="37">
        <v>4.951696E7</v>
      </c>
      <c r="J426" s="37">
        <v>0.361</v>
      </c>
      <c r="K426" s="36" t="s">
        <v>102</v>
      </c>
      <c r="L426" s="36" t="s">
        <v>75</v>
      </c>
      <c r="M426" s="31" t="s">
        <v>79</v>
      </c>
    </row>
    <row r="427" ht="15.75" customHeight="1">
      <c r="A427" s="37" t="str">
        <f t="shared" si="1"/>
        <v>Congo (Brazzaville)-Africa2002</v>
      </c>
      <c r="B427" s="37">
        <v>0.039</v>
      </c>
      <c r="C427" s="37">
        <v>0.073</v>
      </c>
      <c r="D427" s="37">
        <v>54.0</v>
      </c>
      <c r="E427" s="37">
        <v>52.0</v>
      </c>
      <c r="F427" s="37">
        <v>0.42</v>
      </c>
      <c r="G427" s="37">
        <v>0.545</v>
      </c>
      <c r="H427" s="37">
        <v>0.036</v>
      </c>
      <c r="I427" s="37">
        <v>3283719.0</v>
      </c>
      <c r="J427" s="37">
        <v>0.596</v>
      </c>
      <c r="K427" s="36" t="s">
        <v>101</v>
      </c>
      <c r="L427" s="36" t="s">
        <v>75</v>
      </c>
      <c r="M427" s="31" t="s">
        <v>79</v>
      </c>
    </row>
    <row r="428" ht="15.75" customHeight="1">
      <c r="A428" s="37" t="str">
        <f t="shared" si="1"/>
        <v>Cote d'Ivoire-Africa2002</v>
      </c>
      <c r="B428" s="37">
        <v>0.038</v>
      </c>
      <c r="C428" s="37">
        <v>0.096</v>
      </c>
      <c r="D428" s="37">
        <v>47.0</v>
      </c>
      <c r="E428" s="37">
        <v>46.0</v>
      </c>
      <c r="F428" s="37">
        <v>0.422</v>
      </c>
      <c r="G428" s="37">
        <v>0.549</v>
      </c>
      <c r="H428" s="37">
        <v>0.029</v>
      </c>
      <c r="I428" s="37">
        <v>1.6674987E7</v>
      </c>
      <c r="J428" s="37">
        <v>0.449</v>
      </c>
      <c r="K428" s="36" t="s">
        <v>103</v>
      </c>
      <c r="L428" s="36" t="s">
        <v>75</v>
      </c>
      <c r="M428" s="31" t="s">
        <v>79</v>
      </c>
    </row>
    <row r="429" ht="15.75" customHeight="1">
      <c r="A429" s="37" t="str">
        <f t="shared" si="1"/>
        <v>Djibouti-Africa2002</v>
      </c>
      <c r="B429" s="37">
        <v>0.029</v>
      </c>
      <c r="C429" s="37">
        <v>0.076</v>
      </c>
      <c r="D429" s="37">
        <v>59.0</v>
      </c>
      <c r="E429" s="37">
        <v>56.0</v>
      </c>
      <c r="F429" s="37">
        <v>0.398</v>
      </c>
      <c r="G429" s="37">
        <v>0.57</v>
      </c>
      <c r="H429" s="37">
        <v>0.032</v>
      </c>
      <c r="I429" s="37">
        <v>744434.0</v>
      </c>
      <c r="J429" s="37">
        <v>0.766</v>
      </c>
      <c r="K429" s="36" t="s">
        <v>104</v>
      </c>
      <c r="L429" s="36" t="s">
        <v>75</v>
      </c>
      <c r="M429" s="31" t="s">
        <v>79</v>
      </c>
    </row>
    <row r="430" ht="15.75" customHeight="1">
      <c r="A430" s="37" t="str">
        <f t="shared" si="1"/>
        <v>Egypt-Africa2002</v>
      </c>
      <c r="B430" s="37">
        <v>0.024</v>
      </c>
      <c r="C430" s="37">
        <v>0.031</v>
      </c>
      <c r="D430" s="37">
        <v>71.0</v>
      </c>
      <c r="E430" s="37">
        <v>67.0</v>
      </c>
      <c r="F430" s="37">
        <v>0.342</v>
      </c>
      <c r="G430" s="37">
        <v>0.604</v>
      </c>
      <c r="H430" s="37">
        <v>0.054</v>
      </c>
      <c r="I430" s="37">
        <v>6.8302914E7</v>
      </c>
      <c r="J430" s="37">
        <v>0.429</v>
      </c>
      <c r="K430" s="36" t="s">
        <v>105</v>
      </c>
      <c r="L430" s="36" t="s">
        <v>75</v>
      </c>
      <c r="M430" s="31" t="s">
        <v>79</v>
      </c>
    </row>
    <row r="431" ht="15.75" customHeight="1">
      <c r="A431" s="37" t="str">
        <f t="shared" si="1"/>
        <v>Equatorial Guinea-Africa2002</v>
      </c>
      <c r="B431" s="37">
        <v>0.039</v>
      </c>
      <c r="C431" s="37">
        <v>0.094</v>
      </c>
      <c r="D431" s="37">
        <v>49.0</v>
      </c>
      <c r="E431" s="37">
        <v>47.0</v>
      </c>
      <c r="F431" s="37">
        <v>0.419</v>
      </c>
      <c r="G431" s="37">
        <v>0.546</v>
      </c>
      <c r="H431" s="37">
        <v>0.035</v>
      </c>
      <c r="I431" s="37">
        <v>551399.0</v>
      </c>
      <c r="J431" s="37">
        <v>0.388</v>
      </c>
      <c r="K431" s="36" t="s">
        <v>106</v>
      </c>
      <c r="L431" s="36" t="s">
        <v>75</v>
      </c>
      <c r="M431" s="31" t="s">
        <v>79</v>
      </c>
    </row>
    <row r="432" ht="15.75" customHeight="1">
      <c r="A432" s="37" t="str">
        <f t="shared" si="1"/>
        <v>Eritrea-Africa2002</v>
      </c>
      <c r="B432" s="37">
        <v>0.04</v>
      </c>
      <c r="C432" s="37">
        <v>0.054</v>
      </c>
      <c r="D432" s="37">
        <v>59.0</v>
      </c>
      <c r="E432" s="37">
        <v>55.0</v>
      </c>
      <c r="F432" s="37">
        <v>0.454</v>
      </c>
      <c r="G432" s="37">
        <v>0.527</v>
      </c>
      <c r="H432" s="37">
        <v>0.019</v>
      </c>
      <c r="I432" s="37">
        <v>4281576.0</v>
      </c>
      <c r="J432" s="37">
        <v>0.18</v>
      </c>
      <c r="K432" s="36" t="s">
        <v>107</v>
      </c>
      <c r="L432" s="36" t="s">
        <v>75</v>
      </c>
      <c r="M432" s="31" t="s">
        <v>79</v>
      </c>
    </row>
    <row r="433" ht="15.75" customHeight="1">
      <c r="A433" s="37" t="str">
        <f t="shared" si="1"/>
        <v>Ethiopia-Africa2002</v>
      </c>
      <c r="B433" s="37">
        <v>0.042</v>
      </c>
      <c r="C433" s="37">
        <v>0.083</v>
      </c>
      <c r="D433" s="37">
        <v>55.0</v>
      </c>
      <c r="E433" s="37">
        <v>53.0</v>
      </c>
      <c r="F433" s="37">
        <v>0.465</v>
      </c>
      <c r="G433" s="37">
        <v>0.504</v>
      </c>
      <c r="H433" s="37">
        <v>0.031</v>
      </c>
      <c r="I433" s="37">
        <v>6.9948344E7</v>
      </c>
      <c r="J433" s="37">
        <v>0.151</v>
      </c>
      <c r="K433" s="36" t="s">
        <v>108</v>
      </c>
      <c r="L433" s="36" t="s">
        <v>75</v>
      </c>
      <c r="M433" s="31" t="s">
        <v>79</v>
      </c>
    </row>
    <row r="434" ht="15.75" customHeight="1">
      <c r="A434" s="37" t="str">
        <f t="shared" si="1"/>
        <v>Gabon-Africa2002</v>
      </c>
      <c r="B434" s="37">
        <v>0.033</v>
      </c>
      <c r="C434" s="37">
        <v>0.054</v>
      </c>
      <c r="D434" s="37">
        <v>61.0</v>
      </c>
      <c r="E434" s="37">
        <v>58.0</v>
      </c>
      <c r="F434" s="37">
        <v>0.402</v>
      </c>
      <c r="G434" s="37">
        <v>0.54</v>
      </c>
      <c r="H434" s="37">
        <v>0.058</v>
      </c>
      <c r="I434" s="37">
        <v>1285318.0</v>
      </c>
      <c r="J434" s="37">
        <v>0.816</v>
      </c>
      <c r="K434" s="36" t="s">
        <v>109</v>
      </c>
      <c r="L434" s="36" t="s">
        <v>75</v>
      </c>
      <c r="M434" s="31" t="s">
        <v>79</v>
      </c>
    </row>
    <row r="435" ht="15.75" customHeight="1">
      <c r="A435" s="37" t="str">
        <f t="shared" si="1"/>
        <v>Gambia, The-Africa2002</v>
      </c>
      <c r="B435" s="37">
        <v>0.045</v>
      </c>
      <c r="C435" s="37">
        <v>0.061</v>
      </c>
      <c r="D435" s="37">
        <v>57.0</v>
      </c>
      <c r="E435" s="37">
        <v>55.0</v>
      </c>
      <c r="F435" s="37">
        <v>0.459</v>
      </c>
      <c r="G435" s="37">
        <v>0.515</v>
      </c>
      <c r="H435" s="37">
        <v>0.026</v>
      </c>
      <c r="I435" s="37">
        <v>1306667.0</v>
      </c>
      <c r="J435" s="37">
        <v>0.497</v>
      </c>
      <c r="K435" s="36" t="s">
        <v>110</v>
      </c>
      <c r="L435" s="36" t="s">
        <v>75</v>
      </c>
      <c r="M435" s="31" t="s">
        <v>79</v>
      </c>
    </row>
    <row r="436" ht="15.75" customHeight="1">
      <c r="A436" s="37" t="str">
        <f t="shared" si="1"/>
        <v>Ghana-Africa2002</v>
      </c>
      <c r="B436" s="37">
        <v>0.034</v>
      </c>
      <c r="C436" s="37">
        <v>0.062</v>
      </c>
      <c r="D436" s="37">
        <v>58.0</v>
      </c>
      <c r="E436" s="37">
        <v>57.0</v>
      </c>
      <c r="F436" s="37">
        <v>0.409</v>
      </c>
      <c r="G436" s="37">
        <v>0.559</v>
      </c>
      <c r="H436" s="37">
        <v>0.032</v>
      </c>
      <c r="I436" s="37">
        <v>1.9786307E7</v>
      </c>
      <c r="J436" s="37">
        <v>0.453</v>
      </c>
      <c r="K436" s="36" t="s">
        <v>111</v>
      </c>
      <c r="L436" s="36" t="s">
        <v>75</v>
      </c>
      <c r="M436" s="31" t="s">
        <v>79</v>
      </c>
    </row>
    <row r="437" ht="15.75" customHeight="1">
      <c r="A437" s="37" t="str">
        <f t="shared" si="1"/>
        <v>Guinea-Africa2002</v>
      </c>
      <c r="B437" s="37">
        <v>0.041</v>
      </c>
      <c r="C437" s="37">
        <v>0.095</v>
      </c>
      <c r="D437" s="37">
        <v>51.0</v>
      </c>
      <c r="E437" s="37">
        <v>51.0</v>
      </c>
      <c r="F437" s="37">
        <v>0.439</v>
      </c>
      <c r="G437" s="37">
        <v>0.527</v>
      </c>
      <c r="H437" s="37">
        <v>0.034</v>
      </c>
      <c r="I437" s="37">
        <v>9045748.0</v>
      </c>
      <c r="J437" s="37">
        <v>0.317</v>
      </c>
      <c r="K437" s="36" t="s">
        <v>112</v>
      </c>
      <c r="L437" s="36" t="s">
        <v>75</v>
      </c>
      <c r="M437" s="31" t="s">
        <v>79</v>
      </c>
    </row>
    <row r="438" ht="15.75" customHeight="1">
      <c r="A438" s="37" t="str">
        <f t="shared" si="1"/>
        <v>Guinea-Bissau-Africa2002</v>
      </c>
      <c r="B438" s="37">
        <v>0.041</v>
      </c>
      <c r="C438" s="37">
        <v>0.104</v>
      </c>
      <c r="D438" s="37">
        <v>53.0</v>
      </c>
      <c r="E438" s="37">
        <v>51.0</v>
      </c>
      <c r="F438" s="37">
        <v>0.433</v>
      </c>
      <c r="G438" s="37">
        <v>0.537</v>
      </c>
      <c r="H438" s="37">
        <v>0.03</v>
      </c>
      <c r="I438" s="37">
        <v>1330849.0</v>
      </c>
      <c r="J438" s="37">
        <v>0.383</v>
      </c>
      <c r="K438" s="36" t="s">
        <v>113</v>
      </c>
      <c r="L438" s="36" t="s">
        <v>75</v>
      </c>
      <c r="M438" s="31" t="s">
        <v>79</v>
      </c>
    </row>
    <row r="439" ht="15.75" customHeight="1">
      <c r="A439" s="37" t="str">
        <f t="shared" si="1"/>
        <v>Kenya-Africa2002</v>
      </c>
      <c r="B439" s="37">
        <v>0.039</v>
      </c>
      <c r="C439" s="37">
        <v>0.066</v>
      </c>
      <c r="D439" s="37">
        <v>54.0</v>
      </c>
      <c r="E439" s="37">
        <v>52.0</v>
      </c>
      <c r="F439" s="37">
        <v>0.435</v>
      </c>
      <c r="G439" s="37">
        <v>0.538</v>
      </c>
      <c r="H439" s="37">
        <v>0.028</v>
      </c>
      <c r="I439" s="37">
        <v>3.3000524E7</v>
      </c>
      <c r="J439" s="37">
        <v>0.206</v>
      </c>
      <c r="K439" s="36" t="s">
        <v>114</v>
      </c>
      <c r="L439" s="36" t="s">
        <v>75</v>
      </c>
      <c r="M439" s="31" t="s">
        <v>79</v>
      </c>
    </row>
    <row r="440" ht="15.75" customHeight="1">
      <c r="A440" s="37" t="str">
        <f t="shared" si="1"/>
        <v>Lesotho-Africa2002</v>
      </c>
      <c r="B440" s="37">
        <v>0.03</v>
      </c>
      <c r="C440" s="37">
        <v>0.082</v>
      </c>
      <c r="D440" s="37">
        <v>45.0</v>
      </c>
      <c r="E440" s="37">
        <v>44.0</v>
      </c>
      <c r="F440" s="37">
        <v>0.407</v>
      </c>
      <c r="G440" s="37">
        <v>0.547</v>
      </c>
      <c r="H440" s="37">
        <v>0.046</v>
      </c>
      <c r="I440" s="37">
        <v>1885487.0</v>
      </c>
      <c r="J440" s="37">
        <v>0.206</v>
      </c>
      <c r="K440" s="36" t="s">
        <v>115</v>
      </c>
      <c r="L440" s="36" t="s">
        <v>75</v>
      </c>
      <c r="M440" s="31" t="s">
        <v>79</v>
      </c>
    </row>
    <row r="441" ht="15.75" customHeight="1">
      <c r="A441" s="37" t="str">
        <f t="shared" si="1"/>
        <v>Liberia-Africa2002</v>
      </c>
      <c r="B441" s="37">
        <v>0.042</v>
      </c>
      <c r="C441" s="37">
        <v>0.104</v>
      </c>
      <c r="D441" s="37">
        <v>54.0</v>
      </c>
      <c r="E441" s="37">
        <v>52.0</v>
      </c>
      <c r="F441" s="37">
        <v>0.432</v>
      </c>
      <c r="G441" s="37">
        <v>0.537</v>
      </c>
      <c r="H441" s="37">
        <v>0.031</v>
      </c>
      <c r="I441" s="37">
        <v>3070673.0</v>
      </c>
      <c r="J441" s="37">
        <v>0.45</v>
      </c>
      <c r="K441" s="36" t="s">
        <v>116</v>
      </c>
      <c r="L441" s="36" t="s">
        <v>75</v>
      </c>
      <c r="M441" s="31" t="s">
        <v>79</v>
      </c>
    </row>
    <row r="442" ht="15.75" customHeight="1">
      <c r="A442" s="37" t="str">
        <f t="shared" si="1"/>
        <v>Libya-Africa2002</v>
      </c>
      <c r="B442" s="37">
        <v>0.023</v>
      </c>
      <c r="C442" s="37">
        <v>0.023</v>
      </c>
      <c r="D442" s="37">
        <v>74.0</v>
      </c>
      <c r="E442" s="37">
        <v>71.0</v>
      </c>
      <c r="F442" s="37">
        <v>0.32</v>
      </c>
      <c r="G442" s="37">
        <v>0.64</v>
      </c>
      <c r="H442" s="37">
        <v>0.041</v>
      </c>
      <c r="I442" s="37">
        <v>5340389.0</v>
      </c>
      <c r="J442" s="37">
        <v>0.765</v>
      </c>
      <c r="K442" s="36" t="s">
        <v>117</v>
      </c>
      <c r="L442" s="36" t="s">
        <v>75</v>
      </c>
      <c r="M442" s="31" t="s">
        <v>79</v>
      </c>
    </row>
    <row r="443" ht="15.75" customHeight="1">
      <c r="A443" s="37" t="str">
        <f t="shared" si="1"/>
        <v>Madagascar-Africa2002</v>
      </c>
      <c r="B443" s="37">
        <v>0.04</v>
      </c>
      <c r="C443" s="37">
        <v>0.064</v>
      </c>
      <c r="D443" s="37">
        <v>61.0</v>
      </c>
      <c r="E443" s="37">
        <v>59.0</v>
      </c>
      <c r="F443" s="37">
        <v>0.454</v>
      </c>
      <c r="G443" s="37">
        <v>0.517</v>
      </c>
      <c r="H443" s="37">
        <v>0.03</v>
      </c>
      <c r="I443" s="37">
        <v>1.6736029E7</v>
      </c>
      <c r="J443" s="37">
        <v>0.277</v>
      </c>
      <c r="K443" s="36" t="s">
        <v>118</v>
      </c>
      <c r="L443" s="36" t="s">
        <v>75</v>
      </c>
      <c r="M443" s="31" t="s">
        <v>79</v>
      </c>
    </row>
    <row r="444" ht="15.75" customHeight="1">
      <c r="A444" s="37" t="str">
        <f t="shared" si="1"/>
        <v>Malawi-Africa2002</v>
      </c>
      <c r="B444" s="37">
        <v>0.044</v>
      </c>
      <c r="C444" s="37">
        <v>0.09</v>
      </c>
      <c r="D444" s="37">
        <v>47.0</v>
      </c>
      <c r="E444" s="37">
        <v>47.0</v>
      </c>
      <c r="F444" s="37">
        <v>0.461</v>
      </c>
      <c r="G444" s="37">
        <v>0.509</v>
      </c>
      <c r="H444" s="37">
        <v>0.03</v>
      </c>
      <c r="I444" s="37">
        <v>1.1926778E7</v>
      </c>
      <c r="J444" s="37">
        <v>0.148</v>
      </c>
      <c r="K444" s="36" t="s">
        <v>119</v>
      </c>
      <c r="L444" s="36" t="s">
        <v>75</v>
      </c>
      <c r="M444" s="31" t="s">
        <v>79</v>
      </c>
    </row>
    <row r="445" ht="15.75" customHeight="1">
      <c r="A445" s="37" t="str">
        <f t="shared" si="1"/>
        <v>Mali-Africa2002</v>
      </c>
      <c r="B445" s="37">
        <v>0.048</v>
      </c>
      <c r="C445" s="37">
        <v>0.109</v>
      </c>
      <c r="D445" s="37">
        <v>50.0</v>
      </c>
      <c r="E445" s="37">
        <v>50.0</v>
      </c>
      <c r="F445" s="37">
        <v>0.461</v>
      </c>
      <c r="G445" s="37">
        <v>0.506</v>
      </c>
      <c r="H445" s="37">
        <v>0.033</v>
      </c>
      <c r="I445" s="37">
        <v>1.0882662E7</v>
      </c>
      <c r="J445" s="37">
        <v>0.298</v>
      </c>
      <c r="K445" s="36" t="s">
        <v>120</v>
      </c>
      <c r="L445" s="36" t="s">
        <v>75</v>
      </c>
      <c r="M445" s="31" t="s">
        <v>79</v>
      </c>
    </row>
    <row r="446" ht="15.75" customHeight="1">
      <c r="A446" s="37" t="str">
        <f t="shared" si="1"/>
        <v>Mauritania-Africa2002</v>
      </c>
      <c r="B446" s="37">
        <v>0.038</v>
      </c>
      <c r="C446" s="37">
        <v>0.076</v>
      </c>
      <c r="D446" s="37">
        <v>61.0</v>
      </c>
      <c r="E446" s="37">
        <v>58.0</v>
      </c>
      <c r="F446" s="37">
        <v>0.423</v>
      </c>
      <c r="G446" s="37">
        <v>0.545</v>
      </c>
      <c r="H446" s="37">
        <v>0.032</v>
      </c>
      <c r="I446" s="37">
        <v>2877431.0</v>
      </c>
      <c r="J446" s="37">
        <v>0.508</v>
      </c>
      <c r="K446" s="36" t="s">
        <v>121</v>
      </c>
      <c r="L446" s="36" t="s">
        <v>75</v>
      </c>
      <c r="M446" s="31" t="s">
        <v>79</v>
      </c>
    </row>
    <row r="447" ht="15.75" customHeight="1">
      <c r="A447" s="37" t="str">
        <f t="shared" si="1"/>
        <v>Mauritius-Africa2002</v>
      </c>
      <c r="B447" s="37">
        <v>0.017</v>
      </c>
      <c r="C447" s="37">
        <v>0.014</v>
      </c>
      <c r="D447" s="37">
        <v>76.0</v>
      </c>
      <c r="E447" s="37">
        <v>69.0</v>
      </c>
      <c r="F447" s="37">
        <v>0.252</v>
      </c>
      <c r="G447" s="37">
        <v>0.685</v>
      </c>
      <c r="H447" s="37">
        <v>0.064</v>
      </c>
      <c r="I447" s="37">
        <v>1210196.0</v>
      </c>
      <c r="J447" s="37">
        <v>0.423</v>
      </c>
      <c r="K447" s="36" t="s">
        <v>122</v>
      </c>
      <c r="L447" s="36" t="s">
        <v>75</v>
      </c>
      <c r="M447" s="31" t="s">
        <v>79</v>
      </c>
    </row>
    <row r="448" ht="15.75" customHeight="1">
      <c r="A448" s="37" t="str">
        <f t="shared" si="1"/>
        <v>Morocco-Africa2002</v>
      </c>
      <c r="B448" s="37">
        <v>0.021</v>
      </c>
      <c r="C448" s="37">
        <v>0.04</v>
      </c>
      <c r="D448" s="37">
        <v>70.0</v>
      </c>
      <c r="E448" s="37">
        <v>67.0</v>
      </c>
      <c r="F448" s="37">
        <v>0.327</v>
      </c>
      <c r="G448" s="37">
        <v>0.625</v>
      </c>
      <c r="H448" s="37">
        <v>0.048</v>
      </c>
      <c r="I448" s="37">
        <v>2.9311443E7</v>
      </c>
      <c r="J448" s="37">
        <v>0.54</v>
      </c>
      <c r="K448" s="36" t="s">
        <v>123</v>
      </c>
      <c r="L448" s="36" t="s">
        <v>75</v>
      </c>
      <c r="M448" s="31" t="s">
        <v>79</v>
      </c>
    </row>
    <row r="449" ht="15.75" customHeight="1">
      <c r="A449" s="37" t="str">
        <f t="shared" si="1"/>
        <v>Mozambique-Africa2002</v>
      </c>
      <c r="B449" s="37">
        <v>0.045</v>
      </c>
      <c r="C449" s="37">
        <v>0.104</v>
      </c>
      <c r="D449" s="37">
        <v>49.0</v>
      </c>
      <c r="E449" s="37">
        <v>46.0</v>
      </c>
      <c r="F449" s="37">
        <v>0.441</v>
      </c>
      <c r="G449" s="37">
        <v>0.527</v>
      </c>
      <c r="H449" s="37">
        <v>0.032</v>
      </c>
      <c r="I449" s="37">
        <v>1.9319894E7</v>
      </c>
      <c r="J449" s="37">
        <v>0.295</v>
      </c>
      <c r="K449" s="36" t="s">
        <v>124</v>
      </c>
      <c r="L449" s="36" t="s">
        <v>75</v>
      </c>
      <c r="M449" s="31" t="s">
        <v>79</v>
      </c>
    </row>
    <row r="450" ht="15.75" customHeight="1">
      <c r="A450" s="37" t="str">
        <f t="shared" si="1"/>
        <v>Namibia-Africa2002</v>
      </c>
      <c r="B450" s="37">
        <v>0.031</v>
      </c>
      <c r="C450" s="37">
        <v>0.049</v>
      </c>
      <c r="D450" s="37">
        <v>56.0</v>
      </c>
      <c r="E450" s="37">
        <v>52.0</v>
      </c>
      <c r="F450" s="37">
        <v>0.402</v>
      </c>
      <c r="G450" s="37">
        <v>0.565</v>
      </c>
      <c r="H450" s="37">
        <v>0.033</v>
      </c>
      <c r="I450" s="37">
        <v>1958303.0</v>
      </c>
      <c r="J450" s="37">
        <v>0.338</v>
      </c>
      <c r="K450" s="36" t="s">
        <v>125</v>
      </c>
      <c r="L450" s="36" t="s">
        <v>75</v>
      </c>
      <c r="M450" s="31" t="s">
        <v>79</v>
      </c>
    </row>
    <row r="451" ht="15.75" customHeight="1">
      <c r="A451" s="37" t="str">
        <f t="shared" si="1"/>
        <v>Niger-Africa2002</v>
      </c>
      <c r="B451" s="37">
        <v>0.052</v>
      </c>
      <c r="C451" s="37">
        <v>0.094</v>
      </c>
      <c r="D451" s="37">
        <v>52.0</v>
      </c>
      <c r="E451" s="37">
        <v>52.0</v>
      </c>
      <c r="F451" s="37">
        <v>0.483</v>
      </c>
      <c r="G451" s="37">
        <v>0.491</v>
      </c>
      <c r="H451" s="37">
        <v>0.025</v>
      </c>
      <c r="I451" s="37">
        <v>1.1817297E7</v>
      </c>
      <c r="J451" s="37">
        <v>0.164</v>
      </c>
      <c r="K451" s="36" t="s">
        <v>126</v>
      </c>
      <c r="L451" s="36" t="s">
        <v>75</v>
      </c>
      <c r="M451" s="31" t="s">
        <v>79</v>
      </c>
    </row>
    <row r="452" ht="15.75" customHeight="1">
      <c r="A452" s="37" t="str">
        <f t="shared" si="1"/>
        <v>Nigeria-Africa2002</v>
      </c>
      <c r="B452" s="37">
        <v>0.043</v>
      </c>
      <c r="C452" s="37">
        <v>0.106</v>
      </c>
      <c r="D452" s="37">
        <v>48.0</v>
      </c>
      <c r="E452" s="37">
        <v>47.0</v>
      </c>
      <c r="F452" s="37">
        <v>0.434</v>
      </c>
      <c r="G452" s="37">
        <v>0.538</v>
      </c>
      <c r="H452" s="37">
        <v>0.028</v>
      </c>
      <c r="I452" s="37">
        <v>1.29224641E8</v>
      </c>
      <c r="J452" s="37">
        <v>0.365</v>
      </c>
      <c r="K452" s="36" t="s">
        <v>127</v>
      </c>
      <c r="L452" s="36" t="s">
        <v>75</v>
      </c>
      <c r="M452" s="31" t="s">
        <v>79</v>
      </c>
    </row>
    <row r="453" ht="15.75" customHeight="1">
      <c r="A453" s="37" t="str">
        <f t="shared" si="1"/>
        <v>Rwanda-Africa2002</v>
      </c>
      <c r="B453" s="37">
        <v>0.04</v>
      </c>
      <c r="C453" s="37">
        <v>0.092</v>
      </c>
      <c r="D453" s="37">
        <v>51.0</v>
      </c>
      <c r="E453" s="37">
        <v>50.0</v>
      </c>
      <c r="F453" s="37">
        <v>0.459</v>
      </c>
      <c r="G453" s="37">
        <v>0.513</v>
      </c>
      <c r="H453" s="37">
        <v>0.029</v>
      </c>
      <c r="I453" s="37">
        <v>8987523.0</v>
      </c>
      <c r="J453" s="37">
        <v>0.168</v>
      </c>
      <c r="K453" s="36" t="s">
        <v>128</v>
      </c>
      <c r="L453" s="36" t="s">
        <v>75</v>
      </c>
      <c r="M453" s="31" t="s">
        <v>79</v>
      </c>
    </row>
    <row r="454" ht="15.75" customHeight="1">
      <c r="A454" s="37" t="str">
        <f t="shared" si="1"/>
        <v>Sao Tome and Principe-Africa2002</v>
      </c>
      <c r="B454" s="37">
        <v>0.037</v>
      </c>
      <c r="C454" s="37">
        <v>0.054</v>
      </c>
      <c r="D454" s="37">
        <v>66.0</v>
      </c>
      <c r="E454" s="37">
        <v>62.0</v>
      </c>
      <c r="F454" s="37">
        <v>0.429</v>
      </c>
      <c r="G454" s="37">
        <v>0.53</v>
      </c>
      <c r="H454" s="37">
        <v>0.04</v>
      </c>
      <c r="I454" s="37">
        <v>144447.0</v>
      </c>
      <c r="J454" s="37">
        <v>0.553</v>
      </c>
      <c r="K454" s="36" t="s">
        <v>129</v>
      </c>
      <c r="L454" s="36" t="s">
        <v>75</v>
      </c>
      <c r="M454" s="31" t="s">
        <v>79</v>
      </c>
    </row>
    <row r="455" ht="15.75" customHeight="1">
      <c r="A455" s="37" t="str">
        <f t="shared" si="1"/>
        <v>Senegal-Africa2002</v>
      </c>
      <c r="B455" s="37">
        <v>0.04</v>
      </c>
      <c r="C455" s="37">
        <v>0.065</v>
      </c>
      <c r="D455" s="37">
        <v>60.0</v>
      </c>
      <c r="E455" s="37">
        <v>57.0</v>
      </c>
      <c r="F455" s="37">
        <v>0.447</v>
      </c>
      <c r="G455" s="37">
        <v>0.521</v>
      </c>
      <c r="H455" s="37">
        <v>0.032</v>
      </c>
      <c r="I455" s="37">
        <v>1.039005E7</v>
      </c>
      <c r="J455" s="37">
        <v>0.406</v>
      </c>
      <c r="K455" s="36" t="s">
        <v>130</v>
      </c>
      <c r="L455" s="36" t="s">
        <v>75</v>
      </c>
      <c r="M455" s="31" t="s">
        <v>79</v>
      </c>
    </row>
    <row r="456" ht="15.75" customHeight="1">
      <c r="A456" s="37" t="str">
        <f t="shared" si="1"/>
        <v>Seychelles-Africa2002</v>
      </c>
      <c r="B456" s="37">
        <v>0.018</v>
      </c>
      <c r="C456" s="37">
        <v>0.012</v>
      </c>
      <c r="D456" s="37">
        <v>77.0</v>
      </c>
      <c r="E456" s="37">
        <v>69.0</v>
      </c>
      <c r="F456" s="37">
        <v>0.267</v>
      </c>
      <c r="G456" s="37">
        <v>0.654</v>
      </c>
      <c r="H456" s="37">
        <v>0.079</v>
      </c>
      <c r="I456" s="37">
        <v>83700.0</v>
      </c>
      <c r="J456" s="37">
        <v>0.505</v>
      </c>
      <c r="K456" s="36" t="s">
        <v>131</v>
      </c>
      <c r="L456" s="36" t="s">
        <v>75</v>
      </c>
      <c r="M456" s="31" t="s">
        <v>79</v>
      </c>
    </row>
    <row r="457" ht="15.75" customHeight="1">
      <c r="A457" s="37" t="str">
        <f t="shared" si="1"/>
        <v>Sierra Leone-Africa2002</v>
      </c>
      <c r="B457" s="37">
        <v>0.043</v>
      </c>
      <c r="C457" s="37">
        <v>0.136</v>
      </c>
      <c r="D457" s="37">
        <v>40.0</v>
      </c>
      <c r="E457" s="37">
        <v>39.0</v>
      </c>
      <c r="F457" s="37">
        <v>0.428</v>
      </c>
      <c r="G457" s="37">
        <v>0.548</v>
      </c>
      <c r="H457" s="37">
        <v>0.024</v>
      </c>
      <c r="I457" s="37">
        <v>4493047.0</v>
      </c>
      <c r="J457" s="37">
        <v>0.361</v>
      </c>
      <c r="K457" s="36" t="s">
        <v>132</v>
      </c>
      <c r="L457" s="36" t="s">
        <v>75</v>
      </c>
      <c r="M457" s="31" t="s">
        <v>79</v>
      </c>
    </row>
    <row r="458" ht="15.75" customHeight="1">
      <c r="A458" s="37" t="str">
        <f t="shared" si="1"/>
        <v>Somalia-Africa2002</v>
      </c>
      <c r="B458" s="37">
        <v>0.048</v>
      </c>
      <c r="C458" s="37">
        <v>0.105</v>
      </c>
      <c r="D458" s="37">
        <v>53.0</v>
      </c>
      <c r="E458" s="37">
        <v>50.0</v>
      </c>
      <c r="F458" s="37">
        <v>0.475</v>
      </c>
      <c r="G458" s="37">
        <v>0.496</v>
      </c>
      <c r="H458" s="37">
        <v>0.029</v>
      </c>
      <c r="I458" s="37">
        <v>7825924.0</v>
      </c>
      <c r="J458" s="37">
        <v>0.34</v>
      </c>
      <c r="K458" s="36" t="s">
        <v>133</v>
      </c>
      <c r="L458" s="36" t="s">
        <v>75</v>
      </c>
      <c r="M458" s="31" t="s">
        <v>79</v>
      </c>
    </row>
    <row r="459" ht="15.75" customHeight="1">
      <c r="A459" s="37" t="str">
        <f t="shared" si="1"/>
        <v>South Africa-Africa2002</v>
      </c>
      <c r="B459" s="37">
        <v>0.024</v>
      </c>
      <c r="C459" s="37">
        <v>0.053</v>
      </c>
      <c r="D459" s="37">
        <v>55.0</v>
      </c>
      <c r="E459" s="37">
        <v>52.0</v>
      </c>
      <c r="F459" s="37">
        <v>0.32</v>
      </c>
      <c r="G459" s="37">
        <v>0.643</v>
      </c>
      <c r="H459" s="37">
        <v>0.037</v>
      </c>
      <c r="I459" s="37">
        <v>4.5808736E7</v>
      </c>
      <c r="J459" s="37">
        <v>0.579</v>
      </c>
      <c r="K459" s="36" t="s">
        <v>134</v>
      </c>
      <c r="L459" s="36" t="s">
        <v>75</v>
      </c>
      <c r="M459" s="31" t="s">
        <v>79</v>
      </c>
    </row>
    <row r="460" ht="15.75" customHeight="1">
      <c r="A460" s="37" t="str">
        <f t="shared" si="1"/>
        <v>South Sudan-Africa2002</v>
      </c>
      <c r="B460" s="37">
        <v>0.041</v>
      </c>
      <c r="C460" s="37">
        <v>0.1</v>
      </c>
      <c r="D460" s="37">
        <v>51.0</v>
      </c>
      <c r="E460" s="37">
        <v>49.0</v>
      </c>
      <c r="F460" s="37">
        <v>0.445</v>
      </c>
      <c r="G460" s="37">
        <v>0.524</v>
      </c>
      <c r="H460" s="37">
        <v>0.031</v>
      </c>
      <c r="I460" s="37">
        <v>7186820.0</v>
      </c>
      <c r="J460" s="37">
        <v>0.168</v>
      </c>
      <c r="K460" s="36" t="s">
        <v>135</v>
      </c>
      <c r="L460" s="36" t="s">
        <v>75</v>
      </c>
      <c r="M460" s="31" t="s">
        <v>79</v>
      </c>
    </row>
    <row r="461" ht="15.75" customHeight="1">
      <c r="A461" s="37" t="str">
        <f t="shared" si="1"/>
        <v>Sudan-Africa2002</v>
      </c>
      <c r="B461" s="37">
        <v>0.039</v>
      </c>
      <c r="C461" s="37">
        <v>0.066</v>
      </c>
      <c r="D461" s="37">
        <v>61.0</v>
      </c>
      <c r="E461" s="37">
        <v>57.0</v>
      </c>
      <c r="F461" s="37">
        <v>0.435</v>
      </c>
      <c r="G461" s="37">
        <v>0.535</v>
      </c>
      <c r="H461" s="37">
        <v>0.03</v>
      </c>
      <c r="I461" s="37">
        <v>2.9186427E7</v>
      </c>
      <c r="J461" s="37">
        <v>0.326</v>
      </c>
      <c r="K461" s="36" t="s">
        <v>136</v>
      </c>
      <c r="L461" s="36" t="s">
        <v>75</v>
      </c>
      <c r="M461" s="31" t="s">
        <v>79</v>
      </c>
    </row>
    <row r="462" ht="15.75" customHeight="1">
      <c r="A462" s="37" t="str">
        <f t="shared" si="1"/>
        <v>Swaziland-Africa2002</v>
      </c>
      <c r="B462" s="37">
        <v>0.032</v>
      </c>
      <c r="C462" s="37">
        <v>0.082</v>
      </c>
      <c r="D462" s="37">
        <v>47.0</v>
      </c>
      <c r="E462" s="37">
        <v>46.0</v>
      </c>
      <c r="F462" s="37">
        <v>0.435</v>
      </c>
      <c r="G462" s="37">
        <v>0.535</v>
      </c>
      <c r="H462" s="37">
        <v>0.03</v>
      </c>
      <c r="I462" s="37">
        <v>1082183.0</v>
      </c>
      <c r="J462" s="37">
        <v>0.224</v>
      </c>
      <c r="K462" s="36" t="s">
        <v>137</v>
      </c>
      <c r="L462" s="36" t="s">
        <v>75</v>
      </c>
      <c r="M462" s="31" t="s">
        <v>79</v>
      </c>
    </row>
    <row r="463" ht="15.75" customHeight="1">
      <c r="A463" s="37" t="str">
        <f t="shared" si="1"/>
        <v>Tanzania-Africa2002</v>
      </c>
      <c r="B463" s="37">
        <v>0.042</v>
      </c>
      <c r="C463" s="37">
        <v>0.071</v>
      </c>
      <c r="D463" s="37">
        <v>52.0</v>
      </c>
      <c r="E463" s="37">
        <v>51.0</v>
      </c>
      <c r="F463" s="37">
        <v>0.447</v>
      </c>
      <c r="G463" s="37">
        <v>0.524</v>
      </c>
      <c r="H463" s="37">
        <v>0.029</v>
      </c>
      <c r="I463" s="37">
        <v>3.5806497E7</v>
      </c>
      <c r="J463" s="37">
        <v>0.23</v>
      </c>
      <c r="K463" s="36" t="s">
        <v>138</v>
      </c>
      <c r="L463" s="36" t="s">
        <v>75</v>
      </c>
      <c r="M463" s="31" t="s">
        <v>79</v>
      </c>
    </row>
    <row r="464" ht="15.75" customHeight="1">
      <c r="A464" s="37" t="str">
        <f t="shared" si="1"/>
        <v>Togo-Africa2002</v>
      </c>
      <c r="B464" s="37">
        <v>0.039</v>
      </c>
      <c r="C464" s="37">
        <v>0.073</v>
      </c>
      <c r="D464" s="37">
        <v>55.0</v>
      </c>
      <c r="E464" s="37">
        <v>53.0</v>
      </c>
      <c r="F464" s="37">
        <v>0.436</v>
      </c>
      <c r="G464" s="37">
        <v>0.536</v>
      </c>
      <c r="H464" s="37">
        <v>0.028</v>
      </c>
      <c r="I464" s="37">
        <v>5123674.0</v>
      </c>
      <c r="J464" s="37">
        <v>0.338</v>
      </c>
      <c r="K464" s="36" t="s">
        <v>139</v>
      </c>
      <c r="L464" s="36" t="s">
        <v>75</v>
      </c>
      <c r="M464" s="31" t="s">
        <v>79</v>
      </c>
    </row>
    <row r="465" ht="15.75" customHeight="1">
      <c r="A465" s="37" t="str">
        <f t="shared" si="1"/>
        <v>Tunisia-Africa2002</v>
      </c>
      <c r="B465" s="37">
        <v>0.017</v>
      </c>
      <c r="C465" s="37">
        <v>0.023</v>
      </c>
      <c r="D465" s="37">
        <v>75.0</v>
      </c>
      <c r="E465" s="37">
        <v>71.0</v>
      </c>
      <c r="F465" s="37">
        <v>0.281</v>
      </c>
      <c r="G465" s="37">
        <v>0.656</v>
      </c>
      <c r="H465" s="37">
        <v>0.064</v>
      </c>
      <c r="I465" s="37">
        <v>9781900.0</v>
      </c>
      <c r="J465" s="37">
        <v>0.642</v>
      </c>
      <c r="K465" s="36" t="s">
        <v>140</v>
      </c>
      <c r="L465" s="36" t="s">
        <v>75</v>
      </c>
      <c r="M465" s="31" t="s">
        <v>79</v>
      </c>
    </row>
    <row r="466" ht="15.75" customHeight="1">
      <c r="A466" s="37" t="str">
        <f t="shared" si="1"/>
        <v>Uganda-Africa2002</v>
      </c>
      <c r="B466" s="37">
        <v>0.048</v>
      </c>
      <c r="C466" s="37">
        <v>0.081</v>
      </c>
      <c r="D466" s="37">
        <v>50.0</v>
      </c>
      <c r="E466" s="37">
        <v>50.0</v>
      </c>
      <c r="F466" s="37">
        <v>0.494</v>
      </c>
      <c r="G466" s="37">
        <v>0.48</v>
      </c>
      <c r="H466" s="37">
        <v>0.026</v>
      </c>
      <c r="I466" s="37">
        <v>2.5943441E7</v>
      </c>
      <c r="J466" s="37">
        <v>0.123</v>
      </c>
      <c r="K466" s="36" t="s">
        <v>141</v>
      </c>
      <c r="L466" s="36" t="s">
        <v>75</v>
      </c>
      <c r="M466" s="31" t="s">
        <v>79</v>
      </c>
    </row>
    <row r="467" ht="15.75" customHeight="1">
      <c r="A467" s="37" t="str">
        <f t="shared" si="1"/>
        <v>Zambia-Africa2002</v>
      </c>
      <c r="B467" s="37">
        <v>0.045</v>
      </c>
      <c r="C467" s="37">
        <v>0.091</v>
      </c>
      <c r="D467" s="37">
        <v>44.0</v>
      </c>
      <c r="E467" s="37">
        <v>43.0</v>
      </c>
      <c r="F467" s="37">
        <v>0.461</v>
      </c>
      <c r="G467" s="37">
        <v>0.511</v>
      </c>
      <c r="H467" s="37">
        <v>0.027</v>
      </c>
      <c r="I467" s="37">
        <v>1.0625423E7</v>
      </c>
      <c r="J467" s="37">
        <v>0.354</v>
      </c>
      <c r="K467" s="36" t="s">
        <v>142</v>
      </c>
      <c r="L467" s="36" t="s">
        <v>75</v>
      </c>
      <c r="M467" s="31" t="s">
        <v>79</v>
      </c>
    </row>
    <row r="468" ht="15.75" customHeight="1">
      <c r="A468" s="37" t="str">
        <f t="shared" si="1"/>
        <v>Zimbabwe-Africa2002</v>
      </c>
      <c r="B468" s="37">
        <v>0.032</v>
      </c>
      <c r="C468" s="37">
        <v>0.059</v>
      </c>
      <c r="D468" s="37">
        <v>43.0</v>
      </c>
      <c r="E468" s="37">
        <v>43.0</v>
      </c>
      <c r="F468" s="37">
        <v>0.417</v>
      </c>
      <c r="G468" s="37">
        <v>0.548</v>
      </c>
      <c r="H468" s="37">
        <v>0.035</v>
      </c>
      <c r="I468" s="37">
        <v>1.2640922E7</v>
      </c>
      <c r="J468" s="37">
        <v>0.346</v>
      </c>
      <c r="K468" s="36" t="s">
        <v>143</v>
      </c>
      <c r="L468" s="36" t="s">
        <v>75</v>
      </c>
      <c r="M468" s="31" t="s">
        <v>79</v>
      </c>
    </row>
    <row r="469" ht="15.75" customHeight="1">
      <c r="A469" s="37" t="str">
        <f t="shared" si="1"/>
        <v>Afghanistan-Asia2002</v>
      </c>
      <c r="B469" s="37">
        <v>0.048</v>
      </c>
      <c r="C469" s="37">
        <v>0.091</v>
      </c>
      <c r="D469" s="37">
        <v>57.0</v>
      </c>
      <c r="E469" s="37">
        <v>55.0</v>
      </c>
      <c r="F469" s="37">
        <v>0.495</v>
      </c>
      <c r="G469" s="37">
        <v>0.485</v>
      </c>
      <c r="H469" s="37">
        <v>0.02</v>
      </c>
      <c r="I469" s="37">
        <v>2.2202806E7</v>
      </c>
      <c r="J469" s="37">
        <v>0.219</v>
      </c>
      <c r="K469" s="36" t="s">
        <v>144</v>
      </c>
      <c r="L469" s="36" t="s">
        <v>145</v>
      </c>
      <c r="M469" s="31" t="s">
        <v>79</v>
      </c>
    </row>
    <row r="470" ht="15.75" customHeight="1">
      <c r="A470" s="37" t="str">
        <f t="shared" si="1"/>
        <v>Armenia-Asia2002</v>
      </c>
      <c r="B470" s="37">
        <v>0.013</v>
      </c>
      <c r="C470" s="37">
        <v>0.024</v>
      </c>
      <c r="D470" s="37">
        <v>76.0</v>
      </c>
      <c r="E470" s="37">
        <v>69.0</v>
      </c>
      <c r="F470" s="37">
        <v>0.241</v>
      </c>
      <c r="G470" s="37">
        <v>0.651</v>
      </c>
      <c r="H470" s="37">
        <v>0.108</v>
      </c>
      <c r="I470" s="37">
        <v>3047002.0</v>
      </c>
      <c r="J470" s="37">
        <v>0.643</v>
      </c>
      <c r="K470" s="36" t="s">
        <v>146</v>
      </c>
      <c r="L470" s="36" t="s">
        <v>145</v>
      </c>
      <c r="M470" s="31" t="s">
        <v>79</v>
      </c>
    </row>
    <row r="471" ht="15.75" customHeight="1">
      <c r="A471" s="37" t="str">
        <f t="shared" si="1"/>
        <v>Azerbaijan-Asia2002</v>
      </c>
      <c r="B471" s="37">
        <v>0.014</v>
      </c>
      <c r="C471" s="37">
        <v>0.053</v>
      </c>
      <c r="D471" s="37">
        <v>70.0</v>
      </c>
      <c r="E471" s="37">
        <v>65.0</v>
      </c>
      <c r="F471" s="37">
        <v>0.291</v>
      </c>
      <c r="G471" s="37">
        <v>0.649</v>
      </c>
      <c r="H471" s="37">
        <v>0.06</v>
      </c>
      <c r="I471" s="37">
        <v>8171950.0</v>
      </c>
      <c r="J471" s="37">
        <v>0.518</v>
      </c>
      <c r="K471" s="36" t="s">
        <v>147</v>
      </c>
      <c r="L471" s="36" t="s">
        <v>145</v>
      </c>
      <c r="M471" s="31" t="s">
        <v>79</v>
      </c>
    </row>
    <row r="472" ht="15.75" customHeight="1">
      <c r="A472" s="37" t="str">
        <f t="shared" si="1"/>
        <v>Bangladesh-Asia2002</v>
      </c>
      <c r="B472" s="37">
        <v>0.026</v>
      </c>
      <c r="C472" s="37">
        <v>0.059</v>
      </c>
      <c r="D472" s="37">
        <v>67.0</v>
      </c>
      <c r="E472" s="37">
        <v>66.0</v>
      </c>
      <c r="F472" s="37">
        <v>0.359</v>
      </c>
      <c r="G472" s="37">
        <v>0.6</v>
      </c>
      <c r="H472" s="37">
        <v>0.041</v>
      </c>
      <c r="I472" s="37">
        <v>1.37006279E8</v>
      </c>
      <c r="J472" s="37">
        <v>0.248</v>
      </c>
      <c r="K472" s="36" t="s">
        <v>148</v>
      </c>
      <c r="L472" s="36" t="s">
        <v>145</v>
      </c>
      <c r="M472" s="31" t="s">
        <v>79</v>
      </c>
    </row>
    <row r="473" ht="15.75" customHeight="1">
      <c r="A473" s="37" t="str">
        <f t="shared" si="1"/>
        <v>Bhutan-Asia2002</v>
      </c>
      <c r="B473" s="37">
        <v>0.026</v>
      </c>
      <c r="C473" s="37">
        <v>0.053</v>
      </c>
      <c r="D473" s="37">
        <v>62.0</v>
      </c>
      <c r="E473" s="37">
        <v>62.0</v>
      </c>
      <c r="F473" s="37">
        <v>0.38</v>
      </c>
      <c r="G473" s="37">
        <v>0.581</v>
      </c>
      <c r="H473" s="37">
        <v>0.039</v>
      </c>
      <c r="I473" s="37">
        <v>598455.0</v>
      </c>
      <c r="J473" s="37">
        <v>0.276</v>
      </c>
      <c r="K473" s="36" t="s">
        <v>149</v>
      </c>
      <c r="L473" s="36" t="s">
        <v>145</v>
      </c>
      <c r="M473" s="31" t="s">
        <v>79</v>
      </c>
    </row>
    <row r="474" ht="15.75" customHeight="1">
      <c r="A474" s="37" t="str">
        <f t="shared" si="1"/>
        <v>Brunei-Asia2002</v>
      </c>
      <c r="B474" s="37">
        <v>0.022</v>
      </c>
      <c r="C474" s="37">
        <v>0.008</v>
      </c>
      <c r="D474" s="37">
        <v>78.0</v>
      </c>
      <c r="E474" s="37">
        <v>75.0</v>
      </c>
      <c r="F474" s="37">
        <v>0.298</v>
      </c>
      <c r="G474" s="37">
        <v>0.673</v>
      </c>
      <c r="H474" s="37">
        <v>0.029</v>
      </c>
      <c r="I474" s="37">
        <v>346407.0</v>
      </c>
      <c r="J474" s="37">
        <v>0.721</v>
      </c>
      <c r="K474" s="36" t="s">
        <v>150</v>
      </c>
      <c r="L474" s="36" t="s">
        <v>145</v>
      </c>
      <c r="M474" s="31" t="s">
        <v>79</v>
      </c>
    </row>
    <row r="475" ht="15.75" customHeight="1">
      <c r="A475" s="37" t="str">
        <f t="shared" si="1"/>
        <v>Cambodia-Asia2002</v>
      </c>
      <c r="B475" s="37">
        <v>0.027</v>
      </c>
      <c r="C475" s="37">
        <v>0.069</v>
      </c>
      <c r="D475" s="37">
        <v>67.0</v>
      </c>
      <c r="E475" s="37">
        <v>61.0</v>
      </c>
      <c r="F475" s="37">
        <v>0.388</v>
      </c>
      <c r="G475" s="37">
        <v>0.572</v>
      </c>
      <c r="H475" s="37">
        <v>0.04</v>
      </c>
      <c r="I475" s="37">
        <v>1.2709336E7</v>
      </c>
      <c r="J475" s="37">
        <v>0.188</v>
      </c>
      <c r="K475" s="36" t="s">
        <v>151</v>
      </c>
      <c r="L475" s="36" t="s">
        <v>145</v>
      </c>
      <c r="M475" s="31" t="s">
        <v>79</v>
      </c>
    </row>
    <row r="476" ht="15.75" customHeight="1">
      <c r="A476" s="37" t="str">
        <f t="shared" si="1"/>
        <v>China-Asia2002</v>
      </c>
      <c r="B476" s="37">
        <v>0.013</v>
      </c>
      <c r="C476" s="37">
        <v>0.026</v>
      </c>
      <c r="D476" s="37">
        <v>74.0</v>
      </c>
      <c r="E476" s="37">
        <v>72.0</v>
      </c>
      <c r="F476" s="37">
        <v>0.236</v>
      </c>
      <c r="G476" s="37">
        <v>0.692</v>
      </c>
      <c r="H476" s="37">
        <v>0.072</v>
      </c>
      <c r="I476" s="37">
        <v>1.2804E9</v>
      </c>
      <c r="J476" s="37">
        <v>0.384</v>
      </c>
      <c r="K476" s="36" t="s">
        <v>152</v>
      </c>
      <c r="L476" s="36" t="s">
        <v>145</v>
      </c>
      <c r="M476" s="31" t="s">
        <v>79</v>
      </c>
    </row>
    <row r="477" ht="15.75" customHeight="1">
      <c r="A477" s="37" t="str">
        <f t="shared" si="1"/>
        <v>Georgia-Asia2002</v>
      </c>
      <c r="B477" s="37">
        <v>0.012</v>
      </c>
      <c r="C477" s="37">
        <v>0.028</v>
      </c>
      <c r="D477" s="37">
        <v>76.0</v>
      </c>
      <c r="E477" s="37">
        <v>69.0</v>
      </c>
      <c r="F477" s="37">
        <v>0.205</v>
      </c>
      <c r="G477" s="37">
        <v>0.661</v>
      </c>
      <c r="H477" s="37">
        <v>0.134</v>
      </c>
      <c r="I477" s="37">
        <v>4357000.0</v>
      </c>
      <c r="J477" s="37">
        <v>0.523</v>
      </c>
      <c r="K477" s="36" t="s">
        <v>153</v>
      </c>
      <c r="L477" s="36" t="s">
        <v>145</v>
      </c>
      <c r="M477" s="31" t="s">
        <v>79</v>
      </c>
    </row>
    <row r="478" ht="15.75" customHeight="1">
      <c r="A478" s="37" t="str">
        <f t="shared" si="1"/>
        <v>Hong Kong SAR-Asia2002</v>
      </c>
      <c r="B478" s="37">
        <v>0.007</v>
      </c>
      <c r="C478" s="36"/>
      <c r="D478" s="37">
        <v>85.0</v>
      </c>
      <c r="E478" s="37">
        <v>79.0</v>
      </c>
      <c r="F478" s="37">
        <v>0.161</v>
      </c>
      <c r="G478" s="37">
        <v>0.724</v>
      </c>
      <c r="H478" s="37">
        <v>0.115</v>
      </c>
      <c r="I478" s="37">
        <v>6744100.0</v>
      </c>
      <c r="J478" s="37">
        <v>1.0</v>
      </c>
      <c r="K478" s="36" t="s">
        <v>154</v>
      </c>
      <c r="L478" s="36" t="s">
        <v>145</v>
      </c>
      <c r="M478" s="31" t="s">
        <v>79</v>
      </c>
    </row>
    <row r="479" ht="15.75" customHeight="1">
      <c r="A479" s="37" t="str">
        <f t="shared" si="1"/>
        <v>India-Asia2002</v>
      </c>
      <c r="B479" s="37">
        <v>0.025</v>
      </c>
      <c r="C479" s="37">
        <v>0.062</v>
      </c>
      <c r="D479" s="37">
        <v>64.0</v>
      </c>
      <c r="E479" s="37">
        <v>62.0</v>
      </c>
      <c r="F479" s="37">
        <v>0.334</v>
      </c>
      <c r="G479" s="37">
        <v>0.621</v>
      </c>
      <c r="H479" s="37">
        <v>0.045</v>
      </c>
      <c r="I479" s="37">
        <v>1.076705723E9</v>
      </c>
      <c r="J479" s="37">
        <v>0.282</v>
      </c>
      <c r="K479" s="36" t="s">
        <v>155</v>
      </c>
      <c r="L479" s="36" t="s">
        <v>145</v>
      </c>
      <c r="M479" s="31" t="s">
        <v>79</v>
      </c>
    </row>
    <row r="480" ht="15.75" customHeight="1">
      <c r="A480" s="37" t="str">
        <f t="shared" si="1"/>
        <v>Indonesia-Asia2002</v>
      </c>
      <c r="B480" s="37">
        <v>0.021</v>
      </c>
      <c r="C480" s="37">
        <v>0.038</v>
      </c>
      <c r="D480" s="37">
        <v>70.0</v>
      </c>
      <c r="E480" s="37">
        <v>66.0</v>
      </c>
      <c r="F480" s="37">
        <v>0.302</v>
      </c>
      <c r="G480" s="37">
        <v>0.651</v>
      </c>
      <c r="H480" s="37">
        <v>0.048</v>
      </c>
      <c r="I480" s="37">
        <v>2.15038285E8</v>
      </c>
      <c r="J480" s="37">
        <v>0.436</v>
      </c>
      <c r="K480" s="36" t="s">
        <v>156</v>
      </c>
      <c r="L480" s="36" t="s">
        <v>145</v>
      </c>
      <c r="M480" s="31" t="s">
        <v>79</v>
      </c>
    </row>
    <row r="481" ht="15.75" customHeight="1">
      <c r="A481" s="37" t="str">
        <f t="shared" si="1"/>
        <v>Japan-Asia2002</v>
      </c>
      <c r="B481" s="37">
        <v>0.009</v>
      </c>
      <c r="C481" s="37">
        <v>0.003</v>
      </c>
      <c r="D481" s="37">
        <v>85.0</v>
      </c>
      <c r="E481" s="37">
        <v>78.0</v>
      </c>
      <c r="F481" s="37">
        <v>0.142</v>
      </c>
      <c r="G481" s="37">
        <v>0.675</v>
      </c>
      <c r="H481" s="37">
        <v>0.182</v>
      </c>
      <c r="I481" s="37">
        <v>1.27445E8</v>
      </c>
      <c r="J481" s="37">
        <v>0.816</v>
      </c>
      <c r="K481" s="36" t="s">
        <v>157</v>
      </c>
      <c r="L481" s="36" t="s">
        <v>145</v>
      </c>
      <c r="M481" s="31" t="s">
        <v>79</v>
      </c>
    </row>
    <row r="482" ht="15.75" customHeight="1">
      <c r="A482" s="37" t="str">
        <f t="shared" si="1"/>
        <v>Kazakhstan-Asia2002</v>
      </c>
      <c r="B482" s="37">
        <v>0.015</v>
      </c>
      <c r="C482" s="37">
        <v>0.034</v>
      </c>
      <c r="D482" s="37">
        <v>72.0</v>
      </c>
      <c r="E482" s="37">
        <v>61.0</v>
      </c>
      <c r="F482" s="37">
        <v>0.263</v>
      </c>
      <c r="G482" s="37">
        <v>0.665</v>
      </c>
      <c r="H482" s="37">
        <v>0.071</v>
      </c>
      <c r="I482" s="37">
        <v>1.4858948E7</v>
      </c>
      <c r="J482" s="37">
        <v>0.553</v>
      </c>
      <c r="K482" s="36" t="s">
        <v>158</v>
      </c>
      <c r="L482" s="36" t="s">
        <v>145</v>
      </c>
      <c r="M482" s="31" t="s">
        <v>79</v>
      </c>
    </row>
    <row r="483" ht="15.75" customHeight="1">
      <c r="A483" s="37" t="str">
        <f t="shared" si="1"/>
        <v>North Korea-Asia2002</v>
      </c>
      <c r="B483" s="37">
        <v>0.017</v>
      </c>
      <c r="C483" s="37">
        <v>0.034</v>
      </c>
      <c r="D483" s="37">
        <v>70.0</v>
      </c>
      <c r="E483" s="37">
        <v>63.0</v>
      </c>
      <c r="F483" s="37">
        <v>0.256</v>
      </c>
      <c r="G483" s="37">
        <v>0.68</v>
      </c>
      <c r="H483" s="37">
        <v>0.065</v>
      </c>
      <c r="I483" s="37">
        <v>2.3248059E7</v>
      </c>
      <c r="J483" s="37">
        <v>0.596</v>
      </c>
      <c r="K483" s="36" t="s">
        <v>167</v>
      </c>
      <c r="L483" s="36" t="s">
        <v>145</v>
      </c>
      <c r="M483" s="31" t="s">
        <v>79</v>
      </c>
    </row>
    <row r="484" ht="15.75" customHeight="1">
      <c r="A484" s="37" t="str">
        <f t="shared" si="1"/>
        <v>South Korea-Asia2002</v>
      </c>
      <c r="B484" s="37">
        <v>0.01</v>
      </c>
      <c r="C484" s="37">
        <v>0.006</v>
      </c>
      <c r="D484" s="37">
        <v>80.0</v>
      </c>
      <c r="E484" s="37">
        <v>73.0</v>
      </c>
      <c r="F484" s="37">
        <v>0.203</v>
      </c>
      <c r="G484" s="37">
        <v>0.716</v>
      </c>
      <c r="H484" s="37">
        <v>0.081</v>
      </c>
      <c r="I484" s="37">
        <v>4.7622179E7</v>
      </c>
      <c r="J484" s="37">
        <v>0.803</v>
      </c>
      <c r="K484" s="36" t="s">
        <v>171</v>
      </c>
      <c r="L484" s="36" t="s">
        <v>145</v>
      </c>
      <c r="M484" s="31" t="s">
        <v>79</v>
      </c>
    </row>
    <row r="485" ht="15.75" customHeight="1">
      <c r="A485" s="37" t="str">
        <f t="shared" si="1"/>
        <v>Kyrgyzstan-Asia2002</v>
      </c>
      <c r="B485" s="37">
        <v>0.019</v>
      </c>
      <c r="C485" s="37">
        <v>0.039</v>
      </c>
      <c r="D485" s="37">
        <v>72.0</v>
      </c>
      <c r="E485" s="37">
        <v>64.0</v>
      </c>
      <c r="F485" s="37">
        <v>0.335</v>
      </c>
      <c r="G485" s="37">
        <v>0.609</v>
      </c>
      <c r="H485" s="37">
        <v>0.056</v>
      </c>
      <c r="I485" s="37">
        <v>4990700.0</v>
      </c>
      <c r="J485" s="37">
        <v>0.353</v>
      </c>
      <c r="K485" s="36" t="s">
        <v>159</v>
      </c>
      <c r="L485" s="36" t="s">
        <v>145</v>
      </c>
      <c r="M485" s="31" t="s">
        <v>79</v>
      </c>
    </row>
    <row r="486" ht="15.75" customHeight="1">
      <c r="A486" s="37" t="str">
        <f t="shared" si="1"/>
        <v>Laos-Asia2002</v>
      </c>
      <c r="B486" s="37">
        <v>0.029</v>
      </c>
      <c r="C486" s="37">
        <v>0.078</v>
      </c>
      <c r="D486" s="37">
        <v>64.0</v>
      </c>
      <c r="E486" s="37">
        <v>62.0</v>
      </c>
      <c r="F486" s="37">
        <v>0.425</v>
      </c>
      <c r="G486" s="37">
        <v>0.539</v>
      </c>
      <c r="H486" s="37">
        <v>0.037</v>
      </c>
      <c r="I486" s="37">
        <v>5545245.0</v>
      </c>
      <c r="J486" s="37">
        <v>0.24</v>
      </c>
      <c r="K486" s="36" t="s">
        <v>160</v>
      </c>
      <c r="L486" s="36" t="s">
        <v>145</v>
      </c>
      <c r="M486" s="31" t="s">
        <v>79</v>
      </c>
    </row>
    <row r="487" ht="15.75" customHeight="1">
      <c r="A487" s="37" t="str">
        <f t="shared" si="1"/>
        <v>Macao SAR-Asia2002</v>
      </c>
      <c r="B487" s="37">
        <v>0.008</v>
      </c>
      <c r="C487" s="36"/>
      <c r="D487" s="37">
        <v>80.0</v>
      </c>
      <c r="E487" s="37">
        <v>76.0</v>
      </c>
      <c r="F487" s="37">
        <v>0.208</v>
      </c>
      <c r="G487" s="37">
        <v>0.718</v>
      </c>
      <c r="H487" s="37">
        <v>0.074</v>
      </c>
      <c r="I487" s="37">
        <v>444150.0</v>
      </c>
      <c r="J487" s="37">
        <v>1.0</v>
      </c>
      <c r="K487" s="36" t="s">
        <v>161</v>
      </c>
      <c r="L487" s="36" t="s">
        <v>145</v>
      </c>
      <c r="M487" s="31" t="s">
        <v>79</v>
      </c>
    </row>
    <row r="488" ht="15.75" customHeight="1">
      <c r="A488" s="37" t="str">
        <f t="shared" si="1"/>
        <v>Malaysia-Asia2002</v>
      </c>
      <c r="B488" s="37">
        <v>0.021</v>
      </c>
      <c r="C488" s="37">
        <v>0.008</v>
      </c>
      <c r="D488" s="37">
        <v>75.0</v>
      </c>
      <c r="E488" s="37">
        <v>71.0</v>
      </c>
      <c r="F488" s="37">
        <v>0.321</v>
      </c>
      <c r="G488" s="37">
        <v>0.639</v>
      </c>
      <c r="H488" s="37">
        <v>0.04</v>
      </c>
      <c r="I488" s="37">
        <v>2.4413795E7</v>
      </c>
      <c r="J488" s="37">
        <v>0.639</v>
      </c>
      <c r="K488" s="36" t="s">
        <v>162</v>
      </c>
      <c r="L488" s="36" t="s">
        <v>145</v>
      </c>
      <c r="M488" s="31" t="s">
        <v>79</v>
      </c>
    </row>
    <row r="489" ht="15.75" customHeight="1">
      <c r="A489" s="37" t="str">
        <f t="shared" si="1"/>
        <v>Maldives-Asia2002</v>
      </c>
      <c r="B489" s="37">
        <v>0.022</v>
      </c>
      <c r="C489" s="37">
        <v>0.028</v>
      </c>
      <c r="D489" s="37">
        <v>73.0</v>
      </c>
      <c r="E489" s="37">
        <v>70.0</v>
      </c>
      <c r="F489" s="37">
        <v>0.385</v>
      </c>
      <c r="G489" s="37">
        <v>0.574</v>
      </c>
      <c r="H489" s="37">
        <v>0.041</v>
      </c>
      <c r="I489" s="37">
        <v>282743.0</v>
      </c>
      <c r="J489" s="37">
        <v>0.3</v>
      </c>
      <c r="K489" s="36" t="s">
        <v>163</v>
      </c>
      <c r="L489" s="36" t="s">
        <v>145</v>
      </c>
      <c r="M489" s="31" t="s">
        <v>79</v>
      </c>
    </row>
    <row r="490" ht="15.75" customHeight="1">
      <c r="A490" s="37" t="str">
        <f t="shared" si="1"/>
        <v>Mongolia-Asia2002</v>
      </c>
      <c r="B490" s="37">
        <v>0.019</v>
      </c>
      <c r="C490" s="37">
        <v>0.044</v>
      </c>
      <c r="D490" s="37">
        <v>67.0</v>
      </c>
      <c r="E490" s="37">
        <v>61.0</v>
      </c>
      <c r="F490" s="37">
        <v>0.323</v>
      </c>
      <c r="G490" s="37">
        <v>0.64</v>
      </c>
      <c r="H490" s="37">
        <v>0.037</v>
      </c>
      <c r="I490" s="37">
        <v>2443231.0</v>
      </c>
      <c r="J490" s="37">
        <v>0.593</v>
      </c>
      <c r="K490" s="36" t="s">
        <v>164</v>
      </c>
      <c r="L490" s="36" t="s">
        <v>145</v>
      </c>
      <c r="M490" s="31" t="s">
        <v>79</v>
      </c>
    </row>
    <row r="491" ht="15.75" customHeight="1">
      <c r="A491" s="37" t="str">
        <f t="shared" si="1"/>
        <v>Myanmar-Asia2002</v>
      </c>
      <c r="B491" s="37">
        <v>0.02</v>
      </c>
      <c r="C491" s="37">
        <v>0.056</v>
      </c>
      <c r="D491" s="37">
        <v>65.0</v>
      </c>
      <c r="E491" s="37">
        <v>61.0</v>
      </c>
      <c r="F491" s="37">
        <v>0.296</v>
      </c>
      <c r="G491" s="37">
        <v>0.656</v>
      </c>
      <c r="H491" s="37">
        <v>0.048</v>
      </c>
      <c r="I491" s="37">
        <v>4.9261313E7</v>
      </c>
      <c r="J491" s="37">
        <v>0.277</v>
      </c>
      <c r="K491" s="36" t="s">
        <v>165</v>
      </c>
      <c r="L491" s="36" t="s">
        <v>145</v>
      </c>
      <c r="M491" s="31" t="s">
        <v>79</v>
      </c>
    </row>
    <row r="492" ht="15.75" customHeight="1">
      <c r="A492" s="37" t="str">
        <f t="shared" si="1"/>
        <v>Nepal-Asia2002</v>
      </c>
      <c r="B492" s="37">
        <v>0.031</v>
      </c>
      <c r="C492" s="37">
        <v>0.054</v>
      </c>
      <c r="D492" s="37">
        <v>64.0</v>
      </c>
      <c r="E492" s="37">
        <v>62.0</v>
      </c>
      <c r="F492" s="37">
        <v>0.401</v>
      </c>
      <c r="G492" s="37">
        <v>0.559</v>
      </c>
      <c r="H492" s="37">
        <v>0.04</v>
      </c>
      <c r="I492" s="37">
        <v>2.4102862E7</v>
      </c>
      <c r="J492" s="37">
        <v>0.143</v>
      </c>
      <c r="K492" s="36" t="s">
        <v>166</v>
      </c>
      <c r="L492" s="36" t="s">
        <v>145</v>
      </c>
      <c r="M492" s="31" t="s">
        <v>79</v>
      </c>
    </row>
    <row r="493" ht="15.75" customHeight="1">
      <c r="A493" s="37" t="str">
        <f t="shared" si="1"/>
        <v>Pakistan-Asia2002</v>
      </c>
      <c r="B493" s="37">
        <v>0.029</v>
      </c>
      <c r="C493" s="37">
        <v>0.085</v>
      </c>
      <c r="D493" s="37">
        <v>65.0</v>
      </c>
      <c r="E493" s="37">
        <v>64.0</v>
      </c>
      <c r="F493" s="37">
        <v>0.402</v>
      </c>
      <c r="G493" s="37">
        <v>0.558</v>
      </c>
      <c r="H493" s="37">
        <v>0.04</v>
      </c>
      <c r="I493" s="37">
        <v>1.49693684E8</v>
      </c>
      <c r="J493" s="37">
        <v>0.338</v>
      </c>
      <c r="K493" s="36" t="s">
        <v>168</v>
      </c>
      <c r="L493" s="36" t="s">
        <v>145</v>
      </c>
      <c r="M493" s="31" t="s">
        <v>79</v>
      </c>
    </row>
    <row r="494" ht="15.75" customHeight="1">
      <c r="A494" s="37" t="str">
        <f t="shared" si="1"/>
        <v>Philippines-Asia2002</v>
      </c>
      <c r="B494" s="37">
        <v>0.029</v>
      </c>
      <c r="C494" s="37">
        <v>0.029</v>
      </c>
      <c r="D494" s="37">
        <v>70.0</v>
      </c>
      <c r="E494" s="37">
        <v>64.0</v>
      </c>
      <c r="F494" s="37">
        <v>0.38</v>
      </c>
      <c r="G494" s="37">
        <v>0.587</v>
      </c>
      <c r="H494" s="37">
        <v>0.033</v>
      </c>
      <c r="I494" s="37">
        <v>8.0953652E7</v>
      </c>
      <c r="J494" s="37">
        <v>0.474</v>
      </c>
      <c r="K494" s="36" t="s">
        <v>169</v>
      </c>
      <c r="L494" s="36" t="s">
        <v>145</v>
      </c>
      <c r="M494" s="31" t="s">
        <v>79</v>
      </c>
    </row>
    <row r="495" ht="15.75" customHeight="1">
      <c r="A495" s="37" t="str">
        <f t="shared" si="1"/>
        <v>Singapore-Asia2002</v>
      </c>
      <c r="B495" s="37">
        <v>0.011</v>
      </c>
      <c r="C495" s="37">
        <v>0.003</v>
      </c>
      <c r="D495" s="37">
        <v>81.0</v>
      </c>
      <c r="E495" s="37">
        <v>77.0</v>
      </c>
      <c r="F495" s="37">
        <v>0.206</v>
      </c>
      <c r="G495" s="37">
        <v>0.717</v>
      </c>
      <c r="H495" s="37">
        <v>0.077</v>
      </c>
      <c r="I495" s="37">
        <v>4176000.0</v>
      </c>
      <c r="J495" s="37">
        <v>1.0</v>
      </c>
      <c r="K495" s="36" t="s">
        <v>170</v>
      </c>
      <c r="L495" s="36" t="s">
        <v>145</v>
      </c>
      <c r="M495" s="31" t="s">
        <v>79</v>
      </c>
    </row>
    <row r="496" ht="15.75" customHeight="1">
      <c r="A496" s="37" t="str">
        <f t="shared" si="1"/>
        <v>Sri Lanka-Asia2002</v>
      </c>
      <c r="B496" s="37">
        <v>0.019</v>
      </c>
      <c r="C496" s="37">
        <v>0.013</v>
      </c>
      <c r="D496" s="37">
        <v>76.0</v>
      </c>
      <c r="E496" s="37">
        <v>69.0</v>
      </c>
      <c r="F496" s="37">
        <v>0.261</v>
      </c>
      <c r="G496" s="37">
        <v>0.673</v>
      </c>
      <c r="H496" s="37">
        <v>0.065</v>
      </c>
      <c r="I496" s="37">
        <v>1.8921E7</v>
      </c>
      <c r="J496" s="37">
        <v>0.184</v>
      </c>
      <c r="K496" s="36" t="s">
        <v>172</v>
      </c>
      <c r="L496" s="36" t="s">
        <v>145</v>
      </c>
      <c r="M496" s="31" t="s">
        <v>79</v>
      </c>
    </row>
    <row r="497" ht="15.75" customHeight="1">
      <c r="A497" s="37" t="str">
        <f t="shared" si="1"/>
        <v>Tajikistan-Asia2002</v>
      </c>
      <c r="B497" s="37">
        <v>0.029</v>
      </c>
      <c r="C497" s="37">
        <v>0.066</v>
      </c>
      <c r="D497" s="37">
        <v>68.0</v>
      </c>
      <c r="E497" s="37">
        <v>61.0</v>
      </c>
      <c r="F497" s="37">
        <v>0.412</v>
      </c>
      <c r="G497" s="37">
        <v>0.552</v>
      </c>
      <c r="H497" s="37">
        <v>0.036</v>
      </c>
      <c r="I497" s="37">
        <v>6404118.0</v>
      </c>
      <c r="J497" s="37">
        <v>0.264</v>
      </c>
      <c r="K497" s="36" t="s">
        <v>173</v>
      </c>
      <c r="L497" s="36" t="s">
        <v>145</v>
      </c>
      <c r="M497" s="31" t="s">
        <v>79</v>
      </c>
    </row>
    <row r="498" ht="15.75" customHeight="1">
      <c r="A498" s="37" t="str">
        <f t="shared" si="1"/>
        <v>Thailand-Asia2002</v>
      </c>
      <c r="B498" s="37">
        <v>0.014</v>
      </c>
      <c r="C498" s="37">
        <v>0.018</v>
      </c>
      <c r="D498" s="37">
        <v>75.0</v>
      </c>
      <c r="E498" s="37">
        <v>68.0</v>
      </c>
      <c r="F498" s="37">
        <v>0.234</v>
      </c>
      <c r="G498" s="37">
        <v>0.696</v>
      </c>
      <c r="H498" s="37">
        <v>0.07</v>
      </c>
      <c r="I498" s="37">
        <v>6.3797841E7</v>
      </c>
      <c r="J498" s="37">
        <v>0.338</v>
      </c>
      <c r="K498" s="36" t="s">
        <v>174</v>
      </c>
      <c r="L498" s="36" t="s">
        <v>145</v>
      </c>
      <c r="M498" s="31" t="s">
        <v>79</v>
      </c>
    </row>
    <row r="499" ht="15.75" customHeight="1">
      <c r="A499" s="37" t="str">
        <f t="shared" si="1"/>
        <v>Timor-Leste-Asia2002</v>
      </c>
      <c r="B499" s="37">
        <v>0.04</v>
      </c>
      <c r="C499" s="37">
        <v>0.076</v>
      </c>
      <c r="D499" s="37">
        <v>63.0</v>
      </c>
      <c r="E499" s="37">
        <v>60.0</v>
      </c>
      <c r="F499" s="37">
        <v>0.497</v>
      </c>
      <c r="G499" s="37">
        <v>0.478</v>
      </c>
      <c r="H499" s="37">
        <v>0.025</v>
      </c>
      <c r="I499" s="37">
        <v>899367.0</v>
      </c>
      <c r="J499" s="37">
        <v>0.25</v>
      </c>
      <c r="K499" s="36" t="s">
        <v>175</v>
      </c>
      <c r="L499" s="36" t="s">
        <v>145</v>
      </c>
      <c r="M499" s="31" t="s">
        <v>79</v>
      </c>
    </row>
    <row r="500" ht="15.75" customHeight="1">
      <c r="A500" s="37" t="str">
        <f t="shared" si="1"/>
        <v>Turkmenistan-Asia2002</v>
      </c>
      <c r="B500" s="37">
        <v>0.023</v>
      </c>
      <c r="C500" s="37">
        <v>0.063</v>
      </c>
      <c r="D500" s="37">
        <v>68.0</v>
      </c>
      <c r="E500" s="37">
        <v>60.0</v>
      </c>
      <c r="F500" s="37">
        <v>0.349</v>
      </c>
      <c r="G500" s="37">
        <v>0.607</v>
      </c>
      <c r="H500" s="37">
        <v>0.044</v>
      </c>
      <c r="I500" s="37">
        <v>4600171.0</v>
      </c>
      <c r="J500" s="37">
        <v>0.464</v>
      </c>
      <c r="K500" s="36" t="s">
        <v>176</v>
      </c>
      <c r="L500" s="36" t="s">
        <v>145</v>
      </c>
      <c r="M500" s="31" t="s">
        <v>79</v>
      </c>
    </row>
    <row r="501" ht="15.75" customHeight="1">
      <c r="A501" s="37" t="str">
        <f t="shared" si="1"/>
        <v>Uzbekistan-Asia2002</v>
      </c>
      <c r="B501" s="37">
        <v>0.021</v>
      </c>
      <c r="C501" s="37">
        <v>0.05</v>
      </c>
      <c r="D501" s="37">
        <v>70.0</v>
      </c>
      <c r="E501" s="37">
        <v>64.0</v>
      </c>
      <c r="F501" s="37">
        <v>0.357</v>
      </c>
      <c r="G501" s="37">
        <v>0.598</v>
      </c>
      <c r="H501" s="37">
        <v>0.045</v>
      </c>
      <c r="I501" s="37">
        <v>2.527185E7</v>
      </c>
      <c r="J501" s="37">
        <v>0.371</v>
      </c>
      <c r="K501" s="36" t="s">
        <v>177</v>
      </c>
      <c r="L501" s="36" t="s">
        <v>145</v>
      </c>
      <c r="M501" s="31" t="s">
        <v>79</v>
      </c>
    </row>
    <row r="502" ht="15.75" customHeight="1">
      <c r="A502" s="37" t="str">
        <f t="shared" si="1"/>
        <v>Vietnam-Asia2002</v>
      </c>
      <c r="B502" s="37">
        <v>0.017</v>
      </c>
      <c r="C502" s="37">
        <v>0.026</v>
      </c>
      <c r="D502" s="37">
        <v>79.0</v>
      </c>
      <c r="E502" s="37">
        <v>69.0</v>
      </c>
      <c r="F502" s="37">
        <v>0.298</v>
      </c>
      <c r="G502" s="37">
        <v>0.637</v>
      </c>
      <c r="H502" s="37">
        <v>0.065</v>
      </c>
      <c r="I502" s="37">
        <v>7.95387E7</v>
      </c>
      <c r="J502" s="37">
        <v>0.255</v>
      </c>
      <c r="K502" s="36" t="s">
        <v>178</v>
      </c>
      <c r="L502" s="36" t="s">
        <v>145</v>
      </c>
      <c r="M502" s="31" t="s">
        <v>79</v>
      </c>
    </row>
    <row r="503" ht="15.75" customHeight="1">
      <c r="A503" s="37" t="str">
        <f t="shared" si="1"/>
        <v>Albania-Europe2002</v>
      </c>
      <c r="B503" s="37">
        <v>0.017</v>
      </c>
      <c r="C503" s="37">
        <v>0.021</v>
      </c>
      <c r="D503" s="37">
        <v>78.0</v>
      </c>
      <c r="E503" s="37">
        <v>72.0</v>
      </c>
      <c r="F503" s="37">
        <v>0.29</v>
      </c>
      <c r="G503" s="37">
        <v>0.636</v>
      </c>
      <c r="H503" s="37">
        <v>0.075</v>
      </c>
      <c r="I503" s="37">
        <v>3051427.0</v>
      </c>
      <c r="J503" s="37">
        <v>0.435</v>
      </c>
      <c r="K503" s="36" t="s">
        <v>179</v>
      </c>
      <c r="L503" s="36" t="s">
        <v>180</v>
      </c>
      <c r="M503" s="31" t="s">
        <v>79</v>
      </c>
    </row>
    <row r="504" ht="15.75" customHeight="1">
      <c r="A504" s="37" t="str">
        <f t="shared" si="1"/>
        <v>Andorra-Europe2002</v>
      </c>
      <c r="B504" s="37">
        <v>0.011</v>
      </c>
      <c r="C504" s="37">
        <v>0.004</v>
      </c>
      <c r="D504" s="36"/>
      <c r="E504" s="36"/>
      <c r="F504" s="36"/>
      <c r="G504" s="36"/>
      <c r="H504" s="36"/>
      <c r="I504" s="37">
        <v>71639.0</v>
      </c>
      <c r="J504" s="37">
        <v>0.916</v>
      </c>
      <c r="K504" s="36" t="s">
        <v>181</v>
      </c>
      <c r="L504" s="36" t="s">
        <v>180</v>
      </c>
      <c r="M504" s="31" t="s">
        <v>79</v>
      </c>
    </row>
    <row r="505" ht="15.75" customHeight="1">
      <c r="A505" s="37" t="str">
        <f t="shared" si="1"/>
        <v>Austria-Europe2002</v>
      </c>
      <c r="B505" s="37">
        <v>0.01</v>
      </c>
      <c r="C505" s="37">
        <v>0.004</v>
      </c>
      <c r="D505" s="37">
        <v>82.0</v>
      </c>
      <c r="E505" s="37">
        <v>76.0</v>
      </c>
      <c r="F505" s="37">
        <v>0.167</v>
      </c>
      <c r="G505" s="37">
        <v>0.677</v>
      </c>
      <c r="H505" s="37">
        <v>0.156</v>
      </c>
      <c r="I505" s="37">
        <v>8081957.0</v>
      </c>
      <c r="J505" s="37">
        <v>0.658</v>
      </c>
      <c r="K505" s="36" t="s">
        <v>182</v>
      </c>
      <c r="L505" s="36" t="s">
        <v>180</v>
      </c>
      <c r="M505" s="31" t="s">
        <v>79</v>
      </c>
    </row>
    <row r="506" ht="15.75" customHeight="1">
      <c r="A506" s="37" t="str">
        <f t="shared" si="1"/>
        <v>Belarus-Europe2002</v>
      </c>
      <c r="B506" s="37">
        <v>0.009</v>
      </c>
      <c r="C506" s="37">
        <v>0.009</v>
      </c>
      <c r="D506" s="37">
        <v>74.0</v>
      </c>
      <c r="E506" s="37">
        <v>62.0</v>
      </c>
      <c r="F506" s="37">
        <v>0.172</v>
      </c>
      <c r="G506" s="37">
        <v>0.687</v>
      </c>
      <c r="H506" s="37">
        <v>0.14</v>
      </c>
      <c r="I506" s="37">
        <v>9865000.0</v>
      </c>
      <c r="J506" s="37">
        <v>0.709</v>
      </c>
      <c r="K506" s="36" t="s">
        <v>183</v>
      </c>
      <c r="L506" s="36" t="s">
        <v>180</v>
      </c>
      <c r="M506" s="31" t="s">
        <v>79</v>
      </c>
    </row>
    <row r="507" ht="15.75" customHeight="1">
      <c r="A507" s="37" t="str">
        <f t="shared" si="1"/>
        <v>Belgium-Europe2002</v>
      </c>
      <c r="B507" s="37">
        <v>0.011</v>
      </c>
      <c r="C507" s="37">
        <v>0.004</v>
      </c>
      <c r="D507" s="37">
        <v>81.0</v>
      </c>
      <c r="E507" s="37">
        <v>75.0</v>
      </c>
      <c r="F507" s="37">
        <v>0.174</v>
      </c>
      <c r="G507" s="37">
        <v>0.655</v>
      </c>
      <c r="H507" s="37">
        <v>0.171</v>
      </c>
      <c r="I507" s="37">
        <v>1.0332785E7</v>
      </c>
      <c r="J507" s="37">
        <v>0.972</v>
      </c>
      <c r="K507" s="36" t="s">
        <v>184</v>
      </c>
      <c r="L507" s="36" t="s">
        <v>180</v>
      </c>
      <c r="M507" s="31" t="s">
        <v>79</v>
      </c>
    </row>
    <row r="508" ht="15.75" customHeight="1">
      <c r="A508" s="37" t="str">
        <f t="shared" si="1"/>
        <v>Bosnia and Herzegovina-Europe2002</v>
      </c>
      <c r="B508" s="37">
        <v>0.009</v>
      </c>
      <c r="C508" s="37">
        <v>0.007</v>
      </c>
      <c r="D508" s="37">
        <v>77.0</v>
      </c>
      <c r="E508" s="37">
        <v>73.0</v>
      </c>
      <c r="F508" s="37">
        <v>0.197</v>
      </c>
      <c r="G508" s="37">
        <v>0.686</v>
      </c>
      <c r="H508" s="37">
        <v>0.117</v>
      </c>
      <c r="I508" s="37">
        <v>3897579.0</v>
      </c>
      <c r="J508" s="37">
        <v>0.393</v>
      </c>
      <c r="K508" s="36" t="s">
        <v>185</v>
      </c>
      <c r="L508" s="36" t="s">
        <v>180</v>
      </c>
      <c r="M508" s="31" t="s">
        <v>79</v>
      </c>
    </row>
    <row r="509" ht="15.75" customHeight="1">
      <c r="A509" s="37" t="str">
        <f t="shared" si="1"/>
        <v>Bulgaria-Europe2002</v>
      </c>
      <c r="B509" s="37">
        <v>0.009</v>
      </c>
      <c r="C509" s="37">
        <v>0.016</v>
      </c>
      <c r="D509" s="37">
        <v>75.0</v>
      </c>
      <c r="E509" s="37">
        <v>69.0</v>
      </c>
      <c r="F509" s="37">
        <v>0.148</v>
      </c>
      <c r="G509" s="37">
        <v>0.683</v>
      </c>
      <c r="H509" s="37">
        <v>0.17</v>
      </c>
      <c r="I509" s="37">
        <v>7868468.0</v>
      </c>
      <c r="J509" s="37">
        <v>0.695</v>
      </c>
      <c r="K509" s="36" t="s">
        <v>186</v>
      </c>
      <c r="L509" s="36" t="s">
        <v>180</v>
      </c>
      <c r="M509" s="31" t="s">
        <v>79</v>
      </c>
    </row>
    <row r="510" ht="15.75" customHeight="1">
      <c r="A510" s="37" t="str">
        <f t="shared" si="1"/>
        <v>Croatia-Europe2002</v>
      </c>
      <c r="B510" s="37">
        <v>0.009</v>
      </c>
      <c r="C510" s="37">
        <v>0.007</v>
      </c>
      <c r="D510" s="37">
        <v>78.0</v>
      </c>
      <c r="E510" s="37">
        <v>71.0</v>
      </c>
      <c r="F510" s="37">
        <v>0.167</v>
      </c>
      <c r="G510" s="37">
        <v>0.671</v>
      </c>
      <c r="H510" s="37">
        <v>0.163</v>
      </c>
      <c r="I510" s="37">
        <v>4440000.0</v>
      </c>
      <c r="J510" s="37">
        <v>0.559</v>
      </c>
      <c r="K510" s="36" t="s">
        <v>187</v>
      </c>
      <c r="L510" s="36" t="s">
        <v>180</v>
      </c>
      <c r="M510" s="31" t="s">
        <v>79</v>
      </c>
    </row>
    <row r="511" ht="15.75" customHeight="1">
      <c r="A511" s="37" t="str">
        <f t="shared" si="1"/>
        <v>Cyprus-Europe2002</v>
      </c>
      <c r="B511" s="37">
        <v>0.013</v>
      </c>
      <c r="C511" s="37">
        <v>0.005</v>
      </c>
      <c r="D511" s="37">
        <v>80.0</v>
      </c>
      <c r="E511" s="37">
        <v>76.0</v>
      </c>
      <c r="F511" s="37">
        <v>0.214</v>
      </c>
      <c r="G511" s="37">
        <v>0.682</v>
      </c>
      <c r="H511" s="37">
        <v>0.104</v>
      </c>
      <c r="I511" s="37">
        <v>979877.0</v>
      </c>
      <c r="J511" s="37">
        <v>0.687</v>
      </c>
      <c r="K511" s="36" t="s">
        <v>188</v>
      </c>
      <c r="L511" s="36" t="s">
        <v>180</v>
      </c>
      <c r="M511" s="31" t="s">
        <v>79</v>
      </c>
    </row>
    <row r="512" ht="15.75" customHeight="1">
      <c r="A512" s="37" t="str">
        <f t="shared" si="1"/>
        <v>Czech Republic-Europe2002</v>
      </c>
      <c r="B512" s="37">
        <v>0.009</v>
      </c>
      <c r="C512" s="37">
        <v>0.005</v>
      </c>
      <c r="D512" s="37">
        <v>79.0</v>
      </c>
      <c r="E512" s="37">
        <v>72.0</v>
      </c>
      <c r="F512" s="37">
        <v>0.157</v>
      </c>
      <c r="G512" s="37">
        <v>0.704</v>
      </c>
      <c r="H512" s="37">
        <v>0.139</v>
      </c>
      <c r="I512" s="37">
        <v>1.0196916E7</v>
      </c>
      <c r="J512" s="37">
        <v>0.738</v>
      </c>
      <c r="K512" s="36" t="s">
        <v>189</v>
      </c>
      <c r="L512" s="36" t="s">
        <v>180</v>
      </c>
      <c r="M512" s="31" t="s">
        <v>79</v>
      </c>
    </row>
    <row r="513" ht="15.75" customHeight="1">
      <c r="A513" s="37" t="str">
        <f t="shared" si="1"/>
        <v>Denmark-Europe2002</v>
      </c>
      <c r="B513" s="37">
        <v>0.012</v>
      </c>
      <c r="C513" s="37">
        <v>0.004</v>
      </c>
      <c r="D513" s="37">
        <v>79.0</v>
      </c>
      <c r="E513" s="37">
        <v>75.0</v>
      </c>
      <c r="F513" s="37">
        <v>0.187</v>
      </c>
      <c r="G513" s="37">
        <v>0.664</v>
      </c>
      <c r="H513" s="37">
        <v>0.149</v>
      </c>
      <c r="I513" s="37">
        <v>5375931.0</v>
      </c>
      <c r="J513" s="37">
        <v>0.853</v>
      </c>
      <c r="K513" s="36" t="s">
        <v>190</v>
      </c>
      <c r="L513" s="36" t="s">
        <v>180</v>
      </c>
      <c r="M513" s="31" t="s">
        <v>79</v>
      </c>
    </row>
    <row r="514" ht="15.75" customHeight="1">
      <c r="A514" s="37" t="str">
        <f t="shared" si="1"/>
        <v>Estonia-Europe2002</v>
      </c>
      <c r="B514" s="37">
        <v>0.01</v>
      </c>
      <c r="C514" s="37">
        <v>0.008</v>
      </c>
      <c r="D514" s="37">
        <v>77.0</v>
      </c>
      <c r="E514" s="37">
        <v>65.0</v>
      </c>
      <c r="F514" s="37">
        <v>0.167</v>
      </c>
      <c r="G514" s="37">
        <v>0.674</v>
      </c>
      <c r="H514" s="37">
        <v>0.159</v>
      </c>
      <c r="I514" s="37">
        <v>1379350.0</v>
      </c>
      <c r="J514" s="37">
        <v>0.691</v>
      </c>
      <c r="K514" s="36" t="s">
        <v>191</v>
      </c>
      <c r="L514" s="36" t="s">
        <v>180</v>
      </c>
      <c r="M514" s="31" t="s">
        <v>79</v>
      </c>
    </row>
    <row r="515" ht="15.75" customHeight="1">
      <c r="A515" s="37" t="str">
        <f t="shared" si="1"/>
        <v>Faeroe Islands-Europe2002</v>
      </c>
      <c r="B515" s="36"/>
      <c r="C515" s="36"/>
      <c r="D515" s="37">
        <v>82.0</v>
      </c>
      <c r="E515" s="37">
        <v>77.0</v>
      </c>
      <c r="F515" s="36"/>
      <c r="G515" s="36"/>
      <c r="H515" s="36"/>
      <c r="I515" s="37">
        <v>47751.0</v>
      </c>
      <c r="J515" s="37">
        <v>0.38</v>
      </c>
      <c r="K515" s="36" t="s">
        <v>192</v>
      </c>
      <c r="L515" s="36" t="s">
        <v>180</v>
      </c>
      <c r="M515" s="31" t="s">
        <v>79</v>
      </c>
    </row>
    <row r="516" ht="15.75" customHeight="1">
      <c r="A516" s="37" t="str">
        <f t="shared" si="1"/>
        <v>Finland-Europe2002</v>
      </c>
      <c r="B516" s="37">
        <v>0.011</v>
      </c>
      <c r="C516" s="37">
        <v>0.003</v>
      </c>
      <c r="D516" s="37">
        <v>82.0</v>
      </c>
      <c r="E516" s="37">
        <v>75.0</v>
      </c>
      <c r="F516" s="37">
        <v>0.178</v>
      </c>
      <c r="G516" s="37">
        <v>0.669</v>
      </c>
      <c r="H516" s="37">
        <v>0.153</v>
      </c>
      <c r="I516" s="37">
        <v>5200598.0</v>
      </c>
      <c r="J516" s="37">
        <v>0.825</v>
      </c>
      <c r="K516" s="36" t="s">
        <v>193</v>
      </c>
      <c r="L516" s="36" t="s">
        <v>180</v>
      </c>
      <c r="M516" s="31" t="s">
        <v>79</v>
      </c>
    </row>
    <row r="517" ht="15.75" customHeight="1">
      <c r="A517" s="37" t="str">
        <f t="shared" si="1"/>
        <v>France-Europe2002</v>
      </c>
      <c r="B517" s="37">
        <v>0.013</v>
      </c>
      <c r="C517" s="37">
        <v>0.004</v>
      </c>
      <c r="D517" s="37">
        <v>83.0</v>
      </c>
      <c r="E517" s="37">
        <v>76.0</v>
      </c>
      <c r="F517" s="37">
        <v>0.187</v>
      </c>
      <c r="G517" s="37">
        <v>0.651</v>
      </c>
      <c r="H517" s="37">
        <v>0.162</v>
      </c>
      <c r="I517" s="37">
        <v>6.1803229E7</v>
      </c>
      <c r="J517" s="37">
        <v>0.764</v>
      </c>
      <c r="K517" s="36" t="s">
        <v>194</v>
      </c>
      <c r="L517" s="36" t="s">
        <v>180</v>
      </c>
      <c r="M517" s="31" t="s">
        <v>79</v>
      </c>
    </row>
    <row r="518" ht="15.75" customHeight="1">
      <c r="A518" s="37" t="str">
        <f t="shared" si="1"/>
        <v>Germany-Europe2002</v>
      </c>
      <c r="B518" s="37">
        <v>0.009</v>
      </c>
      <c r="C518" s="37">
        <v>0.004</v>
      </c>
      <c r="D518" s="37">
        <v>81.0</v>
      </c>
      <c r="E518" s="37">
        <v>75.0</v>
      </c>
      <c r="F518" s="37">
        <v>0.151</v>
      </c>
      <c r="G518" s="37">
        <v>0.676</v>
      </c>
      <c r="H518" s="37">
        <v>0.173</v>
      </c>
      <c r="I518" s="37">
        <v>8.2488495E7</v>
      </c>
      <c r="J518" s="37">
        <v>0.732</v>
      </c>
      <c r="K518" s="36" t="s">
        <v>195</v>
      </c>
      <c r="L518" s="36" t="s">
        <v>180</v>
      </c>
      <c r="M518" s="31" t="s">
        <v>79</v>
      </c>
    </row>
    <row r="519" ht="15.75" customHeight="1">
      <c r="A519" s="37" t="str">
        <f t="shared" si="1"/>
        <v>Greece-Europe2002</v>
      </c>
      <c r="B519" s="37">
        <v>0.009</v>
      </c>
      <c r="C519" s="37">
        <v>0.006</v>
      </c>
      <c r="D519" s="37">
        <v>81.0</v>
      </c>
      <c r="E519" s="37">
        <v>76.0</v>
      </c>
      <c r="F519" s="37">
        <v>0.148</v>
      </c>
      <c r="G519" s="37">
        <v>0.676</v>
      </c>
      <c r="H519" s="37">
        <v>0.176</v>
      </c>
      <c r="I519" s="37">
        <v>1.0983723E7</v>
      </c>
      <c r="J519" s="37">
        <v>0.733</v>
      </c>
      <c r="K519" s="36" t="s">
        <v>196</v>
      </c>
      <c r="L519" s="36" t="s">
        <v>180</v>
      </c>
      <c r="M519" s="31" t="s">
        <v>79</v>
      </c>
    </row>
    <row r="520" ht="15.75" customHeight="1">
      <c r="A520" s="37" t="str">
        <f t="shared" si="1"/>
        <v>Hungary-Europe2002</v>
      </c>
      <c r="B520" s="37">
        <v>0.01</v>
      </c>
      <c r="C520" s="37">
        <v>0.009</v>
      </c>
      <c r="D520" s="37">
        <v>77.0</v>
      </c>
      <c r="E520" s="37">
        <v>68.0</v>
      </c>
      <c r="F520" s="37">
        <v>0.163</v>
      </c>
      <c r="G520" s="37">
        <v>0.683</v>
      </c>
      <c r="H520" s="37">
        <v>0.154</v>
      </c>
      <c r="I520" s="37">
        <v>1.0158608E7</v>
      </c>
      <c r="J520" s="37">
        <v>0.651</v>
      </c>
      <c r="K520" s="36" t="s">
        <v>197</v>
      </c>
      <c r="L520" s="36" t="s">
        <v>180</v>
      </c>
      <c r="M520" s="31" t="s">
        <v>79</v>
      </c>
    </row>
    <row r="521" ht="15.75" customHeight="1">
      <c r="A521" s="37" t="str">
        <f t="shared" si="1"/>
        <v>Iceland-Europe2002</v>
      </c>
      <c r="B521" s="37">
        <v>0.014</v>
      </c>
      <c r="C521" s="37">
        <v>0.003</v>
      </c>
      <c r="D521" s="37">
        <v>83.0</v>
      </c>
      <c r="E521" s="37">
        <v>79.0</v>
      </c>
      <c r="F521" s="37">
        <v>0.228</v>
      </c>
      <c r="G521" s="37">
        <v>0.656</v>
      </c>
      <c r="H521" s="37">
        <v>0.117</v>
      </c>
      <c r="I521" s="37">
        <v>287523.0</v>
      </c>
      <c r="J521" s="37">
        <v>0.927</v>
      </c>
      <c r="K521" s="36" t="s">
        <v>198</v>
      </c>
      <c r="L521" s="36" t="s">
        <v>180</v>
      </c>
      <c r="M521" s="31" t="s">
        <v>79</v>
      </c>
    </row>
    <row r="522" ht="15.75" customHeight="1">
      <c r="A522" s="37" t="str">
        <f t="shared" si="1"/>
        <v>Ireland-Europe2002</v>
      </c>
      <c r="B522" s="37">
        <v>0.015</v>
      </c>
      <c r="C522" s="37">
        <v>0.005</v>
      </c>
      <c r="D522" s="37">
        <v>80.0</v>
      </c>
      <c r="E522" s="37">
        <v>75.0</v>
      </c>
      <c r="F522" s="37">
        <v>0.211</v>
      </c>
      <c r="G522" s="37">
        <v>0.678</v>
      </c>
      <c r="H522" s="37">
        <v>0.111</v>
      </c>
      <c r="I522" s="37">
        <v>3931947.0</v>
      </c>
      <c r="J522" s="37">
        <v>0.596</v>
      </c>
      <c r="K522" s="36" t="s">
        <v>199</v>
      </c>
      <c r="L522" s="36" t="s">
        <v>180</v>
      </c>
      <c r="M522" s="31" t="s">
        <v>79</v>
      </c>
    </row>
    <row r="523" ht="15.75" customHeight="1">
      <c r="A523" s="37" t="str">
        <f t="shared" si="1"/>
        <v>Isle of Man-Europe2002</v>
      </c>
      <c r="B523" s="37">
        <v>0.011</v>
      </c>
      <c r="C523" s="36"/>
      <c r="D523" s="37">
        <v>82.0</v>
      </c>
      <c r="E523" s="37">
        <v>75.0</v>
      </c>
      <c r="F523" s="36"/>
      <c r="G523" s="36"/>
      <c r="H523" s="36"/>
      <c r="I523" s="37">
        <v>78338.0</v>
      </c>
      <c r="J523" s="37">
        <v>0.519</v>
      </c>
      <c r="K523" s="36" t="s">
        <v>200</v>
      </c>
      <c r="L523" s="36" t="s">
        <v>180</v>
      </c>
      <c r="M523" s="31" t="s">
        <v>79</v>
      </c>
    </row>
    <row r="524" ht="15.75" customHeight="1">
      <c r="A524" s="37" t="str">
        <f t="shared" si="1"/>
        <v>Italy-Europe2002</v>
      </c>
      <c r="B524" s="37">
        <v>0.009</v>
      </c>
      <c r="C524" s="37">
        <v>0.004</v>
      </c>
      <c r="D524" s="37">
        <v>83.0</v>
      </c>
      <c r="E524" s="37">
        <v>77.0</v>
      </c>
      <c r="F524" s="37">
        <v>0.142</v>
      </c>
      <c r="G524" s="37">
        <v>0.669</v>
      </c>
      <c r="H524" s="37">
        <v>0.189</v>
      </c>
      <c r="I524" s="37">
        <v>5.7059007E7</v>
      </c>
      <c r="J524" s="37">
        <v>0.674</v>
      </c>
      <c r="K524" s="36" t="s">
        <v>201</v>
      </c>
      <c r="L524" s="36" t="s">
        <v>180</v>
      </c>
      <c r="M524" s="31" t="s">
        <v>79</v>
      </c>
    </row>
    <row r="525" ht="15.75" customHeight="1">
      <c r="A525" s="37" t="str">
        <f t="shared" si="1"/>
        <v>Kosovo-Europe2002</v>
      </c>
      <c r="B525" s="37">
        <v>0.021</v>
      </c>
      <c r="C525" s="36"/>
      <c r="D525" s="37">
        <v>70.0</v>
      </c>
      <c r="E525" s="37">
        <v>66.0</v>
      </c>
      <c r="F525" s="36"/>
      <c r="G525" s="36"/>
      <c r="H525" s="36"/>
      <c r="I525" s="37">
        <v>1702310.0</v>
      </c>
      <c r="J525" s="36"/>
      <c r="K525" s="36" t="s">
        <v>202</v>
      </c>
      <c r="L525" s="36" t="s">
        <v>180</v>
      </c>
      <c r="M525" s="31" t="s">
        <v>79</v>
      </c>
    </row>
    <row r="526" ht="15.75" customHeight="1">
      <c r="A526" s="37" t="str">
        <f t="shared" si="1"/>
        <v>Latvia-Europe2002</v>
      </c>
      <c r="B526" s="37">
        <v>0.009</v>
      </c>
      <c r="C526" s="37">
        <v>0.013</v>
      </c>
      <c r="D526" s="37">
        <v>77.0</v>
      </c>
      <c r="E526" s="37">
        <v>65.0</v>
      </c>
      <c r="F526" s="37">
        <v>0.165</v>
      </c>
      <c r="G526" s="37">
        <v>0.677</v>
      </c>
      <c r="H526" s="37">
        <v>0.158</v>
      </c>
      <c r="I526" s="37">
        <v>2310173.0</v>
      </c>
      <c r="J526" s="37">
        <v>0.679</v>
      </c>
      <c r="K526" s="36" t="s">
        <v>203</v>
      </c>
      <c r="L526" s="36" t="s">
        <v>180</v>
      </c>
      <c r="M526" s="31" t="s">
        <v>79</v>
      </c>
    </row>
    <row r="527" ht="15.75" customHeight="1">
      <c r="A527" s="37" t="str">
        <f t="shared" si="1"/>
        <v>Liechtenstein-Europe2002</v>
      </c>
      <c r="B527" s="37">
        <v>0.012</v>
      </c>
      <c r="C527" s="36"/>
      <c r="D527" s="37">
        <v>82.0</v>
      </c>
      <c r="E527" s="37">
        <v>77.0</v>
      </c>
      <c r="F527" s="36"/>
      <c r="G527" s="36"/>
      <c r="H527" s="36"/>
      <c r="I527" s="37">
        <v>33821.0</v>
      </c>
      <c r="J527" s="37">
        <v>0.149</v>
      </c>
      <c r="K527" s="36" t="s">
        <v>204</v>
      </c>
      <c r="L527" s="36" t="s">
        <v>180</v>
      </c>
      <c r="M527" s="31" t="s">
        <v>79</v>
      </c>
    </row>
    <row r="528" ht="15.75" customHeight="1">
      <c r="A528" s="37" t="str">
        <f t="shared" si="1"/>
        <v>Lithuania-Europe2002</v>
      </c>
      <c r="B528" s="37">
        <v>0.009</v>
      </c>
      <c r="C528" s="37">
        <v>0.009</v>
      </c>
      <c r="D528" s="37">
        <v>78.0</v>
      </c>
      <c r="E528" s="37">
        <v>66.0</v>
      </c>
      <c r="F528" s="37">
        <v>0.187</v>
      </c>
      <c r="G528" s="37">
        <v>0.669</v>
      </c>
      <c r="H528" s="37">
        <v>0.144</v>
      </c>
      <c r="I528" s="37">
        <v>3443067.0</v>
      </c>
      <c r="J528" s="37">
        <v>0.668</v>
      </c>
      <c r="K528" s="36" t="s">
        <v>205</v>
      </c>
      <c r="L528" s="36" t="s">
        <v>180</v>
      </c>
      <c r="M528" s="31" t="s">
        <v>79</v>
      </c>
    </row>
    <row r="529" ht="15.75" customHeight="1">
      <c r="A529" s="37" t="str">
        <f t="shared" si="1"/>
        <v>Luxembourg-Europe2002</v>
      </c>
      <c r="B529" s="37">
        <v>0.012</v>
      </c>
      <c r="C529" s="37">
        <v>0.003</v>
      </c>
      <c r="D529" s="37">
        <v>82.0</v>
      </c>
      <c r="E529" s="37">
        <v>75.0</v>
      </c>
      <c r="F529" s="37">
        <v>0.189</v>
      </c>
      <c r="G529" s="37">
        <v>0.668</v>
      </c>
      <c r="H529" s="37">
        <v>0.143</v>
      </c>
      <c r="I529" s="37">
        <v>446175.0</v>
      </c>
      <c r="J529" s="37">
        <v>0.853</v>
      </c>
      <c r="K529" s="36" t="s">
        <v>206</v>
      </c>
      <c r="L529" s="36" t="s">
        <v>180</v>
      </c>
      <c r="M529" s="31" t="s">
        <v>79</v>
      </c>
    </row>
    <row r="530" ht="15.75" customHeight="1">
      <c r="A530" s="37" t="str">
        <f t="shared" si="1"/>
        <v>North Macedonia-Europe2002</v>
      </c>
      <c r="B530" s="37">
        <v>0.012</v>
      </c>
      <c r="C530" s="37">
        <v>0.013</v>
      </c>
      <c r="D530" s="37">
        <v>76.0</v>
      </c>
      <c r="E530" s="37">
        <v>71.0</v>
      </c>
      <c r="F530" s="37">
        <v>0.213</v>
      </c>
      <c r="G530" s="37">
        <v>0.681</v>
      </c>
      <c r="H530" s="37">
        <v>0.106</v>
      </c>
      <c r="I530" s="37">
        <v>2074441.0</v>
      </c>
      <c r="J530" s="37">
        <v>0.581</v>
      </c>
      <c r="K530" s="36" t="s">
        <v>212</v>
      </c>
      <c r="L530" s="36" t="s">
        <v>180</v>
      </c>
      <c r="M530" s="31" t="s">
        <v>79</v>
      </c>
    </row>
    <row r="531" ht="15.75" customHeight="1">
      <c r="A531" s="37" t="str">
        <f t="shared" si="1"/>
        <v>Malta-Europe2002</v>
      </c>
      <c r="B531" s="37">
        <v>0.01</v>
      </c>
      <c r="C531" s="37">
        <v>0.006</v>
      </c>
      <c r="D531" s="37">
        <v>81.0</v>
      </c>
      <c r="E531" s="37">
        <v>76.0</v>
      </c>
      <c r="F531" s="37">
        <v>0.193</v>
      </c>
      <c r="G531" s="37">
        <v>0.69</v>
      </c>
      <c r="H531" s="37">
        <v>0.117</v>
      </c>
      <c r="I531" s="37">
        <v>395969.0</v>
      </c>
      <c r="J531" s="37">
        <v>0.929</v>
      </c>
      <c r="K531" s="36" t="s">
        <v>207</v>
      </c>
      <c r="L531" s="36" t="s">
        <v>180</v>
      </c>
      <c r="M531" s="31" t="s">
        <v>79</v>
      </c>
    </row>
    <row r="532" ht="15.75" customHeight="1">
      <c r="A532" s="37" t="str">
        <f t="shared" si="1"/>
        <v>Moldova-Europe2002</v>
      </c>
      <c r="B532" s="37">
        <v>0.012</v>
      </c>
      <c r="C532" s="37">
        <v>0.023</v>
      </c>
      <c r="D532" s="37">
        <v>71.0</v>
      </c>
      <c r="E532" s="37">
        <v>63.0</v>
      </c>
      <c r="F532" s="37">
        <v>0.219</v>
      </c>
      <c r="G532" s="37">
        <v>0.676</v>
      </c>
      <c r="H532" s="37">
        <v>0.105</v>
      </c>
      <c r="I532" s="37">
        <v>3623062.0</v>
      </c>
      <c r="J532" s="37">
        <v>0.456</v>
      </c>
      <c r="K532" s="36" t="s">
        <v>208</v>
      </c>
      <c r="L532" s="36" t="s">
        <v>180</v>
      </c>
      <c r="M532" s="31" t="s">
        <v>79</v>
      </c>
    </row>
    <row r="533" ht="15.75" customHeight="1">
      <c r="A533" s="37" t="str">
        <f t="shared" si="1"/>
        <v>Monaco-Europe2002</v>
      </c>
      <c r="B533" s="36"/>
      <c r="C533" s="37">
        <v>0.004</v>
      </c>
      <c r="D533" s="36"/>
      <c r="E533" s="36"/>
      <c r="F533" s="36"/>
      <c r="G533" s="36"/>
      <c r="H533" s="36"/>
      <c r="I533" s="37">
        <v>32653.0</v>
      </c>
      <c r="J533" s="37">
        <v>1.0</v>
      </c>
      <c r="K533" s="36" t="s">
        <v>209</v>
      </c>
      <c r="L533" s="36" t="s">
        <v>180</v>
      </c>
      <c r="M533" s="31" t="s">
        <v>79</v>
      </c>
    </row>
    <row r="534" ht="15.75" customHeight="1">
      <c r="A534" s="37" t="str">
        <f t="shared" si="1"/>
        <v>Montenegro-Europe2002</v>
      </c>
      <c r="B534" s="37">
        <v>0.013</v>
      </c>
      <c r="C534" s="37">
        <v>0.011</v>
      </c>
      <c r="D534" s="37">
        <v>77.0</v>
      </c>
      <c r="E534" s="37">
        <v>71.0</v>
      </c>
      <c r="F534" s="37">
        <v>0.207</v>
      </c>
      <c r="G534" s="37">
        <v>0.671</v>
      </c>
      <c r="H534" s="37">
        <v>0.121</v>
      </c>
      <c r="I534" s="37">
        <v>612325.0</v>
      </c>
      <c r="J534" s="37">
        <v>0.606</v>
      </c>
      <c r="K534" s="36" t="s">
        <v>210</v>
      </c>
      <c r="L534" s="36" t="s">
        <v>180</v>
      </c>
      <c r="M534" s="31" t="s">
        <v>79</v>
      </c>
    </row>
    <row r="535" ht="15.75" customHeight="1">
      <c r="A535" s="37" t="str">
        <f t="shared" si="1"/>
        <v>Netherlands-Europe2002</v>
      </c>
      <c r="B535" s="37">
        <v>0.013</v>
      </c>
      <c r="C535" s="37">
        <v>0.005</v>
      </c>
      <c r="D535" s="37">
        <v>81.0</v>
      </c>
      <c r="E535" s="37">
        <v>76.0</v>
      </c>
      <c r="F535" s="37">
        <v>0.186</v>
      </c>
      <c r="G535" s="37">
        <v>0.677</v>
      </c>
      <c r="H535" s="37">
        <v>0.137</v>
      </c>
      <c r="I535" s="37">
        <v>1.6148929E7</v>
      </c>
      <c r="J535" s="37">
        <v>0.791</v>
      </c>
      <c r="K535" s="36" t="s">
        <v>211</v>
      </c>
      <c r="L535" s="36" t="s">
        <v>180</v>
      </c>
      <c r="M535" s="31" t="s">
        <v>79</v>
      </c>
    </row>
    <row r="536" ht="15.75" customHeight="1">
      <c r="A536" s="37" t="str">
        <f t="shared" si="1"/>
        <v>Norway-Europe2002</v>
      </c>
      <c r="B536" s="37">
        <v>0.012</v>
      </c>
      <c r="C536" s="37">
        <v>0.004</v>
      </c>
      <c r="D536" s="37">
        <v>82.0</v>
      </c>
      <c r="E536" s="37">
        <v>77.0</v>
      </c>
      <c r="F536" s="37">
        <v>0.2</v>
      </c>
      <c r="G536" s="37">
        <v>0.651</v>
      </c>
      <c r="H536" s="37">
        <v>0.149</v>
      </c>
      <c r="I536" s="37">
        <v>4538159.0</v>
      </c>
      <c r="J536" s="37">
        <v>0.77</v>
      </c>
      <c r="K536" s="36" t="s">
        <v>213</v>
      </c>
      <c r="L536" s="36" t="s">
        <v>180</v>
      </c>
      <c r="M536" s="31" t="s">
        <v>79</v>
      </c>
    </row>
    <row r="537" ht="15.75" customHeight="1">
      <c r="A537" s="37" t="str">
        <f t="shared" si="1"/>
        <v>Poland-Europe2002</v>
      </c>
      <c r="B537" s="37">
        <v>0.009</v>
      </c>
      <c r="C537" s="37">
        <v>0.007</v>
      </c>
      <c r="D537" s="37">
        <v>79.0</v>
      </c>
      <c r="E537" s="37">
        <v>70.0</v>
      </c>
      <c r="F537" s="37">
        <v>0.18</v>
      </c>
      <c r="G537" s="37">
        <v>0.692</v>
      </c>
      <c r="H537" s="37">
        <v>0.127</v>
      </c>
      <c r="I537" s="37">
        <v>3.8230364E7</v>
      </c>
      <c r="J537" s="37">
        <v>0.618</v>
      </c>
      <c r="K537" s="36" t="s">
        <v>214</v>
      </c>
      <c r="L537" s="36" t="s">
        <v>180</v>
      </c>
      <c r="M537" s="31" t="s">
        <v>79</v>
      </c>
    </row>
    <row r="538" ht="15.75" customHeight="1">
      <c r="A538" s="37" t="str">
        <f t="shared" si="1"/>
        <v>Portugal-Europe2002</v>
      </c>
      <c r="B538" s="37">
        <v>0.011</v>
      </c>
      <c r="C538" s="37">
        <v>0.005</v>
      </c>
      <c r="D538" s="37">
        <v>81.0</v>
      </c>
      <c r="E538" s="37">
        <v>74.0</v>
      </c>
      <c r="F538" s="37">
        <v>0.159</v>
      </c>
      <c r="G538" s="37">
        <v>0.675</v>
      </c>
      <c r="H538" s="37">
        <v>0.166</v>
      </c>
      <c r="I538" s="37">
        <v>1.0419631E7</v>
      </c>
      <c r="J538" s="37">
        <v>0.557</v>
      </c>
      <c r="K538" s="36" t="s">
        <v>215</v>
      </c>
      <c r="L538" s="36" t="s">
        <v>180</v>
      </c>
      <c r="M538" s="31" t="s">
        <v>79</v>
      </c>
    </row>
    <row r="539" ht="15.75" customHeight="1">
      <c r="A539" s="37" t="str">
        <f t="shared" si="1"/>
        <v>Romania-Europe2002</v>
      </c>
      <c r="B539" s="37">
        <v>0.01</v>
      </c>
      <c r="C539" s="37">
        <v>0.022</v>
      </c>
      <c r="D539" s="37">
        <v>75.0</v>
      </c>
      <c r="E539" s="37">
        <v>67.0</v>
      </c>
      <c r="F539" s="37">
        <v>0.174</v>
      </c>
      <c r="G539" s="37">
        <v>0.686</v>
      </c>
      <c r="H539" s="37">
        <v>0.14</v>
      </c>
      <c r="I539" s="37">
        <v>2.1730496E7</v>
      </c>
      <c r="J539" s="37">
        <v>0.528</v>
      </c>
      <c r="K539" s="36" t="s">
        <v>216</v>
      </c>
      <c r="L539" s="36" t="s">
        <v>180</v>
      </c>
      <c r="M539" s="31" t="s">
        <v>79</v>
      </c>
    </row>
    <row r="540" ht="15.75" customHeight="1">
      <c r="A540" s="37" t="str">
        <f t="shared" si="1"/>
        <v>Russia-Europe2002</v>
      </c>
      <c r="B540" s="37">
        <v>0.01</v>
      </c>
      <c r="C540" s="37">
        <v>0.018</v>
      </c>
      <c r="D540" s="37">
        <v>72.0</v>
      </c>
      <c r="E540" s="37">
        <v>59.0</v>
      </c>
      <c r="F540" s="37">
        <v>0.168</v>
      </c>
      <c r="G540" s="37">
        <v>0.702</v>
      </c>
      <c r="H540" s="37">
        <v>0.13</v>
      </c>
      <c r="I540" s="37">
        <v>1.45408033E8</v>
      </c>
      <c r="J540" s="37">
        <v>0.733</v>
      </c>
      <c r="K540" s="36" t="s">
        <v>217</v>
      </c>
      <c r="L540" s="36" t="s">
        <v>180</v>
      </c>
      <c r="M540" s="31" t="s">
        <v>79</v>
      </c>
    </row>
    <row r="541" ht="15.75" customHeight="1">
      <c r="A541" s="37" t="str">
        <f t="shared" si="1"/>
        <v>San Marino-Europe2002</v>
      </c>
      <c r="B541" s="36"/>
      <c r="C541" s="37">
        <v>0.004</v>
      </c>
      <c r="D541" s="37">
        <v>85.0</v>
      </c>
      <c r="E541" s="37">
        <v>78.0</v>
      </c>
      <c r="F541" s="36"/>
      <c r="G541" s="36"/>
      <c r="H541" s="36"/>
      <c r="I541" s="37">
        <v>28064.0</v>
      </c>
      <c r="J541" s="37">
        <v>0.939</v>
      </c>
      <c r="K541" s="36" t="s">
        <v>218</v>
      </c>
      <c r="L541" s="36" t="s">
        <v>180</v>
      </c>
      <c r="M541" s="31" t="s">
        <v>79</v>
      </c>
    </row>
    <row r="542" ht="15.75" customHeight="1">
      <c r="A542" s="37" t="str">
        <f t="shared" si="1"/>
        <v>Serbia-Europe2002</v>
      </c>
      <c r="B542" s="37">
        <v>0.01</v>
      </c>
      <c r="C542" s="37">
        <v>0.01</v>
      </c>
      <c r="D542" s="37">
        <v>75.0</v>
      </c>
      <c r="E542" s="37">
        <v>70.0</v>
      </c>
      <c r="F542" s="37">
        <v>0.193</v>
      </c>
      <c r="G542" s="37">
        <v>0.672</v>
      </c>
      <c r="H542" s="37">
        <v>0.135</v>
      </c>
      <c r="I542" s="37">
        <v>7500031.0</v>
      </c>
      <c r="J542" s="37">
        <v>0.537</v>
      </c>
      <c r="K542" s="36" t="s">
        <v>219</v>
      </c>
      <c r="L542" s="36" t="s">
        <v>180</v>
      </c>
      <c r="M542" s="31" t="s">
        <v>79</v>
      </c>
    </row>
    <row r="543" ht="15.75" customHeight="1">
      <c r="A543" s="37" t="str">
        <f t="shared" si="1"/>
        <v>Slovakia-Europe2002</v>
      </c>
      <c r="B543" s="37">
        <v>0.01</v>
      </c>
      <c r="C543" s="37">
        <v>0.009</v>
      </c>
      <c r="D543" s="37">
        <v>78.0</v>
      </c>
      <c r="E543" s="37">
        <v>70.0</v>
      </c>
      <c r="F543" s="37">
        <v>0.185</v>
      </c>
      <c r="G543" s="37">
        <v>0.7</v>
      </c>
      <c r="H543" s="37">
        <v>0.115</v>
      </c>
      <c r="I543" s="37">
        <v>5376912.0</v>
      </c>
      <c r="J543" s="37">
        <v>0.56</v>
      </c>
      <c r="K543" s="36" t="s">
        <v>220</v>
      </c>
      <c r="L543" s="36" t="s">
        <v>180</v>
      </c>
      <c r="M543" s="31" t="s">
        <v>79</v>
      </c>
    </row>
    <row r="544" ht="15.75" customHeight="1">
      <c r="A544" s="37" t="str">
        <f t="shared" si="1"/>
        <v>Slovenia-Europe2002</v>
      </c>
      <c r="B544" s="37">
        <v>0.009</v>
      </c>
      <c r="C544" s="37">
        <v>0.004</v>
      </c>
      <c r="D544" s="37">
        <v>80.0</v>
      </c>
      <c r="E544" s="37">
        <v>72.0</v>
      </c>
      <c r="F544" s="37">
        <v>0.151</v>
      </c>
      <c r="G544" s="37">
        <v>0.702</v>
      </c>
      <c r="H544" s="37">
        <v>0.147</v>
      </c>
      <c r="I544" s="37">
        <v>1994530.0</v>
      </c>
      <c r="J544" s="37">
        <v>0.508</v>
      </c>
      <c r="K544" s="36" t="s">
        <v>221</v>
      </c>
      <c r="L544" s="36" t="s">
        <v>180</v>
      </c>
      <c r="M544" s="31" t="s">
        <v>79</v>
      </c>
    </row>
    <row r="545" ht="15.75" customHeight="1">
      <c r="A545" s="37" t="str">
        <f t="shared" si="1"/>
        <v>Spain-Europe2002</v>
      </c>
      <c r="B545" s="37">
        <v>0.01</v>
      </c>
      <c r="C545" s="37">
        <v>0.005</v>
      </c>
      <c r="D545" s="37">
        <v>83.0</v>
      </c>
      <c r="E545" s="37">
        <v>76.0</v>
      </c>
      <c r="F545" s="37">
        <v>0.145</v>
      </c>
      <c r="G545" s="37">
        <v>0.686</v>
      </c>
      <c r="H545" s="37">
        <v>0.169</v>
      </c>
      <c r="I545" s="37">
        <v>4.1431558E7</v>
      </c>
      <c r="J545" s="37">
        <v>0.765</v>
      </c>
      <c r="K545" s="36" t="s">
        <v>222</v>
      </c>
      <c r="L545" s="36" t="s">
        <v>180</v>
      </c>
      <c r="M545" s="31" t="s">
        <v>79</v>
      </c>
    </row>
    <row r="546" ht="15.75" customHeight="1">
      <c r="A546" s="37" t="str">
        <f t="shared" si="1"/>
        <v>Sweden-Europe2002</v>
      </c>
      <c r="B546" s="37">
        <v>0.011</v>
      </c>
      <c r="C546" s="37">
        <v>0.003</v>
      </c>
      <c r="D546" s="37">
        <v>82.0</v>
      </c>
      <c r="E546" s="37">
        <v>78.0</v>
      </c>
      <c r="F546" s="37">
        <v>0.181</v>
      </c>
      <c r="G546" s="37">
        <v>0.647</v>
      </c>
      <c r="H546" s="37">
        <v>0.172</v>
      </c>
      <c r="I546" s="37">
        <v>8924958.0</v>
      </c>
      <c r="J546" s="37">
        <v>0.841</v>
      </c>
      <c r="K546" s="36" t="s">
        <v>223</v>
      </c>
      <c r="L546" s="36" t="s">
        <v>180</v>
      </c>
      <c r="M546" s="31" t="s">
        <v>79</v>
      </c>
    </row>
    <row r="547" ht="15.75" customHeight="1">
      <c r="A547" s="37" t="str">
        <f t="shared" si="1"/>
        <v>Switzerland-Europe2002</v>
      </c>
      <c r="B547" s="37">
        <v>0.01</v>
      </c>
      <c r="C547" s="37">
        <v>0.005</v>
      </c>
      <c r="D547" s="37">
        <v>83.0</v>
      </c>
      <c r="E547" s="37">
        <v>78.0</v>
      </c>
      <c r="F547" s="37">
        <v>0.171</v>
      </c>
      <c r="G547" s="37">
        <v>0.675</v>
      </c>
      <c r="H547" s="37">
        <v>0.155</v>
      </c>
      <c r="I547" s="37">
        <v>7284753.0</v>
      </c>
      <c r="J547" s="37">
        <v>0.734</v>
      </c>
      <c r="K547" s="36" t="s">
        <v>224</v>
      </c>
      <c r="L547" s="36" t="s">
        <v>180</v>
      </c>
      <c r="M547" s="31" t="s">
        <v>79</v>
      </c>
    </row>
    <row r="548" ht="15.75" customHeight="1">
      <c r="A548" s="37" t="str">
        <f t="shared" si="1"/>
        <v>Turkey-Europe2002</v>
      </c>
      <c r="B548" s="37">
        <v>0.021</v>
      </c>
      <c r="C548" s="37">
        <v>0.03</v>
      </c>
      <c r="D548" s="37">
        <v>75.0</v>
      </c>
      <c r="E548" s="37">
        <v>68.0</v>
      </c>
      <c r="F548" s="37">
        <v>0.297</v>
      </c>
      <c r="G548" s="37">
        <v>0.64</v>
      </c>
      <c r="H548" s="37">
        <v>0.063</v>
      </c>
      <c r="I548" s="37">
        <v>6.50223E7</v>
      </c>
      <c r="J548" s="37">
        <v>0.66</v>
      </c>
      <c r="K548" s="36" t="s">
        <v>225</v>
      </c>
      <c r="L548" s="36" t="s">
        <v>180</v>
      </c>
      <c r="M548" s="31" t="s">
        <v>79</v>
      </c>
    </row>
    <row r="549" ht="15.75" customHeight="1">
      <c r="A549" s="37" t="str">
        <f t="shared" si="1"/>
        <v>Ukraine-Europe2002</v>
      </c>
      <c r="B549" s="37">
        <v>0.009</v>
      </c>
      <c r="C549" s="37">
        <v>0.014</v>
      </c>
      <c r="D549" s="37">
        <v>74.0</v>
      </c>
      <c r="E549" s="37">
        <v>63.0</v>
      </c>
      <c r="F549" s="37">
        <v>0.162</v>
      </c>
      <c r="G549" s="37">
        <v>0.692</v>
      </c>
      <c r="H549" s="37">
        <v>0.145</v>
      </c>
      <c r="I549" s="37">
        <v>4.82025E7</v>
      </c>
      <c r="J549" s="37">
        <v>0.673</v>
      </c>
      <c r="K549" s="36" t="s">
        <v>226</v>
      </c>
      <c r="L549" s="36" t="s">
        <v>180</v>
      </c>
      <c r="M549" s="31" t="s">
        <v>79</v>
      </c>
    </row>
    <row r="550" ht="15.75" customHeight="1">
      <c r="A550" s="37" t="str">
        <f t="shared" si="1"/>
        <v>United Kingdom-Europe2002</v>
      </c>
      <c r="B550" s="37">
        <v>0.011</v>
      </c>
      <c r="C550" s="37">
        <v>0.005</v>
      </c>
      <c r="D550" s="37">
        <v>81.0</v>
      </c>
      <c r="E550" s="37">
        <v>76.0</v>
      </c>
      <c r="F550" s="37">
        <v>0.186</v>
      </c>
      <c r="G550" s="37">
        <v>0.656</v>
      </c>
      <c r="H550" s="37">
        <v>0.158</v>
      </c>
      <c r="I550" s="37">
        <v>5.9370479E7</v>
      </c>
      <c r="J550" s="37">
        <v>0.79</v>
      </c>
      <c r="K550" s="36" t="s">
        <v>227</v>
      </c>
      <c r="L550" s="36" t="s">
        <v>180</v>
      </c>
      <c r="M550" s="31" t="s">
        <v>79</v>
      </c>
    </row>
    <row r="551" ht="15.75" customHeight="1">
      <c r="A551" s="37" t="str">
        <f t="shared" si="1"/>
        <v>Bahrain-Middle East2002</v>
      </c>
      <c r="B551" s="37">
        <v>0.02</v>
      </c>
      <c r="C551" s="37">
        <v>0.01</v>
      </c>
      <c r="D551" s="37">
        <v>76.0</v>
      </c>
      <c r="E551" s="37">
        <v>74.0</v>
      </c>
      <c r="F551" s="37">
        <v>0.301</v>
      </c>
      <c r="G551" s="37">
        <v>0.675</v>
      </c>
      <c r="H551" s="37">
        <v>0.024</v>
      </c>
      <c r="I551" s="37">
        <v>732541.0</v>
      </c>
      <c r="J551" s="37">
        <v>0.884</v>
      </c>
      <c r="K551" s="36" t="s">
        <v>228</v>
      </c>
      <c r="L551" s="36" t="s">
        <v>229</v>
      </c>
      <c r="M551" s="31" t="s">
        <v>79</v>
      </c>
    </row>
    <row r="552" ht="15.75" customHeight="1">
      <c r="A552" s="37" t="str">
        <f t="shared" si="1"/>
        <v>Iran-Middle East2002</v>
      </c>
      <c r="B552" s="37">
        <v>0.018</v>
      </c>
      <c r="C552" s="37">
        <v>0.026</v>
      </c>
      <c r="D552" s="37">
        <v>72.0</v>
      </c>
      <c r="E552" s="37">
        <v>69.0</v>
      </c>
      <c r="F552" s="37">
        <v>0.308</v>
      </c>
      <c r="G552" s="37">
        <v>0.647</v>
      </c>
      <c r="H552" s="37">
        <v>0.045</v>
      </c>
      <c r="I552" s="37">
        <v>6.7727274E7</v>
      </c>
      <c r="J552" s="37">
        <v>0.655</v>
      </c>
      <c r="K552" s="36" t="s">
        <v>230</v>
      </c>
      <c r="L552" s="36" t="s">
        <v>229</v>
      </c>
      <c r="M552" s="31" t="s">
        <v>79</v>
      </c>
    </row>
    <row r="553" ht="15.75" customHeight="1">
      <c r="A553" s="37" t="str">
        <f t="shared" si="1"/>
        <v>Iraq-Middle East2002</v>
      </c>
      <c r="B553" s="37">
        <v>0.035</v>
      </c>
      <c r="C553" s="37">
        <v>0.035</v>
      </c>
      <c r="D553" s="37">
        <v>73.0</v>
      </c>
      <c r="E553" s="37">
        <v>68.0</v>
      </c>
      <c r="F553" s="37">
        <v>0.424</v>
      </c>
      <c r="G553" s="37">
        <v>0.541</v>
      </c>
      <c r="H553" s="37">
        <v>0.035</v>
      </c>
      <c r="I553" s="37">
        <v>2.5238267E7</v>
      </c>
      <c r="J553" s="37">
        <v>0.686</v>
      </c>
      <c r="K553" s="36" t="s">
        <v>231</v>
      </c>
      <c r="L553" s="36" t="s">
        <v>229</v>
      </c>
      <c r="M553" s="31" t="s">
        <v>79</v>
      </c>
    </row>
    <row r="554" ht="15.75" customHeight="1">
      <c r="A554" s="37" t="str">
        <f t="shared" si="1"/>
        <v>Israel-Middle East2002</v>
      </c>
      <c r="B554" s="37">
        <v>0.021</v>
      </c>
      <c r="C554" s="37">
        <v>0.005</v>
      </c>
      <c r="D554" s="37">
        <v>82.0</v>
      </c>
      <c r="E554" s="37">
        <v>78.0</v>
      </c>
      <c r="F554" s="37">
        <v>0.28</v>
      </c>
      <c r="G554" s="37">
        <v>0.62</v>
      </c>
      <c r="H554" s="37">
        <v>0.1</v>
      </c>
      <c r="I554" s="37">
        <v>6570000.0</v>
      </c>
      <c r="J554" s="37">
        <v>0.913</v>
      </c>
      <c r="K554" s="36" t="s">
        <v>232</v>
      </c>
      <c r="L554" s="36" t="s">
        <v>229</v>
      </c>
      <c r="M554" s="31" t="s">
        <v>79</v>
      </c>
    </row>
    <row r="555" ht="15.75" customHeight="1">
      <c r="A555" s="37" t="str">
        <f t="shared" si="1"/>
        <v>Jordan-Middle East2002</v>
      </c>
      <c r="B555" s="37">
        <v>0.031</v>
      </c>
      <c r="C555" s="37">
        <v>0.022</v>
      </c>
      <c r="D555" s="37">
        <v>74.0</v>
      </c>
      <c r="E555" s="37">
        <v>71.0</v>
      </c>
      <c r="F555" s="37">
        <v>0.39</v>
      </c>
      <c r="G555" s="37">
        <v>0.579</v>
      </c>
      <c r="H555" s="37">
        <v>0.031</v>
      </c>
      <c r="I555" s="37">
        <v>5038000.0</v>
      </c>
      <c r="J555" s="37">
        <v>0.804</v>
      </c>
      <c r="K555" s="36" t="s">
        <v>233</v>
      </c>
      <c r="L555" s="36" t="s">
        <v>229</v>
      </c>
      <c r="M555" s="31" t="s">
        <v>79</v>
      </c>
    </row>
    <row r="556" ht="15.75" customHeight="1">
      <c r="A556" s="37" t="str">
        <f t="shared" si="1"/>
        <v>Kuwait-Middle East2002</v>
      </c>
      <c r="B556" s="37">
        <v>0.022</v>
      </c>
      <c r="C556" s="37">
        <v>0.011</v>
      </c>
      <c r="D556" s="37">
        <v>74.0</v>
      </c>
      <c r="E556" s="37">
        <v>73.0</v>
      </c>
      <c r="F556" s="37">
        <v>0.256</v>
      </c>
      <c r="G556" s="37">
        <v>0.71</v>
      </c>
      <c r="H556" s="37">
        <v>0.034</v>
      </c>
      <c r="I556" s="37">
        <v>2048232.0</v>
      </c>
      <c r="J556" s="37">
        <v>0.981</v>
      </c>
      <c r="K556" s="36" t="s">
        <v>234</v>
      </c>
      <c r="L556" s="36" t="s">
        <v>229</v>
      </c>
      <c r="M556" s="31" t="s">
        <v>79</v>
      </c>
    </row>
    <row r="557" ht="15.75" customHeight="1">
      <c r="A557" s="37" t="str">
        <f t="shared" si="1"/>
        <v>Lebanon-Middle East2002</v>
      </c>
      <c r="B557" s="37">
        <v>0.017</v>
      </c>
      <c r="C557" s="37">
        <v>0.015</v>
      </c>
      <c r="D557" s="37">
        <v>77.0</v>
      </c>
      <c r="E557" s="37">
        <v>74.0</v>
      </c>
      <c r="F557" s="37">
        <v>0.284</v>
      </c>
      <c r="G557" s="37">
        <v>0.643</v>
      </c>
      <c r="H557" s="37">
        <v>0.072</v>
      </c>
      <c r="I557" s="37">
        <v>3515604.0</v>
      </c>
      <c r="J557" s="37">
        <v>0.862</v>
      </c>
      <c r="K557" s="36" t="s">
        <v>235</v>
      </c>
      <c r="L557" s="36" t="s">
        <v>229</v>
      </c>
      <c r="M557" s="31" t="s">
        <v>79</v>
      </c>
    </row>
    <row r="558" ht="15.75" customHeight="1">
      <c r="A558" s="37" t="str">
        <f t="shared" si="1"/>
        <v>Oman-Middle East2002</v>
      </c>
      <c r="B558" s="37">
        <v>0.023</v>
      </c>
      <c r="C558" s="37">
        <v>0.013</v>
      </c>
      <c r="D558" s="37">
        <v>75.0</v>
      </c>
      <c r="E558" s="37">
        <v>71.0</v>
      </c>
      <c r="F558" s="37">
        <v>0.366</v>
      </c>
      <c r="G558" s="37">
        <v>0.609</v>
      </c>
      <c r="H558" s="37">
        <v>0.024</v>
      </c>
      <c r="I558" s="37">
        <v>2308409.0</v>
      </c>
      <c r="J558" s="37">
        <v>0.715</v>
      </c>
      <c r="K558" s="36" t="s">
        <v>236</v>
      </c>
      <c r="L558" s="36" t="s">
        <v>229</v>
      </c>
      <c r="M558" s="31" t="s">
        <v>79</v>
      </c>
    </row>
    <row r="559" ht="15.75" customHeight="1">
      <c r="A559" s="37" t="str">
        <f t="shared" si="1"/>
        <v>Qatar-Middle East2002</v>
      </c>
      <c r="B559" s="37">
        <v>0.018</v>
      </c>
      <c r="C559" s="37">
        <v>0.01</v>
      </c>
      <c r="D559" s="37">
        <v>78.0</v>
      </c>
      <c r="E559" s="37">
        <v>76.0</v>
      </c>
      <c r="F559" s="37">
        <v>0.268</v>
      </c>
      <c r="G559" s="37">
        <v>0.716</v>
      </c>
      <c r="H559" s="37">
        <v>0.016</v>
      </c>
      <c r="I559" s="37">
        <v>629745.0</v>
      </c>
      <c r="J559" s="37">
        <v>0.967</v>
      </c>
      <c r="K559" s="36" t="s">
        <v>237</v>
      </c>
      <c r="L559" s="36" t="s">
        <v>229</v>
      </c>
      <c r="M559" s="31" t="s">
        <v>79</v>
      </c>
    </row>
    <row r="560" ht="15.75" customHeight="1">
      <c r="A560" s="37" t="str">
        <f t="shared" si="1"/>
        <v>Saudi Arabia-Middle East2002</v>
      </c>
      <c r="B560" s="37">
        <v>0.025</v>
      </c>
      <c r="C560" s="37">
        <v>0.018</v>
      </c>
      <c r="D560" s="37">
        <v>75.0</v>
      </c>
      <c r="E560" s="37">
        <v>71.0</v>
      </c>
      <c r="F560" s="37">
        <v>0.368</v>
      </c>
      <c r="G560" s="37">
        <v>0.598</v>
      </c>
      <c r="H560" s="37">
        <v>0.034</v>
      </c>
      <c r="I560" s="37">
        <v>2.1825217E7</v>
      </c>
      <c r="J560" s="37">
        <v>0.803</v>
      </c>
      <c r="K560" s="36" t="s">
        <v>238</v>
      </c>
      <c r="L560" s="36" t="s">
        <v>229</v>
      </c>
      <c r="M560" s="31" t="s">
        <v>79</v>
      </c>
    </row>
    <row r="561" ht="15.75" customHeight="1">
      <c r="A561" s="37" t="str">
        <f t="shared" si="1"/>
        <v>Syria-Middle East2002</v>
      </c>
      <c r="B561" s="37">
        <v>0.029</v>
      </c>
      <c r="C561" s="37">
        <v>0.018</v>
      </c>
      <c r="D561" s="37">
        <v>76.0</v>
      </c>
      <c r="E561" s="37">
        <v>72.0</v>
      </c>
      <c r="F561" s="37">
        <v>0.4</v>
      </c>
      <c r="G561" s="37">
        <v>0.567</v>
      </c>
      <c r="H561" s="37">
        <v>0.034</v>
      </c>
      <c r="I561" s="37">
        <v>1.6994676E7</v>
      </c>
      <c r="J561" s="37">
        <v>0.527</v>
      </c>
      <c r="K561" s="36" t="s">
        <v>239</v>
      </c>
      <c r="L561" s="36" t="s">
        <v>229</v>
      </c>
      <c r="M561" s="31" t="s">
        <v>79</v>
      </c>
    </row>
    <row r="562" ht="15.75" customHeight="1">
      <c r="A562" s="37" t="str">
        <f t="shared" si="1"/>
        <v>United Arab Emirates-Middle East2002</v>
      </c>
      <c r="B562" s="37">
        <v>0.016</v>
      </c>
      <c r="C562" s="37">
        <v>0.009</v>
      </c>
      <c r="D562" s="37">
        <v>76.0</v>
      </c>
      <c r="E562" s="37">
        <v>74.0</v>
      </c>
      <c r="F562" s="37">
        <v>0.243</v>
      </c>
      <c r="G562" s="37">
        <v>0.746</v>
      </c>
      <c r="H562" s="37">
        <v>0.01</v>
      </c>
      <c r="I562" s="37">
        <v>3223969.0</v>
      </c>
      <c r="J562" s="37">
        <v>0.811</v>
      </c>
      <c r="K562" s="36" t="s">
        <v>240</v>
      </c>
      <c r="L562" s="36" t="s">
        <v>229</v>
      </c>
      <c r="M562" s="31" t="s">
        <v>79</v>
      </c>
    </row>
    <row r="563" ht="15.75" customHeight="1">
      <c r="A563" s="37" t="str">
        <f t="shared" si="1"/>
        <v>Yemen-Middle East2002</v>
      </c>
      <c r="B563" s="37">
        <v>0.038</v>
      </c>
      <c r="C563" s="37">
        <v>0.064</v>
      </c>
      <c r="D563" s="37">
        <v>62.0</v>
      </c>
      <c r="E563" s="37">
        <v>60.0</v>
      </c>
      <c r="F563" s="37">
        <v>0.476</v>
      </c>
      <c r="G563" s="37">
        <v>0.497</v>
      </c>
      <c r="H563" s="37">
        <v>0.028</v>
      </c>
      <c r="I563" s="37">
        <v>1.8551068E7</v>
      </c>
      <c r="J563" s="37">
        <v>0.273</v>
      </c>
      <c r="K563" s="36" t="s">
        <v>241</v>
      </c>
      <c r="L563" s="36" t="s">
        <v>229</v>
      </c>
      <c r="M563" s="31" t="s">
        <v>79</v>
      </c>
    </row>
    <row r="564" ht="15.75" customHeight="1">
      <c r="A564" s="37" t="str">
        <f t="shared" si="1"/>
        <v>American Samoa-Oceania2002</v>
      </c>
      <c r="B564" s="36"/>
      <c r="C564" s="36"/>
      <c r="D564" s="36"/>
      <c r="E564" s="36"/>
      <c r="F564" s="36"/>
      <c r="G564" s="36"/>
      <c r="H564" s="36"/>
      <c r="I564" s="37">
        <v>58729.0</v>
      </c>
      <c r="J564" s="37">
        <v>0.884</v>
      </c>
      <c r="K564" s="36" t="s">
        <v>242</v>
      </c>
      <c r="L564" s="36" t="s">
        <v>243</v>
      </c>
      <c r="M564" s="31" t="s">
        <v>79</v>
      </c>
    </row>
    <row r="565" ht="15.75" customHeight="1">
      <c r="A565" s="37" t="str">
        <f t="shared" si="1"/>
        <v>Australia-Oceania2002</v>
      </c>
      <c r="B565" s="37">
        <v>0.013</v>
      </c>
      <c r="C565" s="37">
        <v>0.005</v>
      </c>
      <c r="D565" s="37">
        <v>83.0</v>
      </c>
      <c r="E565" s="37">
        <v>77.0</v>
      </c>
      <c r="F565" s="37">
        <v>0.204</v>
      </c>
      <c r="G565" s="37">
        <v>0.67</v>
      </c>
      <c r="H565" s="37">
        <v>0.126</v>
      </c>
      <c r="I565" s="37">
        <v>1.96514E7</v>
      </c>
      <c r="J565" s="37">
        <v>0.875</v>
      </c>
      <c r="K565" s="36" t="s">
        <v>244</v>
      </c>
      <c r="L565" s="36" t="s">
        <v>243</v>
      </c>
      <c r="M565" s="31" t="s">
        <v>79</v>
      </c>
    </row>
    <row r="566" ht="15.75" customHeight="1">
      <c r="A566" s="37" t="str">
        <f t="shared" si="1"/>
        <v>Fiji-Oceania2002</v>
      </c>
      <c r="B566" s="37">
        <v>0.024</v>
      </c>
      <c r="C566" s="37">
        <v>0.02</v>
      </c>
      <c r="D566" s="37">
        <v>71.0</v>
      </c>
      <c r="E566" s="37">
        <v>65.0</v>
      </c>
      <c r="F566" s="37">
        <v>0.334</v>
      </c>
      <c r="G566" s="37">
        <v>0.629</v>
      </c>
      <c r="H566" s="37">
        <v>0.037</v>
      </c>
      <c r="I566" s="37">
        <v>816237.0</v>
      </c>
      <c r="J566" s="37">
        <v>0.487</v>
      </c>
      <c r="K566" s="36" t="s">
        <v>245</v>
      </c>
      <c r="L566" s="36" t="s">
        <v>243</v>
      </c>
      <c r="M566" s="31" t="s">
        <v>79</v>
      </c>
    </row>
    <row r="567" ht="15.75" customHeight="1">
      <c r="A567" s="37" t="str">
        <f t="shared" si="1"/>
        <v>French Polynesia-Oceania2002</v>
      </c>
      <c r="B567" s="37">
        <v>0.019</v>
      </c>
      <c r="C567" s="36"/>
      <c r="D567" s="37">
        <v>76.0</v>
      </c>
      <c r="E567" s="37">
        <v>70.0</v>
      </c>
      <c r="F567" s="37">
        <v>0.303</v>
      </c>
      <c r="G567" s="37">
        <v>0.652</v>
      </c>
      <c r="H567" s="37">
        <v>0.045</v>
      </c>
      <c r="I567" s="37">
        <v>245032.0</v>
      </c>
      <c r="J567" s="37">
        <v>0.559</v>
      </c>
      <c r="K567" s="36" t="s">
        <v>246</v>
      </c>
      <c r="L567" s="36" t="s">
        <v>243</v>
      </c>
      <c r="M567" s="31" t="s">
        <v>79</v>
      </c>
    </row>
    <row r="568" ht="15.75" customHeight="1">
      <c r="A568" s="37" t="str">
        <f t="shared" si="1"/>
        <v>Guam-Oceania2002</v>
      </c>
      <c r="B568" s="37">
        <v>0.021</v>
      </c>
      <c r="C568" s="36"/>
      <c r="D568" s="37">
        <v>78.0</v>
      </c>
      <c r="E568" s="37">
        <v>73.0</v>
      </c>
      <c r="F568" s="37">
        <v>0.302</v>
      </c>
      <c r="G568" s="37">
        <v>0.641</v>
      </c>
      <c r="H568" s="37">
        <v>0.058</v>
      </c>
      <c r="I568" s="37">
        <v>157241.0</v>
      </c>
      <c r="J568" s="37">
        <v>0.933</v>
      </c>
      <c r="K568" s="36" t="s">
        <v>247</v>
      </c>
      <c r="L568" s="36" t="s">
        <v>243</v>
      </c>
      <c r="M568" s="31" t="s">
        <v>79</v>
      </c>
    </row>
    <row r="569" ht="15.75" customHeight="1">
      <c r="A569" s="37" t="str">
        <f t="shared" si="1"/>
        <v>Kiribati-Oceania2002</v>
      </c>
      <c r="B569" s="37">
        <v>0.027</v>
      </c>
      <c r="C569" s="37">
        <v>0.052</v>
      </c>
      <c r="D569" s="37">
        <v>68.0</v>
      </c>
      <c r="E569" s="37">
        <v>63.0</v>
      </c>
      <c r="F569" s="37">
        <v>0.389</v>
      </c>
      <c r="G569" s="37">
        <v>0.576</v>
      </c>
      <c r="H569" s="37">
        <v>0.035</v>
      </c>
      <c r="I569" s="37">
        <v>85799.0</v>
      </c>
      <c r="J569" s="37">
        <v>0.435</v>
      </c>
      <c r="K569" s="36" t="s">
        <v>248</v>
      </c>
      <c r="L569" s="36" t="s">
        <v>243</v>
      </c>
      <c r="M569" s="31" t="s">
        <v>79</v>
      </c>
    </row>
    <row r="570" ht="15.75" customHeight="1">
      <c r="A570" s="37" t="str">
        <f t="shared" si="1"/>
        <v>Marshall Islands-Oceania2002</v>
      </c>
      <c r="B570" s="36"/>
      <c r="C570" s="37">
        <v>0.033</v>
      </c>
      <c r="D570" s="36"/>
      <c r="E570" s="36"/>
      <c r="F570" s="36"/>
      <c r="G570" s="36"/>
      <c r="H570" s="36"/>
      <c r="I570" s="37">
        <v>52161.0</v>
      </c>
      <c r="J570" s="37">
        <v>0.69</v>
      </c>
      <c r="K570" s="36" t="s">
        <v>249</v>
      </c>
      <c r="L570" s="36" t="s">
        <v>243</v>
      </c>
      <c r="M570" s="31" t="s">
        <v>79</v>
      </c>
    </row>
    <row r="571" ht="15.75" customHeight="1">
      <c r="A571" s="37" t="str">
        <f t="shared" si="1"/>
        <v>Micronesia, Fed. Sts.-Oceania2002</v>
      </c>
      <c r="B571" s="37">
        <v>0.028</v>
      </c>
      <c r="C571" s="37">
        <v>0.04</v>
      </c>
      <c r="D571" s="37">
        <v>68.0</v>
      </c>
      <c r="E571" s="37">
        <v>67.0</v>
      </c>
      <c r="F571" s="37">
        <v>0.395</v>
      </c>
      <c r="G571" s="37">
        <v>0.566</v>
      </c>
      <c r="H571" s="37">
        <v>0.039</v>
      </c>
      <c r="I571" s="37">
        <v>106983.0</v>
      </c>
      <c r="J571" s="37">
        <v>0.223</v>
      </c>
      <c r="K571" s="36" t="s">
        <v>250</v>
      </c>
      <c r="L571" s="36" t="s">
        <v>243</v>
      </c>
      <c r="M571" s="31" t="s">
        <v>79</v>
      </c>
    </row>
    <row r="572" ht="15.75" customHeight="1">
      <c r="A572" s="37" t="str">
        <f t="shared" si="1"/>
        <v>New Caledonia-Oceania2002</v>
      </c>
      <c r="B572" s="37">
        <v>0.019</v>
      </c>
      <c r="C572" s="36"/>
      <c r="D572" s="37">
        <v>79.0</v>
      </c>
      <c r="E572" s="37">
        <v>71.0</v>
      </c>
      <c r="F572" s="37">
        <v>0.281</v>
      </c>
      <c r="G572" s="37">
        <v>0.657</v>
      </c>
      <c r="H572" s="37">
        <v>0.062</v>
      </c>
      <c r="I572" s="37">
        <v>221490.0</v>
      </c>
      <c r="J572" s="37">
        <v>0.626</v>
      </c>
      <c r="K572" s="36" t="s">
        <v>251</v>
      </c>
      <c r="L572" s="36" t="s">
        <v>243</v>
      </c>
      <c r="M572" s="31" t="s">
        <v>79</v>
      </c>
    </row>
    <row r="573" ht="15.75" customHeight="1">
      <c r="A573" s="37" t="str">
        <f t="shared" si="1"/>
        <v>New Zealand-Oceania2002</v>
      </c>
      <c r="B573" s="37">
        <v>0.014</v>
      </c>
      <c r="C573" s="37">
        <v>0.006</v>
      </c>
      <c r="D573" s="37">
        <v>81.0</v>
      </c>
      <c r="E573" s="37">
        <v>77.0</v>
      </c>
      <c r="F573" s="37">
        <v>0.223</v>
      </c>
      <c r="G573" s="37">
        <v>0.659</v>
      </c>
      <c r="H573" s="37">
        <v>0.118</v>
      </c>
      <c r="I573" s="37">
        <v>3948500.0</v>
      </c>
      <c r="J573" s="37">
        <v>0.859</v>
      </c>
      <c r="K573" s="36" t="s">
        <v>252</v>
      </c>
      <c r="L573" s="36" t="s">
        <v>243</v>
      </c>
      <c r="M573" s="31" t="s">
        <v>79</v>
      </c>
    </row>
    <row r="574" ht="15.75" customHeight="1">
      <c r="A574" s="37" t="str">
        <f t="shared" si="1"/>
        <v>Papua New Guinea-Oceania2002</v>
      </c>
      <c r="B574" s="37">
        <v>0.034</v>
      </c>
      <c r="C574" s="37">
        <v>0.057</v>
      </c>
      <c r="D574" s="37">
        <v>62.0</v>
      </c>
      <c r="E574" s="37">
        <v>57.0</v>
      </c>
      <c r="F574" s="37">
        <v>0.402</v>
      </c>
      <c r="G574" s="37">
        <v>0.573</v>
      </c>
      <c r="H574" s="37">
        <v>0.025</v>
      </c>
      <c r="I574" s="37">
        <v>5660267.0</v>
      </c>
      <c r="J574" s="37">
        <v>0.132</v>
      </c>
      <c r="K574" s="36" t="s">
        <v>253</v>
      </c>
      <c r="L574" s="36" t="s">
        <v>243</v>
      </c>
      <c r="M574" s="31" t="s">
        <v>79</v>
      </c>
    </row>
    <row r="575" ht="15.75" customHeight="1">
      <c r="A575" s="37" t="str">
        <f t="shared" si="1"/>
        <v>Samoa-Oceania2002</v>
      </c>
      <c r="B575" s="37">
        <v>0.03</v>
      </c>
      <c r="C575" s="37">
        <v>0.018</v>
      </c>
      <c r="D575" s="37">
        <v>73.0</v>
      </c>
      <c r="E575" s="37">
        <v>67.0</v>
      </c>
      <c r="F575" s="37">
        <v>0.404</v>
      </c>
      <c r="G575" s="37">
        <v>0.55</v>
      </c>
      <c r="H575" s="37">
        <v>0.046</v>
      </c>
      <c r="I575" s="37">
        <v>176592.0</v>
      </c>
      <c r="J575" s="37">
        <v>0.219</v>
      </c>
      <c r="K575" s="36" t="s">
        <v>254</v>
      </c>
      <c r="L575" s="36" t="s">
        <v>243</v>
      </c>
      <c r="M575" s="31" t="s">
        <v>79</v>
      </c>
    </row>
    <row r="576" ht="15.75" customHeight="1">
      <c r="A576" s="37" t="str">
        <f t="shared" si="1"/>
        <v>Solomon Islands-Oceania2002</v>
      </c>
      <c r="B576" s="37">
        <v>0.035</v>
      </c>
      <c r="C576" s="37">
        <v>0.029</v>
      </c>
      <c r="D576" s="37">
        <v>66.0</v>
      </c>
      <c r="E576" s="37">
        <v>63.0</v>
      </c>
      <c r="F576" s="37">
        <v>0.416</v>
      </c>
      <c r="G576" s="37">
        <v>0.555</v>
      </c>
      <c r="H576" s="37">
        <v>0.029</v>
      </c>
      <c r="I576" s="37">
        <v>434880.0</v>
      </c>
      <c r="J576" s="37">
        <v>0.166</v>
      </c>
      <c r="K576" s="36" t="s">
        <v>255</v>
      </c>
      <c r="L576" s="36" t="s">
        <v>243</v>
      </c>
      <c r="M576" s="31" t="s">
        <v>79</v>
      </c>
    </row>
    <row r="577" ht="15.75" customHeight="1">
      <c r="A577" s="37" t="str">
        <f t="shared" si="1"/>
        <v>Tonga-Oceania2002</v>
      </c>
      <c r="B577" s="37">
        <v>0.029</v>
      </c>
      <c r="C577" s="37">
        <v>0.015</v>
      </c>
      <c r="D577" s="37">
        <v>73.0</v>
      </c>
      <c r="E577" s="37">
        <v>69.0</v>
      </c>
      <c r="F577" s="37">
        <v>0.382</v>
      </c>
      <c r="G577" s="37">
        <v>0.559</v>
      </c>
      <c r="H577" s="37">
        <v>0.059</v>
      </c>
      <c r="I577" s="37">
        <v>99083.0</v>
      </c>
      <c r="J577" s="37">
        <v>0.231</v>
      </c>
      <c r="K577" s="36" t="s">
        <v>256</v>
      </c>
      <c r="L577" s="36" t="s">
        <v>243</v>
      </c>
      <c r="M577" s="31" t="s">
        <v>79</v>
      </c>
    </row>
    <row r="578" ht="15.75" customHeight="1">
      <c r="A578" s="37" t="str">
        <f t="shared" si="1"/>
        <v>Vanuatu-Oceania2002</v>
      </c>
      <c r="B578" s="37">
        <v>0.031</v>
      </c>
      <c r="C578" s="37">
        <v>0.019</v>
      </c>
      <c r="D578" s="37">
        <v>70.0</v>
      </c>
      <c r="E578" s="37">
        <v>67.0</v>
      </c>
      <c r="F578" s="37">
        <v>0.408</v>
      </c>
      <c r="G578" s="37">
        <v>0.56</v>
      </c>
      <c r="H578" s="37">
        <v>0.033</v>
      </c>
      <c r="I578" s="37">
        <v>193950.0</v>
      </c>
      <c r="J578" s="37">
        <v>0.222</v>
      </c>
      <c r="K578" s="36" t="s">
        <v>257</v>
      </c>
      <c r="L578" s="36" t="s">
        <v>243</v>
      </c>
      <c r="M578" s="31" t="s">
        <v>79</v>
      </c>
    </row>
    <row r="579" ht="15.75" customHeight="1">
      <c r="A579" s="37" t="str">
        <f t="shared" si="1"/>
        <v>Antigua and Barbuda-The Americas2002</v>
      </c>
      <c r="B579" s="37">
        <v>0.02</v>
      </c>
      <c r="C579" s="37">
        <v>0.012</v>
      </c>
      <c r="D579" s="37">
        <v>76.0</v>
      </c>
      <c r="E579" s="37">
        <v>71.0</v>
      </c>
      <c r="F579" s="37">
        <v>0.29</v>
      </c>
      <c r="G579" s="37">
        <v>0.64</v>
      </c>
      <c r="H579" s="37">
        <v>0.07</v>
      </c>
      <c r="I579" s="37">
        <v>80030.0</v>
      </c>
      <c r="J579" s="37">
        <v>0.311</v>
      </c>
      <c r="K579" s="36" t="s">
        <v>258</v>
      </c>
      <c r="L579" s="36" t="s">
        <v>259</v>
      </c>
      <c r="M579" s="31" t="s">
        <v>79</v>
      </c>
    </row>
    <row r="580" ht="15.75" customHeight="1">
      <c r="A580" s="37" t="str">
        <f t="shared" si="1"/>
        <v>Argentina-The Americas2002</v>
      </c>
      <c r="B580" s="37">
        <v>0.018</v>
      </c>
      <c r="C580" s="37">
        <v>0.017</v>
      </c>
      <c r="D580" s="37">
        <v>78.0</v>
      </c>
      <c r="E580" s="37">
        <v>71.0</v>
      </c>
      <c r="F580" s="37">
        <v>0.273</v>
      </c>
      <c r="G580" s="37">
        <v>0.626</v>
      </c>
      <c r="H580" s="37">
        <v>0.101</v>
      </c>
      <c r="I580" s="37">
        <v>3.7627545E7</v>
      </c>
      <c r="J580" s="37">
        <v>0.895</v>
      </c>
      <c r="K580" s="36" t="s">
        <v>260</v>
      </c>
      <c r="L580" s="36" t="s">
        <v>259</v>
      </c>
      <c r="M580" s="31" t="s">
        <v>79</v>
      </c>
    </row>
    <row r="581" ht="15.75" customHeight="1">
      <c r="A581" s="37" t="str">
        <f t="shared" si="1"/>
        <v>Aruba-The Americas2002</v>
      </c>
      <c r="B581" s="37">
        <v>0.013</v>
      </c>
      <c r="C581" s="36"/>
      <c r="D581" s="37">
        <v>76.0</v>
      </c>
      <c r="E581" s="37">
        <v>71.0</v>
      </c>
      <c r="F581" s="37">
        <v>0.225</v>
      </c>
      <c r="G581" s="37">
        <v>0.695</v>
      </c>
      <c r="H581" s="37">
        <v>0.079</v>
      </c>
      <c r="I581" s="37">
        <v>94995.0</v>
      </c>
      <c r="J581" s="37">
        <v>0.46</v>
      </c>
      <c r="K581" s="36" t="s">
        <v>261</v>
      </c>
      <c r="L581" s="36" t="s">
        <v>259</v>
      </c>
      <c r="M581" s="31" t="s">
        <v>79</v>
      </c>
    </row>
    <row r="582" ht="15.75" customHeight="1">
      <c r="A582" s="37" t="str">
        <f t="shared" si="1"/>
        <v>Bahamas, The-The Americas2002</v>
      </c>
      <c r="B582" s="37">
        <v>0.016</v>
      </c>
      <c r="C582" s="37">
        <v>0.013</v>
      </c>
      <c r="D582" s="37">
        <v>76.0</v>
      </c>
      <c r="E582" s="37">
        <v>70.0</v>
      </c>
      <c r="F582" s="37">
        <v>0.279</v>
      </c>
      <c r="G582" s="37">
        <v>0.664</v>
      </c>
      <c r="H582" s="37">
        <v>0.057</v>
      </c>
      <c r="I582" s="37">
        <v>309039.0</v>
      </c>
      <c r="J582" s="37">
        <v>0.821</v>
      </c>
      <c r="K582" s="36" t="s">
        <v>262</v>
      </c>
      <c r="L582" s="36" t="s">
        <v>259</v>
      </c>
      <c r="M582" s="31" t="s">
        <v>79</v>
      </c>
    </row>
    <row r="583" ht="15.75" customHeight="1">
      <c r="A583" s="37" t="str">
        <f t="shared" si="1"/>
        <v>Barbados-The Americas2002</v>
      </c>
      <c r="B583" s="37">
        <v>0.013</v>
      </c>
      <c r="C583" s="37">
        <v>0.015</v>
      </c>
      <c r="D583" s="37">
        <v>76.0</v>
      </c>
      <c r="E583" s="37">
        <v>71.0</v>
      </c>
      <c r="F583" s="37">
        <v>0.214</v>
      </c>
      <c r="G583" s="37">
        <v>0.672</v>
      </c>
      <c r="H583" s="37">
        <v>0.114</v>
      </c>
      <c r="I583" s="37">
        <v>269524.0</v>
      </c>
      <c r="J583" s="37">
        <v>0.335</v>
      </c>
      <c r="K583" s="36" t="s">
        <v>263</v>
      </c>
      <c r="L583" s="36" t="s">
        <v>259</v>
      </c>
      <c r="M583" s="31" t="s">
        <v>79</v>
      </c>
    </row>
    <row r="584" ht="15.75" customHeight="1">
      <c r="A584" s="37" t="str">
        <f t="shared" si="1"/>
        <v>Belize-The Americas2002</v>
      </c>
      <c r="B584" s="37">
        <v>0.028</v>
      </c>
      <c r="C584" s="37">
        <v>0.02</v>
      </c>
      <c r="D584" s="37">
        <v>75.0</v>
      </c>
      <c r="E584" s="37">
        <v>68.0</v>
      </c>
      <c r="F584" s="37">
        <v>0.393</v>
      </c>
      <c r="G584" s="37">
        <v>0.565</v>
      </c>
      <c r="H584" s="37">
        <v>0.042</v>
      </c>
      <c r="I584" s="37">
        <v>251766.0</v>
      </c>
      <c r="J584" s="37">
        <v>0.471</v>
      </c>
      <c r="K584" s="36" t="s">
        <v>264</v>
      </c>
      <c r="L584" s="36" t="s">
        <v>259</v>
      </c>
      <c r="M584" s="31" t="s">
        <v>79</v>
      </c>
    </row>
    <row r="585" ht="15.75" customHeight="1">
      <c r="A585" s="37" t="str">
        <f t="shared" si="1"/>
        <v>Bermuda-The Americas2002</v>
      </c>
      <c r="B585" s="37">
        <v>0.013</v>
      </c>
      <c r="C585" s="36"/>
      <c r="D585" s="37">
        <v>81.0</v>
      </c>
      <c r="E585" s="37">
        <v>76.0</v>
      </c>
      <c r="F585" s="36"/>
      <c r="G585" s="36"/>
      <c r="H585" s="36"/>
      <c r="I585" s="37">
        <v>62912.0</v>
      </c>
      <c r="J585" s="37">
        <v>1.0</v>
      </c>
      <c r="K585" s="36" t="s">
        <v>265</v>
      </c>
      <c r="L585" s="36" t="s">
        <v>259</v>
      </c>
      <c r="M585" s="31" t="s">
        <v>79</v>
      </c>
    </row>
    <row r="586" ht="15.75" customHeight="1">
      <c r="A586" s="37" t="str">
        <f t="shared" si="1"/>
        <v>Bolivia-The Americas2002</v>
      </c>
      <c r="B586" s="37">
        <v>0.03</v>
      </c>
      <c r="C586" s="37">
        <v>0.052</v>
      </c>
      <c r="D586" s="37">
        <v>66.0</v>
      </c>
      <c r="E586" s="37">
        <v>62.0</v>
      </c>
      <c r="F586" s="37">
        <v>0.393</v>
      </c>
      <c r="G586" s="37">
        <v>0.564</v>
      </c>
      <c r="H586" s="37">
        <v>0.043</v>
      </c>
      <c r="I586" s="37">
        <v>8843350.0</v>
      </c>
      <c r="J586" s="37">
        <v>0.628</v>
      </c>
      <c r="K586" s="36" t="s">
        <v>266</v>
      </c>
      <c r="L586" s="36" t="s">
        <v>259</v>
      </c>
      <c r="M586" s="31" t="s">
        <v>79</v>
      </c>
    </row>
    <row r="587" ht="15.75" customHeight="1">
      <c r="A587" s="37" t="str">
        <f t="shared" si="1"/>
        <v>Brazil-The Americas2002</v>
      </c>
      <c r="B587" s="37">
        <v>0.02</v>
      </c>
      <c r="C587" s="37">
        <v>0.025</v>
      </c>
      <c r="D587" s="37">
        <v>75.0</v>
      </c>
      <c r="E587" s="37">
        <v>67.0</v>
      </c>
      <c r="F587" s="37">
        <v>0.287</v>
      </c>
      <c r="G587" s="37">
        <v>0.655</v>
      </c>
      <c r="H587" s="37">
        <v>0.057</v>
      </c>
      <c r="I587" s="37">
        <v>1.79393768E8</v>
      </c>
      <c r="J587" s="37">
        <v>0.819</v>
      </c>
      <c r="K587" s="36" t="s">
        <v>267</v>
      </c>
      <c r="L587" s="36" t="s">
        <v>259</v>
      </c>
      <c r="M587" s="31" t="s">
        <v>79</v>
      </c>
    </row>
    <row r="588" ht="15.75" customHeight="1">
      <c r="A588" s="37" t="str">
        <f t="shared" si="1"/>
        <v>Canada-The Americas2002</v>
      </c>
      <c r="B588" s="37">
        <v>0.011</v>
      </c>
      <c r="C588" s="37">
        <v>0.005</v>
      </c>
      <c r="D588" s="37">
        <v>82.0</v>
      </c>
      <c r="E588" s="37">
        <v>77.0</v>
      </c>
      <c r="F588" s="37">
        <v>0.186</v>
      </c>
      <c r="G588" s="37">
        <v>0.687</v>
      </c>
      <c r="H588" s="37">
        <v>0.128</v>
      </c>
      <c r="I588" s="37">
        <v>3.1362E7</v>
      </c>
      <c r="J588" s="37">
        <v>0.799</v>
      </c>
      <c r="K588" s="36" t="s">
        <v>268</v>
      </c>
      <c r="L588" s="36" t="s">
        <v>259</v>
      </c>
      <c r="M588" s="31" t="s">
        <v>79</v>
      </c>
    </row>
    <row r="589" ht="15.75" customHeight="1">
      <c r="A589" s="37" t="str">
        <f t="shared" si="1"/>
        <v>Cayman Islands-The Americas2002</v>
      </c>
      <c r="B589" s="36"/>
      <c r="C589" s="36"/>
      <c r="D589" s="36"/>
      <c r="E589" s="36"/>
      <c r="F589" s="36"/>
      <c r="G589" s="36"/>
      <c r="H589" s="36"/>
      <c r="I589" s="37">
        <v>44742.0</v>
      </c>
      <c r="J589" s="37">
        <v>1.0</v>
      </c>
      <c r="K589" s="36" t="s">
        <v>269</v>
      </c>
      <c r="L589" s="36" t="s">
        <v>259</v>
      </c>
      <c r="M589" s="31" t="s">
        <v>79</v>
      </c>
    </row>
    <row r="590" ht="15.75" customHeight="1">
      <c r="A590" s="37" t="str">
        <f t="shared" si="1"/>
        <v>Chile-The Americas2002</v>
      </c>
      <c r="B590" s="37">
        <v>0.016</v>
      </c>
      <c r="C590" s="37">
        <v>0.008</v>
      </c>
      <c r="D590" s="37">
        <v>81.0</v>
      </c>
      <c r="E590" s="37">
        <v>75.0</v>
      </c>
      <c r="F590" s="37">
        <v>0.267</v>
      </c>
      <c r="G590" s="37">
        <v>0.658</v>
      </c>
      <c r="H590" s="37">
        <v>0.075</v>
      </c>
      <c r="I590" s="37">
        <v>1.5819522E7</v>
      </c>
      <c r="J590" s="37">
        <v>0.866</v>
      </c>
      <c r="K590" s="36" t="s">
        <v>270</v>
      </c>
      <c r="L590" s="36" t="s">
        <v>259</v>
      </c>
      <c r="M590" s="31" t="s">
        <v>79</v>
      </c>
    </row>
    <row r="591" ht="15.75" customHeight="1">
      <c r="A591" s="37" t="str">
        <f t="shared" si="1"/>
        <v>Colombia-The Americas2002</v>
      </c>
      <c r="B591" s="37">
        <v>0.022</v>
      </c>
      <c r="C591" s="37">
        <v>0.02</v>
      </c>
      <c r="D591" s="37">
        <v>75.0</v>
      </c>
      <c r="E591" s="37">
        <v>68.0</v>
      </c>
      <c r="F591" s="37">
        <v>0.32</v>
      </c>
      <c r="G591" s="37">
        <v>0.631</v>
      </c>
      <c r="H591" s="37">
        <v>0.049</v>
      </c>
      <c r="I591" s="37">
        <v>4.1216304E7</v>
      </c>
      <c r="J591" s="37">
        <v>0.727</v>
      </c>
      <c r="K591" s="36" t="s">
        <v>271</v>
      </c>
      <c r="L591" s="36" t="s">
        <v>259</v>
      </c>
      <c r="M591" s="31" t="s">
        <v>79</v>
      </c>
    </row>
    <row r="592" ht="15.75" customHeight="1">
      <c r="A592" s="37" t="str">
        <f t="shared" si="1"/>
        <v>Costa Rica-The Americas2002</v>
      </c>
      <c r="B592" s="37">
        <v>0.019</v>
      </c>
      <c r="C592" s="37">
        <v>0.01</v>
      </c>
      <c r="D592" s="37">
        <v>80.0</v>
      </c>
      <c r="E592" s="37">
        <v>76.0</v>
      </c>
      <c r="F592" s="37">
        <v>0.3</v>
      </c>
      <c r="G592" s="37">
        <v>0.644</v>
      </c>
      <c r="H592" s="37">
        <v>0.056</v>
      </c>
      <c r="I592" s="37">
        <v>4093840.0</v>
      </c>
      <c r="J592" s="37">
        <v>0.618</v>
      </c>
      <c r="K592" s="36" t="s">
        <v>272</v>
      </c>
      <c r="L592" s="36" t="s">
        <v>259</v>
      </c>
      <c r="M592" s="31" t="s">
        <v>79</v>
      </c>
    </row>
    <row r="593" ht="15.75" customHeight="1">
      <c r="A593" s="37" t="str">
        <f t="shared" si="1"/>
        <v>Cuba-The Americas2002</v>
      </c>
      <c r="B593" s="37">
        <v>0.012</v>
      </c>
      <c r="C593" s="37">
        <v>0.006</v>
      </c>
      <c r="D593" s="37">
        <v>79.0</v>
      </c>
      <c r="E593" s="37">
        <v>75.0</v>
      </c>
      <c r="F593" s="37">
        <v>0.209</v>
      </c>
      <c r="G593" s="37">
        <v>0.689</v>
      </c>
      <c r="H593" s="37">
        <v>0.103</v>
      </c>
      <c r="I593" s="37">
        <v>1.1212125E7</v>
      </c>
      <c r="J593" s="37">
        <v>0.758</v>
      </c>
      <c r="K593" s="36" t="s">
        <v>273</v>
      </c>
      <c r="L593" s="36" t="s">
        <v>259</v>
      </c>
      <c r="M593" s="31" t="s">
        <v>79</v>
      </c>
    </row>
    <row r="594" ht="15.75" customHeight="1">
      <c r="A594" s="37" t="str">
        <f t="shared" si="1"/>
        <v>Curacao-The Americas2002</v>
      </c>
      <c r="B594" s="36"/>
      <c r="C594" s="36"/>
      <c r="D594" s="36"/>
      <c r="E594" s="36"/>
      <c r="F594" s="37">
        <v>0.234</v>
      </c>
      <c r="G594" s="37">
        <v>0.656</v>
      </c>
      <c r="H594" s="37">
        <v>0.11</v>
      </c>
      <c r="I594" s="37">
        <v>128804.0</v>
      </c>
      <c r="J594" s="37">
        <v>0.909</v>
      </c>
      <c r="K594" s="36" t="s">
        <v>274</v>
      </c>
      <c r="L594" s="36" t="s">
        <v>259</v>
      </c>
      <c r="M594" s="31" t="s">
        <v>79</v>
      </c>
    </row>
    <row r="595" ht="15.75" customHeight="1">
      <c r="A595" s="37" t="str">
        <f t="shared" si="1"/>
        <v>Dominica-The Americas2002</v>
      </c>
      <c r="B595" s="37">
        <v>0.015</v>
      </c>
      <c r="C595" s="37">
        <v>0.013</v>
      </c>
      <c r="D595" s="37">
        <v>79.0</v>
      </c>
      <c r="E595" s="37">
        <v>75.0</v>
      </c>
      <c r="F595" s="36"/>
      <c r="G595" s="36"/>
      <c r="H595" s="36"/>
      <c r="I595" s="37">
        <v>69806.0</v>
      </c>
      <c r="J595" s="37">
        <v>0.657</v>
      </c>
      <c r="K595" s="36" t="s">
        <v>275</v>
      </c>
      <c r="L595" s="36" t="s">
        <v>259</v>
      </c>
      <c r="M595" s="31" t="s">
        <v>79</v>
      </c>
    </row>
    <row r="596" ht="15.75" customHeight="1">
      <c r="A596" s="37" t="str">
        <f t="shared" si="1"/>
        <v>Dominican Republic-The Americas2002</v>
      </c>
      <c r="B596" s="37">
        <v>0.024</v>
      </c>
      <c r="C596" s="37">
        <v>0.032</v>
      </c>
      <c r="D596" s="37">
        <v>74.0</v>
      </c>
      <c r="E596" s="37">
        <v>68.0</v>
      </c>
      <c r="F596" s="37">
        <v>0.342</v>
      </c>
      <c r="G596" s="37">
        <v>0.604</v>
      </c>
      <c r="H596" s="37">
        <v>0.054</v>
      </c>
      <c r="I596" s="37">
        <v>8935261.0</v>
      </c>
      <c r="J596" s="37">
        <v>0.634</v>
      </c>
      <c r="K596" s="36" t="s">
        <v>276</v>
      </c>
      <c r="L596" s="36" t="s">
        <v>259</v>
      </c>
      <c r="M596" s="31" t="s">
        <v>79</v>
      </c>
    </row>
    <row r="597" ht="15.75" customHeight="1">
      <c r="A597" s="37" t="str">
        <f t="shared" si="1"/>
        <v>Ecuador-The Americas2002</v>
      </c>
      <c r="B597" s="37">
        <v>0.025</v>
      </c>
      <c r="C597" s="37">
        <v>0.026</v>
      </c>
      <c r="D597" s="37">
        <v>77.0</v>
      </c>
      <c r="E597" s="37">
        <v>71.0</v>
      </c>
      <c r="F597" s="37">
        <v>0.338</v>
      </c>
      <c r="G597" s="37">
        <v>0.609</v>
      </c>
      <c r="H597" s="37">
        <v>0.053</v>
      </c>
      <c r="I597" s="37">
        <v>1.3030041E7</v>
      </c>
      <c r="J597" s="37">
        <v>0.611</v>
      </c>
      <c r="K597" s="36" t="s">
        <v>277</v>
      </c>
      <c r="L597" s="36" t="s">
        <v>259</v>
      </c>
      <c r="M597" s="31" t="s">
        <v>79</v>
      </c>
    </row>
    <row r="598" ht="15.75" customHeight="1">
      <c r="A598" s="37" t="str">
        <f t="shared" si="1"/>
        <v>El Salvador-The Americas2002</v>
      </c>
      <c r="B598" s="37">
        <v>0.023</v>
      </c>
      <c r="C598" s="37">
        <v>0.024</v>
      </c>
      <c r="D598" s="37">
        <v>75.0</v>
      </c>
      <c r="E598" s="37">
        <v>65.0</v>
      </c>
      <c r="F598" s="37">
        <v>0.374</v>
      </c>
      <c r="G598" s="37">
        <v>0.568</v>
      </c>
      <c r="H598" s="37">
        <v>0.058</v>
      </c>
      <c r="I598" s="37">
        <v>6008308.0</v>
      </c>
      <c r="J598" s="37">
        <v>0.6</v>
      </c>
      <c r="K598" s="36" t="s">
        <v>278</v>
      </c>
      <c r="L598" s="36" t="s">
        <v>259</v>
      </c>
      <c r="M598" s="31" t="s">
        <v>79</v>
      </c>
    </row>
    <row r="599" ht="15.75" customHeight="1">
      <c r="A599" s="37" t="str">
        <f t="shared" si="1"/>
        <v>Greenland-The Americas2002</v>
      </c>
      <c r="B599" s="37">
        <v>0.017</v>
      </c>
      <c r="C599" s="36"/>
      <c r="D599" s="37">
        <v>71.0</v>
      </c>
      <c r="E599" s="37">
        <v>65.0</v>
      </c>
      <c r="F599" s="36"/>
      <c r="G599" s="36"/>
      <c r="H599" s="36"/>
      <c r="I599" s="37">
        <v>56609.0</v>
      </c>
      <c r="J599" s="37">
        <v>0.821</v>
      </c>
      <c r="K599" s="36" t="s">
        <v>279</v>
      </c>
      <c r="L599" s="36" t="s">
        <v>259</v>
      </c>
      <c r="M599" s="31" t="s">
        <v>79</v>
      </c>
    </row>
    <row r="600" ht="15.75" customHeight="1">
      <c r="A600" s="37" t="str">
        <f t="shared" si="1"/>
        <v>Grenada-The Americas2002</v>
      </c>
      <c r="B600" s="37">
        <v>0.019</v>
      </c>
      <c r="C600" s="37">
        <v>0.013</v>
      </c>
      <c r="D600" s="37">
        <v>73.0</v>
      </c>
      <c r="E600" s="37">
        <v>68.0</v>
      </c>
      <c r="F600" s="37">
        <v>0.33</v>
      </c>
      <c r="G600" s="37">
        <v>0.592</v>
      </c>
      <c r="H600" s="37">
        <v>0.077</v>
      </c>
      <c r="I600" s="37">
        <v>102099.0</v>
      </c>
      <c r="J600" s="37">
        <v>0.361</v>
      </c>
      <c r="K600" s="36" t="s">
        <v>280</v>
      </c>
      <c r="L600" s="36" t="s">
        <v>259</v>
      </c>
      <c r="M600" s="31" t="s">
        <v>79</v>
      </c>
    </row>
    <row r="601" ht="15.75" customHeight="1">
      <c r="A601" s="37" t="str">
        <f t="shared" si="1"/>
        <v>Guatemala-The Americas2002</v>
      </c>
      <c r="B601" s="37">
        <v>0.036</v>
      </c>
      <c r="C601" s="37">
        <v>0.037</v>
      </c>
      <c r="D601" s="37">
        <v>72.0</v>
      </c>
      <c r="E601" s="37">
        <v>65.0</v>
      </c>
      <c r="F601" s="37">
        <v>0.438</v>
      </c>
      <c r="G601" s="37">
        <v>0.521</v>
      </c>
      <c r="H601" s="37">
        <v>0.042</v>
      </c>
      <c r="I601" s="37">
        <v>1.1765738E7</v>
      </c>
      <c r="J601" s="37">
        <v>0.459</v>
      </c>
      <c r="K601" s="36" t="s">
        <v>281</v>
      </c>
      <c r="L601" s="36" t="s">
        <v>259</v>
      </c>
      <c r="M601" s="31" t="s">
        <v>79</v>
      </c>
    </row>
    <row r="602" ht="15.75" customHeight="1">
      <c r="A602" s="37" t="str">
        <f t="shared" si="1"/>
        <v>Guyana-The Americas2002</v>
      </c>
      <c r="B602" s="37">
        <v>0.022</v>
      </c>
      <c r="C602" s="37">
        <v>0.037</v>
      </c>
      <c r="D602" s="37">
        <v>67.0</v>
      </c>
      <c r="E602" s="37">
        <v>60.0</v>
      </c>
      <c r="F602" s="37">
        <v>0.358</v>
      </c>
      <c r="G602" s="37">
        <v>0.6</v>
      </c>
      <c r="H602" s="37">
        <v>0.042</v>
      </c>
      <c r="I602" s="37">
        <v>750629.0</v>
      </c>
      <c r="J602" s="37">
        <v>0.285</v>
      </c>
      <c r="K602" s="36" t="s">
        <v>282</v>
      </c>
      <c r="L602" s="36" t="s">
        <v>259</v>
      </c>
      <c r="M602" s="31" t="s">
        <v>79</v>
      </c>
    </row>
    <row r="603" ht="15.75" customHeight="1">
      <c r="A603" s="37" t="str">
        <f t="shared" si="1"/>
        <v>Haiti-The Americas2002</v>
      </c>
      <c r="B603" s="37">
        <v>0.03</v>
      </c>
      <c r="C603" s="37">
        <v>0.071</v>
      </c>
      <c r="D603" s="37">
        <v>60.0</v>
      </c>
      <c r="E603" s="37">
        <v>56.0</v>
      </c>
      <c r="F603" s="37">
        <v>0.394</v>
      </c>
      <c r="G603" s="37">
        <v>0.566</v>
      </c>
      <c r="H603" s="37">
        <v>0.04</v>
      </c>
      <c r="I603" s="37">
        <v>8859635.0</v>
      </c>
      <c r="J603" s="37">
        <v>0.389</v>
      </c>
      <c r="K603" s="36" t="s">
        <v>283</v>
      </c>
      <c r="L603" s="36" t="s">
        <v>259</v>
      </c>
      <c r="M603" s="31" t="s">
        <v>79</v>
      </c>
    </row>
    <row r="604" ht="15.75" customHeight="1">
      <c r="A604" s="37" t="str">
        <f t="shared" si="1"/>
        <v>Honduras-The Americas2002</v>
      </c>
      <c r="B604" s="37">
        <v>0.03</v>
      </c>
      <c r="C604" s="37">
        <v>0.029</v>
      </c>
      <c r="D604" s="37">
        <v>73.0</v>
      </c>
      <c r="E604" s="37">
        <v>69.0</v>
      </c>
      <c r="F604" s="37">
        <v>0.414</v>
      </c>
      <c r="G604" s="37">
        <v>0.545</v>
      </c>
      <c r="H604" s="37">
        <v>0.04</v>
      </c>
      <c r="I604" s="37">
        <v>6495801.0</v>
      </c>
      <c r="J604" s="37">
        <v>0.466</v>
      </c>
      <c r="K604" s="36" t="s">
        <v>284</v>
      </c>
      <c r="L604" s="36" t="s">
        <v>259</v>
      </c>
      <c r="M604" s="31" t="s">
        <v>79</v>
      </c>
    </row>
    <row r="605" ht="15.75" customHeight="1">
      <c r="A605" s="37" t="str">
        <f t="shared" si="1"/>
        <v>Jamaica-The Americas2002</v>
      </c>
      <c r="B605" s="37">
        <v>0.018</v>
      </c>
      <c r="C605" s="37">
        <v>0.019</v>
      </c>
      <c r="D605" s="37">
        <v>74.0</v>
      </c>
      <c r="E605" s="37">
        <v>68.0</v>
      </c>
      <c r="F605" s="37">
        <v>0.321</v>
      </c>
      <c r="G605" s="37">
        <v>0.604</v>
      </c>
      <c r="H605" s="37">
        <v>0.076</v>
      </c>
      <c r="I605" s="37">
        <v>2615253.0</v>
      </c>
      <c r="J605" s="37">
        <v>0.523</v>
      </c>
      <c r="K605" s="36" t="s">
        <v>285</v>
      </c>
      <c r="L605" s="36" t="s">
        <v>259</v>
      </c>
      <c r="M605" s="31" t="s">
        <v>79</v>
      </c>
    </row>
    <row r="606" ht="15.75" customHeight="1">
      <c r="A606" s="37" t="str">
        <f t="shared" si="1"/>
        <v>Mexico-The Americas2002</v>
      </c>
      <c r="B606" s="37">
        <v>0.023</v>
      </c>
      <c r="C606" s="37">
        <v>0.019</v>
      </c>
      <c r="D606" s="37">
        <v>77.0</v>
      </c>
      <c r="E606" s="37">
        <v>72.0</v>
      </c>
      <c r="F606" s="37">
        <v>0.334</v>
      </c>
      <c r="G606" s="37">
        <v>0.615</v>
      </c>
      <c r="H606" s="37">
        <v>0.051</v>
      </c>
      <c r="I606" s="37">
        <v>1.06723661E8</v>
      </c>
      <c r="J606" s="37">
        <v>0.754</v>
      </c>
      <c r="K606" s="36" t="s">
        <v>286</v>
      </c>
      <c r="L606" s="36" t="s">
        <v>259</v>
      </c>
      <c r="M606" s="31" t="s">
        <v>79</v>
      </c>
    </row>
    <row r="607" ht="15.75" customHeight="1">
      <c r="A607" s="37" t="str">
        <f t="shared" si="1"/>
        <v>Nicaragua-The Americas2002</v>
      </c>
      <c r="B607" s="37">
        <v>0.027</v>
      </c>
      <c r="C607" s="37">
        <v>0.03</v>
      </c>
      <c r="D607" s="37">
        <v>74.0</v>
      </c>
      <c r="E607" s="37">
        <v>68.0</v>
      </c>
      <c r="F607" s="37">
        <v>0.397</v>
      </c>
      <c r="G607" s="37">
        <v>0.565</v>
      </c>
      <c r="H607" s="37">
        <v>0.039</v>
      </c>
      <c r="I607" s="37">
        <v>5248577.0</v>
      </c>
      <c r="J607" s="37">
        <v>0.552</v>
      </c>
      <c r="K607" s="36" t="s">
        <v>287</v>
      </c>
      <c r="L607" s="36" t="s">
        <v>259</v>
      </c>
      <c r="M607" s="31" t="s">
        <v>79</v>
      </c>
    </row>
    <row r="608" ht="15.75" customHeight="1">
      <c r="A608" s="37" t="str">
        <f t="shared" si="1"/>
        <v>Panama-The Americas2002</v>
      </c>
      <c r="B608" s="37">
        <v>0.023</v>
      </c>
      <c r="C608" s="37">
        <v>0.021</v>
      </c>
      <c r="D608" s="37">
        <v>78.0</v>
      </c>
      <c r="E608" s="37">
        <v>73.0</v>
      </c>
      <c r="F608" s="37">
        <v>0.316</v>
      </c>
      <c r="G608" s="37">
        <v>0.627</v>
      </c>
      <c r="H608" s="37">
        <v>0.057</v>
      </c>
      <c r="I608" s="37">
        <v>3178450.0</v>
      </c>
      <c r="J608" s="37">
        <v>0.628</v>
      </c>
      <c r="K608" s="36" t="s">
        <v>288</v>
      </c>
      <c r="L608" s="36" t="s">
        <v>259</v>
      </c>
      <c r="M608" s="31" t="s">
        <v>79</v>
      </c>
    </row>
    <row r="609" ht="15.75" customHeight="1">
      <c r="A609" s="37" t="str">
        <f t="shared" si="1"/>
        <v>Paraguay-The Americas2002</v>
      </c>
      <c r="B609" s="37">
        <v>0.027</v>
      </c>
      <c r="C609" s="37">
        <v>0.026</v>
      </c>
      <c r="D609" s="37">
        <v>73.0</v>
      </c>
      <c r="E609" s="37">
        <v>69.0</v>
      </c>
      <c r="F609" s="37">
        <v>0.372</v>
      </c>
      <c r="G609" s="37">
        <v>0.582</v>
      </c>
      <c r="H609" s="37">
        <v>0.045</v>
      </c>
      <c r="I609" s="37">
        <v>5571371.0</v>
      </c>
      <c r="J609" s="37">
        <v>0.566</v>
      </c>
      <c r="K609" s="36" t="s">
        <v>289</v>
      </c>
      <c r="L609" s="36" t="s">
        <v>259</v>
      </c>
      <c r="M609" s="31" t="s">
        <v>79</v>
      </c>
    </row>
    <row r="610" ht="15.75" customHeight="1">
      <c r="A610" s="37" t="str">
        <f t="shared" si="1"/>
        <v>Peru-The Americas2002</v>
      </c>
      <c r="B610" s="37">
        <v>0.023</v>
      </c>
      <c r="C610" s="37">
        <v>0.026</v>
      </c>
      <c r="D610" s="37">
        <v>74.0</v>
      </c>
      <c r="E610" s="37">
        <v>69.0</v>
      </c>
      <c r="F610" s="37">
        <v>0.333</v>
      </c>
      <c r="G610" s="37">
        <v>0.617</v>
      </c>
      <c r="H610" s="37">
        <v>0.051</v>
      </c>
      <c r="I610" s="37">
        <v>2.6729909E7</v>
      </c>
      <c r="J610" s="37">
        <v>0.739</v>
      </c>
      <c r="K610" s="36" t="s">
        <v>290</v>
      </c>
      <c r="L610" s="36" t="s">
        <v>259</v>
      </c>
      <c r="M610" s="31" t="s">
        <v>79</v>
      </c>
    </row>
    <row r="611" ht="15.75" customHeight="1">
      <c r="A611" s="37" t="str">
        <f t="shared" si="1"/>
        <v>Puerto Rico-The Americas2002</v>
      </c>
      <c r="B611" s="37">
        <v>0.014</v>
      </c>
      <c r="C611" s="36"/>
      <c r="D611" s="37">
        <v>82.0</v>
      </c>
      <c r="E611" s="37">
        <v>74.0</v>
      </c>
      <c r="F611" s="37">
        <v>0.23</v>
      </c>
      <c r="G611" s="37">
        <v>0.653</v>
      </c>
      <c r="H611" s="37">
        <v>0.117</v>
      </c>
      <c r="I611" s="37">
        <v>3823701.0</v>
      </c>
      <c r="J611" s="37">
        <v>0.943</v>
      </c>
      <c r="K611" s="36" t="s">
        <v>291</v>
      </c>
      <c r="L611" s="36" t="s">
        <v>259</v>
      </c>
      <c r="M611" s="31" t="s">
        <v>79</v>
      </c>
    </row>
    <row r="612" ht="15.75" customHeight="1">
      <c r="A612" s="37" t="str">
        <f t="shared" si="1"/>
        <v>Sint Maarten (Dutch part)-The Americas2002</v>
      </c>
      <c r="B612" s="36"/>
      <c r="C612" s="36"/>
      <c r="D612" s="36"/>
      <c r="E612" s="36"/>
      <c r="F612" s="36"/>
      <c r="G612" s="36"/>
      <c r="H612" s="36"/>
      <c r="I612" s="37">
        <v>32566.0</v>
      </c>
      <c r="J612" s="37">
        <v>1.0</v>
      </c>
      <c r="K612" s="36" t="s">
        <v>292</v>
      </c>
      <c r="L612" s="36" t="s">
        <v>259</v>
      </c>
      <c r="M612" s="31" t="s">
        <v>79</v>
      </c>
    </row>
    <row r="613" ht="15.75" customHeight="1">
      <c r="A613" s="37" t="str">
        <f t="shared" si="1"/>
        <v>St. Kitts and Nevis-The Americas2002</v>
      </c>
      <c r="B613" s="37">
        <v>0.017</v>
      </c>
      <c r="C613" s="37">
        <v>0.012</v>
      </c>
      <c r="D613" s="37">
        <v>74.0</v>
      </c>
      <c r="E613" s="37">
        <v>69.0</v>
      </c>
      <c r="F613" s="36"/>
      <c r="G613" s="36"/>
      <c r="H613" s="36"/>
      <c r="I613" s="37">
        <v>46934.0</v>
      </c>
      <c r="J613" s="37">
        <v>0.324</v>
      </c>
      <c r="K613" s="36" t="s">
        <v>293</v>
      </c>
      <c r="L613" s="36" t="s">
        <v>259</v>
      </c>
      <c r="M613" s="31" t="s">
        <v>79</v>
      </c>
    </row>
    <row r="614" ht="15.75" customHeight="1">
      <c r="A614" s="37" t="str">
        <f t="shared" si="1"/>
        <v>St. Lucia-The Americas2002</v>
      </c>
      <c r="B614" s="37">
        <v>0.018</v>
      </c>
      <c r="C614" s="37">
        <v>0.015</v>
      </c>
      <c r="D614" s="37">
        <v>74.0</v>
      </c>
      <c r="E614" s="37">
        <v>70.0</v>
      </c>
      <c r="F614" s="37">
        <v>0.308</v>
      </c>
      <c r="G614" s="37">
        <v>0.619</v>
      </c>
      <c r="H614" s="37">
        <v>0.073</v>
      </c>
      <c r="I614" s="37">
        <v>160217.0</v>
      </c>
      <c r="J614" s="37">
        <v>0.263</v>
      </c>
      <c r="K614" s="36" t="s">
        <v>294</v>
      </c>
      <c r="L614" s="36" t="s">
        <v>259</v>
      </c>
      <c r="M614" s="31" t="s">
        <v>79</v>
      </c>
    </row>
    <row r="615" ht="15.75" customHeight="1">
      <c r="A615" s="37" t="str">
        <f t="shared" si="1"/>
        <v>St. Martin (French part)-The Americas2002</v>
      </c>
      <c r="B615" s="37">
        <v>0.017</v>
      </c>
      <c r="C615" s="36"/>
      <c r="D615" s="37">
        <v>81.0</v>
      </c>
      <c r="E615" s="37">
        <v>74.0</v>
      </c>
      <c r="F615" s="36"/>
      <c r="G615" s="36"/>
      <c r="H615" s="36"/>
      <c r="I615" s="37">
        <v>27450.0</v>
      </c>
      <c r="J615" s="36"/>
      <c r="K615" s="36" t="s">
        <v>295</v>
      </c>
      <c r="L615" s="36" t="s">
        <v>259</v>
      </c>
      <c r="M615" s="31" t="s">
        <v>79</v>
      </c>
    </row>
    <row r="616" ht="15.75" customHeight="1">
      <c r="A616" s="37" t="str">
        <f t="shared" si="1"/>
        <v>St. Vincent and the Grenadines-The Americas2002</v>
      </c>
      <c r="B616" s="37">
        <v>0.019</v>
      </c>
      <c r="C616" s="37">
        <v>0.019</v>
      </c>
      <c r="D616" s="37">
        <v>73.0</v>
      </c>
      <c r="E616" s="37">
        <v>68.0</v>
      </c>
      <c r="F616" s="37">
        <v>0.302</v>
      </c>
      <c r="G616" s="37">
        <v>0.627</v>
      </c>
      <c r="H616" s="37">
        <v>0.071</v>
      </c>
      <c r="I616" s="37">
        <v>108150.0</v>
      </c>
      <c r="J616" s="37">
        <v>0.459</v>
      </c>
      <c r="K616" s="36" t="s">
        <v>296</v>
      </c>
      <c r="L616" s="36" t="s">
        <v>259</v>
      </c>
      <c r="M616" s="31" t="s">
        <v>79</v>
      </c>
    </row>
    <row r="617" ht="15.75" customHeight="1">
      <c r="A617" s="37" t="str">
        <f t="shared" si="1"/>
        <v>Suriname-The Americas2002</v>
      </c>
      <c r="B617" s="37">
        <v>0.022</v>
      </c>
      <c r="C617" s="37">
        <v>0.029</v>
      </c>
      <c r="D617" s="37">
        <v>72.0</v>
      </c>
      <c r="E617" s="37">
        <v>65.0</v>
      </c>
      <c r="F617" s="37">
        <v>0.303</v>
      </c>
      <c r="G617" s="37">
        <v>0.639</v>
      </c>
      <c r="H617" s="37">
        <v>0.059</v>
      </c>
      <c r="I617" s="37">
        <v>480099.0</v>
      </c>
      <c r="J617" s="37">
        <v>0.666</v>
      </c>
      <c r="K617" s="36" t="s">
        <v>297</v>
      </c>
      <c r="L617" s="36" t="s">
        <v>259</v>
      </c>
      <c r="M617" s="31" t="s">
        <v>79</v>
      </c>
    </row>
    <row r="618" ht="15.75" customHeight="1">
      <c r="A618" s="37" t="str">
        <f t="shared" si="1"/>
        <v>Trinidad and Tobago-The Americas2002</v>
      </c>
      <c r="B618" s="37">
        <v>0.015</v>
      </c>
      <c r="C618" s="37">
        <v>0.025</v>
      </c>
      <c r="D618" s="37">
        <v>73.0</v>
      </c>
      <c r="E618" s="37">
        <v>65.0</v>
      </c>
      <c r="F618" s="37">
        <v>0.238</v>
      </c>
      <c r="G618" s="37">
        <v>0.694</v>
      </c>
      <c r="H618" s="37">
        <v>0.068</v>
      </c>
      <c r="I618" s="37">
        <v>1277723.0</v>
      </c>
      <c r="J618" s="37">
        <v>0.104</v>
      </c>
      <c r="K618" s="36" t="s">
        <v>298</v>
      </c>
      <c r="L618" s="36" t="s">
        <v>259</v>
      </c>
      <c r="M618" s="31" t="s">
        <v>79</v>
      </c>
    </row>
    <row r="619" ht="15.75" customHeight="1">
      <c r="A619" s="37" t="str">
        <f t="shared" si="1"/>
        <v>Turks and Caicos Islands-The Americas2002</v>
      </c>
      <c r="B619" s="36"/>
      <c r="C619" s="36"/>
      <c r="D619" s="36"/>
      <c r="E619" s="36"/>
      <c r="F619" s="36"/>
      <c r="G619" s="36"/>
      <c r="H619" s="36"/>
      <c r="I619" s="37">
        <v>21740.0</v>
      </c>
      <c r="J619" s="37">
        <v>0.86</v>
      </c>
      <c r="K619" s="36" t="s">
        <v>299</v>
      </c>
      <c r="L619" s="36" t="s">
        <v>259</v>
      </c>
      <c r="M619" s="31" t="s">
        <v>79</v>
      </c>
    </row>
    <row r="620" ht="15.75" customHeight="1">
      <c r="A620" s="37" t="str">
        <f t="shared" si="1"/>
        <v>United States-The Americas2002</v>
      </c>
      <c r="B620" s="37">
        <v>0.014</v>
      </c>
      <c r="C620" s="37">
        <v>0.007</v>
      </c>
      <c r="D620" s="37">
        <v>80.0</v>
      </c>
      <c r="E620" s="37">
        <v>74.0</v>
      </c>
      <c r="F620" s="37">
        <v>0.21</v>
      </c>
      <c r="G620" s="37">
        <v>0.667</v>
      </c>
      <c r="H620" s="37">
        <v>0.123</v>
      </c>
      <c r="I620" s="37">
        <v>2.87625193E8</v>
      </c>
      <c r="J620" s="37">
        <v>0.794</v>
      </c>
      <c r="K620" s="36" t="s">
        <v>300</v>
      </c>
      <c r="L620" s="36" t="s">
        <v>259</v>
      </c>
      <c r="M620" s="31" t="s">
        <v>79</v>
      </c>
    </row>
    <row r="621" ht="15.75" customHeight="1">
      <c r="A621" s="37" t="str">
        <f t="shared" si="1"/>
        <v>Uruguay-The Americas2002</v>
      </c>
      <c r="B621" s="37">
        <v>0.016</v>
      </c>
      <c r="C621" s="37">
        <v>0.014</v>
      </c>
      <c r="D621" s="37">
        <v>79.0</v>
      </c>
      <c r="E621" s="37">
        <v>71.0</v>
      </c>
      <c r="F621" s="37">
        <v>0.243</v>
      </c>
      <c r="G621" s="37">
        <v>0.624</v>
      </c>
      <c r="H621" s="37">
        <v>0.133</v>
      </c>
      <c r="I621" s="37">
        <v>3327500.0</v>
      </c>
      <c r="J621" s="37">
        <v>0.926</v>
      </c>
      <c r="K621" s="36" t="s">
        <v>301</v>
      </c>
      <c r="L621" s="36" t="s">
        <v>259</v>
      </c>
      <c r="M621" s="31" t="s">
        <v>79</v>
      </c>
    </row>
    <row r="622" ht="15.75" customHeight="1">
      <c r="A622" s="37" t="str">
        <f t="shared" si="1"/>
        <v>Venezuela-The Americas2002</v>
      </c>
      <c r="B622" s="37">
        <v>0.023</v>
      </c>
      <c r="C622" s="37">
        <v>0.017</v>
      </c>
      <c r="D622" s="37">
        <v>76.0</v>
      </c>
      <c r="E622" s="37">
        <v>70.0</v>
      </c>
      <c r="F622" s="37">
        <v>0.327</v>
      </c>
      <c r="G622" s="37">
        <v>0.625</v>
      </c>
      <c r="H622" s="37">
        <v>0.047</v>
      </c>
      <c r="I622" s="37">
        <v>2.5333622E7</v>
      </c>
      <c r="J622" s="37">
        <v>0.884</v>
      </c>
      <c r="K622" s="36" t="s">
        <v>302</v>
      </c>
      <c r="L622" s="36" t="s">
        <v>259</v>
      </c>
      <c r="M622" s="31" t="s">
        <v>79</v>
      </c>
    </row>
    <row r="623" ht="15.75" customHeight="1">
      <c r="A623" s="37" t="str">
        <f t="shared" si="1"/>
        <v>Algeria-Africa2003</v>
      </c>
      <c r="B623" s="37">
        <v>0.02</v>
      </c>
      <c r="C623" s="37">
        <v>0.031</v>
      </c>
      <c r="D623" s="37">
        <v>71.0</v>
      </c>
      <c r="E623" s="37">
        <v>68.0</v>
      </c>
      <c r="F623" s="37">
        <v>0.307</v>
      </c>
      <c r="G623" s="37">
        <v>0.651</v>
      </c>
      <c r="H623" s="37">
        <v>0.042</v>
      </c>
      <c r="I623" s="37">
        <v>3.3003442E7</v>
      </c>
      <c r="J623" s="37">
        <v>0.623</v>
      </c>
      <c r="K623" s="36" t="s">
        <v>74</v>
      </c>
      <c r="L623" s="36" t="s">
        <v>75</v>
      </c>
      <c r="M623" s="31" t="s">
        <v>81</v>
      </c>
    </row>
    <row r="624" ht="15.75" customHeight="1">
      <c r="A624" s="37" t="str">
        <f t="shared" si="1"/>
        <v>Angola-Africa2003</v>
      </c>
      <c r="B624" s="37">
        <v>0.05</v>
      </c>
      <c r="C624" s="37">
        <v>0.125</v>
      </c>
      <c r="D624" s="37">
        <v>49.0</v>
      </c>
      <c r="E624" s="37">
        <v>46.0</v>
      </c>
      <c r="F624" s="37">
        <v>0.477</v>
      </c>
      <c r="G624" s="37">
        <v>0.498</v>
      </c>
      <c r="H624" s="37">
        <v>0.025</v>
      </c>
      <c r="I624" s="37">
        <v>1.5421075E7</v>
      </c>
      <c r="J624" s="37">
        <v>0.346</v>
      </c>
      <c r="K624" s="36" t="s">
        <v>92</v>
      </c>
      <c r="L624" s="36" t="s">
        <v>75</v>
      </c>
      <c r="M624" s="31" t="s">
        <v>81</v>
      </c>
    </row>
    <row r="625" ht="15.75" customHeight="1">
      <c r="A625" s="37" t="str">
        <f t="shared" si="1"/>
        <v>Benin-Africa2003</v>
      </c>
      <c r="B625" s="37">
        <v>0.041</v>
      </c>
      <c r="C625" s="37">
        <v>0.082</v>
      </c>
      <c r="D625" s="37">
        <v>58.0</v>
      </c>
      <c r="E625" s="37">
        <v>55.0</v>
      </c>
      <c r="F625" s="37">
        <v>0.449</v>
      </c>
      <c r="G625" s="37">
        <v>0.522</v>
      </c>
      <c r="H625" s="37">
        <v>0.028</v>
      </c>
      <c r="I625" s="37">
        <v>7665681.0</v>
      </c>
      <c r="J625" s="37">
        <v>0.393</v>
      </c>
      <c r="K625" s="36" t="s">
        <v>93</v>
      </c>
      <c r="L625" s="36" t="s">
        <v>75</v>
      </c>
      <c r="M625" s="31" t="s">
        <v>81</v>
      </c>
    </row>
    <row r="626" ht="15.75" customHeight="1">
      <c r="A626" s="37" t="str">
        <f t="shared" si="1"/>
        <v>Botswana-Africa2003</v>
      </c>
      <c r="B626" s="37">
        <v>0.026</v>
      </c>
      <c r="C626" s="37">
        <v>0.051</v>
      </c>
      <c r="D626" s="37">
        <v>48.0</v>
      </c>
      <c r="E626" s="37">
        <v>47.0</v>
      </c>
      <c r="F626" s="37">
        <v>0.367</v>
      </c>
      <c r="G626" s="37">
        <v>0.602</v>
      </c>
      <c r="H626" s="37">
        <v>0.031</v>
      </c>
      <c r="I626" s="37">
        <v>1832602.0</v>
      </c>
      <c r="J626" s="37">
        <v>0.546</v>
      </c>
      <c r="K626" s="36" t="s">
        <v>94</v>
      </c>
      <c r="L626" s="36" t="s">
        <v>75</v>
      </c>
      <c r="M626" s="31" t="s">
        <v>81</v>
      </c>
    </row>
    <row r="627" ht="15.75" customHeight="1">
      <c r="A627" s="37" t="str">
        <f t="shared" si="1"/>
        <v>Burkina Faso-Africa2003</v>
      </c>
      <c r="B627" s="37">
        <v>0.045</v>
      </c>
      <c r="C627" s="37">
        <v>0.091</v>
      </c>
      <c r="D627" s="37">
        <v>53.0</v>
      </c>
      <c r="E627" s="37">
        <v>51.0</v>
      </c>
      <c r="F627" s="37">
        <v>0.466</v>
      </c>
      <c r="G627" s="37">
        <v>0.508</v>
      </c>
      <c r="H627" s="37">
        <v>0.026</v>
      </c>
      <c r="I627" s="37">
        <v>1.2659086E7</v>
      </c>
      <c r="J627" s="37">
        <v>0.2</v>
      </c>
      <c r="K627" s="36" t="s">
        <v>95</v>
      </c>
      <c r="L627" s="36" t="s">
        <v>75</v>
      </c>
      <c r="M627" s="31" t="s">
        <v>81</v>
      </c>
    </row>
    <row r="628" ht="15.75" customHeight="1">
      <c r="A628" s="37" t="str">
        <f t="shared" si="1"/>
        <v>Burundi-Africa2003</v>
      </c>
      <c r="B628" s="37">
        <v>0.043</v>
      </c>
      <c r="C628" s="37">
        <v>0.082</v>
      </c>
      <c r="D628" s="37">
        <v>50.0</v>
      </c>
      <c r="E628" s="37">
        <v>48.0</v>
      </c>
      <c r="F628" s="37">
        <v>0.468</v>
      </c>
      <c r="G628" s="37">
        <v>0.504</v>
      </c>
      <c r="H628" s="37">
        <v>0.028</v>
      </c>
      <c r="I628" s="37">
        <v>7264340.0</v>
      </c>
      <c r="J628" s="37">
        <v>0.089</v>
      </c>
      <c r="K628" s="36" t="s">
        <v>96</v>
      </c>
      <c r="L628" s="36" t="s">
        <v>75</v>
      </c>
      <c r="M628" s="31" t="s">
        <v>81</v>
      </c>
    </row>
    <row r="629" ht="15.75" customHeight="1">
      <c r="A629" s="37" t="str">
        <f t="shared" si="1"/>
        <v>Cameroon-Africa2003</v>
      </c>
      <c r="B629" s="37">
        <v>0.041</v>
      </c>
      <c r="C629" s="37">
        <v>0.084</v>
      </c>
      <c r="D629" s="37">
        <v>53.0</v>
      </c>
      <c r="E629" s="37">
        <v>51.0</v>
      </c>
      <c r="F629" s="37">
        <v>0.447</v>
      </c>
      <c r="G629" s="37">
        <v>0.52</v>
      </c>
      <c r="H629" s="37">
        <v>0.033</v>
      </c>
      <c r="I629" s="37">
        <v>1.7223277E7</v>
      </c>
      <c r="J629" s="37">
        <v>0.473</v>
      </c>
      <c r="K629" s="36" t="s">
        <v>97</v>
      </c>
      <c r="L629" s="36" t="s">
        <v>75</v>
      </c>
      <c r="M629" s="31" t="s">
        <v>81</v>
      </c>
    </row>
    <row r="630" ht="15.75" customHeight="1">
      <c r="A630" s="37" t="str">
        <f t="shared" si="1"/>
        <v>Central African Republic-Africa2003</v>
      </c>
      <c r="B630" s="37">
        <v>0.038</v>
      </c>
      <c r="C630" s="37">
        <v>0.112</v>
      </c>
      <c r="D630" s="37">
        <v>46.0</v>
      </c>
      <c r="E630" s="37">
        <v>43.0</v>
      </c>
      <c r="F630" s="37">
        <v>0.421</v>
      </c>
      <c r="G630" s="37">
        <v>0.539</v>
      </c>
      <c r="H630" s="37">
        <v>0.04</v>
      </c>
      <c r="I630" s="37">
        <v>3829636.0</v>
      </c>
      <c r="J630" s="37">
        <v>0.379</v>
      </c>
      <c r="K630" s="36" t="s">
        <v>98</v>
      </c>
      <c r="L630" s="36" t="s">
        <v>75</v>
      </c>
      <c r="M630" s="31" t="s">
        <v>81</v>
      </c>
    </row>
    <row r="631" ht="15.75" customHeight="1">
      <c r="A631" s="37" t="str">
        <f t="shared" si="1"/>
        <v>Chad-Africa2003</v>
      </c>
      <c r="B631" s="37">
        <v>0.05</v>
      </c>
      <c r="C631" s="37">
        <v>0.103</v>
      </c>
      <c r="D631" s="37">
        <v>48.0</v>
      </c>
      <c r="E631" s="37">
        <v>46.0</v>
      </c>
      <c r="F631" s="37">
        <v>0.492</v>
      </c>
      <c r="G631" s="37">
        <v>0.481</v>
      </c>
      <c r="H631" s="37">
        <v>0.027</v>
      </c>
      <c r="I631" s="37">
        <v>9311234.0</v>
      </c>
      <c r="J631" s="37">
        <v>0.217</v>
      </c>
      <c r="K631" s="36" t="s">
        <v>99</v>
      </c>
      <c r="L631" s="36" t="s">
        <v>75</v>
      </c>
      <c r="M631" s="31" t="s">
        <v>81</v>
      </c>
    </row>
    <row r="632" ht="15.75" customHeight="1">
      <c r="A632" s="37" t="str">
        <f t="shared" si="1"/>
        <v>Comoros-Africa2003</v>
      </c>
      <c r="B632" s="37">
        <v>0.039</v>
      </c>
      <c r="C632" s="37">
        <v>0.072</v>
      </c>
      <c r="D632" s="37">
        <v>60.0</v>
      </c>
      <c r="E632" s="37">
        <v>57.0</v>
      </c>
      <c r="F632" s="37">
        <v>0.414</v>
      </c>
      <c r="G632" s="37">
        <v>0.556</v>
      </c>
      <c r="H632" s="37">
        <v>0.03</v>
      </c>
      <c r="I632" s="37">
        <v>570491.0</v>
      </c>
      <c r="J632" s="37">
        <v>0.279</v>
      </c>
      <c r="K632" s="36" t="s">
        <v>100</v>
      </c>
      <c r="L632" s="36" t="s">
        <v>75</v>
      </c>
      <c r="M632" s="31" t="s">
        <v>81</v>
      </c>
    </row>
    <row r="633" ht="15.75" customHeight="1">
      <c r="A633" s="37" t="str">
        <f t="shared" si="1"/>
        <v>Congo (Kinshasa)-Africa2003</v>
      </c>
      <c r="B633" s="37">
        <v>0.047</v>
      </c>
      <c r="C633" s="37">
        <v>0.111</v>
      </c>
      <c r="D633" s="37">
        <v>49.0</v>
      </c>
      <c r="E633" s="37">
        <v>46.0</v>
      </c>
      <c r="F633" s="37">
        <v>0.464</v>
      </c>
      <c r="G633" s="37">
        <v>0.508</v>
      </c>
      <c r="H633" s="37">
        <v>0.028</v>
      </c>
      <c r="I633" s="37">
        <v>5.0972323E7</v>
      </c>
      <c r="J633" s="37">
        <v>0.365</v>
      </c>
      <c r="K633" s="36" t="s">
        <v>102</v>
      </c>
      <c r="L633" s="36" t="s">
        <v>75</v>
      </c>
      <c r="M633" s="31" t="s">
        <v>81</v>
      </c>
    </row>
    <row r="634" ht="15.75" customHeight="1">
      <c r="A634" s="37" t="str">
        <f t="shared" si="1"/>
        <v>Congo (Brazzaville)-Africa2003</v>
      </c>
      <c r="B634" s="37">
        <v>0.039</v>
      </c>
      <c r="C634" s="37">
        <v>0.07</v>
      </c>
      <c r="D634" s="37">
        <v>54.0</v>
      </c>
      <c r="E634" s="37">
        <v>52.0</v>
      </c>
      <c r="F634" s="37">
        <v>0.421</v>
      </c>
      <c r="G634" s="37">
        <v>0.544</v>
      </c>
      <c r="H634" s="37">
        <v>0.036</v>
      </c>
      <c r="I634" s="37">
        <v>3363418.0</v>
      </c>
      <c r="J634" s="37">
        <v>0.601</v>
      </c>
      <c r="K634" s="36" t="s">
        <v>101</v>
      </c>
      <c r="L634" s="36" t="s">
        <v>75</v>
      </c>
      <c r="M634" s="31" t="s">
        <v>81</v>
      </c>
    </row>
    <row r="635" ht="15.75" customHeight="1">
      <c r="A635" s="37" t="str">
        <f t="shared" si="1"/>
        <v>Cote d'Ivoire-Africa2003</v>
      </c>
      <c r="B635" s="37">
        <v>0.037</v>
      </c>
      <c r="C635" s="37">
        <v>0.094</v>
      </c>
      <c r="D635" s="37">
        <v>47.0</v>
      </c>
      <c r="E635" s="37">
        <v>46.0</v>
      </c>
      <c r="F635" s="37">
        <v>0.422</v>
      </c>
      <c r="G635" s="37">
        <v>0.548</v>
      </c>
      <c r="H635" s="37">
        <v>0.029</v>
      </c>
      <c r="I635" s="37">
        <v>1.6909801E7</v>
      </c>
      <c r="J635" s="37">
        <v>0.455</v>
      </c>
      <c r="K635" s="36" t="s">
        <v>103</v>
      </c>
      <c r="L635" s="36" t="s">
        <v>75</v>
      </c>
      <c r="M635" s="31" t="s">
        <v>81</v>
      </c>
    </row>
    <row r="636" ht="15.75" customHeight="1">
      <c r="A636" s="37" t="str">
        <f t="shared" si="1"/>
        <v>Djibouti-Africa2003</v>
      </c>
      <c r="B636" s="37">
        <v>0.029</v>
      </c>
      <c r="C636" s="37">
        <v>0.075</v>
      </c>
      <c r="D636" s="37">
        <v>59.0</v>
      </c>
      <c r="E636" s="37">
        <v>56.0</v>
      </c>
      <c r="F636" s="37">
        <v>0.39</v>
      </c>
      <c r="G636" s="37">
        <v>0.578</v>
      </c>
      <c r="H636" s="37">
        <v>0.032</v>
      </c>
      <c r="I636" s="37">
        <v>755085.0</v>
      </c>
      <c r="J636" s="37">
        <v>0.767</v>
      </c>
      <c r="K636" s="36" t="s">
        <v>104</v>
      </c>
      <c r="L636" s="36" t="s">
        <v>75</v>
      </c>
      <c r="M636" s="31" t="s">
        <v>81</v>
      </c>
    </row>
    <row r="637" ht="15.75" customHeight="1">
      <c r="A637" s="37" t="str">
        <f t="shared" si="1"/>
        <v>Egypt-Africa2003</v>
      </c>
      <c r="B637" s="37">
        <v>0.024</v>
      </c>
      <c r="C637" s="37">
        <v>0.029</v>
      </c>
      <c r="D637" s="37">
        <v>72.0</v>
      </c>
      <c r="E637" s="37">
        <v>67.0</v>
      </c>
      <c r="F637" s="37">
        <v>0.335</v>
      </c>
      <c r="G637" s="37">
        <v>0.61</v>
      </c>
      <c r="H637" s="37">
        <v>0.054</v>
      </c>
      <c r="I637" s="37">
        <v>6.9432477E7</v>
      </c>
      <c r="J637" s="37">
        <v>0.429</v>
      </c>
      <c r="K637" s="36" t="s">
        <v>105</v>
      </c>
      <c r="L637" s="36" t="s">
        <v>75</v>
      </c>
      <c r="M637" s="31" t="s">
        <v>81</v>
      </c>
    </row>
    <row r="638" ht="15.75" customHeight="1">
      <c r="A638" s="37" t="str">
        <f t="shared" si="1"/>
        <v>Equatorial Guinea-Africa2003</v>
      </c>
      <c r="B638" s="37">
        <v>0.038</v>
      </c>
      <c r="C638" s="37">
        <v>0.092</v>
      </c>
      <c r="D638" s="37">
        <v>49.0</v>
      </c>
      <c r="E638" s="37">
        <v>47.0</v>
      </c>
      <c r="F638" s="37">
        <v>0.415</v>
      </c>
      <c r="G638" s="37">
        <v>0.551</v>
      </c>
      <c r="H638" s="37">
        <v>0.034</v>
      </c>
      <c r="I638" s="37">
        <v>568552.0</v>
      </c>
      <c r="J638" s="37">
        <v>0.388</v>
      </c>
      <c r="K638" s="36" t="s">
        <v>106</v>
      </c>
      <c r="L638" s="36" t="s">
        <v>75</v>
      </c>
      <c r="M638" s="31" t="s">
        <v>81</v>
      </c>
    </row>
    <row r="639" ht="15.75" customHeight="1">
      <c r="A639" s="37" t="str">
        <f t="shared" si="1"/>
        <v>Eritrea-Africa2003</v>
      </c>
      <c r="B639" s="37">
        <v>0.04</v>
      </c>
      <c r="C639" s="37">
        <v>0.051</v>
      </c>
      <c r="D639" s="37">
        <v>60.0</v>
      </c>
      <c r="E639" s="37">
        <v>55.0</v>
      </c>
      <c r="F639" s="37">
        <v>0.446</v>
      </c>
      <c r="G639" s="37">
        <v>0.535</v>
      </c>
      <c r="H639" s="37">
        <v>0.019</v>
      </c>
      <c r="I639" s="37">
        <v>4472533.0</v>
      </c>
      <c r="J639" s="37">
        <v>0.183</v>
      </c>
      <c r="K639" s="36" t="s">
        <v>107</v>
      </c>
      <c r="L639" s="36" t="s">
        <v>75</v>
      </c>
      <c r="M639" s="31" t="s">
        <v>81</v>
      </c>
    </row>
    <row r="640" ht="15.75" customHeight="1">
      <c r="A640" s="37" t="str">
        <f t="shared" si="1"/>
        <v>Ethiopia-Africa2003</v>
      </c>
      <c r="B640" s="37">
        <v>0.041</v>
      </c>
      <c r="C640" s="37">
        <v>0.079</v>
      </c>
      <c r="D640" s="37">
        <v>55.0</v>
      </c>
      <c r="E640" s="37">
        <v>54.0</v>
      </c>
      <c r="F640" s="37">
        <v>0.465</v>
      </c>
      <c r="G640" s="37">
        <v>0.504</v>
      </c>
      <c r="H640" s="37">
        <v>0.031</v>
      </c>
      <c r="I640" s="37">
        <v>7.1989666E7</v>
      </c>
      <c r="J640" s="37">
        <v>0.153</v>
      </c>
      <c r="K640" s="36" t="s">
        <v>108</v>
      </c>
      <c r="L640" s="36" t="s">
        <v>75</v>
      </c>
      <c r="M640" s="31" t="s">
        <v>81</v>
      </c>
    </row>
    <row r="641" ht="15.75" customHeight="1">
      <c r="A641" s="37" t="str">
        <f t="shared" si="1"/>
        <v>Gabon-Africa2003</v>
      </c>
      <c r="B641" s="37">
        <v>0.033</v>
      </c>
      <c r="C641" s="37">
        <v>0.053</v>
      </c>
      <c r="D641" s="37">
        <v>61.0</v>
      </c>
      <c r="E641" s="37">
        <v>58.0</v>
      </c>
      <c r="F641" s="37">
        <v>0.399</v>
      </c>
      <c r="G641" s="37">
        <v>0.543</v>
      </c>
      <c r="H641" s="37">
        <v>0.057</v>
      </c>
      <c r="I641" s="37">
        <v>1315820.0</v>
      </c>
      <c r="J641" s="37">
        <v>0.822</v>
      </c>
      <c r="K641" s="36" t="s">
        <v>109</v>
      </c>
      <c r="L641" s="36" t="s">
        <v>75</v>
      </c>
      <c r="M641" s="31" t="s">
        <v>81</v>
      </c>
    </row>
    <row r="642" ht="15.75" customHeight="1">
      <c r="A642" s="37" t="str">
        <f t="shared" si="1"/>
        <v>Gambia, The-Africa2003</v>
      </c>
      <c r="B642" s="37">
        <v>0.045</v>
      </c>
      <c r="C642" s="37">
        <v>0.059</v>
      </c>
      <c r="D642" s="37">
        <v>57.0</v>
      </c>
      <c r="E642" s="37">
        <v>55.0</v>
      </c>
      <c r="F642" s="37">
        <v>0.459</v>
      </c>
      <c r="G642" s="37">
        <v>0.515</v>
      </c>
      <c r="H642" s="37">
        <v>0.026</v>
      </c>
      <c r="I642" s="37">
        <v>1348548.0</v>
      </c>
      <c r="J642" s="37">
        <v>0.506</v>
      </c>
      <c r="K642" s="36" t="s">
        <v>110</v>
      </c>
      <c r="L642" s="36" t="s">
        <v>75</v>
      </c>
      <c r="M642" s="31" t="s">
        <v>81</v>
      </c>
    </row>
    <row r="643" ht="15.75" customHeight="1">
      <c r="A643" s="37" t="str">
        <f t="shared" si="1"/>
        <v>Ghana-Africa2003</v>
      </c>
      <c r="B643" s="37">
        <v>0.034</v>
      </c>
      <c r="C643" s="37">
        <v>0.06</v>
      </c>
      <c r="D643" s="37">
        <v>59.0</v>
      </c>
      <c r="E643" s="37">
        <v>57.0</v>
      </c>
      <c r="F643" s="37">
        <v>0.407</v>
      </c>
      <c r="G643" s="37">
        <v>0.561</v>
      </c>
      <c r="H643" s="37">
        <v>0.032</v>
      </c>
      <c r="I643" s="37">
        <v>2.0301686E7</v>
      </c>
      <c r="J643" s="37">
        <v>0.46</v>
      </c>
      <c r="K643" s="36" t="s">
        <v>111</v>
      </c>
      <c r="L643" s="36" t="s">
        <v>75</v>
      </c>
      <c r="M643" s="31" t="s">
        <v>81</v>
      </c>
    </row>
    <row r="644" ht="15.75" customHeight="1">
      <c r="A644" s="37" t="str">
        <f t="shared" si="1"/>
        <v>Guinea-Africa2003</v>
      </c>
      <c r="B644" s="37">
        <v>0.041</v>
      </c>
      <c r="C644" s="37">
        <v>0.092</v>
      </c>
      <c r="D644" s="37">
        <v>52.0</v>
      </c>
      <c r="E644" s="37">
        <v>52.0</v>
      </c>
      <c r="F644" s="37">
        <v>0.438</v>
      </c>
      <c r="G644" s="37">
        <v>0.529</v>
      </c>
      <c r="H644" s="37">
        <v>0.033</v>
      </c>
      <c r="I644" s="37">
        <v>9204581.0</v>
      </c>
      <c r="J644" s="37">
        <v>0.321</v>
      </c>
      <c r="K644" s="36" t="s">
        <v>112</v>
      </c>
      <c r="L644" s="36" t="s">
        <v>75</v>
      </c>
      <c r="M644" s="31" t="s">
        <v>81</v>
      </c>
    </row>
    <row r="645" ht="15.75" customHeight="1">
      <c r="A645" s="37" t="str">
        <f t="shared" si="1"/>
        <v>Guinea-Bissau-Africa2003</v>
      </c>
      <c r="B645" s="37">
        <v>0.041</v>
      </c>
      <c r="C645" s="37">
        <v>0.101</v>
      </c>
      <c r="D645" s="37">
        <v>53.0</v>
      </c>
      <c r="E645" s="37">
        <v>51.0</v>
      </c>
      <c r="F645" s="37">
        <v>0.431</v>
      </c>
      <c r="G645" s="37">
        <v>0.539</v>
      </c>
      <c r="H645" s="37">
        <v>0.03</v>
      </c>
      <c r="I645" s="37">
        <v>1360559.0</v>
      </c>
      <c r="J645" s="37">
        <v>0.392</v>
      </c>
      <c r="K645" s="36" t="s">
        <v>113</v>
      </c>
      <c r="L645" s="36" t="s">
        <v>75</v>
      </c>
      <c r="M645" s="31" t="s">
        <v>81</v>
      </c>
    </row>
    <row r="646" ht="15.75" customHeight="1">
      <c r="A646" s="37" t="str">
        <f t="shared" si="1"/>
        <v>Kenya-Africa2003</v>
      </c>
      <c r="B646" s="37">
        <v>0.039</v>
      </c>
      <c r="C646" s="37">
        <v>0.065</v>
      </c>
      <c r="D646" s="37">
        <v>54.0</v>
      </c>
      <c r="E646" s="37">
        <v>52.0</v>
      </c>
      <c r="F646" s="37">
        <v>0.432</v>
      </c>
      <c r="G646" s="37">
        <v>0.541</v>
      </c>
      <c r="H646" s="37">
        <v>0.028</v>
      </c>
      <c r="I646" s="37">
        <v>3.3905011E7</v>
      </c>
      <c r="J646" s="37">
        <v>0.209</v>
      </c>
      <c r="K646" s="36" t="s">
        <v>114</v>
      </c>
      <c r="L646" s="36" t="s">
        <v>75</v>
      </c>
      <c r="M646" s="31" t="s">
        <v>81</v>
      </c>
    </row>
    <row r="647" ht="15.75" customHeight="1">
      <c r="A647" s="37" t="str">
        <f t="shared" si="1"/>
        <v>Lesotho-Africa2003</v>
      </c>
      <c r="B647" s="37">
        <v>0.03</v>
      </c>
      <c r="C647" s="37">
        <v>0.083</v>
      </c>
      <c r="D647" s="37">
        <v>44.0</v>
      </c>
      <c r="E647" s="37">
        <v>44.0</v>
      </c>
      <c r="F647" s="37">
        <v>0.404</v>
      </c>
      <c r="G647" s="37">
        <v>0.55</v>
      </c>
      <c r="H647" s="37">
        <v>0.046</v>
      </c>
      <c r="I647" s="37">
        <v>1898757.0</v>
      </c>
      <c r="J647" s="37">
        <v>0.211</v>
      </c>
      <c r="K647" s="36" t="s">
        <v>115</v>
      </c>
      <c r="L647" s="36" t="s">
        <v>75</v>
      </c>
      <c r="M647" s="31" t="s">
        <v>81</v>
      </c>
    </row>
    <row r="648" ht="15.75" customHeight="1">
      <c r="A648" s="37" t="str">
        <f t="shared" si="1"/>
        <v>Liberia-Africa2003</v>
      </c>
      <c r="B648" s="37">
        <v>0.041</v>
      </c>
      <c r="C648" s="37">
        <v>0.097</v>
      </c>
      <c r="D648" s="37">
        <v>54.0</v>
      </c>
      <c r="E648" s="37">
        <v>53.0</v>
      </c>
      <c r="F648" s="37">
        <v>0.432</v>
      </c>
      <c r="G648" s="37">
        <v>0.537</v>
      </c>
      <c r="H648" s="37">
        <v>0.03</v>
      </c>
      <c r="I648" s="37">
        <v>3124222.0</v>
      </c>
      <c r="J648" s="37">
        <v>0.454</v>
      </c>
      <c r="K648" s="36" t="s">
        <v>116</v>
      </c>
      <c r="L648" s="36" t="s">
        <v>75</v>
      </c>
      <c r="M648" s="31" t="s">
        <v>81</v>
      </c>
    </row>
    <row r="649" ht="15.75" customHeight="1">
      <c r="A649" s="37" t="str">
        <f t="shared" si="1"/>
        <v>Libya-Africa2003</v>
      </c>
      <c r="B649" s="37">
        <v>0.023</v>
      </c>
      <c r="C649" s="37">
        <v>0.022</v>
      </c>
      <c r="D649" s="37">
        <v>75.0</v>
      </c>
      <c r="E649" s="37">
        <v>71.0</v>
      </c>
      <c r="F649" s="37">
        <v>0.315</v>
      </c>
      <c r="G649" s="37">
        <v>0.644</v>
      </c>
      <c r="H649" s="37">
        <v>0.041</v>
      </c>
      <c r="I649" s="37">
        <v>5422612.0</v>
      </c>
      <c r="J649" s="37">
        <v>0.767</v>
      </c>
      <c r="K649" s="36" t="s">
        <v>117</v>
      </c>
      <c r="L649" s="36" t="s">
        <v>75</v>
      </c>
      <c r="M649" s="31" t="s">
        <v>81</v>
      </c>
    </row>
    <row r="650" ht="15.75" customHeight="1">
      <c r="A650" s="37" t="str">
        <f t="shared" si="1"/>
        <v>Madagascar-Africa2003</v>
      </c>
      <c r="B650" s="37">
        <v>0.039</v>
      </c>
      <c r="C650" s="37">
        <v>0.061</v>
      </c>
      <c r="D650" s="37">
        <v>62.0</v>
      </c>
      <c r="E650" s="37">
        <v>59.0</v>
      </c>
      <c r="F650" s="37">
        <v>0.452</v>
      </c>
      <c r="G650" s="37">
        <v>0.518</v>
      </c>
      <c r="H650" s="37">
        <v>0.029</v>
      </c>
      <c r="I650" s="37">
        <v>1.7245275E7</v>
      </c>
      <c r="J650" s="37">
        <v>0.279</v>
      </c>
      <c r="K650" s="36" t="s">
        <v>118</v>
      </c>
      <c r="L650" s="36" t="s">
        <v>75</v>
      </c>
      <c r="M650" s="31" t="s">
        <v>81</v>
      </c>
    </row>
    <row r="651" ht="15.75" customHeight="1">
      <c r="A651" s="37" t="str">
        <f t="shared" si="1"/>
        <v>Malawi-Africa2003</v>
      </c>
      <c r="B651" s="37">
        <v>0.043</v>
      </c>
      <c r="C651" s="37">
        <v>0.084</v>
      </c>
      <c r="D651" s="37">
        <v>47.0</v>
      </c>
      <c r="E651" s="37">
        <v>47.0</v>
      </c>
      <c r="F651" s="37">
        <v>0.461</v>
      </c>
      <c r="G651" s="37">
        <v>0.509</v>
      </c>
      <c r="H651" s="37">
        <v>0.03</v>
      </c>
      <c r="I651" s="37">
        <v>1.2238739E7</v>
      </c>
      <c r="J651" s="37">
        <v>0.149</v>
      </c>
      <c r="K651" s="36" t="s">
        <v>119</v>
      </c>
      <c r="L651" s="36" t="s">
        <v>75</v>
      </c>
      <c r="M651" s="31" t="s">
        <v>81</v>
      </c>
    </row>
    <row r="652" ht="15.75" customHeight="1">
      <c r="A652" s="37" t="str">
        <f t="shared" si="1"/>
        <v>Mali-Africa2003</v>
      </c>
      <c r="B652" s="37">
        <v>0.048</v>
      </c>
      <c r="C652" s="37">
        <v>0.105</v>
      </c>
      <c r="D652" s="37">
        <v>50.0</v>
      </c>
      <c r="E652" s="37">
        <v>51.0</v>
      </c>
      <c r="F652" s="37">
        <v>0.462</v>
      </c>
      <c r="G652" s="37">
        <v>0.506</v>
      </c>
      <c r="H652" s="37">
        <v>0.032</v>
      </c>
      <c r="I652" s="37">
        <v>1.1219737E7</v>
      </c>
      <c r="J652" s="37">
        <v>0.305</v>
      </c>
      <c r="K652" s="36" t="s">
        <v>120</v>
      </c>
      <c r="L652" s="36" t="s">
        <v>75</v>
      </c>
      <c r="M652" s="31" t="s">
        <v>81</v>
      </c>
    </row>
    <row r="653" ht="15.75" customHeight="1">
      <c r="A653" s="37" t="str">
        <f t="shared" si="1"/>
        <v>Mauritania-Africa2003</v>
      </c>
      <c r="B653" s="37">
        <v>0.037</v>
      </c>
      <c r="C653" s="37">
        <v>0.076</v>
      </c>
      <c r="D653" s="37">
        <v>62.0</v>
      </c>
      <c r="E653" s="37">
        <v>59.0</v>
      </c>
      <c r="F653" s="37">
        <v>0.42</v>
      </c>
      <c r="G653" s="37">
        <v>0.548</v>
      </c>
      <c r="H653" s="37">
        <v>0.032</v>
      </c>
      <c r="I653" s="37">
        <v>2965667.0</v>
      </c>
      <c r="J653" s="37">
        <v>0.516</v>
      </c>
      <c r="K653" s="36" t="s">
        <v>121</v>
      </c>
      <c r="L653" s="36" t="s">
        <v>75</v>
      </c>
      <c r="M653" s="31" t="s">
        <v>81</v>
      </c>
    </row>
    <row r="654" ht="15.75" customHeight="1">
      <c r="A654" s="37" t="str">
        <f t="shared" si="1"/>
        <v>Mauritius-Africa2003</v>
      </c>
      <c r="B654" s="37">
        <v>0.016</v>
      </c>
      <c r="C654" s="37">
        <v>0.014</v>
      </c>
      <c r="D654" s="37">
        <v>76.0</v>
      </c>
      <c r="E654" s="37">
        <v>69.0</v>
      </c>
      <c r="F654" s="37">
        <v>0.249</v>
      </c>
      <c r="G654" s="37">
        <v>0.687</v>
      </c>
      <c r="H654" s="37">
        <v>0.064</v>
      </c>
      <c r="I654" s="37">
        <v>1222811.0</v>
      </c>
      <c r="J654" s="37">
        <v>0.42</v>
      </c>
      <c r="K654" s="36" t="s">
        <v>122</v>
      </c>
      <c r="L654" s="36" t="s">
        <v>75</v>
      </c>
      <c r="M654" s="31" t="s">
        <v>81</v>
      </c>
    </row>
    <row r="655" ht="15.75" customHeight="1">
      <c r="A655" s="37" t="str">
        <f t="shared" si="1"/>
        <v>Morocco-Africa2003</v>
      </c>
      <c r="B655" s="37">
        <v>0.021</v>
      </c>
      <c r="C655" s="37">
        <v>0.038</v>
      </c>
      <c r="D655" s="37">
        <v>70.0</v>
      </c>
      <c r="E655" s="37">
        <v>67.0</v>
      </c>
      <c r="F655" s="37">
        <v>0.32</v>
      </c>
      <c r="G655" s="37">
        <v>0.631</v>
      </c>
      <c r="H655" s="37">
        <v>0.049</v>
      </c>
      <c r="I655" s="37">
        <v>2.9586937E7</v>
      </c>
      <c r="J655" s="37">
        <v>0.543</v>
      </c>
      <c r="K655" s="36" t="s">
        <v>123</v>
      </c>
      <c r="L655" s="36" t="s">
        <v>75</v>
      </c>
      <c r="M655" s="31" t="s">
        <v>81</v>
      </c>
    </row>
    <row r="656" ht="15.75" customHeight="1">
      <c r="A656" s="37" t="str">
        <f t="shared" si="1"/>
        <v>Mozambique-Africa2003</v>
      </c>
      <c r="B656" s="37">
        <v>0.045</v>
      </c>
      <c r="C656" s="37">
        <v>0.099</v>
      </c>
      <c r="D656" s="37">
        <v>49.0</v>
      </c>
      <c r="E656" s="37">
        <v>46.0</v>
      </c>
      <c r="F656" s="37">
        <v>0.444</v>
      </c>
      <c r="G656" s="37">
        <v>0.525</v>
      </c>
      <c r="H656" s="37">
        <v>0.032</v>
      </c>
      <c r="I656" s="37">
        <v>1.987346E7</v>
      </c>
      <c r="J656" s="37">
        <v>0.296</v>
      </c>
      <c r="K656" s="36" t="s">
        <v>124</v>
      </c>
      <c r="L656" s="36" t="s">
        <v>75</v>
      </c>
      <c r="M656" s="31" t="s">
        <v>81</v>
      </c>
    </row>
    <row r="657" ht="15.75" customHeight="1">
      <c r="A657" s="37" t="str">
        <f t="shared" si="1"/>
        <v>Namibia-Africa2003</v>
      </c>
      <c r="B657" s="37">
        <v>0.03</v>
      </c>
      <c r="C657" s="37">
        <v>0.049</v>
      </c>
      <c r="D657" s="37">
        <v>56.0</v>
      </c>
      <c r="E657" s="37">
        <v>52.0</v>
      </c>
      <c r="F657" s="37">
        <v>0.401</v>
      </c>
      <c r="G657" s="37">
        <v>0.565</v>
      </c>
      <c r="H657" s="37">
        <v>0.033</v>
      </c>
      <c r="I657" s="37">
        <v>1981237.0</v>
      </c>
      <c r="J657" s="37">
        <v>0.347</v>
      </c>
      <c r="K657" s="36" t="s">
        <v>125</v>
      </c>
      <c r="L657" s="36" t="s">
        <v>75</v>
      </c>
      <c r="M657" s="31" t="s">
        <v>81</v>
      </c>
    </row>
    <row r="658" ht="15.75" customHeight="1">
      <c r="A658" s="37" t="str">
        <f t="shared" si="1"/>
        <v>Niger-Africa2003</v>
      </c>
      <c r="B658" s="37">
        <v>0.052</v>
      </c>
      <c r="C658" s="37">
        <v>0.09</v>
      </c>
      <c r="D658" s="37">
        <v>53.0</v>
      </c>
      <c r="E658" s="37">
        <v>53.0</v>
      </c>
      <c r="F658" s="37">
        <v>0.486</v>
      </c>
      <c r="G658" s="37">
        <v>0.489</v>
      </c>
      <c r="H658" s="37">
        <v>0.025</v>
      </c>
      <c r="I658" s="37">
        <v>1.225404E7</v>
      </c>
      <c r="J658" s="37">
        <v>0.165</v>
      </c>
      <c r="K658" s="36" t="s">
        <v>126</v>
      </c>
      <c r="L658" s="36" t="s">
        <v>75</v>
      </c>
      <c r="M658" s="31" t="s">
        <v>81</v>
      </c>
    </row>
    <row r="659" ht="15.75" customHeight="1">
      <c r="A659" s="37" t="str">
        <f t="shared" si="1"/>
        <v>Nigeria-Africa2003</v>
      </c>
      <c r="B659" s="37">
        <v>0.043</v>
      </c>
      <c r="C659" s="37">
        <v>0.103</v>
      </c>
      <c r="D659" s="37">
        <v>48.0</v>
      </c>
      <c r="E659" s="37">
        <v>47.0</v>
      </c>
      <c r="F659" s="37">
        <v>0.435</v>
      </c>
      <c r="G659" s="37">
        <v>0.538</v>
      </c>
      <c r="H659" s="37">
        <v>0.028</v>
      </c>
      <c r="I659" s="37">
        <v>1.32550146E8</v>
      </c>
      <c r="J659" s="37">
        <v>0.374</v>
      </c>
      <c r="K659" s="36" t="s">
        <v>127</v>
      </c>
      <c r="L659" s="36" t="s">
        <v>75</v>
      </c>
      <c r="M659" s="31" t="s">
        <v>81</v>
      </c>
    </row>
    <row r="660" ht="15.75" customHeight="1">
      <c r="A660" s="37" t="str">
        <f t="shared" si="1"/>
        <v>Rwanda-Africa2003</v>
      </c>
      <c r="B660" s="37">
        <v>0.039</v>
      </c>
      <c r="C660" s="37">
        <v>0.083</v>
      </c>
      <c r="D660" s="37">
        <v>53.0</v>
      </c>
      <c r="E660" s="37">
        <v>51.0</v>
      </c>
      <c r="F660" s="37">
        <v>0.452</v>
      </c>
      <c r="G660" s="37">
        <v>0.521</v>
      </c>
      <c r="H660" s="37">
        <v>0.027</v>
      </c>
      <c r="I660" s="37">
        <v>9126167.0</v>
      </c>
      <c r="J660" s="37">
        <v>0.176</v>
      </c>
      <c r="K660" s="36" t="s">
        <v>128</v>
      </c>
      <c r="L660" s="36" t="s">
        <v>75</v>
      </c>
      <c r="M660" s="31" t="s">
        <v>81</v>
      </c>
    </row>
    <row r="661" ht="15.75" customHeight="1">
      <c r="A661" s="37" t="str">
        <f t="shared" si="1"/>
        <v>Sao Tome and Principe-Africa2003</v>
      </c>
      <c r="B661" s="37">
        <v>0.037</v>
      </c>
      <c r="C661" s="37">
        <v>0.052</v>
      </c>
      <c r="D661" s="37">
        <v>66.0</v>
      </c>
      <c r="E661" s="37">
        <v>62.0</v>
      </c>
      <c r="F661" s="37">
        <v>0.426</v>
      </c>
      <c r="G661" s="37">
        <v>0.534</v>
      </c>
      <c r="H661" s="37">
        <v>0.04</v>
      </c>
      <c r="I661" s="37">
        <v>147455.0</v>
      </c>
      <c r="J661" s="37">
        <v>0.563</v>
      </c>
      <c r="K661" s="36" t="s">
        <v>129</v>
      </c>
      <c r="L661" s="36" t="s">
        <v>75</v>
      </c>
      <c r="M661" s="31" t="s">
        <v>81</v>
      </c>
    </row>
    <row r="662" ht="15.75" customHeight="1">
      <c r="A662" s="37" t="str">
        <f t="shared" si="1"/>
        <v>Senegal-Africa2003</v>
      </c>
      <c r="B662" s="37">
        <v>0.039</v>
      </c>
      <c r="C662" s="37">
        <v>0.062</v>
      </c>
      <c r="D662" s="37">
        <v>61.0</v>
      </c>
      <c r="E662" s="37">
        <v>58.0</v>
      </c>
      <c r="F662" s="37">
        <v>0.445</v>
      </c>
      <c r="G662" s="37">
        <v>0.524</v>
      </c>
      <c r="H662" s="37">
        <v>0.032</v>
      </c>
      <c r="I662" s="37">
        <v>1.0673535E7</v>
      </c>
      <c r="J662" s="37">
        <v>0.408</v>
      </c>
      <c r="K662" s="36" t="s">
        <v>130</v>
      </c>
      <c r="L662" s="36" t="s">
        <v>75</v>
      </c>
      <c r="M662" s="31" t="s">
        <v>81</v>
      </c>
    </row>
    <row r="663" ht="15.75" customHeight="1">
      <c r="A663" s="37" t="str">
        <f t="shared" si="1"/>
        <v>Seychelles-Africa2003</v>
      </c>
      <c r="B663" s="37">
        <v>0.018</v>
      </c>
      <c r="C663" s="37">
        <v>0.012</v>
      </c>
      <c r="D663" s="37">
        <v>76.0</v>
      </c>
      <c r="E663" s="37">
        <v>66.0</v>
      </c>
      <c r="F663" s="37">
        <v>0.258</v>
      </c>
      <c r="G663" s="37">
        <v>0.664</v>
      </c>
      <c r="H663" s="37">
        <v>0.078</v>
      </c>
      <c r="I663" s="37">
        <v>82800.0</v>
      </c>
      <c r="J663" s="37">
        <v>0.506</v>
      </c>
      <c r="K663" s="36" t="s">
        <v>131</v>
      </c>
      <c r="L663" s="36" t="s">
        <v>75</v>
      </c>
      <c r="M663" s="31" t="s">
        <v>81</v>
      </c>
    </row>
    <row r="664" ht="15.75" customHeight="1">
      <c r="A664" s="37" t="str">
        <f t="shared" si="1"/>
        <v>Sierra Leone-Africa2003</v>
      </c>
      <c r="B664" s="37">
        <v>0.043</v>
      </c>
      <c r="C664" s="37">
        <v>0.133</v>
      </c>
      <c r="D664" s="37">
        <v>41.0</v>
      </c>
      <c r="E664" s="37">
        <v>40.0</v>
      </c>
      <c r="F664" s="37">
        <v>0.428</v>
      </c>
      <c r="G664" s="37">
        <v>0.548</v>
      </c>
      <c r="H664" s="37">
        <v>0.024</v>
      </c>
      <c r="I664" s="37">
        <v>4712763.0</v>
      </c>
      <c r="J664" s="37">
        <v>0.364</v>
      </c>
      <c r="K664" s="36" t="s">
        <v>132</v>
      </c>
      <c r="L664" s="36" t="s">
        <v>75</v>
      </c>
      <c r="M664" s="31" t="s">
        <v>81</v>
      </c>
    </row>
    <row r="665" ht="15.75" customHeight="1">
      <c r="A665" s="37" t="str">
        <f t="shared" si="1"/>
        <v>Somalia-Africa2003</v>
      </c>
      <c r="B665" s="37">
        <v>0.047</v>
      </c>
      <c r="C665" s="37">
        <v>0.105</v>
      </c>
      <c r="D665" s="37">
        <v>53.0</v>
      </c>
      <c r="E665" s="37">
        <v>50.0</v>
      </c>
      <c r="F665" s="37">
        <v>0.476</v>
      </c>
      <c r="G665" s="37">
        <v>0.495</v>
      </c>
      <c r="H665" s="37">
        <v>0.029</v>
      </c>
      <c r="I665" s="37">
        <v>8037706.0</v>
      </c>
      <c r="J665" s="37">
        <v>0.344</v>
      </c>
      <c r="K665" s="36" t="s">
        <v>133</v>
      </c>
      <c r="L665" s="36" t="s">
        <v>75</v>
      </c>
      <c r="M665" s="31" t="s">
        <v>81</v>
      </c>
    </row>
    <row r="666" ht="15.75" customHeight="1">
      <c r="A666" s="37" t="str">
        <f t="shared" si="1"/>
        <v>South Africa-Africa2003</v>
      </c>
      <c r="B666" s="37">
        <v>0.023</v>
      </c>
      <c r="C666" s="37">
        <v>0.053</v>
      </c>
      <c r="D666" s="37">
        <v>54.0</v>
      </c>
      <c r="E666" s="37">
        <v>51.0</v>
      </c>
      <c r="F666" s="37">
        <v>0.316</v>
      </c>
      <c r="G666" s="37">
        <v>0.645</v>
      </c>
      <c r="H666" s="37">
        <v>0.039</v>
      </c>
      <c r="I666" s="37">
        <v>4.6409243E7</v>
      </c>
      <c r="J666" s="37">
        <v>0.584</v>
      </c>
      <c r="K666" s="36" t="s">
        <v>134</v>
      </c>
      <c r="L666" s="36" t="s">
        <v>75</v>
      </c>
      <c r="M666" s="31" t="s">
        <v>81</v>
      </c>
    </row>
    <row r="667" ht="15.75" customHeight="1">
      <c r="A667" s="37" t="str">
        <f t="shared" si="1"/>
        <v>South Sudan-Africa2003</v>
      </c>
      <c r="B667" s="37">
        <v>0.041</v>
      </c>
      <c r="C667" s="37">
        <v>0.095</v>
      </c>
      <c r="D667" s="37">
        <v>51.0</v>
      </c>
      <c r="E667" s="37">
        <v>49.0</v>
      </c>
      <c r="F667" s="37">
        <v>0.444</v>
      </c>
      <c r="G667" s="37">
        <v>0.525</v>
      </c>
      <c r="H667" s="37">
        <v>0.031</v>
      </c>
      <c r="I667" s="37">
        <v>7449905.0</v>
      </c>
      <c r="J667" s="37">
        <v>0.169</v>
      </c>
      <c r="K667" s="36" t="s">
        <v>135</v>
      </c>
      <c r="L667" s="36" t="s">
        <v>75</v>
      </c>
      <c r="M667" s="31" t="s">
        <v>81</v>
      </c>
    </row>
    <row r="668" ht="15.75" customHeight="1">
      <c r="A668" s="37" t="str">
        <f t="shared" si="1"/>
        <v>Sudan-Africa2003</v>
      </c>
      <c r="B668" s="37">
        <v>0.039</v>
      </c>
      <c r="C668" s="37">
        <v>0.064</v>
      </c>
      <c r="D668" s="37">
        <v>61.0</v>
      </c>
      <c r="E668" s="37">
        <v>57.0</v>
      </c>
      <c r="F668" s="37">
        <v>0.435</v>
      </c>
      <c r="G668" s="37">
        <v>0.535</v>
      </c>
      <c r="H668" s="37">
        <v>0.03</v>
      </c>
      <c r="I668" s="37">
        <v>2.9973979E7</v>
      </c>
      <c r="J668" s="37">
        <v>0.327</v>
      </c>
      <c r="K668" s="36" t="s">
        <v>136</v>
      </c>
      <c r="L668" s="36" t="s">
        <v>75</v>
      </c>
      <c r="M668" s="31" t="s">
        <v>81</v>
      </c>
    </row>
    <row r="669" ht="15.75" customHeight="1">
      <c r="A669" s="37" t="str">
        <f t="shared" si="1"/>
        <v>Swaziland-Africa2003</v>
      </c>
      <c r="B669" s="37">
        <v>0.032</v>
      </c>
      <c r="C669" s="37">
        <v>0.082</v>
      </c>
      <c r="D669" s="37">
        <v>46.0</v>
      </c>
      <c r="E669" s="37">
        <v>46.0</v>
      </c>
      <c r="F669" s="37">
        <v>0.43</v>
      </c>
      <c r="G669" s="37">
        <v>0.539</v>
      </c>
      <c r="H669" s="37">
        <v>0.031</v>
      </c>
      <c r="I669" s="37">
        <v>1087929.0</v>
      </c>
      <c r="J669" s="37">
        <v>0.223</v>
      </c>
      <c r="K669" s="36" t="s">
        <v>137</v>
      </c>
      <c r="L669" s="36" t="s">
        <v>75</v>
      </c>
      <c r="M669" s="31" t="s">
        <v>81</v>
      </c>
    </row>
    <row r="670" ht="15.75" customHeight="1">
      <c r="A670" s="37" t="str">
        <f t="shared" si="1"/>
        <v>Tanzania-Africa2003</v>
      </c>
      <c r="B670" s="37">
        <v>0.042</v>
      </c>
      <c r="C670" s="37">
        <v>0.066</v>
      </c>
      <c r="D670" s="37">
        <v>53.0</v>
      </c>
      <c r="E670" s="37">
        <v>51.0</v>
      </c>
      <c r="F670" s="37">
        <v>0.446</v>
      </c>
      <c r="G670" s="37">
        <v>0.524</v>
      </c>
      <c r="H670" s="37">
        <v>0.03</v>
      </c>
      <c r="I670" s="37">
        <v>3.6760831E7</v>
      </c>
      <c r="J670" s="37">
        <v>0.236</v>
      </c>
      <c r="K670" s="36" t="s">
        <v>138</v>
      </c>
      <c r="L670" s="36" t="s">
        <v>75</v>
      </c>
      <c r="M670" s="31" t="s">
        <v>81</v>
      </c>
    </row>
    <row r="671" ht="15.75" customHeight="1">
      <c r="A671" s="37" t="str">
        <f t="shared" si="1"/>
        <v>Togo-Africa2003</v>
      </c>
      <c r="B671" s="37">
        <v>0.039</v>
      </c>
      <c r="C671" s="37">
        <v>0.072</v>
      </c>
      <c r="D671" s="37">
        <v>55.0</v>
      </c>
      <c r="E671" s="37">
        <v>53.0</v>
      </c>
      <c r="F671" s="37">
        <v>0.433</v>
      </c>
      <c r="G671" s="37">
        <v>0.539</v>
      </c>
      <c r="H671" s="37">
        <v>0.028</v>
      </c>
      <c r="I671" s="37">
        <v>5258956.0</v>
      </c>
      <c r="J671" s="37">
        <v>0.343</v>
      </c>
      <c r="K671" s="36" t="s">
        <v>139</v>
      </c>
      <c r="L671" s="36" t="s">
        <v>75</v>
      </c>
      <c r="M671" s="31" t="s">
        <v>81</v>
      </c>
    </row>
    <row r="672" ht="15.75" customHeight="1">
      <c r="A672" s="37" t="str">
        <f t="shared" si="1"/>
        <v>Tunisia-Africa2003</v>
      </c>
      <c r="B672" s="37">
        <v>0.017</v>
      </c>
      <c r="C672" s="37">
        <v>0.022</v>
      </c>
      <c r="D672" s="37">
        <v>75.0</v>
      </c>
      <c r="E672" s="37">
        <v>71.0</v>
      </c>
      <c r="F672" s="37">
        <v>0.272</v>
      </c>
      <c r="G672" s="37">
        <v>0.663</v>
      </c>
      <c r="H672" s="37">
        <v>0.065</v>
      </c>
      <c r="I672" s="37">
        <v>9839800.0</v>
      </c>
      <c r="J672" s="37">
        <v>0.646</v>
      </c>
      <c r="K672" s="36" t="s">
        <v>140</v>
      </c>
      <c r="L672" s="36" t="s">
        <v>75</v>
      </c>
      <c r="M672" s="31" t="s">
        <v>81</v>
      </c>
    </row>
    <row r="673" ht="15.75" customHeight="1">
      <c r="A673" s="37" t="str">
        <f t="shared" si="1"/>
        <v>Uganda-Africa2003</v>
      </c>
      <c r="B673" s="37">
        <v>0.047</v>
      </c>
      <c r="C673" s="37">
        <v>0.077</v>
      </c>
      <c r="D673" s="37">
        <v>51.0</v>
      </c>
      <c r="E673" s="37">
        <v>51.0</v>
      </c>
      <c r="F673" s="37">
        <v>0.494</v>
      </c>
      <c r="G673" s="37">
        <v>0.481</v>
      </c>
      <c r="H673" s="37">
        <v>0.026</v>
      </c>
      <c r="I673" s="37">
        <v>2.6838428E7</v>
      </c>
      <c r="J673" s="37">
        <v>0.125</v>
      </c>
      <c r="K673" s="36" t="s">
        <v>141</v>
      </c>
      <c r="L673" s="36" t="s">
        <v>75</v>
      </c>
      <c r="M673" s="31" t="s">
        <v>81</v>
      </c>
    </row>
    <row r="674" ht="15.75" customHeight="1">
      <c r="A674" s="37" t="str">
        <f t="shared" si="1"/>
        <v>Zambia-Africa2003</v>
      </c>
      <c r="B674" s="37">
        <v>0.045</v>
      </c>
      <c r="C674" s="37">
        <v>0.086</v>
      </c>
      <c r="D674" s="37">
        <v>45.0</v>
      </c>
      <c r="E674" s="37">
        <v>44.0</v>
      </c>
      <c r="F674" s="37">
        <v>0.464</v>
      </c>
      <c r="G674" s="37">
        <v>0.509</v>
      </c>
      <c r="H674" s="37">
        <v>0.027</v>
      </c>
      <c r="I674" s="37">
        <v>1.0894519E7</v>
      </c>
      <c r="J674" s="37">
        <v>0.358</v>
      </c>
      <c r="K674" s="36" t="s">
        <v>142</v>
      </c>
      <c r="L674" s="36" t="s">
        <v>75</v>
      </c>
      <c r="M674" s="31" t="s">
        <v>81</v>
      </c>
    </row>
    <row r="675" ht="15.75" customHeight="1">
      <c r="A675" s="37" t="str">
        <f t="shared" si="1"/>
        <v>Zimbabwe-Africa2003</v>
      </c>
      <c r="B675" s="37">
        <v>0.032</v>
      </c>
      <c r="C675" s="37">
        <v>0.058</v>
      </c>
      <c r="D675" s="37">
        <v>42.0</v>
      </c>
      <c r="E675" s="37">
        <v>43.0</v>
      </c>
      <c r="F675" s="37">
        <v>0.416</v>
      </c>
      <c r="G675" s="37">
        <v>0.549</v>
      </c>
      <c r="H675" s="37">
        <v>0.035</v>
      </c>
      <c r="I675" s="37">
        <v>1.2673103E7</v>
      </c>
      <c r="J675" s="37">
        <v>0.345</v>
      </c>
      <c r="K675" s="36" t="s">
        <v>143</v>
      </c>
      <c r="L675" s="36" t="s">
        <v>75</v>
      </c>
      <c r="M675" s="31" t="s">
        <v>81</v>
      </c>
    </row>
    <row r="676" ht="15.75" customHeight="1">
      <c r="A676" s="37" t="str">
        <f t="shared" si="1"/>
        <v>Afghanistan-Asia2003</v>
      </c>
      <c r="B676" s="37">
        <v>0.047</v>
      </c>
      <c r="C676" s="37">
        <v>0.088</v>
      </c>
      <c r="D676" s="37">
        <v>57.0</v>
      </c>
      <c r="E676" s="37">
        <v>55.0</v>
      </c>
      <c r="F676" s="37">
        <v>0.494</v>
      </c>
      <c r="G676" s="37">
        <v>0.485</v>
      </c>
      <c r="H676" s="37">
        <v>0.02</v>
      </c>
      <c r="I676" s="37">
        <v>2.3116142E7</v>
      </c>
      <c r="J676" s="37">
        <v>0.222</v>
      </c>
      <c r="K676" s="36" t="s">
        <v>144</v>
      </c>
      <c r="L676" s="36" t="s">
        <v>145</v>
      </c>
      <c r="M676" s="31" t="s">
        <v>81</v>
      </c>
    </row>
    <row r="677" ht="15.75" customHeight="1">
      <c r="A677" s="37" t="str">
        <f t="shared" si="1"/>
        <v>Armenia-Asia2003</v>
      </c>
      <c r="B677" s="37">
        <v>0.014</v>
      </c>
      <c r="C677" s="37">
        <v>0.023</v>
      </c>
      <c r="D677" s="37">
        <v>76.0</v>
      </c>
      <c r="E677" s="37">
        <v>69.0</v>
      </c>
      <c r="F677" s="37">
        <v>0.233</v>
      </c>
      <c r="G677" s="37">
        <v>0.655</v>
      </c>
      <c r="H677" s="37">
        <v>0.112</v>
      </c>
      <c r="I677" s="37">
        <v>3036032.0</v>
      </c>
      <c r="J677" s="37">
        <v>0.643</v>
      </c>
      <c r="K677" s="36" t="s">
        <v>146</v>
      </c>
      <c r="L677" s="36" t="s">
        <v>145</v>
      </c>
      <c r="M677" s="31" t="s">
        <v>81</v>
      </c>
    </row>
    <row r="678" ht="15.75" customHeight="1">
      <c r="A678" s="37" t="str">
        <f t="shared" si="1"/>
        <v>Azerbaijan-Asia2003</v>
      </c>
      <c r="B678" s="37">
        <v>0.014</v>
      </c>
      <c r="C678" s="37">
        <v>0.05</v>
      </c>
      <c r="D678" s="37">
        <v>71.0</v>
      </c>
      <c r="E678" s="37">
        <v>65.0</v>
      </c>
      <c r="F678" s="37">
        <v>0.28</v>
      </c>
      <c r="G678" s="37">
        <v>0.658</v>
      </c>
      <c r="H678" s="37">
        <v>0.062</v>
      </c>
      <c r="I678" s="37">
        <v>8234100.0</v>
      </c>
      <c r="J678" s="37">
        <v>0.52</v>
      </c>
      <c r="K678" s="36" t="s">
        <v>147</v>
      </c>
      <c r="L678" s="36" t="s">
        <v>145</v>
      </c>
      <c r="M678" s="31" t="s">
        <v>81</v>
      </c>
    </row>
    <row r="679" ht="15.75" customHeight="1">
      <c r="A679" s="37" t="str">
        <f t="shared" si="1"/>
        <v>Bangladesh-Asia2003</v>
      </c>
      <c r="B679" s="37">
        <v>0.025</v>
      </c>
      <c r="C679" s="37">
        <v>0.056</v>
      </c>
      <c r="D679" s="37">
        <v>67.0</v>
      </c>
      <c r="E679" s="37">
        <v>66.0</v>
      </c>
      <c r="F679" s="37">
        <v>0.354</v>
      </c>
      <c r="G679" s="37">
        <v>0.605</v>
      </c>
      <c r="H679" s="37">
        <v>0.042</v>
      </c>
      <c r="I679" s="37">
        <v>1.39185986E8</v>
      </c>
      <c r="J679" s="37">
        <v>0.254</v>
      </c>
      <c r="K679" s="36" t="s">
        <v>148</v>
      </c>
      <c r="L679" s="36" t="s">
        <v>145</v>
      </c>
      <c r="M679" s="31" t="s">
        <v>81</v>
      </c>
    </row>
    <row r="680" ht="15.75" customHeight="1">
      <c r="A680" s="37" t="str">
        <f t="shared" si="1"/>
        <v>Bhutan-Asia2003</v>
      </c>
      <c r="B680" s="37">
        <v>0.025</v>
      </c>
      <c r="C680" s="37">
        <v>0.051</v>
      </c>
      <c r="D680" s="37">
        <v>63.0</v>
      </c>
      <c r="E680" s="37">
        <v>62.0</v>
      </c>
      <c r="F680" s="37">
        <v>0.365</v>
      </c>
      <c r="G680" s="37">
        <v>0.595</v>
      </c>
      <c r="H680" s="37">
        <v>0.04</v>
      </c>
      <c r="I680" s="37">
        <v>616383.0</v>
      </c>
      <c r="J680" s="37">
        <v>0.287</v>
      </c>
      <c r="K680" s="36" t="s">
        <v>149</v>
      </c>
      <c r="L680" s="36" t="s">
        <v>145</v>
      </c>
      <c r="M680" s="31" t="s">
        <v>81</v>
      </c>
    </row>
    <row r="681" ht="15.75" customHeight="1">
      <c r="A681" s="37" t="str">
        <f t="shared" si="1"/>
        <v>Brunei-Asia2003</v>
      </c>
      <c r="B681" s="37">
        <v>0.021</v>
      </c>
      <c r="C681" s="37">
        <v>0.008</v>
      </c>
      <c r="D681" s="37">
        <v>79.0</v>
      </c>
      <c r="E681" s="37">
        <v>75.0</v>
      </c>
      <c r="F681" s="37">
        <v>0.295</v>
      </c>
      <c r="G681" s="37">
        <v>0.675</v>
      </c>
      <c r="H681" s="37">
        <v>0.03</v>
      </c>
      <c r="I681" s="37">
        <v>353649.0</v>
      </c>
      <c r="J681" s="37">
        <v>0.726</v>
      </c>
      <c r="K681" s="36" t="s">
        <v>150</v>
      </c>
      <c r="L681" s="36" t="s">
        <v>145</v>
      </c>
      <c r="M681" s="31" t="s">
        <v>81</v>
      </c>
    </row>
    <row r="682" ht="15.75" customHeight="1">
      <c r="A682" s="37" t="str">
        <f t="shared" si="1"/>
        <v>Cambodia-Asia2003</v>
      </c>
      <c r="B682" s="37">
        <v>0.026</v>
      </c>
      <c r="C682" s="37">
        <v>0.063</v>
      </c>
      <c r="D682" s="37">
        <v>68.0</v>
      </c>
      <c r="E682" s="37">
        <v>62.0</v>
      </c>
      <c r="F682" s="37">
        <v>0.379</v>
      </c>
      <c r="G682" s="37">
        <v>0.58</v>
      </c>
      <c r="H682" s="37">
        <v>0.041</v>
      </c>
      <c r="I682" s="37">
        <v>1.2934369E7</v>
      </c>
      <c r="J682" s="37">
        <v>0.189</v>
      </c>
      <c r="K682" s="36" t="s">
        <v>151</v>
      </c>
      <c r="L682" s="36" t="s">
        <v>145</v>
      </c>
      <c r="M682" s="31" t="s">
        <v>81</v>
      </c>
    </row>
    <row r="683" ht="15.75" customHeight="1">
      <c r="A683" s="37" t="str">
        <f t="shared" si="1"/>
        <v>China-Asia2003</v>
      </c>
      <c r="B683" s="37">
        <v>0.012</v>
      </c>
      <c r="C683" s="37">
        <v>0.024</v>
      </c>
      <c r="D683" s="37">
        <v>75.0</v>
      </c>
      <c r="E683" s="37">
        <v>72.0</v>
      </c>
      <c r="F683" s="37">
        <v>0.225</v>
      </c>
      <c r="G683" s="37">
        <v>0.702</v>
      </c>
      <c r="H683" s="37">
        <v>0.074</v>
      </c>
      <c r="I683" s="37">
        <v>1.2884E9</v>
      </c>
      <c r="J683" s="37">
        <v>0.398</v>
      </c>
      <c r="K683" s="36" t="s">
        <v>152</v>
      </c>
      <c r="L683" s="36" t="s">
        <v>145</v>
      </c>
      <c r="M683" s="31" t="s">
        <v>81</v>
      </c>
    </row>
    <row r="684" ht="15.75" customHeight="1">
      <c r="A684" s="37" t="str">
        <f t="shared" si="1"/>
        <v>Georgia-Asia2003</v>
      </c>
      <c r="B684" s="37">
        <v>0.012</v>
      </c>
      <c r="C684" s="37">
        <v>0.026</v>
      </c>
      <c r="D684" s="37">
        <v>76.0</v>
      </c>
      <c r="E684" s="37">
        <v>69.0</v>
      </c>
      <c r="F684" s="37">
        <v>0.197</v>
      </c>
      <c r="G684" s="37">
        <v>0.664</v>
      </c>
      <c r="H684" s="37">
        <v>0.139</v>
      </c>
      <c r="I684" s="37">
        <v>4328900.0</v>
      </c>
      <c r="J684" s="37">
        <v>0.524</v>
      </c>
      <c r="K684" s="36" t="s">
        <v>153</v>
      </c>
      <c r="L684" s="36" t="s">
        <v>145</v>
      </c>
      <c r="M684" s="31" t="s">
        <v>81</v>
      </c>
    </row>
    <row r="685" ht="15.75" customHeight="1">
      <c r="A685" s="37" t="str">
        <f t="shared" si="1"/>
        <v>Hong Kong SAR-Asia2003</v>
      </c>
      <c r="B685" s="37">
        <v>0.007</v>
      </c>
      <c r="C685" s="36"/>
      <c r="D685" s="37">
        <v>84.0</v>
      </c>
      <c r="E685" s="37">
        <v>79.0</v>
      </c>
      <c r="F685" s="37">
        <v>0.155</v>
      </c>
      <c r="G685" s="37">
        <v>0.728</v>
      </c>
      <c r="H685" s="37">
        <v>0.117</v>
      </c>
      <c r="I685" s="37">
        <v>6730800.0</v>
      </c>
      <c r="J685" s="37">
        <v>1.0</v>
      </c>
      <c r="K685" s="36" t="s">
        <v>154</v>
      </c>
      <c r="L685" s="36" t="s">
        <v>145</v>
      </c>
      <c r="M685" s="31" t="s">
        <v>81</v>
      </c>
    </row>
    <row r="686" ht="15.75" customHeight="1">
      <c r="A686" s="37" t="str">
        <f t="shared" si="1"/>
        <v>India-Asia2003</v>
      </c>
      <c r="B686" s="37">
        <v>0.024</v>
      </c>
      <c r="C686" s="37">
        <v>0.06</v>
      </c>
      <c r="D686" s="37">
        <v>65.0</v>
      </c>
      <c r="E686" s="37">
        <v>62.0</v>
      </c>
      <c r="F686" s="37">
        <v>0.33</v>
      </c>
      <c r="G686" s="37">
        <v>0.624</v>
      </c>
      <c r="H686" s="37">
        <v>0.046</v>
      </c>
      <c r="I686" s="37">
        <v>1.093786762E9</v>
      </c>
      <c r="J686" s="37">
        <v>0.286</v>
      </c>
      <c r="K686" s="36" t="s">
        <v>155</v>
      </c>
      <c r="L686" s="36" t="s">
        <v>145</v>
      </c>
      <c r="M686" s="31" t="s">
        <v>81</v>
      </c>
    </row>
    <row r="687" ht="15.75" customHeight="1">
      <c r="A687" s="37" t="str">
        <f t="shared" si="1"/>
        <v>Indonesia-Asia2003</v>
      </c>
      <c r="B687" s="37">
        <v>0.021</v>
      </c>
      <c r="C687" s="37">
        <v>0.036</v>
      </c>
      <c r="D687" s="37">
        <v>70.0</v>
      </c>
      <c r="E687" s="37">
        <v>66.0</v>
      </c>
      <c r="F687" s="37">
        <v>0.301</v>
      </c>
      <c r="G687" s="37">
        <v>0.651</v>
      </c>
      <c r="H687" s="37">
        <v>0.048</v>
      </c>
      <c r="I687" s="37">
        <v>2.18145617E8</v>
      </c>
      <c r="J687" s="37">
        <v>0.444</v>
      </c>
      <c r="K687" s="36" t="s">
        <v>156</v>
      </c>
      <c r="L687" s="36" t="s">
        <v>145</v>
      </c>
      <c r="M687" s="31" t="s">
        <v>81</v>
      </c>
    </row>
    <row r="688" ht="15.75" customHeight="1">
      <c r="A688" s="37" t="str">
        <f t="shared" si="1"/>
        <v>Japan-Asia2003</v>
      </c>
      <c r="B688" s="37">
        <v>0.009</v>
      </c>
      <c r="C688" s="37">
        <v>0.003</v>
      </c>
      <c r="D688" s="37">
        <v>85.0</v>
      </c>
      <c r="E688" s="37">
        <v>78.0</v>
      </c>
      <c r="F688" s="37">
        <v>0.141</v>
      </c>
      <c r="G688" s="37">
        <v>0.672</v>
      </c>
      <c r="H688" s="37">
        <v>0.188</v>
      </c>
      <c r="I688" s="37">
        <v>1.27718E8</v>
      </c>
      <c r="J688" s="37">
        <v>0.832</v>
      </c>
      <c r="K688" s="36" t="s">
        <v>157</v>
      </c>
      <c r="L688" s="36" t="s">
        <v>145</v>
      </c>
      <c r="M688" s="31" t="s">
        <v>81</v>
      </c>
    </row>
    <row r="689" ht="15.75" customHeight="1">
      <c r="A689" s="37" t="str">
        <f t="shared" si="1"/>
        <v>Kazakhstan-Asia2003</v>
      </c>
      <c r="B689" s="37">
        <v>0.017</v>
      </c>
      <c r="C689" s="37">
        <v>0.032</v>
      </c>
      <c r="D689" s="37">
        <v>72.0</v>
      </c>
      <c r="E689" s="37">
        <v>61.0</v>
      </c>
      <c r="F689" s="37">
        <v>0.257</v>
      </c>
      <c r="G689" s="37">
        <v>0.67</v>
      </c>
      <c r="H689" s="37">
        <v>0.074</v>
      </c>
      <c r="I689" s="37">
        <v>1.4909018E7</v>
      </c>
      <c r="J689" s="37">
        <v>0.551</v>
      </c>
      <c r="K689" s="36" t="s">
        <v>158</v>
      </c>
      <c r="L689" s="36" t="s">
        <v>145</v>
      </c>
      <c r="M689" s="31" t="s">
        <v>81</v>
      </c>
    </row>
    <row r="690" ht="15.75" customHeight="1">
      <c r="A690" s="37" t="str">
        <f t="shared" si="1"/>
        <v>North Korea-Asia2003</v>
      </c>
      <c r="B690" s="37">
        <v>0.016</v>
      </c>
      <c r="C690" s="37">
        <v>0.03</v>
      </c>
      <c r="D690" s="37">
        <v>71.0</v>
      </c>
      <c r="E690" s="37">
        <v>64.0</v>
      </c>
      <c r="F690" s="37">
        <v>0.253</v>
      </c>
      <c r="G690" s="37">
        <v>0.679</v>
      </c>
      <c r="H690" s="37">
        <v>0.068</v>
      </c>
      <c r="I690" s="37">
        <v>2.344918E7</v>
      </c>
      <c r="J690" s="37">
        <v>0.596</v>
      </c>
      <c r="K690" s="36" t="s">
        <v>167</v>
      </c>
      <c r="L690" s="36" t="s">
        <v>145</v>
      </c>
      <c r="M690" s="31" t="s">
        <v>81</v>
      </c>
    </row>
    <row r="691" ht="15.75" customHeight="1">
      <c r="A691" s="37" t="str">
        <f t="shared" si="1"/>
        <v>South Korea-Asia2003</v>
      </c>
      <c r="B691" s="37">
        <v>0.01</v>
      </c>
      <c r="C691" s="37">
        <v>0.005</v>
      </c>
      <c r="D691" s="37">
        <v>81.0</v>
      </c>
      <c r="E691" s="37">
        <v>74.0</v>
      </c>
      <c r="F691" s="37">
        <v>0.199</v>
      </c>
      <c r="G691" s="37">
        <v>0.716</v>
      </c>
      <c r="H691" s="37">
        <v>0.085</v>
      </c>
      <c r="I691" s="37">
        <v>4.7859311E7</v>
      </c>
      <c r="J691" s="37">
        <v>0.807</v>
      </c>
      <c r="K691" s="36" t="s">
        <v>171</v>
      </c>
      <c r="L691" s="36" t="s">
        <v>145</v>
      </c>
      <c r="M691" s="31" t="s">
        <v>81</v>
      </c>
    </row>
    <row r="692" ht="15.75" customHeight="1">
      <c r="A692" s="37" t="str">
        <f t="shared" si="1"/>
        <v>Kyrgyzstan-Asia2003</v>
      </c>
      <c r="B692" s="37">
        <v>0.021</v>
      </c>
      <c r="C692" s="37">
        <v>0.037</v>
      </c>
      <c r="D692" s="37">
        <v>72.0</v>
      </c>
      <c r="E692" s="37">
        <v>65.0</v>
      </c>
      <c r="F692" s="37">
        <v>0.326</v>
      </c>
      <c r="G692" s="37">
        <v>0.617</v>
      </c>
      <c r="H692" s="37">
        <v>0.057</v>
      </c>
      <c r="I692" s="37">
        <v>5043300.0</v>
      </c>
      <c r="J692" s="37">
        <v>0.353</v>
      </c>
      <c r="K692" s="36" t="s">
        <v>159</v>
      </c>
      <c r="L692" s="36" t="s">
        <v>145</v>
      </c>
      <c r="M692" s="31" t="s">
        <v>81</v>
      </c>
    </row>
    <row r="693" ht="15.75" customHeight="1">
      <c r="A693" s="37" t="str">
        <f t="shared" si="1"/>
        <v>Laos-Asia2003</v>
      </c>
      <c r="B693" s="37">
        <v>0.029</v>
      </c>
      <c r="C693" s="37">
        <v>0.075</v>
      </c>
      <c r="D693" s="37">
        <v>65.0</v>
      </c>
      <c r="E693" s="37">
        <v>62.0</v>
      </c>
      <c r="F693" s="37">
        <v>0.418</v>
      </c>
      <c r="G693" s="37">
        <v>0.545</v>
      </c>
      <c r="H693" s="37">
        <v>0.037</v>
      </c>
      <c r="I693" s="37">
        <v>5619069.0</v>
      </c>
      <c r="J693" s="37">
        <v>0.251</v>
      </c>
      <c r="K693" s="36" t="s">
        <v>160</v>
      </c>
      <c r="L693" s="36" t="s">
        <v>145</v>
      </c>
      <c r="M693" s="31" t="s">
        <v>81</v>
      </c>
    </row>
    <row r="694" ht="15.75" customHeight="1">
      <c r="A694" s="37" t="str">
        <f t="shared" si="1"/>
        <v>Macao SAR-Asia2003</v>
      </c>
      <c r="B694" s="37">
        <v>0.008</v>
      </c>
      <c r="C694" s="36"/>
      <c r="D694" s="37">
        <v>81.0</v>
      </c>
      <c r="E694" s="37">
        <v>76.0</v>
      </c>
      <c r="F694" s="37">
        <v>0.197</v>
      </c>
      <c r="G694" s="37">
        <v>0.73</v>
      </c>
      <c r="H694" s="37">
        <v>0.074</v>
      </c>
      <c r="I694" s="37">
        <v>450711.0</v>
      </c>
      <c r="J694" s="37">
        <v>1.0</v>
      </c>
      <c r="K694" s="36" t="s">
        <v>161</v>
      </c>
      <c r="L694" s="36" t="s">
        <v>145</v>
      </c>
      <c r="M694" s="31" t="s">
        <v>81</v>
      </c>
    </row>
    <row r="695" ht="15.75" customHeight="1">
      <c r="A695" s="37" t="str">
        <f t="shared" si="1"/>
        <v>Malaysia-Asia2003</v>
      </c>
      <c r="B695" s="37">
        <v>0.02</v>
      </c>
      <c r="C695" s="37">
        <v>0.007</v>
      </c>
      <c r="D695" s="37">
        <v>76.0</v>
      </c>
      <c r="E695" s="37">
        <v>71.0</v>
      </c>
      <c r="F695" s="37">
        <v>0.315</v>
      </c>
      <c r="G695" s="37">
        <v>0.644</v>
      </c>
      <c r="H695" s="37">
        <v>0.042</v>
      </c>
      <c r="I695" s="37">
        <v>2.4890654E7</v>
      </c>
      <c r="J695" s="37">
        <v>0.648</v>
      </c>
      <c r="K695" s="36" t="s">
        <v>162</v>
      </c>
      <c r="L695" s="36" t="s">
        <v>145</v>
      </c>
      <c r="M695" s="31" t="s">
        <v>81</v>
      </c>
    </row>
    <row r="696" ht="15.75" customHeight="1">
      <c r="A696" s="37" t="str">
        <f t="shared" si="1"/>
        <v>Maldives-Asia2003</v>
      </c>
      <c r="B696" s="37">
        <v>0.022</v>
      </c>
      <c r="C696" s="37">
        <v>0.025</v>
      </c>
      <c r="D696" s="37">
        <v>74.0</v>
      </c>
      <c r="E696" s="37">
        <v>71.0</v>
      </c>
      <c r="F696" s="37">
        <v>0.37</v>
      </c>
      <c r="G696" s="37">
        <v>0.587</v>
      </c>
      <c r="H696" s="37">
        <v>0.043</v>
      </c>
      <c r="I696" s="37">
        <v>287594.0</v>
      </c>
      <c r="J696" s="37">
        <v>0.313</v>
      </c>
      <c r="K696" s="36" t="s">
        <v>163</v>
      </c>
      <c r="L696" s="36" t="s">
        <v>145</v>
      </c>
      <c r="M696" s="31" t="s">
        <v>81</v>
      </c>
    </row>
    <row r="697" ht="15.75" customHeight="1">
      <c r="A697" s="37" t="str">
        <f t="shared" si="1"/>
        <v>Mongolia-Asia2003</v>
      </c>
      <c r="B697" s="37">
        <v>0.019</v>
      </c>
      <c r="C697" s="37">
        <v>0.042</v>
      </c>
      <c r="D697" s="37">
        <v>68.0</v>
      </c>
      <c r="E697" s="37">
        <v>61.0</v>
      </c>
      <c r="F697" s="37">
        <v>0.311</v>
      </c>
      <c r="G697" s="37">
        <v>0.652</v>
      </c>
      <c r="H697" s="37">
        <v>0.037</v>
      </c>
      <c r="I697" s="37">
        <v>2468595.0</v>
      </c>
      <c r="J697" s="37">
        <v>0.604</v>
      </c>
      <c r="K697" s="36" t="s">
        <v>164</v>
      </c>
      <c r="L697" s="36" t="s">
        <v>145</v>
      </c>
      <c r="M697" s="31" t="s">
        <v>81</v>
      </c>
    </row>
    <row r="698" ht="15.75" customHeight="1">
      <c r="A698" s="37" t="str">
        <f t="shared" si="1"/>
        <v>Myanmar-Asia2003</v>
      </c>
      <c r="B698" s="37">
        <v>0.02</v>
      </c>
      <c r="C698" s="37">
        <v>0.054</v>
      </c>
      <c r="D698" s="37">
        <v>65.0</v>
      </c>
      <c r="E698" s="37">
        <v>61.0</v>
      </c>
      <c r="F698" s="37">
        <v>0.29</v>
      </c>
      <c r="G698" s="37">
        <v>0.661</v>
      </c>
      <c r="H698" s="37">
        <v>0.048</v>
      </c>
      <c r="I698" s="37">
        <v>4.9577152E7</v>
      </c>
      <c r="J698" s="37">
        <v>0.281</v>
      </c>
      <c r="K698" s="36" t="s">
        <v>165</v>
      </c>
      <c r="L698" s="36" t="s">
        <v>145</v>
      </c>
      <c r="M698" s="31" t="s">
        <v>81</v>
      </c>
    </row>
    <row r="699" ht="15.75" customHeight="1">
      <c r="A699" s="37" t="str">
        <f t="shared" si="1"/>
        <v>Nepal-Asia2003</v>
      </c>
      <c r="B699" s="37">
        <v>0.03</v>
      </c>
      <c r="C699" s="37">
        <v>0.052</v>
      </c>
      <c r="D699" s="37">
        <v>65.0</v>
      </c>
      <c r="E699" s="37">
        <v>63.0</v>
      </c>
      <c r="F699" s="37">
        <v>0.399</v>
      </c>
      <c r="G699" s="37">
        <v>0.559</v>
      </c>
      <c r="H699" s="37">
        <v>0.041</v>
      </c>
      <c r="I699" s="37">
        <v>2.4525527E7</v>
      </c>
      <c r="J699" s="37">
        <v>0.146</v>
      </c>
      <c r="K699" s="36" t="s">
        <v>166</v>
      </c>
      <c r="L699" s="36" t="s">
        <v>145</v>
      </c>
      <c r="M699" s="31" t="s">
        <v>81</v>
      </c>
    </row>
    <row r="700" ht="15.75" customHeight="1">
      <c r="A700" s="37" t="str">
        <f t="shared" si="1"/>
        <v>Pakistan-Asia2003</v>
      </c>
      <c r="B700" s="37">
        <v>0.029</v>
      </c>
      <c r="C700" s="37">
        <v>0.083</v>
      </c>
      <c r="D700" s="37">
        <v>65.0</v>
      </c>
      <c r="E700" s="37">
        <v>64.0</v>
      </c>
      <c r="F700" s="37">
        <v>0.395</v>
      </c>
      <c r="G700" s="37">
        <v>0.564</v>
      </c>
      <c r="H700" s="37">
        <v>0.04</v>
      </c>
      <c r="I700" s="37">
        <v>1.52419974E8</v>
      </c>
      <c r="J700" s="37">
        <v>0.341</v>
      </c>
      <c r="K700" s="36" t="s">
        <v>168</v>
      </c>
      <c r="L700" s="36" t="s">
        <v>145</v>
      </c>
      <c r="M700" s="31" t="s">
        <v>81</v>
      </c>
    </row>
    <row r="701" ht="15.75" customHeight="1">
      <c r="A701" s="37" t="str">
        <f t="shared" si="1"/>
        <v>Philippines-Asia2003</v>
      </c>
      <c r="B701" s="37">
        <v>0.028</v>
      </c>
      <c r="C701" s="37">
        <v>0.029</v>
      </c>
      <c r="D701" s="37">
        <v>71.0</v>
      </c>
      <c r="E701" s="37">
        <v>64.0</v>
      </c>
      <c r="F701" s="37">
        <v>0.377</v>
      </c>
      <c r="G701" s="37">
        <v>0.59</v>
      </c>
      <c r="H701" s="37">
        <v>0.033</v>
      </c>
      <c r="I701" s="37">
        <v>8.2604681E7</v>
      </c>
      <c r="J701" s="37">
        <v>0.471</v>
      </c>
      <c r="K701" s="36" t="s">
        <v>169</v>
      </c>
      <c r="L701" s="36" t="s">
        <v>145</v>
      </c>
      <c r="M701" s="31" t="s">
        <v>81</v>
      </c>
    </row>
    <row r="702" ht="15.75" customHeight="1">
      <c r="A702" s="37" t="str">
        <f t="shared" si="1"/>
        <v>Singapore-Asia2003</v>
      </c>
      <c r="B702" s="37">
        <v>0.011</v>
      </c>
      <c r="C702" s="37">
        <v>0.003</v>
      </c>
      <c r="D702" s="37">
        <v>82.0</v>
      </c>
      <c r="E702" s="37">
        <v>77.0</v>
      </c>
      <c r="F702" s="37">
        <v>0.201</v>
      </c>
      <c r="G702" s="37">
        <v>0.72</v>
      </c>
      <c r="H702" s="37">
        <v>0.079</v>
      </c>
      <c r="I702" s="37">
        <v>4114800.0</v>
      </c>
      <c r="J702" s="37">
        <v>1.0</v>
      </c>
      <c r="K702" s="36" t="s">
        <v>170</v>
      </c>
      <c r="L702" s="36" t="s">
        <v>145</v>
      </c>
      <c r="M702" s="31" t="s">
        <v>81</v>
      </c>
    </row>
    <row r="703" ht="15.75" customHeight="1">
      <c r="A703" s="37" t="str">
        <f t="shared" si="1"/>
        <v>Sri Lanka-Asia2003</v>
      </c>
      <c r="B703" s="37">
        <v>0.019</v>
      </c>
      <c r="C703" s="37">
        <v>0.013</v>
      </c>
      <c r="D703" s="37">
        <v>77.0</v>
      </c>
      <c r="E703" s="37">
        <v>70.0</v>
      </c>
      <c r="F703" s="37">
        <v>0.258</v>
      </c>
      <c r="G703" s="37">
        <v>0.675</v>
      </c>
      <c r="H703" s="37">
        <v>0.067</v>
      </c>
      <c r="I703" s="37">
        <v>1.9173E7</v>
      </c>
      <c r="J703" s="37">
        <v>0.184</v>
      </c>
      <c r="K703" s="36" t="s">
        <v>172</v>
      </c>
      <c r="L703" s="36" t="s">
        <v>145</v>
      </c>
      <c r="M703" s="31" t="s">
        <v>81</v>
      </c>
    </row>
    <row r="704" ht="15.75" customHeight="1">
      <c r="A704" s="37" t="str">
        <f t="shared" si="1"/>
        <v>Tajikistan-Asia2003</v>
      </c>
      <c r="B704" s="37">
        <v>0.029</v>
      </c>
      <c r="C704" s="37">
        <v>0.061</v>
      </c>
      <c r="D704" s="37">
        <v>69.0</v>
      </c>
      <c r="E704" s="37">
        <v>61.0</v>
      </c>
      <c r="F704" s="37">
        <v>0.402</v>
      </c>
      <c r="G704" s="37">
        <v>0.561</v>
      </c>
      <c r="H704" s="37">
        <v>0.037</v>
      </c>
      <c r="I704" s="37">
        <v>6529609.0</v>
      </c>
      <c r="J704" s="37">
        <v>0.264</v>
      </c>
      <c r="K704" s="36" t="s">
        <v>173</v>
      </c>
      <c r="L704" s="36" t="s">
        <v>145</v>
      </c>
      <c r="M704" s="31" t="s">
        <v>81</v>
      </c>
    </row>
    <row r="705" ht="15.75" customHeight="1">
      <c r="A705" s="37" t="str">
        <f t="shared" si="1"/>
        <v>Thailand-Asia2003</v>
      </c>
      <c r="B705" s="37">
        <v>0.013</v>
      </c>
      <c r="C705" s="37">
        <v>0.017</v>
      </c>
      <c r="D705" s="37">
        <v>75.0</v>
      </c>
      <c r="E705" s="37">
        <v>68.0</v>
      </c>
      <c r="F705" s="37">
        <v>0.231</v>
      </c>
      <c r="G705" s="37">
        <v>0.696</v>
      </c>
      <c r="H705" s="37">
        <v>0.073</v>
      </c>
      <c r="I705" s="37">
        <v>6.4488338E7</v>
      </c>
      <c r="J705" s="37">
        <v>0.35</v>
      </c>
      <c r="K705" s="36" t="s">
        <v>174</v>
      </c>
      <c r="L705" s="36" t="s">
        <v>145</v>
      </c>
      <c r="M705" s="31" t="s">
        <v>81</v>
      </c>
    </row>
    <row r="706" ht="15.75" customHeight="1">
      <c r="A706" s="37" t="str">
        <f t="shared" si="1"/>
        <v>Timor-Leste-Asia2003</v>
      </c>
      <c r="B706" s="37">
        <v>0.039</v>
      </c>
      <c r="C706" s="37">
        <v>0.072</v>
      </c>
      <c r="D706" s="37">
        <v>63.0</v>
      </c>
      <c r="E706" s="37">
        <v>60.0</v>
      </c>
      <c r="F706" s="37">
        <v>0.491</v>
      </c>
      <c r="G706" s="37">
        <v>0.483</v>
      </c>
      <c r="H706" s="37">
        <v>0.026</v>
      </c>
      <c r="I706" s="37">
        <v>933369.0</v>
      </c>
      <c r="J706" s="37">
        <v>0.253</v>
      </c>
      <c r="K706" s="36" t="s">
        <v>175</v>
      </c>
      <c r="L706" s="36" t="s">
        <v>145</v>
      </c>
      <c r="M706" s="31" t="s">
        <v>81</v>
      </c>
    </row>
    <row r="707" ht="15.75" customHeight="1">
      <c r="A707" s="37" t="str">
        <f t="shared" si="1"/>
        <v>Turkmenistan-Asia2003</v>
      </c>
      <c r="B707" s="37">
        <v>0.023</v>
      </c>
      <c r="C707" s="37">
        <v>0.062</v>
      </c>
      <c r="D707" s="37">
        <v>68.0</v>
      </c>
      <c r="E707" s="37">
        <v>60.0</v>
      </c>
      <c r="F707" s="37">
        <v>0.342</v>
      </c>
      <c r="G707" s="37">
        <v>0.613</v>
      </c>
      <c r="H707" s="37">
        <v>0.045</v>
      </c>
      <c r="I707" s="37">
        <v>4648037.0</v>
      </c>
      <c r="J707" s="37">
        <v>0.466</v>
      </c>
      <c r="K707" s="36" t="s">
        <v>176</v>
      </c>
      <c r="L707" s="36" t="s">
        <v>145</v>
      </c>
      <c r="M707" s="31" t="s">
        <v>81</v>
      </c>
    </row>
    <row r="708" ht="15.75" customHeight="1">
      <c r="A708" s="37" t="str">
        <f t="shared" si="1"/>
        <v>Uzbekistan-Asia2003</v>
      </c>
      <c r="B708" s="37">
        <v>0.02</v>
      </c>
      <c r="C708" s="37">
        <v>0.049</v>
      </c>
      <c r="D708" s="37">
        <v>71.0</v>
      </c>
      <c r="E708" s="37">
        <v>64.0</v>
      </c>
      <c r="F708" s="37">
        <v>0.349</v>
      </c>
      <c r="G708" s="37">
        <v>0.605</v>
      </c>
      <c r="H708" s="37">
        <v>0.046</v>
      </c>
      <c r="I708" s="37">
        <v>2.556765E7</v>
      </c>
      <c r="J708" s="37">
        <v>0.37</v>
      </c>
      <c r="K708" s="36" t="s">
        <v>177</v>
      </c>
      <c r="L708" s="36" t="s">
        <v>145</v>
      </c>
      <c r="M708" s="31" t="s">
        <v>81</v>
      </c>
    </row>
    <row r="709" ht="15.75" customHeight="1">
      <c r="A709" s="37" t="str">
        <f t="shared" si="1"/>
        <v>Vietnam-Asia2003</v>
      </c>
      <c r="B709" s="37">
        <v>0.017</v>
      </c>
      <c r="C709" s="37">
        <v>0.025</v>
      </c>
      <c r="D709" s="37">
        <v>79.0</v>
      </c>
      <c r="E709" s="37">
        <v>70.0</v>
      </c>
      <c r="F709" s="37">
        <v>0.289</v>
      </c>
      <c r="G709" s="37">
        <v>0.646</v>
      </c>
      <c r="H709" s="37">
        <v>0.065</v>
      </c>
      <c r="I709" s="37">
        <v>8.04684E7</v>
      </c>
      <c r="J709" s="37">
        <v>0.261</v>
      </c>
      <c r="K709" s="36" t="s">
        <v>178</v>
      </c>
      <c r="L709" s="36" t="s">
        <v>145</v>
      </c>
      <c r="M709" s="31" t="s">
        <v>81</v>
      </c>
    </row>
    <row r="710" ht="15.75" customHeight="1">
      <c r="A710" s="37" t="str">
        <f t="shared" si="1"/>
        <v>Albania-Europe2003</v>
      </c>
      <c r="B710" s="37">
        <v>0.016</v>
      </c>
      <c r="C710" s="37">
        <v>0.02</v>
      </c>
      <c r="D710" s="37">
        <v>79.0</v>
      </c>
      <c r="E710" s="37">
        <v>72.0</v>
      </c>
      <c r="F710" s="37">
        <v>0.282</v>
      </c>
      <c r="G710" s="37">
        <v>0.64</v>
      </c>
      <c r="H710" s="37">
        <v>0.078</v>
      </c>
      <c r="I710" s="37">
        <v>3033659.0</v>
      </c>
      <c r="J710" s="37">
        <v>0.446</v>
      </c>
      <c r="K710" s="36" t="s">
        <v>179</v>
      </c>
      <c r="L710" s="36" t="s">
        <v>180</v>
      </c>
      <c r="M710" s="31" t="s">
        <v>81</v>
      </c>
    </row>
    <row r="711" ht="15.75" customHeight="1">
      <c r="A711" s="37" t="str">
        <f t="shared" si="1"/>
        <v>Andorra-Europe2003</v>
      </c>
      <c r="B711" s="37">
        <v>0.01</v>
      </c>
      <c r="C711" s="37">
        <v>0.003</v>
      </c>
      <c r="D711" s="36"/>
      <c r="E711" s="36"/>
      <c r="F711" s="36"/>
      <c r="G711" s="36"/>
      <c r="H711" s="36"/>
      <c r="I711" s="37">
        <v>75643.0</v>
      </c>
      <c r="J711" s="37">
        <v>0.912</v>
      </c>
      <c r="K711" s="36" t="s">
        <v>181</v>
      </c>
      <c r="L711" s="36" t="s">
        <v>180</v>
      </c>
      <c r="M711" s="31" t="s">
        <v>81</v>
      </c>
    </row>
    <row r="712" ht="15.75" customHeight="1">
      <c r="A712" s="37" t="str">
        <f t="shared" si="1"/>
        <v>Austria-Europe2003</v>
      </c>
      <c r="B712" s="37">
        <v>0.01</v>
      </c>
      <c r="C712" s="37">
        <v>0.004</v>
      </c>
      <c r="D712" s="37">
        <v>82.0</v>
      </c>
      <c r="E712" s="37">
        <v>76.0</v>
      </c>
      <c r="F712" s="37">
        <v>0.165</v>
      </c>
      <c r="G712" s="37">
        <v>0.678</v>
      </c>
      <c r="H712" s="37">
        <v>0.157</v>
      </c>
      <c r="I712" s="37">
        <v>8121423.0</v>
      </c>
      <c r="J712" s="37">
        <v>0.658</v>
      </c>
      <c r="K712" s="36" t="s">
        <v>182</v>
      </c>
      <c r="L712" s="36" t="s">
        <v>180</v>
      </c>
      <c r="M712" s="31" t="s">
        <v>81</v>
      </c>
    </row>
    <row r="713" ht="15.75" customHeight="1">
      <c r="A713" s="37" t="str">
        <f t="shared" si="1"/>
        <v>Belarus-Europe2003</v>
      </c>
      <c r="B713" s="37">
        <v>0.009</v>
      </c>
      <c r="C713" s="37">
        <v>0.009</v>
      </c>
      <c r="D713" s="37">
        <v>75.0</v>
      </c>
      <c r="E713" s="37">
        <v>63.0</v>
      </c>
      <c r="F713" s="37">
        <v>0.166</v>
      </c>
      <c r="G713" s="37">
        <v>0.691</v>
      </c>
      <c r="H713" s="37">
        <v>0.143</v>
      </c>
      <c r="I713" s="37">
        <v>9797000.0</v>
      </c>
      <c r="J713" s="37">
        <v>0.714</v>
      </c>
      <c r="K713" s="36" t="s">
        <v>183</v>
      </c>
      <c r="L713" s="36" t="s">
        <v>180</v>
      </c>
      <c r="M713" s="31" t="s">
        <v>81</v>
      </c>
    </row>
    <row r="714" ht="15.75" customHeight="1">
      <c r="A714" s="37" t="str">
        <f t="shared" si="1"/>
        <v>Belgium-Europe2003</v>
      </c>
      <c r="B714" s="37">
        <v>0.011</v>
      </c>
      <c r="C714" s="37">
        <v>0.004</v>
      </c>
      <c r="D714" s="37">
        <v>81.0</v>
      </c>
      <c r="E714" s="37">
        <v>75.0</v>
      </c>
      <c r="F714" s="37">
        <v>0.173</v>
      </c>
      <c r="G714" s="37">
        <v>0.655</v>
      </c>
      <c r="H714" s="37">
        <v>0.172</v>
      </c>
      <c r="I714" s="37">
        <v>1.0376133E7</v>
      </c>
      <c r="J714" s="37">
        <v>0.973</v>
      </c>
      <c r="K714" s="36" t="s">
        <v>184</v>
      </c>
      <c r="L714" s="36" t="s">
        <v>180</v>
      </c>
      <c r="M714" s="31" t="s">
        <v>81</v>
      </c>
    </row>
    <row r="715" ht="15.75" customHeight="1">
      <c r="A715" s="37" t="str">
        <f t="shared" si="1"/>
        <v>Bosnia and Herzegovina-Europe2003</v>
      </c>
      <c r="B715" s="37">
        <v>0.009</v>
      </c>
      <c r="C715" s="37">
        <v>0.007</v>
      </c>
      <c r="D715" s="37">
        <v>78.0</v>
      </c>
      <c r="E715" s="37">
        <v>73.0</v>
      </c>
      <c r="F715" s="37">
        <v>0.194</v>
      </c>
      <c r="G715" s="37">
        <v>0.684</v>
      </c>
      <c r="H715" s="37">
        <v>0.122</v>
      </c>
      <c r="I715" s="37">
        <v>3895779.0</v>
      </c>
      <c r="J715" s="37">
        <v>0.392</v>
      </c>
      <c r="K715" s="36" t="s">
        <v>185</v>
      </c>
      <c r="L715" s="36" t="s">
        <v>180</v>
      </c>
      <c r="M715" s="31" t="s">
        <v>81</v>
      </c>
    </row>
    <row r="716" ht="15.75" customHeight="1">
      <c r="A716" s="37" t="str">
        <f t="shared" si="1"/>
        <v>Bulgaria-Europe2003</v>
      </c>
      <c r="B716" s="37">
        <v>0.009</v>
      </c>
      <c r="C716" s="37">
        <v>0.016</v>
      </c>
      <c r="D716" s="37">
        <v>76.0</v>
      </c>
      <c r="E716" s="37">
        <v>69.0</v>
      </c>
      <c r="F716" s="37">
        <v>0.143</v>
      </c>
      <c r="G716" s="37">
        <v>0.685</v>
      </c>
      <c r="H716" s="37">
        <v>0.171</v>
      </c>
      <c r="I716" s="37">
        <v>7823557.0</v>
      </c>
      <c r="J716" s="37">
        <v>0.699</v>
      </c>
      <c r="K716" s="36" t="s">
        <v>186</v>
      </c>
      <c r="L716" s="36" t="s">
        <v>180</v>
      </c>
      <c r="M716" s="31" t="s">
        <v>81</v>
      </c>
    </row>
    <row r="717" ht="15.75" customHeight="1">
      <c r="A717" s="37" t="str">
        <f t="shared" si="1"/>
        <v>Croatia-Europe2003</v>
      </c>
      <c r="B717" s="37">
        <v>0.009</v>
      </c>
      <c r="C717" s="37">
        <v>0.006</v>
      </c>
      <c r="D717" s="37">
        <v>78.0</v>
      </c>
      <c r="E717" s="37">
        <v>71.0</v>
      </c>
      <c r="F717" s="37">
        <v>0.164</v>
      </c>
      <c r="G717" s="37">
        <v>0.67</v>
      </c>
      <c r="H717" s="37">
        <v>0.166</v>
      </c>
      <c r="I717" s="37">
        <v>4440000.0</v>
      </c>
      <c r="J717" s="37">
        <v>0.56</v>
      </c>
      <c r="K717" s="36" t="s">
        <v>187</v>
      </c>
      <c r="L717" s="36" t="s">
        <v>180</v>
      </c>
      <c r="M717" s="31" t="s">
        <v>81</v>
      </c>
    </row>
    <row r="718" ht="15.75" customHeight="1">
      <c r="A718" s="37" t="str">
        <f t="shared" si="1"/>
        <v>Cyprus-Europe2003</v>
      </c>
      <c r="B718" s="37">
        <v>0.012</v>
      </c>
      <c r="C718" s="37">
        <v>0.005</v>
      </c>
      <c r="D718" s="37">
        <v>81.0</v>
      </c>
      <c r="E718" s="37">
        <v>76.0</v>
      </c>
      <c r="F718" s="37">
        <v>0.209</v>
      </c>
      <c r="G718" s="37">
        <v>0.686</v>
      </c>
      <c r="H718" s="37">
        <v>0.105</v>
      </c>
      <c r="I718" s="37">
        <v>998142.0</v>
      </c>
      <c r="J718" s="37">
        <v>0.686</v>
      </c>
      <c r="K718" s="36" t="s">
        <v>188</v>
      </c>
      <c r="L718" s="36" t="s">
        <v>180</v>
      </c>
      <c r="M718" s="31" t="s">
        <v>81</v>
      </c>
    </row>
    <row r="719" ht="15.75" customHeight="1">
      <c r="A719" s="37" t="str">
        <f t="shared" si="1"/>
        <v>Czech Republic-Europe2003</v>
      </c>
      <c r="B719" s="37">
        <v>0.009</v>
      </c>
      <c r="C719" s="37">
        <v>0.005</v>
      </c>
      <c r="D719" s="37">
        <v>79.0</v>
      </c>
      <c r="E719" s="37">
        <v>72.0</v>
      </c>
      <c r="F719" s="37">
        <v>0.154</v>
      </c>
      <c r="G719" s="37">
        <v>0.707</v>
      </c>
      <c r="H719" s="37">
        <v>0.139</v>
      </c>
      <c r="I719" s="37">
        <v>1.0193998E7</v>
      </c>
      <c r="J719" s="37">
        <v>0.737</v>
      </c>
      <c r="K719" s="36" t="s">
        <v>189</v>
      </c>
      <c r="L719" s="36" t="s">
        <v>180</v>
      </c>
      <c r="M719" s="31" t="s">
        <v>81</v>
      </c>
    </row>
    <row r="720" ht="15.75" customHeight="1">
      <c r="A720" s="37" t="str">
        <f t="shared" si="1"/>
        <v>Denmark-Europe2003</v>
      </c>
      <c r="B720" s="37">
        <v>0.012</v>
      </c>
      <c r="C720" s="37">
        <v>0.004</v>
      </c>
      <c r="D720" s="37">
        <v>80.0</v>
      </c>
      <c r="E720" s="37">
        <v>75.0</v>
      </c>
      <c r="F720" s="37">
        <v>0.188</v>
      </c>
      <c r="G720" s="37">
        <v>0.663</v>
      </c>
      <c r="H720" s="37">
        <v>0.149</v>
      </c>
      <c r="I720" s="37">
        <v>5390574.0</v>
      </c>
      <c r="J720" s="37">
        <v>0.854</v>
      </c>
      <c r="K720" s="36" t="s">
        <v>190</v>
      </c>
      <c r="L720" s="36" t="s">
        <v>180</v>
      </c>
      <c r="M720" s="31" t="s">
        <v>81</v>
      </c>
    </row>
    <row r="721" ht="15.75" customHeight="1">
      <c r="A721" s="37" t="str">
        <f t="shared" si="1"/>
        <v>Estonia-Europe2003</v>
      </c>
      <c r="B721" s="37">
        <v>0.01</v>
      </c>
      <c r="C721" s="37">
        <v>0.007</v>
      </c>
      <c r="D721" s="37">
        <v>77.0</v>
      </c>
      <c r="E721" s="37">
        <v>66.0</v>
      </c>
      <c r="F721" s="37">
        <v>0.161</v>
      </c>
      <c r="G721" s="37">
        <v>0.676</v>
      </c>
      <c r="H721" s="37">
        <v>0.163</v>
      </c>
      <c r="I721" s="37">
        <v>1370720.0</v>
      </c>
      <c r="J721" s="37">
        <v>0.69</v>
      </c>
      <c r="K721" s="36" t="s">
        <v>191</v>
      </c>
      <c r="L721" s="36" t="s">
        <v>180</v>
      </c>
      <c r="M721" s="31" t="s">
        <v>81</v>
      </c>
    </row>
    <row r="722" ht="15.75" customHeight="1">
      <c r="A722" s="37" t="str">
        <f t="shared" si="1"/>
        <v>Faeroe Islands-Europe2003</v>
      </c>
      <c r="B722" s="36"/>
      <c r="C722" s="36"/>
      <c r="D722" s="37">
        <v>82.0</v>
      </c>
      <c r="E722" s="37">
        <v>77.0</v>
      </c>
      <c r="F722" s="36"/>
      <c r="G722" s="36"/>
      <c r="H722" s="36"/>
      <c r="I722" s="37">
        <v>48308.0</v>
      </c>
      <c r="J722" s="37">
        <v>0.387</v>
      </c>
      <c r="K722" s="36" t="s">
        <v>192</v>
      </c>
      <c r="L722" s="36" t="s">
        <v>180</v>
      </c>
      <c r="M722" s="31" t="s">
        <v>81</v>
      </c>
    </row>
    <row r="723" ht="15.75" customHeight="1">
      <c r="A723" s="37" t="str">
        <f t="shared" si="1"/>
        <v>Finland-Europe2003</v>
      </c>
      <c r="B723" s="37">
        <v>0.011</v>
      </c>
      <c r="C723" s="37">
        <v>0.003</v>
      </c>
      <c r="D723" s="37">
        <v>82.0</v>
      </c>
      <c r="E723" s="37">
        <v>75.0</v>
      </c>
      <c r="F723" s="37">
        <v>0.177</v>
      </c>
      <c r="G723" s="37">
        <v>0.668</v>
      </c>
      <c r="H723" s="37">
        <v>0.155</v>
      </c>
      <c r="I723" s="37">
        <v>5213014.0</v>
      </c>
      <c r="J723" s="37">
        <v>0.826</v>
      </c>
      <c r="K723" s="36" t="s">
        <v>193</v>
      </c>
      <c r="L723" s="36" t="s">
        <v>180</v>
      </c>
      <c r="M723" s="31" t="s">
        <v>81</v>
      </c>
    </row>
    <row r="724" ht="15.75" customHeight="1">
      <c r="A724" s="37" t="str">
        <f t="shared" si="1"/>
        <v>France-Europe2003</v>
      </c>
      <c r="B724" s="37">
        <v>0.013</v>
      </c>
      <c r="C724" s="37">
        <v>0.004</v>
      </c>
      <c r="D724" s="37">
        <v>83.0</v>
      </c>
      <c r="E724" s="37">
        <v>76.0</v>
      </c>
      <c r="F724" s="37">
        <v>0.186</v>
      </c>
      <c r="G724" s="37">
        <v>0.651</v>
      </c>
      <c r="H724" s="37">
        <v>0.163</v>
      </c>
      <c r="I724" s="37">
        <v>6.2242474E7</v>
      </c>
      <c r="J724" s="37">
        <v>0.766</v>
      </c>
      <c r="K724" s="36" t="s">
        <v>194</v>
      </c>
      <c r="L724" s="36" t="s">
        <v>180</v>
      </c>
      <c r="M724" s="31" t="s">
        <v>81</v>
      </c>
    </row>
    <row r="725" ht="15.75" customHeight="1">
      <c r="A725" s="37" t="str">
        <f t="shared" si="1"/>
        <v>Germany-Europe2003</v>
      </c>
      <c r="B725" s="37">
        <v>0.009</v>
      </c>
      <c r="C725" s="37">
        <v>0.004</v>
      </c>
      <c r="D725" s="37">
        <v>81.0</v>
      </c>
      <c r="E725" s="37">
        <v>76.0</v>
      </c>
      <c r="F725" s="37">
        <v>0.148</v>
      </c>
      <c r="G725" s="37">
        <v>0.673</v>
      </c>
      <c r="H725" s="37">
        <v>0.179</v>
      </c>
      <c r="I725" s="37">
        <v>8.2534176E7</v>
      </c>
      <c r="J725" s="37">
        <v>0.732</v>
      </c>
      <c r="K725" s="36" t="s">
        <v>195</v>
      </c>
      <c r="L725" s="36" t="s">
        <v>180</v>
      </c>
      <c r="M725" s="31" t="s">
        <v>81</v>
      </c>
    </row>
    <row r="726" ht="15.75" customHeight="1">
      <c r="A726" s="37" t="str">
        <f t="shared" si="1"/>
        <v>Greece-Europe2003</v>
      </c>
      <c r="B726" s="37">
        <v>0.01</v>
      </c>
      <c r="C726" s="37">
        <v>0.006</v>
      </c>
      <c r="D726" s="37">
        <v>81.0</v>
      </c>
      <c r="E726" s="37">
        <v>77.0</v>
      </c>
      <c r="F726" s="37">
        <v>0.146</v>
      </c>
      <c r="G726" s="37">
        <v>0.674</v>
      </c>
      <c r="H726" s="37">
        <v>0.18</v>
      </c>
      <c r="I726" s="37">
        <v>1.1018324E7</v>
      </c>
      <c r="J726" s="37">
        <v>0.737</v>
      </c>
      <c r="K726" s="36" t="s">
        <v>196</v>
      </c>
      <c r="L726" s="36" t="s">
        <v>180</v>
      </c>
      <c r="M726" s="31" t="s">
        <v>81</v>
      </c>
    </row>
    <row r="727" ht="15.75" customHeight="1">
      <c r="A727" s="37" t="str">
        <f t="shared" si="1"/>
        <v>Hungary-Europe2003</v>
      </c>
      <c r="B727" s="37">
        <v>0.009</v>
      </c>
      <c r="C727" s="37">
        <v>0.008</v>
      </c>
      <c r="D727" s="37">
        <v>77.0</v>
      </c>
      <c r="E727" s="37">
        <v>68.0</v>
      </c>
      <c r="F727" s="37">
        <v>0.16</v>
      </c>
      <c r="G727" s="37">
        <v>0.685</v>
      </c>
      <c r="H727" s="37">
        <v>0.155</v>
      </c>
      <c r="I727" s="37">
        <v>1.0129552E7</v>
      </c>
      <c r="J727" s="37">
        <v>0.655</v>
      </c>
      <c r="K727" s="36" t="s">
        <v>197</v>
      </c>
      <c r="L727" s="36" t="s">
        <v>180</v>
      </c>
      <c r="M727" s="31" t="s">
        <v>81</v>
      </c>
    </row>
    <row r="728" ht="15.75" customHeight="1">
      <c r="A728" s="37" t="str">
        <f t="shared" si="1"/>
        <v>Iceland-Europe2003</v>
      </c>
      <c r="B728" s="37">
        <v>0.014</v>
      </c>
      <c r="C728" s="37">
        <v>0.003</v>
      </c>
      <c r="D728" s="37">
        <v>83.0</v>
      </c>
      <c r="E728" s="37">
        <v>80.0</v>
      </c>
      <c r="F728" s="37">
        <v>0.225</v>
      </c>
      <c r="G728" s="37">
        <v>0.658</v>
      </c>
      <c r="H728" s="37">
        <v>0.117</v>
      </c>
      <c r="I728" s="37">
        <v>289521.0</v>
      </c>
      <c r="J728" s="37">
        <v>0.928</v>
      </c>
      <c r="K728" s="36" t="s">
        <v>198</v>
      </c>
      <c r="L728" s="36" t="s">
        <v>180</v>
      </c>
      <c r="M728" s="31" t="s">
        <v>81</v>
      </c>
    </row>
    <row r="729" ht="15.75" customHeight="1">
      <c r="A729" s="37" t="str">
        <f t="shared" si="1"/>
        <v>Ireland-Europe2003</v>
      </c>
      <c r="B729" s="37">
        <v>0.015</v>
      </c>
      <c r="C729" s="37">
        <v>0.005</v>
      </c>
      <c r="D729" s="37">
        <v>81.0</v>
      </c>
      <c r="E729" s="37">
        <v>76.0</v>
      </c>
      <c r="F729" s="37">
        <v>0.208</v>
      </c>
      <c r="G729" s="37">
        <v>0.681</v>
      </c>
      <c r="H729" s="37">
        <v>0.111</v>
      </c>
      <c r="I729" s="37">
        <v>3996521.0</v>
      </c>
      <c r="J729" s="37">
        <v>0.599</v>
      </c>
      <c r="K729" s="36" t="s">
        <v>199</v>
      </c>
      <c r="L729" s="36" t="s">
        <v>180</v>
      </c>
      <c r="M729" s="31" t="s">
        <v>81</v>
      </c>
    </row>
    <row r="730" ht="15.75" customHeight="1">
      <c r="A730" s="37" t="str">
        <f t="shared" si="1"/>
        <v>Isle of Man-Europe2003</v>
      </c>
      <c r="B730" s="36"/>
      <c r="C730" s="36"/>
      <c r="D730" s="36"/>
      <c r="E730" s="36"/>
      <c r="F730" s="36"/>
      <c r="G730" s="36"/>
      <c r="H730" s="36"/>
      <c r="I730" s="37">
        <v>79001.0</v>
      </c>
      <c r="J730" s="37">
        <v>0.519</v>
      </c>
      <c r="K730" s="36" t="s">
        <v>200</v>
      </c>
      <c r="L730" s="36" t="s">
        <v>180</v>
      </c>
      <c r="M730" s="31" t="s">
        <v>81</v>
      </c>
    </row>
    <row r="731" ht="15.75" customHeight="1">
      <c r="A731" s="37" t="str">
        <f t="shared" si="1"/>
        <v>Italy-Europe2003</v>
      </c>
      <c r="B731" s="37">
        <v>0.009</v>
      </c>
      <c r="C731" s="37">
        <v>0.004</v>
      </c>
      <c r="D731" s="37">
        <v>83.0</v>
      </c>
      <c r="E731" s="37">
        <v>77.0</v>
      </c>
      <c r="F731" s="37">
        <v>0.142</v>
      </c>
      <c r="G731" s="37">
        <v>0.667</v>
      </c>
      <c r="H731" s="37">
        <v>0.192</v>
      </c>
      <c r="I731" s="37">
        <v>5.7313203E7</v>
      </c>
      <c r="J731" s="37">
        <v>0.675</v>
      </c>
      <c r="K731" s="36" t="s">
        <v>201</v>
      </c>
      <c r="L731" s="36" t="s">
        <v>180</v>
      </c>
      <c r="M731" s="31" t="s">
        <v>81</v>
      </c>
    </row>
    <row r="732" ht="15.75" customHeight="1">
      <c r="A732" s="37" t="str">
        <f t="shared" si="1"/>
        <v>Kosovo-Europe2003</v>
      </c>
      <c r="B732" s="37">
        <v>0.018</v>
      </c>
      <c r="C732" s="36"/>
      <c r="D732" s="37">
        <v>71.0</v>
      </c>
      <c r="E732" s="37">
        <v>66.0</v>
      </c>
      <c r="F732" s="36"/>
      <c r="G732" s="36"/>
      <c r="H732" s="36"/>
      <c r="I732" s="37">
        <v>1703466.0</v>
      </c>
      <c r="J732" s="36"/>
      <c r="K732" s="36" t="s">
        <v>202</v>
      </c>
      <c r="L732" s="36" t="s">
        <v>180</v>
      </c>
      <c r="M732" s="31" t="s">
        <v>81</v>
      </c>
    </row>
    <row r="733" ht="15.75" customHeight="1">
      <c r="A733" s="37" t="str">
        <f t="shared" si="1"/>
        <v>Latvia-Europe2003</v>
      </c>
      <c r="B733" s="37">
        <v>0.009</v>
      </c>
      <c r="C733" s="37">
        <v>0.012</v>
      </c>
      <c r="D733" s="37">
        <v>77.0</v>
      </c>
      <c r="E733" s="37">
        <v>66.0</v>
      </c>
      <c r="F733" s="37">
        <v>0.158</v>
      </c>
      <c r="G733" s="37">
        <v>0.679</v>
      </c>
      <c r="H733" s="37">
        <v>0.163</v>
      </c>
      <c r="I733" s="37">
        <v>2287955.0</v>
      </c>
      <c r="J733" s="37">
        <v>0.678</v>
      </c>
      <c r="K733" s="36" t="s">
        <v>203</v>
      </c>
      <c r="L733" s="36" t="s">
        <v>180</v>
      </c>
      <c r="M733" s="31" t="s">
        <v>81</v>
      </c>
    </row>
    <row r="734" ht="15.75" customHeight="1">
      <c r="A734" s="37" t="str">
        <f t="shared" si="1"/>
        <v>Liechtenstein-Europe2003</v>
      </c>
      <c r="B734" s="37">
        <v>0.01</v>
      </c>
      <c r="C734" s="36"/>
      <c r="D734" s="37">
        <v>82.0</v>
      </c>
      <c r="E734" s="37">
        <v>78.0</v>
      </c>
      <c r="F734" s="36"/>
      <c r="G734" s="36"/>
      <c r="H734" s="36"/>
      <c r="I734" s="37">
        <v>34141.0</v>
      </c>
      <c r="J734" s="37">
        <v>0.149</v>
      </c>
      <c r="K734" s="36" t="s">
        <v>204</v>
      </c>
      <c r="L734" s="36" t="s">
        <v>180</v>
      </c>
      <c r="M734" s="31" t="s">
        <v>81</v>
      </c>
    </row>
    <row r="735" ht="15.75" customHeight="1">
      <c r="A735" s="37" t="str">
        <f t="shared" si="1"/>
        <v>Lithuania-Europe2003</v>
      </c>
      <c r="B735" s="37">
        <v>0.009</v>
      </c>
      <c r="C735" s="37">
        <v>0.009</v>
      </c>
      <c r="D735" s="37">
        <v>78.0</v>
      </c>
      <c r="E735" s="37">
        <v>67.0</v>
      </c>
      <c r="F735" s="37">
        <v>0.18</v>
      </c>
      <c r="G735" s="37">
        <v>0.673</v>
      </c>
      <c r="H735" s="37">
        <v>0.147</v>
      </c>
      <c r="I735" s="37">
        <v>3415213.0</v>
      </c>
      <c r="J735" s="37">
        <v>0.667</v>
      </c>
      <c r="K735" s="36" t="s">
        <v>205</v>
      </c>
      <c r="L735" s="36" t="s">
        <v>180</v>
      </c>
      <c r="M735" s="31" t="s">
        <v>81</v>
      </c>
    </row>
    <row r="736" ht="15.75" customHeight="1">
      <c r="A736" s="37" t="str">
        <f t="shared" si="1"/>
        <v>Luxembourg-Europe2003</v>
      </c>
      <c r="B736" s="37">
        <v>0.012</v>
      </c>
      <c r="C736" s="37">
        <v>0.003</v>
      </c>
      <c r="D736" s="37">
        <v>81.0</v>
      </c>
      <c r="E736" s="37">
        <v>75.0</v>
      </c>
      <c r="F736" s="37">
        <v>0.189</v>
      </c>
      <c r="G736" s="37">
        <v>0.668</v>
      </c>
      <c r="H736" s="37">
        <v>0.144</v>
      </c>
      <c r="I736" s="37">
        <v>451630.0</v>
      </c>
      <c r="J736" s="37">
        <v>0.857</v>
      </c>
      <c r="K736" s="36" t="s">
        <v>206</v>
      </c>
      <c r="L736" s="36" t="s">
        <v>180</v>
      </c>
      <c r="M736" s="31" t="s">
        <v>81</v>
      </c>
    </row>
    <row r="737" ht="15.75" customHeight="1">
      <c r="A737" s="37" t="str">
        <f t="shared" si="1"/>
        <v>North Macedonia-Europe2003</v>
      </c>
      <c r="B737" s="37">
        <v>0.012</v>
      </c>
      <c r="C737" s="37">
        <v>0.013</v>
      </c>
      <c r="D737" s="37">
        <v>76.0</v>
      </c>
      <c r="E737" s="37">
        <v>71.0</v>
      </c>
      <c r="F737" s="37">
        <v>0.208</v>
      </c>
      <c r="G737" s="37">
        <v>0.684</v>
      </c>
      <c r="H737" s="37">
        <v>0.108</v>
      </c>
      <c r="I737" s="37">
        <v>2080866.0</v>
      </c>
      <c r="J737" s="37">
        <v>0.579</v>
      </c>
      <c r="K737" s="36" t="s">
        <v>212</v>
      </c>
      <c r="L737" s="36" t="s">
        <v>180</v>
      </c>
      <c r="M737" s="31" t="s">
        <v>81</v>
      </c>
    </row>
    <row r="738" ht="15.75" customHeight="1">
      <c r="A738" s="37" t="str">
        <f t="shared" si="1"/>
        <v>Malta-Europe2003</v>
      </c>
      <c r="B738" s="37">
        <v>0.01</v>
      </c>
      <c r="C738" s="37">
        <v>0.006</v>
      </c>
      <c r="D738" s="37">
        <v>81.0</v>
      </c>
      <c r="E738" s="37">
        <v>76.0</v>
      </c>
      <c r="F738" s="37">
        <v>0.185</v>
      </c>
      <c r="G738" s="37">
        <v>0.691</v>
      </c>
      <c r="H738" s="37">
        <v>0.123</v>
      </c>
      <c r="I738" s="37">
        <v>398582.0</v>
      </c>
      <c r="J738" s="37">
        <v>0.932</v>
      </c>
      <c r="K738" s="36" t="s">
        <v>207</v>
      </c>
      <c r="L738" s="36" t="s">
        <v>180</v>
      </c>
      <c r="M738" s="31" t="s">
        <v>81</v>
      </c>
    </row>
    <row r="739" ht="15.75" customHeight="1">
      <c r="A739" s="37" t="str">
        <f t="shared" si="1"/>
        <v>Moldova-Europe2003</v>
      </c>
      <c r="B739" s="37">
        <v>0.012</v>
      </c>
      <c r="C739" s="37">
        <v>0.021</v>
      </c>
      <c r="D739" s="37">
        <v>72.0</v>
      </c>
      <c r="E739" s="37">
        <v>64.0</v>
      </c>
      <c r="F739" s="37">
        <v>0.208</v>
      </c>
      <c r="G739" s="37">
        <v>0.683</v>
      </c>
      <c r="H739" s="37">
        <v>0.108</v>
      </c>
      <c r="I739" s="37">
        <v>3612874.0</v>
      </c>
      <c r="J739" s="37">
        <v>0.455</v>
      </c>
      <c r="K739" s="36" t="s">
        <v>208</v>
      </c>
      <c r="L739" s="36" t="s">
        <v>180</v>
      </c>
      <c r="M739" s="31" t="s">
        <v>81</v>
      </c>
    </row>
    <row r="740" ht="15.75" customHeight="1">
      <c r="A740" s="37" t="str">
        <f t="shared" si="1"/>
        <v>Monaco-Europe2003</v>
      </c>
      <c r="B740" s="36"/>
      <c r="C740" s="37">
        <v>0.004</v>
      </c>
      <c r="D740" s="36"/>
      <c r="E740" s="36"/>
      <c r="F740" s="36"/>
      <c r="G740" s="36"/>
      <c r="H740" s="36"/>
      <c r="I740" s="37">
        <v>32968.0</v>
      </c>
      <c r="J740" s="37">
        <v>1.0</v>
      </c>
      <c r="K740" s="36" t="s">
        <v>209</v>
      </c>
      <c r="L740" s="36" t="s">
        <v>180</v>
      </c>
      <c r="M740" s="31" t="s">
        <v>81</v>
      </c>
    </row>
    <row r="741" ht="15.75" customHeight="1">
      <c r="A741" s="37" t="str">
        <f t="shared" si="1"/>
        <v>Montenegro-Europe2003</v>
      </c>
      <c r="B741" s="37">
        <v>0.013</v>
      </c>
      <c r="C741" s="37">
        <v>0.011</v>
      </c>
      <c r="D741" s="37">
        <v>76.0</v>
      </c>
      <c r="E741" s="37">
        <v>71.0</v>
      </c>
      <c r="F741" s="37">
        <v>0.205</v>
      </c>
      <c r="G741" s="37">
        <v>0.67</v>
      </c>
      <c r="H741" s="37">
        <v>0.125</v>
      </c>
      <c r="I741" s="37">
        <v>613448.0</v>
      </c>
      <c r="J741" s="37">
        <v>0.616</v>
      </c>
      <c r="K741" s="36" t="s">
        <v>210</v>
      </c>
      <c r="L741" s="36" t="s">
        <v>180</v>
      </c>
      <c r="M741" s="31" t="s">
        <v>81</v>
      </c>
    </row>
    <row r="742" ht="15.75" customHeight="1">
      <c r="A742" s="37" t="str">
        <f t="shared" si="1"/>
        <v>Netherlands-Europe2003</v>
      </c>
      <c r="B742" s="37">
        <v>0.012</v>
      </c>
      <c r="C742" s="37">
        <v>0.005</v>
      </c>
      <c r="D742" s="37">
        <v>81.0</v>
      </c>
      <c r="E742" s="37">
        <v>76.0</v>
      </c>
      <c r="F742" s="37">
        <v>0.186</v>
      </c>
      <c r="G742" s="37">
        <v>0.676</v>
      </c>
      <c r="H742" s="37">
        <v>0.138</v>
      </c>
      <c r="I742" s="37">
        <v>1.6225302E7</v>
      </c>
      <c r="J742" s="37">
        <v>0.803</v>
      </c>
      <c r="K742" s="36" t="s">
        <v>211</v>
      </c>
      <c r="L742" s="36" t="s">
        <v>180</v>
      </c>
      <c r="M742" s="31" t="s">
        <v>81</v>
      </c>
    </row>
    <row r="743" ht="15.75" customHeight="1">
      <c r="A743" s="37" t="str">
        <f t="shared" si="1"/>
        <v>Norway-Europe2003</v>
      </c>
      <c r="B743" s="37">
        <v>0.012</v>
      </c>
      <c r="C743" s="37">
        <v>0.004</v>
      </c>
      <c r="D743" s="37">
        <v>82.0</v>
      </c>
      <c r="E743" s="37">
        <v>77.0</v>
      </c>
      <c r="F743" s="37">
        <v>0.199</v>
      </c>
      <c r="G743" s="37">
        <v>0.653</v>
      </c>
      <c r="H743" s="37">
        <v>0.148</v>
      </c>
      <c r="I743" s="37">
        <v>4564855.0</v>
      </c>
      <c r="J743" s="37">
        <v>0.772</v>
      </c>
      <c r="K743" s="36" t="s">
        <v>213</v>
      </c>
      <c r="L743" s="36" t="s">
        <v>180</v>
      </c>
      <c r="M743" s="31" t="s">
        <v>81</v>
      </c>
    </row>
    <row r="744" ht="15.75" customHeight="1">
      <c r="A744" s="37" t="str">
        <f t="shared" si="1"/>
        <v>Poland-Europe2003</v>
      </c>
      <c r="B744" s="37">
        <v>0.009</v>
      </c>
      <c r="C744" s="37">
        <v>0.007</v>
      </c>
      <c r="D744" s="37">
        <v>79.0</v>
      </c>
      <c r="E744" s="37">
        <v>71.0</v>
      </c>
      <c r="F744" s="37">
        <v>0.174</v>
      </c>
      <c r="G744" s="37">
        <v>0.696</v>
      </c>
      <c r="H744" s="37">
        <v>0.13</v>
      </c>
      <c r="I744" s="37">
        <v>3.820457E7</v>
      </c>
      <c r="J744" s="37">
        <v>0.617</v>
      </c>
      <c r="K744" s="36" t="s">
        <v>214</v>
      </c>
      <c r="L744" s="36" t="s">
        <v>180</v>
      </c>
      <c r="M744" s="31" t="s">
        <v>81</v>
      </c>
    </row>
    <row r="745" ht="15.75" customHeight="1">
      <c r="A745" s="37" t="str">
        <f t="shared" si="1"/>
        <v>Portugal-Europe2003</v>
      </c>
      <c r="B745" s="37">
        <v>0.011</v>
      </c>
      <c r="C745" s="37">
        <v>0.004</v>
      </c>
      <c r="D745" s="37">
        <v>81.0</v>
      </c>
      <c r="E745" s="37">
        <v>74.0</v>
      </c>
      <c r="F745" s="37">
        <v>0.158</v>
      </c>
      <c r="G745" s="37">
        <v>0.674</v>
      </c>
      <c r="H745" s="37">
        <v>0.168</v>
      </c>
      <c r="I745" s="37">
        <v>1.0458821E7</v>
      </c>
      <c r="J745" s="37">
        <v>0.563</v>
      </c>
      <c r="K745" s="36" t="s">
        <v>215</v>
      </c>
      <c r="L745" s="36" t="s">
        <v>180</v>
      </c>
      <c r="M745" s="31" t="s">
        <v>81</v>
      </c>
    </row>
    <row r="746" ht="15.75" customHeight="1">
      <c r="A746" s="37" t="str">
        <f t="shared" si="1"/>
        <v>Romania-Europe2003</v>
      </c>
      <c r="B746" s="37">
        <v>0.01</v>
      </c>
      <c r="C746" s="37">
        <v>0.021</v>
      </c>
      <c r="D746" s="37">
        <v>75.0</v>
      </c>
      <c r="E746" s="37">
        <v>68.0</v>
      </c>
      <c r="F746" s="37">
        <v>0.166</v>
      </c>
      <c r="G746" s="37">
        <v>0.691</v>
      </c>
      <c r="H746" s="37">
        <v>0.143</v>
      </c>
      <c r="I746" s="37">
        <v>2.1574326E7</v>
      </c>
      <c r="J746" s="37">
        <v>0.529</v>
      </c>
      <c r="K746" s="36" t="s">
        <v>216</v>
      </c>
      <c r="L746" s="36" t="s">
        <v>180</v>
      </c>
      <c r="M746" s="31" t="s">
        <v>81</v>
      </c>
    </row>
    <row r="747" ht="15.75" customHeight="1">
      <c r="A747" s="37" t="str">
        <f t="shared" si="1"/>
        <v>Russia-Europe2003</v>
      </c>
      <c r="B747" s="37">
        <v>0.01</v>
      </c>
      <c r="C747" s="37">
        <v>0.017</v>
      </c>
      <c r="D747" s="37">
        <v>72.0</v>
      </c>
      <c r="E747" s="37">
        <v>59.0</v>
      </c>
      <c r="F747" s="37">
        <v>0.162</v>
      </c>
      <c r="G747" s="37">
        <v>0.705</v>
      </c>
      <c r="H747" s="37">
        <v>0.134</v>
      </c>
      <c r="I747" s="37">
        <v>1.44667468E8</v>
      </c>
      <c r="J747" s="37">
        <v>0.734</v>
      </c>
      <c r="K747" s="36" t="s">
        <v>217</v>
      </c>
      <c r="L747" s="36" t="s">
        <v>180</v>
      </c>
      <c r="M747" s="31" t="s">
        <v>81</v>
      </c>
    </row>
    <row r="748" ht="15.75" customHeight="1">
      <c r="A748" s="37" t="str">
        <f t="shared" si="1"/>
        <v>San Marino-Europe2003</v>
      </c>
      <c r="B748" s="36"/>
      <c r="C748" s="37">
        <v>0.004</v>
      </c>
      <c r="D748" s="37">
        <v>85.0</v>
      </c>
      <c r="E748" s="37">
        <v>78.0</v>
      </c>
      <c r="F748" s="36"/>
      <c r="G748" s="36"/>
      <c r="H748" s="36"/>
      <c r="I748" s="37">
        <v>28700.0</v>
      </c>
      <c r="J748" s="37">
        <v>0.94</v>
      </c>
      <c r="K748" s="36" t="s">
        <v>218</v>
      </c>
      <c r="L748" s="36" t="s">
        <v>180</v>
      </c>
      <c r="M748" s="31" t="s">
        <v>81</v>
      </c>
    </row>
    <row r="749" ht="15.75" customHeight="1">
      <c r="A749" s="37" t="str">
        <f t="shared" si="1"/>
        <v>Serbia-Europe2003</v>
      </c>
      <c r="B749" s="37">
        <v>0.011</v>
      </c>
      <c r="C749" s="37">
        <v>0.009</v>
      </c>
      <c r="D749" s="37">
        <v>75.0</v>
      </c>
      <c r="E749" s="37">
        <v>70.0</v>
      </c>
      <c r="F749" s="37">
        <v>0.189</v>
      </c>
      <c r="G749" s="37">
        <v>0.674</v>
      </c>
      <c r="H749" s="37">
        <v>0.137</v>
      </c>
      <c r="I749" s="37">
        <v>7480591.0</v>
      </c>
      <c r="J749" s="37">
        <v>0.54</v>
      </c>
      <c r="K749" s="36" t="s">
        <v>219</v>
      </c>
      <c r="L749" s="36" t="s">
        <v>180</v>
      </c>
      <c r="M749" s="31" t="s">
        <v>81</v>
      </c>
    </row>
    <row r="750" ht="15.75" customHeight="1">
      <c r="A750" s="37" t="str">
        <f t="shared" si="1"/>
        <v>Slovakia-Europe2003</v>
      </c>
      <c r="B750" s="37">
        <v>0.01</v>
      </c>
      <c r="C750" s="37">
        <v>0.009</v>
      </c>
      <c r="D750" s="37">
        <v>78.0</v>
      </c>
      <c r="E750" s="37">
        <v>70.0</v>
      </c>
      <c r="F750" s="37">
        <v>0.179</v>
      </c>
      <c r="G750" s="37">
        <v>0.706</v>
      </c>
      <c r="H750" s="37">
        <v>0.116</v>
      </c>
      <c r="I750" s="37">
        <v>5373374.0</v>
      </c>
      <c r="J750" s="37">
        <v>0.559</v>
      </c>
      <c r="K750" s="36" t="s">
        <v>220</v>
      </c>
      <c r="L750" s="36" t="s">
        <v>180</v>
      </c>
      <c r="M750" s="31" t="s">
        <v>81</v>
      </c>
    </row>
    <row r="751" ht="15.75" customHeight="1">
      <c r="A751" s="37" t="str">
        <f t="shared" si="1"/>
        <v>Slovenia-Europe2003</v>
      </c>
      <c r="B751" s="37">
        <v>0.009</v>
      </c>
      <c r="C751" s="37">
        <v>0.004</v>
      </c>
      <c r="D751" s="37">
        <v>81.0</v>
      </c>
      <c r="E751" s="37">
        <v>73.0</v>
      </c>
      <c r="F751" s="37">
        <v>0.147</v>
      </c>
      <c r="G751" s="37">
        <v>0.703</v>
      </c>
      <c r="H751" s="37">
        <v>0.15</v>
      </c>
      <c r="I751" s="37">
        <v>1995733.0</v>
      </c>
      <c r="J751" s="37">
        <v>0.507</v>
      </c>
      <c r="K751" s="36" t="s">
        <v>221</v>
      </c>
      <c r="L751" s="36" t="s">
        <v>180</v>
      </c>
      <c r="M751" s="31" t="s">
        <v>81</v>
      </c>
    </row>
    <row r="752" ht="15.75" customHeight="1">
      <c r="A752" s="37" t="str">
        <f t="shared" si="1"/>
        <v>Spain-Europe2003</v>
      </c>
      <c r="B752" s="37">
        <v>0.01</v>
      </c>
      <c r="C752" s="37">
        <v>0.005</v>
      </c>
      <c r="D752" s="37">
        <v>83.0</v>
      </c>
      <c r="E752" s="37">
        <v>76.0</v>
      </c>
      <c r="F752" s="37">
        <v>0.145</v>
      </c>
      <c r="G752" s="37">
        <v>0.687</v>
      </c>
      <c r="H752" s="37">
        <v>0.169</v>
      </c>
      <c r="I752" s="37">
        <v>4.2187645E7</v>
      </c>
      <c r="J752" s="37">
        <v>0.768</v>
      </c>
      <c r="K752" s="36" t="s">
        <v>222</v>
      </c>
      <c r="L752" s="36" t="s">
        <v>180</v>
      </c>
      <c r="M752" s="31" t="s">
        <v>81</v>
      </c>
    </row>
    <row r="753" ht="15.75" customHeight="1">
      <c r="A753" s="37" t="str">
        <f t="shared" si="1"/>
        <v>Sweden-Europe2003</v>
      </c>
      <c r="B753" s="37">
        <v>0.011</v>
      </c>
      <c r="C753" s="37">
        <v>0.003</v>
      </c>
      <c r="D753" s="37">
        <v>82.0</v>
      </c>
      <c r="E753" s="37">
        <v>78.0</v>
      </c>
      <c r="F753" s="37">
        <v>0.179</v>
      </c>
      <c r="G753" s="37">
        <v>0.649</v>
      </c>
      <c r="H753" s="37">
        <v>0.172</v>
      </c>
      <c r="I753" s="37">
        <v>8958229.0</v>
      </c>
      <c r="J753" s="37">
        <v>0.842</v>
      </c>
      <c r="K753" s="36" t="s">
        <v>223</v>
      </c>
      <c r="L753" s="36" t="s">
        <v>180</v>
      </c>
      <c r="M753" s="31" t="s">
        <v>81</v>
      </c>
    </row>
    <row r="754" ht="15.75" customHeight="1">
      <c r="A754" s="37" t="str">
        <f t="shared" si="1"/>
        <v>Switzerland-Europe2003</v>
      </c>
      <c r="B754" s="37">
        <v>0.01</v>
      </c>
      <c r="C754" s="37">
        <v>0.004</v>
      </c>
      <c r="D754" s="37">
        <v>83.0</v>
      </c>
      <c r="E754" s="37">
        <v>78.0</v>
      </c>
      <c r="F754" s="37">
        <v>0.168</v>
      </c>
      <c r="G754" s="37">
        <v>0.676</v>
      </c>
      <c r="H754" s="37">
        <v>0.156</v>
      </c>
      <c r="I754" s="37">
        <v>7339001.0</v>
      </c>
      <c r="J754" s="37">
        <v>0.734</v>
      </c>
      <c r="K754" s="36" t="s">
        <v>224</v>
      </c>
      <c r="L754" s="36" t="s">
        <v>180</v>
      </c>
      <c r="M754" s="31" t="s">
        <v>81</v>
      </c>
    </row>
    <row r="755" ht="15.75" customHeight="1">
      <c r="A755" s="37" t="str">
        <f t="shared" si="1"/>
        <v>Turkey-Europe2003</v>
      </c>
      <c r="B755" s="37">
        <v>0.02</v>
      </c>
      <c r="C755" s="37">
        <v>0.029</v>
      </c>
      <c r="D755" s="37">
        <v>75.0</v>
      </c>
      <c r="E755" s="37">
        <v>68.0</v>
      </c>
      <c r="F755" s="37">
        <v>0.293</v>
      </c>
      <c r="G755" s="37">
        <v>0.643</v>
      </c>
      <c r="H755" s="37">
        <v>0.064</v>
      </c>
      <c r="I755" s="37">
        <v>6.5938265E7</v>
      </c>
      <c r="J755" s="37">
        <v>0.666</v>
      </c>
      <c r="K755" s="36" t="s">
        <v>225</v>
      </c>
      <c r="L755" s="36" t="s">
        <v>180</v>
      </c>
      <c r="M755" s="31" t="s">
        <v>81</v>
      </c>
    </row>
    <row r="756" ht="15.75" customHeight="1">
      <c r="A756" s="37" t="str">
        <f t="shared" si="1"/>
        <v>Ukraine-Europe2003</v>
      </c>
      <c r="B756" s="37">
        <v>0.009</v>
      </c>
      <c r="C756" s="37">
        <v>0.014</v>
      </c>
      <c r="D756" s="37">
        <v>74.0</v>
      </c>
      <c r="E756" s="37">
        <v>63.0</v>
      </c>
      <c r="F756" s="37">
        <v>0.156</v>
      </c>
      <c r="G756" s="37">
        <v>0.693</v>
      </c>
      <c r="H756" s="37">
        <v>0.15</v>
      </c>
      <c r="I756" s="37">
        <v>4.781295E7</v>
      </c>
      <c r="J756" s="37">
        <v>0.674</v>
      </c>
      <c r="K756" s="36" t="s">
        <v>226</v>
      </c>
      <c r="L756" s="36" t="s">
        <v>180</v>
      </c>
      <c r="M756" s="31" t="s">
        <v>81</v>
      </c>
    </row>
    <row r="757" ht="15.75" customHeight="1">
      <c r="A757" s="37" t="str">
        <f t="shared" si="1"/>
        <v>United Kingdom-Europe2003</v>
      </c>
      <c r="B757" s="37">
        <v>0.012</v>
      </c>
      <c r="C757" s="37">
        <v>0.005</v>
      </c>
      <c r="D757" s="37">
        <v>81.0</v>
      </c>
      <c r="E757" s="37">
        <v>76.0</v>
      </c>
      <c r="F757" s="37">
        <v>0.183</v>
      </c>
      <c r="G757" s="37">
        <v>0.658</v>
      </c>
      <c r="H757" s="37">
        <v>0.159</v>
      </c>
      <c r="I757" s="37">
        <v>5.9647577E7</v>
      </c>
      <c r="J757" s="37">
        <v>0.793</v>
      </c>
      <c r="K757" s="36" t="s">
        <v>227</v>
      </c>
      <c r="L757" s="36" t="s">
        <v>180</v>
      </c>
      <c r="M757" s="31" t="s">
        <v>81</v>
      </c>
    </row>
    <row r="758" ht="15.75" customHeight="1">
      <c r="A758" s="37" t="str">
        <f t="shared" si="1"/>
        <v>Bahrain-Middle East2003</v>
      </c>
      <c r="B758" s="37">
        <v>0.02</v>
      </c>
      <c r="C758" s="37">
        <v>0.01</v>
      </c>
      <c r="D758" s="37">
        <v>76.0</v>
      </c>
      <c r="E758" s="37">
        <v>74.0</v>
      </c>
      <c r="F758" s="37">
        <v>0.294</v>
      </c>
      <c r="G758" s="37">
        <v>0.683</v>
      </c>
      <c r="H758" s="37">
        <v>0.023</v>
      </c>
      <c r="I758" s="37">
        <v>772058.0</v>
      </c>
      <c r="J758" s="37">
        <v>0.884</v>
      </c>
      <c r="K758" s="36" t="s">
        <v>228</v>
      </c>
      <c r="L758" s="36" t="s">
        <v>229</v>
      </c>
      <c r="M758" s="31" t="s">
        <v>81</v>
      </c>
    </row>
    <row r="759" ht="15.75" customHeight="1">
      <c r="A759" s="37" t="str">
        <f t="shared" si="1"/>
        <v>Iran-Middle East2003</v>
      </c>
      <c r="B759" s="37">
        <v>0.018</v>
      </c>
      <c r="C759" s="37">
        <v>0.024</v>
      </c>
      <c r="D759" s="37">
        <v>72.0</v>
      </c>
      <c r="E759" s="37">
        <v>70.0</v>
      </c>
      <c r="F759" s="37">
        <v>0.289</v>
      </c>
      <c r="G759" s="37">
        <v>0.664</v>
      </c>
      <c r="H759" s="37">
        <v>0.047</v>
      </c>
      <c r="I759" s="37">
        <v>6.8543171E7</v>
      </c>
      <c r="J759" s="37">
        <v>0.662</v>
      </c>
      <c r="K759" s="36" t="s">
        <v>230</v>
      </c>
      <c r="L759" s="36" t="s">
        <v>229</v>
      </c>
      <c r="M759" s="31" t="s">
        <v>81</v>
      </c>
    </row>
    <row r="760" ht="15.75" customHeight="1">
      <c r="A760" s="37" t="str">
        <f t="shared" si="1"/>
        <v>Iraq-Middle East2003</v>
      </c>
      <c r="B760" s="37">
        <v>0.035</v>
      </c>
      <c r="C760" s="37">
        <v>0.034</v>
      </c>
      <c r="D760" s="37">
        <v>73.0</v>
      </c>
      <c r="E760" s="37">
        <v>68.0</v>
      </c>
      <c r="F760" s="37">
        <v>0.422</v>
      </c>
      <c r="G760" s="37">
        <v>0.543</v>
      </c>
      <c r="H760" s="37">
        <v>0.035</v>
      </c>
      <c r="I760" s="37">
        <v>2.5959531E7</v>
      </c>
      <c r="J760" s="37">
        <v>0.687</v>
      </c>
      <c r="K760" s="36" t="s">
        <v>231</v>
      </c>
      <c r="L760" s="36" t="s">
        <v>229</v>
      </c>
      <c r="M760" s="31" t="s">
        <v>81</v>
      </c>
    </row>
    <row r="761" ht="15.75" customHeight="1">
      <c r="A761" s="37" t="str">
        <f t="shared" si="1"/>
        <v>Israel-Middle East2003</v>
      </c>
      <c r="B761" s="37">
        <v>0.022</v>
      </c>
      <c r="C761" s="37">
        <v>0.005</v>
      </c>
      <c r="D761" s="37">
        <v>82.0</v>
      </c>
      <c r="E761" s="37">
        <v>78.0</v>
      </c>
      <c r="F761" s="37">
        <v>0.28</v>
      </c>
      <c r="G761" s="37">
        <v>0.62</v>
      </c>
      <c r="H761" s="37">
        <v>0.1</v>
      </c>
      <c r="I761" s="37">
        <v>6689700.0</v>
      </c>
      <c r="J761" s="37">
        <v>0.914</v>
      </c>
      <c r="K761" s="36" t="s">
        <v>232</v>
      </c>
      <c r="L761" s="36" t="s">
        <v>229</v>
      </c>
      <c r="M761" s="31" t="s">
        <v>81</v>
      </c>
    </row>
    <row r="762" ht="15.75" customHeight="1">
      <c r="A762" s="37" t="str">
        <f t="shared" si="1"/>
        <v>Jordan-Middle East2003</v>
      </c>
      <c r="B762" s="37">
        <v>0.03</v>
      </c>
      <c r="C762" s="37">
        <v>0.022</v>
      </c>
      <c r="D762" s="37">
        <v>74.0</v>
      </c>
      <c r="E762" s="37">
        <v>71.0</v>
      </c>
      <c r="F762" s="37">
        <v>0.387</v>
      </c>
      <c r="G762" s="37">
        <v>0.582</v>
      </c>
      <c r="H762" s="37">
        <v>0.031</v>
      </c>
      <c r="I762" s="37">
        <v>5164000.0</v>
      </c>
      <c r="J762" s="37">
        <v>0.806</v>
      </c>
      <c r="K762" s="36" t="s">
        <v>233</v>
      </c>
      <c r="L762" s="36" t="s">
        <v>229</v>
      </c>
      <c r="M762" s="31" t="s">
        <v>81</v>
      </c>
    </row>
    <row r="763" ht="15.75" customHeight="1">
      <c r="A763" s="37" t="str">
        <f t="shared" si="1"/>
        <v>Kuwait-Middle East2003</v>
      </c>
      <c r="B763" s="37">
        <v>0.022</v>
      </c>
      <c r="C763" s="37">
        <v>0.01</v>
      </c>
      <c r="D763" s="37">
        <v>75.0</v>
      </c>
      <c r="E763" s="37">
        <v>73.0</v>
      </c>
      <c r="F763" s="37">
        <v>0.256</v>
      </c>
      <c r="G763" s="37">
        <v>0.71</v>
      </c>
      <c r="H763" s="37">
        <v>0.034</v>
      </c>
      <c r="I763" s="37">
        <v>2116353.0</v>
      </c>
      <c r="J763" s="37">
        <v>0.982</v>
      </c>
      <c r="K763" s="36" t="s">
        <v>234</v>
      </c>
      <c r="L763" s="36" t="s">
        <v>229</v>
      </c>
      <c r="M763" s="31" t="s">
        <v>81</v>
      </c>
    </row>
    <row r="764" ht="15.75" customHeight="1">
      <c r="A764" s="37" t="str">
        <f t="shared" si="1"/>
        <v>Lebanon-Middle East2003</v>
      </c>
      <c r="B764" s="37">
        <v>0.016</v>
      </c>
      <c r="C764" s="37">
        <v>0.014</v>
      </c>
      <c r="D764" s="37">
        <v>78.0</v>
      </c>
      <c r="E764" s="37">
        <v>74.0</v>
      </c>
      <c r="F764" s="37">
        <v>0.284</v>
      </c>
      <c r="G764" s="37">
        <v>0.643</v>
      </c>
      <c r="H764" s="37">
        <v>0.073</v>
      </c>
      <c r="I764" s="37">
        <v>3690110.0</v>
      </c>
      <c r="J764" s="37">
        <v>0.863</v>
      </c>
      <c r="K764" s="36" t="s">
        <v>235</v>
      </c>
      <c r="L764" s="36" t="s">
        <v>229</v>
      </c>
      <c r="M764" s="31" t="s">
        <v>81</v>
      </c>
    </row>
    <row r="765" ht="15.75" customHeight="1">
      <c r="A765" s="37" t="str">
        <f t="shared" si="1"/>
        <v>Oman-Middle East2003</v>
      </c>
      <c r="B765" s="37">
        <v>0.022</v>
      </c>
      <c r="C765" s="37">
        <v>0.012</v>
      </c>
      <c r="D765" s="37">
        <v>76.0</v>
      </c>
      <c r="E765" s="37">
        <v>72.0</v>
      </c>
      <c r="F765" s="37">
        <v>0.364</v>
      </c>
      <c r="G765" s="37">
        <v>0.612</v>
      </c>
      <c r="H765" s="37">
        <v>0.025</v>
      </c>
      <c r="I765" s="37">
        <v>2389121.0</v>
      </c>
      <c r="J765" s="37">
        <v>0.715</v>
      </c>
      <c r="K765" s="36" t="s">
        <v>236</v>
      </c>
      <c r="L765" s="36" t="s">
        <v>229</v>
      </c>
      <c r="M765" s="31" t="s">
        <v>81</v>
      </c>
    </row>
    <row r="766" ht="15.75" customHeight="1">
      <c r="A766" s="37" t="str">
        <f t="shared" si="1"/>
        <v>Qatar-Middle East2003</v>
      </c>
      <c r="B766" s="37">
        <v>0.017</v>
      </c>
      <c r="C766" s="37">
        <v>0.01</v>
      </c>
      <c r="D766" s="37">
        <v>78.0</v>
      </c>
      <c r="E766" s="37">
        <v>76.0</v>
      </c>
      <c r="F766" s="37">
        <v>0.269</v>
      </c>
      <c r="G766" s="37">
        <v>0.716</v>
      </c>
      <c r="H766" s="37">
        <v>0.015</v>
      </c>
      <c r="I766" s="37">
        <v>660238.0</v>
      </c>
      <c r="J766" s="37">
        <v>0.969</v>
      </c>
      <c r="K766" s="36" t="s">
        <v>237</v>
      </c>
      <c r="L766" s="36" t="s">
        <v>229</v>
      </c>
      <c r="M766" s="31" t="s">
        <v>81</v>
      </c>
    </row>
    <row r="767" ht="15.75" customHeight="1">
      <c r="A767" s="37" t="str">
        <f t="shared" si="1"/>
        <v>Saudi Arabia-Middle East2003</v>
      </c>
      <c r="B767" s="37">
        <v>0.024</v>
      </c>
      <c r="C767" s="37">
        <v>0.018</v>
      </c>
      <c r="D767" s="37">
        <v>75.0</v>
      </c>
      <c r="E767" s="37">
        <v>72.0</v>
      </c>
      <c r="F767" s="37">
        <v>0.359</v>
      </c>
      <c r="G767" s="37">
        <v>0.608</v>
      </c>
      <c r="H767" s="37">
        <v>0.033</v>
      </c>
      <c r="I767" s="37">
        <v>2.2852333E7</v>
      </c>
      <c r="J767" s="37">
        <v>0.805</v>
      </c>
      <c r="K767" s="36" t="s">
        <v>238</v>
      </c>
      <c r="L767" s="36" t="s">
        <v>229</v>
      </c>
      <c r="M767" s="31" t="s">
        <v>81</v>
      </c>
    </row>
    <row r="768" ht="15.75" customHeight="1">
      <c r="A768" s="37" t="str">
        <f t="shared" si="1"/>
        <v>Syria-Middle East2003</v>
      </c>
      <c r="B768" s="37">
        <v>0.028</v>
      </c>
      <c r="C768" s="37">
        <v>0.018</v>
      </c>
      <c r="D768" s="37">
        <v>76.0</v>
      </c>
      <c r="E768" s="37">
        <v>72.0</v>
      </c>
      <c r="F768" s="37">
        <v>0.396</v>
      </c>
      <c r="G768" s="37">
        <v>0.57</v>
      </c>
      <c r="H768" s="37">
        <v>0.034</v>
      </c>
      <c r="I768" s="37">
        <v>1.7298476E7</v>
      </c>
      <c r="J768" s="37">
        <v>0.53</v>
      </c>
      <c r="K768" s="36" t="s">
        <v>239</v>
      </c>
      <c r="L768" s="36" t="s">
        <v>229</v>
      </c>
      <c r="M768" s="31" t="s">
        <v>81</v>
      </c>
    </row>
    <row r="769" ht="15.75" customHeight="1">
      <c r="A769" s="37" t="str">
        <f t="shared" si="1"/>
        <v>United Arab Emirates-Middle East2003</v>
      </c>
      <c r="B769" s="37">
        <v>0.016</v>
      </c>
      <c r="C769" s="37">
        <v>0.009</v>
      </c>
      <c r="D769" s="37">
        <v>76.0</v>
      </c>
      <c r="E769" s="37">
        <v>74.0</v>
      </c>
      <c r="F769" s="37">
        <v>0.234</v>
      </c>
      <c r="G769" s="37">
        <v>0.756</v>
      </c>
      <c r="H769" s="37">
        <v>0.01</v>
      </c>
      <c r="I769" s="37">
        <v>3369254.0</v>
      </c>
      <c r="J769" s="37">
        <v>0.815</v>
      </c>
      <c r="K769" s="36" t="s">
        <v>240</v>
      </c>
      <c r="L769" s="36" t="s">
        <v>229</v>
      </c>
      <c r="M769" s="31" t="s">
        <v>81</v>
      </c>
    </row>
    <row r="770" ht="15.75" customHeight="1">
      <c r="A770" s="37" t="str">
        <f t="shared" si="1"/>
        <v>Yemen-Middle East2003</v>
      </c>
      <c r="B770" s="37">
        <v>0.037</v>
      </c>
      <c r="C770" s="37">
        <v>0.061</v>
      </c>
      <c r="D770" s="37">
        <v>63.0</v>
      </c>
      <c r="E770" s="37">
        <v>60.0</v>
      </c>
      <c r="F770" s="37">
        <v>0.47</v>
      </c>
      <c r="G770" s="37">
        <v>0.503</v>
      </c>
      <c r="H770" s="37">
        <v>0.027</v>
      </c>
      <c r="I770" s="37">
        <v>1.9081306E7</v>
      </c>
      <c r="J770" s="37">
        <v>0.278</v>
      </c>
      <c r="K770" s="36" t="s">
        <v>241</v>
      </c>
      <c r="L770" s="36" t="s">
        <v>229</v>
      </c>
      <c r="M770" s="31" t="s">
        <v>81</v>
      </c>
    </row>
    <row r="771" ht="15.75" customHeight="1">
      <c r="A771" s="37" t="str">
        <f t="shared" si="1"/>
        <v>American Samoa-Oceania2003</v>
      </c>
      <c r="B771" s="36"/>
      <c r="C771" s="36"/>
      <c r="D771" s="36"/>
      <c r="E771" s="36"/>
      <c r="F771" s="36"/>
      <c r="G771" s="36"/>
      <c r="H771" s="36"/>
      <c r="I771" s="37">
        <v>59117.0</v>
      </c>
      <c r="J771" s="37">
        <v>0.883</v>
      </c>
      <c r="K771" s="36" t="s">
        <v>242</v>
      </c>
      <c r="L771" s="36" t="s">
        <v>243</v>
      </c>
      <c r="M771" s="31" t="s">
        <v>81</v>
      </c>
    </row>
    <row r="772" ht="15.75" customHeight="1">
      <c r="A772" s="37" t="str">
        <f t="shared" si="1"/>
        <v>Australia-Oceania2003</v>
      </c>
      <c r="B772" s="37">
        <v>0.013</v>
      </c>
      <c r="C772" s="37">
        <v>0.005</v>
      </c>
      <c r="D772" s="37">
        <v>83.0</v>
      </c>
      <c r="E772" s="37">
        <v>78.0</v>
      </c>
      <c r="F772" s="37">
        <v>0.202</v>
      </c>
      <c r="G772" s="37">
        <v>0.671</v>
      </c>
      <c r="H772" s="37">
        <v>0.127</v>
      </c>
      <c r="I772" s="37">
        <v>1.98954E7</v>
      </c>
      <c r="J772" s="37">
        <v>0.877</v>
      </c>
      <c r="K772" s="36" t="s">
        <v>244</v>
      </c>
      <c r="L772" s="36" t="s">
        <v>243</v>
      </c>
      <c r="M772" s="31" t="s">
        <v>81</v>
      </c>
    </row>
    <row r="773" ht="15.75" customHeight="1">
      <c r="A773" s="37" t="str">
        <f t="shared" si="1"/>
        <v>Fiji-Oceania2003</v>
      </c>
      <c r="B773" s="37">
        <v>0.024</v>
      </c>
      <c r="C773" s="37">
        <v>0.02</v>
      </c>
      <c r="D773" s="37">
        <v>71.0</v>
      </c>
      <c r="E773" s="37">
        <v>66.0</v>
      </c>
      <c r="F773" s="37">
        <v>0.324</v>
      </c>
      <c r="G773" s="37">
        <v>0.638</v>
      </c>
      <c r="H773" s="37">
        <v>0.038</v>
      </c>
      <c r="I773" s="37">
        <v>817224.0</v>
      </c>
      <c r="J773" s="37">
        <v>0.491</v>
      </c>
      <c r="K773" s="36" t="s">
        <v>245</v>
      </c>
      <c r="L773" s="36" t="s">
        <v>243</v>
      </c>
      <c r="M773" s="31" t="s">
        <v>81</v>
      </c>
    </row>
    <row r="774" ht="15.75" customHeight="1">
      <c r="A774" s="37" t="str">
        <f t="shared" si="1"/>
        <v>French Polynesia-Oceania2003</v>
      </c>
      <c r="B774" s="37">
        <v>0.019</v>
      </c>
      <c r="C774" s="36"/>
      <c r="D774" s="37">
        <v>76.0</v>
      </c>
      <c r="E774" s="37">
        <v>71.0</v>
      </c>
      <c r="F774" s="37">
        <v>0.294</v>
      </c>
      <c r="G774" s="37">
        <v>0.659</v>
      </c>
      <c r="H774" s="37">
        <v>0.046</v>
      </c>
      <c r="I774" s="37">
        <v>248536.0</v>
      </c>
      <c r="J774" s="37">
        <v>0.56</v>
      </c>
      <c r="K774" s="36" t="s">
        <v>246</v>
      </c>
      <c r="L774" s="36" t="s">
        <v>243</v>
      </c>
      <c r="M774" s="31" t="s">
        <v>81</v>
      </c>
    </row>
    <row r="775" ht="15.75" customHeight="1">
      <c r="A775" s="37" t="str">
        <f t="shared" si="1"/>
        <v>Guam-Oceania2003</v>
      </c>
      <c r="B775" s="37">
        <v>0.02</v>
      </c>
      <c r="C775" s="36"/>
      <c r="D775" s="37">
        <v>79.0</v>
      </c>
      <c r="E775" s="37">
        <v>74.0</v>
      </c>
      <c r="F775" s="37">
        <v>0.3</v>
      </c>
      <c r="G775" s="37">
        <v>0.64</v>
      </c>
      <c r="H775" s="37">
        <v>0.06</v>
      </c>
      <c r="I775" s="37">
        <v>157823.0</v>
      </c>
      <c r="J775" s="37">
        <v>0.934</v>
      </c>
      <c r="K775" s="36" t="s">
        <v>247</v>
      </c>
      <c r="L775" s="36" t="s">
        <v>243</v>
      </c>
      <c r="M775" s="31" t="s">
        <v>81</v>
      </c>
    </row>
    <row r="776" ht="15.75" customHeight="1">
      <c r="A776" s="37" t="str">
        <f t="shared" si="1"/>
        <v>Kiribati-Oceania2003</v>
      </c>
      <c r="B776" s="37">
        <v>0.026</v>
      </c>
      <c r="C776" s="37">
        <v>0.051</v>
      </c>
      <c r="D776" s="37">
        <v>69.0</v>
      </c>
      <c r="E776" s="37">
        <v>63.0</v>
      </c>
      <c r="F776" s="37">
        <v>0.383</v>
      </c>
      <c r="G776" s="37">
        <v>0.582</v>
      </c>
      <c r="H776" s="37">
        <v>0.035</v>
      </c>
      <c r="I776" s="37">
        <v>87371.0</v>
      </c>
      <c r="J776" s="37">
        <v>0.435</v>
      </c>
      <c r="K776" s="36" t="s">
        <v>248</v>
      </c>
      <c r="L776" s="36" t="s">
        <v>243</v>
      </c>
      <c r="M776" s="31" t="s">
        <v>81</v>
      </c>
    </row>
    <row r="777" ht="15.75" customHeight="1">
      <c r="A777" s="37" t="str">
        <f t="shared" si="1"/>
        <v>Marshall Islands-Oceania2003</v>
      </c>
      <c r="B777" s="36"/>
      <c r="C777" s="37">
        <v>0.033</v>
      </c>
      <c r="D777" s="36"/>
      <c r="E777" s="36"/>
      <c r="F777" s="36"/>
      <c r="G777" s="36"/>
      <c r="H777" s="36"/>
      <c r="I777" s="37">
        <v>52115.0</v>
      </c>
      <c r="J777" s="37">
        <v>0.693</v>
      </c>
      <c r="K777" s="36" t="s">
        <v>249</v>
      </c>
      <c r="L777" s="36" t="s">
        <v>243</v>
      </c>
      <c r="M777" s="31" t="s">
        <v>81</v>
      </c>
    </row>
    <row r="778" ht="15.75" customHeight="1">
      <c r="A778" s="37" t="str">
        <f t="shared" si="1"/>
        <v>Micronesia, Fed. Sts.-Oceania2003</v>
      </c>
      <c r="B778" s="37">
        <v>0.028</v>
      </c>
      <c r="C778" s="37">
        <v>0.039</v>
      </c>
      <c r="D778" s="37">
        <v>68.0</v>
      </c>
      <c r="E778" s="37">
        <v>67.0</v>
      </c>
      <c r="F778" s="37">
        <v>0.393</v>
      </c>
      <c r="G778" s="37">
        <v>0.568</v>
      </c>
      <c r="H778" s="37">
        <v>0.039</v>
      </c>
      <c r="I778" s="37">
        <v>106816.0</v>
      </c>
      <c r="J778" s="37">
        <v>0.223</v>
      </c>
      <c r="K778" s="36" t="s">
        <v>250</v>
      </c>
      <c r="L778" s="36" t="s">
        <v>243</v>
      </c>
      <c r="M778" s="31" t="s">
        <v>81</v>
      </c>
    </row>
    <row r="779" ht="15.75" customHeight="1">
      <c r="A779" s="37" t="str">
        <f t="shared" si="1"/>
        <v>New Caledonia-Oceania2003</v>
      </c>
      <c r="B779" s="37">
        <v>0.018</v>
      </c>
      <c r="C779" s="36"/>
      <c r="D779" s="37">
        <v>79.0</v>
      </c>
      <c r="E779" s="37">
        <v>72.0</v>
      </c>
      <c r="F779" s="37">
        <v>0.278</v>
      </c>
      <c r="G779" s="37">
        <v>0.659</v>
      </c>
      <c r="H779" s="37">
        <v>0.063</v>
      </c>
      <c r="I779" s="37">
        <v>225735.0</v>
      </c>
      <c r="J779" s="37">
        <v>0.629</v>
      </c>
      <c r="K779" s="36" t="s">
        <v>251</v>
      </c>
      <c r="L779" s="36" t="s">
        <v>243</v>
      </c>
      <c r="M779" s="31" t="s">
        <v>81</v>
      </c>
    </row>
    <row r="780" ht="15.75" customHeight="1">
      <c r="A780" s="37" t="str">
        <f t="shared" si="1"/>
        <v>New Zealand-Oceania2003</v>
      </c>
      <c r="B780" s="37">
        <v>0.014</v>
      </c>
      <c r="C780" s="37">
        <v>0.006</v>
      </c>
      <c r="D780" s="37">
        <v>81.0</v>
      </c>
      <c r="E780" s="37">
        <v>77.0</v>
      </c>
      <c r="F780" s="37">
        <v>0.221</v>
      </c>
      <c r="G780" s="37">
        <v>0.661</v>
      </c>
      <c r="H780" s="37">
        <v>0.119</v>
      </c>
      <c r="I780" s="37">
        <v>4027200.0</v>
      </c>
      <c r="J780" s="37">
        <v>0.86</v>
      </c>
      <c r="K780" s="36" t="s">
        <v>252</v>
      </c>
      <c r="L780" s="36" t="s">
        <v>243</v>
      </c>
      <c r="M780" s="31" t="s">
        <v>81</v>
      </c>
    </row>
    <row r="781" ht="15.75" customHeight="1">
      <c r="A781" s="37" t="str">
        <f t="shared" si="1"/>
        <v>Papua New Guinea-Oceania2003</v>
      </c>
      <c r="B781" s="37">
        <v>0.034</v>
      </c>
      <c r="C781" s="37">
        <v>0.057</v>
      </c>
      <c r="D781" s="37">
        <v>62.0</v>
      </c>
      <c r="E781" s="37">
        <v>58.0</v>
      </c>
      <c r="F781" s="37">
        <v>0.401</v>
      </c>
      <c r="G781" s="37">
        <v>0.573</v>
      </c>
      <c r="H781" s="37">
        <v>0.026</v>
      </c>
      <c r="I781" s="37">
        <v>5803302.0</v>
      </c>
      <c r="J781" s="37">
        <v>0.131</v>
      </c>
      <c r="K781" s="36" t="s">
        <v>253</v>
      </c>
      <c r="L781" s="36" t="s">
        <v>243</v>
      </c>
      <c r="M781" s="31" t="s">
        <v>81</v>
      </c>
    </row>
    <row r="782" ht="15.75" customHeight="1">
      <c r="A782" s="37" t="str">
        <f t="shared" si="1"/>
        <v>Samoa-Oceania2003</v>
      </c>
      <c r="B782" s="37">
        <v>0.03</v>
      </c>
      <c r="C782" s="37">
        <v>0.017</v>
      </c>
      <c r="D782" s="37">
        <v>74.0</v>
      </c>
      <c r="E782" s="37">
        <v>67.0</v>
      </c>
      <c r="F782" s="37">
        <v>0.401</v>
      </c>
      <c r="G782" s="37">
        <v>0.552</v>
      </c>
      <c r="H782" s="37">
        <v>0.047</v>
      </c>
      <c r="I782" s="37">
        <v>177677.0</v>
      </c>
      <c r="J782" s="37">
        <v>0.217</v>
      </c>
      <c r="K782" s="36" t="s">
        <v>254</v>
      </c>
      <c r="L782" s="36" t="s">
        <v>243</v>
      </c>
      <c r="M782" s="31" t="s">
        <v>81</v>
      </c>
    </row>
    <row r="783" ht="15.75" customHeight="1">
      <c r="A783" s="37" t="str">
        <f t="shared" si="1"/>
        <v>Solomon Islands-Oceania2003</v>
      </c>
      <c r="B783" s="37">
        <v>0.035</v>
      </c>
      <c r="C783" s="37">
        <v>0.029</v>
      </c>
      <c r="D783" s="37">
        <v>66.0</v>
      </c>
      <c r="E783" s="37">
        <v>63.0</v>
      </c>
      <c r="F783" s="37">
        <v>0.415</v>
      </c>
      <c r="G783" s="37">
        <v>0.556</v>
      </c>
      <c r="H783" s="37">
        <v>0.029</v>
      </c>
      <c r="I783" s="37">
        <v>446335.0</v>
      </c>
      <c r="J783" s="37">
        <v>0.17</v>
      </c>
      <c r="K783" s="36" t="s">
        <v>255</v>
      </c>
      <c r="L783" s="36" t="s">
        <v>243</v>
      </c>
      <c r="M783" s="31" t="s">
        <v>81</v>
      </c>
    </row>
    <row r="784" ht="15.75" customHeight="1">
      <c r="A784" s="37" t="str">
        <f t="shared" si="1"/>
        <v>Tonga-Oceania2003</v>
      </c>
      <c r="B784" s="37">
        <v>0.029</v>
      </c>
      <c r="C784" s="37">
        <v>0.014</v>
      </c>
      <c r="D784" s="37">
        <v>74.0</v>
      </c>
      <c r="E784" s="37">
        <v>69.0</v>
      </c>
      <c r="F784" s="37">
        <v>0.382</v>
      </c>
      <c r="G784" s="37">
        <v>0.559</v>
      </c>
      <c r="H784" s="37">
        <v>0.06</v>
      </c>
      <c r="I784" s="37">
        <v>99691.0</v>
      </c>
      <c r="J784" s="37">
        <v>0.231</v>
      </c>
      <c r="K784" s="36" t="s">
        <v>256</v>
      </c>
      <c r="L784" s="36" t="s">
        <v>243</v>
      </c>
      <c r="M784" s="31" t="s">
        <v>81</v>
      </c>
    </row>
    <row r="785" ht="15.75" customHeight="1">
      <c r="A785" s="37" t="str">
        <f t="shared" si="1"/>
        <v>Vanuatu-Oceania2003</v>
      </c>
      <c r="B785" s="37">
        <v>0.031</v>
      </c>
      <c r="C785" s="37">
        <v>0.018</v>
      </c>
      <c r="D785" s="37">
        <v>71.0</v>
      </c>
      <c r="E785" s="37">
        <v>67.0</v>
      </c>
      <c r="F785" s="37">
        <v>0.404</v>
      </c>
      <c r="G785" s="37">
        <v>0.564</v>
      </c>
      <c r="H785" s="37">
        <v>0.032</v>
      </c>
      <c r="I785" s="37">
        <v>198952.0</v>
      </c>
      <c r="J785" s="37">
        <v>0.225</v>
      </c>
      <c r="K785" s="36" t="s">
        <v>257</v>
      </c>
      <c r="L785" s="36" t="s">
        <v>243</v>
      </c>
      <c r="M785" s="31" t="s">
        <v>81</v>
      </c>
    </row>
    <row r="786" ht="15.75" customHeight="1">
      <c r="A786" s="37" t="str">
        <f t="shared" si="1"/>
        <v>Antigua and Barbuda-The Americas2003</v>
      </c>
      <c r="B786" s="37">
        <v>0.019</v>
      </c>
      <c r="C786" s="37">
        <v>0.012</v>
      </c>
      <c r="D786" s="37">
        <v>77.0</v>
      </c>
      <c r="E786" s="37">
        <v>72.0</v>
      </c>
      <c r="F786" s="37">
        <v>0.288</v>
      </c>
      <c r="G786" s="37">
        <v>0.64</v>
      </c>
      <c r="H786" s="37">
        <v>0.071</v>
      </c>
      <c r="I786" s="37">
        <v>80904.0</v>
      </c>
      <c r="J786" s="37">
        <v>0.305</v>
      </c>
      <c r="K786" s="36" t="s">
        <v>258</v>
      </c>
      <c r="L786" s="36" t="s">
        <v>259</v>
      </c>
      <c r="M786" s="31" t="s">
        <v>81</v>
      </c>
    </row>
    <row r="787" ht="15.75" customHeight="1">
      <c r="A787" s="37" t="str">
        <f t="shared" si="1"/>
        <v>Argentina-The Americas2003</v>
      </c>
      <c r="B787" s="37">
        <v>0.018</v>
      </c>
      <c r="C787" s="37">
        <v>0.017</v>
      </c>
      <c r="D787" s="37">
        <v>78.0</v>
      </c>
      <c r="E787" s="37">
        <v>71.0</v>
      </c>
      <c r="F787" s="37">
        <v>0.27</v>
      </c>
      <c r="G787" s="37">
        <v>0.629</v>
      </c>
      <c r="H787" s="37">
        <v>0.101</v>
      </c>
      <c r="I787" s="37">
        <v>3.7970411E7</v>
      </c>
      <c r="J787" s="37">
        <v>0.897</v>
      </c>
      <c r="K787" s="36" t="s">
        <v>260</v>
      </c>
      <c r="L787" s="36" t="s">
        <v>259</v>
      </c>
      <c r="M787" s="31" t="s">
        <v>81</v>
      </c>
    </row>
    <row r="788" ht="15.75" customHeight="1">
      <c r="A788" s="37" t="str">
        <f t="shared" si="1"/>
        <v>Aruba-The Americas2003</v>
      </c>
      <c r="B788" s="37">
        <v>0.013</v>
      </c>
      <c r="C788" s="36"/>
      <c r="D788" s="37">
        <v>76.0</v>
      </c>
      <c r="E788" s="37">
        <v>72.0</v>
      </c>
      <c r="F788" s="37">
        <v>0.221</v>
      </c>
      <c r="G788" s="37">
        <v>0.698</v>
      </c>
      <c r="H788" s="37">
        <v>0.081</v>
      </c>
      <c r="I788" s="37">
        <v>97015.0</v>
      </c>
      <c r="J788" s="37">
        <v>0.456</v>
      </c>
      <c r="K788" s="36" t="s">
        <v>261</v>
      </c>
      <c r="L788" s="36" t="s">
        <v>259</v>
      </c>
      <c r="M788" s="31" t="s">
        <v>81</v>
      </c>
    </row>
    <row r="789" ht="15.75" customHeight="1">
      <c r="A789" s="37" t="str">
        <f t="shared" si="1"/>
        <v>Bahamas, The-The Americas2003</v>
      </c>
      <c r="B789" s="37">
        <v>0.016</v>
      </c>
      <c r="C789" s="37">
        <v>0.013</v>
      </c>
      <c r="D789" s="37">
        <v>76.0</v>
      </c>
      <c r="E789" s="37">
        <v>70.0</v>
      </c>
      <c r="F789" s="37">
        <v>0.271</v>
      </c>
      <c r="G789" s="37">
        <v>0.67</v>
      </c>
      <c r="H789" s="37">
        <v>0.059</v>
      </c>
      <c r="I789" s="37">
        <v>315624.0</v>
      </c>
      <c r="J789" s="37">
        <v>0.822</v>
      </c>
      <c r="K789" s="36" t="s">
        <v>262</v>
      </c>
      <c r="L789" s="36" t="s">
        <v>259</v>
      </c>
      <c r="M789" s="31" t="s">
        <v>81</v>
      </c>
    </row>
    <row r="790" ht="15.75" customHeight="1">
      <c r="A790" s="37" t="str">
        <f t="shared" si="1"/>
        <v>Barbados-The Americas2003</v>
      </c>
      <c r="B790" s="37">
        <v>0.013</v>
      </c>
      <c r="C790" s="37">
        <v>0.015</v>
      </c>
      <c r="D790" s="37">
        <v>76.0</v>
      </c>
      <c r="E790" s="37">
        <v>71.0</v>
      </c>
      <c r="F790" s="37">
        <v>0.211</v>
      </c>
      <c r="G790" s="37">
        <v>0.677</v>
      </c>
      <c r="H790" s="37">
        <v>0.112</v>
      </c>
      <c r="I790" s="37">
        <v>270844.0</v>
      </c>
      <c r="J790" s="37">
        <v>0.333</v>
      </c>
      <c r="K790" s="36" t="s">
        <v>263</v>
      </c>
      <c r="L790" s="36" t="s">
        <v>259</v>
      </c>
      <c r="M790" s="31" t="s">
        <v>81</v>
      </c>
    </row>
    <row r="791" ht="15.75" customHeight="1">
      <c r="A791" s="37" t="str">
        <f t="shared" si="1"/>
        <v>Belize-The Americas2003</v>
      </c>
      <c r="B791" s="37">
        <v>0.028</v>
      </c>
      <c r="C791" s="37">
        <v>0.019</v>
      </c>
      <c r="D791" s="37">
        <v>75.0</v>
      </c>
      <c r="E791" s="37">
        <v>68.0</v>
      </c>
      <c r="F791" s="37">
        <v>0.388</v>
      </c>
      <c r="G791" s="37">
        <v>0.57</v>
      </c>
      <c r="H791" s="37">
        <v>0.042</v>
      </c>
      <c r="I791" s="37">
        <v>258346.0</v>
      </c>
      <c r="J791" s="37">
        <v>0.469</v>
      </c>
      <c r="K791" s="36" t="s">
        <v>264</v>
      </c>
      <c r="L791" s="36" t="s">
        <v>259</v>
      </c>
      <c r="M791" s="31" t="s">
        <v>81</v>
      </c>
    </row>
    <row r="792" ht="15.75" customHeight="1">
      <c r="A792" s="37" t="str">
        <f t="shared" si="1"/>
        <v>Bermuda-The Americas2003</v>
      </c>
      <c r="B792" s="37">
        <v>0.013</v>
      </c>
      <c r="C792" s="36"/>
      <c r="D792" s="37">
        <v>81.0</v>
      </c>
      <c r="E792" s="37">
        <v>76.0</v>
      </c>
      <c r="F792" s="36"/>
      <c r="G792" s="36"/>
      <c r="H792" s="36"/>
      <c r="I792" s="37">
        <v>63325.0</v>
      </c>
      <c r="J792" s="37">
        <v>1.0</v>
      </c>
      <c r="K792" s="36" t="s">
        <v>265</v>
      </c>
      <c r="L792" s="36" t="s">
        <v>259</v>
      </c>
      <c r="M792" s="31" t="s">
        <v>81</v>
      </c>
    </row>
    <row r="793" ht="15.75" customHeight="1">
      <c r="A793" s="37" t="str">
        <f t="shared" si="1"/>
        <v>Bolivia-The Americas2003</v>
      </c>
      <c r="B793" s="37">
        <v>0.03</v>
      </c>
      <c r="C793" s="37">
        <v>0.049</v>
      </c>
      <c r="D793" s="37">
        <v>66.0</v>
      </c>
      <c r="E793" s="37">
        <v>62.0</v>
      </c>
      <c r="F793" s="37">
        <v>0.39</v>
      </c>
      <c r="G793" s="37">
        <v>0.567</v>
      </c>
      <c r="H793" s="37">
        <v>0.043</v>
      </c>
      <c r="I793" s="37">
        <v>9016787.0</v>
      </c>
      <c r="J793" s="37">
        <v>0.633</v>
      </c>
      <c r="K793" s="36" t="s">
        <v>266</v>
      </c>
      <c r="L793" s="36" t="s">
        <v>259</v>
      </c>
      <c r="M793" s="31" t="s">
        <v>81</v>
      </c>
    </row>
    <row r="794" ht="15.75" customHeight="1">
      <c r="A794" s="37" t="str">
        <f t="shared" si="1"/>
        <v>Brazil-The Americas2003</v>
      </c>
      <c r="B794" s="37">
        <v>0.019</v>
      </c>
      <c r="C794" s="37">
        <v>0.024</v>
      </c>
      <c r="D794" s="37">
        <v>75.0</v>
      </c>
      <c r="E794" s="37">
        <v>67.0</v>
      </c>
      <c r="F794" s="37">
        <v>0.283</v>
      </c>
      <c r="G794" s="37">
        <v>0.658</v>
      </c>
      <c r="H794" s="37">
        <v>0.059</v>
      </c>
      <c r="I794" s="37">
        <v>1.81752951E8</v>
      </c>
      <c r="J794" s="37">
        <v>0.822</v>
      </c>
      <c r="K794" s="36" t="s">
        <v>267</v>
      </c>
      <c r="L794" s="36" t="s">
        <v>259</v>
      </c>
      <c r="M794" s="31" t="s">
        <v>81</v>
      </c>
    </row>
    <row r="795" ht="15.75" customHeight="1">
      <c r="A795" s="37" t="str">
        <f t="shared" si="1"/>
        <v>Canada-The Americas2003</v>
      </c>
      <c r="B795" s="37">
        <v>0.011</v>
      </c>
      <c r="C795" s="37">
        <v>0.005</v>
      </c>
      <c r="D795" s="37">
        <v>82.0</v>
      </c>
      <c r="E795" s="37">
        <v>77.0</v>
      </c>
      <c r="F795" s="37">
        <v>0.183</v>
      </c>
      <c r="G795" s="37">
        <v>0.689</v>
      </c>
      <c r="H795" s="37">
        <v>0.129</v>
      </c>
      <c r="I795" s="37">
        <v>3.1676E7</v>
      </c>
      <c r="J795" s="37">
        <v>0.8</v>
      </c>
      <c r="K795" s="36" t="s">
        <v>268</v>
      </c>
      <c r="L795" s="36" t="s">
        <v>259</v>
      </c>
      <c r="M795" s="31" t="s">
        <v>81</v>
      </c>
    </row>
    <row r="796" ht="15.75" customHeight="1">
      <c r="A796" s="37" t="str">
        <f t="shared" si="1"/>
        <v>Cayman Islands-The Americas2003</v>
      </c>
      <c r="B796" s="36"/>
      <c r="C796" s="36"/>
      <c r="D796" s="36"/>
      <c r="E796" s="36"/>
      <c r="F796" s="36"/>
      <c r="G796" s="36"/>
      <c r="H796" s="36"/>
      <c r="I796" s="37">
        <v>46032.0</v>
      </c>
      <c r="J796" s="37">
        <v>1.0</v>
      </c>
      <c r="K796" s="36" t="s">
        <v>269</v>
      </c>
      <c r="L796" s="36" t="s">
        <v>259</v>
      </c>
      <c r="M796" s="31" t="s">
        <v>81</v>
      </c>
    </row>
    <row r="797" ht="15.75" customHeight="1">
      <c r="A797" s="37" t="str">
        <f t="shared" si="1"/>
        <v>Chile-The Americas2003</v>
      </c>
      <c r="B797" s="37">
        <v>0.016</v>
      </c>
      <c r="C797" s="37">
        <v>0.008</v>
      </c>
      <c r="D797" s="37">
        <v>81.0</v>
      </c>
      <c r="E797" s="37">
        <v>75.0</v>
      </c>
      <c r="F797" s="37">
        <v>0.261</v>
      </c>
      <c r="G797" s="37">
        <v>0.662</v>
      </c>
      <c r="H797" s="37">
        <v>0.077</v>
      </c>
      <c r="I797" s="37">
        <v>1.5995658E7</v>
      </c>
      <c r="J797" s="37">
        <v>0.869</v>
      </c>
      <c r="K797" s="36" t="s">
        <v>270</v>
      </c>
      <c r="L797" s="36" t="s">
        <v>259</v>
      </c>
      <c r="M797" s="31" t="s">
        <v>81</v>
      </c>
    </row>
    <row r="798" ht="15.75" customHeight="1">
      <c r="A798" s="37" t="str">
        <f t="shared" si="1"/>
        <v>Colombia-The Americas2003</v>
      </c>
      <c r="B798" s="37">
        <v>0.022</v>
      </c>
      <c r="C798" s="37">
        <v>0.02</v>
      </c>
      <c r="D798" s="37">
        <v>76.0</v>
      </c>
      <c r="E798" s="37">
        <v>68.0</v>
      </c>
      <c r="F798" s="37">
        <v>0.316</v>
      </c>
      <c r="G798" s="37">
        <v>0.635</v>
      </c>
      <c r="H798" s="37">
        <v>0.049</v>
      </c>
      <c r="I798" s="37">
        <v>4.1872051E7</v>
      </c>
      <c r="J798" s="37">
        <v>0.73</v>
      </c>
      <c r="K798" s="36" t="s">
        <v>271</v>
      </c>
      <c r="L798" s="36" t="s">
        <v>259</v>
      </c>
      <c r="M798" s="31" t="s">
        <v>81</v>
      </c>
    </row>
    <row r="799" ht="15.75" customHeight="1">
      <c r="A799" s="37" t="str">
        <f t="shared" si="1"/>
        <v>Costa Rica-The Americas2003</v>
      </c>
      <c r="B799" s="37">
        <v>0.018</v>
      </c>
      <c r="C799" s="37">
        <v>0.009</v>
      </c>
      <c r="D799" s="37">
        <v>81.0</v>
      </c>
      <c r="E799" s="37">
        <v>76.0</v>
      </c>
      <c r="F799" s="37">
        <v>0.293</v>
      </c>
      <c r="G799" s="37">
        <v>0.65</v>
      </c>
      <c r="H799" s="37">
        <v>0.057</v>
      </c>
      <c r="I799" s="37">
        <v>4171145.0</v>
      </c>
      <c r="J799" s="37">
        <v>0.631</v>
      </c>
      <c r="K799" s="36" t="s">
        <v>272</v>
      </c>
      <c r="L799" s="36" t="s">
        <v>259</v>
      </c>
      <c r="M799" s="31" t="s">
        <v>81</v>
      </c>
    </row>
    <row r="800" ht="15.75" customHeight="1">
      <c r="A800" s="37" t="str">
        <f t="shared" si="1"/>
        <v>Cuba-The Americas2003</v>
      </c>
      <c r="B800" s="37">
        <v>0.012</v>
      </c>
      <c r="C800" s="37">
        <v>0.006</v>
      </c>
      <c r="D800" s="37">
        <v>79.0</v>
      </c>
      <c r="E800" s="37">
        <v>75.0</v>
      </c>
      <c r="F800" s="37">
        <v>0.204</v>
      </c>
      <c r="G800" s="37">
        <v>0.691</v>
      </c>
      <c r="H800" s="37">
        <v>0.105</v>
      </c>
      <c r="I800" s="37">
        <v>1.1245926E7</v>
      </c>
      <c r="J800" s="37">
        <v>0.759</v>
      </c>
      <c r="K800" s="36" t="s">
        <v>273</v>
      </c>
      <c r="L800" s="36" t="s">
        <v>259</v>
      </c>
      <c r="M800" s="31" t="s">
        <v>81</v>
      </c>
    </row>
    <row r="801" ht="15.75" customHeight="1">
      <c r="A801" s="37" t="str">
        <f t="shared" si="1"/>
        <v>Curacao-The Americas2003</v>
      </c>
      <c r="B801" s="36"/>
      <c r="C801" s="36"/>
      <c r="D801" s="36"/>
      <c r="E801" s="36"/>
      <c r="F801" s="37">
        <v>0.225</v>
      </c>
      <c r="G801" s="37">
        <v>0.66</v>
      </c>
      <c r="H801" s="37">
        <v>0.114</v>
      </c>
      <c r="I801" s="37">
        <v>131253.0</v>
      </c>
      <c r="J801" s="37">
        <v>0.908</v>
      </c>
      <c r="K801" s="36" t="s">
        <v>274</v>
      </c>
      <c r="L801" s="36" t="s">
        <v>259</v>
      </c>
      <c r="M801" s="31" t="s">
        <v>81</v>
      </c>
    </row>
    <row r="802" ht="15.75" customHeight="1">
      <c r="A802" s="37" t="str">
        <f t="shared" si="1"/>
        <v>Dominica-The Americas2003</v>
      </c>
      <c r="B802" s="36"/>
      <c r="C802" s="37">
        <v>0.013</v>
      </c>
      <c r="D802" s="36"/>
      <c r="E802" s="36"/>
      <c r="F802" s="36"/>
      <c r="G802" s="36"/>
      <c r="H802" s="36"/>
      <c r="I802" s="37">
        <v>70058.0</v>
      </c>
      <c r="J802" s="37">
        <v>0.66</v>
      </c>
      <c r="K802" s="36" t="s">
        <v>275</v>
      </c>
      <c r="L802" s="36" t="s">
        <v>259</v>
      </c>
      <c r="M802" s="31" t="s">
        <v>81</v>
      </c>
    </row>
    <row r="803" ht="15.75" customHeight="1">
      <c r="A803" s="37" t="str">
        <f t="shared" si="1"/>
        <v>Dominican Republic-The Americas2003</v>
      </c>
      <c r="B803" s="37">
        <v>0.024</v>
      </c>
      <c r="C803" s="37">
        <v>0.031</v>
      </c>
      <c r="D803" s="37">
        <v>74.0</v>
      </c>
      <c r="E803" s="37">
        <v>68.0</v>
      </c>
      <c r="F803" s="37">
        <v>0.338</v>
      </c>
      <c r="G803" s="37">
        <v>0.607</v>
      </c>
      <c r="H803" s="37">
        <v>0.055</v>
      </c>
      <c r="I803" s="37">
        <v>9071318.0</v>
      </c>
      <c r="J803" s="37">
        <v>0.646</v>
      </c>
      <c r="K803" s="36" t="s">
        <v>276</v>
      </c>
      <c r="L803" s="36" t="s">
        <v>259</v>
      </c>
      <c r="M803" s="31" t="s">
        <v>81</v>
      </c>
    </row>
    <row r="804" ht="15.75" customHeight="1">
      <c r="A804" s="37" t="str">
        <f t="shared" si="1"/>
        <v>Ecuador-The Americas2003</v>
      </c>
      <c r="B804" s="37">
        <v>0.024</v>
      </c>
      <c r="C804" s="37">
        <v>0.026</v>
      </c>
      <c r="D804" s="37">
        <v>77.0</v>
      </c>
      <c r="E804" s="37">
        <v>71.0</v>
      </c>
      <c r="F804" s="37">
        <v>0.334</v>
      </c>
      <c r="G804" s="37">
        <v>0.612</v>
      </c>
      <c r="H804" s="37">
        <v>0.054</v>
      </c>
      <c r="I804" s="37">
        <v>1.3279806E7</v>
      </c>
      <c r="J804" s="37">
        <v>0.613</v>
      </c>
      <c r="K804" s="36" t="s">
        <v>277</v>
      </c>
      <c r="L804" s="36" t="s">
        <v>259</v>
      </c>
      <c r="M804" s="31" t="s">
        <v>81</v>
      </c>
    </row>
    <row r="805" ht="15.75" customHeight="1">
      <c r="A805" s="37" t="str">
        <f t="shared" si="1"/>
        <v>El Salvador-The Americas2003</v>
      </c>
      <c r="B805" s="37">
        <v>0.022</v>
      </c>
      <c r="C805" s="37">
        <v>0.023</v>
      </c>
      <c r="D805" s="37">
        <v>75.0</v>
      </c>
      <c r="E805" s="37">
        <v>66.0</v>
      </c>
      <c r="F805" s="37">
        <v>0.369</v>
      </c>
      <c r="G805" s="37">
        <v>0.572</v>
      </c>
      <c r="H805" s="37">
        <v>0.059</v>
      </c>
      <c r="I805" s="37">
        <v>6029366.0</v>
      </c>
      <c r="J805" s="37">
        <v>0.606</v>
      </c>
      <c r="K805" s="36" t="s">
        <v>278</v>
      </c>
      <c r="L805" s="36" t="s">
        <v>259</v>
      </c>
      <c r="M805" s="31" t="s">
        <v>81</v>
      </c>
    </row>
    <row r="806" ht="15.75" customHeight="1">
      <c r="A806" s="37" t="str">
        <f t="shared" si="1"/>
        <v>Greenland-The Americas2003</v>
      </c>
      <c r="B806" s="37">
        <v>0.016</v>
      </c>
      <c r="C806" s="36"/>
      <c r="D806" s="37">
        <v>71.0</v>
      </c>
      <c r="E806" s="37">
        <v>66.0</v>
      </c>
      <c r="F806" s="36"/>
      <c r="G806" s="36"/>
      <c r="H806" s="36"/>
      <c r="I806" s="37">
        <v>56765.0</v>
      </c>
      <c r="J806" s="37">
        <v>0.823</v>
      </c>
      <c r="K806" s="36" t="s">
        <v>279</v>
      </c>
      <c r="L806" s="36" t="s">
        <v>259</v>
      </c>
      <c r="M806" s="31" t="s">
        <v>81</v>
      </c>
    </row>
    <row r="807" ht="15.75" customHeight="1">
      <c r="A807" s="37" t="str">
        <f t="shared" si="1"/>
        <v>Grenada-The Americas2003</v>
      </c>
      <c r="B807" s="37">
        <v>0.019</v>
      </c>
      <c r="C807" s="37">
        <v>0.013</v>
      </c>
      <c r="D807" s="37">
        <v>73.0</v>
      </c>
      <c r="E807" s="37">
        <v>69.0</v>
      </c>
      <c r="F807" s="37">
        <v>0.319</v>
      </c>
      <c r="G807" s="37">
        <v>0.603</v>
      </c>
      <c r="H807" s="37">
        <v>0.077</v>
      </c>
      <c r="I807" s="37">
        <v>102369.0</v>
      </c>
      <c r="J807" s="37">
        <v>0.36</v>
      </c>
      <c r="K807" s="36" t="s">
        <v>280</v>
      </c>
      <c r="L807" s="36" t="s">
        <v>259</v>
      </c>
      <c r="M807" s="31" t="s">
        <v>81</v>
      </c>
    </row>
    <row r="808" ht="15.75" customHeight="1">
      <c r="A808" s="37" t="str">
        <f t="shared" si="1"/>
        <v>Guatemala-The Americas2003</v>
      </c>
      <c r="B808" s="37">
        <v>0.035</v>
      </c>
      <c r="C808" s="37">
        <v>0.036</v>
      </c>
      <c r="D808" s="37">
        <v>73.0</v>
      </c>
      <c r="E808" s="37">
        <v>66.0</v>
      </c>
      <c r="F808" s="37">
        <v>0.436</v>
      </c>
      <c r="G808" s="37">
        <v>0.522</v>
      </c>
      <c r="H808" s="37">
        <v>0.042</v>
      </c>
      <c r="I808" s="37">
        <v>1.2062835E7</v>
      </c>
      <c r="J808" s="37">
        <v>0.463</v>
      </c>
      <c r="K808" s="36" t="s">
        <v>281</v>
      </c>
      <c r="L808" s="36" t="s">
        <v>259</v>
      </c>
      <c r="M808" s="31" t="s">
        <v>81</v>
      </c>
    </row>
    <row r="809" ht="15.75" customHeight="1">
      <c r="A809" s="37" t="str">
        <f t="shared" si="1"/>
        <v>Guyana-The Americas2003</v>
      </c>
      <c r="B809" s="37">
        <v>0.022</v>
      </c>
      <c r="C809" s="37">
        <v>0.037</v>
      </c>
      <c r="D809" s="37">
        <v>68.0</v>
      </c>
      <c r="E809" s="37">
        <v>61.0</v>
      </c>
      <c r="F809" s="37">
        <v>0.36</v>
      </c>
      <c r="G809" s="37">
        <v>0.599</v>
      </c>
      <c r="H809" s="37">
        <v>0.041</v>
      </c>
      <c r="I809" s="37">
        <v>753612.0</v>
      </c>
      <c r="J809" s="37">
        <v>0.284</v>
      </c>
      <c r="K809" s="36" t="s">
        <v>282</v>
      </c>
      <c r="L809" s="36" t="s">
        <v>259</v>
      </c>
      <c r="M809" s="31" t="s">
        <v>81</v>
      </c>
    </row>
    <row r="810" ht="15.75" customHeight="1">
      <c r="A810" s="37" t="str">
        <f t="shared" si="1"/>
        <v>Haiti-The Americas2003</v>
      </c>
      <c r="B810" s="37">
        <v>0.03</v>
      </c>
      <c r="C810" s="37">
        <v>0.069</v>
      </c>
      <c r="D810" s="37">
        <v>60.0</v>
      </c>
      <c r="E810" s="37">
        <v>57.0</v>
      </c>
      <c r="F810" s="37">
        <v>0.389</v>
      </c>
      <c r="G810" s="37">
        <v>0.57</v>
      </c>
      <c r="H810" s="37">
        <v>0.041</v>
      </c>
      <c r="I810" s="37">
        <v>8996229.0</v>
      </c>
      <c r="J810" s="37">
        <v>0.406</v>
      </c>
      <c r="K810" s="36" t="s">
        <v>283</v>
      </c>
      <c r="L810" s="36" t="s">
        <v>259</v>
      </c>
      <c r="M810" s="31" t="s">
        <v>81</v>
      </c>
    </row>
    <row r="811" ht="15.75" customHeight="1">
      <c r="A811" s="37" t="str">
        <f t="shared" si="1"/>
        <v>Honduras-The Americas2003</v>
      </c>
      <c r="B811" s="37">
        <v>0.03</v>
      </c>
      <c r="C811" s="37">
        <v>0.028</v>
      </c>
      <c r="D811" s="37">
        <v>74.0</v>
      </c>
      <c r="E811" s="37">
        <v>69.0</v>
      </c>
      <c r="F811" s="37">
        <v>0.409</v>
      </c>
      <c r="G811" s="37">
        <v>0.55</v>
      </c>
      <c r="H811" s="37">
        <v>0.041</v>
      </c>
      <c r="I811" s="37">
        <v>6628171.0</v>
      </c>
      <c r="J811" s="37">
        <v>0.472</v>
      </c>
      <c r="K811" s="36" t="s">
        <v>284</v>
      </c>
      <c r="L811" s="36" t="s">
        <v>259</v>
      </c>
      <c r="M811" s="31" t="s">
        <v>81</v>
      </c>
    </row>
    <row r="812" ht="15.75" customHeight="1">
      <c r="A812" s="37" t="str">
        <f t="shared" si="1"/>
        <v>Jamaica-The Americas2003</v>
      </c>
      <c r="B812" s="37">
        <v>0.017</v>
      </c>
      <c r="C812" s="37">
        <v>0.019</v>
      </c>
      <c r="D812" s="37">
        <v>74.0</v>
      </c>
      <c r="E812" s="37">
        <v>68.0</v>
      </c>
      <c r="F812" s="37">
        <v>0.318</v>
      </c>
      <c r="G812" s="37">
        <v>0.606</v>
      </c>
      <c r="H812" s="37">
        <v>0.076</v>
      </c>
      <c r="I812" s="37">
        <v>2624695.0</v>
      </c>
      <c r="J812" s="37">
        <v>0.524</v>
      </c>
      <c r="K812" s="36" t="s">
        <v>285</v>
      </c>
      <c r="L812" s="36" t="s">
        <v>259</v>
      </c>
      <c r="M812" s="31" t="s">
        <v>81</v>
      </c>
    </row>
    <row r="813" ht="15.75" customHeight="1">
      <c r="A813" s="37" t="str">
        <f t="shared" si="1"/>
        <v>Mexico-The Americas2003</v>
      </c>
      <c r="B813" s="37">
        <v>0.023</v>
      </c>
      <c r="C813" s="37">
        <v>0.018</v>
      </c>
      <c r="D813" s="37">
        <v>78.0</v>
      </c>
      <c r="E813" s="37">
        <v>73.0</v>
      </c>
      <c r="F813" s="37">
        <v>0.33</v>
      </c>
      <c r="G813" s="37">
        <v>0.618</v>
      </c>
      <c r="H813" s="37">
        <v>0.051</v>
      </c>
      <c r="I813" s="37">
        <v>1.08056312E8</v>
      </c>
      <c r="J813" s="37">
        <v>0.757</v>
      </c>
      <c r="K813" s="36" t="s">
        <v>286</v>
      </c>
      <c r="L813" s="36" t="s">
        <v>259</v>
      </c>
      <c r="M813" s="31" t="s">
        <v>81</v>
      </c>
    </row>
    <row r="814" ht="15.75" customHeight="1">
      <c r="A814" s="37" t="str">
        <f t="shared" si="1"/>
        <v>Nicaragua-The Americas2003</v>
      </c>
      <c r="B814" s="37">
        <v>0.026</v>
      </c>
      <c r="C814" s="37">
        <v>0.029</v>
      </c>
      <c r="D814" s="37">
        <v>74.0</v>
      </c>
      <c r="E814" s="37">
        <v>68.0</v>
      </c>
      <c r="F814" s="37">
        <v>0.391</v>
      </c>
      <c r="G814" s="37">
        <v>0.57</v>
      </c>
      <c r="H814" s="37">
        <v>0.039</v>
      </c>
      <c r="I814" s="37">
        <v>5317878.0</v>
      </c>
      <c r="J814" s="37">
        <v>0.555</v>
      </c>
      <c r="K814" s="36" t="s">
        <v>287</v>
      </c>
      <c r="L814" s="36" t="s">
        <v>259</v>
      </c>
      <c r="M814" s="31" t="s">
        <v>81</v>
      </c>
    </row>
    <row r="815" ht="15.75" customHeight="1">
      <c r="A815" s="37" t="str">
        <f t="shared" si="1"/>
        <v>Panama-The Americas2003</v>
      </c>
      <c r="B815" s="37">
        <v>0.023</v>
      </c>
      <c r="C815" s="37">
        <v>0.02</v>
      </c>
      <c r="D815" s="37">
        <v>78.0</v>
      </c>
      <c r="E815" s="37">
        <v>73.0</v>
      </c>
      <c r="F815" s="37">
        <v>0.313</v>
      </c>
      <c r="G815" s="37">
        <v>0.629</v>
      </c>
      <c r="H815" s="37">
        <v>0.058</v>
      </c>
      <c r="I815" s="37">
        <v>3240805.0</v>
      </c>
      <c r="J815" s="37">
        <v>0.631</v>
      </c>
      <c r="K815" s="36" t="s">
        <v>288</v>
      </c>
      <c r="L815" s="36" t="s">
        <v>259</v>
      </c>
      <c r="M815" s="31" t="s">
        <v>81</v>
      </c>
    </row>
    <row r="816" ht="15.75" customHeight="1">
      <c r="A816" s="37" t="str">
        <f t="shared" si="1"/>
        <v>Paraguay-The Americas2003</v>
      </c>
      <c r="B816" s="37">
        <v>0.027</v>
      </c>
      <c r="C816" s="37">
        <v>0.025</v>
      </c>
      <c r="D816" s="37">
        <v>73.0</v>
      </c>
      <c r="E816" s="37">
        <v>69.0</v>
      </c>
      <c r="F816" s="37">
        <v>0.368</v>
      </c>
      <c r="G816" s="37">
        <v>0.586</v>
      </c>
      <c r="H816" s="37">
        <v>0.046</v>
      </c>
      <c r="I816" s="37">
        <v>5682350.0</v>
      </c>
      <c r="J816" s="37">
        <v>0.569</v>
      </c>
      <c r="K816" s="36" t="s">
        <v>289</v>
      </c>
      <c r="L816" s="36" t="s">
        <v>259</v>
      </c>
      <c r="M816" s="31" t="s">
        <v>81</v>
      </c>
    </row>
    <row r="817" ht="15.75" customHeight="1">
      <c r="A817" s="37" t="str">
        <f t="shared" si="1"/>
        <v>Peru-The Americas2003</v>
      </c>
      <c r="B817" s="37">
        <v>0.023</v>
      </c>
      <c r="C817" s="37">
        <v>0.025</v>
      </c>
      <c r="D817" s="37">
        <v>74.0</v>
      </c>
      <c r="E817" s="37">
        <v>69.0</v>
      </c>
      <c r="F817" s="37">
        <v>0.328</v>
      </c>
      <c r="G817" s="37">
        <v>0.62</v>
      </c>
      <c r="H817" s="37">
        <v>0.052</v>
      </c>
      <c r="I817" s="37">
        <v>2.7073334E7</v>
      </c>
      <c r="J817" s="37">
        <v>0.742</v>
      </c>
      <c r="K817" s="36" t="s">
        <v>290</v>
      </c>
      <c r="L817" s="36" t="s">
        <v>259</v>
      </c>
      <c r="M817" s="31" t="s">
        <v>81</v>
      </c>
    </row>
    <row r="818" ht="15.75" customHeight="1">
      <c r="A818" s="37" t="str">
        <f t="shared" si="1"/>
        <v>Puerto Rico-The Americas2003</v>
      </c>
      <c r="B818" s="37">
        <v>0.013</v>
      </c>
      <c r="C818" s="36"/>
      <c r="D818" s="37">
        <v>82.0</v>
      </c>
      <c r="E818" s="37">
        <v>74.0</v>
      </c>
      <c r="F818" s="37">
        <v>0.227</v>
      </c>
      <c r="G818" s="37">
        <v>0.654</v>
      </c>
      <c r="H818" s="37">
        <v>0.118</v>
      </c>
      <c r="I818" s="37">
        <v>3826095.0</v>
      </c>
      <c r="J818" s="37">
        <v>0.942</v>
      </c>
      <c r="K818" s="36" t="s">
        <v>291</v>
      </c>
      <c r="L818" s="36" t="s">
        <v>259</v>
      </c>
      <c r="M818" s="31" t="s">
        <v>81</v>
      </c>
    </row>
    <row r="819" ht="15.75" customHeight="1">
      <c r="A819" s="37" t="str">
        <f t="shared" si="1"/>
        <v>Sint Maarten (Dutch part)-The Americas2003</v>
      </c>
      <c r="B819" s="36"/>
      <c r="C819" s="36"/>
      <c r="D819" s="36"/>
      <c r="E819" s="36"/>
      <c r="F819" s="36"/>
      <c r="G819" s="36"/>
      <c r="H819" s="36"/>
      <c r="I819" s="37">
        <v>33791.0</v>
      </c>
      <c r="J819" s="37">
        <v>1.0</v>
      </c>
      <c r="K819" s="36" t="s">
        <v>292</v>
      </c>
      <c r="L819" s="36" t="s">
        <v>259</v>
      </c>
      <c r="M819" s="31" t="s">
        <v>81</v>
      </c>
    </row>
    <row r="820" ht="15.75" customHeight="1">
      <c r="A820" s="37" t="str">
        <f t="shared" si="1"/>
        <v>St. Kitts and Nevis-The Americas2003</v>
      </c>
      <c r="B820" s="36"/>
      <c r="C820" s="37">
        <v>0.012</v>
      </c>
      <c r="D820" s="36"/>
      <c r="E820" s="36"/>
      <c r="F820" s="36"/>
      <c r="G820" s="36"/>
      <c r="H820" s="36"/>
      <c r="I820" s="37">
        <v>47679.0</v>
      </c>
      <c r="J820" s="37">
        <v>0.323</v>
      </c>
      <c r="K820" s="36" t="s">
        <v>293</v>
      </c>
      <c r="L820" s="36" t="s">
        <v>259</v>
      </c>
      <c r="M820" s="31" t="s">
        <v>81</v>
      </c>
    </row>
    <row r="821" ht="15.75" customHeight="1">
      <c r="A821" s="37" t="str">
        <f t="shared" si="1"/>
        <v>St. Lucia-The Americas2003</v>
      </c>
      <c r="B821" s="37">
        <v>0.018</v>
      </c>
      <c r="C821" s="37">
        <v>0.015</v>
      </c>
      <c r="D821" s="37">
        <v>74.0</v>
      </c>
      <c r="E821" s="37">
        <v>70.0</v>
      </c>
      <c r="F821" s="37">
        <v>0.3</v>
      </c>
      <c r="G821" s="37">
        <v>0.628</v>
      </c>
      <c r="H821" s="37">
        <v>0.072</v>
      </c>
      <c r="I821" s="37">
        <v>161766.0</v>
      </c>
      <c r="J821" s="37">
        <v>0.252</v>
      </c>
      <c r="K821" s="36" t="s">
        <v>294</v>
      </c>
      <c r="L821" s="36" t="s">
        <v>259</v>
      </c>
      <c r="M821" s="31" t="s">
        <v>81</v>
      </c>
    </row>
    <row r="822" ht="15.75" customHeight="1">
      <c r="A822" s="37" t="str">
        <f t="shared" si="1"/>
        <v>St. Martin (French part)-The Americas2003</v>
      </c>
      <c r="B822" s="37">
        <v>0.017</v>
      </c>
      <c r="C822" s="36"/>
      <c r="D822" s="37">
        <v>81.0</v>
      </c>
      <c r="E822" s="37">
        <v>74.0</v>
      </c>
      <c r="F822" s="36"/>
      <c r="G822" s="36"/>
      <c r="H822" s="36"/>
      <c r="I822" s="37">
        <v>27363.0</v>
      </c>
      <c r="J822" s="36"/>
      <c r="K822" s="36" t="s">
        <v>295</v>
      </c>
      <c r="L822" s="36" t="s">
        <v>259</v>
      </c>
      <c r="M822" s="31" t="s">
        <v>81</v>
      </c>
    </row>
    <row r="823" ht="15.75" customHeight="1">
      <c r="A823" s="37" t="str">
        <f t="shared" si="1"/>
        <v>St. Vincent and the Grenadines-The Americas2003</v>
      </c>
      <c r="B823" s="37">
        <v>0.019</v>
      </c>
      <c r="C823" s="37">
        <v>0.019</v>
      </c>
      <c r="D823" s="37">
        <v>73.0</v>
      </c>
      <c r="E823" s="37">
        <v>69.0</v>
      </c>
      <c r="F823" s="37">
        <v>0.296</v>
      </c>
      <c r="G823" s="37">
        <v>0.632</v>
      </c>
      <c r="H823" s="37">
        <v>0.072</v>
      </c>
      <c r="I823" s="37">
        <v>108353.0</v>
      </c>
      <c r="J823" s="37">
        <v>0.463</v>
      </c>
      <c r="K823" s="36" t="s">
        <v>296</v>
      </c>
      <c r="L823" s="36" t="s">
        <v>259</v>
      </c>
      <c r="M823" s="31" t="s">
        <v>81</v>
      </c>
    </row>
    <row r="824" ht="15.75" customHeight="1">
      <c r="A824" s="37" t="str">
        <f t="shared" si="1"/>
        <v>Suriname-The Americas2003</v>
      </c>
      <c r="B824" s="37">
        <v>0.021</v>
      </c>
      <c r="C824" s="37">
        <v>0.028</v>
      </c>
      <c r="D824" s="37">
        <v>72.0</v>
      </c>
      <c r="E824" s="37">
        <v>65.0</v>
      </c>
      <c r="F824" s="37">
        <v>0.301</v>
      </c>
      <c r="G824" s="37">
        <v>0.639</v>
      </c>
      <c r="H824" s="37">
        <v>0.059</v>
      </c>
      <c r="I824" s="37">
        <v>486867.0</v>
      </c>
      <c r="J824" s="37">
        <v>0.667</v>
      </c>
      <c r="K824" s="36" t="s">
        <v>297</v>
      </c>
      <c r="L824" s="36" t="s">
        <v>259</v>
      </c>
      <c r="M824" s="31" t="s">
        <v>81</v>
      </c>
    </row>
    <row r="825" ht="15.75" customHeight="1">
      <c r="A825" s="37" t="str">
        <f t="shared" si="1"/>
        <v>Trinidad and Tobago-The Americas2003</v>
      </c>
      <c r="B825" s="37">
        <v>0.015</v>
      </c>
      <c r="C825" s="37">
        <v>0.025</v>
      </c>
      <c r="D825" s="37">
        <v>73.0</v>
      </c>
      <c r="E825" s="37">
        <v>65.0</v>
      </c>
      <c r="F825" s="37">
        <v>0.23</v>
      </c>
      <c r="G825" s="37">
        <v>0.701</v>
      </c>
      <c r="H825" s="37">
        <v>0.069</v>
      </c>
      <c r="I825" s="37">
        <v>1283868.0</v>
      </c>
      <c r="J825" s="37">
        <v>0.102</v>
      </c>
      <c r="K825" s="36" t="s">
        <v>298</v>
      </c>
      <c r="L825" s="36" t="s">
        <v>259</v>
      </c>
      <c r="M825" s="31" t="s">
        <v>81</v>
      </c>
    </row>
    <row r="826" ht="15.75" customHeight="1">
      <c r="A826" s="37" t="str">
        <f t="shared" si="1"/>
        <v>Turks and Caicos Islands-The Americas2003</v>
      </c>
      <c r="B826" s="36"/>
      <c r="C826" s="36"/>
      <c r="D826" s="36"/>
      <c r="E826" s="36"/>
      <c r="F826" s="36"/>
      <c r="G826" s="36"/>
      <c r="H826" s="36"/>
      <c r="I826" s="37">
        <v>23412.0</v>
      </c>
      <c r="J826" s="37">
        <v>0.866</v>
      </c>
      <c r="K826" s="36" t="s">
        <v>299</v>
      </c>
      <c r="L826" s="36" t="s">
        <v>259</v>
      </c>
      <c r="M826" s="31" t="s">
        <v>81</v>
      </c>
    </row>
    <row r="827" ht="15.75" customHeight="1">
      <c r="A827" s="37" t="str">
        <f t="shared" si="1"/>
        <v>United States-The Americas2003</v>
      </c>
      <c r="B827" s="37">
        <v>0.014</v>
      </c>
      <c r="C827" s="37">
        <v>0.007</v>
      </c>
      <c r="D827" s="37">
        <v>80.0</v>
      </c>
      <c r="E827" s="37">
        <v>75.0</v>
      </c>
      <c r="F827" s="37">
        <v>0.209</v>
      </c>
      <c r="G827" s="37">
        <v>0.669</v>
      </c>
      <c r="H827" s="37">
        <v>0.123</v>
      </c>
      <c r="I827" s="37">
        <v>2.90107933E8</v>
      </c>
      <c r="J827" s="37">
        <v>0.796</v>
      </c>
      <c r="K827" s="36" t="s">
        <v>300</v>
      </c>
      <c r="L827" s="36" t="s">
        <v>259</v>
      </c>
      <c r="M827" s="31" t="s">
        <v>81</v>
      </c>
    </row>
    <row r="828" ht="15.75" customHeight="1">
      <c r="A828" s="37" t="str">
        <f t="shared" si="1"/>
        <v>Uruguay-The Americas2003</v>
      </c>
      <c r="B828" s="37">
        <v>0.016</v>
      </c>
      <c r="C828" s="37">
        <v>0.013</v>
      </c>
      <c r="D828" s="37">
        <v>79.0</v>
      </c>
      <c r="E828" s="37">
        <v>72.0</v>
      </c>
      <c r="F828" s="37">
        <v>0.242</v>
      </c>
      <c r="G828" s="37">
        <v>0.625</v>
      </c>
      <c r="H828" s="37">
        <v>0.134</v>
      </c>
      <c r="I828" s="37">
        <v>3325411.0</v>
      </c>
      <c r="J828" s="37">
        <v>0.928</v>
      </c>
      <c r="K828" s="36" t="s">
        <v>301</v>
      </c>
      <c r="L828" s="36" t="s">
        <v>259</v>
      </c>
      <c r="M828" s="31" t="s">
        <v>81</v>
      </c>
    </row>
    <row r="829" ht="15.75" customHeight="1">
      <c r="A829" s="37" t="str">
        <f t="shared" si="1"/>
        <v>Venezuela-The Americas2003</v>
      </c>
      <c r="B829" s="37">
        <v>0.023</v>
      </c>
      <c r="C829" s="37">
        <v>0.017</v>
      </c>
      <c r="D829" s="37">
        <v>76.0</v>
      </c>
      <c r="E829" s="37">
        <v>70.0</v>
      </c>
      <c r="F829" s="37">
        <v>0.322</v>
      </c>
      <c r="G829" s="37">
        <v>0.63</v>
      </c>
      <c r="H829" s="37">
        <v>0.048</v>
      </c>
      <c r="I829" s="37">
        <v>2.5797219E7</v>
      </c>
      <c r="J829" s="37">
        <v>0.885</v>
      </c>
      <c r="K829" s="36" t="s">
        <v>302</v>
      </c>
      <c r="L829" s="36" t="s">
        <v>259</v>
      </c>
      <c r="M829" s="31" t="s">
        <v>81</v>
      </c>
    </row>
    <row r="830" ht="15.75" customHeight="1">
      <c r="A830" s="37" t="str">
        <f t="shared" si="1"/>
        <v>Algeria-Africa2004</v>
      </c>
      <c r="B830" s="37">
        <v>0.02</v>
      </c>
      <c r="C830" s="37">
        <v>0.03</v>
      </c>
      <c r="D830" s="37">
        <v>71.0</v>
      </c>
      <c r="E830" s="37">
        <v>68.0</v>
      </c>
      <c r="F830" s="37">
        <v>0.297</v>
      </c>
      <c r="G830" s="37">
        <v>0.66</v>
      </c>
      <c r="H830" s="37">
        <v>0.043</v>
      </c>
      <c r="I830" s="37">
        <v>3.3461345E7</v>
      </c>
      <c r="J830" s="37">
        <v>0.631</v>
      </c>
      <c r="K830" s="36" t="s">
        <v>74</v>
      </c>
      <c r="L830" s="36" t="s">
        <v>75</v>
      </c>
      <c r="M830" s="31" t="s">
        <v>83</v>
      </c>
    </row>
    <row r="831" ht="15.75" customHeight="1">
      <c r="A831" s="37" t="str">
        <f t="shared" si="1"/>
        <v>Angola-Africa2004</v>
      </c>
      <c r="B831" s="37">
        <v>0.05</v>
      </c>
      <c r="C831" s="37">
        <v>0.123</v>
      </c>
      <c r="D831" s="37">
        <v>49.0</v>
      </c>
      <c r="E831" s="37">
        <v>47.0</v>
      </c>
      <c r="F831" s="37">
        <v>0.477</v>
      </c>
      <c r="G831" s="37">
        <v>0.498</v>
      </c>
      <c r="H831" s="37">
        <v>0.025</v>
      </c>
      <c r="I831" s="37">
        <v>1.5976715E7</v>
      </c>
      <c r="J831" s="37">
        <v>0.354</v>
      </c>
      <c r="K831" s="36" t="s">
        <v>92</v>
      </c>
      <c r="L831" s="36" t="s">
        <v>75</v>
      </c>
      <c r="M831" s="31" t="s">
        <v>83</v>
      </c>
    </row>
    <row r="832" ht="15.75" customHeight="1">
      <c r="A832" s="37" t="str">
        <f t="shared" si="1"/>
        <v>Benin-Africa2004</v>
      </c>
      <c r="B832" s="37">
        <v>0.041</v>
      </c>
      <c r="C832" s="37">
        <v>0.078</v>
      </c>
      <c r="D832" s="37">
        <v>58.0</v>
      </c>
      <c r="E832" s="37">
        <v>55.0</v>
      </c>
      <c r="F832" s="37">
        <v>0.447</v>
      </c>
      <c r="G832" s="37">
        <v>0.525</v>
      </c>
      <c r="H832" s="37">
        <v>0.028</v>
      </c>
      <c r="I832" s="37">
        <v>7922796.0</v>
      </c>
      <c r="J832" s="37">
        <v>0.396</v>
      </c>
      <c r="K832" s="36" t="s">
        <v>93</v>
      </c>
      <c r="L832" s="36" t="s">
        <v>75</v>
      </c>
      <c r="M832" s="31" t="s">
        <v>83</v>
      </c>
    </row>
    <row r="833" ht="15.75" customHeight="1">
      <c r="A833" s="37" t="str">
        <f t="shared" si="1"/>
        <v>Botswana-Africa2004</v>
      </c>
      <c r="B833" s="37">
        <v>0.026</v>
      </c>
      <c r="C833" s="37">
        <v>0.046</v>
      </c>
      <c r="D833" s="37">
        <v>48.0</v>
      </c>
      <c r="E833" s="37">
        <v>47.0</v>
      </c>
      <c r="F833" s="37">
        <v>0.362</v>
      </c>
      <c r="G833" s="37">
        <v>0.607</v>
      </c>
      <c r="H833" s="37">
        <v>0.032</v>
      </c>
      <c r="I833" s="37">
        <v>1854739.0</v>
      </c>
      <c r="J833" s="37">
        <v>0.548</v>
      </c>
      <c r="K833" s="36" t="s">
        <v>94</v>
      </c>
      <c r="L833" s="36" t="s">
        <v>75</v>
      </c>
      <c r="M833" s="31" t="s">
        <v>83</v>
      </c>
    </row>
    <row r="834" ht="15.75" customHeight="1">
      <c r="A834" s="37" t="str">
        <f t="shared" si="1"/>
        <v>Burkina Faso-Africa2004</v>
      </c>
      <c r="B834" s="37">
        <v>0.045</v>
      </c>
      <c r="C834" s="37">
        <v>0.089</v>
      </c>
      <c r="D834" s="37">
        <v>53.0</v>
      </c>
      <c r="E834" s="37">
        <v>51.0</v>
      </c>
      <c r="F834" s="37">
        <v>0.466</v>
      </c>
      <c r="G834" s="37">
        <v>0.508</v>
      </c>
      <c r="H834" s="37">
        <v>0.026</v>
      </c>
      <c r="I834" s="37">
        <v>1.3034258E7</v>
      </c>
      <c r="J834" s="37">
        <v>0.208</v>
      </c>
      <c r="K834" s="36" t="s">
        <v>95</v>
      </c>
      <c r="L834" s="36" t="s">
        <v>75</v>
      </c>
      <c r="M834" s="31" t="s">
        <v>83</v>
      </c>
    </row>
    <row r="835" ht="15.75" customHeight="1">
      <c r="A835" s="37" t="str">
        <f t="shared" si="1"/>
        <v>Burundi-Africa2004</v>
      </c>
      <c r="B835" s="37">
        <v>0.043</v>
      </c>
      <c r="C835" s="37">
        <v>0.079</v>
      </c>
      <c r="D835" s="37">
        <v>51.0</v>
      </c>
      <c r="E835" s="37">
        <v>48.0</v>
      </c>
      <c r="F835" s="37">
        <v>0.461</v>
      </c>
      <c r="G835" s="37">
        <v>0.512</v>
      </c>
      <c r="H835" s="37">
        <v>0.028</v>
      </c>
      <c r="I835" s="37">
        <v>7510771.0</v>
      </c>
      <c r="J835" s="37">
        <v>0.091</v>
      </c>
      <c r="K835" s="36" t="s">
        <v>96</v>
      </c>
      <c r="L835" s="36" t="s">
        <v>75</v>
      </c>
      <c r="M835" s="31" t="s">
        <v>83</v>
      </c>
    </row>
    <row r="836" ht="15.75" customHeight="1">
      <c r="A836" s="37" t="str">
        <f t="shared" si="1"/>
        <v>Cameroon-Africa2004</v>
      </c>
      <c r="B836" s="37">
        <v>0.041</v>
      </c>
      <c r="C836" s="37">
        <v>0.081</v>
      </c>
      <c r="D836" s="37">
        <v>53.0</v>
      </c>
      <c r="E836" s="37">
        <v>51.0</v>
      </c>
      <c r="F836" s="37">
        <v>0.445</v>
      </c>
      <c r="G836" s="37">
        <v>0.522</v>
      </c>
      <c r="H836" s="37">
        <v>0.033</v>
      </c>
      <c r="I836" s="37">
        <v>1.767496E7</v>
      </c>
      <c r="J836" s="37">
        <v>0.479</v>
      </c>
      <c r="K836" s="36" t="s">
        <v>97</v>
      </c>
      <c r="L836" s="36" t="s">
        <v>75</v>
      </c>
      <c r="M836" s="31" t="s">
        <v>83</v>
      </c>
    </row>
    <row r="837" ht="15.75" customHeight="1">
      <c r="A837" s="37" t="str">
        <f t="shared" si="1"/>
        <v>Central African Republic-Africa2004</v>
      </c>
      <c r="B837" s="37">
        <v>0.038</v>
      </c>
      <c r="C837" s="37">
        <v>0.111</v>
      </c>
      <c r="D837" s="37">
        <v>46.0</v>
      </c>
      <c r="E837" s="37">
        <v>43.0</v>
      </c>
      <c r="F837" s="37">
        <v>0.42</v>
      </c>
      <c r="G837" s="37">
        <v>0.54</v>
      </c>
      <c r="H837" s="37">
        <v>0.04</v>
      </c>
      <c r="I837" s="37">
        <v>3893595.0</v>
      </c>
      <c r="J837" s="37">
        <v>0.38</v>
      </c>
      <c r="K837" s="36" t="s">
        <v>98</v>
      </c>
      <c r="L837" s="36" t="s">
        <v>75</v>
      </c>
      <c r="M837" s="31" t="s">
        <v>83</v>
      </c>
    </row>
    <row r="838" ht="15.75" customHeight="1">
      <c r="A838" s="37" t="str">
        <f t="shared" si="1"/>
        <v>Chad-Africa2004</v>
      </c>
      <c r="B838" s="37">
        <v>0.05</v>
      </c>
      <c r="C838" s="37">
        <v>0.102</v>
      </c>
      <c r="D838" s="37">
        <v>48.0</v>
      </c>
      <c r="E838" s="37">
        <v>47.0</v>
      </c>
      <c r="F838" s="37">
        <v>0.492</v>
      </c>
      <c r="G838" s="37">
        <v>0.481</v>
      </c>
      <c r="H838" s="37">
        <v>0.027</v>
      </c>
      <c r="I838" s="37">
        <v>9665024.0</v>
      </c>
      <c r="J838" s="37">
        <v>0.218</v>
      </c>
      <c r="K838" s="36" t="s">
        <v>99</v>
      </c>
      <c r="L838" s="36" t="s">
        <v>75</v>
      </c>
      <c r="M838" s="31" t="s">
        <v>83</v>
      </c>
    </row>
    <row r="839" ht="15.75" customHeight="1">
      <c r="A839" s="37" t="str">
        <f t="shared" si="1"/>
        <v>Comoros-Africa2004</v>
      </c>
      <c r="B839" s="37">
        <v>0.039</v>
      </c>
      <c r="C839" s="37">
        <v>0.071</v>
      </c>
      <c r="D839" s="37">
        <v>60.0</v>
      </c>
      <c r="E839" s="37">
        <v>57.0</v>
      </c>
      <c r="F839" s="37">
        <v>0.414</v>
      </c>
      <c r="G839" s="37">
        <v>0.556</v>
      </c>
      <c r="H839" s="37">
        <v>0.03</v>
      </c>
      <c r="I839" s="37">
        <v>585389.0</v>
      </c>
      <c r="J839" s="37">
        <v>0.279</v>
      </c>
      <c r="K839" s="36" t="s">
        <v>100</v>
      </c>
      <c r="L839" s="36" t="s">
        <v>75</v>
      </c>
      <c r="M839" s="31" t="s">
        <v>83</v>
      </c>
    </row>
    <row r="840" ht="15.75" customHeight="1">
      <c r="A840" s="37" t="str">
        <f t="shared" si="1"/>
        <v>Congo (Kinshasa)-Africa2004</v>
      </c>
      <c r="B840" s="37">
        <v>0.046</v>
      </c>
      <c r="C840" s="37">
        <v>0.108</v>
      </c>
      <c r="D840" s="37">
        <v>49.0</v>
      </c>
      <c r="E840" s="37">
        <v>46.0</v>
      </c>
      <c r="F840" s="37">
        <v>0.463</v>
      </c>
      <c r="G840" s="37">
        <v>0.509</v>
      </c>
      <c r="H840" s="37">
        <v>0.028</v>
      </c>
      <c r="I840" s="37">
        <v>5.2487293E7</v>
      </c>
      <c r="J840" s="37">
        <v>0.37</v>
      </c>
      <c r="K840" s="36" t="s">
        <v>102</v>
      </c>
      <c r="L840" s="36" t="s">
        <v>75</v>
      </c>
      <c r="M840" s="31" t="s">
        <v>83</v>
      </c>
    </row>
    <row r="841" ht="15.75" customHeight="1">
      <c r="A841" s="37" t="str">
        <f t="shared" si="1"/>
        <v>Congo (Brazzaville)-Africa2004</v>
      </c>
      <c r="B841" s="37">
        <v>0.039</v>
      </c>
      <c r="C841" s="37">
        <v>0.066</v>
      </c>
      <c r="D841" s="37">
        <v>55.0</v>
      </c>
      <c r="E841" s="37">
        <v>52.0</v>
      </c>
      <c r="F841" s="37">
        <v>0.422</v>
      </c>
      <c r="G841" s="37">
        <v>0.543</v>
      </c>
      <c r="H841" s="37">
        <v>0.035</v>
      </c>
      <c r="I841" s="37">
        <v>3448868.0</v>
      </c>
      <c r="J841" s="37">
        <v>0.605</v>
      </c>
      <c r="K841" s="36" t="s">
        <v>101</v>
      </c>
      <c r="L841" s="36" t="s">
        <v>75</v>
      </c>
      <c r="M841" s="31" t="s">
        <v>83</v>
      </c>
    </row>
    <row r="842" ht="15.75" customHeight="1">
      <c r="A842" s="37" t="str">
        <f t="shared" si="1"/>
        <v>Cote d'Ivoire-Africa2004</v>
      </c>
      <c r="B842" s="37">
        <v>0.037</v>
      </c>
      <c r="C842" s="37">
        <v>0.091</v>
      </c>
      <c r="D842" s="37">
        <v>48.0</v>
      </c>
      <c r="E842" s="37">
        <v>46.0</v>
      </c>
      <c r="F842" s="37">
        <v>0.423</v>
      </c>
      <c r="G842" s="37">
        <v>0.548</v>
      </c>
      <c r="H842" s="37">
        <v>0.029</v>
      </c>
      <c r="I842" s="37">
        <v>1.7144325E7</v>
      </c>
      <c r="J842" s="37">
        <v>0.462</v>
      </c>
      <c r="K842" s="36" t="s">
        <v>103</v>
      </c>
      <c r="L842" s="36" t="s">
        <v>75</v>
      </c>
      <c r="M842" s="31" t="s">
        <v>83</v>
      </c>
    </row>
    <row r="843" ht="15.75" customHeight="1">
      <c r="A843" s="37" t="str">
        <f t="shared" si="1"/>
        <v>Djibouti-Africa2004</v>
      </c>
      <c r="B843" s="37">
        <v>0.029</v>
      </c>
      <c r="C843" s="37">
        <v>0.073</v>
      </c>
      <c r="D843" s="37">
        <v>59.0</v>
      </c>
      <c r="E843" s="37">
        <v>56.0</v>
      </c>
      <c r="F843" s="37">
        <v>0.381</v>
      </c>
      <c r="G843" s="37">
        <v>0.586</v>
      </c>
      <c r="H843" s="37">
        <v>0.033</v>
      </c>
      <c r="I843" s="37">
        <v>765776.0</v>
      </c>
      <c r="J843" s="37">
        <v>0.767</v>
      </c>
      <c r="K843" s="36" t="s">
        <v>104</v>
      </c>
      <c r="L843" s="36" t="s">
        <v>75</v>
      </c>
      <c r="M843" s="31" t="s">
        <v>83</v>
      </c>
    </row>
    <row r="844" ht="15.75" customHeight="1">
      <c r="A844" s="37" t="str">
        <f t="shared" si="1"/>
        <v>Egypt-Africa2004</v>
      </c>
      <c r="B844" s="37">
        <v>0.024</v>
      </c>
      <c r="C844" s="37">
        <v>0.027</v>
      </c>
      <c r="D844" s="37">
        <v>72.0</v>
      </c>
      <c r="E844" s="37">
        <v>67.0</v>
      </c>
      <c r="F844" s="37">
        <v>0.33</v>
      </c>
      <c r="G844" s="37">
        <v>0.616</v>
      </c>
      <c r="H844" s="37">
        <v>0.054</v>
      </c>
      <c r="I844" s="37">
        <v>7.0591288E7</v>
      </c>
      <c r="J844" s="37">
        <v>0.43</v>
      </c>
      <c r="K844" s="36" t="s">
        <v>105</v>
      </c>
      <c r="L844" s="36" t="s">
        <v>75</v>
      </c>
      <c r="M844" s="31" t="s">
        <v>83</v>
      </c>
    </row>
    <row r="845" ht="15.75" customHeight="1">
      <c r="A845" s="37" t="str">
        <f t="shared" si="1"/>
        <v>Equatorial Guinea-Africa2004</v>
      </c>
      <c r="B845" s="37">
        <v>0.038</v>
      </c>
      <c r="C845" s="37">
        <v>0.089</v>
      </c>
      <c r="D845" s="37">
        <v>50.0</v>
      </c>
      <c r="E845" s="37">
        <v>47.0</v>
      </c>
      <c r="F845" s="37">
        <v>0.41</v>
      </c>
      <c r="G845" s="37">
        <v>0.557</v>
      </c>
      <c r="H845" s="37">
        <v>0.033</v>
      </c>
      <c r="I845" s="37">
        <v>585983.0</v>
      </c>
      <c r="J845" s="37">
        <v>0.388</v>
      </c>
      <c r="K845" s="36" t="s">
        <v>106</v>
      </c>
      <c r="L845" s="36" t="s">
        <v>75</v>
      </c>
      <c r="M845" s="31" t="s">
        <v>83</v>
      </c>
    </row>
    <row r="846" ht="15.75" customHeight="1">
      <c r="A846" s="37" t="str">
        <f t="shared" si="1"/>
        <v>Eritrea-Africa2004</v>
      </c>
      <c r="B846" s="37">
        <v>0.04</v>
      </c>
      <c r="C846" s="37">
        <v>0.049</v>
      </c>
      <c r="D846" s="37">
        <v>60.0</v>
      </c>
      <c r="E846" s="37">
        <v>56.0</v>
      </c>
      <c r="F846" s="37">
        <v>0.44</v>
      </c>
      <c r="G846" s="37">
        <v>0.541</v>
      </c>
      <c r="H846" s="37">
        <v>0.019</v>
      </c>
      <c r="I846" s="37">
        <v>4665522.0</v>
      </c>
      <c r="J846" s="37">
        <v>0.186</v>
      </c>
      <c r="K846" s="36" t="s">
        <v>107</v>
      </c>
      <c r="L846" s="36" t="s">
        <v>75</v>
      </c>
      <c r="M846" s="31" t="s">
        <v>83</v>
      </c>
    </row>
    <row r="847" ht="15.75" customHeight="1">
      <c r="A847" s="37" t="str">
        <f t="shared" si="1"/>
        <v>Ethiopia-Africa2004</v>
      </c>
      <c r="B847" s="37">
        <v>0.04</v>
      </c>
      <c r="C847" s="37">
        <v>0.074</v>
      </c>
      <c r="D847" s="37">
        <v>56.0</v>
      </c>
      <c r="E847" s="37">
        <v>55.0</v>
      </c>
      <c r="F847" s="37">
        <v>0.464</v>
      </c>
      <c r="G847" s="37">
        <v>0.505</v>
      </c>
      <c r="H847" s="37">
        <v>0.031</v>
      </c>
      <c r="I847" s="37">
        <v>7.4066147E7</v>
      </c>
      <c r="J847" s="37">
        <v>0.155</v>
      </c>
      <c r="K847" s="36" t="s">
        <v>108</v>
      </c>
      <c r="L847" s="36" t="s">
        <v>75</v>
      </c>
      <c r="M847" s="31" t="s">
        <v>83</v>
      </c>
    </row>
    <row r="848" ht="15.75" customHeight="1">
      <c r="A848" s="37" t="str">
        <f t="shared" si="1"/>
        <v>Gabon-Africa2004</v>
      </c>
      <c r="B848" s="37">
        <v>0.033</v>
      </c>
      <c r="C848" s="37">
        <v>0.052</v>
      </c>
      <c r="D848" s="37">
        <v>61.0</v>
      </c>
      <c r="E848" s="37">
        <v>59.0</v>
      </c>
      <c r="F848" s="37">
        <v>0.397</v>
      </c>
      <c r="G848" s="37">
        <v>0.546</v>
      </c>
      <c r="H848" s="37">
        <v>0.057</v>
      </c>
      <c r="I848" s="37">
        <v>1347125.0</v>
      </c>
      <c r="J848" s="37">
        <v>0.828</v>
      </c>
      <c r="K848" s="36" t="s">
        <v>109</v>
      </c>
      <c r="L848" s="36" t="s">
        <v>75</v>
      </c>
      <c r="M848" s="31" t="s">
        <v>83</v>
      </c>
    </row>
    <row r="849" ht="15.75" customHeight="1">
      <c r="A849" s="37" t="str">
        <f t="shared" si="1"/>
        <v>Gambia, The-Africa2004</v>
      </c>
      <c r="B849" s="37">
        <v>0.044</v>
      </c>
      <c r="C849" s="37">
        <v>0.058</v>
      </c>
      <c r="D849" s="37">
        <v>58.0</v>
      </c>
      <c r="E849" s="37">
        <v>55.0</v>
      </c>
      <c r="F849" s="37">
        <v>0.46</v>
      </c>
      <c r="G849" s="37">
        <v>0.515</v>
      </c>
      <c r="H849" s="37">
        <v>0.026</v>
      </c>
      <c r="I849" s="37">
        <v>1391934.0</v>
      </c>
      <c r="J849" s="37">
        <v>0.515</v>
      </c>
      <c r="K849" s="36" t="s">
        <v>110</v>
      </c>
      <c r="L849" s="36" t="s">
        <v>75</v>
      </c>
      <c r="M849" s="31" t="s">
        <v>83</v>
      </c>
    </row>
    <row r="850" ht="15.75" customHeight="1">
      <c r="A850" s="37" t="str">
        <f t="shared" si="1"/>
        <v>Ghana-Africa2004</v>
      </c>
      <c r="B850" s="37">
        <v>0.034</v>
      </c>
      <c r="C850" s="37">
        <v>0.059</v>
      </c>
      <c r="D850" s="37">
        <v>59.0</v>
      </c>
      <c r="E850" s="37">
        <v>57.0</v>
      </c>
      <c r="F850" s="37">
        <v>0.404</v>
      </c>
      <c r="G850" s="37">
        <v>0.562</v>
      </c>
      <c r="H850" s="37">
        <v>0.033</v>
      </c>
      <c r="I850" s="37">
        <v>2.0835514E7</v>
      </c>
      <c r="J850" s="37">
        <v>0.466</v>
      </c>
      <c r="K850" s="36" t="s">
        <v>111</v>
      </c>
      <c r="L850" s="36" t="s">
        <v>75</v>
      </c>
      <c r="M850" s="31" t="s">
        <v>83</v>
      </c>
    </row>
    <row r="851" ht="15.75" customHeight="1">
      <c r="A851" s="37" t="str">
        <f t="shared" si="1"/>
        <v>Guinea-Africa2004</v>
      </c>
      <c r="B851" s="37">
        <v>0.04</v>
      </c>
      <c r="C851" s="37">
        <v>0.088</v>
      </c>
      <c r="D851" s="37">
        <v>52.0</v>
      </c>
      <c r="E851" s="37">
        <v>52.0</v>
      </c>
      <c r="F851" s="37">
        <v>0.437</v>
      </c>
      <c r="G851" s="37">
        <v>0.53</v>
      </c>
      <c r="H851" s="37">
        <v>0.033</v>
      </c>
      <c r="I851" s="37">
        <v>9379621.0</v>
      </c>
      <c r="J851" s="37">
        <v>0.324</v>
      </c>
      <c r="K851" s="36" t="s">
        <v>112</v>
      </c>
      <c r="L851" s="36" t="s">
        <v>75</v>
      </c>
      <c r="M851" s="31" t="s">
        <v>83</v>
      </c>
    </row>
    <row r="852" ht="15.75" customHeight="1">
      <c r="A852" s="37" t="str">
        <f t="shared" si="1"/>
        <v>Guinea-Bissau-Africa2004</v>
      </c>
      <c r="B852" s="37">
        <v>0.04</v>
      </c>
      <c r="C852" s="37">
        <v>0.099</v>
      </c>
      <c r="D852" s="37">
        <v>53.0</v>
      </c>
      <c r="E852" s="37">
        <v>51.0</v>
      </c>
      <c r="F852" s="37">
        <v>0.43</v>
      </c>
      <c r="G852" s="37">
        <v>0.54</v>
      </c>
      <c r="H852" s="37">
        <v>0.029</v>
      </c>
      <c r="I852" s="37">
        <v>1390791.0</v>
      </c>
      <c r="J852" s="37">
        <v>0.4</v>
      </c>
      <c r="K852" s="36" t="s">
        <v>113</v>
      </c>
      <c r="L852" s="36" t="s">
        <v>75</v>
      </c>
      <c r="M852" s="31" t="s">
        <v>83</v>
      </c>
    </row>
    <row r="853" ht="15.75" customHeight="1">
      <c r="A853" s="37" t="str">
        <f t="shared" si="1"/>
        <v>Kenya-Africa2004</v>
      </c>
      <c r="B853" s="37">
        <v>0.039</v>
      </c>
      <c r="C853" s="37">
        <v>0.063</v>
      </c>
      <c r="D853" s="37">
        <v>55.0</v>
      </c>
      <c r="E853" s="37">
        <v>53.0</v>
      </c>
      <c r="F853" s="37">
        <v>0.429</v>
      </c>
      <c r="G853" s="37">
        <v>0.543</v>
      </c>
      <c r="H853" s="37">
        <v>0.027</v>
      </c>
      <c r="I853" s="37">
        <v>3.4834606E7</v>
      </c>
      <c r="J853" s="37">
        <v>0.213</v>
      </c>
      <c r="K853" s="36" t="s">
        <v>114</v>
      </c>
      <c r="L853" s="36" t="s">
        <v>75</v>
      </c>
      <c r="M853" s="31" t="s">
        <v>83</v>
      </c>
    </row>
    <row r="854" ht="15.75" customHeight="1">
      <c r="A854" s="37" t="str">
        <f t="shared" si="1"/>
        <v>Lesotho-Africa2004</v>
      </c>
      <c r="B854" s="37">
        <v>0.029</v>
      </c>
      <c r="C854" s="37">
        <v>0.084</v>
      </c>
      <c r="D854" s="37">
        <v>44.0</v>
      </c>
      <c r="E854" s="37">
        <v>43.0</v>
      </c>
      <c r="F854" s="37">
        <v>0.4</v>
      </c>
      <c r="G854" s="37">
        <v>0.553</v>
      </c>
      <c r="H854" s="37">
        <v>0.046</v>
      </c>
      <c r="I854" s="37">
        <v>1912022.0</v>
      </c>
      <c r="J854" s="37">
        <v>0.217</v>
      </c>
      <c r="K854" s="36" t="s">
        <v>115</v>
      </c>
      <c r="L854" s="36" t="s">
        <v>75</v>
      </c>
      <c r="M854" s="31" t="s">
        <v>83</v>
      </c>
    </row>
    <row r="855" ht="15.75" customHeight="1">
      <c r="A855" s="37" t="str">
        <f t="shared" si="1"/>
        <v>Liberia-Africa2004</v>
      </c>
      <c r="B855" s="37">
        <v>0.041</v>
      </c>
      <c r="C855" s="37">
        <v>0.09</v>
      </c>
      <c r="D855" s="37">
        <v>55.0</v>
      </c>
      <c r="E855" s="37">
        <v>53.0</v>
      </c>
      <c r="F855" s="37">
        <v>0.433</v>
      </c>
      <c r="G855" s="37">
        <v>0.537</v>
      </c>
      <c r="H855" s="37">
        <v>0.03</v>
      </c>
      <c r="I855" s="37">
        <v>3184643.0</v>
      </c>
      <c r="J855" s="37">
        <v>0.457</v>
      </c>
      <c r="K855" s="36" t="s">
        <v>116</v>
      </c>
      <c r="L855" s="36" t="s">
        <v>75</v>
      </c>
      <c r="M855" s="31" t="s">
        <v>83</v>
      </c>
    </row>
    <row r="856" ht="15.75" customHeight="1">
      <c r="A856" s="37" t="str">
        <f t="shared" si="1"/>
        <v>Libya-Africa2004</v>
      </c>
      <c r="B856" s="37">
        <v>0.023</v>
      </c>
      <c r="C856" s="37">
        <v>0.021</v>
      </c>
      <c r="D856" s="37">
        <v>75.0</v>
      </c>
      <c r="E856" s="37">
        <v>72.0</v>
      </c>
      <c r="F856" s="37">
        <v>0.31</v>
      </c>
      <c r="G856" s="37">
        <v>0.648</v>
      </c>
      <c r="H856" s="37">
        <v>0.042</v>
      </c>
      <c r="I856" s="37">
        <v>5507000.0</v>
      </c>
      <c r="J856" s="37">
        <v>0.768</v>
      </c>
      <c r="K856" s="36" t="s">
        <v>117</v>
      </c>
      <c r="L856" s="36" t="s">
        <v>75</v>
      </c>
      <c r="M856" s="31" t="s">
        <v>83</v>
      </c>
    </row>
    <row r="857" ht="15.75" customHeight="1">
      <c r="A857" s="37" t="str">
        <f t="shared" si="1"/>
        <v>Madagascar-Africa2004</v>
      </c>
      <c r="B857" s="37">
        <v>0.038</v>
      </c>
      <c r="C857" s="37">
        <v>0.058</v>
      </c>
      <c r="D857" s="37">
        <v>62.0</v>
      </c>
      <c r="E857" s="37">
        <v>59.0</v>
      </c>
      <c r="F857" s="37">
        <v>0.45</v>
      </c>
      <c r="G857" s="37">
        <v>0.52</v>
      </c>
      <c r="H857" s="37">
        <v>0.029</v>
      </c>
      <c r="I857" s="37">
        <v>1.7763367E7</v>
      </c>
      <c r="J857" s="37">
        <v>0.282</v>
      </c>
      <c r="K857" s="36" t="s">
        <v>118</v>
      </c>
      <c r="L857" s="36" t="s">
        <v>75</v>
      </c>
      <c r="M857" s="31" t="s">
        <v>83</v>
      </c>
    </row>
    <row r="858" ht="15.75" customHeight="1">
      <c r="A858" s="37" t="str">
        <f t="shared" si="1"/>
        <v>Malawi-Africa2004</v>
      </c>
      <c r="B858" s="37">
        <v>0.043</v>
      </c>
      <c r="C858" s="37">
        <v>0.078</v>
      </c>
      <c r="D858" s="37">
        <v>48.0</v>
      </c>
      <c r="E858" s="37">
        <v>48.0</v>
      </c>
      <c r="F858" s="37">
        <v>0.461</v>
      </c>
      <c r="G858" s="37">
        <v>0.508</v>
      </c>
      <c r="H858" s="37">
        <v>0.03</v>
      </c>
      <c r="I858" s="37">
        <v>1.2569091E7</v>
      </c>
      <c r="J858" s="37">
        <v>0.15</v>
      </c>
      <c r="K858" s="36" t="s">
        <v>119</v>
      </c>
      <c r="L858" s="36" t="s">
        <v>75</v>
      </c>
      <c r="M858" s="31" t="s">
        <v>83</v>
      </c>
    </row>
    <row r="859" ht="15.75" customHeight="1">
      <c r="A859" s="37" t="str">
        <f t="shared" si="1"/>
        <v>Mali-Africa2004</v>
      </c>
      <c r="B859" s="37">
        <v>0.048</v>
      </c>
      <c r="C859" s="37">
        <v>0.101</v>
      </c>
      <c r="D859" s="37">
        <v>51.0</v>
      </c>
      <c r="E859" s="37">
        <v>51.0</v>
      </c>
      <c r="F859" s="37">
        <v>0.462</v>
      </c>
      <c r="G859" s="37">
        <v>0.506</v>
      </c>
      <c r="H859" s="37">
        <v>0.031</v>
      </c>
      <c r="I859" s="37">
        <v>1.1572936E7</v>
      </c>
      <c r="J859" s="37">
        <v>0.313</v>
      </c>
      <c r="K859" s="36" t="s">
        <v>120</v>
      </c>
      <c r="L859" s="36" t="s">
        <v>75</v>
      </c>
      <c r="M859" s="31" t="s">
        <v>83</v>
      </c>
    </row>
    <row r="860" ht="15.75" customHeight="1">
      <c r="A860" s="37" t="str">
        <f t="shared" si="1"/>
        <v>Mauritania-Africa2004</v>
      </c>
      <c r="B860" s="37">
        <v>0.037</v>
      </c>
      <c r="C860" s="37">
        <v>0.075</v>
      </c>
      <c r="D860" s="37">
        <v>62.0</v>
      </c>
      <c r="E860" s="37">
        <v>59.0</v>
      </c>
      <c r="F860" s="37">
        <v>0.418</v>
      </c>
      <c r="G860" s="37">
        <v>0.551</v>
      </c>
      <c r="H860" s="37">
        <v>0.032</v>
      </c>
      <c r="I860" s="37">
        <v>3055425.0</v>
      </c>
      <c r="J860" s="37">
        <v>0.524</v>
      </c>
      <c r="K860" s="36" t="s">
        <v>121</v>
      </c>
      <c r="L860" s="36" t="s">
        <v>75</v>
      </c>
      <c r="M860" s="31" t="s">
        <v>83</v>
      </c>
    </row>
    <row r="861" ht="15.75" customHeight="1">
      <c r="A861" s="37" t="str">
        <f t="shared" si="1"/>
        <v>Mauritius-Africa2004</v>
      </c>
      <c r="B861" s="37">
        <v>0.016</v>
      </c>
      <c r="C861" s="37">
        <v>0.014</v>
      </c>
      <c r="D861" s="37">
        <v>76.0</v>
      </c>
      <c r="E861" s="37">
        <v>69.0</v>
      </c>
      <c r="F861" s="37">
        <v>0.246</v>
      </c>
      <c r="G861" s="37">
        <v>0.689</v>
      </c>
      <c r="H861" s="37">
        <v>0.065</v>
      </c>
      <c r="I861" s="37">
        <v>1233386.0</v>
      </c>
      <c r="J861" s="37">
        <v>0.418</v>
      </c>
      <c r="K861" s="36" t="s">
        <v>122</v>
      </c>
      <c r="L861" s="36" t="s">
        <v>75</v>
      </c>
      <c r="M861" s="31" t="s">
        <v>83</v>
      </c>
    </row>
    <row r="862" ht="15.75" customHeight="1">
      <c r="A862" s="37" t="str">
        <f t="shared" si="1"/>
        <v>Morocco-Africa2004</v>
      </c>
      <c r="B862" s="37">
        <v>0.02</v>
      </c>
      <c r="C862" s="37">
        <v>0.037</v>
      </c>
      <c r="D862" s="37">
        <v>71.0</v>
      </c>
      <c r="E862" s="37">
        <v>67.0</v>
      </c>
      <c r="F862" s="37">
        <v>0.314</v>
      </c>
      <c r="G862" s="37">
        <v>0.636</v>
      </c>
      <c r="H862" s="37">
        <v>0.049</v>
      </c>
      <c r="I862" s="37">
        <v>2.985582E7</v>
      </c>
      <c r="J862" s="37">
        <v>0.546</v>
      </c>
      <c r="K862" s="36" t="s">
        <v>123</v>
      </c>
      <c r="L862" s="36" t="s">
        <v>75</v>
      </c>
      <c r="M862" s="31" t="s">
        <v>83</v>
      </c>
    </row>
    <row r="863" ht="15.75" customHeight="1">
      <c r="A863" s="37" t="str">
        <f t="shared" si="1"/>
        <v>Mozambique-Africa2004</v>
      </c>
      <c r="B863" s="37">
        <v>0.044</v>
      </c>
      <c r="C863" s="37">
        <v>0.095</v>
      </c>
      <c r="D863" s="37">
        <v>49.0</v>
      </c>
      <c r="E863" s="37">
        <v>46.0</v>
      </c>
      <c r="F863" s="37">
        <v>0.446</v>
      </c>
      <c r="G863" s="37">
        <v>0.522</v>
      </c>
      <c r="H863" s="37">
        <v>0.032</v>
      </c>
      <c r="I863" s="37">
        <v>2.0438827E7</v>
      </c>
      <c r="J863" s="37">
        <v>0.298</v>
      </c>
      <c r="K863" s="36" t="s">
        <v>124</v>
      </c>
      <c r="L863" s="36" t="s">
        <v>75</v>
      </c>
      <c r="M863" s="31" t="s">
        <v>83</v>
      </c>
    </row>
    <row r="864" ht="15.75" customHeight="1">
      <c r="A864" s="37" t="str">
        <f t="shared" si="1"/>
        <v>Namibia-Africa2004</v>
      </c>
      <c r="B864" s="37">
        <v>0.03</v>
      </c>
      <c r="C864" s="37">
        <v>0.048</v>
      </c>
      <c r="D864" s="37">
        <v>57.0</v>
      </c>
      <c r="E864" s="37">
        <v>53.0</v>
      </c>
      <c r="F864" s="37">
        <v>0.4</v>
      </c>
      <c r="G864" s="37">
        <v>0.567</v>
      </c>
      <c r="H864" s="37">
        <v>0.033</v>
      </c>
      <c r="I864" s="37">
        <v>2003320.0</v>
      </c>
      <c r="J864" s="37">
        <v>0.357</v>
      </c>
      <c r="K864" s="36" t="s">
        <v>125</v>
      </c>
      <c r="L864" s="36" t="s">
        <v>75</v>
      </c>
      <c r="M864" s="31" t="s">
        <v>83</v>
      </c>
    </row>
    <row r="865" ht="15.75" customHeight="1">
      <c r="A865" s="37" t="str">
        <f t="shared" si="1"/>
        <v>Niger-Africa2004</v>
      </c>
      <c r="B865" s="37">
        <v>0.052</v>
      </c>
      <c r="C865" s="37">
        <v>0.086</v>
      </c>
      <c r="D865" s="37">
        <v>53.0</v>
      </c>
      <c r="E865" s="37">
        <v>53.0</v>
      </c>
      <c r="F865" s="37">
        <v>0.488</v>
      </c>
      <c r="G865" s="37">
        <v>0.487</v>
      </c>
      <c r="H865" s="37">
        <v>0.025</v>
      </c>
      <c r="I865" s="37">
        <v>1.2708897E7</v>
      </c>
      <c r="J865" s="37">
        <v>0.166</v>
      </c>
      <c r="K865" s="36" t="s">
        <v>126</v>
      </c>
      <c r="L865" s="36" t="s">
        <v>75</v>
      </c>
      <c r="M865" s="31" t="s">
        <v>83</v>
      </c>
    </row>
    <row r="866" ht="15.75" customHeight="1">
      <c r="A866" s="37" t="str">
        <f t="shared" si="1"/>
        <v>Nigeria-Africa2004</v>
      </c>
      <c r="B866" s="37">
        <v>0.043</v>
      </c>
      <c r="C866" s="37">
        <v>0.1</v>
      </c>
      <c r="D866" s="37">
        <v>49.0</v>
      </c>
      <c r="E866" s="37">
        <v>48.0</v>
      </c>
      <c r="F866" s="37">
        <v>0.435</v>
      </c>
      <c r="G866" s="37">
        <v>0.538</v>
      </c>
      <c r="H866" s="37">
        <v>0.027</v>
      </c>
      <c r="I866" s="37">
        <v>1.3599925E8</v>
      </c>
      <c r="J866" s="37">
        <v>0.382</v>
      </c>
      <c r="K866" s="36" t="s">
        <v>127</v>
      </c>
      <c r="L866" s="36" t="s">
        <v>75</v>
      </c>
      <c r="M866" s="31" t="s">
        <v>83</v>
      </c>
    </row>
    <row r="867" ht="15.75" customHeight="1">
      <c r="A867" s="37" t="str">
        <f t="shared" si="1"/>
        <v>Rwanda-Africa2004</v>
      </c>
      <c r="B867" s="37">
        <v>0.039</v>
      </c>
      <c r="C867" s="37">
        <v>0.075</v>
      </c>
      <c r="D867" s="37">
        <v>55.0</v>
      </c>
      <c r="E867" s="37">
        <v>52.0</v>
      </c>
      <c r="F867" s="37">
        <v>0.446</v>
      </c>
      <c r="G867" s="37">
        <v>0.528</v>
      </c>
      <c r="H867" s="37">
        <v>0.026</v>
      </c>
      <c r="I867" s="37">
        <v>9254379.0</v>
      </c>
      <c r="J867" s="37">
        <v>0.184</v>
      </c>
      <c r="K867" s="36" t="s">
        <v>128</v>
      </c>
      <c r="L867" s="36" t="s">
        <v>75</v>
      </c>
      <c r="M867" s="31" t="s">
        <v>83</v>
      </c>
    </row>
    <row r="868" ht="15.75" customHeight="1">
      <c r="A868" s="37" t="str">
        <f t="shared" si="1"/>
        <v>Sao Tome and Principe-Africa2004</v>
      </c>
      <c r="B868" s="37">
        <v>0.038</v>
      </c>
      <c r="C868" s="37">
        <v>0.05</v>
      </c>
      <c r="D868" s="37">
        <v>66.0</v>
      </c>
      <c r="E868" s="37">
        <v>62.0</v>
      </c>
      <c r="F868" s="37">
        <v>0.422</v>
      </c>
      <c r="G868" s="37">
        <v>0.537</v>
      </c>
      <c r="H868" s="37">
        <v>0.04</v>
      </c>
      <c r="I868" s="37">
        <v>150842.0</v>
      </c>
      <c r="J868" s="37">
        <v>0.571</v>
      </c>
      <c r="K868" s="36" t="s">
        <v>129</v>
      </c>
      <c r="L868" s="36" t="s">
        <v>75</v>
      </c>
      <c r="M868" s="31" t="s">
        <v>83</v>
      </c>
    </row>
    <row r="869" ht="15.75" customHeight="1">
      <c r="A869" s="37" t="str">
        <f t="shared" si="1"/>
        <v>Senegal-Africa2004</v>
      </c>
      <c r="B869" s="37">
        <v>0.039</v>
      </c>
      <c r="C869" s="37">
        <v>0.059</v>
      </c>
      <c r="D869" s="37">
        <v>62.0</v>
      </c>
      <c r="E869" s="37">
        <v>58.0</v>
      </c>
      <c r="F869" s="37">
        <v>0.443</v>
      </c>
      <c r="G869" s="37">
        <v>0.526</v>
      </c>
      <c r="H869" s="37">
        <v>0.032</v>
      </c>
      <c r="I869" s="37">
        <v>1.0967568E7</v>
      </c>
      <c r="J869" s="37">
        <v>0.409</v>
      </c>
      <c r="K869" s="36" t="s">
        <v>130</v>
      </c>
      <c r="L869" s="36" t="s">
        <v>75</v>
      </c>
      <c r="M869" s="31" t="s">
        <v>83</v>
      </c>
    </row>
    <row r="870" ht="15.75" customHeight="1">
      <c r="A870" s="37" t="str">
        <f t="shared" si="1"/>
        <v>Seychelles-Africa2004</v>
      </c>
      <c r="B870" s="37">
        <v>0.017</v>
      </c>
      <c r="C870" s="37">
        <v>0.012</v>
      </c>
      <c r="D870" s="37">
        <v>76.0</v>
      </c>
      <c r="E870" s="37">
        <v>69.0</v>
      </c>
      <c r="F870" s="37">
        <v>0.25</v>
      </c>
      <c r="G870" s="37">
        <v>0.673</v>
      </c>
      <c r="H870" s="37">
        <v>0.076</v>
      </c>
      <c r="I870" s="37">
        <v>82500.0</v>
      </c>
      <c r="J870" s="37">
        <v>0.508</v>
      </c>
      <c r="K870" s="36" t="s">
        <v>131</v>
      </c>
      <c r="L870" s="36" t="s">
        <v>75</v>
      </c>
      <c r="M870" s="31" t="s">
        <v>83</v>
      </c>
    </row>
    <row r="871" ht="15.75" customHeight="1">
      <c r="A871" s="37" t="str">
        <f t="shared" si="1"/>
        <v>Sierra Leone-Africa2004</v>
      </c>
      <c r="B871" s="37">
        <v>0.042</v>
      </c>
      <c r="C871" s="37">
        <v>0.13</v>
      </c>
      <c r="D871" s="37">
        <v>42.0</v>
      </c>
      <c r="E871" s="37">
        <v>41.0</v>
      </c>
      <c r="F871" s="37">
        <v>0.427</v>
      </c>
      <c r="G871" s="37">
        <v>0.549</v>
      </c>
      <c r="H871" s="37">
        <v>0.024</v>
      </c>
      <c r="I871" s="37">
        <v>4928175.0</v>
      </c>
      <c r="J871" s="37">
        <v>0.366</v>
      </c>
      <c r="K871" s="36" t="s">
        <v>132</v>
      </c>
      <c r="L871" s="36" t="s">
        <v>75</v>
      </c>
      <c r="M871" s="31" t="s">
        <v>83</v>
      </c>
    </row>
    <row r="872" ht="15.75" customHeight="1">
      <c r="A872" s="37" t="str">
        <f t="shared" si="1"/>
        <v>Somalia-Africa2004</v>
      </c>
      <c r="B872" s="37">
        <v>0.047</v>
      </c>
      <c r="C872" s="37">
        <v>0.105</v>
      </c>
      <c r="D872" s="37">
        <v>54.0</v>
      </c>
      <c r="E872" s="37">
        <v>51.0</v>
      </c>
      <c r="F872" s="37">
        <v>0.477</v>
      </c>
      <c r="G872" s="37">
        <v>0.494</v>
      </c>
      <c r="H872" s="37">
        <v>0.029</v>
      </c>
      <c r="I872" s="37">
        <v>8249965.0</v>
      </c>
      <c r="J872" s="37">
        <v>0.348</v>
      </c>
      <c r="K872" s="36" t="s">
        <v>133</v>
      </c>
      <c r="L872" s="36" t="s">
        <v>75</v>
      </c>
      <c r="M872" s="31" t="s">
        <v>83</v>
      </c>
    </row>
    <row r="873" ht="15.75" customHeight="1">
      <c r="A873" s="37" t="str">
        <f t="shared" si="1"/>
        <v>South Africa-Africa2004</v>
      </c>
      <c r="B873" s="37">
        <v>0.023</v>
      </c>
      <c r="C873" s="37">
        <v>0.052</v>
      </c>
      <c r="D873" s="37">
        <v>53.0</v>
      </c>
      <c r="E873" s="37">
        <v>51.0</v>
      </c>
      <c r="F873" s="37">
        <v>0.312</v>
      </c>
      <c r="G873" s="37">
        <v>0.647</v>
      </c>
      <c r="H873" s="37">
        <v>0.042</v>
      </c>
      <c r="I873" s="37">
        <v>4.7019452E7</v>
      </c>
      <c r="J873" s="37">
        <v>0.59</v>
      </c>
      <c r="K873" s="36" t="s">
        <v>134</v>
      </c>
      <c r="L873" s="36" t="s">
        <v>75</v>
      </c>
      <c r="M873" s="31" t="s">
        <v>83</v>
      </c>
    </row>
    <row r="874" ht="15.75" customHeight="1">
      <c r="A874" s="37" t="str">
        <f t="shared" si="1"/>
        <v>South Sudan-Africa2004</v>
      </c>
      <c r="B874" s="37">
        <v>0.04</v>
      </c>
      <c r="C874" s="37">
        <v>0.091</v>
      </c>
      <c r="D874" s="37">
        <v>52.0</v>
      </c>
      <c r="E874" s="37">
        <v>50.0</v>
      </c>
      <c r="F874" s="37">
        <v>0.442</v>
      </c>
      <c r="G874" s="37">
        <v>0.526</v>
      </c>
      <c r="H874" s="37">
        <v>0.032</v>
      </c>
      <c r="I874" s="37">
        <v>7730180.0</v>
      </c>
      <c r="J874" s="37">
        <v>0.17</v>
      </c>
      <c r="K874" s="36" t="s">
        <v>135</v>
      </c>
      <c r="L874" s="36" t="s">
        <v>75</v>
      </c>
      <c r="M874" s="31" t="s">
        <v>83</v>
      </c>
    </row>
    <row r="875" ht="15.75" customHeight="1">
      <c r="A875" s="37" t="str">
        <f t="shared" si="1"/>
        <v>Sudan-Africa2004</v>
      </c>
      <c r="B875" s="37">
        <v>0.038</v>
      </c>
      <c r="C875" s="37">
        <v>0.063</v>
      </c>
      <c r="D875" s="37">
        <v>61.0</v>
      </c>
      <c r="E875" s="37">
        <v>58.0</v>
      </c>
      <c r="F875" s="37">
        <v>0.433</v>
      </c>
      <c r="G875" s="37">
        <v>0.536</v>
      </c>
      <c r="H875" s="37">
        <v>0.03</v>
      </c>
      <c r="I875" s="37">
        <v>3.0778572E7</v>
      </c>
      <c r="J875" s="37">
        <v>0.327</v>
      </c>
      <c r="K875" s="36" t="s">
        <v>136</v>
      </c>
      <c r="L875" s="36" t="s">
        <v>75</v>
      </c>
      <c r="M875" s="31" t="s">
        <v>83</v>
      </c>
    </row>
    <row r="876" ht="15.75" customHeight="1">
      <c r="A876" s="37" t="str">
        <f t="shared" si="1"/>
        <v>Swaziland-Africa2004</v>
      </c>
      <c r="B876" s="37">
        <v>0.032</v>
      </c>
      <c r="C876" s="37">
        <v>0.082</v>
      </c>
      <c r="D876" s="37">
        <v>46.0</v>
      </c>
      <c r="E876" s="37">
        <v>46.0</v>
      </c>
      <c r="F876" s="37">
        <v>0.424</v>
      </c>
      <c r="G876" s="37">
        <v>0.545</v>
      </c>
      <c r="H876" s="37">
        <v>0.031</v>
      </c>
      <c r="I876" s="37">
        <v>1094758.0</v>
      </c>
      <c r="J876" s="37">
        <v>0.222</v>
      </c>
      <c r="K876" s="36" t="s">
        <v>137</v>
      </c>
      <c r="L876" s="36" t="s">
        <v>75</v>
      </c>
      <c r="M876" s="31" t="s">
        <v>83</v>
      </c>
    </row>
    <row r="877" ht="15.75" customHeight="1">
      <c r="A877" s="37" t="str">
        <f t="shared" si="1"/>
        <v>Tanzania-Africa2004</v>
      </c>
      <c r="B877" s="37">
        <v>0.042</v>
      </c>
      <c r="C877" s="37">
        <v>0.061</v>
      </c>
      <c r="D877" s="37">
        <v>53.0</v>
      </c>
      <c r="E877" s="37">
        <v>52.0</v>
      </c>
      <c r="F877" s="37">
        <v>0.446</v>
      </c>
      <c r="G877" s="37">
        <v>0.524</v>
      </c>
      <c r="H877" s="37">
        <v>0.03</v>
      </c>
      <c r="I877" s="37">
        <v>3.7765139E7</v>
      </c>
      <c r="J877" s="37">
        <v>0.242</v>
      </c>
      <c r="K877" s="36" t="s">
        <v>138</v>
      </c>
      <c r="L877" s="36" t="s">
        <v>75</v>
      </c>
      <c r="M877" s="31" t="s">
        <v>83</v>
      </c>
    </row>
    <row r="878" ht="15.75" customHeight="1">
      <c r="A878" s="37" t="str">
        <f t="shared" si="1"/>
        <v>Togo-Africa2004</v>
      </c>
      <c r="B878" s="37">
        <v>0.038</v>
      </c>
      <c r="C878" s="37">
        <v>0.07</v>
      </c>
      <c r="D878" s="37">
        <v>55.0</v>
      </c>
      <c r="E878" s="37">
        <v>53.0</v>
      </c>
      <c r="F878" s="37">
        <v>0.431</v>
      </c>
      <c r="G878" s="37">
        <v>0.541</v>
      </c>
      <c r="H878" s="37">
        <v>0.028</v>
      </c>
      <c r="I878" s="37">
        <v>5397851.0</v>
      </c>
      <c r="J878" s="37">
        <v>0.347</v>
      </c>
      <c r="K878" s="36" t="s">
        <v>139</v>
      </c>
      <c r="L878" s="36" t="s">
        <v>75</v>
      </c>
      <c r="M878" s="31" t="s">
        <v>83</v>
      </c>
    </row>
    <row r="879" ht="15.75" customHeight="1">
      <c r="A879" s="37" t="str">
        <f t="shared" si="1"/>
        <v>Tunisia-Africa2004</v>
      </c>
      <c r="B879" s="37">
        <v>0.017</v>
      </c>
      <c r="C879" s="37">
        <v>0.021</v>
      </c>
      <c r="D879" s="37">
        <v>75.0</v>
      </c>
      <c r="E879" s="37">
        <v>71.0</v>
      </c>
      <c r="F879" s="37">
        <v>0.265</v>
      </c>
      <c r="G879" s="37">
        <v>0.669</v>
      </c>
      <c r="H879" s="37">
        <v>0.066</v>
      </c>
      <c r="I879" s="37">
        <v>9932400.0</v>
      </c>
      <c r="J879" s="37">
        <v>0.649</v>
      </c>
      <c r="K879" s="36" t="s">
        <v>140</v>
      </c>
      <c r="L879" s="36" t="s">
        <v>75</v>
      </c>
      <c r="M879" s="31" t="s">
        <v>83</v>
      </c>
    </row>
    <row r="880" ht="15.75" customHeight="1">
      <c r="A880" s="37" t="str">
        <f t="shared" si="1"/>
        <v>Uganda-Africa2004</v>
      </c>
      <c r="B880" s="37">
        <v>0.047</v>
      </c>
      <c r="C880" s="37">
        <v>0.073</v>
      </c>
      <c r="D880" s="37">
        <v>52.0</v>
      </c>
      <c r="E880" s="37">
        <v>52.0</v>
      </c>
      <c r="F880" s="37">
        <v>0.494</v>
      </c>
      <c r="G880" s="37">
        <v>0.481</v>
      </c>
      <c r="H880" s="37">
        <v>0.025</v>
      </c>
      <c r="I880" s="37">
        <v>2.7766986E7</v>
      </c>
      <c r="J880" s="37">
        <v>0.128</v>
      </c>
      <c r="K880" s="36" t="s">
        <v>141</v>
      </c>
      <c r="L880" s="36" t="s">
        <v>75</v>
      </c>
      <c r="M880" s="31" t="s">
        <v>83</v>
      </c>
    </row>
    <row r="881" ht="15.75" customHeight="1">
      <c r="A881" s="37" t="str">
        <f t="shared" si="1"/>
        <v>Zambia-Africa2004</v>
      </c>
      <c r="B881" s="37">
        <v>0.044</v>
      </c>
      <c r="C881" s="37">
        <v>0.081</v>
      </c>
      <c r="D881" s="37">
        <v>46.0</v>
      </c>
      <c r="E881" s="37">
        <v>45.0</v>
      </c>
      <c r="F881" s="37">
        <v>0.466</v>
      </c>
      <c r="G881" s="37">
        <v>0.507</v>
      </c>
      <c r="H881" s="37">
        <v>0.027</v>
      </c>
      <c r="I881" s="37">
        <v>1.117465E7</v>
      </c>
      <c r="J881" s="37">
        <v>0.362</v>
      </c>
      <c r="K881" s="36" t="s">
        <v>142</v>
      </c>
      <c r="L881" s="36" t="s">
        <v>75</v>
      </c>
      <c r="M881" s="31" t="s">
        <v>83</v>
      </c>
    </row>
    <row r="882" ht="15.75" customHeight="1">
      <c r="A882" s="37" t="str">
        <f t="shared" si="1"/>
        <v>Zimbabwe-Africa2004</v>
      </c>
      <c r="B882" s="37">
        <v>0.032</v>
      </c>
      <c r="C882" s="37">
        <v>0.058</v>
      </c>
      <c r="D882" s="37">
        <v>43.0</v>
      </c>
      <c r="E882" s="37">
        <v>44.0</v>
      </c>
      <c r="F882" s="37">
        <v>0.415</v>
      </c>
      <c r="G882" s="37">
        <v>0.549</v>
      </c>
      <c r="H882" s="37">
        <v>0.036</v>
      </c>
      <c r="I882" s="37">
        <v>1.2693047E7</v>
      </c>
      <c r="J882" s="37">
        <v>0.343</v>
      </c>
      <c r="K882" s="36" t="s">
        <v>143</v>
      </c>
      <c r="L882" s="36" t="s">
        <v>75</v>
      </c>
      <c r="M882" s="31" t="s">
        <v>83</v>
      </c>
    </row>
    <row r="883" ht="15.75" customHeight="1">
      <c r="A883" s="37" t="str">
        <f t="shared" si="1"/>
        <v>Afghanistan-Asia2004</v>
      </c>
      <c r="B883" s="37">
        <v>0.046</v>
      </c>
      <c r="C883" s="37">
        <v>0.086</v>
      </c>
      <c r="D883" s="37">
        <v>58.0</v>
      </c>
      <c r="E883" s="37">
        <v>55.0</v>
      </c>
      <c r="F883" s="37">
        <v>0.494</v>
      </c>
      <c r="G883" s="37">
        <v>0.486</v>
      </c>
      <c r="H883" s="37">
        <v>0.02</v>
      </c>
      <c r="I883" s="37">
        <v>2.4018682E7</v>
      </c>
      <c r="J883" s="37">
        <v>0.226</v>
      </c>
      <c r="K883" s="36" t="s">
        <v>144</v>
      </c>
      <c r="L883" s="36" t="s">
        <v>145</v>
      </c>
      <c r="M883" s="31" t="s">
        <v>83</v>
      </c>
    </row>
    <row r="884" ht="15.75" customHeight="1">
      <c r="A884" s="37" t="str">
        <f t="shared" si="1"/>
        <v>Armenia-Asia2004</v>
      </c>
      <c r="B884" s="37">
        <v>0.014</v>
      </c>
      <c r="C884" s="37">
        <v>0.022</v>
      </c>
      <c r="D884" s="37">
        <v>76.0</v>
      </c>
      <c r="E884" s="37">
        <v>70.0</v>
      </c>
      <c r="F884" s="37">
        <v>0.225</v>
      </c>
      <c r="G884" s="37">
        <v>0.66</v>
      </c>
      <c r="H884" s="37">
        <v>0.115</v>
      </c>
      <c r="I884" s="37">
        <v>3025652.0</v>
      </c>
      <c r="J884" s="37">
        <v>0.642</v>
      </c>
      <c r="K884" s="36" t="s">
        <v>146</v>
      </c>
      <c r="L884" s="36" t="s">
        <v>145</v>
      </c>
      <c r="M884" s="31" t="s">
        <v>83</v>
      </c>
    </row>
    <row r="885" ht="15.75" customHeight="1">
      <c r="A885" s="37" t="str">
        <f t="shared" si="1"/>
        <v>Azerbaijan-Asia2004</v>
      </c>
      <c r="B885" s="37">
        <v>0.016</v>
      </c>
      <c r="C885" s="37">
        <v>0.047</v>
      </c>
      <c r="D885" s="37">
        <v>71.0</v>
      </c>
      <c r="E885" s="37">
        <v>66.0</v>
      </c>
      <c r="F885" s="37">
        <v>0.27</v>
      </c>
      <c r="G885" s="37">
        <v>0.667</v>
      </c>
      <c r="H885" s="37">
        <v>0.064</v>
      </c>
      <c r="I885" s="37">
        <v>8306500.0</v>
      </c>
      <c r="J885" s="37">
        <v>0.522</v>
      </c>
      <c r="K885" s="36" t="s">
        <v>147</v>
      </c>
      <c r="L885" s="36" t="s">
        <v>145</v>
      </c>
      <c r="M885" s="31" t="s">
        <v>83</v>
      </c>
    </row>
    <row r="886" ht="15.75" customHeight="1">
      <c r="A886" s="37" t="str">
        <f t="shared" si="1"/>
        <v>Bangladesh-Asia2004</v>
      </c>
      <c r="B886" s="37">
        <v>0.024</v>
      </c>
      <c r="C886" s="37">
        <v>0.053</v>
      </c>
      <c r="D886" s="37">
        <v>68.0</v>
      </c>
      <c r="E886" s="37">
        <v>67.0</v>
      </c>
      <c r="F886" s="37">
        <v>0.348</v>
      </c>
      <c r="G886" s="37">
        <v>0.609</v>
      </c>
      <c r="H886" s="37">
        <v>0.042</v>
      </c>
      <c r="I886" s="37">
        <v>1.41235035E8</v>
      </c>
      <c r="J886" s="37">
        <v>0.261</v>
      </c>
      <c r="K886" s="36" t="s">
        <v>148</v>
      </c>
      <c r="L886" s="36" t="s">
        <v>145</v>
      </c>
      <c r="M886" s="31" t="s">
        <v>83</v>
      </c>
    </row>
    <row r="887" ht="15.75" customHeight="1">
      <c r="A887" s="37" t="str">
        <f t="shared" si="1"/>
        <v>Bhutan-Asia2004</v>
      </c>
      <c r="B887" s="37">
        <v>0.024</v>
      </c>
      <c r="C887" s="37">
        <v>0.048</v>
      </c>
      <c r="D887" s="37">
        <v>63.0</v>
      </c>
      <c r="E887" s="37">
        <v>63.0</v>
      </c>
      <c r="F887" s="37">
        <v>0.352</v>
      </c>
      <c r="G887" s="37">
        <v>0.608</v>
      </c>
      <c r="H887" s="37">
        <v>0.04</v>
      </c>
      <c r="I887" s="37">
        <v>633893.0</v>
      </c>
      <c r="J887" s="37">
        <v>0.298</v>
      </c>
      <c r="K887" s="36" t="s">
        <v>149</v>
      </c>
      <c r="L887" s="36" t="s">
        <v>145</v>
      </c>
      <c r="M887" s="31" t="s">
        <v>83</v>
      </c>
    </row>
    <row r="888" ht="15.75" customHeight="1">
      <c r="A888" s="37" t="str">
        <f t="shared" si="1"/>
        <v>Brunei-Asia2004</v>
      </c>
      <c r="B888" s="37">
        <v>0.02</v>
      </c>
      <c r="C888" s="37">
        <v>0.008</v>
      </c>
      <c r="D888" s="37">
        <v>79.0</v>
      </c>
      <c r="E888" s="37">
        <v>75.0</v>
      </c>
      <c r="F888" s="37">
        <v>0.292</v>
      </c>
      <c r="G888" s="37">
        <v>0.677</v>
      </c>
      <c r="H888" s="37">
        <v>0.031</v>
      </c>
      <c r="I888" s="37">
        <v>360797.0</v>
      </c>
      <c r="J888" s="37">
        <v>0.731</v>
      </c>
      <c r="K888" s="36" t="s">
        <v>150</v>
      </c>
      <c r="L888" s="36" t="s">
        <v>145</v>
      </c>
      <c r="M888" s="31" t="s">
        <v>83</v>
      </c>
    </row>
    <row r="889" ht="15.75" customHeight="1">
      <c r="A889" s="37" t="str">
        <f t="shared" si="1"/>
        <v>Cambodia-Asia2004</v>
      </c>
      <c r="B889" s="37">
        <v>0.026</v>
      </c>
      <c r="C889" s="37">
        <v>0.057</v>
      </c>
      <c r="D889" s="37">
        <v>69.0</v>
      </c>
      <c r="E889" s="37">
        <v>63.0</v>
      </c>
      <c r="F889" s="37">
        <v>0.37</v>
      </c>
      <c r="G889" s="37">
        <v>0.588</v>
      </c>
      <c r="H889" s="37">
        <v>0.043</v>
      </c>
      <c r="I889" s="37">
        <v>1.3149386E7</v>
      </c>
      <c r="J889" s="37">
        <v>0.191</v>
      </c>
      <c r="K889" s="36" t="s">
        <v>151</v>
      </c>
      <c r="L889" s="36" t="s">
        <v>145</v>
      </c>
      <c r="M889" s="31" t="s">
        <v>83</v>
      </c>
    </row>
    <row r="890" ht="15.75" customHeight="1">
      <c r="A890" s="37" t="str">
        <f t="shared" si="1"/>
        <v>China-Asia2004</v>
      </c>
      <c r="B890" s="37">
        <v>0.012</v>
      </c>
      <c r="C890" s="37">
        <v>0.022</v>
      </c>
      <c r="D890" s="37">
        <v>75.0</v>
      </c>
      <c r="E890" s="37">
        <v>73.0</v>
      </c>
      <c r="F890" s="37">
        <v>0.214</v>
      </c>
      <c r="G890" s="37">
        <v>0.711</v>
      </c>
      <c r="H890" s="37">
        <v>0.075</v>
      </c>
      <c r="I890" s="37">
        <v>1.296075E9</v>
      </c>
      <c r="J890" s="37">
        <v>0.411</v>
      </c>
      <c r="K890" s="36" t="s">
        <v>152</v>
      </c>
      <c r="L890" s="36" t="s">
        <v>145</v>
      </c>
      <c r="M890" s="31" t="s">
        <v>83</v>
      </c>
    </row>
    <row r="891" ht="15.75" customHeight="1">
      <c r="A891" s="37" t="str">
        <f t="shared" si="1"/>
        <v>Georgia-Asia2004</v>
      </c>
      <c r="B891" s="37">
        <v>0.012</v>
      </c>
      <c r="C891" s="37">
        <v>0.024</v>
      </c>
      <c r="D891" s="37">
        <v>76.0</v>
      </c>
      <c r="E891" s="37">
        <v>69.0</v>
      </c>
      <c r="F891" s="37">
        <v>0.19</v>
      </c>
      <c r="G891" s="37">
        <v>0.667</v>
      </c>
      <c r="H891" s="37">
        <v>0.143</v>
      </c>
      <c r="I891" s="37">
        <v>4318300.0</v>
      </c>
      <c r="J891" s="37">
        <v>0.524</v>
      </c>
      <c r="K891" s="36" t="s">
        <v>153</v>
      </c>
      <c r="L891" s="36" t="s">
        <v>145</v>
      </c>
      <c r="M891" s="31" t="s">
        <v>83</v>
      </c>
    </row>
    <row r="892" ht="15.75" customHeight="1">
      <c r="A892" s="37" t="str">
        <f t="shared" si="1"/>
        <v>Hong Kong SAR-Asia2004</v>
      </c>
      <c r="B892" s="37">
        <v>0.007</v>
      </c>
      <c r="C892" s="36"/>
      <c r="D892" s="37">
        <v>85.0</v>
      </c>
      <c r="E892" s="37">
        <v>79.0</v>
      </c>
      <c r="F892" s="37">
        <v>0.148</v>
      </c>
      <c r="G892" s="37">
        <v>0.732</v>
      </c>
      <c r="H892" s="37">
        <v>0.119</v>
      </c>
      <c r="I892" s="37">
        <v>6783500.0</v>
      </c>
      <c r="J892" s="37">
        <v>1.0</v>
      </c>
      <c r="K892" s="36" t="s">
        <v>154</v>
      </c>
      <c r="L892" s="36" t="s">
        <v>145</v>
      </c>
      <c r="M892" s="31" t="s">
        <v>83</v>
      </c>
    </row>
    <row r="893" ht="15.75" customHeight="1">
      <c r="A893" s="37" t="str">
        <f t="shared" si="1"/>
        <v>India-Asia2004</v>
      </c>
      <c r="B893" s="37">
        <v>0.024</v>
      </c>
      <c r="C893" s="37">
        <v>0.058</v>
      </c>
      <c r="D893" s="37">
        <v>65.0</v>
      </c>
      <c r="E893" s="37">
        <v>62.0</v>
      </c>
      <c r="F893" s="37">
        <v>0.326</v>
      </c>
      <c r="G893" s="37">
        <v>0.627</v>
      </c>
      <c r="H893" s="37">
        <v>0.046</v>
      </c>
      <c r="I893" s="37">
        <v>1.110626108E9</v>
      </c>
      <c r="J893" s="37">
        <v>0.289</v>
      </c>
      <c r="K893" s="36" t="s">
        <v>155</v>
      </c>
      <c r="L893" s="36" t="s">
        <v>145</v>
      </c>
      <c r="M893" s="31" t="s">
        <v>83</v>
      </c>
    </row>
    <row r="894" ht="15.75" customHeight="1">
      <c r="A894" s="37" t="str">
        <f t="shared" si="1"/>
        <v>Indonesia-Asia2004</v>
      </c>
      <c r="B894" s="37">
        <v>0.021</v>
      </c>
      <c r="C894" s="37">
        <v>0.035</v>
      </c>
      <c r="D894" s="37">
        <v>71.0</v>
      </c>
      <c r="E894" s="37">
        <v>67.0</v>
      </c>
      <c r="F894" s="37">
        <v>0.3</v>
      </c>
      <c r="G894" s="37">
        <v>0.651</v>
      </c>
      <c r="H894" s="37">
        <v>0.048</v>
      </c>
      <c r="I894" s="37">
        <v>2.21293797E8</v>
      </c>
      <c r="J894" s="37">
        <v>0.451</v>
      </c>
      <c r="K894" s="36" t="s">
        <v>156</v>
      </c>
      <c r="L894" s="36" t="s">
        <v>145</v>
      </c>
      <c r="M894" s="31" t="s">
        <v>83</v>
      </c>
    </row>
    <row r="895" ht="15.75" customHeight="1">
      <c r="A895" s="37" t="str">
        <f t="shared" si="1"/>
        <v>Japan-Asia2004</v>
      </c>
      <c r="B895" s="37">
        <v>0.009</v>
      </c>
      <c r="C895" s="37">
        <v>0.003</v>
      </c>
      <c r="D895" s="37">
        <v>86.0</v>
      </c>
      <c r="E895" s="37">
        <v>79.0</v>
      </c>
      <c r="F895" s="37">
        <v>0.139</v>
      </c>
      <c r="G895" s="37">
        <v>0.668</v>
      </c>
      <c r="H895" s="37">
        <v>0.193</v>
      </c>
      <c r="I895" s="37">
        <v>1.27761E8</v>
      </c>
      <c r="J895" s="37">
        <v>0.846</v>
      </c>
      <c r="K895" s="36" t="s">
        <v>157</v>
      </c>
      <c r="L895" s="36" t="s">
        <v>145</v>
      </c>
      <c r="M895" s="31" t="s">
        <v>83</v>
      </c>
    </row>
    <row r="896" ht="15.75" customHeight="1">
      <c r="A896" s="37" t="str">
        <f t="shared" si="1"/>
        <v>Kazakhstan-Asia2004</v>
      </c>
      <c r="B896" s="37">
        <v>0.018</v>
      </c>
      <c r="C896" s="37">
        <v>0.03</v>
      </c>
      <c r="D896" s="37">
        <v>72.0</v>
      </c>
      <c r="E896" s="37">
        <v>60.0</v>
      </c>
      <c r="F896" s="37">
        <v>0.251</v>
      </c>
      <c r="G896" s="37">
        <v>0.674</v>
      </c>
      <c r="H896" s="37">
        <v>0.076</v>
      </c>
      <c r="I896" s="37">
        <v>1.5012985E7</v>
      </c>
      <c r="J896" s="37">
        <v>0.549</v>
      </c>
      <c r="K896" s="36" t="s">
        <v>158</v>
      </c>
      <c r="L896" s="36" t="s">
        <v>145</v>
      </c>
      <c r="M896" s="31" t="s">
        <v>83</v>
      </c>
    </row>
    <row r="897" ht="15.75" customHeight="1">
      <c r="A897" s="37" t="str">
        <f t="shared" si="1"/>
        <v>North Korea-Asia2004</v>
      </c>
      <c r="B897" s="37">
        <v>0.016</v>
      </c>
      <c r="C897" s="37">
        <v>0.028</v>
      </c>
      <c r="D897" s="37">
        <v>72.0</v>
      </c>
      <c r="E897" s="37">
        <v>64.0</v>
      </c>
      <c r="F897" s="37">
        <v>0.25</v>
      </c>
      <c r="G897" s="37">
        <v>0.678</v>
      </c>
      <c r="H897" s="37">
        <v>0.071</v>
      </c>
      <c r="I897" s="37">
        <v>2.3639303E7</v>
      </c>
      <c r="J897" s="37">
        <v>0.597</v>
      </c>
      <c r="K897" s="36" t="s">
        <v>167</v>
      </c>
      <c r="L897" s="36" t="s">
        <v>145</v>
      </c>
      <c r="M897" s="31" t="s">
        <v>83</v>
      </c>
    </row>
    <row r="898" ht="15.75" customHeight="1">
      <c r="A898" s="37" t="str">
        <f t="shared" si="1"/>
        <v>South Korea-Asia2004</v>
      </c>
      <c r="B898" s="37">
        <v>0.01</v>
      </c>
      <c r="C898" s="37">
        <v>0.005</v>
      </c>
      <c r="D898" s="37">
        <v>81.0</v>
      </c>
      <c r="E898" s="37">
        <v>75.0</v>
      </c>
      <c r="F898" s="37">
        <v>0.196</v>
      </c>
      <c r="G898" s="37">
        <v>0.716</v>
      </c>
      <c r="H898" s="37">
        <v>0.089</v>
      </c>
      <c r="I898" s="37">
        <v>4.8039415E7</v>
      </c>
      <c r="J898" s="37">
        <v>0.81</v>
      </c>
      <c r="K898" s="36" t="s">
        <v>171</v>
      </c>
      <c r="L898" s="36" t="s">
        <v>145</v>
      </c>
      <c r="M898" s="31" t="s">
        <v>83</v>
      </c>
    </row>
    <row r="899" ht="15.75" customHeight="1">
      <c r="A899" s="37" t="str">
        <f t="shared" si="1"/>
        <v>Kyrgyzstan-Asia2004</v>
      </c>
      <c r="B899" s="37">
        <v>0.022</v>
      </c>
      <c r="C899" s="37">
        <v>0.036</v>
      </c>
      <c r="D899" s="37">
        <v>72.0</v>
      </c>
      <c r="E899" s="37">
        <v>64.0</v>
      </c>
      <c r="F899" s="37">
        <v>0.319</v>
      </c>
      <c r="G899" s="37">
        <v>0.624</v>
      </c>
      <c r="H899" s="37">
        <v>0.057</v>
      </c>
      <c r="I899" s="37">
        <v>5104700.0</v>
      </c>
      <c r="J899" s="37">
        <v>0.353</v>
      </c>
      <c r="K899" s="36" t="s">
        <v>159</v>
      </c>
      <c r="L899" s="36" t="s">
        <v>145</v>
      </c>
      <c r="M899" s="31" t="s">
        <v>83</v>
      </c>
    </row>
    <row r="900" ht="15.75" customHeight="1">
      <c r="A900" s="37" t="str">
        <f t="shared" si="1"/>
        <v>Laos-Asia2004</v>
      </c>
      <c r="B900" s="37">
        <v>0.028</v>
      </c>
      <c r="C900" s="37">
        <v>0.073</v>
      </c>
      <c r="D900" s="37">
        <v>65.0</v>
      </c>
      <c r="E900" s="37">
        <v>63.0</v>
      </c>
      <c r="F900" s="37">
        <v>0.411</v>
      </c>
      <c r="G900" s="37">
        <v>0.552</v>
      </c>
      <c r="H900" s="37">
        <v>0.037</v>
      </c>
      <c r="I900" s="37">
        <v>5699112.0</v>
      </c>
      <c r="J900" s="37">
        <v>0.262</v>
      </c>
      <c r="K900" s="36" t="s">
        <v>160</v>
      </c>
      <c r="L900" s="36" t="s">
        <v>145</v>
      </c>
      <c r="M900" s="31" t="s">
        <v>83</v>
      </c>
    </row>
    <row r="901" ht="15.75" customHeight="1">
      <c r="A901" s="37" t="str">
        <f t="shared" si="1"/>
        <v>Macao SAR-Asia2004</v>
      </c>
      <c r="B901" s="37">
        <v>0.008</v>
      </c>
      <c r="C901" s="36"/>
      <c r="D901" s="37">
        <v>81.0</v>
      </c>
      <c r="E901" s="37">
        <v>76.0</v>
      </c>
      <c r="F901" s="37">
        <v>0.185</v>
      </c>
      <c r="G901" s="37">
        <v>0.742</v>
      </c>
      <c r="H901" s="37">
        <v>0.074</v>
      </c>
      <c r="I901" s="37">
        <v>458542.0</v>
      </c>
      <c r="J901" s="37">
        <v>1.0</v>
      </c>
      <c r="K901" s="36" t="s">
        <v>161</v>
      </c>
      <c r="L901" s="36" t="s">
        <v>145</v>
      </c>
      <c r="M901" s="31" t="s">
        <v>83</v>
      </c>
    </row>
    <row r="902" ht="15.75" customHeight="1">
      <c r="A902" s="37" t="str">
        <f t="shared" si="1"/>
        <v>Malaysia-Asia2004</v>
      </c>
      <c r="B902" s="37">
        <v>0.019</v>
      </c>
      <c r="C902" s="37">
        <v>0.007</v>
      </c>
      <c r="D902" s="37">
        <v>76.0</v>
      </c>
      <c r="E902" s="37">
        <v>71.0</v>
      </c>
      <c r="F902" s="37">
        <v>0.308</v>
      </c>
      <c r="G902" s="37">
        <v>0.649</v>
      </c>
      <c r="H902" s="37">
        <v>0.043</v>
      </c>
      <c r="I902" s="37">
        <v>2.5365089E7</v>
      </c>
      <c r="J902" s="37">
        <v>0.657</v>
      </c>
      <c r="K902" s="36" t="s">
        <v>162</v>
      </c>
      <c r="L902" s="36" t="s">
        <v>145</v>
      </c>
      <c r="M902" s="31" t="s">
        <v>83</v>
      </c>
    </row>
    <row r="903" ht="15.75" customHeight="1">
      <c r="A903" s="37" t="str">
        <f t="shared" si="1"/>
        <v>Maldives-Asia2004</v>
      </c>
      <c r="B903" s="37">
        <v>0.021</v>
      </c>
      <c r="C903" s="37">
        <v>0.022</v>
      </c>
      <c r="D903" s="37">
        <v>75.0</v>
      </c>
      <c r="E903" s="37">
        <v>72.0</v>
      </c>
      <c r="F903" s="37">
        <v>0.356</v>
      </c>
      <c r="G903" s="37">
        <v>0.599</v>
      </c>
      <c r="H903" s="37">
        <v>0.044</v>
      </c>
      <c r="I903" s="37">
        <v>292505.0</v>
      </c>
      <c r="J903" s="37">
        <v>0.325</v>
      </c>
      <c r="K903" s="36" t="s">
        <v>163</v>
      </c>
      <c r="L903" s="36" t="s">
        <v>145</v>
      </c>
      <c r="M903" s="31" t="s">
        <v>83</v>
      </c>
    </row>
    <row r="904" ht="15.75" customHeight="1">
      <c r="A904" s="37" t="str">
        <f t="shared" si="1"/>
        <v>Mongolia-Asia2004</v>
      </c>
      <c r="B904" s="37">
        <v>0.02</v>
      </c>
      <c r="C904" s="37">
        <v>0.039</v>
      </c>
      <c r="D904" s="37">
        <v>69.0</v>
      </c>
      <c r="E904" s="37">
        <v>61.0</v>
      </c>
      <c r="F904" s="37">
        <v>0.299</v>
      </c>
      <c r="G904" s="37">
        <v>0.664</v>
      </c>
      <c r="H904" s="37">
        <v>0.037</v>
      </c>
      <c r="I904" s="37">
        <v>2496248.0</v>
      </c>
      <c r="J904" s="37">
        <v>0.614</v>
      </c>
      <c r="K904" s="36" t="s">
        <v>164</v>
      </c>
      <c r="L904" s="36" t="s">
        <v>145</v>
      </c>
      <c r="M904" s="31" t="s">
        <v>83</v>
      </c>
    </row>
    <row r="905" ht="15.75" customHeight="1">
      <c r="A905" s="37" t="str">
        <f t="shared" si="1"/>
        <v>Myanmar-Asia2004</v>
      </c>
      <c r="B905" s="37">
        <v>0.019</v>
      </c>
      <c r="C905" s="37">
        <v>0.052</v>
      </c>
      <c r="D905" s="37">
        <v>65.0</v>
      </c>
      <c r="E905" s="37">
        <v>61.0</v>
      </c>
      <c r="F905" s="37">
        <v>0.286</v>
      </c>
      <c r="G905" s="37">
        <v>0.666</v>
      </c>
      <c r="H905" s="37">
        <v>0.049</v>
      </c>
      <c r="I905" s="37">
        <v>4.9875169E7</v>
      </c>
      <c r="J905" s="37">
        <v>0.285</v>
      </c>
      <c r="K905" s="36" t="s">
        <v>165</v>
      </c>
      <c r="L905" s="36" t="s">
        <v>145</v>
      </c>
      <c r="M905" s="31" t="s">
        <v>83</v>
      </c>
    </row>
    <row r="906" ht="15.75" customHeight="1">
      <c r="A906" s="37" t="str">
        <f t="shared" si="1"/>
        <v>Nepal-Asia2004</v>
      </c>
      <c r="B906" s="37">
        <v>0.029</v>
      </c>
      <c r="C906" s="37">
        <v>0.049</v>
      </c>
      <c r="D906" s="37">
        <v>65.0</v>
      </c>
      <c r="E906" s="37">
        <v>63.0</v>
      </c>
      <c r="F906" s="37">
        <v>0.397</v>
      </c>
      <c r="G906" s="37">
        <v>0.56</v>
      </c>
      <c r="H906" s="37">
        <v>0.043</v>
      </c>
      <c r="I906" s="37">
        <v>2.492191E7</v>
      </c>
      <c r="J906" s="37">
        <v>0.149</v>
      </c>
      <c r="K906" s="36" t="s">
        <v>166</v>
      </c>
      <c r="L906" s="36" t="s">
        <v>145</v>
      </c>
      <c r="M906" s="31" t="s">
        <v>83</v>
      </c>
    </row>
    <row r="907" ht="15.75" customHeight="1">
      <c r="A907" s="37" t="str">
        <f t="shared" si="1"/>
        <v>Pakistan-Asia2004</v>
      </c>
      <c r="B907" s="37">
        <v>0.028</v>
      </c>
      <c r="C907" s="37">
        <v>0.082</v>
      </c>
      <c r="D907" s="37">
        <v>66.0</v>
      </c>
      <c r="E907" s="37">
        <v>64.0</v>
      </c>
      <c r="F907" s="37">
        <v>0.388</v>
      </c>
      <c r="G907" s="37">
        <v>0.571</v>
      </c>
      <c r="H907" s="37">
        <v>0.041</v>
      </c>
      <c r="I907" s="37">
        <v>1.55151394E8</v>
      </c>
      <c r="J907" s="37">
        <v>0.344</v>
      </c>
      <c r="K907" s="36" t="s">
        <v>168</v>
      </c>
      <c r="L907" s="36" t="s">
        <v>145</v>
      </c>
      <c r="M907" s="31" t="s">
        <v>83</v>
      </c>
    </row>
    <row r="908" ht="15.75" customHeight="1">
      <c r="A908" s="37" t="str">
        <f t="shared" si="1"/>
        <v>Philippines-Asia2004</v>
      </c>
      <c r="B908" s="37">
        <v>0.028</v>
      </c>
      <c r="C908" s="37">
        <v>0.028</v>
      </c>
      <c r="D908" s="37">
        <v>71.0</v>
      </c>
      <c r="E908" s="37">
        <v>64.0</v>
      </c>
      <c r="F908" s="37">
        <v>0.374</v>
      </c>
      <c r="G908" s="37">
        <v>0.592</v>
      </c>
      <c r="H908" s="37">
        <v>0.034</v>
      </c>
      <c r="I908" s="37">
        <v>8.4231329E7</v>
      </c>
      <c r="J908" s="37">
        <v>0.469</v>
      </c>
      <c r="K908" s="36" t="s">
        <v>169</v>
      </c>
      <c r="L908" s="36" t="s">
        <v>145</v>
      </c>
      <c r="M908" s="31" t="s">
        <v>83</v>
      </c>
    </row>
    <row r="909" ht="15.75" customHeight="1">
      <c r="A909" s="37" t="str">
        <f t="shared" si="1"/>
        <v>Singapore-Asia2004</v>
      </c>
      <c r="B909" s="37">
        <v>0.01</v>
      </c>
      <c r="C909" s="37">
        <v>0.002</v>
      </c>
      <c r="D909" s="37">
        <v>82.0</v>
      </c>
      <c r="E909" s="37">
        <v>77.0</v>
      </c>
      <c r="F909" s="37">
        <v>0.196</v>
      </c>
      <c r="G909" s="37">
        <v>0.723</v>
      </c>
      <c r="H909" s="37">
        <v>0.081</v>
      </c>
      <c r="I909" s="37">
        <v>4166700.0</v>
      </c>
      <c r="J909" s="37">
        <v>1.0</v>
      </c>
      <c r="K909" s="36" t="s">
        <v>170</v>
      </c>
      <c r="L909" s="36" t="s">
        <v>145</v>
      </c>
      <c r="M909" s="31" t="s">
        <v>83</v>
      </c>
    </row>
    <row r="910" ht="15.75" customHeight="1">
      <c r="A910" s="37" t="str">
        <f t="shared" si="1"/>
        <v>Sri Lanka-Asia2004</v>
      </c>
      <c r="B910" s="37">
        <v>0.019</v>
      </c>
      <c r="C910" s="37">
        <v>0.012</v>
      </c>
      <c r="D910" s="37">
        <v>77.0</v>
      </c>
      <c r="E910" s="37">
        <v>70.0</v>
      </c>
      <c r="F910" s="37">
        <v>0.256</v>
      </c>
      <c r="G910" s="37">
        <v>0.675</v>
      </c>
      <c r="H910" s="37">
        <v>0.069</v>
      </c>
      <c r="I910" s="37">
        <v>1.9435E7</v>
      </c>
      <c r="J910" s="37">
        <v>0.184</v>
      </c>
      <c r="K910" s="36" t="s">
        <v>172</v>
      </c>
      <c r="L910" s="36" t="s">
        <v>145</v>
      </c>
      <c r="M910" s="31" t="s">
        <v>83</v>
      </c>
    </row>
    <row r="911" ht="15.75" customHeight="1">
      <c r="A911" s="37" t="str">
        <f t="shared" si="1"/>
        <v>Tajikistan-Asia2004</v>
      </c>
      <c r="B911" s="37">
        <v>0.029</v>
      </c>
      <c r="C911" s="37">
        <v>0.058</v>
      </c>
      <c r="D911" s="37">
        <v>69.0</v>
      </c>
      <c r="E911" s="37">
        <v>62.0</v>
      </c>
      <c r="F911" s="37">
        <v>0.392</v>
      </c>
      <c r="G911" s="37">
        <v>0.57</v>
      </c>
      <c r="H911" s="37">
        <v>0.037</v>
      </c>
      <c r="I911" s="37">
        <v>6663929.0</v>
      </c>
      <c r="J911" s="37">
        <v>0.264</v>
      </c>
      <c r="K911" s="36" t="s">
        <v>173</v>
      </c>
      <c r="L911" s="36" t="s">
        <v>145</v>
      </c>
      <c r="M911" s="31" t="s">
        <v>83</v>
      </c>
    </row>
    <row r="912" ht="15.75" customHeight="1">
      <c r="A912" s="37" t="str">
        <f t="shared" si="1"/>
        <v>Thailand-Asia2004</v>
      </c>
      <c r="B912" s="37">
        <v>0.013</v>
      </c>
      <c r="C912" s="37">
        <v>0.016</v>
      </c>
      <c r="D912" s="37">
        <v>76.0</v>
      </c>
      <c r="E912" s="37">
        <v>69.0</v>
      </c>
      <c r="F912" s="37">
        <v>0.228</v>
      </c>
      <c r="G912" s="37">
        <v>0.697</v>
      </c>
      <c r="H912" s="37">
        <v>0.075</v>
      </c>
      <c r="I912" s="37">
        <v>6.50874E7</v>
      </c>
      <c r="J912" s="37">
        <v>0.363</v>
      </c>
      <c r="K912" s="36" t="s">
        <v>174</v>
      </c>
      <c r="L912" s="36" t="s">
        <v>145</v>
      </c>
      <c r="M912" s="31" t="s">
        <v>83</v>
      </c>
    </row>
    <row r="913" ht="15.75" customHeight="1">
      <c r="A913" s="37" t="str">
        <f t="shared" si="1"/>
        <v>Timor-Leste-Asia2004</v>
      </c>
      <c r="B913" s="37">
        <v>0.038</v>
      </c>
      <c r="C913" s="37">
        <v>0.069</v>
      </c>
      <c r="D913" s="37">
        <v>64.0</v>
      </c>
      <c r="E913" s="37">
        <v>61.0</v>
      </c>
      <c r="F913" s="37">
        <v>0.484</v>
      </c>
      <c r="G913" s="37">
        <v>0.489</v>
      </c>
      <c r="H913" s="37">
        <v>0.027</v>
      </c>
      <c r="I913" s="37">
        <v>966987.0</v>
      </c>
      <c r="J913" s="37">
        <v>0.257</v>
      </c>
      <c r="K913" s="36" t="s">
        <v>175</v>
      </c>
      <c r="L913" s="36" t="s">
        <v>145</v>
      </c>
      <c r="M913" s="31" t="s">
        <v>83</v>
      </c>
    </row>
    <row r="914" ht="15.75" customHeight="1">
      <c r="A914" s="37" t="str">
        <f t="shared" si="1"/>
        <v>Turkmenistan-Asia2004</v>
      </c>
      <c r="B914" s="37">
        <v>0.023</v>
      </c>
      <c r="C914" s="37">
        <v>0.06</v>
      </c>
      <c r="D914" s="37">
        <v>68.0</v>
      </c>
      <c r="E914" s="37">
        <v>60.0</v>
      </c>
      <c r="F914" s="37">
        <v>0.334</v>
      </c>
      <c r="G914" s="37">
        <v>0.62</v>
      </c>
      <c r="H914" s="37">
        <v>0.046</v>
      </c>
      <c r="I914" s="37">
        <v>4696876.0</v>
      </c>
      <c r="J914" s="37">
        <v>0.468</v>
      </c>
      <c r="K914" s="36" t="s">
        <v>176</v>
      </c>
      <c r="L914" s="36" t="s">
        <v>145</v>
      </c>
      <c r="M914" s="31" t="s">
        <v>83</v>
      </c>
    </row>
    <row r="915" ht="15.75" customHeight="1">
      <c r="A915" s="37" t="str">
        <f t="shared" si="1"/>
        <v>Uzbekistan-Asia2004</v>
      </c>
      <c r="B915" s="37">
        <v>0.021</v>
      </c>
      <c r="C915" s="37">
        <v>0.048</v>
      </c>
      <c r="D915" s="37">
        <v>71.0</v>
      </c>
      <c r="E915" s="37">
        <v>64.0</v>
      </c>
      <c r="F915" s="37">
        <v>0.341</v>
      </c>
      <c r="G915" s="37">
        <v>0.613</v>
      </c>
      <c r="H915" s="37">
        <v>0.047</v>
      </c>
      <c r="I915" s="37">
        <v>2.586435E7</v>
      </c>
      <c r="J915" s="37">
        <v>0.368</v>
      </c>
      <c r="K915" s="36" t="s">
        <v>177</v>
      </c>
      <c r="L915" s="36" t="s">
        <v>145</v>
      </c>
      <c r="M915" s="31" t="s">
        <v>83</v>
      </c>
    </row>
    <row r="916" ht="15.75" customHeight="1">
      <c r="A916" s="37" t="str">
        <f t="shared" si="1"/>
        <v>Vietnam-Asia2004</v>
      </c>
      <c r="B916" s="37">
        <v>0.017</v>
      </c>
      <c r="C916" s="37">
        <v>0.024</v>
      </c>
      <c r="D916" s="37">
        <v>79.0</v>
      </c>
      <c r="E916" s="37">
        <v>70.0</v>
      </c>
      <c r="F916" s="37">
        <v>0.28</v>
      </c>
      <c r="G916" s="37">
        <v>0.654</v>
      </c>
      <c r="H916" s="37">
        <v>0.066</v>
      </c>
      <c r="I916" s="37">
        <v>8.14377E7</v>
      </c>
      <c r="J916" s="37">
        <v>0.267</v>
      </c>
      <c r="K916" s="36" t="s">
        <v>178</v>
      </c>
      <c r="L916" s="36" t="s">
        <v>145</v>
      </c>
      <c r="M916" s="31" t="s">
        <v>83</v>
      </c>
    </row>
    <row r="917" ht="15.75" customHeight="1">
      <c r="A917" s="37" t="str">
        <f t="shared" si="1"/>
        <v>Albania-Europe2004</v>
      </c>
      <c r="B917" s="37">
        <v>0.015</v>
      </c>
      <c r="C917" s="37">
        <v>0.019</v>
      </c>
      <c r="D917" s="37">
        <v>79.0</v>
      </c>
      <c r="E917" s="37">
        <v>73.0</v>
      </c>
      <c r="F917" s="37">
        <v>0.273</v>
      </c>
      <c r="G917" s="37">
        <v>0.645</v>
      </c>
      <c r="H917" s="37">
        <v>0.082</v>
      </c>
      <c r="I917" s="37">
        <v>3014579.0</v>
      </c>
      <c r="J917" s="37">
        <v>0.457</v>
      </c>
      <c r="K917" s="36" t="s">
        <v>179</v>
      </c>
      <c r="L917" s="36" t="s">
        <v>180</v>
      </c>
      <c r="M917" s="31" t="s">
        <v>83</v>
      </c>
    </row>
    <row r="918" ht="15.75" customHeight="1">
      <c r="A918" s="37" t="str">
        <f t="shared" si="1"/>
        <v>Andorra-Europe2004</v>
      </c>
      <c r="B918" s="37">
        <v>0.011</v>
      </c>
      <c r="C918" s="37">
        <v>0.003</v>
      </c>
      <c r="D918" s="36"/>
      <c r="E918" s="36"/>
      <c r="F918" s="36"/>
      <c r="G918" s="36"/>
      <c r="H918" s="36"/>
      <c r="I918" s="37">
        <v>79060.0</v>
      </c>
      <c r="J918" s="37">
        <v>0.908</v>
      </c>
      <c r="K918" s="36" t="s">
        <v>181</v>
      </c>
      <c r="L918" s="36" t="s">
        <v>180</v>
      </c>
      <c r="M918" s="31" t="s">
        <v>83</v>
      </c>
    </row>
    <row r="919" ht="15.75" customHeight="1">
      <c r="A919" s="37" t="str">
        <f t="shared" si="1"/>
        <v>Austria-Europe2004</v>
      </c>
      <c r="B919" s="37">
        <v>0.01</v>
      </c>
      <c r="C919" s="37">
        <v>0.004</v>
      </c>
      <c r="D919" s="37">
        <v>82.0</v>
      </c>
      <c r="E919" s="37">
        <v>76.0</v>
      </c>
      <c r="F919" s="37">
        <v>0.163</v>
      </c>
      <c r="G919" s="37">
        <v>0.679</v>
      </c>
      <c r="H919" s="37">
        <v>0.158</v>
      </c>
      <c r="I919" s="37">
        <v>8171966.0</v>
      </c>
      <c r="J919" s="37">
        <v>0.658</v>
      </c>
      <c r="K919" s="36" t="s">
        <v>182</v>
      </c>
      <c r="L919" s="36" t="s">
        <v>180</v>
      </c>
      <c r="M919" s="31" t="s">
        <v>83</v>
      </c>
    </row>
    <row r="920" ht="15.75" customHeight="1">
      <c r="A920" s="37" t="str">
        <f t="shared" si="1"/>
        <v>Belarus-Europe2004</v>
      </c>
      <c r="B920" s="37">
        <v>0.009</v>
      </c>
      <c r="C920" s="37">
        <v>0.008</v>
      </c>
      <c r="D920" s="37">
        <v>75.0</v>
      </c>
      <c r="E920" s="37">
        <v>63.0</v>
      </c>
      <c r="F920" s="37">
        <v>0.16</v>
      </c>
      <c r="G920" s="37">
        <v>0.694</v>
      </c>
      <c r="H920" s="37">
        <v>0.146</v>
      </c>
      <c r="I920" s="37">
        <v>9730000.0</v>
      </c>
      <c r="J920" s="37">
        <v>0.719</v>
      </c>
      <c r="K920" s="36" t="s">
        <v>183</v>
      </c>
      <c r="L920" s="36" t="s">
        <v>180</v>
      </c>
      <c r="M920" s="31" t="s">
        <v>83</v>
      </c>
    </row>
    <row r="921" ht="15.75" customHeight="1">
      <c r="A921" s="37" t="str">
        <f t="shared" si="1"/>
        <v>Belgium-Europe2004</v>
      </c>
      <c r="B921" s="37">
        <v>0.011</v>
      </c>
      <c r="C921" s="37">
        <v>0.004</v>
      </c>
      <c r="D921" s="37">
        <v>82.0</v>
      </c>
      <c r="E921" s="37">
        <v>76.0</v>
      </c>
      <c r="F921" s="37">
        <v>0.172</v>
      </c>
      <c r="G921" s="37">
        <v>0.656</v>
      </c>
      <c r="H921" s="37">
        <v>0.173</v>
      </c>
      <c r="I921" s="37">
        <v>1.0421137E7</v>
      </c>
      <c r="J921" s="37">
        <v>0.973</v>
      </c>
      <c r="K921" s="36" t="s">
        <v>184</v>
      </c>
      <c r="L921" s="36" t="s">
        <v>180</v>
      </c>
      <c r="M921" s="31" t="s">
        <v>83</v>
      </c>
    </row>
    <row r="922" ht="15.75" customHeight="1">
      <c r="A922" s="37" t="str">
        <f t="shared" si="1"/>
        <v>Bosnia and Herzegovina-Europe2004</v>
      </c>
      <c r="B922" s="37">
        <v>0.008</v>
      </c>
      <c r="C922" s="37">
        <v>0.007</v>
      </c>
      <c r="D922" s="37">
        <v>78.0</v>
      </c>
      <c r="E922" s="37">
        <v>73.0</v>
      </c>
      <c r="F922" s="37">
        <v>0.192</v>
      </c>
      <c r="G922" s="37">
        <v>0.682</v>
      </c>
      <c r="H922" s="37">
        <v>0.127</v>
      </c>
      <c r="I922" s="37">
        <v>3886723.0</v>
      </c>
      <c r="J922" s="37">
        <v>0.392</v>
      </c>
      <c r="K922" s="36" t="s">
        <v>185</v>
      </c>
      <c r="L922" s="36" t="s">
        <v>180</v>
      </c>
      <c r="M922" s="31" t="s">
        <v>83</v>
      </c>
    </row>
    <row r="923" ht="15.75" customHeight="1">
      <c r="A923" s="37" t="str">
        <f t="shared" si="1"/>
        <v>Bulgaria-Europe2004</v>
      </c>
      <c r="B923" s="37">
        <v>0.009</v>
      </c>
      <c r="C923" s="37">
        <v>0.015</v>
      </c>
      <c r="D923" s="37">
        <v>76.0</v>
      </c>
      <c r="E923" s="37">
        <v>69.0</v>
      </c>
      <c r="F923" s="37">
        <v>0.14</v>
      </c>
      <c r="G923" s="37">
        <v>0.688</v>
      </c>
      <c r="H923" s="37">
        <v>0.173</v>
      </c>
      <c r="I923" s="37">
        <v>7781161.0</v>
      </c>
      <c r="J923" s="37">
        <v>0.702</v>
      </c>
      <c r="K923" s="36" t="s">
        <v>186</v>
      </c>
      <c r="L923" s="36" t="s">
        <v>180</v>
      </c>
      <c r="M923" s="31" t="s">
        <v>83</v>
      </c>
    </row>
    <row r="924" ht="15.75" customHeight="1">
      <c r="A924" s="37" t="str">
        <f t="shared" si="1"/>
        <v>Croatia-Europe2004</v>
      </c>
      <c r="B924" s="37">
        <v>0.009</v>
      </c>
      <c r="C924" s="37">
        <v>0.006</v>
      </c>
      <c r="D924" s="37">
        <v>79.0</v>
      </c>
      <c r="E924" s="37">
        <v>72.0</v>
      </c>
      <c r="F924" s="37">
        <v>0.162</v>
      </c>
      <c r="G924" s="37">
        <v>0.67</v>
      </c>
      <c r="H924" s="37">
        <v>0.169</v>
      </c>
      <c r="I924" s="37">
        <v>4439000.0</v>
      </c>
      <c r="J924" s="37">
        <v>0.562</v>
      </c>
      <c r="K924" s="36" t="s">
        <v>187</v>
      </c>
      <c r="L924" s="36" t="s">
        <v>180</v>
      </c>
      <c r="M924" s="31" t="s">
        <v>83</v>
      </c>
    </row>
    <row r="925" ht="15.75" customHeight="1">
      <c r="A925" s="37" t="str">
        <f t="shared" si="1"/>
        <v>Cyprus-Europe2004</v>
      </c>
      <c r="B925" s="37">
        <v>0.012</v>
      </c>
      <c r="C925" s="37">
        <v>0.004</v>
      </c>
      <c r="D925" s="37">
        <v>81.0</v>
      </c>
      <c r="E925" s="37">
        <v>76.0</v>
      </c>
      <c r="F925" s="37">
        <v>0.205</v>
      </c>
      <c r="G925" s="37">
        <v>0.69</v>
      </c>
      <c r="H925" s="37">
        <v>0.106</v>
      </c>
      <c r="I925" s="37">
        <v>1015820.0</v>
      </c>
      <c r="J925" s="37">
        <v>0.684</v>
      </c>
      <c r="K925" s="36" t="s">
        <v>188</v>
      </c>
      <c r="L925" s="36" t="s">
        <v>180</v>
      </c>
      <c r="M925" s="31" t="s">
        <v>83</v>
      </c>
    </row>
    <row r="926" ht="15.75" customHeight="1">
      <c r="A926" s="37" t="str">
        <f t="shared" si="1"/>
        <v>Czech Republic-Europe2004</v>
      </c>
      <c r="B926" s="37">
        <v>0.01</v>
      </c>
      <c r="C926" s="37">
        <v>0.005</v>
      </c>
      <c r="D926" s="37">
        <v>79.0</v>
      </c>
      <c r="E926" s="37">
        <v>73.0</v>
      </c>
      <c r="F926" s="37">
        <v>0.151</v>
      </c>
      <c r="G926" s="37">
        <v>0.709</v>
      </c>
      <c r="H926" s="37">
        <v>0.14</v>
      </c>
      <c r="I926" s="37">
        <v>1.0197101E7</v>
      </c>
      <c r="J926" s="37">
        <v>0.737</v>
      </c>
      <c r="K926" s="36" t="s">
        <v>189</v>
      </c>
      <c r="L926" s="36" t="s">
        <v>180</v>
      </c>
      <c r="M926" s="31" t="s">
        <v>83</v>
      </c>
    </row>
    <row r="927" ht="15.75" customHeight="1">
      <c r="A927" s="37" t="str">
        <f t="shared" si="1"/>
        <v>Denmark-Europe2004</v>
      </c>
      <c r="B927" s="37">
        <v>0.012</v>
      </c>
      <c r="C927" s="37">
        <v>0.004</v>
      </c>
      <c r="D927" s="37">
        <v>80.0</v>
      </c>
      <c r="E927" s="37">
        <v>75.0</v>
      </c>
      <c r="F927" s="37">
        <v>0.188</v>
      </c>
      <c r="G927" s="37">
        <v>0.662</v>
      </c>
      <c r="H927" s="37">
        <v>0.15</v>
      </c>
      <c r="I927" s="37">
        <v>5404523.0</v>
      </c>
      <c r="J927" s="37">
        <v>0.856</v>
      </c>
      <c r="K927" s="36" t="s">
        <v>190</v>
      </c>
      <c r="L927" s="36" t="s">
        <v>180</v>
      </c>
      <c r="M927" s="31" t="s">
        <v>83</v>
      </c>
    </row>
    <row r="928" ht="15.75" customHeight="1">
      <c r="A928" s="37" t="str">
        <f t="shared" si="1"/>
        <v>Estonia-Europe2004</v>
      </c>
      <c r="B928" s="37">
        <v>0.01</v>
      </c>
      <c r="C928" s="37">
        <v>0.006</v>
      </c>
      <c r="D928" s="37">
        <v>78.0</v>
      </c>
      <c r="E928" s="37">
        <v>66.0</v>
      </c>
      <c r="F928" s="37">
        <v>0.156</v>
      </c>
      <c r="G928" s="37">
        <v>0.678</v>
      </c>
      <c r="H928" s="37">
        <v>0.166</v>
      </c>
      <c r="I928" s="37">
        <v>1362550.0</v>
      </c>
      <c r="J928" s="37">
        <v>0.689</v>
      </c>
      <c r="K928" s="36" t="s">
        <v>191</v>
      </c>
      <c r="L928" s="36" t="s">
        <v>180</v>
      </c>
      <c r="M928" s="31" t="s">
        <v>83</v>
      </c>
    </row>
    <row r="929" ht="15.75" customHeight="1">
      <c r="A929" s="37" t="str">
        <f t="shared" si="1"/>
        <v>Faeroe Islands-Europe2004</v>
      </c>
      <c r="B929" s="36"/>
      <c r="C929" s="36"/>
      <c r="D929" s="37">
        <v>82.0</v>
      </c>
      <c r="E929" s="37">
        <v>77.0</v>
      </c>
      <c r="F929" s="36"/>
      <c r="G929" s="36"/>
      <c r="H929" s="36"/>
      <c r="I929" s="37">
        <v>48782.0</v>
      </c>
      <c r="J929" s="37">
        <v>0.392</v>
      </c>
      <c r="K929" s="36" t="s">
        <v>192</v>
      </c>
      <c r="L929" s="36" t="s">
        <v>180</v>
      </c>
      <c r="M929" s="31" t="s">
        <v>83</v>
      </c>
    </row>
    <row r="930" ht="15.75" customHeight="1">
      <c r="A930" s="37" t="str">
        <f t="shared" si="1"/>
        <v>Finland-Europe2004</v>
      </c>
      <c r="B930" s="37">
        <v>0.011</v>
      </c>
      <c r="C930" s="37">
        <v>0.003</v>
      </c>
      <c r="D930" s="37">
        <v>82.0</v>
      </c>
      <c r="E930" s="37">
        <v>75.0</v>
      </c>
      <c r="F930" s="37">
        <v>0.175</v>
      </c>
      <c r="G930" s="37">
        <v>0.667</v>
      </c>
      <c r="H930" s="37">
        <v>0.157</v>
      </c>
      <c r="I930" s="37">
        <v>5228172.0</v>
      </c>
      <c r="J930" s="37">
        <v>0.828</v>
      </c>
      <c r="K930" s="36" t="s">
        <v>193</v>
      </c>
      <c r="L930" s="36" t="s">
        <v>180</v>
      </c>
      <c r="M930" s="31" t="s">
        <v>83</v>
      </c>
    </row>
    <row r="931" ht="15.75" customHeight="1">
      <c r="A931" s="37" t="str">
        <f t="shared" si="1"/>
        <v>France-Europe2004</v>
      </c>
      <c r="B931" s="37">
        <v>0.013</v>
      </c>
      <c r="C931" s="37">
        <v>0.004</v>
      </c>
      <c r="D931" s="37">
        <v>84.0</v>
      </c>
      <c r="E931" s="37">
        <v>77.0</v>
      </c>
      <c r="F931" s="37">
        <v>0.186</v>
      </c>
      <c r="G931" s="37">
        <v>0.651</v>
      </c>
      <c r="H931" s="37">
        <v>0.164</v>
      </c>
      <c r="I931" s="37">
        <v>6.2702121E7</v>
      </c>
      <c r="J931" s="37">
        <v>0.769</v>
      </c>
      <c r="K931" s="36" t="s">
        <v>194</v>
      </c>
      <c r="L931" s="36" t="s">
        <v>180</v>
      </c>
      <c r="M931" s="31" t="s">
        <v>83</v>
      </c>
    </row>
    <row r="932" ht="15.75" customHeight="1">
      <c r="A932" s="37" t="str">
        <f t="shared" si="1"/>
        <v>Germany-Europe2004</v>
      </c>
      <c r="B932" s="37">
        <v>0.009</v>
      </c>
      <c r="C932" s="37">
        <v>0.004</v>
      </c>
      <c r="D932" s="37">
        <v>82.0</v>
      </c>
      <c r="E932" s="37">
        <v>76.0</v>
      </c>
      <c r="F932" s="37">
        <v>0.146</v>
      </c>
      <c r="G932" s="37">
        <v>0.67</v>
      </c>
      <c r="H932" s="37">
        <v>0.184</v>
      </c>
      <c r="I932" s="37">
        <v>8.251626E7</v>
      </c>
      <c r="J932" s="37">
        <v>0.733</v>
      </c>
      <c r="K932" s="36" t="s">
        <v>195</v>
      </c>
      <c r="L932" s="36" t="s">
        <v>180</v>
      </c>
      <c r="M932" s="31" t="s">
        <v>83</v>
      </c>
    </row>
    <row r="933" ht="15.75" customHeight="1">
      <c r="A933" s="37" t="str">
        <f t="shared" si="1"/>
        <v>Greece-Europe2004</v>
      </c>
      <c r="B933" s="37">
        <v>0.01</v>
      </c>
      <c r="C933" s="37">
        <v>0.005</v>
      </c>
      <c r="D933" s="37">
        <v>82.0</v>
      </c>
      <c r="E933" s="37">
        <v>77.0</v>
      </c>
      <c r="F933" s="37">
        <v>0.145</v>
      </c>
      <c r="G933" s="37">
        <v>0.672</v>
      </c>
      <c r="H933" s="37">
        <v>0.183</v>
      </c>
      <c r="I933" s="37">
        <v>1.1055729E7</v>
      </c>
      <c r="J933" s="37">
        <v>0.741</v>
      </c>
      <c r="K933" s="36" t="s">
        <v>196</v>
      </c>
      <c r="L933" s="36" t="s">
        <v>180</v>
      </c>
      <c r="M933" s="31" t="s">
        <v>83</v>
      </c>
    </row>
    <row r="934" ht="15.75" customHeight="1">
      <c r="A934" s="37" t="str">
        <f t="shared" si="1"/>
        <v>Hungary-Europe2004</v>
      </c>
      <c r="B934" s="37">
        <v>0.009</v>
      </c>
      <c r="C934" s="37">
        <v>0.008</v>
      </c>
      <c r="D934" s="37">
        <v>77.0</v>
      </c>
      <c r="E934" s="37">
        <v>69.0</v>
      </c>
      <c r="F934" s="37">
        <v>0.158</v>
      </c>
      <c r="G934" s="37">
        <v>0.687</v>
      </c>
      <c r="H934" s="37">
        <v>0.156</v>
      </c>
      <c r="I934" s="37">
        <v>1.0107146E7</v>
      </c>
      <c r="J934" s="37">
        <v>0.659</v>
      </c>
      <c r="K934" s="36" t="s">
        <v>197</v>
      </c>
      <c r="L934" s="36" t="s">
        <v>180</v>
      </c>
      <c r="M934" s="31" t="s">
        <v>83</v>
      </c>
    </row>
    <row r="935" ht="15.75" customHeight="1">
      <c r="A935" s="37" t="str">
        <f t="shared" si="1"/>
        <v>Iceland-Europe2004</v>
      </c>
      <c r="B935" s="37">
        <v>0.015</v>
      </c>
      <c r="C935" s="37">
        <v>0.003</v>
      </c>
      <c r="D935" s="37">
        <v>83.0</v>
      </c>
      <c r="E935" s="37">
        <v>79.0</v>
      </c>
      <c r="F935" s="37">
        <v>0.223</v>
      </c>
      <c r="G935" s="37">
        <v>0.66</v>
      </c>
      <c r="H935" s="37">
        <v>0.117</v>
      </c>
      <c r="I935" s="37">
        <v>292074.0</v>
      </c>
      <c r="J935" s="37">
        <v>0.929</v>
      </c>
      <c r="K935" s="36" t="s">
        <v>198</v>
      </c>
      <c r="L935" s="36" t="s">
        <v>180</v>
      </c>
      <c r="M935" s="31" t="s">
        <v>83</v>
      </c>
    </row>
    <row r="936" ht="15.75" customHeight="1">
      <c r="A936" s="37" t="str">
        <f t="shared" si="1"/>
        <v>Ireland-Europe2004</v>
      </c>
      <c r="B936" s="37">
        <v>0.015</v>
      </c>
      <c r="C936" s="37">
        <v>0.005</v>
      </c>
      <c r="D936" s="37">
        <v>81.0</v>
      </c>
      <c r="E936" s="37">
        <v>76.0</v>
      </c>
      <c r="F936" s="37">
        <v>0.206</v>
      </c>
      <c r="G936" s="37">
        <v>0.683</v>
      </c>
      <c r="H936" s="37">
        <v>0.111</v>
      </c>
      <c r="I936" s="37">
        <v>4070262.0</v>
      </c>
      <c r="J936" s="37">
        <v>0.602</v>
      </c>
      <c r="K936" s="36" t="s">
        <v>199</v>
      </c>
      <c r="L936" s="36" t="s">
        <v>180</v>
      </c>
      <c r="M936" s="31" t="s">
        <v>83</v>
      </c>
    </row>
    <row r="937" ht="15.75" customHeight="1">
      <c r="A937" s="37" t="str">
        <f t="shared" si="1"/>
        <v>Isle of Man-Europe2004</v>
      </c>
      <c r="B937" s="36"/>
      <c r="C937" s="36"/>
      <c r="D937" s="36"/>
      <c r="E937" s="36"/>
      <c r="F937" s="36"/>
      <c r="G937" s="36"/>
      <c r="H937" s="36"/>
      <c r="I937" s="37">
        <v>79658.0</v>
      </c>
      <c r="J937" s="37">
        <v>0.519</v>
      </c>
      <c r="K937" s="36" t="s">
        <v>200</v>
      </c>
      <c r="L937" s="36" t="s">
        <v>180</v>
      </c>
      <c r="M937" s="31" t="s">
        <v>83</v>
      </c>
    </row>
    <row r="938" ht="15.75" customHeight="1">
      <c r="A938" s="37" t="str">
        <f t="shared" si="1"/>
        <v>Italy-Europe2004</v>
      </c>
      <c r="B938" s="37">
        <v>0.01</v>
      </c>
      <c r="C938" s="37">
        <v>0.004</v>
      </c>
      <c r="D938" s="37">
        <v>84.0</v>
      </c>
      <c r="E938" s="37">
        <v>78.0</v>
      </c>
      <c r="F938" s="37">
        <v>0.141</v>
      </c>
      <c r="G938" s="37">
        <v>0.665</v>
      </c>
      <c r="H938" s="37">
        <v>0.194</v>
      </c>
      <c r="I938" s="37">
        <v>5.7685327E7</v>
      </c>
      <c r="J938" s="37">
        <v>0.676</v>
      </c>
      <c r="K938" s="36" t="s">
        <v>201</v>
      </c>
      <c r="L938" s="36" t="s">
        <v>180</v>
      </c>
      <c r="M938" s="31" t="s">
        <v>83</v>
      </c>
    </row>
    <row r="939" ht="15.75" customHeight="1">
      <c r="A939" s="37" t="str">
        <f t="shared" si="1"/>
        <v>Kosovo-Europe2004</v>
      </c>
      <c r="B939" s="37">
        <v>0.02</v>
      </c>
      <c r="C939" s="36"/>
      <c r="D939" s="37">
        <v>71.0</v>
      </c>
      <c r="E939" s="37">
        <v>66.0</v>
      </c>
      <c r="F939" s="36"/>
      <c r="G939" s="36"/>
      <c r="H939" s="36"/>
      <c r="I939" s="37">
        <v>1704622.0</v>
      </c>
      <c r="J939" s="36"/>
      <c r="K939" s="36" t="s">
        <v>202</v>
      </c>
      <c r="L939" s="36" t="s">
        <v>180</v>
      </c>
      <c r="M939" s="31" t="s">
        <v>83</v>
      </c>
    </row>
    <row r="940" ht="15.75" customHeight="1">
      <c r="A940" s="37" t="str">
        <f t="shared" si="1"/>
        <v>Latvia-Europe2004</v>
      </c>
      <c r="B940" s="37">
        <v>0.009</v>
      </c>
      <c r="C940" s="37">
        <v>0.012</v>
      </c>
      <c r="D940" s="37">
        <v>77.0</v>
      </c>
      <c r="E940" s="37">
        <v>67.0</v>
      </c>
      <c r="F940" s="37">
        <v>0.152</v>
      </c>
      <c r="G940" s="37">
        <v>0.68</v>
      </c>
      <c r="H940" s="37">
        <v>0.168</v>
      </c>
      <c r="I940" s="37">
        <v>2263122.0</v>
      </c>
      <c r="J940" s="37">
        <v>0.679</v>
      </c>
      <c r="K940" s="36" t="s">
        <v>203</v>
      </c>
      <c r="L940" s="36" t="s">
        <v>180</v>
      </c>
      <c r="M940" s="31" t="s">
        <v>83</v>
      </c>
    </row>
    <row r="941" ht="15.75" customHeight="1">
      <c r="A941" s="37" t="str">
        <f t="shared" si="1"/>
        <v>Liechtenstein-Europe2004</v>
      </c>
      <c r="B941" s="37">
        <v>0.011</v>
      </c>
      <c r="C941" s="36"/>
      <c r="D941" s="37">
        <v>85.0</v>
      </c>
      <c r="E941" s="37">
        <v>79.0</v>
      </c>
      <c r="F941" s="36"/>
      <c r="G941" s="36"/>
      <c r="H941" s="36"/>
      <c r="I941" s="37">
        <v>34445.0</v>
      </c>
      <c r="J941" s="37">
        <v>0.148</v>
      </c>
      <c r="K941" s="36" t="s">
        <v>204</v>
      </c>
      <c r="L941" s="36" t="s">
        <v>180</v>
      </c>
      <c r="M941" s="31" t="s">
        <v>83</v>
      </c>
    </row>
    <row r="942" ht="15.75" customHeight="1">
      <c r="A942" s="37" t="str">
        <f t="shared" si="1"/>
        <v>Lithuania-Europe2004</v>
      </c>
      <c r="B942" s="37">
        <v>0.009</v>
      </c>
      <c r="C942" s="37">
        <v>0.008</v>
      </c>
      <c r="D942" s="37">
        <v>78.0</v>
      </c>
      <c r="E942" s="37">
        <v>66.0</v>
      </c>
      <c r="F942" s="37">
        <v>0.173</v>
      </c>
      <c r="G942" s="37">
        <v>0.677</v>
      </c>
      <c r="H942" s="37">
        <v>0.15</v>
      </c>
      <c r="I942" s="37">
        <v>3377075.0</v>
      </c>
      <c r="J942" s="37">
        <v>0.666</v>
      </c>
      <c r="K942" s="36" t="s">
        <v>205</v>
      </c>
      <c r="L942" s="36" t="s">
        <v>180</v>
      </c>
      <c r="M942" s="31" t="s">
        <v>83</v>
      </c>
    </row>
    <row r="943" ht="15.75" customHeight="1">
      <c r="A943" s="37" t="str">
        <f t="shared" si="1"/>
        <v>Luxembourg-Europe2004</v>
      </c>
      <c r="B943" s="37">
        <v>0.012</v>
      </c>
      <c r="C943" s="37">
        <v>0.003</v>
      </c>
      <c r="D943" s="37">
        <v>82.0</v>
      </c>
      <c r="E943" s="37">
        <v>76.0</v>
      </c>
      <c r="F943" s="37">
        <v>0.188</v>
      </c>
      <c r="G943" s="37">
        <v>0.668</v>
      </c>
      <c r="H943" s="37">
        <v>0.144</v>
      </c>
      <c r="I943" s="37">
        <v>458095.0</v>
      </c>
      <c r="J943" s="37">
        <v>0.862</v>
      </c>
      <c r="K943" s="36" t="s">
        <v>206</v>
      </c>
      <c r="L943" s="36" t="s">
        <v>180</v>
      </c>
      <c r="M943" s="31" t="s">
        <v>83</v>
      </c>
    </row>
    <row r="944" ht="15.75" customHeight="1">
      <c r="A944" s="37" t="str">
        <f t="shared" si="1"/>
        <v>North Macedonia-Europe2004</v>
      </c>
      <c r="B944" s="37">
        <v>0.012</v>
      </c>
      <c r="C944" s="37">
        <v>0.012</v>
      </c>
      <c r="D944" s="37">
        <v>77.0</v>
      </c>
      <c r="E944" s="37">
        <v>72.0</v>
      </c>
      <c r="F944" s="37">
        <v>0.203</v>
      </c>
      <c r="G944" s="37">
        <v>0.687</v>
      </c>
      <c r="H944" s="37">
        <v>0.11</v>
      </c>
      <c r="I944" s="37">
        <v>2085728.0</v>
      </c>
      <c r="J944" s="37">
        <v>0.577</v>
      </c>
      <c r="K944" s="36" t="s">
        <v>212</v>
      </c>
      <c r="L944" s="36" t="s">
        <v>180</v>
      </c>
      <c r="M944" s="31" t="s">
        <v>83</v>
      </c>
    </row>
    <row r="945" ht="15.75" customHeight="1">
      <c r="A945" s="37" t="str">
        <f t="shared" si="1"/>
        <v>Malta-Europe2004</v>
      </c>
      <c r="B945" s="37">
        <v>0.01</v>
      </c>
      <c r="C945" s="37">
        <v>0.006</v>
      </c>
      <c r="D945" s="37">
        <v>81.0</v>
      </c>
      <c r="E945" s="37">
        <v>77.0</v>
      </c>
      <c r="F945" s="37">
        <v>0.178</v>
      </c>
      <c r="G945" s="37">
        <v>0.693</v>
      </c>
      <c r="H945" s="37">
        <v>0.129</v>
      </c>
      <c r="I945" s="37">
        <v>401268.0</v>
      </c>
      <c r="J945" s="37">
        <v>0.934</v>
      </c>
      <c r="K945" s="36" t="s">
        <v>207</v>
      </c>
      <c r="L945" s="36" t="s">
        <v>180</v>
      </c>
      <c r="M945" s="31" t="s">
        <v>83</v>
      </c>
    </row>
    <row r="946" ht="15.75" customHeight="1">
      <c r="A946" s="37" t="str">
        <f t="shared" si="1"/>
        <v>Moldova-Europe2004</v>
      </c>
      <c r="B946" s="37">
        <v>0.012</v>
      </c>
      <c r="C946" s="37">
        <v>0.02</v>
      </c>
      <c r="D946" s="37">
        <v>72.0</v>
      </c>
      <c r="E946" s="37">
        <v>64.0</v>
      </c>
      <c r="F946" s="37">
        <v>0.198</v>
      </c>
      <c r="G946" s="37">
        <v>0.691</v>
      </c>
      <c r="H946" s="37">
        <v>0.111</v>
      </c>
      <c r="I946" s="37">
        <v>3603945.0</v>
      </c>
      <c r="J946" s="37">
        <v>0.454</v>
      </c>
      <c r="K946" s="36" t="s">
        <v>208</v>
      </c>
      <c r="L946" s="36" t="s">
        <v>180</v>
      </c>
      <c r="M946" s="31" t="s">
        <v>83</v>
      </c>
    </row>
    <row r="947" ht="15.75" customHeight="1">
      <c r="A947" s="37" t="str">
        <f t="shared" si="1"/>
        <v>Monaco-Europe2004</v>
      </c>
      <c r="B947" s="36"/>
      <c r="C947" s="37">
        <v>0.004</v>
      </c>
      <c r="D947" s="36"/>
      <c r="E947" s="36"/>
      <c r="F947" s="36"/>
      <c r="G947" s="36"/>
      <c r="H947" s="36"/>
      <c r="I947" s="37">
        <v>33346.0</v>
      </c>
      <c r="J947" s="37">
        <v>1.0</v>
      </c>
      <c r="K947" s="36" t="s">
        <v>209</v>
      </c>
      <c r="L947" s="36" t="s">
        <v>180</v>
      </c>
      <c r="M947" s="31" t="s">
        <v>83</v>
      </c>
    </row>
    <row r="948" ht="15.75" customHeight="1">
      <c r="A948" s="37" t="str">
        <f t="shared" si="1"/>
        <v>Montenegro-Europe2004</v>
      </c>
      <c r="B948" s="37">
        <v>0.013</v>
      </c>
      <c r="C948" s="37">
        <v>0.01</v>
      </c>
      <c r="D948" s="37">
        <v>76.0</v>
      </c>
      <c r="E948" s="37">
        <v>71.0</v>
      </c>
      <c r="F948" s="37">
        <v>0.203</v>
      </c>
      <c r="G948" s="37">
        <v>0.669</v>
      </c>
      <c r="H948" s="37">
        <v>0.128</v>
      </c>
      <c r="I948" s="37">
        <v>614670.0</v>
      </c>
      <c r="J948" s="37">
        <v>0.62</v>
      </c>
      <c r="K948" s="36" t="s">
        <v>210</v>
      </c>
      <c r="L948" s="36" t="s">
        <v>180</v>
      </c>
      <c r="M948" s="31" t="s">
        <v>83</v>
      </c>
    </row>
    <row r="949" ht="15.75" customHeight="1">
      <c r="A949" s="37" t="str">
        <f t="shared" si="1"/>
        <v>Netherlands-Europe2004</v>
      </c>
      <c r="B949" s="37">
        <v>0.012</v>
      </c>
      <c r="C949" s="37">
        <v>0.005</v>
      </c>
      <c r="D949" s="37">
        <v>81.0</v>
      </c>
      <c r="E949" s="37">
        <v>77.0</v>
      </c>
      <c r="F949" s="37">
        <v>0.185</v>
      </c>
      <c r="G949" s="37">
        <v>0.676</v>
      </c>
      <c r="H949" s="37">
        <v>0.139</v>
      </c>
      <c r="I949" s="37">
        <v>1.6281779E7</v>
      </c>
      <c r="J949" s="37">
        <v>0.815</v>
      </c>
      <c r="K949" s="36" t="s">
        <v>211</v>
      </c>
      <c r="L949" s="36" t="s">
        <v>180</v>
      </c>
      <c r="M949" s="31" t="s">
        <v>83</v>
      </c>
    </row>
    <row r="950" ht="15.75" customHeight="1">
      <c r="A950" s="37" t="str">
        <f t="shared" si="1"/>
        <v>Norway-Europe2004</v>
      </c>
      <c r="B950" s="37">
        <v>0.012</v>
      </c>
      <c r="C950" s="37">
        <v>0.003</v>
      </c>
      <c r="D950" s="37">
        <v>82.0</v>
      </c>
      <c r="E950" s="37">
        <v>78.0</v>
      </c>
      <c r="F950" s="37">
        <v>0.198</v>
      </c>
      <c r="G950" s="37">
        <v>0.655</v>
      </c>
      <c r="H950" s="37">
        <v>0.148</v>
      </c>
      <c r="I950" s="37">
        <v>4591910.0</v>
      </c>
      <c r="J950" s="37">
        <v>0.773</v>
      </c>
      <c r="K950" s="36" t="s">
        <v>213</v>
      </c>
      <c r="L950" s="36" t="s">
        <v>180</v>
      </c>
      <c r="M950" s="31" t="s">
        <v>83</v>
      </c>
    </row>
    <row r="951" ht="15.75" customHeight="1">
      <c r="A951" s="37" t="str">
        <f t="shared" si="1"/>
        <v>Poland-Europe2004</v>
      </c>
      <c r="B951" s="37">
        <v>0.009</v>
      </c>
      <c r="C951" s="37">
        <v>0.007</v>
      </c>
      <c r="D951" s="37">
        <v>79.0</v>
      </c>
      <c r="E951" s="37">
        <v>71.0</v>
      </c>
      <c r="F951" s="37">
        <v>0.169</v>
      </c>
      <c r="G951" s="37">
        <v>0.7</v>
      </c>
      <c r="H951" s="37">
        <v>0.131</v>
      </c>
      <c r="I951" s="37">
        <v>3.8182222E7</v>
      </c>
      <c r="J951" s="37">
        <v>0.616</v>
      </c>
      <c r="K951" s="36" t="s">
        <v>214</v>
      </c>
      <c r="L951" s="36" t="s">
        <v>180</v>
      </c>
      <c r="M951" s="31" t="s">
        <v>83</v>
      </c>
    </row>
    <row r="952" ht="15.75" customHeight="1">
      <c r="A952" s="37" t="str">
        <f t="shared" si="1"/>
        <v>Portugal-Europe2004</v>
      </c>
      <c r="B952" s="37">
        <v>0.01</v>
      </c>
      <c r="C952" s="37">
        <v>0.004</v>
      </c>
      <c r="D952" s="37">
        <v>81.0</v>
      </c>
      <c r="E952" s="37">
        <v>75.0</v>
      </c>
      <c r="F952" s="37">
        <v>0.157</v>
      </c>
      <c r="G952" s="37">
        <v>0.674</v>
      </c>
      <c r="H952" s="37">
        <v>0.17</v>
      </c>
      <c r="I952" s="37">
        <v>1.0483861E7</v>
      </c>
      <c r="J952" s="37">
        <v>0.569</v>
      </c>
      <c r="K952" s="36" t="s">
        <v>215</v>
      </c>
      <c r="L952" s="36" t="s">
        <v>180</v>
      </c>
      <c r="M952" s="31" t="s">
        <v>83</v>
      </c>
    </row>
    <row r="953" ht="15.75" customHeight="1">
      <c r="A953" s="37" t="str">
        <f t="shared" si="1"/>
        <v>Romania-Europe2004</v>
      </c>
      <c r="B953" s="37">
        <v>0.01</v>
      </c>
      <c r="C953" s="37">
        <v>0.02</v>
      </c>
      <c r="D953" s="37">
        <v>75.0</v>
      </c>
      <c r="E953" s="37">
        <v>68.0</v>
      </c>
      <c r="F953" s="37">
        <v>0.16</v>
      </c>
      <c r="G953" s="37">
        <v>0.694</v>
      </c>
      <c r="H953" s="37">
        <v>0.146</v>
      </c>
      <c r="I953" s="37">
        <v>2.1451748E7</v>
      </c>
      <c r="J953" s="37">
        <v>0.53</v>
      </c>
      <c r="K953" s="36" t="s">
        <v>216</v>
      </c>
      <c r="L953" s="36" t="s">
        <v>180</v>
      </c>
      <c r="M953" s="31" t="s">
        <v>83</v>
      </c>
    </row>
    <row r="954" ht="15.75" customHeight="1">
      <c r="A954" s="37" t="str">
        <f t="shared" si="1"/>
        <v>Russia-Europe2004</v>
      </c>
      <c r="B954" s="37">
        <v>0.01</v>
      </c>
      <c r="C954" s="37">
        <v>0.015</v>
      </c>
      <c r="D954" s="37">
        <v>72.0</v>
      </c>
      <c r="E954" s="37">
        <v>59.0</v>
      </c>
      <c r="F954" s="37">
        <v>0.156</v>
      </c>
      <c r="G954" s="37">
        <v>0.707</v>
      </c>
      <c r="H954" s="37">
        <v>0.136</v>
      </c>
      <c r="I954" s="37">
        <v>1.43821212E8</v>
      </c>
      <c r="J954" s="37">
        <v>0.734</v>
      </c>
      <c r="K954" s="36" t="s">
        <v>217</v>
      </c>
      <c r="L954" s="36" t="s">
        <v>180</v>
      </c>
      <c r="M954" s="31" t="s">
        <v>83</v>
      </c>
    </row>
    <row r="955" ht="15.75" customHeight="1">
      <c r="A955" s="37" t="str">
        <f t="shared" si="1"/>
        <v>San Marino-Europe2004</v>
      </c>
      <c r="B955" s="37">
        <v>0.01</v>
      </c>
      <c r="C955" s="37">
        <v>0.004</v>
      </c>
      <c r="D955" s="37">
        <v>85.0</v>
      </c>
      <c r="E955" s="37">
        <v>79.0</v>
      </c>
      <c r="F955" s="36"/>
      <c r="G955" s="36"/>
      <c r="H955" s="36"/>
      <c r="I955" s="37">
        <v>29290.0</v>
      </c>
      <c r="J955" s="37">
        <v>0.94</v>
      </c>
      <c r="K955" s="36" t="s">
        <v>218</v>
      </c>
      <c r="L955" s="36" t="s">
        <v>180</v>
      </c>
      <c r="M955" s="31" t="s">
        <v>83</v>
      </c>
    </row>
    <row r="956" ht="15.75" customHeight="1">
      <c r="A956" s="37" t="str">
        <f t="shared" si="1"/>
        <v>Serbia-Europe2004</v>
      </c>
      <c r="B956" s="37">
        <v>0.011</v>
      </c>
      <c r="C956" s="37">
        <v>0.008</v>
      </c>
      <c r="D956" s="37">
        <v>75.0</v>
      </c>
      <c r="E956" s="37">
        <v>70.0</v>
      </c>
      <c r="F956" s="37">
        <v>0.185</v>
      </c>
      <c r="G956" s="37">
        <v>0.676</v>
      </c>
      <c r="H956" s="37">
        <v>0.139</v>
      </c>
      <c r="I956" s="37">
        <v>7463157.0</v>
      </c>
      <c r="J956" s="37">
        <v>0.543</v>
      </c>
      <c r="K956" s="36" t="s">
        <v>219</v>
      </c>
      <c r="L956" s="36" t="s">
        <v>180</v>
      </c>
      <c r="M956" s="31" t="s">
        <v>83</v>
      </c>
    </row>
    <row r="957" ht="15.75" customHeight="1">
      <c r="A957" s="37" t="str">
        <f t="shared" si="1"/>
        <v>Slovakia-Europe2004</v>
      </c>
      <c r="B957" s="37">
        <v>0.01</v>
      </c>
      <c r="C957" s="37">
        <v>0.009</v>
      </c>
      <c r="D957" s="37">
        <v>78.0</v>
      </c>
      <c r="E957" s="37">
        <v>70.0</v>
      </c>
      <c r="F957" s="37">
        <v>0.173</v>
      </c>
      <c r="G957" s="37">
        <v>0.711</v>
      </c>
      <c r="H957" s="37">
        <v>0.116</v>
      </c>
      <c r="I957" s="37">
        <v>5372280.0</v>
      </c>
      <c r="J957" s="37">
        <v>0.557</v>
      </c>
      <c r="K957" s="36" t="s">
        <v>220</v>
      </c>
      <c r="L957" s="36" t="s">
        <v>180</v>
      </c>
      <c r="M957" s="31" t="s">
        <v>83</v>
      </c>
    </row>
    <row r="958" ht="15.75" customHeight="1">
      <c r="A958" s="37" t="str">
        <f t="shared" si="1"/>
        <v>Slovenia-Europe2004</v>
      </c>
      <c r="B958" s="37">
        <v>0.009</v>
      </c>
      <c r="C958" s="37">
        <v>0.004</v>
      </c>
      <c r="D958" s="37">
        <v>81.0</v>
      </c>
      <c r="E958" s="37">
        <v>74.0</v>
      </c>
      <c r="F958" s="37">
        <v>0.144</v>
      </c>
      <c r="G958" s="37">
        <v>0.703</v>
      </c>
      <c r="H958" s="37">
        <v>0.153</v>
      </c>
      <c r="I958" s="37">
        <v>1997012.0</v>
      </c>
      <c r="J958" s="37">
        <v>0.506</v>
      </c>
      <c r="K958" s="36" t="s">
        <v>221</v>
      </c>
      <c r="L958" s="36" t="s">
        <v>180</v>
      </c>
      <c r="M958" s="31" t="s">
        <v>83</v>
      </c>
    </row>
    <row r="959" ht="15.75" customHeight="1">
      <c r="A959" s="37" t="str">
        <f t="shared" si="1"/>
        <v>Spain-Europe2004</v>
      </c>
      <c r="B959" s="37">
        <v>0.011</v>
      </c>
      <c r="C959" s="37">
        <v>0.005</v>
      </c>
      <c r="D959" s="37">
        <v>83.0</v>
      </c>
      <c r="E959" s="37">
        <v>77.0</v>
      </c>
      <c r="F959" s="37">
        <v>0.145</v>
      </c>
      <c r="G959" s="37">
        <v>0.687</v>
      </c>
      <c r="H959" s="37">
        <v>0.168</v>
      </c>
      <c r="I959" s="37">
        <v>4.2921895E7</v>
      </c>
      <c r="J959" s="37">
        <v>0.77</v>
      </c>
      <c r="K959" s="36" t="s">
        <v>222</v>
      </c>
      <c r="L959" s="36" t="s">
        <v>180</v>
      </c>
      <c r="M959" s="31" t="s">
        <v>83</v>
      </c>
    </row>
    <row r="960" ht="15.75" customHeight="1">
      <c r="A960" s="37" t="str">
        <f t="shared" si="1"/>
        <v>Sweden-Europe2004</v>
      </c>
      <c r="B960" s="37">
        <v>0.011</v>
      </c>
      <c r="C960" s="37">
        <v>0.003</v>
      </c>
      <c r="D960" s="37">
        <v>83.0</v>
      </c>
      <c r="E960" s="37">
        <v>78.0</v>
      </c>
      <c r="F960" s="37">
        <v>0.176</v>
      </c>
      <c r="G960" s="37">
        <v>0.651</v>
      </c>
      <c r="H960" s="37">
        <v>0.172</v>
      </c>
      <c r="I960" s="37">
        <v>8993531.0</v>
      </c>
      <c r="J960" s="37">
        <v>0.843</v>
      </c>
      <c r="K960" s="36" t="s">
        <v>223</v>
      </c>
      <c r="L960" s="36" t="s">
        <v>180</v>
      </c>
      <c r="M960" s="31" t="s">
        <v>83</v>
      </c>
    </row>
    <row r="961" ht="15.75" customHeight="1">
      <c r="A961" s="37" t="str">
        <f t="shared" si="1"/>
        <v>Switzerland-Europe2004</v>
      </c>
      <c r="B961" s="37">
        <v>0.01</v>
      </c>
      <c r="C961" s="37">
        <v>0.004</v>
      </c>
      <c r="D961" s="37">
        <v>84.0</v>
      </c>
      <c r="E961" s="37">
        <v>79.0</v>
      </c>
      <c r="F961" s="37">
        <v>0.166</v>
      </c>
      <c r="G961" s="37">
        <v>0.678</v>
      </c>
      <c r="H961" s="37">
        <v>0.157</v>
      </c>
      <c r="I961" s="37">
        <v>7389625.0</v>
      </c>
      <c r="J961" s="37">
        <v>0.734</v>
      </c>
      <c r="K961" s="36" t="s">
        <v>224</v>
      </c>
      <c r="L961" s="36" t="s">
        <v>180</v>
      </c>
      <c r="M961" s="31" t="s">
        <v>83</v>
      </c>
    </row>
    <row r="962" ht="15.75" customHeight="1">
      <c r="A962" s="37" t="str">
        <f t="shared" si="1"/>
        <v>Turkey-Europe2004</v>
      </c>
      <c r="B962" s="37">
        <v>0.02</v>
      </c>
      <c r="C962" s="37">
        <v>0.027</v>
      </c>
      <c r="D962" s="37">
        <v>76.0</v>
      </c>
      <c r="E962" s="37">
        <v>69.0</v>
      </c>
      <c r="F962" s="37">
        <v>0.289</v>
      </c>
      <c r="G962" s="37">
        <v>0.646</v>
      </c>
      <c r="H962" s="37">
        <v>0.065</v>
      </c>
      <c r="I962" s="37">
        <v>6.6845635E7</v>
      </c>
      <c r="J962" s="37">
        <v>0.672</v>
      </c>
      <c r="K962" s="36" t="s">
        <v>225</v>
      </c>
      <c r="L962" s="36" t="s">
        <v>180</v>
      </c>
      <c r="M962" s="31" t="s">
        <v>83</v>
      </c>
    </row>
    <row r="963" ht="15.75" customHeight="1">
      <c r="A963" s="37" t="str">
        <f t="shared" si="1"/>
        <v>Ukraine-Europe2004</v>
      </c>
      <c r="B963" s="37">
        <v>0.009</v>
      </c>
      <c r="C963" s="37">
        <v>0.013</v>
      </c>
      <c r="D963" s="37">
        <v>74.0</v>
      </c>
      <c r="E963" s="37">
        <v>63.0</v>
      </c>
      <c r="F963" s="37">
        <v>0.151</v>
      </c>
      <c r="G963" s="37">
        <v>0.694</v>
      </c>
      <c r="H963" s="37">
        <v>0.155</v>
      </c>
      <c r="I963" s="37">
        <v>4.74516E7</v>
      </c>
      <c r="J963" s="37">
        <v>0.676</v>
      </c>
      <c r="K963" s="36" t="s">
        <v>226</v>
      </c>
      <c r="L963" s="36" t="s">
        <v>180</v>
      </c>
      <c r="M963" s="31" t="s">
        <v>83</v>
      </c>
    </row>
    <row r="964" ht="15.75" customHeight="1">
      <c r="A964" s="37" t="str">
        <f t="shared" si="1"/>
        <v>United Kingdom-Europe2004</v>
      </c>
      <c r="B964" s="37">
        <v>0.012</v>
      </c>
      <c r="C964" s="37">
        <v>0.005</v>
      </c>
      <c r="D964" s="37">
        <v>81.0</v>
      </c>
      <c r="E964" s="37">
        <v>77.0</v>
      </c>
      <c r="F964" s="37">
        <v>0.181</v>
      </c>
      <c r="G964" s="37">
        <v>0.66</v>
      </c>
      <c r="H964" s="37">
        <v>0.159</v>
      </c>
      <c r="I964" s="37">
        <v>5.9987905E7</v>
      </c>
      <c r="J964" s="37">
        <v>0.796</v>
      </c>
      <c r="K964" s="36" t="s">
        <v>227</v>
      </c>
      <c r="L964" s="36" t="s">
        <v>180</v>
      </c>
      <c r="M964" s="31" t="s">
        <v>83</v>
      </c>
    </row>
    <row r="965" ht="15.75" customHeight="1">
      <c r="A965" s="37" t="str">
        <f t="shared" si="1"/>
        <v>Bahrain-Middle East2004</v>
      </c>
      <c r="B965" s="37">
        <v>0.019</v>
      </c>
      <c r="C965" s="37">
        <v>0.01</v>
      </c>
      <c r="D965" s="37">
        <v>76.0</v>
      </c>
      <c r="E965" s="37">
        <v>75.0</v>
      </c>
      <c r="F965" s="37">
        <v>0.283</v>
      </c>
      <c r="G965" s="37">
        <v>0.694</v>
      </c>
      <c r="H965" s="37">
        <v>0.023</v>
      </c>
      <c r="I965" s="37">
        <v>820505.0</v>
      </c>
      <c r="J965" s="37">
        <v>0.884</v>
      </c>
      <c r="K965" s="36" t="s">
        <v>228</v>
      </c>
      <c r="L965" s="36" t="s">
        <v>229</v>
      </c>
      <c r="M965" s="31" t="s">
        <v>83</v>
      </c>
    </row>
    <row r="966" ht="15.75" customHeight="1">
      <c r="A966" s="37" t="str">
        <f t="shared" si="1"/>
        <v>Iran-Middle East2004</v>
      </c>
      <c r="B966" s="37">
        <v>0.018</v>
      </c>
      <c r="C966" s="37">
        <v>0.023</v>
      </c>
      <c r="D966" s="37">
        <v>73.0</v>
      </c>
      <c r="E966" s="37">
        <v>70.0</v>
      </c>
      <c r="F966" s="37">
        <v>0.272</v>
      </c>
      <c r="G966" s="37">
        <v>0.68</v>
      </c>
      <c r="H966" s="37">
        <v>0.048</v>
      </c>
      <c r="I966" s="37">
        <v>6.9342126E7</v>
      </c>
      <c r="J966" s="37">
        <v>0.669</v>
      </c>
      <c r="K966" s="36" t="s">
        <v>230</v>
      </c>
      <c r="L966" s="36" t="s">
        <v>229</v>
      </c>
      <c r="M966" s="31" t="s">
        <v>83</v>
      </c>
    </row>
    <row r="967" ht="15.75" customHeight="1">
      <c r="A967" s="37" t="str">
        <f t="shared" si="1"/>
        <v>Iraq-Middle East2004</v>
      </c>
      <c r="B967" s="37">
        <v>0.035</v>
      </c>
      <c r="C967" s="37">
        <v>0.034</v>
      </c>
      <c r="D967" s="37">
        <v>72.0</v>
      </c>
      <c r="E967" s="37">
        <v>67.0</v>
      </c>
      <c r="F967" s="37">
        <v>0.421</v>
      </c>
      <c r="G967" s="37">
        <v>0.545</v>
      </c>
      <c r="H967" s="37">
        <v>0.035</v>
      </c>
      <c r="I967" s="37">
        <v>2.6673536E7</v>
      </c>
      <c r="J967" s="37">
        <v>0.687</v>
      </c>
      <c r="K967" s="36" t="s">
        <v>231</v>
      </c>
      <c r="L967" s="36" t="s">
        <v>229</v>
      </c>
      <c r="M967" s="31" t="s">
        <v>83</v>
      </c>
    </row>
    <row r="968" ht="15.75" customHeight="1">
      <c r="A968" s="37" t="str">
        <f t="shared" si="1"/>
        <v>Israel-Middle East2004</v>
      </c>
      <c r="B968" s="37">
        <v>0.021</v>
      </c>
      <c r="C968" s="37">
        <v>0.005</v>
      </c>
      <c r="D968" s="37">
        <v>82.0</v>
      </c>
      <c r="E968" s="37">
        <v>78.0</v>
      </c>
      <c r="F968" s="37">
        <v>0.279</v>
      </c>
      <c r="G968" s="37">
        <v>0.621</v>
      </c>
      <c r="H968" s="37">
        <v>0.1</v>
      </c>
      <c r="I968" s="37">
        <v>6809000.0</v>
      </c>
      <c r="J968" s="37">
        <v>0.915</v>
      </c>
      <c r="K968" s="36" t="s">
        <v>232</v>
      </c>
      <c r="L968" s="36" t="s">
        <v>229</v>
      </c>
      <c r="M968" s="31" t="s">
        <v>83</v>
      </c>
    </row>
    <row r="969" ht="15.75" customHeight="1">
      <c r="A969" s="37" t="str">
        <f t="shared" si="1"/>
        <v>Jordan-Middle East2004</v>
      </c>
      <c r="B969" s="37">
        <v>0.03</v>
      </c>
      <c r="C969" s="37">
        <v>0.021</v>
      </c>
      <c r="D969" s="37">
        <v>74.0</v>
      </c>
      <c r="E969" s="37">
        <v>71.0</v>
      </c>
      <c r="F969" s="37">
        <v>0.383</v>
      </c>
      <c r="G969" s="37">
        <v>0.585</v>
      </c>
      <c r="H969" s="37">
        <v>0.032</v>
      </c>
      <c r="I969" s="37">
        <v>5290000.0</v>
      </c>
      <c r="J969" s="37">
        <v>0.809</v>
      </c>
      <c r="K969" s="36" t="s">
        <v>233</v>
      </c>
      <c r="L969" s="36" t="s">
        <v>229</v>
      </c>
      <c r="M969" s="31" t="s">
        <v>83</v>
      </c>
    </row>
    <row r="970" ht="15.75" customHeight="1">
      <c r="A970" s="37" t="str">
        <f t="shared" si="1"/>
        <v>Kuwait-Middle East2004</v>
      </c>
      <c r="B970" s="37">
        <v>0.021</v>
      </c>
      <c r="C970" s="37">
        <v>0.01</v>
      </c>
      <c r="D970" s="37">
        <v>75.0</v>
      </c>
      <c r="E970" s="37">
        <v>73.0</v>
      </c>
      <c r="F970" s="37">
        <v>0.255</v>
      </c>
      <c r="G970" s="37">
        <v>0.711</v>
      </c>
      <c r="H970" s="37">
        <v>0.034</v>
      </c>
      <c r="I970" s="37">
        <v>2196466.0</v>
      </c>
      <c r="J970" s="37">
        <v>0.982</v>
      </c>
      <c r="K970" s="36" t="s">
        <v>234</v>
      </c>
      <c r="L970" s="36" t="s">
        <v>229</v>
      </c>
      <c r="M970" s="31" t="s">
        <v>83</v>
      </c>
    </row>
    <row r="971" ht="15.75" customHeight="1">
      <c r="A971" s="37" t="str">
        <f t="shared" si="1"/>
        <v>Lebanon-Middle East2004</v>
      </c>
      <c r="B971" s="37">
        <v>0.015</v>
      </c>
      <c r="C971" s="37">
        <v>0.013</v>
      </c>
      <c r="D971" s="37">
        <v>78.0</v>
      </c>
      <c r="E971" s="37">
        <v>75.0</v>
      </c>
      <c r="F971" s="37">
        <v>0.283</v>
      </c>
      <c r="G971" s="37">
        <v>0.644</v>
      </c>
      <c r="H971" s="37">
        <v>0.074</v>
      </c>
      <c r="I971" s="37">
        <v>3853582.0</v>
      </c>
      <c r="J971" s="37">
        <v>0.865</v>
      </c>
      <c r="K971" s="36" t="s">
        <v>235</v>
      </c>
      <c r="L971" s="36" t="s">
        <v>229</v>
      </c>
      <c r="M971" s="31" t="s">
        <v>83</v>
      </c>
    </row>
    <row r="972" ht="15.75" customHeight="1">
      <c r="A972" s="37" t="str">
        <f t="shared" si="1"/>
        <v>Oman-Middle East2004</v>
      </c>
      <c r="B972" s="37">
        <v>0.022</v>
      </c>
      <c r="C972" s="37">
        <v>0.011</v>
      </c>
      <c r="D972" s="37">
        <v>76.0</v>
      </c>
      <c r="E972" s="37">
        <v>72.0</v>
      </c>
      <c r="F972" s="37">
        <v>0.359</v>
      </c>
      <c r="G972" s="37">
        <v>0.616</v>
      </c>
      <c r="H972" s="37">
        <v>0.025</v>
      </c>
      <c r="I972" s="37">
        <v>2464001.0</v>
      </c>
      <c r="J972" s="37">
        <v>0.718</v>
      </c>
      <c r="K972" s="36" t="s">
        <v>236</v>
      </c>
      <c r="L972" s="36" t="s">
        <v>229</v>
      </c>
      <c r="M972" s="31" t="s">
        <v>83</v>
      </c>
    </row>
    <row r="973" ht="15.75" customHeight="1">
      <c r="A973" s="37" t="str">
        <f t="shared" si="1"/>
        <v>Qatar-Middle East2004</v>
      </c>
      <c r="B973" s="37">
        <v>0.016</v>
      </c>
      <c r="C973" s="37">
        <v>0.009</v>
      </c>
      <c r="D973" s="37">
        <v>78.0</v>
      </c>
      <c r="E973" s="37">
        <v>76.0</v>
      </c>
      <c r="F973" s="37">
        <v>0.259</v>
      </c>
      <c r="G973" s="37">
        <v>0.727</v>
      </c>
      <c r="H973" s="37">
        <v>0.014</v>
      </c>
      <c r="I973" s="37">
        <v>720383.0</v>
      </c>
      <c r="J973" s="37">
        <v>0.971</v>
      </c>
      <c r="K973" s="36" t="s">
        <v>237</v>
      </c>
      <c r="L973" s="36" t="s">
        <v>229</v>
      </c>
      <c r="M973" s="31" t="s">
        <v>83</v>
      </c>
    </row>
    <row r="974" ht="15.75" customHeight="1">
      <c r="A974" s="37" t="str">
        <f t="shared" si="1"/>
        <v>Saudi Arabia-Middle East2004</v>
      </c>
      <c r="B974" s="37">
        <v>0.024</v>
      </c>
      <c r="C974" s="37">
        <v>0.017</v>
      </c>
      <c r="D974" s="37">
        <v>76.0</v>
      </c>
      <c r="E974" s="37">
        <v>72.0</v>
      </c>
      <c r="F974" s="37">
        <v>0.351</v>
      </c>
      <c r="G974" s="37">
        <v>0.617</v>
      </c>
      <c r="H974" s="37">
        <v>0.032</v>
      </c>
      <c r="I974" s="37">
        <v>2.3839231E7</v>
      </c>
      <c r="J974" s="37">
        <v>0.808</v>
      </c>
      <c r="K974" s="36" t="s">
        <v>238</v>
      </c>
      <c r="L974" s="36" t="s">
        <v>229</v>
      </c>
      <c r="M974" s="31" t="s">
        <v>83</v>
      </c>
    </row>
    <row r="975" ht="15.75" customHeight="1">
      <c r="A975" s="37" t="str">
        <f t="shared" si="1"/>
        <v>Syria-Middle East2004</v>
      </c>
      <c r="B975" s="37">
        <v>0.028</v>
      </c>
      <c r="C975" s="37">
        <v>0.017</v>
      </c>
      <c r="D975" s="37">
        <v>76.0</v>
      </c>
      <c r="E975" s="37">
        <v>73.0</v>
      </c>
      <c r="F975" s="37">
        <v>0.392</v>
      </c>
      <c r="G975" s="37">
        <v>0.575</v>
      </c>
      <c r="H975" s="37">
        <v>0.034</v>
      </c>
      <c r="I975" s="37">
        <v>1.7676012E7</v>
      </c>
      <c r="J975" s="37">
        <v>0.534</v>
      </c>
      <c r="K975" s="36" t="s">
        <v>239</v>
      </c>
      <c r="L975" s="36" t="s">
        <v>229</v>
      </c>
      <c r="M975" s="31" t="s">
        <v>83</v>
      </c>
    </row>
    <row r="976" ht="15.75" customHeight="1">
      <c r="A976" s="37" t="str">
        <f t="shared" si="1"/>
        <v>United Arab Emirates-Middle East2004</v>
      </c>
      <c r="B976" s="37">
        <v>0.016</v>
      </c>
      <c r="C976" s="37">
        <v>0.009</v>
      </c>
      <c r="D976" s="37">
        <v>76.0</v>
      </c>
      <c r="E976" s="37">
        <v>74.0</v>
      </c>
      <c r="F976" s="37">
        <v>0.219</v>
      </c>
      <c r="G976" s="37">
        <v>0.771</v>
      </c>
      <c r="H976" s="37">
        <v>0.009</v>
      </c>
      <c r="I976" s="37">
        <v>3658658.0</v>
      </c>
      <c r="J976" s="37">
        <v>0.819</v>
      </c>
      <c r="K976" s="36" t="s">
        <v>240</v>
      </c>
      <c r="L976" s="36" t="s">
        <v>229</v>
      </c>
      <c r="M976" s="31" t="s">
        <v>83</v>
      </c>
    </row>
    <row r="977" ht="15.75" customHeight="1">
      <c r="A977" s="37" t="str">
        <f t="shared" si="1"/>
        <v>Yemen-Middle East2004</v>
      </c>
      <c r="B977" s="37">
        <v>0.036</v>
      </c>
      <c r="C977" s="37">
        <v>0.059</v>
      </c>
      <c r="D977" s="37">
        <v>63.0</v>
      </c>
      <c r="E977" s="37">
        <v>60.0</v>
      </c>
      <c r="F977" s="37">
        <v>0.463</v>
      </c>
      <c r="G977" s="37">
        <v>0.51</v>
      </c>
      <c r="H977" s="37">
        <v>0.027</v>
      </c>
      <c r="I977" s="37">
        <v>1.9612696E7</v>
      </c>
      <c r="J977" s="37">
        <v>0.284</v>
      </c>
      <c r="K977" s="36" t="s">
        <v>241</v>
      </c>
      <c r="L977" s="36" t="s">
        <v>229</v>
      </c>
      <c r="M977" s="31" t="s">
        <v>83</v>
      </c>
    </row>
    <row r="978" ht="15.75" customHeight="1">
      <c r="A978" s="37" t="str">
        <f t="shared" si="1"/>
        <v>American Samoa-Oceania2004</v>
      </c>
      <c r="B978" s="36"/>
      <c r="C978" s="36"/>
      <c r="D978" s="36"/>
      <c r="E978" s="36"/>
      <c r="F978" s="36"/>
      <c r="G978" s="36"/>
      <c r="H978" s="36"/>
      <c r="I978" s="37">
        <v>59262.0</v>
      </c>
      <c r="J978" s="37">
        <v>0.882</v>
      </c>
      <c r="K978" s="36" t="s">
        <v>242</v>
      </c>
      <c r="L978" s="36" t="s">
        <v>243</v>
      </c>
      <c r="M978" s="31" t="s">
        <v>83</v>
      </c>
    </row>
    <row r="979" ht="15.75" customHeight="1">
      <c r="A979" s="37" t="str">
        <f t="shared" si="1"/>
        <v>Australia-Oceania2004</v>
      </c>
      <c r="B979" s="37">
        <v>0.012</v>
      </c>
      <c r="C979" s="37">
        <v>0.005</v>
      </c>
      <c r="D979" s="37">
        <v>83.0</v>
      </c>
      <c r="E979" s="37">
        <v>78.0</v>
      </c>
      <c r="F979" s="37">
        <v>0.2</v>
      </c>
      <c r="G979" s="37">
        <v>0.672</v>
      </c>
      <c r="H979" s="37">
        <v>0.128</v>
      </c>
      <c r="I979" s="37">
        <v>2.01274E7</v>
      </c>
      <c r="J979" s="37">
        <v>0.878</v>
      </c>
      <c r="K979" s="36" t="s">
        <v>244</v>
      </c>
      <c r="L979" s="36" t="s">
        <v>243</v>
      </c>
      <c r="M979" s="31" t="s">
        <v>83</v>
      </c>
    </row>
    <row r="980" ht="15.75" customHeight="1">
      <c r="A980" s="37" t="str">
        <f t="shared" si="1"/>
        <v>Fiji-Oceania2004</v>
      </c>
      <c r="B980" s="37">
        <v>0.024</v>
      </c>
      <c r="C980" s="37">
        <v>0.02</v>
      </c>
      <c r="D980" s="37">
        <v>71.0</v>
      </c>
      <c r="E980" s="37">
        <v>66.0</v>
      </c>
      <c r="F980" s="37">
        <v>0.314</v>
      </c>
      <c r="G980" s="37">
        <v>0.646</v>
      </c>
      <c r="H980" s="37">
        <v>0.04</v>
      </c>
      <c r="I980" s="37">
        <v>818995.0</v>
      </c>
      <c r="J980" s="37">
        <v>0.495</v>
      </c>
      <c r="K980" s="36" t="s">
        <v>245</v>
      </c>
      <c r="L980" s="36" t="s">
        <v>243</v>
      </c>
      <c r="M980" s="31" t="s">
        <v>83</v>
      </c>
    </row>
    <row r="981" ht="15.75" customHeight="1">
      <c r="A981" s="37" t="str">
        <f t="shared" si="1"/>
        <v>French Polynesia-Oceania2004</v>
      </c>
      <c r="B981" s="37">
        <v>0.019</v>
      </c>
      <c r="C981" s="36"/>
      <c r="D981" s="37">
        <v>77.0</v>
      </c>
      <c r="E981" s="37">
        <v>71.0</v>
      </c>
      <c r="F981" s="37">
        <v>0.286</v>
      </c>
      <c r="G981" s="37">
        <v>0.666</v>
      </c>
      <c r="H981" s="37">
        <v>0.048</v>
      </c>
      <c r="I981" s="37">
        <v>251811.0</v>
      </c>
      <c r="J981" s="37">
        <v>0.562</v>
      </c>
      <c r="K981" s="36" t="s">
        <v>246</v>
      </c>
      <c r="L981" s="36" t="s">
        <v>243</v>
      </c>
      <c r="M981" s="31" t="s">
        <v>83</v>
      </c>
    </row>
    <row r="982" ht="15.75" customHeight="1">
      <c r="A982" s="37" t="str">
        <f t="shared" si="1"/>
        <v>Guam-Oceania2004</v>
      </c>
      <c r="B982" s="37">
        <v>0.02</v>
      </c>
      <c r="C982" s="36"/>
      <c r="D982" s="37">
        <v>79.0</v>
      </c>
      <c r="E982" s="37">
        <v>74.0</v>
      </c>
      <c r="F982" s="37">
        <v>0.298</v>
      </c>
      <c r="G982" s="37">
        <v>0.64</v>
      </c>
      <c r="H982" s="37">
        <v>0.062</v>
      </c>
      <c r="I982" s="37">
        <v>158194.0</v>
      </c>
      <c r="J982" s="37">
        <v>0.935</v>
      </c>
      <c r="K982" s="36" t="s">
        <v>247</v>
      </c>
      <c r="L982" s="36" t="s">
        <v>243</v>
      </c>
      <c r="M982" s="31" t="s">
        <v>83</v>
      </c>
    </row>
    <row r="983" ht="15.75" customHeight="1">
      <c r="A983" s="37" t="str">
        <f t="shared" si="1"/>
        <v>Kiribati-Oceania2004</v>
      </c>
      <c r="B983" s="37">
        <v>0.025</v>
      </c>
      <c r="C983" s="37">
        <v>0.05</v>
      </c>
      <c r="D983" s="37">
        <v>69.0</v>
      </c>
      <c r="E983" s="37">
        <v>63.0</v>
      </c>
      <c r="F983" s="37">
        <v>0.377</v>
      </c>
      <c r="G983" s="37">
        <v>0.587</v>
      </c>
      <c r="H983" s="37">
        <v>0.036</v>
      </c>
      <c r="I983" s="37">
        <v>88936.0</v>
      </c>
      <c r="J983" s="37">
        <v>0.435</v>
      </c>
      <c r="K983" s="36" t="s">
        <v>248</v>
      </c>
      <c r="L983" s="36" t="s">
        <v>243</v>
      </c>
      <c r="M983" s="31" t="s">
        <v>83</v>
      </c>
    </row>
    <row r="984" ht="15.75" customHeight="1">
      <c r="A984" s="37" t="str">
        <f t="shared" si="1"/>
        <v>Marshall Islands-Oceania2004</v>
      </c>
      <c r="B984" s="36"/>
      <c r="C984" s="37">
        <v>0.033</v>
      </c>
      <c r="D984" s="36"/>
      <c r="E984" s="36"/>
      <c r="F984" s="36"/>
      <c r="G984" s="36"/>
      <c r="H984" s="36"/>
      <c r="I984" s="37">
        <v>52074.0</v>
      </c>
      <c r="J984" s="37">
        <v>0.696</v>
      </c>
      <c r="K984" s="36" t="s">
        <v>249</v>
      </c>
      <c r="L984" s="36" t="s">
        <v>243</v>
      </c>
      <c r="M984" s="31" t="s">
        <v>83</v>
      </c>
    </row>
    <row r="985" ht="15.75" customHeight="1">
      <c r="A985" s="37" t="str">
        <f t="shared" si="1"/>
        <v>Micronesia, Fed. Sts.-Oceania2004</v>
      </c>
      <c r="B985" s="37">
        <v>0.027</v>
      </c>
      <c r="C985" s="37">
        <v>0.038</v>
      </c>
      <c r="D985" s="37">
        <v>68.0</v>
      </c>
      <c r="E985" s="37">
        <v>67.0</v>
      </c>
      <c r="F985" s="37">
        <v>0.391</v>
      </c>
      <c r="G985" s="37">
        <v>0.57</v>
      </c>
      <c r="H985" s="37">
        <v>0.04</v>
      </c>
      <c r="I985" s="37">
        <v>106575.0</v>
      </c>
      <c r="J985" s="37">
        <v>0.223</v>
      </c>
      <c r="K985" s="36" t="s">
        <v>250</v>
      </c>
      <c r="L985" s="36" t="s">
        <v>243</v>
      </c>
      <c r="M985" s="31" t="s">
        <v>83</v>
      </c>
    </row>
    <row r="986" ht="15.75" customHeight="1">
      <c r="A986" s="37" t="str">
        <f t="shared" si="1"/>
        <v>New Caledonia-Oceania2004</v>
      </c>
      <c r="B986" s="37">
        <v>0.017</v>
      </c>
      <c r="C986" s="36"/>
      <c r="D986" s="37">
        <v>79.0</v>
      </c>
      <c r="E986" s="37">
        <v>72.0</v>
      </c>
      <c r="F986" s="37">
        <v>0.274</v>
      </c>
      <c r="G986" s="37">
        <v>0.661</v>
      </c>
      <c r="H986" s="37">
        <v>0.066</v>
      </c>
      <c r="I986" s="37">
        <v>230068.0</v>
      </c>
      <c r="J986" s="37">
        <v>0.633</v>
      </c>
      <c r="K986" s="36" t="s">
        <v>251</v>
      </c>
      <c r="L986" s="36" t="s">
        <v>243</v>
      </c>
      <c r="M986" s="31" t="s">
        <v>83</v>
      </c>
    </row>
    <row r="987" ht="15.75" customHeight="1">
      <c r="A987" s="37" t="str">
        <f t="shared" si="1"/>
        <v>New Zealand-Oceania2004</v>
      </c>
      <c r="B987" s="37">
        <v>0.014</v>
      </c>
      <c r="C987" s="37">
        <v>0.006</v>
      </c>
      <c r="D987" s="37">
        <v>82.0</v>
      </c>
      <c r="E987" s="37">
        <v>78.0</v>
      </c>
      <c r="F987" s="37">
        <v>0.218</v>
      </c>
      <c r="G987" s="37">
        <v>0.663</v>
      </c>
      <c r="H987" s="37">
        <v>0.119</v>
      </c>
      <c r="I987" s="37">
        <v>4087500.0</v>
      </c>
      <c r="J987" s="37">
        <v>0.86</v>
      </c>
      <c r="K987" s="36" t="s">
        <v>252</v>
      </c>
      <c r="L987" s="36" t="s">
        <v>243</v>
      </c>
      <c r="M987" s="31" t="s">
        <v>83</v>
      </c>
    </row>
    <row r="988" ht="15.75" customHeight="1">
      <c r="A988" s="37" t="str">
        <f t="shared" si="1"/>
        <v>Papua New Guinea-Oceania2004</v>
      </c>
      <c r="B988" s="37">
        <v>0.033</v>
      </c>
      <c r="C988" s="37">
        <v>0.056</v>
      </c>
      <c r="D988" s="37">
        <v>62.0</v>
      </c>
      <c r="E988" s="37">
        <v>58.0</v>
      </c>
      <c r="F988" s="37">
        <v>0.401</v>
      </c>
      <c r="G988" s="37">
        <v>0.574</v>
      </c>
      <c r="H988" s="37">
        <v>0.026</v>
      </c>
      <c r="I988" s="37">
        <v>5948461.0</v>
      </c>
      <c r="J988" s="37">
        <v>0.131</v>
      </c>
      <c r="K988" s="36" t="s">
        <v>253</v>
      </c>
      <c r="L988" s="36" t="s">
        <v>243</v>
      </c>
      <c r="M988" s="31" t="s">
        <v>83</v>
      </c>
    </row>
    <row r="989" ht="15.75" customHeight="1">
      <c r="A989" s="37" t="str">
        <f t="shared" si="1"/>
        <v>Samoa-Oceania2004</v>
      </c>
      <c r="B989" s="37">
        <v>0.03</v>
      </c>
      <c r="C989" s="37">
        <v>0.017</v>
      </c>
      <c r="D989" s="37">
        <v>74.0</v>
      </c>
      <c r="E989" s="37">
        <v>68.0</v>
      </c>
      <c r="F989" s="37">
        <v>0.398</v>
      </c>
      <c r="G989" s="37">
        <v>0.554</v>
      </c>
      <c r="H989" s="37">
        <v>0.048</v>
      </c>
      <c r="I989" s="37">
        <v>178794.0</v>
      </c>
      <c r="J989" s="37">
        <v>0.215</v>
      </c>
      <c r="K989" s="36" t="s">
        <v>254</v>
      </c>
      <c r="L989" s="36" t="s">
        <v>243</v>
      </c>
      <c r="M989" s="31" t="s">
        <v>83</v>
      </c>
    </row>
    <row r="990" ht="15.75" customHeight="1">
      <c r="A990" s="37" t="str">
        <f t="shared" si="1"/>
        <v>Solomon Islands-Oceania2004</v>
      </c>
      <c r="B990" s="37">
        <v>0.035</v>
      </c>
      <c r="C990" s="37">
        <v>0.029</v>
      </c>
      <c r="D990" s="37">
        <v>67.0</v>
      </c>
      <c r="E990" s="37">
        <v>64.0</v>
      </c>
      <c r="F990" s="37">
        <v>0.414</v>
      </c>
      <c r="G990" s="37">
        <v>0.557</v>
      </c>
      <c r="H990" s="37">
        <v>0.029</v>
      </c>
      <c r="I990" s="37">
        <v>457827.0</v>
      </c>
      <c r="J990" s="37">
        <v>0.174</v>
      </c>
      <c r="K990" s="36" t="s">
        <v>255</v>
      </c>
      <c r="L990" s="36" t="s">
        <v>243</v>
      </c>
      <c r="M990" s="31" t="s">
        <v>83</v>
      </c>
    </row>
    <row r="991" ht="15.75" customHeight="1">
      <c r="A991" s="37" t="str">
        <f t="shared" si="1"/>
        <v>Tonga-Oceania2004</v>
      </c>
      <c r="B991" s="37">
        <v>0.029</v>
      </c>
      <c r="C991" s="37">
        <v>0.014</v>
      </c>
      <c r="D991" s="37">
        <v>74.0</v>
      </c>
      <c r="E991" s="37">
        <v>69.0</v>
      </c>
      <c r="F991" s="37">
        <v>0.381</v>
      </c>
      <c r="G991" s="37">
        <v>0.558</v>
      </c>
      <c r="H991" s="37">
        <v>0.06</v>
      </c>
      <c r="I991" s="37">
        <v>100319.0</v>
      </c>
      <c r="J991" s="37">
        <v>0.231</v>
      </c>
      <c r="K991" s="36" t="s">
        <v>256</v>
      </c>
      <c r="L991" s="36" t="s">
        <v>243</v>
      </c>
      <c r="M991" s="31" t="s">
        <v>83</v>
      </c>
    </row>
    <row r="992" ht="15.75" customHeight="1">
      <c r="A992" s="37" t="str">
        <f t="shared" si="1"/>
        <v>Vanuatu-Oceania2004</v>
      </c>
      <c r="B992" s="37">
        <v>0.03</v>
      </c>
      <c r="C992" s="37">
        <v>0.018</v>
      </c>
      <c r="D992" s="37">
        <v>71.0</v>
      </c>
      <c r="E992" s="37">
        <v>67.0</v>
      </c>
      <c r="F992" s="37">
        <v>0.4</v>
      </c>
      <c r="G992" s="37">
        <v>0.567</v>
      </c>
      <c r="H992" s="37">
        <v>0.033</v>
      </c>
      <c r="I992" s="37">
        <v>204135.0</v>
      </c>
      <c r="J992" s="37">
        <v>0.228</v>
      </c>
      <c r="K992" s="36" t="s">
        <v>257</v>
      </c>
      <c r="L992" s="36" t="s">
        <v>243</v>
      </c>
      <c r="M992" s="31" t="s">
        <v>83</v>
      </c>
    </row>
    <row r="993" ht="15.75" customHeight="1">
      <c r="A993" s="37" t="str">
        <f t="shared" si="1"/>
        <v>Antigua and Barbuda-The Americas2004</v>
      </c>
      <c r="B993" s="37">
        <v>0.019</v>
      </c>
      <c r="C993" s="37">
        <v>0.011</v>
      </c>
      <c r="D993" s="37">
        <v>77.0</v>
      </c>
      <c r="E993" s="37">
        <v>72.0</v>
      </c>
      <c r="F993" s="37">
        <v>0.286</v>
      </c>
      <c r="G993" s="37">
        <v>0.642</v>
      </c>
      <c r="H993" s="37">
        <v>0.072</v>
      </c>
      <c r="I993" s="37">
        <v>81718.0</v>
      </c>
      <c r="J993" s="37">
        <v>0.298</v>
      </c>
      <c r="K993" s="36" t="s">
        <v>258</v>
      </c>
      <c r="L993" s="36" t="s">
        <v>259</v>
      </c>
      <c r="M993" s="31" t="s">
        <v>83</v>
      </c>
    </row>
    <row r="994" ht="15.75" customHeight="1">
      <c r="A994" s="37" t="str">
        <f t="shared" si="1"/>
        <v>Argentina-The Americas2004</v>
      </c>
      <c r="B994" s="37">
        <v>0.018</v>
      </c>
      <c r="C994" s="37">
        <v>0.016</v>
      </c>
      <c r="D994" s="37">
        <v>78.0</v>
      </c>
      <c r="E994" s="37">
        <v>71.0</v>
      </c>
      <c r="F994" s="37">
        <v>0.266</v>
      </c>
      <c r="G994" s="37">
        <v>0.632</v>
      </c>
      <c r="H994" s="37">
        <v>0.102</v>
      </c>
      <c r="I994" s="37">
        <v>3.8308779E7</v>
      </c>
      <c r="J994" s="37">
        <v>0.899</v>
      </c>
      <c r="K994" s="36" t="s">
        <v>260</v>
      </c>
      <c r="L994" s="36" t="s">
        <v>259</v>
      </c>
      <c r="M994" s="31" t="s">
        <v>83</v>
      </c>
    </row>
    <row r="995" ht="15.75" customHeight="1">
      <c r="A995" s="37" t="str">
        <f t="shared" si="1"/>
        <v>Aruba-The Americas2004</v>
      </c>
      <c r="B995" s="37">
        <v>0.013</v>
      </c>
      <c r="C995" s="36"/>
      <c r="D995" s="37">
        <v>77.0</v>
      </c>
      <c r="E995" s="37">
        <v>72.0</v>
      </c>
      <c r="F995" s="37">
        <v>0.217</v>
      </c>
      <c r="G995" s="37">
        <v>0.699</v>
      </c>
      <c r="H995" s="37">
        <v>0.083</v>
      </c>
      <c r="I995" s="37">
        <v>98742.0</v>
      </c>
      <c r="J995" s="37">
        <v>0.452</v>
      </c>
      <c r="K995" s="36" t="s">
        <v>261</v>
      </c>
      <c r="L995" s="36" t="s">
        <v>259</v>
      </c>
      <c r="M995" s="31" t="s">
        <v>83</v>
      </c>
    </row>
    <row r="996" ht="15.75" customHeight="1">
      <c r="A996" s="37" t="str">
        <f t="shared" si="1"/>
        <v>Bahamas, The-The Americas2004</v>
      </c>
      <c r="B996" s="37">
        <v>0.015</v>
      </c>
      <c r="C996" s="37">
        <v>0.013</v>
      </c>
      <c r="D996" s="37">
        <v>77.0</v>
      </c>
      <c r="E996" s="37">
        <v>70.0</v>
      </c>
      <c r="F996" s="37">
        <v>0.263</v>
      </c>
      <c r="G996" s="37">
        <v>0.676</v>
      </c>
      <c r="H996" s="37">
        <v>0.061</v>
      </c>
      <c r="I996" s="37">
        <v>322400.0</v>
      </c>
      <c r="J996" s="37">
        <v>0.822</v>
      </c>
      <c r="K996" s="36" t="s">
        <v>262</v>
      </c>
      <c r="L996" s="36" t="s">
        <v>259</v>
      </c>
      <c r="M996" s="31" t="s">
        <v>83</v>
      </c>
    </row>
    <row r="997" ht="15.75" customHeight="1">
      <c r="A997" s="37" t="str">
        <f t="shared" si="1"/>
        <v>Barbados-The Americas2004</v>
      </c>
      <c r="B997" s="37">
        <v>0.013</v>
      </c>
      <c r="C997" s="37">
        <v>0.015</v>
      </c>
      <c r="D997" s="37">
        <v>76.0</v>
      </c>
      <c r="E997" s="37">
        <v>71.0</v>
      </c>
      <c r="F997" s="37">
        <v>0.209</v>
      </c>
      <c r="G997" s="37">
        <v>0.681</v>
      </c>
      <c r="H997" s="37">
        <v>0.11</v>
      </c>
      <c r="I997" s="37">
        <v>272205.0</v>
      </c>
      <c r="J997" s="37">
        <v>0.331</v>
      </c>
      <c r="K997" s="36" t="s">
        <v>263</v>
      </c>
      <c r="L997" s="36" t="s">
        <v>259</v>
      </c>
      <c r="M997" s="31" t="s">
        <v>83</v>
      </c>
    </row>
    <row r="998" ht="15.75" customHeight="1">
      <c r="A998" s="37" t="str">
        <f t="shared" si="1"/>
        <v>Belize-The Americas2004</v>
      </c>
      <c r="B998" s="37">
        <v>0.027</v>
      </c>
      <c r="C998" s="37">
        <v>0.019</v>
      </c>
      <c r="D998" s="37">
        <v>75.0</v>
      </c>
      <c r="E998" s="37">
        <v>69.0</v>
      </c>
      <c r="F998" s="37">
        <v>0.384</v>
      </c>
      <c r="G998" s="37">
        <v>0.575</v>
      </c>
      <c r="H998" s="37">
        <v>0.041</v>
      </c>
      <c r="I998" s="37">
        <v>265040.0</v>
      </c>
      <c r="J998" s="37">
        <v>0.466</v>
      </c>
      <c r="K998" s="36" t="s">
        <v>264</v>
      </c>
      <c r="L998" s="36" t="s">
        <v>259</v>
      </c>
      <c r="M998" s="31" t="s">
        <v>83</v>
      </c>
    </row>
    <row r="999" ht="15.75" customHeight="1">
      <c r="A999" s="37" t="str">
        <f t="shared" si="1"/>
        <v>Bermuda-The Americas2004</v>
      </c>
      <c r="B999" s="37">
        <v>0.013</v>
      </c>
      <c r="C999" s="36"/>
      <c r="D999" s="37">
        <v>81.0</v>
      </c>
      <c r="E999" s="37">
        <v>76.0</v>
      </c>
      <c r="F999" s="36"/>
      <c r="G999" s="36"/>
      <c r="H999" s="36"/>
      <c r="I999" s="37">
        <v>63740.0</v>
      </c>
      <c r="J999" s="37">
        <v>1.0</v>
      </c>
      <c r="K999" s="36" t="s">
        <v>265</v>
      </c>
      <c r="L999" s="36" t="s">
        <v>259</v>
      </c>
      <c r="M999" s="31" t="s">
        <v>83</v>
      </c>
    </row>
    <row r="1000" ht="15.75" customHeight="1">
      <c r="A1000" s="37" t="str">
        <f t="shared" si="1"/>
        <v>Bolivia-The Americas2004</v>
      </c>
      <c r="B1000" s="37">
        <v>0.029</v>
      </c>
      <c r="C1000" s="37">
        <v>0.046</v>
      </c>
      <c r="D1000" s="37">
        <v>67.0</v>
      </c>
      <c r="E1000" s="37">
        <v>62.0</v>
      </c>
      <c r="F1000" s="37">
        <v>0.387</v>
      </c>
      <c r="G1000" s="37">
        <v>0.569</v>
      </c>
      <c r="H1000" s="37">
        <v>0.044</v>
      </c>
      <c r="I1000" s="37">
        <v>9187610.0</v>
      </c>
      <c r="J1000" s="37">
        <v>0.637</v>
      </c>
      <c r="K1000" s="36" t="s">
        <v>266</v>
      </c>
      <c r="L1000" s="36" t="s">
        <v>259</v>
      </c>
      <c r="M1000" s="31" t="s">
        <v>83</v>
      </c>
    </row>
    <row r="1001" ht="15.75" customHeight="1">
      <c r="A1001" s="37" t="str">
        <f t="shared" si="1"/>
        <v>Brazil-The Americas2004</v>
      </c>
      <c r="B1001" s="37">
        <v>0.019</v>
      </c>
      <c r="C1001" s="37">
        <v>0.022</v>
      </c>
      <c r="D1001" s="37">
        <v>75.0</v>
      </c>
      <c r="E1001" s="37">
        <v>68.0</v>
      </c>
      <c r="F1001" s="37">
        <v>0.28</v>
      </c>
      <c r="G1001" s="37">
        <v>0.66</v>
      </c>
      <c r="H1001" s="37">
        <v>0.06</v>
      </c>
      <c r="I1001" s="37">
        <v>1.84010283E8</v>
      </c>
      <c r="J1001" s="37">
        <v>0.825</v>
      </c>
      <c r="K1001" s="36" t="s">
        <v>267</v>
      </c>
      <c r="L1001" s="36" t="s">
        <v>259</v>
      </c>
      <c r="M1001" s="31" t="s">
        <v>83</v>
      </c>
    </row>
    <row r="1002" ht="15.75" customHeight="1">
      <c r="A1002" s="37" t="str">
        <f t="shared" si="1"/>
        <v>Mauritius-Africa2005</v>
      </c>
      <c r="B1002" s="37">
        <v>0.015</v>
      </c>
      <c r="C1002" s="37">
        <v>0.014</v>
      </c>
      <c r="D1002" s="37">
        <v>76.0</v>
      </c>
      <c r="E1002" s="37">
        <v>69.0</v>
      </c>
      <c r="F1002" s="37">
        <v>0.242</v>
      </c>
      <c r="G1002" s="37">
        <v>0.692</v>
      </c>
      <c r="H1002" s="37">
        <v>0.066</v>
      </c>
      <c r="I1002" s="37">
        <v>1243253.0</v>
      </c>
      <c r="J1002" s="37">
        <v>0.416</v>
      </c>
      <c r="K1002" s="36" t="s">
        <v>122</v>
      </c>
      <c r="L1002" s="36" t="s">
        <v>75</v>
      </c>
      <c r="M1002" s="31" t="s">
        <v>84</v>
      </c>
    </row>
    <row r="1003" ht="15.75" customHeight="1">
      <c r="A1003" s="37" t="str">
        <f t="shared" si="1"/>
        <v>Tunisia-Africa2005</v>
      </c>
      <c r="B1003" s="37">
        <v>0.017</v>
      </c>
      <c r="C1003" s="37">
        <v>0.02</v>
      </c>
      <c r="D1003" s="37">
        <v>76.0</v>
      </c>
      <c r="E1003" s="37">
        <v>72.0</v>
      </c>
      <c r="F1003" s="37">
        <v>0.258</v>
      </c>
      <c r="G1003" s="37">
        <v>0.675</v>
      </c>
      <c r="H1003" s="37">
        <v>0.067</v>
      </c>
      <c r="I1003" s="37">
        <v>1.0029E7</v>
      </c>
      <c r="J1003" s="37">
        <v>0.651</v>
      </c>
      <c r="K1003" s="36" t="s">
        <v>140</v>
      </c>
      <c r="L1003" s="36" t="s">
        <v>75</v>
      </c>
      <c r="M1003" s="31" t="s">
        <v>84</v>
      </c>
    </row>
    <row r="1004" ht="15.75" customHeight="1">
      <c r="A1004" s="37" t="str">
        <f t="shared" si="1"/>
        <v>Seychelles-Africa2005</v>
      </c>
      <c r="B1004" s="37">
        <v>0.019</v>
      </c>
      <c r="C1004" s="37">
        <v>0.012</v>
      </c>
      <c r="D1004" s="37">
        <v>77.0</v>
      </c>
      <c r="E1004" s="37">
        <v>67.0</v>
      </c>
      <c r="F1004" s="37">
        <v>0.243</v>
      </c>
      <c r="G1004" s="37">
        <v>0.681</v>
      </c>
      <c r="H1004" s="37">
        <v>0.075</v>
      </c>
      <c r="I1004" s="37">
        <v>82900.0</v>
      </c>
      <c r="J1004" s="37">
        <v>0.511</v>
      </c>
      <c r="K1004" s="36" t="s">
        <v>131</v>
      </c>
      <c r="L1004" s="36" t="s">
        <v>75</v>
      </c>
      <c r="M1004" s="31" t="s">
        <v>84</v>
      </c>
    </row>
    <row r="1005" ht="15.75" customHeight="1">
      <c r="A1005" s="37" t="str">
        <f t="shared" si="1"/>
        <v>Morocco-Africa2005</v>
      </c>
      <c r="B1005" s="37">
        <v>0.02</v>
      </c>
      <c r="C1005" s="37">
        <v>0.035</v>
      </c>
      <c r="D1005" s="37">
        <v>71.0</v>
      </c>
      <c r="E1005" s="37">
        <v>67.0</v>
      </c>
      <c r="F1005" s="37">
        <v>0.308</v>
      </c>
      <c r="G1005" s="37">
        <v>0.642</v>
      </c>
      <c r="H1005" s="37">
        <v>0.05</v>
      </c>
      <c r="I1005" s="37">
        <v>3.0125445E7</v>
      </c>
      <c r="J1005" s="37">
        <v>0.551</v>
      </c>
      <c r="K1005" s="36" t="s">
        <v>123</v>
      </c>
      <c r="L1005" s="36" t="s">
        <v>75</v>
      </c>
      <c r="M1005" s="31" t="s">
        <v>84</v>
      </c>
    </row>
    <row r="1006" ht="15.75" customHeight="1">
      <c r="A1006" s="37" t="str">
        <f t="shared" si="1"/>
        <v>Algeria-Africa2005</v>
      </c>
      <c r="B1006" s="37">
        <v>0.021</v>
      </c>
      <c r="C1006" s="37">
        <v>0.029</v>
      </c>
      <c r="D1006" s="37">
        <v>71.0</v>
      </c>
      <c r="E1006" s="37">
        <v>68.0</v>
      </c>
      <c r="F1006" s="37">
        <v>0.289</v>
      </c>
      <c r="G1006" s="37">
        <v>0.667</v>
      </c>
      <c r="H1006" s="37">
        <v>0.044</v>
      </c>
      <c r="I1006" s="37">
        <v>3.3960903E7</v>
      </c>
      <c r="J1006" s="37">
        <v>0.638</v>
      </c>
      <c r="K1006" s="36" t="s">
        <v>74</v>
      </c>
      <c r="L1006" s="36" t="s">
        <v>75</v>
      </c>
      <c r="M1006" s="31" t="s">
        <v>84</v>
      </c>
    </row>
    <row r="1007" ht="15.75" customHeight="1">
      <c r="A1007" s="37" t="str">
        <f t="shared" si="1"/>
        <v>South Africa-Africa2005</v>
      </c>
      <c r="B1007" s="37">
        <v>0.023</v>
      </c>
      <c r="C1007" s="37">
        <v>0.051</v>
      </c>
      <c r="D1007" s="37">
        <v>53.0</v>
      </c>
      <c r="E1007" s="37">
        <v>50.0</v>
      </c>
      <c r="F1007" s="37">
        <v>0.308</v>
      </c>
      <c r="G1007" s="37">
        <v>0.648</v>
      </c>
      <c r="H1007" s="37">
        <v>0.044</v>
      </c>
      <c r="I1007" s="37">
        <v>4.7639556E7</v>
      </c>
      <c r="J1007" s="37">
        <v>0.595</v>
      </c>
      <c r="K1007" s="36" t="s">
        <v>134</v>
      </c>
      <c r="L1007" s="36" t="s">
        <v>75</v>
      </c>
      <c r="M1007" s="31" t="s">
        <v>84</v>
      </c>
    </row>
    <row r="1008" ht="15.75" customHeight="1">
      <c r="A1008" s="37" t="str">
        <f t="shared" si="1"/>
        <v>Libya-Africa2005</v>
      </c>
      <c r="B1008" s="37">
        <v>0.023</v>
      </c>
      <c r="C1008" s="37">
        <v>0.02</v>
      </c>
      <c r="D1008" s="37">
        <v>75.0</v>
      </c>
      <c r="E1008" s="37">
        <v>72.0</v>
      </c>
      <c r="F1008" s="37">
        <v>0.306</v>
      </c>
      <c r="G1008" s="37">
        <v>0.651</v>
      </c>
      <c r="H1008" s="37">
        <v>0.043</v>
      </c>
      <c r="I1008" s="37">
        <v>5594450.0</v>
      </c>
      <c r="J1008" s="37">
        <v>0.769</v>
      </c>
      <c r="K1008" s="36" t="s">
        <v>117</v>
      </c>
      <c r="L1008" s="36" t="s">
        <v>75</v>
      </c>
      <c r="M1008" s="31" t="s">
        <v>84</v>
      </c>
    </row>
    <row r="1009" ht="15.75" customHeight="1">
      <c r="A1009" s="37" t="str">
        <f t="shared" si="1"/>
        <v>Egypt-Africa2005</v>
      </c>
      <c r="B1009" s="37">
        <v>0.024</v>
      </c>
      <c r="C1009" s="37">
        <v>0.026</v>
      </c>
      <c r="D1009" s="37">
        <v>72.0</v>
      </c>
      <c r="E1009" s="37">
        <v>67.0</v>
      </c>
      <c r="F1009" s="37">
        <v>0.325</v>
      </c>
      <c r="G1009" s="37">
        <v>0.62</v>
      </c>
      <c r="H1009" s="37">
        <v>0.055</v>
      </c>
      <c r="I1009" s="37">
        <v>7.1777678E7</v>
      </c>
      <c r="J1009" s="37">
        <v>0.43</v>
      </c>
      <c r="K1009" s="36" t="s">
        <v>105</v>
      </c>
      <c r="L1009" s="36" t="s">
        <v>75</v>
      </c>
      <c r="M1009" s="31" t="s">
        <v>84</v>
      </c>
    </row>
    <row r="1010" ht="15.75" customHeight="1">
      <c r="A1010" s="37" t="str">
        <f t="shared" si="1"/>
        <v>Botswana-Africa2005</v>
      </c>
      <c r="B1010" s="37">
        <v>0.025</v>
      </c>
      <c r="C1010" s="37">
        <v>0.043</v>
      </c>
      <c r="D1010" s="37">
        <v>47.0</v>
      </c>
      <c r="E1010" s="37">
        <v>46.0</v>
      </c>
      <c r="F1010" s="37">
        <v>0.358</v>
      </c>
      <c r="G1010" s="37">
        <v>0.61</v>
      </c>
      <c r="H1010" s="37">
        <v>0.032</v>
      </c>
      <c r="I1010" s="37">
        <v>1875805.0</v>
      </c>
      <c r="J1010" s="37">
        <v>0.551</v>
      </c>
      <c r="K1010" s="36" t="s">
        <v>94</v>
      </c>
      <c r="L1010" s="36" t="s">
        <v>75</v>
      </c>
      <c r="M1010" s="31" t="s">
        <v>84</v>
      </c>
    </row>
    <row r="1011" ht="15.75" customHeight="1">
      <c r="A1011" s="37" t="str">
        <f t="shared" si="1"/>
        <v>Lesotho-Africa2005</v>
      </c>
      <c r="B1011" s="37">
        <v>0.029</v>
      </c>
      <c r="C1011" s="37">
        <v>0.085</v>
      </c>
      <c r="D1011" s="37">
        <v>44.0</v>
      </c>
      <c r="E1011" s="37">
        <v>44.0</v>
      </c>
      <c r="F1011" s="37">
        <v>0.397</v>
      </c>
      <c r="G1011" s="37">
        <v>0.557</v>
      </c>
      <c r="H1011" s="37">
        <v>0.046</v>
      </c>
      <c r="I1011" s="37">
        <v>1925844.0</v>
      </c>
      <c r="J1011" s="37">
        <v>0.222</v>
      </c>
      <c r="K1011" s="36" t="s">
        <v>115</v>
      </c>
      <c r="L1011" s="36" t="s">
        <v>75</v>
      </c>
      <c r="M1011" s="31" t="s">
        <v>84</v>
      </c>
    </row>
    <row r="1012" ht="15.75" customHeight="1">
      <c r="A1012" s="37" t="str">
        <f t="shared" si="1"/>
        <v>Namibia-Africa2005</v>
      </c>
      <c r="B1012" s="37">
        <v>0.029</v>
      </c>
      <c r="C1012" s="37">
        <v>0.046</v>
      </c>
      <c r="D1012" s="37">
        <v>58.0</v>
      </c>
      <c r="E1012" s="37">
        <v>54.0</v>
      </c>
      <c r="F1012" s="37">
        <v>0.398</v>
      </c>
      <c r="G1012" s="37">
        <v>0.569</v>
      </c>
      <c r="H1012" s="37">
        <v>0.033</v>
      </c>
      <c r="I1012" s="37">
        <v>2027026.0</v>
      </c>
      <c r="J1012" s="37">
        <v>0.366</v>
      </c>
      <c r="K1012" s="36" t="s">
        <v>125</v>
      </c>
      <c r="L1012" s="36" t="s">
        <v>75</v>
      </c>
      <c r="M1012" s="31" t="s">
        <v>84</v>
      </c>
    </row>
    <row r="1013" ht="15.75" customHeight="1">
      <c r="A1013" s="37" t="str">
        <f t="shared" si="1"/>
        <v>Djibouti-Africa2005</v>
      </c>
      <c r="B1013" s="37">
        <v>0.029</v>
      </c>
      <c r="C1013" s="37">
        <v>0.071</v>
      </c>
      <c r="D1013" s="37">
        <v>59.0</v>
      </c>
      <c r="E1013" s="37">
        <v>57.0</v>
      </c>
      <c r="F1013" s="37">
        <v>0.373</v>
      </c>
      <c r="G1013" s="37">
        <v>0.594</v>
      </c>
      <c r="H1013" s="37">
        <v>0.034</v>
      </c>
      <c r="I1013" s="37">
        <v>776585.0</v>
      </c>
      <c r="J1013" s="37">
        <v>0.768</v>
      </c>
      <c r="K1013" s="36" t="s">
        <v>104</v>
      </c>
      <c r="L1013" s="36" t="s">
        <v>75</v>
      </c>
      <c r="M1013" s="31" t="s">
        <v>84</v>
      </c>
    </row>
    <row r="1014" ht="15.75" customHeight="1">
      <c r="A1014" s="37" t="str">
        <f t="shared" si="1"/>
        <v>Zimbabwe-Africa2005</v>
      </c>
      <c r="B1014" s="37">
        <v>0.032</v>
      </c>
      <c r="C1014" s="37">
        <v>0.057</v>
      </c>
      <c r="D1014" s="37">
        <v>43.0</v>
      </c>
      <c r="E1014" s="37">
        <v>44.0</v>
      </c>
      <c r="F1014" s="37">
        <v>0.415</v>
      </c>
      <c r="G1014" s="37">
        <v>0.548</v>
      </c>
      <c r="H1014" s="37">
        <v>0.037</v>
      </c>
      <c r="I1014" s="37">
        <v>1.2710589E7</v>
      </c>
      <c r="J1014" s="37">
        <v>0.341</v>
      </c>
      <c r="K1014" s="36" t="s">
        <v>143</v>
      </c>
      <c r="L1014" s="36" t="s">
        <v>75</v>
      </c>
      <c r="M1014" s="31" t="s">
        <v>84</v>
      </c>
    </row>
    <row r="1015" ht="15.75" customHeight="1">
      <c r="A1015" s="37" t="str">
        <f t="shared" si="1"/>
        <v>Swaziland-Africa2005</v>
      </c>
      <c r="B1015" s="37">
        <v>0.032</v>
      </c>
      <c r="C1015" s="37">
        <v>0.081</v>
      </c>
      <c r="D1015" s="37">
        <v>46.0</v>
      </c>
      <c r="E1015" s="37">
        <v>46.0</v>
      </c>
      <c r="F1015" s="37">
        <v>0.418</v>
      </c>
      <c r="G1015" s="37">
        <v>0.55</v>
      </c>
      <c r="H1015" s="37">
        <v>0.032</v>
      </c>
      <c r="I1015" s="37">
        <v>1104642.0</v>
      </c>
      <c r="J1015" s="37">
        <v>0.22</v>
      </c>
      <c r="K1015" s="36" t="s">
        <v>137</v>
      </c>
      <c r="L1015" s="36" t="s">
        <v>75</v>
      </c>
      <c r="M1015" s="31" t="s">
        <v>84</v>
      </c>
    </row>
    <row r="1016" ht="15.75" customHeight="1">
      <c r="A1016" s="37" t="str">
        <f t="shared" si="1"/>
        <v>Gabon-Africa2005</v>
      </c>
      <c r="B1016" s="37">
        <v>0.033</v>
      </c>
      <c r="C1016" s="37">
        <v>0.05</v>
      </c>
      <c r="D1016" s="37">
        <v>61.0</v>
      </c>
      <c r="E1016" s="37">
        <v>59.0</v>
      </c>
      <c r="F1016" s="37">
        <v>0.395</v>
      </c>
      <c r="G1016" s="37">
        <v>0.549</v>
      </c>
      <c r="H1016" s="37">
        <v>0.056</v>
      </c>
      <c r="I1016" s="37">
        <v>1379465.0</v>
      </c>
      <c r="J1016" s="37">
        <v>0.834</v>
      </c>
      <c r="K1016" s="36" t="s">
        <v>109</v>
      </c>
      <c r="L1016" s="36" t="s">
        <v>75</v>
      </c>
      <c r="M1016" s="31" t="s">
        <v>84</v>
      </c>
    </row>
    <row r="1017" ht="15.75" customHeight="1">
      <c r="A1017" s="37" t="str">
        <f t="shared" si="1"/>
        <v>Ghana-Africa2005</v>
      </c>
      <c r="B1017" s="37">
        <v>0.034</v>
      </c>
      <c r="C1017" s="37">
        <v>0.058</v>
      </c>
      <c r="D1017" s="37">
        <v>60.0</v>
      </c>
      <c r="E1017" s="37">
        <v>58.0</v>
      </c>
      <c r="F1017" s="37">
        <v>0.402</v>
      </c>
      <c r="G1017" s="37">
        <v>0.564</v>
      </c>
      <c r="H1017" s="37">
        <v>0.034</v>
      </c>
      <c r="I1017" s="37">
        <v>2.1384034E7</v>
      </c>
      <c r="J1017" s="37">
        <v>0.473</v>
      </c>
      <c r="K1017" s="36" t="s">
        <v>111</v>
      </c>
      <c r="L1017" s="36" t="s">
        <v>75</v>
      </c>
      <c r="M1017" s="31" t="s">
        <v>84</v>
      </c>
    </row>
    <row r="1018" ht="15.75" customHeight="1">
      <c r="A1018" s="37" t="str">
        <f t="shared" si="1"/>
        <v>Central African Republic-Africa2005</v>
      </c>
      <c r="B1018" s="37">
        <v>0.037</v>
      </c>
      <c r="C1018" s="37">
        <v>0.111</v>
      </c>
      <c r="D1018" s="37">
        <v>47.0</v>
      </c>
      <c r="E1018" s="37">
        <v>43.0</v>
      </c>
      <c r="F1018" s="37">
        <v>0.419</v>
      </c>
      <c r="G1018" s="37">
        <v>0.542</v>
      </c>
      <c r="H1018" s="37">
        <v>0.04</v>
      </c>
      <c r="I1018" s="37">
        <v>3960897.0</v>
      </c>
      <c r="J1018" s="37">
        <v>0.381</v>
      </c>
      <c r="K1018" s="36" t="s">
        <v>98</v>
      </c>
      <c r="L1018" s="36" t="s">
        <v>75</v>
      </c>
      <c r="M1018" s="31" t="s">
        <v>84</v>
      </c>
    </row>
    <row r="1019" ht="15.75" customHeight="1">
      <c r="A1019" s="37" t="str">
        <f t="shared" si="1"/>
        <v>Cote d'Ivoire-Africa2005</v>
      </c>
      <c r="B1019" s="37">
        <v>0.037</v>
      </c>
      <c r="C1019" s="37">
        <v>0.089</v>
      </c>
      <c r="D1019" s="37">
        <v>48.0</v>
      </c>
      <c r="E1019" s="37">
        <v>46.0</v>
      </c>
      <c r="F1019" s="37">
        <v>0.423</v>
      </c>
      <c r="G1019" s="37">
        <v>0.547</v>
      </c>
      <c r="H1019" s="37">
        <v>0.03</v>
      </c>
      <c r="I1019" s="37">
        <v>1.7393994E7</v>
      </c>
      <c r="J1019" s="37">
        <v>0.468</v>
      </c>
      <c r="K1019" s="36" t="s">
        <v>103</v>
      </c>
      <c r="L1019" s="36" t="s">
        <v>75</v>
      </c>
      <c r="M1019" s="31" t="s">
        <v>84</v>
      </c>
    </row>
    <row r="1020" ht="15.75" customHeight="1">
      <c r="A1020" s="37" t="str">
        <f t="shared" si="1"/>
        <v>Mauritania-Africa2005</v>
      </c>
      <c r="B1020" s="37">
        <v>0.037</v>
      </c>
      <c r="C1020" s="37">
        <v>0.075</v>
      </c>
      <c r="D1020" s="37">
        <v>62.0</v>
      </c>
      <c r="E1020" s="37">
        <v>59.0</v>
      </c>
      <c r="F1020" s="37">
        <v>0.416</v>
      </c>
      <c r="G1020" s="37">
        <v>0.553</v>
      </c>
      <c r="H1020" s="37">
        <v>0.031</v>
      </c>
      <c r="I1020" s="37">
        <v>3146164.0</v>
      </c>
      <c r="J1020" s="37">
        <v>0.531</v>
      </c>
      <c r="K1020" s="36" t="s">
        <v>121</v>
      </c>
      <c r="L1020" s="36" t="s">
        <v>75</v>
      </c>
      <c r="M1020" s="31" t="s">
        <v>84</v>
      </c>
    </row>
    <row r="1021" ht="15.75" customHeight="1">
      <c r="A1021" s="37" t="str">
        <f t="shared" si="1"/>
        <v>Equatorial Guinea-Africa2005</v>
      </c>
      <c r="B1021" s="37">
        <v>0.038</v>
      </c>
      <c r="C1021" s="37">
        <v>0.087</v>
      </c>
      <c r="D1021" s="37">
        <v>50.0</v>
      </c>
      <c r="E1021" s="37">
        <v>48.0</v>
      </c>
      <c r="F1021" s="37">
        <v>0.406</v>
      </c>
      <c r="G1021" s="37">
        <v>0.561</v>
      </c>
      <c r="H1021" s="37">
        <v>0.032</v>
      </c>
      <c r="I1021" s="37">
        <v>603648.0</v>
      </c>
      <c r="J1021" s="37">
        <v>0.389</v>
      </c>
      <c r="K1021" s="36" t="s">
        <v>106</v>
      </c>
      <c r="L1021" s="36" t="s">
        <v>75</v>
      </c>
      <c r="M1021" s="31" t="s">
        <v>84</v>
      </c>
    </row>
    <row r="1022" ht="15.75" customHeight="1">
      <c r="A1022" s="37" t="str">
        <f t="shared" si="1"/>
        <v>Togo-Africa2005</v>
      </c>
      <c r="B1022" s="37">
        <v>0.038</v>
      </c>
      <c r="C1022" s="37">
        <v>0.068</v>
      </c>
      <c r="D1022" s="37">
        <v>55.0</v>
      </c>
      <c r="E1022" s="37">
        <v>53.0</v>
      </c>
      <c r="F1022" s="37">
        <v>0.428</v>
      </c>
      <c r="G1022" s="37">
        <v>0.544</v>
      </c>
      <c r="H1022" s="37">
        <v>0.028</v>
      </c>
      <c r="I1022" s="37">
        <v>5540214.0</v>
      </c>
      <c r="J1022" s="37">
        <v>0.352</v>
      </c>
      <c r="K1022" s="36" t="s">
        <v>139</v>
      </c>
      <c r="L1022" s="36" t="s">
        <v>75</v>
      </c>
      <c r="M1022" s="31" t="s">
        <v>84</v>
      </c>
    </row>
    <row r="1023" ht="15.75" customHeight="1">
      <c r="A1023" s="37" t="str">
        <f t="shared" si="1"/>
        <v>Rwanda-Africa2005</v>
      </c>
      <c r="B1023" s="37">
        <v>0.038</v>
      </c>
      <c r="C1023" s="37">
        <v>0.067</v>
      </c>
      <c r="D1023" s="37">
        <v>56.0</v>
      </c>
      <c r="E1023" s="37">
        <v>54.0</v>
      </c>
      <c r="F1023" s="37">
        <v>0.442</v>
      </c>
      <c r="G1023" s="37">
        <v>0.532</v>
      </c>
      <c r="H1023" s="37">
        <v>0.025</v>
      </c>
      <c r="I1023" s="37">
        <v>9429457.0</v>
      </c>
      <c r="J1023" s="37">
        <v>0.193</v>
      </c>
      <c r="K1023" s="36" t="s">
        <v>128</v>
      </c>
      <c r="L1023" s="36" t="s">
        <v>75</v>
      </c>
      <c r="M1023" s="31" t="s">
        <v>84</v>
      </c>
    </row>
    <row r="1024" ht="15.75" customHeight="1">
      <c r="A1024" s="37" t="str">
        <f t="shared" si="1"/>
        <v>Sudan-Africa2005</v>
      </c>
      <c r="B1024" s="37">
        <v>0.038</v>
      </c>
      <c r="C1024" s="37">
        <v>0.061</v>
      </c>
      <c r="D1024" s="37">
        <v>62.0</v>
      </c>
      <c r="E1024" s="37">
        <v>58.0</v>
      </c>
      <c r="F1024" s="37">
        <v>0.432</v>
      </c>
      <c r="G1024" s="37">
        <v>0.538</v>
      </c>
      <c r="H1024" s="37">
        <v>0.03</v>
      </c>
      <c r="I1024" s="37">
        <v>3.1585871E7</v>
      </c>
      <c r="J1024" s="37">
        <v>0.328</v>
      </c>
      <c r="K1024" s="36" t="s">
        <v>136</v>
      </c>
      <c r="L1024" s="36" t="s">
        <v>75</v>
      </c>
      <c r="M1024" s="31" t="s">
        <v>84</v>
      </c>
    </row>
    <row r="1025" ht="15.75" customHeight="1">
      <c r="A1025" s="37" t="str">
        <f t="shared" si="1"/>
        <v>Madagascar-Africa2005</v>
      </c>
      <c r="B1025" s="37">
        <v>0.038</v>
      </c>
      <c r="C1025" s="37">
        <v>0.055</v>
      </c>
      <c r="D1025" s="37">
        <v>63.0</v>
      </c>
      <c r="E1025" s="37">
        <v>60.0</v>
      </c>
      <c r="F1025" s="37">
        <v>0.448</v>
      </c>
      <c r="G1025" s="37">
        <v>0.523</v>
      </c>
      <c r="H1025" s="37">
        <v>0.029</v>
      </c>
      <c r="I1025" s="37">
        <v>1.8290394E7</v>
      </c>
      <c r="J1025" s="37">
        <v>0.288</v>
      </c>
      <c r="K1025" s="36" t="s">
        <v>118</v>
      </c>
      <c r="L1025" s="36" t="s">
        <v>75</v>
      </c>
      <c r="M1025" s="31" t="s">
        <v>84</v>
      </c>
    </row>
    <row r="1026" ht="15.75" customHeight="1">
      <c r="A1026" s="37" t="str">
        <f t="shared" si="1"/>
        <v>Sao Tome and Principe-Africa2005</v>
      </c>
      <c r="B1026" s="37">
        <v>0.038</v>
      </c>
      <c r="C1026" s="37">
        <v>0.048</v>
      </c>
      <c r="D1026" s="37">
        <v>66.0</v>
      </c>
      <c r="E1026" s="37">
        <v>63.0</v>
      </c>
      <c r="F1026" s="37">
        <v>0.42</v>
      </c>
      <c r="G1026" s="37">
        <v>0.54</v>
      </c>
      <c r="H1026" s="37">
        <v>0.04</v>
      </c>
      <c r="I1026" s="37">
        <v>154615.0</v>
      </c>
      <c r="J1026" s="37">
        <v>0.58</v>
      </c>
      <c r="K1026" s="36" t="s">
        <v>129</v>
      </c>
      <c r="L1026" s="36" t="s">
        <v>75</v>
      </c>
      <c r="M1026" s="31" t="s">
        <v>84</v>
      </c>
    </row>
    <row r="1027" ht="15.75" customHeight="1">
      <c r="A1027" s="37" t="str">
        <f t="shared" si="1"/>
        <v>Congo (Brazzaville)-Africa2005</v>
      </c>
      <c r="B1027" s="37">
        <v>0.039</v>
      </c>
      <c r="C1027" s="37">
        <v>0.062</v>
      </c>
      <c r="D1027" s="37">
        <v>55.0</v>
      </c>
      <c r="E1027" s="37">
        <v>53.0</v>
      </c>
      <c r="F1027" s="37">
        <v>0.422</v>
      </c>
      <c r="G1027" s="37">
        <v>0.543</v>
      </c>
      <c r="H1027" s="37">
        <v>0.035</v>
      </c>
      <c r="I1027" s="37">
        <v>3542867.0</v>
      </c>
      <c r="J1027" s="37">
        <v>0.61</v>
      </c>
      <c r="K1027" s="36" t="s">
        <v>101</v>
      </c>
      <c r="L1027" s="36" t="s">
        <v>75</v>
      </c>
      <c r="M1027" s="31" t="s">
        <v>84</v>
      </c>
    </row>
    <row r="1028" ht="15.75" customHeight="1">
      <c r="A1028" s="37" t="str">
        <f t="shared" si="1"/>
        <v>Kenya-Africa2005</v>
      </c>
      <c r="B1028" s="37">
        <v>0.039</v>
      </c>
      <c r="C1028" s="37">
        <v>0.061</v>
      </c>
      <c r="D1028" s="37">
        <v>56.0</v>
      </c>
      <c r="E1028" s="37">
        <v>54.0</v>
      </c>
      <c r="F1028" s="37">
        <v>0.428</v>
      </c>
      <c r="G1028" s="37">
        <v>0.545</v>
      </c>
      <c r="H1028" s="37">
        <v>0.027</v>
      </c>
      <c r="I1028" s="37">
        <v>3.5785718E7</v>
      </c>
      <c r="J1028" s="37">
        <v>0.217</v>
      </c>
      <c r="K1028" s="36" t="s">
        <v>114</v>
      </c>
      <c r="L1028" s="36" t="s">
        <v>75</v>
      </c>
      <c r="M1028" s="31" t="s">
        <v>84</v>
      </c>
    </row>
    <row r="1029" ht="15.75" customHeight="1">
      <c r="A1029" s="37" t="str">
        <f t="shared" si="1"/>
        <v>Ethiopia-Africa2005</v>
      </c>
      <c r="B1029" s="37">
        <v>0.039</v>
      </c>
      <c r="C1029" s="37">
        <v>0.07</v>
      </c>
      <c r="D1029" s="37">
        <v>58.0</v>
      </c>
      <c r="E1029" s="37">
        <v>56.0</v>
      </c>
      <c r="F1029" s="37">
        <v>0.462</v>
      </c>
      <c r="G1029" s="37">
        <v>0.507</v>
      </c>
      <c r="H1029" s="37">
        <v>0.031</v>
      </c>
      <c r="I1029" s="37">
        <v>7.616724E7</v>
      </c>
      <c r="J1029" s="37">
        <v>0.157</v>
      </c>
      <c r="K1029" s="36" t="s">
        <v>108</v>
      </c>
      <c r="L1029" s="36" t="s">
        <v>75</v>
      </c>
      <c r="M1029" s="31" t="s">
        <v>84</v>
      </c>
    </row>
    <row r="1030" ht="15.75" customHeight="1">
      <c r="A1030" s="37" t="str">
        <f t="shared" si="1"/>
        <v>Comoros-Africa2005</v>
      </c>
      <c r="B1030" s="37">
        <v>0.039</v>
      </c>
      <c r="C1030" s="37">
        <v>0.07</v>
      </c>
      <c r="D1030" s="37">
        <v>60.0</v>
      </c>
      <c r="E1030" s="37">
        <v>58.0</v>
      </c>
      <c r="F1030" s="37">
        <v>0.415</v>
      </c>
      <c r="G1030" s="37">
        <v>0.555</v>
      </c>
      <c r="H1030" s="37">
        <v>0.03</v>
      </c>
      <c r="I1030" s="37">
        <v>600733.0</v>
      </c>
      <c r="J1030" s="37">
        <v>0.279</v>
      </c>
      <c r="K1030" s="36" t="s">
        <v>100</v>
      </c>
      <c r="L1030" s="36" t="s">
        <v>75</v>
      </c>
      <c r="M1030" s="31" t="s">
        <v>84</v>
      </c>
    </row>
    <row r="1031" ht="15.75" customHeight="1">
      <c r="A1031" s="37" t="str">
        <f t="shared" si="1"/>
        <v>Senegal-Africa2005</v>
      </c>
      <c r="B1031" s="37">
        <v>0.039</v>
      </c>
      <c r="C1031" s="37">
        <v>0.057</v>
      </c>
      <c r="D1031" s="37">
        <v>62.0</v>
      </c>
      <c r="E1031" s="37">
        <v>59.0</v>
      </c>
      <c r="F1031" s="37">
        <v>0.441</v>
      </c>
      <c r="G1031" s="37">
        <v>0.527</v>
      </c>
      <c r="H1031" s="37">
        <v>0.032</v>
      </c>
      <c r="I1031" s="37">
        <v>1.1270826E7</v>
      </c>
      <c r="J1031" s="37">
        <v>0.411</v>
      </c>
      <c r="K1031" s="36" t="s">
        <v>130</v>
      </c>
      <c r="L1031" s="36" t="s">
        <v>75</v>
      </c>
      <c r="M1031" s="31" t="s">
        <v>84</v>
      </c>
    </row>
    <row r="1032" ht="15.75" customHeight="1">
      <c r="A1032" s="37" t="str">
        <f t="shared" si="1"/>
        <v>South Sudan-Africa2005</v>
      </c>
      <c r="B1032" s="37">
        <v>0.04</v>
      </c>
      <c r="C1032" s="37">
        <v>0.087</v>
      </c>
      <c r="D1032" s="37">
        <v>52.0</v>
      </c>
      <c r="E1032" s="37">
        <v>50.0</v>
      </c>
      <c r="F1032" s="37">
        <v>0.44</v>
      </c>
      <c r="G1032" s="37">
        <v>0.527</v>
      </c>
      <c r="H1032" s="37">
        <v>0.032</v>
      </c>
      <c r="I1032" s="37">
        <v>8039351.0</v>
      </c>
      <c r="J1032" s="37">
        <v>0.172</v>
      </c>
      <c r="K1032" s="36" t="s">
        <v>135</v>
      </c>
      <c r="L1032" s="36" t="s">
        <v>75</v>
      </c>
      <c r="M1032" s="31" t="s">
        <v>84</v>
      </c>
    </row>
    <row r="1033" ht="15.75" customHeight="1">
      <c r="A1033" s="37" t="str">
        <f t="shared" si="1"/>
        <v>Cameroon-Africa2005</v>
      </c>
      <c r="B1033" s="37">
        <v>0.04</v>
      </c>
      <c r="C1033" s="37">
        <v>0.078</v>
      </c>
      <c r="D1033" s="37">
        <v>53.0</v>
      </c>
      <c r="E1033" s="37">
        <v>51.0</v>
      </c>
      <c r="F1033" s="37">
        <v>0.443</v>
      </c>
      <c r="G1033" s="37">
        <v>0.524</v>
      </c>
      <c r="H1033" s="37">
        <v>0.033</v>
      </c>
      <c r="I1033" s="37">
        <v>1.8137734E7</v>
      </c>
      <c r="J1033" s="37">
        <v>0.485</v>
      </c>
      <c r="K1033" s="36" t="s">
        <v>97</v>
      </c>
      <c r="L1033" s="36" t="s">
        <v>75</v>
      </c>
      <c r="M1033" s="31" t="s">
        <v>84</v>
      </c>
    </row>
    <row r="1034" ht="15.75" customHeight="1">
      <c r="A1034" s="37" t="str">
        <f t="shared" si="1"/>
        <v>Guinea-Bissau-Africa2005</v>
      </c>
      <c r="B1034" s="37">
        <v>0.04</v>
      </c>
      <c r="C1034" s="37">
        <v>0.096</v>
      </c>
      <c r="D1034" s="37">
        <v>53.0</v>
      </c>
      <c r="E1034" s="37">
        <v>51.0</v>
      </c>
      <c r="F1034" s="37">
        <v>0.429</v>
      </c>
      <c r="G1034" s="37">
        <v>0.542</v>
      </c>
      <c r="H1034" s="37">
        <v>0.029</v>
      </c>
      <c r="I1034" s="37">
        <v>1421515.0</v>
      </c>
      <c r="J1034" s="37">
        <v>0.409</v>
      </c>
      <c r="K1034" s="36" t="s">
        <v>113</v>
      </c>
      <c r="L1034" s="36" t="s">
        <v>75</v>
      </c>
      <c r="M1034" s="31" t="s">
        <v>84</v>
      </c>
    </row>
    <row r="1035" ht="15.75" customHeight="1">
      <c r="A1035" s="37" t="str">
        <f t="shared" si="1"/>
        <v>Guinea-Africa2005</v>
      </c>
      <c r="B1035" s="37">
        <v>0.04</v>
      </c>
      <c r="C1035" s="37">
        <v>0.085</v>
      </c>
      <c r="D1035" s="37">
        <v>53.0</v>
      </c>
      <c r="E1035" s="37">
        <v>52.0</v>
      </c>
      <c r="F1035" s="37">
        <v>0.436</v>
      </c>
      <c r="G1035" s="37">
        <v>0.531</v>
      </c>
      <c r="H1035" s="37">
        <v>0.032</v>
      </c>
      <c r="I1035" s="37">
        <v>9576331.0</v>
      </c>
      <c r="J1035" s="37">
        <v>0.328</v>
      </c>
      <c r="K1035" s="36" t="s">
        <v>112</v>
      </c>
      <c r="L1035" s="36" t="s">
        <v>75</v>
      </c>
      <c r="M1035" s="31" t="s">
        <v>84</v>
      </c>
    </row>
    <row r="1036" ht="15.75" customHeight="1">
      <c r="A1036" s="37" t="str">
        <f t="shared" si="1"/>
        <v>Liberia-Africa2005</v>
      </c>
      <c r="B1036" s="37">
        <v>0.04</v>
      </c>
      <c r="C1036" s="37">
        <v>0.083</v>
      </c>
      <c r="D1036" s="37">
        <v>56.0</v>
      </c>
      <c r="E1036" s="37">
        <v>54.0</v>
      </c>
      <c r="F1036" s="37">
        <v>0.433</v>
      </c>
      <c r="G1036" s="37">
        <v>0.537</v>
      </c>
      <c r="H1036" s="37">
        <v>0.03</v>
      </c>
      <c r="I1036" s="37">
        <v>3269786.0</v>
      </c>
      <c r="J1036" s="37">
        <v>0.461</v>
      </c>
      <c r="K1036" s="36" t="s">
        <v>116</v>
      </c>
      <c r="L1036" s="36" t="s">
        <v>75</v>
      </c>
      <c r="M1036" s="31" t="s">
        <v>84</v>
      </c>
    </row>
    <row r="1037" ht="15.75" customHeight="1">
      <c r="A1037" s="37" t="str">
        <f t="shared" si="1"/>
        <v>Benin-Africa2005</v>
      </c>
      <c r="B1037" s="37">
        <v>0.04</v>
      </c>
      <c r="C1037" s="37">
        <v>0.075</v>
      </c>
      <c r="D1037" s="37">
        <v>59.0</v>
      </c>
      <c r="E1037" s="37">
        <v>56.0</v>
      </c>
      <c r="F1037" s="37">
        <v>0.445</v>
      </c>
      <c r="G1037" s="37">
        <v>0.527</v>
      </c>
      <c r="H1037" s="37">
        <v>0.028</v>
      </c>
      <c r="I1037" s="37">
        <v>8182362.0</v>
      </c>
      <c r="J1037" s="37">
        <v>0.4</v>
      </c>
      <c r="K1037" s="36" t="s">
        <v>93</v>
      </c>
      <c r="L1037" s="36" t="s">
        <v>75</v>
      </c>
      <c r="M1037" s="31" t="s">
        <v>84</v>
      </c>
    </row>
    <row r="1038" ht="15.75" customHeight="1">
      <c r="A1038" s="37" t="str">
        <f t="shared" si="1"/>
        <v>Eritrea-Africa2005</v>
      </c>
      <c r="B1038" s="37">
        <v>0.04</v>
      </c>
      <c r="C1038" s="37">
        <v>0.047</v>
      </c>
      <c r="D1038" s="37">
        <v>61.0</v>
      </c>
      <c r="E1038" s="37">
        <v>56.0</v>
      </c>
      <c r="F1038" s="37">
        <v>0.435</v>
      </c>
      <c r="G1038" s="37">
        <v>0.545</v>
      </c>
      <c r="H1038" s="37">
        <v>0.02</v>
      </c>
      <c r="I1038" s="37">
        <v>4854066.0</v>
      </c>
      <c r="J1038" s="37">
        <v>0.189</v>
      </c>
      <c r="K1038" s="36" t="s">
        <v>107</v>
      </c>
      <c r="L1038" s="36" t="s">
        <v>75</v>
      </c>
      <c r="M1038" s="31" t="s">
        <v>84</v>
      </c>
    </row>
    <row r="1039" ht="15.75" customHeight="1">
      <c r="A1039" s="37" t="str">
        <f t="shared" si="1"/>
        <v>Sierra Leone-Africa2005</v>
      </c>
      <c r="B1039" s="37">
        <v>0.042</v>
      </c>
      <c r="C1039" s="37">
        <v>0.128</v>
      </c>
      <c r="D1039" s="37">
        <v>42.0</v>
      </c>
      <c r="E1039" s="37">
        <v>42.0</v>
      </c>
      <c r="F1039" s="37">
        <v>0.427</v>
      </c>
      <c r="G1039" s="37">
        <v>0.549</v>
      </c>
      <c r="H1039" s="37">
        <v>0.024</v>
      </c>
      <c r="I1039" s="37">
        <v>5119895.0</v>
      </c>
      <c r="J1039" s="37">
        <v>0.368</v>
      </c>
      <c r="K1039" s="36" t="s">
        <v>132</v>
      </c>
      <c r="L1039" s="36" t="s">
        <v>75</v>
      </c>
      <c r="M1039" s="31" t="s">
        <v>84</v>
      </c>
    </row>
    <row r="1040" ht="15.75" customHeight="1">
      <c r="A1040" s="37" t="str">
        <f t="shared" si="1"/>
        <v>Nigeria-Africa2005</v>
      </c>
      <c r="B1040" s="37">
        <v>0.042</v>
      </c>
      <c r="C1040" s="37">
        <v>0.097</v>
      </c>
      <c r="D1040" s="37">
        <v>49.0</v>
      </c>
      <c r="E1040" s="37">
        <v>48.0</v>
      </c>
      <c r="F1040" s="37">
        <v>0.436</v>
      </c>
      <c r="G1040" s="37">
        <v>0.537</v>
      </c>
      <c r="H1040" s="37">
        <v>0.027</v>
      </c>
      <c r="I1040" s="37">
        <v>1.39585891E8</v>
      </c>
      <c r="J1040" s="37">
        <v>0.391</v>
      </c>
      <c r="K1040" s="36" t="s">
        <v>127</v>
      </c>
      <c r="L1040" s="36" t="s">
        <v>75</v>
      </c>
      <c r="M1040" s="31" t="s">
        <v>84</v>
      </c>
    </row>
    <row r="1041" ht="15.75" customHeight="1">
      <c r="A1041" s="37" t="str">
        <f t="shared" si="1"/>
        <v>Malawi-Africa2005</v>
      </c>
      <c r="B1041" s="37">
        <v>0.042</v>
      </c>
      <c r="C1041" s="37">
        <v>0.073</v>
      </c>
      <c r="D1041" s="37">
        <v>49.0</v>
      </c>
      <c r="E1041" s="37">
        <v>49.0</v>
      </c>
      <c r="F1041" s="37">
        <v>0.461</v>
      </c>
      <c r="G1041" s="37">
        <v>0.508</v>
      </c>
      <c r="H1041" s="37">
        <v>0.031</v>
      </c>
      <c r="I1041" s="37">
        <v>1.2924746E7</v>
      </c>
      <c r="J1041" s="37">
        <v>0.151</v>
      </c>
      <c r="K1041" s="36" t="s">
        <v>119</v>
      </c>
      <c r="L1041" s="36" t="s">
        <v>75</v>
      </c>
      <c r="M1041" s="31" t="s">
        <v>84</v>
      </c>
    </row>
    <row r="1042" ht="15.75" customHeight="1">
      <c r="A1042" s="37" t="str">
        <f t="shared" si="1"/>
        <v>Tanzania-Africa2005</v>
      </c>
      <c r="B1042" s="37">
        <v>0.042</v>
      </c>
      <c r="C1042" s="37">
        <v>0.057</v>
      </c>
      <c r="D1042" s="37">
        <v>54.0</v>
      </c>
      <c r="E1042" s="37">
        <v>53.0</v>
      </c>
      <c r="F1042" s="37">
        <v>0.446</v>
      </c>
      <c r="G1042" s="37">
        <v>0.524</v>
      </c>
      <c r="H1042" s="37">
        <v>0.03</v>
      </c>
      <c r="I1042" s="37">
        <v>3.8824384E7</v>
      </c>
      <c r="J1042" s="37">
        <v>0.248</v>
      </c>
      <c r="K1042" s="36" t="s">
        <v>138</v>
      </c>
      <c r="L1042" s="36" t="s">
        <v>75</v>
      </c>
      <c r="M1042" s="31" t="s">
        <v>84</v>
      </c>
    </row>
    <row r="1043" ht="15.75" customHeight="1">
      <c r="A1043" s="37" t="str">
        <f t="shared" si="1"/>
        <v>Zambia-Africa2005</v>
      </c>
      <c r="B1043" s="37">
        <v>0.044</v>
      </c>
      <c r="C1043" s="37">
        <v>0.076</v>
      </c>
      <c r="D1043" s="37">
        <v>48.0</v>
      </c>
      <c r="E1043" s="37">
        <v>47.0</v>
      </c>
      <c r="F1043" s="37">
        <v>0.467</v>
      </c>
      <c r="G1043" s="37">
        <v>0.506</v>
      </c>
      <c r="H1043" s="37">
        <v>0.027</v>
      </c>
      <c r="I1043" s="37">
        <v>1.1470022E7</v>
      </c>
      <c r="J1043" s="37">
        <v>0.366</v>
      </c>
      <c r="K1043" s="36" t="s">
        <v>142</v>
      </c>
      <c r="L1043" s="36" t="s">
        <v>75</v>
      </c>
      <c r="M1043" s="31" t="s">
        <v>84</v>
      </c>
    </row>
    <row r="1044" ht="15.75" customHeight="1">
      <c r="A1044" s="37" t="str">
        <f t="shared" si="1"/>
        <v>Mozambique-Africa2005</v>
      </c>
      <c r="B1044" s="37">
        <v>0.044</v>
      </c>
      <c r="C1044" s="37">
        <v>0.091</v>
      </c>
      <c r="D1044" s="37">
        <v>49.0</v>
      </c>
      <c r="E1044" s="37">
        <v>47.0</v>
      </c>
      <c r="F1044" s="37">
        <v>0.448</v>
      </c>
      <c r="G1044" s="37">
        <v>0.52</v>
      </c>
      <c r="H1044" s="37">
        <v>0.032</v>
      </c>
      <c r="I1044" s="37">
        <v>2.1010376E7</v>
      </c>
      <c r="J1044" s="37">
        <v>0.3</v>
      </c>
      <c r="K1044" s="36" t="s">
        <v>124</v>
      </c>
      <c r="L1044" s="36" t="s">
        <v>75</v>
      </c>
      <c r="M1044" s="31" t="s">
        <v>84</v>
      </c>
    </row>
    <row r="1045" ht="15.75" customHeight="1">
      <c r="A1045" s="37" t="str">
        <f t="shared" si="1"/>
        <v>Burundi-Africa2005</v>
      </c>
      <c r="B1045" s="37">
        <v>0.044</v>
      </c>
      <c r="C1045" s="37">
        <v>0.075</v>
      </c>
      <c r="D1045" s="37">
        <v>51.0</v>
      </c>
      <c r="E1045" s="37">
        <v>49.0</v>
      </c>
      <c r="F1045" s="37">
        <v>0.454</v>
      </c>
      <c r="G1045" s="37">
        <v>0.519</v>
      </c>
      <c r="H1045" s="37">
        <v>0.027</v>
      </c>
      <c r="I1045" s="37">
        <v>7770392.0</v>
      </c>
      <c r="J1045" s="37">
        <v>0.094</v>
      </c>
      <c r="K1045" s="36" t="s">
        <v>96</v>
      </c>
      <c r="L1045" s="36" t="s">
        <v>75</v>
      </c>
      <c r="M1045" s="31" t="s">
        <v>84</v>
      </c>
    </row>
    <row r="1046" ht="15.75" customHeight="1">
      <c r="A1046" s="37" t="str">
        <f t="shared" si="1"/>
        <v>Gambia, The-Africa2005</v>
      </c>
      <c r="B1046" s="37">
        <v>0.044</v>
      </c>
      <c r="C1046" s="37">
        <v>0.057</v>
      </c>
      <c r="D1046" s="37">
        <v>58.0</v>
      </c>
      <c r="E1046" s="37">
        <v>56.0</v>
      </c>
      <c r="F1046" s="37">
        <v>0.46</v>
      </c>
      <c r="G1046" s="37">
        <v>0.515</v>
      </c>
      <c r="H1046" s="37">
        <v>0.025</v>
      </c>
      <c r="I1046" s="37">
        <v>1436549.0</v>
      </c>
      <c r="J1046" s="37">
        <v>0.523</v>
      </c>
      <c r="K1046" s="36" t="s">
        <v>110</v>
      </c>
      <c r="L1046" s="36" t="s">
        <v>75</v>
      </c>
      <c r="M1046" s="31" t="s">
        <v>84</v>
      </c>
    </row>
    <row r="1047" ht="15.75" customHeight="1">
      <c r="A1047" s="37" t="str">
        <f t="shared" si="1"/>
        <v>Burkina Faso-Africa2005</v>
      </c>
      <c r="B1047" s="37">
        <v>0.045</v>
      </c>
      <c r="C1047" s="37">
        <v>0.086</v>
      </c>
      <c r="D1047" s="37">
        <v>53.0</v>
      </c>
      <c r="E1047" s="37">
        <v>52.0</v>
      </c>
      <c r="F1047" s="37">
        <v>0.465</v>
      </c>
      <c r="G1047" s="37">
        <v>0.509</v>
      </c>
      <c r="H1047" s="37">
        <v>0.026</v>
      </c>
      <c r="I1047" s="37">
        <v>1.3421929E7</v>
      </c>
      <c r="J1047" s="37">
        <v>0.215</v>
      </c>
      <c r="K1047" s="36" t="s">
        <v>95</v>
      </c>
      <c r="L1047" s="36" t="s">
        <v>75</v>
      </c>
      <c r="M1047" s="31" t="s">
        <v>84</v>
      </c>
    </row>
    <row r="1048" ht="15.75" customHeight="1">
      <c r="A1048" s="37" t="str">
        <f t="shared" si="1"/>
        <v>Congo (Kinshasa)-Africa2005</v>
      </c>
      <c r="B1048" s="37">
        <v>0.046</v>
      </c>
      <c r="C1048" s="37">
        <v>0.105</v>
      </c>
      <c r="D1048" s="37">
        <v>49.0</v>
      </c>
      <c r="E1048" s="37">
        <v>46.0</v>
      </c>
      <c r="F1048" s="37">
        <v>0.462</v>
      </c>
      <c r="G1048" s="37">
        <v>0.51</v>
      </c>
      <c r="H1048" s="37">
        <v>0.028</v>
      </c>
      <c r="I1048" s="37">
        <v>5.4028003E7</v>
      </c>
      <c r="J1048" s="37">
        <v>0.375</v>
      </c>
      <c r="K1048" s="36" t="s">
        <v>102</v>
      </c>
      <c r="L1048" s="36" t="s">
        <v>75</v>
      </c>
      <c r="M1048" s="31" t="s">
        <v>84</v>
      </c>
    </row>
    <row r="1049" ht="15.75" customHeight="1">
      <c r="A1049" s="37" t="str">
        <f t="shared" si="1"/>
        <v>Somalia-Africa2005</v>
      </c>
      <c r="B1049" s="37">
        <v>0.047</v>
      </c>
      <c r="C1049" s="37">
        <v>0.105</v>
      </c>
      <c r="D1049" s="37">
        <v>54.0</v>
      </c>
      <c r="E1049" s="37">
        <v>51.0</v>
      </c>
      <c r="F1049" s="37">
        <v>0.477</v>
      </c>
      <c r="G1049" s="37">
        <v>0.494</v>
      </c>
      <c r="H1049" s="37">
        <v>0.029</v>
      </c>
      <c r="I1049" s="37">
        <v>8466938.0</v>
      </c>
      <c r="J1049" s="37">
        <v>0.352</v>
      </c>
      <c r="K1049" s="36" t="s">
        <v>133</v>
      </c>
      <c r="L1049" s="36" t="s">
        <v>75</v>
      </c>
      <c r="M1049" s="31" t="s">
        <v>84</v>
      </c>
    </row>
    <row r="1050" ht="15.75" customHeight="1">
      <c r="A1050" s="37" t="str">
        <f t="shared" si="1"/>
        <v>Uganda-Africa2005</v>
      </c>
      <c r="B1050" s="37">
        <v>0.047</v>
      </c>
      <c r="C1050" s="37">
        <v>0.068</v>
      </c>
      <c r="D1050" s="37">
        <v>53.0</v>
      </c>
      <c r="E1050" s="37">
        <v>52.0</v>
      </c>
      <c r="F1050" s="37">
        <v>0.494</v>
      </c>
      <c r="G1050" s="37">
        <v>0.481</v>
      </c>
      <c r="H1050" s="37">
        <v>0.025</v>
      </c>
      <c r="I1050" s="37">
        <v>2.8724869E7</v>
      </c>
      <c r="J1050" s="37">
        <v>0.13</v>
      </c>
      <c r="K1050" s="36" t="s">
        <v>141</v>
      </c>
      <c r="L1050" s="36" t="s">
        <v>75</v>
      </c>
      <c r="M1050" s="31" t="s">
        <v>84</v>
      </c>
    </row>
    <row r="1051" ht="15.75" customHeight="1">
      <c r="A1051" s="37" t="str">
        <f t="shared" si="1"/>
        <v>Mali-Africa2005</v>
      </c>
      <c r="B1051" s="37">
        <v>0.048</v>
      </c>
      <c r="C1051" s="37">
        <v>0.097</v>
      </c>
      <c r="D1051" s="37">
        <v>51.0</v>
      </c>
      <c r="E1051" s="37">
        <v>52.0</v>
      </c>
      <c r="F1051" s="37">
        <v>0.463</v>
      </c>
      <c r="G1051" s="37">
        <v>0.506</v>
      </c>
      <c r="H1051" s="37">
        <v>0.031</v>
      </c>
      <c r="I1051" s="37">
        <v>1.1941258E7</v>
      </c>
      <c r="J1051" s="37">
        <v>0.321</v>
      </c>
      <c r="K1051" s="36" t="s">
        <v>120</v>
      </c>
      <c r="L1051" s="36" t="s">
        <v>75</v>
      </c>
      <c r="M1051" s="31" t="s">
        <v>84</v>
      </c>
    </row>
    <row r="1052" ht="15.75" customHeight="1">
      <c r="A1052" s="37" t="str">
        <f t="shared" si="1"/>
        <v>Angola-Africa2005</v>
      </c>
      <c r="B1052" s="37">
        <v>0.049</v>
      </c>
      <c r="C1052" s="37">
        <v>0.122</v>
      </c>
      <c r="D1052" s="37">
        <v>50.0</v>
      </c>
      <c r="E1052" s="37">
        <v>47.0</v>
      </c>
      <c r="F1052" s="37">
        <v>0.478</v>
      </c>
      <c r="G1052" s="37">
        <v>0.498</v>
      </c>
      <c r="H1052" s="37">
        <v>0.025</v>
      </c>
      <c r="I1052" s="37">
        <v>1.6544376E7</v>
      </c>
      <c r="J1052" s="37">
        <v>0.362</v>
      </c>
      <c r="K1052" s="36" t="s">
        <v>92</v>
      </c>
      <c r="L1052" s="36" t="s">
        <v>75</v>
      </c>
      <c r="M1052" s="31" t="s">
        <v>84</v>
      </c>
    </row>
    <row r="1053" ht="15.75" customHeight="1">
      <c r="A1053" s="37" t="str">
        <f t="shared" si="1"/>
        <v>Chad-Africa2005</v>
      </c>
      <c r="B1053" s="37">
        <v>0.05</v>
      </c>
      <c r="C1053" s="37">
        <v>0.101</v>
      </c>
      <c r="D1053" s="37">
        <v>48.0</v>
      </c>
      <c r="E1053" s="37">
        <v>47.0</v>
      </c>
      <c r="F1053" s="37">
        <v>0.492</v>
      </c>
      <c r="G1053" s="37">
        <v>0.481</v>
      </c>
      <c r="H1053" s="37">
        <v>0.027</v>
      </c>
      <c r="I1053" s="37">
        <v>1.0014413E7</v>
      </c>
      <c r="J1053" s="37">
        <v>0.218</v>
      </c>
      <c r="K1053" s="36" t="s">
        <v>99</v>
      </c>
      <c r="L1053" s="36" t="s">
        <v>75</v>
      </c>
      <c r="M1053" s="31" t="s">
        <v>84</v>
      </c>
    </row>
    <row r="1054" ht="15.75" customHeight="1">
      <c r="A1054" s="37" t="str">
        <f t="shared" si="1"/>
        <v>Niger-Africa2005</v>
      </c>
      <c r="B1054" s="37">
        <v>0.051</v>
      </c>
      <c r="C1054" s="37">
        <v>0.082</v>
      </c>
      <c r="D1054" s="37">
        <v>54.0</v>
      </c>
      <c r="E1054" s="37">
        <v>54.0</v>
      </c>
      <c r="F1054" s="37">
        <v>0.49</v>
      </c>
      <c r="G1054" s="37">
        <v>0.485</v>
      </c>
      <c r="H1054" s="37">
        <v>0.025</v>
      </c>
      <c r="I1054" s="37">
        <v>1.3183798E7</v>
      </c>
      <c r="J1054" s="37">
        <v>0.167</v>
      </c>
      <c r="K1054" s="36" t="s">
        <v>126</v>
      </c>
      <c r="L1054" s="36" t="s">
        <v>75</v>
      </c>
      <c r="M1054" s="31" t="s">
        <v>84</v>
      </c>
    </row>
    <row r="1055" ht="15.75" customHeight="1">
      <c r="A1055" s="37" t="str">
        <f t="shared" si="1"/>
        <v>Mauritius-Africa2006</v>
      </c>
      <c r="B1055" s="37">
        <v>0.014</v>
      </c>
      <c r="C1055" s="37">
        <v>0.014</v>
      </c>
      <c r="D1055" s="37">
        <v>76.0</v>
      </c>
      <c r="E1055" s="37">
        <v>69.0</v>
      </c>
      <c r="F1055" s="37">
        <v>0.236</v>
      </c>
      <c r="G1055" s="37">
        <v>0.696</v>
      </c>
      <c r="H1055" s="37">
        <v>0.068</v>
      </c>
      <c r="I1055" s="37">
        <v>1252698.0</v>
      </c>
      <c r="J1055" s="37">
        <v>0.414</v>
      </c>
      <c r="K1055" s="36" t="s">
        <v>122</v>
      </c>
      <c r="L1055" s="36" t="s">
        <v>75</v>
      </c>
      <c r="M1055" s="31" t="s">
        <v>85</v>
      </c>
    </row>
    <row r="1056" ht="15.75" customHeight="1">
      <c r="A1056" s="37" t="str">
        <f t="shared" si="1"/>
        <v>Seychelles-Africa2006</v>
      </c>
      <c r="B1056" s="37">
        <v>0.017</v>
      </c>
      <c r="C1056" s="37">
        <v>0.012</v>
      </c>
      <c r="D1056" s="37">
        <v>76.0</v>
      </c>
      <c r="E1056" s="37">
        <v>69.0</v>
      </c>
      <c r="F1056" s="37">
        <v>0.238</v>
      </c>
      <c r="G1056" s="37">
        <v>0.688</v>
      </c>
      <c r="H1056" s="37">
        <v>0.075</v>
      </c>
      <c r="I1056" s="37">
        <v>84600.0</v>
      </c>
      <c r="J1056" s="37">
        <v>0.513</v>
      </c>
      <c r="K1056" s="36" t="s">
        <v>131</v>
      </c>
      <c r="L1056" s="36" t="s">
        <v>75</v>
      </c>
      <c r="M1056" s="31" t="s">
        <v>85</v>
      </c>
    </row>
    <row r="1057" ht="15.75" customHeight="1">
      <c r="A1057" s="37" t="str">
        <f t="shared" si="1"/>
        <v>Tunisia-Africa2006</v>
      </c>
      <c r="B1057" s="37">
        <v>0.017</v>
      </c>
      <c r="C1057" s="37">
        <v>0.019</v>
      </c>
      <c r="D1057" s="37">
        <v>76.0</v>
      </c>
      <c r="E1057" s="37">
        <v>72.0</v>
      </c>
      <c r="F1057" s="37">
        <v>0.252</v>
      </c>
      <c r="G1057" s="37">
        <v>0.681</v>
      </c>
      <c r="H1057" s="37">
        <v>0.068</v>
      </c>
      <c r="I1057" s="37">
        <v>1.01279E7</v>
      </c>
      <c r="J1057" s="37">
        <v>0.653</v>
      </c>
      <c r="K1057" s="36" t="s">
        <v>140</v>
      </c>
      <c r="L1057" s="36" t="s">
        <v>75</v>
      </c>
      <c r="M1057" s="31" t="s">
        <v>85</v>
      </c>
    </row>
    <row r="1058" ht="15.75" customHeight="1">
      <c r="A1058" s="37" t="str">
        <f t="shared" si="1"/>
        <v>Morocco-Africa2006</v>
      </c>
      <c r="B1058" s="37">
        <v>0.02</v>
      </c>
      <c r="C1058" s="37">
        <v>0.034</v>
      </c>
      <c r="D1058" s="37">
        <v>71.0</v>
      </c>
      <c r="E1058" s="37">
        <v>68.0</v>
      </c>
      <c r="F1058" s="37">
        <v>0.302</v>
      </c>
      <c r="G1058" s="37">
        <v>0.648</v>
      </c>
      <c r="H1058" s="37">
        <v>0.05</v>
      </c>
      <c r="I1058" s="37">
        <v>3.0395097E7</v>
      </c>
      <c r="J1058" s="37">
        <v>0.556</v>
      </c>
      <c r="K1058" s="36" t="s">
        <v>123</v>
      </c>
      <c r="L1058" s="36" t="s">
        <v>75</v>
      </c>
      <c r="M1058" s="31" t="s">
        <v>85</v>
      </c>
    </row>
    <row r="1059" ht="15.75" customHeight="1">
      <c r="A1059" s="37" t="str">
        <f t="shared" si="1"/>
        <v>Algeria-Africa2006</v>
      </c>
      <c r="B1059" s="37">
        <v>0.022</v>
      </c>
      <c r="C1059" s="37">
        <v>0.028</v>
      </c>
      <c r="D1059" s="37">
        <v>72.0</v>
      </c>
      <c r="E1059" s="37">
        <v>68.0</v>
      </c>
      <c r="F1059" s="37">
        <v>0.282</v>
      </c>
      <c r="G1059" s="37">
        <v>0.673</v>
      </c>
      <c r="H1059" s="37">
        <v>0.045</v>
      </c>
      <c r="I1059" s="37">
        <v>3.4507214E7</v>
      </c>
      <c r="J1059" s="37">
        <v>0.646</v>
      </c>
      <c r="K1059" s="36" t="s">
        <v>74</v>
      </c>
      <c r="L1059" s="36" t="s">
        <v>75</v>
      </c>
      <c r="M1059" s="31" t="s">
        <v>85</v>
      </c>
    </row>
    <row r="1060" ht="15.75" customHeight="1">
      <c r="A1060" s="37" t="str">
        <f t="shared" si="1"/>
        <v>South Africa-Africa2006</v>
      </c>
      <c r="B1060" s="37">
        <v>0.023</v>
      </c>
      <c r="C1060" s="37">
        <v>0.05</v>
      </c>
      <c r="D1060" s="37">
        <v>53.0</v>
      </c>
      <c r="E1060" s="37">
        <v>50.0</v>
      </c>
      <c r="F1060" s="37">
        <v>0.305</v>
      </c>
      <c r="G1060" s="37">
        <v>0.649</v>
      </c>
      <c r="H1060" s="37">
        <v>0.046</v>
      </c>
      <c r="I1060" s="37">
        <v>4.8269753E7</v>
      </c>
      <c r="J1060" s="37">
        <v>0.601</v>
      </c>
      <c r="K1060" s="36" t="s">
        <v>134</v>
      </c>
      <c r="L1060" s="36" t="s">
        <v>75</v>
      </c>
      <c r="M1060" s="31" t="s">
        <v>85</v>
      </c>
    </row>
    <row r="1061" ht="15.75" customHeight="1">
      <c r="A1061" s="37" t="str">
        <f t="shared" si="1"/>
        <v>Libya-Africa2006</v>
      </c>
      <c r="B1061" s="37">
        <v>0.023</v>
      </c>
      <c r="C1061" s="37">
        <v>0.019</v>
      </c>
      <c r="D1061" s="37">
        <v>76.0</v>
      </c>
      <c r="E1061" s="37">
        <v>72.0</v>
      </c>
      <c r="F1061" s="37">
        <v>0.303</v>
      </c>
      <c r="G1061" s="37">
        <v>0.654</v>
      </c>
      <c r="H1061" s="37">
        <v>0.043</v>
      </c>
      <c r="I1061" s="37">
        <v>5686475.0</v>
      </c>
      <c r="J1061" s="37">
        <v>0.77</v>
      </c>
      <c r="K1061" s="36" t="s">
        <v>117</v>
      </c>
      <c r="L1061" s="36" t="s">
        <v>75</v>
      </c>
      <c r="M1061" s="31" t="s">
        <v>85</v>
      </c>
    </row>
    <row r="1062" ht="15.75" customHeight="1">
      <c r="A1062" s="37" t="str">
        <f t="shared" si="1"/>
        <v>Egypt-Africa2006</v>
      </c>
      <c r="B1062" s="37">
        <v>0.024</v>
      </c>
      <c r="C1062" s="37">
        <v>0.024</v>
      </c>
      <c r="D1062" s="37">
        <v>72.0</v>
      </c>
      <c r="E1062" s="37">
        <v>67.0</v>
      </c>
      <c r="F1062" s="37">
        <v>0.322</v>
      </c>
      <c r="G1062" s="37">
        <v>0.624</v>
      </c>
      <c r="H1062" s="37">
        <v>0.055</v>
      </c>
      <c r="I1062" s="37">
        <v>7.2990754E7</v>
      </c>
      <c r="J1062" s="37">
        <v>0.431</v>
      </c>
      <c r="K1062" s="36" t="s">
        <v>105</v>
      </c>
      <c r="L1062" s="36" t="s">
        <v>75</v>
      </c>
      <c r="M1062" s="31" t="s">
        <v>85</v>
      </c>
    </row>
    <row r="1063" ht="15.75" customHeight="1">
      <c r="A1063" s="37" t="str">
        <f t="shared" si="1"/>
        <v>Botswana-Africa2006</v>
      </c>
      <c r="B1063" s="37">
        <v>0.025</v>
      </c>
      <c r="C1063" s="37">
        <v>0.043</v>
      </c>
      <c r="D1063" s="37">
        <v>47.0</v>
      </c>
      <c r="E1063" s="37">
        <v>46.0</v>
      </c>
      <c r="F1063" s="37">
        <v>0.354</v>
      </c>
      <c r="G1063" s="37">
        <v>0.613</v>
      </c>
      <c r="H1063" s="37">
        <v>0.033</v>
      </c>
      <c r="I1063" s="37">
        <v>1895944.0</v>
      </c>
      <c r="J1063" s="37">
        <v>0.553</v>
      </c>
      <c r="K1063" s="36" t="s">
        <v>94</v>
      </c>
      <c r="L1063" s="36" t="s">
        <v>75</v>
      </c>
      <c r="M1063" s="31" t="s">
        <v>85</v>
      </c>
    </row>
    <row r="1064" ht="15.75" customHeight="1">
      <c r="A1064" s="37" t="str">
        <f t="shared" si="1"/>
        <v>Lesotho-Africa2006</v>
      </c>
      <c r="B1064" s="37">
        <v>0.029</v>
      </c>
      <c r="C1064" s="37">
        <v>0.084</v>
      </c>
      <c r="D1064" s="37">
        <v>44.0</v>
      </c>
      <c r="E1064" s="37">
        <v>44.0</v>
      </c>
      <c r="F1064" s="37">
        <v>0.393</v>
      </c>
      <c r="G1064" s="37">
        <v>0.561</v>
      </c>
      <c r="H1064" s="37">
        <v>0.046</v>
      </c>
      <c r="I1064" s="37">
        <v>1940413.0</v>
      </c>
      <c r="J1064" s="37">
        <v>0.228</v>
      </c>
      <c r="K1064" s="36" t="s">
        <v>115</v>
      </c>
      <c r="L1064" s="36" t="s">
        <v>75</v>
      </c>
      <c r="M1064" s="31" t="s">
        <v>85</v>
      </c>
    </row>
    <row r="1065" ht="15.75" customHeight="1">
      <c r="A1065" s="37" t="str">
        <f t="shared" si="1"/>
        <v>Namibia-Africa2006</v>
      </c>
      <c r="B1065" s="37">
        <v>0.029</v>
      </c>
      <c r="C1065" s="37">
        <v>0.044</v>
      </c>
      <c r="D1065" s="37">
        <v>60.0</v>
      </c>
      <c r="E1065" s="37">
        <v>55.0</v>
      </c>
      <c r="F1065" s="37">
        <v>0.395</v>
      </c>
      <c r="G1065" s="37">
        <v>0.571</v>
      </c>
      <c r="H1065" s="37">
        <v>0.033</v>
      </c>
      <c r="I1065" s="37">
        <v>2052931.0</v>
      </c>
      <c r="J1065" s="37">
        <v>0.376</v>
      </c>
      <c r="K1065" s="36" t="s">
        <v>125</v>
      </c>
      <c r="L1065" s="36" t="s">
        <v>75</v>
      </c>
      <c r="M1065" s="31" t="s">
        <v>85</v>
      </c>
    </row>
    <row r="1066" ht="15.75" customHeight="1">
      <c r="A1066" s="37" t="str">
        <f t="shared" si="1"/>
        <v>Djibouti-Africa2006</v>
      </c>
      <c r="B1066" s="37">
        <v>0.029</v>
      </c>
      <c r="C1066" s="37">
        <v>0.069</v>
      </c>
      <c r="D1066" s="37">
        <v>60.0</v>
      </c>
      <c r="E1066" s="37">
        <v>57.0</v>
      </c>
      <c r="F1066" s="37">
        <v>0.365</v>
      </c>
      <c r="G1066" s="37">
        <v>0.601</v>
      </c>
      <c r="H1066" s="37">
        <v>0.034</v>
      </c>
      <c r="I1066" s="37">
        <v>787544.0</v>
      </c>
      <c r="J1066" s="37">
        <v>0.768</v>
      </c>
      <c r="K1066" s="36" t="s">
        <v>104</v>
      </c>
      <c r="L1066" s="36" t="s">
        <v>75</v>
      </c>
      <c r="M1066" s="31" t="s">
        <v>85</v>
      </c>
    </row>
    <row r="1067" ht="15.75" customHeight="1">
      <c r="A1067" s="37" t="str">
        <f t="shared" si="1"/>
        <v>Swaziland-Africa2006</v>
      </c>
      <c r="B1067" s="37">
        <v>0.031</v>
      </c>
      <c r="C1067" s="37">
        <v>0.076</v>
      </c>
      <c r="D1067" s="37">
        <v>46.0</v>
      </c>
      <c r="E1067" s="37">
        <v>46.0</v>
      </c>
      <c r="F1067" s="37">
        <v>0.412</v>
      </c>
      <c r="G1067" s="37">
        <v>0.556</v>
      </c>
      <c r="H1067" s="37">
        <v>0.032</v>
      </c>
      <c r="I1067" s="37">
        <v>1118253.0</v>
      </c>
      <c r="J1067" s="37">
        <v>0.219</v>
      </c>
      <c r="K1067" s="36" t="s">
        <v>137</v>
      </c>
      <c r="L1067" s="36" t="s">
        <v>75</v>
      </c>
      <c r="M1067" s="31" t="s">
        <v>85</v>
      </c>
    </row>
    <row r="1068" ht="15.75" customHeight="1">
      <c r="A1068" s="37" t="str">
        <f t="shared" si="1"/>
        <v>Zimbabwe-Africa2006</v>
      </c>
      <c r="B1068" s="37">
        <v>0.032</v>
      </c>
      <c r="C1068" s="37">
        <v>0.057</v>
      </c>
      <c r="D1068" s="37">
        <v>44.0</v>
      </c>
      <c r="E1068" s="37">
        <v>46.0</v>
      </c>
      <c r="F1068" s="37">
        <v>0.415</v>
      </c>
      <c r="G1068" s="37">
        <v>0.548</v>
      </c>
      <c r="H1068" s="37">
        <v>0.038</v>
      </c>
      <c r="I1068" s="37">
        <v>1.2724308E7</v>
      </c>
      <c r="J1068" s="37">
        <v>0.339</v>
      </c>
      <c r="K1068" s="36" t="s">
        <v>143</v>
      </c>
      <c r="L1068" s="36" t="s">
        <v>75</v>
      </c>
      <c r="M1068" s="31" t="s">
        <v>85</v>
      </c>
    </row>
    <row r="1069" ht="15.75" customHeight="1">
      <c r="A1069" s="37" t="str">
        <f t="shared" si="1"/>
        <v>Gabon-Africa2006</v>
      </c>
      <c r="B1069" s="37">
        <v>0.033</v>
      </c>
      <c r="C1069" s="37">
        <v>0.049</v>
      </c>
      <c r="D1069" s="37">
        <v>61.0</v>
      </c>
      <c r="E1069" s="37">
        <v>59.0</v>
      </c>
      <c r="F1069" s="37">
        <v>0.393</v>
      </c>
      <c r="G1069" s="37">
        <v>0.551</v>
      </c>
      <c r="H1069" s="37">
        <v>0.056</v>
      </c>
      <c r="I1069" s="37">
        <v>1412907.0</v>
      </c>
      <c r="J1069" s="37">
        <v>0.84</v>
      </c>
      <c r="K1069" s="36" t="s">
        <v>109</v>
      </c>
      <c r="L1069" s="36" t="s">
        <v>75</v>
      </c>
      <c r="M1069" s="31" t="s">
        <v>85</v>
      </c>
    </row>
    <row r="1070" ht="15.75" customHeight="1">
      <c r="A1070" s="37" t="str">
        <f t="shared" si="1"/>
        <v>Ghana-Africa2006</v>
      </c>
      <c r="B1070" s="37">
        <v>0.034</v>
      </c>
      <c r="C1070" s="37">
        <v>0.057</v>
      </c>
      <c r="D1070" s="37">
        <v>60.0</v>
      </c>
      <c r="E1070" s="37">
        <v>58.0</v>
      </c>
      <c r="F1070" s="37">
        <v>0.399</v>
      </c>
      <c r="G1070" s="37">
        <v>0.566</v>
      </c>
      <c r="H1070" s="37">
        <v>0.034</v>
      </c>
      <c r="I1070" s="37">
        <v>2.1947779E7</v>
      </c>
      <c r="J1070" s="37">
        <v>0.48</v>
      </c>
      <c r="K1070" s="36" t="s">
        <v>111</v>
      </c>
      <c r="L1070" s="36" t="s">
        <v>75</v>
      </c>
      <c r="M1070" s="31" t="s">
        <v>85</v>
      </c>
    </row>
    <row r="1071" ht="15.75" customHeight="1">
      <c r="A1071" s="37" t="str">
        <f t="shared" si="1"/>
        <v>Cote d'Ivoire-Africa2006</v>
      </c>
      <c r="B1071" s="37">
        <v>0.036</v>
      </c>
      <c r="C1071" s="37">
        <v>0.087</v>
      </c>
      <c r="D1071" s="37">
        <v>49.0</v>
      </c>
      <c r="E1071" s="37">
        <v>47.0</v>
      </c>
      <c r="F1071" s="37">
        <v>0.423</v>
      </c>
      <c r="G1071" s="37">
        <v>0.547</v>
      </c>
      <c r="H1071" s="37">
        <v>0.03</v>
      </c>
      <c r="I1071" s="37">
        <v>1.7662417E7</v>
      </c>
      <c r="J1071" s="37">
        <v>0.475</v>
      </c>
      <c r="K1071" s="36" t="s">
        <v>103</v>
      </c>
      <c r="L1071" s="36" t="s">
        <v>75</v>
      </c>
      <c r="M1071" s="31" t="s">
        <v>85</v>
      </c>
    </row>
    <row r="1072" ht="15.75" customHeight="1">
      <c r="A1072" s="37" t="str">
        <f t="shared" si="1"/>
        <v>Central African Republic-Africa2006</v>
      </c>
      <c r="B1072" s="37">
        <v>0.037</v>
      </c>
      <c r="C1072" s="37">
        <v>0.109</v>
      </c>
      <c r="D1072" s="37">
        <v>47.0</v>
      </c>
      <c r="E1072" s="37">
        <v>44.0</v>
      </c>
      <c r="F1072" s="37">
        <v>0.417</v>
      </c>
      <c r="G1072" s="37">
        <v>0.544</v>
      </c>
      <c r="H1072" s="37">
        <v>0.04</v>
      </c>
      <c r="I1072" s="37">
        <v>4032102.0</v>
      </c>
      <c r="J1072" s="37">
        <v>0.382</v>
      </c>
      <c r="K1072" s="36" t="s">
        <v>98</v>
      </c>
      <c r="L1072" s="36" t="s">
        <v>75</v>
      </c>
      <c r="M1072" s="31" t="s">
        <v>85</v>
      </c>
    </row>
    <row r="1073" ht="15.75" customHeight="1">
      <c r="A1073" s="37" t="str">
        <f t="shared" si="1"/>
        <v>Sudan-Africa2006</v>
      </c>
      <c r="B1073" s="37">
        <v>0.037</v>
      </c>
      <c r="C1073" s="37">
        <v>0.06</v>
      </c>
      <c r="D1073" s="37">
        <v>62.0</v>
      </c>
      <c r="E1073" s="37">
        <v>59.0</v>
      </c>
      <c r="F1073" s="37">
        <v>0.43</v>
      </c>
      <c r="G1073" s="37">
        <v>0.539</v>
      </c>
      <c r="H1073" s="37">
        <v>0.031</v>
      </c>
      <c r="I1073" s="37">
        <v>3.2397535E7</v>
      </c>
      <c r="J1073" s="37">
        <v>0.328</v>
      </c>
      <c r="K1073" s="36" t="s">
        <v>136</v>
      </c>
      <c r="L1073" s="36" t="s">
        <v>75</v>
      </c>
      <c r="M1073" s="31" t="s">
        <v>85</v>
      </c>
    </row>
    <row r="1074" ht="15.75" customHeight="1">
      <c r="A1074" s="37" t="str">
        <f t="shared" si="1"/>
        <v>Mauritania-Africa2006</v>
      </c>
      <c r="B1074" s="37">
        <v>0.037</v>
      </c>
      <c r="C1074" s="37">
        <v>0.074</v>
      </c>
      <c r="D1074" s="37">
        <v>62.0</v>
      </c>
      <c r="E1074" s="37">
        <v>59.0</v>
      </c>
      <c r="F1074" s="37">
        <v>0.413</v>
      </c>
      <c r="G1074" s="37">
        <v>0.555</v>
      </c>
      <c r="H1074" s="37">
        <v>0.031</v>
      </c>
      <c r="I1074" s="37">
        <v>3237713.0</v>
      </c>
      <c r="J1074" s="37">
        <v>0.539</v>
      </c>
      <c r="K1074" s="36" t="s">
        <v>121</v>
      </c>
      <c r="L1074" s="36" t="s">
        <v>75</v>
      </c>
      <c r="M1074" s="31" t="s">
        <v>85</v>
      </c>
    </row>
    <row r="1075" ht="15.75" customHeight="1">
      <c r="A1075" s="37" t="str">
        <f t="shared" si="1"/>
        <v>Madagascar-Africa2006</v>
      </c>
      <c r="B1075" s="37">
        <v>0.037</v>
      </c>
      <c r="C1075" s="37">
        <v>0.052</v>
      </c>
      <c r="D1075" s="37">
        <v>63.0</v>
      </c>
      <c r="E1075" s="37">
        <v>60.0</v>
      </c>
      <c r="F1075" s="37">
        <v>0.446</v>
      </c>
      <c r="G1075" s="37">
        <v>0.525</v>
      </c>
      <c r="H1075" s="37">
        <v>0.029</v>
      </c>
      <c r="I1075" s="37">
        <v>1.8826126E7</v>
      </c>
      <c r="J1075" s="37">
        <v>0.294</v>
      </c>
      <c r="K1075" s="36" t="s">
        <v>118</v>
      </c>
      <c r="L1075" s="36" t="s">
        <v>75</v>
      </c>
      <c r="M1075" s="31" t="s">
        <v>85</v>
      </c>
    </row>
    <row r="1076" ht="15.75" customHeight="1">
      <c r="A1076" s="37" t="str">
        <f t="shared" si="1"/>
        <v>Equatorial Guinea-Africa2006</v>
      </c>
      <c r="B1076" s="37">
        <v>0.038</v>
      </c>
      <c r="C1076" s="37">
        <v>0.085</v>
      </c>
      <c r="D1076" s="37">
        <v>51.0</v>
      </c>
      <c r="E1076" s="37">
        <v>48.0</v>
      </c>
      <c r="F1076" s="37">
        <v>0.403</v>
      </c>
      <c r="G1076" s="37">
        <v>0.566</v>
      </c>
      <c r="H1076" s="37">
        <v>0.032</v>
      </c>
      <c r="I1076" s="37">
        <v>621517.0</v>
      </c>
      <c r="J1076" s="37">
        <v>0.389</v>
      </c>
      <c r="K1076" s="36" t="s">
        <v>106</v>
      </c>
      <c r="L1076" s="36" t="s">
        <v>75</v>
      </c>
      <c r="M1076" s="31" t="s">
        <v>85</v>
      </c>
    </row>
    <row r="1077" ht="15.75" customHeight="1">
      <c r="A1077" s="37" t="str">
        <f t="shared" si="1"/>
        <v>Togo-Africa2006</v>
      </c>
      <c r="B1077" s="37">
        <v>0.038</v>
      </c>
      <c r="C1077" s="37">
        <v>0.067</v>
      </c>
      <c r="D1077" s="37">
        <v>55.0</v>
      </c>
      <c r="E1077" s="37">
        <v>54.0</v>
      </c>
      <c r="F1077" s="37">
        <v>0.426</v>
      </c>
      <c r="G1077" s="37">
        <v>0.546</v>
      </c>
      <c r="H1077" s="37">
        <v>0.028</v>
      </c>
      <c r="I1077" s="37">
        <v>5685845.0</v>
      </c>
      <c r="J1077" s="37">
        <v>0.356</v>
      </c>
      <c r="K1077" s="36" t="s">
        <v>139</v>
      </c>
      <c r="L1077" s="36" t="s">
        <v>75</v>
      </c>
      <c r="M1077" s="31" t="s">
        <v>85</v>
      </c>
    </row>
    <row r="1078" ht="15.75" customHeight="1">
      <c r="A1078" s="37" t="str">
        <f t="shared" si="1"/>
        <v>Kenya-Africa2006</v>
      </c>
      <c r="B1078" s="37">
        <v>0.038</v>
      </c>
      <c r="C1078" s="37">
        <v>0.059</v>
      </c>
      <c r="D1078" s="37">
        <v>57.0</v>
      </c>
      <c r="E1078" s="37">
        <v>55.0</v>
      </c>
      <c r="F1078" s="37">
        <v>0.427</v>
      </c>
      <c r="G1078" s="37">
        <v>0.546</v>
      </c>
      <c r="H1078" s="37">
        <v>0.027</v>
      </c>
      <c r="I1078" s="37">
        <v>3.6757498E7</v>
      </c>
      <c r="J1078" s="37">
        <v>0.22</v>
      </c>
      <c r="K1078" s="36" t="s">
        <v>114</v>
      </c>
      <c r="L1078" s="36" t="s">
        <v>75</v>
      </c>
      <c r="M1078" s="31" t="s">
        <v>85</v>
      </c>
    </row>
    <row r="1079" ht="15.75" customHeight="1">
      <c r="A1079" s="37" t="str">
        <f t="shared" si="1"/>
        <v>Rwanda-Africa2006</v>
      </c>
      <c r="B1079" s="37">
        <v>0.038</v>
      </c>
      <c r="C1079" s="37">
        <v>0.061</v>
      </c>
      <c r="D1079" s="37">
        <v>58.0</v>
      </c>
      <c r="E1079" s="37">
        <v>56.0</v>
      </c>
      <c r="F1079" s="37">
        <v>0.442</v>
      </c>
      <c r="G1079" s="37">
        <v>0.533</v>
      </c>
      <c r="H1079" s="37">
        <v>0.024</v>
      </c>
      <c r="I1079" s="37">
        <v>9660946.0</v>
      </c>
      <c r="J1079" s="37">
        <v>0.202</v>
      </c>
      <c r="K1079" s="36" t="s">
        <v>128</v>
      </c>
      <c r="L1079" s="36" t="s">
        <v>75</v>
      </c>
      <c r="M1079" s="31" t="s">
        <v>85</v>
      </c>
    </row>
    <row r="1080" ht="15.75" customHeight="1">
      <c r="A1080" s="37" t="str">
        <f t="shared" si="1"/>
        <v>Ethiopia-Africa2006</v>
      </c>
      <c r="B1080" s="37">
        <v>0.038</v>
      </c>
      <c r="C1080" s="37">
        <v>0.065</v>
      </c>
      <c r="D1080" s="37">
        <v>59.0</v>
      </c>
      <c r="E1080" s="37">
        <v>57.0</v>
      </c>
      <c r="F1080" s="37">
        <v>0.46</v>
      </c>
      <c r="G1080" s="37">
        <v>0.509</v>
      </c>
      <c r="H1080" s="37">
        <v>0.031</v>
      </c>
      <c r="I1080" s="37">
        <v>7.8290649E7</v>
      </c>
      <c r="J1080" s="37">
        <v>0.159</v>
      </c>
      <c r="K1080" s="36" t="s">
        <v>108</v>
      </c>
      <c r="L1080" s="36" t="s">
        <v>75</v>
      </c>
      <c r="M1080" s="31" t="s">
        <v>85</v>
      </c>
    </row>
    <row r="1081" ht="15.75" customHeight="1">
      <c r="A1081" s="37" t="str">
        <f t="shared" si="1"/>
        <v>Sao Tome and Principe-Africa2006</v>
      </c>
      <c r="B1081" s="37">
        <v>0.038</v>
      </c>
      <c r="C1081" s="37">
        <v>0.046</v>
      </c>
      <c r="D1081" s="37">
        <v>67.0</v>
      </c>
      <c r="E1081" s="37">
        <v>63.0</v>
      </c>
      <c r="F1081" s="37">
        <v>0.418</v>
      </c>
      <c r="G1081" s="37">
        <v>0.542</v>
      </c>
      <c r="H1081" s="37">
        <v>0.039</v>
      </c>
      <c r="I1081" s="37">
        <v>158806.0</v>
      </c>
      <c r="J1081" s="37">
        <v>0.588</v>
      </c>
      <c r="K1081" s="36" t="s">
        <v>129</v>
      </c>
      <c r="L1081" s="36" t="s">
        <v>75</v>
      </c>
      <c r="M1081" s="31" t="s">
        <v>85</v>
      </c>
    </row>
    <row r="1082" ht="15.75" customHeight="1">
      <c r="A1082" s="37" t="str">
        <f t="shared" si="1"/>
        <v>South Sudan-Africa2006</v>
      </c>
      <c r="B1082" s="37">
        <v>0.039</v>
      </c>
      <c r="C1082" s="37">
        <v>0.083</v>
      </c>
      <c r="D1082" s="37">
        <v>53.0</v>
      </c>
      <c r="E1082" s="37">
        <v>50.0</v>
      </c>
      <c r="F1082" s="37">
        <v>0.438</v>
      </c>
      <c r="G1082" s="37">
        <v>0.529</v>
      </c>
      <c r="H1082" s="37">
        <v>0.033</v>
      </c>
      <c r="I1082" s="37">
        <v>8376893.0</v>
      </c>
      <c r="J1082" s="37">
        <v>0.173</v>
      </c>
      <c r="K1082" s="36" t="s">
        <v>135</v>
      </c>
      <c r="L1082" s="36" t="s">
        <v>75</v>
      </c>
      <c r="M1082" s="31" t="s">
        <v>85</v>
      </c>
    </row>
    <row r="1083" ht="15.75" customHeight="1">
      <c r="A1083" s="37" t="str">
        <f t="shared" si="1"/>
        <v>Congo (Brazzaville)-Africa2006</v>
      </c>
      <c r="B1083" s="37">
        <v>0.039</v>
      </c>
      <c r="C1083" s="37">
        <v>0.057</v>
      </c>
      <c r="D1083" s="37">
        <v>56.0</v>
      </c>
      <c r="E1083" s="37">
        <v>53.0</v>
      </c>
      <c r="F1083" s="37">
        <v>0.422</v>
      </c>
      <c r="G1083" s="37">
        <v>0.543</v>
      </c>
      <c r="H1083" s="37">
        <v>0.035</v>
      </c>
      <c r="I1083" s="37">
        <v>3646653.0</v>
      </c>
      <c r="J1083" s="37">
        <v>0.614</v>
      </c>
      <c r="K1083" s="36" t="s">
        <v>101</v>
      </c>
      <c r="L1083" s="36" t="s">
        <v>75</v>
      </c>
      <c r="M1083" s="31" t="s">
        <v>85</v>
      </c>
    </row>
    <row r="1084" ht="15.75" customHeight="1">
      <c r="A1084" s="37" t="str">
        <f t="shared" si="1"/>
        <v>Comoros-Africa2006</v>
      </c>
      <c r="B1084" s="37">
        <v>0.039</v>
      </c>
      <c r="C1084" s="37">
        <v>0.069</v>
      </c>
      <c r="D1084" s="37">
        <v>61.0</v>
      </c>
      <c r="E1084" s="37">
        <v>58.0</v>
      </c>
      <c r="F1084" s="37">
        <v>0.417</v>
      </c>
      <c r="G1084" s="37">
        <v>0.553</v>
      </c>
      <c r="H1084" s="37">
        <v>0.03</v>
      </c>
      <c r="I1084" s="37">
        <v>616526.0</v>
      </c>
      <c r="J1084" s="37">
        <v>0.279</v>
      </c>
      <c r="K1084" s="36" t="s">
        <v>100</v>
      </c>
      <c r="L1084" s="36" t="s">
        <v>75</v>
      </c>
      <c r="M1084" s="31" t="s">
        <v>85</v>
      </c>
    </row>
    <row r="1085" ht="15.75" customHeight="1">
      <c r="A1085" s="37" t="str">
        <f t="shared" si="1"/>
        <v>Senegal-Africa2006</v>
      </c>
      <c r="B1085" s="37">
        <v>0.039</v>
      </c>
      <c r="C1085" s="37">
        <v>0.055</v>
      </c>
      <c r="D1085" s="37">
        <v>63.0</v>
      </c>
      <c r="E1085" s="37">
        <v>60.0</v>
      </c>
      <c r="F1085" s="37">
        <v>0.44</v>
      </c>
      <c r="G1085" s="37">
        <v>0.529</v>
      </c>
      <c r="H1085" s="37">
        <v>0.032</v>
      </c>
      <c r="I1085" s="37">
        <v>1.1582925E7</v>
      </c>
      <c r="J1085" s="37">
        <v>0.413</v>
      </c>
      <c r="K1085" s="36" t="s">
        <v>130</v>
      </c>
      <c r="L1085" s="36" t="s">
        <v>75</v>
      </c>
      <c r="M1085" s="31" t="s">
        <v>85</v>
      </c>
    </row>
    <row r="1086" ht="15.75" customHeight="1">
      <c r="A1086" s="37" t="str">
        <f t="shared" si="1"/>
        <v>Cameroon-Africa2006</v>
      </c>
      <c r="B1086" s="37">
        <v>0.04</v>
      </c>
      <c r="C1086" s="37">
        <v>0.076</v>
      </c>
      <c r="D1086" s="37">
        <v>53.0</v>
      </c>
      <c r="E1086" s="37">
        <v>51.0</v>
      </c>
      <c r="F1086" s="37">
        <v>0.441</v>
      </c>
      <c r="G1086" s="37">
        <v>0.526</v>
      </c>
      <c r="H1086" s="37">
        <v>0.033</v>
      </c>
      <c r="I1086" s="37">
        <v>1.8611937E7</v>
      </c>
      <c r="J1086" s="37">
        <v>0.491</v>
      </c>
      <c r="K1086" s="36" t="s">
        <v>97</v>
      </c>
      <c r="L1086" s="36" t="s">
        <v>75</v>
      </c>
      <c r="M1086" s="31" t="s">
        <v>85</v>
      </c>
    </row>
    <row r="1087" ht="15.75" customHeight="1">
      <c r="A1087" s="37" t="str">
        <f t="shared" si="1"/>
        <v>Guinea-Bissau-Africa2006</v>
      </c>
      <c r="B1087" s="37">
        <v>0.04</v>
      </c>
      <c r="C1087" s="37">
        <v>0.094</v>
      </c>
      <c r="D1087" s="37">
        <v>54.0</v>
      </c>
      <c r="E1087" s="37">
        <v>52.0</v>
      </c>
      <c r="F1087" s="37">
        <v>0.427</v>
      </c>
      <c r="G1087" s="37">
        <v>0.544</v>
      </c>
      <c r="H1087" s="37">
        <v>0.029</v>
      </c>
      <c r="I1087" s="37">
        <v>1452659.0</v>
      </c>
      <c r="J1087" s="37">
        <v>0.417</v>
      </c>
      <c r="K1087" s="36" t="s">
        <v>113</v>
      </c>
      <c r="L1087" s="36" t="s">
        <v>75</v>
      </c>
      <c r="M1087" s="31" t="s">
        <v>85</v>
      </c>
    </row>
    <row r="1088" ht="15.75" customHeight="1">
      <c r="A1088" s="37" t="str">
        <f t="shared" si="1"/>
        <v>Guinea-Africa2006</v>
      </c>
      <c r="B1088" s="37">
        <v>0.04</v>
      </c>
      <c r="C1088" s="37">
        <v>0.082</v>
      </c>
      <c r="D1088" s="37">
        <v>54.0</v>
      </c>
      <c r="E1088" s="37">
        <v>53.0</v>
      </c>
      <c r="F1088" s="37">
        <v>0.435</v>
      </c>
      <c r="G1088" s="37">
        <v>0.533</v>
      </c>
      <c r="H1088" s="37">
        <v>0.032</v>
      </c>
      <c r="I1088" s="37">
        <v>9798963.0</v>
      </c>
      <c r="J1088" s="37">
        <v>0.332</v>
      </c>
      <c r="K1088" s="36" t="s">
        <v>112</v>
      </c>
      <c r="L1088" s="36" t="s">
        <v>75</v>
      </c>
      <c r="M1088" s="31" t="s">
        <v>85</v>
      </c>
    </row>
    <row r="1089" ht="15.75" customHeight="1">
      <c r="A1089" s="37" t="str">
        <f t="shared" si="1"/>
        <v>Liberia-Africa2006</v>
      </c>
      <c r="B1089" s="37">
        <v>0.04</v>
      </c>
      <c r="C1089" s="37">
        <v>0.077</v>
      </c>
      <c r="D1089" s="37">
        <v>57.0</v>
      </c>
      <c r="E1089" s="37">
        <v>55.0</v>
      </c>
      <c r="F1089" s="37">
        <v>0.434</v>
      </c>
      <c r="G1089" s="37">
        <v>0.536</v>
      </c>
      <c r="H1089" s="37">
        <v>0.03</v>
      </c>
      <c r="I1089" s="37">
        <v>3384791.0</v>
      </c>
      <c r="J1089" s="37">
        <v>0.464</v>
      </c>
      <c r="K1089" s="36" t="s">
        <v>116</v>
      </c>
      <c r="L1089" s="36" t="s">
        <v>75</v>
      </c>
      <c r="M1089" s="31" t="s">
        <v>85</v>
      </c>
    </row>
    <row r="1090" ht="15.75" customHeight="1">
      <c r="A1090" s="37" t="str">
        <f t="shared" si="1"/>
        <v>Benin-Africa2006</v>
      </c>
      <c r="B1090" s="37">
        <v>0.04</v>
      </c>
      <c r="C1090" s="37">
        <v>0.072</v>
      </c>
      <c r="D1090" s="37">
        <v>59.0</v>
      </c>
      <c r="E1090" s="37">
        <v>56.0</v>
      </c>
      <c r="F1090" s="37">
        <v>0.443</v>
      </c>
      <c r="G1090" s="37">
        <v>0.529</v>
      </c>
      <c r="H1090" s="37">
        <v>0.028</v>
      </c>
      <c r="I1090" s="37">
        <v>8443671.0</v>
      </c>
      <c r="J1090" s="37">
        <v>0.403</v>
      </c>
      <c r="K1090" s="36" t="s">
        <v>93</v>
      </c>
      <c r="L1090" s="36" t="s">
        <v>75</v>
      </c>
      <c r="M1090" s="31" t="s">
        <v>85</v>
      </c>
    </row>
    <row r="1091" ht="15.75" customHeight="1">
      <c r="A1091" s="37" t="str">
        <f t="shared" si="1"/>
        <v>Eritrea-Africa2006</v>
      </c>
      <c r="B1091" s="37">
        <v>0.04</v>
      </c>
      <c r="C1091" s="37">
        <v>0.046</v>
      </c>
      <c r="D1091" s="37">
        <v>61.0</v>
      </c>
      <c r="E1091" s="37">
        <v>57.0</v>
      </c>
      <c r="F1091" s="37">
        <v>0.432</v>
      </c>
      <c r="G1091" s="37">
        <v>0.548</v>
      </c>
      <c r="H1091" s="37">
        <v>0.02</v>
      </c>
      <c r="I1091" s="37">
        <v>5035036.0</v>
      </c>
      <c r="J1091" s="37">
        <v>0.192</v>
      </c>
      <c r="K1091" s="36" t="s">
        <v>107</v>
      </c>
      <c r="L1091" s="36" t="s">
        <v>75</v>
      </c>
      <c r="M1091" s="31" t="s">
        <v>85</v>
      </c>
    </row>
    <row r="1092" ht="15.75" customHeight="1">
      <c r="A1092" s="37" t="str">
        <f t="shared" si="1"/>
        <v>Sierra Leone-Africa2006</v>
      </c>
      <c r="B1092" s="37">
        <v>0.041</v>
      </c>
      <c r="C1092" s="37">
        <v>0.125</v>
      </c>
      <c r="D1092" s="37">
        <v>43.0</v>
      </c>
      <c r="E1092" s="37">
        <v>43.0</v>
      </c>
      <c r="F1092" s="37">
        <v>0.426</v>
      </c>
      <c r="G1092" s="37">
        <v>0.549</v>
      </c>
      <c r="H1092" s="37">
        <v>0.025</v>
      </c>
      <c r="I1092" s="37">
        <v>5280909.0</v>
      </c>
      <c r="J1092" s="37">
        <v>0.371</v>
      </c>
      <c r="K1092" s="36" t="s">
        <v>132</v>
      </c>
      <c r="L1092" s="36" t="s">
        <v>75</v>
      </c>
      <c r="M1092" s="31" t="s">
        <v>85</v>
      </c>
    </row>
    <row r="1093" ht="15.75" customHeight="1">
      <c r="A1093" s="37" t="str">
        <f t="shared" si="1"/>
        <v>Nigeria-Africa2006</v>
      </c>
      <c r="B1093" s="37">
        <v>0.042</v>
      </c>
      <c r="C1093" s="37">
        <v>0.094</v>
      </c>
      <c r="D1093" s="37">
        <v>50.0</v>
      </c>
      <c r="E1093" s="37">
        <v>49.0</v>
      </c>
      <c r="F1093" s="37">
        <v>0.436</v>
      </c>
      <c r="G1093" s="37">
        <v>0.536</v>
      </c>
      <c r="H1093" s="37">
        <v>0.027</v>
      </c>
      <c r="I1093" s="37">
        <v>1.43314909E8</v>
      </c>
      <c r="J1093" s="37">
        <v>0.399</v>
      </c>
      <c r="K1093" s="36" t="s">
        <v>127</v>
      </c>
      <c r="L1093" s="36" t="s">
        <v>75</v>
      </c>
      <c r="M1093" s="31" t="s">
        <v>85</v>
      </c>
    </row>
    <row r="1094" ht="15.75" customHeight="1">
      <c r="A1094" s="37" t="str">
        <f t="shared" si="1"/>
        <v>Malawi-Africa2006</v>
      </c>
      <c r="B1094" s="37">
        <v>0.042</v>
      </c>
      <c r="C1094" s="37">
        <v>0.068</v>
      </c>
      <c r="D1094" s="37">
        <v>50.0</v>
      </c>
      <c r="E1094" s="37">
        <v>50.0</v>
      </c>
      <c r="F1094" s="37">
        <v>0.461</v>
      </c>
      <c r="G1094" s="37">
        <v>0.508</v>
      </c>
      <c r="H1094" s="37">
        <v>0.03</v>
      </c>
      <c r="I1094" s="37">
        <v>1.3307535E7</v>
      </c>
      <c r="J1094" s="37">
        <v>0.151</v>
      </c>
      <c r="K1094" s="36" t="s">
        <v>119</v>
      </c>
      <c r="L1094" s="36" t="s">
        <v>75</v>
      </c>
      <c r="M1094" s="31" t="s">
        <v>85</v>
      </c>
    </row>
    <row r="1095" ht="15.75" customHeight="1">
      <c r="A1095" s="37" t="str">
        <f t="shared" si="1"/>
        <v>Tanzania-Africa2006</v>
      </c>
      <c r="B1095" s="37">
        <v>0.042</v>
      </c>
      <c r="C1095" s="37">
        <v>0.054</v>
      </c>
      <c r="D1095" s="37">
        <v>56.0</v>
      </c>
      <c r="E1095" s="37">
        <v>54.0</v>
      </c>
      <c r="F1095" s="37">
        <v>0.447</v>
      </c>
      <c r="G1095" s="37">
        <v>0.523</v>
      </c>
      <c r="H1095" s="37">
        <v>0.03</v>
      </c>
      <c r="I1095" s="37">
        <v>3.9942347E7</v>
      </c>
      <c r="J1095" s="37">
        <v>0.255</v>
      </c>
      <c r="K1095" s="36" t="s">
        <v>138</v>
      </c>
      <c r="L1095" s="36" t="s">
        <v>75</v>
      </c>
      <c r="M1095" s="31" t="s">
        <v>85</v>
      </c>
    </row>
    <row r="1096" ht="15.75" customHeight="1">
      <c r="A1096" s="37" t="str">
        <f t="shared" si="1"/>
        <v>Mozambique-Africa2006</v>
      </c>
      <c r="B1096" s="37">
        <v>0.043</v>
      </c>
      <c r="C1096" s="37">
        <v>0.087</v>
      </c>
      <c r="D1096" s="37">
        <v>49.0</v>
      </c>
      <c r="E1096" s="37">
        <v>47.0</v>
      </c>
      <c r="F1096" s="37">
        <v>0.45</v>
      </c>
      <c r="G1096" s="37">
        <v>0.519</v>
      </c>
      <c r="H1096" s="37">
        <v>0.032</v>
      </c>
      <c r="I1096" s="37">
        <v>2.1587317E7</v>
      </c>
      <c r="J1096" s="37">
        <v>0.302</v>
      </c>
      <c r="K1096" s="36" t="s">
        <v>124</v>
      </c>
      <c r="L1096" s="36" t="s">
        <v>75</v>
      </c>
      <c r="M1096" s="31" t="s">
        <v>85</v>
      </c>
    </row>
    <row r="1097" ht="15.75" customHeight="1">
      <c r="A1097" s="37" t="str">
        <f t="shared" si="1"/>
        <v>Zambia-Africa2006</v>
      </c>
      <c r="B1097" s="37">
        <v>0.044</v>
      </c>
      <c r="C1097" s="37">
        <v>0.073</v>
      </c>
      <c r="D1097" s="37">
        <v>49.0</v>
      </c>
      <c r="E1097" s="37">
        <v>48.0</v>
      </c>
      <c r="F1097" s="37">
        <v>0.468</v>
      </c>
      <c r="G1097" s="37">
        <v>0.505</v>
      </c>
      <c r="H1097" s="37">
        <v>0.027</v>
      </c>
      <c r="I1097" s="37">
        <v>1.1781612E7</v>
      </c>
      <c r="J1097" s="37">
        <v>0.37</v>
      </c>
      <c r="K1097" s="36" t="s">
        <v>142</v>
      </c>
      <c r="L1097" s="36" t="s">
        <v>75</v>
      </c>
      <c r="M1097" s="31" t="s">
        <v>85</v>
      </c>
    </row>
    <row r="1098" ht="15.75" customHeight="1">
      <c r="A1098" s="37" t="str">
        <f t="shared" si="1"/>
        <v>Burundi-Africa2006</v>
      </c>
      <c r="B1098" s="37">
        <v>0.044</v>
      </c>
      <c r="C1098" s="37">
        <v>0.072</v>
      </c>
      <c r="D1098" s="37">
        <v>52.0</v>
      </c>
      <c r="E1098" s="37">
        <v>49.0</v>
      </c>
      <c r="F1098" s="37">
        <v>0.449</v>
      </c>
      <c r="G1098" s="37">
        <v>0.524</v>
      </c>
      <c r="H1098" s="37">
        <v>0.027</v>
      </c>
      <c r="I1098" s="37">
        <v>8042579.0</v>
      </c>
      <c r="J1098" s="37">
        <v>0.096</v>
      </c>
      <c r="K1098" s="36" t="s">
        <v>96</v>
      </c>
      <c r="L1098" s="36" t="s">
        <v>75</v>
      </c>
      <c r="M1098" s="31" t="s">
        <v>85</v>
      </c>
    </row>
    <row r="1099" ht="15.75" customHeight="1">
      <c r="A1099" s="37" t="str">
        <f t="shared" si="1"/>
        <v>Burkina Faso-Africa2006</v>
      </c>
      <c r="B1099" s="37">
        <v>0.044</v>
      </c>
      <c r="C1099" s="37">
        <v>0.083</v>
      </c>
      <c r="D1099" s="37">
        <v>54.0</v>
      </c>
      <c r="E1099" s="37">
        <v>52.0</v>
      </c>
      <c r="F1099" s="37">
        <v>0.464</v>
      </c>
      <c r="G1099" s="37">
        <v>0.51</v>
      </c>
      <c r="H1099" s="37">
        <v>0.025</v>
      </c>
      <c r="I1099" s="37">
        <v>1.3822257E7</v>
      </c>
      <c r="J1099" s="37">
        <v>0.223</v>
      </c>
      <c r="K1099" s="36" t="s">
        <v>95</v>
      </c>
      <c r="L1099" s="36" t="s">
        <v>75</v>
      </c>
      <c r="M1099" s="31" t="s">
        <v>85</v>
      </c>
    </row>
    <row r="1100" ht="15.75" customHeight="1">
      <c r="A1100" s="37" t="str">
        <f t="shared" si="1"/>
        <v>Gambia, The-Africa2006</v>
      </c>
      <c r="B1100" s="37">
        <v>0.044</v>
      </c>
      <c r="C1100" s="37">
        <v>0.056</v>
      </c>
      <c r="D1100" s="37">
        <v>58.0</v>
      </c>
      <c r="E1100" s="37">
        <v>56.0</v>
      </c>
      <c r="F1100" s="37">
        <v>0.46</v>
      </c>
      <c r="G1100" s="37">
        <v>0.515</v>
      </c>
      <c r="H1100" s="37">
        <v>0.025</v>
      </c>
      <c r="I1100" s="37">
        <v>1482324.0</v>
      </c>
      <c r="J1100" s="37">
        <v>0.532</v>
      </c>
      <c r="K1100" s="36" t="s">
        <v>110</v>
      </c>
      <c r="L1100" s="36" t="s">
        <v>75</v>
      </c>
      <c r="M1100" s="31" t="s">
        <v>85</v>
      </c>
    </row>
    <row r="1101" ht="15.75" customHeight="1">
      <c r="A1101" s="37" t="str">
        <f t="shared" si="1"/>
        <v>Congo (Kinshasa)-Africa2006</v>
      </c>
      <c r="B1101" s="37">
        <v>0.046</v>
      </c>
      <c r="C1101" s="37">
        <v>0.102</v>
      </c>
      <c r="D1101" s="37">
        <v>50.0</v>
      </c>
      <c r="E1101" s="37">
        <v>46.0</v>
      </c>
      <c r="F1101" s="37">
        <v>0.461</v>
      </c>
      <c r="G1101" s="37">
        <v>0.511</v>
      </c>
      <c r="H1101" s="37">
        <v>0.028</v>
      </c>
      <c r="I1101" s="37">
        <v>5.5590838E7</v>
      </c>
      <c r="J1101" s="37">
        <v>0.38</v>
      </c>
      <c r="K1101" s="36" t="s">
        <v>102</v>
      </c>
      <c r="L1101" s="36" t="s">
        <v>75</v>
      </c>
      <c r="M1101" s="31" t="s">
        <v>85</v>
      </c>
    </row>
    <row r="1102" ht="15.75" customHeight="1">
      <c r="A1102" s="37" t="str">
        <f t="shared" si="1"/>
        <v>Uganda-Africa2006</v>
      </c>
      <c r="B1102" s="37">
        <v>0.046</v>
      </c>
      <c r="C1102" s="37">
        <v>0.064</v>
      </c>
      <c r="D1102" s="37">
        <v>54.0</v>
      </c>
      <c r="E1102" s="37">
        <v>53.0</v>
      </c>
      <c r="F1102" s="37">
        <v>0.493</v>
      </c>
      <c r="G1102" s="37">
        <v>0.482</v>
      </c>
      <c r="H1102" s="37">
        <v>0.025</v>
      </c>
      <c r="I1102" s="37">
        <v>2.9711397E7</v>
      </c>
      <c r="J1102" s="37">
        <v>0.133</v>
      </c>
      <c r="K1102" s="36" t="s">
        <v>141</v>
      </c>
      <c r="L1102" s="36" t="s">
        <v>75</v>
      </c>
      <c r="M1102" s="31" t="s">
        <v>85</v>
      </c>
    </row>
    <row r="1103" ht="15.75" customHeight="1">
      <c r="A1103" s="37" t="str">
        <f t="shared" si="1"/>
        <v>Somalia-Africa2006</v>
      </c>
      <c r="B1103" s="37">
        <v>0.047</v>
      </c>
      <c r="C1103" s="37">
        <v>0.105</v>
      </c>
      <c r="D1103" s="37">
        <v>54.0</v>
      </c>
      <c r="E1103" s="37">
        <v>51.0</v>
      </c>
      <c r="F1103" s="37">
        <v>0.478</v>
      </c>
      <c r="G1103" s="37">
        <v>0.493</v>
      </c>
      <c r="H1103" s="37">
        <v>0.029</v>
      </c>
      <c r="I1103" s="37">
        <v>8687671.0</v>
      </c>
      <c r="J1103" s="37">
        <v>0.356</v>
      </c>
      <c r="K1103" s="36" t="s">
        <v>133</v>
      </c>
      <c r="L1103" s="36" t="s">
        <v>75</v>
      </c>
      <c r="M1103" s="31" t="s">
        <v>85</v>
      </c>
    </row>
    <row r="1104" ht="15.75" customHeight="1">
      <c r="A1104" s="37" t="str">
        <f t="shared" si="1"/>
        <v>Mali-Africa2006</v>
      </c>
      <c r="B1104" s="37">
        <v>0.048</v>
      </c>
      <c r="C1104" s="37">
        <v>0.093</v>
      </c>
      <c r="D1104" s="37">
        <v>52.0</v>
      </c>
      <c r="E1104" s="37">
        <v>52.0</v>
      </c>
      <c r="F1104" s="37">
        <v>0.464</v>
      </c>
      <c r="G1104" s="37">
        <v>0.506</v>
      </c>
      <c r="H1104" s="37">
        <v>0.03</v>
      </c>
      <c r="I1104" s="37">
        <v>1.2325545E7</v>
      </c>
      <c r="J1104" s="37">
        <v>0.328</v>
      </c>
      <c r="K1104" s="36" t="s">
        <v>120</v>
      </c>
      <c r="L1104" s="36" t="s">
        <v>75</v>
      </c>
      <c r="M1104" s="31" t="s">
        <v>85</v>
      </c>
    </row>
    <row r="1105" ht="15.75" customHeight="1">
      <c r="A1105" s="37" t="str">
        <f t="shared" si="1"/>
        <v>Chad-Africa2006</v>
      </c>
      <c r="B1105" s="37">
        <v>0.049</v>
      </c>
      <c r="C1105" s="37">
        <v>0.1</v>
      </c>
      <c r="D1105" s="37">
        <v>49.0</v>
      </c>
      <c r="E1105" s="37">
        <v>47.0</v>
      </c>
      <c r="F1105" s="37">
        <v>0.492</v>
      </c>
      <c r="G1105" s="37">
        <v>0.482</v>
      </c>
      <c r="H1105" s="37">
        <v>0.026</v>
      </c>
      <c r="I1105" s="37">
        <v>1.0356822E7</v>
      </c>
      <c r="J1105" s="37">
        <v>0.218</v>
      </c>
      <c r="K1105" s="36" t="s">
        <v>99</v>
      </c>
      <c r="L1105" s="36" t="s">
        <v>75</v>
      </c>
      <c r="M1105" s="31" t="s">
        <v>85</v>
      </c>
    </row>
    <row r="1106" ht="15.75" customHeight="1">
      <c r="A1106" s="37" t="str">
        <f t="shared" si="1"/>
        <v>Angola-Africa2006</v>
      </c>
      <c r="B1106" s="37">
        <v>0.049</v>
      </c>
      <c r="C1106" s="37">
        <v>0.12</v>
      </c>
      <c r="D1106" s="37">
        <v>50.0</v>
      </c>
      <c r="E1106" s="37">
        <v>48.0</v>
      </c>
      <c r="F1106" s="37">
        <v>0.478</v>
      </c>
      <c r="G1106" s="37">
        <v>0.497</v>
      </c>
      <c r="H1106" s="37">
        <v>0.024</v>
      </c>
      <c r="I1106" s="37">
        <v>1.7122409E7</v>
      </c>
      <c r="J1106" s="37">
        <v>0.369</v>
      </c>
      <c r="K1106" s="36" t="s">
        <v>92</v>
      </c>
      <c r="L1106" s="36" t="s">
        <v>75</v>
      </c>
      <c r="M1106" s="31" t="s">
        <v>85</v>
      </c>
    </row>
    <row r="1107" ht="15.75" customHeight="1">
      <c r="A1107" s="37" t="str">
        <f t="shared" si="1"/>
        <v>Niger-Africa2006</v>
      </c>
      <c r="B1107" s="37">
        <v>0.051</v>
      </c>
      <c r="C1107" s="37">
        <v>0.079</v>
      </c>
      <c r="D1107" s="37">
        <v>55.0</v>
      </c>
      <c r="E1107" s="37">
        <v>55.0</v>
      </c>
      <c r="F1107" s="37">
        <v>0.492</v>
      </c>
      <c r="G1107" s="37">
        <v>0.483</v>
      </c>
      <c r="H1107" s="37">
        <v>0.025</v>
      </c>
      <c r="I1107" s="37">
        <v>1.3679705E7</v>
      </c>
      <c r="J1107" s="37">
        <v>0.169</v>
      </c>
      <c r="K1107" s="36" t="s">
        <v>126</v>
      </c>
      <c r="L1107" s="36" t="s">
        <v>75</v>
      </c>
      <c r="M1107" s="31" t="s">
        <v>85</v>
      </c>
    </row>
    <row r="1108" ht="15.75" customHeight="1">
      <c r="A1108" s="37" t="str">
        <f t="shared" si="1"/>
        <v>Mauritius-Africa2007</v>
      </c>
      <c r="B1108" s="37">
        <v>0.014</v>
      </c>
      <c r="C1108" s="37">
        <v>0.014</v>
      </c>
      <c r="D1108" s="37">
        <v>76.0</v>
      </c>
      <c r="E1108" s="37">
        <v>69.0</v>
      </c>
      <c r="F1108" s="37">
        <v>0.23</v>
      </c>
      <c r="G1108" s="37">
        <v>0.7</v>
      </c>
      <c r="H1108" s="37">
        <v>0.07</v>
      </c>
      <c r="I1108" s="37">
        <v>1260403.0</v>
      </c>
      <c r="J1108" s="37">
        <v>0.412</v>
      </c>
      <c r="K1108" s="36" t="s">
        <v>122</v>
      </c>
      <c r="L1108" s="36" t="s">
        <v>75</v>
      </c>
      <c r="M1108" s="31" t="s">
        <v>86</v>
      </c>
    </row>
    <row r="1109" ht="15.75" customHeight="1">
      <c r="A1109" s="37" t="str">
        <f t="shared" si="1"/>
        <v>Tunisia-Africa2007</v>
      </c>
      <c r="B1109" s="37">
        <v>0.017</v>
      </c>
      <c r="C1109" s="37">
        <v>0.018</v>
      </c>
      <c r="D1109" s="37">
        <v>76.0</v>
      </c>
      <c r="E1109" s="37">
        <v>72.0</v>
      </c>
      <c r="F1109" s="37">
        <v>0.246</v>
      </c>
      <c r="G1109" s="37">
        <v>0.686</v>
      </c>
      <c r="H1109" s="37">
        <v>0.068</v>
      </c>
      <c r="I1109" s="37">
        <v>1.02251E7</v>
      </c>
      <c r="J1109" s="37">
        <v>0.654</v>
      </c>
      <c r="K1109" s="36" t="s">
        <v>140</v>
      </c>
      <c r="L1109" s="36" t="s">
        <v>75</v>
      </c>
      <c r="M1109" s="31" t="s">
        <v>86</v>
      </c>
    </row>
    <row r="1110" ht="15.75" customHeight="1">
      <c r="A1110" s="37" t="str">
        <f t="shared" si="1"/>
        <v>Seychelles-Africa2007</v>
      </c>
      <c r="B1110" s="37">
        <v>0.018</v>
      </c>
      <c r="C1110" s="37">
        <v>0.012</v>
      </c>
      <c r="D1110" s="37">
        <v>78.0</v>
      </c>
      <c r="E1110" s="37">
        <v>69.0</v>
      </c>
      <c r="F1110" s="37">
        <v>0.233</v>
      </c>
      <c r="G1110" s="37">
        <v>0.693</v>
      </c>
      <c r="H1110" s="37">
        <v>0.075</v>
      </c>
      <c r="I1110" s="37">
        <v>85033.0</v>
      </c>
      <c r="J1110" s="37">
        <v>0.515</v>
      </c>
      <c r="K1110" s="36" t="s">
        <v>131</v>
      </c>
      <c r="L1110" s="36" t="s">
        <v>75</v>
      </c>
      <c r="M1110" s="31" t="s">
        <v>86</v>
      </c>
    </row>
    <row r="1111" ht="15.75" customHeight="1">
      <c r="A1111" s="37" t="str">
        <f t="shared" si="1"/>
        <v>Morocco-Africa2007</v>
      </c>
      <c r="B1111" s="37">
        <v>0.02</v>
      </c>
      <c r="C1111" s="37">
        <v>0.033</v>
      </c>
      <c r="D1111" s="37">
        <v>71.0</v>
      </c>
      <c r="E1111" s="37">
        <v>68.0</v>
      </c>
      <c r="F1111" s="37">
        <v>0.295</v>
      </c>
      <c r="G1111" s="37">
        <v>0.654</v>
      </c>
      <c r="H1111" s="37">
        <v>0.05</v>
      </c>
      <c r="I1111" s="37">
        <v>3.0667086E7</v>
      </c>
      <c r="J1111" s="37">
        <v>0.562</v>
      </c>
      <c r="K1111" s="36" t="s">
        <v>123</v>
      </c>
      <c r="L1111" s="36" t="s">
        <v>75</v>
      </c>
      <c r="M1111" s="31" t="s">
        <v>86</v>
      </c>
    </row>
    <row r="1112" ht="15.75" customHeight="1">
      <c r="A1112" s="37" t="str">
        <f t="shared" si="1"/>
        <v>South Africa-Africa2007</v>
      </c>
      <c r="B1112" s="37">
        <v>0.022</v>
      </c>
      <c r="C1112" s="37">
        <v>0.047</v>
      </c>
      <c r="D1112" s="37">
        <v>53.0</v>
      </c>
      <c r="E1112" s="37">
        <v>51.0</v>
      </c>
      <c r="F1112" s="37">
        <v>0.303</v>
      </c>
      <c r="G1112" s="37">
        <v>0.65</v>
      </c>
      <c r="H1112" s="37">
        <v>0.048</v>
      </c>
      <c r="I1112" s="37">
        <v>4.8910248E7</v>
      </c>
      <c r="J1112" s="37">
        <v>0.606</v>
      </c>
      <c r="K1112" s="36" t="s">
        <v>134</v>
      </c>
      <c r="L1112" s="36" t="s">
        <v>75</v>
      </c>
      <c r="M1112" s="31" t="s">
        <v>86</v>
      </c>
    </row>
    <row r="1113" ht="15.75" customHeight="1">
      <c r="A1113" s="37" t="str">
        <f t="shared" si="1"/>
        <v>Algeria-Africa2007</v>
      </c>
      <c r="B1113" s="37">
        <v>0.023</v>
      </c>
      <c r="C1113" s="37">
        <v>0.026</v>
      </c>
      <c r="D1113" s="37">
        <v>72.0</v>
      </c>
      <c r="E1113" s="37">
        <v>69.0</v>
      </c>
      <c r="F1113" s="37">
        <v>0.277</v>
      </c>
      <c r="G1113" s="37">
        <v>0.677</v>
      </c>
      <c r="H1113" s="37">
        <v>0.046</v>
      </c>
      <c r="I1113" s="37">
        <v>3.5097043E7</v>
      </c>
      <c r="J1113" s="37">
        <v>0.653</v>
      </c>
      <c r="K1113" s="36" t="s">
        <v>74</v>
      </c>
      <c r="L1113" s="36" t="s">
        <v>75</v>
      </c>
      <c r="M1113" s="31" t="s">
        <v>86</v>
      </c>
    </row>
    <row r="1114" ht="15.75" customHeight="1">
      <c r="A1114" s="37" t="str">
        <f t="shared" si="1"/>
        <v>Libya-Africa2007</v>
      </c>
      <c r="B1114" s="37">
        <v>0.023</v>
      </c>
      <c r="C1114" s="37">
        <v>0.017</v>
      </c>
      <c r="D1114" s="37">
        <v>76.0</v>
      </c>
      <c r="E1114" s="37">
        <v>72.0</v>
      </c>
      <c r="F1114" s="37">
        <v>0.3</v>
      </c>
      <c r="G1114" s="37">
        <v>0.656</v>
      </c>
      <c r="H1114" s="37">
        <v>0.044</v>
      </c>
      <c r="I1114" s="37">
        <v>5782108.0</v>
      </c>
      <c r="J1114" s="37">
        <v>0.772</v>
      </c>
      <c r="K1114" s="36" t="s">
        <v>117</v>
      </c>
      <c r="L1114" s="36" t="s">
        <v>75</v>
      </c>
      <c r="M1114" s="31" t="s">
        <v>86</v>
      </c>
    </row>
    <row r="1115" ht="15.75" customHeight="1">
      <c r="A1115" s="37" t="str">
        <f t="shared" si="1"/>
        <v>Egypt-Africa2007</v>
      </c>
      <c r="B1115" s="37">
        <v>0.024</v>
      </c>
      <c r="C1115" s="37">
        <v>0.023</v>
      </c>
      <c r="D1115" s="37">
        <v>72.0</v>
      </c>
      <c r="E1115" s="37">
        <v>68.0</v>
      </c>
      <c r="F1115" s="37">
        <v>0.319</v>
      </c>
      <c r="G1115" s="37">
        <v>0.626</v>
      </c>
      <c r="H1115" s="37">
        <v>0.054</v>
      </c>
      <c r="I1115" s="37">
        <v>7.4229577E7</v>
      </c>
      <c r="J1115" s="37">
        <v>0.431</v>
      </c>
      <c r="K1115" s="36" t="s">
        <v>105</v>
      </c>
      <c r="L1115" s="36" t="s">
        <v>75</v>
      </c>
      <c r="M1115" s="31" t="s">
        <v>86</v>
      </c>
    </row>
    <row r="1116" ht="15.75" customHeight="1">
      <c r="A1116" s="37" t="str">
        <f t="shared" si="1"/>
        <v>Botswana-Africa2007</v>
      </c>
      <c r="B1116" s="37">
        <v>0.025</v>
      </c>
      <c r="C1116" s="37">
        <v>0.043</v>
      </c>
      <c r="D1116" s="37">
        <v>46.0</v>
      </c>
      <c r="E1116" s="37">
        <v>46.0</v>
      </c>
      <c r="F1116" s="37">
        <v>0.351</v>
      </c>
      <c r="G1116" s="37">
        <v>0.616</v>
      </c>
      <c r="H1116" s="37">
        <v>0.033</v>
      </c>
      <c r="I1116" s="37">
        <v>1915187.0</v>
      </c>
      <c r="J1116" s="37">
        <v>0.555</v>
      </c>
      <c r="K1116" s="36" t="s">
        <v>94</v>
      </c>
      <c r="L1116" s="36" t="s">
        <v>75</v>
      </c>
      <c r="M1116" s="31" t="s">
        <v>86</v>
      </c>
    </row>
    <row r="1117" ht="15.75" customHeight="1">
      <c r="A1117" s="37" t="str">
        <f t="shared" si="1"/>
        <v>Lesotho-Africa2007</v>
      </c>
      <c r="B1117" s="37">
        <v>0.028</v>
      </c>
      <c r="C1117" s="37">
        <v>0.082</v>
      </c>
      <c r="D1117" s="37">
        <v>45.0</v>
      </c>
      <c r="E1117" s="37">
        <v>45.0</v>
      </c>
      <c r="F1117" s="37">
        <v>0.389</v>
      </c>
      <c r="G1117" s="37">
        <v>0.566</v>
      </c>
      <c r="H1117" s="37">
        <v>0.045</v>
      </c>
      <c r="I1117" s="37">
        <v>1955784.0</v>
      </c>
      <c r="J1117" s="37">
        <v>0.233</v>
      </c>
      <c r="K1117" s="36" t="s">
        <v>115</v>
      </c>
      <c r="L1117" s="36" t="s">
        <v>75</v>
      </c>
      <c r="M1117" s="31" t="s">
        <v>86</v>
      </c>
    </row>
    <row r="1118" ht="15.75" customHeight="1">
      <c r="A1118" s="37" t="str">
        <f t="shared" si="1"/>
        <v>Namibia-Africa2007</v>
      </c>
      <c r="B1118" s="37">
        <v>0.028</v>
      </c>
      <c r="C1118" s="37">
        <v>0.042</v>
      </c>
      <c r="D1118" s="37">
        <v>62.0</v>
      </c>
      <c r="E1118" s="37">
        <v>56.0</v>
      </c>
      <c r="F1118" s="37">
        <v>0.391</v>
      </c>
      <c r="G1118" s="37">
        <v>0.575</v>
      </c>
      <c r="H1118" s="37">
        <v>0.034</v>
      </c>
      <c r="I1118" s="37">
        <v>2080700.0</v>
      </c>
      <c r="J1118" s="37">
        <v>0.386</v>
      </c>
      <c r="K1118" s="36" t="s">
        <v>125</v>
      </c>
      <c r="L1118" s="36" t="s">
        <v>75</v>
      </c>
      <c r="M1118" s="31" t="s">
        <v>86</v>
      </c>
    </row>
    <row r="1119" ht="15.75" customHeight="1">
      <c r="A1119" s="37" t="str">
        <f t="shared" si="1"/>
        <v>Djibouti-Africa2007</v>
      </c>
      <c r="B1119" s="37">
        <v>0.029</v>
      </c>
      <c r="C1119" s="37">
        <v>0.067</v>
      </c>
      <c r="D1119" s="37">
        <v>60.0</v>
      </c>
      <c r="E1119" s="37">
        <v>57.0</v>
      </c>
      <c r="F1119" s="37">
        <v>0.357</v>
      </c>
      <c r="G1119" s="37">
        <v>0.608</v>
      </c>
      <c r="H1119" s="37">
        <v>0.035</v>
      </c>
      <c r="I1119" s="37">
        <v>798690.0</v>
      </c>
      <c r="J1119" s="37">
        <v>0.769</v>
      </c>
      <c r="K1119" s="36" t="s">
        <v>104</v>
      </c>
      <c r="L1119" s="36" t="s">
        <v>75</v>
      </c>
      <c r="M1119" s="31" t="s">
        <v>86</v>
      </c>
    </row>
    <row r="1120" ht="15.75" customHeight="1">
      <c r="A1120" s="37" t="str">
        <f t="shared" si="1"/>
        <v>Swaziland-Africa2007</v>
      </c>
      <c r="B1120" s="37">
        <v>0.031</v>
      </c>
      <c r="C1120" s="37">
        <v>0.075</v>
      </c>
      <c r="D1120" s="37">
        <v>47.0</v>
      </c>
      <c r="E1120" s="37">
        <v>47.0</v>
      </c>
      <c r="F1120" s="37">
        <v>0.406</v>
      </c>
      <c r="G1120" s="37">
        <v>0.562</v>
      </c>
      <c r="H1120" s="37">
        <v>0.032</v>
      </c>
      <c r="I1120" s="37">
        <v>1134977.0</v>
      </c>
      <c r="J1120" s="37">
        <v>0.218</v>
      </c>
      <c r="K1120" s="36" t="s">
        <v>137</v>
      </c>
      <c r="L1120" s="36" t="s">
        <v>75</v>
      </c>
      <c r="M1120" s="31" t="s">
        <v>86</v>
      </c>
    </row>
    <row r="1121" ht="15.75" customHeight="1">
      <c r="A1121" s="37" t="str">
        <f t="shared" si="1"/>
        <v>Zimbabwe-Africa2007</v>
      </c>
      <c r="B1121" s="37">
        <v>0.032</v>
      </c>
      <c r="C1121" s="37">
        <v>0.058</v>
      </c>
      <c r="D1121" s="37">
        <v>46.0</v>
      </c>
      <c r="E1121" s="37">
        <v>47.0</v>
      </c>
      <c r="F1121" s="37">
        <v>0.415</v>
      </c>
      <c r="G1121" s="37">
        <v>0.546</v>
      </c>
      <c r="H1121" s="37">
        <v>0.038</v>
      </c>
      <c r="I1121" s="37">
        <v>1.274016E7</v>
      </c>
      <c r="J1121" s="37">
        <v>0.337</v>
      </c>
      <c r="K1121" s="36" t="s">
        <v>143</v>
      </c>
      <c r="L1121" s="36" t="s">
        <v>75</v>
      </c>
      <c r="M1121" s="31" t="s">
        <v>86</v>
      </c>
    </row>
    <row r="1122" ht="15.75" customHeight="1">
      <c r="A1122" s="37" t="str">
        <f t="shared" si="1"/>
        <v>Ghana-Africa2007</v>
      </c>
      <c r="B1122" s="37">
        <v>0.033</v>
      </c>
      <c r="C1122" s="37">
        <v>0.057</v>
      </c>
      <c r="D1122" s="37">
        <v>61.0</v>
      </c>
      <c r="E1122" s="37">
        <v>59.0</v>
      </c>
      <c r="F1122" s="37">
        <v>0.397</v>
      </c>
      <c r="G1122" s="37">
        <v>0.568</v>
      </c>
      <c r="H1122" s="37">
        <v>0.035</v>
      </c>
      <c r="I1122" s="37">
        <v>2.2525659E7</v>
      </c>
      <c r="J1122" s="37">
        <v>0.487</v>
      </c>
      <c r="K1122" s="36" t="s">
        <v>111</v>
      </c>
      <c r="L1122" s="36" t="s">
        <v>75</v>
      </c>
      <c r="M1122" s="31" t="s">
        <v>86</v>
      </c>
    </row>
    <row r="1123" ht="15.75" customHeight="1">
      <c r="A1123" s="37" t="str">
        <f t="shared" si="1"/>
        <v>Gabon-Africa2007</v>
      </c>
      <c r="B1123" s="37">
        <v>0.033</v>
      </c>
      <c r="C1123" s="37">
        <v>0.048</v>
      </c>
      <c r="D1123" s="37">
        <v>62.0</v>
      </c>
      <c r="E1123" s="37">
        <v>60.0</v>
      </c>
      <c r="F1123" s="37">
        <v>0.391</v>
      </c>
      <c r="G1123" s="37">
        <v>0.554</v>
      </c>
      <c r="H1123" s="37">
        <v>0.055</v>
      </c>
      <c r="I1123" s="37">
        <v>1447388.0</v>
      </c>
      <c r="J1123" s="37">
        <v>0.844</v>
      </c>
      <c r="K1123" s="36" t="s">
        <v>109</v>
      </c>
      <c r="L1123" s="36" t="s">
        <v>75</v>
      </c>
      <c r="M1123" s="31" t="s">
        <v>86</v>
      </c>
    </row>
    <row r="1124" ht="15.75" customHeight="1">
      <c r="A1124" s="37" t="str">
        <f t="shared" si="1"/>
        <v>Central African Republic-Africa2007</v>
      </c>
      <c r="B1124" s="37">
        <v>0.036</v>
      </c>
      <c r="C1124" s="37">
        <v>0.108</v>
      </c>
      <c r="D1124" s="37">
        <v>48.0</v>
      </c>
      <c r="E1124" s="37">
        <v>45.0</v>
      </c>
      <c r="F1124" s="37">
        <v>0.415</v>
      </c>
      <c r="G1124" s="37">
        <v>0.546</v>
      </c>
      <c r="H1124" s="37">
        <v>0.039</v>
      </c>
      <c r="I1124" s="37">
        <v>4106897.0</v>
      </c>
      <c r="J1124" s="37">
        <v>0.383</v>
      </c>
      <c r="K1124" s="36" t="s">
        <v>98</v>
      </c>
      <c r="L1124" s="36" t="s">
        <v>75</v>
      </c>
      <c r="M1124" s="31" t="s">
        <v>86</v>
      </c>
    </row>
    <row r="1125" ht="15.75" customHeight="1">
      <c r="A1125" s="37" t="str">
        <f t="shared" si="1"/>
        <v>Cote d'Ivoire-Africa2007</v>
      </c>
      <c r="B1125" s="37">
        <v>0.036</v>
      </c>
      <c r="C1125" s="37">
        <v>0.084</v>
      </c>
      <c r="D1125" s="37">
        <v>49.0</v>
      </c>
      <c r="E1125" s="37">
        <v>47.0</v>
      </c>
      <c r="F1125" s="37">
        <v>0.422</v>
      </c>
      <c r="G1125" s="37">
        <v>0.548</v>
      </c>
      <c r="H1125" s="37">
        <v>0.03</v>
      </c>
      <c r="I1125" s="37">
        <v>1.7949061E7</v>
      </c>
      <c r="J1125" s="37">
        <v>0.483</v>
      </c>
      <c r="K1125" s="36" t="s">
        <v>103</v>
      </c>
      <c r="L1125" s="36" t="s">
        <v>75</v>
      </c>
      <c r="M1125" s="31" t="s">
        <v>86</v>
      </c>
    </row>
    <row r="1126" ht="15.75" customHeight="1">
      <c r="A1126" s="37" t="str">
        <f t="shared" si="1"/>
        <v>Sudan-Africa2007</v>
      </c>
      <c r="B1126" s="37">
        <v>0.036</v>
      </c>
      <c r="C1126" s="37">
        <v>0.059</v>
      </c>
      <c r="D1126" s="37">
        <v>62.0</v>
      </c>
      <c r="E1126" s="37">
        <v>59.0</v>
      </c>
      <c r="F1126" s="37">
        <v>0.428</v>
      </c>
      <c r="G1126" s="37">
        <v>0.541</v>
      </c>
      <c r="H1126" s="37">
        <v>0.031</v>
      </c>
      <c r="I1126" s="37">
        <v>3.321825E7</v>
      </c>
      <c r="J1126" s="37">
        <v>0.329</v>
      </c>
      <c r="K1126" s="36" t="s">
        <v>136</v>
      </c>
      <c r="L1126" s="36" t="s">
        <v>75</v>
      </c>
      <c r="M1126" s="31" t="s">
        <v>86</v>
      </c>
    </row>
    <row r="1127" ht="15.75" customHeight="1">
      <c r="A1127" s="37" t="str">
        <f t="shared" si="1"/>
        <v>Mauritania-Africa2007</v>
      </c>
      <c r="B1127" s="37">
        <v>0.036</v>
      </c>
      <c r="C1127" s="37">
        <v>0.073</v>
      </c>
      <c r="D1127" s="37">
        <v>62.0</v>
      </c>
      <c r="E1127" s="37">
        <v>59.0</v>
      </c>
      <c r="F1127" s="37">
        <v>0.411</v>
      </c>
      <c r="G1127" s="37">
        <v>0.557</v>
      </c>
      <c r="H1127" s="37">
        <v>0.031</v>
      </c>
      <c r="I1127" s="37">
        <v>3330037.0</v>
      </c>
      <c r="J1127" s="37">
        <v>0.546</v>
      </c>
      <c r="K1127" s="36" t="s">
        <v>121</v>
      </c>
      <c r="L1127" s="36" t="s">
        <v>75</v>
      </c>
      <c r="M1127" s="31" t="s">
        <v>86</v>
      </c>
    </row>
    <row r="1128" ht="15.75" customHeight="1">
      <c r="A1128" s="37" t="str">
        <f t="shared" si="1"/>
        <v>Ethiopia-Africa2007</v>
      </c>
      <c r="B1128" s="37">
        <v>0.037</v>
      </c>
      <c r="C1128" s="37">
        <v>0.061</v>
      </c>
      <c r="D1128" s="37">
        <v>60.0</v>
      </c>
      <c r="E1128" s="37">
        <v>58.0</v>
      </c>
      <c r="F1128" s="37">
        <v>0.457</v>
      </c>
      <c r="G1128" s="37">
        <v>0.511</v>
      </c>
      <c r="H1128" s="37">
        <v>0.032</v>
      </c>
      <c r="I1128" s="37">
        <v>8.0440708E7</v>
      </c>
      <c r="J1128" s="37">
        <v>0.161</v>
      </c>
      <c r="K1128" s="36" t="s">
        <v>108</v>
      </c>
      <c r="L1128" s="36" t="s">
        <v>75</v>
      </c>
      <c r="M1128" s="31" t="s">
        <v>86</v>
      </c>
    </row>
    <row r="1129" ht="15.75" customHeight="1">
      <c r="A1129" s="37" t="str">
        <f t="shared" si="1"/>
        <v>Madagascar-Africa2007</v>
      </c>
      <c r="B1129" s="37">
        <v>0.037</v>
      </c>
      <c r="C1129" s="37">
        <v>0.049</v>
      </c>
      <c r="D1129" s="37">
        <v>63.0</v>
      </c>
      <c r="E1129" s="37">
        <v>61.0</v>
      </c>
      <c r="F1129" s="37">
        <v>0.443</v>
      </c>
      <c r="G1129" s="37">
        <v>0.528</v>
      </c>
      <c r="H1129" s="37">
        <v>0.029</v>
      </c>
      <c r="I1129" s="37">
        <v>1.9371023E7</v>
      </c>
      <c r="J1129" s="37">
        <v>0.3</v>
      </c>
      <c r="K1129" s="36" t="s">
        <v>118</v>
      </c>
      <c r="L1129" s="36" t="s">
        <v>75</v>
      </c>
      <c r="M1129" s="31" t="s">
        <v>86</v>
      </c>
    </row>
    <row r="1130" ht="15.75" customHeight="1">
      <c r="A1130" s="37" t="str">
        <f t="shared" si="1"/>
        <v>Equatorial Guinea-Africa2007</v>
      </c>
      <c r="B1130" s="37">
        <v>0.038</v>
      </c>
      <c r="C1130" s="37">
        <v>0.082</v>
      </c>
      <c r="D1130" s="37">
        <v>51.0</v>
      </c>
      <c r="E1130" s="37">
        <v>49.0</v>
      </c>
      <c r="F1130" s="37">
        <v>0.4</v>
      </c>
      <c r="G1130" s="37">
        <v>0.569</v>
      </c>
      <c r="H1130" s="37">
        <v>0.031</v>
      </c>
      <c r="I1130" s="37">
        <v>639618.0</v>
      </c>
      <c r="J1130" s="37">
        <v>0.39</v>
      </c>
      <c r="K1130" s="36" t="s">
        <v>106</v>
      </c>
      <c r="L1130" s="36" t="s">
        <v>75</v>
      </c>
      <c r="M1130" s="31" t="s">
        <v>86</v>
      </c>
    </row>
    <row r="1131" ht="15.75" customHeight="1">
      <c r="A1131" s="37" t="str">
        <f t="shared" si="1"/>
        <v>Togo-Africa2007</v>
      </c>
      <c r="B1131" s="37">
        <v>0.038</v>
      </c>
      <c r="C1131" s="37">
        <v>0.065</v>
      </c>
      <c r="D1131" s="37">
        <v>55.0</v>
      </c>
      <c r="E1131" s="37">
        <v>54.0</v>
      </c>
      <c r="F1131" s="37">
        <v>0.425</v>
      </c>
      <c r="G1131" s="37">
        <v>0.548</v>
      </c>
      <c r="H1131" s="37">
        <v>0.028</v>
      </c>
      <c r="I1131" s="37">
        <v>5834806.0</v>
      </c>
      <c r="J1131" s="37">
        <v>0.361</v>
      </c>
      <c r="K1131" s="36" t="s">
        <v>139</v>
      </c>
      <c r="L1131" s="36" t="s">
        <v>75</v>
      </c>
      <c r="M1131" s="31" t="s">
        <v>86</v>
      </c>
    </row>
    <row r="1132" ht="15.75" customHeight="1">
      <c r="A1132" s="37" t="str">
        <f t="shared" si="1"/>
        <v>Kenya-Africa2007</v>
      </c>
      <c r="B1132" s="37">
        <v>0.038</v>
      </c>
      <c r="C1132" s="37">
        <v>0.058</v>
      </c>
      <c r="D1132" s="37">
        <v>58.0</v>
      </c>
      <c r="E1132" s="37">
        <v>55.0</v>
      </c>
      <c r="F1132" s="37">
        <v>0.426</v>
      </c>
      <c r="G1132" s="37">
        <v>0.547</v>
      </c>
      <c r="H1132" s="37">
        <v>0.027</v>
      </c>
      <c r="I1132" s="37">
        <v>3.7752304E7</v>
      </c>
      <c r="J1132" s="37">
        <v>0.224</v>
      </c>
      <c r="K1132" s="36" t="s">
        <v>114</v>
      </c>
      <c r="L1132" s="36" t="s">
        <v>75</v>
      </c>
      <c r="M1132" s="31" t="s">
        <v>86</v>
      </c>
    </row>
    <row r="1133" ht="15.75" customHeight="1">
      <c r="A1133" s="37" t="str">
        <f t="shared" si="1"/>
        <v>Rwanda-Africa2007</v>
      </c>
      <c r="B1133" s="37">
        <v>0.038</v>
      </c>
      <c r="C1133" s="37">
        <v>0.055</v>
      </c>
      <c r="D1133" s="37">
        <v>60.0</v>
      </c>
      <c r="E1133" s="37">
        <v>57.0</v>
      </c>
      <c r="F1133" s="37">
        <v>0.445</v>
      </c>
      <c r="G1133" s="37">
        <v>0.532</v>
      </c>
      <c r="H1133" s="37">
        <v>0.024</v>
      </c>
      <c r="I1133" s="37">
        <v>9928143.0</v>
      </c>
      <c r="J1133" s="37">
        <v>0.211</v>
      </c>
      <c r="K1133" s="36" t="s">
        <v>128</v>
      </c>
      <c r="L1133" s="36" t="s">
        <v>75</v>
      </c>
      <c r="M1133" s="31" t="s">
        <v>86</v>
      </c>
    </row>
    <row r="1134" ht="15.75" customHeight="1">
      <c r="A1134" s="37" t="str">
        <f t="shared" si="1"/>
        <v>Sao Tome and Principe-Africa2007</v>
      </c>
      <c r="B1134" s="37">
        <v>0.038</v>
      </c>
      <c r="C1134" s="37">
        <v>0.044</v>
      </c>
      <c r="D1134" s="37">
        <v>67.0</v>
      </c>
      <c r="E1134" s="37">
        <v>63.0</v>
      </c>
      <c r="F1134" s="37">
        <v>0.417</v>
      </c>
      <c r="G1134" s="37">
        <v>0.544</v>
      </c>
      <c r="H1134" s="37">
        <v>0.039</v>
      </c>
      <c r="I1134" s="37">
        <v>163390.0</v>
      </c>
      <c r="J1134" s="37">
        <v>0.597</v>
      </c>
      <c r="K1134" s="36" t="s">
        <v>129</v>
      </c>
      <c r="L1134" s="36" t="s">
        <v>75</v>
      </c>
      <c r="M1134" s="31" t="s">
        <v>86</v>
      </c>
    </row>
    <row r="1135" ht="15.75" customHeight="1">
      <c r="A1135" s="37" t="str">
        <f t="shared" si="1"/>
        <v>South Sudan-Africa2007</v>
      </c>
      <c r="B1135" s="37">
        <v>0.039</v>
      </c>
      <c r="C1135" s="37">
        <v>0.079</v>
      </c>
      <c r="D1135" s="37">
        <v>53.0</v>
      </c>
      <c r="E1135" s="37">
        <v>51.0</v>
      </c>
      <c r="F1135" s="37">
        <v>0.436</v>
      </c>
      <c r="G1135" s="37">
        <v>0.531</v>
      </c>
      <c r="H1135" s="37">
        <v>0.033</v>
      </c>
      <c r="I1135" s="37">
        <v>8736736.0</v>
      </c>
      <c r="J1135" s="37">
        <v>0.174</v>
      </c>
      <c r="K1135" s="36" t="s">
        <v>135</v>
      </c>
      <c r="L1135" s="36" t="s">
        <v>75</v>
      </c>
      <c r="M1135" s="31" t="s">
        <v>86</v>
      </c>
    </row>
    <row r="1136" ht="15.75" customHeight="1">
      <c r="A1136" s="37" t="str">
        <f t="shared" si="1"/>
        <v>Guinea-Africa2007</v>
      </c>
      <c r="B1136" s="37">
        <v>0.039</v>
      </c>
      <c r="C1136" s="37">
        <v>0.079</v>
      </c>
      <c r="D1136" s="37">
        <v>55.0</v>
      </c>
      <c r="E1136" s="37">
        <v>53.0</v>
      </c>
      <c r="F1136" s="37">
        <v>0.433</v>
      </c>
      <c r="G1136" s="37">
        <v>0.534</v>
      </c>
      <c r="H1136" s="37">
        <v>0.032</v>
      </c>
      <c r="I1136" s="37">
        <v>1.0046967E7</v>
      </c>
      <c r="J1136" s="37">
        <v>0.336</v>
      </c>
      <c r="K1136" s="36" t="s">
        <v>112</v>
      </c>
      <c r="L1136" s="36" t="s">
        <v>75</v>
      </c>
      <c r="M1136" s="31" t="s">
        <v>86</v>
      </c>
    </row>
    <row r="1137" ht="15.75" customHeight="1">
      <c r="A1137" s="37" t="str">
        <f t="shared" si="1"/>
        <v>Congo (Brazzaville)-Africa2007</v>
      </c>
      <c r="B1137" s="37">
        <v>0.039</v>
      </c>
      <c r="C1137" s="37">
        <v>0.053</v>
      </c>
      <c r="D1137" s="37">
        <v>57.0</v>
      </c>
      <c r="E1137" s="37">
        <v>54.0</v>
      </c>
      <c r="F1137" s="37">
        <v>0.422</v>
      </c>
      <c r="G1137" s="37">
        <v>0.543</v>
      </c>
      <c r="H1137" s="37">
        <v>0.035</v>
      </c>
      <c r="I1137" s="37">
        <v>3758858.0</v>
      </c>
      <c r="J1137" s="37">
        <v>0.619</v>
      </c>
      <c r="K1137" s="36" t="s">
        <v>101</v>
      </c>
      <c r="L1137" s="36" t="s">
        <v>75</v>
      </c>
      <c r="M1137" s="31" t="s">
        <v>86</v>
      </c>
    </row>
    <row r="1138" ht="15.75" customHeight="1">
      <c r="A1138" s="37" t="str">
        <f t="shared" si="1"/>
        <v>Liberia-Africa2007</v>
      </c>
      <c r="B1138" s="37">
        <v>0.039</v>
      </c>
      <c r="C1138" s="37">
        <v>0.072</v>
      </c>
      <c r="D1138" s="37">
        <v>58.0</v>
      </c>
      <c r="E1138" s="37">
        <v>56.0</v>
      </c>
      <c r="F1138" s="37">
        <v>0.434</v>
      </c>
      <c r="G1138" s="37">
        <v>0.535</v>
      </c>
      <c r="H1138" s="37">
        <v>0.03</v>
      </c>
      <c r="I1138" s="37">
        <v>3522294.0</v>
      </c>
      <c r="J1138" s="37">
        <v>0.467</v>
      </c>
      <c r="K1138" s="36" t="s">
        <v>116</v>
      </c>
      <c r="L1138" s="36" t="s">
        <v>75</v>
      </c>
      <c r="M1138" s="31" t="s">
        <v>86</v>
      </c>
    </row>
    <row r="1139" ht="15.75" customHeight="1">
      <c r="A1139" s="37" t="str">
        <f t="shared" si="1"/>
        <v>Benin-Africa2007</v>
      </c>
      <c r="B1139" s="37">
        <v>0.039</v>
      </c>
      <c r="C1139" s="37">
        <v>0.069</v>
      </c>
      <c r="D1139" s="37">
        <v>59.0</v>
      </c>
      <c r="E1139" s="37">
        <v>57.0</v>
      </c>
      <c r="F1139" s="37">
        <v>0.441</v>
      </c>
      <c r="G1139" s="37">
        <v>0.531</v>
      </c>
      <c r="H1139" s="37">
        <v>0.028</v>
      </c>
      <c r="I1139" s="37">
        <v>8707490.0</v>
      </c>
      <c r="J1139" s="37">
        <v>0.407</v>
      </c>
      <c r="K1139" s="36" t="s">
        <v>93</v>
      </c>
      <c r="L1139" s="36" t="s">
        <v>75</v>
      </c>
      <c r="M1139" s="31" t="s">
        <v>86</v>
      </c>
    </row>
    <row r="1140" ht="15.75" customHeight="1">
      <c r="A1140" s="37" t="str">
        <f t="shared" si="1"/>
        <v>Comoros-Africa2007</v>
      </c>
      <c r="B1140" s="37">
        <v>0.039</v>
      </c>
      <c r="C1140" s="37">
        <v>0.068</v>
      </c>
      <c r="D1140" s="37">
        <v>61.0</v>
      </c>
      <c r="E1140" s="37">
        <v>58.0</v>
      </c>
      <c r="F1140" s="37">
        <v>0.418</v>
      </c>
      <c r="G1140" s="37">
        <v>0.552</v>
      </c>
      <c r="H1140" s="37">
        <v>0.03</v>
      </c>
      <c r="I1140" s="37">
        <v>632736.0</v>
      </c>
      <c r="J1140" s="37">
        <v>0.279</v>
      </c>
      <c r="K1140" s="36" t="s">
        <v>100</v>
      </c>
      <c r="L1140" s="36" t="s">
        <v>75</v>
      </c>
      <c r="M1140" s="31" t="s">
        <v>86</v>
      </c>
    </row>
    <row r="1141" ht="15.75" customHeight="1">
      <c r="A1141" s="37" t="str">
        <f t="shared" si="1"/>
        <v>Senegal-Africa2007</v>
      </c>
      <c r="B1141" s="37">
        <v>0.039</v>
      </c>
      <c r="C1141" s="37">
        <v>0.052</v>
      </c>
      <c r="D1141" s="37">
        <v>63.0</v>
      </c>
      <c r="E1141" s="37">
        <v>60.0</v>
      </c>
      <c r="F1141" s="37">
        <v>0.439</v>
      </c>
      <c r="G1141" s="37">
        <v>0.53</v>
      </c>
      <c r="H1141" s="37">
        <v>0.031</v>
      </c>
      <c r="I1141" s="37">
        <v>1.1904974E7</v>
      </c>
      <c r="J1141" s="37">
        <v>0.415</v>
      </c>
      <c r="K1141" s="36" t="s">
        <v>130</v>
      </c>
      <c r="L1141" s="36" t="s">
        <v>75</v>
      </c>
      <c r="M1141" s="31" t="s">
        <v>86</v>
      </c>
    </row>
    <row r="1142" ht="15.75" customHeight="1">
      <c r="A1142" s="37" t="str">
        <f t="shared" si="1"/>
        <v>Sierra Leone-Africa2007</v>
      </c>
      <c r="B1142" s="37">
        <v>0.04</v>
      </c>
      <c r="C1142" s="37">
        <v>0.122</v>
      </c>
      <c r="D1142" s="37">
        <v>44.0</v>
      </c>
      <c r="E1142" s="37">
        <v>43.0</v>
      </c>
      <c r="F1142" s="37">
        <v>0.425</v>
      </c>
      <c r="G1142" s="37">
        <v>0.55</v>
      </c>
      <c r="H1142" s="37">
        <v>0.025</v>
      </c>
      <c r="I1142" s="37">
        <v>5416015.0</v>
      </c>
      <c r="J1142" s="37">
        <v>0.374</v>
      </c>
      <c r="K1142" s="36" t="s">
        <v>132</v>
      </c>
      <c r="L1142" s="36" t="s">
        <v>75</v>
      </c>
      <c r="M1142" s="31" t="s">
        <v>86</v>
      </c>
    </row>
    <row r="1143" ht="15.75" customHeight="1">
      <c r="A1143" s="37" t="str">
        <f t="shared" si="1"/>
        <v>Cameroon-Africa2007</v>
      </c>
      <c r="B1143" s="37">
        <v>0.04</v>
      </c>
      <c r="C1143" s="37">
        <v>0.073</v>
      </c>
      <c r="D1143" s="37">
        <v>53.0</v>
      </c>
      <c r="E1143" s="37">
        <v>52.0</v>
      </c>
      <c r="F1143" s="37">
        <v>0.439</v>
      </c>
      <c r="G1143" s="37">
        <v>0.528</v>
      </c>
      <c r="H1143" s="37">
        <v>0.033</v>
      </c>
      <c r="I1143" s="37">
        <v>1.9097676E7</v>
      </c>
      <c r="J1143" s="37">
        <v>0.497</v>
      </c>
      <c r="K1143" s="36" t="s">
        <v>97</v>
      </c>
      <c r="L1143" s="36" t="s">
        <v>75</v>
      </c>
      <c r="M1143" s="31" t="s">
        <v>86</v>
      </c>
    </row>
    <row r="1144" ht="15.75" customHeight="1">
      <c r="A1144" s="37" t="str">
        <f t="shared" si="1"/>
        <v>Guinea-Bissau-Africa2007</v>
      </c>
      <c r="B1144" s="37">
        <v>0.04</v>
      </c>
      <c r="C1144" s="37">
        <v>0.091</v>
      </c>
      <c r="D1144" s="37">
        <v>54.0</v>
      </c>
      <c r="E1144" s="37">
        <v>52.0</v>
      </c>
      <c r="F1144" s="37">
        <v>0.425</v>
      </c>
      <c r="G1144" s="37">
        <v>0.546</v>
      </c>
      <c r="H1144" s="37">
        <v>0.029</v>
      </c>
      <c r="I1144" s="37">
        <v>1484337.0</v>
      </c>
      <c r="J1144" s="37">
        <v>0.426</v>
      </c>
      <c r="K1144" s="36" t="s">
        <v>113</v>
      </c>
      <c r="L1144" s="36" t="s">
        <v>75</v>
      </c>
      <c r="M1144" s="31" t="s">
        <v>86</v>
      </c>
    </row>
    <row r="1145" ht="15.75" customHeight="1">
      <c r="A1145" s="37" t="str">
        <f t="shared" si="1"/>
        <v>Eritrea-Africa2007</v>
      </c>
      <c r="B1145" s="37">
        <v>0.04</v>
      </c>
      <c r="C1145" s="37">
        <v>0.044</v>
      </c>
      <c r="D1145" s="37">
        <v>62.0</v>
      </c>
      <c r="E1145" s="37">
        <v>57.0</v>
      </c>
      <c r="F1145" s="37">
        <v>0.431</v>
      </c>
      <c r="G1145" s="37">
        <v>0.549</v>
      </c>
      <c r="H1145" s="37">
        <v>0.02</v>
      </c>
      <c r="I1145" s="37">
        <v>5209846.0</v>
      </c>
      <c r="J1145" s="37">
        <v>0.195</v>
      </c>
      <c r="K1145" s="36" t="s">
        <v>107</v>
      </c>
      <c r="L1145" s="36" t="s">
        <v>75</v>
      </c>
      <c r="M1145" s="31" t="s">
        <v>86</v>
      </c>
    </row>
    <row r="1146" ht="15.75" customHeight="1">
      <c r="A1146" s="37" t="str">
        <f t="shared" si="1"/>
        <v>Nigeria-Africa2007</v>
      </c>
      <c r="B1146" s="37">
        <v>0.042</v>
      </c>
      <c r="C1146" s="37">
        <v>0.091</v>
      </c>
      <c r="D1146" s="37">
        <v>50.0</v>
      </c>
      <c r="E1146" s="37">
        <v>49.0</v>
      </c>
      <c r="F1146" s="37">
        <v>0.437</v>
      </c>
      <c r="G1146" s="37">
        <v>0.536</v>
      </c>
      <c r="H1146" s="37">
        <v>0.027</v>
      </c>
      <c r="I1146" s="37">
        <v>1.47187353E8</v>
      </c>
      <c r="J1146" s="37">
        <v>0.408</v>
      </c>
      <c r="K1146" s="36" t="s">
        <v>127</v>
      </c>
      <c r="L1146" s="36" t="s">
        <v>75</v>
      </c>
      <c r="M1146" s="31" t="s">
        <v>86</v>
      </c>
    </row>
    <row r="1147" ht="15.75" customHeight="1">
      <c r="A1147" s="37" t="str">
        <f t="shared" si="1"/>
        <v>Malawi-Africa2007</v>
      </c>
      <c r="B1147" s="37">
        <v>0.042</v>
      </c>
      <c r="C1147" s="37">
        <v>0.064</v>
      </c>
      <c r="D1147" s="37">
        <v>51.0</v>
      </c>
      <c r="E1147" s="37">
        <v>51.0</v>
      </c>
      <c r="F1147" s="37">
        <v>0.461</v>
      </c>
      <c r="G1147" s="37">
        <v>0.509</v>
      </c>
      <c r="H1147" s="37">
        <v>0.03</v>
      </c>
      <c r="I1147" s="37">
        <v>1.3713758E7</v>
      </c>
      <c r="J1147" s="37">
        <v>0.152</v>
      </c>
      <c r="K1147" s="36" t="s">
        <v>119</v>
      </c>
      <c r="L1147" s="36" t="s">
        <v>75</v>
      </c>
      <c r="M1147" s="31" t="s">
        <v>86</v>
      </c>
    </row>
    <row r="1148" ht="15.75" customHeight="1">
      <c r="A1148" s="37" t="str">
        <f t="shared" si="1"/>
        <v>Tanzania-Africa2007</v>
      </c>
      <c r="B1148" s="37">
        <v>0.042</v>
      </c>
      <c r="C1148" s="37">
        <v>0.05</v>
      </c>
      <c r="D1148" s="37">
        <v>57.0</v>
      </c>
      <c r="E1148" s="37">
        <v>55.0</v>
      </c>
      <c r="F1148" s="37">
        <v>0.447</v>
      </c>
      <c r="G1148" s="37">
        <v>0.522</v>
      </c>
      <c r="H1148" s="37">
        <v>0.03</v>
      </c>
      <c r="I1148" s="37">
        <v>4.1119693E7</v>
      </c>
      <c r="J1148" s="37">
        <v>0.261</v>
      </c>
      <c r="K1148" s="36" t="s">
        <v>138</v>
      </c>
      <c r="L1148" s="36" t="s">
        <v>75</v>
      </c>
      <c r="M1148" s="31" t="s">
        <v>86</v>
      </c>
    </row>
    <row r="1149" ht="15.75" customHeight="1">
      <c r="A1149" s="37" t="str">
        <f t="shared" si="1"/>
        <v>Mozambique-Africa2007</v>
      </c>
      <c r="B1149" s="37">
        <v>0.043</v>
      </c>
      <c r="C1149" s="37">
        <v>0.082</v>
      </c>
      <c r="D1149" s="37">
        <v>49.0</v>
      </c>
      <c r="E1149" s="37">
        <v>47.0</v>
      </c>
      <c r="F1149" s="37">
        <v>0.451</v>
      </c>
      <c r="G1149" s="37">
        <v>0.517</v>
      </c>
      <c r="H1149" s="37">
        <v>0.032</v>
      </c>
      <c r="I1149" s="37">
        <v>2.2171404E7</v>
      </c>
      <c r="J1149" s="37">
        <v>0.304</v>
      </c>
      <c r="K1149" s="36" t="s">
        <v>124</v>
      </c>
      <c r="L1149" s="36" t="s">
        <v>75</v>
      </c>
      <c r="M1149" s="31" t="s">
        <v>86</v>
      </c>
    </row>
    <row r="1150" ht="15.75" customHeight="1">
      <c r="A1150" s="37" t="str">
        <f t="shared" si="1"/>
        <v>Zambia-Africa2007</v>
      </c>
      <c r="B1150" s="37">
        <v>0.044</v>
      </c>
      <c r="C1150" s="37">
        <v>0.07</v>
      </c>
      <c r="D1150" s="37">
        <v>51.0</v>
      </c>
      <c r="E1150" s="37">
        <v>49.0</v>
      </c>
      <c r="F1150" s="37">
        <v>0.469</v>
      </c>
      <c r="G1150" s="37">
        <v>0.504</v>
      </c>
      <c r="H1150" s="37">
        <v>0.027</v>
      </c>
      <c r="I1150" s="37">
        <v>1.210962E7</v>
      </c>
      <c r="J1150" s="37">
        <v>0.375</v>
      </c>
      <c r="K1150" s="36" t="s">
        <v>142</v>
      </c>
      <c r="L1150" s="36" t="s">
        <v>75</v>
      </c>
      <c r="M1150" s="31" t="s">
        <v>86</v>
      </c>
    </row>
    <row r="1151" ht="15.75" customHeight="1">
      <c r="A1151" s="37" t="str">
        <f t="shared" si="1"/>
        <v>Burundi-Africa2007</v>
      </c>
      <c r="B1151" s="37">
        <v>0.044</v>
      </c>
      <c r="C1151" s="37">
        <v>0.069</v>
      </c>
      <c r="D1151" s="37">
        <v>53.0</v>
      </c>
      <c r="E1151" s="37">
        <v>50.0</v>
      </c>
      <c r="F1151" s="37">
        <v>0.445</v>
      </c>
      <c r="G1151" s="37">
        <v>0.529</v>
      </c>
      <c r="H1151" s="37">
        <v>0.026</v>
      </c>
      <c r="I1151" s="37">
        <v>8328312.0</v>
      </c>
      <c r="J1151" s="37">
        <v>0.099</v>
      </c>
      <c r="K1151" s="36" t="s">
        <v>96</v>
      </c>
      <c r="L1151" s="36" t="s">
        <v>75</v>
      </c>
      <c r="M1151" s="31" t="s">
        <v>86</v>
      </c>
    </row>
    <row r="1152" ht="15.75" customHeight="1">
      <c r="A1152" s="37" t="str">
        <f t="shared" si="1"/>
        <v>Burkina Faso-Africa2007</v>
      </c>
      <c r="B1152" s="37">
        <v>0.044</v>
      </c>
      <c r="C1152" s="37">
        <v>0.079</v>
      </c>
      <c r="D1152" s="37">
        <v>54.0</v>
      </c>
      <c r="E1152" s="37">
        <v>53.0</v>
      </c>
      <c r="F1152" s="37">
        <v>0.463</v>
      </c>
      <c r="G1152" s="37">
        <v>0.511</v>
      </c>
      <c r="H1152" s="37">
        <v>0.025</v>
      </c>
      <c r="I1152" s="37">
        <v>1.4235075E7</v>
      </c>
      <c r="J1152" s="37">
        <v>0.232</v>
      </c>
      <c r="K1152" s="36" t="s">
        <v>95</v>
      </c>
      <c r="L1152" s="36" t="s">
        <v>75</v>
      </c>
      <c r="M1152" s="31" t="s">
        <v>86</v>
      </c>
    </row>
    <row r="1153" ht="15.75" customHeight="1">
      <c r="A1153" s="37" t="str">
        <f t="shared" si="1"/>
        <v>Gambia, The-Africa2007</v>
      </c>
      <c r="B1153" s="37">
        <v>0.044</v>
      </c>
      <c r="C1153" s="37">
        <v>0.055</v>
      </c>
      <c r="D1153" s="37">
        <v>59.0</v>
      </c>
      <c r="E1153" s="37">
        <v>56.0</v>
      </c>
      <c r="F1153" s="37">
        <v>0.46</v>
      </c>
      <c r="G1153" s="37">
        <v>0.514</v>
      </c>
      <c r="H1153" s="37">
        <v>0.025</v>
      </c>
      <c r="I1153" s="37">
        <v>1529406.0</v>
      </c>
      <c r="J1153" s="37">
        <v>0.54</v>
      </c>
      <c r="K1153" s="36" t="s">
        <v>110</v>
      </c>
      <c r="L1153" s="36" t="s">
        <v>75</v>
      </c>
      <c r="M1153" s="31" t="s">
        <v>86</v>
      </c>
    </row>
    <row r="1154" ht="15.75" customHeight="1">
      <c r="A1154" s="37" t="str">
        <f t="shared" si="1"/>
        <v>Congo (Kinshasa)-Africa2007</v>
      </c>
      <c r="B1154" s="37">
        <v>0.045</v>
      </c>
      <c r="C1154" s="37">
        <v>0.1</v>
      </c>
      <c r="D1154" s="37">
        <v>50.0</v>
      </c>
      <c r="E1154" s="37">
        <v>47.0</v>
      </c>
      <c r="F1154" s="37">
        <v>0.46</v>
      </c>
      <c r="G1154" s="37">
        <v>0.512</v>
      </c>
      <c r="H1154" s="37">
        <v>0.028</v>
      </c>
      <c r="I1154" s="37">
        <v>5.7187942E7</v>
      </c>
      <c r="J1154" s="37">
        <v>0.384</v>
      </c>
      <c r="K1154" s="36" t="s">
        <v>102</v>
      </c>
      <c r="L1154" s="36" t="s">
        <v>75</v>
      </c>
      <c r="M1154" s="31" t="s">
        <v>86</v>
      </c>
    </row>
    <row r="1155" ht="15.75" customHeight="1">
      <c r="A1155" s="37" t="str">
        <f t="shared" si="1"/>
        <v>Somalia-Africa2007</v>
      </c>
      <c r="B1155" s="37">
        <v>0.046</v>
      </c>
      <c r="C1155" s="37">
        <v>0.104</v>
      </c>
      <c r="D1155" s="37">
        <v>55.0</v>
      </c>
      <c r="E1155" s="37">
        <v>51.0</v>
      </c>
      <c r="F1155" s="37">
        <v>0.478</v>
      </c>
      <c r="G1155" s="37">
        <v>0.493</v>
      </c>
      <c r="H1155" s="37">
        <v>0.029</v>
      </c>
      <c r="I1155" s="37">
        <v>8910851.0</v>
      </c>
      <c r="J1155" s="37">
        <v>0.36</v>
      </c>
      <c r="K1155" s="36" t="s">
        <v>133</v>
      </c>
      <c r="L1155" s="36" t="s">
        <v>75</v>
      </c>
      <c r="M1155" s="31" t="s">
        <v>86</v>
      </c>
    </row>
    <row r="1156" ht="15.75" customHeight="1">
      <c r="A1156" s="37" t="str">
        <f t="shared" si="1"/>
        <v>Uganda-Africa2007</v>
      </c>
      <c r="B1156" s="37">
        <v>0.046</v>
      </c>
      <c r="C1156" s="37">
        <v>0.061</v>
      </c>
      <c r="D1156" s="37">
        <v>55.0</v>
      </c>
      <c r="E1156" s="37">
        <v>54.0</v>
      </c>
      <c r="F1156" s="37">
        <v>0.492</v>
      </c>
      <c r="G1156" s="37">
        <v>0.483</v>
      </c>
      <c r="H1156" s="37">
        <v>0.025</v>
      </c>
      <c r="I1156" s="37">
        <v>3.0728747E7</v>
      </c>
      <c r="J1156" s="37">
        <v>0.136</v>
      </c>
      <c r="K1156" s="36" t="s">
        <v>141</v>
      </c>
      <c r="L1156" s="36" t="s">
        <v>75</v>
      </c>
      <c r="M1156" s="31" t="s">
        <v>86</v>
      </c>
    </row>
    <row r="1157" ht="15.75" customHeight="1">
      <c r="A1157" s="37" t="str">
        <f t="shared" si="1"/>
        <v>Angola-Africa2007</v>
      </c>
      <c r="B1157" s="37">
        <v>0.048</v>
      </c>
      <c r="C1157" s="37">
        <v>0.117</v>
      </c>
      <c r="D1157" s="37">
        <v>51.0</v>
      </c>
      <c r="E1157" s="37">
        <v>48.0</v>
      </c>
      <c r="F1157" s="37">
        <v>0.479</v>
      </c>
      <c r="G1157" s="37">
        <v>0.497</v>
      </c>
      <c r="H1157" s="37">
        <v>0.024</v>
      </c>
      <c r="I1157" s="37">
        <v>1.7712824E7</v>
      </c>
      <c r="J1157" s="37">
        <v>0.377</v>
      </c>
      <c r="K1157" s="36" t="s">
        <v>92</v>
      </c>
      <c r="L1157" s="36" t="s">
        <v>75</v>
      </c>
      <c r="M1157" s="31" t="s">
        <v>86</v>
      </c>
    </row>
    <row r="1158" ht="15.75" customHeight="1">
      <c r="A1158" s="37" t="str">
        <f t="shared" si="1"/>
        <v>Mali-Africa2007</v>
      </c>
      <c r="B1158" s="37">
        <v>0.048</v>
      </c>
      <c r="C1158" s="37">
        <v>0.09</v>
      </c>
      <c r="D1158" s="37">
        <v>52.0</v>
      </c>
      <c r="E1158" s="37">
        <v>53.0</v>
      </c>
      <c r="F1158" s="37">
        <v>0.464</v>
      </c>
      <c r="G1158" s="37">
        <v>0.506</v>
      </c>
      <c r="H1158" s="37">
        <v>0.03</v>
      </c>
      <c r="I1158" s="37">
        <v>1.2725629E7</v>
      </c>
      <c r="J1158" s="37">
        <v>0.336</v>
      </c>
      <c r="K1158" s="36" t="s">
        <v>120</v>
      </c>
      <c r="L1158" s="36" t="s">
        <v>75</v>
      </c>
      <c r="M1158" s="31" t="s">
        <v>86</v>
      </c>
    </row>
    <row r="1159" ht="15.75" customHeight="1">
      <c r="A1159" s="37" t="str">
        <f t="shared" si="1"/>
        <v>Chad-Africa2007</v>
      </c>
      <c r="B1159" s="37">
        <v>0.049</v>
      </c>
      <c r="C1159" s="37">
        <v>0.099</v>
      </c>
      <c r="D1159" s="37">
        <v>49.0</v>
      </c>
      <c r="E1159" s="37">
        <v>48.0</v>
      </c>
      <c r="F1159" s="37">
        <v>0.492</v>
      </c>
      <c r="G1159" s="37">
        <v>0.482</v>
      </c>
      <c r="H1159" s="37">
        <v>0.026</v>
      </c>
      <c r="I1159" s="37">
        <v>1.0694366E7</v>
      </c>
      <c r="J1159" s="37">
        <v>0.219</v>
      </c>
      <c r="K1159" s="36" t="s">
        <v>99</v>
      </c>
      <c r="L1159" s="36" t="s">
        <v>75</v>
      </c>
      <c r="M1159" s="31" t="s">
        <v>86</v>
      </c>
    </row>
    <row r="1160" ht="15.75" customHeight="1">
      <c r="A1160" s="37" t="str">
        <f t="shared" si="1"/>
        <v>Niger-Africa2007</v>
      </c>
      <c r="B1160" s="37">
        <v>0.051</v>
      </c>
      <c r="C1160" s="37">
        <v>0.075</v>
      </c>
      <c r="D1160" s="37">
        <v>55.0</v>
      </c>
      <c r="E1160" s="37">
        <v>55.0</v>
      </c>
      <c r="F1160" s="37">
        <v>0.494</v>
      </c>
      <c r="G1160" s="37">
        <v>0.481</v>
      </c>
      <c r="H1160" s="37">
        <v>0.025</v>
      </c>
      <c r="I1160" s="37">
        <v>1.4197289E7</v>
      </c>
      <c r="J1160" s="37">
        <v>0.17</v>
      </c>
      <c r="K1160" s="36" t="s">
        <v>126</v>
      </c>
      <c r="L1160" s="36" t="s">
        <v>75</v>
      </c>
      <c r="M1160" s="31" t="s">
        <v>86</v>
      </c>
    </row>
    <row r="1161" ht="15.75" customHeight="1">
      <c r="A1161" s="37" t="str">
        <f t="shared" si="1"/>
        <v>Mauritius-Africa2008</v>
      </c>
      <c r="B1161" s="37">
        <v>0.013</v>
      </c>
      <c r="C1161" s="37">
        <v>0.014</v>
      </c>
      <c r="D1161" s="37">
        <v>76.0</v>
      </c>
      <c r="E1161" s="37">
        <v>69.0</v>
      </c>
      <c r="F1161" s="37">
        <v>0.224</v>
      </c>
      <c r="G1161" s="37">
        <v>0.704</v>
      </c>
      <c r="H1161" s="37">
        <v>0.072</v>
      </c>
      <c r="I1161" s="37">
        <v>1268565.0</v>
      </c>
      <c r="J1161" s="37">
        <v>0.41</v>
      </c>
      <c r="K1161" s="36" t="s">
        <v>122</v>
      </c>
      <c r="L1161" s="36" t="s">
        <v>75</v>
      </c>
      <c r="M1161" s="31" t="s">
        <v>87</v>
      </c>
    </row>
    <row r="1162" ht="15.75" customHeight="1">
      <c r="A1162" s="37" t="str">
        <f t="shared" si="1"/>
        <v>Seychelles-Africa2008</v>
      </c>
      <c r="B1162" s="37">
        <v>0.018</v>
      </c>
      <c r="C1162" s="37">
        <v>0.012</v>
      </c>
      <c r="D1162" s="37">
        <v>79.0</v>
      </c>
      <c r="E1162" s="37">
        <v>68.0</v>
      </c>
      <c r="F1162" s="37">
        <v>0.229</v>
      </c>
      <c r="G1162" s="37">
        <v>0.696</v>
      </c>
      <c r="H1162" s="37">
        <v>0.075</v>
      </c>
      <c r="I1162" s="37">
        <v>86956.0</v>
      </c>
      <c r="J1162" s="37">
        <v>0.518</v>
      </c>
      <c r="K1162" s="36" t="s">
        <v>131</v>
      </c>
      <c r="L1162" s="36" t="s">
        <v>75</v>
      </c>
      <c r="M1162" s="31" t="s">
        <v>87</v>
      </c>
    </row>
    <row r="1163" ht="15.75" customHeight="1">
      <c r="A1163" s="37" t="str">
        <f t="shared" si="1"/>
        <v>Tunisia-Africa2008</v>
      </c>
      <c r="B1163" s="37">
        <v>0.018</v>
      </c>
      <c r="C1163" s="37">
        <v>0.017</v>
      </c>
      <c r="D1163" s="37">
        <v>76.0</v>
      </c>
      <c r="E1163" s="37">
        <v>72.0</v>
      </c>
      <c r="F1163" s="37">
        <v>0.241</v>
      </c>
      <c r="G1163" s="37">
        <v>0.69</v>
      </c>
      <c r="H1163" s="37">
        <v>0.069</v>
      </c>
      <c r="I1163" s="37">
        <v>1.03289E7</v>
      </c>
      <c r="J1163" s="37">
        <v>0.656</v>
      </c>
      <c r="K1163" s="36" t="s">
        <v>140</v>
      </c>
      <c r="L1163" s="36" t="s">
        <v>75</v>
      </c>
      <c r="M1163" s="31" t="s">
        <v>87</v>
      </c>
    </row>
    <row r="1164" ht="15.75" customHeight="1">
      <c r="A1164" s="37" t="str">
        <f t="shared" si="1"/>
        <v>Morocco-Africa2008</v>
      </c>
      <c r="B1164" s="37">
        <v>0.021</v>
      </c>
      <c r="C1164" s="37">
        <v>0.031</v>
      </c>
      <c r="D1164" s="37">
        <v>71.0</v>
      </c>
      <c r="E1164" s="37">
        <v>68.0</v>
      </c>
      <c r="F1164" s="37">
        <v>0.289</v>
      </c>
      <c r="G1164" s="37">
        <v>0.66</v>
      </c>
      <c r="H1164" s="37">
        <v>0.05</v>
      </c>
      <c r="I1164" s="37">
        <v>3.0955151E7</v>
      </c>
      <c r="J1164" s="37">
        <v>0.567</v>
      </c>
      <c r="K1164" s="36" t="s">
        <v>123</v>
      </c>
      <c r="L1164" s="36" t="s">
        <v>75</v>
      </c>
      <c r="M1164" s="31" t="s">
        <v>87</v>
      </c>
    </row>
    <row r="1165" ht="15.75" customHeight="1">
      <c r="A1165" s="37" t="str">
        <f t="shared" si="1"/>
        <v>South Africa-Africa2008</v>
      </c>
      <c r="B1165" s="37">
        <v>0.022</v>
      </c>
      <c r="C1165" s="37">
        <v>0.046</v>
      </c>
      <c r="D1165" s="37">
        <v>54.0</v>
      </c>
      <c r="E1165" s="37">
        <v>51.0</v>
      </c>
      <c r="F1165" s="37">
        <v>0.3</v>
      </c>
      <c r="G1165" s="37">
        <v>0.65</v>
      </c>
      <c r="H1165" s="37">
        <v>0.049</v>
      </c>
      <c r="I1165" s="37">
        <v>4.9561256E7</v>
      </c>
      <c r="J1165" s="37">
        <v>0.612</v>
      </c>
      <c r="K1165" s="36" t="s">
        <v>134</v>
      </c>
      <c r="L1165" s="36" t="s">
        <v>75</v>
      </c>
      <c r="M1165" s="31" t="s">
        <v>87</v>
      </c>
    </row>
    <row r="1166" ht="15.75" customHeight="1">
      <c r="A1166" s="37" t="str">
        <f t="shared" si="1"/>
        <v>Libya-Africa2008</v>
      </c>
      <c r="B1166" s="37">
        <v>0.022</v>
      </c>
      <c r="C1166" s="37">
        <v>0.016</v>
      </c>
      <c r="D1166" s="37">
        <v>76.0</v>
      </c>
      <c r="E1166" s="37">
        <v>73.0</v>
      </c>
      <c r="F1166" s="37">
        <v>0.297</v>
      </c>
      <c r="G1166" s="37">
        <v>0.658</v>
      </c>
      <c r="H1166" s="37">
        <v>0.044</v>
      </c>
      <c r="I1166" s="37">
        <v>5876805.0</v>
      </c>
      <c r="J1166" s="37">
        <v>0.773</v>
      </c>
      <c r="K1166" s="36" t="s">
        <v>117</v>
      </c>
      <c r="L1166" s="36" t="s">
        <v>75</v>
      </c>
      <c r="M1166" s="31" t="s">
        <v>87</v>
      </c>
    </row>
    <row r="1167" ht="15.75" customHeight="1">
      <c r="A1167" s="37" t="str">
        <f t="shared" si="1"/>
        <v>Egypt-Africa2008</v>
      </c>
      <c r="B1167" s="37">
        <v>0.024</v>
      </c>
      <c r="C1167" s="37">
        <v>0.021</v>
      </c>
      <c r="D1167" s="37">
        <v>72.0</v>
      </c>
      <c r="E1167" s="37">
        <v>68.0</v>
      </c>
      <c r="F1167" s="37">
        <v>0.318</v>
      </c>
      <c r="G1167" s="37">
        <v>0.628</v>
      </c>
      <c r="H1167" s="37">
        <v>0.054</v>
      </c>
      <c r="I1167" s="37">
        <v>7.5491922E7</v>
      </c>
      <c r="J1167" s="37">
        <v>0.431</v>
      </c>
      <c r="K1167" s="36" t="s">
        <v>105</v>
      </c>
      <c r="L1167" s="36" t="s">
        <v>75</v>
      </c>
      <c r="M1167" s="31" t="s">
        <v>87</v>
      </c>
    </row>
    <row r="1168" ht="15.75" customHeight="1">
      <c r="A1168" s="37" t="str">
        <f t="shared" si="1"/>
        <v>Algeria-Africa2008</v>
      </c>
      <c r="B1168" s="37">
        <v>0.024</v>
      </c>
      <c r="C1168" s="37">
        <v>0.025</v>
      </c>
      <c r="D1168" s="37">
        <v>72.0</v>
      </c>
      <c r="E1168" s="37">
        <v>69.0</v>
      </c>
      <c r="F1168" s="37">
        <v>0.274</v>
      </c>
      <c r="G1168" s="37">
        <v>0.68</v>
      </c>
      <c r="H1168" s="37">
        <v>0.047</v>
      </c>
      <c r="I1168" s="37">
        <v>3.5725377E7</v>
      </c>
      <c r="J1168" s="37">
        <v>0.661</v>
      </c>
      <c r="K1168" s="36" t="s">
        <v>74</v>
      </c>
      <c r="L1168" s="36" t="s">
        <v>75</v>
      </c>
      <c r="M1168" s="31" t="s">
        <v>87</v>
      </c>
    </row>
    <row r="1169" ht="15.75" customHeight="1">
      <c r="A1169" s="37" t="str">
        <f t="shared" si="1"/>
        <v>Botswana-Africa2008</v>
      </c>
      <c r="B1169" s="37">
        <v>0.025</v>
      </c>
      <c r="C1169" s="37">
        <v>0.043</v>
      </c>
      <c r="D1169" s="37">
        <v>46.0</v>
      </c>
      <c r="E1169" s="37">
        <v>46.0</v>
      </c>
      <c r="F1169" s="37">
        <v>0.348</v>
      </c>
      <c r="G1169" s="37">
        <v>0.618</v>
      </c>
      <c r="H1169" s="37">
        <v>0.034</v>
      </c>
      <c r="I1169" s="37">
        <v>1933719.0</v>
      </c>
      <c r="J1169" s="37">
        <v>0.558</v>
      </c>
      <c r="K1169" s="36" t="s">
        <v>94</v>
      </c>
      <c r="L1169" s="36" t="s">
        <v>75</v>
      </c>
      <c r="M1169" s="31" t="s">
        <v>87</v>
      </c>
    </row>
    <row r="1170" ht="15.75" customHeight="1">
      <c r="A1170" s="37" t="str">
        <f t="shared" si="1"/>
        <v>Lesotho-Africa2008</v>
      </c>
      <c r="B1170" s="37">
        <v>0.028</v>
      </c>
      <c r="C1170" s="37">
        <v>0.082</v>
      </c>
      <c r="D1170" s="37">
        <v>46.0</v>
      </c>
      <c r="E1170" s="37">
        <v>46.0</v>
      </c>
      <c r="F1170" s="37">
        <v>0.385</v>
      </c>
      <c r="G1170" s="37">
        <v>0.571</v>
      </c>
      <c r="H1170" s="37">
        <v>0.044</v>
      </c>
      <c r="I1170" s="37">
        <v>1972199.0</v>
      </c>
      <c r="J1170" s="37">
        <v>0.238</v>
      </c>
      <c r="K1170" s="36" t="s">
        <v>115</v>
      </c>
      <c r="L1170" s="36" t="s">
        <v>75</v>
      </c>
      <c r="M1170" s="31" t="s">
        <v>87</v>
      </c>
    </row>
    <row r="1171" ht="15.75" customHeight="1">
      <c r="A1171" s="37" t="str">
        <f t="shared" si="1"/>
        <v>Namibia-Africa2008</v>
      </c>
      <c r="B1171" s="37">
        <v>0.028</v>
      </c>
      <c r="C1171" s="37">
        <v>0.041</v>
      </c>
      <c r="D1171" s="37">
        <v>63.0</v>
      </c>
      <c r="E1171" s="37">
        <v>57.0</v>
      </c>
      <c r="F1171" s="37">
        <v>0.387</v>
      </c>
      <c r="G1171" s="37">
        <v>0.579</v>
      </c>
      <c r="H1171" s="37">
        <v>0.034</v>
      </c>
      <c r="I1171" s="37">
        <v>2110791.0</v>
      </c>
      <c r="J1171" s="37">
        <v>0.396</v>
      </c>
      <c r="K1171" s="36" t="s">
        <v>125</v>
      </c>
      <c r="L1171" s="36" t="s">
        <v>75</v>
      </c>
      <c r="M1171" s="31" t="s">
        <v>87</v>
      </c>
    </row>
    <row r="1172" ht="15.75" customHeight="1">
      <c r="A1172" s="37" t="str">
        <f t="shared" si="1"/>
        <v>Djibouti-Africa2008</v>
      </c>
      <c r="B1172" s="37">
        <v>0.029</v>
      </c>
      <c r="C1172" s="37">
        <v>0.066</v>
      </c>
      <c r="D1172" s="37">
        <v>61.0</v>
      </c>
      <c r="E1172" s="37">
        <v>58.0</v>
      </c>
      <c r="F1172" s="37">
        <v>0.351</v>
      </c>
      <c r="G1172" s="37">
        <v>0.614</v>
      </c>
      <c r="H1172" s="37">
        <v>0.035</v>
      </c>
      <c r="I1172" s="37">
        <v>810100.0</v>
      </c>
      <c r="J1172" s="37">
        <v>0.769</v>
      </c>
      <c r="K1172" s="36" t="s">
        <v>104</v>
      </c>
      <c r="L1172" s="36" t="s">
        <v>75</v>
      </c>
      <c r="M1172" s="31" t="s">
        <v>87</v>
      </c>
    </row>
    <row r="1173" ht="15.75" customHeight="1">
      <c r="A1173" s="37" t="str">
        <f t="shared" si="1"/>
        <v>Swaziland-Africa2008</v>
      </c>
      <c r="B1173" s="37">
        <v>0.031</v>
      </c>
      <c r="C1173" s="37">
        <v>0.074</v>
      </c>
      <c r="D1173" s="37">
        <v>47.0</v>
      </c>
      <c r="E1173" s="37">
        <v>48.0</v>
      </c>
      <c r="F1173" s="37">
        <v>0.399</v>
      </c>
      <c r="G1173" s="37">
        <v>0.568</v>
      </c>
      <c r="H1173" s="37">
        <v>0.033</v>
      </c>
      <c r="I1173" s="37">
        <v>1153929.0</v>
      </c>
      <c r="J1173" s="37">
        <v>0.217</v>
      </c>
      <c r="K1173" s="36" t="s">
        <v>137</v>
      </c>
      <c r="L1173" s="36" t="s">
        <v>75</v>
      </c>
      <c r="M1173" s="31" t="s">
        <v>87</v>
      </c>
    </row>
    <row r="1174" ht="15.75" customHeight="1">
      <c r="A1174" s="37" t="str">
        <f t="shared" si="1"/>
        <v>Zimbabwe-Africa2008</v>
      </c>
      <c r="B1174" s="37">
        <v>0.032</v>
      </c>
      <c r="C1174" s="37">
        <v>0.058</v>
      </c>
      <c r="D1174" s="37">
        <v>49.0</v>
      </c>
      <c r="E1174" s="37">
        <v>49.0</v>
      </c>
      <c r="F1174" s="37">
        <v>0.416</v>
      </c>
      <c r="G1174" s="37">
        <v>0.545</v>
      </c>
      <c r="H1174" s="37">
        <v>0.039</v>
      </c>
      <c r="I1174" s="37">
        <v>1.2784041E7</v>
      </c>
      <c r="J1174" s="37">
        <v>0.336</v>
      </c>
      <c r="K1174" s="36" t="s">
        <v>143</v>
      </c>
      <c r="L1174" s="36" t="s">
        <v>75</v>
      </c>
      <c r="M1174" s="31" t="s">
        <v>87</v>
      </c>
    </row>
    <row r="1175" ht="15.75" customHeight="1">
      <c r="A1175" s="37" t="str">
        <f t="shared" si="1"/>
        <v>Ghana-Africa2008</v>
      </c>
      <c r="B1175" s="37">
        <v>0.033</v>
      </c>
      <c r="C1175" s="37">
        <v>0.056</v>
      </c>
      <c r="D1175" s="37">
        <v>61.0</v>
      </c>
      <c r="E1175" s="37">
        <v>59.0</v>
      </c>
      <c r="F1175" s="37">
        <v>0.394</v>
      </c>
      <c r="G1175" s="37">
        <v>0.571</v>
      </c>
      <c r="H1175" s="37">
        <v>0.035</v>
      </c>
      <c r="I1175" s="37">
        <v>2.3110139E7</v>
      </c>
      <c r="J1175" s="37">
        <v>0.494</v>
      </c>
      <c r="K1175" s="36" t="s">
        <v>111</v>
      </c>
      <c r="L1175" s="36" t="s">
        <v>75</v>
      </c>
      <c r="M1175" s="31" t="s">
        <v>87</v>
      </c>
    </row>
    <row r="1176" ht="15.75" customHeight="1">
      <c r="A1176" s="37" t="str">
        <f t="shared" si="1"/>
        <v>Gabon-Africa2008</v>
      </c>
      <c r="B1176" s="37">
        <v>0.033</v>
      </c>
      <c r="C1176" s="37">
        <v>0.046</v>
      </c>
      <c r="D1176" s="37">
        <v>62.0</v>
      </c>
      <c r="E1176" s="37">
        <v>60.0</v>
      </c>
      <c r="F1176" s="37">
        <v>0.389</v>
      </c>
      <c r="G1176" s="37">
        <v>0.556</v>
      </c>
      <c r="H1176" s="37">
        <v>0.055</v>
      </c>
      <c r="I1176" s="37">
        <v>1482843.0</v>
      </c>
      <c r="J1176" s="37">
        <v>0.849</v>
      </c>
      <c r="K1176" s="36" t="s">
        <v>109</v>
      </c>
      <c r="L1176" s="36" t="s">
        <v>75</v>
      </c>
      <c r="M1176" s="31" t="s">
        <v>87</v>
      </c>
    </row>
    <row r="1177" ht="15.75" customHeight="1">
      <c r="A1177" s="37" t="str">
        <f t="shared" si="1"/>
        <v>Central African Republic-Africa2008</v>
      </c>
      <c r="B1177" s="37">
        <v>0.036</v>
      </c>
      <c r="C1177" s="37">
        <v>0.107</v>
      </c>
      <c r="D1177" s="37">
        <v>48.0</v>
      </c>
      <c r="E1177" s="37">
        <v>45.0</v>
      </c>
      <c r="F1177" s="37">
        <v>0.412</v>
      </c>
      <c r="G1177" s="37">
        <v>0.549</v>
      </c>
      <c r="H1177" s="37">
        <v>0.039</v>
      </c>
      <c r="I1177" s="37">
        <v>4185106.0</v>
      </c>
      <c r="J1177" s="37">
        <v>0.385</v>
      </c>
      <c r="K1177" s="36" t="s">
        <v>98</v>
      </c>
      <c r="L1177" s="36" t="s">
        <v>75</v>
      </c>
      <c r="M1177" s="31" t="s">
        <v>87</v>
      </c>
    </row>
    <row r="1178" ht="15.75" customHeight="1">
      <c r="A1178" s="37" t="str">
        <f t="shared" si="1"/>
        <v>Cote d'Ivoire-Africa2008</v>
      </c>
      <c r="B1178" s="37">
        <v>0.036</v>
      </c>
      <c r="C1178" s="37">
        <v>0.082</v>
      </c>
      <c r="D1178" s="37">
        <v>50.0</v>
      </c>
      <c r="E1178" s="37">
        <v>48.0</v>
      </c>
      <c r="F1178" s="37">
        <v>0.421</v>
      </c>
      <c r="G1178" s="37">
        <v>0.549</v>
      </c>
      <c r="H1178" s="37">
        <v>0.03</v>
      </c>
      <c r="I1178" s="37">
        <v>1.8260044E7</v>
      </c>
      <c r="J1178" s="37">
        <v>0.49</v>
      </c>
      <c r="K1178" s="36" t="s">
        <v>103</v>
      </c>
      <c r="L1178" s="36" t="s">
        <v>75</v>
      </c>
      <c r="M1178" s="31" t="s">
        <v>87</v>
      </c>
    </row>
    <row r="1179" ht="15.75" customHeight="1">
      <c r="A1179" s="37" t="str">
        <f t="shared" si="1"/>
        <v>Ethiopia-Africa2008</v>
      </c>
      <c r="B1179" s="37">
        <v>0.036</v>
      </c>
      <c r="C1179" s="37">
        <v>0.057</v>
      </c>
      <c r="D1179" s="37">
        <v>61.0</v>
      </c>
      <c r="E1179" s="37">
        <v>59.0</v>
      </c>
      <c r="F1179" s="37">
        <v>0.453</v>
      </c>
      <c r="G1179" s="37">
        <v>0.515</v>
      </c>
      <c r="H1179" s="37">
        <v>0.032</v>
      </c>
      <c r="I1179" s="37">
        <v>8.262119E7</v>
      </c>
      <c r="J1179" s="37">
        <v>0.165</v>
      </c>
      <c r="K1179" s="36" t="s">
        <v>108</v>
      </c>
      <c r="L1179" s="36" t="s">
        <v>75</v>
      </c>
      <c r="M1179" s="31" t="s">
        <v>87</v>
      </c>
    </row>
    <row r="1180" ht="15.75" customHeight="1">
      <c r="A1180" s="37" t="str">
        <f t="shared" si="1"/>
        <v>Mauritania-Africa2008</v>
      </c>
      <c r="B1180" s="37">
        <v>0.036</v>
      </c>
      <c r="C1180" s="37">
        <v>0.072</v>
      </c>
      <c r="D1180" s="37">
        <v>62.0</v>
      </c>
      <c r="E1180" s="37">
        <v>59.0</v>
      </c>
      <c r="F1180" s="37">
        <v>0.409</v>
      </c>
      <c r="G1180" s="37">
        <v>0.559</v>
      </c>
      <c r="H1180" s="37">
        <v>0.031</v>
      </c>
      <c r="I1180" s="37">
        <v>3422901.0</v>
      </c>
      <c r="J1180" s="37">
        <v>0.553</v>
      </c>
      <c r="K1180" s="36" t="s">
        <v>121</v>
      </c>
      <c r="L1180" s="36" t="s">
        <v>75</v>
      </c>
      <c r="M1180" s="31" t="s">
        <v>87</v>
      </c>
    </row>
    <row r="1181" ht="15.75" customHeight="1">
      <c r="A1181" s="37" t="str">
        <f t="shared" si="1"/>
        <v>Sudan-Africa2008</v>
      </c>
      <c r="B1181" s="37">
        <v>0.036</v>
      </c>
      <c r="C1181" s="37">
        <v>0.058</v>
      </c>
      <c r="D1181" s="37">
        <v>63.0</v>
      </c>
      <c r="E1181" s="37">
        <v>59.0</v>
      </c>
      <c r="F1181" s="37">
        <v>0.426</v>
      </c>
      <c r="G1181" s="37">
        <v>0.543</v>
      </c>
      <c r="H1181" s="37">
        <v>0.031</v>
      </c>
      <c r="I1181" s="37">
        <v>3.4040065E7</v>
      </c>
      <c r="J1181" s="37">
        <v>0.329</v>
      </c>
      <c r="K1181" s="36" t="s">
        <v>136</v>
      </c>
      <c r="L1181" s="36" t="s">
        <v>75</v>
      </c>
      <c r="M1181" s="31" t="s">
        <v>87</v>
      </c>
    </row>
    <row r="1182" ht="15.75" customHeight="1">
      <c r="A1182" s="37" t="str">
        <f t="shared" si="1"/>
        <v>Madagascar-Africa2008</v>
      </c>
      <c r="B1182" s="37">
        <v>0.036</v>
      </c>
      <c r="C1182" s="37">
        <v>0.047</v>
      </c>
      <c r="D1182" s="37">
        <v>64.0</v>
      </c>
      <c r="E1182" s="37">
        <v>61.0</v>
      </c>
      <c r="F1182" s="37">
        <v>0.44</v>
      </c>
      <c r="G1182" s="37">
        <v>0.531</v>
      </c>
      <c r="H1182" s="37">
        <v>0.029</v>
      </c>
      <c r="I1182" s="37">
        <v>1.9926785E7</v>
      </c>
      <c r="J1182" s="37">
        <v>0.307</v>
      </c>
      <c r="K1182" s="36" t="s">
        <v>118</v>
      </c>
      <c r="L1182" s="36" t="s">
        <v>75</v>
      </c>
      <c r="M1182" s="31" t="s">
        <v>87</v>
      </c>
    </row>
    <row r="1183" ht="15.75" customHeight="1">
      <c r="A1183" s="37" t="str">
        <f t="shared" si="1"/>
        <v>Equatorial Guinea-Africa2008</v>
      </c>
      <c r="B1183" s="37">
        <v>0.037</v>
      </c>
      <c r="C1183" s="37">
        <v>0.08</v>
      </c>
      <c r="D1183" s="37">
        <v>52.0</v>
      </c>
      <c r="E1183" s="37">
        <v>49.0</v>
      </c>
      <c r="F1183" s="37">
        <v>0.397</v>
      </c>
      <c r="G1183" s="37">
        <v>0.572</v>
      </c>
      <c r="H1183" s="37">
        <v>0.03</v>
      </c>
      <c r="I1183" s="37">
        <v>658025.0</v>
      </c>
      <c r="J1183" s="37">
        <v>0.39</v>
      </c>
      <c r="K1183" s="36" t="s">
        <v>106</v>
      </c>
      <c r="L1183" s="36" t="s">
        <v>75</v>
      </c>
      <c r="M1183" s="31" t="s">
        <v>87</v>
      </c>
    </row>
    <row r="1184" ht="15.75" customHeight="1">
      <c r="A1184" s="37" t="str">
        <f t="shared" si="1"/>
        <v>Sao Tome and Principe-Africa2008</v>
      </c>
      <c r="B1184" s="37">
        <v>0.037</v>
      </c>
      <c r="C1184" s="37">
        <v>0.043</v>
      </c>
      <c r="D1184" s="37">
        <v>67.0</v>
      </c>
      <c r="E1184" s="37">
        <v>64.0</v>
      </c>
      <c r="F1184" s="37">
        <v>0.416</v>
      </c>
      <c r="G1184" s="37">
        <v>0.546</v>
      </c>
      <c r="H1184" s="37">
        <v>0.038</v>
      </c>
      <c r="I1184" s="37">
        <v>168253.0</v>
      </c>
      <c r="J1184" s="37">
        <v>0.604</v>
      </c>
      <c r="K1184" s="36" t="s">
        <v>129</v>
      </c>
      <c r="L1184" s="36" t="s">
        <v>75</v>
      </c>
      <c r="M1184" s="31" t="s">
        <v>87</v>
      </c>
    </row>
    <row r="1185" ht="15.75" customHeight="1">
      <c r="A1185" s="37" t="str">
        <f t="shared" si="1"/>
        <v>South Sudan-Africa2008</v>
      </c>
      <c r="B1185" s="37">
        <v>0.038</v>
      </c>
      <c r="C1185" s="37">
        <v>0.076</v>
      </c>
      <c r="D1185" s="37">
        <v>53.0</v>
      </c>
      <c r="E1185" s="37">
        <v>51.0</v>
      </c>
      <c r="F1185" s="37">
        <v>0.434</v>
      </c>
      <c r="G1185" s="37">
        <v>0.533</v>
      </c>
      <c r="H1185" s="37">
        <v>0.033</v>
      </c>
      <c r="I1185" s="37">
        <v>9118386.0</v>
      </c>
      <c r="J1185" s="37">
        <v>0.176</v>
      </c>
      <c r="K1185" s="36" t="s">
        <v>135</v>
      </c>
      <c r="L1185" s="36" t="s">
        <v>75</v>
      </c>
      <c r="M1185" s="31" t="s">
        <v>87</v>
      </c>
    </row>
    <row r="1186" ht="15.75" customHeight="1">
      <c r="A1186" s="37" t="str">
        <f t="shared" si="1"/>
        <v>Togo-Africa2008</v>
      </c>
      <c r="B1186" s="37">
        <v>0.038</v>
      </c>
      <c r="C1186" s="37">
        <v>0.064</v>
      </c>
      <c r="D1186" s="37">
        <v>56.0</v>
      </c>
      <c r="E1186" s="37">
        <v>54.0</v>
      </c>
      <c r="F1186" s="37">
        <v>0.423</v>
      </c>
      <c r="G1186" s="37">
        <v>0.549</v>
      </c>
      <c r="H1186" s="37">
        <v>0.028</v>
      </c>
      <c r="I1186" s="37">
        <v>5987491.0</v>
      </c>
      <c r="J1186" s="37">
        <v>0.366</v>
      </c>
      <c r="K1186" s="36" t="s">
        <v>139</v>
      </c>
      <c r="L1186" s="36" t="s">
        <v>75</v>
      </c>
      <c r="M1186" s="31" t="s">
        <v>87</v>
      </c>
    </row>
    <row r="1187" ht="15.75" customHeight="1">
      <c r="A1187" s="37" t="str">
        <f t="shared" si="1"/>
        <v>Kenya-Africa2008</v>
      </c>
      <c r="B1187" s="37">
        <v>0.038</v>
      </c>
      <c r="C1187" s="37">
        <v>0.056</v>
      </c>
      <c r="D1187" s="37">
        <v>59.0</v>
      </c>
      <c r="E1187" s="37">
        <v>56.0</v>
      </c>
      <c r="F1187" s="37">
        <v>0.426</v>
      </c>
      <c r="G1187" s="37">
        <v>0.547</v>
      </c>
      <c r="H1187" s="37">
        <v>0.026</v>
      </c>
      <c r="I1187" s="37">
        <v>3.8773277E7</v>
      </c>
      <c r="J1187" s="37">
        <v>0.228</v>
      </c>
      <c r="K1187" s="36" t="s">
        <v>114</v>
      </c>
      <c r="L1187" s="36" t="s">
        <v>75</v>
      </c>
      <c r="M1187" s="31" t="s">
        <v>87</v>
      </c>
    </row>
    <row r="1188" ht="15.75" customHeight="1">
      <c r="A1188" s="37" t="str">
        <f t="shared" si="1"/>
        <v>Liberia-Africa2008</v>
      </c>
      <c r="B1188" s="37">
        <v>0.038</v>
      </c>
      <c r="C1188" s="37">
        <v>0.067</v>
      </c>
      <c r="D1188" s="37">
        <v>59.0</v>
      </c>
      <c r="E1188" s="37">
        <v>57.0</v>
      </c>
      <c r="F1188" s="37">
        <v>0.434</v>
      </c>
      <c r="G1188" s="37">
        <v>0.535</v>
      </c>
      <c r="H1188" s="37">
        <v>0.031</v>
      </c>
      <c r="I1188" s="37">
        <v>3672714.0</v>
      </c>
      <c r="J1188" s="37">
        <v>0.471</v>
      </c>
      <c r="K1188" s="36" t="s">
        <v>116</v>
      </c>
      <c r="L1188" s="36" t="s">
        <v>75</v>
      </c>
      <c r="M1188" s="31" t="s">
        <v>87</v>
      </c>
    </row>
    <row r="1189" ht="15.75" customHeight="1">
      <c r="A1189" s="37" t="str">
        <f t="shared" si="1"/>
        <v>Comoros-Africa2008</v>
      </c>
      <c r="B1189" s="37">
        <v>0.038</v>
      </c>
      <c r="C1189" s="37">
        <v>0.066</v>
      </c>
      <c r="D1189" s="37">
        <v>61.0</v>
      </c>
      <c r="E1189" s="37">
        <v>58.0</v>
      </c>
      <c r="F1189" s="37">
        <v>0.42</v>
      </c>
      <c r="G1189" s="37">
        <v>0.55</v>
      </c>
      <c r="H1189" s="37">
        <v>0.03</v>
      </c>
      <c r="I1189" s="37">
        <v>649291.0</v>
      </c>
      <c r="J1189" s="37">
        <v>0.279</v>
      </c>
      <c r="K1189" s="36" t="s">
        <v>100</v>
      </c>
      <c r="L1189" s="36" t="s">
        <v>75</v>
      </c>
      <c r="M1189" s="31" t="s">
        <v>87</v>
      </c>
    </row>
    <row r="1190" ht="15.75" customHeight="1">
      <c r="A1190" s="37" t="str">
        <f t="shared" si="1"/>
        <v>Rwanda-Africa2008</v>
      </c>
      <c r="B1190" s="37">
        <v>0.038</v>
      </c>
      <c r="C1190" s="37">
        <v>0.05</v>
      </c>
      <c r="D1190" s="37">
        <v>61.0</v>
      </c>
      <c r="E1190" s="37">
        <v>59.0</v>
      </c>
      <c r="F1190" s="37">
        <v>0.447</v>
      </c>
      <c r="G1190" s="37">
        <v>0.53</v>
      </c>
      <c r="H1190" s="37">
        <v>0.023</v>
      </c>
      <c r="I1190" s="37">
        <v>1.0222961E7</v>
      </c>
      <c r="J1190" s="37">
        <v>0.22</v>
      </c>
      <c r="K1190" s="36" t="s">
        <v>128</v>
      </c>
      <c r="L1190" s="36" t="s">
        <v>75</v>
      </c>
      <c r="M1190" s="31" t="s">
        <v>87</v>
      </c>
    </row>
    <row r="1191" ht="15.75" customHeight="1">
      <c r="A1191" s="37" t="str">
        <f t="shared" si="1"/>
        <v>Cameroon-Africa2008</v>
      </c>
      <c r="B1191" s="37">
        <v>0.039</v>
      </c>
      <c r="C1191" s="37">
        <v>0.071</v>
      </c>
      <c r="D1191" s="37">
        <v>54.0</v>
      </c>
      <c r="E1191" s="37">
        <v>52.0</v>
      </c>
      <c r="F1191" s="37">
        <v>0.438</v>
      </c>
      <c r="G1191" s="37">
        <v>0.53</v>
      </c>
      <c r="H1191" s="37">
        <v>0.033</v>
      </c>
      <c r="I1191" s="37">
        <v>1.9595026E7</v>
      </c>
      <c r="J1191" s="37">
        <v>0.503</v>
      </c>
      <c r="K1191" s="36" t="s">
        <v>97</v>
      </c>
      <c r="L1191" s="36" t="s">
        <v>75</v>
      </c>
      <c r="M1191" s="31" t="s">
        <v>87</v>
      </c>
    </row>
    <row r="1192" ht="15.75" customHeight="1">
      <c r="A1192" s="37" t="str">
        <f t="shared" si="1"/>
        <v>Guinea-Bissau-Africa2008</v>
      </c>
      <c r="B1192" s="37">
        <v>0.039</v>
      </c>
      <c r="C1192" s="37">
        <v>0.089</v>
      </c>
      <c r="D1192" s="37">
        <v>55.0</v>
      </c>
      <c r="E1192" s="37">
        <v>52.0</v>
      </c>
      <c r="F1192" s="37">
        <v>0.423</v>
      </c>
      <c r="G1192" s="37">
        <v>0.548</v>
      </c>
      <c r="H1192" s="37">
        <v>0.029</v>
      </c>
      <c r="I1192" s="37">
        <v>1516920.0</v>
      </c>
      <c r="J1192" s="37">
        <v>0.435</v>
      </c>
      <c r="K1192" s="36" t="s">
        <v>113</v>
      </c>
      <c r="L1192" s="36" t="s">
        <v>75</v>
      </c>
      <c r="M1192" s="31" t="s">
        <v>87</v>
      </c>
    </row>
    <row r="1193" ht="15.75" customHeight="1">
      <c r="A1193" s="37" t="str">
        <f t="shared" si="1"/>
        <v>Guinea-Africa2008</v>
      </c>
      <c r="B1193" s="37">
        <v>0.039</v>
      </c>
      <c r="C1193" s="37">
        <v>0.077</v>
      </c>
      <c r="D1193" s="37">
        <v>55.0</v>
      </c>
      <c r="E1193" s="37">
        <v>54.0</v>
      </c>
      <c r="F1193" s="37">
        <v>0.432</v>
      </c>
      <c r="G1193" s="37">
        <v>0.536</v>
      </c>
      <c r="H1193" s="37">
        <v>0.032</v>
      </c>
      <c r="I1193" s="37">
        <v>1.0314678E7</v>
      </c>
      <c r="J1193" s="37">
        <v>0.34</v>
      </c>
      <c r="K1193" s="36" t="s">
        <v>112</v>
      </c>
      <c r="L1193" s="36" t="s">
        <v>75</v>
      </c>
      <c r="M1193" s="31" t="s">
        <v>87</v>
      </c>
    </row>
    <row r="1194" ht="15.75" customHeight="1">
      <c r="A1194" s="37" t="str">
        <f t="shared" si="1"/>
        <v>Congo (Brazzaville)-Africa2008</v>
      </c>
      <c r="B1194" s="37">
        <v>0.039</v>
      </c>
      <c r="C1194" s="37">
        <v>0.049</v>
      </c>
      <c r="D1194" s="37">
        <v>57.0</v>
      </c>
      <c r="E1194" s="37">
        <v>55.0</v>
      </c>
      <c r="F1194" s="37">
        <v>0.422</v>
      </c>
      <c r="G1194" s="37">
        <v>0.544</v>
      </c>
      <c r="H1194" s="37">
        <v>0.034</v>
      </c>
      <c r="I1194" s="37">
        <v>3876475.0</v>
      </c>
      <c r="J1194" s="37">
        <v>0.623</v>
      </c>
      <c r="K1194" s="36" t="s">
        <v>101</v>
      </c>
      <c r="L1194" s="36" t="s">
        <v>75</v>
      </c>
      <c r="M1194" s="31" t="s">
        <v>87</v>
      </c>
    </row>
    <row r="1195" ht="15.75" customHeight="1">
      <c r="A1195" s="37" t="str">
        <f t="shared" si="1"/>
        <v>Benin-Africa2008</v>
      </c>
      <c r="B1195" s="37">
        <v>0.039</v>
      </c>
      <c r="C1195" s="37">
        <v>0.066</v>
      </c>
      <c r="D1195" s="37">
        <v>60.0</v>
      </c>
      <c r="E1195" s="37">
        <v>57.0</v>
      </c>
      <c r="F1195" s="37">
        <v>0.439</v>
      </c>
      <c r="G1195" s="37">
        <v>0.533</v>
      </c>
      <c r="H1195" s="37">
        <v>0.029</v>
      </c>
      <c r="I1195" s="37">
        <v>8973293.0</v>
      </c>
      <c r="J1195" s="37">
        <v>0.411</v>
      </c>
      <c r="K1195" s="36" t="s">
        <v>93</v>
      </c>
      <c r="L1195" s="36" t="s">
        <v>75</v>
      </c>
      <c r="M1195" s="31" t="s">
        <v>87</v>
      </c>
    </row>
    <row r="1196" ht="15.75" customHeight="1">
      <c r="A1196" s="37" t="str">
        <f t="shared" si="1"/>
        <v>Eritrea-Africa2008</v>
      </c>
      <c r="B1196" s="37">
        <v>0.039</v>
      </c>
      <c r="C1196" s="37">
        <v>0.042</v>
      </c>
      <c r="D1196" s="37">
        <v>63.0</v>
      </c>
      <c r="E1196" s="37">
        <v>58.0</v>
      </c>
      <c r="F1196" s="37">
        <v>0.43</v>
      </c>
      <c r="G1196" s="37">
        <v>0.549</v>
      </c>
      <c r="H1196" s="37">
        <v>0.02</v>
      </c>
      <c r="I1196" s="37">
        <v>5382163.0</v>
      </c>
      <c r="J1196" s="37">
        <v>0.199</v>
      </c>
      <c r="K1196" s="36" t="s">
        <v>107</v>
      </c>
      <c r="L1196" s="36" t="s">
        <v>75</v>
      </c>
      <c r="M1196" s="31" t="s">
        <v>87</v>
      </c>
    </row>
    <row r="1197" ht="15.75" customHeight="1">
      <c r="A1197" s="37" t="str">
        <f t="shared" si="1"/>
        <v>Senegal-Africa2008</v>
      </c>
      <c r="B1197" s="37">
        <v>0.039</v>
      </c>
      <c r="C1197" s="37">
        <v>0.051</v>
      </c>
      <c r="D1197" s="37">
        <v>64.0</v>
      </c>
      <c r="E1197" s="37">
        <v>61.0</v>
      </c>
      <c r="F1197" s="37">
        <v>0.438</v>
      </c>
      <c r="G1197" s="37">
        <v>0.531</v>
      </c>
      <c r="H1197" s="37">
        <v>0.031</v>
      </c>
      <c r="I1197" s="37">
        <v>1.2238791E7</v>
      </c>
      <c r="J1197" s="37">
        <v>0.417</v>
      </c>
      <c r="K1197" s="36" t="s">
        <v>130</v>
      </c>
      <c r="L1197" s="36" t="s">
        <v>75</v>
      </c>
      <c r="M1197" s="31" t="s">
        <v>87</v>
      </c>
    </row>
    <row r="1198" ht="15.75" customHeight="1">
      <c r="A1198" s="37" t="str">
        <f t="shared" si="1"/>
        <v>Sierra Leone-Africa2008</v>
      </c>
      <c r="B1198" s="37">
        <v>0.04</v>
      </c>
      <c r="C1198" s="37">
        <v>0.12</v>
      </c>
      <c r="D1198" s="37">
        <v>44.0</v>
      </c>
      <c r="E1198" s="37">
        <v>44.0</v>
      </c>
      <c r="F1198" s="37">
        <v>0.424</v>
      </c>
      <c r="G1198" s="37">
        <v>0.551</v>
      </c>
      <c r="H1198" s="37">
        <v>0.025</v>
      </c>
      <c r="I1198" s="37">
        <v>5532139.0</v>
      </c>
      <c r="J1198" s="37">
        <v>0.376</v>
      </c>
      <c r="K1198" s="36" t="s">
        <v>132</v>
      </c>
      <c r="L1198" s="36" t="s">
        <v>75</v>
      </c>
      <c r="M1198" s="31" t="s">
        <v>87</v>
      </c>
    </row>
    <row r="1199" ht="15.75" customHeight="1">
      <c r="A1199" s="37" t="str">
        <f t="shared" si="1"/>
        <v>Tanzania-Africa2008</v>
      </c>
      <c r="B1199" s="37">
        <v>0.041</v>
      </c>
      <c r="C1199" s="37">
        <v>0.047</v>
      </c>
      <c r="D1199" s="37">
        <v>58.0</v>
      </c>
      <c r="E1199" s="37">
        <v>56.0</v>
      </c>
      <c r="F1199" s="37">
        <v>0.448</v>
      </c>
      <c r="G1199" s="37">
        <v>0.522</v>
      </c>
      <c r="H1199" s="37">
        <v>0.031</v>
      </c>
      <c r="I1199" s="37">
        <v>4.235379E7</v>
      </c>
      <c r="J1199" s="37">
        <v>0.268</v>
      </c>
      <c r="K1199" s="36" t="s">
        <v>138</v>
      </c>
      <c r="L1199" s="36" t="s">
        <v>75</v>
      </c>
      <c r="M1199" s="31" t="s">
        <v>87</v>
      </c>
    </row>
    <row r="1200" ht="15.75" customHeight="1">
      <c r="A1200" s="37" t="str">
        <f t="shared" si="1"/>
        <v>Mozambique-Africa2008</v>
      </c>
      <c r="B1200" s="37">
        <v>0.042</v>
      </c>
      <c r="C1200" s="37">
        <v>0.078</v>
      </c>
      <c r="D1200" s="37">
        <v>50.0</v>
      </c>
      <c r="E1200" s="37">
        <v>47.0</v>
      </c>
      <c r="F1200" s="37">
        <v>0.452</v>
      </c>
      <c r="G1200" s="37">
        <v>0.516</v>
      </c>
      <c r="H1200" s="37">
        <v>0.032</v>
      </c>
      <c r="I1200" s="37">
        <v>2.2762525E7</v>
      </c>
      <c r="J1200" s="37">
        <v>0.305</v>
      </c>
      <c r="K1200" s="36" t="s">
        <v>124</v>
      </c>
      <c r="L1200" s="36" t="s">
        <v>75</v>
      </c>
      <c r="M1200" s="31" t="s">
        <v>87</v>
      </c>
    </row>
    <row r="1201" ht="15.75" customHeight="1">
      <c r="A1201" s="37" t="str">
        <f t="shared" si="1"/>
        <v>Nigeria-Africa2008</v>
      </c>
      <c r="B1201" s="37">
        <v>0.042</v>
      </c>
      <c r="C1201" s="37">
        <v>0.088</v>
      </c>
      <c r="D1201" s="37">
        <v>51.0</v>
      </c>
      <c r="E1201" s="37">
        <v>50.0</v>
      </c>
      <c r="F1201" s="37">
        <v>0.438</v>
      </c>
      <c r="G1201" s="37">
        <v>0.535</v>
      </c>
      <c r="H1201" s="37">
        <v>0.027</v>
      </c>
      <c r="I1201" s="37">
        <v>1.5120808E8</v>
      </c>
      <c r="J1201" s="37">
        <v>0.417</v>
      </c>
      <c r="K1201" s="36" t="s">
        <v>127</v>
      </c>
      <c r="L1201" s="36" t="s">
        <v>75</v>
      </c>
      <c r="M1201" s="31" t="s">
        <v>87</v>
      </c>
    </row>
    <row r="1202" ht="15.75" customHeight="1">
      <c r="A1202" s="37" t="str">
        <f t="shared" si="1"/>
        <v>Malawi-Africa2008</v>
      </c>
      <c r="B1202" s="37">
        <v>0.042</v>
      </c>
      <c r="C1202" s="37">
        <v>0.059</v>
      </c>
      <c r="D1202" s="37">
        <v>52.0</v>
      </c>
      <c r="E1202" s="37">
        <v>52.0</v>
      </c>
      <c r="F1202" s="37">
        <v>0.46</v>
      </c>
      <c r="G1202" s="37">
        <v>0.509</v>
      </c>
      <c r="H1202" s="37">
        <v>0.03</v>
      </c>
      <c r="I1202" s="37">
        <v>1.4138207E7</v>
      </c>
      <c r="J1202" s="37">
        <v>0.153</v>
      </c>
      <c r="K1202" s="36" t="s">
        <v>119</v>
      </c>
      <c r="L1202" s="36" t="s">
        <v>75</v>
      </c>
      <c r="M1202" s="31" t="s">
        <v>87</v>
      </c>
    </row>
    <row r="1203" ht="15.75" customHeight="1">
      <c r="A1203" s="37" t="str">
        <f t="shared" si="1"/>
        <v>Zambia-Africa2008</v>
      </c>
      <c r="B1203" s="37">
        <v>0.043</v>
      </c>
      <c r="C1203" s="37">
        <v>0.067</v>
      </c>
      <c r="D1203" s="37">
        <v>52.0</v>
      </c>
      <c r="E1203" s="37">
        <v>51.0</v>
      </c>
      <c r="F1203" s="37">
        <v>0.47</v>
      </c>
      <c r="G1203" s="37">
        <v>0.504</v>
      </c>
      <c r="H1203" s="37">
        <v>0.027</v>
      </c>
      <c r="I1203" s="37">
        <v>1.2456527E7</v>
      </c>
      <c r="J1203" s="37">
        <v>0.379</v>
      </c>
      <c r="K1203" s="36" t="s">
        <v>142</v>
      </c>
      <c r="L1203" s="36" t="s">
        <v>75</v>
      </c>
      <c r="M1203" s="31" t="s">
        <v>87</v>
      </c>
    </row>
    <row r="1204" ht="15.75" customHeight="1">
      <c r="A1204" s="37" t="str">
        <f t="shared" si="1"/>
        <v>Burkina Faso-Africa2008</v>
      </c>
      <c r="B1204" s="37">
        <v>0.044</v>
      </c>
      <c r="C1204" s="37">
        <v>0.076</v>
      </c>
      <c r="D1204" s="37">
        <v>55.0</v>
      </c>
      <c r="E1204" s="37">
        <v>54.0</v>
      </c>
      <c r="F1204" s="37">
        <v>0.462</v>
      </c>
      <c r="G1204" s="37">
        <v>0.512</v>
      </c>
      <c r="H1204" s="37">
        <v>0.025</v>
      </c>
      <c r="I1204" s="37">
        <v>1.4659646E7</v>
      </c>
      <c r="J1204" s="37">
        <v>0.24</v>
      </c>
      <c r="K1204" s="36" t="s">
        <v>95</v>
      </c>
      <c r="L1204" s="36" t="s">
        <v>75</v>
      </c>
      <c r="M1204" s="31" t="s">
        <v>87</v>
      </c>
    </row>
    <row r="1205" ht="15.75" customHeight="1">
      <c r="A1205" s="37" t="str">
        <f t="shared" si="1"/>
        <v>Gambia, The-Africa2008</v>
      </c>
      <c r="B1205" s="37">
        <v>0.044</v>
      </c>
      <c r="C1205" s="37">
        <v>0.054</v>
      </c>
      <c r="D1205" s="37">
        <v>59.0</v>
      </c>
      <c r="E1205" s="37">
        <v>56.0</v>
      </c>
      <c r="F1205" s="37">
        <v>0.46</v>
      </c>
      <c r="G1205" s="37">
        <v>0.514</v>
      </c>
      <c r="H1205" s="37">
        <v>0.025</v>
      </c>
      <c r="I1205" s="37">
        <v>1577984.0</v>
      </c>
      <c r="J1205" s="37">
        <v>0.548</v>
      </c>
      <c r="K1205" s="36" t="s">
        <v>110</v>
      </c>
      <c r="L1205" s="36" t="s">
        <v>75</v>
      </c>
      <c r="M1205" s="31" t="s">
        <v>87</v>
      </c>
    </row>
    <row r="1206" ht="15.75" customHeight="1">
      <c r="A1206" s="37" t="str">
        <f t="shared" si="1"/>
        <v>Congo (Kinshasa)-Africa2008</v>
      </c>
      <c r="B1206" s="37">
        <v>0.045</v>
      </c>
      <c r="C1206" s="37">
        <v>0.097</v>
      </c>
      <c r="D1206" s="37">
        <v>50.0</v>
      </c>
      <c r="E1206" s="37">
        <v>47.0</v>
      </c>
      <c r="F1206" s="37">
        <v>0.458</v>
      </c>
      <c r="G1206" s="37">
        <v>0.514</v>
      </c>
      <c r="H1206" s="37">
        <v>0.028</v>
      </c>
      <c r="I1206" s="37">
        <v>5.8819038E7</v>
      </c>
      <c r="J1206" s="37">
        <v>0.389</v>
      </c>
      <c r="K1206" s="36" t="s">
        <v>102</v>
      </c>
      <c r="L1206" s="36" t="s">
        <v>75</v>
      </c>
      <c r="M1206" s="31" t="s">
        <v>87</v>
      </c>
    </row>
    <row r="1207" ht="15.75" customHeight="1">
      <c r="A1207" s="37" t="str">
        <f t="shared" si="1"/>
        <v>Burundi-Africa2008</v>
      </c>
      <c r="B1207" s="37">
        <v>0.045</v>
      </c>
      <c r="C1207" s="37">
        <v>0.066</v>
      </c>
      <c r="D1207" s="37">
        <v>53.0</v>
      </c>
      <c r="E1207" s="37">
        <v>50.0</v>
      </c>
      <c r="F1207" s="37">
        <v>0.442</v>
      </c>
      <c r="G1207" s="37">
        <v>0.532</v>
      </c>
      <c r="H1207" s="37">
        <v>0.026</v>
      </c>
      <c r="I1207" s="37">
        <v>8624280.0</v>
      </c>
      <c r="J1207" s="37">
        <v>0.101</v>
      </c>
      <c r="K1207" s="36" t="s">
        <v>96</v>
      </c>
      <c r="L1207" s="36" t="s">
        <v>75</v>
      </c>
      <c r="M1207" s="31" t="s">
        <v>87</v>
      </c>
    </row>
    <row r="1208" ht="15.75" customHeight="1">
      <c r="A1208" s="37" t="str">
        <f t="shared" si="1"/>
        <v>Somalia-Africa2008</v>
      </c>
      <c r="B1208" s="37">
        <v>0.046</v>
      </c>
      <c r="C1208" s="37">
        <v>0.102</v>
      </c>
      <c r="D1208" s="37">
        <v>55.0</v>
      </c>
      <c r="E1208" s="37">
        <v>52.0</v>
      </c>
      <c r="F1208" s="37">
        <v>0.478</v>
      </c>
      <c r="G1208" s="37">
        <v>0.493</v>
      </c>
      <c r="H1208" s="37">
        <v>0.029</v>
      </c>
      <c r="I1208" s="37">
        <v>9140259.0</v>
      </c>
      <c r="J1208" s="37">
        <v>0.364</v>
      </c>
      <c r="K1208" s="36" t="s">
        <v>133</v>
      </c>
      <c r="L1208" s="36" t="s">
        <v>75</v>
      </c>
      <c r="M1208" s="31" t="s">
        <v>87</v>
      </c>
    </row>
    <row r="1209" ht="15.75" customHeight="1">
      <c r="A1209" s="37" t="str">
        <f t="shared" si="1"/>
        <v>Uganda-Africa2008</v>
      </c>
      <c r="B1209" s="37">
        <v>0.046</v>
      </c>
      <c r="C1209" s="37">
        <v>0.057</v>
      </c>
      <c r="D1209" s="37">
        <v>56.0</v>
      </c>
      <c r="E1209" s="37">
        <v>55.0</v>
      </c>
      <c r="F1209" s="37">
        <v>0.491</v>
      </c>
      <c r="G1209" s="37">
        <v>0.484</v>
      </c>
      <c r="H1209" s="37">
        <v>0.025</v>
      </c>
      <c r="I1209" s="37">
        <v>3.1778799E7</v>
      </c>
      <c r="J1209" s="37">
        <v>0.139</v>
      </c>
      <c r="K1209" s="36" t="s">
        <v>141</v>
      </c>
      <c r="L1209" s="36" t="s">
        <v>75</v>
      </c>
      <c r="M1209" s="31" t="s">
        <v>87</v>
      </c>
    </row>
    <row r="1210" ht="15.75" customHeight="1">
      <c r="A1210" s="37" t="str">
        <f t="shared" si="1"/>
        <v>Chad-Africa2008</v>
      </c>
      <c r="B1210" s="37">
        <v>0.048</v>
      </c>
      <c r="C1210" s="37">
        <v>0.097</v>
      </c>
      <c r="D1210" s="37">
        <v>50.0</v>
      </c>
      <c r="E1210" s="37">
        <v>48.0</v>
      </c>
      <c r="F1210" s="37">
        <v>0.491</v>
      </c>
      <c r="G1210" s="37">
        <v>0.484</v>
      </c>
      <c r="H1210" s="37">
        <v>0.026</v>
      </c>
      <c r="I1210" s="37">
        <v>1.1030628E7</v>
      </c>
      <c r="J1210" s="37">
        <v>0.219</v>
      </c>
      <c r="K1210" s="36" t="s">
        <v>99</v>
      </c>
      <c r="L1210" s="36" t="s">
        <v>75</v>
      </c>
      <c r="M1210" s="31" t="s">
        <v>87</v>
      </c>
    </row>
    <row r="1211" ht="15.75" customHeight="1">
      <c r="A1211" s="37" t="str">
        <f t="shared" si="1"/>
        <v>Angola-Africa2008</v>
      </c>
      <c r="B1211" s="37">
        <v>0.048</v>
      </c>
      <c r="C1211" s="37">
        <v>0.115</v>
      </c>
      <c r="D1211" s="37">
        <v>51.0</v>
      </c>
      <c r="E1211" s="37">
        <v>48.0</v>
      </c>
      <c r="F1211" s="37">
        <v>0.479</v>
      </c>
      <c r="G1211" s="37">
        <v>0.497</v>
      </c>
      <c r="H1211" s="37">
        <v>0.024</v>
      </c>
      <c r="I1211" s="37">
        <v>1.8314441E7</v>
      </c>
      <c r="J1211" s="37">
        <v>0.385</v>
      </c>
      <c r="K1211" s="36" t="s">
        <v>92</v>
      </c>
      <c r="L1211" s="36" t="s">
        <v>75</v>
      </c>
      <c r="M1211" s="31" t="s">
        <v>87</v>
      </c>
    </row>
    <row r="1212" ht="15.75" customHeight="1">
      <c r="A1212" s="37" t="str">
        <f t="shared" si="1"/>
        <v>Mali-Africa2008</v>
      </c>
      <c r="B1212" s="37">
        <v>0.048</v>
      </c>
      <c r="C1212" s="37">
        <v>0.088</v>
      </c>
      <c r="D1212" s="37">
        <v>53.0</v>
      </c>
      <c r="E1212" s="37">
        <v>53.0</v>
      </c>
      <c r="F1212" s="37">
        <v>0.465</v>
      </c>
      <c r="G1212" s="37">
        <v>0.505</v>
      </c>
      <c r="H1212" s="37">
        <v>0.03</v>
      </c>
      <c r="I1212" s="37">
        <v>1.3138299E7</v>
      </c>
      <c r="J1212" s="37">
        <v>0.344</v>
      </c>
      <c r="K1212" s="36" t="s">
        <v>120</v>
      </c>
      <c r="L1212" s="36" t="s">
        <v>75</v>
      </c>
      <c r="M1212" s="31" t="s">
        <v>87</v>
      </c>
    </row>
    <row r="1213" ht="15.75" customHeight="1">
      <c r="A1213" s="37" t="str">
        <f t="shared" si="1"/>
        <v>Niger-Africa2008</v>
      </c>
      <c r="B1213" s="37">
        <v>0.05</v>
      </c>
      <c r="C1213" s="37">
        <v>0.072</v>
      </c>
      <c r="D1213" s="37">
        <v>56.0</v>
      </c>
      <c r="E1213" s="37">
        <v>56.0</v>
      </c>
      <c r="F1213" s="37">
        <v>0.496</v>
      </c>
      <c r="G1213" s="37">
        <v>0.479</v>
      </c>
      <c r="H1213" s="37">
        <v>0.026</v>
      </c>
      <c r="I1213" s="37">
        <v>1.4737895E7</v>
      </c>
      <c r="J1213" s="37">
        <v>0.172</v>
      </c>
      <c r="K1213" s="36" t="s">
        <v>126</v>
      </c>
      <c r="L1213" s="36" t="s">
        <v>75</v>
      </c>
      <c r="M1213" s="31" t="s">
        <v>87</v>
      </c>
    </row>
    <row r="1214" ht="15.75" customHeight="1">
      <c r="A1214" s="37" t="str">
        <f t="shared" si="1"/>
        <v>Mauritius-Africa2009</v>
      </c>
      <c r="B1214" s="37">
        <v>0.012</v>
      </c>
      <c r="C1214" s="37">
        <v>0.014</v>
      </c>
      <c r="D1214" s="37">
        <v>77.0</v>
      </c>
      <c r="E1214" s="37">
        <v>69.0</v>
      </c>
      <c r="F1214" s="37">
        <v>0.217</v>
      </c>
      <c r="G1214" s="37">
        <v>0.708</v>
      </c>
      <c r="H1214" s="37">
        <v>0.075</v>
      </c>
      <c r="I1214" s="37">
        <v>1275032.0</v>
      </c>
      <c r="J1214" s="37">
        <v>0.408</v>
      </c>
      <c r="K1214" s="36" t="s">
        <v>122</v>
      </c>
      <c r="L1214" s="36" t="s">
        <v>75</v>
      </c>
      <c r="M1214" s="31" t="s">
        <v>88</v>
      </c>
    </row>
    <row r="1215" ht="15.75" customHeight="1">
      <c r="A1215" s="37" t="str">
        <f t="shared" si="1"/>
        <v>Seychelles-Africa2009</v>
      </c>
      <c r="B1215" s="37">
        <v>0.018</v>
      </c>
      <c r="C1215" s="37">
        <v>0.012</v>
      </c>
      <c r="D1215" s="37">
        <v>78.0</v>
      </c>
      <c r="E1215" s="37">
        <v>68.0</v>
      </c>
      <c r="F1215" s="37">
        <v>0.225</v>
      </c>
      <c r="G1215" s="37">
        <v>0.699</v>
      </c>
      <c r="H1215" s="37">
        <v>0.076</v>
      </c>
      <c r="I1215" s="37">
        <v>87298.0</v>
      </c>
      <c r="J1215" s="37">
        <v>0.52</v>
      </c>
      <c r="K1215" s="36" t="s">
        <v>131</v>
      </c>
      <c r="L1215" s="36" t="s">
        <v>75</v>
      </c>
      <c r="M1215" s="31" t="s">
        <v>88</v>
      </c>
    </row>
    <row r="1216" ht="15.75" customHeight="1">
      <c r="A1216" s="37" t="str">
        <f t="shared" si="1"/>
        <v>Tunisia-Africa2009</v>
      </c>
      <c r="B1216" s="37">
        <v>0.018</v>
      </c>
      <c r="C1216" s="37">
        <v>0.016</v>
      </c>
      <c r="D1216" s="37">
        <v>77.0</v>
      </c>
      <c r="E1216" s="37">
        <v>73.0</v>
      </c>
      <c r="F1216" s="37">
        <v>0.238</v>
      </c>
      <c r="G1216" s="37">
        <v>0.693</v>
      </c>
      <c r="H1216" s="37">
        <v>0.069</v>
      </c>
      <c r="I1216" s="37">
        <v>1.04396E7</v>
      </c>
      <c r="J1216" s="37">
        <v>0.658</v>
      </c>
      <c r="K1216" s="36" t="s">
        <v>140</v>
      </c>
      <c r="L1216" s="36" t="s">
        <v>75</v>
      </c>
      <c r="M1216" s="31" t="s">
        <v>88</v>
      </c>
    </row>
    <row r="1217" ht="15.75" customHeight="1">
      <c r="A1217" s="37" t="str">
        <f t="shared" si="1"/>
        <v>Morocco-Africa2009</v>
      </c>
      <c r="B1217" s="37">
        <v>0.021</v>
      </c>
      <c r="C1217" s="37">
        <v>0.03</v>
      </c>
      <c r="D1217" s="37">
        <v>72.0</v>
      </c>
      <c r="E1217" s="37">
        <v>68.0</v>
      </c>
      <c r="F1217" s="37">
        <v>0.285</v>
      </c>
      <c r="G1217" s="37">
        <v>0.665</v>
      </c>
      <c r="H1217" s="37">
        <v>0.05</v>
      </c>
      <c r="I1217" s="37">
        <v>3.1276564E7</v>
      </c>
      <c r="J1217" s="37">
        <v>0.572</v>
      </c>
      <c r="K1217" s="36" t="s">
        <v>123</v>
      </c>
      <c r="L1217" s="36" t="s">
        <v>75</v>
      </c>
      <c r="M1217" s="31" t="s">
        <v>88</v>
      </c>
    </row>
    <row r="1218" ht="15.75" customHeight="1">
      <c r="A1218" s="37" t="str">
        <f t="shared" si="1"/>
        <v>South Africa-Africa2009</v>
      </c>
      <c r="B1218" s="37">
        <v>0.022</v>
      </c>
      <c r="C1218" s="37">
        <v>0.04</v>
      </c>
      <c r="D1218" s="37">
        <v>55.0</v>
      </c>
      <c r="E1218" s="37">
        <v>52.0</v>
      </c>
      <c r="F1218" s="37">
        <v>0.299</v>
      </c>
      <c r="G1218" s="37">
        <v>0.651</v>
      </c>
      <c r="H1218" s="37">
        <v>0.051</v>
      </c>
      <c r="I1218" s="37">
        <v>5.0222996E7</v>
      </c>
      <c r="J1218" s="37">
        <v>0.617</v>
      </c>
      <c r="K1218" s="36" t="s">
        <v>134</v>
      </c>
      <c r="L1218" s="36" t="s">
        <v>75</v>
      </c>
      <c r="M1218" s="31" t="s">
        <v>88</v>
      </c>
    </row>
    <row r="1219" ht="15.75" customHeight="1">
      <c r="A1219" s="37" t="str">
        <f t="shared" si="1"/>
        <v>Libya-Africa2009</v>
      </c>
      <c r="B1219" s="37">
        <v>0.022</v>
      </c>
      <c r="C1219" s="37">
        <v>0.015</v>
      </c>
      <c r="D1219" s="37">
        <v>77.0</v>
      </c>
      <c r="E1219" s="37">
        <v>73.0</v>
      </c>
      <c r="F1219" s="37">
        <v>0.295</v>
      </c>
      <c r="G1219" s="37">
        <v>0.659</v>
      </c>
      <c r="H1219" s="37">
        <v>0.045</v>
      </c>
      <c r="I1219" s="37">
        <v>5964325.0</v>
      </c>
      <c r="J1219" s="37">
        <v>0.775</v>
      </c>
      <c r="K1219" s="36" t="s">
        <v>117</v>
      </c>
      <c r="L1219" s="36" t="s">
        <v>75</v>
      </c>
      <c r="M1219" s="31" t="s">
        <v>88</v>
      </c>
    </row>
    <row r="1220" ht="15.75" customHeight="1">
      <c r="A1220" s="37" t="str">
        <f t="shared" si="1"/>
        <v>Egypt-Africa2009</v>
      </c>
      <c r="B1220" s="37">
        <v>0.024</v>
      </c>
      <c r="C1220" s="37">
        <v>0.021</v>
      </c>
      <c r="D1220" s="37">
        <v>73.0</v>
      </c>
      <c r="E1220" s="37">
        <v>68.0</v>
      </c>
      <c r="F1220" s="37">
        <v>0.316</v>
      </c>
      <c r="G1220" s="37">
        <v>0.629</v>
      </c>
      <c r="H1220" s="37">
        <v>0.055</v>
      </c>
      <c r="I1220" s="37">
        <v>7.6775023E7</v>
      </c>
      <c r="J1220" s="37">
        <v>0.43</v>
      </c>
      <c r="K1220" s="36" t="s">
        <v>105</v>
      </c>
      <c r="L1220" s="36" t="s">
        <v>75</v>
      </c>
      <c r="M1220" s="31" t="s">
        <v>88</v>
      </c>
    </row>
    <row r="1221" ht="15.75" customHeight="1">
      <c r="A1221" s="37" t="str">
        <f t="shared" si="1"/>
        <v>Algeria-Africa2009</v>
      </c>
      <c r="B1221" s="37">
        <v>0.024</v>
      </c>
      <c r="C1221" s="37">
        <v>0.024</v>
      </c>
      <c r="D1221" s="37">
        <v>72.0</v>
      </c>
      <c r="E1221" s="37">
        <v>69.0</v>
      </c>
      <c r="F1221" s="37">
        <v>0.272</v>
      </c>
      <c r="G1221" s="37">
        <v>0.681</v>
      </c>
      <c r="H1221" s="37">
        <v>0.047</v>
      </c>
      <c r="I1221" s="37">
        <v>3.6383302E7</v>
      </c>
      <c r="J1221" s="37">
        <v>0.668</v>
      </c>
      <c r="K1221" s="36" t="s">
        <v>74</v>
      </c>
      <c r="L1221" s="36" t="s">
        <v>75</v>
      </c>
      <c r="M1221" s="31" t="s">
        <v>88</v>
      </c>
    </row>
    <row r="1222" ht="15.75" customHeight="1">
      <c r="A1222" s="37" t="str">
        <f t="shared" si="1"/>
        <v>Botswana-Africa2009</v>
      </c>
      <c r="B1222" s="37">
        <v>0.025</v>
      </c>
      <c r="C1222" s="37">
        <v>0.041</v>
      </c>
      <c r="D1222" s="37">
        <v>46.0</v>
      </c>
      <c r="E1222" s="37">
        <v>47.0</v>
      </c>
      <c r="F1222" s="37">
        <v>0.345</v>
      </c>
      <c r="G1222" s="37">
        <v>0.621</v>
      </c>
      <c r="H1222" s="37">
        <v>0.034</v>
      </c>
      <c r="I1222" s="37">
        <v>1951715.0</v>
      </c>
      <c r="J1222" s="37">
        <v>0.56</v>
      </c>
      <c r="K1222" s="36" t="s">
        <v>94</v>
      </c>
      <c r="L1222" s="36" t="s">
        <v>75</v>
      </c>
      <c r="M1222" s="31" t="s">
        <v>88</v>
      </c>
    </row>
    <row r="1223" ht="15.75" customHeight="1">
      <c r="A1223" s="37" t="str">
        <f t="shared" si="1"/>
        <v>Namibia-Africa2009</v>
      </c>
      <c r="B1223" s="37">
        <v>0.027</v>
      </c>
      <c r="C1223" s="37">
        <v>0.039</v>
      </c>
      <c r="D1223" s="37">
        <v>64.0</v>
      </c>
      <c r="E1223" s="37">
        <v>59.0</v>
      </c>
      <c r="F1223" s="37">
        <v>0.382</v>
      </c>
      <c r="G1223" s="37">
        <v>0.584</v>
      </c>
      <c r="H1223" s="37">
        <v>0.034</v>
      </c>
      <c r="I1223" s="37">
        <v>2143498.0</v>
      </c>
      <c r="J1223" s="37">
        <v>0.406</v>
      </c>
      <c r="K1223" s="36" t="s">
        <v>125</v>
      </c>
      <c r="L1223" s="36" t="s">
        <v>75</v>
      </c>
      <c r="M1223" s="31" t="s">
        <v>88</v>
      </c>
    </row>
    <row r="1224" ht="15.75" customHeight="1">
      <c r="A1224" s="37" t="str">
        <f t="shared" si="1"/>
        <v>Lesotho-Africa2009</v>
      </c>
      <c r="B1224" s="37">
        <v>0.028</v>
      </c>
      <c r="C1224" s="37">
        <v>0.08</v>
      </c>
      <c r="D1224" s="37">
        <v>47.0</v>
      </c>
      <c r="E1224" s="37">
        <v>46.0</v>
      </c>
      <c r="F1224" s="37">
        <v>0.381</v>
      </c>
      <c r="G1224" s="37">
        <v>0.576</v>
      </c>
      <c r="H1224" s="37">
        <v>0.043</v>
      </c>
      <c r="I1224" s="37">
        <v>1989873.0</v>
      </c>
      <c r="J1224" s="37">
        <v>0.243</v>
      </c>
      <c r="K1224" s="36" t="s">
        <v>115</v>
      </c>
      <c r="L1224" s="36" t="s">
        <v>75</v>
      </c>
      <c r="M1224" s="31" t="s">
        <v>88</v>
      </c>
    </row>
    <row r="1225" ht="15.75" customHeight="1">
      <c r="A1225" s="37" t="str">
        <f t="shared" si="1"/>
        <v>Djibouti-Africa2009</v>
      </c>
      <c r="B1225" s="37">
        <v>0.029</v>
      </c>
      <c r="C1225" s="37">
        <v>0.064</v>
      </c>
      <c r="D1225" s="37">
        <v>61.0</v>
      </c>
      <c r="E1225" s="37">
        <v>58.0</v>
      </c>
      <c r="F1225" s="37">
        <v>0.345</v>
      </c>
      <c r="G1225" s="37">
        <v>0.618</v>
      </c>
      <c r="H1225" s="37">
        <v>0.036</v>
      </c>
      <c r="I1225" s="37">
        <v>821865.0</v>
      </c>
      <c r="J1225" s="37">
        <v>0.769</v>
      </c>
      <c r="K1225" s="36" t="s">
        <v>104</v>
      </c>
      <c r="L1225" s="36" t="s">
        <v>75</v>
      </c>
      <c r="M1225" s="31" t="s">
        <v>88</v>
      </c>
    </row>
    <row r="1226" ht="15.75" customHeight="1">
      <c r="A1226" s="37" t="str">
        <f t="shared" si="1"/>
        <v>Swaziland-Africa2009</v>
      </c>
      <c r="B1226" s="37">
        <v>0.031</v>
      </c>
      <c r="C1226" s="37">
        <v>0.068</v>
      </c>
      <c r="D1226" s="37">
        <v>48.0</v>
      </c>
      <c r="E1226" s="37">
        <v>48.0</v>
      </c>
      <c r="F1226" s="37">
        <v>0.393</v>
      </c>
      <c r="G1226" s="37">
        <v>0.574</v>
      </c>
      <c r="H1226" s="37">
        <v>0.033</v>
      </c>
      <c r="I1226" s="37">
        <v>1173678.0</v>
      </c>
      <c r="J1226" s="37">
        <v>0.216</v>
      </c>
      <c r="K1226" s="36" t="s">
        <v>137</v>
      </c>
      <c r="L1226" s="36" t="s">
        <v>75</v>
      </c>
      <c r="M1226" s="31" t="s">
        <v>88</v>
      </c>
    </row>
    <row r="1227" ht="15.75" customHeight="1">
      <c r="A1227" s="37" t="str">
        <f t="shared" si="1"/>
        <v>Zimbabwe-Africa2009</v>
      </c>
      <c r="B1227" s="37">
        <v>0.032</v>
      </c>
      <c r="C1227" s="37">
        <v>0.059</v>
      </c>
      <c r="D1227" s="37">
        <v>51.0</v>
      </c>
      <c r="E1227" s="37">
        <v>51.0</v>
      </c>
      <c r="F1227" s="37">
        <v>0.415</v>
      </c>
      <c r="G1227" s="37">
        <v>0.546</v>
      </c>
      <c r="H1227" s="37">
        <v>0.04</v>
      </c>
      <c r="I1227" s="37">
        <v>1.2888918E7</v>
      </c>
      <c r="J1227" s="37">
        <v>0.334</v>
      </c>
      <c r="K1227" s="36" t="s">
        <v>143</v>
      </c>
      <c r="L1227" s="36" t="s">
        <v>75</v>
      </c>
      <c r="M1227" s="31" t="s">
        <v>88</v>
      </c>
    </row>
    <row r="1228" ht="15.75" customHeight="1">
      <c r="A1228" s="37" t="str">
        <f t="shared" si="1"/>
        <v>Ghana-Africa2009</v>
      </c>
      <c r="B1228" s="37">
        <v>0.033</v>
      </c>
      <c r="C1228" s="37">
        <v>0.056</v>
      </c>
      <c r="D1228" s="37">
        <v>61.0</v>
      </c>
      <c r="E1228" s="37">
        <v>59.0</v>
      </c>
      <c r="F1228" s="37">
        <v>0.392</v>
      </c>
      <c r="G1228" s="37">
        <v>0.573</v>
      </c>
      <c r="H1228" s="37">
        <v>0.035</v>
      </c>
      <c r="I1228" s="37">
        <v>2.3691533E7</v>
      </c>
      <c r="J1228" s="37">
        <v>0.5</v>
      </c>
      <c r="K1228" s="36" t="s">
        <v>111</v>
      </c>
      <c r="L1228" s="36" t="s">
        <v>75</v>
      </c>
      <c r="M1228" s="31" t="s">
        <v>88</v>
      </c>
    </row>
    <row r="1229" ht="15.75" customHeight="1">
      <c r="A1229" s="37" t="str">
        <f t="shared" si="1"/>
        <v>Gabon-Africa2009</v>
      </c>
      <c r="B1229" s="37">
        <v>0.033</v>
      </c>
      <c r="C1229" s="37">
        <v>0.045</v>
      </c>
      <c r="D1229" s="37">
        <v>63.0</v>
      </c>
      <c r="E1229" s="37">
        <v>61.0</v>
      </c>
      <c r="F1229" s="37">
        <v>0.388</v>
      </c>
      <c r="G1229" s="37">
        <v>0.559</v>
      </c>
      <c r="H1229" s="37">
        <v>0.054</v>
      </c>
      <c r="I1229" s="37">
        <v>1519155.0</v>
      </c>
      <c r="J1229" s="37">
        <v>0.853</v>
      </c>
      <c r="K1229" s="36" t="s">
        <v>109</v>
      </c>
      <c r="L1229" s="36" t="s">
        <v>75</v>
      </c>
      <c r="M1229" s="31" t="s">
        <v>88</v>
      </c>
    </row>
    <row r="1230" ht="15.75" customHeight="1">
      <c r="A1230" s="37" t="str">
        <f t="shared" si="1"/>
        <v>Central African Republic-Africa2009</v>
      </c>
      <c r="B1230" s="37">
        <v>0.035</v>
      </c>
      <c r="C1230" s="37">
        <v>0.105</v>
      </c>
      <c r="D1230" s="37">
        <v>49.0</v>
      </c>
      <c r="E1230" s="37">
        <v>46.0</v>
      </c>
      <c r="F1230" s="37">
        <v>0.409</v>
      </c>
      <c r="G1230" s="37">
        <v>0.552</v>
      </c>
      <c r="H1230" s="37">
        <v>0.039</v>
      </c>
      <c r="I1230" s="37">
        <v>4266247.0</v>
      </c>
      <c r="J1230" s="37">
        <v>0.386</v>
      </c>
      <c r="K1230" s="36" t="s">
        <v>98</v>
      </c>
      <c r="L1230" s="36" t="s">
        <v>75</v>
      </c>
      <c r="M1230" s="31" t="s">
        <v>88</v>
      </c>
    </row>
    <row r="1231" ht="15.75" customHeight="1">
      <c r="A1231" s="37" t="str">
        <f t="shared" si="1"/>
        <v>Ethiopia-Africa2009</v>
      </c>
      <c r="B1231" s="37">
        <v>0.035</v>
      </c>
      <c r="C1231" s="37">
        <v>0.054</v>
      </c>
      <c r="D1231" s="37">
        <v>62.0</v>
      </c>
      <c r="E1231" s="37">
        <v>59.0</v>
      </c>
      <c r="F1231" s="37">
        <v>0.449</v>
      </c>
      <c r="G1231" s="37">
        <v>0.518</v>
      </c>
      <c r="H1231" s="37">
        <v>0.033</v>
      </c>
      <c r="I1231" s="37">
        <v>8.4838032E7</v>
      </c>
      <c r="J1231" s="37">
        <v>0.169</v>
      </c>
      <c r="K1231" s="36" t="s">
        <v>108</v>
      </c>
      <c r="L1231" s="36" t="s">
        <v>75</v>
      </c>
      <c r="M1231" s="31" t="s">
        <v>88</v>
      </c>
    </row>
    <row r="1232" ht="15.75" customHeight="1">
      <c r="A1232" s="37" t="str">
        <f t="shared" si="1"/>
        <v>Sudan-Africa2009</v>
      </c>
      <c r="B1232" s="37">
        <v>0.035</v>
      </c>
      <c r="C1232" s="37">
        <v>0.056</v>
      </c>
      <c r="D1232" s="37">
        <v>63.0</v>
      </c>
      <c r="E1232" s="37">
        <v>60.0</v>
      </c>
      <c r="F1232" s="37">
        <v>0.423</v>
      </c>
      <c r="G1232" s="37">
        <v>0.546</v>
      </c>
      <c r="H1232" s="37">
        <v>0.031</v>
      </c>
      <c r="I1232" s="37">
        <v>3.4853178E7</v>
      </c>
      <c r="J1232" s="37">
        <v>0.33</v>
      </c>
      <c r="K1232" s="36" t="s">
        <v>136</v>
      </c>
      <c r="L1232" s="36" t="s">
        <v>75</v>
      </c>
      <c r="M1232" s="31" t="s">
        <v>88</v>
      </c>
    </row>
    <row r="1233" ht="15.75" customHeight="1">
      <c r="A1233" s="37" t="str">
        <f t="shared" si="1"/>
        <v>Cote d'Ivoire-Africa2009</v>
      </c>
      <c r="B1233" s="37">
        <v>0.036</v>
      </c>
      <c r="C1233" s="37">
        <v>0.079</v>
      </c>
      <c r="D1233" s="37">
        <v>50.0</v>
      </c>
      <c r="E1233" s="37">
        <v>48.0</v>
      </c>
      <c r="F1233" s="37">
        <v>0.42</v>
      </c>
      <c r="G1233" s="37">
        <v>0.55</v>
      </c>
      <c r="H1233" s="37">
        <v>0.031</v>
      </c>
      <c r="I1233" s="37">
        <v>1.8601342E7</v>
      </c>
      <c r="J1233" s="37">
        <v>0.498</v>
      </c>
      <c r="K1233" s="36" t="s">
        <v>103</v>
      </c>
      <c r="L1233" s="36" t="s">
        <v>75</v>
      </c>
      <c r="M1233" s="31" t="s">
        <v>88</v>
      </c>
    </row>
    <row r="1234" ht="15.75" customHeight="1">
      <c r="A1234" s="37" t="str">
        <f t="shared" si="1"/>
        <v>Mauritania-Africa2009</v>
      </c>
      <c r="B1234" s="37">
        <v>0.036</v>
      </c>
      <c r="C1234" s="37">
        <v>0.071</v>
      </c>
      <c r="D1234" s="37">
        <v>62.0</v>
      </c>
      <c r="E1234" s="37">
        <v>59.0</v>
      </c>
      <c r="F1234" s="37">
        <v>0.407</v>
      </c>
      <c r="G1234" s="37">
        <v>0.561</v>
      </c>
      <c r="H1234" s="37">
        <v>0.031</v>
      </c>
      <c r="I1234" s="37">
        <v>3516077.0</v>
      </c>
      <c r="J1234" s="37">
        <v>0.56</v>
      </c>
      <c r="K1234" s="36" t="s">
        <v>121</v>
      </c>
      <c r="L1234" s="36" t="s">
        <v>75</v>
      </c>
      <c r="M1234" s="31" t="s">
        <v>88</v>
      </c>
    </row>
    <row r="1235" ht="15.75" customHeight="1">
      <c r="A1235" s="37" t="str">
        <f t="shared" si="1"/>
        <v>Madagascar-Africa2009</v>
      </c>
      <c r="B1235" s="37">
        <v>0.036</v>
      </c>
      <c r="C1235" s="37">
        <v>0.045</v>
      </c>
      <c r="D1235" s="37">
        <v>64.0</v>
      </c>
      <c r="E1235" s="37">
        <v>61.0</v>
      </c>
      <c r="F1235" s="37">
        <v>0.437</v>
      </c>
      <c r="G1235" s="37">
        <v>0.534</v>
      </c>
      <c r="H1235" s="37">
        <v>0.029</v>
      </c>
      <c r="I1235" s="37">
        <v>2.0495695E7</v>
      </c>
      <c r="J1235" s="37">
        <v>0.313</v>
      </c>
      <c r="K1235" s="36" t="s">
        <v>118</v>
      </c>
      <c r="L1235" s="36" t="s">
        <v>75</v>
      </c>
      <c r="M1235" s="31" t="s">
        <v>88</v>
      </c>
    </row>
    <row r="1236" ht="15.75" customHeight="1">
      <c r="A1236" s="37" t="str">
        <f t="shared" si="1"/>
        <v>Equatorial Guinea-Africa2009</v>
      </c>
      <c r="B1236" s="37">
        <v>0.037</v>
      </c>
      <c r="C1236" s="37">
        <v>0.078</v>
      </c>
      <c r="D1236" s="37">
        <v>52.0</v>
      </c>
      <c r="E1236" s="37">
        <v>50.0</v>
      </c>
      <c r="F1236" s="37">
        <v>0.395</v>
      </c>
      <c r="G1236" s="37">
        <v>0.575</v>
      </c>
      <c r="H1236" s="37">
        <v>0.03</v>
      </c>
      <c r="I1236" s="37">
        <v>676851.0</v>
      </c>
      <c r="J1236" s="37">
        <v>0.391</v>
      </c>
      <c r="K1236" s="36" t="s">
        <v>106</v>
      </c>
      <c r="L1236" s="36" t="s">
        <v>75</v>
      </c>
      <c r="M1236" s="31" t="s">
        <v>88</v>
      </c>
    </row>
    <row r="1237" ht="15.75" customHeight="1">
      <c r="A1237" s="37" t="str">
        <f t="shared" si="1"/>
        <v>Kenya-Africa2009</v>
      </c>
      <c r="B1237" s="37">
        <v>0.037</v>
      </c>
      <c r="C1237" s="37">
        <v>0.054</v>
      </c>
      <c r="D1237" s="37">
        <v>60.0</v>
      </c>
      <c r="E1237" s="37">
        <v>57.0</v>
      </c>
      <c r="F1237" s="37">
        <v>0.426</v>
      </c>
      <c r="G1237" s="37">
        <v>0.548</v>
      </c>
      <c r="H1237" s="37">
        <v>0.026</v>
      </c>
      <c r="I1237" s="37">
        <v>3.9824734E7</v>
      </c>
      <c r="J1237" s="37">
        <v>0.232</v>
      </c>
      <c r="K1237" s="36" t="s">
        <v>114</v>
      </c>
      <c r="L1237" s="36" t="s">
        <v>75</v>
      </c>
      <c r="M1237" s="31" t="s">
        <v>88</v>
      </c>
    </row>
    <row r="1238" ht="15.75" customHeight="1">
      <c r="A1238" s="37" t="str">
        <f t="shared" si="1"/>
        <v>Rwanda-Africa2009</v>
      </c>
      <c r="B1238" s="37">
        <v>0.037</v>
      </c>
      <c r="C1238" s="37">
        <v>0.047</v>
      </c>
      <c r="D1238" s="37">
        <v>63.0</v>
      </c>
      <c r="E1238" s="37">
        <v>60.0</v>
      </c>
      <c r="F1238" s="37">
        <v>0.448</v>
      </c>
      <c r="G1238" s="37">
        <v>0.529</v>
      </c>
      <c r="H1238" s="37">
        <v>0.023</v>
      </c>
      <c r="I1238" s="37">
        <v>1.0529668E7</v>
      </c>
      <c r="J1238" s="37">
        <v>0.23</v>
      </c>
      <c r="K1238" s="36" t="s">
        <v>128</v>
      </c>
      <c r="L1238" s="36" t="s">
        <v>75</v>
      </c>
      <c r="M1238" s="31" t="s">
        <v>88</v>
      </c>
    </row>
    <row r="1239" ht="15.75" customHeight="1">
      <c r="A1239" s="37" t="str">
        <f t="shared" si="1"/>
        <v>Sao Tome and Principe-Africa2009</v>
      </c>
      <c r="B1239" s="37">
        <v>0.037</v>
      </c>
      <c r="C1239" s="37">
        <v>0.041</v>
      </c>
      <c r="D1239" s="37">
        <v>68.0</v>
      </c>
      <c r="E1239" s="37">
        <v>64.0</v>
      </c>
      <c r="F1239" s="37">
        <v>0.416</v>
      </c>
      <c r="G1239" s="37">
        <v>0.547</v>
      </c>
      <c r="H1239" s="37">
        <v>0.037</v>
      </c>
      <c r="I1239" s="37">
        <v>173240.0</v>
      </c>
      <c r="J1239" s="37">
        <v>0.612</v>
      </c>
      <c r="K1239" s="36" t="s">
        <v>129</v>
      </c>
      <c r="L1239" s="36" t="s">
        <v>75</v>
      </c>
      <c r="M1239" s="31" t="s">
        <v>88</v>
      </c>
    </row>
    <row r="1240" ht="15.75" customHeight="1">
      <c r="A1240" s="37" t="str">
        <f t="shared" si="1"/>
        <v>South Sudan-Africa2009</v>
      </c>
      <c r="B1240" s="37">
        <v>0.038</v>
      </c>
      <c r="C1240" s="37">
        <v>0.073</v>
      </c>
      <c r="D1240" s="37">
        <v>54.0</v>
      </c>
      <c r="E1240" s="37">
        <v>52.0</v>
      </c>
      <c r="F1240" s="37">
        <v>0.431</v>
      </c>
      <c r="G1240" s="37">
        <v>0.535</v>
      </c>
      <c r="H1240" s="37">
        <v>0.034</v>
      </c>
      <c r="I1240" s="37">
        <v>9520571.0</v>
      </c>
      <c r="J1240" s="37">
        <v>0.177</v>
      </c>
      <c r="K1240" s="36" t="s">
        <v>135</v>
      </c>
      <c r="L1240" s="36" t="s">
        <v>75</v>
      </c>
      <c r="M1240" s="31" t="s">
        <v>88</v>
      </c>
    </row>
    <row r="1241" ht="15.75" customHeight="1">
      <c r="A1241" s="37" t="str">
        <f t="shared" si="1"/>
        <v>Togo-Africa2009</v>
      </c>
      <c r="B1241" s="37">
        <v>0.038</v>
      </c>
      <c r="C1241" s="37">
        <v>0.062</v>
      </c>
      <c r="D1241" s="37">
        <v>56.0</v>
      </c>
      <c r="E1241" s="37">
        <v>54.0</v>
      </c>
      <c r="F1241" s="37">
        <v>0.422</v>
      </c>
      <c r="G1241" s="37">
        <v>0.551</v>
      </c>
      <c r="H1241" s="37">
        <v>0.027</v>
      </c>
      <c r="I1241" s="37">
        <v>6144457.0</v>
      </c>
      <c r="J1241" s="37">
        <v>0.371</v>
      </c>
      <c r="K1241" s="36" t="s">
        <v>139</v>
      </c>
      <c r="L1241" s="36" t="s">
        <v>75</v>
      </c>
      <c r="M1241" s="31" t="s">
        <v>88</v>
      </c>
    </row>
    <row r="1242" ht="15.75" customHeight="1">
      <c r="A1242" s="37" t="str">
        <f t="shared" si="1"/>
        <v>Benin-Africa2009</v>
      </c>
      <c r="B1242" s="37">
        <v>0.038</v>
      </c>
      <c r="C1242" s="37">
        <v>0.064</v>
      </c>
      <c r="D1242" s="37">
        <v>60.0</v>
      </c>
      <c r="E1242" s="37">
        <v>57.0</v>
      </c>
      <c r="F1242" s="37">
        <v>0.436</v>
      </c>
      <c r="G1242" s="37">
        <v>0.535</v>
      </c>
      <c r="H1242" s="37">
        <v>0.029</v>
      </c>
      <c r="I1242" s="37">
        <v>9240783.0</v>
      </c>
      <c r="J1242" s="37">
        <v>0.415</v>
      </c>
      <c r="K1242" s="36" t="s">
        <v>93</v>
      </c>
      <c r="L1242" s="36" t="s">
        <v>75</v>
      </c>
      <c r="M1242" s="31" t="s">
        <v>88</v>
      </c>
    </row>
    <row r="1243" ht="15.75" customHeight="1">
      <c r="A1243" s="37" t="str">
        <f t="shared" si="1"/>
        <v>Liberia-Africa2009</v>
      </c>
      <c r="B1243" s="37">
        <v>0.038</v>
      </c>
      <c r="C1243" s="37">
        <v>0.064</v>
      </c>
      <c r="D1243" s="37">
        <v>60.0</v>
      </c>
      <c r="E1243" s="37">
        <v>58.0</v>
      </c>
      <c r="F1243" s="37">
        <v>0.434</v>
      </c>
      <c r="G1243" s="37">
        <v>0.535</v>
      </c>
      <c r="H1243" s="37">
        <v>0.031</v>
      </c>
      <c r="I1243" s="37">
        <v>3821440.0</v>
      </c>
      <c r="J1243" s="37">
        <v>0.474</v>
      </c>
      <c r="K1243" s="36" t="s">
        <v>116</v>
      </c>
      <c r="L1243" s="36" t="s">
        <v>75</v>
      </c>
      <c r="M1243" s="31" t="s">
        <v>88</v>
      </c>
    </row>
    <row r="1244" ht="15.75" customHeight="1">
      <c r="A1244" s="37" t="str">
        <f t="shared" si="1"/>
        <v>Comoros-Africa2009</v>
      </c>
      <c r="B1244" s="37">
        <v>0.038</v>
      </c>
      <c r="C1244" s="37">
        <v>0.065</v>
      </c>
      <c r="D1244" s="37">
        <v>61.0</v>
      </c>
      <c r="E1244" s="37">
        <v>59.0</v>
      </c>
      <c r="F1244" s="37">
        <v>0.421</v>
      </c>
      <c r="G1244" s="37">
        <v>0.549</v>
      </c>
      <c r="H1244" s="37">
        <v>0.029</v>
      </c>
      <c r="I1244" s="37">
        <v>666097.0</v>
      </c>
      <c r="J1244" s="37">
        <v>0.279</v>
      </c>
      <c r="K1244" s="36" t="s">
        <v>100</v>
      </c>
      <c r="L1244" s="36" t="s">
        <v>75</v>
      </c>
      <c r="M1244" s="31" t="s">
        <v>88</v>
      </c>
    </row>
    <row r="1245" ht="15.75" customHeight="1">
      <c r="A1245" s="37" t="str">
        <f t="shared" si="1"/>
        <v>Sierra Leone-Africa2009</v>
      </c>
      <c r="B1245" s="37">
        <v>0.039</v>
      </c>
      <c r="C1245" s="37">
        <v>0.117</v>
      </c>
      <c r="D1245" s="37">
        <v>45.0</v>
      </c>
      <c r="E1245" s="37">
        <v>44.0</v>
      </c>
      <c r="F1245" s="37">
        <v>0.423</v>
      </c>
      <c r="G1245" s="37">
        <v>0.551</v>
      </c>
      <c r="H1245" s="37">
        <v>0.025</v>
      </c>
      <c r="I1245" s="37">
        <v>5641182.0</v>
      </c>
      <c r="J1245" s="37">
        <v>0.379</v>
      </c>
      <c r="K1245" s="36" t="s">
        <v>132</v>
      </c>
      <c r="L1245" s="36" t="s">
        <v>75</v>
      </c>
      <c r="M1245" s="31" t="s">
        <v>88</v>
      </c>
    </row>
    <row r="1246" ht="15.75" customHeight="1">
      <c r="A1246" s="37" t="str">
        <f t="shared" si="1"/>
        <v>Cameroon-Africa2009</v>
      </c>
      <c r="B1246" s="37">
        <v>0.039</v>
      </c>
      <c r="C1246" s="37">
        <v>0.069</v>
      </c>
      <c r="D1246" s="37">
        <v>54.0</v>
      </c>
      <c r="E1246" s="37">
        <v>52.0</v>
      </c>
      <c r="F1246" s="37">
        <v>0.436</v>
      </c>
      <c r="G1246" s="37">
        <v>0.532</v>
      </c>
      <c r="H1246" s="37">
        <v>0.033</v>
      </c>
      <c r="I1246" s="37">
        <v>2.0103945E7</v>
      </c>
      <c r="J1246" s="37">
        <v>0.509</v>
      </c>
      <c r="K1246" s="36" t="s">
        <v>97</v>
      </c>
      <c r="L1246" s="36" t="s">
        <v>75</v>
      </c>
      <c r="M1246" s="31" t="s">
        <v>88</v>
      </c>
    </row>
    <row r="1247" ht="15.75" customHeight="1">
      <c r="A1247" s="37" t="str">
        <f t="shared" si="1"/>
        <v>Guinea-Bissau-Africa2009</v>
      </c>
      <c r="B1247" s="37">
        <v>0.039</v>
      </c>
      <c r="C1247" s="37">
        <v>0.087</v>
      </c>
      <c r="D1247" s="37">
        <v>55.0</v>
      </c>
      <c r="E1247" s="37">
        <v>52.0</v>
      </c>
      <c r="F1247" s="37">
        <v>0.421</v>
      </c>
      <c r="G1247" s="37">
        <v>0.55</v>
      </c>
      <c r="H1247" s="37">
        <v>0.03</v>
      </c>
      <c r="I1247" s="37">
        <v>1550905.0</v>
      </c>
      <c r="J1247" s="37">
        <v>0.443</v>
      </c>
      <c r="K1247" s="36" t="s">
        <v>113</v>
      </c>
      <c r="L1247" s="36" t="s">
        <v>75</v>
      </c>
      <c r="M1247" s="31" t="s">
        <v>88</v>
      </c>
    </row>
    <row r="1248" ht="15.75" customHeight="1">
      <c r="A1248" s="37" t="str">
        <f t="shared" si="1"/>
        <v>Guinea-Africa2009</v>
      </c>
      <c r="B1248" s="37">
        <v>0.039</v>
      </c>
      <c r="C1248" s="37">
        <v>0.074</v>
      </c>
      <c r="D1248" s="37">
        <v>56.0</v>
      </c>
      <c r="E1248" s="37">
        <v>54.0</v>
      </c>
      <c r="F1248" s="37">
        <v>0.43</v>
      </c>
      <c r="G1248" s="37">
        <v>0.538</v>
      </c>
      <c r="H1248" s="37">
        <v>0.032</v>
      </c>
      <c r="I1248" s="37">
        <v>1.0593248E7</v>
      </c>
      <c r="J1248" s="37">
        <v>0.344</v>
      </c>
      <c r="K1248" s="36" t="s">
        <v>112</v>
      </c>
      <c r="L1248" s="36" t="s">
        <v>75</v>
      </c>
      <c r="M1248" s="31" t="s">
        <v>88</v>
      </c>
    </row>
    <row r="1249" ht="15.75" customHeight="1">
      <c r="A1249" s="37" t="str">
        <f t="shared" si="1"/>
        <v>Congo (Brazzaville)-Africa2009</v>
      </c>
      <c r="B1249" s="37">
        <v>0.039</v>
      </c>
      <c r="C1249" s="37">
        <v>0.045</v>
      </c>
      <c r="D1249" s="37">
        <v>58.0</v>
      </c>
      <c r="E1249" s="37">
        <v>55.0</v>
      </c>
      <c r="F1249" s="37">
        <v>0.422</v>
      </c>
      <c r="G1249" s="37">
        <v>0.544</v>
      </c>
      <c r="H1249" s="37">
        <v>0.034</v>
      </c>
      <c r="I1249" s="37">
        <v>3995146.0</v>
      </c>
      <c r="J1249" s="37">
        <v>0.628</v>
      </c>
      <c r="K1249" s="36" t="s">
        <v>101</v>
      </c>
      <c r="L1249" s="36" t="s">
        <v>75</v>
      </c>
      <c r="M1249" s="31" t="s">
        <v>88</v>
      </c>
    </row>
    <row r="1250" ht="15.75" customHeight="1">
      <c r="A1250" s="37" t="str">
        <f t="shared" si="1"/>
        <v>Eritrea-Africa2009</v>
      </c>
      <c r="B1250" s="37">
        <v>0.039</v>
      </c>
      <c r="C1250" s="37">
        <v>0.041</v>
      </c>
      <c r="D1250" s="37">
        <v>63.0</v>
      </c>
      <c r="E1250" s="37">
        <v>58.0</v>
      </c>
      <c r="F1250" s="37">
        <v>0.43</v>
      </c>
      <c r="G1250" s="37">
        <v>0.549</v>
      </c>
      <c r="H1250" s="37">
        <v>0.021</v>
      </c>
      <c r="I1250" s="37">
        <v>5557889.0</v>
      </c>
      <c r="J1250" s="37">
        <v>0.202</v>
      </c>
      <c r="K1250" s="36" t="s">
        <v>107</v>
      </c>
      <c r="L1250" s="36" t="s">
        <v>75</v>
      </c>
      <c r="M1250" s="31" t="s">
        <v>88</v>
      </c>
    </row>
    <row r="1251" ht="15.75" customHeight="1">
      <c r="A1251" s="37" t="str">
        <f t="shared" si="1"/>
        <v>Senegal-Africa2009</v>
      </c>
      <c r="B1251" s="37">
        <v>0.039</v>
      </c>
      <c r="C1251" s="37">
        <v>0.049</v>
      </c>
      <c r="D1251" s="37">
        <v>64.0</v>
      </c>
      <c r="E1251" s="37">
        <v>61.0</v>
      </c>
      <c r="F1251" s="37">
        <v>0.437</v>
      </c>
      <c r="G1251" s="37">
        <v>0.532</v>
      </c>
      <c r="H1251" s="37">
        <v>0.031</v>
      </c>
      <c r="I1251" s="37">
        <v>1.2586827E7</v>
      </c>
      <c r="J1251" s="37">
        <v>0.42</v>
      </c>
      <c r="K1251" s="36" t="s">
        <v>130</v>
      </c>
      <c r="L1251" s="36" t="s">
        <v>75</v>
      </c>
      <c r="M1251" s="31" t="s">
        <v>88</v>
      </c>
    </row>
    <row r="1252" ht="15.75" customHeight="1">
      <c r="A1252" s="37" t="str">
        <f t="shared" si="1"/>
        <v>Mozambique-Africa2009</v>
      </c>
      <c r="B1252" s="37">
        <v>0.041</v>
      </c>
      <c r="C1252" s="37">
        <v>0.074</v>
      </c>
      <c r="D1252" s="37">
        <v>50.0</v>
      </c>
      <c r="E1252" s="37">
        <v>48.0</v>
      </c>
      <c r="F1252" s="37">
        <v>0.453</v>
      </c>
      <c r="G1252" s="37">
        <v>0.515</v>
      </c>
      <c r="H1252" s="37">
        <v>0.032</v>
      </c>
      <c r="I1252" s="37">
        <v>2.3361025E7</v>
      </c>
      <c r="J1252" s="37">
        <v>0.307</v>
      </c>
      <c r="K1252" s="36" t="s">
        <v>124</v>
      </c>
      <c r="L1252" s="36" t="s">
        <v>75</v>
      </c>
      <c r="M1252" s="31" t="s">
        <v>88</v>
      </c>
    </row>
    <row r="1253" ht="15.75" customHeight="1">
      <c r="A1253" s="37" t="str">
        <f t="shared" si="1"/>
        <v>Malawi-Africa2009</v>
      </c>
      <c r="B1253" s="37">
        <v>0.041</v>
      </c>
      <c r="C1253" s="37">
        <v>0.055</v>
      </c>
      <c r="D1253" s="37">
        <v>53.0</v>
      </c>
      <c r="E1253" s="37">
        <v>53.0</v>
      </c>
      <c r="F1253" s="37">
        <v>0.459</v>
      </c>
      <c r="G1253" s="37">
        <v>0.51</v>
      </c>
      <c r="H1253" s="37">
        <v>0.031</v>
      </c>
      <c r="I1253" s="37">
        <v>1.4573338E7</v>
      </c>
      <c r="J1253" s="37">
        <v>0.154</v>
      </c>
      <c r="K1253" s="36" t="s">
        <v>119</v>
      </c>
      <c r="L1253" s="36" t="s">
        <v>75</v>
      </c>
      <c r="M1253" s="31" t="s">
        <v>88</v>
      </c>
    </row>
    <row r="1254" ht="15.75" customHeight="1">
      <c r="A1254" s="37" t="str">
        <f t="shared" si="1"/>
        <v>Tanzania-Africa2009</v>
      </c>
      <c r="B1254" s="37">
        <v>0.041</v>
      </c>
      <c r="C1254" s="37">
        <v>0.044</v>
      </c>
      <c r="D1254" s="37">
        <v>59.0</v>
      </c>
      <c r="E1254" s="37">
        <v>57.0</v>
      </c>
      <c r="F1254" s="37">
        <v>0.448</v>
      </c>
      <c r="G1254" s="37">
        <v>0.521</v>
      </c>
      <c r="H1254" s="37">
        <v>0.031</v>
      </c>
      <c r="I1254" s="37">
        <v>4.3639752E7</v>
      </c>
      <c r="J1254" s="37">
        <v>0.274</v>
      </c>
      <c r="K1254" s="36" t="s">
        <v>138</v>
      </c>
      <c r="L1254" s="36" t="s">
        <v>75</v>
      </c>
      <c r="M1254" s="31" t="s">
        <v>88</v>
      </c>
    </row>
    <row r="1255" ht="15.75" customHeight="1">
      <c r="A1255" s="37" t="str">
        <f t="shared" si="1"/>
        <v>Nigeria-Africa2009</v>
      </c>
      <c r="B1255" s="37">
        <v>0.042</v>
      </c>
      <c r="C1255" s="37">
        <v>0.085</v>
      </c>
      <c r="D1255" s="37">
        <v>51.0</v>
      </c>
      <c r="E1255" s="37">
        <v>51.0</v>
      </c>
      <c r="F1255" s="37">
        <v>0.439</v>
      </c>
      <c r="G1255" s="37">
        <v>0.534</v>
      </c>
      <c r="H1255" s="37">
        <v>0.027</v>
      </c>
      <c r="I1255" s="37">
        <v>1.5538102E8</v>
      </c>
      <c r="J1255" s="37">
        <v>0.426</v>
      </c>
      <c r="K1255" s="36" t="s">
        <v>127</v>
      </c>
      <c r="L1255" s="36" t="s">
        <v>75</v>
      </c>
      <c r="M1255" s="31" t="s">
        <v>88</v>
      </c>
    </row>
    <row r="1256" ht="15.75" customHeight="1">
      <c r="A1256" s="37" t="str">
        <f t="shared" si="1"/>
        <v>Zambia-Africa2009</v>
      </c>
      <c r="B1256" s="37">
        <v>0.043</v>
      </c>
      <c r="C1256" s="37">
        <v>0.065</v>
      </c>
      <c r="D1256" s="37">
        <v>54.0</v>
      </c>
      <c r="E1256" s="37">
        <v>52.0</v>
      </c>
      <c r="F1256" s="37">
        <v>0.47</v>
      </c>
      <c r="G1256" s="37">
        <v>0.504</v>
      </c>
      <c r="H1256" s="37">
        <v>0.027</v>
      </c>
      <c r="I1256" s="37">
        <v>1.2825031E7</v>
      </c>
      <c r="J1256" s="37">
        <v>0.383</v>
      </c>
      <c r="K1256" s="36" t="s">
        <v>142</v>
      </c>
      <c r="L1256" s="36" t="s">
        <v>75</v>
      </c>
      <c r="M1256" s="31" t="s">
        <v>88</v>
      </c>
    </row>
    <row r="1257" ht="15.75" customHeight="1">
      <c r="A1257" s="37" t="str">
        <f t="shared" si="1"/>
        <v>Burkina Faso-Africa2009</v>
      </c>
      <c r="B1257" s="37">
        <v>0.043</v>
      </c>
      <c r="C1257" s="37">
        <v>0.073</v>
      </c>
      <c r="D1257" s="37">
        <v>55.0</v>
      </c>
      <c r="E1257" s="37">
        <v>54.0</v>
      </c>
      <c r="F1257" s="37">
        <v>0.461</v>
      </c>
      <c r="G1257" s="37">
        <v>0.514</v>
      </c>
      <c r="H1257" s="37">
        <v>0.025</v>
      </c>
      <c r="I1257" s="37">
        <v>1.5094967E7</v>
      </c>
      <c r="J1257" s="37">
        <v>0.248</v>
      </c>
      <c r="K1257" s="36" t="s">
        <v>95</v>
      </c>
      <c r="L1257" s="36" t="s">
        <v>75</v>
      </c>
      <c r="M1257" s="31" t="s">
        <v>88</v>
      </c>
    </row>
    <row r="1258" ht="15.75" customHeight="1">
      <c r="A1258" s="37" t="str">
        <f t="shared" si="1"/>
        <v>Gambia, The-Africa2009</v>
      </c>
      <c r="B1258" s="37">
        <v>0.043</v>
      </c>
      <c r="C1258" s="37">
        <v>0.053</v>
      </c>
      <c r="D1258" s="37">
        <v>59.0</v>
      </c>
      <c r="E1258" s="37">
        <v>57.0</v>
      </c>
      <c r="F1258" s="37">
        <v>0.46</v>
      </c>
      <c r="G1258" s="37">
        <v>0.515</v>
      </c>
      <c r="H1258" s="37">
        <v>0.025</v>
      </c>
      <c r="I1258" s="37">
        <v>1628332.0</v>
      </c>
      <c r="J1258" s="37">
        <v>0.556</v>
      </c>
      <c r="K1258" s="36" t="s">
        <v>110</v>
      </c>
      <c r="L1258" s="36" t="s">
        <v>75</v>
      </c>
      <c r="M1258" s="31" t="s">
        <v>88</v>
      </c>
    </row>
    <row r="1259" ht="15.75" customHeight="1">
      <c r="A1259" s="37" t="str">
        <f t="shared" si="1"/>
        <v>Congo (Kinshasa)-Africa2009</v>
      </c>
      <c r="B1259" s="37">
        <v>0.044</v>
      </c>
      <c r="C1259" s="37">
        <v>0.095</v>
      </c>
      <c r="D1259" s="37">
        <v>50.0</v>
      </c>
      <c r="E1259" s="37">
        <v>47.0</v>
      </c>
      <c r="F1259" s="37">
        <v>0.456</v>
      </c>
      <c r="G1259" s="37">
        <v>0.515</v>
      </c>
      <c r="H1259" s="37">
        <v>0.028</v>
      </c>
      <c r="I1259" s="37">
        <v>6.0486276E7</v>
      </c>
      <c r="J1259" s="37">
        <v>0.394</v>
      </c>
      <c r="K1259" s="36" t="s">
        <v>102</v>
      </c>
      <c r="L1259" s="36" t="s">
        <v>75</v>
      </c>
      <c r="M1259" s="31" t="s">
        <v>88</v>
      </c>
    </row>
    <row r="1260" ht="15.75" customHeight="1">
      <c r="A1260" s="37" t="str">
        <f t="shared" si="1"/>
        <v>Burundi-Africa2009</v>
      </c>
      <c r="B1260" s="37">
        <v>0.045</v>
      </c>
      <c r="C1260" s="37">
        <v>0.063</v>
      </c>
      <c r="D1260" s="37">
        <v>54.0</v>
      </c>
      <c r="E1260" s="37">
        <v>51.0</v>
      </c>
      <c r="F1260" s="37">
        <v>0.44</v>
      </c>
      <c r="G1260" s="37">
        <v>0.535</v>
      </c>
      <c r="H1260" s="37">
        <v>0.026</v>
      </c>
      <c r="I1260" s="37">
        <v>8926687.0</v>
      </c>
      <c r="J1260" s="37">
        <v>0.104</v>
      </c>
      <c r="K1260" s="36" t="s">
        <v>96</v>
      </c>
      <c r="L1260" s="36" t="s">
        <v>75</v>
      </c>
      <c r="M1260" s="31" t="s">
        <v>88</v>
      </c>
    </row>
    <row r="1261" ht="15.75" customHeight="1">
      <c r="A1261" s="37" t="str">
        <f t="shared" si="1"/>
        <v>Uganda-Africa2009</v>
      </c>
      <c r="B1261" s="37">
        <v>0.045</v>
      </c>
      <c r="C1261" s="37">
        <v>0.054</v>
      </c>
      <c r="D1261" s="37">
        <v>57.0</v>
      </c>
      <c r="E1261" s="37">
        <v>56.0</v>
      </c>
      <c r="F1261" s="37">
        <v>0.49</v>
      </c>
      <c r="G1261" s="37">
        <v>0.486</v>
      </c>
      <c r="H1261" s="37">
        <v>0.025</v>
      </c>
      <c r="I1261" s="37">
        <v>3.2864328E7</v>
      </c>
      <c r="J1261" s="37">
        <v>0.142</v>
      </c>
      <c r="K1261" s="36" t="s">
        <v>141</v>
      </c>
      <c r="L1261" s="36" t="s">
        <v>75</v>
      </c>
      <c r="M1261" s="31" t="s">
        <v>88</v>
      </c>
    </row>
    <row r="1262" ht="15.75" customHeight="1">
      <c r="A1262" s="37" t="str">
        <f t="shared" si="1"/>
        <v>Somalia-Africa2009</v>
      </c>
      <c r="B1262" s="37">
        <v>0.046</v>
      </c>
      <c r="C1262" s="37">
        <v>0.1</v>
      </c>
      <c r="D1262" s="37">
        <v>55.0</v>
      </c>
      <c r="E1262" s="37">
        <v>52.0</v>
      </c>
      <c r="F1262" s="37">
        <v>0.478</v>
      </c>
      <c r="G1262" s="37">
        <v>0.494</v>
      </c>
      <c r="H1262" s="37">
        <v>0.028</v>
      </c>
      <c r="I1262" s="37">
        <v>9380854.0</v>
      </c>
      <c r="J1262" s="37">
        <v>0.368</v>
      </c>
      <c r="K1262" s="36" t="s">
        <v>133</v>
      </c>
      <c r="L1262" s="36" t="s">
        <v>75</v>
      </c>
      <c r="M1262" s="31" t="s">
        <v>88</v>
      </c>
    </row>
    <row r="1263" ht="15.75" customHeight="1">
      <c r="A1263" s="37" t="str">
        <f t="shared" si="1"/>
        <v>Angola-Africa2009</v>
      </c>
      <c r="B1263" s="37">
        <v>0.047</v>
      </c>
      <c r="C1263" s="37">
        <v>0.112</v>
      </c>
      <c r="D1263" s="37">
        <v>52.0</v>
      </c>
      <c r="E1263" s="37">
        <v>49.0</v>
      </c>
      <c r="F1263" s="37">
        <v>0.479</v>
      </c>
      <c r="G1263" s="37">
        <v>0.497</v>
      </c>
      <c r="H1263" s="37">
        <v>0.024</v>
      </c>
      <c r="I1263" s="37">
        <v>1.892665E7</v>
      </c>
      <c r="J1263" s="37">
        <v>0.393</v>
      </c>
      <c r="K1263" s="36" t="s">
        <v>92</v>
      </c>
      <c r="L1263" s="36" t="s">
        <v>75</v>
      </c>
      <c r="M1263" s="31" t="s">
        <v>88</v>
      </c>
    </row>
    <row r="1264" ht="15.75" customHeight="1">
      <c r="A1264" s="37" t="str">
        <f t="shared" si="1"/>
        <v>Chad-Africa2009</v>
      </c>
      <c r="B1264" s="37">
        <v>0.048</v>
      </c>
      <c r="C1264" s="37">
        <v>0.095</v>
      </c>
      <c r="D1264" s="37">
        <v>50.0</v>
      </c>
      <c r="E1264" s="37">
        <v>49.0</v>
      </c>
      <c r="F1264" s="37">
        <v>0.49</v>
      </c>
      <c r="G1264" s="37">
        <v>0.485</v>
      </c>
      <c r="H1264" s="37">
        <v>0.025</v>
      </c>
      <c r="I1264" s="37">
        <v>1.1371325E7</v>
      </c>
      <c r="J1264" s="37">
        <v>0.219</v>
      </c>
      <c r="K1264" s="36" t="s">
        <v>99</v>
      </c>
      <c r="L1264" s="36" t="s">
        <v>75</v>
      </c>
      <c r="M1264" s="31" t="s">
        <v>88</v>
      </c>
    </row>
    <row r="1265" ht="15.75" customHeight="1">
      <c r="A1265" s="37" t="str">
        <f t="shared" si="1"/>
        <v>Mali-Africa2009</v>
      </c>
      <c r="B1265" s="37">
        <v>0.048</v>
      </c>
      <c r="C1265" s="37">
        <v>0.085</v>
      </c>
      <c r="D1265" s="37">
        <v>53.0</v>
      </c>
      <c r="E1265" s="37">
        <v>54.0</v>
      </c>
      <c r="F1265" s="37">
        <v>0.467</v>
      </c>
      <c r="G1265" s="37">
        <v>0.504</v>
      </c>
      <c r="H1265" s="37">
        <v>0.029</v>
      </c>
      <c r="I1265" s="37">
        <v>1.3559296E7</v>
      </c>
      <c r="J1265" s="37">
        <v>0.352</v>
      </c>
      <c r="K1265" s="36" t="s">
        <v>120</v>
      </c>
      <c r="L1265" s="36" t="s">
        <v>75</v>
      </c>
      <c r="M1265" s="31" t="s">
        <v>88</v>
      </c>
    </row>
    <row r="1266" ht="15.75" customHeight="1">
      <c r="A1266" s="37" t="str">
        <f t="shared" si="1"/>
        <v>Niger-Africa2009</v>
      </c>
      <c r="B1266" s="37">
        <v>0.05</v>
      </c>
      <c r="C1266" s="37">
        <v>0.069</v>
      </c>
      <c r="D1266" s="37">
        <v>57.0</v>
      </c>
      <c r="E1266" s="37">
        <v>56.0</v>
      </c>
      <c r="F1266" s="37">
        <v>0.497</v>
      </c>
      <c r="G1266" s="37">
        <v>0.477</v>
      </c>
      <c r="H1266" s="37">
        <v>0.026</v>
      </c>
      <c r="I1266" s="37">
        <v>1.5302948E7</v>
      </c>
      <c r="J1266" s="37">
        <v>0.174</v>
      </c>
      <c r="K1266" s="36" t="s">
        <v>126</v>
      </c>
      <c r="L1266" s="36" t="s">
        <v>75</v>
      </c>
      <c r="M1266" s="31" t="s">
        <v>88</v>
      </c>
    </row>
    <row r="1267" ht="15.75" customHeight="1">
      <c r="A1267" s="37" t="str">
        <f t="shared" si="1"/>
        <v>Mauritius-Africa2010</v>
      </c>
      <c r="B1267" s="37">
        <v>0.012</v>
      </c>
      <c r="C1267" s="37">
        <v>0.013</v>
      </c>
      <c r="D1267" s="37">
        <v>77.0</v>
      </c>
      <c r="E1267" s="37">
        <v>69.0</v>
      </c>
      <c r="F1267" s="37">
        <v>0.212</v>
      </c>
      <c r="G1267" s="37">
        <v>0.711</v>
      </c>
      <c r="H1267" s="37">
        <v>0.077</v>
      </c>
      <c r="I1267" s="37">
        <v>1280924.0</v>
      </c>
      <c r="J1267" s="37">
        <v>0.406</v>
      </c>
      <c r="K1267" s="36" t="s">
        <v>122</v>
      </c>
      <c r="L1267" s="36" t="s">
        <v>75</v>
      </c>
      <c r="M1267" s="31" t="s">
        <v>89</v>
      </c>
    </row>
    <row r="1268" ht="15.75" customHeight="1">
      <c r="A1268" s="37" t="str">
        <f t="shared" si="1"/>
        <v>Seychelles-Africa2010</v>
      </c>
      <c r="B1268" s="37">
        <v>0.017</v>
      </c>
      <c r="C1268" s="37">
        <v>0.012</v>
      </c>
      <c r="D1268" s="37">
        <v>78.0</v>
      </c>
      <c r="E1268" s="37">
        <v>69.0</v>
      </c>
      <c r="F1268" s="37">
        <v>0.223</v>
      </c>
      <c r="G1268" s="37">
        <v>0.701</v>
      </c>
      <c r="H1268" s="37">
        <v>0.076</v>
      </c>
      <c r="I1268" s="37">
        <v>89770.0</v>
      </c>
      <c r="J1268" s="37">
        <v>0.523</v>
      </c>
      <c r="K1268" s="36" t="s">
        <v>131</v>
      </c>
      <c r="L1268" s="36" t="s">
        <v>75</v>
      </c>
      <c r="M1268" s="31" t="s">
        <v>89</v>
      </c>
    </row>
    <row r="1269" ht="15.75" customHeight="1">
      <c r="A1269" s="37" t="str">
        <f t="shared" si="1"/>
        <v>Tunisia-Africa2010</v>
      </c>
      <c r="B1269" s="37">
        <v>0.019</v>
      </c>
      <c r="C1269" s="37">
        <v>0.015</v>
      </c>
      <c r="D1269" s="37">
        <v>77.0</v>
      </c>
      <c r="E1269" s="37">
        <v>73.0</v>
      </c>
      <c r="F1269" s="37">
        <v>0.235</v>
      </c>
      <c r="G1269" s="37">
        <v>0.696</v>
      </c>
      <c r="H1269" s="37">
        <v>0.069</v>
      </c>
      <c r="I1269" s="37">
        <v>1.05491E7</v>
      </c>
      <c r="J1269" s="37">
        <v>0.659</v>
      </c>
      <c r="K1269" s="36" t="s">
        <v>140</v>
      </c>
      <c r="L1269" s="36" t="s">
        <v>75</v>
      </c>
      <c r="M1269" s="31" t="s">
        <v>89</v>
      </c>
    </row>
    <row r="1270" ht="15.75" customHeight="1">
      <c r="A1270" s="37" t="str">
        <f t="shared" si="1"/>
        <v>South Africa-Africa2010</v>
      </c>
      <c r="B1270" s="37">
        <v>0.022</v>
      </c>
      <c r="C1270" s="37">
        <v>0.035</v>
      </c>
      <c r="D1270" s="37">
        <v>56.0</v>
      </c>
      <c r="E1270" s="37">
        <v>53.0</v>
      </c>
      <c r="F1270" s="37">
        <v>0.297</v>
      </c>
      <c r="G1270" s="37">
        <v>0.651</v>
      </c>
      <c r="H1270" s="37">
        <v>0.052</v>
      </c>
      <c r="I1270" s="37">
        <v>5.0895698E7</v>
      </c>
      <c r="J1270" s="37">
        <v>0.622</v>
      </c>
      <c r="K1270" s="36" t="s">
        <v>134</v>
      </c>
      <c r="L1270" s="36" t="s">
        <v>75</v>
      </c>
      <c r="M1270" s="31" t="s">
        <v>89</v>
      </c>
    </row>
    <row r="1271" ht="15.75" customHeight="1">
      <c r="A1271" s="37" t="str">
        <f t="shared" si="1"/>
        <v>Morocco-Africa2010</v>
      </c>
      <c r="B1271" s="37">
        <v>0.022</v>
      </c>
      <c r="C1271" s="37">
        <v>0.029</v>
      </c>
      <c r="D1271" s="37">
        <v>72.0</v>
      </c>
      <c r="E1271" s="37">
        <v>68.0</v>
      </c>
      <c r="F1271" s="37">
        <v>0.281</v>
      </c>
      <c r="G1271" s="37">
        <v>0.669</v>
      </c>
      <c r="H1271" s="37">
        <v>0.05</v>
      </c>
      <c r="I1271" s="37">
        <v>3.164236E7</v>
      </c>
      <c r="J1271" s="37">
        <v>0.577</v>
      </c>
      <c r="K1271" s="36" t="s">
        <v>123</v>
      </c>
      <c r="L1271" s="36" t="s">
        <v>75</v>
      </c>
      <c r="M1271" s="31" t="s">
        <v>89</v>
      </c>
    </row>
    <row r="1272" ht="15.75" customHeight="1">
      <c r="A1272" s="37" t="str">
        <f t="shared" si="1"/>
        <v>Libya-Africa2010</v>
      </c>
      <c r="B1272" s="37">
        <v>0.022</v>
      </c>
      <c r="C1272" s="37">
        <v>0.014</v>
      </c>
      <c r="D1272" s="37">
        <v>77.0</v>
      </c>
      <c r="E1272" s="37">
        <v>73.0</v>
      </c>
      <c r="F1272" s="37">
        <v>0.294</v>
      </c>
      <c r="G1272" s="37">
        <v>0.66</v>
      </c>
      <c r="H1272" s="37">
        <v>0.046</v>
      </c>
      <c r="I1272" s="37">
        <v>6040612.0</v>
      </c>
      <c r="J1272" s="37">
        <v>0.776</v>
      </c>
      <c r="K1272" s="36" t="s">
        <v>117</v>
      </c>
      <c r="L1272" s="36" t="s">
        <v>75</v>
      </c>
      <c r="M1272" s="31" t="s">
        <v>89</v>
      </c>
    </row>
    <row r="1273" ht="15.75" customHeight="1">
      <c r="A1273" s="37" t="str">
        <f t="shared" si="1"/>
        <v>Botswana-Africa2010</v>
      </c>
      <c r="B1273" s="37">
        <v>0.024</v>
      </c>
      <c r="C1273" s="37">
        <v>0.04</v>
      </c>
      <c r="D1273" s="37">
        <v>46.0</v>
      </c>
      <c r="E1273" s="37">
        <v>47.0</v>
      </c>
      <c r="F1273" s="37">
        <v>0.343</v>
      </c>
      <c r="G1273" s="37">
        <v>0.623</v>
      </c>
      <c r="H1273" s="37">
        <v>0.035</v>
      </c>
      <c r="I1273" s="37">
        <v>1969341.0</v>
      </c>
      <c r="J1273" s="37">
        <v>0.562</v>
      </c>
      <c r="K1273" s="36" t="s">
        <v>94</v>
      </c>
      <c r="L1273" s="36" t="s">
        <v>75</v>
      </c>
      <c r="M1273" s="31" t="s">
        <v>89</v>
      </c>
    </row>
    <row r="1274" ht="15.75" customHeight="1">
      <c r="A1274" s="37" t="str">
        <f t="shared" si="1"/>
        <v>Egypt-Africa2010</v>
      </c>
      <c r="B1274" s="37">
        <v>0.024</v>
      </c>
      <c r="C1274" s="37">
        <v>0.02</v>
      </c>
      <c r="D1274" s="37">
        <v>73.0</v>
      </c>
      <c r="E1274" s="37">
        <v>68.0</v>
      </c>
      <c r="F1274" s="37">
        <v>0.315</v>
      </c>
      <c r="G1274" s="37">
        <v>0.63</v>
      </c>
      <c r="H1274" s="37">
        <v>0.055</v>
      </c>
      <c r="I1274" s="37">
        <v>7.8075705E7</v>
      </c>
      <c r="J1274" s="37">
        <v>0.43</v>
      </c>
      <c r="K1274" s="36" t="s">
        <v>105</v>
      </c>
      <c r="L1274" s="36" t="s">
        <v>75</v>
      </c>
      <c r="M1274" s="31" t="s">
        <v>89</v>
      </c>
    </row>
    <row r="1275" ht="15.75" customHeight="1">
      <c r="A1275" s="37" t="str">
        <f t="shared" si="1"/>
        <v>Algeria-Africa2010</v>
      </c>
      <c r="B1275" s="37">
        <v>0.025</v>
      </c>
      <c r="C1275" s="37">
        <v>0.024</v>
      </c>
      <c r="D1275" s="37">
        <v>72.0</v>
      </c>
      <c r="E1275" s="37">
        <v>69.0</v>
      </c>
      <c r="F1275" s="37">
        <v>0.271</v>
      </c>
      <c r="G1275" s="37">
        <v>0.681</v>
      </c>
      <c r="H1275" s="37">
        <v>0.047</v>
      </c>
      <c r="I1275" s="37">
        <v>3.706282E7</v>
      </c>
      <c r="J1275" s="37">
        <v>0.675</v>
      </c>
      <c r="K1275" s="36" t="s">
        <v>74</v>
      </c>
      <c r="L1275" s="36" t="s">
        <v>75</v>
      </c>
      <c r="M1275" s="31" t="s">
        <v>89</v>
      </c>
    </row>
    <row r="1276" ht="15.75" customHeight="1">
      <c r="A1276" s="37" t="str">
        <f t="shared" si="1"/>
        <v>Namibia-Africa2010</v>
      </c>
      <c r="B1276" s="37">
        <v>0.027</v>
      </c>
      <c r="C1276" s="37">
        <v>0.038</v>
      </c>
      <c r="D1276" s="37">
        <v>65.0</v>
      </c>
      <c r="E1276" s="37">
        <v>60.0</v>
      </c>
      <c r="F1276" s="37">
        <v>0.377</v>
      </c>
      <c r="G1276" s="37">
        <v>0.589</v>
      </c>
      <c r="H1276" s="37">
        <v>0.034</v>
      </c>
      <c r="I1276" s="37">
        <v>2178967.0</v>
      </c>
      <c r="J1276" s="37">
        <v>0.416</v>
      </c>
      <c r="K1276" s="36" t="s">
        <v>125</v>
      </c>
      <c r="L1276" s="36" t="s">
        <v>75</v>
      </c>
      <c r="M1276" s="31" t="s">
        <v>89</v>
      </c>
    </row>
    <row r="1277" ht="15.75" customHeight="1">
      <c r="A1277" s="37" t="str">
        <f t="shared" si="1"/>
        <v>Lesotho-Africa2010</v>
      </c>
      <c r="B1277" s="37">
        <v>0.028</v>
      </c>
      <c r="C1277" s="37">
        <v>0.077</v>
      </c>
      <c r="D1277" s="37">
        <v>48.0</v>
      </c>
      <c r="E1277" s="37">
        <v>47.0</v>
      </c>
      <c r="F1277" s="37">
        <v>0.376</v>
      </c>
      <c r="G1277" s="37">
        <v>0.581</v>
      </c>
      <c r="H1277" s="37">
        <v>0.043</v>
      </c>
      <c r="I1277" s="37">
        <v>2008921.0</v>
      </c>
      <c r="J1277" s="37">
        <v>0.248</v>
      </c>
      <c r="K1277" s="36" t="s">
        <v>115</v>
      </c>
      <c r="L1277" s="36" t="s">
        <v>75</v>
      </c>
      <c r="M1277" s="31" t="s">
        <v>89</v>
      </c>
    </row>
    <row r="1278" ht="15.75" customHeight="1">
      <c r="A1278" s="37" t="str">
        <f t="shared" si="1"/>
        <v>Djibouti-Africa2010</v>
      </c>
      <c r="B1278" s="37">
        <v>0.028</v>
      </c>
      <c r="C1278" s="37">
        <v>0.062</v>
      </c>
      <c r="D1278" s="37">
        <v>62.0</v>
      </c>
      <c r="E1278" s="37">
        <v>59.0</v>
      </c>
      <c r="F1278" s="37">
        <v>0.341</v>
      </c>
      <c r="G1278" s="37">
        <v>0.622</v>
      </c>
      <c r="H1278" s="37">
        <v>0.037</v>
      </c>
      <c r="I1278" s="37">
        <v>834036.0</v>
      </c>
      <c r="J1278" s="37">
        <v>0.77</v>
      </c>
      <c r="K1278" s="36" t="s">
        <v>104</v>
      </c>
      <c r="L1278" s="36" t="s">
        <v>75</v>
      </c>
      <c r="M1278" s="31" t="s">
        <v>89</v>
      </c>
    </row>
    <row r="1279" ht="15.75" customHeight="1">
      <c r="A1279" s="37" t="str">
        <f t="shared" si="1"/>
        <v>Swaziland-Africa2010</v>
      </c>
      <c r="B1279" s="37">
        <v>0.031</v>
      </c>
      <c r="C1279" s="37">
        <v>0.063</v>
      </c>
      <c r="D1279" s="37">
        <v>48.0</v>
      </c>
      <c r="E1279" s="37">
        <v>49.0</v>
      </c>
      <c r="F1279" s="37">
        <v>0.388</v>
      </c>
      <c r="G1279" s="37">
        <v>0.578</v>
      </c>
      <c r="H1279" s="37">
        <v>0.033</v>
      </c>
      <c r="I1279" s="37">
        <v>1193148.0</v>
      </c>
      <c r="J1279" s="37">
        <v>0.215</v>
      </c>
      <c r="K1279" s="36" t="s">
        <v>137</v>
      </c>
      <c r="L1279" s="36" t="s">
        <v>75</v>
      </c>
      <c r="M1279" s="31" t="s">
        <v>89</v>
      </c>
    </row>
    <row r="1280" ht="15.75" customHeight="1">
      <c r="A1280" s="37" t="str">
        <f t="shared" si="1"/>
        <v>Zimbabwe-Africa2010</v>
      </c>
      <c r="B1280" s="37">
        <v>0.032</v>
      </c>
      <c r="C1280" s="37">
        <v>0.059</v>
      </c>
      <c r="D1280" s="37">
        <v>54.0</v>
      </c>
      <c r="E1280" s="37">
        <v>53.0</v>
      </c>
      <c r="F1280" s="37">
        <v>0.412</v>
      </c>
      <c r="G1280" s="37">
        <v>0.548</v>
      </c>
      <c r="H1280" s="37">
        <v>0.04</v>
      </c>
      <c r="I1280" s="37">
        <v>1.3076978E7</v>
      </c>
      <c r="J1280" s="37">
        <v>0.332</v>
      </c>
      <c r="K1280" s="36" t="s">
        <v>143</v>
      </c>
      <c r="L1280" s="36" t="s">
        <v>75</v>
      </c>
      <c r="M1280" s="31" t="s">
        <v>89</v>
      </c>
    </row>
    <row r="1281" ht="15.75" customHeight="1">
      <c r="A1281" s="37" t="str">
        <f t="shared" si="1"/>
        <v>Ghana-Africa2010</v>
      </c>
      <c r="B1281" s="37">
        <v>0.032</v>
      </c>
      <c r="C1281" s="37">
        <v>0.055</v>
      </c>
      <c r="D1281" s="37">
        <v>62.0</v>
      </c>
      <c r="E1281" s="37">
        <v>60.0</v>
      </c>
      <c r="F1281" s="37">
        <v>0.39</v>
      </c>
      <c r="G1281" s="37">
        <v>0.575</v>
      </c>
      <c r="H1281" s="37">
        <v>0.035</v>
      </c>
      <c r="I1281" s="37">
        <v>2.4262901E7</v>
      </c>
      <c r="J1281" s="37">
        <v>0.507</v>
      </c>
      <c r="K1281" s="36" t="s">
        <v>111</v>
      </c>
      <c r="L1281" s="36" t="s">
        <v>75</v>
      </c>
      <c r="M1281" s="31" t="s">
        <v>89</v>
      </c>
    </row>
    <row r="1282" ht="15.75" customHeight="1">
      <c r="A1282" s="37" t="str">
        <f t="shared" si="1"/>
        <v>Gabon-Africa2010</v>
      </c>
      <c r="B1282" s="37">
        <v>0.033</v>
      </c>
      <c r="C1282" s="37">
        <v>0.043</v>
      </c>
      <c r="D1282" s="37">
        <v>63.0</v>
      </c>
      <c r="E1282" s="37">
        <v>61.0</v>
      </c>
      <c r="F1282" s="37">
        <v>0.386</v>
      </c>
      <c r="G1282" s="37">
        <v>0.56</v>
      </c>
      <c r="H1282" s="37">
        <v>0.053</v>
      </c>
      <c r="I1282" s="37">
        <v>1556222.0</v>
      </c>
      <c r="J1282" s="37">
        <v>0.857</v>
      </c>
      <c r="K1282" s="36" t="s">
        <v>109</v>
      </c>
      <c r="L1282" s="36" t="s">
        <v>75</v>
      </c>
      <c r="M1282" s="31" t="s">
        <v>89</v>
      </c>
    </row>
    <row r="1283" ht="15.75" customHeight="1">
      <c r="A1283" s="37" t="str">
        <f t="shared" si="1"/>
        <v>Central African Republic-Africa2010</v>
      </c>
      <c r="B1283" s="37">
        <v>0.035</v>
      </c>
      <c r="C1283" s="37">
        <v>0.103</v>
      </c>
      <c r="D1283" s="37">
        <v>50.0</v>
      </c>
      <c r="E1283" s="37">
        <v>46.0</v>
      </c>
      <c r="F1283" s="37">
        <v>0.406</v>
      </c>
      <c r="G1283" s="37">
        <v>0.555</v>
      </c>
      <c r="H1283" s="37">
        <v>0.039</v>
      </c>
      <c r="I1283" s="37">
        <v>4349921.0</v>
      </c>
      <c r="J1283" s="37">
        <v>0.388</v>
      </c>
      <c r="K1283" s="36" t="s">
        <v>98</v>
      </c>
      <c r="L1283" s="36" t="s">
        <v>75</v>
      </c>
      <c r="M1283" s="31" t="s">
        <v>89</v>
      </c>
    </row>
    <row r="1284" ht="15.75" customHeight="1">
      <c r="A1284" s="37" t="str">
        <f t="shared" si="1"/>
        <v>Ethiopia-Africa2010</v>
      </c>
      <c r="B1284" s="37">
        <v>0.035</v>
      </c>
      <c r="C1284" s="37">
        <v>0.051</v>
      </c>
      <c r="D1284" s="37">
        <v>63.0</v>
      </c>
      <c r="E1284" s="37">
        <v>60.0</v>
      </c>
      <c r="F1284" s="37">
        <v>0.444</v>
      </c>
      <c r="G1284" s="37">
        <v>0.523</v>
      </c>
      <c r="H1284" s="37">
        <v>0.033</v>
      </c>
      <c r="I1284" s="37">
        <v>8.7095281E7</v>
      </c>
      <c r="J1284" s="37">
        <v>0.173</v>
      </c>
      <c r="K1284" s="36" t="s">
        <v>108</v>
      </c>
      <c r="L1284" s="36" t="s">
        <v>75</v>
      </c>
      <c r="M1284" s="31" t="s">
        <v>89</v>
      </c>
    </row>
    <row r="1285" ht="15.75" customHeight="1">
      <c r="A1285" s="37" t="str">
        <f t="shared" si="1"/>
        <v>Mauritania-Africa2010</v>
      </c>
      <c r="B1285" s="37">
        <v>0.035</v>
      </c>
      <c r="C1285" s="37">
        <v>0.07</v>
      </c>
      <c r="D1285" s="37">
        <v>63.0</v>
      </c>
      <c r="E1285" s="37">
        <v>60.0</v>
      </c>
      <c r="F1285" s="37">
        <v>0.406</v>
      </c>
      <c r="G1285" s="37">
        <v>0.563</v>
      </c>
      <c r="H1285" s="37">
        <v>0.031</v>
      </c>
      <c r="I1285" s="37">
        <v>3609420.0</v>
      </c>
      <c r="J1285" s="37">
        <v>0.567</v>
      </c>
      <c r="K1285" s="36" t="s">
        <v>121</v>
      </c>
      <c r="L1285" s="36" t="s">
        <v>75</v>
      </c>
      <c r="M1285" s="31" t="s">
        <v>89</v>
      </c>
    </row>
    <row r="1286" ht="15.75" customHeight="1">
      <c r="A1286" s="37" t="str">
        <f t="shared" si="1"/>
        <v>Sudan-Africa2010</v>
      </c>
      <c r="B1286" s="37">
        <v>0.035</v>
      </c>
      <c r="C1286" s="37">
        <v>0.055</v>
      </c>
      <c r="D1286" s="37">
        <v>63.0</v>
      </c>
      <c r="E1286" s="37">
        <v>60.0</v>
      </c>
      <c r="F1286" s="37">
        <v>0.421</v>
      </c>
      <c r="G1286" s="37">
        <v>0.548</v>
      </c>
      <c r="H1286" s="37">
        <v>0.031</v>
      </c>
      <c r="I1286" s="37">
        <v>3.5652002E7</v>
      </c>
      <c r="J1286" s="37">
        <v>0.331</v>
      </c>
      <c r="K1286" s="36" t="s">
        <v>136</v>
      </c>
      <c r="L1286" s="36" t="s">
        <v>75</v>
      </c>
      <c r="M1286" s="31" t="s">
        <v>89</v>
      </c>
    </row>
    <row r="1287" ht="15.75" customHeight="1">
      <c r="A1287" s="37" t="str">
        <f t="shared" si="1"/>
        <v>Madagascar-Africa2010</v>
      </c>
      <c r="B1287" s="37">
        <v>0.035</v>
      </c>
      <c r="C1287" s="37">
        <v>0.044</v>
      </c>
      <c r="D1287" s="37">
        <v>65.0</v>
      </c>
      <c r="E1287" s="37">
        <v>62.0</v>
      </c>
      <c r="F1287" s="37">
        <v>0.434</v>
      </c>
      <c r="G1287" s="37">
        <v>0.537</v>
      </c>
      <c r="H1287" s="37">
        <v>0.028</v>
      </c>
      <c r="I1287" s="37">
        <v>2.1079532E7</v>
      </c>
      <c r="J1287" s="37">
        <v>0.319</v>
      </c>
      <c r="K1287" s="36" t="s">
        <v>118</v>
      </c>
      <c r="L1287" s="36" t="s">
        <v>75</v>
      </c>
      <c r="M1287" s="31" t="s">
        <v>89</v>
      </c>
    </row>
    <row r="1288" ht="15.75" customHeight="1">
      <c r="A1288" s="37" t="str">
        <f t="shared" si="1"/>
        <v>Sao Tome and Principe-Africa2010</v>
      </c>
      <c r="B1288" s="37">
        <v>0.036</v>
      </c>
      <c r="C1288" s="37">
        <v>0.04</v>
      </c>
      <c r="D1288" s="37">
        <v>68.0</v>
      </c>
      <c r="E1288" s="37">
        <v>64.0</v>
      </c>
      <c r="F1288" s="37">
        <v>0.416</v>
      </c>
      <c r="G1288" s="37">
        <v>0.548</v>
      </c>
      <c r="H1288" s="37">
        <v>0.036</v>
      </c>
      <c r="I1288" s="37">
        <v>178228.0</v>
      </c>
      <c r="J1288" s="37">
        <v>0.619</v>
      </c>
      <c r="K1288" s="36" t="s">
        <v>129</v>
      </c>
      <c r="L1288" s="36" t="s">
        <v>75</v>
      </c>
      <c r="M1288" s="31" t="s">
        <v>89</v>
      </c>
    </row>
    <row r="1289" ht="15.75" customHeight="1">
      <c r="A1289" s="37" t="str">
        <f t="shared" si="1"/>
        <v>Cote d'Ivoire-Africa2010</v>
      </c>
      <c r="B1289" s="37">
        <v>0.037</v>
      </c>
      <c r="C1289" s="37">
        <v>0.077</v>
      </c>
      <c r="D1289" s="37">
        <v>50.0</v>
      </c>
      <c r="E1289" s="37">
        <v>49.0</v>
      </c>
      <c r="F1289" s="37">
        <v>0.418</v>
      </c>
      <c r="G1289" s="37">
        <v>0.551</v>
      </c>
      <c r="H1289" s="37">
        <v>0.031</v>
      </c>
      <c r="I1289" s="37">
        <v>1.8976588E7</v>
      </c>
      <c r="J1289" s="37">
        <v>0.506</v>
      </c>
      <c r="K1289" s="36" t="s">
        <v>103</v>
      </c>
      <c r="L1289" s="36" t="s">
        <v>75</v>
      </c>
      <c r="M1289" s="31" t="s">
        <v>89</v>
      </c>
    </row>
    <row r="1290" ht="15.75" customHeight="1">
      <c r="A1290" s="37" t="str">
        <f t="shared" si="1"/>
        <v>Equatorial Guinea-Africa2010</v>
      </c>
      <c r="B1290" s="37">
        <v>0.037</v>
      </c>
      <c r="C1290" s="37">
        <v>0.076</v>
      </c>
      <c r="D1290" s="37">
        <v>53.0</v>
      </c>
      <c r="E1290" s="37">
        <v>50.0</v>
      </c>
      <c r="F1290" s="37">
        <v>0.393</v>
      </c>
      <c r="G1290" s="37">
        <v>0.578</v>
      </c>
      <c r="H1290" s="37">
        <v>0.029</v>
      </c>
      <c r="I1290" s="37">
        <v>696167.0</v>
      </c>
      <c r="J1290" s="37">
        <v>0.392</v>
      </c>
      <c r="K1290" s="36" t="s">
        <v>106</v>
      </c>
      <c r="L1290" s="36" t="s">
        <v>75</v>
      </c>
      <c r="M1290" s="31" t="s">
        <v>89</v>
      </c>
    </row>
    <row r="1291" ht="15.75" customHeight="1">
      <c r="A1291" s="37" t="str">
        <f t="shared" si="1"/>
        <v>South Sudan-Africa2010</v>
      </c>
      <c r="B1291" s="37">
        <v>0.037</v>
      </c>
      <c r="C1291" s="37">
        <v>0.071</v>
      </c>
      <c r="D1291" s="37">
        <v>54.0</v>
      </c>
      <c r="E1291" s="37">
        <v>52.0</v>
      </c>
      <c r="F1291" s="37">
        <v>0.428</v>
      </c>
      <c r="G1291" s="37">
        <v>0.538</v>
      </c>
      <c r="H1291" s="37">
        <v>0.034</v>
      </c>
      <c r="I1291" s="37">
        <v>9940929.0</v>
      </c>
      <c r="J1291" s="37">
        <v>0.179</v>
      </c>
      <c r="K1291" s="36" t="s">
        <v>135</v>
      </c>
      <c r="L1291" s="36" t="s">
        <v>75</v>
      </c>
      <c r="M1291" s="31" t="s">
        <v>89</v>
      </c>
    </row>
    <row r="1292" ht="15.75" customHeight="1">
      <c r="A1292" s="37" t="str">
        <f t="shared" si="1"/>
        <v>Togo-Africa2010</v>
      </c>
      <c r="B1292" s="37">
        <v>0.037</v>
      </c>
      <c r="C1292" s="37">
        <v>0.061</v>
      </c>
      <c r="D1292" s="37">
        <v>56.0</v>
      </c>
      <c r="E1292" s="37">
        <v>55.0</v>
      </c>
      <c r="F1292" s="37">
        <v>0.421</v>
      </c>
      <c r="G1292" s="37">
        <v>0.552</v>
      </c>
      <c r="H1292" s="37">
        <v>0.027</v>
      </c>
      <c r="I1292" s="37">
        <v>6306014.0</v>
      </c>
      <c r="J1292" s="37">
        <v>0.375</v>
      </c>
      <c r="K1292" s="36" t="s">
        <v>139</v>
      </c>
      <c r="L1292" s="36" t="s">
        <v>75</v>
      </c>
      <c r="M1292" s="31" t="s">
        <v>89</v>
      </c>
    </row>
    <row r="1293" ht="15.75" customHeight="1">
      <c r="A1293" s="37" t="str">
        <f t="shared" si="1"/>
        <v>Kenya-Africa2010</v>
      </c>
      <c r="B1293" s="37">
        <v>0.037</v>
      </c>
      <c r="C1293" s="37">
        <v>0.052</v>
      </c>
      <c r="D1293" s="37">
        <v>61.0</v>
      </c>
      <c r="E1293" s="37">
        <v>58.0</v>
      </c>
      <c r="F1293" s="37">
        <v>0.426</v>
      </c>
      <c r="G1293" s="37">
        <v>0.548</v>
      </c>
      <c r="H1293" s="37">
        <v>0.026</v>
      </c>
      <c r="I1293" s="37">
        <v>4.0909194E7</v>
      </c>
      <c r="J1293" s="37">
        <v>0.236</v>
      </c>
      <c r="K1293" s="36" t="s">
        <v>114</v>
      </c>
      <c r="L1293" s="36" t="s">
        <v>75</v>
      </c>
      <c r="M1293" s="31" t="s">
        <v>89</v>
      </c>
    </row>
    <row r="1294" ht="15.75" customHeight="1">
      <c r="A1294" s="37" t="str">
        <f t="shared" si="1"/>
        <v>Liberia-Africa2010</v>
      </c>
      <c r="B1294" s="37">
        <v>0.037</v>
      </c>
      <c r="C1294" s="37">
        <v>0.06</v>
      </c>
      <c r="D1294" s="37">
        <v>60.0</v>
      </c>
      <c r="E1294" s="37">
        <v>59.0</v>
      </c>
      <c r="F1294" s="37">
        <v>0.433</v>
      </c>
      <c r="G1294" s="37">
        <v>0.536</v>
      </c>
      <c r="H1294" s="37">
        <v>0.031</v>
      </c>
      <c r="I1294" s="37">
        <v>3957990.0</v>
      </c>
      <c r="J1294" s="37">
        <v>0.478</v>
      </c>
      <c r="K1294" s="36" t="s">
        <v>116</v>
      </c>
      <c r="L1294" s="36" t="s">
        <v>75</v>
      </c>
      <c r="M1294" s="31" t="s">
        <v>89</v>
      </c>
    </row>
    <row r="1295" ht="15.75" customHeight="1">
      <c r="A1295" s="37" t="str">
        <f t="shared" si="1"/>
        <v>Comoros-Africa2010</v>
      </c>
      <c r="B1295" s="37">
        <v>0.037</v>
      </c>
      <c r="C1295" s="37">
        <v>0.063</v>
      </c>
      <c r="D1295" s="37">
        <v>62.0</v>
      </c>
      <c r="E1295" s="37">
        <v>59.0</v>
      </c>
      <c r="F1295" s="37">
        <v>0.422</v>
      </c>
      <c r="G1295" s="37">
        <v>0.549</v>
      </c>
      <c r="H1295" s="37">
        <v>0.029</v>
      </c>
      <c r="I1295" s="37">
        <v>683081.0</v>
      </c>
      <c r="J1295" s="37">
        <v>0.279</v>
      </c>
      <c r="K1295" s="36" t="s">
        <v>100</v>
      </c>
      <c r="L1295" s="36" t="s">
        <v>75</v>
      </c>
      <c r="M1295" s="31" t="s">
        <v>89</v>
      </c>
    </row>
    <row r="1296" ht="15.75" customHeight="1">
      <c r="A1296" s="37" t="str">
        <f t="shared" si="1"/>
        <v>Rwanda-Africa2010</v>
      </c>
      <c r="B1296" s="37">
        <v>0.037</v>
      </c>
      <c r="C1296" s="37">
        <v>0.044</v>
      </c>
      <c r="D1296" s="37">
        <v>64.0</v>
      </c>
      <c r="E1296" s="37">
        <v>61.0</v>
      </c>
      <c r="F1296" s="37">
        <v>0.447</v>
      </c>
      <c r="G1296" s="37">
        <v>0.53</v>
      </c>
      <c r="H1296" s="37">
        <v>0.023</v>
      </c>
      <c r="I1296" s="37">
        <v>1.0836732E7</v>
      </c>
      <c r="J1296" s="37">
        <v>0.24</v>
      </c>
      <c r="K1296" s="36" t="s">
        <v>128</v>
      </c>
      <c r="L1296" s="36" t="s">
        <v>75</v>
      </c>
      <c r="M1296" s="31" t="s">
        <v>89</v>
      </c>
    </row>
    <row r="1297" ht="15.75" customHeight="1">
      <c r="A1297" s="37" t="str">
        <f t="shared" si="1"/>
        <v>Sierra Leone-Africa2010</v>
      </c>
      <c r="B1297" s="37">
        <v>0.038</v>
      </c>
      <c r="C1297" s="37">
        <v>0.114</v>
      </c>
      <c r="D1297" s="37">
        <v>45.0</v>
      </c>
      <c r="E1297" s="37">
        <v>45.0</v>
      </c>
      <c r="F1297" s="37">
        <v>0.422</v>
      </c>
      <c r="G1297" s="37">
        <v>0.553</v>
      </c>
      <c r="H1297" s="37">
        <v>0.026</v>
      </c>
      <c r="I1297" s="37">
        <v>5751976.0</v>
      </c>
      <c r="J1297" s="37">
        <v>0.382</v>
      </c>
      <c r="K1297" s="36" t="s">
        <v>132</v>
      </c>
      <c r="L1297" s="36" t="s">
        <v>75</v>
      </c>
      <c r="M1297" s="31" t="s">
        <v>89</v>
      </c>
    </row>
    <row r="1298" ht="15.75" customHeight="1">
      <c r="A1298" s="37" t="str">
        <f t="shared" si="1"/>
        <v>Guinea-Africa2010</v>
      </c>
      <c r="B1298" s="37">
        <v>0.038</v>
      </c>
      <c r="C1298" s="37">
        <v>0.071</v>
      </c>
      <c r="D1298" s="37">
        <v>56.0</v>
      </c>
      <c r="E1298" s="37">
        <v>55.0</v>
      </c>
      <c r="F1298" s="37">
        <v>0.428</v>
      </c>
      <c r="G1298" s="37">
        <v>0.54</v>
      </c>
      <c r="H1298" s="37">
        <v>0.032</v>
      </c>
      <c r="I1298" s="37">
        <v>1.0876033E7</v>
      </c>
      <c r="J1298" s="37">
        <v>0.349</v>
      </c>
      <c r="K1298" s="36" t="s">
        <v>112</v>
      </c>
      <c r="L1298" s="36" t="s">
        <v>75</v>
      </c>
      <c r="M1298" s="31" t="s">
        <v>89</v>
      </c>
    </row>
    <row r="1299" ht="15.75" customHeight="1">
      <c r="A1299" s="37" t="str">
        <f t="shared" si="1"/>
        <v>Benin-Africa2010</v>
      </c>
      <c r="B1299" s="37">
        <v>0.038</v>
      </c>
      <c r="C1299" s="37">
        <v>0.062</v>
      </c>
      <c r="D1299" s="37">
        <v>60.0</v>
      </c>
      <c r="E1299" s="37">
        <v>57.0</v>
      </c>
      <c r="F1299" s="37">
        <v>0.434</v>
      </c>
      <c r="G1299" s="37">
        <v>0.537</v>
      </c>
      <c r="H1299" s="37">
        <v>0.029</v>
      </c>
      <c r="I1299" s="37">
        <v>9509798.0</v>
      </c>
      <c r="J1299" s="37">
        <v>0.419</v>
      </c>
      <c r="K1299" s="36" t="s">
        <v>93</v>
      </c>
      <c r="L1299" s="36" t="s">
        <v>75</v>
      </c>
      <c r="M1299" s="31" t="s">
        <v>89</v>
      </c>
    </row>
    <row r="1300" ht="15.75" customHeight="1">
      <c r="A1300" s="37" t="str">
        <f t="shared" si="1"/>
        <v>Eritrea-Africa2010</v>
      </c>
      <c r="B1300" s="37">
        <v>0.038</v>
      </c>
      <c r="C1300" s="37">
        <v>0.039</v>
      </c>
      <c r="D1300" s="37">
        <v>64.0</v>
      </c>
      <c r="E1300" s="37">
        <v>59.0</v>
      </c>
      <c r="F1300" s="37">
        <v>0.43</v>
      </c>
      <c r="G1300" s="37">
        <v>0.549</v>
      </c>
      <c r="H1300" s="37">
        <v>0.021</v>
      </c>
      <c r="I1300" s="37">
        <v>5741159.0</v>
      </c>
      <c r="J1300" s="37">
        <v>0.206</v>
      </c>
      <c r="K1300" s="36" t="s">
        <v>107</v>
      </c>
      <c r="L1300" s="36" t="s">
        <v>75</v>
      </c>
      <c r="M1300" s="31" t="s">
        <v>89</v>
      </c>
    </row>
    <row r="1301" ht="15.75" customHeight="1">
      <c r="A1301" s="37" t="str">
        <f t="shared" si="1"/>
        <v>Guinea-Bissau-Africa2010</v>
      </c>
      <c r="B1301" s="37">
        <v>0.039</v>
      </c>
      <c r="C1301" s="37">
        <v>0.085</v>
      </c>
      <c r="D1301" s="37">
        <v>55.0</v>
      </c>
      <c r="E1301" s="37">
        <v>52.0</v>
      </c>
      <c r="F1301" s="37">
        <v>0.419</v>
      </c>
      <c r="G1301" s="37">
        <v>0.551</v>
      </c>
      <c r="H1301" s="37">
        <v>0.03</v>
      </c>
      <c r="I1301" s="37">
        <v>1586624.0</v>
      </c>
      <c r="J1301" s="37">
        <v>0.452</v>
      </c>
      <c r="K1301" s="36" t="s">
        <v>113</v>
      </c>
      <c r="L1301" s="36" t="s">
        <v>75</v>
      </c>
      <c r="M1301" s="31" t="s">
        <v>89</v>
      </c>
    </row>
    <row r="1302" ht="15.75" customHeight="1">
      <c r="A1302" s="37" t="str">
        <f t="shared" si="1"/>
        <v>Cameroon-Africa2010</v>
      </c>
      <c r="B1302" s="37">
        <v>0.039</v>
      </c>
      <c r="C1302" s="37">
        <v>0.066</v>
      </c>
      <c r="D1302" s="37">
        <v>55.0</v>
      </c>
      <c r="E1302" s="37">
        <v>53.0</v>
      </c>
      <c r="F1302" s="37">
        <v>0.434</v>
      </c>
      <c r="G1302" s="37">
        <v>0.533</v>
      </c>
      <c r="H1302" s="37">
        <v>0.032</v>
      </c>
      <c r="I1302" s="37">
        <v>2.0624343E7</v>
      </c>
      <c r="J1302" s="37">
        <v>0.515</v>
      </c>
      <c r="K1302" s="36" t="s">
        <v>97</v>
      </c>
      <c r="L1302" s="36" t="s">
        <v>75</v>
      </c>
      <c r="M1302" s="31" t="s">
        <v>89</v>
      </c>
    </row>
    <row r="1303" ht="15.75" customHeight="1">
      <c r="A1303" s="37" t="str">
        <f t="shared" si="1"/>
        <v>Congo (Brazzaville)-Africa2010</v>
      </c>
      <c r="B1303" s="37">
        <v>0.039</v>
      </c>
      <c r="C1303" s="37">
        <v>0.042</v>
      </c>
      <c r="D1303" s="37">
        <v>59.0</v>
      </c>
      <c r="E1303" s="37">
        <v>56.0</v>
      </c>
      <c r="F1303" s="37">
        <v>0.422</v>
      </c>
      <c r="G1303" s="37">
        <v>0.544</v>
      </c>
      <c r="H1303" s="37">
        <v>0.034</v>
      </c>
      <c r="I1303" s="37">
        <v>4111715.0</v>
      </c>
      <c r="J1303" s="37">
        <v>0.632</v>
      </c>
      <c r="K1303" s="36" t="s">
        <v>101</v>
      </c>
      <c r="L1303" s="36" t="s">
        <v>75</v>
      </c>
      <c r="M1303" s="31" t="s">
        <v>89</v>
      </c>
    </row>
    <row r="1304" ht="15.75" customHeight="1">
      <c r="A1304" s="37" t="str">
        <f t="shared" si="1"/>
        <v>Senegal-Africa2010</v>
      </c>
      <c r="B1304" s="37">
        <v>0.039</v>
      </c>
      <c r="C1304" s="37">
        <v>0.047</v>
      </c>
      <c r="D1304" s="37">
        <v>64.0</v>
      </c>
      <c r="E1304" s="37">
        <v>61.0</v>
      </c>
      <c r="F1304" s="37">
        <v>0.436</v>
      </c>
      <c r="G1304" s="37">
        <v>0.533</v>
      </c>
      <c r="H1304" s="37">
        <v>0.031</v>
      </c>
      <c r="I1304" s="37">
        <v>1.2950564E7</v>
      </c>
      <c r="J1304" s="37">
        <v>0.422</v>
      </c>
      <c r="K1304" s="36" t="s">
        <v>130</v>
      </c>
      <c r="L1304" s="36" t="s">
        <v>75</v>
      </c>
      <c r="M1304" s="31" t="s">
        <v>89</v>
      </c>
    </row>
    <row r="1305" ht="15.75" customHeight="1">
      <c r="A1305" s="37" t="str">
        <f t="shared" si="1"/>
        <v>Mozambique-Africa2010</v>
      </c>
      <c r="B1305" s="37">
        <v>0.041</v>
      </c>
      <c r="C1305" s="37">
        <v>0.072</v>
      </c>
      <c r="D1305" s="37">
        <v>50.0</v>
      </c>
      <c r="E1305" s="37">
        <v>48.0</v>
      </c>
      <c r="F1305" s="37">
        <v>0.453</v>
      </c>
      <c r="G1305" s="37">
        <v>0.514</v>
      </c>
      <c r="H1305" s="37">
        <v>0.032</v>
      </c>
      <c r="I1305" s="37">
        <v>2.3967265E7</v>
      </c>
      <c r="J1305" s="37">
        <v>0.31</v>
      </c>
      <c r="K1305" s="36" t="s">
        <v>124</v>
      </c>
      <c r="L1305" s="36" t="s">
        <v>75</v>
      </c>
      <c r="M1305" s="31" t="s">
        <v>89</v>
      </c>
    </row>
    <row r="1306" ht="15.75" customHeight="1">
      <c r="A1306" s="37" t="str">
        <f t="shared" si="1"/>
        <v>Malawi-Africa2010</v>
      </c>
      <c r="B1306" s="37">
        <v>0.041</v>
      </c>
      <c r="C1306" s="37">
        <v>0.053</v>
      </c>
      <c r="D1306" s="37">
        <v>54.0</v>
      </c>
      <c r="E1306" s="37">
        <v>53.0</v>
      </c>
      <c r="F1306" s="37">
        <v>0.458</v>
      </c>
      <c r="G1306" s="37">
        <v>0.511</v>
      </c>
      <c r="H1306" s="37">
        <v>0.031</v>
      </c>
      <c r="I1306" s="37">
        <v>1.5013694E7</v>
      </c>
      <c r="J1306" s="37">
        <v>0.155</v>
      </c>
      <c r="K1306" s="36" t="s">
        <v>119</v>
      </c>
      <c r="L1306" s="36" t="s">
        <v>75</v>
      </c>
      <c r="M1306" s="31" t="s">
        <v>89</v>
      </c>
    </row>
    <row r="1307" ht="15.75" customHeight="1">
      <c r="A1307" s="37" t="str">
        <f t="shared" si="1"/>
        <v>Tanzania-Africa2010</v>
      </c>
      <c r="B1307" s="37">
        <v>0.041</v>
      </c>
      <c r="C1307" s="37">
        <v>0.041</v>
      </c>
      <c r="D1307" s="37">
        <v>60.0</v>
      </c>
      <c r="E1307" s="37">
        <v>58.0</v>
      </c>
      <c r="F1307" s="37">
        <v>0.448</v>
      </c>
      <c r="G1307" s="37">
        <v>0.52</v>
      </c>
      <c r="H1307" s="37">
        <v>0.031</v>
      </c>
      <c r="I1307" s="37">
        <v>4.497333E7</v>
      </c>
      <c r="J1307" s="37">
        <v>0.281</v>
      </c>
      <c r="K1307" s="36" t="s">
        <v>138</v>
      </c>
      <c r="L1307" s="36" t="s">
        <v>75</v>
      </c>
      <c r="M1307" s="31" t="s">
        <v>89</v>
      </c>
    </row>
    <row r="1308" ht="15.75" customHeight="1">
      <c r="A1308" s="37" t="str">
        <f t="shared" si="1"/>
        <v>Nigeria-Africa2010</v>
      </c>
      <c r="B1308" s="37">
        <v>0.042</v>
      </c>
      <c r="C1308" s="37">
        <v>0.082</v>
      </c>
      <c r="D1308" s="37">
        <v>52.0</v>
      </c>
      <c r="E1308" s="37">
        <v>51.0</v>
      </c>
      <c r="F1308" s="37">
        <v>0.44</v>
      </c>
      <c r="G1308" s="37">
        <v>0.532</v>
      </c>
      <c r="H1308" s="37">
        <v>0.027</v>
      </c>
      <c r="I1308" s="37">
        <v>1.5970778E8</v>
      </c>
      <c r="J1308" s="37">
        <v>0.435</v>
      </c>
      <c r="K1308" s="36" t="s">
        <v>127</v>
      </c>
      <c r="L1308" s="36" t="s">
        <v>75</v>
      </c>
      <c r="M1308" s="31" t="s">
        <v>89</v>
      </c>
    </row>
    <row r="1309" ht="15.75" customHeight="1">
      <c r="A1309" s="37" t="str">
        <f t="shared" si="1"/>
        <v>Zambia-Africa2010</v>
      </c>
      <c r="B1309" s="37">
        <v>0.043</v>
      </c>
      <c r="C1309" s="37">
        <v>0.064</v>
      </c>
      <c r="D1309" s="37">
        <v>56.0</v>
      </c>
      <c r="E1309" s="37">
        <v>53.0</v>
      </c>
      <c r="F1309" s="37">
        <v>0.469</v>
      </c>
      <c r="G1309" s="37">
        <v>0.504</v>
      </c>
      <c r="H1309" s="37">
        <v>0.027</v>
      </c>
      <c r="I1309" s="37">
        <v>1.3216985E7</v>
      </c>
      <c r="J1309" s="37">
        <v>0.387</v>
      </c>
      <c r="K1309" s="36" t="s">
        <v>142</v>
      </c>
      <c r="L1309" s="36" t="s">
        <v>75</v>
      </c>
      <c r="M1309" s="31" t="s">
        <v>89</v>
      </c>
    </row>
    <row r="1310" ht="15.75" customHeight="1">
      <c r="A1310" s="37" t="str">
        <f t="shared" si="1"/>
        <v>Burkina Faso-Africa2010</v>
      </c>
      <c r="B1310" s="37">
        <v>0.043</v>
      </c>
      <c r="C1310" s="37">
        <v>0.07</v>
      </c>
      <c r="D1310" s="37">
        <v>56.0</v>
      </c>
      <c r="E1310" s="37">
        <v>54.0</v>
      </c>
      <c r="F1310" s="37">
        <v>0.46</v>
      </c>
      <c r="G1310" s="37">
        <v>0.515</v>
      </c>
      <c r="H1310" s="37">
        <v>0.025</v>
      </c>
      <c r="I1310" s="37">
        <v>1.5540284E7</v>
      </c>
      <c r="J1310" s="37">
        <v>0.257</v>
      </c>
      <c r="K1310" s="36" t="s">
        <v>95</v>
      </c>
      <c r="L1310" s="36" t="s">
        <v>75</v>
      </c>
      <c r="M1310" s="31" t="s">
        <v>89</v>
      </c>
    </row>
    <row r="1311" ht="15.75" customHeight="1">
      <c r="A1311" s="37" t="str">
        <f t="shared" si="1"/>
        <v>Gambia, The-Africa2010</v>
      </c>
      <c r="B1311" s="37">
        <v>0.043</v>
      </c>
      <c r="C1311" s="37">
        <v>0.052</v>
      </c>
      <c r="D1311" s="37">
        <v>59.0</v>
      </c>
      <c r="E1311" s="37">
        <v>57.0</v>
      </c>
      <c r="F1311" s="37">
        <v>0.46</v>
      </c>
      <c r="G1311" s="37">
        <v>0.515</v>
      </c>
      <c r="H1311" s="37">
        <v>0.025</v>
      </c>
      <c r="I1311" s="37">
        <v>1680640.0</v>
      </c>
      <c r="J1311" s="37">
        <v>0.563</v>
      </c>
      <c r="K1311" s="36" t="s">
        <v>110</v>
      </c>
      <c r="L1311" s="36" t="s">
        <v>75</v>
      </c>
      <c r="M1311" s="31" t="s">
        <v>89</v>
      </c>
    </row>
    <row r="1312" ht="15.75" customHeight="1">
      <c r="A1312" s="37" t="str">
        <f t="shared" si="1"/>
        <v>Congo (Kinshasa)-Africa2010</v>
      </c>
      <c r="B1312" s="37">
        <v>0.044</v>
      </c>
      <c r="C1312" s="37">
        <v>0.092</v>
      </c>
      <c r="D1312" s="37">
        <v>51.0</v>
      </c>
      <c r="E1312" s="37">
        <v>47.0</v>
      </c>
      <c r="F1312" s="37">
        <v>0.455</v>
      </c>
      <c r="G1312" s="37">
        <v>0.517</v>
      </c>
      <c r="H1312" s="37">
        <v>0.028</v>
      </c>
      <c r="I1312" s="37">
        <v>6.2191161E7</v>
      </c>
      <c r="J1312" s="37">
        <v>0.399</v>
      </c>
      <c r="K1312" s="36" t="s">
        <v>102</v>
      </c>
      <c r="L1312" s="36" t="s">
        <v>75</v>
      </c>
      <c r="M1312" s="31" t="s">
        <v>89</v>
      </c>
    </row>
    <row r="1313" ht="15.75" customHeight="1">
      <c r="A1313" s="37" t="str">
        <f t="shared" si="1"/>
        <v>Burundi-Africa2010</v>
      </c>
      <c r="B1313" s="37">
        <v>0.045</v>
      </c>
      <c r="C1313" s="37">
        <v>0.061</v>
      </c>
      <c r="D1313" s="37">
        <v>54.0</v>
      </c>
      <c r="E1313" s="37">
        <v>51.0</v>
      </c>
      <c r="F1313" s="37">
        <v>0.439</v>
      </c>
      <c r="G1313" s="37">
        <v>0.535</v>
      </c>
      <c r="H1313" s="37">
        <v>0.025</v>
      </c>
      <c r="I1313" s="37">
        <v>9232753.0</v>
      </c>
      <c r="J1313" s="37">
        <v>0.106</v>
      </c>
      <c r="K1313" s="36" t="s">
        <v>96</v>
      </c>
      <c r="L1313" s="36" t="s">
        <v>75</v>
      </c>
      <c r="M1313" s="31" t="s">
        <v>89</v>
      </c>
    </row>
    <row r="1314" ht="15.75" customHeight="1">
      <c r="A1314" s="37" t="str">
        <f t="shared" si="1"/>
        <v>Somalia-Africa2010</v>
      </c>
      <c r="B1314" s="37">
        <v>0.045</v>
      </c>
      <c r="C1314" s="37">
        <v>0.097</v>
      </c>
      <c r="D1314" s="37">
        <v>56.0</v>
      </c>
      <c r="E1314" s="37">
        <v>52.0</v>
      </c>
      <c r="F1314" s="37">
        <v>0.477</v>
      </c>
      <c r="G1314" s="37">
        <v>0.495</v>
      </c>
      <c r="H1314" s="37">
        <v>0.028</v>
      </c>
      <c r="I1314" s="37">
        <v>9636173.0</v>
      </c>
      <c r="J1314" s="37">
        <v>0.373</v>
      </c>
      <c r="K1314" s="36" t="s">
        <v>133</v>
      </c>
      <c r="L1314" s="36" t="s">
        <v>75</v>
      </c>
      <c r="M1314" s="31" t="s">
        <v>89</v>
      </c>
    </row>
    <row r="1315" ht="15.75" customHeight="1">
      <c r="A1315" s="37" t="str">
        <f t="shared" si="1"/>
        <v>Uganda-Africa2010</v>
      </c>
      <c r="B1315" s="37">
        <v>0.045</v>
      </c>
      <c r="C1315" s="37">
        <v>0.051</v>
      </c>
      <c r="D1315" s="37">
        <v>58.0</v>
      </c>
      <c r="E1315" s="37">
        <v>56.0</v>
      </c>
      <c r="F1315" s="37">
        <v>0.489</v>
      </c>
      <c r="G1315" s="37">
        <v>0.487</v>
      </c>
      <c r="H1315" s="37">
        <v>0.024</v>
      </c>
      <c r="I1315" s="37">
        <v>3.3987213E7</v>
      </c>
      <c r="J1315" s="37">
        <v>0.145</v>
      </c>
      <c r="K1315" s="36" t="s">
        <v>141</v>
      </c>
      <c r="L1315" s="36" t="s">
        <v>75</v>
      </c>
      <c r="M1315" s="31" t="s">
        <v>89</v>
      </c>
    </row>
    <row r="1316" ht="15.75" customHeight="1">
      <c r="A1316" s="37" t="str">
        <f t="shared" si="1"/>
        <v>Angola-Africa2010</v>
      </c>
      <c r="B1316" s="37">
        <v>0.046</v>
      </c>
      <c r="C1316" s="37">
        <v>0.11</v>
      </c>
      <c r="D1316" s="37">
        <v>52.0</v>
      </c>
      <c r="E1316" s="37">
        <v>49.0</v>
      </c>
      <c r="F1316" s="37">
        <v>0.478</v>
      </c>
      <c r="G1316" s="37">
        <v>0.498</v>
      </c>
      <c r="H1316" s="37">
        <v>0.024</v>
      </c>
      <c r="I1316" s="37">
        <v>1.9549124E7</v>
      </c>
      <c r="J1316" s="37">
        <v>0.401</v>
      </c>
      <c r="K1316" s="36" t="s">
        <v>92</v>
      </c>
      <c r="L1316" s="36" t="s">
        <v>75</v>
      </c>
      <c r="M1316" s="31" t="s">
        <v>89</v>
      </c>
    </row>
    <row r="1317" ht="15.75" customHeight="1">
      <c r="A1317" s="37" t="str">
        <f t="shared" si="1"/>
        <v>Chad-Africa2010</v>
      </c>
      <c r="B1317" s="37">
        <v>0.047</v>
      </c>
      <c r="C1317" s="37">
        <v>0.094</v>
      </c>
      <c r="D1317" s="37">
        <v>51.0</v>
      </c>
      <c r="E1317" s="37">
        <v>49.0</v>
      </c>
      <c r="F1317" s="37">
        <v>0.488</v>
      </c>
      <c r="G1317" s="37">
        <v>0.487</v>
      </c>
      <c r="H1317" s="37">
        <v>0.025</v>
      </c>
      <c r="I1317" s="37">
        <v>1.1720781E7</v>
      </c>
      <c r="J1317" s="37">
        <v>0.22</v>
      </c>
      <c r="K1317" s="36" t="s">
        <v>99</v>
      </c>
      <c r="L1317" s="36" t="s">
        <v>75</v>
      </c>
      <c r="M1317" s="31" t="s">
        <v>89</v>
      </c>
    </row>
    <row r="1318" ht="15.75" customHeight="1">
      <c r="A1318" s="37" t="str">
        <f t="shared" si="1"/>
        <v>Mali-Africa2010</v>
      </c>
      <c r="B1318" s="37">
        <v>0.048</v>
      </c>
      <c r="C1318" s="37">
        <v>0.083</v>
      </c>
      <c r="D1318" s="37">
        <v>54.0</v>
      </c>
      <c r="E1318" s="37">
        <v>54.0</v>
      </c>
      <c r="F1318" s="37">
        <v>0.468</v>
      </c>
      <c r="G1318" s="37">
        <v>0.503</v>
      </c>
      <c r="H1318" s="37">
        <v>0.029</v>
      </c>
      <c r="I1318" s="37">
        <v>1.3985961E7</v>
      </c>
      <c r="J1318" s="37">
        <v>0.36</v>
      </c>
      <c r="K1318" s="36" t="s">
        <v>120</v>
      </c>
      <c r="L1318" s="36" t="s">
        <v>75</v>
      </c>
      <c r="M1318" s="31" t="s">
        <v>89</v>
      </c>
    </row>
    <row r="1319" ht="15.75" customHeight="1">
      <c r="A1319" s="37" t="str">
        <f t="shared" si="1"/>
        <v>Niger-Africa2010</v>
      </c>
      <c r="B1319" s="37">
        <v>0.05</v>
      </c>
      <c r="C1319" s="37">
        <v>0.066</v>
      </c>
      <c r="D1319" s="37">
        <v>57.0</v>
      </c>
      <c r="E1319" s="37">
        <v>57.0</v>
      </c>
      <c r="F1319" s="37">
        <v>0.498</v>
      </c>
      <c r="G1319" s="37">
        <v>0.476</v>
      </c>
      <c r="H1319" s="37">
        <v>0.026</v>
      </c>
      <c r="I1319" s="37">
        <v>1.5893746E7</v>
      </c>
      <c r="J1319" s="37">
        <v>0.176</v>
      </c>
      <c r="K1319" s="36" t="s">
        <v>126</v>
      </c>
      <c r="L1319" s="36" t="s">
        <v>75</v>
      </c>
      <c r="M1319" s="31" t="s">
        <v>89</v>
      </c>
    </row>
    <row r="1320" ht="15.75" customHeight="1">
      <c r="A1320" s="37" t="str">
        <f t="shared" si="1"/>
        <v>Mauritius-Africa2011</v>
      </c>
      <c r="B1320" s="37">
        <v>0.011</v>
      </c>
      <c r="C1320" s="37">
        <v>0.013</v>
      </c>
      <c r="D1320" s="37">
        <v>77.0</v>
      </c>
      <c r="E1320" s="37">
        <v>70.0</v>
      </c>
      <c r="F1320" s="37">
        <v>0.206</v>
      </c>
      <c r="G1320" s="37">
        <v>0.713</v>
      </c>
      <c r="H1320" s="37">
        <v>0.08</v>
      </c>
      <c r="I1320" s="37">
        <v>1286051.0</v>
      </c>
      <c r="J1320" s="37">
        <v>0.404</v>
      </c>
      <c r="K1320" s="36" t="s">
        <v>122</v>
      </c>
      <c r="L1320" s="36" t="s">
        <v>75</v>
      </c>
      <c r="M1320" s="31" t="s">
        <v>90</v>
      </c>
    </row>
    <row r="1321" ht="15.75" customHeight="1">
      <c r="A1321" s="37" t="str">
        <f t="shared" si="1"/>
        <v>Seychelles-Africa2011</v>
      </c>
      <c r="B1321" s="37">
        <v>0.019</v>
      </c>
      <c r="C1321" s="37">
        <v>0.012</v>
      </c>
      <c r="D1321" s="37">
        <v>78.0</v>
      </c>
      <c r="E1321" s="37">
        <v>68.0</v>
      </c>
      <c r="F1321" s="37">
        <v>0.222</v>
      </c>
      <c r="G1321" s="37">
        <v>0.702</v>
      </c>
      <c r="H1321" s="37">
        <v>0.076</v>
      </c>
      <c r="I1321" s="37">
        <v>87441.0</v>
      </c>
      <c r="J1321" s="37">
        <v>0.526</v>
      </c>
      <c r="K1321" s="36" t="s">
        <v>131</v>
      </c>
      <c r="L1321" s="36" t="s">
        <v>75</v>
      </c>
      <c r="M1321" s="31" t="s">
        <v>90</v>
      </c>
    </row>
    <row r="1322" ht="15.75" customHeight="1">
      <c r="A1322" s="37" t="str">
        <f t="shared" si="1"/>
        <v>Tunisia-Africa2011</v>
      </c>
      <c r="B1322" s="37">
        <v>0.019</v>
      </c>
      <c r="C1322" s="37">
        <v>0.014</v>
      </c>
      <c r="D1322" s="37">
        <v>77.0</v>
      </c>
      <c r="E1322" s="37">
        <v>73.0</v>
      </c>
      <c r="F1322" s="37">
        <v>0.233</v>
      </c>
      <c r="G1322" s="37">
        <v>0.697</v>
      </c>
      <c r="H1322" s="37">
        <v>0.07</v>
      </c>
      <c r="I1322" s="37">
        <v>1.06738E7</v>
      </c>
      <c r="J1322" s="37">
        <v>0.661</v>
      </c>
      <c r="K1322" s="36" t="s">
        <v>140</v>
      </c>
      <c r="L1322" s="36" t="s">
        <v>75</v>
      </c>
      <c r="M1322" s="31" t="s">
        <v>90</v>
      </c>
    </row>
    <row r="1323" ht="15.75" customHeight="1">
      <c r="A1323" s="37" t="str">
        <f t="shared" si="1"/>
        <v>South Africa-Africa2011</v>
      </c>
      <c r="B1323" s="37">
        <v>0.021</v>
      </c>
      <c r="C1323" s="37">
        <v>0.034</v>
      </c>
      <c r="D1323" s="37">
        <v>57.0</v>
      </c>
      <c r="E1323" s="37">
        <v>53.0</v>
      </c>
      <c r="F1323" s="37">
        <v>0.296</v>
      </c>
      <c r="G1323" s="37">
        <v>0.651</v>
      </c>
      <c r="H1323" s="37">
        <v>0.053</v>
      </c>
      <c r="I1323" s="37">
        <v>5.1579599E7</v>
      </c>
      <c r="J1323" s="37">
        <v>0.627</v>
      </c>
      <c r="K1323" s="36" t="s">
        <v>134</v>
      </c>
      <c r="L1323" s="36" t="s">
        <v>75</v>
      </c>
      <c r="M1323" s="31" t="s">
        <v>90</v>
      </c>
    </row>
    <row r="1324" ht="15.75" customHeight="1">
      <c r="A1324" s="37" t="str">
        <f t="shared" si="1"/>
        <v>Morocco-Africa2011</v>
      </c>
      <c r="B1324" s="37">
        <v>0.022</v>
      </c>
      <c r="C1324" s="37">
        <v>0.028</v>
      </c>
      <c r="D1324" s="37">
        <v>72.0</v>
      </c>
      <c r="E1324" s="37">
        <v>69.0</v>
      </c>
      <c r="F1324" s="37">
        <v>0.279</v>
      </c>
      <c r="G1324" s="37">
        <v>0.671</v>
      </c>
      <c r="H1324" s="37">
        <v>0.05</v>
      </c>
      <c r="I1324" s="37">
        <v>3.2059424E7</v>
      </c>
      <c r="J1324" s="37">
        <v>0.582</v>
      </c>
      <c r="K1324" s="36" t="s">
        <v>123</v>
      </c>
      <c r="L1324" s="36" t="s">
        <v>75</v>
      </c>
      <c r="M1324" s="31" t="s">
        <v>90</v>
      </c>
    </row>
    <row r="1325" ht="15.75" customHeight="1">
      <c r="A1325" s="37" t="str">
        <f t="shared" si="1"/>
        <v>Libya-Africa2011</v>
      </c>
      <c r="B1325" s="37">
        <v>0.022</v>
      </c>
      <c r="C1325" s="37">
        <v>0.014</v>
      </c>
      <c r="D1325" s="37">
        <v>77.0</v>
      </c>
      <c r="E1325" s="37">
        <v>73.0</v>
      </c>
      <c r="F1325" s="37">
        <v>0.294</v>
      </c>
      <c r="G1325" s="37">
        <v>0.659</v>
      </c>
      <c r="H1325" s="37">
        <v>0.046</v>
      </c>
      <c r="I1325" s="37">
        <v>6103233.0</v>
      </c>
      <c r="J1325" s="37">
        <v>0.778</v>
      </c>
      <c r="K1325" s="36" t="s">
        <v>117</v>
      </c>
      <c r="L1325" s="36" t="s">
        <v>75</v>
      </c>
      <c r="M1325" s="31" t="s">
        <v>90</v>
      </c>
    </row>
    <row r="1326" ht="15.75" customHeight="1">
      <c r="A1326" s="37" t="str">
        <f t="shared" si="1"/>
        <v>Botswana-Africa2011</v>
      </c>
      <c r="B1326" s="37">
        <v>0.024</v>
      </c>
      <c r="C1326" s="37">
        <v>0.039</v>
      </c>
      <c r="D1326" s="37">
        <v>46.0</v>
      </c>
      <c r="E1326" s="37">
        <v>47.0</v>
      </c>
      <c r="F1326" s="37">
        <v>0.34</v>
      </c>
      <c r="G1326" s="37">
        <v>0.625</v>
      </c>
      <c r="H1326" s="37">
        <v>0.035</v>
      </c>
      <c r="I1326" s="37">
        <v>1986701.0</v>
      </c>
      <c r="J1326" s="37">
        <v>0.565</v>
      </c>
      <c r="K1326" s="36" t="s">
        <v>94</v>
      </c>
      <c r="L1326" s="36" t="s">
        <v>75</v>
      </c>
      <c r="M1326" s="31" t="s">
        <v>90</v>
      </c>
    </row>
    <row r="1327" ht="15.75" customHeight="1">
      <c r="A1327" s="37" t="str">
        <f t="shared" si="1"/>
        <v>Egypt-Africa2011</v>
      </c>
      <c r="B1327" s="37">
        <v>0.024</v>
      </c>
      <c r="C1327" s="37">
        <v>0.019</v>
      </c>
      <c r="D1327" s="37">
        <v>73.0</v>
      </c>
      <c r="E1327" s="37">
        <v>68.0</v>
      </c>
      <c r="F1327" s="37">
        <v>0.314</v>
      </c>
      <c r="G1327" s="37">
        <v>0.631</v>
      </c>
      <c r="H1327" s="37">
        <v>0.056</v>
      </c>
      <c r="I1327" s="37">
        <v>7.9392466E7</v>
      </c>
      <c r="J1327" s="37">
        <v>0.43</v>
      </c>
      <c r="K1327" s="36" t="s">
        <v>105</v>
      </c>
      <c r="L1327" s="36" t="s">
        <v>75</v>
      </c>
      <c r="M1327" s="31" t="s">
        <v>90</v>
      </c>
    </row>
    <row r="1328" ht="15.75" customHeight="1">
      <c r="A1328" s="37" t="str">
        <f t="shared" si="1"/>
        <v>Algeria-Africa2011</v>
      </c>
      <c r="B1328" s="37">
        <v>0.025</v>
      </c>
      <c r="C1328" s="37">
        <v>0.023</v>
      </c>
      <c r="D1328" s="37">
        <v>72.0</v>
      </c>
      <c r="E1328" s="37">
        <v>69.0</v>
      </c>
      <c r="F1328" s="37">
        <v>0.272</v>
      </c>
      <c r="G1328" s="37">
        <v>0.681</v>
      </c>
      <c r="H1328" s="37">
        <v>0.047</v>
      </c>
      <c r="I1328" s="37">
        <v>3.7762962E7</v>
      </c>
      <c r="J1328" s="37">
        <v>0.682</v>
      </c>
      <c r="K1328" s="36" t="s">
        <v>74</v>
      </c>
      <c r="L1328" s="36" t="s">
        <v>75</v>
      </c>
      <c r="M1328" s="31" t="s">
        <v>90</v>
      </c>
    </row>
    <row r="1329" ht="15.75" customHeight="1">
      <c r="A1329" s="37" t="str">
        <f t="shared" si="1"/>
        <v>Namibia-Africa2011</v>
      </c>
      <c r="B1329" s="37">
        <v>0.027</v>
      </c>
      <c r="C1329" s="37">
        <v>0.036</v>
      </c>
      <c r="D1329" s="37">
        <v>66.0</v>
      </c>
      <c r="E1329" s="37">
        <v>61.0</v>
      </c>
      <c r="F1329" s="37">
        <v>0.371</v>
      </c>
      <c r="G1329" s="37">
        <v>0.594</v>
      </c>
      <c r="H1329" s="37">
        <v>0.035</v>
      </c>
      <c r="I1329" s="37">
        <v>2217618.0</v>
      </c>
      <c r="J1329" s="37">
        <v>0.426</v>
      </c>
      <c r="K1329" s="36" t="s">
        <v>125</v>
      </c>
      <c r="L1329" s="36" t="s">
        <v>75</v>
      </c>
      <c r="M1329" s="31" t="s">
        <v>90</v>
      </c>
    </row>
    <row r="1330" ht="15.75" customHeight="1">
      <c r="A1330" s="37" t="str">
        <f t="shared" si="1"/>
        <v>Lesotho-Africa2011</v>
      </c>
      <c r="B1330" s="37">
        <v>0.028</v>
      </c>
      <c r="C1330" s="37">
        <v>0.073</v>
      </c>
      <c r="D1330" s="37">
        <v>48.0</v>
      </c>
      <c r="E1330" s="37">
        <v>48.0</v>
      </c>
      <c r="F1330" s="37">
        <v>0.372</v>
      </c>
      <c r="G1330" s="37">
        <v>0.586</v>
      </c>
      <c r="H1330" s="37">
        <v>0.042</v>
      </c>
      <c r="I1330" s="37">
        <v>2029516.0</v>
      </c>
      <c r="J1330" s="37">
        <v>0.253</v>
      </c>
      <c r="K1330" s="36" t="s">
        <v>115</v>
      </c>
      <c r="L1330" s="36" t="s">
        <v>75</v>
      </c>
      <c r="M1330" s="31" t="s">
        <v>90</v>
      </c>
    </row>
    <row r="1331" ht="15.75" customHeight="1">
      <c r="A1331" s="37" t="str">
        <f t="shared" si="1"/>
        <v>Djibouti-Africa2011</v>
      </c>
      <c r="B1331" s="37">
        <v>0.028</v>
      </c>
      <c r="C1331" s="37">
        <v>0.061</v>
      </c>
      <c r="D1331" s="37">
        <v>62.0</v>
      </c>
      <c r="E1331" s="37">
        <v>59.0</v>
      </c>
      <c r="F1331" s="37">
        <v>0.339</v>
      </c>
      <c r="G1331" s="37">
        <v>0.623</v>
      </c>
      <c r="H1331" s="37">
        <v>0.038</v>
      </c>
      <c r="I1331" s="37">
        <v>846646.0</v>
      </c>
      <c r="J1331" s="37">
        <v>0.771</v>
      </c>
      <c r="K1331" s="36" t="s">
        <v>104</v>
      </c>
      <c r="L1331" s="36" t="s">
        <v>75</v>
      </c>
      <c r="M1331" s="31" t="s">
        <v>90</v>
      </c>
    </row>
    <row r="1332" ht="15.75" customHeight="1">
      <c r="A1332" s="37" t="str">
        <f t="shared" si="1"/>
        <v>Swaziland-Africa2011</v>
      </c>
      <c r="B1332" s="37">
        <v>0.031</v>
      </c>
      <c r="C1332" s="37">
        <v>0.058</v>
      </c>
      <c r="D1332" s="37">
        <v>48.0</v>
      </c>
      <c r="E1332" s="37">
        <v>49.0</v>
      </c>
      <c r="F1332" s="37">
        <v>0.384</v>
      </c>
      <c r="G1332" s="37">
        <v>0.582</v>
      </c>
      <c r="H1332" s="37">
        <v>0.034</v>
      </c>
      <c r="I1332" s="37">
        <v>1212159.0</v>
      </c>
      <c r="J1332" s="37">
        <v>0.214</v>
      </c>
      <c r="K1332" s="36" t="s">
        <v>137</v>
      </c>
      <c r="L1332" s="36" t="s">
        <v>75</v>
      </c>
      <c r="M1332" s="31" t="s">
        <v>90</v>
      </c>
    </row>
    <row r="1333" ht="15.75" customHeight="1">
      <c r="A1333" s="37" t="str">
        <f t="shared" si="1"/>
        <v>Zimbabwe-Africa2011</v>
      </c>
      <c r="B1333" s="37">
        <v>0.032</v>
      </c>
      <c r="C1333" s="37">
        <v>0.058</v>
      </c>
      <c r="D1333" s="37">
        <v>56.0</v>
      </c>
      <c r="E1333" s="37">
        <v>55.0</v>
      </c>
      <c r="F1333" s="37">
        <v>0.408</v>
      </c>
      <c r="G1333" s="37">
        <v>0.552</v>
      </c>
      <c r="H1333" s="37">
        <v>0.04</v>
      </c>
      <c r="I1333" s="37">
        <v>1.3358738E7</v>
      </c>
      <c r="J1333" s="37">
        <v>0.33</v>
      </c>
      <c r="K1333" s="36" t="s">
        <v>143</v>
      </c>
      <c r="L1333" s="36" t="s">
        <v>75</v>
      </c>
      <c r="M1333" s="31" t="s">
        <v>90</v>
      </c>
    </row>
    <row r="1334" ht="15.75" customHeight="1">
      <c r="A1334" s="37" t="str">
        <f t="shared" si="1"/>
        <v>Ghana-Africa2011</v>
      </c>
      <c r="B1334" s="37">
        <v>0.032</v>
      </c>
      <c r="C1334" s="37">
        <v>0.054</v>
      </c>
      <c r="D1334" s="37">
        <v>62.0</v>
      </c>
      <c r="E1334" s="37">
        <v>60.0</v>
      </c>
      <c r="F1334" s="37">
        <v>0.388</v>
      </c>
      <c r="G1334" s="37">
        <v>0.577</v>
      </c>
      <c r="H1334" s="37">
        <v>0.035</v>
      </c>
      <c r="I1334" s="37">
        <v>2.4820706E7</v>
      </c>
      <c r="J1334" s="37">
        <v>0.514</v>
      </c>
      <c r="K1334" s="36" t="s">
        <v>111</v>
      </c>
      <c r="L1334" s="36" t="s">
        <v>75</v>
      </c>
      <c r="M1334" s="31" t="s">
        <v>90</v>
      </c>
    </row>
    <row r="1335" ht="15.75" customHeight="1">
      <c r="A1335" s="37" t="str">
        <f t="shared" si="1"/>
        <v>Gabon-Africa2011</v>
      </c>
      <c r="B1335" s="37">
        <v>0.032</v>
      </c>
      <c r="C1335" s="37">
        <v>0.042</v>
      </c>
      <c r="D1335" s="37">
        <v>64.0</v>
      </c>
      <c r="E1335" s="37">
        <v>62.0</v>
      </c>
      <c r="F1335" s="37">
        <v>0.385</v>
      </c>
      <c r="G1335" s="37">
        <v>0.562</v>
      </c>
      <c r="H1335" s="37">
        <v>0.053</v>
      </c>
      <c r="I1335" s="37">
        <v>1594034.0</v>
      </c>
      <c r="J1335" s="37">
        <v>0.86</v>
      </c>
      <c r="K1335" s="36" t="s">
        <v>109</v>
      </c>
      <c r="L1335" s="36" t="s">
        <v>75</v>
      </c>
      <c r="M1335" s="31" t="s">
        <v>90</v>
      </c>
    </row>
    <row r="1336" ht="15.75" customHeight="1">
      <c r="A1336" s="37" t="str">
        <f t="shared" si="1"/>
        <v>Sudan-Africa2011</v>
      </c>
      <c r="B1336" s="37">
        <v>0.034</v>
      </c>
      <c r="C1336" s="37">
        <v>0.054</v>
      </c>
      <c r="D1336" s="37">
        <v>63.0</v>
      </c>
      <c r="E1336" s="37">
        <v>60.0</v>
      </c>
      <c r="F1336" s="37">
        <v>0.418</v>
      </c>
      <c r="G1336" s="37">
        <v>0.551</v>
      </c>
      <c r="H1336" s="37">
        <v>0.032</v>
      </c>
      <c r="I1336" s="37">
        <v>3.6430923E7</v>
      </c>
      <c r="J1336" s="37">
        <v>0.332</v>
      </c>
      <c r="K1336" s="36" t="s">
        <v>136</v>
      </c>
      <c r="L1336" s="36" t="s">
        <v>75</v>
      </c>
      <c r="M1336" s="31" t="s">
        <v>90</v>
      </c>
    </row>
    <row r="1337" ht="15.75" customHeight="1">
      <c r="A1337" s="37" t="str">
        <f t="shared" si="1"/>
        <v>Ethiopia-Africa2011</v>
      </c>
      <c r="B1337" s="37">
        <v>0.034</v>
      </c>
      <c r="C1337" s="37">
        <v>0.048</v>
      </c>
      <c r="D1337" s="37">
        <v>64.0</v>
      </c>
      <c r="E1337" s="37">
        <v>61.0</v>
      </c>
      <c r="F1337" s="37">
        <v>0.439</v>
      </c>
      <c r="G1337" s="37">
        <v>0.528</v>
      </c>
      <c r="H1337" s="37">
        <v>0.033</v>
      </c>
      <c r="I1337" s="37">
        <v>8.9393063E7</v>
      </c>
      <c r="J1337" s="37">
        <v>0.177</v>
      </c>
      <c r="K1337" s="36" t="s">
        <v>108</v>
      </c>
      <c r="L1337" s="36" t="s">
        <v>75</v>
      </c>
      <c r="M1337" s="31" t="s">
        <v>90</v>
      </c>
    </row>
    <row r="1338" ht="15.75" customHeight="1">
      <c r="A1338" s="37" t="str">
        <f t="shared" si="1"/>
        <v>Central African Republic-Africa2011</v>
      </c>
      <c r="B1338" s="37">
        <v>0.035</v>
      </c>
      <c r="C1338" s="37">
        <v>0.1</v>
      </c>
      <c r="D1338" s="37">
        <v>51.0</v>
      </c>
      <c r="E1338" s="37">
        <v>47.0</v>
      </c>
      <c r="F1338" s="37">
        <v>0.404</v>
      </c>
      <c r="G1338" s="37">
        <v>0.558</v>
      </c>
      <c r="H1338" s="37">
        <v>0.039</v>
      </c>
      <c r="I1338" s="37">
        <v>4436217.0</v>
      </c>
      <c r="J1338" s="37">
        <v>0.39</v>
      </c>
      <c r="K1338" s="36" t="s">
        <v>98</v>
      </c>
      <c r="L1338" s="36" t="s">
        <v>75</v>
      </c>
      <c r="M1338" s="31" t="s">
        <v>90</v>
      </c>
    </row>
    <row r="1339" ht="15.75" customHeight="1">
      <c r="A1339" s="37" t="str">
        <f t="shared" si="1"/>
        <v>Mauritania-Africa2011</v>
      </c>
      <c r="B1339" s="37">
        <v>0.035</v>
      </c>
      <c r="C1339" s="37">
        <v>0.069</v>
      </c>
      <c r="D1339" s="37">
        <v>63.0</v>
      </c>
      <c r="E1339" s="37">
        <v>60.0</v>
      </c>
      <c r="F1339" s="37">
        <v>0.404</v>
      </c>
      <c r="G1339" s="37">
        <v>0.565</v>
      </c>
      <c r="H1339" s="37">
        <v>0.031</v>
      </c>
      <c r="I1339" s="37">
        <v>3702763.0</v>
      </c>
      <c r="J1339" s="37">
        <v>0.573</v>
      </c>
      <c r="K1339" s="36" t="s">
        <v>121</v>
      </c>
      <c r="L1339" s="36" t="s">
        <v>75</v>
      </c>
      <c r="M1339" s="31" t="s">
        <v>90</v>
      </c>
    </row>
    <row r="1340" ht="15.75" customHeight="1">
      <c r="A1340" s="37" t="str">
        <f t="shared" si="1"/>
        <v>Madagascar-Africa2011</v>
      </c>
      <c r="B1340" s="37">
        <v>0.035</v>
      </c>
      <c r="C1340" s="37">
        <v>0.042</v>
      </c>
      <c r="D1340" s="37">
        <v>65.0</v>
      </c>
      <c r="E1340" s="37">
        <v>62.0</v>
      </c>
      <c r="F1340" s="37">
        <v>0.431</v>
      </c>
      <c r="G1340" s="37">
        <v>0.541</v>
      </c>
      <c r="H1340" s="37">
        <v>0.028</v>
      </c>
      <c r="I1340" s="37">
        <v>2.1678934E7</v>
      </c>
      <c r="J1340" s="37">
        <v>0.326</v>
      </c>
      <c r="K1340" s="36" t="s">
        <v>118</v>
      </c>
      <c r="L1340" s="36" t="s">
        <v>75</v>
      </c>
      <c r="M1340" s="31" t="s">
        <v>90</v>
      </c>
    </row>
    <row r="1341" ht="15.75" customHeight="1">
      <c r="A1341" s="37" t="str">
        <f t="shared" si="1"/>
        <v>Equatorial Guinea-Africa2011</v>
      </c>
      <c r="B1341" s="37">
        <v>0.036</v>
      </c>
      <c r="C1341" s="37">
        <v>0.073</v>
      </c>
      <c r="D1341" s="37">
        <v>54.0</v>
      </c>
      <c r="E1341" s="37">
        <v>51.0</v>
      </c>
      <c r="F1341" s="37">
        <v>0.391</v>
      </c>
      <c r="G1341" s="37">
        <v>0.58</v>
      </c>
      <c r="H1341" s="37">
        <v>0.029</v>
      </c>
      <c r="I1341" s="37">
        <v>715996.0</v>
      </c>
      <c r="J1341" s="37">
        <v>0.393</v>
      </c>
      <c r="K1341" s="36" t="s">
        <v>106</v>
      </c>
      <c r="L1341" s="36" t="s">
        <v>75</v>
      </c>
      <c r="M1341" s="31" t="s">
        <v>90</v>
      </c>
    </row>
    <row r="1342" ht="15.75" customHeight="1">
      <c r="A1342" s="37" t="str">
        <f t="shared" si="1"/>
        <v>Comoros-Africa2011</v>
      </c>
      <c r="B1342" s="37">
        <v>0.036</v>
      </c>
      <c r="C1342" s="37">
        <v>0.061</v>
      </c>
      <c r="D1342" s="37">
        <v>62.0</v>
      </c>
      <c r="E1342" s="37">
        <v>59.0</v>
      </c>
      <c r="F1342" s="37">
        <v>0.422</v>
      </c>
      <c r="G1342" s="37">
        <v>0.549</v>
      </c>
      <c r="H1342" s="37">
        <v>0.029</v>
      </c>
      <c r="I1342" s="37">
        <v>700216.0</v>
      </c>
      <c r="J1342" s="37">
        <v>0.28</v>
      </c>
      <c r="K1342" s="36" t="s">
        <v>100</v>
      </c>
      <c r="L1342" s="36" t="s">
        <v>75</v>
      </c>
      <c r="M1342" s="31" t="s">
        <v>90</v>
      </c>
    </row>
    <row r="1343" ht="15.75" customHeight="1">
      <c r="A1343" s="37" t="str">
        <f t="shared" si="1"/>
        <v>Kenya-Africa2011</v>
      </c>
      <c r="B1343" s="37">
        <v>0.036</v>
      </c>
      <c r="C1343" s="37">
        <v>0.05</v>
      </c>
      <c r="D1343" s="37">
        <v>62.0</v>
      </c>
      <c r="E1343" s="37">
        <v>59.0</v>
      </c>
      <c r="F1343" s="37">
        <v>0.425</v>
      </c>
      <c r="G1343" s="37">
        <v>0.549</v>
      </c>
      <c r="H1343" s="37">
        <v>0.026</v>
      </c>
      <c r="I1343" s="37">
        <v>4.2027891E7</v>
      </c>
      <c r="J1343" s="37">
        <v>0.24</v>
      </c>
      <c r="K1343" s="36" t="s">
        <v>114</v>
      </c>
      <c r="L1343" s="36" t="s">
        <v>75</v>
      </c>
      <c r="M1343" s="31" t="s">
        <v>90</v>
      </c>
    </row>
    <row r="1344" ht="15.75" customHeight="1">
      <c r="A1344" s="37" t="str">
        <f t="shared" si="1"/>
        <v>Rwanda-Africa2011</v>
      </c>
      <c r="B1344" s="37">
        <v>0.036</v>
      </c>
      <c r="C1344" s="37">
        <v>0.041</v>
      </c>
      <c r="D1344" s="37">
        <v>65.0</v>
      </c>
      <c r="E1344" s="37">
        <v>61.0</v>
      </c>
      <c r="F1344" s="37">
        <v>0.442</v>
      </c>
      <c r="G1344" s="37">
        <v>0.535</v>
      </c>
      <c r="H1344" s="37">
        <v>0.023</v>
      </c>
      <c r="I1344" s="37">
        <v>1.1144315E7</v>
      </c>
      <c r="J1344" s="37">
        <v>0.249</v>
      </c>
      <c r="K1344" s="36" t="s">
        <v>128</v>
      </c>
      <c r="L1344" s="36" t="s">
        <v>75</v>
      </c>
      <c r="M1344" s="31" t="s">
        <v>90</v>
      </c>
    </row>
    <row r="1345" ht="15.75" customHeight="1">
      <c r="A1345" s="37" t="str">
        <f t="shared" si="1"/>
        <v>Sao Tome and Principe-Africa2011</v>
      </c>
      <c r="B1345" s="37">
        <v>0.036</v>
      </c>
      <c r="C1345" s="37">
        <v>0.039</v>
      </c>
      <c r="D1345" s="37">
        <v>68.0</v>
      </c>
      <c r="E1345" s="37">
        <v>64.0</v>
      </c>
      <c r="F1345" s="37">
        <v>0.416</v>
      </c>
      <c r="G1345" s="37">
        <v>0.549</v>
      </c>
      <c r="H1345" s="37">
        <v>0.035</v>
      </c>
      <c r="I1345" s="37">
        <v>183177.0</v>
      </c>
      <c r="J1345" s="37">
        <v>0.626</v>
      </c>
      <c r="K1345" s="36" t="s">
        <v>129</v>
      </c>
      <c r="L1345" s="36" t="s">
        <v>75</v>
      </c>
      <c r="M1345" s="31" t="s">
        <v>90</v>
      </c>
    </row>
    <row r="1346" ht="15.75" customHeight="1">
      <c r="A1346" s="37" t="str">
        <f t="shared" si="1"/>
        <v>Cote d'Ivoire-Africa2011</v>
      </c>
      <c r="B1346" s="37">
        <v>0.037</v>
      </c>
      <c r="C1346" s="37">
        <v>0.075</v>
      </c>
      <c r="D1346" s="37">
        <v>51.0</v>
      </c>
      <c r="E1346" s="37">
        <v>49.0</v>
      </c>
      <c r="F1346" s="37">
        <v>0.417</v>
      </c>
      <c r="G1346" s="37">
        <v>0.552</v>
      </c>
      <c r="H1346" s="37">
        <v>0.031</v>
      </c>
      <c r="I1346" s="37">
        <v>1.9389954E7</v>
      </c>
      <c r="J1346" s="37">
        <v>0.513</v>
      </c>
      <c r="K1346" s="36" t="s">
        <v>103</v>
      </c>
      <c r="L1346" s="36" t="s">
        <v>75</v>
      </c>
      <c r="M1346" s="31" t="s">
        <v>90</v>
      </c>
    </row>
    <row r="1347" ht="15.75" customHeight="1">
      <c r="A1347" s="37" t="str">
        <f t="shared" si="1"/>
        <v>South Sudan-Africa2011</v>
      </c>
      <c r="B1347" s="37">
        <v>0.037</v>
      </c>
      <c r="C1347" s="37">
        <v>0.068</v>
      </c>
      <c r="D1347" s="37">
        <v>55.0</v>
      </c>
      <c r="E1347" s="37">
        <v>53.0</v>
      </c>
      <c r="F1347" s="37">
        <v>0.426</v>
      </c>
      <c r="G1347" s="37">
        <v>0.54</v>
      </c>
      <c r="H1347" s="37">
        <v>0.034</v>
      </c>
      <c r="I1347" s="37">
        <v>1.038111E7</v>
      </c>
      <c r="J1347" s="37">
        <v>0.18</v>
      </c>
      <c r="K1347" s="36" t="s">
        <v>135</v>
      </c>
      <c r="L1347" s="36" t="s">
        <v>75</v>
      </c>
      <c r="M1347" s="31" t="s">
        <v>90</v>
      </c>
    </row>
    <row r="1348" ht="15.75" customHeight="1">
      <c r="A1348" s="37" t="str">
        <f t="shared" si="1"/>
        <v>Togo-Africa2011</v>
      </c>
      <c r="B1348" s="37">
        <v>0.037</v>
      </c>
      <c r="C1348" s="37">
        <v>0.059</v>
      </c>
      <c r="D1348" s="37">
        <v>57.0</v>
      </c>
      <c r="E1348" s="37">
        <v>55.0</v>
      </c>
      <c r="F1348" s="37">
        <v>0.42</v>
      </c>
      <c r="G1348" s="37">
        <v>0.553</v>
      </c>
      <c r="H1348" s="37">
        <v>0.027</v>
      </c>
      <c r="I1348" s="37">
        <v>6472304.0</v>
      </c>
      <c r="J1348" s="37">
        <v>0.38</v>
      </c>
      <c r="K1348" s="36" t="s">
        <v>139</v>
      </c>
      <c r="L1348" s="36" t="s">
        <v>75</v>
      </c>
      <c r="M1348" s="31" t="s">
        <v>90</v>
      </c>
    </row>
    <row r="1349" ht="15.75" customHeight="1">
      <c r="A1349" s="37" t="str">
        <f t="shared" si="1"/>
        <v>Benin-Africa2011</v>
      </c>
      <c r="B1349" s="37">
        <v>0.037</v>
      </c>
      <c r="C1349" s="37">
        <v>0.06</v>
      </c>
      <c r="D1349" s="37">
        <v>60.0</v>
      </c>
      <c r="E1349" s="37">
        <v>58.0</v>
      </c>
      <c r="F1349" s="37">
        <v>0.432</v>
      </c>
      <c r="G1349" s="37">
        <v>0.539</v>
      </c>
      <c r="H1349" s="37">
        <v>0.029</v>
      </c>
      <c r="I1349" s="37">
        <v>9779795.0</v>
      </c>
      <c r="J1349" s="37">
        <v>0.423</v>
      </c>
      <c r="K1349" s="36" t="s">
        <v>93</v>
      </c>
      <c r="L1349" s="36" t="s">
        <v>75</v>
      </c>
      <c r="M1349" s="31" t="s">
        <v>90</v>
      </c>
    </row>
    <row r="1350" ht="15.75" customHeight="1">
      <c r="A1350" s="37" t="str">
        <f t="shared" si="1"/>
        <v>Liberia-Africa2011</v>
      </c>
      <c r="B1350" s="37">
        <v>0.037</v>
      </c>
      <c r="C1350" s="37">
        <v>0.058</v>
      </c>
      <c r="D1350" s="37">
        <v>61.0</v>
      </c>
      <c r="E1350" s="37">
        <v>59.0</v>
      </c>
      <c r="F1350" s="37">
        <v>0.432</v>
      </c>
      <c r="G1350" s="37">
        <v>0.537</v>
      </c>
      <c r="H1350" s="37">
        <v>0.031</v>
      </c>
      <c r="I1350" s="37">
        <v>4079697.0</v>
      </c>
      <c r="J1350" s="37">
        <v>0.482</v>
      </c>
      <c r="K1350" s="36" t="s">
        <v>116</v>
      </c>
      <c r="L1350" s="36" t="s">
        <v>75</v>
      </c>
      <c r="M1350" s="31" t="s">
        <v>90</v>
      </c>
    </row>
    <row r="1351" ht="15.75" customHeight="1">
      <c r="A1351" s="37" t="str">
        <f t="shared" si="1"/>
        <v>Sierra Leone-Africa2011</v>
      </c>
      <c r="B1351" s="37">
        <v>0.038</v>
      </c>
      <c r="C1351" s="37">
        <v>0.112</v>
      </c>
      <c r="D1351" s="37">
        <v>45.0</v>
      </c>
      <c r="E1351" s="37">
        <v>45.0</v>
      </c>
      <c r="F1351" s="37">
        <v>0.42</v>
      </c>
      <c r="G1351" s="37">
        <v>0.554</v>
      </c>
      <c r="H1351" s="37">
        <v>0.026</v>
      </c>
      <c r="I1351" s="37">
        <v>5865491.0</v>
      </c>
      <c r="J1351" s="37">
        <v>0.386</v>
      </c>
      <c r="K1351" s="36" t="s">
        <v>132</v>
      </c>
      <c r="L1351" s="36" t="s">
        <v>75</v>
      </c>
      <c r="M1351" s="31" t="s">
        <v>90</v>
      </c>
    </row>
    <row r="1352" ht="15.75" customHeight="1">
      <c r="A1352" s="37" t="str">
        <f t="shared" si="1"/>
        <v>Guinea-Bissau-Africa2011</v>
      </c>
      <c r="B1352" s="37">
        <v>0.038</v>
      </c>
      <c r="C1352" s="37">
        <v>0.082</v>
      </c>
      <c r="D1352" s="37">
        <v>55.0</v>
      </c>
      <c r="E1352" s="37">
        <v>52.0</v>
      </c>
      <c r="F1352" s="37">
        <v>0.417</v>
      </c>
      <c r="G1352" s="37">
        <v>0.553</v>
      </c>
      <c r="H1352" s="37">
        <v>0.029</v>
      </c>
      <c r="I1352" s="37">
        <v>1624228.0</v>
      </c>
      <c r="J1352" s="37">
        <v>0.461</v>
      </c>
      <c r="K1352" s="36" t="s">
        <v>113</v>
      </c>
      <c r="L1352" s="36" t="s">
        <v>75</v>
      </c>
      <c r="M1352" s="31" t="s">
        <v>90</v>
      </c>
    </row>
    <row r="1353" ht="15.75" customHeight="1">
      <c r="A1353" s="37" t="str">
        <f t="shared" si="1"/>
        <v>Cameroon-Africa2011</v>
      </c>
      <c r="B1353" s="37">
        <v>0.038</v>
      </c>
      <c r="C1353" s="37">
        <v>0.064</v>
      </c>
      <c r="D1353" s="37">
        <v>55.0</v>
      </c>
      <c r="E1353" s="37">
        <v>53.0</v>
      </c>
      <c r="F1353" s="37">
        <v>0.432</v>
      </c>
      <c r="G1353" s="37">
        <v>0.535</v>
      </c>
      <c r="H1353" s="37">
        <v>0.032</v>
      </c>
      <c r="I1353" s="37">
        <v>2.1156272E7</v>
      </c>
      <c r="J1353" s="37">
        <v>0.521</v>
      </c>
      <c r="K1353" s="36" t="s">
        <v>97</v>
      </c>
      <c r="L1353" s="36" t="s">
        <v>75</v>
      </c>
      <c r="M1353" s="31" t="s">
        <v>90</v>
      </c>
    </row>
    <row r="1354" ht="15.75" customHeight="1">
      <c r="A1354" s="37" t="str">
        <f t="shared" si="1"/>
        <v>Guinea-Africa2011</v>
      </c>
      <c r="B1354" s="37">
        <v>0.038</v>
      </c>
      <c r="C1354" s="37">
        <v>0.069</v>
      </c>
      <c r="D1354" s="37">
        <v>56.0</v>
      </c>
      <c r="E1354" s="37">
        <v>55.0</v>
      </c>
      <c r="F1354" s="37">
        <v>0.427</v>
      </c>
      <c r="G1354" s="37">
        <v>0.542</v>
      </c>
      <c r="H1354" s="37">
        <v>0.031</v>
      </c>
      <c r="I1354" s="37">
        <v>1.116153E7</v>
      </c>
      <c r="J1354" s="37">
        <v>0.353</v>
      </c>
      <c r="K1354" s="36" t="s">
        <v>112</v>
      </c>
      <c r="L1354" s="36" t="s">
        <v>75</v>
      </c>
      <c r="M1354" s="31" t="s">
        <v>90</v>
      </c>
    </row>
    <row r="1355" ht="15.75" customHeight="1">
      <c r="A1355" s="37" t="str">
        <f t="shared" si="1"/>
        <v>Congo (Brazzaville)-Africa2011</v>
      </c>
      <c r="B1355" s="37">
        <v>0.038</v>
      </c>
      <c r="C1355" s="37">
        <v>0.039</v>
      </c>
      <c r="D1355" s="37">
        <v>59.0</v>
      </c>
      <c r="E1355" s="37">
        <v>56.0</v>
      </c>
      <c r="F1355" s="37">
        <v>0.423</v>
      </c>
      <c r="G1355" s="37">
        <v>0.543</v>
      </c>
      <c r="H1355" s="37">
        <v>0.034</v>
      </c>
      <c r="I1355" s="37">
        <v>4225359.0</v>
      </c>
      <c r="J1355" s="37">
        <v>0.637</v>
      </c>
      <c r="K1355" s="36" t="s">
        <v>101</v>
      </c>
      <c r="L1355" s="36" t="s">
        <v>75</v>
      </c>
      <c r="M1355" s="31" t="s">
        <v>90</v>
      </c>
    </row>
    <row r="1356" ht="15.75" customHeight="1">
      <c r="A1356" s="37" t="str">
        <f t="shared" si="1"/>
        <v>Eritrea-Africa2011</v>
      </c>
      <c r="B1356" s="37">
        <v>0.038</v>
      </c>
      <c r="C1356" s="37">
        <v>0.038</v>
      </c>
      <c r="D1356" s="37">
        <v>64.0</v>
      </c>
      <c r="E1356" s="37">
        <v>59.0</v>
      </c>
      <c r="F1356" s="37">
        <v>0.431</v>
      </c>
      <c r="G1356" s="37">
        <v>0.548</v>
      </c>
      <c r="H1356" s="37">
        <v>0.022</v>
      </c>
      <c r="I1356" s="37">
        <v>5932852.0</v>
      </c>
      <c r="J1356" s="37">
        <v>0.21</v>
      </c>
      <c r="K1356" s="36" t="s">
        <v>107</v>
      </c>
      <c r="L1356" s="36" t="s">
        <v>75</v>
      </c>
      <c r="M1356" s="31" t="s">
        <v>90</v>
      </c>
    </row>
    <row r="1357" ht="15.75" customHeight="1">
      <c r="A1357" s="37" t="str">
        <f t="shared" si="1"/>
        <v>Senegal-Africa2011</v>
      </c>
      <c r="B1357" s="37">
        <v>0.038</v>
      </c>
      <c r="C1357" s="37">
        <v>0.046</v>
      </c>
      <c r="D1357" s="37">
        <v>65.0</v>
      </c>
      <c r="E1357" s="37">
        <v>62.0</v>
      </c>
      <c r="F1357" s="37">
        <v>0.436</v>
      </c>
      <c r="G1357" s="37">
        <v>0.534</v>
      </c>
      <c r="H1357" s="37">
        <v>0.031</v>
      </c>
      <c r="I1357" s="37">
        <v>1.3330737E7</v>
      </c>
      <c r="J1357" s="37">
        <v>0.425</v>
      </c>
      <c r="K1357" s="36" t="s">
        <v>130</v>
      </c>
      <c r="L1357" s="36" t="s">
        <v>75</v>
      </c>
      <c r="M1357" s="31" t="s">
        <v>90</v>
      </c>
    </row>
    <row r="1358" ht="15.75" customHeight="1">
      <c r="A1358" s="37" t="str">
        <f t="shared" si="1"/>
        <v>Mozambique-Africa2011</v>
      </c>
      <c r="B1358" s="37">
        <v>0.04</v>
      </c>
      <c r="C1358" s="37">
        <v>0.068</v>
      </c>
      <c r="D1358" s="37">
        <v>50.0</v>
      </c>
      <c r="E1358" s="37">
        <v>49.0</v>
      </c>
      <c r="F1358" s="37">
        <v>0.454</v>
      </c>
      <c r="G1358" s="37">
        <v>0.514</v>
      </c>
      <c r="H1358" s="37">
        <v>0.032</v>
      </c>
      <c r="I1358" s="37">
        <v>2.4581367E7</v>
      </c>
      <c r="J1358" s="37">
        <v>0.312</v>
      </c>
      <c r="K1358" s="36" t="s">
        <v>124</v>
      </c>
      <c r="L1358" s="36" t="s">
        <v>75</v>
      </c>
      <c r="M1358" s="31" t="s">
        <v>90</v>
      </c>
    </row>
    <row r="1359" ht="15.75" customHeight="1">
      <c r="A1359" s="37" t="str">
        <f t="shared" si="1"/>
        <v>Malawi-Africa2011</v>
      </c>
      <c r="B1359" s="37">
        <v>0.04</v>
      </c>
      <c r="C1359" s="37">
        <v>0.049</v>
      </c>
      <c r="D1359" s="37">
        <v>54.0</v>
      </c>
      <c r="E1359" s="37">
        <v>54.0</v>
      </c>
      <c r="F1359" s="37">
        <v>0.456</v>
      </c>
      <c r="G1359" s="37">
        <v>0.512</v>
      </c>
      <c r="H1359" s="37">
        <v>0.031</v>
      </c>
      <c r="I1359" s="37">
        <v>1.5457531E7</v>
      </c>
      <c r="J1359" s="37">
        <v>0.157</v>
      </c>
      <c r="K1359" s="36" t="s">
        <v>119</v>
      </c>
      <c r="L1359" s="36" t="s">
        <v>75</v>
      </c>
      <c r="M1359" s="31" t="s">
        <v>90</v>
      </c>
    </row>
    <row r="1360" ht="15.75" customHeight="1">
      <c r="A1360" s="37" t="str">
        <f t="shared" si="1"/>
        <v>Tanzania-Africa2011</v>
      </c>
      <c r="B1360" s="37">
        <v>0.04</v>
      </c>
      <c r="C1360" s="37">
        <v>0.039</v>
      </c>
      <c r="D1360" s="37">
        <v>61.0</v>
      </c>
      <c r="E1360" s="37">
        <v>59.0</v>
      </c>
      <c r="F1360" s="37">
        <v>0.449</v>
      </c>
      <c r="G1360" s="37">
        <v>0.52</v>
      </c>
      <c r="H1360" s="37">
        <v>0.031</v>
      </c>
      <c r="I1360" s="37">
        <v>4.6354607E7</v>
      </c>
      <c r="J1360" s="37">
        <v>0.288</v>
      </c>
      <c r="K1360" s="36" t="s">
        <v>138</v>
      </c>
      <c r="L1360" s="36" t="s">
        <v>75</v>
      </c>
      <c r="M1360" s="31" t="s">
        <v>90</v>
      </c>
    </row>
    <row r="1361" ht="15.75" customHeight="1">
      <c r="A1361" s="37" t="str">
        <f t="shared" si="1"/>
        <v>Nigeria-Africa2011</v>
      </c>
      <c r="B1361" s="37">
        <v>0.042</v>
      </c>
      <c r="C1361" s="37">
        <v>0.079</v>
      </c>
      <c r="D1361" s="37">
        <v>52.0</v>
      </c>
      <c r="E1361" s="37">
        <v>51.0</v>
      </c>
      <c r="F1361" s="37">
        <v>0.441</v>
      </c>
      <c r="G1361" s="37">
        <v>0.531</v>
      </c>
      <c r="H1361" s="37">
        <v>0.027</v>
      </c>
      <c r="I1361" s="37">
        <v>1.64192925E8</v>
      </c>
      <c r="J1361" s="37">
        <v>0.444</v>
      </c>
      <c r="K1361" s="36" t="s">
        <v>127</v>
      </c>
      <c r="L1361" s="36" t="s">
        <v>75</v>
      </c>
      <c r="M1361" s="31" t="s">
        <v>90</v>
      </c>
    </row>
    <row r="1362" ht="15.75" customHeight="1">
      <c r="A1362" s="37" t="str">
        <f t="shared" si="1"/>
        <v>Burkina Faso-Africa2011</v>
      </c>
      <c r="B1362" s="37">
        <v>0.042</v>
      </c>
      <c r="C1362" s="37">
        <v>0.068</v>
      </c>
      <c r="D1362" s="37">
        <v>56.0</v>
      </c>
      <c r="E1362" s="37">
        <v>55.0</v>
      </c>
      <c r="F1362" s="37">
        <v>0.458</v>
      </c>
      <c r="G1362" s="37">
        <v>0.517</v>
      </c>
      <c r="H1362" s="37">
        <v>0.025</v>
      </c>
      <c r="I1362" s="37">
        <v>1.5995313E7</v>
      </c>
      <c r="J1362" s="37">
        <v>0.265</v>
      </c>
      <c r="K1362" s="36" t="s">
        <v>95</v>
      </c>
      <c r="L1362" s="36" t="s">
        <v>75</v>
      </c>
      <c r="M1362" s="31" t="s">
        <v>90</v>
      </c>
    </row>
    <row r="1363" ht="15.75" customHeight="1">
      <c r="A1363" s="37" t="str">
        <f t="shared" si="1"/>
        <v>Zambia-Africa2011</v>
      </c>
      <c r="B1363" s="37">
        <v>0.043</v>
      </c>
      <c r="C1363" s="37">
        <v>0.059</v>
      </c>
      <c r="D1363" s="37">
        <v>57.0</v>
      </c>
      <c r="E1363" s="37">
        <v>54.0</v>
      </c>
      <c r="F1363" s="37">
        <v>0.468</v>
      </c>
      <c r="G1363" s="37">
        <v>0.505</v>
      </c>
      <c r="H1363" s="37">
        <v>0.026</v>
      </c>
      <c r="I1363" s="37">
        <v>1.3633796E7</v>
      </c>
      <c r="J1363" s="37">
        <v>0.392</v>
      </c>
      <c r="K1363" s="36" t="s">
        <v>142</v>
      </c>
      <c r="L1363" s="36" t="s">
        <v>75</v>
      </c>
      <c r="M1363" s="31" t="s">
        <v>90</v>
      </c>
    </row>
    <row r="1364" ht="15.75" customHeight="1">
      <c r="A1364" s="37" t="str">
        <f t="shared" si="1"/>
        <v>Gambia, The-Africa2011</v>
      </c>
      <c r="B1364" s="37">
        <v>0.043</v>
      </c>
      <c r="C1364" s="37">
        <v>0.051</v>
      </c>
      <c r="D1364" s="37">
        <v>60.0</v>
      </c>
      <c r="E1364" s="37">
        <v>57.0</v>
      </c>
      <c r="F1364" s="37">
        <v>0.459</v>
      </c>
      <c r="G1364" s="37">
        <v>0.516</v>
      </c>
      <c r="H1364" s="37">
        <v>0.025</v>
      </c>
      <c r="I1364" s="37">
        <v>1734966.0</v>
      </c>
      <c r="J1364" s="37">
        <v>0.57</v>
      </c>
      <c r="K1364" s="36" t="s">
        <v>110</v>
      </c>
      <c r="L1364" s="36" t="s">
        <v>75</v>
      </c>
      <c r="M1364" s="31" t="s">
        <v>90</v>
      </c>
    </row>
    <row r="1365" ht="15.75" customHeight="1">
      <c r="A1365" s="37" t="str">
        <f t="shared" si="1"/>
        <v>Congo (Kinshasa)-Africa2011</v>
      </c>
      <c r="B1365" s="37">
        <v>0.044</v>
      </c>
      <c r="C1365" s="37">
        <v>0.09</v>
      </c>
      <c r="D1365" s="37">
        <v>51.0</v>
      </c>
      <c r="E1365" s="37">
        <v>48.0</v>
      </c>
      <c r="F1365" s="37">
        <v>0.453</v>
      </c>
      <c r="G1365" s="37">
        <v>0.519</v>
      </c>
      <c r="H1365" s="37">
        <v>0.028</v>
      </c>
      <c r="I1365" s="37">
        <v>6.3931512E7</v>
      </c>
      <c r="J1365" s="37">
        <v>0.404</v>
      </c>
      <c r="K1365" s="36" t="s">
        <v>102</v>
      </c>
      <c r="L1365" s="36" t="s">
        <v>75</v>
      </c>
      <c r="M1365" s="31" t="s">
        <v>90</v>
      </c>
    </row>
    <row r="1366" ht="15.75" customHeight="1">
      <c r="A1366" s="37" t="str">
        <f t="shared" si="1"/>
        <v>Uganda-Africa2011</v>
      </c>
      <c r="B1366" s="37">
        <v>0.044</v>
      </c>
      <c r="C1366" s="37">
        <v>0.049</v>
      </c>
      <c r="D1366" s="37">
        <v>59.0</v>
      </c>
      <c r="E1366" s="37">
        <v>57.0</v>
      </c>
      <c r="F1366" s="37">
        <v>0.487</v>
      </c>
      <c r="G1366" s="37">
        <v>0.489</v>
      </c>
      <c r="H1366" s="37">
        <v>0.024</v>
      </c>
      <c r="I1366" s="37">
        <v>3.5148064E7</v>
      </c>
      <c r="J1366" s="37">
        <v>0.148</v>
      </c>
      <c r="K1366" s="36" t="s">
        <v>141</v>
      </c>
      <c r="L1366" s="36" t="s">
        <v>75</v>
      </c>
      <c r="M1366" s="31" t="s">
        <v>90</v>
      </c>
    </row>
    <row r="1367" ht="15.75" customHeight="1">
      <c r="A1367" s="37" t="str">
        <f t="shared" si="1"/>
        <v>Burundi-Africa2011</v>
      </c>
      <c r="B1367" s="37">
        <v>0.045</v>
      </c>
      <c r="C1367" s="37">
        <v>0.059</v>
      </c>
      <c r="D1367" s="37">
        <v>55.0</v>
      </c>
      <c r="E1367" s="37">
        <v>51.0</v>
      </c>
      <c r="F1367" s="37">
        <v>0.44</v>
      </c>
      <c r="G1367" s="37">
        <v>0.535</v>
      </c>
      <c r="H1367" s="37">
        <v>0.025</v>
      </c>
      <c r="I1367" s="37">
        <v>9540362.0</v>
      </c>
      <c r="J1367" s="37">
        <v>0.109</v>
      </c>
      <c r="K1367" s="36" t="s">
        <v>96</v>
      </c>
      <c r="L1367" s="36" t="s">
        <v>75</v>
      </c>
      <c r="M1367" s="31" t="s">
        <v>90</v>
      </c>
    </row>
    <row r="1368" ht="15.75" customHeight="1">
      <c r="A1368" s="37" t="str">
        <f t="shared" si="1"/>
        <v>Somalia-Africa2011</v>
      </c>
      <c r="B1368" s="37">
        <v>0.045</v>
      </c>
      <c r="C1368" s="37">
        <v>0.095</v>
      </c>
      <c r="D1368" s="37">
        <v>56.0</v>
      </c>
      <c r="E1368" s="37">
        <v>53.0</v>
      </c>
      <c r="F1368" s="37">
        <v>0.475</v>
      </c>
      <c r="G1368" s="37">
        <v>0.496</v>
      </c>
      <c r="H1368" s="37">
        <v>0.028</v>
      </c>
      <c r="I1368" s="37">
        <v>9907903.0</v>
      </c>
      <c r="J1368" s="37">
        <v>0.377</v>
      </c>
      <c r="K1368" s="36" t="s">
        <v>133</v>
      </c>
      <c r="L1368" s="36" t="s">
        <v>75</v>
      </c>
      <c r="M1368" s="31" t="s">
        <v>90</v>
      </c>
    </row>
    <row r="1369" ht="15.75" customHeight="1">
      <c r="A1369" s="37" t="str">
        <f t="shared" si="1"/>
        <v>Angola-Africa2011</v>
      </c>
      <c r="B1369" s="37">
        <v>0.046</v>
      </c>
      <c r="C1369" s="37">
        <v>0.107</v>
      </c>
      <c r="D1369" s="37">
        <v>53.0</v>
      </c>
      <c r="E1369" s="37">
        <v>50.0</v>
      </c>
      <c r="F1369" s="37">
        <v>0.477</v>
      </c>
      <c r="G1369" s="37">
        <v>0.499</v>
      </c>
      <c r="H1369" s="37">
        <v>0.024</v>
      </c>
      <c r="I1369" s="37">
        <v>2.018049E7</v>
      </c>
      <c r="J1369" s="37">
        <v>0.409</v>
      </c>
      <c r="K1369" s="36" t="s">
        <v>92</v>
      </c>
      <c r="L1369" s="36" t="s">
        <v>75</v>
      </c>
      <c r="M1369" s="31" t="s">
        <v>90</v>
      </c>
    </row>
    <row r="1370" ht="15.75" customHeight="1">
      <c r="A1370" s="37" t="str">
        <f t="shared" si="1"/>
        <v>Chad-Africa2011</v>
      </c>
      <c r="B1370" s="37">
        <v>0.047</v>
      </c>
      <c r="C1370" s="37">
        <v>0.092</v>
      </c>
      <c r="D1370" s="37">
        <v>51.0</v>
      </c>
      <c r="E1370" s="37">
        <v>49.0</v>
      </c>
      <c r="F1370" s="37">
        <v>0.487</v>
      </c>
      <c r="G1370" s="37">
        <v>0.488</v>
      </c>
      <c r="H1370" s="37">
        <v>0.025</v>
      </c>
      <c r="I1370" s="37">
        <v>1.2080037E7</v>
      </c>
      <c r="J1370" s="37">
        <v>0.22</v>
      </c>
      <c r="K1370" s="36" t="s">
        <v>99</v>
      </c>
      <c r="L1370" s="36" t="s">
        <v>75</v>
      </c>
      <c r="M1370" s="31" t="s">
        <v>90</v>
      </c>
    </row>
    <row r="1371" ht="15.75" customHeight="1">
      <c r="A1371" s="37" t="str">
        <f t="shared" si="1"/>
        <v>Mali-Africa2011</v>
      </c>
      <c r="B1371" s="37">
        <v>0.048</v>
      </c>
      <c r="C1371" s="37">
        <v>0.081</v>
      </c>
      <c r="D1371" s="37">
        <v>54.0</v>
      </c>
      <c r="E1371" s="37">
        <v>54.0</v>
      </c>
      <c r="F1371" s="37">
        <v>0.47</v>
      </c>
      <c r="G1371" s="37">
        <v>0.502</v>
      </c>
      <c r="H1371" s="37">
        <v>0.029</v>
      </c>
      <c r="I1371" s="37">
        <v>1.4416737E7</v>
      </c>
      <c r="J1371" s="37">
        <v>0.368</v>
      </c>
      <c r="K1371" s="36" t="s">
        <v>120</v>
      </c>
      <c r="L1371" s="36" t="s">
        <v>75</v>
      </c>
      <c r="M1371" s="31" t="s">
        <v>90</v>
      </c>
    </row>
    <row r="1372" ht="15.75" customHeight="1">
      <c r="A1372" s="37" t="str">
        <f t="shared" si="1"/>
        <v>Niger-Africa2011</v>
      </c>
      <c r="B1372" s="37">
        <v>0.05</v>
      </c>
      <c r="C1372" s="37">
        <v>0.064</v>
      </c>
      <c r="D1372" s="37">
        <v>58.0</v>
      </c>
      <c r="E1372" s="37">
        <v>57.0</v>
      </c>
      <c r="F1372" s="37">
        <v>0.499</v>
      </c>
      <c r="G1372" s="37">
        <v>0.475</v>
      </c>
      <c r="H1372" s="37">
        <v>0.026</v>
      </c>
      <c r="I1372" s="37">
        <v>1.6511462E7</v>
      </c>
      <c r="J1372" s="37">
        <v>0.178</v>
      </c>
      <c r="K1372" s="36" t="s">
        <v>126</v>
      </c>
      <c r="L1372" s="36" t="s">
        <v>75</v>
      </c>
      <c r="M1372" s="31" t="s">
        <v>90</v>
      </c>
    </row>
    <row r="1373" ht="15.75" customHeight="1">
      <c r="A1373" s="37" t="str">
        <f t="shared" si="1"/>
        <v>Mauritius-Africa2012</v>
      </c>
      <c r="B1373" s="37">
        <v>0.011</v>
      </c>
      <c r="C1373" s="37">
        <v>0.013</v>
      </c>
      <c r="D1373" s="37">
        <v>77.0</v>
      </c>
      <c r="E1373" s="37">
        <v>70.0</v>
      </c>
      <c r="F1373" s="37">
        <v>0.202</v>
      </c>
      <c r="G1373" s="37">
        <v>0.715</v>
      </c>
      <c r="H1373" s="37">
        <v>0.084</v>
      </c>
      <c r="I1373" s="37">
        <v>1291167.0</v>
      </c>
      <c r="J1373" s="37">
        <v>0.402</v>
      </c>
      <c r="K1373" s="36" t="s">
        <v>122</v>
      </c>
      <c r="L1373" s="36" t="s">
        <v>75</v>
      </c>
      <c r="M1373" s="31" t="s">
        <v>91</v>
      </c>
    </row>
    <row r="1374" ht="15.75" customHeight="1">
      <c r="A1374" s="37" t="str">
        <f t="shared" si="1"/>
        <v>Seychelles-Africa2012</v>
      </c>
      <c r="B1374" s="37">
        <v>0.019</v>
      </c>
      <c r="C1374" s="37">
        <v>0.012</v>
      </c>
      <c r="D1374" s="37">
        <v>78.0</v>
      </c>
      <c r="E1374" s="37">
        <v>68.0</v>
      </c>
      <c r="F1374" s="37">
        <v>0.221</v>
      </c>
      <c r="G1374" s="37">
        <v>0.702</v>
      </c>
      <c r="H1374" s="37">
        <v>0.077</v>
      </c>
      <c r="I1374" s="37">
        <v>88303.0</v>
      </c>
      <c r="J1374" s="37">
        <v>0.529</v>
      </c>
      <c r="K1374" s="36" t="s">
        <v>131</v>
      </c>
      <c r="L1374" s="36" t="s">
        <v>75</v>
      </c>
      <c r="M1374" s="31" t="s">
        <v>91</v>
      </c>
    </row>
    <row r="1375" ht="15.75" customHeight="1">
      <c r="A1375" s="37" t="str">
        <f t="shared" si="1"/>
        <v>Tunisia-Africa2012</v>
      </c>
      <c r="B1375" s="37">
        <v>0.019</v>
      </c>
      <c r="C1375" s="37">
        <v>0.014</v>
      </c>
      <c r="D1375" s="37">
        <v>77.0</v>
      </c>
      <c r="E1375" s="37">
        <v>73.0</v>
      </c>
      <c r="F1375" s="37">
        <v>0.232</v>
      </c>
      <c r="G1375" s="37">
        <v>0.697</v>
      </c>
      <c r="H1375" s="37">
        <v>0.071</v>
      </c>
      <c r="I1375" s="37">
        <v>1.07775E7</v>
      </c>
      <c r="J1375" s="37">
        <v>0.663</v>
      </c>
      <c r="K1375" s="36" t="s">
        <v>140</v>
      </c>
      <c r="L1375" s="36" t="s">
        <v>75</v>
      </c>
      <c r="M1375" s="31" t="s">
        <v>91</v>
      </c>
    </row>
    <row r="1376" ht="15.75" customHeight="1">
      <c r="A1376" s="37" t="str">
        <f t="shared" si="1"/>
        <v>South Africa-Africa2012</v>
      </c>
      <c r="B1376" s="37">
        <v>0.021</v>
      </c>
      <c r="C1376" s="37">
        <v>0.034</v>
      </c>
      <c r="D1376" s="37">
        <v>58.0</v>
      </c>
      <c r="E1376" s="37">
        <v>54.0</v>
      </c>
      <c r="F1376" s="37">
        <v>0.295</v>
      </c>
      <c r="G1376" s="37">
        <v>0.65</v>
      </c>
      <c r="H1376" s="37">
        <v>0.054</v>
      </c>
      <c r="I1376" s="37">
        <v>5.2274945E7</v>
      </c>
      <c r="J1376" s="37">
        <v>0.633</v>
      </c>
      <c r="K1376" s="36" t="s">
        <v>134</v>
      </c>
      <c r="L1376" s="36" t="s">
        <v>75</v>
      </c>
      <c r="M1376" s="31" t="s">
        <v>91</v>
      </c>
    </row>
    <row r="1377" ht="15.75" customHeight="1">
      <c r="A1377" s="37" t="str">
        <f t="shared" si="1"/>
        <v>Libya-Africa2012</v>
      </c>
      <c r="B1377" s="37">
        <v>0.021</v>
      </c>
      <c r="C1377" s="37">
        <v>0.013</v>
      </c>
      <c r="D1377" s="37">
        <v>77.0</v>
      </c>
      <c r="E1377" s="37">
        <v>73.0</v>
      </c>
      <c r="F1377" s="37">
        <v>0.295</v>
      </c>
      <c r="G1377" s="37">
        <v>0.658</v>
      </c>
      <c r="H1377" s="37">
        <v>0.047</v>
      </c>
      <c r="I1377" s="37">
        <v>6154623.0</v>
      </c>
      <c r="J1377" s="37">
        <v>0.78</v>
      </c>
      <c r="K1377" s="36" t="s">
        <v>117</v>
      </c>
      <c r="L1377" s="36" t="s">
        <v>75</v>
      </c>
      <c r="M1377" s="31" t="s">
        <v>91</v>
      </c>
    </row>
    <row r="1378" ht="15.75" customHeight="1">
      <c r="A1378" s="37" t="str">
        <f t="shared" si="1"/>
        <v>Morocco-Africa2012</v>
      </c>
      <c r="B1378" s="37">
        <v>0.023</v>
      </c>
      <c r="C1378" s="37">
        <v>0.027</v>
      </c>
      <c r="D1378" s="37">
        <v>72.0</v>
      </c>
      <c r="E1378" s="37">
        <v>69.0</v>
      </c>
      <c r="F1378" s="37">
        <v>0.278</v>
      </c>
      <c r="G1378" s="37">
        <v>0.672</v>
      </c>
      <c r="H1378" s="37">
        <v>0.05</v>
      </c>
      <c r="I1378" s="37">
        <v>3.2521143E7</v>
      </c>
      <c r="J1378" s="37">
        <v>0.587</v>
      </c>
      <c r="K1378" s="36" t="s">
        <v>123</v>
      </c>
      <c r="L1378" s="36" t="s">
        <v>75</v>
      </c>
      <c r="M1378" s="31" t="s">
        <v>91</v>
      </c>
    </row>
    <row r="1379" ht="15.75" customHeight="1">
      <c r="A1379" s="37" t="str">
        <f t="shared" si="1"/>
        <v>Botswana-Africa2012</v>
      </c>
      <c r="B1379" s="37">
        <v>0.024</v>
      </c>
      <c r="C1379" s="37">
        <v>0.037</v>
      </c>
      <c r="D1379" s="37">
        <v>46.0</v>
      </c>
      <c r="E1379" s="37">
        <v>48.0</v>
      </c>
      <c r="F1379" s="37">
        <v>0.338</v>
      </c>
      <c r="G1379" s="37">
        <v>0.627</v>
      </c>
      <c r="H1379" s="37">
        <v>0.036</v>
      </c>
      <c r="I1379" s="37">
        <v>2003910.0</v>
      </c>
      <c r="J1379" s="37">
        <v>0.567</v>
      </c>
      <c r="K1379" s="36" t="s">
        <v>94</v>
      </c>
      <c r="L1379" s="36" t="s">
        <v>75</v>
      </c>
      <c r="M1379" s="31" t="s">
        <v>91</v>
      </c>
    </row>
    <row r="1380" ht="15.75" customHeight="1">
      <c r="A1380" s="37" t="str">
        <f t="shared" si="1"/>
        <v>Egypt-Africa2012</v>
      </c>
      <c r="B1380" s="37">
        <v>0.024</v>
      </c>
      <c r="C1380" s="37">
        <v>0.019</v>
      </c>
      <c r="D1380" s="37">
        <v>73.0</v>
      </c>
      <c r="E1380" s="37">
        <v>69.0</v>
      </c>
      <c r="F1380" s="37">
        <v>0.312</v>
      </c>
      <c r="G1380" s="37">
        <v>0.631</v>
      </c>
      <c r="H1380" s="37">
        <v>0.056</v>
      </c>
      <c r="I1380" s="37">
        <v>8.0721874E7</v>
      </c>
      <c r="J1380" s="37">
        <v>0.43</v>
      </c>
      <c r="K1380" s="36" t="s">
        <v>105</v>
      </c>
      <c r="L1380" s="36" t="s">
        <v>75</v>
      </c>
      <c r="M1380" s="31" t="s">
        <v>91</v>
      </c>
    </row>
    <row r="1381" ht="15.75" customHeight="1">
      <c r="A1381" s="37" t="str">
        <f t="shared" si="1"/>
        <v>Algeria-Africa2012</v>
      </c>
      <c r="B1381" s="37">
        <v>0.025</v>
      </c>
      <c r="C1381" s="37">
        <v>0.022</v>
      </c>
      <c r="D1381" s="37">
        <v>73.0</v>
      </c>
      <c r="E1381" s="37">
        <v>69.0</v>
      </c>
      <c r="F1381" s="37">
        <v>0.274</v>
      </c>
      <c r="G1381" s="37">
        <v>0.679</v>
      </c>
      <c r="H1381" s="37">
        <v>0.047</v>
      </c>
      <c r="I1381" s="37">
        <v>3.8481705E7</v>
      </c>
      <c r="J1381" s="37">
        <v>0.689</v>
      </c>
      <c r="K1381" s="36" t="s">
        <v>74</v>
      </c>
      <c r="L1381" s="36" t="s">
        <v>75</v>
      </c>
      <c r="M1381" s="31" t="s">
        <v>91</v>
      </c>
    </row>
    <row r="1382" ht="15.75" customHeight="1">
      <c r="A1382" s="37" t="str">
        <f t="shared" si="1"/>
        <v>Namibia-Africa2012</v>
      </c>
      <c r="B1382" s="37">
        <v>0.026</v>
      </c>
      <c r="C1382" s="37">
        <v>0.036</v>
      </c>
      <c r="D1382" s="37">
        <v>67.0</v>
      </c>
      <c r="E1382" s="37">
        <v>61.0</v>
      </c>
      <c r="F1382" s="37">
        <v>0.366</v>
      </c>
      <c r="G1382" s="37">
        <v>0.599</v>
      </c>
      <c r="H1382" s="37">
        <v>0.035</v>
      </c>
      <c r="I1382" s="37">
        <v>2259393.0</v>
      </c>
      <c r="J1382" s="37">
        <v>0.437</v>
      </c>
      <c r="K1382" s="36" t="s">
        <v>125</v>
      </c>
      <c r="L1382" s="36" t="s">
        <v>75</v>
      </c>
      <c r="M1382" s="31" t="s">
        <v>91</v>
      </c>
    </row>
    <row r="1383" ht="15.75" customHeight="1">
      <c r="A1383" s="37" t="str">
        <f t="shared" si="1"/>
        <v>Lesotho-Africa2012</v>
      </c>
      <c r="B1383" s="37">
        <v>0.028</v>
      </c>
      <c r="C1383" s="37">
        <v>0.074</v>
      </c>
      <c r="D1383" s="37">
        <v>49.0</v>
      </c>
      <c r="E1383" s="37">
        <v>49.0</v>
      </c>
      <c r="F1383" s="37">
        <v>0.368</v>
      </c>
      <c r="G1383" s="37">
        <v>0.591</v>
      </c>
      <c r="H1383" s="37">
        <v>0.042</v>
      </c>
      <c r="I1383" s="37">
        <v>2051545.0</v>
      </c>
      <c r="J1383" s="37">
        <v>0.258</v>
      </c>
      <c r="K1383" s="36" t="s">
        <v>115</v>
      </c>
      <c r="L1383" s="36" t="s">
        <v>75</v>
      </c>
      <c r="M1383" s="31" t="s">
        <v>91</v>
      </c>
    </row>
    <row r="1384" ht="15.75" customHeight="1">
      <c r="A1384" s="37" t="str">
        <f t="shared" si="1"/>
        <v>Djibouti-Africa2012</v>
      </c>
      <c r="B1384" s="37">
        <v>0.028</v>
      </c>
      <c r="C1384" s="37">
        <v>0.059</v>
      </c>
      <c r="D1384" s="37">
        <v>63.0</v>
      </c>
      <c r="E1384" s="37">
        <v>60.0</v>
      </c>
      <c r="F1384" s="37">
        <v>0.337</v>
      </c>
      <c r="G1384" s="37">
        <v>0.624</v>
      </c>
      <c r="H1384" s="37">
        <v>0.039</v>
      </c>
      <c r="I1384" s="37">
        <v>859652.0</v>
      </c>
      <c r="J1384" s="37">
        <v>0.771</v>
      </c>
      <c r="K1384" s="36" t="s">
        <v>104</v>
      </c>
      <c r="L1384" s="36" t="s">
        <v>75</v>
      </c>
      <c r="M1384" s="31" t="s">
        <v>91</v>
      </c>
    </row>
    <row r="1385" ht="15.75" customHeight="1">
      <c r="A1385" s="37" t="str">
        <f t="shared" si="1"/>
        <v>Swaziland-Africa2012</v>
      </c>
      <c r="B1385" s="37">
        <v>0.03</v>
      </c>
      <c r="C1385" s="37">
        <v>0.057</v>
      </c>
      <c r="D1385" s="37">
        <v>48.0</v>
      </c>
      <c r="E1385" s="37">
        <v>49.0</v>
      </c>
      <c r="F1385" s="37">
        <v>0.38</v>
      </c>
      <c r="G1385" s="37">
        <v>0.585</v>
      </c>
      <c r="H1385" s="37">
        <v>0.034</v>
      </c>
      <c r="I1385" s="37">
        <v>1230985.0</v>
      </c>
      <c r="J1385" s="37">
        <v>0.214</v>
      </c>
      <c r="K1385" s="36" t="s">
        <v>137</v>
      </c>
      <c r="L1385" s="36" t="s">
        <v>75</v>
      </c>
      <c r="M1385" s="31" t="s">
        <v>91</v>
      </c>
    </row>
    <row r="1386" ht="15.75" customHeight="1">
      <c r="A1386" s="37" t="str">
        <f t="shared" si="1"/>
        <v>Ghana-Africa2012</v>
      </c>
      <c r="B1386" s="37">
        <v>0.031</v>
      </c>
      <c r="C1386" s="37">
        <v>0.053</v>
      </c>
      <c r="D1386" s="37">
        <v>62.0</v>
      </c>
      <c r="E1386" s="37">
        <v>60.0</v>
      </c>
      <c r="F1386" s="37">
        <v>0.386</v>
      </c>
      <c r="G1386" s="37">
        <v>0.579</v>
      </c>
      <c r="H1386" s="37">
        <v>0.035</v>
      </c>
      <c r="I1386" s="37">
        <v>2.5366462E7</v>
      </c>
      <c r="J1386" s="37">
        <v>0.521</v>
      </c>
      <c r="K1386" s="36" t="s">
        <v>111</v>
      </c>
      <c r="L1386" s="36" t="s">
        <v>75</v>
      </c>
      <c r="M1386" s="31" t="s">
        <v>91</v>
      </c>
    </row>
    <row r="1387" ht="15.75" customHeight="1">
      <c r="A1387" s="37" t="str">
        <f t="shared" si="1"/>
        <v>Zimbabwe-Africa2012</v>
      </c>
      <c r="B1387" s="37">
        <v>0.032</v>
      </c>
      <c r="C1387" s="37">
        <v>0.055</v>
      </c>
      <c r="D1387" s="37">
        <v>59.0</v>
      </c>
      <c r="E1387" s="37">
        <v>57.0</v>
      </c>
      <c r="F1387" s="37">
        <v>0.402</v>
      </c>
      <c r="G1387" s="37">
        <v>0.558</v>
      </c>
      <c r="H1387" s="37">
        <v>0.039</v>
      </c>
      <c r="I1387" s="37">
        <v>1.3724317E7</v>
      </c>
      <c r="J1387" s="37">
        <v>0.328</v>
      </c>
      <c r="K1387" s="36" t="s">
        <v>143</v>
      </c>
      <c r="L1387" s="36" t="s">
        <v>75</v>
      </c>
      <c r="M1387" s="31" t="s">
        <v>91</v>
      </c>
    </row>
    <row r="1388" ht="15.75" customHeight="1">
      <c r="A1388" s="37" t="str">
        <f t="shared" si="1"/>
        <v>Gabon-Africa2012</v>
      </c>
      <c r="B1388" s="37">
        <v>0.032</v>
      </c>
      <c r="C1388" s="37">
        <v>0.04</v>
      </c>
      <c r="D1388" s="37">
        <v>64.0</v>
      </c>
      <c r="E1388" s="37">
        <v>62.0</v>
      </c>
      <c r="F1388" s="37">
        <v>0.385</v>
      </c>
      <c r="G1388" s="37">
        <v>0.563</v>
      </c>
      <c r="H1388" s="37">
        <v>0.052</v>
      </c>
      <c r="I1388" s="37">
        <v>1632572.0</v>
      </c>
      <c r="J1388" s="37">
        <v>0.864</v>
      </c>
      <c r="K1388" s="36" t="s">
        <v>109</v>
      </c>
      <c r="L1388" s="36" t="s">
        <v>75</v>
      </c>
      <c r="M1388" s="31" t="s">
        <v>91</v>
      </c>
    </row>
    <row r="1389" ht="15.75" customHeight="1">
      <c r="A1389" s="37" t="str">
        <f t="shared" si="1"/>
        <v>Central African Republic-Africa2012</v>
      </c>
      <c r="B1389" s="37">
        <v>0.034</v>
      </c>
      <c r="C1389" s="37">
        <v>0.098</v>
      </c>
      <c r="D1389" s="37">
        <v>51.0</v>
      </c>
      <c r="E1389" s="37">
        <v>48.0</v>
      </c>
      <c r="F1389" s="37">
        <v>0.401</v>
      </c>
      <c r="G1389" s="37">
        <v>0.561</v>
      </c>
      <c r="H1389" s="37">
        <v>0.039</v>
      </c>
      <c r="I1389" s="37">
        <v>4525209.0</v>
      </c>
      <c r="J1389" s="37">
        <v>0.393</v>
      </c>
      <c r="K1389" s="36" t="s">
        <v>98</v>
      </c>
      <c r="L1389" s="36" t="s">
        <v>75</v>
      </c>
      <c r="M1389" s="31" t="s">
        <v>91</v>
      </c>
    </row>
    <row r="1390" ht="15.75" customHeight="1">
      <c r="A1390" s="37" t="str">
        <f t="shared" si="1"/>
        <v>Mauritania-Africa2012</v>
      </c>
      <c r="B1390" s="37">
        <v>0.034</v>
      </c>
      <c r="C1390" s="37">
        <v>0.068</v>
      </c>
      <c r="D1390" s="37">
        <v>63.0</v>
      </c>
      <c r="E1390" s="37">
        <v>60.0</v>
      </c>
      <c r="F1390" s="37">
        <v>0.402</v>
      </c>
      <c r="G1390" s="37">
        <v>0.566</v>
      </c>
      <c r="H1390" s="37">
        <v>0.032</v>
      </c>
      <c r="I1390" s="37">
        <v>3796141.0</v>
      </c>
      <c r="J1390" s="37">
        <v>0.58</v>
      </c>
      <c r="K1390" s="36" t="s">
        <v>121</v>
      </c>
      <c r="L1390" s="36" t="s">
        <v>75</v>
      </c>
      <c r="M1390" s="31" t="s">
        <v>91</v>
      </c>
    </row>
    <row r="1391" ht="15.75" customHeight="1">
      <c r="A1391" s="37" t="str">
        <f t="shared" si="1"/>
        <v>Sudan-Africa2012</v>
      </c>
      <c r="B1391" s="37">
        <v>0.034</v>
      </c>
      <c r="C1391" s="37">
        <v>0.053</v>
      </c>
      <c r="D1391" s="37">
        <v>64.0</v>
      </c>
      <c r="E1391" s="37">
        <v>60.0</v>
      </c>
      <c r="F1391" s="37">
        <v>0.415</v>
      </c>
      <c r="G1391" s="37">
        <v>0.553</v>
      </c>
      <c r="H1391" s="37">
        <v>0.032</v>
      </c>
      <c r="I1391" s="37">
        <v>3.7195349E7</v>
      </c>
      <c r="J1391" s="37">
        <v>0.333</v>
      </c>
      <c r="K1391" s="36" t="s">
        <v>136</v>
      </c>
      <c r="L1391" s="36" t="s">
        <v>75</v>
      </c>
      <c r="M1391" s="31" t="s">
        <v>91</v>
      </c>
    </row>
    <row r="1392" ht="15.75" customHeight="1">
      <c r="A1392" s="37" t="str">
        <f t="shared" si="1"/>
        <v>Ethiopia-Africa2012</v>
      </c>
      <c r="B1392" s="37">
        <v>0.034</v>
      </c>
      <c r="C1392" s="37">
        <v>0.046</v>
      </c>
      <c r="D1392" s="37">
        <v>65.0</v>
      </c>
      <c r="E1392" s="37">
        <v>61.0</v>
      </c>
      <c r="F1392" s="37">
        <v>0.433</v>
      </c>
      <c r="G1392" s="37">
        <v>0.533</v>
      </c>
      <c r="H1392" s="37">
        <v>0.034</v>
      </c>
      <c r="I1392" s="37">
        <v>9.1728849E7</v>
      </c>
      <c r="J1392" s="37">
        <v>0.182</v>
      </c>
      <c r="K1392" s="36" t="s">
        <v>108</v>
      </c>
      <c r="L1392" s="36" t="s">
        <v>75</v>
      </c>
      <c r="M1392" s="31" t="s">
        <v>91</v>
      </c>
    </row>
    <row r="1393" ht="15.75" customHeight="1">
      <c r="A1393" s="37" t="str">
        <f t="shared" si="1"/>
        <v>Madagascar-Africa2012</v>
      </c>
      <c r="B1393" s="37">
        <v>0.035</v>
      </c>
      <c r="C1393" s="37">
        <v>0.041</v>
      </c>
      <c r="D1393" s="37">
        <v>66.0</v>
      </c>
      <c r="E1393" s="37">
        <v>63.0</v>
      </c>
      <c r="F1393" s="37">
        <v>0.427</v>
      </c>
      <c r="G1393" s="37">
        <v>0.545</v>
      </c>
      <c r="H1393" s="37">
        <v>0.028</v>
      </c>
      <c r="I1393" s="37">
        <v>2.2293914E7</v>
      </c>
      <c r="J1393" s="37">
        <v>0.332</v>
      </c>
      <c r="K1393" s="36" t="s">
        <v>118</v>
      </c>
      <c r="L1393" s="36" t="s">
        <v>75</v>
      </c>
      <c r="M1393" s="31" t="s">
        <v>91</v>
      </c>
    </row>
    <row r="1394" ht="15.75" customHeight="1">
      <c r="A1394" s="37" t="str">
        <f t="shared" si="1"/>
        <v>Sao Tome and Principe-Africa2012</v>
      </c>
      <c r="B1394" s="37">
        <v>0.035</v>
      </c>
      <c r="C1394" s="37">
        <v>0.038</v>
      </c>
      <c r="D1394" s="37">
        <v>68.0</v>
      </c>
      <c r="E1394" s="37">
        <v>64.0</v>
      </c>
      <c r="F1394" s="37">
        <v>0.416</v>
      </c>
      <c r="G1394" s="37">
        <v>0.55</v>
      </c>
      <c r="H1394" s="37">
        <v>0.034</v>
      </c>
      <c r="I1394" s="37">
        <v>188098.0</v>
      </c>
      <c r="J1394" s="37">
        <v>0.633</v>
      </c>
      <c r="K1394" s="36" t="s">
        <v>129</v>
      </c>
      <c r="L1394" s="36" t="s">
        <v>75</v>
      </c>
      <c r="M1394" s="31" t="s">
        <v>91</v>
      </c>
    </row>
    <row r="1395" ht="15.75" customHeight="1">
      <c r="A1395" s="37" t="str">
        <f t="shared" si="1"/>
        <v>Equatorial Guinea-Africa2012</v>
      </c>
      <c r="B1395" s="37">
        <v>0.036</v>
      </c>
      <c r="C1395" s="37">
        <v>0.071</v>
      </c>
      <c r="D1395" s="37">
        <v>54.0</v>
      </c>
      <c r="E1395" s="37">
        <v>51.0</v>
      </c>
      <c r="F1395" s="37">
        <v>0.39</v>
      </c>
      <c r="G1395" s="37">
        <v>0.582</v>
      </c>
      <c r="H1395" s="37">
        <v>0.028</v>
      </c>
      <c r="I1395" s="37">
        <v>736296.0</v>
      </c>
      <c r="J1395" s="37">
        <v>0.395</v>
      </c>
      <c r="K1395" s="36" t="s">
        <v>106</v>
      </c>
      <c r="L1395" s="36" t="s">
        <v>75</v>
      </c>
      <c r="M1395" s="31" t="s">
        <v>91</v>
      </c>
    </row>
    <row r="1396" ht="15.75" customHeight="1">
      <c r="A1396" s="37" t="str">
        <f t="shared" si="1"/>
        <v>Liberia-Africa2012</v>
      </c>
      <c r="B1396" s="37">
        <v>0.036</v>
      </c>
      <c r="C1396" s="37">
        <v>0.056</v>
      </c>
      <c r="D1396" s="37">
        <v>61.0</v>
      </c>
      <c r="E1396" s="37">
        <v>59.0</v>
      </c>
      <c r="F1396" s="37">
        <v>0.431</v>
      </c>
      <c r="G1396" s="37">
        <v>0.539</v>
      </c>
      <c r="H1396" s="37">
        <v>0.03</v>
      </c>
      <c r="I1396" s="37">
        <v>4190435.0</v>
      </c>
      <c r="J1396" s="37">
        <v>0.485</v>
      </c>
      <c r="K1396" s="36" t="s">
        <v>116</v>
      </c>
      <c r="L1396" s="36" t="s">
        <v>75</v>
      </c>
      <c r="M1396" s="31" t="s">
        <v>91</v>
      </c>
    </row>
    <row r="1397" ht="15.75" customHeight="1">
      <c r="A1397" s="37" t="str">
        <f t="shared" si="1"/>
        <v>Comoros-Africa2012</v>
      </c>
      <c r="B1397" s="37">
        <v>0.036</v>
      </c>
      <c r="C1397" s="37">
        <v>0.059</v>
      </c>
      <c r="D1397" s="37">
        <v>62.0</v>
      </c>
      <c r="E1397" s="37">
        <v>59.0</v>
      </c>
      <c r="F1397" s="37">
        <v>0.422</v>
      </c>
      <c r="G1397" s="37">
        <v>0.55</v>
      </c>
      <c r="H1397" s="37">
        <v>0.029</v>
      </c>
      <c r="I1397" s="37">
        <v>717503.0</v>
      </c>
      <c r="J1397" s="37">
        <v>0.28</v>
      </c>
      <c r="K1397" s="36" t="s">
        <v>100</v>
      </c>
      <c r="L1397" s="36" t="s">
        <v>75</v>
      </c>
      <c r="M1397" s="31" t="s">
        <v>91</v>
      </c>
    </row>
    <row r="1398" ht="15.75" customHeight="1">
      <c r="A1398" s="37" t="str">
        <f t="shared" si="1"/>
        <v>Kenya-Africa2012</v>
      </c>
      <c r="B1398" s="37">
        <v>0.036</v>
      </c>
      <c r="C1398" s="37">
        <v>0.049</v>
      </c>
      <c r="D1398" s="37">
        <v>63.0</v>
      </c>
      <c r="E1398" s="37">
        <v>59.0</v>
      </c>
      <c r="F1398" s="37">
        <v>0.424</v>
      </c>
      <c r="G1398" s="37">
        <v>0.55</v>
      </c>
      <c r="H1398" s="37">
        <v>0.026</v>
      </c>
      <c r="I1398" s="37">
        <v>4.3178141E7</v>
      </c>
      <c r="J1398" s="37">
        <v>0.244</v>
      </c>
      <c r="K1398" s="36" t="s">
        <v>114</v>
      </c>
      <c r="L1398" s="36" t="s">
        <v>75</v>
      </c>
      <c r="M1398" s="31" t="s">
        <v>91</v>
      </c>
    </row>
    <row r="1399" ht="15.75" customHeight="1">
      <c r="A1399" s="37" t="str">
        <f t="shared" si="1"/>
        <v>Rwanda-Africa2012</v>
      </c>
      <c r="B1399" s="37">
        <v>0.036</v>
      </c>
      <c r="C1399" s="37">
        <v>0.039</v>
      </c>
      <c r="D1399" s="37">
        <v>65.0</v>
      </c>
      <c r="E1399" s="37">
        <v>62.0</v>
      </c>
      <c r="F1399" s="37">
        <v>0.436</v>
      </c>
      <c r="G1399" s="37">
        <v>0.541</v>
      </c>
      <c r="H1399" s="37">
        <v>0.023</v>
      </c>
      <c r="I1399" s="37">
        <v>1.1457801E7</v>
      </c>
      <c r="J1399" s="37">
        <v>0.259</v>
      </c>
      <c r="K1399" s="36" t="s">
        <v>128</v>
      </c>
      <c r="L1399" s="36" t="s">
        <v>75</v>
      </c>
      <c r="M1399" s="31" t="s">
        <v>91</v>
      </c>
    </row>
    <row r="1400" ht="15.75" customHeight="1">
      <c r="A1400" s="37" t="str">
        <f t="shared" si="1"/>
        <v>Sierra Leone-Africa2012</v>
      </c>
      <c r="B1400" s="37">
        <v>0.037</v>
      </c>
      <c r="C1400" s="37">
        <v>0.11</v>
      </c>
      <c r="D1400" s="37">
        <v>46.0</v>
      </c>
      <c r="E1400" s="37">
        <v>45.0</v>
      </c>
      <c r="F1400" s="37">
        <v>0.417</v>
      </c>
      <c r="G1400" s="37">
        <v>0.556</v>
      </c>
      <c r="H1400" s="37">
        <v>0.026</v>
      </c>
      <c r="I1400" s="37">
        <v>5978727.0</v>
      </c>
      <c r="J1400" s="37">
        <v>0.389</v>
      </c>
      <c r="K1400" s="36" t="s">
        <v>132</v>
      </c>
      <c r="L1400" s="36" t="s">
        <v>75</v>
      </c>
      <c r="M1400" s="31" t="s">
        <v>91</v>
      </c>
    </row>
    <row r="1401" ht="15.75" customHeight="1">
      <c r="A1401" s="37" t="str">
        <f t="shared" si="1"/>
        <v>Cote d'Ivoire-Africa2012</v>
      </c>
      <c r="B1401" s="37">
        <v>0.037</v>
      </c>
      <c r="C1401" s="37">
        <v>0.073</v>
      </c>
      <c r="D1401" s="37">
        <v>51.0</v>
      </c>
      <c r="E1401" s="37">
        <v>50.0</v>
      </c>
      <c r="F1401" s="37">
        <v>0.415</v>
      </c>
      <c r="G1401" s="37">
        <v>0.554</v>
      </c>
      <c r="H1401" s="37">
        <v>0.031</v>
      </c>
      <c r="I1401" s="37">
        <v>1.983975E7</v>
      </c>
      <c r="J1401" s="37">
        <v>0.52</v>
      </c>
      <c r="K1401" s="36" t="s">
        <v>103</v>
      </c>
      <c r="L1401" s="36" t="s">
        <v>75</v>
      </c>
      <c r="M1401" s="31" t="s">
        <v>91</v>
      </c>
    </row>
    <row r="1402" ht="15.75" customHeight="1">
      <c r="A1402" s="37" t="str">
        <f t="shared" si="1"/>
        <v>South Sudan-Africa2012</v>
      </c>
      <c r="B1402" s="37">
        <v>0.037</v>
      </c>
      <c r="C1402" s="37">
        <v>0.066</v>
      </c>
      <c r="D1402" s="37">
        <v>56.0</v>
      </c>
      <c r="E1402" s="37">
        <v>54.0</v>
      </c>
      <c r="F1402" s="37">
        <v>0.423</v>
      </c>
      <c r="G1402" s="37">
        <v>0.543</v>
      </c>
      <c r="H1402" s="37">
        <v>0.035</v>
      </c>
      <c r="I1402" s="37">
        <v>1.0837527E7</v>
      </c>
      <c r="J1402" s="37">
        <v>0.182</v>
      </c>
      <c r="K1402" s="36" t="s">
        <v>135</v>
      </c>
      <c r="L1402" s="36" t="s">
        <v>75</v>
      </c>
      <c r="M1402" s="31" t="s">
        <v>91</v>
      </c>
    </row>
    <row r="1403" ht="15.75" customHeight="1">
      <c r="A1403" s="37" t="str">
        <f t="shared" si="1"/>
        <v>Guinea-Africa2012</v>
      </c>
      <c r="B1403" s="37">
        <v>0.037</v>
      </c>
      <c r="C1403" s="37">
        <v>0.067</v>
      </c>
      <c r="D1403" s="37">
        <v>57.0</v>
      </c>
      <c r="E1403" s="37">
        <v>55.0</v>
      </c>
      <c r="F1403" s="37">
        <v>0.425</v>
      </c>
      <c r="G1403" s="37">
        <v>0.544</v>
      </c>
      <c r="H1403" s="37">
        <v>0.031</v>
      </c>
      <c r="I1403" s="37">
        <v>1.1451273E7</v>
      </c>
      <c r="J1403" s="37">
        <v>0.357</v>
      </c>
      <c r="K1403" s="36" t="s">
        <v>112</v>
      </c>
      <c r="L1403" s="36" t="s">
        <v>75</v>
      </c>
      <c r="M1403" s="31" t="s">
        <v>91</v>
      </c>
    </row>
    <row r="1404" ht="15.75" customHeight="1">
      <c r="A1404" s="37" t="str">
        <f t="shared" si="1"/>
        <v>Togo-Africa2012</v>
      </c>
      <c r="B1404" s="37">
        <v>0.037</v>
      </c>
      <c r="C1404" s="37">
        <v>0.057</v>
      </c>
      <c r="D1404" s="37">
        <v>57.0</v>
      </c>
      <c r="E1404" s="37">
        <v>55.0</v>
      </c>
      <c r="F1404" s="37">
        <v>0.419</v>
      </c>
      <c r="G1404" s="37">
        <v>0.554</v>
      </c>
      <c r="H1404" s="37">
        <v>0.027</v>
      </c>
      <c r="I1404" s="37">
        <v>6642928.0</v>
      </c>
      <c r="J1404" s="37">
        <v>0.385</v>
      </c>
      <c r="K1404" s="36" t="s">
        <v>139</v>
      </c>
      <c r="L1404" s="36" t="s">
        <v>75</v>
      </c>
      <c r="M1404" s="31" t="s">
        <v>91</v>
      </c>
    </row>
    <row r="1405" ht="15.75" customHeight="1">
      <c r="A1405" s="37" t="str">
        <f t="shared" si="1"/>
        <v>Benin-Africa2012</v>
      </c>
      <c r="B1405" s="37">
        <v>0.037</v>
      </c>
      <c r="C1405" s="37">
        <v>0.058</v>
      </c>
      <c r="D1405" s="37">
        <v>61.0</v>
      </c>
      <c r="E1405" s="37">
        <v>58.0</v>
      </c>
      <c r="F1405" s="37">
        <v>0.43</v>
      </c>
      <c r="G1405" s="37">
        <v>0.542</v>
      </c>
      <c r="H1405" s="37">
        <v>0.029</v>
      </c>
      <c r="I1405" s="37">
        <v>1.0050702E7</v>
      </c>
      <c r="J1405" s="37">
        <v>0.427</v>
      </c>
      <c r="K1405" s="36" t="s">
        <v>93</v>
      </c>
      <c r="L1405" s="36" t="s">
        <v>75</v>
      </c>
      <c r="M1405" s="31" t="s">
        <v>91</v>
      </c>
    </row>
    <row r="1406" ht="15.75" customHeight="1">
      <c r="A1406" s="37" t="str">
        <f t="shared" si="1"/>
        <v>Eritrea-Africa2012</v>
      </c>
      <c r="B1406" s="37">
        <v>0.037</v>
      </c>
      <c r="C1406" s="37">
        <v>0.037</v>
      </c>
      <c r="D1406" s="37">
        <v>65.0</v>
      </c>
      <c r="E1406" s="37">
        <v>60.0</v>
      </c>
      <c r="F1406" s="37">
        <v>0.431</v>
      </c>
      <c r="G1406" s="37">
        <v>0.547</v>
      </c>
      <c r="H1406" s="37">
        <v>0.022</v>
      </c>
      <c r="I1406" s="37">
        <v>6130922.0</v>
      </c>
      <c r="J1406" s="37">
        <v>0.214</v>
      </c>
      <c r="K1406" s="36" t="s">
        <v>107</v>
      </c>
      <c r="L1406" s="36" t="s">
        <v>75</v>
      </c>
      <c r="M1406" s="31" t="s">
        <v>91</v>
      </c>
    </row>
    <row r="1407" ht="15.75" customHeight="1">
      <c r="A1407" s="37" t="str">
        <f t="shared" si="1"/>
        <v>Guinea-Bissau-Africa2012</v>
      </c>
      <c r="B1407" s="37">
        <v>0.038</v>
      </c>
      <c r="C1407" s="37">
        <v>0.08</v>
      </c>
      <c r="D1407" s="37">
        <v>56.0</v>
      </c>
      <c r="E1407" s="37">
        <v>53.0</v>
      </c>
      <c r="F1407" s="37">
        <v>0.416</v>
      </c>
      <c r="G1407" s="37">
        <v>0.555</v>
      </c>
      <c r="H1407" s="37">
        <v>0.029</v>
      </c>
      <c r="I1407" s="37">
        <v>1663558.0</v>
      </c>
      <c r="J1407" s="37">
        <v>0.469</v>
      </c>
      <c r="K1407" s="36" t="s">
        <v>113</v>
      </c>
      <c r="L1407" s="36" t="s">
        <v>75</v>
      </c>
      <c r="M1407" s="31" t="s">
        <v>91</v>
      </c>
    </row>
    <row r="1408" ht="15.75" customHeight="1">
      <c r="A1408" s="37" t="str">
        <f t="shared" si="1"/>
        <v>Cameroon-Africa2012</v>
      </c>
      <c r="B1408" s="37">
        <v>0.038</v>
      </c>
      <c r="C1408" s="37">
        <v>0.062</v>
      </c>
      <c r="D1408" s="37">
        <v>56.0</v>
      </c>
      <c r="E1408" s="37">
        <v>54.0</v>
      </c>
      <c r="F1408" s="37">
        <v>0.431</v>
      </c>
      <c r="G1408" s="37">
        <v>0.537</v>
      </c>
      <c r="H1408" s="37">
        <v>0.032</v>
      </c>
      <c r="I1408" s="37">
        <v>2.1699631E7</v>
      </c>
      <c r="J1408" s="37">
        <v>0.527</v>
      </c>
      <c r="K1408" s="36" t="s">
        <v>97</v>
      </c>
      <c r="L1408" s="36" t="s">
        <v>75</v>
      </c>
      <c r="M1408" s="31" t="s">
        <v>91</v>
      </c>
    </row>
    <row r="1409" ht="15.75" customHeight="1">
      <c r="A1409" s="37" t="str">
        <f t="shared" si="1"/>
        <v>Congo (Brazzaville)-Africa2012</v>
      </c>
      <c r="B1409" s="37">
        <v>0.038</v>
      </c>
      <c r="C1409" s="37">
        <v>0.037</v>
      </c>
      <c r="D1409" s="37">
        <v>60.0</v>
      </c>
      <c r="E1409" s="37">
        <v>57.0</v>
      </c>
      <c r="F1409" s="37">
        <v>0.424</v>
      </c>
      <c r="G1409" s="37">
        <v>0.542</v>
      </c>
      <c r="H1409" s="37">
        <v>0.034</v>
      </c>
      <c r="I1409" s="37">
        <v>4337051.0</v>
      </c>
      <c r="J1409" s="37">
        <v>0.641</v>
      </c>
      <c r="K1409" s="36" t="s">
        <v>101</v>
      </c>
      <c r="L1409" s="36" t="s">
        <v>75</v>
      </c>
      <c r="M1409" s="31" t="s">
        <v>91</v>
      </c>
    </row>
    <row r="1410" ht="15.75" customHeight="1">
      <c r="A1410" s="37" t="str">
        <f t="shared" si="1"/>
        <v>Senegal-Africa2012</v>
      </c>
      <c r="B1410" s="37">
        <v>0.038</v>
      </c>
      <c r="C1410" s="37">
        <v>0.045</v>
      </c>
      <c r="D1410" s="37">
        <v>65.0</v>
      </c>
      <c r="E1410" s="37">
        <v>62.0</v>
      </c>
      <c r="F1410" s="37">
        <v>0.435</v>
      </c>
      <c r="G1410" s="37">
        <v>0.534</v>
      </c>
      <c r="H1410" s="37">
        <v>0.03</v>
      </c>
      <c r="I1410" s="37">
        <v>1.3726021E7</v>
      </c>
      <c r="J1410" s="37">
        <v>0.428</v>
      </c>
      <c r="K1410" s="36" t="s">
        <v>130</v>
      </c>
      <c r="L1410" s="36" t="s">
        <v>75</v>
      </c>
      <c r="M1410" s="31" t="s">
        <v>91</v>
      </c>
    </row>
    <row r="1411" ht="15.75" customHeight="1">
      <c r="A1411" s="37" t="str">
        <f t="shared" si="1"/>
        <v>Mozambique-Africa2012</v>
      </c>
      <c r="B1411" s="37">
        <v>0.039</v>
      </c>
      <c r="C1411" s="37">
        <v>0.064</v>
      </c>
      <c r="D1411" s="37">
        <v>51.0</v>
      </c>
      <c r="E1411" s="37">
        <v>49.0</v>
      </c>
      <c r="F1411" s="37">
        <v>0.454</v>
      </c>
      <c r="G1411" s="37">
        <v>0.514</v>
      </c>
      <c r="H1411" s="37">
        <v>0.033</v>
      </c>
      <c r="I1411" s="37">
        <v>2.5203395E7</v>
      </c>
      <c r="J1411" s="37">
        <v>0.314</v>
      </c>
      <c r="K1411" s="36" t="s">
        <v>124</v>
      </c>
      <c r="L1411" s="36" t="s">
        <v>75</v>
      </c>
      <c r="M1411" s="31" t="s">
        <v>91</v>
      </c>
    </row>
    <row r="1412" ht="15.75" customHeight="1">
      <c r="A1412" s="37" t="str">
        <f t="shared" si="1"/>
        <v>Malawi-Africa2012</v>
      </c>
      <c r="B1412" s="37">
        <v>0.04</v>
      </c>
      <c r="C1412" s="37">
        <v>0.046</v>
      </c>
      <c r="D1412" s="37">
        <v>55.0</v>
      </c>
      <c r="E1412" s="37">
        <v>55.0</v>
      </c>
      <c r="F1412" s="37">
        <v>0.454</v>
      </c>
      <c r="G1412" s="37">
        <v>0.514</v>
      </c>
      <c r="H1412" s="37">
        <v>0.031</v>
      </c>
      <c r="I1412" s="37">
        <v>1.5906483E7</v>
      </c>
      <c r="J1412" s="37">
        <v>0.158</v>
      </c>
      <c r="K1412" s="36" t="s">
        <v>119</v>
      </c>
      <c r="L1412" s="36" t="s">
        <v>75</v>
      </c>
      <c r="M1412" s="31" t="s">
        <v>91</v>
      </c>
    </row>
    <row r="1413" ht="15.75" customHeight="1">
      <c r="A1413" s="37" t="str">
        <f t="shared" si="1"/>
        <v>Tanzania-Africa2012</v>
      </c>
      <c r="B1413" s="37">
        <v>0.04</v>
      </c>
      <c r="C1413" s="37">
        <v>0.038</v>
      </c>
      <c r="D1413" s="37">
        <v>62.0</v>
      </c>
      <c r="E1413" s="37">
        <v>60.0</v>
      </c>
      <c r="F1413" s="37">
        <v>0.449</v>
      </c>
      <c r="G1413" s="37">
        <v>0.52</v>
      </c>
      <c r="H1413" s="37">
        <v>0.032</v>
      </c>
      <c r="I1413" s="37">
        <v>4.7783107E7</v>
      </c>
      <c r="J1413" s="37">
        <v>0.295</v>
      </c>
      <c r="K1413" s="36" t="s">
        <v>138</v>
      </c>
      <c r="L1413" s="36" t="s">
        <v>75</v>
      </c>
      <c r="M1413" s="31" t="s">
        <v>91</v>
      </c>
    </row>
    <row r="1414" ht="15.75" customHeight="1">
      <c r="A1414" s="37" t="str">
        <f t="shared" si="1"/>
        <v>Burkina Faso-Africa2012</v>
      </c>
      <c r="B1414" s="37">
        <v>0.041</v>
      </c>
      <c r="C1414" s="37">
        <v>0.066</v>
      </c>
      <c r="D1414" s="37">
        <v>56.0</v>
      </c>
      <c r="E1414" s="37">
        <v>55.0</v>
      </c>
      <c r="F1414" s="37">
        <v>0.457</v>
      </c>
      <c r="G1414" s="37">
        <v>0.519</v>
      </c>
      <c r="H1414" s="37">
        <v>0.024</v>
      </c>
      <c r="I1414" s="37">
        <v>1.6460141E7</v>
      </c>
      <c r="J1414" s="37">
        <v>0.273</v>
      </c>
      <c r="K1414" s="36" t="s">
        <v>95</v>
      </c>
      <c r="L1414" s="36" t="s">
        <v>75</v>
      </c>
      <c r="M1414" s="31" t="s">
        <v>91</v>
      </c>
    </row>
    <row r="1415" ht="15.75" customHeight="1">
      <c r="A1415" s="37" t="str">
        <f t="shared" si="1"/>
        <v>Nigeria-Africa2012</v>
      </c>
      <c r="B1415" s="37">
        <v>0.042</v>
      </c>
      <c r="C1415" s="37">
        <v>0.077</v>
      </c>
      <c r="D1415" s="37">
        <v>52.0</v>
      </c>
      <c r="E1415" s="37">
        <v>52.0</v>
      </c>
      <c r="F1415" s="37">
        <v>0.442</v>
      </c>
      <c r="G1415" s="37">
        <v>0.531</v>
      </c>
      <c r="H1415" s="37">
        <v>0.027</v>
      </c>
      <c r="I1415" s="37">
        <v>1.68833776E8</v>
      </c>
      <c r="J1415" s="37">
        <v>0.452</v>
      </c>
      <c r="K1415" s="36" t="s">
        <v>127</v>
      </c>
      <c r="L1415" s="36" t="s">
        <v>75</v>
      </c>
      <c r="M1415" s="31" t="s">
        <v>91</v>
      </c>
    </row>
    <row r="1416" ht="15.75" customHeight="1">
      <c r="A1416" s="37" t="str">
        <f t="shared" si="1"/>
        <v>Congo (Kinshasa)-Africa2012</v>
      </c>
      <c r="B1416" s="37">
        <v>0.043</v>
      </c>
      <c r="C1416" s="37">
        <v>0.088</v>
      </c>
      <c r="D1416" s="37">
        <v>51.0</v>
      </c>
      <c r="E1416" s="37">
        <v>48.0</v>
      </c>
      <c r="F1416" s="37">
        <v>0.451</v>
      </c>
      <c r="G1416" s="37">
        <v>0.52</v>
      </c>
      <c r="H1416" s="37">
        <v>0.028</v>
      </c>
      <c r="I1416" s="37">
        <v>6.5705093E7</v>
      </c>
      <c r="J1416" s="37">
        <v>0.41</v>
      </c>
      <c r="K1416" s="36" t="s">
        <v>102</v>
      </c>
      <c r="L1416" s="36" t="s">
        <v>75</v>
      </c>
      <c r="M1416" s="31" t="s">
        <v>91</v>
      </c>
    </row>
    <row r="1417" ht="15.75" customHeight="1">
      <c r="A1417" s="37" t="str">
        <f t="shared" si="1"/>
        <v>Zambia-Africa2012</v>
      </c>
      <c r="B1417" s="37">
        <v>0.043</v>
      </c>
      <c r="C1417" s="37">
        <v>0.057</v>
      </c>
      <c r="D1417" s="37">
        <v>59.0</v>
      </c>
      <c r="E1417" s="37">
        <v>55.0</v>
      </c>
      <c r="F1417" s="37">
        <v>0.467</v>
      </c>
      <c r="G1417" s="37">
        <v>0.506</v>
      </c>
      <c r="H1417" s="37">
        <v>0.026</v>
      </c>
      <c r="I1417" s="37">
        <v>1.4075099E7</v>
      </c>
      <c r="J1417" s="37">
        <v>0.396</v>
      </c>
      <c r="K1417" s="36" t="s">
        <v>142</v>
      </c>
      <c r="L1417" s="36" t="s">
        <v>75</v>
      </c>
      <c r="M1417" s="31" t="s">
        <v>91</v>
      </c>
    </row>
    <row r="1418" ht="15.75" customHeight="1">
      <c r="A1418" s="37" t="str">
        <f t="shared" si="1"/>
        <v>Gambia, The-Africa2012</v>
      </c>
      <c r="B1418" s="37">
        <v>0.043</v>
      </c>
      <c r="C1418" s="37">
        <v>0.05</v>
      </c>
      <c r="D1418" s="37">
        <v>60.0</v>
      </c>
      <c r="E1418" s="37">
        <v>57.0</v>
      </c>
      <c r="F1418" s="37">
        <v>0.459</v>
      </c>
      <c r="G1418" s="37">
        <v>0.517</v>
      </c>
      <c r="H1418" s="37">
        <v>0.024</v>
      </c>
      <c r="I1418" s="37">
        <v>1791225.0</v>
      </c>
      <c r="J1418" s="37">
        <v>0.577</v>
      </c>
      <c r="K1418" s="36" t="s">
        <v>110</v>
      </c>
      <c r="L1418" s="36" t="s">
        <v>75</v>
      </c>
      <c r="M1418" s="31" t="s">
        <v>91</v>
      </c>
    </row>
    <row r="1419" ht="15.75" customHeight="1">
      <c r="A1419" s="37" t="str">
        <f t="shared" si="1"/>
        <v>Somalia-Africa2012</v>
      </c>
      <c r="B1419" s="37">
        <v>0.044</v>
      </c>
      <c r="C1419" s="37">
        <v>0.092</v>
      </c>
      <c r="D1419" s="37">
        <v>56.0</v>
      </c>
      <c r="E1419" s="37">
        <v>53.0</v>
      </c>
      <c r="F1419" s="37">
        <v>0.473</v>
      </c>
      <c r="G1419" s="37">
        <v>0.498</v>
      </c>
      <c r="H1419" s="37">
        <v>0.028</v>
      </c>
      <c r="I1419" s="37">
        <v>1.0195134E7</v>
      </c>
      <c r="J1419" s="37">
        <v>0.382</v>
      </c>
      <c r="K1419" s="36" t="s">
        <v>133</v>
      </c>
      <c r="L1419" s="36" t="s">
        <v>75</v>
      </c>
      <c r="M1419" s="31" t="s">
        <v>91</v>
      </c>
    </row>
    <row r="1420" ht="15.75" customHeight="1">
      <c r="A1420" s="37" t="str">
        <f t="shared" si="1"/>
        <v>Uganda-Africa2012</v>
      </c>
      <c r="B1420" s="37">
        <v>0.044</v>
      </c>
      <c r="C1420" s="37">
        <v>0.045</v>
      </c>
      <c r="D1420" s="37">
        <v>60.0</v>
      </c>
      <c r="E1420" s="37">
        <v>58.0</v>
      </c>
      <c r="F1420" s="37">
        <v>0.485</v>
      </c>
      <c r="G1420" s="37">
        <v>0.49</v>
      </c>
      <c r="H1420" s="37">
        <v>0.024</v>
      </c>
      <c r="I1420" s="37">
        <v>3.634586E7</v>
      </c>
      <c r="J1420" s="37">
        <v>0.151</v>
      </c>
      <c r="K1420" s="36" t="s">
        <v>141</v>
      </c>
      <c r="L1420" s="36" t="s">
        <v>75</v>
      </c>
      <c r="M1420" s="31" t="s">
        <v>91</v>
      </c>
    </row>
    <row r="1421" ht="15.75" customHeight="1">
      <c r="A1421" s="37" t="str">
        <f t="shared" si="1"/>
        <v>Angola-Africa2012</v>
      </c>
      <c r="B1421" s="37">
        <v>0.045</v>
      </c>
      <c r="C1421" s="37">
        <v>0.104</v>
      </c>
      <c r="D1421" s="37">
        <v>53.0</v>
      </c>
      <c r="E1421" s="37">
        <v>50.0</v>
      </c>
      <c r="F1421" s="37">
        <v>0.476</v>
      </c>
      <c r="G1421" s="37">
        <v>0.5</v>
      </c>
      <c r="H1421" s="37">
        <v>0.024</v>
      </c>
      <c r="I1421" s="37">
        <v>2.0820525E7</v>
      </c>
      <c r="J1421" s="37">
        <v>0.417</v>
      </c>
      <c r="K1421" s="36" t="s">
        <v>92</v>
      </c>
      <c r="L1421" s="36" t="s">
        <v>75</v>
      </c>
      <c r="M1421" s="31" t="s">
        <v>91</v>
      </c>
    </row>
    <row r="1422" ht="15.75" customHeight="1">
      <c r="A1422" s="37" t="str">
        <f t="shared" si="1"/>
        <v>Burundi-Africa2012</v>
      </c>
      <c r="B1422" s="37">
        <v>0.045</v>
      </c>
      <c r="C1422" s="37">
        <v>0.057</v>
      </c>
      <c r="D1422" s="37">
        <v>56.0</v>
      </c>
      <c r="E1422" s="37">
        <v>52.0</v>
      </c>
      <c r="F1422" s="37">
        <v>0.442</v>
      </c>
      <c r="G1422" s="37">
        <v>0.534</v>
      </c>
      <c r="H1422" s="37">
        <v>0.024</v>
      </c>
      <c r="I1422" s="37">
        <v>9849569.0</v>
      </c>
      <c r="J1422" s="37">
        <v>0.112</v>
      </c>
      <c r="K1422" s="36" t="s">
        <v>96</v>
      </c>
      <c r="L1422" s="36" t="s">
        <v>75</v>
      </c>
      <c r="M1422" s="31" t="s">
        <v>91</v>
      </c>
    </row>
    <row r="1423" ht="15.75" customHeight="1">
      <c r="A1423" s="37" t="str">
        <f t="shared" si="1"/>
        <v>Chad-Africa2012</v>
      </c>
      <c r="B1423" s="37">
        <v>0.046</v>
      </c>
      <c r="C1423" s="37">
        <v>0.09</v>
      </c>
      <c r="D1423" s="37">
        <v>52.0</v>
      </c>
      <c r="E1423" s="37">
        <v>50.0</v>
      </c>
      <c r="F1423" s="37">
        <v>0.485</v>
      </c>
      <c r="G1423" s="37">
        <v>0.49</v>
      </c>
      <c r="H1423" s="37">
        <v>0.024</v>
      </c>
      <c r="I1423" s="37">
        <v>1.2448175E7</v>
      </c>
      <c r="J1423" s="37">
        <v>0.221</v>
      </c>
      <c r="K1423" s="36" t="s">
        <v>99</v>
      </c>
      <c r="L1423" s="36" t="s">
        <v>75</v>
      </c>
      <c r="M1423" s="31" t="s">
        <v>91</v>
      </c>
    </row>
    <row r="1424" ht="15.75" customHeight="1">
      <c r="A1424" s="37" t="str">
        <f t="shared" si="1"/>
        <v>Mali-Africa2012</v>
      </c>
      <c r="B1424" s="37">
        <v>0.047</v>
      </c>
      <c r="C1424" s="37">
        <v>0.079</v>
      </c>
      <c r="D1424" s="37">
        <v>54.0</v>
      </c>
      <c r="E1424" s="37">
        <v>55.0</v>
      </c>
      <c r="F1424" s="37">
        <v>0.471</v>
      </c>
      <c r="G1424" s="37">
        <v>0.5</v>
      </c>
      <c r="H1424" s="37">
        <v>0.028</v>
      </c>
      <c r="I1424" s="37">
        <v>1.4853572E7</v>
      </c>
      <c r="J1424" s="37">
        <v>0.376</v>
      </c>
      <c r="K1424" s="36" t="s">
        <v>120</v>
      </c>
      <c r="L1424" s="36" t="s">
        <v>75</v>
      </c>
      <c r="M1424" s="31" t="s">
        <v>91</v>
      </c>
    </row>
    <row r="1425" ht="15.75" customHeight="1">
      <c r="A1425" s="37" t="str">
        <f t="shared" si="1"/>
        <v>Niger-Africa2012</v>
      </c>
      <c r="B1425" s="37">
        <v>0.05</v>
      </c>
      <c r="C1425" s="37">
        <v>0.062</v>
      </c>
      <c r="D1425" s="37">
        <v>58.0</v>
      </c>
      <c r="E1425" s="37">
        <v>58.0</v>
      </c>
      <c r="F1425" s="37">
        <v>0.5</v>
      </c>
      <c r="G1425" s="37">
        <v>0.474</v>
      </c>
      <c r="H1425" s="37">
        <v>0.026</v>
      </c>
      <c r="I1425" s="37">
        <v>1.7157042E7</v>
      </c>
      <c r="J1425" s="37">
        <v>0.18</v>
      </c>
      <c r="K1425" s="36" t="s">
        <v>126</v>
      </c>
      <c r="L1425" s="36" t="s">
        <v>75</v>
      </c>
      <c r="M1425" s="31" t="s">
        <v>91</v>
      </c>
    </row>
    <row r="1426" ht="15.75" customHeight="1">
      <c r="A1426" s="37" t="str">
        <f t="shared" si="1"/>
        <v>Macao SAR-Asia2005</v>
      </c>
      <c r="B1426" s="37">
        <v>0.008</v>
      </c>
      <c r="C1426" s="36"/>
      <c r="D1426" s="37">
        <v>81.0</v>
      </c>
      <c r="E1426" s="37">
        <v>76.0</v>
      </c>
      <c r="F1426" s="37">
        <v>0.173</v>
      </c>
      <c r="G1426" s="37">
        <v>0.754</v>
      </c>
      <c r="H1426" s="37">
        <v>0.073</v>
      </c>
      <c r="I1426" s="37">
        <v>468149.0</v>
      </c>
      <c r="J1426" s="37">
        <v>1.0</v>
      </c>
      <c r="K1426" s="36" t="s">
        <v>161</v>
      </c>
      <c r="L1426" s="36" t="s">
        <v>145</v>
      </c>
      <c r="M1426" s="31" t="s">
        <v>84</v>
      </c>
    </row>
    <row r="1427" ht="15.75" customHeight="1">
      <c r="A1427" s="37" t="str">
        <f t="shared" si="1"/>
        <v>Hong Kong SAR-Asia2005</v>
      </c>
      <c r="B1427" s="37">
        <v>0.008</v>
      </c>
      <c r="C1427" s="36"/>
      <c r="D1427" s="37">
        <v>85.0</v>
      </c>
      <c r="E1427" s="37">
        <v>79.0</v>
      </c>
      <c r="F1427" s="37">
        <v>0.142</v>
      </c>
      <c r="G1427" s="37">
        <v>0.736</v>
      </c>
      <c r="H1427" s="37">
        <v>0.121</v>
      </c>
      <c r="I1427" s="37">
        <v>6813200.0</v>
      </c>
      <c r="J1427" s="37">
        <v>1.0</v>
      </c>
      <c r="K1427" s="36" t="s">
        <v>154</v>
      </c>
      <c r="L1427" s="36" t="s">
        <v>145</v>
      </c>
      <c r="M1427" s="31" t="s">
        <v>84</v>
      </c>
    </row>
    <row r="1428" ht="15.75" customHeight="1">
      <c r="A1428" s="37" t="str">
        <f t="shared" si="1"/>
        <v>Japan-Asia2005</v>
      </c>
      <c r="B1428" s="37">
        <v>0.008</v>
      </c>
      <c r="C1428" s="37">
        <v>0.003</v>
      </c>
      <c r="D1428" s="37">
        <v>85.0</v>
      </c>
      <c r="E1428" s="37">
        <v>79.0</v>
      </c>
      <c r="F1428" s="37">
        <v>0.138</v>
      </c>
      <c r="G1428" s="37">
        <v>0.663</v>
      </c>
      <c r="H1428" s="37">
        <v>0.198</v>
      </c>
      <c r="I1428" s="37">
        <v>1.27773E8</v>
      </c>
      <c r="J1428" s="37">
        <v>0.86</v>
      </c>
      <c r="K1428" s="36" t="s">
        <v>157</v>
      </c>
      <c r="L1428" s="36" t="s">
        <v>145</v>
      </c>
      <c r="M1428" s="31" t="s">
        <v>84</v>
      </c>
    </row>
    <row r="1429" ht="15.75" customHeight="1">
      <c r="A1429" s="37" t="str">
        <f t="shared" si="1"/>
        <v>South Korea-Asia2005</v>
      </c>
      <c r="B1429" s="37">
        <v>0.009</v>
      </c>
      <c r="C1429" s="37">
        <v>0.005</v>
      </c>
      <c r="D1429" s="37">
        <v>82.0</v>
      </c>
      <c r="E1429" s="37">
        <v>75.0</v>
      </c>
      <c r="F1429" s="37">
        <v>0.191</v>
      </c>
      <c r="G1429" s="37">
        <v>0.716</v>
      </c>
      <c r="H1429" s="37">
        <v>0.093</v>
      </c>
      <c r="I1429" s="37">
        <v>4.8138077E7</v>
      </c>
      <c r="J1429" s="37">
        <v>0.813</v>
      </c>
      <c r="K1429" s="36" t="s">
        <v>171</v>
      </c>
      <c r="L1429" s="36" t="s">
        <v>145</v>
      </c>
      <c r="M1429" s="31" t="s">
        <v>84</v>
      </c>
    </row>
    <row r="1430" ht="15.75" customHeight="1">
      <c r="A1430" s="37" t="str">
        <f t="shared" si="1"/>
        <v>Singapore-Asia2005</v>
      </c>
      <c r="B1430" s="37">
        <v>0.01</v>
      </c>
      <c r="C1430" s="37">
        <v>0.002</v>
      </c>
      <c r="D1430" s="37">
        <v>83.0</v>
      </c>
      <c r="E1430" s="37">
        <v>78.0</v>
      </c>
      <c r="F1430" s="37">
        <v>0.191</v>
      </c>
      <c r="G1430" s="37">
        <v>0.726</v>
      </c>
      <c r="H1430" s="37">
        <v>0.082</v>
      </c>
      <c r="I1430" s="37">
        <v>4265800.0</v>
      </c>
      <c r="J1430" s="37">
        <v>1.0</v>
      </c>
      <c r="K1430" s="36" t="s">
        <v>170</v>
      </c>
      <c r="L1430" s="36" t="s">
        <v>145</v>
      </c>
      <c r="M1430" s="31" t="s">
        <v>84</v>
      </c>
    </row>
    <row r="1431" ht="15.75" customHeight="1">
      <c r="A1431" s="37" t="str">
        <f t="shared" si="1"/>
        <v>China-Asia2005</v>
      </c>
      <c r="B1431" s="37">
        <v>0.012</v>
      </c>
      <c r="C1431" s="37">
        <v>0.02</v>
      </c>
      <c r="D1431" s="37">
        <v>75.0</v>
      </c>
      <c r="E1431" s="37">
        <v>73.0</v>
      </c>
      <c r="F1431" s="37">
        <v>0.205</v>
      </c>
      <c r="G1431" s="37">
        <v>0.718</v>
      </c>
      <c r="H1431" s="37">
        <v>0.077</v>
      </c>
      <c r="I1431" s="37">
        <v>1.30372E9</v>
      </c>
      <c r="J1431" s="37">
        <v>0.425</v>
      </c>
      <c r="K1431" s="36" t="s">
        <v>152</v>
      </c>
      <c r="L1431" s="36" t="s">
        <v>145</v>
      </c>
      <c r="M1431" s="31" t="s">
        <v>84</v>
      </c>
    </row>
    <row r="1432" ht="15.75" customHeight="1">
      <c r="A1432" s="37" t="str">
        <f t="shared" si="1"/>
        <v>Thailand-Asia2005</v>
      </c>
      <c r="B1432" s="37">
        <v>0.013</v>
      </c>
      <c r="C1432" s="37">
        <v>0.015</v>
      </c>
      <c r="D1432" s="37">
        <v>76.0</v>
      </c>
      <c r="E1432" s="37">
        <v>69.0</v>
      </c>
      <c r="F1432" s="37">
        <v>0.223</v>
      </c>
      <c r="G1432" s="37">
        <v>0.7</v>
      </c>
      <c r="H1432" s="37">
        <v>0.077</v>
      </c>
      <c r="I1432" s="37">
        <v>6.5559487E7</v>
      </c>
      <c r="J1432" s="37">
        <v>0.375</v>
      </c>
      <c r="K1432" s="36" t="s">
        <v>174</v>
      </c>
      <c r="L1432" s="36" t="s">
        <v>145</v>
      </c>
      <c r="M1432" s="31" t="s">
        <v>84</v>
      </c>
    </row>
    <row r="1433" ht="15.75" customHeight="1">
      <c r="A1433" s="37" t="str">
        <f t="shared" si="1"/>
        <v>Georgia-Asia2005</v>
      </c>
      <c r="B1433" s="37">
        <v>0.013</v>
      </c>
      <c r="C1433" s="37">
        <v>0.022</v>
      </c>
      <c r="D1433" s="37">
        <v>77.0</v>
      </c>
      <c r="E1433" s="37">
        <v>69.0</v>
      </c>
      <c r="F1433" s="37">
        <v>0.184</v>
      </c>
      <c r="G1433" s="37">
        <v>0.67</v>
      </c>
      <c r="H1433" s="37">
        <v>0.146</v>
      </c>
      <c r="I1433" s="37">
        <v>4361400.0</v>
      </c>
      <c r="J1433" s="37">
        <v>0.525</v>
      </c>
      <c r="K1433" s="36" t="s">
        <v>153</v>
      </c>
      <c r="L1433" s="36" t="s">
        <v>145</v>
      </c>
      <c r="M1433" s="31" t="s">
        <v>84</v>
      </c>
    </row>
    <row r="1434" ht="15.75" customHeight="1">
      <c r="A1434" s="37" t="str">
        <f t="shared" si="1"/>
        <v>Armenia-Asia2005</v>
      </c>
      <c r="B1434" s="37">
        <v>0.014</v>
      </c>
      <c r="C1434" s="37">
        <v>0.021</v>
      </c>
      <c r="D1434" s="37">
        <v>77.0</v>
      </c>
      <c r="E1434" s="37">
        <v>70.0</v>
      </c>
      <c r="F1434" s="37">
        <v>0.219</v>
      </c>
      <c r="G1434" s="37">
        <v>0.665</v>
      </c>
      <c r="H1434" s="37">
        <v>0.116</v>
      </c>
      <c r="I1434" s="37">
        <v>3014917.0</v>
      </c>
      <c r="J1434" s="37">
        <v>0.642</v>
      </c>
      <c r="K1434" s="36" t="s">
        <v>146</v>
      </c>
      <c r="L1434" s="36" t="s">
        <v>145</v>
      </c>
      <c r="M1434" s="31" t="s">
        <v>84</v>
      </c>
    </row>
    <row r="1435" ht="15.75" customHeight="1">
      <c r="A1435" s="37" t="str">
        <f t="shared" si="1"/>
        <v>North Korea-Asia2005</v>
      </c>
      <c r="B1435" s="37">
        <v>0.016</v>
      </c>
      <c r="C1435" s="37">
        <v>0.026</v>
      </c>
      <c r="D1435" s="37">
        <v>72.0</v>
      </c>
      <c r="E1435" s="37">
        <v>65.0</v>
      </c>
      <c r="F1435" s="37">
        <v>0.247</v>
      </c>
      <c r="G1435" s="37">
        <v>0.678</v>
      </c>
      <c r="H1435" s="37">
        <v>0.074</v>
      </c>
      <c r="I1435" s="37">
        <v>2.3813333E7</v>
      </c>
      <c r="J1435" s="37">
        <v>0.598</v>
      </c>
      <c r="K1435" s="36" t="s">
        <v>167</v>
      </c>
      <c r="L1435" s="36" t="s">
        <v>145</v>
      </c>
      <c r="M1435" s="31" t="s">
        <v>84</v>
      </c>
    </row>
    <row r="1436" ht="15.75" customHeight="1">
      <c r="A1436" s="37" t="str">
        <f t="shared" si="1"/>
        <v>Azerbaijan-Asia2005</v>
      </c>
      <c r="B1436" s="37">
        <v>0.017</v>
      </c>
      <c r="C1436" s="37">
        <v>0.044</v>
      </c>
      <c r="D1436" s="37">
        <v>72.0</v>
      </c>
      <c r="E1436" s="37">
        <v>66.0</v>
      </c>
      <c r="F1436" s="37">
        <v>0.26</v>
      </c>
      <c r="G1436" s="37">
        <v>0.676</v>
      </c>
      <c r="H1436" s="37">
        <v>0.064</v>
      </c>
      <c r="I1436" s="37">
        <v>8391850.0</v>
      </c>
      <c r="J1436" s="37">
        <v>0.524</v>
      </c>
      <c r="K1436" s="36" t="s">
        <v>147</v>
      </c>
      <c r="L1436" s="36" t="s">
        <v>145</v>
      </c>
      <c r="M1436" s="31" t="s">
        <v>84</v>
      </c>
    </row>
    <row r="1437" ht="15.75" customHeight="1">
      <c r="A1437" s="37" t="str">
        <f t="shared" si="1"/>
        <v>Vietnam-Asia2005</v>
      </c>
      <c r="B1437" s="37">
        <v>0.017</v>
      </c>
      <c r="C1437" s="37">
        <v>0.024</v>
      </c>
      <c r="D1437" s="37">
        <v>80.0</v>
      </c>
      <c r="E1437" s="37">
        <v>70.0</v>
      </c>
      <c r="F1437" s="37">
        <v>0.271</v>
      </c>
      <c r="G1437" s="37">
        <v>0.663</v>
      </c>
      <c r="H1437" s="37">
        <v>0.066</v>
      </c>
      <c r="I1437" s="37">
        <v>8.23935E7</v>
      </c>
      <c r="J1437" s="37">
        <v>0.273</v>
      </c>
      <c r="K1437" s="36" t="s">
        <v>178</v>
      </c>
      <c r="L1437" s="36" t="s">
        <v>145</v>
      </c>
      <c r="M1437" s="31" t="s">
        <v>84</v>
      </c>
    </row>
    <row r="1438" ht="15.75" customHeight="1">
      <c r="A1438" s="37" t="str">
        <f t="shared" si="1"/>
        <v>Kazakhstan-Asia2005</v>
      </c>
      <c r="B1438" s="37">
        <v>0.018</v>
      </c>
      <c r="C1438" s="37">
        <v>0.029</v>
      </c>
      <c r="D1438" s="37">
        <v>72.0</v>
      </c>
      <c r="E1438" s="37">
        <v>60.0</v>
      </c>
      <c r="F1438" s="37">
        <v>0.247</v>
      </c>
      <c r="G1438" s="37">
        <v>0.677</v>
      </c>
      <c r="H1438" s="37">
        <v>0.076</v>
      </c>
      <c r="I1438" s="37">
        <v>1.5147029E7</v>
      </c>
      <c r="J1438" s="37">
        <v>0.547</v>
      </c>
      <c r="K1438" s="36" t="s">
        <v>158</v>
      </c>
      <c r="L1438" s="36" t="s">
        <v>145</v>
      </c>
      <c r="M1438" s="31" t="s">
        <v>84</v>
      </c>
    </row>
    <row r="1439" ht="15.75" customHeight="1">
      <c r="A1439" s="37" t="str">
        <f t="shared" si="1"/>
        <v>Myanmar-Asia2005</v>
      </c>
      <c r="B1439" s="37">
        <v>0.019</v>
      </c>
      <c r="C1439" s="37">
        <v>0.051</v>
      </c>
      <c r="D1439" s="37">
        <v>66.0</v>
      </c>
      <c r="E1439" s="37">
        <v>61.0</v>
      </c>
      <c r="F1439" s="37">
        <v>0.281</v>
      </c>
      <c r="G1439" s="37">
        <v>0.67</v>
      </c>
      <c r="H1439" s="37">
        <v>0.049</v>
      </c>
      <c r="I1439" s="37">
        <v>5.018102E7</v>
      </c>
      <c r="J1439" s="37">
        <v>0.289</v>
      </c>
      <c r="K1439" s="36" t="s">
        <v>165</v>
      </c>
      <c r="L1439" s="36" t="s">
        <v>145</v>
      </c>
      <c r="M1439" s="31" t="s">
        <v>84</v>
      </c>
    </row>
    <row r="1440" ht="15.75" customHeight="1">
      <c r="A1440" s="37" t="str">
        <f t="shared" si="1"/>
        <v>Sri Lanka-Asia2005</v>
      </c>
      <c r="B1440" s="37">
        <v>0.019</v>
      </c>
      <c r="C1440" s="37">
        <v>0.012</v>
      </c>
      <c r="D1440" s="37">
        <v>77.0</v>
      </c>
      <c r="E1440" s="37">
        <v>70.0</v>
      </c>
      <c r="F1440" s="37">
        <v>0.254</v>
      </c>
      <c r="G1440" s="37">
        <v>0.675</v>
      </c>
      <c r="H1440" s="37">
        <v>0.07</v>
      </c>
      <c r="I1440" s="37">
        <v>1.9644E7</v>
      </c>
      <c r="J1440" s="37">
        <v>0.184</v>
      </c>
      <c r="K1440" s="36" t="s">
        <v>172</v>
      </c>
      <c r="L1440" s="36" t="s">
        <v>145</v>
      </c>
      <c r="M1440" s="31" t="s">
        <v>84</v>
      </c>
    </row>
    <row r="1441" ht="15.75" customHeight="1">
      <c r="A1441" s="37" t="str">
        <f t="shared" si="1"/>
        <v>Malaysia-Asia2005</v>
      </c>
      <c r="B1441" s="37">
        <v>0.019</v>
      </c>
      <c r="C1441" s="37">
        <v>0.007</v>
      </c>
      <c r="D1441" s="37">
        <v>76.0</v>
      </c>
      <c r="E1441" s="37">
        <v>72.0</v>
      </c>
      <c r="F1441" s="37">
        <v>0.302</v>
      </c>
      <c r="G1441" s="37">
        <v>0.654</v>
      </c>
      <c r="H1441" s="37">
        <v>0.044</v>
      </c>
      <c r="I1441" s="37">
        <v>2.5843466E7</v>
      </c>
      <c r="J1441" s="37">
        <v>0.666</v>
      </c>
      <c r="K1441" s="36" t="s">
        <v>162</v>
      </c>
      <c r="L1441" s="36" t="s">
        <v>145</v>
      </c>
      <c r="M1441" s="31" t="s">
        <v>84</v>
      </c>
    </row>
    <row r="1442" ht="15.75" customHeight="1">
      <c r="A1442" s="37" t="str">
        <f t="shared" si="1"/>
        <v>Mongolia-Asia2005</v>
      </c>
      <c r="B1442" s="37">
        <v>0.02</v>
      </c>
      <c r="C1442" s="37">
        <v>0.037</v>
      </c>
      <c r="D1442" s="37">
        <v>69.0</v>
      </c>
      <c r="E1442" s="37">
        <v>62.0</v>
      </c>
      <c r="F1442" s="37">
        <v>0.289</v>
      </c>
      <c r="G1442" s="37">
        <v>0.673</v>
      </c>
      <c r="H1442" s="37">
        <v>0.037</v>
      </c>
      <c r="I1442" s="37">
        <v>2526502.0</v>
      </c>
      <c r="J1442" s="37">
        <v>0.625</v>
      </c>
      <c r="K1442" s="36" t="s">
        <v>164</v>
      </c>
      <c r="L1442" s="36" t="s">
        <v>145</v>
      </c>
      <c r="M1442" s="31" t="s">
        <v>84</v>
      </c>
    </row>
    <row r="1443" ht="15.75" customHeight="1">
      <c r="A1443" s="37" t="str">
        <f t="shared" si="1"/>
        <v>Uzbekistan-Asia2005</v>
      </c>
      <c r="B1443" s="37">
        <v>0.02</v>
      </c>
      <c r="C1443" s="37">
        <v>0.047</v>
      </c>
      <c r="D1443" s="37">
        <v>71.0</v>
      </c>
      <c r="E1443" s="37">
        <v>64.0</v>
      </c>
      <c r="F1443" s="37">
        <v>0.332</v>
      </c>
      <c r="G1443" s="37">
        <v>0.62</v>
      </c>
      <c r="H1443" s="37">
        <v>0.047</v>
      </c>
      <c r="I1443" s="37">
        <v>2.6167E7</v>
      </c>
      <c r="J1443" s="37">
        <v>0.367</v>
      </c>
      <c r="K1443" s="36" t="s">
        <v>177</v>
      </c>
      <c r="L1443" s="36" t="s">
        <v>145</v>
      </c>
      <c r="M1443" s="31" t="s">
        <v>84</v>
      </c>
    </row>
    <row r="1444" ht="15.75" customHeight="1">
      <c r="A1444" s="37" t="str">
        <f t="shared" si="1"/>
        <v>Brunei-Asia2005</v>
      </c>
      <c r="B1444" s="37">
        <v>0.02</v>
      </c>
      <c r="C1444" s="37">
        <v>0.007</v>
      </c>
      <c r="D1444" s="37">
        <v>79.0</v>
      </c>
      <c r="E1444" s="37">
        <v>75.0</v>
      </c>
      <c r="F1444" s="37">
        <v>0.289</v>
      </c>
      <c r="G1444" s="37">
        <v>0.679</v>
      </c>
      <c r="H1444" s="37">
        <v>0.032</v>
      </c>
      <c r="I1444" s="37">
        <v>367815.0</v>
      </c>
      <c r="J1444" s="37">
        <v>0.735</v>
      </c>
      <c r="K1444" s="36" t="s">
        <v>150</v>
      </c>
      <c r="L1444" s="36" t="s">
        <v>145</v>
      </c>
      <c r="M1444" s="31" t="s">
        <v>84</v>
      </c>
    </row>
    <row r="1445" ht="15.75" customHeight="1">
      <c r="A1445" s="37" t="str">
        <f t="shared" si="1"/>
        <v>Kyrgyzstan-Asia2005</v>
      </c>
      <c r="B1445" s="37">
        <v>0.021</v>
      </c>
      <c r="C1445" s="37">
        <v>0.034</v>
      </c>
      <c r="D1445" s="37">
        <v>72.0</v>
      </c>
      <c r="E1445" s="37">
        <v>64.0</v>
      </c>
      <c r="F1445" s="37">
        <v>0.313</v>
      </c>
      <c r="G1445" s="37">
        <v>0.631</v>
      </c>
      <c r="H1445" s="37">
        <v>0.056</v>
      </c>
      <c r="I1445" s="37">
        <v>5162600.0</v>
      </c>
      <c r="J1445" s="37">
        <v>0.353</v>
      </c>
      <c r="K1445" s="36" t="s">
        <v>159</v>
      </c>
      <c r="L1445" s="36" t="s">
        <v>145</v>
      </c>
      <c r="M1445" s="31" t="s">
        <v>84</v>
      </c>
    </row>
    <row r="1446" ht="15.75" customHeight="1">
      <c r="A1446" s="37" t="str">
        <f t="shared" si="1"/>
        <v>Indonesia-Asia2005</v>
      </c>
      <c r="B1446" s="37">
        <v>0.021</v>
      </c>
      <c r="C1446" s="37">
        <v>0.033</v>
      </c>
      <c r="D1446" s="37">
        <v>71.0</v>
      </c>
      <c r="E1446" s="37">
        <v>67.0</v>
      </c>
      <c r="F1446" s="37">
        <v>0.3</v>
      </c>
      <c r="G1446" s="37">
        <v>0.651</v>
      </c>
      <c r="H1446" s="37">
        <v>0.049</v>
      </c>
      <c r="I1446" s="37">
        <v>2.24480901E8</v>
      </c>
      <c r="J1446" s="37">
        <v>0.459</v>
      </c>
      <c r="K1446" s="36" t="s">
        <v>156</v>
      </c>
      <c r="L1446" s="36" t="s">
        <v>145</v>
      </c>
      <c r="M1446" s="31" t="s">
        <v>84</v>
      </c>
    </row>
    <row r="1447" ht="15.75" customHeight="1">
      <c r="A1447" s="37" t="str">
        <f t="shared" si="1"/>
        <v>Maldives-Asia2005</v>
      </c>
      <c r="B1447" s="37">
        <v>0.021</v>
      </c>
      <c r="C1447" s="37">
        <v>0.019</v>
      </c>
      <c r="D1447" s="37">
        <v>75.0</v>
      </c>
      <c r="E1447" s="37">
        <v>73.0</v>
      </c>
      <c r="F1447" s="37">
        <v>0.343</v>
      </c>
      <c r="G1447" s="37">
        <v>0.611</v>
      </c>
      <c r="H1447" s="37">
        <v>0.046</v>
      </c>
      <c r="I1447" s="37">
        <v>297576.0</v>
      </c>
      <c r="J1447" s="37">
        <v>0.338</v>
      </c>
      <c r="K1447" s="36" t="s">
        <v>163</v>
      </c>
      <c r="L1447" s="36" t="s">
        <v>145</v>
      </c>
      <c r="M1447" s="31" t="s">
        <v>84</v>
      </c>
    </row>
    <row r="1448" ht="15.75" customHeight="1">
      <c r="A1448" s="37" t="str">
        <f t="shared" si="1"/>
        <v>Turkmenistan-Asia2005</v>
      </c>
      <c r="B1448" s="37">
        <v>0.023</v>
      </c>
      <c r="C1448" s="37">
        <v>0.058</v>
      </c>
      <c r="D1448" s="37">
        <v>69.0</v>
      </c>
      <c r="E1448" s="37">
        <v>60.0</v>
      </c>
      <c r="F1448" s="37">
        <v>0.327</v>
      </c>
      <c r="G1448" s="37">
        <v>0.627</v>
      </c>
      <c r="H1448" s="37">
        <v>0.046</v>
      </c>
      <c r="I1448" s="37">
        <v>4747839.0</v>
      </c>
      <c r="J1448" s="37">
        <v>0.47</v>
      </c>
      <c r="K1448" s="36" t="s">
        <v>176</v>
      </c>
      <c r="L1448" s="36" t="s">
        <v>145</v>
      </c>
      <c r="M1448" s="31" t="s">
        <v>84</v>
      </c>
    </row>
    <row r="1449" ht="15.75" customHeight="1">
      <c r="A1449" s="37" t="str">
        <f t="shared" si="1"/>
        <v>India-Asia2005</v>
      </c>
      <c r="B1449" s="37">
        <v>0.023</v>
      </c>
      <c r="C1449" s="37">
        <v>0.056</v>
      </c>
      <c r="D1449" s="37">
        <v>66.0</v>
      </c>
      <c r="E1449" s="37">
        <v>63.0</v>
      </c>
      <c r="F1449" s="37">
        <v>0.322</v>
      </c>
      <c r="G1449" s="37">
        <v>0.631</v>
      </c>
      <c r="H1449" s="37">
        <v>0.047</v>
      </c>
      <c r="I1449" s="37">
        <v>1.127143548E9</v>
      </c>
      <c r="J1449" s="37">
        <v>0.292</v>
      </c>
      <c r="K1449" s="36" t="s">
        <v>155</v>
      </c>
      <c r="L1449" s="36" t="s">
        <v>145</v>
      </c>
      <c r="M1449" s="31" t="s">
        <v>84</v>
      </c>
    </row>
    <row r="1450" ht="15.75" customHeight="1">
      <c r="A1450" s="37" t="str">
        <f t="shared" si="1"/>
        <v>Bhutan-Asia2005</v>
      </c>
      <c r="B1450" s="37">
        <v>0.023</v>
      </c>
      <c r="C1450" s="37">
        <v>0.045</v>
      </c>
      <c r="D1450" s="37">
        <v>64.0</v>
      </c>
      <c r="E1450" s="37">
        <v>64.0</v>
      </c>
      <c r="F1450" s="37">
        <v>0.34</v>
      </c>
      <c r="G1450" s="37">
        <v>0.619</v>
      </c>
      <c r="H1450" s="37">
        <v>0.041</v>
      </c>
      <c r="I1450" s="37">
        <v>650417.0</v>
      </c>
      <c r="J1450" s="37">
        <v>0.31</v>
      </c>
      <c r="K1450" s="36" t="s">
        <v>149</v>
      </c>
      <c r="L1450" s="36" t="s">
        <v>145</v>
      </c>
      <c r="M1450" s="31" t="s">
        <v>84</v>
      </c>
    </row>
    <row r="1451" ht="15.75" customHeight="1">
      <c r="A1451" s="37" t="str">
        <f t="shared" si="1"/>
        <v>Bangladesh-Asia2005</v>
      </c>
      <c r="B1451" s="37">
        <v>0.023</v>
      </c>
      <c r="C1451" s="37">
        <v>0.051</v>
      </c>
      <c r="D1451" s="37">
        <v>68.0</v>
      </c>
      <c r="E1451" s="37">
        <v>67.0</v>
      </c>
      <c r="F1451" s="37">
        <v>0.343</v>
      </c>
      <c r="G1451" s="37">
        <v>0.614</v>
      </c>
      <c r="H1451" s="37">
        <v>0.043</v>
      </c>
      <c r="I1451" s="37">
        <v>1.4313518E8</v>
      </c>
      <c r="J1451" s="37">
        <v>0.268</v>
      </c>
      <c r="K1451" s="36" t="s">
        <v>148</v>
      </c>
      <c r="L1451" s="36" t="s">
        <v>145</v>
      </c>
      <c r="M1451" s="31" t="s">
        <v>84</v>
      </c>
    </row>
    <row r="1452" ht="15.75" customHeight="1">
      <c r="A1452" s="37" t="str">
        <f t="shared" si="1"/>
        <v>Cambodia-Asia2005</v>
      </c>
      <c r="B1452" s="37">
        <v>0.026</v>
      </c>
      <c r="C1452" s="37">
        <v>0.052</v>
      </c>
      <c r="D1452" s="37">
        <v>70.0</v>
      </c>
      <c r="E1452" s="37">
        <v>65.0</v>
      </c>
      <c r="F1452" s="37">
        <v>0.361</v>
      </c>
      <c r="G1452" s="37">
        <v>0.595</v>
      </c>
      <c r="H1452" s="37">
        <v>0.044</v>
      </c>
      <c r="I1452" s="37">
        <v>1.3356424E7</v>
      </c>
      <c r="J1452" s="37">
        <v>0.192</v>
      </c>
      <c r="K1452" s="36" t="s">
        <v>151</v>
      </c>
      <c r="L1452" s="36" t="s">
        <v>145</v>
      </c>
      <c r="M1452" s="31" t="s">
        <v>84</v>
      </c>
    </row>
    <row r="1453" ht="15.75" customHeight="1">
      <c r="A1453" s="37" t="str">
        <f t="shared" si="1"/>
        <v>Philippines-Asia2005</v>
      </c>
      <c r="B1453" s="37">
        <v>0.027</v>
      </c>
      <c r="C1453" s="37">
        <v>0.028</v>
      </c>
      <c r="D1453" s="37">
        <v>71.0</v>
      </c>
      <c r="E1453" s="37">
        <v>64.0</v>
      </c>
      <c r="F1453" s="37">
        <v>0.371</v>
      </c>
      <c r="G1453" s="37">
        <v>0.595</v>
      </c>
      <c r="H1453" s="37">
        <v>0.034</v>
      </c>
      <c r="I1453" s="37">
        <v>8.5821214E7</v>
      </c>
      <c r="J1453" s="37">
        <v>0.466</v>
      </c>
      <c r="K1453" s="36" t="s">
        <v>169</v>
      </c>
      <c r="L1453" s="36" t="s">
        <v>145</v>
      </c>
      <c r="M1453" s="31" t="s">
        <v>84</v>
      </c>
    </row>
    <row r="1454" ht="15.75" customHeight="1">
      <c r="A1454" s="37" t="str">
        <f t="shared" si="1"/>
        <v>Laos-Asia2005</v>
      </c>
      <c r="B1454" s="37">
        <v>0.028</v>
      </c>
      <c r="C1454" s="37">
        <v>0.07</v>
      </c>
      <c r="D1454" s="37">
        <v>66.0</v>
      </c>
      <c r="E1454" s="37">
        <v>63.0</v>
      </c>
      <c r="F1454" s="37">
        <v>0.404</v>
      </c>
      <c r="G1454" s="37">
        <v>0.559</v>
      </c>
      <c r="H1454" s="37">
        <v>0.037</v>
      </c>
      <c r="I1454" s="37">
        <v>5790646.0</v>
      </c>
      <c r="J1454" s="37">
        <v>0.274</v>
      </c>
      <c r="K1454" s="36" t="s">
        <v>160</v>
      </c>
      <c r="L1454" s="36" t="s">
        <v>145</v>
      </c>
      <c r="M1454" s="31" t="s">
        <v>84</v>
      </c>
    </row>
    <row r="1455" ht="15.75" customHeight="1">
      <c r="A1455" s="37" t="str">
        <f t="shared" si="1"/>
        <v>Pakistan-Asia2005</v>
      </c>
      <c r="B1455" s="37">
        <v>0.028</v>
      </c>
      <c r="C1455" s="37">
        <v>0.08</v>
      </c>
      <c r="D1455" s="37">
        <v>66.0</v>
      </c>
      <c r="E1455" s="37">
        <v>64.0</v>
      </c>
      <c r="F1455" s="37">
        <v>0.382</v>
      </c>
      <c r="G1455" s="37">
        <v>0.577</v>
      </c>
      <c r="H1455" s="37">
        <v>0.041</v>
      </c>
      <c r="I1455" s="37">
        <v>1.57971415E8</v>
      </c>
      <c r="J1455" s="37">
        <v>0.347</v>
      </c>
      <c r="K1455" s="36" t="s">
        <v>168</v>
      </c>
      <c r="L1455" s="36" t="s">
        <v>145</v>
      </c>
      <c r="M1455" s="31" t="s">
        <v>84</v>
      </c>
    </row>
    <row r="1456" ht="15.75" customHeight="1">
      <c r="A1456" s="37" t="str">
        <f t="shared" si="1"/>
        <v>Nepal-Asia2005</v>
      </c>
      <c r="B1456" s="37">
        <v>0.028</v>
      </c>
      <c r="C1456" s="37">
        <v>0.047</v>
      </c>
      <c r="D1456" s="37">
        <v>66.0</v>
      </c>
      <c r="E1456" s="37">
        <v>64.0</v>
      </c>
      <c r="F1456" s="37">
        <v>0.395</v>
      </c>
      <c r="G1456" s="37">
        <v>0.561</v>
      </c>
      <c r="H1456" s="37">
        <v>0.044</v>
      </c>
      <c r="I1456" s="37">
        <v>2.5292058E7</v>
      </c>
      <c r="J1456" s="37">
        <v>0.152</v>
      </c>
      <c r="K1456" s="36" t="s">
        <v>166</v>
      </c>
      <c r="L1456" s="36" t="s">
        <v>145</v>
      </c>
      <c r="M1456" s="31" t="s">
        <v>84</v>
      </c>
    </row>
    <row r="1457" ht="15.75" customHeight="1">
      <c r="A1457" s="37" t="str">
        <f t="shared" si="1"/>
        <v>Tajikistan-Asia2005</v>
      </c>
      <c r="B1457" s="37">
        <v>0.03</v>
      </c>
      <c r="C1457" s="37">
        <v>0.054</v>
      </c>
      <c r="D1457" s="37">
        <v>69.0</v>
      </c>
      <c r="E1457" s="37">
        <v>62.0</v>
      </c>
      <c r="F1457" s="37">
        <v>0.384</v>
      </c>
      <c r="G1457" s="37">
        <v>0.579</v>
      </c>
      <c r="H1457" s="37">
        <v>0.037</v>
      </c>
      <c r="I1457" s="37">
        <v>6805655.0</v>
      </c>
      <c r="J1457" s="37">
        <v>0.264</v>
      </c>
      <c r="K1457" s="36" t="s">
        <v>173</v>
      </c>
      <c r="L1457" s="36" t="s">
        <v>145</v>
      </c>
      <c r="M1457" s="31" t="s">
        <v>84</v>
      </c>
    </row>
    <row r="1458" ht="15.75" customHeight="1">
      <c r="A1458" s="37" t="str">
        <f t="shared" si="1"/>
        <v>Timor-Leste-Asia2005</v>
      </c>
      <c r="B1458" s="37">
        <v>0.038</v>
      </c>
      <c r="C1458" s="37">
        <v>0.065</v>
      </c>
      <c r="D1458" s="37">
        <v>65.0</v>
      </c>
      <c r="E1458" s="37">
        <v>62.0</v>
      </c>
      <c r="F1458" s="37">
        <v>0.48</v>
      </c>
      <c r="G1458" s="37">
        <v>0.493</v>
      </c>
      <c r="H1458" s="37">
        <v>0.027</v>
      </c>
      <c r="I1458" s="37">
        <v>982889.0</v>
      </c>
      <c r="J1458" s="37">
        <v>0.263</v>
      </c>
      <c r="K1458" s="36" t="s">
        <v>175</v>
      </c>
      <c r="L1458" s="36" t="s">
        <v>145</v>
      </c>
      <c r="M1458" s="31" t="s">
        <v>84</v>
      </c>
    </row>
    <row r="1459" ht="15.75" customHeight="1">
      <c r="A1459" s="37" t="str">
        <f t="shared" si="1"/>
        <v>Afghanistan-Asia2005</v>
      </c>
      <c r="B1459" s="37">
        <v>0.045</v>
      </c>
      <c r="C1459" s="37">
        <v>0.084</v>
      </c>
      <c r="D1459" s="37">
        <v>58.0</v>
      </c>
      <c r="E1459" s="37">
        <v>56.0</v>
      </c>
      <c r="F1459" s="37">
        <v>0.493</v>
      </c>
      <c r="G1459" s="37">
        <v>0.487</v>
      </c>
      <c r="H1459" s="37">
        <v>0.02</v>
      </c>
      <c r="I1459" s="37">
        <v>2.4860855E7</v>
      </c>
      <c r="J1459" s="37">
        <v>0.229</v>
      </c>
      <c r="K1459" s="36" t="s">
        <v>144</v>
      </c>
      <c r="L1459" s="36" t="s">
        <v>145</v>
      </c>
      <c r="M1459" s="31" t="s">
        <v>84</v>
      </c>
    </row>
    <row r="1460" ht="15.75" customHeight="1">
      <c r="A1460" s="37" t="str">
        <f t="shared" si="1"/>
        <v>Macao SAR-Asia2006</v>
      </c>
      <c r="B1460" s="37">
        <v>0.008</v>
      </c>
      <c r="C1460" s="36"/>
      <c r="D1460" s="37">
        <v>81.0</v>
      </c>
      <c r="E1460" s="37">
        <v>77.0</v>
      </c>
      <c r="F1460" s="37">
        <v>0.161</v>
      </c>
      <c r="G1460" s="37">
        <v>0.766</v>
      </c>
      <c r="H1460" s="37">
        <v>0.072</v>
      </c>
      <c r="I1460" s="37">
        <v>479808.0</v>
      </c>
      <c r="J1460" s="37">
        <v>1.0</v>
      </c>
      <c r="K1460" s="36" t="s">
        <v>161</v>
      </c>
      <c r="L1460" s="36" t="s">
        <v>145</v>
      </c>
      <c r="M1460" s="31" t="s">
        <v>85</v>
      </c>
    </row>
    <row r="1461" ht="15.75" customHeight="1">
      <c r="A1461" s="37" t="str">
        <f t="shared" si="1"/>
        <v>South Korea-Asia2006</v>
      </c>
      <c r="B1461" s="37">
        <v>0.009</v>
      </c>
      <c r="C1461" s="37">
        <v>0.005</v>
      </c>
      <c r="D1461" s="37">
        <v>82.0</v>
      </c>
      <c r="E1461" s="37">
        <v>76.0</v>
      </c>
      <c r="F1461" s="37">
        <v>0.186</v>
      </c>
      <c r="G1461" s="37">
        <v>0.718</v>
      </c>
      <c r="H1461" s="37">
        <v>0.097</v>
      </c>
      <c r="I1461" s="37">
        <v>4.8371946E7</v>
      </c>
      <c r="J1461" s="37">
        <v>0.815</v>
      </c>
      <c r="K1461" s="36" t="s">
        <v>171</v>
      </c>
      <c r="L1461" s="36" t="s">
        <v>145</v>
      </c>
      <c r="M1461" s="31" t="s">
        <v>85</v>
      </c>
    </row>
    <row r="1462" ht="15.75" customHeight="1">
      <c r="A1462" s="37" t="str">
        <f t="shared" si="1"/>
        <v>Japan-Asia2006</v>
      </c>
      <c r="B1462" s="37">
        <v>0.009</v>
      </c>
      <c r="C1462" s="37">
        <v>0.003</v>
      </c>
      <c r="D1462" s="37">
        <v>86.0</v>
      </c>
      <c r="E1462" s="37">
        <v>79.0</v>
      </c>
      <c r="F1462" s="37">
        <v>0.137</v>
      </c>
      <c r="G1462" s="37">
        <v>0.659</v>
      </c>
      <c r="H1462" s="37">
        <v>0.204</v>
      </c>
      <c r="I1462" s="37">
        <v>1.27756E8</v>
      </c>
      <c r="J1462" s="37">
        <v>0.871</v>
      </c>
      <c r="K1462" s="36" t="s">
        <v>157</v>
      </c>
      <c r="L1462" s="36" t="s">
        <v>145</v>
      </c>
      <c r="M1462" s="31" t="s">
        <v>85</v>
      </c>
    </row>
    <row r="1463" ht="15.75" customHeight="1">
      <c r="A1463" s="37" t="str">
        <f t="shared" si="1"/>
        <v>Singapore-Asia2006</v>
      </c>
      <c r="B1463" s="37">
        <v>0.01</v>
      </c>
      <c r="C1463" s="37">
        <v>0.002</v>
      </c>
      <c r="D1463" s="37">
        <v>83.0</v>
      </c>
      <c r="E1463" s="37">
        <v>78.0</v>
      </c>
      <c r="F1463" s="37">
        <v>0.188</v>
      </c>
      <c r="G1463" s="37">
        <v>0.729</v>
      </c>
      <c r="H1463" s="37">
        <v>0.083</v>
      </c>
      <c r="I1463" s="37">
        <v>4401400.0</v>
      </c>
      <c r="J1463" s="37">
        <v>1.0</v>
      </c>
      <c r="K1463" s="36" t="s">
        <v>170</v>
      </c>
      <c r="L1463" s="36" t="s">
        <v>145</v>
      </c>
      <c r="M1463" s="31" t="s">
        <v>85</v>
      </c>
    </row>
    <row r="1464" ht="15.75" customHeight="1">
      <c r="A1464" s="37" t="str">
        <f t="shared" si="1"/>
        <v>Hong Kong SAR-Asia2006</v>
      </c>
      <c r="B1464" s="37">
        <v>0.01</v>
      </c>
      <c r="C1464" s="36"/>
      <c r="D1464" s="37">
        <v>86.0</v>
      </c>
      <c r="E1464" s="37">
        <v>79.0</v>
      </c>
      <c r="F1464" s="37">
        <v>0.137</v>
      </c>
      <c r="G1464" s="37">
        <v>0.74</v>
      </c>
      <c r="H1464" s="37">
        <v>0.123</v>
      </c>
      <c r="I1464" s="37">
        <v>6857100.0</v>
      </c>
      <c r="J1464" s="37">
        <v>1.0</v>
      </c>
      <c r="K1464" s="36" t="s">
        <v>154</v>
      </c>
      <c r="L1464" s="36" t="s">
        <v>145</v>
      </c>
      <c r="M1464" s="31" t="s">
        <v>85</v>
      </c>
    </row>
    <row r="1465" ht="15.75" customHeight="1">
      <c r="A1465" s="37" t="str">
        <f t="shared" si="1"/>
        <v>Thailand-Asia2006</v>
      </c>
      <c r="B1465" s="37">
        <v>0.012</v>
      </c>
      <c r="C1465" s="37">
        <v>0.015</v>
      </c>
      <c r="D1465" s="37">
        <v>76.0</v>
      </c>
      <c r="E1465" s="37">
        <v>69.0</v>
      </c>
      <c r="F1465" s="37">
        <v>0.218</v>
      </c>
      <c r="G1465" s="37">
        <v>0.703</v>
      </c>
      <c r="H1465" s="37">
        <v>0.079</v>
      </c>
      <c r="I1465" s="37">
        <v>6.5883961E7</v>
      </c>
      <c r="J1465" s="37">
        <v>0.388</v>
      </c>
      <c r="K1465" s="36" t="s">
        <v>174</v>
      </c>
      <c r="L1465" s="36" t="s">
        <v>145</v>
      </c>
      <c r="M1465" s="31" t="s">
        <v>85</v>
      </c>
    </row>
    <row r="1466" ht="15.75" customHeight="1">
      <c r="A1466" s="37" t="str">
        <f t="shared" si="1"/>
        <v>China-Asia2006</v>
      </c>
      <c r="B1466" s="37">
        <v>0.012</v>
      </c>
      <c r="C1466" s="37">
        <v>0.019</v>
      </c>
      <c r="D1466" s="37">
        <v>76.0</v>
      </c>
      <c r="E1466" s="37">
        <v>73.0</v>
      </c>
      <c r="F1466" s="37">
        <v>0.198</v>
      </c>
      <c r="G1466" s="37">
        <v>0.724</v>
      </c>
      <c r="H1466" s="37">
        <v>0.078</v>
      </c>
      <c r="I1466" s="37">
        <v>1.31102E9</v>
      </c>
      <c r="J1466" s="37">
        <v>0.439</v>
      </c>
      <c r="K1466" s="36" t="s">
        <v>152</v>
      </c>
      <c r="L1466" s="36" t="s">
        <v>145</v>
      </c>
      <c r="M1466" s="31" t="s">
        <v>85</v>
      </c>
    </row>
    <row r="1467" ht="15.75" customHeight="1">
      <c r="A1467" s="37" t="str">
        <f t="shared" si="1"/>
        <v>Georgia-Asia2006</v>
      </c>
      <c r="B1467" s="37">
        <v>0.013</v>
      </c>
      <c r="C1467" s="37">
        <v>0.02</v>
      </c>
      <c r="D1467" s="37">
        <v>77.0</v>
      </c>
      <c r="E1467" s="37">
        <v>70.0</v>
      </c>
      <c r="F1467" s="37">
        <v>0.179</v>
      </c>
      <c r="G1467" s="37">
        <v>0.674</v>
      </c>
      <c r="H1467" s="37">
        <v>0.147</v>
      </c>
      <c r="I1467" s="37">
        <v>4398000.0</v>
      </c>
      <c r="J1467" s="37">
        <v>0.525</v>
      </c>
      <c r="K1467" s="36" t="s">
        <v>153</v>
      </c>
      <c r="L1467" s="36" t="s">
        <v>145</v>
      </c>
      <c r="M1467" s="31" t="s">
        <v>85</v>
      </c>
    </row>
    <row r="1468" ht="15.75" customHeight="1">
      <c r="A1468" s="37" t="str">
        <f t="shared" si="1"/>
        <v>Armenia-Asia2006</v>
      </c>
      <c r="B1468" s="37">
        <v>0.014</v>
      </c>
      <c r="C1468" s="37">
        <v>0.02</v>
      </c>
      <c r="D1468" s="37">
        <v>77.0</v>
      </c>
      <c r="E1468" s="37">
        <v>70.0</v>
      </c>
      <c r="F1468" s="37">
        <v>0.214</v>
      </c>
      <c r="G1468" s="37">
        <v>0.67</v>
      </c>
      <c r="H1468" s="37">
        <v>0.116</v>
      </c>
      <c r="I1468" s="37">
        <v>3002911.0</v>
      </c>
      <c r="J1468" s="37">
        <v>0.642</v>
      </c>
      <c r="K1468" s="36" t="s">
        <v>146</v>
      </c>
      <c r="L1468" s="36" t="s">
        <v>145</v>
      </c>
      <c r="M1468" s="31" t="s">
        <v>85</v>
      </c>
    </row>
    <row r="1469" ht="15.75" customHeight="1">
      <c r="A1469" s="37" t="str">
        <f t="shared" si="1"/>
        <v>North Korea-Asia2006</v>
      </c>
      <c r="B1469" s="37">
        <v>0.015</v>
      </c>
      <c r="C1469" s="37">
        <v>0.026</v>
      </c>
      <c r="D1469" s="37">
        <v>72.0</v>
      </c>
      <c r="E1469" s="37">
        <v>65.0</v>
      </c>
      <c r="F1469" s="37">
        <v>0.243</v>
      </c>
      <c r="G1469" s="37">
        <v>0.679</v>
      </c>
      <c r="H1469" s="37">
        <v>0.077</v>
      </c>
      <c r="I1469" s="37">
        <v>2.3969917E7</v>
      </c>
      <c r="J1469" s="37">
        <v>0.599</v>
      </c>
      <c r="K1469" s="36" t="s">
        <v>167</v>
      </c>
      <c r="L1469" s="36" t="s">
        <v>145</v>
      </c>
      <c r="M1469" s="31" t="s">
        <v>85</v>
      </c>
    </row>
    <row r="1470" ht="15.75" customHeight="1">
      <c r="A1470" s="37" t="str">
        <f t="shared" si="1"/>
        <v>Vietnam-Asia2006</v>
      </c>
      <c r="B1470" s="37">
        <v>0.017</v>
      </c>
      <c r="C1470" s="37">
        <v>0.023</v>
      </c>
      <c r="D1470" s="37">
        <v>80.0</v>
      </c>
      <c r="E1470" s="37">
        <v>70.0</v>
      </c>
      <c r="F1470" s="37">
        <v>0.263</v>
      </c>
      <c r="G1470" s="37">
        <v>0.672</v>
      </c>
      <c r="H1470" s="37">
        <v>0.066</v>
      </c>
      <c r="I1470" s="37">
        <v>8.3313E7</v>
      </c>
      <c r="J1470" s="37">
        <v>0.279</v>
      </c>
      <c r="K1470" s="36" t="s">
        <v>178</v>
      </c>
      <c r="L1470" s="36" t="s">
        <v>145</v>
      </c>
      <c r="M1470" s="31" t="s">
        <v>85</v>
      </c>
    </row>
    <row r="1471" ht="15.75" customHeight="1">
      <c r="A1471" s="37" t="str">
        <f t="shared" si="1"/>
        <v>Azerbaijan-Asia2006</v>
      </c>
      <c r="B1471" s="37">
        <v>0.018</v>
      </c>
      <c r="C1471" s="37">
        <v>0.042</v>
      </c>
      <c r="D1471" s="37">
        <v>72.0</v>
      </c>
      <c r="E1471" s="37">
        <v>67.0</v>
      </c>
      <c r="F1471" s="37">
        <v>0.251</v>
      </c>
      <c r="G1471" s="37">
        <v>0.685</v>
      </c>
      <c r="H1471" s="37">
        <v>0.064</v>
      </c>
      <c r="I1471" s="37">
        <v>8484550.0</v>
      </c>
      <c r="J1471" s="37">
        <v>0.526</v>
      </c>
      <c r="K1471" s="36" t="s">
        <v>147</v>
      </c>
      <c r="L1471" s="36" t="s">
        <v>145</v>
      </c>
      <c r="M1471" s="31" t="s">
        <v>85</v>
      </c>
    </row>
    <row r="1472" ht="15.75" customHeight="1">
      <c r="A1472" s="37" t="str">
        <f t="shared" si="1"/>
        <v>Malaysia-Asia2006</v>
      </c>
      <c r="B1472" s="37">
        <v>0.018</v>
      </c>
      <c r="C1472" s="37">
        <v>0.007</v>
      </c>
      <c r="D1472" s="37">
        <v>76.0</v>
      </c>
      <c r="E1472" s="37">
        <v>72.0</v>
      </c>
      <c r="F1472" s="37">
        <v>0.297</v>
      </c>
      <c r="G1472" s="37">
        <v>0.659</v>
      </c>
      <c r="H1472" s="37">
        <v>0.045</v>
      </c>
      <c r="I1472" s="37">
        <v>2.6327098E7</v>
      </c>
      <c r="J1472" s="37">
        <v>0.675</v>
      </c>
      <c r="K1472" s="36" t="s">
        <v>162</v>
      </c>
      <c r="L1472" s="36" t="s">
        <v>145</v>
      </c>
      <c r="M1472" s="31" t="s">
        <v>85</v>
      </c>
    </row>
    <row r="1473" ht="15.75" customHeight="1">
      <c r="A1473" s="37" t="str">
        <f t="shared" si="1"/>
        <v>Myanmar-Asia2006</v>
      </c>
      <c r="B1473" s="37">
        <v>0.019</v>
      </c>
      <c r="C1473" s="37">
        <v>0.049</v>
      </c>
      <c r="D1473" s="37">
        <v>66.0</v>
      </c>
      <c r="E1473" s="37">
        <v>62.0</v>
      </c>
      <c r="F1473" s="37">
        <v>0.277</v>
      </c>
      <c r="G1473" s="37">
        <v>0.674</v>
      </c>
      <c r="H1473" s="37">
        <v>0.05</v>
      </c>
      <c r="I1473" s="37">
        <v>5.050007E7</v>
      </c>
      <c r="J1473" s="37">
        <v>0.294</v>
      </c>
      <c r="K1473" s="36" t="s">
        <v>165</v>
      </c>
      <c r="L1473" s="36" t="s">
        <v>145</v>
      </c>
      <c r="M1473" s="31" t="s">
        <v>85</v>
      </c>
    </row>
    <row r="1474" ht="15.75" customHeight="1">
      <c r="A1474" s="37" t="str">
        <f t="shared" si="1"/>
        <v>Sri Lanka-Asia2006</v>
      </c>
      <c r="B1474" s="37">
        <v>0.019</v>
      </c>
      <c r="C1474" s="37">
        <v>0.011</v>
      </c>
      <c r="D1474" s="37">
        <v>77.0</v>
      </c>
      <c r="E1474" s="37">
        <v>70.0</v>
      </c>
      <c r="F1474" s="37">
        <v>0.253</v>
      </c>
      <c r="G1474" s="37">
        <v>0.675</v>
      </c>
      <c r="H1474" s="37">
        <v>0.072</v>
      </c>
      <c r="I1474" s="37">
        <v>1.9858E7</v>
      </c>
      <c r="J1474" s="37">
        <v>0.184</v>
      </c>
      <c r="K1474" s="36" t="s">
        <v>172</v>
      </c>
      <c r="L1474" s="36" t="s">
        <v>145</v>
      </c>
      <c r="M1474" s="31" t="s">
        <v>85</v>
      </c>
    </row>
    <row r="1475" ht="15.75" customHeight="1">
      <c r="A1475" s="37" t="str">
        <f t="shared" si="1"/>
        <v>Brunei-Asia2006</v>
      </c>
      <c r="B1475" s="37">
        <v>0.019</v>
      </c>
      <c r="C1475" s="37">
        <v>0.007</v>
      </c>
      <c r="D1475" s="37">
        <v>79.0</v>
      </c>
      <c r="E1475" s="37">
        <v>75.0</v>
      </c>
      <c r="F1475" s="37">
        <v>0.285</v>
      </c>
      <c r="G1475" s="37">
        <v>0.683</v>
      </c>
      <c r="H1475" s="37">
        <v>0.033</v>
      </c>
      <c r="I1475" s="37">
        <v>374697.0</v>
      </c>
      <c r="J1475" s="37">
        <v>0.739</v>
      </c>
      <c r="K1475" s="36" t="s">
        <v>150</v>
      </c>
      <c r="L1475" s="36" t="s">
        <v>145</v>
      </c>
      <c r="M1475" s="31" t="s">
        <v>85</v>
      </c>
    </row>
    <row r="1476" ht="15.75" customHeight="1">
      <c r="A1476" s="37" t="str">
        <f t="shared" si="1"/>
        <v>Kazakhstan-Asia2006</v>
      </c>
      <c r="B1476" s="37">
        <v>0.02</v>
      </c>
      <c r="C1476" s="37">
        <v>0.027</v>
      </c>
      <c r="D1476" s="37">
        <v>72.0</v>
      </c>
      <c r="E1476" s="37">
        <v>61.0</v>
      </c>
      <c r="F1476" s="37">
        <v>0.245</v>
      </c>
      <c r="G1476" s="37">
        <v>0.68</v>
      </c>
      <c r="H1476" s="37">
        <v>0.075</v>
      </c>
      <c r="I1476" s="37">
        <v>1.5308084E7</v>
      </c>
      <c r="J1476" s="37">
        <v>0.545</v>
      </c>
      <c r="K1476" s="36" t="s">
        <v>158</v>
      </c>
      <c r="L1476" s="36" t="s">
        <v>145</v>
      </c>
      <c r="M1476" s="31" t="s">
        <v>85</v>
      </c>
    </row>
    <row r="1477" ht="15.75" customHeight="1">
      <c r="A1477" s="37" t="str">
        <f t="shared" si="1"/>
        <v>Mongolia-Asia2006</v>
      </c>
      <c r="B1477" s="37">
        <v>0.021</v>
      </c>
      <c r="C1477" s="37">
        <v>0.035</v>
      </c>
      <c r="D1477" s="37">
        <v>70.0</v>
      </c>
      <c r="E1477" s="37">
        <v>62.0</v>
      </c>
      <c r="F1477" s="37">
        <v>0.282</v>
      </c>
      <c r="G1477" s="37">
        <v>0.681</v>
      </c>
      <c r="H1477" s="37">
        <v>0.037</v>
      </c>
      <c r="I1477" s="37">
        <v>2559496.0</v>
      </c>
      <c r="J1477" s="37">
        <v>0.635</v>
      </c>
      <c r="K1477" s="36" t="s">
        <v>164</v>
      </c>
      <c r="L1477" s="36" t="s">
        <v>145</v>
      </c>
      <c r="M1477" s="31" t="s">
        <v>85</v>
      </c>
    </row>
    <row r="1478" ht="15.75" customHeight="1">
      <c r="A1478" s="37" t="str">
        <f t="shared" si="1"/>
        <v>Uzbekistan-Asia2006</v>
      </c>
      <c r="B1478" s="37">
        <v>0.021</v>
      </c>
      <c r="C1478" s="37">
        <v>0.045</v>
      </c>
      <c r="D1478" s="37">
        <v>71.0</v>
      </c>
      <c r="E1478" s="37">
        <v>64.0</v>
      </c>
      <c r="F1478" s="37">
        <v>0.324</v>
      </c>
      <c r="G1478" s="37">
        <v>0.629</v>
      </c>
      <c r="H1478" s="37">
        <v>0.047</v>
      </c>
      <c r="I1478" s="37">
        <v>2.648825E7</v>
      </c>
      <c r="J1478" s="37">
        <v>0.365</v>
      </c>
      <c r="K1478" s="36" t="s">
        <v>177</v>
      </c>
      <c r="L1478" s="36" t="s">
        <v>145</v>
      </c>
      <c r="M1478" s="31" t="s">
        <v>85</v>
      </c>
    </row>
    <row r="1479" ht="15.75" customHeight="1">
      <c r="A1479" s="37" t="str">
        <f t="shared" si="1"/>
        <v>Indonesia-Asia2006</v>
      </c>
      <c r="B1479" s="37">
        <v>0.021</v>
      </c>
      <c r="C1479" s="37">
        <v>0.032</v>
      </c>
      <c r="D1479" s="37">
        <v>71.0</v>
      </c>
      <c r="E1479" s="37">
        <v>67.0</v>
      </c>
      <c r="F1479" s="37">
        <v>0.3</v>
      </c>
      <c r="G1479" s="37">
        <v>0.651</v>
      </c>
      <c r="H1479" s="37">
        <v>0.049</v>
      </c>
      <c r="I1479" s="37">
        <v>2.27709821E8</v>
      </c>
      <c r="J1479" s="37">
        <v>0.467</v>
      </c>
      <c r="K1479" s="36" t="s">
        <v>156</v>
      </c>
      <c r="L1479" s="36" t="s">
        <v>145</v>
      </c>
      <c r="M1479" s="31" t="s">
        <v>85</v>
      </c>
    </row>
    <row r="1480" ht="15.75" customHeight="1">
      <c r="A1480" s="37" t="str">
        <f t="shared" si="1"/>
        <v>Maldives-Asia2006</v>
      </c>
      <c r="B1480" s="37">
        <v>0.021</v>
      </c>
      <c r="C1480" s="37">
        <v>0.017</v>
      </c>
      <c r="D1480" s="37">
        <v>76.0</v>
      </c>
      <c r="E1480" s="37">
        <v>74.0</v>
      </c>
      <c r="F1480" s="37">
        <v>0.332</v>
      </c>
      <c r="G1480" s="37">
        <v>0.621</v>
      </c>
      <c r="H1480" s="37">
        <v>0.047</v>
      </c>
      <c r="I1480" s="37">
        <v>302825.0</v>
      </c>
      <c r="J1480" s="37">
        <v>0.35</v>
      </c>
      <c r="K1480" s="36" t="s">
        <v>163</v>
      </c>
      <c r="L1480" s="36" t="s">
        <v>145</v>
      </c>
      <c r="M1480" s="31" t="s">
        <v>85</v>
      </c>
    </row>
    <row r="1481" ht="15.75" customHeight="1">
      <c r="A1481" s="37" t="str">
        <f t="shared" si="1"/>
        <v>Turkmenistan-Asia2006</v>
      </c>
      <c r="B1481" s="37">
        <v>0.022</v>
      </c>
      <c r="C1481" s="37">
        <v>0.057</v>
      </c>
      <c r="D1481" s="37">
        <v>69.0</v>
      </c>
      <c r="E1481" s="37">
        <v>61.0</v>
      </c>
      <c r="F1481" s="37">
        <v>0.319</v>
      </c>
      <c r="G1481" s="37">
        <v>0.636</v>
      </c>
      <c r="H1481" s="37">
        <v>0.045</v>
      </c>
      <c r="I1481" s="37">
        <v>4801595.0</v>
      </c>
      <c r="J1481" s="37">
        <v>0.473</v>
      </c>
      <c r="K1481" s="36" t="s">
        <v>176</v>
      </c>
      <c r="L1481" s="36" t="s">
        <v>145</v>
      </c>
      <c r="M1481" s="31" t="s">
        <v>85</v>
      </c>
    </row>
    <row r="1482" ht="15.75" customHeight="1">
      <c r="A1482" s="37" t="str">
        <f t="shared" si="1"/>
        <v>Bhutan-Asia2006</v>
      </c>
      <c r="B1482" s="37">
        <v>0.022</v>
      </c>
      <c r="C1482" s="37">
        <v>0.043</v>
      </c>
      <c r="D1482" s="37">
        <v>65.0</v>
      </c>
      <c r="E1482" s="37">
        <v>65.0</v>
      </c>
      <c r="F1482" s="37">
        <v>0.329</v>
      </c>
      <c r="G1482" s="37">
        <v>0.629</v>
      </c>
      <c r="H1482" s="37">
        <v>0.041</v>
      </c>
      <c r="I1482" s="37">
        <v>665568.0</v>
      </c>
      <c r="J1482" s="37">
        <v>0.317</v>
      </c>
      <c r="K1482" s="36" t="s">
        <v>149</v>
      </c>
      <c r="L1482" s="36" t="s">
        <v>145</v>
      </c>
      <c r="M1482" s="31" t="s">
        <v>85</v>
      </c>
    </row>
    <row r="1483" ht="15.75" customHeight="1">
      <c r="A1483" s="37" t="str">
        <f t="shared" si="1"/>
        <v>India-Asia2006</v>
      </c>
      <c r="B1483" s="37">
        <v>0.023</v>
      </c>
      <c r="C1483" s="37">
        <v>0.054</v>
      </c>
      <c r="D1483" s="37">
        <v>66.0</v>
      </c>
      <c r="E1483" s="37">
        <v>63.0</v>
      </c>
      <c r="F1483" s="37">
        <v>0.318</v>
      </c>
      <c r="G1483" s="37">
        <v>0.634</v>
      </c>
      <c r="H1483" s="37">
        <v>0.048</v>
      </c>
      <c r="I1483" s="37">
        <v>1.14328935E9</v>
      </c>
      <c r="J1483" s="37">
        <v>0.296</v>
      </c>
      <c r="K1483" s="36" t="s">
        <v>155</v>
      </c>
      <c r="L1483" s="36" t="s">
        <v>145</v>
      </c>
      <c r="M1483" s="31" t="s">
        <v>85</v>
      </c>
    </row>
    <row r="1484" ht="15.75" customHeight="1">
      <c r="A1484" s="37" t="str">
        <f t="shared" si="1"/>
        <v>Kyrgyzstan-Asia2006</v>
      </c>
      <c r="B1484" s="37">
        <v>0.023</v>
      </c>
      <c r="C1484" s="37">
        <v>0.033</v>
      </c>
      <c r="D1484" s="37">
        <v>72.0</v>
      </c>
      <c r="E1484" s="37">
        <v>64.0</v>
      </c>
      <c r="F1484" s="37">
        <v>0.308</v>
      </c>
      <c r="G1484" s="37">
        <v>0.638</v>
      </c>
      <c r="H1484" s="37">
        <v>0.054</v>
      </c>
      <c r="I1484" s="37">
        <v>5218400.0</v>
      </c>
      <c r="J1484" s="37">
        <v>0.353</v>
      </c>
      <c r="K1484" s="36" t="s">
        <v>159</v>
      </c>
      <c r="L1484" s="36" t="s">
        <v>145</v>
      </c>
      <c r="M1484" s="31" t="s">
        <v>85</v>
      </c>
    </row>
    <row r="1485" ht="15.75" customHeight="1">
      <c r="A1485" s="37" t="str">
        <f t="shared" si="1"/>
        <v>Bangladesh-Asia2006</v>
      </c>
      <c r="B1485" s="37">
        <v>0.023</v>
      </c>
      <c r="C1485" s="37">
        <v>0.048</v>
      </c>
      <c r="D1485" s="37">
        <v>68.0</v>
      </c>
      <c r="E1485" s="37">
        <v>67.0</v>
      </c>
      <c r="F1485" s="37">
        <v>0.338</v>
      </c>
      <c r="G1485" s="37">
        <v>0.619</v>
      </c>
      <c r="H1485" s="37">
        <v>0.044</v>
      </c>
      <c r="I1485" s="37">
        <v>1.44868702E8</v>
      </c>
      <c r="J1485" s="37">
        <v>0.275</v>
      </c>
      <c r="K1485" s="36" t="s">
        <v>148</v>
      </c>
      <c r="L1485" s="36" t="s">
        <v>145</v>
      </c>
      <c r="M1485" s="31" t="s">
        <v>85</v>
      </c>
    </row>
    <row r="1486" ht="15.75" customHeight="1">
      <c r="A1486" s="37" t="str">
        <f t="shared" si="1"/>
        <v>Cambodia-Asia2006</v>
      </c>
      <c r="B1486" s="37">
        <v>0.026</v>
      </c>
      <c r="C1486" s="37">
        <v>0.048</v>
      </c>
      <c r="D1486" s="37">
        <v>71.0</v>
      </c>
      <c r="E1486" s="37">
        <v>65.0</v>
      </c>
      <c r="F1486" s="37">
        <v>0.351</v>
      </c>
      <c r="G1486" s="37">
        <v>0.604</v>
      </c>
      <c r="H1486" s="37">
        <v>0.045</v>
      </c>
      <c r="I1486" s="37">
        <v>1.3555054E7</v>
      </c>
      <c r="J1486" s="37">
        <v>0.193</v>
      </c>
      <c r="K1486" s="36" t="s">
        <v>151</v>
      </c>
      <c r="L1486" s="36" t="s">
        <v>145</v>
      </c>
      <c r="M1486" s="31" t="s">
        <v>85</v>
      </c>
    </row>
    <row r="1487" ht="15.75" customHeight="1">
      <c r="A1487" s="37" t="str">
        <f t="shared" si="1"/>
        <v>Nepal-Asia2006</v>
      </c>
      <c r="B1487" s="37">
        <v>0.027</v>
      </c>
      <c r="C1487" s="37">
        <v>0.044</v>
      </c>
      <c r="D1487" s="37">
        <v>66.0</v>
      </c>
      <c r="E1487" s="37">
        <v>64.0</v>
      </c>
      <c r="F1487" s="37">
        <v>0.391</v>
      </c>
      <c r="G1487" s="37">
        <v>0.564</v>
      </c>
      <c r="H1487" s="37">
        <v>0.045</v>
      </c>
      <c r="I1487" s="37">
        <v>2.5634043E7</v>
      </c>
      <c r="J1487" s="37">
        <v>0.155</v>
      </c>
      <c r="K1487" s="36" t="s">
        <v>166</v>
      </c>
      <c r="L1487" s="36" t="s">
        <v>145</v>
      </c>
      <c r="M1487" s="31" t="s">
        <v>85</v>
      </c>
    </row>
    <row r="1488" ht="15.75" customHeight="1">
      <c r="A1488" s="37" t="str">
        <f t="shared" si="1"/>
        <v>Philippines-Asia2006</v>
      </c>
      <c r="B1488" s="37">
        <v>0.027</v>
      </c>
      <c r="C1488" s="37">
        <v>0.027</v>
      </c>
      <c r="D1488" s="37">
        <v>71.0</v>
      </c>
      <c r="E1488" s="37">
        <v>64.0</v>
      </c>
      <c r="F1488" s="37">
        <v>0.367</v>
      </c>
      <c r="G1488" s="37">
        <v>0.598</v>
      </c>
      <c r="H1488" s="37">
        <v>0.035</v>
      </c>
      <c r="I1488" s="37">
        <v>8.7366573E7</v>
      </c>
      <c r="J1488" s="37">
        <v>0.463</v>
      </c>
      <c r="K1488" s="36" t="s">
        <v>169</v>
      </c>
      <c r="L1488" s="36" t="s">
        <v>145</v>
      </c>
      <c r="M1488" s="31" t="s">
        <v>85</v>
      </c>
    </row>
    <row r="1489" ht="15.75" customHeight="1">
      <c r="A1489" s="37" t="str">
        <f t="shared" si="1"/>
        <v>Pakistan-Asia2006</v>
      </c>
      <c r="B1489" s="37">
        <v>0.028</v>
      </c>
      <c r="C1489" s="37">
        <v>0.079</v>
      </c>
      <c r="D1489" s="37">
        <v>66.0</v>
      </c>
      <c r="E1489" s="37">
        <v>65.0</v>
      </c>
      <c r="F1489" s="37">
        <v>0.376</v>
      </c>
      <c r="G1489" s="37">
        <v>0.583</v>
      </c>
      <c r="H1489" s="37">
        <v>0.042</v>
      </c>
      <c r="I1489" s="37">
        <v>1.60905794E8</v>
      </c>
      <c r="J1489" s="37">
        <v>0.351</v>
      </c>
      <c r="K1489" s="36" t="s">
        <v>168</v>
      </c>
      <c r="L1489" s="36" t="s">
        <v>145</v>
      </c>
      <c r="M1489" s="31" t="s">
        <v>85</v>
      </c>
    </row>
    <row r="1490" ht="15.75" customHeight="1">
      <c r="A1490" s="37" t="str">
        <f t="shared" si="1"/>
        <v>Laos-Asia2006</v>
      </c>
      <c r="B1490" s="37">
        <v>0.029</v>
      </c>
      <c r="C1490" s="37">
        <v>0.068</v>
      </c>
      <c r="D1490" s="37">
        <v>66.0</v>
      </c>
      <c r="E1490" s="37">
        <v>64.0</v>
      </c>
      <c r="F1490" s="37">
        <v>0.396</v>
      </c>
      <c r="G1490" s="37">
        <v>0.566</v>
      </c>
      <c r="H1490" s="37">
        <v>0.038</v>
      </c>
      <c r="I1490" s="37">
        <v>5895930.0</v>
      </c>
      <c r="J1490" s="37">
        <v>0.285</v>
      </c>
      <c r="K1490" s="36" t="s">
        <v>160</v>
      </c>
      <c r="L1490" s="36" t="s">
        <v>145</v>
      </c>
      <c r="M1490" s="31" t="s">
        <v>85</v>
      </c>
    </row>
    <row r="1491" ht="15.75" customHeight="1">
      <c r="A1491" s="37" t="str">
        <f t="shared" si="1"/>
        <v>Tajikistan-Asia2006</v>
      </c>
      <c r="B1491" s="37">
        <v>0.03</v>
      </c>
      <c r="C1491" s="37">
        <v>0.052</v>
      </c>
      <c r="D1491" s="37">
        <v>70.0</v>
      </c>
      <c r="E1491" s="37">
        <v>63.0</v>
      </c>
      <c r="F1491" s="37">
        <v>0.376</v>
      </c>
      <c r="G1491" s="37">
        <v>0.587</v>
      </c>
      <c r="H1491" s="37">
        <v>0.037</v>
      </c>
      <c r="I1491" s="37">
        <v>6954522.0</v>
      </c>
      <c r="J1491" s="37">
        <v>0.265</v>
      </c>
      <c r="K1491" s="36" t="s">
        <v>173</v>
      </c>
      <c r="L1491" s="36" t="s">
        <v>145</v>
      </c>
      <c r="M1491" s="31" t="s">
        <v>85</v>
      </c>
    </row>
    <row r="1492" ht="15.75" customHeight="1">
      <c r="A1492" s="37" t="str">
        <f t="shared" si="1"/>
        <v>Timor-Leste-Asia2006</v>
      </c>
      <c r="B1492" s="37">
        <v>0.038</v>
      </c>
      <c r="C1492" s="37">
        <v>0.062</v>
      </c>
      <c r="D1492" s="37">
        <v>65.0</v>
      </c>
      <c r="E1492" s="37">
        <v>62.0</v>
      </c>
      <c r="F1492" s="37">
        <v>0.478</v>
      </c>
      <c r="G1492" s="37">
        <v>0.494</v>
      </c>
      <c r="H1492" s="37">
        <v>0.028</v>
      </c>
      <c r="I1492" s="37">
        <v>999053.0</v>
      </c>
      <c r="J1492" s="37">
        <v>0.269</v>
      </c>
      <c r="K1492" s="36" t="s">
        <v>175</v>
      </c>
      <c r="L1492" s="36" t="s">
        <v>145</v>
      </c>
      <c r="M1492" s="31" t="s">
        <v>85</v>
      </c>
    </row>
    <row r="1493" ht="15.75" customHeight="1">
      <c r="A1493" s="37" t="str">
        <f t="shared" si="1"/>
        <v>Afghanistan-Asia2006</v>
      </c>
      <c r="B1493" s="37">
        <v>0.044</v>
      </c>
      <c r="C1493" s="37">
        <v>0.082</v>
      </c>
      <c r="D1493" s="37">
        <v>59.0</v>
      </c>
      <c r="E1493" s="37">
        <v>56.0</v>
      </c>
      <c r="F1493" s="37">
        <v>0.493</v>
      </c>
      <c r="G1493" s="37">
        <v>0.487</v>
      </c>
      <c r="H1493" s="37">
        <v>0.02</v>
      </c>
      <c r="I1493" s="37">
        <v>2.5631282E7</v>
      </c>
      <c r="J1493" s="37">
        <v>0.232</v>
      </c>
      <c r="K1493" s="36" t="s">
        <v>144</v>
      </c>
      <c r="L1493" s="36" t="s">
        <v>145</v>
      </c>
      <c r="M1493" s="31" t="s">
        <v>85</v>
      </c>
    </row>
    <row r="1494" ht="15.75" customHeight="1">
      <c r="A1494" s="37" t="str">
        <f t="shared" si="1"/>
        <v>Macao SAR-Asia2007</v>
      </c>
      <c r="B1494" s="37">
        <v>0.008</v>
      </c>
      <c r="C1494" s="36"/>
      <c r="D1494" s="37">
        <v>82.0</v>
      </c>
      <c r="E1494" s="37">
        <v>77.0</v>
      </c>
      <c r="F1494" s="37">
        <v>0.15</v>
      </c>
      <c r="G1494" s="37">
        <v>0.778</v>
      </c>
      <c r="H1494" s="37">
        <v>0.071</v>
      </c>
      <c r="I1494" s="37">
        <v>493206.0</v>
      </c>
      <c r="J1494" s="37">
        <v>1.0</v>
      </c>
      <c r="K1494" s="36" t="s">
        <v>161</v>
      </c>
      <c r="L1494" s="36" t="s">
        <v>145</v>
      </c>
      <c r="M1494" s="31" t="s">
        <v>86</v>
      </c>
    </row>
    <row r="1495" ht="15.75" customHeight="1">
      <c r="A1495" s="37" t="str">
        <f t="shared" si="1"/>
        <v>Japan-Asia2007</v>
      </c>
      <c r="B1495" s="37">
        <v>0.009</v>
      </c>
      <c r="C1495" s="37">
        <v>0.003</v>
      </c>
      <c r="D1495" s="37">
        <v>86.0</v>
      </c>
      <c r="E1495" s="37">
        <v>79.0</v>
      </c>
      <c r="F1495" s="37">
        <v>0.136</v>
      </c>
      <c r="G1495" s="37">
        <v>0.654</v>
      </c>
      <c r="H1495" s="37">
        <v>0.21</v>
      </c>
      <c r="I1495" s="37">
        <v>1.2777075E8</v>
      </c>
      <c r="J1495" s="37">
        <v>0.88</v>
      </c>
      <c r="K1495" s="36" t="s">
        <v>157</v>
      </c>
      <c r="L1495" s="36" t="s">
        <v>145</v>
      </c>
      <c r="M1495" s="31" t="s">
        <v>86</v>
      </c>
    </row>
    <row r="1496" ht="15.75" customHeight="1">
      <c r="A1496" s="37" t="str">
        <f t="shared" si="1"/>
        <v>South Korea-Asia2007</v>
      </c>
      <c r="B1496" s="37">
        <v>0.01</v>
      </c>
      <c r="C1496" s="37">
        <v>0.004</v>
      </c>
      <c r="D1496" s="37">
        <v>83.0</v>
      </c>
      <c r="E1496" s="37">
        <v>76.0</v>
      </c>
      <c r="F1496" s="37">
        <v>0.18</v>
      </c>
      <c r="G1496" s="37">
        <v>0.72</v>
      </c>
      <c r="H1496" s="37">
        <v>0.1</v>
      </c>
      <c r="I1496" s="37">
        <v>4.8597652E7</v>
      </c>
      <c r="J1496" s="37">
        <v>0.816</v>
      </c>
      <c r="K1496" s="36" t="s">
        <v>171</v>
      </c>
      <c r="L1496" s="36" t="s">
        <v>145</v>
      </c>
      <c r="M1496" s="31" t="s">
        <v>86</v>
      </c>
    </row>
    <row r="1497" ht="15.75" customHeight="1">
      <c r="A1497" s="37" t="str">
        <f t="shared" si="1"/>
        <v>Singapore-Asia2007</v>
      </c>
      <c r="B1497" s="37">
        <v>0.01</v>
      </c>
      <c r="C1497" s="37">
        <v>0.002</v>
      </c>
      <c r="D1497" s="37">
        <v>83.0</v>
      </c>
      <c r="E1497" s="37">
        <v>78.0</v>
      </c>
      <c r="F1497" s="37">
        <v>0.184</v>
      </c>
      <c r="G1497" s="37">
        <v>0.731</v>
      </c>
      <c r="H1497" s="37">
        <v>0.085</v>
      </c>
      <c r="I1497" s="37">
        <v>4588600.0</v>
      </c>
      <c r="J1497" s="37">
        <v>1.0</v>
      </c>
      <c r="K1497" s="36" t="s">
        <v>170</v>
      </c>
      <c r="L1497" s="36" t="s">
        <v>145</v>
      </c>
      <c r="M1497" s="31" t="s">
        <v>86</v>
      </c>
    </row>
    <row r="1498" ht="15.75" customHeight="1">
      <c r="A1498" s="37" t="str">
        <f t="shared" si="1"/>
        <v>Hong Kong SAR-Asia2007</v>
      </c>
      <c r="B1498" s="37">
        <v>0.01</v>
      </c>
      <c r="C1498" s="36"/>
      <c r="D1498" s="37">
        <v>85.0</v>
      </c>
      <c r="E1498" s="37">
        <v>79.0</v>
      </c>
      <c r="F1498" s="37">
        <v>0.132</v>
      </c>
      <c r="G1498" s="37">
        <v>0.744</v>
      </c>
      <c r="H1498" s="37">
        <v>0.124</v>
      </c>
      <c r="I1498" s="37">
        <v>6916300.0</v>
      </c>
      <c r="J1498" s="37">
        <v>1.0</v>
      </c>
      <c r="K1498" s="36" t="s">
        <v>154</v>
      </c>
      <c r="L1498" s="36" t="s">
        <v>145</v>
      </c>
      <c r="M1498" s="31" t="s">
        <v>86</v>
      </c>
    </row>
    <row r="1499" ht="15.75" customHeight="1">
      <c r="A1499" s="37" t="str">
        <f t="shared" si="1"/>
        <v>Thailand-Asia2007</v>
      </c>
      <c r="B1499" s="37">
        <v>0.012</v>
      </c>
      <c r="C1499" s="37">
        <v>0.014</v>
      </c>
      <c r="D1499" s="37">
        <v>76.0</v>
      </c>
      <c r="E1499" s="37">
        <v>70.0</v>
      </c>
      <c r="F1499" s="37">
        <v>0.212</v>
      </c>
      <c r="G1499" s="37">
        <v>0.707</v>
      </c>
      <c r="H1499" s="37">
        <v>0.082</v>
      </c>
      <c r="I1499" s="37">
        <v>6.6076927E7</v>
      </c>
      <c r="J1499" s="37">
        <v>0.401</v>
      </c>
      <c r="K1499" s="36" t="s">
        <v>174</v>
      </c>
      <c r="L1499" s="36" t="s">
        <v>145</v>
      </c>
      <c r="M1499" s="31" t="s">
        <v>86</v>
      </c>
    </row>
    <row r="1500" ht="15.75" customHeight="1">
      <c r="A1500" s="37" t="str">
        <f t="shared" si="1"/>
        <v>China-Asia2007</v>
      </c>
      <c r="B1500" s="37">
        <v>0.012</v>
      </c>
      <c r="C1500" s="37">
        <v>0.017</v>
      </c>
      <c r="D1500" s="37">
        <v>76.0</v>
      </c>
      <c r="E1500" s="37">
        <v>73.0</v>
      </c>
      <c r="F1500" s="37">
        <v>0.192</v>
      </c>
      <c r="G1500" s="37">
        <v>0.729</v>
      </c>
      <c r="H1500" s="37">
        <v>0.079</v>
      </c>
      <c r="I1500" s="37">
        <v>1.317885E9</v>
      </c>
      <c r="J1500" s="37">
        <v>0.452</v>
      </c>
      <c r="K1500" s="36" t="s">
        <v>152</v>
      </c>
      <c r="L1500" s="36" t="s">
        <v>145</v>
      </c>
      <c r="M1500" s="31" t="s">
        <v>86</v>
      </c>
    </row>
    <row r="1501" ht="15.75" customHeight="1">
      <c r="A1501" s="37" t="str">
        <f t="shared" si="1"/>
        <v>Georgia-Asia2007</v>
      </c>
      <c r="B1501" s="37">
        <v>0.013</v>
      </c>
      <c r="C1501" s="37">
        <v>0.019</v>
      </c>
      <c r="D1501" s="37">
        <v>77.0</v>
      </c>
      <c r="E1501" s="37">
        <v>70.0</v>
      </c>
      <c r="F1501" s="37">
        <v>0.176</v>
      </c>
      <c r="G1501" s="37">
        <v>0.678</v>
      </c>
      <c r="H1501" s="37">
        <v>0.146</v>
      </c>
      <c r="I1501" s="37">
        <v>4388400.0</v>
      </c>
      <c r="J1501" s="37">
        <v>0.526</v>
      </c>
      <c r="K1501" s="36" t="s">
        <v>153</v>
      </c>
      <c r="L1501" s="36" t="s">
        <v>145</v>
      </c>
      <c r="M1501" s="31" t="s">
        <v>86</v>
      </c>
    </row>
    <row r="1502" ht="15.75" customHeight="1">
      <c r="A1502" s="37" t="str">
        <f t="shared" si="1"/>
        <v>Armenia-Asia2007</v>
      </c>
      <c r="B1502" s="37">
        <v>0.014</v>
      </c>
      <c r="C1502" s="37">
        <v>0.019</v>
      </c>
      <c r="D1502" s="37">
        <v>77.0</v>
      </c>
      <c r="E1502" s="37">
        <v>70.0</v>
      </c>
      <c r="F1502" s="37">
        <v>0.211</v>
      </c>
      <c r="G1502" s="37">
        <v>0.676</v>
      </c>
      <c r="H1502" s="37">
        <v>0.114</v>
      </c>
      <c r="I1502" s="37">
        <v>2989882.0</v>
      </c>
      <c r="J1502" s="37">
        <v>0.641</v>
      </c>
      <c r="K1502" s="36" t="s">
        <v>146</v>
      </c>
      <c r="L1502" s="36" t="s">
        <v>145</v>
      </c>
      <c r="M1502" s="31" t="s">
        <v>86</v>
      </c>
    </row>
    <row r="1503" ht="15.75" customHeight="1">
      <c r="A1503" s="37" t="str">
        <f t="shared" si="1"/>
        <v>North Korea-Asia2007</v>
      </c>
      <c r="B1503" s="37">
        <v>0.015</v>
      </c>
      <c r="C1503" s="37">
        <v>0.026</v>
      </c>
      <c r="D1503" s="37">
        <v>72.0</v>
      </c>
      <c r="E1503" s="37">
        <v>65.0</v>
      </c>
      <c r="F1503" s="37">
        <v>0.239</v>
      </c>
      <c r="G1503" s="37">
        <v>0.681</v>
      </c>
      <c r="H1503" s="37">
        <v>0.08</v>
      </c>
      <c r="I1503" s="37">
        <v>2.4111989E7</v>
      </c>
      <c r="J1503" s="37">
        <v>0.6</v>
      </c>
      <c r="K1503" s="36" t="s">
        <v>167</v>
      </c>
      <c r="L1503" s="36" t="s">
        <v>145</v>
      </c>
      <c r="M1503" s="31" t="s">
        <v>86</v>
      </c>
    </row>
    <row r="1504" ht="15.75" customHeight="1">
      <c r="A1504" s="37" t="str">
        <f t="shared" si="1"/>
        <v>Vietnam-Asia2007</v>
      </c>
      <c r="B1504" s="37">
        <v>0.017</v>
      </c>
      <c r="C1504" s="37">
        <v>0.022</v>
      </c>
      <c r="D1504" s="37">
        <v>80.0</v>
      </c>
      <c r="E1504" s="37">
        <v>70.0</v>
      </c>
      <c r="F1504" s="37">
        <v>0.254</v>
      </c>
      <c r="G1504" s="37">
        <v>0.68</v>
      </c>
      <c r="H1504" s="37">
        <v>0.066</v>
      </c>
      <c r="I1504" s="37">
        <v>8.42211E7</v>
      </c>
      <c r="J1504" s="37">
        <v>0.285</v>
      </c>
      <c r="K1504" s="36" t="s">
        <v>178</v>
      </c>
      <c r="L1504" s="36" t="s">
        <v>145</v>
      </c>
      <c r="M1504" s="31" t="s">
        <v>86</v>
      </c>
    </row>
    <row r="1505" ht="15.75" customHeight="1">
      <c r="A1505" s="37" t="str">
        <f t="shared" si="1"/>
        <v>Azerbaijan-Asia2007</v>
      </c>
      <c r="B1505" s="37">
        <v>0.018</v>
      </c>
      <c r="C1505" s="37">
        <v>0.039</v>
      </c>
      <c r="D1505" s="37">
        <v>73.0</v>
      </c>
      <c r="E1505" s="37">
        <v>67.0</v>
      </c>
      <c r="F1505" s="37">
        <v>0.243</v>
      </c>
      <c r="G1505" s="37">
        <v>0.693</v>
      </c>
      <c r="H1505" s="37">
        <v>0.063</v>
      </c>
      <c r="I1505" s="37">
        <v>8581300.0</v>
      </c>
      <c r="J1505" s="37">
        <v>0.528</v>
      </c>
      <c r="K1505" s="36" t="s">
        <v>147</v>
      </c>
      <c r="L1505" s="36" t="s">
        <v>145</v>
      </c>
      <c r="M1505" s="31" t="s">
        <v>86</v>
      </c>
    </row>
    <row r="1506" ht="15.75" customHeight="1">
      <c r="A1506" s="37" t="str">
        <f t="shared" si="1"/>
        <v>Malaysia-Asia2007</v>
      </c>
      <c r="B1506" s="37">
        <v>0.018</v>
      </c>
      <c r="C1506" s="37">
        <v>0.007</v>
      </c>
      <c r="D1506" s="37">
        <v>76.0</v>
      </c>
      <c r="E1506" s="37">
        <v>72.0</v>
      </c>
      <c r="F1506" s="37">
        <v>0.292</v>
      </c>
      <c r="G1506" s="37">
        <v>0.663</v>
      </c>
      <c r="H1506" s="37">
        <v>0.045</v>
      </c>
      <c r="I1506" s="37">
        <v>2.6813819E7</v>
      </c>
      <c r="J1506" s="37">
        <v>0.684</v>
      </c>
      <c r="K1506" s="36" t="s">
        <v>162</v>
      </c>
      <c r="L1506" s="36" t="s">
        <v>145</v>
      </c>
      <c r="M1506" s="31" t="s">
        <v>86</v>
      </c>
    </row>
    <row r="1507" ht="15.75" customHeight="1">
      <c r="A1507" s="37" t="str">
        <f t="shared" si="1"/>
        <v>Brunei-Asia2007</v>
      </c>
      <c r="B1507" s="37">
        <v>0.018</v>
      </c>
      <c r="C1507" s="37">
        <v>0.008</v>
      </c>
      <c r="D1507" s="37">
        <v>79.0</v>
      </c>
      <c r="E1507" s="37">
        <v>76.0</v>
      </c>
      <c r="F1507" s="37">
        <v>0.28</v>
      </c>
      <c r="G1507" s="37">
        <v>0.686</v>
      </c>
      <c r="H1507" s="37">
        <v>0.033</v>
      </c>
      <c r="I1507" s="37">
        <v>381440.0</v>
      </c>
      <c r="J1507" s="37">
        <v>0.743</v>
      </c>
      <c r="K1507" s="36" t="s">
        <v>150</v>
      </c>
      <c r="L1507" s="36" t="s">
        <v>145</v>
      </c>
      <c r="M1507" s="31" t="s">
        <v>86</v>
      </c>
    </row>
    <row r="1508" ht="15.75" customHeight="1">
      <c r="A1508" s="37" t="str">
        <f t="shared" si="1"/>
        <v>Myanmar-Asia2007</v>
      </c>
      <c r="B1508" s="37">
        <v>0.019</v>
      </c>
      <c r="C1508" s="37">
        <v>0.048</v>
      </c>
      <c r="D1508" s="37">
        <v>66.0</v>
      </c>
      <c r="E1508" s="37">
        <v>62.0</v>
      </c>
      <c r="F1508" s="37">
        <v>0.272</v>
      </c>
      <c r="G1508" s="37">
        <v>0.678</v>
      </c>
      <c r="H1508" s="37">
        <v>0.05</v>
      </c>
      <c r="I1508" s="37">
        <v>5.0828959E7</v>
      </c>
      <c r="J1508" s="37">
        <v>0.299</v>
      </c>
      <c r="K1508" s="36" t="s">
        <v>165</v>
      </c>
      <c r="L1508" s="36" t="s">
        <v>145</v>
      </c>
      <c r="M1508" s="31" t="s">
        <v>86</v>
      </c>
    </row>
    <row r="1509" ht="15.75" customHeight="1">
      <c r="A1509" s="37" t="str">
        <f t="shared" si="1"/>
        <v>Sri Lanka-Asia2007</v>
      </c>
      <c r="B1509" s="37">
        <v>0.019</v>
      </c>
      <c r="C1509" s="37">
        <v>0.011</v>
      </c>
      <c r="D1509" s="37">
        <v>77.0</v>
      </c>
      <c r="E1509" s="37">
        <v>70.0</v>
      </c>
      <c r="F1509" s="37">
        <v>0.252</v>
      </c>
      <c r="G1509" s="37">
        <v>0.675</v>
      </c>
      <c r="H1509" s="37">
        <v>0.073</v>
      </c>
      <c r="I1509" s="37">
        <v>2.0039E7</v>
      </c>
      <c r="J1509" s="37">
        <v>0.184</v>
      </c>
      <c r="K1509" s="36" t="s">
        <v>172</v>
      </c>
      <c r="L1509" s="36" t="s">
        <v>145</v>
      </c>
      <c r="M1509" s="31" t="s">
        <v>86</v>
      </c>
    </row>
    <row r="1510" ht="15.75" customHeight="1">
      <c r="A1510" s="37" t="str">
        <f t="shared" si="1"/>
        <v>Kazakhstan-Asia2007</v>
      </c>
      <c r="B1510" s="37">
        <v>0.021</v>
      </c>
      <c r="C1510" s="37">
        <v>0.025</v>
      </c>
      <c r="D1510" s="37">
        <v>73.0</v>
      </c>
      <c r="E1510" s="37">
        <v>61.0</v>
      </c>
      <c r="F1510" s="37">
        <v>0.244</v>
      </c>
      <c r="G1510" s="37">
        <v>0.682</v>
      </c>
      <c r="H1510" s="37">
        <v>0.073</v>
      </c>
      <c r="I1510" s="37">
        <v>1.5484192E7</v>
      </c>
      <c r="J1510" s="37">
        <v>0.543</v>
      </c>
      <c r="K1510" s="36" t="s">
        <v>158</v>
      </c>
      <c r="L1510" s="36" t="s">
        <v>145</v>
      </c>
      <c r="M1510" s="31" t="s">
        <v>86</v>
      </c>
    </row>
    <row r="1511" ht="15.75" customHeight="1">
      <c r="A1511" s="37" t="str">
        <f t="shared" si="1"/>
        <v>Indonesia-Asia2007</v>
      </c>
      <c r="B1511" s="37">
        <v>0.021</v>
      </c>
      <c r="C1511" s="37">
        <v>0.031</v>
      </c>
      <c r="D1511" s="37">
        <v>71.0</v>
      </c>
      <c r="E1511" s="37">
        <v>67.0</v>
      </c>
      <c r="F1511" s="37">
        <v>0.3</v>
      </c>
      <c r="G1511" s="37">
        <v>0.651</v>
      </c>
      <c r="H1511" s="37">
        <v>0.049</v>
      </c>
      <c r="I1511" s="37">
        <v>2.30972808E8</v>
      </c>
      <c r="J1511" s="37">
        <v>0.475</v>
      </c>
      <c r="K1511" s="36" t="s">
        <v>156</v>
      </c>
      <c r="L1511" s="36" t="s">
        <v>145</v>
      </c>
      <c r="M1511" s="31" t="s">
        <v>86</v>
      </c>
    </row>
    <row r="1512" ht="15.75" customHeight="1">
      <c r="A1512" s="37" t="str">
        <f t="shared" si="1"/>
        <v>Turkmenistan-Asia2007</v>
      </c>
      <c r="B1512" s="37">
        <v>0.022</v>
      </c>
      <c r="C1512" s="37">
        <v>0.055</v>
      </c>
      <c r="D1512" s="37">
        <v>69.0</v>
      </c>
      <c r="E1512" s="37">
        <v>61.0</v>
      </c>
      <c r="F1512" s="37">
        <v>0.311</v>
      </c>
      <c r="G1512" s="37">
        <v>0.645</v>
      </c>
      <c r="H1512" s="37">
        <v>0.044</v>
      </c>
      <c r="I1512" s="37">
        <v>4858236.0</v>
      </c>
      <c r="J1512" s="37">
        <v>0.476</v>
      </c>
      <c r="K1512" s="36" t="s">
        <v>176</v>
      </c>
      <c r="L1512" s="36" t="s">
        <v>145</v>
      </c>
      <c r="M1512" s="31" t="s">
        <v>86</v>
      </c>
    </row>
    <row r="1513" ht="15.75" customHeight="1">
      <c r="A1513" s="37" t="str">
        <f t="shared" si="1"/>
        <v>Mongolia-Asia2007</v>
      </c>
      <c r="B1513" s="37">
        <v>0.022</v>
      </c>
      <c r="C1513" s="37">
        <v>0.033</v>
      </c>
      <c r="D1513" s="37">
        <v>70.0</v>
      </c>
      <c r="E1513" s="37">
        <v>62.0</v>
      </c>
      <c r="F1513" s="37">
        <v>0.276</v>
      </c>
      <c r="G1513" s="37">
        <v>0.686</v>
      </c>
      <c r="H1513" s="37">
        <v>0.038</v>
      </c>
      <c r="I1513" s="37">
        <v>2595068.0</v>
      </c>
      <c r="J1513" s="37">
        <v>0.646</v>
      </c>
      <c r="K1513" s="36" t="s">
        <v>164</v>
      </c>
      <c r="L1513" s="36" t="s">
        <v>145</v>
      </c>
      <c r="M1513" s="31" t="s">
        <v>86</v>
      </c>
    </row>
    <row r="1514" ht="15.75" customHeight="1">
      <c r="A1514" s="37" t="str">
        <f t="shared" si="1"/>
        <v>India-Asia2007</v>
      </c>
      <c r="B1514" s="37">
        <v>0.022</v>
      </c>
      <c r="C1514" s="37">
        <v>0.052</v>
      </c>
      <c r="D1514" s="37">
        <v>66.0</v>
      </c>
      <c r="E1514" s="37">
        <v>63.0</v>
      </c>
      <c r="F1514" s="37">
        <v>0.314</v>
      </c>
      <c r="G1514" s="37">
        <v>0.638</v>
      </c>
      <c r="H1514" s="37">
        <v>0.049</v>
      </c>
      <c r="I1514" s="37">
        <v>1.15909525E9</v>
      </c>
      <c r="J1514" s="37">
        <v>0.299</v>
      </c>
      <c r="K1514" s="36" t="s">
        <v>155</v>
      </c>
      <c r="L1514" s="36" t="s">
        <v>145</v>
      </c>
      <c r="M1514" s="31" t="s">
        <v>86</v>
      </c>
    </row>
    <row r="1515" ht="15.75" customHeight="1">
      <c r="A1515" s="37" t="str">
        <f t="shared" si="1"/>
        <v>Bhutan-Asia2007</v>
      </c>
      <c r="B1515" s="37">
        <v>0.022</v>
      </c>
      <c r="C1515" s="37">
        <v>0.041</v>
      </c>
      <c r="D1515" s="37">
        <v>66.0</v>
      </c>
      <c r="E1515" s="37">
        <v>65.0</v>
      </c>
      <c r="F1515" s="37">
        <v>0.32</v>
      </c>
      <c r="G1515" s="37">
        <v>0.638</v>
      </c>
      <c r="H1515" s="37">
        <v>0.042</v>
      </c>
      <c r="I1515" s="37">
        <v>679365.0</v>
      </c>
      <c r="J1515" s="37">
        <v>0.325</v>
      </c>
      <c r="K1515" s="36" t="s">
        <v>149</v>
      </c>
      <c r="L1515" s="36" t="s">
        <v>145</v>
      </c>
      <c r="M1515" s="31" t="s">
        <v>86</v>
      </c>
    </row>
    <row r="1516" ht="15.75" customHeight="1">
      <c r="A1516" s="37" t="str">
        <f t="shared" si="1"/>
        <v>Bangladesh-Asia2007</v>
      </c>
      <c r="B1516" s="37">
        <v>0.022</v>
      </c>
      <c r="C1516" s="37">
        <v>0.046</v>
      </c>
      <c r="D1516" s="37">
        <v>69.0</v>
      </c>
      <c r="E1516" s="37">
        <v>68.0</v>
      </c>
      <c r="F1516" s="37">
        <v>0.333</v>
      </c>
      <c r="G1516" s="37">
        <v>0.623</v>
      </c>
      <c r="H1516" s="37">
        <v>0.044</v>
      </c>
      <c r="I1516" s="37">
        <v>1.46457067E8</v>
      </c>
      <c r="J1516" s="37">
        <v>0.282</v>
      </c>
      <c r="K1516" s="36" t="s">
        <v>148</v>
      </c>
      <c r="L1516" s="36" t="s">
        <v>145</v>
      </c>
      <c r="M1516" s="31" t="s">
        <v>86</v>
      </c>
    </row>
    <row r="1517" ht="15.75" customHeight="1">
      <c r="A1517" s="37" t="str">
        <f t="shared" si="1"/>
        <v>Maldives-Asia2007</v>
      </c>
      <c r="B1517" s="37">
        <v>0.022</v>
      </c>
      <c r="C1517" s="37">
        <v>0.015</v>
      </c>
      <c r="D1517" s="37">
        <v>77.0</v>
      </c>
      <c r="E1517" s="37">
        <v>74.0</v>
      </c>
      <c r="F1517" s="37">
        <v>0.322</v>
      </c>
      <c r="G1517" s="37">
        <v>0.63</v>
      </c>
      <c r="H1517" s="37">
        <v>0.048</v>
      </c>
      <c r="I1517" s="37">
        <v>308239.0</v>
      </c>
      <c r="J1517" s="37">
        <v>0.363</v>
      </c>
      <c r="K1517" s="36" t="s">
        <v>163</v>
      </c>
      <c r="L1517" s="36" t="s">
        <v>145</v>
      </c>
      <c r="M1517" s="31" t="s">
        <v>86</v>
      </c>
    </row>
    <row r="1518" ht="15.75" customHeight="1">
      <c r="A1518" s="37" t="str">
        <f t="shared" si="1"/>
        <v>Uzbekistan-Asia2007</v>
      </c>
      <c r="B1518" s="37">
        <v>0.023</v>
      </c>
      <c r="C1518" s="37">
        <v>0.044</v>
      </c>
      <c r="D1518" s="37">
        <v>71.0</v>
      </c>
      <c r="E1518" s="37">
        <v>64.0</v>
      </c>
      <c r="F1518" s="37">
        <v>0.317</v>
      </c>
      <c r="G1518" s="37">
        <v>0.637</v>
      </c>
      <c r="H1518" s="37">
        <v>0.046</v>
      </c>
      <c r="I1518" s="37">
        <v>2.6868E7</v>
      </c>
      <c r="J1518" s="37">
        <v>0.364</v>
      </c>
      <c r="K1518" s="36" t="s">
        <v>177</v>
      </c>
      <c r="L1518" s="36" t="s">
        <v>145</v>
      </c>
      <c r="M1518" s="31" t="s">
        <v>86</v>
      </c>
    </row>
    <row r="1519" ht="15.75" customHeight="1">
      <c r="A1519" s="37" t="str">
        <f t="shared" si="1"/>
        <v>Kyrgyzstan-Asia2007</v>
      </c>
      <c r="B1519" s="37">
        <v>0.023</v>
      </c>
      <c r="C1519" s="37">
        <v>0.032</v>
      </c>
      <c r="D1519" s="37">
        <v>72.0</v>
      </c>
      <c r="E1519" s="37">
        <v>64.0</v>
      </c>
      <c r="F1519" s="37">
        <v>0.304</v>
      </c>
      <c r="G1519" s="37">
        <v>0.644</v>
      </c>
      <c r="H1519" s="37">
        <v>0.052</v>
      </c>
      <c r="I1519" s="37">
        <v>5268400.0</v>
      </c>
      <c r="J1519" s="37">
        <v>0.353</v>
      </c>
      <c r="K1519" s="36" t="s">
        <v>159</v>
      </c>
      <c r="L1519" s="36" t="s">
        <v>145</v>
      </c>
      <c r="M1519" s="31" t="s">
        <v>86</v>
      </c>
    </row>
    <row r="1520" ht="15.75" customHeight="1">
      <c r="A1520" s="37" t="str">
        <f t="shared" si="1"/>
        <v>Philippines-Asia2007</v>
      </c>
      <c r="B1520" s="37">
        <v>0.026</v>
      </c>
      <c r="C1520" s="37">
        <v>0.027</v>
      </c>
      <c r="D1520" s="37">
        <v>71.0</v>
      </c>
      <c r="E1520" s="37">
        <v>64.0</v>
      </c>
      <c r="F1520" s="37">
        <v>0.364</v>
      </c>
      <c r="G1520" s="37">
        <v>0.601</v>
      </c>
      <c r="H1520" s="37">
        <v>0.035</v>
      </c>
      <c r="I1520" s="37">
        <v>8.8875548E7</v>
      </c>
      <c r="J1520" s="37">
        <v>0.461</v>
      </c>
      <c r="K1520" s="36" t="s">
        <v>169</v>
      </c>
      <c r="L1520" s="36" t="s">
        <v>145</v>
      </c>
      <c r="M1520" s="31" t="s">
        <v>86</v>
      </c>
    </row>
    <row r="1521" ht="15.75" customHeight="1">
      <c r="A1521" s="37" t="str">
        <f t="shared" si="1"/>
        <v>Nepal-Asia2007</v>
      </c>
      <c r="B1521" s="37">
        <v>0.026</v>
      </c>
      <c r="C1521" s="37">
        <v>0.042</v>
      </c>
      <c r="D1521" s="37">
        <v>67.0</v>
      </c>
      <c r="E1521" s="37">
        <v>65.0</v>
      </c>
      <c r="F1521" s="37">
        <v>0.387</v>
      </c>
      <c r="G1521" s="37">
        <v>0.566</v>
      </c>
      <c r="H1521" s="37">
        <v>0.046</v>
      </c>
      <c r="I1521" s="37">
        <v>2.5950022E7</v>
      </c>
      <c r="J1521" s="37">
        <v>0.158</v>
      </c>
      <c r="K1521" s="36" t="s">
        <v>166</v>
      </c>
      <c r="L1521" s="36" t="s">
        <v>145</v>
      </c>
      <c r="M1521" s="31" t="s">
        <v>86</v>
      </c>
    </row>
    <row r="1522" ht="15.75" customHeight="1">
      <c r="A1522" s="37" t="str">
        <f t="shared" si="1"/>
        <v>Cambodia-Asia2007</v>
      </c>
      <c r="B1522" s="37">
        <v>0.026</v>
      </c>
      <c r="C1522" s="37">
        <v>0.045</v>
      </c>
      <c r="D1522" s="37">
        <v>72.0</v>
      </c>
      <c r="E1522" s="37">
        <v>66.0</v>
      </c>
      <c r="F1522" s="37">
        <v>0.341</v>
      </c>
      <c r="G1522" s="37">
        <v>0.612</v>
      </c>
      <c r="H1522" s="37">
        <v>0.046</v>
      </c>
      <c r="I1522" s="37">
        <v>1.3747288E7</v>
      </c>
      <c r="J1522" s="37">
        <v>0.194</v>
      </c>
      <c r="K1522" s="36" t="s">
        <v>151</v>
      </c>
      <c r="L1522" s="36" t="s">
        <v>145</v>
      </c>
      <c r="M1522" s="31" t="s">
        <v>86</v>
      </c>
    </row>
    <row r="1523" ht="15.75" customHeight="1">
      <c r="A1523" s="37" t="str">
        <f t="shared" si="1"/>
        <v>Pakistan-Asia2007</v>
      </c>
      <c r="B1523" s="37">
        <v>0.028</v>
      </c>
      <c r="C1523" s="37">
        <v>0.078</v>
      </c>
      <c r="D1523" s="37">
        <v>66.0</v>
      </c>
      <c r="E1523" s="37">
        <v>65.0</v>
      </c>
      <c r="F1523" s="37">
        <v>0.37</v>
      </c>
      <c r="G1523" s="37">
        <v>0.588</v>
      </c>
      <c r="H1523" s="37">
        <v>0.042</v>
      </c>
      <c r="I1523" s="37">
        <v>1.63928329E8</v>
      </c>
      <c r="J1523" s="37">
        <v>0.354</v>
      </c>
      <c r="K1523" s="36" t="s">
        <v>168</v>
      </c>
      <c r="L1523" s="36" t="s">
        <v>145</v>
      </c>
      <c r="M1523" s="31" t="s">
        <v>86</v>
      </c>
    </row>
    <row r="1524" ht="15.75" customHeight="1">
      <c r="A1524" s="37" t="str">
        <f t="shared" si="1"/>
        <v>Laos-Asia2007</v>
      </c>
      <c r="B1524" s="37">
        <v>0.029</v>
      </c>
      <c r="C1524" s="37">
        <v>0.065</v>
      </c>
      <c r="D1524" s="37">
        <v>67.0</v>
      </c>
      <c r="E1524" s="37">
        <v>64.0</v>
      </c>
      <c r="F1524" s="37">
        <v>0.389</v>
      </c>
      <c r="G1524" s="37">
        <v>0.574</v>
      </c>
      <c r="H1524" s="37">
        <v>0.037</v>
      </c>
      <c r="I1524" s="37">
        <v>6013278.0</v>
      </c>
      <c r="J1524" s="37">
        <v>0.297</v>
      </c>
      <c r="K1524" s="36" t="s">
        <v>160</v>
      </c>
      <c r="L1524" s="36" t="s">
        <v>145</v>
      </c>
      <c r="M1524" s="31" t="s">
        <v>86</v>
      </c>
    </row>
    <row r="1525" ht="15.75" customHeight="1">
      <c r="A1525" s="37" t="str">
        <f t="shared" si="1"/>
        <v>Tajikistan-Asia2007</v>
      </c>
      <c r="B1525" s="37">
        <v>0.031</v>
      </c>
      <c r="C1525" s="37">
        <v>0.05</v>
      </c>
      <c r="D1525" s="37">
        <v>70.0</v>
      </c>
      <c r="E1525" s="37">
        <v>63.0</v>
      </c>
      <c r="F1525" s="37">
        <v>0.37</v>
      </c>
      <c r="G1525" s="37">
        <v>0.594</v>
      </c>
      <c r="H1525" s="37">
        <v>0.036</v>
      </c>
      <c r="I1525" s="37">
        <v>7111025.0</v>
      </c>
      <c r="J1525" s="37">
        <v>0.265</v>
      </c>
      <c r="K1525" s="36" t="s">
        <v>173</v>
      </c>
      <c r="L1525" s="36" t="s">
        <v>145</v>
      </c>
      <c r="M1525" s="31" t="s">
        <v>86</v>
      </c>
    </row>
    <row r="1526" ht="15.75" customHeight="1">
      <c r="A1526" s="37" t="str">
        <f t="shared" si="1"/>
        <v>Timor-Leste-Asia2007</v>
      </c>
      <c r="B1526" s="37">
        <v>0.037</v>
      </c>
      <c r="C1526" s="37">
        <v>0.059</v>
      </c>
      <c r="D1526" s="37">
        <v>66.0</v>
      </c>
      <c r="E1526" s="37">
        <v>63.0</v>
      </c>
      <c r="F1526" s="37">
        <v>0.477</v>
      </c>
      <c r="G1526" s="37">
        <v>0.494</v>
      </c>
      <c r="H1526" s="37">
        <v>0.029</v>
      </c>
      <c r="I1526" s="37">
        <v>1015482.0</v>
      </c>
      <c r="J1526" s="37">
        <v>0.276</v>
      </c>
      <c r="K1526" s="36" t="s">
        <v>175</v>
      </c>
      <c r="L1526" s="36" t="s">
        <v>145</v>
      </c>
      <c r="M1526" s="31" t="s">
        <v>86</v>
      </c>
    </row>
    <row r="1527" ht="15.75" customHeight="1">
      <c r="A1527" s="37" t="str">
        <f t="shared" si="1"/>
        <v>Afghanistan-Asia2007</v>
      </c>
      <c r="B1527" s="37">
        <v>0.042</v>
      </c>
      <c r="C1527" s="37">
        <v>0.08</v>
      </c>
      <c r="D1527" s="37">
        <v>59.0</v>
      </c>
      <c r="E1527" s="37">
        <v>57.0</v>
      </c>
      <c r="F1527" s="37">
        <v>0.492</v>
      </c>
      <c r="G1527" s="37">
        <v>0.487</v>
      </c>
      <c r="H1527" s="37">
        <v>0.021</v>
      </c>
      <c r="I1527" s="37">
        <v>2.6349243E7</v>
      </c>
      <c r="J1527" s="37">
        <v>0.236</v>
      </c>
      <c r="K1527" s="36" t="s">
        <v>144</v>
      </c>
      <c r="L1527" s="36" t="s">
        <v>145</v>
      </c>
      <c r="M1527" s="31" t="s">
        <v>86</v>
      </c>
    </row>
    <row r="1528" ht="15.75" customHeight="1">
      <c r="A1528" s="37" t="str">
        <f t="shared" si="1"/>
        <v>Macao SAR-Asia2008</v>
      </c>
      <c r="B1528" s="37">
        <v>0.009</v>
      </c>
      <c r="C1528" s="36"/>
      <c r="D1528" s="37">
        <v>82.0</v>
      </c>
      <c r="E1528" s="37">
        <v>77.0</v>
      </c>
      <c r="F1528" s="37">
        <v>0.141</v>
      </c>
      <c r="G1528" s="37">
        <v>0.788</v>
      </c>
      <c r="H1528" s="37">
        <v>0.071</v>
      </c>
      <c r="I1528" s="37">
        <v>507528.0</v>
      </c>
      <c r="J1528" s="37">
        <v>1.0</v>
      </c>
      <c r="K1528" s="36" t="s">
        <v>161</v>
      </c>
      <c r="L1528" s="36" t="s">
        <v>145</v>
      </c>
      <c r="M1528" s="31" t="s">
        <v>87</v>
      </c>
    </row>
    <row r="1529" ht="15.75" customHeight="1">
      <c r="A1529" s="37" t="str">
        <f t="shared" si="1"/>
        <v>South Korea-Asia2008</v>
      </c>
      <c r="B1529" s="37">
        <v>0.009</v>
      </c>
      <c r="C1529" s="37">
        <v>0.004</v>
      </c>
      <c r="D1529" s="37">
        <v>83.0</v>
      </c>
      <c r="E1529" s="37">
        <v>77.0</v>
      </c>
      <c r="F1529" s="37">
        <v>0.174</v>
      </c>
      <c r="G1529" s="37">
        <v>0.722</v>
      </c>
      <c r="H1529" s="37">
        <v>0.104</v>
      </c>
      <c r="I1529" s="37">
        <v>4.8948698E7</v>
      </c>
      <c r="J1529" s="37">
        <v>0.817</v>
      </c>
      <c r="K1529" s="36" t="s">
        <v>171</v>
      </c>
      <c r="L1529" s="36" t="s">
        <v>145</v>
      </c>
      <c r="M1529" s="31" t="s">
        <v>87</v>
      </c>
    </row>
    <row r="1530" ht="15.75" customHeight="1">
      <c r="A1530" s="37" t="str">
        <f t="shared" si="1"/>
        <v>Japan-Asia2008</v>
      </c>
      <c r="B1530" s="37">
        <v>0.009</v>
      </c>
      <c r="C1530" s="37">
        <v>0.003</v>
      </c>
      <c r="D1530" s="37">
        <v>86.0</v>
      </c>
      <c r="E1530" s="37">
        <v>79.0</v>
      </c>
      <c r="F1530" s="37">
        <v>0.135</v>
      </c>
      <c r="G1530" s="37">
        <v>0.649</v>
      </c>
      <c r="H1530" s="37">
        <v>0.216</v>
      </c>
      <c r="I1530" s="37">
        <v>1.2770404E8</v>
      </c>
      <c r="J1530" s="37">
        <v>0.889</v>
      </c>
      <c r="K1530" s="36" t="s">
        <v>157</v>
      </c>
      <c r="L1530" s="36" t="s">
        <v>145</v>
      </c>
      <c r="M1530" s="31" t="s">
        <v>87</v>
      </c>
    </row>
    <row r="1531" ht="15.75" customHeight="1">
      <c r="A1531" s="37" t="str">
        <f t="shared" si="1"/>
        <v>Singapore-Asia2008</v>
      </c>
      <c r="B1531" s="37">
        <v>0.01</v>
      </c>
      <c r="C1531" s="37">
        <v>0.002</v>
      </c>
      <c r="D1531" s="37">
        <v>83.0</v>
      </c>
      <c r="E1531" s="37">
        <v>78.0</v>
      </c>
      <c r="F1531" s="37">
        <v>0.181</v>
      </c>
      <c r="G1531" s="37">
        <v>0.733</v>
      </c>
      <c r="H1531" s="37">
        <v>0.086</v>
      </c>
      <c r="I1531" s="37">
        <v>4839400.0</v>
      </c>
      <c r="J1531" s="37">
        <v>1.0</v>
      </c>
      <c r="K1531" s="36" t="s">
        <v>170</v>
      </c>
      <c r="L1531" s="36" t="s">
        <v>145</v>
      </c>
      <c r="M1531" s="31" t="s">
        <v>87</v>
      </c>
    </row>
    <row r="1532" ht="15.75" customHeight="1">
      <c r="A1532" s="37" t="str">
        <f t="shared" si="1"/>
        <v>Hong Kong SAR-Asia2008</v>
      </c>
      <c r="B1532" s="37">
        <v>0.011</v>
      </c>
      <c r="C1532" s="36"/>
      <c r="D1532" s="37">
        <v>86.0</v>
      </c>
      <c r="E1532" s="37">
        <v>79.0</v>
      </c>
      <c r="F1532" s="37">
        <v>0.128</v>
      </c>
      <c r="G1532" s="37">
        <v>0.747</v>
      </c>
      <c r="H1532" s="37">
        <v>0.125</v>
      </c>
      <c r="I1532" s="37">
        <v>6957800.0</v>
      </c>
      <c r="J1532" s="37">
        <v>1.0</v>
      </c>
      <c r="K1532" s="36" t="s">
        <v>154</v>
      </c>
      <c r="L1532" s="36" t="s">
        <v>145</v>
      </c>
      <c r="M1532" s="31" t="s">
        <v>87</v>
      </c>
    </row>
    <row r="1533" ht="15.75" customHeight="1">
      <c r="A1533" s="37" t="str">
        <f t="shared" si="1"/>
        <v>Thailand-Asia2008</v>
      </c>
      <c r="B1533" s="37">
        <v>0.012</v>
      </c>
      <c r="C1533" s="37">
        <v>0.013</v>
      </c>
      <c r="D1533" s="37">
        <v>77.0</v>
      </c>
      <c r="E1533" s="37">
        <v>70.0</v>
      </c>
      <c r="F1533" s="37">
        <v>0.205</v>
      </c>
      <c r="G1533" s="37">
        <v>0.711</v>
      </c>
      <c r="H1533" s="37">
        <v>0.084</v>
      </c>
      <c r="I1533" s="37">
        <v>6.618534E7</v>
      </c>
      <c r="J1533" s="37">
        <v>0.414</v>
      </c>
      <c r="K1533" s="36" t="s">
        <v>174</v>
      </c>
      <c r="L1533" s="36" t="s">
        <v>145</v>
      </c>
      <c r="M1533" s="31" t="s">
        <v>87</v>
      </c>
    </row>
    <row r="1534" ht="15.75" customHeight="1">
      <c r="A1534" s="37" t="str">
        <f t="shared" si="1"/>
        <v>China-Asia2008</v>
      </c>
      <c r="B1534" s="37">
        <v>0.012</v>
      </c>
      <c r="C1534" s="37">
        <v>0.016</v>
      </c>
      <c r="D1534" s="37">
        <v>76.0</v>
      </c>
      <c r="E1534" s="37">
        <v>73.0</v>
      </c>
      <c r="F1534" s="37">
        <v>0.187</v>
      </c>
      <c r="G1534" s="37">
        <v>0.732</v>
      </c>
      <c r="H1534" s="37">
        <v>0.081</v>
      </c>
      <c r="I1534" s="37">
        <v>1.324655E9</v>
      </c>
      <c r="J1534" s="37">
        <v>0.465</v>
      </c>
      <c r="K1534" s="36" t="s">
        <v>152</v>
      </c>
      <c r="L1534" s="36" t="s">
        <v>145</v>
      </c>
      <c r="M1534" s="31" t="s">
        <v>87</v>
      </c>
    </row>
    <row r="1535" ht="15.75" customHeight="1">
      <c r="A1535" s="37" t="str">
        <f t="shared" si="1"/>
        <v>Georgia-Asia2008</v>
      </c>
      <c r="B1535" s="37">
        <v>0.014</v>
      </c>
      <c r="C1535" s="37">
        <v>0.017</v>
      </c>
      <c r="D1535" s="37">
        <v>77.0</v>
      </c>
      <c r="E1535" s="37">
        <v>70.0</v>
      </c>
      <c r="F1535" s="37">
        <v>0.174</v>
      </c>
      <c r="G1535" s="37">
        <v>0.682</v>
      </c>
      <c r="H1535" s="37">
        <v>0.145</v>
      </c>
      <c r="I1535" s="37">
        <v>4383800.0</v>
      </c>
      <c r="J1535" s="37">
        <v>0.526</v>
      </c>
      <c r="K1535" s="36" t="s">
        <v>153</v>
      </c>
      <c r="L1535" s="36" t="s">
        <v>145</v>
      </c>
      <c r="M1535" s="31" t="s">
        <v>87</v>
      </c>
    </row>
    <row r="1536" ht="15.75" customHeight="1">
      <c r="A1536" s="37" t="str">
        <f t="shared" si="1"/>
        <v>Armenia-Asia2008</v>
      </c>
      <c r="B1536" s="37">
        <v>0.014</v>
      </c>
      <c r="C1536" s="37">
        <v>0.018</v>
      </c>
      <c r="D1536" s="37">
        <v>77.0</v>
      </c>
      <c r="E1536" s="37">
        <v>71.0</v>
      </c>
      <c r="F1536" s="37">
        <v>0.208</v>
      </c>
      <c r="G1536" s="37">
        <v>0.681</v>
      </c>
      <c r="H1536" s="37">
        <v>0.111</v>
      </c>
      <c r="I1536" s="37">
        <v>2977488.0</v>
      </c>
      <c r="J1536" s="37">
        <v>0.64</v>
      </c>
      <c r="K1536" s="36" t="s">
        <v>146</v>
      </c>
      <c r="L1536" s="36" t="s">
        <v>145</v>
      </c>
      <c r="M1536" s="31" t="s">
        <v>87</v>
      </c>
    </row>
    <row r="1537" ht="15.75" customHeight="1">
      <c r="A1537" s="37" t="str">
        <f t="shared" si="1"/>
        <v>North Korea-Asia2008</v>
      </c>
      <c r="B1537" s="37">
        <v>0.015</v>
      </c>
      <c r="C1537" s="37">
        <v>0.026</v>
      </c>
      <c r="D1537" s="37">
        <v>72.0</v>
      </c>
      <c r="E1537" s="37">
        <v>65.0</v>
      </c>
      <c r="F1537" s="37">
        <v>0.235</v>
      </c>
      <c r="G1537" s="37">
        <v>0.682</v>
      </c>
      <c r="H1537" s="37">
        <v>0.083</v>
      </c>
      <c r="I1537" s="37">
        <v>2.4243894E7</v>
      </c>
      <c r="J1537" s="37">
        <v>0.6</v>
      </c>
      <c r="K1537" s="36" t="s">
        <v>167</v>
      </c>
      <c r="L1537" s="36" t="s">
        <v>145</v>
      </c>
      <c r="M1537" s="31" t="s">
        <v>87</v>
      </c>
    </row>
    <row r="1538" ht="15.75" customHeight="1">
      <c r="A1538" s="37" t="str">
        <f t="shared" si="1"/>
        <v>Azerbaijan-Asia2008</v>
      </c>
      <c r="B1538" s="37">
        <v>0.017</v>
      </c>
      <c r="C1538" s="37">
        <v>0.037</v>
      </c>
      <c r="D1538" s="37">
        <v>73.0</v>
      </c>
      <c r="E1538" s="37">
        <v>67.0</v>
      </c>
      <c r="F1538" s="37">
        <v>0.237</v>
      </c>
      <c r="G1538" s="37">
        <v>0.701</v>
      </c>
      <c r="H1538" s="37">
        <v>0.062</v>
      </c>
      <c r="I1538" s="37">
        <v>8763400.0</v>
      </c>
      <c r="J1538" s="37">
        <v>0.53</v>
      </c>
      <c r="K1538" s="36" t="s">
        <v>147</v>
      </c>
      <c r="L1538" s="36" t="s">
        <v>145</v>
      </c>
      <c r="M1538" s="31" t="s">
        <v>87</v>
      </c>
    </row>
    <row r="1539" ht="15.75" customHeight="1">
      <c r="A1539" s="37" t="str">
        <f t="shared" si="1"/>
        <v>Vietnam-Asia2008</v>
      </c>
      <c r="B1539" s="37">
        <v>0.017</v>
      </c>
      <c r="C1539" s="37">
        <v>0.022</v>
      </c>
      <c r="D1539" s="37">
        <v>80.0</v>
      </c>
      <c r="E1539" s="37">
        <v>70.0</v>
      </c>
      <c r="F1539" s="37">
        <v>0.247</v>
      </c>
      <c r="G1539" s="37">
        <v>0.688</v>
      </c>
      <c r="H1539" s="37">
        <v>0.066</v>
      </c>
      <c r="I1539" s="37">
        <v>8.51223E7</v>
      </c>
      <c r="J1539" s="37">
        <v>0.291</v>
      </c>
      <c r="K1539" s="36" t="s">
        <v>178</v>
      </c>
      <c r="L1539" s="36" t="s">
        <v>145</v>
      </c>
      <c r="M1539" s="31" t="s">
        <v>87</v>
      </c>
    </row>
    <row r="1540" ht="15.75" customHeight="1">
      <c r="A1540" s="37" t="str">
        <f t="shared" si="1"/>
        <v>Myanmar-Asia2008</v>
      </c>
      <c r="B1540" s="37">
        <v>0.018</v>
      </c>
      <c r="C1540" s="37">
        <v>0.046</v>
      </c>
      <c r="D1540" s="37">
        <v>66.0</v>
      </c>
      <c r="E1540" s="37">
        <v>62.0</v>
      </c>
      <c r="F1540" s="37">
        <v>0.268</v>
      </c>
      <c r="G1540" s="37">
        <v>0.681</v>
      </c>
      <c r="H1540" s="37">
        <v>0.05</v>
      </c>
      <c r="I1540" s="37">
        <v>5.1174018E7</v>
      </c>
      <c r="J1540" s="37">
        <v>0.304</v>
      </c>
      <c r="K1540" s="36" t="s">
        <v>165</v>
      </c>
      <c r="L1540" s="36" t="s">
        <v>145</v>
      </c>
      <c r="M1540" s="31" t="s">
        <v>87</v>
      </c>
    </row>
    <row r="1541" ht="15.75" customHeight="1">
      <c r="A1541" s="37" t="str">
        <f t="shared" si="1"/>
        <v>Malaysia-Asia2008</v>
      </c>
      <c r="B1541" s="37">
        <v>0.018</v>
      </c>
      <c r="C1541" s="37">
        <v>0.007</v>
      </c>
      <c r="D1541" s="37">
        <v>77.0</v>
      </c>
      <c r="E1541" s="37">
        <v>72.0</v>
      </c>
      <c r="F1541" s="37">
        <v>0.287</v>
      </c>
      <c r="G1541" s="37">
        <v>0.667</v>
      </c>
      <c r="H1541" s="37">
        <v>0.046</v>
      </c>
      <c r="I1541" s="37">
        <v>2.7302348E7</v>
      </c>
      <c r="J1541" s="37">
        <v>0.692</v>
      </c>
      <c r="K1541" s="36" t="s">
        <v>162</v>
      </c>
      <c r="L1541" s="36" t="s">
        <v>145</v>
      </c>
      <c r="M1541" s="31" t="s">
        <v>87</v>
      </c>
    </row>
    <row r="1542" ht="15.75" customHeight="1">
      <c r="A1542" s="37" t="str">
        <f t="shared" si="1"/>
        <v>Brunei-Asia2008</v>
      </c>
      <c r="B1542" s="37">
        <v>0.018</v>
      </c>
      <c r="C1542" s="37">
        <v>0.008</v>
      </c>
      <c r="D1542" s="37">
        <v>80.0</v>
      </c>
      <c r="E1542" s="37">
        <v>76.0</v>
      </c>
      <c r="F1542" s="37">
        <v>0.275</v>
      </c>
      <c r="G1542" s="37">
        <v>0.691</v>
      </c>
      <c r="H1542" s="37">
        <v>0.034</v>
      </c>
      <c r="I1542" s="37">
        <v>388017.0</v>
      </c>
      <c r="J1542" s="37">
        <v>0.747</v>
      </c>
      <c r="K1542" s="36" t="s">
        <v>150</v>
      </c>
      <c r="L1542" s="36" t="s">
        <v>145</v>
      </c>
      <c r="M1542" s="31" t="s">
        <v>87</v>
      </c>
    </row>
    <row r="1543" ht="15.75" customHeight="1">
      <c r="A1543" s="37" t="str">
        <f t="shared" si="1"/>
        <v>Sri Lanka-Asia2008</v>
      </c>
      <c r="B1543" s="37">
        <v>0.019</v>
      </c>
      <c r="C1543" s="37">
        <v>0.01</v>
      </c>
      <c r="D1543" s="37">
        <v>77.0</v>
      </c>
      <c r="E1543" s="37">
        <v>71.0</v>
      </c>
      <c r="F1543" s="37">
        <v>0.252</v>
      </c>
      <c r="G1543" s="37">
        <v>0.674</v>
      </c>
      <c r="H1543" s="37">
        <v>0.074</v>
      </c>
      <c r="I1543" s="37">
        <v>2.0217E7</v>
      </c>
      <c r="J1543" s="37">
        <v>0.183</v>
      </c>
      <c r="K1543" s="36" t="s">
        <v>172</v>
      </c>
      <c r="L1543" s="36" t="s">
        <v>145</v>
      </c>
      <c r="M1543" s="31" t="s">
        <v>87</v>
      </c>
    </row>
    <row r="1544" ht="15.75" customHeight="1">
      <c r="A1544" s="37" t="str">
        <f t="shared" si="1"/>
        <v>Bhutan-Asia2008</v>
      </c>
      <c r="B1544" s="37">
        <v>0.021</v>
      </c>
      <c r="C1544" s="37">
        <v>0.038</v>
      </c>
      <c r="D1544" s="37">
        <v>66.0</v>
      </c>
      <c r="E1544" s="37">
        <v>66.0</v>
      </c>
      <c r="F1544" s="37">
        <v>0.312</v>
      </c>
      <c r="G1544" s="37">
        <v>0.645</v>
      </c>
      <c r="H1544" s="37">
        <v>0.043</v>
      </c>
      <c r="I1544" s="37">
        <v>692159.0</v>
      </c>
      <c r="J1544" s="37">
        <v>0.332</v>
      </c>
      <c r="K1544" s="36" t="s">
        <v>149</v>
      </c>
      <c r="L1544" s="36" t="s">
        <v>145</v>
      </c>
      <c r="M1544" s="31" t="s">
        <v>87</v>
      </c>
    </row>
    <row r="1545" ht="15.75" customHeight="1">
      <c r="A1545" s="37" t="str">
        <f t="shared" si="1"/>
        <v>Indonesia-Asia2008</v>
      </c>
      <c r="B1545" s="37">
        <v>0.021</v>
      </c>
      <c r="C1545" s="37">
        <v>0.03</v>
      </c>
      <c r="D1545" s="37">
        <v>72.0</v>
      </c>
      <c r="E1545" s="37">
        <v>68.0</v>
      </c>
      <c r="F1545" s="37">
        <v>0.3</v>
      </c>
      <c r="G1545" s="37">
        <v>0.65</v>
      </c>
      <c r="H1545" s="37">
        <v>0.049</v>
      </c>
      <c r="I1545" s="37">
        <v>2.34243489E8</v>
      </c>
      <c r="J1545" s="37">
        <v>0.483</v>
      </c>
      <c r="K1545" s="36" t="s">
        <v>156</v>
      </c>
      <c r="L1545" s="36" t="s">
        <v>145</v>
      </c>
      <c r="M1545" s="31" t="s">
        <v>87</v>
      </c>
    </row>
    <row r="1546" ht="15.75" customHeight="1">
      <c r="A1546" s="37" t="str">
        <f t="shared" si="1"/>
        <v>Turkmenistan-Asia2008</v>
      </c>
      <c r="B1546" s="37">
        <v>0.022</v>
      </c>
      <c r="C1546" s="37">
        <v>0.054</v>
      </c>
      <c r="D1546" s="37">
        <v>69.0</v>
      </c>
      <c r="E1546" s="37">
        <v>61.0</v>
      </c>
      <c r="F1546" s="37">
        <v>0.304</v>
      </c>
      <c r="G1546" s="37">
        <v>0.653</v>
      </c>
      <c r="H1546" s="37">
        <v>0.043</v>
      </c>
      <c r="I1546" s="37">
        <v>4917543.0</v>
      </c>
      <c r="J1546" s="37">
        <v>0.478</v>
      </c>
      <c r="K1546" s="36" t="s">
        <v>176</v>
      </c>
      <c r="L1546" s="36" t="s">
        <v>145</v>
      </c>
      <c r="M1546" s="31" t="s">
        <v>87</v>
      </c>
    </row>
    <row r="1547" ht="15.75" customHeight="1">
      <c r="A1547" s="37" t="str">
        <f t="shared" si="1"/>
        <v>Mongolia-Asia2008</v>
      </c>
      <c r="B1547" s="37">
        <v>0.022</v>
      </c>
      <c r="C1547" s="37">
        <v>0.032</v>
      </c>
      <c r="D1547" s="37">
        <v>70.0</v>
      </c>
      <c r="E1547" s="37">
        <v>62.0</v>
      </c>
      <c r="F1547" s="37">
        <v>0.273</v>
      </c>
      <c r="G1547" s="37">
        <v>0.689</v>
      </c>
      <c r="H1547" s="37">
        <v>0.038</v>
      </c>
      <c r="I1547" s="37">
        <v>2632834.0</v>
      </c>
      <c r="J1547" s="37">
        <v>0.656</v>
      </c>
      <c r="K1547" s="36" t="s">
        <v>164</v>
      </c>
      <c r="L1547" s="36" t="s">
        <v>145</v>
      </c>
      <c r="M1547" s="31" t="s">
        <v>87</v>
      </c>
    </row>
    <row r="1548" ht="15.75" customHeight="1">
      <c r="A1548" s="37" t="str">
        <f t="shared" si="1"/>
        <v>India-Asia2008</v>
      </c>
      <c r="B1548" s="37">
        <v>0.022</v>
      </c>
      <c r="C1548" s="37">
        <v>0.05</v>
      </c>
      <c r="D1548" s="37">
        <v>67.0</v>
      </c>
      <c r="E1548" s="37">
        <v>63.0</v>
      </c>
      <c r="F1548" s="37">
        <v>0.31</v>
      </c>
      <c r="G1548" s="37">
        <v>0.641</v>
      </c>
      <c r="H1548" s="37">
        <v>0.049</v>
      </c>
      <c r="I1548" s="37">
        <v>1.174662334E9</v>
      </c>
      <c r="J1548" s="37">
        <v>0.302</v>
      </c>
      <c r="K1548" s="36" t="s">
        <v>155</v>
      </c>
      <c r="L1548" s="36" t="s">
        <v>145</v>
      </c>
      <c r="M1548" s="31" t="s">
        <v>87</v>
      </c>
    </row>
    <row r="1549" ht="15.75" customHeight="1">
      <c r="A1549" s="37" t="str">
        <f t="shared" si="1"/>
        <v>Bangladesh-Asia2008</v>
      </c>
      <c r="B1549" s="37">
        <v>0.022</v>
      </c>
      <c r="C1549" s="37">
        <v>0.043</v>
      </c>
      <c r="D1549" s="37">
        <v>69.0</v>
      </c>
      <c r="E1549" s="37">
        <v>68.0</v>
      </c>
      <c r="F1549" s="37">
        <v>0.327</v>
      </c>
      <c r="G1549" s="37">
        <v>0.628</v>
      </c>
      <c r="H1549" s="37">
        <v>0.045</v>
      </c>
      <c r="I1549" s="37">
        <v>1.47969967E8</v>
      </c>
      <c r="J1549" s="37">
        <v>0.29</v>
      </c>
      <c r="K1549" s="36" t="s">
        <v>148</v>
      </c>
      <c r="L1549" s="36" t="s">
        <v>145</v>
      </c>
      <c r="M1549" s="31" t="s">
        <v>87</v>
      </c>
    </row>
    <row r="1550" ht="15.75" customHeight="1">
      <c r="A1550" s="37" t="str">
        <f t="shared" si="1"/>
        <v>Maldives-Asia2008</v>
      </c>
      <c r="B1550" s="37">
        <v>0.022</v>
      </c>
      <c r="C1550" s="37">
        <v>0.014</v>
      </c>
      <c r="D1550" s="37">
        <v>77.0</v>
      </c>
      <c r="E1550" s="37">
        <v>75.0</v>
      </c>
      <c r="F1550" s="37">
        <v>0.313</v>
      </c>
      <c r="G1550" s="37">
        <v>0.637</v>
      </c>
      <c r="H1550" s="37">
        <v>0.049</v>
      </c>
      <c r="I1550" s="37">
        <v>313843.0</v>
      </c>
      <c r="J1550" s="37">
        <v>0.376</v>
      </c>
      <c r="K1550" s="36" t="s">
        <v>163</v>
      </c>
      <c r="L1550" s="36" t="s">
        <v>145</v>
      </c>
      <c r="M1550" s="31" t="s">
        <v>87</v>
      </c>
    </row>
    <row r="1551" ht="15.75" customHeight="1">
      <c r="A1551" s="37" t="str">
        <f t="shared" si="1"/>
        <v>Kazakhstan-Asia2008</v>
      </c>
      <c r="B1551" s="37">
        <v>0.023</v>
      </c>
      <c r="C1551" s="37">
        <v>0.023</v>
      </c>
      <c r="D1551" s="37">
        <v>72.0</v>
      </c>
      <c r="E1551" s="37">
        <v>62.0</v>
      </c>
      <c r="F1551" s="37">
        <v>0.245</v>
      </c>
      <c r="G1551" s="37">
        <v>0.684</v>
      </c>
      <c r="H1551" s="37">
        <v>0.071</v>
      </c>
      <c r="I1551" s="37">
        <v>1.5674E7</v>
      </c>
      <c r="J1551" s="37">
        <v>0.541</v>
      </c>
      <c r="K1551" s="36" t="s">
        <v>158</v>
      </c>
      <c r="L1551" s="36" t="s">
        <v>145</v>
      </c>
      <c r="M1551" s="31" t="s">
        <v>87</v>
      </c>
    </row>
    <row r="1552" ht="15.75" customHeight="1">
      <c r="A1552" s="37" t="str">
        <f t="shared" si="1"/>
        <v>Uzbekistan-Asia2008</v>
      </c>
      <c r="B1552" s="37">
        <v>0.024</v>
      </c>
      <c r="C1552" s="37">
        <v>0.043</v>
      </c>
      <c r="D1552" s="37">
        <v>71.0</v>
      </c>
      <c r="E1552" s="37">
        <v>64.0</v>
      </c>
      <c r="F1552" s="37">
        <v>0.31</v>
      </c>
      <c r="G1552" s="37">
        <v>0.645</v>
      </c>
      <c r="H1552" s="37">
        <v>0.046</v>
      </c>
      <c r="I1552" s="37">
        <v>2.73028E7</v>
      </c>
      <c r="J1552" s="37">
        <v>0.363</v>
      </c>
      <c r="K1552" s="36" t="s">
        <v>177</v>
      </c>
      <c r="L1552" s="36" t="s">
        <v>145</v>
      </c>
      <c r="M1552" s="31" t="s">
        <v>87</v>
      </c>
    </row>
    <row r="1553" ht="15.75" customHeight="1">
      <c r="A1553" s="37" t="str">
        <f t="shared" si="1"/>
        <v>Kyrgyzstan-Asia2008</v>
      </c>
      <c r="B1553" s="37">
        <v>0.024</v>
      </c>
      <c r="C1553" s="37">
        <v>0.03</v>
      </c>
      <c r="D1553" s="37">
        <v>73.0</v>
      </c>
      <c r="E1553" s="37">
        <v>65.0</v>
      </c>
      <c r="F1553" s="37">
        <v>0.302</v>
      </c>
      <c r="G1553" s="37">
        <v>0.649</v>
      </c>
      <c r="H1553" s="37">
        <v>0.049</v>
      </c>
      <c r="I1553" s="37">
        <v>5318700.0</v>
      </c>
      <c r="J1553" s="37">
        <v>0.353</v>
      </c>
      <c r="K1553" s="36" t="s">
        <v>159</v>
      </c>
      <c r="L1553" s="36" t="s">
        <v>145</v>
      </c>
      <c r="M1553" s="31" t="s">
        <v>87</v>
      </c>
    </row>
    <row r="1554" ht="15.75" customHeight="1">
      <c r="A1554" s="37" t="str">
        <f t="shared" si="1"/>
        <v>Nepal-Asia2008</v>
      </c>
      <c r="B1554" s="37">
        <v>0.025</v>
      </c>
      <c r="C1554" s="37">
        <v>0.04</v>
      </c>
      <c r="D1554" s="37">
        <v>67.0</v>
      </c>
      <c r="E1554" s="37">
        <v>65.0</v>
      </c>
      <c r="F1554" s="37">
        <v>0.383</v>
      </c>
      <c r="G1554" s="37">
        <v>0.57</v>
      </c>
      <c r="H1554" s="37">
        <v>0.047</v>
      </c>
      <c r="I1554" s="37">
        <v>2.6249412E7</v>
      </c>
      <c r="J1554" s="37">
        <v>0.162</v>
      </c>
      <c r="K1554" s="36" t="s">
        <v>166</v>
      </c>
      <c r="L1554" s="36" t="s">
        <v>145</v>
      </c>
      <c r="M1554" s="31" t="s">
        <v>87</v>
      </c>
    </row>
    <row r="1555" ht="15.75" customHeight="1">
      <c r="A1555" s="37" t="str">
        <f t="shared" si="1"/>
        <v>Philippines-Asia2008</v>
      </c>
      <c r="B1555" s="37">
        <v>0.026</v>
      </c>
      <c r="C1555" s="37">
        <v>0.026</v>
      </c>
      <c r="D1555" s="37">
        <v>71.0</v>
      </c>
      <c r="E1555" s="37">
        <v>65.0</v>
      </c>
      <c r="F1555" s="37">
        <v>0.36</v>
      </c>
      <c r="G1555" s="37">
        <v>0.604</v>
      </c>
      <c r="H1555" s="37">
        <v>0.036</v>
      </c>
      <c r="I1555" s="37">
        <v>9.0371287E7</v>
      </c>
      <c r="J1555" s="37">
        <v>0.458</v>
      </c>
      <c r="K1555" s="36" t="s">
        <v>169</v>
      </c>
      <c r="L1555" s="36" t="s">
        <v>145</v>
      </c>
      <c r="M1555" s="31" t="s">
        <v>87</v>
      </c>
    </row>
    <row r="1556" ht="15.75" customHeight="1">
      <c r="A1556" s="37" t="str">
        <f t="shared" si="1"/>
        <v>Cambodia-Asia2008</v>
      </c>
      <c r="B1556" s="37">
        <v>0.026</v>
      </c>
      <c r="C1556" s="37">
        <v>0.042</v>
      </c>
      <c r="D1556" s="37">
        <v>72.0</v>
      </c>
      <c r="E1556" s="37">
        <v>67.0</v>
      </c>
      <c r="F1556" s="37">
        <v>0.332</v>
      </c>
      <c r="G1556" s="37">
        <v>0.62</v>
      </c>
      <c r="H1556" s="37">
        <v>0.048</v>
      </c>
      <c r="I1556" s="37">
        <v>1.3940518E7</v>
      </c>
      <c r="J1556" s="37">
        <v>0.195</v>
      </c>
      <c r="K1556" s="36" t="s">
        <v>151</v>
      </c>
      <c r="L1556" s="36" t="s">
        <v>145</v>
      </c>
      <c r="M1556" s="31" t="s">
        <v>87</v>
      </c>
    </row>
    <row r="1557" ht="15.75" customHeight="1">
      <c r="A1557" s="37" t="str">
        <f t="shared" si="1"/>
        <v>Pakistan-Asia2008</v>
      </c>
      <c r="B1557" s="37">
        <v>0.027</v>
      </c>
      <c r="C1557" s="37">
        <v>0.076</v>
      </c>
      <c r="D1557" s="37">
        <v>67.0</v>
      </c>
      <c r="E1557" s="37">
        <v>65.0</v>
      </c>
      <c r="F1557" s="37">
        <v>0.365</v>
      </c>
      <c r="G1557" s="37">
        <v>0.593</v>
      </c>
      <c r="H1557" s="37">
        <v>0.043</v>
      </c>
      <c r="I1557" s="37">
        <v>1.67008083E8</v>
      </c>
      <c r="J1557" s="37">
        <v>0.358</v>
      </c>
      <c r="K1557" s="36" t="s">
        <v>168</v>
      </c>
      <c r="L1557" s="36" t="s">
        <v>145</v>
      </c>
      <c r="M1557" s="31" t="s">
        <v>87</v>
      </c>
    </row>
    <row r="1558" ht="15.75" customHeight="1">
      <c r="A1558" s="37" t="str">
        <f t="shared" si="1"/>
        <v>Laos-Asia2008</v>
      </c>
      <c r="B1558" s="37">
        <v>0.029</v>
      </c>
      <c r="C1558" s="37">
        <v>0.063</v>
      </c>
      <c r="D1558" s="37">
        <v>67.0</v>
      </c>
      <c r="E1558" s="37">
        <v>65.0</v>
      </c>
      <c r="F1558" s="37">
        <v>0.381</v>
      </c>
      <c r="G1558" s="37">
        <v>0.581</v>
      </c>
      <c r="H1558" s="37">
        <v>0.037</v>
      </c>
      <c r="I1558" s="37">
        <v>6139127.0</v>
      </c>
      <c r="J1558" s="37">
        <v>0.308</v>
      </c>
      <c r="K1558" s="36" t="s">
        <v>160</v>
      </c>
      <c r="L1558" s="36" t="s">
        <v>145</v>
      </c>
      <c r="M1558" s="31" t="s">
        <v>87</v>
      </c>
    </row>
    <row r="1559" ht="15.75" customHeight="1">
      <c r="A1559" s="37" t="str">
        <f t="shared" si="1"/>
        <v>Tajikistan-Asia2008</v>
      </c>
      <c r="B1559" s="37">
        <v>0.031</v>
      </c>
      <c r="C1559" s="37">
        <v>0.048</v>
      </c>
      <c r="D1559" s="37">
        <v>70.0</v>
      </c>
      <c r="E1559" s="37">
        <v>63.0</v>
      </c>
      <c r="F1559" s="37">
        <v>0.365</v>
      </c>
      <c r="G1559" s="37">
        <v>0.6</v>
      </c>
      <c r="H1559" s="37">
        <v>0.035</v>
      </c>
      <c r="I1559" s="37">
        <v>7275252.0</v>
      </c>
      <c r="J1559" s="37">
        <v>0.265</v>
      </c>
      <c r="K1559" s="36" t="s">
        <v>173</v>
      </c>
      <c r="L1559" s="36" t="s">
        <v>145</v>
      </c>
      <c r="M1559" s="31" t="s">
        <v>87</v>
      </c>
    </row>
    <row r="1560" ht="15.75" customHeight="1">
      <c r="A1560" s="37" t="str">
        <f t="shared" si="1"/>
        <v>Timor-Leste-Asia2008</v>
      </c>
      <c r="B1560" s="37">
        <v>0.037</v>
      </c>
      <c r="C1560" s="37">
        <v>0.056</v>
      </c>
      <c r="D1560" s="37">
        <v>66.0</v>
      </c>
      <c r="E1560" s="37">
        <v>63.0</v>
      </c>
      <c r="F1560" s="37">
        <v>0.477</v>
      </c>
      <c r="G1560" s="37">
        <v>0.494</v>
      </c>
      <c r="H1560" s="37">
        <v>0.03</v>
      </c>
      <c r="I1560" s="37">
        <v>1032182.0</v>
      </c>
      <c r="J1560" s="37">
        <v>0.282</v>
      </c>
      <c r="K1560" s="36" t="s">
        <v>175</v>
      </c>
      <c r="L1560" s="36" t="s">
        <v>145</v>
      </c>
      <c r="M1560" s="31" t="s">
        <v>87</v>
      </c>
    </row>
    <row r="1561" ht="15.75" customHeight="1">
      <c r="A1561" s="37" t="str">
        <f t="shared" si="1"/>
        <v>Afghanistan-Asia2008</v>
      </c>
      <c r="B1561" s="37">
        <v>0.041</v>
      </c>
      <c r="C1561" s="37">
        <v>0.079</v>
      </c>
      <c r="D1561" s="37">
        <v>60.0</v>
      </c>
      <c r="E1561" s="37">
        <v>57.0</v>
      </c>
      <c r="F1561" s="37">
        <v>0.492</v>
      </c>
      <c r="G1561" s="37">
        <v>0.487</v>
      </c>
      <c r="H1561" s="37">
        <v>0.021</v>
      </c>
      <c r="I1561" s="37">
        <v>2.7032197E7</v>
      </c>
      <c r="J1561" s="37">
        <v>0.239</v>
      </c>
      <c r="K1561" s="36" t="s">
        <v>144</v>
      </c>
      <c r="L1561" s="36" t="s">
        <v>145</v>
      </c>
      <c r="M1561" s="31" t="s">
        <v>87</v>
      </c>
    </row>
    <row r="1562" ht="15.75" customHeight="1">
      <c r="A1562" s="37" t="str">
        <f t="shared" si="1"/>
        <v>Macao SAR-Asia2009</v>
      </c>
      <c r="B1562" s="37">
        <v>0.009</v>
      </c>
      <c r="C1562" s="36"/>
      <c r="D1562" s="37">
        <v>82.0</v>
      </c>
      <c r="E1562" s="37">
        <v>77.0</v>
      </c>
      <c r="F1562" s="37">
        <v>0.133</v>
      </c>
      <c r="G1562" s="37">
        <v>0.796</v>
      </c>
      <c r="H1562" s="37">
        <v>0.071</v>
      </c>
      <c r="I1562" s="37">
        <v>521617.0</v>
      </c>
      <c r="J1562" s="37">
        <v>1.0</v>
      </c>
      <c r="K1562" s="36" t="s">
        <v>161</v>
      </c>
      <c r="L1562" s="36" t="s">
        <v>145</v>
      </c>
      <c r="M1562" s="31" t="s">
        <v>88</v>
      </c>
    </row>
    <row r="1563" ht="15.75" customHeight="1">
      <c r="A1563" s="37" t="str">
        <f t="shared" si="1"/>
        <v>South Korea-Asia2009</v>
      </c>
      <c r="B1563" s="37">
        <v>0.009</v>
      </c>
      <c r="C1563" s="37">
        <v>0.004</v>
      </c>
      <c r="D1563" s="37">
        <v>84.0</v>
      </c>
      <c r="E1563" s="37">
        <v>77.0</v>
      </c>
      <c r="F1563" s="37">
        <v>0.168</v>
      </c>
      <c r="G1563" s="37">
        <v>0.725</v>
      </c>
      <c r="H1563" s="37">
        <v>0.107</v>
      </c>
      <c r="I1563" s="37">
        <v>4.9182038E7</v>
      </c>
      <c r="J1563" s="37">
        <v>0.818</v>
      </c>
      <c r="K1563" s="36" t="s">
        <v>171</v>
      </c>
      <c r="L1563" s="36" t="s">
        <v>145</v>
      </c>
      <c r="M1563" s="31" t="s">
        <v>88</v>
      </c>
    </row>
    <row r="1564" ht="15.75" customHeight="1">
      <c r="A1564" s="37" t="str">
        <f t="shared" si="1"/>
        <v>Japan-Asia2009</v>
      </c>
      <c r="B1564" s="37">
        <v>0.009</v>
      </c>
      <c r="C1564" s="37">
        <v>0.002</v>
      </c>
      <c r="D1564" s="37">
        <v>86.0</v>
      </c>
      <c r="E1564" s="37">
        <v>80.0</v>
      </c>
      <c r="F1564" s="37">
        <v>0.134</v>
      </c>
      <c r="G1564" s="37">
        <v>0.643</v>
      </c>
      <c r="H1564" s="37">
        <v>0.223</v>
      </c>
      <c r="I1564" s="37">
        <v>1.27557958E8</v>
      </c>
      <c r="J1564" s="37">
        <v>0.897</v>
      </c>
      <c r="K1564" s="36" t="s">
        <v>157</v>
      </c>
      <c r="L1564" s="36" t="s">
        <v>145</v>
      </c>
      <c r="M1564" s="31" t="s">
        <v>88</v>
      </c>
    </row>
    <row r="1565" ht="15.75" customHeight="1">
      <c r="A1565" s="37" t="str">
        <f t="shared" si="1"/>
        <v>Singapore-Asia2009</v>
      </c>
      <c r="B1565" s="37">
        <v>0.01</v>
      </c>
      <c r="C1565" s="37">
        <v>0.002</v>
      </c>
      <c r="D1565" s="37">
        <v>84.0</v>
      </c>
      <c r="E1565" s="37">
        <v>79.0</v>
      </c>
      <c r="F1565" s="37">
        <v>0.177</v>
      </c>
      <c r="G1565" s="37">
        <v>0.735</v>
      </c>
      <c r="H1565" s="37">
        <v>0.088</v>
      </c>
      <c r="I1565" s="37">
        <v>4987600.0</v>
      </c>
      <c r="J1565" s="37">
        <v>1.0</v>
      </c>
      <c r="K1565" s="36" t="s">
        <v>170</v>
      </c>
      <c r="L1565" s="36" t="s">
        <v>145</v>
      </c>
      <c r="M1565" s="31" t="s">
        <v>88</v>
      </c>
    </row>
    <row r="1566" ht="15.75" customHeight="1">
      <c r="A1566" s="37" t="str">
        <f t="shared" si="1"/>
        <v>Thailand-Asia2009</v>
      </c>
      <c r="B1566" s="37">
        <v>0.011</v>
      </c>
      <c r="C1566" s="37">
        <v>0.013</v>
      </c>
      <c r="D1566" s="37">
        <v>77.0</v>
      </c>
      <c r="E1566" s="37">
        <v>70.0</v>
      </c>
      <c r="F1566" s="37">
        <v>0.199</v>
      </c>
      <c r="G1566" s="37">
        <v>0.715</v>
      </c>
      <c r="H1566" s="37">
        <v>0.086</v>
      </c>
      <c r="I1566" s="37">
        <v>6.6277335E7</v>
      </c>
      <c r="J1566" s="37">
        <v>0.427</v>
      </c>
      <c r="K1566" s="36" t="s">
        <v>174</v>
      </c>
      <c r="L1566" s="36" t="s">
        <v>145</v>
      </c>
      <c r="M1566" s="31" t="s">
        <v>88</v>
      </c>
    </row>
    <row r="1567" ht="15.75" customHeight="1">
      <c r="A1567" s="37" t="str">
        <f t="shared" si="1"/>
        <v>China-Asia2009</v>
      </c>
      <c r="B1567" s="37">
        <v>0.012</v>
      </c>
      <c r="C1567" s="37">
        <v>0.015</v>
      </c>
      <c r="D1567" s="37">
        <v>76.0</v>
      </c>
      <c r="E1567" s="37">
        <v>73.0</v>
      </c>
      <c r="F1567" s="37">
        <v>0.184</v>
      </c>
      <c r="G1567" s="37">
        <v>0.734</v>
      </c>
      <c r="H1567" s="37">
        <v>0.082</v>
      </c>
      <c r="I1567" s="37">
        <v>1.33126E9</v>
      </c>
      <c r="J1567" s="37">
        <v>0.479</v>
      </c>
      <c r="K1567" s="36" t="s">
        <v>152</v>
      </c>
      <c r="L1567" s="36" t="s">
        <v>145</v>
      </c>
      <c r="M1567" s="31" t="s">
        <v>88</v>
      </c>
    </row>
    <row r="1568" ht="15.75" customHeight="1">
      <c r="A1568" s="37" t="str">
        <f t="shared" si="1"/>
        <v>Hong Kong SAR-Asia2009</v>
      </c>
      <c r="B1568" s="37">
        <v>0.012</v>
      </c>
      <c r="C1568" s="36"/>
      <c r="D1568" s="37">
        <v>86.0</v>
      </c>
      <c r="E1568" s="37">
        <v>80.0</v>
      </c>
      <c r="F1568" s="37">
        <v>0.124</v>
      </c>
      <c r="G1568" s="37">
        <v>0.749</v>
      </c>
      <c r="H1568" s="37">
        <v>0.127</v>
      </c>
      <c r="I1568" s="37">
        <v>6972800.0</v>
      </c>
      <c r="J1568" s="37">
        <v>1.0</v>
      </c>
      <c r="K1568" s="36" t="s">
        <v>154</v>
      </c>
      <c r="L1568" s="36" t="s">
        <v>145</v>
      </c>
      <c r="M1568" s="31" t="s">
        <v>88</v>
      </c>
    </row>
    <row r="1569" ht="15.75" customHeight="1">
      <c r="A1569" s="37" t="str">
        <f t="shared" si="1"/>
        <v>North Korea-Asia2009</v>
      </c>
      <c r="B1569" s="37">
        <v>0.014</v>
      </c>
      <c r="C1569" s="37">
        <v>0.025</v>
      </c>
      <c r="D1569" s="37">
        <v>72.0</v>
      </c>
      <c r="E1569" s="37">
        <v>65.0</v>
      </c>
      <c r="F1569" s="37">
        <v>0.231</v>
      </c>
      <c r="G1569" s="37">
        <v>0.684</v>
      </c>
      <c r="H1569" s="37">
        <v>0.085</v>
      </c>
      <c r="I1569" s="37">
        <v>2.4371865E7</v>
      </c>
      <c r="J1569" s="37">
        <v>0.601</v>
      </c>
      <c r="K1569" s="36" t="s">
        <v>167</v>
      </c>
      <c r="L1569" s="36" t="s">
        <v>145</v>
      </c>
      <c r="M1569" s="31" t="s">
        <v>88</v>
      </c>
    </row>
    <row r="1570" ht="15.75" customHeight="1">
      <c r="A1570" s="37" t="str">
        <f t="shared" si="1"/>
        <v>Georgia-Asia2009</v>
      </c>
      <c r="B1570" s="37">
        <v>0.014</v>
      </c>
      <c r="C1570" s="37">
        <v>0.016</v>
      </c>
      <c r="D1570" s="37">
        <v>77.0</v>
      </c>
      <c r="E1570" s="37">
        <v>70.0</v>
      </c>
      <c r="F1570" s="37">
        <v>0.173</v>
      </c>
      <c r="G1570" s="37">
        <v>0.684</v>
      </c>
      <c r="H1570" s="37">
        <v>0.143</v>
      </c>
      <c r="I1570" s="37">
        <v>4410900.0</v>
      </c>
      <c r="J1570" s="37">
        <v>0.527</v>
      </c>
      <c r="K1570" s="36" t="s">
        <v>153</v>
      </c>
      <c r="L1570" s="36" t="s">
        <v>145</v>
      </c>
      <c r="M1570" s="31" t="s">
        <v>88</v>
      </c>
    </row>
    <row r="1571" ht="15.75" customHeight="1">
      <c r="A1571" s="37" t="str">
        <f t="shared" si="1"/>
        <v>Armenia-Asia2009</v>
      </c>
      <c r="B1571" s="37">
        <v>0.014</v>
      </c>
      <c r="C1571" s="37">
        <v>0.017</v>
      </c>
      <c r="D1571" s="37">
        <v>78.0</v>
      </c>
      <c r="E1571" s="37">
        <v>71.0</v>
      </c>
      <c r="F1571" s="37">
        <v>0.206</v>
      </c>
      <c r="G1571" s="37">
        <v>0.686</v>
      </c>
      <c r="H1571" s="37">
        <v>0.108</v>
      </c>
      <c r="I1571" s="37">
        <v>2968154.0</v>
      </c>
      <c r="J1571" s="37">
        <v>0.638</v>
      </c>
      <c r="K1571" s="36" t="s">
        <v>146</v>
      </c>
      <c r="L1571" s="36" t="s">
        <v>145</v>
      </c>
      <c r="M1571" s="31" t="s">
        <v>88</v>
      </c>
    </row>
    <row r="1572" ht="15.75" customHeight="1">
      <c r="A1572" s="37" t="str">
        <f t="shared" si="1"/>
        <v>Azerbaijan-Asia2009</v>
      </c>
      <c r="B1572" s="37">
        <v>0.017</v>
      </c>
      <c r="C1572" s="37">
        <v>0.035</v>
      </c>
      <c r="D1572" s="37">
        <v>73.0</v>
      </c>
      <c r="E1572" s="37">
        <v>67.0</v>
      </c>
      <c r="F1572" s="37">
        <v>0.231</v>
      </c>
      <c r="G1572" s="37">
        <v>0.708</v>
      </c>
      <c r="H1572" s="37">
        <v>0.061</v>
      </c>
      <c r="I1572" s="37">
        <v>8947243.0</v>
      </c>
      <c r="J1572" s="37">
        <v>0.532</v>
      </c>
      <c r="K1572" s="36" t="s">
        <v>147</v>
      </c>
      <c r="L1572" s="36" t="s">
        <v>145</v>
      </c>
      <c r="M1572" s="31" t="s">
        <v>88</v>
      </c>
    </row>
    <row r="1573" ht="15.75" customHeight="1">
      <c r="A1573" s="37" t="str">
        <f t="shared" si="1"/>
        <v>Vietnam-Asia2009</v>
      </c>
      <c r="B1573" s="37">
        <v>0.017</v>
      </c>
      <c r="C1573" s="37">
        <v>0.021</v>
      </c>
      <c r="D1573" s="37">
        <v>80.0</v>
      </c>
      <c r="E1573" s="37">
        <v>71.0</v>
      </c>
      <c r="F1573" s="37">
        <v>0.24</v>
      </c>
      <c r="G1573" s="37">
        <v>0.694</v>
      </c>
      <c r="H1573" s="37">
        <v>0.065</v>
      </c>
      <c r="I1573" s="37">
        <v>8.6025E7</v>
      </c>
      <c r="J1573" s="37">
        <v>0.298</v>
      </c>
      <c r="K1573" s="36" t="s">
        <v>178</v>
      </c>
      <c r="L1573" s="36" t="s">
        <v>145</v>
      </c>
      <c r="M1573" s="31" t="s">
        <v>88</v>
      </c>
    </row>
    <row r="1574" ht="15.75" customHeight="1">
      <c r="A1574" s="37" t="str">
        <f t="shared" si="1"/>
        <v>Brunei-Asia2009</v>
      </c>
      <c r="B1574" s="37">
        <v>0.017</v>
      </c>
      <c r="C1574" s="37">
        <v>0.008</v>
      </c>
      <c r="D1574" s="37">
        <v>80.0</v>
      </c>
      <c r="E1574" s="37">
        <v>76.0</v>
      </c>
      <c r="F1574" s="37">
        <v>0.271</v>
      </c>
      <c r="G1574" s="37">
        <v>0.694</v>
      </c>
      <c r="H1574" s="37">
        <v>0.035</v>
      </c>
      <c r="I1574" s="37">
        <v>394400.0</v>
      </c>
      <c r="J1574" s="37">
        <v>0.751</v>
      </c>
      <c r="K1574" s="36" t="s">
        <v>150</v>
      </c>
      <c r="L1574" s="36" t="s">
        <v>145</v>
      </c>
      <c r="M1574" s="31" t="s">
        <v>88</v>
      </c>
    </row>
    <row r="1575" ht="15.75" customHeight="1">
      <c r="A1575" s="37" t="str">
        <f t="shared" si="1"/>
        <v>Myanmar-Asia2009</v>
      </c>
      <c r="B1575" s="37">
        <v>0.018</v>
      </c>
      <c r="C1575" s="37">
        <v>0.045</v>
      </c>
      <c r="D1575" s="37">
        <v>66.0</v>
      </c>
      <c r="E1575" s="37">
        <v>62.0</v>
      </c>
      <c r="F1575" s="37">
        <v>0.265</v>
      </c>
      <c r="G1575" s="37">
        <v>0.685</v>
      </c>
      <c r="H1575" s="37">
        <v>0.051</v>
      </c>
      <c r="I1575" s="37">
        <v>5.154049E7</v>
      </c>
      <c r="J1575" s="37">
        <v>0.309</v>
      </c>
      <c r="K1575" s="36" t="s">
        <v>165</v>
      </c>
      <c r="L1575" s="36" t="s">
        <v>145</v>
      </c>
      <c r="M1575" s="31" t="s">
        <v>88</v>
      </c>
    </row>
    <row r="1576" ht="15.75" customHeight="1">
      <c r="A1576" s="37" t="str">
        <f t="shared" si="1"/>
        <v>Malaysia-Asia2009</v>
      </c>
      <c r="B1576" s="37">
        <v>0.018</v>
      </c>
      <c r="C1576" s="37">
        <v>0.007</v>
      </c>
      <c r="D1576" s="37">
        <v>77.0</v>
      </c>
      <c r="E1576" s="37">
        <v>72.0</v>
      </c>
      <c r="F1576" s="37">
        <v>0.282</v>
      </c>
      <c r="G1576" s="37">
        <v>0.671</v>
      </c>
      <c r="H1576" s="37">
        <v>0.047</v>
      </c>
      <c r="I1576" s="37">
        <v>2.7790324E7</v>
      </c>
      <c r="J1576" s="37">
        <v>0.701</v>
      </c>
      <c r="K1576" s="36" t="s">
        <v>162</v>
      </c>
      <c r="L1576" s="36" t="s">
        <v>145</v>
      </c>
      <c r="M1576" s="31" t="s">
        <v>88</v>
      </c>
    </row>
    <row r="1577" ht="15.75" customHeight="1">
      <c r="A1577" s="37" t="str">
        <f t="shared" si="1"/>
        <v>Sri Lanka-Asia2009</v>
      </c>
      <c r="B1577" s="37">
        <v>0.019</v>
      </c>
      <c r="C1577" s="37">
        <v>0.01</v>
      </c>
      <c r="D1577" s="37">
        <v>77.0</v>
      </c>
      <c r="E1577" s="37">
        <v>71.0</v>
      </c>
      <c r="F1577" s="37">
        <v>0.251</v>
      </c>
      <c r="G1577" s="37">
        <v>0.673</v>
      </c>
      <c r="H1577" s="37">
        <v>0.076</v>
      </c>
      <c r="I1577" s="37">
        <v>2.045E7</v>
      </c>
      <c r="J1577" s="37">
        <v>0.183</v>
      </c>
      <c r="K1577" s="36" t="s">
        <v>172</v>
      </c>
      <c r="L1577" s="36" t="s">
        <v>145</v>
      </c>
      <c r="M1577" s="31" t="s">
        <v>88</v>
      </c>
    </row>
    <row r="1578" ht="15.75" customHeight="1">
      <c r="A1578" s="37" t="str">
        <f t="shared" si="1"/>
        <v>Indonesia-Asia2009</v>
      </c>
      <c r="B1578" s="37">
        <v>0.02</v>
      </c>
      <c r="C1578" s="37">
        <v>0.029</v>
      </c>
      <c r="D1578" s="37">
        <v>72.0</v>
      </c>
      <c r="E1578" s="37">
        <v>68.0</v>
      </c>
      <c r="F1578" s="37">
        <v>0.3</v>
      </c>
      <c r="G1578" s="37">
        <v>0.651</v>
      </c>
      <c r="H1578" s="37">
        <v>0.05</v>
      </c>
      <c r="I1578" s="37">
        <v>2.37486894E8</v>
      </c>
      <c r="J1578" s="37">
        <v>0.491</v>
      </c>
      <c r="K1578" s="36" t="s">
        <v>156</v>
      </c>
      <c r="L1578" s="36" t="s">
        <v>145</v>
      </c>
      <c r="M1578" s="31" t="s">
        <v>88</v>
      </c>
    </row>
    <row r="1579" ht="15.75" customHeight="1">
      <c r="A1579" s="37" t="str">
        <f t="shared" si="1"/>
        <v>Bhutan-Asia2009</v>
      </c>
      <c r="B1579" s="37">
        <v>0.021</v>
      </c>
      <c r="C1579" s="37">
        <v>0.036</v>
      </c>
      <c r="D1579" s="37">
        <v>67.0</v>
      </c>
      <c r="E1579" s="37">
        <v>66.0</v>
      </c>
      <c r="F1579" s="37">
        <v>0.305</v>
      </c>
      <c r="G1579" s="37">
        <v>0.651</v>
      </c>
      <c r="H1579" s="37">
        <v>0.044</v>
      </c>
      <c r="I1579" s="37">
        <v>704542.0</v>
      </c>
      <c r="J1579" s="37">
        <v>0.34</v>
      </c>
      <c r="K1579" s="36" t="s">
        <v>149</v>
      </c>
      <c r="L1579" s="36" t="s">
        <v>145</v>
      </c>
      <c r="M1579" s="31" t="s">
        <v>88</v>
      </c>
    </row>
    <row r="1580" ht="15.75" customHeight="1">
      <c r="A1580" s="37" t="str">
        <f t="shared" si="1"/>
        <v>Bangladesh-Asia2009</v>
      </c>
      <c r="B1580" s="37">
        <v>0.021</v>
      </c>
      <c r="C1580" s="37">
        <v>0.041</v>
      </c>
      <c r="D1580" s="37">
        <v>70.0</v>
      </c>
      <c r="E1580" s="37">
        <v>68.0</v>
      </c>
      <c r="F1580" s="37">
        <v>0.322</v>
      </c>
      <c r="G1580" s="37">
        <v>0.632</v>
      </c>
      <c r="H1580" s="37">
        <v>0.046</v>
      </c>
      <c r="I1580" s="37">
        <v>1.495031E8</v>
      </c>
      <c r="J1580" s="37">
        <v>0.297</v>
      </c>
      <c r="K1580" s="36" t="s">
        <v>148</v>
      </c>
      <c r="L1580" s="36" t="s">
        <v>145</v>
      </c>
      <c r="M1580" s="31" t="s">
        <v>88</v>
      </c>
    </row>
    <row r="1581" ht="15.75" customHeight="1">
      <c r="A1581" s="37" t="str">
        <f t="shared" si="1"/>
        <v>Turkmenistan-Asia2009</v>
      </c>
      <c r="B1581" s="37">
        <v>0.022</v>
      </c>
      <c r="C1581" s="37">
        <v>0.052</v>
      </c>
      <c r="D1581" s="37">
        <v>69.0</v>
      </c>
      <c r="E1581" s="37">
        <v>61.0</v>
      </c>
      <c r="F1581" s="37">
        <v>0.297</v>
      </c>
      <c r="G1581" s="37">
        <v>0.661</v>
      </c>
      <c r="H1581" s="37">
        <v>0.042</v>
      </c>
      <c r="I1581" s="37">
        <v>4978962.0</v>
      </c>
      <c r="J1581" s="37">
        <v>0.481</v>
      </c>
      <c r="K1581" s="36" t="s">
        <v>176</v>
      </c>
      <c r="L1581" s="36" t="s">
        <v>145</v>
      </c>
      <c r="M1581" s="31" t="s">
        <v>88</v>
      </c>
    </row>
    <row r="1582" ht="15.75" customHeight="1">
      <c r="A1582" s="37" t="str">
        <f t="shared" si="1"/>
        <v>India-Asia2009</v>
      </c>
      <c r="B1582" s="37">
        <v>0.022</v>
      </c>
      <c r="C1582" s="37">
        <v>0.048</v>
      </c>
      <c r="D1582" s="37">
        <v>67.0</v>
      </c>
      <c r="E1582" s="37">
        <v>64.0</v>
      </c>
      <c r="F1582" s="37">
        <v>0.306</v>
      </c>
      <c r="G1582" s="37">
        <v>0.644</v>
      </c>
      <c r="H1582" s="37">
        <v>0.05</v>
      </c>
      <c r="I1582" s="37">
        <v>1.190138069E9</v>
      </c>
      <c r="J1582" s="37">
        <v>0.306</v>
      </c>
      <c r="K1582" s="36" t="s">
        <v>155</v>
      </c>
      <c r="L1582" s="36" t="s">
        <v>145</v>
      </c>
      <c r="M1582" s="31" t="s">
        <v>88</v>
      </c>
    </row>
    <row r="1583" ht="15.75" customHeight="1">
      <c r="A1583" s="37" t="str">
        <f t="shared" si="1"/>
        <v>Kazakhstan-Asia2009</v>
      </c>
      <c r="B1583" s="37">
        <v>0.022</v>
      </c>
      <c r="C1583" s="37">
        <v>0.021</v>
      </c>
      <c r="D1583" s="37">
        <v>74.0</v>
      </c>
      <c r="E1583" s="37">
        <v>64.0</v>
      </c>
      <c r="F1583" s="37">
        <v>0.247</v>
      </c>
      <c r="G1583" s="37">
        <v>0.685</v>
      </c>
      <c r="H1583" s="37">
        <v>0.068</v>
      </c>
      <c r="I1583" s="37">
        <v>1.6092701E7</v>
      </c>
      <c r="J1583" s="37">
        <v>0.539</v>
      </c>
      <c r="K1583" s="36" t="s">
        <v>158</v>
      </c>
      <c r="L1583" s="36" t="s">
        <v>145</v>
      </c>
      <c r="M1583" s="31" t="s">
        <v>88</v>
      </c>
    </row>
    <row r="1584" ht="15.75" customHeight="1">
      <c r="A1584" s="37" t="str">
        <f t="shared" si="1"/>
        <v>Maldives-Asia2009</v>
      </c>
      <c r="B1584" s="37">
        <v>0.022</v>
      </c>
      <c r="C1584" s="37">
        <v>0.012</v>
      </c>
      <c r="D1584" s="37">
        <v>77.0</v>
      </c>
      <c r="E1584" s="37">
        <v>75.0</v>
      </c>
      <c r="F1584" s="37">
        <v>0.306</v>
      </c>
      <c r="G1584" s="37">
        <v>0.644</v>
      </c>
      <c r="H1584" s="37">
        <v>0.05</v>
      </c>
      <c r="I1584" s="37">
        <v>319660.0</v>
      </c>
      <c r="J1584" s="37">
        <v>0.388</v>
      </c>
      <c r="K1584" s="36" t="s">
        <v>163</v>
      </c>
      <c r="L1584" s="36" t="s">
        <v>145</v>
      </c>
      <c r="M1584" s="31" t="s">
        <v>88</v>
      </c>
    </row>
    <row r="1585" ht="15.75" customHeight="1">
      <c r="A1585" s="37" t="str">
        <f t="shared" si="1"/>
        <v>Mongolia-Asia2009</v>
      </c>
      <c r="B1585" s="37">
        <v>0.023</v>
      </c>
      <c r="C1585" s="37">
        <v>0.03</v>
      </c>
      <c r="D1585" s="37">
        <v>71.0</v>
      </c>
      <c r="E1585" s="37">
        <v>63.0</v>
      </c>
      <c r="F1585" s="37">
        <v>0.271</v>
      </c>
      <c r="G1585" s="37">
        <v>0.691</v>
      </c>
      <c r="H1585" s="37">
        <v>0.038</v>
      </c>
      <c r="I1585" s="37">
        <v>2672223.0</v>
      </c>
      <c r="J1585" s="37">
        <v>0.666</v>
      </c>
      <c r="K1585" s="36" t="s">
        <v>164</v>
      </c>
      <c r="L1585" s="36" t="s">
        <v>145</v>
      </c>
      <c r="M1585" s="31" t="s">
        <v>88</v>
      </c>
    </row>
    <row r="1586" ht="15.75" customHeight="1">
      <c r="A1586" s="37" t="str">
        <f t="shared" si="1"/>
        <v>Uzbekistan-Asia2009</v>
      </c>
      <c r="B1586" s="37">
        <v>0.023</v>
      </c>
      <c r="C1586" s="37">
        <v>0.041</v>
      </c>
      <c r="D1586" s="37">
        <v>71.0</v>
      </c>
      <c r="E1586" s="37">
        <v>65.0</v>
      </c>
      <c r="F1586" s="37">
        <v>0.303</v>
      </c>
      <c r="G1586" s="37">
        <v>0.652</v>
      </c>
      <c r="H1586" s="37">
        <v>0.045</v>
      </c>
      <c r="I1586" s="37">
        <v>2.77674E7</v>
      </c>
      <c r="J1586" s="37">
        <v>0.362</v>
      </c>
      <c r="K1586" s="36" t="s">
        <v>177</v>
      </c>
      <c r="L1586" s="36" t="s">
        <v>145</v>
      </c>
      <c r="M1586" s="31" t="s">
        <v>88</v>
      </c>
    </row>
    <row r="1587" ht="15.75" customHeight="1">
      <c r="A1587" s="37" t="str">
        <f t="shared" si="1"/>
        <v>Nepal-Asia2009</v>
      </c>
      <c r="B1587" s="37">
        <v>0.024</v>
      </c>
      <c r="C1587" s="37">
        <v>0.038</v>
      </c>
      <c r="D1587" s="37">
        <v>68.0</v>
      </c>
      <c r="E1587" s="37">
        <v>66.0</v>
      </c>
      <c r="F1587" s="37">
        <v>0.377</v>
      </c>
      <c r="G1587" s="37">
        <v>0.574</v>
      </c>
      <c r="H1587" s="37">
        <v>0.048</v>
      </c>
      <c r="I1587" s="37">
        <v>2.6544943E7</v>
      </c>
      <c r="J1587" s="37">
        <v>0.165</v>
      </c>
      <c r="K1587" s="36" t="s">
        <v>166</v>
      </c>
      <c r="L1587" s="36" t="s">
        <v>145</v>
      </c>
      <c r="M1587" s="31" t="s">
        <v>88</v>
      </c>
    </row>
    <row r="1588" ht="15.75" customHeight="1">
      <c r="A1588" s="37" t="str">
        <f t="shared" si="1"/>
        <v>Philippines-Asia2009</v>
      </c>
      <c r="B1588" s="37">
        <v>0.025</v>
      </c>
      <c r="C1588" s="37">
        <v>0.026</v>
      </c>
      <c r="D1588" s="37">
        <v>72.0</v>
      </c>
      <c r="E1588" s="37">
        <v>65.0</v>
      </c>
      <c r="F1588" s="37">
        <v>0.357</v>
      </c>
      <c r="G1588" s="37">
        <v>0.607</v>
      </c>
      <c r="H1588" s="37">
        <v>0.037</v>
      </c>
      <c r="I1588" s="37">
        <v>9.18864E7</v>
      </c>
      <c r="J1588" s="37">
        <v>0.455</v>
      </c>
      <c r="K1588" s="36" t="s">
        <v>169</v>
      </c>
      <c r="L1588" s="36" t="s">
        <v>145</v>
      </c>
      <c r="M1588" s="31" t="s">
        <v>88</v>
      </c>
    </row>
    <row r="1589" ht="15.75" customHeight="1">
      <c r="A1589" s="37" t="str">
        <f t="shared" si="1"/>
        <v>Kyrgyzstan-Asia2009</v>
      </c>
      <c r="B1589" s="37">
        <v>0.025</v>
      </c>
      <c r="C1589" s="37">
        <v>0.029</v>
      </c>
      <c r="D1589" s="37">
        <v>73.0</v>
      </c>
      <c r="E1589" s="37">
        <v>65.0</v>
      </c>
      <c r="F1589" s="37">
        <v>0.301</v>
      </c>
      <c r="G1589" s="37">
        <v>0.653</v>
      </c>
      <c r="H1589" s="37">
        <v>0.046</v>
      </c>
      <c r="I1589" s="37">
        <v>5383300.0</v>
      </c>
      <c r="J1589" s="37">
        <v>0.353</v>
      </c>
      <c r="K1589" s="36" t="s">
        <v>159</v>
      </c>
      <c r="L1589" s="36" t="s">
        <v>145</v>
      </c>
      <c r="M1589" s="31" t="s">
        <v>88</v>
      </c>
    </row>
    <row r="1590" ht="15.75" customHeight="1">
      <c r="A1590" s="37" t="str">
        <f t="shared" si="1"/>
        <v>Cambodia-Asia2009</v>
      </c>
      <c r="B1590" s="37">
        <v>0.026</v>
      </c>
      <c r="C1590" s="37">
        <v>0.039</v>
      </c>
      <c r="D1590" s="37">
        <v>73.0</v>
      </c>
      <c r="E1590" s="37">
        <v>68.0</v>
      </c>
      <c r="F1590" s="37">
        <v>0.324</v>
      </c>
      <c r="G1590" s="37">
        <v>0.627</v>
      </c>
      <c r="H1590" s="37">
        <v>0.049</v>
      </c>
      <c r="I1590" s="37">
        <v>1.4144225E7</v>
      </c>
      <c r="J1590" s="37">
        <v>0.197</v>
      </c>
      <c r="K1590" s="36" t="s">
        <v>151</v>
      </c>
      <c r="L1590" s="36" t="s">
        <v>145</v>
      </c>
      <c r="M1590" s="31" t="s">
        <v>88</v>
      </c>
    </row>
    <row r="1591" ht="15.75" customHeight="1">
      <c r="A1591" s="37" t="str">
        <f t="shared" si="1"/>
        <v>Pakistan-Asia2009</v>
      </c>
      <c r="B1591" s="37">
        <v>0.027</v>
      </c>
      <c r="C1591" s="37">
        <v>0.075</v>
      </c>
      <c r="D1591" s="37">
        <v>67.0</v>
      </c>
      <c r="E1591" s="37">
        <v>65.0</v>
      </c>
      <c r="F1591" s="37">
        <v>0.36</v>
      </c>
      <c r="G1591" s="37">
        <v>0.597</v>
      </c>
      <c r="H1591" s="37">
        <v>0.043</v>
      </c>
      <c r="I1591" s="37">
        <v>1.70093999E8</v>
      </c>
      <c r="J1591" s="37">
        <v>0.362</v>
      </c>
      <c r="K1591" s="36" t="s">
        <v>168</v>
      </c>
      <c r="L1591" s="36" t="s">
        <v>145</v>
      </c>
      <c r="M1591" s="31" t="s">
        <v>88</v>
      </c>
    </row>
    <row r="1592" ht="15.75" customHeight="1">
      <c r="A1592" s="37" t="str">
        <f t="shared" si="1"/>
        <v>Laos-Asia2009</v>
      </c>
      <c r="B1592" s="37">
        <v>0.029</v>
      </c>
      <c r="C1592" s="37">
        <v>0.061</v>
      </c>
      <c r="D1592" s="37">
        <v>68.0</v>
      </c>
      <c r="E1592" s="37">
        <v>65.0</v>
      </c>
      <c r="F1592" s="37">
        <v>0.374</v>
      </c>
      <c r="G1592" s="37">
        <v>0.588</v>
      </c>
      <c r="H1592" s="37">
        <v>0.037</v>
      </c>
      <c r="I1592" s="37">
        <v>6267968.0</v>
      </c>
      <c r="J1592" s="37">
        <v>0.32</v>
      </c>
      <c r="K1592" s="36" t="s">
        <v>160</v>
      </c>
      <c r="L1592" s="36" t="s">
        <v>145</v>
      </c>
      <c r="M1592" s="31" t="s">
        <v>88</v>
      </c>
    </row>
    <row r="1593" ht="15.75" customHeight="1">
      <c r="A1593" s="37" t="str">
        <f t="shared" si="1"/>
        <v>Tajikistan-Asia2009</v>
      </c>
      <c r="B1593" s="37">
        <v>0.032</v>
      </c>
      <c r="C1593" s="37">
        <v>0.046</v>
      </c>
      <c r="D1593" s="37">
        <v>70.0</v>
      </c>
      <c r="E1593" s="37">
        <v>64.0</v>
      </c>
      <c r="F1593" s="37">
        <v>0.362</v>
      </c>
      <c r="G1593" s="37">
        <v>0.604</v>
      </c>
      <c r="H1593" s="37">
        <v>0.034</v>
      </c>
      <c r="I1593" s="37">
        <v>7447396.0</v>
      </c>
      <c r="J1593" s="37">
        <v>0.265</v>
      </c>
      <c r="K1593" s="36" t="s">
        <v>173</v>
      </c>
      <c r="L1593" s="36" t="s">
        <v>145</v>
      </c>
      <c r="M1593" s="31" t="s">
        <v>88</v>
      </c>
    </row>
    <row r="1594" ht="15.75" customHeight="1">
      <c r="A1594" s="37" t="str">
        <f t="shared" si="1"/>
        <v>Timor-Leste-Asia2009</v>
      </c>
      <c r="B1594" s="37">
        <v>0.037</v>
      </c>
      <c r="C1594" s="37">
        <v>0.054</v>
      </c>
      <c r="D1594" s="37">
        <v>67.0</v>
      </c>
      <c r="E1594" s="37">
        <v>64.0</v>
      </c>
      <c r="F1594" s="37">
        <v>0.476</v>
      </c>
      <c r="G1594" s="37">
        <v>0.494</v>
      </c>
      <c r="H1594" s="37">
        <v>0.03</v>
      </c>
      <c r="I1594" s="37">
        <v>1049156.0</v>
      </c>
      <c r="J1594" s="37">
        <v>0.289</v>
      </c>
      <c r="K1594" s="36" t="s">
        <v>175</v>
      </c>
      <c r="L1594" s="36" t="s">
        <v>145</v>
      </c>
      <c r="M1594" s="31" t="s">
        <v>88</v>
      </c>
    </row>
    <row r="1595" ht="15.75" customHeight="1">
      <c r="A1595" s="37" t="str">
        <f t="shared" si="1"/>
        <v>Afghanistan-Asia2009</v>
      </c>
      <c r="B1595" s="37">
        <v>0.039</v>
      </c>
      <c r="C1595" s="37">
        <v>0.077</v>
      </c>
      <c r="D1595" s="37">
        <v>60.0</v>
      </c>
      <c r="E1595" s="37">
        <v>58.0</v>
      </c>
      <c r="F1595" s="37">
        <v>0.49</v>
      </c>
      <c r="G1595" s="37">
        <v>0.489</v>
      </c>
      <c r="H1595" s="37">
        <v>0.021</v>
      </c>
      <c r="I1595" s="37">
        <v>2.7708187E7</v>
      </c>
      <c r="J1595" s="37">
        <v>0.243</v>
      </c>
      <c r="K1595" s="36" t="s">
        <v>144</v>
      </c>
      <c r="L1595" s="36" t="s">
        <v>145</v>
      </c>
      <c r="M1595" s="31" t="s">
        <v>88</v>
      </c>
    </row>
    <row r="1596" ht="15.75" customHeight="1">
      <c r="A1596" s="37" t="str">
        <f t="shared" si="1"/>
        <v>Macao SAR-Asia2010</v>
      </c>
      <c r="B1596" s="37">
        <v>0.009</v>
      </c>
      <c r="C1596" s="36"/>
      <c r="D1596" s="37">
        <v>82.0</v>
      </c>
      <c r="E1596" s="37">
        <v>77.0</v>
      </c>
      <c r="F1596" s="37">
        <v>0.127</v>
      </c>
      <c r="G1596" s="37">
        <v>0.801</v>
      </c>
      <c r="H1596" s="37">
        <v>0.072</v>
      </c>
      <c r="I1596" s="37">
        <v>534626.0</v>
      </c>
      <c r="J1596" s="37">
        <v>1.0</v>
      </c>
      <c r="K1596" s="36" t="s">
        <v>161</v>
      </c>
      <c r="L1596" s="36" t="s">
        <v>145</v>
      </c>
      <c r="M1596" s="31" t="s">
        <v>89</v>
      </c>
    </row>
    <row r="1597" ht="15.75" customHeight="1">
      <c r="A1597" s="37" t="str">
        <f t="shared" si="1"/>
        <v>South Korea-Asia2010</v>
      </c>
      <c r="B1597" s="37">
        <v>0.009</v>
      </c>
      <c r="C1597" s="37">
        <v>0.004</v>
      </c>
      <c r="D1597" s="37">
        <v>84.0</v>
      </c>
      <c r="E1597" s="37">
        <v>77.0</v>
      </c>
      <c r="F1597" s="37">
        <v>0.162</v>
      </c>
      <c r="G1597" s="37">
        <v>0.727</v>
      </c>
      <c r="H1597" s="37">
        <v>0.111</v>
      </c>
      <c r="I1597" s="37">
        <v>4.9410366E7</v>
      </c>
      <c r="J1597" s="37">
        <v>0.819</v>
      </c>
      <c r="K1597" s="36" t="s">
        <v>171</v>
      </c>
      <c r="L1597" s="36" t="s">
        <v>145</v>
      </c>
      <c r="M1597" s="31" t="s">
        <v>89</v>
      </c>
    </row>
    <row r="1598" ht="15.75" customHeight="1">
      <c r="A1598" s="37" t="str">
        <f t="shared" si="1"/>
        <v>Singapore-Asia2010</v>
      </c>
      <c r="B1598" s="37">
        <v>0.009</v>
      </c>
      <c r="C1598" s="37">
        <v>0.002</v>
      </c>
      <c r="D1598" s="37">
        <v>84.0</v>
      </c>
      <c r="E1598" s="37">
        <v>79.0</v>
      </c>
      <c r="F1598" s="37">
        <v>0.173</v>
      </c>
      <c r="G1598" s="37">
        <v>0.736</v>
      </c>
      <c r="H1598" s="37">
        <v>0.09</v>
      </c>
      <c r="I1598" s="37">
        <v>5076700.0</v>
      </c>
      <c r="J1598" s="37">
        <v>1.0</v>
      </c>
      <c r="K1598" s="36" t="s">
        <v>170</v>
      </c>
      <c r="L1598" s="36" t="s">
        <v>145</v>
      </c>
      <c r="M1598" s="31" t="s">
        <v>89</v>
      </c>
    </row>
    <row r="1599" ht="15.75" customHeight="1">
      <c r="A1599" s="37" t="str">
        <f t="shared" si="1"/>
        <v>Japan-Asia2010</v>
      </c>
      <c r="B1599" s="37">
        <v>0.009</v>
      </c>
      <c r="C1599" s="37">
        <v>0.002</v>
      </c>
      <c r="D1599" s="37">
        <v>86.0</v>
      </c>
      <c r="E1599" s="37">
        <v>80.0</v>
      </c>
      <c r="F1599" s="37">
        <v>0.133</v>
      </c>
      <c r="G1599" s="37">
        <v>0.638</v>
      </c>
      <c r="H1599" s="37">
        <v>0.23</v>
      </c>
      <c r="I1599" s="37">
        <v>1.27450459E8</v>
      </c>
      <c r="J1599" s="37">
        <v>0.905</v>
      </c>
      <c r="K1599" s="36" t="s">
        <v>157</v>
      </c>
      <c r="L1599" s="36" t="s">
        <v>145</v>
      </c>
      <c r="M1599" s="31" t="s">
        <v>89</v>
      </c>
    </row>
    <row r="1600" ht="15.75" customHeight="1">
      <c r="A1600" s="37" t="str">
        <f t="shared" si="1"/>
        <v>Thailand-Asia2010</v>
      </c>
      <c r="B1600" s="37">
        <v>0.011</v>
      </c>
      <c r="C1600" s="37">
        <v>0.013</v>
      </c>
      <c r="D1600" s="37">
        <v>77.0</v>
      </c>
      <c r="E1600" s="37">
        <v>71.0</v>
      </c>
      <c r="F1600" s="37">
        <v>0.193</v>
      </c>
      <c r="G1600" s="37">
        <v>0.718</v>
      </c>
      <c r="H1600" s="37">
        <v>0.089</v>
      </c>
      <c r="I1600" s="37">
        <v>6.6402316E7</v>
      </c>
      <c r="J1600" s="37">
        <v>0.441</v>
      </c>
      <c r="K1600" s="36" t="s">
        <v>174</v>
      </c>
      <c r="L1600" s="36" t="s">
        <v>145</v>
      </c>
      <c r="M1600" s="31" t="s">
        <v>89</v>
      </c>
    </row>
    <row r="1601" ht="15.75" customHeight="1">
      <c r="A1601" s="37" t="str">
        <f t="shared" si="1"/>
        <v>China-Asia2010</v>
      </c>
      <c r="B1601" s="37">
        <v>0.012</v>
      </c>
      <c r="C1601" s="37">
        <v>0.014</v>
      </c>
      <c r="D1601" s="37">
        <v>76.0</v>
      </c>
      <c r="E1601" s="37">
        <v>74.0</v>
      </c>
      <c r="F1601" s="37">
        <v>0.181</v>
      </c>
      <c r="G1601" s="37">
        <v>0.735</v>
      </c>
      <c r="H1601" s="37">
        <v>0.084</v>
      </c>
      <c r="I1601" s="37">
        <v>1.337705E9</v>
      </c>
      <c r="J1601" s="37">
        <v>0.492</v>
      </c>
      <c r="K1601" s="36" t="s">
        <v>152</v>
      </c>
      <c r="L1601" s="36" t="s">
        <v>145</v>
      </c>
      <c r="M1601" s="31" t="s">
        <v>89</v>
      </c>
    </row>
    <row r="1602" ht="15.75" customHeight="1">
      <c r="A1602" s="37" t="str">
        <f t="shared" si="1"/>
        <v>Hong Kong SAR-Asia2010</v>
      </c>
      <c r="B1602" s="37">
        <v>0.013</v>
      </c>
      <c r="C1602" s="36"/>
      <c r="D1602" s="37">
        <v>86.0</v>
      </c>
      <c r="E1602" s="37">
        <v>80.0</v>
      </c>
      <c r="F1602" s="37">
        <v>0.121</v>
      </c>
      <c r="G1602" s="37">
        <v>0.75</v>
      </c>
      <c r="H1602" s="37">
        <v>0.129</v>
      </c>
      <c r="I1602" s="37">
        <v>7024200.0</v>
      </c>
      <c r="J1602" s="37">
        <v>1.0</v>
      </c>
      <c r="K1602" s="36" t="s">
        <v>154</v>
      </c>
      <c r="L1602" s="36" t="s">
        <v>145</v>
      </c>
      <c r="M1602" s="31" t="s">
        <v>89</v>
      </c>
    </row>
    <row r="1603" ht="15.75" customHeight="1">
      <c r="A1603" s="37" t="str">
        <f t="shared" si="1"/>
        <v>North Korea-Asia2010</v>
      </c>
      <c r="B1603" s="37">
        <v>0.014</v>
      </c>
      <c r="C1603" s="37">
        <v>0.025</v>
      </c>
      <c r="D1603" s="37">
        <v>72.0</v>
      </c>
      <c r="E1603" s="37">
        <v>66.0</v>
      </c>
      <c r="F1603" s="37">
        <v>0.227</v>
      </c>
      <c r="G1603" s="37">
        <v>0.686</v>
      </c>
      <c r="H1603" s="37">
        <v>0.088</v>
      </c>
      <c r="I1603" s="37">
        <v>2.450052E7</v>
      </c>
      <c r="J1603" s="37">
        <v>0.602</v>
      </c>
      <c r="K1603" s="36" t="s">
        <v>167</v>
      </c>
      <c r="L1603" s="36" t="s">
        <v>145</v>
      </c>
      <c r="M1603" s="31" t="s">
        <v>89</v>
      </c>
    </row>
    <row r="1604" ht="15.75" customHeight="1">
      <c r="A1604" s="37" t="str">
        <f t="shared" si="1"/>
        <v>Georgia-Asia2010</v>
      </c>
      <c r="B1604" s="37">
        <v>0.014</v>
      </c>
      <c r="C1604" s="37">
        <v>0.015</v>
      </c>
      <c r="D1604" s="37">
        <v>77.0</v>
      </c>
      <c r="E1604" s="37">
        <v>70.0</v>
      </c>
      <c r="F1604" s="37">
        <v>0.173</v>
      </c>
      <c r="G1604" s="37">
        <v>0.685</v>
      </c>
      <c r="H1604" s="37">
        <v>0.142</v>
      </c>
      <c r="I1604" s="37">
        <v>4452800.0</v>
      </c>
      <c r="J1604" s="37">
        <v>0.529</v>
      </c>
      <c r="K1604" s="36" t="s">
        <v>153</v>
      </c>
      <c r="L1604" s="36" t="s">
        <v>145</v>
      </c>
      <c r="M1604" s="31" t="s">
        <v>89</v>
      </c>
    </row>
    <row r="1605" ht="15.75" customHeight="1">
      <c r="A1605" s="37" t="str">
        <f t="shared" si="1"/>
        <v>Armenia-Asia2010</v>
      </c>
      <c r="B1605" s="37">
        <v>0.014</v>
      </c>
      <c r="C1605" s="37">
        <v>0.016</v>
      </c>
      <c r="D1605" s="37">
        <v>78.0</v>
      </c>
      <c r="E1605" s="37">
        <v>71.0</v>
      </c>
      <c r="F1605" s="37">
        <v>0.205</v>
      </c>
      <c r="G1605" s="37">
        <v>0.689</v>
      </c>
      <c r="H1605" s="37">
        <v>0.105</v>
      </c>
      <c r="I1605" s="37">
        <v>2963496.0</v>
      </c>
      <c r="J1605" s="37">
        <v>0.636</v>
      </c>
      <c r="K1605" s="36" t="s">
        <v>146</v>
      </c>
      <c r="L1605" s="36" t="s">
        <v>145</v>
      </c>
      <c r="M1605" s="31" t="s">
        <v>89</v>
      </c>
    </row>
    <row r="1606" ht="15.75" customHeight="1">
      <c r="A1606" s="37" t="str">
        <f t="shared" si="1"/>
        <v>Vietnam-Asia2010</v>
      </c>
      <c r="B1606" s="37">
        <v>0.016</v>
      </c>
      <c r="C1606" s="37">
        <v>0.021</v>
      </c>
      <c r="D1606" s="37">
        <v>80.0</v>
      </c>
      <c r="E1606" s="37">
        <v>71.0</v>
      </c>
      <c r="F1606" s="37">
        <v>0.235</v>
      </c>
      <c r="G1606" s="37">
        <v>0.7</v>
      </c>
      <c r="H1606" s="37">
        <v>0.065</v>
      </c>
      <c r="I1606" s="37">
        <v>8.69325E7</v>
      </c>
      <c r="J1606" s="37">
        <v>0.304</v>
      </c>
      <c r="K1606" s="36" t="s">
        <v>178</v>
      </c>
      <c r="L1606" s="36" t="s">
        <v>145</v>
      </c>
      <c r="M1606" s="31" t="s">
        <v>89</v>
      </c>
    </row>
    <row r="1607" ht="15.75" customHeight="1">
      <c r="A1607" s="37" t="str">
        <f t="shared" si="1"/>
        <v>Brunei-Asia2010</v>
      </c>
      <c r="B1607" s="37">
        <v>0.017</v>
      </c>
      <c r="C1607" s="37">
        <v>0.008</v>
      </c>
      <c r="D1607" s="37">
        <v>80.0</v>
      </c>
      <c r="E1607" s="37">
        <v>76.0</v>
      </c>
      <c r="F1607" s="37">
        <v>0.266</v>
      </c>
      <c r="G1607" s="37">
        <v>0.697</v>
      </c>
      <c r="H1607" s="37">
        <v>0.037</v>
      </c>
      <c r="I1607" s="37">
        <v>400569.0</v>
      </c>
      <c r="J1607" s="37">
        <v>0.755</v>
      </c>
      <c r="K1607" s="36" t="s">
        <v>150</v>
      </c>
      <c r="L1607" s="36" t="s">
        <v>145</v>
      </c>
      <c r="M1607" s="31" t="s">
        <v>89</v>
      </c>
    </row>
    <row r="1608" ht="15.75" customHeight="1">
      <c r="A1608" s="37" t="str">
        <f t="shared" si="1"/>
        <v>Myanmar-Asia2010</v>
      </c>
      <c r="B1608" s="37">
        <v>0.018</v>
      </c>
      <c r="C1608" s="37">
        <v>0.044</v>
      </c>
      <c r="D1608" s="37">
        <v>67.0</v>
      </c>
      <c r="E1608" s="37">
        <v>63.0</v>
      </c>
      <c r="F1608" s="37">
        <v>0.261</v>
      </c>
      <c r="G1608" s="37">
        <v>0.688</v>
      </c>
      <c r="H1608" s="37">
        <v>0.051</v>
      </c>
      <c r="I1608" s="37">
        <v>5.1931231E7</v>
      </c>
      <c r="J1608" s="37">
        <v>0.314</v>
      </c>
      <c r="K1608" s="36" t="s">
        <v>165</v>
      </c>
      <c r="L1608" s="36" t="s">
        <v>145</v>
      </c>
      <c r="M1608" s="31" t="s">
        <v>89</v>
      </c>
    </row>
    <row r="1609" ht="15.75" customHeight="1">
      <c r="A1609" s="37" t="str">
        <f t="shared" si="1"/>
        <v>Azerbaijan-Asia2010</v>
      </c>
      <c r="B1609" s="37">
        <v>0.018</v>
      </c>
      <c r="C1609" s="37">
        <v>0.034</v>
      </c>
      <c r="D1609" s="37">
        <v>74.0</v>
      </c>
      <c r="E1609" s="37">
        <v>67.0</v>
      </c>
      <c r="F1609" s="37">
        <v>0.227</v>
      </c>
      <c r="G1609" s="37">
        <v>0.714</v>
      </c>
      <c r="H1609" s="37">
        <v>0.059</v>
      </c>
      <c r="I1609" s="37">
        <v>9054332.0</v>
      </c>
      <c r="J1609" s="37">
        <v>0.534</v>
      </c>
      <c r="K1609" s="36" t="s">
        <v>147</v>
      </c>
      <c r="L1609" s="36" t="s">
        <v>145</v>
      </c>
      <c r="M1609" s="31" t="s">
        <v>89</v>
      </c>
    </row>
    <row r="1610" ht="15.75" customHeight="1">
      <c r="A1610" s="37" t="str">
        <f t="shared" si="1"/>
        <v>Sri Lanka-Asia2010</v>
      </c>
      <c r="B1610" s="37">
        <v>0.018</v>
      </c>
      <c r="C1610" s="37">
        <v>0.009</v>
      </c>
      <c r="D1610" s="37">
        <v>77.0</v>
      </c>
      <c r="E1610" s="37">
        <v>71.0</v>
      </c>
      <c r="F1610" s="37">
        <v>0.251</v>
      </c>
      <c r="G1610" s="37">
        <v>0.671</v>
      </c>
      <c r="H1610" s="37">
        <v>0.078</v>
      </c>
      <c r="I1610" s="37">
        <v>2.0653E7</v>
      </c>
      <c r="J1610" s="37">
        <v>0.183</v>
      </c>
      <c r="K1610" s="36" t="s">
        <v>172</v>
      </c>
      <c r="L1610" s="36" t="s">
        <v>145</v>
      </c>
      <c r="M1610" s="31" t="s">
        <v>89</v>
      </c>
    </row>
    <row r="1611" ht="15.75" customHeight="1">
      <c r="A1611" s="37" t="str">
        <f t="shared" si="1"/>
        <v>Malaysia-Asia2010</v>
      </c>
      <c r="B1611" s="37">
        <v>0.018</v>
      </c>
      <c r="C1611" s="37">
        <v>0.007</v>
      </c>
      <c r="D1611" s="37">
        <v>77.0</v>
      </c>
      <c r="E1611" s="37">
        <v>72.0</v>
      </c>
      <c r="F1611" s="37">
        <v>0.277</v>
      </c>
      <c r="G1611" s="37">
        <v>0.675</v>
      </c>
      <c r="H1611" s="37">
        <v>0.048</v>
      </c>
      <c r="I1611" s="37">
        <v>2.8275835E7</v>
      </c>
      <c r="J1611" s="37">
        <v>0.709</v>
      </c>
      <c r="K1611" s="36" t="s">
        <v>162</v>
      </c>
      <c r="L1611" s="36" t="s">
        <v>145</v>
      </c>
      <c r="M1611" s="31" t="s">
        <v>89</v>
      </c>
    </row>
    <row r="1612" ht="15.75" customHeight="1">
      <c r="A1612" s="37" t="str">
        <f t="shared" si="1"/>
        <v>Indonesia-Asia2010</v>
      </c>
      <c r="B1612" s="37">
        <v>0.02</v>
      </c>
      <c r="C1612" s="37">
        <v>0.027</v>
      </c>
      <c r="D1612" s="37">
        <v>72.0</v>
      </c>
      <c r="E1612" s="37">
        <v>68.0</v>
      </c>
      <c r="F1612" s="37">
        <v>0.298</v>
      </c>
      <c r="G1612" s="37">
        <v>0.652</v>
      </c>
      <c r="H1612" s="37">
        <v>0.05</v>
      </c>
      <c r="I1612" s="37">
        <v>2.40676485E8</v>
      </c>
      <c r="J1612" s="37">
        <v>0.499</v>
      </c>
      <c r="K1612" s="36" t="s">
        <v>156</v>
      </c>
      <c r="L1612" s="36" t="s">
        <v>145</v>
      </c>
      <c r="M1612" s="31" t="s">
        <v>89</v>
      </c>
    </row>
    <row r="1613" ht="15.75" customHeight="1">
      <c r="A1613" s="37" t="str">
        <f t="shared" si="1"/>
        <v>India-Asia2010</v>
      </c>
      <c r="B1613" s="37">
        <v>0.021</v>
      </c>
      <c r="C1613" s="37">
        <v>0.046</v>
      </c>
      <c r="D1613" s="37">
        <v>67.0</v>
      </c>
      <c r="E1613" s="37">
        <v>64.0</v>
      </c>
      <c r="F1613" s="37">
        <v>0.302</v>
      </c>
      <c r="G1613" s="37">
        <v>0.648</v>
      </c>
      <c r="H1613" s="37">
        <v>0.051</v>
      </c>
      <c r="I1613" s="37">
        <v>1.205624648E9</v>
      </c>
      <c r="J1613" s="37">
        <v>0.309</v>
      </c>
      <c r="K1613" s="36" t="s">
        <v>155</v>
      </c>
      <c r="L1613" s="36" t="s">
        <v>145</v>
      </c>
      <c r="M1613" s="31" t="s">
        <v>89</v>
      </c>
    </row>
    <row r="1614" ht="15.75" customHeight="1">
      <c r="A1614" s="37" t="str">
        <f t="shared" si="1"/>
        <v>Bhutan-Asia2010</v>
      </c>
      <c r="B1614" s="37">
        <v>0.021</v>
      </c>
      <c r="C1614" s="37">
        <v>0.034</v>
      </c>
      <c r="D1614" s="37">
        <v>67.0</v>
      </c>
      <c r="E1614" s="37">
        <v>67.0</v>
      </c>
      <c r="F1614" s="37">
        <v>0.298</v>
      </c>
      <c r="G1614" s="37">
        <v>0.657</v>
      </c>
      <c r="H1614" s="37">
        <v>0.045</v>
      </c>
      <c r="I1614" s="37">
        <v>716939.0</v>
      </c>
      <c r="J1614" s="37">
        <v>0.348</v>
      </c>
      <c r="K1614" s="36" t="s">
        <v>149</v>
      </c>
      <c r="L1614" s="36" t="s">
        <v>145</v>
      </c>
      <c r="M1614" s="31" t="s">
        <v>89</v>
      </c>
    </row>
    <row r="1615" ht="15.75" customHeight="1">
      <c r="A1615" s="37" t="str">
        <f t="shared" si="1"/>
        <v>Bangladesh-Asia2010</v>
      </c>
      <c r="B1615" s="37">
        <v>0.021</v>
      </c>
      <c r="C1615" s="37">
        <v>0.039</v>
      </c>
      <c r="D1615" s="37">
        <v>70.0</v>
      </c>
      <c r="E1615" s="37">
        <v>69.0</v>
      </c>
      <c r="F1615" s="37">
        <v>0.317</v>
      </c>
      <c r="G1615" s="37">
        <v>0.637</v>
      </c>
      <c r="H1615" s="37">
        <v>0.046</v>
      </c>
      <c r="I1615" s="37">
        <v>1.51125475E8</v>
      </c>
      <c r="J1615" s="37">
        <v>0.305</v>
      </c>
      <c r="K1615" s="36" t="s">
        <v>148</v>
      </c>
      <c r="L1615" s="36" t="s">
        <v>145</v>
      </c>
      <c r="M1615" s="31" t="s">
        <v>89</v>
      </c>
    </row>
    <row r="1616" ht="15.75" customHeight="1">
      <c r="A1616" s="37" t="str">
        <f t="shared" si="1"/>
        <v>Turkmenistan-Asia2010</v>
      </c>
      <c r="B1616" s="37">
        <v>0.022</v>
      </c>
      <c r="C1616" s="37">
        <v>0.051</v>
      </c>
      <c r="D1616" s="37">
        <v>69.0</v>
      </c>
      <c r="E1616" s="37">
        <v>61.0</v>
      </c>
      <c r="F1616" s="37">
        <v>0.292</v>
      </c>
      <c r="G1616" s="37">
        <v>0.666</v>
      </c>
      <c r="H1616" s="37">
        <v>0.041</v>
      </c>
      <c r="I1616" s="37">
        <v>5041995.0</v>
      </c>
      <c r="J1616" s="37">
        <v>0.484</v>
      </c>
      <c r="K1616" s="36" t="s">
        <v>176</v>
      </c>
      <c r="L1616" s="36" t="s">
        <v>145</v>
      </c>
      <c r="M1616" s="31" t="s">
        <v>89</v>
      </c>
    </row>
    <row r="1617" ht="15.75" customHeight="1">
      <c r="A1617" s="37" t="str">
        <f t="shared" si="1"/>
        <v>Maldives-Asia2010</v>
      </c>
      <c r="B1617" s="37">
        <v>0.022</v>
      </c>
      <c r="C1617" s="37">
        <v>0.011</v>
      </c>
      <c r="D1617" s="37">
        <v>78.0</v>
      </c>
      <c r="E1617" s="37">
        <v>76.0</v>
      </c>
      <c r="F1617" s="37">
        <v>0.3</v>
      </c>
      <c r="G1617" s="37">
        <v>0.65</v>
      </c>
      <c r="H1617" s="37">
        <v>0.05</v>
      </c>
      <c r="I1617" s="37">
        <v>325694.0</v>
      </c>
      <c r="J1617" s="37">
        <v>0.4</v>
      </c>
      <c r="K1617" s="36" t="s">
        <v>163</v>
      </c>
      <c r="L1617" s="36" t="s">
        <v>145</v>
      </c>
      <c r="M1617" s="31" t="s">
        <v>89</v>
      </c>
    </row>
    <row r="1618" ht="15.75" customHeight="1">
      <c r="A1618" s="37" t="str">
        <f t="shared" si="1"/>
        <v>Mongolia-Asia2010</v>
      </c>
      <c r="B1618" s="37">
        <v>0.023</v>
      </c>
      <c r="C1618" s="37">
        <v>0.029</v>
      </c>
      <c r="D1618" s="37">
        <v>71.0</v>
      </c>
      <c r="E1618" s="37">
        <v>63.0</v>
      </c>
      <c r="F1618" s="37">
        <v>0.27</v>
      </c>
      <c r="G1618" s="37">
        <v>0.692</v>
      </c>
      <c r="H1618" s="37">
        <v>0.038</v>
      </c>
      <c r="I1618" s="37">
        <v>2712738.0</v>
      </c>
      <c r="J1618" s="37">
        <v>0.676</v>
      </c>
      <c r="K1618" s="36" t="s">
        <v>164</v>
      </c>
      <c r="L1618" s="36" t="s">
        <v>145</v>
      </c>
      <c r="M1618" s="31" t="s">
        <v>89</v>
      </c>
    </row>
    <row r="1619" ht="15.75" customHeight="1">
      <c r="A1619" s="37" t="str">
        <f t="shared" si="1"/>
        <v>Kazakhstan-Asia2010</v>
      </c>
      <c r="B1619" s="37">
        <v>0.023</v>
      </c>
      <c r="C1619" s="37">
        <v>0.019</v>
      </c>
      <c r="D1619" s="37">
        <v>73.0</v>
      </c>
      <c r="E1619" s="37">
        <v>64.0</v>
      </c>
      <c r="F1619" s="37">
        <v>0.249</v>
      </c>
      <c r="G1619" s="37">
        <v>0.684</v>
      </c>
      <c r="H1619" s="37">
        <v>0.067</v>
      </c>
      <c r="I1619" s="37">
        <v>1.6321581E7</v>
      </c>
      <c r="J1619" s="37">
        <v>0.537</v>
      </c>
      <c r="K1619" s="36" t="s">
        <v>158</v>
      </c>
      <c r="L1619" s="36" t="s">
        <v>145</v>
      </c>
      <c r="M1619" s="31" t="s">
        <v>89</v>
      </c>
    </row>
    <row r="1620" ht="15.75" customHeight="1">
      <c r="A1620" s="37" t="str">
        <f t="shared" si="1"/>
        <v>Uzbekistan-Asia2010</v>
      </c>
      <c r="B1620" s="37">
        <v>0.023</v>
      </c>
      <c r="C1620" s="37">
        <v>0.04</v>
      </c>
      <c r="D1620" s="37">
        <v>71.0</v>
      </c>
      <c r="E1620" s="37">
        <v>65.0</v>
      </c>
      <c r="F1620" s="37">
        <v>0.298</v>
      </c>
      <c r="G1620" s="37">
        <v>0.658</v>
      </c>
      <c r="H1620" s="37">
        <v>0.044</v>
      </c>
      <c r="I1620" s="37">
        <v>2.85624E7</v>
      </c>
      <c r="J1620" s="37">
        <v>0.362</v>
      </c>
      <c r="K1620" s="36" t="s">
        <v>177</v>
      </c>
      <c r="L1620" s="36" t="s">
        <v>145</v>
      </c>
      <c r="M1620" s="31" t="s">
        <v>89</v>
      </c>
    </row>
    <row r="1621" ht="15.75" customHeight="1">
      <c r="A1621" s="37" t="str">
        <f t="shared" si="1"/>
        <v>Nepal-Asia2010</v>
      </c>
      <c r="B1621" s="37">
        <v>0.023</v>
      </c>
      <c r="C1621" s="37">
        <v>0.036</v>
      </c>
      <c r="D1621" s="37">
        <v>68.0</v>
      </c>
      <c r="E1621" s="37">
        <v>66.0</v>
      </c>
      <c r="F1621" s="37">
        <v>0.371</v>
      </c>
      <c r="G1621" s="37">
        <v>0.58</v>
      </c>
      <c r="H1621" s="37">
        <v>0.049</v>
      </c>
      <c r="I1621" s="37">
        <v>2.6846016E7</v>
      </c>
      <c r="J1621" s="37">
        <v>0.168</v>
      </c>
      <c r="K1621" s="36" t="s">
        <v>166</v>
      </c>
      <c r="L1621" s="36" t="s">
        <v>145</v>
      </c>
      <c r="M1621" s="31" t="s">
        <v>89</v>
      </c>
    </row>
    <row r="1622" ht="15.75" customHeight="1">
      <c r="A1622" s="37" t="str">
        <f t="shared" si="1"/>
        <v>Philippines-Asia2010</v>
      </c>
      <c r="B1622" s="37">
        <v>0.025</v>
      </c>
      <c r="C1622" s="37">
        <v>0.025</v>
      </c>
      <c r="D1622" s="37">
        <v>72.0</v>
      </c>
      <c r="E1622" s="37">
        <v>65.0</v>
      </c>
      <c r="F1622" s="37">
        <v>0.353</v>
      </c>
      <c r="G1622" s="37">
        <v>0.61</v>
      </c>
      <c r="H1622" s="37">
        <v>0.037</v>
      </c>
      <c r="I1622" s="37">
        <v>9.3444322E7</v>
      </c>
      <c r="J1622" s="37">
        <v>0.453</v>
      </c>
      <c r="K1622" s="36" t="s">
        <v>169</v>
      </c>
      <c r="L1622" s="36" t="s">
        <v>145</v>
      </c>
      <c r="M1622" s="31" t="s">
        <v>89</v>
      </c>
    </row>
    <row r="1623" ht="15.75" customHeight="1">
      <c r="A1623" s="37" t="str">
        <f t="shared" si="1"/>
        <v>Cambodia-Asia2010</v>
      </c>
      <c r="B1623" s="37">
        <v>0.026</v>
      </c>
      <c r="C1623" s="37">
        <v>0.037</v>
      </c>
      <c r="D1623" s="37">
        <v>73.0</v>
      </c>
      <c r="E1623" s="37">
        <v>68.0</v>
      </c>
      <c r="F1623" s="37">
        <v>0.318</v>
      </c>
      <c r="G1623" s="37">
        <v>0.631</v>
      </c>
      <c r="H1623" s="37">
        <v>0.05</v>
      </c>
      <c r="I1623" s="37">
        <v>1.4364931E7</v>
      </c>
      <c r="J1623" s="37">
        <v>0.198</v>
      </c>
      <c r="K1623" s="36" t="s">
        <v>151</v>
      </c>
      <c r="L1623" s="36" t="s">
        <v>145</v>
      </c>
      <c r="M1623" s="31" t="s">
        <v>89</v>
      </c>
    </row>
    <row r="1624" ht="15.75" customHeight="1">
      <c r="A1624" s="37" t="str">
        <f t="shared" si="1"/>
        <v>Pakistan-Asia2010</v>
      </c>
      <c r="B1624" s="37">
        <v>0.027</v>
      </c>
      <c r="C1624" s="37">
        <v>0.073</v>
      </c>
      <c r="D1624" s="37">
        <v>67.0</v>
      </c>
      <c r="E1624" s="37">
        <v>65.0</v>
      </c>
      <c r="F1624" s="37">
        <v>0.354</v>
      </c>
      <c r="G1624" s="37">
        <v>0.602</v>
      </c>
      <c r="H1624" s="37">
        <v>0.043</v>
      </c>
      <c r="I1624" s="37">
        <v>1.73149306E8</v>
      </c>
      <c r="J1624" s="37">
        <v>0.366</v>
      </c>
      <c r="K1624" s="36" t="s">
        <v>168</v>
      </c>
      <c r="L1624" s="36" t="s">
        <v>145</v>
      </c>
      <c r="M1624" s="31" t="s">
        <v>89</v>
      </c>
    </row>
    <row r="1625" ht="15.75" customHeight="1">
      <c r="A1625" s="37" t="str">
        <f t="shared" si="1"/>
        <v>Kyrgyzstan-Asia2010</v>
      </c>
      <c r="B1625" s="37">
        <v>0.027</v>
      </c>
      <c r="C1625" s="37">
        <v>0.027</v>
      </c>
      <c r="D1625" s="37">
        <v>74.0</v>
      </c>
      <c r="E1625" s="37">
        <v>65.0</v>
      </c>
      <c r="F1625" s="37">
        <v>0.3</v>
      </c>
      <c r="G1625" s="37">
        <v>0.655</v>
      </c>
      <c r="H1625" s="37">
        <v>0.044</v>
      </c>
      <c r="I1625" s="37">
        <v>5447900.0</v>
      </c>
      <c r="J1625" s="37">
        <v>0.353</v>
      </c>
      <c r="K1625" s="36" t="s">
        <v>159</v>
      </c>
      <c r="L1625" s="36" t="s">
        <v>145</v>
      </c>
      <c r="M1625" s="31" t="s">
        <v>89</v>
      </c>
    </row>
    <row r="1626" ht="15.75" customHeight="1">
      <c r="A1626" s="37" t="str">
        <f t="shared" si="1"/>
        <v>Laos-Asia2010</v>
      </c>
      <c r="B1626" s="37">
        <v>0.028</v>
      </c>
      <c r="C1626" s="37">
        <v>0.059</v>
      </c>
      <c r="D1626" s="37">
        <v>68.0</v>
      </c>
      <c r="E1626" s="37">
        <v>66.0</v>
      </c>
      <c r="F1626" s="37">
        <v>0.368</v>
      </c>
      <c r="G1626" s="37">
        <v>0.595</v>
      </c>
      <c r="H1626" s="37">
        <v>0.037</v>
      </c>
      <c r="I1626" s="37">
        <v>6395713.0</v>
      </c>
      <c r="J1626" s="37">
        <v>0.331</v>
      </c>
      <c r="K1626" s="36" t="s">
        <v>160</v>
      </c>
      <c r="L1626" s="36" t="s">
        <v>145</v>
      </c>
      <c r="M1626" s="31" t="s">
        <v>89</v>
      </c>
    </row>
    <row r="1627" ht="15.75" customHeight="1">
      <c r="A1627" s="37" t="str">
        <f t="shared" si="1"/>
        <v>Tajikistan-Asia2010</v>
      </c>
      <c r="B1627" s="37">
        <v>0.033</v>
      </c>
      <c r="C1627" s="37">
        <v>0.045</v>
      </c>
      <c r="D1627" s="37">
        <v>70.0</v>
      </c>
      <c r="E1627" s="37">
        <v>64.0</v>
      </c>
      <c r="F1627" s="37">
        <v>0.359</v>
      </c>
      <c r="G1627" s="37">
        <v>0.608</v>
      </c>
      <c r="H1627" s="37">
        <v>0.033</v>
      </c>
      <c r="I1627" s="37">
        <v>7627326.0</v>
      </c>
      <c r="J1627" s="37">
        <v>0.265</v>
      </c>
      <c r="K1627" s="36" t="s">
        <v>173</v>
      </c>
      <c r="L1627" s="36" t="s">
        <v>145</v>
      </c>
      <c r="M1627" s="31" t="s">
        <v>89</v>
      </c>
    </row>
    <row r="1628" ht="15.75" customHeight="1">
      <c r="A1628" s="37" t="str">
        <f t="shared" si="1"/>
        <v>Timor-Leste-Asia2010</v>
      </c>
      <c r="B1628" s="37">
        <v>0.036</v>
      </c>
      <c r="C1628" s="37">
        <v>0.052</v>
      </c>
      <c r="D1628" s="37">
        <v>68.0</v>
      </c>
      <c r="E1628" s="37">
        <v>64.0</v>
      </c>
      <c r="F1628" s="37">
        <v>0.473</v>
      </c>
      <c r="G1628" s="37">
        <v>0.496</v>
      </c>
      <c r="H1628" s="37">
        <v>0.031</v>
      </c>
      <c r="I1628" s="37">
        <v>1066409.0</v>
      </c>
      <c r="J1628" s="37">
        <v>0.295</v>
      </c>
      <c r="K1628" s="36" t="s">
        <v>175</v>
      </c>
      <c r="L1628" s="36" t="s">
        <v>145</v>
      </c>
      <c r="M1628" s="31" t="s">
        <v>89</v>
      </c>
    </row>
    <row r="1629" ht="15.75" customHeight="1">
      <c r="A1629" s="37" t="str">
        <f t="shared" si="1"/>
        <v>Afghanistan-Asia2010</v>
      </c>
      <c r="B1629" s="37">
        <v>0.038</v>
      </c>
      <c r="C1629" s="37">
        <v>0.075</v>
      </c>
      <c r="D1629" s="37">
        <v>61.0</v>
      </c>
      <c r="E1629" s="37">
        <v>58.0</v>
      </c>
      <c r="F1629" s="37">
        <v>0.486</v>
      </c>
      <c r="G1629" s="37">
        <v>0.492</v>
      </c>
      <c r="H1629" s="37">
        <v>0.022</v>
      </c>
      <c r="I1629" s="37">
        <v>2.8397812E7</v>
      </c>
      <c r="J1629" s="37">
        <v>0.247</v>
      </c>
      <c r="K1629" s="36" t="s">
        <v>144</v>
      </c>
      <c r="L1629" s="36" t="s">
        <v>145</v>
      </c>
      <c r="M1629" s="31" t="s">
        <v>89</v>
      </c>
    </row>
    <row r="1630" ht="15.75" customHeight="1">
      <c r="A1630" s="37" t="str">
        <f t="shared" si="1"/>
        <v>Japan-Asia2011</v>
      </c>
      <c r="B1630" s="37">
        <v>0.008</v>
      </c>
      <c r="C1630" s="37">
        <v>0.002</v>
      </c>
      <c r="D1630" s="37">
        <v>86.0</v>
      </c>
      <c r="E1630" s="37">
        <v>79.0</v>
      </c>
      <c r="F1630" s="37">
        <v>0.132</v>
      </c>
      <c r="G1630" s="37">
        <v>0.631</v>
      </c>
      <c r="H1630" s="37">
        <v>0.237</v>
      </c>
      <c r="I1630" s="37">
        <v>1.27817277E8</v>
      </c>
      <c r="J1630" s="37">
        <v>0.912</v>
      </c>
      <c r="K1630" s="36" t="s">
        <v>157</v>
      </c>
      <c r="L1630" s="36" t="s">
        <v>145</v>
      </c>
      <c r="M1630" s="31" t="s">
        <v>90</v>
      </c>
    </row>
    <row r="1631" ht="15.75" customHeight="1">
      <c r="A1631" s="37" t="str">
        <f t="shared" si="1"/>
        <v>South Korea-Asia2011</v>
      </c>
      <c r="B1631" s="37">
        <v>0.009</v>
      </c>
      <c r="C1631" s="37">
        <v>0.003</v>
      </c>
      <c r="D1631" s="37">
        <v>84.0</v>
      </c>
      <c r="E1631" s="37">
        <v>78.0</v>
      </c>
      <c r="F1631" s="37">
        <v>0.157</v>
      </c>
      <c r="G1631" s="37">
        <v>0.728</v>
      </c>
      <c r="H1631" s="37">
        <v>0.114</v>
      </c>
      <c r="I1631" s="37">
        <v>4.977944E7</v>
      </c>
      <c r="J1631" s="37">
        <v>0.82</v>
      </c>
      <c r="K1631" s="36" t="s">
        <v>171</v>
      </c>
      <c r="L1631" s="36" t="s">
        <v>145</v>
      </c>
      <c r="M1631" s="31" t="s">
        <v>90</v>
      </c>
    </row>
    <row r="1632" ht="15.75" customHeight="1">
      <c r="A1632" s="37" t="str">
        <f t="shared" si="1"/>
        <v>Macao SAR-Asia2011</v>
      </c>
      <c r="B1632" s="37">
        <v>0.01</v>
      </c>
      <c r="C1632" s="36"/>
      <c r="D1632" s="37">
        <v>82.0</v>
      </c>
      <c r="E1632" s="37">
        <v>78.0</v>
      </c>
      <c r="F1632" s="37">
        <v>0.124</v>
      </c>
      <c r="G1632" s="37">
        <v>0.802</v>
      </c>
      <c r="H1632" s="37">
        <v>0.074</v>
      </c>
      <c r="I1632" s="37">
        <v>546278.0</v>
      </c>
      <c r="J1632" s="37">
        <v>1.0</v>
      </c>
      <c r="K1632" s="36" t="s">
        <v>161</v>
      </c>
      <c r="L1632" s="36" t="s">
        <v>145</v>
      </c>
      <c r="M1632" s="31" t="s">
        <v>90</v>
      </c>
    </row>
    <row r="1633" ht="15.75" customHeight="1">
      <c r="A1633" s="37" t="str">
        <f t="shared" si="1"/>
        <v>Singapore-Asia2011</v>
      </c>
      <c r="B1633" s="37">
        <v>0.01</v>
      </c>
      <c r="C1633" s="37">
        <v>0.002</v>
      </c>
      <c r="D1633" s="37">
        <v>84.0</v>
      </c>
      <c r="E1633" s="37">
        <v>80.0</v>
      </c>
      <c r="F1633" s="37">
        <v>0.169</v>
      </c>
      <c r="G1633" s="37">
        <v>0.737</v>
      </c>
      <c r="H1633" s="37">
        <v>0.093</v>
      </c>
      <c r="I1633" s="37">
        <v>5183700.0</v>
      </c>
      <c r="J1633" s="37">
        <v>1.0</v>
      </c>
      <c r="K1633" s="36" t="s">
        <v>170</v>
      </c>
      <c r="L1633" s="36" t="s">
        <v>145</v>
      </c>
      <c r="M1633" s="31" t="s">
        <v>90</v>
      </c>
    </row>
    <row r="1634" ht="15.75" customHeight="1">
      <c r="A1634" s="37" t="str">
        <f t="shared" si="1"/>
        <v>Thailand-Asia2011</v>
      </c>
      <c r="B1634" s="37">
        <v>0.011</v>
      </c>
      <c r="C1634" s="37">
        <v>0.012</v>
      </c>
      <c r="D1634" s="37">
        <v>77.0</v>
      </c>
      <c r="E1634" s="37">
        <v>71.0</v>
      </c>
      <c r="F1634" s="37">
        <v>0.189</v>
      </c>
      <c r="G1634" s="37">
        <v>0.72</v>
      </c>
      <c r="H1634" s="37">
        <v>0.091</v>
      </c>
      <c r="I1634" s="37">
        <v>6.6576332E7</v>
      </c>
      <c r="J1634" s="37">
        <v>0.454</v>
      </c>
      <c r="K1634" s="36" t="s">
        <v>174</v>
      </c>
      <c r="L1634" s="36" t="s">
        <v>145</v>
      </c>
      <c r="M1634" s="31" t="s">
        <v>90</v>
      </c>
    </row>
    <row r="1635" ht="15.75" customHeight="1">
      <c r="A1635" s="37" t="str">
        <f t="shared" si="1"/>
        <v>China-Asia2011</v>
      </c>
      <c r="B1635" s="37">
        <v>0.012</v>
      </c>
      <c r="C1635" s="37">
        <v>0.013</v>
      </c>
      <c r="D1635" s="37">
        <v>76.0</v>
      </c>
      <c r="E1635" s="37">
        <v>74.0</v>
      </c>
      <c r="F1635" s="37">
        <v>0.18</v>
      </c>
      <c r="G1635" s="37">
        <v>0.735</v>
      </c>
      <c r="H1635" s="37">
        <v>0.085</v>
      </c>
      <c r="I1635" s="37">
        <v>1.34413E9</v>
      </c>
      <c r="J1635" s="37">
        <v>0.506</v>
      </c>
      <c r="K1635" s="36" t="s">
        <v>152</v>
      </c>
      <c r="L1635" s="36" t="s">
        <v>145</v>
      </c>
      <c r="M1635" s="31" t="s">
        <v>90</v>
      </c>
    </row>
    <row r="1636" ht="15.75" customHeight="1">
      <c r="A1636" s="37" t="str">
        <f t="shared" si="1"/>
        <v>North Korea-Asia2011</v>
      </c>
      <c r="B1636" s="37">
        <v>0.014</v>
      </c>
      <c r="C1636" s="37">
        <v>0.024</v>
      </c>
      <c r="D1636" s="37">
        <v>73.0</v>
      </c>
      <c r="E1636" s="37">
        <v>66.0</v>
      </c>
      <c r="F1636" s="37">
        <v>0.223</v>
      </c>
      <c r="G1636" s="37">
        <v>0.687</v>
      </c>
      <c r="H1636" s="37">
        <v>0.09</v>
      </c>
      <c r="I1636" s="37">
        <v>2.4631291E7</v>
      </c>
      <c r="J1636" s="37">
        <v>0.603</v>
      </c>
      <c r="K1636" s="36" t="s">
        <v>167</v>
      </c>
      <c r="L1636" s="36" t="s">
        <v>145</v>
      </c>
      <c r="M1636" s="31" t="s">
        <v>90</v>
      </c>
    </row>
    <row r="1637" ht="15.75" customHeight="1">
      <c r="A1637" s="37" t="str">
        <f t="shared" si="1"/>
        <v>Georgia-Asia2011</v>
      </c>
      <c r="B1637" s="37">
        <v>0.014</v>
      </c>
      <c r="C1637" s="37">
        <v>0.014</v>
      </c>
      <c r="D1637" s="37">
        <v>78.0</v>
      </c>
      <c r="E1637" s="37">
        <v>70.0</v>
      </c>
      <c r="F1637" s="37">
        <v>0.174</v>
      </c>
      <c r="G1637" s="37">
        <v>0.684</v>
      </c>
      <c r="H1637" s="37">
        <v>0.142</v>
      </c>
      <c r="I1637" s="37">
        <v>4483350.0</v>
      </c>
      <c r="J1637" s="37">
        <v>0.53</v>
      </c>
      <c r="K1637" s="36" t="s">
        <v>153</v>
      </c>
      <c r="L1637" s="36" t="s">
        <v>145</v>
      </c>
      <c r="M1637" s="31" t="s">
        <v>90</v>
      </c>
    </row>
    <row r="1638" ht="15.75" customHeight="1">
      <c r="A1638" s="37" t="str">
        <f t="shared" si="1"/>
        <v>Armenia-Asia2011</v>
      </c>
      <c r="B1638" s="37">
        <v>0.014</v>
      </c>
      <c r="C1638" s="37">
        <v>0.015</v>
      </c>
      <c r="D1638" s="37">
        <v>78.0</v>
      </c>
      <c r="E1638" s="37">
        <v>71.0</v>
      </c>
      <c r="F1638" s="37">
        <v>0.204</v>
      </c>
      <c r="G1638" s="37">
        <v>0.692</v>
      </c>
      <c r="H1638" s="37">
        <v>0.104</v>
      </c>
      <c r="I1638" s="37">
        <v>2964120.0</v>
      </c>
      <c r="J1638" s="37">
        <v>0.634</v>
      </c>
      <c r="K1638" s="36" t="s">
        <v>146</v>
      </c>
      <c r="L1638" s="36" t="s">
        <v>145</v>
      </c>
      <c r="M1638" s="31" t="s">
        <v>90</v>
      </c>
    </row>
    <row r="1639" ht="15.75" customHeight="1">
      <c r="A1639" s="37" t="str">
        <f t="shared" si="1"/>
        <v>Hong Kong SAR-Asia2011</v>
      </c>
      <c r="B1639" s="37">
        <v>0.014</v>
      </c>
      <c r="C1639" s="36"/>
      <c r="D1639" s="37">
        <v>87.0</v>
      </c>
      <c r="E1639" s="37">
        <v>80.0</v>
      </c>
      <c r="F1639" s="37">
        <v>0.119</v>
      </c>
      <c r="G1639" s="37">
        <v>0.749</v>
      </c>
      <c r="H1639" s="37">
        <v>0.132</v>
      </c>
      <c r="I1639" s="37">
        <v>7071600.0</v>
      </c>
      <c r="J1639" s="37">
        <v>1.0</v>
      </c>
      <c r="K1639" s="36" t="s">
        <v>154</v>
      </c>
      <c r="L1639" s="36" t="s">
        <v>145</v>
      </c>
      <c r="M1639" s="31" t="s">
        <v>90</v>
      </c>
    </row>
    <row r="1640" ht="15.75" customHeight="1">
      <c r="A1640" s="37" t="str">
        <f t="shared" si="1"/>
        <v>Vietnam-Asia2011</v>
      </c>
      <c r="B1640" s="37">
        <v>0.016</v>
      </c>
      <c r="C1640" s="37">
        <v>0.02</v>
      </c>
      <c r="D1640" s="37">
        <v>80.0</v>
      </c>
      <c r="E1640" s="37">
        <v>71.0</v>
      </c>
      <c r="F1640" s="37">
        <v>0.231</v>
      </c>
      <c r="G1640" s="37">
        <v>0.703</v>
      </c>
      <c r="H1640" s="37">
        <v>0.065</v>
      </c>
      <c r="I1640" s="37">
        <v>8.784E7</v>
      </c>
      <c r="J1640" s="37">
        <v>0.31</v>
      </c>
      <c r="K1640" s="36" t="s">
        <v>178</v>
      </c>
      <c r="L1640" s="36" t="s">
        <v>145</v>
      </c>
      <c r="M1640" s="31" t="s">
        <v>90</v>
      </c>
    </row>
    <row r="1641" ht="15.75" customHeight="1">
      <c r="A1641" s="37" t="str">
        <f t="shared" si="1"/>
        <v>Brunei-Asia2011</v>
      </c>
      <c r="B1641" s="37">
        <v>0.016</v>
      </c>
      <c r="C1641" s="37">
        <v>0.008</v>
      </c>
      <c r="D1641" s="37">
        <v>80.0</v>
      </c>
      <c r="E1641" s="37">
        <v>76.0</v>
      </c>
      <c r="F1641" s="37">
        <v>0.262</v>
      </c>
      <c r="G1641" s="37">
        <v>0.7</v>
      </c>
      <c r="H1641" s="37">
        <v>0.038</v>
      </c>
      <c r="I1641" s="37">
        <v>406512.0</v>
      </c>
      <c r="J1641" s="37">
        <v>0.759</v>
      </c>
      <c r="K1641" s="36" t="s">
        <v>150</v>
      </c>
      <c r="L1641" s="36" t="s">
        <v>145</v>
      </c>
      <c r="M1641" s="31" t="s">
        <v>90</v>
      </c>
    </row>
    <row r="1642" ht="15.75" customHeight="1">
      <c r="A1642" s="37" t="str">
        <f t="shared" si="1"/>
        <v>Myanmar-Asia2011</v>
      </c>
      <c r="B1642" s="37">
        <v>0.018</v>
      </c>
      <c r="C1642" s="37">
        <v>0.042</v>
      </c>
      <c r="D1642" s="37">
        <v>67.0</v>
      </c>
      <c r="E1642" s="37">
        <v>63.0</v>
      </c>
      <c r="F1642" s="37">
        <v>0.257</v>
      </c>
      <c r="G1642" s="37">
        <v>0.692</v>
      </c>
      <c r="H1642" s="37">
        <v>0.051</v>
      </c>
      <c r="I1642" s="37">
        <v>5.2350763E7</v>
      </c>
      <c r="J1642" s="37">
        <v>0.319</v>
      </c>
      <c r="K1642" s="36" t="s">
        <v>165</v>
      </c>
      <c r="L1642" s="36" t="s">
        <v>145</v>
      </c>
      <c r="M1642" s="31" t="s">
        <v>90</v>
      </c>
    </row>
    <row r="1643" ht="15.75" customHeight="1">
      <c r="A1643" s="37" t="str">
        <f t="shared" si="1"/>
        <v>Sri Lanka-Asia2011</v>
      </c>
      <c r="B1643" s="37">
        <v>0.018</v>
      </c>
      <c r="C1643" s="37">
        <v>0.009</v>
      </c>
      <c r="D1643" s="37">
        <v>77.0</v>
      </c>
      <c r="E1643" s="37">
        <v>71.0</v>
      </c>
      <c r="F1643" s="37">
        <v>0.251</v>
      </c>
      <c r="G1643" s="37">
        <v>0.669</v>
      </c>
      <c r="H1643" s="37">
        <v>0.08</v>
      </c>
      <c r="I1643" s="37">
        <v>2.0869E7</v>
      </c>
      <c r="J1643" s="37">
        <v>0.183</v>
      </c>
      <c r="K1643" s="36" t="s">
        <v>172</v>
      </c>
      <c r="L1643" s="36" t="s">
        <v>145</v>
      </c>
      <c r="M1643" s="31" t="s">
        <v>90</v>
      </c>
    </row>
    <row r="1644" ht="15.75" customHeight="1">
      <c r="A1644" s="37" t="str">
        <f t="shared" si="1"/>
        <v>Malaysia-Asia2011</v>
      </c>
      <c r="B1644" s="37">
        <v>0.018</v>
      </c>
      <c r="C1644" s="37">
        <v>0.007</v>
      </c>
      <c r="D1644" s="37">
        <v>77.0</v>
      </c>
      <c r="E1644" s="37">
        <v>72.0</v>
      </c>
      <c r="F1644" s="37">
        <v>0.272</v>
      </c>
      <c r="G1644" s="37">
        <v>0.678</v>
      </c>
      <c r="H1644" s="37">
        <v>0.05</v>
      </c>
      <c r="I1644" s="37">
        <v>2.8758968E7</v>
      </c>
      <c r="J1644" s="37">
        <v>0.717</v>
      </c>
      <c r="K1644" s="36" t="s">
        <v>162</v>
      </c>
      <c r="L1644" s="36" t="s">
        <v>145</v>
      </c>
      <c r="M1644" s="31" t="s">
        <v>90</v>
      </c>
    </row>
    <row r="1645" ht="15.75" customHeight="1">
      <c r="A1645" s="37" t="str">
        <f t="shared" si="1"/>
        <v>Azerbaijan-Asia2011</v>
      </c>
      <c r="B1645" s="37">
        <v>0.019</v>
      </c>
      <c r="C1645" s="37">
        <v>0.032</v>
      </c>
      <c r="D1645" s="37">
        <v>74.0</v>
      </c>
      <c r="E1645" s="37">
        <v>68.0</v>
      </c>
      <c r="F1645" s="37">
        <v>0.224</v>
      </c>
      <c r="G1645" s="37">
        <v>0.718</v>
      </c>
      <c r="H1645" s="37">
        <v>0.058</v>
      </c>
      <c r="I1645" s="37">
        <v>9173082.0</v>
      </c>
      <c r="J1645" s="37">
        <v>0.536</v>
      </c>
      <c r="K1645" s="36" t="s">
        <v>147</v>
      </c>
      <c r="L1645" s="36" t="s">
        <v>145</v>
      </c>
      <c r="M1645" s="31" t="s">
        <v>90</v>
      </c>
    </row>
    <row r="1646" ht="15.75" customHeight="1">
      <c r="A1646" s="37" t="str">
        <f t="shared" si="1"/>
        <v>Bhutan-Asia2011</v>
      </c>
      <c r="B1646" s="37">
        <v>0.02</v>
      </c>
      <c r="C1646" s="37">
        <v>0.033</v>
      </c>
      <c r="D1646" s="37">
        <v>68.0</v>
      </c>
      <c r="E1646" s="37">
        <v>67.0</v>
      </c>
      <c r="F1646" s="37">
        <v>0.291</v>
      </c>
      <c r="G1646" s="37">
        <v>0.663</v>
      </c>
      <c r="H1646" s="37">
        <v>0.046</v>
      </c>
      <c r="I1646" s="37">
        <v>729429.0</v>
      </c>
      <c r="J1646" s="37">
        <v>0.356</v>
      </c>
      <c r="K1646" s="36" t="s">
        <v>149</v>
      </c>
      <c r="L1646" s="36" t="s">
        <v>145</v>
      </c>
      <c r="M1646" s="31" t="s">
        <v>90</v>
      </c>
    </row>
    <row r="1647" ht="15.75" customHeight="1">
      <c r="A1647" s="37" t="str">
        <f t="shared" si="1"/>
        <v>Indonesia-Asia2011</v>
      </c>
      <c r="B1647" s="37">
        <v>0.02</v>
      </c>
      <c r="C1647" s="37">
        <v>0.026</v>
      </c>
      <c r="D1647" s="37">
        <v>72.0</v>
      </c>
      <c r="E1647" s="37">
        <v>68.0</v>
      </c>
      <c r="F1647" s="37">
        <v>0.296</v>
      </c>
      <c r="G1647" s="37">
        <v>0.653</v>
      </c>
      <c r="H1647" s="37">
        <v>0.051</v>
      </c>
      <c r="I1647" s="37">
        <v>2.43801639E8</v>
      </c>
      <c r="J1647" s="37">
        <v>0.507</v>
      </c>
      <c r="K1647" s="36" t="s">
        <v>156</v>
      </c>
      <c r="L1647" s="36" t="s">
        <v>145</v>
      </c>
      <c r="M1647" s="31" t="s">
        <v>90</v>
      </c>
    </row>
    <row r="1648" ht="15.75" customHeight="1">
      <c r="A1648" s="37" t="str">
        <f t="shared" si="1"/>
        <v>India-Asia2011</v>
      </c>
      <c r="B1648" s="37">
        <v>0.021</v>
      </c>
      <c r="C1648" s="37">
        <v>0.045</v>
      </c>
      <c r="D1648" s="37">
        <v>68.0</v>
      </c>
      <c r="E1648" s="37">
        <v>64.0</v>
      </c>
      <c r="F1648" s="37">
        <v>0.298</v>
      </c>
      <c r="G1648" s="37">
        <v>0.651</v>
      </c>
      <c r="H1648" s="37">
        <v>0.051</v>
      </c>
      <c r="I1648" s="37">
        <v>1.221156319E9</v>
      </c>
      <c r="J1648" s="37">
        <v>0.313</v>
      </c>
      <c r="K1648" s="36" t="s">
        <v>155</v>
      </c>
      <c r="L1648" s="36" t="s">
        <v>145</v>
      </c>
      <c r="M1648" s="31" t="s">
        <v>90</v>
      </c>
    </row>
    <row r="1649" ht="15.75" customHeight="1">
      <c r="A1649" s="37" t="str">
        <f t="shared" si="1"/>
        <v>Bangladesh-Asia2011</v>
      </c>
      <c r="B1649" s="37">
        <v>0.021</v>
      </c>
      <c r="C1649" s="37">
        <v>0.037</v>
      </c>
      <c r="D1649" s="37">
        <v>71.0</v>
      </c>
      <c r="E1649" s="37">
        <v>69.0</v>
      </c>
      <c r="F1649" s="37">
        <v>0.311</v>
      </c>
      <c r="G1649" s="37">
        <v>0.642</v>
      </c>
      <c r="H1649" s="37">
        <v>0.047</v>
      </c>
      <c r="I1649" s="37">
        <v>1.52862431E8</v>
      </c>
      <c r="J1649" s="37">
        <v>0.312</v>
      </c>
      <c r="K1649" s="36" t="s">
        <v>148</v>
      </c>
      <c r="L1649" s="36" t="s">
        <v>145</v>
      </c>
      <c r="M1649" s="31" t="s">
        <v>90</v>
      </c>
    </row>
    <row r="1650" ht="15.75" customHeight="1">
      <c r="A1650" s="37" t="str">
        <f t="shared" si="1"/>
        <v>Turkmenistan-Asia2011</v>
      </c>
      <c r="B1650" s="37">
        <v>0.022</v>
      </c>
      <c r="C1650" s="37">
        <v>0.05</v>
      </c>
      <c r="D1650" s="37">
        <v>69.0</v>
      </c>
      <c r="E1650" s="37">
        <v>61.0</v>
      </c>
      <c r="F1650" s="37">
        <v>0.289</v>
      </c>
      <c r="G1650" s="37">
        <v>0.671</v>
      </c>
      <c r="H1650" s="37">
        <v>0.041</v>
      </c>
      <c r="I1650" s="37">
        <v>5106668.0</v>
      </c>
      <c r="J1650" s="37">
        <v>0.487</v>
      </c>
      <c r="K1650" s="36" t="s">
        <v>176</v>
      </c>
      <c r="L1650" s="36" t="s">
        <v>145</v>
      </c>
      <c r="M1650" s="31" t="s">
        <v>90</v>
      </c>
    </row>
    <row r="1651" ht="15.75" customHeight="1">
      <c r="A1651" s="37" t="str">
        <f t="shared" si="1"/>
        <v>Uzbekistan-Asia2011</v>
      </c>
      <c r="B1651" s="37">
        <v>0.022</v>
      </c>
      <c r="C1651" s="37">
        <v>0.039</v>
      </c>
      <c r="D1651" s="37">
        <v>71.0</v>
      </c>
      <c r="E1651" s="37">
        <v>65.0</v>
      </c>
      <c r="F1651" s="37">
        <v>0.293</v>
      </c>
      <c r="G1651" s="37">
        <v>0.664</v>
      </c>
      <c r="H1651" s="37">
        <v>0.043</v>
      </c>
      <c r="I1651" s="37">
        <v>2.93394E7</v>
      </c>
      <c r="J1651" s="37">
        <v>0.362</v>
      </c>
      <c r="K1651" s="36" t="s">
        <v>177</v>
      </c>
      <c r="L1651" s="36" t="s">
        <v>145</v>
      </c>
      <c r="M1651" s="31" t="s">
        <v>90</v>
      </c>
    </row>
    <row r="1652" ht="15.75" customHeight="1">
      <c r="A1652" s="37" t="str">
        <f t="shared" si="1"/>
        <v>Nepal-Asia2011</v>
      </c>
      <c r="B1652" s="37">
        <v>0.022</v>
      </c>
      <c r="C1652" s="37">
        <v>0.035</v>
      </c>
      <c r="D1652" s="37">
        <v>69.0</v>
      </c>
      <c r="E1652" s="37">
        <v>66.0</v>
      </c>
      <c r="F1652" s="37">
        <v>0.364</v>
      </c>
      <c r="G1652" s="37">
        <v>0.586</v>
      </c>
      <c r="H1652" s="37">
        <v>0.05</v>
      </c>
      <c r="I1652" s="37">
        <v>2.7156367E7</v>
      </c>
      <c r="J1652" s="37">
        <v>0.172</v>
      </c>
      <c r="K1652" s="36" t="s">
        <v>166</v>
      </c>
      <c r="L1652" s="36" t="s">
        <v>145</v>
      </c>
      <c r="M1652" s="31" t="s">
        <v>90</v>
      </c>
    </row>
    <row r="1653" ht="15.75" customHeight="1">
      <c r="A1653" s="37" t="str">
        <f t="shared" si="1"/>
        <v>Maldives-Asia2011</v>
      </c>
      <c r="B1653" s="37">
        <v>0.022</v>
      </c>
      <c r="C1653" s="37">
        <v>0.01</v>
      </c>
      <c r="D1653" s="37">
        <v>78.0</v>
      </c>
      <c r="E1653" s="37">
        <v>76.0</v>
      </c>
      <c r="F1653" s="37">
        <v>0.294</v>
      </c>
      <c r="G1653" s="37">
        <v>0.655</v>
      </c>
      <c r="H1653" s="37">
        <v>0.05</v>
      </c>
      <c r="I1653" s="37">
        <v>331964.0</v>
      </c>
      <c r="J1653" s="37">
        <v>0.412</v>
      </c>
      <c r="K1653" s="36" t="s">
        <v>163</v>
      </c>
      <c r="L1653" s="36" t="s">
        <v>145</v>
      </c>
      <c r="M1653" s="31" t="s">
        <v>90</v>
      </c>
    </row>
    <row r="1654" ht="15.75" customHeight="1">
      <c r="A1654" s="37" t="str">
        <f t="shared" si="1"/>
        <v>Mongolia-Asia2011</v>
      </c>
      <c r="B1654" s="37">
        <v>0.023</v>
      </c>
      <c r="C1654" s="37">
        <v>0.028</v>
      </c>
      <c r="D1654" s="37">
        <v>71.0</v>
      </c>
      <c r="E1654" s="37">
        <v>63.0</v>
      </c>
      <c r="F1654" s="37">
        <v>0.27</v>
      </c>
      <c r="G1654" s="37">
        <v>0.692</v>
      </c>
      <c r="H1654" s="37">
        <v>0.038</v>
      </c>
      <c r="I1654" s="37">
        <v>2754209.0</v>
      </c>
      <c r="J1654" s="37">
        <v>0.685</v>
      </c>
      <c r="K1654" s="36" t="s">
        <v>164</v>
      </c>
      <c r="L1654" s="36" t="s">
        <v>145</v>
      </c>
      <c r="M1654" s="31" t="s">
        <v>90</v>
      </c>
    </row>
    <row r="1655" ht="15.75" customHeight="1">
      <c r="A1655" s="37" t="str">
        <f t="shared" si="1"/>
        <v>Kazakhstan-Asia2011</v>
      </c>
      <c r="B1655" s="37">
        <v>0.023</v>
      </c>
      <c r="C1655" s="37">
        <v>0.018</v>
      </c>
      <c r="D1655" s="37">
        <v>74.0</v>
      </c>
      <c r="E1655" s="37">
        <v>64.0</v>
      </c>
      <c r="F1655" s="37">
        <v>0.252</v>
      </c>
      <c r="G1655" s="37">
        <v>0.683</v>
      </c>
      <c r="H1655" s="37">
        <v>0.066</v>
      </c>
      <c r="I1655" s="37">
        <v>1.65566E7</v>
      </c>
      <c r="J1655" s="37">
        <v>0.536</v>
      </c>
      <c r="K1655" s="36" t="s">
        <v>158</v>
      </c>
      <c r="L1655" s="36" t="s">
        <v>145</v>
      </c>
      <c r="M1655" s="31" t="s">
        <v>90</v>
      </c>
    </row>
    <row r="1656" ht="15.75" customHeight="1">
      <c r="A1656" s="37" t="str">
        <f t="shared" si="1"/>
        <v>Philippines-Asia2011</v>
      </c>
      <c r="B1656" s="37">
        <v>0.025</v>
      </c>
      <c r="C1656" s="37">
        <v>0.025</v>
      </c>
      <c r="D1656" s="37">
        <v>72.0</v>
      </c>
      <c r="E1656" s="37">
        <v>65.0</v>
      </c>
      <c r="F1656" s="37">
        <v>0.349</v>
      </c>
      <c r="G1656" s="37">
        <v>0.613</v>
      </c>
      <c r="H1656" s="37">
        <v>0.038</v>
      </c>
      <c r="I1656" s="37">
        <v>9.5053437E7</v>
      </c>
      <c r="J1656" s="37">
        <v>0.45</v>
      </c>
      <c r="K1656" s="36" t="s">
        <v>169</v>
      </c>
      <c r="L1656" s="36" t="s">
        <v>145</v>
      </c>
      <c r="M1656" s="31" t="s">
        <v>90</v>
      </c>
    </row>
    <row r="1657" ht="15.75" customHeight="1">
      <c r="A1657" s="37" t="str">
        <f t="shared" si="1"/>
        <v>Pakistan-Asia2011</v>
      </c>
      <c r="B1657" s="37">
        <v>0.026</v>
      </c>
      <c r="C1657" s="37">
        <v>0.072</v>
      </c>
      <c r="D1657" s="37">
        <v>67.0</v>
      </c>
      <c r="E1657" s="37">
        <v>65.0</v>
      </c>
      <c r="F1657" s="37">
        <v>0.349</v>
      </c>
      <c r="G1657" s="37">
        <v>0.608</v>
      </c>
      <c r="H1657" s="37">
        <v>0.043</v>
      </c>
      <c r="I1657" s="37">
        <v>1.76166353E8</v>
      </c>
      <c r="J1657" s="37">
        <v>0.37</v>
      </c>
      <c r="K1657" s="36" t="s">
        <v>168</v>
      </c>
      <c r="L1657" s="36" t="s">
        <v>145</v>
      </c>
      <c r="M1657" s="31" t="s">
        <v>90</v>
      </c>
    </row>
    <row r="1658" ht="15.75" customHeight="1">
      <c r="A1658" s="37" t="str">
        <f t="shared" si="1"/>
        <v>Cambodia-Asia2011</v>
      </c>
      <c r="B1658" s="37">
        <v>0.026</v>
      </c>
      <c r="C1658" s="37">
        <v>0.036</v>
      </c>
      <c r="D1658" s="37">
        <v>74.0</v>
      </c>
      <c r="E1658" s="37">
        <v>68.0</v>
      </c>
      <c r="F1658" s="37">
        <v>0.314</v>
      </c>
      <c r="G1658" s="37">
        <v>0.634</v>
      </c>
      <c r="H1658" s="37">
        <v>0.051</v>
      </c>
      <c r="I1658" s="37">
        <v>1.4605862E7</v>
      </c>
      <c r="J1658" s="37">
        <v>0.2</v>
      </c>
      <c r="K1658" s="36" t="s">
        <v>151</v>
      </c>
      <c r="L1658" s="36" t="s">
        <v>145</v>
      </c>
      <c r="M1658" s="31" t="s">
        <v>90</v>
      </c>
    </row>
    <row r="1659" ht="15.75" customHeight="1">
      <c r="A1659" s="37" t="str">
        <f t="shared" si="1"/>
        <v>Kyrgyzstan-Asia2011</v>
      </c>
      <c r="B1659" s="37">
        <v>0.027</v>
      </c>
      <c r="C1659" s="37">
        <v>0.025</v>
      </c>
      <c r="D1659" s="37">
        <v>74.0</v>
      </c>
      <c r="E1659" s="37">
        <v>66.0</v>
      </c>
      <c r="F1659" s="37">
        <v>0.301</v>
      </c>
      <c r="G1659" s="37">
        <v>0.656</v>
      </c>
      <c r="H1659" s="37">
        <v>0.043</v>
      </c>
      <c r="I1659" s="37">
        <v>5514600.0</v>
      </c>
      <c r="J1659" s="37">
        <v>0.353</v>
      </c>
      <c r="K1659" s="36" t="s">
        <v>159</v>
      </c>
      <c r="L1659" s="36" t="s">
        <v>145</v>
      </c>
      <c r="M1659" s="31" t="s">
        <v>90</v>
      </c>
    </row>
    <row r="1660" ht="15.75" customHeight="1">
      <c r="A1660" s="37" t="str">
        <f t="shared" si="1"/>
        <v>Laos-Asia2011</v>
      </c>
      <c r="B1660" s="37">
        <v>0.028</v>
      </c>
      <c r="C1660" s="37">
        <v>0.057</v>
      </c>
      <c r="D1660" s="37">
        <v>69.0</v>
      </c>
      <c r="E1660" s="37">
        <v>66.0</v>
      </c>
      <c r="F1660" s="37">
        <v>0.362</v>
      </c>
      <c r="G1660" s="37">
        <v>0.601</v>
      </c>
      <c r="H1660" s="37">
        <v>0.037</v>
      </c>
      <c r="I1660" s="37">
        <v>6521314.0</v>
      </c>
      <c r="J1660" s="37">
        <v>0.343</v>
      </c>
      <c r="K1660" s="36" t="s">
        <v>160</v>
      </c>
      <c r="L1660" s="36" t="s">
        <v>145</v>
      </c>
      <c r="M1660" s="31" t="s">
        <v>90</v>
      </c>
    </row>
    <row r="1661" ht="15.75" customHeight="1">
      <c r="A1661" s="37" t="str">
        <f t="shared" si="1"/>
        <v>Tajikistan-Asia2011</v>
      </c>
      <c r="B1661" s="37">
        <v>0.033</v>
      </c>
      <c r="C1661" s="37">
        <v>0.043</v>
      </c>
      <c r="D1661" s="37">
        <v>71.0</v>
      </c>
      <c r="E1661" s="37">
        <v>64.0</v>
      </c>
      <c r="F1661" s="37">
        <v>0.358</v>
      </c>
      <c r="G1661" s="37">
        <v>0.61</v>
      </c>
      <c r="H1661" s="37">
        <v>0.032</v>
      </c>
      <c r="I1661" s="37">
        <v>7814850.0</v>
      </c>
      <c r="J1661" s="37">
        <v>0.265</v>
      </c>
      <c r="K1661" s="36" t="s">
        <v>173</v>
      </c>
      <c r="L1661" s="36" t="s">
        <v>145</v>
      </c>
      <c r="M1661" s="31" t="s">
        <v>90</v>
      </c>
    </row>
    <row r="1662" ht="15.75" customHeight="1">
      <c r="A1662" s="37" t="str">
        <f t="shared" si="1"/>
        <v>Timor-Leste-Asia2011</v>
      </c>
      <c r="B1662" s="37">
        <v>0.036</v>
      </c>
      <c r="C1662" s="37">
        <v>0.05</v>
      </c>
      <c r="D1662" s="37">
        <v>68.0</v>
      </c>
      <c r="E1662" s="37">
        <v>65.0</v>
      </c>
      <c r="F1662" s="37">
        <v>0.469</v>
      </c>
      <c r="G1662" s="37">
        <v>0.5</v>
      </c>
      <c r="H1662" s="37">
        <v>0.032</v>
      </c>
      <c r="I1662" s="37">
        <v>1120392.0</v>
      </c>
      <c r="J1662" s="37">
        <v>0.302</v>
      </c>
      <c r="K1662" s="36" t="s">
        <v>175</v>
      </c>
      <c r="L1662" s="36" t="s">
        <v>145</v>
      </c>
      <c r="M1662" s="31" t="s">
        <v>90</v>
      </c>
    </row>
    <row r="1663" ht="15.75" customHeight="1">
      <c r="A1663" s="37" t="str">
        <f t="shared" si="1"/>
        <v>Afghanistan-Asia2011</v>
      </c>
      <c r="B1663" s="37">
        <v>0.037</v>
      </c>
      <c r="C1663" s="37">
        <v>0.074</v>
      </c>
      <c r="D1663" s="37">
        <v>61.0</v>
      </c>
      <c r="E1663" s="37">
        <v>59.0</v>
      </c>
      <c r="F1663" s="37">
        <v>0.481</v>
      </c>
      <c r="G1663" s="37">
        <v>0.497</v>
      </c>
      <c r="H1663" s="37">
        <v>0.022</v>
      </c>
      <c r="I1663" s="37">
        <v>2.910548E7</v>
      </c>
      <c r="J1663" s="37">
        <v>0.251</v>
      </c>
      <c r="K1663" s="36" t="s">
        <v>144</v>
      </c>
      <c r="L1663" s="36" t="s">
        <v>145</v>
      </c>
      <c r="M1663" s="31" t="s">
        <v>90</v>
      </c>
    </row>
    <row r="1664" ht="15.75" customHeight="1">
      <c r="A1664" s="37" t="str">
        <f t="shared" si="1"/>
        <v>Japan-Asia2012</v>
      </c>
      <c r="B1664" s="37">
        <v>0.008</v>
      </c>
      <c r="C1664" s="37">
        <v>0.002</v>
      </c>
      <c r="D1664" s="37">
        <v>86.0</v>
      </c>
      <c r="E1664" s="37">
        <v>80.0</v>
      </c>
      <c r="F1664" s="37">
        <v>0.131</v>
      </c>
      <c r="G1664" s="37">
        <v>0.625</v>
      </c>
      <c r="H1664" s="37">
        <v>0.244</v>
      </c>
      <c r="I1664" s="37">
        <v>1.27561489E8</v>
      </c>
      <c r="J1664" s="37">
        <v>0.919</v>
      </c>
      <c r="K1664" s="36" t="s">
        <v>157</v>
      </c>
      <c r="L1664" s="36" t="s">
        <v>145</v>
      </c>
      <c r="M1664" s="31" t="s">
        <v>91</v>
      </c>
    </row>
    <row r="1665" ht="15.75" customHeight="1">
      <c r="A1665" s="37" t="str">
        <f t="shared" si="1"/>
        <v>Thailand-Asia2012</v>
      </c>
      <c r="B1665" s="37">
        <v>0.01</v>
      </c>
      <c r="C1665" s="37">
        <v>0.012</v>
      </c>
      <c r="D1665" s="37">
        <v>78.0</v>
      </c>
      <c r="E1665" s="37">
        <v>71.0</v>
      </c>
      <c r="F1665" s="37">
        <v>0.185</v>
      </c>
      <c r="G1665" s="37">
        <v>0.721</v>
      </c>
      <c r="H1665" s="37">
        <v>0.094</v>
      </c>
      <c r="I1665" s="37">
        <v>6.6785001E7</v>
      </c>
      <c r="J1665" s="37">
        <v>0.467</v>
      </c>
      <c r="K1665" s="36" t="s">
        <v>174</v>
      </c>
      <c r="L1665" s="36" t="s">
        <v>145</v>
      </c>
      <c r="M1665" s="31" t="s">
        <v>91</v>
      </c>
    </row>
    <row r="1666" ht="15.75" customHeight="1">
      <c r="A1666" s="37" t="str">
        <f t="shared" si="1"/>
        <v>Macao SAR-Asia2012</v>
      </c>
      <c r="B1666" s="37">
        <v>0.01</v>
      </c>
      <c r="C1666" s="36"/>
      <c r="D1666" s="37">
        <v>82.0</v>
      </c>
      <c r="E1666" s="37">
        <v>78.0</v>
      </c>
      <c r="F1666" s="37">
        <v>0.122</v>
      </c>
      <c r="G1666" s="37">
        <v>0.8</v>
      </c>
      <c r="H1666" s="37">
        <v>0.077</v>
      </c>
      <c r="I1666" s="37">
        <v>556783.0</v>
      </c>
      <c r="J1666" s="37">
        <v>1.0</v>
      </c>
      <c r="K1666" s="36" t="s">
        <v>161</v>
      </c>
      <c r="L1666" s="36" t="s">
        <v>145</v>
      </c>
      <c r="M1666" s="31" t="s">
        <v>91</v>
      </c>
    </row>
    <row r="1667" ht="15.75" customHeight="1">
      <c r="A1667" s="37" t="str">
        <f t="shared" si="1"/>
        <v>South Korea-Asia2012</v>
      </c>
      <c r="B1667" s="37">
        <v>0.01</v>
      </c>
      <c r="C1667" s="37">
        <v>0.003</v>
      </c>
      <c r="D1667" s="37">
        <v>85.0</v>
      </c>
      <c r="E1667" s="37">
        <v>78.0</v>
      </c>
      <c r="F1667" s="37">
        <v>0.153</v>
      </c>
      <c r="G1667" s="37">
        <v>0.729</v>
      </c>
      <c r="H1667" s="37">
        <v>0.118</v>
      </c>
      <c r="I1667" s="37">
        <v>5.0004441E7</v>
      </c>
      <c r="J1667" s="37">
        <v>0.821</v>
      </c>
      <c r="K1667" s="36" t="s">
        <v>171</v>
      </c>
      <c r="L1667" s="36" t="s">
        <v>145</v>
      </c>
      <c r="M1667" s="31" t="s">
        <v>91</v>
      </c>
    </row>
    <row r="1668" ht="15.75" customHeight="1">
      <c r="A1668" s="37" t="str">
        <f t="shared" si="1"/>
        <v>Singapore-Asia2012</v>
      </c>
      <c r="B1668" s="37">
        <v>0.01</v>
      </c>
      <c r="C1668" s="37">
        <v>0.002</v>
      </c>
      <c r="D1668" s="37">
        <v>85.0</v>
      </c>
      <c r="E1668" s="37">
        <v>80.0</v>
      </c>
      <c r="F1668" s="37">
        <v>0.165</v>
      </c>
      <c r="G1668" s="37">
        <v>0.738</v>
      </c>
      <c r="H1668" s="37">
        <v>0.097</v>
      </c>
      <c r="I1668" s="37">
        <v>5312400.0</v>
      </c>
      <c r="J1668" s="37">
        <v>1.0</v>
      </c>
      <c r="K1668" s="36" t="s">
        <v>170</v>
      </c>
      <c r="L1668" s="36" t="s">
        <v>145</v>
      </c>
      <c r="M1668" s="31" t="s">
        <v>91</v>
      </c>
    </row>
    <row r="1669" ht="15.75" customHeight="1">
      <c r="A1669" s="37" t="str">
        <f t="shared" si="1"/>
        <v>China-Asia2012</v>
      </c>
      <c r="B1669" s="37">
        <v>0.012</v>
      </c>
      <c r="C1669" s="37">
        <v>0.012</v>
      </c>
      <c r="D1669" s="37">
        <v>77.0</v>
      </c>
      <c r="E1669" s="37">
        <v>74.0</v>
      </c>
      <c r="F1669" s="37">
        <v>0.18</v>
      </c>
      <c r="G1669" s="37">
        <v>0.733</v>
      </c>
      <c r="H1669" s="37">
        <v>0.087</v>
      </c>
      <c r="I1669" s="37">
        <v>1.350695E9</v>
      </c>
      <c r="J1669" s="37">
        <v>0.519</v>
      </c>
      <c r="K1669" s="36" t="s">
        <v>152</v>
      </c>
      <c r="L1669" s="36" t="s">
        <v>145</v>
      </c>
      <c r="M1669" s="31" t="s">
        <v>91</v>
      </c>
    </row>
    <row r="1670" ht="15.75" customHeight="1">
      <c r="A1670" s="37" t="str">
        <f t="shared" si="1"/>
        <v>Hong Kong SAR-Asia2012</v>
      </c>
      <c r="B1670" s="37">
        <v>0.013</v>
      </c>
      <c r="C1670" s="36"/>
      <c r="D1670" s="37">
        <v>86.0</v>
      </c>
      <c r="E1670" s="37">
        <v>81.0</v>
      </c>
      <c r="F1670" s="37">
        <v>0.118</v>
      </c>
      <c r="G1670" s="37">
        <v>0.747</v>
      </c>
      <c r="H1670" s="37">
        <v>0.136</v>
      </c>
      <c r="I1670" s="37">
        <v>7154600.0</v>
      </c>
      <c r="J1670" s="37">
        <v>1.0</v>
      </c>
      <c r="K1670" s="36" t="s">
        <v>154</v>
      </c>
      <c r="L1670" s="36" t="s">
        <v>145</v>
      </c>
      <c r="M1670" s="31" t="s">
        <v>91</v>
      </c>
    </row>
    <row r="1671" ht="15.75" customHeight="1">
      <c r="A1671" s="37" t="str">
        <f t="shared" si="1"/>
        <v>North Korea-Asia2012</v>
      </c>
      <c r="B1671" s="37">
        <v>0.014</v>
      </c>
      <c r="C1671" s="37">
        <v>0.023</v>
      </c>
      <c r="D1671" s="37">
        <v>73.0</v>
      </c>
      <c r="E1671" s="37">
        <v>66.0</v>
      </c>
      <c r="F1671" s="37">
        <v>0.22</v>
      </c>
      <c r="G1671" s="37">
        <v>0.688</v>
      </c>
      <c r="H1671" s="37">
        <v>0.092</v>
      </c>
      <c r="I1671" s="37">
        <v>2.4763188E7</v>
      </c>
      <c r="J1671" s="37">
        <v>0.604</v>
      </c>
      <c r="K1671" s="36" t="s">
        <v>167</v>
      </c>
      <c r="L1671" s="36" t="s">
        <v>145</v>
      </c>
      <c r="M1671" s="31" t="s">
        <v>91</v>
      </c>
    </row>
    <row r="1672" ht="15.75" customHeight="1">
      <c r="A1672" s="37" t="str">
        <f t="shared" si="1"/>
        <v>Georgia-Asia2012</v>
      </c>
      <c r="B1672" s="37">
        <v>0.014</v>
      </c>
      <c r="C1672" s="37">
        <v>0.013</v>
      </c>
      <c r="D1672" s="37">
        <v>78.0</v>
      </c>
      <c r="E1672" s="37">
        <v>70.0</v>
      </c>
      <c r="F1672" s="37">
        <v>0.176</v>
      </c>
      <c r="G1672" s="37">
        <v>0.681</v>
      </c>
      <c r="H1672" s="37">
        <v>0.143</v>
      </c>
      <c r="I1672" s="37">
        <v>4490700.0</v>
      </c>
      <c r="J1672" s="37">
        <v>0.532</v>
      </c>
      <c r="K1672" s="36" t="s">
        <v>153</v>
      </c>
      <c r="L1672" s="36" t="s">
        <v>145</v>
      </c>
      <c r="M1672" s="31" t="s">
        <v>91</v>
      </c>
    </row>
    <row r="1673" ht="15.75" customHeight="1">
      <c r="A1673" s="37" t="str">
        <f t="shared" si="1"/>
        <v>Armenia-Asia2012</v>
      </c>
      <c r="B1673" s="37">
        <v>0.014</v>
      </c>
      <c r="C1673" s="37">
        <v>0.015</v>
      </c>
      <c r="D1673" s="37">
        <v>78.0</v>
      </c>
      <c r="E1673" s="37">
        <v>71.0</v>
      </c>
      <c r="F1673" s="37">
        <v>0.203</v>
      </c>
      <c r="G1673" s="37">
        <v>0.693</v>
      </c>
      <c r="H1673" s="37">
        <v>0.103</v>
      </c>
      <c r="I1673" s="37">
        <v>2969081.0</v>
      </c>
      <c r="J1673" s="37">
        <v>0.632</v>
      </c>
      <c r="K1673" s="36" t="s">
        <v>146</v>
      </c>
      <c r="L1673" s="36" t="s">
        <v>145</v>
      </c>
      <c r="M1673" s="31" t="s">
        <v>91</v>
      </c>
    </row>
    <row r="1674" ht="15.75" customHeight="1">
      <c r="A1674" s="37" t="str">
        <f t="shared" si="1"/>
        <v>Vietnam-Asia2012</v>
      </c>
      <c r="B1674" s="37">
        <v>0.016</v>
      </c>
      <c r="C1674" s="37">
        <v>0.02</v>
      </c>
      <c r="D1674" s="37">
        <v>80.0</v>
      </c>
      <c r="E1674" s="37">
        <v>71.0</v>
      </c>
      <c r="F1674" s="37">
        <v>0.229</v>
      </c>
      <c r="G1674" s="37">
        <v>0.706</v>
      </c>
      <c r="H1674" s="37">
        <v>0.066</v>
      </c>
      <c r="I1674" s="37">
        <v>8.87729E7</v>
      </c>
      <c r="J1674" s="37">
        <v>0.317</v>
      </c>
      <c r="K1674" s="36" t="s">
        <v>178</v>
      </c>
      <c r="L1674" s="36" t="s">
        <v>145</v>
      </c>
      <c r="M1674" s="31" t="s">
        <v>91</v>
      </c>
    </row>
    <row r="1675" ht="15.75" customHeight="1">
      <c r="A1675" s="37" t="str">
        <f t="shared" si="1"/>
        <v>Brunei-Asia2012</v>
      </c>
      <c r="B1675" s="37">
        <v>0.016</v>
      </c>
      <c r="C1675" s="37">
        <v>0.008</v>
      </c>
      <c r="D1675" s="37">
        <v>80.0</v>
      </c>
      <c r="E1675" s="37">
        <v>77.0</v>
      </c>
      <c r="F1675" s="37">
        <v>0.258</v>
      </c>
      <c r="G1675" s="37">
        <v>0.702</v>
      </c>
      <c r="H1675" s="37">
        <v>0.04</v>
      </c>
      <c r="I1675" s="37">
        <v>412238.0</v>
      </c>
      <c r="J1675" s="37">
        <v>0.762</v>
      </c>
      <c r="K1675" s="36" t="s">
        <v>150</v>
      </c>
      <c r="L1675" s="36" t="s">
        <v>145</v>
      </c>
      <c r="M1675" s="31" t="s">
        <v>91</v>
      </c>
    </row>
    <row r="1676" ht="15.75" customHeight="1">
      <c r="A1676" s="37" t="str">
        <f t="shared" si="1"/>
        <v>Myanmar-Asia2012</v>
      </c>
      <c r="B1676" s="37">
        <v>0.017</v>
      </c>
      <c r="C1676" s="37">
        <v>0.041</v>
      </c>
      <c r="D1676" s="37">
        <v>67.0</v>
      </c>
      <c r="E1676" s="37">
        <v>63.0</v>
      </c>
      <c r="F1676" s="37">
        <v>0.253</v>
      </c>
      <c r="G1676" s="37">
        <v>0.696</v>
      </c>
      <c r="H1676" s="37">
        <v>0.052</v>
      </c>
      <c r="I1676" s="37">
        <v>5.2797319E7</v>
      </c>
      <c r="J1676" s="37">
        <v>0.325</v>
      </c>
      <c r="K1676" s="36" t="s">
        <v>165</v>
      </c>
      <c r="L1676" s="36" t="s">
        <v>145</v>
      </c>
      <c r="M1676" s="31" t="s">
        <v>91</v>
      </c>
    </row>
    <row r="1677" ht="15.75" customHeight="1">
      <c r="A1677" s="37" t="str">
        <f t="shared" si="1"/>
        <v>Sri Lanka-Asia2012</v>
      </c>
      <c r="B1677" s="37">
        <v>0.018</v>
      </c>
      <c r="C1677" s="37">
        <v>0.009</v>
      </c>
      <c r="D1677" s="37">
        <v>77.0</v>
      </c>
      <c r="E1677" s="37">
        <v>71.0</v>
      </c>
      <c r="F1677" s="37">
        <v>0.252</v>
      </c>
      <c r="G1677" s="37">
        <v>0.666</v>
      </c>
      <c r="H1677" s="37">
        <v>0.082</v>
      </c>
      <c r="I1677" s="37">
        <v>2.0328E7</v>
      </c>
      <c r="J1677" s="37">
        <v>0.183</v>
      </c>
      <c r="K1677" s="36" t="s">
        <v>172</v>
      </c>
      <c r="L1677" s="36" t="s">
        <v>145</v>
      </c>
      <c r="M1677" s="31" t="s">
        <v>91</v>
      </c>
    </row>
    <row r="1678" ht="15.75" customHeight="1">
      <c r="A1678" s="37" t="str">
        <f t="shared" si="1"/>
        <v>Malaysia-Asia2012</v>
      </c>
      <c r="B1678" s="37">
        <v>0.018</v>
      </c>
      <c r="C1678" s="37">
        <v>0.007</v>
      </c>
      <c r="D1678" s="37">
        <v>77.0</v>
      </c>
      <c r="E1678" s="37">
        <v>73.0</v>
      </c>
      <c r="F1678" s="37">
        <v>0.267</v>
      </c>
      <c r="G1678" s="37">
        <v>0.682</v>
      </c>
      <c r="H1678" s="37">
        <v>0.052</v>
      </c>
      <c r="I1678" s="37">
        <v>2.9239927E7</v>
      </c>
      <c r="J1678" s="37">
        <v>0.725</v>
      </c>
      <c r="K1678" s="36" t="s">
        <v>162</v>
      </c>
      <c r="L1678" s="36" t="s">
        <v>145</v>
      </c>
      <c r="M1678" s="31" t="s">
        <v>91</v>
      </c>
    </row>
    <row r="1679" ht="15.75" customHeight="1">
      <c r="A1679" s="37" t="str">
        <f t="shared" si="1"/>
        <v>Azerbaijan-Asia2012</v>
      </c>
      <c r="B1679" s="37">
        <v>0.019</v>
      </c>
      <c r="C1679" s="37">
        <v>0.031</v>
      </c>
      <c r="D1679" s="37">
        <v>74.0</v>
      </c>
      <c r="E1679" s="37">
        <v>68.0</v>
      </c>
      <c r="F1679" s="37">
        <v>0.222</v>
      </c>
      <c r="G1679" s="37">
        <v>0.721</v>
      </c>
      <c r="H1679" s="37">
        <v>0.057</v>
      </c>
      <c r="I1679" s="37">
        <v>9295784.0</v>
      </c>
      <c r="J1679" s="37">
        <v>0.539</v>
      </c>
      <c r="K1679" s="36" t="s">
        <v>147</v>
      </c>
      <c r="L1679" s="36" t="s">
        <v>145</v>
      </c>
      <c r="M1679" s="31" t="s">
        <v>91</v>
      </c>
    </row>
    <row r="1680" ht="15.75" customHeight="1">
      <c r="A1680" s="37" t="str">
        <f t="shared" si="1"/>
        <v>Indonesia-Asia2012</v>
      </c>
      <c r="B1680" s="37">
        <v>0.019</v>
      </c>
      <c r="C1680" s="37">
        <v>0.025</v>
      </c>
      <c r="D1680" s="37">
        <v>73.0</v>
      </c>
      <c r="E1680" s="37">
        <v>69.0</v>
      </c>
      <c r="F1680" s="37">
        <v>0.293</v>
      </c>
      <c r="G1680" s="37">
        <v>0.656</v>
      </c>
      <c r="H1680" s="37">
        <v>0.051</v>
      </c>
      <c r="I1680" s="37">
        <v>2.46864191E8</v>
      </c>
      <c r="J1680" s="37">
        <v>0.515</v>
      </c>
      <c r="K1680" s="36" t="s">
        <v>156</v>
      </c>
      <c r="L1680" s="36" t="s">
        <v>145</v>
      </c>
      <c r="M1680" s="31" t="s">
        <v>91</v>
      </c>
    </row>
    <row r="1681" ht="15.75" customHeight="1">
      <c r="A1681" s="37" t="str">
        <f t="shared" si="1"/>
        <v>Bhutan-Asia2012</v>
      </c>
      <c r="B1681" s="37">
        <v>0.02</v>
      </c>
      <c r="C1681" s="37">
        <v>0.031</v>
      </c>
      <c r="D1681" s="37">
        <v>68.0</v>
      </c>
      <c r="E1681" s="37">
        <v>68.0</v>
      </c>
      <c r="F1681" s="37">
        <v>0.285</v>
      </c>
      <c r="G1681" s="37">
        <v>0.668</v>
      </c>
      <c r="H1681" s="37">
        <v>0.047</v>
      </c>
      <c r="I1681" s="37">
        <v>741822.0</v>
      </c>
      <c r="J1681" s="37">
        <v>0.364</v>
      </c>
      <c r="K1681" s="36" t="s">
        <v>149</v>
      </c>
      <c r="L1681" s="36" t="s">
        <v>145</v>
      </c>
      <c r="M1681" s="31" t="s">
        <v>91</v>
      </c>
    </row>
    <row r="1682" ht="15.75" customHeight="1">
      <c r="A1682" s="37" t="str">
        <f t="shared" si="1"/>
        <v>Bangladesh-Asia2012</v>
      </c>
      <c r="B1682" s="37">
        <v>0.02</v>
      </c>
      <c r="C1682" s="37">
        <v>0.035</v>
      </c>
      <c r="D1682" s="37">
        <v>71.0</v>
      </c>
      <c r="E1682" s="37">
        <v>70.0</v>
      </c>
      <c r="F1682" s="37">
        <v>0.306</v>
      </c>
      <c r="G1682" s="37">
        <v>0.647</v>
      </c>
      <c r="H1682" s="37">
        <v>0.047</v>
      </c>
      <c r="I1682" s="37">
        <v>1.54695368E8</v>
      </c>
      <c r="J1682" s="37">
        <v>0.32</v>
      </c>
      <c r="K1682" s="36" t="s">
        <v>148</v>
      </c>
      <c r="L1682" s="36" t="s">
        <v>145</v>
      </c>
      <c r="M1682" s="31" t="s">
        <v>91</v>
      </c>
    </row>
    <row r="1683" ht="15.75" customHeight="1">
      <c r="A1683" s="37" t="str">
        <f t="shared" si="1"/>
        <v>India-Asia2012</v>
      </c>
      <c r="B1683" s="37">
        <v>0.021</v>
      </c>
      <c r="C1683" s="37">
        <v>0.043</v>
      </c>
      <c r="D1683" s="37">
        <v>68.0</v>
      </c>
      <c r="E1683" s="37">
        <v>65.0</v>
      </c>
      <c r="F1683" s="37">
        <v>0.294</v>
      </c>
      <c r="G1683" s="37">
        <v>0.654</v>
      </c>
      <c r="H1683" s="37">
        <v>0.052</v>
      </c>
      <c r="I1683" s="37">
        <v>1.236686732E9</v>
      </c>
      <c r="J1683" s="37">
        <v>0.316</v>
      </c>
      <c r="K1683" s="36" t="s">
        <v>155</v>
      </c>
      <c r="L1683" s="36" t="s">
        <v>145</v>
      </c>
      <c r="M1683" s="31" t="s">
        <v>91</v>
      </c>
    </row>
    <row r="1684" ht="15.75" customHeight="1">
      <c r="A1684" s="37" t="str">
        <f t="shared" si="1"/>
        <v>Uzbekistan-Asia2012</v>
      </c>
      <c r="B1684" s="37">
        <v>0.021</v>
      </c>
      <c r="C1684" s="37">
        <v>0.038</v>
      </c>
      <c r="D1684" s="37">
        <v>72.0</v>
      </c>
      <c r="E1684" s="37">
        <v>65.0</v>
      </c>
      <c r="F1684" s="37">
        <v>0.289</v>
      </c>
      <c r="G1684" s="37">
        <v>0.668</v>
      </c>
      <c r="H1684" s="37">
        <v>0.043</v>
      </c>
      <c r="I1684" s="37">
        <v>2.97745E7</v>
      </c>
      <c r="J1684" s="37">
        <v>0.362</v>
      </c>
      <c r="K1684" s="36" t="s">
        <v>177</v>
      </c>
      <c r="L1684" s="36" t="s">
        <v>145</v>
      </c>
      <c r="M1684" s="31" t="s">
        <v>91</v>
      </c>
    </row>
    <row r="1685" ht="15.75" customHeight="1">
      <c r="A1685" s="37" t="str">
        <f t="shared" si="1"/>
        <v>Turkmenistan-Asia2012</v>
      </c>
      <c r="B1685" s="37">
        <v>0.022</v>
      </c>
      <c r="C1685" s="37">
        <v>0.048</v>
      </c>
      <c r="D1685" s="37">
        <v>70.0</v>
      </c>
      <c r="E1685" s="37">
        <v>61.0</v>
      </c>
      <c r="F1685" s="37">
        <v>0.286</v>
      </c>
      <c r="G1685" s="37">
        <v>0.673</v>
      </c>
      <c r="H1685" s="37">
        <v>0.041</v>
      </c>
      <c r="I1685" s="37">
        <v>5172931.0</v>
      </c>
      <c r="J1685" s="37">
        <v>0.49</v>
      </c>
      <c r="K1685" s="36" t="s">
        <v>176</v>
      </c>
      <c r="L1685" s="36" t="s">
        <v>145</v>
      </c>
      <c r="M1685" s="31" t="s">
        <v>91</v>
      </c>
    </row>
    <row r="1686" ht="15.75" customHeight="1">
      <c r="A1686" s="37" t="str">
        <f t="shared" si="1"/>
        <v>Nepal-Asia2012</v>
      </c>
      <c r="B1686" s="37">
        <v>0.022</v>
      </c>
      <c r="C1686" s="37">
        <v>0.033</v>
      </c>
      <c r="D1686" s="37">
        <v>69.0</v>
      </c>
      <c r="E1686" s="37">
        <v>67.0</v>
      </c>
      <c r="F1686" s="37">
        <v>0.356</v>
      </c>
      <c r="G1686" s="37">
        <v>0.594</v>
      </c>
      <c r="H1686" s="37">
        <v>0.051</v>
      </c>
      <c r="I1686" s="37">
        <v>2.7474377E7</v>
      </c>
      <c r="J1686" s="37">
        <v>0.175</v>
      </c>
      <c r="K1686" s="36" t="s">
        <v>166</v>
      </c>
      <c r="L1686" s="36" t="s">
        <v>145</v>
      </c>
      <c r="M1686" s="31" t="s">
        <v>91</v>
      </c>
    </row>
    <row r="1687" ht="15.75" customHeight="1">
      <c r="A1687" s="37" t="str">
        <f t="shared" si="1"/>
        <v>Maldives-Asia2012</v>
      </c>
      <c r="B1687" s="37">
        <v>0.022</v>
      </c>
      <c r="C1687" s="37">
        <v>0.009</v>
      </c>
      <c r="D1687" s="37">
        <v>79.0</v>
      </c>
      <c r="E1687" s="37">
        <v>77.0</v>
      </c>
      <c r="F1687" s="37">
        <v>0.29</v>
      </c>
      <c r="G1687" s="37">
        <v>0.66</v>
      </c>
      <c r="H1687" s="37">
        <v>0.05</v>
      </c>
      <c r="I1687" s="37">
        <v>338442.0</v>
      </c>
      <c r="J1687" s="37">
        <v>0.423</v>
      </c>
      <c r="K1687" s="36" t="s">
        <v>163</v>
      </c>
      <c r="L1687" s="36" t="s">
        <v>145</v>
      </c>
      <c r="M1687" s="31" t="s">
        <v>91</v>
      </c>
    </row>
    <row r="1688" ht="15.75" customHeight="1">
      <c r="A1688" s="37" t="str">
        <f t="shared" si="1"/>
        <v>Mongolia-Asia2012</v>
      </c>
      <c r="B1688" s="37">
        <v>0.023</v>
      </c>
      <c r="C1688" s="37">
        <v>0.027</v>
      </c>
      <c r="D1688" s="37">
        <v>71.0</v>
      </c>
      <c r="E1688" s="37">
        <v>63.0</v>
      </c>
      <c r="F1688" s="37">
        <v>0.271</v>
      </c>
      <c r="G1688" s="37">
        <v>0.691</v>
      </c>
      <c r="H1688" s="37">
        <v>0.038</v>
      </c>
      <c r="I1688" s="37">
        <v>2796484.0</v>
      </c>
      <c r="J1688" s="37">
        <v>0.695</v>
      </c>
      <c r="K1688" s="36" t="s">
        <v>164</v>
      </c>
      <c r="L1688" s="36" t="s">
        <v>145</v>
      </c>
      <c r="M1688" s="31" t="s">
        <v>91</v>
      </c>
    </row>
    <row r="1689" ht="15.75" customHeight="1">
      <c r="A1689" s="37" t="str">
        <f t="shared" si="1"/>
        <v>Kazakhstan-Asia2012</v>
      </c>
      <c r="B1689" s="37">
        <v>0.023</v>
      </c>
      <c r="C1689" s="37">
        <v>0.016</v>
      </c>
      <c r="D1689" s="37">
        <v>74.0</v>
      </c>
      <c r="E1689" s="37">
        <v>65.0</v>
      </c>
      <c r="F1689" s="37">
        <v>0.255</v>
      </c>
      <c r="G1689" s="37">
        <v>0.68</v>
      </c>
      <c r="H1689" s="37">
        <v>0.066</v>
      </c>
      <c r="I1689" s="37">
        <v>1.6791425E7</v>
      </c>
      <c r="J1689" s="37">
        <v>0.535</v>
      </c>
      <c r="K1689" s="36" t="s">
        <v>158</v>
      </c>
      <c r="L1689" s="36" t="s">
        <v>145</v>
      </c>
      <c r="M1689" s="31" t="s">
        <v>91</v>
      </c>
    </row>
    <row r="1690" ht="15.75" customHeight="1">
      <c r="A1690" s="37" t="str">
        <f t="shared" si="1"/>
        <v>Philippines-Asia2012</v>
      </c>
      <c r="B1690" s="37">
        <v>0.025</v>
      </c>
      <c r="C1690" s="37">
        <v>0.024</v>
      </c>
      <c r="D1690" s="37">
        <v>72.0</v>
      </c>
      <c r="E1690" s="37">
        <v>65.0</v>
      </c>
      <c r="F1690" s="37">
        <v>0.345</v>
      </c>
      <c r="G1690" s="37">
        <v>0.616</v>
      </c>
      <c r="H1690" s="37">
        <v>0.038</v>
      </c>
      <c r="I1690" s="37">
        <v>9.6706764E7</v>
      </c>
      <c r="J1690" s="37">
        <v>0.448</v>
      </c>
      <c r="K1690" s="36" t="s">
        <v>169</v>
      </c>
      <c r="L1690" s="36" t="s">
        <v>145</v>
      </c>
      <c r="M1690" s="31" t="s">
        <v>91</v>
      </c>
    </row>
    <row r="1691" ht="15.75" customHeight="1">
      <c r="A1691" s="37" t="str">
        <f t="shared" si="1"/>
        <v>Pakistan-Asia2012</v>
      </c>
      <c r="B1691" s="37">
        <v>0.026</v>
      </c>
      <c r="C1691" s="37">
        <v>0.071</v>
      </c>
      <c r="D1691" s="37">
        <v>67.0</v>
      </c>
      <c r="E1691" s="37">
        <v>66.0</v>
      </c>
      <c r="F1691" s="37">
        <v>0.343</v>
      </c>
      <c r="G1691" s="37">
        <v>0.613</v>
      </c>
      <c r="H1691" s="37">
        <v>0.044</v>
      </c>
      <c r="I1691" s="37">
        <v>1.79160111E8</v>
      </c>
      <c r="J1691" s="37">
        <v>0.374</v>
      </c>
      <c r="K1691" s="36" t="s">
        <v>168</v>
      </c>
      <c r="L1691" s="36" t="s">
        <v>145</v>
      </c>
      <c r="M1691" s="31" t="s">
        <v>91</v>
      </c>
    </row>
    <row r="1692" ht="15.75" customHeight="1">
      <c r="A1692" s="37" t="str">
        <f t="shared" si="1"/>
        <v>Cambodia-Asia2012</v>
      </c>
      <c r="B1692" s="37">
        <v>0.026</v>
      </c>
      <c r="C1692" s="37">
        <v>0.034</v>
      </c>
      <c r="D1692" s="37">
        <v>74.0</v>
      </c>
      <c r="E1692" s="37">
        <v>69.0</v>
      </c>
      <c r="F1692" s="37">
        <v>0.312</v>
      </c>
      <c r="G1692" s="37">
        <v>0.635</v>
      </c>
      <c r="H1692" s="37">
        <v>0.053</v>
      </c>
      <c r="I1692" s="37">
        <v>1.4864646E7</v>
      </c>
      <c r="J1692" s="37">
        <v>0.201</v>
      </c>
      <c r="K1692" s="36" t="s">
        <v>151</v>
      </c>
      <c r="L1692" s="36" t="s">
        <v>145</v>
      </c>
      <c r="M1692" s="31" t="s">
        <v>91</v>
      </c>
    </row>
    <row r="1693" ht="15.75" customHeight="1">
      <c r="A1693" s="37" t="str">
        <f t="shared" si="1"/>
        <v>Laos-Asia2012</v>
      </c>
      <c r="B1693" s="37">
        <v>0.027</v>
      </c>
      <c r="C1693" s="37">
        <v>0.055</v>
      </c>
      <c r="D1693" s="37">
        <v>69.0</v>
      </c>
      <c r="E1693" s="37">
        <v>66.0</v>
      </c>
      <c r="F1693" s="37">
        <v>0.356</v>
      </c>
      <c r="G1693" s="37">
        <v>0.606</v>
      </c>
      <c r="H1693" s="37">
        <v>0.038</v>
      </c>
      <c r="I1693" s="37">
        <v>6645827.0</v>
      </c>
      <c r="J1693" s="37">
        <v>0.354</v>
      </c>
      <c r="K1693" s="36" t="s">
        <v>160</v>
      </c>
      <c r="L1693" s="36" t="s">
        <v>145</v>
      </c>
      <c r="M1693" s="31" t="s">
        <v>91</v>
      </c>
    </row>
    <row r="1694" ht="15.75" customHeight="1">
      <c r="A1694" s="37" t="str">
        <f t="shared" si="1"/>
        <v>Kyrgyzstan-Asia2012</v>
      </c>
      <c r="B1694" s="37">
        <v>0.028</v>
      </c>
      <c r="C1694" s="37">
        <v>0.023</v>
      </c>
      <c r="D1694" s="37">
        <v>74.0</v>
      </c>
      <c r="E1694" s="37">
        <v>66.0</v>
      </c>
      <c r="F1694" s="37">
        <v>0.302</v>
      </c>
      <c r="G1694" s="37">
        <v>0.656</v>
      </c>
      <c r="H1694" s="37">
        <v>0.042</v>
      </c>
      <c r="I1694" s="37">
        <v>5607200.0</v>
      </c>
      <c r="J1694" s="37">
        <v>0.354</v>
      </c>
      <c r="K1694" s="36" t="s">
        <v>159</v>
      </c>
      <c r="L1694" s="36" t="s">
        <v>145</v>
      </c>
      <c r="M1694" s="31" t="s">
        <v>91</v>
      </c>
    </row>
    <row r="1695" ht="15.75" customHeight="1">
      <c r="A1695" s="37" t="str">
        <f t="shared" si="1"/>
        <v>Tajikistan-Asia2012</v>
      </c>
      <c r="B1695" s="37">
        <v>0.033</v>
      </c>
      <c r="C1695" s="37">
        <v>0.042</v>
      </c>
      <c r="D1695" s="37">
        <v>71.0</v>
      </c>
      <c r="E1695" s="37">
        <v>64.0</v>
      </c>
      <c r="F1695" s="37">
        <v>0.358</v>
      </c>
      <c r="G1695" s="37">
        <v>0.61</v>
      </c>
      <c r="H1695" s="37">
        <v>0.032</v>
      </c>
      <c r="I1695" s="37">
        <v>8008990.0</v>
      </c>
      <c r="J1695" s="37">
        <v>0.266</v>
      </c>
      <c r="K1695" s="36" t="s">
        <v>173</v>
      </c>
      <c r="L1695" s="36" t="s">
        <v>145</v>
      </c>
      <c r="M1695" s="31" t="s">
        <v>91</v>
      </c>
    </row>
    <row r="1696" ht="15.75" customHeight="1">
      <c r="A1696" s="37" t="str">
        <f t="shared" si="1"/>
        <v>Afghanistan-Asia2012</v>
      </c>
      <c r="B1696" s="37">
        <v>0.035</v>
      </c>
      <c r="C1696" s="37">
        <v>0.072</v>
      </c>
      <c r="D1696" s="37">
        <v>62.0</v>
      </c>
      <c r="E1696" s="37">
        <v>59.0</v>
      </c>
      <c r="F1696" s="37">
        <v>0.474</v>
      </c>
      <c r="G1696" s="37">
        <v>0.503</v>
      </c>
      <c r="H1696" s="37">
        <v>0.023</v>
      </c>
      <c r="I1696" s="37">
        <v>2.9824536E7</v>
      </c>
      <c r="J1696" s="37">
        <v>0.255</v>
      </c>
      <c r="K1696" s="36" t="s">
        <v>144</v>
      </c>
      <c r="L1696" s="36" t="s">
        <v>145</v>
      </c>
      <c r="M1696" s="31" t="s">
        <v>91</v>
      </c>
    </row>
    <row r="1697" ht="15.75" customHeight="1">
      <c r="A1697" s="37" t="str">
        <f t="shared" si="1"/>
        <v>Timor-Leste-Asia2012</v>
      </c>
      <c r="B1697" s="37">
        <v>0.036</v>
      </c>
      <c r="C1697" s="37">
        <v>0.048</v>
      </c>
      <c r="D1697" s="37">
        <v>69.0</v>
      </c>
      <c r="E1697" s="37">
        <v>66.0</v>
      </c>
      <c r="F1697" s="37">
        <v>0.463</v>
      </c>
      <c r="G1697" s="37">
        <v>0.505</v>
      </c>
      <c r="H1697" s="37">
        <v>0.032</v>
      </c>
      <c r="I1697" s="37">
        <v>1148958.0</v>
      </c>
      <c r="J1697" s="37">
        <v>0.308</v>
      </c>
      <c r="K1697" s="36" t="s">
        <v>175</v>
      </c>
      <c r="L1697" s="36" t="s">
        <v>145</v>
      </c>
      <c r="M1697" s="31" t="s">
        <v>91</v>
      </c>
    </row>
    <row r="1698" ht="15.75" customHeight="1">
      <c r="A1698" s="37" t="str">
        <f t="shared" si="1"/>
        <v>Monaco-Europe2005</v>
      </c>
      <c r="B1698" s="36"/>
      <c r="C1698" s="37">
        <v>0.004</v>
      </c>
      <c r="D1698" s="36"/>
      <c r="E1698" s="36"/>
      <c r="F1698" s="36"/>
      <c r="G1698" s="36"/>
      <c r="H1698" s="36"/>
      <c r="I1698" s="37">
        <v>33808.0</v>
      </c>
      <c r="J1698" s="37">
        <v>1.0</v>
      </c>
      <c r="K1698" s="36" t="s">
        <v>209</v>
      </c>
      <c r="L1698" s="36" t="s">
        <v>180</v>
      </c>
      <c r="M1698" s="31" t="s">
        <v>84</v>
      </c>
    </row>
    <row r="1699" ht="15.75" customHeight="1">
      <c r="A1699" s="37" t="str">
        <f t="shared" si="1"/>
        <v>Faeroe Islands-Europe2005</v>
      </c>
      <c r="B1699" s="36"/>
      <c r="C1699" s="36"/>
      <c r="D1699" s="37">
        <v>82.0</v>
      </c>
      <c r="E1699" s="37">
        <v>77.0</v>
      </c>
      <c r="F1699" s="36"/>
      <c r="G1699" s="36"/>
      <c r="H1699" s="36"/>
      <c r="I1699" s="37">
        <v>49157.0</v>
      </c>
      <c r="J1699" s="37">
        <v>0.398</v>
      </c>
      <c r="K1699" s="36" t="s">
        <v>192</v>
      </c>
      <c r="L1699" s="36" t="s">
        <v>180</v>
      </c>
      <c r="M1699" s="31" t="s">
        <v>84</v>
      </c>
    </row>
    <row r="1700" ht="15.75" customHeight="1">
      <c r="A1700" s="37" t="str">
        <f t="shared" si="1"/>
        <v>Bosnia and Herzegovina-Europe2005</v>
      </c>
      <c r="B1700" s="37">
        <v>0.008</v>
      </c>
      <c r="C1700" s="37">
        <v>0.007</v>
      </c>
      <c r="D1700" s="37">
        <v>78.0</v>
      </c>
      <c r="E1700" s="37">
        <v>73.0</v>
      </c>
      <c r="F1700" s="37">
        <v>0.189</v>
      </c>
      <c r="G1700" s="37">
        <v>0.68</v>
      </c>
      <c r="H1700" s="37">
        <v>0.131</v>
      </c>
      <c r="I1700" s="37">
        <v>3879828.0</v>
      </c>
      <c r="J1700" s="37">
        <v>0.392</v>
      </c>
      <c r="K1700" s="36" t="s">
        <v>185</v>
      </c>
      <c r="L1700" s="36" t="s">
        <v>180</v>
      </c>
      <c r="M1700" s="31" t="s">
        <v>84</v>
      </c>
    </row>
    <row r="1701" ht="15.75" customHeight="1">
      <c r="A1701" s="37" t="str">
        <f t="shared" si="1"/>
        <v>Germany-Europe2005</v>
      </c>
      <c r="B1701" s="37">
        <v>0.008</v>
      </c>
      <c r="C1701" s="37">
        <v>0.004</v>
      </c>
      <c r="D1701" s="37">
        <v>82.0</v>
      </c>
      <c r="E1701" s="37">
        <v>76.0</v>
      </c>
      <c r="F1701" s="37">
        <v>0.143</v>
      </c>
      <c r="G1701" s="37">
        <v>0.667</v>
      </c>
      <c r="H1701" s="37">
        <v>0.189</v>
      </c>
      <c r="I1701" s="37">
        <v>8.2469422E7</v>
      </c>
      <c r="J1701" s="37">
        <v>0.734</v>
      </c>
      <c r="K1701" s="36" t="s">
        <v>195</v>
      </c>
      <c r="L1701" s="36" t="s">
        <v>180</v>
      </c>
      <c r="M1701" s="31" t="s">
        <v>84</v>
      </c>
    </row>
    <row r="1702" ht="15.75" customHeight="1">
      <c r="A1702" s="37" t="str">
        <f t="shared" si="1"/>
        <v>Ukraine-Europe2005</v>
      </c>
      <c r="B1702" s="37">
        <v>0.009</v>
      </c>
      <c r="C1702" s="37">
        <v>0.013</v>
      </c>
      <c r="D1702" s="37">
        <v>74.0</v>
      </c>
      <c r="E1702" s="37">
        <v>62.0</v>
      </c>
      <c r="F1702" s="37">
        <v>0.147</v>
      </c>
      <c r="G1702" s="37">
        <v>0.695</v>
      </c>
      <c r="H1702" s="37">
        <v>0.158</v>
      </c>
      <c r="I1702" s="37">
        <v>4.710515E7</v>
      </c>
      <c r="J1702" s="37">
        <v>0.678</v>
      </c>
      <c r="K1702" s="36" t="s">
        <v>226</v>
      </c>
      <c r="L1702" s="36" t="s">
        <v>180</v>
      </c>
      <c r="M1702" s="31" t="s">
        <v>84</v>
      </c>
    </row>
    <row r="1703" ht="15.75" customHeight="1">
      <c r="A1703" s="37" t="str">
        <f t="shared" si="1"/>
        <v>Belarus-Europe2005</v>
      </c>
      <c r="B1703" s="37">
        <v>0.009</v>
      </c>
      <c r="C1703" s="37">
        <v>0.007</v>
      </c>
      <c r="D1703" s="37">
        <v>75.0</v>
      </c>
      <c r="E1703" s="37">
        <v>63.0</v>
      </c>
      <c r="F1703" s="37">
        <v>0.155</v>
      </c>
      <c r="G1703" s="37">
        <v>0.698</v>
      </c>
      <c r="H1703" s="37">
        <v>0.147</v>
      </c>
      <c r="I1703" s="37">
        <v>9663000.0</v>
      </c>
      <c r="J1703" s="37">
        <v>0.724</v>
      </c>
      <c r="K1703" s="36" t="s">
        <v>183</v>
      </c>
      <c r="L1703" s="36" t="s">
        <v>180</v>
      </c>
      <c r="M1703" s="31" t="s">
        <v>84</v>
      </c>
    </row>
    <row r="1704" ht="15.75" customHeight="1">
      <c r="A1704" s="37" t="str">
        <f t="shared" si="1"/>
        <v>Lithuania-Europe2005</v>
      </c>
      <c r="B1704" s="37">
        <v>0.009</v>
      </c>
      <c r="C1704" s="37">
        <v>0.008</v>
      </c>
      <c r="D1704" s="37">
        <v>77.0</v>
      </c>
      <c r="E1704" s="37">
        <v>65.0</v>
      </c>
      <c r="F1704" s="37">
        <v>0.167</v>
      </c>
      <c r="G1704" s="37">
        <v>0.681</v>
      </c>
      <c r="H1704" s="37">
        <v>0.151</v>
      </c>
      <c r="I1704" s="37">
        <v>3322528.0</v>
      </c>
      <c r="J1704" s="37">
        <v>0.666</v>
      </c>
      <c r="K1704" s="36" t="s">
        <v>205</v>
      </c>
      <c r="L1704" s="36" t="s">
        <v>180</v>
      </c>
      <c r="M1704" s="31" t="s">
        <v>84</v>
      </c>
    </row>
    <row r="1705" ht="15.75" customHeight="1">
      <c r="A1705" s="37" t="str">
        <f t="shared" si="1"/>
        <v>Bulgaria-Europe2005</v>
      </c>
      <c r="B1705" s="37">
        <v>0.009</v>
      </c>
      <c r="C1705" s="37">
        <v>0.014</v>
      </c>
      <c r="D1705" s="37">
        <v>76.0</v>
      </c>
      <c r="E1705" s="37">
        <v>69.0</v>
      </c>
      <c r="F1705" s="37">
        <v>0.137</v>
      </c>
      <c r="G1705" s="37">
        <v>0.689</v>
      </c>
      <c r="H1705" s="37">
        <v>0.174</v>
      </c>
      <c r="I1705" s="37">
        <v>7739900.0</v>
      </c>
      <c r="J1705" s="37">
        <v>0.706</v>
      </c>
      <c r="K1705" s="36" t="s">
        <v>186</v>
      </c>
      <c r="L1705" s="36" t="s">
        <v>180</v>
      </c>
      <c r="M1705" s="31" t="s">
        <v>84</v>
      </c>
    </row>
    <row r="1706" ht="15.75" customHeight="1">
      <c r="A1706" s="37" t="str">
        <f t="shared" si="1"/>
        <v>Slovenia-Europe2005</v>
      </c>
      <c r="B1706" s="37">
        <v>0.009</v>
      </c>
      <c r="C1706" s="37">
        <v>0.004</v>
      </c>
      <c r="D1706" s="37">
        <v>81.0</v>
      </c>
      <c r="E1706" s="37">
        <v>74.0</v>
      </c>
      <c r="F1706" s="37">
        <v>0.142</v>
      </c>
      <c r="G1706" s="37">
        <v>0.703</v>
      </c>
      <c r="H1706" s="37">
        <v>0.155</v>
      </c>
      <c r="I1706" s="37">
        <v>2000474.0</v>
      </c>
      <c r="J1706" s="37">
        <v>0.505</v>
      </c>
      <c r="K1706" s="36" t="s">
        <v>221</v>
      </c>
      <c r="L1706" s="36" t="s">
        <v>180</v>
      </c>
      <c r="M1706" s="31" t="s">
        <v>84</v>
      </c>
    </row>
    <row r="1707" ht="15.75" customHeight="1">
      <c r="A1707" s="37" t="str">
        <f t="shared" si="1"/>
        <v>Russia-Europe2005</v>
      </c>
      <c r="B1707" s="37">
        <v>0.01</v>
      </c>
      <c r="C1707" s="37">
        <v>0.014</v>
      </c>
      <c r="D1707" s="37">
        <v>72.0</v>
      </c>
      <c r="E1707" s="37">
        <v>59.0</v>
      </c>
      <c r="F1707" s="37">
        <v>0.152</v>
      </c>
      <c r="G1707" s="37">
        <v>0.71</v>
      </c>
      <c r="H1707" s="37">
        <v>0.138</v>
      </c>
      <c r="I1707" s="37">
        <v>1.43113885E8</v>
      </c>
      <c r="J1707" s="37">
        <v>0.735</v>
      </c>
      <c r="K1707" s="36" t="s">
        <v>217</v>
      </c>
      <c r="L1707" s="36" t="s">
        <v>180</v>
      </c>
      <c r="M1707" s="31" t="s">
        <v>84</v>
      </c>
    </row>
    <row r="1708" ht="15.75" customHeight="1">
      <c r="A1708" s="37" t="str">
        <f t="shared" si="1"/>
        <v>Latvia-Europe2005</v>
      </c>
      <c r="B1708" s="37">
        <v>0.01</v>
      </c>
      <c r="C1708" s="37">
        <v>0.011</v>
      </c>
      <c r="D1708" s="37">
        <v>77.0</v>
      </c>
      <c r="E1708" s="37">
        <v>66.0</v>
      </c>
      <c r="F1708" s="37">
        <v>0.148</v>
      </c>
      <c r="G1708" s="37">
        <v>0.681</v>
      </c>
      <c r="H1708" s="37">
        <v>0.172</v>
      </c>
      <c r="I1708" s="37">
        <v>2238799.0</v>
      </c>
      <c r="J1708" s="37">
        <v>0.68</v>
      </c>
      <c r="K1708" s="36" t="s">
        <v>203</v>
      </c>
      <c r="L1708" s="36" t="s">
        <v>180</v>
      </c>
      <c r="M1708" s="31" t="s">
        <v>84</v>
      </c>
    </row>
    <row r="1709" ht="15.75" customHeight="1">
      <c r="A1709" s="37" t="str">
        <f t="shared" si="1"/>
        <v>Romania-Europe2005</v>
      </c>
      <c r="B1709" s="37">
        <v>0.01</v>
      </c>
      <c r="C1709" s="37">
        <v>0.018</v>
      </c>
      <c r="D1709" s="37">
        <v>76.0</v>
      </c>
      <c r="E1709" s="37">
        <v>68.0</v>
      </c>
      <c r="F1709" s="37">
        <v>0.155</v>
      </c>
      <c r="G1709" s="37">
        <v>0.697</v>
      </c>
      <c r="H1709" s="37">
        <v>0.148</v>
      </c>
      <c r="I1709" s="37">
        <v>2.1319685E7</v>
      </c>
      <c r="J1709" s="37">
        <v>0.532</v>
      </c>
      <c r="K1709" s="36" t="s">
        <v>216</v>
      </c>
      <c r="L1709" s="36" t="s">
        <v>180</v>
      </c>
      <c r="M1709" s="31" t="s">
        <v>84</v>
      </c>
    </row>
    <row r="1710" ht="15.75" customHeight="1">
      <c r="A1710" s="37" t="str">
        <f t="shared" si="1"/>
        <v>Hungary-Europe2005</v>
      </c>
      <c r="B1710" s="37">
        <v>0.01</v>
      </c>
      <c r="C1710" s="37">
        <v>0.007</v>
      </c>
      <c r="D1710" s="37">
        <v>77.0</v>
      </c>
      <c r="E1710" s="37">
        <v>69.0</v>
      </c>
      <c r="F1710" s="37">
        <v>0.155</v>
      </c>
      <c r="G1710" s="37">
        <v>0.688</v>
      </c>
      <c r="H1710" s="37">
        <v>0.157</v>
      </c>
      <c r="I1710" s="37">
        <v>1.0087065E7</v>
      </c>
      <c r="J1710" s="37">
        <v>0.664</v>
      </c>
      <c r="K1710" s="36" t="s">
        <v>197</v>
      </c>
      <c r="L1710" s="36" t="s">
        <v>180</v>
      </c>
      <c r="M1710" s="31" t="s">
        <v>84</v>
      </c>
    </row>
    <row r="1711" ht="15.75" customHeight="1">
      <c r="A1711" s="37" t="str">
        <f t="shared" si="1"/>
        <v>Serbia-Europe2005</v>
      </c>
      <c r="B1711" s="37">
        <v>0.01</v>
      </c>
      <c r="C1711" s="37">
        <v>0.008</v>
      </c>
      <c r="D1711" s="37">
        <v>75.0</v>
      </c>
      <c r="E1711" s="37">
        <v>70.0</v>
      </c>
      <c r="F1711" s="37">
        <v>0.181</v>
      </c>
      <c r="G1711" s="37">
        <v>0.679</v>
      </c>
      <c r="H1711" s="37">
        <v>0.14</v>
      </c>
      <c r="I1711" s="37">
        <v>7440769.0</v>
      </c>
      <c r="J1711" s="37">
        <v>0.545</v>
      </c>
      <c r="K1711" s="36" t="s">
        <v>219</v>
      </c>
      <c r="L1711" s="36" t="s">
        <v>180</v>
      </c>
      <c r="M1711" s="31" t="s">
        <v>84</v>
      </c>
    </row>
    <row r="1712" ht="15.75" customHeight="1">
      <c r="A1712" s="37" t="str">
        <f t="shared" si="1"/>
        <v>Slovakia-Europe2005</v>
      </c>
      <c r="B1712" s="37">
        <v>0.01</v>
      </c>
      <c r="C1712" s="37">
        <v>0.008</v>
      </c>
      <c r="D1712" s="37">
        <v>78.0</v>
      </c>
      <c r="E1712" s="37">
        <v>70.0</v>
      </c>
      <c r="F1712" s="37">
        <v>0.168</v>
      </c>
      <c r="G1712" s="37">
        <v>0.716</v>
      </c>
      <c r="H1712" s="37">
        <v>0.117</v>
      </c>
      <c r="I1712" s="37">
        <v>5372807.0</v>
      </c>
      <c r="J1712" s="37">
        <v>0.556</v>
      </c>
      <c r="K1712" s="36" t="s">
        <v>220</v>
      </c>
      <c r="L1712" s="36" t="s">
        <v>180</v>
      </c>
      <c r="M1712" s="31" t="s">
        <v>84</v>
      </c>
    </row>
    <row r="1713" ht="15.75" customHeight="1">
      <c r="A1713" s="37" t="str">
        <f t="shared" si="1"/>
        <v>Poland-Europe2005</v>
      </c>
      <c r="B1713" s="37">
        <v>0.01</v>
      </c>
      <c r="C1713" s="37">
        <v>0.007</v>
      </c>
      <c r="D1713" s="37">
        <v>79.0</v>
      </c>
      <c r="E1713" s="37">
        <v>71.0</v>
      </c>
      <c r="F1713" s="37">
        <v>0.164</v>
      </c>
      <c r="G1713" s="37">
        <v>0.703</v>
      </c>
      <c r="H1713" s="37">
        <v>0.133</v>
      </c>
      <c r="I1713" s="37">
        <v>3.8165445E7</v>
      </c>
      <c r="J1713" s="37">
        <v>0.615</v>
      </c>
      <c r="K1713" s="36" t="s">
        <v>214</v>
      </c>
      <c r="L1713" s="36" t="s">
        <v>180</v>
      </c>
      <c r="M1713" s="31" t="s">
        <v>84</v>
      </c>
    </row>
    <row r="1714" ht="15.75" customHeight="1">
      <c r="A1714" s="37" t="str">
        <f t="shared" si="1"/>
        <v>Croatia-Europe2005</v>
      </c>
      <c r="B1714" s="37">
        <v>0.01</v>
      </c>
      <c r="C1714" s="37">
        <v>0.006</v>
      </c>
      <c r="D1714" s="37">
        <v>79.0</v>
      </c>
      <c r="E1714" s="37">
        <v>72.0</v>
      </c>
      <c r="F1714" s="37">
        <v>0.16</v>
      </c>
      <c r="G1714" s="37">
        <v>0.67</v>
      </c>
      <c r="H1714" s="37">
        <v>0.171</v>
      </c>
      <c r="I1714" s="37">
        <v>4442000.0</v>
      </c>
      <c r="J1714" s="37">
        <v>0.564</v>
      </c>
      <c r="K1714" s="36" t="s">
        <v>187</v>
      </c>
      <c r="L1714" s="36" t="s">
        <v>180</v>
      </c>
      <c r="M1714" s="31" t="s">
        <v>84</v>
      </c>
    </row>
    <row r="1715" ht="15.75" customHeight="1">
      <c r="A1715" s="37" t="str">
        <f t="shared" si="1"/>
        <v>Czech Republic-Europe2005</v>
      </c>
      <c r="B1715" s="37">
        <v>0.01</v>
      </c>
      <c r="C1715" s="37">
        <v>0.004</v>
      </c>
      <c r="D1715" s="37">
        <v>79.0</v>
      </c>
      <c r="E1715" s="37">
        <v>73.0</v>
      </c>
      <c r="F1715" s="37">
        <v>0.148</v>
      </c>
      <c r="G1715" s="37">
        <v>0.711</v>
      </c>
      <c r="H1715" s="37">
        <v>0.141</v>
      </c>
      <c r="I1715" s="37">
        <v>1.0211216E7</v>
      </c>
      <c r="J1715" s="37">
        <v>0.736</v>
      </c>
      <c r="K1715" s="36" t="s">
        <v>189</v>
      </c>
      <c r="L1715" s="36" t="s">
        <v>180</v>
      </c>
      <c r="M1715" s="31" t="s">
        <v>84</v>
      </c>
    </row>
    <row r="1716" ht="15.75" customHeight="1">
      <c r="A1716" s="37" t="str">
        <f t="shared" si="1"/>
        <v>Portugal-Europe2005</v>
      </c>
      <c r="B1716" s="37">
        <v>0.01</v>
      </c>
      <c r="C1716" s="37">
        <v>0.004</v>
      </c>
      <c r="D1716" s="37">
        <v>81.0</v>
      </c>
      <c r="E1716" s="37">
        <v>75.0</v>
      </c>
      <c r="F1716" s="37">
        <v>0.156</v>
      </c>
      <c r="G1716" s="37">
        <v>0.673</v>
      </c>
      <c r="H1716" s="37">
        <v>0.171</v>
      </c>
      <c r="I1716" s="37">
        <v>1.050333E7</v>
      </c>
      <c r="J1716" s="37">
        <v>0.575</v>
      </c>
      <c r="K1716" s="36" t="s">
        <v>215</v>
      </c>
      <c r="L1716" s="36" t="s">
        <v>180</v>
      </c>
      <c r="M1716" s="31" t="s">
        <v>84</v>
      </c>
    </row>
    <row r="1717" ht="15.75" customHeight="1">
      <c r="A1717" s="37" t="str">
        <f t="shared" si="1"/>
        <v>Malta-Europe2005</v>
      </c>
      <c r="B1717" s="37">
        <v>0.01</v>
      </c>
      <c r="C1717" s="37">
        <v>0.006</v>
      </c>
      <c r="D1717" s="37">
        <v>81.0</v>
      </c>
      <c r="E1717" s="37">
        <v>77.0</v>
      </c>
      <c r="F1717" s="37">
        <v>0.173</v>
      </c>
      <c r="G1717" s="37">
        <v>0.694</v>
      </c>
      <c r="H1717" s="37">
        <v>0.133</v>
      </c>
      <c r="I1717" s="37">
        <v>403834.0</v>
      </c>
      <c r="J1717" s="37">
        <v>0.936</v>
      </c>
      <c r="K1717" s="36" t="s">
        <v>207</v>
      </c>
      <c r="L1717" s="36" t="s">
        <v>180</v>
      </c>
      <c r="M1717" s="31" t="s">
        <v>84</v>
      </c>
    </row>
    <row r="1718" ht="15.75" customHeight="1">
      <c r="A1718" s="37" t="str">
        <f t="shared" si="1"/>
        <v>Austria-Europe2005</v>
      </c>
      <c r="B1718" s="37">
        <v>0.01</v>
      </c>
      <c r="C1718" s="37">
        <v>0.004</v>
      </c>
      <c r="D1718" s="37">
        <v>82.0</v>
      </c>
      <c r="E1718" s="37">
        <v>77.0</v>
      </c>
      <c r="F1718" s="37">
        <v>0.16</v>
      </c>
      <c r="G1718" s="37">
        <v>0.679</v>
      </c>
      <c r="H1718" s="37">
        <v>0.161</v>
      </c>
      <c r="I1718" s="37">
        <v>8227829.0</v>
      </c>
      <c r="J1718" s="37">
        <v>0.658</v>
      </c>
      <c r="K1718" s="36" t="s">
        <v>182</v>
      </c>
      <c r="L1718" s="36" t="s">
        <v>180</v>
      </c>
      <c r="M1718" s="31" t="s">
        <v>84</v>
      </c>
    </row>
    <row r="1719" ht="15.75" customHeight="1">
      <c r="A1719" s="37" t="str">
        <f t="shared" si="1"/>
        <v>Greece-Europe2005</v>
      </c>
      <c r="B1719" s="37">
        <v>0.01</v>
      </c>
      <c r="C1719" s="37">
        <v>0.005</v>
      </c>
      <c r="D1719" s="37">
        <v>82.0</v>
      </c>
      <c r="E1719" s="37">
        <v>77.0</v>
      </c>
      <c r="F1719" s="37">
        <v>0.144</v>
      </c>
      <c r="G1719" s="37">
        <v>0.671</v>
      </c>
      <c r="H1719" s="37">
        <v>0.186</v>
      </c>
      <c r="I1719" s="37">
        <v>1.1092913E7</v>
      </c>
      <c r="J1719" s="37">
        <v>0.745</v>
      </c>
      <c r="K1719" s="36" t="s">
        <v>196</v>
      </c>
      <c r="L1719" s="36" t="s">
        <v>180</v>
      </c>
      <c r="M1719" s="31" t="s">
        <v>84</v>
      </c>
    </row>
    <row r="1720" ht="15.75" customHeight="1">
      <c r="A1720" s="37" t="str">
        <f t="shared" si="1"/>
        <v>Italy-Europe2005</v>
      </c>
      <c r="B1720" s="37">
        <v>0.01</v>
      </c>
      <c r="C1720" s="37">
        <v>0.004</v>
      </c>
      <c r="D1720" s="37">
        <v>84.0</v>
      </c>
      <c r="E1720" s="37">
        <v>78.0</v>
      </c>
      <c r="F1720" s="37">
        <v>0.141</v>
      </c>
      <c r="G1720" s="37">
        <v>0.663</v>
      </c>
      <c r="H1720" s="37">
        <v>0.196</v>
      </c>
      <c r="I1720" s="37">
        <v>5.7969484E7</v>
      </c>
      <c r="J1720" s="37">
        <v>0.677</v>
      </c>
      <c r="K1720" s="36" t="s">
        <v>201</v>
      </c>
      <c r="L1720" s="36" t="s">
        <v>180</v>
      </c>
      <c r="M1720" s="31" t="s">
        <v>84</v>
      </c>
    </row>
    <row r="1721" ht="15.75" customHeight="1">
      <c r="A1721" s="37" t="str">
        <f t="shared" si="1"/>
        <v>Switzerland-Europe2005</v>
      </c>
      <c r="B1721" s="37">
        <v>0.01</v>
      </c>
      <c r="C1721" s="37">
        <v>0.004</v>
      </c>
      <c r="D1721" s="37">
        <v>84.0</v>
      </c>
      <c r="E1721" s="37">
        <v>79.0</v>
      </c>
      <c r="F1721" s="37">
        <v>0.163</v>
      </c>
      <c r="G1721" s="37">
        <v>0.679</v>
      </c>
      <c r="H1721" s="37">
        <v>0.158</v>
      </c>
      <c r="I1721" s="37">
        <v>7437115.0</v>
      </c>
      <c r="J1721" s="37">
        <v>0.735</v>
      </c>
      <c r="K1721" s="36" t="s">
        <v>224</v>
      </c>
      <c r="L1721" s="36" t="s">
        <v>180</v>
      </c>
      <c r="M1721" s="31" t="s">
        <v>84</v>
      </c>
    </row>
    <row r="1722" ht="15.75" customHeight="1">
      <c r="A1722" s="37" t="str">
        <f t="shared" si="1"/>
        <v>San Marino-Europe2005</v>
      </c>
      <c r="B1722" s="37">
        <v>0.01</v>
      </c>
      <c r="C1722" s="37">
        <v>0.004</v>
      </c>
      <c r="D1722" s="37">
        <v>85.0</v>
      </c>
      <c r="E1722" s="37">
        <v>79.0</v>
      </c>
      <c r="F1722" s="36"/>
      <c r="G1722" s="36"/>
      <c r="H1722" s="36"/>
      <c r="I1722" s="37">
        <v>29775.0</v>
      </c>
      <c r="J1722" s="37">
        <v>0.94</v>
      </c>
      <c r="K1722" s="36" t="s">
        <v>218</v>
      </c>
      <c r="L1722" s="36" t="s">
        <v>180</v>
      </c>
      <c r="M1722" s="31" t="s">
        <v>84</v>
      </c>
    </row>
    <row r="1723" ht="15.75" customHeight="1">
      <c r="A1723" s="37" t="str">
        <f t="shared" si="1"/>
        <v>Isle of Man-Europe2005</v>
      </c>
      <c r="B1723" s="37">
        <v>0.011</v>
      </c>
      <c r="C1723" s="36"/>
      <c r="D1723" s="36"/>
      <c r="E1723" s="36"/>
      <c r="F1723" s="36"/>
      <c r="G1723" s="36"/>
      <c r="H1723" s="36"/>
      <c r="I1723" s="37">
        <v>80345.0</v>
      </c>
      <c r="J1723" s="37">
        <v>0.519</v>
      </c>
      <c r="K1723" s="36" t="s">
        <v>200</v>
      </c>
      <c r="L1723" s="36" t="s">
        <v>180</v>
      </c>
      <c r="M1723" s="31" t="s">
        <v>84</v>
      </c>
    </row>
    <row r="1724" ht="15.75" customHeight="1">
      <c r="A1724" s="37" t="str">
        <f t="shared" si="1"/>
        <v>Andorra-Europe2005</v>
      </c>
      <c r="B1724" s="37">
        <v>0.011</v>
      </c>
      <c r="C1724" s="37">
        <v>0.003</v>
      </c>
      <c r="D1724" s="36"/>
      <c r="E1724" s="36"/>
      <c r="F1724" s="36"/>
      <c r="G1724" s="36"/>
      <c r="H1724" s="36"/>
      <c r="I1724" s="37">
        <v>81223.0</v>
      </c>
      <c r="J1724" s="37">
        <v>0.903</v>
      </c>
      <c r="K1724" s="36" t="s">
        <v>181</v>
      </c>
      <c r="L1724" s="36" t="s">
        <v>180</v>
      </c>
      <c r="M1724" s="31" t="s">
        <v>84</v>
      </c>
    </row>
    <row r="1725" ht="15.75" customHeight="1">
      <c r="A1725" s="37" t="str">
        <f t="shared" si="1"/>
        <v>Estonia-Europe2005</v>
      </c>
      <c r="B1725" s="37">
        <v>0.011</v>
      </c>
      <c r="C1725" s="37">
        <v>0.006</v>
      </c>
      <c r="D1725" s="37">
        <v>78.0</v>
      </c>
      <c r="E1725" s="37">
        <v>67.0</v>
      </c>
      <c r="F1725" s="37">
        <v>0.153</v>
      </c>
      <c r="G1725" s="37">
        <v>0.679</v>
      </c>
      <c r="H1725" s="37">
        <v>0.168</v>
      </c>
      <c r="I1725" s="37">
        <v>1354775.0</v>
      </c>
      <c r="J1725" s="37">
        <v>0.687</v>
      </c>
      <c r="K1725" s="36" t="s">
        <v>191</v>
      </c>
      <c r="L1725" s="36" t="s">
        <v>180</v>
      </c>
      <c r="M1725" s="31" t="s">
        <v>84</v>
      </c>
    </row>
    <row r="1726" ht="15.75" customHeight="1">
      <c r="A1726" s="37" t="str">
        <f t="shared" si="1"/>
        <v>North Macedonia-Europe2005</v>
      </c>
      <c r="B1726" s="37">
        <v>0.011</v>
      </c>
      <c r="C1726" s="37">
        <v>0.012</v>
      </c>
      <c r="D1726" s="37">
        <v>77.0</v>
      </c>
      <c r="E1726" s="37">
        <v>72.0</v>
      </c>
      <c r="F1726" s="37">
        <v>0.198</v>
      </c>
      <c r="G1726" s="37">
        <v>0.69</v>
      </c>
      <c r="H1726" s="37">
        <v>0.112</v>
      </c>
      <c r="I1726" s="37">
        <v>2090044.0</v>
      </c>
      <c r="J1726" s="37">
        <v>0.575</v>
      </c>
      <c r="K1726" s="36" t="s">
        <v>212</v>
      </c>
      <c r="L1726" s="36" t="s">
        <v>180</v>
      </c>
      <c r="M1726" s="31" t="s">
        <v>84</v>
      </c>
    </row>
    <row r="1727" ht="15.75" customHeight="1">
      <c r="A1727" s="37" t="str">
        <f t="shared" si="1"/>
        <v>Finland-Europe2005</v>
      </c>
      <c r="B1727" s="37">
        <v>0.011</v>
      </c>
      <c r="C1727" s="37">
        <v>0.003</v>
      </c>
      <c r="D1727" s="37">
        <v>82.0</v>
      </c>
      <c r="E1727" s="37">
        <v>76.0</v>
      </c>
      <c r="F1727" s="37">
        <v>0.174</v>
      </c>
      <c r="G1727" s="37">
        <v>0.667</v>
      </c>
      <c r="H1727" s="37">
        <v>0.159</v>
      </c>
      <c r="I1727" s="37">
        <v>5246096.0</v>
      </c>
      <c r="J1727" s="37">
        <v>0.829</v>
      </c>
      <c r="K1727" s="36" t="s">
        <v>193</v>
      </c>
      <c r="L1727" s="36" t="s">
        <v>180</v>
      </c>
      <c r="M1727" s="31" t="s">
        <v>84</v>
      </c>
    </row>
    <row r="1728" ht="15.75" customHeight="1">
      <c r="A1728" s="37" t="str">
        <f t="shared" si="1"/>
        <v>Belgium-Europe2005</v>
      </c>
      <c r="B1728" s="37">
        <v>0.011</v>
      </c>
      <c r="C1728" s="37">
        <v>0.004</v>
      </c>
      <c r="D1728" s="37">
        <v>82.0</v>
      </c>
      <c r="E1728" s="37">
        <v>76.0</v>
      </c>
      <c r="F1728" s="37">
        <v>0.171</v>
      </c>
      <c r="G1728" s="37">
        <v>0.657</v>
      </c>
      <c r="H1728" s="37">
        <v>0.173</v>
      </c>
      <c r="I1728" s="37">
        <v>1.0478617E7</v>
      </c>
      <c r="J1728" s="37">
        <v>0.974</v>
      </c>
      <c r="K1728" s="36" t="s">
        <v>184</v>
      </c>
      <c r="L1728" s="36" t="s">
        <v>180</v>
      </c>
      <c r="M1728" s="31" t="s">
        <v>84</v>
      </c>
    </row>
    <row r="1729" ht="15.75" customHeight="1">
      <c r="A1729" s="37" t="str">
        <f t="shared" si="1"/>
        <v>Liechtenstein-Europe2005</v>
      </c>
      <c r="B1729" s="37">
        <v>0.011</v>
      </c>
      <c r="C1729" s="36"/>
      <c r="D1729" s="37">
        <v>84.0</v>
      </c>
      <c r="E1729" s="37">
        <v>77.0</v>
      </c>
      <c r="F1729" s="36"/>
      <c r="G1729" s="36"/>
      <c r="H1729" s="36"/>
      <c r="I1729" s="37">
        <v>34740.0</v>
      </c>
      <c r="J1729" s="37">
        <v>0.147</v>
      </c>
      <c r="K1729" s="36" t="s">
        <v>204</v>
      </c>
      <c r="L1729" s="36" t="s">
        <v>180</v>
      </c>
      <c r="M1729" s="31" t="s">
        <v>84</v>
      </c>
    </row>
    <row r="1730" ht="15.75" customHeight="1">
      <c r="A1730" s="37" t="str">
        <f t="shared" si="1"/>
        <v>Spain-Europe2005</v>
      </c>
      <c r="B1730" s="37">
        <v>0.011</v>
      </c>
      <c r="C1730" s="37">
        <v>0.005</v>
      </c>
      <c r="D1730" s="37">
        <v>84.0</v>
      </c>
      <c r="E1730" s="37">
        <v>77.0</v>
      </c>
      <c r="F1730" s="37">
        <v>0.145</v>
      </c>
      <c r="G1730" s="37">
        <v>0.688</v>
      </c>
      <c r="H1730" s="37">
        <v>0.168</v>
      </c>
      <c r="I1730" s="37">
        <v>4.3653155E7</v>
      </c>
      <c r="J1730" s="37">
        <v>0.773</v>
      </c>
      <c r="K1730" s="36" t="s">
        <v>222</v>
      </c>
      <c r="L1730" s="36" t="s">
        <v>180</v>
      </c>
      <c r="M1730" s="31" t="s">
        <v>84</v>
      </c>
    </row>
    <row r="1731" ht="15.75" customHeight="1">
      <c r="A1731" s="37" t="str">
        <f t="shared" si="1"/>
        <v>Sweden-Europe2005</v>
      </c>
      <c r="B1731" s="37">
        <v>0.011</v>
      </c>
      <c r="C1731" s="37">
        <v>0.003</v>
      </c>
      <c r="D1731" s="37">
        <v>83.0</v>
      </c>
      <c r="E1731" s="37">
        <v>78.0</v>
      </c>
      <c r="F1731" s="37">
        <v>0.174</v>
      </c>
      <c r="G1731" s="37">
        <v>0.653</v>
      </c>
      <c r="H1731" s="37">
        <v>0.173</v>
      </c>
      <c r="I1731" s="37">
        <v>9029572.0</v>
      </c>
      <c r="J1731" s="37">
        <v>0.843</v>
      </c>
      <c r="K1731" s="36" t="s">
        <v>223</v>
      </c>
      <c r="L1731" s="36" t="s">
        <v>180</v>
      </c>
      <c r="M1731" s="31" t="s">
        <v>84</v>
      </c>
    </row>
    <row r="1732" ht="15.75" customHeight="1">
      <c r="A1732" s="37" t="str">
        <f t="shared" si="1"/>
        <v>Moldova-Europe2005</v>
      </c>
      <c r="B1732" s="37">
        <v>0.012</v>
      </c>
      <c r="C1732" s="37">
        <v>0.019</v>
      </c>
      <c r="D1732" s="37">
        <v>72.0</v>
      </c>
      <c r="E1732" s="37">
        <v>64.0</v>
      </c>
      <c r="F1732" s="37">
        <v>0.19</v>
      </c>
      <c r="G1732" s="37">
        <v>0.698</v>
      </c>
      <c r="H1732" s="37">
        <v>0.112</v>
      </c>
      <c r="I1732" s="37">
        <v>3595187.0</v>
      </c>
      <c r="J1732" s="37">
        <v>0.453</v>
      </c>
      <c r="K1732" s="36" t="s">
        <v>208</v>
      </c>
      <c r="L1732" s="36" t="s">
        <v>180</v>
      </c>
      <c r="M1732" s="31" t="s">
        <v>84</v>
      </c>
    </row>
    <row r="1733" ht="15.75" customHeight="1">
      <c r="A1733" s="37" t="str">
        <f t="shared" si="1"/>
        <v>Denmark-Europe2005</v>
      </c>
      <c r="B1733" s="37">
        <v>0.012</v>
      </c>
      <c r="C1733" s="37">
        <v>0.004</v>
      </c>
      <c r="D1733" s="37">
        <v>80.0</v>
      </c>
      <c r="E1733" s="37">
        <v>76.0</v>
      </c>
      <c r="F1733" s="37">
        <v>0.187</v>
      </c>
      <c r="G1733" s="37">
        <v>0.661</v>
      </c>
      <c r="H1733" s="37">
        <v>0.151</v>
      </c>
      <c r="I1733" s="37">
        <v>5419432.0</v>
      </c>
      <c r="J1733" s="37">
        <v>0.859</v>
      </c>
      <c r="K1733" s="36" t="s">
        <v>190</v>
      </c>
      <c r="L1733" s="36" t="s">
        <v>180</v>
      </c>
      <c r="M1733" s="31" t="s">
        <v>84</v>
      </c>
    </row>
    <row r="1734" ht="15.75" customHeight="1">
      <c r="A1734" s="37" t="str">
        <f t="shared" si="1"/>
        <v>Cyprus-Europe2005</v>
      </c>
      <c r="B1734" s="37">
        <v>0.012</v>
      </c>
      <c r="C1734" s="37">
        <v>0.004</v>
      </c>
      <c r="D1734" s="37">
        <v>81.0</v>
      </c>
      <c r="E1734" s="37">
        <v>77.0</v>
      </c>
      <c r="F1734" s="37">
        <v>0.2</v>
      </c>
      <c r="G1734" s="37">
        <v>0.693</v>
      </c>
      <c r="H1734" s="37">
        <v>0.107</v>
      </c>
      <c r="I1734" s="37">
        <v>1032586.0</v>
      </c>
      <c r="J1734" s="37">
        <v>0.683</v>
      </c>
      <c r="K1734" s="36" t="s">
        <v>188</v>
      </c>
      <c r="L1734" s="36" t="s">
        <v>180</v>
      </c>
      <c r="M1734" s="31" t="s">
        <v>84</v>
      </c>
    </row>
    <row r="1735" ht="15.75" customHeight="1">
      <c r="A1735" s="37" t="str">
        <f t="shared" si="1"/>
        <v>United Kingdom-Europe2005</v>
      </c>
      <c r="B1735" s="37">
        <v>0.012</v>
      </c>
      <c r="C1735" s="37">
        <v>0.005</v>
      </c>
      <c r="D1735" s="37">
        <v>81.0</v>
      </c>
      <c r="E1735" s="37">
        <v>77.0</v>
      </c>
      <c r="F1735" s="37">
        <v>0.179</v>
      </c>
      <c r="G1735" s="37">
        <v>0.661</v>
      </c>
      <c r="H1735" s="37">
        <v>0.16</v>
      </c>
      <c r="I1735" s="37">
        <v>6.0401206E7</v>
      </c>
      <c r="J1735" s="37">
        <v>0.799</v>
      </c>
      <c r="K1735" s="36" t="s">
        <v>227</v>
      </c>
      <c r="L1735" s="36" t="s">
        <v>180</v>
      </c>
      <c r="M1735" s="31" t="s">
        <v>84</v>
      </c>
    </row>
    <row r="1736" ht="15.75" customHeight="1">
      <c r="A1736" s="37" t="str">
        <f t="shared" si="1"/>
        <v>Luxembourg-Europe2005</v>
      </c>
      <c r="B1736" s="37">
        <v>0.012</v>
      </c>
      <c r="C1736" s="37">
        <v>0.003</v>
      </c>
      <c r="D1736" s="37">
        <v>82.0</v>
      </c>
      <c r="E1736" s="37">
        <v>77.0</v>
      </c>
      <c r="F1736" s="37">
        <v>0.186</v>
      </c>
      <c r="G1736" s="37">
        <v>0.67</v>
      </c>
      <c r="H1736" s="37">
        <v>0.144</v>
      </c>
      <c r="I1736" s="37">
        <v>465158.0</v>
      </c>
      <c r="J1736" s="37">
        <v>0.866</v>
      </c>
      <c r="K1736" s="36" t="s">
        <v>206</v>
      </c>
      <c r="L1736" s="36" t="s">
        <v>180</v>
      </c>
      <c r="M1736" s="31" t="s">
        <v>84</v>
      </c>
    </row>
    <row r="1737" ht="15.75" customHeight="1">
      <c r="A1737" s="37" t="str">
        <f t="shared" si="1"/>
        <v>Netherlands-Europe2005</v>
      </c>
      <c r="B1737" s="37">
        <v>0.012</v>
      </c>
      <c r="C1737" s="37">
        <v>0.005</v>
      </c>
      <c r="D1737" s="37">
        <v>82.0</v>
      </c>
      <c r="E1737" s="37">
        <v>77.0</v>
      </c>
      <c r="F1737" s="37">
        <v>0.184</v>
      </c>
      <c r="G1737" s="37">
        <v>0.675</v>
      </c>
      <c r="H1737" s="37">
        <v>0.14</v>
      </c>
      <c r="I1737" s="37">
        <v>1.6319868E7</v>
      </c>
      <c r="J1737" s="37">
        <v>0.826</v>
      </c>
      <c r="K1737" s="36" t="s">
        <v>211</v>
      </c>
      <c r="L1737" s="36" t="s">
        <v>180</v>
      </c>
      <c r="M1737" s="31" t="s">
        <v>84</v>
      </c>
    </row>
    <row r="1738" ht="15.75" customHeight="1">
      <c r="A1738" s="37" t="str">
        <f t="shared" si="1"/>
        <v>Norway-Europe2005</v>
      </c>
      <c r="B1738" s="37">
        <v>0.012</v>
      </c>
      <c r="C1738" s="37">
        <v>0.003</v>
      </c>
      <c r="D1738" s="37">
        <v>83.0</v>
      </c>
      <c r="E1738" s="37">
        <v>78.0</v>
      </c>
      <c r="F1738" s="37">
        <v>0.196</v>
      </c>
      <c r="G1738" s="37">
        <v>0.656</v>
      </c>
      <c r="H1738" s="37">
        <v>0.147</v>
      </c>
      <c r="I1738" s="37">
        <v>4623291.0</v>
      </c>
      <c r="J1738" s="37">
        <v>0.775</v>
      </c>
      <c r="K1738" s="36" t="s">
        <v>213</v>
      </c>
      <c r="L1738" s="36" t="s">
        <v>180</v>
      </c>
      <c r="M1738" s="31" t="s">
        <v>84</v>
      </c>
    </row>
    <row r="1739" ht="15.75" customHeight="1">
      <c r="A1739" s="37" t="str">
        <f t="shared" si="1"/>
        <v>Montenegro-Europe2005</v>
      </c>
      <c r="B1739" s="37">
        <v>0.013</v>
      </c>
      <c r="C1739" s="37">
        <v>0.01</v>
      </c>
      <c r="D1739" s="37">
        <v>76.0</v>
      </c>
      <c r="E1739" s="37">
        <v>71.0</v>
      </c>
      <c r="F1739" s="37">
        <v>0.201</v>
      </c>
      <c r="G1739" s="37">
        <v>0.67</v>
      </c>
      <c r="H1739" s="37">
        <v>0.129</v>
      </c>
      <c r="I1739" s="37">
        <v>615820.0</v>
      </c>
      <c r="J1739" s="37">
        <v>0.622</v>
      </c>
      <c r="K1739" s="36" t="s">
        <v>210</v>
      </c>
      <c r="L1739" s="36" t="s">
        <v>180</v>
      </c>
      <c r="M1739" s="31" t="s">
        <v>84</v>
      </c>
    </row>
    <row r="1740" ht="15.75" customHeight="1">
      <c r="A1740" s="37" t="str">
        <f t="shared" si="1"/>
        <v>France-Europe2005</v>
      </c>
      <c r="B1740" s="37">
        <v>0.013</v>
      </c>
      <c r="C1740" s="37">
        <v>0.004</v>
      </c>
      <c r="D1740" s="37">
        <v>84.0</v>
      </c>
      <c r="E1740" s="37">
        <v>77.0</v>
      </c>
      <c r="F1740" s="37">
        <v>0.185</v>
      </c>
      <c r="G1740" s="37">
        <v>0.651</v>
      </c>
      <c r="H1740" s="37">
        <v>0.164</v>
      </c>
      <c r="I1740" s="37">
        <v>6.3176246E7</v>
      </c>
      <c r="J1740" s="37">
        <v>0.771</v>
      </c>
      <c r="K1740" s="36" t="s">
        <v>194</v>
      </c>
      <c r="L1740" s="36" t="s">
        <v>180</v>
      </c>
      <c r="M1740" s="31" t="s">
        <v>84</v>
      </c>
    </row>
    <row r="1741" ht="15.75" customHeight="1">
      <c r="A1741" s="37" t="str">
        <f t="shared" si="1"/>
        <v>Albania-Europe2005</v>
      </c>
      <c r="B1741" s="37">
        <v>0.014</v>
      </c>
      <c r="C1741" s="37">
        <v>0.018</v>
      </c>
      <c r="D1741" s="37">
        <v>79.0</v>
      </c>
      <c r="E1741" s="37">
        <v>73.0</v>
      </c>
      <c r="F1741" s="37">
        <v>0.265</v>
      </c>
      <c r="G1741" s="37">
        <v>0.649</v>
      </c>
      <c r="H1741" s="37">
        <v>0.085</v>
      </c>
      <c r="I1741" s="37">
        <v>2992724.0</v>
      </c>
      <c r="J1741" s="37">
        <v>0.467</v>
      </c>
      <c r="K1741" s="36" t="s">
        <v>179</v>
      </c>
      <c r="L1741" s="36" t="s">
        <v>180</v>
      </c>
      <c r="M1741" s="31" t="s">
        <v>84</v>
      </c>
    </row>
    <row r="1742" ht="15.75" customHeight="1">
      <c r="A1742" s="37" t="str">
        <f t="shared" si="1"/>
        <v>Iceland-Europe2005</v>
      </c>
      <c r="B1742" s="37">
        <v>0.014</v>
      </c>
      <c r="C1742" s="37">
        <v>0.002</v>
      </c>
      <c r="D1742" s="37">
        <v>84.0</v>
      </c>
      <c r="E1742" s="37">
        <v>80.0</v>
      </c>
      <c r="F1742" s="37">
        <v>0.221</v>
      </c>
      <c r="G1742" s="37">
        <v>0.662</v>
      </c>
      <c r="H1742" s="37">
        <v>0.117</v>
      </c>
      <c r="I1742" s="37">
        <v>296734.0</v>
      </c>
      <c r="J1742" s="37">
        <v>0.93</v>
      </c>
      <c r="K1742" s="36" t="s">
        <v>198</v>
      </c>
      <c r="L1742" s="36" t="s">
        <v>180</v>
      </c>
      <c r="M1742" s="31" t="s">
        <v>84</v>
      </c>
    </row>
    <row r="1743" ht="15.75" customHeight="1">
      <c r="A1743" s="37" t="str">
        <f t="shared" si="1"/>
        <v>Ireland-Europe2005</v>
      </c>
      <c r="B1743" s="37">
        <v>0.015</v>
      </c>
      <c r="C1743" s="37">
        <v>0.004</v>
      </c>
      <c r="D1743" s="37">
        <v>81.0</v>
      </c>
      <c r="E1743" s="37">
        <v>77.0</v>
      </c>
      <c r="F1743" s="37">
        <v>0.206</v>
      </c>
      <c r="G1743" s="37">
        <v>0.684</v>
      </c>
      <c r="H1743" s="37">
        <v>0.111</v>
      </c>
      <c r="I1743" s="37">
        <v>4159914.0</v>
      </c>
      <c r="J1743" s="37">
        <v>0.605</v>
      </c>
      <c r="K1743" s="36" t="s">
        <v>199</v>
      </c>
      <c r="L1743" s="36" t="s">
        <v>180</v>
      </c>
      <c r="M1743" s="31" t="s">
        <v>84</v>
      </c>
    </row>
    <row r="1744" ht="15.75" customHeight="1">
      <c r="A1744" s="37" t="str">
        <f t="shared" si="1"/>
        <v>Turkey-Europe2005</v>
      </c>
      <c r="B1744" s="37">
        <v>0.019</v>
      </c>
      <c r="C1744" s="37">
        <v>0.026</v>
      </c>
      <c r="D1744" s="37">
        <v>76.0</v>
      </c>
      <c r="E1744" s="37">
        <v>69.0</v>
      </c>
      <c r="F1744" s="37">
        <v>0.285</v>
      </c>
      <c r="G1744" s="37">
        <v>0.649</v>
      </c>
      <c r="H1744" s="37">
        <v>0.066</v>
      </c>
      <c r="I1744" s="37">
        <v>6.7743052E7</v>
      </c>
      <c r="J1744" s="37">
        <v>0.678</v>
      </c>
      <c r="K1744" s="36" t="s">
        <v>225</v>
      </c>
      <c r="L1744" s="36" t="s">
        <v>180</v>
      </c>
      <c r="M1744" s="31" t="s">
        <v>84</v>
      </c>
    </row>
    <row r="1745" ht="15.75" customHeight="1">
      <c r="A1745" s="37" t="str">
        <f t="shared" si="1"/>
        <v>Kosovo-Europe2005</v>
      </c>
      <c r="B1745" s="37">
        <v>0.021</v>
      </c>
      <c r="C1745" s="36"/>
      <c r="D1745" s="37">
        <v>71.0</v>
      </c>
      <c r="E1745" s="37">
        <v>67.0</v>
      </c>
      <c r="F1745" s="36"/>
      <c r="G1745" s="36"/>
      <c r="H1745" s="36"/>
      <c r="I1745" s="37">
        <v>1705780.0</v>
      </c>
      <c r="J1745" s="36"/>
      <c r="K1745" s="36" t="s">
        <v>202</v>
      </c>
      <c r="L1745" s="36" t="s">
        <v>180</v>
      </c>
      <c r="M1745" s="31" t="s">
        <v>84</v>
      </c>
    </row>
    <row r="1746" ht="15.75" customHeight="1">
      <c r="A1746" s="37" t="str">
        <f t="shared" si="1"/>
        <v>Isle of Man-Europe2006</v>
      </c>
      <c r="B1746" s="36"/>
      <c r="C1746" s="36"/>
      <c r="D1746" s="36"/>
      <c r="E1746" s="36"/>
      <c r="F1746" s="36"/>
      <c r="G1746" s="36"/>
      <c r="H1746" s="36"/>
      <c r="I1746" s="37">
        <v>81068.0</v>
      </c>
      <c r="J1746" s="37">
        <v>0.519</v>
      </c>
      <c r="K1746" s="36" t="s">
        <v>200</v>
      </c>
      <c r="L1746" s="36" t="s">
        <v>180</v>
      </c>
      <c r="M1746" s="31" t="s">
        <v>85</v>
      </c>
    </row>
    <row r="1747" ht="15.75" customHeight="1">
      <c r="A1747" s="37" t="str">
        <f t="shared" si="1"/>
        <v>Monaco-Europe2006</v>
      </c>
      <c r="B1747" s="36"/>
      <c r="C1747" s="37">
        <v>0.004</v>
      </c>
      <c r="D1747" s="36"/>
      <c r="E1747" s="36"/>
      <c r="F1747" s="36"/>
      <c r="G1747" s="36"/>
      <c r="H1747" s="36"/>
      <c r="I1747" s="37">
        <v>34369.0</v>
      </c>
      <c r="J1747" s="37">
        <v>1.0</v>
      </c>
      <c r="K1747" s="36" t="s">
        <v>209</v>
      </c>
      <c r="L1747" s="36" t="s">
        <v>180</v>
      </c>
      <c r="M1747" s="31" t="s">
        <v>85</v>
      </c>
    </row>
    <row r="1748" ht="15.75" customHeight="1">
      <c r="A1748" s="37" t="str">
        <f t="shared" si="1"/>
        <v>Faeroe Islands-Europe2006</v>
      </c>
      <c r="B1748" s="36"/>
      <c r="C1748" s="36"/>
      <c r="D1748" s="37">
        <v>82.0</v>
      </c>
      <c r="E1748" s="37">
        <v>77.0</v>
      </c>
      <c r="F1748" s="36"/>
      <c r="G1748" s="36"/>
      <c r="H1748" s="36"/>
      <c r="I1748" s="37">
        <v>49414.0</v>
      </c>
      <c r="J1748" s="37">
        <v>0.401</v>
      </c>
      <c r="K1748" s="36" t="s">
        <v>192</v>
      </c>
      <c r="L1748" s="36" t="s">
        <v>180</v>
      </c>
      <c r="M1748" s="31" t="s">
        <v>85</v>
      </c>
    </row>
    <row r="1749" ht="15.75" customHeight="1">
      <c r="A1749" s="37" t="str">
        <f t="shared" si="1"/>
        <v>Bosnia and Herzegovina-Europe2006</v>
      </c>
      <c r="B1749" s="37">
        <v>0.008</v>
      </c>
      <c r="C1749" s="37">
        <v>0.007</v>
      </c>
      <c r="D1749" s="37">
        <v>78.0</v>
      </c>
      <c r="E1749" s="37">
        <v>73.0</v>
      </c>
      <c r="F1749" s="37">
        <v>0.186</v>
      </c>
      <c r="G1749" s="37">
        <v>0.678</v>
      </c>
      <c r="H1749" s="37">
        <v>0.136</v>
      </c>
      <c r="I1749" s="37">
        <v>3875157.0</v>
      </c>
      <c r="J1749" s="37">
        <v>0.392</v>
      </c>
      <c r="K1749" s="36" t="s">
        <v>185</v>
      </c>
      <c r="L1749" s="36" t="s">
        <v>180</v>
      </c>
      <c r="M1749" s="31" t="s">
        <v>85</v>
      </c>
    </row>
    <row r="1750" ht="15.75" customHeight="1">
      <c r="A1750" s="37" t="str">
        <f t="shared" si="1"/>
        <v>Germany-Europe2006</v>
      </c>
      <c r="B1750" s="37">
        <v>0.008</v>
      </c>
      <c r="C1750" s="37">
        <v>0.004</v>
      </c>
      <c r="D1750" s="37">
        <v>82.0</v>
      </c>
      <c r="E1750" s="37">
        <v>76.0</v>
      </c>
      <c r="F1750" s="37">
        <v>0.141</v>
      </c>
      <c r="G1750" s="37">
        <v>0.665</v>
      </c>
      <c r="H1750" s="37">
        <v>0.194</v>
      </c>
      <c r="I1750" s="37">
        <v>8.2376451E7</v>
      </c>
      <c r="J1750" s="37">
        <v>0.735</v>
      </c>
      <c r="K1750" s="36" t="s">
        <v>195</v>
      </c>
      <c r="L1750" s="36" t="s">
        <v>180</v>
      </c>
      <c r="M1750" s="31" t="s">
        <v>85</v>
      </c>
    </row>
    <row r="1751" ht="15.75" customHeight="1">
      <c r="A1751" s="37" t="str">
        <f t="shared" si="1"/>
        <v>Croatia-Europe2006</v>
      </c>
      <c r="B1751" s="37">
        <v>0.009</v>
      </c>
      <c r="C1751" s="37">
        <v>0.006</v>
      </c>
      <c r="D1751" s="37">
        <v>79.0</v>
      </c>
      <c r="E1751" s="37">
        <v>73.0</v>
      </c>
      <c r="F1751" s="37">
        <v>0.158</v>
      </c>
      <c r="G1751" s="37">
        <v>0.67</v>
      </c>
      <c r="H1751" s="37">
        <v>0.172</v>
      </c>
      <c r="I1751" s="37">
        <v>4440000.0</v>
      </c>
      <c r="J1751" s="37">
        <v>0.566</v>
      </c>
      <c r="K1751" s="36" t="s">
        <v>187</v>
      </c>
      <c r="L1751" s="36" t="s">
        <v>180</v>
      </c>
      <c r="M1751" s="31" t="s">
        <v>85</v>
      </c>
    </row>
    <row r="1752" ht="15.75" customHeight="1">
      <c r="A1752" s="37" t="str">
        <f t="shared" si="1"/>
        <v>Slovenia-Europe2006</v>
      </c>
      <c r="B1752" s="37">
        <v>0.009</v>
      </c>
      <c r="C1752" s="37">
        <v>0.003</v>
      </c>
      <c r="D1752" s="37">
        <v>82.0</v>
      </c>
      <c r="E1752" s="37">
        <v>75.0</v>
      </c>
      <c r="F1752" s="37">
        <v>0.14</v>
      </c>
      <c r="G1752" s="37">
        <v>0.702</v>
      </c>
      <c r="H1752" s="37">
        <v>0.158</v>
      </c>
      <c r="I1752" s="37">
        <v>2006868.0</v>
      </c>
      <c r="J1752" s="37">
        <v>0.504</v>
      </c>
      <c r="K1752" s="36" t="s">
        <v>221</v>
      </c>
      <c r="L1752" s="36" t="s">
        <v>180</v>
      </c>
      <c r="M1752" s="31" t="s">
        <v>85</v>
      </c>
    </row>
    <row r="1753" ht="15.75" customHeight="1">
      <c r="A1753" s="37" t="str">
        <f t="shared" si="1"/>
        <v>Malta-Europe2006</v>
      </c>
      <c r="B1753" s="37">
        <v>0.009</v>
      </c>
      <c r="C1753" s="37">
        <v>0.006</v>
      </c>
      <c r="D1753" s="37">
        <v>82.0</v>
      </c>
      <c r="E1753" s="37">
        <v>77.0</v>
      </c>
      <c r="F1753" s="37">
        <v>0.168</v>
      </c>
      <c r="G1753" s="37">
        <v>0.696</v>
      </c>
      <c r="H1753" s="37">
        <v>0.136</v>
      </c>
      <c r="I1753" s="37">
        <v>405308.0</v>
      </c>
      <c r="J1753" s="37">
        <v>0.939</v>
      </c>
      <c r="K1753" s="36" t="s">
        <v>207</v>
      </c>
      <c r="L1753" s="36" t="s">
        <v>180</v>
      </c>
      <c r="M1753" s="31" t="s">
        <v>85</v>
      </c>
    </row>
    <row r="1754" ht="15.75" customHeight="1">
      <c r="A1754" s="37" t="str">
        <f t="shared" si="1"/>
        <v>Austria-Europe2006</v>
      </c>
      <c r="B1754" s="37">
        <v>0.009</v>
      </c>
      <c r="C1754" s="37">
        <v>0.004</v>
      </c>
      <c r="D1754" s="37">
        <v>83.0</v>
      </c>
      <c r="E1754" s="37">
        <v>77.0</v>
      </c>
      <c r="F1754" s="37">
        <v>0.158</v>
      </c>
      <c r="G1754" s="37">
        <v>0.679</v>
      </c>
      <c r="H1754" s="37">
        <v>0.164</v>
      </c>
      <c r="I1754" s="37">
        <v>8268641.0</v>
      </c>
      <c r="J1754" s="37">
        <v>0.658</v>
      </c>
      <c r="K1754" s="36" t="s">
        <v>182</v>
      </c>
      <c r="L1754" s="36" t="s">
        <v>180</v>
      </c>
      <c r="M1754" s="31" t="s">
        <v>85</v>
      </c>
    </row>
    <row r="1755" ht="15.75" customHeight="1">
      <c r="A1755" s="37" t="str">
        <f t="shared" si="1"/>
        <v>Russia-Europe2006</v>
      </c>
      <c r="B1755" s="37">
        <v>0.01</v>
      </c>
      <c r="C1755" s="37">
        <v>0.013</v>
      </c>
      <c r="D1755" s="37">
        <v>73.0</v>
      </c>
      <c r="E1755" s="37">
        <v>60.0</v>
      </c>
      <c r="F1755" s="37">
        <v>0.149</v>
      </c>
      <c r="G1755" s="37">
        <v>0.713</v>
      </c>
      <c r="H1755" s="37">
        <v>0.138</v>
      </c>
      <c r="I1755" s="37">
        <v>1.4248726E8</v>
      </c>
      <c r="J1755" s="37">
        <v>0.735</v>
      </c>
      <c r="K1755" s="36" t="s">
        <v>217</v>
      </c>
      <c r="L1755" s="36" t="s">
        <v>180</v>
      </c>
      <c r="M1755" s="31" t="s">
        <v>85</v>
      </c>
    </row>
    <row r="1756" ht="15.75" customHeight="1">
      <c r="A1756" s="37" t="str">
        <f t="shared" si="1"/>
        <v>Ukraine-Europe2006</v>
      </c>
      <c r="B1756" s="37">
        <v>0.01</v>
      </c>
      <c r="C1756" s="37">
        <v>0.012</v>
      </c>
      <c r="D1756" s="37">
        <v>74.0</v>
      </c>
      <c r="E1756" s="37">
        <v>62.0</v>
      </c>
      <c r="F1756" s="37">
        <v>0.143</v>
      </c>
      <c r="G1756" s="37">
        <v>0.697</v>
      </c>
      <c r="H1756" s="37">
        <v>0.16</v>
      </c>
      <c r="I1756" s="37">
        <v>4.678775E7</v>
      </c>
      <c r="J1756" s="37">
        <v>0.68</v>
      </c>
      <c r="K1756" s="36" t="s">
        <v>226</v>
      </c>
      <c r="L1756" s="36" t="s">
        <v>180</v>
      </c>
      <c r="M1756" s="31" t="s">
        <v>85</v>
      </c>
    </row>
    <row r="1757" ht="15.75" customHeight="1">
      <c r="A1757" s="37" t="str">
        <f t="shared" si="1"/>
        <v>Belarus-Europe2006</v>
      </c>
      <c r="B1757" s="37">
        <v>0.01</v>
      </c>
      <c r="C1757" s="37">
        <v>0.007</v>
      </c>
      <c r="D1757" s="37">
        <v>76.0</v>
      </c>
      <c r="E1757" s="37">
        <v>64.0</v>
      </c>
      <c r="F1757" s="37">
        <v>0.152</v>
      </c>
      <c r="G1757" s="37">
        <v>0.702</v>
      </c>
      <c r="H1757" s="37">
        <v>0.147</v>
      </c>
      <c r="I1757" s="37">
        <v>9604000.0</v>
      </c>
      <c r="J1757" s="37">
        <v>0.728</v>
      </c>
      <c r="K1757" s="36" t="s">
        <v>183</v>
      </c>
      <c r="L1757" s="36" t="s">
        <v>180</v>
      </c>
      <c r="M1757" s="31" t="s">
        <v>85</v>
      </c>
    </row>
    <row r="1758" ht="15.75" customHeight="1">
      <c r="A1758" s="37" t="str">
        <f t="shared" si="1"/>
        <v>Lithuania-Europe2006</v>
      </c>
      <c r="B1758" s="37">
        <v>0.01</v>
      </c>
      <c r="C1758" s="37">
        <v>0.008</v>
      </c>
      <c r="D1758" s="37">
        <v>77.0</v>
      </c>
      <c r="E1758" s="37">
        <v>65.0</v>
      </c>
      <c r="F1758" s="37">
        <v>0.163</v>
      </c>
      <c r="G1758" s="37">
        <v>0.685</v>
      </c>
      <c r="H1758" s="37">
        <v>0.153</v>
      </c>
      <c r="I1758" s="37">
        <v>3269909.0</v>
      </c>
      <c r="J1758" s="37">
        <v>0.667</v>
      </c>
      <c r="K1758" s="36" t="s">
        <v>205</v>
      </c>
      <c r="L1758" s="36" t="s">
        <v>180</v>
      </c>
      <c r="M1758" s="31" t="s">
        <v>85</v>
      </c>
    </row>
    <row r="1759" ht="15.75" customHeight="1">
      <c r="A1759" s="37" t="str">
        <f t="shared" si="1"/>
        <v>Latvia-Europe2006</v>
      </c>
      <c r="B1759" s="37">
        <v>0.01</v>
      </c>
      <c r="C1759" s="37">
        <v>0.01</v>
      </c>
      <c r="D1759" s="37">
        <v>77.0</v>
      </c>
      <c r="E1759" s="37">
        <v>66.0</v>
      </c>
      <c r="F1759" s="37">
        <v>0.144</v>
      </c>
      <c r="G1759" s="37">
        <v>0.681</v>
      </c>
      <c r="H1759" s="37">
        <v>0.175</v>
      </c>
      <c r="I1759" s="37">
        <v>2218357.0</v>
      </c>
      <c r="J1759" s="37">
        <v>0.68</v>
      </c>
      <c r="K1759" s="36" t="s">
        <v>203</v>
      </c>
      <c r="L1759" s="36" t="s">
        <v>180</v>
      </c>
      <c r="M1759" s="31" t="s">
        <v>85</v>
      </c>
    </row>
    <row r="1760" ht="15.75" customHeight="1">
      <c r="A1760" s="37" t="str">
        <f t="shared" si="1"/>
        <v>Romania-Europe2006</v>
      </c>
      <c r="B1760" s="37">
        <v>0.01</v>
      </c>
      <c r="C1760" s="37">
        <v>0.017</v>
      </c>
      <c r="D1760" s="37">
        <v>76.0</v>
      </c>
      <c r="E1760" s="37">
        <v>69.0</v>
      </c>
      <c r="F1760" s="37">
        <v>0.152</v>
      </c>
      <c r="G1760" s="37">
        <v>0.7</v>
      </c>
      <c r="H1760" s="37">
        <v>0.149</v>
      </c>
      <c r="I1760" s="37">
        <v>2.119376E7</v>
      </c>
      <c r="J1760" s="37">
        <v>0.533</v>
      </c>
      <c r="K1760" s="36" t="s">
        <v>216</v>
      </c>
      <c r="L1760" s="36" t="s">
        <v>180</v>
      </c>
      <c r="M1760" s="31" t="s">
        <v>85</v>
      </c>
    </row>
    <row r="1761" ht="15.75" customHeight="1">
      <c r="A1761" s="37" t="str">
        <f t="shared" si="1"/>
        <v>Bulgaria-Europe2006</v>
      </c>
      <c r="B1761" s="37">
        <v>0.01</v>
      </c>
      <c r="C1761" s="37">
        <v>0.013</v>
      </c>
      <c r="D1761" s="37">
        <v>76.0</v>
      </c>
      <c r="E1761" s="37">
        <v>69.0</v>
      </c>
      <c r="F1761" s="37">
        <v>0.135</v>
      </c>
      <c r="G1761" s="37">
        <v>0.69</v>
      </c>
      <c r="H1761" s="37">
        <v>0.176</v>
      </c>
      <c r="I1761" s="37">
        <v>7699020.0</v>
      </c>
      <c r="J1761" s="37">
        <v>0.709</v>
      </c>
      <c r="K1761" s="36" t="s">
        <v>186</v>
      </c>
      <c r="L1761" s="36" t="s">
        <v>180</v>
      </c>
      <c r="M1761" s="31" t="s">
        <v>85</v>
      </c>
    </row>
    <row r="1762" ht="15.75" customHeight="1">
      <c r="A1762" s="37" t="str">
        <f t="shared" si="1"/>
        <v>Hungary-Europe2006</v>
      </c>
      <c r="B1762" s="37">
        <v>0.01</v>
      </c>
      <c r="C1762" s="37">
        <v>0.007</v>
      </c>
      <c r="D1762" s="37">
        <v>77.0</v>
      </c>
      <c r="E1762" s="37">
        <v>69.0</v>
      </c>
      <c r="F1762" s="37">
        <v>0.153</v>
      </c>
      <c r="G1762" s="37">
        <v>0.688</v>
      </c>
      <c r="H1762" s="37">
        <v>0.159</v>
      </c>
      <c r="I1762" s="37">
        <v>1.007137E7</v>
      </c>
      <c r="J1762" s="37">
        <v>0.669</v>
      </c>
      <c r="K1762" s="36" t="s">
        <v>197</v>
      </c>
      <c r="L1762" s="36" t="s">
        <v>180</v>
      </c>
      <c r="M1762" s="31" t="s">
        <v>85</v>
      </c>
    </row>
    <row r="1763" ht="15.75" customHeight="1">
      <c r="A1763" s="37" t="str">
        <f t="shared" si="1"/>
        <v>Slovakia-Europe2006</v>
      </c>
      <c r="B1763" s="37">
        <v>0.01</v>
      </c>
      <c r="C1763" s="37">
        <v>0.008</v>
      </c>
      <c r="D1763" s="37">
        <v>78.0</v>
      </c>
      <c r="E1763" s="37">
        <v>70.0</v>
      </c>
      <c r="F1763" s="37">
        <v>0.163</v>
      </c>
      <c r="G1763" s="37">
        <v>0.719</v>
      </c>
      <c r="H1763" s="37">
        <v>0.118</v>
      </c>
      <c r="I1763" s="37">
        <v>5373054.0</v>
      </c>
      <c r="J1763" s="37">
        <v>0.554</v>
      </c>
      <c r="K1763" s="36" t="s">
        <v>220</v>
      </c>
      <c r="L1763" s="36" t="s">
        <v>180</v>
      </c>
      <c r="M1763" s="31" t="s">
        <v>85</v>
      </c>
    </row>
    <row r="1764" ht="15.75" customHeight="1">
      <c r="A1764" s="37" t="str">
        <f t="shared" si="1"/>
        <v>Serbia-Europe2006</v>
      </c>
      <c r="B1764" s="37">
        <v>0.01</v>
      </c>
      <c r="C1764" s="37">
        <v>0.007</v>
      </c>
      <c r="D1764" s="37">
        <v>76.0</v>
      </c>
      <c r="E1764" s="37">
        <v>71.0</v>
      </c>
      <c r="F1764" s="37">
        <v>0.178</v>
      </c>
      <c r="G1764" s="37">
        <v>0.682</v>
      </c>
      <c r="H1764" s="37">
        <v>0.14</v>
      </c>
      <c r="I1764" s="37">
        <v>7411569.0</v>
      </c>
      <c r="J1764" s="37">
        <v>0.548</v>
      </c>
      <c r="K1764" s="36" t="s">
        <v>219</v>
      </c>
      <c r="L1764" s="36" t="s">
        <v>180</v>
      </c>
      <c r="M1764" s="31" t="s">
        <v>85</v>
      </c>
    </row>
    <row r="1765" ht="15.75" customHeight="1">
      <c r="A1765" s="37" t="str">
        <f t="shared" si="1"/>
        <v>Poland-Europe2006</v>
      </c>
      <c r="B1765" s="37">
        <v>0.01</v>
      </c>
      <c r="C1765" s="37">
        <v>0.006</v>
      </c>
      <c r="D1765" s="37">
        <v>80.0</v>
      </c>
      <c r="E1765" s="37">
        <v>71.0</v>
      </c>
      <c r="F1765" s="37">
        <v>0.16</v>
      </c>
      <c r="G1765" s="37">
        <v>0.707</v>
      </c>
      <c r="H1765" s="37">
        <v>0.133</v>
      </c>
      <c r="I1765" s="37">
        <v>3.8141267E7</v>
      </c>
      <c r="J1765" s="37">
        <v>0.613</v>
      </c>
      <c r="K1765" s="36" t="s">
        <v>214</v>
      </c>
      <c r="L1765" s="36" t="s">
        <v>180</v>
      </c>
      <c r="M1765" s="31" t="s">
        <v>85</v>
      </c>
    </row>
    <row r="1766" ht="15.75" customHeight="1">
      <c r="A1766" s="37" t="str">
        <f t="shared" si="1"/>
        <v>Czech Republic-Europe2006</v>
      </c>
      <c r="B1766" s="37">
        <v>0.01</v>
      </c>
      <c r="C1766" s="37">
        <v>0.004</v>
      </c>
      <c r="D1766" s="37">
        <v>80.0</v>
      </c>
      <c r="E1766" s="37">
        <v>74.0</v>
      </c>
      <c r="F1766" s="37">
        <v>0.145</v>
      </c>
      <c r="G1766" s="37">
        <v>0.712</v>
      </c>
      <c r="H1766" s="37">
        <v>0.143</v>
      </c>
      <c r="I1766" s="37">
        <v>1.0238905E7</v>
      </c>
      <c r="J1766" s="37">
        <v>0.735</v>
      </c>
      <c r="K1766" s="36" t="s">
        <v>189</v>
      </c>
      <c r="L1766" s="36" t="s">
        <v>180</v>
      </c>
      <c r="M1766" s="31" t="s">
        <v>85</v>
      </c>
    </row>
    <row r="1767" ht="15.75" customHeight="1">
      <c r="A1767" s="37" t="str">
        <f t="shared" si="1"/>
        <v>Portugal-Europe2006</v>
      </c>
      <c r="B1767" s="37">
        <v>0.01</v>
      </c>
      <c r="C1767" s="37">
        <v>0.004</v>
      </c>
      <c r="D1767" s="37">
        <v>82.0</v>
      </c>
      <c r="E1767" s="37">
        <v>75.0</v>
      </c>
      <c r="F1767" s="37">
        <v>0.155</v>
      </c>
      <c r="G1767" s="37">
        <v>0.672</v>
      </c>
      <c r="H1767" s="37">
        <v>0.173</v>
      </c>
      <c r="I1767" s="37">
        <v>1.0522288E7</v>
      </c>
      <c r="J1767" s="37">
        <v>0.581</v>
      </c>
      <c r="K1767" s="36" t="s">
        <v>215</v>
      </c>
      <c r="L1767" s="36" t="s">
        <v>180</v>
      </c>
      <c r="M1767" s="31" t="s">
        <v>85</v>
      </c>
    </row>
    <row r="1768" ht="15.75" customHeight="1">
      <c r="A1768" s="37" t="str">
        <f t="shared" si="1"/>
        <v>Greece-Europe2006</v>
      </c>
      <c r="B1768" s="37">
        <v>0.01</v>
      </c>
      <c r="C1768" s="37">
        <v>0.005</v>
      </c>
      <c r="D1768" s="37">
        <v>82.0</v>
      </c>
      <c r="E1768" s="37">
        <v>77.0</v>
      </c>
      <c r="F1768" s="37">
        <v>0.144</v>
      </c>
      <c r="G1768" s="37">
        <v>0.669</v>
      </c>
      <c r="H1768" s="37">
        <v>0.187</v>
      </c>
      <c r="I1768" s="37">
        <v>1.1127947E7</v>
      </c>
      <c r="J1768" s="37">
        <v>0.748</v>
      </c>
      <c r="K1768" s="36" t="s">
        <v>196</v>
      </c>
      <c r="L1768" s="36" t="s">
        <v>180</v>
      </c>
      <c r="M1768" s="31" t="s">
        <v>85</v>
      </c>
    </row>
    <row r="1769" ht="15.75" customHeight="1">
      <c r="A1769" s="37" t="str">
        <f t="shared" si="1"/>
        <v>Liechtenstein-Europe2006</v>
      </c>
      <c r="B1769" s="37">
        <v>0.01</v>
      </c>
      <c r="C1769" s="36"/>
      <c r="D1769" s="37">
        <v>83.0</v>
      </c>
      <c r="E1769" s="37">
        <v>79.0</v>
      </c>
      <c r="F1769" s="36"/>
      <c r="G1769" s="36"/>
      <c r="H1769" s="36"/>
      <c r="I1769" s="37">
        <v>35028.0</v>
      </c>
      <c r="J1769" s="37">
        <v>0.147</v>
      </c>
      <c r="K1769" s="36" t="s">
        <v>204</v>
      </c>
      <c r="L1769" s="36" t="s">
        <v>180</v>
      </c>
      <c r="M1769" s="31" t="s">
        <v>85</v>
      </c>
    </row>
    <row r="1770" ht="15.75" customHeight="1">
      <c r="A1770" s="37" t="str">
        <f t="shared" si="1"/>
        <v>Italy-Europe2006</v>
      </c>
      <c r="B1770" s="37">
        <v>0.01</v>
      </c>
      <c r="C1770" s="37">
        <v>0.004</v>
      </c>
      <c r="D1770" s="37">
        <v>84.0</v>
      </c>
      <c r="E1770" s="37">
        <v>79.0</v>
      </c>
      <c r="F1770" s="37">
        <v>0.141</v>
      </c>
      <c r="G1770" s="37">
        <v>0.661</v>
      </c>
      <c r="H1770" s="37">
        <v>0.198</v>
      </c>
      <c r="I1770" s="37">
        <v>5.8143979E7</v>
      </c>
      <c r="J1770" s="37">
        <v>0.679</v>
      </c>
      <c r="K1770" s="36" t="s">
        <v>201</v>
      </c>
      <c r="L1770" s="36" t="s">
        <v>180</v>
      </c>
      <c r="M1770" s="31" t="s">
        <v>85</v>
      </c>
    </row>
    <row r="1771" ht="15.75" customHeight="1">
      <c r="A1771" s="37" t="str">
        <f t="shared" si="1"/>
        <v>Switzerland-Europe2006</v>
      </c>
      <c r="B1771" s="37">
        <v>0.01</v>
      </c>
      <c r="C1771" s="37">
        <v>0.004</v>
      </c>
      <c r="D1771" s="37">
        <v>84.0</v>
      </c>
      <c r="E1771" s="37">
        <v>79.0</v>
      </c>
      <c r="F1771" s="37">
        <v>0.16</v>
      </c>
      <c r="G1771" s="37">
        <v>0.68</v>
      </c>
      <c r="H1771" s="37">
        <v>0.16</v>
      </c>
      <c r="I1771" s="37">
        <v>7483934.0</v>
      </c>
      <c r="J1771" s="37">
        <v>0.735</v>
      </c>
      <c r="K1771" s="36" t="s">
        <v>224</v>
      </c>
      <c r="L1771" s="36" t="s">
        <v>180</v>
      </c>
      <c r="M1771" s="31" t="s">
        <v>85</v>
      </c>
    </row>
    <row r="1772" ht="15.75" customHeight="1">
      <c r="A1772" s="37" t="str">
        <f t="shared" si="1"/>
        <v>San Marino-Europe2006</v>
      </c>
      <c r="B1772" s="37">
        <v>0.01</v>
      </c>
      <c r="C1772" s="37">
        <v>0.004</v>
      </c>
      <c r="D1772" s="37">
        <v>85.0</v>
      </c>
      <c r="E1772" s="37">
        <v>79.0</v>
      </c>
      <c r="F1772" s="36"/>
      <c r="G1772" s="36"/>
      <c r="H1772" s="36"/>
      <c r="I1772" s="37">
        <v>30130.0</v>
      </c>
      <c r="J1772" s="37">
        <v>0.94</v>
      </c>
      <c r="K1772" s="36" t="s">
        <v>218</v>
      </c>
      <c r="L1772" s="36" t="s">
        <v>180</v>
      </c>
      <c r="M1772" s="31" t="s">
        <v>85</v>
      </c>
    </row>
    <row r="1773" ht="15.75" customHeight="1">
      <c r="A1773" s="37" t="str">
        <f t="shared" si="1"/>
        <v>Andorra-Europe2006</v>
      </c>
      <c r="B1773" s="37">
        <v>0.011</v>
      </c>
      <c r="C1773" s="37">
        <v>0.003</v>
      </c>
      <c r="D1773" s="36"/>
      <c r="E1773" s="36"/>
      <c r="F1773" s="36"/>
      <c r="G1773" s="36"/>
      <c r="H1773" s="36"/>
      <c r="I1773" s="37">
        <v>81877.0</v>
      </c>
      <c r="J1773" s="37">
        <v>0.898</v>
      </c>
      <c r="K1773" s="36" t="s">
        <v>181</v>
      </c>
      <c r="L1773" s="36" t="s">
        <v>180</v>
      </c>
      <c r="M1773" s="31" t="s">
        <v>85</v>
      </c>
    </row>
    <row r="1774" ht="15.75" customHeight="1">
      <c r="A1774" s="37" t="str">
        <f t="shared" si="1"/>
        <v>Estonia-Europe2006</v>
      </c>
      <c r="B1774" s="37">
        <v>0.011</v>
      </c>
      <c r="C1774" s="37">
        <v>0.005</v>
      </c>
      <c r="D1774" s="37">
        <v>78.0</v>
      </c>
      <c r="E1774" s="37">
        <v>67.0</v>
      </c>
      <c r="F1774" s="37">
        <v>0.151</v>
      </c>
      <c r="G1774" s="37">
        <v>0.679</v>
      </c>
      <c r="H1774" s="37">
        <v>0.17</v>
      </c>
      <c r="I1774" s="37">
        <v>1346810.0</v>
      </c>
      <c r="J1774" s="37">
        <v>0.686</v>
      </c>
      <c r="K1774" s="36" t="s">
        <v>191</v>
      </c>
      <c r="L1774" s="36" t="s">
        <v>180</v>
      </c>
      <c r="M1774" s="31" t="s">
        <v>85</v>
      </c>
    </row>
    <row r="1775" ht="15.75" customHeight="1">
      <c r="A1775" s="37" t="str">
        <f t="shared" si="1"/>
        <v>North Macedonia-Europe2006</v>
      </c>
      <c r="B1775" s="37">
        <v>0.011</v>
      </c>
      <c r="C1775" s="37">
        <v>0.012</v>
      </c>
      <c r="D1775" s="37">
        <v>77.0</v>
      </c>
      <c r="E1775" s="37">
        <v>72.0</v>
      </c>
      <c r="F1775" s="37">
        <v>0.192</v>
      </c>
      <c r="G1775" s="37">
        <v>0.694</v>
      </c>
      <c r="H1775" s="37">
        <v>0.113</v>
      </c>
      <c r="I1775" s="37">
        <v>2093801.0</v>
      </c>
      <c r="J1775" s="37">
        <v>0.574</v>
      </c>
      <c r="K1775" s="36" t="s">
        <v>212</v>
      </c>
      <c r="L1775" s="36" t="s">
        <v>180</v>
      </c>
      <c r="M1775" s="31" t="s">
        <v>85</v>
      </c>
    </row>
    <row r="1776" ht="15.75" customHeight="1">
      <c r="A1776" s="37" t="str">
        <f t="shared" si="1"/>
        <v>Finland-Europe2006</v>
      </c>
      <c r="B1776" s="37">
        <v>0.011</v>
      </c>
      <c r="C1776" s="37">
        <v>0.003</v>
      </c>
      <c r="D1776" s="37">
        <v>83.0</v>
      </c>
      <c r="E1776" s="37">
        <v>76.0</v>
      </c>
      <c r="F1776" s="37">
        <v>0.172</v>
      </c>
      <c r="G1776" s="37">
        <v>0.667</v>
      </c>
      <c r="H1776" s="37">
        <v>0.161</v>
      </c>
      <c r="I1776" s="37">
        <v>5266268.0</v>
      </c>
      <c r="J1776" s="37">
        <v>0.83</v>
      </c>
      <c r="K1776" s="36" t="s">
        <v>193</v>
      </c>
      <c r="L1776" s="36" t="s">
        <v>180</v>
      </c>
      <c r="M1776" s="31" t="s">
        <v>85</v>
      </c>
    </row>
    <row r="1777" ht="15.75" customHeight="1">
      <c r="A1777" s="37" t="str">
        <f t="shared" si="1"/>
        <v>Netherlands-Europe2006</v>
      </c>
      <c r="B1777" s="37">
        <v>0.011</v>
      </c>
      <c r="C1777" s="37">
        <v>0.004</v>
      </c>
      <c r="D1777" s="37">
        <v>82.0</v>
      </c>
      <c r="E1777" s="37">
        <v>78.0</v>
      </c>
      <c r="F1777" s="37">
        <v>0.183</v>
      </c>
      <c r="G1777" s="37">
        <v>0.675</v>
      </c>
      <c r="H1777" s="37">
        <v>0.142</v>
      </c>
      <c r="I1777" s="37">
        <v>1.6346101E7</v>
      </c>
      <c r="J1777" s="37">
        <v>0.836</v>
      </c>
      <c r="K1777" s="36" t="s">
        <v>211</v>
      </c>
      <c r="L1777" s="36" t="s">
        <v>180</v>
      </c>
      <c r="M1777" s="31" t="s">
        <v>85</v>
      </c>
    </row>
    <row r="1778" ht="15.75" customHeight="1">
      <c r="A1778" s="37" t="str">
        <f t="shared" si="1"/>
        <v>Spain-Europe2006</v>
      </c>
      <c r="B1778" s="37">
        <v>0.011</v>
      </c>
      <c r="C1778" s="37">
        <v>0.005</v>
      </c>
      <c r="D1778" s="37">
        <v>84.0</v>
      </c>
      <c r="E1778" s="37">
        <v>78.0</v>
      </c>
      <c r="F1778" s="37">
        <v>0.145</v>
      </c>
      <c r="G1778" s="37">
        <v>0.687</v>
      </c>
      <c r="H1778" s="37">
        <v>0.168</v>
      </c>
      <c r="I1778" s="37">
        <v>4.4397319E7</v>
      </c>
      <c r="J1778" s="37">
        <v>0.775</v>
      </c>
      <c r="K1778" s="36" t="s">
        <v>222</v>
      </c>
      <c r="L1778" s="36" t="s">
        <v>180</v>
      </c>
      <c r="M1778" s="31" t="s">
        <v>85</v>
      </c>
    </row>
    <row r="1779" ht="15.75" customHeight="1">
      <c r="A1779" s="37" t="str">
        <f t="shared" si="1"/>
        <v>Moldova-Europe2006</v>
      </c>
      <c r="B1779" s="37">
        <v>0.012</v>
      </c>
      <c r="C1779" s="37">
        <v>0.018</v>
      </c>
      <c r="D1779" s="37">
        <v>72.0</v>
      </c>
      <c r="E1779" s="37">
        <v>64.0</v>
      </c>
      <c r="F1779" s="37">
        <v>0.182</v>
      </c>
      <c r="G1779" s="37">
        <v>0.705</v>
      </c>
      <c r="H1779" s="37">
        <v>0.113</v>
      </c>
      <c r="I1779" s="37">
        <v>3585209.0</v>
      </c>
      <c r="J1779" s="37">
        <v>0.452</v>
      </c>
      <c r="K1779" s="36" t="s">
        <v>208</v>
      </c>
      <c r="L1779" s="36" t="s">
        <v>180</v>
      </c>
      <c r="M1779" s="31" t="s">
        <v>85</v>
      </c>
    </row>
    <row r="1780" ht="15.75" customHeight="1">
      <c r="A1780" s="37" t="str">
        <f t="shared" si="1"/>
        <v>Denmark-Europe2006</v>
      </c>
      <c r="B1780" s="37">
        <v>0.012</v>
      </c>
      <c r="C1780" s="37">
        <v>0.004</v>
      </c>
      <c r="D1780" s="37">
        <v>80.0</v>
      </c>
      <c r="E1780" s="37">
        <v>76.0</v>
      </c>
      <c r="F1780" s="37">
        <v>0.186</v>
      </c>
      <c r="G1780" s="37">
        <v>0.66</v>
      </c>
      <c r="H1780" s="37">
        <v>0.154</v>
      </c>
      <c r="I1780" s="37">
        <v>5437272.0</v>
      </c>
      <c r="J1780" s="37">
        <v>0.861</v>
      </c>
      <c r="K1780" s="36" t="s">
        <v>190</v>
      </c>
      <c r="L1780" s="36" t="s">
        <v>180</v>
      </c>
      <c r="M1780" s="31" t="s">
        <v>85</v>
      </c>
    </row>
    <row r="1781" ht="15.75" customHeight="1">
      <c r="A1781" s="37" t="str">
        <f t="shared" si="1"/>
        <v>Cyprus-Europe2006</v>
      </c>
      <c r="B1781" s="37">
        <v>0.012</v>
      </c>
      <c r="C1781" s="37">
        <v>0.004</v>
      </c>
      <c r="D1781" s="37">
        <v>81.0</v>
      </c>
      <c r="E1781" s="37">
        <v>77.0</v>
      </c>
      <c r="F1781" s="37">
        <v>0.195</v>
      </c>
      <c r="G1781" s="37">
        <v>0.697</v>
      </c>
      <c r="H1781" s="37">
        <v>0.109</v>
      </c>
      <c r="I1781" s="37">
        <v>1048314.0</v>
      </c>
      <c r="J1781" s="37">
        <v>0.681</v>
      </c>
      <c r="K1781" s="36" t="s">
        <v>188</v>
      </c>
      <c r="L1781" s="36" t="s">
        <v>180</v>
      </c>
      <c r="M1781" s="31" t="s">
        <v>85</v>
      </c>
    </row>
    <row r="1782" ht="15.75" customHeight="1">
      <c r="A1782" s="37" t="str">
        <f t="shared" si="1"/>
        <v>United Kingdom-Europe2006</v>
      </c>
      <c r="B1782" s="37">
        <v>0.012</v>
      </c>
      <c r="C1782" s="37">
        <v>0.005</v>
      </c>
      <c r="D1782" s="37">
        <v>81.0</v>
      </c>
      <c r="E1782" s="37">
        <v>77.0</v>
      </c>
      <c r="F1782" s="37">
        <v>0.178</v>
      </c>
      <c r="G1782" s="37">
        <v>0.662</v>
      </c>
      <c r="H1782" s="37">
        <v>0.16</v>
      </c>
      <c r="I1782" s="37">
        <v>6.084682E7</v>
      </c>
      <c r="J1782" s="37">
        <v>0.802</v>
      </c>
      <c r="K1782" s="36" t="s">
        <v>227</v>
      </c>
      <c r="L1782" s="36" t="s">
        <v>180</v>
      </c>
      <c r="M1782" s="31" t="s">
        <v>85</v>
      </c>
    </row>
    <row r="1783" ht="15.75" customHeight="1">
      <c r="A1783" s="37" t="str">
        <f t="shared" si="1"/>
        <v>Luxembourg-Europe2006</v>
      </c>
      <c r="B1783" s="37">
        <v>0.012</v>
      </c>
      <c r="C1783" s="37">
        <v>0.003</v>
      </c>
      <c r="D1783" s="37">
        <v>82.0</v>
      </c>
      <c r="E1783" s="37">
        <v>77.0</v>
      </c>
      <c r="F1783" s="37">
        <v>0.184</v>
      </c>
      <c r="G1783" s="37">
        <v>0.672</v>
      </c>
      <c r="H1783" s="37">
        <v>0.144</v>
      </c>
      <c r="I1783" s="37">
        <v>472637.0</v>
      </c>
      <c r="J1783" s="37">
        <v>0.87</v>
      </c>
      <c r="K1783" s="36" t="s">
        <v>206</v>
      </c>
      <c r="L1783" s="36" t="s">
        <v>180</v>
      </c>
      <c r="M1783" s="31" t="s">
        <v>85</v>
      </c>
    </row>
    <row r="1784" ht="15.75" customHeight="1">
      <c r="A1784" s="37" t="str">
        <f t="shared" si="1"/>
        <v>Belgium-Europe2006</v>
      </c>
      <c r="B1784" s="37">
        <v>0.012</v>
      </c>
      <c r="C1784" s="37">
        <v>0.004</v>
      </c>
      <c r="D1784" s="37">
        <v>82.0</v>
      </c>
      <c r="E1784" s="37">
        <v>77.0</v>
      </c>
      <c r="F1784" s="37">
        <v>0.17</v>
      </c>
      <c r="G1784" s="37">
        <v>0.658</v>
      </c>
      <c r="H1784" s="37">
        <v>0.172</v>
      </c>
      <c r="I1784" s="37">
        <v>1.0547958E7</v>
      </c>
      <c r="J1784" s="37">
        <v>0.974</v>
      </c>
      <c r="K1784" s="36" t="s">
        <v>184</v>
      </c>
      <c r="L1784" s="36" t="s">
        <v>180</v>
      </c>
      <c r="M1784" s="31" t="s">
        <v>85</v>
      </c>
    </row>
    <row r="1785" ht="15.75" customHeight="1">
      <c r="A1785" s="37" t="str">
        <f t="shared" si="1"/>
        <v>Sweden-Europe2006</v>
      </c>
      <c r="B1785" s="37">
        <v>0.012</v>
      </c>
      <c r="C1785" s="37">
        <v>0.003</v>
      </c>
      <c r="D1785" s="37">
        <v>83.0</v>
      </c>
      <c r="E1785" s="37">
        <v>79.0</v>
      </c>
      <c r="F1785" s="37">
        <v>0.172</v>
      </c>
      <c r="G1785" s="37">
        <v>0.655</v>
      </c>
      <c r="H1785" s="37">
        <v>0.174</v>
      </c>
      <c r="I1785" s="37">
        <v>9080505.0</v>
      </c>
      <c r="J1785" s="37">
        <v>0.844</v>
      </c>
      <c r="K1785" s="36" t="s">
        <v>223</v>
      </c>
      <c r="L1785" s="36" t="s">
        <v>180</v>
      </c>
      <c r="M1785" s="31" t="s">
        <v>85</v>
      </c>
    </row>
    <row r="1786" ht="15.75" customHeight="1">
      <c r="A1786" s="37" t="str">
        <f t="shared" si="1"/>
        <v>Montenegro-Europe2006</v>
      </c>
      <c r="B1786" s="37">
        <v>0.013</v>
      </c>
      <c r="C1786" s="37">
        <v>0.009</v>
      </c>
      <c r="D1786" s="37">
        <v>76.0</v>
      </c>
      <c r="E1786" s="37">
        <v>71.0</v>
      </c>
      <c r="F1786" s="37">
        <v>0.2</v>
      </c>
      <c r="G1786" s="37">
        <v>0.671</v>
      </c>
      <c r="H1786" s="37">
        <v>0.129</v>
      </c>
      <c r="I1786" s="37">
        <v>616854.0</v>
      </c>
      <c r="J1786" s="37">
        <v>0.624</v>
      </c>
      <c r="K1786" s="36" t="s">
        <v>210</v>
      </c>
      <c r="L1786" s="36" t="s">
        <v>180</v>
      </c>
      <c r="M1786" s="31" t="s">
        <v>85</v>
      </c>
    </row>
    <row r="1787" ht="15.75" customHeight="1">
      <c r="A1787" s="37" t="str">
        <f t="shared" si="1"/>
        <v>France-Europe2006</v>
      </c>
      <c r="B1787" s="37">
        <v>0.013</v>
      </c>
      <c r="C1787" s="37">
        <v>0.004</v>
      </c>
      <c r="D1787" s="37">
        <v>85.0</v>
      </c>
      <c r="E1787" s="37">
        <v>77.0</v>
      </c>
      <c r="F1787" s="37">
        <v>0.185</v>
      </c>
      <c r="G1787" s="37">
        <v>0.651</v>
      </c>
      <c r="H1787" s="37">
        <v>0.165</v>
      </c>
      <c r="I1787" s="37">
        <v>6.3617975E7</v>
      </c>
      <c r="J1787" s="37">
        <v>0.774</v>
      </c>
      <c r="K1787" s="36" t="s">
        <v>194</v>
      </c>
      <c r="L1787" s="36" t="s">
        <v>180</v>
      </c>
      <c r="M1787" s="31" t="s">
        <v>85</v>
      </c>
    </row>
    <row r="1788" ht="15.75" customHeight="1">
      <c r="A1788" s="37" t="str">
        <f t="shared" si="1"/>
        <v>Norway-Europe2006</v>
      </c>
      <c r="B1788" s="37">
        <v>0.013</v>
      </c>
      <c r="C1788" s="37">
        <v>0.003</v>
      </c>
      <c r="D1788" s="37">
        <v>83.0</v>
      </c>
      <c r="E1788" s="37">
        <v>78.0</v>
      </c>
      <c r="F1788" s="37">
        <v>0.195</v>
      </c>
      <c r="G1788" s="37">
        <v>0.658</v>
      </c>
      <c r="H1788" s="37">
        <v>0.147</v>
      </c>
      <c r="I1788" s="37">
        <v>4660677.0</v>
      </c>
      <c r="J1788" s="37">
        <v>0.779</v>
      </c>
      <c r="K1788" s="36" t="s">
        <v>213</v>
      </c>
      <c r="L1788" s="36" t="s">
        <v>180</v>
      </c>
      <c r="M1788" s="31" t="s">
        <v>85</v>
      </c>
    </row>
    <row r="1789" ht="15.75" customHeight="1">
      <c r="A1789" s="37" t="str">
        <f t="shared" si="1"/>
        <v>Albania-Europe2006</v>
      </c>
      <c r="B1789" s="37">
        <v>0.014</v>
      </c>
      <c r="C1789" s="37">
        <v>0.017</v>
      </c>
      <c r="D1789" s="37">
        <v>80.0</v>
      </c>
      <c r="E1789" s="37">
        <v>73.0</v>
      </c>
      <c r="F1789" s="37">
        <v>0.258</v>
      </c>
      <c r="G1789" s="37">
        <v>0.654</v>
      </c>
      <c r="H1789" s="37">
        <v>0.089</v>
      </c>
      <c r="I1789" s="37">
        <v>2968028.0</v>
      </c>
      <c r="J1789" s="37">
        <v>0.478</v>
      </c>
      <c r="K1789" s="36" t="s">
        <v>179</v>
      </c>
      <c r="L1789" s="36" t="s">
        <v>180</v>
      </c>
      <c r="M1789" s="31" t="s">
        <v>85</v>
      </c>
    </row>
    <row r="1790" ht="15.75" customHeight="1">
      <c r="A1790" s="37" t="str">
        <f t="shared" si="1"/>
        <v>Ireland-Europe2006</v>
      </c>
      <c r="B1790" s="37">
        <v>0.015</v>
      </c>
      <c r="C1790" s="37">
        <v>0.004</v>
      </c>
      <c r="D1790" s="37">
        <v>82.0</v>
      </c>
      <c r="E1790" s="37">
        <v>77.0</v>
      </c>
      <c r="F1790" s="37">
        <v>0.206</v>
      </c>
      <c r="G1790" s="37">
        <v>0.683</v>
      </c>
      <c r="H1790" s="37">
        <v>0.111</v>
      </c>
      <c r="I1790" s="37">
        <v>4274137.0</v>
      </c>
      <c r="J1790" s="37">
        <v>0.608</v>
      </c>
      <c r="K1790" s="36" t="s">
        <v>199</v>
      </c>
      <c r="L1790" s="36" t="s">
        <v>180</v>
      </c>
      <c r="M1790" s="31" t="s">
        <v>85</v>
      </c>
    </row>
    <row r="1791" ht="15.75" customHeight="1">
      <c r="A1791" s="37" t="str">
        <f t="shared" si="1"/>
        <v>Iceland-Europe2006</v>
      </c>
      <c r="B1791" s="37">
        <v>0.015</v>
      </c>
      <c r="C1791" s="37">
        <v>0.002</v>
      </c>
      <c r="D1791" s="37">
        <v>83.0</v>
      </c>
      <c r="E1791" s="37">
        <v>80.0</v>
      </c>
      <c r="F1791" s="37">
        <v>0.218</v>
      </c>
      <c r="G1791" s="37">
        <v>0.664</v>
      </c>
      <c r="H1791" s="37">
        <v>0.118</v>
      </c>
      <c r="I1791" s="37">
        <v>303782.0</v>
      </c>
      <c r="J1791" s="37">
        <v>0.932</v>
      </c>
      <c r="K1791" s="36" t="s">
        <v>198</v>
      </c>
      <c r="L1791" s="36" t="s">
        <v>180</v>
      </c>
      <c r="M1791" s="31" t="s">
        <v>85</v>
      </c>
    </row>
    <row r="1792" ht="15.75" customHeight="1">
      <c r="A1792" s="37" t="str">
        <f t="shared" si="1"/>
        <v>Kosovo-Europe2006</v>
      </c>
      <c r="B1792" s="37">
        <v>0.019</v>
      </c>
      <c r="C1792" s="36"/>
      <c r="D1792" s="37">
        <v>71.0</v>
      </c>
      <c r="E1792" s="37">
        <v>67.0</v>
      </c>
      <c r="F1792" s="36"/>
      <c r="G1792" s="36"/>
      <c r="H1792" s="36"/>
      <c r="I1792" s="37">
        <v>1719536.0</v>
      </c>
      <c r="J1792" s="36"/>
      <c r="K1792" s="36" t="s">
        <v>202</v>
      </c>
      <c r="L1792" s="36" t="s">
        <v>180</v>
      </c>
      <c r="M1792" s="31" t="s">
        <v>85</v>
      </c>
    </row>
    <row r="1793" ht="15.75" customHeight="1">
      <c r="A1793" s="37" t="str">
        <f t="shared" si="1"/>
        <v>Turkey-Europe2006</v>
      </c>
      <c r="B1793" s="37">
        <v>0.019</v>
      </c>
      <c r="C1793" s="37">
        <v>0.024</v>
      </c>
      <c r="D1793" s="37">
        <v>76.0</v>
      </c>
      <c r="E1793" s="37">
        <v>69.0</v>
      </c>
      <c r="F1793" s="37">
        <v>0.281</v>
      </c>
      <c r="G1793" s="37">
        <v>0.652</v>
      </c>
      <c r="H1793" s="37">
        <v>0.067</v>
      </c>
      <c r="I1793" s="37">
        <v>6.8626337E7</v>
      </c>
      <c r="J1793" s="37">
        <v>0.684</v>
      </c>
      <c r="K1793" s="36" t="s">
        <v>225</v>
      </c>
      <c r="L1793" s="36" t="s">
        <v>180</v>
      </c>
      <c r="M1793" s="31" t="s">
        <v>85</v>
      </c>
    </row>
    <row r="1794" ht="15.75" customHeight="1">
      <c r="A1794" s="37" t="str">
        <f t="shared" si="1"/>
        <v>Monaco-Europe2007</v>
      </c>
      <c r="B1794" s="36"/>
      <c r="C1794" s="37">
        <v>0.004</v>
      </c>
      <c r="D1794" s="36"/>
      <c r="E1794" s="36"/>
      <c r="F1794" s="36"/>
      <c r="G1794" s="36"/>
      <c r="H1794" s="36"/>
      <c r="I1794" s="37">
        <v>35013.0</v>
      </c>
      <c r="J1794" s="37">
        <v>1.0</v>
      </c>
      <c r="K1794" s="36" t="s">
        <v>209</v>
      </c>
      <c r="L1794" s="36" t="s">
        <v>180</v>
      </c>
      <c r="M1794" s="31" t="s">
        <v>86</v>
      </c>
    </row>
    <row r="1795" ht="15.75" customHeight="1">
      <c r="A1795" s="37" t="str">
        <f t="shared" si="1"/>
        <v>Bosnia and Herzegovina-Europe2007</v>
      </c>
      <c r="B1795" s="37">
        <v>0.008</v>
      </c>
      <c r="C1795" s="37">
        <v>0.007</v>
      </c>
      <c r="D1795" s="37">
        <v>78.0</v>
      </c>
      <c r="E1795" s="37">
        <v>73.0</v>
      </c>
      <c r="F1795" s="37">
        <v>0.184</v>
      </c>
      <c r="G1795" s="37">
        <v>0.676</v>
      </c>
      <c r="H1795" s="37">
        <v>0.14</v>
      </c>
      <c r="I1795" s="37">
        <v>3868665.0</v>
      </c>
      <c r="J1795" s="37">
        <v>0.392</v>
      </c>
      <c r="K1795" s="36" t="s">
        <v>185</v>
      </c>
      <c r="L1795" s="36" t="s">
        <v>180</v>
      </c>
      <c r="M1795" s="31" t="s">
        <v>86</v>
      </c>
    </row>
    <row r="1796" ht="15.75" customHeight="1">
      <c r="A1796" s="37" t="str">
        <f t="shared" si="1"/>
        <v>Germany-Europe2007</v>
      </c>
      <c r="B1796" s="37">
        <v>0.008</v>
      </c>
      <c r="C1796" s="37">
        <v>0.004</v>
      </c>
      <c r="D1796" s="37">
        <v>82.0</v>
      </c>
      <c r="E1796" s="37">
        <v>77.0</v>
      </c>
      <c r="F1796" s="37">
        <v>0.139</v>
      </c>
      <c r="G1796" s="37">
        <v>0.662</v>
      </c>
      <c r="H1796" s="37">
        <v>0.198</v>
      </c>
      <c r="I1796" s="37">
        <v>8.2266372E7</v>
      </c>
      <c r="J1796" s="37">
        <v>0.737</v>
      </c>
      <c r="K1796" s="36" t="s">
        <v>195</v>
      </c>
      <c r="L1796" s="36" t="s">
        <v>180</v>
      </c>
      <c r="M1796" s="31" t="s">
        <v>86</v>
      </c>
    </row>
    <row r="1797" ht="15.75" customHeight="1">
      <c r="A1797" s="37" t="str">
        <f t="shared" si="1"/>
        <v>Serbia-Europe2007</v>
      </c>
      <c r="B1797" s="37">
        <v>0.009</v>
      </c>
      <c r="C1797" s="37">
        <v>0.007</v>
      </c>
      <c r="D1797" s="37">
        <v>76.0</v>
      </c>
      <c r="E1797" s="37">
        <v>71.0</v>
      </c>
      <c r="F1797" s="37">
        <v>0.176</v>
      </c>
      <c r="G1797" s="37">
        <v>0.686</v>
      </c>
      <c r="H1797" s="37">
        <v>0.139</v>
      </c>
      <c r="I1797" s="37">
        <v>7381579.0</v>
      </c>
      <c r="J1797" s="37">
        <v>0.551</v>
      </c>
      <c r="K1797" s="36" t="s">
        <v>219</v>
      </c>
      <c r="L1797" s="36" t="s">
        <v>180</v>
      </c>
      <c r="M1797" s="31" t="s">
        <v>86</v>
      </c>
    </row>
    <row r="1798" ht="15.75" customHeight="1">
      <c r="A1798" s="37" t="str">
        <f t="shared" si="1"/>
        <v>Croatia-Europe2007</v>
      </c>
      <c r="B1798" s="37">
        <v>0.009</v>
      </c>
      <c r="C1798" s="37">
        <v>0.005</v>
      </c>
      <c r="D1798" s="37">
        <v>79.0</v>
      </c>
      <c r="E1798" s="37">
        <v>72.0</v>
      </c>
      <c r="F1798" s="37">
        <v>0.157</v>
      </c>
      <c r="G1798" s="37">
        <v>0.67</v>
      </c>
      <c r="H1798" s="37">
        <v>0.173</v>
      </c>
      <c r="I1798" s="37">
        <v>4436000.0</v>
      </c>
      <c r="J1798" s="37">
        <v>0.568</v>
      </c>
      <c r="K1798" s="36" t="s">
        <v>187</v>
      </c>
      <c r="L1798" s="36" t="s">
        <v>180</v>
      </c>
      <c r="M1798" s="31" t="s">
        <v>86</v>
      </c>
    </row>
    <row r="1799" ht="15.75" customHeight="1">
      <c r="A1799" s="37" t="str">
        <f t="shared" si="1"/>
        <v>Austria-Europe2007</v>
      </c>
      <c r="B1799" s="37">
        <v>0.009</v>
      </c>
      <c r="C1799" s="37">
        <v>0.004</v>
      </c>
      <c r="D1799" s="37">
        <v>83.0</v>
      </c>
      <c r="E1799" s="37">
        <v>77.0</v>
      </c>
      <c r="F1799" s="37">
        <v>0.155</v>
      </c>
      <c r="G1799" s="37">
        <v>0.678</v>
      </c>
      <c r="H1799" s="37">
        <v>0.167</v>
      </c>
      <c r="I1799" s="37">
        <v>8300788.0</v>
      </c>
      <c r="J1799" s="37">
        <v>0.658</v>
      </c>
      <c r="K1799" s="36" t="s">
        <v>182</v>
      </c>
      <c r="L1799" s="36" t="s">
        <v>180</v>
      </c>
      <c r="M1799" s="31" t="s">
        <v>86</v>
      </c>
    </row>
    <row r="1800" ht="15.75" customHeight="1">
      <c r="A1800" s="37" t="str">
        <f t="shared" si="1"/>
        <v>Malta-Europe2007</v>
      </c>
      <c r="B1800" s="37">
        <v>0.009</v>
      </c>
      <c r="C1800" s="37">
        <v>0.006</v>
      </c>
      <c r="D1800" s="37">
        <v>82.0</v>
      </c>
      <c r="E1800" s="37">
        <v>78.0</v>
      </c>
      <c r="F1800" s="37">
        <v>0.164</v>
      </c>
      <c r="G1800" s="37">
        <v>0.698</v>
      </c>
      <c r="H1800" s="37">
        <v>0.138</v>
      </c>
      <c r="I1800" s="37">
        <v>406724.0</v>
      </c>
      <c r="J1800" s="37">
        <v>0.941</v>
      </c>
      <c r="K1800" s="36" t="s">
        <v>207</v>
      </c>
      <c r="L1800" s="36" t="s">
        <v>180</v>
      </c>
      <c r="M1800" s="31" t="s">
        <v>86</v>
      </c>
    </row>
    <row r="1801" ht="15.75" customHeight="1">
      <c r="A1801" s="37" t="str">
        <f t="shared" si="1"/>
        <v>San Marino-Europe2007</v>
      </c>
      <c r="B1801" s="37">
        <v>0.009</v>
      </c>
      <c r="C1801" s="37">
        <v>0.003</v>
      </c>
      <c r="D1801" s="37">
        <v>85.0</v>
      </c>
      <c r="E1801" s="37">
        <v>80.0</v>
      </c>
      <c r="F1801" s="36"/>
      <c r="G1801" s="36"/>
      <c r="H1801" s="36"/>
      <c r="I1801" s="37">
        <v>30377.0</v>
      </c>
      <c r="J1801" s="37">
        <v>0.94</v>
      </c>
      <c r="K1801" s="36" t="s">
        <v>218</v>
      </c>
      <c r="L1801" s="36" t="s">
        <v>180</v>
      </c>
      <c r="M1801" s="31" t="s">
        <v>86</v>
      </c>
    </row>
    <row r="1802" ht="15.75" customHeight="1">
      <c r="A1802" s="37" t="str">
        <f t="shared" si="1"/>
        <v>Andorra-Europe2007</v>
      </c>
      <c r="B1802" s="37">
        <v>0.01</v>
      </c>
      <c r="C1802" s="37">
        <v>0.003</v>
      </c>
      <c r="D1802" s="36"/>
      <c r="E1802" s="36"/>
      <c r="F1802" s="36"/>
      <c r="G1802" s="36"/>
      <c r="H1802" s="36"/>
      <c r="I1802" s="37">
        <v>81292.0</v>
      </c>
      <c r="J1802" s="37">
        <v>0.894</v>
      </c>
      <c r="K1802" s="36" t="s">
        <v>181</v>
      </c>
      <c r="L1802" s="36" t="s">
        <v>180</v>
      </c>
      <c r="M1802" s="31" t="s">
        <v>86</v>
      </c>
    </row>
    <row r="1803" ht="15.75" customHeight="1">
      <c r="A1803" s="37" t="str">
        <f t="shared" si="1"/>
        <v>Ukraine-Europe2007</v>
      </c>
      <c r="B1803" s="37">
        <v>0.01</v>
      </c>
      <c r="C1803" s="37">
        <v>0.012</v>
      </c>
      <c r="D1803" s="37">
        <v>74.0</v>
      </c>
      <c r="E1803" s="37">
        <v>63.0</v>
      </c>
      <c r="F1803" s="37">
        <v>0.141</v>
      </c>
      <c r="G1803" s="37">
        <v>0.698</v>
      </c>
      <c r="H1803" s="37">
        <v>0.161</v>
      </c>
      <c r="I1803" s="37">
        <v>4.650935E7</v>
      </c>
      <c r="J1803" s="37">
        <v>0.681</v>
      </c>
      <c r="K1803" s="36" t="s">
        <v>226</v>
      </c>
      <c r="L1803" s="36" t="s">
        <v>180</v>
      </c>
      <c r="M1803" s="31" t="s">
        <v>86</v>
      </c>
    </row>
    <row r="1804" ht="15.75" customHeight="1">
      <c r="A1804" s="37" t="str">
        <f t="shared" si="1"/>
        <v>Lithuania-Europe2007</v>
      </c>
      <c r="B1804" s="37">
        <v>0.01</v>
      </c>
      <c r="C1804" s="37">
        <v>0.007</v>
      </c>
      <c r="D1804" s="37">
        <v>77.0</v>
      </c>
      <c r="E1804" s="37">
        <v>65.0</v>
      </c>
      <c r="F1804" s="37">
        <v>0.159</v>
      </c>
      <c r="G1804" s="37">
        <v>0.688</v>
      </c>
      <c r="H1804" s="37">
        <v>0.154</v>
      </c>
      <c r="I1804" s="37">
        <v>3231294.0</v>
      </c>
      <c r="J1804" s="37">
        <v>0.668</v>
      </c>
      <c r="K1804" s="36" t="s">
        <v>205</v>
      </c>
      <c r="L1804" s="36" t="s">
        <v>180</v>
      </c>
      <c r="M1804" s="31" t="s">
        <v>86</v>
      </c>
    </row>
    <row r="1805" ht="15.75" customHeight="1">
      <c r="A1805" s="37" t="str">
        <f t="shared" si="1"/>
        <v>Romania-Europe2007</v>
      </c>
      <c r="B1805" s="37">
        <v>0.01</v>
      </c>
      <c r="C1805" s="37">
        <v>0.015</v>
      </c>
      <c r="D1805" s="37">
        <v>76.0</v>
      </c>
      <c r="E1805" s="37">
        <v>69.0</v>
      </c>
      <c r="F1805" s="37">
        <v>0.15</v>
      </c>
      <c r="G1805" s="37">
        <v>0.701</v>
      </c>
      <c r="H1805" s="37">
        <v>0.149</v>
      </c>
      <c r="I1805" s="37">
        <v>2.0882982E7</v>
      </c>
      <c r="J1805" s="37">
        <v>0.534</v>
      </c>
      <c r="K1805" s="36" t="s">
        <v>216</v>
      </c>
      <c r="L1805" s="36" t="s">
        <v>180</v>
      </c>
      <c r="M1805" s="31" t="s">
        <v>86</v>
      </c>
    </row>
    <row r="1806" ht="15.75" customHeight="1">
      <c r="A1806" s="37" t="str">
        <f t="shared" si="1"/>
        <v>Bulgaria-Europe2007</v>
      </c>
      <c r="B1806" s="37">
        <v>0.01</v>
      </c>
      <c r="C1806" s="37">
        <v>0.012</v>
      </c>
      <c r="D1806" s="37">
        <v>76.0</v>
      </c>
      <c r="E1806" s="37">
        <v>69.0</v>
      </c>
      <c r="F1806" s="37">
        <v>0.133</v>
      </c>
      <c r="G1806" s="37">
        <v>0.689</v>
      </c>
      <c r="H1806" s="37">
        <v>0.177</v>
      </c>
      <c r="I1806" s="37">
        <v>7545338.0</v>
      </c>
      <c r="J1806" s="37">
        <v>0.713</v>
      </c>
      <c r="K1806" s="36" t="s">
        <v>186</v>
      </c>
      <c r="L1806" s="36" t="s">
        <v>180</v>
      </c>
      <c r="M1806" s="31" t="s">
        <v>86</v>
      </c>
    </row>
    <row r="1807" ht="15.75" customHeight="1">
      <c r="A1807" s="37" t="str">
        <f t="shared" si="1"/>
        <v>Hungary-Europe2007</v>
      </c>
      <c r="B1807" s="37">
        <v>0.01</v>
      </c>
      <c r="C1807" s="37">
        <v>0.007</v>
      </c>
      <c r="D1807" s="37">
        <v>77.0</v>
      </c>
      <c r="E1807" s="37">
        <v>69.0</v>
      </c>
      <c r="F1807" s="37">
        <v>0.151</v>
      </c>
      <c r="G1807" s="37">
        <v>0.689</v>
      </c>
      <c r="H1807" s="37">
        <v>0.161</v>
      </c>
      <c r="I1807" s="37">
        <v>1.005578E7</v>
      </c>
      <c r="J1807" s="37">
        <v>0.674</v>
      </c>
      <c r="K1807" s="36" t="s">
        <v>197</v>
      </c>
      <c r="L1807" s="36" t="s">
        <v>180</v>
      </c>
      <c r="M1807" s="31" t="s">
        <v>86</v>
      </c>
    </row>
    <row r="1808" ht="15.75" customHeight="1">
      <c r="A1808" s="37" t="str">
        <f t="shared" si="1"/>
        <v>Slovakia-Europe2007</v>
      </c>
      <c r="B1808" s="37">
        <v>0.01</v>
      </c>
      <c r="C1808" s="37">
        <v>0.008</v>
      </c>
      <c r="D1808" s="37">
        <v>78.0</v>
      </c>
      <c r="E1808" s="37">
        <v>71.0</v>
      </c>
      <c r="F1808" s="37">
        <v>0.159</v>
      </c>
      <c r="G1808" s="37">
        <v>0.722</v>
      </c>
      <c r="H1808" s="37">
        <v>0.119</v>
      </c>
      <c r="I1808" s="37">
        <v>5374622.0</v>
      </c>
      <c r="J1808" s="37">
        <v>0.553</v>
      </c>
      <c r="K1808" s="36" t="s">
        <v>220</v>
      </c>
      <c r="L1808" s="36" t="s">
        <v>180</v>
      </c>
      <c r="M1808" s="31" t="s">
        <v>86</v>
      </c>
    </row>
    <row r="1809" ht="15.75" customHeight="1">
      <c r="A1809" s="37" t="str">
        <f t="shared" si="1"/>
        <v>Poland-Europe2007</v>
      </c>
      <c r="B1809" s="37">
        <v>0.01</v>
      </c>
      <c r="C1809" s="37">
        <v>0.006</v>
      </c>
      <c r="D1809" s="37">
        <v>80.0</v>
      </c>
      <c r="E1809" s="37">
        <v>71.0</v>
      </c>
      <c r="F1809" s="37">
        <v>0.156</v>
      </c>
      <c r="G1809" s="37">
        <v>0.71</v>
      </c>
      <c r="H1809" s="37">
        <v>0.133</v>
      </c>
      <c r="I1809" s="37">
        <v>3.812056E7</v>
      </c>
      <c r="J1809" s="37">
        <v>0.612</v>
      </c>
      <c r="K1809" s="36" t="s">
        <v>214</v>
      </c>
      <c r="L1809" s="36" t="s">
        <v>180</v>
      </c>
      <c r="M1809" s="31" t="s">
        <v>86</v>
      </c>
    </row>
    <row r="1810" ht="15.75" customHeight="1">
      <c r="A1810" s="37" t="str">
        <f t="shared" si="1"/>
        <v>Portugal-Europe2007</v>
      </c>
      <c r="B1810" s="37">
        <v>0.01</v>
      </c>
      <c r="C1810" s="37">
        <v>0.003</v>
      </c>
      <c r="D1810" s="37">
        <v>82.0</v>
      </c>
      <c r="E1810" s="37">
        <v>75.0</v>
      </c>
      <c r="F1810" s="37">
        <v>0.154</v>
      </c>
      <c r="G1810" s="37">
        <v>0.671</v>
      </c>
      <c r="H1810" s="37">
        <v>0.175</v>
      </c>
      <c r="I1810" s="37">
        <v>1.0542964E7</v>
      </c>
      <c r="J1810" s="37">
        <v>0.587</v>
      </c>
      <c r="K1810" s="36" t="s">
        <v>215</v>
      </c>
      <c r="L1810" s="36" t="s">
        <v>180</v>
      </c>
      <c r="M1810" s="31" t="s">
        <v>86</v>
      </c>
    </row>
    <row r="1811" ht="15.75" customHeight="1">
      <c r="A1811" s="37" t="str">
        <f t="shared" si="1"/>
        <v>Slovenia-Europe2007</v>
      </c>
      <c r="B1811" s="37">
        <v>0.01</v>
      </c>
      <c r="C1811" s="37">
        <v>0.003</v>
      </c>
      <c r="D1811" s="37">
        <v>82.0</v>
      </c>
      <c r="E1811" s="37">
        <v>75.0</v>
      </c>
      <c r="F1811" s="37">
        <v>0.14</v>
      </c>
      <c r="G1811" s="37">
        <v>0.7</v>
      </c>
      <c r="H1811" s="37">
        <v>0.16</v>
      </c>
      <c r="I1811" s="37">
        <v>2018122.0</v>
      </c>
      <c r="J1811" s="37">
        <v>0.503</v>
      </c>
      <c r="K1811" s="36" t="s">
        <v>221</v>
      </c>
      <c r="L1811" s="36" t="s">
        <v>180</v>
      </c>
      <c r="M1811" s="31" t="s">
        <v>86</v>
      </c>
    </row>
    <row r="1812" ht="15.75" customHeight="1">
      <c r="A1812" s="37" t="str">
        <f t="shared" si="1"/>
        <v>Greece-Europe2007</v>
      </c>
      <c r="B1812" s="37">
        <v>0.01</v>
      </c>
      <c r="C1812" s="37">
        <v>0.004</v>
      </c>
      <c r="D1812" s="37">
        <v>82.0</v>
      </c>
      <c r="E1812" s="37">
        <v>77.0</v>
      </c>
      <c r="F1812" s="37">
        <v>0.144</v>
      </c>
      <c r="G1812" s="37">
        <v>0.668</v>
      </c>
      <c r="H1812" s="37">
        <v>0.188</v>
      </c>
      <c r="I1812" s="37">
        <v>1.1163002E7</v>
      </c>
      <c r="J1812" s="37">
        <v>0.752</v>
      </c>
      <c r="K1812" s="36" t="s">
        <v>196</v>
      </c>
      <c r="L1812" s="36" t="s">
        <v>180</v>
      </c>
      <c r="M1812" s="31" t="s">
        <v>86</v>
      </c>
    </row>
    <row r="1813" ht="15.75" customHeight="1">
      <c r="A1813" s="37" t="str">
        <f t="shared" si="1"/>
        <v>Liechtenstein-Europe2007</v>
      </c>
      <c r="B1813" s="37">
        <v>0.01</v>
      </c>
      <c r="C1813" s="36"/>
      <c r="D1813" s="37">
        <v>84.0</v>
      </c>
      <c r="E1813" s="37">
        <v>79.0</v>
      </c>
      <c r="F1813" s="36"/>
      <c r="G1813" s="36"/>
      <c r="H1813" s="36"/>
      <c r="I1813" s="37">
        <v>35308.0</v>
      </c>
      <c r="J1813" s="37">
        <v>0.146</v>
      </c>
      <c r="K1813" s="36" t="s">
        <v>204</v>
      </c>
      <c r="L1813" s="36" t="s">
        <v>180</v>
      </c>
      <c r="M1813" s="31" t="s">
        <v>86</v>
      </c>
    </row>
    <row r="1814" ht="15.75" customHeight="1">
      <c r="A1814" s="37" t="str">
        <f t="shared" si="1"/>
        <v>Italy-Europe2007</v>
      </c>
      <c r="B1814" s="37">
        <v>0.01</v>
      </c>
      <c r="C1814" s="37">
        <v>0.004</v>
      </c>
      <c r="D1814" s="37">
        <v>84.0</v>
      </c>
      <c r="E1814" s="37">
        <v>79.0</v>
      </c>
      <c r="F1814" s="37">
        <v>0.141</v>
      </c>
      <c r="G1814" s="37">
        <v>0.66</v>
      </c>
      <c r="H1814" s="37">
        <v>0.199</v>
      </c>
      <c r="I1814" s="37">
        <v>5.843831E7</v>
      </c>
      <c r="J1814" s="37">
        <v>0.68</v>
      </c>
      <c r="K1814" s="36" t="s">
        <v>201</v>
      </c>
      <c r="L1814" s="36" t="s">
        <v>180</v>
      </c>
      <c r="M1814" s="31" t="s">
        <v>86</v>
      </c>
    </row>
    <row r="1815" ht="15.75" customHeight="1">
      <c r="A1815" s="37" t="str">
        <f t="shared" si="1"/>
        <v>Switzerland-Europe2007</v>
      </c>
      <c r="B1815" s="37">
        <v>0.01</v>
      </c>
      <c r="C1815" s="37">
        <v>0.004</v>
      </c>
      <c r="D1815" s="37">
        <v>84.0</v>
      </c>
      <c r="E1815" s="37">
        <v>79.0</v>
      </c>
      <c r="F1815" s="37">
        <v>0.157</v>
      </c>
      <c r="G1815" s="37">
        <v>0.681</v>
      </c>
      <c r="H1815" s="37">
        <v>0.162</v>
      </c>
      <c r="I1815" s="37">
        <v>7551117.0</v>
      </c>
      <c r="J1815" s="37">
        <v>0.736</v>
      </c>
      <c r="K1815" s="36" t="s">
        <v>224</v>
      </c>
      <c r="L1815" s="36" t="s">
        <v>180</v>
      </c>
      <c r="M1815" s="31" t="s">
        <v>86</v>
      </c>
    </row>
    <row r="1816" ht="15.75" customHeight="1">
      <c r="A1816" s="37" t="str">
        <f t="shared" si="1"/>
        <v>Isle of Man-Europe2007</v>
      </c>
      <c r="B1816" s="37">
        <v>0.011</v>
      </c>
      <c r="C1816" s="36"/>
      <c r="D1816" s="36"/>
      <c r="E1816" s="36"/>
      <c r="F1816" s="36"/>
      <c r="G1816" s="36"/>
      <c r="H1816" s="36"/>
      <c r="I1816" s="37">
        <v>81812.0</v>
      </c>
      <c r="J1816" s="37">
        <v>0.519</v>
      </c>
      <c r="K1816" s="36" t="s">
        <v>200</v>
      </c>
      <c r="L1816" s="36" t="s">
        <v>180</v>
      </c>
      <c r="M1816" s="31" t="s">
        <v>86</v>
      </c>
    </row>
    <row r="1817" ht="15.75" customHeight="1">
      <c r="A1817" s="37" t="str">
        <f t="shared" si="1"/>
        <v>Russia-Europe2007</v>
      </c>
      <c r="B1817" s="37">
        <v>0.011</v>
      </c>
      <c r="C1817" s="37">
        <v>0.012</v>
      </c>
      <c r="D1817" s="37">
        <v>74.0</v>
      </c>
      <c r="E1817" s="37">
        <v>61.0</v>
      </c>
      <c r="F1817" s="37">
        <v>0.147</v>
      </c>
      <c r="G1817" s="37">
        <v>0.716</v>
      </c>
      <c r="H1817" s="37">
        <v>0.137</v>
      </c>
      <c r="I1817" s="37">
        <v>1.42114903E8</v>
      </c>
      <c r="J1817" s="37">
        <v>0.736</v>
      </c>
      <c r="K1817" s="36" t="s">
        <v>217</v>
      </c>
      <c r="L1817" s="36" t="s">
        <v>180</v>
      </c>
      <c r="M1817" s="31" t="s">
        <v>86</v>
      </c>
    </row>
    <row r="1818" ht="15.75" customHeight="1">
      <c r="A1818" s="37" t="str">
        <f t="shared" si="1"/>
        <v>Belarus-Europe2007</v>
      </c>
      <c r="B1818" s="37">
        <v>0.011</v>
      </c>
      <c r="C1818" s="37">
        <v>0.006</v>
      </c>
      <c r="D1818" s="37">
        <v>76.0</v>
      </c>
      <c r="E1818" s="37">
        <v>65.0</v>
      </c>
      <c r="F1818" s="37">
        <v>0.15</v>
      </c>
      <c r="G1818" s="37">
        <v>0.705</v>
      </c>
      <c r="H1818" s="37">
        <v>0.145</v>
      </c>
      <c r="I1818" s="37">
        <v>9560000.0</v>
      </c>
      <c r="J1818" s="37">
        <v>0.733</v>
      </c>
      <c r="K1818" s="36" t="s">
        <v>183</v>
      </c>
      <c r="L1818" s="36" t="s">
        <v>180</v>
      </c>
      <c r="M1818" s="31" t="s">
        <v>86</v>
      </c>
    </row>
    <row r="1819" ht="15.75" customHeight="1">
      <c r="A1819" s="37" t="str">
        <f t="shared" si="1"/>
        <v>Latvia-Europe2007</v>
      </c>
      <c r="B1819" s="37">
        <v>0.011</v>
      </c>
      <c r="C1819" s="37">
        <v>0.01</v>
      </c>
      <c r="D1819" s="37">
        <v>77.0</v>
      </c>
      <c r="E1819" s="37">
        <v>66.0</v>
      </c>
      <c r="F1819" s="37">
        <v>0.142</v>
      </c>
      <c r="G1819" s="37">
        <v>0.68</v>
      </c>
      <c r="H1819" s="37">
        <v>0.178</v>
      </c>
      <c r="I1819" s="37">
        <v>2200325.0</v>
      </c>
      <c r="J1819" s="37">
        <v>0.679</v>
      </c>
      <c r="K1819" s="36" t="s">
        <v>203</v>
      </c>
      <c r="L1819" s="36" t="s">
        <v>180</v>
      </c>
      <c r="M1819" s="31" t="s">
        <v>86</v>
      </c>
    </row>
    <row r="1820" ht="15.75" customHeight="1">
      <c r="A1820" s="37" t="str">
        <f t="shared" si="1"/>
        <v>North Macedonia-Europe2007</v>
      </c>
      <c r="B1820" s="37">
        <v>0.011</v>
      </c>
      <c r="C1820" s="37">
        <v>0.011</v>
      </c>
      <c r="D1820" s="37">
        <v>77.0</v>
      </c>
      <c r="E1820" s="37">
        <v>72.0</v>
      </c>
      <c r="F1820" s="37">
        <v>0.187</v>
      </c>
      <c r="G1820" s="37">
        <v>0.699</v>
      </c>
      <c r="H1820" s="37">
        <v>0.114</v>
      </c>
      <c r="I1820" s="37">
        <v>2096620.0</v>
      </c>
      <c r="J1820" s="37">
        <v>0.572</v>
      </c>
      <c r="K1820" s="36" t="s">
        <v>212</v>
      </c>
      <c r="L1820" s="36" t="s">
        <v>180</v>
      </c>
      <c r="M1820" s="31" t="s">
        <v>86</v>
      </c>
    </row>
    <row r="1821" ht="15.75" customHeight="1">
      <c r="A1821" s="37" t="str">
        <f t="shared" si="1"/>
        <v>Czech Republic-Europe2007</v>
      </c>
      <c r="B1821" s="37">
        <v>0.011</v>
      </c>
      <c r="C1821" s="37">
        <v>0.004</v>
      </c>
      <c r="D1821" s="37">
        <v>80.0</v>
      </c>
      <c r="E1821" s="37">
        <v>74.0</v>
      </c>
      <c r="F1821" s="37">
        <v>0.143</v>
      </c>
      <c r="G1821" s="37">
        <v>0.712</v>
      </c>
      <c r="H1821" s="37">
        <v>0.145</v>
      </c>
      <c r="I1821" s="37">
        <v>1.0298828E7</v>
      </c>
      <c r="J1821" s="37">
        <v>0.735</v>
      </c>
      <c r="K1821" s="36" t="s">
        <v>189</v>
      </c>
      <c r="L1821" s="36" t="s">
        <v>180</v>
      </c>
      <c r="M1821" s="31" t="s">
        <v>86</v>
      </c>
    </row>
    <row r="1822" ht="15.75" customHeight="1">
      <c r="A1822" s="37" t="str">
        <f t="shared" si="1"/>
        <v>Finland-Europe2007</v>
      </c>
      <c r="B1822" s="37">
        <v>0.011</v>
      </c>
      <c r="C1822" s="37">
        <v>0.003</v>
      </c>
      <c r="D1822" s="37">
        <v>83.0</v>
      </c>
      <c r="E1822" s="37">
        <v>76.0</v>
      </c>
      <c r="F1822" s="37">
        <v>0.17</v>
      </c>
      <c r="G1822" s="37">
        <v>0.668</v>
      </c>
      <c r="H1822" s="37">
        <v>0.163</v>
      </c>
      <c r="I1822" s="37">
        <v>5288720.0</v>
      </c>
      <c r="J1822" s="37">
        <v>0.832</v>
      </c>
      <c r="K1822" s="36" t="s">
        <v>193</v>
      </c>
      <c r="L1822" s="36" t="s">
        <v>180</v>
      </c>
      <c r="M1822" s="31" t="s">
        <v>86</v>
      </c>
    </row>
    <row r="1823" ht="15.75" customHeight="1">
      <c r="A1823" s="37" t="str">
        <f t="shared" si="1"/>
        <v>Luxembourg-Europe2007</v>
      </c>
      <c r="B1823" s="37">
        <v>0.011</v>
      </c>
      <c r="C1823" s="37">
        <v>0.002</v>
      </c>
      <c r="D1823" s="37">
        <v>82.0</v>
      </c>
      <c r="E1823" s="37">
        <v>77.0</v>
      </c>
      <c r="F1823" s="37">
        <v>0.182</v>
      </c>
      <c r="G1823" s="37">
        <v>0.675</v>
      </c>
      <c r="H1823" s="37">
        <v>0.143</v>
      </c>
      <c r="I1823" s="37">
        <v>479993.0</v>
      </c>
      <c r="J1823" s="37">
        <v>0.874</v>
      </c>
      <c r="K1823" s="36" t="s">
        <v>206</v>
      </c>
      <c r="L1823" s="36" t="s">
        <v>180</v>
      </c>
      <c r="M1823" s="31" t="s">
        <v>86</v>
      </c>
    </row>
    <row r="1824" ht="15.75" customHeight="1">
      <c r="A1824" s="37" t="str">
        <f t="shared" si="1"/>
        <v>Netherlands-Europe2007</v>
      </c>
      <c r="B1824" s="37">
        <v>0.011</v>
      </c>
      <c r="C1824" s="37">
        <v>0.004</v>
      </c>
      <c r="D1824" s="37">
        <v>82.0</v>
      </c>
      <c r="E1824" s="37">
        <v>78.0</v>
      </c>
      <c r="F1824" s="37">
        <v>0.181</v>
      </c>
      <c r="G1824" s="37">
        <v>0.674</v>
      </c>
      <c r="H1824" s="37">
        <v>0.144</v>
      </c>
      <c r="I1824" s="37">
        <v>1.6381696E7</v>
      </c>
      <c r="J1824" s="37">
        <v>0.845</v>
      </c>
      <c r="K1824" s="36" t="s">
        <v>211</v>
      </c>
      <c r="L1824" s="36" t="s">
        <v>180</v>
      </c>
      <c r="M1824" s="31" t="s">
        <v>86</v>
      </c>
    </row>
    <row r="1825" ht="15.75" customHeight="1">
      <c r="A1825" s="37" t="str">
        <f t="shared" si="1"/>
        <v>Spain-Europe2007</v>
      </c>
      <c r="B1825" s="37">
        <v>0.011</v>
      </c>
      <c r="C1825" s="37">
        <v>0.004</v>
      </c>
      <c r="D1825" s="37">
        <v>84.0</v>
      </c>
      <c r="E1825" s="37">
        <v>78.0</v>
      </c>
      <c r="F1825" s="37">
        <v>0.146</v>
      </c>
      <c r="G1825" s="37">
        <v>0.686</v>
      </c>
      <c r="H1825" s="37">
        <v>0.168</v>
      </c>
      <c r="I1825" s="37">
        <v>4.5226803E7</v>
      </c>
      <c r="J1825" s="37">
        <v>0.777</v>
      </c>
      <c r="K1825" s="36" t="s">
        <v>222</v>
      </c>
      <c r="L1825" s="36" t="s">
        <v>180</v>
      </c>
      <c r="M1825" s="31" t="s">
        <v>86</v>
      </c>
    </row>
    <row r="1826" ht="15.75" customHeight="1">
      <c r="A1826" s="37" t="str">
        <f t="shared" si="1"/>
        <v>Moldova-Europe2007</v>
      </c>
      <c r="B1826" s="37">
        <v>0.012</v>
      </c>
      <c r="C1826" s="37">
        <v>0.017</v>
      </c>
      <c r="D1826" s="37">
        <v>72.0</v>
      </c>
      <c r="E1826" s="37">
        <v>64.0</v>
      </c>
      <c r="F1826" s="37">
        <v>0.177</v>
      </c>
      <c r="G1826" s="37">
        <v>0.71</v>
      </c>
      <c r="H1826" s="37">
        <v>0.113</v>
      </c>
      <c r="I1826" s="37">
        <v>3576910.0</v>
      </c>
      <c r="J1826" s="37">
        <v>0.451</v>
      </c>
      <c r="K1826" s="36" t="s">
        <v>208</v>
      </c>
      <c r="L1826" s="36" t="s">
        <v>180</v>
      </c>
      <c r="M1826" s="31" t="s">
        <v>86</v>
      </c>
    </row>
    <row r="1827" ht="15.75" customHeight="1">
      <c r="A1827" s="37" t="str">
        <f t="shared" si="1"/>
        <v>Estonia-Europe2007</v>
      </c>
      <c r="B1827" s="37">
        <v>0.012</v>
      </c>
      <c r="C1827" s="37">
        <v>0.005</v>
      </c>
      <c r="D1827" s="37">
        <v>79.0</v>
      </c>
      <c r="E1827" s="37">
        <v>67.0</v>
      </c>
      <c r="F1827" s="37">
        <v>0.151</v>
      </c>
      <c r="G1827" s="37">
        <v>0.678</v>
      </c>
      <c r="H1827" s="37">
        <v>0.172</v>
      </c>
      <c r="I1827" s="37">
        <v>1340680.0</v>
      </c>
      <c r="J1827" s="37">
        <v>0.685</v>
      </c>
      <c r="K1827" s="36" t="s">
        <v>191</v>
      </c>
      <c r="L1827" s="36" t="s">
        <v>180</v>
      </c>
      <c r="M1827" s="31" t="s">
        <v>86</v>
      </c>
    </row>
    <row r="1828" ht="15.75" customHeight="1">
      <c r="A1828" s="37" t="str">
        <f t="shared" si="1"/>
        <v>Denmark-Europe2007</v>
      </c>
      <c r="B1828" s="37">
        <v>0.012</v>
      </c>
      <c r="C1828" s="37">
        <v>0.004</v>
      </c>
      <c r="D1828" s="37">
        <v>81.0</v>
      </c>
      <c r="E1828" s="37">
        <v>76.0</v>
      </c>
      <c r="F1828" s="37">
        <v>0.185</v>
      </c>
      <c r="G1828" s="37">
        <v>0.659</v>
      </c>
      <c r="H1828" s="37">
        <v>0.156</v>
      </c>
      <c r="I1828" s="37">
        <v>5461438.0</v>
      </c>
      <c r="J1828" s="37">
        <v>0.863</v>
      </c>
      <c r="K1828" s="36" t="s">
        <v>190</v>
      </c>
      <c r="L1828" s="36" t="s">
        <v>180</v>
      </c>
      <c r="M1828" s="31" t="s">
        <v>86</v>
      </c>
    </row>
    <row r="1829" ht="15.75" customHeight="1">
      <c r="A1829" s="37" t="str">
        <f t="shared" si="1"/>
        <v>Cyprus-Europe2007</v>
      </c>
      <c r="B1829" s="37">
        <v>0.012</v>
      </c>
      <c r="C1829" s="37">
        <v>0.004</v>
      </c>
      <c r="D1829" s="37">
        <v>81.0</v>
      </c>
      <c r="E1829" s="37">
        <v>77.0</v>
      </c>
      <c r="F1829" s="37">
        <v>0.19</v>
      </c>
      <c r="G1829" s="37">
        <v>0.7</v>
      </c>
      <c r="H1829" s="37">
        <v>0.11</v>
      </c>
      <c r="I1829" s="37">
        <v>1063095.0</v>
      </c>
      <c r="J1829" s="37">
        <v>0.68</v>
      </c>
      <c r="K1829" s="36" t="s">
        <v>188</v>
      </c>
      <c r="L1829" s="36" t="s">
        <v>180</v>
      </c>
      <c r="M1829" s="31" t="s">
        <v>86</v>
      </c>
    </row>
    <row r="1830" ht="15.75" customHeight="1">
      <c r="A1830" s="37" t="str">
        <f t="shared" si="1"/>
        <v>Belgium-Europe2007</v>
      </c>
      <c r="B1830" s="37">
        <v>0.012</v>
      </c>
      <c r="C1830" s="37">
        <v>0.004</v>
      </c>
      <c r="D1830" s="37">
        <v>83.0</v>
      </c>
      <c r="E1830" s="37">
        <v>77.0</v>
      </c>
      <c r="F1830" s="37">
        <v>0.169</v>
      </c>
      <c r="G1830" s="37">
        <v>0.659</v>
      </c>
      <c r="H1830" s="37">
        <v>0.172</v>
      </c>
      <c r="I1830" s="37">
        <v>1.06257E7</v>
      </c>
      <c r="J1830" s="37">
        <v>0.975</v>
      </c>
      <c r="K1830" s="36" t="s">
        <v>184</v>
      </c>
      <c r="L1830" s="36" t="s">
        <v>180</v>
      </c>
      <c r="M1830" s="31" t="s">
        <v>86</v>
      </c>
    </row>
    <row r="1831" ht="15.75" customHeight="1">
      <c r="A1831" s="37" t="str">
        <f t="shared" si="1"/>
        <v>Norway-Europe2007</v>
      </c>
      <c r="B1831" s="37">
        <v>0.012</v>
      </c>
      <c r="C1831" s="37">
        <v>0.003</v>
      </c>
      <c r="D1831" s="37">
        <v>83.0</v>
      </c>
      <c r="E1831" s="37">
        <v>78.0</v>
      </c>
      <c r="F1831" s="37">
        <v>0.193</v>
      </c>
      <c r="G1831" s="37">
        <v>0.66</v>
      </c>
      <c r="H1831" s="37">
        <v>0.147</v>
      </c>
      <c r="I1831" s="37">
        <v>4709153.0</v>
      </c>
      <c r="J1831" s="37">
        <v>0.782</v>
      </c>
      <c r="K1831" s="36" t="s">
        <v>213</v>
      </c>
      <c r="L1831" s="36" t="s">
        <v>180</v>
      </c>
      <c r="M1831" s="31" t="s">
        <v>86</v>
      </c>
    </row>
    <row r="1832" ht="15.75" customHeight="1">
      <c r="A1832" s="37" t="str">
        <f t="shared" si="1"/>
        <v>Sweden-Europe2007</v>
      </c>
      <c r="B1832" s="37">
        <v>0.012</v>
      </c>
      <c r="C1832" s="37">
        <v>0.003</v>
      </c>
      <c r="D1832" s="37">
        <v>83.0</v>
      </c>
      <c r="E1832" s="37">
        <v>79.0</v>
      </c>
      <c r="F1832" s="37">
        <v>0.169</v>
      </c>
      <c r="G1832" s="37">
        <v>0.656</v>
      </c>
      <c r="H1832" s="37">
        <v>0.175</v>
      </c>
      <c r="I1832" s="37">
        <v>9148092.0</v>
      </c>
      <c r="J1832" s="37">
        <v>0.846</v>
      </c>
      <c r="K1832" s="36" t="s">
        <v>223</v>
      </c>
      <c r="L1832" s="36" t="s">
        <v>180</v>
      </c>
      <c r="M1832" s="31" t="s">
        <v>86</v>
      </c>
    </row>
    <row r="1833" ht="15.75" customHeight="1">
      <c r="A1833" s="37" t="str">
        <f t="shared" si="1"/>
        <v>Montenegro-Europe2007</v>
      </c>
      <c r="B1833" s="37">
        <v>0.013</v>
      </c>
      <c r="C1833" s="37">
        <v>0.008</v>
      </c>
      <c r="D1833" s="37">
        <v>76.0</v>
      </c>
      <c r="E1833" s="37">
        <v>72.0</v>
      </c>
      <c r="F1833" s="37">
        <v>0.199</v>
      </c>
      <c r="G1833" s="37">
        <v>0.673</v>
      </c>
      <c r="H1833" s="37">
        <v>0.128</v>
      </c>
      <c r="I1833" s="37">
        <v>617800.0</v>
      </c>
      <c r="J1833" s="37">
        <v>0.626</v>
      </c>
      <c r="K1833" s="36" t="s">
        <v>210</v>
      </c>
      <c r="L1833" s="36" t="s">
        <v>180</v>
      </c>
      <c r="M1833" s="31" t="s">
        <v>86</v>
      </c>
    </row>
    <row r="1834" ht="15.75" customHeight="1">
      <c r="A1834" s="37" t="str">
        <f t="shared" si="1"/>
        <v>Albania-Europe2007</v>
      </c>
      <c r="B1834" s="37">
        <v>0.013</v>
      </c>
      <c r="C1834" s="37">
        <v>0.017</v>
      </c>
      <c r="D1834" s="37">
        <v>80.0</v>
      </c>
      <c r="E1834" s="37">
        <v>73.0</v>
      </c>
      <c r="F1834" s="37">
        <v>0.25</v>
      </c>
      <c r="G1834" s="37">
        <v>0.658</v>
      </c>
      <c r="H1834" s="37">
        <v>0.092</v>
      </c>
      <c r="I1834" s="37">
        <v>2940880.0</v>
      </c>
      <c r="J1834" s="37">
        <v>0.489</v>
      </c>
      <c r="K1834" s="36" t="s">
        <v>179</v>
      </c>
      <c r="L1834" s="36" t="s">
        <v>180</v>
      </c>
      <c r="M1834" s="31" t="s">
        <v>86</v>
      </c>
    </row>
    <row r="1835" ht="15.75" customHeight="1">
      <c r="A1835" s="37" t="str">
        <f t="shared" si="1"/>
        <v>United Kingdom-Europe2007</v>
      </c>
      <c r="B1835" s="37">
        <v>0.013</v>
      </c>
      <c r="C1835" s="37">
        <v>0.005</v>
      </c>
      <c r="D1835" s="37">
        <v>82.0</v>
      </c>
      <c r="E1835" s="37">
        <v>77.0</v>
      </c>
      <c r="F1835" s="37">
        <v>0.177</v>
      </c>
      <c r="G1835" s="37">
        <v>0.662</v>
      </c>
      <c r="H1835" s="37">
        <v>0.161</v>
      </c>
      <c r="I1835" s="37">
        <v>6.1322463E7</v>
      </c>
      <c r="J1835" s="37">
        <v>0.805</v>
      </c>
      <c r="K1835" s="36" t="s">
        <v>227</v>
      </c>
      <c r="L1835" s="36" t="s">
        <v>180</v>
      </c>
      <c r="M1835" s="31" t="s">
        <v>86</v>
      </c>
    </row>
    <row r="1836" ht="15.75" customHeight="1">
      <c r="A1836" s="37" t="str">
        <f t="shared" si="1"/>
        <v>France-Europe2007</v>
      </c>
      <c r="B1836" s="37">
        <v>0.013</v>
      </c>
      <c r="C1836" s="37">
        <v>0.004</v>
      </c>
      <c r="D1836" s="37">
        <v>85.0</v>
      </c>
      <c r="E1836" s="37">
        <v>78.0</v>
      </c>
      <c r="F1836" s="37">
        <v>0.184</v>
      </c>
      <c r="G1836" s="37">
        <v>0.651</v>
      </c>
      <c r="H1836" s="37">
        <v>0.165</v>
      </c>
      <c r="I1836" s="37">
        <v>6.4012572E7</v>
      </c>
      <c r="J1836" s="37">
        <v>0.776</v>
      </c>
      <c r="K1836" s="36" t="s">
        <v>194</v>
      </c>
      <c r="L1836" s="36" t="s">
        <v>180</v>
      </c>
      <c r="M1836" s="31" t="s">
        <v>86</v>
      </c>
    </row>
    <row r="1837" ht="15.75" customHeight="1">
      <c r="A1837" s="37" t="str">
        <f t="shared" si="1"/>
        <v>Faeroe Islands-Europe2007</v>
      </c>
      <c r="B1837" s="37">
        <v>0.014</v>
      </c>
      <c r="C1837" s="36"/>
      <c r="D1837" s="37">
        <v>83.0</v>
      </c>
      <c r="E1837" s="37">
        <v>78.0</v>
      </c>
      <c r="F1837" s="36"/>
      <c r="G1837" s="36"/>
      <c r="H1837" s="36"/>
      <c r="I1837" s="37">
        <v>49554.0</v>
      </c>
      <c r="J1837" s="37">
        <v>0.403</v>
      </c>
      <c r="K1837" s="36" t="s">
        <v>192</v>
      </c>
      <c r="L1837" s="36" t="s">
        <v>180</v>
      </c>
      <c r="M1837" s="31" t="s">
        <v>86</v>
      </c>
    </row>
    <row r="1838" ht="15.75" customHeight="1">
      <c r="A1838" s="37" t="str">
        <f t="shared" si="1"/>
        <v>Iceland-Europe2007</v>
      </c>
      <c r="B1838" s="37">
        <v>0.015</v>
      </c>
      <c r="C1838" s="37">
        <v>0.002</v>
      </c>
      <c r="D1838" s="37">
        <v>83.0</v>
      </c>
      <c r="E1838" s="37">
        <v>80.0</v>
      </c>
      <c r="F1838" s="37">
        <v>0.215</v>
      </c>
      <c r="G1838" s="37">
        <v>0.666</v>
      </c>
      <c r="H1838" s="37">
        <v>0.118</v>
      </c>
      <c r="I1838" s="37">
        <v>311566.0</v>
      </c>
      <c r="J1838" s="37">
        <v>0.933</v>
      </c>
      <c r="K1838" s="36" t="s">
        <v>198</v>
      </c>
      <c r="L1838" s="36" t="s">
        <v>180</v>
      </c>
      <c r="M1838" s="31" t="s">
        <v>86</v>
      </c>
    </row>
    <row r="1839" ht="15.75" customHeight="1">
      <c r="A1839" s="37" t="str">
        <f t="shared" si="1"/>
        <v>Ireland-Europe2007</v>
      </c>
      <c r="B1839" s="37">
        <v>0.016</v>
      </c>
      <c r="C1839" s="37">
        <v>0.004</v>
      </c>
      <c r="D1839" s="37">
        <v>82.0</v>
      </c>
      <c r="E1839" s="37">
        <v>77.0</v>
      </c>
      <c r="F1839" s="37">
        <v>0.208</v>
      </c>
      <c r="G1839" s="37">
        <v>0.681</v>
      </c>
      <c r="H1839" s="37">
        <v>0.111</v>
      </c>
      <c r="I1839" s="37">
        <v>4398942.0</v>
      </c>
      <c r="J1839" s="37">
        <v>0.61</v>
      </c>
      <c r="K1839" s="36" t="s">
        <v>199</v>
      </c>
      <c r="L1839" s="36" t="s">
        <v>180</v>
      </c>
      <c r="M1839" s="31" t="s">
        <v>86</v>
      </c>
    </row>
    <row r="1840" ht="15.75" customHeight="1">
      <c r="A1840" s="37" t="str">
        <f t="shared" si="1"/>
        <v>Kosovo-Europe2007</v>
      </c>
      <c r="B1840" s="37">
        <v>0.019</v>
      </c>
      <c r="C1840" s="36"/>
      <c r="D1840" s="37">
        <v>71.0</v>
      </c>
      <c r="E1840" s="37">
        <v>67.0</v>
      </c>
      <c r="F1840" s="36"/>
      <c r="G1840" s="36"/>
      <c r="H1840" s="36"/>
      <c r="I1840" s="37">
        <v>1733404.0</v>
      </c>
      <c r="J1840" s="36"/>
      <c r="K1840" s="36" t="s">
        <v>202</v>
      </c>
      <c r="L1840" s="36" t="s">
        <v>180</v>
      </c>
      <c r="M1840" s="31" t="s">
        <v>86</v>
      </c>
    </row>
    <row r="1841" ht="15.75" customHeight="1">
      <c r="A1841" s="37" t="str">
        <f t="shared" si="1"/>
        <v>Turkey-Europe2007</v>
      </c>
      <c r="B1841" s="37">
        <v>0.019</v>
      </c>
      <c r="C1841" s="37">
        <v>0.023</v>
      </c>
      <c r="D1841" s="37">
        <v>77.0</v>
      </c>
      <c r="E1841" s="37">
        <v>70.0</v>
      </c>
      <c r="F1841" s="37">
        <v>0.278</v>
      </c>
      <c r="G1841" s="37">
        <v>0.655</v>
      </c>
      <c r="H1841" s="37">
        <v>0.068</v>
      </c>
      <c r="I1841" s="37">
        <v>6.9496513E7</v>
      </c>
      <c r="J1841" s="37">
        <v>0.69</v>
      </c>
      <c r="K1841" s="36" t="s">
        <v>225</v>
      </c>
      <c r="L1841" s="36" t="s">
        <v>180</v>
      </c>
      <c r="M1841" s="31" t="s">
        <v>86</v>
      </c>
    </row>
    <row r="1842" ht="15.75" customHeight="1">
      <c r="A1842" s="37" t="str">
        <f t="shared" si="1"/>
        <v>Isle of Man-Europe2008</v>
      </c>
      <c r="B1842" s="36"/>
      <c r="C1842" s="36"/>
      <c r="D1842" s="36"/>
      <c r="E1842" s="36"/>
      <c r="F1842" s="36"/>
      <c r="G1842" s="36"/>
      <c r="H1842" s="36"/>
      <c r="I1842" s="37">
        <v>82561.0</v>
      </c>
      <c r="J1842" s="37">
        <v>0.52</v>
      </c>
      <c r="K1842" s="36" t="s">
        <v>200</v>
      </c>
      <c r="L1842" s="36" t="s">
        <v>180</v>
      </c>
      <c r="M1842" s="31" t="s">
        <v>87</v>
      </c>
    </row>
    <row r="1843" ht="15.75" customHeight="1">
      <c r="A1843" s="37" t="str">
        <f t="shared" si="1"/>
        <v>Monaco-Europe2008</v>
      </c>
      <c r="B1843" s="36"/>
      <c r="C1843" s="37">
        <v>0.003</v>
      </c>
      <c r="D1843" s="36"/>
      <c r="E1843" s="36"/>
      <c r="F1843" s="36"/>
      <c r="G1843" s="36"/>
      <c r="H1843" s="36"/>
      <c r="I1843" s="37">
        <v>35686.0</v>
      </c>
      <c r="J1843" s="37">
        <v>1.0</v>
      </c>
      <c r="K1843" s="36" t="s">
        <v>209</v>
      </c>
      <c r="L1843" s="36" t="s">
        <v>180</v>
      </c>
      <c r="M1843" s="31" t="s">
        <v>87</v>
      </c>
    </row>
    <row r="1844" ht="15.75" customHeight="1">
      <c r="A1844" s="37" t="str">
        <f t="shared" si="1"/>
        <v>Faeroe Islands-Europe2008</v>
      </c>
      <c r="B1844" s="36"/>
      <c r="C1844" s="36"/>
      <c r="D1844" s="37">
        <v>83.0</v>
      </c>
      <c r="E1844" s="37">
        <v>78.0</v>
      </c>
      <c r="F1844" s="36"/>
      <c r="G1844" s="36"/>
      <c r="H1844" s="36"/>
      <c r="I1844" s="37">
        <v>49601.0</v>
      </c>
      <c r="J1844" s="37">
        <v>0.405</v>
      </c>
      <c r="K1844" s="36" t="s">
        <v>192</v>
      </c>
      <c r="L1844" s="36" t="s">
        <v>180</v>
      </c>
      <c r="M1844" s="31" t="s">
        <v>87</v>
      </c>
    </row>
    <row r="1845" ht="15.75" customHeight="1">
      <c r="A1845" s="37" t="str">
        <f t="shared" si="1"/>
        <v>Bosnia and Herzegovina-Europe2008</v>
      </c>
      <c r="B1845" s="37">
        <v>0.008</v>
      </c>
      <c r="C1845" s="37">
        <v>0.007</v>
      </c>
      <c r="D1845" s="37">
        <v>78.0</v>
      </c>
      <c r="E1845" s="37">
        <v>73.0</v>
      </c>
      <c r="F1845" s="37">
        <v>0.181</v>
      </c>
      <c r="G1845" s="37">
        <v>0.674</v>
      </c>
      <c r="H1845" s="37">
        <v>0.144</v>
      </c>
      <c r="I1845" s="37">
        <v>3861201.0</v>
      </c>
      <c r="J1845" s="37">
        <v>0.392</v>
      </c>
      <c r="K1845" s="36" t="s">
        <v>185</v>
      </c>
      <c r="L1845" s="36" t="s">
        <v>180</v>
      </c>
      <c r="M1845" s="31" t="s">
        <v>87</v>
      </c>
    </row>
    <row r="1846" ht="15.75" customHeight="1">
      <c r="A1846" s="37" t="str">
        <f t="shared" si="1"/>
        <v>Germany-Europe2008</v>
      </c>
      <c r="B1846" s="37">
        <v>0.008</v>
      </c>
      <c r="C1846" s="37">
        <v>0.004</v>
      </c>
      <c r="D1846" s="37">
        <v>82.0</v>
      </c>
      <c r="E1846" s="37">
        <v>77.0</v>
      </c>
      <c r="F1846" s="37">
        <v>0.137</v>
      </c>
      <c r="G1846" s="37">
        <v>0.66</v>
      </c>
      <c r="H1846" s="37">
        <v>0.202</v>
      </c>
      <c r="I1846" s="37">
        <v>8.2110097E7</v>
      </c>
      <c r="J1846" s="37">
        <v>0.739</v>
      </c>
      <c r="K1846" s="36" t="s">
        <v>195</v>
      </c>
      <c r="L1846" s="36" t="s">
        <v>180</v>
      </c>
      <c r="M1846" s="31" t="s">
        <v>87</v>
      </c>
    </row>
    <row r="1847" ht="15.75" customHeight="1">
      <c r="A1847" s="37" t="str">
        <f t="shared" si="1"/>
        <v>Serbia-Europe2008</v>
      </c>
      <c r="B1847" s="37">
        <v>0.009</v>
      </c>
      <c r="C1847" s="37">
        <v>0.007</v>
      </c>
      <c r="D1847" s="37">
        <v>76.0</v>
      </c>
      <c r="E1847" s="37">
        <v>71.0</v>
      </c>
      <c r="F1847" s="37">
        <v>0.173</v>
      </c>
      <c r="G1847" s="37">
        <v>0.689</v>
      </c>
      <c r="H1847" s="37">
        <v>0.138</v>
      </c>
      <c r="I1847" s="37">
        <v>7350221.0</v>
      </c>
      <c r="J1847" s="37">
        <v>0.551</v>
      </c>
      <c r="K1847" s="36" t="s">
        <v>219</v>
      </c>
      <c r="L1847" s="36" t="s">
        <v>180</v>
      </c>
      <c r="M1847" s="31" t="s">
        <v>87</v>
      </c>
    </row>
    <row r="1848" ht="15.75" customHeight="1">
      <c r="A1848" s="37" t="str">
        <f t="shared" si="1"/>
        <v>Austria-Europe2008</v>
      </c>
      <c r="B1848" s="37">
        <v>0.009</v>
      </c>
      <c r="C1848" s="37">
        <v>0.004</v>
      </c>
      <c r="D1848" s="37">
        <v>83.0</v>
      </c>
      <c r="E1848" s="37">
        <v>78.0</v>
      </c>
      <c r="F1848" s="37">
        <v>0.152</v>
      </c>
      <c r="G1848" s="37">
        <v>0.677</v>
      </c>
      <c r="H1848" s="37">
        <v>0.171</v>
      </c>
      <c r="I1848" s="37">
        <v>8336926.0</v>
      </c>
      <c r="J1848" s="37">
        <v>0.658</v>
      </c>
      <c r="K1848" s="36" t="s">
        <v>182</v>
      </c>
      <c r="L1848" s="36" t="s">
        <v>180</v>
      </c>
      <c r="M1848" s="31" t="s">
        <v>87</v>
      </c>
    </row>
    <row r="1849" ht="15.75" customHeight="1">
      <c r="A1849" s="37" t="str">
        <f t="shared" si="1"/>
        <v>Andorra-Europe2008</v>
      </c>
      <c r="B1849" s="37">
        <v>0.01</v>
      </c>
      <c r="C1849" s="37">
        <v>0.003</v>
      </c>
      <c r="D1849" s="36"/>
      <c r="E1849" s="36"/>
      <c r="F1849" s="36"/>
      <c r="G1849" s="36"/>
      <c r="H1849" s="36"/>
      <c r="I1849" s="37">
        <v>79969.0</v>
      </c>
      <c r="J1849" s="37">
        <v>0.889</v>
      </c>
      <c r="K1849" s="36" t="s">
        <v>181</v>
      </c>
      <c r="L1849" s="36" t="s">
        <v>180</v>
      </c>
      <c r="M1849" s="31" t="s">
        <v>87</v>
      </c>
    </row>
    <row r="1850" ht="15.75" customHeight="1">
      <c r="A1850" s="37" t="str">
        <f t="shared" si="1"/>
        <v>Bulgaria-Europe2008</v>
      </c>
      <c r="B1850" s="37">
        <v>0.01</v>
      </c>
      <c r="C1850" s="37">
        <v>0.012</v>
      </c>
      <c r="D1850" s="37">
        <v>77.0</v>
      </c>
      <c r="E1850" s="37">
        <v>70.0</v>
      </c>
      <c r="F1850" s="37">
        <v>0.133</v>
      </c>
      <c r="G1850" s="37">
        <v>0.688</v>
      </c>
      <c r="H1850" s="37">
        <v>0.179</v>
      </c>
      <c r="I1850" s="37">
        <v>7492561.0</v>
      </c>
      <c r="J1850" s="37">
        <v>0.716</v>
      </c>
      <c r="K1850" s="36" t="s">
        <v>186</v>
      </c>
      <c r="L1850" s="36" t="s">
        <v>180</v>
      </c>
      <c r="M1850" s="31" t="s">
        <v>87</v>
      </c>
    </row>
    <row r="1851" ht="15.75" customHeight="1">
      <c r="A1851" s="37" t="str">
        <f t="shared" si="1"/>
        <v>Hungary-Europe2008</v>
      </c>
      <c r="B1851" s="37">
        <v>0.01</v>
      </c>
      <c r="C1851" s="37">
        <v>0.006</v>
      </c>
      <c r="D1851" s="37">
        <v>78.0</v>
      </c>
      <c r="E1851" s="37">
        <v>70.0</v>
      </c>
      <c r="F1851" s="37">
        <v>0.149</v>
      </c>
      <c r="G1851" s="37">
        <v>0.688</v>
      </c>
      <c r="H1851" s="37">
        <v>0.163</v>
      </c>
      <c r="I1851" s="37">
        <v>1.0038188E7</v>
      </c>
      <c r="J1851" s="37">
        <v>0.679</v>
      </c>
      <c r="K1851" s="36" t="s">
        <v>197</v>
      </c>
      <c r="L1851" s="36" t="s">
        <v>180</v>
      </c>
      <c r="M1851" s="31" t="s">
        <v>87</v>
      </c>
    </row>
    <row r="1852" ht="15.75" customHeight="1">
      <c r="A1852" s="37" t="str">
        <f t="shared" si="1"/>
        <v>Croatia-Europe2008</v>
      </c>
      <c r="B1852" s="37">
        <v>0.01</v>
      </c>
      <c r="C1852" s="37">
        <v>0.005</v>
      </c>
      <c r="D1852" s="37">
        <v>80.0</v>
      </c>
      <c r="E1852" s="37">
        <v>72.0</v>
      </c>
      <c r="F1852" s="37">
        <v>0.156</v>
      </c>
      <c r="G1852" s="37">
        <v>0.671</v>
      </c>
      <c r="H1852" s="37">
        <v>0.173</v>
      </c>
      <c r="I1852" s="37">
        <v>4434508.0</v>
      </c>
      <c r="J1852" s="37">
        <v>0.57</v>
      </c>
      <c r="K1852" s="36" t="s">
        <v>187</v>
      </c>
      <c r="L1852" s="36" t="s">
        <v>180</v>
      </c>
      <c r="M1852" s="31" t="s">
        <v>87</v>
      </c>
    </row>
    <row r="1853" ht="15.75" customHeight="1">
      <c r="A1853" s="37" t="str">
        <f t="shared" si="1"/>
        <v>Portugal-Europe2008</v>
      </c>
      <c r="B1853" s="37">
        <v>0.01</v>
      </c>
      <c r="C1853" s="37">
        <v>0.003</v>
      </c>
      <c r="D1853" s="37">
        <v>82.0</v>
      </c>
      <c r="E1853" s="37">
        <v>76.0</v>
      </c>
      <c r="F1853" s="37">
        <v>0.153</v>
      </c>
      <c r="G1853" s="37">
        <v>0.67</v>
      </c>
      <c r="H1853" s="37">
        <v>0.176</v>
      </c>
      <c r="I1853" s="37">
        <v>1.0558177E7</v>
      </c>
      <c r="J1853" s="37">
        <v>0.594</v>
      </c>
      <c r="K1853" s="36" t="s">
        <v>215</v>
      </c>
      <c r="L1853" s="36" t="s">
        <v>180</v>
      </c>
      <c r="M1853" s="31" t="s">
        <v>87</v>
      </c>
    </row>
    <row r="1854" ht="15.75" customHeight="1">
      <c r="A1854" s="37" t="str">
        <f t="shared" si="1"/>
        <v>Malta-Europe2008</v>
      </c>
      <c r="B1854" s="37">
        <v>0.01</v>
      </c>
      <c r="C1854" s="37">
        <v>0.006</v>
      </c>
      <c r="D1854" s="37">
        <v>82.0</v>
      </c>
      <c r="E1854" s="37">
        <v>77.0</v>
      </c>
      <c r="F1854" s="37">
        <v>0.162</v>
      </c>
      <c r="G1854" s="37">
        <v>0.699</v>
      </c>
      <c r="H1854" s="37">
        <v>0.139</v>
      </c>
      <c r="I1854" s="37">
        <v>409379.0</v>
      </c>
      <c r="J1854" s="37">
        <v>0.943</v>
      </c>
      <c r="K1854" s="36" t="s">
        <v>207</v>
      </c>
      <c r="L1854" s="36" t="s">
        <v>180</v>
      </c>
      <c r="M1854" s="31" t="s">
        <v>87</v>
      </c>
    </row>
    <row r="1855" ht="15.75" customHeight="1">
      <c r="A1855" s="37" t="str">
        <f t="shared" si="1"/>
        <v>Italy-Europe2008</v>
      </c>
      <c r="B1855" s="37">
        <v>0.01</v>
      </c>
      <c r="C1855" s="37">
        <v>0.004</v>
      </c>
      <c r="D1855" s="37">
        <v>85.0</v>
      </c>
      <c r="E1855" s="37">
        <v>79.0</v>
      </c>
      <c r="F1855" s="37">
        <v>0.14</v>
      </c>
      <c r="G1855" s="37">
        <v>0.66</v>
      </c>
      <c r="H1855" s="37">
        <v>0.2</v>
      </c>
      <c r="I1855" s="37">
        <v>5.8826731E7</v>
      </c>
      <c r="J1855" s="37">
        <v>0.681</v>
      </c>
      <c r="K1855" s="36" t="s">
        <v>201</v>
      </c>
      <c r="L1855" s="36" t="s">
        <v>180</v>
      </c>
      <c r="M1855" s="31" t="s">
        <v>87</v>
      </c>
    </row>
    <row r="1856" ht="15.75" customHeight="1">
      <c r="A1856" s="37" t="str">
        <f t="shared" si="1"/>
        <v>Switzerland-Europe2008</v>
      </c>
      <c r="B1856" s="37">
        <v>0.01</v>
      </c>
      <c r="C1856" s="37">
        <v>0.004</v>
      </c>
      <c r="D1856" s="37">
        <v>84.0</v>
      </c>
      <c r="E1856" s="37">
        <v>80.0</v>
      </c>
      <c r="F1856" s="37">
        <v>0.155</v>
      </c>
      <c r="G1856" s="37">
        <v>0.681</v>
      </c>
      <c r="H1856" s="37">
        <v>0.164</v>
      </c>
      <c r="I1856" s="37">
        <v>7647675.0</v>
      </c>
      <c r="J1856" s="37">
        <v>0.736</v>
      </c>
      <c r="K1856" s="36" t="s">
        <v>224</v>
      </c>
      <c r="L1856" s="36" t="s">
        <v>180</v>
      </c>
      <c r="M1856" s="31" t="s">
        <v>87</v>
      </c>
    </row>
    <row r="1857" ht="15.75" customHeight="1">
      <c r="A1857" s="37" t="str">
        <f t="shared" si="1"/>
        <v>Liechtenstein-Europe2008</v>
      </c>
      <c r="B1857" s="37">
        <v>0.01</v>
      </c>
      <c r="C1857" s="36"/>
      <c r="D1857" s="37">
        <v>86.0</v>
      </c>
      <c r="E1857" s="37">
        <v>80.0</v>
      </c>
      <c r="F1857" s="36"/>
      <c r="G1857" s="36"/>
      <c r="H1857" s="36"/>
      <c r="I1857" s="37">
        <v>35582.0</v>
      </c>
      <c r="J1857" s="37">
        <v>0.146</v>
      </c>
      <c r="K1857" s="36" t="s">
        <v>204</v>
      </c>
      <c r="L1857" s="36" t="s">
        <v>180</v>
      </c>
      <c r="M1857" s="31" t="s">
        <v>87</v>
      </c>
    </row>
    <row r="1858" ht="15.75" customHeight="1">
      <c r="A1858" s="37" t="str">
        <f t="shared" si="1"/>
        <v>Ukraine-Europe2008</v>
      </c>
      <c r="B1858" s="37">
        <v>0.011</v>
      </c>
      <c r="C1858" s="37">
        <v>0.011</v>
      </c>
      <c r="D1858" s="37">
        <v>74.0</v>
      </c>
      <c r="E1858" s="37">
        <v>63.0</v>
      </c>
      <c r="F1858" s="37">
        <v>0.139</v>
      </c>
      <c r="G1858" s="37">
        <v>0.7</v>
      </c>
      <c r="H1858" s="37">
        <v>0.16</v>
      </c>
      <c r="I1858" s="37">
        <v>4.62582E7</v>
      </c>
      <c r="J1858" s="37">
        <v>0.683</v>
      </c>
      <c r="K1858" s="36" t="s">
        <v>226</v>
      </c>
      <c r="L1858" s="36" t="s">
        <v>180</v>
      </c>
      <c r="M1858" s="31" t="s">
        <v>87</v>
      </c>
    </row>
    <row r="1859" ht="15.75" customHeight="1">
      <c r="A1859" s="37" t="str">
        <f t="shared" si="1"/>
        <v>Belarus-Europe2008</v>
      </c>
      <c r="B1859" s="37">
        <v>0.011</v>
      </c>
      <c r="C1859" s="37">
        <v>0.006</v>
      </c>
      <c r="D1859" s="37">
        <v>77.0</v>
      </c>
      <c r="E1859" s="37">
        <v>65.0</v>
      </c>
      <c r="F1859" s="37">
        <v>0.148</v>
      </c>
      <c r="G1859" s="37">
        <v>0.708</v>
      </c>
      <c r="H1859" s="37">
        <v>0.143</v>
      </c>
      <c r="I1859" s="37">
        <v>9528000.0</v>
      </c>
      <c r="J1859" s="37">
        <v>0.737</v>
      </c>
      <c r="K1859" s="36" t="s">
        <v>183</v>
      </c>
      <c r="L1859" s="36" t="s">
        <v>180</v>
      </c>
      <c r="M1859" s="31" t="s">
        <v>87</v>
      </c>
    </row>
    <row r="1860" ht="15.75" customHeight="1">
      <c r="A1860" s="37" t="str">
        <f t="shared" si="1"/>
        <v>Lithuania-Europe2008</v>
      </c>
      <c r="B1860" s="37">
        <v>0.011</v>
      </c>
      <c r="C1860" s="37">
        <v>0.007</v>
      </c>
      <c r="D1860" s="37">
        <v>78.0</v>
      </c>
      <c r="E1860" s="37">
        <v>66.0</v>
      </c>
      <c r="F1860" s="37">
        <v>0.156</v>
      </c>
      <c r="G1860" s="37">
        <v>0.69</v>
      </c>
      <c r="H1860" s="37">
        <v>0.154</v>
      </c>
      <c r="I1860" s="37">
        <v>3198231.0</v>
      </c>
      <c r="J1860" s="37">
        <v>0.668</v>
      </c>
      <c r="K1860" s="36" t="s">
        <v>205</v>
      </c>
      <c r="L1860" s="36" t="s">
        <v>180</v>
      </c>
      <c r="M1860" s="31" t="s">
        <v>87</v>
      </c>
    </row>
    <row r="1861" ht="15.75" customHeight="1">
      <c r="A1861" s="37" t="str">
        <f t="shared" si="1"/>
        <v>Latvia-Europe2008</v>
      </c>
      <c r="B1861" s="37">
        <v>0.011</v>
      </c>
      <c r="C1861" s="37">
        <v>0.009</v>
      </c>
      <c r="D1861" s="37">
        <v>78.0</v>
      </c>
      <c r="E1861" s="37">
        <v>67.0</v>
      </c>
      <c r="F1861" s="37">
        <v>0.141</v>
      </c>
      <c r="G1861" s="37">
        <v>0.679</v>
      </c>
      <c r="H1861" s="37">
        <v>0.18</v>
      </c>
      <c r="I1861" s="37">
        <v>2177322.0</v>
      </c>
      <c r="J1861" s="37">
        <v>0.678</v>
      </c>
      <c r="K1861" s="36" t="s">
        <v>203</v>
      </c>
      <c r="L1861" s="36" t="s">
        <v>180</v>
      </c>
      <c r="M1861" s="31" t="s">
        <v>87</v>
      </c>
    </row>
    <row r="1862" ht="15.75" customHeight="1">
      <c r="A1862" s="37" t="str">
        <f t="shared" si="1"/>
        <v>Romania-Europe2008</v>
      </c>
      <c r="B1862" s="37">
        <v>0.011</v>
      </c>
      <c r="C1862" s="37">
        <v>0.014</v>
      </c>
      <c r="D1862" s="37">
        <v>76.0</v>
      </c>
      <c r="E1862" s="37">
        <v>69.0</v>
      </c>
      <c r="F1862" s="37">
        <v>0.15</v>
      </c>
      <c r="G1862" s="37">
        <v>0.702</v>
      </c>
      <c r="H1862" s="37">
        <v>0.149</v>
      </c>
      <c r="I1862" s="37">
        <v>2.0537875E7</v>
      </c>
      <c r="J1862" s="37">
        <v>0.536</v>
      </c>
      <c r="K1862" s="36" t="s">
        <v>216</v>
      </c>
      <c r="L1862" s="36" t="s">
        <v>180</v>
      </c>
      <c r="M1862" s="31" t="s">
        <v>87</v>
      </c>
    </row>
    <row r="1863" ht="15.75" customHeight="1">
      <c r="A1863" s="37" t="str">
        <f t="shared" si="1"/>
        <v>Slovakia-Europe2008</v>
      </c>
      <c r="B1863" s="37">
        <v>0.011</v>
      </c>
      <c r="C1863" s="37">
        <v>0.007</v>
      </c>
      <c r="D1863" s="37">
        <v>79.0</v>
      </c>
      <c r="E1863" s="37">
        <v>71.0</v>
      </c>
      <c r="F1863" s="37">
        <v>0.156</v>
      </c>
      <c r="G1863" s="37">
        <v>0.724</v>
      </c>
      <c r="H1863" s="37">
        <v>0.12</v>
      </c>
      <c r="I1863" s="37">
        <v>5379233.0</v>
      </c>
      <c r="J1863" s="37">
        <v>0.551</v>
      </c>
      <c r="K1863" s="36" t="s">
        <v>220</v>
      </c>
      <c r="L1863" s="36" t="s">
        <v>180</v>
      </c>
      <c r="M1863" s="31" t="s">
        <v>87</v>
      </c>
    </row>
    <row r="1864" ht="15.75" customHeight="1">
      <c r="A1864" s="37" t="str">
        <f t="shared" si="1"/>
        <v>Poland-Europe2008</v>
      </c>
      <c r="B1864" s="37">
        <v>0.011</v>
      </c>
      <c r="C1864" s="37">
        <v>0.006</v>
      </c>
      <c r="D1864" s="37">
        <v>80.0</v>
      </c>
      <c r="E1864" s="37">
        <v>71.0</v>
      </c>
      <c r="F1864" s="37">
        <v>0.154</v>
      </c>
      <c r="G1864" s="37">
        <v>0.713</v>
      </c>
      <c r="H1864" s="37">
        <v>0.133</v>
      </c>
      <c r="I1864" s="37">
        <v>3.8125759E7</v>
      </c>
      <c r="J1864" s="37">
        <v>0.611</v>
      </c>
      <c r="K1864" s="36" t="s">
        <v>214</v>
      </c>
      <c r="L1864" s="36" t="s">
        <v>180</v>
      </c>
      <c r="M1864" s="31" t="s">
        <v>87</v>
      </c>
    </row>
    <row r="1865" ht="15.75" customHeight="1">
      <c r="A1865" s="37" t="str">
        <f t="shared" si="1"/>
        <v>North Macedonia-Europe2008</v>
      </c>
      <c r="B1865" s="37">
        <v>0.011</v>
      </c>
      <c r="C1865" s="37">
        <v>0.01</v>
      </c>
      <c r="D1865" s="37">
        <v>77.0</v>
      </c>
      <c r="E1865" s="37">
        <v>72.0</v>
      </c>
      <c r="F1865" s="37">
        <v>0.182</v>
      </c>
      <c r="G1865" s="37">
        <v>0.703</v>
      </c>
      <c r="H1865" s="37">
        <v>0.115</v>
      </c>
      <c r="I1865" s="37">
        <v>2098769.0</v>
      </c>
      <c r="J1865" s="37">
        <v>0.571</v>
      </c>
      <c r="K1865" s="36" t="s">
        <v>212</v>
      </c>
      <c r="L1865" s="36" t="s">
        <v>180</v>
      </c>
      <c r="M1865" s="31" t="s">
        <v>87</v>
      </c>
    </row>
    <row r="1866" ht="15.75" customHeight="1">
      <c r="A1866" s="37" t="str">
        <f t="shared" si="1"/>
        <v>Slovenia-Europe2008</v>
      </c>
      <c r="B1866" s="37">
        <v>0.011</v>
      </c>
      <c r="C1866" s="37">
        <v>0.003</v>
      </c>
      <c r="D1866" s="37">
        <v>82.0</v>
      </c>
      <c r="E1866" s="37">
        <v>75.0</v>
      </c>
      <c r="F1866" s="37">
        <v>0.139</v>
      </c>
      <c r="G1866" s="37">
        <v>0.698</v>
      </c>
      <c r="H1866" s="37">
        <v>0.162</v>
      </c>
      <c r="I1866" s="37">
        <v>2021316.0</v>
      </c>
      <c r="J1866" s="37">
        <v>0.502</v>
      </c>
      <c r="K1866" s="36" t="s">
        <v>221</v>
      </c>
      <c r="L1866" s="36" t="s">
        <v>180</v>
      </c>
      <c r="M1866" s="31" t="s">
        <v>87</v>
      </c>
    </row>
    <row r="1867" ht="15.75" customHeight="1">
      <c r="A1867" s="37" t="str">
        <f t="shared" si="1"/>
        <v>Finland-Europe2008</v>
      </c>
      <c r="B1867" s="37">
        <v>0.011</v>
      </c>
      <c r="C1867" s="37">
        <v>0.003</v>
      </c>
      <c r="D1867" s="37">
        <v>83.0</v>
      </c>
      <c r="E1867" s="37">
        <v>76.0</v>
      </c>
      <c r="F1867" s="37">
        <v>0.168</v>
      </c>
      <c r="G1867" s="37">
        <v>0.668</v>
      </c>
      <c r="H1867" s="37">
        <v>0.165</v>
      </c>
      <c r="I1867" s="37">
        <v>5313399.0</v>
      </c>
      <c r="J1867" s="37">
        <v>0.833</v>
      </c>
      <c r="K1867" s="36" t="s">
        <v>193</v>
      </c>
      <c r="L1867" s="36" t="s">
        <v>180</v>
      </c>
      <c r="M1867" s="31" t="s">
        <v>87</v>
      </c>
    </row>
    <row r="1868" ht="15.75" customHeight="1">
      <c r="A1868" s="37" t="str">
        <f t="shared" si="1"/>
        <v>Netherlands-Europe2008</v>
      </c>
      <c r="B1868" s="37">
        <v>0.011</v>
      </c>
      <c r="C1868" s="37">
        <v>0.004</v>
      </c>
      <c r="D1868" s="37">
        <v>82.0</v>
      </c>
      <c r="E1868" s="37">
        <v>78.0</v>
      </c>
      <c r="F1868" s="37">
        <v>0.179</v>
      </c>
      <c r="G1868" s="37">
        <v>0.674</v>
      </c>
      <c r="H1868" s="37">
        <v>0.147</v>
      </c>
      <c r="I1868" s="37">
        <v>1.6445593E7</v>
      </c>
      <c r="J1868" s="37">
        <v>0.854</v>
      </c>
      <c r="K1868" s="36" t="s">
        <v>211</v>
      </c>
      <c r="L1868" s="36" t="s">
        <v>180</v>
      </c>
      <c r="M1868" s="31" t="s">
        <v>87</v>
      </c>
    </row>
    <row r="1869" ht="15.75" customHeight="1">
      <c r="A1869" s="37" t="str">
        <f t="shared" si="1"/>
        <v>Greece-Europe2008</v>
      </c>
      <c r="B1869" s="37">
        <v>0.011</v>
      </c>
      <c r="C1869" s="37">
        <v>0.004</v>
      </c>
      <c r="D1869" s="37">
        <v>83.0</v>
      </c>
      <c r="E1869" s="37">
        <v>78.0</v>
      </c>
      <c r="F1869" s="37">
        <v>0.144</v>
      </c>
      <c r="G1869" s="37">
        <v>0.668</v>
      </c>
      <c r="H1869" s="37">
        <v>0.188</v>
      </c>
      <c r="I1869" s="37">
        <v>1.1186439E7</v>
      </c>
      <c r="J1869" s="37">
        <v>0.756</v>
      </c>
      <c r="K1869" s="36" t="s">
        <v>196</v>
      </c>
      <c r="L1869" s="36" t="s">
        <v>180</v>
      </c>
      <c r="M1869" s="31" t="s">
        <v>87</v>
      </c>
    </row>
    <row r="1870" ht="15.75" customHeight="1">
      <c r="A1870" s="37" t="str">
        <f t="shared" si="1"/>
        <v>Spain-Europe2008</v>
      </c>
      <c r="B1870" s="37">
        <v>0.011</v>
      </c>
      <c r="C1870" s="37">
        <v>0.004</v>
      </c>
      <c r="D1870" s="37">
        <v>84.0</v>
      </c>
      <c r="E1870" s="37">
        <v>78.0</v>
      </c>
      <c r="F1870" s="37">
        <v>0.147</v>
      </c>
      <c r="G1870" s="37">
        <v>0.684</v>
      </c>
      <c r="H1870" s="37">
        <v>0.169</v>
      </c>
      <c r="I1870" s="37">
        <v>4.5954106E7</v>
      </c>
      <c r="J1870" s="37">
        <v>0.78</v>
      </c>
      <c r="K1870" s="36" t="s">
        <v>222</v>
      </c>
      <c r="L1870" s="36" t="s">
        <v>180</v>
      </c>
      <c r="M1870" s="31" t="s">
        <v>87</v>
      </c>
    </row>
    <row r="1871" ht="15.75" customHeight="1">
      <c r="A1871" s="37" t="str">
        <f t="shared" si="1"/>
        <v>San Marino-Europe2008</v>
      </c>
      <c r="B1871" s="37">
        <v>0.011</v>
      </c>
      <c r="C1871" s="37">
        <v>0.003</v>
      </c>
      <c r="D1871" s="37">
        <v>86.0</v>
      </c>
      <c r="E1871" s="37">
        <v>80.0</v>
      </c>
      <c r="F1871" s="36"/>
      <c r="G1871" s="36"/>
      <c r="H1871" s="36"/>
      <c r="I1871" s="37">
        <v>30549.0</v>
      </c>
      <c r="J1871" s="37">
        <v>0.941</v>
      </c>
      <c r="K1871" s="36" t="s">
        <v>218</v>
      </c>
      <c r="L1871" s="36" t="s">
        <v>180</v>
      </c>
      <c r="M1871" s="31" t="s">
        <v>87</v>
      </c>
    </row>
    <row r="1872" ht="15.75" customHeight="1">
      <c r="A1872" s="37" t="str">
        <f t="shared" si="1"/>
        <v>Russia-Europe2008</v>
      </c>
      <c r="B1872" s="37">
        <v>0.012</v>
      </c>
      <c r="C1872" s="37">
        <v>0.012</v>
      </c>
      <c r="D1872" s="37">
        <v>74.0</v>
      </c>
      <c r="E1872" s="37">
        <v>62.0</v>
      </c>
      <c r="F1872" s="37">
        <v>0.147</v>
      </c>
      <c r="G1872" s="37">
        <v>0.718</v>
      </c>
      <c r="H1872" s="37">
        <v>0.135</v>
      </c>
      <c r="I1872" s="37">
        <v>1.41956409E8</v>
      </c>
      <c r="J1872" s="37">
        <v>0.736</v>
      </c>
      <c r="K1872" s="36" t="s">
        <v>217</v>
      </c>
      <c r="L1872" s="36" t="s">
        <v>180</v>
      </c>
      <c r="M1872" s="31" t="s">
        <v>87</v>
      </c>
    </row>
    <row r="1873" ht="15.75" customHeight="1">
      <c r="A1873" s="37" t="str">
        <f t="shared" si="1"/>
        <v>Moldova-Europe2008</v>
      </c>
      <c r="B1873" s="37">
        <v>0.012</v>
      </c>
      <c r="C1873" s="37">
        <v>0.016</v>
      </c>
      <c r="D1873" s="37">
        <v>72.0</v>
      </c>
      <c r="E1873" s="37">
        <v>64.0</v>
      </c>
      <c r="F1873" s="37">
        <v>0.172</v>
      </c>
      <c r="G1873" s="37">
        <v>0.715</v>
      </c>
      <c r="H1873" s="37">
        <v>0.112</v>
      </c>
      <c r="I1873" s="37">
        <v>3570108.0</v>
      </c>
      <c r="J1873" s="37">
        <v>0.45</v>
      </c>
      <c r="K1873" s="36" t="s">
        <v>208</v>
      </c>
      <c r="L1873" s="36" t="s">
        <v>180</v>
      </c>
      <c r="M1873" s="31" t="s">
        <v>87</v>
      </c>
    </row>
    <row r="1874" ht="15.75" customHeight="1">
      <c r="A1874" s="37" t="str">
        <f t="shared" si="1"/>
        <v>Estonia-Europe2008</v>
      </c>
      <c r="B1874" s="37">
        <v>0.012</v>
      </c>
      <c r="C1874" s="37">
        <v>0.004</v>
      </c>
      <c r="D1874" s="37">
        <v>79.0</v>
      </c>
      <c r="E1874" s="37">
        <v>69.0</v>
      </c>
      <c r="F1874" s="37">
        <v>0.151</v>
      </c>
      <c r="G1874" s="37">
        <v>0.676</v>
      </c>
      <c r="H1874" s="37">
        <v>0.173</v>
      </c>
      <c r="I1874" s="37">
        <v>1337090.0</v>
      </c>
      <c r="J1874" s="37">
        <v>0.684</v>
      </c>
      <c r="K1874" s="36" t="s">
        <v>191</v>
      </c>
      <c r="L1874" s="36" t="s">
        <v>180</v>
      </c>
      <c r="M1874" s="31" t="s">
        <v>87</v>
      </c>
    </row>
    <row r="1875" ht="15.75" customHeight="1">
      <c r="A1875" s="37" t="str">
        <f t="shared" si="1"/>
        <v>Montenegro-Europe2008</v>
      </c>
      <c r="B1875" s="37">
        <v>0.012</v>
      </c>
      <c r="C1875" s="37">
        <v>0.007</v>
      </c>
      <c r="D1875" s="37">
        <v>76.0</v>
      </c>
      <c r="E1875" s="37">
        <v>72.0</v>
      </c>
      <c r="F1875" s="37">
        <v>0.198</v>
      </c>
      <c r="G1875" s="37">
        <v>0.676</v>
      </c>
      <c r="H1875" s="37">
        <v>0.126</v>
      </c>
      <c r="I1875" s="37">
        <v>618649.0</v>
      </c>
      <c r="J1875" s="37">
        <v>0.627</v>
      </c>
      <c r="K1875" s="36" t="s">
        <v>210</v>
      </c>
      <c r="L1875" s="36" t="s">
        <v>180</v>
      </c>
      <c r="M1875" s="31" t="s">
        <v>87</v>
      </c>
    </row>
    <row r="1876" ht="15.75" customHeight="1">
      <c r="A1876" s="37" t="str">
        <f t="shared" si="1"/>
        <v>Czech Republic-Europe2008</v>
      </c>
      <c r="B1876" s="37">
        <v>0.012</v>
      </c>
      <c r="C1876" s="37">
        <v>0.004</v>
      </c>
      <c r="D1876" s="37">
        <v>80.0</v>
      </c>
      <c r="E1876" s="37">
        <v>74.0</v>
      </c>
      <c r="F1876" s="37">
        <v>0.142</v>
      </c>
      <c r="G1876" s="37">
        <v>0.711</v>
      </c>
      <c r="H1876" s="37">
        <v>0.147</v>
      </c>
      <c r="I1876" s="37">
        <v>1.0384603E7</v>
      </c>
      <c r="J1876" s="37">
        <v>0.734</v>
      </c>
      <c r="K1876" s="36" t="s">
        <v>189</v>
      </c>
      <c r="L1876" s="36" t="s">
        <v>180</v>
      </c>
      <c r="M1876" s="31" t="s">
        <v>87</v>
      </c>
    </row>
    <row r="1877" ht="15.75" customHeight="1">
      <c r="A1877" s="37" t="str">
        <f t="shared" si="1"/>
        <v>Denmark-Europe2008</v>
      </c>
      <c r="B1877" s="37">
        <v>0.012</v>
      </c>
      <c r="C1877" s="37">
        <v>0.004</v>
      </c>
      <c r="D1877" s="37">
        <v>81.0</v>
      </c>
      <c r="E1877" s="37">
        <v>76.0</v>
      </c>
      <c r="F1877" s="37">
        <v>0.183</v>
      </c>
      <c r="G1877" s="37">
        <v>0.657</v>
      </c>
      <c r="H1877" s="37">
        <v>0.159</v>
      </c>
      <c r="I1877" s="37">
        <v>5493621.0</v>
      </c>
      <c r="J1877" s="37">
        <v>0.865</v>
      </c>
      <c r="K1877" s="36" t="s">
        <v>190</v>
      </c>
      <c r="L1877" s="36" t="s">
        <v>180</v>
      </c>
      <c r="M1877" s="31" t="s">
        <v>87</v>
      </c>
    </row>
    <row r="1878" ht="15.75" customHeight="1">
      <c r="A1878" s="37" t="str">
        <f t="shared" si="1"/>
        <v>Cyprus-Europe2008</v>
      </c>
      <c r="B1878" s="37">
        <v>0.012</v>
      </c>
      <c r="C1878" s="37">
        <v>0.003</v>
      </c>
      <c r="D1878" s="37">
        <v>81.0</v>
      </c>
      <c r="E1878" s="37">
        <v>77.0</v>
      </c>
      <c r="F1878" s="37">
        <v>0.186</v>
      </c>
      <c r="G1878" s="37">
        <v>0.703</v>
      </c>
      <c r="H1878" s="37">
        <v>0.112</v>
      </c>
      <c r="I1878" s="37">
        <v>1077089.0</v>
      </c>
      <c r="J1878" s="37">
        <v>0.678</v>
      </c>
      <c r="K1878" s="36" t="s">
        <v>188</v>
      </c>
      <c r="L1878" s="36" t="s">
        <v>180</v>
      </c>
      <c r="M1878" s="31" t="s">
        <v>87</v>
      </c>
    </row>
    <row r="1879" ht="15.75" customHeight="1">
      <c r="A1879" s="37" t="str">
        <f t="shared" si="1"/>
        <v>Belgium-Europe2008</v>
      </c>
      <c r="B1879" s="37">
        <v>0.012</v>
      </c>
      <c r="C1879" s="37">
        <v>0.004</v>
      </c>
      <c r="D1879" s="37">
        <v>83.0</v>
      </c>
      <c r="E1879" s="37">
        <v>77.0</v>
      </c>
      <c r="F1879" s="37">
        <v>0.168</v>
      </c>
      <c r="G1879" s="37">
        <v>0.661</v>
      </c>
      <c r="H1879" s="37">
        <v>0.171</v>
      </c>
      <c r="I1879" s="37">
        <v>1.0709973E7</v>
      </c>
      <c r="J1879" s="37">
        <v>0.975</v>
      </c>
      <c r="K1879" s="36" t="s">
        <v>184</v>
      </c>
      <c r="L1879" s="36" t="s">
        <v>180</v>
      </c>
      <c r="M1879" s="31" t="s">
        <v>87</v>
      </c>
    </row>
    <row r="1880" ht="15.75" customHeight="1">
      <c r="A1880" s="37" t="str">
        <f t="shared" si="1"/>
        <v>Luxembourg-Europe2008</v>
      </c>
      <c r="B1880" s="37">
        <v>0.012</v>
      </c>
      <c r="C1880" s="37">
        <v>0.002</v>
      </c>
      <c r="D1880" s="37">
        <v>83.0</v>
      </c>
      <c r="E1880" s="37">
        <v>78.0</v>
      </c>
      <c r="F1880" s="37">
        <v>0.18</v>
      </c>
      <c r="G1880" s="37">
        <v>0.679</v>
      </c>
      <c r="H1880" s="37">
        <v>0.141</v>
      </c>
      <c r="I1880" s="37">
        <v>488650.0</v>
      </c>
      <c r="J1880" s="37">
        <v>0.878</v>
      </c>
      <c r="K1880" s="36" t="s">
        <v>206</v>
      </c>
      <c r="L1880" s="36" t="s">
        <v>180</v>
      </c>
      <c r="M1880" s="31" t="s">
        <v>87</v>
      </c>
    </row>
    <row r="1881" ht="15.75" customHeight="1">
      <c r="A1881" s="37" t="str">
        <f t="shared" si="1"/>
        <v>Sweden-Europe2008</v>
      </c>
      <c r="B1881" s="37">
        <v>0.012</v>
      </c>
      <c r="C1881" s="37">
        <v>0.003</v>
      </c>
      <c r="D1881" s="37">
        <v>83.0</v>
      </c>
      <c r="E1881" s="37">
        <v>79.0</v>
      </c>
      <c r="F1881" s="37">
        <v>0.167</v>
      </c>
      <c r="G1881" s="37">
        <v>0.656</v>
      </c>
      <c r="H1881" s="37">
        <v>0.177</v>
      </c>
      <c r="I1881" s="37">
        <v>9219637.0</v>
      </c>
      <c r="J1881" s="37">
        <v>0.847</v>
      </c>
      <c r="K1881" s="36" t="s">
        <v>223</v>
      </c>
      <c r="L1881" s="36" t="s">
        <v>180</v>
      </c>
      <c r="M1881" s="31" t="s">
        <v>87</v>
      </c>
    </row>
    <row r="1882" ht="15.75" customHeight="1">
      <c r="A1882" s="37" t="str">
        <f t="shared" si="1"/>
        <v>Albania-Europe2008</v>
      </c>
      <c r="B1882" s="37">
        <v>0.013</v>
      </c>
      <c r="C1882" s="37">
        <v>0.016</v>
      </c>
      <c r="D1882" s="37">
        <v>80.0</v>
      </c>
      <c r="E1882" s="37">
        <v>74.0</v>
      </c>
      <c r="F1882" s="37">
        <v>0.243</v>
      </c>
      <c r="G1882" s="37">
        <v>0.662</v>
      </c>
      <c r="H1882" s="37">
        <v>0.095</v>
      </c>
      <c r="I1882" s="37">
        <v>2912559.0</v>
      </c>
      <c r="J1882" s="37">
        <v>0.5</v>
      </c>
      <c r="K1882" s="36" t="s">
        <v>179</v>
      </c>
      <c r="L1882" s="36" t="s">
        <v>180</v>
      </c>
      <c r="M1882" s="31" t="s">
        <v>87</v>
      </c>
    </row>
    <row r="1883" ht="15.75" customHeight="1">
      <c r="A1883" s="37" t="str">
        <f t="shared" si="1"/>
        <v>United Kingdom-Europe2008</v>
      </c>
      <c r="B1883" s="37">
        <v>0.013</v>
      </c>
      <c r="C1883" s="37">
        <v>0.005</v>
      </c>
      <c r="D1883" s="37">
        <v>82.0</v>
      </c>
      <c r="E1883" s="37">
        <v>78.0</v>
      </c>
      <c r="F1883" s="37">
        <v>0.176</v>
      </c>
      <c r="G1883" s="37">
        <v>0.661</v>
      </c>
      <c r="H1883" s="37">
        <v>0.162</v>
      </c>
      <c r="I1883" s="37">
        <v>6.1806995E7</v>
      </c>
      <c r="J1883" s="37">
        <v>0.808</v>
      </c>
      <c r="K1883" s="36" t="s">
        <v>227</v>
      </c>
      <c r="L1883" s="36" t="s">
        <v>180</v>
      </c>
      <c r="M1883" s="31" t="s">
        <v>87</v>
      </c>
    </row>
    <row r="1884" ht="15.75" customHeight="1">
      <c r="A1884" s="37" t="str">
        <f t="shared" si="1"/>
        <v>Norway-Europe2008</v>
      </c>
      <c r="B1884" s="37">
        <v>0.013</v>
      </c>
      <c r="C1884" s="37">
        <v>0.003</v>
      </c>
      <c r="D1884" s="37">
        <v>83.0</v>
      </c>
      <c r="E1884" s="37">
        <v>78.0</v>
      </c>
      <c r="F1884" s="37">
        <v>0.191</v>
      </c>
      <c r="G1884" s="37">
        <v>0.661</v>
      </c>
      <c r="H1884" s="37">
        <v>0.148</v>
      </c>
      <c r="I1884" s="37">
        <v>4768212.0</v>
      </c>
      <c r="J1884" s="37">
        <v>0.785</v>
      </c>
      <c r="K1884" s="36" t="s">
        <v>213</v>
      </c>
      <c r="L1884" s="36" t="s">
        <v>180</v>
      </c>
      <c r="M1884" s="31" t="s">
        <v>87</v>
      </c>
    </row>
    <row r="1885" ht="15.75" customHeight="1">
      <c r="A1885" s="37" t="str">
        <f t="shared" si="1"/>
        <v>France-Europe2008</v>
      </c>
      <c r="B1885" s="37">
        <v>0.013</v>
      </c>
      <c r="C1885" s="37">
        <v>0.004</v>
      </c>
      <c r="D1885" s="37">
        <v>85.0</v>
      </c>
      <c r="E1885" s="37">
        <v>78.0</v>
      </c>
      <c r="F1885" s="37">
        <v>0.184</v>
      </c>
      <c r="G1885" s="37">
        <v>0.651</v>
      </c>
      <c r="H1885" s="37">
        <v>0.165</v>
      </c>
      <c r="I1885" s="37">
        <v>6.4371099E7</v>
      </c>
      <c r="J1885" s="37">
        <v>0.779</v>
      </c>
      <c r="K1885" s="36" t="s">
        <v>194</v>
      </c>
      <c r="L1885" s="36" t="s">
        <v>180</v>
      </c>
      <c r="M1885" s="31" t="s">
        <v>87</v>
      </c>
    </row>
    <row r="1886" ht="15.75" customHeight="1">
      <c r="A1886" s="37" t="str">
        <f t="shared" si="1"/>
        <v>Iceland-Europe2008</v>
      </c>
      <c r="B1886" s="37">
        <v>0.015</v>
      </c>
      <c r="C1886" s="37">
        <v>0.002</v>
      </c>
      <c r="D1886" s="37">
        <v>83.0</v>
      </c>
      <c r="E1886" s="37">
        <v>80.0</v>
      </c>
      <c r="F1886" s="37">
        <v>0.213</v>
      </c>
      <c r="G1886" s="37">
        <v>0.668</v>
      </c>
      <c r="H1886" s="37">
        <v>0.119</v>
      </c>
      <c r="I1886" s="37">
        <v>317414.0</v>
      </c>
      <c r="J1886" s="37">
        <v>0.934</v>
      </c>
      <c r="K1886" s="36" t="s">
        <v>198</v>
      </c>
      <c r="L1886" s="36" t="s">
        <v>180</v>
      </c>
      <c r="M1886" s="31" t="s">
        <v>87</v>
      </c>
    </row>
    <row r="1887" ht="15.75" customHeight="1">
      <c r="A1887" s="37" t="str">
        <f t="shared" si="1"/>
        <v>Ireland-Europe2008</v>
      </c>
      <c r="B1887" s="37">
        <v>0.017</v>
      </c>
      <c r="C1887" s="37">
        <v>0.004</v>
      </c>
      <c r="D1887" s="37">
        <v>82.0</v>
      </c>
      <c r="E1887" s="37">
        <v>78.0</v>
      </c>
      <c r="F1887" s="37">
        <v>0.21</v>
      </c>
      <c r="G1887" s="37">
        <v>0.679</v>
      </c>
      <c r="H1887" s="37">
        <v>0.111</v>
      </c>
      <c r="I1887" s="37">
        <v>4489544.0</v>
      </c>
      <c r="J1887" s="37">
        <v>0.613</v>
      </c>
      <c r="K1887" s="36" t="s">
        <v>199</v>
      </c>
      <c r="L1887" s="36" t="s">
        <v>180</v>
      </c>
      <c r="M1887" s="31" t="s">
        <v>87</v>
      </c>
    </row>
    <row r="1888" ht="15.75" customHeight="1">
      <c r="A1888" s="37" t="str">
        <f t="shared" si="1"/>
        <v>Turkey-Europe2008</v>
      </c>
      <c r="B1888" s="37">
        <v>0.018</v>
      </c>
      <c r="C1888" s="37">
        <v>0.022</v>
      </c>
      <c r="D1888" s="37">
        <v>77.0</v>
      </c>
      <c r="E1888" s="37">
        <v>70.0</v>
      </c>
      <c r="F1888" s="37">
        <v>0.274</v>
      </c>
      <c r="G1888" s="37">
        <v>0.657</v>
      </c>
      <c r="H1888" s="37">
        <v>0.069</v>
      </c>
      <c r="I1888" s="37">
        <v>7.0363511E7</v>
      </c>
      <c r="J1888" s="37">
        <v>0.696</v>
      </c>
      <c r="K1888" s="36" t="s">
        <v>225</v>
      </c>
      <c r="L1888" s="36" t="s">
        <v>180</v>
      </c>
      <c r="M1888" s="31" t="s">
        <v>87</v>
      </c>
    </row>
    <row r="1889" ht="15.75" customHeight="1">
      <c r="A1889" s="37" t="str">
        <f t="shared" si="1"/>
        <v>Kosovo-Europe2008</v>
      </c>
      <c r="B1889" s="37">
        <v>0.019</v>
      </c>
      <c r="C1889" s="36"/>
      <c r="D1889" s="37">
        <v>72.0</v>
      </c>
      <c r="E1889" s="37">
        <v>67.0</v>
      </c>
      <c r="F1889" s="36"/>
      <c r="G1889" s="36"/>
      <c r="H1889" s="36"/>
      <c r="I1889" s="37">
        <v>1747383.0</v>
      </c>
      <c r="J1889" s="36"/>
      <c r="K1889" s="36" t="s">
        <v>202</v>
      </c>
      <c r="L1889" s="36" t="s">
        <v>180</v>
      </c>
      <c r="M1889" s="31" t="s">
        <v>87</v>
      </c>
    </row>
    <row r="1890" ht="15.75" customHeight="1">
      <c r="A1890" s="37" t="str">
        <f t="shared" si="1"/>
        <v>Isle of Man-Europe2009</v>
      </c>
      <c r="B1890" s="36"/>
      <c r="C1890" s="36"/>
      <c r="D1890" s="36"/>
      <c r="E1890" s="36"/>
      <c r="F1890" s="36"/>
      <c r="G1890" s="36"/>
      <c r="H1890" s="36"/>
      <c r="I1890" s="37">
        <v>83293.0</v>
      </c>
      <c r="J1890" s="37">
        <v>0.52</v>
      </c>
      <c r="K1890" s="36" t="s">
        <v>200</v>
      </c>
      <c r="L1890" s="36" t="s">
        <v>180</v>
      </c>
      <c r="M1890" s="31" t="s">
        <v>88</v>
      </c>
    </row>
    <row r="1891" ht="15.75" customHeight="1">
      <c r="A1891" s="37" t="str">
        <f t="shared" si="1"/>
        <v>Monaco-Europe2009</v>
      </c>
      <c r="B1891" s="36"/>
      <c r="C1891" s="37">
        <v>0.003</v>
      </c>
      <c r="D1891" s="36"/>
      <c r="E1891" s="36"/>
      <c r="F1891" s="36"/>
      <c r="G1891" s="36"/>
      <c r="H1891" s="36"/>
      <c r="I1891" s="37">
        <v>36314.0</v>
      </c>
      <c r="J1891" s="37">
        <v>1.0</v>
      </c>
      <c r="K1891" s="36" t="s">
        <v>209</v>
      </c>
      <c r="L1891" s="36" t="s">
        <v>180</v>
      </c>
      <c r="M1891" s="31" t="s">
        <v>88</v>
      </c>
    </row>
    <row r="1892" ht="15.75" customHeight="1">
      <c r="A1892" s="37" t="str">
        <f t="shared" si="1"/>
        <v>Faeroe Islands-Europe2009</v>
      </c>
      <c r="B1892" s="36"/>
      <c r="C1892" s="36"/>
      <c r="D1892" s="37">
        <v>84.0</v>
      </c>
      <c r="E1892" s="37">
        <v>78.0</v>
      </c>
      <c r="F1892" s="36"/>
      <c r="G1892" s="36"/>
      <c r="H1892" s="36"/>
      <c r="I1892" s="37">
        <v>49600.0</v>
      </c>
      <c r="J1892" s="37">
        <v>0.407</v>
      </c>
      <c r="K1892" s="36" t="s">
        <v>192</v>
      </c>
      <c r="L1892" s="36" t="s">
        <v>180</v>
      </c>
      <c r="M1892" s="31" t="s">
        <v>88</v>
      </c>
    </row>
    <row r="1893" ht="15.75" customHeight="1">
      <c r="A1893" s="37" t="str">
        <f t="shared" si="1"/>
        <v>Germany-Europe2009</v>
      </c>
      <c r="B1893" s="37">
        <v>0.008</v>
      </c>
      <c r="C1893" s="37">
        <v>0.004</v>
      </c>
      <c r="D1893" s="37">
        <v>83.0</v>
      </c>
      <c r="E1893" s="37">
        <v>77.0</v>
      </c>
      <c r="F1893" s="37">
        <v>0.136</v>
      </c>
      <c r="G1893" s="37">
        <v>0.659</v>
      </c>
      <c r="H1893" s="37">
        <v>0.206</v>
      </c>
      <c r="I1893" s="37">
        <v>8.1902307E7</v>
      </c>
      <c r="J1893" s="37">
        <v>0.741</v>
      </c>
      <c r="K1893" s="36" t="s">
        <v>195</v>
      </c>
      <c r="L1893" s="36" t="s">
        <v>180</v>
      </c>
      <c r="M1893" s="31" t="s">
        <v>88</v>
      </c>
    </row>
    <row r="1894" ht="15.75" customHeight="1">
      <c r="A1894" s="37" t="str">
        <f t="shared" si="1"/>
        <v>Bosnia and Herzegovina-Europe2009</v>
      </c>
      <c r="B1894" s="37">
        <v>0.009</v>
      </c>
      <c r="C1894" s="37">
        <v>0.007</v>
      </c>
      <c r="D1894" s="37">
        <v>78.0</v>
      </c>
      <c r="E1894" s="37">
        <v>73.0</v>
      </c>
      <c r="F1894" s="37">
        <v>0.178</v>
      </c>
      <c r="G1894" s="37">
        <v>0.674</v>
      </c>
      <c r="H1894" s="37">
        <v>0.148</v>
      </c>
      <c r="I1894" s="37">
        <v>3853446.0</v>
      </c>
      <c r="J1894" s="37">
        <v>0.392</v>
      </c>
      <c r="K1894" s="36" t="s">
        <v>185</v>
      </c>
      <c r="L1894" s="36" t="s">
        <v>180</v>
      </c>
      <c r="M1894" s="31" t="s">
        <v>88</v>
      </c>
    </row>
    <row r="1895" ht="15.75" customHeight="1">
      <c r="A1895" s="37" t="str">
        <f t="shared" si="1"/>
        <v>Portugal-Europe2009</v>
      </c>
      <c r="B1895" s="37">
        <v>0.009</v>
      </c>
      <c r="C1895" s="37">
        <v>0.003</v>
      </c>
      <c r="D1895" s="37">
        <v>82.0</v>
      </c>
      <c r="E1895" s="37">
        <v>76.0</v>
      </c>
      <c r="F1895" s="37">
        <v>0.153</v>
      </c>
      <c r="G1895" s="37">
        <v>0.669</v>
      </c>
      <c r="H1895" s="37">
        <v>0.178</v>
      </c>
      <c r="I1895" s="37">
        <v>1.0568247E7</v>
      </c>
      <c r="J1895" s="37">
        <v>0.6</v>
      </c>
      <c r="K1895" s="36" t="s">
        <v>215</v>
      </c>
      <c r="L1895" s="36" t="s">
        <v>180</v>
      </c>
      <c r="M1895" s="31" t="s">
        <v>88</v>
      </c>
    </row>
    <row r="1896" ht="15.75" customHeight="1">
      <c r="A1896" s="37" t="str">
        <f t="shared" si="1"/>
        <v>Austria-Europe2009</v>
      </c>
      <c r="B1896" s="37">
        <v>0.009</v>
      </c>
      <c r="C1896" s="37">
        <v>0.004</v>
      </c>
      <c r="D1896" s="37">
        <v>83.0</v>
      </c>
      <c r="E1896" s="37">
        <v>77.0</v>
      </c>
      <c r="F1896" s="37">
        <v>0.15</v>
      </c>
      <c r="G1896" s="37">
        <v>0.675</v>
      </c>
      <c r="H1896" s="37">
        <v>0.175</v>
      </c>
      <c r="I1896" s="37">
        <v>8365275.0</v>
      </c>
      <c r="J1896" s="37">
        <v>0.658</v>
      </c>
      <c r="K1896" s="36" t="s">
        <v>182</v>
      </c>
      <c r="L1896" s="36" t="s">
        <v>180</v>
      </c>
      <c r="M1896" s="31" t="s">
        <v>88</v>
      </c>
    </row>
    <row r="1897" ht="15.75" customHeight="1">
      <c r="A1897" s="37" t="str">
        <f t="shared" si="1"/>
        <v>Andorra-Europe2009</v>
      </c>
      <c r="B1897" s="37">
        <v>0.01</v>
      </c>
      <c r="C1897" s="37">
        <v>0.003</v>
      </c>
      <c r="D1897" s="36"/>
      <c r="E1897" s="36"/>
      <c r="F1897" s="36"/>
      <c r="G1897" s="36"/>
      <c r="H1897" s="36"/>
      <c r="I1897" s="37">
        <v>78659.0</v>
      </c>
      <c r="J1897" s="37">
        <v>0.884</v>
      </c>
      <c r="K1897" s="36" t="s">
        <v>181</v>
      </c>
      <c r="L1897" s="36" t="s">
        <v>180</v>
      </c>
      <c r="M1897" s="31" t="s">
        <v>88</v>
      </c>
    </row>
    <row r="1898" ht="15.75" customHeight="1">
      <c r="A1898" s="37" t="str">
        <f t="shared" si="1"/>
        <v>Latvia-Europe2009</v>
      </c>
      <c r="B1898" s="37">
        <v>0.01</v>
      </c>
      <c r="C1898" s="37">
        <v>0.009</v>
      </c>
      <c r="D1898" s="37">
        <v>78.0</v>
      </c>
      <c r="E1898" s="37">
        <v>68.0</v>
      </c>
      <c r="F1898" s="37">
        <v>0.141</v>
      </c>
      <c r="G1898" s="37">
        <v>0.677</v>
      </c>
      <c r="H1898" s="37">
        <v>0.182</v>
      </c>
      <c r="I1898" s="37">
        <v>2141669.0</v>
      </c>
      <c r="J1898" s="37">
        <v>0.678</v>
      </c>
      <c r="K1898" s="36" t="s">
        <v>203</v>
      </c>
      <c r="L1898" s="36" t="s">
        <v>180</v>
      </c>
      <c r="M1898" s="31" t="s">
        <v>88</v>
      </c>
    </row>
    <row r="1899" ht="15.75" customHeight="1">
      <c r="A1899" s="37" t="str">
        <f t="shared" si="1"/>
        <v>Hungary-Europe2009</v>
      </c>
      <c r="B1899" s="37">
        <v>0.01</v>
      </c>
      <c r="C1899" s="37">
        <v>0.006</v>
      </c>
      <c r="D1899" s="37">
        <v>78.0</v>
      </c>
      <c r="E1899" s="37">
        <v>70.0</v>
      </c>
      <c r="F1899" s="37">
        <v>0.147</v>
      </c>
      <c r="G1899" s="37">
        <v>0.687</v>
      </c>
      <c r="H1899" s="37">
        <v>0.165</v>
      </c>
      <c r="I1899" s="37">
        <v>1.002265E7</v>
      </c>
      <c r="J1899" s="37">
        <v>0.684</v>
      </c>
      <c r="K1899" s="36" t="s">
        <v>197</v>
      </c>
      <c r="L1899" s="36" t="s">
        <v>180</v>
      </c>
      <c r="M1899" s="31" t="s">
        <v>88</v>
      </c>
    </row>
    <row r="1900" ht="15.75" customHeight="1">
      <c r="A1900" s="37" t="str">
        <f t="shared" si="1"/>
        <v>Serbia-Europe2009</v>
      </c>
      <c r="B1900" s="37">
        <v>0.01</v>
      </c>
      <c r="C1900" s="37">
        <v>0.007</v>
      </c>
      <c r="D1900" s="37">
        <v>76.0</v>
      </c>
      <c r="E1900" s="37">
        <v>71.0</v>
      </c>
      <c r="F1900" s="37">
        <v>0.171</v>
      </c>
      <c r="G1900" s="37">
        <v>0.692</v>
      </c>
      <c r="H1900" s="37">
        <v>0.137</v>
      </c>
      <c r="I1900" s="37">
        <v>7320807.0</v>
      </c>
      <c r="J1900" s="37">
        <v>0.552</v>
      </c>
      <c r="K1900" s="36" t="s">
        <v>219</v>
      </c>
      <c r="L1900" s="36" t="s">
        <v>180</v>
      </c>
      <c r="M1900" s="31" t="s">
        <v>88</v>
      </c>
    </row>
    <row r="1901" ht="15.75" customHeight="1">
      <c r="A1901" s="37" t="str">
        <f t="shared" si="1"/>
        <v>Croatia-Europe2009</v>
      </c>
      <c r="B1901" s="37">
        <v>0.01</v>
      </c>
      <c r="C1901" s="37">
        <v>0.005</v>
      </c>
      <c r="D1901" s="37">
        <v>80.0</v>
      </c>
      <c r="E1901" s="37">
        <v>73.0</v>
      </c>
      <c r="F1901" s="37">
        <v>0.154</v>
      </c>
      <c r="G1901" s="37">
        <v>0.672</v>
      </c>
      <c r="H1901" s="37">
        <v>0.174</v>
      </c>
      <c r="I1901" s="37">
        <v>4429078.0</v>
      </c>
      <c r="J1901" s="37">
        <v>0.573</v>
      </c>
      <c r="K1901" s="36" t="s">
        <v>187</v>
      </c>
      <c r="L1901" s="36" t="s">
        <v>180</v>
      </c>
      <c r="M1901" s="31" t="s">
        <v>88</v>
      </c>
    </row>
    <row r="1902" ht="15.75" customHeight="1">
      <c r="A1902" s="37" t="str">
        <f t="shared" si="1"/>
        <v>Malta-Europe2009</v>
      </c>
      <c r="B1902" s="37">
        <v>0.01</v>
      </c>
      <c r="C1902" s="37">
        <v>0.006</v>
      </c>
      <c r="D1902" s="37">
        <v>83.0</v>
      </c>
      <c r="E1902" s="37">
        <v>78.0</v>
      </c>
      <c r="F1902" s="37">
        <v>0.159</v>
      </c>
      <c r="G1902" s="37">
        <v>0.699</v>
      </c>
      <c r="H1902" s="37">
        <v>0.141</v>
      </c>
      <c r="I1902" s="37">
        <v>412477.0</v>
      </c>
      <c r="J1902" s="37">
        <v>0.945</v>
      </c>
      <c r="K1902" s="36" t="s">
        <v>207</v>
      </c>
      <c r="L1902" s="36" t="s">
        <v>180</v>
      </c>
      <c r="M1902" s="31" t="s">
        <v>88</v>
      </c>
    </row>
    <row r="1903" ht="15.75" customHeight="1">
      <c r="A1903" s="37" t="str">
        <f t="shared" si="1"/>
        <v>Italy-Europe2009</v>
      </c>
      <c r="B1903" s="37">
        <v>0.01</v>
      </c>
      <c r="C1903" s="37">
        <v>0.004</v>
      </c>
      <c r="D1903" s="37">
        <v>85.0</v>
      </c>
      <c r="E1903" s="37">
        <v>79.0</v>
      </c>
      <c r="F1903" s="37">
        <v>0.14</v>
      </c>
      <c r="G1903" s="37">
        <v>0.658</v>
      </c>
      <c r="H1903" s="37">
        <v>0.201</v>
      </c>
      <c r="I1903" s="37">
        <v>5.9095365E7</v>
      </c>
      <c r="J1903" s="37">
        <v>0.682</v>
      </c>
      <c r="K1903" s="36" t="s">
        <v>201</v>
      </c>
      <c r="L1903" s="36" t="s">
        <v>180</v>
      </c>
      <c r="M1903" s="31" t="s">
        <v>88</v>
      </c>
    </row>
    <row r="1904" ht="15.75" customHeight="1">
      <c r="A1904" s="37" t="str">
        <f t="shared" si="1"/>
        <v>Switzerland-Europe2009</v>
      </c>
      <c r="B1904" s="37">
        <v>0.01</v>
      </c>
      <c r="C1904" s="37">
        <v>0.004</v>
      </c>
      <c r="D1904" s="37">
        <v>84.0</v>
      </c>
      <c r="E1904" s="37">
        <v>80.0</v>
      </c>
      <c r="F1904" s="37">
        <v>0.152</v>
      </c>
      <c r="G1904" s="37">
        <v>0.681</v>
      </c>
      <c r="H1904" s="37">
        <v>0.167</v>
      </c>
      <c r="I1904" s="37">
        <v>7743831.0</v>
      </c>
      <c r="J1904" s="37">
        <v>0.736</v>
      </c>
      <c r="K1904" s="36" t="s">
        <v>224</v>
      </c>
      <c r="L1904" s="36" t="s">
        <v>180</v>
      </c>
      <c r="M1904" s="31" t="s">
        <v>88</v>
      </c>
    </row>
    <row r="1905" ht="15.75" customHeight="1">
      <c r="A1905" s="37" t="str">
        <f t="shared" si="1"/>
        <v>Ukraine-Europe2009</v>
      </c>
      <c r="B1905" s="37">
        <v>0.011</v>
      </c>
      <c r="C1905" s="37">
        <v>0.011</v>
      </c>
      <c r="D1905" s="37">
        <v>75.0</v>
      </c>
      <c r="E1905" s="37">
        <v>64.0</v>
      </c>
      <c r="F1905" s="37">
        <v>0.139</v>
      </c>
      <c r="G1905" s="37">
        <v>0.702</v>
      </c>
      <c r="H1905" s="37">
        <v>0.159</v>
      </c>
      <c r="I1905" s="37">
        <v>4.60533E7</v>
      </c>
      <c r="J1905" s="37">
        <v>0.685</v>
      </c>
      <c r="K1905" s="36" t="s">
        <v>226</v>
      </c>
      <c r="L1905" s="36" t="s">
        <v>180</v>
      </c>
      <c r="M1905" s="31" t="s">
        <v>88</v>
      </c>
    </row>
    <row r="1906" ht="15.75" customHeight="1">
      <c r="A1906" s="37" t="str">
        <f t="shared" si="1"/>
        <v>Belarus-Europe2009</v>
      </c>
      <c r="B1906" s="37">
        <v>0.011</v>
      </c>
      <c r="C1906" s="37">
        <v>0.005</v>
      </c>
      <c r="D1906" s="37">
        <v>76.0</v>
      </c>
      <c r="E1906" s="37">
        <v>65.0</v>
      </c>
      <c r="F1906" s="37">
        <v>0.148</v>
      </c>
      <c r="G1906" s="37">
        <v>0.711</v>
      </c>
      <c r="H1906" s="37">
        <v>0.141</v>
      </c>
      <c r="I1906" s="37">
        <v>9507000.0</v>
      </c>
      <c r="J1906" s="37">
        <v>0.742</v>
      </c>
      <c r="K1906" s="36" t="s">
        <v>183</v>
      </c>
      <c r="L1906" s="36" t="s">
        <v>180</v>
      </c>
      <c r="M1906" s="31" t="s">
        <v>88</v>
      </c>
    </row>
    <row r="1907" ht="15.75" customHeight="1">
      <c r="A1907" s="37" t="str">
        <f t="shared" si="1"/>
        <v>Romania-Europe2009</v>
      </c>
      <c r="B1907" s="37">
        <v>0.011</v>
      </c>
      <c r="C1907" s="37">
        <v>0.013</v>
      </c>
      <c r="D1907" s="37">
        <v>77.0</v>
      </c>
      <c r="E1907" s="37">
        <v>70.0</v>
      </c>
      <c r="F1907" s="37">
        <v>0.15</v>
      </c>
      <c r="G1907" s="37">
        <v>0.702</v>
      </c>
      <c r="H1907" s="37">
        <v>0.148</v>
      </c>
      <c r="I1907" s="37">
        <v>2.0367487E7</v>
      </c>
      <c r="J1907" s="37">
        <v>0.537</v>
      </c>
      <c r="K1907" s="36" t="s">
        <v>216</v>
      </c>
      <c r="L1907" s="36" t="s">
        <v>180</v>
      </c>
      <c r="M1907" s="31" t="s">
        <v>88</v>
      </c>
    </row>
    <row r="1908" ht="15.75" customHeight="1">
      <c r="A1908" s="37" t="str">
        <f t="shared" si="1"/>
        <v>Bulgaria-Europe2009</v>
      </c>
      <c r="B1908" s="37">
        <v>0.011</v>
      </c>
      <c r="C1908" s="37">
        <v>0.012</v>
      </c>
      <c r="D1908" s="37">
        <v>77.0</v>
      </c>
      <c r="E1908" s="37">
        <v>70.0</v>
      </c>
      <c r="F1908" s="37">
        <v>0.133</v>
      </c>
      <c r="G1908" s="37">
        <v>0.686</v>
      </c>
      <c r="H1908" s="37">
        <v>0.181</v>
      </c>
      <c r="I1908" s="37">
        <v>7444443.0</v>
      </c>
      <c r="J1908" s="37">
        <v>0.72</v>
      </c>
      <c r="K1908" s="36" t="s">
        <v>186</v>
      </c>
      <c r="L1908" s="36" t="s">
        <v>180</v>
      </c>
      <c r="M1908" s="31" t="s">
        <v>88</v>
      </c>
    </row>
    <row r="1909" ht="15.75" customHeight="1">
      <c r="A1909" s="37" t="str">
        <f t="shared" si="1"/>
        <v>Slovakia-Europe2009</v>
      </c>
      <c r="B1909" s="37">
        <v>0.011</v>
      </c>
      <c r="C1909" s="37">
        <v>0.007</v>
      </c>
      <c r="D1909" s="37">
        <v>79.0</v>
      </c>
      <c r="E1909" s="37">
        <v>71.0</v>
      </c>
      <c r="F1909" s="37">
        <v>0.153</v>
      </c>
      <c r="G1909" s="37">
        <v>0.726</v>
      </c>
      <c r="H1909" s="37">
        <v>0.121</v>
      </c>
      <c r="I1909" s="37">
        <v>5386406.0</v>
      </c>
      <c r="J1909" s="37">
        <v>0.55</v>
      </c>
      <c r="K1909" s="36" t="s">
        <v>220</v>
      </c>
      <c r="L1909" s="36" t="s">
        <v>180</v>
      </c>
      <c r="M1909" s="31" t="s">
        <v>88</v>
      </c>
    </row>
    <row r="1910" ht="15.75" customHeight="1">
      <c r="A1910" s="37" t="str">
        <f t="shared" si="1"/>
        <v>North Macedonia-Europe2009</v>
      </c>
      <c r="B1910" s="37">
        <v>0.011</v>
      </c>
      <c r="C1910" s="37">
        <v>0.01</v>
      </c>
      <c r="D1910" s="37">
        <v>77.0</v>
      </c>
      <c r="E1910" s="37">
        <v>72.0</v>
      </c>
      <c r="F1910" s="37">
        <v>0.178</v>
      </c>
      <c r="G1910" s="37">
        <v>0.707</v>
      </c>
      <c r="H1910" s="37">
        <v>0.115</v>
      </c>
      <c r="I1910" s="37">
        <v>2100558.0</v>
      </c>
      <c r="J1910" s="37">
        <v>0.57</v>
      </c>
      <c r="K1910" s="36" t="s">
        <v>212</v>
      </c>
      <c r="L1910" s="36" t="s">
        <v>180</v>
      </c>
      <c r="M1910" s="31" t="s">
        <v>88</v>
      </c>
    </row>
    <row r="1911" ht="15.75" customHeight="1">
      <c r="A1911" s="37" t="str">
        <f t="shared" si="1"/>
        <v>Poland-Europe2009</v>
      </c>
      <c r="B1911" s="37">
        <v>0.011</v>
      </c>
      <c r="C1911" s="37">
        <v>0.005</v>
      </c>
      <c r="D1911" s="37">
        <v>80.0</v>
      </c>
      <c r="E1911" s="37">
        <v>72.0</v>
      </c>
      <c r="F1911" s="37">
        <v>0.152</v>
      </c>
      <c r="G1911" s="37">
        <v>0.715</v>
      </c>
      <c r="H1911" s="37">
        <v>0.134</v>
      </c>
      <c r="I1911" s="37">
        <v>3.8151603E7</v>
      </c>
      <c r="J1911" s="37">
        <v>0.61</v>
      </c>
      <c r="K1911" s="36" t="s">
        <v>214</v>
      </c>
      <c r="L1911" s="36" t="s">
        <v>180</v>
      </c>
      <c r="M1911" s="31" t="s">
        <v>88</v>
      </c>
    </row>
    <row r="1912" ht="15.75" customHeight="1">
      <c r="A1912" s="37" t="str">
        <f t="shared" si="1"/>
        <v>Czech Republic-Europe2009</v>
      </c>
      <c r="B1912" s="37">
        <v>0.011</v>
      </c>
      <c r="C1912" s="37">
        <v>0.004</v>
      </c>
      <c r="D1912" s="37">
        <v>80.0</v>
      </c>
      <c r="E1912" s="37">
        <v>74.0</v>
      </c>
      <c r="F1912" s="37">
        <v>0.142</v>
      </c>
      <c r="G1912" s="37">
        <v>0.708</v>
      </c>
      <c r="H1912" s="37">
        <v>0.15</v>
      </c>
      <c r="I1912" s="37">
        <v>1.0443936E7</v>
      </c>
      <c r="J1912" s="37">
        <v>0.733</v>
      </c>
      <c r="K1912" s="36" t="s">
        <v>189</v>
      </c>
      <c r="L1912" s="36" t="s">
        <v>180</v>
      </c>
      <c r="M1912" s="31" t="s">
        <v>88</v>
      </c>
    </row>
    <row r="1913" ht="15.75" customHeight="1">
      <c r="A1913" s="37" t="str">
        <f t="shared" si="1"/>
        <v>Slovenia-Europe2009</v>
      </c>
      <c r="B1913" s="37">
        <v>0.011</v>
      </c>
      <c r="C1913" s="37">
        <v>0.003</v>
      </c>
      <c r="D1913" s="37">
        <v>82.0</v>
      </c>
      <c r="E1913" s="37">
        <v>76.0</v>
      </c>
      <c r="F1913" s="37">
        <v>0.14</v>
      </c>
      <c r="G1913" s="37">
        <v>0.696</v>
      </c>
      <c r="H1913" s="37">
        <v>0.165</v>
      </c>
      <c r="I1913" s="37">
        <v>2039669.0</v>
      </c>
      <c r="J1913" s="37">
        <v>0.501</v>
      </c>
      <c r="K1913" s="36" t="s">
        <v>221</v>
      </c>
      <c r="L1913" s="36" t="s">
        <v>180</v>
      </c>
      <c r="M1913" s="31" t="s">
        <v>88</v>
      </c>
    </row>
    <row r="1914" ht="15.75" customHeight="1">
      <c r="A1914" s="37" t="str">
        <f t="shared" si="1"/>
        <v>Denmark-Europe2009</v>
      </c>
      <c r="B1914" s="37">
        <v>0.011</v>
      </c>
      <c r="C1914" s="37">
        <v>0.004</v>
      </c>
      <c r="D1914" s="37">
        <v>81.0</v>
      </c>
      <c r="E1914" s="37">
        <v>77.0</v>
      </c>
      <c r="F1914" s="37">
        <v>0.181</v>
      </c>
      <c r="G1914" s="37">
        <v>0.656</v>
      </c>
      <c r="H1914" s="37">
        <v>0.163</v>
      </c>
      <c r="I1914" s="37">
        <v>5523095.0</v>
      </c>
      <c r="J1914" s="37">
        <v>0.867</v>
      </c>
      <c r="K1914" s="36" t="s">
        <v>190</v>
      </c>
      <c r="L1914" s="36" t="s">
        <v>180</v>
      </c>
      <c r="M1914" s="31" t="s">
        <v>88</v>
      </c>
    </row>
    <row r="1915" ht="15.75" customHeight="1">
      <c r="A1915" s="37" t="str">
        <f t="shared" si="1"/>
        <v>Finland-Europe2009</v>
      </c>
      <c r="B1915" s="37">
        <v>0.011</v>
      </c>
      <c r="C1915" s="37">
        <v>0.003</v>
      </c>
      <c r="D1915" s="37">
        <v>83.0</v>
      </c>
      <c r="E1915" s="37">
        <v>77.0</v>
      </c>
      <c r="F1915" s="37">
        <v>0.166</v>
      </c>
      <c r="G1915" s="37">
        <v>0.666</v>
      </c>
      <c r="H1915" s="37">
        <v>0.167</v>
      </c>
      <c r="I1915" s="37">
        <v>5338871.0</v>
      </c>
      <c r="J1915" s="37">
        <v>0.834</v>
      </c>
      <c r="K1915" s="36" t="s">
        <v>193</v>
      </c>
      <c r="L1915" s="36" t="s">
        <v>180</v>
      </c>
      <c r="M1915" s="31" t="s">
        <v>88</v>
      </c>
    </row>
    <row r="1916" ht="15.75" customHeight="1">
      <c r="A1916" s="37" t="str">
        <f t="shared" si="1"/>
        <v>Greece-Europe2009</v>
      </c>
      <c r="B1916" s="37">
        <v>0.011</v>
      </c>
      <c r="C1916" s="37">
        <v>0.004</v>
      </c>
      <c r="D1916" s="37">
        <v>83.0</v>
      </c>
      <c r="E1916" s="37">
        <v>78.0</v>
      </c>
      <c r="F1916" s="37">
        <v>0.145</v>
      </c>
      <c r="G1916" s="37">
        <v>0.667</v>
      </c>
      <c r="H1916" s="37">
        <v>0.189</v>
      </c>
      <c r="I1916" s="37">
        <v>1.1187085E7</v>
      </c>
      <c r="J1916" s="37">
        <v>0.759</v>
      </c>
      <c r="K1916" s="36" t="s">
        <v>196</v>
      </c>
      <c r="L1916" s="36" t="s">
        <v>180</v>
      </c>
      <c r="M1916" s="31" t="s">
        <v>88</v>
      </c>
    </row>
    <row r="1917" ht="15.75" customHeight="1">
      <c r="A1917" s="37" t="str">
        <f t="shared" si="1"/>
        <v>Luxembourg-Europe2009</v>
      </c>
      <c r="B1917" s="37">
        <v>0.011</v>
      </c>
      <c r="C1917" s="37">
        <v>0.002</v>
      </c>
      <c r="D1917" s="37">
        <v>83.0</v>
      </c>
      <c r="E1917" s="37">
        <v>78.0</v>
      </c>
      <c r="F1917" s="37">
        <v>0.178</v>
      </c>
      <c r="G1917" s="37">
        <v>0.682</v>
      </c>
      <c r="H1917" s="37">
        <v>0.14</v>
      </c>
      <c r="I1917" s="37">
        <v>497783.0</v>
      </c>
      <c r="J1917" s="37">
        <v>0.882</v>
      </c>
      <c r="K1917" s="36" t="s">
        <v>206</v>
      </c>
      <c r="L1917" s="36" t="s">
        <v>180</v>
      </c>
      <c r="M1917" s="31" t="s">
        <v>88</v>
      </c>
    </row>
    <row r="1918" ht="15.75" customHeight="1">
      <c r="A1918" s="37" t="str">
        <f t="shared" si="1"/>
        <v>Netherlands-Europe2009</v>
      </c>
      <c r="B1918" s="37">
        <v>0.011</v>
      </c>
      <c r="C1918" s="37">
        <v>0.004</v>
      </c>
      <c r="D1918" s="37">
        <v>83.0</v>
      </c>
      <c r="E1918" s="37">
        <v>79.0</v>
      </c>
      <c r="F1918" s="37">
        <v>0.177</v>
      </c>
      <c r="G1918" s="37">
        <v>0.673</v>
      </c>
      <c r="H1918" s="37">
        <v>0.15</v>
      </c>
      <c r="I1918" s="37">
        <v>1.6530388E7</v>
      </c>
      <c r="J1918" s="37">
        <v>0.862</v>
      </c>
      <c r="K1918" s="36" t="s">
        <v>211</v>
      </c>
      <c r="L1918" s="36" t="s">
        <v>180</v>
      </c>
      <c r="M1918" s="31" t="s">
        <v>88</v>
      </c>
    </row>
    <row r="1919" ht="15.75" customHeight="1">
      <c r="A1919" s="37" t="str">
        <f t="shared" si="1"/>
        <v>Spain-Europe2009</v>
      </c>
      <c r="B1919" s="37">
        <v>0.011</v>
      </c>
      <c r="C1919" s="37">
        <v>0.004</v>
      </c>
      <c r="D1919" s="37">
        <v>85.0</v>
      </c>
      <c r="E1919" s="37">
        <v>79.0</v>
      </c>
      <c r="F1919" s="37">
        <v>0.148</v>
      </c>
      <c r="G1919" s="37">
        <v>0.682</v>
      </c>
      <c r="H1919" s="37">
        <v>0.17</v>
      </c>
      <c r="I1919" s="37">
        <v>4.6362946E7</v>
      </c>
      <c r="J1919" s="37">
        <v>0.782</v>
      </c>
      <c r="K1919" s="36" t="s">
        <v>222</v>
      </c>
      <c r="L1919" s="36" t="s">
        <v>180</v>
      </c>
      <c r="M1919" s="31" t="s">
        <v>88</v>
      </c>
    </row>
    <row r="1920" ht="15.75" customHeight="1">
      <c r="A1920" s="37" t="str">
        <f t="shared" si="1"/>
        <v>Liechtenstein-Europe2009</v>
      </c>
      <c r="B1920" s="37">
        <v>0.011</v>
      </c>
      <c r="C1920" s="36"/>
      <c r="D1920" s="37">
        <v>84.0</v>
      </c>
      <c r="E1920" s="37">
        <v>80.0</v>
      </c>
      <c r="F1920" s="36"/>
      <c r="G1920" s="36"/>
      <c r="H1920" s="36"/>
      <c r="I1920" s="37">
        <v>35851.0</v>
      </c>
      <c r="J1920" s="37">
        <v>0.145</v>
      </c>
      <c r="K1920" s="36" t="s">
        <v>204</v>
      </c>
      <c r="L1920" s="36" t="s">
        <v>180</v>
      </c>
      <c r="M1920" s="31" t="s">
        <v>88</v>
      </c>
    </row>
    <row r="1921" ht="15.75" customHeight="1">
      <c r="A1921" s="37" t="str">
        <f t="shared" si="1"/>
        <v>San Marino-Europe2009</v>
      </c>
      <c r="B1921" s="37">
        <v>0.011</v>
      </c>
      <c r="C1921" s="37">
        <v>0.003</v>
      </c>
      <c r="D1921" s="37">
        <v>86.0</v>
      </c>
      <c r="E1921" s="37">
        <v>80.0</v>
      </c>
      <c r="F1921" s="36"/>
      <c r="G1921" s="36"/>
      <c r="H1921" s="36"/>
      <c r="I1921" s="37">
        <v>30698.0</v>
      </c>
      <c r="J1921" s="37">
        <v>0.941</v>
      </c>
      <c r="K1921" s="36" t="s">
        <v>218</v>
      </c>
      <c r="L1921" s="36" t="s">
        <v>180</v>
      </c>
      <c r="M1921" s="31" t="s">
        <v>88</v>
      </c>
    </row>
    <row r="1922" ht="15.75" customHeight="1">
      <c r="A1922" s="37" t="str">
        <f t="shared" si="1"/>
        <v>Russia-Europe2009</v>
      </c>
      <c r="B1922" s="37">
        <v>0.012</v>
      </c>
      <c r="C1922" s="37">
        <v>0.011</v>
      </c>
      <c r="D1922" s="37">
        <v>75.0</v>
      </c>
      <c r="E1922" s="37">
        <v>63.0</v>
      </c>
      <c r="F1922" s="37">
        <v>0.148</v>
      </c>
      <c r="G1922" s="37">
        <v>0.72</v>
      </c>
      <c r="H1922" s="37">
        <v>0.133</v>
      </c>
      <c r="I1922" s="37">
        <v>1.41909244E8</v>
      </c>
      <c r="J1922" s="37">
        <v>0.736</v>
      </c>
      <c r="K1922" s="36" t="s">
        <v>217</v>
      </c>
      <c r="L1922" s="36" t="s">
        <v>180</v>
      </c>
      <c r="M1922" s="31" t="s">
        <v>88</v>
      </c>
    </row>
    <row r="1923" ht="15.75" customHeight="1">
      <c r="A1923" s="37" t="str">
        <f t="shared" si="1"/>
        <v>Moldova-Europe2009</v>
      </c>
      <c r="B1923" s="37">
        <v>0.012</v>
      </c>
      <c r="C1923" s="37">
        <v>0.016</v>
      </c>
      <c r="D1923" s="37">
        <v>72.0</v>
      </c>
      <c r="E1923" s="37">
        <v>65.0</v>
      </c>
      <c r="F1923" s="37">
        <v>0.169</v>
      </c>
      <c r="G1923" s="37">
        <v>0.719</v>
      </c>
      <c r="H1923" s="37">
        <v>0.112</v>
      </c>
      <c r="I1923" s="37">
        <v>3565604.0</v>
      </c>
      <c r="J1923" s="37">
        <v>0.449</v>
      </c>
      <c r="K1923" s="36" t="s">
        <v>208</v>
      </c>
      <c r="L1923" s="36" t="s">
        <v>180</v>
      </c>
      <c r="M1923" s="31" t="s">
        <v>88</v>
      </c>
    </row>
    <row r="1924" ht="15.75" customHeight="1">
      <c r="A1924" s="37" t="str">
        <f t="shared" si="1"/>
        <v>Lithuania-Europe2009</v>
      </c>
      <c r="B1924" s="37">
        <v>0.012</v>
      </c>
      <c r="C1924" s="37">
        <v>0.006</v>
      </c>
      <c r="D1924" s="37">
        <v>79.0</v>
      </c>
      <c r="E1924" s="37">
        <v>68.0</v>
      </c>
      <c r="F1924" s="37">
        <v>0.154</v>
      </c>
      <c r="G1924" s="37">
        <v>0.692</v>
      </c>
      <c r="H1924" s="37">
        <v>0.155</v>
      </c>
      <c r="I1924" s="37">
        <v>3162916.0</v>
      </c>
      <c r="J1924" s="37">
        <v>0.668</v>
      </c>
      <c r="K1924" s="36" t="s">
        <v>205</v>
      </c>
      <c r="L1924" s="36" t="s">
        <v>180</v>
      </c>
      <c r="M1924" s="31" t="s">
        <v>88</v>
      </c>
    </row>
    <row r="1925" ht="15.75" customHeight="1">
      <c r="A1925" s="37" t="str">
        <f t="shared" si="1"/>
        <v>Estonia-Europe2009</v>
      </c>
      <c r="B1925" s="37">
        <v>0.012</v>
      </c>
      <c r="C1925" s="37">
        <v>0.004</v>
      </c>
      <c r="D1925" s="37">
        <v>80.0</v>
      </c>
      <c r="E1925" s="37">
        <v>70.0</v>
      </c>
      <c r="F1925" s="37">
        <v>0.153</v>
      </c>
      <c r="G1925" s="37">
        <v>0.674</v>
      </c>
      <c r="H1925" s="37">
        <v>0.174</v>
      </c>
      <c r="I1925" s="37">
        <v>1334515.0</v>
      </c>
      <c r="J1925" s="37">
        <v>0.682</v>
      </c>
      <c r="K1925" s="36" t="s">
        <v>191</v>
      </c>
      <c r="L1925" s="36" t="s">
        <v>180</v>
      </c>
      <c r="M1925" s="31" t="s">
        <v>88</v>
      </c>
    </row>
    <row r="1926" ht="15.75" customHeight="1">
      <c r="A1926" s="37" t="str">
        <f t="shared" si="1"/>
        <v>Montenegro-Europe2009</v>
      </c>
      <c r="B1926" s="37">
        <v>0.012</v>
      </c>
      <c r="C1926" s="37">
        <v>0.007</v>
      </c>
      <c r="D1926" s="37">
        <v>77.0</v>
      </c>
      <c r="E1926" s="37">
        <v>72.0</v>
      </c>
      <c r="F1926" s="37">
        <v>0.196</v>
      </c>
      <c r="G1926" s="37">
        <v>0.679</v>
      </c>
      <c r="H1926" s="37">
        <v>0.125</v>
      </c>
      <c r="I1926" s="37">
        <v>619408.0</v>
      </c>
      <c r="J1926" s="37">
        <v>0.629</v>
      </c>
      <c r="K1926" s="36" t="s">
        <v>210</v>
      </c>
      <c r="L1926" s="36" t="s">
        <v>180</v>
      </c>
      <c r="M1926" s="31" t="s">
        <v>88</v>
      </c>
    </row>
    <row r="1927" ht="15.75" customHeight="1">
      <c r="A1927" s="37" t="str">
        <f t="shared" si="1"/>
        <v>Cyprus-Europe2009</v>
      </c>
      <c r="B1927" s="37">
        <v>0.012</v>
      </c>
      <c r="C1927" s="37">
        <v>0.003</v>
      </c>
      <c r="D1927" s="37">
        <v>81.0</v>
      </c>
      <c r="E1927" s="37">
        <v>77.0</v>
      </c>
      <c r="F1927" s="37">
        <v>0.181</v>
      </c>
      <c r="G1927" s="37">
        <v>0.705</v>
      </c>
      <c r="H1927" s="37">
        <v>0.114</v>
      </c>
      <c r="I1927" s="37">
        <v>1090553.0</v>
      </c>
      <c r="J1927" s="37">
        <v>0.677</v>
      </c>
      <c r="K1927" s="36" t="s">
        <v>188</v>
      </c>
      <c r="L1927" s="36" t="s">
        <v>180</v>
      </c>
      <c r="M1927" s="31" t="s">
        <v>88</v>
      </c>
    </row>
    <row r="1928" ht="15.75" customHeight="1">
      <c r="A1928" s="37" t="str">
        <f t="shared" si="1"/>
        <v>Belgium-Europe2009</v>
      </c>
      <c r="B1928" s="37">
        <v>0.012</v>
      </c>
      <c r="C1928" s="37">
        <v>0.004</v>
      </c>
      <c r="D1928" s="37">
        <v>83.0</v>
      </c>
      <c r="E1928" s="37">
        <v>77.0</v>
      </c>
      <c r="F1928" s="37">
        <v>0.168</v>
      </c>
      <c r="G1928" s="37">
        <v>0.661</v>
      </c>
      <c r="H1928" s="37">
        <v>0.171</v>
      </c>
      <c r="I1928" s="37">
        <v>1.0796493E7</v>
      </c>
      <c r="J1928" s="37">
        <v>0.976</v>
      </c>
      <c r="K1928" s="36" t="s">
        <v>184</v>
      </c>
      <c r="L1928" s="36" t="s">
        <v>180</v>
      </c>
      <c r="M1928" s="31" t="s">
        <v>88</v>
      </c>
    </row>
    <row r="1929" ht="15.75" customHeight="1">
      <c r="A1929" s="37" t="str">
        <f t="shared" si="1"/>
        <v>Sweden-Europe2009</v>
      </c>
      <c r="B1929" s="37">
        <v>0.012</v>
      </c>
      <c r="C1929" s="37">
        <v>0.003</v>
      </c>
      <c r="D1929" s="37">
        <v>83.0</v>
      </c>
      <c r="E1929" s="37">
        <v>79.0</v>
      </c>
      <c r="F1929" s="37">
        <v>0.166</v>
      </c>
      <c r="G1929" s="37">
        <v>0.655</v>
      </c>
      <c r="H1929" s="37">
        <v>0.179</v>
      </c>
      <c r="I1929" s="37">
        <v>9298515.0</v>
      </c>
      <c r="J1929" s="37">
        <v>0.849</v>
      </c>
      <c r="K1929" s="36" t="s">
        <v>223</v>
      </c>
      <c r="L1929" s="36" t="s">
        <v>180</v>
      </c>
      <c r="M1929" s="31" t="s">
        <v>88</v>
      </c>
    </row>
    <row r="1930" ht="15.75" customHeight="1">
      <c r="A1930" s="37" t="str">
        <f t="shared" si="1"/>
        <v>Albania-Europe2009</v>
      </c>
      <c r="B1930" s="37">
        <v>0.013</v>
      </c>
      <c r="C1930" s="37">
        <v>0.015</v>
      </c>
      <c r="D1930" s="37">
        <v>80.0</v>
      </c>
      <c r="E1930" s="37">
        <v>74.0</v>
      </c>
      <c r="F1930" s="37">
        <v>0.236</v>
      </c>
      <c r="G1930" s="37">
        <v>0.666</v>
      </c>
      <c r="H1930" s="37">
        <v>0.098</v>
      </c>
      <c r="I1930" s="37">
        <v>2884303.0</v>
      </c>
      <c r="J1930" s="37">
        <v>0.511</v>
      </c>
      <c r="K1930" s="36" t="s">
        <v>179</v>
      </c>
      <c r="L1930" s="36" t="s">
        <v>180</v>
      </c>
      <c r="M1930" s="31" t="s">
        <v>88</v>
      </c>
    </row>
    <row r="1931" ht="15.75" customHeight="1">
      <c r="A1931" s="37" t="str">
        <f t="shared" si="1"/>
        <v>United Kingdom-Europe2009</v>
      </c>
      <c r="B1931" s="37">
        <v>0.013</v>
      </c>
      <c r="C1931" s="37">
        <v>0.005</v>
      </c>
      <c r="D1931" s="37">
        <v>82.0</v>
      </c>
      <c r="E1931" s="37">
        <v>78.0</v>
      </c>
      <c r="F1931" s="37">
        <v>0.176</v>
      </c>
      <c r="G1931" s="37">
        <v>0.66</v>
      </c>
      <c r="H1931" s="37">
        <v>0.164</v>
      </c>
      <c r="I1931" s="37">
        <v>6.227627E7</v>
      </c>
      <c r="J1931" s="37">
        <v>0.81</v>
      </c>
      <c r="K1931" s="36" t="s">
        <v>227</v>
      </c>
      <c r="L1931" s="36" t="s">
        <v>180</v>
      </c>
      <c r="M1931" s="31" t="s">
        <v>88</v>
      </c>
    </row>
    <row r="1932" ht="15.75" customHeight="1">
      <c r="A1932" s="37" t="str">
        <f t="shared" si="1"/>
        <v>France-Europe2009</v>
      </c>
      <c r="B1932" s="37">
        <v>0.013</v>
      </c>
      <c r="C1932" s="37">
        <v>0.004</v>
      </c>
      <c r="D1932" s="37">
        <v>85.0</v>
      </c>
      <c r="E1932" s="37">
        <v>78.0</v>
      </c>
      <c r="F1932" s="37">
        <v>0.184</v>
      </c>
      <c r="G1932" s="37">
        <v>0.65</v>
      </c>
      <c r="H1932" s="37">
        <v>0.166</v>
      </c>
      <c r="I1932" s="37">
        <v>6.4702921E7</v>
      </c>
      <c r="J1932" s="37">
        <v>0.781</v>
      </c>
      <c r="K1932" s="36" t="s">
        <v>194</v>
      </c>
      <c r="L1932" s="36" t="s">
        <v>180</v>
      </c>
      <c r="M1932" s="31" t="s">
        <v>88</v>
      </c>
    </row>
    <row r="1933" ht="15.75" customHeight="1">
      <c r="A1933" s="37" t="str">
        <f t="shared" si="1"/>
        <v>Norway-Europe2009</v>
      </c>
      <c r="B1933" s="37">
        <v>0.013</v>
      </c>
      <c r="C1933" s="37">
        <v>0.003</v>
      </c>
      <c r="D1933" s="37">
        <v>83.0</v>
      </c>
      <c r="E1933" s="37">
        <v>79.0</v>
      </c>
      <c r="F1933" s="37">
        <v>0.189</v>
      </c>
      <c r="G1933" s="37">
        <v>0.662</v>
      </c>
      <c r="H1933" s="37">
        <v>0.149</v>
      </c>
      <c r="I1933" s="37">
        <v>4828726.0</v>
      </c>
      <c r="J1933" s="37">
        <v>0.788</v>
      </c>
      <c r="K1933" s="36" t="s">
        <v>213</v>
      </c>
      <c r="L1933" s="36" t="s">
        <v>180</v>
      </c>
      <c r="M1933" s="31" t="s">
        <v>88</v>
      </c>
    </row>
    <row r="1934" ht="15.75" customHeight="1">
      <c r="A1934" s="37" t="str">
        <f t="shared" si="1"/>
        <v>Iceland-Europe2009</v>
      </c>
      <c r="B1934" s="37">
        <v>0.016</v>
      </c>
      <c r="C1934" s="37">
        <v>0.002</v>
      </c>
      <c r="D1934" s="37">
        <v>84.0</v>
      </c>
      <c r="E1934" s="37">
        <v>80.0</v>
      </c>
      <c r="F1934" s="37">
        <v>0.211</v>
      </c>
      <c r="G1934" s="37">
        <v>0.669</v>
      </c>
      <c r="H1934" s="37">
        <v>0.12</v>
      </c>
      <c r="I1934" s="37">
        <v>318499.0</v>
      </c>
      <c r="J1934" s="37">
        <v>0.935</v>
      </c>
      <c r="K1934" s="36" t="s">
        <v>198</v>
      </c>
      <c r="L1934" s="36" t="s">
        <v>180</v>
      </c>
      <c r="M1934" s="31" t="s">
        <v>88</v>
      </c>
    </row>
    <row r="1935" ht="15.75" customHeight="1">
      <c r="A1935" s="37" t="str">
        <f t="shared" si="1"/>
        <v>Ireland-Europe2009</v>
      </c>
      <c r="B1935" s="37">
        <v>0.017</v>
      </c>
      <c r="C1935" s="37">
        <v>0.004</v>
      </c>
      <c r="D1935" s="37">
        <v>83.0</v>
      </c>
      <c r="E1935" s="37">
        <v>78.0</v>
      </c>
      <c r="F1935" s="37">
        <v>0.212</v>
      </c>
      <c r="G1935" s="37">
        <v>0.676</v>
      </c>
      <c r="H1935" s="37">
        <v>0.112</v>
      </c>
      <c r="I1935" s="37">
        <v>4535375.0</v>
      </c>
      <c r="J1935" s="37">
        <v>0.616</v>
      </c>
      <c r="K1935" s="36" t="s">
        <v>199</v>
      </c>
      <c r="L1935" s="36" t="s">
        <v>180</v>
      </c>
      <c r="M1935" s="31" t="s">
        <v>88</v>
      </c>
    </row>
    <row r="1936" ht="15.75" customHeight="1">
      <c r="A1936" s="37" t="str">
        <f t="shared" si="1"/>
        <v>Turkey-Europe2009</v>
      </c>
      <c r="B1936" s="37">
        <v>0.018</v>
      </c>
      <c r="C1936" s="37">
        <v>0.021</v>
      </c>
      <c r="D1936" s="37">
        <v>77.0</v>
      </c>
      <c r="E1936" s="37">
        <v>70.0</v>
      </c>
      <c r="F1936" s="37">
        <v>0.271</v>
      </c>
      <c r="G1936" s="37">
        <v>0.66</v>
      </c>
      <c r="H1936" s="37">
        <v>0.069</v>
      </c>
      <c r="I1936" s="37">
        <v>7.124108E7</v>
      </c>
      <c r="J1936" s="37">
        <v>0.701</v>
      </c>
      <c r="K1936" s="36" t="s">
        <v>225</v>
      </c>
      <c r="L1936" s="36" t="s">
        <v>180</v>
      </c>
      <c r="M1936" s="31" t="s">
        <v>88</v>
      </c>
    </row>
    <row r="1937" ht="15.75" customHeight="1">
      <c r="A1937" s="37" t="str">
        <f t="shared" si="1"/>
        <v>Kosovo-Europe2009</v>
      </c>
      <c r="B1937" s="37">
        <v>0.019</v>
      </c>
      <c r="C1937" s="36"/>
      <c r="D1937" s="37">
        <v>72.0</v>
      </c>
      <c r="E1937" s="37">
        <v>68.0</v>
      </c>
      <c r="F1937" s="36"/>
      <c r="G1937" s="36"/>
      <c r="H1937" s="36"/>
      <c r="I1937" s="37">
        <v>1761474.0</v>
      </c>
      <c r="J1937" s="36"/>
      <c r="K1937" s="36" t="s">
        <v>202</v>
      </c>
      <c r="L1937" s="36" t="s">
        <v>180</v>
      </c>
      <c r="M1937" s="31" t="s">
        <v>88</v>
      </c>
    </row>
    <row r="1938" ht="15.75" customHeight="1">
      <c r="A1938" s="37" t="str">
        <f t="shared" si="1"/>
        <v>Isle of Man-Europe2010</v>
      </c>
      <c r="B1938" s="36"/>
      <c r="C1938" s="36"/>
      <c r="D1938" s="36"/>
      <c r="E1938" s="36"/>
      <c r="F1938" s="36"/>
      <c r="G1938" s="36"/>
      <c r="H1938" s="36"/>
      <c r="I1938" s="37">
        <v>83992.0</v>
      </c>
      <c r="J1938" s="37">
        <v>0.52</v>
      </c>
      <c r="K1938" s="36" t="s">
        <v>200</v>
      </c>
      <c r="L1938" s="36" t="s">
        <v>180</v>
      </c>
      <c r="M1938" s="31" t="s">
        <v>89</v>
      </c>
    </row>
    <row r="1939" ht="15.75" customHeight="1">
      <c r="A1939" s="37" t="str">
        <f t="shared" si="1"/>
        <v>Monaco-Europe2010</v>
      </c>
      <c r="B1939" s="36"/>
      <c r="C1939" s="37">
        <v>0.003</v>
      </c>
      <c r="D1939" s="36"/>
      <c r="E1939" s="36"/>
      <c r="F1939" s="36"/>
      <c r="G1939" s="36"/>
      <c r="H1939" s="36"/>
      <c r="I1939" s="37">
        <v>36845.0</v>
      </c>
      <c r="J1939" s="37">
        <v>1.0</v>
      </c>
      <c r="K1939" s="36" t="s">
        <v>209</v>
      </c>
      <c r="L1939" s="36" t="s">
        <v>180</v>
      </c>
      <c r="M1939" s="31" t="s">
        <v>89</v>
      </c>
    </row>
    <row r="1940" ht="15.75" customHeight="1">
      <c r="A1940" s="37" t="str">
        <f t="shared" si="1"/>
        <v>Faeroe Islands-Europe2010</v>
      </c>
      <c r="B1940" s="36"/>
      <c r="C1940" s="36"/>
      <c r="D1940" s="37">
        <v>84.0</v>
      </c>
      <c r="E1940" s="37">
        <v>79.0</v>
      </c>
      <c r="F1940" s="36"/>
      <c r="G1940" s="36"/>
      <c r="H1940" s="36"/>
      <c r="I1940" s="37">
        <v>49581.0</v>
      </c>
      <c r="J1940" s="37">
        <v>0.409</v>
      </c>
      <c r="K1940" s="36" t="s">
        <v>192</v>
      </c>
      <c r="L1940" s="36" t="s">
        <v>180</v>
      </c>
      <c r="M1940" s="31" t="s">
        <v>89</v>
      </c>
    </row>
    <row r="1941" ht="15.75" customHeight="1">
      <c r="A1941" s="37" t="str">
        <f t="shared" si="1"/>
        <v>Germany-Europe2010</v>
      </c>
      <c r="B1941" s="37">
        <v>0.008</v>
      </c>
      <c r="C1941" s="37">
        <v>0.004</v>
      </c>
      <c r="D1941" s="37">
        <v>83.0</v>
      </c>
      <c r="E1941" s="37">
        <v>78.0</v>
      </c>
      <c r="F1941" s="37">
        <v>0.134</v>
      </c>
      <c r="G1941" s="37">
        <v>0.658</v>
      </c>
      <c r="H1941" s="37">
        <v>0.208</v>
      </c>
      <c r="I1941" s="37">
        <v>8.177693E7</v>
      </c>
      <c r="J1941" s="37">
        <v>0.743</v>
      </c>
      <c r="K1941" s="36" t="s">
        <v>195</v>
      </c>
      <c r="L1941" s="36" t="s">
        <v>180</v>
      </c>
      <c r="M1941" s="31" t="s">
        <v>89</v>
      </c>
    </row>
    <row r="1942" ht="15.75" customHeight="1">
      <c r="A1942" s="37" t="str">
        <f t="shared" si="1"/>
        <v>Latvia-Europe2010</v>
      </c>
      <c r="B1942" s="37">
        <v>0.009</v>
      </c>
      <c r="C1942" s="37">
        <v>0.008</v>
      </c>
      <c r="D1942" s="37">
        <v>78.0</v>
      </c>
      <c r="E1942" s="37">
        <v>69.0</v>
      </c>
      <c r="F1942" s="37">
        <v>0.142</v>
      </c>
      <c r="G1942" s="37">
        <v>0.675</v>
      </c>
      <c r="H1942" s="37">
        <v>0.184</v>
      </c>
      <c r="I1942" s="37">
        <v>2097555.0</v>
      </c>
      <c r="J1942" s="37">
        <v>0.677</v>
      </c>
      <c r="K1942" s="36" t="s">
        <v>203</v>
      </c>
      <c r="L1942" s="36" t="s">
        <v>180</v>
      </c>
      <c r="M1942" s="31" t="s">
        <v>89</v>
      </c>
    </row>
    <row r="1943" ht="15.75" customHeight="1">
      <c r="A1943" s="37" t="str">
        <f t="shared" si="1"/>
        <v>Serbia-Europe2010</v>
      </c>
      <c r="B1943" s="37">
        <v>0.009</v>
      </c>
      <c r="C1943" s="37">
        <v>0.007</v>
      </c>
      <c r="D1943" s="37">
        <v>77.0</v>
      </c>
      <c r="E1943" s="37">
        <v>71.0</v>
      </c>
      <c r="F1943" s="37">
        <v>0.169</v>
      </c>
      <c r="G1943" s="37">
        <v>0.694</v>
      </c>
      <c r="H1943" s="37">
        <v>0.137</v>
      </c>
      <c r="I1943" s="37">
        <v>7291436.0</v>
      </c>
      <c r="J1943" s="37">
        <v>0.552</v>
      </c>
      <c r="K1943" s="36" t="s">
        <v>219</v>
      </c>
      <c r="L1943" s="36" t="s">
        <v>180</v>
      </c>
      <c r="M1943" s="31" t="s">
        <v>89</v>
      </c>
    </row>
    <row r="1944" ht="15.75" customHeight="1">
      <c r="A1944" s="37" t="str">
        <f t="shared" si="1"/>
        <v>Hungary-Europe2010</v>
      </c>
      <c r="B1944" s="37">
        <v>0.009</v>
      </c>
      <c r="C1944" s="37">
        <v>0.006</v>
      </c>
      <c r="D1944" s="37">
        <v>78.0</v>
      </c>
      <c r="E1944" s="37">
        <v>71.0</v>
      </c>
      <c r="F1944" s="37">
        <v>0.146</v>
      </c>
      <c r="G1944" s="37">
        <v>0.686</v>
      </c>
      <c r="H1944" s="37">
        <v>0.167</v>
      </c>
      <c r="I1944" s="37">
        <v>1.0000023E7</v>
      </c>
      <c r="J1944" s="37">
        <v>0.689</v>
      </c>
      <c r="K1944" s="36" t="s">
        <v>197</v>
      </c>
      <c r="L1944" s="36" t="s">
        <v>180</v>
      </c>
      <c r="M1944" s="31" t="s">
        <v>89</v>
      </c>
    </row>
    <row r="1945" ht="15.75" customHeight="1">
      <c r="A1945" s="37" t="str">
        <f t="shared" si="1"/>
        <v>Bosnia and Herzegovina-Europe2010</v>
      </c>
      <c r="B1945" s="37">
        <v>0.009</v>
      </c>
      <c r="C1945" s="37">
        <v>0.007</v>
      </c>
      <c r="D1945" s="37">
        <v>78.0</v>
      </c>
      <c r="E1945" s="37">
        <v>73.0</v>
      </c>
      <c r="F1945" s="37">
        <v>0.174</v>
      </c>
      <c r="G1945" s="37">
        <v>0.675</v>
      </c>
      <c r="H1945" s="37">
        <v>0.151</v>
      </c>
      <c r="I1945" s="37">
        <v>3845929.0</v>
      </c>
      <c r="J1945" s="37">
        <v>0.392</v>
      </c>
      <c r="K1945" s="36" t="s">
        <v>185</v>
      </c>
      <c r="L1945" s="36" t="s">
        <v>180</v>
      </c>
      <c r="M1945" s="31" t="s">
        <v>89</v>
      </c>
    </row>
    <row r="1946" ht="15.75" customHeight="1">
      <c r="A1946" s="37" t="str">
        <f t="shared" si="1"/>
        <v>Austria-Europe2010</v>
      </c>
      <c r="B1946" s="37">
        <v>0.009</v>
      </c>
      <c r="C1946" s="37">
        <v>0.004</v>
      </c>
      <c r="D1946" s="37">
        <v>83.0</v>
      </c>
      <c r="E1946" s="37">
        <v>78.0</v>
      </c>
      <c r="F1946" s="37">
        <v>0.148</v>
      </c>
      <c r="G1946" s="37">
        <v>0.674</v>
      </c>
      <c r="H1946" s="37">
        <v>0.178</v>
      </c>
      <c r="I1946" s="37">
        <v>8389771.0</v>
      </c>
      <c r="J1946" s="37">
        <v>0.659</v>
      </c>
      <c r="K1946" s="36" t="s">
        <v>182</v>
      </c>
      <c r="L1946" s="36" t="s">
        <v>180</v>
      </c>
      <c r="M1946" s="31" t="s">
        <v>89</v>
      </c>
    </row>
    <row r="1947" ht="15.75" customHeight="1">
      <c r="A1947" s="37" t="str">
        <f t="shared" si="1"/>
        <v>Malta-Europe2010</v>
      </c>
      <c r="B1947" s="37">
        <v>0.009</v>
      </c>
      <c r="C1947" s="37">
        <v>0.006</v>
      </c>
      <c r="D1947" s="37">
        <v>84.0</v>
      </c>
      <c r="E1947" s="37">
        <v>79.0</v>
      </c>
      <c r="F1947" s="37">
        <v>0.156</v>
      </c>
      <c r="G1947" s="37">
        <v>0.699</v>
      </c>
      <c r="H1947" s="37">
        <v>0.145</v>
      </c>
      <c r="I1947" s="37">
        <v>414508.0</v>
      </c>
      <c r="J1947" s="37">
        <v>0.947</v>
      </c>
      <c r="K1947" s="36" t="s">
        <v>207</v>
      </c>
      <c r="L1947" s="36" t="s">
        <v>180</v>
      </c>
      <c r="M1947" s="31" t="s">
        <v>89</v>
      </c>
    </row>
    <row r="1948" ht="15.75" customHeight="1">
      <c r="A1948" s="37" t="str">
        <f t="shared" si="1"/>
        <v>Liechtenstein-Europe2010</v>
      </c>
      <c r="B1948" s="37">
        <v>0.009</v>
      </c>
      <c r="C1948" s="36"/>
      <c r="D1948" s="37">
        <v>84.0</v>
      </c>
      <c r="E1948" s="37">
        <v>80.0</v>
      </c>
      <c r="F1948" s="36"/>
      <c r="G1948" s="36"/>
      <c r="H1948" s="36"/>
      <c r="I1948" s="37">
        <v>36120.0</v>
      </c>
      <c r="J1948" s="37">
        <v>0.145</v>
      </c>
      <c r="K1948" s="36" t="s">
        <v>204</v>
      </c>
      <c r="L1948" s="36" t="s">
        <v>180</v>
      </c>
      <c r="M1948" s="31" t="s">
        <v>89</v>
      </c>
    </row>
    <row r="1949" ht="15.75" customHeight="1">
      <c r="A1949" s="37" t="str">
        <f t="shared" si="1"/>
        <v>Italy-Europe2010</v>
      </c>
      <c r="B1949" s="37">
        <v>0.009</v>
      </c>
      <c r="C1949" s="37">
        <v>0.003</v>
      </c>
      <c r="D1949" s="37">
        <v>85.0</v>
      </c>
      <c r="E1949" s="37">
        <v>80.0</v>
      </c>
      <c r="F1949" s="37">
        <v>0.14</v>
      </c>
      <c r="G1949" s="37">
        <v>0.657</v>
      </c>
      <c r="H1949" s="37">
        <v>0.203</v>
      </c>
      <c r="I1949" s="37">
        <v>5.9277417E7</v>
      </c>
      <c r="J1949" s="37">
        <v>0.683</v>
      </c>
      <c r="K1949" s="36" t="s">
        <v>201</v>
      </c>
      <c r="L1949" s="36" t="s">
        <v>180</v>
      </c>
      <c r="M1949" s="31" t="s">
        <v>89</v>
      </c>
    </row>
    <row r="1950" ht="15.75" customHeight="1">
      <c r="A1950" s="37" t="str">
        <f t="shared" si="1"/>
        <v>Andorra-Europe2010</v>
      </c>
      <c r="B1950" s="37">
        <v>0.01</v>
      </c>
      <c r="C1950" s="37">
        <v>0.002</v>
      </c>
      <c r="D1950" s="36"/>
      <c r="E1950" s="36"/>
      <c r="F1950" s="36"/>
      <c r="G1950" s="36"/>
      <c r="H1950" s="36"/>
      <c r="I1950" s="37">
        <v>77907.0</v>
      </c>
      <c r="J1950" s="37">
        <v>0.878</v>
      </c>
      <c r="K1950" s="36" t="s">
        <v>181</v>
      </c>
      <c r="L1950" s="36" t="s">
        <v>180</v>
      </c>
      <c r="M1950" s="31" t="s">
        <v>89</v>
      </c>
    </row>
    <row r="1951" ht="15.75" customHeight="1">
      <c r="A1951" s="37" t="str">
        <f t="shared" si="1"/>
        <v>Bulgaria-Europe2010</v>
      </c>
      <c r="B1951" s="37">
        <v>0.01</v>
      </c>
      <c r="C1951" s="37">
        <v>0.011</v>
      </c>
      <c r="D1951" s="37">
        <v>77.0</v>
      </c>
      <c r="E1951" s="37">
        <v>70.0</v>
      </c>
      <c r="F1951" s="37">
        <v>0.133</v>
      </c>
      <c r="G1951" s="37">
        <v>0.683</v>
      </c>
      <c r="H1951" s="37">
        <v>0.183</v>
      </c>
      <c r="I1951" s="37">
        <v>7395599.0</v>
      </c>
      <c r="J1951" s="37">
        <v>0.723</v>
      </c>
      <c r="K1951" s="36" t="s">
        <v>186</v>
      </c>
      <c r="L1951" s="36" t="s">
        <v>180</v>
      </c>
      <c r="M1951" s="31" t="s">
        <v>89</v>
      </c>
    </row>
    <row r="1952" ht="15.75" customHeight="1">
      <c r="A1952" s="37" t="str">
        <f t="shared" si="1"/>
        <v>Croatia-Europe2010</v>
      </c>
      <c r="B1952" s="37">
        <v>0.01</v>
      </c>
      <c r="C1952" s="37">
        <v>0.005</v>
      </c>
      <c r="D1952" s="37">
        <v>80.0</v>
      </c>
      <c r="E1952" s="37">
        <v>74.0</v>
      </c>
      <c r="F1952" s="37">
        <v>0.153</v>
      </c>
      <c r="G1952" s="37">
        <v>0.672</v>
      </c>
      <c r="H1952" s="37">
        <v>0.175</v>
      </c>
      <c r="I1952" s="37">
        <v>4417781.0</v>
      </c>
      <c r="J1952" s="37">
        <v>0.575</v>
      </c>
      <c r="K1952" s="36" t="s">
        <v>187</v>
      </c>
      <c r="L1952" s="36" t="s">
        <v>180</v>
      </c>
      <c r="M1952" s="31" t="s">
        <v>89</v>
      </c>
    </row>
    <row r="1953" ht="15.75" customHeight="1">
      <c r="A1953" s="37" t="str">
        <f t="shared" si="1"/>
        <v>Portugal-Europe2010</v>
      </c>
      <c r="B1953" s="37">
        <v>0.01</v>
      </c>
      <c r="C1953" s="37">
        <v>0.003</v>
      </c>
      <c r="D1953" s="37">
        <v>82.0</v>
      </c>
      <c r="E1953" s="37">
        <v>76.0</v>
      </c>
      <c r="F1953" s="37">
        <v>0.151</v>
      </c>
      <c r="G1953" s="37">
        <v>0.668</v>
      </c>
      <c r="H1953" s="37">
        <v>0.18</v>
      </c>
      <c r="I1953" s="37">
        <v>1.05731E7</v>
      </c>
      <c r="J1953" s="37">
        <v>0.606</v>
      </c>
      <c r="K1953" s="36" t="s">
        <v>215</v>
      </c>
      <c r="L1953" s="36" t="s">
        <v>180</v>
      </c>
      <c r="M1953" s="31" t="s">
        <v>89</v>
      </c>
    </row>
    <row r="1954" ht="15.75" customHeight="1">
      <c r="A1954" s="37" t="str">
        <f t="shared" si="1"/>
        <v>Greece-Europe2010</v>
      </c>
      <c r="B1954" s="37">
        <v>0.01</v>
      </c>
      <c r="C1954" s="37">
        <v>0.004</v>
      </c>
      <c r="D1954" s="37">
        <v>83.0</v>
      </c>
      <c r="E1954" s="37">
        <v>78.0</v>
      </c>
      <c r="F1954" s="37">
        <v>0.145</v>
      </c>
      <c r="G1954" s="37">
        <v>0.665</v>
      </c>
      <c r="H1954" s="37">
        <v>0.19</v>
      </c>
      <c r="I1954" s="37">
        <v>1.1153454E7</v>
      </c>
      <c r="J1954" s="37">
        <v>0.763</v>
      </c>
      <c r="K1954" s="36" t="s">
        <v>196</v>
      </c>
      <c r="L1954" s="36" t="s">
        <v>180</v>
      </c>
      <c r="M1954" s="31" t="s">
        <v>89</v>
      </c>
    </row>
    <row r="1955" ht="15.75" customHeight="1">
      <c r="A1955" s="37" t="str">
        <f t="shared" si="1"/>
        <v>Spain-Europe2010</v>
      </c>
      <c r="B1955" s="37">
        <v>0.01</v>
      </c>
      <c r="C1955" s="37">
        <v>0.004</v>
      </c>
      <c r="D1955" s="37">
        <v>85.0</v>
      </c>
      <c r="E1955" s="37">
        <v>79.0</v>
      </c>
      <c r="F1955" s="37">
        <v>0.149</v>
      </c>
      <c r="G1955" s="37">
        <v>0.68</v>
      </c>
      <c r="H1955" s="37">
        <v>0.171</v>
      </c>
      <c r="I1955" s="37">
        <v>4.6576897E7</v>
      </c>
      <c r="J1955" s="37">
        <v>0.784</v>
      </c>
      <c r="K1955" s="36" t="s">
        <v>222</v>
      </c>
      <c r="L1955" s="36" t="s">
        <v>180</v>
      </c>
      <c r="M1955" s="31" t="s">
        <v>89</v>
      </c>
    </row>
    <row r="1956" ht="15.75" customHeight="1">
      <c r="A1956" s="37" t="str">
        <f t="shared" si="1"/>
        <v>Switzerland-Europe2010</v>
      </c>
      <c r="B1956" s="37">
        <v>0.01</v>
      </c>
      <c r="C1956" s="37">
        <v>0.004</v>
      </c>
      <c r="D1956" s="37">
        <v>85.0</v>
      </c>
      <c r="E1956" s="37">
        <v>80.0</v>
      </c>
      <c r="F1956" s="37">
        <v>0.151</v>
      </c>
      <c r="G1956" s="37">
        <v>0.68</v>
      </c>
      <c r="H1956" s="37">
        <v>0.169</v>
      </c>
      <c r="I1956" s="37">
        <v>7824909.0</v>
      </c>
      <c r="J1956" s="37">
        <v>0.737</v>
      </c>
      <c r="K1956" s="36" t="s">
        <v>224</v>
      </c>
      <c r="L1956" s="36" t="s">
        <v>180</v>
      </c>
      <c r="M1956" s="31" t="s">
        <v>89</v>
      </c>
    </row>
    <row r="1957" ht="15.75" customHeight="1">
      <c r="A1957" s="37" t="str">
        <f t="shared" si="1"/>
        <v>Ukraine-Europe2010</v>
      </c>
      <c r="B1957" s="37">
        <v>0.011</v>
      </c>
      <c r="C1957" s="37">
        <v>0.01</v>
      </c>
      <c r="D1957" s="37">
        <v>76.0</v>
      </c>
      <c r="E1957" s="37">
        <v>65.0</v>
      </c>
      <c r="F1957" s="37">
        <v>0.139</v>
      </c>
      <c r="G1957" s="37">
        <v>0.703</v>
      </c>
      <c r="H1957" s="37">
        <v>0.158</v>
      </c>
      <c r="I1957" s="37">
        <v>4.58707E7</v>
      </c>
      <c r="J1957" s="37">
        <v>0.687</v>
      </c>
      <c r="K1957" s="36" t="s">
        <v>226</v>
      </c>
      <c r="L1957" s="36" t="s">
        <v>180</v>
      </c>
      <c r="M1957" s="31" t="s">
        <v>89</v>
      </c>
    </row>
    <row r="1958" ht="15.75" customHeight="1">
      <c r="A1958" s="37" t="str">
        <f t="shared" si="1"/>
        <v>Belarus-Europe2010</v>
      </c>
      <c r="B1958" s="37">
        <v>0.011</v>
      </c>
      <c r="C1958" s="37">
        <v>0.005</v>
      </c>
      <c r="D1958" s="37">
        <v>77.0</v>
      </c>
      <c r="E1958" s="37">
        <v>65.0</v>
      </c>
      <c r="F1958" s="37">
        <v>0.148</v>
      </c>
      <c r="G1958" s="37">
        <v>0.712</v>
      </c>
      <c r="H1958" s="37">
        <v>0.139</v>
      </c>
      <c r="I1958" s="37">
        <v>9490000.0</v>
      </c>
      <c r="J1958" s="37">
        <v>0.746</v>
      </c>
      <c r="K1958" s="36" t="s">
        <v>183</v>
      </c>
      <c r="L1958" s="36" t="s">
        <v>180</v>
      </c>
      <c r="M1958" s="31" t="s">
        <v>89</v>
      </c>
    </row>
    <row r="1959" ht="15.75" customHeight="1">
      <c r="A1959" s="37" t="str">
        <f t="shared" si="1"/>
        <v>Romania-Europe2010</v>
      </c>
      <c r="B1959" s="37">
        <v>0.011</v>
      </c>
      <c r="C1959" s="37">
        <v>0.012</v>
      </c>
      <c r="D1959" s="37">
        <v>77.0</v>
      </c>
      <c r="E1959" s="37">
        <v>70.0</v>
      </c>
      <c r="F1959" s="37">
        <v>0.15</v>
      </c>
      <c r="G1959" s="37">
        <v>0.701</v>
      </c>
      <c r="H1959" s="37">
        <v>0.148</v>
      </c>
      <c r="I1959" s="37">
        <v>2.0246871E7</v>
      </c>
      <c r="J1959" s="37">
        <v>0.538</v>
      </c>
      <c r="K1959" s="36" t="s">
        <v>216</v>
      </c>
      <c r="L1959" s="36" t="s">
        <v>180</v>
      </c>
      <c r="M1959" s="31" t="s">
        <v>89</v>
      </c>
    </row>
    <row r="1960" ht="15.75" customHeight="1">
      <c r="A1960" s="37" t="str">
        <f t="shared" si="1"/>
        <v>Slovakia-Europe2010</v>
      </c>
      <c r="B1960" s="37">
        <v>0.011</v>
      </c>
      <c r="C1960" s="37">
        <v>0.007</v>
      </c>
      <c r="D1960" s="37">
        <v>79.0</v>
      </c>
      <c r="E1960" s="37">
        <v>72.0</v>
      </c>
      <c r="F1960" s="37">
        <v>0.151</v>
      </c>
      <c r="G1960" s="37">
        <v>0.726</v>
      </c>
      <c r="H1960" s="37">
        <v>0.123</v>
      </c>
      <c r="I1960" s="37">
        <v>5391428.0</v>
      </c>
      <c r="J1960" s="37">
        <v>0.547</v>
      </c>
      <c r="K1960" s="36" t="s">
        <v>220</v>
      </c>
      <c r="L1960" s="36" t="s">
        <v>180</v>
      </c>
      <c r="M1960" s="31" t="s">
        <v>89</v>
      </c>
    </row>
    <row r="1961" ht="15.75" customHeight="1">
      <c r="A1961" s="37" t="str">
        <f t="shared" si="1"/>
        <v>Poland-Europe2010</v>
      </c>
      <c r="B1961" s="37">
        <v>0.011</v>
      </c>
      <c r="C1961" s="37">
        <v>0.005</v>
      </c>
      <c r="D1961" s="37">
        <v>81.0</v>
      </c>
      <c r="E1961" s="37">
        <v>72.0</v>
      </c>
      <c r="F1961" s="37">
        <v>0.15</v>
      </c>
      <c r="G1961" s="37">
        <v>0.715</v>
      </c>
      <c r="H1961" s="37">
        <v>0.135</v>
      </c>
      <c r="I1961" s="37">
        <v>3.8183683E7</v>
      </c>
      <c r="J1961" s="37">
        <v>0.609</v>
      </c>
      <c r="K1961" s="36" t="s">
        <v>214</v>
      </c>
      <c r="L1961" s="36" t="s">
        <v>180</v>
      </c>
      <c r="M1961" s="31" t="s">
        <v>89</v>
      </c>
    </row>
    <row r="1962" ht="15.75" customHeight="1">
      <c r="A1962" s="37" t="str">
        <f t="shared" si="1"/>
        <v>North Macedonia-Europe2010</v>
      </c>
      <c r="B1962" s="37">
        <v>0.011</v>
      </c>
      <c r="C1962" s="37">
        <v>0.009</v>
      </c>
      <c r="D1962" s="37">
        <v>77.0</v>
      </c>
      <c r="E1962" s="37">
        <v>73.0</v>
      </c>
      <c r="F1962" s="37">
        <v>0.174</v>
      </c>
      <c r="G1962" s="37">
        <v>0.709</v>
      </c>
      <c r="H1962" s="37">
        <v>0.117</v>
      </c>
      <c r="I1962" s="37">
        <v>2102216.0</v>
      </c>
      <c r="J1962" s="37">
        <v>0.57</v>
      </c>
      <c r="K1962" s="36" t="s">
        <v>212</v>
      </c>
      <c r="L1962" s="36" t="s">
        <v>180</v>
      </c>
      <c r="M1962" s="31" t="s">
        <v>89</v>
      </c>
    </row>
    <row r="1963" ht="15.75" customHeight="1">
      <c r="A1963" s="37" t="str">
        <f t="shared" si="1"/>
        <v>Czech Republic-Europe2010</v>
      </c>
      <c r="B1963" s="37">
        <v>0.011</v>
      </c>
      <c r="C1963" s="37">
        <v>0.003</v>
      </c>
      <c r="D1963" s="37">
        <v>81.0</v>
      </c>
      <c r="E1963" s="37">
        <v>74.0</v>
      </c>
      <c r="F1963" s="37">
        <v>0.142</v>
      </c>
      <c r="G1963" s="37">
        <v>0.704</v>
      </c>
      <c r="H1963" s="37">
        <v>0.154</v>
      </c>
      <c r="I1963" s="37">
        <v>1.047441E7</v>
      </c>
      <c r="J1963" s="37">
        <v>0.733</v>
      </c>
      <c r="K1963" s="36" t="s">
        <v>189</v>
      </c>
      <c r="L1963" s="36" t="s">
        <v>180</v>
      </c>
      <c r="M1963" s="31" t="s">
        <v>89</v>
      </c>
    </row>
    <row r="1964" ht="15.75" customHeight="1">
      <c r="A1964" s="37" t="str">
        <f t="shared" si="1"/>
        <v>Slovenia-Europe2010</v>
      </c>
      <c r="B1964" s="37">
        <v>0.011</v>
      </c>
      <c r="C1964" s="37">
        <v>0.003</v>
      </c>
      <c r="D1964" s="37">
        <v>83.0</v>
      </c>
      <c r="E1964" s="37">
        <v>76.0</v>
      </c>
      <c r="F1964" s="37">
        <v>0.14</v>
      </c>
      <c r="G1964" s="37">
        <v>0.693</v>
      </c>
      <c r="H1964" s="37">
        <v>0.167</v>
      </c>
      <c r="I1964" s="37">
        <v>2048583.0</v>
      </c>
      <c r="J1964" s="37">
        <v>0.5</v>
      </c>
      <c r="K1964" s="36" t="s">
        <v>221</v>
      </c>
      <c r="L1964" s="36" t="s">
        <v>180</v>
      </c>
      <c r="M1964" s="31" t="s">
        <v>89</v>
      </c>
    </row>
    <row r="1965" ht="15.75" customHeight="1">
      <c r="A1965" s="37" t="str">
        <f t="shared" si="1"/>
        <v>Denmark-Europe2010</v>
      </c>
      <c r="B1965" s="37">
        <v>0.011</v>
      </c>
      <c r="C1965" s="37">
        <v>0.003</v>
      </c>
      <c r="D1965" s="37">
        <v>81.0</v>
      </c>
      <c r="E1965" s="37">
        <v>77.0</v>
      </c>
      <c r="F1965" s="37">
        <v>0.18</v>
      </c>
      <c r="G1965" s="37">
        <v>0.654</v>
      </c>
      <c r="H1965" s="37">
        <v>0.167</v>
      </c>
      <c r="I1965" s="37">
        <v>5547683.0</v>
      </c>
      <c r="J1965" s="37">
        <v>0.868</v>
      </c>
      <c r="K1965" s="36" t="s">
        <v>190</v>
      </c>
      <c r="L1965" s="36" t="s">
        <v>180</v>
      </c>
      <c r="M1965" s="31" t="s">
        <v>89</v>
      </c>
    </row>
    <row r="1966" ht="15.75" customHeight="1">
      <c r="A1966" s="37" t="str">
        <f t="shared" si="1"/>
        <v>Finland-Europe2010</v>
      </c>
      <c r="B1966" s="37">
        <v>0.011</v>
      </c>
      <c r="C1966" s="37">
        <v>0.003</v>
      </c>
      <c r="D1966" s="37">
        <v>83.0</v>
      </c>
      <c r="E1966" s="37">
        <v>77.0</v>
      </c>
      <c r="F1966" s="37">
        <v>0.165</v>
      </c>
      <c r="G1966" s="37">
        <v>0.664</v>
      </c>
      <c r="H1966" s="37">
        <v>0.171</v>
      </c>
      <c r="I1966" s="37">
        <v>5363352.0</v>
      </c>
      <c r="J1966" s="37">
        <v>0.836</v>
      </c>
      <c r="K1966" s="36" t="s">
        <v>193</v>
      </c>
      <c r="L1966" s="36" t="s">
        <v>180</v>
      </c>
      <c r="M1966" s="31" t="s">
        <v>89</v>
      </c>
    </row>
    <row r="1967" ht="15.75" customHeight="1">
      <c r="A1967" s="37" t="str">
        <f t="shared" si="1"/>
        <v>Netherlands-Europe2010</v>
      </c>
      <c r="B1967" s="37">
        <v>0.011</v>
      </c>
      <c r="C1967" s="37">
        <v>0.004</v>
      </c>
      <c r="D1967" s="37">
        <v>83.0</v>
      </c>
      <c r="E1967" s="37">
        <v>79.0</v>
      </c>
      <c r="F1967" s="37">
        <v>0.175</v>
      </c>
      <c r="G1967" s="37">
        <v>0.671</v>
      </c>
      <c r="H1967" s="37">
        <v>0.154</v>
      </c>
      <c r="I1967" s="37">
        <v>1.6615394E7</v>
      </c>
      <c r="J1967" s="37">
        <v>0.871</v>
      </c>
      <c r="K1967" s="36" t="s">
        <v>211</v>
      </c>
      <c r="L1967" s="36" t="s">
        <v>180</v>
      </c>
      <c r="M1967" s="31" t="s">
        <v>89</v>
      </c>
    </row>
    <row r="1968" ht="15.75" customHeight="1">
      <c r="A1968" s="37" t="str">
        <f t="shared" si="1"/>
        <v>San Marino-Europe2010</v>
      </c>
      <c r="B1968" s="37">
        <v>0.011</v>
      </c>
      <c r="C1968" s="37">
        <v>0.003</v>
      </c>
      <c r="D1968" s="37">
        <v>86.0</v>
      </c>
      <c r="E1968" s="37">
        <v>80.0</v>
      </c>
      <c r="F1968" s="36"/>
      <c r="G1968" s="36"/>
      <c r="H1968" s="36"/>
      <c r="I1968" s="37">
        <v>30861.0</v>
      </c>
      <c r="J1968" s="37">
        <v>0.941</v>
      </c>
      <c r="K1968" s="36" t="s">
        <v>218</v>
      </c>
      <c r="L1968" s="36" t="s">
        <v>180</v>
      </c>
      <c r="M1968" s="31" t="s">
        <v>89</v>
      </c>
    </row>
    <row r="1969" ht="15.75" customHeight="1">
      <c r="A1969" s="37" t="str">
        <f t="shared" si="1"/>
        <v>Moldova-Europe2010</v>
      </c>
      <c r="B1969" s="37">
        <v>0.012</v>
      </c>
      <c r="C1969" s="37">
        <v>0.015</v>
      </c>
      <c r="D1969" s="37">
        <v>72.0</v>
      </c>
      <c r="E1969" s="37">
        <v>65.0</v>
      </c>
      <c r="F1969" s="37">
        <v>0.167</v>
      </c>
      <c r="G1969" s="37">
        <v>0.722</v>
      </c>
      <c r="H1969" s="37">
        <v>0.112</v>
      </c>
      <c r="I1969" s="37">
        <v>3562045.0</v>
      </c>
      <c r="J1969" s="37">
        <v>0.449</v>
      </c>
      <c r="K1969" s="36" t="s">
        <v>208</v>
      </c>
      <c r="L1969" s="36" t="s">
        <v>180</v>
      </c>
      <c r="M1969" s="31" t="s">
        <v>89</v>
      </c>
    </row>
    <row r="1970" ht="15.75" customHeight="1">
      <c r="A1970" s="37" t="str">
        <f t="shared" si="1"/>
        <v>Lithuania-Europe2010</v>
      </c>
      <c r="B1970" s="37">
        <v>0.012</v>
      </c>
      <c r="C1970" s="37">
        <v>0.006</v>
      </c>
      <c r="D1970" s="37">
        <v>79.0</v>
      </c>
      <c r="E1970" s="37">
        <v>68.0</v>
      </c>
      <c r="F1970" s="37">
        <v>0.152</v>
      </c>
      <c r="G1970" s="37">
        <v>0.693</v>
      </c>
      <c r="H1970" s="37">
        <v>0.155</v>
      </c>
      <c r="I1970" s="37">
        <v>3097282.0</v>
      </c>
      <c r="J1970" s="37">
        <v>0.668</v>
      </c>
      <c r="K1970" s="36" t="s">
        <v>205</v>
      </c>
      <c r="L1970" s="36" t="s">
        <v>180</v>
      </c>
      <c r="M1970" s="31" t="s">
        <v>89</v>
      </c>
    </row>
    <row r="1971" ht="15.75" customHeight="1">
      <c r="A1971" s="37" t="str">
        <f t="shared" si="1"/>
        <v>Estonia-Europe2010</v>
      </c>
      <c r="B1971" s="37">
        <v>0.012</v>
      </c>
      <c r="C1971" s="37">
        <v>0.004</v>
      </c>
      <c r="D1971" s="37">
        <v>81.0</v>
      </c>
      <c r="E1971" s="37">
        <v>71.0</v>
      </c>
      <c r="F1971" s="37">
        <v>0.154</v>
      </c>
      <c r="G1971" s="37">
        <v>0.671</v>
      </c>
      <c r="H1971" s="37">
        <v>0.175</v>
      </c>
      <c r="I1971" s="37">
        <v>1331475.0</v>
      </c>
      <c r="J1971" s="37">
        <v>0.681</v>
      </c>
      <c r="K1971" s="36" t="s">
        <v>191</v>
      </c>
      <c r="L1971" s="36" t="s">
        <v>180</v>
      </c>
      <c r="M1971" s="31" t="s">
        <v>89</v>
      </c>
    </row>
    <row r="1972" ht="15.75" customHeight="1">
      <c r="A1972" s="37" t="str">
        <f t="shared" si="1"/>
        <v>Montenegro-Europe2010</v>
      </c>
      <c r="B1972" s="37">
        <v>0.012</v>
      </c>
      <c r="C1972" s="37">
        <v>0.006</v>
      </c>
      <c r="D1972" s="37">
        <v>77.0</v>
      </c>
      <c r="E1972" s="37">
        <v>72.0</v>
      </c>
      <c r="F1972" s="37">
        <v>0.195</v>
      </c>
      <c r="G1972" s="37">
        <v>0.681</v>
      </c>
      <c r="H1972" s="37">
        <v>0.125</v>
      </c>
      <c r="I1972" s="37">
        <v>620078.0</v>
      </c>
      <c r="J1972" s="37">
        <v>0.631</v>
      </c>
      <c r="K1972" s="36" t="s">
        <v>210</v>
      </c>
      <c r="L1972" s="36" t="s">
        <v>180</v>
      </c>
      <c r="M1972" s="31" t="s">
        <v>89</v>
      </c>
    </row>
    <row r="1973" ht="15.75" customHeight="1">
      <c r="A1973" s="37" t="str">
        <f t="shared" si="1"/>
        <v>Cyprus-Europe2010</v>
      </c>
      <c r="B1973" s="37">
        <v>0.012</v>
      </c>
      <c r="C1973" s="37">
        <v>0.003</v>
      </c>
      <c r="D1973" s="37">
        <v>81.0</v>
      </c>
      <c r="E1973" s="37">
        <v>77.0</v>
      </c>
      <c r="F1973" s="37">
        <v>0.178</v>
      </c>
      <c r="G1973" s="37">
        <v>0.707</v>
      </c>
      <c r="H1973" s="37">
        <v>0.116</v>
      </c>
      <c r="I1973" s="37">
        <v>1103685.0</v>
      </c>
      <c r="J1973" s="37">
        <v>0.676</v>
      </c>
      <c r="K1973" s="36" t="s">
        <v>188</v>
      </c>
      <c r="L1973" s="36" t="s">
        <v>180</v>
      </c>
      <c r="M1973" s="31" t="s">
        <v>89</v>
      </c>
    </row>
    <row r="1974" ht="15.75" customHeight="1">
      <c r="A1974" s="37" t="str">
        <f t="shared" si="1"/>
        <v>Belgium-Europe2010</v>
      </c>
      <c r="B1974" s="37">
        <v>0.012</v>
      </c>
      <c r="C1974" s="37">
        <v>0.004</v>
      </c>
      <c r="D1974" s="37">
        <v>83.0</v>
      </c>
      <c r="E1974" s="37">
        <v>78.0</v>
      </c>
      <c r="F1974" s="37">
        <v>0.168</v>
      </c>
      <c r="G1974" s="37">
        <v>0.661</v>
      </c>
      <c r="H1974" s="37">
        <v>0.172</v>
      </c>
      <c r="I1974" s="37">
        <v>1.0920272E7</v>
      </c>
      <c r="J1974" s="37">
        <v>0.976</v>
      </c>
      <c r="K1974" s="36" t="s">
        <v>184</v>
      </c>
      <c r="L1974" s="36" t="s">
        <v>180</v>
      </c>
      <c r="M1974" s="31" t="s">
        <v>89</v>
      </c>
    </row>
    <row r="1975" ht="15.75" customHeight="1">
      <c r="A1975" s="37" t="str">
        <f t="shared" si="1"/>
        <v>Luxembourg-Europe2010</v>
      </c>
      <c r="B1975" s="37">
        <v>0.012</v>
      </c>
      <c r="C1975" s="37">
        <v>0.002</v>
      </c>
      <c r="D1975" s="37">
        <v>84.0</v>
      </c>
      <c r="E1975" s="37">
        <v>78.0</v>
      </c>
      <c r="F1975" s="37">
        <v>0.176</v>
      </c>
      <c r="G1975" s="37">
        <v>0.684</v>
      </c>
      <c r="H1975" s="37">
        <v>0.14</v>
      </c>
      <c r="I1975" s="37">
        <v>506953.0</v>
      </c>
      <c r="J1975" s="37">
        <v>0.885</v>
      </c>
      <c r="K1975" s="36" t="s">
        <v>206</v>
      </c>
      <c r="L1975" s="36" t="s">
        <v>180</v>
      </c>
      <c r="M1975" s="31" t="s">
        <v>89</v>
      </c>
    </row>
    <row r="1976" ht="15.75" customHeight="1">
      <c r="A1976" s="37" t="str">
        <f t="shared" si="1"/>
        <v>Sweden-Europe2010</v>
      </c>
      <c r="B1976" s="37">
        <v>0.012</v>
      </c>
      <c r="C1976" s="37">
        <v>0.003</v>
      </c>
      <c r="D1976" s="37">
        <v>84.0</v>
      </c>
      <c r="E1976" s="37">
        <v>80.0</v>
      </c>
      <c r="F1976" s="37">
        <v>0.165</v>
      </c>
      <c r="G1976" s="37">
        <v>0.653</v>
      </c>
      <c r="H1976" s="37">
        <v>0.182</v>
      </c>
      <c r="I1976" s="37">
        <v>9378126.0</v>
      </c>
      <c r="J1976" s="37">
        <v>0.851</v>
      </c>
      <c r="K1976" s="36" t="s">
        <v>223</v>
      </c>
      <c r="L1976" s="36" t="s">
        <v>180</v>
      </c>
      <c r="M1976" s="31" t="s">
        <v>89</v>
      </c>
    </row>
    <row r="1977" ht="15.75" customHeight="1">
      <c r="A1977" s="37" t="str">
        <f t="shared" si="1"/>
        <v>Russia-Europe2010</v>
      </c>
      <c r="B1977" s="37">
        <v>0.013</v>
      </c>
      <c r="C1977" s="37">
        <v>0.01</v>
      </c>
      <c r="D1977" s="37">
        <v>75.0</v>
      </c>
      <c r="E1977" s="37">
        <v>63.0</v>
      </c>
      <c r="F1977" s="37">
        <v>0.149</v>
      </c>
      <c r="G1977" s="37">
        <v>0.72</v>
      </c>
      <c r="H1977" s="37">
        <v>0.131</v>
      </c>
      <c r="I1977" s="37">
        <v>1.42385523E8</v>
      </c>
      <c r="J1977" s="37">
        <v>0.737</v>
      </c>
      <c r="K1977" s="36" t="s">
        <v>217</v>
      </c>
      <c r="L1977" s="36" t="s">
        <v>180</v>
      </c>
      <c r="M1977" s="31" t="s">
        <v>89</v>
      </c>
    </row>
    <row r="1978" ht="15.75" customHeight="1">
      <c r="A1978" s="37" t="str">
        <f t="shared" si="1"/>
        <v>Albania-Europe2010</v>
      </c>
      <c r="B1978" s="37">
        <v>0.013</v>
      </c>
      <c r="C1978" s="37">
        <v>0.015</v>
      </c>
      <c r="D1978" s="37">
        <v>80.0</v>
      </c>
      <c r="E1978" s="37">
        <v>74.0</v>
      </c>
      <c r="F1978" s="37">
        <v>0.228</v>
      </c>
      <c r="G1978" s="37">
        <v>0.671</v>
      </c>
      <c r="H1978" s="37">
        <v>0.101</v>
      </c>
      <c r="I1978" s="37">
        <v>2856673.0</v>
      </c>
      <c r="J1978" s="37">
        <v>0.522</v>
      </c>
      <c r="K1978" s="36" t="s">
        <v>179</v>
      </c>
      <c r="L1978" s="36" t="s">
        <v>180</v>
      </c>
      <c r="M1978" s="31" t="s">
        <v>89</v>
      </c>
    </row>
    <row r="1979" ht="15.75" customHeight="1">
      <c r="A1979" s="37" t="str">
        <f t="shared" si="1"/>
        <v>France-Europe2010</v>
      </c>
      <c r="B1979" s="37">
        <v>0.013</v>
      </c>
      <c r="C1979" s="37">
        <v>0.004</v>
      </c>
      <c r="D1979" s="37">
        <v>85.0</v>
      </c>
      <c r="E1979" s="37">
        <v>78.0</v>
      </c>
      <c r="F1979" s="37">
        <v>0.184</v>
      </c>
      <c r="G1979" s="37">
        <v>0.648</v>
      </c>
      <c r="H1979" s="37">
        <v>0.168</v>
      </c>
      <c r="I1979" s="37">
        <v>6.5023142E7</v>
      </c>
      <c r="J1979" s="37">
        <v>0.783</v>
      </c>
      <c r="K1979" s="36" t="s">
        <v>194</v>
      </c>
      <c r="L1979" s="36" t="s">
        <v>180</v>
      </c>
      <c r="M1979" s="31" t="s">
        <v>89</v>
      </c>
    </row>
    <row r="1980" ht="15.75" customHeight="1">
      <c r="A1980" s="37" t="str">
        <f t="shared" si="1"/>
        <v>United Kingdom-Europe2010</v>
      </c>
      <c r="B1980" s="37">
        <v>0.013</v>
      </c>
      <c r="C1980" s="37">
        <v>0.004</v>
      </c>
      <c r="D1980" s="37">
        <v>82.0</v>
      </c>
      <c r="E1980" s="37">
        <v>79.0</v>
      </c>
      <c r="F1980" s="37">
        <v>0.176</v>
      </c>
      <c r="G1980" s="37">
        <v>0.659</v>
      </c>
      <c r="H1980" s="37">
        <v>0.166</v>
      </c>
      <c r="I1980" s="37">
        <v>6.2766365E7</v>
      </c>
      <c r="J1980" s="37">
        <v>0.813</v>
      </c>
      <c r="K1980" s="36" t="s">
        <v>227</v>
      </c>
      <c r="L1980" s="36" t="s">
        <v>180</v>
      </c>
      <c r="M1980" s="31" t="s">
        <v>89</v>
      </c>
    </row>
    <row r="1981" ht="15.75" customHeight="1">
      <c r="A1981" s="37" t="str">
        <f t="shared" si="1"/>
        <v>Norway-Europe2010</v>
      </c>
      <c r="B1981" s="37">
        <v>0.013</v>
      </c>
      <c r="C1981" s="37">
        <v>0.003</v>
      </c>
      <c r="D1981" s="37">
        <v>83.0</v>
      </c>
      <c r="E1981" s="37">
        <v>79.0</v>
      </c>
      <c r="F1981" s="37">
        <v>0.188</v>
      </c>
      <c r="G1981" s="37">
        <v>0.662</v>
      </c>
      <c r="H1981" s="37">
        <v>0.15</v>
      </c>
      <c r="I1981" s="37">
        <v>4889252.0</v>
      </c>
      <c r="J1981" s="37">
        <v>0.791</v>
      </c>
      <c r="K1981" s="36" t="s">
        <v>213</v>
      </c>
      <c r="L1981" s="36" t="s">
        <v>180</v>
      </c>
      <c r="M1981" s="31" t="s">
        <v>89</v>
      </c>
    </row>
    <row r="1982" ht="15.75" customHeight="1">
      <c r="A1982" s="37" t="str">
        <f t="shared" si="1"/>
        <v>Iceland-Europe2010</v>
      </c>
      <c r="B1982" s="37">
        <v>0.015</v>
      </c>
      <c r="C1982" s="37">
        <v>0.002</v>
      </c>
      <c r="D1982" s="37">
        <v>84.0</v>
      </c>
      <c r="E1982" s="37">
        <v>80.0</v>
      </c>
      <c r="F1982" s="37">
        <v>0.209</v>
      </c>
      <c r="G1982" s="37">
        <v>0.669</v>
      </c>
      <c r="H1982" s="37">
        <v>0.121</v>
      </c>
      <c r="I1982" s="37">
        <v>318041.0</v>
      </c>
      <c r="J1982" s="37">
        <v>0.936</v>
      </c>
      <c r="K1982" s="36" t="s">
        <v>198</v>
      </c>
      <c r="L1982" s="36" t="s">
        <v>180</v>
      </c>
      <c r="M1982" s="31" t="s">
        <v>89</v>
      </c>
    </row>
    <row r="1983" ht="15.75" customHeight="1">
      <c r="A1983" s="37" t="str">
        <f t="shared" si="1"/>
        <v>Ireland-Europe2010</v>
      </c>
      <c r="B1983" s="37">
        <v>0.017</v>
      </c>
      <c r="C1983" s="37">
        <v>0.004</v>
      </c>
      <c r="D1983" s="37">
        <v>83.0</v>
      </c>
      <c r="E1983" s="37">
        <v>79.0</v>
      </c>
      <c r="F1983" s="37">
        <v>0.213</v>
      </c>
      <c r="G1983" s="37">
        <v>0.673</v>
      </c>
      <c r="H1983" s="37">
        <v>0.113</v>
      </c>
      <c r="I1983" s="37">
        <v>4560155.0</v>
      </c>
      <c r="J1983" s="37">
        <v>0.618</v>
      </c>
      <c r="K1983" s="36" t="s">
        <v>199</v>
      </c>
      <c r="L1983" s="36" t="s">
        <v>180</v>
      </c>
      <c r="M1983" s="31" t="s">
        <v>89</v>
      </c>
    </row>
    <row r="1984" ht="15.75" customHeight="1">
      <c r="A1984" s="37" t="str">
        <f t="shared" si="1"/>
        <v>Turkey-Europe2010</v>
      </c>
      <c r="B1984" s="37">
        <v>0.018</v>
      </c>
      <c r="C1984" s="37">
        <v>0.02</v>
      </c>
      <c r="D1984" s="37">
        <v>78.0</v>
      </c>
      <c r="E1984" s="37">
        <v>71.0</v>
      </c>
      <c r="F1984" s="37">
        <v>0.267</v>
      </c>
      <c r="G1984" s="37">
        <v>0.662</v>
      </c>
      <c r="H1984" s="37">
        <v>0.071</v>
      </c>
      <c r="I1984" s="37">
        <v>7.2137546E7</v>
      </c>
      <c r="J1984" s="37">
        <v>0.707</v>
      </c>
      <c r="K1984" s="36" t="s">
        <v>225</v>
      </c>
      <c r="L1984" s="36" t="s">
        <v>180</v>
      </c>
      <c r="M1984" s="31" t="s">
        <v>89</v>
      </c>
    </row>
    <row r="1985" ht="15.75" customHeight="1">
      <c r="A1985" s="37" t="str">
        <f t="shared" si="1"/>
        <v>Kosovo-Europe2010</v>
      </c>
      <c r="B1985" s="37">
        <v>0.019</v>
      </c>
      <c r="C1985" s="36"/>
      <c r="D1985" s="37">
        <v>72.0</v>
      </c>
      <c r="E1985" s="37">
        <v>68.0</v>
      </c>
      <c r="F1985" s="37">
        <v>0.275</v>
      </c>
      <c r="G1985" s="37">
        <v>0.659</v>
      </c>
      <c r="H1985" s="37">
        <v>0.067</v>
      </c>
      <c r="I1985" s="37">
        <v>1775680.0</v>
      </c>
      <c r="J1985" s="36"/>
      <c r="K1985" s="36" t="s">
        <v>202</v>
      </c>
      <c r="L1985" s="36" t="s">
        <v>180</v>
      </c>
      <c r="M1985" s="31" t="s">
        <v>89</v>
      </c>
    </row>
    <row r="1986" ht="15.75" customHeight="1">
      <c r="A1986" s="37" t="str">
        <f t="shared" si="1"/>
        <v>Isle of Man-Europe2011</v>
      </c>
      <c r="B1986" s="36"/>
      <c r="C1986" s="36"/>
      <c r="D1986" s="36"/>
      <c r="E1986" s="36"/>
      <c r="F1986" s="36"/>
      <c r="G1986" s="36"/>
      <c r="H1986" s="36"/>
      <c r="I1986" s="37">
        <v>84654.0</v>
      </c>
      <c r="J1986" s="37">
        <v>0.52</v>
      </c>
      <c r="K1986" s="36" t="s">
        <v>200</v>
      </c>
      <c r="L1986" s="36" t="s">
        <v>180</v>
      </c>
      <c r="M1986" s="31" t="s">
        <v>90</v>
      </c>
    </row>
    <row r="1987" ht="15.75" customHeight="1">
      <c r="A1987" s="37" t="str">
        <f t="shared" si="1"/>
        <v>Andorra-Europe2011</v>
      </c>
      <c r="B1987" s="36"/>
      <c r="C1987" s="37">
        <v>0.002</v>
      </c>
      <c r="D1987" s="36"/>
      <c r="E1987" s="36"/>
      <c r="F1987" s="36"/>
      <c r="G1987" s="36"/>
      <c r="H1987" s="36"/>
      <c r="I1987" s="37">
        <v>77865.0</v>
      </c>
      <c r="J1987" s="37">
        <v>0.873</v>
      </c>
      <c r="K1987" s="36" t="s">
        <v>181</v>
      </c>
      <c r="L1987" s="36" t="s">
        <v>180</v>
      </c>
      <c r="M1987" s="31" t="s">
        <v>90</v>
      </c>
    </row>
    <row r="1988" ht="15.75" customHeight="1">
      <c r="A1988" s="37" t="str">
        <f t="shared" si="1"/>
        <v>Monaco-Europe2011</v>
      </c>
      <c r="B1988" s="36"/>
      <c r="C1988" s="37">
        <v>0.003</v>
      </c>
      <c r="D1988" s="36"/>
      <c r="E1988" s="36"/>
      <c r="F1988" s="36"/>
      <c r="G1988" s="36"/>
      <c r="H1988" s="36"/>
      <c r="I1988" s="37">
        <v>37261.0</v>
      </c>
      <c r="J1988" s="37">
        <v>1.0</v>
      </c>
      <c r="K1988" s="36" t="s">
        <v>209</v>
      </c>
      <c r="L1988" s="36" t="s">
        <v>180</v>
      </c>
      <c r="M1988" s="31" t="s">
        <v>90</v>
      </c>
    </row>
    <row r="1989" ht="15.75" customHeight="1">
      <c r="A1989" s="37" t="str">
        <f t="shared" si="1"/>
        <v>Germany-Europe2011</v>
      </c>
      <c r="B1989" s="37">
        <v>0.008</v>
      </c>
      <c r="C1989" s="37">
        <v>0.003</v>
      </c>
      <c r="D1989" s="37">
        <v>83.0</v>
      </c>
      <c r="E1989" s="37">
        <v>78.0</v>
      </c>
      <c r="F1989" s="37">
        <v>0.133</v>
      </c>
      <c r="G1989" s="37">
        <v>0.657</v>
      </c>
      <c r="H1989" s="37">
        <v>0.21</v>
      </c>
      <c r="I1989" s="37">
        <v>8.1797673E7</v>
      </c>
      <c r="J1989" s="37">
        <v>0.745</v>
      </c>
      <c r="K1989" s="36" t="s">
        <v>195</v>
      </c>
      <c r="L1989" s="36" t="s">
        <v>180</v>
      </c>
      <c r="M1989" s="31" t="s">
        <v>90</v>
      </c>
    </row>
    <row r="1990" ht="15.75" customHeight="1">
      <c r="A1990" s="37" t="str">
        <f t="shared" si="1"/>
        <v>Latvia-Europe2011</v>
      </c>
      <c r="B1990" s="37">
        <v>0.009</v>
      </c>
      <c r="C1990" s="37">
        <v>0.008</v>
      </c>
      <c r="D1990" s="37">
        <v>79.0</v>
      </c>
      <c r="E1990" s="37">
        <v>69.0</v>
      </c>
      <c r="F1990" s="37">
        <v>0.143</v>
      </c>
      <c r="G1990" s="37">
        <v>0.672</v>
      </c>
      <c r="H1990" s="37">
        <v>0.185</v>
      </c>
      <c r="I1990" s="37">
        <v>2059709.0</v>
      </c>
      <c r="J1990" s="37">
        <v>0.676</v>
      </c>
      <c r="K1990" s="36" t="s">
        <v>203</v>
      </c>
      <c r="L1990" s="36" t="s">
        <v>180</v>
      </c>
      <c r="M1990" s="31" t="s">
        <v>90</v>
      </c>
    </row>
    <row r="1991" ht="15.75" customHeight="1">
      <c r="A1991" s="37" t="str">
        <f t="shared" si="1"/>
        <v>Hungary-Europe2011</v>
      </c>
      <c r="B1991" s="37">
        <v>0.009</v>
      </c>
      <c r="C1991" s="37">
        <v>0.006</v>
      </c>
      <c r="D1991" s="37">
        <v>79.0</v>
      </c>
      <c r="E1991" s="37">
        <v>71.0</v>
      </c>
      <c r="F1991" s="37">
        <v>0.146</v>
      </c>
      <c r="G1991" s="37">
        <v>0.685</v>
      </c>
      <c r="H1991" s="37">
        <v>0.169</v>
      </c>
      <c r="I1991" s="37">
        <v>9971727.0</v>
      </c>
      <c r="J1991" s="37">
        <v>0.693</v>
      </c>
      <c r="K1991" s="36" t="s">
        <v>197</v>
      </c>
      <c r="L1991" s="36" t="s">
        <v>180</v>
      </c>
      <c r="M1991" s="31" t="s">
        <v>90</v>
      </c>
    </row>
    <row r="1992" ht="15.75" customHeight="1">
      <c r="A1992" s="37" t="str">
        <f t="shared" si="1"/>
        <v>Serbia-Europe2011</v>
      </c>
      <c r="B1992" s="37">
        <v>0.009</v>
      </c>
      <c r="C1992" s="37">
        <v>0.006</v>
      </c>
      <c r="D1992" s="37">
        <v>77.0</v>
      </c>
      <c r="E1992" s="37">
        <v>72.0</v>
      </c>
      <c r="F1992" s="37">
        <v>0.167</v>
      </c>
      <c r="G1992" s="37">
        <v>0.695</v>
      </c>
      <c r="H1992" s="37">
        <v>0.138</v>
      </c>
      <c r="I1992" s="37">
        <v>7234099.0</v>
      </c>
      <c r="J1992" s="37">
        <v>0.553</v>
      </c>
      <c r="K1992" s="36" t="s">
        <v>219</v>
      </c>
      <c r="L1992" s="36" t="s">
        <v>180</v>
      </c>
      <c r="M1992" s="31" t="s">
        <v>90</v>
      </c>
    </row>
    <row r="1993" ht="15.75" customHeight="1">
      <c r="A1993" s="37" t="str">
        <f t="shared" si="1"/>
        <v>Bosnia and Herzegovina-Europe2011</v>
      </c>
      <c r="B1993" s="37">
        <v>0.009</v>
      </c>
      <c r="C1993" s="37">
        <v>0.006</v>
      </c>
      <c r="D1993" s="37">
        <v>79.0</v>
      </c>
      <c r="E1993" s="37">
        <v>73.0</v>
      </c>
      <c r="F1993" s="37">
        <v>0.169</v>
      </c>
      <c r="G1993" s="37">
        <v>0.678</v>
      </c>
      <c r="H1993" s="37">
        <v>0.153</v>
      </c>
      <c r="I1993" s="37">
        <v>3839322.0</v>
      </c>
      <c r="J1993" s="37">
        <v>0.393</v>
      </c>
      <c r="K1993" s="36" t="s">
        <v>185</v>
      </c>
      <c r="L1993" s="36" t="s">
        <v>180</v>
      </c>
      <c r="M1993" s="31" t="s">
        <v>90</v>
      </c>
    </row>
    <row r="1994" ht="15.75" customHeight="1">
      <c r="A1994" s="37" t="str">
        <f t="shared" si="1"/>
        <v>Portugal-Europe2011</v>
      </c>
      <c r="B1994" s="37">
        <v>0.009</v>
      </c>
      <c r="C1994" s="37">
        <v>0.003</v>
      </c>
      <c r="D1994" s="37">
        <v>84.0</v>
      </c>
      <c r="E1994" s="37">
        <v>77.0</v>
      </c>
      <c r="F1994" s="37">
        <v>0.15</v>
      </c>
      <c r="G1994" s="37">
        <v>0.667</v>
      </c>
      <c r="H1994" s="37">
        <v>0.182</v>
      </c>
      <c r="I1994" s="37">
        <v>1.055756E7</v>
      </c>
      <c r="J1994" s="37">
        <v>0.612</v>
      </c>
      <c r="K1994" s="36" t="s">
        <v>215</v>
      </c>
      <c r="L1994" s="36" t="s">
        <v>180</v>
      </c>
      <c r="M1994" s="31" t="s">
        <v>90</v>
      </c>
    </row>
    <row r="1995" ht="15.75" customHeight="1">
      <c r="A1995" s="37" t="str">
        <f t="shared" si="1"/>
        <v>Austria-Europe2011</v>
      </c>
      <c r="B1995" s="37">
        <v>0.009</v>
      </c>
      <c r="C1995" s="37">
        <v>0.003</v>
      </c>
      <c r="D1995" s="37">
        <v>84.0</v>
      </c>
      <c r="E1995" s="37">
        <v>78.0</v>
      </c>
      <c r="F1995" s="37">
        <v>0.146</v>
      </c>
      <c r="G1995" s="37">
        <v>0.673</v>
      </c>
      <c r="H1995" s="37">
        <v>0.181</v>
      </c>
      <c r="I1995" s="37">
        <v>8406187.0</v>
      </c>
      <c r="J1995" s="37">
        <v>0.659</v>
      </c>
      <c r="K1995" s="36" t="s">
        <v>182</v>
      </c>
      <c r="L1995" s="36" t="s">
        <v>180</v>
      </c>
      <c r="M1995" s="31" t="s">
        <v>90</v>
      </c>
    </row>
    <row r="1996" ht="15.75" customHeight="1">
      <c r="A1996" s="37" t="str">
        <f t="shared" si="1"/>
        <v>Italy-Europe2011</v>
      </c>
      <c r="B1996" s="37">
        <v>0.009</v>
      </c>
      <c r="C1996" s="37">
        <v>0.003</v>
      </c>
      <c r="D1996" s="37">
        <v>85.0</v>
      </c>
      <c r="E1996" s="37">
        <v>80.0</v>
      </c>
      <c r="F1996" s="37">
        <v>0.14</v>
      </c>
      <c r="G1996" s="37">
        <v>0.654</v>
      </c>
      <c r="H1996" s="37">
        <v>0.205</v>
      </c>
      <c r="I1996" s="37">
        <v>5.9379449E7</v>
      </c>
      <c r="J1996" s="37">
        <v>0.684</v>
      </c>
      <c r="K1996" s="36" t="s">
        <v>201</v>
      </c>
      <c r="L1996" s="36" t="s">
        <v>180</v>
      </c>
      <c r="M1996" s="31" t="s">
        <v>90</v>
      </c>
    </row>
    <row r="1997" ht="15.75" customHeight="1">
      <c r="A1997" s="37" t="str">
        <f t="shared" si="1"/>
        <v>Romania-Europe2011</v>
      </c>
      <c r="B1997" s="37">
        <v>0.01</v>
      </c>
      <c r="C1997" s="37">
        <v>0.012</v>
      </c>
      <c r="D1997" s="37">
        <v>78.0</v>
      </c>
      <c r="E1997" s="37">
        <v>71.0</v>
      </c>
      <c r="F1997" s="37">
        <v>0.15</v>
      </c>
      <c r="G1997" s="37">
        <v>0.701</v>
      </c>
      <c r="H1997" s="37">
        <v>0.149</v>
      </c>
      <c r="I1997" s="37">
        <v>2.0147528E7</v>
      </c>
      <c r="J1997" s="37">
        <v>0.54</v>
      </c>
      <c r="K1997" s="36" t="s">
        <v>216</v>
      </c>
      <c r="L1997" s="36" t="s">
        <v>180</v>
      </c>
      <c r="M1997" s="31" t="s">
        <v>90</v>
      </c>
    </row>
    <row r="1998" ht="15.75" customHeight="1">
      <c r="A1998" s="37" t="str">
        <f t="shared" si="1"/>
        <v>Bulgaria-Europe2011</v>
      </c>
      <c r="B1998" s="37">
        <v>0.01</v>
      </c>
      <c r="C1998" s="37">
        <v>0.011</v>
      </c>
      <c r="D1998" s="37">
        <v>78.0</v>
      </c>
      <c r="E1998" s="37">
        <v>71.0</v>
      </c>
      <c r="F1998" s="37">
        <v>0.134</v>
      </c>
      <c r="G1998" s="37">
        <v>0.68</v>
      </c>
      <c r="H1998" s="37">
        <v>0.186</v>
      </c>
      <c r="I1998" s="37">
        <v>7348328.0</v>
      </c>
      <c r="J1998" s="37">
        <v>0.726</v>
      </c>
      <c r="K1998" s="36" t="s">
        <v>186</v>
      </c>
      <c r="L1998" s="36" t="s">
        <v>180</v>
      </c>
      <c r="M1998" s="31" t="s">
        <v>90</v>
      </c>
    </row>
    <row r="1999" ht="15.75" customHeight="1">
      <c r="A1999" s="37" t="str">
        <f t="shared" si="1"/>
        <v>Poland-Europe2011</v>
      </c>
      <c r="B1999" s="37">
        <v>0.01</v>
      </c>
      <c r="C1999" s="37">
        <v>0.005</v>
      </c>
      <c r="D1999" s="37">
        <v>81.0</v>
      </c>
      <c r="E1999" s="37">
        <v>73.0</v>
      </c>
      <c r="F1999" s="37">
        <v>0.149</v>
      </c>
      <c r="G1999" s="37">
        <v>0.713</v>
      </c>
      <c r="H1999" s="37">
        <v>0.137</v>
      </c>
      <c r="I1999" s="37">
        <v>3.8534157E7</v>
      </c>
      <c r="J1999" s="37">
        <v>0.608</v>
      </c>
      <c r="K1999" s="36" t="s">
        <v>214</v>
      </c>
      <c r="L1999" s="36" t="s">
        <v>180</v>
      </c>
      <c r="M1999" s="31" t="s">
        <v>90</v>
      </c>
    </row>
    <row r="2000" ht="15.75" customHeight="1">
      <c r="A2000" s="37" t="str">
        <f t="shared" si="1"/>
        <v>Croatia-Europe2011</v>
      </c>
      <c r="B2000" s="37">
        <v>0.01</v>
      </c>
      <c r="C2000" s="37">
        <v>0.004</v>
      </c>
      <c r="D2000" s="37">
        <v>80.0</v>
      </c>
      <c r="E2000" s="37">
        <v>74.0</v>
      </c>
      <c r="F2000" s="37">
        <v>0.151</v>
      </c>
      <c r="G2000" s="37">
        <v>0.671</v>
      </c>
      <c r="H2000" s="37">
        <v>0.177</v>
      </c>
      <c r="I2000" s="37">
        <v>4280622.0</v>
      </c>
      <c r="J2000" s="37">
        <v>0.578</v>
      </c>
      <c r="K2000" s="36" t="s">
        <v>187</v>
      </c>
      <c r="L2000" s="36" t="s">
        <v>180</v>
      </c>
      <c r="M2000" s="31" t="s">
        <v>90</v>
      </c>
    </row>
    <row r="2001" ht="15.75" customHeight="1">
      <c r="A2001" s="37" t="str">
        <f t="shared" si="1"/>
        <v>Czech Republic-Europe2011</v>
      </c>
      <c r="B2001" s="37">
        <v>0.01</v>
      </c>
      <c r="C2001" s="37">
        <v>0.003</v>
      </c>
      <c r="D2001" s="37">
        <v>81.0</v>
      </c>
      <c r="E2001" s="37">
        <v>75.0</v>
      </c>
      <c r="F2001" s="37">
        <v>0.143</v>
      </c>
      <c r="G2001" s="37">
        <v>0.699</v>
      </c>
      <c r="H2001" s="37">
        <v>0.158</v>
      </c>
      <c r="I2001" s="37">
        <v>1.0496088E7</v>
      </c>
      <c r="J2001" s="37">
        <v>0.732</v>
      </c>
      <c r="K2001" s="36" t="s">
        <v>189</v>
      </c>
      <c r="L2001" s="36" t="s">
        <v>180</v>
      </c>
      <c r="M2001" s="31" t="s">
        <v>90</v>
      </c>
    </row>
    <row r="2002" ht="15.75" customHeight="1">
      <c r="A2002" s="37" t="str">
        <f t="shared" si="1"/>
        <v>Greece-Europe2011</v>
      </c>
      <c r="B2002" s="37">
        <v>0.01</v>
      </c>
      <c r="C2002" s="37">
        <v>0.004</v>
      </c>
      <c r="D2002" s="37">
        <v>84.0</v>
      </c>
      <c r="E2002" s="37">
        <v>78.0</v>
      </c>
      <c r="F2002" s="37">
        <v>0.146</v>
      </c>
      <c r="G2002" s="37">
        <v>0.663</v>
      </c>
      <c r="H2002" s="37">
        <v>0.192</v>
      </c>
      <c r="I2002" s="37">
        <v>1.1123213E7</v>
      </c>
      <c r="J2002" s="37">
        <v>0.766</v>
      </c>
      <c r="K2002" s="36" t="s">
        <v>196</v>
      </c>
      <c r="L2002" s="36" t="s">
        <v>180</v>
      </c>
      <c r="M2002" s="31" t="s">
        <v>90</v>
      </c>
    </row>
    <row r="2003" ht="15.75" customHeight="1">
      <c r="A2003" s="37" t="str">
        <f t="shared" si="1"/>
        <v>Malta-Europe2011</v>
      </c>
      <c r="B2003" s="37">
        <v>0.01</v>
      </c>
      <c r="C2003" s="37">
        <v>0.005</v>
      </c>
      <c r="D2003" s="37">
        <v>83.0</v>
      </c>
      <c r="E2003" s="37">
        <v>79.0</v>
      </c>
      <c r="F2003" s="37">
        <v>0.153</v>
      </c>
      <c r="G2003" s="37">
        <v>0.697</v>
      </c>
      <c r="H2003" s="37">
        <v>0.15</v>
      </c>
      <c r="I2003" s="37">
        <v>416268.0</v>
      </c>
      <c r="J2003" s="37">
        <v>0.948</v>
      </c>
      <c r="K2003" s="36" t="s">
        <v>207</v>
      </c>
      <c r="L2003" s="36" t="s">
        <v>180</v>
      </c>
      <c r="M2003" s="31" t="s">
        <v>90</v>
      </c>
    </row>
    <row r="2004" ht="15.75" customHeight="1">
      <c r="A2004" s="37" t="str">
        <f t="shared" si="1"/>
        <v>San Marino-Europe2011</v>
      </c>
      <c r="B2004" s="37">
        <v>0.01</v>
      </c>
      <c r="C2004" s="37">
        <v>0.003</v>
      </c>
      <c r="D2004" s="37">
        <v>86.0</v>
      </c>
      <c r="E2004" s="37">
        <v>80.0</v>
      </c>
      <c r="F2004" s="36"/>
      <c r="G2004" s="36"/>
      <c r="H2004" s="36"/>
      <c r="I2004" s="37">
        <v>31048.0</v>
      </c>
      <c r="J2004" s="37">
        <v>0.941</v>
      </c>
      <c r="K2004" s="36" t="s">
        <v>218</v>
      </c>
      <c r="L2004" s="36" t="s">
        <v>180</v>
      </c>
      <c r="M2004" s="31" t="s">
        <v>90</v>
      </c>
    </row>
    <row r="2005" ht="15.75" customHeight="1">
      <c r="A2005" s="37" t="str">
        <f t="shared" si="1"/>
        <v>Spain-Europe2011</v>
      </c>
      <c r="B2005" s="37">
        <v>0.01</v>
      </c>
      <c r="C2005" s="37">
        <v>0.004</v>
      </c>
      <c r="D2005" s="37">
        <v>86.0</v>
      </c>
      <c r="E2005" s="37">
        <v>80.0</v>
      </c>
      <c r="F2005" s="37">
        <v>0.151</v>
      </c>
      <c r="G2005" s="37">
        <v>0.677</v>
      </c>
      <c r="H2005" s="37">
        <v>0.173</v>
      </c>
      <c r="I2005" s="37">
        <v>4.6742697E7</v>
      </c>
      <c r="J2005" s="37">
        <v>0.787</v>
      </c>
      <c r="K2005" s="36" t="s">
        <v>222</v>
      </c>
      <c r="L2005" s="36" t="s">
        <v>180</v>
      </c>
      <c r="M2005" s="31" t="s">
        <v>90</v>
      </c>
    </row>
    <row r="2006" ht="15.75" customHeight="1">
      <c r="A2006" s="37" t="str">
        <f t="shared" si="1"/>
        <v>Switzerland-Europe2011</v>
      </c>
      <c r="B2006" s="37">
        <v>0.01</v>
      </c>
      <c r="C2006" s="37">
        <v>0.004</v>
      </c>
      <c r="D2006" s="37">
        <v>85.0</v>
      </c>
      <c r="E2006" s="37">
        <v>81.0</v>
      </c>
      <c r="F2006" s="37">
        <v>0.149</v>
      </c>
      <c r="G2006" s="37">
        <v>0.679</v>
      </c>
      <c r="H2006" s="37">
        <v>0.172</v>
      </c>
      <c r="I2006" s="37">
        <v>7912398.0</v>
      </c>
      <c r="J2006" s="37">
        <v>0.737</v>
      </c>
      <c r="K2006" s="36" t="s">
        <v>224</v>
      </c>
      <c r="L2006" s="36" t="s">
        <v>180</v>
      </c>
      <c r="M2006" s="31" t="s">
        <v>90</v>
      </c>
    </row>
    <row r="2007" ht="15.75" customHeight="1">
      <c r="A2007" s="37" t="str">
        <f t="shared" si="1"/>
        <v>Ukraine-Europe2011</v>
      </c>
      <c r="B2007" s="37">
        <v>0.011</v>
      </c>
      <c r="C2007" s="37">
        <v>0.01</v>
      </c>
      <c r="D2007" s="37">
        <v>76.0</v>
      </c>
      <c r="E2007" s="37">
        <v>66.0</v>
      </c>
      <c r="F2007" s="37">
        <v>0.14</v>
      </c>
      <c r="G2007" s="37">
        <v>0.704</v>
      </c>
      <c r="H2007" s="37">
        <v>0.156</v>
      </c>
      <c r="I2007" s="37">
        <v>4.57061E7</v>
      </c>
      <c r="J2007" s="37">
        <v>0.689</v>
      </c>
      <c r="K2007" s="36" t="s">
        <v>226</v>
      </c>
      <c r="L2007" s="36" t="s">
        <v>180</v>
      </c>
      <c r="M2007" s="31" t="s">
        <v>90</v>
      </c>
    </row>
    <row r="2008" ht="15.75" customHeight="1">
      <c r="A2008" s="37" t="str">
        <f t="shared" si="1"/>
        <v>Lithuania-Europe2011</v>
      </c>
      <c r="B2008" s="37">
        <v>0.011</v>
      </c>
      <c r="C2008" s="37">
        <v>0.005</v>
      </c>
      <c r="D2008" s="37">
        <v>79.0</v>
      </c>
      <c r="E2008" s="37">
        <v>68.0</v>
      </c>
      <c r="F2008" s="37">
        <v>0.151</v>
      </c>
      <c r="G2008" s="37">
        <v>0.693</v>
      </c>
      <c r="H2008" s="37">
        <v>0.155</v>
      </c>
      <c r="I2008" s="37">
        <v>3028115.0</v>
      </c>
      <c r="J2008" s="37">
        <v>0.667</v>
      </c>
      <c r="K2008" s="36" t="s">
        <v>205</v>
      </c>
      <c r="L2008" s="36" t="s">
        <v>180</v>
      </c>
      <c r="M2008" s="31" t="s">
        <v>90</v>
      </c>
    </row>
    <row r="2009" ht="15.75" customHeight="1">
      <c r="A2009" s="37" t="str">
        <f t="shared" si="1"/>
        <v>Estonia-Europe2011</v>
      </c>
      <c r="B2009" s="37">
        <v>0.011</v>
      </c>
      <c r="C2009" s="37">
        <v>0.003</v>
      </c>
      <c r="D2009" s="37">
        <v>81.0</v>
      </c>
      <c r="E2009" s="37">
        <v>71.0</v>
      </c>
      <c r="F2009" s="37">
        <v>0.155</v>
      </c>
      <c r="G2009" s="37">
        <v>0.668</v>
      </c>
      <c r="H2009" s="37">
        <v>0.176</v>
      </c>
      <c r="I2009" s="37">
        <v>1327439.0</v>
      </c>
      <c r="J2009" s="37">
        <v>0.68</v>
      </c>
      <c r="K2009" s="36" t="s">
        <v>191</v>
      </c>
      <c r="L2009" s="36" t="s">
        <v>180</v>
      </c>
      <c r="M2009" s="31" t="s">
        <v>90</v>
      </c>
    </row>
    <row r="2010" ht="15.75" customHeight="1">
      <c r="A2010" s="37" t="str">
        <f t="shared" si="1"/>
        <v>Slovakia-Europe2011</v>
      </c>
      <c r="B2010" s="37">
        <v>0.011</v>
      </c>
      <c r="C2010" s="37">
        <v>0.007</v>
      </c>
      <c r="D2010" s="37">
        <v>80.0</v>
      </c>
      <c r="E2010" s="37">
        <v>72.0</v>
      </c>
      <c r="F2010" s="37">
        <v>0.15</v>
      </c>
      <c r="G2010" s="37">
        <v>0.725</v>
      </c>
      <c r="H2010" s="37">
        <v>0.125</v>
      </c>
      <c r="I2010" s="37">
        <v>5398384.0</v>
      </c>
      <c r="J2010" s="37">
        <v>0.544</v>
      </c>
      <c r="K2010" s="36" t="s">
        <v>220</v>
      </c>
      <c r="L2010" s="36" t="s">
        <v>180</v>
      </c>
      <c r="M2010" s="31" t="s">
        <v>90</v>
      </c>
    </row>
    <row r="2011" ht="15.75" customHeight="1">
      <c r="A2011" s="37" t="str">
        <f t="shared" si="1"/>
        <v>North Macedonia-Europe2011</v>
      </c>
      <c r="B2011" s="37">
        <v>0.011</v>
      </c>
      <c r="C2011" s="37">
        <v>0.008</v>
      </c>
      <c r="D2011" s="37">
        <v>77.0</v>
      </c>
      <c r="E2011" s="37">
        <v>73.0</v>
      </c>
      <c r="F2011" s="37">
        <v>0.171</v>
      </c>
      <c r="G2011" s="37">
        <v>0.71</v>
      </c>
      <c r="H2011" s="37">
        <v>0.118</v>
      </c>
      <c r="I2011" s="37">
        <v>2103890.0</v>
      </c>
      <c r="J2011" s="37">
        <v>0.57</v>
      </c>
      <c r="K2011" s="36" t="s">
        <v>212</v>
      </c>
      <c r="L2011" s="36" t="s">
        <v>180</v>
      </c>
      <c r="M2011" s="31" t="s">
        <v>90</v>
      </c>
    </row>
    <row r="2012" ht="15.75" customHeight="1">
      <c r="A2012" s="37" t="str">
        <f t="shared" si="1"/>
        <v>Slovenia-Europe2011</v>
      </c>
      <c r="B2012" s="37">
        <v>0.011</v>
      </c>
      <c r="C2012" s="37">
        <v>0.003</v>
      </c>
      <c r="D2012" s="37">
        <v>83.0</v>
      </c>
      <c r="E2012" s="37">
        <v>77.0</v>
      </c>
      <c r="F2012" s="37">
        <v>0.141</v>
      </c>
      <c r="G2012" s="37">
        <v>0.691</v>
      </c>
      <c r="H2012" s="37">
        <v>0.169</v>
      </c>
      <c r="I2012" s="37">
        <v>2052843.0</v>
      </c>
      <c r="J2012" s="37">
        <v>0.499</v>
      </c>
      <c r="K2012" s="36" t="s">
        <v>221</v>
      </c>
      <c r="L2012" s="36" t="s">
        <v>180</v>
      </c>
      <c r="M2012" s="31" t="s">
        <v>90</v>
      </c>
    </row>
    <row r="2013" ht="15.75" customHeight="1">
      <c r="A2013" s="37" t="str">
        <f t="shared" si="1"/>
        <v>Finland-Europe2011</v>
      </c>
      <c r="B2013" s="37">
        <v>0.011</v>
      </c>
      <c r="C2013" s="37">
        <v>0.002</v>
      </c>
      <c r="D2013" s="37">
        <v>84.0</v>
      </c>
      <c r="E2013" s="37">
        <v>77.0</v>
      </c>
      <c r="F2013" s="37">
        <v>0.164</v>
      </c>
      <c r="G2013" s="37">
        <v>0.659</v>
      </c>
      <c r="H2013" s="37">
        <v>0.177</v>
      </c>
      <c r="I2013" s="37">
        <v>5388272.0</v>
      </c>
      <c r="J2013" s="37">
        <v>0.837</v>
      </c>
      <c r="K2013" s="36" t="s">
        <v>193</v>
      </c>
      <c r="L2013" s="36" t="s">
        <v>180</v>
      </c>
      <c r="M2013" s="31" t="s">
        <v>90</v>
      </c>
    </row>
    <row r="2014" ht="15.75" customHeight="1">
      <c r="A2014" s="37" t="str">
        <f t="shared" si="1"/>
        <v>Denmark-Europe2011</v>
      </c>
      <c r="B2014" s="37">
        <v>0.011</v>
      </c>
      <c r="C2014" s="37">
        <v>0.003</v>
      </c>
      <c r="D2014" s="37">
        <v>82.0</v>
      </c>
      <c r="E2014" s="37">
        <v>78.0</v>
      </c>
      <c r="F2014" s="37">
        <v>0.178</v>
      </c>
      <c r="G2014" s="37">
        <v>0.651</v>
      </c>
      <c r="H2014" s="37">
        <v>0.171</v>
      </c>
      <c r="I2014" s="37">
        <v>5570572.0</v>
      </c>
      <c r="J2014" s="37">
        <v>0.87</v>
      </c>
      <c r="K2014" s="36" t="s">
        <v>190</v>
      </c>
      <c r="L2014" s="36" t="s">
        <v>180</v>
      </c>
      <c r="M2014" s="31" t="s">
        <v>90</v>
      </c>
    </row>
    <row r="2015" ht="15.75" customHeight="1">
      <c r="A2015" s="37" t="str">
        <f t="shared" si="1"/>
        <v>Netherlands-Europe2011</v>
      </c>
      <c r="B2015" s="37">
        <v>0.011</v>
      </c>
      <c r="C2015" s="37">
        <v>0.004</v>
      </c>
      <c r="D2015" s="37">
        <v>83.0</v>
      </c>
      <c r="E2015" s="37">
        <v>79.0</v>
      </c>
      <c r="F2015" s="37">
        <v>0.173</v>
      </c>
      <c r="G2015" s="37">
        <v>0.667</v>
      </c>
      <c r="H2015" s="37">
        <v>0.159</v>
      </c>
      <c r="I2015" s="37">
        <v>1.6693074E7</v>
      </c>
      <c r="J2015" s="37">
        <v>0.878</v>
      </c>
      <c r="K2015" s="36" t="s">
        <v>211</v>
      </c>
      <c r="L2015" s="36" t="s">
        <v>180</v>
      </c>
      <c r="M2015" s="31" t="s">
        <v>90</v>
      </c>
    </row>
    <row r="2016" ht="15.75" customHeight="1">
      <c r="A2016" s="37" t="str">
        <f t="shared" si="1"/>
        <v>Luxembourg-Europe2011</v>
      </c>
      <c r="B2016" s="37">
        <v>0.011</v>
      </c>
      <c r="C2016" s="37">
        <v>0.002</v>
      </c>
      <c r="D2016" s="37">
        <v>84.0</v>
      </c>
      <c r="E2016" s="37">
        <v>79.0</v>
      </c>
      <c r="F2016" s="37">
        <v>0.175</v>
      </c>
      <c r="G2016" s="37">
        <v>0.685</v>
      </c>
      <c r="H2016" s="37">
        <v>0.14</v>
      </c>
      <c r="I2016" s="37">
        <v>518347.0</v>
      </c>
      <c r="J2016" s="37">
        <v>0.889</v>
      </c>
      <c r="K2016" s="36" t="s">
        <v>206</v>
      </c>
      <c r="L2016" s="36" t="s">
        <v>180</v>
      </c>
      <c r="M2016" s="31" t="s">
        <v>90</v>
      </c>
    </row>
    <row r="2017" ht="15.75" customHeight="1">
      <c r="A2017" s="37" t="str">
        <f t="shared" si="1"/>
        <v>Liechtenstein-Europe2011</v>
      </c>
      <c r="B2017" s="37">
        <v>0.011</v>
      </c>
      <c r="C2017" s="36"/>
      <c r="D2017" s="37">
        <v>84.0</v>
      </c>
      <c r="E2017" s="37">
        <v>80.0</v>
      </c>
      <c r="F2017" s="36"/>
      <c r="G2017" s="36"/>
      <c r="H2017" s="36"/>
      <c r="I2017" s="37">
        <v>36388.0</v>
      </c>
      <c r="J2017" s="37">
        <v>0.144</v>
      </c>
      <c r="K2017" s="36" t="s">
        <v>204</v>
      </c>
      <c r="L2017" s="36" t="s">
        <v>180</v>
      </c>
      <c r="M2017" s="31" t="s">
        <v>90</v>
      </c>
    </row>
    <row r="2018" ht="15.75" customHeight="1">
      <c r="A2018" s="37" t="str">
        <f t="shared" si="1"/>
        <v>Moldova-Europe2011</v>
      </c>
      <c r="B2018" s="37">
        <v>0.012</v>
      </c>
      <c r="C2018" s="37">
        <v>0.014</v>
      </c>
      <c r="D2018" s="37">
        <v>73.0</v>
      </c>
      <c r="E2018" s="37">
        <v>65.0</v>
      </c>
      <c r="F2018" s="37">
        <v>0.165</v>
      </c>
      <c r="G2018" s="37">
        <v>0.723</v>
      </c>
      <c r="H2018" s="37">
        <v>0.112</v>
      </c>
      <c r="I2018" s="37">
        <v>3559986.0</v>
      </c>
      <c r="J2018" s="37">
        <v>0.449</v>
      </c>
      <c r="K2018" s="36" t="s">
        <v>208</v>
      </c>
      <c r="L2018" s="36" t="s">
        <v>180</v>
      </c>
      <c r="M2018" s="31" t="s">
        <v>90</v>
      </c>
    </row>
    <row r="2019" ht="15.75" customHeight="1">
      <c r="A2019" s="37" t="str">
        <f t="shared" si="1"/>
        <v>Belarus-Europe2011</v>
      </c>
      <c r="B2019" s="37">
        <v>0.012</v>
      </c>
      <c r="C2019" s="37">
        <v>0.004</v>
      </c>
      <c r="D2019" s="37">
        <v>77.0</v>
      </c>
      <c r="E2019" s="37">
        <v>65.0</v>
      </c>
      <c r="F2019" s="37">
        <v>0.149</v>
      </c>
      <c r="G2019" s="37">
        <v>0.712</v>
      </c>
      <c r="H2019" s="37">
        <v>0.138</v>
      </c>
      <c r="I2019" s="37">
        <v>9473000.0</v>
      </c>
      <c r="J2019" s="37">
        <v>0.75</v>
      </c>
      <c r="K2019" s="36" t="s">
        <v>183</v>
      </c>
      <c r="L2019" s="36" t="s">
        <v>180</v>
      </c>
      <c r="M2019" s="31" t="s">
        <v>90</v>
      </c>
    </row>
    <row r="2020" ht="15.75" customHeight="1">
      <c r="A2020" s="37" t="str">
        <f t="shared" si="1"/>
        <v>Montenegro-Europe2011</v>
      </c>
      <c r="B2020" s="37">
        <v>0.012</v>
      </c>
      <c r="C2020" s="37">
        <v>0.006</v>
      </c>
      <c r="D2020" s="37">
        <v>77.0</v>
      </c>
      <c r="E2020" s="37">
        <v>72.0</v>
      </c>
      <c r="F2020" s="37">
        <v>0.193</v>
      </c>
      <c r="G2020" s="37">
        <v>0.682</v>
      </c>
      <c r="H2020" s="37">
        <v>0.126</v>
      </c>
      <c r="I2020" s="37">
        <v>620644.0</v>
      </c>
      <c r="J2020" s="37">
        <v>0.633</v>
      </c>
      <c r="K2020" s="36" t="s">
        <v>210</v>
      </c>
      <c r="L2020" s="36" t="s">
        <v>180</v>
      </c>
      <c r="M2020" s="31" t="s">
        <v>90</v>
      </c>
    </row>
    <row r="2021" ht="15.75" customHeight="1">
      <c r="A2021" s="37" t="str">
        <f t="shared" si="1"/>
        <v>Cyprus-Europe2011</v>
      </c>
      <c r="B2021" s="37">
        <v>0.012</v>
      </c>
      <c r="C2021" s="37">
        <v>0.003</v>
      </c>
      <c r="D2021" s="37">
        <v>82.0</v>
      </c>
      <c r="E2021" s="37">
        <v>77.0</v>
      </c>
      <c r="F2021" s="37">
        <v>0.174</v>
      </c>
      <c r="G2021" s="37">
        <v>0.708</v>
      </c>
      <c r="H2021" s="37">
        <v>0.118</v>
      </c>
      <c r="I2021" s="37">
        <v>1116513.0</v>
      </c>
      <c r="J2021" s="37">
        <v>0.674</v>
      </c>
      <c r="K2021" s="36" t="s">
        <v>188</v>
      </c>
      <c r="L2021" s="36" t="s">
        <v>180</v>
      </c>
      <c r="M2021" s="31" t="s">
        <v>90</v>
      </c>
    </row>
    <row r="2022" ht="15.75" customHeight="1">
      <c r="A2022" s="37" t="str">
        <f t="shared" si="1"/>
        <v>Belgium-Europe2011</v>
      </c>
      <c r="B2022" s="37">
        <v>0.012</v>
      </c>
      <c r="C2022" s="37">
        <v>0.004</v>
      </c>
      <c r="D2022" s="37">
        <v>83.0</v>
      </c>
      <c r="E2022" s="37">
        <v>78.0</v>
      </c>
      <c r="F2022" s="37">
        <v>0.168</v>
      </c>
      <c r="G2022" s="37">
        <v>0.658</v>
      </c>
      <c r="H2022" s="37">
        <v>0.174</v>
      </c>
      <c r="I2022" s="37">
        <v>1.1047744E7</v>
      </c>
      <c r="J2022" s="37">
        <v>0.977</v>
      </c>
      <c r="K2022" s="36" t="s">
        <v>184</v>
      </c>
      <c r="L2022" s="36" t="s">
        <v>180</v>
      </c>
      <c r="M2022" s="31" t="s">
        <v>90</v>
      </c>
    </row>
    <row r="2023" ht="15.75" customHeight="1">
      <c r="A2023" s="37" t="str">
        <f t="shared" si="1"/>
        <v>Faeroe Islands-Europe2011</v>
      </c>
      <c r="B2023" s="37">
        <v>0.012</v>
      </c>
      <c r="C2023" s="36"/>
      <c r="D2023" s="37">
        <v>84.0</v>
      </c>
      <c r="E2023" s="37">
        <v>79.0</v>
      </c>
      <c r="F2023" s="36"/>
      <c r="G2023" s="36"/>
      <c r="H2023" s="36"/>
      <c r="I2023" s="37">
        <v>49551.0</v>
      </c>
      <c r="J2023" s="37">
        <v>0.411</v>
      </c>
      <c r="K2023" s="36" t="s">
        <v>192</v>
      </c>
      <c r="L2023" s="36" t="s">
        <v>180</v>
      </c>
      <c r="M2023" s="31" t="s">
        <v>90</v>
      </c>
    </row>
    <row r="2024" ht="15.75" customHeight="1">
      <c r="A2024" s="37" t="str">
        <f t="shared" si="1"/>
        <v>Norway-Europe2011</v>
      </c>
      <c r="B2024" s="37">
        <v>0.012</v>
      </c>
      <c r="C2024" s="37">
        <v>0.003</v>
      </c>
      <c r="D2024" s="37">
        <v>84.0</v>
      </c>
      <c r="E2024" s="37">
        <v>79.0</v>
      </c>
      <c r="F2024" s="37">
        <v>0.187</v>
      </c>
      <c r="G2024" s="37">
        <v>0.661</v>
      </c>
      <c r="H2024" s="37">
        <v>0.152</v>
      </c>
      <c r="I2024" s="37">
        <v>4953088.0</v>
      </c>
      <c r="J2024" s="37">
        <v>0.794</v>
      </c>
      <c r="K2024" s="36" t="s">
        <v>213</v>
      </c>
      <c r="L2024" s="36" t="s">
        <v>180</v>
      </c>
      <c r="M2024" s="31" t="s">
        <v>90</v>
      </c>
    </row>
    <row r="2025" ht="15.75" customHeight="1">
      <c r="A2025" s="37" t="str">
        <f t="shared" si="1"/>
        <v>Sweden-Europe2011</v>
      </c>
      <c r="B2025" s="37">
        <v>0.012</v>
      </c>
      <c r="C2025" s="37">
        <v>0.002</v>
      </c>
      <c r="D2025" s="37">
        <v>84.0</v>
      </c>
      <c r="E2025" s="37">
        <v>80.0</v>
      </c>
      <c r="F2025" s="37">
        <v>0.166</v>
      </c>
      <c r="G2025" s="37">
        <v>0.649</v>
      </c>
      <c r="H2025" s="37">
        <v>0.185</v>
      </c>
      <c r="I2025" s="37">
        <v>9449213.0</v>
      </c>
      <c r="J2025" s="37">
        <v>0.852</v>
      </c>
      <c r="K2025" s="36" t="s">
        <v>223</v>
      </c>
      <c r="L2025" s="36" t="s">
        <v>180</v>
      </c>
      <c r="M2025" s="31" t="s">
        <v>90</v>
      </c>
    </row>
    <row r="2026" ht="15.75" customHeight="1">
      <c r="A2026" s="37" t="str">
        <f t="shared" si="1"/>
        <v>Russia-Europe2011</v>
      </c>
      <c r="B2026" s="37">
        <v>0.013</v>
      </c>
      <c r="C2026" s="37">
        <v>0.01</v>
      </c>
      <c r="D2026" s="37">
        <v>76.0</v>
      </c>
      <c r="E2026" s="37">
        <v>64.0</v>
      </c>
      <c r="F2026" s="37">
        <v>0.151</v>
      </c>
      <c r="G2026" s="37">
        <v>0.718</v>
      </c>
      <c r="H2026" s="37">
        <v>0.13</v>
      </c>
      <c r="I2026" s="37">
        <v>1.4295646E8</v>
      </c>
      <c r="J2026" s="37">
        <v>0.737</v>
      </c>
      <c r="K2026" s="36" t="s">
        <v>217</v>
      </c>
      <c r="L2026" s="36" t="s">
        <v>180</v>
      </c>
      <c r="M2026" s="31" t="s">
        <v>90</v>
      </c>
    </row>
    <row r="2027" ht="15.75" customHeight="1">
      <c r="A2027" s="37" t="str">
        <f t="shared" si="1"/>
        <v>Albania-Europe2011</v>
      </c>
      <c r="B2027" s="37">
        <v>0.013</v>
      </c>
      <c r="C2027" s="37">
        <v>0.014</v>
      </c>
      <c r="D2027" s="37">
        <v>80.0</v>
      </c>
      <c r="E2027" s="37">
        <v>74.0</v>
      </c>
      <c r="F2027" s="37">
        <v>0.221</v>
      </c>
      <c r="G2027" s="37">
        <v>0.676</v>
      </c>
      <c r="H2027" s="37">
        <v>0.103</v>
      </c>
      <c r="I2027" s="37">
        <v>2829337.0</v>
      </c>
      <c r="J2027" s="37">
        <v>0.532</v>
      </c>
      <c r="K2027" s="36" t="s">
        <v>179</v>
      </c>
      <c r="L2027" s="36" t="s">
        <v>180</v>
      </c>
      <c r="M2027" s="31" t="s">
        <v>90</v>
      </c>
    </row>
    <row r="2028" ht="15.75" customHeight="1">
      <c r="A2028" s="37" t="str">
        <f t="shared" si="1"/>
        <v>United Kingdom-Europe2011</v>
      </c>
      <c r="B2028" s="37">
        <v>0.013</v>
      </c>
      <c r="C2028" s="37">
        <v>0.004</v>
      </c>
      <c r="D2028" s="37">
        <v>83.0</v>
      </c>
      <c r="E2028" s="37">
        <v>79.0</v>
      </c>
      <c r="F2028" s="37">
        <v>0.175</v>
      </c>
      <c r="G2028" s="37">
        <v>0.656</v>
      </c>
      <c r="H2028" s="37">
        <v>0.169</v>
      </c>
      <c r="I2028" s="37">
        <v>6.3258918E7</v>
      </c>
      <c r="J2028" s="37">
        <v>0.816</v>
      </c>
      <c r="K2028" s="36" t="s">
        <v>227</v>
      </c>
      <c r="L2028" s="36" t="s">
        <v>180</v>
      </c>
      <c r="M2028" s="31" t="s">
        <v>90</v>
      </c>
    </row>
    <row r="2029" ht="15.75" customHeight="1">
      <c r="A2029" s="37" t="str">
        <f t="shared" si="1"/>
        <v>France-Europe2011</v>
      </c>
      <c r="B2029" s="37">
        <v>0.013</v>
      </c>
      <c r="C2029" s="37">
        <v>0.004</v>
      </c>
      <c r="D2029" s="37">
        <v>86.0</v>
      </c>
      <c r="E2029" s="37">
        <v>79.0</v>
      </c>
      <c r="F2029" s="37">
        <v>0.183</v>
      </c>
      <c r="G2029" s="37">
        <v>0.646</v>
      </c>
      <c r="H2029" s="37">
        <v>0.171</v>
      </c>
      <c r="I2029" s="37">
        <v>6.5343588E7</v>
      </c>
      <c r="J2029" s="37">
        <v>0.786</v>
      </c>
      <c r="K2029" s="36" t="s">
        <v>194</v>
      </c>
      <c r="L2029" s="36" t="s">
        <v>180</v>
      </c>
      <c r="M2029" s="31" t="s">
        <v>90</v>
      </c>
    </row>
    <row r="2030" ht="15.75" customHeight="1">
      <c r="A2030" s="37" t="str">
        <f t="shared" si="1"/>
        <v>Iceland-Europe2011</v>
      </c>
      <c r="B2030" s="37">
        <v>0.014</v>
      </c>
      <c r="C2030" s="37">
        <v>0.002</v>
      </c>
      <c r="D2030" s="37">
        <v>84.0</v>
      </c>
      <c r="E2030" s="37">
        <v>81.0</v>
      </c>
      <c r="F2030" s="37">
        <v>0.208</v>
      </c>
      <c r="G2030" s="37">
        <v>0.669</v>
      </c>
      <c r="H2030" s="37">
        <v>0.123</v>
      </c>
      <c r="I2030" s="37">
        <v>319014.0</v>
      </c>
      <c r="J2030" s="37">
        <v>0.937</v>
      </c>
      <c r="K2030" s="36" t="s">
        <v>198</v>
      </c>
      <c r="L2030" s="36" t="s">
        <v>180</v>
      </c>
      <c r="M2030" s="31" t="s">
        <v>90</v>
      </c>
    </row>
    <row r="2031" ht="15.75" customHeight="1">
      <c r="A2031" s="37" t="str">
        <f t="shared" si="1"/>
        <v>Ireland-Europe2011</v>
      </c>
      <c r="B2031" s="37">
        <v>0.016</v>
      </c>
      <c r="C2031" s="37">
        <v>0.003</v>
      </c>
      <c r="D2031" s="37">
        <v>83.0</v>
      </c>
      <c r="E2031" s="37">
        <v>79.0</v>
      </c>
      <c r="F2031" s="37">
        <v>0.215</v>
      </c>
      <c r="G2031" s="37">
        <v>0.67</v>
      </c>
      <c r="H2031" s="37">
        <v>0.115</v>
      </c>
      <c r="I2031" s="37">
        <v>4576794.0</v>
      </c>
      <c r="J2031" s="37">
        <v>0.621</v>
      </c>
      <c r="K2031" s="36" t="s">
        <v>199</v>
      </c>
      <c r="L2031" s="36" t="s">
        <v>180</v>
      </c>
      <c r="M2031" s="31" t="s">
        <v>90</v>
      </c>
    </row>
    <row r="2032" ht="15.75" customHeight="1">
      <c r="A2032" s="37" t="str">
        <f t="shared" si="1"/>
        <v>Turkey-Europe2011</v>
      </c>
      <c r="B2032" s="37">
        <v>0.017</v>
      </c>
      <c r="C2032" s="37">
        <v>0.019</v>
      </c>
      <c r="D2032" s="37">
        <v>78.0</v>
      </c>
      <c r="E2032" s="37">
        <v>71.0</v>
      </c>
      <c r="F2032" s="37">
        <v>0.264</v>
      </c>
      <c r="G2032" s="37">
        <v>0.665</v>
      </c>
      <c r="H2032" s="37">
        <v>0.072</v>
      </c>
      <c r="I2032" s="37">
        <v>7.3058638E7</v>
      </c>
      <c r="J2032" s="37">
        <v>0.713</v>
      </c>
      <c r="K2032" s="36" t="s">
        <v>225</v>
      </c>
      <c r="L2032" s="36" t="s">
        <v>180</v>
      </c>
      <c r="M2032" s="31" t="s">
        <v>90</v>
      </c>
    </row>
    <row r="2033" ht="15.75" customHeight="1">
      <c r="A2033" s="37" t="str">
        <f t="shared" si="1"/>
        <v>Kosovo-Europe2011</v>
      </c>
      <c r="B2033" s="37">
        <v>0.018</v>
      </c>
      <c r="C2033" s="36"/>
      <c r="D2033" s="37">
        <v>72.0</v>
      </c>
      <c r="E2033" s="37">
        <v>68.0</v>
      </c>
      <c r="F2033" s="36"/>
      <c r="G2033" s="36"/>
      <c r="H2033" s="36"/>
      <c r="I2033" s="37">
        <v>1790957.0</v>
      </c>
      <c r="J2033" s="36"/>
      <c r="K2033" s="36" t="s">
        <v>202</v>
      </c>
      <c r="L2033" s="36" t="s">
        <v>180</v>
      </c>
      <c r="M2033" s="31" t="s">
        <v>90</v>
      </c>
    </row>
    <row r="2034" ht="15.75" customHeight="1">
      <c r="A2034" s="37" t="str">
        <f t="shared" si="1"/>
        <v>Isle of Man-Europe2012</v>
      </c>
      <c r="B2034" s="36"/>
      <c r="C2034" s="36"/>
      <c r="D2034" s="36"/>
      <c r="E2034" s="36"/>
      <c r="F2034" s="36"/>
      <c r="G2034" s="36"/>
      <c r="H2034" s="36"/>
      <c r="I2034" s="37">
        <v>85284.0</v>
      </c>
      <c r="J2034" s="37">
        <v>0.52</v>
      </c>
      <c r="K2034" s="36" t="s">
        <v>200</v>
      </c>
      <c r="L2034" s="36" t="s">
        <v>180</v>
      </c>
      <c r="M2034" s="31" t="s">
        <v>91</v>
      </c>
    </row>
    <row r="2035" ht="15.75" customHeight="1">
      <c r="A2035" s="37" t="str">
        <f t="shared" si="1"/>
        <v>Monaco-Europe2012</v>
      </c>
      <c r="B2035" s="36"/>
      <c r="C2035" s="37">
        <v>0.003</v>
      </c>
      <c r="D2035" s="36"/>
      <c r="E2035" s="36"/>
      <c r="F2035" s="36"/>
      <c r="G2035" s="36"/>
      <c r="H2035" s="36"/>
      <c r="I2035" s="37">
        <v>37579.0</v>
      </c>
      <c r="J2035" s="37">
        <v>1.0</v>
      </c>
      <c r="K2035" s="36" t="s">
        <v>209</v>
      </c>
      <c r="L2035" s="36" t="s">
        <v>180</v>
      </c>
      <c r="M2035" s="31" t="s">
        <v>91</v>
      </c>
    </row>
    <row r="2036" ht="15.75" customHeight="1">
      <c r="A2036" s="37" t="str">
        <f t="shared" si="1"/>
        <v>Germany-Europe2012</v>
      </c>
      <c r="B2036" s="37">
        <v>0.008</v>
      </c>
      <c r="C2036" s="37">
        <v>0.003</v>
      </c>
      <c r="D2036" s="37">
        <v>83.0</v>
      </c>
      <c r="E2036" s="37">
        <v>79.0</v>
      </c>
      <c r="F2036" s="37">
        <v>0.132</v>
      </c>
      <c r="G2036" s="37">
        <v>0.657</v>
      </c>
      <c r="H2036" s="37">
        <v>0.211</v>
      </c>
      <c r="I2036" s="37">
        <v>8.0425823E7</v>
      </c>
      <c r="J2036" s="37">
        <v>0.747</v>
      </c>
      <c r="K2036" s="36" t="s">
        <v>195</v>
      </c>
      <c r="L2036" s="36" t="s">
        <v>180</v>
      </c>
      <c r="M2036" s="31" t="s">
        <v>91</v>
      </c>
    </row>
    <row r="2037" ht="15.75" customHeight="1">
      <c r="A2037" s="37" t="str">
        <f t="shared" si="1"/>
        <v>Hungary-Europe2012</v>
      </c>
      <c r="B2037" s="37">
        <v>0.009</v>
      </c>
      <c r="C2037" s="37">
        <v>0.005</v>
      </c>
      <c r="D2037" s="37">
        <v>79.0</v>
      </c>
      <c r="E2037" s="37">
        <v>72.0</v>
      </c>
      <c r="F2037" s="37">
        <v>0.146</v>
      </c>
      <c r="G2037" s="37">
        <v>0.683</v>
      </c>
      <c r="H2037" s="37">
        <v>0.17</v>
      </c>
      <c r="I2037" s="37">
        <v>9920362.0</v>
      </c>
      <c r="J2037" s="37">
        <v>0.698</v>
      </c>
      <c r="K2037" s="36" t="s">
        <v>197</v>
      </c>
      <c r="L2037" s="36" t="s">
        <v>180</v>
      </c>
      <c r="M2037" s="31" t="s">
        <v>91</v>
      </c>
    </row>
    <row r="2038" ht="15.75" customHeight="1">
      <c r="A2038" s="37" t="str">
        <f t="shared" si="1"/>
        <v>Serbia-Europe2012</v>
      </c>
      <c r="B2038" s="37">
        <v>0.009</v>
      </c>
      <c r="C2038" s="37">
        <v>0.006</v>
      </c>
      <c r="D2038" s="37">
        <v>78.0</v>
      </c>
      <c r="E2038" s="37">
        <v>73.0</v>
      </c>
      <c r="F2038" s="37">
        <v>0.165</v>
      </c>
      <c r="G2038" s="37">
        <v>0.695</v>
      </c>
      <c r="H2038" s="37">
        <v>0.14</v>
      </c>
      <c r="I2038" s="37">
        <v>7199077.0</v>
      </c>
      <c r="J2038" s="37">
        <v>0.553</v>
      </c>
      <c r="K2038" s="36" t="s">
        <v>219</v>
      </c>
      <c r="L2038" s="36" t="s">
        <v>180</v>
      </c>
      <c r="M2038" s="31" t="s">
        <v>91</v>
      </c>
    </row>
    <row r="2039" ht="15.75" customHeight="1">
      <c r="A2039" s="37" t="str">
        <f t="shared" si="1"/>
        <v>Bosnia and Herzegovina-Europe2012</v>
      </c>
      <c r="B2039" s="37">
        <v>0.009</v>
      </c>
      <c r="C2039" s="37">
        <v>0.006</v>
      </c>
      <c r="D2039" s="37">
        <v>79.0</v>
      </c>
      <c r="E2039" s="37">
        <v>74.0</v>
      </c>
      <c r="F2039" s="37">
        <v>0.163</v>
      </c>
      <c r="G2039" s="37">
        <v>0.682</v>
      </c>
      <c r="H2039" s="37">
        <v>0.155</v>
      </c>
      <c r="I2039" s="37">
        <v>3833916.0</v>
      </c>
      <c r="J2039" s="37">
        <v>0.394</v>
      </c>
      <c r="K2039" s="36" t="s">
        <v>185</v>
      </c>
      <c r="L2039" s="36" t="s">
        <v>180</v>
      </c>
      <c r="M2039" s="31" t="s">
        <v>91</v>
      </c>
    </row>
    <row r="2040" ht="15.75" customHeight="1">
      <c r="A2040" s="37" t="str">
        <f t="shared" si="1"/>
        <v>Portugal-Europe2012</v>
      </c>
      <c r="B2040" s="37">
        <v>0.009</v>
      </c>
      <c r="C2040" s="37">
        <v>0.003</v>
      </c>
      <c r="D2040" s="37">
        <v>84.0</v>
      </c>
      <c r="E2040" s="37">
        <v>77.0</v>
      </c>
      <c r="F2040" s="37">
        <v>0.149</v>
      </c>
      <c r="G2040" s="37">
        <v>0.666</v>
      </c>
      <c r="H2040" s="37">
        <v>0.185</v>
      </c>
      <c r="I2040" s="37">
        <v>1.0514844E7</v>
      </c>
      <c r="J2040" s="37">
        <v>0.618</v>
      </c>
      <c r="K2040" s="36" t="s">
        <v>215</v>
      </c>
      <c r="L2040" s="36" t="s">
        <v>180</v>
      </c>
      <c r="M2040" s="31" t="s">
        <v>91</v>
      </c>
    </row>
    <row r="2041" ht="15.75" customHeight="1">
      <c r="A2041" s="37" t="str">
        <f t="shared" si="1"/>
        <v>Greece-Europe2012</v>
      </c>
      <c r="B2041" s="37">
        <v>0.009</v>
      </c>
      <c r="C2041" s="37">
        <v>0.004</v>
      </c>
      <c r="D2041" s="37">
        <v>83.0</v>
      </c>
      <c r="E2041" s="37">
        <v>78.0</v>
      </c>
      <c r="F2041" s="37">
        <v>0.146</v>
      </c>
      <c r="G2041" s="37">
        <v>0.66</v>
      </c>
      <c r="H2041" s="37">
        <v>0.194</v>
      </c>
      <c r="I2041" s="37">
        <v>1.1092771E7</v>
      </c>
      <c r="J2041" s="37">
        <v>0.77</v>
      </c>
      <c r="K2041" s="36" t="s">
        <v>196</v>
      </c>
      <c r="L2041" s="36" t="s">
        <v>180</v>
      </c>
      <c r="M2041" s="31" t="s">
        <v>91</v>
      </c>
    </row>
    <row r="2042" ht="15.75" customHeight="1">
      <c r="A2042" s="37" t="str">
        <f t="shared" si="1"/>
        <v>Austria-Europe2012</v>
      </c>
      <c r="B2042" s="37">
        <v>0.009</v>
      </c>
      <c r="C2042" s="37">
        <v>0.003</v>
      </c>
      <c r="D2042" s="37">
        <v>84.0</v>
      </c>
      <c r="E2042" s="37">
        <v>78.0</v>
      </c>
      <c r="F2042" s="37">
        <v>0.145</v>
      </c>
      <c r="G2042" s="37">
        <v>0.672</v>
      </c>
      <c r="H2042" s="37">
        <v>0.182</v>
      </c>
      <c r="I2042" s="37">
        <v>8429991.0</v>
      </c>
      <c r="J2042" s="37">
        <v>0.659</v>
      </c>
      <c r="K2042" s="36" t="s">
        <v>182</v>
      </c>
      <c r="L2042" s="36" t="s">
        <v>180</v>
      </c>
      <c r="M2042" s="31" t="s">
        <v>91</v>
      </c>
    </row>
    <row r="2043" ht="15.75" customHeight="1">
      <c r="A2043" s="37" t="str">
        <f t="shared" si="1"/>
        <v>Italy-Europe2012</v>
      </c>
      <c r="B2043" s="37">
        <v>0.009</v>
      </c>
      <c r="C2043" s="37">
        <v>0.003</v>
      </c>
      <c r="D2043" s="37">
        <v>86.0</v>
      </c>
      <c r="E2043" s="37">
        <v>80.0</v>
      </c>
      <c r="F2043" s="37">
        <v>0.14</v>
      </c>
      <c r="G2043" s="37">
        <v>0.651</v>
      </c>
      <c r="H2043" s="37">
        <v>0.208</v>
      </c>
      <c r="I2043" s="37">
        <v>5.9539717E7</v>
      </c>
      <c r="J2043" s="37">
        <v>0.686</v>
      </c>
      <c r="K2043" s="36" t="s">
        <v>201</v>
      </c>
      <c r="L2043" s="36" t="s">
        <v>180</v>
      </c>
      <c r="M2043" s="31" t="s">
        <v>91</v>
      </c>
    </row>
    <row r="2044" ht="15.75" customHeight="1">
      <c r="A2044" s="37" t="str">
        <f t="shared" si="1"/>
        <v>Andorra-Europe2012</v>
      </c>
      <c r="B2044" s="37">
        <v>0.01</v>
      </c>
      <c r="C2044" s="37">
        <v>0.002</v>
      </c>
      <c r="D2044" s="36"/>
      <c r="E2044" s="36"/>
      <c r="F2044" s="36"/>
      <c r="G2044" s="36"/>
      <c r="H2044" s="36"/>
      <c r="I2044" s="37">
        <v>78360.0</v>
      </c>
      <c r="J2044" s="37">
        <v>0.867</v>
      </c>
      <c r="K2044" s="36" t="s">
        <v>181</v>
      </c>
      <c r="L2044" s="36" t="s">
        <v>180</v>
      </c>
      <c r="M2044" s="31" t="s">
        <v>91</v>
      </c>
    </row>
    <row r="2045" ht="15.75" customHeight="1">
      <c r="A2045" s="37" t="str">
        <f t="shared" si="1"/>
        <v>San Marino-Europe2012</v>
      </c>
      <c r="B2045" s="37">
        <v>0.01</v>
      </c>
      <c r="C2045" s="37">
        <v>0.003</v>
      </c>
      <c r="D2045" s="36"/>
      <c r="E2045" s="36"/>
      <c r="F2045" s="36"/>
      <c r="G2045" s="36"/>
      <c r="H2045" s="36"/>
      <c r="I2045" s="37">
        <v>31247.0</v>
      </c>
      <c r="J2045" s="37">
        <v>0.941</v>
      </c>
      <c r="K2045" s="36" t="s">
        <v>218</v>
      </c>
      <c r="L2045" s="36" t="s">
        <v>180</v>
      </c>
      <c r="M2045" s="31" t="s">
        <v>91</v>
      </c>
    </row>
    <row r="2046" ht="15.75" customHeight="1">
      <c r="A2046" s="37" t="str">
        <f t="shared" si="1"/>
        <v>Lithuania-Europe2012</v>
      </c>
      <c r="B2046" s="37">
        <v>0.01</v>
      </c>
      <c r="C2046" s="37">
        <v>0.005</v>
      </c>
      <c r="D2046" s="37">
        <v>80.0</v>
      </c>
      <c r="E2046" s="37">
        <v>68.0</v>
      </c>
      <c r="F2046" s="37">
        <v>0.151</v>
      </c>
      <c r="G2046" s="37">
        <v>0.693</v>
      </c>
      <c r="H2046" s="37">
        <v>0.156</v>
      </c>
      <c r="I2046" s="37">
        <v>2987773.0</v>
      </c>
      <c r="J2046" s="37">
        <v>0.666</v>
      </c>
      <c r="K2046" s="36" t="s">
        <v>205</v>
      </c>
      <c r="L2046" s="36" t="s">
        <v>180</v>
      </c>
      <c r="M2046" s="31" t="s">
        <v>91</v>
      </c>
    </row>
    <row r="2047" ht="15.75" customHeight="1">
      <c r="A2047" s="37" t="str">
        <f t="shared" si="1"/>
        <v>Latvia-Europe2012</v>
      </c>
      <c r="B2047" s="37">
        <v>0.01</v>
      </c>
      <c r="C2047" s="37">
        <v>0.008</v>
      </c>
      <c r="D2047" s="37">
        <v>79.0</v>
      </c>
      <c r="E2047" s="37">
        <v>69.0</v>
      </c>
      <c r="F2047" s="37">
        <v>0.146</v>
      </c>
      <c r="G2047" s="37">
        <v>0.669</v>
      </c>
      <c r="H2047" s="37">
        <v>0.185</v>
      </c>
      <c r="I2047" s="37">
        <v>2034319.0</v>
      </c>
      <c r="J2047" s="37">
        <v>0.675</v>
      </c>
      <c r="K2047" s="36" t="s">
        <v>203</v>
      </c>
      <c r="L2047" s="36" t="s">
        <v>180</v>
      </c>
      <c r="M2047" s="31" t="s">
        <v>91</v>
      </c>
    </row>
    <row r="2048" ht="15.75" customHeight="1">
      <c r="A2048" s="37" t="str">
        <f t="shared" si="1"/>
        <v>Romania-Europe2012</v>
      </c>
      <c r="B2048" s="37">
        <v>0.01</v>
      </c>
      <c r="C2048" s="37">
        <v>0.011</v>
      </c>
      <c r="D2048" s="37">
        <v>78.0</v>
      </c>
      <c r="E2048" s="37">
        <v>71.0</v>
      </c>
      <c r="F2048" s="37">
        <v>0.15</v>
      </c>
      <c r="G2048" s="37">
        <v>0.7</v>
      </c>
      <c r="H2048" s="37">
        <v>0.15</v>
      </c>
      <c r="I2048" s="37">
        <v>2.0076727E7</v>
      </c>
      <c r="J2048" s="37">
        <v>0.541</v>
      </c>
      <c r="K2048" s="36" t="s">
        <v>216</v>
      </c>
      <c r="L2048" s="36" t="s">
        <v>180</v>
      </c>
      <c r="M2048" s="31" t="s">
        <v>91</v>
      </c>
    </row>
    <row r="2049" ht="15.75" customHeight="1">
      <c r="A2049" s="37" t="str">
        <f t="shared" si="1"/>
        <v>Bulgaria-Europe2012</v>
      </c>
      <c r="B2049" s="37">
        <v>0.01</v>
      </c>
      <c r="C2049" s="37">
        <v>0.011</v>
      </c>
      <c r="D2049" s="37">
        <v>78.0</v>
      </c>
      <c r="E2049" s="37">
        <v>71.0</v>
      </c>
      <c r="F2049" s="37">
        <v>0.135</v>
      </c>
      <c r="G2049" s="37">
        <v>0.675</v>
      </c>
      <c r="H2049" s="37">
        <v>0.189</v>
      </c>
      <c r="I2049" s="37">
        <v>7305888.0</v>
      </c>
      <c r="J2049" s="37">
        <v>0.73</v>
      </c>
      <c r="K2049" s="36" t="s">
        <v>186</v>
      </c>
      <c r="L2049" s="36" t="s">
        <v>180</v>
      </c>
      <c r="M2049" s="31" t="s">
        <v>91</v>
      </c>
    </row>
    <row r="2050" ht="15.75" customHeight="1">
      <c r="A2050" s="37" t="str">
        <f t="shared" si="1"/>
        <v>Slovakia-Europe2012</v>
      </c>
      <c r="B2050" s="37">
        <v>0.01</v>
      </c>
      <c r="C2050" s="37">
        <v>0.006</v>
      </c>
      <c r="D2050" s="37">
        <v>80.0</v>
      </c>
      <c r="E2050" s="37">
        <v>73.0</v>
      </c>
      <c r="F2050" s="37">
        <v>0.15</v>
      </c>
      <c r="G2050" s="37">
        <v>0.723</v>
      </c>
      <c r="H2050" s="37">
        <v>0.127</v>
      </c>
      <c r="I2050" s="37">
        <v>5407579.0</v>
      </c>
      <c r="J2050" s="37">
        <v>0.542</v>
      </c>
      <c r="K2050" s="36" t="s">
        <v>220</v>
      </c>
      <c r="L2050" s="36" t="s">
        <v>180</v>
      </c>
      <c r="M2050" s="31" t="s">
        <v>91</v>
      </c>
    </row>
    <row r="2051" ht="15.75" customHeight="1">
      <c r="A2051" s="37" t="str">
        <f t="shared" si="1"/>
        <v>Poland-Europe2012</v>
      </c>
      <c r="B2051" s="37">
        <v>0.01</v>
      </c>
      <c r="C2051" s="37">
        <v>0.005</v>
      </c>
      <c r="D2051" s="37">
        <v>81.0</v>
      </c>
      <c r="E2051" s="37">
        <v>73.0</v>
      </c>
      <c r="F2051" s="37">
        <v>0.149</v>
      </c>
      <c r="G2051" s="37">
        <v>0.71</v>
      </c>
      <c r="H2051" s="37">
        <v>0.14</v>
      </c>
      <c r="I2051" s="37">
        <v>3.8535873E7</v>
      </c>
      <c r="J2051" s="37">
        <v>0.607</v>
      </c>
      <c r="K2051" s="36" t="s">
        <v>214</v>
      </c>
      <c r="L2051" s="36" t="s">
        <v>180</v>
      </c>
      <c r="M2051" s="31" t="s">
        <v>91</v>
      </c>
    </row>
    <row r="2052" ht="15.75" customHeight="1">
      <c r="A2052" s="37" t="str">
        <f t="shared" si="1"/>
        <v>Croatia-Europe2012</v>
      </c>
      <c r="B2052" s="37">
        <v>0.01</v>
      </c>
      <c r="C2052" s="37">
        <v>0.004</v>
      </c>
      <c r="D2052" s="37">
        <v>80.0</v>
      </c>
      <c r="E2052" s="37">
        <v>74.0</v>
      </c>
      <c r="F2052" s="37">
        <v>0.15</v>
      </c>
      <c r="G2052" s="37">
        <v>0.67</v>
      </c>
      <c r="H2052" s="37">
        <v>0.18</v>
      </c>
      <c r="I2052" s="37">
        <v>4267558.0</v>
      </c>
      <c r="J2052" s="37">
        <v>0.581</v>
      </c>
      <c r="K2052" s="36" t="s">
        <v>187</v>
      </c>
      <c r="L2052" s="36" t="s">
        <v>180</v>
      </c>
      <c r="M2052" s="31" t="s">
        <v>91</v>
      </c>
    </row>
    <row r="2053" ht="15.75" customHeight="1">
      <c r="A2053" s="37" t="str">
        <f t="shared" si="1"/>
        <v>Czech Republic-Europe2012</v>
      </c>
      <c r="B2053" s="37">
        <v>0.01</v>
      </c>
      <c r="C2053" s="37">
        <v>0.003</v>
      </c>
      <c r="D2053" s="37">
        <v>81.0</v>
      </c>
      <c r="E2053" s="37">
        <v>75.0</v>
      </c>
      <c r="F2053" s="37">
        <v>0.146</v>
      </c>
      <c r="G2053" s="37">
        <v>0.692</v>
      </c>
      <c r="H2053" s="37">
        <v>0.162</v>
      </c>
      <c r="I2053" s="37">
        <v>1.0510785E7</v>
      </c>
      <c r="J2053" s="37">
        <v>0.731</v>
      </c>
      <c r="K2053" s="36" t="s">
        <v>189</v>
      </c>
      <c r="L2053" s="36" t="s">
        <v>180</v>
      </c>
      <c r="M2053" s="31" t="s">
        <v>91</v>
      </c>
    </row>
    <row r="2054" ht="15.75" customHeight="1">
      <c r="A2054" s="37" t="str">
        <f t="shared" si="1"/>
        <v>Denmark-Europe2012</v>
      </c>
      <c r="B2054" s="37">
        <v>0.01</v>
      </c>
      <c r="C2054" s="37">
        <v>0.003</v>
      </c>
      <c r="D2054" s="37">
        <v>82.0</v>
      </c>
      <c r="E2054" s="37">
        <v>78.0</v>
      </c>
      <c r="F2054" s="37">
        <v>0.177</v>
      </c>
      <c r="G2054" s="37">
        <v>0.649</v>
      </c>
      <c r="H2054" s="37">
        <v>0.175</v>
      </c>
      <c r="I2054" s="37">
        <v>5591572.0</v>
      </c>
      <c r="J2054" s="37">
        <v>0.871</v>
      </c>
      <c r="K2054" s="36" t="s">
        <v>190</v>
      </c>
      <c r="L2054" s="36" t="s">
        <v>180</v>
      </c>
      <c r="M2054" s="31" t="s">
        <v>91</v>
      </c>
    </row>
    <row r="2055" ht="15.75" customHeight="1">
      <c r="A2055" s="37" t="str">
        <f t="shared" si="1"/>
        <v>Malta-Europe2012</v>
      </c>
      <c r="B2055" s="37">
        <v>0.01</v>
      </c>
      <c r="C2055" s="37">
        <v>0.005</v>
      </c>
      <c r="D2055" s="37">
        <v>83.0</v>
      </c>
      <c r="E2055" s="37">
        <v>79.0</v>
      </c>
      <c r="F2055" s="37">
        <v>0.15</v>
      </c>
      <c r="G2055" s="37">
        <v>0.694</v>
      </c>
      <c r="H2055" s="37">
        <v>0.156</v>
      </c>
      <c r="I2055" s="37">
        <v>419455.0</v>
      </c>
      <c r="J2055" s="37">
        <v>0.95</v>
      </c>
      <c r="K2055" s="36" t="s">
        <v>207</v>
      </c>
      <c r="L2055" s="36" t="s">
        <v>180</v>
      </c>
      <c r="M2055" s="31" t="s">
        <v>91</v>
      </c>
    </row>
    <row r="2056" ht="15.75" customHeight="1">
      <c r="A2056" s="37" t="str">
        <f t="shared" si="1"/>
        <v>Liechtenstein-Europe2012</v>
      </c>
      <c r="B2056" s="37">
        <v>0.01</v>
      </c>
      <c r="C2056" s="36"/>
      <c r="D2056" s="37">
        <v>85.0</v>
      </c>
      <c r="E2056" s="37">
        <v>80.0</v>
      </c>
      <c r="F2056" s="36"/>
      <c r="G2056" s="36"/>
      <c r="H2056" s="36"/>
      <c r="I2056" s="37">
        <v>36656.0</v>
      </c>
      <c r="J2056" s="37">
        <v>0.144</v>
      </c>
      <c r="K2056" s="36" t="s">
        <v>204</v>
      </c>
      <c r="L2056" s="36" t="s">
        <v>180</v>
      </c>
      <c r="M2056" s="31" t="s">
        <v>91</v>
      </c>
    </row>
    <row r="2057" ht="15.75" customHeight="1">
      <c r="A2057" s="37" t="str">
        <f t="shared" si="1"/>
        <v>Spain-Europe2012</v>
      </c>
      <c r="B2057" s="37">
        <v>0.01</v>
      </c>
      <c r="C2057" s="37">
        <v>0.004</v>
      </c>
      <c r="D2057" s="37">
        <v>85.0</v>
      </c>
      <c r="E2057" s="37">
        <v>80.0</v>
      </c>
      <c r="F2057" s="37">
        <v>0.152</v>
      </c>
      <c r="G2057" s="37">
        <v>0.673</v>
      </c>
      <c r="H2057" s="37">
        <v>0.175</v>
      </c>
      <c r="I2057" s="37">
        <v>4.6761264E7</v>
      </c>
      <c r="J2057" s="37">
        <v>0.789</v>
      </c>
      <c r="K2057" s="36" t="s">
        <v>222</v>
      </c>
      <c r="L2057" s="36" t="s">
        <v>180</v>
      </c>
      <c r="M2057" s="31" t="s">
        <v>91</v>
      </c>
    </row>
    <row r="2058" ht="15.75" customHeight="1">
      <c r="A2058" s="37" t="str">
        <f t="shared" si="1"/>
        <v>Switzerland-Europe2012</v>
      </c>
      <c r="B2058" s="37">
        <v>0.01</v>
      </c>
      <c r="C2058" s="37">
        <v>0.004</v>
      </c>
      <c r="D2058" s="37">
        <v>85.0</v>
      </c>
      <c r="E2058" s="37">
        <v>81.0</v>
      </c>
      <c r="F2058" s="37">
        <v>0.148</v>
      </c>
      <c r="G2058" s="37">
        <v>0.678</v>
      </c>
      <c r="H2058" s="37">
        <v>0.174</v>
      </c>
      <c r="I2058" s="37">
        <v>7996861.0</v>
      </c>
      <c r="J2058" s="37">
        <v>0.737</v>
      </c>
      <c r="K2058" s="36" t="s">
        <v>224</v>
      </c>
      <c r="L2058" s="36" t="s">
        <v>180</v>
      </c>
      <c r="M2058" s="31" t="s">
        <v>91</v>
      </c>
    </row>
    <row r="2059" ht="15.75" customHeight="1">
      <c r="A2059" s="37" t="str">
        <f t="shared" si="1"/>
        <v>Ukraine-Europe2012</v>
      </c>
      <c r="B2059" s="37">
        <v>0.011</v>
      </c>
      <c r="C2059" s="37">
        <v>0.009</v>
      </c>
      <c r="D2059" s="37">
        <v>76.0</v>
      </c>
      <c r="E2059" s="37">
        <v>66.0</v>
      </c>
      <c r="F2059" s="37">
        <v>0.142</v>
      </c>
      <c r="G2059" s="37">
        <v>0.705</v>
      </c>
      <c r="H2059" s="37">
        <v>0.153</v>
      </c>
      <c r="I2059" s="37">
        <v>4.55933E7</v>
      </c>
      <c r="J2059" s="37">
        <v>0.691</v>
      </c>
      <c r="K2059" s="36" t="s">
        <v>226</v>
      </c>
      <c r="L2059" s="36" t="s">
        <v>180</v>
      </c>
      <c r="M2059" s="31" t="s">
        <v>91</v>
      </c>
    </row>
    <row r="2060" ht="15.75" customHeight="1">
      <c r="A2060" s="37" t="str">
        <f t="shared" si="1"/>
        <v>Estonia-Europe2012</v>
      </c>
      <c r="B2060" s="37">
        <v>0.011</v>
      </c>
      <c r="C2060" s="37">
        <v>0.003</v>
      </c>
      <c r="D2060" s="37">
        <v>82.0</v>
      </c>
      <c r="E2060" s="37">
        <v>72.0</v>
      </c>
      <c r="F2060" s="37">
        <v>0.157</v>
      </c>
      <c r="G2060" s="37">
        <v>0.665</v>
      </c>
      <c r="H2060" s="37">
        <v>0.178</v>
      </c>
      <c r="I2060" s="37">
        <v>1325016.0</v>
      </c>
      <c r="J2060" s="37">
        <v>0.678</v>
      </c>
      <c r="K2060" s="36" t="s">
        <v>191</v>
      </c>
      <c r="L2060" s="36" t="s">
        <v>180</v>
      </c>
      <c r="M2060" s="31" t="s">
        <v>91</v>
      </c>
    </row>
    <row r="2061" ht="15.75" customHeight="1">
      <c r="A2061" s="37" t="str">
        <f t="shared" si="1"/>
        <v>North Macedonia-Europe2012</v>
      </c>
      <c r="B2061" s="37">
        <v>0.011</v>
      </c>
      <c r="C2061" s="37">
        <v>0.007</v>
      </c>
      <c r="D2061" s="37">
        <v>77.0</v>
      </c>
      <c r="E2061" s="37">
        <v>73.0</v>
      </c>
      <c r="F2061" s="37">
        <v>0.169</v>
      </c>
      <c r="G2061" s="37">
        <v>0.711</v>
      </c>
      <c r="H2061" s="37">
        <v>0.12</v>
      </c>
      <c r="I2061" s="37">
        <v>2105575.0</v>
      </c>
      <c r="J2061" s="37">
        <v>0.57</v>
      </c>
      <c r="K2061" s="36" t="s">
        <v>212</v>
      </c>
      <c r="L2061" s="36" t="s">
        <v>180</v>
      </c>
      <c r="M2061" s="31" t="s">
        <v>91</v>
      </c>
    </row>
    <row r="2062" ht="15.75" customHeight="1">
      <c r="A2062" s="37" t="str">
        <f t="shared" si="1"/>
        <v>Slovenia-Europe2012</v>
      </c>
      <c r="B2062" s="37">
        <v>0.011</v>
      </c>
      <c r="C2062" s="37">
        <v>0.002</v>
      </c>
      <c r="D2062" s="37">
        <v>83.0</v>
      </c>
      <c r="E2062" s="37">
        <v>77.0</v>
      </c>
      <c r="F2062" s="37">
        <v>0.142</v>
      </c>
      <c r="G2062" s="37">
        <v>0.688</v>
      </c>
      <c r="H2062" s="37">
        <v>0.171</v>
      </c>
      <c r="I2062" s="37">
        <v>2057159.0</v>
      </c>
      <c r="J2062" s="37">
        <v>0.499</v>
      </c>
      <c r="K2062" s="36" t="s">
        <v>221</v>
      </c>
      <c r="L2062" s="36" t="s">
        <v>180</v>
      </c>
      <c r="M2062" s="31" t="s">
        <v>91</v>
      </c>
    </row>
    <row r="2063" ht="15.75" customHeight="1">
      <c r="A2063" s="37" t="str">
        <f t="shared" si="1"/>
        <v>Belgium-Europe2012</v>
      </c>
      <c r="B2063" s="37">
        <v>0.011</v>
      </c>
      <c r="C2063" s="37">
        <v>0.004</v>
      </c>
      <c r="D2063" s="37">
        <v>83.0</v>
      </c>
      <c r="E2063" s="37">
        <v>78.0</v>
      </c>
      <c r="F2063" s="37">
        <v>0.169</v>
      </c>
      <c r="G2063" s="37">
        <v>0.655</v>
      </c>
      <c r="H2063" s="37">
        <v>0.176</v>
      </c>
      <c r="I2063" s="37">
        <v>1.1128246E7</v>
      </c>
      <c r="J2063" s="37">
        <v>0.977</v>
      </c>
      <c r="K2063" s="36" t="s">
        <v>184</v>
      </c>
      <c r="L2063" s="36" t="s">
        <v>180</v>
      </c>
      <c r="M2063" s="31" t="s">
        <v>91</v>
      </c>
    </row>
    <row r="2064" ht="15.75" customHeight="1">
      <c r="A2064" s="37" t="str">
        <f t="shared" si="1"/>
        <v>Finland-Europe2012</v>
      </c>
      <c r="B2064" s="37">
        <v>0.011</v>
      </c>
      <c r="C2064" s="37">
        <v>0.002</v>
      </c>
      <c r="D2064" s="37">
        <v>84.0</v>
      </c>
      <c r="E2064" s="37">
        <v>78.0</v>
      </c>
      <c r="F2064" s="37">
        <v>0.164</v>
      </c>
      <c r="G2064" s="37">
        <v>0.653</v>
      </c>
      <c r="H2064" s="37">
        <v>0.183</v>
      </c>
      <c r="I2064" s="37">
        <v>5413971.0</v>
      </c>
      <c r="J2064" s="37">
        <v>0.838</v>
      </c>
      <c r="K2064" s="36" t="s">
        <v>193</v>
      </c>
      <c r="L2064" s="36" t="s">
        <v>180</v>
      </c>
      <c r="M2064" s="31" t="s">
        <v>91</v>
      </c>
    </row>
    <row r="2065" ht="15.75" customHeight="1">
      <c r="A2065" s="37" t="str">
        <f t="shared" si="1"/>
        <v>Netherlands-Europe2012</v>
      </c>
      <c r="B2065" s="37">
        <v>0.011</v>
      </c>
      <c r="C2065" s="37">
        <v>0.004</v>
      </c>
      <c r="D2065" s="37">
        <v>83.0</v>
      </c>
      <c r="E2065" s="37">
        <v>79.0</v>
      </c>
      <c r="F2065" s="37">
        <v>0.172</v>
      </c>
      <c r="G2065" s="37">
        <v>0.663</v>
      </c>
      <c r="H2065" s="37">
        <v>0.164</v>
      </c>
      <c r="I2065" s="37">
        <v>1.6754962E7</v>
      </c>
      <c r="J2065" s="37">
        <v>0.886</v>
      </c>
      <c r="K2065" s="36" t="s">
        <v>211</v>
      </c>
      <c r="L2065" s="36" t="s">
        <v>180</v>
      </c>
      <c r="M2065" s="31" t="s">
        <v>91</v>
      </c>
    </row>
    <row r="2066" ht="15.75" customHeight="1">
      <c r="A2066" s="37" t="str">
        <f t="shared" si="1"/>
        <v>Luxembourg-Europe2012</v>
      </c>
      <c r="B2066" s="37">
        <v>0.011</v>
      </c>
      <c r="C2066" s="37">
        <v>0.002</v>
      </c>
      <c r="D2066" s="37">
        <v>84.0</v>
      </c>
      <c r="E2066" s="37">
        <v>79.0</v>
      </c>
      <c r="F2066" s="37">
        <v>0.175</v>
      </c>
      <c r="G2066" s="37">
        <v>0.685</v>
      </c>
      <c r="H2066" s="37">
        <v>0.141</v>
      </c>
      <c r="I2066" s="37">
        <v>530946.0</v>
      </c>
      <c r="J2066" s="37">
        <v>0.892</v>
      </c>
      <c r="K2066" s="36" t="s">
        <v>206</v>
      </c>
      <c r="L2066" s="36" t="s">
        <v>180</v>
      </c>
      <c r="M2066" s="31" t="s">
        <v>91</v>
      </c>
    </row>
    <row r="2067" ht="15.75" customHeight="1">
      <c r="A2067" s="37" t="str">
        <f t="shared" si="1"/>
        <v>Moldova-Europe2012</v>
      </c>
      <c r="B2067" s="37">
        <v>0.012</v>
      </c>
      <c r="C2067" s="37">
        <v>0.014</v>
      </c>
      <c r="D2067" s="37">
        <v>73.0</v>
      </c>
      <c r="E2067" s="37">
        <v>65.0</v>
      </c>
      <c r="F2067" s="37">
        <v>0.165</v>
      </c>
      <c r="G2067" s="37">
        <v>0.722</v>
      </c>
      <c r="H2067" s="37">
        <v>0.112</v>
      </c>
      <c r="I2067" s="37">
        <v>3559519.0</v>
      </c>
      <c r="J2067" s="37">
        <v>0.449</v>
      </c>
      <c r="K2067" s="36" t="s">
        <v>208</v>
      </c>
      <c r="L2067" s="36" t="s">
        <v>180</v>
      </c>
      <c r="M2067" s="31" t="s">
        <v>91</v>
      </c>
    </row>
    <row r="2068" ht="15.75" customHeight="1">
      <c r="A2068" s="37" t="str">
        <f t="shared" si="1"/>
        <v>Belarus-Europe2012</v>
      </c>
      <c r="B2068" s="37">
        <v>0.012</v>
      </c>
      <c r="C2068" s="37">
        <v>0.004</v>
      </c>
      <c r="D2068" s="37">
        <v>78.0</v>
      </c>
      <c r="E2068" s="37">
        <v>67.0</v>
      </c>
      <c r="F2068" s="37">
        <v>0.151</v>
      </c>
      <c r="G2068" s="37">
        <v>0.711</v>
      </c>
      <c r="H2068" s="37">
        <v>0.138</v>
      </c>
      <c r="I2068" s="37">
        <v>9464000.0</v>
      </c>
      <c r="J2068" s="37">
        <v>0.755</v>
      </c>
      <c r="K2068" s="36" t="s">
        <v>183</v>
      </c>
      <c r="L2068" s="36" t="s">
        <v>180</v>
      </c>
      <c r="M2068" s="31" t="s">
        <v>91</v>
      </c>
    </row>
    <row r="2069" ht="15.75" customHeight="1">
      <c r="A2069" s="37" t="str">
        <f t="shared" si="1"/>
        <v>Montenegro-Europe2012</v>
      </c>
      <c r="B2069" s="37">
        <v>0.012</v>
      </c>
      <c r="C2069" s="37">
        <v>0.005</v>
      </c>
      <c r="D2069" s="37">
        <v>77.0</v>
      </c>
      <c r="E2069" s="37">
        <v>72.0</v>
      </c>
      <c r="F2069" s="37">
        <v>0.19</v>
      </c>
      <c r="G2069" s="37">
        <v>0.682</v>
      </c>
      <c r="H2069" s="37">
        <v>0.128</v>
      </c>
      <c r="I2069" s="37">
        <v>621081.0</v>
      </c>
      <c r="J2069" s="37">
        <v>0.635</v>
      </c>
      <c r="K2069" s="36" t="s">
        <v>210</v>
      </c>
      <c r="L2069" s="36" t="s">
        <v>180</v>
      </c>
      <c r="M2069" s="31" t="s">
        <v>91</v>
      </c>
    </row>
    <row r="2070" ht="15.75" customHeight="1">
      <c r="A2070" s="37" t="str">
        <f t="shared" si="1"/>
        <v>Cyprus-Europe2012</v>
      </c>
      <c r="B2070" s="37">
        <v>0.012</v>
      </c>
      <c r="C2070" s="37">
        <v>0.003</v>
      </c>
      <c r="D2070" s="37">
        <v>82.0</v>
      </c>
      <c r="E2070" s="37">
        <v>78.0</v>
      </c>
      <c r="F2070" s="37">
        <v>0.172</v>
      </c>
      <c r="G2070" s="37">
        <v>0.708</v>
      </c>
      <c r="H2070" s="37">
        <v>0.12</v>
      </c>
      <c r="I2070" s="37">
        <v>1128994.0</v>
      </c>
      <c r="J2070" s="37">
        <v>0.673</v>
      </c>
      <c r="K2070" s="36" t="s">
        <v>188</v>
      </c>
      <c r="L2070" s="36" t="s">
        <v>180</v>
      </c>
      <c r="M2070" s="31" t="s">
        <v>91</v>
      </c>
    </row>
    <row r="2071" ht="15.75" customHeight="1">
      <c r="A2071" s="37" t="str">
        <f t="shared" si="1"/>
        <v>Norway-Europe2012</v>
      </c>
      <c r="B2071" s="37">
        <v>0.012</v>
      </c>
      <c r="C2071" s="37">
        <v>0.002</v>
      </c>
      <c r="D2071" s="37">
        <v>84.0</v>
      </c>
      <c r="E2071" s="37">
        <v>80.0</v>
      </c>
      <c r="F2071" s="37">
        <v>0.186</v>
      </c>
      <c r="G2071" s="37">
        <v>0.659</v>
      </c>
      <c r="H2071" s="37">
        <v>0.155</v>
      </c>
      <c r="I2071" s="37">
        <v>5018573.0</v>
      </c>
      <c r="J2071" s="37">
        <v>0.797</v>
      </c>
      <c r="K2071" s="36" t="s">
        <v>213</v>
      </c>
      <c r="L2071" s="36" t="s">
        <v>180</v>
      </c>
      <c r="M2071" s="31" t="s">
        <v>91</v>
      </c>
    </row>
    <row r="2072" ht="15.75" customHeight="1">
      <c r="A2072" s="37" t="str">
        <f t="shared" si="1"/>
        <v>Sweden-Europe2012</v>
      </c>
      <c r="B2072" s="37">
        <v>0.012</v>
      </c>
      <c r="C2072" s="37">
        <v>0.002</v>
      </c>
      <c r="D2072" s="37">
        <v>84.0</v>
      </c>
      <c r="E2072" s="37">
        <v>80.0</v>
      </c>
      <c r="F2072" s="37">
        <v>0.167</v>
      </c>
      <c r="G2072" s="37">
        <v>0.644</v>
      </c>
      <c r="H2072" s="37">
        <v>0.189</v>
      </c>
      <c r="I2072" s="37">
        <v>9519374.0</v>
      </c>
      <c r="J2072" s="37">
        <v>0.854</v>
      </c>
      <c r="K2072" s="36" t="s">
        <v>223</v>
      </c>
      <c r="L2072" s="36" t="s">
        <v>180</v>
      </c>
      <c r="M2072" s="31" t="s">
        <v>91</v>
      </c>
    </row>
    <row r="2073" ht="15.75" customHeight="1">
      <c r="A2073" s="37" t="str">
        <f t="shared" si="1"/>
        <v>Russia-Europe2012</v>
      </c>
      <c r="B2073" s="37">
        <v>0.013</v>
      </c>
      <c r="C2073" s="37">
        <v>0.009</v>
      </c>
      <c r="D2073" s="37">
        <v>76.0</v>
      </c>
      <c r="E2073" s="37">
        <v>65.0</v>
      </c>
      <c r="F2073" s="37">
        <v>0.154</v>
      </c>
      <c r="G2073" s="37">
        <v>0.716</v>
      </c>
      <c r="H2073" s="37">
        <v>0.13</v>
      </c>
      <c r="I2073" s="37">
        <v>1.43178E8</v>
      </c>
      <c r="J2073" s="37">
        <v>0.738</v>
      </c>
      <c r="K2073" s="36" t="s">
        <v>217</v>
      </c>
      <c r="L2073" s="36" t="s">
        <v>180</v>
      </c>
      <c r="M2073" s="31" t="s">
        <v>91</v>
      </c>
    </row>
    <row r="2074" ht="15.75" customHeight="1">
      <c r="A2074" s="37" t="str">
        <f t="shared" si="1"/>
        <v>Albania-Europe2012</v>
      </c>
      <c r="B2074" s="37">
        <v>0.013</v>
      </c>
      <c r="C2074" s="37">
        <v>0.014</v>
      </c>
      <c r="D2074" s="37">
        <v>80.0</v>
      </c>
      <c r="E2074" s="37">
        <v>74.0</v>
      </c>
      <c r="F2074" s="37">
        <v>0.213</v>
      </c>
      <c r="G2074" s="37">
        <v>0.681</v>
      </c>
      <c r="H2074" s="37">
        <v>0.106</v>
      </c>
      <c r="I2074" s="37">
        <v>2801681.0</v>
      </c>
      <c r="J2074" s="37">
        <v>0.543</v>
      </c>
      <c r="K2074" s="36" t="s">
        <v>179</v>
      </c>
      <c r="L2074" s="36" t="s">
        <v>180</v>
      </c>
      <c r="M2074" s="31" t="s">
        <v>91</v>
      </c>
    </row>
    <row r="2075" ht="15.75" customHeight="1">
      <c r="A2075" s="37" t="str">
        <f t="shared" si="1"/>
        <v>France-Europe2012</v>
      </c>
      <c r="B2075" s="37">
        <v>0.013</v>
      </c>
      <c r="C2075" s="37">
        <v>0.004</v>
      </c>
      <c r="D2075" s="37">
        <v>86.0</v>
      </c>
      <c r="E2075" s="37">
        <v>79.0</v>
      </c>
      <c r="F2075" s="37">
        <v>0.183</v>
      </c>
      <c r="G2075" s="37">
        <v>0.643</v>
      </c>
      <c r="H2075" s="37">
        <v>0.175</v>
      </c>
      <c r="I2075" s="37">
        <v>6.5676758E7</v>
      </c>
      <c r="J2075" s="37">
        <v>0.788</v>
      </c>
      <c r="K2075" s="36" t="s">
        <v>194</v>
      </c>
      <c r="L2075" s="36" t="s">
        <v>180</v>
      </c>
      <c r="M2075" s="31" t="s">
        <v>91</v>
      </c>
    </row>
    <row r="2076" ht="15.75" customHeight="1">
      <c r="A2076" s="37" t="str">
        <f t="shared" si="1"/>
        <v>United Kingdom-Europe2012</v>
      </c>
      <c r="B2076" s="37">
        <v>0.013</v>
      </c>
      <c r="C2076" s="37">
        <v>0.004</v>
      </c>
      <c r="D2076" s="37">
        <v>84.0</v>
      </c>
      <c r="E2076" s="37">
        <v>80.0</v>
      </c>
      <c r="F2076" s="37">
        <v>0.175</v>
      </c>
      <c r="G2076" s="37">
        <v>0.653</v>
      </c>
      <c r="H2076" s="37">
        <v>0.172</v>
      </c>
      <c r="I2076" s="37">
        <v>6.3695687E7</v>
      </c>
      <c r="J2076" s="37">
        <v>0.818</v>
      </c>
      <c r="K2076" s="36" t="s">
        <v>227</v>
      </c>
      <c r="L2076" s="36" t="s">
        <v>180</v>
      </c>
      <c r="M2076" s="31" t="s">
        <v>91</v>
      </c>
    </row>
    <row r="2077" ht="15.75" customHeight="1">
      <c r="A2077" s="37" t="str">
        <f t="shared" si="1"/>
        <v>Faeroe Islands-Europe2012</v>
      </c>
      <c r="B2077" s="37">
        <v>0.013</v>
      </c>
      <c r="C2077" s="36"/>
      <c r="D2077" s="37">
        <v>85.0</v>
      </c>
      <c r="E2077" s="37">
        <v>80.0</v>
      </c>
      <c r="F2077" s="36"/>
      <c r="G2077" s="36"/>
      <c r="H2077" s="36"/>
      <c r="I2077" s="37">
        <v>49506.0</v>
      </c>
      <c r="J2077" s="37">
        <v>0.413</v>
      </c>
      <c r="K2077" s="36" t="s">
        <v>192</v>
      </c>
      <c r="L2077" s="36" t="s">
        <v>180</v>
      </c>
      <c r="M2077" s="31" t="s">
        <v>91</v>
      </c>
    </row>
    <row r="2078" ht="15.75" customHeight="1">
      <c r="A2078" s="37" t="str">
        <f t="shared" si="1"/>
        <v>Iceland-Europe2012</v>
      </c>
      <c r="B2078" s="37">
        <v>0.014</v>
      </c>
      <c r="C2078" s="37">
        <v>0.002</v>
      </c>
      <c r="D2078" s="37">
        <v>84.0</v>
      </c>
      <c r="E2078" s="37">
        <v>82.0</v>
      </c>
      <c r="F2078" s="37">
        <v>0.207</v>
      </c>
      <c r="G2078" s="37">
        <v>0.667</v>
      </c>
      <c r="H2078" s="37">
        <v>0.126</v>
      </c>
      <c r="I2078" s="37">
        <v>320716.0</v>
      </c>
      <c r="J2078" s="37">
        <v>0.938</v>
      </c>
      <c r="K2078" s="36" t="s">
        <v>198</v>
      </c>
      <c r="L2078" s="36" t="s">
        <v>180</v>
      </c>
      <c r="M2078" s="31" t="s">
        <v>91</v>
      </c>
    </row>
    <row r="2079" ht="15.75" customHeight="1">
      <c r="A2079" s="37" t="str">
        <f t="shared" si="1"/>
        <v>Ireland-Europe2012</v>
      </c>
      <c r="B2079" s="37">
        <v>0.016</v>
      </c>
      <c r="C2079" s="37">
        <v>0.003</v>
      </c>
      <c r="D2079" s="37">
        <v>83.0</v>
      </c>
      <c r="E2079" s="37">
        <v>79.0</v>
      </c>
      <c r="F2079" s="37">
        <v>0.215</v>
      </c>
      <c r="G2079" s="37">
        <v>0.667</v>
      </c>
      <c r="H2079" s="37">
        <v>0.118</v>
      </c>
      <c r="I2079" s="37">
        <v>4586897.0</v>
      </c>
      <c r="J2079" s="37">
        <v>0.624</v>
      </c>
      <c r="K2079" s="36" t="s">
        <v>199</v>
      </c>
      <c r="L2079" s="36" t="s">
        <v>180</v>
      </c>
      <c r="M2079" s="31" t="s">
        <v>91</v>
      </c>
    </row>
    <row r="2080" ht="15.75" customHeight="1">
      <c r="A2080" s="37" t="str">
        <f t="shared" si="1"/>
        <v>Turkey-Europe2012</v>
      </c>
      <c r="B2080" s="37">
        <v>0.017</v>
      </c>
      <c r="C2080" s="37">
        <v>0.017</v>
      </c>
      <c r="D2080" s="37">
        <v>78.0</v>
      </c>
      <c r="E2080" s="37">
        <v>72.0</v>
      </c>
      <c r="F2080" s="37">
        <v>0.26</v>
      </c>
      <c r="G2080" s="37">
        <v>0.667</v>
      </c>
      <c r="H2080" s="37">
        <v>0.073</v>
      </c>
      <c r="I2080" s="37">
        <v>7.3997128E7</v>
      </c>
      <c r="J2080" s="37">
        <v>0.718</v>
      </c>
      <c r="K2080" s="36" t="s">
        <v>225</v>
      </c>
      <c r="L2080" s="36" t="s">
        <v>180</v>
      </c>
      <c r="M2080" s="31" t="s">
        <v>91</v>
      </c>
    </row>
    <row r="2081" ht="15.75" customHeight="1">
      <c r="A2081" s="37" t="str">
        <f t="shared" si="1"/>
        <v>Kosovo-Europe2012</v>
      </c>
      <c r="B2081" s="37">
        <v>0.018</v>
      </c>
      <c r="C2081" s="36"/>
      <c r="D2081" s="37">
        <v>73.0</v>
      </c>
      <c r="E2081" s="37">
        <v>68.0</v>
      </c>
      <c r="F2081" s="36"/>
      <c r="G2081" s="36"/>
      <c r="H2081" s="36"/>
      <c r="I2081" s="37">
        <v>1807106.0</v>
      </c>
      <c r="J2081" s="36"/>
      <c r="K2081" s="36" t="s">
        <v>202</v>
      </c>
      <c r="L2081" s="36" t="s">
        <v>180</v>
      </c>
      <c r="M2081" s="31" t="s">
        <v>91</v>
      </c>
    </row>
    <row r="2082" ht="15.75" customHeight="1">
      <c r="A2082" s="37" t="str">
        <f t="shared" si="1"/>
        <v>Lebanon-Middle East2005</v>
      </c>
      <c r="B2082" s="37">
        <v>0.014</v>
      </c>
      <c r="C2082" s="37">
        <v>0.012</v>
      </c>
      <c r="D2082" s="37">
        <v>79.0</v>
      </c>
      <c r="E2082" s="37">
        <v>75.0</v>
      </c>
      <c r="F2082" s="37">
        <v>0.279</v>
      </c>
      <c r="G2082" s="37">
        <v>0.646</v>
      </c>
      <c r="H2082" s="37">
        <v>0.075</v>
      </c>
      <c r="I2082" s="37">
        <v>3986865.0</v>
      </c>
      <c r="J2082" s="37">
        <v>0.866</v>
      </c>
      <c r="K2082" s="36" t="s">
        <v>235</v>
      </c>
      <c r="L2082" s="36" t="s">
        <v>229</v>
      </c>
      <c r="M2082" s="31" t="s">
        <v>84</v>
      </c>
    </row>
    <row r="2083" ht="15.75" customHeight="1">
      <c r="A2083" s="37" t="str">
        <f t="shared" si="1"/>
        <v>Qatar-Middle East2005</v>
      </c>
      <c r="B2083" s="37">
        <v>0.015</v>
      </c>
      <c r="C2083" s="37">
        <v>0.009</v>
      </c>
      <c r="D2083" s="37">
        <v>78.0</v>
      </c>
      <c r="E2083" s="37">
        <v>77.0</v>
      </c>
      <c r="F2083" s="37">
        <v>0.237</v>
      </c>
      <c r="G2083" s="37">
        <v>0.749</v>
      </c>
      <c r="H2083" s="37">
        <v>0.014</v>
      </c>
      <c r="I2083" s="37">
        <v>821159.0</v>
      </c>
      <c r="J2083" s="37">
        <v>0.974</v>
      </c>
      <c r="K2083" s="36" t="s">
        <v>237</v>
      </c>
      <c r="L2083" s="36" t="s">
        <v>229</v>
      </c>
      <c r="M2083" s="31" t="s">
        <v>84</v>
      </c>
    </row>
    <row r="2084" ht="15.75" customHeight="1">
      <c r="A2084" s="37" t="str">
        <f t="shared" si="1"/>
        <v>United Arab Emirates-Middle East2005</v>
      </c>
      <c r="B2084" s="37">
        <v>0.016</v>
      </c>
      <c r="C2084" s="37">
        <v>0.008</v>
      </c>
      <c r="D2084" s="37">
        <v>77.0</v>
      </c>
      <c r="E2084" s="37">
        <v>75.0</v>
      </c>
      <c r="F2084" s="37">
        <v>0.2</v>
      </c>
      <c r="G2084" s="37">
        <v>0.791</v>
      </c>
      <c r="H2084" s="37">
        <v>0.008</v>
      </c>
      <c r="I2084" s="37">
        <v>4148883.0</v>
      </c>
      <c r="J2084" s="37">
        <v>0.823</v>
      </c>
      <c r="K2084" s="36" t="s">
        <v>240</v>
      </c>
      <c r="L2084" s="36" t="s">
        <v>229</v>
      </c>
      <c r="M2084" s="31" t="s">
        <v>84</v>
      </c>
    </row>
    <row r="2085" ht="15.75" customHeight="1">
      <c r="A2085" s="37" t="str">
        <f t="shared" si="1"/>
        <v>Iran-Middle East2005</v>
      </c>
      <c r="B2085" s="37">
        <v>0.018</v>
      </c>
      <c r="C2085" s="37">
        <v>0.022</v>
      </c>
      <c r="D2085" s="37">
        <v>73.0</v>
      </c>
      <c r="E2085" s="37">
        <v>70.0</v>
      </c>
      <c r="F2085" s="37">
        <v>0.258</v>
      </c>
      <c r="G2085" s="37">
        <v>0.693</v>
      </c>
      <c r="H2085" s="37">
        <v>0.049</v>
      </c>
      <c r="I2085" s="37">
        <v>7.0152384E7</v>
      </c>
      <c r="J2085" s="37">
        <v>0.676</v>
      </c>
      <c r="K2085" s="36" t="s">
        <v>230</v>
      </c>
      <c r="L2085" s="36" t="s">
        <v>229</v>
      </c>
      <c r="M2085" s="31" t="s">
        <v>84</v>
      </c>
    </row>
    <row r="2086" ht="15.75" customHeight="1">
      <c r="A2086" s="37" t="str">
        <f t="shared" si="1"/>
        <v>Bahrain-Middle East2005</v>
      </c>
      <c r="B2086" s="37">
        <v>0.019</v>
      </c>
      <c r="C2086" s="37">
        <v>0.009</v>
      </c>
      <c r="D2086" s="37">
        <v>76.0</v>
      </c>
      <c r="E2086" s="37">
        <v>75.0</v>
      </c>
      <c r="F2086" s="37">
        <v>0.269</v>
      </c>
      <c r="G2086" s="37">
        <v>0.709</v>
      </c>
      <c r="H2086" s="37">
        <v>0.022</v>
      </c>
      <c r="I2086" s="37">
        <v>879534.0</v>
      </c>
      <c r="J2086" s="37">
        <v>0.884</v>
      </c>
      <c r="K2086" s="36" t="s">
        <v>228</v>
      </c>
      <c r="L2086" s="36" t="s">
        <v>229</v>
      </c>
      <c r="M2086" s="31" t="s">
        <v>84</v>
      </c>
    </row>
    <row r="2087" ht="15.75" customHeight="1">
      <c r="A2087" s="37" t="str">
        <f t="shared" si="1"/>
        <v>Kuwait-Middle East2005</v>
      </c>
      <c r="B2087" s="37">
        <v>0.021</v>
      </c>
      <c r="C2087" s="37">
        <v>0.01</v>
      </c>
      <c r="D2087" s="37">
        <v>75.0</v>
      </c>
      <c r="E2087" s="37">
        <v>73.0</v>
      </c>
      <c r="F2087" s="37">
        <v>0.255</v>
      </c>
      <c r="G2087" s="37">
        <v>0.712</v>
      </c>
      <c r="H2087" s="37">
        <v>0.033</v>
      </c>
      <c r="I2087" s="37">
        <v>2296314.0</v>
      </c>
      <c r="J2087" s="37">
        <v>0.982</v>
      </c>
      <c r="K2087" s="36" t="s">
        <v>234</v>
      </c>
      <c r="L2087" s="36" t="s">
        <v>229</v>
      </c>
      <c r="M2087" s="31" t="s">
        <v>84</v>
      </c>
    </row>
    <row r="2088" ht="15.75" customHeight="1">
      <c r="A2088" s="37" t="str">
        <f t="shared" si="1"/>
        <v>Israel-Middle East2005</v>
      </c>
      <c r="B2088" s="37">
        <v>0.021</v>
      </c>
      <c r="C2088" s="37">
        <v>0.005</v>
      </c>
      <c r="D2088" s="37">
        <v>82.0</v>
      </c>
      <c r="E2088" s="37">
        <v>78.0</v>
      </c>
      <c r="F2088" s="37">
        <v>0.279</v>
      </c>
      <c r="G2088" s="37">
        <v>0.621</v>
      </c>
      <c r="H2088" s="37">
        <v>0.1</v>
      </c>
      <c r="I2088" s="37">
        <v>6930100.0</v>
      </c>
      <c r="J2088" s="37">
        <v>0.915</v>
      </c>
      <c r="K2088" s="36" t="s">
        <v>232</v>
      </c>
      <c r="L2088" s="36" t="s">
        <v>229</v>
      </c>
      <c r="M2088" s="31" t="s">
        <v>84</v>
      </c>
    </row>
    <row r="2089" ht="15.75" customHeight="1">
      <c r="A2089" s="37" t="str">
        <f t="shared" si="1"/>
        <v>Oman-Middle East2005</v>
      </c>
      <c r="B2089" s="37">
        <v>0.022</v>
      </c>
      <c r="C2089" s="37">
        <v>0.011</v>
      </c>
      <c r="D2089" s="37">
        <v>77.0</v>
      </c>
      <c r="E2089" s="37">
        <v>72.0</v>
      </c>
      <c r="F2089" s="37">
        <v>0.351</v>
      </c>
      <c r="G2089" s="37">
        <v>0.624</v>
      </c>
      <c r="H2089" s="37">
        <v>0.025</v>
      </c>
      <c r="I2089" s="37">
        <v>2522325.0</v>
      </c>
      <c r="J2089" s="37">
        <v>0.724</v>
      </c>
      <c r="K2089" s="36" t="s">
        <v>236</v>
      </c>
      <c r="L2089" s="36" t="s">
        <v>229</v>
      </c>
      <c r="M2089" s="31" t="s">
        <v>84</v>
      </c>
    </row>
    <row r="2090" ht="15.75" customHeight="1">
      <c r="A2090" s="37" t="str">
        <f t="shared" si="1"/>
        <v>Saudi Arabia-Middle East2005</v>
      </c>
      <c r="B2090" s="37">
        <v>0.023</v>
      </c>
      <c r="C2090" s="37">
        <v>0.017</v>
      </c>
      <c r="D2090" s="37">
        <v>76.0</v>
      </c>
      <c r="E2090" s="37">
        <v>72.0</v>
      </c>
      <c r="F2090" s="37">
        <v>0.343</v>
      </c>
      <c r="G2090" s="37">
        <v>0.626</v>
      </c>
      <c r="H2090" s="37">
        <v>0.031</v>
      </c>
      <c r="I2090" s="37">
        <v>2.4690067E7</v>
      </c>
      <c r="J2090" s="37">
        <v>0.81</v>
      </c>
      <c r="K2090" s="36" t="s">
        <v>238</v>
      </c>
      <c r="L2090" s="36" t="s">
        <v>229</v>
      </c>
      <c r="M2090" s="31" t="s">
        <v>84</v>
      </c>
    </row>
    <row r="2091" ht="15.75" customHeight="1">
      <c r="A2091" s="37" t="str">
        <f t="shared" si="1"/>
        <v>Syria-Middle East2005</v>
      </c>
      <c r="B2091" s="37">
        <v>0.027</v>
      </c>
      <c r="C2091" s="37">
        <v>0.016</v>
      </c>
      <c r="D2091" s="37">
        <v>77.0</v>
      </c>
      <c r="E2091" s="37">
        <v>73.0</v>
      </c>
      <c r="F2091" s="37">
        <v>0.386</v>
      </c>
      <c r="G2091" s="37">
        <v>0.58</v>
      </c>
      <c r="H2091" s="37">
        <v>0.034</v>
      </c>
      <c r="I2091" s="37">
        <v>1.8167367E7</v>
      </c>
      <c r="J2091" s="37">
        <v>0.538</v>
      </c>
      <c r="K2091" s="36" t="s">
        <v>239</v>
      </c>
      <c r="L2091" s="36" t="s">
        <v>229</v>
      </c>
      <c r="M2091" s="31" t="s">
        <v>84</v>
      </c>
    </row>
    <row r="2092" ht="15.75" customHeight="1">
      <c r="A2092" s="37" t="str">
        <f t="shared" si="1"/>
        <v>Jordan-Middle East2005</v>
      </c>
      <c r="B2092" s="37">
        <v>0.03</v>
      </c>
      <c r="C2092" s="37">
        <v>0.02</v>
      </c>
      <c r="D2092" s="37">
        <v>74.0</v>
      </c>
      <c r="E2092" s="37">
        <v>71.0</v>
      </c>
      <c r="F2092" s="37">
        <v>0.379</v>
      </c>
      <c r="G2092" s="37">
        <v>0.589</v>
      </c>
      <c r="H2092" s="37">
        <v>0.032</v>
      </c>
      <c r="I2092" s="37">
        <v>5411000.0</v>
      </c>
      <c r="J2092" s="37">
        <v>0.812</v>
      </c>
      <c r="K2092" s="36" t="s">
        <v>233</v>
      </c>
      <c r="L2092" s="36" t="s">
        <v>229</v>
      </c>
      <c r="M2092" s="31" t="s">
        <v>84</v>
      </c>
    </row>
    <row r="2093" ht="15.75" customHeight="1">
      <c r="A2093" s="37" t="str">
        <f t="shared" si="1"/>
        <v>Iraq-Middle East2005</v>
      </c>
      <c r="B2093" s="37">
        <v>0.034</v>
      </c>
      <c r="C2093" s="37">
        <v>0.033</v>
      </c>
      <c r="D2093" s="37">
        <v>72.0</v>
      </c>
      <c r="E2093" s="37">
        <v>67.0</v>
      </c>
      <c r="F2093" s="37">
        <v>0.419</v>
      </c>
      <c r="G2093" s="37">
        <v>0.546</v>
      </c>
      <c r="H2093" s="37">
        <v>0.035</v>
      </c>
      <c r="I2093" s="37">
        <v>2.7377045E7</v>
      </c>
      <c r="J2093" s="37">
        <v>0.688</v>
      </c>
      <c r="K2093" s="36" t="s">
        <v>231</v>
      </c>
      <c r="L2093" s="36" t="s">
        <v>229</v>
      </c>
      <c r="M2093" s="31" t="s">
        <v>84</v>
      </c>
    </row>
    <row r="2094" ht="15.75" customHeight="1">
      <c r="A2094" s="37" t="str">
        <f t="shared" si="1"/>
        <v>Yemen-Middle East2005</v>
      </c>
      <c r="B2094" s="37">
        <v>0.035</v>
      </c>
      <c r="C2094" s="37">
        <v>0.056</v>
      </c>
      <c r="D2094" s="37">
        <v>63.0</v>
      </c>
      <c r="E2094" s="37">
        <v>60.0</v>
      </c>
      <c r="F2094" s="37">
        <v>0.457</v>
      </c>
      <c r="G2094" s="37">
        <v>0.517</v>
      </c>
      <c r="H2094" s="37">
        <v>0.026</v>
      </c>
      <c r="I2094" s="37">
        <v>2.0139661E7</v>
      </c>
      <c r="J2094" s="37">
        <v>0.289</v>
      </c>
      <c r="K2094" s="36" t="s">
        <v>241</v>
      </c>
      <c r="L2094" s="36" t="s">
        <v>229</v>
      </c>
      <c r="M2094" s="31" t="s">
        <v>84</v>
      </c>
    </row>
    <row r="2095" ht="15.75" customHeight="1">
      <c r="A2095" s="37" t="str">
        <f t="shared" si="1"/>
        <v>Lebanon-Middle East2006</v>
      </c>
      <c r="B2095" s="37">
        <v>0.014</v>
      </c>
      <c r="C2095" s="37">
        <v>0.011</v>
      </c>
      <c r="D2095" s="37">
        <v>80.0</v>
      </c>
      <c r="E2095" s="37">
        <v>76.0</v>
      </c>
      <c r="F2095" s="37">
        <v>0.274</v>
      </c>
      <c r="G2095" s="37">
        <v>0.65</v>
      </c>
      <c r="H2095" s="37">
        <v>0.076</v>
      </c>
      <c r="I2095" s="37">
        <v>4079823.0</v>
      </c>
      <c r="J2095" s="37">
        <v>0.867</v>
      </c>
      <c r="K2095" s="36" t="s">
        <v>235</v>
      </c>
      <c r="L2095" s="36" t="s">
        <v>229</v>
      </c>
      <c r="M2095" s="31" t="s">
        <v>85</v>
      </c>
    </row>
    <row r="2096" ht="15.75" customHeight="1">
      <c r="A2096" s="37" t="str">
        <f t="shared" si="1"/>
        <v>Qatar-Middle East2006</v>
      </c>
      <c r="B2096" s="37">
        <v>0.014</v>
      </c>
      <c r="C2096" s="37">
        <v>0.009</v>
      </c>
      <c r="D2096" s="37">
        <v>78.0</v>
      </c>
      <c r="E2096" s="37">
        <v>77.0</v>
      </c>
      <c r="F2096" s="37">
        <v>0.21</v>
      </c>
      <c r="G2096" s="37">
        <v>0.778</v>
      </c>
      <c r="H2096" s="37">
        <v>0.013</v>
      </c>
      <c r="I2096" s="37">
        <v>967602.0</v>
      </c>
      <c r="J2096" s="37">
        <v>0.978</v>
      </c>
      <c r="K2096" s="36" t="s">
        <v>237</v>
      </c>
      <c r="L2096" s="36" t="s">
        <v>229</v>
      </c>
      <c r="M2096" s="31" t="s">
        <v>85</v>
      </c>
    </row>
    <row r="2097" ht="15.75" customHeight="1">
      <c r="A2097" s="37" t="str">
        <f t="shared" si="1"/>
        <v>United Arab Emirates-Middle East2006</v>
      </c>
      <c r="B2097" s="37">
        <v>0.016</v>
      </c>
      <c r="C2097" s="37">
        <v>0.008</v>
      </c>
      <c r="D2097" s="37">
        <v>77.0</v>
      </c>
      <c r="E2097" s="37">
        <v>75.0</v>
      </c>
      <c r="F2097" s="37">
        <v>0.18</v>
      </c>
      <c r="G2097" s="37">
        <v>0.813</v>
      </c>
      <c r="H2097" s="37">
        <v>0.007</v>
      </c>
      <c r="I2097" s="37">
        <v>4875639.0</v>
      </c>
      <c r="J2097" s="37">
        <v>0.826</v>
      </c>
      <c r="K2097" s="36" t="s">
        <v>240</v>
      </c>
      <c r="L2097" s="36" t="s">
        <v>229</v>
      </c>
      <c r="M2097" s="31" t="s">
        <v>85</v>
      </c>
    </row>
    <row r="2098" ht="15.75" customHeight="1">
      <c r="A2098" s="37" t="str">
        <f t="shared" si="1"/>
        <v>Iran-Middle East2006</v>
      </c>
      <c r="B2098" s="37">
        <v>0.018</v>
      </c>
      <c r="C2098" s="37">
        <v>0.021</v>
      </c>
      <c r="D2098" s="37">
        <v>74.0</v>
      </c>
      <c r="E2098" s="37">
        <v>70.0</v>
      </c>
      <c r="F2098" s="37">
        <v>0.249</v>
      </c>
      <c r="G2098" s="37">
        <v>0.701</v>
      </c>
      <c r="H2098" s="37">
        <v>0.05</v>
      </c>
      <c r="I2098" s="37">
        <v>7.0976584E7</v>
      </c>
      <c r="J2098" s="37">
        <v>0.682</v>
      </c>
      <c r="K2098" s="36" t="s">
        <v>230</v>
      </c>
      <c r="L2098" s="36" t="s">
        <v>229</v>
      </c>
      <c r="M2098" s="31" t="s">
        <v>85</v>
      </c>
    </row>
    <row r="2099" ht="15.75" customHeight="1">
      <c r="A2099" s="37" t="str">
        <f t="shared" si="1"/>
        <v>Bahrain-Middle East2006</v>
      </c>
      <c r="B2099" s="37">
        <v>0.018</v>
      </c>
      <c r="C2099" s="37">
        <v>0.009</v>
      </c>
      <c r="D2099" s="37">
        <v>76.0</v>
      </c>
      <c r="E2099" s="37">
        <v>75.0</v>
      </c>
      <c r="F2099" s="37">
        <v>0.252</v>
      </c>
      <c r="G2099" s="37">
        <v>0.727</v>
      </c>
      <c r="H2099" s="37">
        <v>0.022</v>
      </c>
      <c r="I2099" s="37">
        <v>950951.0</v>
      </c>
      <c r="J2099" s="37">
        <v>0.884</v>
      </c>
      <c r="K2099" s="36" t="s">
        <v>228</v>
      </c>
      <c r="L2099" s="36" t="s">
        <v>229</v>
      </c>
      <c r="M2099" s="31" t="s">
        <v>85</v>
      </c>
    </row>
    <row r="2100" ht="15.75" customHeight="1">
      <c r="A2100" s="37" t="str">
        <f t="shared" si="1"/>
        <v>Kuwait-Middle East2006</v>
      </c>
      <c r="B2100" s="37">
        <v>0.021</v>
      </c>
      <c r="C2100" s="37">
        <v>0.01</v>
      </c>
      <c r="D2100" s="37">
        <v>75.0</v>
      </c>
      <c r="E2100" s="37">
        <v>73.0</v>
      </c>
      <c r="F2100" s="37">
        <v>0.255</v>
      </c>
      <c r="G2100" s="37">
        <v>0.715</v>
      </c>
      <c r="H2100" s="37">
        <v>0.031</v>
      </c>
      <c r="I2100" s="37">
        <v>2417445.0</v>
      </c>
      <c r="J2100" s="37">
        <v>0.982</v>
      </c>
      <c r="K2100" s="36" t="s">
        <v>234</v>
      </c>
      <c r="L2100" s="36" t="s">
        <v>229</v>
      </c>
      <c r="M2100" s="31" t="s">
        <v>85</v>
      </c>
    </row>
    <row r="2101" ht="15.75" customHeight="1">
      <c r="A2101" s="37" t="str">
        <f t="shared" si="1"/>
        <v>Israel-Middle East2006</v>
      </c>
      <c r="B2101" s="37">
        <v>0.021</v>
      </c>
      <c r="C2101" s="37">
        <v>0.004</v>
      </c>
      <c r="D2101" s="37">
        <v>83.0</v>
      </c>
      <c r="E2101" s="37">
        <v>88.0</v>
      </c>
      <c r="F2101" s="37">
        <v>0.277</v>
      </c>
      <c r="G2101" s="37">
        <v>0.622</v>
      </c>
      <c r="H2101" s="37">
        <v>0.101</v>
      </c>
      <c r="I2101" s="37">
        <v>7053700.0</v>
      </c>
      <c r="J2101" s="37">
        <v>0.916</v>
      </c>
      <c r="K2101" s="36" t="s">
        <v>232</v>
      </c>
      <c r="L2101" s="36" t="s">
        <v>229</v>
      </c>
      <c r="M2101" s="31" t="s">
        <v>85</v>
      </c>
    </row>
    <row r="2102" ht="15.75" customHeight="1">
      <c r="A2102" s="37" t="str">
        <f t="shared" si="1"/>
        <v>Oman-Middle East2006</v>
      </c>
      <c r="B2102" s="37">
        <v>0.022</v>
      </c>
      <c r="C2102" s="37">
        <v>0.011</v>
      </c>
      <c r="D2102" s="37">
        <v>77.0</v>
      </c>
      <c r="E2102" s="37">
        <v>73.0</v>
      </c>
      <c r="F2102" s="37">
        <v>0.34</v>
      </c>
      <c r="G2102" s="37">
        <v>0.635</v>
      </c>
      <c r="H2102" s="37">
        <v>0.025</v>
      </c>
      <c r="I2102" s="37">
        <v>2554905.0</v>
      </c>
      <c r="J2102" s="37">
        <v>0.73</v>
      </c>
      <c r="K2102" s="36" t="s">
        <v>236</v>
      </c>
      <c r="L2102" s="36" t="s">
        <v>229</v>
      </c>
      <c r="M2102" s="31" t="s">
        <v>85</v>
      </c>
    </row>
    <row r="2103" ht="15.75" customHeight="1">
      <c r="A2103" s="37" t="str">
        <f t="shared" si="1"/>
        <v>Saudi Arabia-Middle East2006</v>
      </c>
      <c r="B2103" s="37">
        <v>0.023</v>
      </c>
      <c r="C2103" s="37">
        <v>0.016</v>
      </c>
      <c r="D2103" s="37">
        <v>76.0</v>
      </c>
      <c r="E2103" s="37">
        <v>72.0</v>
      </c>
      <c r="F2103" s="37">
        <v>0.335</v>
      </c>
      <c r="G2103" s="37">
        <v>0.634</v>
      </c>
      <c r="H2103" s="37">
        <v>0.03</v>
      </c>
      <c r="I2103" s="37">
        <v>2.5371936E7</v>
      </c>
      <c r="J2103" s="37">
        <v>0.812</v>
      </c>
      <c r="K2103" s="36" t="s">
        <v>238</v>
      </c>
      <c r="L2103" s="36" t="s">
        <v>229</v>
      </c>
      <c r="M2103" s="31" t="s">
        <v>85</v>
      </c>
    </row>
    <row r="2104" ht="15.75" customHeight="1">
      <c r="A2104" s="37" t="str">
        <f t="shared" si="1"/>
        <v>Syria-Middle East2006</v>
      </c>
      <c r="B2104" s="37">
        <v>0.027</v>
      </c>
      <c r="C2104" s="37">
        <v>0.015</v>
      </c>
      <c r="D2104" s="37">
        <v>77.0</v>
      </c>
      <c r="E2104" s="37">
        <v>73.0</v>
      </c>
      <c r="F2104" s="37">
        <v>0.38</v>
      </c>
      <c r="G2104" s="37">
        <v>0.585</v>
      </c>
      <c r="H2104" s="37">
        <v>0.034</v>
      </c>
      <c r="I2104" s="37">
        <v>1.8804914E7</v>
      </c>
      <c r="J2104" s="37">
        <v>0.542</v>
      </c>
      <c r="K2104" s="36" t="s">
        <v>239</v>
      </c>
      <c r="L2104" s="36" t="s">
        <v>229</v>
      </c>
      <c r="M2104" s="31" t="s">
        <v>85</v>
      </c>
    </row>
    <row r="2105" ht="15.75" customHeight="1">
      <c r="A2105" s="37" t="str">
        <f t="shared" si="1"/>
        <v>Jordan-Middle East2006</v>
      </c>
      <c r="B2105" s="37">
        <v>0.03</v>
      </c>
      <c r="C2105" s="37">
        <v>0.02</v>
      </c>
      <c r="D2105" s="37">
        <v>74.0</v>
      </c>
      <c r="E2105" s="37">
        <v>71.0</v>
      </c>
      <c r="F2105" s="37">
        <v>0.374</v>
      </c>
      <c r="G2105" s="37">
        <v>0.594</v>
      </c>
      <c r="H2105" s="37">
        <v>0.032</v>
      </c>
      <c r="I2105" s="37">
        <v>5536000.0</v>
      </c>
      <c r="J2105" s="37">
        <v>0.814</v>
      </c>
      <c r="K2105" s="36" t="s">
        <v>233</v>
      </c>
      <c r="L2105" s="36" t="s">
        <v>229</v>
      </c>
      <c r="M2105" s="31" t="s">
        <v>85</v>
      </c>
    </row>
    <row r="2106" ht="15.75" customHeight="1">
      <c r="A2106" s="37" t="str">
        <f t="shared" si="1"/>
        <v>Iraq-Middle East2006</v>
      </c>
      <c r="B2106" s="37">
        <v>0.034</v>
      </c>
      <c r="C2106" s="37">
        <v>0.033</v>
      </c>
      <c r="D2106" s="37">
        <v>72.0</v>
      </c>
      <c r="E2106" s="37">
        <v>66.0</v>
      </c>
      <c r="F2106" s="37">
        <v>0.418</v>
      </c>
      <c r="G2106" s="37">
        <v>0.547</v>
      </c>
      <c r="H2106" s="37">
        <v>0.034</v>
      </c>
      <c r="I2106" s="37">
        <v>2.8064095E7</v>
      </c>
      <c r="J2106" s="37">
        <v>0.688</v>
      </c>
      <c r="K2106" s="36" t="s">
        <v>231</v>
      </c>
      <c r="L2106" s="36" t="s">
        <v>229</v>
      </c>
      <c r="M2106" s="31" t="s">
        <v>85</v>
      </c>
    </row>
    <row r="2107" ht="15.75" customHeight="1">
      <c r="A2107" s="37" t="str">
        <f t="shared" si="1"/>
        <v>Yemen-Middle East2006</v>
      </c>
      <c r="B2107" s="37">
        <v>0.035</v>
      </c>
      <c r="C2107" s="37">
        <v>0.054</v>
      </c>
      <c r="D2107" s="37">
        <v>63.0</v>
      </c>
      <c r="E2107" s="37">
        <v>60.0</v>
      </c>
      <c r="F2107" s="37">
        <v>0.449</v>
      </c>
      <c r="G2107" s="37">
        <v>0.524</v>
      </c>
      <c r="H2107" s="37">
        <v>0.026</v>
      </c>
      <c r="I2107" s="37">
        <v>2.0661714E7</v>
      </c>
      <c r="J2107" s="37">
        <v>0.295</v>
      </c>
      <c r="K2107" s="36" t="s">
        <v>241</v>
      </c>
      <c r="L2107" s="36" t="s">
        <v>229</v>
      </c>
      <c r="M2107" s="31" t="s">
        <v>85</v>
      </c>
    </row>
    <row r="2108" ht="15.75" customHeight="1">
      <c r="A2108" s="37" t="str">
        <f t="shared" si="1"/>
        <v>Lebanon-Middle East2007</v>
      </c>
      <c r="B2108" s="37">
        <v>0.013</v>
      </c>
      <c r="C2108" s="37">
        <v>0.011</v>
      </c>
      <c r="D2108" s="37">
        <v>80.0</v>
      </c>
      <c r="E2108" s="37">
        <v>76.0</v>
      </c>
      <c r="F2108" s="37">
        <v>0.266</v>
      </c>
      <c r="G2108" s="37">
        <v>0.655</v>
      </c>
      <c r="H2108" s="37">
        <v>0.078</v>
      </c>
      <c r="I2108" s="37">
        <v>4139813.0</v>
      </c>
      <c r="J2108" s="37">
        <v>0.868</v>
      </c>
      <c r="K2108" s="36" t="s">
        <v>235</v>
      </c>
      <c r="L2108" s="36" t="s">
        <v>229</v>
      </c>
      <c r="M2108" s="31" t="s">
        <v>86</v>
      </c>
    </row>
    <row r="2109" ht="15.75" customHeight="1">
      <c r="A2109" s="37" t="str">
        <f t="shared" si="1"/>
        <v>Qatar-Middle East2007</v>
      </c>
      <c r="B2109" s="37">
        <v>0.013</v>
      </c>
      <c r="C2109" s="37">
        <v>0.008</v>
      </c>
      <c r="D2109" s="37">
        <v>79.0</v>
      </c>
      <c r="E2109" s="37">
        <v>77.0</v>
      </c>
      <c r="F2109" s="37">
        <v>0.183</v>
      </c>
      <c r="G2109" s="37">
        <v>0.805</v>
      </c>
      <c r="H2109" s="37">
        <v>0.012</v>
      </c>
      <c r="I2109" s="37">
        <v>1152459.0</v>
      </c>
      <c r="J2109" s="37">
        <v>0.98</v>
      </c>
      <c r="K2109" s="36" t="s">
        <v>237</v>
      </c>
      <c r="L2109" s="36" t="s">
        <v>229</v>
      </c>
      <c r="M2109" s="31" t="s">
        <v>86</v>
      </c>
    </row>
    <row r="2110" ht="15.75" customHeight="1">
      <c r="A2110" s="37" t="str">
        <f t="shared" si="1"/>
        <v>United Arab Emirates-Middle East2007</v>
      </c>
      <c r="B2110" s="37">
        <v>0.016</v>
      </c>
      <c r="C2110" s="37">
        <v>0.008</v>
      </c>
      <c r="D2110" s="37">
        <v>77.0</v>
      </c>
      <c r="E2110" s="37">
        <v>75.0</v>
      </c>
      <c r="F2110" s="37">
        <v>0.162</v>
      </c>
      <c r="G2110" s="37">
        <v>0.833</v>
      </c>
      <c r="H2110" s="37">
        <v>0.005</v>
      </c>
      <c r="I2110" s="37">
        <v>5797347.0</v>
      </c>
      <c r="J2110" s="37">
        <v>0.83</v>
      </c>
      <c r="K2110" s="36" t="s">
        <v>240</v>
      </c>
      <c r="L2110" s="36" t="s">
        <v>229</v>
      </c>
      <c r="M2110" s="31" t="s">
        <v>86</v>
      </c>
    </row>
    <row r="2111" ht="15.75" customHeight="1">
      <c r="A2111" s="37" t="str">
        <f t="shared" si="1"/>
        <v>Bahrain-Middle East2007</v>
      </c>
      <c r="B2111" s="37">
        <v>0.018</v>
      </c>
      <c r="C2111" s="37">
        <v>0.009</v>
      </c>
      <c r="D2111" s="37">
        <v>77.0</v>
      </c>
      <c r="E2111" s="37">
        <v>75.0</v>
      </c>
      <c r="F2111" s="37">
        <v>0.233</v>
      </c>
      <c r="G2111" s="37">
        <v>0.746</v>
      </c>
      <c r="H2111" s="37">
        <v>0.021</v>
      </c>
      <c r="I2111" s="37">
        <v>1032353.0</v>
      </c>
      <c r="J2111" s="37">
        <v>0.884</v>
      </c>
      <c r="K2111" s="36" t="s">
        <v>228</v>
      </c>
      <c r="L2111" s="36" t="s">
        <v>229</v>
      </c>
      <c r="M2111" s="31" t="s">
        <v>86</v>
      </c>
    </row>
    <row r="2112" ht="15.75" customHeight="1">
      <c r="A2112" s="37" t="str">
        <f t="shared" si="1"/>
        <v>Iran-Middle East2007</v>
      </c>
      <c r="B2112" s="37">
        <v>0.019</v>
      </c>
      <c r="C2112" s="37">
        <v>0.019</v>
      </c>
      <c r="D2112" s="37">
        <v>74.0</v>
      </c>
      <c r="E2112" s="37">
        <v>70.0</v>
      </c>
      <c r="F2112" s="37">
        <v>0.242</v>
      </c>
      <c r="G2112" s="37">
        <v>0.707</v>
      </c>
      <c r="H2112" s="37">
        <v>0.051</v>
      </c>
      <c r="I2112" s="37">
        <v>7.1809219E7</v>
      </c>
      <c r="J2112" s="37">
        <v>0.689</v>
      </c>
      <c r="K2112" s="36" t="s">
        <v>230</v>
      </c>
      <c r="L2112" s="36" t="s">
        <v>229</v>
      </c>
      <c r="M2112" s="31" t="s">
        <v>86</v>
      </c>
    </row>
    <row r="2113" ht="15.75" customHeight="1">
      <c r="A2113" s="37" t="str">
        <f t="shared" si="1"/>
        <v>Kuwait-Middle East2007</v>
      </c>
      <c r="B2113" s="37">
        <v>0.021</v>
      </c>
      <c r="C2113" s="37">
        <v>0.01</v>
      </c>
      <c r="D2113" s="37">
        <v>75.0</v>
      </c>
      <c r="E2113" s="37">
        <v>73.0</v>
      </c>
      <c r="F2113" s="37">
        <v>0.254</v>
      </c>
      <c r="G2113" s="37">
        <v>0.718</v>
      </c>
      <c r="H2113" s="37">
        <v>0.028</v>
      </c>
      <c r="I2113" s="37">
        <v>2554920.0</v>
      </c>
      <c r="J2113" s="37">
        <v>0.982</v>
      </c>
      <c r="K2113" s="36" t="s">
        <v>234</v>
      </c>
      <c r="L2113" s="36" t="s">
        <v>229</v>
      </c>
      <c r="M2113" s="31" t="s">
        <v>86</v>
      </c>
    </row>
    <row r="2114" ht="15.75" customHeight="1">
      <c r="A2114" s="37" t="str">
        <f t="shared" si="1"/>
        <v>Israel-Middle East2007</v>
      </c>
      <c r="B2114" s="37">
        <v>0.021</v>
      </c>
      <c r="C2114" s="37">
        <v>0.004</v>
      </c>
      <c r="D2114" s="37">
        <v>82.0</v>
      </c>
      <c r="E2114" s="37">
        <v>88.0</v>
      </c>
      <c r="F2114" s="37">
        <v>0.275</v>
      </c>
      <c r="G2114" s="37">
        <v>0.623</v>
      </c>
      <c r="H2114" s="37">
        <v>0.102</v>
      </c>
      <c r="I2114" s="37">
        <v>7180100.0</v>
      </c>
      <c r="J2114" s="37">
        <v>0.916</v>
      </c>
      <c r="K2114" s="36" t="s">
        <v>232</v>
      </c>
      <c r="L2114" s="36" t="s">
        <v>229</v>
      </c>
      <c r="M2114" s="31" t="s">
        <v>86</v>
      </c>
    </row>
    <row r="2115" ht="15.75" customHeight="1">
      <c r="A2115" s="37" t="str">
        <f t="shared" si="1"/>
        <v>Saudi Arabia-Middle East2007</v>
      </c>
      <c r="B2115" s="37">
        <v>0.022</v>
      </c>
      <c r="C2115" s="37">
        <v>0.016</v>
      </c>
      <c r="D2115" s="37">
        <v>76.0</v>
      </c>
      <c r="E2115" s="37">
        <v>73.0</v>
      </c>
      <c r="F2115" s="37">
        <v>0.328</v>
      </c>
      <c r="G2115" s="37">
        <v>0.642</v>
      </c>
      <c r="H2115" s="37">
        <v>0.03</v>
      </c>
      <c r="I2115" s="37">
        <v>2.5915624E7</v>
      </c>
      <c r="J2115" s="37">
        <v>0.814</v>
      </c>
      <c r="K2115" s="36" t="s">
        <v>238</v>
      </c>
      <c r="L2115" s="36" t="s">
        <v>229</v>
      </c>
      <c r="M2115" s="31" t="s">
        <v>86</v>
      </c>
    </row>
    <row r="2116" ht="15.75" customHeight="1">
      <c r="A2116" s="37" t="str">
        <f t="shared" si="1"/>
        <v>Oman-Middle East2007</v>
      </c>
      <c r="B2116" s="37">
        <v>0.022</v>
      </c>
      <c r="C2116" s="37">
        <v>0.01</v>
      </c>
      <c r="D2116" s="37">
        <v>77.0</v>
      </c>
      <c r="E2116" s="37">
        <v>73.0</v>
      </c>
      <c r="F2116" s="37">
        <v>0.327</v>
      </c>
      <c r="G2116" s="37">
        <v>0.649</v>
      </c>
      <c r="H2116" s="37">
        <v>0.024</v>
      </c>
      <c r="I2116" s="37">
        <v>2569739.0</v>
      </c>
      <c r="J2116" s="37">
        <v>0.735</v>
      </c>
      <c r="K2116" s="36" t="s">
        <v>236</v>
      </c>
      <c r="L2116" s="36" t="s">
        <v>229</v>
      </c>
      <c r="M2116" s="31" t="s">
        <v>86</v>
      </c>
    </row>
    <row r="2117" ht="15.75" customHeight="1">
      <c r="A2117" s="37" t="str">
        <f t="shared" si="1"/>
        <v>Syria-Middle East2007</v>
      </c>
      <c r="B2117" s="37">
        <v>0.026</v>
      </c>
      <c r="C2117" s="37">
        <v>0.015</v>
      </c>
      <c r="D2117" s="37">
        <v>77.0</v>
      </c>
      <c r="E2117" s="37">
        <v>73.0</v>
      </c>
      <c r="F2117" s="37">
        <v>0.373</v>
      </c>
      <c r="G2117" s="37">
        <v>0.592</v>
      </c>
      <c r="H2117" s="37">
        <v>0.035</v>
      </c>
      <c r="I2117" s="37">
        <v>1.9561477E7</v>
      </c>
      <c r="J2117" s="37">
        <v>0.545</v>
      </c>
      <c r="K2117" s="36" t="s">
        <v>239</v>
      </c>
      <c r="L2117" s="36" t="s">
        <v>229</v>
      </c>
      <c r="M2117" s="31" t="s">
        <v>86</v>
      </c>
    </row>
    <row r="2118" ht="15.75" customHeight="1">
      <c r="A2118" s="37" t="str">
        <f t="shared" si="1"/>
        <v>Jordan-Middle East2007</v>
      </c>
      <c r="B2118" s="37">
        <v>0.03</v>
      </c>
      <c r="C2118" s="37">
        <v>0.019</v>
      </c>
      <c r="D2118" s="37">
        <v>75.0</v>
      </c>
      <c r="E2118" s="37">
        <v>71.0</v>
      </c>
      <c r="F2118" s="37">
        <v>0.368</v>
      </c>
      <c r="G2118" s="37">
        <v>0.6</v>
      </c>
      <c r="H2118" s="37">
        <v>0.033</v>
      </c>
      <c r="I2118" s="37">
        <v>5661000.0</v>
      </c>
      <c r="J2118" s="37">
        <v>0.817</v>
      </c>
      <c r="K2118" s="36" t="s">
        <v>233</v>
      </c>
      <c r="L2118" s="36" t="s">
        <v>229</v>
      </c>
      <c r="M2118" s="31" t="s">
        <v>86</v>
      </c>
    </row>
    <row r="2119" ht="15.75" customHeight="1">
      <c r="A2119" s="37" t="str">
        <f t="shared" si="1"/>
        <v>Yemen-Middle East2007</v>
      </c>
      <c r="B2119" s="37">
        <v>0.034</v>
      </c>
      <c r="C2119" s="37">
        <v>0.052</v>
      </c>
      <c r="D2119" s="37">
        <v>63.0</v>
      </c>
      <c r="E2119" s="37">
        <v>61.0</v>
      </c>
      <c r="F2119" s="37">
        <v>0.442</v>
      </c>
      <c r="G2119" s="37">
        <v>0.532</v>
      </c>
      <c r="H2119" s="37">
        <v>0.026</v>
      </c>
      <c r="I2119" s="37">
        <v>2.1182162E7</v>
      </c>
      <c r="J2119" s="37">
        <v>0.3</v>
      </c>
      <c r="K2119" s="36" t="s">
        <v>241</v>
      </c>
      <c r="L2119" s="36" t="s">
        <v>229</v>
      </c>
      <c r="M2119" s="31" t="s">
        <v>86</v>
      </c>
    </row>
    <row r="2120" ht="15.75" customHeight="1">
      <c r="A2120" s="37" t="str">
        <f t="shared" si="1"/>
        <v>Iraq-Middle East2007</v>
      </c>
      <c r="B2120" s="37">
        <v>0.034</v>
      </c>
      <c r="C2120" s="37">
        <v>0.032</v>
      </c>
      <c r="D2120" s="37">
        <v>72.0</v>
      </c>
      <c r="E2120" s="37">
        <v>66.0</v>
      </c>
      <c r="F2120" s="37">
        <v>0.417</v>
      </c>
      <c r="G2120" s="37">
        <v>0.548</v>
      </c>
      <c r="H2120" s="37">
        <v>0.034</v>
      </c>
      <c r="I2120" s="37">
        <v>2.874063E7</v>
      </c>
      <c r="J2120" s="37">
        <v>0.689</v>
      </c>
      <c r="K2120" s="36" t="s">
        <v>231</v>
      </c>
      <c r="L2120" s="36" t="s">
        <v>229</v>
      </c>
      <c r="M2120" s="31" t="s">
        <v>86</v>
      </c>
    </row>
    <row r="2121" ht="15.75" customHeight="1">
      <c r="A2121" s="37" t="str">
        <f t="shared" si="1"/>
        <v>Lebanon-Middle East2008</v>
      </c>
      <c r="B2121" s="37">
        <v>0.013</v>
      </c>
      <c r="C2121" s="37">
        <v>0.01</v>
      </c>
      <c r="D2121" s="37">
        <v>81.0</v>
      </c>
      <c r="E2121" s="37">
        <v>76.0</v>
      </c>
      <c r="F2121" s="37">
        <v>0.257</v>
      </c>
      <c r="G2121" s="37">
        <v>0.662</v>
      </c>
      <c r="H2121" s="37">
        <v>0.081</v>
      </c>
      <c r="I2121" s="37">
        <v>4186088.0</v>
      </c>
      <c r="J2121" s="37">
        <v>0.869</v>
      </c>
      <c r="K2121" s="36" t="s">
        <v>235</v>
      </c>
      <c r="L2121" s="36" t="s">
        <v>229</v>
      </c>
      <c r="M2121" s="31" t="s">
        <v>87</v>
      </c>
    </row>
    <row r="2122" ht="15.75" customHeight="1">
      <c r="A2122" s="37" t="str">
        <f t="shared" si="1"/>
        <v>Qatar-Middle East2008</v>
      </c>
      <c r="B2122" s="37">
        <v>0.013</v>
      </c>
      <c r="C2122" s="37">
        <v>0.008</v>
      </c>
      <c r="D2122" s="37">
        <v>79.0</v>
      </c>
      <c r="E2122" s="37">
        <v>77.0</v>
      </c>
      <c r="F2122" s="37">
        <v>0.161</v>
      </c>
      <c r="G2122" s="37">
        <v>0.827</v>
      </c>
      <c r="H2122" s="37">
        <v>0.012</v>
      </c>
      <c r="I2122" s="37">
        <v>1359114.0</v>
      </c>
      <c r="J2122" s="37">
        <v>0.983</v>
      </c>
      <c r="K2122" s="36" t="s">
        <v>237</v>
      </c>
      <c r="L2122" s="36" t="s">
        <v>229</v>
      </c>
      <c r="M2122" s="31" t="s">
        <v>87</v>
      </c>
    </row>
    <row r="2123" ht="15.75" customHeight="1">
      <c r="A2123" s="37" t="str">
        <f t="shared" si="1"/>
        <v>United Arab Emirates-Middle East2008</v>
      </c>
      <c r="B2123" s="37">
        <v>0.016</v>
      </c>
      <c r="C2123" s="37">
        <v>0.008</v>
      </c>
      <c r="D2123" s="37">
        <v>77.0</v>
      </c>
      <c r="E2123" s="37">
        <v>75.0</v>
      </c>
      <c r="F2123" s="37">
        <v>0.149</v>
      </c>
      <c r="G2123" s="37">
        <v>0.847</v>
      </c>
      <c r="H2123" s="37">
        <v>0.004</v>
      </c>
      <c r="I2123" s="37">
        <v>6798635.0</v>
      </c>
      <c r="J2123" s="37">
        <v>0.834</v>
      </c>
      <c r="K2123" s="36" t="s">
        <v>240</v>
      </c>
      <c r="L2123" s="36" t="s">
        <v>229</v>
      </c>
      <c r="M2123" s="31" t="s">
        <v>87</v>
      </c>
    </row>
    <row r="2124" ht="15.75" customHeight="1">
      <c r="A2124" s="37" t="str">
        <f t="shared" si="1"/>
        <v>Bahrain-Middle East2008</v>
      </c>
      <c r="B2124" s="37">
        <v>0.017</v>
      </c>
      <c r="C2124" s="37">
        <v>0.008</v>
      </c>
      <c r="D2124" s="37">
        <v>77.0</v>
      </c>
      <c r="E2124" s="37">
        <v>75.0</v>
      </c>
      <c r="F2124" s="37">
        <v>0.217</v>
      </c>
      <c r="G2124" s="37">
        <v>0.763</v>
      </c>
      <c r="H2124" s="37">
        <v>0.021</v>
      </c>
      <c r="I2124" s="37">
        <v>1116038.0</v>
      </c>
      <c r="J2124" s="37">
        <v>0.885</v>
      </c>
      <c r="K2124" s="36" t="s">
        <v>228</v>
      </c>
      <c r="L2124" s="36" t="s">
        <v>229</v>
      </c>
      <c r="M2124" s="31" t="s">
        <v>87</v>
      </c>
    </row>
    <row r="2125" ht="15.75" customHeight="1">
      <c r="A2125" s="37" t="str">
        <f t="shared" si="1"/>
        <v>Iran-Middle East2008</v>
      </c>
      <c r="B2125" s="37">
        <v>0.019</v>
      </c>
      <c r="C2125" s="37">
        <v>0.018</v>
      </c>
      <c r="D2125" s="37">
        <v>74.0</v>
      </c>
      <c r="E2125" s="37">
        <v>71.0</v>
      </c>
      <c r="F2125" s="37">
        <v>0.239</v>
      </c>
      <c r="G2125" s="37">
        <v>0.71</v>
      </c>
      <c r="H2125" s="37">
        <v>0.051</v>
      </c>
      <c r="I2125" s="37">
        <v>7.2660887E7</v>
      </c>
      <c r="J2125" s="37">
        <v>0.695</v>
      </c>
      <c r="K2125" s="36" t="s">
        <v>230</v>
      </c>
      <c r="L2125" s="36" t="s">
        <v>229</v>
      </c>
      <c r="M2125" s="31" t="s">
        <v>87</v>
      </c>
    </row>
    <row r="2126" ht="15.75" customHeight="1">
      <c r="A2126" s="37" t="str">
        <f t="shared" si="1"/>
        <v>Kuwait-Middle East2008</v>
      </c>
      <c r="B2126" s="37">
        <v>0.021</v>
      </c>
      <c r="C2126" s="37">
        <v>0.01</v>
      </c>
      <c r="D2126" s="37">
        <v>75.0</v>
      </c>
      <c r="E2126" s="37">
        <v>73.0</v>
      </c>
      <c r="F2126" s="37">
        <v>0.254</v>
      </c>
      <c r="G2126" s="37">
        <v>0.721</v>
      </c>
      <c r="H2126" s="37">
        <v>0.025</v>
      </c>
      <c r="I2126" s="37">
        <v>2702221.0</v>
      </c>
      <c r="J2126" s="37">
        <v>0.982</v>
      </c>
      <c r="K2126" s="36" t="s">
        <v>234</v>
      </c>
      <c r="L2126" s="36" t="s">
        <v>229</v>
      </c>
      <c r="M2126" s="31" t="s">
        <v>87</v>
      </c>
    </row>
    <row r="2127" ht="15.75" customHeight="1">
      <c r="A2127" s="37" t="str">
        <f t="shared" si="1"/>
        <v>Saudi Arabia-Middle East2008</v>
      </c>
      <c r="B2127" s="37">
        <v>0.022</v>
      </c>
      <c r="C2127" s="37">
        <v>0.016</v>
      </c>
      <c r="D2127" s="37">
        <v>76.0</v>
      </c>
      <c r="E2127" s="37">
        <v>73.0</v>
      </c>
      <c r="F2127" s="37">
        <v>0.32</v>
      </c>
      <c r="G2127" s="37">
        <v>0.65</v>
      </c>
      <c r="H2127" s="37">
        <v>0.03</v>
      </c>
      <c r="I2127" s="37">
        <v>2.6366358E7</v>
      </c>
      <c r="J2127" s="37">
        <v>0.816</v>
      </c>
      <c r="K2127" s="36" t="s">
        <v>238</v>
      </c>
      <c r="L2127" s="36" t="s">
        <v>229</v>
      </c>
      <c r="M2127" s="31" t="s">
        <v>87</v>
      </c>
    </row>
    <row r="2128" ht="15.75" customHeight="1">
      <c r="A2128" s="37" t="str">
        <f t="shared" si="1"/>
        <v>Oman-Middle East2008</v>
      </c>
      <c r="B2128" s="37">
        <v>0.022</v>
      </c>
      <c r="C2128" s="37">
        <v>0.01</v>
      </c>
      <c r="D2128" s="37">
        <v>78.0</v>
      </c>
      <c r="E2128" s="37">
        <v>73.0</v>
      </c>
      <c r="F2128" s="37">
        <v>0.311</v>
      </c>
      <c r="G2128" s="37">
        <v>0.665</v>
      </c>
      <c r="H2128" s="37">
        <v>0.024</v>
      </c>
      <c r="I2128" s="37">
        <v>2593523.0</v>
      </c>
      <c r="J2128" s="37">
        <v>0.741</v>
      </c>
      <c r="K2128" s="36" t="s">
        <v>236</v>
      </c>
      <c r="L2128" s="36" t="s">
        <v>229</v>
      </c>
      <c r="M2128" s="31" t="s">
        <v>87</v>
      </c>
    </row>
    <row r="2129" ht="15.75" customHeight="1">
      <c r="A2129" s="37" t="str">
        <f t="shared" si="1"/>
        <v>Israel-Middle East2008</v>
      </c>
      <c r="B2129" s="37">
        <v>0.022</v>
      </c>
      <c r="C2129" s="37">
        <v>0.004</v>
      </c>
      <c r="D2129" s="37">
        <v>83.0</v>
      </c>
      <c r="E2129" s="37">
        <v>79.0</v>
      </c>
      <c r="F2129" s="37">
        <v>0.274</v>
      </c>
      <c r="G2129" s="37">
        <v>0.624</v>
      </c>
      <c r="H2129" s="37">
        <v>0.103</v>
      </c>
      <c r="I2129" s="37">
        <v>7308800.0</v>
      </c>
      <c r="J2129" s="37">
        <v>0.917</v>
      </c>
      <c r="K2129" s="36" t="s">
        <v>232</v>
      </c>
      <c r="L2129" s="36" t="s">
        <v>229</v>
      </c>
      <c r="M2129" s="31" t="s">
        <v>87</v>
      </c>
    </row>
    <row r="2130" ht="15.75" customHeight="1">
      <c r="A2130" s="37" t="str">
        <f t="shared" si="1"/>
        <v>Syria-Middle East2008</v>
      </c>
      <c r="B2130" s="37">
        <v>0.026</v>
      </c>
      <c r="C2130" s="37">
        <v>0.014</v>
      </c>
      <c r="D2130" s="37">
        <v>77.0</v>
      </c>
      <c r="E2130" s="37">
        <v>73.0</v>
      </c>
      <c r="F2130" s="37">
        <v>0.367</v>
      </c>
      <c r="G2130" s="37">
        <v>0.598</v>
      </c>
      <c r="H2130" s="37">
        <v>0.036</v>
      </c>
      <c r="I2130" s="37">
        <v>2.0346056E7</v>
      </c>
      <c r="J2130" s="37">
        <v>0.549</v>
      </c>
      <c r="K2130" s="36" t="s">
        <v>239</v>
      </c>
      <c r="L2130" s="36" t="s">
        <v>229</v>
      </c>
      <c r="M2130" s="31" t="s">
        <v>87</v>
      </c>
    </row>
    <row r="2131" ht="15.75" customHeight="1">
      <c r="A2131" s="37" t="str">
        <f t="shared" si="1"/>
        <v>Jordan-Middle East2008</v>
      </c>
      <c r="B2131" s="37">
        <v>0.03</v>
      </c>
      <c r="C2131" s="37">
        <v>0.019</v>
      </c>
      <c r="D2131" s="37">
        <v>75.0</v>
      </c>
      <c r="E2131" s="37">
        <v>72.0</v>
      </c>
      <c r="F2131" s="37">
        <v>0.362</v>
      </c>
      <c r="G2131" s="37">
        <v>0.605</v>
      </c>
      <c r="H2131" s="37">
        <v>0.033</v>
      </c>
      <c r="I2131" s="37">
        <v>5786000.0</v>
      </c>
      <c r="J2131" s="37">
        <v>0.82</v>
      </c>
      <c r="K2131" s="36" t="s">
        <v>233</v>
      </c>
      <c r="L2131" s="36" t="s">
        <v>229</v>
      </c>
      <c r="M2131" s="31" t="s">
        <v>87</v>
      </c>
    </row>
    <row r="2132" ht="15.75" customHeight="1">
      <c r="A2132" s="37" t="str">
        <f t="shared" si="1"/>
        <v>Yemen-Middle East2008</v>
      </c>
      <c r="B2132" s="37">
        <v>0.033</v>
      </c>
      <c r="C2132" s="37">
        <v>0.05</v>
      </c>
      <c r="D2132" s="37">
        <v>63.0</v>
      </c>
      <c r="E2132" s="37">
        <v>61.0</v>
      </c>
      <c r="F2132" s="37">
        <v>0.434</v>
      </c>
      <c r="G2132" s="37">
        <v>0.539</v>
      </c>
      <c r="H2132" s="37">
        <v>0.027</v>
      </c>
      <c r="I2132" s="37">
        <v>2.1703571E7</v>
      </c>
      <c r="J2132" s="37">
        <v>0.306</v>
      </c>
      <c r="K2132" s="36" t="s">
        <v>241</v>
      </c>
      <c r="L2132" s="36" t="s">
        <v>229</v>
      </c>
      <c r="M2132" s="31" t="s">
        <v>87</v>
      </c>
    </row>
    <row r="2133" ht="15.75" customHeight="1">
      <c r="A2133" s="37" t="str">
        <f t="shared" si="1"/>
        <v>Iraq-Middle East2008</v>
      </c>
      <c r="B2133" s="37">
        <v>0.033</v>
      </c>
      <c r="C2133" s="37">
        <v>0.031</v>
      </c>
      <c r="D2133" s="37">
        <v>72.0</v>
      </c>
      <c r="E2133" s="37">
        <v>65.0</v>
      </c>
      <c r="F2133" s="37">
        <v>0.416</v>
      </c>
      <c r="G2133" s="37">
        <v>0.549</v>
      </c>
      <c r="H2133" s="37">
        <v>0.034</v>
      </c>
      <c r="I2133" s="37">
        <v>2.9429829E7</v>
      </c>
      <c r="J2133" s="37">
        <v>0.689</v>
      </c>
      <c r="K2133" s="36" t="s">
        <v>231</v>
      </c>
      <c r="L2133" s="36" t="s">
        <v>229</v>
      </c>
      <c r="M2133" s="31" t="s">
        <v>87</v>
      </c>
    </row>
    <row r="2134" ht="15.75" customHeight="1">
      <c r="A2134" s="37" t="str">
        <f t="shared" si="1"/>
        <v>Qatar-Middle East2009</v>
      </c>
      <c r="B2134" s="37">
        <v>0.012</v>
      </c>
      <c r="C2134" s="37">
        <v>0.008</v>
      </c>
      <c r="D2134" s="37">
        <v>79.0</v>
      </c>
      <c r="E2134" s="37">
        <v>77.0</v>
      </c>
      <c r="F2134" s="37">
        <v>0.146</v>
      </c>
      <c r="G2134" s="37">
        <v>0.843</v>
      </c>
      <c r="H2134" s="37">
        <v>0.011</v>
      </c>
      <c r="I2134" s="37">
        <v>1564082.0</v>
      </c>
      <c r="J2134" s="37">
        <v>0.985</v>
      </c>
      <c r="K2134" s="36" t="s">
        <v>237</v>
      </c>
      <c r="L2134" s="36" t="s">
        <v>229</v>
      </c>
      <c r="M2134" s="31" t="s">
        <v>88</v>
      </c>
    </row>
    <row r="2135" ht="15.75" customHeight="1">
      <c r="A2135" s="37" t="str">
        <f t="shared" si="1"/>
        <v>Lebanon-Middle East2009</v>
      </c>
      <c r="B2135" s="37">
        <v>0.013</v>
      </c>
      <c r="C2135" s="37">
        <v>0.009</v>
      </c>
      <c r="D2135" s="37">
        <v>81.0</v>
      </c>
      <c r="E2135" s="37">
        <v>77.0</v>
      </c>
      <c r="F2135" s="37">
        <v>0.247</v>
      </c>
      <c r="G2135" s="37">
        <v>0.67</v>
      </c>
      <c r="H2135" s="37">
        <v>0.083</v>
      </c>
      <c r="I2135" s="37">
        <v>4246924.0</v>
      </c>
      <c r="J2135" s="37">
        <v>0.871</v>
      </c>
      <c r="K2135" s="36" t="s">
        <v>235</v>
      </c>
      <c r="L2135" s="36" t="s">
        <v>229</v>
      </c>
      <c r="M2135" s="31" t="s">
        <v>88</v>
      </c>
    </row>
    <row r="2136" ht="15.75" customHeight="1">
      <c r="A2136" s="37" t="str">
        <f t="shared" si="1"/>
        <v>United Arab Emirates-Middle East2009</v>
      </c>
      <c r="B2136" s="37">
        <v>0.016</v>
      </c>
      <c r="C2136" s="37">
        <v>0.008</v>
      </c>
      <c r="D2136" s="37">
        <v>77.0</v>
      </c>
      <c r="E2136" s="37">
        <v>75.0</v>
      </c>
      <c r="F2136" s="37">
        <v>0.141</v>
      </c>
      <c r="G2136" s="37">
        <v>0.855</v>
      </c>
      <c r="H2136" s="37">
        <v>0.004</v>
      </c>
      <c r="I2136" s="37">
        <v>7718319.0</v>
      </c>
      <c r="J2136" s="37">
        <v>0.837</v>
      </c>
      <c r="K2136" s="36" t="s">
        <v>240</v>
      </c>
      <c r="L2136" s="36" t="s">
        <v>229</v>
      </c>
      <c r="M2136" s="31" t="s">
        <v>88</v>
      </c>
    </row>
    <row r="2137" ht="15.75" customHeight="1">
      <c r="A2137" s="37" t="str">
        <f t="shared" si="1"/>
        <v>Bahrain-Middle East2009</v>
      </c>
      <c r="B2137" s="37">
        <v>0.017</v>
      </c>
      <c r="C2137" s="37">
        <v>0.007</v>
      </c>
      <c r="D2137" s="37">
        <v>77.0</v>
      </c>
      <c r="E2137" s="37">
        <v>75.0</v>
      </c>
      <c r="F2137" s="37">
        <v>0.205</v>
      </c>
      <c r="G2137" s="37">
        <v>0.775</v>
      </c>
      <c r="H2137" s="37">
        <v>0.02</v>
      </c>
      <c r="I2137" s="37">
        <v>1191539.0</v>
      </c>
      <c r="J2137" s="37">
        <v>0.885</v>
      </c>
      <c r="K2137" s="36" t="s">
        <v>228</v>
      </c>
      <c r="L2137" s="36" t="s">
        <v>229</v>
      </c>
      <c r="M2137" s="31" t="s">
        <v>88</v>
      </c>
    </row>
    <row r="2138" ht="15.75" customHeight="1">
      <c r="A2138" s="37" t="str">
        <f t="shared" si="1"/>
        <v>Iran-Middle East2009</v>
      </c>
      <c r="B2138" s="37">
        <v>0.019</v>
      </c>
      <c r="C2138" s="37">
        <v>0.017</v>
      </c>
      <c r="D2138" s="37">
        <v>75.0</v>
      </c>
      <c r="E2138" s="37">
        <v>71.0</v>
      </c>
      <c r="F2138" s="37">
        <v>0.237</v>
      </c>
      <c r="G2138" s="37">
        <v>0.712</v>
      </c>
      <c r="H2138" s="37">
        <v>0.051</v>
      </c>
      <c r="I2138" s="37">
        <v>7.3542954E7</v>
      </c>
      <c r="J2138" s="37">
        <v>0.7</v>
      </c>
      <c r="K2138" s="36" t="s">
        <v>230</v>
      </c>
      <c r="L2138" s="36" t="s">
        <v>229</v>
      </c>
      <c r="M2138" s="31" t="s">
        <v>88</v>
      </c>
    </row>
    <row r="2139" ht="15.75" customHeight="1">
      <c r="A2139" s="37" t="str">
        <f t="shared" si="1"/>
        <v>Kuwait-Middle East2009</v>
      </c>
      <c r="B2139" s="37">
        <v>0.021</v>
      </c>
      <c r="C2139" s="37">
        <v>0.01</v>
      </c>
      <c r="D2139" s="37">
        <v>75.0</v>
      </c>
      <c r="E2139" s="37">
        <v>73.0</v>
      </c>
      <c r="F2139" s="37">
        <v>0.253</v>
      </c>
      <c r="G2139" s="37">
        <v>0.724</v>
      </c>
      <c r="H2139" s="37">
        <v>0.023</v>
      </c>
      <c r="I2139" s="37">
        <v>2850102.0</v>
      </c>
      <c r="J2139" s="37">
        <v>0.982</v>
      </c>
      <c r="K2139" s="36" t="s">
        <v>234</v>
      </c>
      <c r="L2139" s="36" t="s">
        <v>229</v>
      </c>
      <c r="M2139" s="31" t="s">
        <v>88</v>
      </c>
    </row>
    <row r="2140" ht="15.75" customHeight="1">
      <c r="A2140" s="37" t="str">
        <f t="shared" si="1"/>
        <v>Saudi Arabia-Middle East2009</v>
      </c>
      <c r="B2140" s="37">
        <v>0.021</v>
      </c>
      <c r="C2140" s="37">
        <v>0.015</v>
      </c>
      <c r="D2140" s="37">
        <v>77.0</v>
      </c>
      <c r="E2140" s="37">
        <v>73.0</v>
      </c>
      <c r="F2140" s="37">
        <v>0.313</v>
      </c>
      <c r="G2140" s="37">
        <v>0.657</v>
      </c>
      <c r="H2140" s="37">
        <v>0.03</v>
      </c>
      <c r="I2140" s="37">
        <v>2.6796375E7</v>
      </c>
      <c r="J2140" s="37">
        <v>0.819</v>
      </c>
      <c r="K2140" s="36" t="s">
        <v>238</v>
      </c>
      <c r="L2140" s="36" t="s">
        <v>229</v>
      </c>
      <c r="M2140" s="31" t="s">
        <v>88</v>
      </c>
    </row>
    <row r="2141" ht="15.75" customHeight="1">
      <c r="A2141" s="37" t="str">
        <f t="shared" si="1"/>
        <v>Oman-Middle East2009</v>
      </c>
      <c r="B2141" s="37">
        <v>0.022</v>
      </c>
      <c r="C2141" s="37">
        <v>0.01</v>
      </c>
      <c r="D2141" s="37">
        <v>78.0</v>
      </c>
      <c r="E2141" s="37">
        <v>74.0</v>
      </c>
      <c r="F2141" s="37">
        <v>0.292</v>
      </c>
      <c r="G2141" s="37">
        <v>0.683</v>
      </c>
      <c r="H2141" s="37">
        <v>0.024</v>
      </c>
      <c r="I2141" s="37">
        <v>2663224.0</v>
      </c>
      <c r="J2141" s="37">
        <v>0.746</v>
      </c>
      <c r="K2141" s="36" t="s">
        <v>236</v>
      </c>
      <c r="L2141" s="36" t="s">
        <v>229</v>
      </c>
      <c r="M2141" s="31" t="s">
        <v>88</v>
      </c>
    </row>
    <row r="2142" ht="15.75" customHeight="1">
      <c r="A2142" s="37" t="str">
        <f t="shared" si="1"/>
        <v>Israel-Middle East2009</v>
      </c>
      <c r="B2142" s="37">
        <v>0.022</v>
      </c>
      <c r="C2142" s="37">
        <v>0.004</v>
      </c>
      <c r="D2142" s="37">
        <v>83.0</v>
      </c>
      <c r="E2142" s="37">
        <v>80.0</v>
      </c>
      <c r="F2142" s="37">
        <v>0.272</v>
      </c>
      <c r="G2142" s="37">
        <v>0.624</v>
      </c>
      <c r="H2142" s="37">
        <v>0.104</v>
      </c>
      <c r="I2142" s="37">
        <v>7485600.0</v>
      </c>
      <c r="J2142" s="37">
        <v>0.918</v>
      </c>
      <c r="K2142" s="36" t="s">
        <v>232</v>
      </c>
      <c r="L2142" s="36" t="s">
        <v>229</v>
      </c>
      <c r="M2142" s="31" t="s">
        <v>88</v>
      </c>
    </row>
    <row r="2143" ht="15.75" customHeight="1">
      <c r="A2143" s="37" t="str">
        <f t="shared" si="1"/>
        <v>Syria-Middle East2009</v>
      </c>
      <c r="B2143" s="37">
        <v>0.025</v>
      </c>
      <c r="C2143" s="37">
        <v>0.014</v>
      </c>
      <c r="D2143" s="37">
        <v>77.0</v>
      </c>
      <c r="E2143" s="37">
        <v>73.0</v>
      </c>
      <c r="F2143" s="37">
        <v>0.361</v>
      </c>
      <c r="G2143" s="37">
        <v>0.602</v>
      </c>
      <c r="H2143" s="37">
        <v>0.036</v>
      </c>
      <c r="I2143" s="37">
        <v>2.1031546E7</v>
      </c>
      <c r="J2143" s="37">
        <v>0.553</v>
      </c>
      <c r="K2143" s="36" t="s">
        <v>239</v>
      </c>
      <c r="L2143" s="36" t="s">
        <v>229</v>
      </c>
      <c r="M2143" s="31" t="s">
        <v>88</v>
      </c>
    </row>
    <row r="2144" ht="15.75" customHeight="1">
      <c r="A2144" s="37" t="str">
        <f t="shared" si="1"/>
        <v>Jordan-Middle East2009</v>
      </c>
      <c r="B2144" s="37">
        <v>0.029</v>
      </c>
      <c r="C2144" s="37">
        <v>0.018</v>
      </c>
      <c r="D2144" s="37">
        <v>75.0</v>
      </c>
      <c r="E2144" s="37">
        <v>72.0</v>
      </c>
      <c r="F2144" s="37">
        <v>0.356</v>
      </c>
      <c r="G2144" s="37">
        <v>0.61</v>
      </c>
      <c r="H2144" s="37">
        <v>0.034</v>
      </c>
      <c r="I2144" s="37">
        <v>5915000.0</v>
      </c>
      <c r="J2144" s="37">
        <v>0.822</v>
      </c>
      <c r="K2144" s="36" t="s">
        <v>233</v>
      </c>
      <c r="L2144" s="36" t="s">
        <v>229</v>
      </c>
      <c r="M2144" s="31" t="s">
        <v>88</v>
      </c>
    </row>
    <row r="2145" ht="15.75" customHeight="1">
      <c r="A2145" s="37" t="str">
        <f t="shared" si="1"/>
        <v>Yemen-Middle East2009</v>
      </c>
      <c r="B2145" s="37">
        <v>0.033</v>
      </c>
      <c r="C2145" s="37">
        <v>0.048</v>
      </c>
      <c r="D2145" s="37">
        <v>64.0</v>
      </c>
      <c r="E2145" s="37">
        <v>61.0</v>
      </c>
      <c r="F2145" s="37">
        <v>0.427</v>
      </c>
      <c r="G2145" s="37">
        <v>0.547</v>
      </c>
      <c r="H2145" s="37">
        <v>0.027</v>
      </c>
      <c r="I2145" s="37">
        <v>2.2229625E7</v>
      </c>
      <c r="J2145" s="37">
        <v>0.312</v>
      </c>
      <c r="K2145" s="36" t="s">
        <v>241</v>
      </c>
      <c r="L2145" s="36" t="s">
        <v>229</v>
      </c>
      <c r="M2145" s="31" t="s">
        <v>88</v>
      </c>
    </row>
    <row r="2146" ht="15.75" customHeight="1">
      <c r="A2146" s="37" t="str">
        <f t="shared" si="1"/>
        <v>Iraq-Middle East2009</v>
      </c>
      <c r="B2146" s="37">
        <v>0.033</v>
      </c>
      <c r="C2146" s="37">
        <v>0.031</v>
      </c>
      <c r="D2146" s="37">
        <v>72.0</v>
      </c>
      <c r="E2146" s="37">
        <v>65.0</v>
      </c>
      <c r="F2146" s="37">
        <v>0.415</v>
      </c>
      <c r="G2146" s="37">
        <v>0.551</v>
      </c>
      <c r="H2146" s="37">
        <v>0.034</v>
      </c>
      <c r="I2146" s="37">
        <v>3.0163199E7</v>
      </c>
      <c r="J2146" s="37">
        <v>0.69</v>
      </c>
      <c r="K2146" s="36" t="s">
        <v>231</v>
      </c>
      <c r="L2146" s="36" t="s">
        <v>229</v>
      </c>
      <c r="M2146" s="31" t="s">
        <v>88</v>
      </c>
    </row>
    <row r="2147" ht="15.75" customHeight="1">
      <c r="A2147" s="37" t="str">
        <f t="shared" si="1"/>
        <v>Qatar-Middle East2010</v>
      </c>
      <c r="B2147" s="37">
        <v>0.012</v>
      </c>
      <c r="C2147" s="37">
        <v>0.008</v>
      </c>
      <c r="D2147" s="37">
        <v>79.0</v>
      </c>
      <c r="E2147" s="37">
        <v>77.0</v>
      </c>
      <c r="F2147" s="37">
        <v>0.137</v>
      </c>
      <c r="G2147" s="37">
        <v>0.852</v>
      </c>
      <c r="H2147" s="37">
        <v>0.011</v>
      </c>
      <c r="I2147" s="37">
        <v>1749713.0</v>
      </c>
      <c r="J2147" s="37">
        <v>0.987</v>
      </c>
      <c r="K2147" s="36" t="s">
        <v>237</v>
      </c>
      <c r="L2147" s="36" t="s">
        <v>229</v>
      </c>
      <c r="M2147" s="31" t="s">
        <v>89</v>
      </c>
    </row>
    <row r="2148" ht="15.75" customHeight="1">
      <c r="A2148" s="37" t="str">
        <f t="shared" si="1"/>
        <v>Lebanon-Middle East2010</v>
      </c>
      <c r="B2148" s="37">
        <v>0.013</v>
      </c>
      <c r="C2148" s="37">
        <v>0.009</v>
      </c>
      <c r="D2148" s="37">
        <v>81.0</v>
      </c>
      <c r="E2148" s="37">
        <v>77.0</v>
      </c>
      <c r="F2148" s="37">
        <v>0.237</v>
      </c>
      <c r="G2148" s="37">
        <v>0.678</v>
      </c>
      <c r="H2148" s="37">
        <v>0.084</v>
      </c>
      <c r="I2148" s="37">
        <v>4341092.0</v>
      </c>
      <c r="J2148" s="37">
        <v>0.872</v>
      </c>
      <c r="K2148" s="36" t="s">
        <v>235</v>
      </c>
      <c r="L2148" s="36" t="s">
        <v>229</v>
      </c>
      <c r="M2148" s="31" t="s">
        <v>89</v>
      </c>
    </row>
    <row r="2149" ht="15.75" customHeight="1">
      <c r="A2149" s="37" t="str">
        <f t="shared" si="1"/>
        <v>Bahrain-Middle East2010</v>
      </c>
      <c r="B2149" s="37">
        <v>0.016</v>
      </c>
      <c r="C2149" s="37">
        <v>0.007</v>
      </c>
      <c r="D2149" s="37">
        <v>77.0</v>
      </c>
      <c r="E2149" s="37">
        <v>76.0</v>
      </c>
      <c r="F2149" s="37">
        <v>0.199</v>
      </c>
      <c r="G2149" s="37">
        <v>0.781</v>
      </c>
      <c r="H2149" s="37">
        <v>0.02</v>
      </c>
      <c r="I2149" s="37">
        <v>1251513.0</v>
      </c>
      <c r="J2149" s="37">
        <v>0.885</v>
      </c>
      <c r="K2149" s="36" t="s">
        <v>228</v>
      </c>
      <c r="L2149" s="36" t="s">
        <v>229</v>
      </c>
      <c r="M2149" s="31" t="s">
        <v>89</v>
      </c>
    </row>
    <row r="2150" ht="15.75" customHeight="1">
      <c r="A2150" s="37" t="str">
        <f t="shared" si="1"/>
        <v>United Arab Emirates-Middle East2010</v>
      </c>
      <c r="B2150" s="37">
        <v>0.016</v>
      </c>
      <c r="C2150" s="37">
        <v>0.008</v>
      </c>
      <c r="D2150" s="37">
        <v>78.0</v>
      </c>
      <c r="E2150" s="37">
        <v>76.0</v>
      </c>
      <c r="F2150" s="37">
        <v>0.139</v>
      </c>
      <c r="G2150" s="37">
        <v>0.858</v>
      </c>
      <c r="H2150" s="37">
        <v>0.003</v>
      </c>
      <c r="I2150" s="37">
        <v>8441537.0</v>
      </c>
      <c r="J2150" s="37">
        <v>0.841</v>
      </c>
      <c r="K2150" s="36" t="s">
        <v>240</v>
      </c>
      <c r="L2150" s="36" t="s">
        <v>229</v>
      </c>
      <c r="M2150" s="31" t="s">
        <v>89</v>
      </c>
    </row>
    <row r="2151" ht="15.75" customHeight="1">
      <c r="A2151" s="37" t="str">
        <f t="shared" si="1"/>
        <v>Iran-Middle East2010</v>
      </c>
      <c r="B2151" s="37">
        <v>0.019</v>
      </c>
      <c r="C2151" s="37">
        <v>0.016</v>
      </c>
      <c r="D2151" s="37">
        <v>75.0</v>
      </c>
      <c r="E2151" s="37">
        <v>71.0</v>
      </c>
      <c r="F2151" s="37">
        <v>0.236</v>
      </c>
      <c r="G2151" s="37">
        <v>0.712</v>
      </c>
      <c r="H2151" s="37">
        <v>0.052</v>
      </c>
      <c r="I2151" s="37">
        <v>7.4462314E7</v>
      </c>
      <c r="J2151" s="37">
        <v>0.706</v>
      </c>
      <c r="K2151" s="36" t="s">
        <v>230</v>
      </c>
      <c r="L2151" s="36" t="s">
        <v>229</v>
      </c>
      <c r="M2151" s="31" t="s">
        <v>89</v>
      </c>
    </row>
    <row r="2152" ht="15.75" customHeight="1">
      <c r="A2152" s="37" t="str">
        <f t="shared" si="1"/>
        <v>Kuwait-Middle East2010</v>
      </c>
      <c r="B2152" s="37">
        <v>0.021</v>
      </c>
      <c r="C2152" s="37">
        <v>0.009</v>
      </c>
      <c r="D2152" s="37">
        <v>75.0</v>
      </c>
      <c r="E2152" s="37">
        <v>73.0</v>
      </c>
      <c r="F2152" s="37">
        <v>0.252</v>
      </c>
      <c r="G2152" s="37">
        <v>0.726</v>
      </c>
      <c r="H2152" s="37">
        <v>0.021</v>
      </c>
      <c r="I2152" s="37">
        <v>2991580.0</v>
      </c>
      <c r="J2152" s="37">
        <v>0.983</v>
      </c>
      <c r="K2152" s="36" t="s">
        <v>234</v>
      </c>
      <c r="L2152" s="36" t="s">
        <v>229</v>
      </c>
      <c r="M2152" s="31" t="s">
        <v>89</v>
      </c>
    </row>
    <row r="2153" ht="15.75" customHeight="1">
      <c r="A2153" s="37" t="str">
        <f t="shared" si="1"/>
        <v>Saudi Arabia-Middle East2010</v>
      </c>
      <c r="B2153" s="37">
        <v>0.021</v>
      </c>
      <c r="C2153" s="37">
        <v>0.015</v>
      </c>
      <c r="D2153" s="37">
        <v>77.0</v>
      </c>
      <c r="E2153" s="37">
        <v>73.0</v>
      </c>
      <c r="F2153" s="37">
        <v>0.307</v>
      </c>
      <c r="G2153" s="37">
        <v>0.663</v>
      </c>
      <c r="H2153" s="37">
        <v>0.03</v>
      </c>
      <c r="I2153" s="37">
        <v>2.7258387E7</v>
      </c>
      <c r="J2153" s="37">
        <v>0.821</v>
      </c>
      <c r="K2153" s="36" t="s">
        <v>238</v>
      </c>
      <c r="L2153" s="36" t="s">
        <v>229</v>
      </c>
      <c r="M2153" s="31" t="s">
        <v>89</v>
      </c>
    </row>
    <row r="2154" ht="15.75" customHeight="1">
      <c r="A2154" s="37" t="str">
        <f t="shared" si="1"/>
        <v>Oman-Middle East2010</v>
      </c>
      <c r="B2154" s="37">
        <v>0.022</v>
      </c>
      <c r="C2154" s="37">
        <v>0.01</v>
      </c>
      <c r="D2154" s="37">
        <v>78.0</v>
      </c>
      <c r="E2154" s="37">
        <v>74.0</v>
      </c>
      <c r="F2154" s="37">
        <v>0.274</v>
      </c>
      <c r="G2154" s="37">
        <v>0.701</v>
      </c>
      <c r="H2154" s="37">
        <v>0.025</v>
      </c>
      <c r="I2154" s="37">
        <v>2802768.0</v>
      </c>
      <c r="J2154" s="37">
        <v>0.752</v>
      </c>
      <c r="K2154" s="36" t="s">
        <v>236</v>
      </c>
      <c r="L2154" s="36" t="s">
        <v>229</v>
      </c>
      <c r="M2154" s="31" t="s">
        <v>89</v>
      </c>
    </row>
    <row r="2155" ht="15.75" customHeight="1">
      <c r="A2155" s="37" t="str">
        <f t="shared" si="1"/>
        <v>Israel-Middle East2010</v>
      </c>
      <c r="B2155" s="37">
        <v>0.022</v>
      </c>
      <c r="C2155" s="37">
        <v>0.004</v>
      </c>
      <c r="D2155" s="37">
        <v>84.0</v>
      </c>
      <c r="E2155" s="37">
        <v>80.0</v>
      </c>
      <c r="F2155" s="37">
        <v>0.272</v>
      </c>
      <c r="G2155" s="37">
        <v>0.623</v>
      </c>
      <c r="H2155" s="37">
        <v>0.104</v>
      </c>
      <c r="I2155" s="37">
        <v>7623600.0</v>
      </c>
      <c r="J2155" s="37">
        <v>0.918</v>
      </c>
      <c r="K2155" s="36" t="s">
        <v>232</v>
      </c>
      <c r="L2155" s="36" t="s">
        <v>229</v>
      </c>
      <c r="M2155" s="31" t="s">
        <v>89</v>
      </c>
    </row>
    <row r="2156" ht="15.75" customHeight="1">
      <c r="A2156" s="37" t="str">
        <f t="shared" si="1"/>
        <v>Syria-Middle East2010</v>
      </c>
      <c r="B2156" s="37">
        <v>0.025</v>
      </c>
      <c r="C2156" s="37">
        <v>0.013</v>
      </c>
      <c r="D2156" s="37">
        <v>78.0</v>
      </c>
      <c r="E2156" s="37">
        <v>72.0</v>
      </c>
      <c r="F2156" s="37">
        <v>0.357</v>
      </c>
      <c r="G2156" s="37">
        <v>0.605</v>
      </c>
      <c r="H2156" s="37">
        <v>0.037</v>
      </c>
      <c r="I2156" s="37">
        <v>2.1532647E7</v>
      </c>
      <c r="J2156" s="37">
        <v>0.557</v>
      </c>
      <c r="K2156" s="36" t="s">
        <v>239</v>
      </c>
      <c r="L2156" s="36" t="s">
        <v>229</v>
      </c>
      <c r="M2156" s="31" t="s">
        <v>89</v>
      </c>
    </row>
    <row r="2157" ht="15.75" customHeight="1">
      <c r="A2157" s="37" t="str">
        <f t="shared" si="1"/>
        <v>Jordan-Middle East2010</v>
      </c>
      <c r="B2157" s="37">
        <v>0.029</v>
      </c>
      <c r="C2157" s="37">
        <v>0.018</v>
      </c>
      <c r="D2157" s="37">
        <v>75.0</v>
      </c>
      <c r="E2157" s="37">
        <v>72.0</v>
      </c>
      <c r="F2157" s="37">
        <v>0.351</v>
      </c>
      <c r="G2157" s="37">
        <v>0.615</v>
      </c>
      <c r="H2157" s="37">
        <v>0.034</v>
      </c>
      <c r="I2157" s="37">
        <v>6046000.0</v>
      </c>
      <c r="J2157" s="37">
        <v>0.825</v>
      </c>
      <c r="K2157" s="36" t="s">
        <v>233</v>
      </c>
      <c r="L2157" s="36" t="s">
        <v>229</v>
      </c>
      <c r="M2157" s="31" t="s">
        <v>89</v>
      </c>
    </row>
    <row r="2158" ht="15.75" customHeight="1">
      <c r="A2158" s="37" t="str">
        <f t="shared" si="1"/>
        <v>Yemen-Middle East2010</v>
      </c>
      <c r="B2158" s="37">
        <v>0.032</v>
      </c>
      <c r="C2158" s="37">
        <v>0.046</v>
      </c>
      <c r="D2158" s="37">
        <v>64.0</v>
      </c>
      <c r="E2158" s="37">
        <v>61.0</v>
      </c>
      <c r="F2158" s="37">
        <v>0.42</v>
      </c>
      <c r="G2158" s="37">
        <v>0.553</v>
      </c>
      <c r="H2158" s="37">
        <v>0.027</v>
      </c>
      <c r="I2158" s="37">
        <v>2.2763008E7</v>
      </c>
      <c r="J2158" s="37">
        <v>0.317</v>
      </c>
      <c r="K2158" s="36" t="s">
        <v>241</v>
      </c>
      <c r="L2158" s="36" t="s">
        <v>229</v>
      </c>
      <c r="M2158" s="31" t="s">
        <v>89</v>
      </c>
    </row>
    <row r="2159" ht="15.75" customHeight="1">
      <c r="A2159" s="37" t="str">
        <f t="shared" si="1"/>
        <v>Iraq-Middle East2010</v>
      </c>
      <c r="B2159" s="37">
        <v>0.032</v>
      </c>
      <c r="C2159" s="37">
        <v>0.03</v>
      </c>
      <c r="D2159" s="37">
        <v>73.0</v>
      </c>
      <c r="E2159" s="37">
        <v>65.0</v>
      </c>
      <c r="F2159" s="37">
        <v>0.412</v>
      </c>
      <c r="G2159" s="37">
        <v>0.554</v>
      </c>
      <c r="H2159" s="37">
        <v>0.034</v>
      </c>
      <c r="I2159" s="37">
        <v>3.096238E7</v>
      </c>
      <c r="J2159" s="37">
        <v>0.69</v>
      </c>
      <c r="K2159" s="36" t="s">
        <v>231</v>
      </c>
      <c r="L2159" s="36" t="s">
        <v>229</v>
      </c>
      <c r="M2159" s="31" t="s">
        <v>89</v>
      </c>
    </row>
    <row r="2160" ht="15.75" customHeight="1">
      <c r="A2160" s="37" t="str">
        <f t="shared" si="1"/>
        <v>Qatar-Middle East2011</v>
      </c>
      <c r="B2160" s="37">
        <v>0.011</v>
      </c>
      <c r="C2160" s="37">
        <v>0.007</v>
      </c>
      <c r="D2160" s="37">
        <v>79.0</v>
      </c>
      <c r="E2160" s="37">
        <v>77.0</v>
      </c>
      <c r="F2160" s="37">
        <v>0.134</v>
      </c>
      <c r="G2160" s="37">
        <v>0.856</v>
      </c>
      <c r="H2160" s="37">
        <v>0.01</v>
      </c>
      <c r="I2160" s="37">
        <v>1910902.0</v>
      </c>
      <c r="J2160" s="37">
        <v>0.988</v>
      </c>
      <c r="K2160" s="36" t="s">
        <v>237</v>
      </c>
      <c r="L2160" s="36" t="s">
        <v>229</v>
      </c>
      <c r="M2160" s="31" t="s">
        <v>90</v>
      </c>
    </row>
    <row r="2161" ht="15.75" customHeight="1">
      <c r="A2161" s="37" t="str">
        <f t="shared" si="1"/>
        <v>Lebanon-Middle East2011</v>
      </c>
      <c r="B2161" s="37">
        <v>0.013</v>
      </c>
      <c r="C2161" s="37">
        <v>0.009</v>
      </c>
      <c r="D2161" s="37">
        <v>82.0</v>
      </c>
      <c r="E2161" s="37">
        <v>77.0</v>
      </c>
      <c r="F2161" s="37">
        <v>0.227</v>
      </c>
      <c r="G2161" s="37">
        <v>0.688</v>
      </c>
      <c r="H2161" s="37">
        <v>0.085</v>
      </c>
      <c r="I2161" s="37">
        <v>4382790.0</v>
      </c>
      <c r="J2161" s="37">
        <v>0.873</v>
      </c>
      <c r="K2161" s="36" t="s">
        <v>235</v>
      </c>
      <c r="L2161" s="36" t="s">
        <v>229</v>
      </c>
      <c r="M2161" s="31" t="s">
        <v>90</v>
      </c>
    </row>
    <row r="2162" ht="15.75" customHeight="1">
      <c r="A2162" s="37" t="str">
        <f t="shared" si="1"/>
        <v>Bahrain-Middle East2011</v>
      </c>
      <c r="B2162" s="37">
        <v>0.016</v>
      </c>
      <c r="C2162" s="37">
        <v>0.006</v>
      </c>
      <c r="D2162" s="37">
        <v>77.0</v>
      </c>
      <c r="E2162" s="37">
        <v>76.0</v>
      </c>
      <c r="F2162" s="37">
        <v>0.198</v>
      </c>
      <c r="G2162" s="37">
        <v>0.781</v>
      </c>
      <c r="H2162" s="37">
        <v>0.021</v>
      </c>
      <c r="I2162" s="37">
        <v>1292764.0</v>
      </c>
      <c r="J2162" s="37">
        <v>0.886</v>
      </c>
      <c r="K2162" s="36" t="s">
        <v>228</v>
      </c>
      <c r="L2162" s="36" t="s">
        <v>229</v>
      </c>
      <c r="M2162" s="31" t="s">
        <v>90</v>
      </c>
    </row>
    <row r="2163" ht="15.75" customHeight="1">
      <c r="A2163" s="37" t="str">
        <f t="shared" si="1"/>
        <v>United Arab Emirates-Middle East2011</v>
      </c>
      <c r="B2163" s="37">
        <v>0.016</v>
      </c>
      <c r="C2163" s="37">
        <v>0.007</v>
      </c>
      <c r="D2163" s="37">
        <v>78.0</v>
      </c>
      <c r="E2163" s="37">
        <v>76.0</v>
      </c>
      <c r="F2163" s="37">
        <v>0.14</v>
      </c>
      <c r="G2163" s="37">
        <v>0.857</v>
      </c>
      <c r="H2163" s="37">
        <v>0.003</v>
      </c>
      <c r="I2163" s="37">
        <v>8925096.0</v>
      </c>
      <c r="J2163" s="37">
        <v>0.844</v>
      </c>
      <c r="K2163" s="36" t="s">
        <v>240</v>
      </c>
      <c r="L2163" s="36" t="s">
        <v>229</v>
      </c>
      <c r="M2163" s="31" t="s">
        <v>90</v>
      </c>
    </row>
    <row r="2164" ht="15.75" customHeight="1">
      <c r="A2164" s="37" t="str">
        <f t="shared" si="1"/>
        <v>Iran-Middle East2011</v>
      </c>
      <c r="B2164" s="37">
        <v>0.019</v>
      </c>
      <c r="C2164" s="37">
        <v>0.016</v>
      </c>
      <c r="D2164" s="37">
        <v>75.0</v>
      </c>
      <c r="E2164" s="37">
        <v>72.0</v>
      </c>
      <c r="F2164" s="37">
        <v>0.236</v>
      </c>
      <c r="G2164" s="37">
        <v>0.712</v>
      </c>
      <c r="H2164" s="37">
        <v>0.052</v>
      </c>
      <c r="I2164" s="37">
        <v>7.5424285E7</v>
      </c>
      <c r="J2164" s="37">
        <v>0.712</v>
      </c>
      <c r="K2164" s="36" t="s">
        <v>230</v>
      </c>
      <c r="L2164" s="36" t="s">
        <v>229</v>
      </c>
      <c r="M2164" s="31" t="s">
        <v>90</v>
      </c>
    </row>
    <row r="2165" ht="15.75" customHeight="1">
      <c r="A2165" s="37" t="str">
        <f t="shared" si="1"/>
        <v>Saudi Arabia-Middle East2011</v>
      </c>
      <c r="B2165" s="37">
        <v>0.02</v>
      </c>
      <c r="C2165" s="37">
        <v>0.014</v>
      </c>
      <c r="D2165" s="37">
        <v>77.0</v>
      </c>
      <c r="E2165" s="37">
        <v>74.0</v>
      </c>
      <c r="F2165" s="37">
        <v>0.302</v>
      </c>
      <c r="G2165" s="37">
        <v>0.669</v>
      </c>
      <c r="H2165" s="37">
        <v>0.029</v>
      </c>
      <c r="I2165" s="37">
        <v>2.7761728E7</v>
      </c>
      <c r="J2165" s="37">
        <v>0.823</v>
      </c>
      <c r="K2165" s="36" t="s">
        <v>238</v>
      </c>
      <c r="L2165" s="36" t="s">
        <v>229</v>
      </c>
      <c r="M2165" s="31" t="s">
        <v>90</v>
      </c>
    </row>
    <row r="2166" ht="15.75" customHeight="1">
      <c r="A2166" s="37" t="str">
        <f t="shared" si="1"/>
        <v>Kuwait-Middle East2011</v>
      </c>
      <c r="B2166" s="37">
        <v>0.021</v>
      </c>
      <c r="C2166" s="37">
        <v>0.009</v>
      </c>
      <c r="D2166" s="37">
        <v>75.0</v>
      </c>
      <c r="E2166" s="37">
        <v>73.0</v>
      </c>
      <c r="F2166" s="37">
        <v>0.251</v>
      </c>
      <c r="G2166" s="37">
        <v>0.728</v>
      </c>
      <c r="H2166" s="37">
        <v>0.021</v>
      </c>
      <c r="I2166" s="37">
        <v>3124705.0</v>
      </c>
      <c r="J2166" s="37">
        <v>0.983</v>
      </c>
      <c r="K2166" s="36" t="s">
        <v>234</v>
      </c>
      <c r="L2166" s="36" t="s">
        <v>229</v>
      </c>
      <c r="M2166" s="31" t="s">
        <v>90</v>
      </c>
    </row>
    <row r="2167" ht="15.75" customHeight="1">
      <c r="A2167" s="37" t="str">
        <f t="shared" si="1"/>
        <v>Israel-Middle East2011</v>
      </c>
      <c r="B2167" s="37">
        <v>0.021</v>
      </c>
      <c r="C2167" s="37">
        <v>0.003</v>
      </c>
      <c r="D2167" s="37">
        <v>84.0</v>
      </c>
      <c r="E2167" s="37">
        <v>80.0</v>
      </c>
      <c r="F2167" s="37">
        <v>0.273</v>
      </c>
      <c r="G2167" s="37">
        <v>0.622</v>
      </c>
      <c r="H2167" s="37">
        <v>0.105</v>
      </c>
      <c r="I2167" s="37">
        <v>7765800.0</v>
      </c>
      <c r="J2167" s="37">
        <v>0.919</v>
      </c>
      <c r="K2167" s="36" t="s">
        <v>232</v>
      </c>
      <c r="L2167" s="36" t="s">
        <v>229</v>
      </c>
      <c r="M2167" s="31" t="s">
        <v>90</v>
      </c>
    </row>
    <row r="2168" ht="15.75" customHeight="1">
      <c r="A2168" s="37" t="str">
        <f t="shared" si="1"/>
        <v>Oman-Middle East2011</v>
      </c>
      <c r="B2168" s="37">
        <v>0.022</v>
      </c>
      <c r="C2168" s="37">
        <v>0.01</v>
      </c>
      <c r="D2168" s="37">
        <v>79.0</v>
      </c>
      <c r="E2168" s="37">
        <v>74.0</v>
      </c>
      <c r="F2168" s="37">
        <v>0.257</v>
      </c>
      <c r="G2168" s="37">
        <v>0.717</v>
      </c>
      <c r="H2168" s="37">
        <v>0.026</v>
      </c>
      <c r="I2168" s="37">
        <v>3024774.0</v>
      </c>
      <c r="J2168" s="37">
        <v>0.757</v>
      </c>
      <c r="K2168" s="36" t="s">
        <v>236</v>
      </c>
      <c r="L2168" s="36" t="s">
        <v>229</v>
      </c>
      <c r="M2168" s="31" t="s">
        <v>90</v>
      </c>
    </row>
    <row r="2169" ht="15.75" customHeight="1">
      <c r="A2169" s="37" t="str">
        <f t="shared" si="1"/>
        <v>Syria-Middle East2011</v>
      </c>
      <c r="B2169" s="37">
        <v>0.025</v>
      </c>
      <c r="C2169" s="37">
        <v>0.013</v>
      </c>
      <c r="D2169" s="37">
        <v>78.0</v>
      </c>
      <c r="E2169" s="37">
        <v>72.0</v>
      </c>
      <c r="F2169" s="37">
        <v>0.355</v>
      </c>
      <c r="G2169" s="37">
        <v>0.607</v>
      </c>
      <c r="H2169" s="37">
        <v>0.038</v>
      </c>
      <c r="I2169" s="37">
        <v>2.1961676E7</v>
      </c>
      <c r="J2169" s="37">
        <v>0.561</v>
      </c>
      <c r="K2169" s="36" t="s">
        <v>239</v>
      </c>
      <c r="L2169" s="36" t="s">
        <v>229</v>
      </c>
      <c r="M2169" s="31" t="s">
        <v>90</v>
      </c>
    </row>
    <row r="2170" ht="15.75" customHeight="1">
      <c r="A2170" s="37" t="str">
        <f t="shared" si="1"/>
        <v>Jordan-Middle East2011</v>
      </c>
      <c r="B2170" s="37">
        <v>0.028</v>
      </c>
      <c r="C2170" s="37">
        <v>0.017</v>
      </c>
      <c r="D2170" s="37">
        <v>75.0</v>
      </c>
      <c r="E2170" s="37">
        <v>72.0</v>
      </c>
      <c r="F2170" s="37">
        <v>0.346</v>
      </c>
      <c r="G2170" s="37">
        <v>0.62</v>
      </c>
      <c r="H2170" s="37">
        <v>0.034</v>
      </c>
      <c r="I2170" s="37">
        <v>6181000.0</v>
      </c>
      <c r="J2170" s="37">
        <v>0.827</v>
      </c>
      <c r="K2170" s="36" t="s">
        <v>233</v>
      </c>
      <c r="L2170" s="36" t="s">
        <v>229</v>
      </c>
      <c r="M2170" s="31" t="s">
        <v>90</v>
      </c>
    </row>
    <row r="2171" ht="15.75" customHeight="1">
      <c r="A2171" s="37" t="str">
        <f t="shared" si="1"/>
        <v>Yemen-Middle East2011</v>
      </c>
      <c r="B2171" s="37">
        <v>0.032</v>
      </c>
      <c r="C2171" s="37">
        <v>0.044</v>
      </c>
      <c r="D2171" s="37">
        <v>64.0</v>
      </c>
      <c r="E2171" s="37">
        <v>61.0</v>
      </c>
      <c r="F2171" s="37">
        <v>0.413</v>
      </c>
      <c r="G2171" s="37">
        <v>0.559</v>
      </c>
      <c r="H2171" s="37">
        <v>0.028</v>
      </c>
      <c r="I2171" s="37">
        <v>2.3304206E7</v>
      </c>
      <c r="J2171" s="37">
        <v>0.323</v>
      </c>
      <c r="K2171" s="36" t="s">
        <v>241</v>
      </c>
      <c r="L2171" s="36" t="s">
        <v>229</v>
      </c>
      <c r="M2171" s="31" t="s">
        <v>90</v>
      </c>
    </row>
    <row r="2172" ht="15.75" customHeight="1">
      <c r="A2172" s="37" t="str">
        <f t="shared" si="1"/>
        <v>Iraq-Middle East2011</v>
      </c>
      <c r="B2172" s="37">
        <v>0.032</v>
      </c>
      <c r="C2172" s="37">
        <v>0.029</v>
      </c>
      <c r="D2172" s="37">
        <v>73.0</v>
      </c>
      <c r="E2172" s="37">
        <v>65.0</v>
      </c>
      <c r="F2172" s="37">
        <v>0.409</v>
      </c>
      <c r="G2172" s="37">
        <v>0.558</v>
      </c>
      <c r="H2172" s="37">
        <v>0.033</v>
      </c>
      <c r="I2172" s="37">
        <v>3.176002E7</v>
      </c>
      <c r="J2172" s="37">
        <v>0.691</v>
      </c>
      <c r="K2172" s="36" t="s">
        <v>231</v>
      </c>
      <c r="L2172" s="36" t="s">
        <v>229</v>
      </c>
      <c r="M2172" s="31" t="s">
        <v>90</v>
      </c>
    </row>
    <row r="2173" ht="15.75" customHeight="1">
      <c r="A2173" s="37" t="str">
        <f t="shared" si="1"/>
        <v>Qatar-Middle East2012</v>
      </c>
      <c r="B2173" s="37">
        <v>0.011</v>
      </c>
      <c r="C2173" s="37">
        <v>0.007</v>
      </c>
      <c r="D2173" s="37">
        <v>79.0</v>
      </c>
      <c r="E2173" s="37">
        <v>78.0</v>
      </c>
      <c r="F2173" s="37">
        <v>0.133</v>
      </c>
      <c r="G2173" s="37">
        <v>0.857</v>
      </c>
      <c r="H2173" s="37">
        <v>0.01</v>
      </c>
      <c r="I2173" s="37">
        <v>2050514.0</v>
      </c>
      <c r="J2173" s="37">
        <v>0.989</v>
      </c>
      <c r="K2173" s="36" t="s">
        <v>237</v>
      </c>
      <c r="L2173" s="36" t="s">
        <v>229</v>
      </c>
      <c r="M2173" s="31" t="s">
        <v>91</v>
      </c>
    </row>
    <row r="2174" ht="15.75" customHeight="1">
      <c r="A2174" s="37" t="str">
        <f t="shared" si="1"/>
        <v>Lebanon-Middle East2012</v>
      </c>
      <c r="B2174" s="37">
        <v>0.013</v>
      </c>
      <c r="C2174" s="37">
        <v>0.008</v>
      </c>
      <c r="D2174" s="37">
        <v>82.0</v>
      </c>
      <c r="E2174" s="37">
        <v>78.0</v>
      </c>
      <c r="F2174" s="37">
        <v>0.216</v>
      </c>
      <c r="G2174" s="37">
        <v>0.698</v>
      </c>
      <c r="H2174" s="37">
        <v>0.086</v>
      </c>
      <c r="I2174" s="37">
        <v>4424888.0</v>
      </c>
      <c r="J2174" s="37">
        <v>0.874</v>
      </c>
      <c r="K2174" s="36" t="s">
        <v>235</v>
      </c>
      <c r="L2174" s="36" t="s">
        <v>229</v>
      </c>
      <c r="M2174" s="31" t="s">
        <v>91</v>
      </c>
    </row>
    <row r="2175" ht="15.75" customHeight="1">
      <c r="A2175" s="37" t="str">
        <f t="shared" si="1"/>
        <v>United Arab Emirates-Middle East2012</v>
      </c>
      <c r="B2175" s="37">
        <v>0.015</v>
      </c>
      <c r="C2175" s="37">
        <v>0.007</v>
      </c>
      <c r="D2175" s="37">
        <v>78.0</v>
      </c>
      <c r="E2175" s="37">
        <v>76.0</v>
      </c>
      <c r="F2175" s="37">
        <v>0.144</v>
      </c>
      <c r="G2175" s="37">
        <v>0.852</v>
      </c>
      <c r="H2175" s="37">
        <v>0.004</v>
      </c>
      <c r="I2175" s="37">
        <v>9205651.0</v>
      </c>
      <c r="J2175" s="37">
        <v>0.847</v>
      </c>
      <c r="K2175" s="36" t="s">
        <v>240</v>
      </c>
      <c r="L2175" s="36" t="s">
        <v>229</v>
      </c>
      <c r="M2175" s="31" t="s">
        <v>91</v>
      </c>
    </row>
    <row r="2176" ht="15.75" customHeight="1">
      <c r="A2176" s="37" t="str">
        <f t="shared" si="1"/>
        <v>Bahrain-Middle East2012</v>
      </c>
      <c r="B2176" s="37">
        <v>0.016</v>
      </c>
      <c r="C2176" s="37">
        <v>0.006</v>
      </c>
      <c r="D2176" s="37">
        <v>77.0</v>
      </c>
      <c r="E2176" s="37">
        <v>76.0</v>
      </c>
      <c r="F2176" s="37">
        <v>0.202</v>
      </c>
      <c r="G2176" s="37">
        <v>0.777</v>
      </c>
      <c r="H2176" s="37">
        <v>0.021</v>
      </c>
      <c r="I2176" s="37">
        <v>1317827.0</v>
      </c>
      <c r="J2176" s="37">
        <v>0.886</v>
      </c>
      <c r="K2176" s="36" t="s">
        <v>228</v>
      </c>
      <c r="L2176" s="36" t="s">
        <v>229</v>
      </c>
      <c r="M2176" s="31" t="s">
        <v>91</v>
      </c>
    </row>
    <row r="2177" ht="15.75" customHeight="1">
      <c r="A2177" s="37" t="str">
        <f t="shared" si="1"/>
        <v>Iran-Middle East2012</v>
      </c>
      <c r="B2177" s="37">
        <v>0.019</v>
      </c>
      <c r="C2177" s="37">
        <v>0.015</v>
      </c>
      <c r="D2177" s="37">
        <v>76.0</v>
      </c>
      <c r="E2177" s="37">
        <v>72.0</v>
      </c>
      <c r="F2177" s="37">
        <v>0.237</v>
      </c>
      <c r="G2177" s="37">
        <v>0.711</v>
      </c>
      <c r="H2177" s="37">
        <v>0.052</v>
      </c>
      <c r="I2177" s="37">
        <v>7.6424443E7</v>
      </c>
      <c r="J2177" s="37">
        <v>0.718</v>
      </c>
      <c r="K2177" s="36" t="s">
        <v>230</v>
      </c>
      <c r="L2177" s="36" t="s">
        <v>229</v>
      </c>
      <c r="M2177" s="31" t="s">
        <v>91</v>
      </c>
    </row>
    <row r="2178" ht="15.75" customHeight="1">
      <c r="A2178" s="37" t="str">
        <f t="shared" si="1"/>
        <v>Saudi Arabia-Middle East2012</v>
      </c>
      <c r="B2178" s="37">
        <v>0.02</v>
      </c>
      <c r="C2178" s="37">
        <v>0.014</v>
      </c>
      <c r="D2178" s="37">
        <v>77.0</v>
      </c>
      <c r="E2178" s="37">
        <v>74.0</v>
      </c>
      <c r="F2178" s="37">
        <v>0.297</v>
      </c>
      <c r="G2178" s="37">
        <v>0.674</v>
      </c>
      <c r="H2178" s="37">
        <v>0.029</v>
      </c>
      <c r="I2178" s="37">
        <v>2.8287855E7</v>
      </c>
      <c r="J2178" s="37">
        <v>0.825</v>
      </c>
      <c r="K2178" s="36" t="s">
        <v>238</v>
      </c>
      <c r="L2178" s="36" t="s">
        <v>229</v>
      </c>
      <c r="M2178" s="31" t="s">
        <v>91</v>
      </c>
    </row>
    <row r="2179" ht="15.75" customHeight="1">
      <c r="A2179" s="37" t="str">
        <f t="shared" si="1"/>
        <v>Kuwait-Middle East2012</v>
      </c>
      <c r="B2179" s="37">
        <v>0.021</v>
      </c>
      <c r="C2179" s="37">
        <v>0.009</v>
      </c>
      <c r="D2179" s="37">
        <v>75.0</v>
      </c>
      <c r="E2179" s="37">
        <v>73.0</v>
      </c>
      <c r="F2179" s="37">
        <v>0.249</v>
      </c>
      <c r="G2179" s="37">
        <v>0.729</v>
      </c>
      <c r="H2179" s="37">
        <v>0.022</v>
      </c>
      <c r="I2179" s="37">
        <v>3250496.0</v>
      </c>
      <c r="J2179" s="37">
        <v>0.983</v>
      </c>
      <c r="K2179" s="36" t="s">
        <v>234</v>
      </c>
      <c r="L2179" s="36" t="s">
        <v>229</v>
      </c>
      <c r="M2179" s="31" t="s">
        <v>91</v>
      </c>
    </row>
    <row r="2180" ht="15.75" customHeight="1">
      <c r="A2180" s="37" t="str">
        <f t="shared" si="1"/>
        <v>Oman-Middle East2012</v>
      </c>
      <c r="B2180" s="37">
        <v>0.021</v>
      </c>
      <c r="C2180" s="37">
        <v>0.01</v>
      </c>
      <c r="D2180" s="37">
        <v>79.0</v>
      </c>
      <c r="E2180" s="37">
        <v>75.0</v>
      </c>
      <c r="F2180" s="37">
        <v>0.242</v>
      </c>
      <c r="G2180" s="37">
        <v>0.731</v>
      </c>
      <c r="H2180" s="37">
        <v>0.028</v>
      </c>
      <c r="I2180" s="37">
        <v>3314001.0</v>
      </c>
      <c r="J2180" s="37">
        <v>0.762</v>
      </c>
      <c r="K2180" s="36" t="s">
        <v>236</v>
      </c>
      <c r="L2180" s="36" t="s">
        <v>229</v>
      </c>
      <c r="M2180" s="31" t="s">
        <v>91</v>
      </c>
    </row>
    <row r="2181" ht="15.75" customHeight="1">
      <c r="A2181" s="37" t="str">
        <f t="shared" si="1"/>
        <v>Israel-Middle East2012</v>
      </c>
      <c r="B2181" s="37">
        <v>0.022</v>
      </c>
      <c r="C2181" s="37">
        <v>0.003</v>
      </c>
      <c r="D2181" s="37">
        <v>84.0</v>
      </c>
      <c r="E2181" s="37">
        <v>80.0</v>
      </c>
      <c r="F2181" s="37">
        <v>0.275</v>
      </c>
      <c r="G2181" s="37">
        <v>0.619</v>
      </c>
      <c r="H2181" s="37">
        <v>0.105</v>
      </c>
      <c r="I2181" s="37">
        <v>7910500.0</v>
      </c>
      <c r="J2181" s="37">
        <v>0.919</v>
      </c>
      <c r="K2181" s="36" t="s">
        <v>232</v>
      </c>
      <c r="L2181" s="36" t="s">
        <v>229</v>
      </c>
      <c r="M2181" s="31" t="s">
        <v>91</v>
      </c>
    </row>
    <row r="2182" ht="15.75" customHeight="1">
      <c r="A2182" s="37" t="str">
        <f t="shared" si="1"/>
        <v>Syria-Middle East2012</v>
      </c>
      <c r="B2182" s="37">
        <v>0.024</v>
      </c>
      <c r="C2182" s="37">
        <v>0.012</v>
      </c>
      <c r="D2182" s="37">
        <v>78.0</v>
      </c>
      <c r="E2182" s="37">
        <v>72.0</v>
      </c>
      <c r="F2182" s="37">
        <v>0.354</v>
      </c>
      <c r="G2182" s="37">
        <v>0.607</v>
      </c>
      <c r="H2182" s="37">
        <v>0.039</v>
      </c>
      <c r="I2182" s="37">
        <v>2.2399254E7</v>
      </c>
      <c r="J2182" s="37">
        <v>0.565</v>
      </c>
      <c r="K2182" s="36" t="s">
        <v>239</v>
      </c>
      <c r="L2182" s="36" t="s">
        <v>229</v>
      </c>
      <c r="M2182" s="31" t="s">
        <v>91</v>
      </c>
    </row>
    <row r="2183" ht="15.75" customHeight="1">
      <c r="A2183" s="37" t="str">
        <f t="shared" si="1"/>
        <v>Jordan-Middle East2012</v>
      </c>
      <c r="B2183" s="37">
        <v>0.028</v>
      </c>
      <c r="C2183" s="37">
        <v>0.017</v>
      </c>
      <c r="D2183" s="37">
        <v>75.0</v>
      </c>
      <c r="E2183" s="37">
        <v>72.0</v>
      </c>
      <c r="F2183" s="37">
        <v>0.341</v>
      </c>
      <c r="G2183" s="37">
        <v>0.624</v>
      </c>
      <c r="H2183" s="37">
        <v>0.035</v>
      </c>
      <c r="I2183" s="37">
        <v>6318000.0</v>
      </c>
      <c r="J2183" s="37">
        <v>0.83</v>
      </c>
      <c r="K2183" s="36" t="s">
        <v>233</v>
      </c>
      <c r="L2183" s="36" t="s">
        <v>229</v>
      </c>
      <c r="M2183" s="31" t="s">
        <v>91</v>
      </c>
    </row>
    <row r="2184" ht="15.75" customHeight="1">
      <c r="A2184" s="37" t="str">
        <f t="shared" si="1"/>
        <v>Yemen-Middle East2012</v>
      </c>
      <c r="B2184" s="37">
        <v>0.031</v>
      </c>
      <c r="C2184" s="37">
        <v>0.042</v>
      </c>
      <c r="D2184" s="37">
        <v>64.0</v>
      </c>
      <c r="E2184" s="37">
        <v>62.0</v>
      </c>
      <c r="F2184" s="37">
        <v>0.407</v>
      </c>
      <c r="G2184" s="37">
        <v>0.565</v>
      </c>
      <c r="H2184" s="37">
        <v>0.028</v>
      </c>
      <c r="I2184" s="37">
        <v>2.3852409E7</v>
      </c>
      <c r="J2184" s="37">
        <v>0.329</v>
      </c>
      <c r="K2184" s="36" t="s">
        <v>241</v>
      </c>
      <c r="L2184" s="36" t="s">
        <v>229</v>
      </c>
      <c r="M2184" s="31" t="s">
        <v>91</v>
      </c>
    </row>
    <row r="2185" ht="15.75" customHeight="1">
      <c r="A2185" s="37" t="str">
        <f t="shared" si="1"/>
        <v>Iraq-Middle East2012</v>
      </c>
      <c r="B2185" s="37">
        <v>0.031</v>
      </c>
      <c r="C2185" s="37">
        <v>0.029</v>
      </c>
      <c r="D2185" s="37">
        <v>73.0</v>
      </c>
      <c r="E2185" s="37">
        <v>66.0</v>
      </c>
      <c r="F2185" s="37">
        <v>0.405</v>
      </c>
      <c r="G2185" s="37">
        <v>0.562</v>
      </c>
      <c r="H2185" s="37">
        <v>0.033</v>
      </c>
      <c r="I2185" s="37">
        <v>3.2578209E7</v>
      </c>
      <c r="J2185" s="37">
        <v>0.692</v>
      </c>
      <c r="K2185" s="36" t="s">
        <v>231</v>
      </c>
      <c r="L2185" s="36" t="s">
        <v>229</v>
      </c>
      <c r="M2185" s="31" t="s">
        <v>91</v>
      </c>
    </row>
    <row r="2186" ht="15.75" customHeight="1">
      <c r="A2186" s="37" t="str">
        <f t="shared" si="1"/>
        <v>American Samoa-Oceania2005</v>
      </c>
      <c r="B2186" s="36"/>
      <c r="C2186" s="36"/>
      <c r="D2186" s="36"/>
      <c r="E2186" s="36"/>
      <c r="F2186" s="36"/>
      <c r="G2186" s="36"/>
      <c r="H2186" s="36"/>
      <c r="I2186" s="37">
        <v>59117.0</v>
      </c>
      <c r="J2186" s="37">
        <v>0.881</v>
      </c>
      <c r="K2186" s="36" t="s">
        <v>242</v>
      </c>
      <c r="L2186" s="36" t="s">
        <v>243</v>
      </c>
      <c r="M2186" s="31" t="s">
        <v>84</v>
      </c>
    </row>
    <row r="2187" ht="15.75" customHeight="1">
      <c r="A2187" s="37" t="str">
        <f t="shared" si="1"/>
        <v>Australia-Oceania2005</v>
      </c>
      <c r="B2187" s="37">
        <v>0.013</v>
      </c>
      <c r="C2187" s="37">
        <v>0.005</v>
      </c>
      <c r="D2187" s="37">
        <v>83.0</v>
      </c>
      <c r="E2187" s="37">
        <v>79.0</v>
      </c>
      <c r="F2187" s="37">
        <v>0.198</v>
      </c>
      <c r="G2187" s="37">
        <v>0.673</v>
      </c>
      <c r="H2187" s="37">
        <v>0.129</v>
      </c>
      <c r="I2187" s="37">
        <v>2.03948E7</v>
      </c>
      <c r="J2187" s="37">
        <v>0.88</v>
      </c>
      <c r="K2187" s="36" t="s">
        <v>244</v>
      </c>
      <c r="L2187" s="36" t="s">
        <v>243</v>
      </c>
      <c r="M2187" s="31" t="s">
        <v>84</v>
      </c>
    </row>
    <row r="2188" ht="15.75" customHeight="1">
      <c r="A2188" s="37" t="str">
        <f t="shared" si="1"/>
        <v>New Zealand-Oceania2005</v>
      </c>
      <c r="B2188" s="37">
        <v>0.014</v>
      </c>
      <c r="C2188" s="37">
        <v>0.005</v>
      </c>
      <c r="D2188" s="37">
        <v>82.0</v>
      </c>
      <c r="E2188" s="37">
        <v>78.0</v>
      </c>
      <c r="F2188" s="37">
        <v>0.215</v>
      </c>
      <c r="G2188" s="37">
        <v>0.664</v>
      </c>
      <c r="H2188" s="37">
        <v>0.12</v>
      </c>
      <c r="I2188" s="37">
        <v>4133900.0</v>
      </c>
      <c r="J2188" s="37">
        <v>0.861</v>
      </c>
      <c r="K2188" s="36" t="s">
        <v>252</v>
      </c>
      <c r="L2188" s="36" t="s">
        <v>243</v>
      </c>
      <c r="M2188" s="31" t="s">
        <v>84</v>
      </c>
    </row>
    <row r="2189" ht="15.75" customHeight="1">
      <c r="A2189" s="37" t="str">
        <f t="shared" si="1"/>
        <v>New Caledonia-Oceania2005</v>
      </c>
      <c r="B2189" s="37">
        <v>0.017</v>
      </c>
      <c r="C2189" s="36"/>
      <c r="D2189" s="37">
        <v>79.0</v>
      </c>
      <c r="E2189" s="37">
        <v>72.0</v>
      </c>
      <c r="F2189" s="37">
        <v>0.269</v>
      </c>
      <c r="G2189" s="37">
        <v>0.662</v>
      </c>
      <c r="H2189" s="37">
        <v>0.069</v>
      </c>
      <c r="I2189" s="37">
        <v>234393.0</v>
      </c>
      <c r="J2189" s="37">
        <v>0.64</v>
      </c>
      <c r="K2189" s="36" t="s">
        <v>251</v>
      </c>
      <c r="L2189" s="36" t="s">
        <v>243</v>
      </c>
      <c r="M2189" s="31" t="s">
        <v>84</v>
      </c>
    </row>
    <row r="2190" ht="15.75" customHeight="1">
      <c r="A2190" s="37" t="str">
        <f t="shared" si="1"/>
        <v>French Polynesia-Oceania2005</v>
      </c>
      <c r="B2190" s="37">
        <v>0.018</v>
      </c>
      <c r="C2190" s="36"/>
      <c r="D2190" s="37">
        <v>77.0</v>
      </c>
      <c r="E2190" s="37">
        <v>72.0</v>
      </c>
      <c r="F2190" s="37">
        <v>0.277</v>
      </c>
      <c r="G2190" s="37">
        <v>0.672</v>
      </c>
      <c r="H2190" s="37">
        <v>0.05</v>
      </c>
      <c r="I2190" s="37">
        <v>254884.0</v>
      </c>
      <c r="J2190" s="37">
        <v>0.564</v>
      </c>
      <c r="K2190" s="36" t="s">
        <v>246</v>
      </c>
      <c r="L2190" s="36" t="s">
        <v>243</v>
      </c>
      <c r="M2190" s="31" t="s">
        <v>84</v>
      </c>
    </row>
    <row r="2191" ht="15.75" customHeight="1">
      <c r="A2191" s="37" t="str">
        <f t="shared" si="1"/>
        <v>Guam-Oceania2005</v>
      </c>
      <c r="B2191" s="37">
        <v>0.019</v>
      </c>
      <c r="C2191" s="36"/>
      <c r="D2191" s="37">
        <v>79.0</v>
      </c>
      <c r="E2191" s="37">
        <v>74.0</v>
      </c>
      <c r="F2191" s="37">
        <v>0.295</v>
      </c>
      <c r="G2191" s="37">
        <v>0.641</v>
      </c>
      <c r="H2191" s="37">
        <v>0.064</v>
      </c>
      <c r="I2191" s="37">
        <v>158401.0</v>
      </c>
      <c r="J2191" s="37">
        <v>0.936</v>
      </c>
      <c r="K2191" s="36" t="s">
        <v>247</v>
      </c>
      <c r="L2191" s="36" t="s">
        <v>243</v>
      </c>
      <c r="M2191" s="31" t="s">
        <v>84</v>
      </c>
    </row>
    <row r="2192" ht="15.75" customHeight="1">
      <c r="A2192" s="37" t="str">
        <f t="shared" si="1"/>
        <v>Fiji-Oceania2005</v>
      </c>
      <c r="B2192" s="37">
        <v>0.023</v>
      </c>
      <c r="C2192" s="37">
        <v>0.02</v>
      </c>
      <c r="D2192" s="37">
        <v>71.0</v>
      </c>
      <c r="E2192" s="37">
        <v>66.0</v>
      </c>
      <c r="F2192" s="37">
        <v>0.306</v>
      </c>
      <c r="G2192" s="37">
        <v>0.653</v>
      </c>
      <c r="H2192" s="37">
        <v>0.041</v>
      </c>
      <c r="I2192" s="37">
        <v>822484.0</v>
      </c>
      <c r="J2192" s="37">
        <v>0.499</v>
      </c>
      <c r="K2192" s="36" t="s">
        <v>245</v>
      </c>
      <c r="L2192" s="36" t="s">
        <v>243</v>
      </c>
      <c r="M2192" s="31" t="s">
        <v>84</v>
      </c>
    </row>
    <row r="2193" ht="15.75" customHeight="1">
      <c r="A2193" s="37" t="str">
        <f t="shared" si="1"/>
        <v>Kiribati-Oceania2005</v>
      </c>
      <c r="B2193" s="37">
        <v>0.025</v>
      </c>
      <c r="C2193" s="37">
        <v>0.05</v>
      </c>
      <c r="D2193" s="37">
        <v>69.0</v>
      </c>
      <c r="E2193" s="37">
        <v>64.0</v>
      </c>
      <c r="F2193" s="37">
        <v>0.371</v>
      </c>
      <c r="G2193" s="37">
        <v>0.593</v>
      </c>
      <c r="H2193" s="37">
        <v>0.036</v>
      </c>
      <c r="I2193" s="37">
        <v>90468.0</v>
      </c>
      <c r="J2193" s="37">
        <v>0.436</v>
      </c>
      <c r="K2193" s="36" t="s">
        <v>248</v>
      </c>
      <c r="L2193" s="36" t="s">
        <v>243</v>
      </c>
      <c r="M2193" s="31" t="s">
        <v>84</v>
      </c>
    </row>
    <row r="2194" ht="15.75" customHeight="1">
      <c r="A2194" s="37" t="str">
        <f t="shared" si="1"/>
        <v>Micronesia, Fed. Sts.-Oceania2005</v>
      </c>
      <c r="B2194" s="37">
        <v>0.026</v>
      </c>
      <c r="C2194" s="37">
        <v>0.037</v>
      </c>
      <c r="D2194" s="37">
        <v>69.0</v>
      </c>
      <c r="E2194" s="37">
        <v>67.0</v>
      </c>
      <c r="F2194" s="37">
        <v>0.388</v>
      </c>
      <c r="G2194" s="37">
        <v>0.572</v>
      </c>
      <c r="H2194" s="37">
        <v>0.04</v>
      </c>
      <c r="I2194" s="37">
        <v>106198.0</v>
      </c>
      <c r="J2194" s="37">
        <v>0.223</v>
      </c>
      <c r="K2194" s="36" t="s">
        <v>250</v>
      </c>
      <c r="L2194" s="36" t="s">
        <v>243</v>
      </c>
      <c r="M2194" s="31" t="s">
        <v>84</v>
      </c>
    </row>
    <row r="2195" ht="15.75" customHeight="1">
      <c r="A2195" s="37" t="str">
        <f t="shared" si="1"/>
        <v>Vanuatu-Oceania2005</v>
      </c>
      <c r="B2195" s="37">
        <v>0.029</v>
      </c>
      <c r="C2195" s="37">
        <v>0.018</v>
      </c>
      <c r="D2195" s="37">
        <v>71.0</v>
      </c>
      <c r="E2195" s="37">
        <v>67.0</v>
      </c>
      <c r="F2195" s="37">
        <v>0.397</v>
      </c>
      <c r="G2195" s="37">
        <v>0.57</v>
      </c>
      <c r="H2195" s="37">
        <v>0.033</v>
      </c>
      <c r="I2195" s="37">
        <v>209375.0</v>
      </c>
      <c r="J2195" s="37">
        <v>0.231</v>
      </c>
      <c r="K2195" s="36" t="s">
        <v>257</v>
      </c>
      <c r="L2195" s="36" t="s">
        <v>243</v>
      </c>
      <c r="M2195" s="31" t="s">
        <v>84</v>
      </c>
    </row>
    <row r="2196" ht="15.75" customHeight="1">
      <c r="A2196" s="37" t="str">
        <f t="shared" si="1"/>
        <v>Samoa-Oceania2005</v>
      </c>
      <c r="B2196" s="37">
        <v>0.029</v>
      </c>
      <c r="C2196" s="37">
        <v>0.017</v>
      </c>
      <c r="D2196" s="37">
        <v>74.0</v>
      </c>
      <c r="E2196" s="37">
        <v>68.0</v>
      </c>
      <c r="F2196" s="37">
        <v>0.396</v>
      </c>
      <c r="G2196" s="37">
        <v>0.556</v>
      </c>
      <c r="H2196" s="37">
        <v>0.048</v>
      </c>
      <c r="I2196" s="37">
        <v>179928.0</v>
      </c>
      <c r="J2196" s="37">
        <v>0.212</v>
      </c>
      <c r="K2196" s="36" t="s">
        <v>254</v>
      </c>
      <c r="L2196" s="36" t="s">
        <v>243</v>
      </c>
      <c r="M2196" s="31" t="s">
        <v>84</v>
      </c>
    </row>
    <row r="2197" ht="15.75" customHeight="1">
      <c r="A2197" s="37" t="str">
        <f t="shared" si="1"/>
        <v>Tonga-Oceania2005</v>
      </c>
      <c r="B2197" s="37">
        <v>0.029</v>
      </c>
      <c r="C2197" s="37">
        <v>0.013</v>
      </c>
      <c r="D2197" s="37">
        <v>74.0</v>
      </c>
      <c r="E2197" s="37">
        <v>69.0</v>
      </c>
      <c r="F2197" s="37">
        <v>0.381</v>
      </c>
      <c r="G2197" s="37">
        <v>0.559</v>
      </c>
      <c r="H2197" s="37">
        <v>0.06</v>
      </c>
      <c r="I2197" s="37">
        <v>100960.0</v>
      </c>
      <c r="J2197" s="37">
        <v>0.232</v>
      </c>
      <c r="K2197" s="36" t="s">
        <v>256</v>
      </c>
      <c r="L2197" s="36" t="s">
        <v>243</v>
      </c>
      <c r="M2197" s="31" t="s">
        <v>84</v>
      </c>
    </row>
    <row r="2198" ht="15.75" customHeight="1">
      <c r="A2198" s="37" t="str">
        <f t="shared" si="1"/>
        <v>Papua New Guinea-Oceania2005</v>
      </c>
      <c r="B2198" s="37">
        <v>0.033</v>
      </c>
      <c r="C2198" s="37">
        <v>0.056</v>
      </c>
      <c r="D2198" s="37">
        <v>63.0</v>
      </c>
      <c r="E2198" s="37">
        <v>59.0</v>
      </c>
      <c r="F2198" s="37">
        <v>0.4</v>
      </c>
      <c r="G2198" s="37">
        <v>0.574</v>
      </c>
      <c r="H2198" s="37">
        <v>0.026</v>
      </c>
      <c r="I2198" s="37">
        <v>6095959.0</v>
      </c>
      <c r="J2198" s="37">
        <v>0.131</v>
      </c>
      <c r="K2198" s="36" t="s">
        <v>253</v>
      </c>
      <c r="L2198" s="36" t="s">
        <v>243</v>
      </c>
      <c r="M2198" s="31" t="s">
        <v>84</v>
      </c>
    </row>
    <row r="2199" ht="15.75" customHeight="1">
      <c r="A2199" s="37" t="str">
        <f t="shared" si="1"/>
        <v>Marshall Islands-Oceania2005</v>
      </c>
      <c r="B2199" s="37">
        <v>0.035</v>
      </c>
      <c r="C2199" s="37">
        <v>0.033</v>
      </c>
      <c r="D2199" s="36"/>
      <c r="E2199" s="36"/>
      <c r="F2199" s="36"/>
      <c r="G2199" s="36"/>
      <c r="H2199" s="36"/>
      <c r="I2199" s="37">
        <v>52058.0</v>
      </c>
      <c r="J2199" s="37">
        <v>0.699</v>
      </c>
      <c r="K2199" s="36" t="s">
        <v>249</v>
      </c>
      <c r="L2199" s="36" t="s">
        <v>243</v>
      </c>
      <c r="M2199" s="31" t="s">
        <v>84</v>
      </c>
    </row>
    <row r="2200" ht="15.75" customHeight="1">
      <c r="A2200" s="37" t="str">
        <f t="shared" si="1"/>
        <v>Solomon Islands-Oceania2005</v>
      </c>
      <c r="B2200" s="37">
        <v>0.035</v>
      </c>
      <c r="C2200" s="37">
        <v>0.029</v>
      </c>
      <c r="D2200" s="37">
        <v>67.0</v>
      </c>
      <c r="E2200" s="37">
        <v>64.0</v>
      </c>
      <c r="F2200" s="37">
        <v>0.413</v>
      </c>
      <c r="G2200" s="37">
        <v>0.557</v>
      </c>
      <c r="H2200" s="37">
        <v>0.03</v>
      </c>
      <c r="I2200" s="37">
        <v>469306.0</v>
      </c>
      <c r="J2200" s="37">
        <v>0.178</v>
      </c>
      <c r="K2200" s="36" t="s">
        <v>255</v>
      </c>
      <c r="L2200" s="36" t="s">
        <v>243</v>
      </c>
      <c r="M2200" s="31" t="s">
        <v>84</v>
      </c>
    </row>
    <row r="2201" ht="15.75" customHeight="1">
      <c r="A2201" s="37" t="str">
        <f t="shared" si="1"/>
        <v>Australia-Oceania2006</v>
      </c>
      <c r="B2201" s="37">
        <v>0.013</v>
      </c>
      <c r="C2201" s="37">
        <v>0.005</v>
      </c>
      <c r="D2201" s="37">
        <v>84.0</v>
      </c>
      <c r="E2201" s="37">
        <v>79.0</v>
      </c>
      <c r="F2201" s="37">
        <v>0.195</v>
      </c>
      <c r="G2201" s="37">
        <v>0.674</v>
      </c>
      <c r="H2201" s="37">
        <v>0.13</v>
      </c>
      <c r="I2201" s="37">
        <v>2.06979E7</v>
      </c>
      <c r="J2201" s="37">
        <v>0.882</v>
      </c>
      <c r="K2201" s="36" t="s">
        <v>244</v>
      </c>
      <c r="L2201" s="36" t="s">
        <v>243</v>
      </c>
      <c r="M2201" s="31" t="s">
        <v>85</v>
      </c>
    </row>
    <row r="2202" ht="15.75" customHeight="1">
      <c r="A2202" s="37" t="str">
        <f t="shared" si="1"/>
        <v>New Zealand-Oceania2006</v>
      </c>
      <c r="B2202" s="37">
        <v>0.014</v>
      </c>
      <c r="C2202" s="37">
        <v>0.005</v>
      </c>
      <c r="D2202" s="37">
        <v>82.0</v>
      </c>
      <c r="E2202" s="37">
        <v>78.0</v>
      </c>
      <c r="F2202" s="37">
        <v>0.213</v>
      </c>
      <c r="G2202" s="37">
        <v>0.666</v>
      </c>
      <c r="H2202" s="37">
        <v>0.121</v>
      </c>
      <c r="I2202" s="37">
        <v>4184600.0</v>
      </c>
      <c r="J2202" s="37">
        <v>0.861</v>
      </c>
      <c r="K2202" s="36" t="s">
        <v>252</v>
      </c>
      <c r="L2202" s="36" t="s">
        <v>243</v>
      </c>
      <c r="M2202" s="31" t="s">
        <v>85</v>
      </c>
    </row>
    <row r="2203" ht="15.75" customHeight="1">
      <c r="A2203" s="37" t="str">
        <f t="shared" si="1"/>
        <v>French Polynesia-Oceania2006</v>
      </c>
      <c r="B2203" s="37">
        <v>0.018</v>
      </c>
      <c r="C2203" s="36"/>
      <c r="D2203" s="37">
        <v>77.0</v>
      </c>
      <c r="E2203" s="37">
        <v>72.0</v>
      </c>
      <c r="F2203" s="37">
        <v>0.269</v>
      </c>
      <c r="G2203" s="37">
        <v>0.678</v>
      </c>
      <c r="H2203" s="37">
        <v>0.053</v>
      </c>
      <c r="I2203" s="37">
        <v>257731.0</v>
      </c>
      <c r="J2203" s="37">
        <v>0.566</v>
      </c>
      <c r="K2203" s="36" t="s">
        <v>246</v>
      </c>
      <c r="L2203" s="36" t="s">
        <v>243</v>
      </c>
      <c r="M2203" s="31" t="s">
        <v>85</v>
      </c>
    </row>
    <row r="2204" ht="15.75" customHeight="1">
      <c r="A2204" s="37" t="str">
        <f t="shared" si="1"/>
        <v>New Caledonia-Oceania2006</v>
      </c>
      <c r="B2204" s="37">
        <v>0.018</v>
      </c>
      <c r="C2204" s="36"/>
      <c r="D2204" s="37">
        <v>80.0</v>
      </c>
      <c r="E2204" s="37">
        <v>73.0</v>
      </c>
      <c r="F2204" s="37">
        <v>0.262</v>
      </c>
      <c r="G2204" s="37">
        <v>0.664</v>
      </c>
      <c r="H2204" s="37">
        <v>0.074</v>
      </c>
      <c r="I2204" s="37">
        <v>238459.0</v>
      </c>
      <c r="J2204" s="37">
        <v>0.646</v>
      </c>
      <c r="K2204" s="36" t="s">
        <v>251</v>
      </c>
      <c r="L2204" s="36" t="s">
        <v>243</v>
      </c>
      <c r="M2204" s="31" t="s">
        <v>85</v>
      </c>
    </row>
    <row r="2205" ht="15.75" customHeight="1">
      <c r="A2205" s="37" t="str">
        <f t="shared" si="1"/>
        <v>Guam-Oceania2006</v>
      </c>
      <c r="B2205" s="37">
        <v>0.019</v>
      </c>
      <c r="C2205" s="36"/>
      <c r="D2205" s="37">
        <v>80.0</v>
      </c>
      <c r="E2205" s="37">
        <v>74.0</v>
      </c>
      <c r="F2205" s="37">
        <v>0.292</v>
      </c>
      <c r="G2205" s="37">
        <v>0.642</v>
      </c>
      <c r="H2205" s="37">
        <v>0.066</v>
      </c>
      <c r="I2205" s="37">
        <v>158429.0</v>
      </c>
      <c r="J2205" s="37">
        <v>0.937</v>
      </c>
      <c r="K2205" s="36" t="s">
        <v>247</v>
      </c>
      <c r="L2205" s="36" t="s">
        <v>243</v>
      </c>
      <c r="M2205" s="31" t="s">
        <v>85</v>
      </c>
    </row>
    <row r="2206" ht="15.75" customHeight="1">
      <c r="A2206" s="37" t="str">
        <f t="shared" si="1"/>
        <v>American Samoa-Oceania2006</v>
      </c>
      <c r="B2206" s="37">
        <v>0.022</v>
      </c>
      <c r="C2206" s="36"/>
      <c r="D2206" s="36"/>
      <c r="E2206" s="36"/>
      <c r="F2206" s="36"/>
      <c r="G2206" s="36"/>
      <c r="H2206" s="36"/>
      <c r="I2206" s="37">
        <v>58652.0</v>
      </c>
      <c r="J2206" s="37">
        <v>0.88</v>
      </c>
      <c r="K2206" s="36" t="s">
        <v>242</v>
      </c>
      <c r="L2206" s="36" t="s">
        <v>243</v>
      </c>
      <c r="M2206" s="31" t="s">
        <v>85</v>
      </c>
    </row>
    <row r="2207" ht="15.75" customHeight="1">
      <c r="A2207" s="37" t="str">
        <f t="shared" si="1"/>
        <v>Fiji-Oceania2006</v>
      </c>
      <c r="B2207" s="37">
        <v>0.023</v>
      </c>
      <c r="C2207" s="37">
        <v>0.02</v>
      </c>
      <c r="D2207" s="37">
        <v>72.0</v>
      </c>
      <c r="E2207" s="37">
        <v>66.0</v>
      </c>
      <c r="F2207" s="37">
        <v>0.3</v>
      </c>
      <c r="G2207" s="37">
        <v>0.657</v>
      </c>
      <c r="H2207" s="37">
        <v>0.042</v>
      </c>
      <c r="I2207" s="37">
        <v>828060.0</v>
      </c>
      <c r="J2207" s="37">
        <v>0.503</v>
      </c>
      <c r="K2207" s="36" t="s">
        <v>245</v>
      </c>
      <c r="L2207" s="36" t="s">
        <v>243</v>
      </c>
      <c r="M2207" s="31" t="s">
        <v>85</v>
      </c>
    </row>
    <row r="2208" ht="15.75" customHeight="1">
      <c r="A2208" s="37" t="str">
        <f t="shared" si="1"/>
        <v>Kiribati-Oceania2006</v>
      </c>
      <c r="B2208" s="37">
        <v>0.024</v>
      </c>
      <c r="C2208" s="37">
        <v>0.05</v>
      </c>
      <c r="D2208" s="37">
        <v>69.0</v>
      </c>
      <c r="E2208" s="37">
        <v>64.0</v>
      </c>
      <c r="F2208" s="37">
        <v>0.364</v>
      </c>
      <c r="G2208" s="37">
        <v>0.6</v>
      </c>
      <c r="H2208" s="37">
        <v>0.037</v>
      </c>
      <c r="I2208" s="37">
        <v>91953.0</v>
      </c>
      <c r="J2208" s="37">
        <v>0.436</v>
      </c>
      <c r="K2208" s="36" t="s">
        <v>248</v>
      </c>
      <c r="L2208" s="36" t="s">
        <v>243</v>
      </c>
      <c r="M2208" s="31" t="s">
        <v>85</v>
      </c>
    </row>
    <row r="2209" ht="15.75" customHeight="1">
      <c r="A2209" s="37" t="str">
        <f t="shared" si="1"/>
        <v>Micronesia, Fed. Sts.-Oceania2006</v>
      </c>
      <c r="B2209" s="37">
        <v>0.025</v>
      </c>
      <c r="C2209" s="37">
        <v>0.036</v>
      </c>
      <c r="D2209" s="37">
        <v>69.0</v>
      </c>
      <c r="E2209" s="37">
        <v>67.0</v>
      </c>
      <c r="F2209" s="37">
        <v>0.385</v>
      </c>
      <c r="G2209" s="37">
        <v>0.575</v>
      </c>
      <c r="H2209" s="37">
        <v>0.04</v>
      </c>
      <c r="I2209" s="37">
        <v>105686.0</v>
      </c>
      <c r="J2209" s="37">
        <v>0.223</v>
      </c>
      <c r="K2209" s="36" t="s">
        <v>250</v>
      </c>
      <c r="L2209" s="36" t="s">
        <v>243</v>
      </c>
      <c r="M2209" s="31" t="s">
        <v>85</v>
      </c>
    </row>
    <row r="2210" ht="15.75" customHeight="1">
      <c r="A2210" s="37" t="str">
        <f t="shared" si="1"/>
        <v>Vanuatu-Oceania2006</v>
      </c>
      <c r="B2210" s="37">
        <v>0.029</v>
      </c>
      <c r="C2210" s="37">
        <v>0.017</v>
      </c>
      <c r="D2210" s="37">
        <v>72.0</v>
      </c>
      <c r="E2210" s="37">
        <v>68.0</v>
      </c>
      <c r="F2210" s="37">
        <v>0.394</v>
      </c>
      <c r="G2210" s="37">
        <v>0.572</v>
      </c>
      <c r="H2210" s="37">
        <v>0.034</v>
      </c>
      <c r="I2210" s="37">
        <v>214654.0</v>
      </c>
      <c r="J2210" s="37">
        <v>0.234</v>
      </c>
      <c r="K2210" s="36" t="s">
        <v>257</v>
      </c>
      <c r="L2210" s="36" t="s">
        <v>243</v>
      </c>
      <c r="M2210" s="31" t="s">
        <v>85</v>
      </c>
    </row>
    <row r="2211" ht="15.75" customHeight="1">
      <c r="A2211" s="37" t="str">
        <f t="shared" si="1"/>
        <v>Samoa-Oceania2006</v>
      </c>
      <c r="B2211" s="37">
        <v>0.029</v>
      </c>
      <c r="C2211" s="37">
        <v>0.016</v>
      </c>
      <c r="D2211" s="37">
        <v>75.0</v>
      </c>
      <c r="E2211" s="37">
        <v>68.0</v>
      </c>
      <c r="F2211" s="37">
        <v>0.393</v>
      </c>
      <c r="G2211" s="37">
        <v>0.558</v>
      </c>
      <c r="H2211" s="37">
        <v>0.049</v>
      </c>
      <c r="I2211" s="37">
        <v>181073.0</v>
      </c>
      <c r="J2211" s="37">
        <v>0.21</v>
      </c>
      <c r="K2211" s="36" t="s">
        <v>254</v>
      </c>
      <c r="L2211" s="36" t="s">
        <v>243</v>
      </c>
      <c r="M2211" s="31" t="s">
        <v>85</v>
      </c>
    </row>
    <row r="2212" ht="15.75" customHeight="1">
      <c r="A2212" s="37" t="str">
        <f t="shared" si="1"/>
        <v>Tonga-Oceania2006</v>
      </c>
      <c r="B2212" s="37">
        <v>0.029</v>
      </c>
      <c r="C2212" s="37">
        <v>0.013</v>
      </c>
      <c r="D2212" s="37">
        <v>74.0</v>
      </c>
      <c r="E2212" s="37">
        <v>69.0</v>
      </c>
      <c r="F2212" s="37">
        <v>0.38</v>
      </c>
      <c r="G2212" s="37">
        <v>0.56</v>
      </c>
      <c r="H2212" s="37">
        <v>0.06</v>
      </c>
      <c r="I2212" s="37">
        <v>101617.0</v>
      </c>
      <c r="J2212" s="37">
        <v>0.232</v>
      </c>
      <c r="K2212" s="36" t="s">
        <v>256</v>
      </c>
      <c r="L2212" s="36" t="s">
        <v>243</v>
      </c>
      <c r="M2212" s="31" t="s">
        <v>85</v>
      </c>
    </row>
    <row r="2213" ht="15.75" customHeight="1">
      <c r="A2213" s="37" t="str">
        <f t="shared" si="1"/>
        <v>Papua New Guinea-Oceania2006</v>
      </c>
      <c r="B2213" s="37">
        <v>0.032</v>
      </c>
      <c r="C2213" s="37">
        <v>0.055</v>
      </c>
      <c r="D2213" s="37">
        <v>63.0</v>
      </c>
      <c r="E2213" s="37">
        <v>59.0</v>
      </c>
      <c r="F2213" s="37">
        <v>0.399</v>
      </c>
      <c r="G2213" s="37">
        <v>0.575</v>
      </c>
      <c r="H2213" s="37">
        <v>0.026</v>
      </c>
      <c r="I2213" s="37">
        <v>6245797.0</v>
      </c>
      <c r="J2213" s="37">
        <v>0.131</v>
      </c>
      <c r="K2213" s="36" t="s">
        <v>253</v>
      </c>
      <c r="L2213" s="36" t="s">
        <v>243</v>
      </c>
      <c r="M2213" s="31" t="s">
        <v>85</v>
      </c>
    </row>
    <row r="2214" ht="15.75" customHeight="1">
      <c r="A2214" s="37" t="str">
        <f t="shared" si="1"/>
        <v>Solomon Islands-Oceania2006</v>
      </c>
      <c r="B2214" s="37">
        <v>0.034</v>
      </c>
      <c r="C2214" s="37">
        <v>0.029</v>
      </c>
      <c r="D2214" s="37">
        <v>67.0</v>
      </c>
      <c r="E2214" s="37">
        <v>65.0</v>
      </c>
      <c r="F2214" s="37">
        <v>0.412</v>
      </c>
      <c r="G2214" s="37">
        <v>0.557</v>
      </c>
      <c r="H2214" s="37">
        <v>0.03</v>
      </c>
      <c r="I2214" s="37">
        <v>480745.0</v>
      </c>
      <c r="J2214" s="37">
        <v>0.183</v>
      </c>
      <c r="K2214" s="36" t="s">
        <v>255</v>
      </c>
      <c r="L2214" s="36" t="s">
        <v>243</v>
      </c>
      <c r="M2214" s="31" t="s">
        <v>85</v>
      </c>
    </row>
    <row r="2215" ht="15.75" customHeight="1">
      <c r="A2215" s="37" t="str">
        <f t="shared" si="1"/>
        <v>Marshall Islands-Oceania2006</v>
      </c>
      <c r="B2215" s="37">
        <v>0.035</v>
      </c>
      <c r="C2215" s="37">
        <v>0.033</v>
      </c>
      <c r="D2215" s="36"/>
      <c r="E2215" s="36"/>
      <c r="F2215" s="36"/>
      <c r="G2215" s="36"/>
      <c r="H2215" s="36"/>
      <c r="I2215" s="37">
        <v>52084.0</v>
      </c>
      <c r="J2215" s="37">
        <v>0.702</v>
      </c>
      <c r="K2215" s="36" t="s">
        <v>249</v>
      </c>
      <c r="L2215" s="36" t="s">
        <v>243</v>
      </c>
      <c r="M2215" s="31" t="s">
        <v>85</v>
      </c>
    </row>
    <row r="2216" ht="15.75" customHeight="1">
      <c r="A2216" s="37" t="str">
        <f t="shared" si="1"/>
        <v>American Samoa-Oceania2007</v>
      </c>
      <c r="B2216" s="36"/>
      <c r="C2216" s="36"/>
      <c r="D2216" s="36"/>
      <c r="E2216" s="36"/>
      <c r="F2216" s="36"/>
      <c r="G2216" s="36"/>
      <c r="H2216" s="36"/>
      <c r="I2216" s="37">
        <v>57919.0</v>
      </c>
      <c r="J2216" s="37">
        <v>0.879</v>
      </c>
      <c r="K2216" s="36" t="s">
        <v>242</v>
      </c>
      <c r="L2216" s="36" t="s">
        <v>243</v>
      </c>
      <c r="M2216" s="31" t="s">
        <v>86</v>
      </c>
    </row>
    <row r="2217" ht="15.75" customHeight="1">
      <c r="A2217" s="37" t="str">
        <f t="shared" si="1"/>
        <v>Australia-Oceania2007</v>
      </c>
      <c r="B2217" s="37">
        <v>0.014</v>
      </c>
      <c r="C2217" s="37">
        <v>0.005</v>
      </c>
      <c r="D2217" s="37">
        <v>84.0</v>
      </c>
      <c r="E2217" s="37">
        <v>79.0</v>
      </c>
      <c r="F2217" s="37">
        <v>0.193</v>
      </c>
      <c r="G2217" s="37">
        <v>0.676</v>
      </c>
      <c r="H2217" s="37">
        <v>0.131</v>
      </c>
      <c r="I2217" s="37">
        <v>2.08276E7</v>
      </c>
      <c r="J2217" s="37">
        <v>0.883</v>
      </c>
      <c r="K2217" s="36" t="s">
        <v>244</v>
      </c>
      <c r="L2217" s="36" t="s">
        <v>243</v>
      </c>
      <c r="M2217" s="31" t="s">
        <v>86</v>
      </c>
    </row>
    <row r="2218" ht="15.75" customHeight="1">
      <c r="A2218" s="37" t="str">
        <f t="shared" si="1"/>
        <v>New Zealand-Oceania2007</v>
      </c>
      <c r="B2218" s="37">
        <v>0.015</v>
      </c>
      <c r="C2218" s="37">
        <v>0.005</v>
      </c>
      <c r="D2218" s="37">
        <v>82.0</v>
      </c>
      <c r="E2218" s="37">
        <v>78.0</v>
      </c>
      <c r="F2218" s="37">
        <v>0.211</v>
      </c>
      <c r="G2218" s="37">
        <v>0.666</v>
      </c>
      <c r="H2218" s="37">
        <v>0.123</v>
      </c>
      <c r="I2218" s="37">
        <v>4228300.0</v>
      </c>
      <c r="J2218" s="37">
        <v>0.861</v>
      </c>
      <c r="K2218" s="36" t="s">
        <v>252</v>
      </c>
      <c r="L2218" s="36" t="s">
        <v>243</v>
      </c>
      <c r="M2218" s="31" t="s">
        <v>86</v>
      </c>
    </row>
    <row r="2219" ht="15.75" customHeight="1">
      <c r="A2219" s="37" t="str">
        <f t="shared" si="1"/>
        <v>New Caledonia-Oceania2007</v>
      </c>
      <c r="B2219" s="37">
        <v>0.017</v>
      </c>
      <c r="C2219" s="36"/>
      <c r="D2219" s="37">
        <v>80.0</v>
      </c>
      <c r="E2219" s="37">
        <v>72.0</v>
      </c>
      <c r="F2219" s="37">
        <v>0.255</v>
      </c>
      <c r="G2219" s="37">
        <v>0.665</v>
      </c>
      <c r="H2219" s="37">
        <v>0.08</v>
      </c>
      <c r="I2219" s="37">
        <v>242400.0</v>
      </c>
      <c r="J2219" s="37">
        <v>0.653</v>
      </c>
      <c r="K2219" s="36" t="s">
        <v>251</v>
      </c>
      <c r="L2219" s="36" t="s">
        <v>243</v>
      </c>
      <c r="M2219" s="31" t="s">
        <v>86</v>
      </c>
    </row>
    <row r="2220" ht="15.75" customHeight="1">
      <c r="A2220" s="37" t="str">
        <f t="shared" si="1"/>
        <v>French Polynesia-Oceania2007</v>
      </c>
      <c r="B2220" s="37">
        <v>0.018</v>
      </c>
      <c r="C2220" s="36"/>
      <c r="D2220" s="37">
        <v>77.0</v>
      </c>
      <c r="E2220" s="37">
        <v>73.0</v>
      </c>
      <c r="F2220" s="37">
        <v>0.26</v>
      </c>
      <c r="G2220" s="37">
        <v>0.683</v>
      </c>
      <c r="H2220" s="37">
        <v>0.057</v>
      </c>
      <c r="I2220" s="37">
        <v>260361.0</v>
      </c>
      <c r="J2220" s="37">
        <v>0.568</v>
      </c>
      <c r="K2220" s="36" t="s">
        <v>246</v>
      </c>
      <c r="L2220" s="36" t="s">
        <v>243</v>
      </c>
      <c r="M2220" s="31" t="s">
        <v>86</v>
      </c>
    </row>
    <row r="2221" ht="15.75" customHeight="1">
      <c r="A2221" s="37" t="str">
        <f t="shared" si="1"/>
        <v>Guam-Oceania2007</v>
      </c>
      <c r="B2221" s="37">
        <v>0.019</v>
      </c>
      <c r="C2221" s="36"/>
      <c r="D2221" s="37">
        <v>80.0</v>
      </c>
      <c r="E2221" s="37">
        <v>75.0</v>
      </c>
      <c r="F2221" s="37">
        <v>0.288</v>
      </c>
      <c r="G2221" s="37">
        <v>0.645</v>
      </c>
      <c r="H2221" s="37">
        <v>0.067</v>
      </c>
      <c r="I2221" s="37">
        <v>158331.0</v>
      </c>
      <c r="J2221" s="37">
        <v>0.938</v>
      </c>
      <c r="K2221" s="36" t="s">
        <v>247</v>
      </c>
      <c r="L2221" s="36" t="s">
        <v>243</v>
      </c>
      <c r="M2221" s="31" t="s">
        <v>86</v>
      </c>
    </row>
    <row r="2222" ht="15.75" customHeight="1">
      <c r="A2222" s="37" t="str">
        <f t="shared" si="1"/>
        <v>Fiji-Oceania2007</v>
      </c>
      <c r="B2222" s="37">
        <v>0.023</v>
      </c>
      <c r="C2222" s="37">
        <v>0.02</v>
      </c>
      <c r="D2222" s="37">
        <v>72.0</v>
      </c>
      <c r="E2222" s="37">
        <v>66.0</v>
      </c>
      <c r="F2222" s="37">
        <v>0.296</v>
      </c>
      <c r="G2222" s="37">
        <v>0.66</v>
      </c>
      <c r="H2222" s="37">
        <v>0.044</v>
      </c>
      <c r="I2222" s="37">
        <v>835392.0</v>
      </c>
      <c r="J2222" s="37">
        <v>0.507</v>
      </c>
      <c r="K2222" s="36" t="s">
        <v>245</v>
      </c>
      <c r="L2222" s="36" t="s">
        <v>243</v>
      </c>
      <c r="M2222" s="31" t="s">
        <v>86</v>
      </c>
    </row>
    <row r="2223" ht="15.75" customHeight="1">
      <c r="A2223" s="37" t="str">
        <f t="shared" si="1"/>
        <v>Kiribati-Oceania2007</v>
      </c>
      <c r="B2223" s="37">
        <v>0.024</v>
      </c>
      <c r="C2223" s="37">
        <v>0.05</v>
      </c>
      <c r="D2223" s="37">
        <v>70.0</v>
      </c>
      <c r="E2223" s="37">
        <v>64.0</v>
      </c>
      <c r="F2223" s="37">
        <v>0.357</v>
      </c>
      <c r="G2223" s="37">
        <v>0.606</v>
      </c>
      <c r="H2223" s="37">
        <v>0.037</v>
      </c>
      <c r="I2223" s="37">
        <v>93401.0</v>
      </c>
      <c r="J2223" s="37">
        <v>0.436</v>
      </c>
      <c r="K2223" s="36" t="s">
        <v>248</v>
      </c>
      <c r="L2223" s="36" t="s">
        <v>243</v>
      </c>
      <c r="M2223" s="31" t="s">
        <v>86</v>
      </c>
    </row>
    <row r="2224" ht="15.75" customHeight="1">
      <c r="A2224" s="37" t="str">
        <f t="shared" si="1"/>
        <v>Micronesia, Fed. Sts.-Oceania2007</v>
      </c>
      <c r="B2224" s="37">
        <v>0.025</v>
      </c>
      <c r="C2224" s="37">
        <v>0.035</v>
      </c>
      <c r="D2224" s="37">
        <v>69.0</v>
      </c>
      <c r="E2224" s="37">
        <v>67.0</v>
      </c>
      <c r="F2224" s="37">
        <v>0.382</v>
      </c>
      <c r="G2224" s="37">
        <v>0.579</v>
      </c>
      <c r="H2224" s="37">
        <v>0.039</v>
      </c>
      <c r="I2224" s="37">
        <v>105097.0</v>
      </c>
      <c r="J2224" s="37">
        <v>0.223</v>
      </c>
      <c r="K2224" s="36" t="s">
        <v>250</v>
      </c>
      <c r="L2224" s="36" t="s">
        <v>243</v>
      </c>
      <c r="M2224" s="31" t="s">
        <v>86</v>
      </c>
    </row>
    <row r="2225" ht="15.75" customHeight="1">
      <c r="A2225" s="37" t="str">
        <f t="shared" si="1"/>
        <v>Vanuatu-Oceania2007</v>
      </c>
      <c r="B2225" s="37">
        <v>0.028</v>
      </c>
      <c r="C2225" s="37">
        <v>0.017</v>
      </c>
      <c r="D2225" s="37">
        <v>72.0</v>
      </c>
      <c r="E2225" s="37">
        <v>68.0</v>
      </c>
      <c r="F2225" s="37">
        <v>0.391</v>
      </c>
      <c r="G2225" s="37">
        <v>0.573</v>
      </c>
      <c r="H2225" s="37">
        <v>0.036</v>
      </c>
      <c r="I2225" s="37">
        <v>220001.0</v>
      </c>
      <c r="J2225" s="37">
        <v>0.237</v>
      </c>
      <c r="K2225" s="36" t="s">
        <v>257</v>
      </c>
      <c r="L2225" s="36" t="s">
        <v>243</v>
      </c>
      <c r="M2225" s="31" t="s">
        <v>86</v>
      </c>
    </row>
    <row r="2226" ht="15.75" customHeight="1">
      <c r="A2226" s="37" t="str">
        <f t="shared" si="1"/>
        <v>Tonga-Oceania2007</v>
      </c>
      <c r="B2226" s="37">
        <v>0.028</v>
      </c>
      <c r="C2226" s="37">
        <v>0.013</v>
      </c>
      <c r="D2226" s="37">
        <v>75.0</v>
      </c>
      <c r="E2226" s="37">
        <v>69.0</v>
      </c>
      <c r="F2226" s="37">
        <v>0.379</v>
      </c>
      <c r="G2226" s="37">
        <v>0.561</v>
      </c>
      <c r="H2226" s="37">
        <v>0.06</v>
      </c>
      <c r="I2226" s="37">
        <v>102289.0</v>
      </c>
      <c r="J2226" s="37">
        <v>0.232</v>
      </c>
      <c r="K2226" s="36" t="s">
        <v>256</v>
      </c>
      <c r="L2226" s="36" t="s">
        <v>243</v>
      </c>
      <c r="M2226" s="31" t="s">
        <v>86</v>
      </c>
    </row>
    <row r="2227" ht="15.75" customHeight="1">
      <c r="A2227" s="37" t="str">
        <f t="shared" si="1"/>
        <v>Samoa-Oceania2007</v>
      </c>
      <c r="B2227" s="37">
        <v>0.029</v>
      </c>
      <c r="C2227" s="37">
        <v>0.016</v>
      </c>
      <c r="D2227" s="37">
        <v>75.0</v>
      </c>
      <c r="E2227" s="37">
        <v>68.0</v>
      </c>
      <c r="F2227" s="37">
        <v>0.39</v>
      </c>
      <c r="G2227" s="37">
        <v>0.56</v>
      </c>
      <c r="H2227" s="37">
        <v>0.049</v>
      </c>
      <c r="I2227" s="37">
        <v>182240.0</v>
      </c>
      <c r="J2227" s="37">
        <v>0.208</v>
      </c>
      <c r="K2227" s="36" t="s">
        <v>254</v>
      </c>
      <c r="L2227" s="36" t="s">
        <v>243</v>
      </c>
      <c r="M2227" s="31" t="s">
        <v>86</v>
      </c>
    </row>
    <row r="2228" ht="15.75" customHeight="1">
      <c r="A2228" s="37" t="str">
        <f t="shared" si="1"/>
        <v>Papua New Guinea-Oceania2007</v>
      </c>
      <c r="B2228" s="37">
        <v>0.032</v>
      </c>
      <c r="C2228" s="37">
        <v>0.054</v>
      </c>
      <c r="D2228" s="37">
        <v>63.0</v>
      </c>
      <c r="E2228" s="37">
        <v>59.0</v>
      </c>
      <c r="F2228" s="37">
        <v>0.397</v>
      </c>
      <c r="G2228" s="37">
        <v>0.576</v>
      </c>
      <c r="H2228" s="37">
        <v>0.027</v>
      </c>
      <c r="I2228" s="37">
        <v>6397623.0</v>
      </c>
      <c r="J2228" s="37">
        <v>0.131</v>
      </c>
      <c r="K2228" s="36" t="s">
        <v>253</v>
      </c>
      <c r="L2228" s="36" t="s">
        <v>243</v>
      </c>
      <c r="M2228" s="31" t="s">
        <v>86</v>
      </c>
    </row>
    <row r="2229" ht="15.75" customHeight="1">
      <c r="A2229" s="37" t="str">
        <f t="shared" si="1"/>
        <v>Solomon Islands-Oceania2007</v>
      </c>
      <c r="B2229" s="37">
        <v>0.034</v>
      </c>
      <c r="C2229" s="37">
        <v>0.029</v>
      </c>
      <c r="D2229" s="37">
        <v>68.0</v>
      </c>
      <c r="E2229" s="37">
        <v>65.0</v>
      </c>
      <c r="F2229" s="37">
        <v>0.411</v>
      </c>
      <c r="G2229" s="37">
        <v>0.558</v>
      </c>
      <c r="H2229" s="37">
        <v>0.031</v>
      </c>
      <c r="I2229" s="37">
        <v>492148.0</v>
      </c>
      <c r="J2229" s="37">
        <v>0.187</v>
      </c>
      <c r="K2229" s="36" t="s">
        <v>255</v>
      </c>
      <c r="L2229" s="36" t="s">
        <v>243</v>
      </c>
      <c r="M2229" s="31" t="s">
        <v>86</v>
      </c>
    </row>
    <row r="2230" ht="15.75" customHeight="1">
      <c r="A2230" s="37" t="str">
        <f t="shared" si="1"/>
        <v>Marshall Islands-Oceania2007</v>
      </c>
      <c r="B2230" s="37">
        <v>0.035</v>
      </c>
      <c r="C2230" s="37">
        <v>0.032</v>
      </c>
      <c r="D2230" s="36"/>
      <c r="E2230" s="36"/>
      <c r="F2230" s="36"/>
      <c r="G2230" s="36"/>
      <c r="H2230" s="36"/>
      <c r="I2230" s="37">
        <v>52150.0</v>
      </c>
      <c r="J2230" s="37">
        <v>0.705</v>
      </c>
      <c r="K2230" s="36" t="s">
        <v>249</v>
      </c>
      <c r="L2230" s="36" t="s">
        <v>243</v>
      </c>
      <c r="M2230" s="31" t="s">
        <v>86</v>
      </c>
    </row>
    <row r="2231" ht="15.75" customHeight="1">
      <c r="A2231" s="37" t="str">
        <f t="shared" si="1"/>
        <v>American Samoa-Oceania2008</v>
      </c>
      <c r="B2231" s="36"/>
      <c r="C2231" s="36"/>
      <c r="D2231" s="36"/>
      <c r="E2231" s="36"/>
      <c r="F2231" s="36"/>
      <c r="G2231" s="36"/>
      <c r="H2231" s="36"/>
      <c r="I2231" s="37">
        <v>57053.0</v>
      </c>
      <c r="J2231" s="37">
        <v>0.878</v>
      </c>
      <c r="K2231" s="36" t="s">
        <v>242</v>
      </c>
      <c r="L2231" s="36" t="s">
        <v>243</v>
      </c>
      <c r="M2231" s="31" t="s">
        <v>87</v>
      </c>
    </row>
    <row r="2232" ht="15.75" customHeight="1">
      <c r="A2232" s="37" t="str">
        <f t="shared" si="1"/>
        <v>Marshall Islands-Oceania2008</v>
      </c>
      <c r="B2232" s="36"/>
      <c r="C2232" s="37">
        <v>0.032</v>
      </c>
      <c r="D2232" s="36"/>
      <c r="E2232" s="36"/>
      <c r="F2232" s="36"/>
      <c r="G2232" s="36"/>
      <c r="H2232" s="36"/>
      <c r="I2232" s="37">
        <v>52245.0</v>
      </c>
      <c r="J2232" s="37">
        <v>0.708</v>
      </c>
      <c r="K2232" s="36" t="s">
        <v>249</v>
      </c>
      <c r="L2232" s="36" t="s">
        <v>243</v>
      </c>
      <c r="M2232" s="31" t="s">
        <v>87</v>
      </c>
    </row>
    <row r="2233" ht="15.75" customHeight="1">
      <c r="A2233" s="37" t="str">
        <f t="shared" si="1"/>
        <v>Australia-Oceania2008</v>
      </c>
      <c r="B2233" s="37">
        <v>0.014</v>
      </c>
      <c r="C2233" s="37">
        <v>0.004</v>
      </c>
      <c r="D2233" s="37">
        <v>84.0</v>
      </c>
      <c r="E2233" s="37">
        <v>79.0</v>
      </c>
      <c r="F2233" s="37">
        <v>0.192</v>
      </c>
      <c r="G2233" s="37">
        <v>0.677</v>
      </c>
      <c r="H2233" s="37">
        <v>0.132</v>
      </c>
      <c r="I2233" s="37">
        <v>2.12492E7</v>
      </c>
      <c r="J2233" s="37">
        <v>0.884</v>
      </c>
      <c r="K2233" s="36" t="s">
        <v>244</v>
      </c>
      <c r="L2233" s="36" t="s">
        <v>243</v>
      </c>
      <c r="M2233" s="31" t="s">
        <v>87</v>
      </c>
    </row>
    <row r="2234" ht="15.75" customHeight="1">
      <c r="A2234" s="37" t="str">
        <f t="shared" si="1"/>
        <v>New Zealand-Oceania2008</v>
      </c>
      <c r="B2234" s="37">
        <v>0.015</v>
      </c>
      <c r="C2234" s="37">
        <v>0.005</v>
      </c>
      <c r="D2234" s="37">
        <v>82.0</v>
      </c>
      <c r="E2234" s="37">
        <v>78.0</v>
      </c>
      <c r="F2234" s="37">
        <v>0.208</v>
      </c>
      <c r="G2234" s="37">
        <v>0.666</v>
      </c>
      <c r="H2234" s="37">
        <v>0.125</v>
      </c>
      <c r="I2234" s="37">
        <v>4268900.0</v>
      </c>
      <c r="J2234" s="37">
        <v>0.861</v>
      </c>
      <c r="K2234" s="36" t="s">
        <v>252</v>
      </c>
      <c r="L2234" s="36" t="s">
        <v>243</v>
      </c>
      <c r="M2234" s="31" t="s">
        <v>87</v>
      </c>
    </row>
    <row r="2235" ht="15.75" customHeight="1">
      <c r="A2235" s="37" t="str">
        <f t="shared" si="1"/>
        <v>New Caledonia-Oceania2008</v>
      </c>
      <c r="B2235" s="37">
        <v>0.016</v>
      </c>
      <c r="C2235" s="36"/>
      <c r="D2235" s="37">
        <v>81.0</v>
      </c>
      <c r="E2235" s="37">
        <v>72.0</v>
      </c>
      <c r="F2235" s="37">
        <v>0.248</v>
      </c>
      <c r="G2235" s="37">
        <v>0.667</v>
      </c>
      <c r="H2235" s="37">
        <v>0.086</v>
      </c>
      <c r="I2235" s="37">
        <v>243985.0</v>
      </c>
      <c r="J2235" s="37">
        <v>0.66</v>
      </c>
      <c r="K2235" s="36" t="s">
        <v>251</v>
      </c>
      <c r="L2235" s="36" t="s">
        <v>243</v>
      </c>
      <c r="M2235" s="31" t="s">
        <v>87</v>
      </c>
    </row>
    <row r="2236" ht="15.75" customHeight="1">
      <c r="A2236" s="37" t="str">
        <f t="shared" si="1"/>
        <v>French Polynesia-Oceania2008</v>
      </c>
      <c r="B2236" s="37">
        <v>0.017</v>
      </c>
      <c r="C2236" s="36"/>
      <c r="D2236" s="37">
        <v>78.0</v>
      </c>
      <c r="E2236" s="37">
        <v>73.0</v>
      </c>
      <c r="F2236" s="37">
        <v>0.251</v>
      </c>
      <c r="G2236" s="37">
        <v>0.688</v>
      </c>
      <c r="H2236" s="37">
        <v>0.061</v>
      </c>
      <c r="I2236" s="37">
        <v>262877.0</v>
      </c>
      <c r="J2236" s="37">
        <v>0.567</v>
      </c>
      <c r="K2236" s="36" t="s">
        <v>246</v>
      </c>
      <c r="L2236" s="36" t="s">
        <v>243</v>
      </c>
      <c r="M2236" s="31" t="s">
        <v>87</v>
      </c>
    </row>
    <row r="2237" ht="15.75" customHeight="1">
      <c r="A2237" s="37" t="str">
        <f t="shared" si="1"/>
        <v>Guam-Oceania2008</v>
      </c>
      <c r="B2237" s="37">
        <v>0.018</v>
      </c>
      <c r="C2237" s="36"/>
      <c r="D2237" s="37">
        <v>80.0</v>
      </c>
      <c r="E2237" s="37">
        <v>75.0</v>
      </c>
      <c r="F2237" s="37">
        <v>0.284</v>
      </c>
      <c r="G2237" s="37">
        <v>0.647</v>
      </c>
      <c r="H2237" s="37">
        <v>0.069</v>
      </c>
      <c r="I2237" s="37">
        <v>158310.0</v>
      </c>
      <c r="J2237" s="37">
        <v>0.939</v>
      </c>
      <c r="K2237" s="36" t="s">
        <v>247</v>
      </c>
      <c r="L2237" s="36" t="s">
        <v>243</v>
      </c>
      <c r="M2237" s="31" t="s">
        <v>87</v>
      </c>
    </row>
    <row r="2238" ht="15.75" customHeight="1">
      <c r="A2238" s="37" t="str">
        <f t="shared" si="1"/>
        <v>Fiji-Oceania2008</v>
      </c>
      <c r="B2238" s="37">
        <v>0.022</v>
      </c>
      <c r="C2238" s="37">
        <v>0.02</v>
      </c>
      <c r="D2238" s="37">
        <v>72.0</v>
      </c>
      <c r="E2238" s="37">
        <v>66.0</v>
      </c>
      <c r="F2238" s="37">
        <v>0.294</v>
      </c>
      <c r="G2238" s="37">
        <v>0.661</v>
      </c>
      <c r="H2238" s="37">
        <v>0.045</v>
      </c>
      <c r="I2238" s="37">
        <v>843851.0</v>
      </c>
      <c r="J2238" s="37">
        <v>0.511</v>
      </c>
      <c r="K2238" s="36" t="s">
        <v>245</v>
      </c>
      <c r="L2238" s="36" t="s">
        <v>243</v>
      </c>
      <c r="M2238" s="31" t="s">
        <v>87</v>
      </c>
    </row>
    <row r="2239" ht="15.75" customHeight="1">
      <c r="A2239" s="37" t="str">
        <f t="shared" si="1"/>
        <v>Kiribati-Oceania2008</v>
      </c>
      <c r="B2239" s="37">
        <v>0.024</v>
      </c>
      <c r="C2239" s="37">
        <v>0.049</v>
      </c>
      <c r="D2239" s="37">
        <v>70.0</v>
      </c>
      <c r="E2239" s="37">
        <v>64.0</v>
      </c>
      <c r="F2239" s="37">
        <v>0.35</v>
      </c>
      <c r="G2239" s="37">
        <v>0.613</v>
      </c>
      <c r="H2239" s="37">
        <v>0.037</v>
      </c>
      <c r="I2239" s="37">
        <v>94832.0</v>
      </c>
      <c r="J2239" s="37">
        <v>0.436</v>
      </c>
      <c r="K2239" s="36" t="s">
        <v>248</v>
      </c>
      <c r="L2239" s="36" t="s">
        <v>243</v>
      </c>
      <c r="M2239" s="31" t="s">
        <v>87</v>
      </c>
    </row>
    <row r="2240" ht="15.75" customHeight="1">
      <c r="A2240" s="37" t="str">
        <f t="shared" si="1"/>
        <v>Micronesia, Fed. Sts.-Oceania2008</v>
      </c>
      <c r="B2240" s="37">
        <v>0.024</v>
      </c>
      <c r="C2240" s="37">
        <v>0.034</v>
      </c>
      <c r="D2240" s="37">
        <v>69.0</v>
      </c>
      <c r="E2240" s="37">
        <v>68.0</v>
      </c>
      <c r="F2240" s="37">
        <v>0.378</v>
      </c>
      <c r="G2240" s="37">
        <v>0.583</v>
      </c>
      <c r="H2240" s="37">
        <v>0.039</v>
      </c>
      <c r="I2240" s="37">
        <v>104498.0</v>
      </c>
      <c r="J2240" s="37">
        <v>0.223</v>
      </c>
      <c r="K2240" s="36" t="s">
        <v>250</v>
      </c>
      <c r="L2240" s="36" t="s">
        <v>243</v>
      </c>
      <c r="M2240" s="31" t="s">
        <v>87</v>
      </c>
    </row>
    <row r="2241" ht="15.75" customHeight="1">
      <c r="A2241" s="37" t="str">
        <f t="shared" si="1"/>
        <v>Vanuatu-Oceania2008</v>
      </c>
      <c r="B2241" s="37">
        <v>0.028</v>
      </c>
      <c r="C2241" s="37">
        <v>0.017</v>
      </c>
      <c r="D2241" s="37">
        <v>72.0</v>
      </c>
      <c r="E2241" s="37">
        <v>68.0</v>
      </c>
      <c r="F2241" s="37">
        <v>0.388</v>
      </c>
      <c r="G2241" s="37">
        <v>0.574</v>
      </c>
      <c r="H2241" s="37">
        <v>0.037</v>
      </c>
      <c r="I2241" s="37">
        <v>225398.0</v>
      </c>
      <c r="J2241" s="37">
        <v>0.24</v>
      </c>
      <c r="K2241" s="36" t="s">
        <v>257</v>
      </c>
      <c r="L2241" s="36" t="s">
        <v>243</v>
      </c>
      <c r="M2241" s="31" t="s">
        <v>87</v>
      </c>
    </row>
    <row r="2242" ht="15.75" customHeight="1">
      <c r="A2242" s="37" t="str">
        <f t="shared" si="1"/>
        <v>Tonga-Oceania2008</v>
      </c>
      <c r="B2242" s="37">
        <v>0.028</v>
      </c>
      <c r="C2242" s="37">
        <v>0.012</v>
      </c>
      <c r="D2242" s="37">
        <v>75.0</v>
      </c>
      <c r="E2242" s="37">
        <v>69.0</v>
      </c>
      <c r="F2242" s="37">
        <v>0.377</v>
      </c>
      <c r="G2242" s="37">
        <v>0.563</v>
      </c>
      <c r="H2242" s="37">
        <v>0.059</v>
      </c>
      <c r="I2242" s="37">
        <v>102947.0</v>
      </c>
      <c r="J2242" s="37">
        <v>0.233</v>
      </c>
      <c r="K2242" s="36" t="s">
        <v>256</v>
      </c>
      <c r="L2242" s="36" t="s">
        <v>243</v>
      </c>
      <c r="M2242" s="31" t="s">
        <v>87</v>
      </c>
    </row>
    <row r="2243" ht="15.75" customHeight="1">
      <c r="A2243" s="37" t="str">
        <f t="shared" si="1"/>
        <v>Samoa-Oceania2008</v>
      </c>
      <c r="B2243" s="37">
        <v>0.029</v>
      </c>
      <c r="C2243" s="37">
        <v>0.016</v>
      </c>
      <c r="D2243" s="37">
        <v>75.0</v>
      </c>
      <c r="E2243" s="37">
        <v>69.0</v>
      </c>
      <c r="F2243" s="37">
        <v>0.388</v>
      </c>
      <c r="G2243" s="37">
        <v>0.563</v>
      </c>
      <c r="H2243" s="37">
        <v>0.05</v>
      </c>
      <c r="I2243" s="37">
        <v>183444.0</v>
      </c>
      <c r="J2243" s="37">
        <v>0.205</v>
      </c>
      <c r="K2243" s="36" t="s">
        <v>254</v>
      </c>
      <c r="L2243" s="36" t="s">
        <v>243</v>
      </c>
      <c r="M2243" s="31" t="s">
        <v>87</v>
      </c>
    </row>
    <row r="2244" ht="15.75" customHeight="1">
      <c r="A2244" s="37" t="str">
        <f t="shared" si="1"/>
        <v>Papua New Guinea-Oceania2008</v>
      </c>
      <c r="B2244" s="37">
        <v>0.031</v>
      </c>
      <c r="C2244" s="37">
        <v>0.053</v>
      </c>
      <c r="D2244" s="37">
        <v>64.0</v>
      </c>
      <c r="E2244" s="37">
        <v>60.0</v>
      </c>
      <c r="F2244" s="37">
        <v>0.395</v>
      </c>
      <c r="G2244" s="37">
        <v>0.578</v>
      </c>
      <c r="H2244" s="37">
        <v>0.027</v>
      </c>
      <c r="I2244" s="37">
        <v>6550877.0</v>
      </c>
      <c r="J2244" s="37">
        <v>0.131</v>
      </c>
      <c r="K2244" s="36" t="s">
        <v>253</v>
      </c>
      <c r="L2244" s="36" t="s">
        <v>243</v>
      </c>
      <c r="M2244" s="31" t="s">
        <v>87</v>
      </c>
    </row>
    <row r="2245" ht="15.75" customHeight="1">
      <c r="A2245" s="37" t="str">
        <f t="shared" si="1"/>
        <v>Solomon Islands-Oceania2008</v>
      </c>
      <c r="B2245" s="37">
        <v>0.034</v>
      </c>
      <c r="C2245" s="37">
        <v>0.028</v>
      </c>
      <c r="D2245" s="37">
        <v>68.0</v>
      </c>
      <c r="E2245" s="37">
        <v>65.0</v>
      </c>
      <c r="F2245" s="37">
        <v>0.41</v>
      </c>
      <c r="G2245" s="37">
        <v>0.558</v>
      </c>
      <c r="H2245" s="37">
        <v>0.032</v>
      </c>
      <c r="I2245" s="37">
        <v>503541.0</v>
      </c>
      <c r="J2245" s="37">
        <v>0.191</v>
      </c>
      <c r="K2245" s="36" t="s">
        <v>255</v>
      </c>
      <c r="L2245" s="36" t="s">
        <v>243</v>
      </c>
      <c r="M2245" s="31" t="s">
        <v>87</v>
      </c>
    </row>
    <row r="2246" ht="15.75" customHeight="1">
      <c r="A2246" s="37" t="str">
        <f t="shared" si="1"/>
        <v>American Samoa-Oceania2009</v>
      </c>
      <c r="B2246" s="36"/>
      <c r="C2246" s="36"/>
      <c r="D2246" s="36"/>
      <c r="E2246" s="36"/>
      <c r="F2246" s="36"/>
      <c r="G2246" s="36"/>
      <c r="H2246" s="36"/>
      <c r="I2246" s="37">
        <v>56245.0</v>
      </c>
      <c r="J2246" s="37">
        <v>0.877</v>
      </c>
      <c r="K2246" s="36" t="s">
        <v>242</v>
      </c>
      <c r="L2246" s="36" t="s">
        <v>243</v>
      </c>
      <c r="M2246" s="31" t="s">
        <v>88</v>
      </c>
    </row>
    <row r="2247" ht="15.75" customHeight="1">
      <c r="A2247" s="37" t="str">
        <f t="shared" si="1"/>
        <v>Marshall Islands-Oceania2009</v>
      </c>
      <c r="B2247" s="36"/>
      <c r="C2247" s="37">
        <v>0.032</v>
      </c>
      <c r="D2247" s="36"/>
      <c r="E2247" s="36"/>
      <c r="F2247" s="36"/>
      <c r="G2247" s="36"/>
      <c r="H2247" s="36"/>
      <c r="I2247" s="37">
        <v>52341.0</v>
      </c>
      <c r="J2247" s="37">
        <v>0.711</v>
      </c>
      <c r="K2247" s="36" t="s">
        <v>249</v>
      </c>
      <c r="L2247" s="36" t="s">
        <v>243</v>
      </c>
      <c r="M2247" s="31" t="s">
        <v>88</v>
      </c>
    </row>
    <row r="2248" ht="15.75" customHeight="1">
      <c r="A2248" s="37" t="str">
        <f t="shared" si="1"/>
        <v>New Zealand-Oceania2009</v>
      </c>
      <c r="B2248" s="37">
        <v>0.014</v>
      </c>
      <c r="C2248" s="37">
        <v>0.005</v>
      </c>
      <c r="D2248" s="37">
        <v>83.0</v>
      </c>
      <c r="E2248" s="37">
        <v>79.0</v>
      </c>
      <c r="F2248" s="37">
        <v>0.207</v>
      </c>
      <c r="G2248" s="37">
        <v>0.666</v>
      </c>
      <c r="H2248" s="37">
        <v>0.127</v>
      </c>
      <c r="I2248" s="37">
        <v>4315800.0</v>
      </c>
      <c r="J2248" s="37">
        <v>0.861</v>
      </c>
      <c r="K2248" s="36" t="s">
        <v>252</v>
      </c>
      <c r="L2248" s="36" t="s">
        <v>243</v>
      </c>
      <c r="M2248" s="31" t="s">
        <v>88</v>
      </c>
    </row>
    <row r="2249" ht="15.75" customHeight="1">
      <c r="A2249" s="37" t="str">
        <f t="shared" si="1"/>
        <v>Australia-Oceania2009</v>
      </c>
      <c r="B2249" s="37">
        <v>0.014</v>
      </c>
      <c r="C2249" s="37">
        <v>0.004</v>
      </c>
      <c r="D2249" s="37">
        <v>84.0</v>
      </c>
      <c r="E2249" s="37">
        <v>79.0</v>
      </c>
      <c r="F2249" s="37">
        <v>0.19</v>
      </c>
      <c r="G2249" s="37">
        <v>0.677</v>
      </c>
      <c r="H2249" s="37">
        <v>0.133</v>
      </c>
      <c r="I2249" s="37">
        <v>2.16917E7</v>
      </c>
      <c r="J2249" s="37">
        <v>0.886</v>
      </c>
      <c r="K2249" s="36" t="s">
        <v>244</v>
      </c>
      <c r="L2249" s="36" t="s">
        <v>243</v>
      </c>
      <c r="M2249" s="31" t="s">
        <v>88</v>
      </c>
    </row>
    <row r="2250" ht="15.75" customHeight="1">
      <c r="A2250" s="37" t="str">
        <f t="shared" si="1"/>
        <v>New Caledonia-Oceania2009</v>
      </c>
      <c r="B2250" s="37">
        <v>0.016</v>
      </c>
      <c r="C2250" s="36"/>
      <c r="D2250" s="37">
        <v>81.0</v>
      </c>
      <c r="E2250" s="37">
        <v>72.0</v>
      </c>
      <c r="F2250" s="37">
        <v>0.241</v>
      </c>
      <c r="G2250" s="37">
        <v>0.668</v>
      </c>
      <c r="H2250" s="37">
        <v>0.091</v>
      </c>
      <c r="I2250" s="37">
        <v>245580.0</v>
      </c>
      <c r="J2250" s="37">
        <v>0.666</v>
      </c>
      <c r="K2250" s="36" t="s">
        <v>251</v>
      </c>
      <c r="L2250" s="36" t="s">
        <v>243</v>
      </c>
      <c r="M2250" s="31" t="s">
        <v>88</v>
      </c>
    </row>
    <row r="2251" ht="15.75" customHeight="1">
      <c r="A2251" s="37" t="str">
        <f t="shared" si="1"/>
        <v>French Polynesia-Oceania2009</v>
      </c>
      <c r="B2251" s="37">
        <v>0.017</v>
      </c>
      <c r="C2251" s="36"/>
      <c r="D2251" s="37">
        <v>78.0</v>
      </c>
      <c r="E2251" s="37">
        <v>73.0</v>
      </c>
      <c r="F2251" s="37">
        <v>0.244</v>
      </c>
      <c r="G2251" s="37">
        <v>0.692</v>
      </c>
      <c r="H2251" s="37">
        <v>0.065</v>
      </c>
      <c r="I2251" s="37">
        <v>265412.0</v>
      </c>
      <c r="J2251" s="37">
        <v>0.566</v>
      </c>
      <c r="K2251" s="36" t="s">
        <v>246</v>
      </c>
      <c r="L2251" s="36" t="s">
        <v>243</v>
      </c>
      <c r="M2251" s="31" t="s">
        <v>88</v>
      </c>
    </row>
    <row r="2252" ht="15.75" customHeight="1">
      <c r="A2252" s="37" t="str">
        <f t="shared" si="1"/>
        <v>Guam-Oceania2009</v>
      </c>
      <c r="B2252" s="37">
        <v>0.018</v>
      </c>
      <c r="C2252" s="36"/>
      <c r="D2252" s="37">
        <v>81.0</v>
      </c>
      <c r="E2252" s="37">
        <v>75.0</v>
      </c>
      <c r="F2252" s="37">
        <v>0.279</v>
      </c>
      <c r="G2252" s="37">
        <v>0.65</v>
      </c>
      <c r="H2252" s="37">
        <v>0.071</v>
      </c>
      <c r="I2252" s="37">
        <v>158621.0</v>
      </c>
      <c r="J2252" s="37">
        <v>0.94</v>
      </c>
      <c r="K2252" s="36" t="s">
        <v>247</v>
      </c>
      <c r="L2252" s="36" t="s">
        <v>243</v>
      </c>
      <c r="M2252" s="31" t="s">
        <v>88</v>
      </c>
    </row>
    <row r="2253" ht="15.75" customHeight="1">
      <c r="A2253" s="37" t="str">
        <f t="shared" si="1"/>
        <v>Fiji-Oceania2009</v>
      </c>
      <c r="B2253" s="37">
        <v>0.022</v>
      </c>
      <c r="C2253" s="37">
        <v>0.02</v>
      </c>
      <c r="D2253" s="37">
        <v>72.0</v>
      </c>
      <c r="E2253" s="37">
        <v>66.0</v>
      </c>
      <c r="F2253" s="37">
        <v>0.292</v>
      </c>
      <c r="G2253" s="37">
        <v>0.662</v>
      </c>
      <c r="H2253" s="37">
        <v>0.047</v>
      </c>
      <c r="I2253" s="37">
        <v>852479.0</v>
      </c>
      <c r="J2253" s="37">
        <v>0.514</v>
      </c>
      <c r="K2253" s="36" t="s">
        <v>245</v>
      </c>
      <c r="L2253" s="36" t="s">
        <v>243</v>
      </c>
      <c r="M2253" s="31" t="s">
        <v>88</v>
      </c>
    </row>
    <row r="2254" ht="15.75" customHeight="1">
      <c r="A2254" s="37" t="str">
        <f t="shared" si="1"/>
        <v>Kiribati-Oceania2009</v>
      </c>
      <c r="B2254" s="37">
        <v>0.024</v>
      </c>
      <c r="C2254" s="37">
        <v>0.049</v>
      </c>
      <c r="D2254" s="37">
        <v>70.0</v>
      </c>
      <c r="E2254" s="37">
        <v>65.0</v>
      </c>
      <c r="F2254" s="37">
        <v>0.343</v>
      </c>
      <c r="G2254" s="37">
        <v>0.619</v>
      </c>
      <c r="H2254" s="37">
        <v>0.038</v>
      </c>
      <c r="I2254" s="37">
        <v>96272.0</v>
      </c>
      <c r="J2254" s="37">
        <v>0.437</v>
      </c>
      <c r="K2254" s="36" t="s">
        <v>248</v>
      </c>
      <c r="L2254" s="36" t="s">
        <v>243</v>
      </c>
      <c r="M2254" s="31" t="s">
        <v>88</v>
      </c>
    </row>
    <row r="2255" ht="15.75" customHeight="1">
      <c r="A2255" s="37" t="str">
        <f t="shared" si="1"/>
        <v>Micronesia, Fed. Sts.-Oceania2009</v>
      </c>
      <c r="B2255" s="37">
        <v>0.024</v>
      </c>
      <c r="C2255" s="37">
        <v>0.033</v>
      </c>
      <c r="D2255" s="37">
        <v>69.0</v>
      </c>
      <c r="E2255" s="37">
        <v>68.0</v>
      </c>
      <c r="F2255" s="37">
        <v>0.374</v>
      </c>
      <c r="G2255" s="37">
        <v>0.588</v>
      </c>
      <c r="H2255" s="37">
        <v>0.039</v>
      </c>
      <c r="I2255" s="37">
        <v>103983.0</v>
      </c>
      <c r="J2255" s="37">
        <v>0.223</v>
      </c>
      <c r="K2255" s="36" t="s">
        <v>250</v>
      </c>
      <c r="L2255" s="36" t="s">
        <v>243</v>
      </c>
      <c r="M2255" s="31" t="s">
        <v>88</v>
      </c>
    </row>
    <row r="2256" ht="15.75" customHeight="1">
      <c r="A2256" s="37" t="str">
        <f t="shared" si="1"/>
        <v>Vanuatu-Oceania2009</v>
      </c>
      <c r="B2256" s="37">
        <v>0.028</v>
      </c>
      <c r="C2256" s="37">
        <v>0.016</v>
      </c>
      <c r="D2256" s="37">
        <v>73.0</v>
      </c>
      <c r="E2256" s="37">
        <v>69.0</v>
      </c>
      <c r="F2256" s="37">
        <v>0.385</v>
      </c>
      <c r="G2256" s="37">
        <v>0.576</v>
      </c>
      <c r="H2256" s="37">
        <v>0.039</v>
      </c>
      <c r="I2256" s="37">
        <v>230833.0</v>
      </c>
      <c r="J2256" s="37">
        <v>0.243</v>
      </c>
      <c r="K2256" s="36" t="s">
        <v>257</v>
      </c>
      <c r="L2256" s="36" t="s">
        <v>243</v>
      </c>
      <c r="M2256" s="31" t="s">
        <v>88</v>
      </c>
    </row>
    <row r="2257" ht="15.75" customHeight="1">
      <c r="A2257" s="37" t="str">
        <f t="shared" si="1"/>
        <v>Samoa-Oceania2009</v>
      </c>
      <c r="B2257" s="37">
        <v>0.028</v>
      </c>
      <c r="C2257" s="37">
        <v>0.016</v>
      </c>
      <c r="D2257" s="37">
        <v>75.0</v>
      </c>
      <c r="E2257" s="37">
        <v>69.0</v>
      </c>
      <c r="F2257" s="37">
        <v>0.385</v>
      </c>
      <c r="G2257" s="37">
        <v>0.565</v>
      </c>
      <c r="H2257" s="37">
        <v>0.05</v>
      </c>
      <c r="I2257" s="37">
        <v>184704.0</v>
      </c>
      <c r="J2257" s="37">
        <v>0.203</v>
      </c>
      <c r="K2257" s="36" t="s">
        <v>254</v>
      </c>
      <c r="L2257" s="36" t="s">
        <v>243</v>
      </c>
      <c r="M2257" s="31" t="s">
        <v>88</v>
      </c>
    </row>
    <row r="2258" ht="15.75" customHeight="1">
      <c r="A2258" s="37" t="str">
        <f t="shared" si="1"/>
        <v>Tonga-Oceania2009</v>
      </c>
      <c r="B2258" s="37">
        <v>0.028</v>
      </c>
      <c r="C2258" s="37">
        <v>0.012</v>
      </c>
      <c r="D2258" s="37">
        <v>75.0</v>
      </c>
      <c r="E2258" s="37">
        <v>69.0</v>
      </c>
      <c r="F2258" s="37">
        <v>0.376</v>
      </c>
      <c r="G2258" s="37">
        <v>0.565</v>
      </c>
      <c r="H2258" s="37">
        <v>0.059</v>
      </c>
      <c r="I2258" s="37">
        <v>103557.0</v>
      </c>
      <c r="J2258" s="37">
        <v>0.233</v>
      </c>
      <c r="K2258" s="36" t="s">
        <v>256</v>
      </c>
      <c r="L2258" s="36" t="s">
        <v>243</v>
      </c>
      <c r="M2258" s="31" t="s">
        <v>88</v>
      </c>
    </row>
    <row r="2259" ht="15.75" customHeight="1">
      <c r="A2259" s="37" t="str">
        <f t="shared" si="1"/>
        <v>Papua New Guinea-Oceania2009</v>
      </c>
      <c r="B2259" s="37">
        <v>0.031</v>
      </c>
      <c r="C2259" s="37">
        <v>0.052</v>
      </c>
      <c r="D2259" s="37">
        <v>64.0</v>
      </c>
      <c r="E2259" s="37">
        <v>60.0</v>
      </c>
      <c r="F2259" s="37">
        <v>0.393</v>
      </c>
      <c r="G2259" s="37">
        <v>0.579</v>
      </c>
      <c r="H2259" s="37">
        <v>0.027</v>
      </c>
      <c r="I2259" s="37">
        <v>6704829.0</v>
      </c>
      <c r="J2259" s="37">
        <v>0.13</v>
      </c>
      <c r="K2259" s="36" t="s">
        <v>253</v>
      </c>
      <c r="L2259" s="36" t="s">
        <v>243</v>
      </c>
      <c r="M2259" s="31" t="s">
        <v>88</v>
      </c>
    </row>
    <row r="2260" ht="15.75" customHeight="1">
      <c r="A2260" s="37" t="str">
        <f t="shared" si="1"/>
        <v>Solomon Islands-Oceania2009</v>
      </c>
      <c r="B2260" s="37">
        <v>0.033</v>
      </c>
      <c r="C2260" s="37">
        <v>0.028</v>
      </c>
      <c r="D2260" s="37">
        <v>68.0</v>
      </c>
      <c r="E2260" s="37">
        <v>66.0</v>
      </c>
      <c r="F2260" s="37">
        <v>0.409</v>
      </c>
      <c r="G2260" s="37">
        <v>0.559</v>
      </c>
      <c r="H2260" s="37">
        <v>0.032</v>
      </c>
      <c r="I2260" s="37">
        <v>514964.0</v>
      </c>
      <c r="J2260" s="37">
        <v>0.196</v>
      </c>
      <c r="K2260" s="36" t="s">
        <v>255</v>
      </c>
      <c r="L2260" s="36" t="s">
        <v>243</v>
      </c>
      <c r="M2260" s="31" t="s">
        <v>88</v>
      </c>
    </row>
    <row r="2261" ht="15.75" customHeight="1">
      <c r="A2261" s="37" t="str">
        <f t="shared" si="1"/>
        <v>Marshall Islands-Oceania2010</v>
      </c>
      <c r="B2261" s="36"/>
      <c r="C2261" s="37">
        <v>0.032</v>
      </c>
      <c r="D2261" s="36"/>
      <c r="E2261" s="36"/>
      <c r="F2261" s="36"/>
      <c r="G2261" s="36"/>
      <c r="H2261" s="36"/>
      <c r="I2261" s="37">
        <v>52428.0</v>
      </c>
      <c r="J2261" s="37">
        <v>0.713</v>
      </c>
      <c r="K2261" s="36" t="s">
        <v>249</v>
      </c>
      <c r="L2261" s="36" t="s">
        <v>243</v>
      </c>
      <c r="M2261" s="31" t="s">
        <v>89</v>
      </c>
    </row>
    <row r="2262" ht="15.75" customHeight="1">
      <c r="A2262" s="37" t="str">
        <f t="shared" si="1"/>
        <v>Australia-Oceania2010</v>
      </c>
      <c r="B2262" s="37">
        <v>0.014</v>
      </c>
      <c r="C2262" s="37">
        <v>0.004</v>
      </c>
      <c r="D2262" s="37">
        <v>84.0</v>
      </c>
      <c r="E2262" s="37">
        <v>80.0</v>
      </c>
      <c r="F2262" s="37">
        <v>0.189</v>
      </c>
      <c r="G2262" s="37">
        <v>0.676</v>
      </c>
      <c r="H2262" s="37">
        <v>0.134</v>
      </c>
      <c r="I2262" s="37">
        <v>2.20318E7</v>
      </c>
      <c r="J2262" s="37">
        <v>0.887</v>
      </c>
      <c r="K2262" s="36" t="s">
        <v>244</v>
      </c>
      <c r="L2262" s="36" t="s">
        <v>243</v>
      </c>
      <c r="M2262" s="31" t="s">
        <v>89</v>
      </c>
    </row>
    <row r="2263" ht="15.75" customHeight="1">
      <c r="A2263" s="37" t="str">
        <f t="shared" si="1"/>
        <v>New Zealand-Oceania2010</v>
      </c>
      <c r="B2263" s="37">
        <v>0.015</v>
      </c>
      <c r="C2263" s="37">
        <v>0.005</v>
      </c>
      <c r="D2263" s="37">
        <v>83.0</v>
      </c>
      <c r="E2263" s="37">
        <v>79.0</v>
      </c>
      <c r="F2263" s="37">
        <v>0.205</v>
      </c>
      <c r="G2263" s="37">
        <v>0.665</v>
      </c>
      <c r="H2263" s="37">
        <v>0.13</v>
      </c>
      <c r="I2263" s="37">
        <v>4367800.0</v>
      </c>
      <c r="J2263" s="37">
        <v>0.862</v>
      </c>
      <c r="K2263" s="36" t="s">
        <v>252</v>
      </c>
      <c r="L2263" s="36" t="s">
        <v>243</v>
      </c>
      <c r="M2263" s="31" t="s">
        <v>89</v>
      </c>
    </row>
    <row r="2264" ht="15.75" customHeight="1">
      <c r="A2264" s="37" t="str">
        <f t="shared" si="1"/>
        <v>French Polynesia-Oceania2010</v>
      </c>
      <c r="B2264" s="37">
        <v>0.017</v>
      </c>
      <c r="C2264" s="36"/>
      <c r="D2264" s="37">
        <v>78.0</v>
      </c>
      <c r="E2264" s="37">
        <v>73.0</v>
      </c>
      <c r="F2264" s="37">
        <v>0.238</v>
      </c>
      <c r="G2264" s="37">
        <v>0.695</v>
      </c>
      <c r="H2264" s="37">
        <v>0.068</v>
      </c>
      <c r="I2264" s="37">
        <v>268065.0</v>
      </c>
      <c r="J2264" s="37">
        <v>0.565</v>
      </c>
      <c r="K2264" s="36" t="s">
        <v>246</v>
      </c>
      <c r="L2264" s="36" t="s">
        <v>243</v>
      </c>
      <c r="M2264" s="31" t="s">
        <v>89</v>
      </c>
    </row>
    <row r="2265" ht="15.75" customHeight="1">
      <c r="A2265" s="37" t="str">
        <f t="shared" si="1"/>
        <v>New Caledonia-Oceania2010</v>
      </c>
      <c r="B2265" s="37">
        <v>0.017</v>
      </c>
      <c r="C2265" s="36"/>
      <c r="D2265" s="37">
        <v>79.0</v>
      </c>
      <c r="E2265" s="37">
        <v>73.0</v>
      </c>
      <c r="F2265" s="37">
        <v>0.235</v>
      </c>
      <c r="G2265" s="37">
        <v>0.67</v>
      </c>
      <c r="H2265" s="37">
        <v>0.095</v>
      </c>
      <c r="I2265" s="37">
        <v>250000.0</v>
      </c>
      <c r="J2265" s="37">
        <v>0.673</v>
      </c>
      <c r="K2265" s="36" t="s">
        <v>251</v>
      </c>
      <c r="L2265" s="36" t="s">
        <v>243</v>
      </c>
      <c r="M2265" s="31" t="s">
        <v>89</v>
      </c>
    </row>
    <row r="2266" ht="15.75" customHeight="1">
      <c r="A2266" s="37" t="str">
        <f t="shared" si="1"/>
        <v>Guam-Oceania2010</v>
      </c>
      <c r="B2266" s="37">
        <v>0.018</v>
      </c>
      <c r="C2266" s="36"/>
      <c r="D2266" s="37">
        <v>81.0</v>
      </c>
      <c r="E2266" s="37">
        <v>75.0</v>
      </c>
      <c r="F2266" s="37">
        <v>0.275</v>
      </c>
      <c r="G2266" s="37">
        <v>0.652</v>
      </c>
      <c r="H2266" s="37">
        <v>0.073</v>
      </c>
      <c r="I2266" s="37">
        <v>159440.0</v>
      </c>
      <c r="J2266" s="37">
        <v>0.941</v>
      </c>
      <c r="K2266" s="36" t="s">
        <v>247</v>
      </c>
      <c r="L2266" s="36" t="s">
        <v>243</v>
      </c>
      <c r="M2266" s="31" t="s">
        <v>89</v>
      </c>
    </row>
    <row r="2267" ht="15.75" customHeight="1">
      <c r="A2267" s="37" t="str">
        <f t="shared" si="1"/>
        <v>American Samoa-Oceania2010</v>
      </c>
      <c r="B2267" s="37">
        <v>0.019</v>
      </c>
      <c r="C2267" s="36"/>
      <c r="D2267" s="36"/>
      <c r="E2267" s="36"/>
      <c r="F2267" s="36"/>
      <c r="G2267" s="36"/>
      <c r="H2267" s="36"/>
      <c r="I2267" s="37">
        <v>55636.0</v>
      </c>
      <c r="J2267" s="37">
        <v>0.876</v>
      </c>
      <c r="K2267" s="36" t="s">
        <v>242</v>
      </c>
      <c r="L2267" s="36" t="s">
        <v>243</v>
      </c>
      <c r="M2267" s="31" t="s">
        <v>89</v>
      </c>
    </row>
    <row r="2268" ht="15.75" customHeight="1">
      <c r="A2268" s="37" t="str">
        <f t="shared" si="1"/>
        <v>Fiji-Oceania2010</v>
      </c>
      <c r="B2268" s="37">
        <v>0.022</v>
      </c>
      <c r="C2268" s="37">
        <v>0.02</v>
      </c>
      <c r="D2268" s="37">
        <v>72.0</v>
      </c>
      <c r="E2268" s="37">
        <v>66.0</v>
      </c>
      <c r="F2268" s="37">
        <v>0.29</v>
      </c>
      <c r="G2268" s="37">
        <v>0.661</v>
      </c>
      <c r="H2268" s="37">
        <v>0.048</v>
      </c>
      <c r="I2268" s="37">
        <v>860559.0</v>
      </c>
      <c r="J2268" s="37">
        <v>0.518</v>
      </c>
      <c r="K2268" s="36" t="s">
        <v>245</v>
      </c>
      <c r="L2268" s="36" t="s">
        <v>243</v>
      </c>
      <c r="M2268" s="31" t="s">
        <v>89</v>
      </c>
    </row>
    <row r="2269" ht="15.75" customHeight="1">
      <c r="A2269" s="37" t="str">
        <f t="shared" si="1"/>
        <v>Kiribati-Oceania2010</v>
      </c>
      <c r="B2269" s="37">
        <v>0.023</v>
      </c>
      <c r="C2269" s="37">
        <v>0.048</v>
      </c>
      <c r="D2269" s="37">
        <v>71.0</v>
      </c>
      <c r="E2269" s="37">
        <v>65.0</v>
      </c>
      <c r="F2269" s="37">
        <v>0.336</v>
      </c>
      <c r="G2269" s="37">
        <v>0.626</v>
      </c>
      <c r="H2269" s="37">
        <v>0.039</v>
      </c>
      <c r="I2269" s="37">
        <v>97743.0</v>
      </c>
      <c r="J2269" s="37">
        <v>0.438</v>
      </c>
      <c r="K2269" s="36" t="s">
        <v>248</v>
      </c>
      <c r="L2269" s="36" t="s">
        <v>243</v>
      </c>
      <c r="M2269" s="31" t="s">
        <v>89</v>
      </c>
    </row>
    <row r="2270" ht="15.75" customHeight="1">
      <c r="A2270" s="37" t="str">
        <f t="shared" si="1"/>
        <v>Micronesia, Fed. Sts.-Oceania2010</v>
      </c>
      <c r="B2270" s="37">
        <v>0.024</v>
      </c>
      <c r="C2270" s="37">
        <v>0.033</v>
      </c>
      <c r="D2270" s="37">
        <v>69.0</v>
      </c>
      <c r="E2270" s="37">
        <v>68.0</v>
      </c>
      <c r="F2270" s="37">
        <v>0.369</v>
      </c>
      <c r="G2270" s="37">
        <v>0.593</v>
      </c>
      <c r="H2270" s="37">
        <v>0.038</v>
      </c>
      <c r="I2270" s="37">
        <v>103619.0</v>
      </c>
      <c r="J2270" s="37">
        <v>0.223</v>
      </c>
      <c r="K2270" s="36" t="s">
        <v>250</v>
      </c>
      <c r="L2270" s="36" t="s">
        <v>243</v>
      </c>
      <c r="M2270" s="31" t="s">
        <v>89</v>
      </c>
    </row>
    <row r="2271" ht="15.75" customHeight="1">
      <c r="A2271" s="37" t="str">
        <f t="shared" si="1"/>
        <v>Vanuatu-Oceania2010</v>
      </c>
      <c r="B2271" s="37">
        <v>0.027</v>
      </c>
      <c r="C2271" s="37">
        <v>0.016</v>
      </c>
      <c r="D2271" s="37">
        <v>73.0</v>
      </c>
      <c r="E2271" s="37">
        <v>69.0</v>
      </c>
      <c r="F2271" s="37">
        <v>0.382</v>
      </c>
      <c r="G2271" s="37">
        <v>0.579</v>
      </c>
      <c r="H2271" s="37">
        <v>0.039</v>
      </c>
      <c r="I2271" s="37">
        <v>236299.0</v>
      </c>
      <c r="J2271" s="37">
        <v>0.246</v>
      </c>
      <c r="K2271" s="36" t="s">
        <v>257</v>
      </c>
      <c r="L2271" s="36" t="s">
        <v>243</v>
      </c>
      <c r="M2271" s="31" t="s">
        <v>89</v>
      </c>
    </row>
    <row r="2272" ht="15.75" customHeight="1">
      <c r="A2272" s="37" t="str">
        <f t="shared" si="1"/>
        <v>Tonga-Oceania2010</v>
      </c>
      <c r="B2272" s="37">
        <v>0.027</v>
      </c>
      <c r="C2272" s="37">
        <v>0.012</v>
      </c>
      <c r="D2272" s="37">
        <v>75.0</v>
      </c>
      <c r="E2272" s="37">
        <v>69.0</v>
      </c>
      <c r="F2272" s="37">
        <v>0.375</v>
      </c>
      <c r="G2272" s="37">
        <v>0.567</v>
      </c>
      <c r="H2272" s="37">
        <v>0.059</v>
      </c>
      <c r="I2272" s="37">
        <v>104098.0</v>
      </c>
      <c r="J2272" s="37">
        <v>0.234</v>
      </c>
      <c r="K2272" s="36" t="s">
        <v>256</v>
      </c>
      <c r="L2272" s="36" t="s">
        <v>243</v>
      </c>
      <c r="M2272" s="31" t="s">
        <v>89</v>
      </c>
    </row>
    <row r="2273" ht="15.75" customHeight="1">
      <c r="A2273" s="37" t="str">
        <f t="shared" si="1"/>
        <v>Samoa-Oceania2010</v>
      </c>
      <c r="B2273" s="37">
        <v>0.028</v>
      </c>
      <c r="C2273" s="37">
        <v>0.016</v>
      </c>
      <c r="D2273" s="37">
        <v>76.0</v>
      </c>
      <c r="E2273" s="37">
        <v>69.0</v>
      </c>
      <c r="F2273" s="37">
        <v>0.383</v>
      </c>
      <c r="G2273" s="37">
        <v>0.567</v>
      </c>
      <c r="H2273" s="37">
        <v>0.051</v>
      </c>
      <c r="I2273" s="37">
        <v>186029.0</v>
      </c>
      <c r="J2273" s="37">
        <v>0.201</v>
      </c>
      <c r="K2273" s="36" t="s">
        <v>254</v>
      </c>
      <c r="L2273" s="36" t="s">
        <v>243</v>
      </c>
      <c r="M2273" s="31" t="s">
        <v>89</v>
      </c>
    </row>
    <row r="2274" ht="15.75" customHeight="1">
      <c r="A2274" s="37" t="str">
        <f t="shared" si="1"/>
        <v>Papua New Guinea-Oceania2010</v>
      </c>
      <c r="B2274" s="37">
        <v>0.03</v>
      </c>
      <c r="C2274" s="37">
        <v>0.051</v>
      </c>
      <c r="D2274" s="37">
        <v>64.0</v>
      </c>
      <c r="E2274" s="37">
        <v>60.0</v>
      </c>
      <c r="F2274" s="37">
        <v>0.391</v>
      </c>
      <c r="G2274" s="37">
        <v>0.582</v>
      </c>
      <c r="H2274" s="37">
        <v>0.028</v>
      </c>
      <c r="I2274" s="37">
        <v>6858945.0</v>
      </c>
      <c r="J2274" s="37">
        <v>0.13</v>
      </c>
      <c r="K2274" s="36" t="s">
        <v>253</v>
      </c>
      <c r="L2274" s="36" t="s">
        <v>243</v>
      </c>
      <c r="M2274" s="31" t="s">
        <v>89</v>
      </c>
    </row>
    <row r="2275" ht="15.75" customHeight="1">
      <c r="A2275" s="37" t="str">
        <f t="shared" si="1"/>
        <v>Solomon Islands-Oceania2010</v>
      </c>
      <c r="B2275" s="37">
        <v>0.033</v>
      </c>
      <c r="C2275" s="37">
        <v>0.027</v>
      </c>
      <c r="D2275" s="37">
        <v>68.0</v>
      </c>
      <c r="E2275" s="37">
        <v>66.0</v>
      </c>
      <c r="F2275" s="37">
        <v>0.408</v>
      </c>
      <c r="G2275" s="37">
        <v>0.56</v>
      </c>
      <c r="H2275" s="37">
        <v>0.033</v>
      </c>
      <c r="I2275" s="37">
        <v>526447.0</v>
      </c>
      <c r="J2275" s="37">
        <v>0.2</v>
      </c>
      <c r="K2275" s="36" t="s">
        <v>255</v>
      </c>
      <c r="L2275" s="36" t="s">
        <v>243</v>
      </c>
      <c r="M2275" s="31" t="s">
        <v>89</v>
      </c>
    </row>
    <row r="2276" ht="15.75" customHeight="1">
      <c r="A2276" s="37" t="str">
        <f t="shared" si="1"/>
        <v>American Samoa-Oceania2011</v>
      </c>
      <c r="B2276" s="36"/>
      <c r="C2276" s="36"/>
      <c r="D2276" s="36"/>
      <c r="E2276" s="36"/>
      <c r="F2276" s="36"/>
      <c r="G2276" s="36"/>
      <c r="H2276" s="36"/>
      <c r="I2276" s="37">
        <v>55274.0</v>
      </c>
      <c r="J2276" s="37">
        <v>0.875</v>
      </c>
      <c r="K2276" s="36" t="s">
        <v>242</v>
      </c>
      <c r="L2276" s="36" t="s">
        <v>243</v>
      </c>
      <c r="M2276" s="31" t="s">
        <v>90</v>
      </c>
    </row>
    <row r="2277" ht="15.75" customHeight="1">
      <c r="A2277" s="37" t="str">
        <f t="shared" si="1"/>
        <v>Marshall Islands-Oceania2011</v>
      </c>
      <c r="B2277" s="36"/>
      <c r="C2277" s="37">
        <v>0.032</v>
      </c>
      <c r="D2277" s="36"/>
      <c r="E2277" s="36"/>
      <c r="F2277" s="36"/>
      <c r="G2277" s="36"/>
      <c r="H2277" s="36"/>
      <c r="I2277" s="37">
        <v>52495.0</v>
      </c>
      <c r="J2277" s="37">
        <v>0.716</v>
      </c>
      <c r="K2277" s="36" t="s">
        <v>249</v>
      </c>
      <c r="L2277" s="36" t="s">
        <v>243</v>
      </c>
      <c r="M2277" s="31" t="s">
        <v>90</v>
      </c>
    </row>
    <row r="2278" ht="15.75" customHeight="1">
      <c r="A2278" s="37" t="str">
        <f t="shared" si="1"/>
        <v>New Zealand-Oceania2011</v>
      </c>
      <c r="B2278" s="37">
        <v>0.014</v>
      </c>
      <c r="C2278" s="37">
        <v>0.005</v>
      </c>
      <c r="D2278" s="37">
        <v>83.0</v>
      </c>
      <c r="E2278" s="37">
        <v>79.0</v>
      </c>
      <c r="F2278" s="37">
        <v>0.204</v>
      </c>
      <c r="G2278" s="37">
        <v>0.663</v>
      </c>
      <c r="H2278" s="37">
        <v>0.133</v>
      </c>
      <c r="I2278" s="37">
        <v>4405200.0</v>
      </c>
      <c r="J2278" s="37">
        <v>0.862</v>
      </c>
      <c r="K2278" s="36" t="s">
        <v>252</v>
      </c>
      <c r="L2278" s="36" t="s">
        <v>243</v>
      </c>
      <c r="M2278" s="31" t="s">
        <v>90</v>
      </c>
    </row>
    <row r="2279" ht="15.75" customHeight="1">
      <c r="A2279" s="37" t="str">
        <f t="shared" si="1"/>
        <v>Australia-Oceania2011</v>
      </c>
      <c r="B2279" s="37">
        <v>0.014</v>
      </c>
      <c r="C2279" s="37">
        <v>0.004</v>
      </c>
      <c r="D2279" s="37">
        <v>84.0</v>
      </c>
      <c r="E2279" s="37">
        <v>80.0</v>
      </c>
      <c r="F2279" s="37">
        <v>0.189</v>
      </c>
      <c r="G2279" s="37">
        <v>0.674</v>
      </c>
      <c r="H2279" s="37">
        <v>0.137</v>
      </c>
      <c r="I2279" s="37">
        <v>2.234E7</v>
      </c>
      <c r="J2279" s="37">
        <v>0.889</v>
      </c>
      <c r="K2279" s="36" t="s">
        <v>244</v>
      </c>
      <c r="L2279" s="36" t="s">
        <v>243</v>
      </c>
      <c r="M2279" s="31" t="s">
        <v>90</v>
      </c>
    </row>
    <row r="2280" ht="15.75" customHeight="1">
      <c r="A2280" s="37" t="str">
        <f t="shared" si="1"/>
        <v>New Caledonia-Oceania2011</v>
      </c>
      <c r="B2280" s="37">
        <v>0.016</v>
      </c>
      <c r="C2280" s="36"/>
      <c r="D2280" s="37">
        <v>79.0</v>
      </c>
      <c r="E2280" s="37">
        <v>73.0</v>
      </c>
      <c r="F2280" s="37">
        <v>0.231</v>
      </c>
      <c r="G2280" s="37">
        <v>0.671</v>
      </c>
      <c r="H2280" s="37">
        <v>0.098</v>
      </c>
      <c r="I2280" s="37">
        <v>254000.0</v>
      </c>
      <c r="J2280" s="37">
        <v>0.679</v>
      </c>
      <c r="K2280" s="36" t="s">
        <v>251</v>
      </c>
      <c r="L2280" s="36" t="s">
        <v>243</v>
      </c>
      <c r="M2280" s="31" t="s">
        <v>90</v>
      </c>
    </row>
    <row r="2281" ht="15.75" customHeight="1">
      <c r="A2281" s="37" t="str">
        <f t="shared" si="1"/>
        <v>French Polynesia-Oceania2011</v>
      </c>
      <c r="B2281" s="37">
        <v>0.017</v>
      </c>
      <c r="C2281" s="36"/>
      <c r="D2281" s="37">
        <v>78.0</v>
      </c>
      <c r="E2281" s="37">
        <v>74.0</v>
      </c>
      <c r="F2281" s="37">
        <v>0.233</v>
      </c>
      <c r="G2281" s="37">
        <v>0.698</v>
      </c>
      <c r="H2281" s="37">
        <v>0.07</v>
      </c>
      <c r="I2281" s="37">
        <v>270874.0</v>
      </c>
      <c r="J2281" s="37">
        <v>0.563</v>
      </c>
      <c r="K2281" s="36" t="s">
        <v>246</v>
      </c>
      <c r="L2281" s="36" t="s">
        <v>243</v>
      </c>
      <c r="M2281" s="31" t="s">
        <v>90</v>
      </c>
    </row>
    <row r="2282" ht="15.75" customHeight="1">
      <c r="A2282" s="37" t="str">
        <f t="shared" si="1"/>
        <v>Guam-Oceania2011</v>
      </c>
      <c r="B2282" s="37">
        <v>0.018</v>
      </c>
      <c r="C2282" s="36"/>
      <c r="D2282" s="37">
        <v>81.0</v>
      </c>
      <c r="E2282" s="37">
        <v>76.0</v>
      </c>
      <c r="F2282" s="37">
        <v>0.271</v>
      </c>
      <c r="G2282" s="37">
        <v>0.654</v>
      </c>
      <c r="H2282" s="37">
        <v>0.075</v>
      </c>
      <c r="I2282" s="37">
        <v>160858.0</v>
      </c>
      <c r="J2282" s="37">
        <v>0.942</v>
      </c>
      <c r="K2282" s="36" t="s">
        <v>247</v>
      </c>
      <c r="L2282" s="36" t="s">
        <v>243</v>
      </c>
      <c r="M2282" s="31" t="s">
        <v>90</v>
      </c>
    </row>
    <row r="2283" ht="15.75" customHeight="1">
      <c r="A2283" s="37" t="str">
        <f t="shared" si="1"/>
        <v>Fiji-Oceania2011</v>
      </c>
      <c r="B2283" s="37">
        <v>0.021</v>
      </c>
      <c r="C2283" s="37">
        <v>0.02</v>
      </c>
      <c r="D2283" s="37">
        <v>73.0</v>
      </c>
      <c r="E2283" s="37">
        <v>67.0</v>
      </c>
      <c r="F2283" s="37">
        <v>0.289</v>
      </c>
      <c r="G2283" s="37">
        <v>0.661</v>
      </c>
      <c r="H2283" s="37">
        <v>0.05</v>
      </c>
      <c r="I2283" s="37">
        <v>867921.0</v>
      </c>
      <c r="J2283" s="37">
        <v>0.522</v>
      </c>
      <c r="K2283" s="36" t="s">
        <v>245</v>
      </c>
      <c r="L2283" s="36" t="s">
        <v>243</v>
      </c>
      <c r="M2283" s="31" t="s">
        <v>90</v>
      </c>
    </row>
    <row r="2284" ht="15.75" customHeight="1">
      <c r="A2284" s="37" t="str">
        <f t="shared" si="1"/>
        <v>Kiribati-Oceania2011</v>
      </c>
      <c r="B2284" s="37">
        <v>0.023</v>
      </c>
      <c r="C2284" s="37">
        <v>0.047</v>
      </c>
      <c r="D2284" s="37">
        <v>71.0</v>
      </c>
      <c r="E2284" s="37">
        <v>65.0</v>
      </c>
      <c r="F2284" s="37">
        <v>0.33</v>
      </c>
      <c r="G2284" s="37">
        <v>0.631</v>
      </c>
      <c r="H2284" s="37">
        <v>0.039</v>
      </c>
      <c r="I2284" s="37">
        <v>99250.0</v>
      </c>
      <c r="J2284" s="37">
        <v>0.439</v>
      </c>
      <c r="K2284" s="36" t="s">
        <v>248</v>
      </c>
      <c r="L2284" s="36" t="s">
        <v>243</v>
      </c>
      <c r="M2284" s="31" t="s">
        <v>90</v>
      </c>
    </row>
    <row r="2285" ht="15.75" customHeight="1">
      <c r="A2285" s="37" t="str">
        <f t="shared" si="1"/>
        <v>Micronesia, Fed. Sts.-Oceania2011</v>
      </c>
      <c r="B2285" s="37">
        <v>0.024</v>
      </c>
      <c r="C2285" s="37">
        <v>0.032</v>
      </c>
      <c r="D2285" s="37">
        <v>70.0</v>
      </c>
      <c r="E2285" s="37">
        <v>68.0</v>
      </c>
      <c r="F2285" s="37">
        <v>0.364</v>
      </c>
      <c r="G2285" s="37">
        <v>0.597</v>
      </c>
      <c r="H2285" s="37">
        <v>0.039</v>
      </c>
      <c r="I2285" s="37">
        <v>103424.0</v>
      </c>
      <c r="J2285" s="37">
        <v>0.223</v>
      </c>
      <c r="K2285" s="36" t="s">
        <v>250</v>
      </c>
      <c r="L2285" s="36" t="s">
        <v>243</v>
      </c>
      <c r="M2285" s="31" t="s">
        <v>90</v>
      </c>
    </row>
    <row r="2286" ht="15.75" customHeight="1">
      <c r="A2286" s="37" t="str">
        <f t="shared" si="1"/>
        <v>Vanuatu-Oceania2011</v>
      </c>
      <c r="B2286" s="37">
        <v>0.027</v>
      </c>
      <c r="C2286" s="37">
        <v>0.015</v>
      </c>
      <c r="D2286" s="37">
        <v>73.0</v>
      </c>
      <c r="E2286" s="37">
        <v>69.0</v>
      </c>
      <c r="F2286" s="37">
        <v>0.378</v>
      </c>
      <c r="G2286" s="37">
        <v>0.582</v>
      </c>
      <c r="H2286" s="37">
        <v>0.04</v>
      </c>
      <c r="I2286" s="37">
        <v>241778.0</v>
      </c>
      <c r="J2286" s="37">
        <v>0.249</v>
      </c>
      <c r="K2286" s="36" t="s">
        <v>257</v>
      </c>
      <c r="L2286" s="36" t="s">
        <v>243</v>
      </c>
      <c r="M2286" s="31" t="s">
        <v>90</v>
      </c>
    </row>
    <row r="2287" ht="15.75" customHeight="1">
      <c r="A2287" s="37" t="str">
        <f t="shared" si="1"/>
        <v>Tonga-Oceania2011</v>
      </c>
      <c r="B2287" s="37">
        <v>0.027</v>
      </c>
      <c r="C2287" s="37">
        <v>0.011</v>
      </c>
      <c r="D2287" s="37">
        <v>75.0</v>
      </c>
      <c r="E2287" s="37">
        <v>69.0</v>
      </c>
      <c r="F2287" s="37">
        <v>0.374</v>
      </c>
      <c r="G2287" s="37">
        <v>0.568</v>
      </c>
      <c r="H2287" s="37">
        <v>0.058</v>
      </c>
      <c r="I2287" s="37">
        <v>104554.0</v>
      </c>
      <c r="J2287" s="37">
        <v>0.234</v>
      </c>
      <c r="K2287" s="36" t="s">
        <v>256</v>
      </c>
      <c r="L2287" s="36" t="s">
        <v>243</v>
      </c>
      <c r="M2287" s="31" t="s">
        <v>90</v>
      </c>
    </row>
    <row r="2288" ht="15.75" customHeight="1">
      <c r="A2288" s="37" t="str">
        <f t="shared" si="1"/>
        <v>Samoa-Oceania2011</v>
      </c>
      <c r="B2288" s="37">
        <v>0.027</v>
      </c>
      <c r="C2288" s="37">
        <v>0.016</v>
      </c>
      <c r="D2288" s="37">
        <v>76.0</v>
      </c>
      <c r="E2288" s="37">
        <v>70.0</v>
      </c>
      <c r="F2288" s="37">
        <v>0.381</v>
      </c>
      <c r="G2288" s="37">
        <v>0.569</v>
      </c>
      <c r="H2288" s="37">
        <v>0.051</v>
      </c>
      <c r="I2288" s="37">
        <v>187429.0</v>
      </c>
      <c r="J2288" s="37">
        <v>0.199</v>
      </c>
      <c r="K2288" s="36" t="s">
        <v>254</v>
      </c>
      <c r="L2288" s="36" t="s">
        <v>243</v>
      </c>
      <c r="M2288" s="31" t="s">
        <v>90</v>
      </c>
    </row>
    <row r="2289" ht="15.75" customHeight="1">
      <c r="A2289" s="37" t="str">
        <f t="shared" si="1"/>
        <v>Papua New Guinea-Oceania2011</v>
      </c>
      <c r="B2289" s="37">
        <v>0.03</v>
      </c>
      <c r="C2289" s="37">
        <v>0.05</v>
      </c>
      <c r="D2289" s="37">
        <v>64.0</v>
      </c>
      <c r="E2289" s="37">
        <v>60.0</v>
      </c>
      <c r="F2289" s="37">
        <v>0.387</v>
      </c>
      <c r="G2289" s="37">
        <v>0.584</v>
      </c>
      <c r="H2289" s="37">
        <v>0.028</v>
      </c>
      <c r="I2289" s="37">
        <v>7012977.0</v>
      </c>
      <c r="J2289" s="37">
        <v>0.13</v>
      </c>
      <c r="K2289" s="36" t="s">
        <v>253</v>
      </c>
      <c r="L2289" s="36" t="s">
        <v>243</v>
      </c>
      <c r="M2289" s="31" t="s">
        <v>90</v>
      </c>
    </row>
    <row r="2290" ht="15.75" customHeight="1">
      <c r="A2290" s="37" t="str">
        <f t="shared" si="1"/>
        <v>Solomon Islands-Oceania2011</v>
      </c>
      <c r="B2290" s="37">
        <v>0.032</v>
      </c>
      <c r="C2290" s="37">
        <v>0.026</v>
      </c>
      <c r="D2290" s="37">
        <v>69.0</v>
      </c>
      <c r="E2290" s="37">
        <v>66.0</v>
      </c>
      <c r="F2290" s="37">
        <v>0.406</v>
      </c>
      <c r="G2290" s="37">
        <v>0.561</v>
      </c>
      <c r="H2290" s="37">
        <v>0.033</v>
      </c>
      <c r="I2290" s="37">
        <v>537997.0</v>
      </c>
      <c r="J2290" s="37">
        <v>0.205</v>
      </c>
      <c r="K2290" s="36" t="s">
        <v>255</v>
      </c>
      <c r="L2290" s="36" t="s">
        <v>243</v>
      </c>
      <c r="M2290" s="31" t="s">
        <v>90</v>
      </c>
    </row>
    <row r="2291" ht="15.75" customHeight="1">
      <c r="A2291" s="37" t="str">
        <f t="shared" si="1"/>
        <v>American Samoa-Oceania2012</v>
      </c>
      <c r="B2291" s="36"/>
      <c r="C2291" s="36"/>
      <c r="D2291" s="36"/>
      <c r="E2291" s="36"/>
      <c r="F2291" s="36"/>
      <c r="G2291" s="36"/>
      <c r="H2291" s="36"/>
      <c r="I2291" s="37">
        <v>55128.0</v>
      </c>
      <c r="J2291" s="37">
        <v>0.874</v>
      </c>
      <c r="K2291" s="36" t="s">
        <v>242</v>
      </c>
      <c r="L2291" s="36" t="s">
        <v>243</v>
      </c>
      <c r="M2291" s="31" t="s">
        <v>91</v>
      </c>
    </row>
    <row r="2292" ht="15.75" customHeight="1">
      <c r="A2292" s="37" t="str">
        <f t="shared" si="1"/>
        <v>Marshall Islands-Oceania2012</v>
      </c>
      <c r="B2292" s="36"/>
      <c r="C2292" s="37">
        <v>0.031</v>
      </c>
      <c r="D2292" s="36"/>
      <c r="E2292" s="36"/>
      <c r="F2292" s="36"/>
      <c r="G2292" s="36"/>
      <c r="H2292" s="36"/>
      <c r="I2292" s="37">
        <v>52555.0</v>
      </c>
      <c r="J2292" s="37">
        <v>0.719</v>
      </c>
      <c r="K2292" s="36" t="s">
        <v>249</v>
      </c>
      <c r="L2292" s="36" t="s">
        <v>243</v>
      </c>
      <c r="M2292" s="31" t="s">
        <v>91</v>
      </c>
    </row>
    <row r="2293" ht="15.75" customHeight="1">
      <c r="A2293" s="37" t="str">
        <f t="shared" si="1"/>
        <v>New Zealand-Oceania2012</v>
      </c>
      <c r="B2293" s="37">
        <v>0.014</v>
      </c>
      <c r="C2293" s="37">
        <v>0.005</v>
      </c>
      <c r="D2293" s="37">
        <v>83.0</v>
      </c>
      <c r="E2293" s="37">
        <v>79.0</v>
      </c>
      <c r="F2293" s="37">
        <v>0.203</v>
      </c>
      <c r="G2293" s="37">
        <v>0.661</v>
      </c>
      <c r="H2293" s="37">
        <v>0.136</v>
      </c>
      <c r="I2293" s="37">
        <v>4433000.0</v>
      </c>
      <c r="J2293" s="37">
        <v>0.862</v>
      </c>
      <c r="K2293" s="36" t="s">
        <v>252</v>
      </c>
      <c r="L2293" s="36" t="s">
        <v>243</v>
      </c>
      <c r="M2293" s="31" t="s">
        <v>91</v>
      </c>
    </row>
    <row r="2294" ht="15.75" customHeight="1">
      <c r="A2294" s="37" t="str">
        <f t="shared" si="1"/>
        <v>Australia-Oceania2012</v>
      </c>
      <c r="B2294" s="37">
        <v>0.014</v>
      </c>
      <c r="C2294" s="37">
        <v>0.004</v>
      </c>
      <c r="D2294" s="37">
        <v>84.0</v>
      </c>
      <c r="E2294" s="37">
        <v>80.0</v>
      </c>
      <c r="F2294" s="37">
        <v>0.189</v>
      </c>
      <c r="G2294" s="37">
        <v>0.671</v>
      </c>
      <c r="H2294" s="37">
        <v>0.14</v>
      </c>
      <c r="I2294" s="37">
        <v>2.27239E7</v>
      </c>
      <c r="J2294" s="37">
        <v>0.89</v>
      </c>
      <c r="K2294" s="36" t="s">
        <v>244</v>
      </c>
      <c r="L2294" s="36" t="s">
        <v>243</v>
      </c>
      <c r="M2294" s="31" t="s">
        <v>91</v>
      </c>
    </row>
    <row r="2295" ht="15.75" customHeight="1">
      <c r="A2295" s="37" t="str">
        <f t="shared" si="1"/>
        <v>New Caledonia-Oceania2012</v>
      </c>
      <c r="B2295" s="37">
        <v>0.016</v>
      </c>
      <c r="C2295" s="36"/>
      <c r="D2295" s="37">
        <v>79.0</v>
      </c>
      <c r="E2295" s="37">
        <v>73.0</v>
      </c>
      <c r="F2295" s="37">
        <v>0.228</v>
      </c>
      <c r="G2295" s="37">
        <v>0.673</v>
      </c>
      <c r="H2295" s="37">
        <v>0.099</v>
      </c>
      <c r="I2295" s="37">
        <v>258000.0</v>
      </c>
      <c r="J2295" s="37">
        <v>0.685</v>
      </c>
      <c r="K2295" s="36" t="s">
        <v>251</v>
      </c>
      <c r="L2295" s="36" t="s">
        <v>243</v>
      </c>
      <c r="M2295" s="31" t="s">
        <v>91</v>
      </c>
    </row>
    <row r="2296" ht="15.75" customHeight="1">
      <c r="A2296" s="37" t="str">
        <f t="shared" si="1"/>
        <v>French Polynesia-Oceania2012</v>
      </c>
      <c r="B2296" s="37">
        <v>0.017</v>
      </c>
      <c r="C2296" s="36"/>
      <c r="D2296" s="37">
        <v>78.0</v>
      </c>
      <c r="E2296" s="37">
        <v>74.0</v>
      </c>
      <c r="F2296" s="37">
        <v>0.229</v>
      </c>
      <c r="G2296" s="37">
        <v>0.7</v>
      </c>
      <c r="H2296" s="37">
        <v>0.071</v>
      </c>
      <c r="I2296" s="37">
        <v>273814.0</v>
      </c>
      <c r="J2296" s="37">
        <v>0.562</v>
      </c>
      <c r="K2296" s="36" t="s">
        <v>246</v>
      </c>
      <c r="L2296" s="36" t="s">
        <v>243</v>
      </c>
      <c r="M2296" s="31" t="s">
        <v>91</v>
      </c>
    </row>
    <row r="2297" ht="15.75" customHeight="1">
      <c r="A2297" s="37" t="str">
        <f t="shared" si="1"/>
        <v>Guam-Oceania2012</v>
      </c>
      <c r="B2297" s="37">
        <v>0.017</v>
      </c>
      <c r="C2297" s="36"/>
      <c r="D2297" s="37">
        <v>81.0</v>
      </c>
      <c r="E2297" s="37">
        <v>76.0</v>
      </c>
      <c r="F2297" s="37">
        <v>0.266</v>
      </c>
      <c r="G2297" s="37">
        <v>0.656</v>
      </c>
      <c r="H2297" s="37">
        <v>0.078</v>
      </c>
      <c r="I2297" s="37">
        <v>162810.0</v>
      </c>
      <c r="J2297" s="37">
        <v>0.943</v>
      </c>
      <c r="K2297" s="36" t="s">
        <v>247</v>
      </c>
      <c r="L2297" s="36" t="s">
        <v>243</v>
      </c>
      <c r="M2297" s="31" t="s">
        <v>91</v>
      </c>
    </row>
    <row r="2298" ht="15.75" customHeight="1">
      <c r="A2298" s="37" t="str">
        <f t="shared" si="1"/>
        <v>Fiji-Oceania2012</v>
      </c>
      <c r="B2298" s="37">
        <v>0.021</v>
      </c>
      <c r="C2298" s="37">
        <v>0.02</v>
      </c>
      <c r="D2298" s="37">
        <v>73.0</v>
      </c>
      <c r="E2298" s="37">
        <v>67.0</v>
      </c>
      <c r="F2298" s="37">
        <v>0.289</v>
      </c>
      <c r="G2298" s="37">
        <v>0.659</v>
      </c>
      <c r="H2298" s="37">
        <v>0.052</v>
      </c>
      <c r="I2298" s="37">
        <v>874742.0</v>
      </c>
      <c r="J2298" s="37">
        <v>0.526</v>
      </c>
      <c r="K2298" s="36" t="s">
        <v>245</v>
      </c>
      <c r="L2298" s="36" t="s">
        <v>243</v>
      </c>
      <c r="M2298" s="31" t="s">
        <v>91</v>
      </c>
    </row>
    <row r="2299" ht="15.75" customHeight="1">
      <c r="A2299" s="37" t="str">
        <f t="shared" si="1"/>
        <v>Kiribati-Oceania2012</v>
      </c>
      <c r="B2299" s="37">
        <v>0.023</v>
      </c>
      <c r="C2299" s="37">
        <v>0.046</v>
      </c>
      <c r="D2299" s="37">
        <v>71.0</v>
      </c>
      <c r="E2299" s="37">
        <v>66.0</v>
      </c>
      <c r="F2299" s="37">
        <v>0.324</v>
      </c>
      <c r="G2299" s="37">
        <v>0.636</v>
      </c>
      <c r="H2299" s="37">
        <v>0.04</v>
      </c>
      <c r="I2299" s="37">
        <v>100786.0</v>
      </c>
      <c r="J2299" s="37">
        <v>0.439</v>
      </c>
      <c r="K2299" s="36" t="s">
        <v>248</v>
      </c>
      <c r="L2299" s="36" t="s">
        <v>243</v>
      </c>
      <c r="M2299" s="31" t="s">
        <v>91</v>
      </c>
    </row>
    <row r="2300" ht="15.75" customHeight="1">
      <c r="A2300" s="37" t="str">
        <f t="shared" si="1"/>
        <v>Micronesia, Fed. Sts.-Oceania2012</v>
      </c>
      <c r="B2300" s="37">
        <v>0.024</v>
      </c>
      <c r="C2300" s="37">
        <v>0.031</v>
      </c>
      <c r="D2300" s="37">
        <v>70.0</v>
      </c>
      <c r="E2300" s="37">
        <v>68.0</v>
      </c>
      <c r="F2300" s="37">
        <v>0.358</v>
      </c>
      <c r="G2300" s="37">
        <v>0.602</v>
      </c>
      <c r="H2300" s="37">
        <v>0.039</v>
      </c>
      <c r="I2300" s="37">
        <v>103395.0</v>
      </c>
      <c r="J2300" s="37">
        <v>0.223</v>
      </c>
      <c r="K2300" s="36" t="s">
        <v>250</v>
      </c>
      <c r="L2300" s="36" t="s">
        <v>243</v>
      </c>
      <c r="M2300" s="31" t="s">
        <v>91</v>
      </c>
    </row>
    <row r="2301" ht="15.75" customHeight="1">
      <c r="A2301" s="37" t="str">
        <f t="shared" si="1"/>
        <v>Tonga-Oceania2012</v>
      </c>
      <c r="B2301" s="37">
        <v>0.026</v>
      </c>
      <c r="C2301" s="37">
        <v>0.011</v>
      </c>
      <c r="D2301" s="37">
        <v>75.0</v>
      </c>
      <c r="E2301" s="37">
        <v>70.0</v>
      </c>
      <c r="F2301" s="37">
        <v>0.373</v>
      </c>
      <c r="G2301" s="37">
        <v>0.568</v>
      </c>
      <c r="H2301" s="37">
        <v>0.058</v>
      </c>
      <c r="I2301" s="37">
        <v>104941.0</v>
      </c>
      <c r="J2301" s="37">
        <v>0.235</v>
      </c>
      <c r="K2301" s="36" t="s">
        <v>256</v>
      </c>
      <c r="L2301" s="36" t="s">
        <v>243</v>
      </c>
      <c r="M2301" s="31" t="s">
        <v>91</v>
      </c>
    </row>
    <row r="2302" ht="15.75" customHeight="1">
      <c r="A2302" s="37" t="str">
        <f t="shared" si="1"/>
        <v>Vanuatu-Oceania2012</v>
      </c>
      <c r="B2302" s="37">
        <v>0.027</v>
      </c>
      <c r="C2302" s="37">
        <v>0.015</v>
      </c>
      <c r="D2302" s="37">
        <v>73.0</v>
      </c>
      <c r="E2302" s="37">
        <v>69.0</v>
      </c>
      <c r="F2302" s="37">
        <v>0.374</v>
      </c>
      <c r="G2302" s="37">
        <v>0.586</v>
      </c>
      <c r="H2302" s="37">
        <v>0.04</v>
      </c>
      <c r="I2302" s="37">
        <v>247262.0</v>
      </c>
      <c r="J2302" s="37">
        <v>0.252</v>
      </c>
      <c r="K2302" s="36" t="s">
        <v>257</v>
      </c>
      <c r="L2302" s="36" t="s">
        <v>243</v>
      </c>
      <c r="M2302" s="31" t="s">
        <v>91</v>
      </c>
    </row>
    <row r="2303" ht="15.75" customHeight="1">
      <c r="A2303" s="37" t="str">
        <f t="shared" si="1"/>
        <v>Samoa-Oceania2012</v>
      </c>
      <c r="B2303" s="37">
        <v>0.027</v>
      </c>
      <c r="C2303" s="37">
        <v>0.016</v>
      </c>
      <c r="D2303" s="37">
        <v>76.0</v>
      </c>
      <c r="E2303" s="37">
        <v>70.0</v>
      </c>
      <c r="F2303" s="37">
        <v>0.379</v>
      </c>
      <c r="G2303" s="37">
        <v>0.57</v>
      </c>
      <c r="H2303" s="37">
        <v>0.051</v>
      </c>
      <c r="I2303" s="37">
        <v>188889.0</v>
      </c>
      <c r="J2303" s="37">
        <v>0.196</v>
      </c>
      <c r="K2303" s="36" t="s">
        <v>254</v>
      </c>
      <c r="L2303" s="36" t="s">
        <v>243</v>
      </c>
      <c r="M2303" s="31" t="s">
        <v>91</v>
      </c>
    </row>
    <row r="2304" ht="15.75" customHeight="1">
      <c r="A2304" s="37" t="str">
        <f t="shared" si="1"/>
        <v>Papua New Guinea-Oceania2012</v>
      </c>
      <c r="B2304" s="37">
        <v>0.029</v>
      </c>
      <c r="C2304" s="37">
        <v>0.048</v>
      </c>
      <c r="D2304" s="37">
        <v>64.0</v>
      </c>
      <c r="E2304" s="37">
        <v>60.0</v>
      </c>
      <c r="F2304" s="37">
        <v>0.384</v>
      </c>
      <c r="G2304" s="37">
        <v>0.588</v>
      </c>
      <c r="H2304" s="37">
        <v>0.029</v>
      </c>
      <c r="I2304" s="37">
        <v>7167010.0</v>
      </c>
      <c r="J2304" s="37">
        <v>0.13</v>
      </c>
      <c r="K2304" s="36" t="s">
        <v>253</v>
      </c>
      <c r="L2304" s="36" t="s">
        <v>243</v>
      </c>
      <c r="M2304" s="31" t="s">
        <v>91</v>
      </c>
    </row>
    <row r="2305" ht="15.75" customHeight="1">
      <c r="A2305" s="37" t="str">
        <f t="shared" si="1"/>
        <v>Solomon Islands-Oceania2012</v>
      </c>
      <c r="B2305" s="37">
        <v>0.031</v>
      </c>
      <c r="C2305" s="37">
        <v>0.026</v>
      </c>
      <c r="D2305" s="37">
        <v>69.0</v>
      </c>
      <c r="E2305" s="37">
        <v>66.0</v>
      </c>
      <c r="F2305" s="37">
        <v>0.404</v>
      </c>
      <c r="G2305" s="37">
        <v>0.563</v>
      </c>
      <c r="H2305" s="37">
        <v>0.033</v>
      </c>
      <c r="I2305" s="37">
        <v>549598.0</v>
      </c>
      <c r="J2305" s="37">
        <v>0.21</v>
      </c>
      <c r="K2305" s="36" t="s">
        <v>255</v>
      </c>
      <c r="L2305" s="36" t="s">
        <v>243</v>
      </c>
      <c r="M2305" s="31" t="s">
        <v>91</v>
      </c>
    </row>
    <row r="2306" ht="15.75" customHeight="1">
      <c r="A2306" s="37" t="str">
        <f t="shared" si="1"/>
        <v>Cayman Islands-The Americas2004</v>
      </c>
      <c r="B2306" s="36"/>
      <c r="C2306" s="36"/>
      <c r="D2306" s="36"/>
      <c r="E2306" s="36"/>
      <c r="F2306" s="36"/>
      <c r="G2306" s="36"/>
      <c r="H2306" s="36"/>
      <c r="I2306" s="37">
        <v>47299.0</v>
      </c>
      <c r="J2306" s="37">
        <v>1.0</v>
      </c>
      <c r="K2306" s="36" t="s">
        <v>269</v>
      </c>
      <c r="L2306" s="36" t="s">
        <v>259</v>
      </c>
      <c r="M2306" s="31" t="s">
        <v>83</v>
      </c>
    </row>
    <row r="2307" ht="15.75" customHeight="1">
      <c r="A2307" s="37" t="str">
        <f t="shared" si="1"/>
        <v>Curacao-The Americas2004</v>
      </c>
      <c r="B2307" s="36"/>
      <c r="C2307" s="36"/>
      <c r="D2307" s="36"/>
      <c r="E2307" s="36"/>
      <c r="F2307" s="37">
        <v>0.218</v>
      </c>
      <c r="G2307" s="37">
        <v>0.665</v>
      </c>
      <c r="H2307" s="37">
        <v>0.118</v>
      </c>
      <c r="I2307" s="37">
        <v>133363.0</v>
      </c>
      <c r="J2307" s="37">
        <v>0.907</v>
      </c>
      <c r="K2307" s="36" t="s">
        <v>274</v>
      </c>
      <c r="L2307" s="36" t="s">
        <v>259</v>
      </c>
      <c r="M2307" s="31" t="s">
        <v>83</v>
      </c>
    </row>
    <row r="2308" ht="15.75" customHeight="1">
      <c r="A2308" s="37" t="str">
        <f t="shared" si="1"/>
        <v>Sint Maarten (Dutch part)-The Americas2004</v>
      </c>
      <c r="B2308" s="36"/>
      <c r="C2308" s="36"/>
      <c r="D2308" s="36"/>
      <c r="E2308" s="36"/>
      <c r="F2308" s="36"/>
      <c r="G2308" s="36"/>
      <c r="H2308" s="36"/>
      <c r="I2308" s="37">
        <v>35318.0</v>
      </c>
      <c r="J2308" s="37">
        <v>1.0</v>
      </c>
      <c r="K2308" s="36" t="s">
        <v>292</v>
      </c>
      <c r="L2308" s="36" t="s">
        <v>259</v>
      </c>
      <c r="M2308" s="31" t="s">
        <v>83</v>
      </c>
    </row>
    <row r="2309" ht="15.75" customHeight="1">
      <c r="A2309" s="37" t="str">
        <f t="shared" si="1"/>
        <v>Turks and Caicos Islands-The Americas2004</v>
      </c>
      <c r="B2309" s="36"/>
      <c r="C2309" s="36"/>
      <c r="D2309" s="36"/>
      <c r="E2309" s="36"/>
      <c r="F2309" s="36"/>
      <c r="G2309" s="36"/>
      <c r="H2309" s="36"/>
      <c r="I2309" s="37">
        <v>25025.0</v>
      </c>
      <c r="J2309" s="37">
        <v>0.872</v>
      </c>
      <c r="K2309" s="36" t="s">
        <v>299</v>
      </c>
      <c r="L2309" s="36" t="s">
        <v>259</v>
      </c>
      <c r="M2309" s="31" t="s">
        <v>83</v>
      </c>
    </row>
    <row r="2310" ht="15.75" customHeight="1">
      <c r="A2310" s="37" t="str">
        <f t="shared" si="1"/>
        <v>St. Kitts and Nevis-The Americas2004</v>
      </c>
      <c r="B2310" s="36"/>
      <c r="C2310" s="37">
        <v>0.011</v>
      </c>
      <c r="D2310" s="36"/>
      <c r="E2310" s="36"/>
      <c r="F2310" s="36"/>
      <c r="G2310" s="36"/>
      <c r="H2310" s="36"/>
      <c r="I2310" s="37">
        <v>48421.0</v>
      </c>
      <c r="J2310" s="37">
        <v>0.322</v>
      </c>
      <c r="K2310" s="36" t="s">
        <v>293</v>
      </c>
      <c r="L2310" s="36" t="s">
        <v>259</v>
      </c>
      <c r="M2310" s="31" t="s">
        <v>83</v>
      </c>
    </row>
    <row r="2311" ht="15.75" customHeight="1">
      <c r="A2311" s="37" t="str">
        <f t="shared" si="1"/>
        <v>Dominica-The Americas2004</v>
      </c>
      <c r="B2311" s="36"/>
      <c r="C2311" s="37">
        <v>0.013</v>
      </c>
      <c r="D2311" s="36"/>
      <c r="E2311" s="36"/>
      <c r="F2311" s="36"/>
      <c r="G2311" s="36"/>
      <c r="H2311" s="36"/>
      <c r="I2311" s="37">
        <v>70325.0</v>
      </c>
      <c r="J2311" s="37">
        <v>0.663</v>
      </c>
      <c r="K2311" s="36" t="s">
        <v>275</v>
      </c>
      <c r="L2311" s="36" t="s">
        <v>259</v>
      </c>
      <c r="M2311" s="31" t="s">
        <v>83</v>
      </c>
    </row>
    <row r="2312" ht="15.75" customHeight="1">
      <c r="A2312" s="37" t="str">
        <f t="shared" si="1"/>
        <v>Canada-The Americas2004</v>
      </c>
      <c r="B2312" s="37">
        <v>0.011</v>
      </c>
      <c r="C2312" s="37">
        <v>0.005</v>
      </c>
      <c r="D2312" s="37">
        <v>83.0</v>
      </c>
      <c r="E2312" s="37">
        <v>78.0</v>
      </c>
      <c r="F2312" s="37">
        <v>0.18</v>
      </c>
      <c r="G2312" s="37">
        <v>0.691</v>
      </c>
      <c r="H2312" s="37">
        <v>0.13</v>
      </c>
      <c r="I2312" s="37">
        <v>3.1995E7</v>
      </c>
      <c r="J2312" s="37">
        <v>0.8</v>
      </c>
      <c r="K2312" s="36" t="s">
        <v>268</v>
      </c>
      <c r="L2312" s="36" t="s">
        <v>259</v>
      </c>
      <c r="M2312" s="31" t="s">
        <v>83</v>
      </c>
    </row>
    <row r="2313" ht="15.75" customHeight="1">
      <c r="A2313" s="37" t="str">
        <f t="shared" si="1"/>
        <v>Cuba-The Americas2004</v>
      </c>
      <c r="B2313" s="37">
        <v>0.012</v>
      </c>
      <c r="C2313" s="37">
        <v>0.006</v>
      </c>
      <c r="D2313" s="37">
        <v>80.0</v>
      </c>
      <c r="E2313" s="37">
        <v>76.0</v>
      </c>
      <c r="F2313" s="37">
        <v>0.199</v>
      </c>
      <c r="G2313" s="37">
        <v>0.694</v>
      </c>
      <c r="H2313" s="37">
        <v>0.107</v>
      </c>
      <c r="I2313" s="37">
        <v>1.1273363E7</v>
      </c>
      <c r="J2313" s="37">
        <v>0.76</v>
      </c>
      <c r="K2313" s="36" t="s">
        <v>273</v>
      </c>
      <c r="L2313" s="36" t="s">
        <v>259</v>
      </c>
      <c r="M2313" s="31" t="s">
        <v>83</v>
      </c>
    </row>
    <row r="2314" ht="15.75" customHeight="1">
      <c r="A2314" s="37" t="str">
        <f t="shared" si="1"/>
        <v>Puerto Rico-The Americas2004</v>
      </c>
      <c r="B2314" s="37">
        <v>0.013</v>
      </c>
      <c r="C2314" s="36"/>
      <c r="D2314" s="37">
        <v>82.0</v>
      </c>
      <c r="E2314" s="37">
        <v>74.0</v>
      </c>
      <c r="F2314" s="37">
        <v>0.225</v>
      </c>
      <c r="G2314" s="37">
        <v>0.655</v>
      </c>
      <c r="H2314" s="37">
        <v>0.12</v>
      </c>
      <c r="I2314" s="37">
        <v>3826878.0</v>
      </c>
      <c r="J2314" s="37">
        <v>0.942</v>
      </c>
      <c r="K2314" s="36" t="s">
        <v>291</v>
      </c>
      <c r="L2314" s="36" t="s">
        <v>259</v>
      </c>
      <c r="M2314" s="31" t="s">
        <v>83</v>
      </c>
    </row>
    <row r="2315" ht="15.75" customHeight="1">
      <c r="A2315" s="37" t="str">
        <f t="shared" si="1"/>
        <v>United States-The Americas2004</v>
      </c>
      <c r="B2315" s="37">
        <v>0.014</v>
      </c>
      <c r="C2315" s="37">
        <v>0.007</v>
      </c>
      <c r="D2315" s="37">
        <v>80.0</v>
      </c>
      <c r="E2315" s="37">
        <v>75.0</v>
      </c>
      <c r="F2315" s="37">
        <v>0.207</v>
      </c>
      <c r="G2315" s="37">
        <v>0.67</v>
      </c>
      <c r="H2315" s="37">
        <v>0.123</v>
      </c>
      <c r="I2315" s="37">
        <v>2.92805298E8</v>
      </c>
      <c r="J2315" s="37">
        <v>0.798</v>
      </c>
      <c r="K2315" s="36" t="s">
        <v>300</v>
      </c>
      <c r="L2315" s="36" t="s">
        <v>259</v>
      </c>
      <c r="M2315" s="31" t="s">
        <v>83</v>
      </c>
    </row>
    <row r="2316" ht="15.75" customHeight="1">
      <c r="A2316" s="37" t="str">
        <f t="shared" si="1"/>
        <v>Trinidad and Tobago-The Americas2004</v>
      </c>
      <c r="B2316" s="37">
        <v>0.015</v>
      </c>
      <c r="C2316" s="37">
        <v>0.024</v>
      </c>
      <c r="D2316" s="37">
        <v>73.0</v>
      </c>
      <c r="E2316" s="37">
        <v>65.0</v>
      </c>
      <c r="F2316" s="37">
        <v>0.224</v>
      </c>
      <c r="G2316" s="37">
        <v>0.706</v>
      </c>
      <c r="H2316" s="37">
        <v>0.071</v>
      </c>
      <c r="I2316" s="37">
        <v>1290379.0</v>
      </c>
      <c r="J2316" s="37">
        <v>0.101</v>
      </c>
      <c r="K2316" s="36" t="s">
        <v>298</v>
      </c>
      <c r="L2316" s="36" t="s">
        <v>259</v>
      </c>
      <c r="M2316" s="31" t="s">
        <v>83</v>
      </c>
    </row>
    <row r="2317" ht="15.75" customHeight="1">
      <c r="A2317" s="37" t="str">
        <f t="shared" si="1"/>
        <v>Chile-The Americas2004</v>
      </c>
      <c r="B2317" s="37">
        <v>0.015</v>
      </c>
      <c r="C2317" s="37">
        <v>0.008</v>
      </c>
      <c r="D2317" s="37">
        <v>81.0</v>
      </c>
      <c r="E2317" s="37">
        <v>75.0</v>
      </c>
      <c r="F2317" s="37">
        <v>0.255</v>
      </c>
      <c r="G2317" s="37">
        <v>0.667</v>
      </c>
      <c r="H2317" s="37">
        <v>0.079</v>
      </c>
      <c r="I2317" s="37">
        <v>1.6168241E7</v>
      </c>
      <c r="J2317" s="37">
        <v>0.872</v>
      </c>
      <c r="K2317" s="36" t="s">
        <v>270</v>
      </c>
      <c r="L2317" s="36" t="s">
        <v>259</v>
      </c>
      <c r="M2317" s="31" t="s">
        <v>83</v>
      </c>
    </row>
    <row r="2318" ht="15.75" customHeight="1">
      <c r="A2318" s="37" t="str">
        <f t="shared" si="1"/>
        <v>Greenland-The Americas2004</v>
      </c>
      <c r="B2318" s="37">
        <v>0.016</v>
      </c>
      <c r="C2318" s="36"/>
      <c r="D2318" s="37">
        <v>72.0</v>
      </c>
      <c r="E2318" s="37">
        <v>66.0</v>
      </c>
      <c r="F2318" s="36"/>
      <c r="G2318" s="36"/>
      <c r="H2318" s="36"/>
      <c r="I2318" s="37">
        <v>56911.0</v>
      </c>
      <c r="J2318" s="37">
        <v>0.826</v>
      </c>
      <c r="K2318" s="36" t="s">
        <v>279</v>
      </c>
      <c r="L2318" s="36" t="s">
        <v>259</v>
      </c>
      <c r="M2318" s="31" t="s">
        <v>83</v>
      </c>
    </row>
    <row r="2319" ht="15.75" customHeight="1">
      <c r="A2319" s="37" t="str">
        <f t="shared" si="1"/>
        <v>Uruguay-The Americas2004</v>
      </c>
      <c r="B2319" s="37">
        <v>0.016</v>
      </c>
      <c r="C2319" s="37">
        <v>0.013</v>
      </c>
      <c r="D2319" s="37">
        <v>79.0</v>
      </c>
      <c r="E2319" s="37">
        <v>72.0</v>
      </c>
      <c r="F2319" s="37">
        <v>0.24</v>
      </c>
      <c r="G2319" s="37">
        <v>0.626</v>
      </c>
      <c r="H2319" s="37">
        <v>0.135</v>
      </c>
      <c r="I2319" s="37">
        <v>3323822.0</v>
      </c>
      <c r="J2319" s="37">
        <v>0.931</v>
      </c>
      <c r="K2319" s="36" t="s">
        <v>301</v>
      </c>
      <c r="L2319" s="36" t="s">
        <v>259</v>
      </c>
      <c r="M2319" s="31" t="s">
        <v>83</v>
      </c>
    </row>
    <row r="2320" ht="15.75" customHeight="1">
      <c r="A2320" s="37" t="str">
        <f t="shared" si="1"/>
        <v>Jamaica-The Americas2004</v>
      </c>
      <c r="B2320" s="37">
        <v>0.017</v>
      </c>
      <c r="C2320" s="37">
        <v>0.018</v>
      </c>
      <c r="D2320" s="37">
        <v>74.0</v>
      </c>
      <c r="E2320" s="37">
        <v>68.0</v>
      </c>
      <c r="F2320" s="37">
        <v>0.315</v>
      </c>
      <c r="G2320" s="37">
        <v>0.609</v>
      </c>
      <c r="H2320" s="37">
        <v>0.076</v>
      </c>
      <c r="I2320" s="37">
        <v>2634145.0</v>
      </c>
      <c r="J2320" s="37">
        <v>0.526</v>
      </c>
      <c r="K2320" s="36" t="s">
        <v>285</v>
      </c>
      <c r="L2320" s="36" t="s">
        <v>259</v>
      </c>
      <c r="M2320" s="31" t="s">
        <v>83</v>
      </c>
    </row>
    <row r="2321" ht="15.75" customHeight="1">
      <c r="A2321" s="37" t="str">
        <f t="shared" si="1"/>
        <v>St. Martin (French part)-The Americas2004</v>
      </c>
      <c r="B2321" s="37">
        <v>0.017</v>
      </c>
      <c r="C2321" s="36"/>
      <c r="D2321" s="37">
        <v>81.0</v>
      </c>
      <c r="E2321" s="37">
        <v>75.0</v>
      </c>
      <c r="F2321" s="36"/>
      <c r="G2321" s="36"/>
      <c r="H2321" s="36"/>
      <c r="I2321" s="37">
        <v>27514.0</v>
      </c>
      <c r="J2321" s="36"/>
      <c r="K2321" s="36" t="s">
        <v>295</v>
      </c>
      <c r="L2321" s="36" t="s">
        <v>259</v>
      </c>
      <c r="M2321" s="31" t="s">
        <v>83</v>
      </c>
    </row>
    <row r="2322" ht="15.75" customHeight="1">
      <c r="A2322" s="37" t="str">
        <f t="shared" si="1"/>
        <v>St. Vincent and the Grenadines-The Americas2004</v>
      </c>
      <c r="B2322" s="37">
        <v>0.018</v>
      </c>
      <c r="C2322" s="37">
        <v>0.019</v>
      </c>
      <c r="D2322" s="37">
        <v>73.0</v>
      </c>
      <c r="E2322" s="37">
        <v>69.0</v>
      </c>
      <c r="F2322" s="37">
        <v>0.29</v>
      </c>
      <c r="G2322" s="37">
        <v>0.638</v>
      </c>
      <c r="H2322" s="37">
        <v>0.072</v>
      </c>
      <c r="I2322" s="37">
        <v>108562.0</v>
      </c>
      <c r="J2322" s="37">
        <v>0.466</v>
      </c>
      <c r="K2322" s="36" t="s">
        <v>296</v>
      </c>
      <c r="L2322" s="36" t="s">
        <v>259</v>
      </c>
      <c r="M2322" s="31" t="s">
        <v>83</v>
      </c>
    </row>
    <row r="2323" ht="15.75" customHeight="1">
      <c r="A2323" s="37" t="str">
        <f t="shared" si="1"/>
        <v>St. Lucia-The Americas2004</v>
      </c>
      <c r="B2323" s="37">
        <v>0.018</v>
      </c>
      <c r="C2323" s="37">
        <v>0.015</v>
      </c>
      <c r="D2323" s="37">
        <v>75.0</v>
      </c>
      <c r="E2323" s="37">
        <v>71.0</v>
      </c>
      <c r="F2323" s="37">
        <v>0.292</v>
      </c>
      <c r="G2323" s="37">
        <v>0.636</v>
      </c>
      <c r="H2323" s="37">
        <v>0.072</v>
      </c>
      <c r="I2323" s="37">
        <v>163460.0</v>
      </c>
      <c r="J2323" s="37">
        <v>0.241</v>
      </c>
      <c r="K2323" s="36" t="s">
        <v>294</v>
      </c>
      <c r="L2323" s="36" t="s">
        <v>259</v>
      </c>
      <c r="M2323" s="31" t="s">
        <v>83</v>
      </c>
    </row>
    <row r="2324" ht="15.75" customHeight="1">
      <c r="A2324" s="37" t="str">
        <f t="shared" si="1"/>
        <v>Costa Rica-The Americas2004</v>
      </c>
      <c r="B2324" s="37">
        <v>0.018</v>
      </c>
      <c r="C2324" s="37">
        <v>0.009</v>
      </c>
      <c r="D2324" s="37">
        <v>81.0</v>
      </c>
      <c r="E2324" s="37">
        <v>76.0</v>
      </c>
      <c r="F2324" s="37">
        <v>0.286</v>
      </c>
      <c r="G2324" s="37">
        <v>0.656</v>
      </c>
      <c r="H2324" s="37">
        <v>0.058</v>
      </c>
      <c r="I2324" s="37">
        <v>4246336.0</v>
      </c>
      <c r="J2324" s="37">
        <v>0.644</v>
      </c>
      <c r="K2324" s="36" t="s">
        <v>272</v>
      </c>
      <c r="L2324" s="36" t="s">
        <v>259</v>
      </c>
      <c r="M2324" s="31" t="s">
        <v>83</v>
      </c>
    </row>
    <row r="2325" ht="15.75" customHeight="1">
      <c r="A2325" s="37" t="str">
        <f t="shared" si="1"/>
        <v>Grenada-The Americas2004</v>
      </c>
      <c r="B2325" s="37">
        <v>0.019</v>
      </c>
      <c r="C2325" s="37">
        <v>0.013</v>
      </c>
      <c r="D2325" s="37">
        <v>74.0</v>
      </c>
      <c r="E2325" s="37">
        <v>69.0</v>
      </c>
      <c r="F2325" s="37">
        <v>0.309</v>
      </c>
      <c r="G2325" s="37">
        <v>0.614</v>
      </c>
      <c r="H2325" s="37">
        <v>0.077</v>
      </c>
      <c r="I2325" s="37">
        <v>102655.0</v>
      </c>
      <c r="J2325" s="37">
        <v>0.36</v>
      </c>
      <c r="K2325" s="36" t="s">
        <v>280</v>
      </c>
      <c r="L2325" s="36" t="s">
        <v>259</v>
      </c>
      <c r="M2325" s="31" t="s">
        <v>83</v>
      </c>
    </row>
    <row r="2326" ht="15.75" customHeight="1">
      <c r="A2326" s="37" t="str">
        <f t="shared" si="1"/>
        <v>Suriname-The Americas2004</v>
      </c>
      <c r="B2326" s="37">
        <v>0.021</v>
      </c>
      <c r="C2326" s="37">
        <v>0.027</v>
      </c>
      <c r="D2326" s="37">
        <v>72.0</v>
      </c>
      <c r="E2326" s="37">
        <v>65.0</v>
      </c>
      <c r="F2326" s="37">
        <v>0.3</v>
      </c>
      <c r="G2326" s="37">
        <v>0.64</v>
      </c>
      <c r="H2326" s="37">
        <v>0.06</v>
      </c>
      <c r="I2326" s="37">
        <v>493394.0</v>
      </c>
      <c r="J2326" s="37">
        <v>0.667</v>
      </c>
      <c r="K2326" s="36" t="s">
        <v>297</v>
      </c>
      <c r="L2326" s="36" t="s">
        <v>259</v>
      </c>
      <c r="M2326" s="31" t="s">
        <v>83</v>
      </c>
    </row>
    <row r="2327" ht="15.75" customHeight="1">
      <c r="A2327" s="37" t="str">
        <f t="shared" si="1"/>
        <v>El Salvador-The Americas2004</v>
      </c>
      <c r="B2327" s="37">
        <v>0.021</v>
      </c>
      <c r="C2327" s="37">
        <v>0.021</v>
      </c>
      <c r="D2327" s="37">
        <v>75.0</v>
      </c>
      <c r="E2327" s="37">
        <v>66.0</v>
      </c>
      <c r="F2327" s="37">
        <v>0.363</v>
      </c>
      <c r="G2327" s="37">
        <v>0.576</v>
      </c>
      <c r="H2327" s="37">
        <v>0.061</v>
      </c>
      <c r="I2327" s="37">
        <v>6050297.0</v>
      </c>
      <c r="J2327" s="37">
        <v>0.611</v>
      </c>
      <c r="K2327" s="36" t="s">
        <v>278</v>
      </c>
      <c r="L2327" s="36" t="s">
        <v>259</v>
      </c>
      <c r="M2327" s="31" t="s">
        <v>83</v>
      </c>
    </row>
    <row r="2328" ht="15.75" customHeight="1">
      <c r="A2328" s="37" t="str">
        <f t="shared" si="1"/>
        <v>Guyana-The Americas2004</v>
      </c>
      <c r="B2328" s="37">
        <v>0.022</v>
      </c>
      <c r="C2328" s="37">
        <v>0.036</v>
      </c>
      <c r="D2328" s="37">
        <v>68.0</v>
      </c>
      <c r="E2328" s="37">
        <v>61.0</v>
      </c>
      <c r="F2328" s="37">
        <v>0.363</v>
      </c>
      <c r="G2328" s="37">
        <v>0.598</v>
      </c>
      <c r="H2328" s="37">
        <v>0.039</v>
      </c>
      <c r="I2328" s="37">
        <v>756939.0</v>
      </c>
      <c r="J2328" s="37">
        <v>0.284</v>
      </c>
      <c r="K2328" s="36" t="s">
        <v>282</v>
      </c>
      <c r="L2328" s="36" t="s">
        <v>259</v>
      </c>
      <c r="M2328" s="31" t="s">
        <v>83</v>
      </c>
    </row>
    <row r="2329" ht="15.75" customHeight="1">
      <c r="A2329" s="37" t="str">
        <f t="shared" si="1"/>
        <v>Colombia-The Americas2004</v>
      </c>
      <c r="B2329" s="37">
        <v>0.022</v>
      </c>
      <c r="C2329" s="37">
        <v>0.019</v>
      </c>
      <c r="D2329" s="37">
        <v>76.0</v>
      </c>
      <c r="E2329" s="37">
        <v>68.0</v>
      </c>
      <c r="F2329" s="37">
        <v>0.312</v>
      </c>
      <c r="G2329" s="37">
        <v>0.638</v>
      </c>
      <c r="H2329" s="37">
        <v>0.05</v>
      </c>
      <c r="I2329" s="37">
        <v>4.2527623E7</v>
      </c>
      <c r="J2329" s="37">
        <v>0.733</v>
      </c>
      <c r="K2329" s="36" t="s">
        <v>271</v>
      </c>
      <c r="L2329" s="36" t="s">
        <v>259</v>
      </c>
      <c r="M2329" s="31" t="s">
        <v>83</v>
      </c>
    </row>
    <row r="2330" ht="15.75" customHeight="1">
      <c r="A2330" s="37" t="str">
        <f t="shared" si="1"/>
        <v>Peru-The Americas2004</v>
      </c>
      <c r="B2330" s="37">
        <v>0.022</v>
      </c>
      <c r="C2330" s="37">
        <v>0.023</v>
      </c>
      <c r="D2330" s="37">
        <v>75.0</v>
      </c>
      <c r="E2330" s="37">
        <v>69.0</v>
      </c>
      <c r="F2330" s="37">
        <v>0.324</v>
      </c>
      <c r="G2330" s="37">
        <v>0.623</v>
      </c>
      <c r="H2330" s="37">
        <v>0.053</v>
      </c>
      <c r="I2330" s="37">
        <v>2.7403845E7</v>
      </c>
      <c r="J2330" s="37">
        <v>0.746</v>
      </c>
      <c r="K2330" s="36" t="s">
        <v>290</v>
      </c>
      <c r="L2330" s="36" t="s">
        <v>259</v>
      </c>
      <c r="M2330" s="31" t="s">
        <v>83</v>
      </c>
    </row>
    <row r="2331" ht="15.75" customHeight="1">
      <c r="A2331" s="37" t="str">
        <f t="shared" si="1"/>
        <v>Venezuela-The Americas2004</v>
      </c>
      <c r="B2331" s="37">
        <v>0.022</v>
      </c>
      <c r="C2331" s="37">
        <v>0.016</v>
      </c>
      <c r="D2331" s="37">
        <v>76.0</v>
      </c>
      <c r="E2331" s="37">
        <v>70.0</v>
      </c>
      <c r="F2331" s="37">
        <v>0.318</v>
      </c>
      <c r="G2331" s="37">
        <v>0.633</v>
      </c>
      <c r="H2331" s="37">
        <v>0.049</v>
      </c>
      <c r="I2331" s="37">
        <v>2.6261326E7</v>
      </c>
      <c r="J2331" s="37">
        <v>0.885</v>
      </c>
      <c r="K2331" s="36" t="s">
        <v>302</v>
      </c>
      <c r="L2331" s="36" t="s">
        <v>259</v>
      </c>
      <c r="M2331" s="31" t="s">
        <v>83</v>
      </c>
    </row>
    <row r="2332" ht="15.75" customHeight="1">
      <c r="A2332" s="37" t="str">
        <f t="shared" si="1"/>
        <v>Mexico-The Americas2004</v>
      </c>
      <c r="B2332" s="37">
        <v>0.022</v>
      </c>
      <c r="C2332" s="37">
        <v>0.017</v>
      </c>
      <c r="D2332" s="37">
        <v>78.0</v>
      </c>
      <c r="E2332" s="37">
        <v>73.0</v>
      </c>
      <c r="F2332" s="37">
        <v>0.327</v>
      </c>
      <c r="G2332" s="37">
        <v>0.621</v>
      </c>
      <c r="H2332" s="37">
        <v>0.052</v>
      </c>
      <c r="I2332" s="37">
        <v>1.0938155E8</v>
      </c>
      <c r="J2332" s="37">
        <v>0.76</v>
      </c>
      <c r="K2332" s="36" t="s">
        <v>286</v>
      </c>
      <c r="L2332" s="36" t="s">
        <v>259</v>
      </c>
      <c r="M2332" s="31" t="s">
        <v>83</v>
      </c>
    </row>
    <row r="2333" ht="15.75" customHeight="1">
      <c r="A2333" s="37" t="str">
        <f t="shared" si="1"/>
        <v>Panama-The Americas2004</v>
      </c>
      <c r="B2333" s="37">
        <v>0.023</v>
      </c>
      <c r="C2333" s="37">
        <v>0.02</v>
      </c>
      <c r="D2333" s="37">
        <v>79.0</v>
      </c>
      <c r="E2333" s="37">
        <v>73.0</v>
      </c>
      <c r="F2333" s="37">
        <v>0.31</v>
      </c>
      <c r="G2333" s="37">
        <v>0.63</v>
      </c>
      <c r="H2333" s="37">
        <v>0.06</v>
      </c>
      <c r="I2333" s="37">
        <v>3303335.0</v>
      </c>
      <c r="J2333" s="37">
        <v>0.634</v>
      </c>
      <c r="K2333" s="36" t="s">
        <v>288</v>
      </c>
      <c r="L2333" s="36" t="s">
        <v>259</v>
      </c>
      <c r="M2333" s="31" t="s">
        <v>83</v>
      </c>
    </row>
    <row r="2334" ht="15.75" customHeight="1">
      <c r="A2334" s="37" t="str">
        <f t="shared" si="1"/>
        <v>Dominican Republic-The Americas2004</v>
      </c>
      <c r="B2334" s="37">
        <v>0.024</v>
      </c>
      <c r="C2334" s="37">
        <v>0.03</v>
      </c>
      <c r="D2334" s="37">
        <v>75.0</v>
      </c>
      <c r="E2334" s="37">
        <v>68.0</v>
      </c>
      <c r="F2334" s="37">
        <v>0.334</v>
      </c>
      <c r="G2334" s="37">
        <v>0.61</v>
      </c>
      <c r="H2334" s="37">
        <v>0.056</v>
      </c>
      <c r="I2334" s="37">
        <v>9207389.0</v>
      </c>
      <c r="J2334" s="37">
        <v>0.66</v>
      </c>
      <c r="K2334" s="36" t="s">
        <v>276</v>
      </c>
      <c r="L2334" s="36" t="s">
        <v>259</v>
      </c>
      <c r="M2334" s="31" t="s">
        <v>83</v>
      </c>
    </row>
    <row r="2335" ht="15.75" customHeight="1">
      <c r="A2335" s="37" t="str">
        <f t="shared" si="1"/>
        <v>Ecuador-The Americas2004</v>
      </c>
      <c r="B2335" s="37">
        <v>0.024</v>
      </c>
      <c r="C2335" s="37">
        <v>0.025</v>
      </c>
      <c r="D2335" s="37">
        <v>77.0</v>
      </c>
      <c r="E2335" s="37">
        <v>72.0</v>
      </c>
      <c r="F2335" s="37">
        <v>0.33</v>
      </c>
      <c r="G2335" s="37">
        <v>0.615</v>
      </c>
      <c r="H2335" s="37">
        <v>0.055</v>
      </c>
      <c r="I2335" s="37">
        <v>1.3529091E7</v>
      </c>
      <c r="J2335" s="37">
        <v>0.615</v>
      </c>
      <c r="K2335" s="36" t="s">
        <v>277</v>
      </c>
      <c r="L2335" s="36" t="s">
        <v>259</v>
      </c>
      <c r="M2335" s="31" t="s">
        <v>83</v>
      </c>
    </row>
    <row r="2336" ht="15.75" customHeight="1">
      <c r="A2336" s="37" t="str">
        <f t="shared" si="1"/>
        <v>Paraguay-The Americas2004</v>
      </c>
      <c r="B2336" s="37">
        <v>0.026</v>
      </c>
      <c r="C2336" s="37">
        <v>0.025</v>
      </c>
      <c r="D2336" s="37">
        <v>73.0</v>
      </c>
      <c r="E2336" s="37">
        <v>69.0</v>
      </c>
      <c r="F2336" s="37">
        <v>0.363</v>
      </c>
      <c r="G2336" s="37">
        <v>0.59</v>
      </c>
      <c r="H2336" s="37">
        <v>0.047</v>
      </c>
      <c r="I2336" s="37">
        <v>5793330.0</v>
      </c>
      <c r="J2336" s="37">
        <v>0.571</v>
      </c>
      <c r="K2336" s="36" t="s">
        <v>289</v>
      </c>
      <c r="L2336" s="36" t="s">
        <v>259</v>
      </c>
      <c r="M2336" s="31" t="s">
        <v>83</v>
      </c>
    </row>
    <row r="2337" ht="15.75" customHeight="1">
      <c r="A2337" s="37" t="str">
        <f t="shared" si="1"/>
        <v>Nicaragua-The Americas2004</v>
      </c>
      <c r="B2337" s="37">
        <v>0.026</v>
      </c>
      <c r="C2337" s="37">
        <v>0.027</v>
      </c>
      <c r="D2337" s="37">
        <v>75.0</v>
      </c>
      <c r="E2337" s="37">
        <v>69.0</v>
      </c>
      <c r="F2337" s="37">
        <v>0.384</v>
      </c>
      <c r="G2337" s="37">
        <v>0.575</v>
      </c>
      <c r="H2337" s="37">
        <v>0.04</v>
      </c>
      <c r="I2337" s="37">
        <v>5386299.0</v>
      </c>
      <c r="J2337" s="37">
        <v>0.557</v>
      </c>
      <c r="K2337" s="36" t="s">
        <v>287</v>
      </c>
      <c r="L2337" s="36" t="s">
        <v>259</v>
      </c>
      <c r="M2337" s="31" t="s">
        <v>83</v>
      </c>
    </row>
    <row r="2338" ht="15.75" customHeight="1">
      <c r="A2338" s="37" t="str">
        <f t="shared" si="1"/>
        <v>Haiti-The Americas2004</v>
      </c>
      <c r="B2338" s="37">
        <v>0.029</v>
      </c>
      <c r="C2338" s="37">
        <v>0.067</v>
      </c>
      <c r="D2338" s="37">
        <v>61.0</v>
      </c>
      <c r="E2338" s="37">
        <v>57.0</v>
      </c>
      <c r="F2338" s="37">
        <v>0.385</v>
      </c>
      <c r="G2338" s="37">
        <v>0.574</v>
      </c>
      <c r="H2338" s="37">
        <v>0.041</v>
      </c>
      <c r="I2338" s="37">
        <v>9129933.0</v>
      </c>
      <c r="J2338" s="37">
        <v>0.424</v>
      </c>
      <c r="K2338" s="36" t="s">
        <v>283</v>
      </c>
      <c r="L2338" s="36" t="s">
        <v>259</v>
      </c>
      <c r="M2338" s="31" t="s">
        <v>83</v>
      </c>
    </row>
    <row r="2339" ht="15.75" customHeight="1">
      <c r="A2339" s="37" t="str">
        <f t="shared" si="1"/>
        <v>Honduras-The Americas2004</v>
      </c>
      <c r="B2339" s="37">
        <v>0.029</v>
      </c>
      <c r="C2339" s="37">
        <v>0.027</v>
      </c>
      <c r="D2339" s="37">
        <v>74.0</v>
      </c>
      <c r="E2339" s="37">
        <v>69.0</v>
      </c>
      <c r="F2339" s="37">
        <v>0.404</v>
      </c>
      <c r="G2339" s="37">
        <v>0.555</v>
      </c>
      <c r="H2339" s="37">
        <v>0.041</v>
      </c>
      <c r="I2339" s="37">
        <v>6762426.0</v>
      </c>
      <c r="J2339" s="37">
        <v>0.479</v>
      </c>
      <c r="K2339" s="36" t="s">
        <v>284</v>
      </c>
      <c r="L2339" s="36" t="s">
        <v>259</v>
      </c>
      <c r="M2339" s="31" t="s">
        <v>83</v>
      </c>
    </row>
    <row r="2340" ht="15.75" customHeight="1">
      <c r="A2340" s="37" t="str">
        <f t="shared" si="1"/>
        <v>Guatemala-The Americas2004</v>
      </c>
      <c r="B2340" s="37">
        <v>0.035</v>
      </c>
      <c r="C2340" s="37">
        <v>0.035</v>
      </c>
      <c r="D2340" s="37">
        <v>73.0</v>
      </c>
      <c r="E2340" s="37">
        <v>66.0</v>
      </c>
      <c r="F2340" s="37">
        <v>0.434</v>
      </c>
      <c r="G2340" s="37">
        <v>0.524</v>
      </c>
      <c r="H2340" s="37">
        <v>0.043</v>
      </c>
      <c r="I2340" s="37">
        <v>1.23678E7</v>
      </c>
      <c r="J2340" s="37">
        <v>0.468</v>
      </c>
      <c r="K2340" s="36" t="s">
        <v>281</v>
      </c>
      <c r="L2340" s="36" t="s">
        <v>259</v>
      </c>
      <c r="M2340" s="31" t="s">
        <v>83</v>
      </c>
    </row>
    <row r="2341" ht="15.75" customHeight="1">
      <c r="A2341" s="37" t="str">
        <f t="shared" si="1"/>
        <v>Cayman Islands-The Americas2005</v>
      </c>
      <c r="B2341" s="36"/>
      <c r="C2341" s="36"/>
      <c r="D2341" s="36"/>
      <c r="E2341" s="36"/>
      <c r="F2341" s="36"/>
      <c r="G2341" s="36"/>
      <c r="H2341" s="36"/>
      <c r="I2341" s="37">
        <v>48623.0</v>
      </c>
      <c r="J2341" s="37">
        <v>1.0</v>
      </c>
      <c r="K2341" s="36" t="s">
        <v>269</v>
      </c>
      <c r="L2341" s="36" t="s">
        <v>259</v>
      </c>
      <c r="M2341" s="31" t="s">
        <v>84</v>
      </c>
    </row>
    <row r="2342" ht="15.75" customHeight="1">
      <c r="A2342" s="37" t="str">
        <f t="shared" si="1"/>
        <v>Curacao-The Americas2005</v>
      </c>
      <c r="B2342" s="36"/>
      <c r="C2342" s="36"/>
      <c r="D2342" s="36"/>
      <c r="E2342" s="36"/>
      <c r="F2342" s="37">
        <v>0.211</v>
      </c>
      <c r="G2342" s="37">
        <v>0.668</v>
      </c>
      <c r="H2342" s="37">
        <v>0.121</v>
      </c>
      <c r="I2342" s="37">
        <v>136708.0</v>
      </c>
      <c r="J2342" s="37">
        <v>0.905</v>
      </c>
      <c r="K2342" s="36" t="s">
        <v>274</v>
      </c>
      <c r="L2342" s="36" t="s">
        <v>259</v>
      </c>
      <c r="M2342" s="31" t="s">
        <v>84</v>
      </c>
    </row>
    <row r="2343" ht="15.75" customHeight="1">
      <c r="A2343" s="37" t="str">
        <f t="shared" si="1"/>
        <v>Sint Maarten (Dutch part)-The Americas2005</v>
      </c>
      <c r="B2343" s="36"/>
      <c r="C2343" s="36"/>
      <c r="D2343" s="36"/>
      <c r="E2343" s="36"/>
      <c r="F2343" s="36"/>
      <c r="G2343" s="36"/>
      <c r="H2343" s="36"/>
      <c r="I2343" s="37">
        <v>36936.0</v>
      </c>
      <c r="J2343" s="37">
        <v>1.0</v>
      </c>
      <c r="K2343" s="36" t="s">
        <v>292</v>
      </c>
      <c r="L2343" s="36" t="s">
        <v>259</v>
      </c>
      <c r="M2343" s="31" t="s">
        <v>84</v>
      </c>
    </row>
    <row r="2344" ht="15.75" customHeight="1">
      <c r="A2344" s="37" t="str">
        <f t="shared" si="1"/>
        <v>Turks and Caicos Islands-The Americas2005</v>
      </c>
      <c r="B2344" s="36"/>
      <c r="C2344" s="36"/>
      <c r="D2344" s="36"/>
      <c r="E2344" s="36"/>
      <c r="F2344" s="36"/>
      <c r="G2344" s="36"/>
      <c r="H2344" s="36"/>
      <c r="I2344" s="37">
        <v>26450.0</v>
      </c>
      <c r="J2344" s="37">
        <v>0.877</v>
      </c>
      <c r="K2344" s="36" t="s">
        <v>299</v>
      </c>
      <c r="L2344" s="36" t="s">
        <v>259</v>
      </c>
      <c r="M2344" s="31" t="s">
        <v>84</v>
      </c>
    </row>
    <row r="2345" ht="15.75" customHeight="1">
      <c r="A2345" s="37" t="str">
        <f t="shared" si="1"/>
        <v>Dominica-The Americas2005</v>
      </c>
      <c r="B2345" s="36"/>
      <c r="C2345" s="37">
        <v>0.012</v>
      </c>
      <c r="D2345" s="36"/>
      <c r="E2345" s="36"/>
      <c r="F2345" s="36"/>
      <c r="G2345" s="36"/>
      <c r="H2345" s="36"/>
      <c r="I2345" s="37">
        <v>70542.0</v>
      </c>
      <c r="J2345" s="37">
        <v>0.666</v>
      </c>
      <c r="K2345" s="36" t="s">
        <v>275</v>
      </c>
      <c r="L2345" s="36" t="s">
        <v>259</v>
      </c>
      <c r="M2345" s="31" t="s">
        <v>84</v>
      </c>
    </row>
    <row r="2346" ht="15.75" customHeight="1">
      <c r="A2346" s="37" t="str">
        <f t="shared" si="1"/>
        <v>St. Kitts and Nevis-The Americas2005</v>
      </c>
      <c r="B2346" s="36"/>
      <c r="C2346" s="37">
        <v>0.011</v>
      </c>
      <c r="D2346" s="36"/>
      <c r="E2346" s="36"/>
      <c r="F2346" s="36"/>
      <c r="G2346" s="36"/>
      <c r="H2346" s="36"/>
      <c r="I2346" s="37">
        <v>49139.0</v>
      </c>
      <c r="J2346" s="37">
        <v>0.32</v>
      </c>
      <c r="K2346" s="36" t="s">
        <v>293</v>
      </c>
      <c r="L2346" s="36" t="s">
        <v>259</v>
      </c>
      <c r="M2346" s="31" t="s">
        <v>84</v>
      </c>
    </row>
    <row r="2347" ht="15.75" customHeight="1">
      <c r="A2347" s="37" t="str">
        <f t="shared" si="1"/>
        <v>Cuba-The Americas2005</v>
      </c>
      <c r="B2347" s="37">
        <v>0.011</v>
      </c>
      <c r="C2347" s="37">
        <v>0.005</v>
      </c>
      <c r="D2347" s="37">
        <v>80.0</v>
      </c>
      <c r="E2347" s="37">
        <v>76.0</v>
      </c>
      <c r="F2347" s="37">
        <v>0.195</v>
      </c>
      <c r="G2347" s="37">
        <v>0.696</v>
      </c>
      <c r="H2347" s="37">
        <v>0.11</v>
      </c>
      <c r="I2347" s="37">
        <v>1.1292078E7</v>
      </c>
      <c r="J2347" s="37">
        <v>0.761</v>
      </c>
      <c r="K2347" s="36" t="s">
        <v>273</v>
      </c>
      <c r="L2347" s="36" t="s">
        <v>259</v>
      </c>
      <c r="M2347" s="31" t="s">
        <v>84</v>
      </c>
    </row>
    <row r="2348" ht="15.75" customHeight="1">
      <c r="A2348" s="37" t="str">
        <f t="shared" si="1"/>
        <v>Canada-The Americas2005</v>
      </c>
      <c r="B2348" s="37">
        <v>0.011</v>
      </c>
      <c r="C2348" s="37">
        <v>0.005</v>
      </c>
      <c r="D2348" s="37">
        <v>83.0</v>
      </c>
      <c r="E2348" s="37">
        <v>78.0</v>
      </c>
      <c r="F2348" s="37">
        <v>0.177</v>
      </c>
      <c r="G2348" s="37">
        <v>0.692</v>
      </c>
      <c r="H2348" s="37">
        <v>0.131</v>
      </c>
      <c r="I2348" s="37">
        <v>3.2312E7</v>
      </c>
      <c r="J2348" s="37">
        <v>0.801</v>
      </c>
      <c r="K2348" s="36" t="s">
        <v>268</v>
      </c>
      <c r="L2348" s="36" t="s">
        <v>259</v>
      </c>
      <c r="M2348" s="31" t="s">
        <v>84</v>
      </c>
    </row>
    <row r="2349" ht="15.75" customHeight="1">
      <c r="A2349" s="37" t="str">
        <f t="shared" si="1"/>
        <v>Aruba-The Americas2005</v>
      </c>
      <c r="B2349" s="37">
        <v>0.012</v>
      </c>
      <c r="C2349" s="36"/>
      <c r="D2349" s="37">
        <v>77.0</v>
      </c>
      <c r="E2349" s="37">
        <v>72.0</v>
      </c>
      <c r="F2349" s="37">
        <v>0.215</v>
      </c>
      <c r="G2349" s="37">
        <v>0.699</v>
      </c>
      <c r="H2349" s="37">
        <v>0.086</v>
      </c>
      <c r="I2349" s="37">
        <v>100031.0</v>
      </c>
      <c r="J2349" s="37">
        <v>0.449</v>
      </c>
      <c r="K2349" s="36" t="s">
        <v>261</v>
      </c>
      <c r="L2349" s="36" t="s">
        <v>259</v>
      </c>
      <c r="M2349" s="31" t="s">
        <v>84</v>
      </c>
    </row>
    <row r="2350" ht="15.75" customHeight="1">
      <c r="A2350" s="37" t="str">
        <f t="shared" si="1"/>
        <v>Barbados-The Americas2005</v>
      </c>
      <c r="B2350" s="37">
        <v>0.013</v>
      </c>
      <c r="C2350" s="37">
        <v>0.015</v>
      </c>
      <c r="D2350" s="37">
        <v>76.0</v>
      </c>
      <c r="E2350" s="37">
        <v>72.0</v>
      </c>
      <c r="F2350" s="37">
        <v>0.206</v>
      </c>
      <c r="G2350" s="37">
        <v>0.686</v>
      </c>
      <c r="H2350" s="37">
        <v>0.108</v>
      </c>
      <c r="I2350" s="37">
        <v>273568.0</v>
      </c>
      <c r="J2350" s="37">
        <v>0.329</v>
      </c>
      <c r="K2350" s="36" t="s">
        <v>263</v>
      </c>
      <c r="L2350" s="36" t="s">
        <v>259</v>
      </c>
      <c r="M2350" s="31" t="s">
        <v>84</v>
      </c>
    </row>
    <row r="2351" ht="15.75" customHeight="1">
      <c r="A2351" s="37" t="str">
        <f t="shared" si="1"/>
        <v>Puerto Rico-The Americas2005</v>
      </c>
      <c r="B2351" s="37">
        <v>0.013</v>
      </c>
      <c r="C2351" s="36"/>
      <c r="D2351" s="37">
        <v>82.0</v>
      </c>
      <c r="E2351" s="37">
        <v>74.0</v>
      </c>
      <c r="F2351" s="37">
        <v>0.222</v>
      </c>
      <c r="G2351" s="37">
        <v>0.657</v>
      </c>
      <c r="H2351" s="37">
        <v>0.122</v>
      </c>
      <c r="I2351" s="37">
        <v>3821362.0</v>
      </c>
      <c r="J2351" s="37">
        <v>0.941</v>
      </c>
      <c r="K2351" s="36" t="s">
        <v>291</v>
      </c>
      <c r="L2351" s="36" t="s">
        <v>259</v>
      </c>
      <c r="M2351" s="31" t="s">
        <v>84</v>
      </c>
    </row>
    <row r="2352" ht="15.75" customHeight="1">
      <c r="A2352" s="37" t="str">
        <f t="shared" si="1"/>
        <v>Bermuda-The Americas2005</v>
      </c>
      <c r="B2352" s="37">
        <v>0.013</v>
      </c>
      <c r="C2352" s="36"/>
      <c r="D2352" s="37">
        <v>81.0</v>
      </c>
      <c r="E2352" s="37">
        <v>76.0</v>
      </c>
      <c r="F2352" s="36"/>
      <c r="G2352" s="36"/>
      <c r="H2352" s="36"/>
      <c r="I2352" s="37">
        <v>64154.0</v>
      </c>
      <c r="J2352" s="37">
        <v>1.0</v>
      </c>
      <c r="K2352" s="36" t="s">
        <v>265</v>
      </c>
      <c r="L2352" s="36" t="s">
        <v>259</v>
      </c>
      <c r="M2352" s="31" t="s">
        <v>84</v>
      </c>
    </row>
    <row r="2353" ht="15.75" customHeight="1">
      <c r="A2353" s="37" t="str">
        <f t="shared" si="1"/>
        <v>United States-The Americas2005</v>
      </c>
      <c r="B2353" s="37">
        <v>0.014</v>
      </c>
      <c r="C2353" s="37">
        <v>0.007</v>
      </c>
      <c r="D2353" s="37">
        <v>80.0</v>
      </c>
      <c r="E2353" s="37">
        <v>75.0</v>
      </c>
      <c r="F2353" s="37">
        <v>0.205</v>
      </c>
      <c r="G2353" s="37">
        <v>0.671</v>
      </c>
      <c r="H2353" s="37">
        <v>0.123</v>
      </c>
      <c r="I2353" s="37">
        <v>2.95516599E8</v>
      </c>
      <c r="J2353" s="37">
        <v>0.799</v>
      </c>
      <c r="K2353" s="36" t="s">
        <v>300</v>
      </c>
      <c r="L2353" s="36" t="s">
        <v>259</v>
      </c>
      <c r="M2353" s="31" t="s">
        <v>84</v>
      </c>
    </row>
    <row r="2354" ht="15.75" customHeight="1">
      <c r="A2354" s="37" t="str">
        <f t="shared" si="1"/>
        <v>Trinidad and Tobago-The Americas2005</v>
      </c>
      <c r="B2354" s="37">
        <v>0.015</v>
      </c>
      <c r="C2354" s="37">
        <v>0.024</v>
      </c>
      <c r="D2354" s="37">
        <v>73.0</v>
      </c>
      <c r="E2354" s="37">
        <v>65.0</v>
      </c>
      <c r="F2354" s="37">
        <v>0.218</v>
      </c>
      <c r="G2354" s="37">
        <v>0.709</v>
      </c>
      <c r="H2354" s="37">
        <v>0.072</v>
      </c>
      <c r="I2354" s="37">
        <v>1296933.0</v>
      </c>
      <c r="J2354" s="37">
        <v>0.099</v>
      </c>
      <c r="K2354" s="36" t="s">
        <v>298</v>
      </c>
      <c r="L2354" s="36" t="s">
        <v>259</v>
      </c>
      <c r="M2354" s="31" t="s">
        <v>84</v>
      </c>
    </row>
    <row r="2355" ht="15.75" customHeight="1">
      <c r="A2355" s="37" t="str">
        <f t="shared" si="1"/>
        <v>Bahamas, The-The Americas2005</v>
      </c>
      <c r="B2355" s="37">
        <v>0.015</v>
      </c>
      <c r="C2355" s="37">
        <v>0.013</v>
      </c>
      <c r="D2355" s="37">
        <v>77.0</v>
      </c>
      <c r="E2355" s="37">
        <v>71.0</v>
      </c>
      <c r="F2355" s="37">
        <v>0.256</v>
      </c>
      <c r="G2355" s="37">
        <v>0.682</v>
      </c>
      <c r="H2355" s="37">
        <v>0.062</v>
      </c>
      <c r="I2355" s="37">
        <v>329088.0</v>
      </c>
      <c r="J2355" s="37">
        <v>0.823</v>
      </c>
      <c r="K2355" s="36" t="s">
        <v>262</v>
      </c>
      <c r="L2355" s="36" t="s">
        <v>259</v>
      </c>
      <c r="M2355" s="31" t="s">
        <v>84</v>
      </c>
    </row>
    <row r="2356" ht="15.75" customHeight="1">
      <c r="A2356" s="37" t="str">
        <f t="shared" si="1"/>
        <v>Uruguay-The Americas2005</v>
      </c>
      <c r="B2356" s="37">
        <v>0.015</v>
      </c>
      <c r="C2356" s="37">
        <v>0.012</v>
      </c>
      <c r="D2356" s="37">
        <v>79.0</v>
      </c>
      <c r="E2356" s="37">
        <v>72.0</v>
      </c>
      <c r="F2356" s="37">
        <v>0.238</v>
      </c>
      <c r="G2356" s="37">
        <v>0.627</v>
      </c>
      <c r="H2356" s="37">
        <v>0.135</v>
      </c>
      <c r="I2356" s="37">
        <v>3325155.0</v>
      </c>
      <c r="J2356" s="37">
        <v>0.933</v>
      </c>
      <c r="K2356" s="36" t="s">
        <v>301</v>
      </c>
      <c r="L2356" s="36" t="s">
        <v>259</v>
      </c>
      <c r="M2356" s="31" t="s">
        <v>84</v>
      </c>
    </row>
    <row r="2357" ht="15.75" customHeight="1">
      <c r="A2357" s="37" t="str">
        <f t="shared" si="1"/>
        <v>Chile-The Americas2005</v>
      </c>
      <c r="B2357" s="37">
        <v>0.015</v>
      </c>
      <c r="C2357" s="37">
        <v>0.008</v>
      </c>
      <c r="D2357" s="37">
        <v>81.0</v>
      </c>
      <c r="E2357" s="37">
        <v>75.0</v>
      </c>
      <c r="F2357" s="37">
        <v>0.249</v>
      </c>
      <c r="G2357" s="37">
        <v>0.671</v>
      </c>
      <c r="H2357" s="37">
        <v>0.08</v>
      </c>
      <c r="I2357" s="37">
        <v>1.6337749E7</v>
      </c>
      <c r="J2357" s="37">
        <v>0.874</v>
      </c>
      <c r="K2357" s="36" t="s">
        <v>270</v>
      </c>
      <c r="L2357" s="36" t="s">
        <v>259</v>
      </c>
      <c r="M2357" s="31" t="s">
        <v>84</v>
      </c>
    </row>
    <row r="2358" ht="15.75" customHeight="1">
      <c r="A2358" s="37" t="str">
        <f t="shared" si="1"/>
        <v>Greenland-The Americas2005</v>
      </c>
      <c r="B2358" s="37">
        <v>0.016</v>
      </c>
      <c r="C2358" s="36"/>
      <c r="D2358" s="37">
        <v>72.0</v>
      </c>
      <c r="E2358" s="37">
        <v>67.0</v>
      </c>
      <c r="F2358" s="36"/>
      <c r="G2358" s="36"/>
      <c r="H2358" s="36"/>
      <c r="I2358" s="37">
        <v>56935.0</v>
      </c>
      <c r="J2358" s="37">
        <v>0.829</v>
      </c>
      <c r="K2358" s="36" t="s">
        <v>279</v>
      </c>
      <c r="L2358" s="36" t="s">
        <v>259</v>
      </c>
      <c r="M2358" s="31" t="s">
        <v>84</v>
      </c>
    </row>
    <row r="2359" ht="15.75" customHeight="1">
      <c r="A2359" s="37" t="str">
        <f t="shared" si="1"/>
        <v>St. Lucia-The Americas2005</v>
      </c>
      <c r="B2359" s="37">
        <v>0.017</v>
      </c>
      <c r="C2359" s="37">
        <v>0.015</v>
      </c>
      <c r="D2359" s="37">
        <v>75.0</v>
      </c>
      <c r="E2359" s="37">
        <v>71.0</v>
      </c>
      <c r="F2359" s="37">
        <v>0.285</v>
      </c>
      <c r="G2359" s="37">
        <v>0.643</v>
      </c>
      <c r="H2359" s="37">
        <v>0.072</v>
      </c>
      <c r="I2359" s="37">
        <v>165407.0</v>
      </c>
      <c r="J2359" s="37">
        <v>0.231</v>
      </c>
      <c r="K2359" s="36" t="s">
        <v>294</v>
      </c>
      <c r="L2359" s="36" t="s">
        <v>259</v>
      </c>
      <c r="M2359" s="31" t="s">
        <v>84</v>
      </c>
    </row>
    <row r="2360" ht="15.75" customHeight="1">
      <c r="A2360" s="37" t="str">
        <f t="shared" si="1"/>
        <v>Costa Rica-The Americas2005</v>
      </c>
      <c r="B2360" s="37">
        <v>0.017</v>
      </c>
      <c r="C2360" s="37">
        <v>0.009</v>
      </c>
      <c r="D2360" s="37">
        <v>81.0</v>
      </c>
      <c r="E2360" s="37">
        <v>76.0</v>
      </c>
      <c r="F2360" s="37">
        <v>0.279</v>
      </c>
      <c r="G2360" s="37">
        <v>0.662</v>
      </c>
      <c r="H2360" s="37">
        <v>0.059</v>
      </c>
      <c r="I2360" s="37">
        <v>4320130.0</v>
      </c>
      <c r="J2360" s="37">
        <v>0.657</v>
      </c>
      <c r="K2360" s="36" t="s">
        <v>272</v>
      </c>
      <c r="L2360" s="36" t="s">
        <v>259</v>
      </c>
      <c r="M2360" s="31" t="s">
        <v>84</v>
      </c>
    </row>
    <row r="2361" ht="15.75" customHeight="1">
      <c r="A2361" s="37" t="str">
        <f t="shared" si="1"/>
        <v>Brazil-The Americas2005</v>
      </c>
      <c r="B2361" s="37">
        <v>0.018</v>
      </c>
      <c r="C2361" s="37">
        <v>0.02</v>
      </c>
      <c r="D2361" s="37">
        <v>76.0</v>
      </c>
      <c r="E2361" s="37">
        <v>68.0</v>
      </c>
      <c r="F2361" s="37">
        <v>0.276</v>
      </c>
      <c r="G2361" s="37">
        <v>0.663</v>
      </c>
      <c r="H2361" s="37">
        <v>0.062</v>
      </c>
      <c r="I2361" s="37">
        <v>1.86142403E8</v>
      </c>
      <c r="J2361" s="37">
        <v>0.828</v>
      </c>
      <c r="K2361" s="36" t="s">
        <v>267</v>
      </c>
      <c r="L2361" s="36" t="s">
        <v>259</v>
      </c>
      <c r="M2361" s="31" t="s">
        <v>84</v>
      </c>
    </row>
    <row r="2362" ht="15.75" customHeight="1">
      <c r="A2362" s="37" t="str">
        <f t="shared" si="1"/>
        <v>Jamaica-The Americas2005</v>
      </c>
      <c r="B2362" s="37">
        <v>0.018</v>
      </c>
      <c r="C2362" s="37">
        <v>0.018</v>
      </c>
      <c r="D2362" s="37">
        <v>74.0</v>
      </c>
      <c r="E2362" s="37">
        <v>69.0</v>
      </c>
      <c r="F2362" s="37">
        <v>0.311</v>
      </c>
      <c r="G2362" s="37">
        <v>0.612</v>
      </c>
      <c r="H2362" s="37">
        <v>0.077</v>
      </c>
      <c r="I2362" s="37">
        <v>2643601.0</v>
      </c>
      <c r="J2362" s="37">
        <v>0.528</v>
      </c>
      <c r="K2362" s="36" t="s">
        <v>285</v>
      </c>
      <c r="L2362" s="36" t="s">
        <v>259</v>
      </c>
      <c r="M2362" s="31" t="s">
        <v>84</v>
      </c>
    </row>
    <row r="2363" ht="15.75" customHeight="1">
      <c r="A2363" s="37" t="str">
        <f t="shared" si="1"/>
        <v>St. Vincent and the Grenadines-The Americas2005</v>
      </c>
      <c r="B2363" s="37">
        <v>0.018</v>
      </c>
      <c r="C2363" s="37">
        <v>0.019</v>
      </c>
      <c r="D2363" s="37">
        <v>74.0</v>
      </c>
      <c r="E2363" s="37">
        <v>69.0</v>
      </c>
      <c r="F2363" s="37">
        <v>0.285</v>
      </c>
      <c r="G2363" s="37">
        <v>0.643</v>
      </c>
      <c r="H2363" s="37">
        <v>0.072</v>
      </c>
      <c r="I2363" s="37">
        <v>108749.0</v>
      </c>
      <c r="J2363" s="37">
        <v>0.47</v>
      </c>
      <c r="K2363" s="36" t="s">
        <v>296</v>
      </c>
      <c r="L2363" s="36" t="s">
        <v>259</v>
      </c>
      <c r="M2363" s="31" t="s">
        <v>84</v>
      </c>
    </row>
    <row r="2364" ht="15.75" customHeight="1">
      <c r="A2364" s="37" t="str">
        <f t="shared" si="1"/>
        <v>Argentina-The Americas2005</v>
      </c>
      <c r="B2364" s="37">
        <v>0.018</v>
      </c>
      <c r="C2364" s="37">
        <v>0.015</v>
      </c>
      <c r="D2364" s="37">
        <v>79.0</v>
      </c>
      <c r="E2364" s="37">
        <v>71.0</v>
      </c>
      <c r="F2364" s="37">
        <v>0.263</v>
      </c>
      <c r="G2364" s="37">
        <v>0.634</v>
      </c>
      <c r="H2364" s="37">
        <v>0.102</v>
      </c>
      <c r="I2364" s="37">
        <v>3.8647854E7</v>
      </c>
      <c r="J2364" s="37">
        <v>0.901</v>
      </c>
      <c r="K2364" s="36" t="s">
        <v>260</v>
      </c>
      <c r="L2364" s="36" t="s">
        <v>259</v>
      </c>
      <c r="M2364" s="31" t="s">
        <v>84</v>
      </c>
    </row>
    <row r="2365" ht="15.75" customHeight="1">
      <c r="A2365" s="37" t="str">
        <f t="shared" si="1"/>
        <v>St. Martin (French part)-The Americas2005</v>
      </c>
      <c r="B2365" s="37">
        <v>0.018</v>
      </c>
      <c r="C2365" s="36"/>
      <c r="D2365" s="37">
        <v>81.0</v>
      </c>
      <c r="E2365" s="37">
        <v>75.0</v>
      </c>
      <c r="F2365" s="36"/>
      <c r="G2365" s="36"/>
      <c r="H2365" s="36"/>
      <c r="I2365" s="37">
        <v>27906.0</v>
      </c>
      <c r="J2365" s="36"/>
      <c r="K2365" s="36" t="s">
        <v>295</v>
      </c>
      <c r="L2365" s="36" t="s">
        <v>259</v>
      </c>
      <c r="M2365" s="31" t="s">
        <v>84</v>
      </c>
    </row>
    <row r="2366" ht="15.75" customHeight="1">
      <c r="A2366" s="37" t="str">
        <f t="shared" si="1"/>
        <v>Grenada-The Americas2005</v>
      </c>
      <c r="B2366" s="37">
        <v>0.019</v>
      </c>
      <c r="C2366" s="37">
        <v>0.013</v>
      </c>
      <c r="D2366" s="37">
        <v>74.0</v>
      </c>
      <c r="E2366" s="37">
        <v>69.0</v>
      </c>
      <c r="F2366" s="37">
        <v>0.3</v>
      </c>
      <c r="G2366" s="37">
        <v>0.623</v>
      </c>
      <c r="H2366" s="37">
        <v>0.077</v>
      </c>
      <c r="I2366" s="37">
        <v>102951.0</v>
      </c>
      <c r="J2366" s="37">
        <v>0.359</v>
      </c>
      <c r="K2366" s="36" t="s">
        <v>280</v>
      </c>
      <c r="L2366" s="36" t="s">
        <v>259</v>
      </c>
      <c r="M2366" s="31" t="s">
        <v>84</v>
      </c>
    </row>
    <row r="2367" ht="15.75" customHeight="1">
      <c r="A2367" s="37" t="str">
        <f t="shared" si="1"/>
        <v>Antigua and Barbuda-The Americas2005</v>
      </c>
      <c r="B2367" s="37">
        <v>0.019</v>
      </c>
      <c r="C2367" s="37">
        <v>0.011</v>
      </c>
      <c r="D2367" s="37">
        <v>77.0</v>
      </c>
      <c r="E2367" s="37">
        <v>72.0</v>
      </c>
      <c r="F2367" s="37">
        <v>0.283</v>
      </c>
      <c r="G2367" s="37">
        <v>0.644</v>
      </c>
      <c r="H2367" s="37">
        <v>0.073</v>
      </c>
      <c r="I2367" s="37">
        <v>82565.0</v>
      </c>
      <c r="J2367" s="37">
        <v>0.292</v>
      </c>
      <c r="K2367" s="36" t="s">
        <v>258</v>
      </c>
      <c r="L2367" s="36" t="s">
        <v>259</v>
      </c>
      <c r="M2367" s="31" t="s">
        <v>84</v>
      </c>
    </row>
    <row r="2368" ht="15.75" customHeight="1">
      <c r="A2368" s="37" t="str">
        <f t="shared" si="1"/>
        <v>Suriname-The Americas2005</v>
      </c>
      <c r="B2368" s="37">
        <v>0.02</v>
      </c>
      <c r="C2368" s="37">
        <v>0.026</v>
      </c>
      <c r="D2368" s="37">
        <v>72.0</v>
      </c>
      <c r="E2368" s="37">
        <v>66.0</v>
      </c>
      <c r="F2368" s="37">
        <v>0.299</v>
      </c>
      <c r="G2368" s="37">
        <v>0.64</v>
      </c>
      <c r="H2368" s="37">
        <v>0.061</v>
      </c>
      <c r="I2368" s="37">
        <v>499523.0</v>
      </c>
      <c r="J2368" s="37">
        <v>0.667</v>
      </c>
      <c r="K2368" s="36" t="s">
        <v>297</v>
      </c>
      <c r="L2368" s="36" t="s">
        <v>259</v>
      </c>
      <c r="M2368" s="31" t="s">
        <v>84</v>
      </c>
    </row>
    <row r="2369" ht="15.75" customHeight="1">
      <c r="A2369" s="37" t="str">
        <f t="shared" si="1"/>
        <v>El Salvador-The Americas2005</v>
      </c>
      <c r="B2369" s="37">
        <v>0.021</v>
      </c>
      <c r="C2369" s="37">
        <v>0.02</v>
      </c>
      <c r="D2369" s="37">
        <v>75.0</v>
      </c>
      <c r="E2369" s="37">
        <v>66.0</v>
      </c>
      <c r="F2369" s="37">
        <v>0.357</v>
      </c>
      <c r="G2369" s="37">
        <v>0.581</v>
      </c>
      <c r="H2369" s="37">
        <v>0.062</v>
      </c>
      <c r="I2369" s="37">
        <v>6072538.0</v>
      </c>
      <c r="J2369" s="37">
        <v>0.616</v>
      </c>
      <c r="K2369" s="36" t="s">
        <v>278</v>
      </c>
      <c r="L2369" s="36" t="s">
        <v>259</v>
      </c>
      <c r="M2369" s="31" t="s">
        <v>84</v>
      </c>
    </row>
    <row r="2370" ht="15.75" customHeight="1">
      <c r="A2370" s="37" t="str">
        <f t="shared" si="1"/>
        <v>Colombia-The Americas2005</v>
      </c>
      <c r="B2370" s="37">
        <v>0.021</v>
      </c>
      <c r="C2370" s="37">
        <v>0.018</v>
      </c>
      <c r="D2370" s="37">
        <v>76.0</v>
      </c>
      <c r="E2370" s="37">
        <v>69.0</v>
      </c>
      <c r="F2370" s="37">
        <v>0.308</v>
      </c>
      <c r="G2370" s="37">
        <v>0.642</v>
      </c>
      <c r="H2370" s="37">
        <v>0.051</v>
      </c>
      <c r="I2370" s="37">
        <v>4.3184026E7</v>
      </c>
      <c r="J2370" s="37">
        <v>0.736</v>
      </c>
      <c r="K2370" s="36" t="s">
        <v>271</v>
      </c>
      <c r="L2370" s="36" t="s">
        <v>259</v>
      </c>
      <c r="M2370" s="31" t="s">
        <v>84</v>
      </c>
    </row>
    <row r="2371" ht="15.75" customHeight="1">
      <c r="A2371" s="37" t="str">
        <f t="shared" si="1"/>
        <v>Guyana-The Americas2005</v>
      </c>
      <c r="B2371" s="37">
        <v>0.022</v>
      </c>
      <c r="C2371" s="37">
        <v>0.036</v>
      </c>
      <c r="D2371" s="37">
        <v>68.0</v>
      </c>
      <c r="E2371" s="37">
        <v>62.0</v>
      </c>
      <c r="F2371" s="37">
        <v>0.366</v>
      </c>
      <c r="G2371" s="37">
        <v>0.596</v>
      </c>
      <c r="H2371" s="37">
        <v>0.038</v>
      </c>
      <c r="I2371" s="37">
        <v>760834.0</v>
      </c>
      <c r="J2371" s="37">
        <v>0.283</v>
      </c>
      <c r="K2371" s="36" t="s">
        <v>282</v>
      </c>
      <c r="L2371" s="36" t="s">
        <v>259</v>
      </c>
      <c r="M2371" s="31" t="s">
        <v>84</v>
      </c>
    </row>
    <row r="2372" ht="15.75" customHeight="1">
      <c r="A2372" s="37" t="str">
        <f t="shared" si="1"/>
        <v>Peru-The Americas2005</v>
      </c>
      <c r="B2372" s="37">
        <v>0.022</v>
      </c>
      <c r="C2372" s="37">
        <v>0.022</v>
      </c>
      <c r="D2372" s="37">
        <v>75.0</v>
      </c>
      <c r="E2372" s="37">
        <v>70.0</v>
      </c>
      <c r="F2372" s="37">
        <v>0.32</v>
      </c>
      <c r="G2372" s="37">
        <v>0.626</v>
      </c>
      <c r="H2372" s="37">
        <v>0.054</v>
      </c>
      <c r="I2372" s="37">
        <v>2.7723281E7</v>
      </c>
      <c r="J2372" s="37">
        <v>0.75</v>
      </c>
      <c r="K2372" s="36" t="s">
        <v>290</v>
      </c>
      <c r="L2372" s="36" t="s">
        <v>259</v>
      </c>
      <c r="M2372" s="31" t="s">
        <v>84</v>
      </c>
    </row>
    <row r="2373" ht="15.75" customHeight="1">
      <c r="A2373" s="37" t="str">
        <f t="shared" si="1"/>
        <v>Venezuela-The Americas2005</v>
      </c>
      <c r="B2373" s="37">
        <v>0.022</v>
      </c>
      <c r="C2373" s="37">
        <v>0.016</v>
      </c>
      <c r="D2373" s="37">
        <v>76.0</v>
      </c>
      <c r="E2373" s="37">
        <v>70.0</v>
      </c>
      <c r="F2373" s="37">
        <v>0.313</v>
      </c>
      <c r="G2373" s="37">
        <v>0.637</v>
      </c>
      <c r="H2373" s="37">
        <v>0.05</v>
      </c>
      <c r="I2373" s="37">
        <v>2.6725897E7</v>
      </c>
      <c r="J2373" s="37">
        <v>0.886</v>
      </c>
      <c r="K2373" s="36" t="s">
        <v>302</v>
      </c>
      <c r="L2373" s="36" t="s">
        <v>259</v>
      </c>
      <c r="M2373" s="31" t="s">
        <v>84</v>
      </c>
    </row>
    <row r="2374" ht="15.75" customHeight="1">
      <c r="A2374" s="37" t="str">
        <f t="shared" si="1"/>
        <v>Mexico-The Americas2005</v>
      </c>
      <c r="B2374" s="37">
        <v>0.022</v>
      </c>
      <c r="C2374" s="37">
        <v>0.017</v>
      </c>
      <c r="D2374" s="37">
        <v>78.0</v>
      </c>
      <c r="E2374" s="37">
        <v>73.0</v>
      </c>
      <c r="F2374" s="37">
        <v>0.323</v>
      </c>
      <c r="G2374" s="37">
        <v>0.624</v>
      </c>
      <c r="H2374" s="37">
        <v>0.053</v>
      </c>
      <c r="I2374" s="37">
        <v>1.10731826E8</v>
      </c>
      <c r="J2374" s="37">
        <v>0.763</v>
      </c>
      <c r="K2374" s="36" t="s">
        <v>286</v>
      </c>
      <c r="L2374" s="36" t="s">
        <v>259</v>
      </c>
      <c r="M2374" s="31" t="s">
        <v>84</v>
      </c>
    </row>
    <row r="2375" ht="15.75" customHeight="1">
      <c r="A2375" s="37" t="str">
        <f t="shared" si="1"/>
        <v>Panama-The Americas2005</v>
      </c>
      <c r="B2375" s="37">
        <v>0.022</v>
      </c>
      <c r="C2375" s="37">
        <v>0.019</v>
      </c>
      <c r="D2375" s="37">
        <v>79.0</v>
      </c>
      <c r="E2375" s="37">
        <v>73.0</v>
      </c>
      <c r="F2375" s="37">
        <v>0.307</v>
      </c>
      <c r="G2375" s="37">
        <v>0.632</v>
      </c>
      <c r="H2375" s="37">
        <v>0.061</v>
      </c>
      <c r="I2375" s="37">
        <v>3365929.0</v>
      </c>
      <c r="J2375" s="37">
        <v>0.637</v>
      </c>
      <c r="K2375" s="36" t="s">
        <v>288</v>
      </c>
      <c r="L2375" s="36" t="s">
        <v>259</v>
      </c>
      <c r="M2375" s="31" t="s">
        <v>84</v>
      </c>
    </row>
    <row r="2376" ht="15.75" customHeight="1">
      <c r="A2376" s="37" t="str">
        <f t="shared" si="1"/>
        <v>Dominican Republic-The Americas2005</v>
      </c>
      <c r="B2376" s="37">
        <v>0.024</v>
      </c>
      <c r="C2376" s="37">
        <v>0.029</v>
      </c>
      <c r="D2376" s="37">
        <v>75.0</v>
      </c>
      <c r="E2376" s="37">
        <v>69.0</v>
      </c>
      <c r="F2376" s="37">
        <v>0.331</v>
      </c>
      <c r="G2376" s="37">
        <v>0.613</v>
      </c>
      <c r="H2376" s="37">
        <v>0.057</v>
      </c>
      <c r="I2376" s="37">
        <v>9343362.0</v>
      </c>
      <c r="J2376" s="37">
        <v>0.674</v>
      </c>
      <c r="K2376" s="36" t="s">
        <v>276</v>
      </c>
      <c r="L2376" s="36" t="s">
        <v>259</v>
      </c>
      <c r="M2376" s="31" t="s">
        <v>84</v>
      </c>
    </row>
    <row r="2377" ht="15.75" customHeight="1">
      <c r="A2377" s="37" t="str">
        <f t="shared" si="1"/>
        <v>Ecuador-The Americas2005</v>
      </c>
      <c r="B2377" s="37">
        <v>0.024</v>
      </c>
      <c r="C2377" s="37">
        <v>0.024</v>
      </c>
      <c r="D2377" s="37">
        <v>78.0</v>
      </c>
      <c r="E2377" s="37">
        <v>72.0</v>
      </c>
      <c r="F2377" s="37">
        <v>0.327</v>
      </c>
      <c r="G2377" s="37">
        <v>0.617</v>
      </c>
      <c r="H2377" s="37">
        <v>0.056</v>
      </c>
      <c r="I2377" s="37">
        <v>1.3777131E7</v>
      </c>
      <c r="J2377" s="37">
        <v>0.617</v>
      </c>
      <c r="K2377" s="36" t="s">
        <v>277</v>
      </c>
      <c r="L2377" s="36" t="s">
        <v>259</v>
      </c>
      <c r="M2377" s="31" t="s">
        <v>84</v>
      </c>
    </row>
    <row r="2378" ht="15.75" customHeight="1">
      <c r="A2378" s="37" t="str">
        <f t="shared" si="1"/>
        <v>Nicaragua-The Americas2005</v>
      </c>
      <c r="B2378" s="37">
        <v>0.025</v>
      </c>
      <c r="C2378" s="37">
        <v>0.026</v>
      </c>
      <c r="D2378" s="37">
        <v>75.0</v>
      </c>
      <c r="E2378" s="37">
        <v>69.0</v>
      </c>
      <c r="F2378" s="37">
        <v>0.378</v>
      </c>
      <c r="G2378" s="37">
        <v>0.581</v>
      </c>
      <c r="H2378" s="37">
        <v>0.041</v>
      </c>
      <c r="I2378" s="37">
        <v>5455219.0</v>
      </c>
      <c r="J2378" s="37">
        <v>0.559</v>
      </c>
      <c r="K2378" s="36" t="s">
        <v>287</v>
      </c>
      <c r="L2378" s="36" t="s">
        <v>259</v>
      </c>
      <c r="M2378" s="31" t="s">
        <v>84</v>
      </c>
    </row>
    <row r="2379" ht="15.75" customHeight="1">
      <c r="A2379" s="37" t="str">
        <f t="shared" si="1"/>
        <v>Paraguay-The Americas2005</v>
      </c>
      <c r="B2379" s="37">
        <v>0.026</v>
      </c>
      <c r="C2379" s="37">
        <v>0.024</v>
      </c>
      <c r="D2379" s="37">
        <v>73.0</v>
      </c>
      <c r="E2379" s="37">
        <v>69.0</v>
      </c>
      <c r="F2379" s="37">
        <v>0.358</v>
      </c>
      <c r="G2379" s="37">
        <v>0.594</v>
      </c>
      <c r="H2379" s="37">
        <v>0.048</v>
      </c>
      <c r="I2379" s="37">
        <v>5904170.0</v>
      </c>
      <c r="J2379" s="37">
        <v>0.574</v>
      </c>
      <c r="K2379" s="36" t="s">
        <v>289</v>
      </c>
      <c r="L2379" s="36" t="s">
        <v>259</v>
      </c>
      <c r="M2379" s="31" t="s">
        <v>84</v>
      </c>
    </row>
    <row r="2380" ht="15.75" customHeight="1">
      <c r="A2380" s="37" t="str">
        <f t="shared" si="1"/>
        <v>Belize-The Americas2005</v>
      </c>
      <c r="B2380" s="37">
        <v>0.027</v>
      </c>
      <c r="C2380" s="37">
        <v>0.018</v>
      </c>
      <c r="D2380" s="37">
        <v>75.0</v>
      </c>
      <c r="E2380" s="37">
        <v>69.0</v>
      </c>
      <c r="F2380" s="37">
        <v>0.379</v>
      </c>
      <c r="G2380" s="37">
        <v>0.58</v>
      </c>
      <c r="H2380" s="37">
        <v>0.041</v>
      </c>
      <c r="I2380" s="37">
        <v>271920.0</v>
      </c>
      <c r="J2380" s="37">
        <v>0.463</v>
      </c>
      <c r="K2380" s="36" t="s">
        <v>264</v>
      </c>
      <c r="L2380" s="36" t="s">
        <v>259</v>
      </c>
      <c r="M2380" s="31" t="s">
        <v>84</v>
      </c>
    </row>
    <row r="2381" ht="15.75" customHeight="1">
      <c r="A2381" s="37" t="str">
        <f t="shared" si="1"/>
        <v>Haiti-The Americas2005</v>
      </c>
      <c r="B2381" s="37">
        <v>0.029</v>
      </c>
      <c r="C2381" s="37">
        <v>0.066</v>
      </c>
      <c r="D2381" s="37">
        <v>61.0</v>
      </c>
      <c r="E2381" s="37">
        <v>58.0</v>
      </c>
      <c r="F2381" s="37">
        <v>0.381</v>
      </c>
      <c r="G2381" s="37">
        <v>0.578</v>
      </c>
      <c r="H2381" s="37">
        <v>0.042</v>
      </c>
      <c r="I2381" s="37">
        <v>9260879.0</v>
      </c>
      <c r="J2381" s="37">
        <v>0.441</v>
      </c>
      <c r="K2381" s="36" t="s">
        <v>283</v>
      </c>
      <c r="L2381" s="36" t="s">
        <v>259</v>
      </c>
      <c r="M2381" s="31" t="s">
        <v>84</v>
      </c>
    </row>
    <row r="2382" ht="15.75" customHeight="1">
      <c r="A2382" s="37" t="str">
        <f t="shared" si="1"/>
        <v>Bolivia-The Americas2005</v>
      </c>
      <c r="B2382" s="37">
        <v>0.029</v>
      </c>
      <c r="C2382" s="37">
        <v>0.044</v>
      </c>
      <c r="D2382" s="37">
        <v>67.0</v>
      </c>
      <c r="E2382" s="37">
        <v>63.0</v>
      </c>
      <c r="F2382" s="37">
        <v>0.383</v>
      </c>
      <c r="G2382" s="37">
        <v>0.573</v>
      </c>
      <c r="H2382" s="37">
        <v>0.044</v>
      </c>
      <c r="I2382" s="37">
        <v>9354709.0</v>
      </c>
      <c r="J2382" s="37">
        <v>0.642</v>
      </c>
      <c r="K2382" s="36" t="s">
        <v>266</v>
      </c>
      <c r="L2382" s="36" t="s">
        <v>259</v>
      </c>
      <c r="M2382" s="31" t="s">
        <v>84</v>
      </c>
    </row>
    <row r="2383" ht="15.75" customHeight="1">
      <c r="A2383" s="37" t="str">
        <f t="shared" si="1"/>
        <v>Honduras-The Americas2005</v>
      </c>
      <c r="B2383" s="37">
        <v>0.029</v>
      </c>
      <c r="C2383" s="37">
        <v>0.026</v>
      </c>
      <c r="D2383" s="37">
        <v>74.0</v>
      </c>
      <c r="E2383" s="37">
        <v>69.0</v>
      </c>
      <c r="F2383" s="37">
        <v>0.398</v>
      </c>
      <c r="G2383" s="37">
        <v>0.56</v>
      </c>
      <c r="H2383" s="37">
        <v>0.041</v>
      </c>
      <c r="I2383" s="37">
        <v>6898825.0</v>
      </c>
      <c r="J2383" s="37">
        <v>0.485</v>
      </c>
      <c r="K2383" s="36" t="s">
        <v>284</v>
      </c>
      <c r="L2383" s="36" t="s">
        <v>259</v>
      </c>
      <c r="M2383" s="31" t="s">
        <v>84</v>
      </c>
    </row>
    <row r="2384" ht="15.75" customHeight="1">
      <c r="A2384" s="37" t="str">
        <f t="shared" si="1"/>
        <v>Guatemala-The Americas2005</v>
      </c>
      <c r="B2384" s="37">
        <v>0.035</v>
      </c>
      <c r="C2384" s="37">
        <v>0.033</v>
      </c>
      <c r="D2384" s="37">
        <v>73.0</v>
      </c>
      <c r="E2384" s="37">
        <v>66.0</v>
      </c>
      <c r="F2384" s="37">
        <v>0.432</v>
      </c>
      <c r="G2384" s="37">
        <v>0.526</v>
      </c>
      <c r="H2384" s="37">
        <v>0.043</v>
      </c>
      <c r="I2384" s="37">
        <v>1.2678919E7</v>
      </c>
      <c r="J2384" s="37">
        <v>0.472</v>
      </c>
      <c r="K2384" s="36" t="s">
        <v>281</v>
      </c>
      <c r="L2384" s="36" t="s">
        <v>259</v>
      </c>
      <c r="M2384" s="31" t="s">
        <v>84</v>
      </c>
    </row>
    <row r="2385" ht="15.75" customHeight="1">
      <c r="A2385" s="37" t="str">
        <f t="shared" si="1"/>
        <v>Cayman Islands-The Americas2006</v>
      </c>
      <c r="B2385" s="36"/>
      <c r="C2385" s="36"/>
      <c r="D2385" s="36"/>
      <c r="E2385" s="36"/>
      <c r="F2385" s="36"/>
      <c r="G2385" s="36"/>
      <c r="H2385" s="36"/>
      <c r="I2385" s="37">
        <v>50026.0</v>
      </c>
      <c r="J2385" s="37">
        <v>1.0</v>
      </c>
      <c r="K2385" s="36" t="s">
        <v>269</v>
      </c>
      <c r="L2385" s="36" t="s">
        <v>259</v>
      </c>
      <c r="M2385" s="31" t="s">
        <v>85</v>
      </c>
    </row>
    <row r="2386" ht="15.75" customHeight="1">
      <c r="A2386" s="37" t="str">
        <f t="shared" si="1"/>
        <v>Sint Maarten (Dutch part)-The Americas2006</v>
      </c>
      <c r="B2386" s="36"/>
      <c r="C2386" s="36"/>
      <c r="D2386" s="36"/>
      <c r="E2386" s="36"/>
      <c r="F2386" s="36"/>
      <c r="G2386" s="36"/>
      <c r="H2386" s="36"/>
      <c r="I2386" s="37">
        <v>38272.0</v>
      </c>
      <c r="J2386" s="37">
        <v>1.0</v>
      </c>
      <c r="K2386" s="36" t="s">
        <v>292</v>
      </c>
      <c r="L2386" s="36" t="s">
        <v>259</v>
      </c>
      <c r="M2386" s="31" t="s">
        <v>85</v>
      </c>
    </row>
    <row r="2387" ht="15.75" customHeight="1">
      <c r="A2387" s="37" t="str">
        <f t="shared" si="1"/>
        <v>Turks and Caicos Islands-The Americas2006</v>
      </c>
      <c r="B2387" s="36"/>
      <c r="C2387" s="36"/>
      <c r="D2387" s="36"/>
      <c r="E2387" s="36"/>
      <c r="F2387" s="36"/>
      <c r="G2387" s="36"/>
      <c r="H2387" s="36"/>
      <c r="I2387" s="37">
        <v>27642.0</v>
      </c>
      <c r="J2387" s="37">
        <v>0.883</v>
      </c>
      <c r="K2387" s="36" t="s">
        <v>299</v>
      </c>
      <c r="L2387" s="36" t="s">
        <v>259</v>
      </c>
      <c r="M2387" s="31" t="s">
        <v>85</v>
      </c>
    </row>
    <row r="2388" ht="15.75" customHeight="1">
      <c r="A2388" s="37" t="str">
        <f t="shared" si="1"/>
        <v>St. Kitts and Nevis-The Americas2006</v>
      </c>
      <c r="B2388" s="36"/>
      <c r="C2388" s="37">
        <v>0.01</v>
      </c>
      <c r="D2388" s="36"/>
      <c r="E2388" s="36"/>
      <c r="F2388" s="36"/>
      <c r="G2388" s="36"/>
      <c r="H2388" s="36"/>
      <c r="I2388" s="37">
        <v>49823.0</v>
      </c>
      <c r="J2388" s="37">
        <v>0.32</v>
      </c>
      <c r="K2388" s="36" t="s">
        <v>293</v>
      </c>
      <c r="L2388" s="36" t="s">
        <v>259</v>
      </c>
      <c r="M2388" s="31" t="s">
        <v>85</v>
      </c>
    </row>
    <row r="2389" ht="15.75" customHeight="1">
      <c r="A2389" s="37" t="str">
        <f t="shared" si="1"/>
        <v>Cuba-The Americas2006</v>
      </c>
      <c r="B2389" s="37">
        <v>0.011</v>
      </c>
      <c r="C2389" s="37">
        <v>0.005</v>
      </c>
      <c r="D2389" s="37">
        <v>80.0</v>
      </c>
      <c r="E2389" s="37">
        <v>76.0</v>
      </c>
      <c r="F2389" s="37">
        <v>0.19</v>
      </c>
      <c r="G2389" s="37">
        <v>0.698</v>
      </c>
      <c r="H2389" s="37">
        <v>0.112</v>
      </c>
      <c r="I2389" s="37">
        <v>1.13011E7</v>
      </c>
      <c r="J2389" s="37">
        <v>0.762</v>
      </c>
      <c r="K2389" s="36" t="s">
        <v>273</v>
      </c>
      <c r="L2389" s="36" t="s">
        <v>259</v>
      </c>
      <c r="M2389" s="31" t="s">
        <v>85</v>
      </c>
    </row>
    <row r="2390" ht="15.75" customHeight="1">
      <c r="A2390" s="37" t="str">
        <f t="shared" si="1"/>
        <v>Canada-The Americas2006</v>
      </c>
      <c r="B2390" s="37">
        <v>0.011</v>
      </c>
      <c r="C2390" s="37">
        <v>0.005</v>
      </c>
      <c r="D2390" s="37">
        <v>83.0</v>
      </c>
      <c r="E2390" s="37">
        <v>78.0</v>
      </c>
      <c r="F2390" s="37">
        <v>0.174</v>
      </c>
      <c r="G2390" s="37">
        <v>0.694</v>
      </c>
      <c r="H2390" s="37">
        <v>0.133</v>
      </c>
      <c r="I2390" s="37">
        <v>3.2570505E7</v>
      </c>
      <c r="J2390" s="37">
        <v>0.802</v>
      </c>
      <c r="K2390" s="36" t="s">
        <v>268</v>
      </c>
      <c r="L2390" s="36" t="s">
        <v>259</v>
      </c>
      <c r="M2390" s="31" t="s">
        <v>85</v>
      </c>
    </row>
    <row r="2391" ht="15.75" customHeight="1">
      <c r="A2391" s="37" t="str">
        <f t="shared" si="1"/>
        <v>Aruba-The Americas2006</v>
      </c>
      <c r="B2391" s="37">
        <v>0.012</v>
      </c>
      <c r="C2391" s="36"/>
      <c r="D2391" s="37">
        <v>77.0</v>
      </c>
      <c r="E2391" s="37">
        <v>72.0</v>
      </c>
      <c r="F2391" s="37">
        <v>0.213</v>
      </c>
      <c r="G2391" s="37">
        <v>0.698</v>
      </c>
      <c r="H2391" s="37">
        <v>0.089</v>
      </c>
      <c r="I2391" s="37">
        <v>100830.0</v>
      </c>
      <c r="J2391" s="37">
        <v>0.445</v>
      </c>
      <c r="K2391" s="36" t="s">
        <v>261</v>
      </c>
      <c r="L2391" s="36" t="s">
        <v>259</v>
      </c>
      <c r="M2391" s="31" t="s">
        <v>85</v>
      </c>
    </row>
    <row r="2392" ht="15.75" customHeight="1">
      <c r="A2392" s="37" t="str">
        <f t="shared" si="1"/>
        <v>Puerto Rico-The Americas2006</v>
      </c>
      <c r="B2392" s="37">
        <v>0.012</v>
      </c>
      <c r="C2392" s="36"/>
      <c r="D2392" s="37">
        <v>83.0</v>
      </c>
      <c r="E2392" s="37">
        <v>74.0</v>
      </c>
      <c r="F2392" s="37">
        <v>0.219</v>
      </c>
      <c r="G2392" s="37">
        <v>0.658</v>
      </c>
      <c r="H2392" s="37">
        <v>0.123</v>
      </c>
      <c r="I2392" s="37">
        <v>3805214.0</v>
      </c>
      <c r="J2392" s="37">
        <v>0.941</v>
      </c>
      <c r="K2392" s="36" t="s">
        <v>291</v>
      </c>
      <c r="L2392" s="36" t="s">
        <v>259</v>
      </c>
      <c r="M2392" s="31" t="s">
        <v>85</v>
      </c>
    </row>
    <row r="2393" ht="15.75" customHeight="1">
      <c r="A2393" s="37" t="str">
        <f t="shared" si="1"/>
        <v>Barbados-The Americas2006</v>
      </c>
      <c r="B2393" s="37">
        <v>0.013</v>
      </c>
      <c r="C2393" s="37">
        <v>0.014</v>
      </c>
      <c r="D2393" s="37">
        <v>77.0</v>
      </c>
      <c r="E2393" s="37">
        <v>72.0</v>
      </c>
      <c r="F2393" s="37">
        <v>0.203</v>
      </c>
      <c r="G2393" s="37">
        <v>0.69</v>
      </c>
      <c r="H2393" s="37">
        <v>0.107</v>
      </c>
      <c r="I2393" s="37">
        <v>274923.0</v>
      </c>
      <c r="J2393" s="37">
        <v>0.328</v>
      </c>
      <c r="K2393" s="36" t="s">
        <v>263</v>
      </c>
      <c r="L2393" s="36" t="s">
        <v>259</v>
      </c>
      <c r="M2393" s="31" t="s">
        <v>85</v>
      </c>
    </row>
    <row r="2394" ht="15.75" customHeight="1">
      <c r="A2394" s="37" t="str">
        <f t="shared" si="1"/>
        <v>Bermuda-The Americas2006</v>
      </c>
      <c r="B2394" s="37">
        <v>0.013</v>
      </c>
      <c r="C2394" s="36"/>
      <c r="D2394" s="37">
        <v>82.0</v>
      </c>
      <c r="E2394" s="37">
        <v>76.0</v>
      </c>
      <c r="F2394" s="36"/>
      <c r="G2394" s="36"/>
      <c r="H2394" s="36"/>
      <c r="I2394" s="37">
        <v>64523.0</v>
      </c>
      <c r="J2394" s="37">
        <v>1.0</v>
      </c>
      <c r="K2394" s="36" t="s">
        <v>265</v>
      </c>
      <c r="L2394" s="36" t="s">
        <v>259</v>
      </c>
      <c r="M2394" s="31" t="s">
        <v>85</v>
      </c>
    </row>
    <row r="2395" ht="15.75" customHeight="1">
      <c r="A2395" s="37" t="str">
        <f t="shared" si="1"/>
        <v>Curacao-The Americas2006</v>
      </c>
      <c r="B2395" s="37">
        <v>0.014</v>
      </c>
      <c r="C2395" s="36"/>
      <c r="D2395" s="37">
        <v>79.0</v>
      </c>
      <c r="E2395" s="37">
        <v>71.0</v>
      </c>
      <c r="F2395" s="37">
        <v>0.206</v>
      </c>
      <c r="G2395" s="37">
        <v>0.67</v>
      </c>
      <c r="H2395" s="37">
        <v>0.124</v>
      </c>
      <c r="I2395" s="37">
        <v>140217.0</v>
      </c>
      <c r="J2395" s="37">
        <v>0.904</v>
      </c>
      <c r="K2395" s="36" t="s">
        <v>274</v>
      </c>
      <c r="L2395" s="36" t="s">
        <v>259</v>
      </c>
      <c r="M2395" s="31" t="s">
        <v>85</v>
      </c>
    </row>
    <row r="2396" ht="15.75" customHeight="1">
      <c r="A2396" s="37" t="str">
        <f t="shared" si="1"/>
        <v>United States-The Americas2006</v>
      </c>
      <c r="B2396" s="37">
        <v>0.014</v>
      </c>
      <c r="C2396" s="37">
        <v>0.007</v>
      </c>
      <c r="D2396" s="37">
        <v>80.0</v>
      </c>
      <c r="E2396" s="37">
        <v>75.0</v>
      </c>
      <c r="F2396" s="37">
        <v>0.204</v>
      </c>
      <c r="G2396" s="37">
        <v>0.672</v>
      </c>
      <c r="H2396" s="37">
        <v>0.124</v>
      </c>
      <c r="I2396" s="37">
        <v>2.98379912E8</v>
      </c>
      <c r="J2396" s="37">
        <v>0.801</v>
      </c>
      <c r="K2396" s="36" t="s">
        <v>300</v>
      </c>
      <c r="L2396" s="36" t="s">
        <v>259</v>
      </c>
      <c r="M2396" s="31" t="s">
        <v>85</v>
      </c>
    </row>
    <row r="2397" ht="15.75" customHeight="1">
      <c r="A2397" s="37" t="str">
        <f t="shared" si="1"/>
        <v>Dominica-The Americas2006</v>
      </c>
      <c r="B2397" s="37">
        <v>0.015</v>
      </c>
      <c r="C2397" s="37">
        <v>0.012</v>
      </c>
      <c r="D2397" s="36"/>
      <c r="E2397" s="36"/>
      <c r="F2397" s="36"/>
      <c r="G2397" s="36"/>
      <c r="H2397" s="36"/>
      <c r="I2397" s="37">
        <v>70690.0</v>
      </c>
      <c r="J2397" s="37">
        <v>0.669</v>
      </c>
      <c r="K2397" s="36" t="s">
        <v>275</v>
      </c>
      <c r="L2397" s="36" t="s">
        <v>259</v>
      </c>
      <c r="M2397" s="31" t="s">
        <v>85</v>
      </c>
    </row>
    <row r="2398" ht="15.75" customHeight="1">
      <c r="A2398" s="37" t="str">
        <f t="shared" si="1"/>
        <v>Trinidad and Tobago-The Americas2006</v>
      </c>
      <c r="B2398" s="37">
        <v>0.015</v>
      </c>
      <c r="C2398" s="37">
        <v>0.023</v>
      </c>
      <c r="D2398" s="37">
        <v>73.0</v>
      </c>
      <c r="E2398" s="37">
        <v>66.0</v>
      </c>
      <c r="F2398" s="37">
        <v>0.214</v>
      </c>
      <c r="G2398" s="37">
        <v>0.712</v>
      </c>
      <c r="H2398" s="37">
        <v>0.074</v>
      </c>
      <c r="I2398" s="37">
        <v>1303478.0</v>
      </c>
      <c r="J2398" s="37">
        <v>0.097</v>
      </c>
      <c r="K2398" s="36" t="s">
        <v>298</v>
      </c>
      <c r="L2398" s="36" t="s">
        <v>259</v>
      </c>
      <c r="M2398" s="31" t="s">
        <v>85</v>
      </c>
    </row>
    <row r="2399" ht="15.75" customHeight="1">
      <c r="A2399" s="37" t="str">
        <f t="shared" si="1"/>
        <v>Greenland-The Americas2006</v>
      </c>
      <c r="B2399" s="37">
        <v>0.015</v>
      </c>
      <c r="C2399" s="36"/>
      <c r="D2399" s="37">
        <v>72.0</v>
      </c>
      <c r="E2399" s="37">
        <v>67.0</v>
      </c>
      <c r="F2399" s="36"/>
      <c r="G2399" s="36"/>
      <c r="H2399" s="36"/>
      <c r="I2399" s="37">
        <v>56774.0</v>
      </c>
      <c r="J2399" s="37">
        <v>0.832</v>
      </c>
      <c r="K2399" s="36" t="s">
        <v>279</v>
      </c>
      <c r="L2399" s="36" t="s">
        <v>259</v>
      </c>
      <c r="M2399" s="31" t="s">
        <v>85</v>
      </c>
    </row>
    <row r="2400" ht="15.75" customHeight="1">
      <c r="A2400" s="37" t="str">
        <f t="shared" si="1"/>
        <v>Bahamas, The-The Americas2006</v>
      </c>
      <c r="B2400" s="37">
        <v>0.015</v>
      </c>
      <c r="C2400" s="37">
        <v>0.012</v>
      </c>
      <c r="D2400" s="37">
        <v>77.0</v>
      </c>
      <c r="E2400" s="37">
        <v>71.0</v>
      </c>
      <c r="F2400" s="37">
        <v>0.249</v>
      </c>
      <c r="G2400" s="37">
        <v>0.688</v>
      </c>
      <c r="H2400" s="37">
        <v>0.064</v>
      </c>
      <c r="I2400" s="37">
        <v>335622.0</v>
      </c>
      <c r="J2400" s="37">
        <v>0.823</v>
      </c>
      <c r="K2400" s="36" t="s">
        <v>262</v>
      </c>
      <c r="L2400" s="36" t="s">
        <v>259</v>
      </c>
      <c r="M2400" s="31" t="s">
        <v>85</v>
      </c>
    </row>
    <row r="2401" ht="15.75" customHeight="1">
      <c r="A2401" s="37" t="str">
        <f t="shared" si="1"/>
        <v>Uruguay-The Americas2006</v>
      </c>
      <c r="B2401" s="37">
        <v>0.015</v>
      </c>
      <c r="C2401" s="37">
        <v>0.012</v>
      </c>
      <c r="D2401" s="37">
        <v>80.0</v>
      </c>
      <c r="E2401" s="37">
        <v>72.0</v>
      </c>
      <c r="F2401" s="37">
        <v>0.235</v>
      </c>
      <c r="G2401" s="37">
        <v>0.628</v>
      </c>
      <c r="H2401" s="37">
        <v>0.136</v>
      </c>
      <c r="I2401" s="37">
        <v>3330217.0</v>
      </c>
      <c r="J2401" s="37">
        <v>0.936</v>
      </c>
      <c r="K2401" s="36" t="s">
        <v>301</v>
      </c>
      <c r="L2401" s="36" t="s">
        <v>259</v>
      </c>
      <c r="M2401" s="31" t="s">
        <v>85</v>
      </c>
    </row>
    <row r="2402" ht="15.75" customHeight="1">
      <c r="A2402" s="37" t="str">
        <f t="shared" si="1"/>
        <v>Chile-The Americas2006</v>
      </c>
      <c r="B2402" s="37">
        <v>0.015</v>
      </c>
      <c r="C2402" s="37">
        <v>0.008</v>
      </c>
      <c r="D2402" s="37">
        <v>81.0</v>
      </c>
      <c r="E2402" s="37">
        <v>75.0</v>
      </c>
      <c r="F2402" s="37">
        <v>0.243</v>
      </c>
      <c r="G2402" s="37">
        <v>0.675</v>
      </c>
      <c r="H2402" s="37">
        <v>0.082</v>
      </c>
      <c r="I2402" s="37">
        <v>1.650453E7</v>
      </c>
      <c r="J2402" s="37">
        <v>0.877</v>
      </c>
      <c r="K2402" s="36" t="s">
        <v>270</v>
      </c>
      <c r="L2402" s="36" t="s">
        <v>259</v>
      </c>
      <c r="M2402" s="31" t="s">
        <v>85</v>
      </c>
    </row>
    <row r="2403" ht="15.75" customHeight="1">
      <c r="A2403" s="37" t="str">
        <f t="shared" si="1"/>
        <v>Jamaica-The Americas2006</v>
      </c>
      <c r="B2403" s="37">
        <v>0.016</v>
      </c>
      <c r="C2403" s="37">
        <v>0.018</v>
      </c>
      <c r="D2403" s="37">
        <v>75.0</v>
      </c>
      <c r="E2403" s="37">
        <v>69.0</v>
      </c>
      <c r="F2403" s="37">
        <v>0.308</v>
      </c>
      <c r="G2403" s="37">
        <v>0.615</v>
      </c>
      <c r="H2403" s="37">
        <v>0.077</v>
      </c>
      <c r="I2403" s="37">
        <v>2653042.0</v>
      </c>
      <c r="J2403" s="37">
        <v>0.53</v>
      </c>
      <c r="K2403" s="36" t="s">
        <v>285</v>
      </c>
      <c r="L2403" s="36" t="s">
        <v>259</v>
      </c>
      <c r="M2403" s="31" t="s">
        <v>85</v>
      </c>
    </row>
    <row r="2404" ht="15.75" customHeight="1">
      <c r="A2404" s="37" t="str">
        <f t="shared" si="1"/>
        <v>Brazil-The Americas2006</v>
      </c>
      <c r="B2404" s="37">
        <v>0.017</v>
      </c>
      <c r="C2404" s="37">
        <v>0.019</v>
      </c>
      <c r="D2404" s="37">
        <v>76.0</v>
      </c>
      <c r="E2404" s="37">
        <v>68.0</v>
      </c>
      <c r="F2404" s="37">
        <v>0.272</v>
      </c>
      <c r="G2404" s="37">
        <v>0.665</v>
      </c>
      <c r="H2404" s="37">
        <v>0.063</v>
      </c>
      <c r="I2404" s="37">
        <v>1.88134315E8</v>
      </c>
      <c r="J2404" s="37">
        <v>0.831</v>
      </c>
      <c r="K2404" s="36" t="s">
        <v>267</v>
      </c>
      <c r="L2404" s="36" t="s">
        <v>259</v>
      </c>
      <c r="M2404" s="31" t="s">
        <v>85</v>
      </c>
    </row>
    <row r="2405" ht="15.75" customHeight="1">
      <c r="A2405" s="37" t="str">
        <f t="shared" si="1"/>
        <v>St. Lucia-The Americas2006</v>
      </c>
      <c r="B2405" s="37">
        <v>0.017</v>
      </c>
      <c r="C2405" s="37">
        <v>0.015</v>
      </c>
      <c r="D2405" s="37">
        <v>76.0</v>
      </c>
      <c r="E2405" s="37">
        <v>71.0</v>
      </c>
      <c r="F2405" s="37">
        <v>0.277</v>
      </c>
      <c r="G2405" s="37">
        <v>0.649</v>
      </c>
      <c r="H2405" s="37">
        <v>0.074</v>
      </c>
      <c r="I2405" s="37">
        <v>167658.0</v>
      </c>
      <c r="J2405" s="37">
        <v>0.221</v>
      </c>
      <c r="K2405" s="36" t="s">
        <v>294</v>
      </c>
      <c r="L2405" s="36" t="s">
        <v>259</v>
      </c>
      <c r="M2405" s="31" t="s">
        <v>85</v>
      </c>
    </row>
    <row r="2406" ht="15.75" customHeight="1">
      <c r="A2406" s="37" t="str">
        <f t="shared" si="1"/>
        <v>Costa Rica-The Americas2006</v>
      </c>
      <c r="B2406" s="37">
        <v>0.017</v>
      </c>
      <c r="C2406" s="37">
        <v>0.009</v>
      </c>
      <c r="D2406" s="37">
        <v>81.0</v>
      </c>
      <c r="E2406" s="37">
        <v>76.0</v>
      </c>
      <c r="F2406" s="37">
        <v>0.272</v>
      </c>
      <c r="G2406" s="37">
        <v>0.668</v>
      </c>
      <c r="H2406" s="37">
        <v>0.06</v>
      </c>
      <c r="I2406" s="37">
        <v>4392493.0</v>
      </c>
      <c r="J2406" s="37">
        <v>0.669</v>
      </c>
      <c r="K2406" s="36" t="s">
        <v>272</v>
      </c>
      <c r="L2406" s="36" t="s">
        <v>259</v>
      </c>
      <c r="M2406" s="31" t="s">
        <v>85</v>
      </c>
    </row>
    <row r="2407" ht="15.75" customHeight="1">
      <c r="A2407" s="37" t="str">
        <f t="shared" si="1"/>
        <v>St. Vincent and the Grenadines-The Americas2006</v>
      </c>
      <c r="B2407" s="37">
        <v>0.018</v>
      </c>
      <c r="C2407" s="37">
        <v>0.019</v>
      </c>
      <c r="D2407" s="37">
        <v>74.0</v>
      </c>
      <c r="E2407" s="37">
        <v>69.0</v>
      </c>
      <c r="F2407" s="37">
        <v>0.281</v>
      </c>
      <c r="G2407" s="37">
        <v>0.648</v>
      </c>
      <c r="H2407" s="37">
        <v>0.071</v>
      </c>
      <c r="I2407" s="37">
        <v>108908.0</v>
      </c>
      <c r="J2407" s="37">
        <v>0.474</v>
      </c>
      <c r="K2407" s="36" t="s">
        <v>296</v>
      </c>
      <c r="L2407" s="36" t="s">
        <v>259</v>
      </c>
      <c r="M2407" s="31" t="s">
        <v>85</v>
      </c>
    </row>
    <row r="2408" ht="15.75" customHeight="1">
      <c r="A2408" s="37" t="str">
        <f t="shared" si="1"/>
        <v>Argentina-The Americas2006</v>
      </c>
      <c r="B2408" s="37">
        <v>0.018</v>
      </c>
      <c r="C2408" s="37">
        <v>0.015</v>
      </c>
      <c r="D2408" s="37">
        <v>79.0</v>
      </c>
      <c r="E2408" s="37">
        <v>71.0</v>
      </c>
      <c r="F2408" s="37">
        <v>0.26</v>
      </c>
      <c r="G2408" s="37">
        <v>0.637</v>
      </c>
      <c r="H2408" s="37">
        <v>0.103</v>
      </c>
      <c r="I2408" s="37">
        <v>3.8988923E7</v>
      </c>
      <c r="J2408" s="37">
        <v>0.903</v>
      </c>
      <c r="K2408" s="36" t="s">
        <v>260</v>
      </c>
      <c r="L2408" s="36" t="s">
        <v>259</v>
      </c>
      <c r="M2408" s="31" t="s">
        <v>85</v>
      </c>
    </row>
    <row r="2409" ht="15.75" customHeight="1">
      <c r="A2409" s="37" t="str">
        <f t="shared" si="1"/>
        <v>Antigua and Barbuda-The Americas2006</v>
      </c>
      <c r="B2409" s="37">
        <v>0.018</v>
      </c>
      <c r="C2409" s="37">
        <v>0.01</v>
      </c>
      <c r="D2409" s="37">
        <v>77.0</v>
      </c>
      <c r="E2409" s="37">
        <v>72.0</v>
      </c>
      <c r="F2409" s="37">
        <v>0.28</v>
      </c>
      <c r="G2409" s="37">
        <v>0.647</v>
      </c>
      <c r="H2409" s="37">
        <v>0.073</v>
      </c>
      <c r="I2409" s="37">
        <v>83467.0</v>
      </c>
      <c r="J2409" s="37">
        <v>0.286</v>
      </c>
      <c r="K2409" s="36" t="s">
        <v>258</v>
      </c>
      <c r="L2409" s="36" t="s">
        <v>259</v>
      </c>
      <c r="M2409" s="31" t="s">
        <v>85</v>
      </c>
    </row>
    <row r="2410" ht="15.75" customHeight="1">
      <c r="A2410" s="37" t="str">
        <f t="shared" si="1"/>
        <v>St. Martin (French part)-The Americas2006</v>
      </c>
      <c r="B2410" s="37">
        <v>0.018</v>
      </c>
      <c r="C2410" s="36"/>
      <c r="D2410" s="37">
        <v>81.0</v>
      </c>
      <c r="E2410" s="37">
        <v>75.0</v>
      </c>
      <c r="F2410" s="36"/>
      <c r="G2410" s="36"/>
      <c r="H2410" s="36"/>
      <c r="I2410" s="37">
        <v>28414.0</v>
      </c>
      <c r="J2410" s="36"/>
      <c r="K2410" s="36" t="s">
        <v>295</v>
      </c>
      <c r="L2410" s="36" t="s">
        <v>259</v>
      </c>
      <c r="M2410" s="31" t="s">
        <v>85</v>
      </c>
    </row>
    <row r="2411" ht="15.75" customHeight="1">
      <c r="A2411" s="37" t="str">
        <f t="shared" si="1"/>
        <v>Grenada-The Americas2006</v>
      </c>
      <c r="B2411" s="37">
        <v>0.019</v>
      </c>
      <c r="C2411" s="37">
        <v>0.013</v>
      </c>
      <c r="D2411" s="37">
        <v>74.0</v>
      </c>
      <c r="E2411" s="37">
        <v>69.0</v>
      </c>
      <c r="F2411" s="37">
        <v>0.293</v>
      </c>
      <c r="G2411" s="37">
        <v>0.631</v>
      </c>
      <c r="H2411" s="37">
        <v>0.076</v>
      </c>
      <c r="I2411" s="37">
        <v>103260.0</v>
      </c>
      <c r="J2411" s="37">
        <v>0.359</v>
      </c>
      <c r="K2411" s="36" t="s">
        <v>280</v>
      </c>
      <c r="L2411" s="36" t="s">
        <v>259</v>
      </c>
      <c r="M2411" s="31" t="s">
        <v>85</v>
      </c>
    </row>
    <row r="2412" ht="15.75" customHeight="1">
      <c r="A2412" s="37" t="str">
        <f t="shared" si="1"/>
        <v>Suriname-The Americas2006</v>
      </c>
      <c r="B2412" s="37">
        <v>0.02</v>
      </c>
      <c r="C2412" s="37">
        <v>0.025</v>
      </c>
      <c r="D2412" s="37">
        <v>73.0</v>
      </c>
      <c r="E2412" s="37">
        <v>66.0</v>
      </c>
      <c r="F2412" s="37">
        <v>0.297</v>
      </c>
      <c r="G2412" s="37">
        <v>0.641</v>
      </c>
      <c r="H2412" s="37">
        <v>0.062</v>
      </c>
      <c r="I2412" s="37">
        <v>505186.0</v>
      </c>
      <c r="J2412" s="37">
        <v>0.666</v>
      </c>
      <c r="K2412" s="36" t="s">
        <v>297</v>
      </c>
      <c r="L2412" s="36" t="s">
        <v>259</v>
      </c>
      <c r="M2412" s="31" t="s">
        <v>85</v>
      </c>
    </row>
    <row r="2413" ht="15.75" customHeight="1">
      <c r="A2413" s="37" t="str">
        <f t="shared" si="1"/>
        <v>El Salvador-The Americas2006</v>
      </c>
      <c r="B2413" s="37">
        <v>0.021</v>
      </c>
      <c r="C2413" s="37">
        <v>0.019</v>
      </c>
      <c r="D2413" s="37">
        <v>76.0</v>
      </c>
      <c r="E2413" s="37">
        <v>66.0</v>
      </c>
      <c r="F2413" s="37">
        <v>0.35</v>
      </c>
      <c r="G2413" s="37">
        <v>0.586</v>
      </c>
      <c r="H2413" s="37">
        <v>0.064</v>
      </c>
      <c r="I2413" s="37">
        <v>6096692.0</v>
      </c>
      <c r="J2413" s="37">
        <v>0.622</v>
      </c>
      <c r="K2413" s="36" t="s">
        <v>278</v>
      </c>
      <c r="L2413" s="36" t="s">
        <v>259</v>
      </c>
      <c r="M2413" s="31" t="s">
        <v>85</v>
      </c>
    </row>
    <row r="2414" ht="15.75" customHeight="1">
      <c r="A2414" s="37" t="str">
        <f t="shared" si="1"/>
        <v>Colombia-The Americas2006</v>
      </c>
      <c r="B2414" s="37">
        <v>0.021</v>
      </c>
      <c r="C2414" s="37">
        <v>0.018</v>
      </c>
      <c r="D2414" s="37">
        <v>76.0</v>
      </c>
      <c r="E2414" s="37">
        <v>69.0</v>
      </c>
      <c r="F2414" s="37">
        <v>0.304</v>
      </c>
      <c r="G2414" s="37">
        <v>0.645</v>
      </c>
      <c r="H2414" s="37">
        <v>0.052</v>
      </c>
      <c r="I2414" s="37">
        <v>4.384137E7</v>
      </c>
      <c r="J2414" s="37">
        <v>0.739</v>
      </c>
      <c r="K2414" s="36" t="s">
        <v>271</v>
      </c>
      <c r="L2414" s="36" t="s">
        <v>259</v>
      </c>
      <c r="M2414" s="31" t="s">
        <v>85</v>
      </c>
    </row>
    <row r="2415" ht="15.75" customHeight="1">
      <c r="A2415" s="37" t="str">
        <f t="shared" si="1"/>
        <v>Mexico-The Americas2006</v>
      </c>
      <c r="B2415" s="37">
        <v>0.021</v>
      </c>
      <c r="C2415" s="37">
        <v>0.016</v>
      </c>
      <c r="D2415" s="37">
        <v>78.0</v>
      </c>
      <c r="E2415" s="37">
        <v>73.0</v>
      </c>
      <c r="F2415" s="37">
        <v>0.319</v>
      </c>
      <c r="G2415" s="37">
        <v>0.627</v>
      </c>
      <c r="H2415" s="37">
        <v>0.054</v>
      </c>
      <c r="I2415" s="37">
        <v>1.12116694E8</v>
      </c>
      <c r="J2415" s="37">
        <v>0.766</v>
      </c>
      <c r="K2415" s="36" t="s">
        <v>286</v>
      </c>
      <c r="L2415" s="36" t="s">
        <v>259</v>
      </c>
      <c r="M2415" s="31" t="s">
        <v>85</v>
      </c>
    </row>
    <row r="2416" ht="15.75" customHeight="1">
      <c r="A2416" s="37" t="str">
        <f t="shared" si="1"/>
        <v>Guyana-The Americas2006</v>
      </c>
      <c r="B2416" s="37">
        <v>0.022</v>
      </c>
      <c r="C2416" s="37">
        <v>0.035</v>
      </c>
      <c r="D2416" s="37">
        <v>68.0</v>
      </c>
      <c r="E2416" s="37">
        <v>62.0</v>
      </c>
      <c r="F2416" s="37">
        <v>0.369</v>
      </c>
      <c r="G2416" s="37">
        <v>0.594</v>
      </c>
      <c r="H2416" s="37">
        <v>0.037</v>
      </c>
      <c r="I2416" s="37">
        <v>765367.0</v>
      </c>
      <c r="J2416" s="37">
        <v>0.283</v>
      </c>
      <c r="K2416" s="36" t="s">
        <v>282</v>
      </c>
      <c r="L2416" s="36" t="s">
        <v>259</v>
      </c>
      <c r="M2416" s="31" t="s">
        <v>85</v>
      </c>
    </row>
    <row r="2417" ht="15.75" customHeight="1">
      <c r="A2417" s="37" t="str">
        <f t="shared" si="1"/>
        <v>Peru-The Americas2006</v>
      </c>
      <c r="B2417" s="37">
        <v>0.022</v>
      </c>
      <c r="C2417" s="37">
        <v>0.02</v>
      </c>
      <c r="D2417" s="37">
        <v>75.0</v>
      </c>
      <c r="E2417" s="37">
        <v>70.0</v>
      </c>
      <c r="F2417" s="37">
        <v>0.316</v>
      </c>
      <c r="G2417" s="37">
        <v>0.629</v>
      </c>
      <c r="H2417" s="37">
        <v>0.055</v>
      </c>
      <c r="I2417" s="37">
        <v>2.8030688E7</v>
      </c>
      <c r="J2417" s="37">
        <v>0.754</v>
      </c>
      <c r="K2417" s="36" t="s">
        <v>290</v>
      </c>
      <c r="L2417" s="36" t="s">
        <v>259</v>
      </c>
      <c r="M2417" s="31" t="s">
        <v>85</v>
      </c>
    </row>
    <row r="2418" ht="15.75" customHeight="1">
      <c r="A2418" s="37" t="str">
        <f t="shared" si="1"/>
        <v>Venezuela-The Americas2006</v>
      </c>
      <c r="B2418" s="37">
        <v>0.022</v>
      </c>
      <c r="C2418" s="37">
        <v>0.015</v>
      </c>
      <c r="D2418" s="37">
        <v>76.0</v>
      </c>
      <c r="E2418" s="37">
        <v>71.0</v>
      </c>
      <c r="F2418" s="37">
        <v>0.309</v>
      </c>
      <c r="G2418" s="37">
        <v>0.64</v>
      </c>
      <c r="H2418" s="37">
        <v>0.051</v>
      </c>
      <c r="I2418" s="37">
        <v>2.7190882E7</v>
      </c>
      <c r="J2418" s="37">
        <v>0.886</v>
      </c>
      <c r="K2418" s="36" t="s">
        <v>302</v>
      </c>
      <c r="L2418" s="36" t="s">
        <v>259</v>
      </c>
      <c r="M2418" s="31" t="s">
        <v>85</v>
      </c>
    </row>
    <row r="2419" ht="15.75" customHeight="1">
      <c r="A2419" s="37" t="str">
        <f t="shared" si="1"/>
        <v>Panama-The Americas2006</v>
      </c>
      <c r="B2419" s="37">
        <v>0.022</v>
      </c>
      <c r="C2419" s="37">
        <v>0.019</v>
      </c>
      <c r="D2419" s="37">
        <v>79.0</v>
      </c>
      <c r="E2419" s="37">
        <v>73.0</v>
      </c>
      <c r="F2419" s="37">
        <v>0.305</v>
      </c>
      <c r="G2419" s="37">
        <v>0.633</v>
      </c>
      <c r="H2419" s="37">
        <v>0.062</v>
      </c>
      <c r="I2419" s="37">
        <v>3428509.0</v>
      </c>
      <c r="J2419" s="37">
        <v>0.64</v>
      </c>
      <c r="K2419" s="36" t="s">
        <v>288</v>
      </c>
      <c r="L2419" s="36" t="s">
        <v>259</v>
      </c>
      <c r="M2419" s="31" t="s">
        <v>85</v>
      </c>
    </row>
    <row r="2420" ht="15.75" customHeight="1">
      <c r="A2420" s="37" t="str">
        <f t="shared" si="1"/>
        <v>Dominican Republic-The Americas2006</v>
      </c>
      <c r="B2420" s="37">
        <v>0.023</v>
      </c>
      <c r="C2420" s="37">
        <v>0.028</v>
      </c>
      <c r="D2420" s="37">
        <v>75.0</v>
      </c>
      <c r="E2420" s="37">
        <v>69.0</v>
      </c>
      <c r="F2420" s="37">
        <v>0.327</v>
      </c>
      <c r="G2420" s="37">
        <v>0.616</v>
      </c>
      <c r="H2420" s="37">
        <v>0.057</v>
      </c>
      <c r="I2420" s="37">
        <v>9479269.0</v>
      </c>
      <c r="J2420" s="37">
        <v>0.687</v>
      </c>
      <c r="K2420" s="36" t="s">
        <v>276</v>
      </c>
      <c r="L2420" s="36" t="s">
        <v>259</v>
      </c>
      <c r="M2420" s="31" t="s">
        <v>85</v>
      </c>
    </row>
    <row r="2421" ht="15.75" customHeight="1">
      <c r="A2421" s="37" t="str">
        <f t="shared" si="1"/>
        <v>Ecuador-The Americas2006</v>
      </c>
      <c r="B2421" s="37">
        <v>0.023</v>
      </c>
      <c r="C2421" s="37">
        <v>0.023</v>
      </c>
      <c r="D2421" s="37">
        <v>78.0</v>
      </c>
      <c r="E2421" s="37">
        <v>72.0</v>
      </c>
      <c r="F2421" s="37">
        <v>0.323</v>
      </c>
      <c r="G2421" s="37">
        <v>0.62</v>
      </c>
      <c r="H2421" s="37">
        <v>0.057</v>
      </c>
      <c r="I2421" s="37">
        <v>1.4023503E7</v>
      </c>
      <c r="J2421" s="37">
        <v>0.619</v>
      </c>
      <c r="K2421" s="36" t="s">
        <v>277</v>
      </c>
      <c r="L2421" s="36" t="s">
        <v>259</v>
      </c>
      <c r="M2421" s="31" t="s">
        <v>85</v>
      </c>
    </row>
    <row r="2422" ht="15.75" customHeight="1">
      <c r="A2422" s="37" t="str">
        <f t="shared" si="1"/>
        <v>Paraguay-The Americas2006</v>
      </c>
      <c r="B2422" s="37">
        <v>0.025</v>
      </c>
      <c r="C2422" s="37">
        <v>0.023</v>
      </c>
      <c r="D2422" s="37">
        <v>74.0</v>
      </c>
      <c r="E2422" s="37">
        <v>69.0</v>
      </c>
      <c r="F2422" s="37">
        <v>0.353</v>
      </c>
      <c r="G2422" s="37">
        <v>0.598</v>
      </c>
      <c r="H2422" s="37">
        <v>0.048</v>
      </c>
      <c r="I2422" s="37">
        <v>6014781.0</v>
      </c>
      <c r="J2422" s="37">
        <v>0.576</v>
      </c>
      <c r="K2422" s="36" t="s">
        <v>289</v>
      </c>
      <c r="L2422" s="36" t="s">
        <v>259</v>
      </c>
      <c r="M2422" s="31" t="s">
        <v>85</v>
      </c>
    </row>
    <row r="2423" ht="15.75" customHeight="1">
      <c r="A2423" s="37" t="str">
        <f t="shared" si="1"/>
        <v>Nicaragua-The Americas2006</v>
      </c>
      <c r="B2423" s="37">
        <v>0.025</v>
      </c>
      <c r="C2423" s="37">
        <v>0.025</v>
      </c>
      <c r="D2423" s="37">
        <v>75.0</v>
      </c>
      <c r="E2423" s="37">
        <v>69.0</v>
      </c>
      <c r="F2423" s="37">
        <v>0.371</v>
      </c>
      <c r="G2423" s="37">
        <v>0.587</v>
      </c>
      <c r="H2423" s="37">
        <v>0.042</v>
      </c>
      <c r="I2423" s="37">
        <v>5524927.0</v>
      </c>
      <c r="J2423" s="37">
        <v>0.562</v>
      </c>
      <c r="K2423" s="36" t="s">
        <v>287</v>
      </c>
      <c r="L2423" s="36" t="s">
        <v>259</v>
      </c>
      <c r="M2423" s="31" t="s">
        <v>85</v>
      </c>
    </row>
    <row r="2424" ht="15.75" customHeight="1">
      <c r="A2424" s="37" t="str">
        <f t="shared" si="1"/>
        <v>Belize-The Americas2006</v>
      </c>
      <c r="B2424" s="37">
        <v>0.026</v>
      </c>
      <c r="C2424" s="37">
        <v>0.018</v>
      </c>
      <c r="D2424" s="37">
        <v>75.0</v>
      </c>
      <c r="E2424" s="37">
        <v>69.0</v>
      </c>
      <c r="F2424" s="37">
        <v>0.374</v>
      </c>
      <c r="G2424" s="37">
        <v>0.585</v>
      </c>
      <c r="H2424" s="37">
        <v>0.04</v>
      </c>
      <c r="I2424" s="37">
        <v>278985.0</v>
      </c>
      <c r="J2424" s="37">
        <v>0.46</v>
      </c>
      <c r="K2424" s="36" t="s">
        <v>264</v>
      </c>
      <c r="L2424" s="36" t="s">
        <v>259</v>
      </c>
      <c r="M2424" s="31" t="s">
        <v>85</v>
      </c>
    </row>
    <row r="2425" ht="15.75" customHeight="1">
      <c r="A2425" s="37" t="str">
        <f t="shared" si="1"/>
        <v>Haiti-The Americas2006</v>
      </c>
      <c r="B2425" s="37">
        <v>0.028</v>
      </c>
      <c r="C2425" s="37">
        <v>0.064</v>
      </c>
      <c r="D2425" s="37">
        <v>62.0</v>
      </c>
      <c r="E2425" s="37">
        <v>58.0</v>
      </c>
      <c r="F2425" s="37">
        <v>0.377</v>
      </c>
      <c r="G2425" s="37">
        <v>0.581</v>
      </c>
      <c r="H2425" s="37">
        <v>0.042</v>
      </c>
      <c r="I2425" s="37">
        <v>9388642.0</v>
      </c>
      <c r="J2425" s="37">
        <v>0.458</v>
      </c>
      <c r="K2425" s="36" t="s">
        <v>283</v>
      </c>
      <c r="L2425" s="36" t="s">
        <v>259</v>
      </c>
      <c r="M2425" s="31" t="s">
        <v>85</v>
      </c>
    </row>
    <row r="2426" ht="15.75" customHeight="1">
      <c r="A2426" s="37" t="str">
        <f t="shared" si="1"/>
        <v>Bolivia-The Americas2006</v>
      </c>
      <c r="B2426" s="37">
        <v>0.028</v>
      </c>
      <c r="C2426" s="37">
        <v>0.042</v>
      </c>
      <c r="D2426" s="37">
        <v>67.0</v>
      </c>
      <c r="E2426" s="37">
        <v>63.0</v>
      </c>
      <c r="F2426" s="37">
        <v>0.379</v>
      </c>
      <c r="G2426" s="37">
        <v>0.576</v>
      </c>
      <c r="H2426" s="37">
        <v>0.045</v>
      </c>
      <c r="I2426" s="37">
        <v>9517395.0</v>
      </c>
      <c r="J2426" s="37">
        <v>0.647</v>
      </c>
      <c r="K2426" s="36" t="s">
        <v>266</v>
      </c>
      <c r="L2426" s="36" t="s">
        <v>259</v>
      </c>
      <c r="M2426" s="31" t="s">
        <v>85</v>
      </c>
    </row>
    <row r="2427" ht="15.75" customHeight="1">
      <c r="A2427" s="37" t="str">
        <f t="shared" si="1"/>
        <v>Honduras-The Americas2006</v>
      </c>
      <c r="B2427" s="37">
        <v>0.028</v>
      </c>
      <c r="C2427" s="37">
        <v>0.025</v>
      </c>
      <c r="D2427" s="37">
        <v>74.0</v>
      </c>
      <c r="E2427" s="37">
        <v>69.0</v>
      </c>
      <c r="F2427" s="37">
        <v>0.392</v>
      </c>
      <c r="G2427" s="37">
        <v>0.566</v>
      </c>
      <c r="H2427" s="37">
        <v>0.042</v>
      </c>
      <c r="I2427" s="37">
        <v>7037428.0</v>
      </c>
      <c r="J2427" s="37">
        <v>0.492</v>
      </c>
      <c r="K2427" s="36" t="s">
        <v>284</v>
      </c>
      <c r="L2427" s="36" t="s">
        <v>259</v>
      </c>
      <c r="M2427" s="31" t="s">
        <v>85</v>
      </c>
    </row>
    <row r="2428" ht="15.75" customHeight="1">
      <c r="A2428" s="37" t="str">
        <f t="shared" si="1"/>
        <v>Guatemala-The Americas2006</v>
      </c>
      <c r="B2428" s="37">
        <v>0.034</v>
      </c>
      <c r="C2428" s="37">
        <v>0.032</v>
      </c>
      <c r="D2428" s="37">
        <v>73.0</v>
      </c>
      <c r="E2428" s="37">
        <v>66.0</v>
      </c>
      <c r="F2428" s="37">
        <v>0.429</v>
      </c>
      <c r="G2428" s="37">
        <v>0.528</v>
      </c>
      <c r="H2428" s="37">
        <v>0.043</v>
      </c>
      <c r="I2428" s="37">
        <v>1.2995374E7</v>
      </c>
      <c r="J2428" s="37">
        <v>0.476</v>
      </c>
      <c r="K2428" s="36" t="s">
        <v>281</v>
      </c>
      <c r="L2428" s="36" t="s">
        <v>259</v>
      </c>
      <c r="M2428" s="31" t="s">
        <v>85</v>
      </c>
    </row>
    <row r="2429" ht="15.75" customHeight="1">
      <c r="A2429" s="37" t="str">
        <f t="shared" si="1"/>
        <v>Turks and Caicos Islands-The Americas2007</v>
      </c>
      <c r="B2429" s="36"/>
      <c r="C2429" s="36"/>
      <c r="D2429" s="36"/>
      <c r="E2429" s="36"/>
      <c r="F2429" s="36"/>
      <c r="G2429" s="36"/>
      <c r="H2429" s="36"/>
      <c r="I2429" s="37">
        <v>28638.0</v>
      </c>
      <c r="J2429" s="37">
        <v>0.888</v>
      </c>
      <c r="K2429" s="36" t="s">
        <v>299</v>
      </c>
      <c r="L2429" s="36" t="s">
        <v>259</v>
      </c>
      <c r="M2429" s="31" t="s">
        <v>86</v>
      </c>
    </row>
    <row r="2430" ht="15.75" customHeight="1">
      <c r="A2430" s="37" t="str">
        <f t="shared" si="1"/>
        <v>Dominica-The Americas2007</v>
      </c>
      <c r="B2430" s="36"/>
      <c r="C2430" s="37">
        <v>0.012</v>
      </c>
      <c r="D2430" s="36"/>
      <c r="E2430" s="36"/>
      <c r="F2430" s="36"/>
      <c r="G2430" s="36"/>
      <c r="H2430" s="36"/>
      <c r="I2430" s="37">
        <v>70795.0</v>
      </c>
      <c r="J2430" s="37">
        <v>0.672</v>
      </c>
      <c r="K2430" s="36" t="s">
        <v>275</v>
      </c>
      <c r="L2430" s="36" t="s">
        <v>259</v>
      </c>
      <c r="M2430" s="31" t="s">
        <v>86</v>
      </c>
    </row>
    <row r="2431" ht="15.75" customHeight="1">
      <c r="A2431" s="37" t="str">
        <f t="shared" si="1"/>
        <v>St. Kitts and Nevis-The Americas2007</v>
      </c>
      <c r="B2431" s="36"/>
      <c r="C2431" s="37">
        <v>0.01</v>
      </c>
      <c r="D2431" s="36"/>
      <c r="E2431" s="36"/>
      <c r="F2431" s="36"/>
      <c r="G2431" s="36"/>
      <c r="H2431" s="36"/>
      <c r="I2431" s="37">
        <v>50478.0</v>
      </c>
      <c r="J2431" s="37">
        <v>0.319</v>
      </c>
      <c r="K2431" s="36" t="s">
        <v>293</v>
      </c>
      <c r="L2431" s="36" t="s">
        <v>259</v>
      </c>
      <c r="M2431" s="31" t="s">
        <v>86</v>
      </c>
    </row>
    <row r="2432" ht="15.75" customHeight="1">
      <c r="A2432" s="37" t="str">
        <f t="shared" si="1"/>
        <v>Sint Maarten (Dutch part)-The Americas2007</v>
      </c>
      <c r="B2432" s="36"/>
      <c r="C2432" s="36"/>
      <c r="D2432" s="37">
        <v>77.0</v>
      </c>
      <c r="E2432" s="37">
        <v>72.0</v>
      </c>
      <c r="F2432" s="36"/>
      <c r="G2432" s="36"/>
      <c r="H2432" s="36"/>
      <c r="I2432" s="37">
        <v>39464.0</v>
      </c>
      <c r="J2432" s="37">
        <v>1.0</v>
      </c>
      <c r="K2432" s="36" t="s">
        <v>292</v>
      </c>
      <c r="L2432" s="36" t="s">
        <v>259</v>
      </c>
      <c r="M2432" s="31" t="s">
        <v>86</v>
      </c>
    </row>
    <row r="2433" ht="15.75" customHeight="1">
      <c r="A2433" s="37" t="str">
        <f t="shared" si="1"/>
        <v>Cuba-The Americas2007</v>
      </c>
      <c r="B2433" s="37">
        <v>0.011</v>
      </c>
      <c r="C2433" s="37">
        <v>0.005</v>
      </c>
      <c r="D2433" s="37">
        <v>80.0</v>
      </c>
      <c r="E2433" s="37">
        <v>76.0</v>
      </c>
      <c r="F2433" s="37">
        <v>0.186</v>
      </c>
      <c r="G2433" s="37">
        <v>0.699</v>
      </c>
      <c r="H2433" s="37">
        <v>0.115</v>
      </c>
      <c r="I2433" s="37">
        <v>1.1301674E7</v>
      </c>
      <c r="J2433" s="37">
        <v>0.763</v>
      </c>
      <c r="K2433" s="36" t="s">
        <v>273</v>
      </c>
      <c r="L2433" s="36" t="s">
        <v>259</v>
      </c>
      <c r="M2433" s="31" t="s">
        <v>86</v>
      </c>
    </row>
    <row r="2434" ht="15.75" customHeight="1">
      <c r="A2434" s="37" t="str">
        <f t="shared" si="1"/>
        <v>Canada-The Americas2007</v>
      </c>
      <c r="B2434" s="37">
        <v>0.011</v>
      </c>
      <c r="C2434" s="37">
        <v>0.005</v>
      </c>
      <c r="D2434" s="37">
        <v>83.0</v>
      </c>
      <c r="E2434" s="37">
        <v>78.0</v>
      </c>
      <c r="F2434" s="37">
        <v>0.171</v>
      </c>
      <c r="G2434" s="37">
        <v>0.695</v>
      </c>
      <c r="H2434" s="37">
        <v>0.134</v>
      </c>
      <c r="I2434" s="37">
        <v>3.2887928E7</v>
      </c>
      <c r="J2434" s="37">
        <v>0.804</v>
      </c>
      <c r="K2434" s="36" t="s">
        <v>268</v>
      </c>
      <c r="L2434" s="36" t="s">
        <v>259</v>
      </c>
      <c r="M2434" s="31" t="s">
        <v>86</v>
      </c>
    </row>
    <row r="2435" ht="15.75" customHeight="1">
      <c r="A2435" s="37" t="str">
        <f t="shared" si="1"/>
        <v>Aruba-The Americas2007</v>
      </c>
      <c r="B2435" s="37">
        <v>0.012</v>
      </c>
      <c r="C2435" s="36"/>
      <c r="D2435" s="37">
        <v>77.0</v>
      </c>
      <c r="E2435" s="37">
        <v>72.0</v>
      </c>
      <c r="F2435" s="37">
        <v>0.212</v>
      </c>
      <c r="G2435" s="37">
        <v>0.696</v>
      </c>
      <c r="H2435" s="37">
        <v>0.092</v>
      </c>
      <c r="I2435" s="37">
        <v>101219.0</v>
      </c>
      <c r="J2435" s="37">
        <v>0.441</v>
      </c>
      <c r="K2435" s="36" t="s">
        <v>261</v>
      </c>
      <c r="L2435" s="36" t="s">
        <v>259</v>
      </c>
      <c r="M2435" s="31" t="s">
        <v>86</v>
      </c>
    </row>
    <row r="2436" ht="15.75" customHeight="1">
      <c r="A2436" s="37" t="str">
        <f t="shared" si="1"/>
        <v>Puerto Rico-The Americas2007</v>
      </c>
      <c r="B2436" s="37">
        <v>0.012</v>
      </c>
      <c r="C2436" s="36"/>
      <c r="D2436" s="37">
        <v>83.0</v>
      </c>
      <c r="E2436" s="37">
        <v>74.0</v>
      </c>
      <c r="F2436" s="37">
        <v>0.215</v>
      </c>
      <c r="G2436" s="37">
        <v>0.66</v>
      </c>
      <c r="H2436" s="37">
        <v>0.125</v>
      </c>
      <c r="I2436" s="37">
        <v>3782995.0</v>
      </c>
      <c r="J2436" s="37">
        <v>0.94</v>
      </c>
      <c r="K2436" s="36" t="s">
        <v>291</v>
      </c>
      <c r="L2436" s="36" t="s">
        <v>259</v>
      </c>
      <c r="M2436" s="31" t="s">
        <v>86</v>
      </c>
    </row>
    <row r="2437" ht="15.75" customHeight="1">
      <c r="A2437" s="37" t="str">
        <f t="shared" si="1"/>
        <v>Barbados-The Americas2007</v>
      </c>
      <c r="B2437" s="37">
        <v>0.013</v>
      </c>
      <c r="C2437" s="37">
        <v>0.014</v>
      </c>
      <c r="D2437" s="37">
        <v>77.0</v>
      </c>
      <c r="E2437" s="37">
        <v>72.0</v>
      </c>
      <c r="F2437" s="37">
        <v>0.2</v>
      </c>
      <c r="G2437" s="37">
        <v>0.694</v>
      </c>
      <c r="H2437" s="37">
        <v>0.106</v>
      </c>
      <c r="I2437" s="37">
        <v>276277.0</v>
      </c>
      <c r="J2437" s="37">
        <v>0.326</v>
      </c>
      <c r="K2437" s="36" t="s">
        <v>263</v>
      </c>
      <c r="L2437" s="36" t="s">
        <v>259</v>
      </c>
      <c r="M2437" s="31" t="s">
        <v>86</v>
      </c>
    </row>
    <row r="2438" ht="15.75" customHeight="1">
      <c r="A2438" s="37" t="str">
        <f t="shared" si="1"/>
        <v>Curacao-The Americas2007</v>
      </c>
      <c r="B2438" s="37">
        <v>0.013</v>
      </c>
      <c r="C2438" s="36"/>
      <c r="D2438" s="37">
        <v>79.0</v>
      </c>
      <c r="E2438" s="37">
        <v>72.0</v>
      </c>
      <c r="F2438" s="37">
        <v>0.203</v>
      </c>
      <c r="G2438" s="37">
        <v>0.671</v>
      </c>
      <c r="H2438" s="37">
        <v>0.126</v>
      </c>
      <c r="I2438" s="37">
        <v>143026.0</v>
      </c>
      <c r="J2438" s="37">
        <v>0.903</v>
      </c>
      <c r="K2438" s="36" t="s">
        <v>274</v>
      </c>
      <c r="L2438" s="36" t="s">
        <v>259</v>
      </c>
      <c r="M2438" s="31" t="s">
        <v>86</v>
      </c>
    </row>
    <row r="2439" ht="15.75" customHeight="1">
      <c r="A2439" s="37" t="str">
        <f t="shared" si="1"/>
        <v>Bermuda-The Americas2007</v>
      </c>
      <c r="B2439" s="37">
        <v>0.013</v>
      </c>
      <c r="C2439" s="36"/>
      <c r="D2439" s="37">
        <v>82.0</v>
      </c>
      <c r="E2439" s="37">
        <v>76.0</v>
      </c>
      <c r="F2439" s="36"/>
      <c r="G2439" s="36"/>
      <c r="H2439" s="36"/>
      <c r="I2439" s="37">
        <v>64888.0</v>
      </c>
      <c r="J2439" s="37">
        <v>1.0</v>
      </c>
      <c r="K2439" s="36" t="s">
        <v>265</v>
      </c>
      <c r="L2439" s="36" t="s">
        <v>259</v>
      </c>
      <c r="M2439" s="31" t="s">
        <v>86</v>
      </c>
    </row>
    <row r="2440" ht="15.75" customHeight="1">
      <c r="A2440" s="37" t="str">
        <f t="shared" si="1"/>
        <v>Cayman Islands-The Americas2007</v>
      </c>
      <c r="B2440" s="37">
        <v>0.014</v>
      </c>
      <c r="C2440" s="36"/>
      <c r="D2440" s="36"/>
      <c r="E2440" s="36"/>
      <c r="F2440" s="36"/>
      <c r="G2440" s="36"/>
      <c r="H2440" s="36"/>
      <c r="I2440" s="37">
        <v>51472.0</v>
      </c>
      <c r="J2440" s="37">
        <v>1.0</v>
      </c>
      <c r="K2440" s="36" t="s">
        <v>269</v>
      </c>
      <c r="L2440" s="36" t="s">
        <v>259</v>
      </c>
      <c r="M2440" s="31" t="s">
        <v>86</v>
      </c>
    </row>
    <row r="2441" ht="15.75" customHeight="1">
      <c r="A2441" s="37" t="str">
        <f t="shared" si="1"/>
        <v>United States-The Americas2007</v>
      </c>
      <c r="B2441" s="37">
        <v>0.014</v>
      </c>
      <c r="C2441" s="37">
        <v>0.007</v>
      </c>
      <c r="D2441" s="37">
        <v>80.0</v>
      </c>
      <c r="E2441" s="37">
        <v>75.0</v>
      </c>
      <c r="F2441" s="37">
        <v>0.202</v>
      </c>
      <c r="G2441" s="37">
        <v>0.673</v>
      </c>
      <c r="H2441" s="37">
        <v>0.125</v>
      </c>
      <c r="I2441" s="37">
        <v>3.01231207E8</v>
      </c>
      <c r="J2441" s="37">
        <v>0.803</v>
      </c>
      <c r="K2441" s="36" t="s">
        <v>300</v>
      </c>
      <c r="L2441" s="36" t="s">
        <v>259</v>
      </c>
      <c r="M2441" s="31" t="s">
        <v>86</v>
      </c>
    </row>
    <row r="2442" ht="15.75" customHeight="1">
      <c r="A2442" s="37" t="str">
        <f t="shared" si="1"/>
        <v>Trinidad and Tobago-The Americas2007</v>
      </c>
      <c r="B2442" s="37">
        <v>0.015</v>
      </c>
      <c r="C2442" s="37">
        <v>0.023</v>
      </c>
      <c r="D2442" s="37">
        <v>73.0</v>
      </c>
      <c r="E2442" s="37">
        <v>66.0</v>
      </c>
      <c r="F2442" s="37">
        <v>0.211</v>
      </c>
      <c r="G2442" s="37">
        <v>0.713</v>
      </c>
      <c r="H2442" s="37">
        <v>0.076</v>
      </c>
      <c r="I2442" s="37">
        <v>1310040.0</v>
      </c>
      <c r="J2442" s="37">
        <v>0.096</v>
      </c>
      <c r="K2442" s="36" t="s">
        <v>298</v>
      </c>
      <c r="L2442" s="36" t="s">
        <v>259</v>
      </c>
      <c r="M2442" s="31" t="s">
        <v>86</v>
      </c>
    </row>
    <row r="2443" ht="15.75" customHeight="1">
      <c r="A2443" s="37" t="str">
        <f t="shared" si="1"/>
        <v>Greenland-The Americas2007</v>
      </c>
      <c r="B2443" s="37">
        <v>0.015</v>
      </c>
      <c r="C2443" s="36"/>
      <c r="D2443" s="37">
        <v>72.0</v>
      </c>
      <c r="E2443" s="37">
        <v>68.0</v>
      </c>
      <c r="F2443" s="36"/>
      <c r="G2443" s="36"/>
      <c r="H2443" s="36"/>
      <c r="I2443" s="37">
        <v>56555.0</v>
      </c>
      <c r="J2443" s="37">
        <v>0.835</v>
      </c>
      <c r="K2443" s="36" t="s">
        <v>279</v>
      </c>
      <c r="L2443" s="36" t="s">
        <v>259</v>
      </c>
      <c r="M2443" s="31" t="s">
        <v>86</v>
      </c>
    </row>
    <row r="2444" ht="15.75" customHeight="1">
      <c r="A2444" s="37" t="str">
        <f t="shared" si="1"/>
        <v>Bahamas, The-The Americas2007</v>
      </c>
      <c r="B2444" s="37">
        <v>0.015</v>
      </c>
      <c r="C2444" s="37">
        <v>0.012</v>
      </c>
      <c r="D2444" s="37">
        <v>77.0</v>
      </c>
      <c r="E2444" s="37">
        <v>71.0</v>
      </c>
      <c r="F2444" s="37">
        <v>0.242</v>
      </c>
      <c r="G2444" s="37">
        <v>0.693</v>
      </c>
      <c r="H2444" s="37">
        <v>0.065</v>
      </c>
      <c r="I2444" s="37">
        <v>342049.0</v>
      </c>
      <c r="J2444" s="37">
        <v>0.824</v>
      </c>
      <c r="K2444" s="36" t="s">
        <v>262</v>
      </c>
      <c r="L2444" s="36" t="s">
        <v>259</v>
      </c>
      <c r="M2444" s="31" t="s">
        <v>86</v>
      </c>
    </row>
    <row r="2445" ht="15.75" customHeight="1">
      <c r="A2445" s="37" t="str">
        <f t="shared" si="1"/>
        <v>Uruguay-The Americas2007</v>
      </c>
      <c r="B2445" s="37">
        <v>0.015</v>
      </c>
      <c r="C2445" s="37">
        <v>0.012</v>
      </c>
      <c r="D2445" s="37">
        <v>80.0</v>
      </c>
      <c r="E2445" s="37">
        <v>73.0</v>
      </c>
      <c r="F2445" s="37">
        <v>0.233</v>
      </c>
      <c r="G2445" s="37">
        <v>0.63</v>
      </c>
      <c r="H2445" s="37">
        <v>0.137</v>
      </c>
      <c r="I2445" s="37">
        <v>3338384.0</v>
      </c>
      <c r="J2445" s="37">
        <v>0.938</v>
      </c>
      <c r="K2445" s="36" t="s">
        <v>301</v>
      </c>
      <c r="L2445" s="36" t="s">
        <v>259</v>
      </c>
      <c r="M2445" s="31" t="s">
        <v>86</v>
      </c>
    </row>
    <row r="2446" ht="15.75" customHeight="1">
      <c r="A2446" s="37" t="str">
        <f t="shared" si="1"/>
        <v>Chile-The Americas2007</v>
      </c>
      <c r="B2446" s="37">
        <v>0.015</v>
      </c>
      <c r="C2446" s="37">
        <v>0.008</v>
      </c>
      <c r="D2446" s="37">
        <v>82.0</v>
      </c>
      <c r="E2446" s="37">
        <v>76.0</v>
      </c>
      <c r="F2446" s="37">
        <v>0.237</v>
      </c>
      <c r="G2446" s="37">
        <v>0.678</v>
      </c>
      <c r="H2446" s="37">
        <v>0.085</v>
      </c>
      <c r="I2446" s="37">
        <v>1.6668892E7</v>
      </c>
      <c r="J2446" s="37">
        <v>0.879</v>
      </c>
      <c r="K2446" s="36" t="s">
        <v>270</v>
      </c>
      <c r="L2446" s="36" t="s">
        <v>259</v>
      </c>
      <c r="M2446" s="31" t="s">
        <v>86</v>
      </c>
    </row>
    <row r="2447" ht="15.75" customHeight="1">
      <c r="A2447" s="37" t="str">
        <f t="shared" si="1"/>
        <v>Jamaica-The Americas2007</v>
      </c>
      <c r="B2447" s="37">
        <v>0.016</v>
      </c>
      <c r="C2447" s="37">
        <v>0.017</v>
      </c>
      <c r="D2447" s="37">
        <v>75.0</v>
      </c>
      <c r="E2447" s="37">
        <v>69.0</v>
      </c>
      <c r="F2447" s="37">
        <v>0.304</v>
      </c>
      <c r="G2447" s="37">
        <v>0.618</v>
      </c>
      <c r="H2447" s="37">
        <v>0.077</v>
      </c>
      <c r="I2447" s="37">
        <v>2662481.0</v>
      </c>
      <c r="J2447" s="37">
        <v>0.532</v>
      </c>
      <c r="K2447" s="36" t="s">
        <v>285</v>
      </c>
      <c r="L2447" s="36" t="s">
        <v>259</v>
      </c>
      <c r="M2447" s="31" t="s">
        <v>86</v>
      </c>
    </row>
    <row r="2448" ht="15.75" customHeight="1">
      <c r="A2448" s="37" t="str">
        <f t="shared" si="1"/>
        <v>Brazil-The Americas2007</v>
      </c>
      <c r="B2448" s="37">
        <v>0.017</v>
      </c>
      <c r="C2448" s="37">
        <v>0.018</v>
      </c>
      <c r="D2448" s="37">
        <v>76.0</v>
      </c>
      <c r="E2448" s="37">
        <v>69.0</v>
      </c>
      <c r="F2448" s="37">
        <v>0.268</v>
      </c>
      <c r="G2448" s="37">
        <v>0.668</v>
      </c>
      <c r="H2448" s="37">
        <v>0.064</v>
      </c>
      <c r="I2448" s="37">
        <v>1.89996976E8</v>
      </c>
      <c r="J2448" s="37">
        <v>0.834</v>
      </c>
      <c r="K2448" s="36" t="s">
        <v>267</v>
      </c>
      <c r="L2448" s="36" t="s">
        <v>259</v>
      </c>
      <c r="M2448" s="31" t="s">
        <v>86</v>
      </c>
    </row>
    <row r="2449" ht="15.75" customHeight="1">
      <c r="A2449" s="37" t="str">
        <f t="shared" si="1"/>
        <v>St. Lucia-The Americas2007</v>
      </c>
      <c r="B2449" s="37">
        <v>0.017</v>
      </c>
      <c r="C2449" s="37">
        <v>0.014</v>
      </c>
      <c r="D2449" s="37">
        <v>76.0</v>
      </c>
      <c r="E2449" s="37">
        <v>71.0</v>
      </c>
      <c r="F2449" s="37">
        <v>0.27</v>
      </c>
      <c r="G2449" s="37">
        <v>0.653</v>
      </c>
      <c r="H2449" s="37">
        <v>0.077</v>
      </c>
      <c r="I2449" s="37">
        <v>170149.0</v>
      </c>
      <c r="J2449" s="37">
        <v>0.211</v>
      </c>
      <c r="K2449" s="36" t="s">
        <v>294</v>
      </c>
      <c r="L2449" s="36" t="s">
        <v>259</v>
      </c>
      <c r="M2449" s="31" t="s">
        <v>86</v>
      </c>
    </row>
    <row r="2450" ht="15.75" customHeight="1">
      <c r="A2450" s="37" t="str">
        <f t="shared" si="1"/>
        <v>Argentina-The Americas2007</v>
      </c>
      <c r="B2450" s="37">
        <v>0.017</v>
      </c>
      <c r="C2450" s="37">
        <v>0.014</v>
      </c>
      <c r="D2450" s="37">
        <v>79.0</v>
      </c>
      <c r="E2450" s="37">
        <v>71.0</v>
      </c>
      <c r="F2450" s="37">
        <v>0.257</v>
      </c>
      <c r="G2450" s="37">
        <v>0.639</v>
      </c>
      <c r="H2450" s="37">
        <v>0.104</v>
      </c>
      <c r="I2450" s="37">
        <v>3.9331357E7</v>
      </c>
      <c r="J2450" s="37">
        <v>0.904</v>
      </c>
      <c r="K2450" s="36" t="s">
        <v>260</v>
      </c>
      <c r="L2450" s="36" t="s">
        <v>259</v>
      </c>
      <c r="M2450" s="31" t="s">
        <v>86</v>
      </c>
    </row>
    <row r="2451" ht="15.75" customHeight="1">
      <c r="A2451" s="37" t="str">
        <f t="shared" si="1"/>
        <v>St. Martin (French part)-The Americas2007</v>
      </c>
      <c r="B2451" s="37">
        <v>0.017</v>
      </c>
      <c r="C2451" s="36"/>
      <c r="D2451" s="37">
        <v>82.0</v>
      </c>
      <c r="E2451" s="37">
        <v>75.0</v>
      </c>
      <c r="F2451" s="36"/>
      <c r="G2451" s="36"/>
      <c r="H2451" s="36"/>
      <c r="I2451" s="37">
        <v>28905.0</v>
      </c>
      <c r="J2451" s="36"/>
      <c r="K2451" s="36" t="s">
        <v>295</v>
      </c>
      <c r="L2451" s="36" t="s">
        <v>259</v>
      </c>
      <c r="M2451" s="31" t="s">
        <v>86</v>
      </c>
    </row>
    <row r="2452" ht="15.75" customHeight="1">
      <c r="A2452" s="37" t="str">
        <f t="shared" si="1"/>
        <v>Costa Rica-The Americas2007</v>
      </c>
      <c r="B2452" s="37">
        <v>0.017</v>
      </c>
      <c r="C2452" s="37">
        <v>0.009</v>
      </c>
      <c r="D2452" s="37">
        <v>81.0</v>
      </c>
      <c r="E2452" s="37">
        <v>76.0</v>
      </c>
      <c r="F2452" s="37">
        <v>0.266</v>
      </c>
      <c r="G2452" s="37">
        <v>0.673</v>
      </c>
      <c r="H2452" s="37">
        <v>0.061</v>
      </c>
      <c r="I2452" s="37">
        <v>4463226.0</v>
      </c>
      <c r="J2452" s="37">
        <v>0.682</v>
      </c>
      <c r="K2452" s="36" t="s">
        <v>272</v>
      </c>
      <c r="L2452" s="36" t="s">
        <v>259</v>
      </c>
      <c r="M2452" s="31" t="s">
        <v>86</v>
      </c>
    </row>
    <row r="2453" ht="15.75" customHeight="1">
      <c r="A2453" s="37" t="str">
        <f t="shared" si="1"/>
        <v>St. Vincent and the Grenadines-The Americas2007</v>
      </c>
      <c r="B2453" s="37">
        <v>0.018</v>
      </c>
      <c r="C2453" s="37">
        <v>0.019</v>
      </c>
      <c r="D2453" s="37">
        <v>74.0</v>
      </c>
      <c r="E2453" s="37">
        <v>70.0</v>
      </c>
      <c r="F2453" s="37">
        <v>0.276</v>
      </c>
      <c r="G2453" s="37">
        <v>0.653</v>
      </c>
      <c r="H2453" s="37">
        <v>0.07</v>
      </c>
      <c r="I2453" s="37">
        <v>109045.0</v>
      </c>
      <c r="J2453" s="37">
        <v>0.477</v>
      </c>
      <c r="K2453" s="36" t="s">
        <v>296</v>
      </c>
      <c r="L2453" s="36" t="s">
        <v>259</v>
      </c>
      <c r="M2453" s="31" t="s">
        <v>86</v>
      </c>
    </row>
    <row r="2454" ht="15.75" customHeight="1">
      <c r="A2454" s="37" t="str">
        <f t="shared" si="1"/>
        <v>Antigua and Barbuda-The Americas2007</v>
      </c>
      <c r="B2454" s="37">
        <v>0.018</v>
      </c>
      <c r="C2454" s="37">
        <v>0.01</v>
      </c>
      <c r="D2454" s="37">
        <v>77.0</v>
      </c>
      <c r="E2454" s="37">
        <v>72.0</v>
      </c>
      <c r="F2454" s="37">
        <v>0.276</v>
      </c>
      <c r="G2454" s="37">
        <v>0.651</v>
      </c>
      <c r="H2454" s="37">
        <v>0.073</v>
      </c>
      <c r="I2454" s="37">
        <v>84397.0</v>
      </c>
      <c r="J2454" s="37">
        <v>0.28</v>
      </c>
      <c r="K2454" s="36" t="s">
        <v>258</v>
      </c>
      <c r="L2454" s="36" t="s">
        <v>259</v>
      </c>
      <c r="M2454" s="31" t="s">
        <v>86</v>
      </c>
    </row>
    <row r="2455" ht="15.75" customHeight="1">
      <c r="A2455" s="37" t="str">
        <f t="shared" si="1"/>
        <v>Suriname-The Americas2007</v>
      </c>
      <c r="B2455" s="37">
        <v>0.019</v>
      </c>
      <c r="C2455" s="37">
        <v>0.024</v>
      </c>
      <c r="D2455" s="37">
        <v>73.0</v>
      </c>
      <c r="E2455" s="37">
        <v>66.0</v>
      </c>
      <c r="F2455" s="37">
        <v>0.295</v>
      </c>
      <c r="G2455" s="37">
        <v>0.643</v>
      </c>
      <c r="H2455" s="37">
        <v>0.062</v>
      </c>
      <c r="I2455" s="37">
        <v>510433.0</v>
      </c>
      <c r="J2455" s="37">
        <v>0.665</v>
      </c>
      <c r="K2455" s="36" t="s">
        <v>297</v>
      </c>
      <c r="L2455" s="36" t="s">
        <v>259</v>
      </c>
      <c r="M2455" s="31" t="s">
        <v>86</v>
      </c>
    </row>
    <row r="2456" ht="15.75" customHeight="1">
      <c r="A2456" s="37" t="str">
        <f t="shared" si="1"/>
        <v>Grenada-The Americas2007</v>
      </c>
      <c r="B2456" s="37">
        <v>0.019</v>
      </c>
      <c r="C2456" s="37">
        <v>0.012</v>
      </c>
      <c r="D2456" s="37">
        <v>74.0</v>
      </c>
      <c r="E2456" s="37">
        <v>69.0</v>
      </c>
      <c r="F2456" s="37">
        <v>0.287</v>
      </c>
      <c r="G2456" s="37">
        <v>0.638</v>
      </c>
      <c r="H2456" s="37">
        <v>0.075</v>
      </c>
      <c r="I2456" s="37">
        <v>103586.0</v>
      </c>
      <c r="J2456" s="37">
        <v>0.358</v>
      </c>
      <c r="K2456" s="36" t="s">
        <v>280</v>
      </c>
      <c r="L2456" s="36" t="s">
        <v>259</v>
      </c>
      <c r="M2456" s="31" t="s">
        <v>86</v>
      </c>
    </row>
    <row r="2457" ht="15.75" customHeight="1">
      <c r="A2457" s="37" t="str">
        <f t="shared" si="1"/>
        <v>El Salvador-The Americas2007</v>
      </c>
      <c r="B2457" s="37">
        <v>0.021</v>
      </c>
      <c r="C2457" s="37">
        <v>0.018</v>
      </c>
      <c r="D2457" s="37">
        <v>76.0</v>
      </c>
      <c r="E2457" s="37">
        <v>66.0</v>
      </c>
      <c r="F2457" s="37">
        <v>0.343</v>
      </c>
      <c r="G2457" s="37">
        <v>0.592</v>
      </c>
      <c r="H2457" s="37">
        <v>0.065</v>
      </c>
      <c r="I2457" s="37">
        <v>6122952.0</v>
      </c>
      <c r="J2457" s="37">
        <v>0.627</v>
      </c>
      <c r="K2457" s="36" t="s">
        <v>278</v>
      </c>
      <c r="L2457" s="36" t="s">
        <v>259</v>
      </c>
      <c r="M2457" s="31" t="s">
        <v>86</v>
      </c>
    </row>
    <row r="2458" ht="15.75" customHeight="1">
      <c r="A2458" s="37" t="str">
        <f t="shared" si="1"/>
        <v>Colombia-The Americas2007</v>
      </c>
      <c r="B2458" s="37">
        <v>0.021</v>
      </c>
      <c r="C2458" s="37">
        <v>0.017</v>
      </c>
      <c r="D2458" s="37">
        <v>77.0</v>
      </c>
      <c r="E2458" s="37">
        <v>69.0</v>
      </c>
      <c r="F2458" s="37">
        <v>0.3</v>
      </c>
      <c r="G2458" s="37">
        <v>0.648</v>
      </c>
      <c r="H2458" s="37">
        <v>0.052</v>
      </c>
      <c r="I2458" s="37">
        <v>4.449839E7</v>
      </c>
      <c r="J2458" s="37">
        <v>0.742</v>
      </c>
      <c r="K2458" s="36" t="s">
        <v>271</v>
      </c>
      <c r="L2458" s="36" t="s">
        <v>259</v>
      </c>
      <c r="M2458" s="31" t="s">
        <v>86</v>
      </c>
    </row>
    <row r="2459" ht="15.75" customHeight="1">
      <c r="A2459" s="37" t="str">
        <f t="shared" si="1"/>
        <v>Peru-The Americas2007</v>
      </c>
      <c r="B2459" s="37">
        <v>0.021</v>
      </c>
      <c r="C2459" s="37">
        <v>0.019</v>
      </c>
      <c r="D2459" s="37">
        <v>76.0</v>
      </c>
      <c r="E2459" s="37">
        <v>70.0</v>
      </c>
      <c r="F2459" s="37">
        <v>0.312</v>
      </c>
      <c r="G2459" s="37">
        <v>0.632</v>
      </c>
      <c r="H2459" s="37">
        <v>0.056</v>
      </c>
      <c r="I2459" s="37">
        <v>2.832841E7</v>
      </c>
      <c r="J2459" s="37">
        <v>0.758</v>
      </c>
      <c r="K2459" s="36" t="s">
        <v>290</v>
      </c>
      <c r="L2459" s="36" t="s">
        <v>259</v>
      </c>
      <c r="M2459" s="31" t="s">
        <v>86</v>
      </c>
    </row>
    <row r="2460" ht="15.75" customHeight="1">
      <c r="A2460" s="37" t="str">
        <f t="shared" si="1"/>
        <v>Mexico-The Americas2007</v>
      </c>
      <c r="B2460" s="37">
        <v>0.021</v>
      </c>
      <c r="C2460" s="37">
        <v>0.016</v>
      </c>
      <c r="D2460" s="37">
        <v>78.0</v>
      </c>
      <c r="E2460" s="37">
        <v>74.0</v>
      </c>
      <c r="F2460" s="37">
        <v>0.314</v>
      </c>
      <c r="G2460" s="37">
        <v>0.63</v>
      </c>
      <c r="H2460" s="37">
        <v>0.056</v>
      </c>
      <c r="I2460" s="37">
        <v>1.13529819E8</v>
      </c>
      <c r="J2460" s="37">
        <v>0.769</v>
      </c>
      <c r="K2460" s="36" t="s">
        <v>286</v>
      </c>
      <c r="L2460" s="36" t="s">
        <v>259</v>
      </c>
      <c r="M2460" s="31" t="s">
        <v>86</v>
      </c>
    </row>
    <row r="2461" ht="15.75" customHeight="1">
      <c r="A2461" s="37" t="str">
        <f t="shared" si="1"/>
        <v>Panama-The Americas2007</v>
      </c>
      <c r="B2461" s="37">
        <v>0.021</v>
      </c>
      <c r="C2461" s="37">
        <v>0.018</v>
      </c>
      <c r="D2461" s="37">
        <v>79.0</v>
      </c>
      <c r="E2461" s="37">
        <v>74.0</v>
      </c>
      <c r="F2461" s="37">
        <v>0.302</v>
      </c>
      <c r="G2461" s="37">
        <v>0.635</v>
      </c>
      <c r="H2461" s="37">
        <v>0.063</v>
      </c>
      <c r="I2461" s="37">
        <v>3491034.0</v>
      </c>
      <c r="J2461" s="37">
        <v>0.643</v>
      </c>
      <c r="K2461" s="36" t="s">
        <v>288</v>
      </c>
      <c r="L2461" s="36" t="s">
        <v>259</v>
      </c>
      <c r="M2461" s="31" t="s">
        <v>86</v>
      </c>
    </row>
    <row r="2462" ht="15.75" customHeight="1">
      <c r="A2462" s="37" t="str">
        <f t="shared" si="1"/>
        <v>Guyana-The Americas2007</v>
      </c>
      <c r="B2462" s="37">
        <v>0.022</v>
      </c>
      <c r="C2462" s="37">
        <v>0.034</v>
      </c>
      <c r="D2462" s="37">
        <v>68.0</v>
      </c>
      <c r="E2462" s="37">
        <v>62.0</v>
      </c>
      <c r="F2462" s="37">
        <v>0.372</v>
      </c>
      <c r="G2462" s="37">
        <v>0.592</v>
      </c>
      <c r="H2462" s="37">
        <v>0.035</v>
      </c>
      <c r="I2462" s="37">
        <v>770407.0</v>
      </c>
      <c r="J2462" s="37">
        <v>0.282</v>
      </c>
      <c r="K2462" s="36" t="s">
        <v>282</v>
      </c>
      <c r="L2462" s="36" t="s">
        <v>259</v>
      </c>
      <c r="M2462" s="31" t="s">
        <v>86</v>
      </c>
    </row>
    <row r="2463" ht="15.75" customHeight="1">
      <c r="A2463" s="37" t="str">
        <f t="shared" si="1"/>
        <v>Venezuela-The Americas2007</v>
      </c>
      <c r="B2463" s="37">
        <v>0.022</v>
      </c>
      <c r="C2463" s="37">
        <v>0.015</v>
      </c>
      <c r="D2463" s="37">
        <v>77.0</v>
      </c>
      <c r="E2463" s="37">
        <v>71.0</v>
      </c>
      <c r="F2463" s="37">
        <v>0.305</v>
      </c>
      <c r="G2463" s="37">
        <v>0.643</v>
      </c>
      <c r="H2463" s="37">
        <v>0.052</v>
      </c>
      <c r="I2463" s="37">
        <v>2.7655937E7</v>
      </c>
      <c r="J2463" s="37">
        <v>0.886</v>
      </c>
      <c r="K2463" s="36" t="s">
        <v>302</v>
      </c>
      <c r="L2463" s="36" t="s">
        <v>259</v>
      </c>
      <c r="M2463" s="31" t="s">
        <v>86</v>
      </c>
    </row>
    <row r="2464" ht="15.75" customHeight="1">
      <c r="A2464" s="37" t="str">
        <f t="shared" si="1"/>
        <v>Dominican Republic-The Americas2007</v>
      </c>
      <c r="B2464" s="37">
        <v>0.023</v>
      </c>
      <c r="C2464" s="37">
        <v>0.028</v>
      </c>
      <c r="D2464" s="37">
        <v>75.0</v>
      </c>
      <c r="E2464" s="37">
        <v>69.0</v>
      </c>
      <c r="F2464" s="37">
        <v>0.323</v>
      </c>
      <c r="G2464" s="37">
        <v>0.619</v>
      </c>
      <c r="H2464" s="37">
        <v>0.058</v>
      </c>
      <c r="I2464" s="37">
        <v>9615015.0</v>
      </c>
      <c r="J2464" s="37">
        <v>0.7</v>
      </c>
      <c r="K2464" s="36" t="s">
        <v>276</v>
      </c>
      <c r="L2464" s="36" t="s">
        <v>259</v>
      </c>
      <c r="M2464" s="31" t="s">
        <v>86</v>
      </c>
    </row>
    <row r="2465" ht="15.75" customHeight="1">
      <c r="A2465" s="37" t="str">
        <f t="shared" si="1"/>
        <v>Ecuador-The Americas2007</v>
      </c>
      <c r="B2465" s="37">
        <v>0.023</v>
      </c>
      <c r="C2465" s="37">
        <v>0.023</v>
      </c>
      <c r="D2465" s="37">
        <v>78.0</v>
      </c>
      <c r="E2465" s="37">
        <v>72.0</v>
      </c>
      <c r="F2465" s="37">
        <v>0.32</v>
      </c>
      <c r="G2465" s="37">
        <v>0.622</v>
      </c>
      <c r="H2465" s="37">
        <v>0.058</v>
      </c>
      <c r="I2465" s="37">
        <v>1.4268397E7</v>
      </c>
      <c r="J2465" s="37">
        <v>0.621</v>
      </c>
      <c r="K2465" s="36" t="s">
        <v>277</v>
      </c>
      <c r="L2465" s="36" t="s">
        <v>259</v>
      </c>
      <c r="M2465" s="31" t="s">
        <v>86</v>
      </c>
    </row>
    <row r="2466" ht="15.75" customHeight="1">
      <c r="A2466" s="37" t="str">
        <f t="shared" si="1"/>
        <v>Paraguay-The Americas2007</v>
      </c>
      <c r="B2466" s="37">
        <v>0.025</v>
      </c>
      <c r="C2466" s="37">
        <v>0.023</v>
      </c>
      <c r="D2466" s="37">
        <v>74.0</v>
      </c>
      <c r="E2466" s="37">
        <v>70.0</v>
      </c>
      <c r="F2466" s="37">
        <v>0.349</v>
      </c>
      <c r="G2466" s="37">
        <v>0.602</v>
      </c>
      <c r="H2466" s="37">
        <v>0.049</v>
      </c>
      <c r="I2466" s="37">
        <v>6125285.0</v>
      </c>
      <c r="J2466" s="37">
        <v>0.578</v>
      </c>
      <c r="K2466" s="36" t="s">
        <v>289</v>
      </c>
      <c r="L2466" s="36" t="s">
        <v>259</v>
      </c>
      <c r="M2466" s="31" t="s">
        <v>86</v>
      </c>
    </row>
    <row r="2467" ht="15.75" customHeight="1">
      <c r="A2467" s="37" t="str">
        <f t="shared" si="1"/>
        <v>Nicaragua-The Americas2007</v>
      </c>
      <c r="B2467" s="37">
        <v>0.025</v>
      </c>
      <c r="C2467" s="37">
        <v>0.024</v>
      </c>
      <c r="D2467" s="37">
        <v>76.0</v>
      </c>
      <c r="E2467" s="37">
        <v>70.0</v>
      </c>
      <c r="F2467" s="37">
        <v>0.364</v>
      </c>
      <c r="G2467" s="37">
        <v>0.592</v>
      </c>
      <c r="H2467" s="37">
        <v>0.043</v>
      </c>
      <c r="I2467" s="37">
        <v>5595533.0</v>
      </c>
      <c r="J2467" s="37">
        <v>0.564</v>
      </c>
      <c r="K2467" s="36" t="s">
        <v>287</v>
      </c>
      <c r="L2467" s="36" t="s">
        <v>259</v>
      </c>
      <c r="M2467" s="31" t="s">
        <v>86</v>
      </c>
    </row>
    <row r="2468" ht="15.75" customHeight="1">
      <c r="A2468" s="37" t="str">
        <f t="shared" si="1"/>
        <v>Belize-The Americas2007</v>
      </c>
      <c r="B2468" s="37">
        <v>0.026</v>
      </c>
      <c r="C2468" s="37">
        <v>0.017</v>
      </c>
      <c r="D2468" s="37">
        <v>76.0</v>
      </c>
      <c r="E2468" s="37">
        <v>70.0</v>
      </c>
      <c r="F2468" s="37">
        <v>0.37</v>
      </c>
      <c r="G2468" s="37">
        <v>0.59</v>
      </c>
      <c r="H2468" s="37">
        <v>0.04</v>
      </c>
      <c r="I2468" s="37">
        <v>286196.0</v>
      </c>
      <c r="J2468" s="37">
        <v>0.458</v>
      </c>
      <c r="K2468" s="36" t="s">
        <v>264</v>
      </c>
      <c r="L2468" s="36" t="s">
        <v>259</v>
      </c>
      <c r="M2468" s="31" t="s">
        <v>86</v>
      </c>
    </row>
    <row r="2469" ht="15.75" customHeight="1">
      <c r="A2469" s="37" t="str">
        <f t="shared" si="1"/>
        <v>Haiti-The Americas2007</v>
      </c>
      <c r="B2469" s="37">
        <v>0.028</v>
      </c>
      <c r="C2469" s="37">
        <v>0.063</v>
      </c>
      <c r="D2469" s="37">
        <v>62.0</v>
      </c>
      <c r="E2469" s="37">
        <v>59.0</v>
      </c>
      <c r="F2469" s="37">
        <v>0.373</v>
      </c>
      <c r="G2469" s="37">
        <v>0.584</v>
      </c>
      <c r="H2469" s="37">
        <v>0.043</v>
      </c>
      <c r="I2469" s="37">
        <v>9513714.0</v>
      </c>
      <c r="J2469" s="37">
        <v>0.474</v>
      </c>
      <c r="K2469" s="36" t="s">
        <v>283</v>
      </c>
      <c r="L2469" s="36" t="s">
        <v>259</v>
      </c>
      <c r="M2469" s="31" t="s">
        <v>86</v>
      </c>
    </row>
    <row r="2470" ht="15.75" customHeight="1">
      <c r="A2470" s="37" t="str">
        <f t="shared" si="1"/>
        <v>Bolivia-The Americas2007</v>
      </c>
      <c r="B2470" s="37">
        <v>0.028</v>
      </c>
      <c r="C2470" s="37">
        <v>0.04</v>
      </c>
      <c r="D2470" s="37">
        <v>68.0</v>
      </c>
      <c r="E2470" s="37">
        <v>63.0</v>
      </c>
      <c r="F2470" s="37">
        <v>0.374</v>
      </c>
      <c r="G2470" s="37">
        <v>0.58</v>
      </c>
      <c r="H2470" s="37">
        <v>0.045</v>
      </c>
      <c r="I2470" s="37">
        <v>9676456.0</v>
      </c>
      <c r="J2470" s="37">
        <v>0.651</v>
      </c>
      <c r="K2470" s="36" t="s">
        <v>266</v>
      </c>
      <c r="L2470" s="36" t="s">
        <v>259</v>
      </c>
      <c r="M2470" s="31" t="s">
        <v>86</v>
      </c>
    </row>
    <row r="2471" ht="15.75" customHeight="1">
      <c r="A2471" s="37" t="str">
        <f t="shared" si="1"/>
        <v>Honduras-The Americas2007</v>
      </c>
      <c r="B2471" s="37">
        <v>0.028</v>
      </c>
      <c r="C2471" s="37">
        <v>0.024</v>
      </c>
      <c r="D2471" s="37">
        <v>74.0</v>
      </c>
      <c r="E2471" s="37">
        <v>70.0</v>
      </c>
      <c r="F2471" s="37">
        <v>0.386</v>
      </c>
      <c r="G2471" s="37">
        <v>0.572</v>
      </c>
      <c r="H2471" s="37">
        <v>0.042</v>
      </c>
      <c r="I2471" s="37">
        <v>7178436.0</v>
      </c>
      <c r="J2471" s="37">
        <v>0.498</v>
      </c>
      <c r="K2471" s="36" t="s">
        <v>284</v>
      </c>
      <c r="L2471" s="36" t="s">
        <v>259</v>
      </c>
      <c r="M2471" s="31" t="s">
        <v>86</v>
      </c>
    </row>
    <row r="2472" ht="15.75" customHeight="1">
      <c r="A2472" s="37" t="str">
        <f t="shared" si="1"/>
        <v>Guatemala-The Americas2007</v>
      </c>
      <c r="B2472" s="37">
        <v>0.034</v>
      </c>
      <c r="C2472" s="37">
        <v>0.031</v>
      </c>
      <c r="D2472" s="37">
        <v>74.0</v>
      </c>
      <c r="E2472" s="37">
        <v>67.0</v>
      </c>
      <c r="F2472" s="37">
        <v>0.426</v>
      </c>
      <c r="G2472" s="37">
        <v>0.531</v>
      </c>
      <c r="H2472" s="37">
        <v>0.043</v>
      </c>
      <c r="I2472" s="37">
        <v>1.3317931E7</v>
      </c>
      <c r="J2472" s="37">
        <v>0.48</v>
      </c>
      <c r="K2472" s="36" t="s">
        <v>281</v>
      </c>
      <c r="L2472" s="36" t="s">
        <v>259</v>
      </c>
      <c r="M2472" s="31" t="s">
        <v>86</v>
      </c>
    </row>
    <row r="2473" ht="15.75" customHeight="1">
      <c r="A2473" s="37" t="str">
        <f t="shared" si="1"/>
        <v>Cayman Islands-The Americas2008</v>
      </c>
      <c r="B2473" s="36"/>
      <c r="C2473" s="36"/>
      <c r="D2473" s="36"/>
      <c r="E2473" s="36"/>
      <c r="F2473" s="36"/>
      <c r="G2473" s="36"/>
      <c r="H2473" s="36"/>
      <c r="I2473" s="37">
        <v>52912.0</v>
      </c>
      <c r="J2473" s="37">
        <v>1.0</v>
      </c>
      <c r="K2473" s="36" t="s">
        <v>269</v>
      </c>
      <c r="L2473" s="36" t="s">
        <v>259</v>
      </c>
      <c r="M2473" s="31" t="s">
        <v>87</v>
      </c>
    </row>
    <row r="2474" ht="15.75" customHeight="1">
      <c r="A2474" s="37" t="str">
        <f t="shared" si="1"/>
        <v>Turks and Caicos Islands-The Americas2008</v>
      </c>
      <c r="B2474" s="36"/>
      <c r="C2474" s="36"/>
      <c r="D2474" s="36"/>
      <c r="E2474" s="36"/>
      <c r="F2474" s="36"/>
      <c r="G2474" s="36"/>
      <c r="H2474" s="36"/>
      <c r="I2474" s="37">
        <v>29481.0</v>
      </c>
      <c r="J2474" s="37">
        <v>0.893</v>
      </c>
      <c r="K2474" s="36" t="s">
        <v>299</v>
      </c>
      <c r="L2474" s="36" t="s">
        <v>259</v>
      </c>
      <c r="M2474" s="31" t="s">
        <v>87</v>
      </c>
    </row>
    <row r="2475" ht="15.75" customHeight="1">
      <c r="A2475" s="37" t="str">
        <f t="shared" si="1"/>
        <v>Dominica-The Americas2008</v>
      </c>
      <c r="B2475" s="36"/>
      <c r="C2475" s="37">
        <v>0.012</v>
      </c>
      <c r="D2475" s="36"/>
      <c r="E2475" s="36"/>
      <c r="F2475" s="36"/>
      <c r="G2475" s="36"/>
      <c r="H2475" s="36"/>
      <c r="I2475" s="37">
        <v>70883.0</v>
      </c>
      <c r="J2475" s="37">
        <v>0.675</v>
      </c>
      <c r="K2475" s="36" t="s">
        <v>275</v>
      </c>
      <c r="L2475" s="36" t="s">
        <v>259</v>
      </c>
      <c r="M2475" s="31" t="s">
        <v>87</v>
      </c>
    </row>
    <row r="2476" ht="15.75" customHeight="1">
      <c r="A2476" s="37" t="str">
        <f t="shared" si="1"/>
        <v>St. Kitts and Nevis-The Americas2008</v>
      </c>
      <c r="B2476" s="36"/>
      <c r="C2476" s="37">
        <v>0.009</v>
      </c>
      <c r="D2476" s="36"/>
      <c r="E2476" s="36"/>
      <c r="F2476" s="36"/>
      <c r="G2476" s="36"/>
      <c r="H2476" s="36"/>
      <c r="I2476" s="37">
        <v>51110.0</v>
      </c>
      <c r="J2476" s="37">
        <v>0.318</v>
      </c>
      <c r="K2476" s="36" t="s">
        <v>293</v>
      </c>
      <c r="L2476" s="36" t="s">
        <v>259</v>
      </c>
      <c r="M2476" s="31" t="s">
        <v>87</v>
      </c>
    </row>
    <row r="2477" ht="15.75" customHeight="1">
      <c r="A2477" s="37" t="str">
        <f t="shared" si="1"/>
        <v>Cuba-The Americas2008</v>
      </c>
      <c r="B2477" s="37">
        <v>0.01</v>
      </c>
      <c r="C2477" s="37">
        <v>0.005</v>
      </c>
      <c r="D2477" s="37">
        <v>80.0</v>
      </c>
      <c r="E2477" s="37">
        <v>76.0</v>
      </c>
      <c r="F2477" s="37">
        <v>0.181</v>
      </c>
      <c r="G2477" s="37">
        <v>0.7</v>
      </c>
      <c r="H2477" s="37">
        <v>0.118</v>
      </c>
      <c r="I2477" s="37">
        <v>1.1296355E7</v>
      </c>
      <c r="J2477" s="37">
        <v>0.764</v>
      </c>
      <c r="K2477" s="36" t="s">
        <v>273</v>
      </c>
      <c r="L2477" s="36" t="s">
        <v>259</v>
      </c>
      <c r="M2477" s="31" t="s">
        <v>87</v>
      </c>
    </row>
    <row r="2478" ht="15.75" customHeight="1">
      <c r="A2478" s="37" t="str">
        <f t="shared" si="1"/>
        <v>Aruba-The Americas2008</v>
      </c>
      <c r="B2478" s="37">
        <v>0.011</v>
      </c>
      <c r="C2478" s="36"/>
      <c r="D2478" s="37">
        <v>77.0</v>
      </c>
      <c r="E2478" s="37">
        <v>72.0</v>
      </c>
      <c r="F2478" s="37">
        <v>0.212</v>
      </c>
      <c r="G2478" s="37">
        <v>0.693</v>
      </c>
      <c r="H2478" s="37">
        <v>0.096</v>
      </c>
      <c r="I2478" s="37">
        <v>101344.0</v>
      </c>
      <c r="J2478" s="37">
        <v>0.438</v>
      </c>
      <c r="K2478" s="36" t="s">
        <v>261</v>
      </c>
      <c r="L2478" s="36" t="s">
        <v>259</v>
      </c>
      <c r="M2478" s="31" t="s">
        <v>87</v>
      </c>
    </row>
    <row r="2479" ht="15.75" customHeight="1">
      <c r="A2479" s="37" t="str">
        <f t="shared" si="1"/>
        <v>Canada-The Americas2008</v>
      </c>
      <c r="B2479" s="37">
        <v>0.011</v>
      </c>
      <c r="C2479" s="37">
        <v>0.005</v>
      </c>
      <c r="D2479" s="37">
        <v>83.0</v>
      </c>
      <c r="E2479" s="37">
        <v>78.0</v>
      </c>
      <c r="F2479" s="37">
        <v>0.168</v>
      </c>
      <c r="G2479" s="37">
        <v>0.695</v>
      </c>
      <c r="H2479" s="37">
        <v>0.136</v>
      </c>
      <c r="I2479" s="37">
        <v>3.3245773E7</v>
      </c>
      <c r="J2479" s="37">
        <v>0.806</v>
      </c>
      <c r="K2479" s="36" t="s">
        <v>268</v>
      </c>
      <c r="L2479" s="36" t="s">
        <v>259</v>
      </c>
      <c r="M2479" s="31" t="s">
        <v>87</v>
      </c>
    </row>
    <row r="2480" ht="15.75" customHeight="1">
      <c r="A2480" s="37" t="str">
        <f t="shared" si="1"/>
        <v>Puerto Rico-The Americas2008</v>
      </c>
      <c r="B2480" s="37">
        <v>0.012</v>
      </c>
      <c r="C2480" s="36"/>
      <c r="D2480" s="37">
        <v>83.0</v>
      </c>
      <c r="E2480" s="37">
        <v>75.0</v>
      </c>
      <c r="F2480" s="37">
        <v>0.212</v>
      </c>
      <c r="G2480" s="37">
        <v>0.662</v>
      </c>
      <c r="H2480" s="37">
        <v>0.126</v>
      </c>
      <c r="I2480" s="37">
        <v>3760866.0</v>
      </c>
      <c r="J2480" s="37">
        <v>0.939</v>
      </c>
      <c r="K2480" s="36" t="s">
        <v>291</v>
      </c>
      <c r="L2480" s="36" t="s">
        <v>259</v>
      </c>
      <c r="M2480" s="31" t="s">
        <v>87</v>
      </c>
    </row>
    <row r="2481" ht="15.75" customHeight="1">
      <c r="A2481" s="37" t="str">
        <f t="shared" si="1"/>
        <v>Sint Maarten (Dutch part)-The Americas2008</v>
      </c>
      <c r="B2481" s="37">
        <v>0.013</v>
      </c>
      <c r="C2481" s="36"/>
      <c r="D2481" s="37">
        <v>77.0</v>
      </c>
      <c r="E2481" s="37">
        <v>72.0</v>
      </c>
      <c r="F2481" s="36"/>
      <c r="G2481" s="36"/>
      <c r="H2481" s="36"/>
      <c r="I2481" s="37">
        <v>40459.0</v>
      </c>
      <c r="J2481" s="37">
        <v>1.0</v>
      </c>
      <c r="K2481" s="36" t="s">
        <v>292</v>
      </c>
      <c r="L2481" s="36" t="s">
        <v>259</v>
      </c>
      <c r="M2481" s="31" t="s">
        <v>87</v>
      </c>
    </row>
    <row r="2482" ht="15.75" customHeight="1">
      <c r="A2482" s="37" t="str">
        <f t="shared" si="1"/>
        <v>Barbados-The Americas2008</v>
      </c>
      <c r="B2482" s="37">
        <v>0.013</v>
      </c>
      <c r="C2482" s="37">
        <v>0.014</v>
      </c>
      <c r="D2482" s="37">
        <v>77.0</v>
      </c>
      <c r="E2482" s="37">
        <v>72.0</v>
      </c>
      <c r="F2482" s="37">
        <v>0.198</v>
      </c>
      <c r="G2482" s="37">
        <v>0.698</v>
      </c>
      <c r="H2482" s="37">
        <v>0.105</v>
      </c>
      <c r="I2482" s="37">
        <v>277634.0</v>
      </c>
      <c r="J2482" s="37">
        <v>0.324</v>
      </c>
      <c r="K2482" s="36" t="s">
        <v>263</v>
      </c>
      <c r="L2482" s="36" t="s">
        <v>259</v>
      </c>
      <c r="M2482" s="31" t="s">
        <v>87</v>
      </c>
    </row>
    <row r="2483" ht="15.75" customHeight="1">
      <c r="A2483" s="37" t="str">
        <f t="shared" si="1"/>
        <v>Bermuda-The Americas2008</v>
      </c>
      <c r="B2483" s="37">
        <v>0.013</v>
      </c>
      <c r="C2483" s="36"/>
      <c r="D2483" s="37">
        <v>82.0</v>
      </c>
      <c r="E2483" s="37">
        <v>77.0</v>
      </c>
      <c r="F2483" s="36"/>
      <c r="G2483" s="36"/>
      <c r="H2483" s="36"/>
      <c r="I2483" s="37">
        <v>65273.0</v>
      </c>
      <c r="J2483" s="37">
        <v>1.0</v>
      </c>
      <c r="K2483" s="36" t="s">
        <v>265</v>
      </c>
      <c r="L2483" s="36" t="s">
        <v>259</v>
      </c>
      <c r="M2483" s="31" t="s">
        <v>87</v>
      </c>
    </row>
    <row r="2484" ht="15.75" customHeight="1">
      <c r="A2484" s="37" t="str">
        <f t="shared" si="1"/>
        <v>Curacao-The Americas2008</v>
      </c>
      <c r="B2484" s="37">
        <v>0.014</v>
      </c>
      <c r="C2484" s="36"/>
      <c r="D2484" s="37">
        <v>79.0</v>
      </c>
      <c r="E2484" s="37">
        <v>72.0</v>
      </c>
      <c r="F2484" s="37">
        <v>0.201</v>
      </c>
      <c r="G2484" s="37">
        <v>0.671</v>
      </c>
      <c r="H2484" s="37">
        <v>0.128</v>
      </c>
      <c r="I2484" s="37">
        <v>144971.0</v>
      </c>
      <c r="J2484" s="37">
        <v>0.902</v>
      </c>
      <c r="K2484" s="36" t="s">
        <v>274</v>
      </c>
      <c r="L2484" s="36" t="s">
        <v>259</v>
      </c>
      <c r="M2484" s="31" t="s">
        <v>87</v>
      </c>
    </row>
    <row r="2485" ht="15.75" customHeight="1">
      <c r="A2485" s="37" t="str">
        <f t="shared" si="1"/>
        <v>United States-The Americas2008</v>
      </c>
      <c r="B2485" s="37">
        <v>0.014</v>
      </c>
      <c r="C2485" s="37">
        <v>0.007</v>
      </c>
      <c r="D2485" s="37">
        <v>81.0</v>
      </c>
      <c r="E2485" s="37">
        <v>76.0</v>
      </c>
      <c r="F2485" s="37">
        <v>0.201</v>
      </c>
      <c r="G2485" s="37">
        <v>0.673</v>
      </c>
      <c r="H2485" s="37">
        <v>0.127</v>
      </c>
      <c r="I2485" s="37">
        <v>3.04093966E8</v>
      </c>
      <c r="J2485" s="37">
        <v>0.804</v>
      </c>
      <c r="K2485" s="36" t="s">
        <v>300</v>
      </c>
      <c r="L2485" s="36" t="s">
        <v>259</v>
      </c>
      <c r="M2485" s="31" t="s">
        <v>87</v>
      </c>
    </row>
    <row r="2486" ht="15.75" customHeight="1">
      <c r="A2486" s="37" t="str">
        <f t="shared" si="1"/>
        <v>Trinidad and Tobago-The Americas2008</v>
      </c>
      <c r="B2486" s="37">
        <v>0.015</v>
      </c>
      <c r="C2486" s="37">
        <v>0.022</v>
      </c>
      <c r="D2486" s="37">
        <v>73.0</v>
      </c>
      <c r="E2486" s="37">
        <v>66.0</v>
      </c>
      <c r="F2486" s="37">
        <v>0.209</v>
      </c>
      <c r="G2486" s="37">
        <v>0.712</v>
      </c>
      <c r="H2486" s="37">
        <v>0.078</v>
      </c>
      <c r="I2486" s="37">
        <v>1316449.0</v>
      </c>
      <c r="J2486" s="37">
        <v>0.094</v>
      </c>
      <c r="K2486" s="36" t="s">
        <v>298</v>
      </c>
      <c r="L2486" s="36" t="s">
        <v>259</v>
      </c>
      <c r="M2486" s="31" t="s">
        <v>87</v>
      </c>
    </row>
    <row r="2487" ht="15.75" customHeight="1">
      <c r="A2487" s="37" t="str">
        <f t="shared" si="1"/>
        <v>Greenland-The Americas2008</v>
      </c>
      <c r="B2487" s="37">
        <v>0.015</v>
      </c>
      <c r="C2487" s="36"/>
      <c r="D2487" s="37">
        <v>73.0</v>
      </c>
      <c r="E2487" s="37">
        <v>68.0</v>
      </c>
      <c r="F2487" s="36"/>
      <c r="G2487" s="36"/>
      <c r="H2487" s="36"/>
      <c r="I2487" s="37">
        <v>56328.0</v>
      </c>
      <c r="J2487" s="37">
        <v>0.838</v>
      </c>
      <c r="K2487" s="36" t="s">
        <v>279</v>
      </c>
      <c r="L2487" s="36" t="s">
        <v>259</v>
      </c>
      <c r="M2487" s="31" t="s">
        <v>87</v>
      </c>
    </row>
    <row r="2488" ht="15.75" customHeight="1">
      <c r="A2488" s="37" t="str">
        <f t="shared" si="1"/>
        <v>Uruguay-The Americas2008</v>
      </c>
      <c r="B2488" s="37">
        <v>0.015</v>
      </c>
      <c r="C2488" s="37">
        <v>0.011</v>
      </c>
      <c r="D2488" s="37">
        <v>80.0</v>
      </c>
      <c r="E2488" s="37">
        <v>73.0</v>
      </c>
      <c r="F2488" s="37">
        <v>0.23</v>
      </c>
      <c r="G2488" s="37">
        <v>0.632</v>
      </c>
      <c r="H2488" s="37">
        <v>0.137</v>
      </c>
      <c r="I2488" s="37">
        <v>3348898.0</v>
      </c>
      <c r="J2488" s="37">
        <v>0.94</v>
      </c>
      <c r="K2488" s="36" t="s">
        <v>301</v>
      </c>
      <c r="L2488" s="36" t="s">
        <v>259</v>
      </c>
      <c r="M2488" s="31" t="s">
        <v>87</v>
      </c>
    </row>
    <row r="2489" ht="15.75" customHeight="1">
      <c r="A2489" s="37" t="str">
        <f t="shared" si="1"/>
        <v>Chile-The Americas2008</v>
      </c>
      <c r="B2489" s="37">
        <v>0.015</v>
      </c>
      <c r="C2489" s="37">
        <v>0.008</v>
      </c>
      <c r="D2489" s="37">
        <v>82.0</v>
      </c>
      <c r="E2489" s="37">
        <v>76.0</v>
      </c>
      <c r="F2489" s="37">
        <v>0.231</v>
      </c>
      <c r="G2489" s="37">
        <v>0.682</v>
      </c>
      <c r="H2489" s="37">
        <v>0.087</v>
      </c>
      <c r="I2489" s="37">
        <v>1.6831184E7</v>
      </c>
      <c r="J2489" s="37">
        <v>0.882</v>
      </c>
      <c r="K2489" s="36" t="s">
        <v>270</v>
      </c>
      <c r="L2489" s="36" t="s">
        <v>259</v>
      </c>
      <c r="M2489" s="31" t="s">
        <v>87</v>
      </c>
    </row>
    <row r="2490" ht="15.75" customHeight="1">
      <c r="A2490" s="37" t="str">
        <f t="shared" si="1"/>
        <v>Brazil-The Americas2008</v>
      </c>
      <c r="B2490" s="37">
        <v>0.016</v>
      </c>
      <c r="C2490" s="37">
        <v>0.017</v>
      </c>
      <c r="D2490" s="37">
        <v>76.0</v>
      </c>
      <c r="E2490" s="37">
        <v>69.0</v>
      </c>
      <c r="F2490" s="37">
        <v>0.264</v>
      </c>
      <c r="G2490" s="37">
        <v>0.671</v>
      </c>
      <c r="H2490" s="37">
        <v>0.066</v>
      </c>
      <c r="I2490" s="37">
        <v>1.91765567E8</v>
      </c>
      <c r="J2490" s="37">
        <v>0.837</v>
      </c>
      <c r="K2490" s="36" t="s">
        <v>267</v>
      </c>
      <c r="L2490" s="36" t="s">
        <v>259</v>
      </c>
      <c r="M2490" s="31" t="s">
        <v>87</v>
      </c>
    </row>
    <row r="2491" ht="15.75" customHeight="1">
      <c r="A2491" s="37" t="str">
        <f t="shared" si="1"/>
        <v>Jamaica-The Americas2008</v>
      </c>
      <c r="B2491" s="37">
        <v>0.016</v>
      </c>
      <c r="C2491" s="37">
        <v>0.017</v>
      </c>
      <c r="D2491" s="37">
        <v>75.0</v>
      </c>
      <c r="E2491" s="37">
        <v>70.0</v>
      </c>
      <c r="F2491" s="37">
        <v>0.3</v>
      </c>
      <c r="G2491" s="37">
        <v>0.622</v>
      </c>
      <c r="H2491" s="37">
        <v>0.078</v>
      </c>
      <c r="I2491" s="37">
        <v>2671934.0</v>
      </c>
      <c r="J2491" s="37">
        <v>0.534</v>
      </c>
      <c r="K2491" s="36" t="s">
        <v>285</v>
      </c>
      <c r="L2491" s="36" t="s">
        <v>259</v>
      </c>
      <c r="M2491" s="31" t="s">
        <v>87</v>
      </c>
    </row>
    <row r="2492" ht="15.75" customHeight="1">
      <c r="A2492" s="37" t="str">
        <f t="shared" si="1"/>
        <v>Bahamas, The-The Americas2008</v>
      </c>
      <c r="B2492" s="37">
        <v>0.016</v>
      </c>
      <c r="C2492" s="37">
        <v>0.012</v>
      </c>
      <c r="D2492" s="37">
        <v>77.0</v>
      </c>
      <c r="E2492" s="37">
        <v>71.0</v>
      </c>
      <c r="F2492" s="37">
        <v>0.236</v>
      </c>
      <c r="G2492" s="37">
        <v>0.698</v>
      </c>
      <c r="H2492" s="37">
        <v>0.066</v>
      </c>
      <c r="I2492" s="37">
        <v>348340.0</v>
      </c>
      <c r="J2492" s="37">
        <v>0.824</v>
      </c>
      <c r="K2492" s="36" t="s">
        <v>262</v>
      </c>
      <c r="L2492" s="36" t="s">
        <v>259</v>
      </c>
      <c r="M2492" s="31" t="s">
        <v>87</v>
      </c>
    </row>
    <row r="2493" ht="15.75" customHeight="1">
      <c r="A2493" s="37" t="str">
        <f t="shared" si="1"/>
        <v>Costa Rica-The Americas2008</v>
      </c>
      <c r="B2493" s="37">
        <v>0.016</v>
      </c>
      <c r="C2493" s="37">
        <v>0.009</v>
      </c>
      <c r="D2493" s="37">
        <v>81.0</v>
      </c>
      <c r="E2493" s="37">
        <v>77.0</v>
      </c>
      <c r="F2493" s="37">
        <v>0.26</v>
      </c>
      <c r="G2493" s="37">
        <v>0.678</v>
      </c>
      <c r="H2493" s="37">
        <v>0.062</v>
      </c>
      <c r="I2493" s="37">
        <v>4532711.0</v>
      </c>
      <c r="J2493" s="37">
        <v>0.694</v>
      </c>
      <c r="K2493" s="36" t="s">
        <v>272</v>
      </c>
      <c r="L2493" s="36" t="s">
        <v>259</v>
      </c>
      <c r="M2493" s="31" t="s">
        <v>87</v>
      </c>
    </row>
    <row r="2494" ht="15.75" customHeight="1">
      <c r="A2494" s="37" t="str">
        <f t="shared" si="1"/>
        <v>St. Lucia-The Americas2008</v>
      </c>
      <c r="B2494" s="37">
        <v>0.017</v>
      </c>
      <c r="C2494" s="37">
        <v>0.014</v>
      </c>
      <c r="D2494" s="37">
        <v>77.0</v>
      </c>
      <c r="E2494" s="37">
        <v>71.0</v>
      </c>
      <c r="F2494" s="37">
        <v>0.264</v>
      </c>
      <c r="G2494" s="37">
        <v>0.656</v>
      </c>
      <c r="H2494" s="37">
        <v>0.08</v>
      </c>
      <c r="I2494" s="37">
        <v>172734.0</v>
      </c>
      <c r="J2494" s="37">
        <v>0.201</v>
      </c>
      <c r="K2494" s="36" t="s">
        <v>294</v>
      </c>
      <c r="L2494" s="36" t="s">
        <v>259</v>
      </c>
      <c r="M2494" s="31" t="s">
        <v>87</v>
      </c>
    </row>
    <row r="2495" ht="15.75" customHeight="1">
      <c r="A2495" s="37" t="str">
        <f t="shared" si="1"/>
        <v>Argentina-The Americas2008</v>
      </c>
      <c r="B2495" s="37">
        <v>0.017</v>
      </c>
      <c r="C2495" s="37">
        <v>0.014</v>
      </c>
      <c r="D2495" s="37">
        <v>79.0</v>
      </c>
      <c r="E2495" s="37">
        <v>72.0</v>
      </c>
      <c r="F2495" s="37">
        <v>0.254</v>
      </c>
      <c r="G2495" s="37">
        <v>0.641</v>
      </c>
      <c r="H2495" s="37">
        <v>0.104</v>
      </c>
      <c r="I2495" s="37">
        <v>3.9676083E7</v>
      </c>
      <c r="J2495" s="37">
        <v>0.906</v>
      </c>
      <c r="K2495" s="36" t="s">
        <v>260</v>
      </c>
      <c r="L2495" s="36" t="s">
        <v>259</v>
      </c>
      <c r="M2495" s="31" t="s">
        <v>87</v>
      </c>
    </row>
    <row r="2496" ht="15.75" customHeight="1">
      <c r="A2496" s="37" t="str">
        <f t="shared" si="1"/>
        <v>St. Martin (French part)-The Americas2008</v>
      </c>
      <c r="B2496" s="37">
        <v>0.017</v>
      </c>
      <c r="C2496" s="36"/>
      <c r="D2496" s="37">
        <v>82.0</v>
      </c>
      <c r="E2496" s="37">
        <v>75.0</v>
      </c>
      <c r="F2496" s="36"/>
      <c r="G2496" s="36"/>
      <c r="H2496" s="36"/>
      <c r="I2496" s="37">
        <v>29376.0</v>
      </c>
      <c r="J2496" s="36"/>
      <c r="K2496" s="36" t="s">
        <v>295</v>
      </c>
      <c r="L2496" s="36" t="s">
        <v>259</v>
      </c>
      <c r="M2496" s="31" t="s">
        <v>87</v>
      </c>
    </row>
    <row r="2497" ht="15.75" customHeight="1">
      <c r="A2497" s="37" t="str">
        <f t="shared" si="1"/>
        <v>St. Vincent and the Grenadines-The Americas2008</v>
      </c>
      <c r="B2497" s="37">
        <v>0.018</v>
      </c>
      <c r="C2497" s="37">
        <v>0.019</v>
      </c>
      <c r="D2497" s="37">
        <v>74.0</v>
      </c>
      <c r="E2497" s="37">
        <v>70.0</v>
      </c>
      <c r="F2497" s="37">
        <v>0.273</v>
      </c>
      <c r="G2497" s="37">
        <v>0.659</v>
      </c>
      <c r="H2497" s="37">
        <v>0.069</v>
      </c>
      <c r="I2497" s="37">
        <v>109158.0</v>
      </c>
      <c r="J2497" s="37">
        <v>0.481</v>
      </c>
      <c r="K2497" s="36" t="s">
        <v>296</v>
      </c>
      <c r="L2497" s="36" t="s">
        <v>259</v>
      </c>
      <c r="M2497" s="31" t="s">
        <v>87</v>
      </c>
    </row>
    <row r="2498" ht="15.75" customHeight="1">
      <c r="A2498" s="37" t="str">
        <f t="shared" si="1"/>
        <v>Antigua and Barbuda-The Americas2008</v>
      </c>
      <c r="B2498" s="37">
        <v>0.018</v>
      </c>
      <c r="C2498" s="37">
        <v>0.009</v>
      </c>
      <c r="D2498" s="37">
        <v>77.0</v>
      </c>
      <c r="E2498" s="37">
        <v>73.0</v>
      </c>
      <c r="F2498" s="37">
        <v>0.271</v>
      </c>
      <c r="G2498" s="37">
        <v>0.656</v>
      </c>
      <c r="H2498" s="37">
        <v>0.073</v>
      </c>
      <c r="I2498" s="37">
        <v>85349.0</v>
      </c>
      <c r="J2498" s="37">
        <v>0.274</v>
      </c>
      <c r="K2498" s="36" t="s">
        <v>258</v>
      </c>
      <c r="L2498" s="36" t="s">
        <v>259</v>
      </c>
      <c r="M2498" s="31" t="s">
        <v>87</v>
      </c>
    </row>
    <row r="2499" ht="15.75" customHeight="1">
      <c r="A2499" s="37" t="str">
        <f t="shared" si="1"/>
        <v>Suriname-The Americas2008</v>
      </c>
      <c r="B2499" s="37">
        <v>0.019</v>
      </c>
      <c r="C2499" s="37">
        <v>0.024</v>
      </c>
      <c r="D2499" s="37">
        <v>73.0</v>
      </c>
      <c r="E2499" s="37">
        <v>67.0</v>
      </c>
      <c r="F2499" s="37">
        <v>0.293</v>
      </c>
      <c r="G2499" s="37">
        <v>0.644</v>
      </c>
      <c r="H2499" s="37">
        <v>0.063</v>
      </c>
      <c r="I2499" s="37">
        <v>515372.0</v>
      </c>
      <c r="J2499" s="37">
        <v>0.665</v>
      </c>
      <c r="K2499" s="36" t="s">
        <v>297</v>
      </c>
      <c r="L2499" s="36" t="s">
        <v>259</v>
      </c>
      <c r="M2499" s="31" t="s">
        <v>87</v>
      </c>
    </row>
    <row r="2500" ht="15.75" customHeight="1">
      <c r="A2500" s="37" t="str">
        <f t="shared" si="1"/>
        <v>Grenada-The Americas2008</v>
      </c>
      <c r="B2500" s="37">
        <v>0.019</v>
      </c>
      <c r="C2500" s="37">
        <v>0.012</v>
      </c>
      <c r="D2500" s="37">
        <v>74.0</v>
      </c>
      <c r="E2500" s="37">
        <v>70.0</v>
      </c>
      <c r="F2500" s="37">
        <v>0.282</v>
      </c>
      <c r="G2500" s="37">
        <v>0.643</v>
      </c>
      <c r="H2500" s="37">
        <v>0.074</v>
      </c>
      <c r="I2500" s="37">
        <v>103932.0</v>
      </c>
      <c r="J2500" s="37">
        <v>0.358</v>
      </c>
      <c r="K2500" s="36" t="s">
        <v>280</v>
      </c>
      <c r="L2500" s="36" t="s">
        <v>259</v>
      </c>
      <c r="M2500" s="31" t="s">
        <v>87</v>
      </c>
    </row>
    <row r="2501" ht="15.75" customHeight="1">
      <c r="A2501" s="37" t="str">
        <f t="shared" si="1"/>
        <v>Colombia-The Americas2008</v>
      </c>
      <c r="B2501" s="37">
        <v>0.02</v>
      </c>
      <c r="C2501" s="37">
        <v>0.017</v>
      </c>
      <c r="D2501" s="37">
        <v>77.0</v>
      </c>
      <c r="E2501" s="37">
        <v>69.0</v>
      </c>
      <c r="F2501" s="37">
        <v>0.295</v>
      </c>
      <c r="G2501" s="37">
        <v>0.651</v>
      </c>
      <c r="H2501" s="37">
        <v>0.054</v>
      </c>
      <c r="I2501" s="37">
        <v>4.5153037E7</v>
      </c>
      <c r="J2501" s="37">
        <v>0.745</v>
      </c>
      <c r="K2501" s="36" t="s">
        <v>271</v>
      </c>
      <c r="L2501" s="36" t="s">
        <v>259</v>
      </c>
      <c r="M2501" s="31" t="s">
        <v>87</v>
      </c>
    </row>
    <row r="2502" ht="15.75" customHeight="1">
      <c r="A2502" s="37" t="str">
        <f t="shared" si="1"/>
        <v>Mexico-The Americas2008</v>
      </c>
      <c r="B2502" s="37">
        <v>0.02</v>
      </c>
      <c r="C2502" s="37">
        <v>0.015</v>
      </c>
      <c r="D2502" s="37">
        <v>79.0</v>
      </c>
      <c r="E2502" s="37">
        <v>74.0</v>
      </c>
      <c r="F2502" s="37">
        <v>0.31</v>
      </c>
      <c r="G2502" s="37">
        <v>0.633</v>
      </c>
      <c r="H2502" s="37">
        <v>0.057</v>
      </c>
      <c r="I2502" s="37">
        <v>1.14968039E8</v>
      </c>
      <c r="J2502" s="37">
        <v>0.772</v>
      </c>
      <c r="K2502" s="36" t="s">
        <v>286</v>
      </c>
      <c r="L2502" s="36" t="s">
        <v>259</v>
      </c>
      <c r="M2502" s="31" t="s">
        <v>87</v>
      </c>
    </row>
    <row r="2503" ht="15.75" customHeight="1">
      <c r="A2503" s="37" t="str">
        <f t="shared" si="1"/>
        <v>El Salvador-The Americas2008</v>
      </c>
      <c r="B2503" s="37">
        <v>0.021</v>
      </c>
      <c r="C2503" s="37">
        <v>0.017</v>
      </c>
      <c r="D2503" s="37">
        <v>76.0</v>
      </c>
      <c r="E2503" s="37">
        <v>67.0</v>
      </c>
      <c r="F2503" s="37">
        <v>0.336</v>
      </c>
      <c r="G2503" s="37">
        <v>0.598</v>
      </c>
      <c r="H2503" s="37">
        <v>0.066</v>
      </c>
      <c r="I2503" s="37">
        <v>6151776.0</v>
      </c>
      <c r="J2503" s="37">
        <v>0.633</v>
      </c>
      <c r="K2503" s="36" t="s">
        <v>278</v>
      </c>
      <c r="L2503" s="36" t="s">
        <v>259</v>
      </c>
      <c r="M2503" s="31" t="s">
        <v>87</v>
      </c>
    </row>
    <row r="2504" ht="15.75" customHeight="1">
      <c r="A2504" s="37" t="str">
        <f t="shared" si="1"/>
        <v>Peru-The Americas2008</v>
      </c>
      <c r="B2504" s="37">
        <v>0.021</v>
      </c>
      <c r="C2504" s="37">
        <v>0.017</v>
      </c>
      <c r="D2504" s="37">
        <v>76.0</v>
      </c>
      <c r="E2504" s="37">
        <v>71.0</v>
      </c>
      <c r="F2504" s="37">
        <v>0.308</v>
      </c>
      <c r="G2504" s="37">
        <v>0.635</v>
      </c>
      <c r="H2504" s="37">
        <v>0.057</v>
      </c>
      <c r="I2504" s="37">
        <v>2.8625628E7</v>
      </c>
      <c r="J2504" s="37">
        <v>0.762</v>
      </c>
      <c r="K2504" s="36" t="s">
        <v>290</v>
      </c>
      <c r="L2504" s="36" t="s">
        <v>259</v>
      </c>
      <c r="M2504" s="31" t="s">
        <v>87</v>
      </c>
    </row>
    <row r="2505" ht="15.75" customHeight="1">
      <c r="A2505" s="37" t="str">
        <f t="shared" si="1"/>
        <v>Venezuela-The Americas2008</v>
      </c>
      <c r="B2505" s="37">
        <v>0.021</v>
      </c>
      <c r="C2505" s="37">
        <v>0.014</v>
      </c>
      <c r="D2505" s="37">
        <v>77.0</v>
      </c>
      <c r="E2505" s="37">
        <v>71.0</v>
      </c>
      <c r="F2505" s="37">
        <v>0.302</v>
      </c>
      <c r="G2505" s="37">
        <v>0.645</v>
      </c>
      <c r="H2505" s="37">
        <v>0.053</v>
      </c>
      <c r="I2505" s="37">
        <v>2.8120312E7</v>
      </c>
      <c r="J2505" s="37">
        <v>0.887</v>
      </c>
      <c r="K2505" s="36" t="s">
        <v>302</v>
      </c>
      <c r="L2505" s="36" t="s">
        <v>259</v>
      </c>
      <c r="M2505" s="31" t="s">
        <v>87</v>
      </c>
    </row>
    <row r="2506" ht="15.75" customHeight="1">
      <c r="A2506" s="37" t="str">
        <f t="shared" si="1"/>
        <v>Panama-The Americas2008</v>
      </c>
      <c r="B2506" s="37">
        <v>0.021</v>
      </c>
      <c r="C2506" s="37">
        <v>0.018</v>
      </c>
      <c r="D2506" s="37">
        <v>80.0</v>
      </c>
      <c r="E2506" s="37">
        <v>74.0</v>
      </c>
      <c r="F2506" s="37">
        <v>0.299</v>
      </c>
      <c r="G2506" s="37">
        <v>0.636</v>
      </c>
      <c r="H2506" s="37">
        <v>0.065</v>
      </c>
      <c r="I2506" s="37">
        <v>3553480.0</v>
      </c>
      <c r="J2506" s="37">
        <v>0.645</v>
      </c>
      <c r="K2506" s="36" t="s">
        <v>288</v>
      </c>
      <c r="L2506" s="36" t="s">
        <v>259</v>
      </c>
      <c r="M2506" s="31" t="s">
        <v>87</v>
      </c>
    </row>
    <row r="2507" ht="15.75" customHeight="1">
      <c r="A2507" s="37" t="str">
        <f t="shared" si="1"/>
        <v>Guyana-The Americas2008</v>
      </c>
      <c r="B2507" s="37">
        <v>0.022</v>
      </c>
      <c r="C2507" s="37">
        <v>0.034</v>
      </c>
      <c r="D2507" s="37">
        <v>68.0</v>
      </c>
      <c r="E2507" s="37">
        <v>63.0</v>
      </c>
      <c r="F2507" s="37">
        <v>0.375</v>
      </c>
      <c r="G2507" s="37">
        <v>0.591</v>
      </c>
      <c r="H2507" s="37">
        <v>0.034</v>
      </c>
      <c r="I2507" s="37">
        <v>775739.0</v>
      </c>
      <c r="J2507" s="37">
        <v>0.282</v>
      </c>
      <c r="K2507" s="36" t="s">
        <v>282</v>
      </c>
      <c r="L2507" s="36" t="s">
        <v>259</v>
      </c>
      <c r="M2507" s="31" t="s">
        <v>87</v>
      </c>
    </row>
    <row r="2508" ht="15.75" customHeight="1">
      <c r="A2508" s="37" t="str">
        <f t="shared" si="1"/>
        <v>Ecuador-The Americas2008</v>
      </c>
      <c r="B2508" s="37">
        <v>0.022</v>
      </c>
      <c r="C2508" s="37">
        <v>0.022</v>
      </c>
      <c r="D2508" s="37">
        <v>78.0</v>
      </c>
      <c r="E2508" s="37">
        <v>72.0</v>
      </c>
      <c r="F2508" s="37">
        <v>0.316</v>
      </c>
      <c r="G2508" s="37">
        <v>0.624</v>
      </c>
      <c r="H2508" s="37">
        <v>0.059</v>
      </c>
      <c r="I2508" s="37">
        <v>1.4512402E7</v>
      </c>
      <c r="J2508" s="37">
        <v>0.623</v>
      </c>
      <c r="K2508" s="36" t="s">
        <v>277</v>
      </c>
      <c r="L2508" s="36" t="s">
        <v>259</v>
      </c>
      <c r="M2508" s="31" t="s">
        <v>87</v>
      </c>
    </row>
    <row r="2509" ht="15.75" customHeight="1">
      <c r="A2509" s="37" t="str">
        <f t="shared" si="1"/>
        <v>Dominican Republic-The Americas2008</v>
      </c>
      <c r="B2509" s="37">
        <v>0.023</v>
      </c>
      <c r="C2509" s="37">
        <v>0.027</v>
      </c>
      <c r="D2509" s="37">
        <v>76.0</v>
      </c>
      <c r="E2509" s="37">
        <v>69.0</v>
      </c>
      <c r="F2509" s="37">
        <v>0.319</v>
      </c>
      <c r="G2509" s="37">
        <v>0.622</v>
      </c>
      <c r="H2509" s="37">
        <v>0.059</v>
      </c>
      <c r="I2509" s="37">
        <v>9750195.0</v>
      </c>
      <c r="J2509" s="37">
        <v>0.713</v>
      </c>
      <c r="K2509" s="36" t="s">
        <v>276</v>
      </c>
      <c r="L2509" s="36" t="s">
        <v>259</v>
      </c>
      <c r="M2509" s="31" t="s">
        <v>87</v>
      </c>
    </row>
    <row r="2510" ht="15.75" customHeight="1">
      <c r="A2510" s="37" t="str">
        <f t="shared" si="1"/>
        <v>Paraguay-The Americas2008</v>
      </c>
      <c r="B2510" s="37">
        <v>0.025</v>
      </c>
      <c r="C2510" s="37">
        <v>0.022</v>
      </c>
      <c r="D2510" s="37">
        <v>74.0</v>
      </c>
      <c r="E2510" s="37">
        <v>70.0</v>
      </c>
      <c r="F2510" s="37">
        <v>0.344</v>
      </c>
      <c r="G2510" s="37">
        <v>0.606</v>
      </c>
      <c r="H2510" s="37">
        <v>0.05</v>
      </c>
      <c r="I2510" s="37">
        <v>6236005.0</v>
      </c>
      <c r="J2510" s="37">
        <v>0.58</v>
      </c>
      <c r="K2510" s="36" t="s">
        <v>289</v>
      </c>
      <c r="L2510" s="36" t="s">
        <v>259</v>
      </c>
      <c r="M2510" s="31" t="s">
        <v>87</v>
      </c>
    </row>
    <row r="2511" ht="15.75" customHeight="1">
      <c r="A2511" s="37" t="str">
        <f t="shared" si="1"/>
        <v>Nicaragua-The Americas2008</v>
      </c>
      <c r="B2511" s="37">
        <v>0.025</v>
      </c>
      <c r="C2511" s="37">
        <v>0.024</v>
      </c>
      <c r="D2511" s="37">
        <v>76.0</v>
      </c>
      <c r="E2511" s="37">
        <v>70.0</v>
      </c>
      <c r="F2511" s="37">
        <v>0.358</v>
      </c>
      <c r="G2511" s="37">
        <v>0.598</v>
      </c>
      <c r="H2511" s="37">
        <v>0.044</v>
      </c>
      <c r="I2511" s="37">
        <v>5667983.0</v>
      </c>
      <c r="J2511" s="37">
        <v>0.567</v>
      </c>
      <c r="K2511" s="36" t="s">
        <v>287</v>
      </c>
      <c r="L2511" s="36" t="s">
        <v>259</v>
      </c>
      <c r="M2511" s="31" t="s">
        <v>87</v>
      </c>
    </row>
    <row r="2512" ht="15.75" customHeight="1">
      <c r="A2512" s="37" t="str">
        <f t="shared" si="1"/>
        <v>Belize-The Americas2008</v>
      </c>
      <c r="B2512" s="37">
        <v>0.025</v>
      </c>
      <c r="C2512" s="37">
        <v>0.017</v>
      </c>
      <c r="D2512" s="37">
        <v>76.0</v>
      </c>
      <c r="E2512" s="37">
        <v>70.0</v>
      </c>
      <c r="F2512" s="37">
        <v>0.365</v>
      </c>
      <c r="G2512" s="37">
        <v>0.596</v>
      </c>
      <c r="H2512" s="37">
        <v>0.039</v>
      </c>
      <c r="I2512" s="37">
        <v>293544.0</v>
      </c>
      <c r="J2512" s="37">
        <v>0.455</v>
      </c>
      <c r="K2512" s="36" t="s">
        <v>264</v>
      </c>
      <c r="L2512" s="36" t="s">
        <v>259</v>
      </c>
      <c r="M2512" s="31" t="s">
        <v>87</v>
      </c>
    </row>
    <row r="2513" ht="15.75" customHeight="1">
      <c r="A2513" s="37" t="str">
        <f t="shared" si="1"/>
        <v>Haiti-The Americas2008</v>
      </c>
      <c r="B2513" s="37">
        <v>0.027</v>
      </c>
      <c r="C2513" s="37">
        <v>0.061</v>
      </c>
      <c r="D2513" s="37">
        <v>63.0</v>
      </c>
      <c r="E2513" s="37">
        <v>59.0</v>
      </c>
      <c r="F2513" s="37">
        <v>0.369</v>
      </c>
      <c r="G2513" s="37">
        <v>0.587</v>
      </c>
      <c r="H2513" s="37">
        <v>0.044</v>
      </c>
      <c r="I2513" s="37">
        <v>9638255.0</v>
      </c>
      <c r="J2513" s="37">
        <v>0.49</v>
      </c>
      <c r="K2513" s="36" t="s">
        <v>283</v>
      </c>
      <c r="L2513" s="36" t="s">
        <v>259</v>
      </c>
      <c r="M2513" s="31" t="s">
        <v>87</v>
      </c>
    </row>
    <row r="2514" ht="15.75" customHeight="1">
      <c r="A2514" s="37" t="str">
        <f t="shared" si="1"/>
        <v>Bolivia-The Americas2008</v>
      </c>
      <c r="B2514" s="37">
        <v>0.027</v>
      </c>
      <c r="C2514" s="37">
        <v>0.038</v>
      </c>
      <c r="D2514" s="37">
        <v>68.0</v>
      </c>
      <c r="E2514" s="37">
        <v>64.0</v>
      </c>
      <c r="F2514" s="37">
        <v>0.37</v>
      </c>
      <c r="G2514" s="37">
        <v>0.585</v>
      </c>
      <c r="H2514" s="37">
        <v>0.046</v>
      </c>
      <c r="I2514" s="37">
        <v>9834098.0</v>
      </c>
      <c r="J2514" s="37">
        <v>0.656</v>
      </c>
      <c r="K2514" s="36" t="s">
        <v>266</v>
      </c>
      <c r="L2514" s="36" t="s">
        <v>259</v>
      </c>
      <c r="M2514" s="31" t="s">
        <v>87</v>
      </c>
    </row>
    <row r="2515" ht="15.75" customHeight="1">
      <c r="A2515" s="37" t="str">
        <f t="shared" si="1"/>
        <v>Honduras-The Americas2008</v>
      </c>
      <c r="B2515" s="37">
        <v>0.028</v>
      </c>
      <c r="C2515" s="37">
        <v>0.023</v>
      </c>
      <c r="D2515" s="37">
        <v>75.0</v>
      </c>
      <c r="E2515" s="37">
        <v>70.0</v>
      </c>
      <c r="F2515" s="37">
        <v>0.38</v>
      </c>
      <c r="G2515" s="37">
        <v>0.578</v>
      </c>
      <c r="H2515" s="37">
        <v>0.042</v>
      </c>
      <c r="I2515" s="37">
        <v>7322368.0</v>
      </c>
      <c r="J2515" s="37">
        <v>0.504</v>
      </c>
      <c r="K2515" s="36" t="s">
        <v>284</v>
      </c>
      <c r="L2515" s="36" t="s">
        <v>259</v>
      </c>
      <c r="M2515" s="31" t="s">
        <v>87</v>
      </c>
    </row>
    <row r="2516" ht="15.75" customHeight="1">
      <c r="A2516" s="37" t="str">
        <f t="shared" si="1"/>
        <v>Guatemala-The Americas2008</v>
      </c>
      <c r="B2516" s="37">
        <v>0.033</v>
      </c>
      <c r="C2516" s="37">
        <v>0.03</v>
      </c>
      <c r="D2516" s="37">
        <v>74.0</v>
      </c>
      <c r="E2516" s="37">
        <v>67.0</v>
      </c>
      <c r="F2516" s="37">
        <v>0.422</v>
      </c>
      <c r="G2516" s="37">
        <v>0.534</v>
      </c>
      <c r="H2516" s="37">
        <v>0.044</v>
      </c>
      <c r="I2516" s="37">
        <v>1.3648307E7</v>
      </c>
      <c r="J2516" s="37">
        <v>0.484</v>
      </c>
      <c r="K2516" s="36" t="s">
        <v>281</v>
      </c>
      <c r="L2516" s="36" t="s">
        <v>259</v>
      </c>
      <c r="M2516" s="31" t="s">
        <v>87</v>
      </c>
    </row>
    <row r="2517" ht="15.75" customHeight="1">
      <c r="A2517" s="37" t="str">
        <f t="shared" si="1"/>
        <v>Turks and Caicos Islands-The Americas2009</v>
      </c>
      <c r="B2517" s="36"/>
      <c r="C2517" s="36"/>
      <c r="D2517" s="36"/>
      <c r="E2517" s="36"/>
      <c r="F2517" s="36"/>
      <c r="G2517" s="36"/>
      <c r="H2517" s="36"/>
      <c r="I2517" s="37">
        <v>30247.0</v>
      </c>
      <c r="J2517" s="37">
        <v>0.898</v>
      </c>
      <c r="K2517" s="36" t="s">
        <v>299</v>
      </c>
      <c r="L2517" s="36" t="s">
        <v>259</v>
      </c>
      <c r="M2517" s="31" t="s">
        <v>88</v>
      </c>
    </row>
    <row r="2518" ht="15.75" customHeight="1">
      <c r="A2518" s="37" t="str">
        <f t="shared" si="1"/>
        <v>Dominica-The Americas2009</v>
      </c>
      <c r="B2518" s="36"/>
      <c r="C2518" s="37">
        <v>0.011</v>
      </c>
      <c r="D2518" s="36"/>
      <c r="E2518" s="36"/>
      <c r="F2518" s="36"/>
      <c r="G2518" s="36"/>
      <c r="H2518" s="36"/>
      <c r="I2518" s="37">
        <v>70996.0</v>
      </c>
      <c r="J2518" s="37">
        <v>0.678</v>
      </c>
      <c r="K2518" s="36" t="s">
        <v>275</v>
      </c>
      <c r="L2518" s="36" t="s">
        <v>259</v>
      </c>
      <c r="M2518" s="31" t="s">
        <v>88</v>
      </c>
    </row>
    <row r="2519" ht="15.75" customHeight="1">
      <c r="A2519" s="37" t="str">
        <f t="shared" si="1"/>
        <v>St. Kitts and Nevis-The Americas2009</v>
      </c>
      <c r="B2519" s="36"/>
      <c r="C2519" s="37">
        <v>0.009</v>
      </c>
      <c r="D2519" s="36"/>
      <c r="E2519" s="36"/>
      <c r="F2519" s="36"/>
      <c r="G2519" s="36"/>
      <c r="H2519" s="36"/>
      <c r="I2519" s="37">
        <v>51731.0</v>
      </c>
      <c r="J2519" s="37">
        <v>0.318</v>
      </c>
      <c r="K2519" s="36" t="s">
        <v>293</v>
      </c>
      <c r="L2519" s="36" t="s">
        <v>259</v>
      </c>
      <c r="M2519" s="31" t="s">
        <v>88</v>
      </c>
    </row>
    <row r="2520" ht="15.75" customHeight="1">
      <c r="A2520" s="37" t="str">
        <f t="shared" si="1"/>
        <v>Sint Maarten (Dutch part)-The Americas2009</v>
      </c>
      <c r="B2520" s="36"/>
      <c r="C2520" s="36"/>
      <c r="D2520" s="37">
        <v>78.0</v>
      </c>
      <c r="E2520" s="37">
        <v>73.0</v>
      </c>
      <c r="F2520" s="36"/>
      <c r="G2520" s="36"/>
      <c r="H2520" s="36"/>
      <c r="I2520" s="37">
        <v>39133.0</v>
      </c>
      <c r="J2520" s="37">
        <v>1.0</v>
      </c>
      <c r="K2520" s="36" t="s">
        <v>292</v>
      </c>
      <c r="L2520" s="36" t="s">
        <v>259</v>
      </c>
      <c r="M2520" s="31" t="s">
        <v>88</v>
      </c>
    </row>
    <row r="2521" ht="15.75" customHeight="1">
      <c r="A2521" s="37" t="str">
        <f t="shared" si="1"/>
        <v>Cuba-The Americas2009</v>
      </c>
      <c r="B2521" s="37">
        <v>0.01</v>
      </c>
      <c r="C2521" s="37">
        <v>0.005</v>
      </c>
      <c r="D2521" s="37">
        <v>81.0</v>
      </c>
      <c r="E2521" s="37">
        <v>77.0</v>
      </c>
      <c r="F2521" s="37">
        <v>0.177</v>
      </c>
      <c r="G2521" s="37">
        <v>0.701</v>
      </c>
      <c r="H2521" s="37">
        <v>0.121</v>
      </c>
      <c r="I2521" s="37">
        <v>1.1288826E7</v>
      </c>
      <c r="J2521" s="37">
        <v>0.765</v>
      </c>
      <c r="K2521" s="36" t="s">
        <v>273</v>
      </c>
      <c r="L2521" s="36" t="s">
        <v>259</v>
      </c>
      <c r="M2521" s="31" t="s">
        <v>88</v>
      </c>
    </row>
    <row r="2522" ht="15.75" customHeight="1">
      <c r="A2522" s="37" t="str">
        <f t="shared" si="1"/>
        <v>Aruba-The Americas2009</v>
      </c>
      <c r="B2522" s="37">
        <v>0.011</v>
      </c>
      <c r="C2522" s="36"/>
      <c r="D2522" s="37">
        <v>77.0</v>
      </c>
      <c r="E2522" s="37">
        <v>72.0</v>
      </c>
      <c r="F2522" s="37">
        <v>0.21</v>
      </c>
      <c r="G2522" s="37">
        <v>0.69</v>
      </c>
      <c r="H2522" s="37">
        <v>0.099</v>
      </c>
      <c r="I2522" s="37">
        <v>101418.0</v>
      </c>
      <c r="J2522" s="37">
        <v>0.434</v>
      </c>
      <c r="K2522" s="36" t="s">
        <v>261</v>
      </c>
      <c r="L2522" s="36" t="s">
        <v>259</v>
      </c>
      <c r="M2522" s="31" t="s">
        <v>88</v>
      </c>
    </row>
    <row r="2523" ht="15.75" customHeight="1">
      <c r="A2523" s="37" t="str">
        <f t="shared" si="1"/>
        <v>Canada-The Americas2009</v>
      </c>
      <c r="B2523" s="37">
        <v>0.011</v>
      </c>
      <c r="C2523" s="37">
        <v>0.005</v>
      </c>
      <c r="D2523" s="37">
        <v>83.0</v>
      </c>
      <c r="E2523" s="37">
        <v>79.0</v>
      </c>
      <c r="F2523" s="37">
        <v>0.166</v>
      </c>
      <c r="G2523" s="37">
        <v>0.695</v>
      </c>
      <c r="H2523" s="37">
        <v>0.139</v>
      </c>
      <c r="I2523" s="37">
        <v>3.3628571E7</v>
      </c>
      <c r="J2523" s="37">
        <v>0.808</v>
      </c>
      <c r="K2523" s="36" t="s">
        <v>268</v>
      </c>
      <c r="L2523" s="36" t="s">
        <v>259</v>
      </c>
      <c r="M2523" s="31" t="s">
        <v>88</v>
      </c>
    </row>
    <row r="2524" ht="15.75" customHeight="1">
      <c r="A2524" s="37" t="str">
        <f t="shared" si="1"/>
        <v>Puerto Rico-The Americas2009</v>
      </c>
      <c r="B2524" s="37">
        <v>0.012</v>
      </c>
      <c r="C2524" s="36"/>
      <c r="D2524" s="37">
        <v>82.0</v>
      </c>
      <c r="E2524" s="37">
        <v>74.0</v>
      </c>
      <c r="F2524" s="37">
        <v>0.208</v>
      </c>
      <c r="G2524" s="37">
        <v>0.664</v>
      </c>
      <c r="H2524" s="37">
        <v>0.128</v>
      </c>
      <c r="I2524" s="37">
        <v>3740410.0</v>
      </c>
      <c r="J2524" s="37">
        <v>0.939</v>
      </c>
      <c r="K2524" s="36" t="s">
        <v>291</v>
      </c>
      <c r="L2524" s="36" t="s">
        <v>259</v>
      </c>
      <c r="M2524" s="31" t="s">
        <v>88</v>
      </c>
    </row>
    <row r="2525" ht="15.75" customHeight="1">
      <c r="A2525" s="37" t="str">
        <f t="shared" si="1"/>
        <v>Bermuda-The Americas2009</v>
      </c>
      <c r="B2525" s="37">
        <v>0.012</v>
      </c>
      <c r="C2525" s="36"/>
      <c r="D2525" s="37">
        <v>82.0</v>
      </c>
      <c r="E2525" s="37">
        <v>77.0</v>
      </c>
      <c r="F2525" s="36"/>
      <c r="G2525" s="36"/>
      <c r="H2525" s="36"/>
      <c r="I2525" s="37">
        <v>65636.0</v>
      </c>
      <c r="J2525" s="37">
        <v>1.0</v>
      </c>
      <c r="K2525" s="36" t="s">
        <v>265</v>
      </c>
      <c r="L2525" s="36" t="s">
        <v>259</v>
      </c>
      <c r="M2525" s="31" t="s">
        <v>88</v>
      </c>
    </row>
    <row r="2526" ht="15.75" customHeight="1">
      <c r="A2526" s="37" t="str">
        <f t="shared" si="1"/>
        <v>Barbados-The Americas2009</v>
      </c>
      <c r="B2526" s="37">
        <v>0.013</v>
      </c>
      <c r="C2526" s="37">
        <v>0.014</v>
      </c>
      <c r="D2526" s="37">
        <v>77.0</v>
      </c>
      <c r="E2526" s="37">
        <v>72.0</v>
      </c>
      <c r="F2526" s="37">
        <v>0.195</v>
      </c>
      <c r="G2526" s="37">
        <v>0.701</v>
      </c>
      <c r="H2526" s="37">
        <v>0.104</v>
      </c>
      <c r="I2526" s="37">
        <v>279006.0</v>
      </c>
      <c r="J2526" s="37">
        <v>0.322</v>
      </c>
      <c r="K2526" s="36" t="s">
        <v>263</v>
      </c>
      <c r="L2526" s="36" t="s">
        <v>259</v>
      </c>
      <c r="M2526" s="31" t="s">
        <v>88</v>
      </c>
    </row>
    <row r="2527" ht="15.75" customHeight="1">
      <c r="A2527" s="37" t="str">
        <f t="shared" si="1"/>
        <v>Curacao-The Americas2009</v>
      </c>
      <c r="B2527" s="37">
        <v>0.013</v>
      </c>
      <c r="C2527" s="36"/>
      <c r="D2527" s="37">
        <v>80.0</v>
      </c>
      <c r="E2527" s="37">
        <v>72.0</v>
      </c>
      <c r="F2527" s="37">
        <v>0.2</v>
      </c>
      <c r="G2527" s="37">
        <v>0.67</v>
      </c>
      <c r="H2527" s="37">
        <v>0.13</v>
      </c>
      <c r="I2527" s="37">
        <v>145890.0</v>
      </c>
      <c r="J2527" s="37">
        <v>0.9</v>
      </c>
      <c r="K2527" s="36" t="s">
        <v>274</v>
      </c>
      <c r="L2527" s="36" t="s">
        <v>259</v>
      </c>
      <c r="M2527" s="31" t="s">
        <v>88</v>
      </c>
    </row>
    <row r="2528" ht="15.75" customHeight="1">
      <c r="A2528" s="37" t="str">
        <f t="shared" si="1"/>
        <v>United States-The Americas2009</v>
      </c>
      <c r="B2528" s="37">
        <v>0.014</v>
      </c>
      <c r="C2528" s="37">
        <v>0.006</v>
      </c>
      <c r="D2528" s="37">
        <v>81.0</v>
      </c>
      <c r="E2528" s="37">
        <v>76.0</v>
      </c>
      <c r="F2528" s="37">
        <v>0.2</v>
      </c>
      <c r="G2528" s="37">
        <v>0.672</v>
      </c>
      <c r="H2528" s="37">
        <v>0.128</v>
      </c>
      <c r="I2528" s="37">
        <v>3.06771529E8</v>
      </c>
      <c r="J2528" s="37">
        <v>0.806</v>
      </c>
      <c r="K2528" s="36" t="s">
        <v>300</v>
      </c>
      <c r="L2528" s="36" t="s">
        <v>259</v>
      </c>
      <c r="M2528" s="31" t="s">
        <v>88</v>
      </c>
    </row>
    <row r="2529" ht="15.75" customHeight="1">
      <c r="A2529" s="37" t="str">
        <f t="shared" si="1"/>
        <v>Chile-The Americas2009</v>
      </c>
      <c r="B2529" s="37">
        <v>0.014</v>
      </c>
      <c r="C2529" s="37">
        <v>0.008</v>
      </c>
      <c r="D2529" s="37">
        <v>82.0</v>
      </c>
      <c r="E2529" s="37">
        <v>76.0</v>
      </c>
      <c r="F2529" s="37">
        <v>0.226</v>
      </c>
      <c r="G2529" s="37">
        <v>0.685</v>
      </c>
      <c r="H2529" s="37">
        <v>0.089</v>
      </c>
      <c r="I2529" s="37">
        <v>1.6991729E7</v>
      </c>
      <c r="J2529" s="37">
        <v>0.884</v>
      </c>
      <c r="K2529" s="36" t="s">
        <v>270</v>
      </c>
      <c r="L2529" s="36" t="s">
        <v>259</v>
      </c>
      <c r="M2529" s="31" t="s">
        <v>88</v>
      </c>
    </row>
    <row r="2530" ht="15.75" customHeight="1">
      <c r="A2530" s="37" t="str">
        <f t="shared" si="1"/>
        <v>Trinidad and Tobago-The Americas2009</v>
      </c>
      <c r="B2530" s="37">
        <v>0.015</v>
      </c>
      <c r="C2530" s="37">
        <v>0.021</v>
      </c>
      <c r="D2530" s="37">
        <v>73.0</v>
      </c>
      <c r="E2530" s="37">
        <v>66.0</v>
      </c>
      <c r="F2530" s="37">
        <v>0.208</v>
      </c>
      <c r="G2530" s="37">
        <v>0.711</v>
      </c>
      <c r="H2530" s="37">
        <v>0.081</v>
      </c>
      <c r="I2530" s="37">
        <v>1322518.0</v>
      </c>
      <c r="J2530" s="37">
        <v>0.092</v>
      </c>
      <c r="K2530" s="36" t="s">
        <v>298</v>
      </c>
      <c r="L2530" s="36" t="s">
        <v>259</v>
      </c>
      <c r="M2530" s="31" t="s">
        <v>88</v>
      </c>
    </row>
    <row r="2531" ht="15.75" customHeight="1">
      <c r="A2531" s="37" t="str">
        <f t="shared" si="1"/>
        <v>Uruguay-The Americas2009</v>
      </c>
      <c r="B2531" s="37">
        <v>0.015</v>
      </c>
      <c r="C2531" s="37">
        <v>0.011</v>
      </c>
      <c r="D2531" s="37">
        <v>80.0</v>
      </c>
      <c r="E2531" s="37">
        <v>73.0</v>
      </c>
      <c r="F2531" s="37">
        <v>0.228</v>
      </c>
      <c r="G2531" s="37">
        <v>0.634</v>
      </c>
      <c r="H2531" s="37">
        <v>0.138</v>
      </c>
      <c r="I2531" s="37">
        <v>3360431.0</v>
      </c>
      <c r="J2531" s="37">
        <v>0.942</v>
      </c>
      <c r="K2531" s="36" t="s">
        <v>301</v>
      </c>
      <c r="L2531" s="36" t="s">
        <v>259</v>
      </c>
      <c r="M2531" s="31" t="s">
        <v>88</v>
      </c>
    </row>
    <row r="2532" ht="15.75" customHeight="1">
      <c r="A2532" s="37" t="str">
        <f t="shared" si="1"/>
        <v>Cayman Islands-The Americas2009</v>
      </c>
      <c r="B2532" s="37">
        <v>0.016</v>
      </c>
      <c r="C2532" s="36"/>
      <c r="D2532" s="36"/>
      <c r="E2532" s="36"/>
      <c r="F2532" s="36"/>
      <c r="G2532" s="36"/>
      <c r="H2532" s="36"/>
      <c r="I2532" s="37">
        <v>54275.0</v>
      </c>
      <c r="J2532" s="37">
        <v>1.0</v>
      </c>
      <c r="K2532" s="36" t="s">
        <v>269</v>
      </c>
      <c r="L2532" s="36" t="s">
        <v>259</v>
      </c>
      <c r="M2532" s="31" t="s">
        <v>88</v>
      </c>
    </row>
    <row r="2533" ht="15.75" customHeight="1">
      <c r="A2533" s="37" t="str">
        <f t="shared" si="1"/>
        <v>Greenland-The Americas2009</v>
      </c>
      <c r="B2533" s="37">
        <v>0.016</v>
      </c>
      <c r="C2533" s="36"/>
      <c r="D2533" s="37">
        <v>73.0</v>
      </c>
      <c r="E2533" s="37">
        <v>68.0</v>
      </c>
      <c r="F2533" s="36"/>
      <c r="G2533" s="36"/>
      <c r="H2533" s="36"/>
      <c r="I2533" s="37">
        <v>56323.0</v>
      </c>
      <c r="J2533" s="37">
        <v>0.841</v>
      </c>
      <c r="K2533" s="36" t="s">
        <v>279</v>
      </c>
      <c r="L2533" s="36" t="s">
        <v>259</v>
      </c>
      <c r="M2533" s="31" t="s">
        <v>88</v>
      </c>
    </row>
    <row r="2534" ht="15.75" customHeight="1">
      <c r="A2534" s="37" t="str">
        <f t="shared" si="1"/>
        <v>Brazil-The Americas2009</v>
      </c>
      <c r="B2534" s="37">
        <v>0.016</v>
      </c>
      <c r="C2534" s="37">
        <v>0.016</v>
      </c>
      <c r="D2534" s="37">
        <v>77.0</v>
      </c>
      <c r="E2534" s="37">
        <v>69.0</v>
      </c>
      <c r="F2534" s="37">
        <v>0.259</v>
      </c>
      <c r="G2534" s="37">
        <v>0.673</v>
      </c>
      <c r="H2534" s="37">
        <v>0.067</v>
      </c>
      <c r="I2534" s="37">
        <v>1.93490922E8</v>
      </c>
      <c r="J2534" s="37">
        <v>0.84</v>
      </c>
      <c r="K2534" s="36" t="s">
        <v>267</v>
      </c>
      <c r="L2534" s="36" t="s">
        <v>259</v>
      </c>
      <c r="M2534" s="31" t="s">
        <v>88</v>
      </c>
    </row>
    <row r="2535" ht="15.75" customHeight="1">
      <c r="A2535" s="37" t="str">
        <f t="shared" si="1"/>
        <v>Jamaica-The Americas2009</v>
      </c>
      <c r="B2535" s="37">
        <v>0.016</v>
      </c>
      <c r="C2535" s="37">
        <v>0.016</v>
      </c>
      <c r="D2535" s="37">
        <v>75.0</v>
      </c>
      <c r="E2535" s="37">
        <v>70.0</v>
      </c>
      <c r="F2535" s="37">
        <v>0.296</v>
      </c>
      <c r="G2535" s="37">
        <v>0.626</v>
      </c>
      <c r="H2535" s="37">
        <v>0.078</v>
      </c>
      <c r="I2535" s="37">
        <v>2681386.0</v>
      </c>
      <c r="J2535" s="37">
        <v>0.536</v>
      </c>
      <c r="K2535" s="36" t="s">
        <v>285</v>
      </c>
      <c r="L2535" s="36" t="s">
        <v>259</v>
      </c>
      <c r="M2535" s="31" t="s">
        <v>88</v>
      </c>
    </row>
    <row r="2536" ht="15.75" customHeight="1">
      <c r="A2536" s="37" t="str">
        <f t="shared" si="1"/>
        <v>Bahamas, The-The Americas2009</v>
      </c>
      <c r="B2536" s="37">
        <v>0.016</v>
      </c>
      <c r="C2536" s="37">
        <v>0.012</v>
      </c>
      <c r="D2536" s="37">
        <v>78.0</v>
      </c>
      <c r="E2536" s="37">
        <v>71.0</v>
      </c>
      <c r="F2536" s="37">
        <v>0.23</v>
      </c>
      <c r="G2536" s="37">
        <v>0.702</v>
      </c>
      <c r="H2536" s="37">
        <v>0.068</v>
      </c>
      <c r="I2536" s="37">
        <v>354492.0</v>
      </c>
      <c r="J2536" s="37">
        <v>0.825</v>
      </c>
      <c r="K2536" s="36" t="s">
        <v>262</v>
      </c>
      <c r="L2536" s="36" t="s">
        <v>259</v>
      </c>
      <c r="M2536" s="31" t="s">
        <v>88</v>
      </c>
    </row>
    <row r="2537" ht="15.75" customHeight="1">
      <c r="A2537" s="37" t="str">
        <f t="shared" si="1"/>
        <v>Costa Rica-The Americas2009</v>
      </c>
      <c r="B2537" s="37">
        <v>0.016</v>
      </c>
      <c r="C2537" s="37">
        <v>0.009</v>
      </c>
      <c r="D2537" s="37">
        <v>81.0</v>
      </c>
      <c r="E2537" s="37">
        <v>77.0</v>
      </c>
      <c r="F2537" s="37">
        <v>0.255</v>
      </c>
      <c r="G2537" s="37">
        <v>0.682</v>
      </c>
      <c r="H2537" s="37">
        <v>0.064</v>
      </c>
      <c r="I2537" s="37">
        <v>4601424.0</v>
      </c>
      <c r="J2537" s="37">
        <v>0.706</v>
      </c>
      <c r="K2537" s="36" t="s">
        <v>272</v>
      </c>
      <c r="L2537" s="36" t="s">
        <v>259</v>
      </c>
      <c r="M2537" s="31" t="s">
        <v>88</v>
      </c>
    </row>
    <row r="2538" ht="15.75" customHeight="1">
      <c r="A2538" s="37" t="str">
        <f t="shared" si="1"/>
        <v>St. Vincent and the Grenadines-The Americas2009</v>
      </c>
      <c r="B2538" s="37">
        <v>0.017</v>
      </c>
      <c r="C2538" s="37">
        <v>0.019</v>
      </c>
      <c r="D2538" s="37">
        <v>74.0</v>
      </c>
      <c r="E2538" s="37">
        <v>70.0</v>
      </c>
      <c r="F2538" s="37">
        <v>0.269</v>
      </c>
      <c r="G2538" s="37">
        <v>0.663</v>
      </c>
      <c r="H2538" s="37">
        <v>0.068</v>
      </c>
      <c r="I2538" s="37">
        <v>109249.0</v>
      </c>
      <c r="J2538" s="37">
        <v>0.484</v>
      </c>
      <c r="K2538" s="36" t="s">
        <v>296</v>
      </c>
      <c r="L2538" s="36" t="s">
        <v>259</v>
      </c>
      <c r="M2538" s="31" t="s">
        <v>88</v>
      </c>
    </row>
    <row r="2539" ht="15.75" customHeight="1">
      <c r="A2539" s="37" t="str">
        <f t="shared" si="1"/>
        <v>St. Lucia-The Americas2009</v>
      </c>
      <c r="B2539" s="37">
        <v>0.017</v>
      </c>
      <c r="C2539" s="37">
        <v>0.014</v>
      </c>
      <c r="D2539" s="37">
        <v>77.0</v>
      </c>
      <c r="E2539" s="37">
        <v>72.0</v>
      </c>
      <c r="F2539" s="37">
        <v>0.258</v>
      </c>
      <c r="G2539" s="37">
        <v>0.66</v>
      </c>
      <c r="H2539" s="37">
        <v>0.083</v>
      </c>
      <c r="I2539" s="37">
        <v>175200.0</v>
      </c>
      <c r="J2539" s="37">
        <v>0.192</v>
      </c>
      <c r="K2539" s="36" t="s">
        <v>294</v>
      </c>
      <c r="L2539" s="36" t="s">
        <v>259</v>
      </c>
      <c r="M2539" s="31" t="s">
        <v>88</v>
      </c>
    </row>
    <row r="2540" ht="15.75" customHeight="1">
      <c r="A2540" s="37" t="str">
        <f t="shared" si="1"/>
        <v>Argentina-The Americas2009</v>
      </c>
      <c r="B2540" s="37">
        <v>0.017</v>
      </c>
      <c r="C2540" s="37">
        <v>0.013</v>
      </c>
      <c r="D2540" s="37">
        <v>79.0</v>
      </c>
      <c r="E2540" s="37">
        <v>72.0</v>
      </c>
      <c r="F2540" s="37">
        <v>0.251</v>
      </c>
      <c r="G2540" s="37">
        <v>0.643</v>
      </c>
      <c r="H2540" s="37">
        <v>0.105</v>
      </c>
      <c r="I2540" s="37">
        <v>4.0023641E7</v>
      </c>
      <c r="J2540" s="37">
        <v>0.908</v>
      </c>
      <c r="K2540" s="36" t="s">
        <v>260</v>
      </c>
      <c r="L2540" s="36" t="s">
        <v>259</v>
      </c>
      <c r="M2540" s="31" t="s">
        <v>88</v>
      </c>
    </row>
    <row r="2541" ht="15.75" customHeight="1">
      <c r="A2541" s="37" t="str">
        <f t="shared" si="1"/>
        <v>Antigua and Barbuda-The Americas2009</v>
      </c>
      <c r="B2541" s="37">
        <v>0.017</v>
      </c>
      <c r="C2541" s="37">
        <v>0.009</v>
      </c>
      <c r="D2541" s="37">
        <v>78.0</v>
      </c>
      <c r="E2541" s="37">
        <v>73.0</v>
      </c>
      <c r="F2541" s="37">
        <v>0.267</v>
      </c>
      <c r="G2541" s="37">
        <v>0.661</v>
      </c>
      <c r="H2541" s="37">
        <v>0.073</v>
      </c>
      <c r="I2541" s="37">
        <v>86300.0</v>
      </c>
      <c r="J2541" s="37">
        <v>0.268</v>
      </c>
      <c r="K2541" s="36" t="s">
        <v>258</v>
      </c>
      <c r="L2541" s="36" t="s">
        <v>259</v>
      </c>
      <c r="M2541" s="31" t="s">
        <v>88</v>
      </c>
    </row>
    <row r="2542" ht="15.75" customHeight="1">
      <c r="A2542" s="37" t="str">
        <f t="shared" si="1"/>
        <v>St. Martin (French part)-The Americas2009</v>
      </c>
      <c r="B2542" s="37">
        <v>0.017</v>
      </c>
      <c r="C2542" s="36"/>
      <c r="D2542" s="37">
        <v>82.0</v>
      </c>
      <c r="E2542" s="37">
        <v>75.0</v>
      </c>
      <c r="F2542" s="36"/>
      <c r="G2542" s="36"/>
      <c r="H2542" s="36"/>
      <c r="I2542" s="37">
        <v>29820.0</v>
      </c>
      <c r="J2542" s="36"/>
      <c r="K2542" s="36" t="s">
        <v>295</v>
      </c>
      <c r="L2542" s="36" t="s">
        <v>259</v>
      </c>
      <c r="M2542" s="31" t="s">
        <v>88</v>
      </c>
    </row>
    <row r="2543" ht="15.75" customHeight="1">
      <c r="A2543" s="37" t="str">
        <f t="shared" si="1"/>
        <v>Suriname-The Americas2009</v>
      </c>
      <c r="B2543" s="37">
        <v>0.019</v>
      </c>
      <c r="C2543" s="37">
        <v>0.023</v>
      </c>
      <c r="D2543" s="37">
        <v>73.0</v>
      </c>
      <c r="E2543" s="37">
        <v>67.0</v>
      </c>
      <c r="F2543" s="37">
        <v>0.29</v>
      </c>
      <c r="G2543" s="37">
        <v>0.647</v>
      </c>
      <c r="H2543" s="37">
        <v>0.064</v>
      </c>
      <c r="I2543" s="37">
        <v>520173.0</v>
      </c>
      <c r="J2543" s="37">
        <v>0.664</v>
      </c>
      <c r="K2543" s="36" t="s">
        <v>297</v>
      </c>
      <c r="L2543" s="36" t="s">
        <v>259</v>
      </c>
      <c r="M2543" s="31" t="s">
        <v>88</v>
      </c>
    </row>
    <row r="2544" ht="15.75" customHeight="1">
      <c r="A2544" s="37" t="str">
        <f t="shared" si="1"/>
        <v>Grenada-The Americas2009</v>
      </c>
      <c r="B2544" s="37">
        <v>0.019</v>
      </c>
      <c r="C2544" s="37">
        <v>0.012</v>
      </c>
      <c r="D2544" s="37">
        <v>75.0</v>
      </c>
      <c r="E2544" s="37">
        <v>70.0</v>
      </c>
      <c r="F2544" s="37">
        <v>0.279</v>
      </c>
      <c r="G2544" s="37">
        <v>0.648</v>
      </c>
      <c r="H2544" s="37">
        <v>0.073</v>
      </c>
      <c r="I2544" s="37">
        <v>104296.0</v>
      </c>
      <c r="J2544" s="37">
        <v>0.357</v>
      </c>
      <c r="K2544" s="36" t="s">
        <v>280</v>
      </c>
      <c r="L2544" s="36" t="s">
        <v>259</v>
      </c>
      <c r="M2544" s="31" t="s">
        <v>88</v>
      </c>
    </row>
    <row r="2545" ht="15.75" customHeight="1">
      <c r="A2545" s="37" t="str">
        <f t="shared" si="1"/>
        <v>Colombia-The Americas2009</v>
      </c>
      <c r="B2545" s="37">
        <v>0.02</v>
      </c>
      <c r="C2545" s="37">
        <v>0.016</v>
      </c>
      <c r="D2545" s="37">
        <v>77.0</v>
      </c>
      <c r="E2545" s="37">
        <v>70.0</v>
      </c>
      <c r="F2545" s="37">
        <v>0.291</v>
      </c>
      <c r="G2545" s="37">
        <v>0.654</v>
      </c>
      <c r="H2545" s="37">
        <v>0.055</v>
      </c>
      <c r="I2545" s="37">
        <v>4.5802561E7</v>
      </c>
      <c r="J2545" s="37">
        <v>0.747</v>
      </c>
      <c r="K2545" s="36" t="s">
        <v>271</v>
      </c>
      <c r="L2545" s="36" t="s">
        <v>259</v>
      </c>
      <c r="M2545" s="31" t="s">
        <v>88</v>
      </c>
    </row>
    <row r="2546" ht="15.75" customHeight="1">
      <c r="A2546" s="37" t="str">
        <f t="shared" si="1"/>
        <v>Mexico-The Americas2009</v>
      </c>
      <c r="B2546" s="37">
        <v>0.02</v>
      </c>
      <c r="C2546" s="37">
        <v>0.015</v>
      </c>
      <c r="D2546" s="37">
        <v>79.0</v>
      </c>
      <c r="E2546" s="37">
        <v>74.0</v>
      </c>
      <c r="F2546" s="37">
        <v>0.305</v>
      </c>
      <c r="G2546" s="37">
        <v>0.636</v>
      </c>
      <c r="H2546" s="37">
        <v>0.058</v>
      </c>
      <c r="I2546" s="37">
        <v>1.16422752E8</v>
      </c>
      <c r="J2546" s="37">
        <v>0.775</v>
      </c>
      <c r="K2546" s="36" t="s">
        <v>286</v>
      </c>
      <c r="L2546" s="36" t="s">
        <v>259</v>
      </c>
      <c r="M2546" s="31" t="s">
        <v>88</v>
      </c>
    </row>
    <row r="2547" ht="15.75" customHeight="1">
      <c r="A2547" s="37" t="str">
        <f t="shared" si="1"/>
        <v>El Salvador-The Americas2009</v>
      </c>
      <c r="B2547" s="37">
        <v>0.021</v>
      </c>
      <c r="C2547" s="37">
        <v>0.016</v>
      </c>
      <c r="D2547" s="37">
        <v>76.0</v>
      </c>
      <c r="E2547" s="37">
        <v>67.0</v>
      </c>
      <c r="F2547" s="37">
        <v>0.328</v>
      </c>
      <c r="G2547" s="37">
        <v>0.604</v>
      </c>
      <c r="H2547" s="37">
        <v>0.068</v>
      </c>
      <c r="I2547" s="37">
        <v>6183484.0</v>
      </c>
      <c r="J2547" s="37">
        <v>0.638</v>
      </c>
      <c r="K2547" s="36" t="s">
        <v>278</v>
      </c>
      <c r="L2547" s="36" t="s">
        <v>259</v>
      </c>
      <c r="M2547" s="31" t="s">
        <v>88</v>
      </c>
    </row>
    <row r="2548" ht="15.75" customHeight="1">
      <c r="A2548" s="37" t="str">
        <f t="shared" si="1"/>
        <v>Peru-The Americas2009</v>
      </c>
      <c r="B2548" s="37">
        <v>0.021</v>
      </c>
      <c r="C2548" s="37">
        <v>0.016</v>
      </c>
      <c r="D2548" s="37">
        <v>76.0</v>
      </c>
      <c r="E2548" s="37">
        <v>71.0</v>
      </c>
      <c r="F2548" s="37">
        <v>0.304</v>
      </c>
      <c r="G2548" s="37">
        <v>0.637</v>
      </c>
      <c r="H2548" s="37">
        <v>0.059</v>
      </c>
      <c r="I2548" s="37">
        <v>2.8934303E7</v>
      </c>
      <c r="J2548" s="37">
        <v>0.766</v>
      </c>
      <c r="K2548" s="36" t="s">
        <v>290</v>
      </c>
      <c r="L2548" s="36" t="s">
        <v>259</v>
      </c>
      <c r="M2548" s="31" t="s">
        <v>88</v>
      </c>
    </row>
    <row r="2549" ht="15.75" customHeight="1">
      <c r="A2549" s="37" t="str">
        <f t="shared" si="1"/>
        <v>Venezuela-The Americas2009</v>
      </c>
      <c r="B2549" s="37">
        <v>0.021</v>
      </c>
      <c r="C2549" s="37">
        <v>0.014</v>
      </c>
      <c r="D2549" s="37">
        <v>77.0</v>
      </c>
      <c r="E2549" s="37">
        <v>71.0</v>
      </c>
      <c r="F2549" s="37">
        <v>0.298</v>
      </c>
      <c r="G2549" s="37">
        <v>0.647</v>
      </c>
      <c r="H2549" s="37">
        <v>0.055</v>
      </c>
      <c r="I2549" s="37">
        <v>2.858304E7</v>
      </c>
      <c r="J2549" s="37">
        <v>0.887</v>
      </c>
      <c r="K2549" s="36" t="s">
        <v>302</v>
      </c>
      <c r="L2549" s="36" t="s">
        <v>259</v>
      </c>
      <c r="M2549" s="31" t="s">
        <v>88</v>
      </c>
    </row>
    <row r="2550" ht="15.75" customHeight="1">
      <c r="A2550" s="37" t="str">
        <f t="shared" si="1"/>
        <v>Panama-The Americas2009</v>
      </c>
      <c r="B2550" s="37">
        <v>0.021</v>
      </c>
      <c r="C2550" s="37">
        <v>0.017</v>
      </c>
      <c r="D2550" s="37">
        <v>80.0</v>
      </c>
      <c r="E2550" s="37">
        <v>74.0</v>
      </c>
      <c r="F2550" s="37">
        <v>0.296</v>
      </c>
      <c r="G2550" s="37">
        <v>0.638</v>
      </c>
      <c r="H2550" s="37">
        <v>0.066</v>
      </c>
      <c r="I2550" s="37">
        <v>3615846.0</v>
      </c>
      <c r="J2550" s="37">
        <v>0.648</v>
      </c>
      <c r="K2550" s="36" t="s">
        <v>288</v>
      </c>
      <c r="L2550" s="36" t="s">
        <v>259</v>
      </c>
      <c r="M2550" s="31" t="s">
        <v>88</v>
      </c>
    </row>
    <row r="2551" ht="15.75" customHeight="1">
      <c r="A2551" s="37" t="str">
        <f t="shared" si="1"/>
        <v>Guyana-The Americas2009</v>
      </c>
      <c r="B2551" s="37">
        <v>0.022</v>
      </c>
      <c r="C2551" s="37">
        <v>0.033</v>
      </c>
      <c r="D2551" s="37">
        <v>68.0</v>
      </c>
      <c r="E2551" s="37">
        <v>63.0</v>
      </c>
      <c r="F2551" s="37">
        <v>0.376</v>
      </c>
      <c r="G2551" s="37">
        <v>0.591</v>
      </c>
      <c r="H2551" s="37">
        <v>0.033</v>
      </c>
      <c r="I2551" s="37">
        <v>781055.0</v>
      </c>
      <c r="J2551" s="37">
        <v>0.282</v>
      </c>
      <c r="K2551" s="36" t="s">
        <v>282</v>
      </c>
      <c r="L2551" s="36" t="s">
        <v>259</v>
      </c>
      <c r="M2551" s="31" t="s">
        <v>88</v>
      </c>
    </row>
    <row r="2552" ht="15.75" customHeight="1">
      <c r="A2552" s="37" t="str">
        <f t="shared" si="1"/>
        <v>Dominican Republic-The Americas2009</v>
      </c>
      <c r="B2552" s="37">
        <v>0.022</v>
      </c>
      <c r="C2552" s="37">
        <v>0.026</v>
      </c>
      <c r="D2552" s="37">
        <v>76.0</v>
      </c>
      <c r="E2552" s="37">
        <v>70.0</v>
      </c>
      <c r="F2552" s="37">
        <v>0.315</v>
      </c>
      <c r="G2552" s="37">
        <v>0.625</v>
      </c>
      <c r="H2552" s="37">
        <v>0.059</v>
      </c>
      <c r="I2552" s="37">
        <v>9884265.0</v>
      </c>
      <c r="J2552" s="37">
        <v>0.725</v>
      </c>
      <c r="K2552" s="36" t="s">
        <v>276</v>
      </c>
      <c r="L2552" s="36" t="s">
        <v>259</v>
      </c>
      <c r="M2552" s="31" t="s">
        <v>88</v>
      </c>
    </row>
    <row r="2553" ht="15.75" customHeight="1">
      <c r="A2553" s="37" t="str">
        <f t="shared" si="1"/>
        <v>Ecuador-The Americas2009</v>
      </c>
      <c r="B2553" s="37">
        <v>0.022</v>
      </c>
      <c r="C2553" s="37">
        <v>0.022</v>
      </c>
      <c r="D2553" s="37">
        <v>78.0</v>
      </c>
      <c r="E2553" s="37">
        <v>73.0</v>
      </c>
      <c r="F2553" s="37">
        <v>0.313</v>
      </c>
      <c r="G2553" s="37">
        <v>0.627</v>
      </c>
      <c r="H2553" s="37">
        <v>0.061</v>
      </c>
      <c r="I2553" s="37">
        <v>1.4756424E7</v>
      </c>
      <c r="J2553" s="37">
        <v>0.625</v>
      </c>
      <c r="K2553" s="36" t="s">
        <v>277</v>
      </c>
      <c r="L2553" s="36" t="s">
        <v>259</v>
      </c>
      <c r="M2553" s="31" t="s">
        <v>88</v>
      </c>
    </row>
    <row r="2554" ht="15.75" customHeight="1">
      <c r="A2554" s="37" t="str">
        <f t="shared" si="1"/>
        <v>Nicaragua-The Americas2009</v>
      </c>
      <c r="B2554" s="37">
        <v>0.024</v>
      </c>
      <c r="C2554" s="37">
        <v>0.023</v>
      </c>
      <c r="D2554" s="37">
        <v>77.0</v>
      </c>
      <c r="E2554" s="37">
        <v>70.0</v>
      </c>
      <c r="F2554" s="37">
        <v>0.351</v>
      </c>
      <c r="G2554" s="37">
        <v>0.604</v>
      </c>
      <c r="H2554" s="37">
        <v>0.045</v>
      </c>
      <c r="I2554" s="37">
        <v>5743329.0</v>
      </c>
      <c r="J2554" s="37">
        <v>0.57</v>
      </c>
      <c r="K2554" s="36" t="s">
        <v>287</v>
      </c>
      <c r="L2554" s="36" t="s">
        <v>259</v>
      </c>
      <c r="M2554" s="31" t="s">
        <v>88</v>
      </c>
    </row>
    <row r="2555" ht="15.75" customHeight="1">
      <c r="A2555" s="37" t="str">
        <f t="shared" si="1"/>
        <v>Paraguay-The Americas2009</v>
      </c>
      <c r="B2555" s="37">
        <v>0.025</v>
      </c>
      <c r="C2555" s="37">
        <v>0.021</v>
      </c>
      <c r="D2555" s="37">
        <v>74.0</v>
      </c>
      <c r="E2555" s="37">
        <v>70.0</v>
      </c>
      <c r="F2555" s="37">
        <v>0.34</v>
      </c>
      <c r="G2555" s="37">
        <v>0.61</v>
      </c>
      <c r="H2555" s="37">
        <v>0.051</v>
      </c>
      <c r="I2555" s="37">
        <v>6347383.0</v>
      </c>
      <c r="J2555" s="37">
        <v>0.583</v>
      </c>
      <c r="K2555" s="36" t="s">
        <v>289</v>
      </c>
      <c r="L2555" s="36" t="s">
        <v>259</v>
      </c>
      <c r="M2555" s="31" t="s">
        <v>88</v>
      </c>
    </row>
    <row r="2556" ht="15.75" customHeight="1">
      <c r="A2556" s="37" t="str">
        <f t="shared" si="1"/>
        <v>Belize-The Americas2009</v>
      </c>
      <c r="B2556" s="37">
        <v>0.025</v>
      </c>
      <c r="C2556" s="37">
        <v>0.016</v>
      </c>
      <c r="D2556" s="37">
        <v>76.0</v>
      </c>
      <c r="E2556" s="37">
        <v>70.0</v>
      </c>
      <c r="F2556" s="37">
        <v>0.36</v>
      </c>
      <c r="G2556" s="37">
        <v>0.601</v>
      </c>
      <c r="H2556" s="37">
        <v>0.039</v>
      </c>
      <c r="I2556" s="37">
        <v>301016.0</v>
      </c>
      <c r="J2556" s="37">
        <v>0.452</v>
      </c>
      <c r="K2556" s="36" t="s">
        <v>264</v>
      </c>
      <c r="L2556" s="36" t="s">
        <v>259</v>
      </c>
      <c r="M2556" s="31" t="s">
        <v>88</v>
      </c>
    </row>
    <row r="2557" ht="15.75" customHeight="1">
      <c r="A2557" s="37" t="str">
        <f t="shared" si="1"/>
        <v>Haiti-The Americas2009</v>
      </c>
      <c r="B2557" s="37">
        <v>0.027</v>
      </c>
      <c r="C2557" s="37">
        <v>0.06</v>
      </c>
      <c r="D2557" s="37">
        <v>63.0</v>
      </c>
      <c r="E2557" s="37">
        <v>60.0</v>
      </c>
      <c r="F2557" s="37">
        <v>0.365</v>
      </c>
      <c r="G2557" s="37">
        <v>0.59</v>
      </c>
      <c r="H2557" s="37">
        <v>0.044</v>
      </c>
      <c r="I2557" s="37">
        <v>9765153.0</v>
      </c>
      <c r="J2557" s="37">
        <v>0.505</v>
      </c>
      <c r="K2557" s="36" t="s">
        <v>283</v>
      </c>
      <c r="L2557" s="36" t="s">
        <v>259</v>
      </c>
      <c r="M2557" s="31" t="s">
        <v>88</v>
      </c>
    </row>
    <row r="2558" ht="15.75" customHeight="1">
      <c r="A2558" s="37" t="str">
        <f t="shared" si="1"/>
        <v>Bolivia-The Americas2009</v>
      </c>
      <c r="B2558" s="37">
        <v>0.027</v>
      </c>
      <c r="C2558" s="37">
        <v>0.036</v>
      </c>
      <c r="D2558" s="37">
        <v>68.0</v>
      </c>
      <c r="E2558" s="37">
        <v>64.0</v>
      </c>
      <c r="F2558" s="37">
        <v>0.365</v>
      </c>
      <c r="G2558" s="37">
        <v>0.589</v>
      </c>
      <c r="H2558" s="37">
        <v>0.046</v>
      </c>
      <c r="I2558" s="37">
        <v>9993406.0</v>
      </c>
      <c r="J2558" s="37">
        <v>0.66</v>
      </c>
      <c r="K2558" s="36" t="s">
        <v>266</v>
      </c>
      <c r="L2558" s="36" t="s">
        <v>259</v>
      </c>
      <c r="M2558" s="31" t="s">
        <v>88</v>
      </c>
    </row>
    <row r="2559" ht="15.75" customHeight="1">
      <c r="A2559" s="37" t="str">
        <f t="shared" si="1"/>
        <v>Honduras-The Americas2009</v>
      </c>
      <c r="B2559" s="37">
        <v>0.027</v>
      </c>
      <c r="C2559" s="37">
        <v>0.022</v>
      </c>
      <c r="D2559" s="37">
        <v>75.0</v>
      </c>
      <c r="E2559" s="37">
        <v>70.0</v>
      </c>
      <c r="F2559" s="37">
        <v>0.374</v>
      </c>
      <c r="G2559" s="37">
        <v>0.584</v>
      </c>
      <c r="H2559" s="37">
        <v>0.043</v>
      </c>
      <c r="I2559" s="37">
        <v>7469844.0</v>
      </c>
      <c r="J2559" s="37">
        <v>0.511</v>
      </c>
      <c r="K2559" s="36" t="s">
        <v>284</v>
      </c>
      <c r="L2559" s="36" t="s">
        <v>259</v>
      </c>
      <c r="M2559" s="31" t="s">
        <v>88</v>
      </c>
    </row>
    <row r="2560" ht="15.75" customHeight="1">
      <c r="A2560" s="37" t="str">
        <f t="shared" si="1"/>
        <v>Guatemala-The Americas2009</v>
      </c>
      <c r="B2560" s="37">
        <v>0.033</v>
      </c>
      <c r="C2560" s="37">
        <v>0.029</v>
      </c>
      <c r="D2560" s="37">
        <v>74.0</v>
      </c>
      <c r="E2560" s="37">
        <v>67.0</v>
      </c>
      <c r="F2560" s="37">
        <v>0.419</v>
      </c>
      <c r="G2560" s="37">
        <v>0.537</v>
      </c>
      <c r="H2560" s="37">
        <v>0.044</v>
      </c>
      <c r="I2560" s="37">
        <v>1.3988988E7</v>
      </c>
      <c r="J2560" s="37">
        <v>0.489</v>
      </c>
      <c r="K2560" s="36" t="s">
        <v>281</v>
      </c>
      <c r="L2560" s="36" t="s">
        <v>259</v>
      </c>
      <c r="M2560" s="31" t="s">
        <v>88</v>
      </c>
    </row>
    <row r="2561" ht="15.75" customHeight="1">
      <c r="A2561" s="37" t="str">
        <f t="shared" si="1"/>
        <v>Sint Maarten (Dutch part)-The Americas2010</v>
      </c>
      <c r="B2561" s="36"/>
      <c r="C2561" s="36"/>
      <c r="D2561" s="36"/>
      <c r="E2561" s="36"/>
      <c r="F2561" s="36"/>
      <c r="G2561" s="36"/>
      <c r="H2561" s="36"/>
      <c r="I2561" s="37">
        <v>37850.0</v>
      </c>
      <c r="J2561" s="37">
        <v>1.0</v>
      </c>
      <c r="K2561" s="36" t="s">
        <v>292</v>
      </c>
      <c r="L2561" s="36" t="s">
        <v>259</v>
      </c>
      <c r="M2561" s="31" t="s">
        <v>89</v>
      </c>
    </row>
    <row r="2562" ht="15.75" customHeight="1">
      <c r="A2562" s="37" t="str">
        <f t="shared" si="1"/>
        <v>Turks and Caicos Islands-The Americas2010</v>
      </c>
      <c r="B2562" s="36"/>
      <c r="C2562" s="36"/>
      <c r="D2562" s="36"/>
      <c r="E2562" s="36"/>
      <c r="F2562" s="36"/>
      <c r="G2562" s="36"/>
      <c r="H2562" s="36"/>
      <c r="I2562" s="37">
        <v>30993.0</v>
      </c>
      <c r="J2562" s="37">
        <v>0.902</v>
      </c>
      <c r="K2562" s="36" t="s">
        <v>299</v>
      </c>
      <c r="L2562" s="36" t="s">
        <v>259</v>
      </c>
      <c r="M2562" s="31" t="s">
        <v>89</v>
      </c>
    </row>
    <row r="2563" ht="15.75" customHeight="1">
      <c r="A2563" s="37" t="str">
        <f t="shared" si="1"/>
        <v>St. Kitts and Nevis-The Americas2010</v>
      </c>
      <c r="B2563" s="36"/>
      <c r="C2563" s="37">
        <v>0.009</v>
      </c>
      <c r="D2563" s="36"/>
      <c r="E2563" s="36"/>
      <c r="F2563" s="36"/>
      <c r="G2563" s="36"/>
      <c r="H2563" s="36"/>
      <c r="I2563" s="37">
        <v>52352.0</v>
      </c>
      <c r="J2563" s="37">
        <v>0.318</v>
      </c>
      <c r="K2563" s="36" t="s">
        <v>293</v>
      </c>
      <c r="L2563" s="36" t="s">
        <v>259</v>
      </c>
      <c r="M2563" s="31" t="s">
        <v>89</v>
      </c>
    </row>
    <row r="2564" ht="15.75" customHeight="1">
      <c r="A2564" s="37" t="str">
        <f t="shared" si="1"/>
        <v>Cuba-The Americas2010</v>
      </c>
      <c r="B2564" s="37">
        <v>0.01</v>
      </c>
      <c r="C2564" s="37">
        <v>0.005</v>
      </c>
      <c r="D2564" s="37">
        <v>81.0</v>
      </c>
      <c r="E2564" s="37">
        <v>77.0</v>
      </c>
      <c r="F2564" s="37">
        <v>0.173</v>
      </c>
      <c r="G2564" s="37">
        <v>0.702</v>
      </c>
      <c r="H2564" s="37">
        <v>0.124</v>
      </c>
      <c r="I2564" s="37">
        <v>1.1281768E7</v>
      </c>
      <c r="J2564" s="37">
        <v>0.766</v>
      </c>
      <c r="K2564" s="36" t="s">
        <v>273</v>
      </c>
      <c r="L2564" s="36" t="s">
        <v>259</v>
      </c>
      <c r="M2564" s="31" t="s">
        <v>89</v>
      </c>
    </row>
    <row r="2565" ht="15.75" customHeight="1">
      <c r="A2565" s="37" t="str">
        <f t="shared" si="1"/>
        <v>Aruba-The Americas2010</v>
      </c>
      <c r="B2565" s="37">
        <v>0.011</v>
      </c>
      <c r="C2565" s="36"/>
      <c r="D2565" s="37">
        <v>77.0</v>
      </c>
      <c r="E2565" s="37">
        <v>73.0</v>
      </c>
      <c r="F2565" s="37">
        <v>0.208</v>
      </c>
      <c r="G2565" s="37">
        <v>0.689</v>
      </c>
      <c r="H2565" s="37">
        <v>0.103</v>
      </c>
      <c r="I2565" s="37">
        <v>101597.0</v>
      </c>
      <c r="J2565" s="37">
        <v>0.431</v>
      </c>
      <c r="K2565" s="36" t="s">
        <v>261</v>
      </c>
      <c r="L2565" s="36" t="s">
        <v>259</v>
      </c>
      <c r="M2565" s="31" t="s">
        <v>89</v>
      </c>
    </row>
    <row r="2566" ht="15.75" customHeight="1">
      <c r="A2566" s="37" t="str">
        <f t="shared" si="1"/>
        <v>Puerto Rico-The Americas2010</v>
      </c>
      <c r="B2566" s="37">
        <v>0.011</v>
      </c>
      <c r="C2566" s="36"/>
      <c r="D2566" s="37">
        <v>82.0</v>
      </c>
      <c r="E2566" s="37">
        <v>74.0</v>
      </c>
      <c r="F2566" s="37">
        <v>0.205</v>
      </c>
      <c r="G2566" s="37">
        <v>0.665</v>
      </c>
      <c r="H2566" s="37">
        <v>0.13</v>
      </c>
      <c r="I2566" s="37">
        <v>3721208.0</v>
      </c>
      <c r="J2566" s="37">
        <v>0.938</v>
      </c>
      <c r="K2566" s="36" t="s">
        <v>291</v>
      </c>
      <c r="L2566" s="36" t="s">
        <v>259</v>
      </c>
      <c r="M2566" s="31" t="s">
        <v>89</v>
      </c>
    </row>
    <row r="2567" ht="15.75" customHeight="1">
      <c r="A2567" s="37" t="str">
        <f t="shared" si="1"/>
        <v>Canada-The Americas2010</v>
      </c>
      <c r="B2567" s="37">
        <v>0.011</v>
      </c>
      <c r="C2567" s="37">
        <v>0.005</v>
      </c>
      <c r="D2567" s="37">
        <v>83.0</v>
      </c>
      <c r="E2567" s="37">
        <v>79.0</v>
      </c>
      <c r="F2567" s="37">
        <v>0.165</v>
      </c>
      <c r="G2567" s="37">
        <v>0.694</v>
      </c>
      <c r="H2567" s="37">
        <v>0.142</v>
      </c>
      <c r="I2567" s="37">
        <v>3.4005274E7</v>
      </c>
      <c r="J2567" s="37">
        <v>0.809</v>
      </c>
      <c r="K2567" s="36" t="s">
        <v>268</v>
      </c>
      <c r="L2567" s="36" t="s">
        <v>259</v>
      </c>
      <c r="M2567" s="31" t="s">
        <v>89</v>
      </c>
    </row>
    <row r="2568" ht="15.75" customHeight="1">
      <c r="A2568" s="37" t="str">
        <f t="shared" si="1"/>
        <v>Bermuda-The Americas2010</v>
      </c>
      <c r="B2568" s="37">
        <v>0.012</v>
      </c>
      <c r="C2568" s="36"/>
      <c r="D2568" s="37">
        <v>82.0</v>
      </c>
      <c r="E2568" s="37">
        <v>77.0</v>
      </c>
      <c r="F2568" s="36"/>
      <c r="G2568" s="36"/>
      <c r="H2568" s="36"/>
      <c r="I2568" s="37">
        <v>65124.0</v>
      </c>
      <c r="J2568" s="37">
        <v>1.0</v>
      </c>
      <c r="K2568" s="36" t="s">
        <v>265</v>
      </c>
      <c r="L2568" s="36" t="s">
        <v>259</v>
      </c>
      <c r="M2568" s="31" t="s">
        <v>89</v>
      </c>
    </row>
    <row r="2569" ht="15.75" customHeight="1">
      <c r="A2569" s="37" t="str">
        <f t="shared" si="1"/>
        <v>Dominica-The Americas2010</v>
      </c>
      <c r="B2569" s="37">
        <v>0.013</v>
      </c>
      <c r="C2569" s="37">
        <v>0.011</v>
      </c>
      <c r="D2569" s="36"/>
      <c r="E2569" s="36"/>
      <c r="F2569" s="36"/>
      <c r="G2569" s="36"/>
      <c r="H2569" s="36"/>
      <c r="I2569" s="37">
        <v>71167.0</v>
      </c>
      <c r="J2569" s="37">
        <v>0.681</v>
      </c>
      <c r="K2569" s="36" t="s">
        <v>275</v>
      </c>
      <c r="L2569" s="36" t="s">
        <v>259</v>
      </c>
      <c r="M2569" s="31" t="s">
        <v>89</v>
      </c>
    </row>
    <row r="2570" ht="15.75" customHeight="1">
      <c r="A2570" s="37" t="str">
        <f t="shared" si="1"/>
        <v>Barbados-The Americas2010</v>
      </c>
      <c r="B2570" s="37">
        <v>0.013</v>
      </c>
      <c r="C2570" s="37">
        <v>0.014</v>
      </c>
      <c r="D2570" s="37">
        <v>77.0</v>
      </c>
      <c r="E2570" s="37">
        <v>72.0</v>
      </c>
      <c r="F2570" s="37">
        <v>0.193</v>
      </c>
      <c r="G2570" s="37">
        <v>0.703</v>
      </c>
      <c r="H2570" s="37">
        <v>0.104</v>
      </c>
      <c r="I2570" s="37">
        <v>280396.0</v>
      </c>
      <c r="J2570" s="37">
        <v>0.321</v>
      </c>
      <c r="K2570" s="36" t="s">
        <v>263</v>
      </c>
      <c r="L2570" s="36" t="s">
        <v>259</v>
      </c>
      <c r="M2570" s="31" t="s">
        <v>89</v>
      </c>
    </row>
    <row r="2571" ht="15.75" customHeight="1">
      <c r="A2571" s="37" t="str">
        <f t="shared" si="1"/>
        <v>United States-The Americas2010</v>
      </c>
      <c r="B2571" s="37">
        <v>0.013</v>
      </c>
      <c r="C2571" s="37">
        <v>0.006</v>
      </c>
      <c r="D2571" s="37">
        <v>81.0</v>
      </c>
      <c r="E2571" s="37">
        <v>76.0</v>
      </c>
      <c r="F2571" s="37">
        <v>0.198</v>
      </c>
      <c r="G2571" s="37">
        <v>0.671</v>
      </c>
      <c r="H2571" s="37">
        <v>0.131</v>
      </c>
      <c r="I2571" s="37">
        <v>3.09326295E8</v>
      </c>
      <c r="J2571" s="37">
        <v>0.808</v>
      </c>
      <c r="K2571" s="36" t="s">
        <v>300</v>
      </c>
      <c r="L2571" s="36" t="s">
        <v>259</v>
      </c>
      <c r="M2571" s="31" t="s">
        <v>89</v>
      </c>
    </row>
    <row r="2572" ht="15.75" customHeight="1">
      <c r="A2572" s="37" t="str">
        <f t="shared" si="1"/>
        <v>Curacao-The Americas2010</v>
      </c>
      <c r="B2572" s="37">
        <v>0.014</v>
      </c>
      <c r="C2572" s="36"/>
      <c r="D2572" s="36"/>
      <c r="E2572" s="36"/>
      <c r="F2572" s="37">
        <v>0.198</v>
      </c>
      <c r="G2572" s="37">
        <v>0.67</v>
      </c>
      <c r="H2572" s="37">
        <v>0.132</v>
      </c>
      <c r="I2572" s="37">
        <v>149311.0</v>
      </c>
      <c r="J2572" s="37">
        <v>0.899</v>
      </c>
      <c r="K2572" s="36" t="s">
        <v>274</v>
      </c>
      <c r="L2572" s="36" t="s">
        <v>259</v>
      </c>
      <c r="M2572" s="31" t="s">
        <v>89</v>
      </c>
    </row>
    <row r="2573" ht="15.75" customHeight="1">
      <c r="A2573" s="37" t="str">
        <f t="shared" si="1"/>
        <v>Chile-The Americas2010</v>
      </c>
      <c r="B2573" s="37">
        <v>0.014</v>
      </c>
      <c r="C2573" s="37">
        <v>0.008</v>
      </c>
      <c r="D2573" s="37">
        <v>82.0</v>
      </c>
      <c r="E2573" s="37">
        <v>76.0</v>
      </c>
      <c r="F2573" s="37">
        <v>0.221</v>
      </c>
      <c r="G2573" s="37">
        <v>0.687</v>
      </c>
      <c r="H2573" s="37">
        <v>0.092</v>
      </c>
      <c r="I2573" s="37">
        <v>1.715076E7</v>
      </c>
      <c r="J2573" s="37">
        <v>0.886</v>
      </c>
      <c r="K2573" s="36" t="s">
        <v>270</v>
      </c>
      <c r="L2573" s="36" t="s">
        <v>259</v>
      </c>
      <c r="M2573" s="31" t="s">
        <v>89</v>
      </c>
    </row>
    <row r="2574" ht="15.75" customHeight="1">
      <c r="A2574" s="37" t="str">
        <f t="shared" si="1"/>
        <v>Cayman Islands-The Americas2010</v>
      </c>
      <c r="B2574" s="37">
        <v>0.015</v>
      </c>
      <c r="C2574" s="36"/>
      <c r="D2574" s="36"/>
      <c r="E2574" s="36"/>
      <c r="F2574" s="36"/>
      <c r="G2574" s="36"/>
      <c r="H2574" s="36"/>
      <c r="I2574" s="37">
        <v>55509.0</v>
      </c>
      <c r="J2574" s="37">
        <v>1.0</v>
      </c>
      <c r="K2574" s="36" t="s">
        <v>269</v>
      </c>
      <c r="L2574" s="36" t="s">
        <v>259</v>
      </c>
      <c r="M2574" s="31" t="s">
        <v>89</v>
      </c>
    </row>
    <row r="2575" ht="15.75" customHeight="1">
      <c r="A2575" s="37" t="str">
        <f t="shared" si="1"/>
        <v>Trinidad and Tobago-The Americas2010</v>
      </c>
      <c r="B2575" s="37">
        <v>0.015</v>
      </c>
      <c r="C2575" s="37">
        <v>0.021</v>
      </c>
      <c r="D2575" s="37">
        <v>73.0</v>
      </c>
      <c r="E2575" s="37">
        <v>66.0</v>
      </c>
      <c r="F2575" s="37">
        <v>0.207</v>
      </c>
      <c r="G2575" s="37">
        <v>0.71</v>
      </c>
      <c r="H2575" s="37">
        <v>0.083</v>
      </c>
      <c r="I2575" s="37">
        <v>1328095.0</v>
      </c>
      <c r="J2575" s="37">
        <v>0.091</v>
      </c>
      <c r="K2575" s="36" t="s">
        <v>298</v>
      </c>
      <c r="L2575" s="36" t="s">
        <v>259</v>
      </c>
      <c r="M2575" s="31" t="s">
        <v>89</v>
      </c>
    </row>
    <row r="2576" ht="15.75" customHeight="1">
      <c r="A2576" s="37" t="str">
        <f t="shared" si="1"/>
        <v>Greenland-The Americas2010</v>
      </c>
      <c r="B2576" s="37">
        <v>0.015</v>
      </c>
      <c r="C2576" s="36"/>
      <c r="D2576" s="37">
        <v>73.0</v>
      </c>
      <c r="E2576" s="37">
        <v>69.0</v>
      </c>
      <c r="F2576" s="36"/>
      <c r="G2576" s="36"/>
      <c r="H2576" s="36"/>
      <c r="I2576" s="37">
        <v>56905.0</v>
      </c>
      <c r="J2576" s="37">
        <v>0.844</v>
      </c>
      <c r="K2576" s="36" t="s">
        <v>279</v>
      </c>
      <c r="L2576" s="36" t="s">
        <v>259</v>
      </c>
      <c r="M2576" s="31" t="s">
        <v>89</v>
      </c>
    </row>
    <row r="2577" ht="15.75" customHeight="1">
      <c r="A2577" s="37" t="str">
        <f t="shared" si="1"/>
        <v>Jamaica-The Americas2010</v>
      </c>
      <c r="B2577" s="37">
        <v>0.015</v>
      </c>
      <c r="C2577" s="37">
        <v>0.016</v>
      </c>
      <c r="D2577" s="37">
        <v>76.0</v>
      </c>
      <c r="E2577" s="37">
        <v>70.0</v>
      </c>
      <c r="F2577" s="37">
        <v>0.29</v>
      </c>
      <c r="G2577" s="37">
        <v>0.631</v>
      </c>
      <c r="H2577" s="37">
        <v>0.078</v>
      </c>
      <c r="I2577" s="37">
        <v>2690824.0</v>
      </c>
      <c r="J2577" s="37">
        <v>0.537</v>
      </c>
      <c r="K2577" s="36" t="s">
        <v>285</v>
      </c>
      <c r="L2577" s="36" t="s">
        <v>259</v>
      </c>
      <c r="M2577" s="31" t="s">
        <v>89</v>
      </c>
    </row>
    <row r="2578" ht="15.75" customHeight="1">
      <c r="A2578" s="37" t="str">
        <f t="shared" si="1"/>
        <v>Uruguay-The Americas2010</v>
      </c>
      <c r="B2578" s="37">
        <v>0.015</v>
      </c>
      <c r="C2578" s="37">
        <v>0.011</v>
      </c>
      <c r="D2578" s="37">
        <v>80.0</v>
      </c>
      <c r="E2578" s="37">
        <v>73.0</v>
      </c>
      <c r="F2578" s="37">
        <v>0.225</v>
      </c>
      <c r="G2578" s="37">
        <v>0.636</v>
      </c>
      <c r="H2578" s="37">
        <v>0.139</v>
      </c>
      <c r="I2578" s="37">
        <v>3371982.0</v>
      </c>
      <c r="J2578" s="37">
        <v>0.944</v>
      </c>
      <c r="K2578" s="36" t="s">
        <v>301</v>
      </c>
      <c r="L2578" s="36" t="s">
        <v>259</v>
      </c>
      <c r="M2578" s="31" t="s">
        <v>89</v>
      </c>
    </row>
    <row r="2579" ht="15.75" customHeight="1">
      <c r="A2579" s="37" t="str">
        <f t="shared" si="1"/>
        <v>Brazil-The Americas2010</v>
      </c>
      <c r="B2579" s="37">
        <v>0.016</v>
      </c>
      <c r="C2579" s="37">
        <v>0.015</v>
      </c>
      <c r="D2579" s="37">
        <v>77.0</v>
      </c>
      <c r="E2579" s="37">
        <v>70.0</v>
      </c>
      <c r="F2579" s="37">
        <v>0.255</v>
      </c>
      <c r="G2579" s="37">
        <v>0.676</v>
      </c>
      <c r="H2579" s="37">
        <v>0.069</v>
      </c>
      <c r="I2579" s="37">
        <v>1.95210154E8</v>
      </c>
      <c r="J2579" s="37">
        <v>0.843</v>
      </c>
      <c r="K2579" s="36" t="s">
        <v>267</v>
      </c>
      <c r="L2579" s="36" t="s">
        <v>259</v>
      </c>
      <c r="M2579" s="31" t="s">
        <v>89</v>
      </c>
    </row>
    <row r="2580" ht="15.75" customHeight="1">
      <c r="A2580" s="37" t="str">
        <f t="shared" si="1"/>
        <v>St. Lucia-The Americas2010</v>
      </c>
      <c r="B2580" s="37">
        <v>0.016</v>
      </c>
      <c r="C2580" s="37">
        <v>0.014</v>
      </c>
      <c r="D2580" s="37">
        <v>77.0</v>
      </c>
      <c r="E2580" s="37">
        <v>72.0</v>
      </c>
      <c r="F2580" s="37">
        <v>0.253</v>
      </c>
      <c r="G2580" s="37">
        <v>0.663</v>
      </c>
      <c r="H2580" s="37">
        <v>0.085</v>
      </c>
      <c r="I2580" s="37">
        <v>177397.0</v>
      </c>
      <c r="J2580" s="37">
        <v>0.185</v>
      </c>
      <c r="K2580" s="36" t="s">
        <v>294</v>
      </c>
      <c r="L2580" s="36" t="s">
        <v>259</v>
      </c>
      <c r="M2580" s="31" t="s">
        <v>89</v>
      </c>
    </row>
    <row r="2581" ht="15.75" customHeight="1">
      <c r="A2581" s="37" t="str">
        <f t="shared" si="1"/>
        <v>Bahamas, The-The Americas2010</v>
      </c>
      <c r="B2581" s="37">
        <v>0.016</v>
      </c>
      <c r="C2581" s="37">
        <v>0.011</v>
      </c>
      <c r="D2581" s="37">
        <v>78.0</v>
      </c>
      <c r="E2581" s="37">
        <v>72.0</v>
      </c>
      <c r="F2581" s="37">
        <v>0.225</v>
      </c>
      <c r="G2581" s="37">
        <v>0.706</v>
      </c>
      <c r="H2581" s="37">
        <v>0.07</v>
      </c>
      <c r="I2581" s="37">
        <v>360498.0</v>
      </c>
      <c r="J2581" s="37">
        <v>0.825</v>
      </c>
      <c r="K2581" s="36" t="s">
        <v>262</v>
      </c>
      <c r="L2581" s="36" t="s">
        <v>259</v>
      </c>
      <c r="M2581" s="31" t="s">
        <v>89</v>
      </c>
    </row>
    <row r="2582" ht="15.75" customHeight="1">
      <c r="A2582" s="37" t="str">
        <f t="shared" si="1"/>
        <v>Costa Rica-The Americas2010</v>
      </c>
      <c r="B2582" s="37">
        <v>0.016</v>
      </c>
      <c r="C2582" s="37">
        <v>0.009</v>
      </c>
      <c r="D2582" s="37">
        <v>82.0</v>
      </c>
      <c r="E2582" s="37">
        <v>77.0</v>
      </c>
      <c r="F2582" s="37">
        <v>0.249</v>
      </c>
      <c r="G2582" s="37">
        <v>0.686</v>
      </c>
      <c r="H2582" s="37">
        <v>0.065</v>
      </c>
      <c r="I2582" s="37">
        <v>4669685.0</v>
      </c>
      <c r="J2582" s="37">
        <v>0.717</v>
      </c>
      <c r="K2582" s="36" t="s">
        <v>272</v>
      </c>
      <c r="L2582" s="36" t="s">
        <v>259</v>
      </c>
      <c r="M2582" s="31" t="s">
        <v>89</v>
      </c>
    </row>
    <row r="2583" ht="15.75" customHeight="1">
      <c r="A2583" s="37" t="str">
        <f t="shared" si="1"/>
        <v>St. Vincent and the Grenadines-The Americas2010</v>
      </c>
      <c r="B2583" s="37">
        <v>0.017</v>
      </c>
      <c r="C2583" s="37">
        <v>0.019</v>
      </c>
      <c r="D2583" s="37">
        <v>74.0</v>
      </c>
      <c r="E2583" s="37">
        <v>70.0</v>
      </c>
      <c r="F2583" s="37">
        <v>0.265</v>
      </c>
      <c r="G2583" s="37">
        <v>0.668</v>
      </c>
      <c r="H2583" s="37">
        <v>0.067</v>
      </c>
      <c r="I2583" s="37">
        <v>109316.0</v>
      </c>
      <c r="J2583" s="37">
        <v>0.488</v>
      </c>
      <c r="K2583" s="36" t="s">
        <v>296</v>
      </c>
      <c r="L2583" s="36" t="s">
        <v>259</v>
      </c>
      <c r="M2583" s="31" t="s">
        <v>89</v>
      </c>
    </row>
    <row r="2584" ht="15.75" customHeight="1">
      <c r="A2584" s="37" t="str">
        <f t="shared" si="1"/>
        <v>Argentina-The Americas2010</v>
      </c>
      <c r="B2584" s="37">
        <v>0.017</v>
      </c>
      <c r="C2584" s="37">
        <v>0.013</v>
      </c>
      <c r="D2584" s="37">
        <v>79.0</v>
      </c>
      <c r="E2584" s="37">
        <v>72.0</v>
      </c>
      <c r="F2584" s="37">
        <v>0.249</v>
      </c>
      <c r="G2584" s="37">
        <v>0.645</v>
      </c>
      <c r="H2584" s="37">
        <v>0.106</v>
      </c>
      <c r="I2584" s="37">
        <v>4.0374224E7</v>
      </c>
      <c r="J2584" s="37">
        <v>0.91</v>
      </c>
      <c r="K2584" s="36" t="s">
        <v>260</v>
      </c>
      <c r="L2584" s="36" t="s">
        <v>259</v>
      </c>
      <c r="M2584" s="31" t="s">
        <v>89</v>
      </c>
    </row>
    <row r="2585" ht="15.75" customHeight="1">
      <c r="A2585" s="37" t="str">
        <f t="shared" si="1"/>
        <v>Antigua and Barbuda-The Americas2010</v>
      </c>
      <c r="B2585" s="37">
        <v>0.017</v>
      </c>
      <c r="C2585" s="37">
        <v>0.009</v>
      </c>
      <c r="D2585" s="37">
        <v>78.0</v>
      </c>
      <c r="E2585" s="37">
        <v>73.0</v>
      </c>
      <c r="F2585" s="37">
        <v>0.262</v>
      </c>
      <c r="G2585" s="37">
        <v>0.665</v>
      </c>
      <c r="H2585" s="37">
        <v>0.072</v>
      </c>
      <c r="I2585" s="37">
        <v>87233.0</v>
      </c>
      <c r="J2585" s="37">
        <v>0.262</v>
      </c>
      <c r="K2585" s="36" t="s">
        <v>258</v>
      </c>
      <c r="L2585" s="36" t="s">
        <v>259</v>
      </c>
      <c r="M2585" s="31" t="s">
        <v>89</v>
      </c>
    </row>
    <row r="2586" ht="15.75" customHeight="1">
      <c r="A2586" s="37" t="str">
        <f t="shared" si="1"/>
        <v>St. Martin (French part)-The Americas2010</v>
      </c>
      <c r="B2586" s="37">
        <v>0.017</v>
      </c>
      <c r="C2586" s="36"/>
      <c r="D2586" s="37">
        <v>82.0</v>
      </c>
      <c r="E2586" s="37">
        <v>76.0</v>
      </c>
      <c r="F2586" s="36"/>
      <c r="G2586" s="36"/>
      <c r="H2586" s="36"/>
      <c r="I2586" s="37">
        <v>30235.0</v>
      </c>
      <c r="J2586" s="36"/>
      <c r="K2586" s="36" t="s">
        <v>295</v>
      </c>
      <c r="L2586" s="36" t="s">
        <v>259</v>
      </c>
      <c r="M2586" s="31" t="s">
        <v>89</v>
      </c>
    </row>
    <row r="2587" ht="15.75" customHeight="1">
      <c r="A2587" s="37" t="str">
        <f t="shared" si="1"/>
        <v>Suriname-The Americas2010</v>
      </c>
      <c r="B2587" s="37">
        <v>0.018</v>
      </c>
      <c r="C2587" s="37">
        <v>0.022</v>
      </c>
      <c r="D2587" s="37">
        <v>74.0</v>
      </c>
      <c r="E2587" s="37">
        <v>67.0</v>
      </c>
      <c r="F2587" s="37">
        <v>0.286</v>
      </c>
      <c r="G2587" s="37">
        <v>0.649</v>
      </c>
      <c r="H2587" s="37">
        <v>0.064</v>
      </c>
      <c r="I2587" s="37">
        <v>524960.0</v>
      </c>
      <c r="J2587" s="37">
        <v>0.663</v>
      </c>
      <c r="K2587" s="36" t="s">
        <v>297</v>
      </c>
      <c r="L2587" s="36" t="s">
        <v>259</v>
      </c>
      <c r="M2587" s="31" t="s">
        <v>89</v>
      </c>
    </row>
    <row r="2588" ht="15.75" customHeight="1">
      <c r="A2588" s="37" t="str">
        <f t="shared" si="1"/>
        <v>Grenada-The Americas2010</v>
      </c>
      <c r="B2588" s="37">
        <v>0.019</v>
      </c>
      <c r="C2588" s="37">
        <v>0.012</v>
      </c>
      <c r="D2588" s="37">
        <v>75.0</v>
      </c>
      <c r="E2588" s="37">
        <v>70.0</v>
      </c>
      <c r="F2588" s="37">
        <v>0.275</v>
      </c>
      <c r="G2588" s="37">
        <v>0.652</v>
      </c>
      <c r="H2588" s="37">
        <v>0.072</v>
      </c>
      <c r="I2588" s="37">
        <v>104677.0</v>
      </c>
      <c r="J2588" s="37">
        <v>0.357</v>
      </c>
      <c r="K2588" s="36" t="s">
        <v>280</v>
      </c>
      <c r="L2588" s="36" t="s">
        <v>259</v>
      </c>
      <c r="M2588" s="31" t="s">
        <v>89</v>
      </c>
    </row>
    <row r="2589" ht="15.75" customHeight="1">
      <c r="A2589" s="37" t="str">
        <f t="shared" si="1"/>
        <v>El Salvador-The Americas2010</v>
      </c>
      <c r="B2589" s="37">
        <v>0.02</v>
      </c>
      <c r="C2589" s="37">
        <v>0.015</v>
      </c>
      <c r="D2589" s="37">
        <v>76.0</v>
      </c>
      <c r="E2589" s="37">
        <v>67.0</v>
      </c>
      <c r="F2589" s="37">
        <v>0.321</v>
      </c>
      <c r="G2589" s="37">
        <v>0.61</v>
      </c>
      <c r="H2589" s="37">
        <v>0.069</v>
      </c>
      <c r="I2589" s="37">
        <v>6218195.0</v>
      </c>
      <c r="J2589" s="37">
        <v>0.643</v>
      </c>
      <c r="K2589" s="36" t="s">
        <v>278</v>
      </c>
      <c r="L2589" s="36" t="s">
        <v>259</v>
      </c>
      <c r="M2589" s="31" t="s">
        <v>89</v>
      </c>
    </row>
    <row r="2590" ht="15.75" customHeight="1">
      <c r="A2590" s="37" t="str">
        <f t="shared" si="1"/>
        <v>Colombia-The Americas2010</v>
      </c>
      <c r="B2590" s="37">
        <v>0.02</v>
      </c>
      <c r="C2590" s="37">
        <v>0.016</v>
      </c>
      <c r="D2590" s="37">
        <v>77.0</v>
      </c>
      <c r="E2590" s="37">
        <v>70.0</v>
      </c>
      <c r="F2590" s="37">
        <v>0.288</v>
      </c>
      <c r="G2590" s="37">
        <v>0.656</v>
      </c>
      <c r="H2590" s="37">
        <v>0.056</v>
      </c>
      <c r="I2590" s="37">
        <v>4.6444798E7</v>
      </c>
      <c r="J2590" s="37">
        <v>0.75</v>
      </c>
      <c r="K2590" s="36" t="s">
        <v>271</v>
      </c>
      <c r="L2590" s="36" t="s">
        <v>259</v>
      </c>
      <c r="M2590" s="31" t="s">
        <v>89</v>
      </c>
    </row>
    <row r="2591" ht="15.75" customHeight="1">
      <c r="A2591" s="37" t="str">
        <f t="shared" si="1"/>
        <v>Mexico-The Americas2010</v>
      </c>
      <c r="B2591" s="37">
        <v>0.02</v>
      </c>
      <c r="C2591" s="37">
        <v>0.014</v>
      </c>
      <c r="D2591" s="37">
        <v>79.0</v>
      </c>
      <c r="E2591" s="37">
        <v>74.0</v>
      </c>
      <c r="F2591" s="37">
        <v>0.3</v>
      </c>
      <c r="G2591" s="37">
        <v>0.64</v>
      </c>
      <c r="H2591" s="37">
        <v>0.06</v>
      </c>
      <c r="I2591" s="37">
        <v>1.17886404E8</v>
      </c>
      <c r="J2591" s="37">
        <v>0.778</v>
      </c>
      <c r="K2591" s="36" t="s">
        <v>286</v>
      </c>
      <c r="L2591" s="36" t="s">
        <v>259</v>
      </c>
      <c r="M2591" s="31" t="s">
        <v>89</v>
      </c>
    </row>
    <row r="2592" ht="15.75" customHeight="1">
      <c r="A2592" s="37" t="str">
        <f t="shared" si="1"/>
        <v>Panama-The Americas2010</v>
      </c>
      <c r="B2592" s="37">
        <v>0.02</v>
      </c>
      <c r="C2592" s="37">
        <v>0.017</v>
      </c>
      <c r="D2592" s="37">
        <v>80.0</v>
      </c>
      <c r="E2592" s="37">
        <v>74.0</v>
      </c>
      <c r="F2592" s="37">
        <v>0.293</v>
      </c>
      <c r="G2592" s="37">
        <v>0.639</v>
      </c>
      <c r="H2592" s="37">
        <v>0.068</v>
      </c>
      <c r="I2592" s="37">
        <v>3678128.0</v>
      </c>
      <c r="J2592" s="37">
        <v>0.651</v>
      </c>
      <c r="K2592" s="36" t="s">
        <v>288</v>
      </c>
      <c r="L2592" s="36" t="s">
        <v>259</v>
      </c>
      <c r="M2592" s="31" t="s">
        <v>89</v>
      </c>
    </row>
    <row r="2593" ht="15.75" customHeight="1">
      <c r="A2593" s="37" t="str">
        <f t="shared" si="1"/>
        <v>Peru-The Americas2010</v>
      </c>
      <c r="B2593" s="37">
        <v>0.021</v>
      </c>
      <c r="C2593" s="37">
        <v>0.015</v>
      </c>
      <c r="D2593" s="37">
        <v>77.0</v>
      </c>
      <c r="E2593" s="37">
        <v>71.0</v>
      </c>
      <c r="F2593" s="37">
        <v>0.3</v>
      </c>
      <c r="G2593" s="37">
        <v>0.64</v>
      </c>
      <c r="H2593" s="37">
        <v>0.06</v>
      </c>
      <c r="I2593" s="37">
        <v>2.926283E7</v>
      </c>
      <c r="J2593" s="37">
        <v>0.769</v>
      </c>
      <c r="K2593" s="36" t="s">
        <v>290</v>
      </c>
      <c r="L2593" s="36" t="s">
        <v>259</v>
      </c>
      <c r="M2593" s="31" t="s">
        <v>89</v>
      </c>
    </row>
    <row r="2594" ht="15.75" customHeight="1">
      <c r="A2594" s="37" t="str">
        <f t="shared" si="1"/>
        <v>Venezuela-The Americas2010</v>
      </c>
      <c r="B2594" s="37">
        <v>0.021</v>
      </c>
      <c r="C2594" s="37">
        <v>0.014</v>
      </c>
      <c r="D2594" s="37">
        <v>77.0</v>
      </c>
      <c r="E2594" s="37">
        <v>71.0</v>
      </c>
      <c r="F2594" s="37">
        <v>0.295</v>
      </c>
      <c r="G2594" s="37">
        <v>0.649</v>
      </c>
      <c r="H2594" s="37">
        <v>0.056</v>
      </c>
      <c r="I2594" s="37">
        <v>2.9043283E7</v>
      </c>
      <c r="J2594" s="37">
        <v>0.888</v>
      </c>
      <c r="K2594" s="36" t="s">
        <v>302</v>
      </c>
      <c r="L2594" s="36" t="s">
        <v>259</v>
      </c>
      <c r="M2594" s="31" t="s">
        <v>89</v>
      </c>
    </row>
    <row r="2595" ht="15.75" customHeight="1">
      <c r="A2595" s="37" t="str">
        <f t="shared" si="1"/>
        <v>Guyana-The Americas2010</v>
      </c>
      <c r="B2595" s="37">
        <v>0.022</v>
      </c>
      <c r="C2595" s="37">
        <v>0.032</v>
      </c>
      <c r="D2595" s="37">
        <v>68.0</v>
      </c>
      <c r="E2595" s="37">
        <v>63.0</v>
      </c>
      <c r="F2595" s="37">
        <v>0.376</v>
      </c>
      <c r="G2595" s="37">
        <v>0.592</v>
      </c>
      <c r="H2595" s="37">
        <v>0.033</v>
      </c>
      <c r="I2595" s="37">
        <v>786126.0</v>
      </c>
      <c r="J2595" s="37">
        <v>0.282</v>
      </c>
      <c r="K2595" s="36" t="s">
        <v>282</v>
      </c>
      <c r="L2595" s="36" t="s">
        <v>259</v>
      </c>
      <c r="M2595" s="31" t="s">
        <v>89</v>
      </c>
    </row>
    <row r="2596" ht="15.75" customHeight="1">
      <c r="A2596" s="37" t="str">
        <f t="shared" si="1"/>
        <v>Dominican Republic-The Americas2010</v>
      </c>
      <c r="B2596" s="37">
        <v>0.022</v>
      </c>
      <c r="C2596" s="37">
        <v>0.026</v>
      </c>
      <c r="D2596" s="37">
        <v>76.0</v>
      </c>
      <c r="E2596" s="37">
        <v>70.0</v>
      </c>
      <c r="F2596" s="37">
        <v>0.312</v>
      </c>
      <c r="G2596" s="37">
        <v>0.628</v>
      </c>
      <c r="H2596" s="37">
        <v>0.06</v>
      </c>
      <c r="I2596" s="37">
        <v>1.0016797E7</v>
      </c>
      <c r="J2596" s="37">
        <v>0.738</v>
      </c>
      <c r="K2596" s="36" t="s">
        <v>276</v>
      </c>
      <c r="L2596" s="36" t="s">
        <v>259</v>
      </c>
      <c r="M2596" s="31" t="s">
        <v>89</v>
      </c>
    </row>
    <row r="2597" ht="15.75" customHeight="1">
      <c r="A2597" s="37" t="str">
        <f t="shared" si="1"/>
        <v>Ecuador-The Americas2010</v>
      </c>
      <c r="B2597" s="37">
        <v>0.022</v>
      </c>
      <c r="C2597" s="37">
        <v>0.021</v>
      </c>
      <c r="D2597" s="37">
        <v>79.0</v>
      </c>
      <c r="E2597" s="37">
        <v>73.0</v>
      </c>
      <c r="F2597" s="37">
        <v>0.31</v>
      </c>
      <c r="G2597" s="37">
        <v>0.629</v>
      </c>
      <c r="H2597" s="37">
        <v>0.062</v>
      </c>
      <c r="I2597" s="37">
        <v>1.5001072E7</v>
      </c>
      <c r="J2597" s="37">
        <v>0.627</v>
      </c>
      <c r="K2597" s="36" t="s">
        <v>277</v>
      </c>
      <c r="L2597" s="36" t="s">
        <v>259</v>
      </c>
      <c r="M2597" s="31" t="s">
        <v>89</v>
      </c>
    </row>
    <row r="2598" ht="15.75" customHeight="1">
      <c r="A2598" s="37" t="str">
        <f t="shared" si="1"/>
        <v>Paraguay-The Americas2010</v>
      </c>
      <c r="B2598" s="37">
        <v>0.024</v>
      </c>
      <c r="C2598" s="37">
        <v>0.021</v>
      </c>
      <c r="D2598" s="37">
        <v>74.0</v>
      </c>
      <c r="E2598" s="37">
        <v>70.0</v>
      </c>
      <c r="F2598" s="37">
        <v>0.335</v>
      </c>
      <c r="G2598" s="37">
        <v>0.613</v>
      </c>
      <c r="H2598" s="37">
        <v>0.052</v>
      </c>
      <c r="I2598" s="37">
        <v>6459721.0</v>
      </c>
      <c r="J2598" s="37">
        <v>0.585</v>
      </c>
      <c r="K2598" s="36" t="s">
        <v>289</v>
      </c>
      <c r="L2598" s="36" t="s">
        <v>259</v>
      </c>
      <c r="M2598" s="31" t="s">
        <v>89</v>
      </c>
    </row>
    <row r="2599" ht="15.75" customHeight="1">
      <c r="A2599" s="37" t="str">
        <f t="shared" si="1"/>
        <v>Belize-The Americas2010</v>
      </c>
      <c r="B2599" s="37">
        <v>0.024</v>
      </c>
      <c r="C2599" s="37">
        <v>0.016</v>
      </c>
      <c r="D2599" s="37">
        <v>76.0</v>
      </c>
      <c r="E2599" s="37">
        <v>70.0</v>
      </c>
      <c r="F2599" s="37">
        <v>0.355</v>
      </c>
      <c r="G2599" s="37">
        <v>0.606</v>
      </c>
      <c r="H2599" s="37">
        <v>0.039</v>
      </c>
      <c r="I2599" s="37">
        <v>308595.0</v>
      </c>
      <c r="J2599" s="37">
        <v>0.45</v>
      </c>
      <c r="K2599" s="36" t="s">
        <v>264</v>
      </c>
      <c r="L2599" s="36" t="s">
        <v>259</v>
      </c>
      <c r="M2599" s="31" t="s">
        <v>89</v>
      </c>
    </row>
    <row r="2600" ht="15.75" customHeight="1">
      <c r="A2600" s="37" t="str">
        <f t="shared" si="1"/>
        <v>Nicaragua-The Americas2010</v>
      </c>
      <c r="B2600" s="37">
        <v>0.024</v>
      </c>
      <c r="C2600" s="37">
        <v>0.022</v>
      </c>
      <c r="D2600" s="37">
        <v>77.0</v>
      </c>
      <c r="E2600" s="37">
        <v>71.0</v>
      </c>
      <c r="F2600" s="37">
        <v>0.345</v>
      </c>
      <c r="G2600" s="37">
        <v>0.609</v>
      </c>
      <c r="H2600" s="37">
        <v>0.046</v>
      </c>
      <c r="I2600" s="37">
        <v>5822209.0</v>
      </c>
      <c r="J2600" s="37">
        <v>0.573</v>
      </c>
      <c r="K2600" s="36" t="s">
        <v>287</v>
      </c>
      <c r="L2600" s="36" t="s">
        <v>259</v>
      </c>
      <c r="M2600" s="31" t="s">
        <v>89</v>
      </c>
    </row>
    <row r="2601" ht="15.75" customHeight="1">
      <c r="A2601" s="37" t="str">
        <f t="shared" si="1"/>
        <v>Bolivia-The Americas2010</v>
      </c>
      <c r="B2601" s="37">
        <v>0.026</v>
      </c>
      <c r="C2601" s="37">
        <v>0.035</v>
      </c>
      <c r="D2601" s="37">
        <v>69.0</v>
      </c>
      <c r="E2601" s="37">
        <v>64.0</v>
      </c>
      <c r="F2601" s="37">
        <v>0.36</v>
      </c>
      <c r="G2601" s="37">
        <v>0.593</v>
      </c>
      <c r="H2601" s="37">
        <v>0.047</v>
      </c>
      <c r="I2601" s="37">
        <v>1.0156601E7</v>
      </c>
      <c r="J2601" s="37">
        <v>0.664</v>
      </c>
      <c r="K2601" s="36" t="s">
        <v>266</v>
      </c>
      <c r="L2601" s="36" t="s">
        <v>259</v>
      </c>
      <c r="M2601" s="31" t="s">
        <v>89</v>
      </c>
    </row>
    <row r="2602" ht="15.75" customHeight="1">
      <c r="A2602" s="37" t="str">
        <f t="shared" si="1"/>
        <v>Haiti-The Americas2010</v>
      </c>
      <c r="B2602" s="37">
        <v>0.027</v>
      </c>
      <c r="C2602" s="37">
        <v>0.073</v>
      </c>
      <c r="D2602" s="37">
        <v>64.0</v>
      </c>
      <c r="E2602" s="37">
        <v>60.0</v>
      </c>
      <c r="F2602" s="37">
        <v>0.362</v>
      </c>
      <c r="G2602" s="37">
        <v>0.594</v>
      </c>
      <c r="H2602" s="37">
        <v>0.045</v>
      </c>
      <c r="I2602" s="37">
        <v>9896400.0</v>
      </c>
      <c r="J2602" s="37">
        <v>0.52</v>
      </c>
      <c r="K2602" s="36" t="s">
        <v>283</v>
      </c>
      <c r="L2602" s="36" t="s">
        <v>259</v>
      </c>
      <c r="M2602" s="31" t="s">
        <v>89</v>
      </c>
    </row>
    <row r="2603" ht="15.75" customHeight="1">
      <c r="A2603" s="37" t="str">
        <f t="shared" si="1"/>
        <v>Honduras-The Americas2010</v>
      </c>
      <c r="B2603" s="37">
        <v>0.027</v>
      </c>
      <c r="C2603" s="37">
        <v>0.021</v>
      </c>
      <c r="D2603" s="37">
        <v>75.0</v>
      </c>
      <c r="E2603" s="37">
        <v>70.0</v>
      </c>
      <c r="F2603" s="37">
        <v>0.368</v>
      </c>
      <c r="G2603" s="37">
        <v>0.589</v>
      </c>
      <c r="H2603" s="37">
        <v>0.043</v>
      </c>
      <c r="I2603" s="37">
        <v>7621204.0</v>
      </c>
      <c r="J2603" s="37">
        <v>0.517</v>
      </c>
      <c r="K2603" s="36" t="s">
        <v>284</v>
      </c>
      <c r="L2603" s="36" t="s">
        <v>259</v>
      </c>
      <c r="M2603" s="31" t="s">
        <v>89</v>
      </c>
    </row>
    <row r="2604" ht="15.75" customHeight="1">
      <c r="A2604" s="37" t="str">
        <f t="shared" si="1"/>
        <v>Guatemala-The Americas2010</v>
      </c>
      <c r="B2604" s="37">
        <v>0.032</v>
      </c>
      <c r="C2604" s="37">
        <v>0.028</v>
      </c>
      <c r="D2604" s="37">
        <v>75.0</v>
      </c>
      <c r="E2604" s="37">
        <v>68.0</v>
      </c>
      <c r="F2604" s="37">
        <v>0.415</v>
      </c>
      <c r="G2604" s="37">
        <v>0.541</v>
      </c>
      <c r="H2604" s="37">
        <v>0.044</v>
      </c>
      <c r="I2604" s="37">
        <v>1.4341576E7</v>
      </c>
      <c r="J2604" s="37">
        <v>0.493</v>
      </c>
      <c r="K2604" s="36" t="s">
        <v>281</v>
      </c>
      <c r="L2604" s="36" t="s">
        <v>259</v>
      </c>
      <c r="M2604" s="31" t="s">
        <v>89</v>
      </c>
    </row>
    <row r="2605" ht="15.75" customHeight="1">
      <c r="A2605" s="37" t="str">
        <f t="shared" si="1"/>
        <v>Sint Maarten (Dutch part)-The Americas2011</v>
      </c>
      <c r="B2605" s="36"/>
      <c r="C2605" s="36"/>
      <c r="D2605" s="36"/>
      <c r="E2605" s="36"/>
      <c r="F2605" s="36"/>
      <c r="G2605" s="36"/>
      <c r="H2605" s="36"/>
      <c r="I2605" s="37">
        <v>38486.0</v>
      </c>
      <c r="J2605" s="37">
        <v>1.0</v>
      </c>
      <c r="K2605" s="36" t="s">
        <v>292</v>
      </c>
      <c r="L2605" s="36" t="s">
        <v>259</v>
      </c>
      <c r="M2605" s="31" t="s">
        <v>90</v>
      </c>
    </row>
    <row r="2606" ht="15.75" customHeight="1">
      <c r="A2606" s="37" t="str">
        <f t="shared" si="1"/>
        <v>Turks and Caicos Islands-The Americas2011</v>
      </c>
      <c r="B2606" s="36"/>
      <c r="C2606" s="36"/>
      <c r="D2606" s="36"/>
      <c r="E2606" s="36"/>
      <c r="F2606" s="36"/>
      <c r="G2606" s="36"/>
      <c r="H2606" s="36"/>
      <c r="I2606" s="37">
        <v>31726.0</v>
      </c>
      <c r="J2606" s="37">
        <v>0.907</v>
      </c>
      <c r="K2606" s="36" t="s">
        <v>299</v>
      </c>
      <c r="L2606" s="36" t="s">
        <v>259</v>
      </c>
      <c r="M2606" s="31" t="s">
        <v>90</v>
      </c>
    </row>
    <row r="2607" ht="15.75" customHeight="1">
      <c r="A2607" s="37" t="str">
        <f t="shared" si="1"/>
        <v>Dominica-The Americas2011</v>
      </c>
      <c r="B2607" s="36"/>
      <c r="C2607" s="37">
        <v>0.011</v>
      </c>
      <c r="D2607" s="36"/>
      <c r="E2607" s="36"/>
      <c r="F2607" s="36"/>
      <c r="G2607" s="36"/>
      <c r="H2607" s="36"/>
      <c r="I2607" s="37">
        <v>71401.0</v>
      </c>
      <c r="J2607" s="37">
        <v>0.684</v>
      </c>
      <c r="K2607" s="36" t="s">
        <v>275</v>
      </c>
      <c r="L2607" s="36" t="s">
        <v>259</v>
      </c>
      <c r="M2607" s="31" t="s">
        <v>90</v>
      </c>
    </row>
    <row r="2608" ht="15.75" customHeight="1">
      <c r="A2608" s="37" t="str">
        <f t="shared" si="1"/>
        <v>St. Kitts and Nevis-The Americas2011</v>
      </c>
      <c r="B2608" s="36"/>
      <c r="C2608" s="37">
        <v>0.008</v>
      </c>
      <c r="D2608" s="36"/>
      <c r="E2608" s="36"/>
      <c r="F2608" s="36"/>
      <c r="G2608" s="36"/>
      <c r="H2608" s="36"/>
      <c r="I2608" s="37">
        <v>52971.0</v>
      </c>
      <c r="J2608" s="37">
        <v>0.318</v>
      </c>
      <c r="K2608" s="36" t="s">
        <v>293</v>
      </c>
      <c r="L2608" s="36" t="s">
        <v>259</v>
      </c>
      <c r="M2608" s="31" t="s">
        <v>90</v>
      </c>
    </row>
    <row r="2609" ht="15.75" customHeight="1">
      <c r="A2609" s="37" t="str">
        <f t="shared" si="1"/>
        <v>Cuba-The Americas2011</v>
      </c>
      <c r="B2609" s="37">
        <v>0.01</v>
      </c>
      <c r="C2609" s="37">
        <v>0.006</v>
      </c>
      <c r="D2609" s="37">
        <v>81.0</v>
      </c>
      <c r="E2609" s="37">
        <v>77.0</v>
      </c>
      <c r="F2609" s="37">
        <v>0.169</v>
      </c>
      <c r="G2609" s="37">
        <v>0.703</v>
      </c>
      <c r="H2609" s="37">
        <v>0.127</v>
      </c>
      <c r="I2609" s="37">
        <v>1.1276053E7</v>
      </c>
      <c r="J2609" s="37">
        <v>0.767</v>
      </c>
      <c r="K2609" s="36" t="s">
        <v>273</v>
      </c>
      <c r="L2609" s="36" t="s">
        <v>259</v>
      </c>
      <c r="M2609" s="31" t="s">
        <v>90</v>
      </c>
    </row>
    <row r="2610" ht="15.75" customHeight="1">
      <c r="A2610" s="37" t="str">
        <f t="shared" si="1"/>
        <v>Aruba-The Americas2011</v>
      </c>
      <c r="B2610" s="37">
        <v>0.011</v>
      </c>
      <c r="C2610" s="36"/>
      <c r="D2610" s="37">
        <v>78.0</v>
      </c>
      <c r="E2610" s="37">
        <v>73.0</v>
      </c>
      <c r="F2610" s="37">
        <v>0.204</v>
      </c>
      <c r="G2610" s="37">
        <v>0.689</v>
      </c>
      <c r="H2610" s="37">
        <v>0.107</v>
      </c>
      <c r="I2610" s="37">
        <v>101932.0</v>
      </c>
      <c r="J2610" s="37">
        <v>0.427</v>
      </c>
      <c r="K2610" s="36" t="s">
        <v>261</v>
      </c>
      <c r="L2610" s="36" t="s">
        <v>259</v>
      </c>
      <c r="M2610" s="31" t="s">
        <v>90</v>
      </c>
    </row>
    <row r="2611" ht="15.75" customHeight="1">
      <c r="A2611" s="37" t="str">
        <f t="shared" si="1"/>
        <v>Puerto Rico-The Americas2011</v>
      </c>
      <c r="B2611" s="37">
        <v>0.011</v>
      </c>
      <c r="C2611" s="36"/>
      <c r="D2611" s="37">
        <v>82.0</v>
      </c>
      <c r="E2611" s="37">
        <v>75.0</v>
      </c>
      <c r="F2611" s="37">
        <v>0.201</v>
      </c>
      <c r="G2611" s="37">
        <v>0.666</v>
      </c>
      <c r="H2611" s="37">
        <v>0.132</v>
      </c>
      <c r="I2611" s="37">
        <v>3686580.0</v>
      </c>
      <c r="J2611" s="37">
        <v>0.938</v>
      </c>
      <c r="K2611" s="36" t="s">
        <v>291</v>
      </c>
      <c r="L2611" s="36" t="s">
        <v>259</v>
      </c>
      <c r="M2611" s="31" t="s">
        <v>90</v>
      </c>
    </row>
    <row r="2612" ht="15.75" customHeight="1">
      <c r="A2612" s="37" t="str">
        <f t="shared" si="1"/>
        <v>Canada-The Americas2011</v>
      </c>
      <c r="B2612" s="37">
        <v>0.011</v>
      </c>
      <c r="C2612" s="37">
        <v>0.005</v>
      </c>
      <c r="D2612" s="37">
        <v>83.0</v>
      </c>
      <c r="E2612" s="37">
        <v>79.0</v>
      </c>
      <c r="F2612" s="37">
        <v>0.164</v>
      </c>
      <c r="G2612" s="37">
        <v>0.691</v>
      </c>
      <c r="H2612" s="37">
        <v>0.145</v>
      </c>
      <c r="I2612" s="37">
        <v>3.434278E7</v>
      </c>
      <c r="J2612" s="37">
        <v>0.811</v>
      </c>
      <c r="K2612" s="36" t="s">
        <v>268</v>
      </c>
      <c r="L2612" s="36" t="s">
        <v>259</v>
      </c>
      <c r="M2612" s="31" t="s">
        <v>90</v>
      </c>
    </row>
    <row r="2613" ht="15.75" customHeight="1">
      <c r="A2613" s="37" t="str">
        <f t="shared" si="1"/>
        <v>Bermuda-The Americas2011</v>
      </c>
      <c r="B2613" s="37">
        <v>0.012</v>
      </c>
      <c r="C2613" s="36"/>
      <c r="D2613" s="37">
        <v>82.0</v>
      </c>
      <c r="E2613" s="37">
        <v>77.0</v>
      </c>
      <c r="F2613" s="36"/>
      <c r="G2613" s="36"/>
      <c r="H2613" s="36"/>
      <c r="I2613" s="37">
        <v>64564.0</v>
      </c>
      <c r="J2613" s="37">
        <v>1.0</v>
      </c>
      <c r="K2613" s="36" t="s">
        <v>265</v>
      </c>
      <c r="L2613" s="36" t="s">
        <v>259</v>
      </c>
      <c r="M2613" s="31" t="s">
        <v>90</v>
      </c>
    </row>
    <row r="2614" ht="15.75" customHeight="1">
      <c r="A2614" s="37" t="str">
        <f t="shared" si="1"/>
        <v>Barbados-The Americas2011</v>
      </c>
      <c r="B2614" s="37">
        <v>0.013</v>
      </c>
      <c r="C2614" s="37">
        <v>0.014</v>
      </c>
      <c r="D2614" s="37">
        <v>77.0</v>
      </c>
      <c r="E2614" s="37">
        <v>73.0</v>
      </c>
      <c r="F2614" s="37">
        <v>0.191</v>
      </c>
      <c r="G2614" s="37">
        <v>0.704</v>
      </c>
      <c r="H2614" s="37">
        <v>0.105</v>
      </c>
      <c r="I2614" s="37">
        <v>281804.0</v>
      </c>
      <c r="J2614" s="37">
        <v>0.319</v>
      </c>
      <c r="K2614" s="36" t="s">
        <v>263</v>
      </c>
      <c r="L2614" s="36" t="s">
        <v>259</v>
      </c>
      <c r="M2614" s="31" t="s">
        <v>90</v>
      </c>
    </row>
    <row r="2615" ht="15.75" customHeight="1">
      <c r="A2615" s="37" t="str">
        <f t="shared" si="1"/>
        <v>Curacao-The Americas2011</v>
      </c>
      <c r="B2615" s="37">
        <v>0.013</v>
      </c>
      <c r="C2615" s="36"/>
      <c r="D2615" s="37">
        <v>81.0</v>
      </c>
      <c r="E2615" s="37">
        <v>74.0</v>
      </c>
      <c r="F2615" s="37">
        <v>0.197</v>
      </c>
      <c r="G2615" s="37">
        <v>0.669</v>
      </c>
      <c r="H2615" s="37">
        <v>0.134</v>
      </c>
      <c r="I2615" s="37">
        <v>150612.0</v>
      </c>
      <c r="J2615" s="37">
        <v>0.898</v>
      </c>
      <c r="K2615" s="36" t="s">
        <v>274</v>
      </c>
      <c r="L2615" s="36" t="s">
        <v>259</v>
      </c>
      <c r="M2615" s="31" t="s">
        <v>90</v>
      </c>
    </row>
    <row r="2616" ht="15.75" customHeight="1">
      <c r="A2616" s="37" t="str">
        <f t="shared" si="1"/>
        <v>United States-The Americas2011</v>
      </c>
      <c r="B2616" s="37">
        <v>0.013</v>
      </c>
      <c r="C2616" s="37">
        <v>0.006</v>
      </c>
      <c r="D2616" s="37">
        <v>81.0</v>
      </c>
      <c r="E2616" s="37">
        <v>76.0</v>
      </c>
      <c r="F2616" s="37">
        <v>0.197</v>
      </c>
      <c r="G2616" s="37">
        <v>0.669</v>
      </c>
      <c r="H2616" s="37">
        <v>0.133</v>
      </c>
      <c r="I2616" s="37">
        <v>3.11582564E8</v>
      </c>
      <c r="J2616" s="37">
        <v>0.809</v>
      </c>
      <c r="K2616" s="36" t="s">
        <v>300</v>
      </c>
      <c r="L2616" s="36" t="s">
        <v>259</v>
      </c>
      <c r="M2616" s="31" t="s">
        <v>90</v>
      </c>
    </row>
    <row r="2617" ht="15.75" customHeight="1">
      <c r="A2617" s="37" t="str">
        <f t="shared" si="1"/>
        <v>Greenland-The Americas2011</v>
      </c>
      <c r="B2617" s="37">
        <v>0.014</v>
      </c>
      <c r="C2617" s="36"/>
      <c r="D2617" s="36"/>
      <c r="E2617" s="36"/>
      <c r="F2617" s="36"/>
      <c r="G2617" s="36"/>
      <c r="H2617" s="36"/>
      <c r="I2617" s="37">
        <v>56890.0</v>
      </c>
      <c r="J2617" s="37">
        <v>0.848</v>
      </c>
      <c r="K2617" s="36" t="s">
        <v>279</v>
      </c>
      <c r="L2617" s="36" t="s">
        <v>259</v>
      </c>
      <c r="M2617" s="31" t="s">
        <v>90</v>
      </c>
    </row>
    <row r="2618" ht="15.75" customHeight="1">
      <c r="A2618" s="37" t="str">
        <f t="shared" si="1"/>
        <v>Chile-The Americas2011</v>
      </c>
      <c r="B2618" s="37">
        <v>0.014</v>
      </c>
      <c r="C2618" s="37">
        <v>0.007</v>
      </c>
      <c r="D2618" s="37">
        <v>82.0</v>
      </c>
      <c r="E2618" s="37">
        <v>76.0</v>
      </c>
      <c r="F2618" s="37">
        <v>0.217</v>
      </c>
      <c r="G2618" s="37">
        <v>0.688</v>
      </c>
      <c r="H2618" s="37">
        <v>0.094</v>
      </c>
      <c r="I2618" s="37">
        <v>1.7308449E7</v>
      </c>
      <c r="J2618" s="37">
        <v>0.888</v>
      </c>
      <c r="K2618" s="36" t="s">
        <v>270</v>
      </c>
      <c r="L2618" s="36" t="s">
        <v>259</v>
      </c>
      <c r="M2618" s="31" t="s">
        <v>90</v>
      </c>
    </row>
    <row r="2619" ht="15.75" customHeight="1">
      <c r="A2619" s="37" t="str">
        <f t="shared" si="1"/>
        <v>Cayman Islands-The Americas2011</v>
      </c>
      <c r="B2619" s="37">
        <v>0.015</v>
      </c>
      <c r="C2619" s="36"/>
      <c r="D2619" s="36"/>
      <c r="E2619" s="36"/>
      <c r="F2619" s="36"/>
      <c r="G2619" s="36"/>
      <c r="H2619" s="36"/>
      <c r="I2619" s="37">
        <v>56601.0</v>
      </c>
      <c r="J2619" s="37">
        <v>1.0</v>
      </c>
      <c r="K2619" s="36" t="s">
        <v>269</v>
      </c>
      <c r="L2619" s="36" t="s">
        <v>259</v>
      </c>
      <c r="M2619" s="31" t="s">
        <v>90</v>
      </c>
    </row>
    <row r="2620" ht="15.75" customHeight="1">
      <c r="A2620" s="37" t="str">
        <f t="shared" si="1"/>
        <v>Trinidad and Tobago-The Americas2011</v>
      </c>
      <c r="B2620" s="37">
        <v>0.015</v>
      </c>
      <c r="C2620" s="37">
        <v>0.02</v>
      </c>
      <c r="D2620" s="37">
        <v>73.0</v>
      </c>
      <c r="E2620" s="37">
        <v>66.0</v>
      </c>
      <c r="F2620" s="37">
        <v>0.207</v>
      </c>
      <c r="G2620" s="37">
        <v>0.708</v>
      </c>
      <c r="H2620" s="37">
        <v>0.085</v>
      </c>
      <c r="I2620" s="37">
        <v>1333082.0</v>
      </c>
      <c r="J2620" s="37">
        <v>0.089</v>
      </c>
      <c r="K2620" s="36" t="s">
        <v>298</v>
      </c>
      <c r="L2620" s="36" t="s">
        <v>259</v>
      </c>
      <c r="M2620" s="31" t="s">
        <v>90</v>
      </c>
    </row>
    <row r="2621" ht="15.75" customHeight="1">
      <c r="A2621" s="37" t="str">
        <f t="shared" si="1"/>
        <v>Brazil-The Americas2011</v>
      </c>
      <c r="B2621" s="37">
        <v>0.015</v>
      </c>
      <c r="C2621" s="37">
        <v>0.014</v>
      </c>
      <c r="D2621" s="37">
        <v>77.0</v>
      </c>
      <c r="E2621" s="37">
        <v>70.0</v>
      </c>
      <c r="F2621" s="37">
        <v>0.25</v>
      </c>
      <c r="G2621" s="37">
        <v>0.679</v>
      </c>
      <c r="H2621" s="37">
        <v>0.071</v>
      </c>
      <c r="I2621" s="37">
        <v>1.96935134E8</v>
      </c>
      <c r="J2621" s="37">
        <v>0.846</v>
      </c>
      <c r="K2621" s="36" t="s">
        <v>267</v>
      </c>
      <c r="L2621" s="36" t="s">
        <v>259</v>
      </c>
      <c r="M2621" s="31" t="s">
        <v>90</v>
      </c>
    </row>
    <row r="2622" ht="15.75" customHeight="1">
      <c r="A2622" s="37" t="str">
        <f t="shared" si="1"/>
        <v>Jamaica-The Americas2011</v>
      </c>
      <c r="B2622" s="37">
        <v>0.015</v>
      </c>
      <c r="C2622" s="37">
        <v>0.015</v>
      </c>
      <c r="D2622" s="37">
        <v>76.0</v>
      </c>
      <c r="E2622" s="37">
        <v>71.0</v>
      </c>
      <c r="F2622" s="37">
        <v>0.284</v>
      </c>
      <c r="G2622" s="37">
        <v>0.637</v>
      </c>
      <c r="H2622" s="37">
        <v>0.079</v>
      </c>
      <c r="I2622" s="37">
        <v>2699838.0</v>
      </c>
      <c r="J2622" s="37">
        <v>0.539</v>
      </c>
      <c r="K2622" s="36" t="s">
        <v>285</v>
      </c>
      <c r="L2622" s="36" t="s">
        <v>259</v>
      </c>
      <c r="M2622" s="31" t="s">
        <v>90</v>
      </c>
    </row>
    <row r="2623" ht="15.75" customHeight="1">
      <c r="A2623" s="37" t="str">
        <f t="shared" si="1"/>
        <v>Bahamas, The-The Americas2011</v>
      </c>
      <c r="B2623" s="37">
        <v>0.015</v>
      </c>
      <c r="C2623" s="37">
        <v>0.011</v>
      </c>
      <c r="D2623" s="37">
        <v>78.0</v>
      </c>
      <c r="E2623" s="37">
        <v>72.0</v>
      </c>
      <c r="F2623" s="37">
        <v>0.22</v>
      </c>
      <c r="G2623" s="37">
        <v>0.708</v>
      </c>
      <c r="H2623" s="37">
        <v>0.072</v>
      </c>
      <c r="I2623" s="37">
        <v>366331.0</v>
      </c>
      <c r="J2623" s="37">
        <v>0.826</v>
      </c>
      <c r="K2623" s="36" t="s">
        <v>262</v>
      </c>
      <c r="L2623" s="36" t="s">
        <v>259</v>
      </c>
      <c r="M2623" s="31" t="s">
        <v>90</v>
      </c>
    </row>
    <row r="2624" ht="15.75" customHeight="1">
      <c r="A2624" s="37" t="str">
        <f t="shared" si="1"/>
        <v>Uruguay-The Americas2011</v>
      </c>
      <c r="B2624" s="37">
        <v>0.015</v>
      </c>
      <c r="C2624" s="37">
        <v>0.01</v>
      </c>
      <c r="D2624" s="37">
        <v>80.0</v>
      </c>
      <c r="E2624" s="37">
        <v>73.0</v>
      </c>
      <c r="F2624" s="37">
        <v>0.223</v>
      </c>
      <c r="G2624" s="37">
        <v>0.638</v>
      </c>
      <c r="H2624" s="37">
        <v>0.139</v>
      </c>
      <c r="I2624" s="37">
        <v>3383486.0</v>
      </c>
      <c r="J2624" s="37">
        <v>0.946</v>
      </c>
      <c r="K2624" s="36" t="s">
        <v>301</v>
      </c>
      <c r="L2624" s="36" t="s">
        <v>259</v>
      </c>
      <c r="M2624" s="31" t="s">
        <v>90</v>
      </c>
    </row>
    <row r="2625" ht="15.75" customHeight="1">
      <c r="A2625" s="37" t="str">
        <f t="shared" si="1"/>
        <v>St. Lucia-The Americas2011</v>
      </c>
      <c r="B2625" s="37">
        <v>0.016</v>
      </c>
      <c r="C2625" s="37">
        <v>0.013</v>
      </c>
      <c r="D2625" s="37">
        <v>77.0</v>
      </c>
      <c r="E2625" s="37">
        <v>72.0</v>
      </c>
      <c r="F2625" s="37">
        <v>0.248</v>
      </c>
      <c r="G2625" s="37">
        <v>0.666</v>
      </c>
      <c r="H2625" s="37">
        <v>0.086</v>
      </c>
      <c r="I2625" s="37">
        <v>179271.0</v>
      </c>
      <c r="J2625" s="37">
        <v>0.185</v>
      </c>
      <c r="K2625" s="36" t="s">
        <v>294</v>
      </c>
      <c r="L2625" s="36" t="s">
        <v>259</v>
      </c>
      <c r="M2625" s="31" t="s">
        <v>90</v>
      </c>
    </row>
    <row r="2626" ht="15.75" customHeight="1">
      <c r="A2626" s="37" t="str">
        <f t="shared" si="1"/>
        <v>Costa Rica-The Americas2011</v>
      </c>
      <c r="B2626" s="37">
        <v>0.016</v>
      </c>
      <c r="C2626" s="37">
        <v>0.009</v>
      </c>
      <c r="D2626" s="37">
        <v>82.0</v>
      </c>
      <c r="E2626" s="37">
        <v>77.0</v>
      </c>
      <c r="F2626" s="37">
        <v>0.244</v>
      </c>
      <c r="G2626" s="37">
        <v>0.689</v>
      </c>
      <c r="H2626" s="37">
        <v>0.067</v>
      </c>
      <c r="I2626" s="37">
        <v>4737680.0</v>
      </c>
      <c r="J2626" s="37">
        <v>0.729</v>
      </c>
      <c r="K2626" s="36" t="s">
        <v>272</v>
      </c>
      <c r="L2626" s="36" t="s">
        <v>259</v>
      </c>
      <c r="M2626" s="31" t="s">
        <v>90</v>
      </c>
    </row>
    <row r="2627" ht="15.75" customHeight="1">
      <c r="A2627" s="37" t="str">
        <f t="shared" si="1"/>
        <v>St. Vincent and the Grenadines-The Americas2011</v>
      </c>
      <c r="B2627" s="37">
        <v>0.017</v>
      </c>
      <c r="C2627" s="37">
        <v>0.018</v>
      </c>
      <c r="D2627" s="37">
        <v>74.0</v>
      </c>
      <c r="E2627" s="37">
        <v>70.0</v>
      </c>
      <c r="F2627" s="37">
        <v>0.261</v>
      </c>
      <c r="G2627" s="37">
        <v>0.671</v>
      </c>
      <c r="H2627" s="37">
        <v>0.068</v>
      </c>
      <c r="I2627" s="37">
        <v>109357.0</v>
      </c>
      <c r="J2627" s="37">
        <v>0.491</v>
      </c>
      <c r="K2627" s="36" t="s">
        <v>296</v>
      </c>
      <c r="L2627" s="36" t="s">
        <v>259</v>
      </c>
      <c r="M2627" s="31" t="s">
        <v>90</v>
      </c>
    </row>
    <row r="2628" ht="15.75" customHeight="1">
      <c r="A2628" s="37" t="str">
        <f t="shared" si="1"/>
        <v>Argentina-The Americas2011</v>
      </c>
      <c r="B2628" s="37">
        <v>0.017</v>
      </c>
      <c r="C2628" s="37">
        <v>0.013</v>
      </c>
      <c r="D2628" s="37">
        <v>80.0</v>
      </c>
      <c r="E2628" s="37">
        <v>72.0</v>
      </c>
      <c r="F2628" s="37">
        <v>0.246</v>
      </c>
      <c r="G2628" s="37">
        <v>0.646</v>
      </c>
      <c r="H2628" s="37">
        <v>0.107</v>
      </c>
      <c r="I2628" s="37">
        <v>4.0728738E7</v>
      </c>
      <c r="J2628" s="37">
        <v>0.911</v>
      </c>
      <c r="K2628" s="36" t="s">
        <v>260</v>
      </c>
      <c r="L2628" s="36" t="s">
        <v>259</v>
      </c>
      <c r="M2628" s="31" t="s">
        <v>90</v>
      </c>
    </row>
    <row r="2629" ht="15.75" customHeight="1">
      <c r="A2629" s="37" t="str">
        <f t="shared" si="1"/>
        <v>Antigua and Barbuda-The Americas2011</v>
      </c>
      <c r="B2629" s="37">
        <v>0.017</v>
      </c>
      <c r="C2629" s="37">
        <v>0.008</v>
      </c>
      <c r="D2629" s="37">
        <v>78.0</v>
      </c>
      <c r="E2629" s="37">
        <v>73.0</v>
      </c>
      <c r="F2629" s="37">
        <v>0.258</v>
      </c>
      <c r="G2629" s="37">
        <v>0.67</v>
      </c>
      <c r="H2629" s="37">
        <v>0.072</v>
      </c>
      <c r="I2629" s="37">
        <v>88152.0</v>
      </c>
      <c r="J2629" s="37">
        <v>0.257</v>
      </c>
      <c r="K2629" s="36" t="s">
        <v>258</v>
      </c>
      <c r="L2629" s="36" t="s">
        <v>259</v>
      </c>
      <c r="M2629" s="31" t="s">
        <v>90</v>
      </c>
    </row>
    <row r="2630" ht="15.75" customHeight="1">
      <c r="A2630" s="37" t="str">
        <f t="shared" si="1"/>
        <v>St. Martin (French part)-The Americas2011</v>
      </c>
      <c r="B2630" s="37">
        <v>0.017</v>
      </c>
      <c r="C2630" s="36"/>
      <c r="D2630" s="37">
        <v>82.0</v>
      </c>
      <c r="E2630" s="37">
        <v>76.0</v>
      </c>
      <c r="F2630" s="36"/>
      <c r="G2630" s="36"/>
      <c r="H2630" s="36"/>
      <c r="I2630" s="37">
        <v>30615.0</v>
      </c>
      <c r="J2630" s="36"/>
      <c r="K2630" s="36" t="s">
        <v>295</v>
      </c>
      <c r="L2630" s="36" t="s">
        <v>259</v>
      </c>
      <c r="M2630" s="31" t="s">
        <v>90</v>
      </c>
    </row>
    <row r="2631" ht="15.75" customHeight="1">
      <c r="A2631" s="37" t="str">
        <f t="shared" si="1"/>
        <v>Suriname-The Americas2011</v>
      </c>
      <c r="B2631" s="37">
        <v>0.018</v>
      </c>
      <c r="C2631" s="37">
        <v>0.022</v>
      </c>
      <c r="D2631" s="37">
        <v>74.0</v>
      </c>
      <c r="E2631" s="37">
        <v>67.0</v>
      </c>
      <c r="F2631" s="37">
        <v>0.283</v>
      </c>
      <c r="G2631" s="37">
        <v>0.652</v>
      </c>
      <c r="H2631" s="37">
        <v>0.065</v>
      </c>
      <c r="I2631" s="37">
        <v>529761.0</v>
      </c>
      <c r="J2631" s="37">
        <v>0.663</v>
      </c>
      <c r="K2631" s="36" t="s">
        <v>297</v>
      </c>
      <c r="L2631" s="36" t="s">
        <v>259</v>
      </c>
      <c r="M2631" s="31" t="s">
        <v>90</v>
      </c>
    </row>
    <row r="2632" ht="15.75" customHeight="1">
      <c r="A2632" s="37" t="str">
        <f t="shared" si="1"/>
        <v>Grenada-The Americas2011</v>
      </c>
      <c r="B2632" s="37">
        <v>0.019</v>
      </c>
      <c r="C2632" s="37">
        <v>0.011</v>
      </c>
      <c r="D2632" s="37">
        <v>75.0</v>
      </c>
      <c r="E2632" s="37">
        <v>70.0</v>
      </c>
      <c r="F2632" s="37">
        <v>0.272</v>
      </c>
      <c r="G2632" s="37">
        <v>0.656</v>
      </c>
      <c r="H2632" s="37">
        <v>0.072</v>
      </c>
      <c r="I2632" s="37">
        <v>105074.0</v>
      </c>
      <c r="J2632" s="37">
        <v>0.356</v>
      </c>
      <c r="K2632" s="36" t="s">
        <v>280</v>
      </c>
      <c r="L2632" s="36" t="s">
        <v>259</v>
      </c>
      <c r="M2632" s="31" t="s">
        <v>90</v>
      </c>
    </row>
    <row r="2633" ht="15.75" customHeight="1">
      <c r="A2633" s="37" t="str">
        <f t="shared" si="1"/>
        <v>Colombia-The Americas2011</v>
      </c>
      <c r="B2633" s="37">
        <v>0.019</v>
      </c>
      <c r="C2633" s="37">
        <v>0.015</v>
      </c>
      <c r="D2633" s="37">
        <v>77.0</v>
      </c>
      <c r="E2633" s="37">
        <v>70.0</v>
      </c>
      <c r="F2633" s="37">
        <v>0.284</v>
      </c>
      <c r="G2633" s="37">
        <v>0.658</v>
      </c>
      <c r="H2633" s="37">
        <v>0.058</v>
      </c>
      <c r="I2633" s="37">
        <v>4.7078792E7</v>
      </c>
      <c r="J2633" s="37">
        <v>0.753</v>
      </c>
      <c r="K2633" s="36" t="s">
        <v>271</v>
      </c>
      <c r="L2633" s="36" t="s">
        <v>259</v>
      </c>
      <c r="M2633" s="31" t="s">
        <v>90</v>
      </c>
    </row>
    <row r="2634" ht="15.75" customHeight="1">
      <c r="A2634" s="37" t="str">
        <f t="shared" si="1"/>
        <v>Mexico-The Americas2011</v>
      </c>
      <c r="B2634" s="37">
        <v>0.019</v>
      </c>
      <c r="C2634" s="37">
        <v>0.014</v>
      </c>
      <c r="D2634" s="37">
        <v>79.0</v>
      </c>
      <c r="E2634" s="37">
        <v>75.0</v>
      </c>
      <c r="F2634" s="37">
        <v>0.295</v>
      </c>
      <c r="G2634" s="37">
        <v>0.643</v>
      </c>
      <c r="H2634" s="37">
        <v>0.061</v>
      </c>
      <c r="I2634" s="37">
        <v>1.19361233E8</v>
      </c>
      <c r="J2634" s="37">
        <v>0.781</v>
      </c>
      <c r="K2634" s="36" t="s">
        <v>286</v>
      </c>
      <c r="L2634" s="36" t="s">
        <v>259</v>
      </c>
      <c r="M2634" s="31" t="s">
        <v>90</v>
      </c>
    </row>
    <row r="2635" ht="15.75" customHeight="1">
      <c r="A2635" s="37" t="str">
        <f t="shared" si="1"/>
        <v>El Salvador-The Americas2011</v>
      </c>
      <c r="B2635" s="37">
        <v>0.02</v>
      </c>
      <c r="C2635" s="37">
        <v>0.015</v>
      </c>
      <c r="D2635" s="37">
        <v>77.0</v>
      </c>
      <c r="E2635" s="37">
        <v>67.0</v>
      </c>
      <c r="F2635" s="37">
        <v>0.313</v>
      </c>
      <c r="G2635" s="37">
        <v>0.617</v>
      </c>
      <c r="H2635" s="37">
        <v>0.07</v>
      </c>
      <c r="I2635" s="37">
        <v>6256242.0</v>
      </c>
      <c r="J2635" s="37">
        <v>0.648</v>
      </c>
      <c r="K2635" s="36" t="s">
        <v>278</v>
      </c>
      <c r="L2635" s="36" t="s">
        <v>259</v>
      </c>
      <c r="M2635" s="31" t="s">
        <v>90</v>
      </c>
    </row>
    <row r="2636" ht="15.75" customHeight="1">
      <c r="A2636" s="37" t="str">
        <f t="shared" si="1"/>
        <v>Venezuela-The Americas2011</v>
      </c>
      <c r="B2636" s="37">
        <v>0.02</v>
      </c>
      <c r="C2636" s="37">
        <v>0.014</v>
      </c>
      <c r="D2636" s="37">
        <v>77.0</v>
      </c>
      <c r="E2636" s="37">
        <v>71.0</v>
      </c>
      <c r="F2636" s="37">
        <v>0.291</v>
      </c>
      <c r="G2636" s="37">
        <v>0.651</v>
      </c>
      <c r="H2636" s="37">
        <v>0.058</v>
      </c>
      <c r="I2636" s="37">
        <v>2.9500625E7</v>
      </c>
      <c r="J2636" s="37">
        <v>0.888</v>
      </c>
      <c r="K2636" s="36" t="s">
        <v>302</v>
      </c>
      <c r="L2636" s="36" t="s">
        <v>259</v>
      </c>
      <c r="M2636" s="31" t="s">
        <v>90</v>
      </c>
    </row>
    <row r="2637" ht="15.75" customHeight="1">
      <c r="A2637" s="37" t="str">
        <f t="shared" si="1"/>
        <v>Peru-The Americas2011</v>
      </c>
      <c r="B2637" s="37">
        <v>0.02</v>
      </c>
      <c r="C2637" s="37">
        <v>0.014</v>
      </c>
      <c r="D2637" s="37">
        <v>77.0</v>
      </c>
      <c r="E2637" s="37">
        <v>72.0</v>
      </c>
      <c r="F2637" s="37">
        <v>0.296</v>
      </c>
      <c r="G2637" s="37">
        <v>0.643</v>
      </c>
      <c r="H2637" s="37">
        <v>0.061</v>
      </c>
      <c r="I2637" s="37">
        <v>2.9614887E7</v>
      </c>
      <c r="J2637" s="37">
        <v>0.773</v>
      </c>
      <c r="K2637" s="36" t="s">
        <v>290</v>
      </c>
      <c r="L2637" s="36" t="s">
        <v>259</v>
      </c>
      <c r="M2637" s="31" t="s">
        <v>90</v>
      </c>
    </row>
    <row r="2638" ht="15.75" customHeight="1">
      <c r="A2638" s="37" t="str">
        <f t="shared" si="1"/>
        <v>Panama-The Americas2011</v>
      </c>
      <c r="B2638" s="37">
        <v>0.02</v>
      </c>
      <c r="C2638" s="37">
        <v>0.016</v>
      </c>
      <c r="D2638" s="37">
        <v>80.0</v>
      </c>
      <c r="E2638" s="37">
        <v>74.0</v>
      </c>
      <c r="F2638" s="37">
        <v>0.29</v>
      </c>
      <c r="G2638" s="37">
        <v>0.641</v>
      </c>
      <c r="H2638" s="37">
        <v>0.069</v>
      </c>
      <c r="I2638" s="37">
        <v>3740282.0</v>
      </c>
      <c r="J2638" s="37">
        <v>0.654</v>
      </c>
      <c r="K2638" s="36" t="s">
        <v>288</v>
      </c>
      <c r="L2638" s="36" t="s">
        <v>259</v>
      </c>
      <c r="M2638" s="31" t="s">
        <v>90</v>
      </c>
    </row>
    <row r="2639" ht="15.75" customHeight="1">
      <c r="A2639" s="37" t="str">
        <f t="shared" si="1"/>
        <v>Guyana-The Americas2011</v>
      </c>
      <c r="B2639" s="37">
        <v>0.021</v>
      </c>
      <c r="C2639" s="37">
        <v>0.032</v>
      </c>
      <c r="D2639" s="37">
        <v>69.0</v>
      </c>
      <c r="E2639" s="37">
        <v>63.0</v>
      </c>
      <c r="F2639" s="37">
        <v>0.373</v>
      </c>
      <c r="G2639" s="37">
        <v>0.595</v>
      </c>
      <c r="H2639" s="37">
        <v>0.033</v>
      </c>
      <c r="I2639" s="37">
        <v>790882.0</v>
      </c>
      <c r="J2639" s="37">
        <v>0.283</v>
      </c>
      <c r="K2639" s="36" t="s">
        <v>282</v>
      </c>
      <c r="L2639" s="36" t="s">
        <v>259</v>
      </c>
      <c r="M2639" s="31" t="s">
        <v>90</v>
      </c>
    </row>
    <row r="2640" ht="15.75" customHeight="1">
      <c r="A2640" s="37" t="str">
        <f t="shared" si="1"/>
        <v>Ecuador-The Americas2011</v>
      </c>
      <c r="B2640" s="37">
        <v>0.021</v>
      </c>
      <c r="C2640" s="37">
        <v>0.02</v>
      </c>
      <c r="D2640" s="37">
        <v>79.0</v>
      </c>
      <c r="E2640" s="37">
        <v>73.0</v>
      </c>
      <c r="F2640" s="37">
        <v>0.306</v>
      </c>
      <c r="G2640" s="37">
        <v>0.631</v>
      </c>
      <c r="H2640" s="37">
        <v>0.063</v>
      </c>
      <c r="I2640" s="37">
        <v>1.5246481E7</v>
      </c>
      <c r="J2640" s="37">
        <v>0.629</v>
      </c>
      <c r="K2640" s="36" t="s">
        <v>277</v>
      </c>
      <c r="L2640" s="36" t="s">
        <v>259</v>
      </c>
      <c r="M2640" s="31" t="s">
        <v>90</v>
      </c>
    </row>
    <row r="2641" ht="15.75" customHeight="1">
      <c r="A2641" s="37" t="str">
        <f t="shared" si="1"/>
        <v>Dominican Republic-The Americas2011</v>
      </c>
      <c r="B2641" s="37">
        <v>0.022</v>
      </c>
      <c r="C2641" s="37">
        <v>0.025</v>
      </c>
      <c r="D2641" s="37">
        <v>76.0</v>
      </c>
      <c r="E2641" s="37">
        <v>70.0</v>
      </c>
      <c r="F2641" s="37">
        <v>0.308</v>
      </c>
      <c r="G2641" s="37">
        <v>0.631</v>
      </c>
      <c r="H2641" s="37">
        <v>0.061</v>
      </c>
      <c r="I2641" s="37">
        <v>1.0147598E7</v>
      </c>
      <c r="J2641" s="37">
        <v>0.749</v>
      </c>
      <c r="K2641" s="36" t="s">
        <v>276</v>
      </c>
      <c r="L2641" s="36" t="s">
        <v>259</v>
      </c>
      <c r="M2641" s="31" t="s">
        <v>90</v>
      </c>
    </row>
    <row r="2642" ht="15.75" customHeight="1">
      <c r="A2642" s="37" t="str">
        <f t="shared" si="1"/>
        <v>Paraguay-The Americas2011</v>
      </c>
      <c r="B2642" s="37">
        <v>0.024</v>
      </c>
      <c r="C2642" s="37">
        <v>0.02</v>
      </c>
      <c r="D2642" s="37">
        <v>74.0</v>
      </c>
      <c r="E2642" s="37">
        <v>70.0</v>
      </c>
      <c r="F2642" s="37">
        <v>0.331</v>
      </c>
      <c r="G2642" s="37">
        <v>0.616</v>
      </c>
      <c r="H2642" s="37">
        <v>0.053</v>
      </c>
      <c r="I2642" s="37">
        <v>6573097.0</v>
      </c>
      <c r="J2642" s="37">
        <v>0.587</v>
      </c>
      <c r="K2642" s="36" t="s">
        <v>289</v>
      </c>
      <c r="L2642" s="36" t="s">
        <v>259</v>
      </c>
      <c r="M2642" s="31" t="s">
        <v>90</v>
      </c>
    </row>
    <row r="2643" ht="15.75" customHeight="1">
      <c r="A2643" s="37" t="str">
        <f t="shared" si="1"/>
        <v>Nicaragua-The Americas2011</v>
      </c>
      <c r="B2643" s="37">
        <v>0.024</v>
      </c>
      <c r="C2643" s="37">
        <v>0.021</v>
      </c>
      <c r="D2643" s="37">
        <v>77.0</v>
      </c>
      <c r="E2643" s="37">
        <v>71.0</v>
      </c>
      <c r="F2643" s="37">
        <v>0.339</v>
      </c>
      <c r="G2643" s="37">
        <v>0.615</v>
      </c>
      <c r="H2643" s="37">
        <v>0.046</v>
      </c>
      <c r="I2643" s="37">
        <v>5905146.0</v>
      </c>
      <c r="J2643" s="37">
        <v>0.575</v>
      </c>
      <c r="K2643" s="36" t="s">
        <v>287</v>
      </c>
      <c r="L2643" s="36" t="s">
        <v>259</v>
      </c>
      <c r="M2643" s="31" t="s">
        <v>90</v>
      </c>
    </row>
    <row r="2644" ht="15.75" customHeight="1">
      <c r="A2644" s="37" t="str">
        <f t="shared" si="1"/>
        <v>Belize-The Americas2011</v>
      </c>
      <c r="B2644" s="37">
        <v>0.024</v>
      </c>
      <c r="C2644" s="37">
        <v>0.015</v>
      </c>
      <c r="D2644" s="37">
        <v>77.0</v>
      </c>
      <c r="E2644" s="37">
        <v>71.0</v>
      </c>
      <c r="F2644" s="37">
        <v>0.349</v>
      </c>
      <c r="G2644" s="37">
        <v>0.612</v>
      </c>
      <c r="H2644" s="37">
        <v>0.039</v>
      </c>
      <c r="I2644" s="37">
        <v>316280.0</v>
      </c>
      <c r="J2644" s="37">
        <v>0.447</v>
      </c>
      <c r="K2644" s="36" t="s">
        <v>264</v>
      </c>
      <c r="L2644" s="36" t="s">
        <v>259</v>
      </c>
      <c r="M2644" s="31" t="s">
        <v>90</v>
      </c>
    </row>
    <row r="2645" ht="15.75" customHeight="1">
      <c r="A2645" s="37" t="str">
        <f t="shared" si="1"/>
        <v>Haiti-The Americas2011</v>
      </c>
      <c r="B2645" s="37">
        <v>0.026</v>
      </c>
      <c r="C2645" s="37">
        <v>0.057</v>
      </c>
      <c r="D2645" s="37">
        <v>64.0</v>
      </c>
      <c r="E2645" s="37">
        <v>61.0</v>
      </c>
      <c r="F2645" s="37">
        <v>0.358</v>
      </c>
      <c r="G2645" s="37">
        <v>0.598</v>
      </c>
      <c r="H2645" s="37">
        <v>0.045</v>
      </c>
      <c r="I2645" s="37">
        <v>1.0032864E7</v>
      </c>
      <c r="J2645" s="37">
        <v>0.535</v>
      </c>
      <c r="K2645" s="36" t="s">
        <v>283</v>
      </c>
      <c r="L2645" s="36" t="s">
        <v>259</v>
      </c>
      <c r="M2645" s="31" t="s">
        <v>90</v>
      </c>
    </row>
    <row r="2646" ht="15.75" customHeight="1">
      <c r="A2646" s="37" t="str">
        <f t="shared" si="1"/>
        <v>Bolivia-The Americas2011</v>
      </c>
      <c r="B2646" s="37">
        <v>0.026</v>
      </c>
      <c r="C2646" s="37">
        <v>0.033</v>
      </c>
      <c r="D2646" s="37">
        <v>69.0</v>
      </c>
      <c r="E2646" s="37">
        <v>65.0</v>
      </c>
      <c r="F2646" s="37">
        <v>0.356</v>
      </c>
      <c r="G2646" s="37">
        <v>0.596</v>
      </c>
      <c r="H2646" s="37">
        <v>0.048</v>
      </c>
      <c r="I2646" s="37">
        <v>1.0324445E7</v>
      </c>
      <c r="J2646" s="37">
        <v>0.669</v>
      </c>
      <c r="K2646" s="36" t="s">
        <v>266</v>
      </c>
      <c r="L2646" s="36" t="s">
        <v>259</v>
      </c>
      <c r="M2646" s="31" t="s">
        <v>90</v>
      </c>
    </row>
    <row r="2647" ht="15.75" customHeight="1">
      <c r="A2647" s="37" t="str">
        <f t="shared" si="1"/>
        <v>Honduras-The Americas2011</v>
      </c>
      <c r="B2647" s="37">
        <v>0.026</v>
      </c>
      <c r="C2647" s="37">
        <v>0.02</v>
      </c>
      <c r="D2647" s="37">
        <v>76.0</v>
      </c>
      <c r="E2647" s="37">
        <v>71.0</v>
      </c>
      <c r="F2647" s="37">
        <v>0.362</v>
      </c>
      <c r="G2647" s="37">
        <v>0.594</v>
      </c>
      <c r="H2647" s="37">
        <v>0.043</v>
      </c>
      <c r="I2647" s="37">
        <v>7776669.0</v>
      </c>
      <c r="J2647" s="37">
        <v>0.523</v>
      </c>
      <c r="K2647" s="36" t="s">
        <v>284</v>
      </c>
      <c r="L2647" s="36" t="s">
        <v>259</v>
      </c>
      <c r="M2647" s="31" t="s">
        <v>90</v>
      </c>
    </row>
    <row r="2648" ht="15.75" customHeight="1">
      <c r="A2648" s="37" t="str">
        <f t="shared" si="1"/>
        <v>Guatemala-The Americas2011</v>
      </c>
      <c r="B2648" s="37">
        <v>0.032</v>
      </c>
      <c r="C2648" s="37">
        <v>0.028</v>
      </c>
      <c r="D2648" s="37">
        <v>75.0</v>
      </c>
      <c r="E2648" s="37">
        <v>68.0</v>
      </c>
      <c r="F2648" s="37">
        <v>0.412</v>
      </c>
      <c r="G2648" s="37">
        <v>0.544</v>
      </c>
      <c r="H2648" s="37">
        <v>0.045</v>
      </c>
      <c r="I2648" s="37">
        <v>1.4706578E7</v>
      </c>
      <c r="J2648" s="37">
        <v>0.498</v>
      </c>
      <c r="K2648" s="36" t="s">
        <v>281</v>
      </c>
      <c r="L2648" s="36" t="s">
        <v>259</v>
      </c>
      <c r="M2648" s="31" t="s">
        <v>90</v>
      </c>
    </row>
    <row r="2649" ht="15.75" customHeight="1">
      <c r="A2649" s="37" t="str">
        <f t="shared" si="1"/>
        <v>Sint Maarten (Dutch part)-The Americas2012</v>
      </c>
      <c r="B2649" s="36"/>
      <c r="C2649" s="36"/>
      <c r="D2649" s="36"/>
      <c r="E2649" s="36"/>
      <c r="F2649" s="36"/>
      <c r="G2649" s="36"/>
      <c r="H2649" s="36"/>
      <c r="I2649" s="37">
        <v>39088.0</v>
      </c>
      <c r="J2649" s="37">
        <v>1.0</v>
      </c>
      <c r="K2649" s="36" t="s">
        <v>292</v>
      </c>
      <c r="L2649" s="36" t="s">
        <v>259</v>
      </c>
      <c r="M2649" s="31" t="s">
        <v>91</v>
      </c>
    </row>
    <row r="2650" ht="15.75" customHeight="1">
      <c r="A2650" s="37" t="str">
        <f t="shared" si="1"/>
        <v>Turks and Caicos Islands-The Americas2012</v>
      </c>
      <c r="B2650" s="36"/>
      <c r="C2650" s="36"/>
      <c r="D2650" s="36"/>
      <c r="E2650" s="36"/>
      <c r="F2650" s="36"/>
      <c r="G2650" s="36"/>
      <c r="H2650" s="36"/>
      <c r="I2650" s="37">
        <v>32427.0</v>
      </c>
      <c r="J2650" s="37">
        <v>0.911</v>
      </c>
      <c r="K2650" s="36" t="s">
        <v>299</v>
      </c>
      <c r="L2650" s="36" t="s">
        <v>259</v>
      </c>
      <c r="M2650" s="31" t="s">
        <v>91</v>
      </c>
    </row>
    <row r="2651" ht="15.75" customHeight="1">
      <c r="A2651" s="37" t="str">
        <f t="shared" si="1"/>
        <v>Dominica-The Americas2012</v>
      </c>
      <c r="B2651" s="36"/>
      <c r="C2651" s="37">
        <v>0.011</v>
      </c>
      <c r="D2651" s="36"/>
      <c r="E2651" s="36"/>
      <c r="F2651" s="36"/>
      <c r="G2651" s="36"/>
      <c r="H2651" s="36"/>
      <c r="I2651" s="37">
        <v>71684.0</v>
      </c>
      <c r="J2651" s="37">
        <v>0.687</v>
      </c>
      <c r="K2651" s="36" t="s">
        <v>275</v>
      </c>
      <c r="L2651" s="36" t="s">
        <v>259</v>
      </c>
      <c r="M2651" s="31" t="s">
        <v>91</v>
      </c>
    </row>
    <row r="2652" ht="15.75" customHeight="1">
      <c r="A2652" s="37" t="str">
        <f t="shared" si="1"/>
        <v>St. Kitts and Nevis-The Americas2012</v>
      </c>
      <c r="B2652" s="36"/>
      <c r="C2652" s="37">
        <v>0.008</v>
      </c>
      <c r="D2652" s="36"/>
      <c r="E2652" s="36"/>
      <c r="F2652" s="36"/>
      <c r="G2652" s="36"/>
      <c r="H2652" s="36"/>
      <c r="I2652" s="37">
        <v>53584.0</v>
      </c>
      <c r="J2652" s="37">
        <v>0.318</v>
      </c>
      <c r="K2652" s="36" t="s">
        <v>293</v>
      </c>
      <c r="L2652" s="36" t="s">
        <v>259</v>
      </c>
      <c r="M2652" s="31" t="s">
        <v>91</v>
      </c>
    </row>
    <row r="2653" ht="15.75" customHeight="1">
      <c r="A2653" s="37" t="str">
        <f t="shared" si="1"/>
        <v>Aruba-The Americas2012</v>
      </c>
      <c r="B2653" s="37">
        <v>0.01</v>
      </c>
      <c r="C2653" s="36"/>
      <c r="D2653" s="37">
        <v>78.0</v>
      </c>
      <c r="E2653" s="37">
        <v>73.0</v>
      </c>
      <c r="F2653" s="37">
        <v>0.199</v>
      </c>
      <c r="G2653" s="37">
        <v>0.69</v>
      </c>
      <c r="H2653" s="37">
        <v>0.11</v>
      </c>
      <c r="I2653" s="37">
        <v>102384.0</v>
      </c>
      <c r="J2653" s="37">
        <v>0.424</v>
      </c>
      <c r="K2653" s="36" t="s">
        <v>261</v>
      </c>
      <c r="L2653" s="36" t="s">
        <v>259</v>
      </c>
      <c r="M2653" s="31" t="s">
        <v>91</v>
      </c>
    </row>
    <row r="2654" ht="15.75" customHeight="1">
      <c r="A2654" s="37" t="str">
        <f t="shared" si="1"/>
        <v>Cuba-The Americas2012</v>
      </c>
      <c r="B2654" s="37">
        <v>0.01</v>
      </c>
      <c r="C2654" s="37">
        <v>0.005</v>
      </c>
      <c r="D2654" s="37">
        <v>81.0</v>
      </c>
      <c r="E2654" s="37">
        <v>77.0</v>
      </c>
      <c r="F2654" s="37">
        <v>0.166</v>
      </c>
      <c r="G2654" s="37">
        <v>0.704</v>
      </c>
      <c r="H2654" s="37">
        <v>0.13</v>
      </c>
      <c r="I2654" s="37">
        <v>1.1270957E7</v>
      </c>
      <c r="J2654" s="37">
        <v>0.768</v>
      </c>
      <c r="K2654" s="36" t="s">
        <v>273</v>
      </c>
      <c r="L2654" s="36" t="s">
        <v>259</v>
      </c>
      <c r="M2654" s="31" t="s">
        <v>91</v>
      </c>
    </row>
    <row r="2655" ht="15.75" customHeight="1">
      <c r="A2655" s="37" t="str">
        <f t="shared" si="1"/>
        <v>Puerto Rico-The Americas2012</v>
      </c>
      <c r="B2655" s="37">
        <v>0.011</v>
      </c>
      <c r="C2655" s="36"/>
      <c r="D2655" s="37">
        <v>82.0</v>
      </c>
      <c r="E2655" s="37">
        <v>75.0</v>
      </c>
      <c r="F2655" s="37">
        <v>0.198</v>
      </c>
      <c r="G2655" s="37">
        <v>0.667</v>
      </c>
      <c r="H2655" s="37">
        <v>0.135</v>
      </c>
      <c r="I2655" s="37">
        <v>3651545.0</v>
      </c>
      <c r="J2655" s="37">
        <v>0.937</v>
      </c>
      <c r="K2655" s="36" t="s">
        <v>291</v>
      </c>
      <c r="L2655" s="36" t="s">
        <v>259</v>
      </c>
      <c r="M2655" s="31" t="s">
        <v>91</v>
      </c>
    </row>
    <row r="2656" ht="15.75" customHeight="1">
      <c r="A2656" s="37" t="str">
        <f t="shared" si="1"/>
        <v>Canada-The Americas2012</v>
      </c>
      <c r="B2656" s="37">
        <v>0.011</v>
      </c>
      <c r="C2656" s="37">
        <v>0.005</v>
      </c>
      <c r="D2656" s="37">
        <v>83.0</v>
      </c>
      <c r="E2656" s="37">
        <v>79.0</v>
      </c>
      <c r="F2656" s="37">
        <v>0.164</v>
      </c>
      <c r="G2656" s="37">
        <v>0.688</v>
      </c>
      <c r="H2656" s="37">
        <v>0.148</v>
      </c>
      <c r="I2656" s="37">
        <v>3.4754312E7</v>
      </c>
      <c r="J2656" s="37">
        <v>0.813</v>
      </c>
      <c r="K2656" s="36" t="s">
        <v>268</v>
      </c>
      <c r="L2656" s="36" t="s">
        <v>259</v>
      </c>
      <c r="M2656" s="31" t="s">
        <v>91</v>
      </c>
    </row>
    <row r="2657" ht="15.75" customHeight="1">
      <c r="A2657" s="37" t="str">
        <f t="shared" si="1"/>
        <v>Bermuda-The Americas2012</v>
      </c>
      <c r="B2657" s="37">
        <v>0.012</v>
      </c>
      <c r="C2657" s="36"/>
      <c r="D2657" s="37">
        <v>82.0</v>
      </c>
      <c r="E2657" s="37">
        <v>77.0</v>
      </c>
      <c r="F2657" s="36"/>
      <c r="G2657" s="36"/>
      <c r="H2657" s="36"/>
      <c r="I2657" s="37">
        <v>64798.0</v>
      </c>
      <c r="J2657" s="37">
        <v>1.0</v>
      </c>
      <c r="K2657" s="36" t="s">
        <v>265</v>
      </c>
      <c r="L2657" s="36" t="s">
        <v>259</v>
      </c>
      <c r="M2657" s="31" t="s">
        <v>91</v>
      </c>
    </row>
    <row r="2658" ht="15.75" customHeight="1">
      <c r="A2658" s="37" t="str">
        <f t="shared" si="1"/>
        <v>Cayman Islands-The Americas2012</v>
      </c>
      <c r="B2658" s="37">
        <v>0.013</v>
      </c>
      <c r="C2658" s="36"/>
      <c r="D2658" s="36"/>
      <c r="E2658" s="36"/>
      <c r="F2658" s="36"/>
      <c r="G2658" s="36"/>
      <c r="H2658" s="36"/>
      <c r="I2658" s="37">
        <v>57570.0</v>
      </c>
      <c r="J2658" s="37">
        <v>1.0</v>
      </c>
      <c r="K2658" s="36" t="s">
        <v>269</v>
      </c>
      <c r="L2658" s="36" t="s">
        <v>259</v>
      </c>
      <c r="M2658" s="31" t="s">
        <v>91</v>
      </c>
    </row>
    <row r="2659" ht="15.75" customHeight="1">
      <c r="A2659" s="37" t="str">
        <f t="shared" si="1"/>
        <v>Curacao-The Americas2012</v>
      </c>
      <c r="B2659" s="37">
        <v>0.013</v>
      </c>
      <c r="C2659" s="36"/>
      <c r="D2659" s="36"/>
      <c r="E2659" s="36"/>
      <c r="F2659" s="37">
        <v>0.195</v>
      </c>
      <c r="G2659" s="37">
        <v>0.668</v>
      </c>
      <c r="H2659" s="37">
        <v>0.137</v>
      </c>
      <c r="I2659" s="37">
        <v>152056.0</v>
      </c>
      <c r="J2659" s="37">
        <v>0.897</v>
      </c>
      <c r="K2659" s="36" t="s">
        <v>274</v>
      </c>
      <c r="L2659" s="36" t="s">
        <v>259</v>
      </c>
      <c r="M2659" s="31" t="s">
        <v>91</v>
      </c>
    </row>
    <row r="2660" ht="15.75" customHeight="1">
      <c r="A2660" s="37" t="str">
        <f t="shared" si="1"/>
        <v>Barbados-The Americas2012</v>
      </c>
      <c r="B2660" s="37">
        <v>0.013</v>
      </c>
      <c r="C2660" s="37">
        <v>0.014</v>
      </c>
      <c r="D2660" s="37">
        <v>78.0</v>
      </c>
      <c r="E2660" s="37">
        <v>73.0</v>
      </c>
      <c r="F2660" s="37">
        <v>0.19</v>
      </c>
      <c r="G2660" s="37">
        <v>0.704</v>
      </c>
      <c r="H2660" s="37">
        <v>0.106</v>
      </c>
      <c r="I2660" s="37">
        <v>283221.0</v>
      </c>
      <c r="J2660" s="37">
        <v>0.318</v>
      </c>
      <c r="K2660" s="36" t="s">
        <v>263</v>
      </c>
      <c r="L2660" s="36" t="s">
        <v>259</v>
      </c>
      <c r="M2660" s="31" t="s">
        <v>91</v>
      </c>
    </row>
    <row r="2661" ht="15.75" customHeight="1">
      <c r="A2661" s="37" t="str">
        <f t="shared" si="1"/>
        <v>United States-The Americas2012</v>
      </c>
      <c r="B2661" s="37">
        <v>0.013</v>
      </c>
      <c r="C2661" s="37">
        <v>0.006</v>
      </c>
      <c r="D2661" s="37">
        <v>81.0</v>
      </c>
      <c r="E2661" s="37">
        <v>76.0</v>
      </c>
      <c r="F2661" s="37">
        <v>0.196</v>
      </c>
      <c r="G2661" s="37">
        <v>0.667</v>
      </c>
      <c r="H2661" s="37">
        <v>0.136</v>
      </c>
      <c r="I2661" s="37">
        <v>3.13873685E8</v>
      </c>
      <c r="J2661" s="37">
        <v>0.811</v>
      </c>
      <c r="K2661" s="36" t="s">
        <v>300</v>
      </c>
      <c r="L2661" s="36" t="s">
        <v>259</v>
      </c>
      <c r="M2661" s="31" t="s">
        <v>91</v>
      </c>
    </row>
    <row r="2662" ht="15.75" customHeight="1">
      <c r="A2662" s="37" t="str">
        <f t="shared" si="1"/>
        <v>Greenland-The Americas2012</v>
      </c>
      <c r="B2662" s="37">
        <v>0.014</v>
      </c>
      <c r="C2662" s="36"/>
      <c r="D2662" s="36"/>
      <c r="E2662" s="36"/>
      <c r="F2662" s="36"/>
      <c r="G2662" s="36"/>
      <c r="H2662" s="36"/>
      <c r="I2662" s="37">
        <v>56810.0</v>
      </c>
      <c r="J2662" s="37">
        <v>0.852</v>
      </c>
      <c r="K2662" s="36" t="s">
        <v>279</v>
      </c>
      <c r="L2662" s="36" t="s">
        <v>259</v>
      </c>
      <c r="M2662" s="31" t="s">
        <v>91</v>
      </c>
    </row>
    <row r="2663" ht="15.75" customHeight="1">
      <c r="A2663" s="37" t="str">
        <f t="shared" si="1"/>
        <v>Chile-The Americas2012</v>
      </c>
      <c r="B2663" s="37">
        <v>0.014</v>
      </c>
      <c r="C2663" s="37">
        <v>0.007</v>
      </c>
      <c r="D2663" s="37">
        <v>82.0</v>
      </c>
      <c r="E2663" s="37">
        <v>77.0</v>
      </c>
      <c r="F2663" s="37">
        <v>0.214</v>
      </c>
      <c r="G2663" s="37">
        <v>0.689</v>
      </c>
      <c r="H2663" s="37">
        <v>0.097</v>
      </c>
      <c r="I2663" s="37">
        <v>1.7464814E7</v>
      </c>
      <c r="J2663" s="37">
        <v>0.89</v>
      </c>
      <c r="K2663" s="36" t="s">
        <v>270</v>
      </c>
      <c r="L2663" s="36" t="s">
        <v>259</v>
      </c>
      <c r="M2663" s="31" t="s">
        <v>91</v>
      </c>
    </row>
    <row r="2664" ht="15.75" customHeight="1">
      <c r="A2664" s="37" t="str">
        <f t="shared" si="1"/>
        <v>Trinidad and Tobago-The Americas2012</v>
      </c>
      <c r="B2664" s="37">
        <v>0.015</v>
      </c>
      <c r="C2664" s="37">
        <v>0.02</v>
      </c>
      <c r="D2664" s="37">
        <v>74.0</v>
      </c>
      <c r="E2664" s="37">
        <v>66.0</v>
      </c>
      <c r="F2664" s="37">
        <v>0.207</v>
      </c>
      <c r="G2664" s="37">
        <v>0.705</v>
      </c>
      <c r="H2664" s="37">
        <v>0.088</v>
      </c>
      <c r="I2664" s="37">
        <v>1337439.0</v>
      </c>
      <c r="J2664" s="37">
        <v>0.088</v>
      </c>
      <c r="K2664" s="36" t="s">
        <v>298</v>
      </c>
      <c r="L2664" s="36" t="s">
        <v>259</v>
      </c>
      <c r="M2664" s="31" t="s">
        <v>91</v>
      </c>
    </row>
    <row r="2665" ht="15.75" customHeight="1">
      <c r="A2665" s="37" t="str">
        <f t="shared" si="1"/>
        <v>Brazil-The Americas2012</v>
      </c>
      <c r="B2665" s="37">
        <v>0.015</v>
      </c>
      <c r="C2665" s="37">
        <v>0.013</v>
      </c>
      <c r="D2665" s="37">
        <v>77.0</v>
      </c>
      <c r="E2665" s="37">
        <v>70.0</v>
      </c>
      <c r="F2665" s="37">
        <v>0.246</v>
      </c>
      <c r="G2665" s="37">
        <v>0.681</v>
      </c>
      <c r="H2665" s="37">
        <v>0.073</v>
      </c>
      <c r="I2665" s="37">
        <v>1.98656019E8</v>
      </c>
      <c r="J2665" s="37">
        <v>0.849</v>
      </c>
      <c r="K2665" s="36" t="s">
        <v>267</v>
      </c>
      <c r="L2665" s="36" t="s">
        <v>259</v>
      </c>
      <c r="M2665" s="31" t="s">
        <v>91</v>
      </c>
    </row>
    <row r="2666" ht="15.75" customHeight="1">
      <c r="A2666" s="37" t="str">
        <f t="shared" si="1"/>
        <v>Jamaica-The Americas2012</v>
      </c>
      <c r="B2666" s="37">
        <v>0.015</v>
      </c>
      <c r="C2666" s="37">
        <v>0.015</v>
      </c>
      <c r="D2666" s="37">
        <v>76.0</v>
      </c>
      <c r="E2666" s="37">
        <v>71.0</v>
      </c>
      <c r="F2666" s="37">
        <v>0.278</v>
      </c>
      <c r="G2666" s="37">
        <v>0.643</v>
      </c>
      <c r="H2666" s="37">
        <v>0.079</v>
      </c>
      <c r="I2666" s="37">
        <v>2707805.0</v>
      </c>
      <c r="J2666" s="37">
        <v>0.541</v>
      </c>
      <c r="K2666" s="36" t="s">
        <v>285</v>
      </c>
      <c r="L2666" s="36" t="s">
        <v>259</v>
      </c>
      <c r="M2666" s="31" t="s">
        <v>91</v>
      </c>
    </row>
    <row r="2667" ht="15.75" customHeight="1">
      <c r="A2667" s="37" t="str">
        <f t="shared" si="1"/>
        <v>Bahamas, The-The Americas2012</v>
      </c>
      <c r="B2667" s="37">
        <v>0.015</v>
      </c>
      <c r="C2667" s="37">
        <v>0.011</v>
      </c>
      <c r="D2667" s="37">
        <v>78.0</v>
      </c>
      <c r="E2667" s="37">
        <v>72.0</v>
      </c>
      <c r="F2667" s="37">
        <v>0.216</v>
      </c>
      <c r="G2667" s="37">
        <v>0.71</v>
      </c>
      <c r="H2667" s="37">
        <v>0.074</v>
      </c>
      <c r="I2667" s="37">
        <v>371960.0</v>
      </c>
      <c r="J2667" s="37">
        <v>0.827</v>
      </c>
      <c r="K2667" s="36" t="s">
        <v>262</v>
      </c>
      <c r="L2667" s="36" t="s">
        <v>259</v>
      </c>
      <c r="M2667" s="31" t="s">
        <v>91</v>
      </c>
    </row>
    <row r="2668" ht="15.75" customHeight="1">
      <c r="A2668" s="37" t="str">
        <f t="shared" si="1"/>
        <v>Uruguay-The Americas2012</v>
      </c>
      <c r="B2668" s="37">
        <v>0.015</v>
      </c>
      <c r="C2668" s="37">
        <v>0.01</v>
      </c>
      <c r="D2668" s="37">
        <v>80.0</v>
      </c>
      <c r="E2668" s="37">
        <v>74.0</v>
      </c>
      <c r="F2668" s="37">
        <v>0.22</v>
      </c>
      <c r="G2668" s="37">
        <v>0.639</v>
      </c>
      <c r="H2668" s="37">
        <v>0.14</v>
      </c>
      <c r="I2668" s="37">
        <v>3395253.0</v>
      </c>
      <c r="J2668" s="37">
        <v>0.948</v>
      </c>
      <c r="K2668" s="36" t="s">
        <v>301</v>
      </c>
      <c r="L2668" s="36" t="s">
        <v>259</v>
      </c>
      <c r="M2668" s="31" t="s">
        <v>91</v>
      </c>
    </row>
    <row r="2669" ht="15.75" customHeight="1">
      <c r="A2669" s="37" t="str">
        <f t="shared" si="1"/>
        <v>Costa Rica-The Americas2012</v>
      </c>
      <c r="B2669" s="37">
        <v>0.015</v>
      </c>
      <c r="C2669" s="37">
        <v>0.009</v>
      </c>
      <c r="D2669" s="37">
        <v>82.0</v>
      </c>
      <c r="E2669" s="37">
        <v>78.0</v>
      </c>
      <c r="F2669" s="37">
        <v>0.239</v>
      </c>
      <c r="G2669" s="37">
        <v>0.692</v>
      </c>
      <c r="H2669" s="37">
        <v>0.068</v>
      </c>
      <c r="I2669" s="37">
        <v>4805295.0</v>
      </c>
      <c r="J2669" s="37">
        <v>0.739</v>
      </c>
      <c r="K2669" s="36" t="s">
        <v>272</v>
      </c>
      <c r="L2669" s="36" t="s">
        <v>259</v>
      </c>
      <c r="M2669" s="31" t="s">
        <v>91</v>
      </c>
    </row>
    <row r="2670" ht="15.75" customHeight="1">
      <c r="A2670" s="37" t="str">
        <f t="shared" si="1"/>
        <v>St. Lucia-The Americas2012</v>
      </c>
      <c r="B2670" s="37">
        <v>0.016</v>
      </c>
      <c r="C2670" s="37">
        <v>0.013</v>
      </c>
      <c r="D2670" s="37">
        <v>77.0</v>
      </c>
      <c r="E2670" s="37">
        <v>72.0</v>
      </c>
      <c r="F2670" s="37">
        <v>0.243</v>
      </c>
      <c r="G2670" s="37">
        <v>0.67</v>
      </c>
      <c r="H2670" s="37">
        <v>0.087</v>
      </c>
      <c r="I2670" s="37">
        <v>180870.0</v>
      </c>
      <c r="J2670" s="37">
        <v>0.185</v>
      </c>
      <c r="K2670" s="36" t="s">
        <v>294</v>
      </c>
      <c r="L2670" s="36" t="s">
        <v>259</v>
      </c>
      <c r="M2670" s="31" t="s">
        <v>91</v>
      </c>
    </row>
    <row r="2671" ht="15.75" customHeight="1">
      <c r="A2671" s="37" t="str">
        <f t="shared" si="1"/>
        <v>St. Martin (French part)-The Americas2012</v>
      </c>
      <c r="B2671" s="37">
        <v>0.016</v>
      </c>
      <c r="C2671" s="36"/>
      <c r="D2671" s="37">
        <v>82.0</v>
      </c>
      <c r="E2671" s="37">
        <v>76.0</v>
      </c>
      <c r="F2671" s="36"/>
      <c r="G2671" s="36"/>
      <c r="H2671" s="36"/>
      <c r="I2671" s="37">
        <v>30959.0</v>
      </c>
      <c r="J2671" s="36"/>
      <c r="K2671" s="36" t="s">
        <v>295</v>
      </c>
      <c r="L2671" s="36" t="s">
        <v>259</v>
      </c>
      <c r="M2671" s="31" t="s">
        <v>91</v>
      </c>
    </row>
    <row r="2672" ht="15.75" customHeight="1">
      <c r="A2672" s="37" t="str">
        <f t="shared" si="1"/>
        <v>St. Vincent and the Grenadines-The Americas2012</v>
      </c>
      <c r="B2672" s="37">
        <v>0.017</v>
      </c>
      <c r="C2672" s="37">
        <v>0.018</v>
      </c>
      <c r="D2672" s="37">
        <v>75.0</v>
      </c>
      <c r="E2672" s="37">
        <v>70.0</v>
      </c>
      <c r="F2672" s="37">
        <v>0.257</v>
      </c>
      <c r="G2672" s="37">
        <v>0.675</v>
      </c>
      <c r="H2672" s="37">
        <v>0.068</v>
      </c>
      <c r="I2672" s="37">
        <v>109373.0</v>
      </c>
      <c r="J2672" s="37">
        <v>0.495</v>
      </c>
      <c r="K2672" s="36" t="s">
        <v>296</v>
      </c>
      <c r="L2672" s="36" t="s">
        <v>259</v>
      </c>
      <c r="M2672" s="31" t="s">
        <v>91</v>
      </c>
    </row>
    <row r="2673" ht="15.75" customHeight="1">
      <c r="A2673" s="37" t="str">
        <f t="shared" si="1"/>
        <v>Argentina-The Americas2012</v>
      </c>
      <c r="B2673" s="37">
        <v>0.017</v>
      </c>
      <c r="C2673" s="37">
        <v>0.012</v>
      </c>
      <c r="D2673" s="37">
        <v>80.0</v>
      </c>
      <c r="E2673" s="37">
        <v>72.0</v>
      </c>
      <c r="F2673" s="37">
        <v>0.244</v>
      </c>
      <c r="G2673" s="37">
        <v>0.648</v>
      </c>
      <c r="H2673" s="37">
        <v>0.108</v>
      </c>
      <c r="I2673" s="37">
        <v>4.1086927E7</v>
      </c>
      <c r="J2673" s="37">
        <v>0.913</v>
      </c>
      <c r="K2673" s="36" t="s">
        <v>260</v>
      </c>
      <c r="L2673" s="36" t="s">
        <v>259</v>
      </c>
      <c r="M2673" s="31" t="s">
        <v>91</v>
      </c>
    </row>
    <row r="2674" ht="15.75" customHeight="1">
      <c r="A2674" s="37" t="str">
        <f t="shared" si="1"/>
        <v>Antigua and Barbuda-The Americas2012</v>
      </c>
      <c r="B2674" s="37">
        <v>0.017</v>
      </c>
      <c r="C2674" s="37">
        <v>0.008</v>
      </c>
      <c r="D2674" s="37">
        <v>78.0</v>
      </c>
      <c r="E2674" s="37">
        <v>73.0</v>
      </c>
      <c r="F2674" s="37">
        <v>0.254</v>
      </c>
      <c r="G2674" s="37">
        <v>0.675</v>
      </c>
      <c r="H2674" s="37">
        <v>0.071</v>
      </c>
      <c r="I2674" s="37">
        <v>89069.0</v>
      </c>
      <c r="J2674" s="37">
        <v>0.251</v>
      </c>
      <c r="K2674" s="36" t="s">
        <v>258</v>
      </c>
      <c r="L2674" s="36" t="s">
        <v>259</v>
      </c>
      <c r="M2674" s="31" t="s">
        <v>91</v>
      </c>
    </row>
    <row r="2675" ht="15.75" customHeight="1">
      <c r="A2675" s="37" t="str">
        <f t="shared" si="1"/>
        <v>Suriname-The Americas2012</v>
      </c>
      <c r="B2675" s="37">
        <v>0.018</v>
      </c>
      <c r="C2675" s="37">
        <v>0.021</v>
      </c>
      <c r="D2675" s="37">
        <v>74.0</v>
      </c>
      <c r="E2675" s="37">
        <v>68.0</v>
      </c>
      <c r="F2675" s="37">
        <v>0.278</v>
      </c>
      <c r="G2675" s="37">
        <v>0.656</v>
      </c>
      <c r="H2675" s="37">
        <v>0.066</v>
      </c>
      <c r="I2675" s="37">
        <v>534541.0</v>
      </c>
      <c r="J2675" s="37">
        <v>0.662</v>
      </c>
      <c r="K2675" s="36" t="s">
        <v>297</v>
      </c>
      <c r="L2675" s="36" t="s">
        <v>259</v>
      </c>
      <c r="M2675" s="31" t="s">
        <v>91</v>
      </c>
    </row>
    <row r="2676" ht="15.75" customHeight="1">
      <c r="A2676" s="37" t="str">
        <f t="shared" si="1"/>
        <v>Grenada-The Americas2012</v>
      </c>
      <c r="B2676" s="37">
        <v>0.019</v>
      </c>
      <c r="C2676" s="37">
        <v>0.011</v>
      </c>
      <c r="D2676" s="37">
        <v>75.0</v>
      </c>
      <c r="E2676" s="37">
        <v>70.0</v>
      </c>
      <c r="F2676" s="37">
        <v>0.27</v>
      </c>
      <c r="G2676" s="37">
        <v>0.659</v>
      </c>
      <c r="H2676" s="37">
        <v>0.071</v>
      </c>
      <c r="I2676" s="37">
        <v>105483.0</v>
      </c>
      <c r="J2676" s="37">
        <v>0.356</v>
      </c>
      <c r="K2676" s="36" t="s">
        <v>280</v>
      </c>
      <c r="L2676" s="36" t="s">
        <v>259</v>
      </c>
      <c r="M2676" s="31" t="s">
        <v>91</v>
      </c>
    </row>
    <row r="2677" ht="15.75" customHeight="1">
      <c r="A2677" s="37" t="str">
        <f t="shared" si="1"/>
        <v>Colombia-The Americas2012</v>
      </c>
      <c r="B2677" s="37">
        <v>0.019</v>
      </c>
      <c r="C2677" s="37">
        <v>0.015</v>
      </c>
      <c r="D2677" s="37">
        <v>78.0</v>
      </c>
      <c r="E2677" s="37">
        <v>70.0</v>
      </c>
      <c r="F2677" s="37">
        <v>0.28</v>
      </c>
      <c r="G2677" s="37">
        <v>0.66</v>
      </c>
      <c r="H2677" s="37">
        <v>0.06</v>
      </c>
      <c r="I2677" s="37">
        <v>4.7704427E7</v>
      </c>
      <c r="J2677" s="37">
        <v>0.756</v>
      </c>
      <c r="K2677" s="36" t="s">
        <v>271</v>
      </c>
      <c r="L2677" s="36" t="s">
        <v>259</v>
      </c>
      <c r="M2677" s="31" t="s">
        <v>91</v>
      </c>
    </row>
    <row r="2678" ht="15.75" customHeight="1">
      <c r="A2678" s="37" t="str">
        <f t="shared" si="1"/>
        <v>Mexico-The Americas2012</v>
      </c>
      <c r="B2678" s="37">
        <v>0.019</v>
      </c>
      <c r="C2678" s="37">
        <v>0.013</v>
      </c>
      <c r="D2678" s="37">
        <v>80.0</v>
      </c>
      <c r="E2678" s="37">
        <v>75.0</v>
      </c>
      <c r="F2678" s="37">
        <v>0.29</v>
      </c>
      <c r="G2678" s="37">
        <v>0.647</v>
      </c>
      <c r="H2678" s="37">
        <v>0.063</v>
      </c>
      <c r="I2678" s="37">
        <v>1.20847477E8</v>
      </c>
      <c r="J2678" s="37">
        <v>0.784</v>
      </c>
      <c r="K2678" s="36" t="s">
        <v>286</v>
      </c>
      <c r="L2678" s="36" t="s">
        <v>259</v>
      </c>
      <c r="M2678" s="31" t="s">
        <v>91</v>
      </c>
    </row>
    <row r="2679" ht="15.75" customHeight="1">
      <c r="A2679" s="37" t="str">
        <f t="shared" si="1"/>
        <v>El Salvador-The Americas2012</v>
      </c>
      <c r="B2679" s="37">
        <v>0.02</v>
      </c>
      <c r="C2679" s="37">
        <v>0.014</v>
      </c>
      <c r="D2679" s="37">
        <v>77.0</v>
      </c>
      <c r="E2679" s="37">
        <v>68.0</v>
      </c>
      <c r="F2679" s="37">
        <v>0.306</v>
      </c>
      <c r="G2679" s="37">
        <v>0.623</v>
      </c>
      <c r="H2679" s="37">
        <v>0.071</v>
      </c>
      <c r="I2679" s="37">
        <v>6297394.0</v>
      </c>
      <c r="J2679" s="37">
        <v>0.653</v>
      </c>
      <c r="K2679" s="36" t="s">
        <v>278</v>
      </c>
      <c r="L2679" s="36" t="s">
        <v>259</v>
      </c>
      <c r="M2679" s="31" t="s">
        <v>91</v>
      </c>
    </row>
    <row r="2680" ht="15.75" customHeight="1">
      <c r="A2680" s="37" t="str">
        <f t="shared" si="1"/>
        <v>Peru-The Americas2012</v>
      </c>
      <c r="B2680" s="37">
        <v>0.02</v>
      </c>
      <c r="C2680" s="37">
        <v>0.014</v>
      </c>
      <c r="D2680" s="37">
        <v>77.0</v>
      </c>
      <c r="E2680" s="37">
        <v>72.0</v>
      </c>
      <c r="F2680" s="37">
        <v>0.292</v>
      </c>
      <c r="G2680" s="37">
        <v>0.646</v>
      </c>
      <c r="H2680" s="37">
        <v>0.063</v>
      </c>
      <c r="I2680" s="37">
        <v>2.99878E7</v>
      </c>
      <c r="J2680" s="37">
        <v>0.776</v>
      </c>
      <c r="K2680" s="36" t="s">
        <v>290</v>
      </c>
      <c r="L2680" s="36" t="s">
        <v>259</v>
      </c>
      <c r="M2680" s="31" t="s">
        <v>91</v>
      </c>
    </row>
    <row r="2681" ht="15.75" customHeight="1">
      <c r="A2681" s="37" t="str">
        <f t="shared" si="1"/>
        <v>Venezuela-The Americas2012</v>
      </c>
      <c r="B2681" s="37">
        <v>0.02</v>
      </c>
      <c r="C2681" s="37">
        <v>0.013</v>
      </c>
      <c r="D2681" s="37">
        <v>78.0</v>
      </c>
      <c r="E2681" s="37">
        <v>72.0</v>
      </c>
      <c r="F2681" s="37">
        <v>0.288</v>
      </c>
      <c r="G2681" s="37">
        <v>0.652</v>
      </c>
      <c r="H2681" s="37">
        <v>0.06</v>
      </c>
      <c r="I2681" s="37">
        <v>2.9954782E7</v>
      </c>
      <c r="J2681" s="37">
        <v>0.889</v>
      </c>
      <c r="K2681" s="36" t="s">
        <v>302</v>
      </c>
      <c r="L2681" s="36" t="s">
        <v>259</v>
      </c>
      <c r="M2681" s="31" t="s">
        <v>91</v>
      </c>
    </row>
    <row r="2682" ht="15.75" customHeight="1">
      <c r="A2682" s="37" t="str">
        <f t="shared" si="1"/>
        <v>Panama-The Americas2012</v>
      </c>
      <c r="B2682" s="37">
        <v>0.02</v>
      </c>
      <c r="C2682" s="37">
        <v>0.016</v>
      </c>
      <c r="D2682" s="37">
        <v>80.0</v>
      </c>
      <c r="E2682" s="37">
        <v>75.0</v>
      </c>
      <c r="F2682" s="37">
        <v>0.286</v>
      </c>
      <c r="G2682" s="37">
        <v>0.643</v>
      </c>
      <c r="H2682" s="37">
        <v>0.071</v>
      </c>
      <c r="I2682" s="37">
        <v>3802281.0</v>
      </c>
      <c r="J2682" s="37">
        <v>0.657</v>
      </c>
      <c r="K2682" s="36" t="s">
        <v>288</v>
      </c>
      <c r="L2682" s="36" t="s">
        <v>259</v>
      </c>
      <c r="M2682" s="31" t="s">
        <v>91</v>
      </c>
    </row>
    <row r="2683" ht="15.75" customHeight="1">
      <c r="A2683" s="37" t="str">
        <f t="shared" si="1"/>
        <v>Guyana-The Americas2012</v>
      </c>
      <c r="B2683" s="37">
        <v>0.021</v>
      </c>
      <c r="C2683" s="37">
        <v>0.031</v>
      </c>
      <c r="D2683" s="37">
        <v>69.0</v>
      </c>
      <c r="E2683" s="37">
        <v>63.0</v>
      </c>
      <c r="F2683" s="37">
        <v>0.368</v>
      </c>
      <c r="G2683" s="37">
        <v>0.599</v>
      </c>
      <c r="H2683" s="37">
        <v>0.033</v>
      </c>
      <c r="I2683" s="37">
        <v>795369.0</v>
      </c>
      <c r="J2683" s="37">
        <v>0.283</v>
      </c>
      <c r="K2683" s="36" t="s">
        <v>282</v>
      </c>
      <c r="L2683" s="36" t="s">
        <v>259</v>
      </c>
      <c r="M2683" s="31" t="s">
        <v>91</v>
      </c>
    </row>
    <row r="2684" ht="15.75" customHeight="1">
      <c r="A2684" s="37" t="str">
        <f t="shared" si="1"/>
        <v>Dominican Republic-The Americas2012</v>
      </c>
      <c r="B2684" s="37">
        <v>0.021</v>
      </c>
      <c r="C2684" s="37">
        <v>0.024</v>
      </c>
      <c r="D2684" s="37">
        <v>76.0</v>
      </c>
      <c r="E2684" s="37">
        <v>70.0</v>
      </c>
      <c r="F2684" s="37">
        <v>0.305</v>
      </c>
      <c r="G2684" s="37">
        <v>0.633</v>
      </c>
      <c r="H2684" s="37">
        <v>0.062</v>
      </c>
      <c r="I2684" s="37">
        <v>1.0276621E7</v>
      </c>
      <c r="J2684" s="37">
        <v>0.76</v>
      </c>
      <c r="K2684" s="36" t="s">
        <v>276</v>
      </c>
      <c r="L2684" s="36" t="s">
        <v>259</v>
      </c>
      <c r="M2684" s="31" t="s">
        <v>91</v>
      </c>
    </row>
    <row r="2685" ht="15.75" customHeight="1">
      <c r="A2685" s="37" t="str">
        <f t="shared" si="1"/>
        <v>Ecuador-The Americas2012</v>
      </c>
      <c r="B2685" s="37">
        <v>0.021</v>
      </c>
      <c r="C2685" s="37">
        <v>0.02</v>
      </c>
      <c r="D2685" s="37">
        <v>79.0</v>
      </c>
      <c r="E2685" s="37">
        <v>73.0</v>
      </c>
      <c r="F2685" s="37">
        <v>0.303</v>
      </c>
      <c r="G2685" s="37">
        <v>0.633</v>
      </c>
      <c r="H2685" s="37">
        <v>0.064</v>
      </c>
      <c r="I2685" s="37">
        <v>1.5492264E7</v>
      </c>
      <c r="J2685" s="37">
        <v>0.631</v>
      </c>
      <c r="K2685" s="36" t="s">
        <v>277</v>
      </c>
      <c r="L2685" s="36" t="s">
        <v>259</v>
      </c>
      <c r="M2685" s="31" t="s">
        <v>91</v>
      </c>
    </row>
    <row r="2686" ht="15.75" customHeight="1">
      <c r="A2686" s="37" t="str">
        <f t="shared" si="1"/>
        <v>Nicaragua-The Americas2012</v>
      </c>
      <c r="B2686" s="37">
        <v>0.023</v>
      </c>
      <c r="C2686" s="37">
        <v>0.021</v>
      </c>
      <c r="D2686" s="37">
        <v>78.0</v>
      </c>
      <c r="E2686" s="37">
        <v>71.0</v>
      </c>
      <c r="F2686" s="37">
        <v>0.334</v>
      </c>
      <c r="G2686" s="37">
        <v>0.62</v>
      </c>
      <c r="H2686" s="37">
        <v>0.046</v>
      </c>
      <c r="I2686" s="37">
        <v>5991733.0</v>
      </c>
      <c r="J2686" s="37">
        <v>0.578</v>
      </c>
      <c r="K2686" s="36" t="s">
        <v>287</v>
      </c>
      <c r="L2686" s="36" t="s">
        <v>259</v>
      </c>
      <c r="M2686" s="31" t="s">
        <v>91</v>
      </c>
    </row>
    <row r="2687" ht="15.75" customHeight="1">
      <c r="A2687" s="37" t="str">
        <f t="shared" si="1"/>
        <v>Paraguay-The Americas2012</v>
      </c>
      <c r="B2687" s="37">
        <v>0.024</v>
      </c>
      <c r="C2687" s="37">
        <v>0.019</v>
      </c>
      <c r="D2687" s="37">
        <v>74.0</v>
      </c>
      <c r="E2687" s="37">
        <v>70.0</v>
      </c>
      <c r="F2687" s="37">
        <v>0.328</v>
      </c>
      <c r="G2687" s="37">
        <v>0.619</v>
      </c>
      <c r="H2687" s="37">
        <v>0.054</v>
      </c>
      <c r="I2687" s="37">
        <v>6687361.0</v>
      </c>
      <c r="J2687" s="37">
        <v>0.589</v>
      </c>
      <c r="K2687" s="36" t="s">
        <v>289</v>
      </c>
      <c r="L2687" s="36" t="s">
        <v>259</v>
      </c>
      <c r="M2687" s="31" t="s">
        <v>91</v>
      </c>
    </row>
    <row r="2688" ht="15.75" customHeight="1">
      <c r="A2688" s="37" t="str">
        <f t="shared" si="1"/>
        <v>Belize-The Americas2012</v>
      </c>
      <c r="B2688" s="37">
        <v>0.024</v>
      </c>
      <c r="C2688" s="37">
        <v>0.015</v>
      </c>
      <c r="D2688" s="37">
        <v>77.0</v>
      </c>
      <c r="E2688" s="37">
        <v>71.0</v>
      </c>
      <c r="F2688" s="37">
        <v>0.344</v>
      </c>
      <c r="G2688" s="37">
        <v>0.617</v>
      </c>
      <c r="H2688" s="37">
        <v>0.039</v>
      </c>
      <c r="I2688" s="37">
        <v>324060.0</v>
      </c>
      <c r="J2688" s="37">
        <v>0.445</v>
      </c>
      <c r="K2688" s="36" t="s">
        <v>264</v>
      </c>
      <c r="L2688" s="36" t="s">
        <v>259</v>
      </c>
      <c r="M2688" s="31" t="s">
        <v>91</v>
      </c>
    </row>
    <row r="2689" ht="15.75" customHeight="1">
      <c r="A2689" s="37" t="str">
        <f t="shared" si="1"/>
        <v>Haiti-The Americas2012</v>
      </c>
      <c r="B2689" s="37">
        <v>0.026</v>
      </c>
      <c r="C2689" s="37">
        <v>0.056</v>
      </c>
      <c r="D2689" s="37">
        <v>65.0</v>
      </c>
      <c r="E2689" s="37">
        <v>61.0</v>
      </c>
      <c r="F2689" s="37">
        <v>0.354</v>
      </c>
      <c r="G2689" s="37">
        <v>0.601</v>
      </c>
      <c r="H2689" s="37">
        <v>0.045</v>
      </c>
      <c r="I2689" s="37">
        <v>1.0173775E7</v>
      </c>
      <c r="J2689" s="37">
        <v>0.548</v>
      </c>
      <c r="K2689" s="36" t="s">
        <v>283</v>
      </c>
      <c r="L2689" s="36" t="s">
        <v>259</v>
      </c>
      <c r="M2689" s="31" t="s">
        <v>91</v>
      </c>
    </row>
    <row r="2690" ht="15.75" customHeight="1">
      <c r="A2690" s="37" t="str">
        <f t="shared" si="1"/>
        <v>Bolivia-The Americas2012</v>
      </c>
      <c r="B2690" s="37">
        <v>0.026</v>
      </c>
      <c r="C2690" s="37">
        <v>0.032</v>
      </c>
      <c r="D2690" s="37">
        <v>69.0</v>
      </c>
      <c r="E2690" s="37">
        <v>65.0</v>
      </c>
      <c r="F2690" s="37">
        <v>0.352</v>
      </c>
      <c r="G2690" s="37">
        <v>0.599</v>
      </c>
      <c r="H2690" s="37">
        <v>0.048</v>
      </c>
      <c r="I2690" s="37">
        <v>1.0496285E7</v>
      </c>
      <c r="J2690" s="37">
        <v>0.673</v>
      </c>
      <c r="K2690" s="36" t="s">
        <v>266</v>
      </c>
      <c r="L2690" s="36" t="s">
        <v>259</v>
      </c>
      <c r="M2690" s="31" t="s">
        <v>91</v>
      </c>
    </row>
    <row r="2691" ht="15.75" customHeight="1">
      <c r="A2691" s="37" t="str">
        <f t="shared" si="1"/>
        <v>Honduras-The Americas2012</v>
      </c>
      <c r="B2691" s="37">
        <v>0.026</v>
      </c>
      <c r="C2691" s="37">
        <v>0.02</v>
      </c>
      <c r="D2691" s="37">
        <v>76.0</v>
      </c>
      <c r="E2691" s="37">
        <v>71.0</v>
      </c>
      <c r="F2691" s="37">
        <v>0.357</v>
      </c>
      <c r="G2691" s="37">
        <v>0.599</v>
      </c>
      <c r="H2691" s="37">
        <v>0.044</v>
      </c>
      <c r="I2691" s="37">
        <v>7935846.0</v>
      </c>
      <c r="J2691" s="37">
        <v>0.529</v>
      </c>
      <c r="K2691" s="36" t="s">
        <v>284</v>
      </c>
      <c r="L2691" s="36" t="s">
        <v>259</v>
      </c>
      <c r="M2691" s="31" t="s">
        <v>91</v>
      </c>
    </row>
    <row r="2692" ht="15.75" customHeight="1">
      <c r="A2692" s="37" t="str">
        <f t="shared" si="1"/>
        <v>Guatemala-The Americas2012</v>
      </c>
      <c r="B2692" s="37">
        <v>0.031</v>
      </c>
      <c r="C2692" s="37">
        <v>0.027</v>
      </c>
      <c r="D2692" s="37">
        <v>75.0</v>
      </c>
      <c r="E2692" s="37">
        <v>68.0</v>
      </c>
      <c r="F2692" s="37">
        <v>0.408</v>
      </c>
      <c r="G2692" s="37">
        <v>0.547</v>
      </c>
      <c r="H2692" s="37">
        <v>0.045</v>
      </c>
      <c r="I2692" s="37">
        <v>1.5082831E7</v>
      </c>
      <c r="J2692" s="37">
        <v>0.502</v>
      </c>
      <c r="K2692" s="36" t="s">
        <v>281</v>
      </c>
      <c r="L2692" s="36" t="s">
        <v>259</v>
      </c>
      <c r="M2692" s="31" t="s">
        <v>91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8.38"/>
    <col customWidth="1" min="2" max="2" width="11.0"/>
    <col customWidth="1" min="3" max="3" width="13.5"/>
    <col customWidth="1" min="4" max="4" width="24.75"/>
    <col customWidth="1" min="5" max="5" width="9.5"/>
    <col customWidth="1" min="6" max="6" width="14.88"/>
  </cols>
  <sheetData>
    <row r="1" ht="15.75" customHeight="1">
      <c r="A1" s="35" t="s">
        <v>304</v>
      </c>
      <c r="B1" s="35" t="s">
        <v>4</v>
      </c>
      <c r="C1" s="35" t="s">
        <v>41</v>
      </c>
      <c r="D1" s="35" t="s">
        <v>5</v>
      </c>
      <c r="E1" s="26" t="s">
        <v>60</v>
      </c>
      <c r="F1" s="35" t="s">
        <v>43</v>
      </c>
    </row>
    <row r="2" ht="15.75" customHeight="1">
      <c r="A2" s="36" t="str">
        <f t="shared" ref="A2:A2692" si="1">CONCAT(D2,E2)</f>
        <v>Algeria-Africa2000</v>
      </c>
      <c r="B2" s="36" t="s">
        <v>75</v>
      </c>
      <c r="C2" s="37">
        <v>1.02E8</v>
      </c>
      <c r="D2" s="36" t="s">
        <v>74</v>
      </c>
      <c r="E2" s="31" t="s">
        <v>76</v>
      </c>
      <c r="F2" s="37">
        <v>1.93E8</v>
      </c>
    </row>
    <row r="3" ht="15.75" customHeight="1">
      <c r="A3" s="36" t="str">
        <f t="shared" si="1"/>
        <v>Angola-Africa2000</v>
      </c>
      <c r="B3" s="36" t="s">
        <v>75</v>
      </c>
      <c r="C3" s="37">
        <v>3.4E7</v>
      </c>
      <c r="D3" s="36" t="s">
        <v>92</v>
      </c>
      <c r="E3" s="31" t="s">
        <v>76</v>
      </c>
      <c r="F3" s="37">
        <v>1.46E8</v>
      </c>
    </row>
    <row r="4" ht="15.75" customHeight="1">
      <c r="A4" s="36" t="str">
        <f t="shared" si="1"/>
        <v>Benin-Africa2000</v>
      </c>
      <c r="B4" s="36" t="s">
        <v>75</v>
      </c>
      <c r="C4" s="37">
        <v>7.7E7</v>
      </c>
      <c r="D4" s="36" t="s">
        <v>93</v>
      </c>
      <c r="E4" s="31" t="s">
        <v>76</v>
      </c>
      <c r="F4" s="37">
        <v>5.0E7</v>
      </c>
    </row>
    <row r="5" ht="15.75" customHeight="1">
      <c r="A5" s="36" t="str">
        <f t="shared" si="1"/>
        <v>Botswana-Africa2000</v>
      </c>
      <c r="B5" s="36" t="s">
        <v>75</v>
      </c>
      <c r="C5" s="37">
        <v>2.27E8</v>
      </c>
      <c r="D5" s="36" t="s">
        <v>94</v>
      </c>
      <c r="E5" s="31" t="s">
        <v>76</v>
      </c>
      <c r="F5" s="37">
        <v>2.09E8</v>
      </c>
    </row>
    <row r="6" ht="15.75" customHeight="1">
      <c r="A6" s="36" t="str">
        <f t="shared" si="1"/>
        <v>Burkina Faso-Africa2000</v>
      </c>
      <c r="B6" s="36" t="s">
        <v>75</v>
      </c>
      <c r="C6" s="37">
        <v>2.3E7</v>
      </c>
      <c r="D6" s="36" t="s">
        <v>95</v>
      </c>
      <c r="E6" s="31" t="s">
        <v>76</v>
      </c>
      <c r="F6" s="37">
        <v>3.0E7</v>
      </c>
    </row>
    <row r="7" ht="15.75" customHeight="1">
      <c r="A7" s="36" t="str">
        <f t="shared" si="1"/>
        <v>Burundi-Africa2000</v>
      </c>
      <c r="B7" s="36" t="s">
        <v>75</v>
      </c>
      <c r="C7" s="37">
        <v>1400000.0</v>
      </c>
      <c r="D7" s="36" t="s">
        <v>96</v>
      </c>
      <c r="E7" s="31" t="s">
        <v>76</v>
      </c>
      <c r="F7" s="37">
        <v>1.4E7</v>
      </c>
    </row>
    <row r="8" ht="15.75" customHeight="1">
      <c r="A8" s="36" t="str">
        <f t="shared" si="1"/>
        <v>Cameroon-Africa2000</v>
      </c>
      <c r="B8" s="36" t="s">
        <v>75</v>
      </c>
      <c r="C8" s="37">
        <v>1.32E8</v>
      </c>
      <c r="D8" s="36" t="s">
        <v>97</v>
      </c>
      <c r="E8" s="31" t="s">
        <v>76</v>
      </c>
      <c r="F8" s="37">
        <v>2.41E8</v>
      </c>
    </row>
    <row r="9" ht="15.75" customHeight="1">
      <c r="A9" s="36" t="str">
        <f t="shared" si="1"/>
        <v>Central African Republic-Africa2000</v>
      </c>
      <c r="B9" s="36" t="s">
        <v>75</v>
      </c>
      <c r="C9" s="37">
        <v>5000000.0</v>
      </c>
      <c r="D9" s="36" t="s">
        <v>98</v>
      </c>
      <c r="E9" s="31" t="s">
        <v>76</v>
      </c>
      <c r="F9" s="37">
        <v>3.3E7</v>
      </c>
    </row>
    <row r="10" ht="15.75" customHeight="1">
      <c r="A10" s="36" t="str">
        <f t="shared" si="1"/>
        <v>Chad-Africa2000</v>
      </c>
      <c r="B10" s="36" t="s">
        <v>75</v>
      </c>
      <c r="C10" s="37">
        <v>1.4E7</v>
      </c>
      <c r="D10" s="36" t="s">
        <v>99</v>
      </c>
      <c r="E10" s="31" t="s">
        <v>76</v>
      </c>
      <c r="F10" s="37">
        <v>5.6E7</v>
      </c>
    </row>
    <row r="11" ht="15.75" customHeight="1">
      <c r="A11" s="36" t="str">
        <f t="shared" si="1"/>
        <v>Comoros-Africa2000</v>
      </c>
      <c r="B11" s="36" t="s">
        <v>75</v>
      </c>
      <c r="C11" s="37">
        <v>1.5E7</v>
      </c>
      <c r="D11" s="36" t="s">
        <v>100</v>
      </c>
      <c r="E11" s="31" t="s">
        <v>76</v>
      </c>
      <c r="F11" s="36"/>
    </row>
    <row r="12" ht="15.75" customHeight="1">
      <c r="A12" s="36" t="str">
        <f t="shared" si="1"/>
        <v>Congo (Kinshasa)-Africa2000</v>
      </c>
      <c r="B12" s="36" t="s">
        <v>75</v>
      </c>
      <c r="C12" s="36"/>
      <c r="D12" s="36" t="s">
        <v>102</v>
      </c>
      <c r="E12" s="31" t="s">
        <v>76</v>
      </c>
      <c r="F12" s="36"/>
    </row>
    <row r="13" ht="15.75" customHeight="1">
      <c r="A13" s="36" t="str">
        <f t="shared" si="1"/>
        <v>Congo (Brazzaville)-Africa2000</v>
      </c>
      <c r="B13" s="36" t="s">
        <v>75</v>
      </c>
      <c r="C13" s="37">
        <v>1.24E7</v>
      </c>
      <c r="D13" s="36" t="s">
        <v>101</v>
      </c>
      <c r="E13" s="31" t="s">
        <v>76</v>
      </c>
      <c r="F13" s="37">
        <v>5.9E7</v>
      </c>
    </row>
    <row r="14" ht="15.75" customHeight="1">
      <c r="A14" s="36" t="str">
        <f t="shared" si="1"/>
        <v>Cote d'Ivoire-Africa2000</v>
      </c>
      <c r="B14" s="36" t="s">
        <v>75</v>
      </c>
      <c r="C14" s="37">
        <v>5.3E7</v>
      </c>
      <c r="D14" s="36" t="s">
        <v>103</v>
      </c>
      <c r="E14" s="31" t="s">
        <v>76</v>
      </c>
      <c r="F14" s="37">
        <v>2.91E8</v>
      </c>
    </row>
    <row r="15" ht="15.75" customHeight="1">
      <c r="A15" s="36" t="str">
        <f t="shared" si="1"/>
        <v>Djibouti-Africa2000</v>
      </c>
      <c r="B15" s="36" t="s">
        <v>75</v>
      </c>
      <c r="C15" s="37">
        <v>8100000.0</v>
      </c>
      <c r="D15" s="36" t="s">
        <v>104</v>
      </c>
      <c r="E15" s="31" t="s">
        <v>76</v>
      </c>
      <c r="F15" s="37">
        <v>1.48E7</v>
      </c>
    </row>
    <row r="16" ht="15.75" customHeight="1">
      <c r="A16" s="36" t="str">
        <f t="shared" si="1"/>
        <v>Egypt-Africa2000</v>
      </c>
      <c r="B16" s="36" t="s">
        <v>75</v>
      </c>
      <c r="C16" s="37">
        <v>4.657E9</v>
      </c>
      <c r="D16" s="36" t="s">
        <v>105</v>
      </c>
      <c r="E16" s="31" t="s">
        <v>76</v>
      </c>
      <c r="F16" s="37">
        <v>1.206E9</v>
      </c>
    </row>
    <row r="17" ht="15.75" customHeight="1">
      <c r="A17" s="36" t="str">
        <f t="shared" si="1"/>
        <v>Equatorial Guinea-Africa2000</v>
      </c>
      <c r="B17" s="36" t="s">
        <v>75</v>
      </c>
      <c r="C17" s="37">
        <v>5000000.0</v>
      </c>
      <c r="D17" s="36" t="s">
        <v>106</v>
      </c>
      <c r="E17" s="31" t="s">
        <v>76</v>
      </c>
      <c r="F17" s="37">
        <v>1.9E7</v>
      </c>
    </row>
    <row r="18" ht="15.75" customHeight="1">
      <c r="A18" s="36" t="str">
        <f t="shared" si="1"/>
        <v>Eritrea-Africa2000</v>
      </c>
      <c r="B18" s="36" t="s">
        <v>75</v>
      </c>
      <c r="C18" s="37">
        <v>3.6E7</v>
      </c>
      <c r="D18" s="36" t="s">
        <v>107</v>
      </c>
      <c r="E18" s="31" t="s">
        <v>76</v>
      </c>
      <c r="F18" s="36"/>
    </row>
    <row r="19" ht="15.75" customHeight="1">
      <c r="A19" s="36" t="str">
        <f t="shared" si="1"/>
        <v>Ethiopia-Africa2000</v>
      </c>
      <c r="B19" s="36" t="s">
        <v>75</v>
      </c>
      <c r="C19" s="37">
        <v>2.05E8</v>
      </c>
      <c r="D19" s="36" t="s">
        <v>108</v>
      </c>
      <c r="E19" s="31" t="s">
        <v>76</v>
      </c>
      <c r="F19" s="37">
        <v>8.0E7</v>
      </c>
    </row>
    <row r="20" ht="15.75" customHeight="1">
      <c r="A20" s="36" t="str">
        <f t="shared" si="1"/>
        <v>Gabon-Africa2000</v>
      </c>
      <c r="B20" s="36" t="s">
        <v>75</v>
      </c>
      <c r="C20" s="37">
        <v>9.9E7</v>
      </c>
      <c r="D20" s="36" t="s">
        <v>109</v>
      </c>
      <c r="E20" s="31" t="s">
        <v>76</v>
      </c>
      <c r="F20" s="37">
        <v>1.83E8</v>
      </c>
    </row>
    <row r="21" ht="15.75" customHeight="1">
      <c r="A21" s="36" t="str">
        <f t="shared" si="1"/>
        <v>Gambia, The-Africa2000</v>
      </c>
      <c r="B21" s="36" t="s">
        <v>75</v>
      </c>
      <c r="C21" s="36"/>
      <c r="D21" s="36" t="s">
        <v>110</v>
      </c>
      <c r="E21" s="31" t="s">
        <v>76</v>
      </c>
      <c r="F21" s="36"/>
    </row>
    <row r="22" ht="15.75" customHeight="1">
      <c r="A22" s="36" t="str">
        <f t="shared" si="1"/>
        <v>Ghana-Africa2000</v>
      </c>
      <c r="B22" s="36" t="s">
        <v>75</v>
      </c>
      <c r="C22" s="37">
        <v>3.57E8</v>
      </c>
      <c r="D22" s="36" t="s">
        <v>111</v>
      </c>
      <c r="E22" s="31" t="s">
        <v>76</v>
      </c>
      <c r="F22" s="37">
        <v>1.62E8</v>
      </c>
    </row>
    <row r="23" ht="15.75" customHeight="1">
      <c r="A23" s="36" t="str">
        <f t="shared" si="1"/>
        <v>Guinea-Africa2000</v>
      </c>
      <c r="B23" s="36" t="s">
        <v>75</v>
      </c>
      <c r="C23" s="37">
        <v>7800000.0</v>
      </c>
      <c r="D23" s="36" t="s">
        <v>112</v>
      </c>
      <c r="E23" s="31" t="s">
        <v>76</v>
      </c>
      <c r="F23" s="37">
        <v>1.3E7</v>
      </c>
    </row>
    <row r="24" ht="15.75" customHeight="1">
      <c r="A24" s="36" t="str">
        <f t="shared" si="1"/>
        <v>Guinea-Bissau-Africa2000</v>
      </c>
      <c r="B24" s="36" t="s">
        <v>75</v>
      </c>
      <c r="C24" s="36"/>
      <c r="D24" s="36" t="s">
        <v>113</v>
      </c>
      <c r="E24" s="31" t="s">
        <v>76</v>
      </c>
      <c r="F24" s="36"/>
    </row>
    <row r="25" ht="15.75" customHeight="1">
      <c r="A25" s="36" t="str">
        <f t="shared" si="1"/>
        <v>Kenya-Africa2000</v>
      </c>
      <c r="B25" s="36" t="s">
        <v>75</v>
      </c>
      <c r="C25" s="37">
        <v>5.0E8</v>
      </c>
      <c r="D25" s="36" t="s">
        <v>114</v>
      </c>
      <c r="E25" s="31" t="s">
        <v>76</v>
      </c>
      <c r="F25" s="37">
        <v>1.56E8</v>
      </c>
    </row>
    <row r="26" ht="15.75" customHeight="1">
      <c r="A26" s="36" t="str">
        <f t="shared" si="1"/>
        <v>Lesotho-Africa2000</v>
      </c>
      <c r="B26" s="36" t="s">
        <v>75</v>
      </c>
      <c r="C26" s="37">
        <v>1.8E7</v>
      </c>
      <c r="D26" s="36" t="s">
        <v>115</v>
      </c>
      <c r="E26" s="31" t="s">
        <v>76</v>
      </c>
      <c r="F26" s="37">
        <v>1.95E8</v>
      </c>
    </row>
    <row r="27" ht="15.75" customHeight="1">
      <c r="A27" s="36" t="str">
        <f t="shared" si="1"/>
        <v>Liberia-Africa2000</v>
      </c>
      <c r="B27" s="36" t="s">
        <v>75</v>
      </c>
      <c r="C27" s="36"/>
      <c r="D27" s="36" t="s">
        <v>116</v>
      </c>
      <c r="E27" s="31" t="s">
        <v>76</v>
      </c>
      <c r="F27" s="36"/>
    </row>
    <row r="28" ht="15.75" customHeight="1">
      <c r="A28" s="36" t="str">
        <f t="shared" si="1"/>
        <v>Libya-Africa2000</v>
      </c>
      <c r="B28" s="36" t="s">
        <v>75</v>
      </c>
      <c r="C28" s="37">
        <v>8.4E7</v>
      </c>
      <c r="D28" s="36" t="s">
        <v>117</v>
      </c>
      <c r="E28" s="31" t="s">
        <v>76</v>
      </c>
      <c r="F28" s="37">
        <v>4.95E8</v>
      </c>
    </row>
    <row r="29" ht="15.75" customHeight="1">
      <c r="A29" s="36" t="str">
        <f t="shared" si="1"/>
        <v>Madagascar-Africa2000</v>
      </c>
      <c r="B29" s="36" t="s">
        <v>75</v>
      </c>
      <c r="C29" s="37">
        <v>1.52E8</v>
      </c>
      <c r="D29" s="36" t="s">
        <v>118</v>
      </c>
      <c r="E29" s="31" t="s">
        <v>76</v>
      </c>
      <c r="F29" s="37">
        <v>1.39E8</v>
      </c>
    </row>
    <row r="30" ht="15.75" customHeight="1">
      <c r="A30" s="36" t="str">
        <f t="shared" si="1"/>
        <v>Malawi-Africa2000</v>
      </c>
      <c r="B30" s="36" t="s">
        <v>75</v>
      </c>
      <c r="C30" s="37">
        <v>2.9E7</v>
      </c>
      <c r="D30" s="36" t="s">
        <v>119</v>
      </c>
      <c r="E30" s="31" t="s">
        <v>76</v>
      </c>
      <c r="F30" s="37">
        <v>5.3E7</v>
      </c>
    </row>
    <row r="31" ht="15.75" customHeight="1">
      <c r="A31" s="36" t="str">
        <f t="shared" si="1"/>
        <v>Mali-Africa2000</v>
      </c>
      <c r="B31" s="36" t="s">
        <v>75</v>
      </c>
      <c r="C31" s="37">
        <v>4.7E7</v>
      </c>
      <c r="D31" s="36" t="s">
        <v>120</v>
      </c>
      <c r="E31" s="31" t="s">
        <v>76</v>
      </c>
      <c r="F31" s="37">
        <v>6.6E7</v>
      </c>
    </row>
    <row r="32" ht="15.75" customHeight="1">
      <c r="A32" s="36" t="str">
        <f t="shared" si="1"/>
        <v>Mauritania-Africa2000</v>
      </c>
      <c r="B32" s="36" t="s">
        <v>75</v>
      </c>
      <c r="C32" s="36"/>
      <c r="D32" s="36" t="s">
        <v>121</v>
      </c>
      <c r="E32" s="31" t="s">
        <v>76</v>
      </c>
      <c r="F32" s="36"/>
    </row>
    <row r="33" ht="15.75" customHeight="1">
      <c r="A33" s="36" t="str">
        <f t="shared" si="1"/>
        <v>Mauritius-Africa2000</v>
      </c>
      <c r="B33" s="36" t="s">
        <v>75</v>
      </c>
      <c r="C33" s="37">
        <v>7.32E8</v>
      </c>
      <c r="D33" s="36" t="s">
        <v>122</v>
      </c>
      <c r="E33" s="31" t="s">
        <v>76</v>
      </c>
      <c r="F33" s="37">
        <v>2.03E8</v>
      </c>
    </row>
    <row r="34" ht="15.75" customHeight="1">
      <c r="A34" s="36" t="str">
        <f t="shared" si="1"/>
        <v>Morocco-Africa2000</v>
      </c>
      <c r="B34" s="36" t="s">
        <v>75</v>
      </c>
      <c r="C34" s="37">
        <v>2.28E9</v>
      </c>
      <c r="D34" s="36" t="s">
        <v>123</v>
      </c>
      <c r="E34" s="31" t="s">
        <v>76</v>
      </c>
      <c r="F34" s="37">
        <v>5.06E8</v>
      </c>
    </row>
    <row r="35" ht="15.75" customHeight="1">
      <c r="A35" s="36" t="str">
        <f t="shared" si="1"/>
        <v>Mozambique-Africa2000</v>
      </c>
      <c r="B35" s="36" t="s">
        <v>75</v>
      </c>
      <c r="C35" s="37">
        <v>7.4E7</v>
      </c>
      <c r="D35" s="36" t="s">
        <v>124</v>
      </c>
      <c r="E35" s="31" t="s">
        <v>76</v>
      </c>
      <c r="F35" s="37">
        <v>1.22E8</v>
      </c>
    </row>
    <row r="36" ht="15.75" customHeight="1">
      <c r="A36" s="36" t="str">
        <f t="shared" si="1"/>
        <v>Namibia-Africa2000</v>
      </c>
      <c r="B36" s="36" t="s">
        <v>75</v>
      </c>
      <c r="C36" s="37">
        <v>1.93E8</v>
      </c>
      <c r="D36" s="36" t="s">
        <v>125</v>
      </c>
      <c r="E36" s="31" t="s">
        <v>76</v>
      </c>
      <c r="F36" s="37">
        <v>8.6E7</v>
      </c>
    </row>
    <row r="37" ht="15.75" customHeight="1">
      <c r="A37" s="36" t="str">
        <f t="shared" si="1"/>
        <v>Niger-Africa2000</v>
      </c>
      <c r="B37" s="36" t="s">
        <v>75</v>
      </c>
      <c r="C37" s="37">
        <v>2.3E7</v>
      </c>
      <c r="D37" s="36" t="s">
        <v>126</v>
      </c>
      <c r="E37" s="31" t="s">
        <v>76</v>
      </c>
      <c r="F37" s="37">
        <v>3.2E7</v>
      </c>
    </row>
    <row r="38" ht="15.75" customHeight="1">
      <c r="A38" s="36" t="str">
        <f t="shared" si="1"/>
        <v>Nigeria-Africa2000</v>
      </c>
      <c r="B38" s="36" t="s">
        <v>75</v>
      </c>
      <c r="C38" s="37">
        <v>1.86E8</v>
      </c>
      <c r="D38" s="36" t="s">
        <v>127</v>
      </c>
      <c r="E38" s="31" t="s">
        <v>76</v>
      </c>
      <c r="F38" s="37">
        <v>6.1E8</v>
      </c>
    </row>
    <row r="39" ht="15.75" customHeight="1">
      <c r="A39" s="36" t="str">
        <f t="shared" si="1"/>
        <v>Rwanda-Africa2000</v>
      </c>
      <c r="B39" s="36" t="s">
        <v>75</v>
      </c>
      <c r="C39" s="37">
        <v>2.7E7</v>
      </c>
      <c r="D39" s="36" t="s">
        <v>128</v>
      </c>
      <c r="E39" s="31" t="s">
        <v>76</v>
      </c>
      <c r="F39" s="37">
        <v>3.5E7</v>
      </c>
    </row>
    <row r="40" ht="15.75" customHeight="1">
      <c r="A40" s="36" t="str">
        <f t="shared" si="1"/>
        <v>Sao Tome and Principe-Africa2000</v>
      </c>
      <c r="B40" s="36" t="s">
        <v>75</v>
      </c>
      <c r="C40" s="37">
        <v>9900000.0</v>
      </c>
      <c r="D40" s="36" t="s">
        <v>129</v>
      </c>
      <c r="E40" s="31" t="s">
        <v>76</v>
      </c>
      <c r="F40" s="37">
        <v>2200000.0</v>
      </c>
    </row>
    <row r="41" ht="15.75" customHeight="1">
      <c r="A41" s="36" t="str">
        <f t="shared" si="1"/>
        <v>Senegal-Africa2000</v>
      </c>
      <c r="B41" s="36" t="s">
        <v>75</v>
      </c>
      <c r="C41" s="37">
        <v>1.52E8</v>
      </c>
      <c r="D41" s="36" t="s">
        <v>130</v>
      </c>
      <c r="E41" s="31" t="s">
        <v>76</v>
      </c>
      <c r="F41" s="37">
        <v>1.25E8</v>
      </c>
    </row>
    <row r="42" ht="15.75" customHeight="1">
      <c r="A42" s="36" t="str">
        <f t="shared" si="1"/>
        <v>Seychelles-Africa2000</v>
      </c>
      <c r="B42" s="36" t="s">
        <v>75</v>
      </c>
      <c r="C42" s="37">
        <v>2.25E8</v>
      </c>
      <c r="D42" s="36" t="s">
        <v>131</v>
      </c>
      <c r="E42" s="31" t="s">
        <v>76</v>
      </c>
      <c r="F42" s="37">
        <v>4.4E7</v>
      </c>
    </row>
    <row r="43" ht="15.75" customHeight="1">
      <c r="A43" s="36" t="str">
        <f t="shared" si="1"/>
        <v>Sierra Leone-Africa2000</v>
      </c>
      <c r="B43" s="36" t="s">
        <v>75</v>
      </c>
      <c r="C43" s="37">
        <v>1.0E7</v>
      </c>
      <c r="D43" s="36" t="s">
        <v>132</v>
      </c>
      <c r="E43" s="31" t="s">
        <v>76</v>
      </c>
      <c r="F43" s="37">
        <v>3.5E7</v>
      </c>
    </row>
    <row r="44" ht="15.75" customHeight="1">
      <c r="A44" s="36" t="str">
        <f t="shared" si="1"/>
        <v>Somalia-Africa2000</v>
      </c>
      <c r="B44" s="36" t="s">
        <v>75</v>
      </c>
      <c r="C44" s="36"/>
      <c r="D44" s="36" t="s">
        <v>133</v>
      </c>
      <c r="E44" s="31" t="s">
        <v>76</v>
      </c>
      <c r="F44" s="36"/>
    </row>
    <row r="45" ht="15.75" customHeight="1">
      <c r="A45" s="36" t="str">
        <f t="shared" si="1"/>
        <v>South Africa-Africa2000</v>
      </c>
      <c r="B45" s="36" t="s">
        <v>75</v>
      </c>
      <c r="C45" s="37">
        <v>3.338E9</v>
      </c>
      <c r="D45" s="36" t="s">
        <v>134</v>
      </c>
      <c r="E45" s="31" t="s">
        <v>76</v>
      </c>
      <c r="F45" s="37">
        <v>2.684E9</v>
      </c>
    </row>
    <row r="46" ht="15.75" customHeight="1">
      <c r="A46" s="36" t="str">
        <f t="shared" si="1"/>
        <v>South Sudan-Africa2000</v>
      </c>
      <c r="B46" s="36" t="s">
        <v>75</v>
      </c>
      <c r="C46" s="36"/>
      <c r="D46" s="36" t="s">
        <v>135</v>
      </c>
      <c r="E46" s="31" t="s">
        <v>76</v>
      </c>
      <c r="F46" s="36"/>
    </row>
    <row r="47" ht="15.75" customHeight="1">
      <c r="A47" s="36" t="str">
        <f t="shared" si="1"/>
        <v>Sudan-Africa2000</v>
      </c>
      <c r="B47" s="36" t="s">
        <v>75</v>
      </c>
      <c r="C47" s="37">
        <v>5000000.0</v>
      </c>
      <c r="D47" s="36" t="s">
        <v>136</v>
      </c>
      <c r="E47" s="31" t="s">
        <v>76</v>
      </c>
      <c r="F47" s="37">
        <v>5.5E7</v>
      </c>
    </row>
    <row r="48" ht="15.75" customHeight="1">
      <c r="A48" s="36" t="str">
        <f t="shared" si="1"/>
        <v>Swaziland-Africa2000</v>
      </c>
      <c r="B48" s="36" t="s">
        <v>75</v>
      </c>
      <c r="C48" s="37">
        <v>2.4E7</v>
      </c>
      <c r="D48" s="36" t="s">
        <v>137</v>
      </c>
      <c r="E48" s="31" t="s">
        <v>76</v>
      </c>
      <c r="F48" s="37">
        <v>3.2E7</v>
      </c>
    </row>
    <row r="49" ht="15.75" customHeight="1">
      <c r="A49" s="36" t="str">
        <f t="shared" si="1"/>
        <v>Tanzania-Africa2000</v>
      </c>
      <c r="B49" s="36" t="s">
        <v>75</v>
      </c>
      <c r="C49" s="37">
        <v>3.81E8</v>
      </c>
      <c r="D49" s="36" t="s">
        <v>138</v>
      </c>
      <c r="E49" s="31" t="s">
        <v>76</v>
      </c>
      <c r="F49" s="37">
        <v>3.69E8</v>
      </c>
    </row>
    <row r="50" ht="15.75" customHeight="1">
      <c r="A50" s="36" t="str">
        <f t="shared" si="1"/>
        <v>Togo-Africa2000</v>
      </c>
      <c r="B50" s="36" t="s">
        <v>75</v>
      </c>
      <c r="C50" s="37">
        <v>1.1E7</v>
      </c>
      <c r="D50" s="36" t="s">
        <v>139</v>
      </c>
      <c r="E50" s="31" t="s">
        <v>76</v>
      </c>
      <c r="F50" s="37">
        <v>1.5E7</v>
      </c>
    </row>
    <row r="51" ht="15.75" customHeight="1">
      <c r="A51" s="36" t="str">
        <f t="shared" si="1"/>
        <v>Tunisia-Africa2000</v>
      </c>
      <c r="B51" s="36" t="s">
        <v>75</v>
      </c>
      <c r="C51" s="37">
        <v>1.977E9</v>
      </c>
      <c r="D51" s="36" t="s">
        <v>140</v>
      </c>
      <c r="E51" s="31" t="s">
        <v>76</v>
      </c>
      <c r="F51" s="37">
        <v>3.1E8</v>
      </c>
    </row>
    <row r="52" ht="15.75" customHeight="1">
      <c r="A52" s="36" t="str">
        <f t="shared" si="1"/>
        <v>Uganda-Africa2000</v>
      </c>
      <c r="B52" s="36" t="s">
        <v>75</v>
      </c>
      <c r="C52" s="37">
        <v>1.65E8</v>
      </c>
      <c r="D52" s="36" t="s">
        <v>141</v>
      </c>
      <c r="E52" s="31" t="s">
        <v>76</v>
      </c>
      <c r="F52" s="36"/>
    </row>
    <row r="53" ht="15.75" customHeight="1">
      <c r="A53" s="36" t="str">
        <f t="shared" si="1"/>
        <v>Zambia-Africa2000</v>
      </c>
      <c r="B53" s="36" t="s">
        <v>75</v>
      </c>
      <c r="C53" s="37">
        <v>6.7E7</v>
      </c>
      <c r="D53" s="36" t="s">
        <v>142</v>
      </c>
      <c r="E53" s="31" t="s">
        <v>76</v>
      </c>
      <c r="F53" s="37">
        <v>1.02E8</v>
      </c>
    </row>
    <row r="54" ht="15.75" customHeight="1">
      <c r="A54" s="36" t="str">
        <f t="shared" si="1"/>
        <v>Zimbabwe-Africa2000</v>
      </c>
      <c r="B54" s="36" t="s">
        <v>75</v>
      </c>
      <c r="C54" s="37">
        <v>1.25E8</v>
      </c>
      <c r="D54" s="36" t="s">
        <v>143</v>
      </c>
      <c r="E54" s="31" t="s">
        <v>76</v>
      </c>
      <c r="F54" s="36"/>
    </row>
    <row r="55" ht="15.75" customHeight="1">
      <c r="A55" s="36" t="str">
        <f t="shared" si="1"/>
        <v>Afghanistan-Asia2000</v>
      </c>
      <c r="B55" s="36" t="s">
        <v>145</v>
      </c>
      <c r="C55" s="36"/>
      <c r="D55" s="36" t="s">
        <v>144</v>
      </c>
      <c r="E55" s="31" t="s">
        <v>76</v>
      </c>
      <c r="F55" s="36"/>
    </row>
    <row r="56" ht="15.75" customHeight="1">
      <c r="A56" s="36" t="str">
        <f t="shared" si="1"/>
        <v>Armenia-Asia2000</v>
      </c>
      <c r="B56" s="36" t="s">
        <v>145</v>
      </c>
      <c r="C56" s="37">
        <v>5.2E7</v>
      </c>
      <c r="D56" s="36" t="s">
        <v>146</v>
      </c>
      <c r="E56" s="31" t="s">
        <v>76</v>
      </c>
      <c r="F56" s="37">
        <v>5.6E7</v>
      </c>
    </row>
    <row r="57" ht="15.75" customHeight="1">
      <c r="A57" s="36" t="str">
        <f t="shared" si="1"/>
        <v>Azerbaijan-Asia2000</v>
      </c>
      <c r="B57" s="36" t="s">
        <v>145</v>
      </c>
      <c r="C57" s="37">
        <v>6.8E7</v>
      </c>
      <c r="D57" s="36" t="s">
        <v>147</v>
      </c>
      <c r="E57" s="31" t="s">
        <v>76</v>
      </c>
      <c r="F57" s="37">
        <v>1.38E8</v>
      </c>
    </row>
    <row r="58" ht="15.75" customHeight="1">
      <c r="A58" s="36" t="str">
        <f t="shared" si="1"/>
        <v>Bangladesh-Asia2000</v>
      </c>
      <c r="B58" s="36" t="s">
        <v>145</v>
      </c>
      <c r="C58" s="37">
        <v>5.0E7</v>
      </c>
      <c r="D58" s="36" t="s">
        <v>148</v>
      </c>
      <c r="E58" s="31" t="s">
        <v>76</v>
      </c>
      <c r="F58" s="37">
        <v>4.71E8</v>
      </c>
    </row>
    <row r="59" ht="15.75" customHeight="1">
      <c r="A59" s="36" t="str">
        <f t="shared" si="1"/>
        <v>Bhutan-Asia2000</v>
      </c>
      <c r="B59" s="36" t="s">
        <v>145</v>
      </c>
      <c r="C59" s="37">
        <v>1.0E7</v>
      </c>
      <c r="D59" s="36" t="s">
        <v>149</v>
      </c>
      <c r="E59" s="31" t="s">
        <v>76</v>
      </c>
      <c r="F59" s="36"/>
    </row>
    <row r="60" ht="15.75" customHeight="1">
      <c r="A60" s="36" t="str">
        <f t="shared" si="1"/>
        <v>Brunei-Asia2000</v>
      </c>
      <c r="B60" s="36" t="s">
        <v>145</v>
      </c>
      <c r="C60" s="36"/>
      <c r="D60" s="36" t="s">
        <v>150</v>
      </c>
      <c r="E60" s="31" t="s">
        <v>76</v>
      </c>
      <c r="F60" s="36"/>
    </row>
    <row r="61" ht="15.75" customHeight="1">
      <c r="A61" s="36" t="str">
        <f t="shared" si="1"/>
        <v>Cambodia-Asia2000</v>
      </c>
      <c r="B61" s="36" t="s">
        <v>145</v>
      </c>
      <c r="C61" s="37">
        <v>3.45E8</v>
      </c>
      <c r="D61" s="36" t="s">
        <v>151</v>
      </c>
      <c r="E61" s="31" t="s">
        <v>76</v>
      </c>
      <c r="F61" s="37">
        <v>5.2E7</v>
      </c>
    </row>
    <row r="62" ht="15.75" customHeight="1">
      <c r="A62" s="36" t="str">
        <f t="shared" si="1"/>
        <v>China-Asia2000</v>
      </c>
      <c r="B62" s="36" t="s">
        <v>145</v>
      </c>
      <c r="C62" s="37">
        <v>1.7318E10</v>
      </c>
      <c r="D62" s="36" t="s">
        <v>152</v>
      </c>
      <c r="E62" s="31" t="s">
        <v>76</v>
      </c>
      <c r="F62" s="37">
        <v>1.4169E10</v>
      </c>
    </row>
    <row r="63" ht="15.75" customHeight="1">
      <c r="A63" s="36" t="str">
        <f t="shared" si="1"/>
        <v>Georgia-Asia2000</v>
      </c>
      <c r="B63" s="36" t="s">
        <v>145</v>
      </c>
      <c r="C63" s="37">
        <v>1.07E8</v>
      </c>
      <c r="D63" s="36" t="s">
        <v>153</v>
      </c>
      <c r="E63" s="31" t="s">
        <v>76</v>
      </c>
      <c r="F63" s="37">
        <v>1.29E8</v>
      </c>
    </row>
    <row r="64" ht="15.75" customHeight="1">
      <c r="A64" s="36" t="str">
        <f t="shared" si="1"/>
        <v>Hong Kong SAR-Asia2000</v>
      </c>
      <c r="B64" s="36" t="s">
        <v>145</v>
      </c>
      <c r="C64" s="37">
        <v>8.198E9</v>
      </c>
      <c r="D64" s="36" t="s">
        <v>154</v>
      </c>
      <c r="E64" s="31" t="s">
        <v>76</v>
      </c>
      <c r="F64" s="37">
        <v>1.2502E10</v>
      </c>
    </row>
    <row r="65" ht="15.75" customHeight="1">
      <c r="A65" s="36" t="str">
        <f t="shared" si="1"/>
        <v>India-Asia2000</v>
      </c>
      <c r="B65" s="36" t="s">
        <v>145</v>
      </c>
      <c r="C65" s="37">
        <v>3.598E9</v>
      </c>
      <c r="D65" s="36" t="s">
        <v>155</v>
      </c>
      <c r="E65" s="31" t="s">
        <v>76</v>
      </c>
      <c r="F65" s="37">
        <v>3.686E9</v>
      </c>
    </row>
    <row r="66" ht="15.75" customHeight="1">
      <c r="A66" s="36" t="str">
        <f t="shared" si="1"/>
        <v>Indonesia-Asia2000</v>
      </c>
      <c r="B66" s="36" t="s">
        <v>145</v>
      </c>
      <c r="C66" s="37">
        <v>4.975E9</v>
      </c>
      <c r="D66" s="36" t="s">
        <v>156</v>
      </c>
      <c r="E66" s="31" t="s">
        <v>76</v>
      </c>
      <c r="F66" s="37">
        <v>3.197E9</v>
      </c>
    </row>
    <row r="67" ht="15.75" customHeight="1">
      <c r="A67" s="36" t="str">
        <f t="shared" si="1"/>
        <v>Japan-Asia2000</v>
      </c>
      <c r="B67" s="36" t="s">
        <v>145</v>
      </c>
      <c r="C67" s="37">
        <v>5.97E9</v>
      </c>
      <c r="D67" s="36" t="s">
        <v>157</v>
      </c>
      <c r="E67" s="31" t="s">
        <v>76</v>
      </c>
      <c r="F67" s="37">
        <v>4.2643E10</v>
      </c>
    </row>
    <row r="68" ht="15.75" customHeight="1">
      <c r="A68" s="36" t="str">
        <f t="shared" si="1"/>
        <v>Kazakhstan-Asia2000</v>
      </c>
      <c r="B68" s="36" t="s">
        <v>145</v>
      </c>
      <c r="C68" s="37">
        <v>4.03E8</v>
      </c>
      <c r="D68" s="36" t="s">
        <v>158</v>
      </c>
      <c r="E68" s="31" t="s">
        <v>76</v>
      </c>
      <c r="F68" s="37">
        <v>4.83E8</v>
      </c>
    </row>
    <row r="69" ht="15.75" customHeight="1">
      <c r="A69" s="36" t="str">
        <f t="shared" si="1"/>
        <v>North Korea-Asia2000</v>
      </c>
      <c r="B69" s="36" t="s">
        <v>145</v>
      </c>
      <c r="C69" s="36"/>
      <c r="D69" s="36" t="s">
        <v>167</v>
      </c>
      <c r="E69" s="31" t="s">
        <v>76</v>
      </c>
      <c r="F69" s="36"/>
    </row>
    <row r="70" ht="15.75" customHeight="1">
      <c r="A70" s="36" t="str">
        <f t="shared" si="1"/>
        <v>South Korea-Asia2000</v>
      </c>
      <c r="B70" s="36" t="s">
        <v>145</v>
      </c>
      <c r="C70" s="37">
        <v>8.527E9</v>
      </c>
      <c r="D70" s="36" t="s">
        <v>171</v>
      </c>
      <c r="E70" s="31" t="s">
        <v>76</v>
      </c>
      <c r="F70" s="37">
        <v>7.945E9</v>
      </c>
    </row>
    <row r="71" ht="15.75" customHeight="1">
      <c r="A71" s="36" t="str">
        <f t="shared" si="1"/>
        <v>Kyrgyzstan-Asia2000</v>
      </c>
      <c r="B71" s="36" t="s">
        <v>145</v>
      </c>
      <c r="C71" s="37">
        <v>2.0E7</v>
      </c>
      <c r="D71" s="36" t="s">
        <v>159</v>
      </c>
      <c r="E71" s="31" t="s">
        <v>76</v>
      </c>
      <c r="F71" s="37">
        <v>2.8E7</v>
      </c>
    </row>
    <row r="72" ht="15.75" customHeight="1">
      <c r="A72" s="36" t="str">
        <f t="shared" si="1"/>
        <v>Laos-Asia2000</v>
      </c>
      <c r="B72" s="36" t="s">
        <v>145</v>
      </c>
      <c r="C72" s="37">
        <v>1.14E8</v>
      </c>
      <c r="D72" s="36" t="s">
        <v>160</v>
      </c>
      <c r="E72" s="31" t="s">
        <v>76</v>
      </c>
      <c r="F72" s="37">
        <v>8000000.0</v>
      </c>
    </row>
    <row r="73" ht="15.75" customHeight="1">
      <c r="A73" s="36" t="str">
        <f t="shared" si="1"/>
        <v>Macao SAR-Asia2000</v>
      </c>
      <c r="B73" s="36" t="s">
        <v>145</v>
      </c>
      <c r="C73" s="37">
        <v>3.205E9</v>
      </c>
      <c r="D73" s="36" t="s">
        <v>161</v>
      </c>
      <c r="E73" s="31" t="s">
        <v>76</v>
      </c>
      <c r="F73" s="36"/>
    </row>
    <row r="74" ht="15.75" customHeight="1">
      <c r="A74" s="36" t="str">
        <f t="shared" si="1"/>
        <v>Malaysia-Asia2000</v>
      </c>
      <c r="B74" s="36" t="s">
        <v>145</v>
      </c>
      <c r="C74" s="37">
        <v>5.873E9</v>
      </c>
      <c r="D74" s="36" t="s">
        <v>162</v>
      </c>
      <c r="E74" s="31" t="s">
        <v>76</v>
      </c>
      <c r="F74" s="37">
        <v>2.543E9</v>
      </c>
    </row>
    <row r="75" ht="15.75" customHeight="1">
      <c r="A75" s="36" t="str">
        <f t="shared" si="1"/>
        <v>Maldives-Asia2000</v>
      </c>
      <c r="B75" s="36" t="s">
        <v>145</v>
      </c>
      <c r="C75" s="37">
        <v>3.21E8</v>
      </c>
      <c r="D75" s="36" t="s">
        <v>163</v>
      </c>
      <c r="E75" s="31" t="s">
        <v>76</v>
      </c>
      <c r="F75" s="37">
        <v>6.0E7</v>
      </c>
    </row>
    <row r="76" ht="15.75" customHeight="1">
      <c r="A76" s="36" t="str">
        <f t="shared" si="1"/>
        <v>Mongolia-Asia2000</v>
      </c>
      <c r="B76" s="36" t="s">
        <v>145</v>
      </c>
      <c r="C76" s="37">
        <v>4.3E7</v>
      </c>
      <c r="D76" s="36" t="s">
        <v>164</v>
      </c>
      <c r="E76" s="31" t="s">
        <v>76</v>
      </c>
      <c r="F76" s="37">
        <v>5.4E7</v>
      </c>
    </row>
    <row r="77" ht="15.75" customHeight="1">
      <c r="A77" s="36" t="str">
        <f t="shared" si="1"/>
        <v>Myanmar-Asia2000</v>
      </c>
      <c r="B77" s="36" t="s">
        <v>145</v>
      </c>
      <c r="C77" s="37">
        <v>1.95E8</v>
      </c>
      <c r="D77" s="36" t="s">
        <v>165</v>
      </c>
      <c r="E77" s="31" t="s">
        <v>76</v>
      </c>
      <c r="F77" s="37">
        <v>3.0E7</v>
      </c>
    </row>
    <row r="78" ht="15.75" customHeight="1">
      <c r="A78" s="36" t="str">
        <f t="shared" si="1"/>
        <v>Nepal-Asia2000</v>
      </c>
      <c r="B78" s="36" t="s">
        <v>145</v>
      </c>
      <c r="C78" s="37">
        <v>2.19E8</v>
      </c>
      <c r="D78" s="36" t="s">
        <v>166</v>
      </c>
      <c r="E78" s="31" t="s">
        <v>76</v>
      </c>
      <c r="F78" s="37">
        <v>1.09E8</v>
      </c>
    </row>
    <row r="79" ht="15.75" customHeight="1">
      <c r="A79" s="36" t="str">
        <f t="shared" si="1"/>
        <v>Pakistan-Asia2000</v>
      </c>
      <c r="B79" s="36" t="s">
        <v>145</v>
      </c>
      <c r="C79" s="37">
        <v>5.51E8</v>
      </c>
      <c r="D79" s="36" t="s">
        <v>168</v>
      </c>
      <c r="E79" s="31" t="s">
        <v>76</v>
      </c>
      <c r="F79" s="37">
        <v>5.74E8</v>
      </c>
    </row>
    <row r="80" ht="15.75" customHeight="1">
      <c r="A80" s="36" t="str">
        <f t="shared" si="1"/>
        <v>Philippines-Asia2000</v>
      </c>
      <c r="B80" s="36" t="s">
        <v>145</v>
      </c>
      <c r="C80" s="37">
        <v>2.334E9</v>
      </c>
      <c r="D80" s="36" t="s">
        <v>169</v>
      </c>
      <c r="E80" s="31" t="s">
        <v>76</v>
      </c>
      <c r="F80" s="37">
        <v>1.841E9</v>
      </c>
    </row>
    <row r="81" ht="15.75" customHeight="1">
      <c r="A81" s="36" t="str">
        <f t="shared" si="1"/>
        <v>Singapore-Asia2000</v>
      </c>
      <c r="B81" s="36" t="s">
        <v>145</v>
      </c>
      <c r="C81" s="37">
        <v>5.142E9</v>
      </c>
      <c r="D81" s="36" t="s">
        <v>170</v>
      </c>
      <c r="E81" s="31" t="s">
        <v>76</v>
      </c>
      <c r="F81" s="37">
        <v>4.535E9</v>
      </c>
    </row>
    <row r="82" ht="15.75" customHeight="1">
      <c r="A82" s="36" t="str">
        <f t="shared" si="1"/>
        <v>Sri Lanka-Asia2000</v>
      </c>
      <c r="B82" s="36" t="s">
        <v>145</v>
      </c>
      <c r="C82" s="37">
        <v>3.88E8</v>
      </c>
      <c r="D82" s="36" t="s">
        <v>172</v>
      </c>
      <c r="E82" s="31" t="s">
        <v>76</v>
      </c>
      <c r="F82" s="37">
        <v>3.83E8</v>
      </c>
    </row>
    <row r="83" ht="15.75" customHeight="1">
      <c r="A83" s="36" t="str">
        <f t="shared" si="1"/>
        <v>Tajikistan-Asia2000</v>
      </c>
      <c r="B83" s="36" t="s">
        <v>145</v>
      </c>
      <c r="C83" s="36"/>
      <c r="D83" s="36" t="s">
        <v>173</v>
      </c>
      <c r="E83" s="31" t="s">
        <v>76</v>
      </c>
      <c r="F83" s="36"/>
    </row>
    <row r="84" ht="15.75" customHeight="1">
      <c r="A84" s="36" t="str">
        <f t="shared" si="1"/>
        <v>Thailand-Asia2000</v>
      </c>
      <c r="B84" s="36" t="s">
        <v>145</v>
      </c>
      <c r="C84" s="37">
        <v>9.935E9</v>
      </c>
      <c r="D84" s="36" t="s">
        <v>174</v>
      </c>
      <c r="E84" s="31" t="s">
        <v>76</v>
      </c>
      <c r="F84" s="37">
        <v>3.218E9</v>
      </c>
    </row>
    <row r="85" ht="15.75" customHeight="1">
      <c r="A85" s="36" t="str">
        <f t="shared" si="1"/>
        <v>Timor-Leste-Asia2000</v>
      </c>
      <c r="B85" s="36" t="s">
        <v>145</v>
      </c>
      <c r="C85" s="36"/>
      <c r="D85" s="36" t="s">
        <v>175</v>
      </c>
      <c r="E85" s="31" t="s">
        <v>76</v>
      </c>
      <c r="F85" s="36"/>
    </row>
    <row r="86" ht="15.75" customHeight="1">
      <c r="A86" s="36" t="str">
        <f t="shared" si="1"/>
        <v>Turkmenistan-Asia2000</v>
      </c>
      <c r="B86" s="36" t="s">
        <v>145</v>
      </c>
      <c r="C86" s="36"/>
      <c r="D86" s="36" t="s">
        <v>176</v>
      </c>
      <c r="E86" s="31" t="s">
        <v>76</v>
      </c>
      <c r="F86" s="36"/>
    </row>
    <row r="87" ht="15.75" customHeight="1">
      <c r="A87" s="36" t="str">
        <f t="shared" si="1"/>
        <v>Uzbekistan-Asia2000</v>
      </c>
      <c r="B87" s="36" t="s">
        <v>145</v>
      </c>
      <c r="C87" s="37">
        <v>6.3E7</v>
      </c>
      <c r="D87" s="36" t="s">
        <v>177</v>
      </c>
      <c r="E87" s="31" t="s">
        <v>76</v>
      </c>
      <c r="F87" s="36"/>
    </row>
    <row r="88" ht="15.75" customHeight="1">
      <c r="A88" s="36" t="str">
        <f t="shared" si="1"/>
        <v>Vietnam-Asia2000</v>
      </c>
      <c r="B88" s="36" t="s">
        <v>145</v>
      </c>
      <c r="C88" s="36"/>
      <c r="D88" s="36" t="s">
        <v>178</v>
      </c>
      <c r="E88" s="31" t="s">
        <v>76</v>
      </c>
      <c r="F88" s="36"/>
    </row>
    <row r="89" ht="15.75" customHeight="1">
      <c r="A89" s="36" t="str">
        <f t="shared" si="1"/>
        <v>Albania-Europe2000</v>
      </c>
      <c r="B89" s="36" t="s">
        <v>180</v>
      </c>
      <c r="C89" s="37">
        <v>3.98E8</v>
      </c>
      <c r="D89" s="36" t="s">
        <v>179</v>
      </c>
      <c r="E89" s="31" t="s">
        <v>76</v>
      </c>
      <c r="F89" s="37">
        <v>2.9E8</v>
      </c>
    </row>
    <row r="90" ht="15.75" customHeight="1">
      <c r="A90" s="36" t="str">
        <f t="shared" si="1"/>
        <v>Andorra-Europe2000</v>
      </c>
      <c r="B90" s="36" t="s">
        <v>180</v>
      </c>
      <c r="C90" s="36"/>
      <c r="D90" s="36" t="s">
        <v>181</v>
      </c>
      <c r="E90" s="31" t="s">
        <v>76</v>
      </c>
      <c r="F90" s="36"/>
    </row>
    <row r="91" ht="15.75" customHeight="1">
      <c r="A91" s="36" t="str">
        <f t="shared" si="1"/>
        <v>Austria-Europe2000</v>
      </c>
      <c r="B91" s="36" t="s">
        <v>180</v>
      </c>
      <c r="C91" s="37">
        <v>1.1382E10</v>
      </c>
      <c r="D91" s="36" t="s">
        <v>182</v>
      </c>
      <c r="E91" s="31" t="s">
        <v>76</v>
      </c>
      <c r="F91" s="37">
        <v>7.001E9</v>
      </c>
    </row>
    <row r="92" ht="15.75" customHeight="1">
      <c r="A92" s="36" t="str">
        <f t="shared" si="1"/>
        <v>Belarus-Europe2000</v>
      </c>
      <c r="B92" s="36" t="s">
        <v>180</v>
      </c>
      <c r="C92" s="37">
        <v>1.88E8</v>
      </c>
      <c r="D92" s="36" t="s">
        <v>183</v>
      </c>
      <c r="E92" s="31" t="s">
        <v>76</v>
      </c>
      <c r="F92" s="37">
        <v>2.47E8</v>
      </c>
    </row>
    <row r="93" ht="15.75" customHeight="1">
      <c r="A93" s="36" t="str">
        <f t="shared" si="1"/>
        <v>Belgium-Europe2000</v>
      </c>
      <c r="B93" s="36" t="s">
        <v>180</v>
      </c>
      <c r="C93" s="37">
        <v>6.592E9</v>
      </c>
      <c r="D93" s="36" t="s">
        <v>184</v>
      </c>
      <c r="E93" s="31" t="s">
        <v>76</v>
      </c>
      <c r="F93" s="37">
        <v>9.429E9</v>
      </c>
    </row>
    <row r="94" ht="15.75" customHeight="1">
      <c r="A94" s="36" t="str">
        <f t="shared" si="1"/>
        <v>Bosnia and Herzegovina-Europe2000</v>
      </c>
      <c r="B94" s="36" t="s">
        <v>180</v>
      </c>
      <c r="C94" s="37">
        <v>2.46E8</v>
      </c>
      <c r="D94" s="36" t="s">
        <v>185</v>
      </c>
      <c r="E94" s="31" t="s">
        <v>76</v>
      </c>
      <c r="F94" s="37">
        <v>9.2E7</v>
      </c>
    </row>
    <row r="95" ht="15.75" customHeight="1">
      <c r="A95" s="36" t="str">
        <f t="shared" si="1"/>
        <v>Bulgaria-Europe2000</v>
      </c>
      <c r="B95" s="36" t="s">
        <v>180</v>
      </c>
      <c r="C95" s="37">
        <v>1.364E9</v>
      </c>
      <c r="D95" s="36" t="s">
        <v>186</v>
      </c>
      <c r="E95" s="31" t="s">
        <v>76</v>
      </c>
      <c r="F95" s="37">
        <v>7.64E8</v>
      </c>
    </row>
    <row r="96" ht="15.75" customHeight="1">
      <c r="A96" s="36" t="str">
        <f t="shared" si="1"/>
        <v>Croatia-Europe2000</v>
      </c>
      <c r="B96" s="36" t="s">
        <v>180</v>
      </c>
      <c r="C96" s="37">
        <v>2.871E9</v>
      </c>
      <c r="D96" s="36" t="s">
        <v>187</v>
      </c>
      <c r="E96" s="31" t="s">
        <v>76</v>
      </c>
      <c r="F96" s="37">
        <v>6.34E8</v>
      </c>
    </row>
    <row r="97" ht="15.75" customHeight="1">
      <c r="A97" s="36" t="str">
        <f t="shared" si="1"/>
        <v>Cyprus-Europe2000</v>
      </c>
      <c r="B97" s="36" t="s">
        <v>180</v>
      </c>
      <c r="C97" s="37">
        <v>2.137E9</v>
      </c>
      <c r="D97" s="36" t="s">
        <v>188</v>
      </c>
      <c r="E97" s="31" t="s">
        <v>76</v>
      </c>
      <c r="F97" s="37">
        <v>5.43E8</v>
      </c>
    </row>
    <row r="98" ht="15.75" customHeight="1">
      <c r="A98" s="36" t="str">
        <f t="shared" si="1"/>
        <v>Czech Republic-Europe2000</v>
      </c>
      <c r="B98" s="36" t="s">
        <v>180</v>
      </c>
      <c r="C98" s="37">
        <v>2.973E9</v>
      </c>
      <c r="D98" s="36" t="s">
        <v>189</v>
      </c>
      <c r="E98" s="31" t="s">
        <v>76</v>
      </c>
      <c r="F98" s="37">
        <v>1.276E9</v>
      </c>
    </row>
    <row r="99" ht="15.75" customHeight="1">
      <c r="A99" s="36" t="str">
        <f t="shared" si="1"/>
        <v>Denmark-Europe2000</v>
      </c>
      <c r="B99" s="36" t="s">
        <v>180</v>
      </c>
      <c r="C99" s="37">
        <v>3.671E9</v>
      </c>
      <c r="D99" s="36" t="s">
        <v>190</v>
      </c>
      <c r="E99" s="31" t="s">
        <v>76</v>
      </c>
      <c r="F99" s="37">
        <v>4.669E9</v>
      </c>
    </row>
    <row r="100" ht="15.75" customHeight="1">
      <c r="A100" s="36" t="str">
        <f t="shared" si="1"/>
        <v>Estonia-Europe2000</v>
      </c>
      <c r="B100" s="36" t="s">
        <v>180</v>
      </c>
      <c r="C100" s="37">
        <v>6.57E8</v>
      </c>
      <c r="D100" s="36" t="s">
        <v>191</v>
      </c>
      <c r="E100" s="31" t="s">
        <v>76</v>
      </c>
      <c r="F100" s="37">
        <v>2.53E8</v>
      </c>
    </row>
    <row r="101" ht="15.75" customHeight="1">
      <c r="A101" s="36" t="str">
        <f t="shared" si="1"/>
        <v>Faeroe Islands-Europe2000</v>
      </c>
      <c r="B101" s="36" t="s">
        <v>180</v>
      </c>
      <c r="C101" s="36"/>
      <c r="D101" s="36" t="s">
        <v>192</v>
      </c>
      <c r="E101" s="31" t="s">
        <v>76</v>
      </c>
      <c r="F101" s="36"/>
    </row>
    <row r="102" ht="15.75" customHeight="1">
      <c r="A102" s="36" t="str">
        <f t="shared" si="1"/>
        <v>Finland-Europe2000</v>
      </c>
      <c r="B102" s="36" t="s">
        <v>180</v>
      </c>
      <c r="C102" s="37">
        <v>2.035E9</v>
      </c>
      <c r="D102" s="36" t="s">
        <v>193</v>
      </c>
      <c r="E102" s="31" t="s">
        <v>76</v>
      </c>
      <c r="F102" s="37">
        <v>2.293E9</v>
      </c>
    </row>
    <row r="103" ht="15.75" customHeight="1">
      <c r="A103" s="36" t="str">
        <f t="shared" si="1"/>
        <v>France-Europe2000</v>
      </c>
      <c r="B103" s="36" t="s">
        <v>180</v>
      </c>
      <c r="C103" s="37">
        <v>3.8534E10</v>
      </c>
      <c r="D103" s="36" t="s">
        <v>194</v>
      </c>
      <c r="E103" s="31" t="s">
        <v>76</v>
      </c>
      <c r="F103" s="37">
        <v>2.6703E10</v>
      </c>
    </row>
    <row r="104" ht="15.75" customHeight="1">
      <c r="A104" s="36" t="str">
        <f t="shared" si="1"/>
        <v>Germany-Europe2000</v>
      </c>
      <c r="B104" s="36" t="s">
        <v>180</v>
      </c>
      <c r="C104" s="37">
        <v>2.4943E10</v>
      </c>
      <c r="D104" s="36" t="s">
        <v>195</v>
      </c>
      <c r="E104" s="31" t="s">
        <v>76</v>
      </c>
      <c r="F104" s="37">
        <v>5.7601E10</v>
      </c>
    </row>
    <row r="105" ht="15.75" customHeight="1">
      <c r="A105" s="36" t="str">
        <f t="shared" si="1"/>
        <v>Greece-Europe2000</v>
      </c>
      <c r="B105" s="36" t="s">
        <v>180</v>
      </c>
      <c r="C105" s="37">
        <v>9.262E9</v>
      </c>
      <c r="D105" s="36" t="s">
        <v>196</v>
      </c>
      <c r="E105" s="31" t="s">
        <v>76</v>
      </c>
      <c r="F105" s="37">
        <v>4.564E9</v>
      </c>
    </row>
    <row r="106" ht="15.75" customHeight="1">
      <c r="A106" s="36" t="str">
        <f t="shared" si="1"/>
        <v>Hungary-Europe2000</v>
      </c>
      <c r="B106" s="36" t="s">
        <v>180</v>
      </c>
      <c r="C106" s="37">
        <v>3.809E9</v>
      </c>
      <c r="D106" s="36" t="s">
        <v>197</v>
      </c>
      <c r="E106" s="31" t="s">
        <v>76</v>
      </c>
      <c r="F106" s="37">
        <v>1.722E9</v>
      </c>
    </row>
    <row r="107" ht="15.75" customHeight="1">
      <c r="A107" s="36" t="str">
        <f t="shared" si="1"/>
        <v>Iceland-Europe2000</v>
      </c>
      <c r="B107" s="36" t="s">
        <v>180</v>
      </c>
      <c r="C107" s="37">
        <v>3.86E8</v>
      </c>
      <c r="D107" s="36" t="s">
        <v>198</v>
      </c>
      <c r="E107" s="31" t="s">
        <v>76</v>
      </c>
      <c r="F107" s="37">
        <v>4.71E8</v>
      </c>
    </row>
    <row r="108" ht="15.75" customHeight="1">
      <c r="A108" s="36" t="str">
        <f t="shared" si="1"/>
        <v>Ireland-Europe2000</v>
      </c>
      <c r="B108" s="36" t="s">
        <v>180</v>
      </c>
      <c r="C108" s="37">
        <v>3.517E9</v>
      </c>
      <c r="D108" s="36" t="s">
        <v>199</v>
      </c>
      <c r="E108" s="31" t="s">
        <v>76</v>
      </c>
      <c r="F108" s="37">
        <v>2.626E9</v>
      </c>
    </row>
    <row r="109" ht="15.75" customHeight="1">
      <c r="A109" s="36" t="str">
        <f t="shared" si="1"/>
        <v>Isle of Man-Europe2000</v>
      </c>
      <c r="B109" s="36" t="s">
        <v>180</v>
      </c>
      <c r="C109" s="36"/>
      <c r="D109" s="36" t="s">
        <v>200</v>
      </c>
      <c r="E109" s="31" t="s">
        <v>76</v>
      </c>
      <c r="F109" s="36"/>
    </row>
    <row r="110" ht="15.75" customHeight="1">
      <c r="A110" s="36" t="str">
        <f t="shared" si="1"/>
        <v>Italy-Europe2000</v>
      </c>
      <c r="B110" s="36" t="s">
        <v>180</v>
      </c>
      <c r="C110" s="37">
        <v>2.8706E10</v>
      </c>
      <c r="D110" s="36" t="s">
        <v>201</v>
      </c>
      <c r="E110" s="31" t="s">
        <v>76</v>
      </c>
      <c r="F110" s="37">
        <v>1.8169E10</v>
      </c>
    </row>
    <row r="111" ht="15.75" customHeight="1">
      <c r="A111" s="36" t="str">
        <f t="shared" si="1"/>
        <v>Kosovo-Europe2000</v>
      </c>
      <c r="B111" s="36" t="s">
        <v>180</v>
      </c>
      <c r="C111" s="36"/>
      <c r="D111" s="36" t="s">
        <v>202</v>
      </c>
      <c r="E111" s="31" t="s">
        <v>76</v>
      </c>
      <c r="F111" s="36"/>
    </row>
    <row r="112" ht="15.75" customHeight="1">
      <c r="A112" s="36" t="str">
        <f t="shared" si="1"/>
        <v>Latvia-Europe2000</v>
      </c>
      <c r="B112" s="36" t="s">
        <v>180</v>
      </c>
      <c r="C112" s="37">
        <v>1.72E8</v>
      </c>
      <c r="D112" s="36" t="s">
        <v>203</v>
      </c>
      <c r="E112" s="31" t="s">
        <v>76</v>
      </c>
      <c r="F112" s="37">
        <v>2.81E8</v>
      </c>
    </row>
    <row r="113" ht="15.75" customHeight="1">
      <c r="A113" s="36" t="str">
        <f t="shared" si="1"/>
        <v>Liechtenstein-Europe2000</v>
      </c>
      <c r="B113" s="36" t="s">
        <v>180</v>
      </c>
      <c r="C113" s="36"/>
      <c r="D113" s="36" t="s">
        <v>204</v>
      </c>
      <c r="E113" s="31" t="s">
        <v>76</v>
      </c>
      <c r="F113" s="36"/>
    </row>
    <row r="114" ht="15.75" customHeight="1">
      <c r="A114" s="36" t="str">
        <f t="shared" si="1"/>
        <v>Lithuania-Europe2000</v>
      </c>
      <c r="B114" s="36" t="s">
        <v>180</v>
      </c>
      <c r="C114" s="37">
        <v>4.3E8</v>
      </c>
      <c r="D114" s="36" t="s">
        <v>205</v>
      </c>
      <c r="E114" s="31" t="s">
        <v>76</v>
      </c>
      <c r="F114" s="37">
        <v>2.61E8</v>
      </c>
    </row>
    <row r="115" ht="15.75" customHeight="1">
      <c r="A115" s="36" t="str">
        <f t="shared" si="1"/>
        <v>Luxembourg-Europe2000</v>
      </c>
      <c r="B115" s="36" t="s">
        <v>180</v>
      </c>
      <c r="C115" s="37">
        <v>1.686E9</v>
      </c>
      <c r="D115" s="36" t="s">
        <v>206</v>
      </c>
      <c r="E115" s="31" t="s">
        <v>76</v>
      </c>
      <c r="F115" s="37">
        <v>1.309E9</v>
      </c>
    </row>
    <row r="116" ht="15.75" customHeight="1">
      <c r="A116" s="36" t="str">
        <f t="shared" si="1"/>
        <v>North Macedonia-Europe2000</v>
      </c>
      <c r="B116" s="36" t="s">
        <v>180</v>
      </c>
      <c r="C116" s="37">
        <v>8.8E7</v>
      </c>
      <c r="D116" s="36" t="s">
        <v>212</v>
      </c>
      <c r="E116" s="31" t="s">
        <v>76</v>
      </c>
      <c r="F116" s="37">
        <v>5.8E7</v>
      </c>
    </row>
    <row r="117" ht="15.75" customHeight="1">
      <c r="A117" s="36" t="str">
        <f t="shared" si="1"/>
        <v>Malta-Europe2000</v>
      </c>
      <c r="B117" s="36" t="s">
        <v>180</v>
      </c>
      <c r="C117" s="37">
        <v>7.31E8</v>
      </c>
      <c r="D117" s="36" t="s">
        <v>207</v>
      </c>
      <c r="E117" s="31" t="s">
        <v>76</v>
      </c>
      <c r="F117" s="37">
        <v>2.24E8</v>
      </c>
    </row>
    <row r="118" ht="15.75" customHeight="1">
      <c r="A118" s="36" t="str">
        <f t="shared" si="1"/>
        <v>Moldova-Europe2000</v>
      </c>
      <c r="B118" s="36" t="s">
        <v>180</v>
      </c>
      <c r="C118" s="37">
        <v>5.7E7</v>
      </c>
      <c r="D118" s="36" t="s">
        <v>208</v>
      </c>
      <c r="E118" s="31" t="s">
        <v>76</v>
      </c>
      <c r="F118" s="37">
        <v>8.6E7</v>
      </c>
    </row>
    <row r="119" ht="15.75" customHeight="1">
      <c r="A119" s="36" t="str">
        <f t="shared" si="1"/>
        <v>Monaco-Europe2000</v>
      </c>
      <c r="B119" s="36" t="s">
        <v>180</v>
      </c>
      <c r="C119" s="36"/>
      <c r="D119" s="36" t="s">
        <v>209</v>
      </c>
      <c r="E119" s="31" t="s">
        <v>76</v>
      </c>
      <c r="F119" s="36"/>
    </row>
    <row r="120" ht="15.75" customHeight="1">
      <c r="A120" s="36" t="str">
        <f t="shared" si="1"/>
        <v>Montenegro-Europe2000</v>
      </c>
      <c r="B120" s="36" t="s">
        <v>180</v>
      </c>
      <c r="C120" s="36"/>
      <c r="D120" s="36" t="s">
        <v>210</v>
      </c>
      <c r="E120" s="31" t="s">
        <v>76</v>
      </c>
      <c r="F120" s="36"/>
    </row>
    <row r="121" ht="15.75" customHeight="1">
      <c r="A121" s="36" t="str">
        <f t="shared" si="1"/>
        <v>Netherlands-Europe2000</v>
      </c>
      <c r="B121" s="36" t="s">
        <v>180</v>
      </c>
      <c r="C121" s="37">
        <v>1.1285E10</v>
      </c>
      <c r="D121" s="36" t="s">
        <v>211</v>
      </c>
      <c r="E121" s="31" t="s">
        <v>76</v>
      </c>
      <c r="F121" s="37">
        <v>1.3649E10</v>
      </c>
    </row>
    <row r="122" ht="15.75" customHeight="1">
      <c r="A122" s="36" t="str">
        <f t="shared" si="1"/>
        <v>Norway-Europe2000</v>
      </c>
      <c r="B122" s="36" t="s">
        <v>180</v>
      </c>
      <c r="C122" s="37">
        <v>2.521E9</v>
      </c>
      <c r="D122" s="36" t="s">
        <v>213</v>
      </c>
      <c r="E122" s="31" t="s">
        <v>76</v>
      </c>
      <c r="F122" s="37">
        <v>4.893E9</v>
      </c>
    </row>
    <row r="123" ht="15.75" customHeight="1">
      <c r="A123" s="36" t="str">
        <f t="shared" si="1"/>
        <v>Poland-Europe2000</v>
      </c>
      <c r="B123" s="36" t="s">
        <v>180</v>
      </c>
      <c r="C123" s="37">
        <v>6.128E9</v>
      </c>
      <c r="D123" s="36" t="s">
        <v>214</v>
      </c>
      <c r="E123" s="31" t="s">
        <v>76</v>
      </c>
      <c r="F123" s="37">
        <v>3.417E9</v>
      </c>
    </row>
    <row r="124" ht="15.75" customHeight="1">
      <c r="A124" s="36" t="str">
        <f t="shared" si="1"/>
        <v>Portugal-Europe2000</v>
      </c>
      <c r="B124" s="36" t="s">
        <v>180</v>
      </c>
      <c r="C124" s="37">
        <v>6.027E9</v>
      </c>
      <c r="D124" s="36" t="s">
        <v>215</v>
      </c>
      <c r="E124" s="31" t="s">
        <v>76</v>
      </c>
      <c r="F124" s="37">
        <v>2.754E9</v>
      </c>
    </row>
    <row r="125" ht="15.75" customHeight="1">
      <c r="A125" s="36" t="str">
        <f t="shared" si="1"/>
        <v>Romania-Europe2000</v>
      </c>
      <c r="B125" s="36" t="s">
        <v>180</v>
      </c>
      <c r="C125" s="37">
        <v>3.94E8</v>
      </c>
      <c r="D125" s="36" t="s">
        <v>216</v>
      </c>
      <c r="E125" s="31" t="s">
        <v>76</v>
      </c>
      <c r="F125" s="37">
        <v>4.47E8</v>
      </c>
    </row>
    <row r="126" ht="15.75" customHeight="1">
      <c r="A126" s="36" t="str">
        <f t="shared" si="1"/>
        <v>Russia-Europe2000</v>
      </c>
      <c r="B126" s="36" t="s">
        <v>180</v>
      </c>
      <c r="C126" s="37">
        <v>3.429E9</v>
      </c>
      <c r="D126" s="36" t="s">
        <v>217</v>
      </c>
      <c r="E126" s="31" t="s">
        <v>76</v>
      </c>
      <c r="F126" s="37">
        <v>8.848E9</v>
      </c>
    </row>
    <row r="127" ht="15.75" customHeight="1">
      <c r="A127" s="36" t="str">
        <f t="shared" si="1"/>
        <v>San Marino-Europe2000</v>
      </c>
      <c r="B127" s="36" t="s">
        <v>180</v>
      </c>
      <c r="C127" s="36"/>
      <c r="D127" s="36" t="s">
        <v>218</v>
      </c>
      <c r="E127" s="31" t="s">
        <v>76</v>
      </c>
      <c r="F127" s="36"/>
    </row>
    <row r="128" ht="15.75" customHeight="1">
      <c r="A128" s="36" t="str">
        <f t="shared" si="1"/>
        <v>Serbia-Europe2000</v>
      </c>
      <c r="B128" s="36" t="s">
        <v>180</v>
      </c>
      <c r="C128" s="36"/>
      <c r="D128" s="36" t="s">
        <v>219</v>
      </c>
      <c r="E128" s="31" t="s">
        <v>76</v>
      </c>
      <c r="F128" s="36"/>
    </row>
    <row r="129" ht="15.75" customHeight="1">
      <c r="A129" s="36" t="str">
        <f t="shared" si="1"/>
        <v>Slovakia-Europe2000</v>
      </c>
      <c r="B129" s="36" t="s">
        <v>180</v>
      </c>
      <c r="C129" s="37">
        <v>4.41E8</v>
      </c>
      <c r="D129" s="36" t="s">
        <v>220</v>
      </c>
      <c r="E129" s="31" t="s">
        <v>76</v>
      </c>
      <c r="F129" s="37">
        <v>3.41E8</v>
      </c>
    </row>
    <row r="130" ht="15.75" customHeight="1">
      <c r="A130" s="36" t="str">
        <f t="shared" si="1"/>
        <v>Slovenia-Europe2000</v>
      </c>
      <c r="B130" s="36" t="s">
        <v>180</v>
      </c>
      <c r="C130" s="37">
        <v>1.016E9</v>
      </c>
      <c r="D130" s="36" t="s">
        <v>221</v>
      </c>
      <c r="E130" s="31" t="s">
        <v>76</v>
      </c>
      <c r="F130" s="37">
        <v>5.44E8</v>
      </c>
    </row>
    <row r="131" ht="15.75" customHeight="1">
      <c r="A131" s="36" t="str">
        <f t="shared" si="1"/>
        <v>Spain-Europe2000</v>
      </c>
      <c r="B131" s="36" t="s">
        <v>180</v>
      </c>
      <c r="C131" s="37">
        <v>3.2656E10</v>
      </c>
      <c r="D131" s="36" t="s">
        <v>222</v>
      </c>
      <c r="E131" s="31" t="s">
        <v>76</v>
      </c>
      <c r="F131" s="37">
        <v>7.71E9</v>
      </c>
    </row>
    <row r="132" ht="15.75" customHeight="1">
      <c r="A132" s="36" t="str">
        <f t="shared" si="1"/>
        <v>Sweden-Europe2000</v>
      </c>
      <c r="B132" s="36" t="s">
        <v>180</v>
      </c>
      <c r="C132" s="37">
        <v>4.825E9</v>
      </c>
      <c r="D132" s="36" t="s">
        <v>223</v>
      </c>
      <c r="E132" s="31" t="s">
        <v>76</v>
      </c>
      <c r="F132" s="37">
        <v>8.959E9</v>
      </c>
    </row>
    <row r="133" ht="15.75" customHeight="1">
      <c r="A133" s="36" t="str">
        <f t="shared" si="1"/>
        <v>Switzerland-Europe2000</v>
      </c>
      <c r="B133" s="36" t="s">
        <v>180</v>
      </c>
      <c r="C133" s="37">
        <v>8.988E9</v>
      </c>
      <c r="D133" s="36" t="s">
        <v>224</v>
      </c>
      <c r="E133" s="31" t="s">
        <v>76</v>
      </c>
      <c r="F133" s="37">
        <v>7.36E9</v>
      </c>
    </row>
    <row r="134" ht="15.75" customHeight="1">
      <c r="A134" s="36" t="str">
        <f t="shared" si="1"/>
        <v>Turkey-Europe2000</v>
      </c>
      <c r="B134" s="36" t="s">
        <v>180</v>
      </c>
      <c r="C134" s="37">
        <v>7.636E9</v>
      </c>
      <c r="D134" s="36" t="s">
        <v>225</v>
      </c>
      <c r="E134" s="31" t="s">
        <v>76</v>
      </c>
      <c r="F134" s="37">
        <v>1.713E9</v>
      </c>
    </row>
    <row r="135" ht="15.75" customHeight="1">
      <c r="A135" s="36" t="str">
        <f t="shared" si="1"/>
        <v>Ukraine-Europe2000</v>
      </c>
      <c r="B135" s="36" t="s">
        <v>180</v>
      </c>
      <c r="C135" s="37">
        <v>5.63E8</v>
      </c>
      <c r="D135" s="36" t="s">
        <v>226</v>
      </c>
      <c r="E135" s="31" t="s">
        <v>76</v>
      </c>
      <c r="F135" s="37">
        <v>5.61E8</v>
      </c>
    </row>
    <row r="136" ht="15.75" customHeight="1">
      <c r="A136" s="36" t="str">
        <f t="shared" si="1"/>
        <v>United Kingdom-Europe2000</v>
      </c>
      <c r="B136" s="36" t="s">
        <v>180</v>
      </c>
      <c r="C136" s="37">
        <v>2.9978E10</v>
      </c>
      <c r="D136" s="36" t="s">
        <v>227</v>
      </c>
      <c r="E136" s="31" t="s">
        <v>76</v>
      </c>
      <c r="F136" s="37">
        <v>4.7009E10</v>
      </c>
    </row>
    <row r="137" ht="15.75" customHeight="1">
      <c r="A137" s="36" t="str">
        <f t="shared" si="1"/>
        <v>Bahrain-Middle East2000</v>
      </c>
      <c r="B137" s="36" t="s">
        <v>229</v>
      </c>
      <c r="C137" s="37">
        <v>8.54E8</v>
      </c>
      <c r="D137" s="36" t="s">
        <v>228</v>
      </c>
      <c r="E137" s="31" t="s">
        <v>76</v>
      </c>
      <c r="F137" s="37">
        <v>4.25E8</v>
      </c>
    </row>
    <row r="138" ht="15.75" customHeight="1">
      <c r="A138" s="36" t="str">
        <f t="shared" si="1"/>
        <v>Iran-Middle East2000</v>
      </c>
      <c r="B138" s="36" t="s">
        <v>229</v>
      </c>
      <c r="C138" s="37">
        <v>6.77E8</v>
      </c>
      <c r="D138" s="36" t="s">
        <v>230</v>
      </c>
      <c r="E138" s="31" t="s">
        <v>76</v>
      </c>
      <c r="F138" s="37">
        <v>6.71E8</v>
      </c>
    </row>
    <row r="139" ht="15.75" customHeight="1">
      <c r="A139" s="36" t="str">
        <f t="shared" si="1"/>
        <v>Iraq-Middle East2000</v>
      </c>
      <c r="B139" s="36" t="s">
        <v>229</v>
      </c>
      <c r="C139" s="37">
        <v>2000000.0</v>
      </c>
      <c r="D139" s="36" t="s">
        <v>231</v>
      </c>
      <c r="E139" s="31" t="s">
        <v>76</v>
      </c>
      <c r="F139" s="37">
        <v>9000000.0</v>
      </c>
    </row>
    <row r="140" ht="15.75" customHeight="1">
      <c r="A140" s="36" t="str">
        <f t="shared" si="1"/>
        <v>Israel-Middle East2000</v>
      </c>
      <c r="B140" s="36" t="s">
        <v>229</v>
      </c>
      <c r="C140" s="37">
        <v>4.611E9</v>
      </c>
      <c r="D140" s="36" t="s">
        <v>232</v>
      </c>
      <c r="E140" s="31" t="s">
        <v>76</v>
      </c>
      <c r="F140" s="37">
        <v>3.733E9</v>
      </c>
    </row>
    <row r="141" ht="15.75" customHeight="1">
      <c r="A141" s="36" t="str">
        <f t="shared" si="1"/>
        <v>Jordan-Middle East2000</v>
      </c>
      <c r="B141" s="36" t="s">
        <v>229</v>
      </c>
      <c r="C141" s="37">
        <v>9.35E8</v>
      </c>
      <c r="D141" s="36" t="s">
        <v>233</v>
      </c>
      <c r="E141" s="31" t="s">
        <v>76</v>
      </c>
      <c r="F141" s="37">
        <v>3.87E8</v>
      </c>
    </row>
    <row r="142" ht="15.75" customHeight="1">
      <c r="A142" s="36" t="str">
        <f t="shared" si="1"/>
        <v>Kuwait-Middle East2000</v>
      </c>
      <c r="B142" s="36" t="s">
        <v>229</v>
      </c>
      <c r="C142" s="37">
        <v>3.94E8</v>
      </c>
      <c r="D142" s="36" t="s">
        <v>234</v>
      </c>
      <c r="E142" s="31" t="s">
        <v>76</v>
      </c>
      <c r="F142" s="37">
        <v>2.852E9</v>
      </c>
    </row>
    <row r="143" ht="15.75" customHeight="1">
      <c r="A143" s="36" t="str">
        <f t="shared" si="1"/>
        <v>Lebanon-Middle East2000</v>
      </c>
      <c r="B143" s="36" t="s">
        <v>229</v>
      </c>
      <c r="C143" s="37">
        <v>7.42E8</v>
      </c>
      <c r="D143" s="36" t="s">
        <v>235</v>
      </c>
      <c r="E143" s="31" t="s">
        <v>76</v>
      </c>
      <c r="F143" s="36"/>
    </row>
    <row r="144" ht="15.75" customHeight="1">
      <c r="A144" s="36" t="str">
        <f t="shared" si="1"/>
        <v>Oman-Middle East2000</v>
      </c>
      <c r="B144" s="36" t="s">
        <v>229</v>
      </c>
      <c r="C144" s="37">
        <v>3.77E8</v>
      </c>
      <c r="D144" s="36" t="s">
        <v>236</v>
      </c>
      <c r="E144" s="31" t="s">
        <v>76</v>
      </c>
      <c r="F144" s="37">
        <v>6.29E8</v>
      </c>
    </row>
    <row r="145" ht="15.75" customHeight="1">
      <c r="A145" s="36" t="str">
        <f t="shared" si="1"/>
        <v>Qatar-Middle East2000</v>
      </c>
      <c r="B145" s="36" t="s">
        <v>229</v>
      </c>
      <c r="C145" s="37">
        <v>1.28E8</v>
      </c>
      <c r="D145" s="36" t="s">
        <v>237</v>
      </c>
      <c r="E145" s="31" t="s">
        <v>76</v>
      </c>
      <c r="F145" s="37">
        <v>3.07E8</v>
      </c>
    </row>
    <row r="146" ht="15.75" customHeight="1">
      <c r="A146" s="36" t="str">
        <f t="shared" si="1"/>
        <v>Saudi Arabia-Middle East2000</v>
      </c>
      <c r="B146" s="36" t="s">
        <v>229</v>
      </c>
      <c r="C146" s="36"/>
      <c r="D146" s="36" t="s">
        <v>238</v>
      </c>
      <c r="E146" s="31" t="s">
        <v>76</v>
      </c>
      <c r="F146" s="36"/>
    </row>
    <row r="147" ht="15.75" customHeight="1">
      <c r="A147" s="36" t="str">
        <f t="shared" si="1"/>
        <v>Syria-Middle East2000</v>
      </c>
      <c r="B147" s="36" t="s">
        <v>229</v>
      </c>
      <c r="C147" s="37">
        <v>1.082E9</v>
      </c>
      <c r="D147" s="36" t="s">
        <v>239</v>
      </c>
      <c r="E147" s="31" t="s">
        <v>76</v>
      </c>
      <c r="F147" s="37">
        <v>6.69E8</v>
      </c>
    </row>
    <row r="148" ht="15.75" customHeight="1">
      <c r="A148" s="36" t="str">
        <f t="shared" si="1"/>
        <v>United Arab Emirates-Middle East2000</v>
      </c>
      <c r="B148" s="36" t="s">
        <v>229</v>
      </c>
      <c r="C148" s="37">
        <v>1.063E9</v>
      </c>
      <c r="D148" s="36" t="s">
        <v>240</v>
      </c>
      <c r="E148" s="31" t="s">
        <v>76</v>
      </c>
      <c r="F148" s="37">
        <v>3.019E9</v>
      </c>
    </row>
    <row r="149" ht="15.75" customHeight="1">
      <c r="A149" s="36" t="str">
        <f t="shared" si="1"/>
        <v>Yemen-Middle East2000</v>
      </c>
      <c r="B149" s="36" t="s">
        <v>229</v>
      </c>
      <c r="C149" s="37">
        <v>7.3E7</v>
      </c>
      <c r="D149" s="36" t="s">
        <v>241</v>
      </c>
      <c r="E149" s="31" t="s">
        <v>76</v>
      </c>
      <c r="F149" s="37">
        <v>1.27E8</v>
      </c>
    </row>
    <row r="150" ht="15.75" customHeight="1">
      <c r="A150" s="36" t="str">
        <f t="shared" si="1"/>
        <v>American Samoa-Oceania2000</v>
      </c>
      <c r="B150" s="36" t="s">
        <v>243</v>
      </c>
      <c r="C150" s="36"/>
      <c r="D150" s="36" t="s">
        <v>242</v>
      </c>
      <c r="E150" s="31" t="s">
        <v>76</v>
      </c>
      <c r="F150" s="36"/>
    </row>
    <row r="151" ht="15.75" customHeight="1">
      <c r="A151" s="36" t="str">
        <f t="shared" si="1"/>
        <v>Australia-Oceania2000</v>
      </c>
      <c r="B151" s="36" t="s">
        <v>243</v>
      </c>
      <c r="C151" s="37">
        <v>1.3016E10</v>
      </c>
      <c r="D151" s="36" t="s">
        <v>244</v>
      </c>
      <c r="E151" s="31" t="s">
        <v>76</v>
      </c>
      <c r="F151" s="37">
        <v>8.78E9</v>
      </c>
    </row>
    <row r="152" ht="15.75" customHeight="1">
      <c r="A152" s="36" t="str">
        <f t="shared" si="1"/>
        <v>Fiji-Oceania2000</v>
      </c>
      <c r="B152" s="36" t="s">
        <v>243</v>
      </c>
      <c r="C152" s="37">
        <v>2.91E8</v>
      </c>
      <c r="D152" s="36" t="s">
        <v>245</v>
      </c>
      <c r="E152" s="31" t="s">
        <v>76</v>
      </c>
      <c r="F152" s="37">
        <v>9.6E7</v>
      </c>
    </row>
    <row r="153" ht="15.75" customHeight="1">
      <c r="A153" s="36" t="str">
        <f t="shared" si="1"/>
        <v>French Polynesia-Oceania2000</v>
      </c>
      <c r="B153" s="36" t="s">
        <v>243</v>
      </c>
      <c r="C153" s="36"/>
      <c r="D153" s="36" t="s">
        <v>246</v>
      </c>
      <c r="E153" s="31" t="s">
        <v>76</v>
      </c>
      <c r="F153" s="36"/>
    </row>
    <row r="154" ht="15.75" customHeight="1">
      <c r="A154" s="36" t="str">
        <f t="shared" si="1"/>
        <v>Guam-Oceania2000</v>
      </c>
      <c r="B154" s="36" t="s">
        <v>243</v>
      </c>
      <c r="C154" s="36"/>
      <c r="D154" s="36" t="s">
        <v>247</v>
      </c>
      <c r="E154" s="31" t="s">
        <v>76</v>
      </c>
      <c r="F154" s="36"/>
    </row>
    <row r="155" ht="15.75" customHeight="1">
      <c r="A155" s="36" t="str">
        <f t="shared" si="1"/>
        <v>Kiribati-Oceania2000</v>
      </c>
      <c r="B155" s="36" t="s">
        <v>243</v>
      </c>
      <c r="C155" s="37">
        <v>2700000.0</v>
      </c>
      <c r="D155" s="36" t="s">
        <v>248</v>
      </c>
      <c r="E155" s="31" t="s">
        <v>76</v>
      </c>
      <c r="F155" s="36"/>
    </row>
    <row r="156" ht="15.75" customHeight="1">
      <c r="A156" s="36" t="str">
        <f t="shared" si="1"/>
        <v>Marshall Islands-Oceania2000</v>
      </c>
      <c r="B156" s="36" t="s">
        <v>243</v>
      </c>
      <c r="C156" s="37">
        <v>3000000.0</v>
      </c>
      <c r="D156" s="36" t="s">
        <v>249</v>
      </c>
      <c r="E156" s="31" t="s">
        <v>76</v>
      </c>
      <c r="F156" s="37">
        <v>200000.0</v>
      </c>
    </row>
    <row r="157" ht="15.75" customHeight="1">
      <c r="A157" s="36" t="str">
        <f t="shared" si="1"/>
        <v>Micronesia, Fed. Sts.-Oceania2000</v>
      </c>
      <c r="B157" s="36" t="s">
        <v>243</v>
      </c>
      <c r="C157" s="37">
        <v>1.7E7</v>
      </c>
      <c r="D157" s="36" t="s">
        <v>250</v>
      </c>
      <c r="E157" s="31" t="s">
        <v>76</v>
      </c>
      <c r="F157" s="37">
        <v>5000000.0</v>
      </c>
    </row>
    <row r="158" ht="15.75" customHeight="1">
      <c r="A158" s="36" t="str">
        <f t="shared" si="1"/>
        <v>New Caledonia-Oceania2000</v>
      </c>
      <c r="B158" s="36" t="s">
        <v>243</v>
      </c>
      <c r="C158" s="37">
        <v>1.11E8</v>
      </c>
      <c r="D158" s="36" t="s">
        <v>251</v>
      </c>
      <c r="E158" s="31" t="s">
        <v>76</v>
      </c>
      <c r="F158" s="36"/>
    </row>
    <row r="159" ht="15.75" customHeight="1">
      <c r="A159" s="36" t="str">
        <f t="shared" si="1"/>
        <v>New Zealand-Oceania2000</v>
      </c>
      <c r="B159" s="36" t="s">
        <v>243</v>
      </c>
      <c r="C159" s="37">
        <v>2.272E9</v>
      </c>
      <c r="D159" s="36" t="s">
        <v>252</v>
      </c>
      <c r="E159" s="31" t="s">
        <v>76</v>
      </c>
      <c r="F159" s="37">
        <v>1.235E9</v>
      </c>
    </row>
    <row r="160" ht="15.75" customHeight="1">
      <c r="A160" s="36" t="str">
        <f t="shared" si="1"/>
        <v>Papua New Guinea-Oceania2000</v>
      </c>
      <c r="B160" s="36" t="s">
        <v>243</v>
      </c>
      <c r="C160" s="37">
        <v>7000000.0</v>
      </c>
      <c r="D160" s="36" t="s">
        <v>253</v>
      </c>
      <c r="E160" s="31" t="s">
        <v>76</v>
      </c>
      <c r="F160" s="37">
        <v>5.0E7</v>
      </c>
    </row>
    <row r="161" ht="15.75" customHeight="1">
      <c r="A161" s="36" t="str">
        <f t="shared" si="1"/>
        <v>Samoa-Oceania2000</v>
      </c>
      <c r="B161" s="36" t="s">
        <v>243</v>
      </c>
      <c r="C161" s="37">
        <v>4.1E7</v>
      </c>
      <c r="D161" s="36" t="s">
        <v>254</v>
      </c>
      <c r="E161" s="31" t="s">
        <v>76</v>
      </c>
      <c r="F161" s="36"/>
    </row>
    <row r="162" ht="15.75" customHeight="1">
      <c r="A162" s="36" t="str">
        <f t="shared" si="1"/>
        <v>Solomon Islands-Oceania2000</v>
      </c>
      <c r="B162" s="36" t="s">
        <v>243</v>
      </c>
      <c r="C162" s="37">
        <v>4000000.0</v>
      </c>
      <c r="D162" s="36" t="s">
        <v>255</v>
      </c>
      <c r="E162" s="31" t="s">
        <v>76</v>
      </c>
      <c r="F162" s="37">
        <v>1.22E7</v>
      </c>
    </row>
    <row r="163" ht="15.75" customHeight="1">
      <c r="A163" s="36" t="str">
        <f t="shared" si="1"/>
        <v>Tonga-Oceania2000</v>
      </c>
      <c r="B163" s="36" t="s">
        <v>243</v>
      </c>
      <c r="C163" s="37">
        <v>7000000.0</v>
      </c>
      <c r="D163" s="36" t="s">
        <v>256</v>
      </c>
      <c r="E163" s="31" t="s">
        <v>76</v>
      </c>
      <c r="F163" s="36"/>
    </row>
    <row r="164" ht="15.75" customHeight="1">
      <c r="A164" s="36" t="str">
        <f t="shared" si="1"/>
        <v>Vanuatu-Oceania2000</v>
      </c>
      <c r="B164" s="36" t="s">
        <v>243</v>
      </c>
      <c r="C164" s="37">
        <v>6.9E7</v>
      </c>
      <c r="D164" s="36" t="s">
        <v>257</v>
      </c>
      <c r="E164" s="31" t="s">
        <v>76</v>
      </c>
      <c r="F164" s="37">
        <v>9000000.0</v>
      </c>
    </row>
    <row r="165" ht="15.75" customHeight="1">
      <c r="A165" s="36" t="str">
        <f t="shared" si="1"/>
        <v>Antigua and Barbuda-The Americas2000</v>
      </c>
      <c r="B165" s="36" t="s">
        <v>259</v>
      </c>
      <c r="C165" s="37">
        <v>2.91E8</v>
      </c>
      <c r="D165" s="36" t="s">
        <v>258</v>
      </c>
      <c r="E165" s="31" t="s">
        <v>76</v>
      </c>
      <c r="F165" s="37">
        <v>3.1E7</v>
      </c>
    </row>
    <row r="166" ht="15.75" customHeight="1">
      <c r="A166" s="36" t="str">
        <f t="shared" si="1"/>
        <v>Argentina-The Americas2000</v>
      </c>
      <c r="B166" s="36" t="s">
        <v>259</v>
      </c>
      <c r="C166" s="37">
        <v>3.195E9</v>
      </c>
      <c r="D166" s="36" t="s">
        <v>260</v>
      </c>
      <c r="E166" s="31" t="s">
        <v>76</v>
      </c>
      <c r="F166" s="37">
        <v>5.46E9</v>
      </c>
    </row>
    <row r="167" ht="15.75" customHeight="1">
      <c r="A167" s="36" t="str">
        <f t="shared" si="1"/>
        <v>Aruba-The Americas2000</v>
      </c>
      <c r="B167" s="36" t="s">
        <v>259</v>
      </c>
      <c r="C167" s="37">
        <v>8.5E8</v>
      </c>
      <c r="D167" s="36" t="s">
        <v>261</v>
      </c>
      <c r="E167" s="31" t="s">
        <v>76</v>
      </c>
      <c r="F167" s="37">
        <v>1.63E8</v>
      </c>
    </row>
    <row r="168" ht="15.75" customHeight="1">
      <c r="A168" s="36" t="str">
        <f t="shared" si="1"/>
        <v>Bahamas, The-The Americas2000</v>
      </c>
      <c r="B168" s="36" t="s">
        <v>259</v>
      </c>
      <c r="C168" s="37">
        <v>1.753E9</v>
      </c>
      <c r="D168" s="36" t="s">
        <v>262</v>
      </c>
      <c r="E168" s="31" t="s">
        <v>76</v>
      </c>
      <c r="F168" s="37">
        <v>3.48E8</v>
      </c>
    </row>
    <row r="169" ht="15.75" customHeight="1">
      <c r="A169" s="36" t="str">
        <f t="shared" si="1"/>
        <v>Barbados-The Americas2000</v>
      </c>
      <c r="B169" s="36" t="s">
        <v>259</v>
      </c>
      <c r="C169" s="37">
        <v>7.33E8</v>
      </c>
      <c r="D169" s="36" t="s">
        <v>263</v>
      </c>
      <c r="E169" s="31" t="s">
        <v>76</v>
      </c>
      <c r="F169" s="37">
        <v>1.41E8</v>
      </c>
    </row>
    <row r="170" ht="15.75" customHeight="1">
      <c r="A170" s="36" t="str">
        <f t="shared" si="1"/>
        <v>Belize-The Americas2000</v>
      </c>
      <c r="B170" s="36" t="s">
        <v>259</v>
      </c>
      <c r="C170" s="37">
        <v>1.11E8</v>
      </c>
      <c r="D170" s="36" t="s">
        <v>264</v>
      </c>
      <c r="E170" s="31" t="s">
        <v>76</v>
      </c>
      <c r="F170" s="37">
        <v>4.4E7</v>
      </c>
    </row>
    <row r="171" ht="15.75" customHeight="1">
      <c r="A171" s="36" t="str">
        <f t="shared" si="1"/>
        <v>Bermuda-The Americas2000</v>
      </c>
      <c r="B171" s="36" t="s">
        <v>259</v>
      </c>
      <c r="C171" s="37">
        <v>4.31E8</v>
      </c>
      <c r="D171" s="36" t="s">
        <v>265</v>
      </c>
      <c r="E171" s="31" t="s">
        <v>76</v>
      </c>
      <c r="F171" s="36"/>
    </row>
    <row r="172" ht="15.75" customHeight="1">
      <c r="A172" s="36" t="str">
        <f t="shared" si="1"/>
        <v>Bolivia-The Americas2000</v>
      </c>
      <c r="B172" s="36" t="s">
        <v>259</v>
      </c>
      <c r="C172" s="37">
        <v>1.01E8</v>
      </c>
      <c r="D172" s="36" t="s">
        <v>266</v>
      </c>
      <c r="E172" s="31" t="s">
        <v>76</v>
      </c>
      <c r="F172" s="37">
        <v>1.16E8</v>
      </c>
    </row>
    <row r="173" ht="15.75" customHeight="1">
      <c r="A173" s="36" t="str">
        <f t="shared" si="1"/>
        <v>Brazil-The Americas2000</v>
      </c>
      <c r="B173" s="36" t="s">
        <v>259</v>
      </c>
      <c r="C173" s="37">
        <v>1.969E9</v>
      </c>
      <c r="D173" s="36" t="s">
        <v>267</v>
      </c>
      <c r="E173" s="31" t="s">
        <v>76</v>
      </c>
      <c r="F173" s="37">
        <v>4.548E9</v>
      </c>
    </row>
    <row r="174" ht="15.75" customHeight="1">
      <c r="A174" s="36" t="str">
        <f t="shared" si="1"/>
        <v>Canada-The Americas2000</v>
      </c>
      <c r="B174" s="36" t="s">
        <v>259</v>
      </c>
      <c r="C174" s="37">
        <v>1.3035E10</v>
      </c>
      <c r="D174" s="36" t="s">
        <v>268</v>
      </c>
      <c r="E174" s="31" t="s">
        <v>76</v>
      </c>
      <c r="F174" s="37">
        <v>1.5125E10</v>
      </c>
    </row>
    <row r="175" ht="15.75" customHeight="1">
      <c r="A175" s="36" t="str">
        <f t="shared" si="1"/>
        <v>Cayman Islands-The Americas2000</v>
      </c>
      <c r="B175" s="36" t="s">
        <v>259</v>
      </c>
      <c r="C175" s="37">
        <v>5.59E8</v>
      </c>
      <c r="D175" s="36" t="s">
        <v>269</v>
      </c>
      <c r="E175" s="31" t="s">
        <v>76</v>
      </c>
      <c r="F175" s="36"/>
    </row>
    <row r="176" ht="15.75" customHeight="1">
      <c r="A176" s="36" t="str">
        <f t="shared" si="1"/>
        <v>Chile-The Americas2000</v>
      </c>
      <c r="B176" s="36" t="s">
        <v>259</v>
      </c>
      <c r="C176" s="37">
        <v>1.179E9</v>
      </c>
      <c r="D176" s="36" t="s">
        <v>270</v>
      </c>
      <c r="E176" s="31" t="s">
        <v>76</v>
      </c>
      <c r="F176" s="37">
        <v>9.04E8</v>
      </c>
    </row>
    <row r="177" ht="15.75" customHeight="1">
      <c r="A177" s="36" t="str">
        <f t="shared" si="1"/>
        <v>Colombia-The Americas2000</v>
      </c>
      <c r="B177" s="36" t="s">
        <v>259</v>
      </c>
      <c r="C177" s="37">
        <v>1.313E9</v>
      </c>
      <c r="D177" s="36" t="s">
        <v>271</v>
      </c>
      <c r="E177" s="31" t="s">
        <v>76</v>
      </c>
      <c r="F177" s="37">
        <v>1.452E9</v>
      </c>
    </row>
    <row r="178" ht="15.75" customHeight="1">
      <c r="A178" s="36" t="str">
        <f t="shared" si="1"/>
        <v>Costa Rica-The Americas2000</v>
      </c>
      <c r="B178" s="36" t="s">
        <v>259</v>
      </c>
      <c r="C178" s="37">
        <v>1.477E9</v>
      </c>
      <c r="D178" s="36" t="s">
        <v>272</v>
      </c>
      <c r="E178" s="31" t="s">
        <v>76</v>
      </c>
      <c r="F178" s="37">
        <v>5.51E8</v>
      </c>
    </row>
    <row r="179" ht="15.75" customHeight="1">
      <c r="A179" s="36" t="str">
        <f t="shared" si="1"/>
        <v>Cuba-The Americas2000</v>
      </c>
      <c r="B179" s="36" t="s">
        <v>259</v>
      </c>
      <c r="C179" s="37">
        <v>1.948E9</v>
      </c>
      <c r="D179" s="36" t="s">
        <v>273</v>
      </c>
      <c r="E179" s="31" t="s">
        <v>76</v>
      </c>
      <c r="F179" s="36"/>
    </row>
    <row r="180" ht="15.75" customHeight="1">
      <c r="A180" s="36" t="str">
        <f t="shared" si="1"/>
        <v>Curacao-The Americas2000</v>
      </c>
      <c r="B180" s="36" t="s">
        <v>259</v>
      </c>
      <c r="C180" s="37">
        <v>2.27E8</v>
      </c>
      <c r="D180" s="36" t="s">
        <v>274</v>
      </c>
      <c r="E180" s="31" t="s">
        <v>76</v>
      </c>
      <c r="F180" s="36"/>
    </row>
    <row r="181" ht="15.75" customHeight="1">
      <c r="A181" s="36" t="str">
        <f t="shared" si="1"/>
        <v>Dominica-The Americas2000</v>
      </c>
      <c r="B181" s="36" t="s">
        <v>259</v>
      </c>
      <c r="C181" s="37">
        <v>4.8E7</v>
      </c>
      <c r="D181" s="36" t="s">
        <v>275</v>
      </c>
      <c r="E181" s="31" t="s">
        <v>76</v>
      </c>
      <c r="F181" s="37">
        <v>9000000.0</v>
      </c>
    </row>
    <row r="182" ht="15.75" customHeight="1">
      <c r="A182" s="36" t="str">
        <f t="shared" si="1"/>
        <v>Dominican Republic-The Americas2000</v>
      </c>
      <c r="B182" s="36" t="s">
        <v>259</v>
      </c>
      <c r="C182" s="37">
        <v>2.86E9</v>
      </c>
      <c r="D182" s="36" t="s">
        <v>276</v>
      </c>
      <c r="E182" s="31" t="s">
        <v>76</v>
      </c>
      <c r="F182" s="37">
        <v>4.4E8</v>
      </c>
    </row>
    <row r="183" ht="15.75" customHeight="1">
      <c r="A183" s="36" t="str">
        <f t="shared" si="1"/>
        <v>Ecuador-The Americas2000</v>
      </c>
      <c r="B183" s="36" t="s">
        <v>259</v>
      </c>
      <c r="C183" s="37">
        <v>4.51E8</v>
      </c>
      <c r="D183" s="36" t="s">
        <v>277</v>
      </c>
      <c r="E183" s="31" t="s">
        <v>76</v>
      </c>
      <c r="F183" s="37">
        <v>4.16E8</v>
      </c>
    </row>
    <row r="184" ht="15.75" customHeight="1">
      <c r="A184" s="36" t="str">
        <f t="shared" si="1"/>
        <v>El Salvador-The Americas2000</v>
      </c>
      <c r="B184" s="36" t="s">
        <v>259</v>
      </c>
      <c r="C184" s="37">
        <v>4.37E8</v>
      </c>
      <c r="D184" s="36" t="s">
        <v>278</v>
      </c>
      <c r="E184" s="31" t="s">
        <v>76</v>
      </c>
      <c r="F184" s="37">
        <v>2.19E8</v>
      </c>
    </row>
    <row r="185" ht="15.75" customHeight="1">
      <c r="A185" s="36" t="str">
        <f t="shared" si="1"/>
        <v>Greenland-The Americas2000</v>
      </c>
      <c r="B185" s="36" t="s">
        <v>259</v>
      </c>
      <c r="C185" s="36"/>
      <c r="D185" s="36" t="s">
        <v>279</v>
      </c>
      <c r="E185" s="31" t="s">
        <v>76</v>
      </c>
      <c r="F185" s="36"/>
    </row>
    <row r="186" ht="15.75" customHeight="1">
      <c r="A186" s="36" t="str">
        <f t="shared" si="1"/>
        <v>Grenada-The Americas2000</v>
      </c>
      <c r="B186" s="36" t="s">
        <v>259</v>
      </c>
      <c r="C186" s="37">
        <v>9.3E7</v>
      </c>
      <c r="D186" s="36" t="s">
        <v>280</v>
      </c>
      <c r="E186" s="31" t="s">
        <v>76</v>
      </c>
      <c r="F186" s="37">
        <v>8000000.0</v>
      </c>
    </row>
    <row r="187" ht="15.75" customHeight="1">
      <c r="A187" s="36" t="str">
        <f t="shared" si="1"/>
        <v>Guatemala-The Americas2000</v>
      </c>
      <c r="B187" s="36" t="s">
        <v>259</v>
      </c>
      <c r="C187" s="37">
        <v>4.98E8</v>
      </c>
      <c r="D187" s="36" t="s">
        <v>281</v>
      </c>
      <c r="E187" s="31" t="s">
        <v>76</v>
      </c>
      <c r="F187" s="37">
        <v>2.16E8</v>
      </c>
    </row>
    <row r="188" ht="15.75" customHeight="1">
      <c r="A188" s="36" t="str">
        <f t="shared" si="1"/>
        <v>Guyana-The Americas2000</v>
      </c>
      <c r="B188" s="36" t="s">
        <v>259</v>
      </c>
      <c r="C188" s="37">
        <v>8.0E7</v>
      </c>
      <c r="D188" s="36" t="s">
        <v>282</v>
      </c>
      <c r="E188" s="31" t="s">
        <v>76</v>
      </c>
      <c r="F188" s="37">
        <v>7.7E7</v>
      </c>
    </row>
    <row r="189" ht="15.75" customHeight="1">
      <c r="A189" s="36" t="str">
        <f t="shared" si="1"/>
        <v>Haiti-The Americas2000</v>
      </c>
      <c r="B189" s="36" t="s">
        <v>259</v>
      </c>
      <c r="C189" s="37">
        <v>1.28E8</v>
      </c>
      <c r="D189" s="36" t="s">
        <v>283</v>
      </c>
      <c r="E189" s="31" t="s">
        <v>76</v>
      </c>
      <c r="F189" s="37">
        <v>1.73E8</v>
      </c>
    </row>
    <row r="190" ht="15.75" customHeight="1">
      <c r="A190" s="36" t="str">
        <f t="shared" si="1"/>
        <v>Honduras-The Americas2000</v>
      </c>
      <c r="B190" s="36" t="s">
        <v>259</v>
      </c>
      <c r="C190" s="37">
        <v>2.63E8</v>
      </c>
      <c r="D190" s="36" t="s">
        <v>284</v>
      </c>
      <c r="E190" s="31" t="s">
        <v>76</v>
      </c>
      <c r="F190" s="37">
        <v>1.98E8</v>
      </c>
    </row>
    <row r="191" ht="15.75" customHeight="1">
      <c r="A191" s="36" t="str">
        <f t="shared" si="1"/>
        <v>Jamaica-The Americas2000</v>
      </c>
      <c r="B191" s="36" t="s">
        <v>259</v>
      </c>
      <c r="C191" s="37">
        <v>1.577E9</v>
      </c>
      <c r="D191" s="36" t="s">
        <v>285</v>
      </c>
      <c r="E191" s="31" t="s">
        <v>76</v>
      </c>
      <c r="F191" s="37">
        <v>2.38E8</v>
      </c>
    </row>
    <row r="192" ht="15.75" customHeight="1">
      <c r="A192" s="36" t="str">
        <f t="shared" si="1"/>
        <v>Mexico-The Americas2000</v>
      </c>
      <c r="B192" s="36" t="s">
        <v>259</v>
      </c>
      <c r="C192" s="37">
        <v>9.133E9</v>
      </c>
      <c r="D192" s="36" t="s">
        <v>286</v>
      </c>
      <c r="E192" s="31" t="s">
        <v>76</v>
      </c>
      <c r="F192" s="37">
        <v>6.365E9</v>
      </c>
    </row>
    <row r="193" ht="15.75" customHeight="1">
      <c r="A193" s="36" t="str">
        <f t="shared" si="1"/>
        <v>Nicaragua-The Americas2000</v>
      </c>
      <c r="B193" s="36" t="s">
        <v>259</v>
      </c>
      <c r="C193" s="37">
        <v>1.29E8</v>
      </c>
      <c r="D193" s="36" t="s">
        <v>287</v>
      </c>
      <c r="E193" s="31" t="s">
        <v>76</v>
      </c>
      <c r="F193" s="37">
        <v>1.26E8</v>
      </c>
    </row>
    <row r="194" ht="15.75" customHeight="1">
      <c r="A194" s="36" t="str">
        <f t="shared" si="1"/>
        <v>Panama-The Americas2000</v>
      </c>
      <c r="B194" s="36" t="s">
        <v>259</v>
      </c>
      <c r="C194" s="37">
        <v>6.28E8</v>
      </c>
      <c r="D194" s="36" t="s">
        <v>288</v>
      </c>
      <c r="E194" s="31" t="s">
        <v>76</v>
      </c>
      <c r="F194" s="37">
        <v>2.41E8</v>
      </c>
    </row>
    <row r="195" ht="15.75" customHeight="1">
      <c r="A195" s="36" t="str">
        <f t="shared" si="1"/>
        <v>Paraguay-The Americas2000</v>
      </c>
      <c r="B195" s="36" t="s">
        <v>259</v>
      </c>
      <c r="C195" s="37">
        <v>8.8E7</v>
      </c>
      <c r="D195" s="36" t="s">
        <v>289</v>
      </c>
      <c r="E195" s="31" t="s">
        <v>76</v>
      </c>
      <c r="F195" s="37">
        <v>1.54E8</v>
      </c>
    </row>
    <row r="196" ht="15.75" customHeight="1">
      <c r="A196" s="36" t="str">
        <f t="shared" si="1"/>
        <v>Peru-The Americas2000</v>
      </c>
      <c r="B196" s="36" t="s">
        <v>259</v>
      </c>
      <c r="C196" s="37">
        <v>8.61E8</v>
      </c>
      <c r="D196" s="36" t="s">
        <v>290</v>
      </c>
      <c r="E196" s="31" t="s">
        <v>76</v>
      </c>
      <c r="F196" s="37">
        <v>6.41E8</v>
      </c>
    </row>
    <row r="197" ht="15.75" customHeight="1">
      <c r="A197" s="36" t="str">
        <f t="shared" si="1"/>
        <v>Puerto Rico-The Americas2000</v>
      </c>
      <c r="B197" s="36" t="s">
        <v>259</v>
      </c>
      <c r="C197" s="37">
        <v>2.388E9</v>
      </c>
      <c r="D197" s="36" t="s">
        <v>291</v>
      </c>
      <c r="E197" s="31" t="s">
        <v>76</v>
      </c>
      <c r="F197" s="37">
        <v>1.333E9</v>
      </c>
    </row>
    <row r="198" ht="15.75" customHeight="1">
      <c r="A198" s="36" t="str">
        <f t="shared" si="1"/>
        <v>Sint Maarten (Dutch part)-The Americas2000</v>
      </c>
      <c r="B198" s="36" t="s">
        <v>259</v>
      </c>
      <c r="C198" s="37">
        <v>5.11E8</v>
      </c>
      <c r="D198" s="36" t="s">
        <v>292</v>
      </c>
      <c r="E198" s="31" t="s">
        <v>76</v>
      </c>
      <c r="F198" s="37">
        <v>1.27E8</v>
      </c>
    </row>
    <row r="199" ht="15.75" customHeight="1">
      <c r="A199" s="36" t="str">
        <f t="shared" si="1"/>
        <v>St. Kitts and Nevis-The Americas2000</v>
      </c>
      <c r="B199" s="36" t="s">
        <v>259</v>
      </c>
      <c r="C199" s="37">
        <v>5.8E7</v>
      </c>
      <c r="D199" s="36" t="s">
        <v>293</v>
      </c>
      <c r="E199" s="31" t="s">
        <v>76</v>
      </c>
      <c r="F199" s="37">
        <v>9000000.0</v>
      </c>
    </row>
    <row r="200" ht="15.75" customHeight="1">
      <c r="A200" s="36" t="str">
        <f t="shared" si="1"/>
        <v>St. Lucia-The Americas2000</v>
      </c>
      <c r="B200" s="36" t="s">
        <v>259</v>
      </c>
      <c r="C200" s="37">
        <v>2.81E8</v>
      </c>
      <c r="D200" s="36" t="s">
        <v>294</v>
      </c>
      <c r="E200" s="31" t="s">
        <v>76</v>
      </c>
      <c r="F200" s="37">
        <v>3.3E7</v>
      </c>
    </row>
    <row r="201" ht="15.75" customHeight="1">
      <c r="A201" s="36" t="str">
        <f t="shared" si="1"/>
        <v>St. Martin (French part)-The Americas2000</v>
      </c>
      <c r="B201" s="36" t="s">
        <v>259</v>
      </c>
      <c r="C201" s="36"/>
      <c r="D201" s="36" t="s">
        <v>295</v>
      </c>
      <c r="E201" s="31" t="s">
        <v>76</v>
      </c>
      <c r="F201" s="36"/>
    </row>
    <row r="202" ht="15.75" customHeight="1">
      <c r="A202" s="36" t="str">
        <f t="shared" si="1"/>
        <v>St. Vincent and the Grenadines-The Americas2000</v>
      </c>
      <c r="B202" s="36" t="s">
        <v>259</v>
      </c>
      <c r="C202" s="37">
        <v>8.2E7</v>
      </c>
      <c r="D202" s="36" t="s">
        <v>296</v>
      </c>
      <c r="E202" s="31" t="s">
        <v>76</v>
      </c>
      <c r="F202" s="37">
        <v>1.0E7</v>
      </c>
    </row>
    <row r="203" ht="15.75" customHeight="1">
      <c r="A203" s="36" t="str">
        <f t="shared" si="1"/>
        <v>Suriname-The Americas2000</v>
      </c>
      <c r="B203" s="36" t="s">
        <v>259</v>
      </c>
      <c r="C203" s="37">
        <v>4.2E7</v>
      </c>
      <c r="D203" s="36" t="s">
        <v>297</v>
      </c>
      <c r="E203" s="31" t="s">
        <v>76</v>
      </c>
      <c r="F203" s="37">
        <v>6.7E7</v>
      </c>
    </row>
    <row r="204" ht="15.75" customHeight="1">
      <c r="A204" s="36" t="str">
        <f t="shared" si="1"/>
        <v>Trinidad and Tobago-The Americas2000</v>
      </c>
      <c r="B204" s="36" t="s">
        <v>259</v>
      </c>
      <c r="C204" s="37">
        <v>3.71E8</v>
      </c>
      <c r="D204" s="36" t="s">
        <v>298</v>
      </c>
      <c r="E204" s="31" t="s">
        <v>76</v>
      </c>
      <c r="F204" s="37">
        <v>1.9E8</v>
      </c>
    </row>
    <row r="205" ht="15.75" customHeight="1">
      <c r="A205" s="36" t="str">
        <f t="shared" si="1"/>
        <v>Turks and Caicos Islands-The Americas2000</v>
      </c>
      <c r="B205" s="36" t="s">
        <v>259</v>
      </c>
      <c r="C205" s="37">
        <v>2.85E8</v>
      </c>
      <c r="D205" s="36" t="s">
        <v>299</v>
      </c>
      <c r="E205" s="31" t="s">
        <v>76</v>
      </c>
      <c r="F205" s="36"/>
    </row>
    <row r="206" ht="15.75" customHeight="1">
      <c r="A206" s="36" t="str">
        <f t="shared" si="1"/>
        <v>United States-The Americas2000</v>
      </c>
      <c r="B206" s="36" t="s">
        <v>259</v>
      </c>
      <c r="C206" s="39">
        <v>1.21E11</v>
      </c>
      <c r="D206" s="36" t="s">
        <v>300</v>
      </c>
      <c r="E206" s="31" t="s">
        <v>76</v>
      </c>
      <c r="F206" s="37">
        <v>9.1473E10</v>
      </c>
    </row>
    <row r="207" ht="15.75" customHeight="1">
      <c r="A207" s="36" t="str">
        <f t="shared" si="1"/>
        <v>Uruguay-The Americas2000</v>
      </c>
      <c r="B207" s="36" t="s">
        <v>259</v>
      </c>
      <c r="C207" s="37">
        <v>8.27E8</v>
      </c>
      <c r="D207" s="36" t="s">
        <v>301</v>
      </c>
      <c r="E207" s="31" t="s">
        <v>76</v>
      </c>
      <c r="F207" s="37">
        <v>3.81E8</v>
      </c>
    </row>
    <row r="208" ht="15.75" customHeight="1">
      <c r="A208" s="36" t="str">
        <f t="shared" si="1"/>
        <v>Venezuela-The Americas2000</v>
      </c>
      <c r="B208" s="36" t="s">
        <v>259</v>
      </c>
      <c r="C208" s="37">
        <v>4.69E8</v>
      </c>
      <c r="D208" s="36" t="s">
        <v>302</v>
      </c>
      <c r="E208" s="31" t="s">
        <v>76</v>
      </c>
      <c r="F208" s="37">
        <v>1.647E9</v>
      </c>
    </row>
    <row r="209" ht="15.75" customHeight="1">
      <c r="A209" s="36" t="str">
        <f t="shared" si="1"/>
        <v>Algeria-Africa2001</v>
      </c>
      <c r="B209" s="36" t="s">
        <v>75</v>
      </c>
      <c r="C209" s="37">
        <v>1.0E8</v>
      </c>
      <c r="D209" s="36" t="s">
        <v>74</v>
      </c>
      <c r="E209" s="31" t="s">
        <v>77</v>
      </c>
      <c r="F209" s="37">
        <v>1.94E8</v>
      </c>
    </row>
    <row r="210" ht="15.75" customHeight="1">
      <c r="A210" s="36" t="str">
        <f t="shared" si="1"/>
        <v>Angola-Africa2001</v>
      </c>
      <c r="B210" s="36" t="s">
        <v>75</v>
      </c>
      <c r="C210" s="37">
        <v>3.5E7</v>
      </c>
      <c r="D210" s="36" t="s">
        <v>92</v>
      </c>
      <c r="E210" s="31" t="s">
        <v>77</v>
      </c>
      <c r="F210" s="37">
        <v>8.0E7</v>
      </c>
    </row>
    <row r="211" ht="15.75" customHeight="1">
      <c r="A211" s="36" t="str">
        <f t="shared" si="1"/>
        <v>Benin-Africa2001</v>
      </c>
      <c r="B211" s="36" t="s">
        <v>75</v>
      </c>
      <c r="C211" s="37">
        <v>8.6E7</v>
      </c>
      <c r="D211" s="36" t="s">
        <v>93</v>
      </c>
      <c r="E211" s="31" t="s">
        <v>77</v>
      </c>
      <c r="F211" s="37">
        <v>4.8E7</v>
      </c>
    </row>
    <row r="212" ht="15.75" customHeight="1">
      <c r="A212" s="36" t="str">
        <f t="shared" si="1"/>
        <v>Botswana-Africa2001</v>
      </c>
      <c r="B212" s="36" t="s">
        <v>75</v>
      </c>
      <c r="C212" s="37">
        <v>2.35E8</v>
      </c>
      <c r="D212" s="36" t="s">
        <v>94</v>
      </c>
      <c r="E212" s="31" t="s">
        <v>77</v>
      </c>
      <c r="F212" s="37">
        <v>2.15E8</v>
      </c>
    </row>
    <row r="213" ht="15.75" customHeight="1">
      <c r="A213" s="36" t="str">
        <f t="shared" si="1"/>
        <v>Burkina Faso-Africa2001</v>
      </c>
      <c r="B213" s="36" t="s">
        <v>75</v>
      </c>
      <c r="C213" s="37">
        <v>2.5E7</v>
      </c>
      <c r="D213" s="36" t="s">
        <v>95</v>
      </c>
      <c r="E213" s="31" t="s">
        <v>77</v>
      </c>
      <c r="F213" s="37">
        <v>3.5E7</v>
      </c>
    </row>
    <row r="214" ht="15.75" customHeight="1">
      <c r="A214" s="36" t="str">
        <f t="shared" si="1"/>
        <v>Burundi-Africa2001</v>
      </c>
      <c r="B214" s="36" t="s">
        <v>75</v>
      </c>
      <c r="C214" s="37">
        <v>900000.0</v>
      </c>
      <c r="D214" s="36" t="s">
        <v>96</v>
      </c>
      <c r="E214" s="31" t="s">
        <v>77</v>
      </c>
      <c r="F214" s="37">
        <v>1.2E7</v>
      </c>
    </row>
    <row r="215" ht="15.75" customHeight="1">
      <c r="A215" s="36" t="str">
        <f t="shared" si="1"/>
        <v>Cameroon-Africa2001</v>
      </c>
      <c r="B215" s="36" t="s">
        <v>75</v>
      </c>
      <c r="C215" s="37">
        <v>1.82E8</v>
      </c>
      <c r="D215" s="36" t="s">
        <v>97</v>
      </c>
      <c r="E215" s="31" t="s">
        <v>77</v>
      </c>
      <c r="F215" s="37">
        <v>1.99E8</v>
      </c>
    </row>
    <row r="216" ht="15.75" customHeight="1">
      <c r="A216" s="36" t="str">
        <f t="shared" si="1"/>
        <v>Central African Republic-Africa2001</v>
      </c>
      <c r="B216" s="36" t="s">
        <v>75</v>
      </c>
      <c r="C216" s="37">
        <v>5000000.0</v>
      </c>
      <c r="D216" s="36" t="s">
        <v>98</v>
      </c>
      <c r="E216" s="31" t="s">
        <v>77</v>
      </c>
      <c r="F216" s="37">
        <v>2.9E7</v>
      </c>
    </row>
    <row r="217" ht="15.75" customHeight="1">
      <c r="A217" s="36" t="str">
        <f t="shared" si="1"/>
        <v>Chad-Africa2001</v>
      </c>
      <c r="B217" s="36" t="s">
        <v>75</v>
      </c>
      <c r="C217" s="37">
        <v>2.3E7</v>
      </c>
      <c r="D217" s="36" t="s">
        <v>99</v>
      </c>
      <c r="E217" s="31" t="s">
        <v>77</v>
      </c>
      <c r="F217" s="37">
        <v>5.6E7</v>
      </c>
    </row>
    <row r="218" ht="15.75" customHeight="1">
      <c r="A218" s="36" t="str">
        <f t="shared" si="1"/>
        <v>Comoros-Africa2001</v>
      </c>
      <c r="B218" s="36" t="s">
        <v>75</v>
      </c>
      <c r="C218" s="37">
        <v>9000000.0</v>
      </c>
      <c r="D218" s="36" t="s">
        <v>100</v>
      </c>
      <c r="E218" s="31" t="s">
        <v>77</v>
      </c>
      <c r="F218" s="36"/>
    </row>
    <row r="219" ht="15.75" customHeight="1">
      <c r="A219" s="36" t="str">
        <f t="shared" si="1"/>
        <v>Congo (Kinshasa)-Africa2001</v>
      </c>
      <c r="B219" s="36" t="s">
        <v>75</v>
      </c>
      <c r="C219" s="36"/>
      <c r="D219" s="36" t="s">
        <v>102</v>
      </c>
      <c r="E219" s="31" t="s">
        <v>77</v>
      </c>
      <c r="F219" s="36"/>
    </row>
    <row r="220" ht="15.75" customHeight="1">
      <c r="A220" s="36" t="str">
        <f t="shared" si="1"/>
        <v>Congo (Brazzaville)-Africa2001</v>
      </c>
      <c r="B220" s="36" t="s">
        <v>75</v>
      </c>
      <c r="C220" s="37">
        <v>2.26E7</v>
      </c>
      <c r="D220" s="36" t="s">
        <v>101</v>
      </c>
      <c r="E220" s="31" t="s">
        <v>77</v>
      </c>
      <c r="F220" s="37">
        <v>8.2E7</v>
      </c>
    </row>
    <row r="221" ht="15.75" customHeight="1">
      <c r="A221" s="36" t="str">
        <f t="shared" si="1"/>
        <v>Cote d'Ivoire-Africa2001</v>
      </c>
      <c r="B221" s="36" t="s">
        <v>75</v>
      </c>
      <c r="C221" s="37">
        <v>5.8E7</v>
      </c>
      <c r="D221" s="36" t="s">
        <v>103</v>
      </c>
      <c r="E221" s="31" t="s">
        <v>77</v>
      </c>
      <c r="F221" s="37">
        <v>2.89E8</v>
      </c>
    </row>
    <row r="222" ht="15.75" customHeight="1">
      <c r="A222" s="36" t="str">
        <f t="shared" si="1"/>
        <v>Djibouti-Africa2001</v>
      </c>
      <c r="B222" s="36" t="s">
        <v>75</v>
      </c>
      <c r="C222" s="37">
        <v>8600000.0</v>
      </c>
      <c r="D222" s="36" t="s">
        <v>104</v>
      </c>
      <c r="E222" s="31" t="s">
        <v>77</v>
      </c>
      <c r="F222" s="37">
        <v>1.29E7</v>
      </c>
    </row>
    <row r="223" ht="15.75" customHeight="1">
      <c r="A223" s="36" t="str">
        <f t="shared" si="1"/>
        <v>Egypt-Africa2001</v>
      </c>
      <c r="B223" s="36" t="s">
        <v>75</v>
      </c>
      <c r="C223" s="37">
        <v>4.119E9</v>
      </c>
      <c r="D223" s="36" t="s">
        <v>105</v>
      </c>
      <c r="E223" s="31" t="s">
        <v>77</v>
      </c>
      <c r="F223" s="37">
        <v>1.248E9</v>
      </c>
    </row>
    <row r="224" ht="15.75" customHeight="1">
      <c r="A224" s="36" t="str">
        <f t="shared" si="1"/>
        <v>Equatorial Guinea-Africa2001</v>
      </c>
      <c r="B224" s="36" t="s">
        <v>75</v>
      </c>
      <c r="C224" s="37">
        <v>1.4E7</v>
      </c>
      <c r="D224" s="36" t="s">
        <v>106</v>
      </c>
      <c r="E224" s="31" t="s">
        <v>77</v>
      </c>
      <c r="F224" s="37">
        <v>3.0E7</v>
      </c>
    </row>
    <row r="225" ht="15.75" customHeight="1">
      <c r="A225" s="36" t="str">
        <f t="shared" si="1"/>
        <v>Eritrea-Africa2001</v>
      </c>
      <c r="B225" s="36" t="s">
        <v>75</v>
      </c>
      <c r="C225" s="37">
        <v>7.4E7</v>
      </c>
      <c r="D225" s="36" t="s">
        <v>107</v>
      </c>
      <c r="E225" s="31" t="s">
        <v>77</v>
      </c>
      <c r="F225" s="36"/>
    </row>
    <row r="226" ht="15.75" customHeight="1">
      <c r="A226" s="36" t="str">
        <f t="shared" si="1"/>
        <v>Ethiopia-Africa2001</v>
      </c>
      <c r="B226" s="36" t="s">
        <v>75</v>
      </c>
      <c r="C226" s="37">
        <v>2.18E8</v>
      </c>
      <c r="D226" s="36" t="s">
        <v>108</v>
      </c>
      <c r="E226" s="31" t="s">
        <v>77</v>
      </c>
      <c r="F226" s="37">
        <v>5.0E7</v>
      </c>
    </row>
    <row r="227" ht="15.75" customHeight="1">
      <c r="A227" s="36" t="str">
        <f t="shared" si="1"/>
        <v>Gabon-Africa2001</v>
      </c>
      <c r="B227" s="36" t="s">
        <v>75</v>
      </c>
      <c r="C227" s="37">
        <v>4.6E7</v>
      </c>
      <c r="D227" s="36" t="s">
        <v>109</v>
      </c>
      <c r="E227" s="31" t="s">
        <v>77</v>
      </c>
      <c r="F227" s="37">
        <v>2.56E8</v>
      </c>
    </row>
    <row r="228" ht="15.75" customHeight="1">
      <c r="A228" s="36" t="str">
        <f t="shared" si="1"/>
        <v>Gambia, The-Africa2001</v>
      </c>
      <c r="B228" s="36" t="s">
        <v>75</v>
      </c>
      <c r="C228" s="36"/>
      <c r="D228" s="36" t="s">
        <v>110</v>
      </c>
      <c r="E228" s="31" t="s">
        <v>77</v>
      </c>
      <c r="F228" s="36"/>
    </row>
    <row r="229" ht="15.75" customHeight="1">
      <c r="A229" s="36" t="str">
        <f t="shared" si="1"/>
        <v>Ghana-Africa2001</v>
      </c>
      <c r="B229" s="36" t="s">
        <v>75</v>
      </c>
      <c r="C229" s="37">
        <v>3.74E8</v>
      </c>
      <c r="D229" s="36" t="s">
        <v>111</v>
      </c>
      <c r="E229" s="31" t="s">
        <v>77</v>
      </c>
      <c r="F229" s="37">
        <v>1.65E8</v>
      </c>
    </row>
    <row r="230" ht="15.75" customHeight="1">
      <c r="A230" s="36" t="str">
        <f t="shared" si="1"/>
        <v>Guinea-Africa2001</v>
      </c>
      <c r="B230" s="36" t="s">
        <v>75</v>
      </c>
      <c r="C230" s="37">
        <v>8200000.0</v>
      </c>
      <c r="D230" s="36" t="s">
        <v>112</v>
      </c>
      <c r="E230" s="31" t="s">
        <v>77</v>
      </c>
      <c r="F230" s="37">
        <v>2.6E7</v>
      </c>
    </row>
    <row r="231" ht="15.75" customHeight="1">
      <c r="A231" s="36" t="str">
        <f t="shared" si="1"/>
        <v>Guinea-Bissau-Africa2001</v>
      </c>
      <c r="B231" s="36" t="s">
        <v>75</v>
      </c>
      <c r="C231" s="37">
        <v>2700000.0</v>
      </c>
      <c r="D231" s="36" t="s">
        <v>113</v>
      </c>
      <c r="E231" s="31" t="s">
        <v>77</v>
      </c>
      <c r="F231" s="37">
        <v>5500000.0</v>
      </c>
    </row>
    <row r="232" ht="15.75" customHeight="1">
      <c r="A232" s="36" t="str">
        <f t="shared" si="1"/>
        <v>Kenya-Africa2001</v>
      </c>
      <c r="B232" s="36" t="s">
        <v>75</v>
      </c>
      <c r="C232" s="37">
        <v>5.36E8</v>
      </c>
      <c r="D232" s="36" t="s">
        <v>114</v>
      </c>
      <c r="E232" s="31" t="s">
        <v>77</v>
      </c>
      <c r="F232" s="37">
        <v>1.83E8</v>
      </c>
    </row>
    <row r="233" ht="15.75" customHeight="1">
      <c r="A233" s="36" t="str">
        <f t="shared" si="1"/>
        <v>Lesotho-Africa2001</v>
      </c>
      <c r="B233" s="36" t="s">
        <v>75</v>
      </c>
      <c r="C233" s="37">
        <v>1.6E7</v>
      </c>
      <c r="D233" s="36" t="s">
        <v>115</v>
      </c>
      <c r="E233" s="31" t="s">
        <v>77</v>
      </c>
      <c r="F233" s="37">
        <v>1.66E8</v>
      </c>
    </row>
    <row r="234" ht="15.75" customHeight="1">
      <c r="A234" s="36" t="str">
        <f t="shared" si="1"/>
        <v>Liberia-Africa2001</v>
      </c>
      <c r="B234" s="36" t="s">
        <v>75</v>
      </c>
      <c r="C234" s="36"/>
      <c r="D234" s="36" t="s">
        <v>116</v>
      </c>
      <c r="E234" s="31" t="s">
        <v>77</v>
      </c>
      <c r="F234" s="36"/>
    </row>
    <row r="235" ht="15.75" customHeight="1">
      <c r="A235" s="36" t="str">
        <f t="shared" si="1"/>
        <v>Libya-Africa2001</v>
      </c>
      <c r="B235" s="36" t="s">
        <v>75</v>
      </c>
      <c r="C235" s="37">
        <v>9.0E7</v>
      </c>
      <c r="D235" s="36" t="s">
        <v>117</v>
      </c>
      <c r="E235" s="31" t="s">
        <v>77</v>
      </c>
      <c r="F235" s="37">
        <v>5.72E8</v>
      </c>
    </row>
    <row r="236" ht="15.75" customHeight="1">
      <c r="A236" s="36" t="str">
        <f t="shared" si="1"/>
        <v>Madagascar-Africa2001</v>
      </c>
      <c r="B236" s="36" t="s">
        <v>75</v>
      </c>
      <c r="C236" s="37">
        <v>1.49E8</v>
      </c>
      <c r="D236" s="36" t="s">
        <v>118</v>
      </c>
      <c r="E236" s="31" t="s">
        <v>77</v>
      </c>
      <c r="F236" s="37">
        <v>1.79E8</v>
      </c>
    </row>
    <row r="237" ht="15.75" customHeight="1">
      <c r="A237" s="36" t="str">
        <f t="shared" si="1"/>
        <v>Malawi-Africa2001</v>
      </c>
      <c r="B237" s="36" t="s">
        <v>75</v>
      </c>
      <c r="C237" s="37">
        <v>4.0E7</v>
      </c>
      <c r="D237" s="36" t="s">
        <v>119</v>
      </c>
      <c r="E237" s="31" t="s">
        <v>77</v>
      </c>
      <c r="F237" s="37">
        <v>5.2E7</v>
      </c>
    </row>
    <row r="238" ht="15.75" customHeight="1">
      <c r="A238" s="36" t="str">
        <f t="shared" si="1"/>
        <v>Mali-Africa2001</v>
      </c>
      <c r="B238" s="36" t="s">
        <v>75</v>
      </c>
      <c r="C238" s="37">
        <v>9.1E7</v>
      </c>
      <c r="D238" s="36" t="s">
        <v>120</v>
      </c>
      <c r="E238" s="31" t="s">
        <v>77</v>
      </c>
      <c r="F238" s="37">
        <v>6.5E7</v>
      </c>
    </row>
    <row r="239" ht="15.75" customHeight="1">
      <c r="A239" s="36" t="str">
        <f t="shared" si="1"/>
        <v>Mauritania-Africa2001</v>
      </c>
      <c r="B239" s="36" t="s">
        <v>75</v>
      </c>
      <c r="C239" s="36"/>
      <c r="D239" s="36" t="s">
        <v>121</v>
      </c>
      <c r="E239" s="31" t="s">
        <v>77</v>
      </c>
      <c r="F239" s="36"/>
    </row>
    <row r="240" ht="15.75" customHeight="1">
      <c r="A240" s="36" t="str">
        <f t="shared" si="1"/>
        <v>Mauritius-Africa2001</v>
      </c>
      <c r="B240" s="36" t="s">
        <v>75</v>
      </c>
      <c r="C240" s="37">
        <v>8.2E8</v>
      </c>
      <c r="D240" s="36" t="s">
        <v>122</v>
      </c>
      <c r="E240" s="31" t="s">
        <v>77</v>
      </c>
      <c r="F240" s="37">
        <v>2.16E8</v>
      </c>
    </row>
    <row r="241" ht="15.75" customHeight="1">
      <c r="A241" s="36" t="str">
        <f t="shared" si="1"/>
        <v>Morocco-Africa2001</v>
      </c>
      <c r="B241" s="36" t="s">
        <v>75</v>
      </c>
      <c r="C241" s="37">
        <v>2.966E9</v>
      </c>
      <c r="D241" s="36" t="s">
        <v>123</v>
      </c>
      <c r="E241" s="31" t="s">
        <v>77</v>
      </c>
      <c r="F241" s="37">
        <v>5.89E8</v>
      </c>
    </row>
    <row r="242" ht="15.75" customHeight="1">
      <c r="A242" s="36" t="str">
        <f t="shared" si="1"/>
        <v>Mozambique-Africa2001</v>
      </c>
      <c r="B242" s="36" t="s">
        <v>75</v>
      </c>
      <c r="C242" s="37">
        <v>6.4E7</v>
      </c>
      <c r="D242" s="36" t="s">
        <v>124</v>
      </c>
      <c r="E242" s="31" t="s">
        <v>77</v>
      </c>
      <c r="F242" s="37">
        <v>1.32E8</v>
      </c>
    </row>
    <row r="243" ht="15.75" customHeight="1">
      <c r="A243" s="36" t="str">
        <f t="shared" si="1"/>
        <v>Namibia-Africa2001</v>
      </c>
      <c r="B243" s="36" t="s">
        <v>75</v>
      </c>
      <c r="C243" s="37">
        <v>2.64E8</v>
      </c>
      <c r="D243" s="36" t="s">
        <v>125</v>
      </c>
      <c r="E243" s="31" t="s">
        <v>77</v>
      </c>
      <c r="F243" s="37">
        <v>7.1E7</v>
      </c>
    </row>
    <row r="244" ht="15.75" customHeight="1">
      <c r="A244" s="36" t="str">
        <f t="shared" si="1"/>
        <v>Niger-Africa2001</v>
      </c>
      <c r="B244" s="36" t="s">
        <v>75</v>
      </c>
      <c r="C244" s="37">
        <v>3.0E7</v>
      </c>
      <c r="D244" s="36" t="s">
        <v>126</v>
      </c>
      <c r="E244" s="31" t="s">
        <v>77</v>
      </c>
      <c r="F244" s="37">
        <v>3.3E7</v>
      </c>
    </row>
    <row r="245" ht="15.75" customHeight="1">
      <c r="A245" s="36" t="str">
        <f t="shared" si="1"/>
        <v>Nigeria-Africa2001</v>
      </c>
      <c r="B245" s="36" t="s">
        <v>75</v>
      </c>
      <c r="C245" s="37">
        <v>1.68E8</v>
      </c>
      <c r="D245" s="36" t="s">
        <v>127</v>
      </c>
      <c r="E245" s="31" t="s">
        <v>77</v>
      </c>
      <c r="F245" s="37">
        <v>8.58E8</v>
      </c>
    </row>
    <row r="246" ht="15.75" customHeight="1">
      <c r="A246" s="36" t="str">
        <f t="shared" si="1"/>
        <v>Rwanda-Africa2001</v>
      </c>
      <c r="B246" s="36" t="s">
        <v>75</v>
      </c>
      <c r="C246" s="37">
        <v>2.9E7</v>
      </c>
      <c r="D246" s="36" t="s">
        <v>128</v>
      </c>
      <c r="E246" s="31" t="s">
        <v>77</v>
      </c>
      <c r="F246" s="37">
        <v>3.3E7</v>
      </c>
    </row>
    <row r="247" ht="15.75" customHeight="1">
      <c r="A247" s="36" t="str">
        <f t="shared" si="1"/>
        <v>Sao Tome and Principe-Africa2001</v>
      </c>
      <c r="B247" s="36" t="s">
        <v>75</v>
      </c>
      <c r="C247" s="37">
        <v>6200000.0</v>
      </c>
      <c r="D247" s="36" t="s">
        <v>129</v>
      </c>
      <c r="E247" s="31" t="s">
        <v>77</v>
      </c>
      <c r="F247" s="37">
        <v>2000000.0</v>
      </c>
    </row>
    <row r="248" ht="15.75" customHeight="1">
      <c r="A248" s="36" t="str">
        <f t="shared" si="1"/>
        <v>Senegal-Africa2001</v>
      </c>
      <c r="B248" s="36" t="s">
        <v>75</v>
      </c>
      <c r="C248" s="37">
        <v>1.75E8</v>
      </c>
      <c r="D248" s="36" t="s">
        <v>130</v>
      </c>
      <c r="E248" s="31" t="s">
        <v>77</v>
      </c>
      <c r="F248" s="37">
        <v>1.12E8</v>
      </c>
    </row>
    <row r="249" ht="15.75" customHeight="1">
      <c r="A249" s="36" t="str">
        <f t="shared" si="1"/>
        <v>Seychelles-Africa2001</v>
      </c>
      <c r="B249" s="36" t="s">
        <v>75</v>
      </c>
      <c r="C249" s="37">
        <v>2.21E8</v>
      </c>
      <c r="D249" s="36" t="s">
        <v>131</v>
      </c>
      <c r="E249" s="31" t="s">
        <v>77</v>
      </c>
      <c r="F249" s="37">
        <v>4.1E7</v>
      </c>
    </row>
    <row r="250" ht="15.75" customHeight="1">
      <c r="A250" s="36" t="str">
        <f t="shared" si="1"/>
        <v>Sierra Leone-Africa2001</v>
      </c>
      <c r="B250" s="36" t="s">
        <v>75</v>
      </c>
      <c r="C250" s="37">
        <v>1.4E7</v>
      </c>
      <c r="D250" s="36" t="s">
        <v>132</v>
      </c>
      <c r="E250" s="31" t="s">
        <v>77</v>
      </c>
      <c r="F250" s="37">
        <v>4.2E7</v>
      </c>
    </row>
    <row r="251" ht="15.75" customHeight="1">
      <c r="A251" s="36" t="str">
        <f t="shared" si="1"/>
        <v>Somalia-Africa2001</v>
      </c>
      <c r="B251" s="36" t="s">
        <v>75</v>
      </c>
      <c r="C251" s="36"/>
      <c r="D251" s="36" t="s">
        <v>133</v>
      </c>
      <c r="E251" s="31" t="s">
        <v>77</v>
      </c>
      <c r="F251" s="36"/>
    </row>
    <row r="252" ht="15.75" customHeight="1">
      <c r="A252" s="36" t="str">
        <f t="shared" si="1"/>
        <v>South Africa-Africa2001</v>
      </c>
      <c r="B252" s="36" t="s">
        <v>75</v>
      </c>
      <c r="C252" s="37">
        <v>3.256E9</v>
      </c>
      <c r="D252" s="36" t="s">
        <v>134</v>
      </c>
      <c r="E252" s="31" t="s">
        <v>77</v>
      </c>
      <c r="F252" s="37">
        <v>2.366E9</v>
      </c>
    </row>
    <row r="253" ht="15.75" customHeight="1">
      <c r="A253" s="36" t="str">
        <f t="shared" si="1"/>
        <v>South Sudan-Africa2001</v>
      </c>
      <c r="B253" s="36" t="s">
        <v>75</v>
      </c>
      <c r="C253" s="36"/>
      <c r="D253" s="36" t="s">
        <v>135</v>
      </c>
      <c r="E253" s="31" t="s">
        <v>77</v>
      </c>
      <c r="F253" s="36"/>
    </row>
    <row r="254" ht="15.75" customHeight="1">
      <c r="A254" s="36" t="str">
        <f t="shared" si="1"/>
        <v>Sudan-Africa2001</v>
      </c>
      <c r="B254" s="36" t="s">
        <v>75</v>
      </c>
      <c r="C254" s="37">
        <v>3000000.0</v>
      </c>
      <c r="D254" s="36" t="s">
        <v>136</v>
      </c>
      <c r="E254" s="31" t="s">
        <v>77</v>
      </c>
      <c r="F254" s="37">
        <v>7.4E7</v>
      </c>
    </row>
    <row r="255" ht="15.75" customHeight="1">
      <c r="A255" s="36" t="str">
        <f t="shared" si="1"/>
        <v>Swaziland-Africa2001</v>
      </c>
      <c r="B255" s="36" t="s">
        <v>75</v>
      </c>
      <c r="C255" s="37">
        <v>2.3E7</v>
      </c>
      <c r="D255" s="36" t="s">
        <v>137</v>
      </c>
      <c r="E255" s="31" t="s">
        <v>77</v>
      </c>
      <c r="F255" s="37">
        <v>3.1E7</v>
      </c>
    </row>
    <row r="256" ht="15.75" customHeight="1">
      <c r="A256" s="36" t="str">
        <f t="shared" si="1"/>
        <v>Tanzania-Africa2001</v>
      </c>
      <c r="B256" s="36" t="s">
        <v>75</v>
      </c>
      <c r="C256" s="37">
        <v>6.26E8</v>
      </c>
      <c r="D256" s="36" t="s">
        <v>138</v>
      </c>
      <c r="E256" s="31" t="s">
        <v>77</v>
      </c>
      <c r="F256" s="37">
        <v>3.63E8</v>
      </c>
    </row>
    <row r="257" ht="15.75" customHeight="1">
      <c r="A257" s="36" t="str">
        <f t="shared" si="1"/>
        <v>Togo-Africa2001</v>
      </c>
      <c r="B257" s="36" t="s">
        <v>75</v>
      </c>
      <c r="C257" s="37">
        <v>1.4E7</v>
      </c>
      <c r="D257" s="36" t="s">
        <v>139</v>
      </c>
      <c r="E257" s="31" t="s">
        <v>77</v>
      </c>
      <c r="F257" s="37">
        <v>2.0E7</v>
      </c>
    </row>
    <row r="258" ht="15.75" customHeight="1">
      <c r="A258" s="36" t="str">
        <f t="shared" si="1"/>
        <v>Tunisia-Africa2001</v>
      </c>
      <c r="B258" s="36" t="s">
        <v>75</v>
      </c>
      <c r="C258" s="37">
        <v>2.061E9</v>
      </c>
      <c r="D258" s="36" t="s">
        <v>140</v>
      </c>
      <c r="E258" s="31" t="s">
        <v>77</v>
      </c>
      <c r="F258" s="37">
        <v>3.22E8</v>
      </c>
    </row>
    <row r="259" ht="15.75" customHeight="1">
      <c r="A259" s="36" t="str">
        <f t="shared" si="1"/>
        <v>Uganda-Africa2001</v>
      </c>
      <c r="B259" s="36" t="s">
        <v>75</v>
      </c>
      <c r="C259" s="37">
        <v>1.87E8</v>
      </c>
      <c r="D259" s="36" t="s">
        <v>141</v>
      </c>
      <c r="E259" s="31" t="s">
        <v>77</v>
      </c>
      <c r="F259" s="36"/>
    </row>
    <row r="260" ht="15.75" customHeight="1">
      <c r="A260" s="36" t="str">
        <f t="shared" si="1"/>
        <v>Zambia-Africa2001</v>
      </c>
      <c r="B260" s="36" t="s">
        <v>75</v>
      </c>
      <c r="C260" s="37">
        <v>8.0E7</v>
      </c>
      <c r="D260" s="36" t="s">
        <v>142</v>
      </c>
      <c r="E260" s="31" t="s">
        <v>77</v>
      </c>
      <c r="F260" s="37">
        <v>1.02E8</v>
      </c>
    </row>
    <row r="261" ht="15.75" customHeight="1">
      <c r="A261" s="36" t="str">
        <f t="shared" si="1"/>
        <v>Zimbabwe-Africa2001</v>
      </c>
      <c r="B261" s="36" t="s">
        <v>75</v>
      </c>
      <c r="C261" s="37">
        <v>8.1E7</v>
      </c>
      <c r="D261" s="36" t="s">
        <v>143</v>
      </c>
      <c r="E261" s="31" t="s">
        <v>77</v>
      </c>
      <c r="F261" s="36"/>
    </row>
    <row r="262" ht="15.75" customHeight="1">
      <c r="A262" s="36" t="str">
        <f t="shared" si="1"/>
        <v>Afghanistan-Asia2001</v>
      </c>
      <c r="B262" s="36" t="s">
        <v>145</v>
      </c>
      <c r="C262" s="36"/>
      <c r="D262" s="36" t="s">
        <v>144</v>
      </c>
      <c r="E262" s="31" t="s">
        <v>77</v>
      </c>
      <c r="F262" s="36"/>
    </row>
    <row r="263" ht="15.75" customHeight="1">
      <c r="A263" s="36" t="str">
        <f t="shared" si="1"/>
        <v>Armenia-Asia2001</v>
      </c>
      <c r="B263" s="36" t="s">
        <v>145</v>
      </c>
      <c r="C263" s="37">
        <v>8.1E7</v>
      </c>
      <c r="D263" s="36" t="s">
        <v>146</v>
      </c>
      <c r="E263" s="31" t="s">
        <v>77</v>
      </c>
      <c r="F263" s="37">
        <v>5.9E7</v>
      </c>
    </row>
    <row r="264" ht="15.75" customHeight="1">
      <c r="A264" s="36" t="str">
        <f t="shared" si="1"/>
        <v>Azerbaijan-Asia2001</v>
      </c>
      <c r="B264" s="36" t="s">
        <v>145</v>
      </c>
      <c r="C264" s="37">
        <v>5.7E7</v>
      </c>
      <c r="D264" s="36" t="s">
        <v>147</v>
      </c>
      <c r="E264" s="31" t="s">
        <v>77</v>
      </c>
      <c r="F264" s="37">
        <v>1.19E8</v>
      </c>
    </row>
    <row r="265" ht="15.75" customHeight="1">
      <c r="A265" s="36" t="str">
        <f t="shared" si="1"/>
        <v>Bangladesh-Asia2001</v>
      </c>
      <c r="B265" s="36" t="s">
        <v>145</v>
      </c>
      <c r="C265" s="37">
        <v>4.8E7</v>
      </c>
      <c r="D265" s="36" t="s">
        <v>148</v>
      </c>
      <c r="E265" s="31" t="s">
        <v>77</v>
      </c>
      <c r="F265" s="37">
        <v>3.41E8</v>
      </c>
    </row>
    <row r="266" ht="15.75" customHeight="1">
      <c r="A266" s="36" t="str">
        <f t="shared" si="1"/>
        <v>Bhutan-Asia2001</v>
      </c>
      <c r="B266" s="36" t="s">
        <v>145</v>
      </c>
      <c r="C266" s="37">
        <v>9000000.0</v>
      </c>
      <c r="D266" s="36" t="s">
        <v>149</v>
      </c>
      <c r="E266" s="31" t="s">
        <v>77</v>
      </c>
      <c r="F266" s="36"/>
    </row>
    <row r="267" ht="15.75" customHeight="1">
      <c r="A267" s="36" t="str">
        <f t="shared" si="1"/>
        <v>Brunei-Asia2001</v>
      </c>
      <c r="B267" s="36" t="s">
        <v>145</v>
      </c>
      <c r="C267" s="37">
        <v>1.55E8</v>
      </c>
      <c r="D267" s="36" t="s">
        <v>150</v>
      </c>
      <c r="E267" s="31" t="s">
        <v>77</v>
      </c>
      <c r="F267" s="37">
        <v>4.56E8</v>
      </c>
    </row>
    <row r="268" ht="15.75" customHeight="1">
      <c r="A268" s="36" t="str">
        <f t="shared" si="1"/>
        <v>Cambodia-Asia2001</v>
      </c>
      <c r="B268" s="36" t="s">
        <v>145</v>
      </c>
      <c r="C268" s="37">
        <v>4.29E8</v>
      </c>
      <c r="D268" s="36" t="s">
        <v>151</v>
      </c>
      <c r="E268" s="31" t="s">
        <v>77</v>
      </c>
      <c r="F268" s="37">
        <v>5.9E7</v>
      </c>
    </row>
    <row r="269" ht="15.75" customHeight="1">
      <c r="A269" s="36" t="str">
        <f t="shared" si="1"/>
        <v>China-Asia2001</v>
      </c>
      <c r="B269" s="36" t="s">
        <v>145</v>
      </c>
      <c r="C269" s="37">
        <v>1.9006E10</v>
      </c>
      <c r="D269" s="36" t="s">
        <v>152</v>
      </c>
      <c r="E269" s="31" t="s">
        <v>77</v>
      </c>
      <c r="F269" s="37">
        <v>1.4992E10</v>
      </c>
    </row>
    <row r="270" ht="15.75" customHeight="1">
      <c r="A270" s="36" t="str">
        <f t="shared" si="1"/>
        <v>Georgia-Asia2001</v>
      </c>
      <c r="B270" s="36" t="s">
        <v>145</v>
      </c>
      <c r="C270" s="37">
        <v>1.36E8</v>
      </c>
      <c r="D270" s="36" t="s">
        <v>153</v>
      </c>
      <c r="E270" s="31" t="s">
        <v>77</v>
      </c>
      <c r="F270" s="37">
        <v>1.36E8</v>
      </c>
    </row>
    <row r="271" ht="15.75" customHeight="1">
      <c r="A271" s="36" t="str">
        <f t="shared" si="1"/>
        <v>Hong Kong SAR-Asia2001</v>
      </c>
      <c r="B271" s="36" t="s">
        <v>145</v>
      </c>
      <c r="C271" s="37">
        <v>7.923E9</v>
      </c>
      <c r="D271" s="36" t="s">
        <v>154</v>
      </c>
      <c r="E271" s="31" t="s">
        <v>77</v>
      </c>
      <c r="F271" s="37">
        <v>1.2317E10</v>
      </c>
    </row>
    <row r="272" ht="15.75" customHeight="1">
      <c r="A272" s="36" t="str">
        <f t="shared" si="1"/>
        <v>India-Asia2001</v>
      </c>
      <c r="B272" s="36" t="s">
        <v>145</v>
      </c>
      <c r="C272" s="37">
        <v>3.342E9</v>
      </c>
      <c r="D272" s="36" t="s">
        <v>155</v>
      </c>
      <c r="E272" s="31" t="s">
        <v>77</v>
      </c>
      <c r="F272" s="37">
        <v>4.367E9</v>
      </c>
    </row>
    <row r="273" ht="15.75" customHeight="1">
      <c r="A273" s="36" t="str">
        <f t="shared" si="1"/>
        <v>Indonesia-Asia2001</v>
      </c>
      <c r="B273" s="36" t="s">
        <v>145</v>
      </c>
      <c r="C273" s="37">
        <v>5.277E9</v>
      </c>
      <c r="D273" s="36" t="s">
        <v>156</v>
      </c>
      <c r="E273" s="31" t="s">
        <v>77</v>
      </c>
      <c r="F273" s="37">
        <v>3.406E9</v>
      </c>
    </row>
    <row r="274" ht="15.75" customHeight="1">
      <c r="A274" s="36" t="str">
        <f t="shared" si="1"/>
        <v>Japan-Asia2001</v>
      </c>
      <c r="B274" s="36" t="s">
        <v>145</v>
      </c>
      <c r="C274" s="37">
        <v>5.75E9</v>
      </c>
      <c r="D274" s="36" t="s">
        <v>157</v>
      </c>
      <c r="E274" s="31" t="s">
        <v>77</v>
      </c>
      <c r="F274" s="37">
        <v>3.5526E10</v>
      </c>
    </row>
    <row r="275" ht="15.75" customHeight="1">
      <c r="A275" s="36" t="str">
        <f t="shared" si="1"/>
        <v>Kazakhstan-Asia2001</v>
      </c>
      <c r="B275" s="36" t="s">
        <v>145</v>
      </c>
      <c r="C275" s="37">
        <v>5.02E8</v>
      </c>
      <c r="D275" s="36" t="s">
        <v>158</v>
      </c>
      <c r="E275" s="31" t="s">
        <v>77</v>
      </c>
      <c r="F275" s="37">
        <v>7.61E8</v>
      </c>
    </row>
    <row r="276" ht="15.75" customHeight="1">
      <c r="A276" s="36" t="str">
        <f t="shared" si="1"/>
        <v>North Korea-Asia2001</v>
      </c>
      <c r="B276" s="36" t="s">
        <v>145</v>
      </c>
      <c r="C276" s="36"/>
      <c r="D276" s="36" t="s">
        <v>167</v>
      </c>
      <c r="E276" s="31" t="s">
        <v>77</v>
      </c>
      <c r="F276" s="36"/>
    </row>
    <row r="277" ht="15.75" customHeight="1">
      <c r="A277" s="36" t="str">
        <f t="shared" si="1"/>
        <v>South Korea-Asia2001</v>
      </c>
      <c r="B277" s="36" t="s">
        <v>145</v>
      </c>
      <c r="C277" s="37">
        <v>7.919E9</v>
      </c>
      <c r="D277" s="36" t="s">
        <v>171</v>
      </c>
      <c r="E277" s="31" t="s">
        <v>77</v>
      </c>
      <c r="F277" s="37">
        <v>8.349E9</v>
      </c>
    </row>
    <row r="278" ht="15.75" customHeight="1">
      <c r="A278" s="36" t="str">
        <f t="shared" si="1"/>
        <v>Kyrgyzstan-Asia2001</v>
      </c>
      <c r="B278" s="36" t="s">
        <v>145</v>
      </c>
      <c r="C278" s="37">
        <v>3.2E7</v>
      </c>
      <c r="D278" s="36" t="s">
        <v>159</v>
      </c>
      <c r="E278" s="31" t="s">
        <v>77</v>
      </c>
      <c r="F278" s="37">
        <v>2.1E7</v>
      </c>
    </row>
    <row r="279" ht="15.75" customHeight="1">
      <c r="A279" s="36" t="str">
        <f t="shared" si="1"/>
        <v>Laos-Asia2001</v>
      </c>
      <c r="B279" s="36" t="s">
        <v>145</v>
      </c>
      <c r="C279" s="37">
        <v>1.08E8</v>
      </c>
      <c r="D279" s="36" t="s">
        <v>160</v>
      </c>
      <c r="E279" s="31" t="s">
        <v>77</v>
      </c>
      <c r="F279" s="37">
        <v>4000000.0</v>
      </c>
    </row>
    <row r="280" ht="15.75" customHeight="1">
      <c r="A280" s="36" t="str">
        <f t="shared" si="1"/>
        <v>Macao SAR-Asia2001</v>
      </c>
      <c r="B280" s="36" t="s">
        <v>145</v>
      </c>
      <c r="C280" s="37">
        <v>3.745E9</v>
      </c>
      <c r="D280" s="36" t="s">
        <v>161</v>
      </c>
      <c r="E280" s="31" t="s">
        <v>77</v>
      </c>
      <c r="F280" s="36"/>
    </row>
    <row r="281" ht="15.75" customHeight="1">
      <c r="A281" s="36" t="str">
        <f t="shared" si="1"/>
        <v>Malaysia-Asia2001</v>
      </c>
      <c r="B281" s="36" t="s">
        <v>145</v>
      </c>
      <c r="C281" s="37">
        <v>7.627E9</v>
      </c>
      <c r="D281" s="36" t="s">
        <v>162</v>
      </c>
      <c r="E281" s="31" t="s">
        <v>77</v>
      </c>
      <c r="F281" s="37">
        <v>3.391E9</v>
      </c>
    </row>
    <row r="282" ht="15.75" customHeight="1">
      <c r="A282" s="36" t="str">
        <f t="shared" si="1"/>
        <v>Maldives-Asia2001</v>
      </c>
      <c r="B282" s="36" t="s">
        <v>145</v>
      </c>
      <c r="C282" s="37">
        <v>3.27E8</v>
      </c>
      <c r="D282" s="36" t="s">
        <v>163</v>
      </c>
      <c r="E282" s="31" t="s">
        <v>77</v>
      </c>
      <c r="F282" s="37">
        <v>5.9E7</v>
      </c>
    </row>
    <row r="283" ht="15.75" customHeight="1">
      <c r="A283" s="36" t="str">
        <f t="shared" si="1"/>
        <v>Mongolia-Asia2001</v>
      </c>
      <c r="B283" s="36" t="s">
        <v>145</v>
      </c>
      <c r="C283" s="37">
        <v>4.9E7</v>
      </c>
      <c r="D283" s="36" t="s">
        <v>164</v>
      </c>
      <c r="E283" s="31" t="s">
        <v>77</v>
      </c>
      <c r="F283" s="37">
        <v>5.9E7</v>
      </c>
    </row>
    <row r="284" ht="15.75" customHeight="1">
      <c r="A284" s="36" t="str">
        <f t="shared" si="1"/>
        <v>Myanmar-Asia2001</v>
      </c>
      <c r="B284" s="36" t="s">
        <v>145</v>
      </c>
      <c r="C284" s="37">
        <v>1.32E8</v>
      </c>
      <c r="D284" s="36" t="s">
        <v>165</v>
      </c>
      <c r="E284" s="31" t="s">
        <v>77</v>
      </c>
      <c r="F284" s="37">
        <v>3.2E7</v>
      </c>
    </row>
    <row r="285" ht="15.75" customHeight="1">
      <c r="A285" s="36" t="str">
        <f t="shared" si="1"/>
        <v>Nepal-Asia2001</v>
      </c>
      <c r="B285" s="36" t="s">
        <v>145</v>
      </c>
      <c r="C285" s="37">
        <v>1.91E8</v>
      </c>
      <c r="D285" s="36" t="s">
        <v>166</v>
      </c>
      <c r="E285" s="31" t="s">
        <v>77</v>
      </c>
      <c r="F285" s="37">
        <v>1.28E8</v>
      </c>
    </row>
    <row r="286" ht="15.75" customHeight="1">
      <c r="A286" s="36" t="str">
        <f t="shared" si="1"/>
        <v>Pakistan-Asia2001</v>
      </c>
      <c r="B286" s="36" t="s">
        <v>145</v>
      </c>
      <c r="C286" s="37">
        <v>5.33E8</v>
      </c>
      <c r="D286" s="36" t="s">
        <v>168</v>
      </c>
      <c r="E286" s="31" t="s">
        <v>77</v>
      </c>
      <c r="F286" s="37">
        <v>5.55E8</v>
      </c>
    </row>
    <row r="287" ht="15.75" customHeight="1">
      <c r="A287" s="36" t="str">
        <f t="shared" si="1"/>
        <v>Philippines-Asia2001</v>
      </c>
      <c r="B287" s="36" t="s">
        <v>145</v>
      </c>
      <c r="C287" s="37">
        <v>2.011E9</v>
      </c>
      <c r="D287" s="36" t="s">
        <v>169</v>
      </c>
      <c r="E287" s="31" t="s">
        <v>77</v>
      </c>
      <c r="F287" s="37">
        <v>1.918E9</v>
      </c>
    </row>
    <row r="288" ht="15.75" customHeight="1">
      <c r="A288" s="36" t="str">
        <f t="shared" si="1"/>
        <v>Singapore-Asia2001</v>
      </c>
      <c r="B288" s="36" t="s">
        <v>145</v>
      </c>
      <c r="C288" s="37">
        <v>4.641E9</v>
      </c>
      <c r="D288" s="36" t="s">
        <v>170</v>
      </c>
      <c r="E288" s="31" t="s">
        <v>77</v>
      </c>
      <c r="F288" s="37">
        <v>6.6E9</v>
      </c>
    </row>
    <row r="289" ht="15.75" customHeight="1">
      <c r="A289" s="36" t="str">
        <f t="shared" si="1"/>
        <v>Sri Lanka-Asia2001</v>
      </c>
      <c r="B289" s="36" t="s">
        <v>145</v>
      </c>
      <c r="C289" s="37">
        <v>3.47E8</v>
      </c>
      <c r="D289" s="36" t="s">
        <v>172</v>
      </c>
      <c r="E289" s="31" t="s">
        <v>77</v>
      </c>
      <c r="F289" s="37">
        <v>4.02E8</v>
      </c>
    </row>
    <row r="290" ht="15.75" customHeight="1">
      <c r="A290" s="36" t="str">
        <f t="shared" si="1"/>
        <v>Tajikistan-Asia2001</v>
      </c>
      <c r="B290" s="36" t="s">
        <v>145</v>
      </c>
      <c r="C290" s="36"/>
      <c r="D290" s="36" t="s">
        <v>173</v>
      </c>
      <c r="E290" s="31" t="s">
        <v>77</v>
      </c>
      <c r="F290" s="36"/>
    </row>
    <row r="291" ht="15.75" customHeight="1">
      <c r="A291" s="36" t="str">
        <f t="shared" si="1"/>
        <v>Thailand-Asia2001</v>
      </c>
      <c r="B291" s="36" t="s">
        <v>145</v>
      </c>
      <c r="C291" s="37">
        <v>9.378E9</v>
      </c>
      <c r="D291" s="36" t="s">
        <v>174</v>
      </c>
      <c r="E291" s="31" t="s">
        <v>77</v>
      </c>
      <c r="F291" s="37">
        <v>3.334E9</v>
      </c>
    </row>
    <row r="292" ht="15.75" customHeight="1">
      <c r="A292" s="36" t="str">
        <f t="shared" si="1"/>
        <v>Timor-Leste-Asia2001</v>
      </c>
      <c r="B292" s="36" t="s">
        <v>145</v>
      </c>
      <c r="C292" s="36"/>
      <c r="D292" s="36" t="s">
        <v>175</v>
      </c>
      <c r="E292" s="31" t="s">
        <v>77</v>
      </c>
      <c r="F292" s="36"/>
    </row>
    <row r="293" ht="15.75" customHeight="1">
      <c r="A293" s="36" t="str">
        <f t="shared" si="1"/>
        <v>Turkmenistan-Asia2001</v>
      </c>
      <c r="B293" s="36" t="s">
        <v>145</v>
      </c>
      <c r="C293" s="36"/>
      <c r="D293" s="36" t="s">
        <v>176</v>
      </c>
      <c r="E293" s="31" t="s">
        <v>77</v>
      </c>
      <c r="F293" s="36"/>
    </row>
    <row r="294" ht="15.75" customHeight="1">
      <c r="A294" s="36" t="str">
        <f t="shared" si="1"/>
        <v>Uzbekistan-Asia2001</v>
      </c>
      <c r="B294" s="36" t="s">
        <v>145</v>
      </c>
      <c r="C294" s="37">
        <v>7.2E7</v>
      </c>
      <c r="D294" s="36" t="s">
        <v>177</v>
      </c>
      <c r="E294" s="31" t="s">
        <v>77</v>
      </c>
      <c r="F294" s="36"/>
    </row>
    <row r="295" ht="15.75" customHeight="1">
      <c r="A295" s="36" t="str">
        <f t="shared" si="1"/>
        <v>Vietnam-Asia2001</v>
      </c>
      <c r="B295" s="36" t="s">
        <v>145</v>
      </c>
      <c r="C295" s="36"/>
      <c r="D295" s="36" t="s">
        <v>178</v>
      </c>
      <c r="E295" s="31" t="s">
        <v>77</v>
      </c>
      <c r="F295" s="36"/>
    </row>
    <row r="296" ht="15.75" customHeight="1">
      <c r="A296" s="36" t="str">
        <f t="shared" si="1"/>
        <v>Albania-Europe2001</v>
      </c>
      <c r="B296" s="36" t="s">
        <v>180</v>
      </c>
      <c r="C296" s="37">
        <v>4.51E8</v>
      </c>
      <c r="D296" s="36" t="s">
        <v>179</v>
      </c>
      <c r="E296" s="31" t="s">
        <v>77</v>
      </c>
      <c r="F296" s="37">
        <v>2.69E8</v>
      </c>
    </row>
    <row r="297" ht="15.75" customHeight="1">
      <c r="A297" s="36" t="str">
        <f t="shared" si="1"/>
        <v>Andorra-Europe2001</v>
      </c>
      <c r="B297" s="36" t="s">
        <v>180</v>
      </c>
      <c r="C297" s="36"/>
      <c r="D297" s="36" t="s">
        <v>181</v>
      </c>
      <c r="E297" s="31" t="s">
        <v>77</v>
      </c>
      <c r="F297" s="36"/>
    </row>
    <row r="298" ht="15.75" customHeight="1">
      <c r="A298" s="36" t="str">
        <f t="shared" si="1"/>
        <v>Austria-Europe2001</v>
      </c>
      <c r="B298" s="36" t="s">
        <v>180</v>
      </c>
      <c r="C298" s="37">
        <v>1.1511E10</v>
      </c>
      <c r="D298" s="36" t="s">
        <v>182</v>
      </c>
      <c r="E298" s="31" t="s">
        <v>77</v>
      </c>
      <c r="F298" s="37">
        <v>7.408E9</v>
      </c>
    </row>
    <row r="299" ht="15.75" customHeight="1">
      <c r="A299" s="36" t="str">
        <f t="shared" si="1"/>
        <v>Belarus-Europe2001</v>
      </c>
      <c r="B299" s="36" t="s">
        <v>180</v>
      </c>
      <c r="C299" s="37">
        <v>2.72E8</v>
      </c>
      <c r="D299" s="36" t="s">
        <v>183</v>
      </c>
      <c r="E299" s="31" t="s">
        <v>77</v>
      </c>
      <c r="F299" s="37">
        <v>4.86E8</v>
      </c>
    </row>
    <row r="300" ht="15.75" customHeight="1">
      <c r="A300" s="36" t="str">
        <f t="shared" si="1"/>
        <v>Belgium-Europe2001</v>
      </c>
      <c r="B300" s="36" t="s">
        <v>180</v>
      </c>
      <c r="C300" s="37">
        <v>8.304E9</v>
      </c>
      <c r="D300" s="36" t="s">
        <v>184</v>
      </c>
      <c r="E300" s="31" t="s">
        <v>77</v>
      </c>
      <c r="F300" s="37">
        <v>1.0878E10</v>
      </c>
    </row>
    <row r="301" ht="15.75" customHeight="1">
      <c r="A301" s="36" t="str">
        <f t="shared" si="1"/>
        <v>Bosnia and Herzegovina-Europe2001</v>
      </c>
      <c r="B301" s="36" t="s">
        <v>180</v>
      </c>
      <c r="C301" s="37">
        <v>2.79E8</v>
      </c>
      <c r="D301" s="36" t="s">
        <v>185</v>
      </c>
      <c r="E301" s="31" t="s">
        <v>77</v>
      </c>
      <c r="F301" s="37">
        <v>9.6E7</v>
      </c>
    </row>
    <row r="302" ht="15.75" customHeight="1">
      <c r="A302" s="36" t="str">
        <f t="shared" si="1"/>
        <v>Bulgaria-Europe2001</v>
      </c>
      <c r="B302" s="36" t="s">
        <v>180</v>
      </c>
      <c r="C302" s="37">
        <v>1.262E9</v>
      </c>
      <c r="D302" s="36" t="s">
        <v>186</v>
      </c>
      <c r="E302" s="31" t="s">
        <v>77</v>
      </c>
      <c r="F302" s="37">
        <v>8.36E8</v>
      </c>
    </row>
    <row r="303" ht="15.75" customHeight="1">
      <c r="A303" s="36" t="str">
        <f t="shared" si="1"/>
        <v>Croatia-Europe2001</v>
      </c>
      <c r="B303" s="36" t="s">
        <v>180</v>
      </c>
      <c r="C303" s="37">
        <v>3.463E9</v>
      </c>
      <c r="D303" s="36" t="s">
        <v>187</v>
      </c>
      <c r="E303" s="31" t="s">
        <v>77</v>
      </c>
      <c r="F303" s="37">
        <v>6.77E8</v>
      </c>
    </row>
    <row r="304" ht="15.75" customHeight="1">
      <c r="A304" s="36" t="str">
        <f t="shared" si="1"/>
        <v>Cyprus-Europe2001</v>
      </c>
      <c r="B304" s="36" t="s">
        <v>180</v>
      </c>
      <c r="C304" s="37">
        <v>2.203E9</v>
      </c>
      <c r="D304" s="36" t="s">
        <v>188</v>
      </c>
      <c r="E304" s="31" t="s">
        <v>77</v>
      </c>
      <c r="F304" s="37">
        <v>5.68E8</v>
      </c>
    </row>
    <row r="305" ht="15.75" customHeight="1">
      <c r="A305" s="36" t="str">
        <f t="shared" si="1"/>
        <v>Czech Republic-Europe2001</v>
      </c>
      <c r="B305" s="36" t="s">
        <v>180</v>
      </c>
      <c r="C305" s="37">
        <v>3.104E9</v>
      </c>
      <c r="D305" s="36" t="s">
        <v>189</v>
      </c>
      <c r="E305" s="31" t="s">
        <v>77</v>
      </c>
      <c r="F305" s="37">
        <v>1.386E9</v>
      </c>
    </row>
    <row r="306" ht="15.75" customHeight="1">
      <c r="A306" s="36" t="str">
        <f t="shared" si="1"/>
        <v>Denmark-Europe2001</v>
      </c>
      <c r="B306" s="36" t="s">
        <v>180</v>
      </c>
      <c r="C306" s="37">
        <v>4.003E9</v>
      </c>
      <c r="D306" s="36" t="s">
        <v>190</v>
      </c>
      <c r="E306" s="31" t="s">
        <v>77</v>
      </c>
      <c r="F306" s="37">
        <v>4.861E9</v>
      </c>
    </row>
    <row r="307" ht="15.75" customHeight="1">
      <c r="A307" s="36" t="str">
        <f t="shared" si="1"/>
        <v>Estonia-Europe2001</v>
      </c>
      <c r="B307" s="36" t="s">
        <v>180</v>
      </c>
      <c r="C307" s="37">
        <v>6.61E8</v>
      </c>
      <c r="D307" s="36" t="s">
        <v>191</v>
      </c>
      <c r="E307" s="31" t="s">
        <v>77</v>
      </c>
      <c r="F307" s="37">
        <v>2.53E8</v>
      </c>
    </row>
    <row r="308" ht="15.75" customHeight="1">
      <c r="A308" s="36" t="str">
        <f t="shared" si="1"/>
        <v>Faeroe Islands-Europe2001</v>
      </c>
      <c r="B308" s="36" t="s">
        <v>180</v>
      </c>
      <c r="C308" s="36"/>
      <c r="D308" s="36" t="s">
        <v>192</v>
      </c>
      <c r="E308" s="31" t="s">
        <v>77</v>
      </c>
      <c r="F308" s="36"/>
    </row>
    <row r="309" ht="15.75" customHeight="1">
      <c r="A309" s="36" t="str">
        <f t="shared" si="1"/>
        <v>Finland-Europe2001</v>
      </c>
      <c r="B309" s="36" t="s">
        <v>180</v>
      </c>
      <c r="C309" s="37">
        <v>2.065E9</v>
      </c>
      <c r="D309" s="36" t="s">
        <v>193</v>
      </c>
      <c r="E309" s="31" t="s">
        <v>77</v>
      </c>
      <c r="F309" s="37">
        <v>2.442E9</v>
      </c>
    </row>
    <row r="310" ht="15.75" customHeight="1">
      <c r="A310" s="36" t="str">
        <f t="shared" si="1"/>
        <v>France-Europe2001</v>
      </c>
      <c r="B310" s="36" t="s">
        <v>180</v>
      </c>
      <c r="C310" s="37">
        <v>3.8385E10</v>
      </c>
      <c r="D310" s="36" t="s">
        <v>194</v>
      </c>
      <c r="E310" s="31" t="s">
        <v>77</v>
      </c>
      <c r="F310" s="37">
        <v>2.6749E10</v>
      </c>
    </row>
    <row r="311" ht="15.75" customHeight="1">
      <c r="A311" s="36" t="str">
        <f t="shared" si="1"/>
        <v>Germany-Europe2001</v>
      </c>
      <c r="B311" s="36" t="s">
        <v>180</v>
      </c>
      <c r="C311" s="37">
        <v>2.4175E10</v>
      </c>
      <c r="D311" s="36" t="s">
        <v>195</v>
      </c>
      <c r="E311" s="31" t="s">
        <v>77</v>
      </c>
      <c r="F311" s="37">
        <v>5.6529E10</v>
      </c>
    </row>
    <row r="312" ht="15.75" customHeight="1">
      <c r="A312" s="36" t="str">
        <f t="shared" si="1"/>
        <v>Greece-Europe2001</v>
      </c>
      <c r="B312" s="36" t="s">
        <v>180</v>
      </c>
      <c r="C312" s="37">
        <v>9.216E9</v>
      </c>
      <c r="D312" s="36" t="s">
        <v>196</v>
      </c>
      <c r="E312" s="31" t="s">
        <v>77</v>
      </c>
      <c r="F312" s="37">
        <v>4.189E9</v>
      </c>
    </row>
    <row r="313" ht="15.75" customHeight="1">
      <c r="A313" s="36" t="str">
        <f t="shared" si="1"/>
        <v>Hungary-Europe2001</v>
      </c>
      <c r="B313" s="36" t="s">
        <v>180</v>
      </c>
      <c r="C313" s="37">
        <v>4.191E9</v>
      </c>
      <c r="D313" s="36" t="s">
        <v>197</v>
      </c>
      <c r="E313" s="31" t="s">
        <v>77</v>
      </c>
      <c r="F313" s="37">
        <v>1.887E9</v>
      </c>
    </row>
    <row r="314" ht="15.75" customHeight="1">
      <c r="A314" s="36" t="str">
        <f t="shared" si="1"/>
        <v>Iceland-Europe2001</v>
      </c>
      <c r="B314" s="36" t="s">
        <v>180</v>
      </c>
      <c r="C314" s="37">
        <v>3.83E8</v>
      </c>
      <c r="D314" s="36" t="s">
        <v>198</v>
      </c>
      <c r="E314" s="31" t="s">
        <v>77</v>
      </c>
      <c r="F314" s="37">
        <v>3.72E8</v>
      </c>
    </row>
    <row r="315" ht="15.75" customHeight="1">
      <c r="A315" s="36" t="str">
        <f t="shared" si="1"/>
        <v>Ireland-Europe2001</v>
      </c>
      <c r="B315" s="36" t="s">
        <v>180</v>
      </c>
      <c r="C315" s="37">
        <v>3.789E9</v>
      </c>
      <c r="D315" s="36" t="s">
        <v>199</v>
      </c>
      <c r="E315" s="31" t="s">
        <v>77</v>
      </c>
      <c r="F315" s="37">
        <v>2.956E9</v>
      </c>
    </row>
    <row r="316" ht="15.75" customHeight="1">
      <c r="A316" s="36" t="str">
        <f t="shared" si="1"/>
        <v>Isle of Man-Europe2001</v>
      </c>
      <c r="B316" s="36" t="s">
        <v>180</v>
      </c>
      <c r="C316" s="36"/>
      <c r="D316" s="36" t="s">
        <v>200</v>
      </c>
      <c r="E316" s="31" t="s">
        <v>77</v>
      </c>
      <c r="F316" s="36"/>
    </row>
    <row r="317" ht="15.75" customHeight="1">
      <c r="A317" s="36" t="str">
        <f t="shared" si="1"/>
        <v>Italy-Europe2001</v>
      </c>
      <c r="B317" s="36" t="s">
        <v>180</v>
      </c>
      <c r="C317" s="37">
        <v>2.6916E10</v>
      </c>
      <c r="D317" s="36" t="s">
        <v>201</v>
      </c>
      <c r="E317" s="31" t="s">
        <v>77</v>
      </c>
      <c r="F317" s="37">
        <v>1.6997E10</v>
      </c>
    </row>
    <row r="318" ht="15.75" customHeight="1">
      <c r="A318" s="36" t="str">
        <f t="shared" si="1"/>
        <v>Kosovo-Europe2001</v>
      </c>
      <c r="B318" s="36" t="s">
        <v>180</v>
      </c>
      <c r="C318" s="36"/>
      <c r="D318" s="36" t="s">
        <v>202</v>
      </c>
      <c r="E318" s="31" t="s">
        <v>77</v>
      </c>
      <c r="F318" s="36"/>
    </row>
    <row r="319" ht="15.75" customHeight="1">
      <c r="A319" s="36" t="str">
        <f t="shared" si="1"/>
        <v>Latvia-Europe2001</v>
      </c>
      <c r="B319" s="36" t="s">
        <v>180</v>
      </c>
      <c r="C319" s="37">
        <v>1.53E8</v>
      </c>
      <c r="D319" s="36" t="s">
        <v>203</v>
      </c>
      <c r="E319" s="31" t="s">
        <v>77</v>
      </c>
      <c r="F319" s="37">
        <v>2.55E8</v>
      </c>
    </row>
    <row r="320" ht="15.75" customHeight="1">
      <c r="A320" s="36" t="str">
        <f t="shared" si="1"/>
        <v>Liechtenstein-Europe2001</v>
      </c>
      <c r="B320" s="36" t="s">
        <v>180</v>
      </c>
      <c r="C320" s="36"/>
      <c r="D320" s="36" t="s">
        <v>204</v>
      </c>
      <c r="E320" s="31" t="s">
        <v>77</v>
      </c>
      <c r="F320" s="36"/>
    </row>
    <row r="321" ht="15.75" customHeight="1">
      <c r="A321" s="36" t="str">
        <f t="shared" si="1"/>
        <v>Lithuania-Europe2001</v>
      </c>
      <c r="B321" s="36" t="s">
        <v>180</v>
      </c>
      <c r="C321" s="37">
        <v>4.25E8</v>
      </c>
      <c r="D321" s="36" t="s">
        <v>205</v>
      </c>
      <c r="E321" s="31" t="s">
        <v>77</v>
      </c>
      <c r="F321" s="37">
        <v>2.27E8</v>
      </c>
    </row>
    <row r="322" ht="15.75" customHeight="1">
      <c r="A322" s="36" t="str">
        <f t="shared" si="1"/>
        <v>Luxembourg-Europe2001</v>
      </c>
      <c r="B322" s="36" t="s">
        <v>180</v>
      </c>
      <c r="C322" s="37">
        <v>1.78E9</v>
      </c>
      <c r="D322" s="36" t="s">
        <v>206</v>
      </c>
      <c r="E322" s="31" t="s">
        <v>77</v>
      </c>
      <c r="F322" s="37">
        <v>1.464E9</v>
      </c>
    </row>
    <row r="323" ht="15.75" customHeight="1">
      <c r="A323" s="36" t="str">
        <f t="shared" si="1"/>
        <v>North Macedonia-Europe2001</v>
      </c>
      <c r="B323" s="36" t="s">
        <v>180</v>
      </c>
      <c r="C323" s="37">
        <v>4.9E7</v>
      </c>
      <c r="D323" s="36" t="s">
        <v>212</v>
      </c>
      <c r="E323" s="31" t="s">
        <v>77</v>
      </c>
      <c r="F323" s="37">
        <v>6.0E7</v>
      </c>
    </row>
    <row r="324" ht="15.75" customHeight="1">
      <c r="A324" s="36" t="str">
        <f t="shared" si="1"/>
        <v>Malta-Europe2001</v>
      </c>
      <c r="B324" s="36" t="s">
        <v>180</v>
      </c>
      <c r="C324" s="37">
        <v>7.04E8</v>
      </c>
      <c r="D324" s="36" t="s">
        <v>207</v>
      </c>
      <c r="E324" s="31" t="s">
        <v>77</v>
      </c>
      <c r="F324" s="37">
        <v>2.04E8</v>
      </c>
    </row>
    <row r="325" ht="15.75" customHeight="1">
      <c r="A325" s="36" t="str">
        <f t="shared" si="1"/>
        <v>Moldova-Europe2001</v>
      </c>
      <c r="B325" s="36" t="s">
        <v>180</v>
      </c>
      <c r="C325" s="37">
        <v>5.8E7</v>
      </c>
      <c r="D325" s="36" t="s">
        <v>208</v>
      </c>
      <c r="E325" s="31" t="s">
        <v>77</v>
      </c>
      <c r="F325" s="37">
        <v>9.0E7</v>
      </c>
    </row>
    <row r="326" ht="15.75" customHeight="1">
      <c r="A326" s="36" t="str">
        <f t="shared" si="1"/>
        <v>Monaco-Europe2001</v>
      </c>
      <c r="B326" s="36" t="s">
        <v>180</v>
      </c>
      <c r="C326" s="36"/>
      <c r="D326" s="36" t="s">
        <v>209</v>
      </c>
      <c r="E326" s="31" t="s">
        <v>77</v>
      </c>
      <c r="F326" s="36"/>
    </row>
    <row r="327" ht="15.75" customHeight="1">
      <c r="A327" s="36" t="str">
        <f t="shared" si="1"/>
        <v>Montenegro-Europe2001</v>
      </c>
      <c r="B327" s="36" t="s">
        <v>180</v>
      </c>
      <c r="C327" s="36"/>
      <c r="D327" s="36" t="s">
        <v>210</v>
      </c>
      <c r="E327" s="31" t="s">
        <v>77</v>
      </c>
      <c r="F327" s="36"/>
    </row>
    <row r="328" ht="15.75" customHeight="1">
      <c r="A328" s="36" t="str">
        <f t="shared" si="1"/>
        <v>Netherlands-Europe2001</v>
      </c>
      <c r="B328" s="36" t="s">
        <v>180</v>
      </c>
      <c r="C328" s="37">
        <v>1.1147E10</v>
      </c>
      <c r="D328" s="36" t="s">
        <v>211</v>
      </c>
      <c r="E328" s="31" t="s">
        <v>77</v>
      </c>
      <c r="F328" s="37">
        <v>1.3061E10</v>
      </c>
    </row>
    <row r="329" ht="15.75" customHeight="1">
      <c r="A329" s="36" t="str">
        <f t="shared" si="1"/>
        <v>Norway-Europe2001</v>
      </c>
      <c r="B329" s="36" t="s">
        <v>180</v>
      </c>
      <c r="C329" s="37">
        <v>2.38E9</v>
      </c>
      <c r="D329" s="36" t="s">
        <v>213</v>
      </c>
      <c r="E329" s="31" t="s">
        <v>77</v>
      </c>
      <c r="F329" s="37">
        <v>4.718E9</v>
      </c>
    </row>
    <row r="330" ht="15.75" customHeight="1">
      <c r="A330" s="36" t="str">
        <f t="shared" si="1"/>
        <v>Poland-Europe2001</v>
      </c>
      <c r="B330" s="36" t="s">
        <v>180</v>
      </c>
      <c r="C330" s="37">
        <v>5.121E9</v>
      </c>
      <c r="D330" s="36" t="s">
        <v>214</v>
      </c>
      <c r="E330" s="31" t="s">
        <v>77</v>
      </c>
      <c r="F330" s="37">
        <v>3.595E9</v>
      </c>
    </row>
    <row r="331" ht="15.75" customHeight="1">
      <c r="A331" s="36" t="str">
        <f t="shared" si="1"/>
        <v>Portugal-Europe2001</v>
      </c>
      <c r="B331" s="36" t="s">
        <v>180</v>
      </c>
      <c r="C331" s="37">
        <v>6.236E9</v>
      </c>
      <c r="D331" s="36" t="s">
        <v>215</v>
      </c>
      <c r="E331" s="31" t="s">
        <v>77</v>
      </c>
      <c r="F331" s="37">
        <v>2.606E9</v>
      </c>
    </row>
    <row r="332" ht="15.75" customHeight="1">
      <c r="A332" s="36" t="str">
        <f t="shared" si="1"/>
        <v>Romania-Europe2001</v>
      </c>
      <c r="B332" s="36" t="s">
        <v>180</v>
      </c>
      <c r="C332" s="37">
        <v>4.19E8</v>
      </c>
      <c r="D332" s="36" t="s">
        <v>216</v>
      </c>
      <c r="E332" s="31" t="s">
        <v>77</v>
      </c>
      <c r="F332" s="37">
        <v>4.75E8</v>
      </c>
    </row>
    <row r="333" ht="15.75" customHeight="1">
      <c r="A333" s="36" t="str">
        <f t="shared" si="1"/>
        <v>Russia-Europe2001</v>
      </c>
      <c r="B333" s="36" t="s">
        <v>180</v>
      </c>
      <c r="C333" s="37">
        <v>4.726E9</v>
      </c>
      <c r="D333" s="36" t="s">
        <v>217</v>
      </c>
      <c r="E333" s="31" t="s">
        <v>77</v>
      </c>
      <c r="F333" s="37">
        <v>9.76E9</v>
      </c>
    </row>
    <row r="334" ht="15.75" customHeight="1">
      <c r="A334" s="36" t="str">
        <f t="shared" si="1"/>
        <v>San Marino-Europe2001</v>
      </c>
      <c r="B334" s="36" t="s">
        <v>180</v>
      </c>
      <c r="C334" s="36"/>
      <c r="D334" s="36" t="s">
        <v>218</v>
      </c>
      <c r="E334" s="31" t="s">
        <v>77</v>
      </c>
      <c r="F334" s="36"/>
    </row>
    <row r="335" ht="15.75" customHeight="1">
      <c r="A335" s="36" t="str">
        <f t="shared" si="1"/>
        <v>Serbia-Europe2001</v>
      </c>
      <c r="B335" s="36" t="s">
        <v>180</v>
      </c>
      <c r="C335" s="36"/>
      <c r="D335" s="36" t="s">
        <v>219</v>
      </c>
      <c r="E335" s="31" t="s">
        <v>77</v>
      </c>
      <c r="F335" s="36"/>
    </row>
    <row r="336" ht="15.75" customHeight="1">
      <c r="A336" s="36" t="str">
        <f t="shared" si="1"/>
        <v>Slovakia-Europe2001</v>
      </c>
      <c r="B336" s="36" t="s">
        <v>180</v>
      </c>
      <c r="C336" s="37">
        <v>6.49E8</v>
      </c>
      <c r="D336" s="36" t="s">
        <v>220</v>
      </c>
      <c r="E336" s="31" t="s">
        <v>77</v>
      </c>
      <c r="F336" s="37">
        <v>3.4E8</v>
      </c>
    </row>
    <row r="337" ht="15.75" customHeight="1">
      <c r="A337" s="36" t="str">
        <f t="shared" si="1"/>
        <v>Slovenia-Europe2001</v>
      </c>
      <c r="B337" s="36" t="s">
        <v>180</v>
      </c>
      <c r="C337" s="37">
        <v>1.059E9</v>
      </c>
      <c r="D337" s="36" t="s">
        <v>221</v>
      </c>
      <c r="E337" s="31" t="s">
        <v>77</v>
      </c>
      <c r="F337" s="37">
        <v>5.6E8</v>
      </c>
    </row>
    <row r="338" ht="15.75" customHeight="1">
      <c r="A338" s="36" t="str">
        <f t="shared" si="1"/>
        <v>Spain-Europe2001</v>
      </c>
      <c r="B338" s="36" t="s">
        <v>180</v>
      </c>
      <c r="C338" s="37">
        <v>3.3829E10</v>
      </c>
      <c r="D338" s="36" t="s">
        <v>222</v>
      </c>
      <c r="E338" s="31" t="s">
        <v>77</v>
      </c>
      <c r="F338" s="37">
        <v>8.466E9</v>
      </c>
    </row>
    <row r="339" ht="15.75" customHeight="1">
      <c r="A339" s="36" t="str">
        <f t="shared" si="1"/>
        <v>Sweden-Europe2001</v>
      </c>
      <c r="B339" s="36" t="s">
        <v>180</v>
      </c>
      <c r="C339" s="37">
        <v>5.2E9</v>
      </c>
      <c r="D339" s="36" t="s">
        <v>223</v>
      </c>
      <c r="E339" s="31" t="s">
        <v>77</v>
      </c>
      <c r="F339" s="37">
        <v>7.916E9</v>
      </c>
    </row>
    <row r="340" ht="15.75" customHeight="1">
      <c r="A340" s="36" t="str">
        <f t="shared" si="1"/>
        <v>Switzerland-Europe2001</v>
      </c>
      <c r="B340" s="36" t="s">
        <v>180</v>
      </c>
      <c r="C340" s="37">
        <v>9.29E9</v>
      </c>
      <c r="D340" s="36" t="s">
        <v>224</v>
      </c>
      <c r="E340" s="31" t="s">
        <v>77</v>
      </c>
      <c r="F340" s="37">
        <v>7.085E9</v>
      </c>
    </row>
    <row r="341" ht="15.75" customHeight="1">
      <c r="A341" s="36" t="str">
        <f t="shared" si="1"/>
        <v>Turkey-Europe2001</v>
      </c>
      <c r="B341" s="36" t="s">
        <v>180</v>
      </c>
      <c r="C341" s="37">
        <v>1.0067E10</v>
      </c>
      <c r="D341" s="36" t="s">
        <v>225</v>
      </c>
      <c r="E341" s="31" t="s">
        <v>77</v>
      </c>
      <c r="F341" s="37">
        <v>1.738E9</v>
      </c>
    </row>
    <row r="342" ht="15.75" customHeight="1">
      <c r="A342" s="36" t="str">
        <f t="shared" si="1"/>
        <v>Ukraine-Europe2001</v>
      </c>
      <c r="B342" s="36" t="s">
        <v>180</v>
      </c>
      <c r="C342" s="37">
        <v>7.59E8</v>
      </c>
      <c r="D342" s="36" t="s">
        <v>226</v>
      </c>
      <c r="E342" s="31" t="s">
        <v>77</v>
      </c>
      <c r="F342" s="37">
        <v>6.76E8</v>
      </c>
    </row>
    <row r="343" ht="15.75" customHeight="1">
      <c r="A343" s="36" t="str">
        <f t="shared" si="1"/>
        <v>United Kingdom-Europe2001</v>
      </c>
      <c r="B343" s="36" t="s">
        <v>180</v>
      </c>
      <c r="C343" s="37">
        <v>2.6137E10</v>
      </c>
      <c r="D343" s="36" t="s">
        <v>227</v>
      </c>
      <c r="E343" s="31" t="s">
        <v>77</v>
      </c>
      <c r="F343" s="37">
        <v>4.641E10</v>
      </c>
    </row>
    <row r="344" ht="15.75" customHeight="1">
      <c r="A344" s="36" t="str">
        <f t="shared" si="1"/>
        <v>Bahrain-Middle East2001</v>
      </c>
      <c r="B344" s="36" t="s">
        <v>229</v>
      </c>
      <c r="C344" s="37">
        <v>8.86E8</v>
      </c>
      <c r="D344" s="36" t="s">
        <v>228</v>
      </c>
      <c r="E344" s="31" t="s">
        <v>77</v>
      </c>
      <c r="F344" s="37">
        <v>4.23E8</v>
      </c>
    </row>
    <row r="345" ht="15.75" customHeight="1">
      <c r="A345" s="36" t="str">
        <f t="shared" si="1"/>
        <v>Iran-Middle East2001</v>
      </c>
      <c r="B345" s="36" t="s">
        <v>229</v>
      </c>
      <c r="C345" s="37">
        <v>1.122E9</v>
      </c>
      <c r="D345" s="36" t="s">
        <v>230</v>
      </c>
      <c r="E345" s="31" t="s">
        <v>77</v>
      </c>
      <c r="F345" s="37">
        <v>7.14E8</v>
      </c>
    </row>
    <row r="346" ht="15.75" customHeight="1">
      <c r="A346" s="36" t="str">
        <f t="shared" si="1"/>
        <v>Iraq-Middle East2001</v>
      </c>
      <c r="B346" s="36" t="s">
        <v>229</v>
      </c>
      <c r="C346" s="37">
        <v>1.5E7</v>
      </c>
      <c r="D346" s="36" t="s">
        <v>231</v>
      </c>
      <c r="E346" s="31" t="s">
        <v>77</v>
      </c>
      <c r="F346" s="37">
        <v>3.1E7</v>
      </c>
    </row>
    <row r="347" ht="15.75" customHeight="1">
      <c r="A347" s="36" t="str">
        <f t="shared" si="1"/>
        <v>Israel-Middle East2001</v>
      </c>
      <c r="B347" s="36" t="s">
        <v>229</v>
      </c>
      <c r="C347" s="37">
        <v>2.854E9</v>
      </c>
      <c r="D347" s="36" t="s">
        <v>232</v>
      </c>
      <c r="E347" s="31" t="s">
        <v>77</v>
      </c>
      <c r="F347" s="37">
        <v>3.887E9</v>
      </c>
    </row>
    <row r="348" ht="15.75" customHeight="1">
      <c r="A348" s="36" t="str">
        <f t="shared" si="1"/>
        <v>Jordan-Middle East2001</v>
      </c>
      <c r="B348" s="36" t="s">
        <v>229</v>
      </c>
      <c r="C348" s="37">
        <v>8.84E8</v>
      </c>
      <c r="D348" s="36" t="s">
        <v>233</v>
      </c>
      <c r="E348" s="31" t="s">
        <v>77</v>
      </c>
      <c r="F348" s="37">
        <v>4.2E8</v>
      </c>
    </row>
    <row r="349" ht="15.75" customHeight="1">
      <c r="A349" s="36" t="str">
        <f t="shared" si="1"/>
        <v>Kuwait-Middle East2001</v>
      </c>
      <c r="B349" s="36" t="s">
        <v>229</v>
      </c>
      <c r="C349" s="37">
        <v>2.86E8</v>
      </c>
      <c r="D349" s="36" t="s">
        <v>234</v>
      </c>
      <c r="E349" s="31" t="s">
        <v>77</v>
      </c>
      <c r="F349" s="37">
        <v>3.207E9</v>
      </c>
    </row>
    <row r="350" ht="15.75" customHeight="1">
      <c r="A350" s="36" t="str">
        <f t="shared" si="1"/>
        <v>Lebanon-Middle East2001</v>
      </c>
      <c r="B350" s="36" t="s">
        <v>229</v>
      </c>
      <c r="C350" s="37">
        <v>8.37E8</v>
      </c>
      <c r="D350" s="36" t="s">
        <v>235</v>
      </c>
      <c r="E350" s="31" t="s">
        <v>77</v>
      </c>
      <c r="F350" s="36"/>
    </row>
    <row r="351" ht="15.75" customHeight="1">
      <c r="A351" s="36" t="str">
        <f t="shared" si="1"/>
        <v>Oman-Middle East2001</v>
      </c>
      <c r="B351" s="36" t="s">
        <v>229</v>
      </c>
      <c r="C351" s="37">
        <v>5.38E8</v>
      </c>
      <c r="D351" s="36" t="s">
        <v>236</v>
      </c>
      <c r="E351" s="31" t="s">
        <v>77</v>
      </c>
      <c r="F351" s="37">
        <v>7.03E8</v>
      </c>
    </row>
    <row r="352" ht="15.75" customHeight="1">
      <c r="A352" s="36" t="str">
        <f t="shared" si="1"/>
        <v>Qatar-Middle East2001</v>
      </c>
      <c r="B352" s="36" t="s">
        <v>229</v>
      </c>
      <c r="C352" s="37">
        <v>2.72E8</v>
      </c>
      <c r="D352" s="36" t="s">
        <v>237</v>
      </c>
      <c r="E352" s="31" t="s">
        <v>77</v>
      </c>
      <c r="F352" s="37">
        <v>3.66E8</v>
      </c>
    </row>
    <row r="353" ht="15.75" customHeight="1">
      <c r="A353" s="36" t="str">
        <f t="shared" si="1"/>
        <v>Saudi Arabia-Middle East2001</v>
      </c>
      <c r="B353" s="36" t="s">
        <v>229</v>
      </c>
      <c r="C353" s="36"/>
      <c r="D353" s="36" t="s">
        <v>238</v>
      </c>
      <c r="E353" s="31" t="s">
        <v>77</v>
      </c>
      <c r="F353" s="36"/>
    </row>
    <row r="354" ht="15.75" customHeight="1">
      <c r="A354" s="36" t="str">
        <f t="shared" si="1"/>
        <v>Syria-Middle East2001</v>
      </c>
      <c r="B354" s="36" t="s">
        <v>229</v>
      </c>
      <c r="C354" s="37">
        <v>1.15E9</v>
      </c>
      <c r="D354" s="36" t="s">
        <v>239</v>
      </c>
      <c r="E354" s="31" t="s">
        <v>77</v>
      </c>
      <c r="F354" s="37">
        <v>6.7E8</v>
      </c>
    </row>
    <row r="355" ht="15.75" customHeight="1">
      <c r="A355" s="36" t="str">
        <f t="shared" si="1"/>
        <v>United Arab Emirates-Middle East2001</v>
      </c>
      <c r="B355" s="36" t="s">
        <v>229</v>
      </c>
      <c r="C355" s="37">
        <v>1.2E9</v>
      </c>
      <c r="D355" s="36" t="s">
        <v>240</v>
      </c>
      <c r="E355" s="31" t="s">
        <v>77</v>
      </c>
      <c r="F355" s="37">
        <v>3.321E9</v>
      </c>
    </row>
    <row r="356" ht="15.75" customHeight="1">
      <c r="A356" s="36" t="str">
        <f t="shared" si="1"/>
        <v>Yemen-Middle East2001</v>
      </c>
      <c r="B356" s="36" t="s">
        <v>229</v>
      </c>
      <c r="C356" s="37">
        <v>3.8E7</v>
      </c>
      <c r="D356" s="36" t="s">
        <v>241</v>
      </c>
      <c r="E356" s="31" t="s">
        <v>77</v>
      </c>
      <c r="F356" s="37">
        <v>1.36E8</v>
      </c>
    </row>
    <row r="357" ht="15.75" customHeight="1">
      <c r="A357" s="36" t="str">
        <f t="shared" si="1"/>
        <v>American Samoa-Oceania2001</v>
      </c>
      <c r="B357" s="36" t="s">
        <v>243</v>
      </c>
      <c r="C357" s="36"/>
      <c r="D357" s="36" t="s">
        <v>242</v>
      </c>
      <c r="E357" s="31" t="s">
        <v>77</v>
      </c>
      <c r="F357" s="36"/>
    </row>
    <row r="358" ht="15.75" customHeight="1">
      <c r="A358" s="36" t="str">
        <f t="shared" si="1"/>
        <v>Australia-Oceania2001</v>
      </c>
      <c r="B358" s="36" t="s">
        <v>243</v>
      </c>
      <c r="C358" s="37">
        <v>1.2804E10</v>
      </c>
      <c r="D358" s="36" t="s">
        <v>244</v>
      </c>
      <c r="E358" s="31" t="s">
        <v>77</v>
      </c>
      <c r="F358" s="37">
        <v>8.053E9</v>
      </c>
    </row>
    <row r="359" ht="15.75" customHeight="1">
      <c r="A359" s="36" t="str">
        <f t="shared" si="1"/>
        <v>Fiji-Oceania2001</v>
      </c>
      <c r="B359" s="36" t="s">
        <v>243</v>
      </c>
      <c r="C359" s="37">
        <v>3.16E8</v>
      </c>
      <c r="D359" s="36" t="s">
        <v>245</v>
      </c>
      <c r="E359" s="31" t="s">
        <v>77</v>
      </c>
      <c r="F359" s="37">
        <v>8.4E7</v>
      </c>
    </row>
    <row r="360" ht="15.75" customHeight="1">
      <c r="A360" s="36" t="str">
        <f t="shared" si="1"/>
        <v>French Polynesia-Oceania2001</v>
      </c>
      <c r="B360" s="36" t="s">
        <v>243</v>
      </c>
      <c r="C360" s="36"/>
      <c r="D360" s="36" t="s">
        <v>246</v>
      </c>
      <c r="E360" s="31" t="s">
        <v>77</v>
      </c>
      <c r="F360" s="36"/>
    </row>
    <row r="361" ht="15.75" customHeight="1">
      <c r="A361" s="36" t="str">
        <f t="shared" si="1"/>
        <v>Guam-Oceania2001</v>
      </c>
      <c r="B361" s="36" t="s">
        <v>243</v>
      </c>
      <c r="C361" s="36"/>
      <c r="D361" s="36" t="s">
        <v>247</v>
      </c>
      <c r="E361" s="31" t="s">
        <v>77</v>
      </c>
      <c r="F361" s="36"/>
    </row>
    <row r="362" ht="15.75" customHeight="1">
      <c r="A362" s="36" t="str">
        <f t="shared" si="1"/>
        <v>Kiribati-Oceania2001</v>
      </c>
      <c r="B362" s="36" t="s">
        <v>243</v>
      </c>
      <c r="C362" s="37">
        <v>3200000.0</v>
      </c>
      <c r="D362" s="36" t="s">
        <v>248</v>
      </c>
      <c r="E362" s="31" t="s">
        <v>77</v>
      </c>
      <c r="F362" s="36"/>
    </row>
    <row r="363" ht="15.75" customHeight="1">
      <c r="A363" s="36" t="str">
        <f t="shared" si="1"/>
        <v>Marshall Islands-Oceania2001</v>
      </c>
      <c r="B363" s="36" t="s">
        <v>243</v>
      </c>
      <c r="C363" s="37">
        <v>3100000.0</v>
      </c>
      <c r="D363" s="36" t="s">
        <v>249</v>
      </c>
      <c r="E363" s="31" t="s">
        <v>77</v>
      </c>
      <c r="F363" s="37">
        <v>300000.0</v>
      </c>
    </row>
    <row r="364" ht="15.75" customHeight="1">
      <c r="A364" s="36" t="str">
        <f t="shared" si="1"/>
        <v>Micronesia, Fed. Sts.-Oceania2001</v>
      </c>
      <c r="B364" s="36" t="s">
        <v>243</v>
      </c>
      <c r="C364" s="37">
        <v>1.5E7</v>
      </c>
      <c r="D364" s="36" t="s">
        <v>250</v>
      </c>
      <c r="E364" s="31" t="s">
        <v>77</v>
      </c>
      <c r="F364" s="37">
        <v>5000000.0</v>
      </c>
    </row>
    <row r="365" ht="15.75" customHeight="1">
      <c r="A365" s="36" t="str">
        <f t="shared" si="1"/>
        <v>New Caledonia-Oceania2001</v>
      </c>
      <c r="B365" s="36" t="s">
        <v>243</v>
      </c>
      <c r="C365" s="37">
        <v>9.4E7</v>
      </c>
      <c r="D365" s="36" t="s">
        <v>251</v>
      </c>
      <c r="E365" s="31" t="s">
        <v>77</v>
      </c>
      <c r="F365" s="36"/>
    </row>
    <row r="366" ht="15.75" customHeight="1">
      <c r="A366" s="36" t="str">
        <f t="shared" si="1"/>
        <v>New Zealand-Oceania2001</v>
      </c>
      <c r="B366" s="36" t="s">
        <v>243</v>
      </c>
      <c r="C366" s="37">
        <v>2.34E9</v>
      </c>
      <c r="D366" s="36" t="s">
        <v>252</v>
      </c>
      <c r="E366" s="31" t="s">
        <v>77</v>
      </c>
      <c r="F366" s="37">
        <v>1.255E9</v>
      </c>
    </row>
    <row r="367" ht="15.75" customHeight="1">
      <c r="A367" s="36" t="str">
        <f t="shared" si="1"/>
        <v>Papua New Guinea-Oceania2001</v>
      </c>
      <c r="B367" s="36" t="s">
        <v>243</v>
      </c>
      <c r="C367" s="37">
        <v>5200000.0</v>
      </c>
      <c r="D367" s="36" t="s">
        <v>253</v>
      </c>
      <c r="E367" s="31" t="s">
        <v>77</v>
      </c>
      <c r="F367" s="37">
        <v>3.8E7</v>
      </c>
    </row>
    <row r="368" ht="15.75" customHeight="1">
      <c r="A368" s="36" t="str">
        <f t="shared" si="1"/>
        <v>Samoa-Oceania2001</v>
      </c>
      <c r="B368" s="36" t="s">
        <v>243</v>
      </c>
      <c r="C368" s="37">
        <v>3.9E7</v>
      </c>
      <c r="D368" s="36" t="s">
        <v>254</v>
      </c>
      <c r="E368" s="31" t="s">
        <v>77</v>
      </c>
      <c r="F368" s="36"/>
    </row>
    <row r="369" ht="15.75" customHeight="1">
      <c r="A369" s="36" t="str">
        <f t="shared" si="1"/>
        <v>Solomon Islands-Oceania2001</v>
      </c>
      <c r="B369" s="36" t="s">
        <v>243</v>
      </c>
      <c r="C369" s="37">
        <v>8800000.0</v>
      </c>
      <c r="D369" s="36" t="s">
        <v>255</v>
      </c>
      <c r="E369" s="31" t="s">
        <v>77</v>
      </c>
      <c r="F369" s="37">
        <v>1.05E7</v>
      </c>
    </row>
    <row r="370" ht="15.75" customHeight="1">
      <c r="A370" s="36" t="str">
        <f t="shared" si="1"/>
        <v>Tonga-Oceania2001</v>
      </c>
      <c r="B370" s="36" t="s">
        <v>243</v>
      </c>
      <c r="C370" s="37">
        <v>6800000.0</v>
      </c>
      <c r="D370" s="36" t="s">
        <v>256</v>
      </c>
      <c r="E370" s="31" t="s">
        <v>77</v>
      </c>
      <c r="F370" s="37">
        <v>3200000.0</v>
      </c>
    </row>
    <row r="371" ht="15.75" customHeight="1">
      <c r="A371" s="36" t="str">
        <f t="shared" si="1"/>
        <v>Vanuatu-Oceania2001</v>
      </c>
      <c r="B371" s="36" t="s">
        <v>243</v>
      </c>
      <c r="C371" s="37">
        <v>5.8E7</v>
      </c>
      <c r="D371" s="36" t="s">
        <v>257</v>
      </c>
      <c r="E371" s="31" t="s">
        <v>77</v>
      </c>
      <c r="F371" s="37">
        <v>8000000.0</v>
      </c>
    </row>
    <row r="372" ht="15.75" customHeight="1">
      <c r="A372" s="36" t="str">
        <f t="shared" si="1"/>
        <v>Antigua and Barbuda-The Americas2001</v>
      </c>
      <c r="B372" s="36" t="s">
        <v>259</v>
      </c>
      <c r="C372" s="37">
        <v>2.72E8</v>
      </c>
      <c r="D372" s="36" t="s">
        <v>258</v>
      </c>
      <c r="E372" s="31" t="s">
        <v>77</v>
      </c>
      <c r="F372" s="37">
        <v>3.2E7</v>
      </c>
    </row>
    <row r="373" ht="15.75" customHeight="1">
      <c r="A373" s="36" t="str">
        <f t="shared" si="1"/>
        <v>Argentina-The Americas2001</v>
      </c>
      <c r="B373" s="36" t="s">
        <v>259</v>
      </c>
      <c r="C373" s="37">
        <v>2.756E9</v>
      </c>
      <c r="D373" s="36" t="s">
        <v>260</v>
      </c>
      <c r="E373" s="31" t="s">
        <v>77</v>
      </c>
      <c r="F373" s="37">
        <v>4.888E9</v>
      </c>
    </row>
    <row r="374" ht="15.75" customHeight="1">
      <c r="A374" s="36" t="str">
        <f t="shared" si="1"/>
        <v>Aruba-The Americas2001</v>
      </c>
      <c r="B374" s="36" t="s">
        <v>259</v>
      </c>
      <c r="C374" s="37">
        <v>8.25E8</v>
      </c>
      <c r="D374" s="36" t="s">
        <v>261</v>
      </c>
      <c r="E374" s="31" t="s">
        <v>77</v>
      </c>
      <c r="F374" s="37">
        <v>1.56E8</v>
      </c>
    </row>
    <row r="375" ht="15.75" customHeight="1">
      <c r="A375" s="36" t="str">
        <f t="shared" si="1"/>
        <v>Bahamas, The-The Americas2001</v>
      </c>
      <c r="B375" s="36" t="s">
        <v>259</v>
      </c>
      <c r="C375" s="37">
        <v>1.665E9</v>
      </c>
      <c r="D375" s="36" t="s">
        <v>262</v>
      </c>
      <c r="E375" s="31" t="s">
        <v>77</v>
      </c>
      <c r="F375" s="37">
        <v>3.42E8</v>
      </c>
    </row>
    <row r="376" ht="15.75" customHeight="1">
      <c r="A376" s="36" t="str">
        <f t="shared" si="1"/>
        <v>Barbados-The Americas2001</v>
      </c>
      <c r="B376" s="36" t="s">
        <v>259</v>
      </c>
      <c r="C376" s="37">
        <v>7.06E8</v>
      </c>
      <c r="D376" s="36" t="s">
        <v>263</v>
      </c>
      <c r="E376" s="31" t="s">
        <v>77</v>
      </c>
      <c r="F376" s="37">
        <v>1.49E8</v>
      </c>
    </row>
    <row r="377" ht="15.75" customHeight="1">
      <c r="A377" s="36" t="str">
        <f t="shared" si="1"/>
        <v>Belize-The Americas2001</v>
      </c>
      <c r="B377" s="36" t="s">
        <v>259</v>
      </c>
      <c r="C377" s="37">
        <v>1.11E8</v>
      </c>
      <c r="D377" s="36" t="s">
        <v>264</v>
      </c>
      <c r="E377" s="31" t="s">
        <v>77</v>
      </c>
      <c r="F377" s="37">
        <v>4.5E7</v>
      </c>
    </row>
    <row r="378" ht="15.75" customHeight="1">
      <c r="A378" s="36" t="str">
        <f t="shared" si="1"/>
        <v>Bermuda-The Americas2001</v>
      </c>
      <c r="B378" s="36" t="s">
        <v>259</v>
      </c>
      <c r="C378" s="37">
        <v>3.51E8</v>
      </c>
      <c r="D378" s="36" t="s">
        <v>265</v>
      </c>
      <c r="E378" s="31" t="s">
        <v>77</v>
      </c>
      <c r="F378" s="36"/>
    </row>
    <row r="379" ht="15.75" customHeight="1">
      <c r="A379" s="36" t="str">
        <f t="shared" si="1"/>
        <v>Bolivia-The Americas2001</v>
      </c>
      <c r="B379" s="36" t="s">
        <v>259</v>
      </c>
      <c r="C379" s="37">
        <v>1.19E8</v>
      </c>
      <c r="D379" s="36" t="s">
        <v>266</v>
      </c>
      <c r="E379" s="31" t="s">
        <v>77</v>
      </c>
      <c r="F379" s="37">
        <v>1.14E8</v>
      </c>
    </row>
    <row r="380" ht="15.75" customHeight="1">
      <c r="A380" s="36" t="str">
        <f t="shared" si="1"/>
        <v>Brazil-The Americas2001</v>
      </c>
      <c r="B380" s="36" t="s">
        <v>259</v>
      </c>
      <c r="C380" s="37">
        <v>1.844E9</v>
      </c>
      <c r="D380" s="36" t="s">
        <v>267</v>
      </c>
      <c r="E380" s="31" t="s">
        <v>77</v>
      </c>
      <c r="F380" s="37">
        <v>3.765E9</v>
      </c>
    </row>
    <row r="381" ht="15.75" customHeight="1">
      <c r="A381" s="36" t="str">
        <f t="shared" si="1"/>
        <v>Canada-The Americas2001</v>
      </c>
      <c r="B381" s="36" t="s">
        <v>259</v>
      </c>
      <c r="C381" s="37">
        <v>1.268E10</v>
      </c>
      <c r="D381" s="36" t="s">
        <v>268</v>
      </c>
      <c r="E381" s="31" t="s">
        <v>77</v>
      </c>
      <c r="F381" s="37">
        <v>1.4634E10</v>
      </c>
    </row>
    <row r="382" ht="15.75" customHeight="1">
      <c r="A382" s="36" t="str">
        <f t="shared" si="1"/>
        <v>Cayman Islands-The Americas2001</v>
      </c>
      <c r="B382" s="36" t="s">
        <v>259</v>
      </c>
      <c r="C382" s="37">
        <v>5.85E8</v>
      </c>
      <c r="D382" s="36" t="s">
        <v>269</v>
      </c>
      <c r="E382" s="31" t="s">
        <v>77</v>
      </c>
      <c r="F382" s="36"/>
    </row>
    <row r="383" ht="15.75" customHeight="1">
      <c r="A383" s="36" t="str">
        <f t="shared" si="1"/>
        <v>Chile-The Americas2001</v>
      </c>
      <c r="B383" s="36" t="s">
        <v>259</v>
      </c>
      <c r="C383" s="37">
        <v>1.184E9</v>
      </c>
      <c r="D383" s="36" t="s">
        <v>270</v>
      </c>
      <c r="E383" s="31" t="s">
        <v>77</v>
      </c>
      <c r="F383" s="37">
        <v>9.39E8</v>
      </c>
    </row>
    <row r="384" ht="15.75" customHeight="1">
      <c r="A384" s="36" t="str">
        <f t="shared" si="1"/>
        <v>Colombia-The Americas2001</v>
      </c>
      <c r="B384" s="36" t="s">
        <v>259</v>
      </c>
      <c r="C384" s="37">
        <v>1.483E9</v>
      </c>
      <c r="D384" s="36" t="s">
        <v>271</v>
      </c>
      <c r="E384" s="31" t="s">
        <v>77</v>
      </c>
      <c r="F384" s="37">
        <v>1.556E9</v>
      </c>
    </row>
    <row r="385" ht="15.75" customHeight="1">
      <c r="A385" s="36" t="str">
        <f t="shared" si="1"/>
        <v>Costa Rica-The Americas2001</v>
      </c>
      <c r="B385" s="36" t="s">
        <v>259</v>
      </c>
      <c r="C385" s="37">
        <v>1.339E9</v>
      </c>
      <c r="D385" s="36" t="s">
        <v>272</v>
      </c>
      <c r="E385" s="31" t="s">
        <v>77</v>
      </c>
      <c r="F385" s="37">
        <v>4.34E8</v>
      </c>
    </row>
    <row r="386" ht="15.75" customHeight="1">
      <c r="A386" s="36" t="str">
        <f t="shared" si="1"/>
        <v>Cuba-The Americas2001</v>
      </c>
      <c r="B386" s="36" t="s">
        <v>259</v>
      </c>
      <c r="C386" s="37">
        <v>1.84E9</v>
      </c>
      <c r="D386" s="36" t="s">
        <v>273</v>
      </c>
      <c r="E386" s="31" t="s">
        <v>77</v>
      </c>
      <c r="F386" s="36"/>
    </row>
    <row r="387" ht="15.75" customHeight="1">
      <c r="A387" s="36" t="str">
        <f t="shared" si="1"/>
        <v>Curacao-The Americas2001</v>
      </c>
      <c r="B387" s="36" t="s">
        <v>259</v>
      </c>
      <c r="C387" s="37">
        <v>2.71E8</v>
      </c>
      <c r="D387" s="36" t="s">
        <v>274</v>
      </c>
      <c r="E387" s="31" t="s">
        <v>77</v>
      </c>
      <c r="F387" s="36"/>
    </row>
    <row r="388" ht="15.75" customHeight="1">
      <c r="A388" s="36" t="str">
        <f t="shared" si="1"/>
        <v>Dominica-The Americas2001</v>
      </c>
      <c r="B388" s="36" t="s">
        <v>259</v>
      </c>
      <c r="C388" s="37">
        <v>4.6E7</v>
      </c>
      <c r="D388" s="36" t="s">
        <v>275</v>
      </c>
      <c r="E388" s="31" t="s">
        <v>77</v>
      </c>
      <c r="F388" s="37">
        <v>9000000.0</v>
      </c>
    </row>
    <row r="389" ht="15.75" customHeight="1">
      <c r="A389" s="36" t="str">
        <f t="shared" si="1"/>
        <v>Dominican Republic-The Americas2001</v>
      </c>
      <c r="B389" s="36" t="s">
        <v>259</v>
      </c>
      <c r="C389" s="37">
        <v>2.798E9</v>
      </c>
      <c r="D389" s="36" t="s">
        <v>276</v>
      </c>
      <c r="E389" s="31" t="s">
        <v>77</v>
      </c>
      <c r="F389" s="37">
        <v>4.25E8</v>
      </c>
    </row>
    <row r="390" ht="15.75" customHeight="1">
      <c r="A390" s="36" t="str">
        <f t="shared" si="1"/>
        <v>Ecuador-The Americas2001</v>
      </c>
      <c r="B390" s="36" t="s">
        <v>259</v>
      </c>
      <c r="C390" s="37">
        <v>4.38E8</v>
      </c>
      <c r="D390" s="36" t="s">
        <v>277</v>
      </c>
      <c r="E390" s="31" t="s">
        <v>77</v>
      </c>
      <c r="F390" s="37">
        <v>4.65E8</v>
      </c>
    </row>
    <row r="391" ht="15.75" customHeight="1">
      <c r="A391" s="36" t="str">
        <f t="shared" si="1"/>
        <v>El Salvador-The Americas2001</v>
      </c>
      <c r="B391" s="36" t="s">
        <v>259</v>
      </c>
      <c r="C391" s="37">
        <v>4.52E8</v>
      </c>
      <c r="D391" s="36" t="s">
        <v>278</v>
      </c>
      <c r="E391" s="31" t="s">
        <v>77</v>
      </c>
      <c r="F391" s="37">
        <v>2.47E8</v>
      </c>
    </row>
    <row r="392" ht="15.75" customHeight="1">
      <c r="A392" s="36" t="str">
        <f t="shared" si="1"/>
        <v>Greenland-The Americas2001</v>
      </c>
      <c r="B392" s="36" t="s">
        <v>259</v>
      </c>
      <c r="C392" s="36"/>
      <c r="D392" s="36" t="s">
        <v>279</v>
      </c>
      <c r="E392" s="31" t="s">
        <v>77</v>
      </c>
      <c r="F392" s="36"/>
    </row>
    <row r="393" ht="15.75" customHeight="1">
      <c r="A393" s="36" t="str">
        <f t="shared" si="1"/>
        <v>Grenada-The Americas2001</v>
      </c>
      <c r="B393" s="36" t="s">
        <v>259</v>
      </c>
      <c r="C393" s="37">
        <v>8.3E7</v>
      </c>
      <c r="D393" s="36" t="s">
        <v>280</v>
      </c>
      <c r="E393" s="31" t="s">
        <v>77</v>
      </c>
      <c r="F393" s="37">
        <v>8000000.0</v>
      </c>
    </row>
    <row r="394" ht="15.75" customHeight="1">
      <c r="A394" s="36" t="str">
        <f t="shared" si="1"/>
        <v>Guatemala-The Americas2001</v>
      </c>
      <c r="B394" s="36" t="s">
        <v>259</v>
      </c>
      <c r="C394" s="37">
        <v>5.88E8</v>
      </c>
      <c r="D394" s="36" t="s">
        <v>281</v>
      </c>
      <c r="E394" s="31" t="s">
        <v>77</v>
      </c>
      <c r="F394" s="37">
        <v>2.66E8</v>
      </c>
    </row>
    <row r="395" ht="15.75" customHeight="1">
      <c r="A395" s="36" t="str">
        <f t="shared" si="1"/>
        <v>Guyana-The Americas2001</v>
      </c>
      <c r="B395" s="36" t="s">
        <v>259</v>
      </c>
      <c r="C395" s="37">
        <v>6.5E7</v>
      </c>
      <c r="D395" s="36" t="s">
        <v>282</v>
      </c>
      <c r="E395" s="31" t="s">
        <v>77</v>
      </c>
      <c r="F395" s="37">
        <v>6.2E7</v>
      </c>
    </row>
    <row r="396" ht="15.75" customHeight="1">
      <c r="A396" s="36" t="str">
        <f t="shared" si="1"/>
        <v>Haiti-The Americas2001</v>
      </c>
      <c r="B396" s="36" t="s">
        <v>259</v>
      </c>
      <c r="C396" s="37">
        <v>1.05E8</v>
      </c>
      <c r="D396" s="36" t="s">
        <v>283</v>
      </c>
      <c r="E396" s="31" t="s">
        <v>77</v>
      </c>
      <c r="F396" s="37">
        <v>1.68E8</v>
      </c>
    </row>
    <row r="397" ht="15.75" customHeight="1">
      <c r="A397" s="36" t="str">
        <f t="shared" si="1"/>
        <v>Honduras-The Americas2001</v>
      </c>
      <c r="B397" s="36" t="s">
        <v>259</v>
      </c>
      <c r="C397" s="37">
        <v>2.6E8</v>
      </c>
      <c r="D397" s="36" t="s">
        <v>284</v>
      </c>
      <c r="E397" s="31" t="s">
        <v>77</v>
      </c>
      <c r="F397" s="37">
        <v>2.05E8</v>
      </c>
    </row>
    <row r="398" ht="15.75" customHeight="1">
      <c r="A398" s="36" t="str">
        <f t="shared" si="1"/>
        <v>Jamaica-The Americas2001</v>
      </c>
      <c r="B398" s="36" t="s">
        <v>259</v>
      </c>
      <c r="C398" s="37">
        <v>1.494E9</v>
      </c>
      <c r="D398" s="36" t="s">
        <v>285</v>
      </c>
      <c r="E398" s="31" t="s">
        <v>77</v>
      </c>
      <c r="F398" s="37">
        <v>2.27E8</v>
      </c>
    </row>
    <row r="399" ht="15.75" customHeight="1">
      <c r="A399" s="36" t="str">
        <f t="shared" si="1"/>
        <v>Mexico-The Americas2001</v>
      </c>
      <c r="B399" s="36" t="s">
        <v>259</v>
      </c>
      <c r="C399" s="37">
        <v>9.19E9</v>
      </c>
      <c r="D399" s="36" t="s">
        <v>286</v>
      </c>
      <c r="E399" s="31" t="s">
        <v>77</v>
      </c>
      <c r="F399" s="37">
        <v>6.685E9</v>
      </c>
    </row>
    <row r="400" ht="15.75" customHeight="1">
      <c r="A400" s="36" t="str">
        <f t="shared" si="1"/>
        <v>Nicaragua-The Americas2001</v>
      </c>
      <c r="B400" s="36" t="s">
        <v>259</v>
      </c>
      <c r="C400" s="37">
        <v>1.35E8</v>
      </c>
      <c r="D400" s="36" t="s">
        <v>287</v>
      </c>
      <c r="E400" s="31" t="s">
        <v>77</v>
      </c>
      <c r="F400" s="37">
        <v>1.28E8</v>
      </c>
    </row>
    <row r="401" ht="15.75" customHeight="1">
      <c r="A401" s="36" t="str">
        <f t="shared" si="1"/>
        <v>Panama-The Americas2001</v>
      </c>
      <c r="B401" s="36" t="s">
        <v>259</v>
      </c>
      <c r="C401" s="37">
        <v>6.65E8</v>
      </c>
      <c r="D401" s="36" t="s">
        <v>288</v>
      </c>
      <c r="E401" s="31" t="s">
        <v>77</v>
      </c>
      <c r="F401" s="37">
        <v>2.27E8</v>
      </c>
    </row>
    <row r="402" ht="15.75" customHeight="1">
      <c r="A402" s="36" t="str">
        <f t="shared" si="1"/>
        <v>Paraguay-The Americas2001</v>
      </c>
      <c r="B402" s="36" t="s">
        <v>259</v>
      </c>
      <c r="C402" s="37">
        <v>9.1E7</v>
      </c>
      <c r="D402" s="36" t="s">
        <v>289</v>
      </c>
      <c r="E402" s="31" t="s">
        <v>77</v>
      </c>
      <c r="F402" s="37">
        <v>1.3E8</v>
      </c>
    </row>
    <row r="403" ht="15.75" customHeight="1">
      <c r="A403" s="36" t="str">
        <f t="shared" si="1"/>
        <v>Peru-The Americas2001</v>
      </c>
      <c r="B403" s="36" t="s">
        <v>259</v>
      </c>
      <c r="C403" s="37">
        <v>7.63E8</v>
      </c>
      <c r="D403" s="36" t="s">
        <v>290</v>
      </c>
      <c r="E403" s="31" t="s">
        <v>77</v>
      </c>
      <c r="F403" s="37">
        <v>7.73E8</v>
      </c>
    </row>
    <row r="404" ht="15.75" customHeight="1">
      <c r="A404" s="36" t="str">
        <f t="shared" si="1"/>
        <v>Puerto Rico-The Americas2001</v>
      </c>
      <c r="B404" s="36" t="s">
        <v>259</v>
      </c>
      <c r="C404" s="37">
        <v>2.728E9</v>
      </c>
      <c r="D404" s="36" t="s">
        <v>291</v>
      </c>
      <c r="E404" s="31" t="s">
        <v>77</v>
      </c>
      <c r="F404" s="37">
        <v>1.456E9</v>
      </c>
    </row>
    <row r="405" ht="15.75" customHeight="1">
      <c r="A405" s="36" t="str">
        <f t="shared" si="1"/>
        <v>Sint Maarten (Dutch part)-The Americas2001</v>
      </c>
      <c r="B405" s="36" t="s">
        <v>259</v>
      </c>
      <c r="C405" s="37">
        <v>4.84E8</v>
      </c>
      <c r="D405" s="36" t="s">
        <v>292</v>
      </c>
      <c r="E405" s="31" t="s">
        <v>77</v>
      </c>
      <c r="F405" s="37">
        <v>1.37E8</v>
      </c>
    </row>
    <row r="406" ht="15.75" customHeight="1">
      <c r="A406" s="36" t="str">
        <f t="shared" si="1"/>
        <v>St. Kitts and Nevis-The Americas2001</v>
      </c>
      <c r="B406" s="36" t="s">
        <v>259</v>
      </c>
      <c r="C406" s="37">
        <v>6.2E7</v>
      </c>
      <c r="D406" s="36" t="s">
        <v>293</v>
      </c>
      <c r="E406" s="31" t="s">
        <v>77</v>
      </c>
      <c r="F406" s="37">
        <v>8000000.0</v>
      </c>
    </row>
    <row r="407" ht="15.75" customHeight="1">
      <c r="A407" s="36" t="str">
        <f t="shared" si="1"/>
        <v>St. Lucia-The Americas2001</v>
      </c>
      <c r="B407" s="36" t="s">
        <v>259</v>
      </c>
      <c r="C407" s="37">
        <v>2.33E8</v>
      </c>
      <c r="D407" s="36" t="s">
        <v>294</v>
      </c>
      <c r="E407" s="31" t="s">
        <v>77</v>
      </c>
      <c r="F407" s="37">
        <v>3.2E7</v>
      </c>
    </row>
    <row r="408" ht="15.75" customHeight="1">
      <c r="A408" s="36" t="str">
        <f t="shared" si="1"/>
        <v>St. Martin (French part)-The Americas2001</v>
      </c>
      <c r="B408" s="36" t="s">
        <v>259</v>
      </c>
      <c r="C408" s="36"/>
      <c r="D408" s="36" t="s">
        <v>295</v>
      </c>
      <c r="E408" s="31" t="s">
        <v>77</v>
      </c>
      <c r="F408" s="36"/>
    </row>
    <row r="409" ht="15.75" customHeight="1">
      <c r="A409" s="36" t="str">
        <f t="shared" si="1"/>
        <v>St. Vincent and the Grenadines-The Americas2001</v>
      </c>
      <c r="B409" s="36" t="s">
        <v>259</v>
      </c>
      <c r="C409" s="37">
        <v>8.9E7</v>
      </c>
      <c r="D409" s="36" t="s">
        <v>296</v>
      </c>
      <c r="E409" s="31" t="s">
        <v>77</v>
      </c>
      <c r="F409" s="37">
        <v>1.2E7</v>
      </c>
    </row>
    <row r="410" ht="15.75" customHeight="1">
      <c r="A410" s="36" t="str">
        <f t="shared" si="1"/>
        <v>Suriname-The Americas2001</v>
      </c>
      <c r="B410" s="36" t="s">
        <v>259</v>
      </c>
      <c r="C410" s="37">
        <v>2.6E7</v>
      </c>
      <c r="D410" s="36" t="s">
        <v>297</v>
      </c>
      <c r="E410" s="31" t="s">
        <v>77</v>
      </c>
      <c r="F410" s="37">
        <v>6.2E7</v>
      </c>
    </row>
    <row r="411" ht="15.75" customHeight="1">
      <c r="A411" s="36" t="str">
        <f t="shared" si="1"/>
        <v>Trinidad and Tobago-The Americas2001</v>
      </c>
      <c r="B411" s="36" t="s">
        <v>259</v>
      </c>
      <c r="C411" s="37">
        <v>3.61E8</v>
      </c>
      <c r="D411" s="36" t="s">
        <v>298</v>
      </c>
      <c r="E411" s="31" t="s">
        <v>77</v>
      </c>
      <c r="F411" s="37">
        <v>1.72E8</v>
      </c>
    </row>
    <row r="412" ht="15.75" customHeight="1">
      <c r="A412" s="36" t="str">
        <f t="shared" si="1"/>
        <v>Turks and Caicos Islands-The Americas2001</v>
      </c>
      <c r="B412" s="36" t="s">
        <v>259</v>
      </c>
      <c r="C412" s="37">
        <v>3.11E8</v>
      </c>
      <c r="D412" s="36" t="s">
        <v>299</v>
      </c>
      <c r="E412" s="31" t="s">
        <v>77</v>
      </c>
      <c r="F412" s="36"/>
    </row>
    <row r="413" ht="15.75" customHeight="1">
      <c r="A413" s="36" t="str">
        <f t="shared" si="1"/>
        <v>United States-The Americas2001</v>
      </c>
      <c r="B413" s="36" t="s">
        <v>259</v>
      </c>
      <c r="C413" s="39">
        <v>1.09E11</v>
      </c>
      <c r="D413" s="36" t="s">
        <v>300</v>
      </c>
      <c r="E413" s="31" t="s">
        <v>77</v>
      </c>
      <c r="F413" s="37">
        <v>8.561E10</v>
      </c>
    </row>
    <row r="414" ht="15.75" customHeight="1">
      <c r="A414" s="36" t="str">
        <f t="shared" si="1"/>
        <v>Uruguay-The Americas2001</v>
      </c>
      <c r="B414" s="36" t="s">
        <v>259</v>
      </c>
      <c r="C414" s="37">
        <v>7.0E8</v>
      </c>
      <c r="D414" s="36" t="s">
        <v>301</v>
      </c>
      <c r="E414" s="31" t="s">
        <v>77</v>
      </c>
      <c r="F414" s="37">
        <v>3.38E8</v>
      </c>
    </row>
    <row r="415" ht="15.75" customHeight="1">
      <c r="A415" s="36" t="str">
        <f t="shared" si="1"/>
        <v>Venezuela-The Americas2001</v>
      </c>
      <c r="B415" s="36" t="s">
        <v>259</v>
      </c>
      <c r="C415" s="37">
        <v>6.77E8</v>
      </c>
      <c r="D415" s="36" t="s">
        <v>302</v>
      </c>
      <c r="E415" s="31" t="s">
        <v>77</v>
      </c>
      <c r="F415" s="37">
        <v>1.718E9</v>
      </c>
    </row>
    <row r="416" ht="15.75" customHeight="1">
      <c r="A416" s="36" t="str">
        <f t="shared" si="1"/>
        <v>Algeria-Africa2002</v>
      </c>
      <c r="B416" s="36" t="s">
        <v>75</v>
      </c>
      <c r="C416" s="37">
        <v>1.11E8</v>
      </c>
      <c r="D416" s="36" t="s">
        <v>74</v>
      </c>
      <c r="E416" s="31" t="s">
        <v>79</v>
      </c>
      <c r="F416" s="37">
        <v>2.48E8</v>
      </c>
    </row>
    <row r="417" ht="15.75" customHeight="1">
      <c r="A417" s="36" t="str">
        <f t="shared" si="1"/>
        <v>Angola-Africa2002</v>
      </c>
      <c r="B417" s="36" t="s">
        <v>75</v>
      </c>
      <c r="C417" s="37">
        <v>5.1E7</v>
      </c>
      <c r="D417" s="36" t="s">
        <v>92</v>
      </c>
      <c r="E417" s="31" t="s">
        <v>79</v>
      </c>
      <c r="F417" s="37">
        <v>5.2E7</v>
      </c>
    </row>
    <row r="418" ht="15.75" customHeight="1">
      <c r="A418" s="36" t="str">
        <f t="shared" si="1"/>
        <v>Benin-Africa2002</v>
      </c>
      <c r="B418" s="36" t="s">
        <v>75</v>
      </c>
      <c r="C418" s="37">
        <v>9.5E7</v>
      </c>
      <c r="D418" s="36" t="s">
        <v>93</v>
      </c>
      <c r="E418" s="31" t="s">
        <v>79</v>
      </c>
      <c r="F418" s="37">
        <v>4.9E7</v>
      </c>
    </row>
    <row r="419" ht="15.75" customHeight="1">
      <c r="A419" s="36" t="str">
        <f t="shared" si="1"/>
        <v>Botswana-Africa2002</v>
      </c>
      <c r="B419" s="36" t="s">
        <v>75</v>
      </c>
      <c r="C419" s="37">
        <v>3.24E8</v>
      </c>
      <c r="D419" s="36" t="s">
        <v>94</v>
      </c>
      <c r="E419" s="31" t="s">
        <v>79</v>
      </c>
      <c r="F419" s="37">
        <v>1.97E8</v>
      </c>
    </row>
    <row r="420" ht="15.75" customHeight="1">
      <c r="A420" s="36" t="str">
        <f t="shared" si="1"/>
        <v>Burkina Faso-Africa2002</v>
      </c>
      <c r="B420" s="36" t="s">
        <v>75</v>
      </c>
      <c r="C420" s="37">
        <v>3.7E7</v>
      </c>
      <c r="D420" s="36" t="s">
        <v>95</v>
      </c>
      <c r="E420" s="31" t="s">
        <v>79</v>
      </c>
      <c r="F420" s="37">
        <v>3.6E7</v>
      </c>
    </row>
    <row r="421" ht="15.75" customHeight="1">
      <c r="A421" s="36" t="str">
        <f t="shared" si="1"/>
        <v>Burundi-Africa2002</v>
      </c>
      <c r="B421" s="36" t="s">
        <v>75</v>
      </c>
      <c r="C421" s="37">
        <v>1600000.0</v>
      </c>
      <c r="D421" s="36" t="s">
        <v>96</v>
      </c>
      <c r="E421" s="31" t="s">
        <v>79</v>
      </c>
      <c r="F421" s="37">
        <v>1.4E7</v>
      </c>
    </row>
    <row r="422" ht="15.75" customHeight="1">
      <c r="A422" s="36" t="str">
        <f t="shared" si="1"/>
        <v>Cameroon-Africa2002</v>
      </c>
      <c r="B422" s="36" t="s">
        <v>75</v>
      </c>
      <c r="C422" s="37">
        <v>1.24E8</v>
      </c>
      <c r="D422" s="36" t="s">
        <v>97</v>
      </c>
      <c r="E422" s="31" t="s">
        <v>79</v>
      </c>
      <c r="F422" s="37">
        <v>2.05E8</v>
      </c>
    </row>
    <row r="423" ht="15.75" customHeight="1">
      <c r="A423" s="36" t="str">
        <f t="shared" si="1"/>
        <v>Central African Republic-Africa2002</v>
      </c>
      <c r="B423" s="36" t="s">
        <v>75</v>
      </c>
      <c r="C423" s="37">
        <v>3000000.0</v>
      </c>
      <c r="D423" s="36" t="s">
        <v>98</v>
      </c>
      <c r="E423" s="31" t="s">
        <v>79</v>
      </c>
      <c r="F423" s="37">
        <v>2.9E7</v>
      </c>
    </row>
    <row r="424" ht="15.75" customHeight="1">
      <c r="A424" s="36" t="str">
        <f t="shared" si="1"/>
        <v>Chad-Africa2002</v>
      </c>
      <c r="B424" s="36" t="s">
        <v>75</v>
      </c>
      <c r="C424" s="37">
        <v>2.5E7</v>
      </c>
      <c r="D424" s="36" t="s">
        <v>99</v>
      </c>
      <c r="E424" s="31" t="s">
        <v>79</v>
      </c>
      <c r="F424" s="37">
        <v>8.0E7</v>
      </c>
    </row>
    <row r="425" ht="15.75" customHeight="1">
      <c r="A425" s="36" t="str">
        <f t="shared" si="1"/>
        <v>Comoros-Africa2002</v>
      </c>
      <c r="B425" s="36" t="s">
        <v>75</v>
      </c>
      <c r="C425" s="37">
        <v>1.1E7</v>
      </c>
      <c r="D425" s="36" t="s">
        <v>100</v>
      </c>
      <c r="E425" s="31" t="s">
        <v>79</v>
      </c>
      <c r="F425" s="36"/>
    </row>
    <row r="426" ht="15.75" customHeight="1">
      <c r="A426" s="36" t="str">
        <f t="shared" si="1"/>
        <v>Congo (Kinshasa)-Africa2002</v>
      </c>
      <c r="B426" s="36" t="s">
        <v>75</v>
      </c>
      <c r="C426" s="36"/>
      <c r="D426" s="36" t="s">
        <v>102</v>
      </c>
      <c r="E426" s="31" t="s">
        <v>79</v>
      </c>
      <c r="F426" s="36"/>
    </row>
    <row r="427" ht="15.75" customHeight="1">
      <c r="A427" s="36" t="str">
        <f t="shared" si="1"/>
        <v>Congo (Brazzaville)-Africa2002</v>
      </c>
      <c r="B427" s="36" t="s">
        <v>75</v>
      </c>
      <c r="C427" s="37">
        <v>2.56E7</v>
      </c>
      <c r="D427" s="36" t="s">
        <v>101</v>
      </c>
      <c r="E427" s="31" t="s">
        <v>79</v>
      </c>
      <c r="F427" s="37">
        <v>8.5E7</v>
      </c>
    </row>
    <row r="428" ht="15.75" customHeight="1">
      <c r="A428" s="36" t="str">
        <f t="shared" si="1"/>
        <v>Cote d'Ivoire-Africa2002</v>
      </c>
      <c r="B428" s="36" t="s">
        <v>75</v>
      </c>
      <c r="C428" s="37">
        <v>5.6E7</v>
      </c>
      <c r="D428" s="36" t="s">
        <v>103</v>
      </c>
      <c r="E428" s="31" t="s">
        <v>79</v>
      </c>
      <c r="F428" s="37">
        <v>4.9E8</v>
      </c>
    </row>
    <row r="429" ht="15.75" customHeight="1">
      <c r="A429" s="36" t="str">
        <f t="shared" si="1"/>
        <v>Djibouti-Africa2002</v>
      </c>
      <c r="B429" s="36" t="s">
        <v>75</v>
      </c>
      <c r="C429" s="37">
        <v>8900000.0</v>
      </c>
      <c r="D429" s="36" t="s">
        <v>104</v>
      </c>
      <c r="E429" s="31" t="s">
        <v>79</v>
      </c>
      <c r="F429" s="37">
        <v>7700000.0</v>
      </c>
    </row>
    <row r="430" ht="15.75" customHeight="1">
      <c r="A430" s="36" t="str">
        <f t="shared" si="1"/>
        <v>Egypt-Africa2002</v>
      </c>
      <c r="B430" s="36" t="s">
        <v>75</v>
      </c>
      <c r="C430" s="37">
        <v>4.133E9</v>
      </c>
      <c r="D430" s="36" t="s">
        <v>105</v>
      </c>
      <c r="E430" s="31" t="s">
        <v>79</v>
      </c>
      <c r="F430" s="37">
        <v>1.309E9</v>
      </c>
    </row>
    <row r="431" ht="15.75" customHeight="1">
      <c r="A431" s="36" t="str">
        <f t="shared" si="1"/>
        <v>Equatorial Guinea-Africa2002</v>
      </c>
      <c r="B431" s="36" t="s">
        <v>75</v>
      </c>
      <c r="C431" s="36"/>
      <c r="D431" s="36" t="s">
        <v>106</v>
      </c>
      <c r="E431" s="31" t="s">
        <v>79</v>
      </c>
      <c r="F431" s="36"/>
    </row>
    <row r="432" ht="15.75" customHeight="1">
      <c r="A432" s="36" t="str">
        <f t="shared" si="1"/>
        <v>Eritrea-Africa2002</v>
      </c>
      <c r="B432" s="36" t="s">
        <v>75</v>
      </c>
      <c r="C432" s="37">
        <v>7.3E7</v>
      </c>
      <c r="D432" s="36" t="s">
        <v>107</v>
      </c>
      <c r="E432" s="31" t="s">
        <v>79</v>
      </c>
      <c r="F432" s="36"/>
    </row>
    <row r="433" ht="15.75" customHeight="1">
      <c r="A433" s="36" t="str">
        <f t="shared" si="1"/>
        <v>Ethiopia-Africa2002</v>
      </c>
      <c r="B433" s="36" t="s">
        <v>75</v>
      </c>
      <c r="C433" s="37">
        <v>2.61E8</v>
      </c>
      <c r="D433" s="36" t="s">
        <v>108</v>
      </c>
      <c r="E433" s="31" t="s">
        <v>79</v>
      </c>
      <c r="F433" s="37">
        <v>5.5E7</v>
      </c>
    </row>
    <row r="434" ht="15.75" customHeight="1">
      <c r="A434" s="36" t="str">
        <f t="shared" si="1"/>
        <v>Gabon-Africa2002</v>
      </c>
      <c r="B434" s="36" t="s">
        <v>75</v>
      </c>
      <c r="C434" s="37">
        <v>7.7E7</v>
      </c>
      <c r="D434" s="36" t="s">
        <v>109</v>
      </c>
      <c r="E434" s="31" t="s">
        <v>79</v>
      </c>
      <c r="F434" s="37">
        <v>2.34E8</v>
      </c>
    </row>
    <row r="435" ht="15.75" customHeight="1">
      <c r="A435" s="36" t="str">
        <f t="shared" si="1"/>
        <v>Gambia, The-Africa2002</v>
      </c>
      <c r="B435" s="36" t="s">
        <v>75</v>
      </c>
      <c r="C435" s="36"/>
      <c r="D435" s="36" t="s">
        <v>110</v>
      </c>
      <c r="E435" s="31" t="s">
        <v>79</v>
      </c>
      <c r="F435" s="36"/>
    </row>
    <row r="436" ht="15.75" customHeight="1">
      <c r="A436" s="36" t="str">
        <f t="shared" si="1"/>
        <v>Ghana-Africa2002</v>
      </c>
      <c r="B436" s="36" t="s">
        <v>75</v>
      </c>
      <c r="C436" s="37">
        <v>3.83E8</v>
      </c>
      <c r="D436" s="36" t="s">
        <v>111</v>
      </c>
      <c r="E436" s="31" t="s">
        <v>79</v>
      </c>
      <c r="F436" s="37">
        <v>1.84E8</v>
      </c>
    </row>
    <row r="437" ht="15.75" customHeight="1">
      <c r="A437" s="36" t="str">
        <f t="shared" si="1"/>
        <v>Guinea-Africa2002</v>
      </c>
      <c r="B437" s="36" t="s">
        <v>75</v>
      </c>
      <c r="C437" s="36"/>
      <c r="D437" s="36" t="s">
        <v>112</v>
      </c>
      <c r="E437" s="31" t="s">
        <v>79</v>
      </c>
      <c r="F437" s="37">
        <v>3.8E7</v>
      </c>
    </row>
    <row r="438" ht="15.75" customHeight="1">
      <c r="A438" s="36" t="str">
        <f t="shared" si="1"/>
        <v>Guinea-Bissau-Africa2002</v>
      </c>
      <c r="B438" s="36" t="s">
        <v>75</v>
      </c>
      <c r="C438" s="37">
        <v>2300000.0</v>
      </c>
      <c r="D438" s="36" t="s">
        <v>113</v>
      </c>
      <c r="E438" s="31" t="s">
        <v>79</v>
      </c>
      <c r="F438" s="37">
        <v>1.02E7</v>
      </c>
    </row>
    <row r="439" ht="15.75" customHeight="1">
      <c r="A439" s="36" t="str">
        <f t="shared" si="1"/>
        <v>Kenya-Africa2002</v>
      </c>
      <c r="B439" s="36" t="s">
        <v>75</v>
      </c>
      <c r="C439" s="37">
        <v>5.13E8</v>
      </c>
      <c r="D439" s="36" t="s">
        <v>114</v>
      </c>
      <c r="E439" s="31" t="s">
        <v>79</v>
      </c>
      <c r="F439" s="37">
        <v>1.26E8</v>
      </c>
    </row>
    <row r="440" ht="15.75" customHeight="1">
      <c r="A440" s="36" t="str">
        <f t="shared" si="1"/>
        <v>Lesotho-Africa2002</v>
      </c>
      <c r="B440" s="36" t="s">
        <v>75</v>
      </c>
      <c r="C440" s="37">
        <v>1.4E7</v>
      </c>
      <c r="D440" s="36" t="s">
        <v>115</v>
      </c>
      <c r="E440" s="31" t="s">
        <v>79</v>
      </c>
      <c r="F440" s="37">
        <v>1.64E8</v>
      </c>
    </row>
    <row r="441" ht="15.75" customHeight="1">
      <c r="A441" s="36" t="str">
        <f t="shared" si="1"/>
        <v>Liberia-Africa2002</v>
      </c>
      <c r="B441" s="36" t="s">
        <v>75</v>
      </c>
      <c r="C441" s="36"/>
      <c r="D441" s="36" t="s">
        <v>116</v>
      </c>
      <c r="E441" s="31" t="s">
        <v>79</v>
      </c>
      <c r="F441" s="36"/>
    </row>
    <row r="442" ht="15.75" customHeight="1">
      <c r="A442" s="36" t="str">
        <f t="shared" si="1"/>
        <v>Libya-Africa2002</v>
      </c>
      <c r="B442" s="36" t="s">
        <v>75</v>
      </c>
      <c r="C442" s="37">
        <v>2.02E8</v>
      </c>
      <c r="D442" s="36" t="s">
        <v>117</v>
      </c>
      <c r="E442" s="31" t="s">
        <v>79</v>
      </c>
      <c r="F442" s="37">
        <v>6.54E8</v>
      </c>
    </row>
    <row r="443" ht="15.75" customHeight="1">
      <c r="A443" s="36" t="str">
        <f t="shared" si="1"/>
        <v>Madagascar-Africa2002</v>
      </c>
      <c r="B443" s="36" t="s">
        <v>75</v>
      </c>
      <c r="C443" s="37">
        <v>1.09E8</v>
      </c>
      <c r="D443" s="36" t="s">
        <v>118</v>
      </c>
      <c r="E443" s="31" t="s">
        <v>79</v>
      </c>
      <c r="F443" s="37">
        <v>1.92E8</v>
      </c>
    </row>
    <row r="444" ht="15.75" customHeight="1">
      <c r="A444" s="36" t="str">
        <f t="shared" si="1"/>
        <v>Malawi-Africa2002</v>
      </c>
      <c r="B444" s="36" t="s">
        <v>75</v>
      </c>
      <c r="C444" s="37">
        <v>4.5E7</v>
      </c>
      <c r="D444" s="36" t="s">
        <v>119</v>
      </c>
      <c r="E444" s="31" t="s">
        <v>79</v>
      </c>
      <c r="F444" s="37">
        <v>8.6E7</v>
      </c>
    </row>
    <row r="445" ht="15.75" customHeight="1">
      <c r="A445" s="36" t="str">
        <f t="shared" si="1"/>
        <v>Mali-Africa2002</v>
      </c>
      <c r="B445" s="36" t="s">
        <v>75</v>
      </c>
      <c r="C445" s="37">
        <v>1.05E8</v>
      </c>
      <c r="D445" s="36" t="s">
        <v>120</v>
      </c>
      <c r="E445" s="31" t="s">
        <v>79</v>
      </c>
      <c r="F445" s="37">
        <v>6.2E7</v>
      </c>
    </row>
    <row r="446" ht="15.75" customHeight="1">
      <c r="A446" s="36" t="str">
        <f t="shared" si="1"/>
        <v>Mauritania-Africa2002</v>
      </c>
      <c r="B446" s="36" t="s">
        <v>75</v>
      </c>
      <c r="C446" s="36"/>
      <c r="D446" s="36" t="s">
        <v>121</v>
      </c>
      <c r="E446" s="31" t="s">
        <v>79</v>
      </c>
      <c r="F446" s="36"/>
    </row>
    <row r="447" ht="15.75" customHeight="1">
      <c r="A447" s="36" t="str">
        <f t="shared" si="1"/>
        <v>Mauritius-Africa2002</v>
      </c>
      <c r="B447" s="36" t="s">
        <v>75</v>
      </c>
      <c r="C447" s="37">
        <v>8.29E8</v>
      </c>
      <c r="D447" s="36" t="s">
        <v>122</v>
      </c>
      <c r="E447" s="31" t="s">
        <v>79</v>
      </c>
      <c r="F447" s="37">
        <v>2.23E8</v>
      </c>
    </row>
    <row r="448" ht="15.75" customHeight="1">
      <c r="A448" s="36" t="str">
        <f t="shared" si="1"/>
        <v>Morocco-Africa2002</v>
      </c>
      <c r="B448" s="36" t="s">
        <v>75</v>
      </c>
      <c r="C448" s="37">
        <v>3.157E9</v>
      </c>
      <c r="D448" s="36" t="s">
        <v>123</v>
      </c>
      <c r="E448" s="31" t="s">
        <v>79</v>
      </c>
      <c r="F448" s="37">
        <v>6.69E8</v>
      </c>
    </row>
    <row r="449" ht="15.75" customHeight="1">
      <c r="A449" s="36" t="str">
        <f t="shared" si="1"/>
        <v>Mozambique-Africa2002</v>
      </c>
      <c r="B449" s="36" t="s">
        <v>75</v>
      </c>
      <c r="C449" s="37">
        <v>6.5E7</v>
      </c>
      <c r="D449" s="36" t="s">
        <v>124</v>
      </c>
      <c r="E449" s="31" t="s">
        <v>79</v>
      </c>
      <c r="F449" s="37">
        <v>1.15E8</v>
      </c>
    </row>
    <row r="450" ht="15.75" customHeight="1">
      <c r="A450" s="36" t="str">
        <f t="shared" si="1"/>
        <v>Namibia-Africa2002</v>
      </c>
      <c r="B450" s="36" t="s">
        <v>75</v>
      </c>
      <c r="C450" s="37">
        <v>2.51E8</v>
      </c>
      <c r="D450" s="36" t="s">
        <v>125</v>
      </c>
      <c r="E450" s="31" t="s">
        <v>79</v>
      </c>
      <c r="F450" s="37">
        <v>6.5E7</v>
      </c>
    </row>
    <row r="451" ht="15.75" customHeight="1">
      <c r="A451" s="36" t="str">
        <f t="shared" si="1"/>
        <v>Niger-Africa2002</v>
      </c>
      <c r="B451" s="36" t="s">
        <v>75</v>
      </c>
      <c r="C451" s="37">
        <v>2.0E7</v>
      </c>
      <c r="D451" s="36" t="s">
        <v>126</v>
      </c>
      <c r="E451" s="31" t="s">
        <v>79</v>
      </c>
      <c r="F451" s="37">
        <v>2.9E7</v>
      </c>
    </row>
    <row r="452" ht="15.75" customHeight="1">
      <c r="A452" s="36" t="str">
        <f t="shared" si="1"/>
        <v>Nigeria-Africa2002</v>
      </c>
      <c r="B452" s="36" t="s">
        <v>75</v>
      </c>
      <c r="C452" s="37">
        <v>2.56E8</v>
      </c>
      <c r="D452" s="36" t="s">
        <v>127</v>
      </c>
      <c r="E452" s="31" t="s">
        <v>79</v>
      </c>
      <c r="F452" s="37">
        <v>9.1E8</v>
      </c>
    </row>
    <row r="453" ht="15.75" customHeight="1">
      <c r="A453" s="36" t="str">
        <f t="shared" si="1"/>
        <v>Rwanda-Africa2002</v>
      </c>
      <c r="B453" s="36" t="s">
        <v>75</v>
      </c>
      <c r="C453" s="37">
        <v>3.1E7</v>
      </c>
      <c r="D453" s="36" t="s">
        <v>128</v>
      </c>
      <c r="E453" s="31" t="s">
        <v>79</v>
      </c>
      <c r="F453" s="37">
        <v>2.4E7</v>
      </c>
    </row>
    <row r="454" ht="15.75" customHeight="1">
      <c r="A454" s="36" t="str">
        <f t="shared" si="1"/>
        <v>Sao Tome and Principe-Africa2002</v>
      </c>
      <c r="B454" s="36" t="s">
        <v>75</v>
      </c>
      <c r="C454" s="37">
        <v>6900000.0</v>
      </c>
      <c r="D454" s="36" t="s">
        <v>129</v>
      </c>
      <c r="E454" s="31" t="s">
        <v>79</v>
      </c>
      <c r="F454" s="37">
        <v>1800000.0</v>
      </c>
    </row>
    <row r="455" ht="15.75" customHeight="1">
      <c r="A455" s="36" t="str">
        <f t="shared" si="1"/>
        <v>Senegal-Africa2002</v>
      </c>
      <c r="B455" s="36" t="s">
        <v>75</v>
      </c>
      <c r="C455" s="37">
        <v>2.1E8</v>
      </c>
      <c r="D455" s="36" t="s">
        <v>130</v>
      </c>
      <c r="E455" s="31" t="s">
        <v>79</v>
      </c>
      <c r="F455" s="37">
        <v>1.12E8</v>
      </c>
    </row>
    <row r="456" ht="15.75" customHeight="1">
      <c r="A456" s="36" t="str">
        <f t="shared" si="1"/>
        <v>Seychelles-Africa2002</v>
      </c>
      <c r="B456" s="36" t="s">
        <v>75</v>
      </c>
      <c r="C456" s="37">
        <v>2.47E8</v>
      </c>
      <c r="D456" s="36" t="s">
        <v>131</v>
      </c>
      <c r="E456" s="31" t="s">
        <v>79</v>
      </c>
      <c r="F456" s="37">
        <v>5.3E7</v>
      </c>
    </row>
    <row r="457" ht="15.75" customHeight="1">
      <c r="A457" s="36" t="str">
        <f t="shared" si="1"/>
        <v>Sierra Leone-Africa2002</v>
      </c>
      <c r="B457" s="36" t="s">
        <v>75</v>
      </c>
      <c r="C457" s="37">
        <v>3.8E7</v>
      </c>
      <c r="D457" s="36" t="s">
        <v>132</v>
      </c>
      <c r="E457" s="31" t="s">
        <v>79</v>
      </c>
      <c r="F457" s="37">
        <v>3.9E7</v>
      </c>
    </row>
    <row r="458" ht="15.75" customHeight="1">
      <c r="A458" s="36" t="str">
        <f t="shared" si="1"/>
        <v>Somalia-Africa2002</v>
      </c>
      <c r="B458" s="36" t="s">
        <v>75</v>
      </c>
      <c r="C458" s="36"/>
      <c r="D458" s="36" t="s">
        <v>133</v>
      </c>
      <c r="E458" s="31" t="s">
        <v>79</v>
      </c>
      <c r="F458" s="36"/>
    </row>
    <row r="459" ht="15.75" customHeight="1">
      <c r="A459" s="36" t="str">
        <f t="shared" si="1"/>
        <v>South Africa-Africa2002</v>
      </c>
      <c r="B459" s="36" t="s">
        <v>75</v>
      </c>
      <c r="C459" s="37">
        <v>3.695E9</v>
      </c>
      <c r="D459" s="36" t="s">
        <v>134</v>
      </c>
      <c r="E459" s="31" t="s">
        <v>79</v>
      </c>
      <c r="F459" s="37">
        <v>2.251E9</v>
      </c>
    </row>
    <row r="460" ht="15.75" customHeight="1">
      <c r="A460" s="36" t="str">
        <f t="shared" si="1"/>
        <v>South Sudan-Africa2002</v>
      </c>
      <c r="B460" s="36" t="s">
        <v>75</v>
      </c>
      <c r="C460" s="36"/>
      <c r="D460" s="36" t="s">
        <v>135</v>
      </c>
      <c r="E460" s="31" t="s">
        <v>79</v>
      </c>
      <c r="F460" s="36"/>
    </row>
    <row r="461" ht="15.75" customHeight="1">
      <c r="A461" s="36" t="str">
        <f t="shared" si="1"/>
        <v>Sudan-Africa2002</v>
      </c>
      <c r="B461" s="36" t="s">
        <v>75</v>
      </c>
      <c r="C461" s="37">
        <v>1.08E8</v>
      </c>
      <c r="D461" s="36" t="s">
        <v>136</v>
      </c>
      <c r="E461" s="31" t="s">
        <v>79</v>
      </c>
      <c r="F461" s="37">
        <v>9.1E7</v>
      </c>
    </row>
    <row r="462" ht="15.75" customHeight="1">
      <c r="A462" s="36" t="str">
        <f t="shared" si="1"/>
        <v>Swaziland-Africa2002</v>
      </c>
      <c r="B462" s="36" t="s">
        <v>75</v>
      </c>
      <c r="C462" s="37">
        <v>4.5E7</v>
      </c>
      <c r="D462" s="36" t="s">
        <v>137</v>
      </c>
      <c r="E462" s="31" t="s">
        <v>79</v>
      </c>
      <c r="F462" s="37">
        <v>2.7E7</v>
      </c>
    </row>
    <row r="463" ht="15.75" customHeight="1">
      <c r="A463" s="36" t="str">
        <f t="shared" si="1"/>
        <v>Tanzania-Africa2002</v>
      </c>
      <c r="B463" s="36" t="s">
        <v>75</v>
      </c>
      <c r="C463" s="37">
        <v>6.39E8</v>
      </c>
      <c r="D463" s="36" t="s">
        <v>138</v>
      </c>
      <c r="E463" s="31" t="s">
        <v>79</v>
      </c>
      <c r="F463" s="37">
        <v>3.61E8</v>
      </c>
    </row>
    <row r="464" ht="15.75" customHeight="1">
      <c r="A464" s="36" t="str">
        <f t="shared" si="1"/>
        <v>Togo-Africa2002</v>
      </c>
      <c r="B464" s="36" t="s">
        <v>75</v>
      </c>
      <c r="C464" s="37">
        <v>1.6E7</v>
      </c>
      <c r="D464" s="36" t="s">
        <v>139</v>
      </c>
      <c r="E464" s="31" t="s">
        <v>79</v>
      </c>
      <c r="F464" s="37">
        <v>2.6E7</v>
      </c>
    </row>
    <row r="465" ht="15.75" customHeight="1">
      <c r="A465" s="36" t="str">
        <f t="shared" si="1"/>
        <v>Tunisia-Africa2002</v>
      </c>
      <c r="B465" s="36" t="s">
        <v>75</v>
      </c>
      <c r="C465" s="37">
        <v>1.831E9</v>
      </c>
      <c r="D465" s="36" t="s">
        <v>140</v>
      </c>
      <c r="E465" s="31" t="s">
        <v>79</v>
      </c>
      <c r="F465" s="37">
        <v>3.03E8</v>
      </c>
    </row>
    <row r="466" ht="15.75" customHeight="1">
      <c r="A466" s="36" t="str">
        <f t="shared" si="1"/>
        <v>Uganda-Africa2002</v>
      </c>
      <c r="B466" s="36" t="s">
        <v>75</v>
      </c>
      <c r="C466" s="37">
        <v>1.94E8</v>
      </c>
      <c r="D466" s="36" t="s">
        <v>141</v>
      </c>
      <c r="E466" s="31" t="s">
        <v>79</v>
      </c>
      <c r="F466" s="36"/>
    </row>
    <row r="467" ht="15.75" customHeight="1">
      <c r="A467" s="36" t="str">
        <f t="shared" si="1"/>
        <v>Zambia-Africa2002</v>
      </c>
      <c r="B467" s="36" t="s">
        <v>75</v>
      </c>
      <c r="C467" s="37">
        <v>6.4E7</v>
      </c>
      <c r="D467" s="36" t="s">
        <v>142</v>
      </c>
      <c r="E467" s="31" t="s">
        <v>79</v>
      </c>
      <c r="F467" s="37">
        <v>1.09E8</v>
      </c>
    </row>
    <row r="468" ht="15.75" customHeight="1">
      <c r="A468" s="36" t="str">
        <f t="shared" si="1"/>
        <v>Zimbabwe-Africa2002</v>
      </c>
      <c r="B468" s="36" t="s">
        <v>75</v>
      </c>
      <c r="C468" s="37">
        <v>7.6E7</v>
      </c>
      <c r="D468" s="36" t="s">
        <v>143</v>
      </c>
      <c r="E468" s="31" t="s">
        <v>79</v>
      </c>
      <c r="F468" s="36"/>
    </row>
    <row r="469" ht="15.75" customHeight="1">
      <c r="A469" s="36" t="str">
        <f t="shared" si="1"/>
        <v>Afghanistan-Asia2002</v>
      </c>
      <c r="B469" s="36" t="s">
        <v>145</v>
      </c>
      <c r="C469" s="36"/>
      <c r="D469" s="36" t="s">
        <v>144</v>
      </c>
      <c r="E469" s="31" t="s">
        <v>79</v>
      </c>
      <c r="F469" s="36"/>
    </row>
    <row r="470" ht="15.75" customHeight="1">
      <c r="A470" s="36" t="str">
        <f t="shared" si="1"/>
        <v>Armenia-Asia2002</v>
      </c>
      <c r="B470" s="36" t="s">
        <v>145</v>
      </c>
      <c r="C470" s="37">
        <v>8.1E7</v>
      </c>
      <c r="D470" s="36" t="s">
        <v>146</v>
      </c>
      <c r="E470" s="31" t="s">
        <v>79</v>
      </c>
      <c r="F470" s="37">
        <v>8.5E7</v>
      </c>
    </row>
    <row r="471" ht="15.75" customHeight="1">
      <c r="A471" s="36" t="str">
        <f t="shared" si="1"/>
        <v>Azerbaijan-Asia2002</v>
      </c>
      <c r="B471" s="36" t="s">
        <v>145</v>
      </c>
      <c r="C471" s="37">
        <v>6.3E7</v>
      </c>
      <c r="D471" s="36" t="s">
        <v>147</v>
      </c>
      <c r="E471" s="31" t="s">
        <v>79</v>
      </c>
      <c r="F471" s="37">
        <v>1.1E8</v>
      </c>
    </row>
    <row r="472" ht="15.75" customHeight="1">
      <c r="A472" s="36" t="str">
        <f t="shared" si="1"/>
        <v>Bangladesh-Asia2002</v>
      </c>
      <c r="B472" s="36" t="s">
        <v>145</v>
      </c>
      <c r="C472" s="37">
        <v>5.9E7</v>
      </c>
      <c r="D472" s="36" t="s">
        <v>148</v>
      </c>
      <c r="E472" s="31" t="s">
        <v>79</v>
      </c>
      <c r="F472" s="37">
        <v>3.09E8</v>
      </c>
    </row>
    <row r="473" ht="15.75" customHeight="1">
      <c r="A473" s="36" t="str">
        <f t="shared" si="1"/>
        <v>Bhutan-Asia2002</v>
      </c>
      <c r="B473" s="36" t="s">
        <v>145</v>
      </c>
      <c r="C473" s="37">
        <v>8000000.0</v>
      </c>
      <c r="D473" s="36" t="s">
        <v>149</v>
      </c>
      <c r="E473" s="31" t="s">
        <v>79</v>
      </c>
      <c r="F473" s="36"/>
    </row>
    <row r="474" ht="15.75" customHeight="1">
      <c r="A474" s="36" t="str">
        <f t="shared" si="1"/>
        <v>Brunei-Asia2002</v>
      </c>
      <c r="B474" s="36" t="s">
        <v>145</v>
      </c>
      <c r="C474" s="37">
        <v>1.13E8</v>
      </c>
      <c r="D474" s="36" t="s">
        <v>150</v>
      </c>
      <c r="E474" s="31" t="s">
        <v>79</v>
      </c>
      <c r="F474" s="37">
        <v>3.98E8</v>
      </c>
    </row>
    <row r="475" ht="15.75" customHeight="1">
      <c r="A475" s="36" t="str">
        <f t="shared" si="1"/>
        <v>Cambodia-Asia2002</v>
      </c>
      <c r="B475" s="36" t="s">
        <v>145</v>
      </c>
      <c r="C475" s="37">
        <v>5.09E8</v>
      </c>
      <c r="D475" s="36" t="s">
        <v>151</v>
      </c>
      <c r="E475" s="31" t="s">
        <v>79</v>
      </c>
      <c r="F475" s="37">
        <v>6.4E7</v>
      </c>
    </row>
    <row r="476" ht="15.75" customHeight="1">
      <c r="A476" s="36" t="str">
        <f t="shared" si="1"/>
        <v>China-Asia2002</v>
      </c>
      <c r="B476" s="36" t="s">
        <v>145</v>
      </c>
      <c r="C476" s="37">
        <v>2.1742E10</v>
      </c>
      <c r="D476" s="36" t="s">
        <v>152</v>
      </c>
      <c r="E476" s="31" t="s">
        <v>79</v>
      </c>
      <c r="F476" s="37">
        <v>1.6759E10</v>
      </c>
    </row>
    <row r="477" ht="15.75" customHeight="1">
      <c r="A477" s="36" t="str">
        <f t="shared" si="1"/>
        <v>Georgia-Asia2002</v>
      </c>
      <c r="B477" s="36" t="s">
        <v>145</v>
      </c>
      <c r="C477" s="37">
        <v>1.44E8</v>
      </c>
      <c r="D477" s="36" t="s">
        <v>153</v>
      </c>
      <c r="E477" s="31" t="s">
        <v>79</v>
      </c>
      <c r="F477" s="37">
        <v>1.89E8</v>
      </c>
    </row>
    <row r="478" ht="15.75" customHeight="1">
      <c r="A478" s="36" t="str">
        <f t="shared" si="1"/>
        <v>Hong Kong SAR-Asia2002</v>
      </c>
      <c r="B478" s="36" t="s">
        <v>145</v>
      </c>
      <c r="C478" s="37">
        <v>9.849E9</v>
      </c>
      <c r="D478" s="36" t="s">
        <v>154</v>
      </c>
      <c r="E478" s="31" t="s">
        <v>79</v>
      </c>
      <c r="F478" s="37">
        <v>1.2418E10</v>
      </c>
    </row>
    <row r="479" ht="15.75" customHeight="1">
      <c r="A479" s="36" t="str">
        <f t="shared" si="1"/>
        <v>India-Asia2002</v>
      </c>
      <c r="B479" s="36" t="s">
        <v>145</v>
      </c>
      <c r="C479" s="37">
        <v>3.3E9</v>
      </c>
      <c r="D479" s="36" t="s">
        <v>155</v>
      </c>
      <c r="E479" s="31" t="s">
        <v>79</v>
      </c>
      <c r="F479" s="37">
        <v>4.35E9</v>
      </c>
    </row>
    <row r="480" ht="15.75" customHeight="1">
      <c r="A480" s="36" t="str">
        <f t="shared" si="1"/>
        <v>Indonesia-Asia2002</v>
      </c>
      <c r="B480" s="36" t="s">
        <v>145</v>
      </c>
      <c r="C480" s="37">
        <v>5.797E9</v>
      </c>
      <c r="D480" s="36" t="s">
        <v>156</v>
      </c>
      <c r="E480" s="31" t="s">
        <v>79</v>
      </c>
      <c r="F480" s="37">
        <v>5.042E9</v>
      </c>
    </row>
    <row r="481" ht="15.75" customHeight="1">
      <c r="A481" s="36" t="str">
        <f t="shared" si="1"/>
        <v>Japan-Asia2002</v>
      </c>
      <c r="B481" s="36" t="s">
        <v>145</v>
      </c>
      <c r="C481" s="37">
        <v>6.069E9</v>
      </c>
      <c r="D481" s="36" t="s">
        <v>157</v>
      </c>
      <c r="E481" s="31" t="s">
        <v>79</v>
      </c>
      <c r="F481" s="37">
        <v>3.4977E10</v>
      </c>
    </row>
    <row r="482" ht="15.75" customHeight="1">
      <c r="A482" s="36" t="str">
        <f t="shared" si="1"/>
        <v>Kazakhstan-Asia2002</v>
      </c>
      <c r="B482" s="36" t="s">
        <v>145</v>
      </c>
      <c r="C482" s="37">
        <v>6.8E8</v>
      </c>
      <c r="D482" s="36" t="s">
        <v>158</v>
      </c>
      <c r="E482" s="31" t="s">
        <v>79</v>
      </c>
      <c r="F482" s="37">
        <v>8.63E8</v>
      </c>
    </row>
    <row r="483" ht="15.75" customHeight="1">
      <c r="A483" s="36" t="str">
        <f t="shared" si="1"/>
        <v>North Korea-Asia2002</v>
      </c>
      <c r="B483" s="36" t="s">
        <v>145</v>
      </c>
      <c r="C483" s="36"/>
      <c r="D483" s="36" t="s">
        <v>167</v>
      </c>
      <c r="E483" s="31" t="s">
        <v>79</v>
      </c>
      <c r="F483" s="36"/>
    </row>
    <row r="484" ht="15.75" customHeight="1">
      <c r="A484" s="36" t="str">
        <f t="shared" si="1"/>
        <v>South Korea-Asia2002</v>
      </c>
      <c r="B484" s="36" t="s">
        <v>145</v>
      </c>
      <c r="C484" s="37">
        <v>7.621E9</v>
      </c>
      <c r="D484" s="36" t="s">
        <v>171</v>
      </c>
      <c r="E484" s="31" t="s">
        <v>79</v>
      </c>
      <c r="F484" s="37">
        <v>1.144E10</v>
      </c>
    </row>
    <row r="485" ht="15.75" customHeight="1">
      <c r="A485" s="36" t="str">
        <f t="shared" si="1"/>
        <v>Kyrgyzstan-Asia2002</v>
      </c>
      <c r="B485" s="36" t="s">
        <v>145</v>
      </c>
      <c r="C485" s="37">
        <v>4.8E7</v>
      </c>
      <c r="D485" s="36" t="s">
        <v>159</v>
      </c>
      <c r="E485" s="31" t="s">
        <v>79</v>
      </c>
      <c r="F485" s="37">
        <v>2.7E7</v>
      </c>
    </row>
    <row r="486" ht="15.75" customHeight="1">
      <c r="A486" s="36" t="str">
        <f t="shared" si="1"/>
        <v>Laos-Asia2002</v>
      </c>
      <c r="B486" s="36" t="s">
        <v>145</v>
      </c>
      <c r="C486" s="37">
        <v>1.1E8</v>
      </c>
      <c r="D486" s="36" t="s">
        <v>160</v>
      </c>
      <c r="E486" s="31" t="s">
        <v>79</v>
      </c>
      <c r="F486" s="37">
        <v>4000000.0</v>
      </c>
    </row>
    <row r="487" ht="15.75" customHeight="1">
      <c r="A487" s="36" t="str">
        <f t="shared" si="1"/>
        <v>Macao SAR-Asia2002</v>
      </c>
      <c r="B487" s="36" t="s">
        <v>145</v>
      </c>
      <c r="C487" s="37">
        <v>4.428E9</v>
      </c>
      <c r="D487" s="36" t="s">
        <v>161</v>
      </c>
      <c r="E487" s="31" t="s">
        <v>79</v>
      </c>
      <c r="F487" s="37">
        <v>5.12E8</v>
      </c>
    </row>
    <row r="488" ht="15.75" customHeight="1">
      <c r="A488" s="36" t="str">
        <f t="shared" si="1"/>
        <v>Malaysia-Asia2002</v>
      </c>
      <c r="B488" s="36" t="s">
        <v>145</v>
      </c>
      <c r="C488" s="37">
        <v>8.084E9</v>
      </c>
      <c r="D488" s="36" t="s">
        <v>162</v>
      </c>
      <c r="E488" s="31" t="s">
        <v>79</v>
      </c>
      <c r="F488" s="37">
        <v>3.33E9</v>
      </c>
    </row>
    <row r="489" ht="15.75" customHeight="1">
      <c r="A489" s="36" t="str">
        <f t="shared" si="1"/>
        <v>Maldives-Asia2002</v>
      </c>
      <c r="B489" s="36" t="s">
        <v>145</v>
      </c>
      <c r="C489" s="37">
        <v>3.37E8</v>
      </c>
      <c r="D489" s="36" t="s">
        <v>163</v>
      </c>
      <c r="E489" s="31" t="s">
        <v>79</v>
      </c>
      <c r="F489" s="37">
        <v>6.0E7</v>
      </c>
    </row>
    <row r="490" ht="15.75" customHeight="1">
      <c r="A490" s="36" t="str">
        <f t="shared" si="1"/>
        <v>Mongolia-Asia2002</v>
      </c>
      <c r="B490" s="36" t="s">
        <v>145</v>
      </c>
      <c r="C490" s="37">
        <v>1.43E8</v>
      </c>
      <c r="D490" s="36" t="s">
        <v>164</v>
      </c>
      <c r="E490" s="31" t="s">
        <v>79</v>
      </c>
      <c r="F490" s="37">
        <v>1.25E8</v>
      </c>
    </row>
    <row r="491" ht="15.75" customHeight="1">
      <c r="A491" s="36" t="str">
        <f t="shared" si="1"/>
        <v>Myanmar-Asia2002</v>
      </c>
      <c r="B491" s="36" t="s">
        <v>145</v>
      </c>
      <c r="C491" s="37">
        <v>1.36E8</v>
      </c>
      <c r="D491" s="36" t="s">
        <v>165</v>
      </c>
      <c r="E491" s="31" t="s">
        <v>79</v>
      </c>
      <c r="F491" s="37">
        <v>3.4E7</v>
      </c>
    </row>
    <row r="492" ht="15.75" customHeight="1">
      <c r="A492" s="36" t="str">
        <f t="shared" si="1"/>
        <v>Nepal-Asia2002</v>
      </c>
      <c r="B492" s="36" t="s">
        <v>145</v>
      </c>
      <c r="C492" s="37">
        <v>1.34E8</v>
      </c>
      <c r="D492" s="36" t="s">
        <v>166</v>
      </c>
      <c r="E492" s="31" t="s">
        <v>79</v>
      </c>
      <c r="F492" s="37">
        <v>1.08E8</v>
      </c>
    </row>
    <row r="493" ht="15.75" customHeight="1">
      <c r="A493" s="36" t="str">
        <f t="shared" si="1"/>
        <v>Pakistan-Asia2002</v>
      </c>
      <c r="B493" s="36" t="s">
        <v>145</v>
      </c>
      <c r="C493" s="37">
        <v>5.62E8</v>
      </c>
      <c r="D493" s="36" t="s">
        <v>168</v>
      </c>
      <c r="E493" s="31" t="s">
        <v>79</v>
      </c>
      <c r="F493" s="37">
        <v>4.91E8</v>
      </c>
    </row>
    <row r="494" ht="15.75" customHeight="1">
      <c r="A494" s="36" t="str">
        <f t="shared" si="1"/>
        <v>Philippines-Asia2002</v>
      </c>
      <c r="B494" s="36" t="s">
        <v>145</v>
      </c>
      <c r="C494" s="37">
        <v>2.018E9</v>
      </c>
      <c r="D494" s="36" t="s">
        <v>169</v>
      </c>
      <c r="E494" s="31" t="s">
        <v>79</v>
      </c>
      <c r="F494" s="37">
        <v>1.874E9</v>
      </c>
    </row>
    <row r="495" ht="15.75" customHeight="1">
      <c r="A495" s="36" t="str">
        <f t="shared" si="1"/>
        <v>Singapore-Asia2002</v>
      </c>
      <c r="B495" s="36" t="s">
        <v>145</v>
      </c>
      <c r="C495" s="37">
        <v>4.458E9</v>
      </c>
      <c r="D495" s="36" t="s">
        <v>170</v>
      </c>
      <c r="E495" s="31" t="s">
        <v>79</v>
      </c>
      <c r="F495" s="37">
        <v>8.212E9</v>
      </c>
    </row>
    <row r="496" ht="15.75" customHeight="1">
      <c r="A496" s="36" t="str">
        <f t="shared" si="1"/>
        <v>Sri Lanka-Asia2002</v>
      </c>
      <c r="B496" s="36" t="s">
        <v>145</v>
      </c>
      <c r="C496" s="37">
        <v>5.94E8</v>
      </c>
      <c r="D496" s="36" t="s">
        <v>172</v>
      </c>
      <c r="E496" s="31" t="s">
        <v>79</v>
      </c>
      <c r="F496" s="37">
        <v>4.38E8</v>
      </c>
    </row>
    <row r="497" ht="15.75" customHeight="1">
      <c r="A497" s="36" t="str">
        <f t="shared" si="1"/>
        <v>Tajikistan-Asia2002</v>
      </c>
      <c r="B497" s="36" t="s">
        <v>145</v>
      </c>
      <c r="C497" s="37">
        <v>5000000.0</v>
      </c>
      <c r="D497" s="36" t="s">
        <v>173</v>
      </c>
      <c r="E497" s="31" t="s">
        <v>79</v>
      </c>
      <c r="F497" s="37">
        <v>1700000.0</v>
      </c>
    </row>
    <row r="498" ht="15.75" customHeight="1">
      <c r="A498" s="36" t="str">
        <f t="shared" si="1"/>
        <v>Thailand-Asia2002</v>
      </c>
      <c r="B498" s="36" t="s">
        <v>145</v>
      </c>
      <c r="C498" s="37">
        <v>1.0388E10</v>
      </c>
      <c r="D498" s="36" t="s">
        <v>174</v>
      </c>
      <c r="E498" s="31" t="s">
        <v>79</v>
      </c>
      <c r="F498" s="37">
        <v>3.888E9</v>
      </c>
    </row>
    <row r="499" ht="15.75" customHeight="1">
      <c r="A499" s="36" t="str">
        <f t="shared" si="1"/>
        <v>Timor-Leste-Asia2002</v>
      </c>
      <c r="B499" s="36" t="s">
        <v>145</v>
      </c>
      <c r="C499" s="36"/>
      <c r="D499" s="36" t="s">
        <v>175</v>
      </c>
      <c r="E499" s="31" t="s">
        <v>79</v>
      </c>
      <c r="F499" s="36"/>
    </row>
    <row r="500" ht="15.75" customHeight="1">
      <c r="A500" s="36" t="str">
        <f t="shared" si="1"/>
        <v>Turkmenistan-Asia2002</v>
      </c>
      <c r="B500" s="36" t="s">
        <v>145</v>
      </c>
      <c r="C500" s="36"/>
      <c r="D500" s="36" t="s">
        <v>176</v>
      </c>
      <c r="E500" s="31" t="s">
        <v>79</v>
      </c>
      <c r="F500" s="36"/>
    </row>
    <row r="501" ht="15.75" customHeight="1">
      <c r="A501" s="36" t="str">
        <f t="shared" si="1"/>
        <v>Uzbekistan-Asia2002</v>
      </c>
      <c r="B501" s="36" t="s">
        <v>145</v>
      </c>
      <c r="C501" s="37">
        <v>6.8E7</v>
      </c>
      <c r="D501" s="36" t="s">
        <v>177</v>
      </c>
      <c r="E501" s="31" t="s">
        <v>79</v>
      </c>
      <c r="F501" s="36"/>
    </row>
    <row r="502" ht="15.75" customHeight="1">
      <c r="A502" s="36" t="str">
        <f t="shared" si="1"/>
        <v>Vietnam-Asia2002</v>
      </c>
      <c r="B502" s="36" t="s">
        <v>145</v>
      </c>
      <c r="C502" s="36"/>
      <c r="D502" s="36" t="s">
        <v>178</v>
      </c>
      <c r="E502" s="31" t="s">
        <v>79</v>
      </c>
      <c r="F502" s="36"/>
    </row>
    <row r="503" ht="15.75" customHeight="1">
      <c r="A503" s="36" t="str">
        <f t="shared" si="1"/>
        <v>Albania-Europe2002</v>
      </c>
      <c r="B503" s="36" t="s">
        <v>180</v>
      </c>
      <c r="C503" s="37">
        <v>4.92E8</v>
      </c>
      <c r="D503" s="36" t="s">
        <v>179</v>
      </c>
      <c r="E503" s="31" t="s">
        <v>79</v>
      </c>
      <c r="F503" s="37">
        <v>3.86E8</v>
      </c>
    </row>
    <row r="504" ht="15.75" customHeight="1">
      <c r="A504" s="36" t="str">
        <f t="shared" si="1"/>
        <v>Andorra-Europe2002</v>
      </c>
      <c r="B504" s="36" t="s">
        <v>180</v>
      </c>
      <c r="C504" s="36"/>
      <c r="D504" s="36" t="s">
        <v>181</v>
      </c>
      <c r="E504" s="31" t="s">
        <v>79</v>
      </c>
      <c r="F504" s="36"/>
    </row>
    <row r="505" ht="15.75" customHeight="1">
      <c r="A505" s="36" t="str">
        <f t="shared" si="1"/>
        <v>Austria-Europe2002</v>
      </c>
      <c r="B505" s="36" t="s">
        <v>180</v>
      </c>
      <c r="C505" s="37">
        <v>1.2334E10</v>
      </c>
      <c r="D505" s="36" t="s">
        <v>182</v>
      </c>
      <c r="E505" s="31" t="s">
        <v>79</v>
      </c>
      <c r="F505" s="37">
        <v>7.743E9</v>
      </c>
    </row>
    <row r="506" ht="15.75" customHeight="1">
      <c r="A506" s="36" t="str">
        <f t="shared" si="1"/>
        <v>Belarus-Europe2002</v>
      </c>
      <c r="B506" s="36" t="s">
        <v>180</v>
      </c>
      <c r="C506" s="37">
        <v>2.95E8</v>
      </c>
      <c r="D506" s="36" t="s">
        <v>183</v>
      </c>
      <c r="E506" s="31" t="s">
        <v>79</v>
      </c>
      <c r="F506" s="37">
        <v>5.27E8</v>
      </c>
    </row>
    <row r="507" ht="15.75" customHeight="1">
      <c r="A507" s="36" t="str">
        <f t="shared" si="1"/>
        <v>Belgium-Europe2002</v>
      </c>
      <c r="B507" s="36" t="s">
        <v>180</v>
      </c>
      <c r="C507" s="37">
        <v>7.598E9</v>
      </c>
      <c r="D507" s="36" t="s">
        <v>184</v>
      </c>
      <c r="E507" s="31" t="s">
        <v>79</v>
      </c>
      <c r="F507" s="37">
        <v>1.127E10</v>
      </c>
    </row>
    <row r="508" ht="15.75" customHeight="1">
      <c r="A508" s="36" t="str">
        <f t="shared" si="1"/>
        <v>Bosnia and Herzegovina-Europe2002</v>
      </c>
      <c r="B508" s="36" t="s">
        <v>180</v>
      </c>
      <c r="C508" s="37">
        <v>3.07E8</v>
      </c>
      <c r="D508" s="36" t="s">
        <v>185</v>
      </c>
      <c r="E508" s="31" t="s">
        <v>79</v>
      </c>
      <c r="F508" s="37">
        <v>1.12E8</v>
      </c>
    </row>
    <row r="509" ht="15.75" customHeight="1">
      <c r="A509" s="36" t="str">
        <f t="shared" si="1"/>
        <v>Bulgaria-Europe2002</v>
      </c>
      <c r="B509" s="36" t="s">
        <v>180</v>
      </c>
      <c r="C509" s="37">
        <v>1.392E9</v>
      </c>
      <c r="D509" s="36" t="s">
        <v>186</v>
      </c>
      <c r="E509" s="31" t="s">
        <v>79</v>
      </c>
      <c r="F509" s="37">
        <v>1.018E9</v>
      </c>
    </row>
    <row r="510" ht="15.75" customHeight="1">
      <c r="A510" s="36" t="str">
        <f t="shared" si="1"/>
        <v>Croatia-Europe2002</v>
      </c>
      <c r="B510" s="36" t="s">
        <v>180</v>
      </c>
      <c r="C510" s="37">
        <v>3.952E9</v>
      </c>
      <c r="D510" s="36" t="s">
        <v>187</v>
      </c>
      <c r="E510" s="31" t="s">
        <v>79</v>
      </c>
      <c r="F510" s="37">
        <v>8.52E8</v>
      </c>
    </row>
    <row r="511" ht="15.75" customHeight="1">
      <c r="A511" s="36" t="str">
        <f t="shared" si="1"/>
        <v>Cyprus-Europe2002</v>
      </c>
      <c r="B511" s="36" t="s">
        <v>180</v>
      </c>
      <c r="C511" s="37">
        <v>2.178E9</v>
      </c>
      <c r="D511" s="36" t="s">
        <v>188</v>
      </c>
      <c r="E511" s="31" t="s">
        <v>79</v>
      </c>
      <c r="F511" s="37">
        <v>5.82E8</v>
      </c>
    </row>
    <row r="512" ht="15.75" customHeight="1">
      <c r="A512" s="36" t="str">
        <f t="shared" si="1"/>
        <v>Czech Republic-Europe2002</v>
      </c>
      <c r="B512" s="36" t="s">
        <v>180</v>
      </c>
      <c r="C512" s="37">
        <v>3.376E9</v>
      </c>
      <c r="D512" s="36" t="s">
        <v>189</v>
      </c>
      <c r="E512" s="31" t="s">
        <v>79</v>
      </c>
      <c r="F512" s="37">
        <v>1.797E9</v>
      </c>
    </row>
    <row r="513" ht="15.75" customHeight="1">
      <c r="A513" s="36" t="str">
        <f t="shared" si="1"/>
        <v>Denmark-Europe2002</v>
      </c>
      <c r="B513" s="36" t="s">
        <v>180</v>
      </c>
      <c r="C513" s="37">
        <v>4.791E9</v>
      </c>
      <c r="D513" s="36" t="s">
        <v>190</v>
      </c>
      <c r="E513" s="31" t="s">
        <v>79</v>
      </c>
      <c r="F513" s="37">
        <v>5.838E9</v>
      </c>
    </row>
    <row r="514" ht="15.75" customHeight="1">
      <c r="A514" s="36" t="str">
        <f t="shared" si="1"/>
        <v>Estonia-Europe2002</v>
      </c>
      <c r="B514" s="36" t="s">
        <v>180</v>
      </c>
      <c r="C514" s="37">
        <v>7.37E8</v>
      </c>
      <c r="D514" s="36" t="s">
        <v>191</v>
      </c>
      <c r="E514" s="31" t="s">
        <v>79</v>
      </c>
      <c r="F514" s="37">
        <v>3.05E8</v>
      </c>
    </row>
    <row r="515" ht="15.75" customHeight="1">
      <c r="A515" s="36" t="str">
        <f t="shared" si="1"/>
        <v>Faeroe Islands-Europe2002</v>
      </c>
      <c r="B515" s="36" t="s">
        <v>180</v>
      </c>
      <c r="C515" s="36"/>
      <c r="D515" s="36" t="s">
        <v>192</v>
      </c>
      <c r="E515" s="31" t="s">
        <v>79</v>
      </c>
      <c r="F515" s="36"/>
    </row>
    <row r="516" ht="15.75" customHeight="1">
      <c r="A516" s="36" t="str">
        <f t="shared" si="1"/>
        <v>Finland-Europe2002</v>
      </c>
      <c r="B516" s="36" t="s">
        <v>180</v>
      </c>
      <c r="C516" s="37">
        <v>2.235E9</v>
      </c>
      <c r="D516" s="36" t="s">
        <v>193</v>
      </c>
      <c r="E516" s="31" t="s">
        <v>79</v>
      </c>
      <c r="F516" s="37">
        <v>2.438E9</v>
      </c>
    </row>
    <row r="517" ht="15.75" customHeight="1">
      <c r="A517" s="36" t="str">
        <f t="shared" si="1"/>
        <v>France-Europe2002</v>
      </c>
      <c r="B517" s="36" t="s">
        <v>180</v>
      </c>
      <c r="C517" s="37">
        <v>4.0537E10</v>
      </c>
      <c r="D517" s="36" t="s">
        <v>194</v>
      </c>
      <c r="E517" s="31" t="s">
        <v>79</v>
      </c>
      <c r="F517" s="37">
        <v>2.7808E10</v>
      </c>
    </row>
    <row r="518" ht="15.75" customHeight="1">
      <c r="A518" s="36" t="str">
        <f t="shared" si="1"/>
        <v>Germany-Europe2002</v>
      </c>
      <c r="B518" s="36" t="s">
        <v>180</v>
      </c>
      <c r="C518" s="37">
        <v>2.669E10</v>
      </c>
      <c r="D518" s="36" t="s">
        <v>195</v>
      </c>
      <c r="E518" s="31" t="s">
        <v>79</v>
      </c>
      <c r="F518" s="37">
        <v>5.9496E10</v>
      </c>
    </row>
    <row r="519" ht="15.75" customHeight="1">
      <c r="A519" s="36" t="str">
        <f t="shared" si="1"/>
        <v>Greece-Europe2002</v>
      </c>
      <c r="B519" s="36" t="s">
        <v>180</v>
      </c>
      <c r="C519" s="37">
        <v>1.0005E10</v>
      </c>
      <c r="D519" s="36" t="s">
        <v>196</v>
      </c>
      <c r="E519" s="31" t="s">
        <v>79</v>
      </c>
      <c r="F519" s="37">
        <v>2.453E9</v>
      </c>
    </row>
    <row r="520" ht="15.75" customHeight="1">
      <c r="A520" s="36" t="str">
        <f t="shared" si="1"/>
        <v>Hungary-Europe2002</v>
      </c>
      <c r="B520" s="36" t="s">
        <v>180</v>
      </c>
      <c r="C520" s="37">
        <v>3.774E9</v>
      </c>
      <c r="D520" s="36" t="s">
        <v>197</v>
      </c>
      <c r="E520" s="31" t="s">
        <v>79</v>
      </c>
      <c r="F520" s="37">
        <v>2.211E9</v>
      </c>
    </row>
    <row r="521" ht="15.75" customHeight="1">
      <c r="A521" s="36" t="str">
        <f t="shared" si="1"/>
        <v>Iceland-Europe2002</v>
      </c>
      <c r="B521" s="36" t="s">
        <v>180</v>
      </c>
      <c r="C521" s="37">
        <v>4.15E8</v>
      </c>
      <c r="D521" s="36" t="s">
        <v>198</v>
      </c>
      <c r="E521" s="31" t="s">
        <v>79</v>
      </c>
      <c r="F521" s="37">
        <v>3.73E8</v>
      </c>
    </row>
    <row r="522" ht="15.75" customHeight="1">
      <c r="A522" s="36" t="str">
        <f t="shared" si="1"/>
        <v>Ireland-Europe2002</v>
      </c>
      <c r="B522" s="36" t="s">
        <v>180</v>
      </c>
      <c r="C522" s="37">
        <v>4.228E9</v>
      </c>
      <c r="D522" s="36" t="s">
        <v>199</v>
      </c>
      <c r="E522" s="31" t="s">
        <v>79</v>
      </c>
      <c r="F522" s="37">
        <v>3.835E9</v>
      </c>
    </row>
    <row r="523" ht="15.75" customHeight="1">
      <c r="A523" s="36" t="str">
        <f t="shared" si="1"/>
        <v>Isle of Man-Europe2002</v>
      </c>
      <c r="B523" s="36" t="s">
        <v>180</v>
      </c>
      <c r="C523" s="36"/>
      <c r="D523" s="36" t="s">
        <v>200</v>
      </c>
      <c r="E523" s="31" t="s">
        <v>79</v>
      </c>
      <c r="F523" s="36"/>
    </row>
    <row r="524" ht="15.75" customHeight="1">
      <c r="A524" s="36" t="str">
        <f t="shared" si="1"/>
        <v>Italy-Europe2002</v>
      </c>
      <c r="B524" s="36" t="s">
        <v>180</v>
      </c>
      <c r="C524" s="37">
        <v>2.8192E10</v>
      </c>
      <c r="D524" s="36" t="s">
        <v>201</v>
      </c>
      <c r="E524" s="31" t="s">
        <v>79</v>
      </c>
      <c r="F524" s="37">
        <v>1.9636E10</v>
      </c>
    </row>
    <row r="525" ht="15.75" customHeight="1">
      <c r="A525" s="36" t="str">
        <f t="shared" si="1"/>
        <v>Kosovo-Europe2002</v>
      </c>
      <c r="B525" s="36" t="s">
        <v>180</v>
      </c>
      <c r="C525" s="36"/>
      <c r="D525" s="36" t="s">
        <v>202</v>
      </c>
      <c r="E525" s="31" t="s">
        <v>79</v>
      </c>
      <c r="F525" s="36"/>
    </row>
    <row r="526" ht="15.75" customHeight="1">
      <c r="A526" s="36" t="str">
        <f t="shared" si="1"/>
        <v>Latvia-Europe2002</v>
      </c>
      <c r="B526" s="36" t="s">
        <v>180</v>
      </c>
      <c r="C526" s="37">
        <v>2.01E8</v>
      </c>
      <c r="D526" s="36" t="s">
        <v>203</v>
      </c>
      <c r="E526" s="31" t="s">
        <v>79</v>
      </c>
      <c r="F526" s="37">
        <v>2.67E8</v>
      </c>
    </row>
    <row r="527" ht="15.75" customHeight="1">
      <c r="A527" s="36" t="str">
        <f t="shared" si="1"/>
        <v>Liechtenstein-Europe2002</v>
      </c>
      <c r="B527" s="36" t="s">
        <v>180</v>
      </c>
      <c r="C527" s="36"/>
      <c r="D527" s="36" t="s">
        <v>204</v>
      </c>
      <c r="E527" s="31" t="s">
        <v>79</v>
      </c>
      <c r="F527" s="36"/>
    </row>
    <row r="528" ht="15.75" customHeight="1">
      <c r="A528" s="36" t="str">
        <f t="shared" si="1"/>
        <v>Lithuania-Europe2002</v>
      </c>
      <c r="B528" s="36" t="s">
        <v>180</v>
      </c>
      <c r="C528" s="37">
        <v>5.56E8</v>
      </c>
      <c r="D528" s="36" t="s">
        <v>205</v>
      </c>
      <c r="E528" s="31" t="s">
        <v>79</v>
      </c>
      <c r="F528" s="37">
        <v>3.34E8</v>
      </c>
    </row>
    <row r="529" ht="15.75" customHeight="1">
      <c r="A529" s="36" t="str">
        <f t="shared" si="1"/>
        <v>Luxembourg-Europe2002</v>
      </c>
      <c r="B529" s="36" t="s">
        <v>180</v>
      </c>
      <c r="C529" s="37">
        <v>2.547E9</v>
      </c>
      <c r="D529" s="36" t="s">
        <v>206</v>
      </c>
      <c r="E529" s="31" t="s">
        <v>79</v>
      </c>
      <c r="F529" s="37">
        <v>1.963E9</v>
      </c>
    </row>
    <row r="530" ht="15.75" customHeight="1">
      <c r="A530" s="36" t="str">
        <f t="shared" si="1"/>
        <v>North Macedonia-Europe2002</v>
      </c>
      <c r="B530" s="36" t="s">
        <v>180</v>
      </c>
      <c r="C530" s="37">
        <v>5.5E7</v>
      </c>
      <c r="D530" s="36" t="s">
        <v>212</v>
      </c>
      <c r="E530" s="31" t="s">
        <v>79</v>
      </c>
      <c r="F530" s="37">
        <v>6.0E7</v>
      </c>
    </row>
    <row r="531" ht="15.75" customHeight="1">
      <c r="A531" s="36" t="str">
        <f t="shared" si="1"/>
        <v>Malta-Europe2002</v>
      </c>
      <c r="B531" s="36" t="s">
        <v>180</v>
      </c>
      <c r="C531" s="37">
        <v>7.57E8</v>
      </c>
      <c r="D531" s="36" t="s">
        <v>207</v>
      </c>
      <c r="E531" s="31" t="s">
        <v>79</v>
      </c>
      <c r="F531" s="37">
        <v>1.8E8</v>
      </c>
    </row>
    <row r="532" ht="15.75" customHeight="1">
      <c r="A532" s="36" t="str">
        <f t="shared" si="1"/>
        <v>Moldova-Europe2002</v>
      </c>
      <c r="B532" s="36" t="s">
        <v>180</v>
      </c>
      <c r="C532" s="37">
        <v>7.2E7</v>
      </c>
      <c r="D532" s="36" t="s">
        <v>208</v>
      </c>
      <c r="E532" s="31" t="s">
        <v>79</v>
      </c>
      <c r="F532" s="37">
        <v>1.09E8</v>
      </c>
    </row>
    <row r="533" ht="15.75" customHeight="1">
      <c r="A533" s="36" t="str">
        <f t="shared" si="1"/>
        <v>Monaco-Europe2002</v>
      </c>
      <c r="B533" s="36" t="s">
        <v>180</v>
      </c>
      <c r="C533" s="36"/>
      <c r="D533" s="36" t="s">
        <v>209</v>
      </c>
      <c r="E533" s="31" t="s">
        <v>79</v>
      </c>
      <c r="F533" s="36"/>
    </row>
    <row r="534" ht="15.75" customHeight="1">
      <c r="A534" s="36" t="str">
        <f t="shared" si="1"/>
        <v>Montenegro-Europe2002</v>
      </c>
      <c r="B534" s="36" t="s">
        <v>180</v>
      </c>
      <c r="C534" s="36"/>
      <c r="D534" s="36" t="s">
        <v>210</v>
      </c>
      <c r="E534" s="31" t="s">
        <v>79</v>
      </c>
      <c r="F534" s="36"/>
    </row>
    <row r="535" ht="15.75" customHeight="1">
      <c r="A535" s="36" t="str">
        <f t="shared" si="1"/>
        <v>Netherlands-Europe2002</v>
      </c>
      <c r="B535" s="36" t="s">
        <v>180</v>
      </c>
      <c r="C535" s="37">
        <v>1.1745E10</v>
      </c>
      <c r="D535" s="36" t="s">
        <v>211</v>
      </c>
      <c r="E535" s="31" t="s">
        <v>79</v>
      </c>
      <c r="F535" s="37">
        <v>1.4201E10</v>
      </c>
    </row>
    <row r="536" ht="15.75" customHeight="1">
      <c r="A536" s="36" t="str">
        <f t="shared" si="1"/>
        <v>Norway-Europe2002</v>
      </c>
      <c r="B536" s="36" t="s">
        <v>180</v>
      </c>
      <c r="C536" s="37">
        <v>2.581E9</v>
      </c>
      <c r="D536" s="36" t="s">
        <v>213</v>
      </c>
      <c r="E536" s="31" t="s">
        <v>79</v>
      </c>
      <c r="F536" s="37">
        <v>5.61E9</v>
      </c>
    </row>
    <row r="537" ht="15.75" customHeight="1">
      <c r="A537" s="36" t="str">
        <f t="shared" si="1"/>
        <v>Poland-Europe2002</v>
      </c>
      <c r="B537" s="36" t="s">
        <v>180</v>
      </c>
      <c r="C537" s="37">
        <v>4.971E9</v>
      </c>
      <c r="D537" s="36" t="s">
        <v>214</v>
      </c>
      <c r="E537" s="31" t="s">
        <v>79</v>
      </c>
      <c r="F537" s="37">
        <v>3.44E9</v>
      </c>
    </row>
    <row r="538" ht="15.75" customHeight="1">
      <c r="A538" s="36" t="str">
        <f t="shared" si="1"/>
        <v>Portugal-Europe2002</v>
      </c>
      <c r="B538" s="36" t="s">
        <v>180</v>
      </c>
      <c r="C538" s="37">
        <v>6.595E9</v>
      </c>
      <c r="D538" s="36" t="s">
        <v>215</v>
      </c>
      <c r="E538" s="31" t="s">
        <v>79</v>
      </c>
      <c r="F538" s="37">
        <v>2.631E9</v>
      </c>
    </row>
    <row r="539" ht="15.75" customHeight="1">
      <c r="A539" s="36" t="str">
        <f t="shared" si="1"/>
        <v>Romania-Europe2002</v>
      </c>
      <c r="B539" s="36" t="s">
        <v>180</v>
      </c>
      <c r="C539" s="37">
        <v>4.0E8</v>
      </c>
      <c r="D539" s="36" t="s">
        <v>216</v>
      </c>
      <c r="E539" s="31" t="s">
        <v>79</v>
      </c>
      <c r="F539" s="37">
        <v>4.48E8</v>
      </c>
    </row>
    <row r="540" ht="15.75" customHeight="1">
      <c r="A540" s="36" t="str">
        <f t="shared" si="1"/>
        <v>Russia-Europe2002</v>
      </c>
      <c r="B540" s="36" t="s">
        <v>180</v>
      </c>
      <c r="C540" s="37">
        <v>5.278E9</v>
      </c>
      <c r="D540" s="36" t="s">
        <v>217</v>
      </c>
      <c r="E540" s="31" t="s">
        <v>79</v>
      </c>
      <c r="F540" s="37">
        <v>1.1362E10</v>
      </c>
    </row>
    <row r="541" ht="15.75" customHeight="1">
      <c r="A541" s="36" t="str">
        <f t="shared" si="1"/>
        <v>San Marino-Europe2002</v>
      </c>
      <c r="B541" s="36" t="s">
        <v>180</v>
      </c>
      <c r="C541" s="36"/>
      <c r="D541" s="36" t="s">
        <v>218</v>
      </c>
      <c r="E541" s="31" t="s">
        <v>79</v>
      </c>
      <c r="F541" s="36"/>
    </row>
    <row r="542" ht="15.75" customHeight="1">
      <c r="A542" s="36" t="str">
        <f t="shared" si="1"/>
        <v>Serbia-Europe2002</v>
      </c>
      <c r="B542" s="36" t="s">
        <v>180</v>
      </c>
      <c r="C542" s="37">
        <v>7.7E7</v>
      </c>
      <c r="D542" s="36" t="s">
        <v>219</v>
      </c>
      <c r="E542" s="31" t="s">
        <v>79</v>
      </c>
      <c r="F542" s="37">
        <v>1.05E8</v>
      </c>
    </row>
    <row r="543" ht="15.75" customHeight="1">
      <c r="A543" s="36" t="str">
        <f t="shared" si="1"/>
        <v>Slovakia-Europe2002</v>
      </c>
      <c r="B543" s="36" t="s">
        <v>180</v>
      </c>
      <c r="C543" s="37">
        <v>7.42E8</v>
      </c>
      <c r="D543" s="36" t="s">
        <v>220</v>
      </c>
      <c r="E543" s="31" t="s">
        <v>79</v>
      </c>
      <c r="F543" s="37">
        <v>5.06E8</v>
      </c>
    </row>
    <row r="544" ht="15.75" customHeight="1">
      <c r="A544" s="36" t="str">
        <f t="shared" si="1"/>
        <v>Slovenia-Europe2002</v>
      </c>
      <c r="B544" s="36" t="s">
        <v>180</v>
      </c>
      <c r="C544" s="37">
        <v>1.152E9</v>
      </c>
      <c r="D544" s="36" t="s">
        <v>221</v>
      </c>
      <c r="E544" s="31" t="s">
        <v>79</v>
      </c>
      <c r="F544" s="37">
        <v>6.47E8</v>
      </c>
    </row>
    <row r="545" ht="15.75" customHeight="1">
      <c r="A545" s="36" t="str">
        <f t="shared" si="1"/>
        <v>Spain-Europe2002</v>
      </c>
      <c r="B545" s="36" t="s">
        <v>180</v>
      </c>
      <c r="C545" s="37">
        <v>3.5468E10</v>
      </c>
      <c r="D545" s="36" t="s">
        <v>222</v>
      </c>
      <c r="E545" s="31" t="s">
        <v>79</v>
      </c>
      <c r="F545" s="37">
        <v>9.366E9</v>
      </c>
    </row>
    <row r="546" ht="15.75" customHeight="1">
      <c r="A546" s="36" t="str">
        <f t="shared" si="1"/>
        <v>Sweden-Europe2002</v>
      </c>
      <c r="B546" s="36" t="s">
        <v>180</v>
      </c>
      <c r="C546" s="37">
        <v>5.671E9</v>
      </c>
      <c r="D546" s="36" t="s">
        <v>223</v>
      </c>
      <c r="E546" s="31" t="s">
        <v>79</v>
      </c>
      <c r="F546" s="37">
        <v>8.221E9</v>
      </c>
    </row>
    <row r="547" ht="15.75" customHeight="1">
      <c r="A547" s="36" t="str">
        <f t="shared" si="1"/>
        <v>Switzerland-Europe2002</v>
      </c>
      <c r="B547" s="36" t="s">
        <v>180</v>
      </c>
      <c r="C547" s="37">
        <v>9.117E9</v>
      </c>
      <c r="D547" s="36" t="s">
        <v>224</v>
      </c>
      <c r="E547" s="31" t="s">
        <v>79</v>
      </c>
      <c r="F547" s="37">
        <v>7.21E9</v>
      </c>
    </row>
    <row r="548" ht="15.75" customHeight="1">
      <c r="A548" s="36" t="str">
        <f t="shared" si="1"/>
        <v>Turkey-Europe2002</v>
      </c>
      <c r="B548" s="36" t="s">
        <v>180</v>
      </c>
      <c r="C548" s="37">
        <v>1.1901E10</v>
      </c>
      <c r="D548" s="36" t="s">
        <v>225</v>
      </c>
      <c r="E548" s="31" t="s">
        <v>79</v>
      </c>
      <c r="F548" s="37">
        <v>1.88E9</v>
      </c>
    </row>
    <row r="549" ht="15.75" customHeight="1">
      <c r="A549" s="36" t="str">
        <f t="shared" si="1"/>
        <v>Ukraine-Europe2002</v>
      </c>
      <c r="B549" s="36" t="s">
        <v>180</v>
      </c>
      <c r="C549" s="37">
        <v>1.001E9</v>
      </c>
      <c r="D549" s="36" t="s">
        <v>226</v>
      </c>
      <c r="E549" s="31" t="s">
        <v>79</v>
      </c>
      <c r="F549" s="37">
        <v>7.94E8</v>
      </c>
    </row>
    <row r="550" ht="15.75" customHeight="1">
      <c r="A550" s="36" t="str">
        <f t="shared" si="1"/>
        <v>United Kingdom-Europe2002</v>
      </c>
      <c r="B550" s="36" t="s">
        <v>180</v>
      </c>
      <c r="C550" s="37">
        <v>2.7819E10</v>
      </c>
      <c r="D550" s="36" t="s">
        <v>227</v>
      </c>
      <c r="E550" s="31" t="s">
        <v>79</v>
      </c>
      <c r="F550" s="37">
        <v>5.1125E10</v>
      </c>
    </row>
    <row r="551" ht="15.75" customHeight="1">
      <c r="A551" s="36" t="str">
        <f t="shared" si="1"/>
        <v>Bahrain-Middle East2002</v>
      </c>
      <c r="B551" s="36" t="s">
        <v>229</v>
      </c>
      <c r="C551" s="37">
        <v>9.85E8</v>
      </c>
      <c r="D551" s="36" t="s">
        <v>228</v>
      </c>
      <c r="E551" s="31" t="s">
        <v>79</v>
      </c>
      <c r="F551" s="37">
        <v>5.5E8</v>
      </c>
    </row>
    <row r="552" ht="15.75" customHeight="1">
      <c r="A552" s="36" t="str">
        <f t="shared" si="1"/>
        <v>Iran-Middle East2002</v>
      </c>
      <c r="B552" s="36" t="s">
        <v>229</v>
      </c>
      <c r="C552" s="37">
        <v>1.607E9</v>
      </c>
      <c r="D552" s="36" t="s">
        <v>230</v>
      </c>
      <c r="E552" s="31" t="s">
        <v>79</v>
      </c>
      <c r="F552" s="37">
        <v>3.99E9</v>
      </c>
    </row>
    <row r="553" ht="15.75" customHeight="1">
      <c r="A553" s="36" t="str">
        <f t="shared" si="1"/>
        <v>Iraq-Middle East2002</v>
      </c>
      <c r="B553" s="36" t="s">
        <v>229</v>
      </c>
      <c r="C553" s="37">
        <v>4.5E7</v>
      </c>
      <c r="D553" s="36" t="s">
        <v>231</v>
      </c>
      <c r="E553" s="31" t="s">
        <v>79</v>
      </c>
      <c r="F553" s="37">
        <v>2.6E7</v>
      </c>
    </row>
    <row r="554" ht="15.75" customHeight="1">
      <c r="A554" s="36" t="str">
        <f t="shared" si="1"/>
        <v>Israel-Middle East2002</v>
      </c>
      <c r="B554" s="36" t="s">
        <v>229</v>
      </c>
      <c r="C554" s="37">
        <v>2.426E9</v>
      </c>
      <c r="D554" s="36" t="s">
        <v>232</v>
      </c>
      <c r="E554" s="31" t="s">
        <v>79</v>
      </c>
      <c r="F554" s="37">
        <v>3.322E9</v>
      </c>
    </row>
    <row r="555" ht="15.75" customHeight="1">
      <c r="A555" s="36" t="str">
        <f t="shared" si="1"/>
        <v>Jordan-Middle East2002</v>
      </c>
      <c r="B555" s="36" t="s">
        <v>229</v>
      </c>
      <c r="C555" s="37">
        <v>1.254E9</v>
      </c>
      <c r="D555" s="36" t="s">
        <v>233</v>
      </c>
      <c r="E555" s="31" t="s">
        <v>79</v>
      </c>
      <c r="F555" s="37">
        <v>5.04E8</v>
      </c>
    </row>
    <row r="556" ht="15.75" customHeight="1">
      <c r="A556" s="36" t="str">
        <f t="shared" si="1"/>
        <v>Kuwait-Middle East2002</v>
      </c>
      <c r="B556" s="36" t="s">
        <v>229</v>
      </c>
      <c r="C556" s="37">
        <v>3.2E8</v>
      </c>
      <c r="D556" s="36" t="s">
        <v>234</v>
      </c>
      <c r="E556" s="31" t="s">
        <v>79</v>
      </c>
      <c r="F556" s="37">
        <v>3.412E9</v>
      </c>
    </row>
    <row r="557" ht="15.75" customHeight="1">
      <c r="A557" s="36" t="str">
        <f t="shared" si="1"/>
        <v>Lebanon-Middle East2002</v>
      </c>
      <c r="B557" s="36" t="s">
        <v>229</v>
      </c>
      <c r="C557" s="37">
        <v>4.284E9</v>
      </c>
      <c r="D557" s="36" t="s">
        <v>235</v>
      </c>
      <c r="E557" s="31" t="s">
        <v>79</v>
      </c>
      <c r="F557" s="37">
        <v>2.683E9</v>
      </c>
    </row>
    <row r="558" ht="15.75" customHeight="1">
      <c r="A558" s="36" t="str">
        <f t="shared" si="1"/>
        <v>Oman-Middle East2002</v>
      </c>
      <c r="B558" s="36" t="s">
        <v>229</v>
      </c>
      <c r="C558" s="37">
        <v>5.39E8</v>
      </c>
      <c r="D558" s="36" t="s">
        <v>236</v>
      </c>
      <c r="E558" s="31" t="s">
        <v>79</v>
      </c>
      <c r="F558" s="37">
        <v>7.02E8</v>
      </c>
    </row>
    <row r="559" ht="15.75" customHeight="1">
      <c r="A559" s="36" t="str">
        <f t="shared" si="1"/>
        <v>Qatar-Middle East2002</v>
      </c>
      <c r="B559" s="36" t="s">
        <v>229</v>
      </c>
      <c r="C559" s="37">
        <v>2.85E8</v>
      </c>
      <c r="D559" s="36" t="s">
        <v>237</v>
      </c>
      <c r="E559" s="31" t="s">
        <v>79</v>
      </c>
      <c r="F559" s="37">
        <v>4.23E8</v>
      </c>
    </row>
    <row r="560" ht="15.75" customHeight="1">
      <c r="A560" s="36" t="str">
        <f t="shared" si="1"/>
        <v>Saudi Arabia-Middle East2002</v>
      </c>
      <c r="B560" s="36" t="s">
        <v>229</v>
      </c>
      <c r="C560" s="36"/>
      <c r="D560" s="36" t="s">
        <v>238</v>
      </c>
      <c r="E560" s="31" t="s">
        <v>79</v>
      </c>
      <c r="F560" s="37">
        <v>7.37E9</v>
      </c>
    </row>
    <row r="561" ht="15.75" customHeight="1">
      <c r="A561" s="36" t="str">
        <f t="shared" si="1"/>
        <v>Syria-Middle East2002</v>
      </c>
      <c r="B561" s="36" t="s">
        <v>229</v>
      </c>
      <c r="C561" s="37">
        <v>9.7E8</v>
      </c>
      <c r="D561" s="36" t="s">
        <v>239</v>
      </c>
      <c r="E561" s="31" t="s">
        <v>79</v>
      </c>
      <c r="F561" s="37">
        <v>7.6E8</v>
      </c>
    </row>
    <row r="562" ht="15.75" customHeight="1">
      <c r="A562" s="36" t="str">
        <f t="shared" si="1"/>
        <v>United Arab Emirates-Middle East2002</v>
      </c>
      <c r="B562" s="36" t="s">
        <v>229</v>
      </c>
      <c r="C562" s="37">
        <v>1.332E9</v>
      </c>
      <c r="D562" s="36" t="s">
        <v>240</v>
      </c>
      <c r="E562" s="31" t="s">
        <v>79</v>
      </c>
      <c r="F562" s="37">
        <v>3.651E9</v>
      </c>
    </row>
    <row r="563" ht="15.75" customHeight="1">
      <c r="A563" s="36" t="str">
        <f t="shared" si="1"/>
        <v>Yemen-Middle East2002</v>
      </c>
      <c r="B563" s="36" t="s">
        <v>229</v>
      </c>
      <c r="C563" s="37">
        <v>3.8E7</v>
      </c>
      <c r="D563" s="36" t="s">
        <v>241</v>
      </c>
      <c r="E563" s="31" t="s">
        <v>79</v>
      </c>
      <c r="F563" s="37">
        <v>1.35E8</v>
      </c>
    </row>
    <row r="564" ht="15.75" customHeight="1">
      <c r="A564" s="36" t="str">
        <f t="shared" si="1"/>
        <v>American Samoa-Oceania2002</v>
      </c>
      <c r="B564" s="36" t="s">
        <v>243</v>
      </c>
      <c r="C564" s="36"/>
      <c r="D564" s="36" t="s">
        <v>242</v>
      </c>
      <c r="E564" s="31" t="s">
        <v>79</v>
      </c>
      <c r="F564" s="36"/>
    </row>
    <row r="565" ht="15.75" customHeight="1">
      <c r="A565" s="36" t="str">
        <f t="shared" si="1"/>
        <v>Australia-Oceania2002</v>
      </c>
      <c r="B565" s="36" t="s">
        <v>243</v>
      </c>
      <c r="C565" s="37">
        <v>1.3624E10</v>
      </c>
      <c r="D565" s="36" t="s">
        <v>244</v>
      </c>
      <c r="E565" s="31" t="s">
        <v>79</v>
      </c>
      <c r="F565" s="37">
        <v>8.494E9</v>
      </c>
    </row>
    <row r="566" ht="15.75" customHeight="1">
      <c r="A566" s="36" t="str">
        <f t="shared" si="1"/>
        <v>Fiji-Oceania2002</v>
      </c>
      <c r="B566" s="36" t="s">
        <v>243</v>
      </c>
      <c r="C566" s="37">
        <v>3.84E8</v>
      </c>
      <c r="D566" s="36" t="s">
        <v>245</v>
      </c>
      <c r="E566" s="31" t="s">
        <v>79</v>
      </c>
      <c r="F566" s="37">
        <v>7.9E7</v>
      </c>
    </row>
    <row r="567" ht="15.75" customHeight="1">
      <c r="A567" s="36" t="str">
        <f t="shared" si="1"/>
        <v>French Polynesia-Oceania2002</v>
      </c>
      <c r="B567" s="36" t="s">
        <v>243</v>
      </c>
      <c r="C567" s="37">
        <v>4.71E8</v>
      </c>
      <c r="D567" s="36" t="s">
        <v>246</v>
      </c>
      <c r="E567" s="31" t="s">
        <v>79</v>
      </c>
      <c r="F567" s="37">
        <v>2.64E8</v>
      </c>
    </row>
    <row r="568" ht="15.75" customHeight="1">
      <c r="A568" s="36" t="str">
        <f t="shared" si="1"/>
        <v>Guam-Oceania2002</v>
      </c>
      <c r="B568" s="36" t="s">
        <v>243</v>
      </c>
      <c r="C568" s="36"/>
      <c r="D568" s="36" t="s">
        <v>247</v>
      </c>
      <c r="E568" s="31" t="s">
        <v>79</v>
      </c>
      <c r="F568" s="36"/>
    </row>
    <row r="569" ht="15.75" customHeight="1">
      <c r="A569" s="36" t="str">
        <f t="shared" si="1"/>
        <v>Kiribati-Oceania2002</v>
      </c>
      <c r="B569" s="36" t="s">
        <v>243</v>
      </c>
      <c r="C569" s="36"/>
      <c r="D569" s="36" t="s">
        <v>248</v>
      </c>
      <c r="E569" s="31" t="s">
        <v>79</v>
      </c>
      <c r="F569" s="36"/>
    </row>
    <row r="570" ht="15.75" customHeight="1">
      <c r="A570" s="36" t="str">
        <f t="shared" si="1"/>
        <v>Marshall Islands-Oceania2002</v>
      </c>
      <c r="B570" s="36" t="s">
        <v>243</v>
      </c>
      <c r="C570" s="37">
        <v>3400000.0</v>
      </c>
      <c r="D570" s="36" t="s">
        <v>249</v>
      </c>
      <c r="E570" s="31" t="s">
        <v>79</v>
      </c>
      <c r="F570" s="37">
        <v>300000.0</v>
      </c>
    </row>
    <row r="571" ht="15.75" customHeight="1">
      <c r="A571" s="36" t="str">
        <f t="shared" si="1"/>
        <v>Micronesia, Fed. Sts.-Oceania2002</v>
      </c>
      <c r="B571" s="36" t="s">
        <v>243</v>
      </c>
      <c r="C571" s="37">
        <v>1.7E7</v>
      </c>
      <c r="D571" s="36" t="s">
        <v>250</v>
      </c>
      <c r="E571" s="31" t="s">
        <v>79</v>
      </c>
      <c r="F571" s="37">
        <v>5000000.0</v>
      </c>
    </row>
    <row r="572" ht="15.75" customHeight="1">
      <c r="A572" s="36" t="str">
        <f t="shared" si="1"/>
        <v>New Caledonia-Oceania2002</v>
      </c>
      <c r="B572" s="36" t="s">
        <v>243</v>
      </c>
      <c r="C572" s="37">
        <v>1.56E8</v>
      </c>
      <c r="D572" s="36" t="s">
        <v>251</v>
      </c>
      <c r="E572" s="31" t="s">
        <v>79</v>
      </c>
      <c r="F572" s="37">
        <v>1.04E8</v>
      </c>
    </row>
    <row r="573" ht="15.75" customHeight="1">
      <c r="A573" s="36" t="str">
        <f t="shared" si="1"/>
        <v>New Zealand-Oceania2002</v>
      </c>
      <c r="B573" s="36" t="s">
        <v>243</v>
      </c>
      <c r="C573" s="37">
        <v>3.159E9</v>
      </c>
      <c r="D573" s="36" t="s">
        <v>252</v>
      </c>
      <c r="E573" s="31" t="s">
        <v>79</v>
      </c>
      <c r="F573" s="37">
        <v>1.386E9</v>
      </c>
    </row>
    <row r="574" ht="15.75" customHeight="1">
      <c r="A574" s="36" t="str">
        <f t="shared" si="1"/>
        <v>Papua New Guinea-Oceania2002</v>
      </c>
      <c r="B574" s="36" t="s">
        <v>243</v>
      </c>
      <c r="C574" s="37">
        <v>2800000.0</v>
      </c>
      <c r="D574" s="36" t="s">
        <v>253</v>
      </c>
      <c r="E574" s="31" t="s">
        <v>79</v>
      </c>
      <c r="F574" s="37">
        <v>6.0E7</v>
      </c>
    </row>
    <row r="575" ht="15.75" customHeight="1">
      <c r="A575" s="36" t="str">
        <f t="shared" si="1"/>
        <v>Samoa-Oceania2002</v>
      </c>
      <c r="B575" s="36" t="s">
        <v>243</v>
      </c>
      <c r="C575" s="37">
        <v>4.5E7</v>
      </c>
      <c r="D575" s="36" t="s">
        <v>254</v>
      </c>
      <c r="E575" s="31" t="s">
        <v>79</v>
      </c>
      <c r="F575" s="36"/>
    </row>
    <row r="576" ht="15.75" customHeight="1">
      <c r="A576" s="36" t="str">
        <f t="shared" si="1"/>
        <v>Solomon Islands-Oceania2002</v>
      </c>
      <c r="B576" s="36" t="s">
        <v>243</v>
      </c>
      <c r="C576" s="37">
        <v>800000.0</v>
      </c>
      <c r="D576" s="36" t="s">
        <v>255</v>
      </c>
      <c r="E576" s="31" t="s">
        <v>79</v>
      </c>
      <c r="F576" s="37">
        <v>8500000.0</v>
      </c>
    </row>
    <row r="577" ht="15.75" customHeight="1">
      <c r="A577" s="36" t="str">
        <f t="shared" si="1"/>
        <v>Tonga-Oceania2002</v>
      </c>
      <c r="B577" s="36" t="s">
        <v>243</v>
      </c>
      <c r="C577" s="37">
        <v>5900000.0</v>
      </c>
      <c r="D577" s="36" t="s">
        <v>256</v>
      </c>
      <c r="E577" s="31" t="s">
        <v>79</v>
      </c>
      <c r="F577" s="37">
        <v>3200000.0</v>
      </c>
    </row>
    <row r="578" ht="15.75" customHeight="1">
      <c r="A578" s="36" t="str">
        <f t="shared" si="1"/>
        <v>Vanuatu-Oceania2002</v>
      </c>
      <c r="B578" s="36" t="s">
        <v>243</v>
      </c>
      <c r="C578" s="37">
        <v>7.2E7</v>
      </c>
      <c r="D578" s="36" t="s">
        <v>257</v>
      </c>
      <c r="E578" s="31" t="s">
        <v>79</v>
      </c>
      <c r="F578" s="37">
        <v>1.1E7</v>
      </c>
    </row>
    <row r="579" ht="15.75" customHeight="1">
      <c r="A579" s="36" t="str">
        <f t="shared" si="1"/>
        <v>Antigua and Barbuda-The Americas2002</v>
      </c>
      <c r="B579" s="36" t="s">
        <v>259</v>
      </c>
      <c r="C579" s="37">
        <v>2.74E8</v>
      </c>
      <c r="D579" s="36" t="s">
        <v>258</v>
      </c>
      <c r="E579" s="31" t="s">
        <v>79</v>
      </c>
      <c r="F579" s="37">
        <v>3.3E7</v>
      </c>
    </row>
    <row r="580" ht="15.75" customHeight="1">
      <c r="A580" s="36" t="str">
        <f t="shared" si="1"/>
        <v>Argentina-The Americas2002</v>
      </c>
      <c r="B580" s="36" t="s">
        <v>259</v>
      </c>
      <c r="C580" s="37">
        <v>1.716E9</v>
      </c>
      <c r="D580" s="36" t="s">
        <v>260</v>
      </c>
      <c r="E580" s="31" t="s">
        <v>79</v>
      </c>
      <c r="F580" s="37">
        <v>2.744E9</v>
      </c>
    </row>
    <row r="581" ht="15.75" customHeight="1">
      <c r="A581" s="36" t="str">
        <f t="shared" si="1"/>
        <v>Aruba-The Americas2002</v>
      </c>
      <c r="B581" s="36" t="s">
        <v>259</v>
      </c>
      <c r="C581" s="37">
        <v>8.35E8</v>
      </c>
      <c r="D581" s="36" t="s">
        <v>261</v>
      </c>
      <c r="E581" s="31" t="s">
        <v>79</v>
      </c>
      <c r="F581" s="37">
        <v>1.72E8</v>
      </c>
    </row>
    <row r="582" ht="15.75" customHeight="1">
      <c r="A582" s="36" t="str">
        <f t="shared" si="1"/>
        <v>Bahamas, The-The Americas2002</v>
      </c>
      <c r="B582" s="36" t="s">
        <v>259</v>
      </c>
      <c r="C582" s="37">
        <v>1.773E9</v>
      </c>
      <c r="D582" s="36" t="s">
        <v>262</v>
      </c>
      <c r="E582" s="31" t="s">
        <v>79</v>
      </c>
      <c r="F582" s="37">
        <v>3.38E8</v>
      </c>
    </row>
    <row r="583" ht="15.75" customHeight="1">
      <c r="A583" s="36" t="str">
        <f t="shared" si="1"/>
        <v>Barbados-The Americas2002</v>
      </c>
      <c r="B583" s="36" t="s">
        <v>259</v>
      </c>
      <c r="C583" s="37">
        <v>6.66E8</v>
      </c>
      <c r="D583" s="36" t="s">
        <v>263</v>
      </c>
      <c r="E583" s="31" t="s">
        <v>79</v>
      </c>
      <c r="F583" s="37">
        <v>1.46E8</v>
      </c>
    </row>
    <row r="584" ht="15.75" customHeight="1">
      <c r="A584" s="36" t="str">
        <f t="shared" si="1"/>
        <v>Belize-The Americas2002</v>
      </c>
      <c r="B584" s="36" t="s">
        <v>259</v>
      </c>
      <c r="C584" s="37">
        <v>1.21E8</v>
      </c>
      <c r="D584" s="36" t="s">
        <v>264</v>
      </c>
      <c r="E584" s="31" t="s">
        <v>79</v>
      </c>
      <c r="F584" s="37">
        <v>4.8E7</v>
      </c>
    </row>
    <row r="585" ht="15.75" customHeight="1">
      <c r="A585" s="36" t="str">
        <f t="shared" si="1"/>
        <v>Bermuda-The Americas2002</v>
      </c>
      <c r="B585" s="36" t="s">
        <v>259</v>
      </c>
      <c r="C585" s="37">
        <v>3.78E8</v>
      </c>
      <c r="D585" s="36" t="s">
        <v>265</v>
      </c>
      <c r="E585" s="31" t="s">
        <v>79</v>
      </c>
      <c r="F585" s="37">
        <v>2.43E8</v>
      </c>
    </row>
    <row r="586" ht="15.75" customHeight="1">
      <c r="A586" s="36" t="str">
        <f t="shared" si="1"/>
        <v>Bolivia-The Americas2002</v>
      </c>
      <c r="B586" s="36" t="s">
        <v>259</v>
      </c>
      <c r="C586" s="37">
        <v>1.43E8</v>
      </c>
      <c r="D586" s="36" t="s">
        <v>266</v>
      </c>
      <c r="E586" s="31" t="s">
        <v>79</v>
      </c>
      <c r="F586" s="37">
        <v>1.14E8</v>
      </c>
    </row>
    <row r="587" ht="15.75" customHeight="1">
      <c r="A587" s="36" t="str">
        <f t="shared" si="1"/>
        <v>Brazil-The Americas2002</v>
      </c>
      <c r="B587" s="36" t="s">
        <v>259</v>
      </c>
      <c r="C587" s="37">
        <v>2.142E9</v>
      </c>
      <c r="D587" s="36" t="s">
        <v>267</v>
      </c>
      <c r="E587" s="31" t="s">
        <v>79</v>
      </c>
      <c r="F587" s="37">
        <v>2.929E9</v>
      </c>
    </row>
    <row r="588" ht="15.75" customHeight="1">
      <c r="A588" s="36" t="str">
        <f t="shared" si="1"/>
        <v>Canada-The Americas2002</v>
      </c>
      <c r="B588" s="36" t="s">
        <v>259</v>
      </c>
      <c r="C588" s="37">
        <v>1.2744E10</v>
      </c>
      <c r="D588" s="36" t="s">
        <v>268</v>
      </c>
      <c r="E588" s="31" t="s">
        <v>79</v>
      </c>
      <c r="F588" s="37">
        <v>1.4257E10</v>
      </c>
    </row>
    <row r="589" ht="15.75" customHeight="1">
      <c r="A589" s="36" t="str">
        <f t="shared" si="1"/>
        <v>Cayman Islands-The Americas2002</v>
      </c>
      <c r="B589" s="36" t="s">
        <v>259</v>
      </c>
      <c r="C589" s="37">
        <v>6.07E8</v>
      </c>
      <c r="D589" s="36" t="s">
        <v>269</v>
      </c>
      <c r="E589" s="31" t="s">
        <v>79</v>
      </c>
      <c r="F589" s="36"/>
    </row>
    <row r="590" ht="15.75" customHeight="1">
      <c r="A590" s="36" t="str">
        <f t="shared" si="1"/>
        <v>Chile-The Americas2002</v>
      </c>
      <c r="B590" s="36" t="s">
        <v>259</v>
      </c>
      <c r="C590" s="37">
        <v>1.221E9</v>
      </c>
      <c r="D590" s="36" t="s">
        <v>270</v>
      </c>
      <c r="E590" s="31" t="s">
        <v>79</v>
      </c>
      <c r="F590" s="37">
        <v>9.32E8</v>
      </c>
    </row>
    <row r="591" ht="15.75" customHeight="1">
      <c r="A591" s="36" t="str">
        <f t="shared" si="1"/>
        <v>Colombia-The Americas2002</v>
      </c>
      <c r="B591" s="36" t="s">
        <v>259</v>
      </c>
      <c r="C591" s="37">
        <v>1.237E9</v>
      </c>
      <c r="D591" s="36" t="s">
        <v>271</v>
      </c>
      <c r="E591" s="31" t="s">
        <v>79</v>
      </c>
      <c r="F591" s="37">
        <v>1.355E9</v>
      </c>
    </row>
    <row r="592" ht="15.75" customHeight="1">
      <c r="A592" s="36" t="str">
        <f t="shared" si="1"/>
        <v>Costa Rica-The Americas2002</v>
      </c>
      <c r="B592" s="36" t="s">
        <v>259</v>
      </c>
      <c r="C592" s="37">
        <v>1.292E9</v>
      </c>
      <c r="D592" s="36" t="s">
        <v>272</v>
      </c>
      <c r="E592" s="31" t="s">
        <v>79</v>
      </c>
      <c r="F592" s="37">
        <v>4.3E8</v>
      </c>
    </row>
    <row r="593" ht="15.75" customHeight="1">
      <c r="A593" s="36" t="str">
        <f t="shared" si="1"/>
        <v>Cuba-The Americas2002</v>
      </c>
      <c r="B593" s="36" t="s">
        <v>259</v>
      </c>
      <c r="C593" s="37">
        <v>1.769E9</v>
      </c>
      <c r="D593" s="36" t="s">
        <v>273</v>
      </c>
      <c r="E593" s="31" t="s">
        <v>79</v>
      </c>
      <c r="F593" s="36"/>
    </row>
    <row r="594" ht="15.75" customHeight="1">
      <c r="A594" s="36" t="str">
        <f t="shared" si="1"/>
        <v>Curacao-The Americas2002</v>
      </c>
      <c r="B594" s="36" t="s">
        <v>259</v>
      </c>
      <c r="C594" s="37">
        <v>2.17E8</v>
      </c>
      <c r="D594" s="36" t="s">
        <v>274</v>
      </c>
      <c r="E594" s="31" t="s">
        <v>79</v>
      </c>
      <c r="F594" s="37">
        <v>1.37E8</v>
      </c>
    </row>
    <row r="595" ht="15.75" customHeight="1">
      <c r="A595" s="36" t="str">
        <f t="shared" si="1"/>
        <v>Dominica-The Americas2002</v>
      </c>
      <c r="B595" s="36" t="s">
        <v>259</v>
      </c>
      <c r="C595" s="37">
        <v>4.6E7</v>
      </c>
      <c r="D595" s="36" t="s">
        <v>275</v>
      </c>
      <c r="E595" s="31" t="s">
        <v>79</v>
      </c>
      <c r="F595" s="37">
        <v>9000000.0</v>
      </c>
    </row>
    <row r="596" ht="15.75" customHeight="1">
      <c r="A596" s="36" t="str">
        <f t="shared" si="1"/>
        <v>Dominican Republic-The Americas2002</v>
      </c>
      <c r="B596" s="36" t="s">
        <v>259</v>
      </c>
      <c r="C596" s="37">
        <v>2.73E9</v>
      </c>
      <c r="D596" s="36" t="s">
        <v>276</v>
      </c>
      <c r="E596" s="31" t="s">
        <v>79</v>
      </c>
      <c r="F596" s="37">
        <v>4.29E8</v>
      </c>
    </row>
    <row r="597" ht="15.75" customHeight="1">
      <c r="A597" s="36" t="str">
        <f t="shared" si="1"/>
        <v>Ecuador-The Americas2002</v>
      </c>
      <c r="B597" s="36" t="s">
        <v>259</v>
      </c>
      <c r="C597" s="37">
        <v>4.49E8</v>
      </c>
      <c r="D597" s="36" t="s">
        <v>277</v>
      </c>
      <c r="E597" s="31" t="s">
        <v>79</v>
      </c>
      <c r="F597" s="37">
        <v>5.07E8</v>
      </c>
    </row>
    <row r="598" ht="15.75" customHeight="1">
      <c r="A598" s="36" t="str">
        <f t="shared" si="1"/>
        <v>El Salvador-The Americas2002</v>
      </c>
      <c r="B598" s="36" t="s">
        <v>259</v>
      </c>
      <c r="C598" s="37">
        <v>5.21E8</v>
      </c>
      <c r="D598" s="36" t="s">
        <v>278</v>
      </c>
      <c r="E598" s="31" t="s">
        <v>79</v>
      </c>
      <c r="F598" s="37">
        <v>2.66E8</v>
      </c>
    </row>
    <row r="599" ht="15.75" customHeight="1">
      <c r="A599" s="36" t="str">
        <f t="shared" si="1"/>
        <v>Greenland-The Americas2002</v>
      </c>
      <c r="B599" s="36" t="s">
        <v>259</v>
      </c>
      <c r="C599" s="36"/>
      <c r="D599" s="36" t="s">
        <v>279</v>
      </c>
      <c r="E599" s="31" t="s">
        <v>79</v>
      </c>
      <c r="F599" s="36"/>
    </row>
    <row r="600" ht="15.75" customHeight="1">
      <c r="A600" s="36" t="str">
        <f t="shared" si="1"/>
        <v>Grenada-The Americas2002</v>
      </c>
      <c r="B600" s="36" t="s">
        <v>259</v>
      </c>
      <c r="C600" s="37">
        <v>9.1E7</v>
      </c>
      <c r="D600" s="36" t="s">
        <v>280</v>
      </c>
      <c r="E600" s="31" t="s">
        <v>79</v>
      </c>
      <c r="F600" s="37">
        <v>8000000.0</v>
      </c>
    </row>
    <row r="601" ht="15.75" customHeight="1">
      <c r="A601" s="36" t="str">
        <f t="shared" si="1"/>
        <v>Guatemala-The Americas2002</v>
      </c>
      <c r="B601" s="36" t="s">
        <v>259</v>
      </c>
      <c r="C601" s="37">
        <v>6.47E8</v>
      </c>
      <c r="D601" s="36" t="s">
        <v>281</v>
      </c>
      <c r="E601" s="31" t="s">
        <v>79</v>
      </c>
      <c r="F601" s="37">
        <v>3.29E8</v>
      </c>
    </row>
    <row r="602" ht="15.75" customHeight="1">
      <c r="A602" s="36" t="str">
        <f t="shared" si="1"/>
        <v>Guyana-The Americas2002</v>
      </c>
      <c r="B602" s="36" t="s">
        <v>259</v>
      </c>
      <c r="C602" s="37">
        <v>5.3E7</v>
      </c>
      <c r="D602" s="36" t="s">
        <v>282</v>
      </c>
      <c r="E602" s="31" t="s">
        <v>79</v>
      </c>
      <c r="F602" s="37">
        <v>4.4E7</v>
      </c>
    </row>
    <row r="603" ht="15.75" customHeight="1">
      <c r="A603" s="36" t="str">
        <f t="shared" si="1"/>
        <v>Haiti-The Americas2002</v>
      </c>
      <c r="B603" s="36" t="s">
        <v>259</v>
      </c>
      <c r="C603" s="37">
        <v>1.08E8</v>
      </c>
      <c r="D603" s="36" t="s">
        <v>283</v>
      </c>
      <c r="E603" s="31" t="s">
        <v>79</v>
      </c>
      <c r="F603" s="37">
        <v>1.72E8</v>
      </c>
    </row>
    <row r="604" ht="15.75" customHeight="1">
      <c r="A604" s="36" t="str">
        <f t="shared" si="1"/>
        <v>Honduras-The Americas2002</v>
      </c>
      <c r="B604" s="36" t="s">
        <v>259</v>
      </c>
      <c r="C604" s="37">
        <v>3.05E8</v>
      </c>
      <c r="D604" s="36" t="s">
        <v>284</v>
      </c>
      <c r="E604" s="31" t="s">
        <v>79</v>
      </c>
      <c r="F604" s="37">
        <v>2.21E8</v>
      </c>
    </row>
    <row r="605" ht="15.75" customHeight="1">
      <c r="A605" s="36" t="str">
        <f t="shared" si="1"/>
        <v>Jamaica-The Americas2002</v>
      </c>
      <c r="B605" s="36" t="s">
        <v>259</v>
      </c>
      <c r="C605" s="37">
        <v>1.482E9</v>
      </c>
      <c r="D605" s="36" t="s">
        <v>285</v>
      </c>
      <c r="E605" s="31" t="s">
        <v>79</v>
      </c>
      <c r="F605" s="37">
        <v>2.74E8</v>
      </c>
    </row>
    <row r="606" ht="15.75" customHeight="1">
      <c r="A606" s="36" t="str">
        <f t="shared" si="1"/>
        <v>Mexico-The Americas2002</v>
      </c>
      <c r="B606" s="36" t="s">
        <v>259</v>
      </c>
      <c r="C606" s="37">
        <v>9.547E9</v>
      </c>
      <c r="D606" s="36" t="s">
        <v>286</v>
      </c>
      <c r="E606" s="31" t="s">
        <v>79</v>
      </c>
      <c r="F606" s="37">
        <v>7.087E9</v>
      </c>
    </row>
    <row r="607" ht="15.75" customHeight="1">
      <c r="A607" s="36" t="str">
        <f t="shared" si="1"/>
        <v>Nicaragua-The Americas2002</v>
      </c>
      <c r="B607" s="36" t="s">
        <v>259</v>
      </c>
      <c r="C607" s="37">
        <v>1.35E8</v>
      </c>
      <c r="D607" s="36" t="s">
        <v>287</v>
      </c>
      <c r="E607" s="31" t="s">
        <v>79</v>
      </c>
      <c r="F607" s="37">
        <v>1.25E8</v>
      </c>
    </row>
    <row r="608" ht="15.75" customHeight="1">
      <c r="A608" s="36" t="str">
        <f t="shared" si="1"/>
        <v>Panama-The Americas2002</v>
      </c>
      <c r="B608" s="36" t="s">
        <v>259</v>
      </c>
      <c r="C608" s="37">
        <v>7.1E8</v>
      </c>
      <c r="D608" s="36" t="s">
        <v>288</v>
      </c>
      <c r="E608" s="31" t="s">
        <v>79</v>
      </c>
      <c r="F608" s="37">
        <v>2.52E8</v>
      </c>
    </row>
    <row r="609" ht="15.75" customHeight="1">
      <c r="A609" s="36" t="str">
        <f t="shared" si="1"/>
        <v>Paraguay-The Americas2002</v>
      </c>
      <c r="B609" s="36" t="s">
        <v>259</v>
      </c>
      <c r="C609" s="37">
        <v>7.6E7</v>
      </c>
      <c r="D609" s="36" t="s">
        <v>289</v>
      </c>
      <c r="E609" s="31" t="s">
        <v>79</v>
      </c>
      <c r="F609" s="37">
        <v>1.17E8</v>
      </c>
    </row>
    <row r="610" ht="15.75" customHeight="1">
      <c r="A610" s="36" t="str">
        <f t="shared" si="1"/>
        <v>Peru-The Americas2002</v>
      </c>
      <c r="B610" s="36" t="s">
        <v>259</v>
      </c>
      <c r="C610" s="37">
        <v>8.36E8</v>
      </c>
      <c r="D610" s="36" t="s">
        <v>290</v>
      </c>
      <c r="E610" s="31" t="s">
        <v>79</v>
      </c>
      <c r="F610" s="37">
        <v>8.06E8</v>
      </c>
    </row>
    <row r="611" ht="15.75" customHeight="1">
      <c r="A611" s="36" t="str">
        <f t="shared" si="1"/>
        <v>Puerto Rico-The Americas2002</v>
      </c>
      <c r="B611" s="36" t="s">
        <v>259</v>
      </c>
      <c r="C611" s="37">
        <v>2.486E9</v>
      </c>
      <c r="D611" s="36" t="s">
        <v>291</v>
      </c>
      <c r="E611" s="31" t="s">
        <v>79</v>
      </c>
      <c r="F611" s="37">
        <v>1.319E9</v>
      </c>
    </row>
    <row r="612" ht="15.75" customHeight="1">
      <c r="A612" s="36" t="str">
        <f t="shared" si="1"/>
        <v>Sint Maarten (Dutch part)-The Americas2002</v>
      </c>
      <c r="B612" s="36" t="s">
        <v>259</v>
      </c>
      <c r="C612" s="37">
        <v>4.89E8</v>
      </c>
      <c r="D612" s="36" t="s">
        <v>292</v>
      </c>
      <c r="E612" s="31" t="s">
        <v>79</v>
      </c>
      <c r="F612" s="37">
        <v>1.4E8</v>
      </c>
    </row>
    <row r="613" ht="15.75" customHeight="1">
      <c r="A613" s="36" t="str">
        <f t="shared" si="1"/>
        <v>St. Kitts and Nevis-The Americas2002</v>
      </c>
      <c r="B613" s="36" t="s">
        <v>259</v>
      </c>
      <c r="C613" s="37">
        <v>5.7E7</v>
      </c>
      <c r="D613" s="36" t="s">
        <v>293</v>
      </c>
      <c r="E613" s="31" t="s">
        <v>79</v>
      </c>
      <c r="F613" s="37">
        <v>8000000.0</v>
      </c>
    </row>
    <row r="614" ht="15.75" customHeight="1">
      <c r="A614" s="36" t="str">
        <f t="shared" si="1"/>
        <v>St. Lucia-The Americas2002</v>
      </c>
      <c r="B614" s="36" t="s">
        <v>259</v>
      </c>
      <c r="C614" s="37">
        <v>2.1E8</v>
      </c>
      <c r="D614" s="36" t="s">
        <v>294</v>
      </c>
      <c r="E614" s="31" t="s">
        <v>79</v>
      </c>
      <c r="F614" s="37">
        <v>3.4E7</v>
      </c>
    </row>
    <row r="615" ht="15.75" customHeight="1">
      <c r="A615" s="36" t="str">
        <f t="shared" si="1"/>
        <v>St. Martin (French part)-The Americas2002</v>
      </c>
      <c r="B615" s="36" t="s">
        <v>259</v>
      </c>
      <c r="C615" s="36"/>
      <c r="D615" s="36" t="s">
        <v>295</v>
      </c>
      <c r="E615" s="31" t="s">
        <v>79</v>
      </c>
      <c r="F615" s="36"/>
    </row>
    <row r="616" ht="15.75" customHeight="1">
      <c r="A616" s="36" t="str">
        <f t="shared" si="1"/>
        <v>St. Vincent and the Grenadines-The Americas2002</v>
      </c>
      <c r="B616" s="36" t="s">
        <v>259</v>
      </c>
      <c r="C616" s="37">
        <v>9.1E7</v>
      </c>
      <c r="D616" s="36" t="s">
        <v>296</v>
      </c>
      <c r="E616" s="31" t="s">
        <v>79</v>
      </c>
      <c r="F616" s="37">
        <v>1.0E7</v>
      </c>
    </row>
    <row r="617" ht="15.75" customHeight="1">
      <c r="A617" s="36" t="str">
        <f t="shared" si="1"/>
        <v>Suriname-The Americas2002</v>
      </c>
      <c r="B617" s="36" t="s">
        <v>259</v>
      </c>
      <c r="C617" s="37">
        <v>1.7E7</v>
      </c>
      <c r="D617" s="36" t="s">
        <v>297</v>
      </c>
      <c r="E617" s="31" t="s">
        <v>79</v>
      </c>
      <c r="F617" s="37">
        <v>5.4E7</v>
      </c>
    </row>
    <row r="618" ht="15.75" customHeight="1">
      <c r="A618" s="36" t="str">
        <f t="shared" si="1"/>
        <v>Trinidad and Tobago-The Americas2002</v>
      </c>
      <c r="B618" s="36" t="s">
        <v>259</v>
      </c>
      <c r="C618" s="37">
        <v>4.02E8</v>
      </c>
      <c r="D618" s="36" t="s">
        <v>298</v>
      </c>
      <c r="E618" s="31" t="s">
        <v>79</v>
      </c>
      <c r="F618" s="37">
        <v>2.08E8</v>
      </c>
    </row>
    <row r="619" ht="15.75" customHeight="1">
      <c r="A619" s="36" t="str">
        <f t="shared" si="1"/>
        <v>Turks and Caicos Islands-The Americas2002</v>
      </c>
      <c r="B619" s="36" t="s">
        <v>259</v>
      </c>
      <c r="C619" s="37">
        <v>2.92E8</v>
      </c>
      <c r="D619" s="36" t="s">
        <v>299</v>
      </c>
      <c r="E619" s="31" t="s">
        <v>79</v>
      </c>
      <c r="F619" s="36"/>
    </row>
    <row r="620" ht="15.75" customHeight="1">
      <c r="A620" s="36" t="str">
        <f t="shared" si="1"/>
        <v>United States-The Americas2002</v>
      </c>
      <c r="B620" s="36" t="s">
        <v>259</v>
      </c>
      <c r="C620" s="39">
        <v>1.04E11</v>
      </c>
      <c r="D620" s="36" t="s">
        <v>300</v>
      </c>
      <c r="E620" s="31" t="s">
        <v>79</v>
      </c>
      <c r="F620" s="37">
        <v>8.186E10</v>
      </c>
    </row>
    <row r="621" ht="15.75" customHeight="1">
      <c r="A621" s="36" t="str">
        <f t="shared" si="1"/>
        <v>Uruguay-The Americas2002</v>
      </c>
      <c r="B621" s="36" t="s">
        <v>259</v>
      </c>
      <c r="C621" s="37">
        <v>4.09E8</v>
      </c>
      <c r="D621" s="36" t="s">
        <v>301</v>
      </c>
      <c r="E621" s="31" t="s">
        <v>79</v>
      </c>
      <c r="F621" s="37">
        <v>2.43E8</v>
      </c>
    </row>
    <row r="622" ht="15.75" customHeight="1">
      <c r="A622" s="36" t="str">
        <f t="shared" si="1"/>
        <v>Venezuela-The Americas2002</v>
      </c>
      <c r="B622" s="36" t="s">
        <v>259</v>
      </c>
      <c r="C622" s="37">
        <v>4.84E8</v>
      </c>
      <c r="D622" s="36" t="s">
        <v>302</v>
      </c>
      <c r="E622" s="31" t="s">
        <v>79</v>
      </c>
      <c r="F622" s="37">
        <v>1.546E9</v>
      </c>
    </row>
    <row r="623" ht="15.75" customHeight="1">
      <c r="A623" s="36" t="str">
        <f t="shared" si="1"/>
        <v>Algeria-Africa2003</v>
      </c>
      <c r="B623" s="36" t="s">
        <v>75</v>
      </c>
      <c r="C623" s="37">
        <v>1.12E8</v>
      </c>
      <c r="D623" s="36" t="s">
        <v>74</v>
      </c>
      <c r="E623" s="31" t="s">
        <v>81</v>
      </c>
      <c r="F623" s="37">
        <v>2.55E8</v>
      </c>
    </row>
    <row r="624" ht="15.75" customHeight="1">
      <c r="A624" s="36" t="str">
        <f t="shared" si="1"/>
        <v>Angola-Africa2003</v>
      </c>
      <c r="B624" s="36" t="s">
        <v>75</v>
      </c>
      <c r="C624" s="37">
        <v>6.3E7</v>
      </c>
      <c r="D624" s="36" t="s">
        <v>92</v>
      </c>
      <c r="E624" s="31" t="s">
        <v>81</v>
      </c>
      <c r="F624" s="37">
        <v>4.9E7</v>
      </c>
    </row>
    <row r="625" ht="15.75" customHeight="1">
      <c r="A625" s="36" t="str">
        <f t="shared" si="1"/>
        <v>Benin-Africa2003</v>
      </c>
      <c r="B625" s="36" t="s">
        <v>75</v>
      </c>
      <c r="C625" s="37">
        <v>1.08E8</v>
      </c>
      <c r="D625" s="36" t="s">
        <v>93</v>
      </c>
      <c r="E625" s="31" t="s">
        <v>81</v>
      </c>
      <c r="F625" s="37">
        <v>5.3E7</v>
      </c>
    </row>
    <row r="626" ht="15.75" customHeight="1">
      <c r="A626" s="36" t="str">
        <f t="shared" si="1"/>
        <v>Botswana-Africa2003</v>
      </c>
      <c r="B626" s="36" t="s">
        <v>75</v>
      </c>
      <c r="C626" s="37">
        <v>4.59E8</v>
      </c>
      <c r="D626" s="36" t="s">
        <v>94</v>
      </c>
      <c r="E626" s="31" t="s">
        <v>81</v>
      </c>
      <c r="F626" s="37">
        <v>2.35E8</v>
      </c>
    </row>
    <row r="627" ht="15.75" customHeight="1">
      <c r="A627" s="36" t="str">
        <f t="shared" si="1"/>
        <v>Burkina Faso-Africa2003</v>
      </c>
      <c r="B627" s="36" t="s">
        <v>75</v>
      </c>
      <c r="C627" s="37">
        <v>3.8E7</v>
      </c>
      <c r="D627" s="36" t="s">
        <v>95</v>
      </c>
      <c r="E627" s="31" t="s">
        <v>81</v>
      </c>
      <c r="F627" s="37">
        <v>5.0E7</v>
      </c>
    </row>
    <row r="628" ht="15.75" customHeight="1">
      <c r="A628" s="36" t="str">
        <f t="shared" si="1"/>
        <v>Burundi-Africa2003</v>
      </c>
      <c r="B628" s="36" t="s">
        <v>75</v>
      </c>
      <c r="C628" s="37">
        <v>1200000.0</v>
      </c>
      <c r="D628" s="36" t="s">
        <v>96</v>
      </c>
      <c r="E628" s="31" t="s">
        <v>81</v>
      </c>
      <c r="F628" s="37">
        <v>1.5E7</v>
      </c>
    </row>
    <row r="629" ht="15.75" customHeight="1">
      <c r="A629" s="36" t="str">
        <f t="shared" si="1"/>
        <v>Cameroon-Africa2003</v>
      </c>
      <c r="B629" s="36" t="s">
        <v>75</v>
      </c>
      <c r="C629" s="37">
        <v>2.66E8</v>
      </c>
      <c r="D629" s="36" t="s">
        <v>97</v>
      </c>
      <c r="E629" s="31" t="s">
        <v>81</v>
      </c>
      <c r="F629" s="37">
        <v>2.72E8</v>
      </c>
    </row>
    <row r="630" ht="15.75" customHeight="1">
      <c r="A630" s="36" t="str">
        <f t="shared" si="1"/>
        <v>Central African Republic-Africa2003</v>
      </c>
      <c r="B630" s="36" t="s">
        <v>75</v>
      </c>
      <c r="C630" s="37">
        <v>4000000.0</v>
      </c>
      <c r="D630" s="36" t="s">
        <v>98</v>
      </c>
      <c r="E630" s="31" t="s">
        <v>81</v>
      </c>
      <c r="F630" s="37">
        <v>3.1E7</v>
      </c>
    </row>
    <row r="631" ht="15.75" customHeight="1">
      <c r="A631" s="36" t="str">
        <f t="shared" si="1"/>
        <v>Chad-Africa2003</v>
      </c>
      <c r="B631" s="36" t="s">
        <v>75</v>
      </c>
      <c r="C631" s="36"/>
      <c r="D631" s="36" t="s">
        <v>99</v>
      </c>
      <c r="E631" s="31" t="s">
        <v>81</v>
      </c>
      <c r="F631" s="36"/>
    </row>
    <row r="632" ht="15.75" customHeight="1">
      <c r="A632" s="36" t="str">
        <f t="shared" si="1"/>
        <v>Comoros-Africa2003</v>
      </c>
      <c r="B632" s="36" t="s">
        <v>75</v>
      </c>
      <c r="C632" s="37">
        <v>1.6E7</v>
      </c>
      <c r="D632" s="36" t="s">
        <v>100</v>
      </c>
      <c r="E632" s="31" t="s">
        <v>81</v>
      </c>
      <c r="F632" s="37">
        <v>8000000.0</v>
      </c>
    </row>
    <row r="633" ht="15.75" customHeight="1">
      <c r="A633" s="36" t="str">
        <f t="shared" si="1"/>
        <v>Congo (Kinshasa)-Africa2003</v>
      </c>
      <c r="B633" s="36" t="s">
        <v>75</v>
      </c>
      <c r="C633" s="36"/>
      <c r="D633" s="36" t="s">
        <v>102</v>
      </c>
      <c r="E633" s="31" t="s">
        <v>81</v>
      </c>
      <c r="F633" s="36"/>
    </row>
    <row r="634" ht="15.75" customHeight="1">
      <c r="A634" s="36" t="str">
        <f t="shared" si="1"/>
        <v>Congo (Brazzaville)-Africa2003</v>
      </c>
      <c r="B634" s="36" t="s">
        <v>75</v>
      </c>
      <c r="C634" s="37">
        <v>3.0E7</v>
      </c>
      <c r="D634" s="36" t="s">
        <v>101</v>
      </c>
      <c r="E634" s="31" t="s">
        <v>81</v>
      </c>
      <c r="F634" s="37">
        <v>1.18E8</v>
      </c>
    </row>
    <row r="635" ht="15.75" customHeight="1">
      <c r="A635" s="36" t="str">
        <f t="shared" si="1"/>
        <v>Cote d'Ivoire-Africa2003</v>
      </c>
      <c r="B635" s="36" t="s">
        <v>75</v>
      </c>
      <c r="C635" s="37">
        <v>7.6E7</v>
      </c>
      <c r="D635" s="36" t="s">
        <v>103</v>
      </c>
      <c r="E635" s="31" t="s">
        <v>81</v>
      </c>
      <c r="F635" s="37">
        <v>5.51E8</v>
      </c>
    </row>
    <row r="636" ht="15.75" customHeight="1">
      <c r="A636" s="36" t="str">
        <f t="shared" si="1"/>
        <v>Djibouti-Africa2003</v>
      </c>
      <c r="B636" s="36" t="s">
        <v>75</v>
      </c>
      <c r="C636" s="37">
        <v>6900000.0</v>
      </c>
      <c r="D636" s="36" t="s">
        <v>104</v>
      </c>
      <c r="E636" s="31" t="s">
        <v>81</v>
      </c>
      <c r="F636" s="37">
        <v>9900000.0</v>
      </c>
    </row>
    <row r="637" ht="15.75" customHeight="1">
      <c r="A637" s="36" t="str">
        <f t="shared" si="1"/>
        <v>Egypt-Africa2003</v>
      </c>
      <c r="B637" s="36" t="s">
        <v>75</v>
      </c>
      <c r="C637" s="37">
        <v>4.704E9</v>
      </c>
      <c r="D637" s="36" t="s">
        <v>105</v>
      </c>
      <c r="E637" s="31" t="s">
        <v>81</v>
      </c>
      <c r="F637" s="37">
        <v>1.465E9</v>
      </c>
    </row>
    <row r="638" ht="15.75" customHeight="1">
      <c r="A638" s="36" t="str">
        <f t="shared" si="1"/>
        <v>Equatorial Guinea-Africa2003</v>
      </c>
      <c r="B638" s="36" t="s">
        <v>75</v>
      </c>
      <c r="C638" s="36"/>
      <c r="D638" s="36" t="s">
        <v>106</v>
      </c>
      <c r="E638" s="31" t="s">
        <v>81</v>
      </c>
      <c r="F638" s="36"/>
    </row>
    <row r="639" ht="15.75" customHeight="1">
      <c r="A639" s="36" t="str">
        <f t="shared" si="1"/>
        <v>Eritrea-Africa2003</v>
      </c>
      <c r="B639" s="36" t="s">
        <v>75</v>
      </c>
      <c r="C639" s="37">
        <v>7.4E7</v>
      </c>
      <c r="D639" s="36" t="s">
        <v>107</v>
      </c>
      <c r="E639" s="31" t="s">
        <v>81</v>
      </c>
      <c r="F639" s="36"/>
    </row>
    <row r="640" ht="15.75" customHeight="1">
      <c r="A640" s="36" t="str">
        <f t="shared" si="1"/>
        <v>Ethiopia-Africa2003</v>
      </c>
      <c r="B640" s="36" t="s">
        <v>75</v>
      </c>
      <c r="C640" s="37">
        <v>3.36E8</v>
      </c>
      <c r="D640" s="36" t="s">
        <v>108</v>
      </c>
      <c r="E640" s="31" t="s">
        <v>81</v>
      </c>
      <c r="F640" s="37">
        <v>6.3E7</v>
      </c>
    </row>
    <row r="641" ht="15.75" customHeight="1">
      <c r="A641" s="36" t="str">
        <f t="shared" si="1"/>
        <v>Gabon-Africa2003</v>
      </c>
      <c r="B641" s="36" t="s">
        <v>75</v>
      </c>
      <c r="C641" s="37">
        <v>8.4E7</v>
      </c>
      <c r="D641" s="36" t="s">
        <v>109</v>
      </c>
      <c r="E641" s="31" t="s">
        <v>81</v>
      </c>
      <c r="F641" s="37">
        <v>2.39E8</v>
      </c>
    </row>
    <row r="642" ht="15.75" customHeight="1">
      <c r="A642" s="36" t="str">
        <f t="shared" si="1"/>
        <v>Gambia, The-Africa2003</v>
      </c>
      <c r="B642" s="36" t="s">
        <v>75</v>
      </c>
      <c r="C642" s="37">
        <v>5.8E7</v>
      </c>
      <c r="D642" s="36" t="s">
        <v>110</v>
      </c>
      <c r="E642" s="31" t="s">
        <v>81</v>
      </c>
      <c r="F642" s="37">
        <v>8000000.0</v>
      </c>
    </row>
    <row r="643" ht="15.75" customHeight="1">
      <c r="A643" s="36" t="str">
        <f t="shared" si="1"/>
        <v>Ghana-Africa2003</v>
      </c>
      <c r="B643" s="36" t="s">
        <v>75</v>
      </c>
      <c r="C643" s="37">
        <v>4.41E8</v>
      </c>
      <c r="D643" s="36" t="s">
        <v>111</v>
      </c>
      <c r="E643" s="31" t="s">
        <v>81</v>
      </c>
      <c r="F643" s="37">
        <v>2.16E8</v>
      </c>
    </row>
    <row r="644" ht="15.75" customHeight="1">
      <c r="A644" s="36" t="str">
        <f t="shared" si="1"/>
        <v>Guinea-Africa2003</v>
      </c>
      <c r="B644" s="36" t="s">
        <v>75</v>
      </c>
      <c r="C644" s="36"/>
      <c r="D644" s="36" t="s">
        <v>112</v>
      </c>
      <c r="E644" s="31" t="s">
        <v>81</v>
      </c>
      <c r="F644" s="37">
        <v>3.6E7</v>
      </c>
    </row>
    <row r="645" ht="15.75" customHeight="1">
      <c r="A645" s="36" t="str">
        <f t="shared" si="1"/>
        <v>Guinea-Bissau-Africa2003</v>
      </c>
      <c r="B645" s="36" t="s">
        <v>75</v>
      </c>
      <c r="C645" s="37">
        <v>2400000.0</v>
      </c>
      <c r="D645" s="36" t="s">
        <v>113</v>
      </c>
      <c r="E645" s="31" t="s">
        <v>81</v>
      </c>
      <c r="F645" s="37">
        <v>2.13E7</v>
      </c>
    </row>
    <row r="646" ht="15.75" customHeight="1">
      <c r="A646" s="36" t="str">
        <f t="shared" si="1"/>
        <v>Kenya-Africa2003</v>
      </c>
      <c r="B646" s="36" t="s">
        <v>75</v>
      </c>
      <c r="C646" s="37">
        <v>6.19E8</v>
      </c>
      <c r="D646" s="36" t="s">
        <v>114</v>
      </c>
      <c r="E646" s="31" t="s">
        <v>81</v>
      </c>
      <c r="F646" s="37">
        <v>1.27E8</v>
      </c>
    </row>
    <row r="647" ht="15.75" customHeight="1">
      <c r="A647" s="36" t="str">
        <f t="shared" si="1"/>
        <v>Lesotho-Africa2003</v>
      </c>
      <c r="B647" s="36" t="s">
        <v>75</v>
      </c>
      <c r="C647" s="37">
        <v>2.1E7</v>
      </c>
      <c r="D647" s="36" t="s">
        <v>115</v>
      </c>
      <c r="E647" s="31" t="s">
        <v>81</v>
      </c>
      <c r="F647" s="37">
        <v>2.42E8</v>
      </c>
    </row>
    <row r="648" ht="15.75" customHeight="1">
      <c r="A648" s="36" t="str">
        <f t="shared" si="1"/>
        <v>Liberia-Africa2003</v>
      </c>
      <c r="B648" s="36" t="s">
        <v>75</v>
      </c>
      <c r="C648" s="36"/>
      <c r="D648" s="36" t="s">
        <v>116</v>
      </c>
      <c r="E648" s="31" t="s">
        <v>81</v>
      </c>
      <c r="F648" s="36"/>
    </row>
    <row r="649" ht="15.75" customHeight="1">
      <c r="A649" s="36" t="str">
        <f t="shared" si="1"/>
        <v>Libya-Africa2003</v>
      </c>
      <c r="B649" s="36" t="s">
        <v>75</v>
      </c>
      <c r="C649" s="37">
        <v>2.43E8</v>
      </c>
      <c r="D649" s="36" t="s">
        <v>117</v>
      </c>
      <c r="E649" s="31" t="s">
        <v>81</v>
      </c>
      <c r="F649" s="37">
        <v>6.89E8</v>
      </c>
    </row>
    <row r="650" ht="15.75" customHeight="1">
      <c r="A650" s="36" t="str">
        <f t="shared" si="1"/>
        <v>Madagascar-Africa2003</v>
      </c>
      <c r="B650" s="36" t="s">
        <v>75</v>
      </c>
      <c r="C650" s="37">
        <v>1.19E8</v>
      </c>
      <c r="D650" s="36" t="s">
        <v>118</v>
      </c>
      <c r="E650" s="31" t="s">
        <v>81</v>
      </c>
      <c r="F650" s="37">
        <v>6.7E7</v>
      </c>
    </row>
    <row r="651" ht="15.75" customHeight="1">
      <c r="A651" s="36" t="str">
        <f t="shared" si="1"/>
        <v>Malawi-Africa2003</v>
      </c>
      <c r="B651" s="36" t="s">
        <v>75</v>
      </c>
      <c r="C651" s="37">
        <v>6.6E7</v>
      </c>
      <c r="D651" s="36" t="s">
        <v>119</v>
      </c>
      <c r="E651" s="31" t="s">
        <v>81</v>
      </c>
      <c r="F651" s="37">
        <v>7.0E7</v>
      </c>
    </row>
    <row r="652" ht="15.75" customHeight="1">
      <c r="A652" s="36" t="str">
        <f t="shared" si="1"/>
        <v>Mali-Africa2003</v>
      </c>
      <c r="B652" s="36" t="s">
        <v>75</v>
      </c>
      <c r="C652" s="37">
        <v>1.36E8</v>
      </c>
      <c r="D652" s="36" t="s">
        <v>120</v>
      </c>
      <c r="E652" s="31" t="s">
        <v>81</v>
      </c>
      <c r="F652" s="37">
        <v>9.4E7</v>
      </c>
    </row>
    <row r="653" ht="15.75" customHeight="1">
      <c r="A653" s="36" t="str">
        <f t="shared" si="1"/>
        <v>Mauritania-Africa2003</v>
      </c>
      <c r="B653" s="36" t="s">
        <v>75</v>
      </c>
      <c r="C653" s="36"/>
      <c r="D653" s="36" t="s">
        <v>121</v>
      </c>
      <c r="E653" s="31" t="s">
        <v>81</v>
      </c>
      <c r="F653" s="36"/>
    </row>
    <row r="654" ht="15.75" customHeight="1">
      <c r="A654" s="36" t="str">
        <f t="shared" si="1"/>
        <v>Mauritius-Africa2003</v>
      </c>
      <c r="B654" s="36" t="s">
        <v>75</v>
      </c>
      <c r="C654" s="37">
        <v>9.6E8</v>
      </c>
      <c r="D654" s="36" t="s">
        <v>122</v>
      </c>
      <c r="E654" s="31" t="s">
        <v>81</v>
      </c>
      <c r="F654" s="37">
        <v>2.36E8</v>
      </c>
    </row>
    <row r="655" ht="15.75" customHeight="1">
      <c r="A655" s="36" t="str">
        <f t="shared" si="1"/>
        <v>Morocco-Africa2003</v>
      </c>
      <c r="B655" s="36" t="s">
        <v>75</v>
      </c>
      <c r="C655" s="37">
        <v>3.802E9</v>
      </c>
      <c r="D655" s="36" t="s">
        <v>123</v>
      </c>
      <c r="E655" s="31" t="s">
        <v>81</v>
      </c>
      <c r="F655" s="37">
        <v>8.45E8</v>
      </c>
    </row>
    <row r="656" ht="15.75" customHeight="1">
      <c r="A656" s="36" t="str">
        <f t="shared" si="1"/>
        <v>Mozambique-Africa2003</v>
      </c>
      <c r="B656" s="36" t="s">
        <v>75</v>
      </c>
      <c r="C656" s="37">
        <v>1.06E8</v>
      </c>
      <c r="D656" s="36" t="s">
        <v>124</v>
      </c>
      <c r="E656" s="31" t="s">
        <v>81</v>
      </c>
      <c r="F656" s="37">
        <v>1.41E8</v>
      </c>
    </row>
    <row r="657" ht="15.75" customHeight="1">
      <c r="A657" s="36" t="str">
        <f t="shared" si="1"/>
        <v>Namibia-Africa2003</v>
      </c>
      <c r="B657" s="36" t="s">
        <v>75</v>
      </c>
      <c r="C657" s="37">
        <v>3.83E8</v>
      </c>
      <c r="D657" s="36" t="s">
        <v>125</v>
      </c>
      <c r="E657" s="31" t="s">
        <v>81</v>
      </c>
      <c r="F657" s="37">
        <v>1.01E8</v>
      </c>
    </row>
    <row r="658" ht="15.75" customHeight="1">
      <c r="A658" s="36" t="str">
        <f t="shared" si="1"/>
        <v>Niger-Africa2003</v>
      </c>
      <c r="B658" s="36" t="s">
        <v>75</v>
      </c>
      <c r="C658" s="37">
        <v>2.8E7</v>
      </c>
      <c r="D658" s="36" t="s">
        <v>126</v>
      </c>
      <c r="E658" s="31" t="s">
        <v>81</v>
      </c>
      <c r="F658" s="37">
        <v>3.9E7</v>
      </c>
    </row>
    <row r="659" ht="15.75" customHeight="1">
      <c r="A659" s="36" t="str">
        <f t="shared" si="1"/>
        <v>Nigeria-Africa2003</v>
      </c>
      <c r="B659" s="36" t="s">
        <v>75</v>
      </c>
      <c r="C659" s="37">
        <v>5.8E7</v>
      </c>
      <c r="D659" s="36" t="s">
        <v>127</v>
      </c>
      <c r="E659" s="31" t="s">
        <v>81</v>
      </c>
      <c r="F659" s="37">
        <v>2.076E9</v>
      </c>
    </row>
    <row r="660" ht="15.75" customHeight="1">
      <c r="A660" s="36" t="str">
        <f t="shared" si="1"/>
        <v>Rwanda-Africa2003</v>
      </c>
      <c r="B660" s="36" t="s">
        <v>75</v>
      </c>
      <c r="C660" s="37">
        <v>3.0E7</v>
      </c>
      <c r="D660" s="36" t="s">
        <v>128</v>
      </c>
      <c r="E660" s="31" t="s">
        <v>81</v>
      </c>
      <c r="F660" s="37">
        <v>2.6E7</v>
      </c>
    </row>
    <row r="661" ht="15.75" customHeight="1">
      <c r="A661" s="36" t="str">
        <f t="shared" si="1"/>
        <v>Sao Tome and Principe-Africa2003</v>
      </c>
      <c r="B661" s="36" t="s">
        <v>75</v>
      </c>
      <c r="C661" s="37">
        <v>7400000.0</v>
      </c>
      <c r="D661" s="36" t="s">
        <v>129</v>
      </c>
      <c r="E661" s="31" t="s">
        <v>81</v>
      </c>
      <c r="F661" s="37">
        <v>1800000.0</v>
      </c>
    </row>
    <row r="662" ht="15.75" customHeight="1">
      <c r="A662" s="36" t="str">
        <f t="shared" si="1"/>
        <v>Senegal-Africa2003</v>
      </c>
      <c r="B662" s="36" t="s">
        <v>75</v>
      </c>
      <c r="C662" s="37">
        <v>2.69E8</v>
      </c>
      <c r="D662" s="36" t="s">
        <v>130</v>
      </c>
      <c r="E662" s="31" t="s">
        <v>81</v>
      </c>
      <c r="F662" s="37">
        <v>1.29E8</v>
      </c>
    </row>
    <row r="663" ht="15.75" customHeight="1">
      <c r="A663" s="36" t="str">
        <f t="shared" si="1"/>
        <v>Seychelles-Africa2003</v>
      </c>
      <c r="B663" s="36" t="s">
        <v>75</v>
      </c>
      <c r="C663" s="37">
        <v>2.58E8</v>
      </c>
      <c r="D663" s="36" t="s">
        <v>131</v>
      </c>
      <c r="E663" s="31" t="s">
        <v>81</v>
      </c>
      <c r="F663" s="37">
        <v>5.4E7</v>
      </c>
    </row>
    <row r="664" ht="15.75" customHeight="1">
      <c r="A664" s="36" t="str">
        <f t="shared" si="1"/>
        <v>Sierra Leone-Africa2003</v>
      </c>
      <c r="B664" s="36" t="s">
        <v>75</v>
      </c>
      <c r="C664" s="37">
        <v>6.0E7</v>
      </c>
      <c r="D664" s="36" t="s">
        <v>132</v>
      </c>
      <c r="E664" s="31" t="s">
        <v>81</v>
      </c>
      <c r="F664" s="37">
        <v>3.8E7</v>
      </c>
    </row>
    <row r="665" ht="15.75" customHeight="1">
      <c r="A665" s="36" t="str">
        <f t="shared" si="1"/>
        <v>Somalia-Africa2003</v>
      </c>
      <c r="B665" s="36" t="s">
        <v>75</v>
      </c>
      <c r="C665" s="36"/>
      <c r="D665" s="36" t="s">
        <v>133</v>
      </c>
      <c r="E665" s="31" t="s">
        <v>81</v>
      </c>
      <c r="F665" s="36"/>
    </row>
    <row r="666" ht="15.75" customHeight="1">
      <c r="A666" s="36" t="str">
        <f t="shared" si="1"/>
        <v>South Africa-Africa2003</v>
      </c>
      <c r="B666" s="36" t="s">
        <v>75</v>
      </c>
      <c r="C666" s="37">
        <v>6.674E9</v>
      </c>
      <c r="D666" s="36" t="s">
        <v>134</v>
      </c>
      <c r="E666" s="31" t="s">
        <v>81</v>
      </c>
      <c r="F666" s="37">
        <v>3.655E9</v>
      </c>
    </row>
    <row r="667" ht="15.75" customHeight="1">
      <c r="A667" s="36" t="str">
        <f t="shared" si="1"/>
        <v>South Sudan-Africa2003</v>
      </c>
      <c r="B667" s="36" t="s">
        <v>75</v>
      </c>
      <c r="C667" s="36"/>
      <c r="D667" s="36" t="s">
        <v>135</v>
      </c>
      <c r="E667" s="31" t="s">
        <v>81</v>
      </c>
      <c r="F667" s="36"/>
    </row>
    <row r="668" ht="15.75" customHeight="1">
      <c r="A668" s="36" t="str">
        <f t="shared" si="1"/>
        <v>Sudan-Africa2003</v>
      </c>
      <c r="B668" s="36" t="s">
        <v>75</v>
      </c>
      <c r="C668" s="37">
        <v>1.7E7</v>
      </c>
      <c r="D668" s="36" t="s">
        <v>136</v>
      </c>
      <c r="E668" s="31" t="s">
        <v>81</v>
      </c>
      <c r="F668" s="37">
        <v>1.19E8</v>
      </c>
    </row>
    <row r="669" ht="15.75" customHeight="1">
      <c r="A669" s="36" t="str">
        <f t="shared" si="1"/>
        <v>Swaziland-Africa2003</v>
      </c>
      <c r="B669" s="36" t="s">
        <v>75</v>
      </c>
      <c r="C669" s="37">
        <v>7.0E7</v>
      </c>
      <c r="D669" s="36" t="s">
        <v>137</v>
      </c>
      <c r="E669" s="31" t="s">
        <v>81</v>
      </c>
      <c r="F669" s="37">
        <v>2.3E7</v>
      </c>
    </row>
    <row r="670" ht="15.75" customHeight="1">
      <c r="A670" s="36" t="str">
        <f t="shared" si="1"/>
        <v>Tanzania-Africa2003</v>
      </c>
      <c r="B670" s="36" t="s">
        <v>75</v>
      </c>
      <c r="C670" s="37">
        <v>6.54E8</v>
      </c>
      <c r="D670" s="36" t="s">
        <v>138</v>
      </c>
      <c r="E670" s="31" t="s">
        <v>81</v>
      </c>
      <c r="F670" s="37">
        <v>3.75E8</v>
      </c>
    </row>
    <row r="671" ht="15.75" customHeight="1">
      <c r="A671" s="36" t="str">
        <f t="shared" si="1"/>
        <v>Togo-Africa2003</v>
      </c>
      <c r="B671" s="36" t="s">
        <v>75</v>
      </c>
      <c r="C671" s="37">
        <v>2.6E7</v>
      </c>
      <c r="D671" s="36" t="s">
        <v>139</v>
      </c>
      <c r="E671" s="31" t="s">
        <v>81</v>
      </c>
      <c r="F671" s="37">
        <v>3.7E7</v>
      </c>
    </row>
    <row r="672" ht="15.75" customHeight="1">
      <c r="A672" s="36" t="str">
        <f t="shared" si="1"/>
        <v>Tunisia-Africa2003</v>
      </c>
      <c r="B672" s="36" t="s">
        <v>75</v>
      </c>
      <c r="C672" s="37">
        <v>1.935E9</v>
      </c>
      <c r="D672" s="36" t="s">
        <v>140</v>
      </c>
      <c r="E672" s="31" t="s">
        <v>81</v>
      </c>
      <c r="F672" s="37">
        <v>3.55E8</v>
      </c>
    </row>
    <row r="673" ht="15.75" customHeight="1">
      <c r="A673" s="36" t="str">
        <f t="shared" si="1"/>
        <v>Uganda-Africa2003</v>
      </c>
      <c r="B673" s="36" t="s">
        <v>75</v>
      </c>
      <c r="C673" s="37">
        <v>1.85E8</v>
      </c>
      <c r="D673" s="36" t="s">
        <v>141</v>
      </c>
      <c r="E673" s="31" t="s">
        <v>81</v>
      </c>
      <c r="F673" s="36"/>
    </row>
    <row r="674" ht="15.75" customHeight="1">
      <c r="A674" s="36" t="str">
        <f t="shared" si="1"/>
        <v>Zambia-Africa2003</v>
      </c>
      <c r="B674" s="36" t="s">
        <v>75</v>
      </c>
      <c r="C674" s="37">
        <v>8.8E7</v>
      </c>
      <c r="D674" s="36" t="s">
        <v>142</v>
      </c>
      <c r="E674" s="31" t="s">
        <v>81</v>
      </c>
      <c r="F674" s="37">
        <v>1.15E8</v>
      </c>
    </row>
    <row r="675" ht="15.75" customHeight="1">
      <c r="A675" s="36" t="str">
        <f t="shared" si="1"/>
        <v>Zimbabwe-Africa2003</v>
      </c>
      <c r="B675" s="36" t="s">
        <v>75</v>
      </c>
      <c r="C675" s="37">
        <v>6.1E7</v>
      </c>
      <c r="D675" s="36" t="s">
        <v>143</v>
      </c>
      <c r="E675" s="31" t="s">
        <v>81</v>
      </c>
      <c r="F675" s="36"/>
    </row>
    <row r="676" ht="15.75" customHeight="1">
      <c r="A676" s="36" t="str">
        <f t="shared" si="1"/>
        <v>Afghanistan-Asia2003</v>
      </c>
      <c r="B676" s="36" t="s">
        <v>145</v>
      </c>
      <c r="C676" s="36"/>
      <c r="D676" s="36" t="s">
        <v>144</v>
      </c>
      <c r="E676" s="31" t="s">
        <v>81</v>
      </c>
      <c r="F676" s="36"/>
    </row>
    <row r="677" ht="15.75" customHeight="1">
      <c r="A677" s="36" t="str">
        <f t="shared" si="1"/>
        <v>Armenia-Asia2003</v>
      </c>
      <c r="B677" s="36" t="s">
        <v>145</v>
      </c>
      <c r="C677" s="37">
        <v>9.0E7</v>
      </c>
      <c r="D677" s="36" t="s">
        <v>146</v>
      </c>
      <c r="E677" s="31" t="s">
        <v>81</v>
      </c>
      <c r="F677" s="37">
        <v>9.7E7</v>
      </c>
    </row>
    <row r="678" ht="15.75" customHeight="1">
      <c r="A678" s="36" t="str">
        <f t="shared" si="1"/>
        <v>Azerbaijan-Asia2003</v>
      </c>
      <c r="B678" s="36" t="s">
        <v>145</v>
      </c>
      <c r="C678" s="37">
        <v>7.0E7</v>
      </c>
      <c r="D678" s="36" t="s">
        <v>147</v>
      </c>
      <c r="E678" s="31" t="s">
        <v>81</v>
      </c>
      <c r="F678" s="37">
        <v>1.2E8</v>
      </c>
    </row>
    <row r="679" ht="15.75" customHeight="1">
      <c r="A679" s="36" t="str">
        <f t="shared" si="1"/>
        <v>Bangladesh-Asia2003</v>
      </c>
      <c r="B679" s="36" t="s">
        <v>145</v>
      </c>
      <c r="C679" s="37">
        <v>5.9E7</v>
      </c>
      <c r="D679" s="36" t="s">
        <v>148</v>
      </c>
      <c r="E679" s="31" t="s">
        <v>81</v>
      </c>
      <c r="F679" s="37">
        <v>3.89E8</v>
      </c>
    </row>
    <row r="680" ht="15.75" customHeight="1">
      <c r="A680" s="36" t="str">
        <f t="shared" si="1"/>
        <v>Bhutan-Asia2003</v>
      </c>
      <c r="B680" s="36" t="s">
        <v>145</v>
      </c>
      <c r="C680" s="37">
        <v>8000000.0</v>
      </c>
      <c r="D680" s="36" t="s">
        <v>149</v>
      </c>
      <c r="E680" s="31" t="s">
        <v>81</v>
      </c>
      <c r="F680" s="36"/>
    </row>
    <row r="681" ht="15.75" customHeight="1">
      <c r="A681" s="36" t="str">
        <f t="shared" si="1"/>
        <v>Brunei-Asia2003</v>
      </c>
      <c r="B681" s="36" t="s">
        <v>145</v>
      </c>
      <c r="C681" s="37">
        <v>1.24E8</v>
      </c>
      <c r="D681" s="36" t="s">
        <v>150</v>
      </c>
      <c r="E681" s="31" t="s">
        <v>81</v>
      </c>
      <c r="F681" s="37">
        <v>4.69E8</v>
      </c>
    </row>
    <row r="682" ht="15.75" customHeight="1">
      <c r="A682" s="36" t="str">
        <f t="shared" si="1"/>
        <v>Cambodia-Asia2003</v>
      </c>
      <c r="B682" s="36" t="s">
        <v>145</v>
      </c>
      <c r="C682" s="37">
        <v>4.41E8</v>
      </c>
      <c r="D682" s="36" t="s">
        <v>151</v>
      </c>
      <c r="E682" s="31" t="s">
        <v>81</v>
      </c>
      <c r="F682" s="37">
        <v>6.0E7</v>
      </c>
    </row>
    <row r="683" ht="15.75" customHeight="1">
      <c r="A683" s="36" t="str">
        <f t="shared" si="1"/>
        <v>China-Asia2003</v>
      </c>
      <c r="B683" s="36" t="s">
        <v>145</v>
      </c>
      <c r="C683" s="37">
        <v>1.8707E10</v>
      </c>
      <c r="D683" s="36" t="s">
        <v>152</v>
      </c>
      <c r="E683" s="31" t="s">
        <v>81</v>
      </c>
      <c r="F683" s="37">
        <v>1.6716E10</v>
      </c>
    </row>
    <row r="684" ht="15.75" customHeight="1">
      <c r="A684" s="36" t="str">
        <f t="shared" si="1"/>
        <v>Georgia-Asia2003</v>
      </c>
      <c r="B684" s="36" t="s">
        <v>145</v>
      </c>
      <c r="C684" s="37">
        <v>1.72E8</v>
      </c>
      <c r="D684" s="36" t="s">
        <v>153</v>
      </c>
      <c r="E684" s="31" t="s">
        <v>81</v>
      </c>
      <c r="F684" s="37">
        <v>1.7E8</v>
      </c>
    </row>
    <row r="685" ht="15.75" customHeight="1">
      <c r="A685" s="36" t="str">
        <f t="shared" si="1"/>
        <v>Hong Kong SAR-Asia2003</v>
      </c>
      <c r="B685" s="36" t="s">
        <v>145</v>
      </c>
      <c r="C685" s="37">
        <v>9.004E9</v>
      </c>
      <c r="D685" s="36" t="s">
        <v>154</v>
      </c>
      <c r="E685" s="31" t="s">
        <v>81</v>
      </c>
      <c r="F685" s="37">
        <v>1.1447E10</v>
      </c>
    </row>
    <row r="686" ht="15.75" customHeight="1">
      <c r="A686" s="36" t="str">
        <f t="shared" si="1"/>
        <v>India-Asia2003</v>
      </c>
      <c r="B686" s="36" t="s">
        <v>145</v>
      </c>
      <c r="C686" s="37">
        <v>4.56E9</v>
      </c>
      <c r="D686" s="36" t="s">
        <v>155</v>
      </c>
      <c r="E686" s="31" t="s">
        <v>81</v>
      </c>
      <c r="F686" s="37">
        <v>4.385E9</v>
      </c>
    </row>
    <row r="687" ht="15.75" customHeight="1">
      <c r="A687" s="36" t="str">
        <f t="shared" si="1"/>
        <v>Indonesia-Asia2003</v>
      </c>
      <c r="B687" s="36" t="s">
        <v>145</v>
      </c>
      <c r="C687" s="37">
        <v>4.461E9</v>
      </c>
      <c r="D687" s="36" t="s">
        <v>156</v>
      </c>
      <c r="E687" s="31" t="s">
        <v>81</v>
      </c>
      <c r="F687" s="37">
        <v>4.427E9</v>
      </c>
    </row>
    <row r="688" ht="15.75" customHeight="1">
      <c r="A688" s="36" t="str">
        <f t="shared" si="1"/>
        <v>Japan-Asia2003</v>
      </c>
      <c r="B688" s="36" t="s">
        <v>145</v>
      </c>
      <c r="C688" s="37">
        <v>1.1475E10</v>
      </c>
      <c r="D688" s="36" t="s">
        <v>157</v>
      </c>
      <c r="E688" s="31" t="s">
        <v>81</v>
      </c>
      <c r="F688" s="37">
        <v>3.6505E10</v>
      </c>
    </row>
    <row r="689" ht="15.75" customHeight="1">
      <c r="A689" s="36" t="str">
        <f t="shared" si="1"/>
        <v>Kazakhstan-Asia2003</v>
      </c>
      <c r="B689" s="36" t="s">
        <v>145</v>
      </c>
      <c r="C689" s="37">
        <v>6.38E8</v>
      </c>
      <c r="D689" s="36" t="s">
        <v>158</v>
      </c>
      <c r="E689" s="31" t="s">
        <v>81</v>
      </c>
      <c r="F689" s="37">
        <v>7.83E8</v>
      </c>
    </row>
    <row r="690" ht="15.75" customHeight="1">
      <c r="A690" s="36" t="str">
        <f t="shared" si="1"/>
        <v>North Korea-Asia2003</v>
      </c>
      <c r="B690" s="36" t="s">
        <v>145</v>
      </c>
      <c r="C690" s="36"/>
      <c r="D690" s="36" t="s">
        <v>167</v>
      </c>
      <c r="E690" s="31" t="s">
        <v>81</v>
      </c>
      <c r="F690" s="36"/>
    </row>
    <row r="691" ht="15.75" customHeight="1">
      <c r="A691" s="36" t="str">
        <f t="shared" si="1"/>
        <v>South Korea-Asia2003</v>
      </c>
      <c r="B691" s="36" t="s">
        <v>145</v>
      </c>
      <c r="C691" s="37">
        <v>7.005E9</v>
      </c>
      <c r="D691" s="36" t="s">
        <v>171</v>
      </c>
      <c r="E691" s="31" t="s">
        <v>81</v>
      </c>
      <c r="F691" s="37">
        <v>1.1063E10</v>
      </c>
    </row>
    <row r="692" ht="15.75" customHeight="1">
      <c r="A692" s="36" t="str">
        <f t="shared" si="1"/>
        <v>Kyrgyzstan-Asia2003</v>
      </c>
      <c r="B692" s="36" t="s">
        <v>145</v>
      </c>
      <c r="C692" s="37">
        <v>6.2E7</v>
      </c>
      <c r="D692" s="36" t="s">
        <v>159</v>
      </c>
      <c r="E692" s="31" t="s">
        <v>81</v>
      </c>
      <c r="F692" s="37">
        <v>3.5E7</v>
      </c>
    </row>
    <row r="693" ht="15.75" customHeight="1">
      <c r="A693" s="36" t="str">
        <f t="shared" si="1"/>
        <v>Laos-Asia2003</v>
      </c>
      <c r="B693" s="36" t="s">
        <v>145</v>
      </c>
      <c r="C693" s="37">
        <v>7.7E7</v>
      </c>
      <c r="D693" s="36" t="s">
        <v>160</v>
      </c>
      <c r="E693" s="31" t="s">
        <v>81</v>
      </c>
      <c r="F693" s="37">
        <v>5000000.0</v>
      </c>
    </row>
    <row r="694" ht="15.75" customHeight="1">
      <c r="A694" s="36" t="str">
        <f t="shared" si="1"/>
        <v>Macao SAR-Asia2003</v>
      </c>
      <c r="B694" s="36" t="s">
        <v>145</v>
      </c>
      <c r="C694" s="37">
        <v>5.225E9</v>
      </c>
      <c r="D694" s="36" t="s">
        <v>161</v>
      </c>
      <c r="E694" s="31" t="s">
        <v>81</v>
      </c>
      <c r="F694" s="37">
        <v>4.71E8</v>
      </c>
    </row>
    <row r="695" ht="15.75" customHeight="1">
      <c r="A695" s="36" t="str">
        <f t="shared" si="1"/>
        <v>Malaysia-Asia2003</v>
      </c>
      <c r="B695" s="36" t="s">
        <v>145</v>
      </c>
      <c r="C695" s="37">
        <v>6.799E9</v>
      </c>
      <c r="D695" s="36" t="s">
        <v>162</v>
      </c>
      <c r="E695" s="31" t="s">
        <v>81</v>
      </c>
      <c r="F695" s="37">
        <v>3.401E9</v>
      </c>
    </row>
    <row r="696" ht="15.75" customHeight="1">
      <c r="A696" s="36" t="str">
        <f t="shared" si="1"/>
        <v>Maldives-Asia2003</v>
      </c>
      <c r="B696" s="36" t="s">
        <v>145</v>
      </c>
      <c r="C696" s="37">
        <v>4.02E8</v>
      </c>
      <c r="D696" s="36" t="s">
        <v>163</v>
      </c>
      <c r="E696" s="31" t="s">
        <v>81</v>
      </c>
      <c r="F696" s="37">
        <v>6.0E7</v>
      </c>
    </row>
    <row r="697" ht="15.75" customHeight="1">
      <c r="A697" s="36" t="str">
        <f t="shared" si="1"/>
        <v>Mongolia-Asia2003</v>
      </c>
      <c r="B697" s="36" t="s">
        <v>145</v>
      </c>
      <c r="C697" s="37">
        <v>1.54E8</v>
      </c>
      <c r="D697" s="36" t="s">
        <v>164</v>
      </c>
      <c r="E697" s="31" t="s">
        <v>81</v>
      </c>
      <c r="F697" s="37">
        <v>1.44E8</v>
      </c>
    </row>
    <row r="698" ht="15.75" customHeight="1">
      <c r="A698" s="36" t="str">
        <f t="shared" si="1"/>
        <v>Myanmar-Asia2003</v>
      </c>
      <c r="B698" s="36" t="s">
        <v>145</v>
      </c>
      <c r="C698" s="37">
        <v>7.0E7</v>
      </c>
      <c r="D698" s="36" t="s">
        <v>165</v>
      </c>
      <c r="E698" s="31" t="s">
        <v>81</v>
      </c>
      <c r="F698" s="37">
        <v>3.6E7</v>
      </c>
    </row>
    <row r="699" ht="15.75" customHeight="1">
      <c r="A699" s="36" t="str">
        <f t="shared" si="1"/>
        <v>Nepal-Asia2003</v>
      </c>
      <c r="B699" s="36" t="s">
        <v>145</v>
      </c>
      <c r="C699" s="37">
        <v>2.32E8</v>
      </c>
      <c r="D699" s="36" t="s">
        <v>166</v>
      </c>
      <c r="E699" s="31" t="s">
        <v>81</v>
      </c>
      <c r="F699" s="37">
        <v>1.19E8</v>
      </c>
    </row>
    <row r="700" ht="15.75" customHeight="1">
      <c r="A700" s="36" t="str">
        <f t="shared" si="1"/>
        <v>Pakistan-Asia2003</v>
      </c>
      <c r="B700" s="36" t="s">
        <v>145</v>
      </c>
      <c r="C700" s="37">
        <v>6.2E8</v>
      </c>
      <c r="D700" s="36" t="s">
        <v>168</v>
      </c>
      <c r="E700" s="31" t="s">
        <v>81</v>
      </c>
      <c r="F700" s="37">
        <v>1.163E9</v>
      </c>
    </row>
    <row r="701" ht="15.75" customHeight="1">
      <c r="A701" s="36" t="str">
        <f t="shared" si="1"/>
        <v>Philippines-Asia2003</v>
      </c>
      <c r="B701" s="36" t="s">
        <v>145</v>
      </c>
      <c r="C701" s="37">
        <v>1.821E9</v>
      </c>
      <c r="D701" s="36" t="s">
        <v>169</v>
      </c>
      <c r="E701" s="31" t="s">
        <v>81</v>
      </c>
      <c r="F701" s="37">
        <v>1.649E9</v>
      </c>
    </row>
    <row r="702" ht="15.75" customHeight="1">
      <c r="A702" s="36" t="str">
        <f t="shared" si="1"/>
        <v>Singapore-Asia2003</v>
      </c>
      <c r="B702" s="36" t="s">
        <v>145</v>
      </c>
      <c r="C702" s="37">
        <v>3.842E9</v>
      </c>
      <c r="D702" s="36" t="s">
        <v>170</v>
      </c>
      <c r="E702" s="31" t="s">
        <v>81</v>
      </c>
      <c r="F702" s="37">
        <v>8.382E9</v>
      </c>
    </row>
    <row r="703" ht="15.75" customHeight="1">
      <c r="A703" s="36" t="str">
        <f t="shared" si="1"/>
        <v>Sri Lanka-Asia2003</v>
      </c>
      <c r="B703" s="36" t="s">
        <v>145</v>
      </c>
      <c r="C703" s="37">
        <v>7.09E8</v>
      </c>
      <c r="D703" s="36" t="s">
        <v>172</v>
      </c>
      <c r="E703" s="31" t="s">
        <v>81</v>
      </c>
      <c r="F703" s="37">
        <v>4.62E8</v>
      </c>
    </row>
    <row r="704" ht="15.75" customHeight="1">
      <c r="A704" s="36" t="str">
        <f t="shared" si="1"/>
        <v>Tajikistan-Asia2003</v>
      </c>
      <c r="B704" s="36" t="s">
        <v>145</v>
      </c>
      <c r="C704" s="37">
        <v>6200000.0</v>
      </c>
      <c r="D704" s="36" t="s">
        <v>173</v>
      </c>
      <c r="E704" s="31" t="s">
        <v>81</v>
      </c>
      <c r="F704" s="37">
        <v>2100000.0</v>
      </c>
    </row>
    <row r="705" ht="15.75" customHeight="1">
      <c r="A705" s="36" t="str">
        <f t="shared" si="1"/>
        <v>Thailand-Asia2003</v>
      </c>
      <c r="B705" s="36" t="s">
        <v>145</v>
      </c>
      <c r="C705" s="37">
        <v>1.0456E10</v>
      </c>
      <c r="D705" s="36" t="s">
        <v>174</v>
      </c>
      <c r="E705" s="31" t="s">
        <v>81</v>
      </c>
      <c r="F705" s="37">
        <v>3.538E9</v>
      </c>
    </row>
    <row r="706" ht="15.75" customHeight="1">
      <c r="A706" s="36" t="str">
        <f t="shared" si="1"/>
        <v>Timor-Leste-Asia2003</v>
      </c>
      <c r="B706" s="36" t="s">
        <v>145</v>
      </c>
      <c r="C706" s="36"/>
      <c r="D706" s="36" t="s">
        <v>175</v>
      </c>
      <c r="E706" s="31" t="s">
        <v>81</v>
      </c>
      <c r="F706" s="36"/>
    </row>
    <row r="707" ht="15.75" customHeight="1">
      <c r="A707" s="36" t="str">
        <f t="shared" si="1"/>
        <v>Turkmenistan-Asia2003</v>
      </c>
      <c r="B707" s="36" t="s">
        <v>145</v>
      </c>
      <c r="C707" s="36"/>
      <c r="D707" s="36" t="s">
        <v>176</v>
      </c>
      <c r="E707" s="31" t="s">
        <v>81</v>
      </c>
      <c r="F707" s="36"/>
    </row>
    <row r="708" ht="15.75" customHeight="1">
      <c r="A708" s="36" t="str">
        <f t="shared" si="1"/>
        <v>Uzbekistan-Asia2003</v>
      </c>
      <c r="B708" s="36" t="s">
        <v>145</v>
      </c>
      <c r="C708" s="37">
        <v>4.8E7</v>
      </c>
      <c r="D708" s="36" t="s">
        <v>177</v>
      </c>
      <c r="E708" s="31" t="s">
        <v>81</v>
      </c>
      <c r="F708" s="36"/>
    </row>
    <row r="709" ht="15.75" customHeight="1">
      <c r="A709" s="36" t="str">
        <f t="shared" si="1"/>
        <v>Vietnam-Asia2003</v>
      </c>
      <c r="B709" s="36" t="s">
        <v>145</v>
      </c>
      <c r="C709" s="37">
        <v>1.4E9</v>
      </c>
      <c r="D709" s="36" t="s">
        <v>178</v>
      </c>
      <c r="E709" s="31" t="s">
        <v>81</v>
      </c>
      <c r="F709" s="36"/>
    </row>
    <row r="710" ht="15.75" customHeight="1">
      <c r="A710" s="36" t="str">
        <f t="shared" si="1"/>
        <v>Albania-Europe2003</v>
      </c>
      <c r="B710" s="36" t="s">
        <v>180</v>
      </c>
      <c r="C710" s="37">
        <v>5.37E8</v>
      </c>
      <c r="D710" s="36" t="s">
        <v>179</v>
      </c>
      <c r="E710" s="31" t="s">
        <v>81</v>
      </c>
      <c r="F710" s="37">
        <v>5.07E8</v>
      </c>
    </row>
    <row r="711" ht="15.75" customHeight="1">
      <c r="A711" s="36" t="str">
        <f t="shared" si="1"/>
        <v>Andorra-Europe2003</v>
      </c>
      <c r="B711" s="36" t="s">
        <v>180</v>
      </c>
      <c r="C711" s="36"/>
      <c r="D711" s="36" t="s">
        <v>181</v>
      </c>
      <c r="E711" s="31" t="s">
        <v>81</v>
      </c>
      <c r="F711" s="36"/>
    </row>
    <row r="712" ht="15.75" customHeight="1">
      <c r="A712" s="36" t="str">
        <f t="shared" si="1"/>
        <v>Austria-Europe2003</v>
      </c>
      <c r="B712" s="36" t="s">
        <v>180</v>
      </c>
      <c r="C712" s="37">
        <v>1.5128E10</v>
      </c>
      <c r="D712" s="36" t="s">
        <v>182</v>
      </c>
      <c r="E712" s="31" t="s">
        <v>81</v>
      </c>
      <c r="F712" s="37">
        <v>9.761E9</v>
      </c>
    </row>
    <row r="713" ht="15.75" customHeight="1">
      <c r="A713" s="36" t="str">
        <f t="shared" si="1"/>
        <v>Belarus-Europe2003</v>
      </c>
      <c r="B713" s="36" t="s">
        <v>180</v>
      </c>
      <c r="C713" s="37">
        <v>3.39E8</v>
      </c>
      <c r="D713" s="36" t="s">
        <v>183</v>
      </c>
      <c r="E713" s="31" t="s">
        <v>81</v>
      </c>
      <c r="F713" s="37">
        <v>4.36E8</v>
      </c>
    </row>
    <row r="714" ht="15.75" customHeight="1">
      <c r="A714" s="36" t="str">
        <f t="shared" si="1"/>
        <v>Belgium-Europe2003</v>
      </c>
      <c r="B714" s="36" t="s">
        <v>180</v>
      </c>
      <c r="C714" s="37">
        <v>8.848E9</v>
      </c>
      <c r="D714" s="36" t="s">
        <v>184</v>
      </c>
      <c r="E714" s="31" t="s">
        <v>81</v>
      </c>
      <c r="F714" s="37">
        <v>1.3402E10</v>
      </c>
    </row>
    <row r="715" ht="15.75" customHeight="1">
      <c r="A715" s="36" t="str">
        <f t="shared" si="1"/>
        <v>Bosnia and Herzegovina-Europe2003</v>
      </c>
      <c r="B715" s="36" t="s">
        <v>180</v>
      </c>
      <c r="C715" s="37">
        <v>4.04E8</v>
      </c>
      <c r="D715" s="36" t="s">
        <v>185</v>
      </c>
      <c r="E715" s="31" t="s">
        <v>81</v>
      </c>
      <c r="F715" s="37">
        <v>1.45E8</v>
      </c>
    </row>
    <row r="716" ht="15.75" customHeight="1">
      <c r="A716" s="36" t="str">
        <f t="shared" si="1"/>
        <v>Bulgaria-Europe2003</v>
      </c>
      <c r="B716" s="36" t="s">
        <v>180</v>
      </c>
      <c r="C716" s="37">
        <v>2.051E9</v>
      </c>
      <c r="D716" s="36" t="s">
        <v>186</v>
      </c>
      <c r="E716" s="31" t="s">
        <v>81</v>
      </c>
      <c r="F716" s="37">
        <v>1.467E9</v>
      </c>
    </row>
    <row r="717" ht="15.75" customHeight="1">
      <c r="A717" s="36" t="str">
        <f t="shared" si="1"/>
        <v>Croatia-Europe2003</v>
      </c>
      <c r="B717" s="36" t="s">
        <v>180</v>
      </c>
      <c r="C717" s="37">
        <v>6.513E9</v>
      </c>
      <c r="D717" s="36" t="s">
        <v>187</v>
      </c>
      <c r="E717" s="31" t="s">
        <v>81</v>
      </c>
      <c r="F717" s="37">
        <v>7.09E8</v>
      </c>
    </row>
    <row r="718" ht="15.75" customHeight="1">
      <c r="A718" s="36" t="str">
        <f t="shared" si="1"/>
        <v>Cyprus-Europe2003</v>
      </c>
      <c r="B718" s="36" t="s">
        <v>180</v>
      </c>
      <c r="C718" s="37">
        <v>2.325E9</v>
      </c>
      <c r="D718" s="36" t="s">
        <v>188</v>
      </c>
      <c r="E718" s="31" t="s">
        <v>81</v>
      </c>
      <c r="F718" s="37">
        <v>7.0E8</v>
      </c>
    </row>
    <row r="719" ht="15.75" customHeight="1">
      <c r="A719" s="36" t="str">
        <f t="shared" si="1"/>
        <v>Czech Republic-Europe2003</v>
      </c>
      <c r="B719" s="36" t="s">
        <v>180</v>
      </c>
      <c r="C719" s="37">
        <v>4.069E9</v>
      </c>
      <c r="D719" s="36" t="s">
        <v>189</v>
      </c>
      <c r="E719" s="31" t="s">
        <v>81</v>
      </c>
      <c r="F719" s="37">
        <v>2.177E9</v>
      </c>
    </row>
    <row r="720" ht="15.75" customHeight="1">
      <c r="A720" s="36" t="str">
        <f t="shared" si="1"/>
        <v>Denmark-Europe2003</v>
      </c>
      <c r="B720" s="36" t="s">
        <v>180</v>
      </c>
      <c r="C720" s="37">
        <v>5.271E9</v>
      </c>
      <c r="D720" s="36" t="s">
        <v>190</v>
      </c>
      <c r="E720" s="31" t="s">
        <v>81</v>
      </c>
      <c r="F720" s="37">
        <v>6.659E9</v>
      </c>
    </row>
    <row r="721" ht="15.75" customHeight="1">
      <c r="A721" s="36" t="str">
        <f t="shared" si="1"/>
        <v>Estonia-Europe2003</v>
      </c>
      <c r="B721" s="36" t="s">
        <v>180</v>
      </c>
      <c r="C721" s="37">
        <v>8.83E8</v>
      </c>
      <c r="D721" s="36" t="s">
        <v>191</v>
      </c>
      <c r="E721" s="31" t="s">
        <v>81</v>
      </c>
      <c r="F721" s="37">
        <v>4.04E8</v>
      </c>
    </row>
    <row r="722" ht="15.75" customHeight="1">
      <c r="A722" s="36" t="str">
        <f t="shared" si="1"/>
        <v>Faeroe Islands-Europe2003</v>
      </c>
      <c r="B722" s="36" t="s">
        <v>180</v>
      </c>
      <c r="C722" s="36"/>
      <c r="D722" s="36" t="s">
        <v>192</v>
      </c>
      <c r="E722" s="31" t="s">
        <v>81</v>
      </c>
      <c r="F722" s="36"/>
    </row>
    <row r="723" ht="15.75" customHeight="1">
      <c r="A723" s="36" t="str">
        <f t="shared" si="1"/>
        <v>Finland-Europe2003</v>
      </c>
      <c r="B723" s="36" t="s">
        <v>180</v>
      </c>
      <c r="C723" s="37">
        <v>2.676E9</v>
      </c>
      <c r="D723" s="36" t="s">
        <v>193</v>
      </c>
      <c r="E723" s="31" t="s">
        <v>81</v>
      </c>
      <c r="F723" s="37">
        <v>2.954E9</v>
      </c>
    </row>
    <row r="724" ht="15.75" customHeight="1">
      <c r="A724" s="36" t="str">
        <f t="shared" si="1"/>
        <v>France-Europe2003</v>
      </c>
      <c r="B724" s="36" t="s">
        <v>180</v>
      </c>
      <c r="C724" s="37">
        <v>4.599E10</v>
      </c>
      <c r="D724" s="36" t="s">
        <v>194</v>
      </c>
      <c r="E724" s="31" t="s">
        <v>81</v>
      </c>
      <c r="F724" s="37">
        <v>3.2618E10</v>
      </c>
    </row>
    <row r="725" ht="15.75" customHeight="1">
      <c r="A725" s="36" t="str">
        <f t="shared" si="1"/>
        <v>Germany-Europe2003</v>
      </c>
      <c r="B725" s="36" t="s">
        <v>180</v>
      </c>
      <c r="C725" s="37">
        <v>3.0104E10</v>
      </c>
      <c r="D725" s="36" t="s">
        <v>195</v>
      </c>
      <c r="E725" s="31" t="s">
        <v>81</v>
      </c>
      <c r="F725" s="37">
        <v>7.3203E10</v>
      </c>
    </row>
    <row r="726" ht="15.75" customHeight="1">
      <c r="A726" s="36" t="str">
        <f t="shared" si="1"/>
        <v>Greece-Europe2003</v>
      </c>
      <c r="B726" s="36" t="s">
        <v>180</v>
      </c>
      <c r="C726" s="37">
        <v>1.0842E10</v>
      </c>
      <c r="D726" s="36" t="s">
        <v>196</v>
      </c>
      <c r="E726" s="31" t="s">
        <v>81</v>
      </c>
      <c r="F726" s="37">
        <v>2.439E9</v>
      </c>
    </row>
    <row r="727" ht="15.75" customHeight="1">
      <c r="A727" s="36" t="str">
        <f t="shared" si="1"/>
        <v>Hungary-Europe2003</v>
      </c>
      <c r="B727" s="36" t="s">
        <v>180</v>
      </c>
      <c r="C727" s="37">
        <v>4.119E9</v>
      </c>
      <c r="D727" s="36" t="s">
        <v>197</v>
      </c>
      <c r="E727" s="31" t="s">
        <v>81</v>
      </c>
      <c r="F727" s="37">
        <v>2.7E9</v>
      </c>
    </row>
    <row r="728" ht="15.75" customHeight="1">
      <c r="A728" s="36" t="str">
        <f t="shared" si="1"/>
        <v>Iceland-Europe2003</v>
      </c>
      <c r="B728" s="36" t="s">
        <v>180</v>
      </c>
      <c r="C728" s="37">
        <v>4.86E8</v>
      </c>
      <c r="D728" s="36" t="s">
        <v>198</v>
      </c>
      <c r="E728" s="31" t="s">
        <v>81</v>
      </c>
      <c r="F728" s="37">
        <v>5.24E8</v>
      </c>
    </row>
    <row r="729" ht="15.75" customHeight="1">
      <c r="A729" s="36" t="str">
        <f t="shared" si="1"/>
        <v>Ireland-Europe2003</v>
      </c>
      <c r="B729" s="36" t="s">
        <v>180</v>
      </c>
      <c r="C729" s="37">
        <v>5.206E9</v>
      </c>
      <c r="D729" s="36" t="s">
        <v>199</v>
      </c>
      <c r="E729" s="31" t="s">
        <v>81</v>
      </c>
      <c r="F729" s="37">
        <v>4.832E9</v>
      </c>
    </row>
    <row r="730" ht="15.75" customHeight="1">
      <c r="A730" s="36" t="str">
        <f t="shared" si="1"/>
        <v>Isle of Man-Europe2003</v>
      </c>
      <c r="B730" s="36" t="s">
        <v>180</v>
      </c>
      <c r="C730" s="36"/>
      <c r="D730" s="36" t="s">
        <v>200</v>
      </c>
      <c r="E730" s="31" t="s">
        <v>81</v>
      </c>
      <c r="F730" s="36"/>
    </row>
    <row r="731" ht="15.75" customHeight="1">
      <c r="A731" s="36" t="str">
        <f t="shared" si="1"/>
        <v>Italy-Europe2003</v>
      </c>
      <c r="B731" s="36" t="s">
        <v>180</v>
      </c>
      <c r="C731" s="37">
        <v>3.2591E10</v>
      </c>
      <c r="D731" s="36" t="s">
        <v>201</v>
      </c>
      <c r="E731" s="31" t="s">
        <v>81</v>
      </c>
      <c r="F731" s="37">
        <v>2.3731E10</v>
      </c>
    </row>
    <row r="732" ht="15.75" customHeight="1">
      <c r="A732" s="36" t="str">
        <f t="shared" si="1"/>
        <v>Kosovo-Europe2003</v>
      </c>
      <c r="B732" s="36" t="s">
        <v>180</v>
      </c>
      <c r="C732" s="36"/>
      <c r="D732" s="36" t="s">
        <v>202</v>
      </c>
      <c r="E732" s="31" t="s">
        <v>81</v>
      </c>
      <c r="F732" s="36"/>
    </row>
    <row r="733" ht="15.75" customHeight="1">
      <c r="A733" s="36" t="str">
        <f t="shared" si="1"/>
        <v>Latvia-Europe2003</v>
      </c>
      <c r="B733" s="36" t="s">
        <v>180</v>
      </c>
      <c r="C733" s="37">
        <v>2.71E8</v>
      </c>
      <c r="D733" s="36" t="s">
        <v>203</v>
      </c>
      <c r="E733" s="31" t="s">
        <v>81</v>
      </c>
      <c r="F733" s="37">
        <v>3.65E8</v>
      </c>
    </row>
    <row r="734" ht="15.75" customHeight="1">
      <c r="A734" s="36" t="str">
        <f t="shared" si="1"/>
        <v>Liechtenstein-Europe2003</v>
      </c>
      <c r="B734" s="36" t="s">
        <v>180</v>
      </c>
      <c r="C734" s="36"/>
      <c r="D734" s="36" t="s">
        <v>204</v>
      </c>
      <c r="E734" s="31" t="s">
        <v>81</v>
      </c>
      <c r="F734" s="36"/>
    </row>
    <row r="735" ht="15.75" customHeight="1">
      <c r="A735" s="36" t="str">
        <f t="shared" si="1"/>
        <v>Lithuania-Europe2003</v>
      </c>
      <c r="B735" s="36" t="s">
        <v>180</v>
      </c>
      <c r="C735" s="37">
        <v>7.0E8</v>
      </c>
      <c r="D735" s="36" t="s">
        <v>205</v>
      </c>
      <c r="E735" s="31" t="s">
        <v>81</v>
      </c>
      <c r="F735" s="37">
        <v>4.76E8</v>
      </c>
    </row>
    <row r="736" ht="15.75" customHeight="1">
      <c r="A736" s="36" t="str">
        <f t="shared" si="1"/>
        <v>Luxembourg-Europe2003</v>
      </c>
      <c r="B736" s="36" t="s">
        <v>180</v>
      </c>
      <c r="C736" s="37">
        <v>3.149E9</v>
      </c>
      <c r="D736" s="36" t="s">
        <v>206</v>
      </c>
      <c r="E736" s="31" t="s">
        <v>81</v>
      </c>
      <c r="F736" s="37">
        <v>2.445E9</v>
      </c>
    </row>
    <row r="737" ht="15.75" customHeight="1">
      <c r="A737" s="36" t="str">
        <f t="shared" si="1"/>
        <v>North Macedonia-Europe2003</v>
      </c>
      <c r="B737" s="36" t="s">
        <v>180</v>
      </c>
      <c r="C737" s="37">
        <v>8.6E7</v>
      </c>
      <c r="D737" s="36" t="s">
        <v>212</v>
      </c>
      <c r="E737" s="31" t="s">
        <v>81</v>
      </c>
      <c r="F737" s="37">
        <v>7.1E7</v>
      </c>
    </row>
    <row r="738" ht="15.75" customHeight="1">
      <c r="A738" s="36" t="str">
        <f t="shared" si="1"/>
        <v>Malta-Europe2003</v>
      </c>
      <c r="B738" s="36" t="s">
        <v>180</v>
      </c>
      <c r="C738" s="37">
        <v>8.69E8</v>
      </c>
      <c r="D738" s="36" t="s">
        <v>207</v>
      </c>
      <c r="E738" s="31" t="s">
        <v>81</v>
      </c>
      <c r="F738" s="37">
        <v>2.38E8</v>
      </c>
    </row>
    <row r="739" ht="15.75" customHeight="1">
      <c r="A739" s="36" t="str">
        <f t="shared" si="1"/>
        <v>Moldova-Europe2003</v>
      </c>
      <c r="B739" s="36" t="s">
        <v>180</v>
      </c>
      <c r="C739" s="37">
        <v>7.9E7</v>
      </c>
      <c r="D739" s="36" t="s">
        <v>208</v>
      </c>
      <c r="E739" s="31" t="s">
        <v>81</v>
      </c>
      <c r="F739" s="37">
        <v>1.18E8</v>
      </c>
    </row>
    <row r="740" ht="15.75" customHeight="1">
      <c r="A740" s="36" t="str">
        <f t="shared" si="1"/>
        <v>Monaco-Europe2003</v>
      </c>
      <c r="B740" s="36" t="s">
        <v>180</v>
      </c>
      <c r="C740" s="36"/>
      <c r="D740" s="36" t="s">
        <v>209</v>
      </c>
      <c r="E740" s="31" t="s">
        <v>81</v>
      </c>
      <c r="F740" s="36"/>
    </row>
    <row r="741" ht="15.75" customHeight="1">
      <c r="A741" s="36" t="str">
        <f t="shared" si="1"/>
        <v>Montenegro-Europe2003</v>
      </c>
      <c r="B741" s="36" t="s">
        <v>180</v>
      </c>
      <c r="C741" s="36"/>
      <c r="D741" s="36" t="s">
        <v>210</v>
      </c>
      <c r="E741" s="31" t="s">
        <v>81</v>
      </c>
      <c r="F741" s="36"/>
    </row>
    <row r="742" ht="15.75" customHeight="1">
      <c r="A742" s="36" t="str">
        <f t="shared" si="1"/>
        <v>Netherlands-Europe2003</v>
      </c>
      <c r="B742" s="36" t="s">
        <v>180</v>
      </c>
      <c r="C742" s="37">
        <v>1.4603E10</v>
      </c>
      <c r="D742" s="36" t="s">
        <v>211</v>
      </c>
      <c r="E742" s="31" t="s">
        <v>81</v>
      </c>
      <c r="F742" s="37">
        <v>1.5887E10</v>
      </c>
    </row>
    <row r="743" ht="15.75" customHeight="1">
      <c r="A743" s="36" t="str">
        <f t="shared" si="1"/>
        <v>Norway-Europe2003</v>
      </c>
      <c r="B743" s="36" t="s">
        <v>180</v>
      </c>
      <c r="C743" s="37">
        <v>2.989E9</v>
      </c>
      <c r="D743" s="36" t="s">
        <v>213</v>
      </c>
      <c r="E743" s="31" t="s">
        <v>81</v>
      </c>
      <c r="F743" s="37">
        <v>7.089E9</v>
      </c>
    </row>
    <row r="744" ht="15.75" customHeight="1">
      <c r="A744" s="36" t="str">
        <f t="shared" si="1"/>
        <v>Poland-Europe2003</v>
      </c>
      <c r="B744" s="36" t="s">
        <v>180</v>
      </c>
      <c r="C744" s="37">
        <v>4.733E9</v>
      </c>
      <c r="D744" s="36" t="s">
        <v>214</v>
      </c>
      <c r="E744" s="31" t="s">
        <v>81</v>
      </c>
      <c r="F744" s="37">
        <v>3.286E9</v>
      </c>
    </row>
    <row r="745" ht="15.75" customHeight="1">
      <c r="A745" s="36" t="str">
        <f t="shared" si="1"/>
        <v>Portugal-Europe2003</v>
      </c>
      <c r="B745" s="36" t="s">
        <v>180</v>
      </c>
      <c r="C745" s="37">
        <v>7.634E9</v>
      </c>
      <c r="D745" s="36" t="s">
        <v>215</v>
      </c>
      <c r="E745" s="31" t="s">
        <v>81</v>
      </c>
      <c r="F745" s="37">
        <v>2.982E9</v>
      </c>
    </row>
    <row r="746" ht="15.75" customHeight="1">
      <c r="A746" s="36" t="str">
        <f t="shared" si="1"/>
        <v>Romania-Europe2003</v>
      </c>
      <c r="B746" s="36" t="s">
        <v>180</v>
      </c>
      <c r="C746" s="37">
        <v>5.23E8</v>
      </c>
      <c r="D746" s="36" t="s">
        <v>216</v>
      </c>
      <c r="E746" s="31" t="s">
        <v>81</v>
      </c>
      <c r="F746" s="37">
        <v>5.72E8</v>
      </c>
    </row>
    <row r="747" ht="15.75" customHeight="1">
      <c r="A747" s="36" t="str">
        <f t="shared" si="1"/>
        <v>Russia-Europe2003</v>
      </c>
      <c r="B747" s="36" t="s">
        <v>180</v>
      </c>
      <c r="C747" s="37">
        <v>5.879E9</v>
      </c>
      <c r="D747" s="36" t="s">
        <v>217</v>
      </c>
      <c r="E747" s="31" t="s">
        <v>81</v>
      </c>
      <c r="F747" s="37">
        <v>1.3427E10</v>
      </c>
    </row>
    <row r="748" ht="15.75" customHeight="1">
      <c r="A748" s="36" t="str">
        <f t="shared" si="1"/>
        <v>San Marino-Europe2003</v>
      </c>
      <c r="B748" s="36" t="s">
        <v>180</v>
      </c>
      <c r="C748" s="36"/>
      <c r="D748" s="36" t="s">
        <v>218</v>
      </c>
      <c r="E748" s="31" t="s">
        <v>81</v>
      </c>
      <c r="F748" s="36"/>
    </row>
    <row r="749" ht="15.75" customHeight="1">
      <c r="A749" s="36" t="str">
        <f t="shared" si="1"/>
        <v>Serbia-Europe2003</v>
      </c>
      <c r="B749" s="36" t="s">
        <v>180</v>
      </c>
      <c r="C749" s="37">
        <v>1.59E8</v>
      </c>
      <c r="D749" s="36" t="s">
        <v>219</v>
      </c>
      <c r="E749" s="31" t="s">
        <v>81</v>
      </c>
      <c r="F749" s="37">
        <v>1.44E8</v>
      </c>
    </row>
    <row r="750" ht="15.75" customHeight="1">
      <c r="A750" s="36" t="str">
        <f t="shared" si="1"/>
        <v>Slovakia-Europe2003</v>
      </c>
      <c r="B750" s="36" t="s">
        <v>180</v>
      </c>
      <c r="C750" s="37">
        <v>8.76E8</v>
      </c>
      <c r="D750" s="36" t="s">
        <v>220</v>
      </c>
      <c r="E750" s="31" t="s">
        <v>81</v>
      </c>
      <c r="F750" s="37">
        <v>6.62E8</v>
      </c>
    </row>
    <row r="751" ht="15.75" customHeight="1">
      <c r="A751" s="36" t="str">
        <f t="shared" si="1"/>
        <v>Slovenia-Europe2003</v>
      </c>
      <c r="B751" s="36" t="s">
        <v>180</v>
      </c>
      <c r="C751" s="37">
        <v>1.427E9</v>
      </c>
      <c r="D751" s="36" t="s">
        <v>221</v>
      </c>
      <c r="E751" s="31" t="s">
        <v>81</v>
      </c>
      <c r="F751" s="37">
        <v>8.05E8</v>
      </c>
    </row>
    <row r="752" ht="15.75" customHeight="1">
      <c r="A752" s="36" t="str">
        <f t="shared" si="1"/>
        <v>Spain-Europe2003</v>
      </c>
      <c r="B752" s="36" t="s">
        <v>180</v>
      </c>
      <c r="C752" s="37">
        <v>4.3863E10</v>
      </c>
      <c r="D752" s="36" t="s">
        <v>222</v>
      </c>
      <c r="E752" s="31" t="s">
        <v>81</v>
      </c>
      <c r="F752" s="37">
        <v>1.133E10</v>
      </c>
    </row>
    <row r="753" ht="15.75" customHeight="1">
      <c r="A753" s="36" t="str">
        <f t="shared" si="1"/>
        <v>Sweden-Europe2003</v>
      </c>
      <c r="B753" s="36" t="s">
        <v>180</v>
      </c>
      <c r="C753" s="37">
        <v>6.548E9</v>
      </c>
      <c r="D753" s="36" t="s">
        <v>223</v>
      </c>
      <c r="E753" s="31" t="s">
        <v>81</v>
      </c>
      <c r="F753" s="37">
        <v>9.375E9</v>
      </c>
    </row>
    <row r="754" ht="15.75" customHeight="1">
      <c r="A754" s="36" t="str">
        <f t="shared" si="1"/>
        <v>Switzerland-Europe2003</v>
      </c>
      <c r="B754" s="36" t="s">
        <v>180</v>
      </c>
      <c r="C754" s="37">
        <v>1.0493E10</v>
      </c>
      <c r="D754" s="36" t="s">
        <v>224</v>
      </c>
      <c r="E754" s="31" t="s">
        <v>81</v>
      </c>
      <c r="F754" s="37">
        <v>8.614E9</v>
      </c>
    </row>
    <row r="755" ht="15.75" customHeight="1">
      <c r="A755" s="36" t="str">
        <f t="shared" si="1"/>
        <v>Turkey-Europe2003</v>
      </c>
      <c r="B755" s="36" t="s">
        <v>180</v>
      </c>
      <c r="C755" s="37">
        <v>1.3203E10</v>
      </c>
      <c r="D755" s="36" t="s">
        <v>225</v>
      </c>
      <c r="E755" s="31" t="s">
        <v>81</v>
      </c>
      <c r="F755" s="37">
        <v>2.113E9</v>
      </c>
    </row>
    <row r="756" ht="15.75" customHeight="1">
      <c r="A756" s="36" t="str">
        <f t="shared" si="1"/>
        <v>Ukraine-Europe2003</v>
      </c>
      <c r="B756" s="36" t="s">
        <v>180</v>
      </c>
      <c r="C756" s="37">
        <v>1.204E9</v>
      </c>
      <c r="D756" s="36" t="s">
        <v>226</v>
      </c>
      <c r="E756" s="31" t="s">
        <v>81</v>
      </c>
      <c r="F756" s="37">
        <v>9.53E8</v>
      </c>
    </row>
    <row r="757" ht="15.75" customHeight="1">
      <c r="A757" s="36" t="str">
        <f t="shared" si="1"/>
        <v>United Kingdom-Europe2003</v>
      </c>
      <c r="B757" s="36" t="s">
        <v>180</v>
      </c>
      <c r="C757" s="37">
        <v>3.0736E10</v>
      </c>
      <c r="D757" s="36" t="s">
        <v>227</v>
      </c>
      <c r="E757" s="31" t="s">
        <v>81</v>
      </c>
      <c r="F757" s="37">
        <v>5.8627E10</v>
      </c>
    </row>
    <row r="758" ht="15.75" customHeight="1">
      <c r="A758" s="36" t="str">
        <f t="shared" si="1"/>
        <v>Bahrain-Middle East2003</v>
      </c>
      <c r="B758" s="36" t="s">
        <v>229</v>
      </c>
      <c r="C758" s="37">
        <v>1.206E9</v>
      </c>
      <c r="D758" s="36" t="s">
        <v>228</v>
      </c>
      <c r="E758" s="31" t="s">
        <v>81</v>
      </c>
      <c r="F758" s="37">
        <v>4.92E8</v>
      </c>
    </row>
    <row r="759" ht="15.75" customHeight="1">
      <c r="A759" s="36" t="str">
        <f t="shared" si="1"/>
        <v>Iran-Middle East2003</v>
      </c>
      <c r="B759" s="36" t="s">
        <v>229</v>
      </c>
      <c r="C759" s="37">
        <v>1.266E9</v>
      </c>
      <c r="D759" s="36" t="s">
        <v>230</v>
      </c>
      <c r="E759" s="31" t="s">
        <v>81</v>
      </c>
      <c r="F759" s="37">
        <v>4.12E9</v>
      </c>
    </row>
    <row r="760" ht="15.75" customHeight="1">
      <c r="A760" s="36" t="str">
        <f t="shared" si="1"/>
        <v>Iraq-Middle East2003</v>
      </c>
      <c r="B760" s="36" t="s">
        <v>229</v>
      </c>
      <c r="C760" s="36"/>
      <c r="D760" s="36" t="s">
        <v>231</v>
      </c>
      <c r="E760" s="31" t="s">
        <v>81</v>
      </c>
      <c r="F760" s="36"/>
    </row>
    <row r="761" ht="15.75" customHeight="1">
      <c r="A761" s="36" t="str">
        <f t="shared" si="1"/>
        <v>Israel-Middle East2003</v>
      </c>
      <c r="B761" s="36" t="s">
        <v>229</v>
      </c>
      <c r="C761" s="37">
        <v>2.473E9</v>
      </c>
      <c r="D761" s="36" t="s">
        <v>232</v>
      </c>
      <c r="E761" s="31" t="s">
        <v>81</v>
      </c>
      <c r="F761" s="37">
        <v>3.341E9</v>
      </c>
    </row>
    <row r="762" ht="15.75" customHeight="1">
      <c r="A762" s="36" t="str">
        <f t="shared" si="1"/>
        <v>Jordan-Middle East2003</v>
      </c>
      <c r="B762" s="36" t="s">
        <v>229</v>
      </c>
      <c r="C762" s="37">
        <v>1.266E9</v>
      </c>
      <c r="D762" s="36" t="s">
        <v>233</v>
      </c>
      <c r="E762" s="31" t="s">
        <v>81</v>
      </c>
      <c r="F762" s="37">
        <v>5.03E8</v>
      </c>
    </row>
    <row r="763" ht="15.75" customHeight="1">
      <c r="A763" s="36" t="str">
        <f t="shared" si="1"/>
        <v>Kuwait-Middle East2003</v>
      </c>
      <c r="B763" s="36" t="s">
        <v>229</v>
      </c>
      <c r="C763" s="37">
        <v>3.28E8</v>
      </c>
      <c r="D763" s="36" t="s">
        <v>234</v>
      </c>
      <c r="E763" s="31" t="s">
        <v>81</v>
      </c>
      <c r="F763" s="37">
        <v>3.75E9</v>
      </c>
    </row>
    <row r="764" ht="15.75" customHeight="1">
      <c r="A764" s="36" t="str">
        <f t="shared" si="1"/>
        <v>Lebanon-Middle East2003</v>
      </c>
      <c r="B764" s="36" t="s">
        <v>229</v>
      </c>
      <c r="C764" s="37">
        <v>6.782E9</v>
      </c>
      <c r="D764" s="36" t="s">
        <v>235</v>
      </c>
      <c r="E764" s="31" t="s">
        <v>81</v>
      </c>
      <c r="F764" s="37">
        <v>3.319E9</v>
      </c>
    </row>
    <row r="765" ht="15.75" customHeight="1">
      <c r="A765" s="36" t="str">
        <f t="shared" si="1"/>
        <v>Oman-Middle East2003</v>
      </c>
      <c r="B765" s="36" t="s">
        <v>229</v>
      </c>
      <c r="C765" s="37">
        <v>5.46E8</v>
      </c>
      <c r="D765" s="36" t="s">
        <v>236</v>
      </c>
      <c r="E765" s="31" t="s">
        <v>81</v>
      </c>
      <c r="F765" s="37">
        <v>8.04E8</v>
      </c>
    </row>
    <row r="766" ht="15.75" customHeight="1">
      <c r="A766" s="36" t="str">
        <f t="shared" si="1"/>
        <v>Qatar-Middle East2003</v>
      </c>
      <c r="B766" s="36" t="s">
        <v>229</v>
      </c>
      <c r="C766" s="37">
        <v>3.69E8</v>
      </c>
      <c r="D766" s="36" t="s">
        <v>237</v>
      </c>
      <c r="E766" s="31" t="s">
        <v>81</v>
      </c>
      <c r="F766" s="37">
        <v>4.71E8</v>
      </c>
    </row>
    <row r="767" ht="15.75" customHeight="1">
      <c r="A767" s="36" t="str">
        <f t="shared" si="1"/>
        <v>Saudi Arabia-Middle East2003</v>
      </c>
      <c r="B767" s="36" t="s">
        <v>229</v>
      </c>
      <c r="C767" s="37">
        <v>3.418E9</v>
      </c>
      <c r="D767" s="36" t="s">
        <v>238</v>
      </c>
      <c r="E767" s="31" t="s">
        <v>81</v>
      </c>
      <c r="F767" s="37">
        <v>4.165E9</v>
      </c>
    </row>
    <row r="768" ht="15.75" customHeight="1">
      <c r="A768" s="36" t="str">
        <f t="shared" si="1"/>
        <v>Syria-Middle East2003</v>
      </c>
      <c r="B768" s="36" t="s">
        <v>229</v>
      </c>
      <c r="C768" s="37">
        <v>8.77E8</v>
      </c>
      <c r="D768" s="36" t="s">
        <v>239</v>
      </c>
      <c r="E768" s="31" t="s">
        <v>81</v>
      </c>
      <c r="F768" s="37">
        <v>7.34E8</v>
      </c>
    </row>
    <row r="769" ht="15.75" customHeight="1">
      <c r="A769" s="36" t="str">
        <f t="shared" si="1"/>
        <v>United Arab Emirates-Middle East2003</v>
      </c>
      <c r="B769" s="36" t="s">
        <v>229</v>
      </c>
      <c r="C769" s="37">
        <v>1.438E9</v>
      </c>
      <c r="D769" s="36" t="s">
        <v>240</v>
      </c>
      <c r="E769" s="31" t="s">
        <v>81</v>
      </c>
      <c r="F769" s="37">
        <v>3.956E9</v>
      </c>
    </row>
    <row r="770" ht="15.75" customHeight="1">
      <c r="A770" s="36" t="str">
        <f t="shared" si="1"/>
        <v>Yemen-Middle East2003</v>
      </c>
      <c r="B770" s="36" t="s">
        <v>229</v>
      </c>
      <c r="C770" s="37">
        <v>1.39E8</v>
      </c>
      <c r="D770" s="36" t="s">
        <v>241</v>
      </c>
      <c r="E770" s="31" t="s">
        <v>81</v>
      </c>
      <c r="F770" s="37">
        <v>1.34E8</v>
      </c>
    </row>
    <row r="771" ht="15.75" customHeight="1">
      <c r="A771" s="36" t="str">
        <f t="shared" si="1"/>
        <v>American Samoa-Oceania2003</v>
      </c>
      <c r="B771" s="36" t="s">
        <v>243</v>
      </c>
      <c r="C771" s="36"/>
      <c r="D771" s="36" t="s">
        <v>242</v>
      </c>
      <c r="E771" s="31" t="s">
        <v>81</v>
      </c>
      <c r="F771" s="36"/>
    </row>
    <row r="772" ht="15.75" customHeight="1">
      <c r="A772" s="36" t="str">
        <f t="shared" si="1"/>
        <v>Australia-Oceania2003</v>
      </c>
      <c r="B772" s="36" t="s">
        <v>243</v>
      </c>
      <c r="C772" s="37">
        <v>1.6647E10</v>
      </c>
      <c r="D772" s="36" t="s">
        <v>244</v>
      </c>
      <c r="E772" s="31" t="s">
        <v>81</v>
      </c>
      <c r="F772" s="37">
        <v>1.0135E10</v>
      </c>
    </row>
    <row r="773" ht="15.75" customHeight="1">
      <c r="A773" s="36" t="str">
        <f t="shared" si="1"/>
        <v>Fiji-Oceania2003</v>
      </c>
      <c r="B773" s="36" t="s">
        <v>243</v>
      </c>
      <c r="C773" s="37">
        <v>4.96E8</v>
      </c>
      <c r="D773" s="36" t="s">
        <v>245</v>
      </c>
      <c r="E773" s="31" t="s">
        <v>81</v>
      </c>
      <c r="F773" s="37">
        <v>8.8E7</v>
      </c>
    </row>
    <row r="774" ht="15.75" customHeight="1">
      <c r="A774" s="36" t="str">
        <f t="shared" si="1"/>
        <v>French Polynesia-Oceania2003</v>
      </c>
      <c r="B774" s="36" t="s">
        <v>243</v>
      </c>
      <c r="C774" s="37">
        <v>6.51E8</v>
      </c>
      <c r="D774" s="36" t="s">
        <v>246</v>
      </c>
      <c r="E774" s="31" t="s">
        <v>81</v>
      </c>
      <c r="F774" s="37">
        <v>3.35E8</v>
      </c>
    </row>
    <row r="775" ht="15.75" customHeight="1">
      <c r="A775" s="36" t="str">
        <f t="shared" si="1"/>
        <v>Guam-Oceania2003</v>
      </c>
      <c r="B775" s="36" t="s">
        <v>243</v>
      </c>
      <c r="C775" s="36"/>
      <c r="D775" s="36" t="s">
        <v>247</v>
      </c>
      <c r="E775" s="31" t="s">
        <v>81</v>
      </c>
      <c r="F775" s="36"/>
    </row>
    <row r="776" ht="15.75" customHeight="1">
      <c r="A776" s="36" t="str">
        <f t="shared" si="1"/>
        <v>Kiribati-Oceania2003</v>
      </c>
      <c r="B776" s="36" t="s">
        <v>243</v>
      </c>
      <c r="C776" s="36"/>
      <c r="D776" s="36" t="s">
        <v>248</v>
      </c>
      <c r="E776" s="31" t="s">
        <v>81</v>
      </c>
      <c r="F776" s="36"/>
    </row>
    <row r="777" ht="15.75" customHeight="1">
      <c r="A777" s="36" t="str">
        <f t="shared" si="1"/>
        <v>Marshall Islands-Oceania2003</v>
      </c>
      <c r="B777" s="36" t="s">
        <v>243</v>
      </c>
      <c r="C777" s="37">
        <v>4000000.0</v>
      </c>
      <c r="D777" s="36" t="s">
        <v>249</v>
      </c>
      <c r="E777" s="31" t="s">
        <v>81</v>
      </c>
      <c r="F777" s="37">
        <v>300000.0</v>
      </c>
    </row>
    <row r="778" ht="15.75" customHeight="1">
      <c r="A778" s="36" t="str">
        <f t="shared" si="1"/>
        <v>Micronesia, Fed. Sts.-Oceania2003</v>
      </c>
      <c r="B778" s="36" t="s">
        <v>243</v>
      </c>
      <c r="C778" s="37">
        <v>1.7E7</v>
      </c>
      <c r="D778" s="36" t="s">
        <v>250</v>
      </c>
      <c r="E778" s="31" t="s">
        <v>81</v>
      </c>
      <c r="F778" s="37">
        <v>6000000.0</v>
      </c>
    </row>
    <row r="779" ht="15.75" customHeight="1">
      <c r="A779" s="36" t="str">
        <f t="shared" si="1"/>
        <v>New Caledonia-Oceania2003</v>
      </c>
      <c r="B779" s="36" t="s">
        <v>243</v>
      </c>
      <c r="C779" s="37">
        <v>1.96E8</v>
      </c>
      <c r="D779" s="36" t="s">
        <v>251</v>
      </c>
      <c r="E779" s="31" t="s">
        <v>81</v>
      </c>
      <c r="F779" s="37">
        <v>1.28E8</v>
      </c>
    </row>
    <row r="780" ht="15.75" customHeight="1">
      <c r="A780" s="36" t="str">
        <f t="shared" si="1"/>
        <v>New Zealand-Oceania2003</v>
      </c>
      <c r="B780" s="36" t="s">
        <v>243</v>
      </c>
      <c r="C780" s="37">
        <v>4.232E9</v>
      </c>
      <c r="D780" s="36" t="s">
        <v>252</v>
      </c>
      <c r="E780" s="31" t="s">
        <v>81</v>
      </c>
      <c r="F780" s="37">
        <v>1.649E9</v>
      </c>
    </row>
    <row r="781" ht="15.75" customHeight="1">
      <c r="A781" s="36" t="str">
        <f t="shared" si="1"/>
        <v>Papua New Guinea-Oceania2003</v>
      </c>
      <c r="B781" s="36" t="s">
        <v>243</v>
      </c>
      <c r="C781" s="37">
        <v>4900000.0</v>
      </c>
      <c r="D781" s="36" t="s">
        <v>253</v>
      </c>
      <c r="E781" s="31" t="s">
        <v>81</v>
      </c>
      <c r="F781" s="37">
        <v>5.2E7</v>
      </c>
    </row>
    <row r="782" ht="15.75" customHeight="1">
      <c r="A782" s="36" t="str">
        <f t="shared" si="1"/>
        <v>Samoa-Oceania2003</v>
      </c>
      <c r="B782" s="36" t="s">
        <v>243</v>
      </c>
      <c r="C782" s="37">
        <v>5.4E7</v>
      </c>
      <c r="D782" s="36" t="s">
        <v>254</v>
      </c>
      <c r="E782" s="31" t="s">
        <v>81</v>
      </c>
      <c r="F782" s="36"/>
    </row>
    <row r="783" ht="15.75" customHeight="1">
      <c r="A783" s="36" t="str">
        <f t="shared" si="1"/>
        <v>Solomon Islands-Oceania2003</v>
      </c>
      <c r="B783" s="36" t="s">
        <v>243</v>
      </c>
      <c r="C783" s="37">
        <v>1600000.0</v>
      </c>
      <c r="D783" s="36" t="s">
        <v>255</v>
      </c>
      <c r="E783" s="31" t="s">
        <v>81</v>
      </c>
      <c r="F783" s="37">
        <v>6400000.0</v>
      </c>
    </row>
    <row r="784" ht="15.75" customHeight="1">
      <c r="A784" s="36" t="str">
        <f t="shared" si="1"/>
        <v>Tonga-Oceania2003</v>
      </c>
      <c r="B784" s="36" t="s">
        <v>243</v>
      </c>
      <c r="C784" s="37">
        <v>1.03E7</v>
      </c>
      <c r="D784" s="36" t="s">
        <v>256</v>
      </c>
      <c r="E784" s="31" t="s">
        <v>81</v>
      </c>
      <c r="F784" s="37">
        <v>1.32E7</v>
      </c>
    </row>
    <row r="785" ht="15.75" customHeight="1">
      <c r="A785" s="36" t="str">
        <f t="shared" si="1"/>
        <v>Vanuatu-Oceania2003</v>
      </c>
      <c r="B785" s="36" t="s">
        <v>243</v>
      </c>
      <c r="C785" s="37">
        <v>8.3E7</v>
      </c>
      <c r="D785" s="36" t="s">
        <v>257</v>
      </c>
      <c r="E785" s="31" t="s">
        <v>81</v>
      </c>
      <c r="F785" s="37">
        <v>1.4E7</v>
      </c>
    </row>
    <row r="786" ht="15.75" customHeight="1">
      <c r="A786" s="36" t="str">
        <f t="shared" si="1"/>
        <v>Antigua and Barbuda-The Americas2003</v>
      </c>
      <c r="B786" s="36" t="s">
        <v>259</v>
      </c>
      <c r="C786" s="37">
        <v>3.0E8</v>
      </c>
      <c r="D786" s="36" t="s">
        <v>258</v>
      </c>
      <c r="E786" s="31" t="s">
        <v>81</v>
      </c>
      <c r="F786" s="37">
        <v>3.5E7</v>
      </c>
    </row>
    <row r="787" ht="15.75" customHeight="1">
      <c r="A787" s="36" t="str">
        <f t="shared" si="1"/>
        <v>Argentina-The Americas2003</v>
      </c>
      <c r="B787" s="36" t="s">
        <v>259</v>
      </c>
      <c r="C787" s="37">
        <v>2.306E9</v>
      </c>
      <c r="D787" s="36" t="s">
        <v>260</v>
      </c>
      <c r="E787" s="31" t="s">
        <v>81</v>
      </c>
      <c r="F787" s="37">
        <v>2.997E9</v>
      </c>
    </row>
    <row r="788" ht="15.75" customHeight="1">
      <c r="A788" s="36" t="str">
        <f t="shared" si="1"/>
        <v>Aruba-The Americas2003</v>
      </c>
      <c r="B788" s="36" t="s">
        <v>259</v>
      </c>
      <c r="C788" s="37">
        <v>8.58E8</v>
      </c>
      <c r="D788" s="36" t="s">
        <v>261</v>
      </c>
      <c r="E788" s="31" t="s">
        <v>81</v>
      </c>
      <c r="F788" s="37">
        <v>2.13E8</v>
      </c>
    </row>
    <row r="789" ht="15.75" customHeight="1">
      <c r="A789" s="36" t="str">
        <f t="shared" si="1"/>
        <v>Bahamas, The-The Americas2003</v>
      </c>
      <c r="B789" s="36" t="s">
        <v>259</v>
      </c>
      <c r="C789" s="37">
        <v>1.77E9</v>
      </c>
      <c r="D789" s="36" t="s">
        <v>262</v>
      </c>
      <c r="E789" s="31" t="s">
        <v>81</v>
      </c>
      <c r="F789" s="37">
        <v>4.04E8</v>
      </c>
    </row>
    <row r="790" ht="15.75" customHeight="1">
      <c r="A790" s="36" t="str">
        <f t="shared" si="1"/>
        <v>Barbados-The Americas2003</v>
      </c>
      <c r="B790" s="36" t="s">
        <v>259</v>
      </c>
      <c r="C790" s="37">
        <v>7.67E8</v>
      </c>
      <c r="D790" s="36" t="s">
        <v>263</v>
      </c>
      <c r="E790" s="31" t="s">
        <v>81</v>
      </c>
      <c r="F790" s="37">
        <v>1.53E8</v>
      </c>
    </row>
    <row r="791" ht="15.75" customHeight="1">
      <c r="A791" s="36" t="str">
        <f t="shared" si="1"/>
        <v>Belize-The Americas2003</v>
      </c>
      <c r="B791" s="36" t="s">
        <v>259</v>
      </c>
      <c r="C791" s="37">
        <v>1.5E8</v>
      </c>
      <c r="D791" s="36" t="s">
        <v>264</v>
      </c>
      <c r="E791" s="31" t="s">
        <v>81</v>
      </c>
      <c r="F791" s="37">
        <v>5.0E7</v>
      </c>
    </row>
    <row r="792" ht="15.75" customHeight="1">
      <c r="A792" s="36" t="str">
        <f t="shared" si="1"/>
        <v>Bermuda-The Americas2003</v>
      </c>
      <c r="B792" s="36" t="s">
        <v>259</v>
      </c>
      <c r="C792" s="37">
        <v>3.48E8</v>
      </c>
      <c r="D792" s="36" t="s">
        <v>265</v>
      </c>
      <c r="E792" s="31" t="s">
        <v>81</v>
      </c>
      <c r="F792" s="37">
        <v>2.48E8</v>
      </c>
    </row>
    <row r="793" ht="15.75" customHeight="1">
      <c r="A793" s="36" t="str">
        <f t="shared" si="1"/>
        <v>Bolivia-The Americas2003</v>
      </c>
      <c r="B793" s="36" t="s">
        <v>259</v>
      </c>
      <c r="C793" s="37">
        <v>2.43E8</v>
      </c>
      <c r="D793" s="36" t="s">
        <v>266</v>
      </c>
      <c r="E793" s="31" t="s">
        <v>81</v>
      </c>
      <c r="F793" s="37">
        <v>1.97E8</v>
      </c>
    </row>
    <row r="794" ht="15.75" customHeight="1">
      <c r="A794" s="36" t="str">
        <f t="shared" si="1"/>
        <v>Brazil-The Americas2003</v>
      </c>
      <c r="B794" s="36" t="s">
        <v>259</v>
      </c>
      <c r="C794" s="37">
        <v>2.673E9</v>
      </c>
      <c r="D794" s="36" t="s">
        <v>267</v>
      </c>
      <c r="E794" s="31" t="s">
        <v>81</v>
      </c>
      <c r="F794" s="37">
        <v>2.874E9</v>
      </c>
    </row>
    <row r="795" ht="15.75" customHeight="1">
      <c r="A795" s="36" t="str">
        <f t="shared" si="1"/>
        <v>Canada-The Americas2003</v>
      </c>
      <c r="B795" s="36" t="s">
        <v>259</v>
      </c>
      <c r="C795" s="37">
        <v>1.2236E10</v>
      </c>
      <c r="D795" s="36" t="s">
        <v>268</v>
      </c>
      <c r="E795" s="31" t="s">
        <v>81</v>
      </c>
      <c r="F795" s="37">
        <v>1.6309E10</v>
      </c>
    </row>
    <row r="796" ht="15.75" customHeight="1">
      <c r="A796" s="36" t="str">
        <f t="shared" si="1"/>
        <v>Cayman Islands-The Americas2003</v>
      </c>
      <c r="B796" s="36" t="s">
        <v>259</v>
      </c>
      <c r="C796" s="37">
        <v>5.18E8</v>
      </c>
      <c r="D796" s="36" t="s">
        <v>269</v>
      </c>
      <c r="E796" s="31" t="s">
        <v>81</v>
      </c>
      <c r="F796" s="36"/>
    </row>
    <row r="797" ht="15.75" customHeight="1">
      <c r="A797" s="36" t="str">
        <f t="shared" si="1"/>
        <v>Chile-The Americas2003</v>
      </c>
      <c r="B797" s="36" t="s">
        <v>259</v>
      </c>
      <c r="C797" s="37">
        <v>1.309E9</v>
      </c>
      <c r="D797" s="36" t="s">
        <v>270</v>
      </c>
      <c r="E797" s="31" t="s">
        <v>81</v>
      </c>
      <c r="F797" s="37">
        <v>1.109E9</v>
      </c>
    </row>
    <row r="798" ht="15.75" customHeight="1">
      <c r="A798" s="36" t="str">
        <f t="shared" si="1"/>
        <v>Colombia-The Americas2003</v>
      </c>
      <c r="B798" s="36" t="s">
        <v>259</v>
      </c>
      <c r="C798" s="37">
        <v>1.191E9</v>
      </c>
      <c r="D798" s="36" t="s">
        <v>271</v>
      </c>
      <c r="E798" s="31" t="s">
        <v>81</v>
      </c>
      <c r="F798" s="37">
        <v>1.349E9</v>
      </c>
    </row>
    <row r="799" ht="15.75" customHeight="1">
      <c r="A799" s="36" t="str">
        <f t="shared" si="1"/>
        <v>Costa Rica-The Americas2003</v>
      </c>
      <c r="B799" s="36" t="s">
        <v>259</v>
      </c>
      <c r="C799" s="37">
        <v>1.424E9</v>
      </c>
      <c r="D799" s="36" t="s">
        <v>272</v>
      </c>
      <c r="E799" s="31" t="s">
        <v>81</v>
      </c>
      <c r="F799" s="37">
        <v>4.34E8</v>
      </c>
    </row>
    <row r="800" ht="15.75" customHeight="1">
      <c r="A800" s="36" t="str">
        <f t="shared" si="1"/>
        <v>Cuba-The Americas2003</v>
      </c>
      <c r="B800" s="36" t="s">
        <v>259</v>
      </c>
      <c r="C800" s="37">
        <v>1.999E9</v>
      </c>
      <c r="D800" s="36" t="s">
        <v>273</v>
      </c>
      <c r="E800" s="31" t="s">
        <v>81</v>
      </c>
      <c r="F800" s="36"/>
    </row>
    <row r="801" ht="15.75" customHeight="1">
      <c r="A801" s="36" t="str">
        <f t="shared" si="1"/>
        <v>Curacao-The Americas2003</v>
      </c>
      <c r="B801" s="36" t="s">
        <v>259</v>
      </c>
      <c r="C801" s="37">
        <v>2.23E8</v>
      </c>
      <c r="D801" s="36" t="s">
        <v>274</v>
      </c>
      <c r="E801" s="31" t="s">
        <v>81</v>
      </c>
      <c r="F801" s="37">
        <v>1.76E8</v>
      </c>
    </row>
    <row r="802" ht="15.75" customHeight="1">
      <c r="A802" s="36" t="str">
        <f t="shared" si="1"/>
        <v>Dominica-The Americas2003</v>
      </c>
      <c r="B802" s="36" t="s">
        <v>259</v>
      </c>
      <c r="C802" s="37">
        <v>5.2E7</v>
      </c>
      <c r="D802" s="36" t="s">
        <v>275</v>
      </c>
      <c r="E802" s="31" t="s">
        <v>81</v>
      </c>
      <c r="F802" s="37">
        <v>9000000.0</v>
      </c>
    </row>
    <row r="803" ht="15.75" customHeight="1">
      <c r="A803" s="36" t="str">
        <f t="shared" si="1"/>
        <v>Dominican Republic-The Americas2003</v>
      </c>
      <c r="B803" s="36" t="s">
        <v>259</v>
      </c>
      <c r="C803" s="37">
        <v>3.128E9</v>
      </c>
      <c r="D803" s="36" t="s">
        <v>276</v>
      </c>
      <c r="E803" s="31" t="s">
        <v>81</v>
      </c>
      <c r="F803" s="37">
        <v>4.08E8</v>
      </c>
    </row>
    <row r="804" ht="15.75" customHeight="1">
      <c r="A804" s="36" t="str">
        <f t="shared" si="1"/>
        <v>Ecuador-The Americas2003</v>
      </c>
      <c r="B804" s="36" t="s">
        <v>259</v>
      </c>
      <c r="C804" s="37">
        <v>4.08E8</v>
      </c>
      <c r="D804" s="36" t="s">
        <v>277</v>
      </c>
      <c r="E804" s="31" t="s">
        <v>81</v>
      </c>
      <c r="F804" s="37">
        <v>5.0E8</v>
      </c>
    </row>
    <row r="805" ht="15.75" customHeight="1">
      <c r="A805" s="36" t="str">
        <f t="shared" si="1"/>
        <v>El Salvador-The Americas2003</v>
      </c>
      <c r="B805" s="36" t="s">
        <v>259</v>
      </c>
      <c r="C805" s="37">
        <v>6.64E8</v>
      </c>
      <c r="D805" s="36" t="s">
        <v>278</v>
      </c>
      <c r="E805" s="31" t="s">
        <v>81</v>
      </c>
      <c r="F805" s="37">
        <v>3.11E8</v>
      </c>
    </row>
    <row r="806" ht="15.75" customHeight="1">
      <c r="A806" s="36" t="str">
        <f t="shared" si="1"/>
        <v>Greenland-The Americas2003</v>
      </c>
      <c r="B806" s="36" t="s">
        <v>259</v>
      </c>
      <c r="C806" s="36"/>
      <c r="D806" s="36" t="s">
        <v>279</v>
      </c>
      <c r="E806" s="31" t="s">
        <v>81</v>
      </c>
      <c r="F806" s="36"/>
    </row>
    <row r="807" ht="15.75" customHeight="1">
      <c r="A807" s="36" t="str">
        <f t="shared" si="1"/>
        <v>Grenada-The Americas2003</v>
      </c>
      <c r="B807" s="36" t="s">
        <v>259</v>
      </c>
      <c r="C807" s="37">
        <v>1.04E8</v>
      </c>
      <c r="D807" s="36" t="s">
        <v>280</v>
      </c>
      <c r="E807" s="31" t="s">
        <v>81</v>
      </c>
      <c r="F807" s="37">
        <v>8000000.0</v>
      </c>
    </row>
    <row r="808" ht="15.75" customHeight="1">
      <c r="A808" s="36" t="str">
        <f t="shared" si="1"/>
        <v>Guatemala-The Americas2003</v>
      </c>
      <c r="B808" s="36" t="s">
        <v>259</v>
      </c>
      <c r="C808" s="37">
        <v>6.46E8</v>
      </c>
      <c r="D808" s="36" t="s">
        <v>281</v>
      </c>
      <c r="E808" s="31" t="s">
        <v>81</v>
      </c>
      <c r="F808" s="37">
        <v>3.73E8</v>
      </c>
    </row>
    <row r="809" ht="15.75" customHeight="1">
      <c r="A809" s="36" t="str">
        <f t="shared" si="1"/>
        <v>Guyana-The Americas2003</v>
      </c>
      <c r="B809" s="36" t="s">
        <v>259</v>
      </c>
      <c r="C809" s="37">
        <v>2.8E7</v>
      </c>
      <c r="D809" s="36" t="s">
        <v>282</v>
      </c>
      <c r="E809" s="31" t="s">
        <v>81</v>
      </c>
      <c r="F809" s="37">
        <v>3.0E7</v>
      </c>
    </row>
    <row r="810" ht="15.75" customHeight="1">
      <c r="A810" s="36" t="str">
        <f t="shared" si="1"/>
        <v>Haiti-The Americas2003</v>
      </c>
      <c r="B810" s="36" t="s">
        <v>259</v>
      </c>
      <c r="C810" s="37">
        <v>9.6E7</v>
      </c>
      <c r="D810" s="36" t="s">
        <v>283</v>
      </c>
      <c r="E810" s="31" t="s">
        <v>81</v>
      </c>
      <c r="F810" s="37">
        <v>2.02E8</v>
      </c>
    </row>
    <row r="811" ht="15.75" customHeight="1">
      <c r="A811" s="36" t="str">
        <f t="shared" si="1"/>
        <v>Honduras-The Americas2003</v>
      </c>
      <c r="B811" s="36" t="s">
        <v>259</v>
      </c>
      <c r="C811" s="37">
        <v>3.72E8</v>
      </c>
      <c r="D811" s="36" t="s">
        <v>284</v>
      </c>
      <c r="E811" s="31" t="s">
        <v>81</v>
      </c>
      <c r="F811" s="37">
        <v>2.74E8</v>
      </c>
    </row>
    <row r="812" ht="15.75" customHeight="1">
      <c r="A812" s="36" t="str">
        <f t="shared" si="1"/>
        <v>Jamaica-The Americas2003</v>
      </c>
      <c r="B812" s="36" t="s">
        <v>259</v>
      </c>
      <c r="C812" s="37">
        <v>1.621E9</v>
      </c>
      <c r="D812" s="36" t="s">
        <v>285</v>
      </c>
      <c r="E812" s="31" t="s">
        <v>81</v>
      </c>
      <c r="F812" s="37">
        <v>2.69E8</v>
      </c>
    </row>
    <row r="813" ht="15.75" customHeight="1">
      <c r="A813" s="36" t="str">
        <f t="shared" si="1"/>
        <v>Mexico-The Americas2003</v>
      </c>
      <c r="B813" s="36" t="s">
        <v>259</v>
      </c>
      <c r="C813" s="37">
        <v>1.0058E10</v>
      </c>
      <c r="D813" s="36" t="s">
        <v>286</v>
      </c>
      <c r="E813" s="31" t="s">
        <v>81</v>
      </c>
      <c r="F813" s="37">
        <v>7.252E9</v>
      </c>
    </row>
    <row r="814" ht="15.75" customHeight="1">
      <c r="A814" s="36" t="str">
        <f t="shared" si="1"/>
        <v>Nicaragua-The Americas2003</v>
      </c>
      <c r="B814" s="36" t="s">
        <v>259</v>
      </c>
      <c r="C814" s="37">
        <v>1.6E8</v>
      </c>
      <c r="D814" s="36" t="s">
        <v>287</v>
      </c>
      <c r="E814" s="31" t="s">
        <v>81</v>
      </c>
      <c r="F814" s="37">
        <v>1.39E8</v>
      </c>
    </row>
    <row r="815" ht="15.75" customHeight="1">
      <c r="A815" s="36" t="str">
        <f t="shared" si="1"/>
        <v>Panama-The Americas2003</v>
      </c>
      <c r="B815" s="36" t="s">
        <v>259</v>
      </c>
      <c r="C815" s="37">
        <v>8.04E8</v>
      </c>
      <c r="D815" s="36" t="s">
        <v>288</v>
      </c>
      <c r="E815" s="31" t="s">
        <v>81</v>
      </c>
      <c r="F815" s="37">
        <v>2.67E8</v>
      </c>
    </row>
    <row r="816" ht="15.75" customHeight="1">
      <c r="A816" s="36" t="str">
        <f t="shared" si="1"/>
        <v>Paraguay-The Americas2003</v>
      </c>
      <c r="B816" s="36" t="s">
        <v>259</v>
      </c>
      <c r="C816" s="37">
        <v>8.1E7</v>
      </c>
      <c r="D816" s="36" t="s">
        <v>289</v>
      </c>
      <c r="E816" s="31" t="s">
        <v>81</v>
      </c>
      <c r="F816" s="37">
        <v>1.15E8</v>
      </c>
    </row>
    <row r="817" ht="15.75" customHeight="1">
      <c r="A817" s="36" t="str">
        <f t="shared" si="1"/>
        <v>Peru-The Americas2003</v>
      </c>
      <c r="B817" s="36" t="s">
        <v>259</v>
      </c>
      <c r="C817" s="37">
        <v>1.023E9</v>
      </c>
      <c r="D817" s="36" t="s">
        <v>290</v>
      </c>
      <c r="E817" s="31" t="s">
        <v>81</v>
      </c>
      <c r="F817" s="37">
        <v>8.47E8</v>
      </c>
    </row>
    <row r="818" ht="15.75" customHeight="1">
      <c r="A818" s="36" t="str">
        <f t="shared" si="1"/>
        <v>Puerto Rico-The Americas2003</v>
      </c>
      <c r="B818" s="36" t="s">
        <v>259</v>
      </c>
      <c r="C818" s="37">
        <v>2.677E9</v>
      </c>
      <c r="D818" s="36" t="s">
        <v>291</v>
      </c>
      <c r="E818" s="31" t="s">
        <v>81</v>
      </c>
      <c r="F818" s="37">
        <v>1.42E9</v>
      </c>
    </row>
    <row r="819" ht="15.75" customHeight="1">
      <c r="A819" s="36" t="str">
        <f t="shared" si="1"/>
        <v>Sint Maarten (Dutch part)-The Americas2003</v>
      </c>
      <c r="B819" s="36" t="s">
        <v>259</v>
      </c>
      <c r="C819" s="37">
        <v>5.38E8</v>
      </c>
      <c r="D819" s="36" t="s">
        <v>292</v>
      </c>
      <c r="E819" s="31" t="s">
        <v>81</v>
      </c>
      <c r="F819" s="37">
        <v>1.44E8</v>
      </c>
    </row>
    <row r="820" ht="15.75" customHeight="1">
      <c r="A820" s="36" t="str">
        <f t="shared" si="1"/>
        <v>St. Kitts and Nevis-The Americas2003</v>
      </c>
      <c r="B820" s="36" t="s">
        <v>259</v>
      </c>
      <c r="C820" s="37">
        <v>7.5E7</v>
      </c>
      <c r="D820" s="36" t="s">
        <v>293</v>
      </c>
      <c r="E820" s="31" t="s">
        <v>81</v>
      </c>
      <c r="F820" s="37">
        <v>8000000.0</v>
      </c>
    </row>
    <row r="821" ht="15.75" customHeight="1">
      <c r="A821" s="36" t="str">
        <f t="shared" si="1"/>
        <v>St. Lucia-The Americas2003</v>
      </c>
      <c r="B821" s="36" t="s">
        <v>259</v>
      </c>
      <c r="C821" s="37">
        <v>2.82E8</v>
      </c>
      <c r="D821" s="36" t="s">
        <v>294</v>
      </c>
      <c r="E821" s="31" t="s">
        <v>81</v>
      </c>
      <c r="F821" s="37">
        <v>3.6E7</v>
      </c>
    </row>
    <row r="822" ht="15.75" customHeight="1">
      <c r="A822" s="36" t="str">
        <f t="shared" si="1"/>
        <v>St. Martin (French part)-The Americas2003</v>
      </c>
      <c r="B822" s="36" t="s">
        <v>259</v>
      </c>
      <c r="C822" s="36"/>
      <c r="D822" s="36" t="s">
        <v>295</v>
      </c>
      <c r="E822" s="31" t="s">
        <v>81</v>
      </c>
      <c r="F822" s="36"/>
    </row>
    <row r="823" ht="15.75" customHeight="1">
      <c r="A823" s="36" t="str">
        <f t="shared" si="1"/>
        <v>St. Vincent and the Grenadines-The Americas2003</v>
      </c>
      <c r="B823" s="36" t="s">
        <v>259</v>
      </c>
      <c r="C823" s="37">
        <v>9.1E7</v>
      </c>
      <c r="D823" s="36" t="s">
        <v>296</v>
      </c>
      <c r="E823" s="31" t="s">
        <v>81</v>
      </c>
      <c r="F823" s="37">
        <v>1.3E7</v>
      </c>
    </row>
    <row r="824" ht="15.75" customHeight="1">
      <c r="A824" s="36" t="str">
        <f t="shared" si="1"/>
        <v>Suriname-The Americas2003</v>
      </c>
      <c r="B824" s="36" t="s">
        <v>259</v>
      </c>
      <c r="C824" s="37">
        <v>1.8E7</v>
      </c>
      <c r="D824" s="36" t="s">
        <v>297</v>
      </c>
      <c r="E824" s="31" t="s">
        <v>81</v>
      </c>
      <c r="F824" s="37">
        <v>6.8E7</v>
      </c>
    </row>
    <row r="825" ht="15.75" customHeight="1">
      <c r="A825" s="36" t="str">
        <f t="shared" si="1"/>
        <v>Trinidad and Tobago-The Americas2003</v>
      </c>
      <c r="B825" s="36" t="s">
        <v>259</v>
      </c>
      <c r="C825" s="37">
        <v>4.37E8</v>
      </c>
      <c r="D825" s="36" t="s">
        <v>298</v>
      </c>
      <c r="E825" s="31" t="s">
        <v>81</v>
      </c>
      <c r="F825" s="37">
        <v>1.43E8</v>
      </c>
    </row>
    <row r="826" ht="15.75" customHeight="1">
      <c r="A826" s="36" t="str">
        <f t="shared" si="1"/>
        <v>Turks and Caicos Islands-The Americas2003</v>
      </c>
      <c r="B826" s="36" t="s">
        <v>259</v>
      </c>
      <c r="C826" s="36"/>
      <c r="D826" s="36" t="s">
        <v>299</v>
      </c>
      <c r="E826" s="31" t="s">
        <v>81</v>
      </c>
      <c r="F826" s="36"/>
    </row>
    <row r="827" ht="15.75" customHeight="1">
      <c r="A827" s="36" t="str">
        <f t="shared" si="1"/>
        <v>United States-The Americas2003</v>
      </c>
      <c r="B827" s="36" t="s">
        <v>259</v>
      </c>
      <c r="C827" s="39">
        <v>1.02E11</v>
      </c>
      <c r="D827" s="36" t="s">
        <v>300</v>
      </c>
      <c r="E827" s="31" t="s">
        <v>81</v>
      </c>
      <c r="F827" s="37">
        <v>8.2091E10</v>
      </c>
    </row>
    <row r="828" ht="15.75" customHeight="1">
      <c r="A828" s="36" t="str">
        <f t="shared" si="1"/>
        <v>Uruguay-The Americas2003</v>
      </c>
      <c r="B828" s="36" t="s">
        <v>259</v>
      </c>
      <c r="C828" s="37">
        <v>4.19E8</v>
      </c>
      <c r="D828" s="36" t="s">
        <v>301</v>
      </c>
      <c r="E828" s="31" t="s">
        <v>81</v>
      </c>
      <c r="F828" s="37">
        <v>2.36E8</v>
      </c>
    </row>
    <row r="829" ht="15.75" customHeight="1">
      <c r="A829" s="36" t="str">
        <f t="shared" si="1"/>
        <v>Venezuela-The Americas2003</v>
      </c>
      <c r="B829" s="36" t="s">
        <v>259</v>
      </c>
      <c r="C829" s="37">
        <v>3.78E8</v>
      </c>
      <c r="D829" s="36" t="s">
        <v>302</v>
      </c>
      <c r="E829" s="31" t="s">
        <v>81</v>
      </c>
      <c r="F829" s="37">
        <v>1.311E9</v>
      </c>
    </row>
    <row r="830" ht="15.75" customHeight="1">
      <c r="A830" s="36" t="str">
        <f t="shared" si="1"/>
        <v>Algeria-Africa2004</v>
      </c>
      <c r="B830" s="36" t="s">
        <v>75</v>
      </c>
      <c r="C830" s="37">
        <v>1.78E8</v>
      </c>
      <c r="D830" s="36" t="s">
        <v>74</v>
      </c>
      <c r="E830" s="31" t="s">
        <v>83</v>
      </c>
      <c r="F830" s="37">
        <v>3.41E8</v>
      </c>
    </row>
    <row r="831" ht="15.75" customHeight="1">
      <c r="A831" s="36" t="str">
        <f t="shared" si="1"/>
        <v>Angola-Africa2004</v>
      </c>
      <c r="B831" s="36" t="s">
        <v>75</v>
      </c>
      <c r="C831" s="37">
        <v>8.2E7</v>
      </c>
      <c r="D831" s="36" t="s">
        <v>92</v>
      </c>
      <c r="E831" s="31" t="s">
        <v>83</v>
      </c>
      <c r="F831" s="37">
        <v>8.6E7</v>
      </c>
    </row>
    <row r="832" ht="15.75" customHeight="1">
      <c r="A832" s="36" t="str">
        <f t="shared" si="1"/>
        <v>Benin-Africa2004</v>
      </c>
      <c r="B832" s="36" t="s">
        <v>75</v>
      </c>
      <c r="C832" s="37">
        <v>1.21E8</v>
      </c>
      <c r="D832" s="36" t="s">
        <v>93</v>
      </c>
      <c r="E832" s="31" t="s">
        <v>83</v>
      </c>
      <c r="F832" s="37">
        <v>5.9E7</v>
      </c>
    </row>
    <row r="833" ht="15.75" customHeight="1">
      <c r="A833" s="36" t="str">
        <f t="shared" si="1"/>
        <v>Botswana-Africa2004</v>
      </c>
      <c r="B833" s="36" t="s">
        <v>75</v>
      </c>
      <c r="C833" s="37">
        <v>5.82E8</v>
      </c>
      <c r="D833" s="36" t="s">
        <v>94</v>
      </c>
      <c r="E833" s="31" t="s">
        <v>83</v>
      </c>
      <c r="F833" s="37">
        <v>2.8E8</v>
      </c>
    </row>
    <row r="834" ht="15.75" customHeight="1">
      <c r="A834" s="36" t="str">
        <f t="shared" si="1"/>
        <v>Burkina Faso-Africa2004</v>
      </c>
      <c r="B834" s="36" t="s">
        <v>75</v>
      </c>
      <c r="C834" s="37">
        <v>5.2E7</v>
      </c>
      <c r="D834" s="36" t="s">
        <v>95</v>
      </c>
      <c r="E834" s="31" t="s">
        <v>83</v>
      </c>
      <c r="F834" s="37">
        <v>6.7E7</v>
      </c>
    </row>
    <row r="835" ht="15.75" customHeight="1">
      <c r="A835" s="36" t="str">
        <f t="shared" si="1"/>
        <v>Burundi-Africa2004</v>
      </c>
      <c r="B835" s="36" t="s">
        <v>75</v>
      </c>
      <c r="C835" s="37">
        <v>1800000.0</v>
      </c>
      <c r="D835" s="36" t="s">
        <v>96</v>
      </c>
      <c r="E835" s="31" t="s">
        <v>83</v>
      </c>
      <c r="F835" s="37">
        <v>2.9E7</v>
      </c>
    </row>
    <row r="836" ht="15.75" customHeight="1">
      <c r="A836" s="36" t="str">
        <f t="shared" si="1"/>
        <v>Cameroon-Africa2004</v>
      </c>
      <c r="B836" s="36" t="s">
        <v>75</v>
      </c>
      <c r="C836" s="37">
        <v>2.12E8</v>
      </c>
      <c r="D836" s="36" t="s">
        <v>97</v>
      </c>
      <c r="E836" s="31" t="s">
        <v>83</v>
      </c>
      <c r="F836" s="37">
        <v>3.94E8</v>
      </c>
    </row>
    <row r="837" ht="15.75" customHeight="1">
      <c r="A837" s="36" t="str">
        <f t="shared" si="1"/>
        <v>Central African Republic-Africa2004</v>
      </c>
      <c r="B837" s="36" t="s">
        <v>75</v>
      </c>
      <c r="C837" s="37">
        <v>7800000.0</v>
      </c>
      <c r="D837" s="36" t="s">
        <v>98</v>
      </c>
      <c r="E837" s="31" t="s">
        <v>83</v>
      </c>
      <c r="F837" s="37">
        <v>3.2E7</v>
      </c>
    </row>
    <row r="838" ht="15.75" customHeight="1">
      <c r="A838" s="36" t="str">
        <f t="shared" si="1"/>
        <v>Chad-Africa2004</v>
      </c>
      <c r="B838" s="36" t="s">
        <v>75</v>
      </c>
      <c r="C838" s="36"/>
      <c r="D838" s="36" t="s">
        <v>99</v>
      </c>
      <c r="E838" s="31" t="s">
        <v>83</v>
      </c>
      <c r="F838" s="36"/>
    </row>
    <row r="839" ht="15.75" customHeight="1">
      <c r="A839" s="36" t="str">
        <f t="shared" si="1"/>
        <v>Comoros-Africa2004</v>
      </c>
      <c r="B839" s="36" t="s">
        <v>75</v>
      </c>
      <c r="C839" s="37">
        <v>2.1E7</v>
      </c>
      <c r="D839" s="36" t="s">
        <v>100</v>
      </c>
      <c r="E839" s="31" t="s">
        <v>83</v>
      </c>
      <c r="F839" s="37">
        <v>9000000.0</v>
      </c>
    </row>
    <row r="840" ht="15.75" customHeight="1">
      <c r="A840" s="36" t="str">
        <f t="shared" si="1"/>
        <v>Congo (Kinshasa)-Africa2004</v>
      </c>
      <c r="B840" s="36" t="s">
        <v>75</v>
      </c>
      <c r="C840" s="36"/>
      <c r="D840" s="36" t="s">
        <v>102</v>
      </c>
      <c r="E840" s="31" t="s">
        <v>83</v>
      </c>
      <c r="F840" s="36"/>
    </row>
    <row r="841" ht="15.75" customHeight="1">
      <c r="A841" s="36" t="str">
        <f t="shared" si="1"/>
        <v>Congo (Brazzaville)-Africa2004</v>
      </c>
      <c r="B841" s="36" t="s">
        <v>75</v>
      </c>
      <c r="C841" s="37">
        <v>2.31E7</v>
      </c>
      <c r="D841" s="36" t="s">
        <v>101</v>
      </c>
      <c r="E841" s="31" t="s">
        <v>83</v>
      </c>
      <c r="F841" s="37">
        <v>1.76E8</v>
      </c>
    </row>
    <row r="842" ht="15.75" customHeight="1">
      <c r="A842" s="36" t="str">
        <f t="shared" si="1"/>
        <v>Cote d'Ivoire-Africa2004</v>
      </c>
      <c r="B842" s="36" t="s">
        <v>75</v>
      </c>
      <c r="C842" s="37">
        <v>9.1E7</v>
      </c>
      <c r="D842" s="36" t="s">
        <v>103</v>
      </c>
      <c r="E842" s="31" t="s">
        <v>83</v>
      </c>
      <c r="F842" s="37">
        <v>5.71E8</v>
      </c>
    </row>
    <row r="843" ht="15.75" customHeight="1">
      <c r="A843" s="36" t="str">
        <f t="shared" si="1"/>
        <v>Djibouti-Africa2004</v>
      </c>
      <c r="B843" s="36" t="s">
        <v>75</v>
      </c>
      <c r="C843" s="37">
        <v>6800000.0</v>
      </c>
      <c r="D843" s="36" t="s">
        <v>104</v>
      </c>
      <c r="E843" s="31" t="s">
        <v>83</v>
      </c>
      <c r="F843" s="37">
        <v>1.4E7</v>
      </c>
    </row>
    <row r="844" ht="15.75" customHeight="1">
      <c r="A844" s="36" t="str">
        <f t="shared" si="1"/>
        <v>Egypt-Africa2004</v>
      </c>
      <c r="B844" s="36" t="s">
        <v>75</v>
      </c>
      <c r="C844" s="37">
        <v>6.328E9</v>
      </c>
      <c r="D844" s="36" t="s">
        <v>105</v>
      </c>
      <c r="E844" s="31" t="s">
        <v>83</v>
      </c>
      <c r="F844" s="37">
        <v>1.543E9</v>
      </c>
    </row>
    <row r="845" ht="15.75" customHeight="1">
      <c r="A845" s="36" t="str">
        <f t="shared" si="1"/>
        <v>Equatorial Guinea-Africa2004</v>
      </c>
      <c r="B845" s="36" t="s">
        <v>75</v>
      </c>
      <c r="C845" s="36"/>
      <c r="D845" s="36" t="s">
        <v>106</v>
      </c>
      <c r="E845" s="31" t="s">
        <v>83</v>
      </c>
      <c r="F845" s="36"/>
    </row>
    <row r="846" ht="15.75" customHeight="1">
      <c r="A846" s="36" t="str">
        <f t="shared" si="1"/>
        <v>Eritrea-Africa2004</v>
      </c>
      <c r="B846" s="36" t="s">
        <v>75</v>
      </c>
      <c r="C846" s="37">
        <v>7.3E7</v>
      </c>
      <c r="D846" s="36" t="s">
        <v>107</v>
      </c>
      <c r="E846" s="31" t="s">
        <v>83</v>
      </c>
      <c r="F846" s="36"/>
    </row>
    <row r="847" ht="15.75" customHeight="1">
      <c r="A847" s="36" t="str">
        <f t="shared" si="1"/>
        <v>Ethiopia-Africa2004</v>
      </c>
      <c r="B847" s="36" t="s">
        <v>75</v>
      </c>
      <c r="C847" s="37">
        <v>4.58E8</v>
      </c>
      <c r="D847" s="36" t="s">
        <v>108</v>
      </c>
      <c r="E847" s="31" t="s">
        <v>83</v>
      </c>
      <c r="F847" s="37">
        <v>5.9E7</v>
      </c>
    </row>
    <row r="848" ht="15.75" customHeight="1">
      <c r="A848" s="36" t="str">
        <f t="shared" si="1"/>
        <v>Gabon-Africa2004</v>
      </c>
      <c r="B848" s="36" t="s">
        <v>75</v>
      </c>
      <c r="C848" s="37">
        <v>7.4E7</v>
      </c>
      <c r="D848" s="36" t="s">
        <v>109</v>
      </c>
      <c r="E848" s="31" t="s">
        <v>83</v>
      </c>
      <c r="F848" s="37">
        <v>2.75E8</v>
      </c>
    </row>
    <row r="849" ht="15.75" customHeight="1">
      <c r="A849" s="36" t="str">
        <f t="shared" si="1"/>
        <v>Gambia, The-Africa2004</v>
      </c>
      <c r="B849" s="36" t="s">
        <v>75</v>
      </c>
      <c r="C849" s="37">
        <v>5.1E7</v>
      </c>
      <c r="D849" s="36" t="s">
        <v>110</v>
      </c>
      <c r="E849" s="31" t="s">
        <v>83</v>
      </c>
      <c r="F849" s="37">
        <v>6000000.0</v>
      </c>
    </row>
    <row r="850" ht="15.75" customHeight="1">
      <c r="A850" s="36" t="str">
        <f t="shared" si="1"/>
        <v>Ghana-Africa2004</v>
      </c>
      <c r="B850" s="36" t="s">
        <v>75</v>
      </c>
      <c r="C850" s="37">
        <v>4.95E8</v>
      </c>
      <c r="D850" s="36" t="s">
        <v>111</v>
      </c>
      <c r="E850" s="31" t="s">
        <v>83</v>
      </c>
      <c r="F850" s="37">
        <v>2.7E8</v>
      </c>
    </row>
    <row r="851" ht="15.75" customHeight="1">
      <c r="A851" s="36" t="str">
        <f t="shared" si="1"/>
        <v>Guinea-Africa2004</v>
      </c>
      <c r="B851" s="36" t="s">
        <v>75</v>
      </c>
      <c r="C851" s="36"/>
      <c r="D851" s="36" t="s">
        <v>112</v>
      </c>
      <c r="E851" s="31" t="s">
        <v>83</v>
      </c>
      <c r="F851" s="37">
        <v>2.9E7</v>
      </c>
    </row>
    <row r="852" ht="15.75" customHeight="1">
      <c r="A852" s="36" t="str">
        <f t="shared" si="1"/>
        <v>Guinea-Bissau-Africa2004</v>
      </c>
      <c r="B852" s="36" t="s">
        <v>75</v>
      </c>
      <c r="C852" s="37">
        <v>2200000.0</v>
      </c>
      <c r="D852" s="36" t="s">
        <v>113</v>
      </c>
      <c r="E852" s="31" t="s">
        <v>83</v>
      </c>
      <c r="F852" s="37">
        <v>2.23E7</v>
      </c>
    </row>
    <row r="853" ht="15.75" customHeight="1">
      <c r="A853" s="36" t="str">
        <f t="shared" si="1"/>
        <v>Kenya-Africa2004</v>
      </c>
      <c r="B853" s="36" t="s">
        <v>75</v>
      </c>
      <c r="C853" s="37">
        <v>7.99E8</v>
      </c>
      <c r="D853" s="36" t="s">
        <v>114</v>
      </c>
      <c r="E853" s="31" t="s">
        <v>83</v>
      </c>
      <c r="F853" s="37">
        <v>1.08E8</v>
      </c>
    </row>
    <row r="854" ht="15.75" customHeight="1">
      <c r="A854" s="36" t="str">
        <f t="shared" si="1"/>
        <v>Lesotho-Africa2004</v>
      </c>
      <c r="B854" s="36" t="s">
        <v>75</v>
      </c>
      <c r="C854" s="37">
        <v>2.6E7</v>
      </c>
      <c r="D854" s="36" t="s">
        <v>115</v>
      </c>
      <c r="E854" s="31" t="s">
        <v>83</v>
      </c>
      <c r="F854" s="37">
        <v>2.78E8</v>
      </c>
    </row>
    <row r="855" ht="15.75" customHeight="1">
      <c r="A855" s="36" t="str">
        <f t="shared" si="1"/>
        <v>Liberia-Africa2004</v>
      </c>
      <c r="B855" s="36" t="s">
        <v>75</v>
      </c>
      <c r="C855" s="37">
        <v>5.9E7</v>
      </c>
      <c r="D855" s="36" t="s">
        <v>116</v>
      </c>
      <c r="E855" s="31" t="s">
        <v>83</v>
      </c>
      <c r="F855" s="37">
        <v>2.9E7</v>
      </c>
    </row>
    <row r="856" ht="15.75" customHeight="1">
      <c r="A856" s="36" t="str">
        <f t="shared" si="1"/>
        <v>Libya-Africa2004</v>
      </c>
      <c r="B856" s="36" t="s">
        <v>75</v>
      </c>
      <c r="C856" s="37">
        <v>2.61E8</v>
      </c>
      <c r="D856" s="36" t="s">
        <v>117</v>
      </c>
      <c r="E856" s="31" t="s">
        <v>83</v>
      </c>
      <c r="F856" s="37">
        <v>7.89E8</v>
      </c>
    </row>
    <row r="857" ht="15.75" customHeight="1">
      <c r="A857" s="36" t="str">
        <f t="shared" si="1"/>
        <v>Madagascar-Africa2004</v>
      </c>
      <c r="B857" s="36" t="s">
        <v>75</v>
      </c>
      <c r="C857" s="37">
        <v>2.39E8</v>
      </c>
      <c r="D857" s="36" t="s">
        <v>118</v>
      </c>
      <c r="E857" s="31" t="s">
        <v>83</v>
      </c>
      <c r="F857" s="37">
        <v>1.08E8</v>
      </c>
    </row>
    <row r="858" ht="15.75" customHeight="1">
      <c r="A858" s="36" t="str">
        <f t="shared" si="1"/>
        <v>Malawi-Africa2004</v>
      </c>
      <c r="B858" s="36" t="s">
        <v>75</v>
      </c>
      <c r="C858" s="37">
        <v>7.4E7</v>
      </c>
      <c r="D858" s="36" t="s">
        <v>119</v>
      </c>
      <c r="E858" s="31" t="s">
        <v>83</v>
      </c>
      <c r="F858" s="37">
        <v>7.0E7</v>
      </c>
    </row>
    <row r="859" ht="15.75" customHeight="1">
      <c r="A859" s="36" t="str">
        <f t="shared" si="1"/>
        <v>Mali-Africa2004</v>
      </c>
      <c r="B859" s="36" t="s">
        <v>75</v>
      </c>
      <c r="C859" s="37">
        <v>1.42E8</v>
      </c>
      <c r="D859" s="36" t="s">
        <v>120</v>
      </c>
      <c r="E859" s="31" t="s">
        <v>83</v>
      </c>
      <c r="F859" s="37">
        <v>1.25E8</v>
      </c>
    </row>
    <row r="860" ht="15.75" customHeight="1">
      <c r="A860" s="36" t="str">
        <f t="shared" si="1"/>
        <v>Mauritania-Africa2004</v>
      </c>
      <c r="B860" s="36" t="s">
        <v>75</v>
      </c>
      <c r="C860" s="36"/>
      <c r="D860" s="36" t="s">
        <v>121</v>
      </c>
      <c r="E860" s="31" t="s">
        <v>83</v>
      </c>
      <c r="F860" s="36"/>
    </row>
    <row r="861" ht="15.75" customHeight="1">
      <c r="A861" s="36" t="str">
        <f t="shared" si="1"/>
        <v>Mauritius-Africa2004</v>
      </c>
      <c r="B861" s="36" t="s">
        <v>75</v>
      </c>
      <c r="C861" s="37">
        <v>1.156E9</v>
      </c>
      <c r="D861" s="36" t="s">
        <v>122</v>
      </c>
      <c r="E861" s="31" t="s">
        <v>83</v>
      </c>
      <c r="F861" s="37">
        <v>2.77E8</v>
      </c>
    </row>
    <row r="862" ht="15.75" customHeight="1">
      <c r="A862" s="36" t="str">
        <f t="shared" si="1"/>
        <v>Morocco-Africa2004</v>
      </c>
      <c r="B862" s="36" t="s">
        <v>75</v>
      </c>
      <c r="C862" s="37">
        <v>4.54E9</v>
      </c>
      <c r="D862" s="36" t="s">
        <v>123</v>
      </c>
      <c r="E862" s="31" t="s">
        <v>83</v>
      </c>
      <c r="F862" s="37">
        <v>9.12E8</v>
      </c>
    </row>
    <row r="863" ht="15.75" customHeight="1">
      <c r="A863" s="36" t="str">
        <f t="shared" si="1"/>
        <v>Mozambique-Africa2004</v>
      </c>
      <c r="B863" s="36" t="s">
        <v>75</v>
      </c>
      <c r="C863" s="37">
        <v>9.6E7</v>
      </c>
      <c r="D863" s="36" t="s">
        <v>124</v>
      </c>
      <c r="E863" s="31" t="s">
        <v>83</v>
      </c>
      <c r="F863" s="37">
        <v>1.4E8</v>
      </c>
    </row>
    <row r="864" ht="15.75" customHeight="1">
      <c r="A864" s="36" t="str">
        <f t="shared" si="1"/>
        <v>Namibia-Africa2004</v>
      </c>
      <c r="B864" s="36" t="s">
        <v>75</v>
      </c>
      <c r="C864" s="37">
        <v>4.26E8</v>
      </c>
      <c r="D864" s="36" t="s">
        <v>125</v>
      </c>
      <c r="E864" s="31" t="s">
        <v>83</v>
      </c>
      <c r="F864" s="37">
        <v>1.23E8</v>
      </c>
    </row>
    <row r="865" ht="15.75" customHeight="1">
      <c r="A865" s="36" t="str">
        <f t="shared" si="1"/>
        <v>Niger-Africa2004</v>
      </c>
      <c r="B865" s="36" t="s">
        <v>75</v>
      </c>
      <c r="C865" s="37">
        <v>3.2E7</v>
      </c>
      <c r="D865" s="36" t="s">
        <v>126</v>
      </c>
      <c r="E865" s="31" t="s">
        <v>83</v>
      </c>
      <c r="F865" s="37">
        <v>4.2E7</v>
      </c>
    </row>
    <row r="866" ht="15.75" customHeight="1">
      <c r="A866" s="36" t="str">
        <f t="shared" si="1"/>
        <v>Nigeria-Africa2004</v>
      </c>
      <c r="B866" s="36" t="s">
        <v>75</v>
      </c>
      <c r="C866" s="37">
        <v>4.9E7</v>
      </c>
      <c r="D866" s="36" t="s">
        <v>127</v>
      </c>
      <c r="E866" s="31" t="s">
        <v>83</v>
      </c>
      <c r="F866" s="36"/>
    </row>
    <row r="867" ht="15.75" customHeight="1">
      <c r="A867" s="36" t="str">
        <f t="shared" si="1"/>
        <v>Rwanda-Africa2004</v>
      </c>
      <c r="B867" s="36" t="s">
        <v>75</v>
      </c>
      <c r="C867" s="37">
        <v>4.4E7</v>
      </c>
      <c r="D867" s="36" t="s">
        <v>128</v>
      </c>
      <c r="E867" s="31" t="s">
        <v>83</v>
      </c>
      <c r="F867" s="37">
        <v>3.1E7</v>
      </c>
    </row>
    <row r="868" ht="15.75" customHeight="1">
      <c r="A868" s="36" t="str">
        <f t="shared" si="1"/>
        <v>Sao Tome and Principe-Africa2004</v>
      </c>
      <c r="B868" s="36" t="s">
        <v>75</v>
      </c>
      <c r="C868" s="37">
        <v>7700000.0</v>
      </c>
      <c r="D868" s="36" t="s">
        <v>129</v>
      </c>
      <c r="E868" s="31" t="s">
        <v>83</v>
      </c>
      <c r="F868" s="37">
        <v>2100000.0</v>
      </c>
    </row>
    <row r="869" ht="15.75" customHeight="1">
      <c r="A869" s="36" t="str">
        <f t="shared" si="1"/>
        <v>Senegal-Africa2004</v>
      </c>
      <c r="B869" s="36" t="s">
        <v>75</v>
      </c>
      <c r="C869" s="37">
        <v>2.86E8</v>
      </c>
      <c r="D869" s="36" t="s">
        <v>130</v>
      </c>
      <c r="E869" s="31" t="s">
        <v>83</v>
      </c>
      <c r="F869" s="37">
        <v>1.38E8</v>
      </c>
    </row>
    <row r="870" ht="15.75" customHeight="1">
      <c r="A870" s="36" t="str">
        <f t="shared" si="1"/>
        <v>Seychelles-Africa2004</v>
      </c>
      <c r="B870" s="36" t="s">
        <v>75</v>
      </c>
      <c r="C870" s="37">
        <v>2.56E8</v>
      </c>
      <c r="D870" s="36" t="s">
        <v>131</v>
      </c>
      <c r="E870" s="31" t="s">
        <v>83</v>
      </c>
      <c r="F870" s="37">
        <v>5.3E7</v>
      </c>
    </row>
    <row r="871" ht="15.75" customHeight="1">
      <c r="A871" s="36" t="str">
        <f t="shared" si="1"/>
        <v>Sierra Leone-Africa2004</v>
      </c>
      <c r="B871" s="36" t="s">
        <v>75</v>
      </c>
      <c r="C871" s="37">
        <v>5.8E7</v>
      </c>
      <c r="D871" s="36" t="s">
        <v>132</v>
      </c>
      <c r="E871" s="31" t="s">
        <v>83</v>
      </c>
      <c r="F871" s="37">
        <v>3.0E7</v>
      </c>
    </row>
    <row r="872" ht="15.75" customHeight="1">
      <c r="A872" s="36" t="str">
        <f t="shared" si="1"/>
        <v>Somalia-Africa2004</v>
      </c>
      <c r="B872" s="36" t="s">
        <v>75</v>
      </c>
      <c r="C872" s="36"/>
      <c r="D872" s="36" t="s">
        <v>133</v>
      </c>
      <c r="E872" s="31" t="s">
        <v>83</v>
      </c>
      <c r="F872" s="36"/>
    </row>
    <row r="873" ht="15.75" customHeight="1">
      <c r="A873" s="36" t="str">
        <f t="shared" si="1"/>
        <v>South Africa-Africa2004</v>
      </c>
      <c r="B873" s="36" t="s">
        <v>75</v>
      </c>
      <c r="C873" s="37">
        <v>7.571E9</v>
      </c>
      <c r="D873" s="36" t="s">
        <v>134</v>
      </c>
      <c r="E873" s="31" t="s">
        <v>83</v>
      </c>
      <c r="F873" s="37">
        <v>4.237E9</v>
      </c>
    </row>
    <row r="874" ht="15.75" customHeight="1">
      <c r="A874" s="36" t="str">
        <f t="shared" si="1"/>
        <v>South Sudan-Africa2004</v>
      </c>
      <c r="B874" s="36" t="s">
        <v>75</v>
      </c>
      <c r="C874" s="36"/>
      <c r="D874" s="36" t="s">
        <v>135</v>
      </c>
      <c r="E874" s="31" t="s">
        <v>83</v>
      </c>
      <c r="F874" s="36"/>
    </row>
    <row r="875" ht="15.75" customHeight="1">
      <c r="A875" s="36" t="str">
        <f t="shared" si="1"/>
        <v>Sudan-Africa2004</v>
      </c>
      <c r="B875" s="36" t="s">
        <v>75</v>
      </c>
      <c r="C875" s="37">
        <v>2.1E7</v>
      </c>
      <c r="D875" s="36" t="s">
        <v>136</v>
      </c>
      <c r="E875" s="31" t="s">
        <v>83</v>
      </c>
      <c r="F875" s="37">
        <v>1.76E8</v>
      </c>
    </row>
    <row r="876" ht="15.75" customHeight="1">
      <c r="A876" s="36" t="str">
        <f t="shared" si="1"/>
        <v>Swaziland-Africa2004</v>
      </c>
      <c r="B876" s="36" t="s">
        <v>75</v>
      </c>
      <c r="C876" s="37">
        <v>7.5E7</v>
      </c>
      <c r="D876" s="36" t="s">
        <v>137</v>
      </c>
      <c r="E876" s="31" t="s">
        <v>83</v>
      </c>
      <c r="F876" s="37">
        <v>5.4E7</v>
      </c>
    </row>
    <row r="877" ht="15.75" customHeight="1">
      <c r="A877" s="36" t="str">
        <f t="shared" si="1"/>
        <v>Tanzania-Africa2004</v>
      </c>
      <c r="B877" s="36" t="s">
        <v>75</v>
      </c>
      <c r="C877" s="37">
        <v>7.62E8</v>
      </c>
      <c r="D877" s="36" t="s">
        <v>138</v>
      </c>
      <c r="E877" s="31" t="s">
        <v>83</v>
      </c>
      <c r="F877" s="37">
        <v>4.7E8</v>
      </c>
    </row>
    <row r="878" ht="15.75" customHeight="1">
      <c r="A878" s="36" t="str">
        <f t="shared" si="1"/>
        <v>Togo-Africa2004</v>
      </c>
      <c r="B878" s="36" t="s">
        <v>75</v>
      </c>
      <c r="C878" s="37">
        <v>2.5E7</v>
      </c>
      <c r="D878" s="36" t="s">
        <v>139</v>
      </c>
      <c r="E878" s="31" t="s">
        <v>83</v>
      </c>
      <c r="F878" s="37">
        <v>3.8E7</v>
      </c>
    </row>
    <row r="879" ht="15.75" customHeight="1">
      <c r="A879" s="36" t="str">
        <f t="shared" si="1"/>
        <v>Tunisia-Africa2004</v>
      </c>
      <c r="B879" s="36" t="s">
        <v>75</v>
      </c>
      <c r="C879" s="37">
        <v>2.432E9</v>
      </c>
      <c r="D879" s="36" t="s">
        <v>140</v>
      </c>
      <c r="E879" s="31" t="s">
        <v>83</v>
      </c>
      <c r="F879" s="37">
        <v>4.27E8</v>
      </c>
    </row>
    <row r="880" ht="15.75" customHeight="1">
      <c r="A880" s="36" t="str">
        <f t="shared" si="1"/>
        <v>Uganda-Africa2004</v>
      </c>
      <c r="B880" s="36" t="s">
        <v>75</v>
      </c>
      <c r="C880" s="37">
        <v>2.68E8</v>
      </c>
      <c r="D880" s="36" t="s">
        <v>141</v>
      </c>
      <c r="E880" s="31" t="s">
        <v>83</v>
      </c>
      <c r="F880" s="37">
        <v>1.58E8</v>
      </c>
    </row>
    <row r="881" ht="15.75" customHeight="1">
      <c r="A881" s="36" t="str">
        <f t="shared" si="1"/>
        <v>Zambia-Africa2004</v>
      </c>
      <c r="B881" s="36" t="s">
        <v>75</v>
      </c>
      <c r="C881" s="37">
        <v>9.2E7</v>
      </c>
      <c r="D881" s="36" t="s">
        <v>142</v>
      </c>
      <c r="E881" s="31" t="s">
        <v>83</v>
      </c>
      <c r="F881" s="37">
        <v>8.6E7</v>
      </c>
    </row>
    <row r="882" ht="15.75" customHeight="1">
      <c r="A882" s="36" t="str">
        <f t="shared" si="1"/>
        <v>Zimbabwe-Africa2004</v>
      </c>
      <c r="B882" s="36" t="s">
        <v>75</v>
      </c>
      <c r="C882" s="37">
        <v>1.94E8</v>
      </c>
      <c r="D882" s="36" t="s">
        <v>143</v>
      </c>
      <c r="E882" s="31" t="s">
        <v>83</v>
      </c>
      <c r="F882" s="36"/>
    </row>
    <row r="883" ht="15.75" customHeight="1">
      <c r="A883" s="36" t="str">
        <f t="shared" si="1"/>
        <v>Afghanistan-Asia2004</v>
      </c>
      <c r="B883" s="36" t="s">
        <v>145</v>
      </c>
      <c r="C883" s="36"/>
      <c r="D883" s="36" t="s">
        <v>144</v>
      </c>
      <c r="E883" s="31" t="s">
        <v>83</v>
      </c>
      <c r="F883" s="36"/>
    </row>
    <row r="884" ht="15.75" customHeight="1">
      <c r="A884" s="36" t="str">
        <f t="shared" si="1"/>
        <v>Armenia-Asia2004</v>
      </c>
      <c r="B884" s="36" t="s">
        <v>145</v>
      </c>
      <c r="C884" s="37">
        <v>1.88E8</v>
      </c>
      <c r="D884" s="36" t="s">
        <v>146</v>
      </c>
      <c r="E884" s="31" t="s">
        <v>83</v>
      </c>
      <c r="F884" s="37">
        <v>2.16E8</v>
      </c>
    </row>
    <row r="885" ht="15.75" customHeight="1">
      <c r="A885" s="36" t="str">
        <f t="shared" si="1"/>
        <v>Azerbaijan-Asia2004</v>
      </c>
      <c r="B885" s="36" t="s">
        <v>145</v>
      </c>
      <c r="C885" s="37">
        <v>7.9E7</v>
      </c>
      <c r="D885" s="36" t="s">
        <v>147</v>
      </c>
      <c r="E885" s="31" t="s">
        <v>83</v>
      </c>
      <c r="F885" s="37">
        <v>1.4E8</v>
      </c>
    </row>
    <row r="886" ht="15.75" customHeight="1">
      <c r="A886" s="36" t="str">
        <f t="shared" si="1"/>
        <v>Bangladesh-Asia2004</v>
      </c>
      <c r="B886" s="36" t="s">
        <v>145</v>
      </c>
      <c r="C886" s="37">
        <v>7.6E7</v>
      </c>
      <c r="D886" s="36" t="s">
        <v>148</v>
      </c>
      <c r="E886" s="31" t="s">
        <v>83</v>
      </c>
      <c r="F886" s="37">
        <v>4.42E8</v>
      </c>
    </row>
    <row r="887" ht="15.75" customHeight="1">
      <c r="A887" s="36" t="str">
        <f t="shared" si="1"/>
        <v>Bhutan-Asia2004</v>
      </c>
      <c r="B887" s="36" t="s">
        <v>145</v>
      </c>
      <c r="C887" s="37">
        <v>1.3E7</v>
      </c>
      <c r="D887" s="36" t="s">
        <v>149</v>
      </c>
      <c r="E887" s="31" t="s">
        <v>83</v>
      </c>
      <c r="F887" s="36"/>
    </row>
    <row r="888" ht="15.75" customHeight="1">
      <c r="A888" s="36" t="str">
        <f t="shared" si="1"/>
        <v>Brunei-Asia2004</v>
      </c>
      <c r="B888" s="36" t="s">
        <v>145</v>
      </c>
      <c r="C888" s="37">
        <v>1.81E8</v>
      </c>
      <c r="D888" s="36" t="s">
        <v>150</v>
      </c>
      <c r="E888" s="31" t="s">
        <v>83</v>
      </c>
      <c r="F888" s="37">
        <v>3.82E8</v>
      </c>
    </row>
    <row r="889" ht="15.75" customHeight="1">
      <c r="A889" s="36" t="str">
        <f t="shared" si="1"/>
        <v>Cambodia-Asia2004</v>
      </c>
      <c r="B889" s="36" t="s">
        <v>145</v>
      </c>
      <c r="C889" s="37">
        <v>6.73E8</v>
      </c>
      <c r="D889" s="36" t="s">
        <v>151</v>
      </c>
      <c r="E889" s="31" t="s">
        <v>83</v>
      </c>
      <c r="F889" s="37">
        <v>8.0E7</v>
      </c>
    </row>
    <row r="890" ht="15.75" customHeight="1">
      <c r="A890" s="36" t="str">
        <f t="shared" si="1"/>
        <v>China-Asia2004</v>
      </c>
      <c r="B890" s="36" t="s">
        <v>145</v>
      </c>
      <c r="C890" s="37">
        <v>2.7755E10</v>
      </c>
      <c r="D890" s="36" t="s">
        <v>152</v>
      </c>
      <c r="E890" s="31" t="s">
        <v>83</v>
      </c>
      <c r="F890" s="37">
        <v>2.136E10</v>
      </c>
    </row>
    <row r="891" ht="15.75" customHeight="1">
      <c r="A891" s="36" t="str">
        <f t="shared" si="1"/>
        <v>Georgia-Asia2004</v>
      </c>
      <c r="B891" s="36" t="s">
        <v>145</v>
      </c>
      <c r="C891" s="37">
        <v>2.09E8</v>
      </c>
      <c r="D891" s="36" t="s">
        <v>153</v>
      </c>
      <c r="E891" s="31" t="s">
        <v>83</v>
      </c>
      <c r="F891" s="37">
        <v>1.96E8</v>
      </c>
    </row>
    <row r="892" ht="15.75" customHeight="1">
      <c r="A892" s="36" t="str">
        <f t="shared" si="1"/>
        <v>Hong Kong SAR-Asia2004</v>
      </c>
      <c r="B892" s="36" t="s">
        <v>145</v>
      </c>
      <c r="C892" s="37">
        <v>1.1874E10</v>
      </c>
      <c r="D892" s="36" t="s">
        <v>154</v>
      </c>
      <c r="E892" s="31" t="s">
        <v>83</v>
      </c>
      <c r="F892" s="37">
        <v>1.327E10</v>
      </c>
    </row>
    <row r="893" ht="15.75" customHeight="1">
      <c r="A893" s="36" t="str">
        <f t="shared" si="1"/>
        <v>India-Asia2004</v>
      </c>
      <c r="B893" s="36" t="s">
        <v>145</v>
      </c>
      <c r="C893" s="37">
        <v>6.307E9</v>
      </c>
      <c r="D893" s="36" t="s">
        <v>155</v>
      </c>
      <c r="E893" s="31" t="s">
        <v>83</v>
      </c>
      <c r="F893" s="37">
        <v>5.783E9</v>
      </c>
    </row>
    <row r="894" ht="15.75" customHeight="1">
      <c r="A894" s="36" t="str">
        <f t="shared" si="1"/>
        <v>Indonesia-Asia2004</v>
      </c>
      <c r="B894" s="36" t="s">
        <v>145</v>
      </c>
      <c r="C894" s="37">
        <v>5.226E9</v>
      </c>
      <c r="D894" s="36" t="s">
        <v>156</v>
      </c>
      <c r="E894" s="31" t="s">
        <v>83</v>
      </c>
      <c r="F894" s="37">
        <v>4.569E9</v>
      </c>
    </row>
    <row r="895" ht="15.75" customHeight="1">
      <c r="A895" s="36" t="str">
        <f t="shared" si="1"/>
        <v>Japan-Asia2004</v>
      </c>
      <c r="B895" s="36" t="s">
        <v>145</v>
      </c>
      <c r="C895" s="37">
        <v>1.4343E10</v>
      </c>
      <c r="D895" s="36" t="s">
        <v>157</v>
      </c>
      <c r="E895" s="31" t="s">
        <v>83</v>
      </c>
      <c r="F895" s="37">
        <v>4.8175E10</v>
      </c>
    </row>
    <row r="896" ht="15.75" customHeight="1">
      <c r="A896" s="36" t="str">
        <f t="shared" si="1"/>
        <v>Kazakhstan-Asia2004</v>
      </c>
      <c r="B896" s="36" t="s">
        <v>145</v>
      </c>
      <c r="C896" s="37">
        <v>8.03E8</v>
      </c>
      <c r="D896" s="36" t="s">
        <v>158</v>
      </c>
      <c r="E896" s="31" t="s">
        <v>83</v>
      </c>
      <c r="F896" s="37">
        <v>9.97E8</v>
      </c>
    </row>
    <row r="897" ht="15.75" customHeight="1">
      <c r="A897" s="36" t="str">
        <f t="shared" si="1"/>
        <v>North Korea-Asia2004</v>
      </c>
      <c r="B897" s="36" t="s">
        <v>145</v>
      </c>
      <c r="C897" s="36"/>
      <c r="D897" s="36" t="s">
        <v>167</v>
      </c>
      <c r="E897" s="31" t="s">
        <v>83</v>
      </c>
      <c r="F897" s="36"/>
    </row>
    <row r="898" ht="15.75" customHeight="1">
      <c r="A898" s="36" t="str">
        <f t="shared" si="1"/>
        <v>South Korea-Asia2004</v>
      </c>
      <c r="B898" s="36" t="s">
        <v>145</v>
      </c>
      <c r="C898" s="37">
        <v>8.226E9</v>
      </c>
      <c r="D898" s="36" t="s">
        <v>171</v>
      </c>
      <c r="E898" s="31" t="s">
        <v>83</v>
      </c>
      <c r="F898" s="37">
        <v>1.3507E10</v>
      </c>
    </row>
    <row r="899" ht="15.75" customHeight="1">
      <c r="A899" s="36" t="str">
        <f t="shared" si="1"/>
        <v>Kyrgyzstan-Asia2004</v>
      </c>
      <c r="B899" s="36" t="s">
        <v>145</v>
      </c>
      <c r="C899" s="37">
        <v>9.2E7</v>
      </c>
      <c r="D899" s="36" t="s">
        <v>159</v>
      </c>
      <c r="E899" s="31" t="s">
        <v>83</v>
      </c>
      <c r="F899" s="37">
        <v>7.3E7</v>
      </c>
    </row>
    <row r="900" ht="15.75" customHeight="1">
      <c r="A900" s="36" t="str">
        <f t="shared" si="1"/>
        <v>Laos-Asia2004</v>
      </c>
      <c r="B900" s="36" t="s">
        <v>145</v>
      </c>
      <c r="C900" s="37">
        <v>1.22E8</v>
      </c>
      <c r="D900" s="36" t="s">
        <v>160</v>
      </c>
      <c r="E900" s="31" t="s">
        <v>83</v>
      </c>
      <c r="F900" s="37">
        <v>8000000.0</v>
      </c>
    </row>
    <row r="901" ht="15.75" customHeight="1">
      <c r="A901" s="36" t="str">
        <f t="shared" si="1"/>
        <v>Macao SAR-Asia2004</v>
      </c>
      <c r="B901" s="36" t="s">
        <v>145</v>
      </c>
      <c r="C901" s="37">
        <v>7.431E9</v>
      </c>
      <c r="D901" s="36" t="s">
        <v>161</v>
      </c>
      <c r="E901" s="31" t="s">
        <v>83</v>
      </c>
      <c r="F901" s="37">
        <v>5.29E8</v>
      </c>
    </row>
    <row r="902" ht="15.75" customHeight="1">
      <c r="A902" s="36" t="str">
        <f t="shared" si="1"/>
        <v>Malaysia-Asia2004</v>
      </c>
      <c r="B902" s="36" t="s">
        <v>145</v>
      </c>
      <c r="C902" s="37">
        <v>9.183E9</v>
      </c>
      <c r="D902" s="36" t="s">
        <v>162</v>
      </c>
      <c r="E902" s="31" t="s">
        <v>83</v>
      </c>
      <c r="F902" s="37">
        <v>3.822E9</v>
      </c>
    </row>
    <row r="903" ht="15.75" customHeight="1">
      <c r="A903" s="36" t="str">
        <f t="shared" si="1"/>
        <v>Maldives-Asia2004</v>
      </c>
      <c r="B903" s="36" t="s">
        <v>145</v>
      </c>
      <c r="C903" s="37">
        <v>4.71E8</v>
      </c>
      <c r="D903" s="36" t="s">
        <v>163</v>
      </c>
      <c r="E903" s="31" t="s">
        <v>83</v>
      </c>
      <c r="F903" s="37">
        <v>7.5E7</v>
      </c>
    </row>
    <row r="904" ht="15.75" customHeight="1">
      <c r="A904" s="36" t="str">
        <f t="shared" si="1"/>
        <v>Mongolia-Asia2004</v>
      </c>
      <c r="B904" s="36" t="s">
        <v>145</v>
      </c>
      <c r="C904" s="37">
        <v>2.05E8</v>
      </c>
      <c r="D904" s="36" t="s">
        <v>164</v>
      </c>
      <c r="E904" s="31" t="s">
        <v>83</v>
      </c>
      <c r="F904" s="37">
        <v>2.07E8</v>
      </c>
    </row>
    <row r="905" ht="15.75" customHeight="1">
      <c r="A905" s="36" t="str">
        <f t="shared" si="1"/>
        <v>Myanmar-Asia2004</v>
      </c>
      <c r="B905" s="36" t="s">
        <v>145</v>
      </c>
      <c r="C905" s="37">
        <v>9.7E7</v>
      </c>
      <c r="D905" s="36" t="s">
        <v>165</v>
      </c>
      <c r="E905" s="31" t="s">
        <v>83</v>
      </c>
      <c r="F905" s="37">
        <v>3.2E7</v>
      </c>
    </row>
    <row r="906" ht="15.75" customHeight="1">
      <c r="A906" s="36" t="str">
        <f t="shared" si="1"/>
        <v>Nepal-Asia2004</v>
      </c>
      <c r="B906" s="36" t="s">
        <v>145</v>
      </c>
      <c r="C906" s="37">
        <v>2.6E8</v>
      </c>
      <c r="D906" s="36" t="s">
        <v>166</v>
      </c>
      <c r="E906" s="31" t="s">
        <v>83</v>
      </c>
      <c r="F906" s="37">
        <v>2.05E8</v>
      </c>
    </row>
    <row r="907" ht="15.75" customHeight="1">
      <c r="A907" s="36" t="str">
        <f t="shared" si="1"/>
        <v>Pakistan-Asia2004</v>
      </c>
      <c r="B907" s="36" t="s">
        <v>145</v>
      </c>
      <c r="C907" s="37">
        <v>7.65E8</v>
      </c>
      <c r="D907" s="36" t="s">
        <v>168</v>
      </c>
      <c r="E907" s="31" t="s">
        <v>83</v>
      </c>
      <c r="F907" s="37">
        <v>1.612E9</v>
      </c>
    </row>
    <row r="908" ht="15.75" customHeight="1">
      <c r="A908" s="36" t="str">
        <f t="shared" si="1"/>
        <v>Philippines-Asia2004</v>
      </c>
      <c r="B908" s="36" t="s">
        <v>145</v>
      </c>
      <c r="C908" s="37">
        <v>2.39E9</v>
      </c>
      <c r="D908" s="36" t="s">
        <v>169</v>
      </c>
      <c r="E908" s="31" t="s">
        <v>83</v>
      </c>
      <c r="F908" s="37">
        <v>1.526E9</v>
      </c>
    </row>
    <row r="909" ht="15.75" customHeight="1">
      <c r="A909" s="36" t="str">
        <f t="shared" si="1"/>
        <v>Singapore-Asia2004</v>
      </c>
      <c r="B909" s="36" t="s">
        <v>145</v>
      </c>
      <c r="C909" s="37">
        <v>5.327E9</v>
      </c>
      <c r="D909" s="36" t="s">
        <v>170</v>
      </c>
      <c r="E909" s="31" t="s">
        <v>83</v>
      </c>
      <c r="F909" s="37">
        <v>9.291E9</v>
      </c>
    </row>
    <row r="910" ht="15.75" customHeight="1">
      <c r="A910" s="36" t="str">
        <f t="shared" si="1"/>
        <v>Sri Lanka-Asia2004</v>
      </c>
      <c r="B910" s="36" t="s">
        <v>145</v>
      </c>
      <c r="C910" s="37">
        <v>8.08E8</v>
      </c>
      <c r="D910" s="36" t="s">
        <v>172</v>
      </c>
      <c r="E910" s="31" t="s">
        <v>83</v>
      </c>
      <c r="F910" s="37">
        <v>4.99E8</v>
      </c>
    </row>
    <row r="911" ht="15.75" customHeight="1">
      <c r="A911" s="36" t="str">
        <f t="shared" si="1"/>
        <v>Tajikistan-Asia2004</v>
      </c>
      <c r="B911" s="36" t="s">
        <v>145</v>
      </c>
      <c r="C911" s="37">
        <v>9600000.0</v>
      </c>
      <c r="D911" s="36" t="s">
        <v>173</v>
      </c>
      <c r="E911" s="31" t="s">
        <v>83</v>
      </c>
      <c r="F911" s="37">
        <v>3400000.0</v>
      </c>
    </row>
    <row r="912" ht="15.75" customHeight="1">
      <c r="A912" s="36" t="str">
        <f t="shared" si="1"/>
        <v>Thailand-Asia2004</v>
      </c>
      <c r="B912" s="36" t="s">
        <v>145</v>
      </c>
      <c r="C912" s="37">
        <v>1.3054E10</v>
      </c>
      <c r="D912" s="36" t="s">
        <v>174</v>
      </c>
      <c r="E912" s="31" t="s">
        <v>83</v>
      </c>
      <c r="F912" s="37">
        <v>5.343E9</v>
      </c>
    </row>
    <row r="913" ht="15.75" customHeight="1">
      <c r="A913" s="36" t="str">
        <f t="shared" si="1"/>
        <v>Timor-Leste-Asia2004</v>
      </c>
      <c r="B913" s="36" t="s">
        <v>145</v>
      </c>
      <c r="C913" s="36"/>
      <c r="D913" s="36" t="s">
        <v>175</v>
      </c>
      <c r="E913" s="31" t="s">
        <v>83</v>
      </c>
      <c r="F913" s="36"/>
    </row>
    <row r="914" ht="15.75" customHeight="1">
      <c r="A914" s="36" t="str">
        <f t="shared" si="1"/>
        <v>Turkmenistan-Asia2004</v>
      </c>
      <c r="B914" s="36" t="s">
        <v>145</v>
      </c>
      <c r="C914" s="36"/>
      <c r="D914" s="36" t="s">
        <v>176</v>
      </c>
      <c r="E914" s="31" t="s">
        <v>83</v>
      </c>
      <c r="F914" s="36"/>
    </row>
    <row r="915" ht="15.75" customHeight="1">
      <c r="A915" s="36" t="str">
        <f t="shared" si="1"/>
        <v>Uzbekistan-Asia2004</v>
      </c>
      <c r="B915" s="36" t="s">
        <v>145</v>
      </c>
      <c r="C915" s="37">
        <v>5.7E7</v>
      </c>
      <c r="D915" s="36" t="s">
        <v>177</v>
      </c>
      <c r="E915" s="31" t="s">
        <v>83</v>
      </c>
      <c r="F915" s="36"/>
    </row>
    <row r="916" ht="15.75" customHeight="1">
      <c r="A916" s="36" t="str">
        <f t="shared" si="1"/>
        <v>Vietnam-Asia2004</v>
      </c>
      <c r="B916" s="36" t="s">
        <v>145</v>
      </c>
      <c r="C916" s="37">
        <v>1.7E9</v>
      </c>
      <c r="D916" s="36" t="s">
        <v>178</v>
      </c>
      <c r="E916" s="31" t="s">
        <v>83</v>
      </c>
      <c r="F916" s="36"/>
    </row>
    <row r="917" ht="15.75" customHeight="1">
      <c r="A917" s="36" t="str">
        <f t="shared" si="1"/>
        <v>Albania-Europe2004</v>
      </c>
      <c r="B917" s="36" t="s">
        <v>180</v>
      </c>
      <c r="C917" s="37">
        <v>7.56E8</v>
      </c>
      <c r="D917" s="36" t="s">
        <v>179</v>
      </c>
      <c r="E917" s="31" t="s">
        <v>83</v>
      </c>
      <c r="F917" s="37">
        <v>6.69E8</v>
      </c>
    </row>
    <row r="918" ht="15.75" customHeight="1">
      <c r="A918" s="36" t="str">
        <f t="shared" si="1"/>
        <v>Andorra-Europe2004</v>
      </c>
      <c r="B918" s="36" t="s">
        <v>180</v>
      </c>
      <c r="C918" s="36"/>
      <c r="D918" s="36" t="s">
        <v>181</v>
      </c>
      <c r="E918" s="31" t="s">
        <v>83</v>
      </c>
      <c r="F918" s="36"/>
    </row>
    <row r="919" ht="15.75" customHeight="1">
      <c r="A919" s="36" t="str">
        <f t="shared" si="1"/>
        <v>Austria-Europe2004</v>
      </c>
      <c r="B919" s="36" t="s">
        <v>180</v>
      </c>
      <c r="C919" s="37">
        <v>1.7251E10</v>
      </c>
      <c r="D919" s="36" t="s">
        <v>182</v>
      </c>
      <c r="E919" s="31" t="s">
        <v>83</v>
      </c>
      <c r="F919" s="37">
        <v>1.0812E10</v>
      </c>
    </row>
    <row r="920" ht="15.75" customHeight="1">
      <c r="A920" s="36" t="str">
        <f t="shared" si="1"/>
        <v>Belarus-Europe2004</v>
      </c>
      <c r="B920" s="36" t="s">
        <v>180</v>
      </c>
      <c r="C920" s="37">
        <v>3.62E8</v>
      </c>
      <c r="D920" s="36" t="s">
        <v>183</v>
      </c>
      <c r="E920" s="31" t="s">
        <v>83</v>
      </c>
      <c r="F920" s="37">
        <v>5.0E8</v>
      </c>
    </row>
    <row r="921" ht="15.75" customHeight="1">
      <c r="A921" s="36" t="str">
        <f t="shared" si="1"/>
        <v>Belgium-Europe2004</v>
      </c>
      <c r="B921" s="36" t="s">
        <v>180</v>
      </c>
      <c r="C921" s="37">
        <v>1.0089E10</v>
      </c>
      <c r="D921" s="36" t="s">
        <v>184</v>
      </c>
      <c r="E921" s="31" t="s">
        <v>83</v>
      </c>
      <c r="F921" s="37">
        <v>1.5456E10</v>
      </c>
    </row>
    <row r="922" ht="15.75" customHeight="1">
      <c r="A922" s="36" t="str">
        <f t="shared" si="1"/>
        <v>Bosnia and Herzegovina-Europe2004</v>
      </c>
      <c r="B922" s="36" t="s">
        <v>180</v>
      </c>
      <c r="C922" s="37">
        <v>5.07E8</v>
      </c>
      <c r="D922" s="36" t="s">
        <v>185</v>
      </c>
      <c r="E922" s="31" t="s">
        <v>83</v>
      </c>
      <c r="F922" s="37">
        <v>1.62E8</v>
      </c>
    </row>
    <row r="923" ht="15.75" customHeight="1">
      <c r="A923" s="36" t="str">
        <f t="shared" si="1"/>
        <v>Bulgaria-Europe2004</v>
      </c>
      <c r="B923" s="36" t="s">
        <v>180</v>
      </c>
      <c r="C923" s="37">
        <v>2.796E9</v>
      </c>
      <c r="D923" s="36" t="s">
        <v>186</v>
      </c>
      <c r="E923" s="31" t="s">
        <v>83</v>
      </c>
      <c r="F923" s="37">
        <v>1.935E9</v>
      </c>
    </row>
    <row r="924" ht="15.75" customHeight="1">
      <c r="A924" s="36" t="str">
        <f t="shared" si="1"/>
        <v>Croatia-Europe2004</v>
      </c>
      <c r="B924" s="36" t="s">
        <v>180</v>
      </c>
      <c r="C924" s="37">
        <v>6.945E9</v>
      </c>
      <c r="D924" s="36" t="s">
        <v>187</v>
      </c>
      <c r="E924" s="31" t="s">
        <v>83</v>
      </c>
      <c r="F924" s="37">
        <v>8.81E8</v>
      </c>
    </row>
    <row r="925" ht="15.75" customHeight="1">
      <c r="A925" s="36" t="str">
        <f t="shared" si="1"/>
        <v>Cyprus-Europe2004</v>
      </c>
      <c r="B925" s="36" t="s">
        <v>180</v>
      </c>
      <c r="C925" s="37">
        <v>2.552E9</v>
      </c>
      <c r="D925" s="36" t="s">
        <v>188</v>
      </c>
      <c r="E925" s="31" t="s">
        <v>83</v>
      </c>
      <c r="F925" s="37">
        <v>9.07E8</v>
      </c>
    </row>
    <row r="926" ht="15.75" customHeight="1">
      <c r="A926" s="36" t="str">
        <f t="shared" si="1"/>
        <v>Czech Republic-Europe2004</v>
      </c>
      <c r="B926" s="36" t="s">
        <v>180</v>
      </c>
      <c r="C926" s="37">
        <v>4.931E9</v>
      </c>
      <c r="D926" s="36" t="s">
        <v>189</v>
      </c>
      <c r="E926" s="31" t="s">
        <v>83</v>
      </c>
      <c r="F926" s="37">
        <v>2.682E9</v>
      </c>
    </row>
    <row r="927" ht="15.75" customHeight="1">
      <c r="A927" s="36" t="str">
        <f t="shared" si="1"/>
        <v>Denmark-Europe2004</v>
      </c>
      <c r="B927" s="36" t="s">
        <v>180</v>
      </c>
      <c r="C927" s="37">
        <v>5.652E9</v>
      </c>
      <c r="D927" s="36" t="s">
        <v>190</v>
      </c>
      <c r="E927" s="31" t="s">
        <v>83</v>
      </c>
      <c r="F927" s="37">
        <v>7.279E9</v>
      </c>
    </row>
    <row r="928" ht="15.75" customHeight="1">
      <c r="A928" s="36" t="str">
        <f t="shared" si="1"/>
        <v>Estonia-Europe2004</v>
      </c>
      <c r="B928" s="36" t="s">
        <v>180</v>
      </c>
      <c r="C928" s="37">
        <v>1.111E9</v>
      </c>
      <c r="D928" s="36" t="s">
        <v>191</v>
      </c>
      <c r="E928" s="31" t="s">
        <v>83</v>
      </c>
      <c r="F928" s="37">
        <v>4.86E8</v>
      </c>
    </row>
    <row r="929" ht="15.75" customHeight="1">
      <c r="A929" s="36" t="str">
        <f t="shared" si="1"/>
        <v>Faeroe Islands-Europe2004</v>
      </c>
      <c r="B929" s="36" t="s">
        <v>180</v>
      </c>
      <c r="C929" s="36"/>
      <c r="D929" s="36" t="s">
        <v>192</v>
      </c>
      <c r="E929" s="31" t="s">
        <v>83</v>
      </c>
      <c r="F929" s="36"/>
    </row>
    <row r="930" ht="15.75" customHeight="1">
      <c r="A930" s="36" t="str">
        <f t="shared" si="1"/>
        <v>Finland-Europe2004</v>
      </c>
      <c r="B930" s="36" t="s">
        <v>180</v>
      </c>
      <c r="C930" s="37">
        <v>2.975E9</v>
      </c>
      <c r="D930" s="36" t="s">
        <v>193</v>
      </c>
      <c r="E930" s="31" t="s">
        <v>83</v>
      </c>
      <c r="F930" s="37">
        <v>3.383E9</v>
      </c>
    </row>
    <row r="931" ht="15.75" customHeight="1">
      <c r="A931" s="36" t="str">
        <f t="shared" si="1"/>
        <v>France-Europe2004</v>
      </c>
      <c r="B931" s="36" t="s">
        <v>180</v>
      </c>
      <c r="C931" s="37">
        <v>5.2108E10</v>
      </c>
      <c r="D931" s="36" t="s">
        <v>194</v>
      </c>
      <c r="E931" s="31" t="s">
        <v>83</v>
      </c>
      <c r="F931" s="37">
        <v>3.6029E10</v>
      </c>
    </row>
    <row r="932" ht="15.75" customHeight="1">
      <c r="A932" s="36" t="str">
        <f t="shared" si="1"/>
        <v>Germany-Europe2004</v>
      </c>
      <c r="B932" s="36" t="s">
        <v>180</v>
      </c>
      <c r="C932" s="37">
        <v>3.639E10</v>
      </c>
      <c r="D932" s="36" t="s">
        <v>195</v>
      </c>
      <c r="E932" s="31" t="s">
        <v>83</v>
      </c>
      <c r="F932" s="37">
        <v>8.0624E10</v>
      </c>
    </row>
    <row r="933" ht="15.75" customHeight="1">
      <c r="A933" s="36" t="str">
        <f t="shared" si="1"/>
        <v>Greece-Europe2004</v>
      </c>
      <c r="B933" s="36" t="s">
        <v>180</v>
      </c>
      <c r="C933" s="37">
        <v>1.2809E10</v>
      </c>
      <c r="D933" s="36" t="s">
        <v>196</v>
      </c>
      <c r="E933" s="31" t="s">
        <v>83</v>
      </c>
      <c r="F933" s="37">
        <v>2.88E9</v>
      </c>
    </row>
    <row r="934" ht="15.75" customHeight="1">
      <c r="A934" s="36" t="str">
        <f t="shared" si="1"/>
        <v>Hungary-Europe2004</v>
      </c>
      <c r="B934" s="36" t="s">
        <v>180</v>
      </c>
      <c r="C934" s="37">
        <v>4.009E9</v>
      </c>
      <c r="D934" s="36" t="s">
        <v>197</v>
      </c>
      <c r="E934" s="31" t="s">
        <v>83</v>
      </c>
      <c r="F934" s="37">
        <v>2.482E9</v>
      </c>
    </row>
    <row r="935" ht="15.75" customHeight="1">
      <c r="A935" s="36" t="str">
        <f t="shared" si="1"/>
        <v>Iceland-Europe2004</v>
      </c>
      <c r="B935" s="36" t="s">
        <v>180</v>
      </c>
      <c r="C935" s="37">
        <v>5.58E8</v>
      </c>
      <c r="D935" s="36" t="s">
        <v>198</v>
      </c>
      <c r="E935" s="31" t="s">
        <v>83</v>
      </c>
      <c r="F935" s="37">
        <v>6.99E8</v>
      </c>
    </row>
    <row r="936" ht="15.75" customHeight="1">
      <c r="A936" s="36" t="str">
        <f t="shared" si="1"/>
        <v>Ireland-Europe2004</v>
      </c>
      <c r="B936" s="36" t="s">
        <v>180</v>
      </c>
      <c r="C936" s="37">
        <v>6.075E9</v>
      </c>
      <c r="D936" s="36" t="s">
        <v>199</v>
      </c>
      <c r="E936" s="31" t="s">
        <v>83</v>
      </c>
      <c r="F936" s="37">
        <v>5.291E9</v>
      </c>
    </row>
    <row r="937" ht="15.75" customHeight="1">
      <c r="A937" s="36" t="str">
        <f t="shared" si="1"/>
        <v>Isle of Man-Europe2004</v>
      </c>
      <c r="B937" s="36" t="s">
        <v>180</v>
      </c>
      <c r="C937" s="36"/>
      <c r="D937" s="36" t="s">
        <v>200</v>
      </c>
      <c r="E937" s="31" t="s">
        <v>83</v>
      </c>
      <c r="F937" s="36"/>
    </row>
    <row r="938" ht="15.75" customHeight="1">
      <c r="A938" s="36" t="str">
        <f t="shared" si="1"/>
        <v>Italy-Europe2004</v>
      </c>
      <c r="B938" s="36" t="s">
        <v>180</v>
      </c>
      <c r="C938" s="37">
        <v>3.787E10</v>
      </c>
      <c r="D938" s="36" t="s">
        <v>201</v>
      </c>
      <c r="E938" s="31" t="s">
        <v>83</v>
      </c>
      <c r="F938" s="37">
        <v>2.4064E10</v>
      </c>
    </row>
    <row r="939" ht="15.75" customHeight="1">
      <c r="A939" s="36" t="str">
        <f t="shared" si="1"/>
        <v>Kosovo-Europe2004</v>
      </c>
      <c r="B939" s="36" t="s">
        <v>180</v>
      </c>
      <c r="C939" s="36"/>
      <c r="D939" s="36" t="s">
        <v>202</v>
      </c>
      <c r="E939" s="31" t="s">
        <v>83</v>
      </c>
      <c r="F939" s="36"/>
    </row>
    <row r="940" ht="15.75" customHeight="1">
      <c r="A940" s="36" t="str">
        <f t="shared" si="1"/>
        <v>Latvia-Europe2004</v>
      </c>
      <c r="B940" s="36" t="s">
        <v>180</v>
      </c>
      <c r="C940" s="37">
        <v>3.43E8</v>
      </c>
      <c r="D940" s="36" t="s">
        <v>203</v>
      </c>
      <c r="E940" s="31" t="s">
        <v>83</v>
      </c>
      <c r="F940" s="37">
        <v>4.28E8</v>
      </c>
    </row>
    <row r="941" ht="15.75" customHeight="1">
      <c r="A941" s="36" t="str">
        <f t="shared" si="1"/>
        <v>Liechtenstein-Europe2004</v>
      </c>
      <c r="B941" s="36" t="s">
        <v>180</v>
      </c>
      <c r="C941" s="36"/>
      <c r="D941" s="36" t="s">
        <v>204</v>
      </c>
      <c r="E941" s="31" t="s">
        <v>83</v>
      </c>
      <c r="F941" s="36"/>
    </row>
    <row r="942" ht="15.75" customHeight="1">
      <c r="A942" s="36" t="str">
        <f t="shared" si="1"/>
        <v>Lithuania-Europe2004</v>
      </c>
      <c r="B942" s="36" t="s">
        <v>180</v>
      </c>
      <c r="C942" s="37">
        <v>8.34E8</v>
      </c>
      <c r="D942" s="36" t="s">
        <v>205</v>
      </c>
      <c r="E942" s="31" t="s">
        <v>83</v>
      </c>
      <c r="F942" s="37">
        <v>6.43E8</v>
      </c>
    </row>
    <row r="943" ht="15.75" customHeight="1">
      <c r="A943" s="36" t="str">
        <f t="shared" si="1"/>
        <v>Luxembourg-Europe2004</v>
      </c>
      <c r="B943" s="36" t="s">
        <v>180</v>
      </c>
      <c r="C943" s="37">
        <v>3.88E9</v>
      </c>
      <c r="D943" s="36" t="s">
        <v>206</v>
      </c>
      <c r="E943" s="31" t="s">
        <v>83</v>
      </c>
      <c r="F943" s="37">
        <v>2.95E9</v>
      </c>
    </row>
    <row r="944" ht="15.75" customHeight="1">
      <c r="A944" s="36" t="str">
        <f t="shared" si="1"/>
        <v>North Macedonia-Europe2004</v>
      </c>
      <c r="B944" s="36" t="s">
        <v>180</v>
      </c>
      <c r="C944" s="37">
        <v>1.03E8</v>
      </c>
      <c r="D944" s="36" t="s">
        <v>212</v>
      </c>
      <c r="E944" s="31" t="s">
        <v>83</v>
      </c>
      <c r="F944" s="37">
        <v>8.5E7</v>
      </c>
    </row>
    <row r="945" ht="15.75" customHeight="1">
      <c r="A945" s="36" t="str">
        <f t="shared" si="1"/>
        <v>Malta-Europe2004</v>
      </c>
      <c r="B945" s="36" t="s">
        <v>180</v>
      </c>
      <c r="C945" s="37">
        <v>9.49E8</v>
      </c>
      <c r="D945" s="36" t="s">
        <v>207</v>
      </c>
      <c r="E945" s="31" t="s">
        <v>83</v>
      </c>
      <c r="F945" s="37">
        <v>2.91E8</v>
      </c>
    </row>
    <row r="946" ht="15.75" customHeight="1">
      <c r="A946" s="36" t="str">
        <f t="shared" si="1"/>
        <v>Moldova-Europe2004</v>
      </c>
      <c r="B946" s="36" t="s">
        <v>180</v>
      </c>
      <c r="C946" s="37">
        <v>1.12E8</v>
      </c>
      <c r="D946" s="36" t="s">
        <v>208</v>
      </c>
      <c r="E946" s="31" t="s">
        <v>83</v>
      </c>
      <c r="F946" s="37">
        <v>1.35E8</v>
      </c>
    </row>
    <row r="947" ht="15.75" customHeight="1">
      <c r="A947" s="36" t="str">
        <f t="shared" si="1"/>
        <v>Monaco-Europe2004</v>
      </c>
      <c r="B947" s="36" t="s">
        <v>180</v>
      </c>
      <c r="C947" s="36"/>
      <c r="D947" s="36" t="s">
        <v>209</v>
      </c>
      <c r="E947" s="31" t="s">
        <v>83</v>
      </c>
      <c r="F947" s="36"/>
    </row>
    <row r="948" ht="15.75" customHeight="1">
      <c r="A948" s="36" t="str">
        <f t="shared" si="1"/>
        <v>Montenegro-Europe2004</v>
      </c>
      <c r="B948" s="36" t="s">
        <v>180</v>
      </c>
      <c r="C948" s="36"/>
      <c r="D948" s="36" t="s">
        <v>210</v>
      </c>
      <c r="E948" s="31" t="s">
        <v>83</v>
      </c>
      <c r="F948" s="36"/>
    </row>
    <row r="949" ht="15.75" customHeight="1">
      <c r="A949" s="36" t="str">
        <f t="shared" si="1"/>
        <v>Netherlands-Europe2004</v>
      </c>
      <c r="B949" s="36" t="s">
        <v>180</v>
      </c>
      <c r="C949" s="37">
        <v>1.6495E10</v>
      </c>
      <c r="D949" s="36" t="s">
        <v>211</v>
      </c>
      <c r="E949" s="31" t="s">
        <v>83</v>
      </c>
      <c r="F949" s="37">
        <v>1.6937E10</v>
      </c>
    </row>
    <row r="950" ht="15.75" customHeight="1">
      <c r="A950" s="36" t="str">
        <f t="shared" si="1"/>
        <v>Norway-Europe2004</v>
      </c>
      <c r="B950" s="36" t="s">
        <v>180</v>
      </c>
      <c r="C950" s="37">
        <v>3.531E9</v>
      </c>
      <c r="D950" s="36" t="s">
        <v>213</v>
      </c>
      <c r="E950" s="31" t="s">
        <v>83</v>
      </c>
      <c r="F950" s="37">
        <v>8.894E9</v>
      </c>
    </row>
    <row r="951" ht="15.75" customHeight="1">
      <c r="A951" s="36" t="str">
        <f t="shared" si="1"/>
        <v>Poland-Europe2004</v>
      </c>
      <c r="B951" s="36" t="s">
        <v>180</v>
      </c>
      <c r="C951" s="37">
        <v>6.499E9</v>
      </c>
      <c r="D951" s="36" t="s">
        <v>214</v>
      </c>
      <c r="E951" s="31" t="s">
        <v>83</v>
      </c>
      <c r="F951" s="37">
        <v>5.092E9</v>
      </c>
    </row>
    <row r="952" ht="15.75" customHeight="1">
      <c r="A952" s="36" t="str">
        <f t="shared" si="1"/>
        <v>Portugal-Europe2004</v>
      </c>
      <c r="B952" s="36" t="s">
        <v>180</v>
      </c>
      <c r="C952" s="37">
        <v>8.858E9</v>
      </c>
      <c r="D952" s="36" t="s">
        <v>215</v>
      </c>
      <c r="E952" s="31" t="s">
        <v>83</v>
      </c>
      <c r="F952" s="37">
        <v>3.369E9</v>
      </c>
    </row>
    <row r="953" ht="15.75" customHeight="1">
      <c r="A953" s="36" t="str">
        <f t="shared" si="1"/>
        <v>Romania-Europe2004</v>
      </c>
      <c r="B953" s="36" t="s">
        <v>180</v>
      </c>
      <c r="C953" s="37">
        <v>6.07E8</v>
      </c>
      <c r="D953" s="36" t="s">
        <v>216</v>
      </c>
      <c r="E953" s="31" t="s">
        <v>83</v>
      </c>
      <c r="F953" s="37">
        <v>6.72E8</v>
      </c>
    </row>
    <row r="954" ht="15.75" customHeight="1">
      <c r="A954" s="36" t="str">
        <f t="shared" si="1"/>
        <v>Russia-Europe2004</v>
      </c>
      <c r="B954" s="36" t="s">
        <v>180</v>
      </c>
      <c r="C954" s="37">
        <v>7.262E9</v>
      </c>
      <c r="D954" s="36" t="s">
        <v>217</v>
      </c>
      <c r="E954" s="31" t="s">
        <v>83</v>
      </c>
      <c r="F954" s="37">
        <v>1.6082E10</v>
      </c>
    </row>
    <row r="955" ht="15.75" customHeight="1">
      <c r="A955" s="36" t="str">
        <f t="shared" si="1"/>
        <v>San Marino-Europe2004</v>
      </c>
      <c r="B955" s="36" t="s">
        <v>180</v>
      </c>
      <c r="C955" s="36"/>
      <c r="D955" s="36" t="s">
        <v>218</v>
      </c>
      <c r="E955" s="31" t="s">
        <v>83</v>
      </c>
      <c r="F955" s="36"/>
    </row>
    <row r="956" ht="15.75" customHeight="1">
      <c r="A956" s="36" t="str">
        <f t="shared" si="1"/>
        <v>Serbia-Europe2004</v>
      </c>
      <c r="B956" s="36" t="s">
        <v>180</v>
      </c>
      <c r="C956" s="37">
        <v>2.2E8</v>
      </c>
      <c r="D956" s="36" t="s">
        <v>219</v>
      </c>
      <c r="E956" s="31" t="s">
        <v>83</v>
      </c>
      <c r="F956" s="37">
        <v>2.08E8</v>
      </c>
    </row>
    <row r="957" ht="15.75" customHeight="1">
      <c r="A957" s="36" t="str">
        <f t="shared" si="1"/>
        <v>Slovakia-Europe2004</v>
      </c>
      <c r="B957" s="36" t="s">
        <v>180</v>
      </c>
      <c r="C957" s="37">
        <v>9.31E8</v>
      </c>
      <c r="D957" s="36" t="s">
        <v>220</v>
      </c>
      <c r="E957" s="31" t="s">
        <v>83</v>
      </c>
      <c r="F957" s="37">
        <v>9.0E8</v>
      </c>
    </row>
    <row r="958" ht="15.75" customHeight="1">
      <c r="A958" s="36" t="str">
        <f t="shared" si="1"/>
        <v>Slovenia-Europe2004</v>
      </c>
      <c r="B958" s="36" t="s">
        <v>180</v>
      </c>
      <c r="C958" s="37">
        <v>1.725E9</v>
      </c>
      <c r="D958" s="36" t="s">
        <v>221</v>
      </c>
      <c r="E958" s="31" t="s">
        <v>83</v>
      </c>
      <c r="F958" s="37">
        <v>9.37E8</v>
      </c>
    </row>
    <row r="959" ht="15.75" customHeight="1">
      <c r="A959" s="36" t="str">
        <f t="shared" si="1"/>
        <v>Spain-Europe2004</v>
      </c>
      <c r="B959" s="36" t="s">
        <v>180</v>
      </c>
      <c r="C959" s="37">
        <v>4.9996E10</v>
      </c>
      <c r="D959" s="36" t="s">
        <v>222</v>
      </c>
      <c r="E959" s="31" t="s">
        <v>83</v>
      </c>
      <c r="F959" s="37">
        <v>1.4864E10</v>
      </c>
    </row>
    <row r="960" ht="15.75" customHeight="1">
      <c r="A960" s="36" t="str">
        <f t="shared" si="1"/>
        <v>Sweden-Europe2004</v>
      </c>
      <c r="B960" s="36" t="s">
        <v>180</v>
      </c>
      <c r="C960" s="37">
        <v>7.686E9</v>
      </c>
      <c r="D960" s="36" t="s">
        <v>223</v>
      </c>
      <c r="E960" s="31" t="s">
        <v>83</v>
      </c>
      <c r="F960" s="37">
        <v>1.1088E10</v>
      </c>
    </row>
    <row r="961" ht="15.75" customHeight="1">
      <c r="A961" s="36" t="str">
        <f t="shared" si="1"/>
        <v>Switzerland-Europe2004</v>
      </c>
      <c r="B961" s="36" t="s">
        <v>180</v>
      </c>
      <c r="C961" s="37">
        <v>1.1404E10</v>
      </c>
      <c r="D961" s="36" t="s">
        <v>224</v>
      </c>
      <c r="E961" s="31" t="s">
        <v>83</v>
      </c>
      <c r="F961" s="37">
        <v>9.924E9</v>
      </c>
    </row>
    <row r="962" ht="15.75" customHeight="1">
      <c r="A962" s="36" t="str">
        <f t="shared" si="1"/>
        <v>Turkey-Europe2004</v>
      </c>
      <c r="B962" s="36" t="s">
        <v>180</v>
      </c>
      <c r="C962" s="37">
        <v>1.5888E10</v>
      </c>
      <c r="D962" s="36" t="s">
        <v>225</v>
      </c>
      <c r="E962" s="31" t="s">
        <v>83</v>
      </c>
      <c r="F962" s="37">
        <v>2.524E9</v>
      </c>
    </row>
    <row r="963" ht="15.75" customHeight="1">
      <c r="A963" s="36" t="str">
        <f t="shared" si="1"/>
        <v>Ukraine-Europe2004</v>
      </c>
      <c r="B963" s="36" t="s">
        <v>180</v>
      </c>
      <c r="C963" s="37">
        <v>2.931E9</v>
      </c>
      <c r="D963" s="36" t="s">
        <v>226</v>
      </c>
      <c r="E963" s="31" t="s">
        <v>83</v>
      </c>
      <c r="F963" s="37">
        <v>2.66E9</v>
      </c>
    </row>
    <row r="964" ht="15.75" customHeight="1">
      <c r="A964" s="36" t="str">
        <f t="shared" si="1"/>
        <v>United Kingdom-Europe2004</v>
      </c>
      <c r="B964" s="36" t="s">
        <v>180</v>
      </c>
      <c r="C964" s="37">
        <v>3.7166E10</v>
      </c>
      <c r="D964" s="36" t="s">
        <v>227</v>
      </c>
      <c r="E964" s="31" t="s">
        <v>83</v>
      </c>
      <c r="F964" s="37">
        <v>6.9076E10</v>
      </c>
    </row>
    <row r="965" ht="15.75" customHeight="1">
      <c r="A965" s="36" t="str">
        <f t="shared" si="1"/>
        <v>Bahrain-Middle East2004</v>
      </c>
      <c r="B965" s="36" t="s">
        <v>229</v>
      </c>
      <c r="C965" s="37">
        <v>1.504E9</v>
      </c>
      <c r="D965" s="36" t="s">
        <v>228</v>
      </c>
      <c r="E965" s="31" t="s">
        <v>83</v>
      </c>
      <c r="F965" s="37">
        <v>5.28E8</v>
      </c>
    </row>
    <row r="966" ht="15.75" customHeight="1">
      <c r="A966" s="36" t="str">
        <f t="shared" si="1"/>
        <v>Iran-Middle East2004</v>
      </c>
      <c r="B966" s="36" t="s">
        <v>229</v>
      </c>
      <c r="C966" s="37">
        <v>1.305E9</v>
      </c>
      <c r="D966" s="36" t="s">
        <v>230</v>
      </c>
      <c r="E966" s="31" t="s">
        <v>83</v>
      </c>
      <c r="F966" s="37">
        <v>4.402E9</v>
      </c>
    </row>
    <row r="967" ht="15.75" customHeight="1">
      <c r="A967" s="36" t="str">
        <f t="shared" si="1"/>
        <v>Iraq-Middle East2004</v>
      </c>
      <c r="B967" s="36" t="s">
        <v>229</v>
      </c>
      <c r="C967" s="36"/>
      <c r="D967" s="36" t="s">
        <v>231</v>
      </c>
      <c r="E967" s="31" t="s">
        <v>83</v>
      </c>
      <c r="F967" s="36"/>
    </row>
    <row r="968" ht="15.75" customHeight="1">
      <c r="A968" s="36" t="str">
        <f t="shared" si="1"/>
        <v>Israel-Middle East2004</v>
      </c>
      <c r="B968" s="36" t="s">
        <v>229</v>
      </c>
      <c r="C968" s="37">
        <v>2.908E9</v>
      </c>
      <c r="D968" s="36" t="s">
        <v>232</v>
      </c>
      <c r="E968" s="31" t="s">
        <v>83</v>
      </c>
      <c r="F968" s="37">
        <v>3.663E9</v>
      </c>
    </row>
    <row r="969" ht="15.75" customHeight="1">
      <c r="A969" s="36" t="str">
        <f t="shared" si="1"/>
        <v>Jordan-Middle East2004</v>
      </c>
      <c r="B969" s="36" t="s">
        <v>229</v>
      </c>
      <c r="C969" s="37">
        <v>1.621E9</v>
      </c>
      <c r="D969" s="36" t="s">
        <v>233</v>
      </c>
      <c r="E969" s="31" t="s">
        <v>83</v>
      </c>
      <c r="F969" s="37">
        <v>5.85E8</v>
      </c>
    </row>
    <row r="970" ht="15.75" customHeight="1">
      <c r="A970" s="36" t="str">
        <f t="shared" si="1"/>
        <v>Kuwait-Middle East2004</v>
      </c>
      <c r="B970" s="36" t="s">
        <v>229</v>
      </c>
      <c r="C970" s="37">
        <v>3.98E8</v>
      </c>
      <c r="D970" s="36" t="s">
        <v>234</v>
      </c>
      <c r="E970" s="31" t="s">
        <v>83</v>
      </c>
      <c r="F970" s="37">
        <v>4.147E9</v>
      </c>
    </row>
    <row r="971" ht="15.75" customHeight="1">
      <c r="A971" s="36" t="str">
        <f t="shared" si="1"/>
        <v>Lebanon-Middle East2004</v>
      </c>
      <c r="B971" s="36" t="s">
        <v>229</v>
      </c>
      <c r="C971" s="37">
        <v>5.931E9</v>
      </c>
      <c r="D971" s="36" t="s">
        <v>235</v>
      </c>
      <c r="E971" s="31" t="s">
        <v>83</v>
      </c>
      <c r="F971" s="37">
        <v>3.719E9</v>
      </c>
    </row>
    <row r="972" ht="15.75" customHeight="1">
      <c r="A972" s="36" t="str">
        <f t="shared" si="1"/>
        <v>Oman-Middle East2004</v>
      </c>
      <c r="B972" s="36" t="s">
        <v>229</v>
      </c>
      <c r="C972" s="37">
        <v>6.01E8</v>
      </c>
      <c r="D972" s="36" t="s">
        <v>236</v>
      </c>
      <c r="E972" s="31" t="s">
        <v>83</v>
      </c>
      <c r="F972" s="37">
        <v>8.23E8</v>
      </c>
    </row>
    <row r="973" ht="15.75" customHeight="1">
      <c r="A973" s="36" t="str">
        <f t="shared" si="1"/>
        <v>Qatar-Middle East2004</v>
      </c>
      <c r="B973" s="36" t="s">
        <v>229</v>
      </c>
      <c r="C973" s="37">
        <v>4.98E8</v>
      </c>
      <c r="D973" s="36" t="s">
        <v>237</v>
      </c>
      <c r="E973" s="31" t="s">
        <v>83</v>
      </c>
      <c r="F973" s="37">
        <v>6.91E8</v>
      </c>
    </row>
    <row r="974" ht="15.75" customHeight="1">
      <c r="A974" s="36" t="str">
        <f t="shared" si="1"/>
        <v>Saudi Arabia-Middle East2004</v>
      </c>
      <c r="B974" s="36" t="s">
        <v>229</v>
      </c>
      <c r="C974" s="37">
        <v>6.486E9</v>
      </c>
      <c r="D974" s="36" t="s">
        <v>238</v>
      </c>
      <c r="E974" s="31" t="s">
        <v>83</v>
      </c>
      <c r="F974" s="37">
        <v>4.428E9</v>
      </c>
    </row>
    <row r="975" ht="15.75" customHeight="1">
      <c r="A975" s="36" t="str">
        <f t="shared" si="1"/>
        <v>Syria-Middle East2004</v>
      </c>
      <c r="B975" s="36" t="s">
        <v>229</v>
      </c>
      <c r="C975" s="37">
        <v>1.883E9</v>
      </c>
      <c r="D975" s="36" t="s">
        <v>239</v>
      </c>
      <c r="E975" s="31" t="s">
        <v>83</v>
      </c>
      <c r="F975" s="37">
        <v>6.88E8</v>
      </c>
    </row>
    <row r="976" ht="15.75" customHeight="1">
      <c r="A976" s="36" t="str">
        <f t="shared" si="1"/>
        <v>United Arab Emirates-Middle East2004</v>
      </c>
      <c r="B976" s="36" t="s">
        <v>229</v>
      </c>
      <c r="C976" s="37">
        <v>1.593E9</v>
      </c>
      <c r="D976" s="36" t="s">
        <v>240</v>
      </c>
      <c r="E976" s="31" t="s">
        <v>83</v>
      </c>
      <c r="F976" s="37">
        <v>4.472E9</v>
      </c>
    </row>
    <row r="977" ht="15.75" customHeight="1">
      <c r="A977" s="36" t="str">
        <f t="shared" si="1"/>
        <v>Yemen-Middle East2004</v>
      </c>
      <c r="B977" s="36" t="s">
        <v>229</v>
      </c>
      <c r="C977" s="37">
        <v>1.39E8</v>
      </c>
      <c r="D977" s="36" t="s">
        <v>241</v>
      </c>
      <c r="E977" s="31" t="s">
        <v>83</v>
      </c>
      <c r="F977" s="37">
        <v>1.83E8</v>
      </c>
    </row>
    <row r="978" ht="15.75" customHeight="1">
      <c r="A978" s="36" t="str">
        <f t="shared" si="1"/>
        <v>American Samoa-Oceania2004</v>
      </c>
      <c r="B978" s="36" t="s">
        <v>243</v>
      </c>
      <c r="C978" s="36"/>
      <c r="D978" s="36" t="s">
        <v>242</v>
      </c>
      <c r="E978" s="31" t="s">
        <v>83</v>
      </c>
      <c r="F978" s="36"/>
    </row>
    <row r="979" ht="15.75" customHeight="1">
      <c r="A979" s="36" t="str">
        <f t="shared" si="1"/>
        <v>Australia-Oceania2004</v>
      </c>
      <c r="B979" s="36" t="s">
        <v>243</v>
      </c>
      <c r="C979" s="37">
        <v>2.0453E10</v>
      </c>
      <c r="D979" s="36" t="s">
        <v>244</v>
      </c>
      <c r="E979" s="31" t="s">
        <v>83</v>
      </c>
      <c r="F979" s="37">
        <v>1.4224E10</v>
      </c>
    </row>
    <row r="980" ht="15.75" customHeight="1">
      <c r="A980" s="36" t="str">
        <f t="shared" si="1"/>
        <v>Fiji-Oceania2004</v>
      </c>
      <c r="B980" s="36" t="s">
        <v>243</v>
      </c>
      <c r="C980" s="37">
        <v>5.88E8</v>
      </c>
      <c r="D980" s="36" t="s">
        <v>245</v>
      </c>
      <c r="E980" s="31" t="s">
        <v>83</v>
      </c>
      <c r="F980" s="37">
        <v>1.18E8</v>
      </c>
    </row>
    <row r="981" ht="15.75" customHeight="1">
      <c r="A981" s="36" t="str">
        <f t="shared" si="1"/>
        <v>French Polynesia-Oceania2004</v>
      </c>
      <c r="B981" s="36" t="s">
        <v>243</v>
      </c>
      <c r="C981" s="37">
        <v>7.37E8</v>
      </c>
      <c r="D981" s="36" t="s">
        <v>246</v>
      </c>
      <c r="E981" s="31" t="s">
        <v>83</v>
      </c>
      <c r="F981" s="37">
        <v>4.25E8</v>
      </c>
    </row>
    <row r="982" ht="15.75" customHeight="1">
      <c r="A982" s="36" t="str">
        <f t="shared" si="1"/>
        <v>Guam-Oceania2004</v>
      </c>
      <c r="B982" s="36" t="s">
        <v>243</v>
      </c>
      <c r="C982" s="36"/>
      <c r="D982" s="36" t="s">
        <v>247</v>
      </c>
      <c r="E982" s="31" t="s">
        <v>83</v>
      </c>
      <c r="F982" s="36"/>
    </row>
    <row r="983" ht="15.75" customHeight="1">
      <c r="A983" s="36" t="str">
        <f t="shared" si="1"/>
        <v>Kiribati-Oceania2004</v>
      </c>
      <c r="B983" s="36" t="s">
        <v>243</v>
      </c>
      <c r="C983" s="36"/>
      <c r="D983" s="36" t="s">
        <v>248</v>
      </c>
      <c r="E983" s="31" t="s">
        <v>83</v>
      </c>
      <c r="F983" s="36"/>
    </row>
    <row r="984" ht="15.75" customHeight="1">
      <c r="A984" s="36" t="str">
        <f t="shared" si="1"/>
        <v>Marshall Islands-Oceania2004</v>
      </c>
      <c r="B984" s="36" t="s">
        <v>243</v>
      </c>
      <c r="C984" s="37">
        <v>5000000.0</v>
      </c>
      <c r="D984" s="36" t="s">
        <v>249</v>
      </c>
      <c r="E984" s="31" t="s">
        <v>83</v>
      </c>
      <c r="F984" s="37">
        <v>400000.0</v>
      </c>
    </row>
    <row r="985" ht="15.75" customHeight="1">
      <c r="A985" s="36" t="str">
        <f t="shared" si="1"/>
        <v>Micronesia, Fed. Sts.-Oceania2004</v>
      </c>
      <c r="B985" s="36" t="s">
        <v>243</v>
      </c>
      <c r="C985" s="37">
        <v>1.9E7</v>
      </c>
      <c r="D985" s="36" t="s">
        <v>250</v>
      </c>
      <c r="E985" s="31" t="s">
        <v>83</v>
      </c>
      <c r="F985" s="37">
        <v>7000000.0</v>
      </c>
    </row>
    <row r="986" ht="15.75" customHeight="1">
      <c r="A986" s="36" t="str">
        <f t="shared" si="1"/>
        <v>New Caledonia-Oceania2004</v>
      </c>
      <c r="B986" s="36" t="s">
        <v>243</v>
      </c>
      <c r="C986" s="37">
        <v>2.41E8</v>
      </c>
      <c r="D986" s="36" t="s">
        <v>251</v>
      </c>
      <c r="E986" s="31" t="s">
        <v>83</v>
      </c>
      <c r="F986" s="37">
        <v>1.67E8</v>
      </c>
    </row>
    <row r="987" ht="15.75" customHeight="1">
      <c r="A987" s="36" t="str">
        <f t="shared" si="1"/>
        <v>New Zealand-Oceania2004</v>
      </c>
      <c r="B987" s="36" t="s">
        <v>243</v>
      </c>
      <c r="C987" s="37">
        <v>5.098E9</v>
      </c>
      <c r="D987" s="36" t="s">
        <v>252</v>
      </c>
      <c r="E987" s="31" t="s">
        <v>83</v>
      </c>
      <c r="F987" s="37">
        <v>2.229E9</v>
      </c>
    </row>
    <row r="988" ht="15.75" customHeight="1">
      <c r="A988" s="36" t="str">
        <f t="shared" si="1"/>
        <v>Papua New Guinea-Oceania2004</v>
      </c>
      <c r="B988" s="36" t="s">
        <v>243</v>
      </c>
      <c r="C988" s="37">
        <v>7100000.0</v>
      </c>
      <c r="D988" s="36" t="s">
        <v>253</v>
      </c>
      <c r="E988" s="31" t="s">
        <v>83</v>
      </c>
      <c r="F988" s="37">
        <v>7.2E7</v>
      </c>
    </row>
    <row r="989" ht="15.75" customHeight="1">
      <c r="A989" s="36" t="str">
        <f t="shared" si="1"/>
        <v>Samoa-Oceania2004</v>
      </c>
      <c r="B989" s="36" t="s">
        <v>243</v>
      </c>
      <c r="C989" s="37">
        <v>7.0E7</v>
      </c>
      <c r="D989" s="36" t="s">
        <v>254</v>
      </c>
      <c r="E989" s="31" t="s">
        <v>83</v>
      </c>
      <c r="F989" s="37">
        <v>1.2E7</v>
      </c>
    </row>
    <row r="990" ht="15.75" customHeight="1">
      <c r="A990" s="36" t="str">
        <f t="shared" si="1"/>
        <v>Solomon Islands-Oceania2004</v>
      </c>
      <c r="B990" s="36" t="s">
        <v>243</v>
      </c>
      <c r="C990" s="37">
        <v>3500000.0</v>
      </c>
      <c r="D990" s="36" t="s">
        <v>255</v>
      </c>
      <c r="E990" s="31" t="s">
        <v>83</v>
      </c>
      <c r="F990" s="37">
        <v>1.23E7</v>
      </c>
    </row>
    <row r="991" ht="15.75" customHeight="1">
      <c r="A991" s="36" t="str">
        <f t="shared" si="1"/>
        <v>Tonga-Oceania2004</v>
      </c>
      <c r="B991" s="36" t="s">
        <v>243</v>
      </c>
      <c r="C991" s="37">
        <v>1.31E7</v>
      </c>
      <c r="D991" s="36" t="s">
        <v>256</v>
      </c>
      <c r="E991" s="31" t="s">
        <v>83</v>
      </c>
      <c r="F991" s="37">
        <v>1.62E7</v>
      </c>
    </row>
    <row r="992" ht="15.75" customHeight="1">
      <c r="A992" s="36" t="str">
        <f t="shared" si="1"/>
        <v>Vanuatu-Oceania2004</v>
      </c>
      <c r="B992" s="36" t="s">
        <v>243</v>
      </c>
      <c r="C992" s="37">
        <v>9.3E7</v>
      </c>
      <c r="D992" s="36" t="s">
        <v>257</v>
      </c>
      <c r="E992" s="31" t="s">
        <v>83</v>
      </c>
      <c r="F992" s="37">
        <v>1.5E7</v>
      </c>
    </row>
    <row r="993" ht="15.75" customHeight="1">
      <c r="A993" s="36" t="str">
        <f t="shared" si="1"/>
        <v>Antigua and Barbuda-The Americas2004</v>
      </c>
      <c r="B993" s="36" t="s">
        <v>259</v>
      </c>
      <c r="C993" s="37">
        <v>3.37E8</v>
      </c>
      <c r="D993" s="36" t="s">
        <v>258</v>
      </c>
      <c r="E993" s="31" t="s">
        <v>83</v>
      </c>
      <c r="F993" s="37">
        <v>3.8E7</v>
      </c>
    </row>
    <row r="994" ht="15.75" customHeight="1">
      <c r="A994" s="36" t="str">
        <f t="shared" si="1"/>
        <v>Argentina-The Americas2004</v>
      </c>
      <c r="B994" s="36" t="s">
        <v>259</v>
      </c>
      <c r="C994" s="37">
        <v>2.66E9</v>
      </c>
      <c r="D994" s="36" t="s">
        <v>260</v>
      </c>
      <c r="E994" s="31" t="s">
        <v>83</v>
      </c>
      <c r="F994" s="37">
        <v>3.208E9</v>
      </c>
    </row>
    <row r="995" ht="15.75" customHeight="1">
      <c r="A995" s="36" t="str">
        <f t="shared" si="1"/>
        <v>Aruba-The Americas2004</v>
      </c>
      <c r="B995" s="36" t="s">
        <v>259</v>
      </c>
      <c r="C995" s="37">
        <v>1.056E9</v>
      </c>
      <c r="D995" s="36" t="s">
        <v>261</v>
      </c>
      <c r="E995" s="31" t="s">
        <v>83</v>
      </c>
      <c r="F995" s="37">
        <v>2.48E8</v>
      </c>
    </row>
    <row r="996" ht="15.75" customHeight="1">
      <c r="A996" s="36" t="str">
        <f t="shared" si="1"/>
        <v>Bahamas, The-The Americas2004</v>
      </c>
      <c r="B996" s="36" t="s">
        <v>259</v>
      </c>
      <c r="C996" s="37">
        <v>1.897E9</v>
      </c>
      <c r="D996" s="36" t="s">
        <v>262</v>
      </c>
      <c r="E996" s="31" t="s">
        <v>83</v>
      </c>
      <c r="F996" s="37">
        <v>4.69E8</v>
      </c>
    </row>
    <row r="997" ht="15.75" customHeight="1">
      <c r="A997" s="36" t="str">
        <f t="shared" si="1"/>
        <v>Barbados-The Americas2004</v>
      </c>
      <c r="B997" s="36" t="s">
        <v>259</v>
      </c>
      <c r="C997" s="37">
        <v>7.84E8</v>
      </c>
      <c r="D997" s="36" t="s">
        <v>263</v>
      </c>
      <c r="E997" s="31" t="s">
        <v>83</v>
      </c>
      <c r="F997" s="37">
        <v>1.63E8</v>
      </c>
    </row>
    <row r="998" ht="15.75" customHeight="1">
      <c r="A998" s="36" t="str">
        <f t="shared" si="1"/>
        <v>Belize-The Americas2004</v>
      </c>
      <c r="B998" s="36" t="s">
        <v>259</v>
      </c>
      <c r="C998" s="37">
        <v>1.68E8</v>
      </c>
      <c r="D998" s="36" t="s">
        <v>264</v>
      </c>
      <c r="E998" s="31" t="s">
        <v>83</v>
      </c>
      <c r="F998" s="37">
        <v>4.7E7</v>
      </c>
    </row>
    <row r="999" ht="15.75" customHeight="1">
      <c r="A999" s="36" t="str">
        <f t="shared" si="1"/>
        <v>Bermuda-The Americas2004</v>
      </c>
      <c r="B999" s="36" t="s">
        <v>259</v>
      </c>
      <c r="C999" s="37">
        <v>4.26E8</v>
      </c>
      <c r="D999" s="36" t="s">
        <v>265</v>
      </c>
      <c r="E999" s="31" t="s">
        <v>83</v>
      </c>
      <c r="F999" s="37">
        <v>2.17E8</v>
      </c>
    </row>
    <row r="1000" ht="15.75" customHeight="1">
      <c r="A1000" s="36" t="str">
        <f t="shared" si="1"/>
        <v>Bolivia-The Americas2004</v>
      </c>
      <c r="B1000" s="36" t="s">
        <v>259</v>
      </c>
      <c r="C1000" s="37">
        <v>2.83E8</v>
      </c>
      <c r="D1000" s="36" t="s">
        <v>266</v>
      </c>
      <c r="E1000" s="31" t="s">
        <v>83</v>
      </c>
      <c r="F1000" s="37">
        <v>2.32E8</v>
      </c>
    </row>
    <row r="1001" ht="15.75" customHeight="1">
      <c r="A1001" s="36" t="str">
        <f t="shared" si="1"/>
        <v>Brazil-The Americas2004</v>
      </c>
      <c r="B1001" s="36" t="s">
        <v>259</v>
      </c>
      <c r="C1001" s="37">
        <v>3.389E9</v>
      </c>
      <c r="D1001" s="36" t="s">
        <v>267</v>
      </c>
      <c r="E1001" s="31" t="s">
        <v>83</v>
      </c>
      <c r="F1001" s="37">
        <v>3.752E9</v>
      </c>
    </row>
    <row r="1002" ht="15.75" customHeight="1">
      <c r="A1002" s="36" t="str">
        <f t="shared" si="1"/>
        <v>Mauritius-Africa2005</v>
      </c>
      <c r="B1002" s="36" t="s">
        <v>75</v>
      </c>
      <c r="C1002" s="37">
        <v>1.189E9</v>
      </c>
      <c r="D1002" s="36" t="s">
        <v>122</v>
      </c>
      <c r="E1002" s="31" t="s">
        <v>84</v>
      </c>
      <c r="F1002" s="37">
        <v>2.95E8</v>
      </c>
    </row>
    <row r="1003" ht="15.75" customHeight="1">
      <c r="A1003" s="36" t="str">
        <f t="shared" si="1"/>
        <v>Tunisia-Africa2005</v>
      </c>
      <c r="B1003" s="36" t="s">
        <v>75</v>
      </c>
      <c r="C1003" s="37">
        <v>2.8E9</v>
      </c>
      <c r="D1003" s="36" t="s">
        <v>140</v>
      </c>
      <c r="E1003" s="31" t="s">
        <v>84</v>
      </c>
      <c r="F1003" s="37">
        <v>4.52E8</v>
      </c>
    </row>
    <row r="1004" ht="15.75" customHeight="1">
      <c r="A1004" s="36" t="str">
        <f t="shared" si="1"/>
        <v>Seychelles-Africa2005</v>
      </c>
      <c r="B1004" s="36" t="s">
        <v>75</v>
      </c>
      <c r="C1004" s="37">
        <v>2.69E8</v>
      </c>
      <c r="D1004" s="36" t="s">
        <v>131</v>
      </c>
      <c r="E1004" s="31" t="s">
        <v>84</v>
      </c>
      <c r="F1004" s="37">
        <v>5.9E7</v>
      </c>
    </row>
    <row r="1005" ht="15.75" customHeight="1">
      <c r="A1005" s="36" t="str">
        <f t="shared" si="1"/>
        <v>Morocco-Africa2005</v>
      </c>
      <c r="B1005" s="36" t="s">
        <v>75</v>
      </c>
      <c r="C1005" s="37">
        <v>5.426E9</v>
      </c>
      <c r="D1005" s="36" t="s">
        <v>123</v>
      </c>
      <c r="E1005" s="31" t="s">
        <v>84</v>
      </c>
      <c r="F1005" s="37">
        <v>9.99E8</v>
      </c>
    </row>
    <row r="1006" ht="15.75" customHeight="1">
      <c r="A1006" s="36" t="str">
        <f t="shared" si="1"/>
        <v>Algeria-Africa2005</v>
      </c>
      <c r="B1006" s="36" t="s">
        <v>75</v>
      </c>
      <c r="C1006" s="37">
        <v>4.77E8</v>
      </c>
      <c r="D1006" s="36" t="s">
        <v>74</v>
      </c>
      <c r="E1006" s="31" t="s">
        <v>84</v>
      </c>
      <c r="F1006" s="37">
        <v>6.6E8</v>
      </c>
    </row>
    <row r="1007" ht="15.75" customHeight="1">
      <c r="A1007" s="36" t="str">
        <f t="shared" si="1"/>
        <v>South Africa-Africa2005</v>
      </c>
      <c r="B1007" s="36" t="s">
        <v>75</v>
      </c>
      <c r="C1007" s="37">
        <v>8.629E9</v>
      </c>
      <c r="D1007" s="36" t="s">
        <v>134</v>
      </c>
      <c r="E1007" s="31" t="s">
        <v>84</v>
      </c>
      <c r="F1007" s="37">
        <v>4.812E9</v>
      </c>
    </row>
    <row r="1008" ht="15.75" customHeight="1">
      <c r="A1008" s="36" t="str">
        <f t="shared" si="1"/>
        <v>Libya-Africa2005</v>
      </c>
      <c r="B1008" s="36" t="s">
        <v>75</v>
      </c>
      <c r="C1008" s="37">
        <v>3.01E8</v>
      </c>
      <c r="D1008" s="36" t="s">
        <v>117</v>
      </c>
      <c r="E1008" s="31" t="s">
        <v>84</v>
      </c>
      <c r="F1008" s="37">
        <v>9.2E8</v>
      </c>
    </row>
    <row r="1009" ht="15.75" customHeight="1">
      <c r="A1009" s="36" t="str">
        <f t="shared" si="1"/>
        <v>Egypt-Africa2005</v>
      </c>
      <c r="B1009" s="36" t="s">
        <v>75</v>
      </c>
      <c r="C1009" s="37">
        <v>7.206E9</v>
      </c>
      <c r="D1009" s="36" t="s">
        <v>105</v>
      </c>
      <c r="E1009" s="31" t="s">
        <v>84</v>
      </c>
      <c r="F1009" s="37">
        <v>1.932E9</v>
      </c>
    </row>
    <row r="1010" ht="15.75" customHeight="1">
      <c r="A1010" s="36" t="str">
        <f t="shared" si="1"/>
        <v>Botswana-Africa2005</v>
      </c>
      <c r="B1010" s="36" t="s">
        <v>75</v>
      </c>
      <c r="C1010" s="37">
        <v>5.63E8</v>
      </c>
      <c r="D1010" s="36" t="s">
        <v>94</v>
      </c>
      <c r="E1010" s="31" t="s">
        <v>84</v>
      </c>
      <c r="F1010" s="37">
        <v>3.01E8</v>
      </c>
    </row>
    <row r="1011" ht="15.75" customHeight="1">
      <c r="A1011" s="36" t="str">
        <f t="shared" si="1"/>
        <v>Lesotho-Africa2005</v>
      </c>
      <c r="B1011" s="36" t="s">
        <v>75</v>
      </c>
      <c r="C1011" s="37">
        <v>2.7E7</v>
      </c>
      <c r="D1011" s="36" t="s">
        <v>115</v>
      </c>
      <c r="E1011" s="31" t="s">
        <v>84</v>
      </c>
      <c r="F1011" s="37">
        <v>2.71E8</v>
      </c>
    </row>
    <row r="1012" ht="15.75" customHeight="1">
      <c r="A1012" s="36" t="str">
        <f t="shared" si="1"/>
        <v>Namibia-Africa2005</v>
      </c>
      <c r="B1012" s="36" t="s">
        <v>75</v>
      </c>
      <c r="C1012" s="37">
        <v>3.63E8</v>
      </c>
      <c r="D1012" s="36" t="s">
        <v>125</v>
      </c>
      <c r="E1012" s="31" t="s">
        <v>84</v>
      </c>
      <c r="F1012" s="37">
        <v>1.08E8</v>
      </c>
    </row>
    <row r="1013" ht="15.75" customHeight="1">
      <c r="A1013" s="36" t="str">
        <f t="shared" si="1"/>
        <v>Djibouti-Africa2005</v>
      </c>
      <c r="B1013" s="36" t="s">
        <v>75</v>
      </c>
      <c r="C1013" s="37">
        <v>7100000.0</v>
      </c>
      <c r="D1013" s="36" t="s">
        <v>104</v>
      </c>
      <c r="E1013" s="31" t="s">
        <v>84</v>
      </c>
      <c r="F1013" s="37">
        <v>1.44E7</v>
      </c>
    </row>
    <row r="1014" ht="15.75" customHeight="1">
      <c r="A1014" s="36" t="str">
        <f t="shared" si="1"/>
        <v>Zimbabwe-Africa2005</v>
      </c>
      <c r="B1014" s="36" t="s">
        <v>75</v>
      </c>
      <c r="C1014" s="37">
        <v>9.9E7</v>
      </c>
      <c r="D1014" s="36" t="s">
        <v>143</v>
      </c>
      <c r="E1014" s="31" t="s">
        <v>84</v>
      </c>
      <c r="F1014" s="36"/>
    </row>
    <row r="1015" ht="15.75" customHeight="1">
      <c r="A1015" s="36" t="str">
        <f t="shared" si="1"/>
        <v>Swaziland-Africa2005</v>
      </c>
      <c r="B1015" s="36" t="s">
        <v>75</v>
      </c>
      <c r="C1015" s="37">
        <v>7.7E7</v>
      </c>
      <c r="D1015" s="36" t="s">
        <v>137</v>
      </c>
      <c r="E1015" s="31" t="s">
        <v>84</v>
      </c>
      <c r="F1015" s="37">
        <v>6.0E7</v>
      </c>
    </row>
    <row r="1016" ht="15.75" customHeight="1">
      <c r="A1016" s="36" t="str">
        <f t="shared" si="1"/>
        <v>Gabon-Africa2005</v>
      </c>
      <c r="B1016" s="36" t="s">
        <v>75</v>
      </c>
      <c r="C1016" s="37">
        <v>1.3E7</v>
      </c>
      <c r="D1016" s="36" t="s">
        <v>109</v>
      </c>
      <c r="E1016" s="31" t="s">
        <v>84</v>
      </c>
      <c r="F1016" s="37">
        <v>3.46E8</v>
      </c>
    </row>
    <row r="1017" ht="15.75" customHeight="1">
      <c r="A1017" s="36" t="str">
        <f t="shared" si="1"/>
        <v>Ghana-Africa2005</v>
      </c>
      <c r="B1017" s="36" t="s">
        <v>75</v>
      </c>
      <c r="C1017" s="37">
        <v>8.67E8</v>
      </c>
      <c r="D1017" s="36" t="s">
        <v>111</v>
      </c>
      <c r="E1017" s="31" t="s">
        <v>84</v>
      </c>
      <c r="F1017" s="37">
        <v>4.72E8</v>
      </c>
    </row>
    <row r="1018" ht="15.75" customHeight="1">
      <c r="A1018" s="36" t="str">
        <f t="shared" si="1"/>
        <v>Central African Republic-Africa2005</v>
      </c>
      <c r="B1018" s="36" t="s">
        <v>75</v>
      </c>
      <c r="C1018" s="37">
        <v>7200000.0</v>
      </c>
      <c r="D1018" s="36" t="s">
        <v>98</v>
      </c>
      <c r="E1018" s="31" t="s">
        <v>84</v>
      </c>
      <c r="F1018" s="37">
        <v>4.6E7</v>
      </c>
    </row>
    <row r="1019" ht="15.75" customHeight="1">
      <c r="A1019" s="36" t="str">
        <f t="shared" si="1"/>
        <v>Cote d'Ivoire-Africa2005</v>
      </c>
      <c r="B1019" s="36" t="s">
        <v>75</v>
      </c>
      <c r="C1019" s="37">
        <v>9.3E7</v>
      </c>
      <c r="D1019" s="36" t="s">
        <v>103</v>
      </c>
      <c r="E1019" s="31" t="s">
        <v>84</v>
      </c>
      <c r="F1019" s="37">
        <v>5.49E8</v>
      </c>
    </row>
    <row r="1020" ht="15.75" customHeight="1">
      <c r="A1020" s="36" t="str">
        <f t="shared" si="1"/>
        <v>Mauritania-Africa2005</v>
      </c>
      <c r="B1020" s="36" t="s">
        <v>75</v>
      </c>
      <c r="C1020" s="36"/>
      <c r="D1020" s="36" t="s">
        <v>121</v>
      </c>
      <c r="E1020" s="31" t="s">
        <v>84</v>
      </c>
      <c r="F1020" s="36"/>
    </row>
    <row r="1021" ht="15.75" customHeight="1">
      <c r="A1021" s="36" t="str">
        <f t="shared" si="1"/>
        <v>Equatorial Guinea-Africa2005</v>
      </c>
      <c r="B1021" s="36" t="s">
        <v>75</v>
      </c>
      <c r="C1021" s="36"/>
      <c r="D1021" s="36" t="s">
        <v>106</v>
      </c>
      <c r="E1021" s="31" t="s">
        <v>84</v>
      </c>
      <c r="F1021" s="36"/>
    </row>
    <row r="1022" ht="15.75" customHeight="1">
      <c r="A1022" s="36" t="str">
        <f t="shared" si="1"/>
        <v>Togo-Africa2005</v>
      </c>
      <c r="B1022" s="36" t="s">
        <v>75</v>
      </c>
      <c r="C1022" s="37">
        <v>2.7E7</v>
      </c>
      <c r="D1022" s="36" t="s">
        <v>139</v>
      </c>
      <c r="E1022" s="31" t="s">
        <v>84</v>
      </c>
      <c r="F1022" s="37">
        <v>4.2E7</v>
      </c>
    </row>
    <row r="1023" ht="15.75" customHeight="1">
      <c r="A1023" s="36" t="str">
        <f t="shared" si="1"/>
        <v>Rwanda-Africa2005</v>
      </c>
      <c r="B1023" s="36" t="s">
        <v>75</v>
      </c>
      <c r="C1023" s="37">
        <v>6.7E7</v>
      </c>
      <c r="D1023" s="36" t="s">
        <v>128</v>
      </c>
      <c r="E1023" s="31" t="s">
        <v>84</v>
      </c>
      <c r="F1023" s="37">
        <v>7.5E7</v>
      </c>
    </row>
    <row r="1024" ht="15.75" customHeight="1">
      <c r="A1024" s="36" t="str">
        <f t="shared" si="1"/>
        <v>Sudan-Africa2005</v>
      </c>
      <c r="B1024" s="36" t="s">
        <v>75</v>
      </c>
      <c r="C1024" s="37">
        <v>1.5E8</v>
      </c>
      <c r="D1024" s="36" t="s">
        <v>136</v>
      </c>
      <c r="E1024" s="31" t="s">
        <v>84</v>
      </c>
      <c r="F1024" s="37">
        <v>6.67E8</v>
      </c>
    </row>
    <row r="1025" ht="15.75" customHeight="1">
      <c r="A1025" s="36" t="str">
        <f t="shared" si="1"/>
        <v>Madagascar-Africa2005</v>
      </c>
      <c r="B1025" s="36" t="s">
        <v>75</v>
      </c>
      <c r="C1025" s="37">
        <v>2.9E8</v>
      </c>
      <c r="D1025" s="36" t="s">
        <v>118</v>
      </c>
      <c r="E1025" s="31" t="s">
        <v>84</v>
      </c>
      <c r="F1025" s="37">
        <v>8.0E7</v>
      </c>
    </row>
    <row r="1026" ht="15.75" customHeight="1">
      <c r="A1026" s="36" t="str">
        <f t="shared" si="1"/>
        <v>Sao Tome and Principe-Africa2005</v>
      </c>
      <c r="B1026" s="36" t="s">
        <v>75</v>
      </c>
      <c r="C1026" s="37">
        <v>7300000.0</v>
      </c>
      <c r="D1026" s="36" t="s">
        <v>129</v>
      </c>
      <c r="E1026" s="31" t="s">
        <v>84</v>
      </c>
      <c r="F1026" s="37">
        <v>500000.0</v>
      </c>
    </row>
    <row r="1027" ht="15.75" customHeight="1">
      <c r="A1027" s="36" t="str">
        <f t="shared" si="1"/>
        <v>Congo (Brazzaville)-Africa2005</v>
      </c>
      <c r="B1027" s="36" t="s">
        <v>75</v>
      </c>
      <c r="C1027" s="37">
        <v>4.0E7</v>
      </c>
      <c r="D1027" s="36" t="s">
        <v>101</v>
      </c>
      <c r="E1027" s="31" t="s">
        <v>84</v>
      </c>
      <c r="F1027" s="37">
        <v>1.12E8</v>
      </c>
    </row>
    <row r="1028" ht="15.75" customHeight="1">
      <c r="A1028" s="36" t="str">
        <f t="shared" si="1"/>
        <v>Kenya-Africa2005</v>
      </c>
      <c r="B1028" s="36" t="s">
        <v>75</v>
      </c>
      <c r="C1028" s="37">
        <v>9.69E8</v>
      </c>
      <c r="D1028" s="36" t="s">
        <v>114</v>
      </c>
      <c r="E1028" s="31" t="s">
        <v>84</v>
      </c>
      <c r="F1028" s="37">
        <v>1.24E8</v>
      </c>
    </row>
    <row r="1029" ht="15.75" customHeight="1">
      <c r="A1029" s="36" t="str">
        <f t="shared" si="1"/>
        <v>Ethiopia-Africa2005</v>
      </c>
      <c r="B1029" s="36" t="s">
        <v>75</v>
      </c>
      <c r="C1029" s="37">
        <v>5.33E8</v>
      </c>
      <c r="D1029" s="36" t="s">
        <v>108</v>
      </c>
      <c r="E1029" s="31" t="s">
        <v>84</v>
      </c>
      <c r="F1029" s="37">
        <v>7.7E7</v>
      </c>
    </row>
    <row r="1030" ht="15.75" customHeight="1">
      <c r="A1030" s="36" t="str">
        <f t="shared" si="1"/>
        <v>Comoros-Africa2005</v>
      </c>
      <c r="B1030" s="36" t="s">
        <v>75</v>
      </c>
      <c r="C1030" s="37">
        <v>2.4E7</v>
      </c>
      <c r="D1030" s="36" t="s">
        <v>100</v>
      </c>
      <c r="E1030" s="31" t="s">
        <v>84</v>
      </c>
      <c r="F1030" s="37">
        <v>1.0E7</v>
      </c>
    </row>
    <row r="1031" ht="15.75" customHeight="1">
      <c r="A1031" s="36" t="str">
        <f t="shared" si="1"/>
        <v>Senegal-Africa2005</v>
      </c>
      <c r="B1031" s="36" t="s">
        <v>75</v>
      </c>
      <c r="C1031" s="37">
        <v>3.34E8</v>
      </c>
      <c r="D1031" s="36" t="s">
        <v>130</v>
      </c>
      <c r="E1031" s="31" t="s">
        <v>84</v>
      </c>
      <c r="F1031" s="37">
        <v>1.44E8</v>
      </c>
    </row>
    <row r="1032" ht="15.75" customHeight="1">
      <c r="A1032" s="36" t="str">
        <f t="shared" si="1"/>
        <v>South Sudan-Africa2005</v>
      </c>
      <c r="B1032" s="36" t="s">
        <v>75</v>
      </c>
      <c r="C1032" s="36"/>
      <c r="D1032" s="36" t="s">
        <v>135</v>
      </c>
      <c r="E1032" s="31" t="s">
        <v>84</v>
      </c>
      <c r="F1032" s="36"/>
    </row>
    <row r="1033" ht="15.75" customHeight="1">
      <c r="A1033" s="36" t="str">
        <f t="shared" si="1"/>
        <v>Cameroon-Africa2005</v>
      </c>
      <c r="B1033" s="36" t="s">
        <v>75</v>
      </c>
      <c r="C1033" s="37">
        <v>2.29E8</v>
      </c>
      <c r="D1033" s="36" t="s">
        <v>97</v>
      </c>
      <c r="E1033" s="31" t="s">
        <v>84</v>
      </c>
      <c r="F1033" s="37">
        <v>4.8E8</v>
      </c>
    </row>
    <row r="1034" ht="15.75" customHeight="1">
      <c r="A1034" s="36" t="str">
        <f t="shared" si="1"/>
        <v>Guinea-Bissau-Africa2005</v>
      </c>
      <c r="B1034" s="36" t="s">
        <v>75</v>
      </c>
      <c r="C1034" s="37">
        <v>1600000.0</v>
      </c>
      <c r="D1034" s="36" t="s">
        <v>113</v>
      </c>
      <c r="E1034" s="31" t="s">
        <v>84</v>
      </c>
      <c r="F1034" s="37">
        <v>1.89E7</v>
      </c>
    </row>
    <row r="1035" ht="15.75" customHeight="1">
      <c r="A1035" s="36" t="str">
        <f t="shared" si="1"/>
        <v>Guinea-Africa2005</v>
      </c>
      <c r="B1035" s="36" t="s">
        <v>75</v>
      </c>
      <c r="C1035" s="36"/>
      <c r="D1035" s="36" t="s">
        <v>112</v>
      </c>
      <c r="E1035" s="31" t="s">
        <v>84</v>
      </c>
      <c r="F1035" s="37">
        <v>3.8E7</v>
      </c>
    </row>
    <row r="1036" ht="15.75" customHeight="1">
      <c r="A1036" s="36" t="str">
        <f t="shared" si="1"/>
        <v>Liberia-Africa2005</v>
      </c>
      <c r="B1036" s="36" t="s">
        <v>75</v>
      </c>
      <c r="C1036" s="37">
        <v>6.7E7</v>
      </c>
      <c r="D1036" s="36" t="s">
        <v>116</v>
      </c>
      <c r="E1036" s="31" t="s">
        <v>84</v>
      </c>
      <c r="F1036" s="37">
        <v>3.3E7</v>
      </c>
    </row>
    <row r="1037" ht="15.75" customHeight="1">
      <c r="A1037" s="36" t="str">
        <f t="shared" si="1"/>
        <v>Benin-Africa2005</v>
      </c>
      <c r="B1037" s="36" t="s">
        <v>75</v>
      </c>
      <c r="C1037" s="37">
        <v>1.08E8</v>
      </c>
      <c r="D1037" s="36" t="s">
        <v>93</v>
      </c>
      <c r="E1037" s="31" t="s">
        <v>84</v>
      </c>
      <c r="F1037" s="37">
        <v>5.8E7</v>
      </c>
    </row>
    <row r="1038" ht="15.75" customHeight="1">
      <c r="A1038" s="36" t="str">
        <f t="shared" si="1"/>
        <v>Eritrea-Africa2005</v>
      </c>
      <c r="B1038" s="36" t="s">
        <v>75</v>
      </c>
      <c r="C1038" s="37">
        <v>6.6E7</v>
      </c>
      <c r="D1038" s="36" t="s">
        <v>107</v>
      </c>
      <c r="E1038" s="31" t="s">
        <v>84</v>
      </c>
      <c r="F1038" s="36"/>
    </row>
    <row r="1039" ht="15.75" customHeight="1">
      <c r="A1039" s="36" t="str">
        <f t="shared" si="1"/>
        <v>Sierra Leone-Africa2005</v>
      </c>
      <c r="B1039" s="36" t="s">
        <v>75</v>
      </c>
      <c r="C1039" s="37">
        <v>6.4E7</v>
      </c>
      <c r="D1039" s="36" t="s">
        <v>132</v>
      </c>
      <c r="E1039" s="31" t="s">
        <v>84</v>
      </c>
      <c r="F1039" s="37">
        <v>3.4E7</v>
      </c>
    </row>
    <row r="1040" ht="15.75" customHeight="1">
      <c r="A1040" s="36" t="str">
        <f t="shared" si="1"/>
        <v>Nigeria-Africa2005</v>
      </c>
      <c r="B1040" s="36" t="s">
        <v>75</v>
      </c>
      <c r="C1040" s="37">
        <v>1.39E8</v>
      </c>
      <c r="D1040" s="36" t="s">
        <v>127</v>
      </c>
      <c r="E1040" s="31" t="s">
        <v>84</v>
      </c>
      <c r="F1040" s="37">
        <v>5.01E8</v>
      </c>
    </row>
    <row r="1041" ht="15.75" customHeight="1">
      <c r="A1041" s="36" t="str">
        <f t="shared" si="1"/>
        <v>Malawi-Africa2005</v>
      </c>
      <c r="B1041" s="36" t="s">
        <v>75</v>
      </c>
      <c r="C1041" s="37">
        <v>4.8E7</v>
      </c>
      <c r="D1041" s="36" t="s">
        <v>119</v>
      </c>
      <c r="E1041" s="31" t="s">
        <v>84</v>
      </c>
      <c r="F1041" s="37">
        <v>8.4E7</v>
      </c>
    </row>
    <row r="1042" ht="15.75" customHeight="1">
      <c r="A1042" s="36" t="str">
        <f t="shared" si="1"/>
        <v>Tanzania-Africa2005</v>
      </c>
      <c r="B1042" s="36" t="s">
        <v>75</v>
      </c>
      <c r="C1042" s="37">
        <v>8.35E8</v>
      </c>
      <c r="D1042" s="36" t="s">
        <v>138</v>
      </c>
      <c r="E1042" s="31" t="s">
        <v>84</v>
      </c>
      <c r="F1042" s="37">
        <v>5.77E8</v>
      </c>
    </row>
    <row r="1043" ht="15.75" customHeight="1">
      <c r="A1043" s="36" t="str">
        <f t="shared" si="1"/>
        <v>Zambia-Africa2005</v>
      </c>
      <c r="B1043" s="36" t="s">
        <v>75</v>
      </c>
      <c r="C1043" s="37">
        <v>9.8E7</v>
      </c>
      <c r="D1043" s="36" t="s">
        <v>142</v>
      </c>
      <c r="E1043" s="31" t="s">
        <v>84</v>
      </c>
      <c r="F1043" s="37">
        <v>8.8E7</v>
      </c>
    </row>
    <row r="1044" ht="15.75" customHeight="1">
      <c r="A1044" s="36" t="str">
        <f t="shared" si="1"/>
        <v>Mozambique-Africa2005</v>
      </c>
      <c r="B1044" s="36" t="s">
        <v>75</v>
      </c>
      <c r="C1044" s="37">
        <v>1.38E8</v>
      </c>
      <c r="D1044" s="36" t="s">
        <v>124</v>
      </c>
      <c r="E1044" s="31" t="s">
        <v>84</v>
      </c>
      <c r="F1044" s="37">
        <v>1.87E8</v>
      </c>
    </row>
    <row r="1045" ht="15.75" customHeight="1">
      <c r="A1045" s="36" t="str">
        <f t="shared" si="1"/>
        <v>Burundi-Africa2005</v>
      </c>
      <c r="B1045" s="36" t="s">
        <v>75</v>
      </c>
      <c r="C1045" s="37">
        <v>1900000.0</v>
      </c>
      <c r="D1045" s="36" t="s">
        <v>96</v>
      </c>
      <c r="E1045" s="31" t="s">
        <v>84</v>
      </c>
      <c r="F1045" s="37">
        <v>6.2E7</v>
      </c>
    </row>
    <row r="1046" ht="15.75" customHeight="1">
      <c r="A1046" s="36" t="str">
        <f t="shared" si="1"/>
        <v>Gambia, The-Africa2005</v>
      </c>
      <c r="B1046" s="36" t="s">
        <v>75</v>
      </c>
      <c r="C1046" s="37">
        <v>5.9E7</v>
      </c>
      <c r="D1046" s="36" t="s">
        <v>110</v>
      </c>
      <c r="E1046" s="31" t="s">
        <v>84</v>
      </c>
      <c r="F1046" s="37">
        <v>7000000.0</v>
      </c>
    </row>
    <row r="1047" ht="15.75" customHeight="1">
      <c r="A1047" s="36" t="str">
        <f t="shared" si="1"/>
        <v>Burkina Faso-Africa2005</v>
      </c>
      <c r="B1047" s="36" t="s">
        <v>75</v>
      </c>
      <c r="C1047" s="37">
        <v>4.6E7</v>
      </c>
      <c r="D1047" s="36" t="s">
        <v>95</v>
      </c>
      <c r="E1047" s="31" t="s">
        <v>84</v>
      </c>
      <c r="F1047" s="37">
        <v>7.4E7</v>
      </c>
    </row>
    <row r="1048" ht="15.75" customHeight="1">
      <c r="A1048" s="36" t="str">
        <f t="shared" si="1"/>
        <v>Congo (Kinshasa)-Africa2005</v>
      </c>
      <c r="B1048" s="36" t="s">
        <v>75</v>
      </c>
      <c r="C1048" s="37">
        <v>3200000.0</v>
      </c>
      <c r="D1048" s="36" t="s">
        <v>102</v>
      </c>
      <c r="E1048" s="31" t="s">
        <v>84</v>
      </c>
      <c r="F1048" s="37">
        <v>5.4E7</v>
      </c>
    </row>
    <row r="1049" ht="15.75" customHeight="1">
      <c r="A1049" s="36" t="str">
        <f t="shared" si="1"/>
        <v>Somalia-Africa2005</v>
      </c>
      <c r="B1049" s="36" t="s">
        <v>75</v>
      </c>
      <c r="C1049" s="36"/>
      <c r="D1049" s="36" t="s">
        <v>133</v>
      </c>
      <c r="E1049" s="31" t="s">
        <v>84</v>
      </c>
      <c r="F1049" s="36"/>
    </row>
    <row r="1050" ht="15.75" customHeight="1">
      <c r="A1050" s="36" t="str">
        <f t="shared" si="1"/>
        <v>Uganda-Africa2005</v>
      </c>
      <c r="B1050" s="36" t="s">
        <v>75</v>
      </c>
      <c r="C1050" s="37">
        <v>3.82E8</v>
      </c>
      <c r="D1050" s="36" t="s">
        <v>141</v>
      </c>
      <c r="E1050" s="31" t="s">
        <v>84</v>
      </c>
      <c r="F1050" s="37">
        <v>1.85E8</v>
      </c>
    </row>
    <row r="1051" ht="15.75" customHeight="1">
      <c r="A1051" s="36" t="str">
        <f t="shared" si="1"/>
        <v>Mali-Africa2005</v>
      </c>
      <c r="B1051" s="36" t="s">
        <v>75</v>
      </c>
      <c r="C1051" s="37">
        <v>1.49E8</v>
      </c>
      <c r="D1051" s="36" t="s">
        <v>120</v>
      </c>
      <c r="E1051" s="31" t="s">
        <v>84</v>
      </c>
      <c r="F1051" s="37">
        <v>1.33E8</v>
      </c>
    </row>
    <row r="1052" ht="15.75" customHeight="1">
      <c r="A1052" s="36" t="str">
        <f t="shared" si="1"/>
        <v>Angola-Africa2005</v>
      </c>
      <c r="B1052" s="36" t="s">
        <v>75</v>
      </c>
      <c r="C1052" s="37">
        <v>1.03E8</v>
      </c>
      <c r="D1052" s="36" t="s">
        <v>92</v>
      </c>
      <c r="E1052" s="31" t="s">
        <v>84</v>
      </c>
      <c r="F1052" s="37">
        <v>1.35E8</v>
      </c>
    </row>
    <row r="1053" ht="15.75" customHeight="1">
      <c r="A1053" s="36" t="str">
        <f t="shared" si="1"/>
        <v>Chad-Africa2005</v>
      </c>
      <c r="B1053" s="36" t="s">
        <v>75</v>
      </c>
      <c r="C1053" s="36"/>
      <c r="D1053" s="36" t="s">
        <v>99</v>
      </c>
      <c r="E1053" s="31" t="s">
        <v>84</v>
      </c>
      <c r="F1053" s="36"/>
    </row>
    <row r="1054" ht="15.75" customHeight="1">
      <c r="A1054" s="36" t="str">
        <f t="shared" si="1"/>
        <v>Niger-Africa2005</v>
      </c>
      <c r="B1054" s="36" t="s">
        <v>75</v>
      </c>
      <c r="C1054" s="37">
        <v>4.4E7</v>
      </c>
      <c r="D1054" s="36" t="s">
        <v>126</v>
      </c>
      <c r="E1054" s="31" t="s">
        <v>84</v>
      </c>
      <c r="F1054" s="37">
        <v>4.2E7</v>
      </c>
    </row>
    <row r="1055" ht="15.75" customHeight="1">
      <c r="A1055" s="36" t="str">
        <f t="shared" si="1"/>
        <v>Mauritius-Africa2006</v>
      </c>
      <c r="B1055" s="36" t="s">
        <v>75</v>
      </c>
      <c r="C1055" s="37">
        <v>1.302E9</v>
      </c>
      <c r="D1055" s="36" t="s">
        <v>122</v>
      </c>
      <c r="E1055" s="31" t="s">
        <v>85</v>
      </c>
      <c r="F1055" s="37">
        <v>3.47E8</v>
      </c>
    </row>
    <row r="1056" ht="15.75" customHeight="1">
      <c r="A1056" s="36" t="str">
        <f t="shared" si="1"/>
        <v>Seychelles-Africa2006</v>
      </c>
      <c r="B1056" s="36" t="s">
        <v>75</v>
      </c>
      <c r="C1056" s="37">
        <v>3.23E8</v>
      </c>
      <c r="D1056" s="36" t="s">
        <v>131</v>
      </c>
      <c r="E1056" s="31" t="s">
        <v>85</v>
      </c>
      <c r="F1056" s="37">
        <v>5.6E7</v>
      </c>
    </row>
    <row r="1057" ht="15.75" customHeight="1">
      <c r="A1057" s="36" t="str">
        <f t="shared" si="1"/>
        <v>Tunisia-Africa2006</v>
      </c>
      <c r="B1057" s="36" t="s">
        <v>75</v>
      </c>
      <c r="C1057" s="37">
        <v>2.999E9</v>
      </c>
      <c r="D1057" s="36" t="s">
        <v>140</v>
      </c>
      <c r="E1057" s="31" t="s">
        <v>85</v>
      </c>
      <c r="F1057" s="37">
        <v>4.98E8</v>
      </c>
    </row>
    <row r="1058" ht="15.75" customHeight="1">
      <c r="A1058" s="36" t="str">
        <f t="shared" si="1"/>
        <v>Morocco-Africa2006</v>
      </c>
      <c r="B1058" s="36" t="s">
        <v>75</v>
      </c>
      <c r="C1058" s="37">
        <v>6.9E9</v>
      </c>
      <c r="D1058" s="36" t="s">
        <v>123</v>
      </c>
      <c r="E1058" s="31" t="s">
        <v>85</v>
      </c>
      <c r="F1058" s="37">
        <v>1.113E9</v>
      </c>
    </row>
    <row r="1059" ht="15.75" customHeight="1">
      <c r="A1059" s="36" t="str">
        <f t="shared" si="1"/>
        <v>Algeria-Africa2006</v>
      </c>
      <c r="B1059" s="36" t="s">
        <v>75</v>
      </c>
      <c r="C1059" s="37">
        <v>3.93E8</v>
      </c>
      <c r="D1059" s="36" t="s">
        <v>74</v>
      </c>
      <c r="E1059" s="31" t="s">
        <v>85</v>
      </c>
      <c r="F1059" s="37">
        <v>4.14E8</v>
      </c>
    </row>
    <row r="1060" ht="15.75" customHeight="1">
      <c r="A1060" s="36" t="str">
        <f t="shared" si="1"/>
        <v>South Africa-Africa2006</v>
      </c>
      <c r="B1060" s="36" t="s">
        <v>75</v>
      </c>
      <c r="C1060" s="37">
        <v>9.211E9</v>
      </c>
      <c r="D1060" s="36" t="s">
        <v>134</v>
      </c>
      <c r="E1060" s="31" t="s">
        <v>85</v>
      </c>
      <c r="F1060" s="37">
        <v>5.23E9</v>
      </c>
    </row>
    <row r="1061" ht="15.75" customHeight="1">
      <c r="A1061" s="36" t="str">
        <f t="shared" si="1"/>
        <v>Libya-Africa2006</v>
      </c>
      <c r="B1061" s="36" t="s">
        <v>75</v>
      </c>
      <c r="C1061" s="37">
        <v>2.44E8</v>
      </c>
      <c r="D1061" s="36" t="s">
        <v>117</v>
      </c>
      <c r="E1061" s="31" t="s">
        <v>85</v>
      </c>
      <c r="F1061" s="37">
        <v>9.15E8</v>
      </c>
    </row>
    <row r="1062" ht="15.75" customHeight="1">
      <c r="A1062" s="36" t="str">
        <f t="shared" si="1"/>
        <v>Egypt-Africa2006</v>
      </c>
      <c r="B1062" s="36" t="s">
        <v>75</v>
      </c>
      <c r="C1062" s="37">
        <v>8.133E9</v>
      </c>
      <c r="D1062" s="36" t="s">
        <v>105</v>
      </c>
      <c r="E1062" s="31" t="s">
        <v>85</v>
      </c>
      <c r="F1062" s="37">
        <v>2.156E9</v>
      </c>
    </row>
    <row r="1063" ht="15.75" customHeight="1">
      <c r="A1063" s="36" t="str">
        <f t="shared" si="1"/>
        <v>Botswana-Africa2006</v>
      </c>
      <c r="B1063" s="36" t="s">
        <v>75</v>
      </c>
      <c r="C1063" s="37">
        <v>5.39E8</v>
      </c>
      <c r="D1063" s="36" t="s">
        <v>94</v>
      </c>
      <c r="E1063" s="31" t="s">
        <v>85</v>
      </c>
      <c r="F1063" s="37">
        <v>2.85E8</v>
      </c>
    </row>
    <row r="1064" ht="15.75" customHeight="1">
      <c r="A1064" s="36" t="str">
        <f t="shared" si="1"/>
        <v>Lesotho-Africa2006</v>
      </c>
      <c r="B1064" s="36" t="s">
        <v>75</v>
      </c>
      <c r="C1064" s="37">
        <v>2.9E7</v>
      </c>
      <c r="D1064" s="36" t="s">
        <v>115</v>
      </c>
      <c r="E1064" s="31" t="s">
        <v>85</v>
      </c>
      <c r="F1064" s="37">
        <v>2.63E8</v>
      </c>
    </row>
    <row r="1065" ht="15.75" customHeight="1">
      <c r="A1065" s="36" t="str">
        <f t="shared" si="1"/>
        <v>Namibia-Africa2006</v>
      </c>
      <c r="B1065" s="36" t="s">
        <v>75</v>
      </c>
      <c r="C1065" s="37">
        <v>4.73E8</v>
      </c>
      <c r="D1065" s="36" t="s">
        <v>125</v>
      </c>
      <c r="E1065" s="31" t="s">
        <v>85</v>
      </c>
      <c r="F1065" s="37">
        <v>1.18E8</v>
      </c>
    </row>
    <row r="1066" ht="15.75" customHeight="1">
      <c r="A1066" s="36" t="str">
        <f t="shared" si="1"/>
        <v>Djibouti-Africa2006</v>
      </c>
      <c r="B1066" s="36" t="s">
        <v>75</v>
      </c>
      <c r="C1066" s="37">
        <v>9800000.0</v>
      </c>
      <c r="D1066" s="36" t="s">
        <v>104</v>
      </c>
      <c r="E1066" s="31" t="s">
        <v>85</v>
      </c>
      <c r="F1066" s="37">
        <v>1.5E7</v>
      </c>
    </row>
    <row r="1067" ht="15.75" customHeight="1">
      <c r="A1067" s="36" t="str">
        <f t="shared" si="1"/>
        <v>Swaziland-Africa2006</v>
      </c>
      <c r="B1067" s="36" t="s">
        <v>75</v>
      </c>
      <c r="C1067" s="37">
        <v>7.5E7</v>
      </c>
      <c r="D1067" s="36" t="s">
        <v>137</v>
      </c>
      <c r="E1067" s="31" t="s">
        <v>85</v>
      </c>
      <c r="F1067" s="37">
        <v>5.4E7</v>
      </c>
    </row>
    <row r="1068" ht="15.75" customHeight="1">
      <c r="A1068" s="36" t="str">
        <f t="shared" si="1"/>
        <v>Zimbabwe-Africa2006</v>
      </c>
      <c r="B1068" s="36" t="s">
        <v>75</v>
      </c>
      <c r="C1068" s="37">
        <v>3.38E8</v>
      </c>
      <c r="D1068" s="36" t="s">
        <v>143</v>
      </c>
      <c r="E1068" s="31" t="s">
        <v>85</v>
      </c>
      <c r="F1068" s="36"/>
    </row>
    <row r="1069" ht="15.75" customHeight="1">
      <c r="A1069" s="36" t="str">
        <f t="shared" si="1"/>
        <v>Gabon-Africa2006</v>
      </c>
      <c r="B1069" s="36" t="s">
        <v>75</v>
      </c>
      <c r="C1069" s="36"/>
      <c r="D1069" s="36" t="s">
        <v>109</v>
      </c>
      <c r="E1069" s="31" t="s">
        <v>85</v>
      </c>
      <c r="F1069" s="36"/>
    </row>
    <row r="1070" ht="15.75" customHeight="1">
      <c r="A1070" s="36" t="str">
        <f t="shared" si="1"/>
        <v>Ghana-Africa2006</v>
      </c>
      <c r="B1070" s="36" t="s">
        <v>75</v>
      </c>
      <c r="C1070" s="37">
        <v>9.1E8</v>
      </c>
      <c r="D1070" s="36" t="s">
        <v>111</v>
      </c>
      <c r="E1070" s="31" t="s">
        <v>85</v>
      </c>
      <c r="F1070" s="37">
        <v>5.75E8</v>
      </c>
    </row>
    <row r="1071" ht="15.75" customHeight="1">
      <c r="A1071" s="36" t="str">
        <f t="shared" si="1"/>
        <v>Cote d'Ivoire-Africa2006</v>
      </c>
      <c r="B1071" s="36" t="s">
        <v>75</v>
      </c>
      <c r="C1071" s="37">
        <v>1.04E8</v>
      </c>
      <c r="D1071" s="36" t="s">
        <v>103</v>
      </c>
      <c r="E1071" s="31" t="s">
        <v>85</v>
      </c>
      <c r="F1071" s="37">
        <v>5.83E8</v>
      </c>
    </row>
    <row r="1072" ht="15.75" customHeight="1">
      <c r="A1072" s="36" t="str">
        <f t="shared" si="1"/>
        <v>Central African Republic-Africa2006</v>
      </c>
      <c r="B1072" s="36" t="s">
        <v>75</v>
      </c>
      <c r="C1072" s="37">
        <v>1.02E7</v>
      </c>
      <c r="D1072" s="36" t="s">
        <v>98</v>
      </c>
      <c r="E1072" s="31" t="s">
        <v>85</v>
      </c>
      <c r="F1072" s="37">
        <v>4.7E7</v>
      </c>
    </row>
    <row r="1073" ht="15.75" customHeight="1">
      <c r="A1073" s="36" t="str">
        <f t="shared" si="1"/>
        <v>Sudan-Africa2006</v>
      </c>
      <c r="B1073" s="36" t="s">
        <v>75</v>
      </c>
      <c r="C1073" s="37">
        <v>2.52E8</v>
      </c>
      <c r="D1073" s="36" t="s">
        <v>136</v>
      </c>
      <c r="E1073" s="31" t="s">
        <v>85</v>
      </c>
      <c r="F1073" s="37">
        <v>1.414E9</v>
      </c>
    </row>
    <row r="1074" ht="15.75" customHeight="1">
      <c r="A1074" s="36" t="str">
        <f t="shared" si="1"/>
        <v>Mauritania-Africa2006</v>
      </c>
      <c r="B1074" s="36" t="s">
        <v>75</v>
      </c>
      <c r="C1074" s="36"/>
      <c r="D1074" s="36" t="s">
        <v>121</v>
      </c>
      <c r="E1074" s="31" t="s">
        <v>85</v>
      </c>
      <c r="F1074" s="36"/>
    </row>
    <row r="1075" ht="15.75" customHeight="1">
      <c r="A1075" s="36" t="str">
        <f t="shared" si="1"/>
        <v>Madagascar-Africa2006</v>
      </c>
      <c r="B1075" s="36" t="s">
        <v>75</v>
      </c>
      <c r="C1075" s="37">
        <v>3.86E8</v>
      </c>
      <c r="D1075" s="36" t="s">
        <v>118</v>
      </c>
      <c r="E1075" s="31" t="s">
        <v>85</v>
      </c>
      <c r="F1075" s="37">
        <v>8.6E7</v>
      </c>
    </row>
    <row r="1076" ht="15.75" customHeight="1">
      <c r="A1076" s="36" t="str">
        <f t="shared" si="1"/>
        <v>Equatorial Guinea-Africa2006</v>
      </c>
      <c r="B1076" s="36" t="s">
        <v>75</v>
      </c>
      <c r="C1076" s="36"/>
      <c r="D1076" s="36" t="s">
        <v>106</v>
      </c>
      <c r="E1076" s="31" t="s">
        <v>85</v>
      </c>
      <c r="F1076" s="36"/>
    </row>
    <row r="1077" ht="15.75" customHeight="1">
      <c r="A1077" s="36" t="str">
        <f t="shared" si="1"/>
        <v>Togo-Africa2006</v>
      </c>
      <c r="B1077" s="36" t="s">
        <v>75</v>
      </c>
      <c r="C1077" s="37">
        <v>2.3E7</v>
      </c>
      <c r="D1077" s="36" t="s">
        <v>139</v>
      </c>
      <c r="E1077" s="31" t="s">
        <v>85</v>
      </c>
      <c r="F1077" s="37">
        <v>4.2E7</v>
      </c>
    </row>
    <row r="1078" ht="15.75" customHeight="1">
      <c r="A1078" s="36" t="str">
        <f t="shared" si="1"/>
        <v>Kenya-Africa2006</v>
      </c>
      <c r="B1078" s="36" t="s">
        <v>75</v>
      </c>
      <c r="C1078" s="37">
        <v>1.181E9</v>
      </c>
      <c r="D1078" s="36" t="s">
        <v>114</v>
      </c>
      <c r="E1078" s="31" t="s">
        <v>85</v>
      </c>
      <c r="F1078" s="37">
        <v>1.78E8</v>
      </c>
    </row>
    <row r="1079" ht="15.75" customHeight="1">
      <c r="A1079" s="36" t="str">
        <f t="shared" si="1"/>
        <v>Rwanda-Africa2006</v>
      </c>
      <c r="B1079" s="36" t="s">
        <v>75</v>
      </c>
      <c r="C1079" s="37">
        <v>1.48E8</v>
      </c>
      <c r="D1079" s="36" t="s">
        <v>128</v>
      </c>
      <c r="E1079" s="31" t="s">
        <v>85</v>
      </c>
      <c r="F1079" s="37">
        <v>8.4E7</v>
      </c>
    </row>
    <row r="1080" ht="15.75" customHeight="1">
      <c r="A1080" s="36" t="str">
        <f t="shared" si="1"/>
        <v>Ethiopia-Africa2006</v>
      </c>
      <c r="B1080" s="36" t="s">
        <v>75</v>
      </c>
      <c r="C1080" s="37">
        <v>6.39E8</v>
      </c>
      <c r="D1080" s="36" t="s">
        <v>108</v>
      </c>
      <c r="E1080" s="31" t="s">
        <v>85</v>
      </c>
      <c r="F1080" s="37">
        <v>9.7E7</v>
      </c>
    </row>
    <row r="1081" ht="15.75" customHeight="1">
      <c r="A1081" s="36" t="str">
        <f t="shared" si="1"/>
        <v>Sao Tome and Principe-Africa2006</v>
      </c>
      <c r="B1081" s="36" t="s">
        <v>75</v>
      </c>
      <c r="C1081" s="37">
        <v>6700000.0</v>
      </c>
      <c r="D1081" s="36" t="s">
        <v>129</v>
      </c>
      <c r="E1081" s="31" t="s">
        <v>85</v>
      </c>
      <c r="F1081" s="37">
        <v>1100000.0</v>
      </c>
    </row>
    <row r="1082" ht="15.75" customHeight="1">
      <c r="A1082" s="36" t="str">
        <f t="shared" si="1"/>
        <v>South Sudan-Africa2006</v>
      </c>
      <c r="B1082" s="36" t="s">
        <v>75</v>
      </c>
      <c r="C1082" s="36"/>
      <c r="D1082" s="36" t="s">
        <v>135</v>
      </c>
      <c r="E1082" s="31" t="s">
        <v>85</v>
      </c>
      <c r="F1082" s="36"/>
    </row>
    <row r="1083" ht="15.75" customHeight="1">
      <c r="A1083" s="36" t="str">
        <f t="shared" si="1"/>
        <v>Congo (Brazzaville)-Africa2006</v>
      </c>
      <c r="B1083" s="36" t="s">
        <v>75</v>
      </c>
      <c r="C1083" s="37">
        <v>4.5E7</v>
      </c>
      <c r="D1083" s="36" t="s">
        <v>101</v>
      </c>
      <c r="E1083" s="31" t="s">
        <v>85</v>
      </c>
      <c r="F1083" s="37">
        <v>1.32E8</v>
      </c>
    </row>
    <row r="1084" ht="15.75" customHeight="1">
      <c r="A1084" s="36" t="str">
        <f t="shared" si="1"/>
        <v>Comoros-Africa2006</v>
      </c>
      <c r="B1084" s="36" t="s">
        <v>75</v>
      </c>
      <c r="C1084" s="37">
        <v>2.7E7</v>
      </c>
      <c r="D1084" s="36" t="s">
        <v>100</v>
      </c>
      <c r="E1084" s="31" t="s">
        <v>85</v>
      </c>
      <c r="F1084" s="37">
        <v>1.1E7</v>
      </c>
    </row>
    <row r="1085" ht="15.75" customHeight="1">
      <c r="A1085" s="36" t="str">
        <f t="shared" si="1"/>
        <v>Senegal-Africa2006</v>
      </c>
      <c r="B1085" s="36" t="s">
        <v>75</v>
      </c>
      <c r="C1085" s="37">
        <v>3.29E8</v>
      </c>
      <c r="D1085" s="36" t="s">
        <v>130</v>
      </c>
      <c r="E1085" s="31" t="s">
        <v>85</v>
      </c>
      <c r="F1085" s="37">
        <v>1.39E8</v>
      </c>
    </row>
    <row r="1086" ht="15.75" customHeight="1">
      <c r="A1086" s="36" t="str">
        <f t="shared" si="1"/>
        <v>Cameroon-Africa2006</v>
      </c>
      <c r="B1086" s="36" t="s">
        <v>75</v>
      </c>
      <c r="C1086" s="37">
        <v>2.31E8</v>
      </c>
      <c r="D1086" s="36" t="s">
        <v>97</v>
      </c>
      <c r="E1086" s="31" t="s">
        <v>85</v>
      </c>
      <c r="F1086" s="37">
        <v>5.21E8</v>
      </c>
    </row>
    <row r="1087" ht="15.75" customHeight="1">
      <c r="A1087" s="36" t="str">
        <f t="shared" si="1"/>
        <v>Guinea-Bissau-Africa2006</v>
      </c>
      <c r="B1087" s="36" t="s">
        <v>75</v>
      </c>
      <c r="C1087" s="37">
        <v>2800000.0</v>
      </c>
      <c r="D1087" s="36" t="s">
        <v>113</v>
      </c>
      <c r="E1087" s="31" t="s">
        <v>85</v>
      </c>
      <c r="F1087" s="37">
        <v>1.78E7</v>
      </c>
    </row>
    <row r="1088" ht="15.75" customHeight="1">
      <c r="A1088" s="36" t="str">
        <f t="shared" si="1"/>
        <v>Guinea-Africa2006</v>
      </c>
      <c r="B1088" s="36" t="s">
        <v>75</v>
      </c>
      <c r="C1088" s="36"/>
      <c r="D1088" s="36" t="s">
        <v>112</v>
      </c>
      <c r="E1088" s="31" t="s">
        <v>85</v>
      </c>
      <c r="F1088" s="37">
        <v>4.1E7</v>
      </c>
    </row>
    <row r="1089" ht="15.75" customHeight="1">
      <c r="A1089" s="36" t="str">
        <f t="shared" si="1"/>
        <v>Liberia-Africa2006</v>
      </c>
      <c r="B1089" s="36" t="s">
        <v>75</v>
      </c>
      <c r="C1089" s="37">
        <v>1.24E8</v>
      </c>
      <c r="D1089" s="36" t="s">
        <v>116</v>
      </c>
      <c r="E1089" s="31" t="s">
        <v>85</v>
      </c>
      <c r="F1089" s="37">
        <v>4.1E7</v>
      </c>
    </row>
    <row r="1090" ht="15.75" customHeight="1">
      <c r="A1090" s="36" t="str">
        <f t="shared" si="1"/>
        <v>Benin-Africa2006</v>
      </c>
      <c r="B1090" s="36" t="s">
        <v>75</v>
      </c>
      <c r="C1090" s="37">
        <v>1.22E8</v>
      </c>
      <c r="D1090" s="36" t="s">
        <v>93</v>
      </c>
      <c r="E1090" s="31" t="s">
        <v>85</v>
      </c>
      <c r="F1090" s="37">
        <v>7.1E7</v>
      </c>
    </row>
    <row r="1091" ht="15.75" customHeight="1">
      <c r="A1091" s="36" t="str">
        <f t="shared" si="1"/>
        <v>Eritrea-Africa2006</v>
      </c>
      <c r="B1091" s="36" t="s">
        <v>75</v>
      </c>
      <c r="C1091" s="37">
        <v>6.0E7</v>
      </c>
      <c r="D1091" s="36" t="s">
        <v>107</v>
      </c>
      <c r="E1091" s="31" t="s">
        <v>85</v>
      </c>
      <c r="F1091" s="36"/>
    </row>
    <row r="1092" ht="15.75" customHeight="1">
      <c r="A1092" s="36" t="str">
        <f t="shared" si="1"/>
        <v>Sierra Leone-Africa2006</v>
      </c>
      <c r="B1092" s="36" t="s">
        <v>75</v>
      </c>
      <c r="C1092" s="37">
        <v>2.3E7</v>
      </c>
      <c r="D1092" s="36" t="s">
        <v>132</v>
      </c>
      <c r="E1092" s="31" t="s">
        <v>85</v>
      </c>
      <c r="F1092" s="37">
        <v>1.5E7</v>
      </c>
    </row>
    <row r="1093" ht="15.75" customHeight="1">
      <c r="A1093" s="36" t="str">
        <f t="shared" si="1"/>
        <v>Nigeria-Africa2006</v>
      </c>
      <c r="B1093" s="36" t="s">
        <v>75</v>
      </c>
      <c r="C1093" s="37">
        <v>2.09E8</v>
      </c>
      <c r="D1093" s="36" t="s">
        <v>127</v>
      </c>
      <c r="E1093" s="31" t="s">
        <v>85</v>
      </c>
      <c r="F1093" s="37">
        <v>3.536E9</v>
      </c>
    </row>
    <row r="1094" ht="15.75" customHeight="1">
      <c r="A1094" s="36" t="str">
        <f t="shared" si="1"/>
        <v>Malawi-Africa2006</v>
      </c>
      <c r="B1094" s="36" t="s">
        <v>75</v>
      </c>
      <c r="C1094" s="37">
        <v>4.5E7</v>
      </c>
      <c r="D1094" s="36" t="s">
        <v>119</v>
      </c>
      <c r="E1094" s="31" t="s">
        <v>85</v>
      </c>
      <c r="F1094" s="37">
        <v>8.5E7</v>
      </c>
    </row>
    <row r="1095" ht="15.75" customHeight="1">
      <c r="A1095" s="36" t="str">
        <f t="shared" si="1"/>
        <v>Tanzania-Africa2006</v>
      </c>
      <c r="B1095" s="36" t="s">
        <v>75</v>
      </c>
      <c r="C1095" s="37">
        <v>9.86E8</v>
      </c>
      <c r="D1095" s="36" t="s">
        <v>138</v>
      </c>
      <c r="E1095" s="31" t="s">
        <v>85</v>
      </c>
      <c r="F1095" s="37">
        <v>5.71E8</v>
      </c>
    </row>
    <row r="1096" ht="15.75" customHeight="1">
      <c r="A1096" s="36" t="str">
        <f t="shared" si="1"/>
        <v>Mozambique-Africa2006</v>
      </c>
      <c r="B1096" s="36" t="s">
        <v>75</v>
      </c>
      <c r="C1096" s="37">
        <v>1.45E8</v>
      </c>
      <c r="D1096" s="36" t="s">
        <v>124</v>
      </c>
      <c r="E1096" s="31" t="s">
        <v>85</v>
      </c>
      <c r="F1096" s="37">
        <v>1.96E8</v>
      </c>
    </row>
    <row r="1097" ht="15.75" customHeight="1">
      <c r="A1097" s="36" t="str">
        <f t="shared" si="1"/>
        <v>Zambia-Africa2006</v>
      </c>
      <c r="B1097" s="36" t="s">
        <v>75</v>
      </c>
      <c r="C1097" s="37">
        <v>1.1E8</v>
      </c>
      <c r="D1097" s="36" t="s">
        <v>142</v>
      </c>
      <c r="E1097" s="31" t="s">
        <v>85</v>
      </c>
      <c r="F1097" s="37">
        <v>9.7E7</v>
      </c>
    </row>
    <row r="1098" ht="15.75" customHeight="1">
      <c r="A1098" s="36" t="str">
        <f t="shared" si="1"/>
        <v>Burundi-Africa2006</v>
      </c>
      <c r="B1098" s="36" t="s">
        <v>75</v>
      </c>
      <c r="C1098" s="37">
        <v>1600000.0</v>
      </c>
      <c r="D1098" s="36" t="s">
        <v>96</v>
      </c>
      <c r="E1098" s="31" t="s">
        <v>85</v>
      </c>
      <c r="F1098" s="37">
        <v>1.26E8</v>
      </c>
    </row>
    <row r="1099" ht="15.75" customHeight="1">
      <c r="A1099" s="36" t="str">
        <f t="shared" si="1"/>
        <v>Burkina Faso-Africa2006</v>
      </c>
      <c r="B1099" s="36" t="s">
        <v>75</v>
      </c>
      <c r="C1099" s="37">
        <v>5.5E7</v>
      </c>
      <c r="D1099" s="36" t="s">
        <v>95</v>
      </c>
      <c r="E1099" s="31" t="s">
        <v>85</v>
      </c>
      <c r="F1099" s="37">
        <v>8.4E7</v>
      </c>
    </row>
    <row r="1100" ht="15.75" customHeight="1">
      <c r="A1100" s="36" t="str">
        <f t="shared" si="1"/>
        <v>Gambia, The-Africa2006</v>
      </c>
      <c r="B1100" s="36" t="s">
        <v>75</v>
      </c>
      <c r="C1100" s="37">
        <v>6.9E7</v>
      </c>
      <c r="D1100" s="36" t="s">
        <v>110</v>
      </c>
      <c r="E1100" s="31" t="s">
        <v>85</v>
      </c>
      <c r="F1100" s="37">
        <v>8000000.0</v>
      </c>
    </row>
    <row r="1101" ht="15.75" customHeight="1">
      <c r="A1101" s="36" t="str">
        <f t="shared" si="1"/>
        <v>Congo (Kinshasa)-Africa2006</v>
      </c>
      <c r="B1101" s="36" t="s">
        <v>75</v>
      </c>
      <c r="C1101" s="37">
        <v>3100000.0</v>
      </c>
      <c r="D1101" s="36" t="s">
        <v>102</v>
      </c>
      <c r="E1101" s="31" t="s">
        <v>85</v>
      </c>
      <c r="F1101" s="37">
        <v>9.3E7</v>
      </c>
    </row>
    <row r="1102" ht="15.75" customHeight="1">
      <c r="A1102" s="36" t="str">
        <f t="shared" si="1"/>
        <v>Uganda-Africa2006</v>
      </c>
      <c r="B1102" s="36" t="s">
        <v>75</v>
      </c>
      <c r="C1102" s="37">
        <v>3.47E8</v>
      </c>
      <c r="D1102" s="36" t="s">
        <v>141</v>
      </c>
      <c r="E1102" s="31" t="s">
        <v>85</v>
      </c>
      <c r="F1102" s="37">
        <v>1.96E8</v>
      </c>
    </row>
    <row r="1103" ht="15.75" customHeight="1">
      <c r="A1103" s="36" t="str">
        <f t="shared" si="1"/>
        <v>Somalia-Africa2006</v>
      </c>
      <c r="B1103" s="36" t="s">
        <v>75</v>
      </c>
      <c r="C1103" s="36"/>
      <c r="D1103" s="36" t="s">
        <v>133</v>
      </c>
      <c r="E1103" s="31" t="s">
        <v>85</v>
      </c>
      <c r="F1103" s="36"/>
    </row>
    <row r="1104" ht="15.75" customHeight="1">
      <c r="A1104" s="36" t="str">
        <f t="shared" si="1"/>
        <v>Mali-Africa2006</v>
      </c>
      <c r="B1104" s="36" t="s">
        <v>75</v>
      </c>
      <c r="C1104" s="37">
        <v>1.75E8</v>
      </c>
      <c r="D1104" s="36" t="s">
        <v>120</v>
      </c>
      <c r="E1104" s="31" t="s">
        <v>85</v>
      </c>
      <c r="F1104" s="37">
        <v>1.96E8</v>
      </c>
    </row>
    <row r="1105" ht="15.75" customHeight="1">
      <c r="A1105" s="36" t="str">
        <f t="shared" si="1"/>
        <v>Chad-Africa2006</v>
      </c>
      <c r="B1105" s="36" t="s">
        <v>75</v>
      </c>
      <c r="C1105" s="36"/>
      <c r="D1105" s="36" t="s">
        <v>99</v>
      </c>
      <c r="E1105" s="31" t="s">
        <v>85</v>
      </c>
      <c r="F1105" s="36"/>
    </row>
    <row r="1106" ht="15.75" customHeight="1">
      <c r="A1106" s="36" t="str">
        <f t="shared" si="1"/>
        <v>Angola-Africa2006</v>
      </c>
      <c r="B1106" s="36" t="s">
        <v>75</v>
      </c>
      <c r="C1106" s="37">
        <v>9.1E7</v>
      </c>
      <c r="D1106" s="36" t="s">
        <v>92</v>
      </c>
      <c r="E1106" s="31" t="s">
        <v>85</v>
      </c>
      <c r="F1106" s="37">
        <v>3.93E8</v>
      </c>
    </row>
    <row r="1107" ht="15.75" customHeight="1">
      <c r="A1107" s="36" t="str">
        <f t="shared" si="1"/>
        <v>Niger-Africa2006</v>
      </c>
      <c r="B1107" s="36" t="s">
        <v>75</v>
      </c>
      <c r="C1107" s="37">
        <v>3.9E7</v>
      </c>
      <c r="D1107" s="36" t="s">
        <v>126</v>
      </c>
      <c r="E1107" s="31" t="s">
        <v>85</v>
      </c>
      <c r="F1107" s="37">
        <v>4.2E7</v>
      </c>
    </row>
    <row r="1108" ht="15.75" customHeight="1">
      <c r="A1108" s="36" t="str">
        <f t="shared" si="1"/>
        <v>Mauritius-Africa2007</v>
      </c>
      <c r="B1108" s="36" t="s">
        <v>75</v>
      </c>
      <c r="C1108" s="37">
        <v>1.663E9</v>
      </c>
      <c r="D1108" s="36" t="s">
        <v>122</v>
      </c>
      <c r="E1108" s="31" t="s">
        <v>86</v>
      </c>
      <c r="F1108" s="37">
        <v>3.84E8</v>
      </c>
    </row>
    <row r="1109" ht="15.75" customHeight="1">
      <c r="A1109" s="36" t="str">
        <f t="shared" si="1"/>
        <v>Tunisia-Africa2007</v>
      </c>
      <c r="B1109" s="36" t="s">
        <v>75</v>
      </c>
      <c r="C1109" s="37">
        <v>3.373E9</v>
      </c>
      <c r="D1109" s="36" t="s">
        <v>140</v>
      </c>
      <c r="E1109" s="31" t="s">
        <v>86</v>
      </c>
      <c r="F1109" s="37">
        <v>5.3E8</v>
      </c>
    </row>
    <row r="1110" ht="15.75" customHeight="1">
      <c r="A1110" s="36" t="str">
        <f t="shared" si="1"/>
        <v>Seychelles-Africa2007</v>
      </c>
      <c r="B1110" s="36" t="s">
        <v>75</v>
      </c>
      <c r="C1110" s="37">
        <v>6.0E7</v>
      </c>
      <c r="D1110" s="36" t="s">
        <v>131</v>
      </c>
      <c r="E1110" s="31" t="s">
        <v>86</v>
      </c>
      <c r="F1110" s="37">
        <v>1.1E7</v>
      </c>
    </row>
    <row r="1111" ht="15.75" customHeight="1">
      <c r="A1111" s="36" t="str">
        <f t="shared" si="1"/>
        <v>Morocco-Africa2007</v>
      </c>
      <c r="B1111" s="36" t="s">
        <v>75</v>
      </c>
      <c r="C1111" s="37">
        <v>8.307E9</v>
      </c>
      <c r="D1111" s="36" t="s">
        <v>123</v>
      </c>
      <c r="E1111" s="31" t="s">
        <v>86</v>
      </c>
      <c r="F1111" s="37">
        <v>1.418E9</v>
      </c>
    </row>
    <row r="1112" ht="15.75" customHeight="1">
      <c r="A1112" s="36" t="str">
        <f t="shared" si="1"/>
        <v>South Africa-Africa2007</v>
      </c>
      <c r="B1112" s="36" t="s">
        <v>75</v>
      </c>
      <c r="C1112" s="37">
        <v>1.0226E10</v>
      </c>
      <c r="D1112" s="36" t="s">
        <v>134</v>
      </c>
      <c r="E1112" s="31" t="s">
        <v>86</v>
      </c>
      <c r="F1112" s="37">
        <v>6.103E9</v>
      </c>
    </row>
    <row r="1113" ht="15.75" customHeight="1">
      <c r="A1113" s="36" t="str">
        <f t="shared" si="1"/>
        <v>Algeria-Africa2007</v>
      </c>
      <c r="B1113" s="36" t="s">
        <v>75</v>
      </c>
      <c r="C1113" s="37">
        <v>3.32E8</v>
      </c>
      <c r="D1113" s="36" t="s">
        <v>74</v>
      </c>
      <c r="E1113" s="31" t="s">
        <v>86</v>
      </c>
      <c r="F1113" s="37">
        <v>5.04E8</v>
      </c>
    </row>
    <row r="1114" ht="15.75" customHeight="1">
      <c r="A1114" s="36" t="str">
        <f t="shared" si="1"/>
        <v>Libya-Africa2007</v>
      </c>
      <c r="B1114" s="36" t="s">
        <v>75</v>
      </c>
      <c r="C1114" s="37">
        <v>9.9E7</v>
      </c>
      <c r="D1114" s="36" t="s">
        <v>117</v>
      </c>
      <c r="E1114" s="31" t="s">
        <v>86</v>
      </c>
      <c r="F1114" s="37">
        <v>1.01E9</v>
      </c>
    </row>
    <row r="1115" ht="15.75" customHeight="1">
      <c r="A1115" s="36" t="str">
        <f t="shared" si="1"/>
        <v>Egypt-Africa2007</v>
      </c>
      <c r="B1115" s="36" t="s">
        <v>75</v>
      </c>
      <c r="C1115" s="37">
        <v>1.0327E10</v>
      </c>
      <c r="D1115" s="36" t="s">
        <v>105</v>
      </c>
      <c r="E1115" s="31" t="s">
        <v>86</v>
      </c>
      <c r="F1115" s="37">
        <v>2.886E9</v>
      </c>
    </row>
    <row r="1116" ht="15.75" customHeight="1">
      <c r="A1116" s="36" t="str">
        <f t="shared" si="1"/>
        <v>Botswana-Africa2007</v>
      </c>
      <c r="B1116" s="36" t="s">
        <v>75</v>
      </c>
      <c r="C1116" s="37">
        <v>5.48E8</v>
      </c>
      <c r="D1116" s="36" t="s">
        <v>94</v>
      </c>
      <c r="E1116" s="31" t="s">
        <v>86</v>
      </c>
      <c r="F1116" s="37">
        <v>2.84E8</v>
      </c>
    </row>
    <row r="1117" ht="15.75" customHeight="1">
      <c r="A1117" s="36" t="str">
        <f t="shared" si="1"/>
        <v>Lesotho-Africa2007</v>
      </c>
      <c r="B1117" s="36" t="s">
        <v>75</v>
      </c>
      <c r="C1117" s="37">
        <v>3.1E7</v>
      </c>
      <c r="D1117" s="36" t="s">
        <v>115</v>
      </c>
      <c r="E1117" s="31" t="s">
        <v>86</v>
      </c>
      <c r="F1117" s="37">
        <v>2.76E8</v>
      </c>
    </row>
    <row r="1118" ht="15.75" customHeight="1">
      <c r="A1118" s="36" t="str">
        <f t="shared" si="1"/>
        <v>Namibia-Africa2007</v>
      </c>
      <c r="B1118" s="36" t="s">
        <v>75</v>
      </c>
      <c r="C1118" s="37">
        <v>5.42E8</v>
      </c>
      <c r="D1118" s="36" t="s">
        <v>125</v>
      </c>
      <c r="E1118" s="31" t="s">
        <v>86</v>
      </c>
      <c r="F1118" s="37">
        <v>1.32E8</v>
      </c>
    </row>
    <row r="1119" ht="15.75" customHeight="1">
      <c r="A1119" s="36" t="str">
        <f t="shared" si="1"/>
        <v>Djibouti-Africa2007</v>
      </c>
      <c r="B1119" s="36" t="s">
        <v>75</v>
      </c>
      <c r="C1119" s="37">
        <v>6800000.0</v>
      </c>
      <c r="D1119" s="36" t="s">
        <v>104</v>
      </c>
      <c r="E1119" s="31" t="s">
        <v>86</v>
      </c>
      <c r="F1119" s="37">
        <v>1.42E7</v>
      </c>
    </row>
    <row r="1120" ht="15.75" customHeight="1">
      <c r="A1120" s="36" t="str">
        <f t="shared" si="1"/>
        <v>Swaziland-Africa2007</v>
      </c>
      <c r="B1120" s="36" t="s">
        <v>75</v>
      </c>
      <c r="C1120" s="37">
        <v>3.2E7</v>
      </c>
      <c r="D1120" s="36" t="s">
        <v>137</v>
      </c>
      <c r="E1120" s="31" t="s">
        <v>86</v>
      </c>
      <c r="F1120" s="37">
        <v>6.3E7</v>
      </c>
    </row>
    <row r="1121" ht="15.75" customHeight="1">
      <c r="A1121" s="36" t="str">
        <f t="shared" si="1"/>
        <v>Zimbabwe-Africa2007</v>
      </c>
      <c r="B1121" s="36" t="s">
        <v>75</v>
      </c>
      <c r="C1121" s="37">
        <v>3.65E8</v>
      </c>
      <c r="D1121" s="36" t="s">
        <v>143</v>
      </c>
      <c r="E1121" s="31" t="s">
        <v>86</v>
      </c>
      <c r="F1121" s="36"/>
    </row>
    <row r="1122" ht="15.75" customHeight="1">
      <c r="A1122" s="36" t="str">
        <f t="shared" si="1"/>
        <v>Ghana-Africa2007</v>
      </c>
      <c r="B1122" s="36" t="s">
        <v>75</v>
      </c>
      <c r="C1122" s="37">
        <v>9.9E8</v>
      </c>
      <c r="D1122" s="36" t="s">
        <v>111</v>
      </c>
      <c r="E1122" s="31" t="s">
        <v>86</v>
      </c>
      <c r="F1122" s="37">
        <v>8.16E8</v>
      </c>
    </row>
    <row r="1123" ht="15.75" customHeight="1">
      <c r="A1123" s="36" t="str">
        <f t="shared" si="1"/>
        <v>Gabon-Africa2007</v>
      </c>
      <c r="B1123" s="36" t="s">
        <v>75</v>
      </c>
      <c r="C1123" s="36"/>
      <c r="D1123" s="36" t="s">
        <v>109</v>
      </c>
      <c r="E1123" s="31" t="s">
        <v>86</v>
      </c>
      <c r="F1123" s="36"/>
    </row>
    <row r="1124" ht="15.75" customHeight="1">
      <c r="A1124" s="36" t="str">
        <f t="shared" si="1"/>
        <v>Central African Republic-Africa2007</v>
      </c>
      <c r="B1124" s="36" t="s">
        <v>75</v>
      </c>
      <c r="C1124" s="37">
        <v>1.08E7</v>
      </c>
      <c r="D1124" s="36" t="s">
        <v>98</v>
      </c>
      <c r="E1124" s="31" t="s">
        <v>86</v>
      </c>
      <c r="F1124" s="37">
        <v>5.4E7</v>
      </c>
    </row>
    <row r="1125" ht="15.75" customHeight="1">
      <c r="A1125" s="36" t="str">
        <f t="shared" si="1"/>
        <v>Cote d'Ivoire-Africa2007</v>
      </c>
      <c r="B1125" s="36" t="s">
        <v>75</v>
      </c>
      <c r="C1125" s="37">
        <v>1.15E8</v>
      </c>
      <c r="D1125" s="36" t="s">
        <v>103</v>
      </c>
      <c r="E1125" s="31" t="s">
        <v>86</v>
      </c>
      <c r="F1125" s="37">
        <v>6.06E8</v>
      </c>
    </row>
    <row r="1126" ht="15.75" customHeight="1">
      <c r="A1126" s="36" t="str">
        <f t="shared" si="1"/>
        <v>Sudan-Africa2007</v>
      </c>
      <c r="B1126" s="36" t="s">
        <v>75</v>
      </c>
      <c r="C1126" s="37">
        <v>2.62E8</v>
      </c>
      <c r="D1126" s="36" t="s">
        <v>136</v>
      </c>
      <c r="E1126" s="31" t="s">
        <v>86</v>
      </c>
      <c r="F1126" s="37">
        <v>1.477E9</v>
      </c>
    </row>
    <row r="1127" ht="15.75" customHeight="1">
      <c r="A1127" s="36" t="str">
        <f t="shared" si="1"/>
        <v>Mauritania-Africa2007</v>
      </c>
      <c r="B1127" s="36" t="s">
        <v>75</v>
      </c>
      <c r="C1127" s="36"/>
      <c r="D1127" s="36" t="s">
        <v>121</v>
      </c>
      <c r="E1127" s="31" t="s">
        <v>86</v>
      </c>
      <c r="F1127" s="36"/>
    </row>
    <row r="1128" ht="15.75" customHeight="1">
      <c r="A1128" s="36" t="str">
        <f t="shared" si="1"/>
        <v>Ethiopia-Africa2007</v>
      </c>
      <c r="B1128" s="36" t="s">
        <v>75</v>
      </c>
      <c r="C1128" s="37">
        <v>7.9E8</v>
      </c>
      <c r="D1128" s="36" t="s">
        <v>108</v>
      </c>
      <c r="E1128" s="31" t="s">
        <v>86</v>
      </c>
      <c r="F1128" s="37">
        <v>1.07E8</v>
      </c>
    </row>
    <row r="1129" ht="15.75" customHeight="1">
      <c r="A1129" s="36" t="str">
        <f t="shared" si="1"/>
        <v>Madagascar-Africa2007</v>
      </c>
      <c r="B1129" s="36" t="s">
        <v>75</v>
      </c>
      <c r="C1129" s="37">
        <v>5.06E8</v>
      </c>
      <c r="D1129" s="36" t="s">
        <v>118</v>
      </c>
      <c r="E1129" s="31" t="s">
        <v>86</v>
      </c>
      <c r="F1129" s="37">
        <v>9.4E7</v>
      </c>
    </row>
    <row r="1130" ht="15.75" customHeight="1">
      <c r="A1130" s="36" t="str">
        <f t="shared" si="1"/>
        <v>Equatorial Guinea-Africa2007</v>
      </c>
      <c r="B1130" s="36" t="s">
        <v>75</v>
      </c>
      <c r="C1130" s="36"/>
      <c r="D1130" s="36" t="s">
        <v>106</v>
      </c>
      <c r="E1130" s="31" t="s">
        <v>86</v>
      </c>
      <c r="F1130" s="36"/>
    </row>
    <row r="1131" ht="15.75" customHeight="1">
      <c r="A1131" s="36" t="str">
        <f t="shared" si="1"/>
        <v>Togo-Africa2007</v>
      </c>
      <c r="B1131" s="36" t="s">
        <v>75</v>
      </c>
      <c r="C1131" s="37">
        <v>3.8E7</v>
      </c>
      <c r="D1131" s="36" t="s">
        <v>139</v>
      </c>
      <c r="E1131" s="31" t="s">
        <v>86</v>
      </c>
      <c r="F1131" s="37">
        <v>5.9E7</v>
      </c>
    </row>
    <row r="1132" ht="15.75" customHeight="1">
      <c r="A1132" s="36" t="str">
        <f t="shared" si="1"/>
        <v>Kenya-Africa2007</v>
      </c>
      <c r="B1132" s="36" t="s">
        <v>75</v>
      </c>
      <c r="C1132" s="37">
        <v>1.514E9</v>
      </c>
      <c r="D1132" s="36" t="s">
        <v>114</v>
      </c>
      <c r="E1132" s="31" t="s">
        <v>86</v>
      </c>
      <c r="F1132" s="37">
        <v>2.65E8</v>
      </c>
    </row>
    <row r="1133" ht="15.75" customHeight="1">
      <c r="A1133" s="36" t="str">
        <f t="shared" si="1"/>
        <v>Rwanda-Africa2007</v>
      </c>
      <c r="B1133" s="36" t="s">
        <v>75</v>
      </c>
      <c r="C1133" s="37">
        <v>1.77E8</v>
      </c>
      <c r="D1133" s="36" t="s">
        <v>128</v>
      </c>
      <c r="E1133" s="31" t="s">
        <v>86</v>
      </c>
      <c r="F1133" s="37">
        <v>9.8E7</v>
      </c>
    </row>
    <row r="1134" ht="15.75" customHeight="1">
      <c r="A1134" s="36" t="str">
        <f t="shared" si="1"/>
        <v>Sao Tome and Principe-Africa2007</v>
      </c>
      <c r="B1134" s="36" t="s">
        <v>75</v>
      </c>
      <c r="C1134" s="37">
        <v>5000000.0</v>
      </c>
      <c r="D1134" s="36" t="s">
        <v>129</v>
      </c>
      <c r="E1134" s="31" t="s">
        <v>86</v>
      </c>
      <c r="F1134" s="37">
        <v>700000.0</v>
      </c>
    </row>
    <row r="1135" ht="15.75" customHeight="1">
      <c r="A1135" s="36" t="str">
        <f t="shared" si="1"/>
        <v>South Sudan-Africa2007</v>
      </c>
      <c r="B1135" s="36" t="s">
        <v>75</v>
      </c>
      <c r="C1135" s="36"/>
      <c r="D1135" s="36" t="s">
        <v>135</v>
      </c>
      <c r="E1135" s="31" t="s">
        <v>86</v>
      </c>
      <c r="F1135" s="36"/>
    </row>
    <row r="1136" ht="15.75" customHeight="1">
      <c r="A1136" s="36" t="str">
        <f t="shared" si="1"/>
        <v>Guinea-Africa2007</v>
      </c>
      <c r="B1136" s="36" t="s">
        <v>75</v>
      </c>
      <c r="C1136" s="37">
        <v>1100000.0</v>
      </c>
      <c r="D1136" s="36" t="s">
        <v>112</v>
      </c>
      <c r="E1136" s="31" t="s">
        <v>86</v>
      </c>
      <c r="F1136" s="37">
        <v>9.6E7</v>
      </c>
    </row>
    <row r="1137" ht="15.75" customHeight="1">
      <c r="A1137" s="36" t="str">
        <f t="shared" si="1"/>
        <v>Congo (Brazzaville)-Africa2007</v>
      </c>
      <c r="B1137" s="36" t="s">
        <v>75</v>
      </c>
      <c r="C1137" s="37">
        <v>5.4E7</v>
      </c>
      <c r="D1137" s="36" t="s">
        <v>101</v>
      </c>
      <c r="E1137" s="31" t="s">
        <v>86</v>
      </c>
      <c r="F1137" s="37">
        <v>1.68E8</v>
      </c>
    </row>
    <row r="1138" ht="15.75" customHeight="1">
      <c r="A1138" s="36" t="str">
        <f t="shared" si="1"/>
        <v>Liberia-Africa2007</v>
      </c>
      <c r="B1138" s="36" t="s">
        <v>75</v>
      </c>
      <c r="C1138" s="37">
        <v>1.31E8</v>
      </c>
      <c r="D1138" s="36" t="s">
        <v>116</v>
      </c>
      <c r="E1138" s="31" t="s">
        <v>86</v>
      </c>
      <c r="F1138" s="37">
        <v>4.8E7</v>
      </c>
    </row>
    <row r="1139" ht="15.75" customHeight="1">
      <c r="A1139" s="36" t="str">
        <f t="shared" si="1"/>
        <v>Benin-Africa2007</v>
      </c>
      <c r="B1139" s="36" t="s">
        <v>75</v>
      </c>
      <c r="C1139" s="37">
        <v>2.06E8</v>
      </c>
      <c r="D1139" s="36" t="s">
        <v>93</v>
      </c>
      <c r="E1139" s="31" t="s">
        <v>86</v>
      </c>
      <c r="F1139" s="37">
        <v>1.07E8</v>
      </c>
    </row>
    <row r="1140" ht="15.75" customHeight="1">
      <c r="A1140" s="36" t="str">
        <f t="shared" si="1"/>
        <v>Comoros-Africa2007</v>
      </c>
      <c r="B1140" s="36" t="s">
        <v>75</v>
      </c>
      <c r="C1140" s="37">
        <v>3.0E7</v>
      </c>
      <c r="D1140" s="36" t="s">
        <v>100</v>
      </c>
      <c r="E1140" s="31" t="s">
        <v>86</v>
      </c>
      <c r="F1140" s="37">
        <v>1.5E7</v>
      </c>
    </row>
    <row r="1141" ht="15.75" customHeight="1">
      <c r="A1141" s="36" t="str">
        <f t="shared" si="1"/>
        <v>Senegal-Africa2007</v>
      </c>
      <c r="B1141" s="36" t="s">
        <v>75</v>
      </c>
      <c r="C1141" s="37">
        <v>6.22E8</v>
      </c>
      <c r="D1141" s="36" t="s">
        <v>130</v>
      </c>
      <c r="E1141" s="31" t="s">
        <v>86</v>
      </c>
      <c r="F1141" s="37">
        <v>3.52E8</v>
      </c>
    </row>
    <row r="1142" ht="15.75" customHeight="1">
      <c r="A1142" s="36" t="str">
        <f t="shared" si="1"/>
        <v>Sierra Leone-Africa2007</v>
      </c>
      <c r="B1142" s="36" t="s">
        <v>75</v>
      </c>
      <c r="C1142" s="37">
        <v>2.2E7</v>
      </c>
      <c r="D1142" s="36" t="s">
        <v>132</v>
      </c>
      <c r="E1142" s="31" t="s">
        <v>86</v>
      </c>
      <c r="F1142" s="37">
        <v>1.7E7</v>
      </c>
    </row>
    <row r="1143" ht="15.75" customHeight="1">
      <c r="A1143" s="36" t="str">
        <f t="shared" si="1"/>
        <v>Cameroon-Africa2007</v>
      </c>
      <c r="B1143" s="36" t="s">
        <v>75</v>
      </c>
      <c r="C1143" s="37">
        <v>2.54E8</v>
      </c>
      <c r="D1143" s="36" t="s">
        <v>97</v>
      </c>
      <c r="E1143" s="31" t="s">
        <v>86</v>
      </c>
      <c r="F1143" s="37">
        <v>4.66E8</v>
      </c>
    </row>
    <row r="1144" ht="15.75" customHeight="1">
      <c r="A1144" s="36" t="str">
        <f t="shared" si="1"/>
        <v>Guinea-Bissau-Africa2007</v>
      </c>
      <c r="B1144" s="36" t="s">
        <v>75</v>
      </c>
      <c r="C1144" s="37">
        <v>2.84E7</v>
      </c>
      <c r="D1144" s="36" t="s">
        <v>113</v>
      </c>
      <c r="E1144" s="31" t="s">
        <v>86</v>
      </c>
      <c r="F1144" s="37">
        <v>4.07E7</v>
      </c>
    </row>
    <row r="1145" ht="15.75" customHeight="1">
      <c r="A1145" s="36" t="str">
        <f t="shared" si="1"/>
        <v>Eritrea-Africa2007</v>
      </c>
      <c r="B1145" s="36" t="s">
        <v>75</v>
      </c>
      <c r="C1145" s="37">
        <v>6.1E7</v>
      </c>
      <c r="D1145" s="36" t="s">
        <v>107</v>
      </c>
      <c r="E1145" s="31" t="s">
        <v>86</v>
      </c>
      <c r="F1145" s="36"/>
    </row>
    <row r="1146" ht="15.75" customHeight="1">
      <c r="A1146" s="36" t="str">
        <f t="shared" si="1"/>
        <v>Nigeria-Africa2007</v>
      </c>
      <c r="B1146" s="36" t="s">
        <v>75</v>
      </c>
      <c r="C1146" s="37">
        <v>3.37E8</v>
      </c>
      <c r="D1146" s="36" t="s">
        <v>127</v>
      </c>
      <c r="E1146" s="31" t="s">
        <v>86</v>
      </c>
      <c r="F1146" s="37">
        <v>6.664E9</v>
      </c>
    </row>
    <row r="1147" ht="15.75" customHeight="1">
      <c r="A1147" s="36" t="str">
        <f t="shared" si="1"/>
        <v>Malawi-Africa2007</v>
      </c>
      <c r="B1147" s="36" t="s">
        <v>75</v>
      </c>
      <c r="C1147" s="37">
        <v>4.3E7</v>
      </c>
      <c r="D1147" s="36" t="s">
        <v>119</v>
      </c>
      <c r="E1147" s="31" t="s">
        <v>86</v>
      </c>
      <c r="F1147" s="37">
        <v>7.9E7</v>
      </c>
    </row>
    <row r="1148" ht="15.75" customHeight="1">
      <c r="A1148" s="36" t="str">
        <f t="shared" si="1"/>
        <v>Tanzania-Africa2007</v>
      </c>
      <c r="B1148" s="36" t="s">
        <v>75</v>
      </c>
      <c r="C1148" s="37">
        <v>1.215E9</v>
      </c>
      <c r="D1148" s="36" t="s">
        <v>138</v>
      </c>
      <c r="E1148" s="31" t="s">
        <v>86</v>
      </c>
      <c r="F1148" s="37">
        <v>6.16E8</v>
      </c>
    </row>
    <row r="1149" ht="15.75" customHeight="1">
      <c r="A1149" s="36" t="str">
        <f t="shared" si="1"/>
        <v>Mozambique-Africa2007</v>
      </c>
      <c r="B1149" s="36" t="s">
        <v>75</v>
      </c>
      <c r="C1149" s="37">
        <v>1.82E8</v>
      </c>
      <c r="D1149" s="36" t="s">
        <v>124</v>
      </c>
      <c r="E1149" s="31" t="s">
        <v>86</v>
      </c>
      <c r="F1149" s="37">
        <v>2.09E8</v>
      </c>
    </row>
    <row r="1150" ht="15.75" customHeight="1">
      <c r="A1150" s="36" t="str">
        <f t="shared" si="1"/>
        <v>Zambia-Africa2007</v>
      </c>
      <c r="B1150" s="36" t="s">
        <v>75</v>
      </c>
      <c r="C1150" s="37">
        <v>1.38E8</v>
      </c>
      <c r="D1150" s="36" t="s">
        <v>142</v>
      </c>
      <c r="E1150" s="31" t="s">
        <v>86</v>
      </c>
      <c r="F1150" s="37">
        <v>9.8E7</v>
      </c>
    </row>
    <row r="1151" ht="15.75" customHeight="1">
      <c r="A1151" s="36" t="str">
        <f t="shared" si="1"/>
        <v>Burundi-Africa2007</v>
      </c>
      <c r="B1151" s="36" t="s">
        <v>75</v>
      </c>
      <c r="C1151" s="37">
        <v>2300000.0</v>
      </c>
      <c r="D1151" s="36" t="s">
        <v>96</v>
      </c>
      <c r="E1151" s="31" t="s">
        <v>86</v>
      </c>
      <c r="F1151" s="37">
        <v>1.06E8</v>
      </c>
    </row>
    <row r="1152" ht="15.75" customHeight="1">
      <c r="A1152" s="36" t="str">
        <f t="shared" si="1"/>
        <v>Burkina Faso-Africa2007</v>
      </c>
      <c r="B1152" s="36" t="s">
        <v>75</v>
      </c>
      <c r="C1152" s="37">
        <v>6.1E7</v>
      </c>
      <c r="D1152" s="36" t="s">
        <v>95</v>
      </c>
      <c r="E1152" s="31" t="s">
        <v>86</v>
      </c>
      <c r="F1152" s="37">
        <v>9.3E7</v>
      </c>
    </row>
    <row r="1153" ht="15.75" customHeight="1">
      <c r="A1153" s="36" t="str">
        <f t="shared" si="1"/>
        <v>Gambia, The-Africa2007</v>
      </c>
      <c r="B1153" s="36" t="s">
        <v>75</v>
      </c>
      <c r="C1153" s="37">
        <v>8.7E7</v>
      </c>
      <c r="D1153" s="36" t="s">
        <v>110</v>
      </c>
      <c r="E1153" s="31" t="s">
        <v>86</v>
      </c>
      <c r="F1153" s="37">
        <v>8000000.0</v>
      </c>
    </row>
    <row r="1154" ht="15.75" customHeight="1">
      <c r="A1154" s="36" t="str">
        <f t="shared" si="1"/>
        <v>Congo (Kinshasa)-Africa2007</v>
      </c>
      <c r="B1154" s="36" t="s">
        <v>75</v>
      </c>
      <c r="C1154" s="37">
        <v>700000.0</v>
      </c>
      <c r="D1154" s="36" t="s">
        <v>102</v>
      </c>
      <c r="E1154" s="31" t="s">
        <v>86</v>
      </c>
      <c r="F1154" s="37">
        <v>1.09E8</v>
      </c>
    </row>
    <row r="1155" ht="15.75" customHeight="1">
      <c r="A1155" s="36" t="str">
        <f t="shared" si="1"/>
        <v>Somalia-Africa2007</v>
      </c>
      <c r="B1155" s="36" t="s">
        <v>75</v>
      </c>
      <c r="C1155" s="36"/>
      <c r="D1155" s="36" t="s">
        <v>133</v>
      </c>
      <c r="E1155" s="31" t="s">
        <v>86</v>
      </c>
      <c r="F1155" s="36"/>
    </row>
    <row r="1156" ht="15.75" customHeight="1">
      <c r="A1156" s="36" t="str">
        <f t="shared" si="1"/>
        <v>Uganda-Africa2007</v>
      </c>
      <c r="B1156" s="36" t="s">
        <v>75</v>
      </c>
      <c r="C1156" s="37">
        <v>4.02E8</v>
      </c>
      <c r="D1156" s="36" t="s">
        <v>141</v>
      </c>
      <c r="E1156" s="31" t="s">
        <v>86</v>
      </c>
      <c r="F1156" s="37">
        <v>2.2E8</v>
      </c>
    </row>
    <row r="1157" ht="15.75" customHeight="1">
      <c r="A1157" s="36" t="str">
        <f t="shared" si="1"/>
        <v>Angola-Africa2007</v>
      </c>
      <c r="B1157" s="36" t="s">
        <v>75</v>
      </c>
      <c r="C1157" s="37">
        <v>2.36E8</v>
      </c>
      <c r="D1157" s="36" t="s">
        <v>92</v>
      </c>
      <c r="E1157" s="31" t="s">
        <v>86</v>
      </c>
      <c r="F1157" s="37">
        <v>4.73E8</v>
      </c>
    </row>
    <row r="1158" ht="15.75" customHeight="1">
      <c r="A1158" s="36" t="str">
        <f t="shared" si="1"/>
        <v>Mali-Africa2007</v>
      </c>
      <c r="B1158" s="36" t="s">
        <v>75</v>
      </c>
      <c r="C1158" s="37">
        <v>2.27E8</v>
      </c>
      <c r="D1158" s="36" t="s">
        <v>120</v>
      </c>
      <c r="E1158" s="31" t="s">
        <v>86</v>
      </c>
      <c r="F1158" s="37">
        <v>2.01E8</v>
      </c>
    </row>
    <row r="1159" ht="15.75" customHeight="1">
      <c r="A1159" s="36" t="str">
        <f t="shared" si="1"/>
        <v>Chad-Africa2007</v>
      </c>
      <c r="B1159" s="36" t="s">
        <v>75</v>
      </c>
      <c r="C1159" s="36"/>
      <c r="D1159" s="36" t="s">
        <v>99</v>
      </c>
      <c r="E1159" s="31" t="s">
        <v>86</v>
      </c>
      <c r="F1159" s="36"/>
    </row>
    <row r="1160" ht="15.75" customHeight="1">
      <c r="A1160" s="36" t="str">
        <f t="shared" si="1"/>
        <v>Niger-Africa2007</v>
      </c>
      <c r="B1160" s="36" t="s">
        <v>75</v>
      </c>
      <c r="C1160" s="37">
        <v>4.4E7</v>
      </c>
      <c r="D1160" s="36" t="s">
        <v>126</v>
      </c>
      <c r="E1160" s="31" t="s">
        <v>86</v>
      </c>
      <c r="F1160" s="37">
        <v>4.8E7</v>
      </c>
    </row>
    <row r="1161" ht="15.75" customHeight="1">
      <c r="A1161" s="36" t="str">
        <f t="shared" si="1"/>
        <v>Mauritius-Africa2008</v>
      </c>
      <c r="B1161" s="36" t="s">
        <v>75</v>
      </c>
      <c r="C1161" s="37">
        <v>1.823E9</v>
      </c>
      <c r="D1161" s="36" t="s">
        <v>122</v>
      </c>
      <c r="E1161" s="31" t="s">
        <v>87</v>
      </c>
      <c r="F1161" s="37">
        <v>4.89E8</v>
      </c>
    </row>
    <row r="1162" ht="15.75" customHeight="1">
      <c r="A1162" s="36" t="str">
        <f t="shared" si="1"/>
        <v>Seychelles-Africa2008</v>
      </c>
      <c r="B1162" s="36" t="s">
        <v>75</v>
      </c>
      <c r="C1162" s="37">
        <v>4.6E7</v>
      </c>
      <c r="D1162" s="36" t="s">
        <v>131</v>
      </c>
      <c r="E1162" s="31" t="s">
        <v>87</v>
      </c>
      <c r="F1162" s="37">
        <v>7000000.0</v>
      </c>
    </row>
    <row r="1163" ht="15.75" customHeight="1">
      <c r="A1163" s="36" t="str">
        <f t="shared" si="1"/>
        <v>Tunisia-Africa2008</v>
      </c>
      <c r="B1163" s="36" t="s">
        <v>75</v>
      </c>
      <c r="C1163" s="37">
        <v>3.909E9</v>
      </c>
      <c r="D1163" s="36" t="s">
        <v>140</v>
      </c>
      <c r="E1163" s="31" t="s">
        <v>87</v>
      </c>
      <c r="F1163" s="37">
        <v>5.55E8</v>
      </c>
    </row>
    <row r="1164" ht="15.75" customHeight="1">
      <c r="A1164" s="36" t="str">
        <f t="shared" si="1"/>
        <v>Morocco-Africa2008</v>
      </c>
      <c r="B1164" s="36" t="s">
        <v>75</v>
      </c>
      <c r="C1164" s="37">
        <v>8.885E9</v>
      </c>
      <c r="D1164" s="36" t="s">
        <v>123</v>
      </c>
      <c r="E1164" s="31" t="s">
        <v>87</v>
      </c>
      <c r="F1164" s="37">
        <v>1.91E9</v>
      </c>
    </row>
    <row r="1165" ht="15.75" customHeight="1">
      <c r="A1165" s="36" t="str">
        <f t="shared" si="1"/>
        <v>South Africa-Africa2008</v>
      </c>
      <c r="B1165" s="36" t="s">
        <v>75</v>
      </c>
      <c r="C1165" s="37">
        <v>9.178E9</v>
      </c>
      <c r="D1165" s="36" t="s">
        <v>134</v>
      </c>
      <c r="E1165" s="31" t="s">
        <v>87</v>
      </c>
      <c r="F1165" s="37">
        <v>6.905E9</v>
      </c>
    </row>
    <row r="1166" ht="15.75" customHeight="1">
      <c r="A1166" s="36" t="str">
        <f t="shared" si="1"/>
        <v>Libya-Africa2008</v>
      </c>
      <c r="B1166" s="36" t="s">
        <v>75</v>
      </c>
      <c r="C1166" s="37">
        <v>9.9E7</v>
      </c>
      <c r="D1166" s="36" t="s">
        <v>117</v>
      </c>
      <c r="E1166" s="31" t="s">
        <v>87</v>
      </c>
      <c r="F1166" s="37">
        <v>1.339E9</v>
      </c>
    </row>
    <row r="1167" ht="15.75" customHeight="1">
      <c r="A1167" s="36" t="str">
        <f t="shared" si="1"/>
        <v>Egypt-Africa2008</v>
      </c>
      <c r="B1167" s="36" t="s">
        <v>75</v>
      </c>
      <c r="C1167" s="37">
        <v>1.2104E10</v>
      </c>
      <c r="D1167" s="36" t="s">
        <v>105</v>
      </c>
      <c r="E1167" s="31" t="s">
        <v>87</v>
      </c>
      <c r="F1167" s="37">
        <v>3.39E9</v>
      </c>
    </row>
    <row r="1168" ht="15.75" customHeight="1">
      <c r="A1168" s="36" t="str">
        <f t="shared" si="1"/>
        <v>Algeria-Africa2008</v>
      </c>
      <c r="B1168" s="36" t="s">
        <v>75</v>
      </c>
      <c r="C1168" s="37">
        <v>4.74E8</v>
      </c>
      <c r="D1168" s="36" t="s">
        <v>74</v>
      </c>
      <c r="E1168" s="31" t="s">
        <v>87</v>
      </c>
      <c r="F1168" s="37">
        <v>6.17E8</v>
      </c>
    </row>
    <row r="1169" ht="15.75" customHeight="1">
      <c r="A1169" s="36" t="str">
        <f t="shared" si="1"/>
        <v>Botswana-Africa2008</v>
      </c>
      <c r="B1169" s="36" t="s">
        <v>75</v>
      </c>
      <c r="C1169" s="37">
        <v>5.9E7</v>
      </c>
      <c r="D1169" s="36" t="s">
        <v>94</v>
      </c>
      <c r="E1169" s="31" t="s">
        <v>87</v>
      </c>
      <c r="F1169" s="37">
        <v>5.4E7</v>
      </c>
    </row>
    <row r="1170" ht="15.75" customHeight="1">
      <c r="A1170" s="36" t="str">
        <f t="shared" si="1"/>
        <v>Lesotho-Africa2008</v>
      </c>
      <c r="B1170" s="36" t="s">
        <v>75</v>
      </c>
      <c r="C1170" s="37">
        <v>3.0E7</v>
      </c>
      <c r="D1170" s="36" t="s">
        <v>115</v>
      </c>
      <c r="E1170" s="31" t="s">
        <v>87</v>
      </c>
      <c r="F1170" s="37">
        <v>2.48E8</v>
      </c>
    </row>
    <row r="1171" ht="15.75" customHeight="1">
      <c r="A1171" s="36" t="str">
        <f t="shared" si="1"/>
        <v>Namibia-Africa2008</v>
      </c>
      <c r="B1171" s="36" t="s">
        <v>75</v>
      </c>
      <c r="C1171" s="37">
        <v>4.84E8</v>
      </c>
      <c r="D1171" s="36" t="s">
        <v>125</v>
      </c>
      <c r="E1171" s="31" t="s">
        <v>87</v>
      </c>
      <c r="F1171" s="37">
        <v>1.14E8</v>
      </c>
    </row>
    <row r="1172" ht="15.75" customHeight="1">
      <c r="A1172" s="36" t="str">
        <f t="shared" si="1"/>
        <v>Djibouti-Africa2008</v>
      </c>
      <c r="B1172" s="36" t="s">
        <v>75</v>
      </c>
      <c r="C1172" s="37">
        <v>7800000.0</v>
      </c>
      <c r="D1172" s="36" t="s">
        <v>104</v>
      </c>
      <c r="E1172" s="31" t="s">
        <v>87</v>
      </c>
      <c r="F1172" s="37">
        <v>1.55E7</v>
      </c>
    </row>
    <row r="1173" ht="15.75" customHeight="1">
      <c r="A1173" s="36" t="str">
        <f t="shared" si="1"/>
        <v>Swaziland-Africa2008</v>
      </c>
      <c r="B1173" s="36" t="s">
        <v>75</v>
      </c>
      <c r="C1173" s="37">
        <v>2.6E7</v>
      </c>
      <c r="D1173" s="36" t="s">
        <v>137</v>
      </c>
      <c r="E1173" s="31" t="s">
        <v>87</v>
      </c>
      <c r="F1173" s="37">
        <v>5.9E7</v>
      </c>
    </row>
    <row r="1174" ht="15.75" customHeight="1">
      <c r="A1174" s="36" t="str">
        <f t="shared" si="1"/>
        <v>Zimbabwe-Africa2008</v>
      </c>
      <c r="B1174" s="36" t="s">
        <v>75</v>
      </c>
      <c r="C1174" s="37">
        <v>2.94E8</v>
      </c>
      <c r="D1174" s="36" t="s">
        <v>143</v>
      </c>
      <c r="E1174" s="31" t="s">
        <v>87</v>
      </c>
      <c r="F1174" s="36"/>
    </row>
    <row r="1175" ht="15.75" customHeight="1">
      <c r="A1175" s="36" t="str">
        <f t="shared" si="1"/>
        <v>Ghana-Africa2008</v>
      </c>
      <c r="B1175" s="36" t="s">
        <v>75</v>
      </c>
      <c r="C1175" s="37">
        <v>9.7E8</v>
      </c>
      <c r="D1175" s="36" t="s">
        <v>111</v>
      </c>
      <c r="E1175" s="31" t="s">
        <v>87</v>
      </c>
      <c r="F1175" s="37">
        <v>8.7E8</v>
      </c>
    </row>
    <row r="1176" ht="15.75" customHeight="1">
      <c r="A1176" s="36" t="str">
        <f t="shared" si="1"/>
        <v>Gabon-Africa2008</v>
      </c>
      <c r="B1176" s="36" t="s">
        <v>75</v>
      </c>
      <c r="C1176" s="36"/>
      <c r="D1176" s="36" t="s">
        <v>109</v>
      </c>
      <c r="E1176" s="31" t="s">
        <v>87</v>
      </c>
      <c r="F1176" s="36"/>
    </row>
    <row r="1177" ht="15.75" customHeight="1">
      <c r="A1177" s="36" t="str">
        <f t="shared" si="1"/>
        <v>Central African Republic-Africa2008</v>
      </c>
      <c r="B1177" s="36" t="s">
        <v>75</v>
      </c>
      <c r="C1177" s="37">
        <v>1.18E7</v>
      </c>
      <c r="D1177" s="36" t="s">
        <v>98</v>
      </c>
      <c r="E1177" s="31" t="s">
        <v>87</v>
      </c>
      <c r="F1177" s="37">
        <v>5.6E7</v>
      </c>
    </row>
    <row r="1178" ht="15.75" customHeight="1">
      <c r="A1178" s="36" t="str">
        <f t="shared" si="1"/>
        <v>Cote d'Ivoire-Africa2008</v>
      </c>
      <c r="B1178" s="36" t="s">
        <v>75</v>
      </c>
      <c r="C1178" s="37">
        <v>1.29E8</v>
      </c>
      <c r="D1178" s="36" t="s">
        <v>103</v>
      </c>
      <c r="E1178" s="31" t="s">
        <v>87</v>
      </c>
      <c r="F1178" s="37">
        <v>6.12E8</v>
      </c>
    </row>
    <row r="1179" ht="15.75" customHeight="1">
      <c r="A1179" s="36" t="str">
        <f t="shared" si="1"/>
        <v>Ethiopia-Africa2008</v>
      </c>
      <c r="B1179" s="36" t="s">
        <v>75</v>
      </c>
      <c r="C1179" s="37">
        <v>1.184E9</v>
      </c>
      <c r="D1179" s="36" t="s">
        <v>108</v>
      </c>
      <c r="E1179" s="31" t="s">
        <v>87</v>
      </c>
      <c r="F1179" s="37">
        <v>1.56E8</v>
      </c>
    </row>
    <row r="1180" ht="15.75" customHeight="1">
      <c r="A1180" s="36" t="str">
        <f t="shared" si="1"/>
        <v>Mauritania-Africa2008</v>
      </c>
      <c r="B1180" s="36" t="s">
        <v>75</v>
      </c>
      <c r="C1180" s="36"/>
      <c r="D1180" s="36" t="s">
        <v>121</v>
      </c>
      <c r="E1180" s="31" t="s">
        <v>87</v>
      </c>
      <c r="F1180" s="36"/>
    </row>
    <row r="1181" ht="15.75" customHeight="1">
      <c r="A1181" s="36" t="str">
        <f t="shared" si="1"/>
        <v>Sudan-Africa2008</v>
      </c>
      <c r="B1181" s="36" t="s">
        <v>75</v>
      </c>
      <c r="C1181" s="37">
        <v>3.31E8</v>
      </c>
      <c r="D1181" s="36" t="s">
        <v>136</v>
      </c>
      <c r="E1181" s="31" t="s">
        <v>87</v>
      </c>
      <c r="F1181" s="37">
        <v>1.188E9</v>
      </c>
    </row>
    <row r="1182" ht="15.75" customHeight="1">
      <c r="A1182" s="36" t="str">
        <f t="shared" si="1"/>
        <v>Madagascar-Africa2008</v>
      </c>
      <c r="B1182" s="36" t="s">
        <v>75</v>
      </c>
      <c r="C1182" s="37">
        <v>6.2E8</v>
      </c>
      <c r="D1182" s="36" t="s">
        <v>118</v>
      </c>
      <c r="E1182" s="31" t="s">
        <v>87</v>
      </c>
      <c r="F1182" s="37">
        <v>1.43E8</v>
      </c>
    </row>
    <row r="1183" ht="15.75" customHeight="1">
      <c r="A1183" s="36" t="str">
        <f t="shared" si="1"/>
        <v>Equatorial Guinea-Africa2008</v>
      </c>
      <c r="B1183" s="36" t="s">
        <v>75</v>
      </c>
      <c r="C1183" s="36"/>
      <c r="D1183" s="36" t="s">
        <v>106</v>
      </c>
      <c r="E1183" s="31" t="s">
        <v>87</v>
      </c>
      <c r="F1183" s="36"/>
    </row>
    <row r="1184" ht="15.75" customHeight="1">
      <c r="A1184" s="36" t="str">
        <f t="shared" si="1"/>
        <v>Sao Tome and Principe-Africa2008</v>
      </c>
      <c r="B1184" s="36" t="s">
        <v>75</v>
      </c>
      <c r="C1184" s="37">
        <v>7700000.0</v>
      </c>
      <c r="D1184" s="36" t="s">
        <v>129</v>
      </c>
      <c r="E1184" s="31" t="s">
        <v>87</v>
      </c>
      <c r="F1184" s="37">
        <v>300000.0</v>
      </c>
    </row>
    <row r="1185" ht="15.75" customHeight="1">
      <c r="A1185" s="36" t="str">
        <f t="shared" si="1"/>
        <v>South Sudan-Africa2008</v>
      </c>
      <c r="B1185" s="36" t="s">
        <v>75</v>
      </c>
      <c r="C1185" s="36"/>
      <c r="D1185" s="36" t="s">
        <v>135</v>
      </c>
      <c r="E1185" s="31" t="s">
        <v>87</v>
      </c>
      <c r="F1185" s="36"/>
    </row>
    <row r="1186" ht="15.75" customHeight="1">
      <c r="A1186" s="36" t="str">
        <f t="shared" si="1"/>
        <v>Togo-Africa2008</v>
      </c>
      <c r="B1186" s="36" t="s">
        <v>75</v>
      </c>
      <c r="C1186" s="37">
        <v>4.4E7</v>
      </c>
      <c r="D1186" s="36" t="s">
        <v>139</v>
      </c>
      <c r="E1186" s="31" t="s">
        <v>87</v>
      </c>
      <c r="F1186" s="37">
        <v>6.8E7</v>
      </c>
    </row>
    <row r="1187" ht="15.75" customHeight="1">
      <c r="A1187" s="36" t="str">
        <f t="shared" si="1"/>
        <v>Kenya-Africa2008</v>
      </c>
      <c r="B1187" s="36" t="s">
        <v>75</v>
      </c>
      <c r="C1187" s="37">
        <v>1.398E9</v>
      </c>
      <c r="D1187" s="36" t="s">
        <v>114</v>
      </c>
      <c r="E1187" s="31" t="s">
        <v>87</v>
      </c>
      <c r="F1187" s="37">
        <v>2.66E8</v>
      </c>
    </row>
    <row r="1188" ht="15.75" customHeight="1">
      <c r="A1188" s="36" t="str">
        <f t="shared" si="1"/>
        <v>Liberia-Africa2008</v>
      </c>
      <c r="B1188" s="36" t="s">
        <v>75</v>
      </c>
      <c r="C1188" s="37">
        <v>1.58E8</v>
      </c>
      <c r="D1188" s="36" t="s">
        <v>116</v>
      </c>
      <c r="E1188" s="31" t="s">
        <v>87</v>
      </c>
      <c r="F1188" s="37">
        <v>5.8E7</v>
      </c>
    </row>
    <row r="1189" ht="15.75" customHeight="1">
      <c r="A1189" s="36" t="str">
        <f t="shared" si="1"/>
        <v>Comoros-Africa2008</v>
      </c>
      <c r="B1189" s="36" t="s">
        <v>75</v>
      </c>
      <c r="C1189" s="37">
        <v>3.7E7</v>
      </c>
      <c r="D1189" s="36" t="s">
        <v>100</v>
      </c>
      <c r="E1189" s="31" t="s">
        <v>87</v>
      </c>
      <c r="F1189" s="37">
        <v>1.5E7</v>
      </c>
    </row>
    <row r="1190" ht="15.75" customHeight="1">
      <c r="A1190" s="36" t="str">
        <f t="shared" si="1"/>
        <v>Rwanda-Africa2008</v>
      </c>
      <c r="B1190" s="36" t="s">
        <v>75</v>
      </c>
      <c r="C1190" s="37">
        <v>2.24E8</v>
      </c>
      <c r="D1190" s="36" t="s">
        <v>128</v>
      </c>
      <c r="E1190" s="31" t="s">
        <v>87</v>
      </c>
      <c r="F1190" s="37">
        <v>1.46E8</v>
      </c>
    </row>
    <row r="1191" ht="15.75" customHeight="1">
      <c r="A1191" s="36" t="str">
        <f t="shared" si="1"/>
        <v>Cameroon-Africa2008</v>
      </c>
      <c r="B1191" s="36" t="s">
        <v>75</v>
      </c>
      <c r="C1191" s="37">
        <v>1.67E8</v>
      </c>
      <c r="D1191" s="36" t="s">
        <v>97</v>
      </c>
      <c r="E1191" s="31" t="s">
        <v>87</v>
      </c>
      <c r="F1191" s="37">
        <v>5.63E8</v>
      </c>
    </row>
    <row r="1192" ht="15.75" customHeight="1">
      <c r="A1192" s="36" t="str">
        <f t="shared" si="1"/>
        <v>Guinea-Bissau-Africa2008</v>
      </c>
      <c r="B1192" s="36" t="s">
        <v>75</v>
      </c>
      <c r="C1192" s="37">
        <v>3.82E7</v>
      </c>
      <c r="D1192" s="36" t="s">
        <v>113</v>
      </c>
      <c r="E1192" s="31" t="s">
        <v>87</v>
      </c>
      <c r="F1192" s="37">
        <v>4.61E7</v>
      </c>
    </row>
    <row r="1193" ht="15.75" customHeight="1">
      <c r="A1193" s="36" t="str">
        <f t="shared" si="1"/>
        <v>Guinea-Africa2008</v>
      </c>
      <c r="B1193" s="36" t="s">
        <v>75</v>
      </c>
      <c r="C1193" s="37">
        <v>2400000.0</v>
      </c>
      <c r="D1193" s="36" t="s">
        <v>112</v>
      </c>
      <c r="E1193" s="31" t="s">
        <v>87</v>
      </c>
      <c r="F1193" s="37">
        <v>3.0E7</v>
      </c>
    </row>
    <row r="1194" ht="15.75" customHeight="1">
      <c r="A1194" s="36" t="str">
        <f t="shared" si="1"/>
        <v>Congo (Brazzaville)-Africa2008</v>
      </c>
      <c r="B1194" s="36" t="s">
        <v>75</v>
      </c>
      <c r="C1194" s="36"/>
      <c r="D1194" s="36" t="s">
        <v>101</v>
      </c>
      <c r="E1194" s="31" t="s">
        <v>87</v>
      </c>
      <c r="F1194" s="36"/>
    </row>
    <row r="1195" ht="15.75" customHeight="1">
      <c r="A1195" s="36" t="str">
        <f t="shared" si="1"/>
        <v>Benin-Africa2008</v>
      </c>
      <c r="B1195" s="36" t="s">
        <v>75</v>
      </c>
      <c r="C1195" s="37">
        <v>2.36E8</v>
      </c>
      <c r="D1195" s="36" t="s">
        <v>93</v>
      </c>
      <c r="E1195" s="31" t="s">
        <v>87</v>
      </c>
      <c r="F1195" s="37">
        <v>1.02E8</v>
      </c>
    </row>
    <row r="1196" ht="15.75" customHeight="1">
      <c r="A1196" s="36" t="str">
        <f t="shared" si="1"/>
        <v>Eritrea-Africa2008</v>
      </c>
      <c r="B1196" s="36" t="s">
        <v>75</v>
      </c>
      <c r="C1196" s="37">
        <v>4.6E7</v>
      </c>
      <c r="D1196" s="36" t="s">
        <v>107</v>
      </c>
      <c r="E1196" s="31" t="s">
        <v>87</v>
      </c>
      <c r="F1196" s="36"/>
    </row>
    <row r="1197" ht="15.75" customHeight="1">
      <c r="A1197" s="36" t="str">
        <f t="shared" si="1"/>
        <v>Senegal-Africa2008</v>
      </c>
      <c r="B1197" s="36" t="s">
        <v>75</v>
      </c>
      <c r="C1197" s="37">
        <v>6.37E8</v>
      </c>
      <c r="D1197" s="36" t="s">
        <v>130</v>
      </c>
      <c r="E1197" s="31" t="s">
        <v>87</v>
      </c>
      <c r="F1197" s="37">
        <v>2.76E8</v>
      </c>
    </row>
    <row r="1198" ht="15.75" customHeight="1">
      <c r="A1198" s="36" t="str">
        <f t="shared" si="1"/>
        <v>Sierra Leone-Africa2008</v>
      </c>
      <c r="B1198" s="36" t="s">
        <v>75</v>
      </c>
      <c r="C1198" s="37">
        <v>3.4E7</v>
      </c>
      <c r="D1198" s="36" t="s">
        <v>132</v>
      </c>
      <c r="E1198" s="31" t="s">
        <v>87</v>
      </c>
      <c r="F1198" s="37">
        <v>2.4E7</v>
      </c>
    </row>
    <row r="1199" ht="15.75" customHeight="1">
      <c r="A1199" s="36" t="str">
        <f t="shared" si="1"/>
        <v>Tanzania-Africa2008</v>
      </c>
      <c r="B1199" s="36" t="s">
        <v>75</v>
      </c>
      <c r="C1199" s="37">
        <v>1.293E9</v>
      </c>
      <c r="D1199" s="36" t="s">
        <v>138</v>
      </c>
      <c r="E1199" s="31" t="s">
        <v>87</v>
      </c>
      <c r="F1199" s="37">
        <v>7.46E8</v>
      </c>
    </row>
    <row r="1200" ht="15.75" customHeight="1">
      <c r="A1200" s="36" t="str">
        <f t="shared" si="1"/>
        <v>Mozambique-Africa2008</v>
      </c>
      <c r="B1200" s="36" t="s">
        <v>75</v>
      </c>
      <c r="C1200" s="37">
        <v>2.13E8</v>
      </c>
      <c r="D1200" s="36" t="s">
        <v>124</v>
      </c>
      <c r="E1200" s="31" t="s">
        <v>87</v>
      </c>
      <c r="F1200" s="37">
        <v>2.35E8</v>
      </c>
    </row>
    <row r="1201" ht="15.75" customHeight="1">
      <c r="A1201" s="36" t="str">
        <f t="shared" si="1"/>
        <v>Nigeria-Africa2008</v>
      </c>
      <c r="B1201" s="36" t="s">
        <v>75</v>
      </c>
      <c r="C1201" s="37">
        <v>9.59E8</v>
      </c>
      <c r="D1201" s="36" t="s">
        <v>127</v>
      </c>
      <c r="E1201" s="31" t="s">
        <v>87</v>
      </c>
      <c r="F1201" s="37">
        <v>1.1009E10</v>
      </c>
    </row>
    <row r="1202" ht="15.75" customHeight="1">
      <c r="A1202" s="36" t="str">
        <f t="shared" si="1"/>
        <v>Malawi-Africa2008</v>
      </c>
      <c r="B1202" s="36" t="s">
        <v>75</v>
      </c>
      <c r="C1202" s="37">
        <v>4.3E7</v>
      </c>
      <c r="D1202" s="36" t="s">
        <v>119</v>
      </c>
      <c r="E1202" s="31" t="s">
        <v>87</v>
      </c>
      <c r="F1202" s="37">
        <v>8.6E7</v>
      </c>
    </row>
    <row r="1203" ht="15.75" customHeight="1">
      <c r="A1203" s="36" t="str">
        <f t="shared" si="1"/>
        <v>Zambia-Africa2008</v>
      </c>
      <c r="B1203" s="36" t="s">
        <v>75</v>
      </c>
      <c r="C1203" s="37">
        <v>1.48E8</v>
      </c>
      <c r="D1203" s="36" t="s">
        <v>142</v>
      </c>
      <c r="E1203" s="31" t="s">
        <v>87</v>
      </c>
      <c r="F1203" s="37">
        <v>1.07E8</v>
      </c>
    </row>
    <row r="1204" ht="15.75" customHeight="1">
      <c r="A1204" s="36" t="str">
        <f t="shared" si="1"/>
        <v>Burkina Faso-Africa2008</v>
      </c>
      <c r="B1204" s="36" t="s">
        <v>75</v>
      </c>
      <c r="C1204" s="37">
        <v>8.2E7</v>
      </c>
      <c r="D1204" s="36" t="s">
        <v>95</v>
      </c>
      <c r="E1204" s="31" t="s">
        <v>87</v>
      </c>
      <c r="F1204" s="37">
        <v>1.1E8</v>
      </c>
    </row>
    <row r="1205" ht="15.75" customHeight="1">
      <c r="A1205" s="36" t="str">
        <f t="shared" si="1"/>
        <v>Gambia, The-Africa2008</v>
      </c>
      <c r="B1205" s="36" t="s">
        <v>75</v>
      </c>
      <c r="C1205" s="37">
        <v>8.0E7</v>
      </c>
      <c r="D1205" s="36" t="s">
        <v>110</v>
      </c>
      <c r="E1205" s="31" t="s">
        <v>87</v>
      </c>
      <c r="F1205" s="37">
        <v>8000000.0</v>
      </c>
    </row>
    <row r="1206" ht="15.75" customHeight="1">
      <c r="A1206" s="36" t="str">
        <f t="shared" si="1"/>
        <v>Congo (Kinshasa)-Africa2008</v>
      </c>
      <c r="B1206" s="36" t="s">
        <v>75</v>
      </c>
      <c r="C1206" s="37">
        <v>700000.0</v>
      </c>
      <c r="D1206" s="36" t="s">
        <v>102</v>
      </c>
      <c r="E1206" s="31" t="s">
        <v>87</v>
      </c>
      <c r="F1206" s="37">
        <v>1.27E8</v>
      </c>
    </row>
    <row r="1207" ht="15.75" customHeight="1">
      <c r="A1207" s="36" t="str">
        <f t="shared" si="1"/>
        <v>Burundi-Africa2008</v>
      </c>
      <c r="B1207" s="36" t="s">
        <v>75</v>
      </c>
      <c r="C1207" s="37">
        <v>1600000.0</v>
      </c>
      <c r="D1207" s="36" t="s">
        <v>96</v>
      </c>
      <c r="E1207" s="31" t="s">
        <v>87</v>
      </c>
      <c r="F1207" s="37">
        <v>1.51E8</v>
      </c>
    </row>
    <row r="1208" ht="15.75" customHeight="1">
      <c r="A1208" s="36" t="str">
        <f t="shared" si="1"/>
        <v>Somalia-Africa2008</v>
      </c>
      <c r="B1208" s="36" t="s">
        <v>75</v>
      </c>
      <c r="C1208" s="36"/>
      <c r="D1208" s="36" t="s">
        <v>133</v>
      </c>
      <c r="E1208" s="31" t="s">
        <v>87</v>
      </c>
      <c r="F1208" s="36"/>
    </row>
    <row r="1209" ht="15.75" customHeight="1">
      <c r="A1209" s="36" t="str">
        <f t="shared" si="1"/>
        <v>Uganda-Africa2008</v>
      </c>
      <c r="B1209" s="36" t="s">
        <v>75</v>
      </c>
      <c r="C1209" s="37">
        <v>5.36E8</v>
      </c>
      <c r="D1209" s="36" t="s">
        <v>141</v>
      </c>
      <c r="E1209" s="31" t="s">
        <v>87</v>
      </c>
      <c r="F1209" s="37">
        <v>3.15E8</v>
      </c>
    </row>
    <row r="1210" ht="15.75" customHeight="1">
      <c r="A1210" s="36" t="str">
        <f t="shared" si="1"/>
        <v>Chad-Africa2008</v>
      </c>
      <c r="B1210" s="36" t="s">
        <v>75</v>
      </c>
      <c r="C1210" s="36"/>
      <c r="D1210" s="36" t="s">
        <v>99</v>
      </c>
      <c r="E1210" s="31" t="s">
        <v>87</v>
      </c>
      <c r="F1210" s="36"/>
    </row>
    <row r="1211" ht="15.75" customHeight="1">
      <c r="A1211" s="36" t="str">
        <f t="shared" si="1"/>
        <v>Angola-Africa2008</v>
      </c>
      <c r="B1211" s="36" t="s">
        <v>75</v>
      </c>
      <c r="C1211" s="37">
        <v>2.93E8</v>
      </c>
      <c r="D1211" s="36" t="s">
        <v>92</v>
      </c>
      <c r="E1211" s="31" t="s">
        <v>87</v>
      </c>
      <c r="F1211" s="37">
        <v>4.47E8</v>
      </c>
    </row>
    <row r="1212" ht="15.75" customHeight="1">
      <c r="A1212" s="36" t="str">
        <f t="shared" si="1"/>
        <v>Mali-Africa2008</v>
      </c>
      <c r="B1212" s="36" t="s">
        <v>75</v>
      </c>
      <c r="C1212" s="37">
        <v>2.86E8</v>
      </c>
      <c r="D1212" s="36" t="s">
        <v>120</v>
      </c>
      <c r="E1212" s="31" t="s">
        <v>87</v>
      </c>
      <c r="F1212" s="37">
        <v>2.28E8</v>
      </c>
    </row>
    <row r="1213" ht="15.75" customHeight="1">
      <c r="A1213" s="36" t="str">
        <f t="shared" si="1"/>
        <v>Niger-Africa2008</v>
      </c>
      <c r="B1213" s="36" t="s">
        <v>75</v>
      </c>
      <c r="C1213" s="37">
        <v>8.6E7</v>
      </c>
      <c r="D1213" s="36" t="s">
        <v>126</v>
      </c>
      <c r="E1213" s="31" t="s">
        <v>87</v>
      </c>
      <c r="F1213" s="37">
        <v>9.8E7</v>
      </c>
    </row>
    <row r="1214" ht="15.75" customHeight="1">
      <c r="A1214" s="36" t="str">
        <f t="shared" si="1"/>
        <v>Mauritius-Africa2009</v>
      </c>
      <c r="B1214" s="36" t="s">
        <v>75</v>
      </c>
      <c r="C1214" s="37">
        <v>1.39E9</v>
      </c>
      <c r="D1214" s="36" t="s">
        <v>122</v>
      </c>
      <c r="E1214" s="31" t="s">
        <v>88</v>
      </c>
      <c r="F1214" s="37">
        <v>3.84E8</v>
      </c>
    </row>
    <row r="1215" ht="15.75" customHeight="1">
      <c r="A1215" s="36" t="str">
        <f t="shared" si="1"/>
        <v>Seychelles-Africa2009</v>
      </c>
      <c r="B1215" s="36" t="s">
        <v>75</v>
      </c>
      <c r="C1215" s="37">
        <v>2.7E7</v>
      </c>
      <c r="D1215" s="36" t="s">
        <v>131</v>
      </c>
      <c r="E1215" s="31" t="s">
        <v>88</v>
      </c>
      <c r="F1215" s="37">
        <v>5000000.0</v>
      </c>
    </row>
    <row r="1216" ht="15.75" customHeight="1">
      <c r="A1216" s="36" t="str">
        <f t="shared" si="1"/>
        <v>Tunisia-Africa2009</v>
      </c>
      <c r="B1216" s="36" t="s">
        <v>75</v>
      </c>
      <c r="C1216" s="37">
        <v>3.526E9</v>
      </c>
      <c r="D1216" s="36" t="s">
        <v>140</v>
      </c>
      <c r="E1216" s="31" t="s">
        <v>88</v>
      </c>
      <c r="F1216" s="37">
        <v>4.78E8</v>
      </c>
    </row>
    <row r="1217" ht="15.75" customHeight="1">
      <c r="A1217" s="36" t="str">
        <f t="shared" si="1"/>
        <v>Morocco-Africa2009</v>
      </c>
      <c r="B1217" s="36" t="s">
        <v>75</v>
      </c>
      <c r="C1217" s="37">
        <v>7.98E9</v>
      </c>
      <c r="D1217" s="36" t="s">
        <v>123</v>
      </c>
      <c r="E1217" s="31" t="s">
        <v>88</v>
      </c>
      <c r="F1217" s="37">
        <v>1.713E9</v>
      </c>
    </row>
    <row r="1218" ht="15.75" customHeight="1">
      <c r="A1218" s="36" t="str">
        <f t="shared" si="1"/>
        <v>South Africa-Africa2009</v>
      </c>
      <c r="B1218" s="36" t="s">
        <v>75</v>
      </c>
      <c r="C1218" s="37">
        <v>8.684E9</v>
      </c>
      <c r="D1218" s="36" t="s">
        <v>134</v>
      </c>
      <c r="E1218" s="31" t="s">
        <v>88</v>
      </c>
      <c r="F1218" s="37">
        <v>6.42E9</v>
      </c>
    </row>
    <row r="1219" ht="15.75" customHeight="1">
      <c r="A1219" s="36" t="str">
        <f t="shared" si="1"/>
        <v>Libya-Africa2009</v>
      </c>
      <c r="B1219" s="36" t="s">
        <v>75</v>
      </c>
      <c r="C1219" s="37">
        <v>1.59E8</v>
      </c>
      <c r="D1219" s="36" t="s">
        <v>117</v>
      </c>
      <c r="E1219" s="31" t="s">
        <v>88</v>
      </c>
      <c r="F1219" s="37">
        <v>1.683E9</v>
      </c>
    </row>
    <row r="1220" ht="15.75" customHeight="1">
      <c r="A1220" s="36" t="str">
        <f t="shared" si="1"/>
        <v>Egypt-Africa2009</v>
      </c>
      <c r="B1220" s="36" t="s">
        <v>75</v>
      </c>
      <c r="C1220" s="37">
        <v>1.1757E10</v>
      </c>
      <c r="D1220" s="36" t="s">
        <v>105</v>
      </c>
      <c r="E1220" s="31" t="s">
        <v>88</v>
      </c>
      <c r="F1220" s="37">
        <v>2.941E9</v>
      </c>
    </row>
    <row r="1221" ht="15.75" customHeight="1">
      <c r="A1221" s="36" t="str">
        <f t="shared" si="1"/>
        <v>Algeria-Africa2009</v>
      </c>
      <c r="B1221" s="36" t="s">
        <v>75</v>
      </c>
      <c r="C1221" s="37">
        <v>3.81E8</v>
      </c>
      <c r="D1221" s="36" t="s">
        <v>74</v>
      </c>
      <c r="E1221" s="31" t="s">
        <v>88</v>
      </c>
      <c r="F1221" s="37">
        <v>5.74E8</v>
      </c>
    </row>
    <row r="1222" ht="15.75" customHeight="1">
      <c r="A1222" s="36" t="str">
        <f t="shared" si="1"/>
        <v>Botswana-Africa2009</v>
      </c>
      <c r="B1222" s="36" t="s">
        <v>75</v>
      </c>
      <c r="C1222" s="37">
        <v>5.3E7</v>
      </c>
      <c r="D1222" s="36" t="s">
        <v>94</v>
      </c>
      <c r="E1222" s="31" t="s">
        <v>88</v>
      </c>
      <c r="F1222" s="37">
        <v>8.0E7</v>
      </c>
    </row>
    <row r="1223" ht="15.75" customHeight="1">
      <c r="A1223" s="36" t="str">
        <f t="shared" si="1"/>
        <v>Namibia-Africa2009</v>
      </c>
      <c r="B1223" s="36" t="s">
        <v>75</v>
      </c>
      <c r="C1223" s="37">
        <v>5.11E8</v>
      </c>
      <c r="D1223" s="36" t="s">
        <v>125</v>
      </c>
      <c r="E1223" s="31" t="s">
        <v>88</v>
      </c>
      <c r="F1223" s="37">
        <v>1.2E8</v>
      </c>
    </row>
    <row r="1224" ht="15.75" customHeight="1">
      <c r="A1224" s="36" t="str">
        <f t="shared" si="1"/>
        <v>Lesotho-Africa2009</v>
      </c>
      <c r="B1224" s="36" t="s">
        <v>75</v>
      </c>
      <c r="C1224" s="37">
        <v>3.0E7</v>
      </c>
      <c r="D1224" s="36" t="s">
        <v>115</v>
      </c>
      <c r="E1224" s="31" t="s">
        <v>88</v>
      </c>
      <c r="F1224" s="37">
        <v>2.47E8</v>
      </c>
    </row>
    <row r="1225" ht="15.75" customHeight="1">
      <c r="A1225" s="36" t="str">
        <f t="shared" si="1"/>
        <v>Djibouti-Africa2009</v>
      </c>
      <c r="B1225" s="36" t="s">
        <v>75</v>
      </c>
      <c r="C1225" s="37">
        <v>1.6E7</v>
      </c>
      <c r="D1225" s="36" t="s">
        <v>104</v>
      </c>
      <c r="E1225" s="31" t="s">
        <v>88</v>
      </c>
      <c r="F1225" s="37">
        <v>1.75E7</v>
      </c>
    </row>
    <row r="1226" ht="15.75" customHeight="1">
      <c r="A1226" s="36" t="str">
        <f t="shared" si="1"/>
        <v>Swaziland-Africa2009</v>
      </c>
      <c r="B1226" s="36" t="s">
        <v>75</v>
      </c>
      <c r="C1226" s="37">
        <v>4.0E7</v>
      </c>
      <c r="D1226" s="36" t="s">
        <v>137</v>
      </c>
      <c r="E1226" s="31" t="s">
        <v>88</v>
      </c>
      <c r="F1226" s="37">
        <v>9.8E7</v>
      </c>
    </row>
    <row r="1227" ht="15.75" customHeight="1">
      <c r="A1227" s="36" t="str">
        <f t="shared" si="1"/>
        <v>Zimbabwe-Africa2009</v>
      </c>
      <c r="B1227" s="36" t="s">
        <v>75</v>
      </c>
      <c r="C1227" s="37">
        <v>5.23E8</v>
      </c>
      <c r="D1227" s="36" t="s">
        <v>143</v>
      </c>
      <c r="E1227" s="31" t="s">
        <v>88</v>
      </c>
      <c r="F1227" s="36"/>
    </row>
    <row r="1228" ht="15.75" customHeight="1">
      <c r="A1228" s="36" t="str">
        <f t="shared" si="1"/>
        <v>Ghana-Africa2009</v>
      </c>
      <c r="B1228" s="36" t="s">
        <v>75</v>
      </c>
      <c r="C1228" s="37">
        <v>8.49E8</v>
      </c>
      <c r="D1228" s="36" t="s">
        <v>111</v>
      </c>
      <c r="E1228" s="31" t="s">
        <v>88</v>
      </c>
      <c r="F1228" s="37">
        <v>9.48E8</v>
      </c>
    </row>
    <row r="1229" ht="15.75" customHeight="1">
      <c r="A1229" s="36" t="str">
        <f t="shared" si="1"/>
        <v>Gabon-Africa2009</v>
      </c>
      <c r="B1229" s="36" t="s">
        <v>75</v>
      </c>
      <c r="C1229" s="36"/>
      <c r="D1229" s="36" t="s">
        <v>109</v>
      </c>
      <c r="E1229" s="31" t="s">
        <v>88</v>
      </c>
      <c r="F1229" s="36"/>
    </row>
    <row r="1230" ht="15.75" customHeight="1">
      <c r="A1230" s="36" t="str">
        <f t="shared" si="1"/>
        <v>Central African Republic-Africa2009</v>
      </c>
      <c r="B1230" s="36" t="s">
        <v>75</v>
      </c>
      <c r="C1230" s="37">
        <v>6000000.0</v>
      </c>
      <c r="D1230" s="36" t="s">
        <v>98</v>
      </c>
      <c r="E1230" s="31" t="s">
        <v>88</v>
      </c>
      <c r="F1230" s="37">
        <v>6.1E7</v>
      </c>
    </row>
    <row r="1231" ht="15.75" customHeight="1">
      <c r="A1231" s="36" t="str">
        <f t="shared" si="1"/>
        <v>Ethiopia-Africa2009</v>
      </c>
      <c r="B1231" s="36" t="s">
        <v>75</v>
      </c>
      <c r="C1231" s="37">
        <v>1.119E9</v>
      </c>
      <c r="D1231" s="36" t="s">
        <v>108</v>
      </c>
      <c r="E1231" s="31" t="s">
        <v>88</v>
      </c>
      <c r="F1231" s="37">
        <v>1.39E8</v>
      </c>
    </row>
    <row r="1232" ht="15.75" customHeight="1">
      <c r="A1232" s="36" t="str">
        <f t="shared" si="1"/>
        <v>Sudan-Africa2009</v>
      </c>
      <c r="B1232" s="36" t="s">
        <v>75</v>
      </c>
      <c r="C1232" s="37">
        <v>2.99E8</v>
      </c>
      <c r="D1232" s="36" t="s">
        <v>136</v>
      </c>
      <c r="E1232" s="31" t="s">
        <v>88</v>
      </c>
      <c r="F1232" s="37">
        <v>8.68E8</v>
      </c>
    </row>
    <row r="1233" ht="15.75" customHeight="1">
      <c r="A1233" s="36" t="str">
        <f t="shared" si="1"/>
        <v>Cote d'Ivoire-Africa2009</v>
      </c>
      <c r="B1233" s="36" t="s">
        <v>75</v>
      </c>
      <c r="C1233" s="37">
        <v>1.64E8</v>
      </c>
      <c r="D1233" s="36" t="s">
        <v>103</v>
      </c>
      <c r="E1233" s="31" t="s">
        <v>88</v>
      </c>
      <c r="F1233" s="37">
        <v>5.89E8</v>
      </c>
    </row>
    <row r="1234" ht="15.75" customHeight="1">
      <c r="A1234" s="36" t="str">
        <f t="shared" si="1"/>
        <v>Mauritania-Africa2009</v>
      </c>
      <c r="B1234" s="36" t="s">
        <v>75</v>
      </c>
      <c r="C1234" s="36"/>
      <c r="D1234" s="36" t="s">
        <v>121</v>
      </c>
      <c r="E1234" s="31" t="s">
        <v>88</v>
      </c>
      <c r="F1234" s="36"/>
    </row>
    <row r="1235" ht="15.75" customHeight="1">
      <c r="A1235" s="36" t="str">
        <f t="shared" si="1"/>
        <v>Madagascar-Africa2009</v>
      </c>
      <c r="B1235" s="36" t="s">
        <v>75</v>
      </c>
      <c r="C1235" s="37">
        <v>5.18E8</v>
      </c>
      <c r="D1235" s="36" t="s">
        <v>118</v>
      </c>
      <c r="E1235" s="31" t="s">
        <v>88</v>
      </c>
      <c r="F1235" s="37">
        <v>1.23E8</v>
      </c>
    </row>
    <row r="1236" ht="15.75" customHeight="1">
      <c r="A1236" s="36" t="str">
        <f t="shared" si="1"/>
        <v>Equatorial Guinea-Africa2009</v>
      </c>
      <c r="B1236" s="36" t="s">
        <v>75</v>
      </c>
      <c r="C1236" s="36"/>
      <c r="D1236" s="36" t="s">
        <v>106</v>
      </c>
      <c r="E1236" s="31" t="s">
        <v>88</v>
      </c>
      <c r="F1236" s="36"/>
    </row>
    <row r="1237" ht="15.75" customHeight="1">
      <c r="A1237" s="36" t="str">
        <f t="shared" si="1"/>
        <v>Kenya-Africa2009</v>
      </c>
      <c r="B1237" s="36" t="s">
        <v>75</v>
      </c>
      <c r="C1237" s="37">
        <v>1.124E9</v>
      </c>
      <c r="D1237" s="36" t="s">
        <v>114</v>
      </c>
      <c r="E1237" s="31" t="s">
        <v>88</v>
      </c>
      <c r="F1237" s="37">
        <v>2.27E8</v>
      </c>
    </row>
    <row r="1238" ht="15.75" customHeight="1">
      <c r="A1238" s="36" t="str">
        <f t="shared" si="1"/>
        <v>Rwanda-Africa2009</v>
      </c>
      <c r="B1238" s="36" t="s">
        <v>75</v>
      </c>
      <c r="C1238" s="37">
        <v>2.23E8</v>
      </c>
      <c r="D1238" s="36" t="s">
        <v>128</v>
      </c>
      <c r="E1238" s="31" t="s">
        <v>88</v>
      </c>
      <c r="F1238" s="37">
        <v>1.48E8</v>
      </c>
    </row>
    <row r="1239" ht="15.75" customHeight="1">
      <c r="A1239" s="36" t="str">
        <f t="shared" si="1"/>
        <v>Sao Tome and Principe-Africa2009</v>
      </c>
      <c r="B1239" s="36" t="s">
        <v>75</v>
      </c>
      <c r="C1239" s="37">
        <v>8300000.0</v>
      </c>
      <c r="D1239" s="36" t="s">
        <v>129</v>
      </c>
      <c r="E1239" s="31" t="s">
        <v>88</v>
      </c>
      <c r="F1239" s="37">
        <v>400000.0</v>
      </c>
    </row>
    <row r="1240" ht="15.75" customHeight="1">
      <c r="A1240" s="36" t="str">
        <f t="shared" si="1"/>
        <v>South Sudan-Africa2009</v>
      </c>
      <c r="B1240" s="36" t="s">
        <v>75</v>
      </c>
      <c r="C1240" s="36"/>
      <c r="D1240" s="36" t="s">
        <v>135</v>
      </c>
      <c r="E1240" s="31" t="s">
        <v>88</v>
      </c>
      <c r="F1240" s="36"/>
    </row>
    <row r="1241" ht="15.75" customHeight="1">
      <c r="A1241" s="36" t="str">
        <f t="shared" si="1"/>
        <v>Togo-Africa2009</v>
      </c>
      <c r="B1241" s="36" t="s">
        <v>75</v>
      </c>
      <c r="C1241" s="37">
        <v>7.3E7</v>
      </c>
      <c r="D1241" s="36" t="s">
        <v>139</v>
      </c>
      <c r="E1241" s="31" t="s">
        <v>88</v>
      </c>
      <c r="F1241" s="37">
        <v>9.4E7</v>
      </c>
    </row>
    <row r="1242" ht="15.75" customHeight="1">
      <c r="A1242" s="36" t="str">
        <f t="shared" si="1"/>
        <v>Benin-Africa2009</v>
      </c>
      <c r="B1242" s="36" t="s">
        <v>75</v>
      </c>
      <c r="C1242" s="37">
        <v>1.31E8</v>
      </c>
      <c r="D1242" s="36" t="s">
        <v>93</v>
      </c>
      <c r="E1242" s="31" t="s">
        <v>88</v>
      </c>
      <c r="F1242" s="37">
        <v>8.8E7</v>
      </c>
    </row>
    <row r="1243" ht="15.75" customHeight="1">
      <c r="A1243" s="36" t="str">
        <f t="shared" si="1"/>
        <v>Liberia-Africa2009</v>
      </c>
      <c r="B1243" s="36" t="s">
        <v>75</v>
      </c>
      <c r="C1243" s="37">
        <v>1.23E8</v>
      </c>
      <c r="D1243" s="36" t="s">
        <v>116</v>
      </c>
      <c r="E1243" s="31" t="s">
        <v>88</v>
      </c>
      <c r="F1243" s="37">
        <v>5.1E7</v>
      </c>
    </row>
    <row r="1244" ht="15.75" customHeight="1">
      <c r="A1244" s="36" t="str">
        <f t="shared" si="1"/>
        <v>Comoros-Africa2009</v>
      </c>
      <c r="B1244" s="36" t="s">
        <v>75</v>
      </c>
      <c r="C1244" s="37">
        <v>3.2E7</v>
      </c>
      <c r="D1244" s="36" t="s">
        <v>100</v>
      </c>
      <c r="E1244" s="31" t="s">
        <v>88</v>
      </c>
      <c r="F1244" s="37">
        <v>1.7E7</v>
      </c>
    </row>
    <row r="1245" ht="15.75" customHeight="1">
      <c r="A1245" s="36" t="str">
        <f t="shared" si="1"/>
        <v>Sierra Leone-Africa2009</v>
      </c>
      <c r="B1245" s="36" t="s">
        <v>75</v>
      </c>
      <c r="C1245" s="37">
        <v>2.5E7</v>
      </c>
      <c r="D1245" s="36" t="s">
        <v>132</v>
      </c>
      <c r="E1245" s="31" t="s">
        <v>88</v>
      </c>
      <c r="F1245" s="37">
        <v>2.2E7</v>
      </c>
    </row>
    <row r="1246" ht="15.75" customHeight="1">
      <c r="A1246" s="36" t="str">
        <f t="shared" si="1"/>
        <v>Cameroon-Africa2009</v>
      </c>
      <c r="B1246" s="36" t="s">
        <v>75</v>
      </c>
      <c r="C1246" s="37">
        <v>2.71E8</v>
      </c>
      <c r="D1246" s="36" t="s">
        <v>97</v>
      </c>
      <c r="E1246" s="31" t="s">
        <v>88</v>
      </c>
      <c r="F1246" s="37">
        <v>4.76E8</v>
      </c>
    </row>
    <row r="1247" ht="15.75" customHeight="1">
      <c r="A1247" s="36" t="str">
        <f t="shared" si="1"/>
        <v>Guinea-Bissau-Africa2009</v>
      </c>
      <c r="B1247" s="36" t="s">
        <v>75</v>
      </c>
      <c r="C1247" s="37">
        <v>1.2E7</v>
      </c>
      <c r="D1247" s="36" t="s">
        <v>113</v>
      </c>
      <c r="E1247" s="31" t="s">
        <v>88</v>
      </c>
      <c r="F1247" s="37">
        <v>2.6E7</v>
      </c>
    </row>
    <row r="1248" ht="15.75" customHeight="1">
      <c r="A1248" s="36" t="str">
        <f t="shared" si="1"/>
        <v>Guinea-Africa2009</v>
      </c>
      <c r="B1248" s="36" t="s">
        <v>75</v>
      </c>
      <c r="C1248" s="37">
        <v>4900000.0</v>
      </c>
      <c r="D1248" s="36" t="s">
        <v>112</v>
      </c>
      <c r="E1248" s="31" t="s">
        <v>88</v>
      </c>
      <c r="F1248" s="37">
        <v>2.8E7</v>
      </c>
    </row>
    <row r="1249" ht="15.75" customHeight="1">
      <c r="A1249" s="36" t="str">
        <f t="shared" si="1"/>
        <v>Congo (Brazzaville)-Africa2009</v>
      </c>
      <c r="B1249" s="36" t="s">
        <v>75</v>
      </c>
      <c r="C1249" s="36"/>
      <c r="D1249" s="36" t="s">
        <v>101</v>
      </c>
      <c r="E1249" s="31" t="s">
        <v>88</v>
      </c>
      <c r="F1249" s="36"/>
    </row>
    <row r="1250" ht="15.75" customHeight="1">
      <c r="A1250" s="36" t="str">
        <f t="shared" si="1"/>
        <v>Eritrea-Africa2009</v>
      </c>
      <c r="B1250" s="36" t="s">
        <v>75</v>
      </c>
      <c r="C1250" s="37">
        <v>2.6E7</v>
      </c>
      <c r="D1250" s="36" t="s">
        <v>107</v>
      </c>
      <c r="E1250" s="31" t="s">
        <v>88</v>
      </c>
      <c r="F1250" s="36"/>
    </row>
    <row r="1251" ht="15.75" customHeight="1">
      <c r="A1251" s="36" t="str">
        <f t="shared" si="1"/>
        <v>Senegal-Africa2009</v>
      </c>
      <c r="B1251" s="36" t="s">
        <v>75</v>
      </c>
      <c r="C1251" s="37">
        <v>4.74E8</v>
      </c>
      <c r="D1251" s="36" t="s">
        <v>130</v>
      </c>
      <c r="E1251" s="31" t="s">
        <v>88</v>
      </c>
      <c r="F1251" s="37">
        <v>2.58E8</v>
      </c>
    </row>
    <row r="1252" ht="15.75" customHeight="1">
      <c r="A1252" s="36" t="str">
        <f t="shared" si="1"/>
        <v>Mozambique-Africa2009</v>
      </c>
      <c r="B1252" s="36" t="s">
        <v>75</v>
      </c>
      <c r="C1252" s="37">
        <v>2.17E8</v>
      </c>
      <c r="D1252" s="36" t="s">
        <v>124</v>
      </c>
      <c r="E1252" s="31" t="s">
        <v>88</v>
      </c>
      <c r="F1252" s="37">
        <v>2.47E8</v>
      </c>
    </row>
    <row r="1253" ht="15.75" customHeight="1">
      <c r="A1253" s="36" t="str">
        <f t="shared" si="1"/>
        <v>Malawi-Africa2009</v>
      </c>
      <c r="B1253" s="36" t="s">
        <v>75</v>
      </c>
      <c r="C1253" s="37">
        <v>4.6E7</v>
      </c>
      <c r="D1253" s="36" t="s">
        <v>119</v>
      </c>
      <c r="E1253" s="31" t="s">
        <v>88</v>
      </c>
      <c r="F1253" s="37">
        <v>9.1E7</v>
      </c>
    </row>
    <row r="1254" ht="15.75" customHeight="1">
      <c r="A1254" s="36" t="str">
        <f t="shared" si="1"/>
        <v>Tanzania-Africa2009</v>
      </c>
      <c r="B1254" s="36" t="s">
        <v>75</v>
      </c>
      <c r="C1254" s="37">
        <v>1.192E9</v>
      </c>
      <c r="D1254" s="36" t="s">
        <v>138</v>
      </c>
      <c r="E1254" s="31" t="s">
        <v>88</v>
      </c>
      <c r="F1254" s="37">
        <v>8.06E8</v>
      </c>
    </row>
    <row r="1255" ht="15.75" customHeight="1">
      <c r="A1255" s="36" t="str">
        <f t="shared" si="1"/>
        <v>Nigeria-Africa2009</v>
      </c>
      <c r="B1255" s="36" t="s">
        <v>75</v>
      </c>
      <c r="C1255" s="37">
        <v>7.91E8</v>
      </c>
      <c r="D1255" s="36" t="s">
        <v>127</v>
      </c>
      <c r="E1255" s="31" t="s">
        <v>88</v>
      </c>
      <c r="F1255" s="37">
        <v>6.236E9</v>
      </c>
    </row>
    <row r="1256" ht="15.75" customHeight="1">
      <c r="A1256" s="36" t="str">
        <f t="shared" si="1"/>
        <v>Zambia-Africa2009</v>
      </c>
      <c r="B1256" s="36" t="s">
        <v>75</v>
      </c>
      <c r="C1256" s="37">
        <v>9.8E7</v>
      </c>
      <c r="D1256" s="36" t="s">
        <v>142</v>
      </c>
      <c r="E1256" s="31" t="s">
        <v>88</v>
      </c>
      <c r="F1256" s="37">
        <v>8.3E7</v>
      </c>
    </row>
    <row r="1257" ht="15.75" customHeight="1">
      <c r="A1257" s="36" t="str">
        <f t="shared" si="1"/>
        <v>Burkina Faso-Africa2009</v>
      </c>
      <c r="B1257" s="36" t="s">
        <v>75</v>
      </c>
      <c r="C1257" s="37">
        <v>9.9E7</v>
      </c>
      <c r="D1257" s="36" t="s">
        <v>95</v>
      </c>
      <c r="E1257" s="31" t="s">
        <v>88</v>
      </c>
      <c r="F1257" s="37">
        <v>1.11E8</v>
      </c>
    </row>
    <row r="1258" ht="15.75" customHeight="1">
      <c r="A1258" s="36" t="str">
        <f t="shared" si="1"/>
        <v>Gambia, The-Africa2009</v>
      </c>
      <c r="B1258" s="36" t="s">
        <v>75</v>
      </c>
      <c r="C1258" s="37">
        <v>6.4E7</v>
      </c>
      <c r="D1258" s="36" t="s">
        <v>110</v>
      </c>
      <c r="E1258" s="31" t="s">
        <v>88</v>
      </c>
      <c r="F1258" s="37">
        <v>9000000.0</v>
      </c>
    </row>
    <row r="1259" ht="15.75" customHeight="1">
      <c r="A1259" s="36" t="str">
        <f t="shared" si="1"/>
        <v>Congo (Kinshasa)-Africa2009</v>
      </c>
      <c r="B1259" s="36" t="s">
        <v>75</v>
      </c>
      <c r="C1259" s="37">
        <v>2.4E7</v>
      </c>
      <c r="D1259" s="36" t="s">
        <v>102</v>
      </c>
      <c r="E1259" s="31" t="s">
        <v>88</v>
      </c>
      <c r="F1259" s="37">
        <v>1.21E8</v>
      </c>
    </row>
    <row r="1260" ht="15.75" customHeight="1">
      <c r="A1260" s="36" t="str">
        <f t="shared" si="1"/>
        <v>Burundi-Africa2009</v>
      </c>
      <c r="B1260" s="36" t="s">
        <v>75</v>
      </c>
      <c r="C1260" s="37">
        <v>1700000.0</v>
      </c>
      <c r="D1260" s="36" t="s">
        <v>96</v>
      </c>
      <c r="E1260" s="31" t="s">
        <v>88</v>
      </c>
      <c r="F1260" s="37">
        <v>7.1E7</v>
      </c>
    </row>
    <row r="1261" ht="15.75" customHeight="1">
      <c r="A1261" s="36" t="str">
        <f t="shared" si="1"/>
        <v>Uganda-Africa2009</v>
      </c>
      <c r="B1261" s="36" t="s">
        <v>75</v>
      </c>
      <c r="C1261" s="37">
        <v>6.83E8</v>
      </c>
      <c r="D1261" s="36" t="s">
        <v>141</v>
      </c>
      <c r="E1261" s="31" t="s">
        <v>88</v>
      </c>
      <c r="F1261" s="37">
        <v>3.51E8</v>
      </c>
    </row>
    <row r="1262" ht="15.75" customHeight="1">
      <c r="A1262" s="36" t="str">
        <f t="shared" si="1"/>
        <v>Somalia-Africa2009</v>
      </c>
      <c r="B1262" s="36" t="s">
        <v>75</v>
      </c>
      <c r="C1262" s="36"/>
      <c r="D1262" s="36" t="s">
        <v>133</v>
      </c>
      <c r="E1262" s="31" t="s">
        <v>88</v>
      </c>
      <c r="F1262" s="36"/>
    </row>
    <row r="1263" ht="15.75" customHeight="1">
      <c r="A1263" s="36" t="str">
        <f t="shared" si="1"/>
        <v>Angola-Africa2009</v>
      </c>
      <c r="B1263" s="36" t="s">
        <v>75</v>
      </c>
      <c r="C1263" s="37">
        <v>5.54E8</v>
      </c>
      <c r="D1263" s="36" t="s">
        <v>92</v>
      </c>
      <c r="E1263" s="31" t="s">
        <v>88</v>
      </c>
      <c r="F1263" s="37">
        <v>2.7E8</v>
      </c>
    </row>
    <row r="1264" ht="15.75" customHeight="1">
      <c r="A1264" s="36" t="str">
        <f t="shared" si="1"/>
        <v>Chad-Africa2009</v>
      </c>
      <c r="B1264" s="36" t="s">
        <v>75</v>
      </c>
      <c r="C1264" s="36"/>
      <c r="D1264" s="36" t="s">
        <v>99</v>
      </c>
      <c r="E1264" s="31" t="s">
        <v>88</v>
      </c>
      <c r="F1264" s="36"/>
    </row>
    <row r="1265" ht="15.75" customHeight="1">
      <c r="A1265" s="36" t="str">
        <f t="shared" si="1"/>
        <v>Mali-Africa2009</v>
      </c>
      <c r="B1265" s="36" t="s">
        <v>75</v>
      </c>
      <c r="C1265" s="37">
        <v>2.9E8</v>
      </c>
      <c r="D1265" s="36" t="s">
        <v>120</v>
      </c>
      <c r="E1265" s="31" t="s">
        <v>88</v>
      </c>
      <c r="F1265" s="37">
        <v>2.31E8</v>
      </c>
    </row>
    <row r="1266" ht="15.75" customHeight="1">
      <c r="A1266" s="36" t="str">
        <f t="shared" si="1"/>
        <v>Niger-Africa2009</v>
      </c>
      <c r="B1266" s="36" t="s">
        <v>75</v>
      </c>
      <c r="C1266" s="37">
        <v>6.9E7</v>
      </c>
      <c r="D1266" s="36" t="s">
        <v>126</v>
      </c>
      <c r="E1266" s="31" t="s">
        <v>88</v>
      </c>
      <c r="F1266" s="37">
        <v>8.4E7</v>
      </c>
    </row>
    <row r="1267" ht="15.75" customHeight="1">
      <c r="A1267" s="36" t="str">
        <f t="shared" si="1"/>
        <v>Mauritius-Africa2010</v>
      </c>
      <c r="B1267" s="36" t="s">
        <v>75</v>
      </c>
      <c r="C1267" s="37">
        <v>1.585E9</v>
      </c>
      <c r="D1267" s="36" t="s">
        <v>122</v>
      </c>
      <c r="E1267" s="31" t="s">
        <v>89</v>
      </c>
      <c r="F1267" s="37">
        <v>4.23E8</v>
      </c>
    </row>
    <row r="1268" ht="15.75" customHeight="1">
      <c r="A1268" s="36" t="str">
        <f t="shared" si="1"/>
        <v>Seychelles-Africa2010</v>
      </c>
      <c r="B1268" s="36" t="s">
        <v>75</v>
      </c>
      <c r="C1268" s="37">
        <v>2.9E7</v>
      </c>
      <c r="D1268" s="36" t="s">
        <v>131</v>
      </c>
      <c r="E1268" s="31" t="s">
        <v>89</v>
      </c>
      <c r="F1268" s="37">
        <v>5000000.0</v>
      </c>
    </row>
    <row r="1269" ht="15.75" customHeight="1">
      <c r="A1269" s="36" t="str">
        <f t="shared" si="1"/>
        <v>Tunisia-Africa2010</v>
      </c>
      <c r="B1269" s="36" t="s">
        <v>75</v>
      </c>
      <c r="C1269" s="37">
        <v>3.477E9</v>
      </c>
      <c r="D1269" s="36" t="s">
        <v>140</v>
      </c>
      <c r="E1269" s="31" t="s">
        <v>89</v>
      </c>
      <c r="F1269" s="37">
        <v>6.11E8</v>
      </c>
    </row>
    <row r="1270" ht="15.75" customHeight="1">
      <c r="A1270" s="36" t="str">
        <f t="shared" si="1"/>
        <v>South Africa-Africa2010</v>
      </c>
      <c r="B1270" s="36" t="s">
        <v>75</v>
      </c>
      <c r="C1270" s="37">
        <v>1.0308E10</v>
      </c>
      <c r="D1270" s="36" t="s">
        <v>134</v>
      </c>
      <c r="E1270" s="31" t="s">
        <v>89</v>
      </c>
      <c r="F1270" s="37">
        <v>8.139E9</v>
      </c>
    </row>
    <row r="1271" ht="15.75" customHeight="1">
      <c r="A1271" s="36" t="str">
        <f t="shared" si="1"/>
        <v>Morocco-Africa2010</v>
      </c>
      <c r="B1271" s="36" t="s">
        <v>75</v>
      </c>
      <c r="C1271" s="37">
        <v>8.176E9</v>
      </c>
      <c r="D1271" s="36" t="s">
        <v>123</v>
      </c>
      <c r="E1271" s="31" t="s">
        <v>89</v>
      </c>
      <c r="F1271" s="37">
        <v>1.879E9</v>
      </c>
    </row>
    <row r="1272" ht="15.75" customHeight="1">
      <c r="A1272" s="36" t="str">
        <f t="shared" si="1"/>
        <v>Libya-Africa2010</v>
      </c>
      <c r="B1272" s="36" t="s">
        <v>75</v>
      </c>
      <c r="C1272" s="37">
        <v>1.7E8</v>
      </c>
      <c r="D1272" s="36" t="s">
        <v>117</v>
      </c>
      <c r="E1272" s="31" t="s">
        <v>89</v>
      </c>
      <c r="F1272" s="37">
        <v>2.184E9</v>
      </c>
    </row>
    <row r="1273" ht="15.75" customHeight="1">
      <c r="A1273" s="36" t="str">
        <f t="shared" si="1"/>
        <v>Botswana-Africa2010</v>
      </c>
      <c r="B1273" s="36" t="s">
        <v>75</v>
      </c>
      <c r="C1273" s="37">
        <v>8.0E7</v>
      </c>
      <c r="D1273" s="36" t="s">
        <v>94</v>
      </c>
      <c r="E1273" s="31" t="s">
        <v>89</v>
      </c>
      <c r="F1273" s="37">
        <v>8.9E7</v>
      </c>
    </row>
    <row r="1274" ht="15.75" customHeight="1">
      <c r="A1274" s="36" t="str">
        <f t="shared" si="1"/>
        <v>Egypt-Africa2010</v>
      </c>
      <c r="B1274" s="36" t="s">
        <v>75</v>
      </c>
      <c r="C1274" s="37">
        <v>1.3633E10</v>
      </c>
      <c r="D1274" s="36" t="s">
        <v>105</v>
      </c>
      <c r="E1274" s="31" t="s">
        <v>89</v>
      </c>
      <c r="F1274" s="37">
        <v>2.696E9</v>
      </c>
    </row>
    <row r="1275" ht="15.75" customHeight="1">
      <c r="A1275" s="36" t="str">
        <f t="shared" si="1"/>
        <v>Algeria-Africa2010</v>
      </c>
      <c r="B1275" s="36" t="s">
        <v>75</v>
      </c>
      <c r="C1275" s="37">
        <v>3.23E8</v>
      </c>
      <c r="D1275" s="36" t="s">
        <v>74</v>
      </c>
      <c r="E1275" s="31" t="s">
        <v>89</v>
      </c>
      <c r="F1275" s="37">
        <v>7.37E8</v>
      </c>
    </row>
    <row r="1276" ht="15.75" customHeight="1">
      <c r="A1276" s="36" t="str">
        <f t="shared" si="1"/>
        <v>Namibia-Africa2010</v>
      </c>
      <c r="B1276" s="36" t="s">
        <v>75</v>
      </c>
      <c r="C1276" s="37">
        <v>5.6E8</v>
      </c>
      <c r="D1276" s="36" t="s">
        <v>125</v>
      </c>
      <c r="E1276" s="31" t="s">
        <v>89</v>
      </c>
      <c r="F1276" s="37">
        <v>1.45E8</v>
      </c>
    </row>
    <row r="1277" ht="15.75" customHeight="1">
      <c r="A1277" s="36" t="str">
        <f t="shared" si="1"/>
        <v>Lesotho-Africa2010</v>
      </c>
      <c r="B1277" s="36" t="s">
        <v>75</v>
      </c>
      <c r="C1277" s="37">
        <v>2.5E7</v>
      </c>
      <c r="D1277" s="36" t="s">
        <v>115</v>
      </c>
      <c r="E1277" s="31" t="s">
        <v>89</v>
      </c>
      <c r="F1277" s="37">
        <v>2.78E8</v>
      </c>
    </row>
    <row r="1278" ht="15.75" customHeight="1">
      <c r="A1278" s="36" t="str">
        <f t="shared" si="1"/>
        <v>Djibouti-Africa2010</v>
      </c>
      <c r="B1278" s="36" t="s">
        <v>75</v>
      </c>
      <c r="C1278" s="37">
        <v>1.8E7</v>
      </c>
      <c r="D1278" s="36" t="s">
        <v>104</v>
      </c>
      <c r="E1278" s="31" t="s">
        <v>89</v>
      </c>
      <c r="F1278" s="37">
        <v>2.05E7</v>
      </c>
    </row>
    <row r="1279" ht="15.75" customHeight="1">
      <c r="A1279" s="36" t="str">
        <f t="shared" si="1"/>
        <v>Swaziland-Africa2010</v>
      </c>
      <c r="B1279" s="36" t="s">
        <v>75</v>
      </c>
      <c r="C1279" s="37">
        <v>5.1E7</v>
      </c>
      <c r="D1279" s="36" t="s">
        <v>137</v>
      </c>
      <c r="E1279" s="31" t="s">
        <v>89</v>
      </c>
      <c r="F1279" s="37">
        <v>8.7E7</v>
      </c>
    </row>
    <row r="1280" ht="15.75" customHeight="1">
      <c r="A1280" s="36" t="str">
        <f t="shared" si="1"/>
        <v>Zimbabwe-Africa2010</v>
      </c>
      <c r="B1280" s="36" t="s">
        <v>75</v>
      </c>
      <c r="C1280" s="37">
        <v>6.34E8</v>
      </c>
      <c r="D1280" s="36" t="s">
        <v>143</v>
      </c>
      <c r="E1280" s="31" t="s">
        <v>89</v>
      </c>
      <c r="F1280" s="36"/>
    </row>
    <row r="1281" ht="15.75" customHeight="1">
      <c r="A1281" s="36" t="str">
        <f t="shared" si="1"/>
        <v>Ghana-Africa2010</v>
      </c>
      <c r="B1281" s="36" t="s">
        <v>75</v>
      </c>
      <c r="C1281" s="37">
        <v>7.06E8</v>
      </c>
      <c r="D1281" s="36" t="s">
        <v>111</v>
      </c>
      <c r="E1281" s="31" t="s">
        <v>89</v>
      </c>
      <c r="F1281" s="37">
        <v>8.82E8</v>
      </c>
    </row>
    <row r="1282" ht="15.75" customHeight="1">
      <c r="A1282" s="36" t="str">
        <f t="shared" si="1"/>
        <v>Gabon-Africa2010</v>
      </c>
      <c r="B1282" s="36" t="s">
        <v>75</v>
      </c>
      <c r="C1282" s="36"/>
      <c r="D1282" s="36" t="s">
        <v>109</v>
      </c>
      <c r="E1282" s="31" t="s">
        <v>89</v>
      </c>
      <c r="F1282" s="36"/>
    </row>
    <row r="1283" ht="15.75" customHeight="1">
      <c r="A1283" s="36" t="str">
        <f t="shared" si="1"/>
        <v>Central African Republic-Africa2010</v>
      </c>
      <c r="B1283" s="36" t="s">
        <v>75</v>
      </c>
      <c r="C1283" s="37">
        <v>7200000.0</v>
      </c>
      <c r="D1283" s="36" t="s">
        <v>98</v>
      </c>
      <c r="E1283" s="31" t="s">
        <v>89</v>
      </c>
      <c r="F1283" s="37">
        <v>6.1E7</v>
      </c>
    </row>
    <row r="1284" ht="15.75" customHeight="1">
      <c r="A1284" s="36" t="str">
        <f t="shared" si="1"/>
        <v>Ethiopia-Africa2010</v>
      </c>
      <c r="B1284" s="36" t="s">
        <v>75</v>
      </c>
      <c r="C1284" s="37">
        <v>1.434E9</v>
      </c>
      <c r="D1284" s="36" t="s">
        <v>108</v>
      </c>
      <c r="E1284" s="31" t="s">
        <v>89</v>
      </c>
      <c r="F1284" s="37">
        <v>1.43E8</v>
      </c>
    </row>
    <row r="1285" ht="15.75" customHeight="1">
      <c r="A1285" s="36" t="str">
        <f t="shared" si="1"/>
        <v>Mauritania-Africa2010</v>
      </c>
      <c r="B1285" s="36" t="s">
        <v>75</v>
      </c>
      <c r="C1285" s="36"/>
      <c r="D1285" s="36" t="s">
        <v>121</v>
      </c>
      <c r="E1285" s="31" t="s">
        <v>89</v>
      </c>
      <c r="F1285" s="36"/>
    </row>
    <row r="1286" ht="15.75" customHeight="1">
      <c r="A1286" s="36" t="str">
        <f t="shared" si="1"/>
        <v>Sudan-Africa2010</v>
      </c>
      <c r="B1286" s="36" t="s">
        <v>75</v>
      </c>
      <c r="C1286" s="37">
        <v>9.4E7</v>
      </c>
      <c r="D1286" s="36" t="s">
        <v>136</v>
      </c>
      <c r="E1286" s="31" t="s">
        <v>89</v>
      </c>
      <c r="F1286" s="37">
        <v>1.116E9</v>
      </c>
    </row>
    <row r="1287" ht="15.75" customHeight="1">
      <c r="A1287" s="36" t="str">
        <f t="shared" si="1"/>
        <v>Madagascar-Africa2010</v>
      </c>
      <c r="B1287" s="36" t="s">
        <v>75</v>
      </c>
      <c r="C1287" s="37">
        <v>6.33E8</v>
      </c>
      <c r="D1287" s="36" t="s">
        <v>118</v>
      </c>
      <c r="E1287" s="31" t="s">
        <v>89</v>
      </c>
      <c r="F1287" s="37">
        <v>1.1E8</v>
      </c>
    </row>
    <row r="1288" ht="15.75" customHeight="1">
      <c r="A1288" s="36" t="str">
        <f t="shared" si="1"/>
        <v>Sao Tome and Principe-Africa2010</v>
      </c>
      <c r="B1288" s="36" t="s">
        <v>75</v>
      </c>
      <c r="C1288" s="37">
        <v>1.11E7</v>
      </c>
      <c r="D1288" s="36" t="s">
        <v>129</v>
      </c>
      <c r="E1288" s="31" t="s">
        <v>89</v>
      </c>
      <c r="F1288" s="37">
        <v>600000.0</v>
      </c>
    </row>
    <row r="1289" ht="15.75" customHeight="1">
      <c r="A1289" s="36" t="str">
        <f t="shared" si="1"/>
        <v>Cote d'Ivoire-Africa2010</v>
      </c>
      <c r="B1289" s="36" t="s">
        <v>75</v>
      </c>
      <c r="C1289" s="37">
        <v>2.13E8</v>
      </c>
      <c r="D1289" s="36" t="s">
        <v>103</v>
      </c>
      <c r="E1289" s="31" t="s">
        <v>89</v>
      </c>
      <c r="F1289" s="37">
        <v>5.69E8</v>
      </c>
    </row>
    <row r="1290" ht="15.75" customHeight="1">
      <c r="A1290" s="36" t="str">
        <f t="shared" si="1"/>
        <v>Equatorial Guinea-Africa2010</v>
      </c>
      <c r="B1290" s="36" t="s">
        <v>75</v>
      </c>
      <c r="C1290" s="36"/>
      <c r="D1290" s="36" t="s">
        <v>106</v>
      </c>
      <c r="E1290" s="31" t="s">
        <v>89</v>
      </c>
      <c r="F1290" s="36"/>
    </row>
    <row r="1291" ht="15.75" customHeight="1">
      <c r="A1291" s="36" t="str">
        <f t="shared" si="1"/>
        <v>South Sudan-Africa2010</v>
      </c>
      <c r="B1291" s="36" t="s">
        <v>75</v>
      </c>
      <c r="C1291" s="36"/>
      <c r="D1291" s="36" t="s">
        <v>135</v>
      </c>
      <c r="E1291" s="31" t="s">
        <v>89</v>
      </c>
      <c r="F1291" s="36"/>
    </row>
    <row r="1292" ht="15.75" customHeight="1">
      <c r="A1292" s="36" t="str">
        <f t="shared" si="1"/>
        <v>Togo-Africa2010</v>
      </c>
      <c r="B1292" s="36" t="s">
        <v>75</v>
      </c>
      <c r="C1292" s="37">
        <v>1.05E8</v>
      </c>
      <c r="D1292" s="36" t="s">
        <v>139</v>
      </c>
      <c r="E1292" s="31" t="s">
        <v>89</v>
      </c>
      <c r="F1292" s="37">
        <v>8.9E7</v>
      </c>
    </row>
    <row r="1293" ht="15.75" customHeight="1">
      <c r="A1293" s="36" t="str">
        <f t="shared" si="1"/>
        <v>Kenya-Africa2010</v>
      </c>
      <c r="B1293" s="36" t="s">
        <v>75</v>
      </c>
      <c r="C1293" s="37">
        <v>1.62E9</v>
      </c>
      <c r="D1293" s="36" t="s">
        <v>114</v>
      </c>
      <c r="E1293" s="31" t="s">
        <v>89</v>
      </c>
      <c r="F1293" s="37">
        <v>2.12E8</v>
      </c>
    </row>
    <row r="1294" ht="15.75" customHeight="1">
      <c r="A1294" s="36" t="str">
        <f t="shared" si="1"/>
        <v>Liberia-Africa2010</v>
      </c>
      <c r="B1294" s="36" t="s">
        <v>75</v>
      </c>
      <c r="C1294" s="37">
        <v>1.2E7</v>
      </c>
      <c r="D1294" s="36" t="s">
        <v>116</v>
      </c>
      <c r="E1294" s="31" t="s">
        <v>89</v>
      </c>
      <c r="F1294" s="37">
        <v>1.34E8</v>
      </c>
    </row>
    <row r="1295" ht="15.75" customHeight="1">
      <c r="A1295" s="36" t="str">
        <f t="shared" si="1"/>
        <v>Comoros-Africa2010</v>
      </c>
      <c r="B1295" s="36" t="s">
        <v>75</v>
      </c>
      <c r="C1295" s="37">
        <v>3.5E7</v>
      </c>
      <c r="D1295" s="36" t="s">
        <v>100</v>
      </c>
      <c r="E1295" s="31" t="s">
        <v>89</v>
      </c>
      <c r="F1295" s="37">
        <v>1.9E7</v>
      </c>
    </row>
    <row r="1296" ht="15.75" customHeight="1">
      <c r="A1296" s="36" t="str">
        <f t="shared" si="1"/>
        <v>Rwanda-Africa2010</v>
      </c>
      <c r="B1296" s="36" t="s">
        <v>75</v>
      </c>
      <c r="C1296" s="37">
        <v>2.24E8</v>
      </c>
      <c r="D1296" s="36" t="s">
        <v>128</v>
      </c>
      <c r="E1296" s="31" t="s">
        <v>89</v>
      </c>
      <c r="F1296" s="37">
        <v>1.2E8</v>
      </c>
    </row>
    <row r="1297" ht="15.75" customHeight="1">
      <c r="A1297" s="36" t="str">
        <f t="shared" si="1"/>
        <v>Sierra Leone-Africa2010</v>
      </c>
      <c r="B1297" s="36" t="s">
        <v>75</v>
      </c>
      <c r="C1297" s="37">
        <v>2.6E7</v>
      </c>
      <c r="D1297" s="36" t="s">
        <v>132</v>
      </c>
      <c r="E1297" s="31" t="s">
        <v>89</v>
      </c>
      <c r="F1297" s="37">
        <v>2.2E7</v>
      </c>
    </row>
    <row r="1298" ht="15.75" customHeight="1">
      <c r="A1298" s="36" t="str">
        <f t="shared" si="1"/>
        <v>Guinea-Africa2010</v>
      </c>
      <c r="B1298" s="36" t="s">
        <v>75</v>
      </c>
      <c r="C1298" s="37">
        <v>2000000.0</v>
      </c>
      <c r="D1298" s="36" t="s">
        <v>112</v>
      </c>
      <c r="E1298" s="31" t="s">
        <v>89</v>
      </c>
      <c r="F1298" s="37">
        <v>1.7E7</v>
      </c>
    </row>
    <row r="1299" ht="15.75" customHeight="1">
      <c r="A1299" s="36" t="str">
        <f t="shared" si="1"/>
        <v>Benin-Africa2010</v>
      </c>
      <c r="B1299" s="36" t="s">
        <v>75</v>
      </c>
      <c r="C1299" s="37">
        <v>1.49E8</v>
      </c>
      <c r="D1299" s="36" t="s">
        <v>93</v>
      </c>
      <c r="E1299" s="31" t="s">
        <v>89</v>
      </c>
      <c r="F1299" s="37">
        <v>9.1E7</v>
      </c>
    </row>
    <row r="1300" ht="15.75" customHeight="1">
      <c r="A1300" s="36" t="str">
        <f t="shared" si="1"/>
        <v>Eritrea-Africa2010</v>
      </c>
      <c r="B1300" s="36" t="s">
        <v>75</v>
      </c>
      <c r="C1300" s="36"/>
      <c r="D1300" s="36" t="s">
        <v>107</v>
      </c>
      <c r="E1300" s="31" t="s">
        <v>89</v>
      </c>
      <c r="F1300" s="36"/>
    </row>
    <row r="1301" ht="15.75" customHeight="1">
      <c r="A1301" s="36" t="str">
        <f t="shared" si="1"/>
        <v>Guinea-Bissau-Africa2010</v>
      </c>
      <c r="B1301" s="36" t="s">
        <v>75</v>
      </c>
      <c r="C1301" s="37">
        <v>1.36E7</v>
      </c>
      <c r="D1301" s="36" t="s">
        <v>113</v>
      </c>
      <c r="E1301" s="31" t="s">
        <v>89</v>
      </c>
      <c r="F1301" s="37">
        <v>2.95E7</v>
      </c>
    </row>
    <row r="1302" ht="15.75" customHeight="1">
      <c r="A1302" s="36" t="str">
        <f t="shared" si="1"/>
        <v>Cameroon-Africa2010</v>
      </c>
      <c r="B1302" s="36" t="s">
        <v>75</v>
      </c>
      <c r="C1302" s="37">
        <v>1.71E8</v>
      </c>
      <c r="D1302" s="36" t="s">
        <v>97</v>
      </c>
      <c r="E1302" s="31" t="s">
        <v>89</v>
      </c>
      <c r="F1302" s="37">
        <v>2.65E8</v>
      </c>
    </row>
    <row r="1303" ht="15.75" customHeight="1">
      <c r="A1303" s="36" t="str">
        <f t="shared" si="1"/>
        <v>Congo (Brazzaville)-Africa2010</v>
      </c>
      <c r="B1303" s="36" t="s">
        <v>75</v>
      </c>
      <c r="C1303" s="36"/>
      <c r="D1303" s="36" t="s">
        <v>101</v>
      </c>
      <c r="E1303" s="31" t="s">
        <v>89</v>
      </c>
      <c r="F1303" s="36"/>
    </row>
    <row r="1304" ht="15.75" customHeight="1">
      <c r="A1304" s="36" t="str">
        <f t="shared" si="1"/>
        <v>Senegal-Africa2010</v>
      </c>
      <c r="B1304" s="36" t="s">
        <v>75</v>
      </c>
      <c r="C1304" s="37">
        <v>4.64E8</v>
      </c>
      <c r="D1304" s="36" t="s">
        <v>130</v>
      </c>
      <c r="E1304" s="31" t="s">
        <v>89</v>
      </c>
      <c r="F1304" s="37">
        <v>2.17E8</v>
      </c>
    </row>
    <row r="1305" ht="15.75" customHeight="1">
      <c r="A1305" s="36" t="str">
        <f t="shared" si="1"/>
        <v>Mozambique-Africa2010</v>
      </c>
      <c r="B1305" s="36" t="s">
        <v>75</v>
      </c>
      <c r="C1305" s="37">
        <v>2.24E8</v>
      </c>
      <c r="D1305" s="36" t="s">
        <v>124</v>
      </c>
      <c r="E1305" s="31" t="s">
        <v>89</v>
      </c>
      <c r="F1305" s="37">
        <v>2.6E8</v>
      </c>
    </row>
    <row r="1306" ht="15.75" customHeight="1">
      <c r="A1306" s="36" t="str">
        <f t="shared" si="1"/>
        <v>Malawi-Africa2010</v>
      </c>
      <c r="B1306" s="36" t="s">
        <v>75</v>
      </c>
      <c r="C1306" s="37">
        <v>4.7E7</v>
      </c>
      <c r="D1306" s="36" t="s">
        <v>119</v>
      </c>
      <c r="E1306" s="31" t="s">
        <v>89</v>
      </c>
      <c r="F1306" s="37">
        <v>9.3E7</v>
      </c>
    </row>
    <row r="1307" ht="15.75" customHeight="1">
      <c r="A1307" s="36" t="str">
        <f t="shared" si="1"/>
        <v>Tanzania-Africa2010</v>
      </c>
      <c r="B1307" s="36" t="s">
        <v>75</v>
      </c>
      <c r="C1307" s="37">
        <v>1.279E9</v>
      </c>
      <c r="D1307" s="36" t="s">
        <v>138</v>
      </c>
      <c r="E1307" s="31" t="s">
        <v>89</v>
      </c>
      <c r="F1307" s="37">
        <v>8.61E8</v>
      </c>
    </row>
    <row r="1308" ht="15.75" customHeight="1">
      <c r="A1308" s="36" t="str">
        <f t="shared" si="1"/>
        <v>Nigeria-Africa2010</v>
      </c>
      <c r="B1308" s="36" t="s">
        <v>75</v>
      </c>
      <c r="C1308" s="37">
        <v>7.38E8</v>
      </c>
      <c r="D1308" s="36" t="s">
        <v>127</v>
      </c>
      <c r="E1308" s="31" t="s">
        <v>89</v>
      </c>
      <c r="F1308" s="37">
        <v>8.379E9</v>
      </c>
    </row>
    <row r="1309" ht="15.75" customHeight="1">
      <c r="A1309" s="36" t="str">
        <f t="shared" si="1"/>
        <v>Zambia-Africa2010</v>
      </c>
      <c r="B1309" s="36" t="s">
        <v>75</v>
      </c>
      <c r="C1309" s="37">
        <v>1.25E8</v>
      </c>
      <c r="D1309" s="36" t="s">
        <v>142</v>
      </c>
      <c r="E1309" s="31" t="s">
        <v>89</v>
      </c>
      <c r="F1309" s="37">
        <v>1.28E8</v>
      </c>
    </row>
    <row r="1310" ht="15.75" customHeight="1">
      <c r="A1310" s="36" t="str">
        <f t="shared" si="1"/>
        <v>Burkina Faso-Africa2010</v>
      </c>
      <c r="B1310" s="36" t="s">
        <v>75</v>
      </c>
      <c r="C1310" s="37">
        <v>1.05E8</v>
      </c>
      <c r="D1310" s="36" t="s">
        <v>95</v>
      </c>
      <c r="E1310" s="31" t="s">
        <v>89</v>
      </c>
      <c r="F1310" s="37">
        <v>1.1E8</v>
      </c>
    </row>
    <row r="1311" ht="15.75" customHeight="1">
      <c r="A1311" s="36" t="str">
        <f t="shared" si="1"/>
        <v>Gambia, The-Africa2010</v>
      </c>
      <c r="B1311" s="36" t="s">
        <v>75</v>
      </c>
      <c r="C1311" s="37">
        <v>8.0E7</v>
      </c>
      <c r="D1311" s="36" t="s">
        <v>110</v>
      </c>
      <c r="E1311" s="31" t="s">
        <v>89</v>
      </c>
      <c r="F1311" s="37">
        <v>1.1E7</v>
      </c>
    </row>
    <row r="1312" ht="15.75" customHeight="1">
      <c r="A1312" s="36" t="str">
        <f t="shared" si="1"/>
        <v>Congo (Kinshasa)-Africa2010</v>
      </c>
      <c r="B1312" s="36" t="s">
        <v>75</v>
      </c>
      <c r="C1312" s="37">
        <v>1.07E7</v>
      </c>
      <c r="D1312" s="36" t="s">
        <v>102</v>
      </c>
      <c r="E1312" s="31" t="s">
        <v>89</v>
      </c>
      <c r="F1312" s="37">
        <v>1.5E8</v>
      </c>
    </row>
    <row r="1313" ht="15.75" customHeight="1">
      <c r="A1313" s="36" t="str">
        <f t="shared" si="1"/>
        <v>Burundi-Africa2010</v>
      </c>
      <c r="B1313" s="36" t="s">
        <v>75</v>
      </c>
      <c r="C1313" s="37">
        <v>2100000.0</v>
      </c>
      <c r="D1313" s="36" t="s">
        <v>96</v>
      </c>
      <c r="E1313" s="31" t="s">
        <v>89</v>
      </c>
      <c r="F1313" s="37">
        <v>3.5E7</v>
      </c>
    </row>
    <row r="1314" ht="15.75" customHeight="1">
      <c r="A1314" s="36" t="str">
        <f t="shared" si="1"/>
        <v>Somalia-Africa2010</v>
      </c>
      <c r="B1314" s="36" t="s">
        <v>75</v>
      </c>
      <c r="C1314" s="36"/>
      <c r="D1314" s="36" t="s">
        <v>133</v>
      </c>
      <c r="E1314" s="31" t="s">
        <v>89</v>
      </c>
      <c r="F1314" s="36"/>
    </row>
    <row r="1315" ht="15.75" customHeight="1">
      <c r="A1315" s="36" t="str">
        <f t="shared" si="1"/>
        <v>Uganda-Africa2010</v>
      </c>
      <c r="B1315" s="36" t="s">
        <v>75</v>
      </c>
      <c r="C1315" s="37">
        <v>8.02E8</v>
      </c>
      <c r="D1315" s="36" t="s">
        <v>141</v>
      </c>
      <c r="E1315" s="31" t="s">
        <v>89</v>
      </c>
      <c r="F1315" s="37">
        <v>4.64E8</v>
      </c>
    </row>
    <row r="1316" ht="15.75" customHeight="1">
      <c r="A1316" s="36" t="str">
        <f t="shared" si="1"/>
        <v>Angola-Africa2010</v>
      </c>
      <c r="B1316" s="36" t="s">
        <v>75</v>
      </c>
      <c r="C1316" s="37">
        <v>7.26E8</v>
      </c>
      <c r="D1316" s="36" t="s">
        <v>92</v>
      </c>
      <c r="E1316" s="31" t="s">
        <v>89</v>
      </c>
      <c r="F1316" s="37">
        <v>2.75E8</v>
      </c>
    </row>
    <row r="1317" ht="15.75" customHeight="1">
      <c r="A1317" s="36" t="str">
        <f t="shared" si="1"/>
        <v>Chad-Africa2010</v>
      </c>
      <c r="B1317" s="36" t="s">
        <v>75</v>
      </c>
      <c r="C1317" s="36"/>
      <c r="D1317" s="36" t="s">
        <v>99</v>
      </c>
      <c r="E1317" s="31" t="s">
        <v>89</v>
      </c>
      <c r="F1317" s="36"/>
    </row>
    <row r="1318" ht="15.75" customHeight="1">
      <c r="A1318" s="36" t="str">
        <f t="shared" si="1"/>
        <v>Mali-Africa2010</v>
      </c>
      <c r="B1318" s="36" t="s">
        <v>75</v>
      </c>
      <c r="C1318" s="37">
        <v>2.96E8</v>
      </c>
      <c r="D1318" s="36" t="s">
        <v>120</v>
      </c>
      <c r="E1318" s="31" t="s">
        <v>89</v>
      </c>
      <c r="F1318" s="37">
        <v>2.35E8</v>
      </c>
    </row>
    <row r="1319" ht="15.75" customHeight="1">
      <c r="A1319" s="36" t="str">
        <f t="shared" si="1"/>
        <v>Niger-Africa2010</v>
      </c>
      <c r="B1319" s="36" t="s">
        <v>75</v>
      </c>
      <c r="C1319" s="37">
        <v>8.6E7</v>
      </c>
      <c r="D1319" s="36" t="s">
        <v>126</v>
      </c>
      <c r="E1319" s="31" t="s">
        <v>89</v>
      </c>
      <c r="F1319" s="36"/>
    </row>
    <row r="1320" ht="15.75" customHeight="1">
      <c r="A1320" s="36" t="str">
        <f t="shared" si="1"/>
        <v>Mauritius-Africa2011</v>
      </c>
      <c r="B1320" s="36" t="s">
        <v>75</v>
      </c>
      <c r="C1320" s="37">
        <v>1.808E9</v>
      </c>
      <c r="D1320" s="36" t="s">
        <v>122</v>
      </c>
      <c r="E1320" s="31" t="s">
        <v>90</v>
      </c>
      <c r="F1320" s="37">
        <v>4.27E8</v>
      </c>
    </row>
    <row r="1321" ht="15.75" customHeight="1">
      <c r="A1321" s="36" t="str">
        <f t="shared" si="1"/>
        <v>Seychelles-Africa2011</v>
      </c>
      <c r="B1321" s="36" t="s">
        <v>75</v>
      </c>
      <c r="C1321" s="37">
        <v>3.1E7</v>
      </c>
      <c r="D1321" s="36" t="s">
        <v>131</v>
      </c>
      <c r="E1321" s="31" t="s">
        <v>90</v>
      </c>
      <c r="F1321" s="37">
        <v>5000000.0</v>
      </c>
    </row>
    <row r="1322" ht="15.75" customHeight="1">
      <c r="A1322" s="36" t="str">
        <f t="shared" si="1"/>
        <v>Tunisia-Africa2011</v>
      </c>
      <c r="B1322" s="36" t="s">
        <v>75</v>
      </c>
      <c r="C1322" s="37">
        <v>2.529E9</v>
      </c>
      <c r="D1322" s="36" t="s">
        <v>140</v>
      </c>
      <c r="E1322" s="31" t="s">
        <v>90</v>
      </c>
      <c r="F1322" s="37">
        <v>6.78E8</v>
      </c>
    </row>
    <row r="1323" ht="15.75" customHeight="1">
      <c r="A1323" s="36" t="str">
        <f t="shared" si="1"/>
        <v>South Africa-Africa2011</v>
      </c>
      <c r="B1323" s="36" t="s">
        <v>75</v>
      </c>
      <c r="C1323" s="37">
        <v>1.0707E10</v>
      </c>
      <c r="D1323" s="36" t="s">
        <v>134</v>
      </c>
      <c r="E1323" s="31" t="s">
        <v>90</v>
      </c>
      <c r="F1323" s="37">
        <v>8.397E9</v>
      </c>
    </row>
    <row r="1324" ht="15.75" customHeight="1">
      <c r="A1324" s="36" t="str">
        <f t="shared" si="1"/>
        <v>Morocco-Africa2011</v>
      </c>
      <c r="B1324" s="36" t="s">
        <v>75</v>
      </c>
      <c r="C1324" s="37">
        <v>9.101E9</v>
      </c>
      <c r="D1324" s="36" t="s">
        <v>123</v>
      </c>
      <c r="E1324" s="31" t="s">
        <v>90</v>
      </c>
      <c r="F1324" s="37">
        <v>2.26E9</v>
      </c>
    </row>
    <row r="1325" ht="15.75" customHeight="1">
      <c r="A1325" s="36" t="str">
        <f t="shared" si="1"/>
        <v>Libya-Africa2011</v>
      </c>
      <c r="B1325" s="36" t="s">
        <v>75</v>
      </c>
      <c r="C1325" s="36"/>
      <c r="D1325" s="36" t="s">
        <v>117</v>
      </c>
      <c r="E1325" s="31" t="s">
        <v>90</v>
      </c>
      <c r="F1325" s="36"/>
    </row>
    <row r="1326" ht="15.75" customHeight="1">
      <c r="A1326" s="36" t="str">
        <f t="shared" si="1"/>
        <v>Botswana-Africa2011</v>
      </c>
      <c r="B1326" s="36" t="s">
        <v>75</v>
      </c>
      <c r="C1326" s="37">
        <v>3.6E7</v>
      </c>
      <c r="D1326" s="36" t="s">
        <v>94</v>
      </c>
      <c r="E1326" s="31" t="s">
        <v>90</v>
      </c>
      <c r="F1326" s="37">
        <v>8.2E7</v>
      </c>
    </row>
    <row r="1327" ht="15.75" customHeight="1">
      <c r="A1327" s="36" t="str">
        <f t="shared" si="1"/>
        <v>Egypt-Africa2011</v>
      </c>
      <c r="B1327" s="36" t="s">
        <v>75</v>
      </c>
      <c r="C1327" s="37">
        <v>9.333E9</v>
      </c>
      <c r="D1327" s="36" t="s">
        <v>105</v>
      </c>
      <c r="E1327" s="31" t="s">
        <v>90</v>
      </c>
      <c r="F1327" s="37">
        <v>2.575E9</v>
      </c>
    </row>
    <row r="1328" ht="15.75" customHeight="1">
      <c r="A1328" s="36" t="str">
        <f t="shared" si="1"/>
        <v>Algeria-Africa2011</v>
      </c>
      <c r="B1328" s="36" t="s">
        <v>75</v>
      </c>
      <c r="C1328" s="37">
        <v>3.0E8</v>
      </c>
      <c r="D1328" s="36" t="s">
        <v>74</v>
      </c>
      <c r="E1328" s="31" t="s">
        <v>90</v>
      </c>
      <c r="F1328" s="37">
        <v>5.71E8</v>
      </c>
    </row>
    <row r="1329" ht="15.75" customHeight="1">
      <c r="A1329" s="36" t="str">
        <f t="shared" si="1"/>
        <v>Namibia-Africa2011</v>
      </c>
      <c r="B1329" s="36" t="s">
        <v>75</v>
      </c>
      <c r="C1329" s="37">
        <v>6.45E8</v>
      </c>
      <c r="D1329" s="36" t="s">
        <v>125</v>
      </c>
      <c r="E1329" s="31" t="s">
        <v>90</v>
      </c>
      <c r="F1329" s="37">
        <v>2.07E8</v>
      </c>
    </row>
    <row r="1330" ht="15.75" customHeight="1">
      <c r="A1330" s="36" t="str">
        <f t="shared" si="1"/>
        <v>Lesotho-Africa2011</v>
      </c>
      <c r="B1330" s="36" t="s">
        <v>75</v>
      </c>
      <c r="C1330" s="37">
        <v>2.9E7</v>
      </c>
      <c r="D1330" s="36" t="s">
        <v>115</v>
      </c>
      <c r="E1330" s="31" t="s">
        <v>90</v>
      </c>
      <c r="F1330" s="37">
        <v>3.0E8</v>
      </c>
    </row>
    <row r="1331" ht="15.75" customHeight="1">
      <c r="A1331" s="36" t="str">
        <f t="shared" si="1"/>
        <v>Djibouti-Africa2011</v>
      </c>
      <c r="B1331" s="36" t="s">
        <v>75</v>
      </c>
      <c r="C1331" s="37">
        <v>1.92E7</v>
      </c>
      <c r="D1331" s="36" t="s">
        <v>104</v>
      </c>
      <c r="E1331" s="31" t="s">
        <v>90</v>
      </c>
      <c r="F1331" s="37">
        <v>3.35E7</v>
      </c>
    </row>
    <row r="1332" ht="15.75" customHeight="1">
      <c r="A1332" s="36" t="str">
        <f t="shared" si="1"/>
        <v>Swaziland-Africa2011</v>
      </c>
      <c r="B1332" s="36" t="s">
        <v>75</v>
      </c>
      <c r="C1332" s="36"/>
      <c r="D1332" s="36" t="s">
        <v>137</v>
      </c>
      <c r="E1332" s="31" t="s">
        <v>90</v>
      </c>
      <c r="F1332" s="36"/>
    </row>
    <row r="1333" ht="15.75" customHeight="1">
      <c r="A1333" s="36" t="str">
        <f t="shared" si="1"/>
        <v>Zimbabwe-Africa2011</v>
      </c>
      <c r="B1333" s="36" t="s">
        <v>75</v>
      </c>
      <c r="C1333" s="37">
        <v>6.64E8</v>
      </c>
      <c r="D1333" s="36" t="s">
        <v>143</v>
      </c>
      <c r="E1333" s="31" t="s">
        <v>90</v>
      </c>
      <c r="F1333" s="36"/>
    </row>
    <row r="1334" ht="15.75" customHeight="1">
      <c r="A1334" s="36" t="str">
        <f t="shared" si="1"/>
        <v>Ghana-Africa2011</v>
      </c>
      <c r="B1334" s="36" t="s">
        <v>75</v>
      </c>
      <c r="C1334" s="37">
        <v>7.97E8</v>
      </c>
      <c r="D1334" s="36" t="s">
        <v>111</v>
      </c>
      <c r="E1334" s="31" t="s">
        <v>90</v>
      </c>
      <c r="F1334" s="37">
        <v>1.026E9</v>
      </c>
    </row>
    <row r="1335" ht="15.75" customHeight="1">
      <c r="A1335" s="36" t="str">
        <f t="shared" si="1"/>
        <v>Gabon-Africa2011</v>
      </c>
      <c r="B1335" s="36" t="s">
        <v>75</v>
      </c>
      <c r="C1335" s="36"/>
      <c r="D1335" s="36" t="s">
        <v>109</v>
      </c>
      <c r="E1335" s="31" t="s">
        <v>90</v>
      </c>
      <c r="F1335" s="36"/>
    </row>
    <row r="1336" ht="15.75" customHeight="1">
      <c r="A1336" s="36" t="str">
        <f t="shared" si="1"/>
        <v>Sudan-Africa2011</v>
      </c>
      <c r="B1336" s="36" t="s">
        <v>75</v>
      </c>
      <c r="C1336" s="37">
        <v>1.85E8</v>
      </c>
      <c r="D1336" s="36" t="s">
        <v>136</v>
      </c>
      <c r="E1336" s="31" t="s">
        <v>90</v>
      </c>
      <c r="F1336" s="37">
        <v>9.37E8</v>
      </c>
    </row>
    <row r="1337" ht="15.75" customHeight="1">
      <c r="A1337" s="36" t="str">
        <f t="shared" si="1"/>
        <v>Ethiopia-Africa2011</v>
      </c>
      <c r="B1337" s="36" t="s">
        <v>75</v>
      </c>
      <c r="C1337" s="37">
        <v>1.998E9</v>
      </c>
      <c r="D1337" s="36" t="s">
        <v>108</v>
      </c>
      <c r="E1337" s="31" t="s">
        <v>90</v>
      </c>
      <c r="F1337" s="37">
        <v>1.7E8</v>
      </c>
    </row>
    <row r="1338" ht="15.75" customHeight="1">
      <c r="A1338" s="36" t="str">
        <f t="shared" si="1"/>
        <v>Central African Republic-Africa2011</v>
      </c>
      <c r="B1338" s="36" t="s">
        <v>75</v>
      </c>
      <c r="C1338" s="36"/>
      <c r="D1338" s="36" t="s">
        <v>98</v>
      </c>
      <c r="E1338" s="31" t="s">
        <v>90</v>
      </c>
      <c r="F1338" s="36"/>
    </row>
    <row r="1339" ht="15.75" customHeight="1">
      <c r="A1339" s="36" t="str">
        <f t="shared" si="1"/>
        <v>Mauritania-Africa2011</v>
      </c>
      <c r="B1339" s="36" t="s">
        <v>75</v>
      </c>
      <c r="C1339" s="36"/>
      <c r="D1339" s="36" t="s">
        <v>121</v>
      </c>
      <c r="E1339" s="31" t="s">
        <v>90</v>
      </c>
      <c r="F1339" s="36"/>
    </row>
    <row r="1340" ht="15.75" customHeight="1">
      <c r="A1340" s="36" t="str">
        <f t="shared" si="1"/>
        <v>Madagascar-Africa2011</v>
      </c>
      <c r="B1340" s="36" t="s">
        <v>75</v>
      </c>
      <c r="C1340" s="36"/>
      <c r="D1340" s="36" t="s">
        <v>118</v>
      </c>
      <c r="E1340" s="31" t="s">
        <v>90</v>
      </c>
      <c r="F1340" s="36"/>
    </row>
    <row r="1341" ht="15.75" customHeight="1">
      <c r="A1341" s="36" t="str">
        <f t="shared" si="1"/>
        <v>Equatorial Guinea-Africa2011</v>
      </c>
      <c r="B1341" s="36" t="s">
        <v>75</v>
      </c>
      <c r="C1341" s="36"/>
      <c r="D1341" s="36" t="s">
        <v>106</v>
      </c>
      <c r="E1341" s="31" t="s">
        <v>90</v>
      </c>
      <c r="F1341" s="36"/>
    </row>
    <row r="1342" ht="15.75" customHeight="1">
      <c r="A1342" s="36" t="str">
        <f t="shared" si="1"/>
        <v>Comoros-Africa2011</v>
      </c>
      <c r="B1342" s="36" t="s">
        <v>75</v>
      </c>
      <c r="C1342" s="37">
        <v>4.2E7</v>
      </c>
      <c r="D1342" s="36" t="s">
        <v>100</v>
      </c>
      <c r="E1342" s="31" t="s">
        <v>90</v>
      </c>
      <c r="F1342" s="37">
        <v>2.0E7</v>
      </c>
    </row>
    <row r="1343" ht="15.75" customHeight="1">
      <c r="A1343" s="36" t="str">
        <f t="shared" si="1"/>
        <v>Kenya-Africa2011</v>
      </c>
      <c r="B1343" s="36" t="s">
        <v>75</v>
      </c>
      <c r="C1343" s="37">
        <v>1.844E9</v>
      </c>
      <c r="D1343" s="36" t="s">
        <v>114</v>
      </c>
      <c r="E1343" s="31" t="s">
        <v>90</v>
      </c>
      <c r="F1343" s="37">
        <v>1.97E8</v>
      </c>
    </row>
    <row r="1344" ht="15.75" customHeight="1">
      <c r="A1344" s="36" t="str">
        <f t="shared" si="1"/>
        <v>Rwanda-Africa2011</v>
      </c>
      <c r="B1344" s="36" t="s">
        <v>75</v>
      </c>
      <c r="C1344" s="37">
        <v>2.98E8</v>
      </c>
      <c r="D1344" s="36" t="s">
        <v>128</v>
      </c>
      <c r="E1344" s="31" t="s">
        <v>90</v>
      </c>
      <c r="F1344" s="37">
        <v>1.47E8</v>
      </c>
    </row>
    <row r="1345" ht="15.75" customHeight="1">
      <c r="A1345" s="36" t="str">
        <f t="shared" si="1"/>
        <v>Sao Tome and Principe-Africa2011</v>
      </c>
      <c r="B1345" s="36" t="s">
        <v>75</v>
      </c>
      <c r="C1345" s="37">
        <v>1.59E7</v>
      </c>
      <c r="D1345" s="36" t="s">
        <v>129</v>
      </c>
      <c r="E1345" s="31" t="s">
        <v>90</v>
      </c>
      <c r="F1345" s="37">
        <v>1400000.0</v>
      </c>
    </row>
    <row r="1346" ht="15.75" customHeight="1">
      <c r="A1346" s="36" t="str">
        <f t="shared" si="1"/>
        <v>Cote d'Ivoire-Africa2011</v>
      </c>
      <c r="B1346" s="36" t="s">
        <v>75</v>
      </c>
      <c r="C1346" s="36"/>
      <c r="D1346" s="36" t="s">
        <v>103</v>
      </c>
      <c r="E1346" s="31" t="s">
        <v>90</v>
      </c>
      <c r="F1346" s="36"/>
    </row>
    <row r="1347" ht="15.75" customHeight="1">
      <c r="A1347" s="36" t="str">
        <f t="shared" si="1"/>
        <v>South Sudan-Africa2011</v>
      </c>
      <c r="B1347" s="36" t="s">
        <v>75</v>
      </c>
      <c r="C1347" s="36"/>
      <c r="D1347" s="36" t="s">
        <v>135</v>
      </c>
      <c r="E1347" s="31" t="s">
        <v>90</v>
      </c>
      <c r="F1347" s="36"/>
    </row>
    <row r="1348" ht="15.75" customHeight="1">
      <c r="A1348" s="36" t="str">
        <f t="shared" si="1"/>
        <v>Togo-Africa2011</v>
      </c>
      <c r="B1348" s="36" t="s">
        <v>75</v>
      </c>
      <c r="C1348" s="36"/>
      <c r="D1348" s="36" t="s">
        <v>139</v>
      </c>
      <c r="E1348" s="31" t="s">
        <v>90</v>
      </c>
      <c r="F1348" s="36"/>
    </row>
    <row r="1349" ht="15.75" customHeight="1">
      <c r="A1349" s="36" t="str">
        <f t="shared" si="1"/>
        <v>Benin-Africa2011</v>
      </c>
      <c r="B1349" s="36" t="s">
        <v>75</v>
      </c>
      <c r="C1349" s="37">
        <v>1.88E8</v>
      </c>
      <c r="D1349" s="36" t="s">
        <v>93</v>
      </c>
      <c r="E1349" s="31" t="s">
        <v>90</v>
      </c>
      <c r="F1349" s="36"/>
    </row>
    <row r="1350" ht="15.75" customHeight="1">
      <c r="A1350" s="36" t="str">
        <f t="shared" si="1"/>
        <v>Liberia-Africa2011</v>
      </c>
      <c r="B1350" s="36" t="s">
        <v>75</v>
      </c>
      <c r="C1350" s="37">
        <v>2.32E8</v>
      </c>
      <c r="D1350" s="36" t="s">
        <v>116</v>
      </c>
      <c r="E1350" s="31" t="s">
        <v>90</v>
      </c>
      <c r="F1350" s="37">
        <v>1.32E8</v>
      </c>
    </row>
    <row r="1351" ht="15.75" customHeight="1">
      <c r="A1351" s="36" t="str">
        <f t="shared" si="1"/>
        <v>Sierra Leone-Africa2011</v>
      </c>
      <c r="B1351" s="36" t="s">
        <v>75</v>
      </c>
      <c r="C1351" s="37">
        <v>4.4E7</v>
      </c>
      <c r="D1351" s="36" t="s">
        <v>132</v>
      </c>
      <c r="E1351" s="31" t="s">
        <v>90</v>
      </c>
      <c r="F1351" s="37">
        <v>2.9E7</v>
      </c>
    </row>
    <row r="1352" ht="15.75" customHeight="1">
      <c r="A1352" s="36" t="str">
        <f t="shared" si="1"/>
        <v>Guinea-Bissau-Africa2011</v>
      </c>
      <c r="B1352" s="36" t="s">
        <v>75</v>
      </c>
      <c r="C1352" s="36"/>
      <c r="D1352" s="36" t="s">
        <v>113</v>
      </c>
      <c r="E1352" s="31" t="s">
        <v>90</v>
      </c>
      <c r="F1352" s="36"/>
    </row>
    <row r="1353" ht="15.75" customHeight="1">
      <c r="A1353" s="36" t="str">
        <f t="shared" si="1"/>
        <v>Cameroon-Africa2011</v>
      </c>
      <c r="B1353" s="36" t="s">
        <v>75</v>
      </c>
      <c r="C1353" s="37">
        <v>4.23E8</v>
      </c>
      <c r="D1353" s="36" t="s">
        <v>97</v>
      </c>
      <c r="E1353" s="31" t="s">
        <v>90</v>
      </c>
      <c r="F1353" s="37">
        <v>6.22E8</v>
      </c>
    </row>
    <row r="1354" ht="15.75" customHeight="1">
      <c r="A1354" s="36" t="str">
        <f t="shared" si="1"/>
        <v>Guinea-Africa2011</v>
      </c>
      <c r="B1354" s="36" t="s">
        <v>75</v>
      </c>
      <c r="C1354" s="37">
        <v>2100000.0</v>
      </c>
      <c r="D1354" s="36" t="s">
        <v>112</v>
      </c>
      <c r="E1354" s="31" t="s">
        <v>90</v>
      </c>
      <c r="F1354" s="37">
        <v>4.9E7</v>
      </c>
    </row>
    <row r="1355" ht="15.75" customHeight="1">
      <c r="A1355" s="36" t="str">
        <f t="shared" si="1"/>
        <v>Congo (Brazzaville)-Africa2011</v>
      </c>
      <c r="B1355" s="36" t="s">
        <v>75</v>
      </c>
      <c r="C1355" s="36"/>
      <c r="D1355" s="36" t="s">
        <v>101</v>
      </c>
      <c r="E1355" s="31" t="s">
        <v>90</v>
      </c>
      <c r="F1355" s="36"/>
    </row>
    <row r="1356" ht="15.75" customHeight="1">
      <c r="A1356" s="36" t="str">
        <f t="shared" si="1"/>
        <v>Eritrea-Africa2011</v>
      </c>
      <c r="B1356" s="36" t="s">
        <v>75</v>
      </c>
      <c r="C1356" s="36"/>
      <c r="D1356" s="36" t="s">
        <v>107</v>
      </c>
      <c r="E1356" s="31" t="s">
        <v>90</v>
      </c>
      <c r="F1356" s="36"/>
    </row>
    <row r="1357" ht="15.75" customHeight="1">
      <c r="A1357" s="36" t="str">
        <f t="shared" si="1"/>
        <v>Senegal-Africa2011</v>
      </c>
      <c r="B1357" s="36" t="s">
        <v>75</v>
      </c>
      <c r="C1357" s="36"/>
      <c r="D1357" s="36" t="s">
        <v>130</v>
      </c>
      <c r="E1357" s="31" t="s">
        <v>90</v>
      </c>
      <c r="F1357" s="36"/>
    </row>
    <row r="1358" ht="15.75" customHeight="1">
      <c r="A1358" s="36" t="str">
        <f t="shared" si="1"/>
        <v>Mozambique-Africa2011</v>
      </c>
      <c r="B1358" s="36" t="s">
        <v>75</v>
      </c>
      <c r="C1358" s="37">
        <v>2.66E8</v>
      </c>
      <c r="D1358" s="36" t="s">
        <v>124</v>
      </c>
      <c r="E1358" s="31" t="s">
        <v>90</v>
      </c>
      <c r="F1358" s="37">
        <v>2.56E8</v>
      </c>
    </row>
    <row r="1359" ht="15.75" customHeight="1">
      <c r="A1359" s="36" t="str">
        <f t="shared" si="1"/>
        <v>Malawi-Africa2011</v>
      </c>
      <c r="B1359" s="36" t="s">
        <v>75</v>
      </c>
      <c r="C1359" s="37">
        <v>3.9E7</v>
      </c>
      <c r="D1359" s="36" t="s">
        <v>119</v>
      </c>
      <c r="E1359" s="31" t="s">
        <v>90</v>
      </c>
      <c r="F1359" s="37">
        <v>9.7E7</v>
      </c>
    </row>
    <row r="1360" ht="15.75" customHeight="1">
      <c r="A1360" s="36" t="str">
        <f t="shared" si="1"/>
        <v>Tanzania-Africa2011</v>
      </c>
      <c r="B1360" s="36" t="s">
        <v>75</v>
      </c>
      <c r="C1360" s="37">
        <v>1.383E9</v>
      </c>
      <c r="D1360" s="36" t="s">
        <v>138</v>
      </c>
      <c r="E1360" s="31" t="s">
        <v>90</v>
      </c>
      <c r="F1360" s="37">
        <v>9.28E8</v>
      </c>
    </row>
    <row r="1361" ht="15.75" customHeight="1">
      <c r="A1361" s="36" t="str">
        <f t="shared" si="1"/>
        <v>Nigeria-Africa2011</v>
      </c>
      <c r="B1361" s="36" t="s">
        <v>75</v>
      </c>
      <c r="C1361" s="37">
        <v>6.88E8</v>
      </c>
      <c r="D1361" s="36" t="s">
        <v>127</v>
      </c>
      <c r="E1361" s="31" t="s">
        <v>90</v>
      </c>
      <c r="F1361" s="37">
        <v>9.534E9</v>
      </c>
    </row>
    <row r="1362" ht="15.75" customHeight="1">
      <c r="A1362" s="36" t="str">
        <f t="shared" si="1"/>
        <v>Burkina Faso-Africa2011</v>
      </c>
      <c r="B1362" s="36" t="s">
        <v>75</v>
      </c>
      <c r="C1362" s="36"/>
      <c r="D1362" s="36" t="s">
        <v>95</v>
      </c>
      <c r="E1362" s="31" t="s">
        <v>90</v>
      </c>
      <c r="F1362" s="36"/>
    </row>
    <row r="1363" ht="15.75" customHeight="1">
      <c r="A1363" s="36" t="str">
        <f t="shared" si="1"/>
        <v>Zambia-Africa2011</v>
      </c>
      <c r="B1363" s="36" t="s">
        <v>75</v>
      </c>
      <c r="C1363" s="37">
        <v>1.46E8</v>
      </c>
      <c r="D1363" s="36" t="s">
        <v>142</v>
      </c>
      <c r="E1363" s="31" t="s">
        <v>90</v>
      </c>
      <c r="F1363" s="37">
        <v>1.4E8</v>
      </c>
    </row>
    <row r="1364" ht="15.75" customHeight="1">
      <c r="A1364" s="36" t="str">
        <f t="shared" si="1"/>
        <v>Gambia, The-Africa2011</v>
      </c>
      <c r="B1364" s="36" t="s">
        <v>75</v>
      </c>
      <c r="C1364" s="37">
        <v>9.2E7</v>
      </c>
      <c r="D1364" s="36" t="s">
        <v>110</v>
      </c>
      <c r="E1364" s="31" t="s">
        <v>90</v>
      </c>
      <c r="F1364" s="37">
        <v>1.1E7</v>
      </c>
    </row>
    <row r="1365" ht="15.75" customHeight="1">
      <c r="A1365" s="36" t="str">
        <f t="shared" si="1"/>
        <v>Congo (Kinshasa)-Africa2011</v>
      </c>
      <c r="B1365" s="36" t="s">
        <v>75</v>
      </c>
      <c r="C1365" s="37">
        <v>1.14E7</v>
      </c>
      <c r="D1365" s="36" t="s">
        <v>102</v>
      </c>
      <c r="E1365" s="31" t="s">
        <v>90</v>
      </c>
      <c r="F1365" s="37">
        <v>2.98E8</v>
      </c>
    </row>
    <row r="1366" ht="15.75" customHeight="1">
      <c r="A1366" s="36" t="str">
        <f t="shared" si="1"/>
        <v>Uganda-Africa2011</v>
      </c>
      <c r="B1366" s="36" t="s">
        <v>75</v>
      </c>
      <c r="C1366" s="37">
        <v>9.67E8</v>
      </c>
      <c r="D1366" s="36" t="s">
        <v>141</v>
      </c>
      <c r="E1366" s="31" t="s">
        <v>90</v>
      </c>
      <c r="F1366" s="37">
        <v>5.28E8</v>
      </c>
    </row>
    <row r="1367" ht="15.75" customHeight="1">
      <c r="A1367" s="36" t="str">
        <f t="shared" si="1"/>
        <v>Burundi-Africa2011</v>
      </c>
      <c r="B1367" s="36" t="s">
        <v>75</v>
      </c>
      <c r="C1367" s="37">
        <v>3700000.0</v>
      </c>
      <c r="D1367" s="36" t="s">
        <v>96</v>
      </c>
      <c r="E1367" s="31" t="s">
        <v>90</v>
      </c>
      <c r="F1367" s="37">
        <v>4.9E7</v>
      </c>
    </row>
    <row r="1368" ht="15.75" customHeight="1">
      <c r="A1368" s="36" t="str">
        <f t="shared" si="1"/>
        <v>Somalia-Africa2011</v>
      </c>
      <c r="B1368" s="36" t="s">
        <v>75</v>
      </c>
      <c r="C1368" s="36"/>
      <c r="D1368" s="36" t="s">
        <v>133</v>
      </c>
      <c r="E1368" s="31" t="s">
        <v>90</v>
      </c>
      <c r="F1368" s="36"/>
    </row>
    <row r="1369" ht="15.75" customHeight="1">
      <c r="A1369" s="36" t="str">
        <f t="shared" si="1"/>
        <v>Angola-Africa2011</v>
      </c>
      <c r="B1369" s="36" t="s">
        <v>75</v>
      </c>
      <c r="C1369" s="37">
        <v>6.53E8</v>
      </c>
      <c r="D1369" s="36" t="s">
        <v>92</v>
      </c>
      <c r="E1369" s="31" t="s">
        <v>90</v>
      </c>
      <c r="F1369" s="37">
        <v>3.23E8</v>
      </c>
    </row>
    <row r="1370" ht="15.75" customHeight="1">
      <c r="A1370" s="36" t="str">
        <f t="shared" si="1"/>
        <v>Chad-Africa2011</v>
      </c>
      <c r="B1370" s="36" t="s">
        <v>75</v>
      </c>
      <c r="C1370" s="36"/>
      <c r="D1370" s="36" t="s">
        <v>99</v>
      </c>
      <c r="E1370" s="31" t="s">
        <v>90</v>
      </c>
      <c r="F1370" s="36"/>
    </row>
    <row r="1371" ht="15.75" customHeight="1">
      <c r="A1371" s="36" t="str">
        <f t="shared" si="1"/>
        <v>Mali-Africa2011</v>
      </c>
      <c r="B1371" s="36" t="s">
        <v>75</v>
      </c>
      <c r="C1371" s="37">
        <v>2.74E8</v>
      </c>
      <c r="D1371" s="36" t="s">
        <v>120</v>
      </c>
      <c r="E1371" s="31" t="s">
        <v>90</v>
      </c>
      <c r="F1371" s="37">
        <v>2.24E8</v>
      </c>
    </row>
    <row r="1372" ht="15.75" customHeight="1">
      <c r="A1372" s="36" t="str">
        <f t="shared" si="1"/>
        <v>Niger-Africa2011</v>
      </c>
      <c r="B1372" s="36" t="s">
        <v>75</v>
      </c>
      <c r="C1372" s="37">
        <v>8.6E7</v>
      </c>
      <c r="D1372" s="36" t="s">
        <v>126</v>
      </c>
      <c r="E1372" s="31" t="s">
        <v>90</v>
      </c>
      <c r="F1372" s="36"/>
    </row>
    <row r="1373" ht="15.75" customHeight="1">
      <c r="A1373" s="36" t="str">
        <f t="shared" si="1"/>
        <v>Mauritius-Africa2012</v>
      </c>
      <c r="B1373" s="36" t="s">
        <v>75</v>
      </c>
      <c r="C1373" s="37">
        <v>1.778E9</v>
      </c>
      <c r="D1373" s="36" t="s">
        <v>122</v>
      </c>
      <c r="E1373" s="31" t="s">
        <v>91</v>
      </c>
      <c r="F1373" s="37">
        <v>3.94E8</v>
      </c>
    </row>
    <row r="1374" ht="15.75" customHeight="1">
      <c r="A1374" s="36" t="str">
        <f t="shared" si="1"/>
        <v>Seychelles-Africa2012</v>
      </c>
      <c r="B1374" s="36" t="s">
        <v>75</v>
      </c>
      <c r="C1374" s="37">
        <v>2.6E7</v>
      </c>
      <c r="D1374" s="36" t="s">
        <v>131</v>
      </c>
      <c r="E1374" s="31" t="s">
        <v>91</v>
      </c>
      <c r="F1374" s="37">
        <v>4000000.0</v>
      </c>
    </row>
    <row r="1375" ht="15.75" customHeight="1">
      <c r="A1375" s="36" t="str">
        <f t="shared" si="1"/>
        <v>Tunisia-Africa2012</v>
      </c>
      <c r="B1375" s="36" t="s">
        <v>75</v>
      </c>
      <c r="C1375" s="37">
        <v>2.931E9</v>
      </c>
      <c r="D1375" s="36" t="s">
        <v>140</v>
      </c>
      <c r="E1375" s="31" t="s">
        <v>91</v>
      </c>
      <c r="F1375" s="37">
        <v>6.73E8</v>
      </c>
    </row>
    <row r="1376" ht="15.75" customHeight="1">
      <c r="A1376" s="36" t="str">
        <f t="shared" si="1"/>
        <v>South Africa-Africa2012</v>
      </c>
      <c r="B1376" s="36" t="s">
        <v>75</v>
      </c>
      <c r="C1376" s="37">
        <v>1.1201E10</v>
      </c>
      <c r="D1376" s="36" t="s">
        <v>134</v>
      </c>
      <c r="E1376" s="31" t="s">
        <v>91</v>
      </c>
      <c r="F1376" s="37">
        <v>7.144E9</v>
      </c>
    </row>
    <row r="1377" ht="15.75" customHeight="1">
      <c r="A1377" s="36" t="str">
        <f t="shared" si="1"/>
        <v>Libya-Africa2012</v>
      </c>
      <c r="B1377" s="36" t="s">
        <v>75</v>
      </c>
      <c r="C1377" s="36"/>
      <c r="D1377" s="36" t="s">
        <v>117</v>
      </c>
      <c r="E1377" s="31" t="s">
        <v>91</v>
      </c>
      <c r="F1377" s="37">
        <v>2.654E9</v>
      </c>
    </row>
    <row r="1378" ht="15.75" customHeight="1">
      <c r="A1378" s="36" t="str">
        <f t="shared" si="1"/>
        <v>Morocco-Africa2012</v>
      </c>
      <c r="B1378" s="36" t="s">
        <v>75</v>
      </c>
      <c r="C1378" s="37">
        <v>8.491E9</v>
      </c>
      <c r="D1378" s="36" t="s">
        <v>123</v>
      </c>
      <c r="E1378" s="31" t="s">
        <v>91</v>
      </c>
      <c r="F1378" s="37">
        <v>2.095E9</v>
      </c>
    </row>
    <row r="1379" ht="15.75" customHeight="1">
      <c r="A1379" s="36" t="str">
        <f t="shared" si="1"/>
        <v>Botswana-Africa2012</v>
      </c>
      <c r="B1379" s="36" t="s">
        <v>75</v>
      </c>
      <c r="C1379" s="37">
        <v>3.0E7</v>
      </c>
      <c r="D1379" s="36" t="s">
        <v>94</v>
      </c>
      <c r="E1379" s="31" t="s">
        <v>91</v>
      </c>
      <c r="F1379" s="37">
        <v>1.0E8</v>
      </c>
    </row>
    <row r="1380" ht="15.75" customHeight="1">
      <c r="A1380" s="36" t="str">
        <f t="shared" si="1"/>
        <v>Egypt-Africa2012</v>
      </c>
      <c r="B1380" s="36" t="s">
        <v>75</v>
      </c>
      <c r="C1380" s="37">
        <v>1.0823E10</v>
      </c>
      <c r="D1380" s="36" t="s">
        <v>105</v>
      </c>
      <c r="E1380" s="31" t="s">
        <v>91</v>
      </c>
      <c r="F1380" s="37">
        <v>3.037E9</v>
      </c>
    </row>
    <row r="1381" ht="15.75" customHeight="1">
      <c r="A1381" s="36" t="str">
        <f t="shared" si="1"/>
        <v>Algeria-Africa2012</v>
      </c>
      <c r="B1381" s="36" t="s">
        <v>75</v>
      </c>
      <c r="C1381" s="37">
        <v>2.95E8</v>
      </c>
      <c r="D1381" s="36" t="s">
        <v>74</v>
      </c>
      <c r="E1381" s="31" t="s">
        <v>91</v>
      </c>
      <c r="F1381" s="37">
        <v>5.59E8</v>
      </c>
    </row>
    <row r="1382" ht="15.75" customHeight="1">
      <c r="A1382" s="36" t="str">
        <f t="shared" si="1"/>
        <v>Namibia-Africa2012</v>
      </c>
      <c r="B1382" s="36" t="s">
        <v>75</v>
      </c>
      <c r="C1382" s="36"/>
      <c r="D1382" s="36" t="s">
        <v>125</v>
      </c>
      <c r="E1382" s="31" t="s">
        <v>91</v>
      </c>
      <c r="F1382" s="36"/>
    </row>
    <row r="1383" ht="15.75" customHeight="1">
      <c r="A1383" s="36" t="str">
        <f t="shared" si="1"/>
        <v>Lesotho-Africa2012</v>
      </c>
      <c r="B1383" s="36" t="s">
        <v>75</v>
      </c>
      <c r="C1383" s="37">
        <v>4.6E7</v>
      </c>
      <c r="D1383" s="36" t="s">
        <v>115</v>
      </c>
      <c r="E1383" s="31" t="s">
        <v>91</v>
      </c>
      <c r="F1383" s="37">
        <v>2.56E8</v>
      </c>
    </row>
    <row r="1384" ht="15.75" customHeight="1">
      <c r="A1384" s="36" t="str">
        <f t="shared" si="1"/>
        <v>Djibouti-Africa2012</v>
      </c>
      <c r="B1384" s="36" t="s">
        <v>75</v>
      </c>
      <c r="C1384" s="37">
        <v>2.05E7</v>
      </c>
      <c r="D1384" s="36" t="s">
        <v>104</v>
      </c>
      <c r="E1384" s="31" t="s">
        <v>91</v>
      </c>
      <c r="F1384" s="37">
        <v>2.96E7</v>
      </c>
    </row>
    <row r="1385" ht="15.75" customHeight="1">
      <c r="A1385" s="36" t="str">
        <f t="shared" si="1"/>
        <v>Swaziland-Africa2012</v>
      </c>
      <c r="B1385" s="36" t="s">
        <v>75</v>
      </c>
      <c r="C1385" s="36"/>
      <c r="D1385" s="36" t="s">
        <v>137</v>
      </c>
      <c r="E1385" s="31" t="s">
        <v>91</v>
      </c>
      <c r="F1385" s="36"/>
    </row>
    <row r="1386" ht="15.75" customHeight="1">
      <c r="A1386" s="36" t="str">
        <f t="shared" si="1"/>
        <v>Ghana-Africa2012</v>
      </c>
      <c r="B1386" s="36" t="s">
        <v>75</v>
      </c>
      <c r="C1386" s="37">
        <v>1.154E9</v>
      </c>
      <c r="D1386" s="36" t="s">
        <v>111</v>
      </c>
      <c r="E1386" s="31" t="s">
        <v>91</v>
      </c>
      <c r="F1386" s="37">
        <v>9.79E8</v>
      </c>
    </row>
    <row r="1387" ht="15.75" customHeight="1">
      <c r="A1387" s="36" t="str">
        <f t="shared" si="1"/>
        <v>Zimbabwe-Africa2012</v>
      </c>
      <c r="B1387" s="36" t="s">
        <v>75</v>
      </c>
      <c r="C1387" s="37">
        <v>7.49E8</v>
      </c>
      <c r="D1387" s="36" t="s">
        <v>143</v>
      </c>
      <c r="E1387" s="31" t="s">
        <v>91</v>
      </c>
      <c r="F1387" s="36"/>
    </row>
    <row r="1388" ht="15.75" customHeight="1">
      <c r="A1388" s="36" t="str">
        <f t="shared" si="1"/>
        <v>Gabon-Africa2012</v>
      </c>
      <c r="B1388" s="36" t="s">
        <v>75</v>
      </c>
      <c r="C1388" s="36"/>
      <c r="D1388" s="36" t="s">
        <v>109</v>
      </c>
      <c r="E1388" s="31" t="s">
        <v>91</v>
      </c>
      <c r="F1388" s="36"/>
    </row>
    <row r="1389" ht="15.75" customHeight="1">
      <c r="A1389" s="36" t="str">
        <f t="shared" si="1"/>
        <v>Central African Republic-Africa2012</v>
      </c>
      <c r="B1389" s="36" t="s">
        <v>75</v>
      </c>
      <c r="C1389" s="36"/>
      <c r="D1389" s="36" t="s">
        <v>98</v>
      </c>
      <c r="E1389" s="31" t="s">
        <v>91</v>
      </c>
      <c r="F1389" s="36"/>
    </row>
    <row r="1390" ht="15.75" customHeight="1">
      <c r="A1390" s="36" t="str">
        <f t="shared" si="1"/>
        <v>Mauritania-Africa2012</v>
      </c>
      <c r="B1390" s="36" t="s">
        <v>75</v>
      </c>
      <c r="C1390" s="36"/>
      <c r="D1390" s="36" t="s">
        <v>121</v>
      </c>
      <c r="E1390" s="31" t="s">
        <v>91</v>
      </c>
      <c r="F1390" s="36"/>
    </row>
    <row r="1391" ht="15.75" customHeight="1">
      <c r="A1391" s="36" t="str">
        <f t="shared" si="1"/>
        <v>Sudan-Africa2012</v>
      </c>
      <c r="B1391" s="36" t="s">
        <v>75</v>
      </c>
      <c r="C1391" s="37">
        <v>8.8E8</v>
      </c>
      <c r="D1391" s="36" t="s">
        <v>136</v>
      </c>
      <c r="E1391" s="31" t="s">
        <v>91</v>
      </c>
      <c r="F1391" s="37">
        <v>9.08E8</v>
      </c>
    </row>
    <row r="1392" ht="15.75" customHeight="1">
      <c r="A1392" s="36" t="str">
        <f t="shared" si="1"/>
        <v>Ethiopia-Africa2012</v>
      </c>
      <c r="B1392" s="36" t="s">
        <v>75</v>
      </c>
      <c r="C1392" s="37">
        <v>1.98E9</v>
      </c>
      <c r="D1392" s="36" t="s">
        <v>108</v>
      </c>
      <c r="E1392" s="31" t="s">
        <v>91</v>
      </c>
      <c r="F1392" s="37">
        <v>1.81E8</v>
      </c>
    </row>
    <row r="1393" ht="15.75" customHeight="1">
      <c r="A1393" s="36" t="str">
        <f t="shared" si="1"/>
        <v>Madagascar-Africa2012</v>
      </c>
      <c r="B1393" s="36" t="s">
        <v>75</v>
      </c>
      <c r="C1393" s="36"/>
      <c r="D1393" s="36" t="s">
        <v>118</v>
      </c>
      <c r="E1393" s="31" t="s">
        <v>91</v>
      </c>
      <c r="F1393" s="36"/>
    </row>
    <row r="1394" ht="15.75" customHeight="1">
      <c r="A1394" s="36" t="str">
        <f t="shared" si="1"/>
        <v>Sao Tome and Principe-Africa2012</v>
      </c>
      <c r="B1394" s="36" t="s">
        <v>75</v>
      </c>
      <c r="C1394" s="37">
        <v>1.5E7</v>
      </c>
      <c r="D1394" s="36" t="s">
        <v>129</v>
      </c>
      <c r="E1394" s="31" t="s">
        <v>91</v>
      </c>
      <c r="F1394" s="37">
        <v>1300000.0</v>
      </c>
    </row>
    <row r="1395" ht="15.75" customHeight="1">
      <c r="A1395" s="36" t="str">
        <f t="shared" si="1"/>
        <v>Equatorial Guinea-Africa2012</v>
      </c>
      <c r="B1395" s="36" t="s">
        <v>75</v>
      </c>
      <c r="C1395" s="36"/>
      <c r="D1395" s="36" t="s">
        <v>106</v>
      </c>
      <c r="E1395" s="31" t="s">
        <v>91</v>
      </c>
      <c r="F1395" s="36"/>
    </row>
    <row r="1396" ht="15.75" customHeight="1">
      <c r="A1396" s="36" t="str">
        <f t="shared" si="1"/>
        <v>Liberia-Africa2012</v>
      </c>
      <c r="B1396" s="36" t="s">
        <v>75</v>
      </c>
      <c r="C1396" s="36"/>
      <c r="D1396" s="36" t="s">
        <v>116</v>
      </c>
      <c r="E1396" s="31" t="s">
        <v>91</v>
      </c>
      <c r="F1396" s="36"/>
    </row>
    <row r="1397" ht="15.75" customHeight="1">
      <c r="A1397" s="36" t="str">
        <f t="shared" si="1"/>
        <v>Comoros-Africa2012</v>
      </c>
      <c r="B1397" s="36" t="s">
        <v>75</v>
      </c>
      <c r="C1397" s="36"/>
      <c r="D1397" s="36" t="s">
        <v>100</v>
      </c>
      <c r="E1397" s="31" t="s">
        <v>91</v>
      </c>
      <c r="F1397" s="36"/>
    </row>
    <row r="1398" ht="15.75" customHeight="1">
      <c r="A1398" s="36" t="str">
        <f t="shared" si="1"/>
        <v>Kenya-Africa2012</v>
      </c>
      <c r="B1398" s="36" t="s">
        <v>75</v>
      </c>
      <c r="C1398" s="37">
        <v>2.004E9</v>
      </c>
      <c r="D1398" s="36" t="s">
        <v>114</v>
      </c>
      <c r="E1398" s="31" t="s">
        <v>91</v>
      </c>
      <c r="F1398" s="37">
        <v>1.74E8</v>
      </c>
    </row>
    <row r="1399" ht="15.75" customHeight="1">
      <c r="A1399" s="36" t="str">
        <f t="shared" si="1"/>
        <v>Rwanda-Africa2012</v>
      </c>
      <c r="B1399" s="36" t="s">
        <v>75</v>
      </c>
      <c r="C1399" s="37">
        <v>3.37E8</v>
      </c>
      <c r="D1399" s="36" t="s">
        <v>128</v>
      </c>
      <c r="E1399" s="31" t="s">
        <v>91</v>
      </c>
      <c r="F1399" s="37">
        <v>1.33E8</v>
      </c>
    </row>
    <row r="1400" ht="15.75" customHeight="1">
      <c r="A1400" s="36" t="str">
        <f t="shared" si="1"/>
        <v>Sierra Leone-Africa2012</v>
      </c>
      <c r="B1400" s="36" t="s">
        <v>75</v>
      </c>
      <c r="C1400" s="37">
        <v>4.1E7</v>
      </c>
      <c r="D1400" s="36" t="s">
        <v>132</v>
      </c>
      <c r="E1400" s="31" t="s">
        <v>91</v>
      </c>
      <c r="F1400" s="37">
        <v>2.5E7</v>
      </c>
    </row>
    <row r="1401" ht="15.75" customHeight="1">
      <c r="A1401" s="36" t="str">
        <f t="shared" si="1"/>
        <v>Cote d'Ivoire-Africa2012</v>
      </c>
      <c r="B1401" s="36" t="s">
        <v>75</v>
      </c>
      <c r="C1401" s="36"/>
      <c r="D1401" s="36" t="s">
        <v>103</v>
      </c>
      <c r="E1401" s="31" t="s">
        <v>91</v>
      </c>
      <c r="F1401" s="36"/>
    </row>
    <row r="1402" ht="15.75" customHeight="1">
      <c r="A1402" s="36" t="str">
        <f t="shared" si="1"/>
        <v>South Sudan-Africa2012</v>
      </c>
      <c r="B1402" s="36" t="s">
        <v>75</v>
      </c>
      <c r="C1402" s="36"/>
      <c r="D1402" s="36" t="s">
        <v>135</v>
      </c>
      <c r="E1402" s="31" t="s">
        <v>91</v>
      </c>
      <c r="F1402" s="36"/>
    </row>
    <row r="1403" ht="15.75" customHeight="1">
      <c r="A1403" s="36" t="str">
        <f t="shared" si="1"/>
        <v>Guinea-Africa2012</v>
      </c>
      <c r="B1403" s="36" t="s">
        <v>75</v>
      </c>
      <c r="C1403" s="37">
        <v>1700000.0</v>
      </c>
      <c r="D1403" s="36" t="s">
        <v>112</v>
      </c>
      <c r="E1403" s="31" t="s">
        <v>91</v>
      </c>
      <c r="F1403" s="37">
        <v>4.1E7</v>
      </c>
    </row>
    <row r="1404" ht="15.75" customHeight="1">
      <c r="A1404" s="36" t="str">
        <f t="shared" si="1"/>
        <v>Togo-Africa2012</v>
      </c>
      <c r="B1404" s="36" t="s">
        <v>75</v>
      </c>
      <c r="C1404" s="36"/>
      <c r="D1404" s="36" t="s">
        <v>139</v>
      </c>
      <c r="E1404" s="31" t="s">
        <v>91</v>
      </c>
      <c r="F1404" s="36"/>
    </row>
    <row r="1405" ht="15.75" customHeight="1">
      <c r="A1405" s="36" t="str">
        <f t="shared" si="1"/>
        <v>Benin-Africa2012</v>
      </c>
      <c r="B1405" s="36" t="s">
        <v>75</v>
      </c>
      <c r="C1405" s="37">
        <v>1.92E8</v>
      </c>
      <c r="D1405" s="36" t="s">
        <v>93</v>
      </c>
      <c r="E1405" s="31" t="s">
        <v>91</v>
      </c>
      <c r="F1405" s="36"/>
    </row>
    <row r="1406" ht="15.75" customHeight="1">
      <c r="A1406" s="36" t="str">
        <f t="shared" si="1"/>
        <v>Eritrea-Africa2012</v>
      </c>
      <c r="B1406" s="36" t="s">
        <v>75</v>
      </c>
      <c r="C1406" s="36"/>
      <c r="D1406" s="36" t="s">
        <v>107</v>
      </c>
      <c r="E1406" s="31" t="s">
        <v>91</v>
      </c>
      <c r="F1406" s="36"/>
    </row>
    <row r="1407" ht="15.75" customHeight="1">
      <c r="A1407" s="36" t="str">
        <f t="shared" si="1"/>
        <v>Guinea-Bissau-Africa2012</v>
      </c>
      <c r="B1407" s="36" t="s">
        <v>75</v>
      </c>
      <c r="C1407" s="36"/>
      <c r="D1407" s="36" t="s">
        <v>113</v>
      </c>
      <c r="E1407" s="31" t="s">
        <v>91</v>
      </c>
      <c r="F1407" s="36"/>
    </row>
    <row r="1408" ht="15.75" customHeight="1">
      <c r="A1408" s="36" t="str">
        <f t="shared" si="1"/>
        <v>Cameroon-Africa2012</v>
      </c>
      <c r="B1408" s="36" t="s">
        <v>75</v>
      </c>
      <c r="C1408" s="37">
        <v>3.77E8</v>
      </c>
      <c r="D1408" s="36" t="s">
        <v>97</v>
      </c>
      <c r="E1408" s="31" t="s">
        <v>91</v>
      </c>
      <c r="F1408" s="37">
        <v>6.68E8</v>
      </c>
    </row>
    <row r="1409" ht="15.75" customHeight="1">
      <c r="A1409" s="36" t="str">
        <f t="shared" si="1"/>
        <v>Congo (Brazzaville)-Africa2012</v>
      </c>
      <c r="B1409" s="36" t="s">
        <v>75</v>
      </c>
      <c r="C1409" s="36"/>
      <c r="D1409" s="36" t="s">
        <v>101</v>
      </c>
      <c r="E1409" s="31" t="s">
        <v>91</v>
      </c>
      <c r="F1409" s="36"/>
    </row>
    <row r="1410" ht="15.75" customHeight="1">
      <c r="A1410" s="36" t="str">
        <f t="shared" si="1"/>
        <v>Senegal-Africa2012</v>
      </c>
      <c r="B1410" s="36" t="s">
        <v>75</v>
      </c>
      <c r="C1410" s="36"/>
      <c r="D1410" s="36" t="s">
        <v>130</v>
      </c>
      <c r="E1410" s="31" t="s">
        <v>91</v>
      </c>
      <c r="F1410" s="36"/>
    </row>
    <row r="1411" ht="15.75" customHeight="1">
      <c r="A1411" s="36" t="str">
        <f t="shared" si="1"/>
        <v>Mozambique-Africa2012</v>
      </c>
      <c r="B1411" s="36" t="s">
        <v>75</v>
      </c>
      <c r="C1411" s="37">
        <v>2.89E8</v>
      </c>
      <c r="D1411" s="36" t="s">
        <v>124</v>
      </c>
      <c r="E1411" s="31" t="s">
        <v>91</v>
      </c>
      <c r="F1411" s="37">
        <v>2.3E8</v>
      </c>
    </row>
    <row r="1412" ht="15.75" customHeight="1">
      <c r="A1412" s="36" t="str">
        <f t="shared" si="1"/>
        <v>Malawi-Africa2012</v>
      </c>
      <c r="B1412" s="36" t="s">
        <v>75</v>
      </c>
      <c r="C1412" s="37">
        <v>3.8E7</v>
      </c>
      <c r="D1412" s="36" t="s">
        <v>119</v>
      </c>
      <c r="E1412" s="31" t="s">
        <v>91</v>
      </c>
      <c r="F1412" s="37">
        <v>1.01E8</v>
      </c>
    </row>
    <row r="1413" ht="15.75" customHeight="1">
      <c r="A1413" s="36" t="str">
        <f t="shared" si="1"/>
        <v>Tanzania-Africa2012</v>
      </c>
      <c r="B1413" s="36" t="s">
        <v>75</v>
      </c>
      <c r="C1413" s="37">
        <v>1.605E9</v>
      </c>
      <c r="D1413" s="36" t="s">
        <v>138</v>
      </c>
      <c r="E1413" s="31" t="s">
        <v>91</v>
      </c>
      <c r="F1413" s="37">
        <v>1.003E9</v>
      </c>
    </row>
    <row r="1414" ht="15.75" customHeight="1">
      <c r="A1414" s="36" t="str">
        <f t="shared" si="1"/>
        <v>Burkina Faso-Africa2012</v>
      </c>
      <c r="B1414" s="36" t="s">
        <v>75</v>
      </c>
      <c r="C1414" s="36"/>
      <c r="D1414" s="36" t="s">
        <v>95</v>
      </c>
      <c r="E1414" s="31" t="s">
        <v>91</v>
      </c>
      <c r="F1414" s="36"/>
    </row>
    <row r="1415" ht="15.75" customHeight="1">
      <c r="A1415" s="36" t="str">
        <f t="shared" si="1"/>
        <v>Nigeria-Africa2012</v>
      </c>
      <c r="B1415" s="36" t="s">
        <v>75</v>
      </c>
      <c r="C1415" s="37">
        <v>6.41E8</v>
      </c>
      <c r="D1415" s="36" t="s">
        <v>127</v>
      </c>
      <c r="E1415" s="31" t="s">
        <v>91</v>
      </c>
      <c r="F1415" s="37">
        <v>9.28E9</v>
      </c>
    </row>
    <row r="1416" ht="15.75" customHeight="1">
      <c r="A1416" s="36" t="str">
        <f t="shared" si="1"/>
        <v>Congo (Kinshasa)-Africa2012</v>
      </c>
      <c r="B1416" s="36" t="s">
        <v>75</v>
      </c>
      <c r="C1416" s="37">
        <v>6900000.0</v>
      </c>
      <c r="D1416" s="36" t="s">
        <v>102</v>
      </c>
      <c r="E1416" s="31" t="s">
        <v>91</v>
      </c>
      <c r="F1416" s="37">
        <v>1.08E8</v>
      </c>
    </row>
    <row r="1417" ht="15.75" customHeight="1">
      <c r="A1417" s="36" t="str">
        <f t="shared" si="1"/>
        <v>Zambia-Africa2012</v>
      </c>
      <c r="B1417" s="36" t="s">
        <v>75</v>
      </c>
      <c r="C1417" s="37">
        <v>1.55E8</v>
      </c>
      <c r="D1417" s="36" t="s">
        <v>142</v>
      </c>
      <c r="E1417" s="31" t="s">
        <v>91</v>
      </c>
      <c r="F1417" s="37">
        <v>1.54E8</v>
      </c>
    </row>
    <row r="1418" ht="15.75" customHeight="1">
      <c r="A1418" s="36" t="str">
        <f t="shared" si="1"/>
        <v>Gambia, The-Africa2012</v>
      </c>
      <c r="B1418" s="36" t="s">
        <v>75</v>
      </c>
      <c r="C1418" s="37">
        <v>9.9E7</v>
      </c>
      <c r="D1418" s="36" t="s">
        <v>110</v>
      </c>
      <c r="E1418" s="31" t="s">
        <v>91</v>
      </c>
      <c r="F1418" s="37">
        <v>8000000.0</v>
      </c>
    </row>
    <row r="1419" ht="15.75" customHeight="1">
      <c r="A1419" s="36" t="str">
        <f t="shared" si="1"/>
        <v>Somalia-Africa2012</v>
      </c>
      <c r="B1419" s="36" t="s">
        <v>75</v>
      </c>
      <c r="C1419" s="36"/>
      <c r="D1419" s="36" t="s">
        <v>133</v>
      </c>
      <c r="E1419" s="31" t="s">
        <v>91</v>
      </c>
      <c r="F1419" s="36"/>
    </row>
    <row r="1420" ht="15.75" customHeight="1">
      <c r="A1420" s="36" t="str">
        <f t="shared" si="1"/>
        <v>Uganda-Africa2012</v>
      </c>
      <c r="B1420" s="36" t="s">
        <v>75</v>
      </c>
      <c r="C1420" s="37">
        <v>1.105E9</v>
      </c>
      <c r="D1420" s="36" t="s">
        <v>141</v>
      </c>
      <c r="E1420" s="31" t="s">
        <v>91</v>
      </c>
      <c r="F1420" s="37">
        <v>6.04E8</v>
      </c>
    </row>
    <row r="1421" ht="15.75" customHeight="1">
      <c r="A1421" s="36" t="str">
        <f t="shared" si="1"/>
        <v>Angola-Africa2012</v>
      </c>
      <c r="B1421" s="36" t="s">
        <v>75</v>
      </c>
      <c r="C1421" s="37">
        <v>7.11E8</v>
      </c>
      <c r="D1421" s="36" t="s">
        <v>92</v>
      </c>
      <c r="E1421" s="31" t="s">
        <v>91</v>
      </c>
      <c r="F1421" s="37">
        <v>2.92E8</v>
      </c>
    </row>
    <row r="1422" ht="15.75" customHeight="1">
      <c r="A1422" s="36" t="str">
        <f t="shared" si="1"/>
        <v>Burundi-Africa2012</v>
      </c>
      <c r="B1422" s="36" t="s">
        <v>75</v>
      </c>
      <c r="C1422" s="37">
        <v>2700000.0</v>
      </c>
      <c r="D1422" s="36" t="s">
        <v>96</v>
      </c>
      <c r="E1422" s="31" t="s">
        <v>91</v>
      </c>
      <c r="F1422" s="37">
        <v>4.1E7</v>
      </c>
    </row>
    <row r="1423" ht="15.75" customHeight="1">
      <c r="A1423" s="36" t="str">
        <f t="shared" si="1"/>
        <v>Chad-Africa2012</v>
      </c>
      <c r="B1423" s="36" t="s">
        <v>75</v>
      </c>
      <c r="C1423" s="36"/>
      <c r="D1423" s="36" t="s">
        <v>99</v>
      </c>
      <c r="E1423" s="31" t="s">
        <v>91</v>
      </c>
      <c r="F1423" s="36"/>
    </row>
    <row r="1424" ht="15.75" customHeight="1">
      <c r="A1424" s="36" t="str">
        <f t="shared" si="1"/>
        <v>Mali-Africa2012</v>
      </c>
      <c r="B1424" s="36" t="s">
        <v>75</v>
      </c>
      <c r="C1424" s="36"/>
      <c r="D1424" s="36" t="s">
        <v>120</v>
      </c>
      <c r="E1424" s="31" t="s">
        <v>91</v>
      </c>
      <c r="F1424" s="36"/>
    </row>
    <row r="1425" ht="15.75" customHeight="1">
      <c r="A1425" s="36" t="str">
        <f t="shared" si="1"/>
        <v>Niger-Africa2012</v>
      </c>
      <c r="B1425" s="36" t="s">
        <v>75</v>
      </c>
      <c r="C1425" s="36"/>
      <c r="D1425" s="36" t="s">
        <v>126</v>
      </c>
      <c r="E1425" s="31" t="s">
        <v>91</v>
      </c>
      <c r="F1425" s="36"/>
    </row>
    <row r="1426" ht="15.75" customHeight="1">
      <c r="A1426" s="36" t="str">
        <f t="shared" si="1"/>
        <v>Macao SAR-Asia2005</v>
      </c>
      <c r="B1426" s="36" t="s">
        <v>145</v>
      </c>
      <c r="C1426" s="37">
        <v>8.19E9</v>
      </c>
      <c r="D1426" s="36" t="s">
        <v>161</v>
      </c>
      <c r="E1426" s="31" t="s">
        <v>84</v>
      </c>
      <c r="F1426" s="37">
        <v>6.15E8</v>
      </c>
    </row>
    <row r="1427" ht="15.75" customHeight="1">
      <c r="A1427" s="36" t="str">
        <f t="shared" si="1"/>
        <v>Hong Kong SAR-Asia2005</v>
      </c>
      <c r="B1427" s="36" t="s">
        <v>145</v>
      </c>
      <c r="C1427" s="37">
        <v>1.3588E10</v>
      </c>
      <c r="D1427" s="36" t="s">
        <v>154</v>
      </c>
      <c r="E1427" s="31" t="s">
        <v>84</v>
      </c>
      <c r="F1427" s="37">
        <v>1.3305E10</v>
      </c>
    </row>
    <row r="1428" ht="15.75" customHeight="1">
      <c r="A1428" s="36" t="str">
        <f t="shared" si="1"/>
        <v>Japan-Asia2005</v>
      </c>
      <c r="B1428" s="36" t="s">
        <v>145</v>
      </c>
      <c r="C1428" s="37">
        <v>1.5555E10</v>
      </c>
      <c r="D1428" s="36" t="s">
        <v>157</v>
      </c>
      <c r="E1428" s="31" t="s">
        <v>84</v>
      </c>
      <c r="F1428" s="37">
        <v>4.8102E10</v>
      </c>
    </row>
    <row r="1429" ht="15.75" customHeight="1">
      <c r="A1429" s="36" t="str">
        <f t="shared" si="1"/>
        <v>South Korea-Asia2005</v>
      </c>
      <c r="B1429" s="36" t="s">
        <v>145</v>
      </c>
      <c r="C1429" s="37">
        <v>8.29E9</v>
      </c>
      <c r="D1429" s="36" t="s">
        <v>171</v>
      </c>
      <c r="E1429" s="31" t="s">
        <v>84</v>
      </c>
      <c r="F1429" s="37">
        <v>1.6924E10</v>
      </c>
    </row>
    <row r="1430" ht="15.75" customHeight="1">
      <c r="A1430" s="36" t="str">
        <f t="shared" si="1"/>
        <v>Singapore-Asia2005</v>
      </c>
      <c r="B1430" s="36" t="s">
        <v>145</v>
      </c>
      <c r="C1430" s="37">
        <v>6.209E9</v>
      </c>
      <c r="D1430" s="36" t="s">
        <v>170</v>
      </c>
      <c r="E1430" s="31" t="s">
        <v>84</v>
      </c>
      <c r="F1430" s="37">
        <v>1.0071E10</v>
      </c>
    </row>
    <row r="1431" ht="15.75" customHeight="1">
      <c r="A1431" s="36" t="str">
        <f t="shared" si="1"/>
        <v>China-Asia2005</v>
      </c>
      <c r="B1431" s="36" t="s">
        <v>145</v>
      </c>
      <c r="C1431" s="37">
        <v>3.1842E10</v>
      </c>
      <c r="D1431" s="36" t="s">
        <v>152</v>
      </c>
      <c r="E1431" s="31" t="s">
        <v>84</v>
      </c>
      <c r="F1431" s="37">
        <v>2.4721E10</v>
      </c>
    </row>
    <row r="1432" ht="15.75" customHeight="1">
      <c r="A1432" s="36" t="str">
        <f t="shared" si="1"/>
        <v>Thailand-Asia2005</v>
      </c>
      <c r="B1432" s="36" t="s">
        <v>145</v>
      </c>
      <c r="C1432" s="37">
        <v>1.2102E10</v>
      </c>
      <c r="D1432" s="36" t="s">
        <v>174</v>
      </c>
      <c r="E1432" s="31" t="s">
        <v>84</v>
      </c>
      <c r="F1432" s="37">
        <v>4.917E9</v>
      </c>
    </row>
    <row r="1433" ht="15.75" customHeight="1">
      <c r="A1433" s="36" t="str">
        <f t="shared" si="1"/>
        <v>Georgia-Asia2005</v>
      </c>
      <c r="B1433" s="36" t="s">
        <v>145</v>
      </c>
      <c r="C1433" s="37">
        <v>2.87E8</v>
      </c>
      <c r="D1433" s="36" t="s">
        <v>153</v>
      </c>
      <c r="E1433" s="31" t="s">
        <v>84</v>
      </c>
      <c r="F1433" s="37">
        <v>2.37E8</v>
      </c>
    </row>
    <row r="1434" ht="15.75" customHeight="1">
      <c r="A1434" s="36" t="str">
        <f t="shared" si="1"/>
        <v>Armenia-Asia2005</v>
      </c>
      <c r="B1434" s="36" t="s">
        <v>145</v>
      </c>
      <c r="C1434" s="37">
        <v>2.4E8</v>
      </c>
      <c r="D1434" s="36" t="s">
        <v>146</v>
      </c>
      <c r="E1434" s="31" t="s">
        <v>84</v>
      </c>
      <c r="F1434" s="37">
        <v>2.84E8</v>
      </c>
    </row>
    <row r="1435" ht="15.75" customHeight="1">
      <c r="A1435" s="36" t="str">
        <f t="shared" si="1"/>
        <v>North Korea-Asia2005</v>
      </c>
      <c r="B1435" s="36" t="s">
        <v>145</v>
      </c>
      <c r="C1435" s="36"/>
      <c r="D1435" s="36" t="s">
        <v>167</v>
      </c>
      <c r="E1435" s="31" t="s">
        <v>84</v>
      </c>
      <c r="F1435" s="36"/>
    </row>
    <row r="1436" ht="15.75" customHeight="1">
      <c r="A1436" s="36" t="str">
        <f t="shared" si="1"/>
        <v>Azerbaijan-Asia2005</v>
      </c>
      <c r="B1436" s="36" t="s">
        <v>145</v>
      </c>
      <c r="C1436" s="37">
        <v>1.0E8</v>
      </c>
      <c r="D1436" s="36" t="s">
        <v>147</v>
      </c>
      <c r="E1436" s="31" t="s">
        <v>84</v>
      </c>
      <c r="F1436" s="37">
        <v>1.88E8</v>
      </c>
    </row>
    <row r="1437" ht="15.75" customHeight="1">
      <c r="A1437" s="36" t="str">
        <f t="shared" si="1"/>
        <v>Vietnam-Asia2005</v>
      </c>
      <c r="B1437" s="36" t="s">
        <v>145</v>
      </c>
      <c r="C1437" s="37">
        <v>2.3E9</v>
      </c>
      <c r="D1437" s="36" t="s">
        <v>178</v>
      </c>
      <c r="E1437" s="31" t="s">
        <v>84</v>
      </c>
      <c r="F1437" s="37">
        <v>9.0E8</v>
      </c>
    </row>
    <row r="1438" ht="15.75" customHeight="1">
      <c r="A1438" s="36" t="str">
        <f t="shared" si="1"/>
        <v>Kazakhstan-Asia2005</v>
      </c>
      <c r="B1438" s="36" t="s">
        <v>145</v>
      </c>
      <c r="C1438" s="37">
        <v>8.01E8</v>
      </c>
      <c r="D1438" s="36" t="s">
        <v>158</v>
      </c>
      <c r="E1438" s="31" t="s">
        <v>84</v>
      </c>
      <c r="F1438" s="37">
        <v>9.4E8</v>
      </c>
    </row>
    <row r="1439" ht="15.75" customHeight="1">
      <c r="A1439" s="36" t="str">
        <f t="shared" si="1"/>
        <v>Myanmar-Asia2005</v>
      </c>
      <c r="B1439" s="36" t="s">
        <v>145</v>
      </c>
      <c r="C1439" s="37">
        <v>8.3E7</v>
      </c>
      <c r="D1439" s="36" t="s">
        <v>165</v>
      </c>
      <c r="E1439" s="31" t="s">
        <v>84</v>
      </c>
      <c r="F1439" s="37">
        <v>3.4E7</v>
      </c>
    </row>
    <row r="1440" ht="15.75" customHeight="1">
      <c r="A1440" s="36" t="str">
        <f t="shared" si="1"/>
        <v>Sri Lanka-Asia2005</v>
      </c>
      <c r="B1440" s="36" t="s">
        <v>145</v>
      </c>
      <c r="C1440" s="37">
        <v>7.29E8</v>
      </c>
      <c r="D1440" s="36" t="s">
        <v>172</v>
      </c>
      <c r="E1440" s="31" t="s">
        <v>84</v>
      </c>
      <c r="F1440" s="37">
        <v>5.52E8</v>
      </c>
    </row>
    <row r="1441" ht="15.75" customHeight="1">
      <c r="A1441" s="36" t="str">
        <f t="shared" si="1"/>
        <v>Malaysia-Asia2005</v>
      </c>
      <c r="B1441" s="36" t="s">
        <v>145</v>
      </c>
      <c r="C1441" s="37">
        <v>1.0389E10</v>
      </c>
      <c r="D1441" s="36" t="s">
        <v>162</v>
      </c>
      <c r="E1441" s="31" t="s">
        <v>84</v>
      </c>
      <c r="F1441" s="37">
        <v>4.339E9</v>
      </c>
    </row>
    <row r="1442" ht="15.75" customHeight="1">
      <c r="A1442" s="36" t="str">
        <f t="shared" si="1"/>
        <v>Mongolia-Asia2005</v>
      </c>
      <c r="B1442" s="36" t="s">
        <v>145</v>
      </c>
      <c r="C1442" s="37">
        <v>2.03E8</v>
      </c>
      <c r="D1442" s="36" t="s">
        <v>164</v>
      </c>
      <c r="E1442" s="31" t="s">
        <v>84</v>
      </c>
      <c r="F1442" s="37">
        <v>1.73E8</v>
      </c>
    </row>
    <row r="1443" ht="15.75" customHeight="1">
      <c r="A1443" s="36" t="str">
        <f t="shared" si="1"/>
        <v>Uzbekistan-Asia2005</v>
      </c>
      <c r="B1443" s="36" t="s">
        <v>145</v>
      </c>
      <c r="C1443" s="37">
        <v>2.8E7</v>
      </c>
      <c r="D1443" s="36" t="s">
        <v>177</v>
      </c>
      <c r="E1443" s="31" t="s">
        <v>84</v>
      </c>
      <c r="F1443" s="36"/>
    </row>
    <row r="1444" ht="15.75" customHeight="1">
      <c r="A1444" s="36" t="str">
        <f t="shared" si="1"/>
        <v>Brunei-Asia2005</v>
      </c>
      <c r="B1444" s="36" t="s">
        <v>145</v>
      </c>
      <c r="C1444" s="37">
        <v>1.91E8</v>
      </c>
      <c r="D1444" s="36" t="s">
        <v>150</v>
      </c>
      <c r="E1444" s="31" t="s">
        <v>84</v>
      </c>
      <c r="F1444" s="37">
        <v>3.74E8</v>
      </c>
    </row>
    <row r="1445" ht="15.75" customHeight="1">
      <c r="A1445" s="36" t="str">
        <f t="shared" si="1"/>
        <v>Kyrgyzstan-Asia2005</v>
      </c>
      <c r="B1445" s="36" t="s">
        <v>145</v>
      </c>
      <c r="C1445" s="37">
        <v>9.4E7</v>
      </c>
      <c r="D1445" s="36" t="s">
        <v>159</v>
      </c>
      <c r="E1445" s="31" t="s">
        <v>84</v>
      </c>
      <c r="F1445" s="37">
        <v>9.4E7</v>
      </c>
    </row>
    <row r="1446" ht="15.75" customHeight="1">
      <c r="A1446" s="36" t="str">
        <f t="shared" si="1"/>
        <v>Indonesia-Asia2005</v>
      </c>
      <c r="B1446" s="36" t="s">
        <v>145</v>
      </c>
      <c r="C1446" s="37">
        <v>5.094E9</v>
      </c>
      <c r="D1446" s="36" t="s">
        <v>156</v>
      </c>
      <c r="E1446" s="31" t="s">
        <v>84</v>
      </c>
      <c r="F1446" s="37">
        <v>4.74E9</v>
      </c>
    </row>
    <row r="1447" ht="15.75" customHeight="1">
      <c r="A1447" s="36" t="str">
        <f t="shared" si="1"/>
        <v>Maldives-Asia2005</v>
      </c>
      <c r="B1447" s="36" t="s">
        <v>145</v>
      </c>
      <c r="C1447" s="37">
        <v>8.26E8</v>
      </c>
      <c r="D1447" s="36" t="s">
        <v>163</v>
      </c>
      <c r="E1447" s="31" t="s">
        <v>84</v>
      </c>
      <c r="F1447" s="37">
        <v>9.4E7</v>
      </c>
    </row>
    <row r="1448" ht="15.75" customHeight="1">
      <c r="A1448" s="36" t="str">
        <f t="shared" si="1"/>
        <v>Turkmenistan-Asia2005</v>
      </c>
      <c r="B1448" s="36" t="s">
        <v>145</v>
      </c>
      <c r="C1448" s="36"/>
      <c r="D1448" s="36" t="s">
        <v>176</v>
      </c>
      <c r="E1448" s="31" t="s">
        <v>84</v>
      </c>
      <c r="F1448" s="36"/>
    </row>
    <row r="1449" ht="15.75" customHeight="1">
      <c r="A1449" s="36" t="str">
        <f t="shared" si="1"/>
        <v>India-Asia2005</v>
      </c>
      <c r="B1449" s="36" t="s">
        <v>145</v>
      </c>
      <c r="C1449" s="37">
        <v>7.659E9</v>
      </c>
      <c r="D1449" s="36" t="s">
        <v>155</v>
      </c>
      <c r="E1449" s="31" t="s">
        <v>84</v>
      </c>
      <c r="F1449" s="37">
        <v>8.277E9</v>
      </c>
    </row>
    <row r="1450" ht="15.75" customHeight="1">
      <c r="A1450" s="36" t="str">
        <f t="shared" si="1"/>
        <v>Bhutan-Asia2005</v>
      </c>
      <c r="B1450" s="36" t="s">
        <v>145</v>
      </c>
      <c r="C1450" s="37">
        <v>1.9E7</v>
      </c>
      <c r="D1450" s="36" t="s">
        <v>149</v>
      </c>
      <c r="E1450" s="31" t="s">
        <v>84</v>
      </c>
      <c r="F1450" s="36"/>
    </row>
    <row r="1451" ht="15.75" customHeight="1">
      <c r="A1451" s="36" t="str">
        <f t="shared" si="1"/>
        <v>Bangladesh-Asia2005</v>
      </c>
      <c r="B1451" s="36" t="s">
        <v>145</v>
      </c>
      <c r="C1451" s="37">
        <v>7.9E7</v>
      </c>
      <c r="D1451" s="36" t="s">
        <v>148</v>
      </c>
      <c r="E1451" s="31" t="s">
        <v>84</v>
      </c>
      <c r="F1451" s="37">
        <v>3.75E8</v>
      </c>
    </row>
    <row r="1452" ht="15.75" customHeight="1">
      <c r="A1452" s="36" t="str">
        <f t="shared" si="1"/>
        <v>Cambodia-Asia2005</v>
      </c>
      <c r="B1452" s="36" t="s">
        <v>145</v>
      </c>
      <c r="C1452" s="37">
        <v>9.29E8</v>
      </c>
      <c r="D1452" s="36" t="s">
        <v>151</v>
      </c>
      <c r="E1452" s="31" t="s">
        <v>84</v>
      </c>
      <c r="F1452" s="37">
        <v>1.37E8</v>
      </c>
    </row>
    <row r="1453" ht="15.75" customHeight="1">
      <c r="A1453" s="36" t="str">
        <f t="shared" si="1"/>
        <v>Philippines-Asia2005</v>
      </c>
      <c r="B1453" s="36" t="s">
        <v>145</v>
      </c>
      <c r="C1453" s="37">
        <v>2.755E9</v>
      </c>
      <c r="D1453" s="36" t="s">
        <v>169</v>
      </c>
      <c r="E1453" s="31" t="s">
        <v>84</v>
      </c>
      <c r="F1453" s="37">
        <v>1.547E9</v>
      </c>
    </row>
    <row r="1454" ht="15.75" customHeight="1">
      <c r="A1454" s="36" t="str">
        <f t="shared" si="1"/>
        <v>Laos-Asia2005</v>
      </c>
      <c r="B1454" s="36" t="s">
        <v>145</v>
      </c>
      <c r="C1454" s="37">
        <v>1.43E8</v>
      </c>
      <c r="D1454" s="36" t="s">
        <v>160</v>
      </c>
      <c r="E1454" s="31" t="s">
        <v>84</v>
      </c>
      <c r="F1454" s="37">
        <v>1.0E7</v>
      </c>
    </row>
    <row r="1455" ht="15.75" customHeight="1">
      <c r="A1455" s="36" t="str">
        <f t="shared" si="1"/>
        <v>Pakistan-Asia2005</v>
      </c>
      <c r="B1455" s="36" t="s">
        <v>145</v>
      </c>
      <c r="C1455" s="37">
        <v>8.28E8</v>
      </c>
      <c r="D1455" s="36" t="s">
        <v>168</v>
      </c>
      <c r="E1455" s="31" t="s">
        <v>84</v>
      </c>
      <c r="F1455" s="37">
        <v>1.753E9</v>
      </c>
    </row>
    <row r="1456" ht="15.75" customHeight="1">
      <c r="A1456" s="36" t="str">
        <f t="shared" si="1"/>
        <v>Nepal-Asia2005</v>
      </c>
      <c r="B1456" s="36" t="s">
        <v>145</v>
      </c>
      <c r="C1456" s="37">
        <v>1.6E8</v>
      </c>
      <c r="D1456" s="36" t="s">
        <v>166</v>
      </c>
      <c r="E1456" s="31" t="s">
        <v>84</v>
      </c>
      <c r="F1456" s="37">
        <v>2.21E8</v>
      </c>
    </row>
    <row r="1457" ht="15.75" customHeight="1">
      <c r="A1457" s="36" t="str">
        <f t="shared" si="1"/>
        <v>Tajikistan-Asia2005</v>
      </c>
      <c r="B1457" s="36" t="s">
        <v>145</v>
      </c>
      <c r="C1457" s="37">
        <v>9100000.0</v>
      </c>
      <c r="D1457" s="36" t="s">
        <v>173</v>
      </c>
      <c r="E1457" s="31" t="s">
        <v>84</v>
      </c>
      <c r="F1457" s="37">
        <v>3800000.0</v>
      </c>
    </row>
    <row r="1458" ht="15.75" customHeight="1">
      <c r="A1458" s="36" t="str">
        <f t="shared" si="1"/>
        <v>Timor-Leste-Asia2005</v>
      </c>
      <c r="B1458" s="36" t="s">
        <v>145</v>
      </c>
      <c r="C1458" s="36"/>
      <c r="D1458" s="36" t="s">
        <v>175</v>
      </c>
      <c r="E1458" s="31" t="s">
        <v>84</v>
      </c>
      <c r="F1458" s="36"/>
    </row>
    <row r="1459" ht="15.75" customHeight="1">
      <c r="A1459" s="36" t="str">
        <f t="shared" si="1"/>
        <v>Afghanistan-Asia2005</v>
      </c>
      <c r="B1459" s="36" t="s">
        <v>145</v>
      </c>
      <c r="C1459" s="36"/>
      <c r="D1459" s="36" t="s">
        <v>144</v>
      </c>
      <c r="E1459" s="31" t="s">
        <v>84</v>
      </c>
      <c r="F1459" s="36"/>
    </row>
    <row r="1460" ht="15.75" customHeight="1">
      <c r="A1460" s="36" t="str">
        <f t="shared" si="1"/>
        <v>Macao SAR-Asia2006</v>
      </c>
      <c r="B1460" s="36" t="s">
        <v>145</v>
      </c>
      <c r="C1460" s="37">
        <v>1.0055E10</v>
      </c>
      <c r="D1460" s="36" t="s">
        <v>161</v>
      </c>
      <c r="E1460" s="31" t="s">
        <v>85</v>
      </c>
      <c r="F1460" s="37">
        <v>6.48E8</v>
      </c>
    </row>
    <row r="1461" ht="15.75" customHeight="1">
      <c r="A1461" s="36" t="str">
        <f t="shared" si="1"/>
        <v>South Korea-Asia2006</v>
      </c>
      <c r="B1461" s="36" t="s">
        <v>145</v>
      </c>
      <c r="C1461" s="37">
        <v>8.508E9</v>
      </c>
      <c r="D1461" s="36" t="s">
        <v>171</v>
      </c>
      <c r="E1461" s="31" t="s">
        <v>85</v>
      </c>
      <c r="F1461" s="37">
        <v>2.0989E10</v>
      </c>
    </row>
    <row r="1462" ht="15.75" customHeight="1">
      <c r="A1462" s="36" t="str">
        <f t="shared" si="1"/>
        <v>Japan-Asia2006</v>
      </c>
      <c r="B1462" s="36" t="s">
        <v>145</v>
      </c>
      <c r="C1462" s="37">
        <v>1.149E10</v>
      </c>
      <c r="D1462" s="36" t="s">
        <v>157</v>
      </c>
      <c r="E1462" s="31" t="s">
        <v>85</v>
      </c>
      <c r="F1462" s="37">
        <v>3.7659E10</v>
      </c>
    </row>
    <row r="1463" ht="15.75" customHeight="1">
      <c r="A1463" s="36" t="str">
        <f t="shared" si="1"/>
        <v>Singapore-Asia2006</v>
      </c>
      <c r="B1463" s="36" t="s">
        <v>145</v>
      </c>
      <c r="C1463" s="37">
        <v>7.536E9</v>
      </c>
      <c r="D1463" s="36" t="s">
        <v>170</v>
      </c>
      <c r="E1463" s="31" t="s">
        <v>85</v>
      </c>
      <c r="F1463" s="37">
        <v>1.1268E10</v>
      </c>
    </row>
    <row r="1464" ht="15.75" customHeight="1">
      <c r="A1464" s="36" t="str">
        <f t="shared" si="1"/>
        <v>Hong Kong SAR-Asia2006</v>
      </c>
      <c r="B1464" s="36" t="s">
        <v>145</v>
      </c>
      <c r="C1464" s="37">
        <v>1.5541E10</v>
      </c>
      <c r="D1464" s="36" t="s">
        <v>154</v>
      </c>
      <c r="E1464" s="31" t="s">
        <v>85</v>
      </c>
      <c r="F1464" s="37">
        <v>1.4044E10</v>
      </c>
    </row>
    <row r="1465" ht="15.75" customHeight="1">
      <c r="A1465" s="36" t="str">
        <f t="shared" si="1"/>
        <v>Thailand-Asia2006</v>
      </c>
      <c r="B1465" s="36" t="s">
        <v>145</v>
      </c>
      <c r="C1465" s="37">
        <v>1.6614E10</v>
      </c>
      <c r="D1465" s="36" t="s">
        <v>174</v>
      </c>
      <c r="E1465" s="31" t="s">
        <v>85</v>
      </c>
      <c r="F1465" s="37">
        <v>6.173E9</v>
      </c>
    </row>
    <row r="1466" ht="15.75" customHeight="1">
      <c r="A1466" s="36" t="str">
        <f t="shared" si="1"/>
        <v>China-Asia2006</v>
      </c>
      <c r="B1466" s="36" t="s">
        <v>145</v>
      </c>
      <c r="C1466" s="37">
        <v>3.7132E10</v>
      </c>
      <c r="D1466" s="36" t="s">
        <v>152</v>
      </c>
      <c r="E1466" s="31" t="s">
        <v>85</v>
      </c>
      <c r="F1466" s="37">
        <v>2.8242E10</v>
      </c>
    </row>
    <row r="1467" ht="15.75" customHeight="1">
      <c r="A1467" s="36" t="str">
        <f t="shared" si="1"/>
        <v>Georgia-Asia2006</v>
      </c>
      <c r="B1467" s="36" t="s">
        <v>145</v>
      </c>
      <c r="C1467" s="37">
        <v>3.61E8</v>
      </c>
      <c r="D1467" s="36" t="s">
        <v>153</v>
      </c>
      <c r="E1467" s="31" t="s">
        <v>85</v>
      </c>
      <c r="F1467" s="37">
        <v>2.57E8</v>
      </c>
    </row>
    <row r="1468" ht="15.75" customHeight="1">
      <c r="A1468" s="36" t="str">
        <f t="shared" si="1"/>
        <v>Armenia-Asia2006</v>
      </c>
      <c r="B1468" s="36" t="s">
        <v>145</v>
      </c>
      <c r="C1468" s="37">
        <v>3.07E8</v>
      </c>
      <c r="D1468" s="36" t="s">
        <v>146</v>
      </c>
      <c r="E1468" s="31" t="s">
        <v>85</v>
      </c>
      <c r="F1468" s="37">
        <v>3.21E8</v>
      </c>
    </row>
    <row r="1469" ht="15.75" customHeight="1">
      <c r="A1469" s="36" t="str">
        <f t="shared" si="1"/>
        <v>North Korea-Asia2006</v>
      </c>
      <c r="B1469" s="36" t="s">
        <v>145</v>
      </c>
      <c r="C1469" s="36"/>
      <c r="D1469" s="36" t="s">
        <v>167</v>
      </c>
      <c r="E1469" s="31" t="s">
        <v>85</v>
      </c>
      <c r="F1469" s="36"/>
    </row>
    <row r="1470" ht="15.75" customHeight="1">
      <c r="A1470" s="36" t="str">
        <f t="shared" si="1"/>
        <v>Vietnam-Asia2006</v>
      </c>
      <c r="B1470" s="36" t="s">
        <v>145</v>
      </c>
      <c r="C1470" s="37">
        <v>2.85E9</v>
      </c>
      <c r="D1470" s="36" t="s">
        <v>178</v>
      </c>
      <c r="E1470" s="31" t="s">
        <v>85</v>
      </c>
      <c r="F1470" s="37">
        <v>1.05E9</v>
      </c>
    </row>
    <row r="1471" ht="15.75" customHeight="1">
      <c r="A1471" s="36" t="str">
        <f t="shared" si="1"/>
        <v>Azerbaijan-Asia2006</v>
      </c>
      <c r="B1471" s="36" t="s">
        <v>145</v>
      </c>
      <c r="C1471" s="37">
        <v>2.01E8</v>
      </c>
      <c r="D1471" s="36" t="s">
        <v>147</v>
      </c>
      <c r="E1471" s="31" t="s">
        <v>85</v>
      </c>
      <c r="F1471" s="37">
        <v>2.56E8</v>
      </c>
    </row>
    <row r="1472" ht="15.75" customHeight="1">
      <c r="A1472" s="36" t="str">
        <f t="shared" si="1"/>
        <v>Malaysia-Asia2006</v>
      </c>
      <c r="B1472" s="36" t="s">
        <v>145</v>
      </c>
      <c r="C1472" s="37">
        <v>1.228E10</v>
      </c>
      <c r="D1472" s="36" t="s">
        <v>162</v>
      </c>
      <c r="E1472" s="31" t="s">
        <v>85</v>
      </c>
      <c r="F1472" s="37">
        <v>5.085E9</v>
      </c>
    </row>
    <row r="1473" ht="15.75" customHeight="1">
      <c r="A1473" s="36" t="str">
        <f t="shared" si="1"/>
        <v>Myanmar-Asia2006</v>
      </c>
      <c r="B1473" s="36" t="s">
        <v>145</v>
      </c>
      <c r="C1473" s="37">
        <v>5.9E7</v>
      </c>
      <c r="D1473" s="36" t="s">
        <v>165</v>
      </c>
      <c r="E1473" s="31" t="s">
        <v>85</v>
      </c>
      <c r="F1473" s="37">
        <v>4.0E7</v>
      </c>
    </row>
    <row r="1474" ht="15.75" customHeight="1">
      <c r="A1474" s="36" t="str">
        <f t="shared" si="1"/>
        <v>Sri Lanka-Asia2006</v>
      </c>
      <c r="B1474" s="36" t="s">
        <v>145</v>
      </c>
      <c r="C1474" s="37">
        <v>7.33E8</v>
      </c>
      <c r="D1474" s="36" t="s">
        <v>172</v>
      </c>
      <c r="E1474" s="31" t="s">
        <v>85</v>
      </c>
      <c r="F1474" s="37">
        <v>6.66E8</v>
      </c>
    </row>
    <row r="1475" ht="15.75" customHeight="1">
      <c r="A1475" s="36" t="str">
        <f t="shared" si="1"/>
        <v>Brunei-Asia2006</v>
      </c>
      <c r="B1475" s="36" t="s">
        <v>145</v>
      </c>
      <c r="C1475" s="37">
        <v>2.24E8</v>
      </c>
      <c r="D1475" s="36" t="s">
        <v>150</v>
      </c>
      <c r="E1475" s="31" t="s">
        <v>85</v>
      </c>
      <c r="F1475" s="37">
        <v>4.08E8</v>
      </c>
    </row>
    <row r="1476" ht="15.75" customHeight="1">
      <c r="A1476" s="36" t="str">
        <f t="shared" si="1"/>
        <v>Kazakhstan-Asia2006</v>
      </c>
      <c r="B1476" s="36" t="s">
        <v>145</v>
      </c>
      <c r="C1476" s="37">
        <v>9.73E8</v>
      </c>
      <c r="D1476" s="36" t="s">
        <v>158</v>
      </c>
      <c r="E1476" s="31" t="s">
        <v>85</v>
      </c>
      <c r="F1476" s="37">
        <v>1.06E9</v>
      </c>
    </row>
    <row r="1477" ht="15.75" customHeight="1">
      <c r="A1477" s="36" t="str">
        <f t="shared" si="1"/>
        <v>Mongolia-Asia2006</v>
      </c>
      <c r="B1477" s="36" t="s">
        <v>145</v>
      </c>
      <c r="C1477" s="37">
        <v>2.61E8</v>
      </c>
      <c r="D1477" s="36" t="s">
        <v>164</v>
      </c>
      <c r="E1477" s="31" t="s">
        <v>85</v>
      </c>
      <c r="F1477" s="37">
        <v>2.12E8</v>
      </c>
    </row>
    <row r="1478" ht="15.75" customHeight="1">
      <c r="A1478" s="36" t="str">
        <f t="shared" si="1"/>
        <v>Uzbekistan-Asia2006</v>
      </c>
      <c r="B1478" s="36" t="s">
        <v>145</v>
      </c>
      <c r="C1478" s="37">
        <v>4.3E7</v>
      </c>
      <c r="D1478" s="36" t="s">
        <v>177</v>
      </c>
      <c r="E1478" s="31" t="s">
        <v>85</v>
      </c>
      <c r="F1478" s="36"/>
    </row>
    <row r="1479" ht="15.75" customHeight="1">
      <c r="A1479" s="36" t="str">
        <f t="shared" si="1"/>
        <v>Indonesia-Asia2006</v>
      </c>
      <c r="B1479" s="36" t="s">
        <v>145</v>
      </c>
      <c r="C1479" s="37">
        <v>4.89E9</v>
      </c>
      <c r="D1479" s="36" t="s">
        <v>156</v>
      </c>
      <c r="E1479" s="31" t="s">
        <v>85</v>
      </c>
      <c r="F1479" s="37">
        <v>5.458E9</v>
      </c>
    </row>
    <row r="1480" ht="15.75" customHeight="1">
      <c r="A1480" s="36" t="str">
        <f t="shared" si="1"/>
        <v>Maldives-Asia2006</v>
      </c>
      <c r="B1480" s="36" t="s">
        <v>145</v>
      </c>
      <c r="C1480" s="37">
        <v>1.235E9</v>
      </c>
      <c r="D1480" s="36" t="s">
        <v>163</v>
      </c>
      <c r="E1480" s="31" t="s">
        <v>85</v>
      </c>
      <c r="F1480" s="37">
        <v>1.06E8</v>
      </c>
    </row>
    <row r="1481" ht="15.75" customHeight="1">
      <c r="A1481" s="36" t="str">
        <f t="shared" si="1"/>
        <v>Turkmenistan-Asia2006</v>
      </c>
      <c r="B1481" s="36" t="s">
        <v>145</v>
      </c>
      <c r="C1481" s="36"/>
      <c r="D1481" s="36" t="s">
        <v>176</v>
      </c>
      <c r="E1481" s="31" t="s">
        <v>85</v>
      </c>
      <c r="F1481" s="36"/>
    </row>
    <row r="1482" ht="15.75" customHeight="1">
      <c r="A1482" s="36" t="str">
        <f t="shared" si="1"/>
        <v>Bhutan-Asia2006</v>
      </c>
      <c r="B1482" s="36" t="s">
        <v>145</v>
      </c>
      <c r="C1482" s="37">
        <v>3.6E7</v>
      </c>
      <c r="D1482" s="36" t="s">
        <v>149</v>
      </c>
      <c r="E1482" s="31" t="s">
        <v>85</v>
      </c>
      <c r="F1482" s="37">
        <v>2.2E7</v>
      </c>
    </row>
    <row r="1483" ht="15.75" customHeight="1">
      <c r="A1483" s="36" t="str">
        <f t="shared" si="1"/>
        <v>India-Asia2006</v>
      </c>
      <c r="B1483" s="36" t="s">
        <v>145</v>
      </c>
      <c r="C1483" s="37">
        <v>8.915E9</v>
      </c>
      <c r="D1483" s="36" t="s">
        <v>155</v>
      </c>
      <c r="E1483" s="31" t="s">
        <v>85</v>
      </c>
      <c r="F1483" s="37">
        <v>8.738E9</v>
      </c>
    </row>
    <row r="1484" ht="15.75" customHeight="1">
      <c r="A1484" s="36" t="str">
        <f t="shared" si="1"/>
        <v>Kyrgyzstan-Asia2006</v>
      </c>
      <c r="B1484" s="36" t="s">
        <v>145</v>
      </c>
      <c r="C1484" s="37">
        <v>1.89E8</v>
      </c>
      <c r="D1484" s="36" t="s">
        <v>159</v>
      </c>
      <c r="E1484" s="31" t="s">
        <v>85</v>
      </c>
      <c r="F1484" s="37">
        <v>1.42E8</v>
      </c>
    </row>
    <row r="1485" ht="15.75" customHeight="1">
      <c r="A1485" s="36" t="str">
        <f t="shared" si="1"/>
        <v>Bangladesh-Asia2006</v>
      </c>
      <c r="B1485" s="36" t="s">
        <v>145</v>
      </c>
      <c r="C1485" s="37">
        <v>8.0E7</v>
      </c>
      <c r="D1485" s="36" t="s">
        <v>148</v>
      </c>
      <c r="E1485" s="31" t="s">
        <v>85</v>
      </c>
      <c r="F1485" s="37">
        <v>4.44E8</v>
      </c>
    </row>
    <row r="1486" ht="15.75" customHeight="1">
      <c r="A1486" s="36" t="str">
        <f t="shared" si="1"/>
        <v>Cambodia-Asia2006</v>
      </c>
      <c r="B1486" s="36" t="s">
        <v>145</v>
      </c>
      <c r="C1486" s="37">
        <v>1.109E9</v>
      </c>
      <c r="D1486" s="36" t="s">
        <v>151</v>
      </c>
      <c r="E1486" s="31" t="s">
        <v>85</v>
      </c>
      <c r="F1486" s="37">
        <v>1.76E8</v>
      </c>
    </row>
    <row r="1487" ht="15.75" customHeight="1">
      <c r="A1487" s="36" t="str">
        <f t="shared" si="1"/>
        <v>Nepal-Asia2006</v>
      </c>
      <c r="B1487" s="36" t="s">
        <v>145</v>
      </c>
      <c r="C1487" s="37">
        <v>1.57E8</v>
      </c>
      <c r="D1487" s="36" t="s">
        <v>166</v>
      </c>
      <c r="E1487" s="31" t="s">
        <v>85</v>
      </c>
      <c r="F1487" s="37">
        <v>2.61E8</v>
      </c>
    </row>
    <row r="1488" ht="15.75" customHeight="1">
      <c r="A1488" s="36" t="str">
        <f t="shared" si="1"/>
        <v>Philippines-Asia2006</v>
      </c>
      <c r="B1488" s="36" t="s">
        <v>145</v>
      </c>
      <c r="C1488" s="37">
        <v>4.019E9</v>
      </c>
      <c r="D1488" s="36" t="s">
        <v>169</v>
      </c>
      <c r="E1488" s="31" t="s">
        <v>85</v>
      </c>
      <c r="F1488" s="37">
        <v>1.558E9</v>
      </c>
    </row>
    <row r="1489" ht="15.75" customHeight="1">
      <c r="A1489" s="36" t="str">
        <f t="shared" si="1"/>
        <v>Pakistan-Asia2006</v>
      </c>
      <c r="B1489" s="36" t="s">
        <v>145</v>
      </c>
      <c r="C1489" s="37">
        <v>9.19E8</v>
      </c>
      <c r="D1489" s="36" t="s">
        <v>168</v>
      </c>
      <c r="E1489" s="31" t="s">
        <v>85</v>
      </c>
      <c r="F1489" s="37">
        <v>2.029E9</v>
      </c>
    </row>
    <row r="1490" ht="15.75" customHeight="1">
      <c r="A1490" s="36" t="str">
        <f t="shared" si="1"/>
        <v>Laos-Asia2006</v>
      </c>
      <c r="B1490" s="36" t="s">
        <v>145</v>
      </c>
      <c r="C1490" s="37">
        <v>1.6E8</v>
      </c>
      <c r="D1490" s="36" t="s">
        <v>160</v>
      </c>
      <c r="E1490" s="31" t="s">
        <v>85</v>
      </c>
      <c r="F1490" s="37">
        <v>1.5E7</v>
      </c>
    </row>
    <row r="1491" ht="15.75" customHeight="1">
      <c r="A1491" s="36" t="str">
        <f t="shared" si="1"/>
        <v>Tajikistan-Asia2006</v>
      </c>
      <c r="B1491" s="36" t="s">
        <v>145</v>
      </c>
      <c r="C1491" s="37">
        <v>1.12E7</v>
      </c>
      <c r="D1491" s="36" t="s">
        <v>173</v>
      </c>
      <c r="E1491" s="31" t="s">
        <v>85</v>
      </c>
      <c r="F1491" s="37">
        <v>6000000.0</v>
      </c>
    </row>
    <row r="1492" ht="15.75" customHeight="1">
      <c r="A1492" s="36" t="str">
        <f t="shared" si="1"/>
        <v>Timor-Leste-Asia2006</v>
      </c>
      <c r="B1492" s="36" t="s">
        <v>145</v>
      </c>
      <c r="C1492" s="37">
        <v>2.0E7</v>
      </c>
      <c r="D1492" s="36" t="s">
        <v>175</v>
      </c>
      <c r="E1492" s="31" t="s">
        <v>85</v>
      </c>
      <c r="F1492" s="37">
        <v>2000000.0</v>
      </c>
    </row>
    <row r="1493" ht="15.75" customHeight="1">
      <c r="A1493" s="36" t="str">
        <f t="shared" si="1"/>
        <v>Afghanistan-Asia2006</v>
      </c>
      <c r="B1493" s="36" t="s">
        <v>145</v>
      </c>
      <c r="C1493" s="36"/>
      <c r="D1493" s="36" t="s">
        <v>144</v>
      </c>
      <c r="E1493" s="31" t="s">
        <v>85</v>
      </c>
      <c r="F1493" s="36"/>
    </row>
    <row r="1494" ht="15.75" customHeight="1">
      <c r="A1494" s="36" t="str">
        <f t="shared" si="1"/>
        <v>Macao SAR-Asia2007</v>
      </c>
      <c r="B1494" s="36" t="s">
        <v>145</v>
      </c>
      <c r="C1494" s="37">
        <v>1.3733E10</v>
      </c>
      <c r="D1494" s="36" t="s">
        <v>161</v>
      </c>
      <c r="E1494" s="31" t="s">
        <v>86</v>
      </c>
      <c r="F1494" s="37">
        <v>7.77E8</v>
      </c>
    </row>
    <row r="1495" ht="15.75" customHeight="1">
      <c r="A1495" s="36" t="str">
        <f t="shared" si="1"/>
        <v>Japan-Asia2007</v>
      </c>
      <c r="B1495" s="36" t="s">
        <v>145</v>
      </c>
      <c r="C1495" s="37">
        <v>1.2422E10</v>
      </c>
      <c r="D1495" s="36" t="s">
        <v>157</v>
      </c>
      <c r="E1495" s="31" t="s">
        <v>86</v>
      </c>
      <c r="F1495" s="37">
        <v>3.7261E10</v>
      </c>
    </row>
    <row r="1496" ht="15.75" customHeight="1">
      <c r="A1496" s="36" t="str">
        <f t="shared" si="1"/>
        <v>South Korea-Asia2007</v>
      </c>
      <c r="B1496" s="36" t="s">
        <v>145</v>
      </c>
      <c r="C1496" s="37">
        <v>9.288E9</v>
      </c>
      <c r="D1496" s="36" t="s">
        <v>171</v>
      </c>
      <c r="E1496" s="31" t="s">
        <v>86</v>
      </c>
      <c r="F1496" s="37">
        <v>2.4449E10</v>
      </c>
    </row>
    <row r="1497" ht="15.75" customHeight="1">
      <c r="A1497" s="36" t="str">
        <f t="shared" si="1"/>
        <v>Singapore-Asia2007</v>
      </c>
      <c r="B1497" s="36" t="s">
        <v>145</v>
      </c>
      <c r="C1497" s="37">
        <v>9.066E9</v>
      </c>
      <c r="D1497" s="36" t="s">
        <v>170</v>
      </c>
      <c r="E1497" s="31" t="s">
        <v>86</v>
      </c>
      <c r="F1497" s="37">
        <v>1.3409E10</v>
      </c>
    </row>
    <row r="1498" ht="15.75" customHeight="1">
      <c r="A1498" s="36" t="str">
        <f t="shared" si="1"/>
        <v>Hong Kong SAR-Asia2007</v>
      </c>
      <c r="B1498" s="36" t="s">
        <v>145</v>
      </c>
      <c r="C1498" s="37">
        <v>1.8237E10</v>
      </c>
      <c r="D1498" s="36" t="s">
        <v>154</v>
      </c>
      <c r="E1498" s="31" t="s">
        <v>86</v>
      </c>
      <c r="F1498" s="37">
        <v>1.5042E10</v>
      </c>
    </row>
    <row r="1499" ht="15.75" customHeight="1">
      <c r="A1499" s="36" t="str">
        <f t="shared" si="1"/>
        <v>Thailand-Asia2007</v>
      </c>
      <c r="B1499" s="36" t="s">
        <v>145</v>
      </c>
      <c r="C1499" s="37">
        <v>2.0623E10</v>
      </c>
      <c r="D1499" s="36" t="s">
        <v>174</v>
      </c>
      <c r="E1499" s="31" t="s">
        <v>86</v>
      </c>
      <c r="F1499" s="37">
        <v>6.887E9</v>
      </c>
    </row>
    <row r="1500" ht="15.75" customHeight="1">
      <c r="A1500" s="36" t="str">
        <f t="shared" si="1"/>
        <v>China-Asia2007</v>
      </c>
      <c r="B1500" s="36" t="s">
        <v>145</v>
      </c>
      <c r="C1500" s="37">
        <v>4.1126E10</v>
      </c>
      <c r="D1500" s="36" t="s">
        <v>152</v>
      </c>
      <c r="E1500" s="31" t="s">
        <v>86</v>
      </c>
      <c r="F1500" s="37">
        <v>3.3269E10</v>
      </c>
    </row>
    <row r="1501" ht="15.75" customHeight="1">
      <c r="A1501" s="36" t="str">
        <f t="shared" si="1"/>
        <v>Georgia-Asia2007</v>
      </c>
      <c r="B1501" s="36" t="s">
        <v>145</v>
      </c>
      <c r="C1501" s="37">
        <v>4.4E8</v>
      </c>
      <c r="D1501" s="36" t="s">
        <v>153</v>
      </c>
      <c r="E1501" s="31" t="s">
        <v>86</v>
      </c>
      <c r="F1501" s="37">
        <v>2.77E8</v>
      </c>
    </row>
    <row r="1502" ht="15.75" customHeight="1">
      <c r="A1502" s="36" t="str">
        <f t="shared" si="1"/>
        <v>Armenia-Asia2007</v>
      </c>
      <c r="B1502" s="36" t="s">
        <v>145</v>
      </c>
      <c r="C1502" s="37">
        <v>3.43E8</v>
      </c>
      <c r="D1502" s="36" t="s">
        <v>146</v>
      </c>
      <c r="E1502" s="31" t="s">
        <v>86</v>
      </c>
      <c r="F1502" s="37">
        <v>3.45E8</v>
      </c>
    </row>
    <row r="1503" ht="15.75" customHeight="1">
      <c r="A1503" s="36" t="str">
        <f t="shared" si="1"/>
        <v>North Korea-Asia2007</v>
      </c>
      <c r="B1503" s="36" t="s">
        <v>145</v>
      </c>
      <c r="C1503" s="36"/>
      <c r="D1503" s="36" t="s">
        <v>167</v>
      </c>
      <c r="E1503" s="31" t="s">
        <v>86</v>
      </c>
      <c r="F1503" s="36"/>
    </row>
    <row r="1504" ht="15.75" customHeight="1">
      <c r="A1504" s="36" t="str">
        <f t="shared" si="1"/>
        <v>Vietnam-Asia2007</v>
      </c>
      <c r="B1504" s="36" t="s">
        <v>145</v>
      </c>
      <c r="C1504" s="37">
        <v>3.75E9</v>
      </c>
      <c r="D1504" s="36" t="s">
        <v>178</v>
      </c>
      <c r="E1504" s="31" t="s">
        <v>86</v>
      </c>
      <c r="F1504" s="37">
        <v>1.22E9</v>
      </c>
    </row>
    <row r="1505" ht="15.75" customHeight="1">
      <c r="A1505" s="36" t="str">
        <f t="shared" si="1"/>
        <v>Azerbaijan-Asia2007</v>
      </c>
      <c r="B1505" s="36" t="s">
        <v>145</v>
      </c>
      <c r="C1505" s="37">
        <v>3.17E8</v>
      </c>
      <c r="D1505" s="36" t="s">
        <v>147</v>
      </c>
      <c r="E1505" s="31" t="s">
        <v>86</v>
      </c>
      <c r="F1505" s="37">
        <v>3.81E8</v>
      </c>
    </row>
    <row r="1506" ht="15.75" customHeight="1">
      <c r="A1506" s="36" t="str">
        <f t="shared" si="1"/>
        <v>Malaysia-Asia2007</v>
      </c>
      <c r="B1506" s="36" t="s">
        <v>145</v>
      </c>
      <c r="C1506" s="37">
        <v>1.7948E10</v>
      </c>
      <c r="D1506" s="36" t="s">
        <v>162</v>
      </c>
      <c r="E1506" s="31" t="s">
        <v>86</v>
      </c>
      <c r="F1506" s="37">
        <v>6.6E9</v>
      </c>
    </row>
    <row r="1507" ht="15.75" customHeight="1">
      <c r="A1507" s="36" t="str">
        <f t="shared" si="1"/>
        <v>Brunei-Asia2007</v>
      </c>
      <c r="B1507" s="36" t="s">
        <v>145</v>
      </c>
      <c r="C1507" s="37">
        <v>2.33E8</v>
      </c>
      <c r="D1507" s="36" t="s">
        <v>150</v>
      </c>
      <c r="E1507" s="31" t="s">
        <v>86</v>
      </c>
      <c r="F1507" s="37">
        <v>4.3E8</v>
      </c>
    </row>
    <row r="1508" ht="15.75" customHeight="1">
      <c r="A1508" s="36" t="str">
        <f t="shared" si="1"/>
        <v>Myanmar-Asia2007</v>
      </c>
      <c r="B1508" s="36" t="s">
        <v>145</v>
      </c>
      <c r="C1508" s="37">
        <v>9.7E7</v>
      </c>
      <c r="D1508" s="36" t="s">
        <v>165</v>
      </c>
      <c r="E1508" s="31" t="s">
        <v>86</v>
      </c>
      <c r="F1508" s="37">
        <v>3.9E7</v>
      </c>
    </row>
    <row r="1509" ht="15.75" customHeight="1">
      <c r="A1509" s="36" t="str">
        <f t="shared" si="1"/>
        <v>Sri Lanka-Asia2007</v>
      </c>
      <c r="B1509" s="36" t="s">
        <v>145</v>
      </c>
      <c r="C1509" s="37">
        <v>7.5E8</v>
      </c>
      <c r="D1509" s="36" t="s">
        <v>172</v>
      </c>
      <c r="E1509" s="31" t="s">
        <v>86</v>
      </c>
      <c r="F1509" s="37">
        <v>7.09E8</v>
      </c>
    </row>
    <row r="1510" ht="15.75" customHeight="1">
      <c r="A1510" s="36" t="str">
        <f t="shared" si="1"/>
        <v>Kazakhstan-Asia2007</v>
      </c>
      <c r="B1510" s="36" t="s">
        <v>145</v>
      </c>
      <c r="C1510" s="37">
        <v>1.213E9</v>
      </c>
      <c r="D1510" s="36" t="s">
        <v>158</v>
      </c>
      <c r="E1510" s="31" t="s">
        <v>86</v>
      </c>
      <c r="F1510" s="37">
        <v>1.396E9</v>
      </c>
    </row>
    <row r="1511" ht="15.75" customHeight="1">
      <c r="A1511" s="36" t="str">
        <f t="shared" si="1"/>
        <v>Indonesia-Asia2007</v>
      </c>
      <c r="B1511" s="36" t="s">
        <v>145</v>
      </c>
      <c r="C1511" s="37">
        <v>5.831E9</v>
      </c>
      <c r="D1511" s="36" t="s">
        <v>156</v>
      </c>
      <c r="E1511" s="31" t="s">
        <v>86</v>
      </c>
      <c r="F1511" s="37">
        <v>6.578E9</v>
      </c>
    </row>
    <row r="1512" ht="15.75" customHeight="1">
      <c r="A1512" s="36" t="str">
        <f t="shared" si="1"/>
        <v>Turkmenistan-Asia2007</v>
      </c>
      <c r="B1512" s="36" t="s">
        <v>145</v>
      </c>
      <c r="C1512" s="36"/>
      <c r="D1512" s="36" t="s">
        <v>176</v>
      </c>
      <c r="E1512" s="31" t="s">
        <v>86</v>
      </c>
      <c r="F1512" s="36"/>
    </row>
    <row r="1513" ht="15.75" customHeight="1">
      <c r="A1513" s="36" t="str">
        <f t="shared" si="1"/>
        <v>Mongolia-Asia2007</v>
      </c>
      <c r="B1513" s="36" t="s">
        <v>145</v>
      </c>
      <c r="C1513" s="37">
        <v>3.54E8</v>
      </c>
      <c r="D1513" s="36" t="s">
        <v>164</v>
      </c>
      <c r="E1513" s="31" t="s">
        <v>86</v>
      </c>
      <c r="F1513" s="37">
        <v>2.27E8</v>
      </c>
    </row>
    <row r="1514" ht="15.75" customHeight="1">
      <c r="A1514" s="36" t="str">
        <f t="shared" si="1"/>
        <v>India-Asia2007</v>
      </c>
      <c r="B1514" s="36" t="s">
        <v>145</v>
      </c>
      <c r="C1514" s="37">
        <v>1.1234E10</v>
      </c>
      <c r="D1514" s="36" t="s">
        <v>155</v>
      </c>
      <c r="E1514" s="31" t="s">
        <v>86</v>
      </c>
      <c r="F1514" s="37">
        <v>1.069E10</v>
      </c>
    </row>
    <row r="1515" ht="15.75" customHeight="1">
      <c r="A1515" s="36" t="str">
        <f t="shared" si="1"/>
        <v>Bhutan-Asia2007</v>
      </c>
      <c r="B1515" s="36" t="s">
        <v>145</v>
      </c>
      <c r="C1515" s="37">
        <v>4.7E7</v>
      </c>
      <c r="D1515" s="36" t="s">
        <v>149</v>
      </c>
      <c r="E1515" s="31" t="s">
        <v>86</v>
      </c>
      <c r="F1515" s="37">
        <v>2.6E7</v>
      </c>
    </row>
    <row r="1516" ht="15.75" customHeight="1">
      <c r="A1516" s="36" t="str">
        <f t="shared" si="1"/>
        <v>Bangladesh-Asia2007</v>
      </c>
      <c r="B1516" s="36" t="s">
        <v>145</v>
      </c>
      <c r="C1516" s="37">
        <v>7.6E7</v>
      </c>
      <c r="D1516" s="36" t="s">
        <v>148</v>
      </c>
      <c r="E1516" s="31" t="s">
        <v>86</v>
      </c>
      <c r="F1516" s="37">
        <v>5.3E8</v>
      </c>
    </row>
    <row r="1517" ht="15.75" customHeight="1">
      <c r="A1517" s="36" t="str">
        <f t="shared" si="1"/>
        <v>Maldives-Asia2007</v>
      </c>
      <c r="B1517" s="36" t="s">
        <v>145</v>
      </c>
      <c r="C1517" s="37">
        <v>1.515E9</v>
      </c>
      <c r="D1517" s="36" t="s">
        <v>163</v>
      </c>
      <c r="E1517" s="31" t="s">
        <v>86</v>
      </c>
      <c r="F1517" s="37">
        <v>1.52E8</v>
      </c>
    </row>
    <row r="1518" ht="15.75" customHeight="1">
      <c r="A1518" s="36" t="str">
        <f t="shared" si="1"/>
        <v>Uzbekistan-Asia2007</v>
      </c>
      <c r="B1518" s="36" t="s">
        <v>145</v>
      </c>
      <c r="C1518" s="37">
        <v>5.1E7</v>
      </c>
      <c r="D1518" s="36" t="s">
        <v>177</v>
      </c>
      <c r="E1518" s="31" t="s">
        <v>86</v>
      </c>
      <c r="F1518" s="36"/>
    </row>
    <row r="1519" ht="15.75" customHeight="1">
      <c r="A1519" s="36" t="str">
        <f t="shared" si="1"/>
        <v>Kyrgyzstan-Asia2007</v>
      </c>
      <c r="B1519" s="36" t="s">
        <v>145</v>
      </c>
      <c r="C1519" s="37">
        <v>3.92E8</v>
      </c>
      <c r="D1519" s="36" t="s">
        <v>159</v>
      </c>
      <c r="E1519" s="31" t="s">
        <v>86</v>
      </c>
      <c r="F1519" s="37">
        <v>2.15E8</v>
      </c>
    </row>
    <row r="1520" ht="15.75" customHeight="1">
      <c r="A1520" s="36" t="str">
        <f t="shared" si="1"/>
        <v>Philippines-Asia2007</v>
      </c>
      <c r="B1520" s="36" t="s">
        <v>145</v>
      </c>
      <c r="C1520" s="37">
        <v>5.52E9</v>
      </c>
      <c r="D1520" s="36" t="s">
        <v>169</v>
      </c>
      <c r="E1520" s="31" t="s">
        <v>86</v>
      </c>
      <c r="F1520" s="37">
        <v>2.055E9</v>
      </c>
    </row>
    <row r="1521" ht="15.75" customHeight="1">
      <c r="A1521" s="36" t="str">
        <f t="shared" si="1"/>
        <v>Nepal-Asia2007</v>
      </c>
      <c r="B1521" s="36" t="s">
        <v>145</v>
      </c>
      <c r="C1521" s="37">
        <v>2.34E8</v>
      </c>
      <c r="D1521" s="36" t="s">
        <v>166</v>
      </c>
      <c r="E1521" s="31" t="s">
        <v>86</v>
      </c>
      <c r="F1521" s="37">
        <v>4.02E8</v>
      </c>
    </row>
    <row r="1522" ht="15.75" customHeight="1">
      <c r="A1522" s="36" t="str">
        <f t="shared" si="1"/>
        <v>Cambodia-Asia2007</v>
      </c>
      <c r="B1522" s="36" t="s">
        <v>145</v>
      </c>
      <c r="C1522" s="37">
        <v>1.169E9</v>
      </c>
      <c r="D1522" s="36" t="s">
        <v>151</v>
      </c>
      <c r="E1522" s="31" t="s">
        <v>86</v>
      </c>
      <c r="F1522" s="37">
        <v>1.94E8</v>
      </c>
    </row>
    <row r="1523" ht="15.75" customHeight="1">
      <c r="A1523" s="36" t="str">
        <f t="shared" si="1"/>
        <v>Pakistan-Asia2007</v>
      </c>
      <c r="B1523" s="36" t="s">
        <v>145</v>
      </c>
      <c r="C1523" s="37">
        <v>9.12E8</v>
      </c>
      <c r="D1523" s="36" t="s">
        <v>168</v>
      </c>
      <c r="E1523" s="31" t="s">
        <v>86</v>
      </c>
      <c r="F1523" s="37">
        <v>2.083E9</v>
      </c>
    </row>
    <row r="1524" ht="15.75" customHeight="1">
      <c r="A1524" s="36" t="str">
        <f t="shared" si="1"/>
        <v>Laos-Asia2007</v>
      </c>
      <c r="B1524" s="36" t="s">
        <v>145</v>
      </c>
      <c r="C1524" s="37">
        <v>1.9E8</v>
      </c>
      <c r="D1524" s="36" t="s">
        <v>160</v>
      </c>
      <c r="E1524" s="31" t="s">
        <v>86</v>
      </c>
      <c r="F1524" s="37">
        <v>1.4E7</v>
      </c>
    </row>
    <row r="1525" ht="15.75" customHeight="1">
      <c r="A1525" s="36" t="str">
        <f t="shared" si="1"/>
        <v>Tajikistan-Asia2007</v>
      </c>
      <c r="B1525" s="36" t="s">
        <v>145</v>
      </c>
      <c r="C1525" s="37">
        <v>1.65E7</v>
      </c>
      <c r="D1525" s="36" t="s">
        <v>173</v>
      </c>
      <c r="E1525" s="31" t="s">
        <v>86</v>
      </c>
      <c r="F1525" s="37">
        <v>6600000.0</v>
      </c>
    </row>
    <row r="1526" ht="15.75" customHeight="1">
      <c r="A1526" s="36" t="str">
        <f t="shared" si="1"/>
        <v>Timor-Leste-Asia2007</v>
      </c>
      <c r="B1526" s="36" t="s">
        <v>145</v>
      </c>
      <c r="C1526" s="37">
        <v>2.6E7</v>
      </c>
      <c r="D1526" s="36" t="s">
        <v>175</v>
      </c>
      <c r="E1526" s="31" t="s">
        <v>86</v>
      </c>
      <c r="F1526" s="37">
        <v>5000000.0</v>
      </c>
    </row>
    <row r="1527" ht="15.75" customHeight="1">
      <c r="A1527" s="36" t="str">
        <f t="shared" si="1"/>
        <v>Afghanistan-Asia2007</v>
      </c>
      <c r="B1527" s="36" t="s">
        <v>145</v>
      </c>
      <c r="C1527" s="36"/>
      <c r="D1527" s="36" t="s">
        <v>144</v>
      </c>
      <c r="E1527" s="31" t="s">
        <v>86</v>
      </c>
      <c r="F1527" s="36"/>
    </row>
    <row r="1528" ht="15.75" customHeight="1">
      <c r="A1528" s="36" t="str">
        <f t="shared" si="1"/>
        <v>Macao SAR-Asia2008</v>
      </c>
      <c r="B1528" s="36" t="s">
        <v>145</v>
      </c>
      <c r="C1528" s="37">
        <v>1.7297E10</v>
      </c>
      <c r="D1528" s="36" t="s">
        <v>161</v>
      </c>
      <c r="E1528" s="31" t="s">
        <v>87</v>
      </c>
      <c r="F1528" s="37">
        <v>9.02E8</v>
      </c>
    </row>
    <row r="1529" ht="15.75" customHeight="1">
      <c r="A1529" s="36" t="str">
        <f t="shared" si="1"/>
        <v>South Korea-Asia2008</v>
      </c>
      <c r="B1529" s="36" t="s">
        <v>145</v>
      </c>
      <c r="C1529" s="37">
        <v>1.3479E10</v>
      </c>
      <c r="D1529" s="36" t="s">
        <v>171</v>
      </c>
      <c r="E1529" s="31" t="s">
        <v>87</v>
      </c>
      <c r="F1529" s="37">
        <v>2.1456E10</v>
      </c>
    </row>
    <row r="1530" ht="15.75" customHeight="1">
      <c r="A1530" s="36" t="str">
        <f t="shared" si="1"/>
        <v>Japan-Asia2008</v>
      </c>
      <c r="B1530" s="36" t="s">
        <v>145</v>
      </c>
      <c r="C1530" s="37">
        <v>1.3781E10</v>
      </c>
      <c r="D1530" s="36" t="s">
        <v>157</v>
      </c>
      <c r="E1530" s="31" t="s">
        <v>87</v>
      </c>
      <c r="F1530" s="37">
        <v>3.8976E10</v>
      </c>
    </row>
    <row r="1531" ht="15.75" customHeight="1">
      <c r="A1531" s="36" t="str">
        <f t="shared" si="1"/>
        <v>Singapore-Asia2008</v>
      </c>
      <c r="B1531" s="36" t="s">
        <v>145</v>
      </c>
      <c r="C1531" s="37">
        <v>1.0714E10</v>
      </c>
      <c r="D1531" s="36" t="s">
        <v>170</v>
      </c>
      <c r="E1531" s="31" t="s">
        <v>87</v>
      </c>
      <c r="F1531" s="37">
        <v>1.634E10</v>
      </c>
    </row>
    <row r="1532" ht="15.75" customHeight="1">
      <c r="A1532" s="36" t="str">
        <f t="shared" si="1"/>
        <v>Hong Kong SAR-Asia2008</v>
      </c>
      <c r="B1532" s="36" t="s">
        <v>145</v>
      </c>
      <c r="C1532" s="37">
        <v>2.0236E10</v>
      </c>
      <c r="D1532" s="36" t="s">
        <v>154</v>
      </c>
      <c r="E1532" s="31" t="s">
        <v>87</v>
      </c>
      <c r="F1532" s="37">
        <v>1.6095E10</v>
      </c>
    </row>
    <row r="1533" ht="15.75" customHeight="1">
      <c r="A1533" s="36" t="str">
        <f t="shared" si="1"/>
        <v>Thailand-Asia2008</v>
      </c>
      <c r="B1533" s="36" t="s">
        <v>145</v>
      </c>
      <c r="C1533" s="37">
        <v>2.2497E10</v>
      </c>
      <c r="D1533" s="36" t="s">
        <v>174</v>
      </c>
      <c r="E1533" s="31" t="s">
        <v>87</v>
      </c>
      <c r="F1533" s="37">
        <v>6.7E9</v>
      </c>
    </row>
    <row r="1534" ht="15.75" customHeight="1">
      <c r="A1534" s="36" t="str">
        <f t="shared" si="1"/>
        <v>China-Asia2008</v>
      </c>
      <c r="B1534" s="36" t="s">
        <v>145</v>
      </c>
      <c r="C1534" s="37">
        <v>4.413E10</v>
      </c>
      <c r="D1534" s="36" t="s">
        <v>152</v>
      </c>
      <c r="E1534" s="31" t="s">
        <v>87</v>
      </c>
      <c r="F1534" s="37">
        <v>4.0987E10</v>
      </c>
    </row>
    <row r="1535" ht="15.75" customHeight="1">
      <c r="A1535" s="36" t="str">
        <f t="shared" si="1"/>
        <v>Georgia-Asia2008</v>
      </c>
      <c r="B1535" s="36" t="s">
        <v>145</v>
      </c>
      <c r="C1535" s="37">
        <v>5.05E8</v>
      </c>
      <c r="D1535" s="36" t="s">
        <v>153</v>
      </c>
      <c r="E1535" s="31" t="s">
        <v>87</v>
      </c>
      <c r="F1535" s="37">
        <v>3.37E8</v>
      </c>
    </row>
    <row r="1536" ht="15.75" customHeight="1">
      <c r="A1536" s="36" t="str">
        <f t="shared" si="1"/>
        <v>Armenia-Asia2008</v>
      </c>
      <c r="B1536" s="36" t="s">
        <v>145</v>
      </c>
      <c r="C1536" s="37">
        <v>3.77E8</v>
      </c>
      <c r="D1536" s="36" t="s">
        <v>146</v>
      </c>
      <c r="E1536" s="31" t="s">
        <v>87</v>
      </c>
      <c r="F1536" s="37">
        <v>3.83E8</v>
      </c>
    </row>
    <row r="1537" ht="15.75" customHeight="1">
      <c r="A1537" s="36" t="str">
        <f t="shared" si="1"/>
        <v>North Korea-Asia2008</v>
      </c>
      <c r="B1537" s="36" t="s">
        <v>145</v>
      </c>
      <c r="C1537" s="36"/>
      <c r="D1537" s="36" t="s">
        <v>167</v>
      </c>
      <c r="E1537" s="31" t="s">
        <v>87</v>
      </c>
      <c r="F1537" s="36"/>
    </row>
    <row r="1538" ht="15.75" customHeight="1">
      <c r="A1538" s="36" t="str">
        <f t="shared" si="1"/>
        <v>Azerbaijan-Asia2008</v>
      </c>
      <c r="B1538" s="36" t="s">
        <v>145</v>
      </c>
      <c r="C1538" s="37">
        <v>3.82E8</v>
      </c>
      <c r="D1538" s="36" t="s">
        <v>147</v>
      </c>
      <c r="E1538" s="31" t="s">
        <v>87</v>
      </c>
      <c r="F1538" s="37">
        <v>4.56E8</v>
      </c>
    </row>
    <row r="1539" ht="15.75" customHeight="1">
      <c r="A1539" s="36" t="str">
        <f t="shared" si="1"/>
        <v>Vietnam-Asia2008</v>
      </c>
      <c r="B1539" s="36" t="s">
        <v>145</v>
      </c>
      <c r="C1539" s="37">
        <v>3.93E9</v>
      </c>
      <c r="D1539" s="36" t="s">
        <v>178</v>
      </c>
      <c r="E1539" s="31" t="s">
        <v>87</v>
      </c>
      <c r="F1539" s="37">
        <v>1.3E9</v>
      </c>
    </row>
    <row r="1540" ht="15.75" customHeight="1">
      <c r="A1540" s="36" t="str">
        <f t="shared" si="1"/>
        <v>Myanmar-Asia2008</v>
      </c>
      <c r="B1540" s="36" t="s">
        <v>145</v>
      </c>
      <c r="C1540" s="37">
        <v>8.0E7</v>
      </c>
      <c r="D1540" s="36" t="s">
        <v>165</v>
      </c>
      <c r="E1540" s="31" t="s">
        <v>87</v>
      </c>
      <c r="F1540" s="37">
        <v>5.0E7</v>
      </c>
    </row>
    <row r="1541" ht="15.75" customHeight="1">
      <c r="A1541" s="36" t="str">
        <f t="shared" si="1"/>
        <v>Malaysia-Asia2008</v>
      </c>
      <c r="B1541" s="36" t="s">
        <v>145</v>
      </c>
      <c r="C1541" s="37">
        <v>1.8553E10</v>
      </c>
      <c r="D1541" s="36" t="s">
        <v>162</v>
      </c>
      <c r="E1541" s="31" t="s">
        <v>87</v>
      </c>
      <c r="F1541" s="37">
        <v>7.724E9</v>
      </c>
    </row>
    <row r="1542" ht="15.75" customHeight="1">
      <c r="A1542" s="36" t="str">
        <f t="shared" si="1"/>
        <v>Brunei-Asia2008</v>
      </c>
      <c r="B1542" s="36" t="s">
        <v>145</v>
      </c>
      <c r="C1542" s="37">
        <v>2.42E8</v>
      </c>
      <c r="D1542" s="36" t="s">
        <v>150</v>
      </c>
      <c r="E1542" s="31" t="s">
        <v>87</v>
      </c>
      <c r="F1542" s="37">
        <v>4.59E8</v>
      </c>
    </row>
    <row r="1543" ht="15.75" customHeight="1">
      <c r="A1543" s="36" t="str">
        <f t="shared" si="1"/>
        <v>Sri Lanka-Asia2008</v>
      </c>
      <c r="B1543" s="36" t="s">
        <v>145</v>
      </c>
      <c r="C1543" s="37">
        <v>8.03E8</v>
      </c>
      <c r="D1543" s="36" t="s">
        <v>172</v>
      </c>
      <c r="E1543" s="31" t="s">
        <v>87</v>
      </c>
      <c r="F1543" s="37">
        <v>7.77E8</v>
      </c>
    </row>
    <row r="1544" ht="15.75" customHeight="1">
      <c r="A1544" s="36" t="str">
        <f t="shared" si="1"/>
        <v>Bhutan-Asia2008</v>
      </c>
      <c r="B1544" s="36" t="s">
        <v>145</v>
      </c>
      <c r="C1544" s="37">
        <v>4.6E7</v>
      </c>
      <c r="D1544" s="36" t="s">
        <v>149</v>
      </c>
      <c r="E1544" s="31" t="s">
        <v>87</v>
      </c>
      <c r="F1544" s="37">
        <v>6.6E7</v>
      </c>
    </row>
    <row r="1545" ht="15.75" customHeight="1">
      <c r="A1545" s="36" t="str">
        <f t="shared" si="1"/>
        <v>Indonesia-Asia2008</v>
      </c>
      <c r="B1545" s="36" t="s">
        <v>145</v>
      </c>
      <c r="C1545" s="37">
        <v>8.15E9</v>
      </c>
      <c r="D1545" s="36" t="s">
        <v>156</v>
      </c>
      <c r="E1545" s="31" t="s">
        <v>87</v>
      </c>
      <c r="F1545" s="37">
        <v>8.801E9</v>
      </c>
    </row>
    <row r="1546" ht="15.75" customHeight="1">
      <c r="A1546" s="36" t="str">
        <f t="shared" si="1"/>
        <v>Turkmenistan-Asia2008</v>
      </c>
      <c r="B1546" s="36" t="s">
        <v>145</v>
      </c>
      <c r="C1546" s="36"/>
      <c r="D1546" s="36" t="s">
        <v>176</v>
      </c>
      <c r="E1546" s="31" t="s">
        <v>87</v>
      </c>
      <c r="F1546" s="36"/>
    </row>
    <row r="1547" ht="15.75" customHeight="1">
      <c r="A1547" s="36" t="str">
        <f t="shared" si="1"/>
        <v>Mongolia-Asia2008</v>
      </c>
      <c r="B1547" s="36" t="s">
        <v>145</v>
      </c>
      <c r="C1547" s="37">
        <v>2.72E8</v>
      </c>
      <c r="D1547" s="36" t="s">
        <v>164</v>
      </c>
      <c r="E1547" s="31" t="s">
        <v>87</v>
      </c>
      <c r="F1547" s="37">
        <v>2.49E8</v>
      </c>
    </row>
    <row r="1548" ht="15.75" customHeight="1">
      <c r="A1548" s="36" t="str">
        <f t="shared" si="1"/>
        <v>India-Asia2008</v>
      </c>
      <c r="B1548" s="36" t="s">
        <v>145</v>
      </c>
      <c r="C1548" s="37">
        <v>1.2462E10</v>
      </c>
      <c r="D1548" s="36" t="s">
        <v>155</v>
      </c>
      <c r="E1548" s="31" t="s">
        <v>87</v>
      </c>
      <c r="F1548" s="37">
        <v>1.2083E10</v>
      </c>
    </row>
    <row r="1549" ht="15.75" customHeight="1">
      <c r="A1549" s="36" t="str">
        <f t="shared" si="1"/>
        <v>Bangladesh-Asia2008</v>
      </c>
      <c r="B1549" s="36" t="s">
        <v>145</v>
      </c>
      <c r="C1549" s="37">
        <v>7.5E7</v>
      </c>
      <c r="D1549" s="36" t="s">
        <v>148</v>
      </c>
      <c r="E1549" s="31" t="s">
        <v>87</v>
      </c>
      <c r="F1549" s="37">
        <v>7.35E8</v>
      </c>
    </row>
    <row r="1550" ht="15.75" customHeight="1">
      <c r="A1550" s="36" t="str">
        <f t="shared" si="1"/>
        <v>Maldives-Asia2008</v>
      </c>
      <c r="B1550" s="36" t="s">
        <v>145</v>
      </c>
      <c r="C1550" s="37">
        <v>1.559E9</v>
      </c>
      <c r="D1550" s="36" t="s">
        <v>163</v>
      </c>
      <c r="E1550" s="31" t="s">
        <v>87</v>
      </c>
      <c r="F1550" s="37">
        <v>2.11E8</v>
      </c>
    </row>
    <row r="1551" ht="15.75" customHeight="1">
      <c r="A1551" s="36" t="str">
        <f t="shared" si="1"/>
        <v>Kazakhstan-Asia2008</v>
      </c>
      <c r="B1551" s="36" t="s">
        <v>145</v>
      </c>
      <c r="C1551" s="37">
        <v>1.255E9</v>
      </c>
      <c r="D1551" s="36" t="s">
        <v>158</v>
      </c>
      <c r="E1551" s="31" t="s">
        <v>87</v>
      </c>
      <c r="F1551" s="37">
        <v>1.361E9</v>
      </c>
    </row>
    <row r="1552" ht="15.75" customHeight="1">
      <c r="A1552" s="36" t="str">
        <f t="shared" si="1"/>
        <v>Uzbekistan-Asia2008</v>
      </c>
      <c r="B1552" s="36" t="s">
        <v>145</v>
      </c>
      <c r="C1552" s="37">
        <v>6.4E7</v>
      </c>
      <c r="D1552" s="36" t="s">
        <v>177</v>
      </c>
      <c r="E1552" s="31" t="s">
        <v>87</v>
      </c>
      <c r="F1552" s="36"/>
    </row>
    <row r="1553" ht="15.75" customHeight="1">
      <c r="A1553" s="36" t="str">
        <f t="shared" si="1"/>
        <v>Kyrgyzstan-Asia2008</v>
      </c>
      <c r="B1553" s="36" t="s">
        <v>145</v>
      </c>
      <c r="C1553" s="37">
        <v>5.69E8</v>
      </c>
      <c r="D1553" s="36" t="s">
        <v>159</v>
      </c>
      <c r="E1553" s="31" t="s">
        <v>87</v>
      </c>
      <c r="F1553" s="37">
        <v>4.51E8</v>
      </c>
    </row>
    <row r="1554" ht="15.75" customHeight="1">
      <c r="A1554" s="36" t="str">
        <f t="shared" si="1"/>
        <v>Nepal-Asia2008</v>
      </c>
      <c r="B1554" s="36" t="s">
        <v>145</v>
      </c>
      <c r="C1554" s="37">
        <v>3.53E8</v>
      </c>
      <c r="D1554" s="36" t="s">
        <v>166</v>
      </c>
      <c r="E1554" s="31" t="s">
        <v>87</v>
      </c>
      <c r="F1554" s="37">
        <v>5.45E8</v>
      </c>
    </row>
    <row r="1555" ht="15.75" customHeight="1">
      <c r="A1555" s="36" t="str">
        <f t="shared" si="1"/>
        <v>Philippines-Asia2008</v>
      </c>
      <c r="B1555" s="36" t="s">
        <v>145</v>
      </c>
      <c r="C1555" s="37">
        <v>3.024E9</v>
      </c>
      <c r="D1555" s="36" t="s">
        <v>169</v>
      </c>
      <c r="E1555" s="31" t="s">
        <v>87</v>
      </c>
      <c r="F1555" s="37">
        <v>2.553E9</v>
      </c>
    </row>
    <row r="1556" ht="15.75" customHeight="1">
      <c r="A1556" s="36" t="str">
        <f t="shared" si="1"/>
        <v>Cambodia-Asia2008</v>
      </c>
      <c r="B1556" s="36" t="s">
        <v>145</v>
      </c>
      <c r="C1556" s="37">
        <v>1.28E9</v>
      </c>
      <c r="D1556" s="36" t="s">
        <v>151</v>
      </c>
      <c r="E1556" s="31" t="s">
        <v>87</v>
      </c>
      <c r="F1556" s="37">
        <v>1.8E8</v>
      </c>
    </row>
    <row r="1557" ht="15.75" customHeight="1">
      <c r="A1557" s="36" t="str">
        <f t="shared" si="1"/>
        <v>Pakistan-Asia2008</v>
      </c>
      <c r="B1557" s="36" t="s">
        <v>145</v>
      </c>
      <c r="C1557" s="37">
        <v>9.86E8</v>
      </c>
      <c r="D1557" s="36" t="s">
        <v>168</v>
      </c>
      <c r="E1557" s="31" t="s">
        <v>87</v>
      </c>
      <c r="F1557" s="37">
        <v>2.163E9</v>
      </c>
    </row>
    <row r="1558" ht="15.75" customHeight="1">
      <c r="A1558" s="36" t="str">
        <f t="shared" si="1"/>
        <v>Laos-Asia2008</v>
      </c>
      <c r="B1558" s="36" t="s">
        <v>145</v>
      </c>
      <c r="C1558" s="37">
        <v>2.8E8</v>
      </c>
      <c r="D1558" s="36" t="s">
        <v>160</v>
      </c>
      <c r="E1558" s="31" t="s">
        <v>87</v>
      </c>
      <c r="F1558" s="37">
        <v>5.1E7</v>
      </c>
    </row>
    <row r="1559" ht="15.75" customHeight="1">
      <c r="A1559" s="36" t="str">
        <f t="shared" si="1"/>
        <v>Tajikistan-Asia2008</v>
      </c>
      <c r="B1559" s="36" t="s">
        <v>145</v>
      </c>
      <c r="C1559" s="37">
        <v>2.37E7</v>
      </c>
      <c r="D1559" s="36" t="s">
        <v>173</v>
      </c>
      <c r="E1559" s="31" t="s">
        <v>87</v>
      </c>
      <c r="F1559" s="37">
        <v>1.08E7</v>
      </c>
    </row>
    <row r="1560" ht="15.75" customHeight="1">
      <c r="A1560" s="36" t="str">
        <f t="shared" si="1"/>
        <v>Timor-Leste-Asia2008</v>
      </c>
      <c r="B1560" s="36" t="s">
        <v>145</v>
      </c>
      <c r="C1560" s="37">
        <v>1.4E7</v>
      </c>
      <c r="D1560" s="36" t="s">
        <v>175</v>
      </c>
      <c r="E1560" s="31" t="s">
        <v>87</v>
      </c>
      <c r="F1560" s="37">
        <v>5.1E7</v>
      </c>
    </row>
    <row r="1561" ht="15.75" customHeight="1">
      <c r="A1561" s="36" t="str">
        <f t="shared" si="1"/>
        <v>Afghanistan-Asia2008</v>
      </c>
      <c r="B1561" s="36" t="s">
        <v>145</v>
      </c>
      <c r="C1561" s="37">
        <v>4.3E7</v>
      </c>
      <c r="D1561" s="36" t="s">
        <v>144</v>
      </c>
      <c r="E1561" s="31" t="s">
        <v>87</v>
      </c>
      <c r="F1561" s="37">
        <v>5.8E7</v>
      </c>
    </row>
    <row r="1562" ht="15.75" customHeight="1">
      <c r="A1562" s="36" t="str">
        <f t="shared" si="1"/>
        <v>Macao SAR-Asia2009</v>
      </c>
      <c r="B1562" s="36" t="s">
        <v>145</v>
      </c>
      <c r="C1562" s="37">
        <v>1.8445E10</v>
      </c>
      <c r="D1562" s="36" t="s">
        <v>161</v>
      </c>
      <c r="E1562" s="31" t="s">
        <v>88</v>
      </c>
      <c r="F1562" s="37">
        <v>9.83E8</v>
      </c>
    </row>
    <row r="1563" ht="15.75" customHeight="1">
      <c r="A1563" s="36" t="str">
        <f t="shared" si="1"/>
        <v>South Korea-Asia2009</v>
      </c>
      <c r="B1563" s="36" t="s">
        <v>145</v>
      </c>
      <c r="C1563" s="37">
        <v>1.3304E10</v>
      </c>
      <c r="D1563" s="36" t="s">
        <v>171</v>
      </c>
      <c r="E1563" s="31" t="s">
        <v>88</v>
      </c>
      <c r="F1563" s="37">
        <v>1.636E10</v>
      </c>
    </row>
    <row r="1564" ht="15.75" customHeight="1">
      <c r="A1564" s="36" t="str">
        <f t="shared" si="1"/>
        <v>Japan-Asia2009</v>
      </c>
      <c r="B1564" s="36" t="s">
        <v>145</v>
      </c>
      <c r="C1564" s="37">
        <v>1.2537E10</v>
      </c>
      <c r="D1564" s="36" t="s">
        <v>157</v>
      </c>
      <c r="E1564" s="31" t="s">
        <v>88</v>
      </c>
      <c r="F1564" s="37">
        <v>3.4788E10</v>
      </c>
    </row>
    <row r="1565" ht="15.75" customHeight="1">
      <c r="A1565" s="36" t="str">
        <f t="shared" si="1"/>
        <v>Singapore-Asia2009</v>
      </c>
      <c r="B1565" s="36" t="s">
        <v>145</v>
      </c>
      <c r="C1565" s="37">
        <v>9.403E9</v>
      </c>
      <c r="D1565" s="36" t="s">
        <v>170</v>
      </c>
      <c r="E1565" s="31" t="s">
        <v>88</v>
      </c>
      <c r="F1565" s="37">
        <v>1.5685E10</v>
      </c>
    </row>
    <row r="1566" ht="15.75" customHeight="1">
      <c r="A1566" s="36" t="str">
        <f t="shared" si="1"/>
        <v>Thailand-Asia2009</v>
      </c>
      <c r="B1566" s="36" t="s">
        <v>145</v>
      </c>
      <c r="C1566" s="37">
        <v>1.9814E10</v>
      </c>
      <c r="D1566" s="36" t="s">
        <v>174</v>
      </c>
      <c r="E1566" s="31" t="s">
        <v>88</v>
      </c>
      <c r="F1566" s="37">
        <v>5.749E9</v>
      </c>
    </row>
    <row r="1567" ht="15.75" customHeight="1">
      <c r="A1567" s="36" t="str">
        <f t="shared" si="1"/>
        <v>China-Asia2009</v>
      </c>
      <c r="B1567" s="36" t="s">
        <v>145</v>
      </c>
      <c r="C1567" s="37">
        <v>4.2632E10</v>
      </c>
      <c r="D1567" s="36" t="s">
        <v>152</v>
      </c>
      <c r="E1567" s="31" t="s">
        <v>88</v>
      </c>
      <c r="F1567" s="37">
        <v>4.7108E10</v>
      </c>
    </row>
    <row r="1568" ht="15.75" customHeight="1">
      <c r="A1568" s="36" t="str">
        <f t="shared" si="1"/>
        <v>Hong Kong SAR-Asia2009</v>
      </c>
      <c r="B1568" s="36" t="s">
        <v>145</v>
      </c>
      <c r="C1568" s="37">
        <v>2.0291E10</v>
      </c>
      <c r="D1568" s="36" t="s">
        <v>154</v>
      </c>
      <c r="E1568" s="31" t="s">
        <v>88</v>
      </c>
      <c r="F1568" s="37">
        <v>1.5669E10</v>
      </c>
    </row>
    <row r="1569" ht="15.75" customHeight="1">
      <c r="A1569" s="36" t="str">
        <f t="shared" si="1"/>
        <v>North Korea-Asia2009</v>
      </c>
      <c r="B1569" s="36" t="s">
        <v>145</v>
      </c>
      <c r="C1569" s="36"/>
      <c r="D1569" s="36" t="s">
        <v>167</v>
      </c>
      <c r="E1569" s="31" t="s">
        <v>88</v>
      </c>
      <c r="F1569" s="36"/>
    </row>
    <row r="1570" ht="15.75" customHeight="1">
      <c r="A1570" s="36" t="str">
        <f t="shared" si="1"/>
        <v>Georgia-Asia2009</v>
      </c>
      <c r="B1570" s="36" t="s">
        <v>145</v>
      </c>
      <c r="C1570" s="37">
        <v>5.37E8</v>
      </c>
      <c r="D1570" s="36" t="s">
        <v>153</v>
      </c>
      <c r="E1570" s="31" t="s">
        <v>88</v>
      </c>
      <c r="F1570" s="37">
        <v>3.11E8</v>
      </c>
    </row>
    <row r="1571" ht="15.75" customHeight="1">
      <c r="A1571" s="36" t="str">
        <f t="shared" si="1"/>
        <v>Armenia-Asia2009</v>
      </c>
      <c r="B1571" s="36" t="s">
        <v>145</v>
      </c>
      <c r="C1571" s="37">
        <v>3.74E8</v>
      </c>
      <c r="D1571" s="36" t="s">
        <v>146</v>
      </c>
      <c r="E1571" s="31" t="s">
        <v>88</v>
      </c>
      <c r="F1571" s="37">
        <v>3.79E8</v>
      </c>
    </row>
    <row r="1572" ht="15.75" customHeight="1">
      <c r="A1572" s="36" t="str">
        <f t="shared" si="1"/>
        <v>Azerbaijan-Asia2009</v>
      </c>
      <c r="B1572" s="36" t="s">
        <v>145</v>
      </c>
      <c r="C1572" s="37">
        <v>5.45E8</v>
      </c>
      <c r="D1572" s="36" t="s">
        <v>147</v>
      </c>
      <c r="E1572" s="31" t="s">
        <v>88</v>
      </c>
      <c r="F1572" s="37">
        <v>4.88E8</v>
      </c>
    </row>
    <row r="1573" ht="15.75" customHeight="1">
      <c r="A1573" s="36" t="str">
        <f t="shared" si="1"/>
        <v>Vietnam-Asia2009</v>
      </c>
      <c r="B1573" s="36" t="s">
        <v>145</v>
      </c>
      <c r="C1573" s="37">
        <v>3.05E9</v>
      </c>
      <c r="D1573" s="36" t="s">
        <v>178</v>
      </c>
      <c r="E1573" s="31" t="s">
        <v>88</v>
      </c>
      <c r="F1573" s="37">
        <v>1.1E9</v>
      </c>
    </row>
    <row r="1574" ht="15.75" customHeight="1">
      <c r="A1574" s="36" t="str">
        <f t="shared" si="1"/>
        <v>Brunei-Asia2009</v>
      </c>
      <c r="B1574" s="36" t="s">
        <v>145</v>
      </c>
      <c r="C1574" s="37">
        <v>2.54E8</v>
      </c>
      <c r="D1574" s="36" t="s">
        <v>150</v>
      </c>
      <c r="E1574" s="31" t="s">
        <v>88</v>
      </c>
      <c r="F1574" s="37">
        <v>4.77E8</v>
      </c>
    </row>
    <row r="1575" ht="15.75" customHeight="1">
      <c r="A1575" s="36" t="str">
        <f t="shared" si="1"/>
        <v>Myanmar-Asia2009</v>
      </c>
      <c r="B1575" s="36" t="s">
        <v>145</v>
      </c>
      <c r="C1575" s="37">
        <v>7.5E7</v>
      </c>
      <c r="D1575" s="36" t="s">
        <v>165</v>
      </c>
      <c r="E1575" s="31" t="s">
        <v>88</v>
      </c>
      <c r="F1575" s="37">
        <v>5.2E7</v>
      </c>
    </row>
    <row r="1576" ht="15.75" customHeight="1">
      <c r="A1576" s="36" t="str">
        <f t="shared" si="1"/>
        <v>Malaysia-Asia2009</v>
      </c>
      <c r="B1576" s="36" t="s">
        <v>145</v>
      </c>
      <c r="C1576" s="37">
        <v>1.7231E10</v>
      </c>
      <c r="D1576" s="36" t="s">
        <v>162</v>
      </c>
      <c r="E1576" s="31" t="s">
        <v>88</v>
      </c>
      <c r="F1576" s="37">
        <v>7.196E9</v>
      </c>
    </row>
    <row r="1577" ht="15.75" customHeight="1">
      <c r="A1577" s="36" t="str">
        <f t="shared" si="1"/>
        <v>Sri Lanka-Asia2009</v>
      </c>
      <c r="B1577" s="36" t="s">
        <v>145</v>
      </c>
      <c r="C1577" s="37">
        <v>7.54E8</v>
      </c>
      <c r="D1577" s="36" t="s">
        <v>172</v>
      </c>
      <c r="E1577" s="31" t="s">
        <v>88</v>
      </c>
      <c r="F1577" s="37">
        <v>7.35E8</v>
      </c>
    </row>
    <row r="1578" ht="15.75" customHeight="1">
      <c r="A1578" s="36" t="str">
        <f t="shared" si="1"/>
        <v>Indonesia-Asia2009</v>
      </c>
      <c r="B1578" s="36" t="s">
        <v>145</v>
      </c>
      <c r="C1578" s="37">
        <v>6.053E9</v>
      </c>
      <c r="D1578" s="36" t="s">
        <v>156</v>
      </c>
      <c r="E1578" s="31" t="s">
        <v>88</v>
      </c>
      <c r="F1578" s="37">
        <v>6.908E9</v>
      </c>
    </row>
    <row r="1579" ht="15.75" customHeight="1">
      <c r="A1579" s="36" t="str">
        <f t="shared" si="1"/>
        <v>Bhutan-Asia2009</v>
      </c>
      <c r="B1579" s="36" t="s">
        <v>145</v>
      </c>
      <c r="C1579" s="37">
        <v>5.1E7</v>
      </c>
      <c r="D1579" s="36" t="s">
        <v>149</v>
      </c>
      <c r="E1579" s="31" t="s">
        <v>88</v>
      </c>
      <c r="F1579" s="37">
        <v>3.4E7</v>
      </c>
    </row>
    <row r="1580" ht="15.75" customHeight="1">
      <c r="A1580" s="36" t="str">
        <f t="shared" si="1"/>
        <v>Bangladesh-Asia2009</v>
      </c>
      <c r="B1580" s="36" t="s">
        <v>145</v>
      </c>
      <c r="C1580" s="37">
        <v>7.7E7</v>
      </c>
      <c r="D1580" s="36" t="s">
        <v>148</v>
      </c>
      <c r="E1580" s="31" t="s">
        <v>88</v>
      </c>
      <c r="F1580" s="37">
        <v>6.51E8</v>
      </c>
    </row>
    <row r="1581" ht="15.75" customHeight="1">
      <c r="A1581" s="36" t="str">
        <f t="shared" si="1"/>
        <v>Turkmenistan-Asia2009</v>
      </c>
      <c r="B1581" s="36" t="s">
        <v>145</v>
      </c>
      <c r="C1581" s="36"/>
      <c r="D1581" s="36" t="s">
        <v>176</v>
      </c>
      <c r="E1581" s="31" t="s">
        <v>88</v>
      </c>
      <c r="F1581" s="36"/>
    </row>
    <row r="1582" ht="15.75" customHeight="1">
      <c r="A1582" s="36" t="str">
        <f t="shared" si="1"/>
        <v>India-Asia2009</v>
      </c>
      <c r="B1582" s="36" t="s">
        <v>145</v>
      </c>
      <c r="C1582" s="37">
        <v>1.1136E10</v>
      </c>
      <c r="D1582" s="36" t="s">
        <v>155</v>
      </c>
      <c r="E1582" s="31" t="s">
        <v>88</v>
      </c>
      <c r="F1582" s="37">
        <v>9.31E9</v>
      </c>
    </row>
    <row r="1583" ht="15.75" customHeight="1">
      <c r="A1583" s="36" t="str">
        <f t="shared" si="1"/>
        <v>Kazakhstan-Asia2009</v>
      </c>
      <c r="B1583" s="36" t="s">
        <v>145</v>
      </c>
      <c r="C1583" s="37">
        <v>1.185E9</v>
      </c>
      <c r="D1583" s="36" t="s">
        <v>158</v>
      </c>
      <c r="E1583" s="31" t="s">
        <v>88</v>
      </c>
      <c r="F1583" s="37">
        <v>1.319E9</v>
      </c>
    </row>
    <row r="1584" ht="15.75" customHeight="1">
      <c r="A1584" s="36" t="str">
        <f t="shared" si="1"/>
        <v>Maldives-Asia2009</v>
      </c>
      <c r="B1584" s="36" t="s">
        <v>145</v>
      </c>
      <c r="C1584" s="37">
        <v>1.473E9</v>
      </c>
      <c r="D1584" s="36" t="s">
        <v>163</v>
      </c>
      <c r="E1584" s="31" t="s">
        <v>88</v>
      </c>
      <c r="F1584" s="37">
        <v>2.12E8</v>
      </c>
    </row>
    <row r="1585" ht="15.75" customHeight="1">
      <c r="A1585" s="36" t="str">
        <f t="shared" si="1"/>
        <v>Mongolia-Asia2009</v>
      </c>
      <c r="B1585" s="36" t="s">
        <v>145</v>
      </c>
      <c r="C1585" s="37">
        <v>2.53E8</v>
      </c>
      <c r="D1585" s="36" t="s">
        <v>164</v>
      </c>
      <c r="E1585" s="31" t="s">
        <v>88</v>
      </c>
      <c r="F1585" s="37">
        <v>2.42E8</v>
      </c>
    </row>
    <row r="1586" ht="15.75" customHeight="1">
      <c r="A1586" s="36" t="str">
        <f t="shared" si="1"/>
        <v>Uzbekistan-Asia2009</v>
      </c>
      <c r="B1586" s="36" t="s">
        <v>145</v>
      </c>
      <c r="C1586" s="37">
        <v>9.9E7</v>
      </c>
      <c r="D1586" s="36" t="s">
        <v>177</v>
      </c>
      <c r="E1586" s="31" t="s">
        <v>88</v>
      </c>
      <c r="F1586" s="36"/>
    </row>
    <row r="1587" ht="15.75" customHeight="1">
      <c r="A1587" s="36" t="str">
        <f t="shared" si="1"/>
        <v>Nepal-Asia2009</v>
      </c>
      <c r="B1587" s="36" t="s">
        <v>145</v>
      </c>
      <c r="C1587" s="37">
        <v>4.39E8</v>
      </c>
      <c r="D1587" s="36" t="s">
        <v>166</v>
      </c>
      <c r="E1587" s="31" t="s">
        <v>88</v>
      </c>
      <c r="F1587" s="37">
        <v>5.72E8</v>
      </c>
    </row>
    <row r="1588" ht="15.75" customHeight="1">
      <c r="A1588" s="36" t="str">
        <f t="shared" si="1"/>
        <v>Philippines-Asia2009</v>
      </c>
      <c r="B1588" s="36" t="s">
        <v>145</v>
      </c>
      <c r="C1588" s="37">
        <v>2.853E9</v>
      </c>
      <c r="D1588" s="36" t="s">
        <v>169</v>
      </c>
      <c r="E1588" s="31" t="s">
        <v>88</v>
      </c>
      <c r="F1588" s="37">
        <v>3.251E9</v>
      </c>
    </row>
    <row r="1589" ht="15.75" customHeight="1">
      <c r="A1589" s="36" t="str">
        <f t="shared" si="1"/>
        <v>Kyrgyzstan-Asia2009</v>
      </c>
      <c r="B1589" s="36" t="s">
        <v>145</v>
      </c>
      <c r="C1589" s="37">
        <v>5.06E8</v>
      </c>
      <c r="D1589" s="36" t="s">
        <v>159</v>
      </c>
      <c r="E1589" s="31" t="s">
        <v>88</v>
      </c>
      <c r="F1589" s="37">
        <v>3.93E8</v>
      </c>
    </row>
    <row r="1590" ht="15.75" customHeight="1">
      <c r="A1590" s="36" t="str">
        <f t="shared" si="1"/>
        <v>Cambodia-Asia2009</v>
      </c>
      <c r="B1590" s="36" t="s">
        <v>145</v>
      </c>
      <c r="C1590" s="37">
        <v>1.208E9</v>
      </c>
      <c r="D1590" s="36" t="s">
        <v>151</v>
      </c>
      <c r="E1590" s="31" t="s">
        <v>88</v>
      </c>
      <c r="F1590" s="37">
        <v>1.63E8</v>
      </c>
    </row>
    <row r="1591" ht="15.75" customHeight="1">
      <c r="A1591" s="36" t="str">
        <f t="shared" si="1"/>
        <v>Pakistan-Asia2009</v>
      </c>
      <c r="B1591" s="36" t="s">
        <v>145</v>
      </c>
      <c r="C1591" s="37">
        <v>9.5E8</v>
      </c>
      <c r="D1591" s="36" t="s">
        <v>168</v>
      </c>
      <c r="E1591" s="31" t="s">
        <v>88</v>
      </c>
      <c r="F1591" s="37">
        <v>1.098E9</v>
      </c>
    </row>
    <row r="1592" ht="15.75" customHeight="1">
      <c r="A1592" s="36" t="str">
        <f t="shared" si="1"/>
        <v>Laos-Asia2009</v>
      </c>
      <c r="B1592" s="36" t="s">
        <v>145</v>
      </c>
      <c r="C1592" s="37">
        <v>2.71E8</v>
      </c>
      <c r="D1592" s="36" t="s">
        <v>160</v>
      </c>
      <c r="E1592" s="31" t="s">
        <v>88</v>
      </c>
      <c r="F1592" s="37">
        <v>9.1E7</v>
      </c>
    </row>
    <row r="1593" ht="15.75" customHeight="1">
      <c r="A1593" s="36" t="str">
        <f t="shared" si="1"/>
        <v>Tajikistan-Asia2009</v>
      </c>
      <c r="B1593" s="36" t="s">
        <v>145</v>
      </c>
      <c r="C1593" s="37">
        <v>1.95E7</v>
      </c>
      <c r="D1593" s="36" t="s">
        <v>173</v>
      </c>
      <c r="E1593" s="31" t="s">
        <v>88</v>
      </c>
      <c r="F1593" s="37">
        <v>5800000.0</v>
      </c>
    </row>
    <row r="1594" ht="15.75" customHeight="1">
      <c r="A1594" s="36" t="str">
        <f t="shared" si="1"/>
        <v>Timor-Leste-Asia2009</v>
      </c>
      <c r="B1594" s="36" t="s">
        <v>145</v>
      </c>
      <c r="C1594" s="37">
        <v>1.6E7</v>
      </c>
      <c r="D1594" s="36" t="s">
        <v>175</v>
      </c>
      <c r="E1594" s="31" t="s">
        <v>88</v>
      </c>
      <c r="F1594" s="37">
        <v>6.9E7</v>
      </c>
    </row>
    <row r="1595" ht="15.75" customHeight="1">
      <c r="A1595" s="36" t="str">
        <f t="shared" si="1"/>
        <v>Afghanistan-Asia2009</v>
      </c>
      <c r="B1595" s="36" t="s">
        <v>145</v>
      </c>
      <c r="C1595" s="37">
        <v>9.6E7</v>
      </c>
      <c r="D1595" s="36" t="s">
        <v>144</v>
      </c>
      <c r="E1595" s="31" t="s">
        <v>88</v>
      </c>
      <c r="F1595" s="37">
        <v>6.1E7</v>
      </c>
    </row>
    <row r="1596" ht="15.75" customHeight="1">
      <c r="A1596" s="36" t="str">
        <f t="shared" si="1"/>
        <v>Macao SAR-Asia2010</v>
      </c>
      <c r="B1596" s="36" t="s">
        <v>145</v>
      </c>
      <c r="C1596" s="37">
        <v>2.8214E10</v>
      </c>
      <c r="D1596" s="36" t="s">
        <v>161</v>
      </c>
      <c r="E1596" s="31" t="s">
        <v>89</v>
      </c>
      <c r="F1596" s="37">
        <v>1.237E9</v>
      </c>
    </row>
    <row r="1597" ht="15.75" customHeight="1">
      <c r="A1597" s="36" t="str">
        <f t="shared" si="1"/>
        <v>South Korea-Asia2010</v>
      </c>
      <c r="B1597" s="36" t="s">
        <v>145</v>
      </c>
      <c r="C1597" s="37">
        <v>1.4398E10</v>
      </c>
      <c r="D1597" s="36" t="s">
        <v>171</v>
      </c>
      <c r="E1597" s="31" t="s">
        <v>89</v>
      </c>
      <c r="F1597" s="37">
        <v>2.0802E10</v>
      </c>
    </row>
    <row r="1598" ht="15.75" customHeight="1">
      <c r="A1598" s="36" t="str">
        <f t="shared" si="1"/>
        <v>Singapore-Asia2010</v>
      </c>
      <c r="B1598" s="36" t="s">
        <v>145</v>
      </c>
      <c r="C1598" s="37">
        <v>1.4178E10</v>
      </c>
      <c r="D1598" s="36" t="s">
        <v>170</v>
      </c>
      <c r="E1598" s="31" t="s">
        <v>89</v>
      </c>
      <c r="F1598" s="37">
        <v>1.87E10</v>
      </c>
    </row>
    <row r="1599" ht="15.75" customHeight="1">
      <c r="A1599" s="36" t="str">
        <f t="shared" si="1"/>
        <v>Japan-Asia2010</v>
      </c>
      <c r="B1599" s="36" t="s">
        <v>145</v>
      </c>
      <c r="C1599" s="37">
        <v>1.5356E10</v>
      </c>
      <c r="D1599" s="36" t="s">
        <v>157</v>
      </c>
      <c r="E1599" s="31" t="s">
        <v>89</v>
      </c>
      <c r="F1599" s="37">
        <v>3.9306E10</v>
      </c>
    </row>
    <row r="1600" ht="15.75" customHeight="1">
      <c r="A1600" s="36" t="str">
        <f t="shared" si="1"/>
        <v>Thailand-Asia2010</v>
      </c>
      <c r="B1600" s="36" t="s">
        <v>145</v>
      </c>
      <c r="C1600" s="37">
        <v>2.3809E10</v>
      </c>
      <c r="D1600" s="36" t="s">
        <v>174</v>
      </c>
      <c r="E1600" s="31" t="s">
        <v>89</v>
      </c>
      <c r="F1600" s="37">
        <v>7.151E9</v>
      </c>
    </row>
    <row r="1601" ht="15.75" customHeight="1">
      <c r="A1601" s="36" t="str">
        <f t="shared" si="1"/>
        <v>China-Asia2010</v>
      </c>
      <c r="B1601" s="36" t="s">
        <v>145</v>
      </c>
      <c r="C1601" s="37">
        <v>5.0154E10</v>
      </c>
      <c r="D1601" s="36" t="s">
        <v>152</v>
      </c>
      <c r="E1601" s="31" t="s">
        <v>89</v>
      </c>
      <c r="F1601" s="37">
        <v>5.984E10</v>
      </c>
    </row>
    <row r="1602" ht="15.75" customHeight="1">
      <c r="A1602" s="36" t="str">
        <f t="shared" si="1"/>
        <v>Hong Kong SAR-Asia2010</v>
      </c>
      <c r="B1602" s="36" t="s">
        <v>145</v>
      </c>
      <c r="C1602" s="37">
        <v>2.7208E10</v>
      </c>
      <c r="D1602" s="36" t="s">
        <v>154</v>
      </c>
      <c r="E1602" s="31" t="s">
        <v>89</v>
      </c>
      <c r="F1602" s="37">
        <v>1.7503E10</v>
      </c>
    </row>
    <row r="1603" ht="15.75" customHeight="1">
      <c r="A1603" s="36" t="str">
        <f t="shared" si="1"/>
        <v>North Korea-Asia2010</v>
      </c>
      <c r="B1603" s="36" t="s">
        <v>145</v>
      </c>
      <c r="C1603" s="36"/>
      <c r="D1603" s="36" t="s">
        <v>167</v>
      </c>
      <c r="E1603" s="31" t="s">
        <v>89</v>
      </c>
      <c r="F1603" s="36"/>
    </row>
    <row r="1604" ht="15.75" customHeight="1">
      <c r="A1604" s="36" t="str">
        <f t="shared" si="1"/>
        <v>Georgia-Asia2010</v>
      </c>
      <c r="B1604" s="36" t="s">
        <v>145</v>
      </c>
      <c r="C1604" s="37">
        <v>7.37E8</v>
      </c>
      <c r="D1604" s="36" t="s">
        <v>153</v>
      </c>
      <c r="E1604" s="31" t="s">
        <v>89</v>
      </c>
      <c r="F1604" s="37">
        <v>3.29E8</v>
      </c>
    </row>
    <row r="1605" ht="15.75" customHeight="1">
      <c r="A1605" s="36" t="str">
        <f t="shared" si="1"/>
        <v>Armenia-Asia2010</v>
      </c>
      <c r="B1605" s="36" t="s">
        <v>145</v>
      </c>
      <c r="C1605" s="37">
        <v>4.56E8</v>
      </c>
      <c r="D1605" s="36" t="s">
        <v>146</v>
      </c>
      <c r="E1605" s="31" t="s">
        <v>89</v>
      </c>
      <c r="F1605" s="37">
        <v>4.66E8</v>
      </c>
    </row>
    <row r="1606" ht="15.75" customHeight="1">
      <c r="A1606" s="36" t="str">
        <f t="shared" si="1"/>
        <v>Vietnam-Asia2010</v>
      </c>
      <c r="B1606" s="36" t="s">
        <v>145</v>
      </c>
      <c r="C1606" s="37">
        <v>4.45E9</v>
      </c>
      <c r="D1606" s="36" t="s">
        <v>178</v>
      </c>
      <c r="E1606" s="31" t="s">
        <v>89</v>
      </c>
      <c r="F1606" s="37">
        <v>1.47E9</v>
      </c>
    </row>
    <row r="1607" ht="15.75" customHeight="1">
      <c r="A1607" s="36" t="str">
        <f t="shared" si="1"/>
        <v>Brunei-Asia2010</v>
      </c>
      <c r="B1607" s="36" t="s">
        <v>145</v>
      </c>
      <c r="C1607" s="36"/>
      <c r="D1607" s="36" t="s">
        <v>150</v>
      </c>
      <c r="E1607" s="31" t="s">
        <v>89</v>
      </c>
      <c r="F1607" s="36"/>
    </row>
    <row r="1608" ht="15.75" customHeight="1">
      <c r="A1608" s="36" t="str">
        <f t="shared" si="1"/>
        <v>Myanmar-Asia2010</v>
      </c>
      <c r="B1608" s="36" t="s">
        <v>145</v>
      </c>
      <c r="C1608" s="37">
        <v>9.1E7</v>
      </c>
      <c r="D1608" s="36" t="s">
        <v>165</v>
      </c>
      <c r="E1608" s="31" t="s">
        <v>89</v>
      </c>
      <c r="F1608" s="37">
        <v>5.3E7</v>
      </c>
    </row>
    <row r="1609" ht="15.75" customHeight="1">
      <c r="A1609" s="36" t="str">
        <f t="shared" si="1"/>
        <v>Azerbaijan-Asia2010</v>
      </c>
      <c r="B1609" s="36" t="s">
        <v>145</v>
      </c>
      <c r="C1609" s="37">
        <v>7.92E8</v>
      </c>
      <c r="D1609" s="36" t="s">
        <v>147</v>
      </c>
      <c r="E1609" s="31" t="s">
        <v>89</v>
      </c>
      <c r="F1609" s="37">
        <v>8.56E8</v>
      </c>
    </row>
    <row r="1610" ht="15.75" customHeight="1">
      <c r="A1610" s="36" t="str">
        <f t="shared" si="1"/>
        <v>Sri Lanka-Asia2010</v>
      </c>
      <c r="B1610" s="36" t="s">
        <v>145</v>
      </c>
      <c r="C1610" s="37">
        <v>1.044E9</v>
      </c>
      <c r="D1610" s="36" t="s">
        <v>172</v>
      </c>
      <c r="E1610" s="31" t="s">
        <v>89</v>
      </c>
      <c r="F1610" s="37">
        <v>8.28E8</v>
      </c>
    </row>
    <row r="1611" ht="15.75" customHeight="1">
      <c r="A1611" s="36" t="str">
        <f t="shared" si="1"/>
        <v>Malaysia-Asia2010</v>
      </c>
      <c r="B1611" s="36" t="s">
        <v>145</v>
      </c>
      <c r="C1611" s="37">
        <v>1.8152E10</v>
      </c>
      <c r="D1611" s="36" t="s">
        <v>162</v>
      </c>
      <c r="E1611" s="31" t="s">
        <v>89</v>
      </c>
      <c r="F1611" s="37">
        <v>8.324E9</v>
      </c>
    </row>
    <row r="1612" ht="15.75" customHeight="1">
      <c r="A1612" s="36" t="str">
        <f t="shared" si="1"/>
        <v>Indonesia-Asia2010</v>
      </c>
      <c r="B1612" s="36" t="s">
        <v>145</v>
      </c>
      <c r="C1612" s="37">
        <v>7.618E9</v>
      </c>
      <c r="D1612" s="36" t="s">
        <v>156</v>
      </c>
      <c r="E1612" s="31" t="s">
        <v>89</v>
      </c>
      <c r="F1612" s="37">
        <v>8.432E9</v>
      </c>
    </row>
    <row r="1613" ht="15.75" customHeight="1">
      <c r="A1613" s="36" t="str">
        <f t="shared" si="1"/>
        <v>India-Asia2010</v>
      </c>
      <c r="B1613" s="36" t="s">
        <v>145</v>
      </c>
      <c r="C1613" s="37">
        <v>1.449E10</v>
      </c>
      <c r="D1613" s="36" t="s">
        <v>155</v>
      </c>
      <c r="E1613" s="31" t="s">
        <v>89</v>
      </c>
      <c r="F1613" s="37">
        <v>1.049E10</v>
      </c>
    </row>
    <row r="1614" ht="15.75" customHeight="1">
      <c r="A1614" s="36" t="str">
        <f t="shared" si="1"/>
        <v>Bhutan-Asia2010</v>
      </c>
      <c r="B1614" s="36" t="s">
        <v>145</v>
      </c>
      <c r="C1614" s="37">
        <v>6.4E7</v>
      </c>
      <c r="D1614" s="36" t="s">
        <v>149</v>
      </c>
      <c r="E1614" s="31" t="s">
        <v>89</v>
      </c>
      <c r="F1614" s="37">
        <v>4.3E7</v>
      </c>
    </row>
    <row r="1615" ht="15.75" customHeight="1">
      <c r="A1615" s="36" t="str">
        <f t="shared" si="1"/>
        <v>Bangladesh-Asia2010</v>
      </c>
      <c r="B1615" s="36" t="s">
        <v>145</v>
      </c>
      <c r="C1615" s="37">
        <v>1.03E8</v>
      </c>
      <c r="D1615" s="36" t="s">
        <v>148</v>
      </c>
      <c r="E1615" s="31" t="s">
        <v>89</v>
      </c>
      <c r="F1615" s="37">
        <v>8.35E8</v>
      </c>
    </row>
    <row r="1616" ht="15.75" customHeight="1">
      <c r="A1616" s="36" t="str">
        <f t="shared" si="1"/>
        <v>Turkmenistan-Asia2010</v>
      </c>
      <c r="B1616" s="36" t="s">
        <v>145</v>
      </c>
      <c r="C1616" s="36"/>
      <c r="D1616" s="36" t="s">
        <v>176</v>
      </c>
      <c r="E1616" s="31" t="s">
        <v>89</v>
      </c>
      <c r="F1616" s="36"/>
    </row>
    <row r="1617" ht="15.75" customHeight="1">
      <c r="A1617" s="36" t="str">
        <f t="shared" si="1"/>
        <v>Maldives-Asia2010</v>
      </c>
      <c r="B1617" s="36" t="s">
        <v>145</v>
      </c>
      <c r="C1617" s="37">
        <v>1.713E9</v>
      </c>
      <c r="D1617" s="36" t="s">
        <v>163</v>
      </c>
      <c r="E1617" s="31" t="s">
        <v>89</v>
      </c>
      <c r="F1617" s="37">
        <v>2.52E8</v>
      </c>
    </row>
    <row r="1618" ht="15.75" customHeight="1">
      <c r="A1618" s="36" t="str">
        <f t="shared" si="1"/>
        <v>Mongolia-Asia2010</v>
      </c>
      <c r="B1618" s="36" t="s">
        <v>145</v>
      </c>
      <c r="C1618" s="37">
        <v>2.88E8</v>
      </c>
      <c r="D1618" s="36" t="s">
        <v>164</v>
      </c>
      <c r="E1618" s="31" t="s">
        <v>89</v>
      </c>
      <c r="F1618" s="37">
        <v>3.19E8</v>
      </c>
    </row>
    <row r="1619" ht="15.75" customHeight="1">
      <c r="A1619" s="36" t="str">
        <f t="shared" si="1"/>
        <v>Kazakhstan-Asia2010</v>
      </c>
      <c r="B1619" s="36" t="s">
        <v>145</v>
      </c>
      <c r="C1619" s="37">
        <v>1.236E9</v>
      </c>
      <c r="D1619" s="36" t="s">
        <v>158</v>
      </c>
      <c r="E1619" s="31" t="s">
        <v>89</v>
      </c>
      <c r="F1619" s="37">
        <v>1.489E9</v>
      </c>
    </row>
    <row r="1620" ht="15.75" customHeight="1">
      <c r="A1620" s="36" t="str">
        <f t="shared" si="1"/>
        <v>Uzbekistan-Asia2010</v>
      </c>
      <c r="B1620" s="36" t="s">
        <v>145</v>
      </c>
      <c r="C1620" s="37">
        <v>1.21E8</v>
      </c>
      <c r="D1620" s="36" t="s">
        <v>177</v>
      </c>
      <c r="E1620" s="31" t="s">
        <v>89</v>
      </c>
      <c r="F1620" s="36"/>
    </row>
    <row r="1621" ht="15.75" customHeight="1">
      <c r="A1621" s="36" t="str">
        <f t="shared" si="1"/>
        <v>Nepal-Asia2010</v>
      </c>
      <c r="B1621" s="36" t="s">
        <v>145</v>
      </c>
      <c r="C1621" s="37">
        <v>3.78E8</v>
      </c>
      <c r="D1621" s="36" t="s">
        <v>166</v>
      </c>
      <c r="E1621" s="31" t="s">
        <v>89</v>
      </c>
      <c r="F1621" s="37">
        <v>5.28E8</v>
      </c>
    </row>
    <row r="1622" ht="15.75" customHeight="1">
      <c r="A1622" s="36" t="str">
        <f t="shared" si="1"/>
        <v>Philippines-Asia2010</v>
      </c>
      <c r="B1622" s="36" t="s">
        <v>145</v>
      </c>
      <c r="C1622" s="37">
        <v>3.228E9</v>
      </c>
      <c r="D1622" s="36" t="s">
        <v>169</v>
      </c>
      <c r="E1622" s="31" t="s">
        <v>89</v>
      </c>
      <c r="F1622" s="37">
        <v>4.194E9</v>
      </c>
    </row>
    <row r="1623" ht="15.75" customHeight="1">
      <c r="A1623" s="36" t="str">
        <f t="shared" si="1"/>
        <v>Cambodia-Asia2010</v>
      </c>
      <c r="B1623" s="36" t="s">
        <v>145</v>
      </c>
      <c r="C1623" s="37">
        <v>1.332E9</v>
      </c>
      <c r="D1623" s="36" t="s">
        <v>151</v>
      </c>
      <c r="E1623" s="31" t="s">
        <v>89</v>
      </c>
      <c r="F1623" s="37">
        <v>2.68E8</v>
      </c>
    </row>
    <row r="1624" ht="15.75" customHeight="1">
      <c r="A1624" s="36" t="str">
        <f t="shared" si="1"/>
        <v>Pakistan-Asia2010</v>
      </c>
      <c r="B1624" s="36" t="s">
        <v>145</v>
      </c>
      <c r="C1624" s="37">
        <v>9.98E8</v>
      </c>
      <c r="D1624" s="36" t="s">
        <v>168</v>
      </c>
      <c r="E1624" s="31" t="s">
        <v>89</v>
      </c>
      <c r="F1624" s="37">
        <v>1.37E9</v>
      </c>
    </row>
    <row r="1625" ht="15.75" customHeight="1">
      <c r="A1625" s="36" t="str">
        <f t="shared" si="1"/>
        <v>Kyrgyzstan-Asia2010</v>
      </c>
      <c r="B1625" s="36" t="s">
        <v>145</v>
      </c>
      <c r="C1625" s="37">
        <v>3.36E8</v>
      </c>
      <c r="D1625" s="36" t="s">
        <v>159</v>
      </c>
      <c r="E1625" s="31" t="s">
        <v>89</v>
      </c>
      <c r="F1625" s="37">
        <v>3.98E8</v>
      </c>
    </row>
    <row r="1626" ht="15.75" customHeight="1">
      <c r="A1626" s="36" t="str">
        <f t="shared" si="1"/>
        <v>Laos-Asia2010</v>
      </c>
      <c r="B1626" s="36" t="s">
        <v>145</v>
      </c>
      <c r="C1626" s="37">
        <v>3.85E8</v>
      </c>
      <c r="D1626" s="36" t="s">
        <v>160</v>
      </c>
      <c r="E1626" s="31" t="s">
        <v>89</v>
      </c>
      <c r="F1626" s="37">
        <v>2.15E8</v>
      </c>
    </row>
    <row r="1627" ht="15.75" customHeight="1">
      <c r="A1627" s="36" t="str">
        <f t="shared" si="1"/>
        <v>Tajikistan-Asia2010</v>
      </c>
      <c r="B1627" s="36" t="s">
        <v>145</v>
      </c>
      <c r="C1627" s="37">
        <v>3.24E7</v>
      </c>
      <c r="D1627" s="36" t="s">
        <v>173</v>
      </c>
      <c r="E1627" s="31" t="s">
        <v>89</v>
      </c>
      <c r="F1627" s="37">
        <v>1.78E7</v>
      </c>
    </row>
    <row r="1628" ht="15.75" customHeight="1">
      <c r="A1628" s="36" t="str">
        <f t="shared" si="1"/>
        <v>Timor-Leste-Asia2010</v>
      </c>
      <c r="B1628" s="36" t="s">
        <v>145</v>
      </c>
      <c r="C1628" s="37">
        <v>3.1E7</v>
      </c>
      <c r="D1628" s="36" t="s">
        <v>175</v>
      </c>
      <c r="E1628" s="31" t="s">
        <v>89</v>
      </c>
      <c r="F1628" s="37">
        <v>6.8E7</v>
      </c>
    </row>
    <row r="1629" ht="15.75" customHeight="1">
      <c r="A1629" s="36" t="str">
        <f t="shared" si="1"/>
        <v>Afghanistan-Asia2010</v>
      </c>
      <c r="B1629" s="36" t="s">
        <v>145</v>
      </c>
      <c r="C1629" s="37">
        <v>1.38E8</v>
      </c>
      <c r="D1629" s="36" t="s">
        <v>144</v>
      </c>
      <c r="E1629" s="31" t="s">
        <v>89</v>
      </c>
      <c r="F1629" s="37">
        <v>8.6E7</v>
      </c>
    </row>
    <row r="1630" ht="15.75" customHeight="1">
      <c r="A1630" s="36" t="str">
        <f t="shared" si="1"/>
        <v>Japan-Asia2011</v>
      </c>
      <c r="B1630" s="36" t="s">
        <v>145</v>
      </c>
      <c r="C1630" s="37">
        <v>1.2534E10</v>
      </c>
      <c r="D1630" s="36" t="s">
        <v>157</v>
      </c>
      <c r="E1630" s="31" t="s">
        <v>90</v>
      </c>
      <c r="F1630" s="37">
        <v>3.976E10</v>
      </c>
    </row>
    <row r="1631" ht="15.75" customHeight="1">
      <c r="A1631" s="36" t="str">
        <f t="shared" si="1"/>
        <v>South Korea-Asia2011</v>
      </c>
      <c r="B1631" s="36" t="s">
        <v>145</v>
      </c>
      <c r="C1631" s="37">
        <v>1.7467E10</v>
      </c>
      <c r="D1631" s="36" t="s">
        <v>171</v>
      </c>
      <c r="E1631" s="31" t="s">
        <v>90</v>
      </c>
      <c r="F1631" s="37">
        <v>2.2209E10</v>
      </c>
    </row>
    <row r="1632" ht="15.75" customHeight="1">
      <c r="A1632" s="36" t="str">
        <f t="shared" si="1"/>
        <v>Macao SAR-Asia2011</v>
      </c>
      <c r="B1632" s="36" t="s">
        <v>145</v>
      </c>
      <c r="C1632" s="37">
        <v>3.8976E10</v>
      </c>
      <c r="D1632" s="36" t="s">
        <v>161</v>
      </c>
      <c r="E1632" s="31" t="s">
        <v>90</v>
      </c>
      <c r="F1632" s="37">
        <v>1.476E9</v>
      </c>
    </row>
    <row r="1633" ht="15.75" customHeight="1">
      <c r="A1633" s="36" t="str">
        <f t="shared" si="1"/>
        <v>Singapore-Asia2011</v>
      </c>
      <c r="B1633" s="36" t="s">
        <v>145</v>
      </c>
      <c r="C1633" s="37">
        <v>1.8082E10</v>
      </c>
      <c r="D1633" s="36" t="s">
        <v>170</v>
      </c>
      <c r="E1633" s="31" t="s">
        <v>90</v>
      </c>
      <c r="F1633" s="37">
        <v>2.1437E10</v>
      </c>
    </row>
    <row r="1634" ht="15.75" customHeight="1">
      <c r="A1634" s="36" t="str">
        <f t="shared" si="1"/>
        <v>Thailand-Asia2011</v>
      </c>
      <c r="B1634" s="36" t="s">
        <v>145</v>
      </c>
      <c r="C1634" s="37">
        <v>3.0926E10</v>
      </c>
      <c r="D1634" s="36" t="s">
        <v>174</v>
      </c>
      <c r="E1634" s="31" t="s">
        <v>90</v>
      </c>
      <c r="F1634" s="37">
        <v>7.32E9</v>
      </c>
    </row>
    <row r="1635" ht="15.75" customHeight="1">
      <c r="A1635" s="36" t="str">
        <f t="shared" si="1"/>
        <v>China-Asia2011</v>
      </c>
      <c r="B1635" s="36" t="s">
        <v>145</v>
      </c>
      <c r="C1635" s="37">
        <v>5.3313E10</v>
      </c>
      <c r="D1635" s="36" t="s">
        <v>152</v>
      </c>
      <c r="E1635" s="31" t="s">
        <v>90</v>
      </c>
      <c r="F1635" s="37">
        <v>7.901E10</v>
      </c>
    </row>
    <row r="1636" ht="15.75" customHeight="1">
      <c r="A1636" s="36" t="str">
        <f t="shared" si="1"/>
        <v>North Korea-Asia2011</v>
      </c>
      <c r="B1636" s="36" t="s">
        <v>145</v>
      </c>
      <c r="C1636" s="36"/>
      <c r="D1636" s="36" t="s">
        <v>167</v>
      </c>
      <c r="E1636" s="31" t="s">
        <v>90</v>
      </c>
      <c r="F1636" s="36"/>
    </row>
    <row r="1637" ht="15.75" customHeight="1">
      <c r="A1637" s="36" t="str">
        <f t="shared" si="1"/>
        <v>Georgia-Asia2011</v>
      </c>
      <c r="B1637" s="36" t="s">
        <v>145</v>
      </c>
      <c r="C1637" s="37">
        <v>1.069E9</v>
      </c>
      <c r="D1637" s="36" t="s">
        <v>153</v>
      </c>
      <c r="E1637" s="31" t="s">
        <v>90</v>
      </c>
      <c r="F1637" s="37">
        <v>3.84E8</v>
      </c>
    </row>
    <row r="1638" ht="15.75" customHeight="1">
      <c r="A1638" s="36" t="str">
        <f t="shared" si="1"/>
        <v>Armenia-Asia2011</v>
      </c>
      <c r="B1638" s="36" t="s">
        <v>145</v>
      </c>
      <c r="C1638" s="37">
        <v>4.86E8</v>
      </c>
      <c r="D1638" s="36" t="s">
        <v>146</v>
      </c>
      <c r="E1638" s="31" t="s">
        <v>90</v>
      </c>
      <c r="F1638" s="37">
        <v>5.46E8</v>
      </c>
    </row>
    <row r="1639" ht="15.75" customHeight="1">
      <c r="A1639" s="36" t="str">
        <f t="shared" si="1"/>
        <v>Hong Kong SAR-Asia2011</v>
      </c>
      <c r="B1639" s="36" t="s">
        <v>145</v>
      </c>
      <c r="C1639" s="37">
        <v>3.3169E10</v>
      </c>
      <c r="D1639" s="36" t="s">
        <v>154</v>
      </c>
      <c r="E1639" s="31" t="s">
        <v>90</v>
      </c>
      <c r="F1639" s="37">
        <v>1.9172E10</v>
      </c>
    </row>
    <row r="1640" ht="15.75" customHeight="1">
      <c r="A1640" s="36" t="str">
        <f t="shared" si="1"/>
        <v>Vietnam-Asia2011</v>
      </c>
      <c r="B1640" s="36" t="s">
        <v>145</v>
      </c>
      <c r="C1640" s="37">
        <v>5.71E9</v>
      </c>
      <c r="D1640" s="36" t="s">
        <v>178</v>
      </c>
      <c r="E1640" s="31" t="s">
        <v>90</v>
      </c>
      <c r="F1640" s="37">
        <v>1.71E9</v>
      </c>
    </row>
    <row r="1641" ht="15.75" customHeight="1">
      <c r="A1641" s="36" t="str">
        <f t="shared" si="1"/>
        <v>Brunei-Asia2011</v>
      </c>
      <c r="B1641" s="36" t="s">
        <v>145</v>
      </c>
      <c r="C1641" s="36"/>
      <c r="D1641" s="36" t="s">
        <v>150</v>
      </c>
      <c r="E1641" s="31" t="s">
        <v>90</v>
      </c>
      <c r="F1641" s="36"/>
    </row>
    <row r="1642" ht="15.75" customHeight="1">
      <c r="A1642" s="36" t="str">
        <f t="shared" si="1"/>
        <v>Myanmar-Asia2011</v>
      </c>
      <c r="B1642" s="36" t="s">
        <v>145</v>
      </c>
      <c r="C1642" s="37">
        <v>2.93E8</v>
      </c>
      <c r="D1642" s="36" t="s">
        <v>165</v>
      </c>
      <c r="E1642" s="31" t="s">
        <v>90</v>
      </c>
      <c r="F1642" s="37">
        <v>1.32E8</v>
      </c>
    </row>
    <row r="1643" ht="15.75" customHeight="1">
      <c r="A1643" s="36" t="str">
        <f t="shared" si="1"/>
        <v>Sri Lanka-Asia2011</v>
      </c>
      <c r="B1643" s="36" t="s">
        <v>145</v>
      </c>
      <c r="C1643" s="37">
        <v>1.421E9</v>
      </c>
      <c r="D1643" s="36" t="s">
        <v>172</v>
      </c>
      <c r="E1643" s="31" t="s">
        <v>90</v>
      </c>
      <c r="F1643" s="37">
        <v>9.26E8</v>
      </c>
    </row>
    <row r="1644" ht="15.75" customHeight="1">
      <c r="A1644" s="36" t="str">
        <f t="shared" si="1"/>
        <v>Malaysia-Asia2011</v>
      </c>
      <c r="B1644" s="36" t="s">
        <v>145</v>
      </c>
      <c r="C1644" s="37">
        <v>1.9649E10</v>
      </c>
      <c r="D1644" s="36" t="s">
        <v>162</v>
      </c>
      <c r="E1644" s="31" t="s">
        <v>90</v>
      </c>
      <c r="F1644" s="37">
        <v>1.018E10</v>
      </c>
    </row>
    <row r="1645" ht="15.75" customHeight="1">
      <c r="A1645" s="36" t="str">
        <f t="shared" si="1"/>
        <v>Azerbaijan-Asia2011</v>
      </c>
      <c r="B1645" s="36" t="s">
        <v>145</v>
      </c>
      <c r="C1645" s="37">
        <v>1.5E9</v>
      </c>
      <c r="D1645" s="36" t="s">
        <v>147</v>
      </c>
      <c r="E1645" s="31" t="s">
        <v>90</v>
      </c>
      <c r="F1645" s="37">
        <v>1.778E9</v>
      </c>
    </row>
    <row r="1646" ht="15.75" customHeight="1">
      <c r="A1646" s="36" t="str">
        <f t="shared" si="1"/>
        <v>Bhutan-Asia2011</v>
      </c>
      <c r="B1646" s="36" t="s">
        <v>145</v>
      </c>
      <c r="C1646" s="37">
        <v>7.6E7</v>
      </c>
      <c r="D1646" s="36" t="s">
        <v>149</v>
      </c>
      <c r="E1646" s="31" t="s">
        <v>90</v>
      </c>
      <c r="F1646" s="37">
        <v>5.8E7</v>
      </c>
    </row>
    <row r="1647" ht="15.75" customHeight="1">
      <c r="A1647" s="36" t="str">
        <f t="shared" si="1"/>
        <v>Indonesia-Asia2011</v>
      </c>
      <c r="B1647" s="36" t="s">
        <v>145</v>
      </c>
      <c r="C1647" s="37">
        <v>9.038E9</v>
      </c>
      <c r="D1647" s="36" t="s">
        <v>156</v>
      </c>
      <c r="E1647" s="31" t="s">
        <v>90</v>
      </c>
      <c r="F1647" s="37">
        <v>8.653E9</v>
      </c>
    </row>
    <row r="1648" ht="15.75" customHeight="1">
      <c r="A1648" s="36" t="str">
        <f t="shared" si="1"/>
        <v>India-Asia2011</v>
      </c>
      <c r="B1648" s="36" t="s">
        <v>145</v>
      </c>
      <c r="C1648" s="37">
        <v>1.7708E10</v>
      </c>
      <c r="D1648" s="36" t="s">
        <v>155</v>
      </c>
      <c r="E1648" s="31" t="s">
        <v>90</v>
      </c>
      <c r="F1648" s="37">
        <v>1.3699E10</v>
      </c>
    </row>
    <row r="1649" ht="15.75" customHeight="1">
      <c r="A1649" s="36" t="str">
        <f t="shared" si="1"/>
        <v>Bangladesh-Asia2011</v>
      </c>
      <c r="B1649" s="36" t="s">
        <v>145</v>
      </c>
      <c r="C1649" s="37">
        <v>9.7E7</v>
      </c>
      <c r="D1649" s="36" t="s">
        <v>148</v>
      </c>
      <c r="E1649" s="31" t="s">
        <v>90</v>
      </c>
      <c r="F1649" s="37">
        <v>8.19E8</v>
      </c>
    </row>
    <row r="1650" ht="15.75" customHeight="1">
      <c r="A1650" s="36" t="str">
        <f t="shared" si="1"/>
        <v>Turkmenistan-Asia2011</v>
      </c>
      <c r="B1650" s="36" t="s">
        <v>145</v>
      </c>
      <c r="C1650" s="36"/>
      <c r="D1650" s="36" t="s">
        <v>176</v>
      </c>
      <c r="E1650" s="31" t="s">
        <v>90</v>
      </c>
      <c r="F1650" s="36"/>
    </row>
    <row r="1651" ht="15.75" customHeight="1">
      <c r="A1651" s="36" t="str">
        <f t="shared" si="1"/>
        <v>Uzbekistan-Asia2011</v>
      </c>
      <c r="B1651" s="36" t="s">
        <v>145</v>
      </c>
      <c r="C1651" s="36"/>
      <c r="D1651" s="36" t="s">
        <v>177</v>
      </c>
      <c r="E1651" s="31" t="s">
        <v>90</v>
      </c>
      <c r="F1651" s="36"/>
    </row>
    <row r="1652" ht="15.75" customHeight="1">
      <c r="A1652" s="36" t="str">
        <f t="shared" si="1"/>
        <v>Nepal-Asia2011</v>
      </c>
      <c r="B1652" s="36" t="s">
        <v>145</v>
      </c>
      <c r="C1652" s="37">
        <v>4.15E8</v>
      </c>
      <c r="D1652" s="36" t="s">
        <v>166</v>
      </c>
      <c r="E1652" s="31" t="s">
        <v>90</v>
      </c>
      <c r="F1652" s="37">
        <v>4.2E8</v>
      </c>
    </row>
    <row r="1653" ht="15.75" customHeight="1">
      <c r="A1653" s="36" t="str">
        <f t="shared" si="1"/>
        <v>Maldives-Asia2011</v>
      </c>
      <c r="B1653" s="36" t="s">
        <v>145</v>
      </c>
      <c r="C1653" s="37">
        <v>1.868E9</v>
      </c>
      <c r="D1653" s="36" t="s">
        <v>163</v>
      </c>
      <c r="E1653" s="31" t="s">
        <v>90</v>
      </c>
      <c r="F1653" s="37">
        <v>2.56E8</v>
      </c>
    </row>
    <row r="1654" ht="15.75" customHeight="1">
      <c r="A1654" s="36" t="str">
        <f t="shared" si="1"/>
        <v>Mongolia-Asia2011</v>
      </c>
      <c r="B1654" s="36" t="s">
        <v>145</v>
      </c>
      <c r="C1654" s="37">
        <v>2.58E8</v>
      </c>
      <c r="D1654" s="36" t="s">
        <v>164</v>
      </c>
      <c r="E1654" s="31" t="s">
        <v>90</v>
      </c>
      <c r="F1654" s="37">
        <v>4.04E8</v>
      </c>
    </row>
    <row r="1655" ht="15.75" customHeight="1">
      <c r="A1655" s="36" t="str">
        <f t="shared" si="1"/>
        <v>Kazakhstan-Asia2011</v>
      </c>
      <c r="B1655" s="36" t="s">
        <v>145</v>
      </c>
      <c r="C1655" s="37">
        <v>1.524E9</v>
      </c>
      <c r="D1655" s="36" t="s">
        <v>158</v>
      </c>
      <c r="E1655" s="31" t="s">
        <v>90</v>
      </c>
      <c r="F1655" s="37">
        <v>1.831E9</v>
      </c>
    </row>
    <row r="1656" ht="15.75" customHeight="1">
      <c r="A1656" s="36" t="str">
        <f t="shared" si="1"/>
        <v>Philippines-Asia2011</v>
      </c>
      <c r="B1656" s="36" t="s">
        <v>145</v>
      </c>
      <c r="C1656" s="37">
        <v>4.026E9</v>
      </c>
      <c r="D1656" s="36" t="s">
        <v>169</v>
      </c>
      <c r="E1656" s="31" t="s">
        <v>90</v>
      </c>
      <c r="F1656" s="37">
        <v>5.807E9</v>
      </c>
    </row>
    <row r="1657" ht="15.75" customHeight="1">
      <c r="A1657" s="36" t="str">
        <f t="shared" si="1"/>
        <v>Pakistan-Asia2011</v>
      </c>
      <c r="B1657" s="36" t="s">
        <v>145</v>
      </c>
      <c r="C1657" s="37">
        <v>1.123E9</v>
      </c>
      <c r="D1657" s="36" t="s">
        <v>168</v>
      </c>
      <c r="E1657" s="31" t="s">
        <v>90</v>
      </c>
      <c r="F1657" s="37">
        <v>1.851E9</v>
      </c>
    </row>
    <row r="1658" ht="15.75" customHeight="1">
      <c r="A1658" s="36" t="str">
        <f t="shared" si="1"/>
        <v>Cambodia-Asia2011</v>
      </c>
      <c r="B1658" s="36" t="s">
        <v>145</v>
      </c>
      <c r="C1658" s="37">
        <v>1.79E9</v>
      </c>
      <c r="D1658" s="36" t="s">
        <v>151</v>
      </c>
      <c r="E1658" s="31" t="s">
        <v>90</v>
      </c>
      <c r="F1658" s="37">
        <v>3.33E8</v>
      </c>
    </row>
    <row r="1659" ht="15.75" customHeight="1">
      <c r="A1659" s="36" t="str">
        <f t="shared" si="1"/>
        <v>Kyrgyzstan-Asia2011</v>
      </c>
      <c r="B1659" s="36" t="s">
        <v>145</v>
      </c>
      <c r="C1659" s="37">
        <v>6.89E8</v>
      </c>
      <c r="D1659" s="36" t="s">
        <v>159</v>
      </c>
      <c r="E1659" s="31" t="s">
        <v>90</v>
      </c>
      <c r="F1659" s="37">
        <v>5.66E8</v>
      </c>
    </row>
    <row r="1660" ht="15.75" customHeight="1">
      <c r="A1660" s="36" t="str">
        <f t="shared" si="1"/>
        <v>Laos-Asia2011</v>
      </c>
      <c r="B1660" s="36" t="s">
        <v>145</v>
      </c>
      <c r="C1660" s="37">
        <v>4.13E8</v>
      </c>
      <c r="D1660" s="36" t="s">
        <v>160</v>
      </c>
      <c r="E1660" s="31" t="s">
        <v>90</v>
      </c>
      <c r="F1660" s="37">
        <v>2.48E8</v>
      </c>
    </row>
    <row r="1661" ht="15.75" customHeight="1">
      <c r="A1661" s="36" t="str">
        <f t="shared" si="1"/>
        <v>Tajikistan-Asia2011</v>
      </c>
      <c r="B1661" s="36" t="s">
        <v>145</v>
      </c>
      <c r="C1661" s="37">
        <v>3.98E7</v>
      </c>
      <c r="D1661" s="36" t="s">
        <v>173</v>
      </c>
      <c r="E1661" s="31" t="s">
        <v>90</v>
      </c>
      <c r="F1661" s="37">
        <v>8400000.0</v>
      </c>
    </row>
    <row r="1662" ht="15.75" customHeight="1">
      <c r="A1662" s="36" t="str">
        <f t="shared" si="1"/>
        <v>Timor-Leste-Asia2011</v>
      </c>
      <c r="B1662" s="36" t="s">
        <v>145</v>
      </c>
      <c r="C1662" s="37">
        <v>2.4E7</v>
      </c>
      <c r="D1662" s="36" t="s">
        <v>175</v>
      </c>
      <c r="E1662" s="31" t="s">
        <v>90</v>
      </c>
      <c r="F1662" s="37">
        <v>6.3E7</v>
      </c>
    </row>
    <row r="1663" ht="15.75" customHeight="1">
      <c r="A1663" s="36" t="str">
        <f t="shared" si="1"/>
        <v>Afghanistan-Asia2011</v>
      </c>
      <c r="B1663" s="36" t="s">
        <v>145</v>
      </c>
      <c r="C1663" s="37">
        <v>1.37E8</v>
      </c>
      <c r="D1663" s="36" t="s">
        <v>144</v>
      </c>
      <c r="E1663" s="31" t="s">
        <v>90</v>
      </c>
      <c r="F1663" s="37">
        <v>1.27E8</v>
      </c>
    </row>
    <row r="1664" ht="15.75" customHeight="1">
      <c r="A1664" s="36" t="str">
        <f t="shared" si="1"/>
        <v>Japan-Asia2012</v>
      </c>
      <c r="B1664" s="36" t="s">
        <v>145</v>
      </c>
      <c r="C1664" s="37">
        <v>1.6197E10</v>
      </c>
      <c r="D1664" s="36" t="s">
        <v>157</v>
      </c>
      <c r="E1664" s="31" t="s">
        <v>91</v>
      </c>
      <c r="F1664" s="37">
        <v>4.0967E10</v>
      </c>
    </row>
    <row r="1665" ht="15.75" customHeight="1">
      <c r="A1665" s="36" t="str">
        <f t="shared" si="1"/>
        <v>Thailand-Asia2012</v>
      </c>
      <c r="B1665" s="36" t="s">
        <v>145</v>
      </c>
      <c r="C1665" s="37">
        <v>3.774E10</v>
      </c>
      <c r="D1665" s="36" t="s">
        <v>174</v>
      </c>
      <c r="E1665" s="31" t="s">
        <v>91</v>
      </c>
      <c r="F1665" s="37">
        <v>7.864E9</v>
      </c>
    </row>
    <row r="1666" ht="15.75" customHeight="1">
      <c r="A1666" s="36" t="str">
        <f t="shared" si="1"/>
        <v>Macao SAR-Asia2012</v>
      </c>
      <c r="B1666" s="36" t="s">
        <v>145</v>
      </c>
      <c r="C1666" s="37">
        <v>4.4455E10</v>
      </c>
      <c r="D1666" s="36" t="s">
        <v>161</v>
      </c>
      <c r="E1666" s="31" t="s">
        <v>91</v>
      </c>
      <c r="F1666" s="37">
        <v>1.711E9</v>
      </c>
    </row>
    <row r="1667" ht="15.75" customHeight="1">
      <c r="A1667" s="36" t="str">
        <f t="shared" si="1"/>
        <v>South Korea-Asia2012</v>
      </c>
      <c r="B1667" s="36" t="s">
        <v>145</v>
      </c>
      <c r="C1667" s="37">
        <v>1.9653E10</v>
      </c>
      <c r="D1667" s="36" t="s">
        <v>171</v>
      </c>
      <c r="E1667" s="31" t="s">
        <v>91</v>
      </c>
      <c r="F1667" s="37">
        <v>2.2386E10</v>
      </c>
    </row>
    <row r="1668" ht="15.75" customHeight="1">
      <c r="A1668" s="36" t="str">
        <f t="shared" si="1"/>
        <v>Singapore-Asia2012</v>
      </c>
      <c r="B1668" s="36" t="s">
        <v>145</v>
      </c>
      <c r="C1668" s="37">
        <v>1.9261E10</v>
      </c>
      <c r="D1668" s="36" t="s">
        <v>170</v>
      </c>
      <c r="E1668" s="31" t="s">
        <v>91</v>
      </c>
      <c r="F1668" s="37">
        <v>2.2412E10</v>
      </c>
    </row>
    <row r="1669" ht="15.75" customHeight="1">
      <c r="A1669" s="36" t="str">
        <f t="shared" si="1"/>
        <v>China-Asia2012</v>
      </c>
      <c r="B1669" s="36" t="s">
        <v>145</v>
      </c>
      <c r="C1669" s="37">
        <v>5.4937E10</v>
      </c>
      <c r="D1669" s="36" t="s">
        <v>152</v>
      </c>
      <c r="E1669" s="31" t="s">
        <v>91</v>
      </c>
      <c r="F1669" s="36"/>
    </row>
    <row r="1670" ht="15.75" customHeight="1">
      <c r="A1670" s="36" t="str">
        <f t="shared" si="1"/>
        <v>Hong Kong SAR-Asia2012</v>
      </c>
      <c r="B1670" s="36" t="s">
        <v>145</v>
      </c>
      <c r="C1670" s="37">
        <v>3.8021E10</v>
      </c>
      <c r="D1670" s="36" t="s">
        <v>154</v>
      </c>
      <c r="E1670" s="31" t="s">
        <v>91</v>
      </c>
      <c r="F1670" s="37">
        <v>2.0246E10</v>
      </c>
    </row>
    <row r="1671" ht="15.75" customHeight="1">
      <c r="A1671" s="36" t="str">
        <f t="shared" si="1"/>
        <v>North Korea-Asia2012</v>
      </c>
      <c r="B1671" s="36" t="s">
        <v>145</v>
      </c>
      <c r="C1671" s="36"/>
      <c r="D1671" s="36" t="s">
        <v>167</v>
      </c>
      <c r="E1671" s="31" t="s">
        <v>91</v>
      </c>
      <c r="F1671" s="36"/>
    </row>
    <row r="1672" ht="15.75" customHeight="1">
      <c r="A1672" s="36" t="str">
        <f t="shared" si="1"/>
        <v>Georgia-Asia2012</v>
      </c>
      <c r="B1672" s="36" t="s">
        <v>145</v>
      </c>
      <c r="C1672" s="37">
        <v>1.565E9</v>
      </c>
      <c r="D1672" s="36" t="s">
        <v>153</v>
      </c>
      <c r="E1672" s="31" t="s">
        <v>91</v>
      </c>
      <c r="F1672" s="37">
        <v>4.71E8</v>
      </c>
    </row>
    <row r="1673" ht="15.75" customHeight="1">
      <c r="A1673" s="36" t="str">
        <f t="shared" si="1"/>
        <v>Armenia-Asia2012</v>
      </c>
      <c r="B1673" s="36" t="s">
        <v>145</v>
      </c>
      <c r="C1673" s="37">
        <v>4.87E8</v>
      </c>
      <c r="D1673" s="36" t="s">
        <v>146</v>
      </c>
      <c r="E1673" s="31" t="s">
        <v>91</v>
      </c>
      <c r="F1673" s="37">
        <v>5.56E8</v>
      </c>
    </row>
    <row r="1674" ht="15.75" customHeight="1">
      <c r="A1674" s="36" t="str">
        <f t="shared" si="1"/>
        <v>Vietnam-Asia2012</v>
      </c>
      <c r="B1674" s="36" t="s">
        <v>145</v>
      </c>
      <c r="C1674" s="37">
        <v>6.83E9</v>
      </c>
      <c r="D1674" s="36" t="s">
        <v>178</v>
      </c>
      <c r="E1674" s="31" t="s">
        <v>91</v>
      </c>
      <c r="F1674" s="37">
        <v>1.856E9</v>
      </c>
    </row>
    <row r="1675" ht="15.75" customHeight="1">
      <c r="A1675" s="36" t="str">
        <f t="shared" si="1"/>
        <v>Brunei-Asia2012</v>
      </c>
      <c r="B1675" s="36" t="s">
        <v>145</v>
      </c>
      <c r="C1675" s="36"/>
      <c r="D1675" s="36" t="s">
        <v>150</v>
      </c>
      <c r="E1675" s="31" t="s">
        <v>91</v>
      </c>
      <c r="F1675" s="36"/>
    </row>
    <row r="1676" ht="15.75" customHeight="1">
      <c r="A1676" s="36" t="str">
        <f t="shared" si="1"/>
        <v>Myanmar-Asia2012</v>
      </c>
      <c r="B1676" s="36" t="s">
        <v>145</v>
      </c>
      <c r="C1676" s="36"/>
      <c r="D1676" s="36" t="s">
        <v>165</v>
      </c>
      <c r="E1676" s="31" t="s">
        <v>91</v>
      </c>
      <c r="F1676" s="36"/>
    </row>
    <row r="1677" ht="15.75" customHeight="1">
      <c r="A1677" s="36" t="str">
        <f t="shared" si="1"/>
        <v>Sri Lanka-Asia2012</v>
      </c>
      <c r="B1677" s="36" t="s">
        <v>145</v>
      </c>
      <c r="C1677" s="37">
        <v>1.756E9</v>
      </c>
      <c r="D1677" s="36" t="s">
        <v>172</v>
      </c>
      <c r="E1677" s="31" t="s">
        <v>91</v>
      </c>
      <c r="F1677" s="37">
        <v>1.219E9</v>
      </c>
    </row>
    <row r="1678" ht="15.75" customHeight="1">
      <c r="A1678" s="36" t="str">
        <f t="shared" si="1"/>
        <v>Malaysia-Asia2012</v>
      </c>
      <c r="B1678" s="36" t="s">
        <v>145</v>
      </c>
      <c r="C1678" s="37">
        <v>2.0251E10</v>
      </c>
      <c r="D1678" s="36" t="s">
        <v>162</v>
      </c>
      <c r="E1678" s="31" t="s">
        <v>91</v>
      </c>
      <c r="F1678" s="37">
        <v>1.1545E10</v>
      </c>
    </row>
    <row r="1679" ht="15.75" customHeight="1">
      <c r="A1679" s="36" t="str">
        <f t="shared" si="1"/>
        <v>Azerbaijan-Asia2012</v>
      </c>
      <c r="B1679" s="36" t="s">
        <v>145</v>
      </c>
      <c r="C1679" s="37">
        <v>2.634E9</v>
      </c>
      <c r="D1679" s="36" t="s">
        <v>147</v>
      </c>
      <c r="E1679" s="31" t="s">
        <v>91</v>
      </c>
      <c r="F1679" s="37">
        <v>2.616E9</v>
      </c>
    </row>
    <row r="1680" ht="15.75" customHeight="1">
      <c r="A1680" s="36" t="str">
        <f t="shared" si="1"/>
        <v>Indonesia-Asia2012</v>
      </c>
      <c r="B1680" s="36" t="s">
        <v>145</v>
      </c>
      <c r="C1680" s="37">
        <v>9.463E9</v>
      </c>
      <c r="D1680" s="36" t="s">
        <v>156</v>
      </c>
      <c r="E1680" s="31" t="s">
        <v>91</v>
      </c>
      <c r="F1680" s="37">
        <v>9.498E9</v>
      </c>
    </row>
    <row r="1681" ht="15.75" customHeight="1">
      <c r="A1681" s="36" t="str">
        <f t="shared" si="1"/>
        <v>Bhutan-Asia2012</v>
      </c>
      <c r="B1681" s="36" t="s">
        <v>145</v>
      </c>
      <c r="C1681" s="37">
        <v>9.4E7</v>
      </c>
      <c r="D1681" s="36" t="s">
        <v>149</v>
      </c>
      <c r="E1681" s="31" t="s">
        <v>91</v>
      </c>
      <c r="F1681" s="37">
        <v>7.1E7</v>
      </c>
    </row>
    <row r="1682" ht="15.75" customHeight="1">
      <c r="A1682" s="36" t="str">
        <f t="shared" si="1"/>
        <v>Bangladesh-Asia2012</v>
      </c>
      <c r="B1682" s="36" t="s">
        <v>145</v>
      </c>
      <c r="C1682" s="37">
        <v>1.1E8</v>
      </c>
      <c r="D1682" s="36" t="s">
        <v>148</v>
      </c>
      <c r="E1682" s="31" t="s">
        <v>91</v>
      </c>
      <c r="F1682" s="37">
        <v>8.29E8</v>
      </c>
    </row>
    <row r="1683" ht="15.75" customHeight="1">
      <c r="A1683" s="36" t="str">
        <f t="shared" si="1"/>
        <v>India-Asia2012</v>
      </c>
      <c r="B1683" s="36" t="s">
        <v>145</v>
      </c>
      <c r="C1683" s="37">
        <v>1.834E10</v>
      </c>
      <c r="D1683" s="36" t="s">
        <v>155</v>
      </c>
      <c r="E1683" s="31" t="s">
        <v>91</v>
      </c>
      <c r="F1683" s="37">
        <v>1.4107E10</v>
      </c>
    </row>
    <row r="1684" ht="15.75" customHeight="1">
      <c r="A1684" s="36" t="str">
        <f t="shared" si="1"/>
        <v>Uzbekistan-Asia2012</v>
      </c>
      <c r="B1684" s="36" t="s">
        <v>145</v>
      </c>
      <c r="C1684" s="36"/>
      <c r="D1684" s="36" t="s">
        <v>177</v>
      </c>
      <c r="E1684" s="31" t="s">
        <v>91</v>
      </c>
      <c r="F1684" s="36"/>
    </row>
    <row r="1685" ht="15.75" customHeight="1">
      <c r="A1685" s="36" t="str">
        <f t="shared" si="1"/>
        <v>Turkmenistan-Asia2012</v>
      </c>
      <c r="B1685" s="36" t="s">
        <v>145</v>
      </c>
      <c r="C1685" s="36"/>
      <c r="D1685" s="36" t="s">
        <v>176</v>
      </c>
      <c r="E1685" s="31" t="s">
        <v>91</v>
      </c>
      <c r="F1685" s="36"/>
    </row>
    <row r="1686" ht="15.75" customHeight="1">
      <c r="A1686" s="36" t="str">
        <f t="shared" si="1"/>
        <v>Nepal-Asia2012</v>
      </c>
      <c r="B1686" s="36" t="s">
        <v>145</v>
      </c>
      <c r="C1686" s="37">
        <v>3.79E8</v>
      </c>
      <c r="D1686" s="36" t="s">
        <v>166</v>
      </c>
      <c r="E1686" s="31" t="s">
        <v>91</v>
      </c>
      <c r="F1686" s="37">
        <v>5.61E8</v>
      </c>
    </row>
    <row r="1687" ht="15.75" customHeight="1">
      <c r="A1687" s="36" t="str">
        <f t="shared" si="1"/>
        <v>Maldives-Asia2012</v>
      </c>
      <c r="B1687" s="36" t="s">
        <v>145</v>
      </c>
      <c r="C1687" s="37">
        <v>1.873E9</v>
      </c>
      <c r="D1687" s="36" t="s">
        <v>163</v>
      </c>
      <c r="E1687" s="31" t="s">
        <v>91</v>
      </c>
      <c r="F1687" s="37">
        <v>2.7E8</v>
      </c>
    </row>
    <row r="1688" ht="15.75" customHeight="1">
      <c r="A1688" s="36" t="str">
        <f t="shared" si="1"/>
        <v>Mongolia-Asia2012</v>
      </c>
      <c r="B1688" s="36" t="s">
        <v>145</v>
      </c>
      <c r="C1688" s="37">
        <v>4.8E8</v>
      </c>
      <c r="D1688" s="36" t="s">
        <v>164</v>
      </c>
      <c r="E1688" s="31" t="s">
        <v>91</v>
      </c>
      <c r="F1688" s="37">
        <v>4.2E8</v>
      </c>
    </row>
    <row r="1689" ht="15.75" customHeight="1">
      <c r="A1689" s="36" t="str">
        <f t="shared" si="1"/>
        <v>Kazakhstan-Asia2012</v>
      </c>
      <c r="B1689" s="36" t="s">
        <v>145</v>
      </c>
      <c r="C1689" s="37">
        <v>1.572E9</v>
      </c>
      <c r="D1689" s="36" t="s">
        <v>158</v>
      </c>
      <c r="E1689" s="31" t="s">
        <v>91</v>
      </c>
      <c r="F1689" s="37">
        <v>2.119E9</v>
      </c>
    </row>
    <row r="1690" ht="15.75" customHeight="1">
      <c r="A1690" s="36" t="str">
        <f t="shared" si="1"/>
        <v>Philippines-Asia2012</v>
      </c>
      <c r="B1690" s="36" t="s">
        <v>145</v>
      </c>
      <c r="C1690" s="37">
        <v>4.9E9</v>
      </c>
      <c r="D1690" s="36" t="s">
        <v>169</v>
      </c>
      <c r="E1690" s="31" t="s">
        <v>91</v>
      </c>
      <c r="F1690" s="37">
        <v>6.839E9</v>
      </c>
    </row>
    <row r="1691" ht="15.75" customHeight="1">
      <c r="A1691" s="36" t="str">
        <f t="shared" si="1"/>
        <v>Pakistan-Asia2012</v>
      </c>
      <c r="B1691" s="36" t="s">
        <v>145</v>
      </c>
      <c r="C1691" s="37">
        <v>1.014E9</v>
      </c>
      <c r="D1691" s="36" t="s">
        <v>168</v>
      </c>
      <c r="E1691" s="31" t="s">
        <v>91</v>
      </c>
      <c r="F1691" s="37">
        <v>1.801E9</v>
      </c>
    </row>
    <row r="1692" ht="15.75" customHeight="1">
      <c r="A1692" s="36" t="str">
        <f t="shared" si="1"/>
        <v>Cambodia-Asia2012</v>
      </c>
      <c r="B1692" s="36" t="s">
        <v>145</v>
      </c>
      <c r="C1692" s="37">
        <v>2.0E9</v>
      </c>
      <c r="D1692" s="36" t="s">
        <v>151</v>
      </c>
      <c r="E1692" s="31" t="s">
        <v>91</v>
      </c>
      <c r="F1692" s="37">
        <v>3.82E8</v>
      </c>
    </row>
    <row r="1693" ht="15.75" customHeight="1">
      <c r="A1693" s="36" t="str">
        <f t="shared" si="1"/>
        <v>Laos-Asia2012</v>
      </c>
      <c r="B1693" s="36" t="s">
        <v>145</v>
      </c>
      <c r="C1693" s="37">
        <v>4.61E8</v>
      </c>
      <c r="D1693" s="36" t="s">
        <v>160</v>
      </c>
      <c r="E1693" s="31" t="s">
        <v>91</v>
      </c>
      <c r="F1693" s="37">
        <v>2.41E8</v>
      </c>
    </row>
    <row r="1694" ht="15.75" customHeight="1">
      <c r="A1694" s="36" t="str">
        <f t="shared" si="1"/>
        <v>Kyrgyzstan-Asia2012</v>
      </c>
      <c r="B1694" s="36" t="s">
        <v>145</v>
      </c>
      <c r="C1694" s="37">
        <v>7.5E8</v>
      </c>
      <c r="D1694" s="36" t="s">
        <v>159</v>
      </c>
      <c r="E1694" s="31" t="s">
        <v>91</v>
      </c>
      <c r="F1694" s="37">
        <v>7.38E8</v>
      </c>
    </row>
    <row r="1695" ht="15.75" customHeight="1">
      <c r="A1695" s="36" t="str">
        <f t="shared" si="1"/>
        <v>Tajikistan-Asia2012</v>
      </c>
      <c r="B1695" s="36" t="s">
        <v>145</v>
      </c>
      <c r="C1695" s="37">
        <v>6.04E7</v>
      </c>
      <c r="D1695" s="36" t="s">
        <v>173</v>
      </c>
      <c r="E1695" s="31" t="s">
        <v>91</v>
      </c>
      <c r="F1695" s="37">
        <v>6800000.0</v>
      </c>
    </row>
    <row r="1696" ht="15.75" customHeight="1">
      <c r="A1696" s="36" t="str">
        <f t="shared" si="1"/>
        <v>Afghanistan-Asia2012</v>
      </c>
      <c r="B1696" s="36" t="s">
        <v>145</v>
      </c>
      <c r="C1696" s="37">
        <v>1.16E8</v>
      </c>
      <c r="D1696" s="36" t="s">
        <v>144</v>
      </c>
      <c r="E1696" s="31" t="s">
        <v>91</v>
      </c>
      <c r="F1696" s="37">
        <v>8.0E7</v>
      </c>
    </row>
    <row r="1697" ht="15.75" customHeight="1">
      <c r="A1697" s="36" t="str">
        <f t="shared" si="1"/>
        <v>Timor-Leste-Asia2012</v>
      </c>
      <c r="B1697" s="36" t="s">
        <v>145</v>
      </c>
      <c r="C1697" s="37">
        <v>2.1E7</v>
      </c>
      <c r="D1697" s="36" t="s">
        <v>175</v>
      </c>
      <c r="E1697" s="31" t="s">
        <v>91</v>
      </c>
      <c r="F1697" s="37">
        <v>8.0E7</v>
      </c>
    </row>
    <row r="1698" ht="15.75" customHeight="1">
      <c r="A1698" s="36" t="str">
        <f t="shared" si="1"/>
        <v>Monaco-Europe2005</v>
      </c>
      <c r="B1698" s="36" t="s">
        <v>180</v>
      </c>
      <c r="C1698" s="36"/>
      <c r="D1698" s="36" t="s">
        <v>209</v>
      </c>
      <c r="E1698" s="31" t="s">
        <v>84</v>
      </c>
      <c r="F1698" s="36"/>
    </row>
    <row r="1699" ht="15.75" customHeight="1">
      <c r="A1699" s="36" t="str">
        <f t="shared" si="1"/>
        <v>Faeroe Islands-Europe2005</v>
      </c>
      <c r="B1699" s="36" t="s">
        <v>180</v>
      </c>
      <c r="C1699" s="36"/>
      <c r="D1699" s="36" t="s">
        <v>192</v>
      </c>
      <c r="E1699" s="31" t="s">
        <v>84</v>
      </c>
      <c r="F1699" s="36"/>
    </row>
    <row r="1700" ht="15.75" customHeight="1">
      <c r="A1700" s="36" t="str">
        <f t="shared" si="1"/>
        <v>Bosnia and Herzegovina-Europe2005</v>
      </c>
      <c r="B1700" s="36" t="s">
        <v>180</v>
      </c>
      <c r="C1700" s="37">
        <v>5.57E8</v>
      </c>
      <c r="D1700" s="36" t="s">
        <v>185</v>
      </c>
      <c r="E1700" s="31" t="s">
        <v>84</v>
      </c>
      <c r="F1700" s="37">
        <v>1.58E8</v>
      </c>
    </row>
    <row r="1701" ht="15.75" customHeight="1">
      <c r="A1701" s="36" t="str">
        <f t="shared" si="1"/>
        <v>Germany-Europe2005</v>
      </c>
      <c r="B1701" s="36" t="s">
        <v>180</v>
      </c>
      <c r="C1701" s="37">
        <v>4.0531E10</v>
      </c>
      <c r="D1701" s="36" t="s">
        <v>195</v>
      </c>
      <c r="E1701" s="31" t="s">
        <v>84</v>
      </c>
      <c r="F1701" s="37">
        <v>8.4838E10</v>
      </c>
    </row>
    <row r="1702" ht="15.75" customHeight="1">
      <c r="A1702" s="36" t="str">
        <f t="shared" si="1"/>
        <v>Ukraine-Europe2005</v>
      </c>
      <c r="B1702" s="36" t="s">
        <v>180</v>
      </c>
      <c r="C1702" s="37">
        <v>3.542E9</v>
      </c>
      <c r="D1702" s="36" t="s">
        <v>226</v>
      </c>
      <c r="E1702" s="31" t="s">
        <v>84</v>
      </c>
      <c r="F1702" s="37">
        <v>3.078E9</v>
      </c>
    </row>
    <row r="1703" ht="15.75" customHeight="1">
      <c r="A1703" s="36" t="str">
        <f t="shared" si="1"/>
        <v>Belarus-Europe2005</v>
      </c>
      <c r="B1703" s="36" t="s">
        <v>180</v>
      </c>
      <c r="C1703" s="37">
        <v>3.46E8</v>
      </c>
      <c r="D1703" s="36" t="s">
        <v>183</v>
      </c>
      <c r="E1703" s="31" t="s">
        <v>84</v>
      </c>
      <c r="F1703" s="37">
        <v>5.16E8</v>
      </c>
    </row>
    <row r="1704" ht="15.75" customHeight="1">
      <c r="A1704" s="36" t="str">
        <f t="shared" si="1"/>
        <v>Lithuania-Europe2005</v>
      </c>
      <c r="B1704" s="36" t="s">
        <v>180</v>
      </c>
      <c r="C1704" s="37">
        <v>9.75E8</v>
      </c>
      <c r="D1704" s="36" t="s">
        <v>205</v>
      </c>
      <c r="E1704" s="31" t="s">
        <v>84</v>
      </c>
      <c r="F1704" s="37">
        <v>7.57E8</v>
      </c>
    </row>
    <row r="1705" ht="15.75" customHeight="1">
      <c r="A1705" s="36" t="str">
        <f t="shared" si="1"/>
        <v>Bulgaria-Europe2005</v>
      </c>
      <c r="B1705" s="36" t="s">
        <v>180</v>
      </c>
      <c r="C1705" s="37">
        <v>3.063E9</v>
      </c>
      <c r="D1705" s="36" t="s">
        <v>186</v>
      </c>
      <c r="E1705" s="31" t="s">
        <v>84</v>
      </c>
      <c r="F1705" s="37">
        <v>1.858E9</v>
      </c>
    </row>
    <row r="1706" ht="15.75" customHeight="1">
      <c r="A1706" s="36" t="str">
        <f t="shared" si="1"/>
        <v>Slovenia-Europe2005</v>
      </c>
      <c r="B1706" s="36" t="s">
        <v>180</v>
      </c>
      <c r="C1706" s="37">
        <v>1.894E9</v>
      </c>
      <c r="D1706" s="36" t="s">
        <v>221</v>
      </c>
      <c r="E1706" s="31" t="s">
        <v>84</v>
      </c>
      <c r="F1706" s="37">
        <v>1.019E9</v>
      </c>
    </row>
    <row r="1707" ht="15.75" customHeight="1">
      <c r="A1707" s="36" t="str">
        <f t="shared" si="1"/>
        <v>Russia-Europe2005</v>
      </c>
      <c r="B1707" s="36" t="s">
        <v>180</v>
      </c>
      <c r="C1707" s="37">
        <v>7.806E9</v>
      </c>
      <c r="D1707" s="36" t="s">
        <v>217</v>
      </c>
      <c r="E1707" s="31" t="s">
        <v>84</v>
      </c>
      <c r="F1707" s="37">
        <v>1.8305E10</v>
      </c>
    </row>
    <row r="1708" ht="15.75" customHeight="1">
      <c r="A1708" s="36" t="str">
        <f t="shared" si="1"/>
        <v>Latvia-Europe2005</v>
      </c>
      <c r="B1708" s="36" t="s">
        <v>180</v>
      </c>
      <c r="C1708" s="37">
        <v>4.46E8</v>
      </c>
      <c r="D1708" s="36" t="s">
        <v>203</v>
      </c>
      <c r="E1708" s="31" t="s">
        <v>84</v>
      </c>
      <c r="F1708" s="37">
        <v>6.55E8</v>
      </c>
    </row>
    <row r="1709" ht="15.75" customHeight="1">
      <c r="A1709" s="36" t="str">
        <f t="shared" si="1"/>
        <v>Romania-Europe2005</v>
      </c>
      <c r="B1709" s="36" t="s">
        <v>180</v>
      </c>
      <c r="C1709" s="37">
        <v>1.325E9</v>
      </c>
      <c r="D1709" s="36" t="s">
        <v>216</v>
      </c>
      <c r="E1709" s="31" t="s">
        <v>84</v>
      </c>
      <c r="F1709" s="37">
        <v>1.073E9</v>
      </c>
    </row>
    <row r="1710" ht="15.75" customHeight="1">
      <c r="A1710" s="36" t="str">
        <f t="shared" si="1"/>
        <v>Hungary-Europe2005</v>
      </c>
      <c r="B1710" s="36" t="s">
        <v>180</v>
      </c>
      <c r="C1710" s="37">
        <v>4.761E9</v>
      </c>
      <c r="D1710" s="36" t="s">
        <v>197</v>
      </c>
      <c r="E1710" s="31" t="s">
        <v>84</v>
      </c>
      <c r="F1710" s="37">
        <v>2.721E9</v>
      </c>
    </row>
    <row r="1711" ht="15.75" customHeight="1">
      <c r="A1711" s="36" t="str">
        <f t="shared" si="1"/>
        <v>Serbia-Europe2005</v>
      </c>
      <c r="B1711" s="36" t="s">
        <v>180</v>
      </c>
      <c r="C1711" s="37">
        <v>3.08E8</v>
      </c>
      <c r="D1711" s="36" t="s">
        <v>219</v>
      </c>
      <c r="E1711" s="31" t="s">
        <v>84</v>
      </c>
      <c r="F1711" s="37">
        <v>2.6E8</v>
      </c>
    </row>
    <row r="1712" ht="15.75" customHeight="1">
      <c r="A1712" s="36" t="str">
        <f t="shared" si="1"/>
        <v>Slovakia-Europe2005</v>
      </c>
      <c r="B1712" s="36" t="s">
        <v>180</v>
      </c>
      <c r="C1712" s="37">
        <v>1.282E9</v>
      </c>
      <c r="D1712" s="36" t="s">
        <v>220</v>
      </c>
      <c r="E1712" s="31" t="s">
        <v>84</v>
      </c>
      <c r="F1712" s="37">
        <v>1.122E9</v>
      </c>
    </row>
    <row r="1713" ht="15.75" customHeight="1">
      <c r="A1713" s="36" t="str">
        <f t="shared" si="1"/>
        <v>Poland-Europe2005</v>
      </c>
      <c r="B1713" s="36" t="s">
        <v>180</v>
      </c>
      <c r="C1713" s="37">
        <v>7.128E9</v>
      </c>
      <c r="D1713" s="36" t="s">
        <v>214</v>
      </c>
      <c r="E1713" s="31" t="s">
        <v>84</v>
      </c>
      <c r="F1713" s="37">
        <v>5.894E9</v>
      </c>
    </row>
    <row r="1714" ht="15.75" customHeight="1">
      <c r="A1714" s="36" t="str">
        <f t="shared" si="1"/>
        <v>Croatia-Europe2005</v>
      </c>
      <c r="B1714" s="36" t="s">
        <v>180</v>
      </c>
      <c r="C1714" s="37">
        <v>7.625E9</v>
      </c>
      <c r="D1714" s="36" t="s">
        <v>187</v>
      </c>
      <c r="E1714" s="31" t="s">
        <v>84</v>
      </c>
      <c r="F1714" s="37">
        <v>7.86E8</v>
      </c>
    </row>
    <row r="1715" ht="15.75" customHeight="1">
      <c r="A1715" s="36" t="str">
        <f t="shared" si="1"/>
        <v>Czech Republic-Europe2005</v>
      </c>
      <c r="B1715" s="36" t="s">
        <v>180</v>
      </c>
      <c r="C1715" s="37">
        <v>5.772E9</v>
      </c>
      <c r="D1715" s="36" t="s">
        <v>189</v>
      </c>
      <c r="E1715" s="31" t="s">
        <v>84</v>
      </c>
      <c r="F1715" s="37">
        <v>2.603E9</v>
      </c>
    </row>
    <row r="1716" ht="15.75" customHeight="1">
      <c r="A1716" s="36" t="str">
        <f t="shared" si="1"/>
        <v>Portugal-Europe2005</v>
      </c>
      <c r="B1716" s="36" t="s">
        <v>180</v>
      </c>
      <c r="C1716" s="37">
        <v>9.008E9</v>
      </c>
      <c r="D1716" s="36" t="s">
        <v>215</v>
      </c>
      <c r="E1716" s="31" t="s">
        <v>84</v>
      </c>
      <c r="F1716" s="37">
        <v>3.743E9</v>
      </c>
    </row>
    <row r="1717" ht="15.75" customHeight="1">
      <c r="A1717" s="36" t="str">
        <f t="shared" si="1"/>
        <v>Malta-Europe2005</v>
      </c>
      <c r="B1717" s="36" t="s">
        <v>180</v>
      </c>
      <c r="C1717" s="37">
        <v>9.24E8</v>
      </c>
      <c r="D1717" s="36" t="s">
        <v>207</v>
      </c>
      <c r="E1717" s="31" t="s">
        <v>84</v>
      </c>
      <c r="F1717" s="37">
        <v>3.11E8</v>
      </c>
    </row>
    <row r="1718" ht="15.75" customHeight="1">
      <c r="A1718" s="36" t="str">
        <f t="shared" si="1"/>
        <v>Austria-Europe2005</v>
      </c>
      <c r="B1718" s="36" t="s">
        <v>180</v>
      </c>
      <c r="C1718" s="37">
        <v>1.8471E10</v>
      </c>
      <c r="D1718" s="36" t="s">
        <v>182</v>
      </c>
      <c r="E1718" s="31" t="s">
        <v>84</v>
      </c>
      <c r="F1718" s="37">
        <v>1.1077E10</v>
      </c>
    </row>
    <row r="1719" ht="15.75" customHeight="1">
      <c r="A1719" s="36" t="str">
        <f t="shared" si="1"/>
        <v>Greece-Europe2005</v>
      </c>
      <c r="B1719" s="36" t="s">
        <v>180</v>
      </c>
      <c r="C1719" s="37">
        <v>1.3453E10</v>
      </c>
      <c r="D1719" s="36" t="s">
        <v>196</v>
      </c>
      <c r="E1719" s="31" t="s">
        <v>84</v>
      </c>
      <c r="F1719" s="37">
        <v>3.045E9</v>
      </c>
    </row>
    <row r="1720" ht="15.75" customHeight="1">
      <c r="A1720" s="36" t="str">
        <f t="shared" si="1"/>
        <v>Italy-Europe2005</v>
      </c>
      <c r="B1720" s="36" t="s">
        <v>180</v>
      </c>
      <c r="C1720" s="37">
        <v>3.8374E10</v>
      </c>
      <c r="D1720" s="36" t="s">
        <v>201</v>
      </c>
      <c r="E1720" s="31" t="s">
        <v>84</v>
      </c>
      <c r="F1720" s="37">
        <v>2.6774E10</v>
      </c>
    </row>
    <row r="1721" ht="15.75" customHeight="1">
      <c r="A1721" s="36" t="str">
        <f t="shared" si="1"/>
        <v>Switzerland-Europe2005</v>
      </c>
      <c r="B1721" s="36" t="s">
        <v>180</v>
      </c>
      <c r="C1721" s="37">
        <v>1.1937E10</v>
      </c>
      <c r="D1721" s="36" t="s">
        <v>224</v>
      </c>
      <c r="E1721" s="31" t="s">
        <v>84</v>
      </c>
      <c r="F1721" s="37">
        <v>1.0579E10</v>
      </c>
    </row>
    <row r="1722" ht="15.75" customHeight="1">
      <c r="A1722" s="36" t="str">
        <f t="shared" si="1"/>
        <v>San Marino-Europe2005</v>
      </c>
      <c r="B1722" s="36" t="s">
        <v>180</v>
      </c>
      <c r="C1722" s="36"/>
      <c r="D1722" s="36" t="s">
        <v>218</v>
      </c>
      <c r="E1722" s="31" t="s">
        <v>84</v>
      </c>
      <c r="F1722" s="36"/>
    </row>
    <row r="1723" ht="15.75" customHeight="1">
      <c r="A1723" s="36" t="str">
        <f t="shared" si="1"/>
        <v>Isle of Man-Europe2005</v>
      </c>
      <c r="B1723" s="36" t="s">
        <v>180</v>
      </c>
      <c r="C1723" s="36"/>
      <c r="D1723" s="36" t="s">
        <v>200</v>
      </c>
      <c r="E1723" s="31" t="s">
        <v>84</v>
      </c>
      <c r="F1723" s="36"/>
    </row>
    <row r="1724" ht="15.75" customHeight="1">
      <c r="A1724" s="36" t="str">
        <f t="shared" si="1"/>
        <v>Andorra-Europe2005</v>
      </c>
      <c r="B1724" s="36" t="s">
        <v>180</v>
      </c>
      <c r="C1724" s="36"/>
      <c r="D1724" s="36" t="s">
        <v>181</v>
      </c>
      <c r="E1724" s="31" t="s">
        <v>84</v>
      </c>
      <c r="F1724" s="36"/>
    </row>
    <row r="1725" ht="15.75" customHeight="1">
      <c r="A1725" s="36" t="str">
        <f t="shared" si="1"/>
        <v>Estonia-Europe2005</v>
      </c>
      <c r="B1725" s="36" t="s">
        <v>180</v>
      </c>
      <c r="C1725" s="37">
        <v>1.229E9</v>
      </c>
      <c r="D1725" s="36" t="s">
        <v>191</v>
      </c>
      <c r="E1725" s="31" t="s">
        <v>84</v>
      </c>
      <c r="F1725" s="37">
        <v>5.3E8</v>
      </c>
    </row>
    <row r="1726" ht="15.75" customHeight="1">
      <c r="A1726" s="36" t="str">
        <f t="shared" si="1"/>
        <v>North Macedonia-Europe2005</v>
      </c>
      <c r="B1726" s="36" t="s">
        <v>180</v>
      </c>
      <c r="C1726" s="37">
        <v>1.16E8</v>
      </c>
      <c r="D1726" s="36" t="s">
        <v>212</v>
      </c>
      <c r="E1726" s="31" t="s">
        <v>84</v>
      </c>
      <c r="F1726" s="37">
        <v>9.7E7</v>
      </c>
    </row>
    <row r="1727" ht="15.75" customHeight="1">
      <c r="A1727" s="36" t="str">
        <f t="shared" si="1"/>
        <v>Finland-Europe2005</v>
      </c>
      <c r="B1727" s="36" t="s">
        <v>180</v>
      </c>
      <c r="C1727" s="37">
        <v>3.069E9</v>
      </c>
      <c r="D1727" s="36" t="s">
        <v>193</v>
      </c>
      <c r="E1727" s="31" t="s">
        <v>84</v>
      </c>
      <c r="F1727" s="37">
        <v>3.622E9</v>
      </c>
    </row>
    <row r="1728" ht="15.75" customHeight="1">
      <c r="A1728" s="36" t="str">
        <f t="shared" si="1"/>
        <v>Belgium-Europe2005</v>
      </c>
      <c r="B1728" s="36" t="s">
        <v>180</v>
      </c>
      <c r="C1728" s="37">
        <v>1.0881E10</v>
      </c>
      <c r="D1728" s="36" t="s">
        <v>184</v>
      </c>
      <c r="E1728" s="31" t="s">
        <v>84</v>
      </c>
      <c r="F1728" s="37">
        <v>1.6771E10</v>
      </c>
    </row>
    <row r="1729" ht="15.75" customHeight="1">
      <c r="A1729" s="36" t="str">
        <f t="shared" si="1"/>
        <v>Liechtenstein-Europe2005</v>
      </c>
      <c r="B1729" s="36" t="s">
        <v>180</v>
      </c>
      <c r="C1729" s="36"/>
      <c r="D1729" s="36" t="s">
        <v>204</v>
      </c>
      <c r="E1729" s="31" t="s">
        <v>84</v>
      </c>
      <c r="F1729" s="36"/>
    </row>
    <row r="1730" ht="15.75" customHeight="1">
      <c r="A1730" s="36" t="str">
        <f t="shared" si="1"/>
        <v>Spain-Europe2005</v>
      </c>
      <c r="B1730" s="36" t="s">
        <v>180</v>
      </c>
      <c r="C1730" s="37">
        <v>5.3066E10</v>
      </c>
      <c r="D1730" s="36" t="s">
        <v>222</v>
      </c>
      <c r="E1730" s="31" t="s">
        <v>84</v>
      </c>
      <c r="F1730" s="37">
        <v>1.8441E10</v>
      </c>
    </row>
    <row r="1731" ht="15.75" customHeight="1">
      <c r="A1731" s="36" t="str">
        <f t="shared" si="1"/>
        <v>Sweden-Europe2005</v>
      </c>
      <c r="B1731" s="36" t="s">
        <v>180</v>
      </c>
      <c r="C1731" s="37">
        <v>7.739E9</v>
      </c>
      <c r="D1731" s="36" t="s">
        <v>223</v>
      </c>
      <c r="E1731" s="31" t="s">
        <v>84</v>
      </c>
      <c r="F1731" s="37">
        <v>1.138E10</v>
      </c>
    </row>
    <row r="1732" ht="15.75" customHeight="1">
      <c r="A1732" s="36" t="str">
        <f t="shared" si="1"/>
        <v>Moldova-Europe2005</v>
      </c>
      <c r="B1732" s="36" t="s">
        <v>180</v>
      </c>
      <c r="C1732" s="37">
        <v>1.38E8</v>
      </c>
      <c r="D1732" s="36" t="s">
        <v>208</v>
      </c>
      <c r="E1732" s="31" t="s">
        <v>84</v>
      </c>
      <c r="F1732" s="37">
        <v>1.7E8</v>
      </c>
    </row>
    <row r="1733" ht="15.75" customHeight="1">
      <c r="A1733" s="36" t="str">
        <f t="shared" si="1"/>
        <v>Denmark-Europe2005</v>
      </c>
      <c r="B1733" s="36" t="s">
        <v>180</v>
      </c>
      <c r="C1733" s="37">
        <v>5.293E9</v>
      </c>
      <c r="D1733" s="36" t="s">
        <v>190</v>
      </c>
      <c r="E1733" s="31" t="s">
        <v>84</v>
      </c>
      <c r="F1733" s="37">
        <v>6.85E9</v>
      </c>
    </row>
    <row r="1734" ht="15.75" customHeight="1">
      <c r="A1734" s="36" t="str">
        <f t="shared" si="1"/>
        <v>Cyprus-Europe2005</v>
      </c>
      <c r="B1734" s="36" t="s">
        <v>180</v>
      </c>
      <c r="C1734" s="37">
        <v>2.644E9</v>
      </c>
      <c r="D1734" s="36" t="s">
        <v>188</v>
      </c>
      <c r="E1734" s="31" t="s">
        <v>84</v>
      </c>
      <c r="F1734" s="37">
        <v>1.001E9</v>
      </c>
    </row>
    <row r="1735" ht="15.75" customHeight="1">
      <c r="A1735" s="36" t="str">
        <f t="shared" si="1"/>
        <v>United Kingdom-Europe2005</v>
      </c>
      <c r="B1735" s="36" t="s">
        <v>180</v>
      </c>
      <c r="C1735" s="37">
        <v>3.9411E10</v>
      </c>
      <c r="D1735" s="36" t="s">
        <v>227</v>
      </c>
      <c r="E1735" s="31" t="s">
        <v>84</v>
      </c>
      <c r="F1735" s="37">
        <v>7.2993E10</v>
      </c>
    </row>
    <row r="1736" ht="15.75" customHeight="1">
      <c r="A1736" s="36" t="str">
        <f t="shared" si="1"/>
        <v>Luxembourg-Europe2005</v>
      </c>
      <c r="B1736" s="36" t="s">
        <v>180</v>
      </c>
      <c r="C1736" s="37">
        <v>3.612E9</v>
      </c>
      <c r="D1736" s="36" t="s">
        <v>206</v>
      </c>
      <c r="E1736" s="31" t="s">
        <v>84</v>
      </c>
      <c r="F1736" s="37">
        <v>2.977E9</v>
      </c>
    </row>
    <row r="1737" ht="15.75" customHeight="1">
      <c r="A1737" s="36" t="str">
        <f t="shared" si="1"/>
        <v>Netherlands-Europe2005</v>
      </c>
      <c r="B1737" s="36" t="s">
        <v>180</v>
      </c>
      <c r="C1737" s="37">
        <v>1.6528E10</v>
      </c>
      <c r="D1737" s="36" t="s">
        <v>211</v>
      </c>
      <c r="E1737" s="31" t="s">
        <v>84</v>
      </c>
      <c r="F1737" s="37">
        <v>1.6621E10</v>
      </c>
    </row>
    <row r="1738" ht="15.75" customHeight="1">
      <c r="A1738" s="36" t="str">
        <f t="shared" si="1"/>
        <v>Norway-Europe2005</v>
      </c>
      <c r="B1738" s="36" t="s">
        <v>180</v>
      </c>
      <c r="C1738" s="37">
        <v>4.243E9</v>
      </c>
      <c r="D1738" s="36" t="s">
        <v>213</v>
      </c>
      <c r="E1738" s="31" t="s">
        <v>84</v>
      </c>
      <c r="F1738" s="37">
        <v>1.04E10</v>
      </c>
    </row>
    <row r="1739" ht="15.75" customHeight="1">
      <c r="A1739" s="36" t="str">
        <f t="shared" si="1"/>
        <v>Montenegro-Europe2005</v>
      </c>
      <c r="B1739" s="36" t="s">
        <v>180</v>
      </c>
      <c r="C1739" s="36"/>
      <c r="D1739" s="36" t="s">
        <v>210</v>
      </c>
      <c r="E1739" s="31" t="s">
        <v>84</v>
      </c>
      <c r="F1739" s="36"/>
    </row>
    <row r="1740" ht="15.75" customHeight="1">
      <c r="A1740" s="36" t="str">
        <f t="shared" si="1"/>
        <v>France-Europe2005</v>
      </c>
      <c r="B1740" s="36" t="s">
        <v>180</v>
      </c>
      <c r="C1740" s="37">
        <v>5.1691E10</v>
      </c>
      <c r="D1740" s="36" t="s">
        <v>194</v>
      </c>
      <c r="E1740" s="31" t="s">
        <v>84</v>
      </c>
      <c r="F1740" s="37">
        <v>3.8813E10</v>
      </c>
    </row>
    <row r="1741" ht="15.75" customHeight="1">
      <c r="A1741" s="36" t="str">
        <f t="shared" si="1"/>
        <v>Albania-Europe2005</v>
      </c>
      <c r="B1741" s="36" t="s">
        <v>180</v>
      </c>
      <c r="C1741" s="37">
        <v>8.8E8</v>
      </c>
      <c r="D1741" s="36" t="s">
        <v>179</v>
      </c>
      <c r="E1741" s="31" t="s">
        <v>84</v>
      </c>
      <c r="F1741" s="37">
        <v>8.08E8</v>
      </c>
    </row>
    <row r="1742" ht="15.75" customHeight="1">
      <c r="A1742" s="36" t="str">
        <f t="shared" si="1"/>
        <v>Iceland-Europe2005</v>
      </c>
      <c r="B1742" s="36" t="s">
        <v>180</v>
      </c>
      <c r="C1742" s="37">
        <v>6.35E8</v>
      </c>
      <c r="D1742" s="36" t="s">
        <v>198</v>
      </c>
      <c r="E1742" s="31" t="s">
        <v>84</v>
      </c>
      <c r="F1742" s="37">
        <v>9.91E8</v>
      </c>
    </row>
    <row r="1743" ht="15.75" customHeight="1">
      <c r="A1743" s="36" t="str">
        <f t="shared" si="1"/>
        <v>Ireland-Europe2005</v>
      </c>
      <c r="B1743" s="36" t="s">
        <v>180</v>
      </c>
      <c r="C1743" s="37">
        <v>6.78E9</v>
      </c>
      <c r="D1743" s="36" t="s">
        <v>199</v>
      </c>
      <c r="E1743" s="31" t="s">
        <v>84</v>
      </c>
      <c r="F1743" s="37">
        <v>6.186E9</v>
      </c>
    </row>
    <row r="1744" ht="15.75" customHeight="1">
      <c r="A1744" s="36" t="str">
        <f t="shared" si="1"/>
        <v>Turkey-Europe2005</v>
      </c>
      <c r="B1744" s="36" t="s">
        <v>180</v>
      </c>
      <c r="C1744" s="37">
        <v>2.076E10</v>
      </c>
      <c r="D1744" s="36" t="s">
        <v>225</v>
      </c>
      <c r="E1744" s="31" t="s">
        <v>84</v>
      </c>
      <c r="F1744" s="37">
        <v>3.563E9</v>
      </c>
    </row>
    <row r="1745" ht="15.75" customHeight="1">
      <c r="A1745" s="36" t="str">
        <f t="shared" si="1"/>
        <v>Kosovo-Europe2005</v>
      </c>
      <c r="B1745" s="36" t="s">
        <v>180</v>
      </c>
      <c r="C1745" s="36"/>
      <c r="D1745" s="36" t="s">
        <v>202</v>
      </c>
      <c r="E1745" s="31" t="s">
        <v>84</v>
      </c>
      <c r="F1745" s="36"/>
    </row>
    <row r="1746" ht="15.75" customHeight="1">
      <c r="A1746" s="36" t="str">
        <f t="shared" si="1"/>
        <v>Isle of Man-Europe2006</v>
      </c>
      <c r="B1746" s="36" t="s">
        <v>180</v>
      </c>
      <c r="C1746" s="36"/>
      <c r="D1746" s="36" t="s">
        <v>200</v>
      </c>
      <c r="E1746" s="31" t="s">
        <v>85</v>
      </c>
      <c r="F1746" s="36"/>
    </row>
    <row r="1747" ht="15.75" customHeight="1">
      <c r="A1747" s="36" t="str">
        <f t="shared" si="1"/>
        <v>Monaco-Europe2006</v>
      </c>
      <c r="B1747" s="36" t="s">
        <v>180</v>
      </c>
      <c r="C1747" s="36"/>
      <c r="D1747" s="36" t="s">
        <v>209</v>
      </c>
      <c r="E1747" s="31" t="s">
        <v>85</v>
      </c>
      <c r="F1747" s="36"/>
    </row>
    <row r="1748" ht="15.75" customHeight="1">
      <c r="A1748" s="36" t="str">
        <f t="shared" si="1"/>
        <v>Faeroe Islands-Europe2006</v>
      </c>
      <c r="B1748" s="36" t="s">
        <v>180</v>
      </c>
      <c r="C1748" s="36"/>
      <c r="D1748" s="36" t="s">
        <v>192</v>
      </c>
      <c r="E1748" s="31" t="s">
        <v>85</v>
      </c>
      <c r="F1748" s="36"/>
    </row>
    <row r="1749" ht="15.75" customHeight="1">
      <c r="A1749" s="36" t="str">
        <f t="shared" si="1"/>
        <v>Bosnia and Herzegovina-Europe2006</v>
      </c>
      <c r="B1749" s="36" t="s">
        <v>180</v>
      </c>
      <c r="C1749" s="37">
        <v>6.58E8</v>
      </c>
      <c r="D1749" s="36" t="s">
        <v>185</v>
      </c>
      <c r="E1749" s="31" t="s">
        <v>85</v>
      </c>
      <c r="F1749" s="37">
        <v>2.1E8</v>
      </c>
    </row>
    <row r="1750" ht="15.75" customHeight="1">
      <c r="A1750" s="36" t="str">
        <f t="shared" si="1"/>
        <v>Germany-Europe2006</v>
      </c>
      <c r="B1750" s="36" t="s">
        <v>180</v>
      </c>
      <c r="C1750" s="37">
        <v>4.5538E10</v>
      </c>
      <c r="D1750" s="36" t="s">
        <v>195</v>
      </c>
      <c r="E1750" s="31" t="s">
        <v>85</v>
      </c>
      <c r="F1750" s="37">
        <v>8.5974E10</v>
      </c>
    </row>
    <row r="1751" ht="15.75" customHeight="1">
      <c r="A1751" s="36" t="str">
        <f t="shared" si="1"/>
        <v>Croatia-Europe2006</v>
      </c>
      <c r="B1751" s="36" t="s">
        <v>180</v>
      </c>
      <c r="C1751" s="37">
        <v>8.296E9</v>
      </c>
      <c r="D1751" s="36" t="s">
        <v>187</v>
      </c>
      <c r="E1751" s="31" t="s">
        <v>85</v>
      </c>
      <c r="F1751" s="37">
        <v>7.7E8</v>
      </c>
    </row>
    <row r="1752" ht="15.75" customHeight="1">
      <c r="A1752" s="36" t="str">
        <f t="shared" si="1"/>
        <v>Slovenia-Europe2006</v>
      </c>
      <c r="B1752" s="36" t="s">
        <v>180</v>
      </c>
      <c r="C1752" s="37">
        <v>2.074E9</v>
      </c>
      <c r="D1752" s="36" t="s">
        <v>221</v>
      </c>
      <c r="E1752" s="31" t="s">
        <v>85</v>
      </c>
      <c r="F1752" s="37">
        <v>1.058E9</v>
      </c>
    </row>
    <row r="1753" ht="15.75" customHeight="1">
      <c r="A1753" s="36" t="str">
        <f t="shared" si="1"/>
        <v>Malta-Europe2006</v>
      </c>
      <c r="B1753" s="36" t="s">
        <v>180</v>
      </c>
      <c r="C1753" s="37">
        <v>9.66E8</v>
      </c>
      <c r="D1753" s="36" t="s">
        <v>207</v>
      </c>
      <c r="E1753" s="31" t="s">
        <v>85</v>
      </c>
      <c r="F1753" s="37">
        <v>3.62E8</v>
      </c>
    </row>
    <row r="1754" ht="15.75" customHeight="1">
      <c r="A1754" s="36" t="str">
        <f t="shared" si="1"/>
        <v>Austria-Europe2006</v>
      </c>
      <c r="B1754" s="36" t="s">
        <v>180</v>
      </c>
      <c r="C1754" s="37">
        <v>1.8886E10</v>
      </c>
      <c r="D1754" s="36" t="s">
        <v>182</v>
      </c>
      <c r="E1754" s="31" t="s">
        <v>85</v>
      </c>
      <c r="F1754" s="37">
        <v>1.1721E10</v>
      </c>
    </row>
    <row r="1755" ht="15.75" customHeight="1">
      <c r="A1755" s="36" t="str">
        <f t="shared" si="1"/>
        <v>Russia-Europe2006</v>
      </c>
      <c r="B1755" s="36" t="s">
        <v>180</v>
      </c>
      <c r="C1755" s="37">
        <v>9.72E9</v>
      </c>
      <c r="D1755" s="36" t="s">
        <v>217</v>
      </c>
      <c r="E1755" s="31" t="s">
        <v>85</v>
      </c>
      <c r="F1755" s="37">
        <v>1.9478E10</v>
      </c>
    </row>
    <row r="1756" ht="15.75" customHeight="1">
      <c r="A1756" s="36" t="str">
        <f t="shared" si="1"/>
        <v>Ukraine-Europe2006</v>
      </c>
      <c r="B1756" s="36" t="s">
        <v>180</v>
      </c>
      <c r="C1756" s="37">
        <v>4.018E9</v>
      </c>
      <c r="D1756" s="36" t="s">
        <v>226</v>
      </c>
      <c r="E1756" s="31" t="s">
        <v>85</v>
      </c>
      <c r="F1756" s="37">
        <v>3.202E9</v>
      </c>
    </row>
    <row r="1757" ht="15.75" customHeight="1">
      <c r="A1757" s="36" t="str">
        <f t="shared" si="1"/>
        <v>Belarus-Europe2006</v>
      </c>
      <c r="B1757" s="36" t="s">
        <v>180</v>
      </c>
      <c r="C1757" s="37">
        <v>4.01E8</v>
      </c>
      <c r="D1757" s="36" t="s">
        <v>183</v>
      </c>
      <c r="E1757" s="31" t="s">
        <v>85</v>
      </c>
      <c r="F1757" s="37">
        <v>6.75E8</v>
      </c>
    </row>
    <row r="1758" ht="15.75" customHeight="1">
      <c r="A1758" s="36" t="str">
        <f t="shared" si="1"/>
        <v>Lithuania-Europe2006</v>
      </c>
      <c r="B1758" s="36" t="s">
        <v>180</v>
      </c>
      <c r="C1758" s="37">
        <v>1.077E9</v>
      </c>
      <c r="D1758" s="36" t="s">
        <v>205</v>
      </c>
      <c r="E1758" s="31" t="s">
        <v>85</v>
      </c>
      <c r="F1758" s="37">
        <v>9.31E8</v>
      </c>
    </row>
    <row r="1759" ht="15.75" customHeight="1">
      <c r="A1759" s="36" t="str">
        <f t="shared" si="1"/>
        <v>Latvia-Europe2006</v>
      </c>
      <c r="B1759" s="36" t="s">
        <v>180</v>
      </c>
      <c r="C1759" s="37">
        <v>6.22E8</v>
      </c>
      <c r="D1759" s="36" t="s">
        <v>203</v>
      </c>
      <c r="E1759" s="31" t="s">
        <v>85</v>
      </c>
      <c r="F1759" s="37">
        <v>7.88E8</v>
      </c>
    </row>
    <row r="1760" ht="15.75" customHeight="1">
      <c r="A1760" s="36" t="str">
        <f t="shared" si="1"/>
        <v>Romania-Europe2006</v>
      </c>
      <c r="B1760" s="36" t="s">
        <v>180</v>
      </c>
      <c r="C1760" s="37">
        <v>1.676E9</v>
      </c>
      <c r="D1760" s="36" t="s">
        <v>216</v>
      </c>
      <c r="E1760" s="31" t="s">
        <v>85</v>
      </c>
      <c r="F1760" s="37">
        <v>1.459E9</v>
      </c>
    </row>
    <row r="1761" ht="15.75" customHeight="1">
      <c r="A1761" s="36" t="str">
        <f t="shared" si="1"/>
        <v>Bulgaria-Europe2006</v>
      </c>
      <c r="B1761" s="36" t="s">
        <v>180</v>
      </c>
      <c r="C1761" s="37">
        <v>3.317E9</v>
      </c>
      <c r="D1761" s="36" t="s">
        <v>186</v>
      </c>
      <c r="E1761" s="31" t="s">
        <v>85</v>
      </c>
      <c r="F1761" s="37">
        <v>2.099E9</v>
      </c>
    </row>
    <row r="1762" ht="15.75" customHeight="1">
      <c r="A1762" s="36" t="str">
        <f t="shared" si="1"/>
        <v>Hungary-Europe2006</v>
      </c>
      <c r="B1762" s="36" t="s">
        <v>180</v>
      </c>
      <c r="C1762" s="37">
        <v>4.998E9</v>
      </c>
      <c r="D1762" s="36" t="s">
        <v>197</v>
      </c>
      <c r="E1762" s="31" t="s">
        <v>85</v>
      </c>
      <c r="F1762" s="37">
        <v>2.319E9</v>
      </c>
    </row>
    <row r="1763" ht="15.75" customHeight="1">
      <c r="A1763" s="36" t="str">
        <f t="shared" si="1"/>
        <v>Slovakia-Europe2006</v>
      </c>
      <c r="B1763" s="36" t="s">
        <v>180</v>
      </c>
      <c r="C1763" s="37">
        <v>1.655E9</v>
      </c>
      <c r="D1763" s="36" t="s">
        <v>220</v>
      </c>
      <c r="E1763" s="31" t="s">
        <v>85</v>
      </c>
      <c r="F1763" s="37">
        <v>1.23E9</v>
      </c>
    </row>
    <row r="1764" ht="15.75" customHeight="1">
      <c r="A1764" s="36" t="str">
        <f t="shared" si="1"/>
        <v>Serbia-Europe2006</v>
      </c>
      <c r="B1764" s="36" t="s">
        <v>180</v>
      </c>
      <c r="C1764" s="37">
        <v>4.16E8</v>
      </c>
      <c r="D1764" s="36" t="s">
        <v>219</v>
      </c>
      <c r="E1764" s="31" t="s">
        <v>85</v>
      </c>
      <c r="F1764" s="37">
        <v>3.22E8</v>
      </c>
    </row>
    <row r="1765" ht="15.75" customHeight="1">
      <c r="A1765" s="36" t="str">
        <f t="shared" si="1"/>
        <v>Poland-Europe2006</v>
      </c>
      <c r="B1765" s="36" t="s">
        <v>180</v>
      </c>
      <c r="C1765" s="37">
        <v>8.122E9</v>
      </c>
      <c r="D1765" s="36" t="s">
        <v>214</v>
      </c>
      <c r="E1765" s="31" t="s">
        <v>85</v>
      </c>
      <c r="F1765" s="37">
        <v>7.654E9</v>
      </c>
    </row>
    <row r="1766" ht="15.75" customHeight="1">
      <c r="A1766" s="36" t="str">
        <f t="shared" si="1"/>
        <v>Czech Republic-Europe2006</v>
      </c>
      <c r="B1766" s="36" t="s">
        <v>180</v>
      </c>
      <c r="C1766" s="37">
        <v>6.702E9</v>
      </c>
      <c r="D1766" s="36" t="s">
        <v>189</v>
      </c>
      <c r="E1766" s="31" t="s">
        <v>85</v>
      </c>
      <c r="F1766" s="37">
        <v>2.874E9</v>
      </c>
    </row>
    <row r="1767" ht="15.75" customHeight="1">
      <c r="A1767" s="36" t="str">
        <f t="shared" si="1"/>
        <v>Portugal-Europe2006</v>
      </c>
      <c r="B1767" s="36" t="s">
        <v>180</v>
      </c>
      <c r="C1767" s="37">
        <v>1.0438E10</v>
      </c>
      <c r="D1767" s="36" t="s">
        <v>215</v>
      </c>
      <c r="E1767" s="31" t="s">
        <v>85</v>
      </c>
      <c r="F1767" s="37">
        <v>4.142E9</v>
      </c>
    </row>
    <row r="1768" ht="15.75" customHeight="1">
      <c r="A1768" s="36" t="str">
        <f t="shared" si="1"/>
        <v>Greece-Europe2006</v>
      </c>
      <c r="B1768" s="36" t="s">
        <v>180</v>
      </c>
      <c r="C1768" s="37">
        <v>1.4495E10</v>
      </c>
      <c r="D1768" s="36" t="s">
        <v>196</v>
      </c>
      <c r="E1768" s="31" t="s">
        <v>85</v>
      </c>
      <c r="F1768" s="37">
        <v>3.004E9</v>
      </c>
    </row>
    <row r="1769" ht="15.75" customHeight="1">
      <c r="A1769" s="36" t="str">
        <f t="shared" si="1"/>
        <v>Liechtenstein-Europe2006</v>
      </c>
      <c r="B1769" s="36" t="s">
        <v>180</v>
      </c>
      <c r="C1769" s="36"/>
      <c r="D1769" s="36" t="s">
        <v>204</v>
      </c>
      <c r="E1769" s="31" t="s">
        <v>85</v>
      </c>
      <c r="F1769" s="36"/>
    </row>
    <row r="1770" ht="15.75" customHeight="1">
      <c r="A1770" s="36" t="str">
        <f t="shared" si="1"/>
        <v>Italy-Europe2006</v>
      </c>
      <c r="B1770" s="36" t="s">
        <v>180</v>
      </c>
      <c r="C1770" s="37">
        <v>4.1644E10</v>
      </c>
      <c r="D1770" s="36" t="s">
        <v>201</v>
      </c>
      <c r="E1770" s="31" t="s">
        <v>85</v>
      </c>
      <c r="F1770" s="37">
        <v>2.7437E10</v>
      </c>
    </row>
    <row r="1771" ht="15.75" customHeight="1">
      <c r="A1771" s="36" t="str">
        <f t="shared" si="1"/>
        <v>Switzerland-Europe2006</v>
      </c>
      <c r="B1771" s="36" t="s">
        <v>180</v>
      </c>
      <c r="C1771" s="37">
        <v>1.2852E10</v>
      </c>
      <c r="D1771" s="36" t="s">
        <v>224</v>
      </c>
      <c r="E1771" s="31" t="s">
        <v>85</v>
      </c>
      <c r="F1771" s="37">
        <v>1.1199E10</v>
      </c>
    </row>
    <row r="1772" ht="15.75" customHeight="1">
      <c r="A1772" s="36" t="str">
        <f t="shared" si="1"/>
        <v>San Marino-Europe2006</v>
      </c>
      <c r="B1772" s="36" t="s">
        <v>180</v>
      </c>
      <c r="C1772" s="36"/>
      <c r="D1772" s="36" t="s">
        <v>218</v>
      </c>
      <c r="E1772" s="31" t="s">
        <v>85</v>
      </c>
      <c r="F1772" s="36"/>
    </row>
    <row r="1773" ht="15.75" customHeight="1">
      <c r="A1773" s="36" t="str">
        <f t="shared" si="1"/>
        <v>Andorra-Europe2006</v>
      </c>
      <c r="B1773" s="36" t="s">
        <v>180</v>
      </c>
      <c r="C1773" s="36"/>
      <c r="D1773" s="36" t="s">
        <v>181</v>
      </c>
      <c r="E1773" s="31" t="s">
        <v>85</v>
      </c>
      <c r="F1773" s="36"/>
    </row>
    <row r="1774" ht="15.75" customHeight="1">
      <c r="A1774" s="36" t="str">
        <f t="shared" si="1"/>
        <v>Estonia-Europe2006</v>
      </c>
      <c r="B1774" s="36" t="s">
        <v>180</v>
      </c>
      <c r="C1774" s="37">
        <v>1.361E9</v>
      </c>
      <c r="D1774" s="36" t="s">
        <v>191</v>
      </c>
      <c r="E1774" s="31" t="s">
        <v>85</v>
      </c>
      <c r="F1774" s="37">
        <v>7.06E8</v>
      </c>
    </row>
    <row r="1775" ht="15.75" customHeight="1">
      <c r="A1775" s="36" t="str">
        <f t="shared" si="1"/>
        <v>North Macedonia-Europe2006</v>
      </c>
      <c r="B1775" s="36" t="s">
        <v>180</v>
      </c>
      <c r="C1775" s="37">
        <v>1.56E8</v>
      </c>
      <c r="D1775" s="36" t="s">
        <v>212</v>
      </c>
      <c r="E1775" s="31" t="s">
        <v>85</v>
      </c>
      <c r="F1775" s="37">
        <v>1.1E8</v>
      </c>
    </row>
    <row r="1776" ht="15.75" customHeight="1">
      <c r="A1776" s="36" t="str">
        <f t="shared" si="1"/>
        <v>Finland-Europe2006</v>
      </c>
      <c r="B1776" s="36" t="s">
        <v>180</v>
      </c>
      <c r="C1776" s="37">
        <v>3.515E9</v>
      </c>
      <c r="D1776" s="36" t="s">
        <v>193</v>
      </c>
      <c r="E1776" s="31" t="s">
        <v>85</v>
      </c>
      <c r="F1776" s="37">
        <v>4.099E9</v>
      </c>
    </row>
    <row r="1777" ht="15.75" customHeight="1">
      <c r="A1777" s="36" t="str">
        <f t="shared" si="1"/>
        <v>Netherlands-Europe2006</v>
      </c>
      <c r="B1777" s="36" t="s">
        <v>180</v>
      </c>
      <c r="C1777" s="37">
        <v>1.7529E10</v>
      </c>
      <c r="D1777" s="36" t="s">
        <v>211</v>
      </c>
      <c r="E1777" s="31" t="s">
        <v>85</v>
      </c>
      <c r="F1777" s="37">
        <v>1.7453E10</v>
      </c>
    </row>
    <row r="1778" ht="15.75" customHeight="1">
      <c r="A1778" s="36" t="str">
        <f t="shared" si="1"/>
        <v>Spain-Europe2006</v>
      </c>
      <c r="B1778" s="36" t="s">
        <v>180</v>
      </c>
      <c r="C1778" s="37">
        <v>5.7543E10</v>
      </c>
      <c r="D1778" s="36" t="s">
        <v>222</v>
      </c>
      <c r="E1778" s="31" t="s">
        <v>85</v>
      </c>
      <c r="F1778" s="37">
        <v>2.0348E10</v>
      </c>
    </row>
    <row r="1779" ht="15.75" customHeight="1">
      <c r="A1779" s="36" t="str">
        <f t="shared" si="1"/>
        <v>Moldova-Europe2006</v>
      </c>
      <c r="B1779" s="36" t="s">
        <v>180</v>
      </c>
      <c r="C1779" s="37">
        <v>1.5E8</v>
      </c>
      <c r="D1779" s="36" t="s">
        <v>208</v>
      </c>
      <c r="E1779" s="31" t="s">
        <v>85</v>
      </c>
      <c r="F1779" s="37">
        <v>2.24E8</v>
      </c>
    </row>
    <row r="1780" ht="15.75" customHeight="1">
      <c r="A1780" s="36" t="str">
        <f t="shared" si="1"/>
        <v>Denmark-Europe2006</v>
      </c>
      <c r="B1780" s="36" t="s">
        <v>180</v>
      </c>
      <c r="C1780" s="37">
        <v>5.562E9</v>
      </c>
      <c r="D1780" s="36" t="s">
        <v>190</v>
      </c>
      <c r="E1780" s="31" t="s">
        <v>85</v>
      </c>
      <c r="F1780" s="37">
        <v>7.486E9</v>
      </c>
    </row>
    <row r="1781" ht="15.75" customHeight="1">
      <c r="A1781" s="36" t="str">
        <f t="shared" si="1"/>
        <v>Cyprus-Europe2006</v>
      </c>
      <c r="B1781" s="36" t="s">
        <v>180</v>
      </c>
      <c r="C1781" s="37">
        <v>2.691E9</v>
      </c>
      <c r="D1781" s="36" t="s">
        <v>188</v>
      </c>
      <c r="E1781" s="31" t="s">
        <v>85</v>
      </c>
      <c r="F1781" s="37">
        <v>1.031E9</v>
      </c>
    </row>
    <row r="1782" ht="15.75" customHeight="1">
      <c r="A1782" s="36" t="str">
        <f t="shared" si="1"/>
        <v>United Kingdom-Europe2006</v>
      </c>
      <c r="B1782" s="36" t="s">
        <v>180</v>
      </c>
      <c r="C1782" s="37">
        <v>4.3803E10</v>
      </c>
      <c r="D1782" s="36" t="s">
        <v>227</v>
      </c>
      <c r="E1782" s="31" t="s">
        <v>85</v>
      </c>
      <c r="F1782" s="37">
        <v>7.7674E10</v>
      </c>
    </row>
    <row r="1783" ht="15.75" customHeight="1">
      <c r="A1783" s="36" t="str">
        <f t="shared" si="1"/>
        <v>Luxembourg-Europe2006</v>
      </c>
      <c r="B1783" s="36" t="s">
        <v>180</v>
      </c>
      <c r="C1783" s="37">
        <v>3.636E9</v>
      </c>
      <c r="D1783" s="36" t="s">
        <v>206</v>
      </c>
      <c r="E1783" s="31" t="s">
        <v>85</v>
      </c>
      <c r="F1783" s="37">
        <v>3.138E9</v>
      </c>
    </row>
    <row r="1784" ht="15.75" customHeight="1">
      <c r="A1784" s="36" t="str">
        <f t="shared" si="1"/>
        <v>Belgium-Europe2006</v>
      </c>
      <c r="B1784" s="36" t="s">
        <v>180</v>
      </c>
      <c r="C1784" s="37">
        <v>1.1625E10</v>
      </c>
      <c r="D1784" s="36" t="s">
        <v>184</v>
      </c>
      <c r="E1784" s="31" t="s">
        <v>85</v>
      </c>
      <c r="F1784" s="37">
        <v>1.7891E10</v>
      </c>
    </row>
    <row r="1785" ht="15.75" customHeight="1">
      <c r="A1785" s="36" t="str">
        <f t="shared" si="1"/>
        <v>Sweden-Europe2006</v>
      </c>
      <c r="B1785" s="36" t="s">
        <v>180</v>
      </c>
      <c r="C1785" s="37">
        <v>1.0016E10</v>
      </c>
      <c r="D1785" s="36" t="s">
        <v>223</v>
      </c>
      <c r="E1785" s="31" t="s">
        <v>85</v>
      </c>
      <c r="F1785" s="37">
        <v>1.1685E10</v>
      </c>
    </row>
    <row r="1786" ht="15.75" customHeight="1">
      <c r="A1786" s="36" t="str">
        <f t="shared" si="1"/>
        <v>Montenegro-Europe2006</v>
      </c>
      <c r="B1786" s="36" t="s">
        <v>180</v>
      </c>
      <c r="C1786" s="36"/>
      <c r="D1786" s="36" t="s">
        <v>210</v>
      </c>
      <c r="E1786" s="31" t="s">
        <v>85</v>
      </c>
      <c r="F1786" s="36"/>
    </row>
    <row r="1787" ht="15.75" customHeight="1">
      <c r="A1787" s="36" t="str">
        <f t="shared" si="1"/>
        <v>France-Europe2006</v>
      </c>
      <c r="B1787" s="36" t="s">
        <v>180</v>
      </c>
      <c r="C1787" s="37">
        <v>5.445E10</v>
      </c>
      <c r="D1787" s="36" t="s">
        <v>194</v>
      </c>
      <c r="E1787" s="31" t="s">
        <v>85</v>
      </c>
      <c r="F1787" s="37">
        <v>3.9331E10</v>
      </c>
    </row>
    <row r="1788" ht="15.75" customHeight="1">
      <c r="A1788" s="36" t="str">
        <f t="shared" si="1"/>
        <v>Norway-Europe2006</v>
      </c>
      <c r="B1788" s="36" t="s">
        <v>180</v>
      </c>
      <c r="C1788" s="37">
        <v>4.289E9</v>
      </c>
      <c r="D1788" s="36" t="s">
        <v>213</v>
      </c>
      <c r="E1788" s="31" t="s">
        <v>85</v>
      </c>
      <c r="F1788" s="37">
        <v>1.1273E10</v>
      </c>
    </row>
    <row r="1789" ht="15.75" customHeight="1">
      <c r="A1789" s="36" t="str">
        <f t="shared" si="1"/>
        <v>Albania-Europe2006</v>
      </c>
      <c r="B1789" s="36" t="s">
        <v>180</v>
      </c>
      <c r="C1789" s="37">
        <v>1.057E9</v>
      </c>
      <c r="D1789" s="36" t="s">
        <v>179</v>
      </c>
      <c r="E1789" s="31" t="s">
        <v>85</v>
      </c>
      <c r="F1789" s="37">
        <v>9.89E8</v>
      </c>
    </row>
    <row r="1790" ht="15.75" customHeight="1">
      <c r="A1790" s="36" t="str">
        <f t="shared" si="1"/>
        <v>Ireland-Europe2006</v>
      </c>
      <c r="B1790" s="36" t="s">
        <v>180</v>
      </c>
      <c r="C1790" s="37">
        <v>7.664E9</v>
      </c>
      <c r="D1790" s="36" t="s">
        <v>199</v>
      </c>
      <c r="E1790" s="31" t="s">
        <v>85</v>
      </c>
      <c r="F1790" s="37">
        <v>6.978E9</v>
      </c>
    </row>
    <row r="1791" ht="15.75" customHeight="1">
      <c r="A1791" s="36" t="str">
        <f t="shared" si="1"/>
        <v>Iceland-Europe2006</v>
      </c>
      <c r="B1791" s="36" t="s">
        <v>180</v>
      </c>
      <c r="C1791" s="37">
        <v>7.02E8</v>
      </c>
      <c r="D1791" s="36" t="s">
        <v>198</v>
      </c>
      <c r="E1791" s="31" t="s">
        <v>85</v>
      </c>
      <c r="F1791" s="37">
        <v>1.084E9</v>
      </c>
    </row>
    <row r="1792" ht="15.75" customHeight="1">
      <c r="A1792" s="36" t="str">
        <f t="shared" si="1"/>
        <v>Kosovo-Europe2006</v>
      </c>
      <c r="B1792" s="36" t="s">
        <v>180</v>
      </c>
      <c r="C1792" s="36"/>
      <c r="D1792" s="36" t="s">
        <v>202</v>
      </c>
      <c r="E1792" s="31" t="s">
        <v>85</v>
      </c>
      <c r="F1792" s="36"/>
    </row>
    <row r="1793" ht="15.75" customHeight="1">
      <c r="A1793" s="36" t="str">
        <f t="shared" si="1"/>
        <v>Turkey-Europe2006</v>
      </c>
      <c r="B1793" s="36" t="s">
        <v>180</v>
      </c>
      <c r="C1793" s="37">
        <v>1.9137E10</v>
      </c>
      <c r="D1793" s="36" t="s">
        <v>225</v>
      </c>
      <c r="E1793" s="31" t="s">
        <v>85</v>
      </c>
      <c r="F1793" s="37">
        <v>3.517E9</v>
      </c>
    </row>
    <row r="1794" ht="15.75" customHeight="1">
      <c r="A1794" s="36" t="str">
        <f t="shared" si="1"/>
        <v>Monaco-Europe2007</v>
      </c>
      <c r="B1794" s="36" t="s">
        <v>180</v>
      </c>
      <c r="C1794" s="36"/>
      <c r="D1794" s="36" t="s">
        <v>209</v>
      </c>
      <c r="E1794" s="31" t="s">
        <v>86</v>
      </c>
      <c r="F1794" s="36"/>
    </row>
    <row r="1795" ht="15.75" customHeight="1">
      <c r="A1795" s="36" t="str">
        <f t="shared" si="1"/>
        <v>Bosnia and Herzegovina-Europe2007</v>
      </c>
      <c r="B1795" s="36" t="s">
        <v>180</v>
      </c>
      <c r="C1795" s="37">
        <v>8.04E8</v>
      </c>
      <c r="D1795" s="36" t="s">
        <v>185</v>
      </c>
      <c r="E1795" s="31" t="s">
        <v>86</v>
      </c>
      <c r="F1795" s="37">
        <v>2.64E8</v>
      </c>
    </row>
    <row r="1796" ht="15.75" customHeight="1">
      <c r="A1796" s="36" t="str">
        <f t="shared" si="1"/>
        <v>Germany-Europe2007</v>
      </c>
      <c r="B1796" s="36" t="s">
        <v>180</v>
      </c>
      <c r="C1796" s="37">
        <v>4.9332E10</v>
      </c>
      <c r="D1796" s="36" t="s">
        <v>195</v>
      </c>
      <c r="E1796" s="31" t="s">
        <v>86</v>
      </c>
      <c r="F1796" s="37">
        <v>9.6549E10</v>
      </c>
    </row>
    <row r="1797" ht="15.75" customHeight="1">
      <c r="A1797" s="36" t="str">
        <f t="shared" si="1"/>
        <v>Serbia-Europe2007</v>
      </c>
      <c r="B1797" s="36" t="s">
        <v>180</v>
      </c>
      <c r="C1797" s="37">
        <v>1.016E9</v>
      </c>
      <c r="D1797" s="36" t="s">
        <v>219</v>
      </c>
      <c r="E1797" s="31" t="s">
        <v>86</v>
      </c>
      <c r="F1797" s="37">
        <v>1.202E9</v>
      </c>
    </row>
    <row r="1798" ht="15.75" customHeight="1">
      <c r="A1798" s="36" t="str">
        <f t="shared" si="1"/>
        <v>Croatia-Europe2007</v>
      </c>
      <c r="B1798" s="36" t="s">
        <v>180</v>
      </c>
      <c r="C1798" s="37">
        <v>9.601E9</v>
      </c>
      <c r="D1798" s="36" t="s">
        <v>187</v>
      </c>
      <c r="E1798" s="31" t="s">
        <v>86</v>
      </c>
      <c r="F1798" s="37">
        <v>1.025E9</v>
      </c>
    </row>
    <row r="1799" ht="15.75" customHeight="1">
      <c r="A1799" s="36" t="str">
        <f t="shared" si="1"/>
        <v>Austria-Europe2007</v>
      </c>
      <c r="B1799" s="36" t="s">
        <v>180</v>
      </c>
      <c r="C1799" s="37">
        <v>2.1088E10</v>
      </c>
      <c r="D1799" s="36" t="s">
        <v>182</v>
      </c>
      <c r="E1799" s="31" t="s">
        <v>86</v>
      </c>
      <c r="F1799" s="37">
        <v>1.2825E10</v>
      </c>
    </row>
    <row r="1800" ht="15.75" customHeight="1">
      <c r="A1800" s="36" t="str">
        <f t="shared" si="1"/>
        <v>Malta-Europe2007</v>
      </c>
      <c r="B1800" s="36" t="s">
        <v>180</v>
      </c>
      <c r="C1800" s="37">
        <v>1.185E9</v>
      </c>
      <c r="D1800" s="36" t="s">
        <v>207</v>
      </c>
      <c r="E1800" s="31" t="s">
        <v>86</v>
      </c>
      <c r="F1800" s="37">
        <v>2.84E8</v>
      </c>
    </row>
    <row r="1801" ht="15.75" customHeight="1">
      <c r="A1801" s="36" t="str">
        <f t="shared" si="1"/>
        <v>San Marino-Europe2007</v>
      </c>
      <c r="B1801" s="36" t="s">
        <v>180</v>
      </c>
      <c r="C1801" s="36"/>
      <c r="D1801" s="36" t="s">
        <v>218</v>
      </c>
      <c r="E1801" s="31" t="s">
        <v>86</v>
      </c>
      <c r="F1801" s="36"/>
    </row>
    <row r="1802" ht="15.75" customHeight="1">
      <c r="A1802" s="36" t="str">
        <f t="shared" si="1"/>
        <v>Andorra-Europe2007</v>
      </c>
      <c r="B1802" s="36" t="s">
        <v>180</v>
      </c>
      <c r="C1802" s="36"/>
      <c r="D1802" s="36" t="s">
        <v>181</v>
      </c>
      <c r="E1802" s="31" t="s">
        <v>86</v>
      </c>
      <c r="F1802" s="36"/>
    </row>
    <row r="1803" ht="15.75" customHeight="1">
      <c r="A1803" s="36" t="str">
        <f t="shared" si="1"/>
        <v>Ukraine-Europe2007</v>
      </c>
      <c r="B1803" s="36" t="s">
        <v>180</v>
      </c>
      <c r="C1803" s="37">
        <v>5.32E9</v>
      </c>
      <c r="D1803" s="36" t="s">
        <v>226</v>
      </c>
      <c r="E1803" s="31" t="s">
        <v>86</v>
      </c>
      <c r="F1803" s="37">
        <v>4.022E9</v>
      </c>
    </row>
    <row r="1804" ht="15.75" customHeight="1">
      <c r="A1804" s="36" t="str">
        <f t="shared" si="1"/>
        <v>Lithuania-Europe2007</v>
      </c>
      <c r="B1804" s="36" t="s">
        <v>180</v>
      </c>
      <c r="C1804" s="37">
        <v>1.192E9</v>
      </c>
      <c r="D1804" s="36" t="s">
        <v>205</v>
      </c>
      <c r="E1804" s="31" t="s">
        <v>86</v>
      </c>
      <c r="F1804" s="37">
        <v>1.168E9</v>
      </c>
    </row>
    <row r="1805" ht="15.75" customHeight="1">
      <c r="A1805" s="36" t="str">
        <f t="shared" si="1"/>
        <v>Romania-Europe2007</v>
      </c>
      <c r="B1805" s="36" t="s">
        <v>180</v>
      </c>
      <c r="C1805" s="37">
        <v>2.073E9</v>
      </c>
      <c r="D1805" s="36" t="s">
        <v>216</v>
      </c>
      <c r="E1805" s="31" t="s">
        <v>86</v>
      </c>
      <c r="F1805" s="37">
        <v>1.725E9</v>
      </c>
    </row>
    <row r="1806" ht="15.75" customHeight="1">
      <c r="A1806" s="36" t="str">
        <f t="shared" si="1"/>
        <v>Bulgaria-Europe2007</v>
      </c>
      <c r="B1806" s="36" t="s">
        <v>180</v>
      </c>
      <c r="C1806" s="37">
        <v>4.181E9</v>
      </c>
      <c r="D1806" s="36" t="s">
        <v>186</v>
      </c>
      <c r="E1806" s="31" t="s">
        <v>86</v>
      </c>
      <c r="F1806" s="37">
        <v>2.142E9</v>
      </c>
    </row>
    <row r="1807" ht="15.75" customHeight="1">
      <c r="A1807" s="36" t="str">
        <f t="shared" si="1"/>
        <v>Hungary-Europe2007</v>
      </c>
      <c r="B1807" s="36" t="s">
        <v>180</v>
      </c>
      <c r="C1807" s="37">
        <v>5.628E9</v>
      </c>
      <c r="D1807" s="36" t="s">
        <v>197</v>
      </c>
      <c r="E1807" s="31" t="s">
        <v>86</v>
      </c>
      <c r="F1807" s="37">
        <v>3.088E9</v>
      </c>
    </row>
    <row r="1808" ht="15.75" customHeight="1">
      <c r="A1808" s="36" t="str">
        <f t="shared" si="1"/>
        <v>Slovakia-Europe2007</v>
      </c>
      <c r="B1808" s="36" t="s">
        <v>180</v>
      </c>
      <c r="C1808" s="37">
        <v>2.352E9</v>
      </c>
      <c r="D1808" s="36" t="s">
        <v>220</v>
      </c>
      <c r="E1808" s="31" t="s">
        <v>86</v>
      </c>
      <c r="F1808" s="37">
        <v>1.825E9</v>
      </c>
    </row>
    <row r="1809" ht="15.75" customHeight="1">
      <c r="A1809" s="36" t="str">
        <f t="shared" si="1"/>
        <v>Poland-Europe2007</v>
      </c>
      <c r="B1809" s="36" t="s">
        <v>180</v>
      </c>
      <c r="C1809" s="37">
        <v>1.1686E10</v>
      </c>
      <c r="D1809" s="36" t="s">
        <v>214</v>
      </c>
      <c r="E1809" s="31" t="s">
        <v>86</v>
      </c>
      <c r="F1809" s="37">
        <v>8.342E9</v>
      </c>
    </row>
    <row r="1810" ht="15.75" customHeight="1">
      <c r="A1810" s="36" t="str">
        <f t="shared" si="1"/>
        <v>Portugal-Europe2007</v>
      </c>
      <c r="B1810" s="36" t="s">
        <v>180</v>
      </c>
      <c r="C1810" s="37">
        <v>1.2917E10</v>
      </c>
      <c r="D1810" s="36" t="s">
        <v>215</v>
      </c>
      <c r="E1810" s="31" t="s">
        <v>86</v>
      </c>
      <c r="F1810" s="37">
        <v>4.864E9</v>
      </c>
    </row>
    <row r="1811" ht="15.75" customHeight="1">
      <c r="A1811" s="36" t="str">
        <f t="shared" si="1"/>
        <v>Slovenia-Europe2007</v>
      </c>
      <c r="B1811" s="36" t="s">
        <v>180</v>
      </c>
      <c r="C1811" s="37">
        <v>2.465E9</v>
      </c>
      <c r="D1811" s="36" t="s">
        <v>221</v>
      </c>
      <c r="E1811" s="31" t="s">
        <v>86</v>
      </c>
      <c r="F1811" s="37">
        <v>1.26E9</v>
      </c>
    </row>
    <row r="1812" ht="15.75" customHeight="1">
      <c r="A1812" s="36" t="str">
        <f t="shared" si="1"/>
        <v>Greece-Europe2007</v>
      </c>
      <c r="B1812" s="36" t="s">
        <v>180</v>
      </c>
      <c r="C1812" s="37">
        <v>1.5687E10</v>
      </c>
      <c r="D1812" s="36" t="s">
        <v>196</v>
      </c>
      <c r="E1812" s="31" t="s">
        <v>86</v>
      </c>
      <c r="F1812" s="37">
        <v>3.43E9</v>
      </c>
    </row>
    <row r="1813" ht="15.75" customHeight="1">
      <c r="A1813" s="36" t="str">
        <f t="shared" si="1"/>
        <v>Liechtenstein-Europe2007</v>
      </c>
      <c r="B1813" s="36" t="s">
        <v>180</v>
      </c>
      <c r="C1813" s="36"/>
      <c r="D1813" s="36" t="s">
        <v>204</v>
      </c>
      <c r="E1813" s="31" t="s">
        <v>86</v>
      </c>
      <c r="F1813" s="36"/>
    </row>
    <row r="1814" ht="15.75" customHeight="1">
      <c r="A1814" s="36" t="str">
        <f t="shared" si="1"/>
        <v>Italy-Europe2007</v>
      </c>
      <c r="B1814" s="36" t="s">
        <v>180</v>
      </c>
      <c r="C1814" s="37">
        <v>4.6144E10</v>
      </c>
      <c r="D1814" s="36" t="s">
        <v>201</v>
      </c>
      <c r="E1814" s="31" t="s">
        <v>86</v>
      </c>
      <c r="F1814" s="37">
        <v>3.2754E10</v>
      </c>
    </row>
    <row r="1815" ht="15.75" customHeight="1">
      <c r="A1815" s="36" t="str">
        <f t="shared" si="1"/>
        <v>Switzerland-Europe2007</v>
      </c>
      <c r="B1815" s="36" t="s">
        <v>180</v>
      </c>
      <c r="C1815" s="37">
        <v>1.4721E10</v>
      </c>
      <c r="D1815" s="36" t="s">
        <v>224</v>
      </c>
      <c r="E1815" s="31" t="s">
        <v>86</v>
      </c>
      <c r="F1815" s="37">
        <v>1.2298E10</v>
      </c>
    </row>
    <row r="1816" ht="15.75" customHeight="1">
      <c r="A1816" s="36" t="str">
        <f t="shared" si="1"/>
        <v>Isle of Man-Europe2007</v>
      </c>
      <c r="B1816" s="36" t="s">
        <v>180</v>
      </c>
      <c r="C1816" s="36"/>
      <c r="D1816" s="36" t="s">
        <v>200</v>
      </c>
      <c r="E1816" s="31" t="s">
        <v>86</v>
      </c>
      <c r="F1816" s="36"/>
    </row>
    <row r="1817" ht="15.75" customHeight="1">
      <c r="A1817" s="36" t="str">
        <f t="shared" si="1"/>
        <v>Russia-Europe2007</v>
      </c>
      <c r="B1817" s="36" t="s">
        <v>180</v>
      </c>
      <c r="C1817" s="37">
        <v>1.2427E10</v>
      </c>
      <c r="D1817" s="36" t="s">
        <v>217</v>
      </c>
      <c r="E1817" s="31" t="s">
        <v>86</v>
      </c>
      <c r="F1817" s="37">
        <v>2.3248E10</v>
      </c>
    </row>
    <row r="1818" ht="15.75" customHeight="1">
      <c r="A1818" s="36" t="str">
        <f t="shared" si="1"/>
        <v>Belarus-Europe2007</v>
      </c>
      <c r="B1818" s="36" t="s">
        <v>180</v>
      </c>
      <c r="C1818" s="37">
        <v>4.79E8</v>
      </c>
      <c r="D1818" s="36" t="s">
        <v>183</v>
      </c>
      <c r="E1818" s="31" t="s">
        <v>86</v>
      </c>
      <c r="F1818" s="37">
        <v>7.24E8</v>
      </c>
    </row>
    <row r="1819" ht="15.75" customHeight="1">
      <c r="A1819" s="36" t="str">
        <f t="shared" si="1"/>
        <v>Latvia-Europe2007</v>
      </c>
      <c r="B1819" s="36" t="s">
        <v>180</v>
      </c>
      <c r="C1819" s="37">
        <v>8.81E8</v>
      </c>
      <c r="D1819" s="36" t="s">
        <v>203</v>
      </c>
      <c r="E1819" s="31" t="s">
        <v>86</v>
      </c>
      <c r="F1819" s="37">
        <v>1.021E9</v>
      </c>
    </row>
    <row r="1820" ht="15.75" customHeight="1">
      <c r="A1820" s="36" t="str">
        <f t="shared" si="1"/>
        <v>North Macedonia-Europe2007</v>
      </c>
      <c r="B1820" s="36" t="s">
        <v>180</v>
      </c>
      <c r="C1820" s="37">
        <v>2.19E8</v>
      </c>
      <c r="D1820" s="36" t="s">
        <v>212</v>
      </c>
      <c r="E1820" s="31" t="s">
        <v>86</v>
      </c>
      <c r="F1820" s="37">
        <v>1.47E8</v>
      </c>
    </row>
    <row r="1821" ht="15.75" customHeight="1">
      <c r="A1821" s="36" t="str">
        <f t="shared" si="1"/>
        <v>Czech Republic-Europe2007</v>
      </c>
      <c r="B1821" s="36" t="s">
        <v>180</v>
      </c>
      <c r="C1821" s="37">
        <v>7.775E9</v>
      </c>
      <c r="D1821" s="36" t="s">
        <v>189</v>
      </c>
      <c r="E1821" s="31" t="s">
        <v>86</v>
      </c>
      <c r="F1821" s="37">
        <v>3.704E9</v>
      </c>
    </row>
    <row r="1822" ht="15.75" customHeight="1">
      <c r="A1822" s="36" t="str">
        <f t="shared" si="1"/>
        <v>Finland-Europe2007</v>
      </c>
      <c r="B1822" s="36" t="s">
        <v>180</v>
      </c>
      <c r="C1822" s="37">
        <v>4.287E9</v>
      </c>
      <c r="D1822" s="36" t="s">
        <v>193</v>
      </c>
      <c r="E1822" s="31" t="s">
        <v>86</v>
      </c>
      <c r="F1822" s="37">
        <v>4.812E9</v>
      </c>
    </row>
    <row r="1823" ht="15.75" customHeight="1">
      <c r="A1823" s="36" t="str">
        <f t="shared" si="1"/>
        <v>Luxembourg-Europe2007</v>
      </c>
      <c r="B1823" s="36" t="s">
        <v>180</v>
      </c>
      <c r="C1823" s="37">
        <v>4.032E9</v>
      </c>
      <c r="D1823" s="36" t="s">
        <v>206</v>
      </c>
      <c r="E1823" s="31" t="s">
        <v>86</v>
      </c>
      <c r="F1823" s="37">
        <v>3.476E9</v>
      </c>
    </row>
    <row r="1824" ht="15.75" customHeight="1">
      <c r="A1824" s="36" t="str">
        <f t="shared" si="1"/>
        <v>Netherlands-Europe2007</v>
      </c>
      <c r="B1824" s="36" t="s">
        <v>180</v>
      </c>
      <c r="C1824" s="37">
        <v>1.9922E10</v>
      </c>
      <c r="D1824" s="36" t="s">
        <v>211</v>
      </c>
      <c r="E1824" s="31" t="s">
        <v>86</v>
      </c>
      <c r="F1824" s="37">
        <v>1.9477E10</v>
      </c>
    </row>
    <row r="1825" ht="15.75" customHeight="1">
      <c r="A1825" s="36" t="str">
        <f t="shared" si="1"/>
        <v>Spain-Europe2007</v>
      </c>
      <c r="B1825" s="36" t="s">
        <v>180</v>
      </c>
      <c r="C1825" s="37">
        <v>6.502E10</v>
      </c>
      <c r="D1825" s="36" t="s">
        <v>222</v>
      </c>
      <c r="E1825" s="31" t="s">
        <v>86</v>
      </c>
      <c r="F1825" s="37">
        <v>2.4355E10</v>
      </c>
    </row>
    <row r="1826" ht="15.75" customHeight="1">
      <c r="A1826" s="36" t="str">
        <f t="shared" si="1"/>
        <v>Moldova-Europe2007</v>
      </c>
      <c r="B1826" s="36" t="s">
        <v>180</v>
      </c>
      <c r="C1826" s="37">
        <v>2.29E8</v>
      </c>
      <c r="D1826" s="36" t="s">
        <v>208</v>
      </c>
      <c r="E1826" s="31" t="s">
        <v>86</v>
      </c>
      <c r="F1826" s="37">
        <v>2.9E8</v>
      </c>
    </row>
    <row r="1827" ht="15.75" customHeight="1">
      <c r="A1827" s="36" t="str">
        <f t="shared" si="1"/>
        <v>Estonia-Europe2007</v>
      </c>
      <c r="B1827" s="36" t="s">
        <v>180</v>
      </c>
      <c r="C1827" s="37">
        <v>1.416E9</v>
      </c>
      <c r="D1827" s="36" t="s">
        <v>191</v>
      </c>
      <c r="E1827" s="31" t="s">
        <v>86</v>
      </c>
      <c r="F1827" s="37">
        <v>8.04E8</v>
      </c>
    </row>
    <row r="1828" ht="15.75" customHeight="1">
      <c r="A1828" s="36" t="str">
        <f t="shared" si="1"/>
        <v>Denmark-Europe2007</v>
      </c>
      <c r="B1828" s="36" t="s">
        <v>180</v>
      </c>
      <c r="C1828" s="37">
        <v>5.978E9</v>
      </c>
      <c r="D1828" s="36" t="s">
        <v>190</v>
      </c>
      <c r="E1828" s="31" t="s">
        <v>86</v>
      </c>
      <c r="F1828" s="37">
        <v>8.83E9</v>
      </c>
    </row>
    <row r="1829" ht="15.75" customHeight="1">
      <c r="A1829" s="36" t="str">
        <f t="shared" si="1"/>
        <v>Cyprus-Europe2007</v>
      </c>
      <c r="B1829" s="36" t="s">
        <v>180</v>
      </c>
      <c r="C1829" s="37">
        <v>3.108E9</v>
      </c>
      <c r="D1829" s="36" t="s">
        <v>188</v>
      </c>
      <c r="E1829" s="31" t="s">
        <v>86</v>
      </c>
      <c r="F1829" s="37">
        <v>1.554E9</v>
      </c>
    </row>
    <row r="1830" ht="15.75" customHeight="1">
      <c r="A1830" s="36" t="str">
        <f t="shared" si="1"/>
        <v>Belgium-Europe2007</v>
      </c>
      <c r="B1830" s="36" t="s">
        <v>180</v>
      </c>
      <c r="C1830" s="37">
        <v>1.2371E10</v>
      </c>
      <c r="D1830" s="36" t="s">
        <v>184</v>
      </c>
      <c r="E1830" s="31" t="s">
        <v>86</v>
      </c>
      <c r="F1830" s="37">
        <v>1.9215E10</v>
      </c>
    </row>
    <row r="1831" ht="15.75" customHeight="1">
      <c r="A1831" s="36" t="str">
        <f t="shared" si="1"/>
        <v>Norway-Europe2007</v>
      </c>
      <c r="B1831" s="36" t="s">
        <v>180</v>
      </c>
      <c r="C1831" s="37">
        <v>5.322E9</v>
      </c>
      <c r="D1831" s="36" t="s">
        <v>213</v>
      </c>
      <c r="E1831" s="31" t="s">
        <v>86</v>
      </c>
      <c r="F1831" s="37">
        <v>1.3256E10</v>
      </c>
    </row>
    <row r="1832" ht="15.75" customHeight="1">
      <c r="A1832" s="36" t="str">
        <f t="shared" si="1"/>
        <v>Sweden-Europe2007</v>
      </c>
      <c r="B1832" s="36" t="s">
        <v>180</v>
      </c>
      <c r="C1832" s="37">
        <v>1.2259E10</v>
      </c>
      <c r="D1832" s="36" t="s">
        <v>223</v>
      </c>
      <c r="E1832" s="31" t="s">
        <v>86</v>
      </c>
      <c r="F1832" s="37">
        <v>1.4336E10</v>
      </c>
    </row>
    <row r="1833" ht="15.75" customHeight="1">
      <c r="A1833" s="36" t="str">
        <f t="shared" si="1"/>
        <v>Montenegro-Europe2007</v>
      </c>
      <c r="B1833" s="36" t="s">
        <v>180</v>
      </c>
      <c r="C1833" s="37">
        <v>6.6E8</v>
      </c>
      <c r="D1833" s="36" t="s">
        <v>210</v>
      </c>
      <c r="E1833" s="31" t="s">
        <v>86</v>
      </c>
      <c r="F1833" s="37">
        <v>5.8E7</v>
      </c>
    </row>
    <row r="1834" ht="15.75" customHeight="1">
      <c r="A1834" s="36" t="str">
        <f t="shared" si="1"/>
        <v>Albania-Europe2007</v>
      </c>
      <c r="B1834" s="36" t="s">
        <v>180</v>
      </c>
      <c r="C1834" s="37">
        <v>1.479E9</v>
      </c>
      <c r="D1834" s="36" t="s">
        <v>179</v>
      </c>
      <c r="E1834" s="31" t="s">
        <v>86</v>
      </c>
      <c r="F1834" s="37">
        <v>1.331E9</v>
      </c>
    </row>
    <row r="1835" ht="15.75" customHeight="1">
      <c r="A1835" s="36" t="str">
        <f t="shared" si="1"/>
        <v>United Kingdom-Europe2007</v>
      </c>
      <c r="B1835" s="36" t="s">
        <v>180</v>
      </c>
      <c r="C1835" s="37">
        <v>4.8193E10</v>
      </c>
      <c r="D1835" s="36" t="s">
        <v>227</v>
      </c>
      <c r="E1835" s="31" t="s">
        <v>86</v>
      </c>
      <c r="F1835" s="37">
        <v>8.6747E10</v>
      </c>
    </row>
    <row r="1836" ht="15.75" customHeight="1">
      <c r="A1836" s="36" t="str">
        <f t="shared" si="1"/>
        <v>France-Europe2007</v>
      </c>
      <c r="B1836" s="36" t="s">
        <v>180</v>
      </c>
      <c r="C1836" s="37">
        <v>6.3701E10</v>
      </c>
      <c r="D1836" s="36" t="s">
        <v>194</v>
      </c>
      <c r="E1836" s="31" t="s">
        <v>86</v>
      </c>
      <c r="F1836" s="37">
        <v>4.6029E10</v>
      </c>
    </row>
    <row r="1837" ht="15.75" customHeight="1">
      <c r="A1837" s="36" t="str">
        <f t="shared" si="1"/>
        <v>Faeroe Islands-Europe2007</v>
      </c>
      <c r="B1837" s="36" t="s">
        <v>180</v>
      </c>
      <c r="C1837" s="36"/>
      <c r="D1837" s="36" t="s">
        <v>192</v>
      </c>
      <c r="E1837" s="31" t="s">
        <v>86</v>
      </c>
      <c r="F1837" s="36"/>
    </row>
    <row r="1838" ht="15.75" customHeight="1">
      <c r="A1838" s="36" t="str">
        <f t="shared" si="1"/>
        <v>Iceland-Europe2007</v>
      </c>
      <c r="B1838" s="36" t="s">
        <v>180</v>
      </c>
      <c r="C1838" s="37">
        <v>8.48E8</v>
      </c>
      <c r="D1838" s="36" t="s">
        <v>198</v>
      </c>
      <c r="E1838" s="31" t="s">
        <v>86</v>
      </c>
      <c r="F1838" s="37">
        <v>1.336E9</v>
      </c>
    </row>
    <row r="1839" ht="15.75" customHeight="1">
      <c r="A1839" s="36" t="str">
        <f t="shared" si="1"/>
        <v>Ireland-Europe2007</v>
      </c>
      <c r="B1839" s="36" t="s">
        <v>180</v>
      </c>
      <c r="C1839" s="37">
        <v>9.263E9</v>
      </c>
      <c r="D1839" s="36" t="s">
        <v>199</v>
      </c>
      <c r="E1839" s="31" t="s">
        <v>86</v>
      </c>
      <c r="F1839" s="37">
        <v>8.785E9</v>
      </c>
    </row>
    <row r="1840" ht="15.75" customHeight="1">
      <c r="A1840" s="36" t="str">
        <f t="shared" si="1"/>
        <v>Kosovo-Europe2007</v>
      </c>
      <c r="B1840" s="36" t="s">
        <v>180</v>
      </c>
      <c r="C1840" s="36"/>
      <c r="D1840" s="36" t="s">
        <v>202</v>
      </c>
      <c r="E1840" s="31" t="s">
        <v>86</v>
      </c>
      <c r="F1840" s="36"/>
    </row>
    <row r="1841" ht="15.75" customHeight="1">
      <c r="A1841" s="36" t="str">
        <f t="shared" si="1"/>
        <v>Turkey-Europe2007</v>
      </c>
      <c r="B1841" s="36" t="s">
        <v>180</v>
      </c>
      <c r="C1841" s="37">
        <v>2.1662E10</v>
      </c>
      <c r="D1841" s="36" t="s">
        <v>225</v>
      </c>
      <c r="E1841" s="31" t="s">
        <v>86</v>
      </c>
      <c r="F1841" s="37">
        <v>4.254E9</v>
      </c>
    </row>
    <row r="1842" ht="15.75" customHeight="1">
      <c r="A1842" s="36" t="str">
        <f t="shared" si="1"/>
        <v>Isle of Man-Europe2008</v>
      </c>
      <c r="B1842" s="36" t="s">
        <v>180</v>
      </c>
      <c r="C1842" s="36"/>
      <c r="D1842" s="36" t="s">
        <v>200</v>
      </c>
      <c r="E1842" s="31" t="s">
        <v>87</v>
      </c>
      <c r="F1842" s="36"/>
    </row>
    <row r="1843" ht="15.75" customHeight="1">
      <c r="A1843" s="36" t="str">
        <f t="shared" si="1"/>
        <v>Monaco-Europe2008</v>
      </c>
      <c r="B1843" s="36" t="s">
        <v>180</v>
      </c>
      <c r="C1843" s="36"/>
      <c r="D1843" s="36" t="s">
        <v>209</v>
      </c>
      <c r="E1843" s="31" t="s">
        <v>87</v>
      </c>
      <c r="F1843" s="36"/>
    </row>
    <row r="1844" ht="15.75" customHeight="1">
      <c r="A1844" s="36" t="str">
        <f t="shared" si="1"/>
        <v>Faeroe Islands-Europe2008</v>
      </c>
      <c r="B1844" s="36" t="s">
        <v>180</v>
      </c>
      <c r="C1844" s="36"/>
      <c r="D1844" s="36" t="s">
        <v>192</v>
      </c>
      <c r="E1844" s="31" t="s">
        <v>87</v>
      </c>
      <c r="F1844" s="36"/>
    </row>
    <row r="1845" ht="15.75" customHeight="1">
      <c r="A1845" s="36" t="str">
        <f t="shared" si="1"/>
        <v>Bosnia and Herzegovina-Europe2008</v>
      </c>
      <c r="B1845" s="36" t="s">
        <v>180</v>
      </c>
      <c r="C1845" s="37">
        <v>9.13E8</v>
      </c>
      <c r="D1845" s="36" t="s">
        <v>185</v>
      </c>
      <c r="E1845" s="31" t="s">
        <v>87</v>
      </c>
      <c r="F1845" s="37">
        <v>3.45E8</v>
      </c>
    </row>
    <row r="1846" ht="15.75" customHeight="1">
      <c r="A1846" s="36" t="str">
        <f t="shared" si="1"/>
        <v>Germany-Europe2008</v>
      </c>
      <c r="B1846" s="36" t="s">
        <v>180</v>
      </c>
      <c r="C1846" s="37">
        <v>5.3398E10</v>
      </c>
      <c r="D1846" s="36" t="s">
        <v>195</v>
      </c>
      <c r="E1846" s="31" t="s">
        <v>87</v>
      </c>
      <c r="F1846" s="36"/>
    </row>
    <row r="1847" ht="15.75" customHeight="1">
      <c r="A1847" s="36" t="str">
        <f t="shared" si="1"/>
        <v>Serbia-Europe2008</v>
      </c>
      <c r="B1847" s="36" t="s">
        <v>180</v>
      </c>
      <c r="C1847" s="37">
        <v>1.133E9</v>
      </c>
      <c r="D1847" s="36" t="s">
        <v>219</v>
      </c>
      <c r="E1847" s="31" t="s">
        <v>87</v>
      </c>
      <c r="F1847" s="37">
        <v>1.468E9</v>
      </c>
    </row>
    <row r="1848" ht="15.75" customHeight="1">
      <c r="A1848" s="36" t="str">
        <f t="shared" si="1"/>
        <v>Austria-Europe2008</v>
      </c>
      <c r="B1848" s="36" t="s">
        <v>180</v>
      </c>
      <c r="C1848" s="37">
        <v>2.4346E10</v>
      </c>
      <c r="D1848" s="36" t="s">
        <v>182</v>
      </c>
      <c r="E1848" s="31" t="s">
        <v>87</v>
      </c>
      <c r="F1848" s="37">
        <v>1.3993E10</v>
      </c>
    </row>
    <row r="1849" ht="15.75" customHeight="1">
      <c r="A1849" s="36" t="str">
        <f t="shared" si="1"/>
        <v>Andorra-Europe2008</v>
      </c>
      <c r="B1849" s="36" t="s">
        <v>180</v>
      </c>
      <c r="C1849" s="36"/>
      <c r="D1849" s="36" t="s">
        <v>181</v>
      </c>
      <c r="E1849" s="31" t="s">
        <v>87</v>
      </c>
      <c r="F1849" s="36"/>
    </row>
    <row r="1850" ht="15.75" customHeight="1">
      <c r="A1850" s="36" t="str">
        <f t="shared" si="1"/>
        <v>Bulgaria-Europe2008</v>
      </c>
      <c r="B1850" s="36" t="s">
        <v>180</v>
      </c>
      <c r="C1850" s="37">
        <v>4.852E9</v>
      </c>
      <c r="D1850" s="36" t="s">
        <v>186</v>
      </c>
      <c r="E1850" s="31" t="s">
        <v>87</v>
      </c>
      <c r="F1850" s="37">
        <v>2.602E9</v>
      </c>
    </row>
    <row r="1851" ht="15.75" customHeight="1">
      <c r="A1851" s="36" t="str">
        <f t="shared" si="1"/>
        <v>Hungary-Europe2008</v>
      </c>
      <c r="B1851" s="36" t="s">
        <v>180</v>
      </c>
      <c r="C1851" s="37">
        <v>7.113E9</v>
      </c>
      <c r="D1851" s="36" t="s">
        <v>197</v>
      </c>
      <c r="E1851" s="31" t="s">
        <v>87</v>
      </c>
      <c r="F1851" s="37">
        <v>3.833E9</v>
      </c>
    </row>
    <row r="1852" ht="15.75" customHeight="1">
      <c r="A1852" s="36" t="str">
        <f t="shared" si="1"/>
        <v>Croatia-Europe2008</v>
      </c>
      <c r="B1852" s="36" t="s">
        <v>180</v>
      </c>
      <c r="C1852" s="37">
        <v>1.1681E10</v>
      </c>
      <c r="D1852" s="36" t="s">
        <v>187</v>
      </c>
      <c r="E1852" s="31" t="s">
        <v>87</v>
      </c>
      <c r="F1852" s="37">
        <v>1.156E9</v>
      </c>
    </row>
    <row r="1853" ht="15.75" customHeight="1">
      <c r="A1853" s="36" t="str">
        <f t="shared" si="1"/>
        <v>Portugal-Europe2008</v>
      </c>
      <c r="B1853" s="36" t="s">
        <v>180</v>
      </c>
      <c r="C1853" s="37">
        <v>1.4047E10</v>
      </c>
      <c r="D1853" s="36" t="s">
        <v>215</v>
      </c>
      <c r="E1853" s="31" t="s">
        <v>87</v>
      </c>
      <c r="F1853" s="37">
        <v>5.283E9</v>
      </c>
    </row>
    <row r="1854" ht="15.75" customHeight="1">
      <c r="A1854" s="36" t="str">
        <f t="shared" si="1"/>
        <v>Malta-Europe2008</v>
      </c>
      <c r="B1854" s="36" t="s">
        <v>180</v>
      </c>
      <c r="C1854" s="37">
        <v>1.336E9</v>
      </c>
      <c r="D1854" s="36" t="s">
        <v>207</v>
      </c>
      <c r="E1854" s="31" t="s">
        <v>87</v>
      </c>
      <c r="F1854" s="37">
        <v>3.61E8</v>
      </c>
    </row>
    <row r="1855" ht="15.75" customHeight="1">
      <c r="A1855" s="36" t="str">
        <f t="shared" si="1"/>
        <v>Italy-Europe2008</v>
      </c>
      <c r="B1855" s="36" t="s">
        <v>180</v>
      </c>
      <c r="C1855" s="37">
        <v>4.8757E10</v>
      </c>
      <c r="D1855" s="36" t="s">
        <v>201</v>
      </c>
      <c r="E1855" s="31" t="s">
        <v>87</v>
      </c>
      <c r="F1855" s="37">
        <v>3.7807E10</v>
      </c>
    </row>
    <row r="1856" ht="15.75" customHeight="1">
      <c r="A1856" s="36" t="str">
        <f t="shared" si="1"/>
        <v>Switzerland-Europe2008</v>
      </c>
      <c r="B1856" s="36" t="s">
        <v>180</v>
      </c>
      <c r="C1856" s="37">
        <v>1.757E10</v>
      </c>
      <c r="D1856" s="36" t="s">
        <v>224</v>
      </c>
      <c r="E1856" s="31" t="s">
        <v>87</v>
      </c>
      <c r="F1856" s="37">
        <v>1.3346E10</v>
      </c>
    </row>
    <row r="1857" ht="15.75" customHeight="1">
      <c r="A1857" s="36" t="str">
        <f t="shared" si="1"/>
        <v>Liechtenstein-Europe2008</v>
      </c>
      <c r="B1857" s="36" t="s">
        <v>180</v>
      </c>
      <c r="C1857" s="36"/>
      <c r="D1857" s="36" t="s">
        <v>204</v>
      </c>
      <c r="E1857" s="31" t="s">
        <v>87</v>
      </c>
      <c r="F1857" s="36"/>
    </row>
    <row r="1858" ht="15.75" customHeight="1">
      <c r="A1858" s="36" t="str">
        <f t="shared" si="1"/>
        <v>Ukraine-Europe2008</v>
      </c>
      <c r="B1858" s="36" t="s">
        <v>180</v>
      </c>
      <c r="C1858" s="37">
        <v>6.722E9</v>
      </c>
      <c r="D1858" s="36" t="s">
        <v>226</v>
      </c>
      <c r="E1858" s="31" t="s">
        <v>87</v>
      </c>
      <c r="F1858" s="37">
        <v>4.585E9</v>
      </c>
    </row>
    <row r="1859" ht="15.75" customHeight="1">
      <c r="A1859" s="36" t="str">
        <f t="shared" si="1"/>
        <v>Belarus-Europe2008</v>
      </c>
      <c r="B1859" s="36" t="s">
        <v>180</v>
      </c>
      <c r="C1859" s="37">
        <v>5.85E8</v>
      </c>
      <c r="D1859" s="36" t="s">
        <v>183</v>
      </c>
      <c r="E1859" s="31" t="s">
        <v>87</v>
      </c>
      <c r="F1859" s="37">
        <v>8.6E8</v>
      </c>
    </row>
    <row r="1860" ht="15.75" customHeight="1">
      <c r="A1860" s="36" t="str">
        <f t="shared" si="1"/>
        <v>Lithuania-Europe2008</v>
      </c>
      <c r="B1860" s="36" t="s">
        <v>180</v>
      </c>
      <c r="C1860" s="37">
        <v>1.316E9</v>
      </c>
      <c r="D1860" s="36" t="s">
        <v>205</v>
      </c>
      <c r="E1860" s="31" t="s">
        <v>87</v>
      </c>
      <c r="F1860" s="37">
        <v>1.567E9</v>
      </c>
    </row>
    <row r="1861" ht="15.75" customHeight="1">
      <c r="A1861" s="36" t="str">
        <f t="shared" si="1"/>
        <v>Latvia-Europe2008</v>
      </c>
      <c r="B1861" s="36" t="s">
        <v>180</v>
      </c>
      <c r="C1861" s="37">
        <v>1.134E9</v>
      </c>
      <c r="D1861" s="36" t="s">
        <v>203</v>
      </c>
      <c r="E1861" s="31" t="s">
        <v>87</v>
      </c>
      <c r="F1861" s="37">
        <v>1.25E9</v>
      </c>
    </row>
    <row r="1862" ht="15.75" customHeight="1">
      <c r="A1862" s="36" t="str">
        <f t="shared" si="1"/>
        <v>Romania-Europe2008</v>
      </c>
      <c r="B1862" s="36" t="s">
        <v>180</v>
      </c>
      <c r="C1862" s="37">
        <v>2.625E9</v>
      </c>
      <c r="D1862" s="36" t="s">
        <v>216</v>
      </c>
      <c r="E1862" s="31" t="s">
        <v>87</v>
      </c>
      <c r="F1862" s="37">
        <v>2.409E9</v>
      </c>
    </row>
    <row r="1863" ht="15.75" customHeight="1">
      <c r="A1863" s="36" t="str">
        <f t="shared" si="1"/>
        <v>Slovakia-Europe2008</v>
      </c>
      <c r="B1863" s="36" t="s">
        <v>180</v>
      </c>
      <c r="C1863" s="37">
        <v>3.004E9</v>
      </c>
      <c r="D1863" s="36" t="s">
        <v>220</v>
      </c>
      <c r="E1863" s="31" t="s">
        <v>87</v>
      </c>
      <c r="F1863" s="37">
        <v>2.596E9</v>
      </c>
    </row>
    <row r="1864" ht="15.75" customHeight="1">
      <c r="A1864" s="36" t="str">
        <f t="shared" si="1"/>
        <v>Poland-Europe2008</v>
      </c>
      <c r="B1864" s="36" t="s">
        <v>180</v>
      </c>
      <c r="C1864" s="37">
        <v>1.2837E10</v>
      </c>
      <c r="D1864" s="36" t="s">
        <v>214</v>
      </c>
      <c r="E1864" s="31" t="s">
        <v>87</v>
      </c>
      <c r="F1864" s="37">
        <v>1.0689E10</v>
      </c>
    </row>
    <row r="1865" ht="15.75" customHeight="1">
      <c r="A1865" s="36" t="str">
        <f t="shared" si="1"/>
        <v>North Macedonia-Europe2008</v>
      </c>
      <c r="B1865" s="36" t="s">
        <v>180</v>
      </c>
      <c r="C1865" s="37">
        <v>2.62E8</v>
      </c>
      <c r="D1865" s="36" t="s">
        <v>212</v>
      </c>
      <c r="E1865" s="31" t="s">
        <v>87</v>
      </c>
      <c r="F1865" s="37">
        <v>1.9E8</v>
      </c>
    </row>
    <row r="1866" ht="15.75" customHeight="1">
      <c r="A1866" s="36" t="str">
        <f t="shared" si="1"/>
        <v>Slovenia-Europe2008</v>
      </c>
      <c r="B1866" s="36" t="s">
        <v>180</v>
      </c>
      <c r="C1866" s="37">
        <v>2.954E9</v>
      </c>
      <c r="D1866" s="36" t="s">
        <v>221</v>
      </c>
      <c r="E1866" s="31" t="s">
        <v>87</v>
      </c>
      <c r="F1866" s="37">
        <v>1.61E9</v>
      </c>
    </row>
    <row r="1867" ht="15.75" customHeight="1">
      <c r="A1867" s="36" t="str">
        <f t="shared" si="1"/>
        <v>Finland-Europe2008</v>
      </c>
      <c r="B1867" s="36" t="s">
        <v>180</v>
      </c>
      <c r="C1867" s="37">
        <v>4.873E9</v>
      </c>
      <c r="D1867" s="36" t="s">
        <v>193</v>
      </c>
      <c r="E1867" s="31" t="s">
        <v>87</v>
      </c>
      <c r="F1867" s="37">
        <v>5.579E9</v>
      </c>
    </row>
    <row r="1868" ht="15.75" customHeight="1">
      <c r="A1868" s="36" t="str">
        <f t="shared" si="1"/>
        <v>Netherlands-Europe2008</v>
      </c>
      <c r="B1868" s="36" t="s">
        <v>180</v>
      </c>
      <c r="C1868" s="37">
        <v>2.0523E10</v>
      </c>
      <c r="D1868" s="36" t="s">
        <v>211</v>
      </c>
      <c r="E1868" s="31" t="s">
        <v>87</v>
      </c>
      <c r="F1868" s="37">
        <v>2.2217E10</v>
      </c>
    </row>
    <row r="1869" ht="15.75" customHeight="1">
      <c r="A1869" s="36" t="str">
        <f t="shared" si="1"/>
        <v>Greece-Europe2008</v>
      </c>
      <c r="B1869" s="36" t="s">
        <v>180</v>
      </c>
      <c r="C1869" s="37">
        <v>1.7586E10</v>
      </c>
      <c r="D1869" s="36" t="s">
        <v>196</v>
      </c>
      <c r="E1869" s="31" t="s">
        <v>87</v>
      </c>
      <c r="F1869" s="37">
        <v>3.946E9</v>
      </c>
    </row>
    <row r="1870" ht="15.75" customHeight="1">
      <c r="A1870" s="36" t="str">
        <f t="shared" si="1"/>
        <v>Spain-Europe2008</v>
      </c>
      <c r="B1870" s="36" t="s">
        <v>180</v>
      </c>
      <c r="C1870" s="37">
        <v>7.0434E10</v>
      </c>
      <c r="D1870" s="36" t="s">
        <v>222</v>
      </c>
      <c r="E1870" s="31" t="s">
        <v>87</v>
      </c>
      <c r="F1870" s="37">
        <v>2.7157E10</v>
      </c>
    </row>
    <row r="1871" ht="15.75" customHeight="1">
      <c r="A1871" s="36" t="str">
        <f t="shared" si="1"/>
        <v>San Marino-Europe2008</v>
      </c>
      <c r="B1871" s="36" t="s">
        <v>180</v>
      </c>
      <c r="C1871" s="36"/>
      <c r="D1871" s="36" t="s">
        <v>218</v>
      </c>
      <c r="E1871" s="31" t="s">
        <v>87</v>
      </c>
      <c r="F1871" s="36"/>
    </row>
    <row r="1872" ht="15.75" customHeight="1">
      <c r="A1872" s="36" t="str">
        <f t="shared" si="1"/>
        <v>Russia-Europe2008</v>
      </c>
      <c r="B1872" s="36" t="s">
        <v>180</v>
      </c>
      <c r="C1872" s="37">
        <v>1.5821E10</v>
      </c>
      <c r="D1872" s="36" t="s">
        <v>217</v>
      </c>
      <c r="E1872" s="31" t="s">
        <v>87</v>
      </c>
      <c r="F1872" s="37">
        <v>2.6401E10</v>
      </c>
    </row>
    <row r="1873" ht="15.75" customHeight="1">
      <c r="A1873" s="36" t="str">
        <f t="shared" si="1"/>
        <v>Moldova-Europe2008</v>
      </c>
      <c r="B1873" s="36" t="s">
        <v>180</v>
      </c>
      <c r="C1873" s="37">
        <v>2.93E8</v>
      </c>
      <c r="D1873" s="36" t="s">
        <v>208</v>
      </c>
      <c r="E1873" s="31" t="s">
        <v>87</v>
      </c>
      <c r="F1873" s="37">
        <v>3.59E8</v>
      </c>
    </row>
    <row r="1874" ht="15.75" customHeight="1">
      <c r="A1874" s="36" t="str">
        <f t="shared" si="1"/>
        <v>Estonia-Europe2008</v>
      </c>
      <c r="B1874" s="36" t="s">
        <v>180</v>
      </c>
      <c r="C1874" s="37">
        <v>1.643E9</v>
      </c>
      <c r="D1874" s="36" t="s">
        <v>191</v>
      </c>
      <c r="E1874" s="31" t="s">
        <v>87</v>
      </c>
      <c r="F1874" s="37">
        <v>9.39E8</v>
      </c>
    </row>
    <row r="1875" ht="15.75" customHeight="1">
      <c r="A1875" s="36" t="str">
        <f t="shared" si="1"/>
        <v>Montenegro-Europe2008</v>
      </c>
      <c r="B1875" s="36" t="s">
        <v>180</v>
      </c>
      <c r="C1875" s="37">
        <v>8.59E8</v>
      </c>
      <c r="D1875" s="36" t="s">
        <v>210</v>
      </c>
      <c r="E1875" s="31" t="s">
        <v>87</v>
      </c>
      <c r="F1875" s="37">
        <v>8.0E7</v>
      </c>
    </row>
    <row r="1876" ht="15.75" customHeight="1">
      <c r="A1876" s="36" t="str">
        <f t="shared" si="1"/>
        <v>Czech Republic-Europe2008</v>
      </c>
      <c r="B1876" s="36" t="s">
        <v>180</v>
      </c>
      <c r="C1876" s="37">
        <v>8.871E9</v>
      </c>
      <c r="D1876" s="36" t="s">
        <v>189</v>
      </c>
      <c r="E1876" s="31" t="s">
        <v>87</v>
      </c>
      <c r="F1876" s="37">
        <v>4.797E9</v>
      </c>
    </row>
    <row r="1877" ht="15.75" customHeight="1">
      <c r="A1877" s="36" t="str">
        <f t="shared" si="1"/>
        <v>Denmark-Europe2008</v>
      </c>
      <c r="B1877" s="36" t="s">
        <v>180</v>
      </c>
      <c r="C1877" s="37">
        <v>6.281E9</v>
      </c>
      <c r="D1877" s="36" t="s">
        <v>190</v>
      </c>
      <c r="E1877" s="31" t="s">
        <v>87</v>
      </c>
      <c r="F1877" s="37">
        <v>9.698E9</v>
      </c>
    </row>
    <row r="1878" ht="15.75" customHeight="1">
      <c r="A1878" s="36" t="str">
        <f t="shared" si="1"/>
        <v>Cyprus-Europe2008</v>
      </c>
      <c r="B1878" s="36" t="s">
        <v>180</v>
      </c>
      <c r="C1878" s="37">
        <v>3.231E9</v>
      </c>
      <c r="D1878" s="36" t="s">
        <v>188</v>
      </c>
      <c r="E1878" s="31" t="s">
        <v>87</v>
      </c>
      <c r="F1878" s="37">
        <v>1.895E9</v>
      </c>
    </row>
    <row r="1879" ht="15.75" customHeight="1">
      <c r="A1879" s="36" t="str">
        <f t="shared" si="1"/>
        <v>Belgium-Europe2008</v>
      </c>
      <c r="B1879" s="36" t="s">
        <v>180</v>
      </c>
      <c r="C1879" s="37">
        <v>1.3106E10</v>
      </c>
      <c r="D1879" s="36" t="s">
        <v>184</v>
      </c>
      <c r="E1879" s="31" t="s">
        <v>87</v>
      </c>
      <c r="F1879" s="37">
        <v>2.1445E10</v>
      </c>
    </row>
    <row r="1880" ht="15.75" customHeight="1">
      <c r="A1880" s="36" t="str">
        <f t="shared" si="1"/>
        <v>Luxembourg-Europe2008</v>
      </c>
      <c r="B1880" s="36" t="s">
        <v>180</v>
      </c>
      <c r="C1880" s="37">
        <v>4.486E9</v>
      </c>
      <c r="D1880" s="36" t="s">
        <v>206</v>
      </c>
      <c r="E1880" s="31" t="s">
        <v>87</v>
      </c>
      <c r="F1880" s="37">
        <v>3.801E9</v>
      </c>
    </row>
    <row r="1881" ht="15.75" customHeight="1">
      <c r="A1881" s="36" t="str">
        <f t="shared" si="1"/>
        <v>Sweden-Europe2008</v>
      </c>
      <c r="B1881" s="36" t="s">
        <v>180</v>
      </c>
      <c r="C1881" s="37">
        <v>1.206E10</v>
      </c>
      <c r="D1881" s="36" t="s">
        <v>223</v>
      </c>
      <c r="E1881" s="31" t="s">
        <v>87</v>
      </c>
      <c r="F1881" s="37">
        <v>1.5447E10</v>
      </c>
    </row>
    <row r="1882" ht="15.75" customHeight="1">
      <c r="A1882" s="36" t="str">
        <f t="shared" si="1"/>
        <v>Albania-Europe2008</v>
      </c>
      <c r="B1882" s="36" t="s">
        <v>180</v>
      </c>
      <c r="C1882" s="37">
        <v>1.848E9</v>
      </c>
      <c r="D1882" s="36" t="s">
        <v>179</v>
      </c>
      <c r="E1882" s="31" t="s">
        <v>87</v>
      </c>
      <c r="F1882" s="37">
        <v>1.644E9</v>
      </c>
    </row>
    <row r="1883" ht="15.75" customHeight="1">
      <c r="A1883" s="36" t="str">
        <f t="shared" si="1"/>
        <v>United Kingdom-Europe2008</v>
      </c>
      <c r="B1883" s="36" t="s">
        <v>180</v>
      </c>
      <c r="C1883" s="37">
        <v>4.6285E10</v>
      </c>
      <c r="D1883" s="36" t="s">
        <v>227</v>
      </c>
      <c r="E1883" s="31" t="s">
        <v>87</v>
      </c>
      <c r="F1883" s="37">
        <v>8.3584E10</v>
      </c>
    </row>
    <row r="1884" ht="15.75" customHeight="1">
      <c r="A1884" s="36" t="str">
        <f t="shared" si="1"/>
        <v>Norway-Europe2008</v>
      </c>
      <c r="B1884" s="36" t="s">
        <v>180</v>
      </c>
      <c r="C1884" s="37">
        <v>5.702E9</v>
      </c>
      <c r="D1884" s="36" t="s">
        <v>213</v>
      </c>
      <c r="E1884" s="31" t="s">
        <v>87</v>
      </c>
      <c r="F1884" s="37">
        <v>1.5118E10</v>
      </c>
    </row>
    <row r="1885" ht="15.75" customHeight="1">
      <c r="A1885" s="36" t="str">
        <f t="shared" si="1"/>
        <v>France-Europe2008</v>
      </c>
      <c r="B1885" s="36" t="s">
        <v>180</v>
      </c>
      <c r="C1885" s="37">
        <v>6.7779E10</v>
      </c>
      <c r="D1885" s="36" t="s">
        <v>194</v>
      </c>
      <c r="E1885" s="31" t="s">
        <v>87</v>
      </c>
      <c r="F1885" s="37">
        <v>5.0021E10</v>
      </c>
    </row>
    <row r="1886" ht="15.75" customHeight="1">
      <c r="A1886" s="36" t="str">
        <f t="shared" si="1"/>
        <v>Iceland-Europe2008</v>
      </c>
      <c r="B1886" s="36" t="s">
        <v>180</v>
      </c>
      <c r="C1886" s="37">
        <v>8.81E8</v>
      </c>
      <c r="D1886" s="36" t="s">
        <v>198</v>
      </c>
      <c r="E1886" s="31" t="s">
        <v>87</v>
      </c>
      <c r="F1886" s="37">
        <v>1.103E9</v>
      </c>
    </row>
    <row r="1887" ht="15.75" customHeight="1">
      <c r="A1887" s="36" t="str">
        <f t="shared" si="1"/>
        <v>Ireland-Europe2008</v>
      </c>
      <c r="B1887" s="36" t="s">
        <v>180</v>
      </c>
      <c r="C1887" s="37">
        <v>9.967E9</v>
      </c>
      <c r="D1887" s="36" t="s">
        <v>199</v>
      </c>
      <c r="E1887" s="31" t="s">
        <v>87</v>
      </c>
      <c r="F1887" s="37">
        <v>1.0539E10</v>
      </c>
    </row>
    <row r="1888" ht="15.75" customHeight="1">
      <c r="A1888" s="36" t="str">
        <f t="shared" si="1"/>
        <v>Turkey-Europe2008</v>
      </c>
      <c r="B1888" s="36" t="s">
        <v>180</v>
      </c>
      <c r="C1888" s="37">
        <v>2.6446E10</v>
      </c>
      <c r="D1888" s="36" t="s">
        <v>225</v>
      </c>
      <c r="E1888" s="31" t="s">
        <v>87</v>
      </c>
      <c r="F1888" s="37">
        <v>4.509E9</v>
      </c>
    </row>
    <row r="1889" ht="15.75" customHeight="1">
      <c r="A1889" s="36" t="str">
        <f t="shared" si="1"/>
        <v>Kosovo-Europe2008</v>
      </c>
      <c r="B1889" s="36" t="s">
        <v>180</v>
      </c>
      <c r="C1889" s="36"/>
      <c r="D1889" s="36" t="s">
        <v>202</v>
      </c>
      <c r="E1889" s="31" t="s">
        <v>87</v>
      </c>
      <c r="F1889" s="36"/>
    </row>
    <row r="1890" ht="15.75" customHeight="1">
      <c r="A1890" s="36" t="str">
        <f t="shared" si="1"/>
        <v>Isle of Man-Europe2009</v>
      </c>
      <c r="B1890" s="36" t="s">
        <v>180</v>
      </c>
      <c r="C1890" s="36"/>
      <c r="D1890" s="36" t="s">
        <v>200</v>
      </c>
      <c r="E1890" s="31" t="s">
        <v>88</v>
      </c>
      <c r="F1890" s="36"/>
    </row>
    <row r="1891" ht="15.75" customHeight="1">
      <c r="A1891" s="36" t="str">
        <f t="shared" si="1"/>
        <v>Monaco-Europe2009</v>
      </c>
      <c r="B1891" s="36" t="s">
        <v>180</v>
      </c>
      <c r="C1891" s="36"/>
      <c r="D1891" s="36" t="s">
        <v>209</v>
      </c>
      <c r="E1891" s="31" t="s">
        <v>88</v>
      </c>
      <c r="F1891" s="36"/>
    </row>
    <row r="1892" ht="15.75" customHeight="1">
      <c r="A1892" s="36" t="str">
        <f t="shared" si="1"/>
        <v>Faeroe Islands-Europe2009</v>
      </c>
      <c r="B1892" s="36" t="s">
        <v>180</v>
      </c>
      <c r="C1892" s="36"/>
      <c r="D1892" s="36" t="s">
        <v>192</v>
      </c>
      <c r="E1892" s="31" t="s">
        <v>88</v>
      </c>
      <c r="F1892" s="36"/>
    </row>
    <row r="1893" ht="15.75" customHeight="1">
      <c r="A1893" s="36" t="str">
        <f t="shared" si="1"/>
        <v>Germany-Europe2009</v>
      </c>
      <c r="B1893" s="36" t="s">
        <v>180</v>
      </c>
      <c r="C1893" s="37">
        <v>4.7466E10</v>
      </c>
      <c r="D1893" s="36" t="s">
        <v>195</v>
      </c>
      <c r="E1893" s="31" t="s">
        <v>88</v>
      </c>
      <c r="F1893" s="37">
        <v>9.3112E10</v>
      </c>
    </row>
    <row r="1894" ht="15.75" customHeight="1">
      <c r="A1894" s="36" t="str">
        <f t="shared" si="1"/>
        <v>Bosnia and Herzegovina-Europe2009</v>
      </c>
      <c r="B1894" s="36" t="s">
        <v>180</v>
      </c>
      <c r="C1894" s="37">
        <v>7.53E8</v>
      </c>
      <c r="D1894" s="36" t="s">
        <v>185</v>
      </c>
      <c r="E1894" s="31" t="s">
        <v>88</v>
      </c>
      <c r="F1894" s="37">
        <v>2.85E8</v>
      </c>
    </row>
    <row r="1895" ht="15.75" customHeight="1">
      <c r="A1895" s="36" t="str">
        <f t="shared" si="1"/>
        <v>Portugal-Europe2009</v>
      </c>
      <c r="B1895" s="36" t="s">
        <v>180</v>
      </c>
      <c r="C1895" s="37">
        <v>1.2315E10</v>
      </c>
      <c r="D1895" s="36" t="s">
        <v>215</v>
      </c>
      <c r="E1895" s="31" t="s">
        <v>88</v>
      </c>
      <c r="F1895" s="37">
        <v>4.604E9</v>
      </c>
    </row>
    <row r="1896" ht="15.75" customHeight="1">
      <c r="A1896" s="36" t="str">
        <f t="shared" si="1"/>
        <v>Austria-Europe2009</v>
      </c>
      <c r="B1896" s="36" t="s">
        <v>180</v>
      </c>
      <c r="C1896" s="37">
        <v>2.122E10</v>
      </c>
      <c r="D1896" s="36" t="s">
        <v>182</v>
      </c>
      <c r="E1896" s="31" t="s">
        <v>88</v>
      </c>
      <c r="F1896" s="37">
        <v>1.2767E10</v>
      </c>
    </row>
    <row r="1897" ht="15.75" customHeight="1">
      <c r="A1897" s="36" t="str">
        <f t="shared" si="1"/>
        <v>Andorra-Europe2009</v>
      </c>
      <c r="B1897" s="36" t="s">
        <v>180</v>
      </c>
      <c r="C1897" s="36"/>
      <c r="D1897" s="36" t="s">
        <v>181</v>
      </c>
      <c r="E1897" s="31" t="s">
        <v>88</v>
      </c>
      <c r="F1897" s="36"/>
    </row>
    <row r="1898" ht="15.75" customHeight="1">
      <c r="A1898" s="36" t="str">
        <f t="shared" si="1"/>
        <v>Latvia-Europe2009</v>
      </c>
      <c r="B1898" s="36" t="s">
        <v>180</v>
      </c>
      <c r="C1898" s="37">
        <v>1.013E9</v>
      </c>
      <c r="D1898" s="36" t="s">
        <v>203</v>
      </c>
      <c r="E1898" s="31" t="s">
        <v>88</v>
      </c>
      <c r="F1898" s="37">
        <v>9.06E8</v>
      </c>
    </row>
    <row r="1899" ht="15.75" customHeight="1">
      <c r="A1899" s="36" t="str">
        <f t="shared" si="1"/>
        <v>Hungary-Europe2009</v>
      </c>
      <c r="B1899" s="36" t="s">
        <v>180</v>
      </c>
      <c r="C1899" s="37">
        <v>6.74E9</v>
      </c>
      <c r="D1899" s="36" t="s">
        <v>197</v>
      </c>
      <c r="E1899" s="31" t="s">
        <v>88</v>
      </c>
      <c r="F1899" s="37">
        <v>3.233E9</v>
      </c>
    </row>
    <row r="1900" ht="15.75" customHeight="1">
      <c r="A1900" s="36" t="str">
        <f t="shared" si="1"/>
        <v>Serbia-Europe2009</v>
      </c>
      <c r="B1900" s="36" t="s">
        <v>180</v>
      </c>
      <c r="C1900" s="37">
        <v>9.89E8</v>
      </c>
      <c r="D1900" s="36" t="s">
        <v>219</v>
      </c>
      <c r="E1900" s="31" t="s">
        <v>88</v>
      </c>
      <c r="F1900" s="37">
        <v>1.107E9</v>
      </c>
    </row>
    <row r="1901" ht="15.75" customHeight="1">
      <c r="A1901" s="36" t="str">
        <f t="shared" si="1"/>
        <v>Croatia-Europe2009</v>
      </c>
      <c r="B1901" s="36" t="s">
        <v>180</v>
      </c>
      <c r="C1901" s="37">
        <v>9.308E9</v>
      </c>
      <c r="D1901" s="36" t="s">
        <v>187</v>
      </c>
      <c r="E1901" s="31" t="s">
        <v>88</v>
      </c>
      <c r="F1901" s="37">
        <v>1.041E9</v>
      </c>
    </row>
    <row r="1902" ht="15.75" customHeight="1">
      <c r="A1902" s="36" t="str">
        <f t="shared" si="1"/>
        <v>Malta-Europe2009</v>
      </c>
      <c r="B1902" s="36" t="s">
        <v>180</v>
      </c>
      <c r="C1902" s="37">
        <v>1.117E9</v>
      </c>
      <c r="D1902" s="36" t="s">
        <v>207</v>
      </c>
      <c r="E1902" s="31" t="s">
        <v>88</v>
      </c>
      <c r="F1902" s="37">
        <v>3.62E8</v>
      </c>
    </row>
    <row r="1903" ht="15.75" customHeight="1">
      <c r="A1903" s="36" t="str">
        <f t="shared" si="1"/>
        <v>Italy-Europe2009</v>
      </c>
      <c r="B1903" s="36" t="s">
        <v>180</v>
      </c>
      <c r="C1903" s="37">
        <v>4.1938E10</v>
      </c>
      <c r="D1903" s="36" t="s">
        <v>201</v>
      </c>
      <c r="E1903" s="31" t="s">
        <v>88</v>
      </c>
      <c r="F1903" s="37">
        <v>3.4399E10</v>
      </c>
    </row>
    <row r="1904" ht="15.75" customHeight="1">
      <c r="A1904" s="36" t="str">
        <f t="shared" si="1"/>
        <v>Switzerland-Europe2009</v>
      </c>
      <c r="B1904" s="36" t="s">
        <v>180</v>
      </c>
      <c r="C1904" s="37">
        <v>1.6665E10</v>
      </c>
      <c r="D1904" s="36" t="s">
        <v>224</v>
      </c>
      <c r="E1904" s="31" t="s">
        <v>88</v>
      </c>
      <c r="F1904" s="37">
        <v>1.3058E10</v>
      </c>
    </row>
    <row r="1905" ht="15.75" customHeight="1">
      <c r="A1905" s="36" t="str">
        <f t="shared" si="1"/>
        <v>Ukraine-Europe2009</v>
      </c>
      <c r="B1905" s="36" t="s">
        <v>180</v>
      </c>
      <c r="C1905" s="37">
        <v>4.349E9</v>
      </c>
      <c r="D1905" s="36" t="s">
        <v>226</v>
      </c>
      <c r="E1905" s="31" t="s">
        <v>88</v>
      </c>
      <c r="F1905" s="37">
        <v>3.751E9</v>
      </c>
    </row>
    <row r="1906" ht="15.75" customHeight="1">
      <c r="A1906" s="36" t="str">
        <f t="shared" si="1"/>
        <v>Belarus-Europe2009</v>
      </c>
      <c r="B1906" s="36" t="s">
        <v>180</v>
      </c>
      <c r="C1906" s="37">
        <v>5.63E8</v>
      </c>
      <c r="D1906" s="36" t="s">
        <v>183</v>
      </c>
      <c r="E1906" s="31" t="s">
        <v>88</v>
      </c>
      <c r="F1906" s="37">
        <v>7.52E8</v>
      </c>
    </row>
    <row r="1907" ht="15.75" customHeight="1">
      <c r="A1907" s="36" t="str">
        <f t="shared" si="1"/>
        <v>Romania-Europe2009</v>
      </c>
      <c r="B1907" s="36" t="s">
        <v>180</v>
      </c>
      <c r="C1907" s="37">
        <v>1.687E9</v>
      </c>
      <c r="D1907" s="36" t="s">
        <v>216</v>
      </c>
      <c r="E1907" s="31" t="s">
        <v>88</v>
      </c>
      <c r="F1907" s="37">
        <v>1.769E9</v>
      </c>
    </row>
    <row r="1908" ht="15.75" customHeight="1">
      <c r="A1908" s="36" t="str">
        <f t="shared" si="1"/>
        <v>Bulgaria-Europe2009</v>
      </c>
      <c r="B1908" s="36" t="s">
        <v>180</v>
      </c>
      <c r="C1908" s="37">
        <v>4.273E9</v>
      </c>
      <c r="D1908" s="36" t="s">
        <v>186</v>
      </c>
      <c r="E1908" s="31" t="s">
        <v>88</v>
      </c>
      <c r="F1908" s="37">
        <v>1.955E9</v>
      </c>
    </row>
    <row r="1909" ht="15.75" customHeight="1">
      <c r="A1909" s="36" t="str">
        <f t="shared" si="1"/>
        <v>Slovakia-Europe2009</v>
      </c>
      <c r="B1909" s="36" t="s">
        <v>180</v>
      </c>
      <c r="C1909" s="37">
        <v>2.539E9</v>
      </c>
      <c r="D1909" s="36" t="s">
        <v>220</v>
      </c>
      <c r="E1909" s="31" t="s">
        <v>88</v>
      </c>
      <c r="F1909" s="37">
        <v>2.249E9</v>
      </c>
    </row>
    <row r="1910" ht="15.75" customHeight="1">
      <c r="A1910" s="36" t="str">
        <f t="shared" si="1"/>
        <v>North Macedonia-Europe2009</v>
      </c>
      <c r="B1910" s="36" t="s">
        <v>180</v>
      </c>
      <c r="C1910" s="37">
        <v>2.32E8</v>
      </c>
      <c r="D1910" s="36" t="s">
        <v>212</v>
      </c>
      <c r="E1910" s="31" t="s">
        <v>88</v>
      </c>
      <c r="F1910" s="37">
        <v>1.5E8</v>
      </c>
    </row>
    <row r="1911" ht="15.75" customHeight="1">
      <c r="A1911" s="36" t="str">
        <f t="shared" si="1"/>
        <v>Poland-Europe2009</v>
      </c>
      <c r="B1911" s="36" t="s">
        <v>180</v>
      </c>
      <c r="C1911" s="37">
        <v>9.843E9</v>
      </c>
      <c r="D1911" s="36" t="s">
        <v>214</v>
      </c>
      <c r="E1911" s="31" t="s">
        <v>88</v>
      </c>
      <c r="F1911" s="37">
        <v>7.888E9</v>
      </c>
    </row>
    <row r="1912" ht="15.75" customHeight="1">
      <c r="A1912" s="36" t="str">
        <f t="shared" si="1"/>
        <v>Czech Republic-Europe2009</v>
      </c>
      <c r="B1912" s="36" t="s">
        <v>180</v>
      </c>
      <c r="C1912" s="37">
        <v>7.936E9</v>
      </c>
      <c r="D1912" s="36" t="s">
        <v>189</v>
      </c>
      <c r="E1912" s="31" t="s">
        <v>88</v>
      </c>
      <c r="F1912" s="37">
        <v>4.158E9</v>
      </c>
    </row>
    <row r="1913" ht="15.75" customHeight="1">
      <c r="A1913" s="36" t="str">
        <f t="shared" si="1"/>
        <v>Slovenia-Europe2009</v>
      </c>
      <c r="B1913" s="36" t="s">
        <v>180</v>
      </c>
      <c r="C1913" s="37">
        <v>2.735E9</v>
      </c>
      <c r="D1913" s="36" t="s">
        <v>221</v>
      </c>
      <c r="E1913" s="31" t="s">
        <v>88</v>
      </c>
      <c r="F1913" s="37">
        <v>1.456E9</v>
      </c>
    </row>
    <row r="1914" ht="15.75" customHeight="1">
      <c r="A1914" s="36" t="str">
        <f t="shared" si="1"/>
        <v>Denmark-Europe2009</v>
      </c>
      <c r="B1914" s="36" t="s">
        <v>180</v>
      </c>
      <c r="C1914" s="37">
        <v>5.617E9</v>
      </c>
      <c r="D1914" s="36" t="s">
        <v>190</v>
      </c>
      <c r="E1914" s="31" t="s">
        <v>88</v>
      </c>
      <c r="F1914" s="37">
        <v>8.968E9</v>
      </c>
    </row>
    <row r="1915" ht="15.75" customHeight="1">
      <c r="A1915" s="36" t="str">
        <f t="shared" si="1"/>
        <v>Finland-Europe2009</v>
      </c>
      <c r="B1915" s="36" t="s">
        <v>180</v>
      </c>
      <c r="C1915" s="37">
        <v>4.104E9</v>
      </c>
      <c r="D1915" s="36" t="s">
        <v>193</v>
      </c>
      <c r="E1915" s="31" t="s">
        <v>88</v>
      </c>
      <c r="F1915" s="37">
        <v>5.226E9</v>
      </c>
    </row>
    <row r="1916" ht="15.75" customHeight="1">
      <c r="A1916" s="36" t="str">
        <f t="shared" si="1"/>
        <v>Greece-Europe2009</v>
      </c>
      <c r="B1916" s="36" t="s">
        <v>180</v>
      </c>
      <c r="C1916" s="37">
        <v>1.4796E10</v>
      </c>
      <c r="D1916" s="36" t="s">
        <v>196</v>
      </c>
      <c r="E1916" s="31" t="s">
        <v>88</v>
      </c>
      <c r="F1916" s="37">
        <v>3.401E9</v>
      </c>
    </row>
    <row r="1917" ht="15.75" customHeight="1">
      <c r="A1917" s="36" t="str">
        <f t="shared" si="1"/>
        <v>Luxembourg-Europe2009</v>
      </c>
      <c r="B1917" s="36" t="s">
        <v>180</v>
      </c>
      <c r="C1917" s="37">
        <v>4.148E9</v>
      </c>
      <c r="D1917" s="36" t="s">
        <v>206</v>
      </c>
      <c r="E1917" s="31" t="s">
        <v>88</v>
      </c>
      <c r="F1917" s="37">
        <v>3.612E9</v>
      </c>
    </row>
    <row r="1918" ht="15.75" customHeight="1">
      <c r="A1918" s="36" t="str">
        <f t="shared" si="1"/>
        <v>Netherlands-Europe2009</v>
      </c>
      <c r="B1918" s="36" t="s">
        <v>180</v>
      </c>
      <c r="C1918" s="37">
        <v>1.7868E10</v>
      </c>
      <c r="D1918" s="36" t="s">
        <v>211</v>
      </c>
      <c r="E1918" s="31" t="s">
        <v>88</v>
      </c>
      <c r="F1918" s="37">
        <v>2.108E10</v>
      </c>
    </row>
    <row r="1919" ht="15.75" customHeight="1">
      <c r="A1919" s="36" t="str">
        <f t="shared" si="1"/>
        <v>Spain-Europe2009</v>
      </c>
      <c r="B1919" s="36" t="s">
        <v>180</v>
      </c>
      <c r="C1919" s="37">
        <v>5.9743E10</v>
      </c>
      <c r="D1919" s="36" t="s">
        <v>222</v>
      </c>
      <c r="E1919" s="31" t="s">
        <v>88</v>
      </c>
      <c r="F1919" s="37">
        <v>2.2787E10</v>
      </c>
    </row>
    <row r="1920" ht="15.75" customHeight="1">
      <c r="A1920" s="36" t="str">
        <f t="shared" si="1"/>
        <v>Liechtenstein-Europe2009</v>
      </c>
      <c r="B1920" s="36" t="s">
        <v>180</v>
      </c>
      <c r="C1920" s="36"/>
      <c r="D1920" s="36" t="s">
        <v>204</v>
      </c>
      <c r="E1920" s="31" t="s">
        <v>88</v>
      </c>
      <c r="F1920" s="36"/>
    </row>
    <row r="1921" ht="15.75" customHeight="1">
      <c r="A1921" s="36" t="str">
        <f t="shared" si="1"/>
        <v>San Marino-Europe2009</v>
      </c>
      <c r="B1921" s="36" t="s">
        <v>180</v>
      </c>
      <c r="C1921" s="36"/>
      <c r="D1921" s="36" t="s">
        <v>218</v>
      </c>
      <c r="E1921" s="31" t="s">
        <v>88</v>
      </c>
      <c r="F1921" s="36"/>
    </row>
    <row r="1922" ht="15.75" customHeight="1">
      <c r="A1922" s="36" t="str">
        <f t="shared" si="1"/>
        <v>Russia-Europe2009</v>
      </c>
      <c r="B1922" s="36" t="s">
        <v>180</v>
      </c>
      <c r="C1922" s="37">
        <v>1.2369E10</v>
      </c>
      <c r="D1922" s="36" t="s">
        <v>217</v>
      </c>
      <c r="E1922" s="31" t="s">
        <v>88</v>
      </c>
      <c r="F1922" s="37">
        <v>2.3785E10</v>
      </c>
    </row>
    <row r="1923" ht="15.75" customHeight="1">
      <c r="A1923" s="36" t="str">
        <f t="shared" si="1"/>
        <v>Moldova-Europe2009</v>
      </c>
      <c r="B1923" s="36" t="s">
        <v>180</v>
      </c>
      <c r="C1923" s="37">
        <v>2.4E8</v>
      </c>
      <c r="D1923" s="36" t="s">
        <v>208</v>
      </c>
      <c r="E1923" s="31" t="s">
        <v>88</v>
      </c>
      <c r="F1923" s="37">
        <v>3.07E8</v>
      </c>
    </row>
    <row r="1924" ht="15.75" customHeight="1">
      <c r="A1924" s="36" t="str">
        <f t="shared" si="1"/>
        <v>Lithuania-Europe2009</v>
      </c>
      <c r="B1924" s="36" t="s">
        <v>180</v>
      </c>
      <c r="C1924" s="37">
        <v>1.063E9</v>
      </c>
      <c r="D1924" s="36" t="s">
        <v>205</v>
      </c>
      <c r="E1924" s="31" t="s">
        <v>88</v>
      </c>
      <c r="F1924" s="37">
        <v>1.17E9</v>
      </c>
    </row>
    <row r="1925" ht="15.75" customHeight="1">
      <c r="A1925" s="36" t="str">
        <f t="shared" si="1"/>
        <v>Estonia-Europe2009</v>
      </c>
      <c r="B1925" s="36" t="s">
        <v>180</v>
      </c>
      <c r="C1925" s="37">
        <v>1.445E9</v>
      </c>
      <c r="D1925" s="36" t="s">
        <v>191</v>
      </c>
      <c r="E1925" s="31" t="s">
        <v>88</v>
      </c>
      <c r="F1925" s="37">
        <v>6.96E8</v>
      </c>
    </row>
    <row r="1926" ht="15.75" customHeight="1">
      <c r="A1926" s="36" t="str">
        <f t="shared" si="1"/>
        <v>Montenegro-Europe2009</v>
      </c>
      <c r="B1926" s="36" t="s">
        <v>180</v>
      </c>
      <c r="C1926" s="37">
        <v>7.92E8</v>
      </c>
      <c r="D1926" s="36" t="s">
        <v>210</v>
      </c>
      <c r="E1926" s="31" t="s">
        <v>88</v>
      </c>
      <c r="F1926" s="37">
        <v>7.6E7</v>
      </c>
    </row>
    <row r="1927" ht="15.75" customHeight="1">
      <c r="A1927" s="36" t="str">
        <f t="shared" si="1"/>
        <v>Cyprus-Europe2009</v>
      </c>
      <c r="B1927" s="36" t="s">
        <v>180</v>
      </c>
      <c r="C1927" s="37">
        <v>2.474E9</v>
      </c>
      <c r="D1927" s="36" t="s">
        <v>188</v>
      </c>
      <c r="E1927" s="31" t="s">
        <v>88</v>
      </c>
      <c r="F1927" s="37">
        <v>1.638E9</v>
      </c>
    </row>
    <row r="1928" ht="15.75" customHeight="1">
      <c r="A1928" s="36" t="str">
        <f t="shared" si="1"/>
        <v>Belgium-Europe2009</v>
      </c>
      <c r="B1928" s="36" t="s">
        <v>180</v>
      </c>
      <c r="C1928" s="37">
        <v>1.15E10</v>
      </c>
      <c r="D1928" s="36" t="s">
        <v>184</v>
      </c>
      <c r="E1928" s="31" t="s">
        <v>88</v>
      </c>
      <c r="F1928" s="37">
        <v>2.2292E10</v>
      </c>
    </row>
    <row r="1929" ht="15.75" customHeight="1">
      <c r="A1929" s="36" t="str">
        <f t="shared" si="1"/>
        <v>Sweden-Europe2009</v>
      </c>
      <c r="B1929" s="36" t="s">
        <v>180</v>
      </c>
      <c r="C1929" s="37">
        <v>1.01E10</v>
      </c>
      <c r="D1929" s="36" t="s">
        <v>223</v>
      </c>
      <c r="E1929" s="31" t="s">
        <v>88</v>
      </c>
      <c r="F1929" s="37">
        <v>1.2791E10</v>
      </c>
    </row>
    <row r="1930" ht="15.75" customHeight="1">
      <c r="A1930" s="36" t="str">
        <f t="shared" si="1"/>
        <v>Albania-Europe2009</v>
      </c>
      <c r="B1930" s="36" t="s">
        <v>180</v>
      </c>
      <c r="C1930" s="37">
        <v>2.014E9</v>
      </c>
      <c r="D1930" s="36" t="s">
        <v>179</v>
      </c>
      <c r="E1930" s="31" t="s">
        <v>88</v>
      </c>
      <c r="F1930" s="37">
        <v>1.693E9</v>
      </c>
    </row>
    <row r="1931" ht="15.75" customHeight="1">
      <c r="A1931" s="36" t="str">
        <f t="shared" si="1"/>
        <v>United Kingdom-Europe2009</v>
      </c>
      <c r="B1931" s="36" t="s">
        <v>180</v>
      </c>
      <c r="C1931" s="37">
        <v>3.8564E10</v>
      </c>
      <c r="D1931" s="36" t="s">
        <v>227</v>
      </c>
      <c r="E1931" s="31" t="s">
        <v>88</v>
      </c>
      <c r="F1931" s="37">
        <v>6.1133E10</v>
      </c>
    </row>
    <row r="1932" ht="15.75" customHeight="1">
      <c r="A1932" s="36" t="str">
        <f t="shared" si="1"/>
        <v>France-Europe2009</v>
      </c>
      <c r="B1932" s="36" t="s">
        <v>180</v>
      </c>
      <c r="C1932" s="37">
        <v>5.8857E10</v>
      </c>
      <c r="D1932" s="36" t="s">
        <v>194</v>
      </c>
      <c r="E1932" s="31" t="s">
        <v>88</v>
      </c>
      <c r="F1932" s="37">
        <v>4.5806E10</v>
      </c>
    </row>
    <row r="1933" ht="15.75" customHeight="1">
      <c r="A1933" s="36" t="str">
        <f t="shared" si="1"/>
        <v>Norway-Europe2009</v>
      </c>
      <c r="B1933" s="36" t="s">
        <v>180</v>
      </c>
      <c r="C1933" s="37">
        <v>4.949E9</v>
      </c>
      <c r="D1933" s="36" t="s">
        <v>213</v>
      </c>
      <c r="E1933" s="31" t="s">
        <v>88</v>
      </c>
      <c r="F1933" s="37">
        <v>1.3221E10</v>
      </c>
    </row>
    <row r="1934" ht="15.75" customHeight="1">
      <c r="A1934" s="36" t="str">
        <f t="shared" si="1"/>
        <v>Iceland-Europe2009</v>
      </c>
      <c r="B1934" s="36" t="s">
        <v>180</v>
      </c>
      <c r="C1934" s="37">
        <v>5.5E8</v>
      </c>
      <c r="D1934" s="36" t="s">
        <v>198</v>
      </c>
      <c r="E1934" s="31" t="s">
        <v>88</v>
      </c>
      <c r="F1934" s="37">
        <v>5.34E8</v>
      </c>
    </row>
    <row r="1935" ht="15.75" customHeight="1">
      <c r="A1935" s="36" t="str">
        <f t="shared" si="1"/>
        <v>Ireland-Europe2009</v>
      </c>
      <c r="B1935" s="36" t="s">
        <v>180</v>
      </c>
      <c r="C1935" s="37">
        <v>8.458E9</v>
      </c>
      <c r="D1935" s="36" t="s">
        <v>199</v>
      </c>
      <c r="E1935" s="31" t="s">
        <v>88</v>
      </c>
      <c r="F1935" s="37">
        <v>7.934E9</v>
      </c>
    </row>
    <row r="1936" ht="15.75" customHeight="1">
      <c r="A1936" s="36" t="str">
        <f t="shared" si="1"/>
        <v>Turkey-Europe2009</v>
      </c>
      <c r="B1936" s="36" t="s">
        <v>180</v>
      </c>
      <c r="C1936" s="37">
        <v>2.6331E10</v>
      </c>
      <c r="D1936" s="36" t="s">
        <v>225</v>
      </c>
      <c r="E1936" s="31" t="s">
        <v>88</v>
      </c>
      <c r="F1936" s="37">
        <v>5.061E9</v>
      </c>
    </row>
    <row r="1937" ht="15.75" customHeight="1">
      <c r="A1937" s="36" t="str">
        <f t="shared" si="1"/>
        <v>Kosovo-Europe2009</v>
      </c>
      <c r="B1937" s="36" t="s">
        <v>180</v>
      </c>
      <c r="C1937" s="36"/>
      <c r="D1937" s="36" t="s">
        <v>202</v>
      </c>
      <c r="E1937" s="31" t="s">
        <v>88</v>
      </c>
      <c r="F1937" s="36"/>
    </row>
    <row r="1938" ht="15.75" customHeight="1">
      <c r="A1938" s="36" t="str">
        <f t="shared" si="1"/>
        <v>Isle of Man-Europe2010</v>
      </c>
      <c r="B1938" s="36" t="s">
        <v>180</v>
      </c>
      <c r="C1938" s="36"/>
      <c r="D1938" s="36" t="s">
        <v>200</v>
      </c>
      <c r="E1938" s="31" t="s">
        <v>89</v>
      </c>
      <c r="F1938" s="36"/>
    </row>
    <row r="1939" ht="15.75" customHeight="1">
      <c r="A1939" s="36" t="str">
        <f t="shared" si="1"/>
        <v>Monaco-Europe2010</v>
      </c>
      <c r="B1939" s="36" t="s">
        <v>180</v>
      </c>
      <c r="C1939" s="36"/>
      <c r="D1939" s="36" t="s">
        <v>209</v>
      </c>
      <c r="E1939" s="31" t="s">
        <v>89</v>
      </c>
      <c r="F1939" s="36"/>
    </row>
    <row r="1940" ht="15.75" customHeight="1">
      <c r="A1940" s="36" t="str">
        <f t="shared" si="1"/>
        <v>Faeroe Islands-Europe2010</v>
      </c>
      <c r="B1940" s="36" t="s">
        <v>180</v>
      </c>
      <c r="C1940" s="36"/>
      <c r="D1940" s="36" t="s">
        <v>192</v>
      </c>
      <c r="E1940" s="31" t="s">
        <v>89</v>
      </c>
      <c r="F1940" s="36"/>
    </row>
    <row r="1941" ht="15.75" customHeight="1">
      <c r="A1941" s="36" t="str">
        <f t="shared" si="1"/>
        <v>Germany-Europe2010</v>
      </c>
      <c r="B1941" s="36" t="s">
        <v>180</v>
      </c>
      <c r="C1941" s="37">
        <v>4.9108E10</v>
      </c>
      <c r="D1941" s="36" t="s">
        <v>195</v>
      </c>
      <c r="E1941" s="31" t="s">
        <v>89</v>
      </c>
      <c r="F1941" s="37">
        <v>9.1166E10</v>
      </c>
    </row>
    <row r="1942" ht="15.75" customHeight="1">
      <c r="A1942" s="36" t="str">
        <f t="shared" si="1"/>
        <v>Latvia-Europe2010</v>
      </c>
      <c r="B1942" s="36" t="s">
        <v>180</v>
      </c>
      <c r="C1942" s="37">
        <v>9.63E8</v>
      </c>
      <c r="D1942" s="36" t="s">
        <v>203</v>
      </c>
      <c r="E1942" s="31" t="s">
        <v>89</v>
      </c>
      <c r="F1942" s="37">
        <v>7.71E8</v>
      </c>
    </row>
    <row r="1943" ht="15.75" customHeight="1">
      <c r="A1943" s="36" t="str">
        <f t="shared" si="1"/>
        <v>Serbia-Europe2010</v>
      </c>
      <c r="B1943" s="36" t="s">
        <v>180</v>
      </c>
      <c r="C1943" s="37">
        <v>9.51E8</v>
      </c>
      <c r="D1943" s="36" t="s">
        <v>219</v>
      </c>
      <c r="E1943" s="31" t="s">
        <v>89</v>
      </c>
      <c r="F1943" s="37">
        <v>1.106E9</v>
      </c>
    </row>
    <row r="1944" ht="15.75" customHeight="1">
      <c r="A1944" s="36" t="str">
        <f t="shared" si="1"/>
        <v>Hungary-Europe2010</v>
      </c>
      <c r="B1944" s="36" t="s">
        <v>180</v>
      </c>
      <c r="C1944" s="37">
        <v>6.338E9</v>
      </c>
      <c r="D1944" s="36" t="s">
        <v>197</v>
      </c>
      <c r="E1944" s="31" t="s">
        <v>89</v>
      </c>
      <c r="F1944" s="37">
        <v>2.879E9</v>
      </c>
    </row>
    <row r="1945" ht="15.75" customHeight="1">
      <c r="A1945" s="36" t="str">
        <f t="shared" si="1"/>
        <v>Bosnia and Herzegovina-Europe2010</v>
      </c>
      <c r="B1945" s="36" t="s">
        <v>180</v>
      </c>
      <c r="C1945" s="37">
        <v>6.62E8</v>
      </c>
      <c r="D1945" s="36" t="s">
        <v>185</v>
      </c>
      <c r="E1945" s="31" t="s">
        <v>89</v>
      </c>
      <c r="F1945" s="37">
        <v>2.47E8</v>
      </c>
    </row>
    <row r="1946" ht="15.75" customHeight="1">
      <c r="A1946" s="36" t="str">
        <f t="shared" si="1"/>
        <v>Austria-Europe2010</v>
      </c>
      <c r="B1946" s="36" t="s">
        <v>180</v>
      </c>
      <c r="C1946" s="37">
        <v>2.098E10</v>
      </c>
      <c r="D1946" s="36" t="s">
        <v>182</v>
      </c>
      <c r="E1946" s="31" t="s">
        <v>89</v>
      </c>
      <c r="F1946" s="37">
        <v>1.2213E10</v>
      </c>
    </row>
    <row r="1947" ht="15.75" customHeight="1">
      <c r="A1947" s="36" t="str">
        <f t="shared" si="1"/>
        <v>Malta-Europe2010</v>
      </c>
      <c r="B1947" s="36" t="s">
        <v>180</v>
      </c>
      <c r="C1947" s="37">
        <v>1.238E9</v>
      </c>
      <c r="D1947" s="36" t="s">
        <v>207</v>
      </c>
      <c r="E1947" s="31" t="s">
        <v>89</v>
      </c>
      <c r="F1947" s="37">
        <v>3.66E8</v>
      </c>
    </row>
    <row r="1948" ht="15.75" customHeight="1">
      <c r="A1948" s="36" t="str">
        <f t="shared" si="1"/>
        <v>Liechtenstein-Europe2010</v>
      </c>
      <c r="B1948" s="36" t="s">
        <v>180</v>
      </c>
      <c r="C1948" s="36"/>
      <c r="D1948" s="36" t="s">
        <v>204</v>
      </c>
      <c r="E1948" s="31" t="s">
        <v>89</v>
      </c>
      <c r="F1948" s="36"/>
    </row>
    <row r="1949" ht="15.75" customHeight="1">
      <c r="A1949" s="36" t="str">
        <f t="shared" si="1"/>
        <v>Italy-Europe2010</v>
      </c>
      <c r="B1949" s="36" t="s">
        <v>180</v>
      </c>
      <c r="C1949" s="37">
        <v>4.0058E10</v>
      </c>
      <c r="D1949" s="36" t="s">
        <v>201</v>
      </c>
      <c r="E1949" s="31" t="s">
        <v>89</v>
      </c>
      <c r="F1949" s="37">
        <v>3.3053E10</v>
      </c>
    </row>
    <row r="1950" ht="15.75" customHeight="1">
      <c r="A1950" s="36" t="str">
        <f t="shared" si="1"/>
        <v>Andorra-Europe2010</v>
      </c>
      <c r="B1950" s="36" t="s">
        <v>180</v>
      </c>
      <c r="C1950" s="36"/>
      <c r="D1950" s="36" t="s">
        <v>181</v>
      </c>
      <c r="E1950" s="31" t="s">
        <v>89</v>
      </c>
      <c r="F1950" s="36"/>
    </row>
    <row r="1951" ht="15.75" customHeight="1">
      <c r="A1951" s="36" t="str">
        <f t="shared" si="1"/>
        <v>Bulgaria-Europe2010</v>
      </c>
      <c r="B1951" s="36" t="s">
        <v>180</v>
      </c>
      <c r="C1951" s="37">
        <v>4.035E9</v>
      </c>
      <c r="D1951" s="36" t="s">
        <v>186</v>
      </c>
      <c r="E1951" s="31" t="s">
        <v>89</v>
      </c>
      <c r="F1951" s="37">
        <v>1.382E9</v>
      </c>
    </row>
    <row r="1952" ht="15.75" customHeight="1">
      <c r="A1952" s="36" t="str">
        <f t="shared" si="1"/>
        <v>Croatia-Europe2010</v>
      </c>
      <c r="B1952" s="36" t="s">
        <v>180</v>
      </c>
      <c r="C1952" s="37">
        <v>8.255E9</v>
      </c>
      <c r="D1952" s="36" t="s">
        <v>187</v>
      </c>
      <c r="E1952" s="31" t="s">
        <v>89</v>
      </c>
      <c r="F1952" s="37">
        <v>8.59E8</v>
      </c>
    </row>
    <row r="1953" ht="15.75" customHeight="1">
      <c r="A1953" s="36" t="str">
        <f t="shared" si="1"/>
        <v>Portugal-Europe2010</v>
      </c>
      <c r="B1953" s="36" t="s">
        <v>180</v>
      </c>
      <c r="C1953" s="37">
        <v>1.2969E10</v>
      </c>
      <c r="D1953" s="36" t="s">
        <v>215</v>
      </c>
      <c r="E1953" s="31" t="s">
        <v>89</v>
      </c>
      <c r="F1953" s="37">
        <v>4.691E9</v>
      </c>
    </row>
    <row r="1954" ht="15.75" customHeight="1">
      <c r="A1954" s="36" t="str">
        <f t="shared" si="1"/>
        <v>Greece-Europe2010</v>
      </c>
      <c r="B1954" s="36" t="s">
        <v>180</v>
      </c>
      <c r="C1954" s="37">
        <v>1.2579E10</v>
      </c>
      <c r="D1954" s="36" t="s">
        <v>196</v>
      </c>
      <c r="E1954" s="31" t="s">
        <v>89</v>
      </c>
      <c r="F1954" s="37">
        <v>2.874E9</v>
      </c>
    </row>
    <row r="1955" ht="15.75" customHeight="1">
      <c r="A1955" s="36" t="str">
        <f t="shared" si="1"/>
        <v>Spain-Europe2010</v>
      </c>
      <c r="B1955" s="36" t="s">
        <v>180</v>
      </c>
      <c r="C1955" s="37">
        <v>5.9042E10</v>
      </c>
      <c r="D1955" s="36" t="s">
        <v>222</v>
      </c>
      <c r="E1955" s="31" t="s">
        <v>89</v>
      </c>
      <c r="F1955" s="37">
        <v>2.2733E10</v>
      </c>
    </row>
    <row r="1956" ht="15.75" customHeight="1">
      <c r="A1956" s="36" t="str">
        <f t="shared" si="1"/>
        <v>Switzerland-Europe2010</v>
      </c>
      <c r="B1956" s="36" t="s">
        <v>180</v>
      </c>
      <c r="C1956" s="37">
        <v>1.7614E10</v>
      </c>
      <c r="D1956" s="36" t="s">
        <v>224</v>
      </c>
      <c r="E1956" s="31" t="s">
        <v>89</v>
      </c>
      <c r="F1956" s="37">
        <v>1.3528E10</v>
      </c>
    </row>
    <row r="1957" ht="15.75" customHeight="1">
      <c r="A1957" s="36" t="str">
        <f t="shared" si="1"/>
        <v>Ukraine-Europe2010</v>
      </c>
      <c r="B1957" s="36" t="s">
        <v>180</v>
      </c>
      <c r="C1957" s="37">
        <v>4.696E9</v>
      </c>
      <c r="D1957" s="36" t="s">
        <v>226</v>
      </c>
      <c r="E1957" s="31" t="s">
        <v>89</v>
      </c>
      <c r="F1957" s="37">
        <v>4.134E9</v>
      </c>
    </row>
    <row r="1958" ht="15.75" customHeight="1">
      <c r="A1958" s="36" t="str">
        <f t="shared" si="1"/>
        <v>Belarus-Europe2010</v>
      </c>
      <c r="B1958" s="36" t="s">
        <v>180</v>
      </c>
      <c r="C1958" s="37">
        <v>6.65E8</v>
      </c>
      <c r="D1958" s="36" t="s">
        <v>183</v>
      </c>
      <c r="E1958" s="31" t="s">
        <v>89</v>
      </c>
      <c r="F1958" s="37">
        <v>7.48E8</v>
      </c>
    </row>
    <row r="1959" ht="15.75" customHeight="1">
      <c r="A1959" s="36" t="str">
        <f t="shared" si="1"/>
        <v>Romania-Europe2010</v>
      </c>
      <c r="B1959" s="36" t="s">
        <v>180</v>
      </c>
      <c r="C1959" s="37">
        <v>1.631E9</v>
      </c>
      <c r="D1959" s="36" t="s">
        <v>216</v>
      </c>
      <c r="E1959" s="31" t="s">
        <v>89</v>
      </c>
      <c r="F1959" s="37">
        <v>1.896E9</v>
      </c>
    </row>
    <row r="1960" ht="15.75" customHeight="1">
      <c r="A1960" s="36" t="str">
        <f t="shared" si="1"/>
        <v>Slovakia-Europe2010</v>
      </c>
      <c r="B1960" s="36" t="s">
        <v>180</v>
      </c>
      <c r="C1960" s="37">
        <v>2.335E9</v>
      </c>
      <c r="D1960" s="36" t="s">
        <v>220</v>
      </c>
      <c r="E1960" s="31" t="s">
        <v>89</v>
      </c>
      <c r="F1960" s="37">
        <v>2.146E9</v>
      </c>
    </row>
    <row r="1961" ht="15.75" customHeight="1">
      <c r="A1961" s="36" t="str">
        <f t="shared" si="1"/>
        <v>Poland-Europe2010</v>
      </c>
      <c r="B1961" s="36" t="s">
        <v>180</v>
      </c>
      <c r="C1961" s="37">
        <v>9.986E9</v>
      </c>
      <c r="D1961" s="36" t="s">
        <v>214</v>
      </c>
      <c r="E1961" s="31" t="s">
        <v>89</v>
      </c>
      <c r="F1961" s="37">
        <v>9.1E9</v>
      </c>
    </row>
    <row r="1962" ht="15.75" customHeight="1">
      <c r="A1962" s="36" t="str">
        <f t="shared" si="1"/>
        <v>North Macedonia-Europe2010</v>
      </c>
      <c r="B1962" s="36" t="s">
        <v>180</v>
      </c>
      <c r="C1962" s="37">
        <v>2.09E8</v>
      </c>
      <c r="D1962" s="36" t="s">
        <v>212</v>
      </c>
      <c r="E1962" s="31" t="s">
        <v>89</v>
      </c>
      <c r="F1962" s="37">
        <v>1.41E8</v>
      </c>
    </row>
    <row r="1963" ht="15.75" customHeight="1">
      <c r="A1963" s="36" t="str">
        <f t="shared" si="1"/>
        <v>Czech Republic-Europe2010</v>
      </c>
      <c r="B1963" s="36" t="s">
        <v>180</v>
      </c>
      <c r="C1963" s="37">
        <v>8.017E9</v>
      </c>
      <c r="D1963" s="36" t="s">
        <v>189</v>
      </c>
      <c r="E1963" s="31" t="s">
        <v>89</v>
      </c>
      <c r="F1963" s="37">
        <v>4.166E9</v>
      </c>
    </row>
    <row r="1964" ht="15.75" customHeight="1">
      <c r="A1964" s="36" t="str">
        <f t="shared" si="1"/>
        <v>Slovenia-Europe2010</v>
      </c>
      <c r="B1964" s="36" t="s">
        <v>180</v>
      </c>
      <c r="C1964" s="37">
        <v>2.721E9</v>
      </c>
      <c r="D1964" s="36" t="s">
        <v>221</v>
      </c>
      <c r="E1964" s="31" t="s">
        <v>89</v>
      </c>
      <c r="F1964" s="37">
        <v>1.377E9</v>
      </c>
    </row>
    <row r="1965" ht="15.75" customHeight="1">
      <c r="A1965" s="36" t="str">
        <f t="shared" si="1"/>
        <v>Denmark-Europe2010</v>
      </c>
      <c r="B1965" s="36" t="s">
        <v>180</v>
      </c>
      <c r="C1965" s="37">
        <v>5.704E9</v>
      </c>
      <c r="D1965" s="36" t="s">
        <v>190</v>
      </c>
      <c r="E1965" s="31" t="s">
        <v>89</v>
      </c>
      <c r="F1965" s="37">
        <v>9.082E9</v>
      </c>
    </row>
    <row r="1966" ht="15.75" customHeight="1">
      <c r="A1966" s="36" t="str">
        <f t="shared" si="1"/>
        <v>Finland-Europe2010</v>
      </c>
      <c r="B1966" s="36" t="s">
        <v>180</v>
      </c>
      <c r="C1966" s="37">
        <v>4.51E9</v>
      </c>
      <c r="D1966" s="36" t="s">
        <v>193</v>
      </c>
      <c r="E1966" s="31" t="s">
        <v>89</v>
      </c>
      <c r="F1966" s="37">
        <v>5.267E9</v>
      </c>
    </row>
    <row r="1967" ht="15.75" customHeight="1">
      <c r="A1967" s="36" t="str">
        <f t="shared" si="1"/>
        <v>Netherlands-Europe2010</v>
      </c>
      <c r="B1967" s="36" t="s">
        <v>180</v>
      </c>
      <c r="C1967" s="37">
        <v>1.869E10</v>
      </c>
      <c r="D1967" s="36" t="s">
        <v>211</v>
      </c>
      <c r="E1967" s="31" t="s">
        <v>89</v>
      </c>
      <c r="F1967" s="37">
        <v>1.9772E10</v>
      </c>
    </row>
    <row r="1968" ht="15.75" customHeight="1">
      <c r="A1968" s="36" t="str">
        <f t="shared" si="1"/>
        <v>San Marino-Europe2010</v>
      </c>
      <c r="B1968" s="36" t="s">
        <v>180</v>
      </c>
      <c r="C1968" s="36"/>
      <c r="D1968" s="36" t="s">
        <v>218</v>
      </c>
      <c r="E1968" s="31" t="s">
        <v>89</v>
      </c>
      <c r="F1968" s="36"/>
    </row>
    <row r="1969" ht="15.75" customHeight="1">
      <c r="A1969" s="36" t="str">
        <f t="shared" si="1"/>
        <v>Moldova-Europe2010</v>
      </c>
      <c r="B1969" s="36" t="s">
        <v>180</v>
      </c>
      <c r="C1969" s="37">
        <v>2.32E8</v>
      </c>
      <c r="D1969" s="36" t="s">
        <v>208</v>
      </c>
      <c r="E1969" s="31" t="s">
        <v>89</v>
      </c>
      <c r="F1969" s="37">
        <v>3.24E8</v>
      </c>
    </row>
    <row r="1970" ht="15.75" customHeight="1">
      <c r="A1970" s="36" t="str">
        <f t="shared" si="1"/>
        <v>Lithuania-Europe2010</v>
      </c>
      <c r="B1970" s="36" t="s">
        <v>180</v>
      </c>
      <c r="C1970" s="37">
        <v>1.034E9</v>
      </c>
      <c r="D1970" s="36" t="s">
        <v>205</v>
      </c>
      <c r="E1970" s="31" t="s">
        <v>89</v>
      </c>
      <c r="F1970" s="37">
        <v>9.36E8</v>
      </c>
    </row>
    <row r="1971" ht="15.75" customHeight="1">
      <c r="A1971" s="36" t="str">
        <f t="shared" si="1"/>
        <v>Estonia-Europe2010</v>
      </c>
      <c r="B1971" s="36" t="s">
        <v>180</v>
      </c>
      <c r="C1971" s="37">
        <v>1.412E9</v>
      </c>
      <c r="D1971" s="36" t="s">
        <v>191</v>
      </c>
      <c r="E1971" s="31" t="s">
        <v>89</v>
      </c>
      <c r="F1971" s="37">
        <v>7.23E8</v>
      </c>
    </row>
    <row r="1972" ht="15.75" customHeight="1">
      <c r="A1972" s="36" t="str">
        <f t="shared" si="1"/>
        <v>Montenegro-Europe2010</v>
      </c>
      <c r="B1972" s="36" t="s">
        <v>180</v>
      </c>
      <c r="C1972" s="37">
        <v>7.65E8</v>
      </c>
      <c r="D1972" s="36" t="s">
        <v>210</v>
      </c>
      <c r="E1972" s="31" t="s">
        <v>89</v>
      </c>
      <c r="F1972" s="37">
        <v>7.2E7</v>
      </c>
    </row>
    <row r="1973" ht="15.75" customHeight="1">
      <c r="A1973" s="36" t="str">
        <f t="shared" si="1"/>
        <v>Cyprus-Europe2010</v>
      </c>
      <c r="B1973" s="36" t="s">
        <v>180</v>
      </c>
      <c r="C1973" s="37">
        <v>2.371E9</v>
      </c>
      <c r="D1973" s="36" t="s">
        <v>188</v>
      </c>
      <c r="E1973" s="31" t="s">
        <v>89</v>
      </c>
      <c r="F1973" s="37">
        <v>1.457E9</v>
      </c>
    </row>
    <row r="1974" ht="15.75" customHeight="1">
      <c r="A1974" s="36" t="str">
        <f t="shared" si="1"/>
        <v>Belgium-Europe2010</v>
      </c>
      <c r="B1974" s="36" t="s">
        <v>180</v>
      </c>
      <c r="C1974" s="37">
        <v>1.1624E10</v>
      </c>
      <c r="D1974" s="36" t="s">
        <v>184</v>
      </c>
      <c r="E1974" s="31" t="s">
        <v>89</v>
      </c>
      <c r="F1974" s="37">
        <v>2.0876E10</v>
      </c>
    </row>
    <row r="1975" ht="15.75" customHeight="1">
      <c r="A1975" s="36" t="str">
        <f t="shared" si="1"/>
        <v>Luxembourg-Europe2010</v>
      </c>
      <c r="B1975" s="36" t="s">
        <v>180</v>
      </c>
      <c r="C1975" s="37">
        <v>4.115E9</v>
      </c>
      <c r="D1975" s="36" t="s">
        <v>206</v>
      </c>
      <c r="E1975" s="31" t="s">
        <v>89</v>
      </c>
      <c r="F1975" s="37">
        <v>3.549E9</v>
      </c>
    </row>
    <row r="1976" ht="15.75" customHeight="1">
      <c r="A1976" s="36" t="str">
        <f t="shared" si="1"/>
        <v>Sweden-Europe2010</v>
      </c>
      <c r="B1976" s="36" t="s">
        <v>180</v>
      </c>
      <c r="C1976" s="37">
        <v>1.0991E10</v>
      </c>
      <c r="D1976" s="36" t="s">
        <v>223</v>
      </c>
      <c r="E1976" s="31" t="s">
        <v>89</v>
      </c>
      <c r="F1976" s="37">
        <v>1.4912E10</v>
      </c>
    </row>
    <row r="1977" ht="15.75" customHeight="1">
      <c r="A1977" s="36" t="str">
        <f t="shared" si="1"/>
        <v>Russia-Europe2010</v>
      </c>
      <c r="B1977" s="36" t="s">
        <v>180</v>
      </c>
      <c r="C1977" s="37">
        <v>1.3239E10</v>
      </c>
      <c r="D1977" s="36" t="s">
        <v>217</v>
      </c>
      <c r="E1977" s="31" t="s">
        <v>89</v>
      </c>
      <c r="F1977" s="37">
        <v>3.0169E10</v>
      </c>
    </row>
    <row r="1978" ht="15.75" customHeight="1">
      <c r="A1978" s="36" t="str">
        <f t="shared" si="1"/>
        <v>Albania-Europe2010</v>
      </c>
      <c r="B1978" s="36" t="s">
        <v>180</v>
      </c>
      <c r="C1978" s="37">
        <v>1.78E9</v>
      </c>
      <c r="D1978" s="36" t="s">
        <v>179</v>
      </c>
      <c r="E1978" s="31" t="s">
        <v>89</v>
      </c>
      <c r="F1978" s="37">
        <v>1.454E9</v>
      </c>
    </row>
    <row r="1979" ht="15.75" customHeight="1">
      <c r="A1979" s="36" t="str">
        <f t="shared" si="1"/>
        <v>France-Europe2010</v>
      </c>
      <c r="B1979" s="36" t="s">
        <v>180</v>
      </c>
      <c r="C1979" s="37">
        <v>5.6139E10</v>
      </c>
      <c r="D1979" s="36" t="s">
        <v>194</v>
      </c>
      <c r="E1979" s="31" t="s">
        <v>89</v>
      </c>
      <c r="F1979" s="37">
        <v>4.6157E10</v>
      </c>
    </row>
    <row r="1980" ht="15.75" customHeight="1">
      <c r="A1980" s="36" t="str">
        <f t="shared" si="1"/>
        <v>United Kingdom-Europe2010</v>
      </c>
      <c r="B1980" s="36" t="s">
        <v>180</v>
      </c>
      <c r="C1980" s="37">
        <v>4.0746E10</v>
      </c>
      <c r="D1980" s="36" t="s">
        <v>227</v>
      </c>
      <c r="E1980" s="31" t="s">
        <v>89</v>
      </c>
      <c r="F1980" s="37">
        <v>6.1368E10</v>
      </c>
    </row>
    <row r="1981" ht="15.75" customHeight="1">
      <c r="A1981" s="36" t="str">
        <f t="shared" si="1"/>
        <v>Norway-Europe2010</v>
      </c>
      <c r="B1981" s="36" t="s">
        <v>180</v>
      </c>
      <c r="C1981" s="37">
        <v>5.299E9</v>
      </c>
      <c r="D1981" s="36" t="s">
        <v>213</v>
      </c>
      <c r="E1981" s="31" t="s">
        <v>89</v>
      </c>
      <c r="F1981" s="37">
        <v>1.4658E10</v>
      </c>
    </row>
    <row r="1982" ht="15.75" customHeight="1">
      <c r="A1982" s="36" t="str">
        <f t="shared" si="1"/>
        <v>Iceland-Europe2010</v>
      </c>
      <c r="B1982" s="36" t="s">
        <v>180</v>
      </c>
      <c r="C1982" s="37">
        <v>5.62E8</v>
      </c>
      <c r="D1982" s="36" t="s">
        <v>198</v>
      </c>
      <c r="E1982" s="31" t="s">
        <v>89</v>
      </c>
      <c r="F1982" s="37">
        <v>5.99E8</v>
      </c>
    </row>
    <row r="1983" ht="15.75" customHeight="1">
      <c r="A1983" s="36" t="str">
        <f t="shared" si="1"/>
        <v>Ireland-Europe2010</v>
      </c>
      <c r="B1983" s="36" t="s">
        <v>180</v>
      </c>
      <c r="C1983" s="37">
        <v>8.187E9</v>
      </c>
      <c r="D1983" s="36" t="s">
        <v>199</v>
      </c>
      <c r="E1983" s="31" t="s">
        <v>89</v>
      </c>
      <c r="F1983" s="37">
        <v>7.178E9</v>
      </c>
    </row>
    <row r="1984" ht="15.75" customHeight="1">
      <c r="A1984" s="36" t="str">
        <f t="shared" si="1"/>
        <v>Turkey-Europe2010</v>
      </c>
      <c r="B1984" s="36" t="s">
        <v>180</v>
      </c>
      <c r="C1984" s="37">
        <v>2.6318E10</v>
      </c>
      <c r="D1984" s="36" t="s">
        <v>225</v>
      </c>
      <c r="E1984" s="31" t="s">
        <v>89</v>
      </c>
      <c r="F1984" s="37">
        <v>5.817E9</v>
      </c>
    </row>
    <row r="1985" ht="15.75" customHeight="1">
      <c r="A1985" s="36" t="str">
        <f t="shared" si="1"/>
        <v>Kosovo-Europe2010</v>
      </c>
      <c r="B1985" s="36" t="s">
        <v>180</v>
      </c>
      <c r="C1985" s="36"/>
      <c r="D1985" s="36" t="s">
        <v>202</v>
      </c>
      <c r="E1985" s="31" t="s">
        <v>89</v>
      </c>
      <c r="F1985" s="36"/>
    </row>
    <row r="1986" ht="15.75" customHeight="1">
      <c r="A1986" s="36" t="str">
        <f t="shared" si="1"/>
        <v>Isle of Man-Europe2011</v>
      </c>
      <c r="B1986" s="36" t="s">
        <v>180</v>
      </c>
      <c r="C1986" s="36"/>
      <c r="D1986" s="36" t="s">
        <v>200</v>
      </c>
      <c r="E1986" s="31" t="s">
        <v>90</v>
      </c>
      <c r="F1986" s="36"/>
    </row>
    <row r="1987" ht="15.75" customHeight="1">
      <c r="A1987" s="36" t="str">
        <f t="shared" si="1"/>
        <v>Andorra-Europe2011</v>
      </c>
      <c r="B1987" s="36" t="s">
        <v>180</v>
      </c>
      <c r="C1987" s="36"/>
      <c r="D1987" s="36" t="s">
        <v>181</v>
      </c>
      <c r="E1987" s="31" t="s">
        <v>90</v>
      </c>
      <c r="F1987" s="36"/>
    </row>
    <row r="1988" ht="15.75" customHeight="1">
      <c r="A1988" s="36" t="str">
        <f t="shared" si="1"/>
        <v>Monaco-Europe2011</v>
      </c>
      <c r="B1988" s="36" t="s">
        <v>180</v>
      </c>
      <c r="C1988" s="36"/>
      <c r="D1988" s="36" t="s">
        <v>209</v>
      </c>
      <c r="E1988" s="31" t="s">
        <v>90</v>
      </c>
      <c r="F1988" s="36"/>
    </row>
    <row r="1989" ht="15.75" customHeight="1">
      <c r="A1989" s="36" t="str">
        <f t="shared" si="1"/>
        <v>Germany-Europe2011</v>
      </c>
      <c r="B1989" s="36" t="s">
        <v>180</v>
      </c>
      <c r="C1989" s="37">
        <v>5.3399E10</v>
      </c>
      <c r="D1989" s="36" t="s">
        <v>195</v>
      </c>
      <c r="E1989" s="31" t="s">
        <v>90</v>
      </c>
      <c r="F1989" s="36"/>
    </row>
    <row r="1990" ht="15.75" customHeight="1">
      <c r="A1990" s="36" t="str">
        <f t="shared" si="1"/>
        <v>Latvia-Europe2011</v>
      </c>
      <c r="B1990" s="36" t="s">
        <v>180</v>
      </c>
      <c r="C1990" s="37">
        <v>1.102E9</v>
      </c>
      <c r="D1990" s="36" t="s">
        <v>203</v>
      </c>
      <c r="E1990" s="31" t="s">
        <v>90</v>
      </c>
      <c r="F1990" s="37">
        <v>9.2E8</v>
      </c>
    </row>
    <row r="1991" ht="15.75" customHeight="1">
      <c r="A1991" s="36" t="str">
        <f t="shared" si="1"/>
        <v>Hungary-Europe2011</v>
      </c>
      <c r="B1991" s="36" t="s">
        <v>180</v>
      </c>
      <c r="C1991" s="37">
        <v>6.929E9</v>
      </c>
      <c r="D1991" s="36" t="s">
        <v>197</v>
      </c>
      <c r="E1991" s="31" t="s">
        <v>90</v>
      </c>
      <c r="F1991" s="37">
        <v>3.028E9</v>
      </c>
    </row>
    <row r="1992" ht="15.75" customHeight="1">
      <c r="A1992" s="36" t="str">
        <f t="shared" si="1"/>
        <v>Serbia-Europe2011</v>
      </c>
      <c r="B1992" s="36" t="s">
        <v>180</v>
      </c>
      <c r="C1992" s="37">
        <v>1.149E9</v>
      </c>
      <c r="D1992" s="36" t="s">
        <v>219</v>
      </c>
      <c r="E1992" s="31" t="s">
        <v>90</v>
      </c>
      <c r="F1992" s="37">
        <v>1.263E9</v>
      </c>
    </row>
    <row r="1993" ht="15.75" customHeight="1">
      <c r="A1993" s="36" t="str">
        <f t="shared" si="1"/>
        <v>Bosnia and Herzegovina-Europe2011</v>
      </c>
      <c r="B1993" s="36" t="s">
        <v>180</v>
      </c>
      <c r="C1993" s="37">
        <v>7.34E8</v>
      </c>
      <c r="D1993" s="36" t="s">
        <v>185</v>
      </c>
      <c r="E1993" s="31" t="s">
        <v>90</v>
      </c>
      <c r="F1993" s="37">
        <v>2.38E8</v>
      </c>
    </row>
    <row r="1994" ht="15.75" customHeight="1">
      <c r="A1994" s="36" t="str">
        <f t="shared" si="1"/>
        <v>Portugal-Europe2011</v>
      </c>
      <c r="B1994" s="36" t="s">
        <v>180</v>
      </c>
      <c r="C1994" s="37">
        <v>1.4882E10</v>
      </c>
      <c r="D1994" s="36" t="s">
        <v>215</v>
      </c>
      <c r="E1994" s="31" t="s">
        <v>90</v>
      </c>
      <c r="F1994" s="37">
        <v>4.948E9</v>
      </c>
    </row>
    <row r="1995" ht="15.75" customHeight="1">
      <c r="A1995" s="36" t="str">
        <f t="shared" si="1"/>
        <v>Austria-Europe2011</v>
      </c>
      <c r="B1995" s="36" t="s">
        <v>180</v>
      </c>
      <c r="C1995" s="37">
        <v>2.2453E10</v>
      </c>
      <c r="D1995" s="36" t="s">
        <v>182</v>
      </c>
      <c r="E1995" s="31" t="s">
        <v>90</v>
      </c>
      <c r="F1995" s="37">
        <v>1.292E10</v>
      </c>
    </row>
    <row r="1996" ht="15.75" customHeight="1">
      <c r="A1996" s="36" t="str">
        <f t="shared" si="1"/>
        <v>Italy-Europe2011</v>
      </c>
      <c r="B1996" s="36" t="s">
        <v>180</v>
      </c>
      <c r="C1996" s="37">
        <v>4.5368E10</v>
      </c>
      <c r="D1996" s="36" t="s">
        <v>201</v>
      </c>
      <c r="E1996" s="31" t="s">
        <v>90</v>
      </c>
      <c r="F1996" s="37">
        <v>3.5724E10</v>
      </c>
    </row>
    <row r="1997" ht="15.75" customHeight="1">
      <c r="A1997" s="36" t="str">
        <f t="shared" si="1"/>
        <v>Romania-Europe2011</v>
      </c>
      <c r="B1997" s="36" t="s">
        <v>180</v>
      </c>
      <c r="C1997" s="37">
        <v>2.018E9</v>
      </c>
      <c r="D1997" s="36" t="s">
        <v>216</v>
      </c>
      <c r="E1997" s="31" t="s">
        <v>90</v>
      </c>
      <c r="F1997" s="37">
        <v>2.295E9</v>
      </c>
    </row>
    <row r="1998" ht="15.75" customHeight="1">
      <c r="A1998" s="36" t="str">
        <f t="shared" si="1"/>
        <v>Bulgaria-Europe2011</v>
      </c>
      <c r="B1998" s="36" t="s">
        <v>180</v>
      </c>
      <c r="C1998" s="37">
        <v>4.554E9</v>
      </c>
      <c r="D1998" s="36" t="s">
        <v>186</v>
      </c>
      <c r="E1998" s="31" t="s">
        <v>90</v>
      </c>
      <c r="F1998" s="37">
        <v>1.498E9</v>
      </c>
    </row>
    <row r="1999" ht="15.75" customHeight="1">
      <c r="A1999" s="36" t="str">
        <f t="shared" si="1"/>
        <v>Poland-Europe2011</v>
      </c>
      <c r="B1999" s="36" t="s">
        <v>180</v>
      </c>
      <c r="C1999" s="37">
        <v>1.1598E10</v>
      </c>
      <c r="D1999" s="36" t="s">
        <v>214</v>
      </c>
      <c r="E1999" s="31" t="s">
        <v>90</v>
      </c>
      <c r="F1999" s="37">
        <v>8.882E9</v>
      </c>
    </row>
    <row r="2000" ht="15.75" customHeight="1">
      <c r="A2000" s="36" t="str">
        <f t="shared" si="1"/>
        <v>Croatia-Europe2011</v>
      </c>
      <c r="B2000" s="36" t="s">
        <v>180</v>
      </c>
      <c r="C2000" s="37">
        <v>9.638E9</v>
      </c>
      <c r="D2000" s="36" t="s">
        <v>187</v>
      </c>
      <c r="E2000" s="31" t="s">
        <v>90</v>
      </c>
      <c r="F2000" s="37">
        <v>9.19E8</v>
      </c>
    </row>
    <row r="2001" ht="15.75" customHeight="1">
      <c r="A2001" s="36" t="str">
        <f t="shared" si="1"/>
        <v>Czech Republic-Europe2011</v>
      </c>
      <c r="B2001" s="36" t="s">
        <v>180</v>
      </c>
      <c r="C2001" s="37">
        <v>8.503E9</v>
      </c>
      <c r="D2001" s="36" t="s">
        <v>189</v>
      </c>
      <c r="E2001" s="31" t="s">
        <v>90</v>
      </c>
      <c r="F2001" s="37">
        <v>4.66E9</v>
      </c>
    </row>
    <row r="2002" ht="15.75" customHeight="1">
      <c r="A2002" s="36" t="str">
        <f t="shared" si="1"/>
        <v>Greece-Europe2011</v>
      </c>
      <c r="B2002" s="36" t="s">
        <v>180</v>
      </c>
      <c r="C2002" s="37">
        <v>1.4984E10</v>
      </c>
      <c r="D2002" s="36" t="s">
        <v>196</v>
      </c>
      <c r="E2002" s="31" t="s">
        <v>90</v>
      </c>
      <c r="F2002" s="37">
        <v>3.197E9</v>
      </c>
    </row>
    <row r="2003" ht="15.75" customHeight="1">
      <c r="A2003" s="36" t="str">
        <f t="shared" si="1"/>
        <v>Malta-Europe2011</v>
      </c>
      <c r="B2003" s="36" t="s">
        <v>180</v>
      </c>
      <c r="C2003" s="37">
        <v>1.465E9</v>
      </c>
      <c r="D2003" s="36" t="s">
        <v>207</v>
      </c>
      <c r="E2003" s="31" t="s">
        <v>90</v>
      </c>
      <c r="F2003" s="37">
        <v>4.01E8</v>
      </c>
    </row>
    <row r="2004" ht="15.75" customHeight="1">
      <c r="A2004" s="36" t="str">
        <f t="shared" si="1"/>
        <v>San Marino-Europe2011</v>
      </c>
      <c r="B2004" s="36" t="s">
        <v>180</v>
      </c>
      <c r="C2004" s="36"/>
      <c r="D2004" s="36" t="s">
        <v>218</v>
      </c>
      <c r="E2004" s="31" t="s">
        <v>90</v>
      </c>
      <c r="F2004" s="36"/>
    </row>
    <row r="2005" ht="15.75" customHeight="1">
      <c r="A2005" s="36" t="str">
        <f t="shared" si="1"/>
        <v>Spain-Europe2011</v>
      </c>
      <c r="B2005" s="36" t="s">
        <v>180</v>
      </c>
      <c r="C2005" s="37">
        <v>6.7698E10</v>
      </c>
      <c r="D2005" s="36" t="s">
        <v>222</v>
      </c>
      <c r="E2005" s="31" t="s">
        <v>90</v>
      </c>
      <c r="F2005" s="37">
        <v>2.3583E10</v>
      </c>
    </row>
    <row r="2006" ht="15.75" customHeight="1">
      <c r="A2006" s="36" t="str">
        <f t="shared" si="1"/>
        <v>Switzerland-Europe2011</v>
      </c>
      <c r="B2006" s="36" t="s">
        <v>180</v>
      </c>
      <c r="C2006" s="37">
        <v>2.064E10</v>
      </c>
      <c r="D2006" s="36" t="s">
        <v>224</v>
      </c>
      <c r="E2006" s="31" t="s">
        <v>90</v>
      </c>
      <c r="F2006" s="37">
        <v>1.6612E10</v>
      </c>
    </row>
    <row r="2007" ht="15.75" customHeight="1">
      <c r="A2007" s="36" t="str">
        <f t="shared" si="1"/>
        <v>Ukraine-Europe2011</v>
      </c>
      <c r="B2007" s="36" t="s">
        <v>180</v>
      </c>
      <c r="C2007" s="37">
        <v>5.406E9</v>
      </c>
      <c r="D2007" s="36" t="s">
        <v>226</v>
      </c>
      <c r="E2007" s="31" t="s">
        <v>90</v>
      </c>
      <c r="F2007" s="37">
        <v>4.829E9</v>
      </c>
    </row>
    <row r="2008" ht="15.75" customHeight="1">
      <c r="A2008" s="36" t="str">
        <f t="shared" si="1"/>
        <v>Lithuania-Europe2011</v>
      </c>
      <c r="B2008" s="36" t="s">
        <v>180</v>
      </c>
      <c r="C2008" s="37">
        <v>1.417E9</v>
      </c>
      <c r="D2008" s="36" t="s">
        <v>205</v>
      </c>
      <c r="E2008" s="31" t="s">
        <v>90</v>
      </c>
      <c r="F2008" s="37">
        <v>8.74E8</v>
      </c>
    </row>
    <row r="2009" ht="15.75" customHeight="1">
      <c r="A2009" s="36" t="str">
        <f t="shared" si="1"/>
        <v>Estonia-Europe2011</v>
      </c>
      <c r="B2009" s="36" t="s">
        <v>180</v>
      </c>
      <c r="C2009" s="37">
        <v>1.683E9</v>
      </c>
      <c r="D2009" s="36" t="s">
        <v>191</v>
      </c>
      <c r="E2009" s="31" t="s">
        <v>90</v>
      </c>
      <c r="F2009" s="37">
        <v>9.39E8</v>
      </c>
    </row>
    <row r="2010" ht="15.75" customHeight="1">
      <c r="A2010" s="36" t="str">
        <f t="shared" si="1"/>
        <v>Slovakia-Europe2011</v>
      </c>
      <c r="B2010" s="36" t="s">
        <v>180</v>
      </c>
      <c r="C2010" s="37">
        <v>2.514E9</v>
      </c>
      <c r="D2010" s="36" t="s">
        <v>220</v>
      </c>
      <c r="E2010" s="31" t="s">
        <v>90</v>
      </c>
      <c r="F2010" s="37">
        <v>2.449E9</v>
      </c>
    </row>
    <row r="2011" ht="15.75" customHeight="1">
      <c r="A2011" s="36" t="str">
        <f t="shared" si="1"/>
        <v>North Macedonia-Europe2011</v>
      </c>
      <c r="B2011" s="36" t="s">
        <v>180</v>
      </c>
      <c r="C2011" s="37">
        <v>2.42E8</v>
      </c>
      <c r="D2011" s="36" t="s">
        <v>212</v>
      </c>
      <c r="E2011" s="31" t="s">
        <v>90</v>
      </c>
      <c r="F2011" s="37">
        <v>1.59E8</v>
      </c>
    </row>
    <row r="2012" ht="15.75" customHeight="1">
      <c r="A2012" s="36" t="str">
        <f t="shared" si="1"/>
        <v>Slovenia-Europe2011</v>
      </c>
      <c r="B2012" s="36" t="s">
        <v>180</v>
      </c>
      <c r="C2012" s="37">
        <v>2.953E9</v>
      </c>
      <c r="D2012" s="36" t="s">
        <v>221</v>
      </c>
      <c r="E2012" s="31" t="s">
        <v>90</v>
      </c>
      <c r="F2012" s="37">
        <v>1.315E9</v>
      </c>
    </row>
    <row r="2013" ht="15.75" customHeight="1">
      <c r="A2013" s="36" t="str">
        <f t="shared" si="1"/>
        <v>Finland-Europe2011</v>
      </c>
      <c r="B2013" s="36" t="s">
        <v>180</v>
      </c>
      <c r="C2013" s="37">
        <v>5.591E9</v>
      </c>
      <c r="D2013" s="36" t="s">
        <v>193</v>
      </c>
      <c r="E2013" s="31" t="s">
        <v>90</v>
      </c>
      <c r="F2013" s="37">
        <v>6.009E9</v>
      </c>
    </row>
    <row r="2014" ht="15.75" customHeight="1">
      <c r="A2014" s="36" t="str">
        <f t="shared" si="1"/>
        <v>Denmark-Europe2011</v>
      </c>
      <c r="B2014" s="36" t="s">
        <v>180</v>
      </c>
      <c r="C2014" s="37">
        <v>6.366E9</v>
      </c>
      <c r="D2014" s="36" t="s">
        <v>190</v>
      </c>
      <c r="E2014" s="31" t="s">
        <v>90</v>
      </c>
      <c r="F2014" s="37">
        <v>9.84E9</v>
      </c>
    </row>
    <row r="2015" ht="15.75" customHeight="1">
      <c r="A2015" s="36" t="str">
        <f t="shared" si="1"/>
        <v>Netherlands-Europe2011</v>
      </c>
      <c r="B2015" s="36" t="s">
        <v>180</v>
      </c>
      <c r="C2015" s="37">
        <v>2.097E10</v>
      </c>
      <c r="D2015" s="36" t="s">
        <v>211</v>
      </c>
      <c r="E2015" s="31" t="s">
        <v>90</v>
      </c>
      <c r="F2015" s="37">
        <v>2.0884E10</v>
      </c>
    </row>
    <row r="2016" ht="15.75" customHeight="1">
      <c r="A2016" s="36" t="str">
        <f t="shared" si="1"/>
        <v>Luxembourg-Europe2011</v>
      </c>
      <c r="B2016" s="36" t="s">
        <v>180</v>
      </c>
      <c r="C2016" s="37">
        <v>4.825E9</v>
      </c>
      <c r="D2016" s="36" t="s">
        <v>206</v>
      </c>
      <c r="E2016" s="31" t="s">
        <v>90</v>
      </c>
      <c r="F2016" s="37">
        <v>3.822E9</v>
      </c>
    </row>
    <row r="2017" ht="15.75" customHeight="1">
      <c r="A2017" s="36" t="str">
        <f t="shared" si="1"/>
        <v>Liechtenstein-Europe2011</v>
      </c>
      <c r="B2017" s="36" t="s">
        <v>180</v>
      </c>
      <c r="C2017" s="36"/>
      <c r="D2017" s="36" t="s">
        <v>204</v>
      </c>
      <c r="E2017" s="31" t="s">
        <v>90</v>
      </c>
      <c r="F2017" s="36"/>
    </row>
    <row r="2018" ht="15.75" customHeight="1">
      <c r="A2018" s="36" t="str">
        <f t="shared" si="1"/>
        <v>Moldova-Europe2011</v>
      </c>
      <c r="B2018" s="36" t="s">
        <v>180</v>
      </c>
      <c r="C2018" s="37">
        <v>2.62E8</v>
      </c>
      <c r="D2018" s="36" t="s">
        <v>208</v>
      </c>
      <c r="E2018" s="31" t="s">
        <v>90</v>
      </c>
      <c r="F2018" s="37">
        <v>3.74E8</v>
      </c>
    </row>
    <row r="2019" ht="15.75" customHeight="1">
      <c r="A2019" s="36" t="str">
        <f t="shared" si="1"/>
        <v>Belarus-Europe2011</v>
      </c>
      <c r="B2019" s="36" t="s">
        <v>180</v>
      </c>
      <c r="C2019" s="37">
        <v>7.47E8</v>
      </c>
      <c r="D2019" s="36" t="s">
        <v>183</v>
      </c>
      <c r="E2019" s="31" t="s">
        <v>90</v>
      </c>
      <c r="F2019" s="37">
        <v>7.29E8</v>
      </c>
    </row>
    <row r="2020" ht="15.75" customHeight="1">
      <c r="A2020" s="36" t="str">
        <f t="shared" si="1"/>
        <v>Montenegro-Europe2011</v>
      </c>
      <c r="B2020" s="36" t="s">
        <v>180</v>
      </c>
      <c r="C2020" s="37">
        <v>9.26E8</v>
      </c>
      <c r="D2020" s="36" t="s">
        <v>210</v>
      </c>
      <c r="E2020" s="31" t="s">
        <v>90</v>
      </c>
      <c r="F2020" s="37">
        <v>7.0E7</v>
      </c>
    </row>
    <row r="2021" ht="15.75" customHeight="1">
      <c r="A2021" s="36" t="str">
        <f t="shared" si="1"/>
        <v>Cyprus-Europe2011</v>
      </c>
      <c r="B2021" s="36" t="s">
        <v>180</v>
      </c>
      <c r="C2021" s="37">
        <v>2.751E9</v>
      </c>
      <c r="D2021" s="36" t="s">
        <v>188</v>
      </c>
      <c r="E2021" s="31" t="s">
        <v>90</v>
      </c>
      <c r="F2021" s="37">
        <v>1.721E9</v>
      </c>
    </row>
    <row r="2022" ht="15.75" customHeight="1">
      <c r="A2022" s="36" t="str">
        <f t="shared" si="1"/>
        <v>Belgium-Europe2011</v>
      </c>
      <c r="B2022" s="36" t="s">
        <v>180</v>
      </c>
      <c r="C2022" s="37">
        <v>1.3008E10</v>
      </c>
      <c r="D2022" s="36" t="s">
        <v>184</v>
      </c>
      <c r="E2022" s="31" t="s">
        <v>90</v>
      </c>
      <c r="F2022" s="37">
        <v>2.4215E10</v>
      </c>
    </row>
    <row r="2023" ht="15.75" customHeight="1">
      <c r="A2023" s="36" t="str">
        <f t="shared" si="1"/>
        <v>Faeroe Islands-Europe2011</v>
      </c>
      <c r="B2023" s="36" t="s">
        <v>180</v>
      </c>
      <c r="C2023" s="36"/>
      <c r="D2023" s="36" t="s">
        <v>192</v>
      </c>
      <c r="E2023" s="31" t="s">
        <v>90</v>
      </c>
      <c r="F2023" s="36"/>
    </row>
    <row r="2024" ht="15.75" customHeight="1">
      <c r="A2024" s="36" t="str">
        <f t="shared" si="1"/>
        <v>Norway-Europe2011</v>
      </c>
      <c r="B2024" s="36" t="s">
        <v>180</v>
      </c>
      <c r="C2024" s="37">
        <v>6.301E9</v>
      </c>
      <c r="D2024" s="36" t="s">
        <v>213</v>
      </c>
      <c r="E2024" s="31" t="s">
        <v>90</v>
      </c>
      <c r="F2024" s="37">
        <v>1.6833E10</v>
      </c>
    </row>
    <row r="2025" ht="15.75" customHeight="1">
      <c r="A2025" s="36" t="str">
        <f t="shared" si="1"/>
        <v>Sweden-Europe2011</v>
      </c>
      <c r="B2025" s="36" t="s">
        <v>180</v>
      </c>
      <c r="C2025" s="37">
        <v>1.2777E10</v>
      </c>
      <c r="D2025" s="36" t="s">
        <v>223</v>
      </c>
      <c r="E2025" s="31" t="s">
        <v>90</v>
      </c>
      <c r="F2025" s="37">
        <v>1.7187E10</v>
      </c>
    </row>
    <row r="2026" ht="15.75" customHeight="1">
      <c r="A2026" s="36" t="str">
        <f t="shared" si="1"/>
        <v>Russia-Europe2011</v>
      </c>
      <c r="B2026" s="36" t="s">
        <v>180</v>
      </c>
      <c r="C2026" s="37">
        <v>1.6961E10</v>
      </c>
      <c r="D2026" s="36" t="s">
        <v>217</v>
      </c>
      <c r="E2026" s="31" t="s">
        <v>90</v>
      </c>
      <c r="F2026" s="37">
        <v>3.7343E10</v>
      </c>
    </row>
    <row r="2027" ht="15.75" customHeight="1">
      <c r="A2027" s="36" t="str">
        <f t="shared" si="1"/>
        <v>Albania-Europe2011</v>
      </c>
      <c r="B2027" s="36" t="s">
        <v>180</v>
      </c>
      <c r="C2027" s="37">
        <v>1.833E9</v>
      </c>
      <c r="D2027" s="36" t="s">
        <v>179</v>
      </c>
      <c r="E2027" s="31" t="s">
        <v>90</v>
      </c>
      <c r="F2027" s="37">
        <v>1.678E9</v>
      </c>
    </row>
    <row r="2028" ht="15.75" customHeight="1">
      <c r="A2028" s="36" t="str">
        <f t="shared" si="1"/>
        <v>United Kingdom-Europe2011</v>
      </c>
      <c r="B2028" s="36" t="s">
        <v>180</v>
      </c>
      <c r="C2028" s="37">
        <v>4.594E10</v>
      </c>
      <c r="D2028" s="36" t="s">
        <v>227</v>
      </c>
      <c r="E2028" s="31" t="s">
        <v>90</v>
      </c>
      <c r="F2028" s="37">
        <v>6.4627E10</v>
      </c>
    </row>
    <row r="2029" ht="15.75" customHeight="1">
      <c r="A2029" s="36" t="str">
        <f t="shared" si="1"/>
        <v>France-Europe2011</v>
      </c>
      <c r="B2029" s="36" t="s">
        <v>180</v>
      </c>
      <c r="C2029" s="37">
        <v>6.5959E10</v>
      </c>
      <c r="D2029" s="36" t="s">
        <v>194</v>
      </c>
      <c r="E2029" s="31" t="s">
        <v>90</v>
      </c>
      <c r="F2029" s="37">
        <v>5.3914E10</v>
      </c>
    </row>
    <row r="2030" ht="15.75" customHeight="1">
      <c r="A2030" s="36" t="str">
        <f t="shared" si="1"/>
        <v>Iceland-Europe2011</v>
      </c>
      <c r="B2030" s="36" t="s">
        <v>180</v>
      </c>
      <c r="C2030" s="37">
        <v>7.51E8</v>
      </c>
      <c r="D2030" s="36" t="s">
        <v>198</v>
      </c>
      <c r="E2030" s="31" t="s">
        <v>90</v>
      </c>
      <c r="F2030" s="37">
        <v>7.4E8</v>
      </c>
    </row>
    <row r="2031" ht="15.75" customHeight="1">
      <c r="A2031" s="36" t="str">
        <f t="shared" si="1"/>
        <v>Ireland-Europe2011</v>
      </c>
      <c r="B2031" s="36" t="s">
        <v>180</v>
      </c>
      <c r="C2031" s="37">
        <v>9.526E9</v>
      </c>
      <c r="D2031" s="36" t="s">
        <v>199</v>
      </c>
      <c r="E2031" s="31" t="s">
        <v>90</v>
      </c>
      <c r="F2031" s="37">
        <v>6.837E9</v>
      </c>
    </row>
    <row r="2032" ht="15.75" customHeight="1">
      <c r="A2032" s="36" t="str">
        <f t="shared" si="1"/>
        <v>Turkey-Europe2011</v>
      </c>
      <c r="B2032" s="36" t="s">
        <v>180</v>
      </c>
      <c r="C2032" s="37">
        <v>3.0093E10</v>
      </c>
      <c r="D2032" s="36" t="s">
        <v>225</v>
      </c>
      <c r="E2032" s="31" t="s">
        <v>90</v>
      </c>
      <c r="F2032" s="37">
        <v>5.372E9</v>
      </c>
    </row>
    <row r="2033" ht="15.75" customHeight="1">
      <c r="A2033" s="36" t="str">
        <f t="shared" si="1"/>
        <v>Kosovo-Europe2011</v>
      </c>
      <c r="B2033" s="36" t="s">
        <v>180</v>
      </c>
      <c r="C2033" s="36"/>
      <c r="D2033" s="36" t="s">
        <v>202</v>
      </c>
      <c r="E2033" s="31" t="s">
        <v>90</v>
      </c>
      <c r="F2033" s="36"/>
    </row>
    <row r="2034" ht="15.75" customHeight="1">
      <c r="A2034" s="36" t="str">
        <f t="shared" si="1"/>
        <v>Isle of Man-Europe2012</v>
      </c>
      <c r="B2034" s="36" t="s">
        <v>180</v>
      </c>
      <c r="C2034" s="36"/>
      <c r="D2034" s="36" t="s">
        <v>200</v>
      </c>
      <c r="E2034" s="31" t="s">
        <v>91</v>
      </c>
      <c r="F2034" s="36"/>
    </row>
    <row r="2035" ht="15.75" customHeight="1">
      <c r="A2035" s="36" t="str">
        <f t="shared" si="1"/>
        <v>Monaco-Europe2012</v>
      </c>
      <c r="B2035" s="36" t="s">
        <v>180</v>
      </c>
      <c r="C2035" s="36"/>
      <c r="D2035" s="36" t="s">
        <v>209</v>
      </c>
      <c r="E2035" s="31" t="s">
        <v>91</v>
      </c>
      <c r="F2035" s="36"/>
    </row>
    <row r="2036" ht="15.75" customHeight="1">
      <c r="A2036" s="36" t="str">
        <f t="shared" si="1"/>
        <v>Germany-Europe2012</v>
      </c>
      <c r="B2036" s="36" t="s">
        <v>180</v>
      </c>
      <c r="C2036" s="37">
        <v>5.1581E10</v>
      </c>
      <c r="D2036" s="36" t="s">
        <v>195</v>
      </c>
      <c r="E2036" s="31" t="s">
        <v>91</v>
      </c>
      <c r="F2036" s="37">
        <v>9.6361E10</v>
      </c>
    </row>
    <row r="2037" ht="15.75" customHeight="1">
      <c r="A2037" s="36" t="str">
        <f t="shared" si="1"/>
        <v>Hungary-Europe2012</v>
      </c>
      <c r="B2037" s="36" t="s">
        <v>180</v>
      </c>
      <c r="C2037" s="37">
        <v>5.923E9</v>
      </c>
      <c r="D2037" s="36" t="s">
        <v>197</v>
      </c>
      <c r="E2037" s="31" t="s">
        <v>91</v>
      </c>
      <c r="F2037" s="37">
        <v>2.514E9</v>
      </c>
    </row>
    <row r="2038" ht="15.75" customHeight="1">
      <c r="A2038" s="36" t="str">
        <f t="shared" si="1"/>
        <v>Serbia-Europe2012</v>
      </c>
      <c r="B2038" s="36" t="s">
        <v>180</v>
      </c>
      <c r="C2038" s="37">
        <v>1.066E9</v>
      </c>
      <c r="D2038" s="36" t="s">
        <v>219</v>
      </c>
      <c r="E2038" s="31" t="s">
        <v>91</v>
      </c>
      <c r="F2038" s="37">
        <v>1.176E9</v>
      </c>
    </row>
    <row r="2039" ht="15.75" customHeight="1">
      <c r="A2039" s="36" t="str">
        <f t="shared" si="1"/>
        <v>Bosnia and Herzegovina-Europe2012</v>
      </c>
      <c r="B2039" s="36" t="s">
        <v>180</v>
      </c>
      <c r="C2039" s="37">
        <v>6.65E8</v>
      </c>
      <c r="D2039" s="36" t="s">
        <v>185</v>
      </c>
      <c r="E2039" s="31" t="s">
        <v>91</v>
      </c>
      <c r="F2039" s="37">
        <v>1.94E8</v>
      </c>
    </row>
    <row r="2040" ht="15.75" customHeight="1">
      <c r="A2040" s="36" t="str">
        <f t="shared" si="1"/>
        <v>Portugal-Europe2012</v>
      </c>
      <c r="B2040" s="36" t="s">
        <v>180</v>
      </c>
      <c r="C2040" s="37">
        <v>1.4559E10</v>
      </c>
      <c r="D2040" s="36" t="s">
        <v>215</v>
      </c>
      <c r="E2040" s="31" t="s">
        <v>91</v>
      </c>
      <c r="F2040" s="37">
        <v>4.49E9</v>
      </c>
    </row>
    <row r="2041" ht="15.75" customHeight="1">
      <c r="A2041" s="36" t="str">
        <f t="shared" si="1"/>
        <v>Greece-Europe2012</v>
      </c>
      <c r="B2041" s="36" t="s">
        <v>180</v>
      </c>
      <c r="C2041" s="37">
        <v>1.3313E10</v>
      </c>
      <c r="D2041" s="36" t="s">
        <v>196</v>
      </c>
      <c r="E2041" s="31" t="s">
        <v>91</v>
      </c>
      <c r="F2041" s="37">
        <v>2.392E9</v>
      </c>
    </row>
    <row r="2042" ht="15.75" customHeight="1">
      <c r="A2042" s="36" t="str">
        <f t="shared" si="1"/>
        <v>Austria-Europe2012</v>
      </c>
      <c r="B2042" s="36" t="s">
        <v>180</v>
      </c>
      <c r="C2042" s="37">
        <v>2.1446E10</v>
      </c>
      <c r="D2042" s="36" t="s">
        <v>182</v>
      </c>
      <c r="E2042" s="31" t="s">
        <v>91</v>
      </c>
      <c r="F2042" s="37">
        <v>1.2352E10</v>
      </c>
    </row>
    <row r="2043" ht="15.75" customHeight="1">
      <c r="A2043" s="36" t="str">
        <f t="shared" si="1"/>
        <v>Italy-Europe2012</v>
      </c>
      <c r="B2043" s="36" t="s">
        <v>180</v>
      </c>
      <c r="C2043" s="37">
        <v>4.3036E10</v>
      </c>
      <c r="D2043" s="36" t="s">
        <v>201</v>
      </c>
      <c r="E2043" s="31" t="s">
        <v>91</v>
      </c>
      <c r="F2043" s="37">
        <v>3.2798E10</v>
      </c>
    </row>
    <row r="2044" ht="15.75" customHeight="1">
      <c r="A2044" s="36" t="str">
        <f t="shared" si="1"/>
        <v>Andorra-Europe2012</v>
      </c>
      <c r="B2044" s="36" t="s">
        <v>180</v>
      </c>
      <c r="C2044" s="36"/>
      <c r="D2044" s="36" t="s">
        <v>181</v>
      </c>
      <c r="E2044" s="31" t="s">
        <v>91</v>
      </c>
      <c r="F2044" s="36"/>
    </row>
    <row r="2045" ht="15.75" customHeight="1">
      <c r="A2045" s="36" t="str">
        <f t="shared" si="1"/>
        <v>San Marino-Europe2012</v>
      </c>
      <c r="B2045" s="36" t="s">
        <v>180</v>
      </c>
      <c r="C2045" s="36"/>
      <c r="D2045" s="36" t="s">
        <v>218</v>
      </c>
      <c r="E2045" s="31" t="s">
        <v>91</v>
      </c>
      <c r="F2045" s="36"/>
    </row>
    <row r="2046" ht="15.75" customHeight="1">
      <c r="A2046" s="36" t="str">
        <f t="shared" si="1"/>
        <v>Lithuania-Europe2012</v>
      </c>
      <c r="B2046" s="36" t="s">
        <v>180</v>
      </c>
      <c r="C2046" s="37">
        <v>1.43E9</v>
      </c>
      <c r="D2046" s="36" t="s">
        <v>205</v>
      </c>
      <c r="E2046" s="31" t="s">
        <v>91</v>
      </c>
      <c r="F2046" s="37">
        <v>1.058E9</v>
      </c>
    </row>
    <row r="2047" ht="15.75" customHeight="1">
      <c r="A2047" s="36" t="str">
        <f t="shared" si="1"/>
        <v>Latvia-Europe2012</v>
      </c>
      <c r="B2047" s="36" t="s">
        <v>180</v>
      </c>
      <c r="C2047" s="37">
        <v>1.068E9</v>
      </c>
      <c r="D2047" s="36" t="s">
        <v>203</v>
      </c>
      <c r="E2047" s="31" t="s">
        <v>91</v>
      </c>
      <c r="F2047" s="37">
        <v>8.63E8</v>
      </c>
    </row>
    <row r="2048" ht="15.75" customHeight="1">
      <c r="A2048" s="36" t="str">
        <f t="shared" si="1"/>
        <v>Romania-Europe2012</v>
      </c>
      <c r="B2048" s="36" t="s">
        <v>180</v>
      </c>
      <c r="C2048" s="37">
        <v>1.919E9</v>
      </c>
      <c r="D2048" s="36" t="s">
        <v>216</v>
      </c>
      <c r="E2048" s="31" t="s">
        <v>91</v>
      </c>
      <c r="F2048" s="37">
        <v>2.112E9</v>
      </c>
    </row>
    <row r="2049" ht="15.75" customHeight="1">
      <c r="A2049" s="36" t="str">
        <f t="shared" si="1"/>
        <v>Bulgaria-Europe2012</v>
      </c>
      <c r="B2049" s="36" t="s">
        <v>180</v>
      </c>
      <c r="C2049" s="37">
        <v>4.202E9</v>
      </c>
      <c r="D2049" s="36" t="s">
        <v>186</v>
      </c>
      <c r="E2049" s="31" t="s">
        <v>91</v>
      </c>
      <c r="F2049" s="37">
        <v>1.475E9</v>
      </c>
    </row>
    <row r="2050" ht="15.75" customHeight="1">
      <c r="A2050" s="36" t="str">
        <f t="shared" si="1"/>
        <v>Slovakia-Europe2012</v>
      </c>
      <c r="B2050" s="36" t="s">
        <v>180</v>
      </c>
      <c r="C2050" s="37">
        <v>2.365E9</v>
      </c>
      <c r="D2050" s="36" t="s">
        <v>220</v>
      </c>
      <c r="E2050" s="31" t="s">
        <v>91</v>
      </c>
      <c r="F2050" s="37">
        <v>2.307E9</v>
      </c>
    </row>
    <row r="2051" ht="15.75" customHeight="1">
      <c r="A2051" s="36" t="str">
        <f t="shared" si="1"/>
        <v>Poland-Europe2012</v>
      </c>
      <c r="B2051" s="36" t="s">
        <v>180</v>
      </c>
      <c r="C2051" s="37">
        <v>1.1835E10</v>
      </c>
      <c r="D2051" s="36" t="s">
        <v>214</v>
      </c>
      <c r="E2051" s="31" t="s">
        <v>91</v>
      </c>
      <c r="F2051" s="37">
        <v>9.038E9</v>
      </c>
    </row>
    <row r="2052" ht="15.75" customHeight="1">
      <c r="A2052" s="36" t="str">
        <f t="shared" si="1"/>
        <v>Croatia-Europe2012</v>
      </c>
      <c r="B2052" s="36" t="s">
        <v>180</v>
      </c>
      <c r="C2052" s="37">
        <v>8.865E9</v>
      </c>
      <c r="D2052" s="36" t="s">
        <v>187</v>
      </c>
      <c r="E2052" s="31" t="s">
        <v>91</v>
      </c>
      <c r="F2052" s="37">
        <v>9.62E8</v>
      </c>
    </row>
    <row r="2053" ht="15.75" customHeight="1">
      <c r="A2053" s="36" t="str">
        <f t="shared" si="1"/>
        <v>Czech Republic-Europe2012</v>
      </c>
      <c r="B2053" s="36" t="s">
        <v>180</v>
      </c>
      <c r="C2053" s="37">
        <v>7.758E9</v>
      </c>
      <c r="D2053" s="36" t="s">
        <v>189</v>
      </c>
      <c r="E2053" s="31" t="s">
        <v>91</v>
      </c>
      <c r="F2053" s="37">
        <v>4.379E9</v>
      </c>
    </row>
    <row r="2054" ht="15.75" customHeight="1">
      <c r="A2054" s="36" t="str">
        <f t="shared" si="1"/>
        <v>Denmark-Europe2012</v>
      </c>
      <c r="B2054" s="36" t="s">
        <v>180</v>
      </c>
      <c r="C2054" s="37">
        <v>6.135E9</v>
      </c>
      <c r="D2054" s="36" t="s">
        <v>190</v>
      </c>
      <c r="E2054" s="31" t="s">
        <v>91</v>
      </c>
      <c r="F2054" s="37">
        <v>9.6E9</v>
      </c>
    </row>
    <row r="2055" ht="15.75" customHeight="1">
      <c r="A2055" s="36" t="str">
        <f t="shared" si="1"/>
        <v>Malta-Europe2012</v>
      </c>
      <c r="B2055" s="36" t="s">
        <v>180</v>
      </c>
      <c r="C2055" s="37">
        <v>1.451E9</v>
      </c>
      <c r="D2055" s="36" t="s">
        <v>207</v>
      </c>
      <c r="E2055" s="31" t="s">
        <v>91</v>
      </c>
      <c r="F2055" s="37">
        <v>4.08E8</v>
      </c>
    </row>
    <row r="2056" ht="15.75" customHeight="1">
      <c r="A2056" s="36" t="str">
        <f t="shared" si="1"/>
        <v>Liechtenstein-Europe2012</v>
      </c>
      <c r="B2056" s="36" t="s">
        <v>180</v>
      </c>
      <c r="C2056" s="36"/>
      <c r="D2056" s="36" t="s">
        <v>204</v>
      </c>
      <c r="E2056" s="31" t="s">
        <v>91</v>
      </c>
      <c r="F2056" s="36"/>
    </row>
    <row r="2057" ht="15.75" customHeight="1">
      <c r="A2057" s="36" t="str">
        <f t="shared" si="1"/>
        <v>Spain-Europe2012</v>
      </c>
      <c r="B2057" s="36" t="s">
        <v>180</v>
      </c>
      <c r="C2057" s="37">
        <v>6.3198E10</v>
      </c>
      <c r="D2057" s="36" t="s">
        <v>222</v>
      </c>
      <c r="E2057" s="31" t="s">
        <v>91</v>
      </c>
      <c r="F2057" s="37">
        <v>2.1749E10</v>
      </c>
    </row>
    <row r="2058" ht="15.75" customHeight="1">
      <c r="A2058" s="36" t="str">
        <f t="shared" si="1"/>
        <v>Switzerland-Europe2012</v>
      </c>
      <c r="B2058" s="36" t="s">
        <v>180</v>
      </c>
      <c r="C2058" s="37">
        <v>1.9439E10</v>
      </c>
      <c r="D2058" s="36" t="s">
        <v>224</v>
      </c>
      <c r="E2058" s="31" t="s">
        <v>91</v>
      </c>
      <c r="F2058" s="37">
        <v>1.6675E10</v>
      </c>
    </row>
    <row r="2059" ht="15.75" customHeight="1">
      <c r="A2059" s="36" t="str">
        <f t="shared" si="1"/>
        <v>Ukraine-Europe2012</v>
      </c>
      <c r="B2059" s="36" t="s">
        <v>180</v>
      </c>
      <c r="C2059" s="37">
        <v>5.988E9</v>
      </c>
      <c r="D2059" s="36" t="s">
        <v>226</v>
      </c>
      <c r="E2059" s="31" t="s">
        <v>91</v>
      </c>
      <c r="F2059" s="37">
        <v>5.536E9</v>
      </c>
    </row>
    <row r="2060" ht="15.75" customHeight="1">
      <c r="A2060" s="36" t="str">
        <f t="shared" si="1"/>
        <v>Estonia-Europe2012</v>
      </c>
      <c r="B2060" s="36" t="s">
        <v>180</v>
      </c>
      <c r="C2060" s="37">
        <v>1.588E9</v>
      </c>
      <c r="D2060" s="36" t="s">
        <v>191</v>
      </c>
      <c r="E2060" s="31" t="s">
        <v>91</v>
      </c>
      <c r="F2060" s="37">
        <v>9.58E8</v>
      </c>
    </row>
    <row r="2061" ht="15.75" customHeight="1">
      <c r="A2061" s="36" t="str">
        <f t="shared" si="1"/>
        <v>North Macedonia-Europe2012</v>
      </c>
      <c r="B2061" s="36" t="s">
        <v>180</v>
      </c>
      <c r="C2061" s="37">
        <v>2.37E8</v>
      </c>
      <c r="D2061" s="36" t="s">
        <v>212</v>
      </c>
      <c r="E2061" s="31" t="s">
        <v>91</v>
      </c>
      <c r="F2061" s="37">
        <v>1.53E8</v>
      </c>
    </row>
    <row r="2062" ht="15.75" customHeight="1">
      <c r="A2062" s="36" t="str">
        <f t="shared" si="1"/>
        <v>Slovenia-Europe2012</v>
      </c>
      <c r="B2062" s="36" t="s">
        <v>180</v>
      </c>
      <c r="C2062" s="37">
        <v>2.841E9</v>
      </c>
      <c r="D2062" s="36" t="s">
        <v>221</v>
      </c>
      <c r="E2062" s="31" t="s">
        <v>91</v>
      </c>
      <c r="F2062" s="37">
        <v>1.085E9</v>
      </c>
    </row>
    <row r="2063" ht="15.75" customHeight="1">
      <c r="A2063" s="36" t="str">
        <f t="shared" si="1"/>
        <v>Belgium-Europe2012</v>
      </c>
      <c r="B2063" s="36" t="s">
        <v>180</v>
      </c>
      <c r="C2063" s="37">
        <v>1.2659E10</v>
      </c>
      <c r="D2063" s="36" t="s">
        <v>184</v>
      </c>
      <c r="E2063" s="31" t="s">
        <v>91</v>
      </c>
      <c r="F2063" s="37">
        <v>2.3784E10</v>
      </c>
    </row>
    <row r="2064" ht="15.75" customHeight="1">
      <c r="A2064" s="36" t="str">
        <f t="shared" si="1"/>
        <v>Finland-Europe2012</v>
      </c>
      <c r="B2064" s="36" t="s">
        <v>180</v>
      </c>
      <c r="C2064" s="37">
        <v>5.415E9</v>
      </c>
      <c r="D2064" s="36" t="s">
        <v>193</v>
      </c>
      <c r="E2064" s="31" t="s">
        <v>91</v>
      </c>
      <c r="F2064" s="37">
        <v>5.839E9</v>
      </c>
    </row>
    <row r="2065" ht="15.75" customHeight="1">
      <c r="A2065" s="36" t="str">
        <f t="shared" si="1"/>
        <v>Netherlands-Europe2012</v>
      </c>
      <c r="B2065" s="36" t="s">
        <v>180</v>
      </c>
      <c r="C2065" s="37">
        <v>2.0527E10</v>
      </c>
      <c r="D2065" s="36" t="s">
        <v>211</v>
      </c>
      <c r="E2065" s="31" t="s">
        <v>91</v>
      </c>
      <c r="F2065" s="37">
        <v>2.0346E10</v>
      </c>
    </row>
    <row r="2066" ht="15.75" customHeight="1">
      <c r="A2066" s="36" t="str">
        <f t="shared" si="1"/>
        <v>Luxembourg-Europe2012</v>
      </c>
      <c r="B2066" s="36" t="s">
        <v>180</v>
      </c>
      <c r="C2066" s="37">
        <v>4.613E9</v>
      </c>
      <c r="D2066" s="36" t="s">
        <v>206</v>
      </c>
      <c r="E2066" s="31" t="s">
        <v>91</v>
      </c>
      <c r="F2066" s="37">
        <v>3.582E9</v>
      </c>
    </row>
    <row r="2067" ht="15.75" customHeight="1">
      <c r="A2067" s="36" t="str">
        <f t="shared" si="1"/>
        <v>Moldova-Europe2012</v>
      </c>
      <c r="B2067" s="36" t="s">
        <v>180</v>
      </c>
      <c r="C2067" s="37">
        <v>2.94E8</v>
      </c>
      <c r="D2067" s="36" t="s">
        <v>208</v>
      </c>
      <c r="E2067" s="31" t="s">
        <v>91</v>
      </c>
      <c r="F2067" s="37">
        <v>4.2E8</v>
      </c>
    </row>
    <row r="2068" ht="15.75" customHeight="1">
      <c r="A2068" s="36" t="str">
        <f t="shared" si="1"/>
        <v>Belarus-Europe2012</v>
      </c>
      <c r="B2068" s="36" t="s">
        <v>180</v>
      </c>
      <c r="C2068" s="37">
        <v>9.86E8</v>
      </c>
      <c r="D2068" s="36" t="s">
        <v>183</v>
      </c>
      <c r="E2068" s="31" t="s">
        <v>91</v>
      </c>
      <c r="F2068" s="37">
        <v>7.81E8</v>
      </c>
    </row>
    <row r="2069" ht="15.75" customHeight="1">
      <c r="A2069" s="36" t="str">
        <f t="shared" si="1"/>
        <v>Montenegro-Europe2012</v>
      </c>
      <c r="B2069" s="36" t="s">
        <v>180</v>
      </c>
      <c r="C2069" s="37">
        <v>8.6E8</v>
      </c>
      <c r="D2069" s="36" t="s">
        <v>210</v>
      </c>
      <c r="E2069" s="31" t="s">
        <v>91</v>
      </c>
      <c r="F2069" s="37">
        <v>6.7E7</v>
      </c>
    </row>
    <row r="2070" ht="15.75" customHeight="1">
      <c r="A2070" s="36" t="str">
        <f t="shared" si="1"/>
        <v>Cyprus-Europe2012</v>
      </c>
      <c r="B2070" s="36" t="s">
        <v>180</v>
      </c>
      <c r="C2070" s="37">
        <v>2.709E9</v>
      </c>
      <c r="D2070" s="36" t="s">
        <v>188</v>
      </c>
      <c r="E2070" s="31" t="s">
        <v>91</v>
      </c>
      <c r="F2070" s="37">
        <v>1.637E9</v>
      </c>
    </row>
    <row r="2071" ht="15.75" customHeight="1">
      <c r="A2071" s="36" t="str">
        <f t="shared" si="1"/>
        <v>Norway-Europe2012</v>
      </c>
      <c r="B2071" s="36" t="s">
        <v>180</v>
      </c>
      <c r="C2071" s="37">
        <v>5.353E9</v>
      </c>
      <c r="D2071" s="36" t="s">
        <v>213</v>
      </c>
      <c r="E2071" s="31" t="s">
        <v>91</v>
      </c>
      <c r="F2071" s="37">
        <v>1.7559E10</v>
      </c>
    </row>
    <row r="2072" ht="15.75" customHeight="1">
      <c r="A2072" s="36" t="str">
        <f t="shared" si="1"/>
        <v>Sweden-Europe2012</v>
      </c>
      <c r="B2072" s="36" t="s">
        <v>180</v>
      </c>
      <c r="C2072" s="37">
        <v>1.2415E10</v>
      </c>
      <c r="D2072" s="36" t="s">
        <v>223</v>
      </c>
      <c r="E2072" s="31" t="s">
        <v>91</v>
      </c>
      <c r="F2072" s="37">
        <v>1.7664E10</v>
      </c>
    </row>
    <row r="2073" ht="15.75" customHeight="1">
      <c r="A2073" s="36" t="str">
        <f t="shared" si="1"/>
        <v>Russia-Europe2012</v>
      </c>
      <c r="B2073" s="36" t="s">
        <v>180</v>
      </c>
      <c r="C2073" s="37">
        <v>1.7876E10</v>
      </c>
      <c r="D2073" s="36" t="s">
        <v>217</v>
      </c>
      <c r="E2073" s="31" t="s">
        <v>91</v>
      </c>
      <c r="F2073" s="37">
        <v>4.8096E10</v>
      </c>
    </row>
    <row r="2074" ht="15.75" customHeight="1">
      <c r="A2074" s="36" t="str">
        <f t="shared" si="1"/>
        <v>Albania-Europe2012</v>
      </c>
      <c r="B2074" s="36" t="s">
        <v>180</v>
      </c>
      <c r="C2074" s="37">
        <v>1.623E9</v>
      </c>
      <c r="D2074" s="36" t="s">
        <v>179</v>
      </c>
      <c r="E2074" s="31" t="s">
        <v>91</v>
      </c>
      <c r="F2074" s="37">
        <v>1.374E9</v>
      </c>
    </row>
    <row r="2075" ht="15.75" customHeight="1">
      <c r="A2075" s="36" t="str">
        <f t="shared" si="1"/>
        <v>France-Europe2012</v>
      </c>
      <c r="B2075" s="36" t="s">
        <v>180</v>
      </c>
      <c r="C2075" s="37">
        <v>6.353E10</v>
      </c>
      <c r="D2075" s="36" t="s">
        <v>194</v>
      </c>
      <c r="E2075" s="31" t="s">
        <v>91</v>
      </c>
      <c r="F2075" s="37">
        <v>4.7159E10</v>
      </c>
    </row>
    <row r="2076" ht="15.75" customHeight="1">
      <c r="A2076" s="36" t="str">
        <f t="shared" si="1"/>
        <v>United Kingdom-Europe2012</v>
      </c>
      <c r="B2076" s="36" t="s">
        <v>180</v>
      </c>
      <c r="C2076" s="37">
        <v>4.5966E10</v>
      </c>
      <c r="D2076" s="36" t="s">
        <v>227</v>
      </c>
      <c r="E2076" s="31" t="s">
        <v>91</v>
      </c>
      <c r="F2076" s="37">
        <v>6.6182E10</v>
      </c>
    </row>
    <row r="2077" ht="15.75" customHeight="1">
      <c r="A2077" s="36" t="str">
        <f t="shared" si="1"/>
        <v>Faeroe Islands-Europe2012</v>
      </c>
      <c r="B2077" s="36" t="s">
        <v>180</v>
      </c>
      <c r="C2077" s="36"/>
      <c r="D2077" s="36" t="s">
        <v>192</v>
      </c>
      <c r="E2077" s="31" t="s">
        <v>91</v>
      </c>
      <c r="F2077" s="36"/>
    </row>
    <row r="2078" ht="15.75" customHeight="1">
      <c r="A2078" s="36" t="str">
        <f t="shared" si="1"/>
        <v>Iceland-Europe2012</v>
      </c>
      <c r="B2078" s="36" t="s">
        <v>180</v>
      </c>
      <c r="C2078" s="37">
        <v>8.65E8</v>
      </c>
      <c r="D2078" s="36" t="s">
        <v>198</v>
      </c>
      <c r="E2078" s="31" t="s">
        <v>91</v>
      </c>
      <c r="F2078" s="37">
        <v>7.8E8</v>
      </c>
    </row>
    <row r="2079" ht="15.75" customHeight="1">
      <c r="A2079" s="36" t="str">
        <f t="shared" si="1"/>
        <v>Ireland-Europe2012</v>
      </c>
      <c r="B2079" s="36" t="s">
        <v>180</v>
      </c>
      <c r="C2079" s="37">
        <v>9.064E9</v>
      </c>
      <c r="D2079" s="36" t="s">
        <v>199</v>
      </c>
      <c r="E2079" s="31" t="s">
        <v>91</v>
      </c>
      <c r="F2079" s="37">
        <v>6.001E9</v>
      </c>
    </row>
    <row r="2080" ht="15.75" customHeight="1">
      <c r="A2080" s="36" t="str">
        <f t="shared" si="1"/>
        <v>Turkey-Europe2012</v>
      </c>
      <c r="B2080" s="36" t="s">
        <v>180</v>
      </c>
      <c r="C2080" s="37">
        <v>3.2249E10</v>
      </c>
      <c r="D2080" s="36" t="s">
        <v>225</v>
      </c>
      <c r="E2080" s="31" t="s">
        <v>91</v>
      </c>
      <c r="F2080" s="37">
        <v>4.604E9</v>
      </c>
    </row>
    <row r="2081" ht="15.75" customHeight="1">
      <c r="A2081" s="36" t="str">
        <f t="shared" si="1"/>
        <v>Kosovo-Europe2012</v>
      </c>
      <c r="B2081" s="36" t="s">
        <v>180</v>
      </c>
      <c r="C2081" s="36"/>
      <c r="D2081" s="36" t="s">
        <v>202</v>
      </c>
      <c r="E2081" s="31" t="s">
        <v>91</v>
      </c>
      <c r="F2081" s="36"/>
    </row>
    <row r="2082" ht="15.75" customHeight="1">
      <c r="A2082" s="36" t="str">
        <f t="shared" si="1"/>
        <v>Lebanon-Middle East2005</v>
      </c>
      <c r="B2082" s="36" t="s">
        <v>229</v>
      </c>
      <c r="C2082" s="37">
        <v>5.969E9</v>
      </c>
      <c r="D2082" s="36" t="s">
        <v>235</v>
      </c>
      <c r="E2082" s="31" t="s">
        <v>84</v>
      </c>
      <c r="F2082" s="37">
        <v>3.565E9</v>
      </c>
    </row>
    <row r="2083" ht="15.75" customHeight="1">
      <c r="A2083" s="36" t="str">
        <f t="shared" si="1"/>
        <v>Qatar-Middle East2005</v>
      </c>
      <c r="B2083" s="36" t="s">
        <v>229</v>
      </c>
      <c r="C2083" s="37">
        <v>7.6E8</v>
      </c>
      <c r="D2083" s="36" t="s">
        <v>237</v>
      </c>
      <c r="E2083" s="31" t="s">
        <v>84</v>
      </c>
      <c r="F2083" s="37">
        <v>1.759E9</v>
      </c>
    </row>
    <row r="2084" ht="15.75" customHeight="1">
      <c r="A2084" s="36" t="str">
        <f t="shared" si="1"/>
        <v>United Arab Emirates-Middle East2005</v>
      </c>
      <c r="B2084" s="36" t="s">
        <v>229</v>
      </c>
      <c r="C2084" s="37">
        <v>3.218E9</v>
      </c>
      <c r="D2084" s="36" t="s">
        <v>240</v>
      </c>
      <c r="E2084" s="31" t="s">
        <v>84</v>
      </c>
      <c r="F2084" s="37">
        <v>6.186E9</v>
      </c>
    </row>
    <row r="2085" ht="15.75" customHeight="1">
      <c r="A2085" s="36" t="str">
        <f t="shared" si="1"/>
        <v>Iran-Middle East2005</v>
      </c>
      <c r="B2085" s="36" t="s">
        <v>229</v>
      </c>
      <c r="C2085" s="37">
        <v>1.025E9</v>
      </c>
      <c r="D2085" s="36" t="s">
        <v>230</v>
      </c>
      <c r="E2085" s="31" t="s">
        <v>84</v>
      </c>
      <c r="F2085" s="37">
        <v>4.112E9</v>
      </c>
    </row>
    <row r="2086" ht="15.75" customHeight="1">
      <c r="A2086" s="36" t="str">
        <f t="shared" si="1"/>
        <v>Bahrain-Middle East2005</v>
      </c>
      <c r="B2086" s="36" t="s">
        <v>229</v>
      </c>
      <c r="C2086" s="37">
        <v>1.603E9</v>
      </c>
      <c r="D2086" s="36" t="s">
        <v>228</v>
      </c>
      <c r="E2086" s="31" t="s">
        <v>84</v>
      </c>
      <c r="F2086" s="37">
        <v>5.74E8</v>
      </c>
    </row>
    <row r="2087" ht="15.75" customHeight="1">
      <c r="A2087" s="36" t="str">
        <f t="shared" si="1"/>
        <v>Kuwait-Middle East2005</v>
      </c>
      <c r="B2087" s="36" t="s">
        <v>229</v>
      </c>
      <c r="C2087" s="37">
        <v>4.13E8</v>
      </c>
      <c r="D2087" s="36" t="s">
        <v>234</v>
      </c>
      <c r="E2087" s="31" t="s">
        <v>84</v>
      </c>
      <c r="F2087" s="37">
        <v>4.997E9</v>
      </c>
    </row>
    <row r="2088" ht="15.75" customHeight="1">
      <c r="A2088" s="36" t="str">
        <f t="shared" si="1"/>
        <v>Israel-Middle East2005</v>
      </c>
      <c r="B2088" s="36" t="s">
        <v>229</v>
      </c>
      <c r="C2088" s="37">
        <v>3.427E9</v>
      </c>
      <c r="D2088" s="36" t="s">
        <v>232</v>
      </c>
      <c r="E2088" s="31" t="s">
        <v>84</v>
      </c>
      <c r="F2088" s="37">
        <v>3.78E9</v>
      </c>
    </row>
    <row r="2089" ht="15.75" customHeight="1">
      <c r="A2089" s="36" t="str">
        <f t="shared" si="1"/>
        <v>Oman-Middle East2005</v>
      </c>
      <c r="B2089" s="36" t="s">
        <v>229</v>
      </c>
      <c r="C2089" s="37">
        <v>6.27E8</v>
      </c>
      <c r="D2089" s="36" t="s">
        <v>236</v>
      </c>
      <c r="E2089" s="31" t="s">
        <v>84</v>
      </c>
      <c r="F2089" s="37">
        <v>8.63E8</v>
      </c>
    </row>
    <row r="2090" ht="15.75" customHeight="1">
      <c r="A2090" s="36" t="str">
        <f t="shared" si="1"/>
        <v>Saudi Arabia-Middle East2005</v>
      </c>
      <c r="B2090" s="36" t="s">
        <v>229</v>
      </c>
      <c r="C2090" s="37">
        <v>4.626E9</v>
      </c>
      <c r="D2090" s="36" t="s">
        <v>238</v>
      </c>
      <c r="E2090" s="31" t="s">
        <v>84</v>
      </c>
      <c r="F2090" s="37">
        <v>9.087E9</v>
      </c>
    </row>
    <row r="2091" ht="15.75" customHeight="1">
      <c r="A2091" s="36" t="str">
        <f t="shared" si="1"/>
        <v>Syria-Middle East2005</v>
      </c>
      <c r="B2091" s="36" t="s">
        <v>229</v>
      </c>
      <c r="C2091" s="37">
        <v>2.035E9</v>
      </c>
      <c r="D2091" s="36" t="s">
        <v>239</v>
      </c>
      <c r="E2091" s="31" t="s">
        <v>84</v>
      </c>
      <c r="F2091" s="37">
        <v>5.84E8</v>
      </c>
    </row>
    <row r="2092" ht="15.75" customHeight="1">
      <c r="A2092" s="36" t="str">
        <f t="shared" si="1"/>
        <v>Jordan-Middle East2005</v>
      </c>
      <c r="B2092" s="36" t="s">
        <v>229</v>
      </c>
      <c r="C2092" s="37">
        <v>1.759E9</v>
      </c>
      <c r="D2092" s="36" t="s">
        <v>233</v>
      </c>
      <c r="E2092" s="31" t="s">
        <v>84</v>
      </c>
      <c r="F2092" s="37">
        <v>6.53E8</v>
      </c>
    </row>
    <row r="2093" ht="15.75" customHeight="1">
      <c r="A2093" s="36" t="str">
        <f t="shared" si="1"/>
        <v>Iraq-Middle East2005</v>
      </c>
      <c r="B2093" s="36" t="s">
        <v>229</v>
      </c>
      <c r="C2093" s="37">
        <v>1.86E8</v>
      </c>
      <c r="D2093" s="36" t="s">
        <v>231</v>
      </c>
      <c r="E2093" s="31" t="s">
        <v>84</v>
      </c>
      <c r="F2093" s="37">
        <v>6.27E8</v>
      </c>
    </row>
    <row r="2094" ht="15.75" customHeight="1">
      <c r="A2094" s="36" t="str">
        <f t="shared" si="1"/>
        <v>Yemen-Middle East2005</v>
      </c>
      <c r="B2094" s="36" t="s">
        <v>229</v>
      </c>
      <c r="C2094" s="37">
        <v>1.81E8</v>
      </c>
      <c r="D2094" s="36" t="s">
        <v>241</v>
      </c>
      <c r="E2094" s="31" t="s">
        <v>84</v>
      </c>
      <c r="F2094" s="37">
        <v>2.24E8</v>
      </c>
    </row>
    <row r="2095" ht="15.75" customHeight="1">
      <c r="A2095" s="36" t="str">
        <f t="shared" si="1"/>
        <v>Lebanon-Middle East2006</v>
      </c>
      <c r="B2095" s="36" t="s">
        <v>229</v>
      </c>
      <c r="C2095" s="37">
        <v>5.457E9</v>
      </c>
      <c r="D2095" s="36" t="s">
        <v>235</v>
      </c>
      <c r="E2095" s="31" t="s">
        <v>85</v>
      </c>
      <c r="F2095" s="37">
        <v>3.783E9</v>
      </c>
    </row>
    <row r="2096" ht="15.75" customHeight="1">
      <c r="A2096" s="36" t="str">
        <f t="shared" si="1"/>
        <v>Qatar-Middle East2006</v>
      </c>
      <c r="B2096" s="36" t="s">
        <v>229</v>
      </c>
      <c r="C2096" s="37">
        <v>8.74E8</v>
      </c>
      <c r="D2096" s="36" t="s">
        <v>237</v>
      </c>
      <c r="E2096" s="31" t="s">
        <v>85</v>
      </c>
      <c r="F2096" s="37">
        <v>3.751E9</v>
      </c>
    </row>
    <row r="2097" ht="15.75" customHeight="1">
      <c r="A2097" s="36" t="str">
        <f t="shared" si="1"/>
        <v>United Arab Emirates-Middle East2006</v>
      </c>
      <c r="B2097" s="36" t="s">
        <v>229</v>
      </c>
      <c r="C2097" s="37">
        <v>4.972E9</v>
      </c>
      <c r="D2097" s="36" t="s">
        <v>240</v>
      </c>
      <c r="E2097" s="31" t="s">
        <v>85</v>
      </c>
      <c r="F2097" s="37">
        <v>8.827E9</v>
      </c>
    </row>
    <row r="2098" ht="15.75" customHeight="1">
      <c r="A2098" s="36" t="str">
        <f t="shared" si="1"/>
        <v>Iran-Middle East2006</v>
      </c>
      <c r="B2098" s="36" t="s">
        <v>229</v>
      </c>
      <c r="C2098" s="37">
        <v>1.464E9</v>
      </c>
      <c r="D2098" s="36" t="s">
        <v>230</v>
      </c>
      <c r="E2098" s="31" t="s">
        <v>85</v>
      </c>
      <c r="F2098" s="37">
        <v>5.066E9</v>
      </c>
    </row>
    <row r="2099" ht="15.75" customHeight="1">
      <c r="A2099" s="36" t="str">
        <f t="shared" si="1"/>
        <v>Bahrain-Middle East2006</v>
      </c>
      <c r="B2099" s="36" t="s">
        <v>229</v>
      </c>
      <c r="C2099" s="37">
        <v>1.786E9</v>
      </c>
      <c r="D2099" s="36" t="s">
        <v>228</v>
      </c>
      <c r="E2099" s="31" t="s">
        <v>85</v>
      </c>
      <c r="F2099" s="37">
        <v>6.39E8</v>
      </c>
    </row>
    <row r="2100" ht="15.75" customHeight="1">
      <c r="A2100" s="36" t="str">
        <f t="shared" si="1"/>
        <v>Kuwait-Middle East2006</v>
      </c>
      <c r="B2100" s="36" t="s">
        <v>229</v>
      </c>
      <c r="C2100" s="37">
        <v>5.08E8</v>
      </c>
      <c r="D2100" s="36" t="s">
        <v>234</v>
      </c>
      <c r="E2100" s="31" t="s">
        <v>85</v>
      </c>
      <c r="F2100" s="37">
        <v>6.074E9</v>
      </c>
    </row>
    <row r="2101" ht="15.75" customHeight="1">
      <c r="A2101" s="36" t="str">
        <f t="shared" si="1"/>
        <v>Israel-Middle East2006</v>
      </c>
      <c r="B2101" s="36" t="s">
        <v>229</v>
      </c>
      <c r="C2101" s="37">
        <v>3.802E9</v>
      </c>
      <c r="D2101" s="36" t="s">
        <v>232</v>
      </c>
      <c r="E2101" s="31" t="s">
        <v>85</v>
      </c>
      <c r="F2101" s="37">
        <v>4.085E9</v>
      </c>
    </row>
    <row r="2102" ht="15.75" customHeight="1">
      <c r="A2102" s="36" t="str">
        <f t="shared" si="1"/>
        <v>Oman-Middle East2006</v>
      </c>
      <c r="B2102" s="36" t="s">
        <v>229</v>
      </c>
      <c r="C2102" s="37">
        <v>7.49E8</v>
      </c>
      <c r="D2102" s="36" t="s">
        <v>236</v>
      </c>
      <c r="E2102" s="31" t="s">
        <v>85</v>
      </c>
      <c r="F2102" s="37">
        <v>8.94E8</v>
      </c>
    </row>
    <row r="2103" ht="15.75" customHeight="1">
      <c r="A2103" s="36" t="str">
        <f t="shared" si="1"/>
        <v>Saudi Arabia-Middle East2006</v>
      </c>
      <c r="B2103" s="36" t="s">
        <v>229</v>
      </c>
      <c r="C2103" s="37">
        <v>4.769E9</v>
      </c>
      <c r="D2103" s="36" t="s">
        <v>238</v>
      </c>
      <c r="E2103" s="31" t="s">
        <v>85</v>
      </c>
      <c r="F2103" s="37">
        <v>1.2979E10</v>
      </c>
    </row>
    <row r="2104" ht="15.75" customHeight="1">
      <c r="A2104" s="36" t="str">
        <f t="shared" si="1"/>
        <v>Syria-Middle East2006</v>
      </c>
      <c r="B2104" s="36" t="s">
        <v>229</v>
      </c>
      <c r="C2104" s="37">
        <v>2.113E9</v>
      </c>
      <c r="D2104" s="36" t="s">
        <v>239</v>
      </c>
      <c r="E2104" s="31" t="s">
        <v>85</v>
      </c>
      <c r="F2104" s="37">
        <v>5.85E8</v>
      </c>
    </row>
    <row r="2105" ht="15.75" customHeight="1">
      <c r="A2105" s="36" t="str">
        <f t="shared" si="1"/>
        <v>Jordan-Middle East2006</v>
      </c>
      <c r="B2105" s="36" t="s">
        <v>229</v>
      </c>
      <c r="C2105" s="37">
        <v>2.426E9</v>
      </c>
      <c r="D2105" s="36" t="s">
        <v>233</v>
      </c>
      <c r="E2105" s="31" t="s">
        <v>85</v>
      </c>
      <c r="F2105" s="37">
        <v>9.56E8</v>
      </c>
    </row>
    <row r="2106" ht="15.75" customHeight="1">
      <c r="A2106" s="36" t="str">
        <f t="shared" si="1"/>
        <v>Iraq-Middle East2006</v>
      </c>
      <c r="B2106" s="36" t="s">
        <v>229</v>
      </c>
      <c r="C2106" s="37">
        <v>1.7E8</v>
      </c>
      <c r="D2106" s="36" t="s">
        <v>231</v>
      </c>
      <c r="E2106" s="31" t="s">
        <v>85</v>
      </c>
      <c r="F2106" s="37">
        <v>5.26E8</v>
      </c>
    </row>
    <row r="2107" ht="15.75" customHeight="1">
      <c r="A2107" s="36" t="str">
        <f t="shared" si="1"/>
        <v>Yemen-Middle East2006</v>
      </c>
      <c r="B2107" s="36" t="s">
        <v>229</v>
      </c>
      <c r="C2107" s="37">
        <v>1.81E8</v>
      </c>
      <c r="D2107" s="36" t="s">
        <v>241</v>
      </c>
      <c r="E2107" s="31" t="s">
        <v>85</v>
      </c>
      <c r="F2107" s="37">
        <v>2.25E8</v>
      </c>
    </row>
    <row r="2108" ht="15.75" customHeight="1">
      <c r="A2108" s="36" t="str">
        <f t="shared" si="1"/>
        <v>Lebanon-Middle East2007</v>
      </c>
      <c r="B2108" s="36" t="s">
        <v>229</v>
      </c>
      <c r="C2108" s="37">
        <v>5.796E9</v>
      </c>
      <c r="D2108" s="36" t="s">
        <v>235</v>
      </c>
      <c r="E2108" s="31" t="s">
        <v>86</v>
      </c>
      <c r="F2108" s="37">
        <v>3.914E9</v>
      </c>
    </row>
    <row r="2109" ht="15.75" customHeight="1">
      <c r="A2109" s="36" t="str">
        <f t="shared" si="1"/>
        <v>Qatar-Middle East2007</v>
      </c>
      <c r="B2109" s="36" t="s">
        <v>229</v>
      </c>
      <c r="C2109" s="36"/>
      <c r="D2109" s="36" t="s">
        <v>237</v>
      </c>
      <c r="E2109" s="31" t="s">
        <v>86</v>
      </c>
      <c r="F2109" s="36"/>
    </row>
    <row r="2110" ht="15.75" customHeight="1">
      <c r="A2110" s="36" t="str">
        <f t="shared" si="1"/>
        <v>United Arab Emirates-Middle East2007</v>
      </c>
      <c r="B2110" s="36" t="s">
        <v>229</v>
      </c>
      <c r="C2110" s="37">
        <v>6.072E9</v>
      </c>
      <c r="D2110" s="36" t="s">
        <v>240</v>
      </c>
      <c r="E2110" s="31" t="s">
        <v>86</v>
      </c>
      <c r="F2110" s="37">
        <v>1.1273E10</v>
      </c>
    </row>
    <row r="2111" ht="15.75" customHeight="1">
      <c r="A2111" s="36" t="str">
        <f t="shared" si="1"/>
        <v>Bahrain-Middle East2007</v>
      </c>
      <c r="B2111" s="36" t="s">
        <v>229</v>
      </c>
      <c r="C2111" s="37">
        <v>1.854E9</v>
      </c>
      <c r="D2111" s="36" t="s">
        <v>228</v>
      </c>
      <c r="E2111" s="31" t="s">
        <v>86</v>
      </c>
      <c r="F2111" s="37">
        <v>6.71E8</v>
      </c>
    </row>
    <row r="2112" ht="15.75" customHeight="1">
      <c r="A2112" s="36" t="str">
        <f t="shared" si="1"/>
        <v>Iran-Middle East2007</v>
      </c>
      <c r="B2112" s="36" t="s">
        <v>229</v>
      </c>
      <c r="C2112" s="37">
        <v>1.95E9</v>
      </c>
      <c r="D2112" s="36" t="s">
        <v>230</v>
      </c>
      <c r="E2112" s="31" t="s">
        <v>86</v>
      </c>
      <c r="F2112" s="37">
        <v>7.335E9</v>
      </c>
    </row>
    <row r="2113" ht="15.75" customHeight="1">
      <c r="A2113" s="36" t="str">
        <f t="shared" si="1"/>
        <v>Kuwait-Middle East2007</v>
      </c>
      <c r="B2113" s="36" t="s">
        <v>229</v>
      </c>
      <c r="C2113" s="37">
        <v>5.3E8</v>
      </c>
      <c r="D2113" s="36" t="s">
        <v>234</v>
      </c>
      <c r="E2113" s="31" t="s">
        <v>86</v>
      </c>
      <c r="F2113" s="37">
        <v>7.267E9</v>
      </c>
    </row>
    <row r="2114" ht="15.75" customHeight="1">
      <c r="A2114" s="36" t="str">
        <f t="shared" si="1"/>
        <v>Israel-Middle East2007</v>
      </c>
      <c r="B2114" s="36" t="s">
        <v>229</v>
      </c>
      <c r="C2114" s="37">
        <v>4.405E9</v>
      </c>
      <c r="D2114" s="36" t="s">
        <v>232</v>
      </c>
      <c r="E2114" s="31" t="s">
        <v>86</v>
      </c>
      <c r="F2114" s="37">
        <v>4.669E9</v>
      </c>
    </row>
    <row r="2115" ht="15.75" customHeight="1">
      <c r="A2115" s="36" t="str">
        <f t="shared" si="1"/>
        <v>Saudi Arabia-Middle East2007</v>
      </c>
      <c r="B2115" s="36" t="s">
        <v>229</v>
      </c>
      <c r="C2115" s="37">
        <v>6.907E9</v>
      </c>
      <c r="D2115" s="36" t="s">
        <v>238</v>
      </c>
      <c r="E2115" s="31" t="s">
        <v>86</v>
      </c>
      <c r="F2115" s="37">
        <v>2.1031E10</v>
      </c>
    </row>
    <row r="2116" ht="15.75" customHeight="1">
      <c r="A2116" s="36" t="str">
        <f t="shared" si="1"/>
        <v>Oman-Middle East2007</v>
      </c>
      <c r="B2116" s="36" t="s">
        <v>229</v>
      </c>
      <c r="C2116" s="37">
        <v>9.05E8</v>
      </c>
      <c r="D2116" s="36" t="s">
        <v>236</v>
      </c>
      <c r="E2116" s="31" t="s">
        <v>86</v>
      </c>
      <c r="F2116" s="37">
        <v>9.52E8</v>
      </c>
    </row>
    <row r="2117" ht="15.75" customHeight="1">
      <c r="A2117" s="36" t="str">
        <f t="shared" si="1"/>
        <v>Syria-Middle East2007</v>
      </c>
      <c r="B2117" s="36" t="s">
        <v>229</v>
      </c>
      <c r="C2117" s="37">
        <v>2.972E9</v>
      </c>
      <c r="D2117" s="36" t="s">
        <v>239</v>
      </c>
      <c r="E2117" s="31" t="s">
        <v>86</v>
      </c>
      <c r="F2117" s="37">
        <v>7.1E8</v>
      </c>
    </row>
    <row r="2118" ht="15.75" customHeight="1">
      <c r="A2118" s="36" t="str">
        <f t="shared" si="1"/>
        <v>Jordan-Middle East2007</v>
      </c>
      <c r="B2118" s="36" t="s">
        <v>229</v>
      </c>
      <c r="C2118" s="37">
        <v>2.754E9</v>
      </c>
      <c r="D2118" s="36" t="s">
        <v>233</v>
      </c>
      <c r="E2118" s="31" t="s">
        <v>86</v>
      </c>
      <c r="F2118" s="37">
        <v>1.024E9</v>
      </c>
    </row>
    <row r="2119" ht="15.75" customHeight="1">
      <c r="A2119" s="36" t="str">
        <f t="shared" si="1"/>
        <v>Yemen-Middle East2007</v>
      </c>
      <c r="B2119" s="36" t="s">
        <v>229</v>
      </c>
      <c r="C2119" s="37">
        <v>4.25E8</v>
      </c>
      <c r="D2119" s="36" t="s">
        <v>241</v>
      </c>
      <c r="E2119" s="31" t="s">
        <v>86</v>
      </c>
      <c r="F2119" s="37">
        <v>2.47E8</v>
      </c>
    </row>
    <row r="2120" ht="15.75" customHeight="1">
      <c r="A2120" s="36" t="str">
        <f t="shared" si="1"/>
        <v>Iraq-Middle East2007</v>
      </c>
      <c r="B2120" s="36" t="s">
        <v>229</v>
      </c>
      <c r="C2120" s="37">
        <v>5.55E8</v>
      </c>
      <c r="D2120" s="36" t="s">
        <v>231</v>
      </c>
      <c r="E2120" s="31" t="s">
        <v>86</v>
      </c>
      <c r="F2120" s="37">
        <v>7.05E8</v>
      </c>
    </row>
    <row r="2121" ht="15.75" customHeight="1">
      <c r="A2121" s="36" t="str">
        <f t="shared" si="1"/>
        <v>Lebanon-Middle East2008</v>
      </c>
      <c r="B2121" s="36" t="s">
        <v>229</v>
      </c>
      <c r="C2121" s="37">
        <v>6.317E9</v>
      </c>
      <c r="D2121" s="36" t="s">
        <v>235</v>
      </c>
      <c r="E2121" s="31" t="s">
        <v>87</v>
      </c>
      <c r="F2121" s="37">
        <v>4.297E9</v>
      </c>
    </row>
    <row r="2122" ht="15.75" customHeight="1">
      <c r="A2122" s="36" t="str">
        <f t="shared" si="1"/>
        <v>Qatar-Middle East2008</v>
      </c>
      <c r="B2122" s="36" t="s">
        <v>229</v>
      </c>
      <c r="C2122" s="36"/>
      <c r="D2122" s="36" t="s">
        <v>237</v>
      </c>
      <c r="E2122" s="31" t="s">
        <v>87</v>
      </c>
      <c r="F2122" s="36"/>
    </row>
    <row r="2123" ht="15.75" customHeight="1">
      <c r="A2123" s="36" t="str">
        <f t="shared" si="1"/>
        <v>United Arab Emirates-Middle East2008</v>
      </c>
      <c r="B2123" s="36" t="s">
        <v>229</v>
      </c>
      <c r="C2123" s="37">
        <v>7.162E9</v>
      </c>
      <c r="D2123" s="36" t="s">
        <v>240</v>
      </c>
      <c r="E2123" s="31" t="s">
        <v>87</v>
      </c>
      <c r="F2123" s="37">
        <v>1.3288E10</v>
      </c>
    </row>
    <row r="2124" ht="15.75" customHeight="1">
      <c r="A2124" s="36" t="str">
        <f t="shared" si="1"/>
        <v>Bahrain-Middle East2008</v>
      </c>
      <c r="B2124" s="36" t="s">
        <v>229</v>
      </c>
      <c r="C2124" s="37">
        <v>1.927E9</v>
      </c>
      <c r="D2124" s="36" t="s">
        <v>228</v>
      </c>
      <c r="E2124" s="31" t="s">
        <v>87</v>
      </c>
      <c r="F2124" s="37">
        <v>7.04E8</v>
      </c>
    </row>
    <row r="2125" ht="15.75" customHeight="1">
      <c r="A2125" s="36" t="str">
        <f t="shared" si="1"/>
        <v>Iran-Middle East2008</v>
      </c>
      <c r="B2125" s="36" t="s">
        <v>229</v>
      </c>
      <c r="C2125" s="37">
        <v>1.978E9</v>
      </c>
      <c r="D2125" s="36" t="s">
        <v>230</v>
      </c>
      <c r="E2125" s="31" t="s">
        <v>87</v>
      </c>
      <c r="F2125" s="37">
        <v>8.27E9</v>
      </c>
    </row>
    <row r="2126" ht="15.75" customHeight="1">
      <c r="A2126" s="36" t="str">
        <f t="shared" si="1"/>
        <v>Kuwait-Middle East2008</v>
      </c>
      <c r="B2126" s="36" t="s">
        <v>229</v>
      </c>
      <c r="C2126" s="37">
        <v>6.1E8</v>
      </c>
      <c r="D2126" s="36" t="s">
        <v>234</v>
      </c>
      <c r="E2126" s="31" t="s">
        <v>87</v>
      </c>
      <c r="F2126" s="37">
        <v>8.341E9</v>
      </c>
    </row>
    <row r="2127" ht="15.75" customHeight="1">
      <c r="A2127" s="36" t="str">
        <f t="shared" si="1"/>
        <v>Saudi Arabia-Middle East2008</v>
      </c>
      <c r="B2127" s="36" t="s">
        <v>229</v>
      </c>
      <c r="C2127" s="37">
        <v>6.775E9</v>
      </c>
      <c r="D2127" s="36" t="s">
        <v>238</v>
      </c>
      <c r="E2127" s="31" t="s">
        <v>87</v>
      </c>
      <c r="F2127" s="37">
        <v>1.6005E10</v>
      </c>
    </row>
    <row r="2128" ht="15.75" customHeight="1">
      <c r="A2128" s="36" t="str">
        <f t="shared" si="1"/>
        <v>Oman-Middle East2008</v>
      </c>
      <c r="B2128" s="36" t="s">
        <v>229</v>
      </c>
      <c r="C2128" s="37">
        <v>1.105E9</v>
      </c>
      <c r="D2128" s="36" t="s">
        <v>236</v>
      </c>
      <c r="E2128" s="31" t="s">
        <v>87</v>
      </c>
      <c r="F2128" s="37">
        <v>1.197E9</v>
      </c>
    </row>
    <row r="2129" ht="15.75" customHeight="1">
      <c r="A2129" s="36" t="str">
        <f t="shared" si="1"/>
        <v>Israel-Middle East2008</v>
      </c>
      <c r="B2129" s="36" t="s">
        <v>229</v>
      </c>
      <c r="C2129" s="37">
        <v>5.509E9</v>
      </c>
      <c r="D2129" s="36" t="s">
        <v>232</v>
      </c>
      <c r="E2129" s="31" t="s">
        <v>87</v>
      </c>
      <c r="F2129" s="37">
        <v>4.693E9</v>
      </c>
    </row>
    <row r="2130" ht="15.75" customHeight="1">
      <c r="A2130" s="36" t="str">
        <f t="shared" si="1"/>
        <v>Syria-Middle East2008</v>
      </c>
      <c r="B2130" s="36" t="s">
        <v>229</v>
      </c>
      <c r="C2130" s="37">
        <v>3.176E9</v>
      </c>
      <c r="D2130" s="36" t="s">
        <v>239</v>
      </c>
      <c r="E2130" s="31" t="s">
        <v>87</v>
      </c>
      <c r="F2130" s="37">
        <v>9.12E8</v>
      </c>
    </row>
    <row r="2131" ht="15.75" customHeight="1">
      <c r="A2131" s="36" t="str">
        <f t="shared" si="1"/>
        <v>Jordan-Middle East2008</v>
      </c>
      <c r="B2131" s="36" t="s">
        <v>229</v>
      </c>
      <c r="C2131" s="37">
        <v>3.539E9</v>
      </c>
      <c r="D2131" s="36" t="s">
        <v>233</v>
      </c>
      <c r="E2131" s="31" t="s">
        <v>87</v>
      </c>
      <c r="F2131" s="37">
        <v>1.14E9</v>
      </c>
    </row>
    <row r="2132" ht="15.75" customHeight="1">
      <c r="A2132" s="36" t="str">
        <f t="shared" si="1"/>
        <v>Yemen-Middle East2008</v>
      </c>
      <c r="B2132" s="36" t="s">
        <v>229</v>
      </c>
      <c r="C2132" s="37">
        <v>8.86E8</v>
      </c>
      <c r="D2132" s="36" t="s">
        <v>241</v>
      </c>
      <c r="E2132" s="31" t="s">
        <v>87</v>
      </c>
      <c r="F2132" s="37">
        <v>2.46E8</v>
      </c>
    </row>
    <row r="2133" ht="15.75" customHeight="1">
      <c r="A2133" s="36" t="str">
        <f t="shared" si="1"/>
        <v>Iraq-Middle East2008</v>
      </c>
      <c r="B2133" s="36" t="s">
        <v>229</v>
      </c>
      <c r="C2133" s="37">
        <v>8.67E8</v>
      </c>
      <c r="D2133" s="36" t="s">
        <v>231</v>
      </c>
      <c r="E2133" s="31" t="s">
        <v>87</v>
      </c>
      <c r="F2133" s="37">
        <v>8.13E8</v>
      </c>
    </row>
    <row r="2134" ht="15.75" customHeight="1">
      <c r="A2134" s="36" t="str">
        <f t="shared" si="1"/>
        <v>Qatar-Middle East2009</v>
      </c>
      <c r="B2134" s="36" t="s">
        <v>229</v>
      </c>
      <c r="C2134" s="36"/>
      <c r="D2134" s="36" t="s">
        <v>237</v>
      </c>
      <c r="E2134" s="31" t="s">
        <v>88</v>
      </c>
      <c r="F2134" s="36"/>
    </row>
    <row r="2135" ht="15.75" customHeight="1">
      <c r="A2135" s="36" t="str">
        <f t="shared" si="1"/>
        <v>Lebanon-Middle East2009</v>
      </c>
      <c r="B2135" s="36" t="s">
        <v>229</v>
      </c>
      <c r="C2135" s="37">
        <v>7.157E9</v>
      </c>
      <c r="D2135" s="36" t="s">
        <v>235</v>
      </c>
      <c r="E2135" s="31" t="s">
        <v>88</v>
      </c>
      <c r="F2135" s="37">
        <v>4.928E9</v>
      </c>
    </row>
    <row r="2136" ht="15.75" customHeight="1">
      <c r="A2136" s="36" t="str">
        <f t="shared" si="1"/>
        <v>United Arab Emirates-Middle East2009</v>
      </c>
      <c r="B2136" s="36" t="s">
        <v>229</v>
      </c>
      <c r="C2136" s="37">
        <v>7.352E9</v>
      </c>
      <c r="D2136" s="36" t="s">
        <v>240</v>
      </c>
      <c r="E2136" s="31" t="s">
        <v>88</v>
      </c>
      <c r="F2136" s="37">
        <v>1.0347E10</v>
      </c>
    </row>
    <row r="2137" ht="15.75" customHeight="1">
      <c r="A2137" s="36" t="str">
        <f t="shared" si="1"/>
        <v>Bahrain-Middle East2009</v>
      </c>
      <c r="B2137" s="36" t="s">
        <v>229</v>
      </c>
      <c r="C2137" s="37">
        <v>1.873E9</v>
      </c>
      <c r="D2137" s="36" t="s">
        <v>228</v>
      </c>
      <c r="E2137" s="31" t="s">
        <v>88</v>
      </c>
      <c r="F2137" s="37">
        <v>5.97E8</v>
      </c>
    </row>
    <row r="2138" ht="15.75" customHeight="1">
      <c r="A2138" s="36" t="str">
        <f t="shared" si="1"/>
        <v>Iran-Middle East2009</v>
      </c>
      <c r="B2138" s="36" t="s">
        <v>229</v>
      </c>
      <c r="C2138" s="37">
        <v>2.259E9</v>
      </c>
      <c r="D2138" s="36" t="s">
        <v>230</v>
      </c>
      <c r="E2138" s="31" t="s">
        <v>88</v>
      </c>
      <c r="F2138" s="37">
        <v>8.503E9</v>
      </c>
    </row>
    <row r="2139" ht="15.75" customHeight="1">
      <c r="A2139" s="36" t="str">
        <f t="shared" si="1"/>
        <v>Kuwait-Middle East2009</v>
      </c>
      <c r="B2139" s="36" t="s">
        <v>229</v>
      </c>
      <c r="C2139" s="37">
        <v>6.6E8</v>
      </c>
      <c r="D2139" s="36" t="s">
        <v>234</v>
      </c>
      <c r="E2139" s="31" t="s">
        <v>88</v>
      </c>
      <c r="F2139" s="37">
        <v>6.799E9</v>
      </c>
    </row>
    <row r="2140" ht="15.75" customHeight="1">
      <c r="A2140" s="36" t="str">
        <f t="shared" si="1"/>
        <v>Saudi Arabia-Middle East2009</v>
      </c>
      <c r="B2140" s="36" t="s">
        <v>229</v>
      </c>
      <c r="C2140" s="37">
        <v>6.744E9</v>
      </c>
      <c r="D2140" s="36" t="s">
        <v>238</v>
      </c>
      <c r="E2140" s="31" t="s">
        <v>88</v>
      </c>
      <c r="F2140" s="37">
        <v>2.1312E10</v>
      </c>
    </row>
    <row r="2141" ht="15.75" customHeight="1">
      <c r="A2141" s="36" t="str">
        <f t="shared" si="1"/>
        <v>Oman-Middle East2009</v>
      </c>
      <c r="B2141" s="36" t="s">
        <v>229</v>
      </c>
      <c r="C2141" s="37">
        <v>1.092E9</v>
      </c>
      <c r="D2141" s="36" t="s">
        <v>236</v>
      </c>
      <c r="E2141" s="31" t="s">
        <v>88</v>
      </c>
      <c r="F2141" s="37">
        <v>1.295E9</v>
      </c>
    </row>
    <row r="2142" ht="15.75" customHeight="1">
      <c r="A2142" s="36" t="str">
        <f t="shared" si="1"/>
        <v>Israel-Middle East2009</v>
      </c>
      <c r="B2142" s="36" t="s">
        <v>229</v>
      </c>
      <c r="C2142" s="37">
        <v>5.067E9</v>
      </c>
      <c r="D2142" s="36" t="s">
        <v>232</v>
      </c>
      <c r="E2142" s="31" t="s">
        <v>88</v>
      </c>
      <c r="F2142" s="37">
        <v>4.241E9</v>
      </c>
    </row>
    <row r="2143" ht="15.75" customHeight="1">
      <c r="A2143" s="36" t="str">
        <f t="shared" si="1"/>
        <v>Syria-Middle East2009</v>
      </c>
      <c r="B2143" s="36" t="s">
        <v>229</v>
      </c>
      <c r="C2143" s="37">
        <v>3.781E9</v>
      </c>
      <c r="D2143" s="36" t="s">
        <v>239</v>
      </c>
      <c r="E2143" s="31" t="s">
        <v>88</v>
      </c>
      <c r="F2143" s="37">
        <v>9.8E8</v>
      </c>
    </row>
    <row r="2144" ht="15.75" customHeight="1">
      <c r="A2144" s="36" t="str">
        <f t="shared" si="1"/>
        <v>Jordan-Middle East2009</v>
      </c>
      <c r="B2144" s="36" t="s">
        <v>229</v>
      </c>
      <c r="C2144" s="37">
        <v>3.472E9</v>
      </c>
      <c r="D2144" s="36" t="s">
        <v>233</v>
      </c>
      <c r="E2144" s="31" t="s">
        <v>88</v>
      </c>
      <c r="F2144" s="37">
        <v>1.202E9</v>
      </c>
    </row>
    <row r="2145" ht="15.75" customHeight="1">
      <c r="A2145" s="36" t="str">
        <f t="shared" si="1"/>
        <v>Yemen-Middle East2009</v>
      </c>
      <c r="B2145" s="36" t="s">
        <v>229</v>
      </c>
      <c r="C2145" s="37">
        <v>8.99E8</v>
      </c>
      <c r="D2145" s="36" t="s">
        <v>241</v>
      </c>
      <c r="E2145" s="31" t="s">
        <v>88</v>
      </c>
      <c r="F2145" s="37">
        <v>2.77E8</v>
      </c>
    </row>
    <row r="2146" ht="15.75" customHeight="1">
      <c r="A2146" s="36" t="str">
        <f t="shared" si="1"/>
        <v>Iraq-Middle East2009</v>
      </c>
      <c r="B2146" s="36" t="s">
        <v>229</v>
      </c>
      <c r="C2146" s="37">
        <v>1.432E9</v>
      </c>
      <c r="D2146" s="36" t="s">
        <v>231</v>
      </c>
      <c r="E2146" s="31" t="s">
        <v>88</v>
      </c>
      <c r="F2146" s="37">
        <v>1.221E9</v>
      </c>
    </row>
    <row r="2147" ht="15.75" customHeight="1">
      <c r="A2147" s="36" t="str">
        <f t="shared" si="1"/>
        <v>Qatar-Middle East2010</v>
      </c>
      <c r="B2147" s="36" t="s">
        <v>229</v>
      </c>
      <c r="C2147" s="36"/>
      <c r="D2147" s="36" t="s">
        <v>237</v>
      </c>
      <c r="E2147" s="31" t="s">
        <v>89</v>
      </c>
      <c r="F2147" s="36"/>
    </row>
    <row r="2148" ht="15.75" customHeight="1">
      <c r="A2148" s="36" t="str">
        <f t="shared" si="1"/>
        <v>Lebanon-Middle East2010</v>
      </c>
      <c r="B2148" s="36" t="s">
        <v>229</v>
      </c>
      <c r="C2148" s="37">
        <v>8.026E9</v>
      </c>
      <c r="D2148" s="36" t="s">
        <v>235</v>
      </c>
      <c r="E2148" s="31" t="s">
        <v>89</v>
      </c>
      <c r="F2148" s="37">
        <v>4.868E9</v>
      </c>
    </row>
    <row r="2149" ht="15.75" customHeight="1">
      <c r="A2149" s="36" t="str">
        <f t="shared" si="1"/>
        <v>Bahrain-Middle East2010</v>
      </c>
      <c r="B2149" s="36" t="s">
        <v>229</v>
      </c>
      <c r="C2149" s="37">
        <v>2.163E9</v>
      </c>
      <c r="D2149" s="36" t="s">
        <v>228</v>
      </c>
      <c r="E2149" s="31" t="s">
        <v>89</v>
      </c>
      <c r="F2149" s="37">
        <v>6.84E8</v>
      </c>
    </row>
    <row r="2150" ht="15.75" customHeight="1">
      <c r="A2150" s="36" t="str">
        <f t="shared" si="1"/>
        <v>United Arab Emirates-Middle East2010</v>
      </c>
      <c r="B2150" s="36" t="s">
        <v>229</v>
      </c>
      <c r="C2150" s="37">
        <v>8.577E9</v>
      </c>
      <c r="D2150" s="36" t="s">
        <v>240</v>
      </c>
      <c r="E2150" s="31" t="s">
        <v>89</v>
      </c>
      <c r="F2150" s="37">
        <v>1.1818E10</v>
      </c>
    </row>
    <row r="2151" ht="15.75" customHeight="1">
      <c r="A2151" s="36" t="str">
        <f t="shared" si="1"/>
        <v>Iran-Middle East2010</v>
      </c>
      <c r="B2151" s="36" t="s">
        <v>229</v>
      </c>
      <c r="C2151" s="37">
        <v>2.631E9</v>
      </c>
      <c r="D2151" s="36" t="s">
        <v>230</v>
      </c>
      <c r="E2151" s="31" t="s">
        <v>89</v>
      </c>
      <c r="F2151" s="37">
        <v>1.057E10</v>
      </c>
    </row>
    <row r="2152" ht="15.75" customHeight="1">
      <c r="A2152" s="36" t="str">
        <f t="shared" si="1"/>
        <v>Kuwait-Middle East2010</v>
      </c>
      <c r="B2152" s="36" t="s">
        <v>229</v>
      </c>
      <c r="C2152" s="37">
        <v>5.74E8</v>
      </c>
      <c r="D2152" s="36" t="s">
        <v>234</v>
      </c>
      <c r="E2152" s="31" t="s">
        <v>89</v>
      </c>
      <c r="F2152" s="37">
        <v>7.106E9</v>
      </c>
    </row>
    <row r="2153" ht="15.75" customHeight="1">
      <c r="A2153" s="36" t="str">
        <f t="shared" si="1"/>
        <v>Saudi Arabia-Middle East2010</v>
      </c>
      <c r="B2153" s="36" t="s">
        <v>229</v>
      </c>
      <c r="C2153" s="37">
        <v>7.536E9</v>
      </c>
      <c r="D2153" s="36" t="s">
        <v>238</v>
      </c>
      <c r="E2153" s="31" t="s">
        <v>89</v>
      </c>
      <c r="F2153" s="37">
        <v>2.2076E10</v>
      </c>
    </row>
    <row r="2154" ht="15.75" customHeight="1">
      <c r="A2154" s="36" t="str">
        <f t="shared" si="1"/>
        <v>Oman-Middle East2010</v>
      </c>
      <c r="B2154" s="36" t="s">
        <v>229</v>
      </c>
      <c r="C2154" s="37">
        <v>1.246E9</v>
      </c>
      <c r="D2154" s="36" t="s">
        <v>236</v>
      </c>
      <c r="E2154" s="31" t="s">
        <v>89</v>
      </c>
      <c r="F2154" s="37">
        <v>1.768E9</v>
      </c>
    </row>
    <row r="2155" ht="15.75" customHeight="1">
      <c r="A2155" s="36" t="str">
        <f t="shared" si="1"/>
        <v>Israel-Middle East2010</v>
      </c>
      <c r="B2155" s="36" t="s">
        <v>229</v>
      </c>
      <c r="C2155" s="37">
        <v>5.824E9</v>
      </c>
      <c r="D2155" s="36" t="s">
        <v>232</v>
      </c>
      <c r="E2155" s="31" t="s">
        <v>89</v>
      </c>
      <c r="F2155" s="37">
        <v>4.725E9</v>
      </c>
    </row>
    <row r="2156" ht="15.75" customHeight="1">
      <c r="A2156" s="36" t="str">
        <f t="shared" si="1"/>
        <v>Syria-Middle East2010</v>
      </c>
      <c r="B2156" s="36" t="s">
        <v>229</v>
      </c>
      <c r="C2156" s="37">
        <v>6.308E9</v>
      </c>
      <c r="D2156" s="36" t="s">
        <v>239</v>
      </c>
      <c r="E2156" s="31" t="s">
        <v>89</v>
      </c>
      <c r="F2156" s="37">
        <v>1.598E9</v>
      </c>
    </row>
    <row r="2157" ht="15.75" customHeight="1">
      <c r="A2157" s="36" t="str">
        <f t="shared" si="1"/>
        <v>Jordan-Middle East2010</v>
      </c>
      <c r="B2157" s="36" t="s">
        <v>229</v>
      </c>
      <c r="C2157" s="37">
        <v>4.39E9</v>
      </c>
      <c r="D2157" s="36" t="s">
        <v>233</v>
      </c>
      <c r="E2157" s="31" t="s">
        <v>89</v>
      </c>
      <c r="F2157" s="37">
        <v>1.736E9</v>
      </c>
    </row>
    <row r="2158" ht="15.75" customHeight="1">
      <c r="A2158" s="36" t="str">
        <f t="shared" si="1"/>
        <v>Yemen-Middle East2010</v>
      </c>
      <c r="B2158" s="36" t="s">
        <v>229</v>
      </c>
      <c r="C2158" s="37">
        <v>1.161E9</v>
      </c>
      <c r="D2158" s="36" t="s">
        <v>241</v>
      </c>
      <c r="E2158" s="31" t="s">
        <v>89</v>
      </c>
      <c r="F2158" s="37">
        <v>2.52E8</v>
      </c>
    </row>
    <row r="2159" ht="15.75" customHeight="1">
      <c r="A2159" s="36" t="str">
        <f t="shared" si="1"/>
        <v>Iraq-Middle East2010</v>
      </c>
      <c r="B2159" s="36" t="s">
        <v>229</v>
      </c>
      <c r="C2159" s="37">
        <v>1.736E9</v>
      </c>
      <c r="D2159" s="36" t="s">
        <v>231</v>
      </c>
      <c r="E2159" s="31" t="s">
        <v>89</v>
      </c>
      <c r="F2159" s="37">
        <v>1.675E9</v>
      </c>
    </row>
    <row r="2160" ht="15.75" customHeight="1">
      <c r="A2160" s="36" t="str">
        <f t="shared" si="1"/>
        <v>Qatar-Middle East2011</v>
      </c>
      <c r="B2160" s="36" t="s">
        <v>229</v>
      </c>
      <c r="C2160" s="37">
        <v>4.463E9</v>
      </c>
      <c r="D2160" s="36" t="s">
        <v>237</v>
      </c>
      <c r="E2160" s="31" t="s">
        <v>90</v>
      </c>
      <c r="F2160" s="37">
        <v>7.813E9</v>
      </c>
    </row>
    <row r="2161" ht="15.75" customHeight="1">
      <c r="A2161" s="36" t="str">
        <f t="shared" si="1"/>
        <v>Lebanon-Middle East2011</v>
      </c>
      <c r="B2161" s="36" t="s">
        <v>229</v>
      </c>
      <c r="C2161" s="37">
        <v>6.797E9</v>
      </c>
      <c r="D2161" s="36" t="s">
        <v>235</v>
      </c>
      <c r="E2161" s="31" t="s">
        <v>90</v>
      </c>
      <c r="F2161" s="37">
        <v>4.44E9</v>
      </c>
    </row>
    <row r="2162" ht="15.75" customHeight="1">
      <c r="A2162" s="36" t="str">
        <f t="shared" si="1"/>
        <v>Bahrain-Middle East2011</v>
      </c>
      <c r="B2162" s="36" t="s">
        <v>229</v>
      </c>
      <c r="C2162" s="37">
        <v>1.766E9</v>
      </c>
      <c r="D2162" s="36" t="s">
        <v>228</v>
      </c>
      <c r="E2162" s="31" t="s">
        <v>90</v>
      </c>
      <c r="F2162" s="37">
        <v>8.99E8</v>
      </c>
    </row>
    <row r="2163" ht="15.75" customHeight="1">
      <c r="A2163" s="36" t="str">
        <f t="shared" si="1"/>
        <v>United Arab Emirates-Middle East2011</v>
      </c>
      <c r="B2163" s="36" t="s">
        <v>229</v>
      </c>
      <c r="C2163" s="36"/>
      <c r="D2163" s="36" t="s">
        <v>240</v>
      </c>
      <c r="E2163" s="31" t="s">
        <v>90</v>
      </c>
      <c r="F2163" s="36"/>
    </row>
    <row r="2164" ht="15.75" customHeight="1">
      <c r="A2164" s="36" t="str">
        <f t="shared" si="1"/>
        <v>Iran-Middle East2011</v>
      </c>
      <c r="B2164" s="36" t="s">
        <v>229</v>
      </c>
      <c r="C2164" s="37">
        <v>2.574E9</v>
      </c>
      <c r="D2164" s="36" t="s">
        <v>230</v>
      </c>
      <c r="E2164" s="31" t="s">
        <v>90</v>
      </c>
      <c r="F2164" s="37">
        <v>1.0881E10</v>
      </c>
    </row>
    <row r="2165" ht="15.75" customHeight="1">
      <c r="A2165" s="36" t="str">
        <f t="shared" si="1"/>
        <v>Saudi Arabia-Middle East2011</v>
      </c>
      <c r="B2165" s="36" t="s">
        <v>229</v>
      </c>
      <c r="C2165" s="37">
        <v>9.317E9</v>
      </c>
      <c r="D2165" s="36" t="s">
        <v>238</v>
      </c>
      <c r="E2165" s="31" t="s">
        <v>90</v>
      </c>
      <c r="F2165" s="37">
        <v>1.8202E10</v>
      </c>
    </row>
    <row r="2166" ht="15.75" customHeight="1">
      <c r="A2166" s="36" t="str">
        <f t="shared" si="1"/>
        <v>Kuwait-Middle East2011</v>
      </c>
      <c r="B2166" s="36" t="s">
        <v>229</v>
      </c>
      <c r="C2166" s="37">
        <v>6.44E8</v>
      </c>
      <c r="D2166" s="36" t="s">
        <v>234</v>
      </c>
      <c r="E2166" s="31" t="s">
        <v>90</v>
      </c>
      <c r="F2166" s="37">
        <v>9.179E9</v>
      </c>
    </row>
    <row r="2167" ht="15.75" customHeight="1">
      <c r="A2167" s="36" t="str">
        <f t="shared" si="1"/>
        <v>Israel-Middle East2011</v>
      </c>
      <c r="B2167" s="36" t="s">
        <v>229</v>
      </c>
      <c r="C2167" s="37">
        <v>6.029E9</v>
      </c>
      <c r="D2167" s="36" t="s">
        <v>232</v>
      </c>
      <c r="E2167" s="31" t="s">
        <v>90</v>
      </c>
      <c r="F2167" s="37">
        <v>4.937E9</v>
      </c>
    </row>
    <row r="2168" ht="15.75" customHeight="1">
      <c r="A2168" s="36" t="str">
        <f t="shared" si="1"/>
        <v>Oman-Middle East2011</v>
      </c>
      <c r="B2168" s="36" t="s">
        <v>229</v>
      </c>
      <c r="C2168" s="37">
        <v>1.612E9</v>
      </c>
      <c r="D2168" s="36" t="s">
        <v>236</v>
      </c>
      <c r="E2168" s="31" t="s">
        <v>90</v>
      </c>
      <c r="F2168" s="37">
        <v>1.982E9</v>
      </c>
    </row>
    <row r="2169" ht="15.75" customHeight="1">
      <c r="A2169" s="36" t="str">
        <f t="shared" si="1"/>
        <v>Syria-Middle East2011</v>
      </c>
      <c r="B2169" s="36" t="s">
        <v>229</v>
      </c>
      <c r="C2169" s="36"/>
      <c r="D2169" s="36" t="s">
        <v>239</v>
      </c>
      <c r="E2169" s="31" t="s">
        <v>90</v>
      </c>
      <c r="F2169" s="36"/>
    </row>
    <row r="2170" ht="15.75" customHeight="1">
      <c r="A2170" s="36" t="str">
        <f t="shared" si="1"/>
        <v>Jordan-Middle East2011</v>
      </c>
      <c r="B2170" s="36" t="s">
        <v>229</v>
      </c>
      <c r="C2170" s="37">
        <v>3.86E9</v>
      </c>
      <c r="D2170" s="36" t="s">
        <v>233</v>
      </c>
      <c r="E2170" s="31" t="s">
        <v>90</v>
      </c>
      <c r="F2170" s="37">
        <v>1.28E9</v>
      </c>
    </row>
    <row r="2171" ht="15.75" customHeight="1">
      <c r="A2171" s="36" t="str">
        <f t="shared" si="1"/>
        <v>Yemen-Middle East2011</v>
      </c>
      <c r="B2171" s="36" t="s">
        <v>229</v>
      </c>
      <c r="C2171" s="37">
        <v>7.8E8</v>
      </c>
      <c r="D2171" s="36" t="s">
        <v>241</v>
      </c>
      <c r="E2171" s="31" t="s">
        <v>90</v>
      </c>
      <c r="F2171" s="37">
        <v>2.58E8</v>
      </c>
    </row>
    <row r="2172" ht="15.75" customHeight="1">
      <c r="A2172" s="36" t="str">
        <f t="shared" si="1"/>
        <v>Iraq-Middle East2011</v>
      </c>
      <c r="B2172" s="36" t="s">
        <v>229</v>
      </c>
      <c r="C2172" s="37">
        <v>1.557E9</v>
      </c>
      <c r="D2172" s="36" t="s">
        <v>231</v>
      </c>
      <c r="E2172" s="31" t="s">
        <v>90</v>
      </c>
      <c r="F2172" s="37">
        <v>1.879E9</v>
      </c>
    </row>
    <row r="2173" ht="15.75" customHeight="1">
      <c r="A2173" s="36" t="str">
        <f t="shared" si="1"/>
        <v>Qatar-Middle East2012</v>
      </c>
      <c r="B2173" s="36" t="s">
        <v>229</v>
      </c>
      <c r="C2173" s="37">
        <v>7.22E9</v>
      </c>
      <c r="D2173" s="36" t="s">
        <v>237</v>
      </c>
      <c r="E2173" s="31" t="s">
        <v>91</v>
      </c>
      <c r="F2173" s="37">
        <v>1.0702E10</v>
      </c>
    </row>
    <row r="2174" ht="15.75" customHeight="1">
      <c r="A2174" s="36" t="str">
        <f t="shared" si="1"/>
        <v>Lebanon-Middle East2012</v>
      </c>
      <c r="B2174" s="36" t="s">
        <v>229</v>
      </c>
      <c r="C2174" s="37">
        <v>6.298E9</v>
      </c>
      <c r="D2174" s="36" t="s">
        <v>235</v>
      </c>
      <c r="E2174" s="31" t="s">
        <v>91</v>
      </c>
      <c r="F2174" s="37">
        <v>4.125E9</v>
      </c>
    </row>
    <row r="2175" ht="15.75" customHeight="1">
      <c r="A2175" s="36" t="str">
        <f t="shared" si="1"/>
        <v>United Arab Emirates-Middle East2012</v>
      </c>
      <c r="B2175" s="36" t="s">
        <v>229</v>
      </c>
      <c r="C2175" s="36"/>
      <c r="D2175" s="36" t="s">
        <v>240</v>
      </c>
      <c r="E2175" s="31" t="s">
        <v>91</v>
      </c>
      <c r="F2175" s="36"/>
    </row>
    <row r="2176" ht="15.75" customHeight="1">
      <c r="A2176" s="36" t="str">
        <f t="shared" si="1"/>
        <v>Bahrain-Middle East2012</v>
      </c>
      <c r="B2176" s="36" t="s">
        <v>229</v>
      </c>
      <c r="C2176" s="37">
        <v>1.742E9</v>
      </c>
      <c r="D2176" s="36" t="s">
        <v>228</v>
      </c>
      <c r="E2176" s="31" t="s">
        <v>91</v>
      </c>
      <c r="F2176" s="37">
        <v>8.89E8</v>
      </c>
    </row>
    <row r="2177" ht="15.75" customHeight="1">
      <c r="A2177" s="36" t="str">
        <f t="shared" si="1"/>
        <v>Iran-Middle East2012</v>
      </c>
      <c r="B2177" s="36" t="s">
        <v>229</v>
      </c>
      <c r="C2177" s="36"/>
      <c r="D2177" s="36" t="s">
        <v>230</v>
      </c>
      <c r="E2177" s="31" t="s">
        <v>91</v>
      </c>
      <c r="F2177" s="36"/>
    </row>
    <row r="2178" ht="15.75" customHeight="1">
      <c r="A2178" s="36" t="str">
        <f t="shared" si="1"/>
        <v>Saudi Arabia-Middle East2012</v>
      </c>
      <c r="B2178" s="36" t="s">
        <v>229</v>
      </c>
      <c r="C2178" s="37">
        <v>8.4E9</v>
      </c>
      <c r="D2178" s="36" t="s">
        <v>238</v>
      </c>
      <c r="E2178" s="31" t="s">
        <v>91</v>
      </c>
      <c r="F2178" s="37">
        <v>1.7986E10</v>
      </c>
    </row>
    <row r="2179" ht="15.75" customHeight="1">
      <c r="A2179" s="36" t="str">
        <f t="shared" si="1"/>
        <v>Kuwait-Middle East2012</v>
      </c>
      <c r="B2179" s="36" t="s">
        <v>229</v>
      </c>
      <c r="C2179" s="37">
        <v>7.8E8</v>
      </c>
      <c r="D2179" s="36" t="s">
        <v>234</v>
      </c>
      <c r="E2179" s="31" t="s">
        <v>91</v>
      </c>
      <c r="F2179" s="37">
        <v>9.821E9</v>
      </c>
    </row>
    <row r="2180" ht="15.75" customHeight="1">
      <c r="A2180" s="36" t="str">
        <f t="shared" si="1"/>
        <v>Oman-Middle East2012</v>
      </c>
      <c r="B2180" s="36" t="s">
        <v>229</v>
      </c>
      <c r="C2180" s="37">
        <v>1.779E9</v>
      </c>
      <c r="D2180" s="36" t="s">
        <v>236</v>
      </c>
      <c r="E2180" s="31" t="s">
        <v>91</v>
      </c>
      <c r="F2180" s="37">
        <v>2.184E9</v>
      </c>
    </row>
    <row r="2181" ht="15.75" customHeight="1">
      <c r="A2181" s="36" t="str">
        <f t="shared" si="1"/>
        <v>Israel-Middle East2012</v>
      </c>
      <c r="B2181" s="36" t="s">
        <v>229</v>
      </c>
      <c r="C2181" s="37">
        <v>6.225E9</v>
      </c>
      <c r="D2181" s="36" t="s">
        <v>232</v>
      </c>
      <c r="E2181" s="31" t="s">
        <v>91</v>
      </c>
      <c r="F2181" s="37">
        <v>4.851E9</v>
      </c>
    </row>
    <row r="2182" ht="15.75" customHeight="1">
      <c r="A2182" s="36" t="str">
        <f t="shared" si="1"/>
        <v>Syria-Middle East2012</v>
      </c>
      <c r="B2182" s="36" t="s">
        <v>229</v>
      </c>
      <c r="C2182" s="36"/>
      <c r="D2182" s="36" t="s">
        <v>239</v>
      </c>
      <c r="E2182" s="31" t="s">
        <v>91</v>
      </c>
      <c r="F2182" s="36"/>
    </row>
    <row r="2183" ht="15.75" customHeight="1">
      <c r="A2183" s="36" t="str">
        <f t="shared" si="1"/>
        <v>Jordan-Middle East2012</v>
      </c>
      <c r="B2183" s="36" t="s">
        <v>229</v>
      </c>
      <c r="C2183" s="37">
        <v>4.485E9</v>
      </c>
      <c r="D2183" s="36" t="s">
        <v>233</v>
      </c>
      <c r="E2183" s="31" t="s">
        <v>91</v>
      </c>
      <c r="F2183" s="37">
        <v>1.257E9</v>
      </c>
    </row>
    <row r="2184" ht="15.75" customHeight="1">
      <c r="A2184" s="36" t="str">
        <f t="shared" si="1"/>
        <v>Yemen-Middle East2012</v>
      </c>
      <c r="B2184" s="36" t="s">
        <v>229</v>
      </c>
      <c r="C2184" s="37">
        <v>1.057E9</v>
      </c>
      <c r="D2184" s="36" t="s">
        <v>241</v>
      </c>
      <c r="E2184" s="31" t="s">
        <v>91</v>
      </c>
      <c r="F2184" s="36"/>
    </row>
    <row r="2185" ht="15.75" customHeight="1">
      <c r="A2185" s="36" t="str">
        <f t="shared" si="1"/>
        <v>Iraq-Middle East2012</v>
      </c>
      <c r="B2185" s="36" t="s">
        <v>229</v>
      </c>
      <c r="C2185" s="37">
        <v>1.64E9</v>
      </c>
      <c r="D2185" s="36" t="s">
        <v>231</v>
      </c>
      <c r="E2185" s="31" t="s">
        <v>91</v>
      </c>
      <c r="F2185" s="37">
        <v>2.363E9</v>
      </c>
    </row>
    <row r="2186" ht="15.75" customHeight="1">
      <c r="A2186" s="36" t="str">
        <f t="shared" si="1"/>
        <v>American Samoa-Oceania2005</v>
      </c>
      <c r="B2186" s="36" t="s">
        <v>243</v>
      </c>
      <c r="C2186" s="36"/>
      <c r="D2186" s="36" t="s">
        <v>242</v>
      </c>
      <c r="E2186" s="31" t="s">
        <v>84</v>
      </c>
      <c r="F2186" s="36"/>
    </row>
    <row r="2187" ht="15.75" customHeight="1">
      <c r="A2187" s="36" t="str">
        <f t="shared" si="1"/>
        <v>Australia-Oceania2005</v>
      </c>
      <c r="B2187" s="36" t="s">
        <v>243</v>
      </c>
      <c r="C2187" s="37">
        <v>1.982E10</v>
      </c>
      <c r="D2187" s="36" t="s">
        <v>244</v>
      </c>
      <c r="E2187" s="31" t="s">
        <v>84</v>
      </c>
      <c r="F2187" s="37">
        <v>1.5656E10</v>
      </c>
    </row>
    <row r="2188" ht="15.75" customHeight="1">
      <c r="A2188" s="36" t="str">
        <f t="shared" si="1"/>
        <v>New Zealand-Oceania2005</v>
      </c>
      <c r="B2188" s="36" t="s">
        <v>243</v>
      </c>
      <c r="C2188" s="37">
        <v>5.211E9</v>
      </c>
      <c r="D2188" s="36" t="s">
        <v>252</v>
      </c>
      <c r="E2188" s="31" t="s">
        <v>84</v>
      </c>
      <c r="F2188" s="37">
        <v>2.671E9</v>
      </c>
    </row>
    <row r="2189" ht="15.75" customHeight="1">
      <c r="A2189" s="36" t="str">
        <f t="shared" si="1"/>
        <v>New Caledonia-Oceania2005</v>
      </c>
      <c r="B2189" s="36" t="s">
        <v>243</v>
      </c>
      <c r="C2189" s="37">
        <v>1.49E8</v>
      </c>
      <c r="D2189" s="36" t="s">
        <v>251</v>
      </c>
      <c r="E2189" s="31" t="s">
        <v>84</v>
      </c>
      <c r="F2189" s="37">
        <v>1.22E8</v>
      </c>
    </row>
    <row r="2190" ht="15.75" customHeight="1">
      <c r="A2190" s="36" t="str">
        <f t="shared" si="1"/>
        <v>French Polynesia-Oceania2005</v>
      </c>
      <c r="B2190" s="36" t="s">
        <v>243</v>
      </c>
      <c r="C2190" s="37">
        <v>7.59E8</v>
      </c>
      <c r="D2190" s="36" t="s">
        <v>246</v>
      </c>
      <c r="E2190" s="31" t="s">
        <v>84</v>
      </c>
      <c r="F2190" s="37">
        <v>4.3E8</v>
      </c>
    </row>
    <row r="2191" ht="15.75" customHeight="1">
      <c r="A2191" s="36" t="str">
        <f t="shared" si="1"/>
        <v>Guam-Oceania2005</v>
      </c>
      <c r="B2191" s="36" t="s">
        <v>243</v>
      </c>
      <c r="C2191" s="36"/>
      <c r="D2191" s="36" t="s">
        <v>247</v>
      </c>
      <c r="E2191" s="31" t="s">
        <v>84</v>
      </c>
      <c r="F2191" s="36"/>
    </row>
    <row r="2192" ht="15.75" customHeight="1">
      <c r="A2192" s="36" t="str">
        <f t="shared" si="1"/>
        <v>Fiji-Oceania2005</v>
      </c>
      <c r="B2192" s="36" t="s">
        <v>243</v>
      </c>
      <c r="C2192" s="37">
        <v>7.22E8</v>
      </c>
      <c r="D2192" s="36" t="s">
        <v>245</v>
      </c>
      <c r="E2192" s="31" t="s">
        <v>84</v>
      </c>
      <c r="F2192" s="37">
        <v>1.32E8</v>
      </c>
    </row>
    <row r="2193" ht="15.75" customHeight="1">
      <c r="A2193" s="36" t="str">
        <f t="shared" si="1"/>
        <v>Kiribati-Oceania2005</v>
      </c>
      <c r="B2193" s="36" t="s">
        <v>243</v>
      </c>
      <c r="C2193" s="37">
        <v>3100000.0</v>
      </c>
      <c r="D2193" s="36" t="s">
        <v>248</v>
      </c>
      <c r="E2193" s="31" t="s">
        <v>84</v>
      </c>
      <c r="F2193" s="37">
        <v>9300000.0</v>
      </c>
    </row>
    <row r="2194" ht="15.75" customHeight="1">
      <c r="A2194" s="36" t="str">
        <f t="shared" si="1"/>
        <v>Micronesia, Fed. Sts.-Oceania2005</v>
      </c>
      <c r="B2194" s="36" t="s">
        <v>243</v>
      </c>
      <c r="C2194" s="37">
        <v>2.1E7</v>
      </c>
      <c r="D2194" s="36" t="s">
        <v>250</v>
      </c>
      <c r="E2194" s="31" t="s">
        <v>84</v>
      </c>
      <c r="F2194" s="37">
        <v>7000000.0</v>
      </c>
    </row>
    <row r="2195" ht="15.75" customHeight="1">
      <c r="A2195" s="36" t="str">
        <f t="shared" si="1"/>
        <v>Vanuatu-Oceania2005</v>
      </c>
      <c r="B2195" s="36" t="s">
        <v>243</v>
      </c>
      <c r="C2195" s="37">
        <v>1.04E8</v>
      </c>
      <c r="D2195" s="36" t="s">
        <v>257</v>
      </c>
      <c r="E2195" s="31" t="s">
        <v>84</v>
      </c>
      <c r="F2195" s="37">
        <v>1.3E7</v>
      </c>
    </row>
    <row r="2196" ht="15.75" customHeight="1">
      <c r="A2196" s="36" t="str">
        <f t="shared" si="1"/>
        <v>Samoa-Oceania2005</v>
      </c>
      <c r="B2196" s="36" t="s">
        <v>243</v>
      </c>
      <c r="C2196" s="37">
        <v>7.4E7</v>
      </c>
      <c r="D2196" s="36" t="s">
        <v>254</v>
      </c>
      <c r="E2196" s="31" t="s">
        <v>84</v>
      </c>
      <c r="F2196" s="37">
        <v>2.03E7</v>
      </c>
    </row>
    <row r="2197" ht="15.75" customHeight="1">
      <c r="A2197" s="36" t="str">
        <f t="shared" si="1"/>
        <v>Tonga-Oceania2005</v>
      </c>
      <c r="B2197" s="36" t="s">
        <v>243</v>
      </c>
      <c r="C2197" s="37">
        <v>1.5E7</v>
      </c>
      <c r="D2197" s="36" t="s">
        <v>256</v>
      </c>
      <c r="E2197" s="31" t="s">
        <v>84</v>
      </c>
      <c r="F2197" s="37">
        <v>1.6E7</v>
      </c>
    </row>
    <row r="2198" ht="15.75" customHeight="1">
      <c r="A2198" s="36" t="str">
        <f t="shared" si="1"/>
        <v>Papua New Guinea-Oceania2005</v>
      </c>
      <c r="B2198" s="36" t="s">
        <v>243</v>
      </c>
      <c r="C2198" s="37">
        <v>9400000.0</v>
      </c>
      <c r="D2198" s="36" t="s">
        <v>253</v>
      </c>
      <c r="E2198" s="31" t="s">
        <v>84</v>
      </c>
      <c r="F2198" s="37">
        <v>5.7E7</v>
      </c>
    </row>
    <row r="2199" ht="15.75" customHeight="1">
      <c r="A2199" s="36" t="str">
        <f t="shared" si="1"/>
        <v>Marshall Islands-Oceania2005</v>
      </c>
      <c r="B2199" s="36" t="s">
        <v>243</v>
      </c>
      <c r="C2199" s="37">
        <v>5700000.0</v>
      </c>
      <c r="D2199" s="36" t="s">
        <v>249</v>
      </c>
      <c r="E2199" s="31" t="s">
        <v>84</v>
      </c>
      <c r="F2199" s="37">
        <v>400000.0</v>
      </c>
    </row>
    <row r="2200" ht="15.75" customHeight="1">
      <c r="A2200" s="36" t="str">
        <f t="shared" si="1"/>
        <v>Solomon Islands-Oceania2005</v>
      </c>
      <c r="B2200" s="36" t="s">
        <v>243</v>
      </c>
      <c r="C2200" s="37">
        <v>6400000.0</v>
      </c>
      <c r="D2200" s="36" t="s">
        <v>255</v>
      </c>
      <c r="E2200" s="31" t="s">
        <v>84</v>
      </c>
      <c r="F2200" s="37">
        <v>1.12E7</v>
      </c>
    </row>
    <row r="2201" ht="15.75" customHeight="1">
      <c r="A2201" s="36" t="str">
        <f t="shared" si="1"/>
        <v>Australia-Oceania2006</v>
      </c>
      <c r="B2201" s="36" t="s">
        <v>243</v>
      </c>
      <c r="C2201" s="37">
        <v>2.0726E10</v>
      </c>
      <c r="D2201" s="36" t="s">
        <v>244</v>
      </c>
      <c r="E2201" s="31" t="s">
        <v>85</v>
      </c>
      <c r="F2201" s="37">
        <v>1.6446E10</v>
      </c>
    </row>
    <row r="2202" ht="15.75" customHeight="1">
      <c r="A2202" s="36" t="str">
        <f t="shared" si="1"/>
        <v>New Zealand-Oceania2006</v>
      </c>
      <c r="B2202" s="36" t="s">
        <v>243</v>
      </c>
      <c r="C2202" s="37">
        <v>4.792E9</v>
      </c>
      <c r="D2202" s="36" t="s">
        <v>252</v>
      </c>
      <c r="E2202" s="31" t="s">
        <v>85</v>
      </c>
      <c r="F2202" s="37">
        <v>2.534E9</v>
      </c>
    </row>
    <row r="2203" ht="15.75" customHeight="1">
      <c r="A2203" s="36" t="str">
        <f t="shared" si="1"/>
        <v>French Polynesia-Oceania2006</v>
      </c>
      <c r="B2203" s="36" t="s">
        <v>243</v>
      </c>
      <c r="C2203" s="37">
        <v>4.63E8</v>
      </c>
      <c r="D2203" s="36" t="s">
        <v>246</v>
      </c>
      <c r="E2203" s="31" t="s">
        <v>85</v>
      </c>
      <c r="F2203" s="37">
        <v>1.22E8</v>
      </c>
    </row>
    <row r="2204" ht="15.75" customHeight="1">
      <c r="A2204" s="36" t="str">
        <f t="shared" si="1"/>
        <v>New Caledonia-Oceania2006</v>
      </c>
      <c r="B2204" s="36" t="s">
        <v>243</v>
      </c>
      <c r="C2204" s="37">
        <v>1.22E8</v>
      </c>
      <c r="D2204" s="36" t="s">
        <v>251</v>
      </c>
      <c r="E2204" s="31" t="s">
        <v>85</v>
      </c>
      <c r="F2204" s="37">
        <v>1.29E8</v>
      </c>
    </row>
    <row r="2205" ht="15.75" customHeight="1">
      <c r="A2205" s="36" t="str">
        <f t="shared" si="1"/>
        <v>Guam-Oceania2006</v>
      </c>
      <c r="B2205" s="36" t="s">
        <v>243</v>
      </c>
      <c r="C2205" s="36"/>
      <c r="D2205" s="36" t="s">
        <v>247</v>
      </c>
      <c r="E2205" s="31" t="s">
        <v>85</v>
      </c>
      <c r="F2205" s="36"/>
    </row>
    <row r="2206" ht="15.75" customHeight="1">
      <c r="A2206" s="36" t="str">
        <f t="shared" si="1"/>
        <v>American Samoa-Oceania2006</v>
      </c>
      <c r="B2206" s="36" t="s">
        <v>243</v>
      </c>
      <c r="C2206" s="36"/>
      <c r="D2206" s="36" t="s">
        <v>242</v>
      </c>
      <c r="E2206" s="31" t="s">
        <v>85</v>
      </c>
      <c r="F2206" s="36"/>
    </row>
    <row r="2207" ht="15.75" customHeight="1">
      <c r="A2207" s="36" t="str">
        <f t="shared" si="1"/>
        <v>Fiji-Oceania2006</v>
      </c>
      <c r="B2207" s="36" t="s">
        <v>243</v>
      </c>
      <c r="C2207" s="37">
        <v>6.84E8</v>
      </c>
      <c r="D2207" s="36" t="s">
        <v>245</v>
      </c>
      <c r="E2207" s="31" t="s">
        <v>85</v>
      </c>
      <c r="F2207" s="37">
        <v>1.23E8</v>
      </c>
    </row>
    <row r="2208" ht="15.75" customHeight="1">
      <c r="A2208" s="36" t="str">
        <f t="shared" si="1"/>
        <v>Kiribati-Oceania2006</v>
      </c>
      <c r="B2208" s="36" t="s">
        <v>243</v>
      </c>
      <c r="C2208" s="37">
        <v>2300000.0</v>
      </c>
      <c r="D2208" s="36" t="s">
        <v>248</v>
      </c>
      <c r="E2208" s="31" t="s">
        <v>85</v>
      </c>
      <c r="F2208" s="37">
        <v>5600000.0</v>
      </c>
    </row>
    <row r="2209" ht="15.75" customHeight="1">
      <c r="A2209" s="36" t="str">
        <f t="shared" si="1"/>
        <v>Micronesia, Fed. Sts.-Oceania2006</v>
      </c>
      <c r="B2209" s="36" t="s">
        <v>243</v>
      </c>
      <c r="C2209" s="37">
        <v>2.3E7</v>
      </c>
      <c r="D2209" s="36" t="s">
        <v>250</v>
      </c>
      <c r="E2209" s="31" t="s">
        <v>85</v>
      </c>
      <c r="F2209" s="37">
        <v>7000000.0</v>
      </c>
    </row>
    <row r="2210" ht="15.75" customHeight="1">
      <c r="A2210" s="36" t="str">
        <f t="shared" si="1"/>
        <v>Vanuatu-Oceania2006</v>
      </c>
      <c r="B2210" s="36" t="s">
        <v>243</v>
      </c>
      <c r="C2210" s="37">
        <v>1.09E8</v>
      </c>
      <c r="D2210" s="36" t="s">
        <v>257</v>
      </c>
      <c r="E2210" s="31" t="s">
        <v>85</v>
      </c>
      <c r="F2210" s="37">
        <v>1.1E7</v>
      </c>
    </row>
    <row r="2211" ht="15.75" customHeight="1">
      <c r="A2211" s="36" t="str">
        <f t="shared" si="1"/>
        <v>Samoa-Oceania2006</v>
      </c>
      <c r="B2211" s="36" t="s">
        <v>243</v>
      </c>
      <c r="C2211" s="37">
        <v>8.7E7</v>
      </c>
      <c r="D2211" s="36" t="s">
        <v>254</v>
      </c>
      <c r="E2211" s="31" t="s">
        <v>85</v>
      </c>
      <c r="F2211" s="37">
        <v>2.12E7</v>
      </c>
    </row>
    <row r="2212" ht="15.75" customHeight="1">
      <c r="A2212" s="36" t="str">
        <f t="shared" si="1"/>
        <v>Tonga-Oceania2006</v>
      </c>
      <c r="B2212" s="36" t="s">
        <v>243</v>
      </c>
      <c r="C2212" s="37">
        <v>1.57E7</v>
      </c>
      <c r="D2212" s="36" t="s">
        <v>256</v>
      </c>
      <c r="E2212" s="31" t="s">
        <v>85</v>
      </c>
      <c r="F2212" s="37">
        <v>1.64E7</v>
      </c>
    </row>
    <row r="2213" ht="15.75" customHeight="1">
      <c r="A2213" s="36" t="str">
        <f t="shared" si="1"/>
        <v>Papua New Guinea-Oceania2006</v>
      </c>
      <c r="B2213" s="36" t="s">
        <v>243</v>
      </c>
      <c r="C2213" s="37">
        <v>3900000.0</v>
      </c>
      <c r="D2213" s="36" t="s">
        <v>253</v>
      </c>
      <c r="E2213" s="31" t="s">
        <v>85</v>
      </c>
      <c r="F2213" s="37">
        <v>4.3E7</v>
      </c>
    </row>
    <row r="2214" ht="15.75" customHeight="1">
      <c r="A2214" s="36" t="str">
        <f t="shared" si="1"/>
        <v>Solomon Islands-Oceania2006</v>
      </c>
      <c r="B2214" s="36" t="s">
        <v>243</v>
      </c>
      <c r="C2214" s="37">
        <v>3.53E7</v>
      </c>
      <c r="D2214" s="36" t="s">
        <v>255</v>
      </c>
      <c r="E2214" s="31" t="s">
        <v>85</v>
      </c>
      <c r="F2214" s="37">
        <v>2.65E7</v>
      </c>
    </row>
    <row r="2215" ht="15.75" customHeight="1">
      <c r="A2215" s="36" t="str">
        <f t="shared" si="1"/>
        <v>Marshall Islands-Oceania2006</v>
      </c>
      <c r="B2215" s="36" t="s">
        <v>243</v>
      </c>
      <c r="C2215" s="37">
        <v>6600000.0</v>
      </c>
      <c r="D2215" s="36" t="s">
        <v>249</v>
      </c>
      <c r="E2215" s="31" t="s">
        <v>85</v>
      </c>
      <c r="F2215" s="37">
        <v>400000.0</v>
      </c>
    </row>
    <row r="2216" ht="15.75" customHeight="1">
      <c r="A2216" s="36" t="str">
        <f t="shared" si="1"/>
        <v>American Samoa-Oceania2007</v>
      </c>
      <c r="B2216" s="36" t="s">
        <v>243</v>
      </c>
      <c r="C2216" s="36"/>
      <c r="D2216" s="36" t="s">
        <v>242</v>
      </c>
      <c r="E2216" s="31" t="s">
        <v>86</v>
      </c>
      <c r="F2216" s="36"/>
    </row>
    <row r="2217" ht="15.75" customHeight="1">
      <c r="A2217" s="36" t="str">
        <f t="shared" si="1"/>
        <v>Australia-Oceania2007</v>
      </c>
      <c r="B2217" s="36" t="s">
        <v>243</v>
      </c>
      <c r="C2217" s="37">
        <v>2.5624E10</v>
      </c>
      <c r="D2217" s="36" t="s">
        <v>244</v>
      </c>
      <c r="E2217" s="31" t="s">
        <v>86</v>
      </c>
      <c r="F2217" s="37">
        <v>2.0429E10</v>
      </c>
    </row>
    <row r="2218" ht="15.75" customHeight="1">
      <c r="A2218" s="36" t="str">
        <f t="shared" si="1"/>
        <v>New Zealand-Oceania2007</v>
      </c>
      <c r="B2218" s="36" t="s">
        <v>243</v>
      </c>
      <c r="C2218" s="37">
        <v>5.413E9</v>
      </c>
      <c r="D2218" s="36" t="s">
        <v>252</v>
      </c>
      <c r="E2218" s="31" t="s">
        <v>86</v>
      </c>
      <c r="F2218" s="37">
        <v>3.077E9</v>
      </c>
    </row>
    <row r="2219" ht="15.75" customHeight="1">
      <c r="A2219" s="36" t="str">
        <f t="shared" si="1"/>
        <v>New Caledonia-Oceania2007</v>
      </c>
      <c r="B2219" s="36" t="s">
        <v>243</v>
      </c>
      <c r="C2219" s="37">
        <v>1.42E8</v>
      </c>
      <c r="D2219" s="36" t="s">
        <v>251</v>
      </c>
      <c r="E2219" s="31" t="s">
        <v>86</v>
      </c>
      <c r="F2219" s="37">
        <v>1.49E8</v>
      </c>
    </row>
    <row r="2220" ht="15.75" customHeight="1">
      <c r="A2220" s="36" t="str">
        <f t="shared" si="1"/>
        <v>French Polynesia-Oceania2007</v>
      </c>
      <c r="B2220" s="36" t="s">
        <v>243</v>
      </c>
      <c r="C2220" s="37">
        <v>5.37E8</v>
      </c>
      <c r="D2220" s="36" t="s">
        <v>246</v>
      </c>
      <c r="E2220" s="31" t="s">
        <v>86</v>
      </c>
      <c r="F2220" s="37">
        <v>1.53E8</v>
      </c>
    </row>
    <row r="2221" ht="15.75" customHeight="1">
      <c r="A2221" s="36" t="str">
        <f t="shared" si="1"/>
        <v>Guam-Oceania2007</v>
      </c>
      <c r="B2221" s="36" t="s">
        <v>243</v>
      </c>
      <c r="C2221" s="36"/>
      <c r="D2221" s="36" t="s">
        <v>247</v>
      </c>
      <c r="E2221" s="31" t="s">
        <v>86</v>
      </c>
      <c r="F2221" s="36"/>
    </row>
    <row r="2222" ht="15.75" customHeight="1">
      <c r="A2222" s="36" t="str">
        <f t="shared" si="1"/>
        <v>Fiji-Oceania2007</v>
      </c>
      <c r="B2222" s="36" t="s">
        <v>243</v>
      </c>
      <c r="C2222" s="37">
        <v>7.25E8</v>
      </c>
      <c r="D2222" s="36" t="s">
        <v>245</v>
      </c>
      <c r="E2222" s="31" t="s">
        <v>86</v>
      </c>
      <c r="F2222" s="37">
        <v>1.3E8</v>
      </c>
    </row>
    <row r="2223" ht="15.75" customHeight="1">
      <c r="A2223" s="36" t="str">
        <f t="shared" si="1"/>
        <v>Kiribati-Oceania2007</v>
      </c>
      <c r="B2223" s="36" t="s">
        <v>243</v>
      </c>
      <c r="C2223" s="37">
        <v>4000000.0</v>
      </c>
      <c r="D2223" s="36" t="s">
        <v>248</v>
      </c>
      <c r="E2223" s="31" t="s">
        <v>86</v>
      </c>
      <c r="F2223" s="37">
        <v>9100000.0</v>
      </c>
    </row>
    <row r="2224" ht="15.75" customHeight="1">
      <c r="A2224" s="36" t="str">
        <f t="shared" si="1"/>
        <v>Micronesia, Fed. Sts.-Oceania2007</v>
      </c>
      <c r="B2224" s="36" t="s">
        <v>243</v>
      </c>
      <c r="C2224" s="37">
        <v>2.5E7</v>
      </c>
      <c r="D2224" s="36" t="s">
        <v>250</v>
      </c>
      <c r="E2224" s="31" t="s">
        <v>86</v>
      </c>
      <c r="F2224" s="37">
        <v>7000000.0</v>
      </c>
    </row>
    <row r="2225" ht="15.75" customHeight="1">
      <c r="A2225" s="36" t="str">
        <f t="shared" si="1"/>
        <v>Vanuatu-Oceania2007</v>
      </c>
      <c r="B2225" s="36" t="s">
        <v>243</v>
      </c>
      <c r="C2225" s="37">
        <v>1.42E8</v>
      </c>
      <c r="D2225" s="36" t="s">
        <v>257</v>
      </c>
      <c r="E2225" s="31" t="s">
        <v>86</v>
      </c>
      <c r="F2225" s="37">
        <v>1.3E7</v>
      </c>
    </row>
    <row r="2226" ht="15.75" customHeight="1">
      <c r="A2226" s="36" t="str">
        <f t="shared" si="1"/>
        <v>Tonga-Oceania2007</v>
      </c>
      <c r="B2226" s="36" t="s">
        <v>243</v>
      </c>
      <c r="C2226" s="37">
        <v>1.52E7</v>
      </c>
      <c r="D2226" s="36" t="s">
        <v>256</v>
      </c>
      <c r="E2226" s="31" t="s">
        <v>86</v>
      </c>
      <c r="F2226" s="37">
        <v>1.92E7</v>
      </c>
    </row>
    <row r="2227" ht="15.75" customHeight="1">
      <c r="A2227" s="36" t="str">
        <f t="shared" si="1"/>
        <v>Samoa-Oceania2007</v>
      </c>
      <c r="B2227" s="36" t="s">
        <v>243</v>
      </c>
      <c r="C2227" s="37">
        <v>1.02E8</v>
      </c>
      <c r="D2227" s="36" t="s">
        <v>254</v>
      </c>
      <c r="E2227" s="31" t="s">
        <v>86</v>
      </c>
      <c r="F2227" s="37">
        <v>1.98E7</v>
      </c>
    </row>
    <row r="2228" ht="15.75" customHeight="1">
      <c r="A2228" s="36" t="str">
        <f t="shared" si="1"/>
        <v>Papua New Guinea-Oceania2007</v>
      </c>
      <c r="B2228" s="36" t="s">
        <v>243</v>
      </c>
      <c r="C2228" s="37">
        <v>4500000.0</v>
      </c>
      <c r="D2228" s="36" t="s">
        <v>253</v>
      </c>
      <c r="E2228" s="31" t="s">
        <v>86</v>
      </c>
      <c r="F2228" s="37">
        <v>8.1E7</v>
      </c>
    </row>
    <row r="2229" ht="15.75" customHeight="1">
      <c r="A2229" s="36" t="str">
        <f t="shared" si="1"/>
        <v>Solomon Islands-Oceania2007</v>
      </c>
      <c r="B2229" s="36" t="s">
        <v>243</v>
      </c>
      <c r="C2229" s="37">
        <v>3.78E7</v>
      </c>
      <c r="D2229" s="36" t="s">
        <v>255</v>
      </c>
      <c r="E2229" s="31" t="s">
        <v>86</v>
      </c>
      <c r="F2229" s="37">
        <v>3.56E7</v>
      </c>
    </row>
    <row r="2230" ht="15.75" customHeight="1">
      <c r="A2230" s="36" t="str">
        <f t="shared" si="1"/>
        <v>Marshall Islands-Oceania2007</v>
      </c>
      <c r="B2230" s="36" t="s">
        <v>243</v>
      </c>
      <c r="C2230" s="37">
        <v>4500000.0</v>
      </c>
      <c r="D2230" s="36" t="s">
        <v>249</v>
      </c>
      <c r="E2230" s="31" t="s">
        <v>86</v>
      </c>
      <c r="F2230" s="36"/>
    </row>
    <row r="2231" ht="15.75" customHeight="1">
      <c r="A2231" s="36" t="str">
        <f t="shared" si="1"/>
        <v>American Samoa-Oceania2008</v>
      </c>
      <c r="B2231" s="36" t="s">
        <v>243</v>
      </c>
      <c r="C2231" s="36"/>
      <c r="D2231" s="36" t="s">
        <v>242</v>
      </c>
      <c r="E2231" s="31" t="s">
        <v>87</v>
      </c>
      <c r="F2231" s="36"/>
    </row>
    <row r="2232" ht="15.75" customHeight="1">
      <c r="A2232" s="36" t="str">
        <f t="shared" si="1"/>
        <v>Marshall Islands-Oceania2008</v>
      </c>
      <c r="B2232" s="36" t="s">
        <v>243</v>
      </c>
      <c r="C2232" s="37">
        <v>3000000.0</v>
      </c>
      <c r="D2232" s="36" t="s">
        <v>249</v>
      </c>
      <c r="E2232" s="31" t="s">
        <v>87</v>
      </c>
      <c r="F2232" s="36"/>
    </row>
    <row r="2233" ht="15.75" customHeight="1">
      <c r="A2233" s="36" t="str">
        <f t="shared" si="1"/>
        <v>Australia-Oceania2008</v>
      </c>
      <c r="B2233" s="36" t="s">
        <v>243</v>
      </c>
      <c r="C2233" s="37">
        <v>2.8306E10</v>
      </c>
      <c r="D2233" s="36" t="s">
        <v>244</v>
      </c>
      <c r="E2233" s="31" t="s">
        <v>87</v>
      </c>
      <c r="F2233" s="37">
        <v>2.4689E10</v>
      </c>
    </row>
    <row r="2234" ht="15.75" customHeight="1">
      <c r="A2234" s="36" t="str">
        <f t="shared" si="1"/>
        <v>New Zealand-Oceania2008</v>
      </c>
      <c r="B2234" s="36" t="s">
        <v>243</v>
      </c>
      <c r="C2234" s="37">
        <v>5.152E9</v>
      </c>
      <c r="D2234" s="36" t="s">
        <v>252</v>
      </c>
      <c r="E2234" s="31" t="s">
        <v>87</v>
      </c>
      <c r="F2234" s="37">
        <v>3.006E9</v>
      </c>
    </row>
    <row r="2235" ht="15.75" customHeight="1">
      <c r="A2235" s="36" t="str">
        <f t="shared" si="1"/>
        <v>New Caledonia-Oceania2008</v>
      </c>
      <c r="B2235" s="36" t="s">
        <v>243</v>
      </c>
      <c r="C2235" s="37">
        <v>1.52E8</v>
      </c>
      <c r="D2235" s="36" t="s">
        <v>251</v>
      </c>
      <c r="E2235" s="31" t="s">
        <v>87</v>
      </c>
      <c r="F2235" s="37">
        <v>1.68E8</v>
      </c>
    </row>
    <row r="2236" ht="15.75" customHeight="1">
      <c r="A2236" s="36" t="str">
        <f t="shared" si="1"/>
        <v>French Polynesia-Oceania2008</v>
      </c>
      <c r="B2236" s="36" t="s">
        <v>243</v>
      </c>
      <c r="C2236" s="37">
        <v>5.22E8</v>
      </c>
      <c r="D2236" s="36" t="s">
        <v>246</v>
      </c>
      <c r="E2236" s="31" t="s">
        <v>87</v>
      </c>
      <c r="F2236" s="37">
        <v>1.59E8</v>
      </c>
    </row>
    <row r="2237" ht="15.75" customHeight="1">
      <c r="A2237" s="36" t="str">
        <f t="shared" si="1"/>
        <v>Guam-Oceania2008</v>
      </c>
      <c r="B2237" s="36" t="s">
        <v>243</v>
      </c>
      <c r="C2237" s="36"/>
      <c r="D2237" s="36" t="s">
        <v>247</v>
      </c>
      <c r="E2237" s="31" t="s">
        <v>87</v>
      </c>
      <c r="F2237" s="36"/>
    </row>
    <row r="2238" ht="15.75" customHeight="1">
      <c r="A2238" s="36" t="str">
        <f t="shared" si="1"/>
        <v>Fiji-Oceania2008</v>
      </c>
      <c r="B2238" s="36" t="s">
        <v>243</v>
      </c>
      <c r="C2238" s="37">
        <v>9.38E8</v>
      </c>
      <c r="D2238" s="36" t="s">
        <v>245</v>
      </c>
      <c r="E2238" s="31" t="s">
        <v>87</v>
      </c>
      <c r="F2238" s="37">
        <v>1.12E8</v>
      </c>
    </row>
    <row r="2239" ht="15.75" customHeight="1">
      <c r="A2239" s="36" t="str">
        <f t="shared" si="1"/>
        <v>Kiribati-Oceania2008</v>
      </c>
      <c r="B2239" s="36" t="s">
        <v>243</v>
      </c>
      <c r="C2239" s="37">
        <v>2900000.0</v>
      </c>
      <c r="D2239" s="36" t="s">
        <v>248</v>
      </c>
      <c r="E2239" s="31" t="s">
        <v>87</v>
      </c>
      <c r="F2239" s="37">
        <v>1.27E7</v>
      </c>
    </row>
    <row r="2240" ht="15.75" customHeight="1">
      <c r="A2240" s="36" t="str">
        <f t="shared" si="1"/>
        <v>Micronesia, Fed. Sts.-Oceania2008</v>
      </c>
      <c r="B2240" s="36" t="s">
        <v>243</v>
      </c>
      <c r="C2240" s="37">
        <v>2.7E7</v>
      </c>
      <c r="D2240" s="36" t="s">
        <v>250</v>
      </c>
      <c r="E2240" s="31" t="s">
        <v>87</v>
      </c>
      <c r="F2240" s="37">
        <v>7000000.0</v>
      </c>
    </row>
    <row r="2241" ht="15.75" customHeight="1">
      <c r="A2241" s="36" t="str">
        <f t="shared" si="1"/>
        <v>Vanuatu-Oceania2008</v>
      </c>
      <c r="B2241" s="36" t="s">
        <v>243</v>
      </c>
      <c r="C2241" s="37">
        <v>1.88E8</v>
      </c>
      <c r="D2241" s="36" t="s">
        <v>257</v>
      </c>
      <c r="E2241" s="31" t="s">
        <v>87</v>
      </c>
      <c r="F2241" s="37">
        <v>3.2E7</v>
      </c>
    </row>
    <row r="2242" ht="15.75" customHeight="1">
      <c r="A2242" s="36" t="str">
        <f t="shared" si="1"/>
        <v>Tonga-Oceania2008</v>
      </c>
      <c r="B2242" s="36" t="s">
        <v>243</v>
      </c>
      <c r="C2242" s="37">
        <v>1.95E7</v>
      </c>
      <c r="D2242" s="36" t="s">
        <v>256</v>
      </c>
      <c r="E2242" s="31" t="s">
        <v>87</v>
      </c>
      <c r="F2242" s="37">
        <v>2.51E7</v>
      </c>
    </row>
    <row r="2243" ht="15.75" customHeight="1">
      <c r="A2243" s="36" t="str">
        <f t="shared" si="1"/>
        <v>Samoa-Oceania2008</v>
      </c>
      <c r="B2243" s="36" t="s">
        <v>243</v>
      </c>
      <c r="C2243" s="37">
        <v>1.12E8</v>
      </c>
      <c r="D2243" s="36" t="s">
        <v>254</v>
      </c>
      <c r="E2243" s="31" t="s">
        <v>87</v>
      </c>
      <c r="F2243" s="37">
        <v>2.16E7</v>
      </c>
    </row>
    <row r="2244" ht="15.75" customHeight="1">
      <c r="A2244" s="36" t="str">
        <f t="shared" si="1"/>
        <v>Papua New Guinea-Oceania2008</v>
      </c>
      <c r="B2244" s="36" t="s">
        <v>243</v>
      </c>
      <c r="C2244" s="37">
        <v>3800000.0</v>
      </c>
      <c r="D2244" s="36" t="s">
        <v>253</v>
      </c>
      <c r="E2244" s="31" t="s">
        <v>87</v>
      </c>
      <c r="F2244" s="37">
        <v>7.5E7</v>
      </c>
    </row>
    <row r="2245" ht="15.75" customHeight="1">
      <c r="A2245" s="36" t="str">
        <f t="shared" si="1"/>
        <v>Solomon Islands-Oceania2008</v>
      </c>
      <c r="B2245" s="36" t="s">
        <v>243</v>
      </c>
      <c r="C2245" s="37">
        <v>4.06E7</v>
      </c>
      <c r="D2245" s="36" t="s">
        <v>255</v>
      </c>
      <c r="E2245" s="31" t="s">
        <v>87</v>
      </c>
      <c r="F2245" s="37">
        <v>4.05E7</v>
      </c>
    </row>
    <row r="2246" ht="15.75" customHeight="1">
      <c r="A2246" s="36" t="str">
        <f t="shared" si="1"/>
        <v>American Samoa-Oceania2009</v>
      </c>
      <c r="B2246" s="36" t="s">
        <v>243</v>
      </c>
      <c r="C2246" s="36"/>
      <c r="D2246" s="36" t="s">
        <v>242</v>
      </c>
      <c r="E2246" s="31" t="s">
        <v>88</v>
      </c>
      <c r="F2246" s="36"/>
    </row>
    <row r="2247" ht="15.75" customHeight="1">
      <c r="A2247" s="36" t="str">
        <f t="shared" si="1"/>
        <v>Marshall Islands-Oceania2009</v>
      </c>
      <c r="B2247" s="36" t="s">
        <v>243</v>
      </c>
      <c r="C2247" s="37">
        <v>3500000.0</v>
      </c>
      <c r="D2247" s="36" t="s">
        <v>249</v>
      </c>
      <c r="E2247" s="31" t="s">
        <v>88</v>
      </c>
      <c r="F2247" s="36"/>
    </row>
    <row r="2248" ht="15.75" customHeight="1">
      <c r="A2248" s="36" t="str">
        <f t="shared" si="1"/>
        <v>New Zealand-Oceania2009</v>
      </c>
      <c r="B2248" s="36" t="s">
        <v>243</v>
      </c>
      <c r="C2248" s="37">
        <v>4.591E9</v>
      </c>
      <c r="D2248" s="36" t="s">
        <v>252</v>
      </c>
      <c r="E2248" s="31" t="s">
        <v>88</v>
      </c>
      <c r="F2248" s="37">
        <v>2.58E9</v>
      </c>
    </row>
    <row r="2249" ht="15.75" customHeight="1">
      <c r="A2249" s="36" t="str">
        <f t="shared" si="1"/>
        <v>Australia-Oceania2009</v>
      </c>
      <c r="B2249" s="36" t="s">
        <v>243</v>
      </c>
      <c r="C2249" s="37">
        <v>2.8022E10</v>
      </c>
      <c r="D2249" s="36" t="s">
        <v>244</v>
      </c>
      <c r="E2249" s="31" t="s">
        <v>88</v>
      </c>
      <c r="F2249" s="37">
        <v>2.1891E10</v>
      </c>
    </row>
    <row r="2250" ht="15.75" customHeight="1">
      <c r="A2250" s="36" t="str">
        <f t="shared" si="1"/>
        <v>New Caledonia-Oceania2009</v>
      </c>
      <c r="B2250" s="36" t="s">
        <v>243</v>
      </c>
      <c r="C2250" s="37">
        <v>1.41E8</v>
      </c>
      <c r="D2250" s="36" t="s">
        <v>251</v>
      </c>
      <c r="E2250" s="31" t="s">
        <v>88</v>
      </c>
      <c r="F2250" s="37">
        <v>1.7E8</v>
      </c>
    </row>
    <row r="2251" ht="15.75" customHeight="1">
      <c r="A2251" s="36" t="str">
        <f t="shared" si="1"/>
        <v>French Polynesia-Oceania2009</v>
      </c>
      <c r="B2251" s="36" t="s">
        <v>243</v>
      </c>
      <c r="C2251" s="37">
        <v>4.4E8</v>
      </c>
      <c r="D2251" s="36" t="s">
        <v>246</v>
      </c>
      <c r="E2251" s="31" t="s">
        <v>88</v>
      </c>
      <c r="F2251" s="37">
        <v>1.64E8</v>
      </c>
    </row>
    <row r="2252" ht="15.75" customHeight="1">
      <c r="A2252" s="36" t="str">
        <f t="shared" si="1"/>
        <v>Guam-Oceania2009</v>
      </c>
      <c r="B2252" s="36" t="s">
        <v>243</v>
      </c>
      <c r="C2252" s="36"/>
      <c r="D2252" s="36" t="s">
        <v>247</v>
      </c>
      <c r="E2252" s="31" t="s">
        <v>88</v>
      </c>
      <c r="F2252" s="36"/>
    </row>
    <row r="2253" ht="15.75" customHeight="1">
      <c r="A2253" s="36" t="str">
        <f t="shared" si="1"/>
        <v>Fiji-Oceania2009</v>
      </c>
      <c r="B2253" s="36" t="s">
        <v>243</v>
      </c>
      <c r="C2253" s="37">
        <v>7.24E8</v>
      </c>
      <c r="D2253" s="36" t="s">
        <v>245</v>
      </c>
      <c r="E2253" s="31" t="s">
        <v>88</v>
      </c>
      <c r="F2253" s="37">
        <v>1.1E8</v>
      </c>
    </row>
    <row r="2254" ht="15.75" customHeight="1">
      <c r="A2254" s="36" t="str">
        <f t="shared" si="1"/>
        <v>Kiribati-Oceania2009</v>
      </c>
      <c r="B2254" s="36" t="s">
        <v>243</v>
      </c>
      <c r="C2254" s="37">
        <v>2700000.0</v>
      </c>
      <c r="D2254" s="36" t="s">
        <v>248</v>
      </c>
      <c r="E2254" s="31" t="s">
        <v>88</v>
      </c>
      <c r="F2254" s="37">
        <v>1.09E7</v>
      </c>
    </row>
    <row r="2255" ht="15.75" customHeight="1">
      <c r="A2255" s="36" t="str">
        <f t="shared" si="1"/>
        <v>Micronesia, Fed. Sts.-Oceania2009</v>
      </c>
      <c r="B2255" s="36" t="s">
        <v>243</v>
      </c>
      <c r="C2255" s="37">
        <v>2.7E7</v>
      </c>
      <c r="D2255" s="36" t="s">
        <v>250</v>
      </c>
      <c r="E2255" s="31" t="s">
        <v>88</v>
      </c>
      <c r="F2255" s="37">
        <v>8000000.0</v>
      </c>
    </row>
    <row r="2256" ht="15.75" customHeight="1">
      <c r="A2256" s="36" t="str">
        <f t="shared" si="1"/>
        <v>Vanuatu-Oceania2009</v>
      </c>
      <c r="B2256" s="36" t="s">
        <v>243</v>
      </c>
      <c r="C2256" s="37">
        <v>2.14E8</v>
      </c>
      <c r="D2256" s="36" t="s">
        <v>257</v>
      </c>
      <c r="E2256" s="31" t="s">
        <v>88</v>
      </c>
      <c r="F2256" s="37">
        <v>2.8E7</v>
      </c>
    </row>
    <row r="2257" ht="15.75" customHeight="1">
      <c r="A2257" s="36" t="str">
        <f t="shared" si="1"/>
        <v>Samoa-Oceania2009</v>
      </c>
      <c r="B2257" s="36" t="s">
        <v>243</v>
      </c>
      <c r="C2257" s="37">
        <v>1.15E8</v>
      </c>
      <c r="D2257" s="36" t="s">
        <v>254</v>
      </c>
      <c r="E2257" s="31" t="s">
        <v>88</v>
      </c>
      <c r="F2257" s="37">
        <v>2.0E7</v>
      </c>
    </row>
    <row r="2258" ht="15.75" customHeight="1">
      <c r="A2258" s="36" t="str">
        <f t="shared" si="1"/>
        <v>Tonga-Oceania2009</v>
      </c>
      <c r="B2258" s="36" t="s">
        <v>243</v>
      </c>
      <c r="C2258" s="37">
        <v>1.68E7</v>
      </c>
      <c r="D2258" s="36" t="s">
        <v>256</v>
      </c>
      <c r="E2258" s="31" t="s">
        <v>88</v>
      </c>
      <c r="F2258" s="37">
        <v>1.91E7</v>
      </c>
    </row>
    <row r="2259" ht="15.75" customHeight="1">
      <c r="A2259" s="36" t="str">
        <f t="shared" si="1"/>
        <v>Papua New Guinea-Oceania2009</v>
      </c>
      <c r="B2259" s="36" t="s">
        <v>243</v>
      </c>
      <c r="C2259" s="37">
        <v>2100000.0</v>
      </c>
      <c r="D2259" s="36" t="s">
        <v>253</v>
      </c>
      <c r="E2259" s="31" t="s">
        <v>88</v>
      </c>
      <c r="F2259" s="37">
        <v>1.32E8</v>
      </c>
    </row>
    <row r="2260" ht="15.75" customHeight="1">
      <c r="A2260" s="36" t="str">
        <f t="shared" si="1"/>
        <v>Solomon Islands-Oceania2009</v>
      </c>
      <c r="B2260" s="36" t="s">
        <v>243</v>
      </c>
      <c r="C2260" s="37">
        <v>5.0E7</v>
      </c>
      <c r="D2260" s="36" t="s">
        <v>255</v>
      </c>
      <c r="E2260" s="31" t="s">
        <v>88</v>
      </c>
      <c r="F2260" s="37">
        <v>3.77E7</v>
      </c>
    </row>
    <row r="2261" ht="15.75" customHeight="1">
      <c r="A2261" s="36" t="str">
        <f t="shared" si="1"/>
        <v>Marshall Islands-Oceania2010</v>
      </c>
      <c r="B2261" s="36" t="s">
        <v>243</v>
      </c>
      <c r="C2261" s="37">
        <v>3300000.0</v>
      </c>
      <c r="D2261" s="36" t="s">
        <v>249</v>
      </c>
      <c r="E2261" s="31" t="s">
        <v>89</v>
      </c>
      <c r="F2261" s="36"/>
    </row>
    <row r="2262" ht="15.75" customHeight="1">
      <c r="A2262" s="36" t="str">
        <f t="shared" si="1"/>
        <v>Australia-Oceania2010</v>
      </c>
      <c r="B2262" s="36" t="s">
        <v>243</v>
      </c>
      <c r="C2262" s="37">
        <v>3.2336E10</v>
      </c>
      <c r="D2262" s="36" t="s">
        <v>244</v>
      </c>
      <c r="E2262" s="31" t="s">
        <v>89</v>
      </c>
      <c r="F2262" s="37">
        <v>2.7534E10</v>
      </c>
    </row>
    <row r="2263" ht="15.75" customHeight="1">
      <c r="A2263" s="36" t="str">
        <f t="shared" si="1"/>
        <v>New Zealand-Oceania2010</v>
      </c>
      <c r="B2263" s="36" t="s">
        <v>243</v>
      </c>
      <c r="C2263" s="37">
        <v>4.904E9</v>
      </c>
      <c r="D2263" s="36" t="s">
        <v>252</v>
      </c>
      <c r="E2263" s="31" t="s">
        <v>89</v>
      </c>
      <c r="F2263" s="37">
        <v>3.037E9</v>
      </c>
    </row>
    <row r="2264" ht="15.75" customHeight="1">
      <c r="A2264" s="36" t="str">
        <f t="shared" si="1"/>
        <v>French Polynesia-Oceania2010</v>
      </c>
      <c r="B2264" s="36" t="s">
        <v>243</v>
      </c>
      <c r="C2264" s="37">
        <v>4.05E8</v>
      </c>
      <c r="D2264" s="36" t="s">
        <v>246</v>
      </c>
      <c r="E2264" s="31" t="s">
        <v>89</v>
      </c>
      <c r="F2264" s="37">
        <v>1.6E8</v>
      </c>
    </row>
    <row r="2265" ht="15.75" customHeight="1">
      <c r="A2265" s="36" t="str">
        <f t="shared" si="1"/>
        <v>New Caledonia-Oceania2010</v>
      </c>
      <c r="B2265" s="36" t="s">
        <v>243</v>
      </c>
      <c r="C2265" s="37">
        <v>1.29E8</v>
      </c>
      <c r="D2265" s="36" t="s">
        <v>251</v>
      </c>
      <c r="E2265" s="31" t="s">
        <v>89</v>
      </c>
      <c r="F2265" s="37">
        <v>1.79E8</v>
      </c>
    </row>
    <row r="2266" ht="15.75" customHeight="1">
      <c r="A2266" s="36" t="str">
        <f t="shared" si="1"/>
        <v>Guam-Oceania2010</v>
      </c>
      <c r="B2266" s="36" t="s">
        <v>243</v>
      </c>
      <c r="C2266" s="36"/>
      <c r="D2266" s="36" t="s">
        <v>247</v>
      </c>
      <c r="E2266" s="31" t="s">
        <v>89</v>
      </c>
      <c r="F2266" s="36"/>
    </row>
    <row r="2267" ht="15.75" customHeight="1">
      <c r="A2267" s="36" t="str">
        <f t="shared" si="1"/>
        <v>American Samoa-Oceania2010</v>
      </c>
      <c r="B2267" s="36" t="s">
        <v>243</v>
      </c>
      <c r="C2267" s="36"/>
      <c r="D2267" s="36" t="s">
        <v>242</v>
      </c>
      <c r="E2267" s="31" t="s">
        <v>89</v>
      </c>
      <c r="F2267" s="36"/>
    </row>
    <row r="2268" ht="15.75" customHeight="1">
      <c r="A2268" s="36" t="str">
        <f t="shared" si="1"/>
        <v>Fiji-Oceania2010</v>
      </c>
      <c r="B2268" s="36" t="s">
        <v>243</v>
      </c>
      <c r="C2268" s="37">
        <v>8.09E8</v>
      </c>
      <c r="D2268" s="36" t="s">
        <v>245</v>
      </c>
      <c r="E2268" s="31" t="s">
        <v>89</v>
      </c>
      <c r="F2268" s="37">
        <v>1.0E8</v>
      </c>
    </row>
    <row r="2269" ht="15.75" customHeight="1">
      <c r="A2269" s="36" t="str">
        <f t="shared" si="1"/>
        <v>Kiribati-Oceania2010</v>
      </c>
      <c r="B2269" s="36" t="s">
        <v>243</v>
      </c>
      <c r="C2269" s="36"/>
      <c r="D2269" s="36" t="s">
        <v>248</v>
      </c>
      <c r="E2269" s="31" t="s">
        <v>89</v>
      </c>
      <c r="F2269" s="36"/>
    </row>
    <row r="2270" ht="15.75" customHeight="1">
      <c r="A2270" s="36" t="str">
        <f t="shared" si="1"/>
        <v>Micronesia, Fed. Sts.-Oceania2010</v>
      </c>
      <c r="B2270" s="36" t="s">
        <v>243</v>
      </c>
      <c r="C2270" s="37">
        <v>2.9E7</v>
      </c>
      <c r="D2270" s="36" t="s">
        <v>250</v>
      </c>
      <c r="E2270" s="31" t="s">
        <v>89</v>
      </c>
      <c r="F2270" s="37">
        <v>8000000.0</v>
      </c>
    </row>
    <row r="2271" ht="15.75" customHeight="1">
      <c r="A2271" s="36" t="str">
        <f t="shared" si="1"/>
        <v>Vanuatu-Oceania2010</v>
      </c>
      <c r="B2271" s="36" t="s">
        <v>243</v>
      </c>
      <c r="C2271" s="37">
        <v>2.42E8</v>
      </c>
      <c r="D2271" s="36" t="s">
        <v>257</v>
      </c>
      <c r="E2271" s="31" t="s">
        <v>89</v>
      </c>
      <c r="F2271" s="37">
        <v>3.3E7</v>
      </c>
    </row>
    <row r="2272" ht="15.75" customHeight="1">
      <c r="A2272" s="36" t="str">
        <f t="shared" si="1"/>
        <v>Tonga-Oceania2010</v>
      </c>
      <c r="B2272" s="36" t="s">
        <v>243</v>
      </c>
      <c r="C2272" s="36"/>
      <c r="D2272" s="36" t="s">
        <v>256</v>
      </c>
      <c r="E2272" s="31" t="s">
        <v>89</v>
      </c>
      <c r="F2272" s="36"/>
    </row>
    <row r="2273" ht="15.75" customHeight="1">
      <c r="A2273" s="36" t="str">
        <f t="shared" si="1"/>
        <v>Samoa-Oceania2010</v>
      </c>
      <c r="B2273" s="36" t="s">
        <v>243</v>
      </c>
      <c r="C2273" s="37">
        <v>1.24E8</v>
      </c>
      <c r="D2273" s="36" t="s">
        <v>254</v>
      </c>
      <c r="E2273" s="31" t="s">
        <v>89</v>
      </c>
      <c r="F2273" s="37">
        <v>2.52E7</v>
      </c>
    </row>
    <row r="2274" ht="15.75" customHeight="1">
      <c r="A2274" s="36" t="str">
        <f t="shared" si="1"/>
        <v>Papua New Guinea-Oceania2010</v>
      </c>
      <c r="B2274" s="36" t="s">
        <v>243</v>
      </c>
      <c r="C2274" s="37">
        <v>2500000.0</v>
      </c>
      <c r="D2274" s="36" t="s">
        <v>253</v>
      </c>
      <c r="E2274" s="31" t="s">
        <v>89</v>
      </c>
      <c r="F2274" s="37">
        <v>1.38E8</v>
      </c>
    </row>
    <row r="2275" ht="15.75" customHeight="1">
      <c r="A2275" s="36" t="str">
        <f t="shared" si="1"/>
        <v>Solomon Islands-Oceania2010</v>
      </c>
      <c r="B2275" s="36" t="s">
        <v>243</v>
      </c>
      <c r="C2275" s="37">
        <v>6.54E7</v>
      </c>
      <c r="D2275" s="36" t="s">
        <v>255</v>
      </c>
      <c r="E2275" s="31" t="s">
        <v>89</v>
      </c>
      <c r="F2275" s="37">
        <v>5.12E7</v>
      </c>
    </row>
    <row r="2276" ht="15.75" customHeight="1">
      <c r="A2276" s="36" t="str">
        <f t="shared" si="1"/>
        <v>American Samoa-Oceania2011</v>
      </c>
      <c r="B2276" s="36" t="s">
        <v>243</v>
      </c>
      <c r="C2276" s="36"/>
      <c r="D2276" s="36" t="s">
        <v>242</v>
      </c>
      <c r="E2276" s="31" t="s">
        <v>90</v>
      </c>
      <c r="F2276" s="36"/>
    </row>
    <row r="2277" ht="15.75" customHeight="1">
      <c r="A2277" s="36" t="str">
        <f t="shared" si="1"/>
        <v>Marshall Islands-Oceania2011</v>
      </c>
      <c r="B2277" s="36" t="s">
        <v>243</v>
      </c>
      <c r="C2277" s="36"/>
      <c r="D2277" s="36" t="s">
        <v>249</v>
      </c>
      <c r="E2277" s="31" t="s">
        <v>90</v>
      </c>
      <c r="F2277" s="36"/>
    </row>
    <row r="2278" ht="15.75" customHeight="1">
      <c r="A2278" s="36" t="str">
        <f t="shared" si="1"/>
        <v>New Zealand-Oceania2011</v>
      </c>
      <c r="B2278" s="36" t="s">
        <v>243</v>
      </c>
      <c r="C2278" s="37">
        <v>5.546E9</v>
      </c>
      <c r="D2278" s="36" t="s">
        <v>252</v>
      </c>
      <c r="E2278" s="31" t="s">
        <v>90</v>
      </c>
      <c r="F2278" s="37">
        <v>3.462E9</v>
      </c>
    </row>
    <row r="2279" ht="15.75" customHeight="1">
      <c r="A2279" s="36" t="str">
        <f t="shared" si="1"/>
        <v>Australia-Oceania2011</v>
      </c>
      <c r="B2279" s="36" t="s">
        <v>243</v>
      </c>
      <c r="C2279" s="37">
        <v>3.4207E10</v>
      </c>
      <c r="D2279" s="36" t="s">
        <v>244</v>
      </c>
      <c r="E2279" s="31" t="s">
        <v>90</v>
      </c>
      <c r="F2279" s="37">
        <v>3.3328E10</v>
      </c>
    </row>
    <row r="2280" ht="15.75" customHeight="1">
      <c r="A2280" s="36" t="str">
        <f t="shared" si="1"/>
        <v>New Caledonia-Oceania2011</v>
      </c>
      <c r="B2280" s="36" t="s">
        <v>243</v>
      </c>
      <c r="C2280" s="37">
        <v>1.53E8</v>
      </c>
      <c r="D2280" s="36" t="s">
        <v>251</v>
      </c>
      <c r="E2280" s="31" t="s">
        <v>90</v>
      </c>
      <c r="F2280" s="37">
        <v>1.76E8</v>
      </c>
    </row>
    <row r="2281" ht="15.75" customHeight="1">
      <c r="A2281" s="36" t="str">
        <f t="shared" si="1"/>
        <v>French Polynesia-Oceania2011</v>
      </c>
      <c r="B2281" s="36" t="s">
        <v>243</v>
      </c>
      <c r="C2281" s="37">
        <v>3.84E8</v>
      </c>
      <c r="D2281" s="36" t="s">
        <v>246</v>
      </c>
      <c r="E2281" s="31" t="s">
        <v>90</v>
      </c>
      <c r="F2281" s="37">
        <v>1.68E8</v>
      </c>
    </row>
    <row r="2282" ht="15.75" customHeight="1">
      <c r="A2282" s="36" t="str">
        <f t="shared" si="1"/>
        <v>Guam-Oceania2011</v>
      </c>
      <c r="B2282" s="36" t="s">
        <v>243</v>
      </c>
      <c r="C2282" s="36"/>
      <c r="D2282" s="36" t="s">
        <v>247</v>
      </c>
      <c r="E2282" s="31" t="s">
        <v>90</v>
      </c>
      <c r="F2282" s="36"/>
    </row>
    <row r="2283" ht="15.75" customHeight="1">
      <c r="A2283" s="36" t="str">
        <f t="shared" si="1"/>
        <v>Fiji-Oceania2011</v>
      </c>
      <c r="B2283" s="36" t="s">
        <v>243</v>
      </c>
      <c r="C2283" s="37">
        <v>9.33E8</v>
      </c>
      <c r="D2283" s="36" t="s">
        <v>245</v>
      </c>
      <c r="E2283" s="31" t="s">
        <v>90</v>
      </c>
      <c r="F2283" s="37">
        <v>1.15E8</v>
      </c>
    </row>
    <row r="2284" ht="15.75" customHeight="1">
      <c r="A2284" s="36" t="str">
        <f t="shared" si="1"/>
        <v>Kiribati-Oceania2011</v>
      </c>
      <c r="B2284" s="36" t="s">
        <v>243</v>
      </c>
      <c r="C2284" s="36"/>
      <c r="D2284" s="36" t="s">
        <v>248</v>
      </c>
      <c r="E2284" s="31" t="s">
        <v>90</v>
      </c>
      <c r="F2284" s="36"/>
    </row>
    <row r="2285" ht="15.75" customHeight="1">
      <c r="A2285" s="36" t="str">
        <f t="shared" si="1"/>
        <v>Micronesia, Fed. Sts.-Oceania2011</v>
      </c>
      <c r="B2285" s="36" t="s">
        <v>243</v>
      </c>
      <c r="C2285" s="37">
        <v>2.6E7</v>
      </c>
      <c r="D2285" s="36" t="s">
        <v>250</v>
      </c>
      <c r="E2285" s="31" t="s">
        <v>90</v>
      </c>
      <c r="F2285" s="37">
        <v>8000000.0</v>
      </c>
    </row>
    <row r="2286" ht="15.75" customHeight="1">
      <c r="A2286" s="36" t="str">
        <f t="shared" si="1"/>
        <v>Vanuatu-Oceania2011</v>
      </c>
      <c r="B2286" s="36" t="s">
        <v>243</v>
      </c>
      <c r="C2286" s="37">
        <v>2.52E8</v>
      </c>
      <c r="D2286" s="36" t="s">
        <v>257</v>
      </c>
      <c r="E2286" s="31" t="s">
        <v>90</v>
      </c>
      <c r="F2286" s="37">
        <v>3.9E7</v>
      </c>
    </row>
    <row r="2287" ht="15.75" customHeight="1">
      <c r="A2287" s="36" t="str">
        <f t="shared" si="1"/>
        <v>Tonga-Oceania2011</v>
      </c>
      <c r="B2287" s="36" t="s">
        <v>243</v>
      </c>
      <c r="C2287" s="36"/>
      <c r="D2287" s="36" t="s">
        <v>256</v>
      </c>
      <c r="E2287" s="31" t="s">
        <v>90</v>
      </c>
      <c r="F2287" s="36"/>
    </row>
    <row r="2288" ht="15.75" customHeight="1">
      <c r="A2288" s="36" t="str">
        <f t="shared" si="1"/>
        <v>Samoa-Oceania2011</v>
      </c>
      <c r="B2288" s="36" t="s">
        <v>243</v>
      </c>
      <c r="C2288" s="37">
        <v>1.35E8</v>
      </c>
      <c r="D2288" s="36" t="s">
        <v>254</v>
      </c>
      <c r="E2288" s="31" t="s">
        <v>90</v>
      </c>
      <c r="F2288" s="37">
        <v>2.22E7</v>
      </c>
    </row>
    <row r="2289" ht="15.75" customHeight="1">
      <c r="A2289" s="36" t="str">
        <f t="shared" si="1"/>
        <v>Papua New Guinea-Oceania2011</v>
      </c>
      <c r="B2289" s="36" t="s">
        <v>243</v>
      </c>
      <c r="C2289" s="37">
        <v>3500000.0</v>
      </c>
      <c r="D2289" s="36" t="s">
        <v>253</v>
      </c>
      <c r="E2289" s="31" t="s">
        <v>90</v>
      </c>
      <c r="F2289" s="36"/>
    </row>
    <row r="2290" ht="15.75" customHeight="1">
      <c r="A2290" s="36" t="str">
        <f t="shared" si="1"/>
        <v>Solomon Islands-Oceania2011</v>
      </c>
      <c r="B2290" s="36" t="s">
        <v>243</v>
      </c>
      <c r="C2290" s="37">
        <v>8.67E7</v>
      </c>
      <c r="D2290" s="36" t="s">
        <v>255</v>
      </c>
      <c r="E2290" s="31" t="s">
        <v>90</v>
      </c>
      <c r="F2290" s="37">
        <v>6.6E7</v>
      </c>
    </row>
    <row r="2291" ht="15.75" customHeight="1">
      <c r="A2291" s="36" t="str">
        <f t="shared" si="1"/>
        <v>American Samoa-Oceania2012</v>
      </c>
      <c r="B2291" s="36" t="s">
        <v>243</v>
      </c>
      <c r="C2291" s="36"/>
      <c r="D2291" s="36" t="s">
        <v>242</v>
      </c>
      <c r="E2291" s="31" t="s">
        <v>91</v>
      </c>
      <c r="F2291" s="36"/>
    </row>
    <row r="2292" ht="15.75" customHeight="1">
      <c r="A2292" s="36" t="str">
        <f t="shared" si="1"/>
        <v>Marshall Islands-Oceania2012</v>
      </c>
      <c r="B2292" s="36" t="s">
        <v>243</v>
      </c>
      <c r="C2292" s="36"/>
      <c r="D2292" s="36" t="s">
        <v>249</v>
      </c>
      <c r="E2292" s="31" t="s">
        <v>91</v>
      </c>
      <c r="F2292" s="36"/>
    </row>
    <row r="2293" ht="15.75" customHeight="1">
      <c r="A2293" s="36" t="str">
        <f t="shared" si="1"/>
        <v>New Zealand-Oceania2012</v>
      </c>
      <c r="B2293" s="36" t="s">
        <v>243</v>
      </c>
      <c r="C2293" s="37">
        <v>5.467E9</v>
      </c>
      <c r="D2293" s="36" t="s">
        <v>252</v>
      </c>
      <c r="E2293" s="31" t="s">
        <v>91</v>
      </c>
      <c r="F2293" s="37">
        <v>3.718E9</v>
      </c>
    </row>
    <row r="2294" ht="15.75" customHeight="1">
      <c r="A2294" s="36" t="str">
        <f t="shared" si="1"/>
        <v>Australia-Oceania2012</v>
      </c>
      <c r="B2294" s="36" t="s">
        <v>243</v>
      </c>
      <c r="C2294" s="37">
        <v>3.413E10</v>
      </c>
      <c r="D2294" s="36" t="s">
        <v>244</v>
      </c>
      <c r="E2294" s="31" t="s">
        <v>91</v>
      </c>
      <c r="F2294" s="37">
        <v>3.4704E10</v>
      </c>
    </row>
    <row r="2295" ht="15.75" customHeight="1">
      <c r="A2295" s="36" t="str">
        <f t="shared" si="1"/>
        <v>New Caledonia-Oceania2012</v>
      </c>
      <c r="B2295" s="36" t="s">
        <v>243</v>
      </c>
      <c r="C2295" s="36"/>
      <c r="D2295" s="36" t="s">
        <v>251</v>
      </c>
      <c r="E2295" s="31" t="s">
        <v>91</v>
      </c>
      <c r="F2295" s="36"/>
    </row>
    <row r="2296" ht="15.75" customHeight="1">
      <c r="A2296" s="36" t="str">
        <f t="shared" si="1"/>
        <v>French Polynesia-Oceania2012</v>
      </c>
      <c r="B2296" s="36" t="s">
        <v>243</v>
      </c>
      <c r="C2296" s="36"/>
      <c r="D2296" s="36" t="s">
        <v>246</v>
      </c>
      <c r="E2296" s="31" t="s">
        <v>91</v>
      </c>
      <c r="F2296" s="36"/>
    </row>
    <row r="2297" ht="15.75" customHeight="1">
      <c r="A2297" s="36" t="str">
        <f t="shared" si="1"/>
        <v>Guam-Oceania2012</v>
      </c>
      <c r="B2297" s="36" t="s">
        <v>243</v>
      </c>
      <c r="C2297" s="36"/>
      <c r="D2297" s="36" t="s">
        <v>247</v>
      </c>
      <c r="E2297" s="31" t="s">
        <v>91</v>
      </c>
      <c r="F2297" s="36"/>
    </row>
    <row r="2298" ht="15.75" customHeight="1">
      <c r="A2298" s="36" t="str">
        <f t="shared" si="1"/>
        <v>Fiji-Oceania2012</v>
      </c>
      <c r="B2298" s="36" t="s">
        <v>243</v>
      </c>
      <c r="C2298" s="37">
        <v>9.87E8</v>
      </c>
      <c r="D2298" s="36" t="s">
        <v>245</v>
      </c>
      <c r="E2298" s="31" t="s">
        <v>91</v>
      </c>
      <c r="F2298" s="37">
        <v>1.1E8</v>
      </c>
    </row>
    <row r="2299" ht="15.75" customHeight="1">
      <c r="A2299" s="36" t="str">
        <f t="shared" si="1"/>
        <v>Kiribati-Oceania2012</v>
      </c>
      <c r="B2299" s="36" t="s">
        <v>243</v>
      </c>
      <c r="C2299" s="36"/>
      <c r="D2299" s="36" t="s">
        <v>248</v>
      </c>
      <c r="E2299" s="31" t="s">
        <v>91</v>
      </c>
      <c r="F2299" s="36"/>
    </row>
    <row r="2300" ht="15.75" customHeight="1">
      <c r="A2300" s="36" t="str">
        <f t="shared" si="1"/>
        <v>Micronesia, Fed. Sts.-Oceania2012</v>
      </c>
      <c r="B2300" s="36" t="s">
        <v>243</v>
      </c>
      <c r="C2300" s="36"/>
      <c r="D2300" s="36" t="s">
        <v>250</v>
      </c>
      <c r="E2300" s="31" t="s">
        <v>91</v>
      </c>
      <c r="F2300" s="36"/>
    </row>
    <row r="2301" ht="15.75" customHeight="1">
      <c r="A2301" s="36" t="str">
        <f t="shared" si="1"/>
        <v>Tonga-Oceania2012</v>
      </c>
      <c r="B2301" s="36" t="s">
        <v>243</v>
      </c>
      <c r="C2301" s="36"/>
      <c r="D2301" s="36" t="s">
        <v>256</v>
      </c>
      <c r="E2301" s="31" t="s">
        <v>91</v>
      </c>
      <c r="F2301" s="36"/>
    </row>
    <row r="2302" ht="15.75" customHeight="1">
      <c r="A2302" s="36" t="str">
        <f t="shared" si="1"/>
        <v>Vanuatu-Oceania2012</v>
      </c>
      <c r="B2302" s="36" t="s">
        <v>243</v>
      </c>
      <c r="C2302" s="37">
        <v>2.88E8</v>
      </c>
      <c r="D2302" s="36" t="s">
        <v>257</v>
      </c>
      <c r="E2302" s="31" t="s">
        <v>91</v>
      </c>
      <c r="F2302" s="37">
        <v>4.3E7</v>
      </c>
    </row>
    <row r="2303" ht="15.75" customHeight="1">
      <c r="A2303" s="36" t="str">
        <f t="shared" si="1"/>
        <v>Samoa-Oceania2012</v>
      </c>
      <c r="B2303" s="36" t="s">
        <v>243</v>
      </c>
      <c r="C2303" s="37">
        <v>1.48E8</v>
      </c>
      <c r="D2303" s="36" t="s">
        <v>254</v>
      </c>
      <c r="E2303" s="31" t="s">
        <v>91</v>
      </c>
      <c r="F2303" s="37">
        <v>2.23E7</v>
      </c>
    </row>
    <row r="2304" ht="15.75" customHeight="1">
      <c r="A2304" s="36" t="str">
        <f t="shared" si="1"/>
        <v>Papua New Guinea-Oceania2012</v>
      </c>
      <c r="B2304" s="36" t="s">
        <v>243</v>
      </c>
      <c r="C2304" s="36"/>
      <c r="D2304" s="36" t="s">
        <v>253</v>
      </c>
      <c r="E2304" s="31" t="s">
        <v>91</v>
      </c>
      <c r="F2304" s="36"/>
    </row>
    <row r="2305" ht="15.75" customHeight="1">
      <c r="A2305" s="36" t="str">
        <f t="shared" si="1"/>
        <v>Solomon Islands-Oceania2012</v>
      </c>
      <c r="B2305" s="36" t="s">
        <v>243</v>
      </c>
      <c r="C2305" s="37">
        <v>6.69E7</v>
      </c>
      <c r="D2305" s="36" t="s">
        <v>255</v>
      </c>
      <c r="E2305" s="31" t="s">
        <v>91</v>
      </c>
      <c r="F2305" s="37">
        <v>6.8E7</v>
      </c>
    </row>
    <row r="2306" ht="15.75" customHeight="1">
      <c r="A2306" s="36" t="str">
        <f t="shared" si="1"/>
        <v>Cayman Islands-The Americas2004</v>
      </c>
      <c r="B2306" s="36" t="s">
        <v>259</v>
      </c>
      <c r="C2306" s="37">
        <v>5.23E8</v>
      </c>
      <c r="D2306" s="36" t="s">
        <v>269</v>
      </c>
      <c r="E2306" s="31" t="s">
        <v>83</v>
      </c>
      <c r="F2306" s="36"/>
    </row>
    <row r="2307" ht="15.75" customHeight="1">
      <c r="A2307" s="36" t="str">
        <f t="shared" si="1"/>
        <v>Curacao-The Americas2004</v>
      </c>
      <c r="B2307" s="36" t="s">
        <v>259</v>
      </c>
      <c r="C2307" s="37">
        <v>2.24E8</v>
      </c>
      <c r="D2307" s="36" t="s">
        <v>274</v>
      </c>
      <c r="E2307" s="31" t="s">
        <v>83</v>
      </c>
      <c r="F2307" s="37">
        <v>1.95E8</v>
      </c>
    </row>
    <row r="2308" ht="15.75" customHeight="1">
      <c r="A2308" s="36" t="str">
        <f t="shared" si="1"/>
        <v>Sint Maarten (Dutch part)-The Americas2004</v>
      </c>
      <c r="B2308" s="36" t="s">
        <v>259</v>
      </c>
      <c r="C2308" s="37">
        <v>6.26E8</v>
      </c>
      <c r="D2308" s="36" t="s">
        <v>292</v>
      </c>
      <c r="E2308" s="31" t="s">
        <v>83</v>
      </c>
      <c r="F2308" s="37">
        <v>8.0E7</v>
      </c>
    </row>
    <row r="2309" ht="15.75" customHeight="1">
      <c r="A2309" s="36" t="str">
        <f t="shared" si="1"/>
        <v>Turks and Caicos Islands-The Americas2004</v>
      </c>
      <c r="B2309" s="36" t="s">
        <v>259</v>
      </c>
      <c r="C2309" s="36"/>
      <c r="D2309" s="36" t="s">
        <v>299</v>
      </c>
      <c r="E2309" s="31" t="s">
        <v>83</v>
      </c>
      <c r="F2309" s="36"/>
    </row>
    <row r="2310" ht="15.75" customHeight="1">
      <c r="A2310" s="36" t="str">
        <f t="shared" si="1"/>
        <v>St. Kitts and Nevis-The Americas2004</v>
      </c>
      <c r="B2310" s="36" t="s">
        <v>259</v>
      </c>
      <c r="C2310" s="37">
        <v>1.03E8</v>
      </c>
      <c r="D2310" s="36" t="s">
        <v>293</v>
      </c>
      <c r="E2310" s="31" t="s">
        <v>83</v>
      </c>
      <c r="F2310" s="37">
        <v>1.0E7</v>
      </c>
    </row>
    <row r="2311" ht="15.75" customHeight="1">
      <c r="A2311" s="36" t="str">
        <f t="shared" si="1"/>
        <v>Dominica-The Americas2004</v>
      </c>
      <c r="B2311" s="36" t="s">
        <v>259</v>
      </c>
      <c r="C2311" s="37">
        <v>6.1E7</v>
      </c>
      <c r="D2311" s="36" t="s">
        <v>275</v>
      </c>
      <c r="E2311" s="31" t="s">
        <v>83</v>
      </c>
      <c r="F2311" s="37">
        <v>9000000.0</v>
      </c>
    </row>
    <row r="2312" ht="15.75" customHeight="1">
      <c r="A2312" s="36" t="str">
        <f t="shared" si="1"/>
        <v>Canada-The Americas2004</v>
      </c>
      <c r="B2312" s="36" t="s">
        <v>259</v>
      </c>
      <c r="C2312" s="37">
        <v>1.5135E10</v>
      </c>
      <c r="D2312" s="36" t="s">
        <v>268</v>
      </c>
      <c r="E2312" s="31" t="s">
        <v>83</v>
      </c>
      <c r="F2312" s="37">
        <v>1.9267E10</v>
      </c>
    </row>
    <row r="2313" ht="15.75" customHeight="1">
      <c r="A2313" s="36" t="str">
        <f t="shared" si="1"/>
        <v>Cuba-The Americas2004</v>
      </c>
      <c r="B2313" s="36" t="s">
        <v>259</v>
      </c>
      <c r="C2313" s="37">
        <v>2.114E9</v>
      </c>
      <c r="D2313" s="36" t="s">
        <v>273</v>
      </c>
      <c r="E2313" s="31" t="s">
        <v>83</v>
      </c>
      <c r="F2313" s="36"/>
    </row>
    <row r="2314" ht="15.75" customHeight="1">
      <c r="A2314" s="36" t="str">
        <f t="shared" si="1"/>
        <v>Puerto Rico-The Americas2004</v>
      </c>
      <c r="B2314" s="36" t="s">
        <v>259</v>
      </c>
      <c r="C2314" s="37">
        <v>3.024E9</v>
      </c>
      <c r="D2314" s="36" t="s">
        <v>291</v>
      </c>
      <c r="E2314" s="31" t="s">
        <v>83</v>
      </c>
      <c r="F2314" s="37">
        <v>1.584E9</v>
      </c>
    </row>
    <row r="2315" ht="15.75" customHeight="1">
      <c r="A2315" s="36" t="str">
        <f t="shared" si="1"/>
        <v>United States-The Americas2004</v>
      </c>
      <c r="B2315" s="36" t="s">
        <v>259</v>
      </c>
      <c r="C2315" s="39">
        <v>1.16E11</v>
      </c>
      <c r="D2315" s="36" t="s">
        <v>300</v>
      </c>
      <c r="E2315" s="31" t="s">
        <v>83</v>
      </c>
      <c r="F2315" s="37">
        <v>9.4764E10</v>
      </c>
    </row>
    <row r="2316" ht="15.75" customHeight="1">
      <c r="A2316" s="36" t="str">
        <f t="shared" si="1"/>
        <v>Trinidad and Tobago-The Americas2004</v>
      </c>
      <c r="B2316" s="36" t="s">
        <v>259</v>
      </c>
      <c r="C2316" s="37">
        <v>5.68E8</v>
      </c>
      <c r="D2316" s="36" t="s">
        <v>298</v>
      </c>
      <c r="E2316" s="31" t="s">
        <v>83</v>
      </c>
      <c r="F2316" s="37">
        <v>1.41E8</v>
      </c>
    </row>
    <row r="2317" ht="15.75" customHeight="1">
      <c r="A2317" s="36" t="str">
        <f t="shared" si="1"/>
        <v>Chile-The Americas2004</v>
      </c>
      <c r="B2317" s="36" t="s">
        <v>259</v>
      </c>
      <c r="C2317" s="37">
        <v>1.571E9</v>
      </c>
      <c r="D2317" s="36" t="s">
        <v>270</v>
      </c>
      <c r="E2317" s="31" t="s">
        <v>83</v>
      </c>
      <c r="F2317" s="37">
        <v>1.251E9</v>
      </c>
    </row>
    <row r="2318" ht="15.75" customHeight="1">
      <c r="A2318" s="36" t="str">
        <f t="shared" si="1"/>
        <v>Greenland-The Americas2004</v>
      </c>
      <c r="B2318" s="36" t="s">
        <v>259</v>
      </c>
      <c r="C2318" s="36"/>
      <c r="D2318" s="36" t="s">
        <v>279</v>
      </c>
      <c r="E2318" s="31" t="s">
        <v>83</v>
      </c>
      <c r="F2318" s="36"/>
    </row>
    <row r="2319" ht="15.75" customHeight="1">
      <c r="A2319" s="36" t="str">
        <f t="shared" si="1"/>
        <v>Uruguay-The Americas2004</v>
      </c>
      <c r="B2319" s="36" t="s">
        <v>259</v>
      </c>
      <c r="C2319" s="37">
        <v>5.91E8</v>
      </c>
      <c r="D2319" s="36" t="s">
        <v>301</v>
      </c>
      <c r="E2319" s="31" t="s">
        <v>83</v>
      </c>
      <c r="F2319" s="37">
        <v>2.67E8</v>
      </c>
    </row>
    <row r="2320" ht="15.75" customHeight="1">
      <c r="A2320" s="36" t="str">
        <f t="shared" si="1"/>
        <v>Jamaica-The Americas2004</v>
      </c>
      <c r="B2320" s="36" t="s">
        <v>259</v>
      </c>
      <c r="C2320" s="37">
        <v>1.733E9</v>
      </c>
      <c r="D2320" s="36" t="s">
        <v>285</v>
      </c>
      <c r="E2320" s="31" t="s">
        <v>83</v>
      </c>
      <c r="F2320" s="37">
        <v>3.18E8</v>
      </c>
    </row>
    <row r="2321" ht="15.75" customHeight="1">
      <c r="A2321" s="36" t="str">
        <f t="shared" si="1"/>
        <v>St. Martin (French part)-The Americas2004</v>
      </c>
      <c r="B2321" s="36" t="s">
        <v>259</v>
      </c>
      <c r="C2321" s="36"/>
      <c r="D2321" s="36" t="s">
        <v>295</v>
      </c>
      <c r="E2321" s="31" t="s">
        <v>83</v>
      </c>
      <c r="F2321" s="36"/>
    </row>
    <row r="2322" ht="15.75" customHeight="1">
      <c r="A2322" s="36" t="str">
        <f t="shared" si="1"/>
        <v>St. Vincent and the Grenadines-The Americas2004</v>
      </c>
      <c r="B2322" s="36" t="s">
        <v>259</v>
      </c>
      <c r="C2322" s="37">
        <v>9.6E7</v>
      </c>
      <c r="D2322" s="36" t="s">
        <v>296</v>
      </c>
      <c r="E2322" s="31" t="s">
        <v>83</v>
      </c>
      <c r="F2322" s="37">
        <v>1.4E7</v>
      </c>
    </row>
    <row r="2323" ht="15.75" customHeight="1">
      <c r="A2323" s="36" t="str">
        <f t="shared" si="1"/>
        <v>St. Lucia-The Americas2004</v>
      </c>
      <c r="B2323" s="36" t="s">
        <v>259</v>
      </c>
      <c r="C2323" s="37">
        <v>3.26E8</v>
      </c>
      <c r="D2323" s="36" t="s">
        <v>294</v>
      </c>
      <c r="E2323" s="31" t="s">
        <v>83</v>
      </c>
      <c r="F2323" s="37">
        <v>3.7E7</v>
      </c>
    </row>
    <row r="2324" ht="15.75" customHeight="1">
      <c r="A2324" s="36" t="str">
        <f t="shared" si="1"/>
        <v>Costa Rica-The Americas2004</v>
      </c>
      <c r="B2324" s="36" t="s">
        <v>259</v>
      </c>
      <c r="C2324" s="37">
        <v>1.586E9</v>
      </c>
      <c r="D2324" s="36" t="s">
        <v>272</v>
      </c>
      <c r="E2324" s="31" t="s">
        <v>83</v>
      </c>
      <c r="F2324" s="37">
        <v>4.81E8</v>
      </c>
    </row>
    <row r="2325" ht="15.75" customHeight="1">
      <c r="A2325" s="36" t="str">
        <f t="shared" si="1"/>
        <v>Grenada-The Americas2004</v>
      </c>
      <c r="B2325" s="36" t="s">
        <v>259</v>
      </c>
      <c r="C2325" s="37">
        <v>8.6E7</v>
      </c>
      <c r="D2325" s="36" t="s">
        <v>280</v>
      </c>
      <c r="E2325" s="31" t="s">
        <v>83</v>
      </c>
      <c r="F2325" s="37">
        <v>9000000.0</v>
      </c>
    </row>
    <row r="2326" ht="15.75" customHeight="1">
      <c r="A2326" s="36" t="str">
        <f t="shared" si="1"/>
        <v>Suriname-The Americas2004</v>
      </c>
      <c r="B2326" s="36" t="s">
        <v>259</v>
      </c>
      <c r="C2326" s="37">
        <v>5.2E7</v>
      </c>
      <c r="D2326" s="36" t="s">
        <v>297</v>
      </c>
      <c r="E2326" s="31" t="s">
        <v>83</v>
      </c>
      <c r="F2326" s="37">
        <v>8.5E7</v>
      </c>
    </row>
    <row r="2327" ht="15.75" customHeight="1">
      <c r="A2327" s="36" t="str">
        <f t="shared" si="1"/>
        <v>El Salvador-The Americas2004</v>
      </c>
      <c r="B2327" s="36" t="s">
        <v>259</v>
      </c>
      <c r="C2327" s="37">
        <v>7.48E8</v>
      </c>
      <c r="D2327" s="36" t="s">
        <v>278</v>
      </c>
      <c r="E2327" s="31" t="s">
        <v>83</v>
      </c>
      <c r="F2327" s="37">
        <v>3.73E8</v>
      </c>
    </row>
    <row r="2328" ht="15.75" customHeight="1">
      <c r="A2328" s="36" t="str">
        <f t="shared" si="1"/>
        <v>Guyana-The Americas2004</v>
      </c>
      <c r="B2328" s="36" t="s">
        <v>259</v>
      </c>
      <c r="C2328" s="37">
        <v>2.7E7</v>
      </c>
      <c r="D2328" s="36" t="s">
        <v>282</v>
      </c>
      <c r="E2328" s="31" t="s">
        <v>83</v>
      </c>
      <c r="F2328" s="37">
        <v>3.0E7</v>
      </c>
    </row>
    <row r="2329" ht="15.75" customHeight="1">
      <c r="A2329" s="36" t="str">
        <f t="shared" si="1"/>
        <v>Colombia-The Americas2004</v>
      </c>
      <c r="B2329" s="36" t="s">
        <v>259</v>
      </c>
      <c r="C2329" s="37">
        <v>1.369E9</v>
      </c>
      <c r="D2329" s="36" t="s">
        <v>271</v>
      </c>
      <c r="E2329" s="31" t="s">
        <v>83</v>
      </c>
      <c r="F2329" s="37">
        <v>1.469E9</v>
      </c>
    </row>
    <row r="2330" ht="15.75" customHeight="1">
      <c r="A2330" s="36" t="str">
        <f t="shared" si="1"/>
        <v>Peru-The Americas2004</v>
      </c>
      <c r="B2330" s="36" t="s">
        <v>259</v>
      </c>
      <c r="C2330" s="37">
        <v>1.232E9</v>
      </c>
      <c r="D2330" s="36" t="s">
        <v>290</v>
      </c>
      <c r="E2330" s="31" t="s">
        <v>83</v>
      </c>
      <c r="F2330" s="37">
        <v>8.52E8</v>
      </c>
    </row>
    <row r="2331" ht="15.75" customHeight="1">
      <c r="A2331" s="36" t="str">
        <f t="shared" si="1"/>
        <v>Venezuela-The Americas2004</v>
      </c>
      <c r="B2331" s="36" t="s">
        <v>259</v>
      </c>
      <c r="C2331" s="37">
        <v>5.54E8</v>
      </c>
      <c r="D2331" s="36" t="s">
        <v>302</v>
      </c>
      <c r="E2331" s="31" t="s">
        <v>83</v>
      </c>
      <c r="F2331" s="37">
        <v>1.604E9</v>
      </c>
    </row>
    <row r="2332" ht="15.75" customHeight="1">
      <c r="A2332" s="36" t="str">
        <f t="shared" si="1"/>
        <v>Mexico-The Americas2004</v>
      </c>
      <c r="B2332" s="36" t="s">
        <v>259</v>
      </c>
      <c r="C2332" s="37">
        <v>1.161E10</v>
      </c>
      <c r="D2332" s="36" t="s">
        <v>286</v>
      </c>
      <c r="E2332" s="31" t="s">
        <v>83</v>
      </c>
      <c r="F2332" s="37">
        <v>8.034E9</v>
      </c>
    </row>
    <row r="2333" ht="15.75" customHeight="1">
      <c r="A2333" s="36" t="str">
        <f t="shared" si="1"/>
        <v>Panama-The Americas2004</v>
      </c>
      <c r="B2333" s="36" t="s">
        <v>259</v>
      </c>
      <c r="C2333" s="37">
        <v>9.03E8</v>
      </c>
      <c r="D2333" s="36" t="s">
        <v>288</v>
      </c>
      <c r="E2333" s="31" t="s">
        <v>83</v>
      </c>
      <c r="F2333" s="37">
        <v>2.94E8</v>
      </c>
    </row>
    <row r="2334" ht="15.75" customHeight="1">
      <c r="A2334" s="36" t="str">
        <f t="shared" si="1"/>
        <v>Dominican Republic-The Americas2004</v>
      </c>
      <c r="B2334" s="36" t="s">
        <v>259</v>
      </c>
      <c r="C2334" s="37">
        <v>3.152E9</v>
      </c>
      <c r="D2334" s="36" t="s">
        <v>276</v>
      </c>
      <c r="E2334" s="31" t="s">
        <v>83</v>
      </c>
      <c r="F2334" s="37">
        <v>4.48E8</v>
      </c>
    </row>
    <row r="2335" ht="15.75" customHeight="1">
      <c r="A2335" s="36" t="str">
        <f t="shared" si="1"/>
        <v>Ecuador-The Americas2004</v>
      </c>
      <c r="B2335" s="36" t="s">
        <v>259</v>
      </c>
      <c r="C2335" s="37">
        <v>4.64E8</v>
      </c>
      <c r="D2335" s="36" t="s">
        <v>277</v>
      </c>
      <c r="E2335" s="31" t="s">
        <v>83</v>
      </c>
      <c r="F2335" s="37">
        <v>5.77E8</v>
      </c>
    </row>
    <row r="2336" ht="15.75" customHeight="1">
      <c r="A2336" s="36" t="str">
        <f t="shared" si="1"/>
        <v>Paraguay-The Americas2004</v>
      </c>
      <c r="B2336" s="36" t="s">
        <v>259</v>
      </c>
      <c r="C2336" s="37">
        <v>8.7E7</v>
      </c>
      <c r="D2336" s="36" t="s">
        <v>289</v>
      </c>
      <c r="E2336" s="31" t="s">
        <v>83</v>
      </c>
      <c r="F2336" s="37">
        <v>1.21E8</v>
      </c>
    </row>
    <row r="2337" ht="15.75" customHeight="1">
      <c r="A2337" s="36" t="str">
        <f t="shared" si="1"/>
        <v>Nicaragua-The Americas2004</v>
      </c>
      <c r="B2337" s="36" t="s">
        <v>259</v>
      </c>
      <c r="C2337" s="37">
        <v>1.92E8</v>
      </c>
      <c r="D2337" s="36" t="s">
        <v>287</v>
      </c>
      <c r="E2337" s="31" t="s">
        <v>83</v>
      </c>
      <c r="F2337" s="37">
        <v>1.54E8</v>
      </c>
    </row>
    <row r="2338" ht="15.75" customHeight="1">
      <c r="A2338" s="36" t="str">
        <f t="shared" si="1"/>
        <v>Haiti-The Americas2004</v>
      </c>
      <c r="B2338" s="36" t="s">
        <v>259</v>
      </c>
      <c r="C2338" s="37">
        <v>9.3E7</v>
      </c>
      <c r="D2338" s="36" t="s">
        <v>283</v>
      </c>
      <c r="E2338" s="31" t="s">
        <v>83</v>
      </c>
      <c r="F2338" s="37">
        <v>2.06E8</v>
      </c>
    </row>
    <row r="2339" ht="15.75" customHeight="1">
      <c r="A2339" s="36" t="str">
        <f t="shared" si="1"/>
        <v>Honduras-The Americas2004</v>
      </c>
      <c r="B2339" s="36" t="s">
        <v>259</v>
      </c>
      <c r="C2339" s="37">
        <v>4.2E8</v>
      </c>
      <c r="D2339" s="36" t="s">
        <v>284</v>
      </c>
      <c r="E2339" s="31" t="s">
        <v>83</v>
      </c>
      <c r="F2339" s="37">
        <v>3.0E8</v>
      </c>
    </row>
    <row r="2340" ht="15.75" customHeight="1">
      <c r="A2340" s="36" t="str">
        <f t="shared" si="1"/>
        <v>Guatemala-The Americas2004</v>
      </c>
      <c r="B2340" s="36" t="s">
        <v>259</v>
      </c>
      <c r="C2340" s="37">
        <v>6.3E8</v>
      </c>
      <c r="D2340" s="36" t="s">
        <v>281</v>
      </c>
      <c r="E2340" s="31" t="s">
        <v>83</v>
      </c>
      <c r="F2340" s="37">
        <v>4.88E8</v>
      </c>
    </row>
    <row r="2341" ht="15.75" customHeight="1">
      <c r="A2341" s="36" t="str">
        <f t="shared" si="1"/>
        <v>Cayman Islands-The Americas2005</v>
      </c>
      <c r="B2341" s="36" t="s">
        <v>259</v>
      </c>
      <c r="C2341" s="37">
        <v>3.56E8</v>
      </c>
      <c r="D2341" s="36" t="s">
        <v>269</v>
      </c>
      <c r="E2341" s="31" t="s">
        <v>84</v>
      </c>
      <c r="F2341" s="36"/>
    </row>
    <row r="2342" ht="15.75" customHeight="1">
      <c r="A2342" s="36" t="str">
        <f t="shared" si="1"/>
        <v>Curacao-The Americas2005</v>
      </c>
      <c r="B2342" s="36" t="s">
        <v>259</v>
      </c>
      <c r="C2342" s="37">
        <v>2.44E8</v>
      </c>
      <c r="D2342" s="36" t="s">
        <v>274</v>
      </c>
      <c r="E2342" s="31" t="s">
        <v>84</v>
      </c>
      <c r="F2342" s="37">
        <v>1.64E8</v>
      </c>
    </row>
    <row r="2343" ht="15.75" customHeight="1">
      <c r="A2343" s="36" t="str">
        <f t="shared" si="1"/>
        <v>Sint Maarten (Dutch part)-The Americas2005</v>
      </c>
      <c r="B2343" s="36" t="s">
        <v>259</v>
      </c>
      <c r="C2343" s="37">
        <v>6.59E8</v>
      </c>
      <c r="D2343" s="36" t="s">
        <v>292</v>
      </c>
      <c r="E2343" s="31" t="s">
        <v>84</v>
      </c>
      <c r="F2343" s="37">
        <v>9.4E7</v>
      </c>
    </row>
    <row r="2344" ht="15.75" customHeight="1">
      <c r="A2344" s="36" t="str">
        <f t="shared" si="1"/>
        <v>Turks and Caicos Islands-The Americas2005</v>
      </c>
      <c r="B2344" s="36" t="s">
        <v>259</v>
      </c>
      <c r="C2344" s="36"/>
      <c r="D2344" s="36" t="s">
        <v>299</v>
      </c>
      <c r="E2344" s="31" t="s">
        <v>84</v>
      </c>
      <c r="F2344" s="36"/>
    </row>
    <row r="2345" ht="15.75" customHeight="1">
      <c r="A2345" s="36" t="str">
        <f t="shared" si="1"/>
        <v>Dominica-The Americas2005</v>
      </c>
      <c r="B2345" s="36" t="s">
        <v>259</v>
      </c>
      <c r="C2345" s="37">
        <v>5.7E7</v>
      </c>
      <c r="D2345" s="36" t="s">
        <v>275</v>
      </c>
      <c r="E2345" s="31" t="s">
        <v>84</v>
      </c>
      <c r="F2345" s="37">
        <v>1.0E7</v>
      </c>
    </row>
    <row r="2346" ht="15.75" customHeight="1">
      <c r="A2346" s="36" t="str">
        <f t="shared" si="1"/>
        <v>St. Kitts and Nevis-The Americas2005</v>
      </c>
      <c r="B2346" s="36" t="s">
        <v>259</v>
      </c>
      <c r="C2346" s="37">
        <v>1.21E8</v>
      </c>
      <c r="D2346" s="36" t="s">
        <v>293</v>
      </c>
      <c r="E2346" s="31" t="s">
        <v>84</v>
      </c>
      <c r="F2346" s="37">
        <v>1.1E7</v>
      </c>
    </row>
    <row r="2347" ht="15.75" customHeight="1">
      <c r="A2347" s="36" t="str">
        <f t="shared" si="1"/>
        <v>Cuba-The Americas2005</v>
      </c>
      <c r="B2347" s="36" t="s">
        <v>259</v>
      </c>
      <c r="C2347" s="37">
        <v>2.591E9</v>
      </c>
      <c r="D2347" s="36" t="s">
        <v>273</v>
      </c>
      <c r="E2347" s="31" t="s">
        <v>84</v>
      </c>
      <c r="F2347" s="36"/>
    </row>
    <row r="2348" ht="15.75" customHeight="1">
      <c r="A2348" s="36" t="str">
        <f t="shared" si="1"/>
        <v>Canada-The Americas2005</v>
      </c>
      <c r="B2348" s="36" t="s">
        <v>259</v>
      </c>
      <c r="C2348" s="37">
        <v>1.5887E10</v>
      </c>
      <c r="D2348" s="36" t="s">
        <v>268</v>
      </c>
      <c r="E2348" s="31" t="s">
        <v>84</v>
      </c>
      <c r="F2348" s="37">
        <v>2.2739E10</v>
      </c>
    </row>
    <row r="2349" ht="15.75" customHeight="1">
      <c r="A2349" s="36" t="str">
        <f t="shared" si="1"/>
        <v>Aruba-The Americas2005</v>
      </c>
      <c r="B2349" s="36" t="s">
        <v>259</v>
      </c>
      <c r="C2349" s="37">
        <v>1.097E9</v>
      </c>
      <c r="D2349" s="36" t="s">
        <v>261</v>
      </c>
      <c r="E2349" s="31" t="s">
        <v>84</v>
      </c>
      <c r="F2349" s="37">
        <v>2.5E8</v>
      </c>
    </row>
    <row r="2350" ht="15.75" customHeight="1">
      <c r="A2350" s="36" t="str">
        <f t="shared" si="1"/>
        <v>Barbados-The Americas2005</v>
      </c>
      <c r="B2350" s="36" t="s">
        <v>259</v>
      </c>
      <c r="C2350" s="37">
        <v>1.081E9</v>
      </c>
      <c r="D2350" s="36" t="s">
        <v>263</v>
      </c>
      <c r="E2350" s="31" t="s">
        <v>84</v>
      </c>
      <c r="F2350" s="37">
        <v>2.74E8</v>
      </c>
    </row>
    <row r="2351" ht="15.75" customHeight="1">
      <c r="A2351" s="36" t="str">
        <f t="shared" si="1"/>
        <v>Puerto Rico-The Americas2005</v>
      </c>
      <c r="B2351" s="36" t="s">
        <v>259</v>
      </c>
      <c r="C2351" s="37">
        <v>3.239E9</v>
      </c>
      <c r="D2351" s="36" t="s">
        <v>291</v>
      </c>
      <c r="E2351" s="31" t="s">
        <v>84</v>
      </c>
      <c r="F2351" s="37">
        <v>1.663E9</v>
      </c>
    </row>
    <row r="2352" ht="15.75" customHeight="1">
      <c r="A2352" s="36" t="str">
        <f t="shared" si="1"/>
        <v>Bermuda-The Americas2005</v>
      </c>
      <c r="B2352" s="36" t="s">
        <v>259</v>
      </c>
      <c r="C2352" s="37">
        <v>4.29E8</v>
      </c>
      <c r="D2352" s="36" t="s">
        <v>265</v>
      </c>
      <c r="E2352" s="31" t="s">
        <v>84</v>
      </c>
      <c r="F2352" s="37">
        <v>2.39E8</v>
      </c>
    </row>
    <row r="2353" ht="15.75" customHeight="1">
      <c r="A2353" s="36" t="str">
        <f t="shared" si="1"/>
        <v>United States-The Americas2005</v>
      </c>
      <c r="B2353" s="36" t="s">
        <v>259</v>
      </c>
      <c r="C2353" s="39">
        <v>1.27E11</v>
      </c>
      <c r="D2353" s="36" t="s">
        <v>300</v>
      </c>
      <c r="E2353" s="31" t="s">
        <v>84</v>
      </c>
      <c r="F2353" s="36"/>
    </row>
    <row r="2354" ht="15.75" customHeight="1">
      <c r="A2354" s="36" t="str">
        <f t="shared" si="1"/>
        <v>Trinidad and Tobago-The Americas2005</v>
      </c>
      <c r="B2354" s="36" t="s">
        <v>259</v>
      </c>
      <c r="C2354" s="37">
        <v>5.93E8</v>
      </c>
      <c r="D2354" s="36" t="s">
        <v>298</v>
      </c>
      <c r="E2354" s="31" t="s">
        <v>84</v>
      </c>
      <c r="F2354" s="37">
        <v>2.34E8</v>
      </c>
    </row>
    <row r="2355" ht="15.75" customHeight="1">
      <c r="A2355" s="36" t="str">
        <f t="shared" si="1"/>
        <v>Bahamas, The-The Americas2005</v>
      </c>
      <c r="B2355" s="36" t="s">
        <v>259</v>
      </c>
      <c r="C2355" s="37">
        <v>2.081E9</v>
      </c>
      <c r="D2355" s="36" t="s">
        <v>262</v>
      </c>
      <c r="E2355" s="31" t="s">
        <v>84</v>
      </c>
      <c r="F2355" s="37">
        <v>5.28E8</v>
      </c>
    </row>
    <row r="2356" ht="15.75" customHeight="1">
      <c r="A2356" s="36" t="str">
        <f t="shared" si="1"/>
        <v>Uruguay-The Americas2005</v>
      </c>
      <c r="B2356" s="36" t="s">
        <v>259</v>
      </c>
      <c r="C2356" s="37">
        <v>6.99E8</v>
      </c>
      <c r="D2356" s="36" t="s">
        <v>301</v>
      </c>
      <c r="E2356" s="31" t="s">
        <v>84</v>
      </c>
      <c r="F2356" s="37">
        <v>3.31E8</v>
      </c>
    </row>
    <row r="2357" ht="15.75" customHeight="1">
      <c r="A2357" s="36" t="str">
        <f t="shared" si="1"/>
        <v>Chile-The Americas2005</v>
      </c>
      <c r="B2357" s="36" t="s">
        <v>259</v>
      </c>
      <c r="C2357" s="37">
        <v>1.682E9</v>
      </c>
      <c r="D2357" s="36" t="s">
        <v>270</v>
      </c>
      <c r="E2357" s="31" t="s">
        <v>84</v>
      </c>
      <c r="F2357" s="37">
        <v>1.355E9</v>
      </c>
    </row>
    <row r="2358" ht="15.75" customHeight="1">
      <c r="A2358" s="36" t="str">
        <f t="shared" si="1"/>
        <v>Greenland-The Americas2005</v>
      </c>
      <c r="B2358" s="36" t="s">
        <v>259</v>
      </c>
      <c r="C2358" s="36"/>
      <c r="D2358" s="36" t="s">
        <v>279</v>
      </c>
      <c r="E2358" s="31" t="s">
        <v>84</v>
      </c>
      <c r="F2358" s="36"/>
    </row>
    <row r="2359" ht="15.75" customHeight="1">
      <c r="A2359" s="36" t="str">
        <f t="shared" si="1"/>
        <v>St. Lucia-The Americas2005</v>
      </c>
      <c r="B2359" s="36" t="s">
        <v>259</v>
      </c>
      <c r="C2359" s="37">
        <v>3.82E8</v>
      </c>
      <c r="D2359" s="36" t="s">
        <v>294</v>
      </c>
      <c r="E2359" s="31" t="s">
        <v>84</v>
      </c>
      <c r="F2359" s="37">
        <v>3.9E7</v>
      </c>
    </row>
    <row r="2360" ht="15.75" customHeight="1">
      <c r="A2360" s="36" t="str">
        <f t="shared" si="1"/>
        <v>Costa Rica-The Americas2005</v>
      </c>
      <c r="B2360" s="36" t="s">
        <v>259</v>
      </c>
      <c r="C2360" s="37">
        <v>1.81E9</v>
      </c>
      <c r="D2360" s="36" t="s">
        <v>272</v>
      </c>
      <c r="E2360" s="31" t="s">
        <v>84</v>
      </c>
      <c r="F2360" s="37">
        <v>5.56E8</v>
      </c>
    </row>
    <row r="2361" ht="15.75" customHeight="1">
      <c r="A2361" s="36" t="str">
        <f t="shared" si="1"/>
        <v>Brazil-The Americas2005</v>
      </c>
      <c r="B2361" s="36" t="s">
        <v>259</v>
      </c>
      <c r="C2361" s="37">
        <v>4.168E9</v>
      </c>
      <c r="D2361" s="36" t="s">
        <v>267</v>
      </c>
      <c r="E2361" s="31" t="s">
        <v>84</v>
      </c>
      <c r="F2361" s="37">
        <v>5.905E9</v>
      </c>
    </row>
    <row r="2362" ht="15.75" customHeight="1">
      <c r="A2362" s="36" t="str">
        <f t="shared" si="1"/>
        <v>Jamaica-The Americas2005</v>
      </c>
      <c r="B2362" s="36" t="s">
        <v>259</v>
      </c>
      <c r="C2362" s="37">
        <v>1.783E9</v>
      </c>
      <c r="D2362" s="36" t="s">
        <v>285</v>
      </c>
      <c r="E2362" s="31" t="s">
        <v>84</v>
      </c>
      <c r="F2362" s="37">
        <v>2.9E8</v>
      </c>
    </row>
    <row r="2363" ht="15.75" customHeight="1">
      <c r="A2363" s="36" t="str">
        <f t="shared" si="1"/>
        <v>St. Vincent and the Grenadines-The Americas2005</v>
      </c>
      <c r="B2363" s="36" t="s">
        <v>259</v>
      </c>
      <c r="C2363" s="37">
        <v>1.04E8</v>
      </c>
      <c r="D2363" s="36" t="s">
        <v>296</v>
      </c>
      <c r="E2363" s="31" t="s">
        <v>84</v>
      </c>
      <c r="F2363" s="37">
        <v>1.5E7</v>
      </c>
    </row>
    <row r="2364" ht="15.75" customHeight="1">
      <c r="A2364" s="36" t="str">
        <f t="shared" si="1"/>
        <v>Argentina-The Americas2005</v>
      </c>
      <c r="B2364" s="36" t="s">
        <v>259</v>
      </c>
      <c r="C2364" s="37">
        <v>3.209E9</v>
      </c>
      <c r="D2364" s="36" t="s">
        <v>260</v>
      </c>
      <c r="E2364" s="31" t="s">
        <v>84</v>
      </c>
      <c r="F2364" s="37">
        <v>3.554E9</v>
      </c>
    </row>
    <row r="2365" ht="15.75" customHeight="1">
      <c r="A2365" s="36" t="str">
        <f t="shared" si="1"/>
        <v>St. Martin (French part)-The Americas2005</v>
      </c>
      <c r="B2365" s="36" t="s">
        <v>259</v>
      </c>
      <c r="C2365" s="36"/>
      <c r="D2365" s="36" t="s">
        <v>295</v>
      </c>
      <c r="E2365" s="31" t="s">
        <v>84</v>
      </c>
      <c r="F2365" s="36"/>
    </row>
    <row r="2366" ht="15.75" customHeight="1">
      <c r="A2366" s="36" t="str">
        <f t="shared" si="1"/>
        <v>Grenada-The Americas2005</v>
      </c>
      <c r="B2366" s="36" t="s">
        <v>259</v>
      </c>
      <c r="C2366" s="37">
        <v>7.1E7</v>
      </c>
      <c r="D2366" s="36" t="s">
        <v>280</v>
      </c>
      <c r="E2366" s="31" t="s">
        <v>84</v>
      </c>
      <c r="F2366" s="37">
        <v>1.0E7</v>
      </c>
    </row>
    <row r="2367" ht="15.75" customHeight="1">
      <c r="A2367" s="36" t="str">
        <f t="shared" si="1"/>
        <v>Antigua and Barbuda-The Americas2005</v>
      </c>
      <c r="B2367" s="36" t="s">
        <v>259</v>
      </c>
      <c r="C2367" s="37">
        <v>3.09E8</v>
      </c>
      <c r="D2367" s="36" t="s">
        <v>258</v>
      </c>
      <c r="E2367" s="31" t="s">
        <v>84</v>
      </c>
      <c r="F2367" s="37">
        <v>4.0E7</v>
      </c>
    </row>
    <row r="2368" ht="15.75" customHeight="1">
      <c r="A2368" s="36" t="str">
        <f t="shared" si="1"/>
        <v>Suriname-The Americas2005</v>
      </c>
      <c r="B2368" s="36" t="s">
        <v>259</v>
      </c>
      <c r="C2368" s="37">
        <v>9.6E7</v>
      </c>
      <c r="D2368" s="36" t="s">
        <v>297</v>
      </c>
      <c r="E2368" s="31" t="s">
        <v>84</v>
      </c>
      <c r="F2368" s="37">
        <v>9.4E7</v>
      </c>
    </row>
    <row r="2369" ht="15.75" customHeight="1">
      <c r="A2369" s="36" t="str">
        <f t="shared" si="1"/>
        <v>El Salvador-The Americas2005</v>
      </c>
      <c r="B2369" s="36" t="s">
        <v>259</v>
      </c>
      <c r="C2369" s="37">
        <v>6.56E8</v>
      </c>
      <c r="D2369" s="36" t="s">
        <v>278</v>
      </c>
      <c r="E2369" s="31" t="s">
        <v>84</v>
      </c>
      <c r="F2369" s="37">
        <v>2.88E8</v>
      </c>
    </row>
    <row r="2370" ht="15.75" customHeight="1">
      <c r="A2370" s="36" t="str">
        <f t="shared" si="1"/>
        <v>Colombia-The Americas2005</v>
      </c>
      <c r="B2370" s="36" t="s">
        <v>259</v>
      </c>
      <c r="C2370" s="37">
        <v>1.574E9</v>
      </c>
      <c r="D2370" s="36" t="s">
        <v>271</v>
      </c>
      <c r="E2370" s="31" t="s">
        <v>84</v>
      </c>
      <c r="F2370" s="37">
        <v>1.565E9</v>
      </c>
    </row>
    <row r="2371" ht="15.75" customHeight="1">
      <c r="A2371" s="36" t="str">
        <f t="shared" si="1"/>
        <v>Guyana-The Americas2005</v>
      </c>
      <c r="B2371" s="36" t="s">
        <v>259</v>
      </c>
      <c r="C2371" s="37">
        <v>3.5E7</v>
      </c>
      <c r="D2371" s="36" t="s">
        <v>282</v>
      </c>
      <c r="E2371" s="31" t="s">
        <v>84</v>
      </c>
      <c r="F2371" s="37">
        <v>4.0E7</v>
      </c>
    </row>
    <row r="2372" ht="15.75" customHeight="1">
      <c r="A2372" s="36" t="str">
        <f t="shared" si="1"/>
        <v>Peru-The Americas2005</v>
      </c>
      <c r="B2372" s="36" t="s">
        <v>259</v>
      </c>
      <c r="C2372" s="37">
        <v>1.438E9</v>
      </c>
      <c r="D2372" s="36" t="s">
        <v>290</v>
      </c>
      <c r="E2372" s="31" t="s">
        <v>84</v>
      </c>
      <c r="F2372" s="37">
        <v>9.7E8</v>
      </c>
    </row>
    <row r="2373" ht="15.75" customHeight="1">
      <c r="A2373" s="36" t="str">
        <f t="shared" si="1"/>
        <v>Venezuela-The Americas2005</v>
      </c>
      <c r="B2373" s="36" t="s">
        <v>259</v>
      </c>
      <c r="C2373" s="37">
        <v>7.22E8</v>
      </c>
      <c r="D2373" s="36" t="s">
        <v>302</v>
      </c>
      <c r="E2373" s="31" t="s">
        <v>84</v>
      </c>
      <c r="F2373" s="37">
        <v>1.843E9</v>
      </c>
    </row>
    <row r="2374" ht="15.75" customHeight="1">
      <c r="A2374" s="36" t="str">
        <f t="shared" si="1"/>
        <v>Mexico-The Americas2005</v>
      </c>
      <c r="B2374" s="36" t="s">
        <v>259</v>
      </c>
      <c r="C2374" s="37">
        <v>1.2801E10</v>
      </c>
      <c r="D2374" s="36" t="s">
        <v>286</v>
      </c>
      <c r="E2374" s="31" t="s">
        <v>84</v>
      </c>
      <c r="F2374" s="37">
        <v>8.951E9</v>
      </c>
    </row>
    <row r="2375" ht="15.75" customHeight="1">
      <c r="A2375" s="36" t="str">
        <f t="shared" si="1"/>
        <v>Panama-The Americas2005</v>
      </c>
      <c r="B2375" s="36" t="s">
        <v>259</v>
      </c>
      <c r="C2375" s="37">
        <v>1.108E9</v>
      </c>
      <c r="D2375" s="36" t="s">
        <v>288</v>
      </c>
      <c r="E2375" s="31" t="s">
        <v>84</v>
      </c>
      <c r="F2375" s="37">
        <v>3.88E8</v>
      </c>
    </row>
    <row r="2376" ht="15.75" customHeight="1">
      <c r="A2376" s="36" t="str">
        <f t="shared" si="1"/>
        <v>Dominican Republic-The Americas2005</v>
      </c>
      <c r="B2376" s="36" t="s">
        <v>259</v>
      </c>
      <c r="C2376" s="37">
        <v>3.518E9</v>
      </c>
      <c r="D2376" s="36" t="s">
        <v>276</v>
      </c>
      <c r="E2376" s="31" t="s">
        <v>84</v>
      </c>
      <c r="F2376" s="37">
        <v>5.11E8</v>
      </c>
    </row>
    <row r="2377" ht="15.75" customHeight="1">
      <c r="A2377" s="36" t="str">
        <f t="shared" si="1"/>
        <v>Ecuador-The Americas2005</v>
      </c>
      <c r="B2377" s="36" t="s">
        <v>259</v>
      </c>
      <c r="C2377" s="37">
        <v>4.88E8</v>
      </c>
      <c r="D2377" s="36" t="s">
        <v>277</v>
      </c>
      <c r="E2377" s="31" t="s">
        <v>84</v>
      </c>
      <c r="F2377" s="37">
        <v>6.44E8</v>
      </c>
    </row>
    <row r="2378" ht="15.75" customHeight="1">
      <c r="A2378" s="36" t="str">
        <f t="shared" si="1"/>
        <v>Nicaragua-The Americas2005</v>
      </c>
      <c r="B2378" s="36" t="s">
        <v>259</v>
      </c>
      <c r="C2378" s="37">
        <v>2.06E8</v>
      </c>
      <c r="D2378" s="36" t="s">
        <v>287</v>
      </c>
      <c r="E2378" s="31" t="s">
        <v>84</v>
      </c>
      <c r="F2378" s="37">
        <v>1.62E8</v>
      </c>
    </row>
    <row r="2379" ht="15.75" customHeight="1">
      <c r="A2379" s="36" t="str">
        <f t="shared" si="1"/>
        <v>Paraguay-The Americas2005</v>
      </c>
      <c r="B2379" s="36" t="s">
        <v>259</v>
      </c>
      <c r="C2379" s="37">
        <v>9.6E7</v>
      </c>
      <c r="D2379" s="36" t="s">
        <v>289</v>
      </c>
      <c r="E2379" s="31" t="s">
        <v>84</v>
      </c>
      <c r="F2379" s="37">
        <v>1.3E8</v>
      </c>
    </row>
    <row r="2380" ht="15.75" customHeight="1">
      <c r="A2380" s="36" t="str">
        <f t="shared" si="1"/>
        <v>Belize-The Americas2005</v>
      </c>
      <c r="B2380" s="36" t="s">
        <v>259</v>
      </c>
      <c r="C2380" s="37">
        <v>2.14E8</v>
      </c>
      <c r="D2380" s="36" t="s">
        <v>264</v>
      </c>
      <c r="E2380" s="31" t="s">
        <v>84</v>
      </c>
      <c r="F2380" s="37">
        <v>4.5E7</v>
      </c>
    </row>
    <row r="2381" ht="15.75" customHeight="1">
      <c r="A2381" s="36" t="str">
        <f t="shared" si="1"/>
        <v>Haiti-The Americas2005</v>
      </c>
      <c r="B2381" s="36" t="s">
        <v>259</v>
      </c>
      <c r="C2381" s="37">
        <v>8.0E7</v>
      </c>
      <c r="D2381" s="36" t="s">
        <v>283</v>
      </c>
      <c r="E2381" s="31" t="s">
        <v>84</v>
      </c>
      <c r="F2381" s="37">
        <v>1.74E8</v>
      </c>
    </row>
    <row r="2382" ht="15.75" customHeight="1">
      <c r="A2382" s="36" t="str">
        <f t="shared" si="1"/>
        <v>Bolivia-The Americas2005</v>
      </c>
      <c r="B2382" s="36" t="s">
        <v>259</v>
      </c>
      <c r="C2382" s="37">
        <v>3.45E8</v>
      </c>
      <c r="D2382" s="36" t="s">
        <v>266</v>
      </c>
      <c r="E2382" s="31" t="s">
        <v>84</v>
      </c>
      <c r="F2382" s="37">
        <v>2.57E8</v>
      </c>
    </row>
    <row r="2383" ht="15.75" customHeight="1">
      <c r="A2383" s="36" t="str">
        <f t="shared" si="1"/>
        <v>Honduras-The Americas2005</v>
      </c>
      <c r="B2383" s="36" t="s">
        <v>259</v>
      </c>
      <c r="C2383" s="37">
        <v>4.65E8</v>
      </c>
      <c r="D2383" s="36" t="s">
        <v>284</v>
      </c>
      <c r="E2383" s="31" t="s">
        <v>84</v>
      </c>
      <c r="F2383" s="37">
        <v>3.21E8</v>
      </c>
    </row>
    <row r="2384" ht="15.75" customHeight="1">
      <c r="A2384" s="36" t="str">
        <f t="shared" si="1"/>
        <v>Guatemala-The Americas2005</v>
      </c>
      <c r="B2384" s="36" t="s">
        <v>259</v>
      </c>
      <c r="C2384" s="37">
        <v>7.91E8</v>
      </c>
      <c r="D2384" s="36" t="s">
        <v>281</v>
      </c>
      <c r="E2384" s="31" t="s">
        <v>84</v>
      </c>
      <c r="F2384" s="37">
        <v>5.32E8</v>
      </c>
    </row>
    <row r="2385" ht="15.75" customHeight="1">
      <c r="A2385" s="36" t="str">
        <f t="shared" si="1"/>
        <v>Cayman Islands-The Americas2006</v>
      </c>
      <c r="B2385" s="36" t="s">
        <v>259</v>
      </c>
      <c r="C2385" s="37">
        <v>5.09E8</v>
      </c>
      <c r="D2385" s="36" t="s">
        <v>269</v>
      </c>
      <c r="E2385" s="31" t="s">
        <v>85</v>
      </c>
      <c r="F2385" s="37">
        <v>1.64E8</v>
      </c>
    </row>
    <row r="2386" ht="15.75" customHeight="1">
      <c r="A2386" s="36" t="str">
        <f t="shared" si="1"/>
        <v>Sint Maarten (Dutch part)-The Americas2006</v>
      </c>
      <c r="B2386" s="36" t="s">
        <v>259</v>
      </c>
      <c r="C2386" s="37">
        <v>6.51E8</v>
      </c>
      <c r="D2386" s="36" t="s">
        <v>292</v>
      </c>
      <c r="E2386" s="31" t="s">
        <v>85</v>
      </c>
      <c r="F2386" s="37">
        <v>8.6E7</v>
      </c>
    </row>
    <row r="2387" ht="15.75" customHeight="1">
      <c r="A2387" s="36" t="str">
        <f t="shared" si="1"/>
        <v>Turks and Caicos Islands-The Americas2006</v>
      </c>
      <c r="B2387" s="36" t="s">
        <v>259</v>
      </c>
      <c r="C2387" s="36"/>
      <c r="D2387" s="36" t="s">
        <v>299</v>
      </c>
      <c r="E2387" s="31" t="s">
        <v>85</v>
      </c>
      <c r="F2387" s="36"/>
    </row>
    <row r="2388" ht="15.75" customHeight="1">
      <c r="A2388" s="36" t="str">
        <f t="shared" si="1"/>
        <v>St. Kitts and Nevis-The Americas2006</v>
      </c>
      <c r="B2388" s="36" t="s">
        <v>259</v>
      </c>
      <c r="C2388" s="37">
        <v>1.32E8</v>
      </c>
      <c r="D2388" s="36" t="s">
        <v>293</v>
      </c>
      <c r="E2388" s="31" t="s">
        <v>85</v>
      </c>
      <c r="F2388" s="37">
        <v>1.4E7</v>
      </c>
    </row>
    <row r="2389" ht="15.75" customHeight="1">
      <c r="A2389" s="36" t="str">
        <f t="shared" si="1"/>
        <v>Cuba-The Americas2006</v>
      </c>
      <c r="B2389" s="36" t="s">
        <v>259</v>
      </c>
      <c r="C2389" s="37">
        <v>2.414E9</v>
      </c>
      <c r="D2389" s="36" t="s">
        <v>273</v>
      </c>
      <c r="E2389" s="31" t="s">
        <v>85</v>
      </c>
      <c r="F2389" s="36"/>
    </row>
    <row r="2390" ht="15.75" customHeight="1">
      <c r="A2390" s="36" t="str">
        <f t="shared" si="1"/>
        <v>Canada-The Americas2006</v>
      </c>
      <c r="B2390" s="36" t="s">
        <v>259</v>
      </c>
      <c r="C2390" s="37">
        <v>1.6837E10</v>
      </c>
      <c r="D2390" s="36" t="s">
        <v>268</v>
      </c>
      <c r="E2390" s="31" t="s">
        <v>85</v>
      </c>
      <c r="F2390" s="37">
        <v>2.6067E10</v>
      </c>
    </row>
    <row r="2391" ht="15.75" customHeight="1">
      <c r="A2391" s="36" t="str">
        <f t="shared" si="1"/>
        <v>Aruba-The Americas2006</v>
      </c>
      <c r="B2391" s="36" t="s">
        <v>259</v>
      </c>
      <c r="C2391" s="37">
        <v>1.064E9</v>
      </c>
      <c r="D2391" s="36" t="s">
        <v>261</v>
      </c>
      <c r="E2391" s="31" t="s">
        <v>85</v>
      </c>
      <c r="F2391" s="37">
        <v>2.41E8</v>
      </c>
    </row>
    <row r="2392" ht="15.75" customHeight="1">
      <c r="A2392" s="36" t="str">
        <f t="shared" si="1"/>
        <v>Puerto Rico-The Americas2006</v>
      </c>
      <c r="B2392" s="36" t="s">
        <v>259</v>
      </c>
      <c r="C2392" s="37">
        <v>3.369E9</v>
      </c>
      <c r="D2392" s="36" t="s">
        <v>291</v>
      </c>
      <c r="E2392" s="31" t="s">
        <v>85</v>
      </c>
      <c r="F2392" s="37">
        <v>1.752E9</v>
      </c>
    </row>
    <row r="2393" ht="15.75" customHeight="1">
      <c r="A2393" s="36" t="str">
        <f t="shared" si="1"/>
        <v>Barbados-The Americas2006</v>
      </c>
      <c r="B2393" s="36" t="s">
        <v>259</v>
      </c>
      <c r="C2393" s="37">
        <v>1.235E9</v>
      </c>
      <c r="D2393" s="36" t="s">
        <v>263</v>
      </c>
      <c r="E2393" s="31" t="s">
        <v>85</v>
      </c>
      <c r="F2393" s="37">
        <v>2.84E8</v>
      </c>
    </row>
    <row r="2394" ht="15.75" customHeight="1">
      <c r="A2394" s="36" t="str">
        <f t="shared" si="1"/>
        <v>Bermuda-The Americas2006</v>
      </c>
      <c r="B2394" s="36" t="s">
        <v>259</v>
      </c>
      <c r="C2394" s="37">
        <v>4.95E8</v>
      </c>
      <c r="D2394" s="36" t="s">
        <v>265</v>
      </c>
      <c r="E2394" s="31" t="s">
        <v>85</v>
      </c>
      <c r="F2394" s="37">
        <v>3.94E8</v>
      </c>
    </row>
    <row r="2395" ht="15.75" customHeight="1">
      <c r="A2395" s="36" t="str">
        <f t="shared" si="1"/>
        <v>Curacao-The Americas2006</v>
      </c>
      <c r="B2395" s="36" t="s">
        <v>259</v>
      </c>
      <c r="C2395" s="37">
        <v>2.77E8</v>
      </c>
      <c r="D2395" s="36" t="s">
        <v>274</v>
      </c>
      <c r="E2395" s="31" t="s">
        <v>85</v>
      </c>
      <c r="F2395" s="37">
        <v>1.91E8</v>
      </c>
    </row>
    <row r="2396" ht="15.75" customHeight="1">
      <c r="A2396" s="36" t="str">
        <f t="shared" si="1"/>
        <v>United States-The Americas2006</v>
      </c>
      <c r="B2396" s="36" t="s">
        <v>259</v>
      </c>
      <c r="C2396" s="39">
        <v>1.33E11</v>
      </c>
      <c r="D2396" s="36" t="s">
        <v>300</v>
      </c>
      <c r="E2396" s="31" t="s">
        <v>85</v>
      </c>
      <c r="F2396" s="36"/>
    </row>
    <row r="2397" ht="15.75" customHeight="1">
      <c r="A2397" s="36" t="str">
        <f t="shared" si="1"/>
        <v>Dominica-The Americas2006</v>
      </c>
      <c r="B2397" s="36" t="s">
        <v>259</v>
      </c>
      <c r="C2397" s="37">
        <v>7.2E7</v>
      </c>
      <c r="D2397" s="36" t="s">
        <v>275</v>
      </c>
      <c r="E2397" s="31" t="s">
        <v>85</v>
      </c>
      <c r="F2397" s="37">
        <v>1.0E7</v>
      </c>
    </row>
    <row r="2398" ht="15.75" customHeight="1">
      <c r="A2398" s="36" t="str">
        <f t="shared" si="1"/>
        <v>Trinidad and Tobago-The Americas2006</v>
      </c>
      <c r="B2398" s="36" t="s">
        <v>259</v>
      </c>
      <c r="C2398" s="37">
        <v>5.17E8</v>
      </c>
      <c r="D2398" s="36" t="s">
        <v>298</v>
      </c>
      <c r="E2398" s="31" t="s">
        <v>85</v>
      </c>
      <c r="F2398" s="37">
        <v>1.46E8</v>
      </c>
    </row>
    <row r="2399" ht="15.75" customHeight="1">
      <c r="A2399" s="36" t="str">
        <f t="shared" si="1"/>
        <v>Greenland-The Americas2006</v>
      </c>
      <c r="B2399" s="36" t="s">
        <v>259</v>
      </c>
      <c r="C2399" s="36"/>
      <c r="D2399" s="36" t="s">
        <v>279</v>
      </c>
      <c r="E2399" s="31" t="s">
        <v>85</v>
      </c>
      <c r="F2399" s="36"/>
    </row>
    <row r="2400" ht="15.75" customHeight="1">
      <c r="A2400" s="36" t="str">
        <f t="shared" si="1"/>
        <v>Bahamas, The-The Americas2006</v>
      </c>
      <c r="B2400" s="36" t="s">
        <v>259</v>
      </c>
      <c r="C2400" s="37">
        <v>2.066E9</v>
      </c>
      <c r="D2400" s="36" t="s">
        <v>262</v>
      </c>
      <c r="E2400" s="31" t="s">
        <v>85</v>
      </c>
      <c r="F2400" s="37">
        <v>5.41E8</v>
      </c>
    </row>
    <row r="2401" ht="15.75" customHeight="1">
      <c r="A2401" s="36" t="str">
        <f t="shared" si="1"/>
        <v>Uruguay-The Americas2006</v>
      </c>
      <c r="B2401" s="36" t="s">
        <v>259</v>
      </c>
      <c r="C2401" s="37">
        <v>7.11E8</v>
      </c>
      <c r="D2401" s="36" t="s">
        <v>301</v>
      </c>
      <c r="E2401" s="31" t="s">
        <v>85</v>
      </c>
      <c r="F2401" s="37">
        <v>3.05E8</v>
      </c>
    </row>
    <row r="2402" ht="15.75" customHeight="1">
      <c r="A2402" s="36" t="str">
        <f t="shared" si="1"/>
        <v>Chile-The Americas2006</v>
      </c>
      <c r="B2402" s="36" t="s">
        <v>259</v>
      </c>
      <c r="C2402" s="37">
        <v>1.891E9</v>
      </c>
      <c r="D2402" s="36" t="s">
        <v>270</v>
      </c>
      <c r="E2402" s="31" t="s">
        <v>85</v>
      </c>
      <c r="F2402" s="37">
        <v>1.573E9</v>
      </c>
    </row>
    <row r="2403" ht="15.75" customHeight="1">
      <c r="A2403" s="36" t="str">
        <f t="shared" si="1"/>
        <v>Jamaica-The Americas2006</v>
      </c>
      <c r="B2403" s="36" t="s">
        <v>259</v>
      </c>
      <c r="C2403" s="37">
        <v>2.094E9</v>
      </c>
      <c r="D2403" s="36" t="s">
        <v>285</v>
      </c>
      <c r="E2403" s="31" t="s">
        <v>85</v>
      </c>
      <c r="F2403" s="37">
        <v>3.15E8</v>
      </c>
    </row>
    <row r="2404" ht="15.75" customHeight="1">
      <c r="A2404" s="36" t="str">
        <f t="shared" si="1"/>
        <v>Brazil-The Americas2006</v>
      </c>
      <c r="B2404" s="36" t="s">
        <v>259</v>
      </c>
      <c r="C2404" s="37">
        <v>4.577E9</v>
      </c>
      <c r="D2404" s="36" t="s">
        <v>267</v>
      </c>
      <c r="E2404" s="31" t="s">
        <v>85</v>
      </c>
      <c r="F2404" s="37">
        <v>7.501E9</v>
      </c>
    </row>
    <row r="2405" ht="15.75" customHeight="1">
      <c r="A2405" s="36" t="str">
        <f t="shared" si="1"/>
        <v>St. Lucia-The Americas2006</v>
      </c>
      <c r="B2405" s="36" t="s">
        <v>259</v>
      </c>
      <c r="C2405" s="37">
        <v>2.94E8</v>
      </c>
      <c r="D2405" s="36" t="s">
        <v>294</v>
      </c>
      <c r="E2405" s="31" t="s">
        <v>85</v>
      </c>
      <c r="F2405" s="37">
        <v>3.9E7</v>
      </c>
    </row>
    <row r="2406" ht="15.75" customHeight="1">
      <c r="A2406" s="36" t="str">
        <f t="shared" si="1"/>
        <v>Costa Rica-The Americas2006</v>
      </c>
      <c r="B2406" s="36" t="s">
        <v>259</v>
      </c>
      <c r="C2406" s="37">
        <v>1.865E9</v>
      </c>
      <c r="D2406" s="36" t="s">
        <v>272</v>
      </c>
      <c r="E2406" s="31" t="s">
        <v>85</v>
      </c>
      <c r="F2406" s="37">
        <v>5.77E8</v>
      </c>
    </row>
    <row r="2407" ht="15.75" customHeight="1">
      <c r="A2407" s="36" t="str">
        <f t="shared" si="1"/>
        <v>St. Vincent and the Grenadines-The Americas2006</v>
      </c>
      <c r="B2407" s="36" t="s">
        <v>259</v>
      </c>
      <c r="C2407" s="37">
        <v>1.13E8</v>
      </c>
      <c r="D2407" s="36" t="s">
        <v>296</v>
      </c>
      <c r="E2407" s="31" t="s">
        <v>85</v>
      </c>
      <c r="F2407" s="37">
        <v>1.6E7</v>
      </c>
    </row>
    <row r="2408" ht="15.75" customHeight="1">
      <c r="A2408" s="36" t="str">
        <f t="shared" si="1"/>
        <v>Argentina-The Americas2006</v>
      </c>
      <c r="B2408" s="36" t="s">
        <v>259</v>
      </c>
      <c r="C2408" s="37">
        <v>3.899E9</v>
      </c>
      <c r="D2408" s="36" t="s">
        <v>260</v>
      </c>
      <c r="E2408" s="31" t="s">
        <v>85</v>
      </c>
      <c r="F2408" s="37">
        <v>4.038E9</v>
      </c>
    </row>
    <row r="2409" ht="15.75" customHeight="1">
      <c r="A2409" s="36" t="str">
        <f t="shared" si="1"/>
        <v>Antigua and Barbuda-The Americas2006</v>
      </c>
      <c r="B2409" s="36" t="s">
        <v>259</v>
      </c>
      <c r="C2409" s="37">
        <v>3.27E8</v>
      </c>
      <c r="D2409" s="36" t="s">
        <v>258</v>
      </c>
      <c r="E2409" s="31" t="s">
        <v>85</v>
      </c>
      <c r="F2409" s="37">
        <v>4.5E7</v>
      </c>
    </row>
    <row r="2410" ht="15.75" customHeight="1">
      <c r="A2410" s="36" t="str">
        <f t="shared" si="1"/>
        <v>St. Martin (French part)-The Americas2006</v>
      </c>
      <c r="B2410" s="36" t="s">
        <v>259</v>
      </c>
      <c r="C2410" s="36"/>
      <c r="D2410" s="36" t="s">
        <v>295</v>
      </c>
      <c r="E2410" s="31" t="s">
        <v>85</v>
      </c>
      <c r="F2410" s="36"/>
    </row>
    <row r="2411" ht="15.75" customHeight="1">
      <c r="A2411" s="36" t="str">
        <f t="shared" si="1"/>
        <v>Grenada-The Americas2006</v>
      </c>
      <c r="B2411" s="36" t="s">
        <v>259</v>
      </c>
      <c r="C2411" s="37">
        <v>9.4E7</v>
      </c>
      <c r="D2411" s="36" t="s">
        <v>280</v>
      </c>
      <c r="E2411" s="31" t="s">
        <v>85</v>
      </c>
      <c r="F2411" s="37">
        <v>1.6E7</v>
      </c>
    </row>
    <row r="2412" ht="15.75" customHeight="1">
      <c r="A2412" s="36" t="str">
        <f t="shared" si="1"/>
        <v>Suriname-The Americas2006</v>
      </c>
      <c r="B2412" s="36" t="s">
        <v>259</v>
      </c>
      <c r="C2412" s="37">
        <v>1.09E8</v>
      </c>
      <c r="D2412" s="36" t="s">
        <v>297</v>
      </c>
      <c r="E2412" s="31" t="s">
        <v>85</v>
      </c>
      <c r="F2412" s="37">
        <v>3.3E7</v>
      </c>
    </row>
    <row r="2413" ht="15.75" customHeight="1">
      <c r="A2413" s="36" t="str">
        <f t="shared" si="1"/>
        <v>El Salvador-The Americas2006</v>
      </c>
      <c r="B2413" s="36" t="s">
        <v>259</v>
      </c>
      <c r="C2413" s="37">
        <v>6.86E8</v>
      </c>
      <c r="D2413" s="36" t="s">
        <v>278</v>
      </c>
      <c r="E2413" s="31" t="s">
        <v>85</v>
      </c>
      <c r="F2413" s="37">
        <v>3.07E8</v>
      </c>
    </row>
    <row r="2414" ht="15.75" customHeight="1">
      <c r="A2414" s="36" t="str">
        <f t="shared" si="1"/>
        <v>Colombia-The Americas2006</v>
      </c>
      <c r="B2414" s="36" t="s">
        <v>259</v>
      </c>
      <c r="C2414" s="37">
        <v>2.009E9</v>
      </c>
      <c r="D2414" s="36" t="s">
        <v>271</v>
      </c>
      <c r="E2414" s="31" t="s">
        <v>85</v>
      </c>
      <c r="F2414" s="37">
        <v>1.799E9</v>
      </c>
    </row>
    <row r="2415" ht="15.75" customHeight="1">
      <c r="A2415" s="36" t="str">
        <f t="shared" si="1"/>
        <v>Mexico-The Americas2006</v>
      </c>
      <c r="B2415" s="36" t="s">
        <v>259</v>
      </c>
      <c r="C2415" s="37">
        <v>1.3329E10</v>
      </c>
      <c r="D2415" s="36" t="s">
        <v>286</v>
      </c>
      <c r="E2415" s="31" t="s">
        <v>85</v>
      </c>
      <c r="F2415" s="37">
        <v>9.387E9</v>
      </c>
    </row>
    <row r="2416" ht="15.75" customHeight="1">
      <c r="A2416" s="36" t="str">
        <f t="shared" si="1"/>
        <v>Guyana-The Americas2006</v>
      </c>
      <c r="B2416" s="36" t="s">
        <v>259</v>
      </c>
      <c r="C2416" s="37">
        <v>3.7E7</v>
      </c>
      <c r="D2416" s="36" t="s">
        <v>282</v>
      </c>
      <c r="E2416" s="31" t="s">
        <v>85</v>
      </c>
      <c r="F2416" s="37">
        <v>4.9E7</v>
      </c>
    </row>
    <row r="2417" ht="15.75" customHeight="1">
      <c r="A2417" s="36" t="str">
        <f t="shared" si="1"/>
        <v>Peru-The Americas2006</v>
      </c>
      <c r="B2417" s="36" t="s">
        <v>259</v>
      </c>
      <c r="C2417" s="37">
        <v>1.775E9</v>
      </c>
      <c r="D2417" s="36" t="s">
        <v>290</v>
      </c>
      <c r="E2417" s="31" t="s">
        <v>85</v>
      </c>
      <c r="F2417" s="37">
        <v>1.047E9</v>
      </c>
    </row>
    <row r="2418" ht="15.75" customHeight="1">
      <c r="A2418" s="36" t="str">
        <f t="shared" si="1"/>
        <v>Venezuela-The Americas2006</v>
      </c>
      <c r="B2418" s="36" t="s">
        <v>259</v>
      </c>
      <c r="C2418" s="37">
        <v>8.43E8</v>
      </c>
      <c r="D2418" s="36" t="s">
        <v>302</v>
      </c>
      <c r="E2418" s="31" t="s">
        <v>85</v>
      </c>
      <c r="F2418" s="37">
        <v>1.807E9</v>
      </c>
    </row>
    <row r="2419" ht="15.75" customHeight="1">
      <c r="A2419" s="36" t="str">
        <f t="shared" si="1"/>
        <v>Panama-The Americas2006</v>
      </c>
      <c r="B2419" s="36" t="s">
        <v>259</v>
      </c>
      <c r="C2419" s="37">
        <v>1.425E9</v>
      </c>
      <c r="D2419" s="36" t="s">
        <v>288</v>
      </c>
      <c r="E2419" s="31" t="s">
        <v>85</v>
      </c>
      <c r="F2419" s="37">
        <v>4.03E8</v>
      </c>
    </row>
    <row r="2420" ht="15.75" customHeight="1">
      <c r="A2420" s="36" t="str">
        <f t="shared" si="1"/>
        <v>Dominican Republic-The Americas2006</v>
      </c>
      <c r="B2420" s="36" t="s">
        <v>259</v>
      </c>
      <c r="C2420" s="37">
        <v>3.917E9</v>
      </c>
      <c r="D2420" s="36" t="s">
        <v>276</v>
      </c>
      <c r="E2420" s="31" t="s">
        <v>85</v>
      </c>
      <c r="F2420" s="37">
        <v>4.95E8</v>
      </c>
    </row>
    <row r="2421" ht="15.75" customHeight="1">
      <c r="A2421" s="36" t="str">
        <f t="shared" si="1"/>
        <v>Ecuador-The Americas2006</v>
      </c>
      <c r="B2421" s="36" t="s">
        <v>259</v>
      </c>
      <c r="C2421" s="37">
        <v>4.92E8</v>
      </c>
      <c r="D2421" s="36" t="s">
        <v>277</v>
      </c>
      <c r="E2421" s="31" t="s">
        <v>85</v>
      </c>
      <c r="F2421" s="37">
        <v>7.06E8</v>
      </c>
    </row>
    <row r="2422" ht="15.75" customHeight="1">
      <c r="A2422" s="36" t="str">
        <f t="shared" si="1"/>
        <v>Paraguay-The Americas2006</v>
      </c>
      <c r="B2422" s="36" t="s">
        <v>259</v>
      </c>
      <c r="C2422" s="37">
        <v>1.12E8</v>
      </c>
      <c r="D2422" s="36" t="s">
        <v>289</v>
      </c>
      <c r="E2422" s="31" t="s">
        <v>85</v>
      </c>
      <c r="F2422" s="37">
        <v>1.44E8</v>
      </c>
    </row>
    <row r="2423" ht="15.75" customHeight="1">
      <c r="A2423" s="36" t="str">
        <f t="shared" si="1"/>
        <v>Nicaragua-The Americas2006</v>
      </c>
      <c r="B2423" s="36" t="s">
        <v>259</v>
      </c>
      <c r="C2423" s="37">
        <v>2.31E8</v>
      </c>
      <c r="D2423" s="36" t="s">
        <v>287</v>
      </c>
      <c r="E2423" s="31" t="s">
        <v>85</v>
      </c>
      <c r="F2423" s="37">
        <v>1.88E8</v>
      </c>
    </row>
    <row r="2424" ht="15.75" customHeight="1">
      <c r="A2424" s="36" t="str">
        <f t="shared" si="1"/>
        <v>Belize-The Americas2006</v>
      </c>
      <c r="B2424" s="36" t="s">
        <v>259</v>
      </c>
      <c r="C2424" s="37">
        <v>2.6E8</v>
      </c>
      <c r="D2424" s="36" t="s">
        <v>264</v>
      </c>
      <c r="E2424" s="31" t="s">
        <v>85</v>
      </c>
      <c r="F2424" s="37">
        <v>4.3E7</v>
      </c>
    </row>
    <row r="2425" ht="15.75" customHeight="1">
      <c r="A2425" s="36" t="str">
        <f t="shared" si="1"/>
        <v>Haiti-The Americas2006</v>
      </c>
      <c r="B2425" s="36" t="s">
        <v>259</v>
      </c>
      <c r="C2425" s="37">
        <v>1.26E8</v>
      </c>
      <c r="D2425" s="36" t="s">
        <v>283</v>
      </c>
      <c r="E2425" s="31" t="s">
        <v>85</v>
      </c>
      <c r="F2425" s="37">
        <v>2.39E8</v>
      </c>
    </row>
    <row r="2426" ht="15.75" customHeight="1">
      <c r="A2426" s="36" t="str">
        <f t="shared" si="1"/>
        <v>Bolivia-The Americas2006</v>
      </c>
      <c r="B2426" s="36" t="s">
        <v>259</v>
      </c>
      <c r="C2426" s="37">
        <v>3.3E8</v>
      </c>
      <c r="D2426" s="36" t="s">
        <v>266</v>
      </c>
      <c r="E2426" s="31" t="s">
        <v>85</v>
      </c>
      <c r="F2426" s="37">
        <v>3.6E8</v>
      </c>
    </row>
    <row r="2427" ht="15.75" customHeight="1">
      <c r="A2427" s="36" t="str">
        <f t="shared" si="1"/>
        <v>Honduras-The Americas2006</v>
      </c>
      <c r="B2427" s="36" t="s">
        <v>259</v>
      </c>
      <c r="C2427" s="37">
        <v>5.16E8</v>
      </c>
      <c r="D2427" s="36" t="s">
        <v>284</v>
      </c>
      <c r="E2427" s="31" t="s">
        <v>85</v>
      </c>
      <c r="F2427" s="37">
        <v>4.25E8</v>
      </c>
    </row>
    <row r="2428" ht="15.75" customHeight="1">
      <c r="A2428" s="36" t="str">
        <f t="shared" si="1"/>
        <v>Guatemala-The Americas2006</v>
      </c>
      <c r="B2428" s="36" t="s">
        <v>259</v>
      </c>
      <c r="C2428" s="37">
        <v>9.19E8</v>
      </c>
      <c r="D2428" s="36" t="s">
        <v>281</v>
      </c>
      <c r="E2428" s="31" t="s">
        <v>85</v>
      </c>
      <c r="F2428" s="37">
        <v>6.55E8</v>
      </c>
    </row>
    <row r="2429" ht="15.75" customHeight="1">
      <c r="A2429" s="36" t="str">
        <f t="shared" si="1"/>
        <v>Turks and Caicos Islands-The Americas2007</v>
      </c>
      <c r="B2429" s="36" t="s">
        <v>259</v>
      </c>
      <c r="C2429" s="36"/>
      <c r="D2429" s="36" t="s">
        <v>299</v>
      </c>
      <c r="E2429" s="31" t="s">
        <v>86</v>
      </c>
      <c r="F2429" s="36"/>
    </row>
    <row r="2430" ht="15.75" customHeight="1">
      <c r="A2430" s="36" t="str">
        <f t="shared" si="1"/>
        <v>Dominica-The Americas2007</v>
      </c>
      <c r="B2430" s="36" t="s">
        <v>259</v>
      </c>
      <c r="C2430" s="37">
        <v>7.4E7</v>
      </c>
      <c r="D2430" s="36" t="s">
        <v>275</v>
      </c>
      <c r="E2430" s="31" t="s">
        <v>86</v>
      </c>
      <c r="F2430" s="37">
        <v>1.1E7</v>
      </c>
    </row>
    <row r="2431" ht="15.75" customHeight="1">
      <c r="A2431" s="36" t="str">
        <f t="shared" si="1"/>
        <v>St. Kitts and Nevis-The Americas2007</v>
      </c>
      <c r="B2431" s="36" t="s">
        <v>259</v>
      </c>
      <c r="C2431" s="37">
        <v>1.25E8</v>
      </c>
      <c r="D2431" s="36" t="s">
        <v>293</v>
      </c>
      <c r="E2431" s="31" t="s">
        <v>86</v>
      </c>
      <c r="F2431" s="37">
        <v>1.2E7</v>
      </c>
    </row>
    <row r="2432" ht="15.75" customHeight="1">
      <c r="A2432" s="36" t="str">
        <f t="shared" si="1"/>
        <v>Sint Maarten (Dutch part)-The Americas2007</v>
      </c>
      <c r="B2432" s="36" t="s">
        <v>259</v>
      </c>
      <c r="C2432" s="37">
        <v>6.65E8</v>
      </c>
      <c r="D2432" s="36" t="s">
        <v>292</v>
      </c>
      <c r="E2432" s="31" t="s">
        <v>86</v>
      </c>
      <c r="F2432" s="37">
        <v>8.3E7</v>
      </c>
    </row>
    <row r="2433" ht="15.75" customHeight="1">
      <c r="A2433" s="36" t="str">
        <f t="shared" si="1"/>
        <v>Cuba-The Americas2007</v>
      </c>
      <c r="B2433" s="36" t="s">
        <v>259</v>
      </c>
      <c r="C2433" s="37">
        <v>2.415E9</v>
      </c>
      <c r="D2433" s="36" t="s">
        <v>273</v>
      </c>
      <c r="E2433" s="31" t="s">
        <v>86</v>
      </c>
      <c r="F2433" s="36"/>
    </row>
    <row r="2434" ht="15.75" customHeight="1">
      <c r="A2434" s="36" t="str">
        <f t="shared" si="1"/>
        <v>Canada-The Americas2007</v>
      </c>
      <c r="B2434" s="36" t="s">
        <v>259</v>
      </c>
      <c r="C2434" s="37">
        <v>1.7961E10</v>
      </c>
      <c r="D2434" s="36" t="s">
        <v>268</v>
      </c>
      <c r="E2434" s="31" t="s">
        <v>86</v>
      </c>
      <c r="F2434" s="37">
        <v>3.1099E10</v>
      </c>
    </row>
    <row r="2435" ht="15.75" customHeight="1">
      <c r="A2435" s="36" t="str">
        <f t="shared" si="1"/>
        <v>Aruba-The Americas2007</v>
      </c>
      <c r="B2435" s="36" t="s">
        <v>259</v>
      </c>
      <c r="C2435" s="37">
        <v>1.213E9</v>
      </c>
      <c r="D2435" s="36" t="s">
        <v>261</v>
      </c>
      <c r="E2435" s="31" t="s">
        <v>86</v>
      </c>
      <c r="F2435" s="37">
        <v>2.7E8</v>
      </c>
    </row>
    <row r="2436" ht="15.75" customHeight="1">
      <c r="A2436" s="36" t="str">
        <f t="shared" si="1"/>
        <v>Puerto Rico-The Americas2007</v>
      </c>
      <c r="B2436" s="36" t="s">
        <v>259</v>
      </c>
      <c r="C2436" s="37">
        <v>3.414E9</v>
      </c>
      <c r="D2436" s="36" t="s">
        <v>291</v>
      </c>
      <c r="E2436" s="31" t="s">
        <v>86</v>
      </c>
      <c r="F2436" s="37">
        <v>1.743E9</v>
      </c>
    </row>
    <row r="2437" ht="15.75" customHeight="1">
      <c r="A2437" s="36" t="str">
        <f t="shared" si="1"/>
        <v>Barbados-The Americas2007</v>
      </c>
      <c r="B2437" s="36" t="s">
        <v>259</v>
      </c>
      <c r="C2437" s="37">
        <v>1.224E9</v>
      </c>
      <c r="D2437" s="36" t="s">
        <v>263</v>
      </c>
      <c r="E2437" s="31" t="s">
        <v>86</v>
      </c>
      <c r="F2437" s="37">
        <v>2.9E8</v>
      </c>
    </row>
    <row r="2438" ht="15.75" customHeight="1">
      <c r="A2438" s="36" t="str">
        <f t="shared" si="1"/>
        <v>Curacao-The Americas2007</v>
      </c>
      <c r="B2438" s="36" t="s">
        <v>259</v>
      </c>
      <c r="C2438" s="37">
        <v>3.29E8</v>
      </c>
      <c r="D2438" s="36" t="s">
        <v>274</v>
      </c>
      <c r="E2438" s="31" t="s">
        <v>86</v>
      </c>
      <c r="F2438" s="37">
        <v>2.23E8</v>
      </c>
    </row>
    <row r="2439" ht="15.75" customHeight="1">
      <c r="A2439" s="36" t="str">
        <f t="shared" si="1"/>
        <v>Bermuda-The Americas2007</v>
      </c>
      <c r="B2439" s="36" t="s">
        <v>259</v>
      </c>
      <c r="C2439" s="37">
        <v>5.69E8</v>
      </c>
      <c r="D2439" s="36" t="s">
        <v>265</v>
      </c>
      <c r="E2439" s="31" t="s">
        <v>86</v>
      </c>
      <c r="F2439" s="37">
        <v>4.53E8</v>
      </c>
    </row>
    <row r="2440" ht="15.75" customHeight="1">
      <c r="A2440" s="36" t="str">
        <f t="shared" si="1"/>
        <v>Cayman Islands-The Americas2007</v>
      </c>
      <c r="B2440" s="36" t="s">
        <v>259</v>
      </c>
      <c r="C2440" s="37">
        <v>4.81E8</v>
      </c>
      <c r="D2440" s="36" t="s">
        <v>269</v>
      </c>
      <c r="E2440" s="31" t="s">
        <v>86</v>
      </c>
      <c r="F2440" s="37">
        <v>1.32E8</v>
      </c>
    </row>
    <row r="2441" ht="15.75" customHeight="1">
      <c r="A2441" s="36" t="str">
        <f t="shared" si="1"/>
        <v>United States-The Americas2007</v>
      </c>
      <c r="B2441" s="36" t="s">
        <v>259</v>
      </c>
      <c r="C2441" s="39">
        <v>1.49E11</v>
      </c>
      <c r="D2441" s="36" t="s">
        <v>300</v>
      </c>
      <c r="E2441" s="31" t="s">
        <v>86</v>
      </c>
      <c r="F2441" s="36"/>
    </row>
    <row r="2442" ht="15.75" customHeight="1">
      <c r="A2442" s="36" t="str">
        <f t="shared" si="1"/>
        <v>Trinidad and Tobago-The Americas2007</v>
      </c>
      <c r="B2442" s="36" t="s">
        <v>259</v>
      </c>
      <c r="C2442" s="37">
        <v>6.21E8</v>
      </c>
      <c r="D2442" s="36" t="s">
        <v>298</v>
      </c>
      <c r="E2442" s="31" t="s">
        <v>86</v>
      </c>
      <c r="F2442" s="37">
        <v>1.55E8</v>
      </c>
    </row>
    <row r="2443" ht="15.75" customHeight="1">
      <c r="A2443" s="36" t="str">
        <f t="shared" si="1"/>
        <v>Greenland-The Americas2007</v>
      </c>
      <c r="B2443" s="36" t="s">
        <v>259</v>
      </c>
      <c r="C2443" s="36"/>
      <c r="D2443" s="36" t="s">
        <v>279</v>
      </c>
      <c r="E2443" s="31" t="s">
        <v>86</v>
      </c>
      <c r="F2443" s="36"/>
    </row>
    <row r="2444" ht="15.75" customHeight="1">
      <c r="A2444" s="36" t="str">
        <f t="shared" si="1"/>
        <v>Bahamas, The-The Americas2007</v>
      </c>
      <c r="B2444" s="36" t="s">
        <v>259</v>
      </c>
      <c r="C2444" s="37">
        <v>2.198E9</v>
      </c>
      <c r="D2444" s="36" t="s">
        <v>262</v>
      </c>
      <c r="E2444" s="31" t="s">
        <v>86</v>
      </c>
      <c r="F2444" s="37">
        <v>5.38E8</v>
      </c>
    </row>
    <row r="2445" ht="15.75" customHeight="1">
      <c r="A2445" s="36" t="str">
        <f t="shared" si="1"/>
        <v>Uruguay-The Americas2007</v>
      </c>
      <c r="B2445" s="36" t="s">
        <v>259</v>
      </c>
      <c r="C2445" s="37">
        <v>9.28E8</v>
      </c>
      <c r="D2445" s="36" t="s">
        <v>301</v>
      </c>
      <c r="E2445" s="31" t="s">
        <v>86</v>
      </c>
      <c r="F2445" s="37">
        <v>3.54E8</v>
      </c>
    </row>
    <row r="2446" ht="15.75" customHeight="1">
      <c r="A2446" s="36" t="str">
        <f t="shared" si="1"/>
        <v>Chile-The Americas2007</v>
      </c>
      <c r="B2446" s="36" t="s">
        <v>259</v>
      </c>
      <c r="C2446" s="37">
        <v>2.226E9</v>
      </c>
      <c r="D2446" s="36" t="s">
        <v>270</v>
      </c>
      <c r="E2446" s="31" t="s">
        <v>86</v>
      </c>
      <c r="F2446" s="37">
        <v>2.042E9</v>
      </c>
    </row>
    <row r="2447" ht="15.75" customHeight="1">
      <c r="A2447" s="36" t="str">
        <f t="shared" si="1"/>
        <v>Jamaica-The Americas2007</v>
      </c>
      <c r="B2447" s="36" t="s">
        <v>259</v>
      </c>
      <c r="C2447" s="37">
        <v>2.142E9</v>
      </c>
      <c r="D2447" s="36" t="s">
        <v>285</v>
      </c>
      <c r="E2447" s="31" t="s">
        <v>86</v>
      </c>
      <c r="F2447" s="37">
        <v>3.4E8</v>
      </c>
    </row>
    <row r="2448" ht="15.75" customHeight="1">
      <c r="A2448" s="36" t="str">
        <f t="shared" si="1"/>
        <v>Brazil-The Americas2007</v>
      </c>
      <c r="B2448" s="36" t="s">
        <v>259</v>
      </c>
      <c r="C2448" s="37">
        <v>5.284E9</v>
      </c>
      <c r="D2448" s="36" t="s">
        <v>267</v>
      </c>
      <c r="E2448" s="31" t="s">
        <v>86</v>
      </c>
      <c r="F2448" s="37">
        <v>1.0434E10</v>
      </c>
    </row>
    <row r="2449" ht="15.75" customHeight="1">
      <c r="A2449" s="36" t="str">
        <f t="shared" si="1"/>
        <v>St. Lucia-The Americas2007</v>
      </c>
      <c r="B2449" s="36" t="s">
        <v>259</v>
      </c>
      <c r="C2449" s="37">
        <v>3.02E8</v>
      </c>
      <c r="D2449" s="36" t="s">
        <v>294</v>
      </c>
      <c r="E2449" s="31" t="s">
        <v>86</v>
      </c>
      <c r="F2449" s="37">
        <v>4.2E7</v>
      </c>
    </row>
    <row r="2450" ht="15.75" customHeight="1">
      <c r="A2450" s="36" t="str">
        <f t="shared" si="1"/>
        <v>Argentina-The Americas2007</v>
      </c>
      <c r="B2450" s="36" t="s">
        <v>259</v>
      </c>
      <c r="C2450" s="37">
        <v>4.984E9</v>
      </c>
      <c r="D2450" s="36" t="s">
        <v>260</v>
      </c>
      <c r="E2450" s="31" t="s">
        <v>86</v>
      </c>
      <c r="F2450" s="37">
        <v>5.063E9</v>
      </c>
    </row>
    <row r="2451" ht="15.75" customHeight="1">
      <c r="A2451" s="36" t="str">
        <f t="shared" si="1"/>
        <v>St. Martin (French part)-The Americas2007</v>
      </c>
      <c r="B2451" s="36" t="s">
        <v>259</v>
      </c>
      <c r="C2451" s="36"/>
      <c r="D2451" s="36" t="s">
        <v>295</v>
      </c>
      <c r="E2451" s="31" t="s">
        <v>86</v>
      </c>
      <c r="F2451" s="36"/>
    </row>
    <row r="2452" ht="15.75" customHeight="1">
      <c r="A2452" s="36" t="str">
        <f t="shared" si="1"/>
        <v>Costa Rica-The Americas2007</v>
      </c>
      <c r="B2452" s="36" t="s">
        <v>259</v>
      </c>
      <c r="C2452" s="37">
        <v>2.221E9</v>
      </c>
      <c r="D2452" s="36" t="s">
        <v>272</v>
      </c>
      <c r="E2452" s="31" t="s">
        <v>86</v>
      </c>
      <c r="F2452" s="37">
        <v>7.51E8</v>
      </c>
    </row>
    <row r="2453" ht="15.75" customHeight="1">
      <c r="A2453" s="36" t="str">
        <f t="shared" si="1"/>
        <v>St. Vincent and the Grenadines-The Americas2007</v>
      </c>
      <c r="B2453" s="36" t="s">
        <v>259</v>
      </c>
      <c r="C2453" s="37">
        <v>1.1E8</v>
      </c>
      <c r="D2453" s="36" t="s">
        <v>296</v>
      </c>
      <c r="E2453" s="31" t="s">
        <v>86</v>
      </c>
      <c r="F2453" s="37">
        <v>2.0E7</v>
      </c>
    </row>
    <row r="2454" ht="15.75" customHeight="1">
      <c r="A2454" s="36" t="str">
        <f t="shared" si="1"/>
        <v>Antigua and Barbuda-The Americas2007</v>
      </c>
      <c r="B2454" s="36" t="s">
        <v>259</v>
      </c>
      <c r="C2454" s="37">
        <v>3.38E8</v>
      </c>
      <c r="D2454" s="36" t="s">
        <v>258</v>
      </c>
      <c r="E2454" s="31" t="s">
        <v>86</v>
      </c>
      <c r="F2454" s="37">
        <v>5.2E7</v>
      </c>
    </row>
    <row r="2455" ht="15.75" customHeight="1">
      <c r="A2455" s="36" t="str">
        <f t="shared" si="1"/>
        <v>Suriname-The Americas2007</v>
      </c>
      <c r="B2455" s="36" t="s">
        <v>259</v>
      </c>
      <c r="C2455" s="37">
        <v>7.3E7</v>
      </c>
      <c r="D2455" s="36" t="s">
        <v>297</v>
      </c>
      <c r="E2455" s="31" t="s">
        <v>86</v>
      </c>
      <c r="F2455" s="37">
        <v>2.8E7</v>
      </c>
    </row>
    <row r="2456" ht="15.75" customHeight="1">
      <c r="A2456" s="36" t="str">
        <f t="shared" si="1"/>
        <v>Grenada-The Americas2007</v>
      </c>
      <c r="B2456" s="36" t="s">
        <v>259</v>
      </c>
      <c r="C2456" s="37">
        <v>1.29E8</v>
      </c>
      <c r="D2456" s="36" t="s">
        <v>280</v>
      </c>
      <c r="E2456" s="31" t="s">
        <v>86</v>
      </c>
      <c r="F2456" s="37">
        <v>1.6E7</v>
      </c>
    </row>
    <row r="2457" ht="15.75" customHeight="1">
      <c r="A2457" s="36" t="str">
        <f t="shared" si="1"/>
        <v>El Salvador-The Americas2007</v>
      </c>
      <c r="B2457" s="36" t="s">
        <v>259</v>
      </c>
      <c r="C2457" s="37">
        <v>7.93E8</v>
      </c>
      <c r="D2457" s="36" t="s">
        <v>278</v>
      </c>
      <c r="E2457" s="31" t="s">
        <v>86</v>
      </c>
      <c r="F2457" s="37">
        <v>3.63E8</v>
      </c>
    </row>
    <row r="2458" ht="15.75" customHeight="1">
      <c r="A2458" s="36" t="str">
        <f t="shared" si="1"/>
        <v>Colombia-The Americas2007</v>
      </c>
      <c r="B2458" s="36" t="s">
        <v>259</v>
      </c>
      <c r="C2458" s="37">
        <v>2.262E9</v>
      </c>
      <c r="D2458" s="36" t="s">
        <v>271</v>
      </c>
      <c r="E2458" s="31" t="s">
        <v>86</v>
      </c>
      <c r="F2458" s="37">
        <v>2.093E9</v>
      </c>
    </row>
    <row r="2459" ht="15.75" customHeight="1">
      <c r="A2459" s="36" t="str">
        <f t="shared" si="1"/>
        <v>Peru-The Americas2007</v>
      </c>
      <c r="B2459" s="36" t="s">
        <v>259</v>
      </c>
      <c r="C2459" s="37">
        <v>2.007E9</v>
      </c>
      <c r="D2459" s="36" t="s">
        <v>290</v>
      </c>
      <c r="E2459" s="31" t="s">
        <v>86</v>
      </c>
      <c r="F2459" s="37">
        <v>1.243E9</v>
      </c>
    </row>
    <row r="2460" ht="15.75" customHeight="1">
      <c r="A2460" s="36" t="str">
        <f t="shared" si="1"/>
        <v>Mexico-The Americas2007</v>
      </c>
      <c r="B2460" s="36" t="s">
        <v>259</v>
      </c>
      <c r="C2460" s="37">
        <v>1.4055E10</v>
      </c>
      <c r="D2460" s="36" t="s">
        <v>286</v>
      </c>
      <c r="E2460" s="31" t="s">
        <v>86</v>
      </c>
      <c r="F2460" s="37">
        <v>9.918E9</v>
      </c>
    </row>
    <row r="2461" ht="15.75" customHeight="1">
      <c r="A2461" s="36" t="str">
        <f t="shared" si="1"/>
        <v>Panama-The Americas2007</v>
      </c>
      <c r="B2461" s="36" t="s">
        <v>259</v>
      </c>
      <c r="C2461" s="37">
        <v>1.806E9</v>
      </c>
      <c r="D2461" s="36" t="s">
        <v>288</v>
      </c>
      <c r="E2461" s="31" t="s">
        <v>86</v>
      </c>
      <c r="F2461" s="37">
        <v>4.57E8</v>
      </c>
    </row>
    <row r="2462" ht="15.75" customHeight="1">
      <c r="A2462" s="36" t="str">
        <f t="shared" si="1"/>
        <v>Guyana-The Americas2007</v>
      </c>
      <c r="B2462" s="36" t="s">
        <v>259</v>
      </c>
      <c r="C2462" s="37">
        <v>5.0E7</v>
      </c>
      <c r="D2462" s="36" t="s">
        <v>282</v>
      </c>
      <c r="E2462" s="31" t="s">
        <v>86</v>
      </c>
      <c r="F2462" s="37">
        <v>5.8E7</v>
      </c>
    </row>
    <row r="2463" ht="15.75" customHeight="1">
      <c r="A2463" s="36" t="str">
        <f t="shared" si="1"/>
        <v>Venezuela-The Americas2007</v>
      </c>
      <c r="B2463" s="36" t="s">
        <v>259</v>
      </c>
      <c r="C2463" s="37">
        <v>9.72E8</v>
      </c>
      <c r="D2463" s="36" t="s">
        <v>302</v>
      </c>
      <c r="E2463" s="31" t="s">
        <v>86</v>
      </c>
      <c r="F2463" s="37">
        <v>2.249E9</v>
      </c>
    </row>
    <row r="2464" ht="15.75" customHeight="1">
      <c r="A2464" s="36" t="str">
        <f t="shared" si="1"/>
        <v>Dominican Republic-The Americas2007</v>
      </c>
      <c r="B2464" s="36" t="s">
        <v>259</v>
      </c>
      <c r="C2464" s="37">
        <v>4.064E9</v>
      </c>
      <c r="D2464" s="36" t="s">
        <v>276</v>
      </c>
      <c r="E2464" s="31" t="s">
        <v>86</v>
      </c>
      <c r="F2464" s="37">
        <v>5.31E8</v>
      </c>
    </row>
    <row r="2465" ht="15.75" customHeight="1">
      <c r="A2465" s="36" t="str">
        <f t="shared" si="1"/>
        <v>Ecuador-The Americas2007</v>
      </c>
      <c r="B2465" s="36" t="s">
        <v>259</v>
      </c>
      <c r="C2465" s="37">
        <v>6.26E8</v>
      </c>
      <c r="D2465" s="36" t="s">
        <v>277</v>
      </c>
      <c r="E2465" s="31" t="s">
        <v>86</v>
      </c>
      <c r="F2465" s="37">
        <v>7.33E8</v>
      </c>
    </row>
    <row r="2466" ht="15.75" customHeight="1">
      <c r="A2466" s="36" t="str">
        <f t="shared" si="1"/>
        <v>Paraguay-The Americas2007</v>
      </c>
      <c r="B2466" s="36" t="s">
        <v>259</v>
      </c>
      <c r="C2466" s="37">
        <v>1.21E8</v>
      </c>
      <c r="D2466" s="36" t="s">
        <v>289</v>
      </c>
      <c r="E2466" s="31" t="s">
        <v>86</v>
      </c>
      <c r="F2466" s="37">
        <v>1.84E8</v>
      </c>
    </row>
    <row r="2467" ht="15.75" customHeight="1">
      <c r="A2467" s="36" t="str">
        <f t="shared" si="1"/>
        <v>Nicaragua-The Americas2007</v>
      </c>
      <c r="B2467" s="36" t="s">
        <v>259</v>
      </c>
      <c r="C2467" s="37">
        <v>2.55E8</v>
      </c>
      <c r="D2467" s="36" t="s">
        <v>287</v>
      </c>
      <c r="E2467" s="31" t="s">
        <v>86</v>
      </c>
      <c r="F2467" s="37">
        <v>2.79E8</v>
      </c>
    </row>
    <row r="2468" ht="15.75" customHeight="1">
      <c r="A2468" s="36" t="str">
        <f t="shared" si="1"/>
        <v>Belize-The Americas2007</v>
      </c>
      <c r="B2468" s="36" t="s">
        <v>259</v>
      </c>
      <c r="C2468" s="37">
        <v>2.89E8</v>
      </c>
      <c r="D2468" s="36" t="s">
        <v>264</v>
      </c>
      <c r="E2468" s="31" t="s">
        <v>86</v>
      </c>
      <c r="F2468" s="37">
        <v>4.6E7</v>
      </c>
    </row>
    <row r="2469" ht="15.75" customHeight="1">
      <c r="A2469" s="36" t="str">
        <f t="shared" si="1"/>
        <v>Haiti-The Americas2007</v>
      </c>
      <c r="B2469" s="36" t="s">
        <v>259</v>
      </c>
      <c r="C2469" s="37">
        <v>1.9E8</v>
      </c>
      <c r="D2469" s="36" t="s">
        <v>283</v>
      </c>
      <c r="E2469" s="31" t="s">
        <v>86</v>
      </c>
      <c r="F2469" s="37">
        <v>3.31E8</v>
      </c>
    </row>
    <row r="2470" ht="15.75" customHeight="1">
      <c r="A2470" s="36" t="str">
        <f t="shared" si="1"/>
        <v>Bolivia-The Americas2007</v>
      </c>
      <c r="B2470" s="36" t="s">
        <v>259</v>
      </c>
      <c r="C2470" s="37">
        <v>3.26E8</v>
      </c>
      <c r="D2470" s="36" t="s">
        <v>266</v>
      </c>
      <c r="E2470" s="31" t="s">
        <v>86</v>
      </c>
      <c r="F2470" s="37">
        <v>3.85E8</v>
      </c>
    </row>
    <row r="2471" ht="15.75" customHeight="1">
      <c r="A2471" s="36" t="str">
        <f t="shared" si="1"/>
        <v>Honduras-The Americas2007</v>
      </c>
      <c r="B2471" s="36" t="s">
        <v>259</v>
      </c>
      <c r="C2471" s="37">
        <v>5.47E8</v>
      </c>
      <c r="D2471" s="36" t="s">
        <v>284</v>
      </c>
      <c r="E2471" s="31" t="s">
        <v>86</v>
      </c>
      <c r="F2471" s="37">
        <v>3.09E8</v>
      </c>
    </row>
    <row r="2472" ht="15.75" customHeight="1">
      <c r="A2472" s="36" t="str">
        <f t="shared" si="1"/>
        <v>Guatemala-The Americas2007</v>
      </c>
      <c r="B2472" s="36" t="s">
        <v>259</v>
      </c>
      <c r="C2472" s="37">
        <v>1.055E9</v>
      </c>
      <c r="D2472" s="36" t="s">
        <v>281</v>
      </c>
      <c r="E2472" s="31" t="s">
        <v>86</v>
      </c>
      <c r="F2472" s="37">
        <v>7.37E8</v>
      </c>
    </row>
    <row r="2473" ht="15.75" customHeight="1">
      <c r="A2473" s="36" t="str">
        <f t="shared" si="1"/>
        <v>Cayman Islands-The Americas2008</v>
      </c>
      <c r="B2473" s="36" t="s">
        <v>259</v>
      </c>
      <c r="C2473" s="37">
        <v>5.18E8</v>
      </c>
      <c r="D2473" s="36" t="s">
        <v>269</v>
      </c>
      <c r="E2473" s="31" t="s">
        <v>87</v>
      </c>
      <c r="F2473" s="37">
        <v>1.3E8</v>
      </c>
    </row>
    <row r="2474" ht="15.75" customHeight="1">
      <c r="A2474" s="36" t="str">
        <f t="shared" si="1"/>
        <v>Turks and Caicos Islands-The Americas2008</v>
      </c>
      <c r="B2474" s="36" t="s">
        <v>259</v>
      </c>
      <c r="C2474" s="36"/>
      <c r="D2474" s="36" t="s">
        <v>299</v>
      </c>
      <c r="E2474" s="31" t="s">
        <v>87</v>
      </c>
      <c r="F2474" s="36"/>
    </row>
    <row r="2475" ht="15.75" customHeight="1">
      <c r="A2475" s="36" t="str">
        <f t="shared" si="1"/>
        <v>Dominica-The Americas2008</v>
      </c>
      <c r="B2475" s="36" t="s">
        <v>259</v>
      </c>
      <c r="C2475" s="37">
        <v>7.6E7</v>
      </c>
      <c r="D2475" s="36" t="s">
        <v>275</v>
      </c>
      <c r="E2475" s="31" t="s">
        <v>87</v>
      </c>
      <c r="F2475" s="37">
        <v>1.1E7</v>
      </c>
    </row>
    <row r="2476" ht="15.75" customHeight="1">
      <c r="A2476" s="36" t="str">
        <f t="shared" si="1"/>
        <v>St. Kitts and Nevis-The Americas2008</v>
      </c>
      <c r="B2476" s="36" t="s">
        <v>259</v>
      </c>
      <c r="C2476" s="37">
        <v>1.1E8</v>
      </c>
      <c r="D2476" s="36" t="s">
        <v>293</v>
      </c>
      <c r="E2476" s="31" t="s">
        <v>87</v>
      </c>
      <c r="F2476" s="37">
        <v>1.5E7</v>
      </c>
    </row>
    <row r="2477" ht="15.75" customHeight="1">
      <c r="A2477" s="36" t="str">
        <f t="shared" si="1"/>
        <v>Cuba-The Americas2008</v>
      </c>
      <c r="B2477" s="36" t="s">
        <v>259</v>
      </c>
      <c r="C2477" s="37">
        <v>2.347E9</v>
      </c>
      <c r="D2477" s="36" t="s">
        <v>273</v>
      </c>
      <c r="E2477" s="31" t="s">
        <v>87</v>
      </c>
      <c r="F2477" s="36"/>
    </row>
    <row r="2478" ht="15.75" customHeight="1">
      <c r="A2478" s="36" t="str">
        <f t="shared" si="1"/>
        <v>Aruba-The Americas2008</v>
      </c>
      <c r="B2478" s="36" t="s">
        <v>259</v>
      </c>
      <c r="C2478" s="37">
        <v>1.353E9</v>
      </c>
      <c r="D2478" s="36" t="s">
        <v>261</v>
      </c>
      <c r="E2478" s="31" t="s">
        <v>87</v>
      </c>
      <c r="F2478" s="37">
        <v>2.73E8</v>
      </c>
    </row>
    <row r="2479" ht="15.75" customHeight="1">
      <c r="A2479" s="36" t="str">
        <f t="shared" si="1"/>
        <v>Canada-The Americas2008</v>
      </c>
      <c r="B2479" s="36" t="s">
        <v>259</v>
      </c>
      <c r="C2479" s="37">
        <v>1.8191E10</v>
      </c>
      <c r="D2479" s="36" t="s">
        <v>268</v>
      </c>
      <c r="E2479" s="31" t="s">
        <v>87</v>
      </c>
      <c r="F2479" s="37">
        <v>3.3844E10</v>
      </c>
    </row>
    <row r="2480" ht="15.75" customHeight="1">
      <c r="A2480" s="36" t="str">
        <f t="shared" si="1"/>
        <v>Puerto Rico-The Americas2008</v>
      </c>
      <c r="B2480" s="36" t="s">
        <v>259</v>
      </c>
      <c r="C2480" s="37">
        <v>3.535E9</v>
      </c>
      <c r="D2480" s="36" t="s">
        <v>291</v>
      </c>
      <c r="E2480" s="31" t="s">
        <v>87</v>
      </c>
      <c r="F2480" s="37">
        <v>1.761E9</v>
      </c>
    </row>
    <row r="2481" ht="15.75" customHeight="1">
      <c r="A2481" s="36" t="str">
        <f t="shared" si="1"/>
        <v>Sint Maarten (Dutch part)-The Americas2008</v>
      </c>
      <c r="B2481" s="36" t="s">
        <v>259</v>
      </c>
      <c r="C2481" s="37">
        <v>6.67E8</v>
      </c>
      <c r="D2481" s="36" t="s">
        <v>292</v>
      </c>
      <c r="E2481" s="31" t="s">
        <v>87</v>
      </c>
      <c r="F2481" s="37">
        <v>8.8E7</v>
      </c>
    </row>
    <row r="2482" ht="15.75" customHeight="1">
      <c r="A2482" s="36" t="str">
        <f t="shared" si="1"/>
        <v>Barbados-The Americas2008</v>
      </c>
      <c r="B2482" s="36" t="s">
        <v>259</v>
      </c>
      <c r="C2482" s="37">
        <v>1.244E9</v>
      </c>
      <c r="D2482" s="36" t="s">
        <v>263</v>
      </c>
      <c r="E2482" s="31" t="s">
        <v>87</v>
      </c>
      <c r="F2482" s="37">
        <v>2.79E8</v>
      </c>
    </row>
    <row r="2483" ht="15.75" customHeight="1">
      <c r="A2483" s="36" t="str">
        <f t="shared" si="1"/>
        <v>Bermuda-The Americas2008</v>
      </c>
      <c r="B2483" s="36" t="s">
        <v>259</v>
      </c>
      <c r="C2483" s="37">
        <v>4.31E8</v>
      </c>
      <c r="D2483" s="36" t="s">
        <v>265</v>
      </c>
      <c r="E2483" s="31" t="s">
        <v>87</v>
      </c>
      <c r="F2483" s="37">
        <v>4.59E8</v>
      </c>
    </row>
    <row r="2484" ht="15.75" customHeight="1">
      <c r="A2484" s="36" t="str">
        <f t="shared" si="1"/>
        <v>Curacao-The Americas2008</v>
      </c>
      <c r="B2484" s="36" t="s">
        <v>259</v>
      </c>
      <c r="C2484" s="37">
        <v>3.83E8</v>
      </c>
      <c r="D2484" s="36" t="s">
        <v>274</v>
      </c>
      <c r="E2484" s="31" t="s">
        <v>87</v>
      </c>
      <c r="F2484" s="37">
        <v>2.29E8</v>
      </c>
    </row>
    <row r="2485" ht="15.75" customHeight="1">
      <c r="A2485" s="36" t="str">
        <f t="shared" si="1"/>
        <v>United States-The Americas2008</v>
      </c>
      <c r="B2485" s="36" t="s">
        <v>259</v>
      </c>
      <c r="C2485" s="39">
        <v>1.71E11</v>
      </c>
      <c r="D2485" s="36" t="s">
        <v>300</v>
      </c>
      <c r="E2485" s="31" t="s">
        <v>87</v>
      </c>
      <c r="F2485" s="36"/>
    </row>
    <row r="2486" ht="15.75" customHeight="1">
      <c r="A2486" s="36" t="str">
        <f t="shared" si="1"/>
        <v>Trinidad and Tobago-The Americas2008</v>
      </c>
      <c r="B2486" s="36" t="s">
        <v>259</v>
      </c>
      <c r="C2486" s="37">
        <v>5.57E8</v>
      </c>
      <c r="D2486" s="36" t="s">
        <v>298</v>
      </c>
      <c r="E2486" s="31" t="s">
        <v>87</v>
      </c>
      <c r="F2486" s="37">
        <v>1.02E8</v>
      </c>
    </row>
    <row r="2487" ht="15.75" customHeight="1">
      <c r="A2487" s="36" t="str">
        <f t="shared" si="1"/>
        <v>Greenland-The Americas2008</v>
      </c>
      <c r="B2487" s="36" t="s">
        <v>259</v>
      </c>
      <c r="C2487" s="36"/>
      <c r="D2487" s="36" t="s">
        <v>279</v>
      </c>
      <c r="E2487" s="31" t="s">
        <v>87</v>
      </c>
      <c r="F2487" s="36"/>
    </row>
    <row r="2488" ht="15.75" customHeight="1">
      <c r="A2488" s="36" t="str">
        <f t="shared" si="1"/>
        <v>Uruguay-The Americas2008</v>
      </c>
      <c r="B2488" s="36" t="s">
        <v>259</v>
      </c>
      <c r="C2488" s="37">
        <v>1.195E9</v>
      </c>
      <c r="D2488" s="36" t="s">
        <v>301</v>
      </c>
      <c r="E2488" s="31" t="s">
        <v>87</v>
      </c>
      <c r="F2488" s="37">
        <v>4.66E8</v>
      </c>
    </row>
    <row r="2489" ht="15.75" customHeight="1">
      <c r="A2489" s="36" t="str">
        <f t="shared" si="1"/>
        <v>Chile-The Americas2008</v>
      </c>
      <c r="B2489" s="36" t="s">
        <v>259</v>
      </c>
      <c r="C2489" s="37">
        <v>2.537E9</v>
      </c>
      <c r="D2489" s="36" t="s">
        <v>270</v>
      </c>
      <c r="E2489" s="31" t="s">
        <v>87</v>
      </c>
      <c r="F2489" s="37">
        <v>1.789E9</v>
      </c>
    </row>
    <row r="2490" ht="15.75" customHeight="1">
      <c r="A2490" s="36" t="str">
        <f t="shared" si="1"/>
        <v>Brazil-The Americas2008</v>
      </c>
      <c r="B2490" s="36" t="s">
        <v>259</v>
      </c>
      <c r="C2490" s="37">
        <v>6.109E9</v>
      </c>
      <c r="D2490" s="36" t="s">
        <v>267</v>
      </c>
      <c r="E2490" s="31" t="s">
        <v>87</v>
      </c>
      <c r="F2490" s="37">
        <v>1.3269E10</v>
      </c>
    </row>
    <row r="2491" ht="15.75" customHeight="1">
      <c r="A2491" s="36" t="str">
        <f t="shared" si="1"/>
        <v>Jamaica-The Americas2008</v>
      </c>
      <c r="B2491" s="36" t="s">
        <v>259</v>
      </c>
      <c r="C2491" s="37">
        <v>2.222E9</v>
      </c>
      <c r="D2491" s="36" t="s">
        <v>285</v>
      </c>
      <c r="E2491" s="31" t="s">
        <v>87</v>
      </c>
      <c r="F2491" s="37">
        <v>3.12E8</v>
      </c>
    </row>
    <row r="2492" ht="15.75" customHeight="1">
      <c r="A2492" s="36" t="str">
        <f t="shared" si="1"/>
        <v>Bahamas, The-The Americas2008</v>
      </c>
      <c r="B2492" s="36" t="s">
        <v>259</v>
      </c>
      <c r="C2492" s="37">
        <v>2.155E9</v>
      </c>
      <c r="D2492" s="36" t="s">
        <v>262</v>
      </c>
      <c r="E2492" s="31" t="s">
        <v>87</v>
      </c>
      <c r="F2492" s="37">
        <v>4.6E8</v>
      </c>
    </row>
    <row r="2493" ht="15.75" customHeight="1">
      <c r="A2493" s="36" t="str">
        <f t="shared" si="1"/>
        <v>Costa Rica-The Americas2008</v>
      </c>
      <c r="B2493" s="36" t="s">
        <v>259</v>
      </c>
      <c r="C2493" s="37">
        <v>2.533E9</v>
      </c>
      <c r="D2493" s="36" t="s">
        <v>272</v>
      </c>
      <c r="E2493" s="31" t="s">
        <v>87</v>
      </c>
      <c r="F2493" s="37">
        <v>7.18E8</v>
      </c>
    </row>
    <row r="2494" ht="15.75" customHeight="1">
      <c r="A2494" s="36" t="str">
        <f t="shared" si="1"/>
        <v>St. Lucia-The Americas2008</v>
      </c>
      <c r="B2494" s="36" t="s">
        <v>259</v>
      </c>
      <c r="C2494" s="37">
        <v>3.11E8</v>
      </c>
      <c r="D2494" s="36" t="s">
        <v>294</v>
      </c>
      <c r="E2494" s="31" t="s">
        <v>87</v>
      </c>
      <c r="F2494" s="37">
        <v>4.5E7</v>
      </c>
    </row>
    <row r="2495" ht="15.75" customHeight="1">
      <c r="A2495" s="36" t="str">
        <f t="shared" si="1"/>
        <v>Argentina-The Americas2008</v>
      </c>
      <c r="B2495" s="36" t="s">
        <v>259</v>
      </c>
      <c r="C2495" s="37">
        <v>5.295E9</v>
      </c>
      <c r="D2495" s="36" t="s">
        <v>260</v>
      </c>
      <c r="E2495" s="31" t="s">
        <v>87</v>
      </c>
      <c r="F2495" s="37">
        <v>5.962E9</v>
      </c>
    </row>
    <row r="2496" ht="15.75" customHeight="1">
      <c r="A2496" s="36" t="str">
        <f t="shared" si="1"/>
        <v>St. Martin (French part)-The Americas2008</v>
      </c>
      <c r="B2496" s="36" t="s">
        <v>259</v>
      </c>
      <c r="C2496" s="36"/>
      <c r="D2496" s="36" t="s">
        <v>295</v>
      </c>
      <c r="E2496" s="31" t="s">
        <v>87</v>
      </c>
      <c r="F2496" s="36"/>
    </row>
    <row r="2497" ht="15.75" customHeight="1">
      <c r="A2497" s="36" t="str">
        <f t="shared" si="1"/>
        <v>St. Vincent and the Grenadines-The Americas2008</v>
      </c>
      <c r="B2497" s="36" t="s">
        <v>259</v>
      </c>
      <c r="C2497" s="37">
        <v>9.6E7</v>
      </c>
      <c r="D2497" s="36" t="s">
        <v>296</v>
      </c>
      <c r="E2497" s="31" t="s">
        <v>87</v>
      </c>
      <c r="F2497" s="37">
        <v>1.8E7</v>
      </c>
    </row>
    <row r="2498" ht="15.75" customHeight="1">
      <c r="A2498" s="36" t="str">
        <f t="shared" si="1"/>
        <v>Antigua and Barbuda-The Americas2008</v>
      </c>
      <c r="B2498" s="36" t="s">
        <v>259</v>
      </c>
      <c r="C2498" s="37">
        <v>3.34E8</v>
      </c>
      <c r="D2498" s="36" t="s">
        <v>258</v>
      </c>
      <c r="E2498" s="31" t="s">
        <v>87</v>
      </c>
      <c r="F2498" s="37">
        <v>5.8E7</v>
      </c>
    </row>
    <row r="2499" ht="15.75" customHeight="1">
      <c r="A2499" s="36" t="str">
        <f t="shared" si="1"/>
        <v>Suriname-The Americas2008</v>
      </c>
      <c r="B2499" s="36" t="s">
        <v>259</v>
      </c>
      <c r="C2499" s="37">
        <v>8.3E7</v>
      </c>
      <c r="D2499" s="36" t="s">
        <v>297</v>
      </c>
      <c r="E2499" s="31" t="s">
        <v>87</v>
      </c>
      <c r="F2499" s="37">
        <v>3.5E7</v>
      </c>
    </row>
    <row r="2500" ht="15.75" customHeight="1">
      <c r="A2500" s="36" t="str">
        <f t="shared" si="1"/>
        <v>Grenada-The Americas2008</v>
      </c>
      <c r="B2500" s="36" t="s">
        <v>259</v>
      </c>
      <c r="C2500" s="37">
        <v>1.27E8</v>
      </c>
      <c r="D2500" s="36" t="s">
        <v>280</v>
      </c>
      <c r="E2500" s="31" t="s">
        <v>87</v>
      </c>
      <c r="F2500" s="37">
        <v>1.1E7</v>
      </c>
    </row>
    <row r="2501" ht="15.75" customHeight="1">
      <c r="A2501" s="36" t="str">
        <f t="shared" si="1"/>
        <v>Colombia-The Americas2008</v>
      </c>
      <c r="B2501" s="36" t="s">
        <v>259</v>
      </c>
      <c r="C2501" s="37">
        <v>2.438E9</v>
      </c>
      <c r="D2501" s="36" t="s">
        <v>271</v>
      </c>
      <c r="E2501" s="31" t="s">
        <v>87</v>
      </c>
      <c r="F2501" s="37">
        <v>2.337E9</v>
      </c>
    </row>
    <row r="2502" ht="15.75" customHeight="1">
      <c r="A2502" s="36" t="str">
        <f t="shared" si="1"/>
        <v>Mexico-The Americas2008</v>
      </c>
      <c r="B2502" s="36" t="s">
        <v>259</v>
      </c>
      <c r="C2502" s="37">
        <v>1.4726E10</v>
      </c>
      <c r="D2502" s="36" t="s">
        <v>286</v>
      </c>
      <c r="E2502" s="31" t="s">
        <v>87</v>
      </c>
      <c r="F2502" s="37">
        <v>1.0246E10</v>
      </c>
    </row>
    <row r="2503" ht="15.75" customHeight="1">
      <c r="A2503" s="36" t="str">
        <f t="shared" si="1"/>
        <v>El Salvador-The Americas2008</v>
      </c>
      <c r="B2503" s="36" t="s">
        <v>259</v>
      </c>
      <c r="C2503" s="37">
        <v>7.11E8</v>
      </c>
      <c r="D2503" s="36" t="s">
        <v>278</v>
      </c>
      <c r="E2503" s="31" t="s">
        <v>87</v>
      </c>
      <c r="F2503" s="37">
        <v>3.26E8</v>
      </c>
    </row>
    <row r="2504" ht="15.75" customHeight="1">
      <c r="A2504" s="36" t="str">
        <f t="shared" si="1"/>
        <v>Peru-The Americas2008</v>
      </c>
      <c r="B2504" s="36" t="s">
        <v>259</v>
      </c>
      <c r="C2504" s="37">
        <v>2.396E9</v>
      </c>
      <c r="D2504" s="36" t="s">
        <v>290</v>
      </c>
      <c r="E2504" s="31" t="s">
        <v>87</v>
      </c>
      <c r="F2504" s="37">
        <v>1.432E9</v>
      </c>
    </row>
    <row r="2505" ht="15.75" customHeight="1">
      <c r="A2505" s="36" t="str">
        <f t="shared" si="1"/>
        <v>Venezuela-The Americas2008</v>
      </c>
      <c r="B2505" s="36" t="s">
        <v>259</v>
      </c>
      <c r="C2505" s="37">
        <v>1.097E9</v>
      </c>
      <c r="D2505" s="36" t="s">
        <v>302</v>
      </c>
      <c r="E2505" s="31" t="s">
        <v>87</v>
      </c>
      <c r="F2505" s="37">
        <v>2.594E9</v>
      </c>
    </row>
    <row r="2506" ht="15.75" customHeight="1">
      <c r="A2506" s="36" t="str">
        <f t="shared" si="1"/>
        <v>Panama-The Americas2008</v>
      </c>
      <c r="B2506" s="36" t="s">
        <v>259</v>
      </c>
      <c r="C2506" s="37">
        <v>2.208E9</v>
      </c>
      <c r="D2506" s="36" t="s">
        <v>288</v>
      </c>
      <c r="E2506" s="31" t="s">
        <v>87</v>
      </c>
      <c r="F2506" s="37">
        <v>5.6E8</v>
      </c>
    </row>
    <row r="2507" ht="15.75" customHeight="1">
      <c r="A2507" s="36" t="str">
        <f t="shared" si="1"/>
        <v>Guyana-The Americas2008</v>
      </c>
      <c r="B2507" s="36" t="s">
        <v>259</v>
      </c>
      <c r="C2507" s="37">
        <v>5.9E7</v>
      </c>
      <c r="D2507" s="36" t="s">
        <v>282</v>
      </c>
      <c r="E2507" s="31" t="s">
        <v>87</v>
      </c>
      <c r="F2507" s="37">
        <v>5.2E7</v>
      </c>
    </row>
    <row r="2508" ht="15.75" customHeight="1">
      <c r="A2508" s="36" t="str">
        <f t="shared" si="1"/>
        <v>Ecuador-The Americas2008</v>
      </c>
      <c r="B2508" s="36" t="s">
        <v>259</v>
      </c>
      <c r="C2508" s="37">
        <v>7.45E8</v>
      </c>
      <c r="D2508" s="36" t="s">
        <v>277</v>
      </c>
      <c r="E2508" s="31" t="s">
        <v>87</v>
      </c>
      <c r="F2508" s="37">
        <v>7.9E8</v>
      </c>
    </row>
    <row r="2509" ht="15.75" customHeight="1">
      <c r="A2509" s="36" t="str">
        <f t="shared" si="1"/>
        <v>Dominican Republic-The Americas2008</v>
      </c>
      <c r="B2509" s="36" t="s">
        <v>259</v>
      </c>
      <c r="C2509" s="37">
        <v>4.166E9</v>
      </c>
      <c r="D2509" s="36" t="s">
        <v>276</v>
      </c>
      <c r="E2509" s="31" t="s">
        <v>87</v>
      </c>
      <c r="F2509" s="37">
        <v>5.32E8</v>
      </c>
    </row>
    <row r="2510" ht="15.75" customHeight="1">
      <c r="A2510" s="36" t="str">
        <f t="shared" si="1"/>
        <v>Paraguay-The Americas2008</v>
      </c>
      <c r="B2510" s="36" t="s">
        <v>259</v>
      </c>
      <c r="C2510" s="37">
        <v>1.28E8</v>
      </c>
      <c r="D2510" s="36" t="s">
        <v>289</v>
      </c>
      <c r="E2510" s="31" t="s">
        <v>87</v>
      </c>
      <c r="F2510" s="37">
        <v>2.08E8</v>
      </c>
    </row>
    <row r="2511" ht="15.75" customHeight="1">
      <c r="A2511" s="36" t="str">
        <f t="shared" si="1"/>
        <v>Nicaragua-The Americas2008</v>
      </c>
      <c r="B2511" s="36" t="s">
        <v>259</v>
      </c>
      <c r="C2511" s="37">
        <v>3.01E8</v>
      </c>
      <c r="D2511" s="36" t="s">
        <v>287</v>
      </c>
      <c r="E2511" s="31" t="s">
        <v>87</v>
      </c>
      <c r="F2511" s="37">
        <v>3.32E8</v>
      </c>
    </row>
    <row r="2512" ht="15.75" customHeight="1">
      <c r="A2512" s="36" t="str">
        <f t="shared" si="1"/>
        <v>Belize-The Americas2008</v>
      </c>
      <c r="B2512" s="36" t="s">
        <v>259</v>
      </c>
      <c r="C2512" s="37">
        <v>2.78E8</v>
      </c>
      <c r="D2512" s="36" t="s">
        <v>264</v>
      </c>
      <c r="E2512" s="31" t="s">
        <v>87</v>
      </c>
      <c r="F2512" s="37">
        <v>4.4E7</v>
      </c>
    </row>
    <row r="2513" ht="15.75" customHeight="1">
      <c r="A2513" s="36" t="str">
        <f t="shared" si="1"/>
        <v>Haiti-The Americas2008</v>
      </c>
      <c r="B2513" s="36" t="s">
        <v>259</v>
      </c>
      <c r="C2513" s="37">
        <v>2.76E8</v>
      </c>
      <c r="D2513" s="36" t="s">
        <v>283</v>
      </c>
      <c r="E2513" s="31" t="s">
        <v>87</v>
      </c>
      <c r="F2513" s="37">
        <v>3.83E8</v>
      </c>
    </row>
    <row r="2514" ht="15.75" customHeight="1">
      <c r="A2514" s="36" t="str">
        <f t="shared" si="1"/>
        <v>Bolivia-The Americas2008</v>
      </c>
      <c r="B2514" s="36" t="s">
        <v>259</v>
      </c>
      <c r="C2514" s="37">
        <v>3.02E8</v>
      </c>
      <c r="D2514" s="36" t="s">
        <v>266</v>
      </c>
      <c r="E2514" s="31" t="s">
        <v>87</v>
      </c>
      <c r="F2514" s="37">
        <v>3.81E8</v>
      </c>
    </row>
    <row r="2515" ht="15.75" customHeight="1">
      <c r="A2515" s="36" t="str">
        <f t="shared" si="1"/>
        <v>Honduras-The Americas2008</v>
      </c>
      <c r="B2515" s="36" t="s">
        <v>259</v>
      </c>
      <c r="C2515" s="37">
        <v>6.2E8</v>
      </c>
      <c r="D2515" s="36" t="s">
        <v>284</v>
      </c>
      <c r="E2515" s="31" t="s">
        <v>87</v>
      </c>
      <c r="F2515" s="37">
        <v>3.85E8</v>
      </c>
    </row>
    <row r="2516" ht="15.75" customHeight="1">
      <c r="A2516" s="36" t="str">
        <f t="shared" si="1"/>
        <v>Guatemala-The Americas2008</v>
      </c>
      <c r="B2516" s="36" t="s">
        <v>259</v>
      </c>
      <c r="C2516" s="37">
        <v>1.068E9</v>
      </c>
      <c r="D2516" s="36" t="s">
        <v>281</v>
      </c>
      <c r="E2516" s="31" t="s">
        <v>87</v>
      </c>
      <c r="F2516" s="37">
        <v>7.41E8</v>
      </c>
    </row>
    <row r="2517" ht="15.75" customHeight="1">
      <c r="A2517" s="36" t="str">
        <f t="shared" si="1"/>
        <v>Turks and Caicos Islands-The Americas2009</v>
      </c>
      <c r="B2517" s="36" t="s">
        <v>259</v>
      </c>
      <c r="C2517" s="36"/>
      <c r="D2517" s="36" t="s">
        <v>299</v>
      </c>
      <c r="E2517" s="31" t="s">
        <v>88</v>
      </c>
      <c r="F2517" s="36"/>
    </row>
    <row r="2518" ht="15.75" customHeight="1">
      <c r="A2518" s="36" t="str">
        <f t="shared" si="1"/>
        <v>Dominica-The Americas2009</v>
      </c>
      <c r="B2518" s="36" t="s">
        <v>259</v>
      </c>
      <c r="C2518" s="37">
        <v>7.9E7</v>
      </c>
      <c r="D2518" s="36" t="s">
        <v>275</v>
      </c>
      <c r="E2518" s="31" t="s">
        <v>88</v>
      </c>
      <c r="F2518" s="37">
        <v>1.3E7</v>
      </c>
    </row>
    <row r="2519" ht="15.75" customHeight="1">
      <c r="A2519" s="36" t="str">
        <f t="shared" si="1"/>
        <v>St. Kitts and Nevis-The Americas2009</v>
      </c>
      <c r="B2519" s="36" t="s">
        <v>259</v>
      </c>
      <c r="C2519" s="37">
        <v>8.3E7</v>
      </c>
      <c r="D2519" s="36" t="s">
        <v>293</v>
      </c>
      <c r="E2519" s="31" t="s">
        <v>88</v>
      </c>
      <c r="F2519" s="37">
        <v>1.1E7</v>
      </c>
    </row>
    <row r="2520" ht="15.75" customHeight="1">
      <c r="A2520" s="36" t="str">
        <f t="shared" si="1"/>
        <v>Sint Maarten (Dutch part)-The Americas2009</v>
      </c>
      <c r="B2520" s="36" t="s">
        <v>259</v>
      </c>
      <c r="C2520" s="37">
        <v>6.19E8</v>
      </c>
      <c r="D2520" s="36" t="s">
        <v>292</v>
      </c>
      <c r="E2520" s="31" t="s">
        <v>88</v>
      </c>
      <c r="F2520" s="37">
        <v>1.04E8</v>
      </c>
    </row>
    <row r="2521" ht="15.75" customHeight="1">
      <c r="A2521" s="36" t="str">
        <f t="shared" si="1"/>
        <v>Cuba-The Americas2009</v>
      </c>
      <c r="B2521" s="36" t="s">
        <v>259</v>
      </c>
      <c r="C2521" s="37">
        <v>2.082E9</v>
      </c>
      <c r="D2521" s="36" t="s">
        <v>273</v>
      </c>
      <c r="E2521" s="31" t="s">
        <v>88</v>
      </c>
      <c r="F2521" s="36"/>
    </row>
    <row r="2522" ht="15.75" customHeight="1">
      <c r="A2522" s="36" t="str">
        <f t="shared" si="1"/>
        <v>Aruba-The Americas2009</v>
      </c>
      <c r="B2522" s="36" t="s">
        <v>259</v>
      </c>
      <c r="C2522" s="37">
        <v>1.224E9</v>
      </c>
      <c r="D2522" s="36" t="s">
        <v>261</v>
      </c>
      <c r="E2522" s="31" t="s">
        <v>88</v>
      </c>
      <c r="F2522" s="37">
        <v>2.65E8</v>
      </c>
    </row>
    <row r="2523" ht="15.75" customHeight="1">
      <c r="A2523" s="36" t="str">
        <f t="shared" si="1"/>
        <v>Canada-The Americas2009</v>
      </c>
      <c r="B2523" s="36" t="s">
        <v>259</v>
      </c>
      <c r="C2523" s="37">
        <v>1.5568E10</v>
      </c>
      <c r="D2523" s="36" t="s">
        <v>268</v>
      </c>
      <c r="E2523" s="31" t="s">
        <v>88</v>
      </c>
      <c r="F2523" s="37">
        <v>3.0065E10</v>
      </c>
    </row>
    <row r="2524" ht="15.75" customHeight="1">
      <c r="A2524" s="36" t="str">
        <f t="shared" si="1"/>
        <v>Puerto Rico-The Americas2009</v>
      </c>
      <c r="B2524" s="36" t="s">
        <v>259</v>
      </c>
      <c r="C2524" s="37">
        <v>3.176E9</v>
      </c>
      <c r="D2524" s="36" t="s">
        <v>291</v>
      </c>
      <c r="E2524" s="31" t="s">
        <v>88</v>
      </c>
      <c r="F2524" s="37">
        <v>1.386E9</v>
      </c>
    </row>
    <row r="2525" ht="15.75" customHeight="1">
      <c r="A2525" s="36" t="str">
        <f t="shared" si="1"/>
        <v>Bermuda-The Americas2009</v>
      </c>
      <c r="B2525" s="36" t="s">
        <v>259</v>
      </c>
      <c r="C2525" s="37">
        <v>3.66E8</v>
      </c>
      <c r="D2525" s="36" t="s">
        <v>265</v>
      </c>
      <c r="E2525" s="31" t="s">
        <v>88</v>
      </c>
      <c r="F2525" s="37">
        <v>4.07E8</v>
      </c>
    </row>
    <row r="2526" ht="15.75" customHeight="1">
      <c r="A2526" s="36" t="str">
        <f t="shared" si="1"/>
        <v>Barbados-The Americas2009</v>
      </c>
      <c r="B2526" s="36" t="s">
        <v>259</v>
      </c>
      <c r="C2526" s="37">
        <v>1.122E9</v>
      </c>
      <c r="D2526" s="36" t="s">
        <v>263</v>
      </c>
      <c r="E2526" s="31" t="s">
        <v>88</v>
      </c>
      <c r="F2526" s="37">
        <v>2.93E8</v>
      </c>
    </row>
    <row r="2527" ht="15.75" customHeight="1">
      <c r="A2527" s="36" t="str">
        <f t="shared" si="1"/>
        <v>Curacao-The Americas2009</v>
      </c>
      <c r="B2527" s="36" t="s">
        <v>259</v>
      </c>
      <c r="C2527" s="37">
        <v>3.78E8</v>
      </c>
      <c r="D2527" s="36" t="s">
        <v>274</v>
      </c>
      <c r="E2527" s="31" t="s">
        <v>88</v>
      </c>
      <c r="F2527" s="37">
        <v>2.58E8</v>
      </c>
    </row>
    <row r="2528" ht="15.75" customHeight="1">
      <c r="A2528" s="36" t="str">
        <f t="shared" si="1"/>
        <v>United States-The Americas2009</v>
      </c>
      <c r="B2528" s="36" t="s">
        <v>259</v>
      </c>
      <c r="C2528" s="39">
        <v>1.5E11</v>
      </c>
      <c r="D2528" s="36" t="s">
        <v>300</v>
      </c>
      <c r="E2528" s="31" t="s">
        <v>88</v>
      </c>
      <c r="F2528" s="36"/>
    </row>
    <row r="2529" ht="15.75" customHeight="1">
      <c r="A2529" s="36" t="str">
        <f t="shared" si="1"/>
        <v>Chile-The Americas2009</v>
      </c>
      <c r="B2529" s="36" t="s">
        <v>259</v>
      </c>
      <c r="C2529" s="37">
        <v>2.35E9</v>
      </c>
      <c r="D2529" s="36" t="s">
        <v>270</v>
      </c>
      <c r="E2529" s="31" t="s">
        <v>88</v>
      </c>
      <c r="F2529" s="37">
        <v>1.504E9</v>
      </c>
    </row>
    <row r="2530" ht="15.75" customHeight="1">
      <c r="A2530" s="36" t="str">
        <f t="shared" si="1"/>
        <v>Trinidad and Tobago-The Americas2009</v>
      </c>
      <c r="B2530" s="36" t="s">
        <v>259</v>
      </c>
      <c r="C2530" s="37">
        <v>5.48E8</v>
      </c>
      <c r="D2530" s="36" t="s">
        <v>298</v>
      </c>
      <c r="E2530" s="31" t="s">
        <v>88</v>
      </c>
      <c r="F2530" s="37">
        <v>1.36E8</v>
      </c>
    </row>
    <row r="2531" ht="15.75" customHeight="1">
      <c r="A2531" s="36" t="str">
        <f t="shared" si="1"/>
        <v>Uruguay-The Americas2009</v>
      </c>
      <c r="B2531" s="36" t="s">
        <v>259</v>
      </c>
      <c r="C2531" s="37">
        <v>1.46E9</v>
      </c>
      <c r="D2531" s="36" t="s">
        <v>301</v>
      </c>
      <c r="E2531" s="31" t="s">
        <v>88</v>
      </c>
      <c r="F2531" s="37">
        <v>4.42E8</v>
      </c>
    </row>
    <row r="2532" ht="15.75" customHeight="1">
      <c r="A2532" s="36" t="str">
        <f t="shared" si="1"/>
        <v>Cayman Islands-The Americas2009</v>
      </c>
      <c r="B2532" s="36" t="s">
        <v>259</v>
      </c>
      <c r="C2532" s="37">
        <v>4.58E8</v>
      </c>
      <c r="D2532" s="36" t="s">
        <v>269</v>
      </c>
      <c r="E2532" s="31" t="s">
        <v>88</v>
      </c>
      <c r="F2532" s="37">
        <v>1.2E8</v>
      </c>
    </row>
    <row r="2533" ht="15.75" customHeight="1">
      <c r="A2533" s="36" t="str">
        <f t="shared" si="1"/>
        <v>Greenland-The Americas2009</v>
      </c>
      <c r="B2533" s="36" t="s">
        <v>259</v>
      </c>
      <c r="C2533" s="36"/>
      <c r="D2533" s="36" t="s">
        <v>279</v>
      </c>
      <c r="E2533" s="31" t="s">
        <v>88</v>
      </c>
      <c r="F2533" s="36"/>
    </row>
    <row r="2534" ht="15.75" customHeight="1">
      <c r="A2534" s="36" t="str">
        <f t="shared" si="1"/>
        <v>Brazil-The Americas2009</v>
      </c>
      <c r="B2534" s="36" t="s">
        <v>259</v>
      </c>
      <c r="C2534" s="37">
        <v>5.635E9</v>
      </c>
      <c r="D2534" s="36" t="s">
        <v>267</v>
      </c>
      <c r="E2534" s="31" t="s">
        <v>88</v>
      </c>
      <c r="F2534" s="37">
        <v>1.2897E10</v>
      </c>
    </row>
    <row r="2535" ht="15.75" customHeight="1">
      <c r="A2535" s="36" t="str">
        <f t="shared" si="1"/>
        <v>Jamaica-The Americas2009</v>
      </c>
      <c r="B2535" s="36" t="s">
        <v>259</v>
      </c>
      <c r="C2535" s="37">
        <v>2.07E9</v>
      </c>
      <c r="D2535" s="36" t="s">
        <v>285</v>
      </c>
      <c r="E2535" s="31" t="s">
        <v>88</v>
      </c>
      <c r="F2535" s="37">
        <v>2.59E8</v>
      </c>
    </row>
    <row r="2536" ht="15.75" customHeight="1">
      <c r="A2536" s="36" t="str">
        <f t="shared" si="1"/>
        <v>Bahamas, The-The Americas2009</v>
      </c>
      <c r="B2536" s="36" t="s">
        <v>259</v>
      </c>
      <c r="C2536" s="37">
        <v>2.025E9</v>
      </c>
      <c r="D2536" s="36" t="s">
        <v>262</v>
      </c>
      <c r="E2536" s="31" t="s">
        <v>88</v>
      </c>
      <c r="F2536" s="37">
        <v>3.86E8</v>
      </c>
    </row>
    <row r="2537" ht="15.75" customHeight="1">
      <c r="A2537" s="36" t="str">
        <f t="shared" si="1"/>
        <v>Costa Rica-The Americas2009</v>
      </c>
      <c r="B2537" s="36" t="s">
        <v>259</v>
      </c>
      <c r="C2537" s="37">
        <v>2.001E9</v>
      </c>
      <c r="D2537" s="36" t="s">
        <v>272</v>
      </c>
      <c r="E2537" s="31" t="s">
        <v>88</v>
      </c>
      <c r="F2537" s="37">
        <v>4.62E8</v>
      </c>
    </row>
    <row r="2538" ht="15.75" customHeight="1">
      <c r="A2538" s="36" t="str">
        <f t="shared" si="1"/>
        <v>St. Vincent and the Grenadines-The Americas2009</v>
      </c>
      <c r="B2538" s="36" t="s">
        <v>259</v>
      </c>
      <c r="C2538" s="37">
        <v>8.8E7</v>
      </c>
      <c r="D2538" s="36" t="s">
        <v>296</v>
      </c>
      <c r="E2538" s="31" t="s">
        <v>88</v>
      </c>
      <c r="F2538" s="37">
        <v>1.4E7</v>
      </c>
    </row>
    <row r="2539" ht="15.75" customHeight="1">
      <c r="A2539" s="36" t="str">
        <f t="shared" si="1"/>
        <v>St. Lucia-The Americas2009</v>
      </c>
      <c r="B2539" s="36" t="s">
        <v>259</v>
      </c>
      <c r="C2539" s="37">
        <v>2.96E8</v>
      </c>
      <c r="D2539" s="36" t="s">
        <v>294</v>
      </c>
      <c r="E2539" s="31" t="s">
        <v>88</v>
      </c>
      <c r="F2539" s="37">
        <v>4.7E7</v>
      </c>
    </row>
    <row r="2540" ht="15.75" customHeight="1">
      <c r="A2540" s="36" t="str">
        <f t="shared" si="1"/>
        <v>Argentina-The Americas2009</v>
      </c>
      <c r="B2540" s="36" t="s">
        <v>259</v>
      </c>
      <c r="C2540" s="37">
        <v>4.476E9</v>
      </c>
      <c r="D2540" s="36" t="s">
        <v>260</v>
      </c>
      <c r="E2540" s="31" t="s">
        <v>88</v>
      </c>
      <c r="F2540" s="37">
        <v>5.766E9</v>
      </c>
    </row>
    <row r="2541" ht="15.75" customHeight="1">
      <c r="A2541" s="36" t="str">
        <f t="shared" si="1"/>
        <v>Antigua and Barbuda-The Americas2009</v>
      </c>
      <c r="B2541" s="36" t="s">
        <v>259</v>
      </c>
      <c r="C2541" s="37">
        <v>3.05E8</v>
      </c>
      <c r="D2541" s="36" t="s">
        <v>258</v>
      </c>
      <c r="E2541" s="31" t="s">
        <v>88</v>
      </c>
      <c r="F2541" s="37">
        <v>5.4E7</v>
      </c>
    </row>
    <row r="2542" ht="15.75" customHeight="1">
      <c r="A2542" s="36" t="str">
        <f t="shared" si="1"/>
        <v>St. Martin (French part)-The Americas2009</v>
      </c>
      <c r="B2542" s="36" t="s">
        <v>259</v>
      </c>
      <c r="C2542" s="36"/>
      <c r="D2542" s="36" t="s">
        <v>295</v>
      </c>
      <c r="E2542" s="31" t="s">
        <v>88</v>
      </c>
      <c r="F2542" s="36"/>
    </row>
    <row r="2543" ht="15.75" customHeight="1">
      <c r="A2543" s="36" t="str">
        <f t="shared" si="1"/>
        <v>Suriname-The Americas2009</v>
      </c>
      <c r="B2543" s="36" t="s">
        <v>259</v>
      </c>
      <c r="C2543" s="37">
        <v>7.0E7</v>
      </c>
      <c r="D2543" s="36" t="s">
        <v>297</v>
      </c>
      <c r="E2543" s="31" t="s">
        <v>88</v>
      </c>
      <c r="F2543" s="37">
        <v>3.5E7</v>
      </c>
    </row>
    <row r="2544" ht="15.75" customHeight="1">
      <c r="A2544" s="36" t="str">
        <f t="shared" si="1"/>
        <v>Grenada-The Americas2009</v>
      </c>
      <c r="B2544" s="36" t="s">
        <v>259</v>
      </c>
      <c r="C2544" s="37">
        <v>1.12E8</v>
      </c>
      <c r="D2544" s="36" t="s">
        <v>280</v>
      </c>
      <c r="E2544" s="31" t="s">
        <v>88</v>
      </c>
      <c r="F2544" s="37">
        <v>1.0E7</v>
      </c>
    </row>
    <row r="2545" ht="15.75" customHeight="1">
      <c r="A2545" s="36" t="str">
        <f t="shared" si="1"/>
        <v>Colombia-The Americas2009</v>
      </c>
      <c r="B2545" s="36" t="s">
        <v>259</v>
      </c>
      <c r="C2545" s="37">
        <v>2.609E9</v>
      </c>
      <c r="D2545" s="36" t="s">
        <v>271</v>
      </c>
      <c r="E2545" s="31" t="s">
        <v>88</v>
      </c>
      <c r="F2545" s="37">
        <v>2.301E9</v>
      </c>
    </row>
    <row r="2546" ht="15.75" customHeight="1">
      <c r="A2546" s="36" t="str">
        <f t="shared" si="1"/>
        <v>Mexico-The Americas2009</v>
      </c>
      <c r="B2546" s="36" t="s">
        <v>259</v>
      </c>
      <c r="C2546" s="37">
        <v>1.2542E10</v>
      </c>
      <c r="D2546" s="36" t="s">
        <v>286</v>
      </c>
      <c r="E2546" s="31" t="s">
        <v>88</v>
      </c>
      <c r="F2546" s="37">
        <v>8.737E9</v>
      </c>
    </row>
    <row r="2547" ht="15.75" customHeight="1">
      <c r="A2547" s="36" t="str">
        <f t="shared" si="1"/>
        <v>El Salvador-The Americas2009</v>
      </c>
      <c r="B2547" s="36" t="s">
        <v>259</v>
      </c>
      <c r="C2547" s="37">
        <v>5.49E8</v>
      </c>
      <c r="D2547" s="36" t="s">
        <v>278</v>
      </c>
      <c r="E2547" s="31" t="s">
        <v>88</v>
      </c>
      <c r="F2547" s="37">
        <v>2.53E8</v>
      </c>
    </row>
    <row r="2548" ht="15.75" customHeight="1">
      <c r="A2548" s="36" t="str">
        <f t="shared" si="1"/>
        <v>Peru-The Americas2009</v>
      </c>
      <c r="B2548" s="36" t="s">
        <v>259</v>
      </c>
      <c r="C2548" s="37">
        <v>2.44E9</v>
      </c>
      <c r="D2548" s="36" t="s">
        <v>290</v>
      </c>
      <c r="E2548" s="31" t="s">
        <v>88</v>
      </c>
      <c r="F2548" s="37">
        <v>1.404E9</v>
      </c>
    </row>
    <row r="2549" ht="15.75" customHeight="1">
      <c r="A2549" s="36" t="str">
        <f t="shared" si="1"/>
        <v>Venezuela-The Americas2009</v>
      </c>
      <c r="B2549" s="36" t="s">
        <v>259</v>
      </c>
      <c r="C2549" s="37">
        <v>1.055E9</v>
      </c>
      <c r="D2549" s="36" t="s">
        <v>302</v>
      </c>
      <c r="E2549" s="31" t="s">
        <v>88</v>
      </c>
      <c r="F2549" s="37">
        <v>2.275E9</v>
      </c>
    </row>
    <row r="2550" ht="15.75" customHeight="1">
      <c r="A2550" s="36" t="str">
        <f t="shared" si="1"/>
        <v>Panama-The Americas2009</v>
      </c>
      <c r="B2550" s="36" t="s">
        <v>259</v>
      </c>
      <c r="C2550" s="37">
        <v>2.28E9</v>
      </c>
      <c r="D2550" s="36" t="s">
        <v>288</v>
      </c>
      <c r="E2550" s="31" t="s">
        <v>88</v>
      </c>
      <c r="F2550" s="37">
        <v>5.03E8</v>
      </c>
    </row>
    <row r="2551" ht="15.75" customHeight="1">
      <c r="A2551" s="36" t="str">
        <f t="shared" si="1"/>
        <v>Guyana-The Americas2009</v>
      </c>
      <c r="B2551" s="36" t="s">
        <v>259</v>
      </c>
      <c r="C2551" s="37">
        <v>3.5E7</v>
      </c>
      <c r="D2551" s="36" t="s">
        <v>282</v>
      </c>
      <c r="E2551" s="31" t="s">
        <v>88</v>
      </c>
      <c r="F2551" s="37">
        <v>5.2E7</v>
      </c>
    </row>
    <row r="2552" ht="15.75" customHeight="1">
      <c r="A2552" s="36" t="str">
        <f t="shared" si="1"/>
        <v>Dominican Republic-The Americas2009</v>
      </c>
      <c r="B2552" s="36" t="s">
        <v>259</v>
      </c>
      <c r="C2552" s="37">
        <v>4.049E9</v>
      </c>
      <c r="D2552" s="36" t="s">
        <v>276</v>
      </c>
      <c r="E2552" s="31" t="s">
        <v>88</v>
      </c>
      <c r="F2552" s="37">
        <v>5.23E8</v>
      </c>
    </row>
    <row r="2553" ht="15.75" customHeight="1">
      <c r="A2553" s="36" t="str">
        <f t="shared" si="1"/>
        <v>Ecuador-The Americas2009</v>
      </c>
      <c r="B2553" s="36" t="s">
        <v>259</v>
      </c>
      <c r="C2553" s="37">
        <v>6.74E8</v>
      </c>
      <c r="D2553" s="36" t="s">
        <v>277</v>
      </c>
      <c r="E2553" s="31" t="s">
        <v>88</v>
      </c>
      <c r="F2553" s="37">
        <v>8.06E8</v>
      </c>
    </row>
    <row r="2554" ht="15.75" customHeight="1">
      <c r="A2554" s="36" t="str">
        <f t="shared" si="1"/>
        <v>Nicaragua-The Americas2009</v>
      </c>
      <c r="B2554" s="36" t="s">
        <v>259</v>
      </c>
      <c r="C2554" s="37">
        <v>3.34E8</v>
      </c>
      <c r="D2554" s="36" t="s">
        <v>287</v>
      </c>
      <c r="E2554" s="31" t="s">
        <v>88</v>
      </c>
      <c r="F2554" s="37">
        <v>3.0E8</v>
      </c>
    </row>
    <row r="2555" ht="15.75" customHeight="1">
      <c r="A2555" s="36" t="str">
        <f t="shared" si="1"/>
        <v>Paraguay-The Americas2009</v>
      </c>
      <c r="B2555" s="36" t="s">
        <v>259</v>
      </c>
      <c r="C2555" s="37">
        <v>2.25E8</v>
      </c>
      <c r="D2555" s="36" t="s">
        <v>289</v>
      </c>
      <c r="E2555" s="31" t="s">
        <v>88</v>
      </c>
      <c r="F2555" s="37">
        <v>2.29E8</v>
      </c>
    </row>
    <row r="2556" ht="15.75" customHeight="1">
      <c r="A2556" s="36" t="str">
        <f t="shared" si="1"/>
        <v>Belize-The Americas2009</v>
      </c>
      <c r="B2556" s="36" t="s">
        <v>259</v>
      </c>
      <c r="C2556" s="37">
        <v>2.56E8</v>
      </c>
      <c r="D2556" s="36" t="s">
        <v>264</v>
      </c>
      <c r="E2556" s="31" t="s">
        <v>88</v>
      </c>
      <c r="F2556" s="37">
        <v>4.3E7</v>
      </c>
    </row>
    <row r="2557" ht="15.75" customHeight="1">
      <c r="A2557" s="36" t="str">
        <f t="shared" si="1"/>
        <v>Haiti-The Americas2009</v>
      </c>
      <c r="B2557" s="36" t="s">
        <v>259</v>
      </c>
      <c r="C2557" s="37">
        <v>3.12E8</v>
      </c>
      <c r="D2557" s="36" t="s">
        <v>283</v>
      </c>
      <c r="E2557" s="31" t="s">
        <v>88</v>
      </c>
      <c r="F2557" s="37">
        <v>4.33E8</v>
      </c>
    </row>
    <row r="2558" ht="15.75" customHeight="1">
      <c r="A2558" s="36" t="str">
        <f t="shared" si="1"/>
        <v>Bolivia-The Americas2009</v>
      </c>
      <c r="B2558" s="36" t="s">
        <v>259</v>
      </c>
      <c r="C2558" s="37">
        <v>3.06E8</v>
      </c>
      <c r="D2558" s="36" t="s">
        <v>266</v>
      </c>
      <c r="E2558" s="31" t="s">
        <v>88</v>
      </c>
      <c r="F2558" s="37">
        <v>3.88E8</v>
      </c>
    </row>
    <row r="2559" ht="15.75" customHeight="1">
      <c r="A2559" s="36" t="str">
        <f t="shared" si="1"/>
        <v>Honduras-The Americas2009</v>
      </c>
      <c r="B2559" s="36" t="s">
        <v>259</v>
      </c>
      <c r="C2559" s="37">
        <v>6.16E8</v>
      </c>
      <c r="D2559" s="36" t="s">
        <v>284</v>
      </c>
      <c r="E2559" s="31" t="s">
        <v>88</v>
      </c>
      <c r="F2559" s="37">
        <v>3.61E8</v>
      </c>
    </row>
    <row r="2560" ht="15.75" customHeight="1">
      <c r="A2560" s="36" t="str">
        <f t="shared" si="1"/>
        <v>Guatemala-The Americas2009</v>
      </c>
      <c r="B2560" s="36" t="s">
        <v>259</v>
      </c>
      <c r="C2560" s="37">
        <v>1.179E9</v>
      </c>
      <c r="D2560" s="36" t="s">
        <v>281</v>
      </c>
      <c r="E2560" s="31" t="s">
        <v>88</v>
      </c>
      <c r="F2560" s="37">
        <v>8.62E8</v>
      </c>
    </row>
    <row r="2561" ht="15.75" customHeight="1">
      <c r="A2561" s="36" t="str">
        <f t="shared" si="1"/>
        <v>Sint Maarten (Dutch part)-The Americas2010</v>
      </c>
      <c r="B2561" s="36" t="s">
        <v>259</v>
      </c>
      <c r="C2561" s="37">
        <v>6.81E8</v>
      </c>
      <c r="D2561" s="36" t="s">
        <v>292</v>
      </c>
      <c r="E2561" s="31" t="s">
        <v>89</v>
      </c>
      <c r="F2561" s="37">
        <v>1.05E8</v>
      </c>
    </row>
    <row r="2562" ht="15.75" customHeight="1">
      <c r="A2562" s="36" t="str">
        <f t="shared" si="1"/>
        <v>Turks and Caicos Islands-The Americas2010</v>
      </c>
      <c r="B2562" s="36" t="s">
        <v>259</v>
      </c>
      <c r="C2562" s="36"/>
      <c r="D2562" s="36" t="s">
        <v>299</v>
      </c>
      <c r="E2562" s="31" t="s">
        <v>89</v>
      </c>
      <c r="F2562" s="36"/>
    </row>
    <row r="2563" ht="15.75" customHeight="1">
      <c r="A2563" s="36" t="str">
        <f t="shared" si="1"/>
        <v>St. Kitts and Nevis-The Americas2010</v>
      </c>
      <c r="B2563" s="36" t="s">
        <v>259</v>
      </c>
      <c r="C2563" s="37">
        <v>9.0E7</v>
      </c>
      <c r="D2563" s="36" t="s">
        <v>293</v>
      </c>
      <c r="E2563" s="31" t="s">
        <v>89</v>
      </c>
      <c r="F2563" s="37">
        <v>1.3E7</v>
      </c>
    </row>
    <row r="2564" ht="15.75" customHeight="1">
      <c r="A2564" s="36" t="str">
        <f t="shared" si="1"/>
        <v>Cuba-The Americas2010</v>
      </c>
      <c r="B2564" s="36" t="s">
        <v>259</v>
      </c>
      <c r="C2564" s="37">
        <v>2.218E9</v>
      </c>
      <c r="D2564" s="36" t="s">
        <v>273</v>
      </c>
      <c r="E2564" s="31" t="s">
        <v>89</v>
      </c>
      <c r="F2564" s="36"/>
    </row>
    <row r="2565" ht="15.75" customHeight="1">
      <c r="A2565" s="36" t="str">
        <f t="shared" si="1"/>
        <v>Aruba-The Americas2010</v>
      </c>
      <c r="B2565" s="36" t="s">
        <v>259</v>
      </c>
      <c r="C2565" s="37">
        <v>1.256E9</v>
      </c>
      <c r="D2565" s="36" t="s">
        <v>261</v>
      </c>
      <c r="E2565" s="31" t="s">
        <v>89</v>
      </c>
      <c r="F2565" s="37">
        <v>2.64E8</v>
      </c>
    </row>
    <row r="2566" ht="15.75" customHeight="1">
      <c r="A2566" s="36" t="str">
        <f t="shared" si="1"/>
        <v>Puerto Rico-The Americas2010</v>
      </c>
      <c r="B2566" s="36" t="s">
        <v>259</v>
      </c>
      <c r="C2566" s="37">
        <v>3.211E9</v>
      </c>
      <c r="D2566" s="36" t="s">
        <v>291</v>
      </c>
      <c r="E2566" s="31" t="s">
        <v>89</v>
      </c>
      <c r="F2566" s="37">
        <v>1.18E9</v>
      </c>
    </row>
    <row r="2567" ht="15.75" customHeight="1">
      <c r="A2567" s="36" t="str">
        <f t="shared" si="1"/>
        <v>Canada-The Americas2010</v>
      </c>
      <c r="B2567" s="36" t="s">
        <v>259</v>
      </c>
      <c r="C2567" s="37">
        <v>1.8438E10</v>
      </c>
      <c r="D2567" s="36" t="s">
        <v>268</v>
      </c>
      <c r="E2567" s="31" t="s">
        <v>89</v>
      </c>
      <c r="F2567" s="37">
        <v>3.6975E10</v>
      </c>
    </row>
    <row r="2568" ht="15.75" customHeight="1">
      <c r="A2568" s="36" t="str">
        <f t="shared" si="1"/>
        <v>Bermuda-The Americas2010</v>
      </c>
      <c r="B2568" s="36" t="s">
        <v>259</v>
      </c>
      <c r="C2568" s="37">
        <v>4.42E8</v>
      </c>
      <c r="D2568" s="36" t="s">
        <v>265</v>
      </c>
      <c r="E2568" s="31" t="s">
        <v>89</v>
      </c>
      <c r="F2568" s="37">
        <v>4.17E8</v>
      </c>
    </row>
    <row r="2569" ht="15.75" customHeight="1">
      <c r="A2569" s="36" t="str">
        <f t="shared" si="1"/>
        <v>Dominica-The Americas2010</v>
      </c>
      <c r="B2569" s="36" t="s">
        <v>259</v>
      </c>
      <c r="C2569" s="37">
        <v>9.5E7</v>
      </c>
      <c r="D2569" s="36" t="s">
        <v>275</v>
      </c>
      <c r="E2569" s="31" t="s">
        <v>89</v>
      </c>
      <c r="F2569" s="37">
        <v>1.3E7</v>
      </c>
    </row>
    <row r="2570" ht="15.75" customHeight="1">
      <c r="A2570" s="36" t="str">
        <f t="shared" si="1"/>
        <v>Barbados-The Americas2010</v>
      </c>
      <c r="B2570" s="36" t="s">
        <v>259</v>
      </c>
      <c r="C2570" s="37">
        <v>1.074E9</v>
      </c>
      <c r="D2570" s="36" t="s">
        <v>263</v>
      </c>
      <c r="E2570" s="31" t="s">
        <v>89</v>
      </c>
      <c r="F2570" s="37">
        <v>3.51E8</v>
      </c>
    </row>
    <row r="2571" ht="15.75" customHeight="1">
      <c r="A2571" s="36" t="str">
        <f t="shared" si="1"/>
        <v>United States-The Americas2010</v>
      </c>
      <c r="B2571" s="36" t="s">
        <v>259</v>
      </c>
      <c r="C2571" s="39">
        <v>1.65E11</v>
      </c>
      <c r="D2571" s="36" t="s">
        <v>300</v>
      </c>
      <c r="E2571" s="31" t="s">
        <v>89</v>
      </c>
      <c r="F2571" s="36"/>
    </row>
    <row r="2572" ht="15.75" customHeight="1">
      <c r="A2572" s="36" t="str">
        <f t="shared" si="1"/>
        <v>Curacao-The Americas2010</v>
      </c>
      <c r="B2572" s="36" t="s">
        <v>259</v>
      </c>
      <c r="C2572" s="37">
        <v>4.38E8</v>
      </c>
      <c r="D2572" s="36" t="s">
        <v>274</v>
      </c>
      <c r="E2572" s="31" t="s">
        <v>89</v>
      </c>
      <c r="F2572" s="37">
        <v>2.82E8</v>
      </c>
    </row>
    <row r="2573" ht="15.75" customHeight="1">
      <c r="A2573" s="36" t="str">
        <f t="shared" si="1"/>
        <v>Chile-The Americas2010</v>
      </c>
      <c r="B2573" s="36" t="s">
        <v>259</v>
      </c>
      <c r="C2573" s="37">
        <v>2.422E9</v>
      </c>
      <c r="D2573" s="36" t="s">
        <v>270</v>
      </c>
      <c r="E2573" s="31" t="s">
        <v>89</v>
      </c>
      <c r="F2573" s="37">
        <v>1.808E9</v>
      </c>
    </row>
    <row r="2574" ht="15.75" customHeight="1">
      <c r="A2574" s="36" t="str">
        <f t="shared" si="1"/>
        <v>Cayman Islands-The Americas2010</v>
      </c>
      <c r="B2574" s="36" t="s">
        <v>259</v>
      </c>
      <c r="C2574" s="37">
        <v>4.65E8</v>
      </c>
      <c r="D2574" s="36" t="s">
        <v>269</v>
      </c>
      <c r="E2574" s="31" t="s">
        <v>89</v>
      </c>
      <c r="F2574" s="37">
        <v>1.29E8</v>
      </c>
    </row>
    <row r="2575" ht="15.75" customHeight="1">
      <c r="A2575" s="36" t="str">
        <f t="shared" si="1"/>
        <v>Trinidad and Tobago-The Americas2010</v>
      </c>
      <c r="B2575" s="36" t="s">
        <v>259</v>
      </c>
      <c r="C2575" s="37">
        <v>6.3E8</v>
      </c>
      <c r="D2575" s="36" t="s">
        <v>298</v>
      </c>
      <c r="E2575" s="31" t="s">
        <v>89</v>
      </c>
      <c r="F2575" s="37">
        <v>9.7E7</v>
      </c>
    </row>
    <row r="2576" ht="15.75" customHeight="1">
      <c r="A2576" s="36" t="str">
        <f t="shared" si="1"/>
        <v>Greenland-The Americas2010</v>
      </c>
      <c r="B2576" s="36" t="s">
        <v>259</v>
      </c>
      <c r="C2576" s="36"/>
      <c r="D2576" s="36" t="s">
        <v>279</v>
      </c>
      <c r="E2576" s="31" t="s">
        <v>89</v>
      </c>
      <c r="F2576" s="36"/>
    </row>
    <row r="2577" ht="15.75" customHeight="1">
      <c r="A2577" s="36" t="str">
        <f t="shared" si="1"/>
        <v>Jamaica-The Americas2010</v>
      </c>
      <c r="B2577" s="36" t="s">
        <v>259</v>
      </c>
      <c r="C2577" s="37">
        <v>2.095E9</v>
      </c>
      <c r="D2577" s="36" t="s">
        <v>285</v>
      </c>
      <c r="E2577" s="31" t="s">
        <v>89</v>
      </c>
      <c r="F2577" s="37">
        <v>2.35E8</v>
      </c>
    </row>
    <row r="2578" ht="15.75" customHeight="1">
      <c r="A2578" s="36" t="str">
        <f t="shared" si="1"/>
        <v>Uruguay-The Americas2010</v>
      </c>
      <c r="B2578" s="36" t="s">
        <v>259</v>
      </c>
      <c r="C2578" s="37">
        <v>1.669E9</v>
      </c>
      <c r="D2578" s="36" t="s">
        <v>301</v>
      </c>
      <c r="E2578" s="31" t="s">
        <v>89</v>
      </c>
      <c r="F2578" s="37">
        <v>5.49E8</v>
      </c>
    </row>
    <row r="2579" ht="15.75" customHeight="1">
      <c r="A2579" s="36" t="str">
        <f t="shared" si="1"/>
        <v>Brazil-The Americas2010</v>
      </c>
      <c r="B2579" s="36" t="s">
        <v>259</v>
      </c>
      <c r="C2579" s="37">
        <v>6.18E9</v>
      </c>
      <c r="D2579" s="36" t="s">
        <v>267</v>
      </c>
      <c r="E2579" s="31" t="s">
        <v>89</v>
      </c>
      <c r="F2579" s="37">
        <v>1.934E10</v>
      </c>
    </row>
    <row r="2580" ht="15.75" customHeight="1">
      <c r="A2580" s="36" t="str">
        <f t="shared" si="1"/>
        <v>St. Lucia-The Americas2010</v>
      </c>
      <c r="B2580" s="36" t="s">
        <v>259</v>
      </c>
      <c r="C2580" s="37">
        <v>3.09E8</v>
      </c>
      <c r="D2580" s="36" t="s">
        <v>294</v>
      </c>
      <c r="E2580" s="31" t="s">
        <v>89</v>
      </c>
      <c r="F2580" s="37">
        <v>4.8E7</v>
      </c>
    </row>
    <row r="2581" ht="15.75" customHeight="1">
      <c r="A2581" s="36" t="str">
        <f t="shared" si="1"/>
        <v>Bahamas, The-The Americas2010</v>
      </c>
      <c r="B2581" s="36" t="s">
        <v>259</v>
      </c>
      <c r="C2581" s="37">
        <v>2.159E9</v>
      </c>
      <c r="D2581" s="36" t="s">
        <v>262</v>
      </c>
      <c r="E2581" s="31" t="s">
        <v>89</v>
      </c>
      <c r="F2581" s="37">
        <v>3.69E8</v>
      </c>
    </row>
    <row r="2582" ht="15.75" customHeight="1">
      <c r="A2582" s="36" t="str">
        <f t="shared" si="1"/>
        <v>Costa Rica-The Americas2010</v>
      </c>
      <c r="B2582" s="36" t="s">
        <v>259</v>
      </c>
      <c r="C2582" s="37">
        <v>2.179E9</v>
      </c>
      <c r="D2582" s="36" t="s">
        <v>272</v>
      </c>
      <c r="E2582" s="31" t="s">
        <v>89</v>
      </c>
      <c r="F2582" s="37">
        <v>5.33E8</v>
      </c>
    </row>
    <row r="2583" ht="15.75" customHeight="1">
      <c r="A2583" s="36" t="str">
        <f t="shared" si="1"/>
        <v>St. Vincent and the Grenadines-The Americas2010</v>
      </c>
      <c r="B2583" s="36" t="s">
        <v>259</v>
      </c>
      <c r="C2583" s="37">
        <v>8.6E7</v>
      </c>
      <c r="D2583" s="36" t="s">
        <v>296</v>
      </c>
      <c r="E2583" s="31" t="s">
        <v>89</v>
      </c>
      <c r="F2583" s="37">
        <v>1.5E7</v>
      </c>
    </row>
    <row r="2584" ht="15.75" customHeight="1">
      <c r="A2584" s="36" t="str">
        <f t="shared" si="1"/>
        <v>Argentina-The Americas2010</v>
      </c>
      <c r="B2584" s="36" t="s">
        <v>259</v>
      </c>
      <c r="C2584" s="37">
        <v>5.629E9</v>
      </c>
      <c r="D2584" s="36" t="s">
        <v>260</v>
      </c>
      <c r="E2584" s="31" t="s">
        <v>89</v>
      </c>
      <c r="F2584" s="37">
        <v>6.375E9</v>
      </c>
    </row>
    <row r="2585" ht="15.75" customHeight="1">
      <c r="A2585" s="36" t="str">
        <f t="shared" si="1"/>
        <v>Antigua and Barbuda-The Americas2010</v>
      </c>
      <c r="B2585" s="36" t="s">
        <v>259</v>
      </c>
      <c r="C2585" s="37">
        <v>2.98E8</v>
      </c>
      <c r="D2585" s="36" t="s">
        <v>258</v>
      </c>
      <c r="E2585" s="31" t="s">
        <v>89</v>
      </c>
      <c r="F2585" s="37">
        <v>5.2E7</v>
      </c>
    </row>
    <row r="2586" ht="15.75" customHeight="1">
      <c r="A2586" s="36" t="str">
        <f t="shared" si="1"/>
        <v>St. Martin (French part)-The Americas2010</v>
      </c>
      <c r="B2586" s="36" t="s">
        <v>259</v>
      </c>
      <c r="C2586" s="36"/>
      <c r="D2586" s="36" t="s">
        <v>295</v>
      </c>
      <c r="E2586" s="31" t="s">
        <v>89</v>
      </c>
      <c r="F2586" s="36"/>
    </row>
    <row r="2587" ht="15.75" customHeight="1">
      <c r="A2587" s="36" t="str">
        <f t="shared" si="1"/>
        <v>Suriname-The Americas2010</v>
      </c>
      <c r="B2587" s="36" t="s">
        <v>259</v>
      </c>
      <c r="C2587" s="37">
        <v>6.9E7</v>
      </c>
      <c r="D2587" s="36" t="s">
        <v>297</v>
      </c>
      <c r="E2587" s="31" t="s">
        <v>89</v>
      </c>
      <c r="F2587" s="37">
        <v>4.1E7</v>
      </c>
    </row>
    <row r="2588" ht="15.75" customHeight="1">
      <c r="A2588" s="36" t="str">
        <f t="shared" si="1"/>
        <v>Grenada-The Americas2010</v>
      </c>
      <c r="B2588" s="36" t="s">
        <v>259</v>
      </c>
      <c r="C2588" s="37">
        <v>1.12E8</v>
      </c>
      <c r="D2588" s="36" t="s">
        <v>280</v>
      </c>
      <c r="E2588" s="31" t="s">
        <v>89</v>
      </c>
      <c r="F2588" s="37">
        <v>1.0E7</v>
      </c>
    </row>
    <row r="2589" ht="15.75" customHeight="1">
      <c r="A2589" s="36" t="str">
        <f t="shared" si="1"/>
        <v>El Salvador-The Americas2010</v>
      </c>
      <c r="B2589" s="36" t="s">
        <v>259</v>
      </c>
      <c r="C2589" s="37">
        <v>6.46E8</v>
      </c>
      <c r="D2589" s="36" t="s">
        <v>278</v>
      </c>
      <c r="E2589" s="31" t="s">
        <v>89</v>
      </c>
      <c r="F2589" s="37">
        <v>2.8E8</v>
      </c>
    </row>
    <row r="2590" ht="15.75" customHeight="1">
      <c r="A2590" s="36" t="str">
        <f t="shared" si="1"/>
        <v>Colombia-The Americas2010</v>
      </c>
      <c r="B2590" s="36" t="s">
        <v>259</v>
      </c>
      <c r="C2590" s="37">
        <v>2.727E9</v>
      </c>
      <c r="D2590" s="36" t="s">
        <v>271</v>
      </c>
      <c r="E2590" s="31" t="s">
        <v>89</v>
      </c>
      <c r="F2590" s="37">
        <v>2.373E9</v>
      </c>
    </row>
    <row r="2591" ht="15.75" customHeight="1">
      <c r="A2591" s="36" t="str">
        <f t="shared" si="1"/>
        <v>Mexico-The Americas2010</v>
      </c>
      <c r="B2591" s="36" t="s">
        <v>259</v>
      </c>
      <c r="C2591" s="37">
        <v>1.2628E10</v>
      </c>
      <c r="D2591" s="36" t="s">
        <v>286</v>
      </c>
      <c r="E2591" s="31" t="s">
        <v>89</v>
      </c>
      <c r="F2591" s="37">
        <v>9.001E9</v>
      </c>
    </row>
    <row r="2592" ht="15.75" customHeight="1">
      <c r="A2592" s="36" t="str">
        <f t="shared" si="1"/>
        <v>Panama-The Americas2010</v>
      </c>
      <c r="B2592" s="36" t="s">
        <v>259</v>
      </c>
      <c r="C2592" s="37">
        <v>2.552E9</v>
      </c>
      <c r="D2592" s="36" t="s">
        <v>288</v>
      </c>
      <c r="E2592" s="31" t="s">
        <v>89</v>
      </c>
      <c r="F2592" s="37">
        <v>5.75E8</v>
      </c>
    </row>
    <row r="2593" ht="15.75" customHeight="1">
      <c r="A2593" s="36" t="str">
        <f t="shared" si="1"/>
        <v>Peru-The Americas2010</v>
      </c>
      <c r="B2593" s="36" t="s">
        <v>259</v>
      </c>
      <c r="C2593" s="37">
        <v>2.475E9</v>
      </c>
      <c r="D2593" s="36" t="s">
        <v>290</v>
      </c>
      <c r="E2593" s="31" t="s">
        <v>89</v>
      </c>
      <c r="F2593" s="37">
        <v>1.64E9</v>
      </c>
    </row>
    <row r="2594" ht="15.75" customHeight="1">
      <c r="A2594" s="36" t="str">
        <f t="shared" si="1"/>
        <v>Venezuela-The Americas2010</v>
      </c>
      <c r="B2594" s="36" t="s">
        <v>259</v>
      </c>
      <c r="C2594" s="37">
        <v>7.94E8</v>
      </c>
      <c r="D2594" s="36" t="s">
        <v>302</v>
      </c>
      <c r="E2594" s="31" t="s">
        <v>89</v>
      </c>
      <c r="F2594" s="37">
        <v>2.238E9</v>
      </c>
    </row>
    <row r="2595" ht="15.75" customHeight="1">
      <c r="A2595" s="36" t="str">
        <f t="shared" si="1"/>
        <v>Guyana-The Americas2010</v>
      </c>
      <c r="B2595" s="36" t="s">
        <v>259</v>
      </c>
      <c r="C2595" s="37">
        <v>8.0E7</v>
      </c>
      <c r="D2595" s="36" t="s">
        <v>282</v>
      </c>
      <c r="E2595" s="31" t="s">
        <v>89</v>
      </c>
      <c r="F2595" s="37">
        <v>7.3E7</v>
      </c>
    </row>
    <row r="2596" ht="15.75" customHeight="1">
      <c r="A2596" s="36" t="str">
        <f t="shared" si="1"/>
        <v>Dominican Republic-The Americas2010</v>
      </c>
      <c r="B2596" s="36" t="s">
        <v>259</v>
      </c>
      <c r="C2596" s="37">
        <v>4.209E9</v>
      </c>
      <c r="D2596" s="36" t="s">
        <v>276</v>
      </c>
      <c r="E2596" s="31" t="s">
        <v>89</v>
      </c>
      <c r="F2596" s="37">
        <v>5.54E8</v>
      </c>
    </row>
    <row r="2597" ht="15.75" customHeight="1">
      <c r="A2597" s="36" t="str">
        <f t="shared" si="1"/>
        <v>Ecuador-The Americas2010</v>
      </c>
      <c r="B2597" s="36" t="s">
        <v>259</v>
      </c>
      <c r="C2597" s="37">
        <v>7.86E8</v>
      </c>
      <c r="D2597" s="36" t="s">
        <v>277</v>
      </c>
      <c r="E2597" s="31" t="s">
        <v>89</v>
      </c>
      <c r="F2597" s="37">
        <v>8.63E8</v>
      </c>
    </row>
    <row r="2598" ht="15.75" customHeight="1">
      <c r="A2598" s="36" t="str">
        <f t="shared" si="1"/>
        <v>Paraguay-The Americas2010</v>
      </c>
      <c r="B2598" s="36" t="s">
        <v>259</v>
      </c>
      <c r="C2598" s="37">
        <v>2.43E8</v>
      </c>
      <c r="D2598" s="36" t="s">
        <v>289</v>
      </c>
      <c r="E2598" s="31" t="s">
        <v>89</v>
      </c>
      <c r="F2598" s="37">
        <v>2.69E8</v>
      </c>
    </row>
    <row r="2599" ht="15.75" customHeight="1">
      <c r="A2599" s="36" t="str">
        <f t="shared" si="1"/>
        <v>Belize-The Americas2010</v>
      </c>
      <c r="B2599" s="36" t="s">
        <v>259</v>
      </c>
      <c r="C2599" s="37">
        <v>2.64E8</v>
      </c>
      <c r="D2599" s="36" t="s">
        <v>264</v>
      </c>
      <c r="E2599" s="31" t="s">
        <v>89</v>
      </c>
      <c r="F2599" s="37">
        <v>3.9E7</v>
      </c>
    </row>
    <row r="2600" ht="15.75" customHeight="1">
      <c r="A2600" s="36" t="str">
        <f t="shared" si="1"/>
        <v>Nicaragua-The Americas2010</v>
      </c>
      <c r="B2600" s="36" t="s">
        <v>259</v>
      </c>
      <c r="C2600" s="37">
        <v>3.09E8</v>
      </c>
      <c r="D2600" s="36" t="s">
        <v>287</v>
      </c>
      <c r="E2600" s="31" t="s">
        <v>89</v>
      </c>
      <c r="F2600" s="37">
        <v>3.29E8</v>
      </c>
    </row>
    <row r="2601" ht="15.75" customHeight="1">
      <c r="A2601" s="36" t="str">
        <f t="shared" si="1"/>
        <v>Bolivia-The Americas2010</v>
      </c>
      <c r="B2601" s="36" t="s">
        <v>259</v>
      </c>
      <c r="C2601" s="37">
        <v>3.39E8</v>
      </c>
      <c r="D2601" s="36" t="s">
        <v>266</v>
      </c>
      <c r="E2601" s="31" t="s">
        <v>89</v>
      </c>
      <c r="F2601" s="37">
        <v>4.21E8</v>
      </c>
    </row>
    <row r="2602" ht="15.75" customHeight="1">
      <c r="A2602" s="36" t="str">
        <f t="shared" si="1"/>
        <v>Haiti-The Americas2010</v>
      </c>
      <c r="B2602" s="36" t="s">
        <v>259</v>
      </c>
      <c r="C2602" s="37">
        <v>1.69E8</v>
      </c>
      <c r="D2602" s="36" t="s">
        <v>283</v>
      </c>
      <c r="E2602" s="31" t="s">
        <v>89</v>
      </c>
      <c r="F2602" s="37">
        <v>4.31E8</v>
      </c>
    </row>
    <row r="2603" ht="15.75" customHeight="1">
      <c r="A2603" s="36" t="str">
        <f t="shared" si="1"/>
        <v>Honduras-The Americas2010</v>
      </c>
      <c r="B2603" s="36" t="s">
        <v>259</v>
      </c>
      <c r="C2603" s="37">
        <v>6.27E8</v>
      </c>
      <c r="D2603" s="36" t="s">
        <v>284</v>
      </c>
      <c r="E2603" s="31" t="s">
        <v>89</v>
      </c>
      <c r="F2603" s="37">
        <v>4.06E8</v>
      </c>
    </row>
    <row r="2604" ht="15.75" customHeight="1">
      <c r="A2604" s="36" t="str">
        <f t="shared" si="1"/>
        <v>Guatemala-The Americas2010</v>
      </c>
      <c r="B2604" s="36" t="s">
        <v>259</v>
      </c>
      <c r="C2604" s="37">
        <v>1.379E9</v>
      </c>
      <c r="D2604" s="36" t="s">
        <v>281</v>
      </c>
      <c r="E2604" s="31" t="s">
        <v>89</v>
      </c>
      <c r="F2604" s="37">
        <v>1.002E9</v>
      </c>
    </row>
    <row r="2605" ht="15.75" customHeight="1">
      <c r="A2605" s="36" t="str">
        <f t="shared" si="1"/>
        <v>Sint Maarten (Dutch part)-The Americas2011</v>
      </c>
      <c r="B2605" s="36" t="s">
        <v>259</v>
      </c>
      <c r="C2605" s="37">
        <v>7.29E8</v>
      </c>
      <c r="D2605" s="36" t="s">
        <v>292</v>
      </c>
      <c r="E2605" s="31" t="s">
        <v>90</v>
      </c>
      <c r="F2605" s="37">
        <v>1.12E8</v>
      </c>
    </row>
    <row r="2606" ht="15.75" customHeight="1">
      <c r="A2606" s="36" t="str">
        <f t="shared" si="1"/>
        <v>Turks and Caicos Islands-The Americas2011</v>
      </c>
      <c r="B2606" s="36" t="s">
        <v>259</v>
      </c>
      <c r="C2606" s="36"/>
      <c r="D2606" s="36" t="s">
        <v>299</v>
      </c>
      <c r="E2606" s="31" t="s">
        <v>90</v>
      </c>
      <c r="F2606" s="36"/>
    </row>
    <row r="2607" ht="15.75" customHeight="1">
      <c r="A2607" s="36" t="str">
        <f t="shared" si="1"/>
        <v>Dominica-The Americas2011</v>
      </c>
      <c r="B2607" s="36" t="s">
        <v>259</v>
      </c>
      <c r="C2607" s="37">
        <v>1.13E8</v>
      </c>
      <c r="D2607" s="36" t="s">
        <v>275</v>
      </c>
      <c r="E2607" s="31" t="s">
        <v>90</v>
      </c>
      <c r="F2607" s="37">
        <v>1.2E7</v>
      </c>
    </row>
    <row r="2608" ht="15.75" customHeight="1">
      <c r="A2608" s="36" t="str">
        <f t="shared" si="1"/>
        <v>St. Kitts and Nevis-The Americas2011</v>
      </c>
      <c r="B2608" s="36" t="s">
        <v>259</v>
      </c>
      <c r="C2608" s="37">
        <v>9.4E7</v>
      </c>
      <c r="D2608" s="36" t="s">
        <v>293</v>
      </c>
      <c r="E2608" s="31" t="s">
        <v>90</v>
      </c>
      <c r="F2608" s="37">
        <v>1.4E7</v>
      </c>
    </row>
    <row r="2609" ht="15.75" customHeight="1">
      <c r="A2609" s="36" t="str">
        <f t="shared" si="1"/>
        <v>Cuba-The Americas2011</v>
      </c>
      <c r="B2609" s="36" t="s">
        <v>259</v>
      </c>
      <c r="C2609" s="37">
        <v>2.503E9</v>
      </c>
      <c r="D2609" s="36" t="s">
        <v>273</v>
      </c>
      <c r="E2609" s="31" t="s">
        <v>90</v>
      </c>
      <c r="F2609" s="36"/>
    </row>
    <row r="2610" ht="15.75" customHeight="1">
      <c r="A2610" s="36" t="str">
        <f t="shared" si="1"/>
        <v>Aruba-The Americas2011</v>
      </c>
      <c r="B2610" s="36" t="s">
        <v>259</v>
      </c>
      <c r="C2610" s="37">
        <v>1.36E9</v>
      </c>
      <c r="D2610" s="36" t="s">
        <v>261</v>
      </c>
      <c r="E2610" s="31" t="s">
        <v>90</v>
      </c>
      <c r="F2610" s="37">
        <v>2.89E8</v>
      </c>
    </row>
    <row r="2611" ht="15.75" customHeight="1">
      <c r="A2611" s="36" t="str">
        <f t="shared" si="1"/>
        <v>Puerto Rico-The Americas2011</v>
      </c>
      <c r="B2611" s="36" t="s">
        <v>259</v>
      </c>
      <c r="C2611" s="37">
        <v>3.143E9</v>
      </c>
      <c r="D2611" s="36" t="s">
        <v>291</v>
      </c>
      <c r="E2611" s="31" t="s">
        <v>90</v>
      </c>
      <c r="F2611" s="37">
        <v>1.196E9</v>
      </c>
    </row>
    <row r="2612" ht="15.75" customHeight="1">
      <c r="A2612" s="36" t="str">
        <f t="shared" si="1"/>
        <v>Canada-The Americas2011</v>
      </c>
      <c r="B2612" s="36" t="s">
        <v>259</v>
      </c>
      <c r="C2612" s="37">
        <v>1.9989E10</v>
      </c>
      <c r="D2612" s="36" t="s">
        <v>268</v>
      </c>
      <c r="E2612" s="31" t="s">
        <v>90</v>
      </c>
      <c r="F2612" s="37">
        <v>4.1234E10</v>
      </c>
    </row>
    <row r="2613" ht="15.75" customHeight="1">
      <c r="A2613" s="36" t="str">
        <f t="shared" si="1"/>
        <v>Bermuda-The Americas2011</v>
      </c>
      <c r="B2613" s="36" t="s">
        <v>259</v>
      </c>
      <c r="C2613" s="37">
        <v>4.72E8</v>
      </c>
      <c r="D2613" s="36" t="s">
        <v>265</v>
      </c>
      <c r="E2613" s="31" t="s">
        <v>90</v>
      </c>
      <c r="F2613" s="37">
        <v>4.13E8</v>
      </c>
    </row>
    <row r="2614" ht="15.75" customHeight="1">
      <c r="A2614" s="36" t="str">
        <f t="shared" si="1"/>
        <v>Barbados-The Americas2011</v>
      </c>
      <c r="B2614" s="36" t="s">
        <v>259</v>
      </c>
      <c r="C2614" s="36"/>
      <c r="D2614" s="36" t="s">
        <v>263</v>
      </c>
      <c r="E2614" s="31" t="s">
        <v>90</v>
      </c>
      <c r="F2614" s="36"/>
    </row>
    <row r="2615" ht="15.75" customHeight="1">
      <c r="A2615" s="36" t="str">
        <f t="shared" si="1"/>
        <v>Curacao-The Americas2011</v>
      </c>
      <c r="B2615" s="36" t="s">
        <v>259</v>
      </c>
      <c r="C2615" s="37">
        <v>5.4E8</v>
      </c>
      <c r="D2615" s="36" t="s">
        <v>274</v>
      </c>
      <c r="E2615" s="31" t="s">
        <v>90</v>
      </c>
      <c r="F2615" s="37">
        <v>3.21E8</v>
      </c>
    </row>
    <row r="2616" ht="15.75" customHeight="1">
      <c r="A2616" s="36" t="str">
        <f t="shared" si="1"/>
        <v>United States-The Americas2011</v>
      </c>
      <c r="B2616" s="36" t="s">
        <v>259</v>
      </c>
      <c r="C2616" s="39">
        <v>1.85E11</v>
      </c>
      <c r="D2616" s="36" t="s">
        <v>300</v>
      </c>
      <c r="E2616" s="31" t="s">
        <v>90</v>
      </c>
      <c r="F2616" s="36"/>
    </row>
    <row r="2617" ht="15.75" customHeight="1">
      <c r="A2617" s="36" t="str">
        <f t="shared" si="1"/>
        <v>Greenland-The Americas2011</v>
      </c>
      <c r="B2617" s="36" t="s">
        <v>259</v>
      </c>
      <c r="C2617" s="36"/>
      <c r="D2617" s="36" t="s">
        <v>279</v>
      </c>
      <c r="E2617" s="31" t="s">
        <v>90</v>
      </c>
      <c r="F2617" s="36"/>
    </row>
    <row r="2618" ht="15.75" customHeight="1">
      <c r="A2618" s="36" t="str">
        <f t="shared" si="1"/>
        <v>Chile-The Americas2011</v>
      </c>
      <c r="B2618" s="36" t="s">
        <v>259</v>
      </c>
      <c r="C2618" s="37">
        <v>2.751E9</v>
      </c>
      <c r="D2618" s="36" t="s">
        <v>270</v>
      </c>
      <c r="E2618" s="31" t="s">
        <v>90</v>
      </c>
      <c r="F2618" s="37">
        <v>2.047E9</v>
      </c>
    </row>
    <row r="2619" ht="15.75" customHeight="1">
      <c r="A2619" s="36" t="str">
        <f t="shared" si="1"/>
        <v>Cayman Islands-The Americas2011</v>
      </c>
      <c r="B2619" s="36" t="s">
        <v>259</v>
      </c>
      <c r="C2619" s="37">
        <v>4.72E8</v>
      </c>
      <c r="D2619" s="36" t="s">
        <v>269</v>
      </c>
      <c r="E2619" s="31" t="s">
        <v>90</v>
      </c>
      <c r="F2619" s="37">
        <v>1.45E8</v>
      </c>
    </row>
    <row r="2620" ht="15.75" customHeight="1">
      <c r="A2620" s="36" t="str">
        <f t="shared" si="1"/>
        <v>Trinidad and Tobago-The Americas2011</v>
      </c>
      <c r="B2620" s="36" t="s">
        <v>259</v>
      </c>
      <c r="C2620" s="37">
        <v>6.5E8</v>
      </c>
      <c r="D2620" s="36" t="s">
        <v>298</v>
      </c>
      <c r="E2620" s="31" t="s">
        <v>90</v>
      </c>
      <c r="F2620" s="37">
        <v>1.92E8</v>
      </c>
    </row>
    <row r="2621" ht="15.75" customHeight="1">
      <c r="A2621" s="36" t="str">
        <f t="shared" si="1"/>
        <v>Brazil-The Americas2011</v>
      </c>
      <c r="B2621" s="36" t="s">
        <v>259</v>
      </c>
      <c r="C2621" s="37">
        <v>6.83E9</v>
      </c>
      <c r="D2621" s="36" t="s">
        <v>267</v>
      </c>
      <c r="E2621" s="31" t="s">
        <v>90</v>
      </c>
      <c r="F2621" s="37">
        <v>2.507E10</v>
      </c>
    </row>
    <row r="2622" ht="15.75" customHeight="1">
      <c r="A2622" s="36" t="str">
        <f t="shared" si="1"/>
        <v>Jamaica-The Americas2011</v>
      </c>
      <c r="B2622" s="36" t="s">
        <v>259</v>
      </c>
      <c r="C2622" s="37">
        <v>2.055E9</v>
      </c>
      <c r="D2622" s="36" t="s">
        <v>285</v>
      </c>
      <c r="E2622" s="31" t="s">
        <v>90</v>
      </c>
      <c r="F2622" s="37">
        <v>2.13E8</v>
      </c>
    </row>
    <row r="2623" ht="15.75" customHeight="1">
      <c r="A2623" s="36" t="str">
        <f t="shared" si="1"/>
        <v>Bahamas, The-The Americas2011</v>
      </c>
      <c r="B2623" s="36" t="s">
        <v>259</v>
      </c>
      <c r="C2623" s="37">
        <v>2.223E9</v>
      </c>
      <c r="D2623" s="36" t="s">
        <v>262</v>
      </c>
      <c r="E2623" s="31" t="s">
        <v>90</v>
      </c>
      <c r="F2623" s="37">
        <v>3.47E8</v>
      </c>
    </row>
    <row r="2624" ht="15.75" customHeight="1">
      <c r="A2624" s="36" t="str">
        <f t="shared" si="1"/>
        <v>Uruguay-The Americas2011</v>
      </c>
      <c r="B2624" s="36" t="s">
        <v>259</v>
      </c>
      <c r="C2624" s="37">
        <v>2.401E9</v>
      </c>
      <c r="D2624" s="36" t="s">
        <v>301</v>
      </c>
      <c r="E2624" s="31" t="s">
        <v>90</v>
      </c>
      <c r="F2624" s="37">
        <v>7.97E8</v>
      </c>
    </row>
    <row r="2625" ht="15.75" customHeight="1">
      <c r="A2625" s="36" t="str">
        <f t="shared" si="1"/>
        <v>St. Lucia-The Americas2011</v>
      </c>
      <c r="B2625" s="36" t="s">
        <v>259</v>
      </c>
      <c r="C2625" s="37">
        <v>3.21E8</v>
      </c>
      <c r="D2625" s="36" t="s">
        <v>294</v>
      </c>
      <c r="E2625" s="31" t="s">
        <v>90</v>
      </c>
      <c r="F2625" s="37">
        <v>4.8E7</v>
      </c>
    </row>
    <row r="2626" ht="15.75" customHeight="1">
      <c r="A2626" s="36" t="str">
        <f t="shared" si="1"/>
        <v>Costa Rica-The Americas2011</v>
      </c>
      <c r="B2626" s="36" t="s">
        <v>259</v>
      </c>
      <c r="C2626" s="37">
        <v>2.375E9</v>
      </c>
      <c r="D2626" s="36" t="s">
        <v>272</v>
      </c>
      <c r="E2626" s="31" t="s">
        <v>90</v>
      </c>
      <c r="F2626" s="37">
        <v>5.22E8</v>
      </c>
    </row>
    <row r="2627" ht="15.75" customHeight="1">
      <c r="A2627" s="36" t="str">
        <f t="shared" si="1"/>
        <v>St. Vincent and the Grenadines-The Americas2011</v>
      </c>
      <c r="B2627" s="36" t="s">
        <v>259</v>
      </c>
      <c r="C2627" s="37">
        <v>9.2E7</v>
      </c>
      <c r="D2627" s="36" t="s">
        <v>296</v>
      </c>
      <c r="E2627" s="31" t="s">
        <v>90</v>
      </c>
      <c r="F2627" s="37">
        <v>1.3E7</v>
      </c>
    </row>
    <row r="2628" ht="15.75" customHeight="1">
      <c r="A2628" s="36" t="str">
        <f t="shared" si="1"/>
        <v>Argentina-The Americas2011</v>
      </c>
      <c r="B2628" s="36" t="s">
        <v>259</v>
      </c>
      <c r="C2628" s="37">
        <v>6.06E9</v>
      </c>
      <c r="D2628" s="36" t="s">
        <v>260</v>
      </c>
      <c r="E2628" s="31" t="s">
        <v>90</v>
      </c>
      <c r="F2628" s="37">
        <v>7.477E9</v>
      </c>
    </row>
    <row r="2629" ht="15.75" customHeight="1">
      <c r="A2629" s="36" t="str">
        <f t="shared" si="1"/>
        <v>Antigua and Barbuda-The Americas2011</v>
      </c>
      <c r="B2629" s="36" t="s">
        <v>259</v>
      </c>
      <c r="C2629" s="37">
        <v>3.12E8</v>
      </c>
      <c r="D2629" s="36" t="s">
        <v>258</v>
      </c>
      <c r="E2629" s="31" t="s">
        <v>90</v>
      </c>
      <c r="F2629" s="37">
        <v>5.0E7</v>
      </c>
    </row>
    <row r="2630" ht="15.75" customHeight="1">
      <c r="A2630" s="36" t="str">
        <f t="shared" si="1"/>
        <v>St. Martin (French part)-The Americas2011</v>
      </c>
      <c r="B2630" s="36" t="s">
        <v>259</v>
      </c>
      <c r="C2630" s="36"/>
      <c r="D2630" s="36" t="s">
        <v>295</v>
      </c>
      <c r="E2630" s="31" t="s">
        <v>90</v>
      </c>
      <c r="F2630" s="36"/>
    </row>
    <row r="2631" ht="15.75" customHeight="1">
      <c r="A2631" s="36" t="str">
        <f t="shared" si="1"/>
        <v>Suriname-The Americas2011</v>
      </c>
      <c r="B2631" s="36" t="s">
        <v>259</v>
      </c>
      <c r="C2631" s="37">
        <v>6.9E7</v>
      </c>
      <c r="D2631" s="36" t="s">
        <v>297</v>
      </c>
      <c r="E2631" s="31" t="s">
        <v>90</v>
      </c>
      <c r="F2631" s="37">
        <v>4.9E7</v>
      </c>
    </row>
    <row r="2632" ht="15.75" customHeight="1">
      <c r="A2632" s="36" t="str">
        <f t="shared" si="1"/>
        <v>Grenada-The Americas2011</v>
      </c>
      <c r="B2632" s="36" t="s">
        <v>259</v>
      </c>
      <c r="C2632" s="37">
        <v>1.17E8</v>
      </c>
      <c r="D2632" s="36" t="s">
        <v>280</v>
      </c>
      <c r="E2632" s="31" t="s">
        <v>90</v>
      </c>
      <c r="F2632" s="37">
        <v>1.0E7</v>
      </c>
    </row>
    <row r="2633" ht="15.75" customHeight="1">
      <c r="A2633" s="36" t="str">
        <f t="shared" si="1"/>
        <v>Colombia-The Americas2011</v>
      </c>
      <c r="B2633" s="36" t="s">
        <v>259</v>
      </c>
      <c r="C2633" s="37">
        <v>2.992E9</v>
      </c>
      <c r="D2633" s="36" t="s">
        <v>271</v>
      </c>
      <c r="E2633" s="31" t="s">
        <v>90</v>
      </c>
      <c r="F2633" s="37">
        <v>2.842E9</v>
      </c>
    </row>
    <row r="2634" ht="15.75" customHeight="1">
      <c r="A2634" s="36" t="str">
        <f t="shared" si="1"/>
        <v>Mexico-The Americas2011</v>
      </c>
      <c r="B2634" s="36" t="s">
        <v>259</v>
      </c>
      <c r="C2634" s="37">
        <v>1.2458E10</v>
      </c>
      <c r="D2634" s="36" t="s">
        <v>286</v>
      </c>
      <c r="E2634" s="31" t="s">
        <v>90</v>
      </c>
      <c r="F2634" s="37">
        <v>9.704E9</v>
      </c>
    </row>
    <row r="2635" ht="15.75" customHeight="1">
      <c r="A2635" s="36" t="str">
        <f t="shared" si="1"/>
        <v>El Salvador-The Americas2011</v>
      </c>
      <c r="B2635" s="36" t="s">
        <v>259</v>
      </c>
      <c r="C2635" s="37">
        <v>7.29E8</v>
      </c>
      <c r="D2635" s="36" t="s">
        <v>278</v>
      </c>
      <c r="E2635" s="31" t="s">
        <v>90</v>
      </c>
      <c r="F2635" s="37">
        <v>2.44E8</v>
      </c>
    </row>
    <row r="2636" ht="15.75" customHeight="1">
      <c r="A2636" s="36" t="str">
        <f t="shared" si="1"/>
        <v>Venezuela-The Americas2011</v>
      </c>
      <c r="B2636" s="36" t="s">
        <v>259</v>
      </c>
      <c r="C2636" s="37">
        <v>8.05E8</v>
      </c>
      <c r="D2636" s="36" t="s">
        <v>302</v>
      </c>
      <c r="E2636" s="31" t="s">
        <v>90</v>
      </c>
      <c r="F2636" s="37">
        <v>2.922E9</v>
      </c>
    </row>
    <row r="2637" ht="15.75" customHeight="1">
      <c r="A2637" s="36" t="str">
        <f t="shared" si="1"/>
        <v>Peru-The Americas2011</v>
      </c>
      <c r="B2637" s="36" t="s">
        <v>259</v>
      </c>
      <c r="C2637" s="37">
        <v>2.912E9</v>
      </c>
      <c r="D2637" s="36" t="s">
        <v>290</v>
      </c>
      <c r="E2637" s="31" t="s">
        <v>90</v>
      </c>
      <c r="F2637" s="37">
        <v>1.764E9</v>
      </c>
    </row>
    <row r="2638" ht="15.75" customHeight="1">
      <c r="A2638" s="36" t="str">
        <f t="shared" si="1"/>
        <v>Panama-The Americas2011</v>
      </c>
      <c r="B2638" s="36" t="s">
        <v>259</v>
      </c>
      <c r="C2638" s="37">
        <v>2.925E9</v>
      </c>
      <c r="D2638" s="36" t="s">
        <v>288</v>
      </c>
      <c r="E2638" s="31" t="s">
        <v>90</v>
      </c>
      <c r="F2638" s="37">
        <v>6.65E8</v>
      </c>
    </row>
    <row r="2639" ht="15.75" customHeight="1">
      <c r="A2639" s="36" t="str">
        <f t="shared" si="1"/>
        <v>Guyana-The Americas2011</v>
      </c>
      <c r="B2639" s="36" t="s">
        <v>259</v>
      </c>
      <c r="C2639" s="37">
        <v>9.5E7</v>
      </c>
      <c r="D2639" s="36" t="s">
        <v>282</v>
      </c>
      <c r="E2639" s="31" t="s">
        <v>90</v>
      </c>
      <c r="F2639" s="37">
        <v>7.9E7</v>
      </c>
    </row>
    <row r="2640" ht="15.75" customHeight="1">
      <c r="A2640" s="36" t="str">
        <f t="shared" si="1"/>
        <v>Ecuador-The Americas2011</v>
      </c>
      <c r="B2640" s="36" t="s">
        <v>259</v>
      </c>
      <c r="C2640" s="37">
        <v>8.49E8</v>
      </c>
      <c r="D2640" s="36" t="s">
        <v>277</v>
      </c>
      <c r="E2640" s="31" t="s">
        <v>90</v>
      </c>
      <c r="F2640" s="37">
        <v>9.17E8</v>
      </c>
    </row>
    <row r="2641" ht="15.75" customHeight="1">
      <c r="A2641" s="36" t="str">
        <f t="shared" si="1"/>
        <v>Dominican Republic-The Americas2011</v>
      </c>
      <c r="B2641" s="36" t="s">
        <v>259</v>
      </c>
      <c r="C2641" s="37">
        <v>4.436E9</v>
      </c>
      <c r="D2641" s="36" t="s">
        <v>276</v>
      </c>
      <c r="E2641" s="31" t="s">
        <v>90</v>
      </c>
      <c r="F2641" s="37">
        <v>5.45E8</v>
      </c>
    </row>
    <row r="2642" ht="15.75" customHeight="1">
      <c r="A2642" s="36" t="str">
        <f t="shared" si="1"/>
        <v>Paraguay-The Americas2011</v>
      </c>
      <c r="B2642" s="36" t="s">
        <v>259</v>
      </c>
      <c r="C2642" s="37">
        <v>2.81E8</v>
      </c>
      <c r="D2642" s="36" t="s">
        <v>289</v>
      </c>
      <c r="E2642" s="31" t="s">
        <v>90</v>
      </c>
      <c r="F2642" s="37">
        <v>3.09E8</v>
      </c>
    </row>
    <row r="2643" ht="15.75" customHeight="1">
      <c r="A2643" s="36" t="str">
        <f t="shared" si="1"/>
        <v>Nicaragua-The Americas2011</v>
      </c>
      <c r="B2643" s="36" t="s">
        <v>259</v>
      </c>
      <c r="C2643" s="37">
        <v>3.78E8</v>
      </c>
      <c r="D2643" s="36" t="s">
        <v>287</v>
      </c>
      <c r="E2643" s="31" t="s">
        <v>90</v>
      </c>
      <c r="F2643" s="37">
        <v>3.8E8</v>
      </c>
    </row>
    <row r="2644" ht="15.75" customHeight="1">
      <c r="A2644" s="36" t="str">
        <f t="shared" si="1"/>
        <v>Belize-The Americas2011</v>
      </c>
      <c r="B2644" s="36" t="s">
        <v>259</v>
      </c>
      <c r="C2644" s="37">
        <v>2.48E8</v>
      </c>
      <c r="D2644" s="36" t="s">
        <v>264</v>
      </c>
      <c r="E2644" s="31" t="s">
        <v>90</v>
      </c>
      <c r="F2644" s="37">
        <v>3.7E7</v>
      </c>
    </row>
    <row r="2645" ht="15.75" customHeight="1">
      <c r="A2645" s="36" t="str">
        <f t="shared" si="1"/>
        <v>Haiti-The Americas2011</v>
      </c>
      <c r="B2645" s="36" t="s">
        <v>259</v>
      </c>
      <c r="C2645" s="37">
        <v>1.62E8</v>
      </c>
      <c r="D2645" s="36" t="s">
        <v>283</v>
      </c>
      <c r="E2645" s="31" t="s">
        <v>90</v>
      </c>
      <c r="F2645" s="37">
        <v>4.58E8</v>
      </c>
    </row>
    <row r="2646" ht="15.75" customHeight="1">
      <c r="A2646" s="36" t="str">
        <f t="shared" si="1"/>
        <v>Bolivia-The Americas2011</v>
      </c>
      <c r="B2646" s="36" t="s">
        <v>259</v>
      </c>
      <c r="C2646" s="37">
        <v>4.99E8</v>
      </c>
      <c r="D2646" s="36" t="s">
        <v>266</v>
      </c>
      <c r="E2646" s="31" t="s">
        <v>90</v>
      </c>
      <c r="F2646" s="37">
        <v>4.1E8</v>
      </c>
    </row>
    <row r="2647" ht="15.75" customHeight="1">
      <c r="A2647" s="36" t="str">
        <f t="shared" si="1"/>
        <v>Honduras-The Americas2011</v>
      </c>
      <c r="B2647" s="36" t="s">
        <v>259</v>
      </c>
      <c r="C2647" s="37">
        <v>6.42E8</v>
      </c>
      <c r="D2647" s="36" t="s">
        <v>284</v>
      </c>
      <c r="E2647" s="31" t="s">
        <v>90</v>
      </c>
      <c r="F2647" s="37">
        <v>4.46E8</v>
      </c>
    </row>
    <row r="2648" ht="15.75" customHeight="1">
      <c r="A2648" s="36" t="str">
        <f t="shared" si="1"/>
        <v>Guatemala-The Americas2011</v>
      </c>
      <c r="B2648" s="36" t="s">
        <v>259</v>
      </c>
      <c r="C2648" s="37">
        <v>1.35E9</v>
      </c>
      <c r="D2648" s="36" t="s">
        <v>281</v>
      </c>
      <c r="E2648" s="31" t="s">
        <v>90</v>
      </c>
      <c r="F2648" s="37">
        <v>9.35E8</v>
      </c>
    </row>
    <row r="2649" ht="15.75" customHeight="1">
      <c r="A2649" s="36" t="str">
        <f t="shared" si="1"/>
        <v>Sint Maarten (Dutch part)-The Americas2012</v>
      </c>
      <c r="B2649" s="36" t="s">
        <v>259</v>
      </c>
      <c r="C2649" s="37">
        <v>8.54E8</v>
      </c>
      <c r="D2649" s="36" t="s">
        <v>292</v>
      </c>
      <c r="E2649" s="31" t="s">
        <v>91</v>
      </c>
      <c r="F2649" s="37">
        <v>1.2E8</v>
      </c>
    </row>
    <row r="2650" ht="15.75" customHeight="1">
      <c r="A2650" s="36" t="str">
        <f t="shared" si="1"/>
        <v>Turks and Caicos Islands-The Americas2012</v>
      </c>
      <c r="B2650" s="36" t="s">
        <v>259</v>
      </c>
      <c r="C2650" s="36"/>
      <c r="D2650" s="36" t="s">
        <v>299</v>
      </c>
      <c r="E2650" s="31" t="s">
        <v>91</v>
      </c>
      <c r="F2650" s="36"/>
    </row>
    <row r="2651" ht="15.75" customHeight="1">
      <c r="A2651" s="36" t="str">
        <f t="shared" si="1"/>
        <v>Dominica-The Americas2012</v>
      </c>
      <c r="B2651" s="36" t="s">
        <v>259</v>
      </c>
      <c r="C2651" s="37">
        <v>1.1E8</v>
      </c>
      <c r="D2651" s="36" t="s">
        <v>275</v>
      </c>
      <c r="E2651" s="31" t="s">
        <v>91</v>
      </c>
      <c r="F2651" s="37">
        <v>1.3E7</v>
      </c>
    </row>
    <row r="2652" ht="15.75" customHeight="1">
      <c r="A2652" s="36" t="str">
        <f t="shared" si="1"/>
        <v>St. Kitts and Nevis-The Americas2012</v>
      </c>
      <c r="B2652" s="36" t="s">
        <v>259</v>
      </c>
      <c r="C2652" s="37">
        <v>9.4E7</v>
      </c>
      <c r="D2652" s="36" t="s">
        <v>293</v>
      </c>
      <c r="E2652" s="31" t="s">
        <v>91</v>
      </c>
      <c r="F2652" s="37">
        <v>1.4E7</v>
      </c>
    </row>
    <row r="2653" ht="15.75" customHeight="1">
      <c r="A2653" s="36" t="str">
        <f t="shared" si="1"/>
        <v>Aruba-The Americas2012</v>
      </c>
      <c r="B2653" s="36" t="s">
        <v>259</v>
      </c>
      <c r="C2653" s="37">
        <v>1.414E9</v>
      </c>
      <c r="D2653" s="36" t="s">
        <v>261</v>
      </c>
      <c r="E2653" s="31" t="s">
        <v>91</v>
      </c>
      <c r="F2653" s="37">
        <v>2.96E8</v>
      </c>
    </row>
    <row r="2654" ht="15.75" customHeight="1">
      <c r="A2654" s="36" t="str">
        <f t="shared" si="1"/>
        <v>Cuba-The Americas2012</v>
      </c>
      <c r="B2654" s="36" t="s">
        <v>259</v>
      </c>
      <c r="C2654" s="37">
        <v>2.614E9</v>
      </c>
      <c r="D2654" s="36" t="s">
        <v>273</v>
      </c>
      <c r="E2654" s="31" t="s">
        <v>91</v>
      </c>
      <c r="F2654" s="36"/>
    </row>
    <row r="2655" ht="15.75" customHeight="1">
      <c r="A2655" s="36" t="str">
        <f t="shared" si="1"/>
        <v>Puerto Rico-The Americas2012</v>
      </c>
      <c r="B2655" s="36" t="s">
        <v>259</v>
      </c>
      <c r="C2655" s="37">
        <v>3.193E9</v>
      </c>
      <c r="D2655" s="36" t="s">
        <v>291</v>
      </c>
      <c r="E2655" s="31" t="s">
        <v>91</v>
      </c>
      <c r="F2655" s="37">
        <v>1.156E9</v>
      </c>
    </row>
    <row r="2656" ht="15.75" customHeight="1">
      <c r="A2656" s="36" t="str">
        <f t="shared" si="1"/>
        <v>Canada-The Americas2012</v>
      </c>
      <c r="B2656" s="36" t="s">
        <v>259</v>
      </c>
      <c r="C2656" s="37">
        <v>2.0696E10</v>
      </c>
      <c r="D2656" s="36" t="s">
        <v>268</v>
      </c>
      <c r="E2656" s="31" t="s">
        <v>91</v>
      </c>
      <c r="F2656" s="37">
        <v>4.301E10</v>
      </c>
    </row>
    <row r="2657" ht="15.75" customHeight="1">
      <c r="A2657" s="36" t="str">
        <f t="shared" si="1"/>
        <v>Bermuda-The Americas2012</v>
      </c>
      <c r="B2657" s="36" t="s">
        <v>259</v>
      </c>
      <c r="C2657" s="37">
        <v>4.61E8</v>
      </c>
      <c r="D2657" s="36" t="s">
        <v>265</v>
      </c>
      <c r="E2657" s="31" t="s">
        <v>91</v>
      </c>
      <c r="F2657" s="37">
        <v>4.11E8</v>
      </c>
    </row>
    <row r="2658" ht="15.75" customHeight="1">
      <c r="A2658" s="36" t="str">
        <f t="shared" si="1"/>
        <v>Cayman Islands-The Americas2012</v>
      </c>
      <c r="B2658" s="36" t="s">
        <v>259</v>
      </c>
      <c r="C2658" s="36"/>
      <c r="D2658" s="36" t="s">
        <v>269</v>
      </c>
      <c r="E2658" s="31" t="s">
        <v>91</v>
      </c>
      <c r="F2658" s="36"/>
    </row>
    <row r="2659" ht="15.75" customHeight="1">
      <c r="A2659" s="36" t="str">
        <f t="shared" si="1"/>
        <v>Curacao-The Americas2012</v>
      </c>
      <c r="B2659" s="36" t="s">
        <v>259</v>
      </c>
      <c r="C2659" s="37">
        <v>6.76E8</v>
      </c>
      <c r="D2659" s="36" t="s">
        <v>274</v>
      </c>
      <c r="E2659" s="31" t="s">
        <v>91</v>
      </c>
      <c r="F2659" s="37">
        <v>3.57E8</v>
      </c>
    </row>
    <row r="2660" ht="15.75" customHeight="1">
      <c r="A2660" s="36" t="str">
        <f t="shared" si="1"/>
        <v>Barbados-The Americas2012</v>
      </c>
      <c r="B2660" s="36" t="s">
        <v>259</v>
      </c>
      <c r="C2660" s="36"/>
      <c r="D2660" s="36" t="s">
        <v>263</v>
      </c>
      <c r="E2660" s="31" t="s">
        <v>91</v>
      </c>
      <c r="F2660" s="36"/>
    </row>
    <row r="2661" ht="15.75" customHeight="1">
      <c r="A2661" s="36" t="str">
        <f t="shared" si="1"/>
        <v>United States-The Americas2012</v>
      </c>
      <c r="B2661" s="36" t="s">
        <v>259</v>
      </c>
      <c r="C2661" s="39">
        <v>2.0E11</v>
      </c>
      <c r="D2661" s="36" t="s">
        <v>300</v>
      </c>
      <c r="E2661" s="31" t="s">
        <v>91</v>
      </c>
      <c r="F2661" s="36"/>
    </row>
    <row r="2662" ht="15.75" customHeight="1">
      <c r="A2662" s="36" t="str">
        <f t="shared" si="1"/>
        <v>Greenland-The Americas2012</v>
      </c>
      <c r="B2662" s="36" t="s">
        <v>259</v>
      </c>
      <c r="C2662" s="36"/>
      <c r="D2662" s="36" t="s">
        <v>279</v>
      </c>
      <c r="E2662" s="31" t="s">
        <v>91</v>
      </c>
      <c r="F2662" s="36"/>
    </row>
    <row r="2663" ht="15.75" customHeight="1">
      <c r="A2663" s="36" t="str">
        <f t="shared" si="1"/>
        <v>Chile-The Americas2012</v>
      </c>
      <c r="B2663" s="36" t="s">
        <v>259</v>
      </c>
      <c r="C2663" s="37">
        <v>3.18E9</v>
      </c>
      <c r="D2663" s="36" t="s">
        <v>270</v>
      </c>
      <c r="E2663" s="31" t="s">
        <v>91</v>
      </c>
      <c r="F2663" s="37">
        <v>2.348E9</v>
      </c>
    </row>
    <row r="2664" ht="15.75" customHeight="1">
      <c r="A2664" s="36" t="str">
        <f t="shared" si="1"/>
        <v>Trinidad and Tobago-The Americas2012</v>
      </c>
      <c r="B2664" s="36" t="s">
        <v>259</v>
      </c>
      <c r="C2664" s="36"/>
      <c r="D2664" s="36" t="s">
        <v>298</v>
      </c>
      <c r="E2664" s="31" t="s">
        <v>91</v>
      </c>
      <c r="F2664" s="36"/>
    </row>
    <row r="2665" ht="15.75" customHeight="1">
      <c r="A2665" s="36" t="str">
        <f t="shared" si="1"/>
        <v>Brazil-The Americas2012</v>
      </c>
      <c r="B2665" s="36" t="s">
        <v>259</v>
      </c>
      <c r="C2665" s="37">
        <v>6.89E9</v>
      </c>
      <c r="D2665" s="36" t="s">
        <v>267</v>
      </c>
      <c r="E2665" s="31" t="s">
        <v>91</v>
      </c>
      <c r="F2665" s="37">
        <v>2.6202E10</v>
      </c>
    </row>
    <row r="2666" ht="15.75" customHeight="1">
      <c r="A2666" s="36" t="str">
        <f t="shared" si="1"/>
        <v>Jamaica-The Americas2012</v>
      </c>
      <c r="B2666" s="36" t="s">
        <v>259</v>
      </c>
      <c r="C2666" s="37">
        <v>2.07E9</v>
      </c>
      <c r="D2666" s="36" t="s">
        <v>285</v>
      </c>
      <c r="E2666" s="31" t="s">
        <v>91</v>
      </c>
      <c r="F2666" s="37">
        <v>1.65E8</v>
      </c>
    </row>
    <row r="2667" ht="15.75" customHeight="1">
      <c r="A2667" s="36" t="str">
        <f t="shared" si="1"/>
        <v>Bahamas, The-The Americas2012</v>
      </c>
      <c r="B2667" s="36" t="s">
        <v>259</v>
      </c>
      <c r="C2667" s="37">
        <v>2.415E9</v>
      </c>
      <c r="D2667" s="36" t="s">
        <v>262</v>
      </c>
      <c r="E2667" s="31" t="s">
        <v>91</v>
      </c>
      <c r="F2667" s="37">
        <v>3.84E8</v>
      </c>
    </row>
    <row r="2668" ht="15.75" customHeight="1">
      <c r="A2668" s="36" t="str">
        <f t="shared" si="1"/>
        <v>Uruguay-The Americas2012</v>
      </c>
      <c r="B2668" s="36" t="s">
        <v>259</v>
      </c>
      <c r="C2668" s="37">
        <v>2.222E9</v>
      </c>
      <c r="D2668" s="36" t="s">
        <v>301</v>
      </c>
      <c r="E2668" s="31" t="s">
        <v>91</v>
      </c>
      <c r="F2668" s="37">
        <v>1.028E9</v>
      </c>
    </row>
    <row r="2669" ht="15.75" customHeight="1">
      <c r="A2669" s="36" t="str">
        <f t="shared" si="1"/>
        <v>Costa Rica-The Americas2012</v>
      </c>
      <c r="B2669" s="36" t="s">
        <v>259</v>
      </c>
      <c r="C2669" s="37">
        <v>2.544E9</v>
      </c>
      <c r="D2669" s="36" t="s">
        <v>272</v>
      </c>
      <c r="E2669" s="31" t="s">
        <v>91</v>
      </c>
      <c r="F2669" s="37">
        <v>5.67E8</v>
      </c>
    </row>
    <row r="2670" ht="15.75" customHeight="1">
      <c r="A2670" s="36" t="str">
        <f t="shared" si="1"/>
        <v>St. Lucia-The Americas2012</v>
      </c>
      <c r="B2670" s="36" t="s">
        <v>259</v>
      </c>
      <c r="C2670" s="37">
        <v>3.35E8</v>
      </c>
      <c r="D2670" s="36" t="s">
        <v>294</v>
      </c>
      <c r="E2670" s="31" t="s">
        <v>91</v>
      </c>
      <c r="F2670" s="37">
        <v>4.9E7</v>
      </c>
    </row>
    <row r="2671" ht="15.75" customHeight="1">
      <c r="A2671" s="36" t="str">
        <f t="shared" si="1"/>
        <v>St. Martin (French part)-The Americas2012</v>
      </c>
      <c r="B2671" s="36" t="s">
        <v>259</v>
      </c>
      <c r="C2671" s="36"/>
      <c r="D2671" s="36" t="s">
        <v>295</v>
      </c>
      <c r="E2671" s="31" t="s">
        <v>91</v>
      </c>
      <c r="F2671" s="36"/>
    </row>
    <row r="2672" ht="15.75" customHeight="1">
      <c r="A2672" s="36" t="str">
        <f t="shared" si="1"/>
        <v>St. Vincent and the Grenadines-The Americas2012</v>
      </c>
      <c r="B2672" s="36" t="s">
        <v>259</v>
      </c>
      <c r="C2672" s="37">
        <v>9.3E7</v>
      </c>
      <c r="D2672" s="36" t="s">
        <v>296</v>
      </c>
      <c r="E2672" s="31" t="s">
        <v>91</v>
      </c>
      <c r="F2672" s="37">
        <v>1.4E7</v>
      </c>
    </row>
    <row r="2673" ht="15.75" customHeight="1">
      <c r="A2673" s="36" t="str">
        <f t="shared" si="1"/>
        <v>Argentina-The Americas2012</v>
      </c>
      <c r="B2673" s="36" t="s">
        <v>259</v>
      </c>
      <c r="C2673" s="37">
        <v>5.655E9</v>
      </c>
      <c r="D2673" s="36" t="s">
        <v>260</v>
      </c>
      <c r="E2673" s="31" t="s">
        <v>91</v>
      </c>
      <c r="F2673" s="37">
        <v>8.213E9</v>
      </c>
    </row>
    <row r="2674" ht="15.75" customHeight="1">
      <c r="A2674" s="36" t="str">
        <f t="shared" si="1"/>
        <v>Antigua and Barbuda-The Americas2012</v>
      </c>
      <c r="B2674" s="36" t="s">
        <v>259</v>
      </c>
      <c r="C2674" s="36"/>
      <c r="D2674" s="36" t="s">
        <v>258</v>
      </c>
      <c r="E2674" s="31" t="s">
        <v>91</v>
      </c>
      <c r="F2674" s="36"/>
    </row>
    <row r="2675" ht="15.75" customHeight="1">
      <c r="A2675" s="36" t="str">
        <f t="shared" si="1"/>
        <v>Suriname-The Americas2012</v>
      </c>
      <c r="B2675" s="36" t="s">
        <v>259</v>
      </c>
      <c r="C2675" s="37">
        <v>7.9E7</v>
      </c>
      <c r="D2675" s="36" t="s">
        <v>297</v>
      </c>
      <c r="E2675" s="31" t="s">
        <v>91</v>
      </c>
      <c r="F2675" s="37">
        <v>5.8E7</v>
      </c>
    </row>
    <row r="2676" ht="15.75" customHeight="1">
      <c r="A2676" s="36" t="str">
        <f t="shared" si="1"/>
        <v>Grenada-The Americas2012</v>
      </c>
      <c r="B2676" s="36" t="s">
        <v>259</v>
      </c>
      <c r="C2676" s="37">
        <v>1.1E8</v>
      </c>
      <c r="D2676" s="36" t="s">
        <v>280</v>
      </c>
      <c r="E2676" s="31" t="s">
        <v>91</v>
      </c>
      <c r="F2676" s="37">
        <v>1.0E7</v>
      </c>
    </row>
    <row r="2677" ht="15.75" customHeight="1">
      <c r="A2677" s="36" t="str">
        <f t="shared" si="1"/>
        <v>Colombia-The Americas2012</v>
      </c>
      <c r="B2677" s="36" t="s">
        <v>259</v>
      </c>
      <c r="C2677" s="37">
        <v>3.257E9</v>
      </c>
      <c r="D2677" s="36" t="s">
        <v>271</v>
      </c>
      <c r="E2677" s="31" t="s">
        <v>91</v>
      </c>
      <c r="F2677" s="37">
        <v>3.364E9</v>
      </c>
    </row>
    <row r="2678" ht="15.75" customHeight="1">
      <c r="A2678" s="36" t="str">
        <f t="shared" si="1"/>
        <v>Mexico-The Americas2012</v>
      </c>
      <c r="B2678" s="36" t="s">
        <v>259</v>
      </c>
      <c r="C2678" s="37">
        <v>1.332E10</v>
      </c>
      <c r="D2678" s="36" t="s">
        <v>286</v>
      </c>
      <c r="E2678" s="31" t="s">
        <v>91</v>
      </c>
      <c r="F2678" s="37">
        <v>1.0735E10</v>
      </c>
    </row>
    <row r="2679" ht="15.75" customHeight="1">
      <c r="A2679" s="36" t="str">
        <f t="shared" si="1"/>
        <v>El Salvador-The Americas2012</v>
      </c>
      <c r="B2679" s="36" t="s">
        <v>259</v>
      </c>
      <c r="C2679" s="37">
        <v>8.94E8</v>
      </c>
      <c r="D2679" s="36" t="s">
        <v>278</v>
      </c>
      <c r="E2679" s="31" t="s">
        <v>91</v>
      </c>
      <c r="F2679" s="37">
        <v>2.86E8</v>
      </c>
    </row>
    <row r="2680" ht="15.75" customHeight="1">
      <c r="A2680" s="36" t="str">
        <f t="shared" si="1"/>
        <v>Peru-The Americas2012</v>
      </c>
      <c r="B2680" s="36" t="s">
        <v>259</v>
      </c>
      <c r="C2680" s="37">
        <v>3.288E9</v>
      </c>
      <c r="D2680" s="36" t="s">
        <v>290</v>
      </c>
      <c r="E2680" s="31" t="s">
        <v>91</v>
      </c>
      <c r="F2680" s="37">
        <v>1.95E9</v>
      </c>
    </row>
    <row r="2681" ht="15.75" customHeight="1">
      <c r="A2681" s="36" t="str">
        <f t="shared" si="1"/>
        <v>Venezuela-The Americas2012</v>
      </c>
      <c r="B2681" s="36" t="s">
        <v>259</v>
      </c>
      <c r="C2681" s="37">
        <v>9.04E8</v>
      </c>
      <c r="D2681" s="36" t="s">
        <v>302</v>
      </c>
      <c r="E2681" s="31" t="s">
        <v>91</v>
      </c>
      <c r="F2681" s="37">
        <v>3.202E9</v>
      </c>
    </row>
    <row r="2682" ht="15.75" customHeight="1">
      <c r="A2682" s="36" t="str">
        <f t="shared" si="1"/>
        <v>Panama-The Americas2012</v>
      </c>
      <c r="B2682" s="36" t="s">
        <v>259</v>
      </c>
      <c r="C2682" s="37">
        <v>3.784E9</v>
      </c>
      <c r="D2682" s="36" t="s">
        <v>288</v>
      </c>
      <c r="E2682" s="31" t="s">
        <v>91</v>
      </c>
      <c r="F2682" s="37">
        <v>6.05E8</v>
      </c>
    </row>
    <row r="2683" ht="15.75" customHeight="1">
      <c r="A2683" s="36" t="str">
        <f t="shared" si="1"/>
        <v>Guyana-The Americas2012</v>
      </c>
      <c r="B2683" s="36" t="s">
        <v>259</v>
      </c>
      <c r="C2683" s="37">
        <v>6.4E7</v>
      </c>
      <c r="D2683" s="36" t="s">
        <v>282</v>
      </c>
      <c r="E2683" s="31" t="s">
        <v>91</v>
      </c>
      <c r="F2683" s="37">
        <v>8.2E7</v>
      </c>
    </row>
    <row r="2684" ht="15.75" customHeight="1">
      <c r="A2684" s="36" t="str">
        <f t="shared" si="1"/>
        <v>Dominican Republic-The Americas2012</v>
      </c>
      <c r="B2684" s="36" t="s">
        <v>259</v>
      </c>
      <c r="C2684" s="37">
        <v>4.736E9</v>
      </c>
      <c r="D2684" s="36" t="s">
        <v>276</v>
      </c>
      <c r="E2684" s="31" t="s">
        <v>91</v>
      </c>
      <c r="F2684" s="37">
        <v>5.45E8</v>
      </c>
    </row>
    <row r="2685" ht="15.75" customHeight="1">
      <c r="A2685" s="36" t="str">
        <f t="shared" si="1"/>
        <v>Ecuador-The Americas2012</v>
      </c>
      <c r="B2685" s="36" t="s">
        <v>259</v>
      </c>
      <c r="C2685" s="37">
        <v>1.039E9</v>
      </c>
      <c r="D2685" s="36" t="s">
        <v>277</v>
      </c>
      <c r="E2685" s="31" t="s">
        <v>91</v>
      </c>
      <c r="F2685" s="37">
        <v>9.44E8</v>
      </c>
    </row>
    <row r="2686" ht="15.75" customHeight="1">
      <c r="A2686" s="36" t="str">
        <f t="shared" si="1"/>
        <v>Nicaragua-The Americas2012</v>
      </c>
      <c r="B2686" s="36" t="s">
        <v>259</v>
      </c>
      <c r="C2686" s="37">
        <v>4.22E8</v>
      </c>
      <c r="D2686" s="36" t="s">
        <v>287</v>
      </c>
      <c r="E2686" s="31" t="s">
        <v>91</v>
      </c>
      <c r="F2686" s="37">
        <v>3.72E8</v>
      </c>
    </row>
    <row r="2687" ht="15.75" customHeight="1">
      <c r="A2687" s="36" t="str">
        <f t="shared" si="1"/>
        <v>Paraguay-The Americas2012</v>
      </c>
      <c r="B2687" s="36" t="s">
        <v>259</v>
      </c>
      <c r="C2687" s="37">
        <v>2.65E8</v>
      </c>
      <c r="D2687" s="36" t="s">
        <v>289</v>
      </c>
      <c r="E2687" s="31" t="s">
        <v>91</v>
      </c>
      <c r="F2687" s="37">
        <v>3.41E8</v>
      </c>
    </row>
    <row r="2688" ht="15.75" customHeight="1">
      <c r="A2688" s="36" t="str">
        <f t="shared" si="1"/>
        <v>Belize-The Americas2012</v>
      </c>
      <c r="B2688" s="36" t="s">
        <v>259</v>
      </c>
      <c r="C2688" s="37">
        <v>2.99E8</v>
      </c>
      <c r="D2688" s="36" t="s">
        <v>264</v>
      </c>
      <c r="E2688" s="31" t="s">
        <v>91</v>
      </c>
      <c r="F2688" s="37">
        <v>4.0E7</v>
      </c>
    </row>
    <row r="2689" ht="15.75" customHeight="1">
      <c r="A2689" s="36" t="str">
        <f t="shared" si="1"/>
        <v>Haiti-The Americas2012</v>
      </c>
      <c r="B2689" s="36" t="s">
        <v>259</v>
      </c>
      <c r="C2689" s="37">
        <v>1.7E8</v>
      </c>
      <c r="D2689" s="36" t="s">
        <v>283</v>
      </c>
      <c r="E2689" s="31" t="s">
        <v>91</v>
      </c>
      <c r="F2689" s="37">
        <v>4.74E8</v>
      </c>
    </row>
    <row r="2690" ht="15.75" customHeight="1">
      <c r="A2690" s="36" t="str">
        <f t="shared" si="1"/>
        <v>Bolivia-The Americas2012</v>
      </c>
      <c r="B2690" s="36" t="s">
        <v>259</v>
      </c>
      <c r="C2690" s="37">
        <v>5.81E8</v>
      </c>
      <c r="D2690" s="36" t="s">
        <v>266</v>
      </c>
      <c r="E2690" s="31" t="s">
        <v>91</v>
      </c>
      <c r="F2690" s="37">
        <v>5.59E8</v>
      </c>
    </row>
    <row r="2691" ht="15.75" customHeight="1">
      <c r="A2691" s="36" t="str">
        <f t="shared" si="1"/>
        <v>Honduras-The Americas2012</v>
      </c>
      <c r="B2691" s="36" t="s">
        <v>259</v>
      </c>
      <c r="C2691" s="37">
        <v>6.66E8</v>
      </c>
      <c r="D2691" s="36" t="s">
        <v>284</v>
      </c>
      <c r="E2691" s="31" t="s">
        <v>91</v>
      </c>
      <c r="F2691" s="37">
        <v>4.64E8</v>
      </c>
    </row>
    <row r="2692" ht="15.75" customHeight="1">
      <c r="A2692" s="36" t="str">
        <f t="shared" si="1"/>
        <v>Guatemala-The Americas2012</v>
      </c>
      <c r="B2692" s="36" t="s">
        <v>259</v>
      </c>
      <c r="C2692" s="37">
        <v>1.419E9</v>
      </c>
      <c r="D2692" s="36" t="s">
        <v>281</v>
      </c>
      <c r="E2692" s="31" t="s">
        <v>91</v>
      </c>
      <c r="F2692" s="37">
        <v>9.14E8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8.38"/>
    <col customWidth="1" min="2" max="2" width="24.75"/>
    <col customWidth="1" min="3" max="3" width="24.0"/>
    <col customWidth="1" min="4" max="6" width="12.63"/>
    <col customWidth="1" min="9" max="9" width="16.38"/>
    <col customWidth="1" min="10" max="10" width="15.13"/>
  </cols>
  <sheetData>
    <row r="1" ht="15.75" customHeight="1">
      <c r="A1" s="38" t="s">
        <v>304</v>
      </c>
      <c r="B1" s="35" t="s">
        <v>5</v>
      </c>
      <c r="C1" s="35" t="s">
        <v>4</v>
      </c>
      <c r="D1" s="35" t="s">
        <v>46</v>
      </c>
      <c r="E1" s="35" t="s">
        <v>48</v>
      </c>
      <c r="F1" s="35" t="s">
        <v>50</v>
      </c>
      <c r="G1" s="35" t="s">
        <v>52</v>
      </c>
      <c r="H1" s="35" t="s">
        <v>54</v>
      </c>
      <c r="I1" s="35" t="s">
        <v>56</v>
      </c>
      <c r="J1" s="26" t="s">
        <v>60</v>
      </c>
    </row>
    <row r="2" ht="15.75" customHeight="1">
      <c r="A2" s="36" t="str">
        <f t="shared" ref="A2:A2692" si="1">CONCAT(B2,J2)</f>
        <v>Algeria-Africa2000</v>
      </c>
      <c r="B2" s="36" t="s">
        <v>74</v>
      </c>
      <c r="C2" s="36" t="s">
        <v>75</v>
      </c>
      <c r="D2" s="36"/>
      <c r="E2" s="36"/>
      <c r="F2" s="36"/>
      <c r="G2" s="36"/>
      <c r="H2" s="37">
        <v>0.005</v>
      </c>
      <c r="I2" s="37">
        <v>0.003</v>
      </c>
      <c r="J2" s="31" t="s">
        <v>76</v>
      </c>
    </row>
    <row r="3" ht="15.75" customHeight="1">
      <c r="A3" s="36" t="str">
        <f t="shared" si="1"/>
        <v>Angola-Africa2000</v>
      </c>
      <c r="B3" s="36" t="s">
        <v>92</v>
      </c>
      <c r="C3" s="36" t="s">
        <v>75</v>
      </c>
      <c r="D3" s="36"/>
      <c r="E3" s="36"/>
      <c r="F3" s="36"/>
      <c r="G3" s="36"/>
      <c r="H3" s="37">
        <v>0.001</v>
      </c>
      <c r="I3" s="37">
        <v>0.002</v>
      </c>
      <c r="J3" s="31" t="s">
        <v>76</v>
      </c>
    </row>
    <row r="4" ht="15.75" customHeight="1">
      <c r="A4" s="36" t="str">
        <f t="shared" si="1"/>
        <v>Benin-Africa2000</v>
      </c>
      <c r="B4" s="36" t="s">
        <v>93</v>
      </c>
      <c r="C4" s="36" t="s">
        <v>75</v>
      </c>
      <c r="D4" s="36"/>
      <c r="E4" s="36"/>
      <c r="F4" s="36"/>
      <c r="G4" s="36"/>
      <c r="H4" s="37">
        <v>0.002</v>
      </c>
      <c r="I4" s="37">
        <v>0.008</v>
      </c>
      <c r="J4" s="31" t="s">
        <v>76</v>
      </c>
    </row>
    <row r="5" ht="15.75" customHeight="1">
      <c r="A5" s="36" t="str">
        <f t="shared" si="1"/>
        <v>Botswana-Africa2000</v>
      </c>
      <c r="B5" s="36" t="s">
        <v>94</v>
      </c>
      <c r="C5" s="36" t="s">
        <v>75</v>
      </c>
      <c r="D5" s="36"/>
      <c r="E5" s="36"/>
      <c r="F5" s="36"/>
      <c r="G5" s="36"/>
      <c r="H5" s="37">
        <v>0.029</v>
      </c>
      <c r="I5" s="37">
        <v>0.127</v>
      </c>
      <c r="J5" s="31" t="s">
        <v>76</v>
      </c>
    </row>
    <row r="6" ht="15.75" customHeight="1">
      <c r="A6" s="36" t="str">
        <f t="shared" si="1"/>
        <v>Burkina Faso-Africa2000</v>
      </c>
      <c r="B6" s="36" t="s">
        <v>95</v>
      </c>
      <c r="C6" s="36" t="s">
        <v>75</v>
      </c>
      <c r="D6" s="36"/>
      <c r="E6" s="36"/>
      <c r="F6" s="36"/>
      <c r="G6" s="36"/>
      <c r="H6" s="37">
        <v>0.001</v>
      </c>
      <c r="I6" s="37">
        <v>0.002</v>
      </c>
      <c r="J6" s="31" t="s">
        <v>76</v>
      </c>
    </row>
    <row r="7" ht="15.75" customHeight="1">
      <c r="A7" s="36" t="str">
        <f t="shared" si="1"/>
        <v>Burundi-Africa2000</v>
      </c>
      <c r="B7" s="36" t="s">
        <v>96</v>
      </c>
      <c r="C7" s="36" t="s">
        <v>75</v>
      </c>
      <c r="D7" s="36"/>
      <c r="E7" s="36"/>
      <c r="F7" s="36"/>
      <c r="G7" s="36"/>
      <c r="H7" s="37">
        <v>0.001</v>
      </c>
      <c r="I7" s="37">
        <v>0.002</v>
      </c>
      <c r="J7" s="31" t="s">
        <v>76</v>
      </c>
    </row>
    <row r="8" ht="15.75" customHeight="1">
      <c r="A8" s="36" t="str">
        <f t="shared" si="1"/>
        <v>Cameroon-Africa2000</v>
      </c>
      <c r="B8" s="36" t="s">
        <v>97</v>
      </c>
      <c r="C8" s="36" t="s">
        <v>75</v>
      </c>
      <c r="D8" s="36"/>
      <c r="E8" s="36"/>
      <c r="F8" s="36"/>
      <c r="G8" s="36"/>
      <c r="H8" s="37">
        <v>0.003</v>
      </c>
      <c r="I8" s="37">
        <v>0.006</v>
      </c>
      <c r="J8" s="31" t="s">
        <v>76</v>
      </c>
    </row>
    <row r="9" ht="15.75" customHeight="1">
      <c r="A9" s="36" t="str">
        <f t="shared" si="1"/>
        <v>Central African Republic-Africa2000</v>
      </c>
      <c r="B9" s="36" t="s">
        <v>98</v>
      </c>
      <c r="C9" s="36" t="s">
        <v>75</v>
      </c>
      <c r="D9" s="36"/>
      <c r="E9" s="36"/>
      <c r="F9" s="36"/>
      <c r="G9" s="36"/>
      <c r="H9" s="37">
        <v>0.001</v>
      </c>
      <c r="I9" s="37">
        <v>0.001</v>
      </c>
      <c r="J9" s="31" t="s">
        <v>76</v>
      </c>
    </row>
    <row r="10" ht="15.75" customHeight="1">
      <c r="A10" s="36" t="str">
        <f t="shared" si="1"/>
        <v>Chad-Africa2000</v>
      </c>
      <c r="B10" s="36" t="s">
        <v>99</v>
      </c>
      <c r="C10" s="36" t="s">
        <v>75</v>
      </c>
      <c r="D10" s="36"/>
      <c r="E10" s="36"/>
      <c r="F10" s="36"/>
      <c r="G10" s="36"/>
      <c r="H10" s="37">
        <v>0.0</v>
      </c>
      <c r="I10" s="37">
        <v>0.001</v>
      </c>
      <c r="J10" s="31" t="s">
        <v>76</v>
      </c>
    </row>
    <row r="11" ht="15.75" customHeight="1">
      <c r="A11" s="36" t="str">
        <f t="shared" si="1"/>
        <v>Comoros-Africa2000</v>
      </c>
      <c r="B11" s="36" t="s">
        <v>100</v>
      </c>
      <c r="C11" s="36" t="s">
        <v>75</v>
      </c>
      <c r="D11" s="36"/>
      <c r="E11" s="36"/>
      <c r="F11" s="36"/>
      <c r="G11" s="36"/>
      <c r="H11" s="37">
        <v>0.003</v>
      </c>
      <c r="I11" s="36"/>
      <c r="J11" s="31" t="s">
        <v>76</v>
      </c>
    </row>
    <row r="12" ht="15.75" customHeight="1">
      <c r="A12" s="36" t="str">
        <f t="shared" si="1"/>
        <v>Congo (Kinshasa)-Africa2000</v>
      </c>
      <c r="B12" s="36" t="s">
        <v>102</v>
      </c>
      <c r="C12" s="36" t="s">
        <v>75</v>
      </c>
      <c r="D12" s="36"/>
      <c r="E12" s="36"/>
      <c r="F12" s="36"/>
      <c r="G12" s="36"/>
      <c r="H12" s="37">
        <v>0.0</v>
      </c>
      <c r="I12" s="37">
        <v>0.0</v>
      </c>
      <c r="J12" s="31" t="s">
        <v>76</v>
      </c>
    </row>
    <row r="13" ht="15.75" customHeight="1">
      <c r="A13" s="36" t="str">
        <f t="shared" si="1"/>
        <v>Congo (Brazzaville)-Africa2000</v>
      </c>
      <c r="B13" s="36" t="s">
        <v>101</v>
      </c>
      <c r="C13" s="36" t="s">
        <v>75</v>
      </c>
      <c r="D13" s="36"/>
      <c r="E13" s="36"/>
      <c r="F13" s="36"/>
      <c r="G13" s="36"/>
      <c r="H13" s="37">
        <v>0.0</v>
      </c>
      <c r="I13" s="37">
        <v>0.022</v>
      </c>
      <c r="J13" s="31" t="s">
        <v>76</v>
      </c>
    </row>
    <row r="14" ht="15.75" customHeight="1">
      <c r="A14" s="36" t="str">
        <f t="shared" si="1"/>
        <v>Cote d'Ivoire-Africa2000</v>
      </c>
      <c r="B14" s="36" t="s">
        <v>103</v>
      </c>
      <c r="C14" s="36" t="s">
        <v>75</v>
      </c>
      <c r="D14" s="36"/>
      <c r="E14" s="36"/>
      <c r="F14" s="36"/>
      <c r="G14" s="36"/>
      <c r="H14" s="37">
        <v>0.002</v>
      </c>
      <c r="I14" s="37">
        <v>0.029</v>
      </c>
      <c r="J14" s="31" t="s">
        <v>76</v>
      </c>
    </row>
    <row r="15" ht="15.75" customHeight="1">
      <c r="A15" s="36" t="str">
        <f t="shared" si="1"/>
        <v>Djibouti-Africa2000</v>
      </c>
      <c r="B15" s="36" t="s">
        <v>104</v>
      </c>
      <c r="C15" s="36" t="s">
        <v>75</v>
      </c>
      <c r="D15" s="36"/>
      <c r="E15" s="36"/>
      <c r="F15" s="36"/>
      <c r="G15" s="36"/>
      <c r="H15" s="37">
        <v>0.002</v>
      </c>
      <c r="I15" s="37">
        <v>0.0</v>
      </c>
      <c r="J15" s="31" t="s">
        <v>76</v>
      </c>
    </row>
    <row r="16" ht="15.75" customHeight="1">
      <c r="A16" s="36" t="str">
        <f t="shared" si="1"/>
        <v>Egypt-Africa2000</v>
      </c>
      <c r="B16" s="36" t="s">
        <v>105</v>
      </c>
      <c r="C16" s="36" t="s">
        <v>75</v>
      </c>
      <c r="D16" s="36"/>
      <c r="E16" s="36"/>
      <c r="F16" s="36"/>
      <c r="G16" s="36"/>
      <c r="H16" s="37">
        <v>0.006</v>
      </c>
      <c r="I16" s="37">
        <v>0.021</v>
      </c>
      <c r="J16" s="31" t="s">
        <v>76</v>
      </c>
    </row>
    <row r="17" ht="15.75" customHeight="1">
      <c r="A17" s="36" t="str">
        <f t="shared" si="1"/>
        <v>Equatorial Guinea-Africa2000</v>
      </c>
      <c r="B17" s="36" t="s">
        <v>106</v>
      </c>
      <c r="C17" s="36" t="s">
        <v>75</v>
      </c>
      <c r="D17" s="36"/>
      <c r="E17" s="36"/>
      <c r="F17" s="36"/>
      <c r="G17" s="36"/>
      <c r="H17" s="37">
        <v>0.001</v>
      </c>
      <c r="I17" s="37">
        <v>0.01</v>
      </c>
      <c r="J17" s="31" t="s">
        <v>76</v>
      </c>
    </row>
    <row r="18" ht="15.75" customHeight="1">
      <c r="A18" s="36" t="str">
        <f t="shared" si="1"/>
        <v>Eritrea-Africa2000</v>
      </c>
      <c r="B18" s="36" t="s">
        <v>107</v>
      </c>
      <c r="C18" s="36" t="s">
        <v>75</v>
      </c>
      <c r="D18" s="36"/>
      <c r="E18" s="36"/>
      <c r="F18" s="36"/>
      <c r="G18" s="36"/>
      <c r="H18" s="37">
        <v>0.001</v>
      </c>
      <c r="I18" s="36"/>
      <c r="J18" s="31" t="s">
        <v>76</v>
      </c>
    </row>
    <row r="19" ht="15.75" customHeight="1">
      <c r="A19" s="36" t="str">
        <f t="shared" si="1"/>
        <v>Ethiopia-Africa2000</v>
      </c>
      <c r="B19" s="36" t="s">
        <v>108</v>
      </c>
      <c r="C19" s="36" t="s">
        <v>75</v>
      </c>
      <c r="D19" s="36"/>
      <c r="E19" s="36"/>
      <c r="F19" s="36"/>
      <c r="G19" s="36"/>
      <c r="H19" s="37">
        <v>0.0</v>
      </c>
      <c r="I19" s="37">
        <v>0.0</v>
      </c>
      <c r="J19" s="31" t="s">
        <v>76</v>
      </c>
    </row>
    <row r="20" ht="15.75" customHeight="1">
      <c r="A20" s="36" t="str">
        <f t="shared" si="1"/>
        <v>Gabon-Africa2000</v>
      </c>
      <c r="B20" s="36" t="s">
        <v>109</v>
      </c>
      <c r="C20" s="36" t="s">
        <v>75</v>
      </c>
      <c r="D20" s="36"/>
      <c r="E20" s="36"/>
      <c r="F20" s="36"/>
      <c r="G20" s="36"/>
      <c r="H20" s="37">
        <v>0.012</v>
      </c>
      <c r="I20" s="37">
        <v>0.098</v>
      </c>
      <c r="J20" s="31" t="s">
        <v>76</v>
      </c>
    </row>
    <row r="21" ht="15.75" customHeight="1">
      <c r="A21" s="36" t="str">
        <f t="shared" si="1"/>
        <v>Gambia, The-Africa2000</v>
      </c>
      <c r="B21" s="36" t="s">
        <v>110</v>
      </c>
      <c r="C21" s="36" t="s">
        <v>75</v>
      </c>
      <c r="D21" s="36"/>
      <c r="E21" s="36"/>
      <c r="F21" s="36"/>
      <c r="G21" s="36"/>
      <c r="H21" s="37">
        <v>0.009</v>
      </c>
      <c r="I21" s="37">
        <v>0.005</v>
      </c>
      <c r="J21" s="31" t="s">
        <v>76</v>
      </c>
    </row>
    <row r="22" ht="15.75" customHeight="1">
      <c r="A22" s="36" t="str">
        <f t="shared" si="1"/>
        <v>Ghana-Africa2000</v>
      </c>
      <c r="B22" s="36" t="s">
        <v>111</v>
      </c>
      <c r="C22" s="36" t="s">
        <v>75</v>
      </c>
      <c r="D22" s="36"/>
      <c r="E22" s="36"/>
      <c r="F22" s="36"/>
      <c r="G22" s="36"/>
      <c r="H22" s="37">
        <v>0.002</v>
      </c>
      <c r="I22" s="37">
        <v>0.007</v>
      </c>
      <c r="J22" s="31" t="s">
        <v>76</v>
      </c>
    </row>
    <row r="23" ht="15.75" customHeight="1">
      <c r="A23" s="36" t="str">
        <f t="shared" si="1"/>
        <v>Guinea-Africa2000</v>
      </c>
      <c r="B23" s="36" t="s">
        <v>112</v>
      </c>
      <c r="C23" s="36" t="s">
        <v>75</v>
      </c>
      <c r="D23" s="36"/>
      <c r="E23" s="36"/>
      <c r="F23" s="36"/>
      <c r="G23" s="36"/>
      <c r="H23" s="37">
        <v>0.001</v>
      </c>
      <c r="I23" s="37">
        <v>0.005</v>
      </c>
      <c r="J23" s="31" t="s">
        <v>76</v>
      </c>
    </row>
    <row r="24" ht="15.75" customHeight="1">
      <c r="A24" s="36" t="str">
        <f t="shared" si="1"/>
        <v>Guinea-Bissau-Africa2000</v>
      </c>
      <c r="B24" s="36" t="s">
        <v>113</v>
      </c>
      <c r="C24" s="36" t="s">
        <v>75</v>
      </c>
      <c r="D24" s="36"/>
      <c r="E24" s="36"/>
      <c r="F24" s="36"/>
      <c r="G24" s="36"/>
      <c r="H24" s="37">
        <v>0.002</v>
      </c>
      <c r="I24" s="36"/>
      <c r="J24" s="31" t="s">
        <v>76</v>
      </c>
    </row>
    <row r="25" ht="15.75" customHeight="1">
      <c r="A25" s="36" t="str">
        <f t="shared" si="1"/>
        <v>Kenya-Africa2000</v>
      </c>
      <c r="B25" s="36" t="s">
        <v>114</v>
      </c>
      <c r="C25" s="36" t="s">
        <v>75</v>
      </c>
      <c r="D25" s="36"/>
      <c r="E25" s="36"/>
      <c r="F25" s="36"/>
      <c r="G25" s="36"/>
      <c r="H25" s="37">
        <v>0.003</v>
      </c>
      <c r="I25" s="37">
        <v>0.004</v>
      </c>
      <c r="J25" s="31" t="s">
        <v>76</v>
      </c>
    </row>
    <row r="26" ht="15.75" customHeight="1">
      <c r="A26" s="36" t="str">
        <f t="shared" si="1"/>
        <v>Lesotho-Africa2000</v>
      </c>
      <c r="B26" s="36" t="s">
        <v>115</v>
      </c>
      <c r="C26" s="36" t="s">
        <v>75</v>
      </c>
      <c r="D26" s="36"/>
      <c r="E26" s="36"/>
      <c r="F26" s="36"/>
      <c r="G26" s="36"/>
      <c r="H26" s="37">
        <v>0.002</v>
      </c>
      <c r="I26" s="37">
        <v>0.012</v>
      </c>
      <c r="J26" s="31" t="s">
        <v>76</v>
      </c>
    </row>
    <row r="27" ht="15.75" customHeight="1">
      <c r="A27" s="36" t="str">
        <f t="shared" si="1"/>
        <v>Liberia-Africa2000</v>
      </c>
      <c r="B27" s="36" t="s">
        <v>116</v>
      </c>
      <c r="C27" s="36" t="s">
        <v>75</v>
      </c>
      <c r="D27" s="36"/>
      <c r="E27" s="36"/>
      <c r="F27" s="36"/>
      <c r="G27" s="36"/>
      <c r="H27" s="37">
        <v>0.0</v>
      </c>
      <c r="I27" s="37">
        <v>0.001</v>
      </c>
      <c r="J27" s="31" t="s">
        <v>76</v>
      </c>
    </row>
    <row r="28" ht="15.75" customHeight="1">
      <c r="A28" s="36" t="str">
        <f t="shared" si="1"/>
        <v>Libya-Africa2000</v>
      </c>
      <c r="B28" s="36" t="s">
        <v>117</v>
      </c>
      <c r="C28" s="36" t="s">
        <v>75</v>
      </c>
      <c r="D28" s="36"/>
      <c r="E28" s="36"/>
      <c r="F28" s="36"/>
      <c r="G28" s="36"/>
      <c r="H28" s="37">
        <v>0.002</v>
      </c>
      <c r="I28" s="37">
        <v>0.008</v>
      </c>
      <c r="J28" s="31" t="s">
        <v>76</v>
      </c>
    </row>
    <row r="29" ht="15.75" customHeight="1">
      <c r="A29" s="36" t="str">
        <f t="shared" si="1"/>
        <v>Madagascar-Africa2000</v>
      </c>
      <c r="B29" s="36" t="s">
        <v>118</v>
      </c>
      <c r="C29" s="36" t="s">
        <v>75</v>
      </c>
      <c r="D29" s="36"/>
      <c r="E29" s="36"/>
      <c r="F29" s="36"/>
      <c r="G29" s="36"/>
      <c r="H29" s="37">
        <v>0.002</v>
      </c>
      <c r="I29" s="37">
        <v>0.004</v>
      </c>
      <c r="J29" s="31" t="s">
        <v>76</v>
      </c>
    </row>
    <row r="30" ht="15.75" customHeight="1">
      <c r="A30" s="36" t="str">
        <f t="shared" si="1"/>
        <v>Malawi-Africa2000</v>
      </c>
      <c r="B30" s="36" t="s">
        <v>119</v>
      </c>
      <c r="C30" s="36" t="s">
        <v>75</v>
      </c>
      <c r="D30" s="36"/>
      <c r="E30" s="36"/>
      <c r="F30" s="36"/>
      <c r="G30" s="36"/>
      <c r="H30" s="37">
        <v>0.001</v>
      </c>
      <c r="I30" s="37">
        <v>0.004</v>
      </c>
      <c r="J30" s="31" t="s">
        <v>76</v>
      </c>
    </row>
    <row r="31" ht="15.75" customHeight="1">
      <c r="A31" s="36" t="str">
        <f t="shared" si="1"/>
        <v>Mali-Africa2000</v>
      </c>
      <c r="B31" s="36" t="s">
        <v>120</v>
      </c>
      <c r="C31" s="36" t="s">
        <v>75</v>
      </c>
      <c r="D31" s="36"/>
      <c r="E31" s="36"/>
      <c r="F31" s="36"/>
      <c r="G31" s="36"/>
      <c r="H31" s="37">
        <v>0.001</v>
      </c>
      <c r="I31" s="37">
        <v>0.001</v>
      </c>
      <c r="J31" s="31" t="s">
        <v>76</v>
      </c>
    </row>
    <row r="32" ht="15.75" customHeight="1">
      <c r="A32" s="36" t="str">
        <f t="shared" si="1"/>
        <v>Mauritania-Africa2000</v>
      </c>
      <c r="B32" s="36" t="s">
        <v>121</v>
      </c>
      <c r="C32" s="36" t="s">
        <v>75</v>
      </c>
      <c r="D32" s="36"/>
      <c r="E32" s="36"/>
      <c r="F32" s="36"/>
      <c r="G32" s="36"/>
      <c r="H32" s="37">
        <v>0.002</v>
      </c>
      <c r="I32" s="37">
        <v>0.006</v>
      </c>
      <c r="J32" s="31" t="s">
        <v>76</v>
      </c>
    </row>
    <row r="33" ht="15.75" customHeight="1">
      <c r="A33" s="36" t="str">
        <f t="shared" si="1"/>
        <v>Mauritius-Africa2000</v>
      </c>
      <c r="B33" s="36" t="s">
        <v>122</v>
      </c>
      <c r="C33" s="36" t="s">
        <v>75</v>
      </c>
      <c r="D33" s="36"/>
      <c r="E33" s="36"/>
      <c r="F33" s="36"/>
      <c r="G33" s="36"/>
      <c r="H33" s="37">
        <v>0.073</v>
      </c>
      <c r="I33" s="37">
        <v>0.152</v>
      </c>
      <c r="J33" s="31" t="s">
        <v>76</v>
      </c>
    </row>
    <row r="34" ht="15.75" customHeight="1">
      <c r="A34" s="36" t="str">
        <f t="shared" si="1"/>
        <v>Morocco-Africa2000</v>
      </c>
      <c r="B34" s="36" t="s">
        <v>123</v>
      </c>
      <c r="C34" s="36" t="s">
        <v>75</v>
      </c>
      <c r="D34" s="36"/>
      <c r="E34" s="36"/>
      <c r="F34" s="36"/>
      <c r="G34" s="36"/>
      <c r="H34" s="37">
        <v>0.007</v>
      </c>
      <c r="I34" s="37">
        <v>0.082</v>
      </c>
      <c r="J34" s="31" t="s">
        <v>76</v>
      </c>
    </row>
    <row r="35" ht="15.75" customHeight="1">
      <c r="A35" s="36" t="str">
        <f t="shared" si="1"/>
        <v>Mozambique-Africa2000</v>
      </c>
      <c r="B35" s="36" t="s">
        <v>124</v>
      </c>
      <c r="C35" s="36" t="s">
        <v>75</v>
      </c>
      <c r="D35" s="36"/>
      <c r="E35" s="36"/>
      <c r="F35" s="36"/>
      <c r="G35" s="36"/>
      <c r="H35" s="37">
        <v>0.001</v>
      </c>
      <c r="I35" s="37">
        <v>0.003</v>
      </c>
      <c r="J35" s="31" t="s">
        <v>76</v>
      </c>
    </row>
    <row r="36" ht="15.75" customHeight="1">
      <c r="A36" s="36" t="str">
        <f t="shared" si="1"/>
        <v>Namibia-Africa2000</v>
      </c>
      <c r="B36" s="36" t="s">
        <v>125</v>
      </c>
      <c r="C36" s="36" t="s">
        <v>75</v>
      </c>
      <c r="D36" s="36"/>
      <c r="E36" s="36"/>
      <c r="F36" s="36"/>
      <c r="G36" s="36"/>
      <c r="H36" s="37">
        <v>0.016</v>
      </c>
      <c r="I36" s="37">
        <v>0.043</v>
      </c>
      <c r="J36" s="31" t="s">
        <v>76</v>
      </c>
    </row>
    <row r="37" ht="15.75" customHeight="1">
      <c r="A37" s="36" t="str">
        <f t="shared" si="1"/>
        <v>Niger-Africa2000</v>
      </c>
      <c r="B37" s="36" t="s">
        <v>126</v>
      </c>
      <c r="C37" s="36" t="s">
        <v>75</v>
      </c>
      <c r="D37" s="36"/>
      <c r="E37" s="36"/>
      <c r="F37" s="36"/>
      <c r="G37" s="36"/>
      <c r="H37" s="37">
        <v>0.0</v>
      </c>
      <c r="I37" s="37">
        <v>0.0</v>
      </c>
      <c r="J37" s="31" t="s">
        <v>76</v>
      </c>
    </row>
    <row r="38" ht="15.75" customHeight="1">
      <c r="A38" s="36" t="str">
        <f t="shared" si="1"/>
        <v>Nigeria-Africa2000</v>
      </c>
      <c r="B38" s="36" t="s">
        <v>127</v>
      </c>
      <c r="C38" s="36" t="s">
        <v>75</v>
      </c>
      <c r="D38" s="36"/>
      <c r="E38" s="36"/>
      <c r="F38" s="36"/>
      <c r="G38" s="36"/>
      <c r="H38" s="37">
        <v>0.001</v>
      </c>
      <c r="I38" s="37">
        <v>0.0</v>
      </c>
      <c r="J38" s="31" t="s">
        <v>76</v>
      </c>
    </row>
    <row r="39" ht="15.75" customHeight="1">
      <c r="A39" s="36" t="str">
        <f t="shared" si="1"/>
        <v>Rwanda-Africa2000</v>
      </c>
      <c r="B39" s="36" t="s">
        <v>128</v>
      </c>
      <c r="C39" s="36" t="s">
        <v>75</v>
      </c>
      <c r="D39" s="36"/>
      <c r="E39" s="36"/>
      <c r="F39" s="36"/>
      <c r="G39" s="36"/>
      <c r="H39" s="37">
        <v>0.001</v>
      </c>
      <c r="I39" s="37">
        <v>0.005</v>
      </c>
      <c r="J39" s="31" t="s">
        <v>76</v>
      </c>
    </row>
    <row r="40" ht="15.75" customHeight="1">
      <c r="A40" s="36" t="str">
        <f t="shared" si="1"/>
        <v>Sao Tome and Principe-Africa2000</v>
      </c>
      <c r="B40" s="36" t="s">
        <v>129</v>
      </c>
      <c r="C40" s="36" t="s">
        <v>75</v>
      </c>
      <c r="D40" s="36"/>
      <c r="E40" s="36"/>
      <c r="F40" s="36"/>
      <c r="G40" s="36"/>
      <c r="H40" s="37">
        <v>0.046</v>
      </c>
      <c r="I40" s="36"/>
      <c r="J40" s="31" t="s">
        <v>76</v>
      </c>
    </row>
    <row r="41" ht="15.75" customHeight="1">
      <c r="A41" s="36" t="str">
        <f t="shared" si="1"/>
        <v>Senegal-Africa2000</v>
      </c>
      <c r="B41" s="36" t="s">
        <v>130</v>
      </c>
      <c r="C41" s="36" t="s">
        <v>75</v>
      </c>
      <c r="D41" s="36"/>
      <c r="E41" s="36"/>
      <c r="F41" s="36"/>
      <c r="G41" s="36"/>
      <c r="H41" s="37">
        <v>0.004</v>
      </c>
      <c r="I41" s="37">
        <v>0.025</v>
      </c>
      <c r="J41" s="31" t="s">
        <v>76</v>
      </c>
    </row>
    <row r="42" ht="15.75" customHeight="1">
      <c r="A42" s="36" t="str">
        <f t="shared" si="1"/>
        <v>Seychelles-Africa2000</v>
      </c>
      <c r="B42" s="36" t="s">
        <v>131</v>
      </c>
      <c r="C42" s="36" t="s">
        <v>75</v>
      </c>
      <c r="D42" s="36"/>
      <c r="E42" s="36"/>
      <c r="F42" s="36"/>
      <c r="G42" s="36"/>
      <c r="H42" s="37">
        <v>0.074</v>
      </c>
      <c r="I42" s="37">
        <v>0.325</v>
      </c>
      <c r="J42" s="31" t="s">
        <v>76</v>
      </c>
    </row>
    <row r="43" ht="15.75" customHeight="1">
      <c r="A43" s="36" t="str">
        <f t="shared" si="1"/>
        <v>Sierra Leone-Africa2000</v>
      </c>
      <c r="B43" s="36" t="s">
        <v>132</v>
      </c>
      <c r="C43" s="36" t="s">
        <v>75</v>
      </c>
      <c r="D43" s="36"/>
      <c r="E43" s="36"/>
      <c r="F43" s="36"/>
      <c r="G43" s="36"/>
      <c r="H43" s="37">
        <v>0.001</v>
      </c>
      <c r="I43" s="37">
        <v>0.003</v>
      </c>
      <c r="J43" s="31" t="s">
        <v>76</v>
      </c>
    </row>
    <row r="44" ht="15.75" customHeight="1">
      <c r="A44" s="36" t="str">
        <f t="shared" si="1"/>
        <v>Somalia-Africa2000</v>
      </c>
      <c r="B44" s="36" t="s">
        <v>133</v>
      </c>
      <c r="C44" s="36" t="s">
        <v>75</v>
      </c>
      <c r="D44" s="36"/>
      <c r="E44" s="36"/>
      <c r="F44" s="36"/>
      <c r="G44" s="36"/>
      <c r="H44" s="37">
        <v>0.0</v>
      </c>
      <c r="I44" s="37">
        <v>0.011</v>
      </c>
      <c r="J44" s="31" t="s">
        <v>76</v>
      </c>
    </row>
    <row r="45" ht="15.75" customHeight="1">
      <c r="A45" s="36" t="str">
        <f t="shared" si="1"/>
        <v>South Africa-Africa2000</v>
      </c>
      <c r="B45" s="36" t="s">
        <v>134</v>
      </c>
      <c r="C45" s="36" t="s">
        <v>75</v>
      </c>
      <c r="D45" s="36"/>
      <c r="E45" s="36"/>
      <c r="F45" s="36"/>
      <c r="G45" s="36"/>
      <c r="H45" s="37">
        <v>0.053</v>
      </c>
      <c r="I45" s="37">
        <v>0.186</v>
      </c>
      <c r="J45" s="31" t="s">
        <v>76</v>
      </c>
    </row>
    <row r="46" ht="15.75" customHeight="1">
      <c r="A46" s="36" t="str">
        <f t="shared" si="1"/>
        <v>South Sudan-Africa2000</v>
      </c>
      <c r="B46" s="36" t="s">
        <v>135</v>
      </c>
      <c r="C46" s="36" t="s">
        <v>75</v>
      </c>
      <c r="D46" s="36"/>
      <c r="E46" s="36"/>
      <c r="F46" s="36"/>
      <c r="G46" s="36"/>
      <c r="H46" s="36"/>
      <c r="I46" s="36"/>
      <c r="J46" s="31" t="s">
        <v>76</v>
      </c>
    </row>
    <row r="47" ht="15.75" customHeight="1">
      <c r="A47" s="36" t="str">
        <f t="shared" si="1"/>
        <v>Sudan-Africa2000</v>
      </c>
      <c r="B47" s="36" t="s">
        <v>136</v>
      </c>
      <c r="C47" s="36" t="s">
        <v>75</v>
      </c>
      <c r="D47" s="36"/>
      <c r="E47" s="36"/>
      <c r="F47" s="36"/>
      <c r="G47" s="36"/>
      <c r="H47" s="37">
        <v>0.0</v>
      </c>
      <c r="I47" s="37">
        <v>0.001</v>
      </c>
      <c r="J47" s="31" t="s">
        <v>76</v>
      </c>
    </row>
    <row r="48" ht="15.75" customHeight="1">
      <c r="A48" s="36" t="str">
        <f t="shared" si="1"/>
        <v>Swaziland-Africa2000</v>
      </c>
      <c r="B48" s="36" t="s">
        <v>137</v>
      </c>
      <c r="C48" s="36" t="s">
        <v>75</v>
      </c>
      <c r="D48" s="36"/>
      <c r="E48" s="36"/>
      <c r="F48" s="36"/>
      <c r="G48" s="36"/>
      <c r="H48" s="37">
        <v>0.009</v>
      </c>
      <c r="I48" s="37">
        <v>0.031</v>
      </c>
      <c r="J48" s="31" t="s">
        <v>76</v>
      </c>
    </row>
    <row r="49" ht="15.75" customHeight="1">
      <c r="A49" s="36" t="str">
        <f t="shared" si="1"/>
        <v>Tanzania-Africa2000</v>
      </c>
      <c r="B49" s="36" t="s">
        <v>138</v>
      </c>
      <c r="C49" s="36" t="s">
        <v>75</v>
      </c>
      <c r="D49" s="36"/>
      <c r="E49" s="36"/>
      <c r="F49" s="36"/>
      <c r="G49" s="36"/>
      <c r="H49" s="37">
        <v>0.001</v>
      </c>
      <c r="I49" s="37">
        <v>0.003</v>
      </c>
      <c r="J49" s="31" t="s">
        <v>76</v>
      </c>
    </row>
    <row r="50" ht="15.75" customHeight="1">
      <c r="A50" s="36" t="str">
        <f t="shared" si="1"/>
        <v>Togo-Africa2000</v>
      </c>
      <c r="B50" s="36" t="s">
        <v>139</v>
      </c>
      <c r="C50" s="36" t="s">
        <v>75</v>
      </c>
      <c r="D50" s="36"/>
      <c r="E50" s="36"/>
      <c r="F50" s="36"/>
      <c r="G50" s="36"/>
      <c r="H50" s="37">
        <v>0.008</v>
      </c>
      <c r="I50" s="37">
        <v>0.01</v>
      </c>
      <c r="J50" s="31" t="s">
        <v>76</v>
      </c>
    </row>
    <row r="51" ht="15.75" customHeight="1">
      <c r="A51" s="36" t="str">
        <f t="shared" si="1"/>
        <v>Tunisia-Africa2000</v>
      </c>
      <c r="B51" s="36" t="s">
        <v>140</v>
      </c>
      <c r="C51" s="36" t="s">
        <v>75</v>
      </c>
      <c r="D51" s="36"/>
      <c r="E51" s="36"/>
      <c r="F51" s="36"/>
      <c r="G51" s="36"/>
      <c r="H51" s="37">
        <v>0.028</v>
      </c>
      <c r="I51" s="37">
        <v>0.012</v>
      </c>
      <c r="J51" s="31" t="s">
        <v>76</v>
      </c>
    </row>
    <row r="52" ht="15.75" customHeight="1">
      <c r="A52" s="36" t="str">
        <f t="shared" si="1"/>
        <v>Uganda-Africa2000</v>
      </c>
      <c r="B52" s="36" t="s">
        <v>141</v>
      </c>
      <c r="C52" s="36" t="s">
        <v>75</v>
      </c>
      <c r="D52" s="36"/>
      <c r="E52" s="36"/>
      <c r="F52" s="36"/>
      <c r="G52" s="36"/>
      <c r="H52" s="37">
        <v>0.002</v>
      </c>
      <c r="I52" s="37">
        <v>0.005</v>
      </c>
      <c r="J52" s="31" t="s">
        <v>76</v>
      </c>
    </row>
    <row r="53" ht="15.75" customHeight="1">
      <c r="A53" s="36" t="str">
        <f t="shared" si="1"/>
        <v>Zambia-Africa2000</v>
      </c>
      <c r="B53" s="36" t="s">
        <v>142</v>
      </c>
      <c r="C53" s="36" t="s">
        <v>75</v>
      </c>
      <c r="D53" s="36"/>
      <c r="E53" s="36"/>
      <c r="F53" s="36"/>
      <c r="G53" s="36"/>
      <c r="H53" s="37">
        <v>0.002</v>
      </c>
      <c r="I53" s="37">
        <v>0.01</v>
      </c>
      <c r="J53" s="31" t="s">
        <v>76</v>
      </c>
    </row>
    <row r="54" ht="15.75" customHeight="1">
      <c r="A54" s="36" t="str">
        <f t="shared" si="1"/>
        <v>Zimbabwe-Africa2000</v>
      </c>
      <c r="B54" s="36" t="s">
        <v>143</v>
      </c>
      <c r="C54" s="36" t="s">
        <v>75</v>
      </c>
      <c r="D54" s="36"/>
      <c r="E54" s="36"/>
      <c r="F54" s="36"/>
      <c r="G54" s="36"/>
      <c r="H54" s="37">
        <v>0.004</v>
      </c>
      <c r="I54" s="37">
        <v>0.021</v>
      </c>
      <c r="J54" s="31" t="s">
        <v>76</v>
      </c>
    </row>
    <row r="55" ht="15.75" customHeight="1">
      <c r="A55" s="36" t="str">
        <f t="shared" si="1"/>
        <v>Afghanistan-Asia2000</v>
      </c>
      <c r="B55" s="36" t="s">
        <v>144</v>
      </c>
      <c r="C55" s="36" t="s">
        <v>75</v>
      </c>
      <c r="D55" s="36"/>
      <c r="E55" s="36"/>
      <c r="F55" s="36"/>
      <c r="G55" s="36"/>
      <c r="H55" s="36"/>
      <c r="I55" s="36"/>
      <c r="J55" s="31" t="s">
        <v>76</v>
      </c>
    </row>
    <row r="56" ht="15.75" customHeight="1">
      <c r="A56" s="36" t="str">
        <f t="shared" si="1"/>
        <v>Armenia-Asia2000</v>
      </c>
      <c r="B56" s="36" t="s">
        <v>146</v>
      </c>
      <c r="C56" s="36" t="s">
        <v>75</v>
      </c>
      <c r="D56" s="36"/>
      <c r="E56" s="36"/>
      <c r="F56" s="36"/>
      <c r="G56" s="36"/>
      <c r="H56" s="37">
        <v>0.013</v>
      </c>
      <c r="I56" s="37">
        <v>0.006</v>
      </c>
      <c r="J56" s="31" t="s">
        <v>76</v>
      </c>
    </row>
    <row r="57" ht="15.75" customHeight="1">
      <c r="A57" s="36" t="str">
        <f t="shared" si="1"/>
        <v>Azerbaijan-Asia2000</v>
      </c>
      <c r="B57" s="36" t="s">
        <v>147</v>
      </c>
      <c r="C57" s="36" t="s">
        <v>75</v>
      </c>
      <c r="D57" s="36"/>
      <c r="E57" s="36"/>
      <c r="F57" s="36"/>
      <c r="G57" s="36"/>
      <c r="H57" s="37">
        <v>0.001</v>
      </c>
      <c r="I57" s="37">
        <v>0.052</v>
      </c>
      <c r="J57" s="31" t="s">
        <v>76</v>
      </c>
    </row>
    <row r="58" ht="15.75" customHeight="1">
      <c r="A58" s="36" t="str">
        <f t="shared" si="1"/>
        <v>Bangladesh-Asia2000</v>
      </c>
      <c r="B58" s="36" t="s">
        <v>148</v>
      </c>
      <c r="C58" s="36" t="s">
        <v>75</v>
      </c>
      <c r="D58" s="36"/>
      <c r="E58" s="36"/>
      <c r="F58" s="36"/>
      <c r="G58" s="36"/>
      <c r="H58" s="37">
        <v>0.001</v>
      </c>
      <c r="I58" s="37">
        <v>0.002</v>
      </c>
      <c r="J58" s="31" t="s">
        <v>76</v>
      </c>
    </row>
    <row r="59" ht="15.75" customHeight="1">
      <c r="A59" s="36" t="str">
        <f t="shared" si="1"/>
        <v>Bhutan-Asia2000</v>
      </c>
      <c r="B59" s="36" t="s">
        <v>149</v>
      </c>
      <c r="C59" s="36" t="s">
        <v>75</v>
      </c>
      <c r="D59" s="36"/>
      <c r="E59" s="36"/>
      <c r="F59" s="36"/>
      <c r="G59" s="36"/>
      <c r="H59" s="37">
        <v>0.004</v>
      </c>
      <c r="I59" s="36"/>
      <c r="J59" s="31" t="s">
        <v>76</v>
      </c>
    </row>
    <row r="60" ht="15.75" customHeight="1">
      <c r="A60" s="36" t="str">
        <f t="shared" si="1"/>
        <v>Brunei-Asia2000</v>
      </c>
      <c r="B60" s="36" t="s">
        <v>150</v>
      </c>
      <c r="C60" s="36" t="s">
        <v>75</v>
      </c>
      <c r="D60" s="36"/>
      <c r="E60" s="36"/>
      <c r="F60" s="36"/>
      <c r="G60" s="36"/>
      <c r="H60" s="37">
        <v>0.09</v>
      </c>
      <c r="I60" s="37">
        <v>0.286</v>
      </c>
      <c r="J60" s="31" t="s">
        <v>76</v>
      </c>
    </row>
    <row r="61" ht="15.75" customHeight="1">
      <c r="A61" s="36" t="str">
        <f t="shared" si="1"/>
        <v>Cambodia-Asia2000</v>
      </c>
      <c r="B61" s="36" t="s">
        <v>151</v>
      </c>
      <c r="C61" s="36" t="s">
        <v>75</v>
      </c>
      <c r="D61" s="36"/>
      <c r="E61" s="36"/>
      <c r="F61" s="36"/>
      <c r="G61" s="36"/>
      <c r="H61" s="37">
        <v>0.0</v>
      </c>
      <c r="I61" s="37">
        <v>0.011</v>
      </c>
      <c r="J61" s="31" t="s">
        <v>76</v>
      </c>
    </row>
    <row r="62" ht="15.75" customHeight="1">
      <c r="A62" s="36" t="str">
        <f t="shared" si="1"/>
        <v>China-Asia2000</v>
      </c>
      <c r="B62" s="36" t="s">
        <v>152</v>
      </c>
      <c r="C62" s="36" t="s">
        <v>75</v>
      </c>
      <c r="D62" s="36"/>
      <c r="E62" s="36"/>
      <c r="F62" s="36"/>
      <c r="G62" s="36"/>
      <c r="H62" s="37">
        <v>0.018</v>
      </c>
      <c r="I62" s="37">
        <v>0.067</v>
      </c>
      <c r="J62" s="31" t="s">
        <v>76</v>
      </c>
    </row>
    <row r="63" ht="15.75" customHeight="1">
      <c r="A63" s="36" t="str">
        <f t="shared" si="1"/>
        <v>Georgia-Asia2000</v>
      </c>
      <c r="B63" s="36" t="s">
        <v>153</v>
      </c>
      <c r="C63" s="36" t="s">
        <v>75</v>
      </c>
      <c r="D63" s="36"/>
      <c r="E63" s="36"/>
      <c r="F63" s="36"/>
      <c r="G63" s="36"/>
      <c r="H63" s="37">
        <v>0.005</v>
      </c>
      <c r="I63" s="37">
        <v>0.041</v>
      </c>
      <c r="J63" s="31" t="s">
        <v>76</v>
      </c>
    </row>
    <row r="64" ht="15.75" customHeight="1">
      <c r="A64" s="36" t="str">
        <f t="shared" si="1"/>
        <v>Hong Kong SAR-Asia2000</v>
      </c>
      <c r="B64" s="36" t="s">
        <v>154</v>
      </c>
      <c r="C64" s="36" t="s">
        <v>75</v>
      </c>
      <c r="D64" s="36"/>
      <c r="E64" s="36"/>
      <c r="F64" s="36"/>
      <c r="G64" s="36"/>
      <c r="H64" s="37">
        <v>0.278</v>
      </c>
      <c r="I64" s="37">
        <v>0.797</v>
      </c>
      <c r="J64" s="31" t="s">
        <v>76</v>
      </c>
    </row>
    <row r="65" ht="15.75" customHeight="1">
      <c r="A65" s="36" t="str">
        <f t="shared" si="1"/>
        <v>India-Asia2000</v>
      </c>
      <c r="B65" s="36" t="s">
        <v>155</v>
      </c>
      <c r="C65" s="36" t="s">
        <v>75</v>
      </c>
      <c r="D65" s="36"/>
      <c r="E65" s="36"/>
      <c r="F65" s="36"/>
      <c r="G65" s="36"/>
      <c r="H65" s="37">
        <v>0.005</v>
      </c>
      <c r="I65" s="37">
        <v>0.003</v>
      </c>
      <c r="J65" s="31" t="s">
        <v>76</v>
      </c>
    </row>
    <row r="66" ht="15.75" customHeight="1">
      <c r="A66" s="36" t="str">
        <f t="shared" si="1"/>
        <v>Indonesia-Asia2000</v>
      </c>
      <c r="B66" s="36" t="s">
        <v>156</v>
      </c>
      <c r="C66" s="36" t="s">
        <v>75</v>
      </c>
      <c r="D66" s="36"/>
      <c r="E66" s="36"/>
      <c r="F66" s="36"/>
      <c r="G66" s="36"/>
      <c r="H66" s="37">
        <v>0.009</v>
      </c>
      <c r="I66" s="37">
        <v>0.018</v>
      </c>
      <c r="J66" s="31" t="s">
        <v>76</v>
      </c>
    </row>
    <row r="67" ht="15.75" customHeight="1">
      <c r="A67" s="36" t="str">
        <f t="shared" si="1"/>
        <v>Japan-Asia2000</v>
      </c>
      <c r="B67" s="36" t="s">
        <v>157</v>
      </c>
      <c r="C67" s="36" t="s">
        <v>75</v>
      </c>
      <c r="D67" s="36"/>
      <c r="E67" s="36"/>
      <c r="F67" s="36"/>
      <c r="G67" s="36"/>
      <c r="H67" s="37">
        <v>0.3</v>
      </c>
      <c r="I67" s="37">
        <v>0.531</v>
      </c>
      <c r="J67" s="31" t="s">
        <v>76</v>
      </c>
    </row>
    <row r="68" ht="15.75" customHeight="1">
      <c r="A68" s="36" t="str">
        <f t="shared" si="1"/>
        <v>Kazakhstan-Asia2000</v>
      </c>
      <c r="B68" s="36" t="s">
        <v>158</v>
      </c>
      <c r="C68" s="36" t="s">
        <v>75</v>
      </c>
      <c r="D68" s="36"/>
      <c r="E68" s="36"/>
      <c r="F68" s="36"/>
      <c r="G68" s="36"/>
      <c r="H68" s="37">
        <v>0.007</v>
      </c>
      <c r="I68" s="37">
        <v>0.014</v>
      </c>
      <c r="J68" s="31" t="s">
        <v>76</v>
      </c>
    </row>
    <row r="69" ht="15.75" customHeight="1">
      <c r="A69" s="36" t="str">
        <f t="shared" si="1"/>
        <v>North Korea-Asia2000</v>
      </c>
      <c r="B69" s="36" t="s">
        <v>167</v>
      </c>
      <c r="C69" s="36" t="s">
        <v>75</v>
      </c>
      <c r="D69" s="36"/>
      <c r="E69" s="36"/>
      <c r="F69" s="36"/>
      <c r="G69" s="36"/>
      <c r="H69" s="36"/>
      <c r="I69" s="36"/>
      <c r="J69" s="31" t="s">
        <v>76</v>
      </c>
    </row>
    <row r="70" ht="15.75" customHeight="1">
      <c r="A70" s="36" t="str">
        <f t="shared" si="1"/>
        <v>South Korea-Asia2000</v>
      </c>
      <c r="B70" s="36" t="s">
        <v>171</v>
      </c>
      <c r="C70" s="36" t="s">
        <v>75</v>
      </c>
      <c r="D70" s="36"/>
      <c r="E70" s="36"/>
      <c r="F70" s="36"/>
      <c r="G70" s="36"/>
      <c r="H70" s="37">
        <v>0.447</v>
      </c>
      <c r="I70" s="37">
        <v>0.583</v>
      </c>
      <c r="J70" s="31" t="s">
        <v>76</v>
      </c>
    </row>
    <row r="71" ht="15.75" customHeight="1">
      <c r="A71" s="36" t="str">
        <f t="shared" si="1"/>
        <v>Kyrgyzstan-Asia2000</v>
      </c>
      <c r="B71" s="36" t="s">
        <v>159</v>
      </c>
      <c r="C71" s="36" t="s">
        <v>75</v>
      </c>
      <c r="D71" s="36"/>
      <c r="E71" s="36"/>
      <c r="F71" s="36"/>
      <c r="G71" s="36"/>
      <c r="H71" s="37">
        <v>0.01</v>
      </c>
      <c r="I71" s="37">
        <v>0.002</v>
      </c>
      <c r="J71" s="31" t="s">
        <v>76</v>
      </c>
    </row>
    <row r="72" ht="15.75" customHeight="1">
      <c r="A72" s="36" t="str">
        <f t="shared" si="1"/>
        <v>Laos-Asia2000</v>
      </c>
      <c r="B72" s="36" t="s">
        <v>160</v>
      </c>
      <c r="C72" s="36" t="s">
        <v>75</v>
      </c>
      <c r="D72" s="36"/>
      <c r="E72" s="36"/>
      <c r="F72" s="36"/>
      <c r="G72" s="36"/>
      <c r="H72" s="37">
        <v>0.001</v>
      </c>
      <c r="I72" s="37">
        <v>0.002</v>
      </c>
      <c r="J72" s="31" t="s">
        <v>76</v>
      </c>
    </row>
    <row r="73" ht="15.75" customHeight="1">
      <c r="A73" s="36" t="str">
        <f t="shared" si="1"/>
        <v>Macao SAR-Asia2000</v>
      </c>
      <c r="B73" s="36" t="s">
        <v>161</v>
      </c>
      <c r="C73" s="36" t="s">
        <v>75</v>
      </c>
      <c r="D73" s="36"/>
      <c r="E73" s="36"/>
      <c r="F73" s="36"/>
      <c r="G73" s="36"/>
      <c r="H73" s="37">
        <v>0.136</v>
      </c>
      <c r="I73" s="37">
        <v>0.327</v>
      </c>
      <c r="J73" s="31" t="s">
        <v>76</v>
      </c>
    </row>
    <row r="74" ht="15.75" customHeight="1">
      <c r="A74" s="36" t="str">
        <f t="shared" si="1"/>
        <v>Malaysia-Asia2000</v>
      </c>
      <c r="B74" s="36" t="s">
        <v>162</v>
      </c>
      <c r="C74" s="36" t="s">
        <v>75</v>
      </c>
      <c r="D74" s="36"/>
      <c r="E74" s="36"/>
      <c r="F74" s="36"/>
      <c r="G74" s="36"/>
      <c r="H74" s="37">
        <v>0.214</v>
      </c>
      <c r="I74" s="37">
        <v>0.219</v>
      </c>
      <c r="J74" s="31" t="s">
        <v>76</v>
      </c>
    </row>
    <row r="75" ht="15.75" customHeight="1">
      <c r="A75" s="36" t="str">
        <f t="shared" si="1"/>
        <v>Maldives-Asia2000</v>
      </c>
      <c r="B75" s="36" t="s">
        <v>163</v>
      </c>
      <c r="C75" s="36" t="s">
        <v>75</v>
      </c>
      <c r="D75" s="36"/>
      <c r="E75" s="36"/>
      <c r="F75" s="36"/>
      <c r="G75" s="36"/>
      <c r="H75" s="37">
        <v>0.022</v>
      </c>
      <c r="I75" s="37">
        <v>0.028</v>
      </c>
      <c r="J75" s="31" t="s">
        <v>76</v>
      </c>
    </row>
    <row r="76" ht="15.75" customHeight="1">
      <c r="A76" s="36" t="str">
        <f t="shared" si="1"/>
        <v>Mongolia-Asia2000</v>
      </c>
      <c r="B76" s="36" t="s">
        <v>164</v>
      </c>
      <c r="C76" s="36" t="s">
        <v>75</v>
      </c>
      <c r="D76" s="36"/>
      <c r="E76" s="36"/>
      <c r="F76" s="36"/>
      <c r="G76" s="36"/>
      <c r="H76" s="37">
        <v>0.013</v>
      </c>
      <c r="I76" s="37">
        <v>0.064</v>
      </c>
      <c r="J76" s="31" t="s">
        <v>76</v>
      </c>
    </row>
    <row r="77" ht="15.75" customHeight="1">
      <c r="A77" s="36" t="str">
        <f t="shared" si="1"/>
        <v>Myanmar-Asia2000</v>
      </c>
      <c r="B77" s="36" t="s">
        <v>165</v>
      </c>
      <c r="C77" s="36" t="s">
        <v>75</v>
      </c>
      <c r="D77" s="36"/>
      <c r="E77" s="36"/>
      <c r="F77" s="36"/>
      <c r="G77" s="36"/>
      <c r="H77" s="36"/>
      <c r="I77" s="37">
        <v>0.0</v>
      </c>
      <c r="J77" s="31" t="s">
        <v>76</v>
      </c>
    </row>
    <row r="78" ht="15.75" customHeight="1">
      <c r="A78" s="36" t="str">
        <f t="shared" si="1"/>
        <v>Nepal-Asia2000</v>
      </c>
      <c r="B78" s="36" t="s">
        <v>166</v>
      </c>
      <c r="C78" s="36" t="s">
        <v>75</v>
      </c>
      <c r="D78" s="36"/>
      <c r="E78" s="36"/>
      <c r="F78" s="36"/>
      <c r="G78" s="36"/>
      <c r="H78" s="37">
        <v>0.002</v>
      </c>
      <c r="I78" s="37">
        <v>0.0</v>
      </c>
      <c r="J78" s="31" t="s">
        <v>76</v>
      </c>
    </row>
    <row r="79" ht="15.75" customHeight="1">
      <c r="A79" s="36" t="str">
        <f t="shared" si="1"/>
        <v>Pakistan-Asia2000</v>
      </c>
      <c r="B79" s="36" t="s">
        <v>168</v>
      </c>
      <c r="C79" s="36" t="s">
        <v>75</v>
      </c>
      <c r="D79" s="36"/>
      <c r="E79" s="36"/>
      <c r="F79" s="36"/>
      <c r="G79" s="36"/>
      <c r="H79" s="36"/>
      <c r="I79" s="37">
        <v>0.002</v>
      </c>
      <c r="J79" s="31" t="s">
        <v>76</v>
      </c>
    </row>
    <row r="80" ht="15.75" customHeight="1">
      <c r="A80" s="36" t="str">
        <f t="shared" si="1"/>
        <v>Philippines-Asia2000</v>
      </c>
      <c r="B80" s="36" t="s">
        <v>169</v>
      </c>
      <c r="C80" s="36" t="s">
        <v>75</v>
      </c>
      <c r="D80" s="36"/>
      <c r="E80" s="36"/>
      <c r="F80" s="36"/>
      <c r="G80" s="36"/>
      <c r="H80" s="37">
        <v>0.02</v>
      </c>
      <c r="I80" s="37">
        <v>0.083</v>
      </c>
      <c r="J80" s="31" t="s">
        <v>76</v>
      </c>
    </row>
    <row r="81" ht="15.75" customHeight="1">
      <c r="A81" s="36" t="str">
        <f t="shared" si="1"/>
        <v>Singapore-Asia2000</v>
      </c>
      <c r="B81" s="36" t="s">
        <v>170</v>
      </c>
      <c r="C81" s="36" t="s">
        <v>75</v>
      </c>
      <c r="D81" s="36"/>
      <c r="E81" s="36"/>
      <c r="F81" s="36"/>
      <c r="G81" s="36"/>
      <c r="H81" s="37">
        <v>0.36</v>
      </c>
      <c r="I81" s="37">
        <v>0.701</v>
      </c>
      <c r="J81" s="31" t="s">
        <v>76</v>
      </c>
    </row>
    <row r="82" ht="15.75" customHeight="1">
      <c r="A82" s="36" t="str">
        <f t="shared" si="1"/>
        <v>Sri Lanka-Asia2000</v>
      </c>
      <c r="B82" s="36" t="s">
        <v>172</v>
      </c>
      <c r="C82" s="36" t="s">
        <v>75</v>
      </c>
      <c r="D82" s="36"/>
      <c r="E82" s="36"/>
      <c r="F82" s="36"/>
      <c r="G82" s="36"/>
      <c r="H82" s="37">
        <v>0.006</v>
      </c>
      <c r="I82" s="37">
        <v>0.023</v>
      </c>
      <c r="J82" s="31" t="s">
        <v>76</v>
      </c>
    </row>
    <row r="83" ht="15.75" customHeight="1">
      <c r="A83" s="36" t="str">
        <f t="shared" si="1"/>
        <v>Tajikistan-Asia2000</v>
      </c>
      <c r="B83" s="36" t="s">
        <v>173</v>
      </c>
      <c r="C83" s="36" t="s">
        <v>75</v>
      </c>
      <c r="D83" s="36"/>
      <c r="E83" s="36"/>
      <c r="F83" s="36"/>
      <c r="G83" s="36"/>
      <c r="H83" s="37">
        <v>0.0</v>
      </c>
      <c r="I83" s="37">
        <v>0.0</v>
      </c>
      <c r="J83" s="31" t="s">
        <v>76</v>
      </c>
    </row>
    <row r="84" ht="15.75" customHeight="1">
      <c r="A84" s="36" t="str">
        <f t="shared" si="1"/>
        <v>Thailand-Asia2000</v>
      </c>
      <c r="B84" s="36" t="s">
        <v>174</v>
      </c>
      <c r="C84" s="36" t="s">
        <v>75</v>
      </c>
      <c r="D84" s="36"/>
      <c r="E84" s="36"/>
      <c r="F84" s="36"/>
      <c r="G84" s="36"/>
      <c r="H84" s="37">
        <v>0.037</v>
      </c>
      <c r="I84" s="37">
        <v>0.049</v>
      </c>
      <c r="J84" s="31" t="s">
        <v>76</v>
      </c>
    </row>
    <row r="85" ht="15.75" customHeight="1">
      <c r="A85" s="36" t="str">
        <f t="shared" si="1"/>
        <v>Timor-Leste-Asia2000</v>
      </c>
      <c r="B85" s="36" t="s">
        <v>175</v>
      </c>
      <c r="C85" s="36" t="s">
        <v>75</v>
      </c>
      <c r="D85" s="36"/>
      <c r="E85" s="36"/>
      <c r="F85" s="36"/>
      <c r="G85" s="36"/>
      <c r="H85" s="36"/>
      <c r="I85" s="36"/>
      <c r="J85" s="31" t="s">
        <v>76</v>
      </c>
    </row>
    <row r="86" ht="15.75" customHeight="1">
      <c r="A86" s="36" t="str">
        <f t="shared" si="1"/>
        <v>Turkmenistan-Asia2000</v>
      </c>
      <c r="B86" s="36" t="s">
        <v>176</v>
      </c>
      <c r="C86" s="36" t="s">
        <v>75</v>
      </c>
      <c r="D86" s="36"/>
      <c r="E86" s="36"/>
      <c r="F86" s="36"/>
      <c r="G86" s="36"/>
      <c r="H86" s="37">
        <v>0.001</v>
      </c>
      <c r="I86" s="37">
        <v>0.002</v>
      </c>
      <c r="J86" s="31" t="s">
        <v>76</v>
      </c>
    </row>
    <row r="87" ht="15.75" customHeight="1">
      <c r="A87" s="36" t="str">
        <f t="shared" si="1"/>
        <v>Uzbekistan-Asia2000</v>
      </c>
      <c r="B87" s="36" t="s">
        <v>177</v>
      </c>
      <c r="C87" s="36" t="s">
        <v>75</v>
      </c>
      <c r="D87" s="36"/>
      <c r="E87" s="36"/>
      <c r="F87" s="36"/>
      <c r="G87" s="36"/>
      <c r="H87" s="37">
        <v>0.005</v>
      </c>
      <c r="I87" s="37">
        <v>0.002</v>
      </c>
      <c r="J87" s="31" t="s">
        <v>76</v>
      </c>
    </row>
    <row r="88" ht="15.75" customHeight="1">
      <c r="A88" s="36" t="str">
        <f t="shared" si="1"/>
        <v>Vietnam-Asia2000</v>
      </c>
      <c r="B88" s="36" t="s">
        <v>178</v>
      </c>
      <c r="C88" s="36" t="s">
        <v>75</v>
      </c>
      <c r="D88" s="36"/>
      <c r="E88" s="36"/>
      <c r="F88" s="36"/>
      <c r="G88" s="36"/>
      <c r="H88" s="37">
        <v>0.003</v>
      </c>
      <c r="I88" s="37">
        <v>0.01</v>
      </c>
      <c r="J88" s="31" t="s">
        <v>76</v>
      </c>
    </row>
    <row r="89" ht="15.75" customHeight="1">
      <c r="A89" s="36" t="str">
        <f t="shared" si="1"/>
        <v>Albania-Europe2000</v>
      </c>
      <c r="B89" s="36" t="s">
        <v>179</v>
      </c>
      <c r="C89" s="36" t="s">
        <v>75</v>
      </c>
      <c r="D89" s="36"/>
      <c r="E89" s="36"/>
      <c r="F89" s="36"/>
      <c r="G89" s="36"/>
      <c r="H89" s="37">
        <v>0.001</v>
      </c>
      <c r="I89" s="37">
        <v>0.009</v>
      </c>
      <c r="J89" s="31" t="s">
        <v>76</v>
      </c>
    </row>
    <row r="90" ht="15.75" customHeight="1">
      <c r="A90" s="36" t="str">
        <f t="shared" si="1"/>
        <v>Andorra-Europe2000</v>
      </c>
      <c r="B90" s="36" t="s">
        <v>181</v>
      </c>
      <c r="C90" s="36" t="s">
        <v>75</v>
      </c>
      <c r="D90" s="36"/>
      <c r="E90" s="36"/>
      <c r="F90" s="36"/>
      <c r="G90" s="36"/>
      <c r="H90" s="37">
        <v>0.105</v>
      </c>
      <c r="I90" s="37">
        <v>0.36</v>
      </c>
      <c r="J90" s="31" t="s">
        <v>76</v>
      </c>
    </row>
    <row r="91" ht="15.75" customHeight="1">
      <c r="A91" s="36" t="str">
        <f t="shared" si="1"/>
        <v>Austria-Europe2000</v>
      </c>
      <c r="B91" s="36" t="s">
        <v>182</v>
      </c>
      <c r="C91" s="36" t="s">
        <v>75</v>
      </c>
      <c r="D91" s="36"/>
      <c r="E91" s="36"/>
      <c r="F91" s="36"/>
      <c r="G91" s="36"/>
      <c r="H91" s="37">
        <v>0.337</v>
      </c>
      <c r="I91" s="37">
        <v>0.763</v>
      </c>
      <c r="J91" s="31" t="s">
        <v>76</v>
      </c>
    </row>
    <row r="92" ht="15.75" customHeight="1">
      <c r="A92" s="36" t="str">
        <f t="shared" si="1"/>
        <v>Belarus-Europe2000</v>
      </c>
      <c r="B92" s="36" t="s">
        <v>183</v>
      </c>
      <c r="C92" s="36" t="s">
        <v>75</v>
      </c>
      <c r="D92" s="36"/>
      <c r="E92" s="36"/>
      <c r="F92" s="36"/>
      <c r="G92" s="36"/>
      <c r="H92" s="37">
        <v>0.019</v>
      </c>
      <c r="I92" s="37">
        <v>0.005</v>
      </c>
      <c r="J92" s="31" t="s">
        <v>76</v>
      </c>
    </row>
    <row r="93" ht="15.75" customHeight="1">
      <c r="A93" s="36" t="str">
        <f t="shared" si="1"/>
        <v>Belgium-Europe2000</v>
      </c>
      <c r="B93" s="36" t="s">
        <v>184</v>
      </c>
      <c r="C93" s="36" t="s">
        <v>75</v>
      </c>
      <c r="D93" s="36"/>
      <c r="E93" s="36"/>
      <c r="F93" s="36"/>
      <c r="G93" s="36"/>
      <c r="H93" s="37">
        <v>0.294</v>
      </c>
      <c r="I93" s="37">
        <v>0.548</v>
      </c>
      <c r="J93" s="31" t="s">
        <v>76</v>
      </c>
    </row>
    <row r="94" ht="15.75" customHeight="1">
      <c r="A94" s="36" t="str">
        <f t="shared" si="1"/>
        <v>Bosnia and Herzegovina-Europe2000</v>
      </c>
      <c r="B94" s="36" t="s">
        <v>185</v>
      </c>
      <c r="C94" s="36" t="s">
        <v>75</v>
      </c>
      <c r="D94" s="36"/>
      <c r="E94" s="36"/>
      <c r="F94" s="36"/>
      <c r="G94" s="36"/>
      <c r="H94" s="37">
        <v>0.011</v>
      </c>
      <c r="I94" s="37">
        <v>0.024</v>
      </c>
      <c r="J94" s="31" t="s">
        <v>76</v>
      </c>
    </row>
    <row r="95" ht="15.75" customHeight="1">
      <c r="A95" s="36" t="str">
        <f t="shared" si="1"/>
        <v>Bulgaria-Europe2000</v>
      </c>
      <c r="B95" s="36" t="s">
        <v>186</v>
      </c>
      <c r="C95" s="36" t="s">
        <v>75</v>
      </c>
      <c r="D95" s="36"/>
      <c r="E95" s="36"/>
      <c r="F95" s="36"/>
      <c r="G95" s="36"/>
      <c r="H95" s="37">
        <v>0.054</v>
      </c>
      <c r="I95" s="37">
        <v>0.092</v>
      </c>
      <c r="J95" s="31" t="s">
        <v>76</v>
      </c>
    </row>
    <row r="96" ht="15.75" customHeight="1">
      <c r="A96" s="36" t="str">
        <f t="shared" si="1"/>
        <v>Croatia-Europe2000</v>
      </c>
      <c r="B96" s="36" t="s">
        <v>187</v>
      </c>
      <c r="C96" s="36" t="s">
        <v>75</v>
      </c>
      <c r="D96" s="36"/>
      <c r="E96" s="36"/>
      <c r="F96" s="36"/>
      <c r="G96" s="36"/>
      <c r="H96" s="37">
        <v>0.066</v>
      </c>
      <c r="I96" s="37">
        <v>0.231</v>
      </c>
      <c r="J96" s="31" t="s">
        <v>76</v>
      </c>
    </row>
    <row r="97" ht="15.75" customHeight="1">
      <c r="A97" s="36" t="str">
        <f t="shared" si="1"/>
        <v>Cyprus-Europe2000</v>
      </c>
      <c r="B97" s="36" t="s">
        <v>188</v>
      </c>
      <c r="C97" s="36" t="s">
        <v>75</v>
      </c>
      <c r="D97" s="36"/>
      <c r="E97" s="36"/>
      <c r="F97" s="36"/>
      <c r="G97" s="36"/>
      <c r="H97" s="37">
        <v>0.153</v>
      </c>
      <c r="I97" s="37">
        <v>0.231</v>
      </c>
      <c r="J97" s="31" t="s">
        <v>76</v>
      </c>
    </row>
    <row r="98" ht="15.75" customHeight="1">
      <c r="A98" s="36" t="str">
        <f t="shared" si="1"/>
        <v>Czech Republic-Europe2000</v>
      </c>
      <c r="B98" s="36" t="s">
        <v>189</v>
      </c>
      <c r="C98" s="36" t="s">
        <v>75</v>
      </c>
      <c r="D98" s="36"/>
      <c r="E98" s="36"/>
      <c r="F98" s="36"/>
      <c r="G98" s="36"/>
      <c r="H98" s="37">
        <v>0.098</v>
      </c>
      <c r="I98" s="37">
        <v>0.424</v>
      </c>
      <c r="J98" s="31" t="s">
        <v>76</v>
      </c>
    </row>
    <row r="99" ht="15.75" customHeight="1">
      <c r="A99" s="36" t="str">
        <f t="shared" si="1"/>
        <v>Denmark-Europe2000</v>
      </c>
      <c r="B99" s="36" t="s">
        <v>190</v>
      </c>
      <c r="C99" s="36" t="s">
        <v>75</v>
      </c>
      <c r="D99" s="36"/>
      <c r="E99" s="36"/>
      <c r="F99" s="36"/>
      <c r="G99" s="36"/>
      <c r="H99" s="37">
        <v>0.392</v>
      </c>
      <c r="I99" s="37">
        <v>0.63</v>
      </c>
      <c r="J99" s="31" t="s">
        <v>76</v>
      </c>
    </row>
    <row r="100" ht="15.75" customHeight="1">
      <c r="A100" s="36" t="str">
        <f t="shared" si="1"/>
        <v>Estonia-Europe2000</v>
      </c>
      <c r="B100" s="36" t="s">
        <v>191</v>
      </c>
      <c r="C100" s="36" t="s">
        <v>75</v>
      </c>
      <c r="D100" s="36"/>
      <c r="E100" s="36"/>
      <c r="F100" s="36"/>
      <c r="G100" s="36"/>
      <c r="H100" s="37">
        <v>0.286</v>
      </c>
      <c r="I100" s="37">
        <v>0.408</v>
      </c>
      <c r="J100" s="31" t="s">
        <v>76</v>
      </c>
    </row>
    <row r="101" ht="15.75" customHeight="1">
      <c r="A101" s="36" t="str">
        <f t="shared" si="1"/>
        <v>Faeroe Islands-Europe2000</v>
      </c>
      <c r="B101" s="36" t="s">
        <v>192</v>
      </c>
      <c r="C101" s="36" t="s">
        <v>75</v>
      </c>
      <c r="D101" s="36"/>
      <c r="E101" s="36"/>
      <c r="F101" s="36"/>
      <c r="G101" s="36"/>
      <c r="H101" s="37">
        <v>0.329</v>
      </c>
      <c r="I101" s="37">
        <v>0.365</v>
      </c>
      <c r="J101" s="31" t="s">
        <v>76</v>
      </c>
    </row>
    <row r="102" ht="15.75" customHeight="1">
      <c r="A102" s="36" t="str">
        <f t="shared" si="1"/>
        <v>Finland-Europe2000</v>
      </c>
      <c r="B102" s="36" t="s">
        <v>193</v>
      </c>
      <c r="C102" s="36" t="s">
        <v>75</v>
      </c>
      <c r="D102" s="36"/>
      <c r="E102" s="36"/>
      <c r="F102" s="36"/>
      <c r="G102" s="36"/>
      <c r="H102" s="37">
        <v>0.372</v>
      </c>
      <c r="I102" s="37">
        <v>0.72</v>
      </c>
      <c r="J102" s="31" t="s">
        <v>76</v>
      </c>
    </row>
    <row r="103" ht="15.75" customHeight="1">
      <c r="A103" s="36" t="str">
        <f t="shared" si="1"/>
        <v>France-Europe2000</v>
      </c>
      <c r="B103" s="36" t="s">
        <v>194</v>
      </c>
      <c r="C103" s="36" t="s">
        <v>75</v>
      </c>
      <c r="D103" s="36"/>
      <c r="E103" s="36"/>
      <c r="F103" s="36"/>
      <c r="G103" s="36"/>
      <c r="H103" s="37">
        <v>0.143</v>
      </c>
      <c r="I103" s="37">
        <v>0.491</v>
      </c>
      <c r="J103" s="31" t="s">
        <v>76</v>
      </c>
    </row>
    <row r="104" ht="15.75" customHeight="1">
      <c r="A104" s="36" t="str">
        <f t="shared" si="1"/>
        <v>Germany-Europe2000</v>
      </c>
      <c r="B104" s="36" t="s">
        <v>195</v>
      </c>
      <c r="C104" s="36" t="s">
        <v>75</v>
      </c>
      <c r="D104" s="36"/>
      <c r="E104" s="36"/>
      <c r="F104" s="36"/>
      <c r="G104" s="36"/>
      <c r="H104" s="37">
        <v>0.302</v>
      </c>
      <c r="I104" s="37">
        <v>0.577</v>
      </c>
      <c r="J104" s="31" t="s">
        <v>76</v>
      </c>
    </row>
    <row r="105" ht="15.75" customHeight="1">
      <c r="A105" s="36" t="str">
        <f t="shared" si="1"/>
        <v>Greece-Europe2000</v>
      </c>
      <c r="B105" s="36" t="s">
        <v>196</v>
      </c>
      <c r="C105" s="36" t="s">
        <v>75</v>
      </c>
      <c r="D105" s="36"/>
      <c r="E105" s="36"/>
      <c r="F105" s="36"/>
      <c r="G105" s="36"/>
      <c r="H105" s="37">
        <v>0.091</v>
      </c>
      <c r="I105" s="37">
        <v>0.54</v>
      </c>
      <c r="J105" s="31" t="s">
        <v>76</v>
      </c>
    </row>
    <row r="106" ht="15.75" customHeight="1">
      <c r="A106" s="36" t="str">
        <f t="shared" si="1"/>
        <v>Hungary-Europe2000</v>
      </c>
      <c r="B106" s="36" t="s">
        <v>197</v>
      </c>
      <c r="C106" s="36" t="s">
        <v>75</v>
      </c>
      <c r="D106" s="36"/>
      <c r="E106" s="36"/>
      <c r="F106" s="36"/>
      <c r="G106" s="36"/>
      <c r="H106" s="37">
        <v>0.07</v>
      </c>
      <c r="I106" s="37">
        <v>0.301</v>
      </c>
      <c r="J106" s="31" t="s">
        <v>76</v>
      </c>
    </row>
    <row r="107" ht="15.75" customHeight="1">
      <c r="A107" s="36" t="str">
        <f t="shared" si="1"/>
        <v>Iceland-Europe2000</v>
      </c>
      <c r="B107" s="36" t="s">
        <v>198</v>
      </c>
      <c r="C107" s="36" t="s">
        <v>75</v>
      </c>
      <c r="D107" s="36"/>
      <c r="E107" s="36"/>
      <c r="F107" s="36"/>
      <c r="G107" s="36"/>
      <c r="H107" s="37">
        <v>0.445</v>
      </c>
      <c r="I107" s="37">
        <v>0.764</v>
      </c>
      <c r="J107" s="31" t="s">
        <v>76</v>
      </c>
    </row>
    <row r="108" ht="15.75" customHeight="1">
      <c r="A108" s="36" t="str">
        <f t="shared" si="1"/>
        <v>Ireland-Europe2000</v>
      </c>
      <c r="B108" s="36" t="s">
        <v>199</v>
      </c>
      <c r="C108" s="36" t="s">
        <v>75</v>
      </c>
      <c r="D108" s="36"/>
      <c r="E108" s="36"/>
      <c r="F108" s="36"/>
      <c r="G108" s="36"/>
      <c r="H108" s="37">
        <v>0.179</v>
      </c>
      <c r="I108" s="37">
        <v>0.647</v>
      </c>
      <c r="J108" s="31" t="s">
        <v>76</v>
      </c>
    </row>
    <row r="109" ht="15.75" customHeight="1">
      <c r="A109" s="36" t="str">
        <f t="shared" si="1"/>
        <v>Isle of Man-Europe2000</v>
      </c>
      <c r="B109" s="36" t="s">
        <v>200</v>
      </c>
      <c r="C109" s="36" t="s">
        <v>75</v>
      </c>
      <c r="D109" s="36"/>
      <c r="E109" s="36"/>
      <c r="F109" s="36"/>
      <c r="G109" s="36"/>
      <c r="H109" s="36"/>
      <c r="I109" s="36"/>
      <c r="J109" s="31" t="s">
        <v>76</v>
      </c>
    </row>
    <row r="110" ht="15.75" customHeight="1">
      <c r="A110" s="36" t="str">
        <f t="shared" si="1"/>
        <v>Italy-Europe2000</v>
      </c>
      <c r="B110" s="36" t="s">
        <v>201</v>
      </c>
      <c r="C110" s="36" t="s">
        <v>75</v>
      </c>
      <c r="D110" s="36"/>
      <c r="E110" s="36"/>
      <c r="F110" s="36"/>
      <c r="G110" s="36"/>
      <c r="H110" s="37">
        <v>0.231</v>
      </c>
      <c r="I110" s="37">
        <v>0.741</v>
      </c>
      <c r="J110" s="31" t="s">
        <v>76</v>
      </c>
    </row>
    <row r="111" ht="15.75" customHeight="1">
      <c r="A111" s="36" t="str">
        <f t="shared" si="1"/>
        <v>Kosovo-Europe2000</v>
      </c>
      <c r="B111" s="36" t="s">
        <v>202</v>
      </c>
      <c r="C111" s="36" t="s">
        <v>75</v>
      </c>
      <c r="D111" s="36"/>
      <c r="E111" s="36"/>
      <c r="F111" s="36"/>
      <c r="G111" s="36"/>
      <c r="H111" s="36"/>
      <c r="I111" s="36"/>
      <c r="J111" s="31" t="s">
        <v>76</v>
      </c>
    </row>
    <row r="112" ht="15.75" customHeight="1">
      <c r="A112" s="36" t="str">
        <f t="shared" si="1"/>
        <v>Latvia-Europe2000</v>
      </c>
      <c r="B112" s="36" t="s">
        <v>203</v>
      </c>
      <c r="C112" s="36" t="s">
        <v>75</v>
      </c>
      <c r="D112" s="36"/>
      <c r="E112" s="36"/>
      <c r="F112" s="36"/>
      <c r="G112" s="36"/>
      <c r="H112" s="37">
        <v>0.063</v>
      </c>
      <c r="I112" s="37">
        <v>0.169</v>
      </c>
      <c r="J112" s="31" t="s">
        <v>76</v>
      </c>
    </row>
    <row r="113" ht="15.75" customHeight="1">
      <c r="A113" s="36" t="str">
        <f t="shared" si="1"/>
        <v>Liechtenstein-Europe2000</v>
      </c>
      <c r="B113" s="36" t="s">
        <v>204</v>
      </c>
      <c r="C113" s="36" t="s">
        <v>75</v>
      </c>
      <c r="D113" s="36"/>
      <c r="E113" s="36"/>
      <c r="F113" s="36"/>
      <c r="G113" s="36"/>
      <c r="H113" s="37">
        <v>0.365</v>
      </c>
      <c r="I113" s="37">
        <v>0.302</v>
      </c>
      <c r="J113" s="31" t="s">
        <v>76</v>
      </c>
    </row>
    <row r="114" ht="15.75" customHeight="1">
      <c r="A114" s="36" t="str">
        <f t="shared" si="1"/>
        <v>Lithuania-Europe2000</v>
      </c>
      <c r="B114" s="36" t="s">
        <v>205</v>
      </c>
      <c r="C114" s="36" t="s">
        <v>75</v>
      </c>
      <c r="D114" s="36"/>
      <c r="E114" s="36"/>
      <c r="F114" s="36"/>
      <c r="G114" s="36"/>
      <c r="H114" s="37">
        <v>0.064</v>
      </c>
      <c r="I114" s="37">
        <v>0.15</v>
      </c>
      <c r="J114" s="31" t="s">
        <v>76</v>
      </c>
    </row>
    <row r="115" ht="15.75" customHeight="1">
      <c r="A115" s="36" t="str">
        <f t="shared" si="1"/>
        <v>Luxembourg-Europe2000</v>
      </c>
      <c r="B115" s="36" t="s">
        <v>206</v>
      </c>
      <c r="C115" s="36" t="s">
        <v>75</v>
      </c>
      <c r="D115" s="36"/>
      <c r="E115" s="36"/>
      <c r="F115" s="36"/>
      <c r="G115" s="36"/>
      <c r="H115" s="37">
        <v>0.229</v>
      </c>
      <c r="I115" s="37">
        <v>0.695</v>
      </c>
      <c r="J115" s="31" t="s">
        <v>76</v>
      </c>
    </row>
    <row r="116" ht="15.75" customHeight="1">
      <c r="A116" s="36" t="str">
        <f t="shared" si="1"/>
        <v>North Macedonia-Europe2000</v>
      </c>
      <c r="B116" s="36" t="s">
        <v>212</v>
      </c>
      <c r="C116" s="36" t="s">
        <v>75</v>
      </c>
      <c r="D116" s="36"/>
      <c r="E116" s="36"/>
      <c r="F116" s="36"/>
      <c r="G116" s="36"/>
      <c r="H116" s="37">
        <v>0.025</v>
      </c>
      <c r="I116" s="37">
        <v>0.056</v>
      </c>
      <c r="J116" s="31" t="s">
        <v>76</v>
      </c>
    </row>
    <row r="117" ht="15.75" customHeight="1">
      <c r="A117" s="36" t="str">
        <f t="shared" si="1"/>
        <v>Malta-Europe2000</v>
      </c>
      <c r="B117" s="36" t="s">
        <v>207</v>
      </c>
      <c r="C117" s="36" t="s">
        <v>75</v>
      </c>
      <c r="D117" s="36"/>
      <c r="E117" s="36"/>
      <c r="F117" s="36"/>
      <c r="G117" s="36"/>
      <c r="H117" s="37">
        <v>0.131</v>
      </c>
      <c r="I117" s="37">
        <v>0.281</v>
      </c>
      <c r="J117" s="31" t="s">
        <v>76</v>
      </c>
    </row>
    <row r="118" ht="15.75" customHeight="1">
      <c r="A118" s="36" t="str">
        <f t="shared" si="1"/>
        <v>Moldova-Europe2000</v>
      </c>
      <c r="B118" s="36" t="s">
        <v>208</v>
      </c>
      <c r="C118" s="36" t="s">
        <v>75</v>
      </c>
      <c r="D118" s="36"/>
      <c r="E118" s="36"/>
      <c r="F118" s="36"/>
      <c r="G118" s="36"/>
      <c r="H118" s="37">
        <v>0.013</v>
      </c>
      <c r="I118" s="37">
        <v>0.034</v>
      </c>
      <c r="J118" s="31" t="s">
        <v>76</v>
      </c>
    </row>
    <row r="119" ht="15.75" customHeight="1">
      <c r="A119" s="36" t="str">
        <f t="shared" si="1"/>
        <v>Monaco-Europe2000</v>
      </c>
      <c r="B119" s="36" t="s">
        <v>209</v>
      </c>
      <c r="C119" s="36" t="s">
        <v>75</v>
      </c>
      <c r="D119" s="36"/>
      <c r="E119" s="36"/>
      <c r="F119" s="36"/>
      <c r="G119" s="36"/>
      <c r="H119" s="37">
        <v>0.422</v>
      </c>
      <c r="I119" s="37">
        <v>0.434</v>
      </c>
      <c r="J119" s="31" t="s">
        <v>76</v>
      </c>
    </row>
    <row r="120" ht="15.75" customHeight="1">
      <c r="A120" s="36" t="str">
        <f t="shared" si="1"/>
        <v>Montenegro-Europe2000</v>
      </c>
      <c r="B120" s="36" t="s">
        <v>210</v>
      </c>
      <c r="C120" s="36" t="s">
        <v>75</v>
      </c>
      <c r="D120" s="36"/>
      <c r="E120" s="36"/>
      <c r="F120" s="36"/>
      <c r="G120" s="36"/>
      <c r="H120" s="36"/>
      <c r="I120" s="36"/>
      <c r="J120" s="31" t="s">
        <v>76</v>
      </c>
    </row>
    <row r="121" ht="15.75" customHeight="1">
      <c r="A121" s="36" t="str">
        <f t="shared" si="1"/>
        <v>Netherlands-Europe2000</v>
      </c>
      <c r="B121" s="36" t="s">
        <v>211</v>
      </c>
      <c r="C121" s="36" t="s">
        <v>75</v>
      </c>
      <c r="D121" s="36"/>
      <c r="E121" s="36"/>
      <c r="F121" s="36"/>
      <c r="G121" s="36"/>
      <c r="H121" s="37">
        <v>0.44</v>
      </c>
      <c r="I121" s="37">
        <v>0.678</v>
      </c>
      <c r="J121" s="31" t="s">
        <v>76</v>
      </c>
    </row>
    <row r="122" ht="15.75" customHeight="1">
      <c r="A122" s="36" t="str">
        <f t="shared" si="1"/>
        <v>Norway-Europe2000</v>
      </c>
      <c r="B122" s="36" t="s">
        <v>213</v>
      </c>
      <c r="C122" s="36" t="s">
        <v>75</v>
      </c>
      <c r="D122" s="36"/>
      <c r="E122" s="36"/>
      <c r="F122" s="36"/>
      <c r="G122" s="36"/>
      <c r="H122" s="37">
        <v>0.52</v>
      </c>
      <c r="I122" s="37">
        <v>0.718</v>
      </c>
      <c r="J122" s="31" t="s">
        <v>76</v>
      </c>
    </row>
    <row r="123" ht="15.75" customHeight="1">
      <c r="A123" s="36" t="str">
        <f t="shared" si="1"/>
        <v>Poland-Europe2000</v>
      </c>
      <c r="B123" s="36" t="s">
        <v>214</v>
      </c>
      <c r="C123" s="36" t="s">
        <v>75</v>
      </c>
      <c r="D123" s="36"/>
      <c r="E123" s="36"/>
      <c r="F123" s="36"/>
      <c r="G123" s="36"/>
      <c r="H123" s="37">
        <v>0.073</v>
      </c>
      <c r="I123" s="37">
        <v>0.176</v>
      </c>
      <c r="J123" s="31" t="s">
        <v>76</v>
      </c>
    </row>
    <row r="124" ht="15.75" customHeight="1">
      <c r="A124" s="36" t="str">
        <f t="shared" si="1"/>
        <v>Portugal-Europe2000</v>
      </c>
      <c r="B124" s="36" t="s">
        <v>215</v>
      </c>
      <c r="C124" s="36" t="s">
        <v>75</v>
      </c>
      <c r="D124" s="36"/>
      <c r="E124" s="36"/>
      <c r="F124" s="36"/>
      <c r="G124" s="36"/>
      <c r="H124" s="37">
        <v>0.164</v>
      </c>
      <c r="I124" s="37">
        <v>0.647</v>
      </c>
      <c r="J124" s="31" t="s">
        <v>76</v>
      </c>
    </row>
    <row r="125" ht="15.75" customHeight="1">
      <c r="A125" s="36" t="str">
        <f t="shared" si="1"/>
        <v>Romania-Europe2000</v>
      </c>
      <c r="B125" s="36" t="s">
        <v>216</v>
      </c>
      <c r="C125" s="36" t="s">
        <v>75</v>
      </c>
      <c r="D125" s="36"/>
      <c r="E125" s="36"/>
      <c r="F125" s="36"/>
      <c r="G125" s="36"/>
      <c r="H125" s="37">
        <v>0.036</v>
      </c>
      <c r="I125" s="37">
        <v>0.112</v>
      </c>
      <c r="J125" s="31" t="s">
        <v>76</v>
      </c>
    </row>
    <row r="126" ht="15.75" customHeight="1">
      <c r="A126" s="36" t="str">
        <f t="shared" si="1"/>
        <v>Russia-Europe2000</v>
      </c>
      <c r="B126" s="36" t="s">
        <v>217</v>
      </c>
      <c r="C126" s="36" t="s">
        <v>75</v>
      </c>
      <c r="D126" s="36"/>
      <c r="E126" s="36"/>
      <c r="F126" s="36"/>
      <c r="G126" s="36"/>
      <c r="H126" s="37">
        <v>0.02</v>
      </c>
      <c r="I126" s="37">
        <v>0.022</v>
      </c>
      <c r="J126" s="31" t="s">
        <v>76</v>
      </c>
    </row>
    <row r="127" ht="15.75" customHeight="1">
      <c r="A127" s="36" t="str">
        <f t="shared" si="1"/>
        <v>San Marino-Europe2000</v>
      </c>
      <c r="B127" s="36" t="s">
        <v>218</v>
      </c>
      <c r="C127" s="36" t="s">
        <v>75</v>
      </c>
      <c r="D127" s="36"/>
      <c r="E127" s="36"/>
      <c r="F127" s="36"/>
      <c r="G127" s="36"/>
      <c r="H127" s="37">
        <v>0.488</v>
      </c>
      <c r="I127" s="37">
        <v>0.538</v>
      </c>
      <c r="J127" s="31" t="s">
        <v>76</v>
      </c>
    </row>
    <row r="128" ht="15.75" customHeight="1">
      <c r="A128" s="36" t="str">
        <f t="shared" si="1"/>
        <v>Serbia-Europe2000</v>
      </c>
      <c r="B128" s="36" t="s">
        <v>219</v>
      </c>
      <c r="C128" s="36" t="s">
        <v>75</v>
      </c>
      <c r="D128" s="36"/>
      <c r="E128" s="36"/>
      <c r="F128" s="36"/>
      <c r="G128" s="36"/>
      <c r="H128" s="36"/>
      <c r="I128" s="36"/>
      <c r="J128" s="31" t="s">
        <v>76</v>
      </c>
    </row>
    <row r="129" ht="15.75" customHeight="1">
      <c r="A129" s="36" t="str">
        <f t="shared" si="1"/>
        <v>Slovakia-Europe2000</v>
      </c>
      <c r="B129" s="36" t="s">
        <v>220</v>
      </c>
      <c r="C129" s="36" t="s">
        <v>75</v>
      </c>
      <c r="D129" s="36"/>
      <c r="E129" s="36"/>
      <c r="F129" s="36"/>
      <c r="G129" s="36"/>
      <c r="H129" s="37">
        <v>0.094</v>
      </c>
      <c r="I129" s="37">
        <v>0.231</v>
      </c>
      <c r="J129" s="31" t="s">
        <v>76</v>
      </c>
    </row>
    <row r="130" ht="15.75" customHeight="1">
      <c r="A130" s="36" t="str">
        <f t="shared" si="1"/>
        <v>Slovenia-Europe2000</v>
      </c>
      <c r="B130" s="36" t="s">
        <v>221</v>
      </c>
      <c r="C130" s="36" t="s">
        <v>75</v>
      </c>
      <c r="D130" s="36"/>
      <c r="E130" s="36"/>
      <c r="F130" s="36"/>
      <c r="G130" s="36"/>
      <c r="H130" s="37">
        <v>0.151</v>
      </c>
      <c r="I130" s="37">
        <v>0.611</v>
      </c>
      <c r="J130" s="31" t="s">
        <v>76</v>
      </c>
    </row>
    <row r="131" ht="15.75" customHeight="1">
      <c r="A131" s="36" t="str">
        <f t="shared" si="1"/>
        <v>Spain-Europe2000</v>
      </c>
      <c r="B131" s="36" t="s">
        <v>222</v>
      </c>
      <c r="C131" s="36" t="s">
        <v>75</v>
      </c>
      <c r="D131" s="36"/>
      <c r="E131" s="36"/>
      <c r="F131" s="36"/>
      <c r="G131" s="36"/>
      <c r="H131" s="37">
        <v>0.136</v>
      </c>
      <c r="I131" s="37">
        <v>0.602</v>
      </c>
      <c r="J131" s="31" t="s">
        <v>76</v>
      </c>
    </row>
    <row r="132" ht="15.75" customHeight="1">
      <c r="A132" s="36" t="str">
        <f t="shared" si="1"/>
        <v>Sweden-Europe2000</v>
      </c>
      <c r="B132" s="36" t="s">
        <v>223</v>
      </c>
      <c r="C132" s="36" t="s">
        <v>75</v>
      </c>
      <c r="D132" s="36"/>
      <c r="E132" s="36"/>
      <c r="F132" s="36"/>
      <c r="G132" s="36"/>
      <c r="H132" s="37">
        <v>0.457</v>
      </c>
      <c r="I132" s="37">
        <v>0.718</v>
      </c>
      <c r="J132" s="31" t="s">
        <v>76</v>
      </c>
    </row>
    <row r="133" ht="15.75" customHeight="1">
      <c r="A133" s="36" t="str">
        <f t="shared" si="1"/>
        <v>Switzerland-Europe2000</v>
      </c>
      <c r="B133" s="36" t="s">
        <v>224</v>
      </c>
      <c r="C133" s="36" t="s">
        <v>75</v>
      </c>
      <c r="D133" s="36"/>
      <c r="E133" s="36"/>
      <c r="F133" s="36"/>
      <c r="G133" s="36"/>
      <c r="H133" s="37">
        <v>0.471</v>
      </c>
      <c r="I133" s="37">
        <v>0.647</v>
      </c>
      <c r="J133" s="31" t="s">
        <v>76</v>
      </c>
    </row>
    <row r="134" ht="15.75" customHeight="1">
      <c r="A134" s="36" t="str">
        <f t="shared" si="1"/>
        <v>Turkey-Europe2000</v>
      </c>
      <c r="B134" s="36" t="s">
        <v>225</v>
      </c>
      <c r="C134" s="36" t="s">
        <v>75</v>
      </c>
      <c r="D134" s="36"/>
      <c r="E134" s="36"/>
      <c r="F134" s="36"/>
      <c r="G134" s="36"/>
      <c r="H134" s="37">
        <v>0.038</v>
      </c>
      <c r="I134" s="37">
        <v>0.255</v>
      </c>
      <c r="J134" s="31" t="s">
        <v>76</v>
      </c>
    </row>
    <row r="135" ht="15.75" customHeight="1">
      <c r="A135" s="36" t="str">
        <f t="shared" si="1"/>
        <v>Ukraine-Europe2000</v>
      </c>
      <c r="B135" s="36" t="s">
        <v>226</v>
      </c>
      <c r="C135" s="36" t="s">
        <v>75</v>
      </c>
      <c r="D135" s="36"/>
      <c r="E135" s="36"/>
      <c r="F135" s="36"/>
      <c r="G135" s="36"/>
      <c r="H135" s="37">
        <v>0.007</v>
      </c>
      <c r="I135" s="37">
        <v>0.017</v>
      </c>
      <c r="J135" s="31" t="s">
        <v>76</v>
      </c>
    </row>
    <row r="136" ht="15.75" customHeight="1">
      <c r="A136" s="36" t="str">
        <f t="shared" si="1"/>
        <v>United Kingdom-Europe2000</v>
      </c>
      <c r="B136" s="36" t="s">
        <v>227</v>
      </c>
      <c r="C136" s="36" t="s">
        <v>75</v>
      </c>
      <c r="D136" s="36"/>
      <c r="E136" s="36"/>
      <c r="F136" s="36"/>
      <c r="G136" s="36"/>
      <c r="H136" s="37">
        <v>0.268</v>
      </c>
      <c r="I136" s="37">
        <v>0.737</v>
      </c>
      <c r="J136" s="31" t="s">
        <v>76</v>
      </c>
    </row>
    <row r="137" ht="15.75" customHeight="1">
      <c r="A137" s="36" t="str">
        <f t="shared" si="1"/>
        <v>Bahrain-Middle East2000</v>
      </c>
      <c r="B137" s="36" t="s">
        <v>228</v>
      </c>
      <c r="C137" s="36" t="s">
        <v>75</v>
      </c>
      <c r="D137" s="36"/>
      <c r="E137" s="36"/>
      <c r="F137" s="36"/>
      <c r="G137" s="36"/>
      <c r="H137" s="37">
        <v>0.062</v>
      </c>
      <c r="I137" s="37">
        <v>0.308</v>
      </c>
      <c r="J137" s="31" t="s">
        <v>76</v>
      </c>
    </row>
    <row r="138" ht="15.75" customHeight="1">
      <c r="A138" s="36" t="str">
        <f t="shared" si="1"/>
        <v>Iran-Middle East2000</v>
      </c>
      <c r="B138" s="36" t="s">
        <v>230</v>
      </c>
      <c r="C138" s="36" t="s">
        <v>75</v>
      </c>
      <c r="D138" s="36"/>
      <c r="E138" s="36"/>
      <c r="F138" s="36"/>
      <c r="G138" s="36"/>
      <c r="H138" s="37">
        <v>0.009</v>
      </c>
      <c r="I138" s="37">
        <v>0.015</v>
      </c>
      <c r="J138" s="31" t="s">
        <v>76</v>
      </c>
    </row>
    <row r="139" ht="15.75" customHeight="1">
      <c r="A139" s="36" t="str">
        <f t="shared" si="1"/>
        <v>Iraq-Middle East2000</v>
      </c>
      <c r="B139" s="36" t="s">
        <v>231</v>
      </c>
      <c r="C139" s="36" t="s">
        <v>75</v>
      </c>
      <c r="D139" s="36"/>
      <c r="E139" s="36"/>
      <c r="F139" s="36"/>
      <c r="G139" s="36"/>
      <c r="H139" s="36"/>
      <c r="I139" s="36"/>
      <c r="J139" s="31" t="s">
        <v>76</v>
      </c>
    </row>
    <row r="140" ht="15.75" customHeight="1">
      <c r="A140" s="36" t="str">
        <f t="shared" si="1"/>
        <v>Israel-Middle East2000</v>
      </c>
      <c r="B140" s="36" t="s">
        <v>232</v>
      </c>
      <c r="C140" s="36" t="s">
        <v>75</v>
      </c>
      <c r="D140" s="36"/>
      <c r="E140" s="36"/>
      <c r="F140" s="36"/>
      <c r="G140" s="36"/>
      <c r="H140" s="37">
        <v>0.209</v>
      </c>
      <c r="I140" s="37">
        <v>0.732</v>
      </c>
      <c r="J140" s="31" t="s">
        <v>76</v>
      </c>
    </row>
    <row r="141" ht="15.75" customHeight="1">
      <c r="A141" s="36" t="str">
        <f t="shared" si="1"/>
        <v>Jordan-Middle East2000</v>
      </c>
      <c r="B141" s="36" t="s">
        <v>233</v>
      </c>
      <c r="C141" s="36" t="s">
        <v>75</v>
      </c>
      <c r="D141" s="36"/>
      <c r="E141" s="36"/>
      <c r="F141" s="36"/>
      <c r="G141" s="36"/>
      <c r="H141" s="37">
        <v>0.026</v>
      </c>
      <c r="I141" s="37">
        <v>0.082</v>
      </c>
      <c r="J141" s="31" t="s">
        <v>76</v>
      </c>
    </row>
    <row r="142" ht="15.75" customHeight="1">
      <c r="A142" s="36" t="str">
        <f t="shared" si="1"/>
        <v>Kuwait-Middle East2000</v>
      </c>
      <c r="B142" s="36" t="s">
        <v>234</v>
      </c>
      <c r="C142" s="36" t="s">
        <v>75</v>
      </c>
      <c r="D142" s="36"/>
      <c r="E142" s="36"/>
      <c r="F142" s="36"/>
      <c r="G142" s="36"/>
      <c r="H142" s="37">
        <v>0.067</v>
      </c>
      <c r="I142" s="37">
        <v>0.25</v>
      </c>
      <c r="J142" s="31" t="s">
        <v>76</v>
      </c>
    </row>
    <row r="143" ht="15.75" customHeight="1">
      <c r="A143" s="36" t="str">
        <f t="shared" si="1"/>
        <v>Lebanon-Middle East2000</v>
      </c>
      <c r="B143" s="36" t="s">
        <v>235</v>
      </c>
      <c r="C143" s="36" t="s">
        <v>75</v>
      </c>
      <c r="D143" s="36"/>
      <c r="E143" s="36"/>
      <c r="F143" s="36"/>
      <c r="G143" s="36"/>
      <c r="H143" s="37">
        <v>0.08</v>
      </c>
      <c r="I143" s="37">
        <v>0.23</v>
      </c>
      <c r="J143" s="31" t="s">
        <v>76</v>
      </c>
    </row>
    <row r="144" ht="15.75" customHeight="1">
      <c r="A144" s="36" t="str">
        <f t="shared" si="1"/>
        <v>Oman-Middle East2000</v>
      </c>
      <c r="B144" s="36" t="s">
        <v>236</v>
      </c>
      <c r="C144" s="36" t="s">
        <v>75</v>
      </c>
      <c r="D144" s="36"/>
      <c r="E144" s="36"/>
      <c r="F144" s="36"/>
      <c r="G144" s="36"/>
      <c r="H144" s="37">
        <v>0.035</v>
      </c>
      <c r="I144" s="37">
        <v>0.074</v>
      </c>
      <c r="J144" s="31" t="s">
        <v>76</v>
      </c>
    </row>
    <row r="145" ht="15.75" customHeight="1">
      <c r="A145" s="36" t="str">
        <f t="shared" si="1"/>
        <v>Qatar-Middle East2000</v>
      </c>
      <c r="B145" s="36" t="s">
        <v>237</v>
      </c>
      <c r="C145" s="36" t="s">
        <v>75</v>
      </c>
      <c r="D145" s="36"/>
      <c r="E145" s="36"/>
      <c r="F145" s="36"/>
      <c r="G145" s="36"/>
      <c r="H145" s="37">
        <v>0.049</v>
      </c>
      <c r="I145" s="37">
        <v>0.204</v>
      </c>
      <c r="J145" s="31" t="s">
        <v>76</v>
      </c>
    </row>
    <row r="146" ht="15.75" customHeight="1">
      <c r="A146" s="36" t="str">
        <f t="shared" si="1"/>
        <v>Saudi Arabia-Middle East2000</v>
      </c>
      <c r="B146" s="36" t="s">
        <v>238</v>
      </c>
      <c r="C146" s="36" t="s">
        <v>75</v>
      </c>
      <c r="D146" s="36"/>
      <c r="E146" s="36"/>
      <c r="F146" s="36"/>
      <c r="G146" s="36"/>
      <c r="H146" s="37">
        <v>0.022</v>
      </c>
      <c r="I146" s="37">
        <v>0.068</v>
      </c>
      <c r="J146" s="31" t="s">
        <v>76</v>
      </c>
    </row>
    <row r="147" ht="15.75" customHeight="1">
      <c r="A147" s="36" t="str">
        <f t="shared" si="1"/>
        <v>Syria-Middle East2000</v>
      </c>
      <c r="B147" s="36" t="s">
        <v>239</v>
      </c>
      <c r="C147" s="36" t="s">
        <v>75</v>
      </c>
      <c r="D147" s="36"/>
      <c r="E147" s="36"/>
      <c r="F147" s="36"/>
      <c r="G147" s="36"/>
      <c r="H147" s="37">
        <v>0.002</v>
      </c>
      <c r="I147" s="37">
        <v>0.002</v>
      </c>
      <c r="J147" s="31" t="s">
        <v>76</v>
      </c>
    </row>
    <row r="148" ht="15.75" customHeight="1">
      <c r="A148" s="36" t="str">
        <f t="shared" si="1"/>
        <v>United Arab Emirates-Middle East2000</v>
      </c>
      <c r="B148" s="36" t="s">
        <v>240</v>
      </c>
      <c r="C148" s="36" t="s">
        <v>75</v>
      </c>
      <c r="D148" s="36"/>
      <c r="E148" s="36"/>
      <c r="F148" s="36"/>
      <c r="G148" s="36"/>
      <c r="H148" s="37">
        <v>0.236</v>
      </c>
      <c r="I148" s="37">
        <v>0.472</v>
      </c>
      <c r="J148" s="31" t="s">
        <v>76</v>
      </c>
    </row>
    <row r="149" ht="15.75" customHeight="1">
      <c r="A149" s="36" t="str">
        <f t="shared" si="1"/>
        <v>Yemen-Middle East2000</v>
      </c>
      <c r="B149" s="36" t="s">
        <v>241</v>
      </c>
      <c r="C149" s="36" t="s">
        <v>75</v>
      </c>
      <c r="D149" s="36"/>
      <c r="E149" s="36"/>
      <c r="F149" s="36"/>
      <c r="G149" s="36"/>
      <c r="H149" s="37">
        <v>0.001</v>
      </c>
      <c r="I149" s="37">
        <v>0.002</v>
      </c>
      <c r="J149" s="31" t="s">
        <v>76</v>
      </c>
    </row>
    <row r="150" ht="15.75" customHeight="1">
      <c r="A150" s="36" t="str">
        <f t="shared" si="1"/>
        <v>American Samoa-Oceania2000</v>
      </c>
      <c r="B150" s="36" t="s">
        <v>242</v>
      </c>
      <c r="C150" s="36" t="s">
        <v>75</v>
      </c>
      <c r="D150" s="36"/>
      <c r="E150" s="36"/>
      <c r="F150" s="36"/>
      <c r="G150" s="36"/>
      <c r="H150" s="36"/>
      <c r="I150" s="37">
        <v>0.035</v>
      </c>
      <c r="J150" s="31" t="s">
        <v>76</v>
      </c>
    </row>
    <row r="151" ht="15.75" customHeight="1">
      <c r="A151" s="36" t="str">
        <f t="shared" si="1"/>
        <v>Australia-Oceania2000</v>
      </c>
      <c r="B151" s="36" t="s">
        <v>244</v>
      </c>
      <c r="C151" s="36" t="s">
        <v>75</v>
      </c>
      <c r="D151" s="36"/>
      <c r="E151" s="36"/>
      <c r="F151" s="36"/>
      <c r="G151" s="36"/>
      <c r="H151" s="37">
        <v>0.468</v>
      </c>
      <c r="I151" s="37">
        <v>0.445</v>
      </c>
      <c r="J151" s="31" t="s">
        <v>76</v>
      </c>
    </row>
    <row r="152" ht="15.75" customHeight="1">
      <c r="A152" s="36" t="str">
        <f t="shared" si="1"/>
        <v>Fiji-Oceania2000</v>
      </c>
      <c r="B152" s="36" t="s">
        <v>245</v>
      </c>
      <c r="C152" s="36" t="s">
        <v>75</v>
      </c>
      <c r="D152" s="36"/>
      <c r="E152" s="36"/>
      <c r="F152" s="36"/>
      <c r="G152" s="36"/>
      <c r="H152" s="37">
        <v>0.015</v>
      </c>
      <c r="I152" s="37">
        <v>0.068</v>
      </c>
      <c r="J152" s="31" t="s">
        <v>76</v>
      </c>
    </row>
    <row r="153" ht="15.75" customHeight="1">
      <c r="A153" s="36" t="str">
        <f t="shared" si="1"/>
        <v>French Polynesia-Oceania2000</v>
      </c>
      <c r="B153" s="36" t="s">
        <v>246</v>
      </c>
      <c r="C153" s="36" t="s">
        <v>75</v>
      </c>
      <c r="D153" s="36"/>
      <c r="E153" s="36"/>
      <c r="F153" s="36"/>
      <c r="G153" s="36"/>
      <c r="H153" s="37">
        <v>0.064</v>
      </c>
      <c r="I153" s="37">
        <v>0.168</v>
      </c>
      <c r="J153" s="31" t="s">
        <v>76</v>
      </c>
    </row>
    <row r="154" ht="15.75" customHeight="1">
      <c r="A154" s="36" t="str">
        <f t="shared" si="1"/>
        <v>Guam-Oceania2000</v>
      </c>
      <c r="B154" s="36" t="s">
        <v>247</v>
      </c>
      <c r="C154" s="36" t="s">
        <v>75</v>
      </c>
      <c r="D154" s="36"/>
      <c r="E154" s="36"/>
      <c r="F154" s="36"/>
      <c r="G154" s="36"/>
      <c r="H154" s="37">
        <v>0.161</v>
      </c>
      <c r="I154" s="37">
        <v>0.175</v>
      </c>
      <c r="J154" s="31" t="s">
        <v>76</v>
      </c>
    </row>
    <row r="155" ht="15.75" customHeight="1">
      <c r="A155" s="36" t="str">
        <f t="shared" si="1"/>
        <v>Kiribati-Oceania2000</v>
      </c>
      <c r="B155" s="36" t="s">
        <v>248</v>
      </c>
      <c r="C155" s="36" t="s">
        <v>75</v>
      </c>
      <c r="D155" s="36"/>
      <c r="E155" s="36"/>
      <c r="F155" s="36"/>
      <c r="G155" s="36"/>
      <c r="H155" s="37">
        <v>0.018</v>
      </c>
      <c r="I155" s="37">
        <v>0.004</v>
      </c>
      <c r="J155" s="31" t="s">
        <v>76</v>
      </c>
    </row>
    <row r="156" ht="15.75" customHeight="1">
      <c r="A156" s="36" t="str">
        <f t="shared" si="1"/>
        <v>Marshall Islands-Oceania2000</v>
      </c>
      <c r="B156" s="36" t="s">
        <v>249</v>
      </c>
      <c r="C156" s="36" t="s">
        <v>75</v>
      </c>
      <c r="D156" s="36"/>
      <c r="E156" s="36"/>
      <c r="F156" s="36"/>
      <c r="G156" s="36"/>
      <c r="H156" s="37">
        <v>0.015</v>
      </c>
      <c r="I156" s="37">
        <v>0.009</v>
      </c>
      <c r="J156" s="31" t="s">
        <v>76</v>
      </c>
    </row>
    <row r="157" ht="15.75" customHeight="1">
      <c r="A157" s="36" t="str">
        <f t="shared" si="1"/>
        <v>Micronesia, Fed. Sts.-Oceania2000</v>
      </c>
      <c r="B157" s="36" t="s">
        <v>250</v>
      </c>
      <c r="C157" s="36" t="s">
        <v>75</v>
      </c>
      <c r="D157" s="36"/>
      <c r="E157" s="36"/>
      <c r="F157" s="36"/>
      <c r="G157" s="36"/>
      <c r="H157" s="37">
        <v>0.037</v>
      </c>
      <c r="I157" s="36"/>
      <c r="J157" s="31" t="s">
        <v>76</v>
      </c>
    </row>
    <row r="158" ht="15.75" customHeight="1">
      <c r="A158" s="36" t="str">
        <f t="shared" si="1"/>
        <v>New Caledonia-Oceania2000</v>
      </c>
      <c r="B158" s="36" t="s">
        <v>251</v>
      </c>
      <c r="C158" s="36" t="s">
        <v>75</v>
      </c>
      <c r="D158" s="36"/>
      <c r="E158" s="36"/>
      <c r="F158" s="36"/>
      <c r="G158" s="36"/>
      <c r="H158" s="37">
        <v>0.139</v>
      </c>
      <c r="I158" s="37">
        <v>0.238</v>
      </c>
      <c r="J158" s="31" t="s">
        <v>76</v>
      </c>
    </row>
    <row r="159" ht="15.75" customHeight="1">
      <c r="A159" s="36" t="str">
        <f t="shared" si="1"/>
        <v>New Zealand-Oceania2000</v>
      </c>
      <c r="B159" s="36" t="s">
        <v>252</v>
      </c>
      <c r="C159" s="36" t="s">
        <v>75</v>
      </c>
      <c r="D159" s="36"/>
      <c r="E159" s="36"/>
      <c r="F159" s="36"/>
      <c r="G159" s="36"/>
      <c r="H159" s="37">
        <v>0.474</v>
      </c>
      <c r="I159" s="37">
        <v>0.4</v>
      </c>
      <c r="J159" s="31" t="s">
        <v>76</v>
      </c>
    </row>
    <row r="160" ht="15.75" customHeight="1">
      <c r="A160" s="36" t="str">
        <f t="shared" si="1"/>
        <v>Papua New Guinea-Oceania2000</v>
      </c>
      <c r="B160" s="36" t="s">
        <v>253</v>
      </c>
      <c r="C160" s="36" t="s">
        <v>75</v>
      </c>
      <c r="D160" s="36"/>
      <c r="E160" s="36"/>
      <c r="F160" s="36"/>
      <c r="G160" s="36"/>
      <c r="H160" s="37">
        <v>0.008</v>
      </c>
      <c r="I160" s="37">
        <v>0.002</v>
      </c>
      <c r="J160" s="31" t="s">
        <v>76</v>
      </c>
    </row>
    <row r="161" ht="15.75" customHeight="1">
      <c r="A161" s="36" t="str">
        <f t="shared" si="1"/>
        <v>Samoa-Oceania2000</v>
      </c>
      <c r="B161" s="36" t="s">
        <v>254</v>
      </c>
      <c r="C161" s="36" t="s">
        <v>75</v>
      </c>
      <c r="D161" s="36"/>
      <c r="E161" s="36"/>
      <c r="F161" s="36"/>
      <c r="G161" s="36"/>
      <c r="H161" s="37">
        <v>0.006</v>
      </c>
      <c r="I161" s="37">
        <v>0.014</v>
      </c>
      <c r="J161" s="31" t="s">
        <v>76</v>
      </c>
    </row>
    <row r="162" ht="15.75" customHeight="1">
      <c r="A162" s="36" t="str">
        <f t="shared" si="1"/>
        <v>Solomon Islands-Oceania2000</v>
      </c>
      <c r="B162" s="36" t="s">
        <v>255</v>
      </c>
      <c r="C162" s="36" t="s">
        <v>75</v>
      </c>
      <c r="D162" s="36"/>
      <c r="E162" s="36"/>
      <c r="F162" s="36"/>
      <c r="G162" s="36"/>
      <c r="H162" s="37">
        <v>0.005</v>
      </c>
      <c r="I162" s="37">
        <v>0.003</v>
      </c>
      <c r="J162" s="31" t="s">
        <v>76</v>
      </c>
    </row>
    <row r="163" ht="15.75" customHeight="1">
      <c r="A163" s="36" t="str">
        <f t="shared" si="1"/>
        <v>Tonga-Oceania2000</v>
      </c>
      <c r="B163" s="36" t="s">
        <v>256</v>
      </c>
      <c r="C163" s="36" t="s">
        <v>75</v>
      </c>
      <c r="D163" s="36"/>
      <c r="E163" s="36"/>
      <c r="F163" s="36"/>
      <c r="G163" s="36"/>
      <c r="H163" s="37">
        <v>0.024</v>
      </c>
      <c r="I163" s="37">
        <v>0.002</v>
      </c>
      <c r="J163" s="31" t="s">
        <v>76</v>
      </c>
    </row>
    <row r="164" ht="15.75" customHeight="1">
      <c r="A164" s="36" t="str">
        <f t="shared" si="1"/>
        <v>Vanuatu-Oceania2000</v>
      </c>
      <c r="B164" s="36" t="s">
        <v>257</v>
      </c>
      <c r="C164" s="36" t="s">
        <v>75</v>
      </c>
      <c r="D164" s="36"/>
      <c r="E164" s="36"/>
      <c r="F164" s="36"/>
      <c r="G164" s="36"/>
      <c r="H164" s="37">
        <v>0.021</v>
      </c>
      <c r="I164" s="37">
        <v>0.002</v>
      </c>
      <c r="J164" s="31" t="s">
        <v>76</v>
      </c>
    </row>
    <row r="165" ht="15.75" customHeight="1">
      <c r="A165" s="36" t="str">
        <f t="shared" si="1"/>
        <v>Antigua and Barbuda-The Americas2000</v>
      </c>
      <c r="B165" s="36" t="s">
        <v>258</v>
      </c>
      <c r="C165" s="36" t="s">
        <v>75</v>
      </c>
      <c r="D165" s="36"/>
      <c r="E165" s="36"/>
      <c r="F165" s="36"/>
      <c r="G165" s="36"/>
      <c r="H165" s="37">
        <v>0.065</v>
      </c>
      <c r="I165" s="37">
        <v>0.283</v>
      </c>
      <c r="J165" s="31" t="s">
        <v>76</v>
      </c>
    </row>
    <row r="166" ht="15.75" customHeight="1">
      <c r="A166" s="36" t="str">
        <f t="shared" si="1"/>
        <v>Argentina-The Americas2000</v>
      </c>
      <c r="B166" s="36" t="s">
        <v>260</v>
      </c>
      <c r="C166" s="36" t="s">
        <v>75</v>
      </c>
      <c r="D166" s="36"/>
      <c r="E166" s="36"/>
      <c r="F166" s="36"/>
      <c r="G166" s="36"/>
      <c r="H166" s="37">
        <v>0.07</v>
      </c>
      <c r="I166" s="37">
        <v>0.176</v>
      </c>
      <c r="J166" s="31" t="s">
        <v>76</v>
      </c>
    </row>
    <row r="167" ht="15.75" customHeight="1">
      <c r="A167" s="36" t="str">
        <f t="shared" si="1"/>
        <v>Aruba-The Americas2000</v>
      </c>
      <c r="B167" s="36" t="s">
        <v>261</v>
      </c>
      <c r="C167" s="36" t="s">
        <v>75</v>
      </c>
      <c r="D167" s="36"/>
      <c r="E167" s="36"/>
      <c r="F167" s="36"/>
      <c r="G167" s="36"/>
      <c r="H167" s="37">
        <v>0.154</v>
      </c>
      <c r="I167" s="37">
        <v>0.165</v>
      </c>
      <c r="J167" s="31" t="s">
        <v>76</v>
      </c>
    </row>
    <row r="168" ht="15.75" customHeight="1">
      <c r="A168" s="36" t="str">
        <f t="shared" si="1"/>
        <v>Bahamas, The-The Americas2000</v>
      </c>
      <c r="B168" s="36" t="s">
        <v>262</v>
      </c>
      <c r="C168" s="36" t="s">
        <v>75</v>
      </c>
      <c r="D168" s="36"/>
      <c r="E168" s="36"/>
      <c r="F168" s="36"/>
      <c r="G168" s="36"/>
      <c r="H168" s="37">
        <v>0.08</v>
      </c>
      <c r="I168" s="37">
        <v>0.106</v>
      </c>
      <c r="J168" s="31" t="s">
        <v>76</v>
      </c>
    </row>
    <row r="169" ht="15.75" customHeight="1">
      <c r="A169" s="36" t="str">
        <f t="shared" si="1"/>
        <v>Barbados-The Americas2000</v>
      </c>
      <c r="B169" s="36" t="s">
        <v>263</v>
      </c>
      <c r="C169" s="36" t="s">
        <v>75</v>
      </c>
      <c r="D169" s="36"/>
      <c r="E169" s="36"/>
      <c r="F169" s="36"/>
      <c r="G169" s="36"/>
      <c r="H169" s="37">
        <v>0.04</v>
      </c>
      <c r="I169" s="37">
        <v>0.107</v>
      </c>
      <c r="J169" s="31" t="s">
        <v>76</v>
      </c>
    </row>
    <row r="170" ht="15.75" customHeight="1">
      <c r="A170" s="36" t="str">
        <f t="shared" si="1"/>
        <v>Belize-The Americas2000</v>
      </c>
      <c r="B170" s="36" t="s">
        <v>264</v>
      </c>
      <c r="C170" s="36" t="s">
        <v>75</v>
      </c>
      <c r="D170" s="36"/>
      <c r="E170" s="36"/>
      <c r="F170" s="36"/>
      <c r="G170" s="36"/>
      <c r="H170" s="37">
        <v>0.06</v>
      </c>
      <c r="I170" s="37">
        <v>0.07</v>
      </c>
      <c r="J170" s="31" t="s">
        <v>76</v>
      </c>
    </row>
    <row r="171" ht="15.75" customHeight="1">
      <c r="A171" s="36" t="str">
        <f t="shared" si="1"/>
        <v>Bermuda-The Americas2000</v>
      </c>
      <c r="B171" s="36" t="s">
        <v>265</v>
      </c>
      <c r="C171" s="36" t="s">
        <v>75</v>
      </c>
      <c r="D171" s="36"/>
      <c r="E171" s="36"/>
      <c r="F171" s="36"/>
      <c r="G171" s="36"/>
      <c r="H171" s="37">
        <v>0.429</v>
      </c>
      <c r="I171" s="37">
        <v>0.207</v>
      </c>
      <c r="J171" s="31" t="s">
        <v>76</v>
      </c>
    </row>
    <row r="172" ht="15.75" customHeight="1">
      <c r="A172" s="36" t="str">
        <f t="shared" si="1"/>
        <v>Bolivia-The Americas2000</v>
      </c>
      <c r="B172" s="36" t="s">
        <v>266</v>
      </c>
      <c r="C172" s="36" t="s">
        <v>75</v>
      </c>
      <c r="D172" s="36"/>
      <c r="E172" s="36"/>
      <c r="F172" s="36"/>
      <c r="G172" s="36"/>
      <c r="H172" s="37">
        <v>0.014</v>
      </c>
      <c r="I172" s="37">
        <v>0.069</v>
      </c>
      <c r="J172" s="31" t="s">
        <v>76</v>
      </c>
    </row>
    <row r="173" ht="15.75" customHeight="1">
      <c r="A173" s="36" t="str">
        <f t="shared" si="1"/>
        <v>Brazil-The Americas2000</v>
      </c>
      <c r="B173" s="36" t="s">
        <v>267</v>
      </c>
      <c r="C173" s="36" t="s">
        <v>75</v>
      </c>
      <c r="D173" s="36"/>
      <c r="E173" s="36"/>
      <c r="F173" s="36"/>
      <c r="G173" s="36"/>
      <c r="H173" s="37">
        <v>0.029</v>
      </c>
      <c r="I173" s="37">
        <v>0.133</v>
      </c>
      <c r="J173" s="31" t="s">
        <v>76</v>
      </c>
    </row>
    <row r="174" ht="15.75" customHeight="1">
      <c r="A174" s="36" t="str">
        <f t="shared" si="1"/>
        <v>Canada-The Americas2000</v>
      </c>
      <c r="B174" s="36" t="s">
        <v>268</v>
      </c>
      <c r="C174" s="36" t="s">
        <v>75</v>
      </c>
      <c r="D174" s="36"/>
      <c r="E174" s="36"/>
      <c r="F174" s="36"/>
      <c r="G174" s="36"/>
      <c r="H174" s="37">
        <v>0.513</v>
      </c>
      <c r="I174" s="37">
        <v>0.284</v>
      </c>
      <c r="J174" s="31" t="s">
        <v>76</v>
      </c>
    </row>
    <row r="175" ht="15.75" customHeight="1">
      <c r="A175" s="36" t="str">
        <f t="shared" si="1"/>
        <v>Cayman Islands-The Americas2000</v>
      </c>
      <c r="B175" s="36" t="s">
        <v>269</v>
      </c>
      <c r="C175" s="36" t="s">
        <v>75</v>
      </c>
      <c r="D175" s="36"/>
      <c r="E175" s="36"/>
      <c r="F175" s="36"/>
      <c r="G175" s="36"/>
      <c r="H175" s="36"/>
      <c r="I175" s="37">
        <v>0.257</v>
      </c>
      <c r="J175" s="31" t="s">
        <v>76</v>
      </c>
    </row>
    <row r="176" ht="15.75" customHeight="1">
      <c r="A176" s="36" t="str">
        <f t="shared" si="1"/>
        <v>Chile-The Americas2000</v>
      </c>
      <c r="B176" s="36" t="s">
        <v>270</v>
      </c>
      <c r="C176" s="36" t="s">
        <v>75</v>
      </c>
      <c r="D176" s="36"/>
      <c r="E176" s="36"/>
      <c r="F176" s="36"/>
      <c r="G176" s="36"/>
      <c r="H176" s="37">
        <v>0.166</v>
      </c>
      <c r="I176" s="37">
        <v>0.22</v>
      </c>
      <c r="J176" s="31" t="s">
        <v>76</v>
      </c>
    </row>
    <row r="177" ht="15.75" customHeight="1">
      <c r="A177" s="36" t="str">
        <f t="shared" si="1"/>
        <v>Colombia-The Americas2000</v>
      </c>
      <c r="B177" s="36" t="s">
        <v>271</v>
      </c>
      <c r="C177" s="36" t="s">
        <v>75</v>
      </c>
      <c r="D177" s="36"/>
      <c r="E177" s="36"/>
      <c r="F177" s="36"/>
      <c r="G177" s="36"/>
      <c r="H177" s="37">
        <v>0.022</v>
      </c>
      <c r="I177" s="37">
        <v>0.057</v>
      </c>
      <c r="J177" s="31" t="s">
        <v>76</v>
      </c>
    </row>
    <row r="178" ht="15.75" customHeight="1">
      <c r="A178" s="36" t="str">
        <f t="shared" si="1"/>
        <v>Costa Rica-The Americas2000</v>
      </c>
      <c r="B178" s="36" t="s">
        <v>272</v>
      </c>
      <c r="C178" s="36" t="s">
        <v>75</v>
      </c>
      <c r="D178" s="36"/>
      <c r="E178" s="36"/>
      <c r="F178" s="36"/>
      <c r="G178" s="36"/>
      <c r="H178" s="37">
        <v>0.058</v>
      </c>
      <c r="I178" s="37">
        <v>0.054</v>
      </c>
      <c r="J178" s="31" t="s">
        <v>76</v>
      </c>
    </row>
    <row r="179" ht="15.75" customHeight="1">
      <c r="A179" s="36" t="str">
        <f t="shared" si="1"/>
        <v>Cuba-The Americas2000</v>
      </c>
      <c r="B179" s="36" t="s">
        <v>273</v>
      </c>
      <c r="C179" s="36" t="s">
        <v>75</v>
      </c>
      <c r="D179" s="36"/>
      <c r="E179" s="36"/>
      <c r="F179" s="36"/>
      <c r="G179" s="36"/>
      <c r="H179" s="37">
        <v>0.005</v>
      </c>
      <c r="I179" s="37">
        <v>0.001</v>
      </c>
      <c r="J179" s="31" t="s">
        <v>76</v>
      </c>
    </row>
    <row r="180" ht="15.75" customHeight="1">
      <c r="A180" s="36" t="str">
        <f t="shared" si="1"/>
        <v>Curacao-The Americas2000</v>
      </c>
      <c r="B180" s="36" t="s">
        <v>274</v>
      </c>
      <c r="C180" s="36" t="s">
        <v>75</v>
      </c>
      <c r="D180" s="36"/>
      <c r="E180" s="36"/>
      <c r="F180" s="36"/>
      <c r="G180" s="36"/>
      <c r="H180" s="36"/>
      <c r="I180" s="36"/>
      <c r="J180" s="31" t="s">
        <v>76</v>
      </c>
    </row>
    <row r="181" ht="15.75" customHeight="1">
      <c r="A181" s="36" t="str">
        <f t="shared" si="1"/>
        <v>Dominica-The Americas2000</v>
      </c>
      <c r="B181" s="36" t="s">
        <v>275</v>
      </c>
      <c r="C181" s="36" t="s">
        <v>75</v>
      </c>
      <c r="D181" s="36"/>
      <c r="E181" s="36"/>
      <c r="F181" s="36"/>
      <c r="G181" s="36"/>
      <c r="H181" s="37">
        <v>0.088</v>
      </c>
      <c r="I181" s="37">
        <v>0.017</v>
      </c>
      <c r="J181" s="31" t="s">
        <v>76</v>
      </c>
    </row>
    <row r="182" ht="15.75" customHeight="1">
      <c r="A182" s="36" t="str">
        <f t="shared" si="1"/>
        <v>Dominican Republic-The Americas2000</v>
      </c>
      <c r="B182" s="36" t="s">
        <v>276</v>
      </c>
      <c r="C182" s="36" t="s">
        <v>75</v>
      </c>
      <c r="D182" s="36"/>
      <c r="E182" s="36"/>
      <c r="F182" s="36"/>
      <c r="G182" s="36"/>
      <c r="H182" s="37">
        <v>0.037</v>
      </c>
      <c r="I182" s="37">
        <v>0.081</v>
      </c>
      <c r="J182" s="31" t="s">
        <v>76</v>
      </c>
    </row>
    <row r="183" ht="15.75" customHeight="1">
      <c r="A183" s="36" t="str">
        <f t="shared" si="1"/>
        <v>Ecuador-The Americas2000</v>
      </c>
      <c r="B183" s="36" t="s">
        <v>277</v>
      </c>
      <c r="C183" s="36" t="s">
        <v>75</v>
      </c>
      <c r="D183" s="36"/>
      <c r="E183" s="36"/>
      <c r="F183" s="36"/>
      <c r="G183" s="36"/>
      <c r="H183" s="37">
        <v>0.015</v>
      </c>
      <c r="I183" s="37">
        <v>0.038</v>
      </c>
      <c r="J183" s="31" t="s">
        <v>76</v>
      </c>
    </row>
    <row r="184" ht="15.75" customHeight="1">
      <c r="A184" s="36" t="str">
        <f t="shared" si="1"/>
        <v>El Salvador-The Americas2000</v>
      </c>
      <c r="B184" s="36" t="s">
        <v>278</v>
      </c>
      <c r="C184" s="36" t="s">
        <v>75</v>
      </c>
      <c r="D184" s="36"/>
      <c r="E184" s="36"/>
      <c r="F184" s="36"/>
      <c r="G184" s="36"/>
      <c r="H184" s="37">
        <v>0.012</v>
      </c>
      <c r="I184" s="37">
        <v>0.125</v>
      </c>
      <c r="J184" s="31" t="s">
        <v>76</v>
      </c>
    </row>
    <row r="185" ht="15.75" customHeight="1">
      <c r="A185" s="36" t="str">
        <f t="shared" si="1"/>
        <v>Greenland-The Americas2000</v>
      </c>
      <c r="B185" s="36" t="s">
        <v>279</v>
      </c>
      <c r="C185" s="36" t="s">
        <v>75</v>
      </c>
      <c r="D185" s="36"/>
      <c r="E185" s="36"/>
      <c r="F185" s="36"/>
      <c r="G185" s="36"/>
      <c r="H185" s="37">
        <v>0.317</v>
      </c>
      <c r="I185" s="37">
        <v>0.269</v>
      </c>
      <c r="J185" s="31" t="s">
        <v>76</v>
      </c>
    </row>
    <row r="186" ht="15.75" customHeight="1">
      <c r="A186" s="36" t="str">
        <f t="shared" si="1"/>
        <v>Grenada-The Americas2000</v>
      </c>
      <c r="B186" s="36" t="s">
        <v>280</v>
      </c>
      <c r="C186" s="36" t="s">
        <v>75</v>
      </c>
      <c r="D186" s="36"/>
      <c r="E186" s="36"/>
      <c r="F186" s="36"/>
      <c r="G186" s="36"/>
      <c r="H186" s="37">
        <v>0.041</v>
      </c>
      <c r="I186" s="37">
        <v>0.042</v>
      </c>
      <c r="J186" s="31" t="s">
        <v>76</v>
      </c>
    </row>
    <row r="187" ht="15.75" customHeight="1">
      <c r="A187" s="36" t="str">
        <f t="shared" si="1"/>
        <v>Guatemala-The Americas2000</v>
      </c>
      <c r="B187" s="36" t="s">
        <v>281</v>
      </c>
      <c r="C187" s="36" t="s">
        <v>75</v>
      </c>
      <c r="D187" s="36"/>
      <c r="E187" s="36"/>
      <c r="F187" s="36"/>
      <c r="G187" s="36"/>
      <c r="H187" s="37">
        <v>0.007</v>
      </c>
      <c r="I187" s="37">
        <v>0.076</v>
      </c>
      <c r="J187" s="31" t="s">
        <v>76</v>
      </c>
    </row>
    <row r="188" ht="15.75" customHeight="1">
      <c r="A188" s="36" t="str">
        <f t="shared" si="1"/>
        <v>Guyana-The Americas2000</v>
      </c>
      <c r="B188" s="36" t="s">
        <v>282</v>
      </c>
      <c r="C188" s="36" t="s">
        <v>75</v>
      </c>
      <c r="D188" s="36"/>
      <c r="E188" s="36"/>
      <c r="F188" s="36"/>
      <c r="G188" s="36"/>
      <c r="H188" s="37">
        <v>0.066</v>
      </c>
      <c r="I188" s="37">
        <v>0.054</v>
      </c>
      <c r="J188" s="31" t="s">
        <v>76</v>
      </c>
    </row>
    <row r="189" ht="15.75" customHeight="1">
      <c r="A189" s="36" t="str">
        <f t="shared" si="1"/>
        <v>Haiti-The Americas2000</v>
      </c>
      <c r="B189" s="36" t="s">
        <v>283</v>
      </c>
      <c r="C189" s="36" t="s">
        <v>75</v>
      </c>
      <c r="D189" s="36"/>
      <c r="E189" s="36"/>
      <c r="F189" s="36"/>
      <c r="G189" s="36"/>
      <c r="H189" s="37">
        <v>0.002</v>
      </c>
      <c r="I189" s="37">
        <v>0.006</v>
      </c>
      <c r="J189" s="31" t="s">
        <v>76</v>
      </c>
    </row>
    <row r="190" ht="15.75" customHeight="1">
      <c r="A190" s="36" t="str">
        <f t="shared" si="1"/>
        <v>Honduras-The Americas2000</v>
      </c>
      <c r="B190" s="36" t="s">
        <v>284</v>
      </c>
      <c r="C190" s="36" t="s">
        <v>75</v>
      </c>
      <c r="D190" s="36"/>
      <c r="E190" s="36"/>
      <c r="F190" s="36"/>
      <c r="G190" s="36"/>
      <c r="H190" s="37">
        <v>0.012</v>
      </c>
      <c r="I190" s="37">
        <v>0.025</v>
      </c>
      <c r="J190" s="31" t="s">
        <v>76</v>
      </c>
    </row>
    <row r="191" ht="15.75" customHeight="1">
      <c r="A191" s="36" t="str">
        <f t="shared" si="1"/>
        <v>Jamaica-The Americas2000</v>
      </c>
      <c r="B191" s="36" t="s">
        <v>285</v>
      </c>
      <c r="C191" s="36" t="s">
        <v>75</v>
      </c>
      <c r="D191" s="36"/>
      <c r="E191" s="36"/>
      <c r="F191" s="36"/>
      <c r="G191" s="36"/>
      <c r="H191" s="37">
        <v>0.031</v>
      </c>
      <c r="I191" s="37">
        <v>0.142</v>
      </c>
      <c r="J191" s="31" t="s">
        <v>76</v>
      </c>
    </row>
    <row r="192" ht="15.75" customHeight="1">
      <c r="A192" s="36" t="str">
        <f t="shared" si="1"/>
        <v>Mexico-The Americas2000</v>
      </c>
      <c r="B192" s="36" t="s">
        <v>286</v>
      </c>
      <c r="C192" s="36" t="s">
        <v>75</v>
      </c>
      <c r="D192" s="36"/>
      <c r="E192" s="36"/>
      <c r="F192" s="36"/>
      <c r="G192" s="36"/>
      <c r="H192" s="37">
        <v>0.051</v>
      </c>
      <c r="I192" s="37">
        <v>0.136</v>
      </c>
      <c r="J192" s="31" t="s">
        <v>76</v>
      </c>
    </row>
    <row r="193" ht="15.75" customHeight="1">
      <c r="A193" s="36" t="str">
        <f t="shared" si="1"/>
        <v>Nicaragua-The Americas2000</v>
      </c>
      <c r="B193" s="36" t="s">
        <v>287</v>
      </c>
      <c r="C193" s="36" t="s">
        <v>75</v>
      </c>
      <c r="D193" s="36"/>
      <c r="E193" s="36"/>
      <c r="F193" s="36"/>
      <c r="G193" s="36"/>
      <c r="H193" s="37">
        <v>0.01</v>
      </c>
      <c r="I193" s="37">
        <v>0.018</v>
      </c>
      <c r="J193" s="31" t="s">
        <v>76</v>
      </c>
    </row>
    <row r="194" ht="15.75" customHeight="1">
      <c r="A194" s="36" t="str">
        <f t="shared" si="1"/>
        <v>Panama-The Americas2000</v>
      </c>
      <c r="B194" s="36" t="s">
        <v>288</v>
      </c>
      <c r="C194" s="36" t="s">
        <v>75</v>
      </c>
      <c r="D194" s="36"/>
      <c r="E194" s="36"/>
      <c r="F194" s="36"/>
      <c r="G194" s="36"/>
      <c r="H194" s="37">
        <v>0.066</v>
      </c>
      <c r="I194" s="37">
        <v>0.134</v>
      </c>
      <c r="J194" s="31" t="s">
        <v>76</v>
      </c>
    </row>
    <row r="195" ht="15.75" customHeight="1">
      <c r="A195" s="36" t="str">
        <f t="shared" si="1"/>
        <v>Paraguay-The Americas2000</v>
      </c>
      <c r="B195" s="36" t="s">
        <v>289</v>
      </c>
      <c r="C195" s="36" t="s">
        <v>75</v>
      </c>
      <c r="D195" s="36"/>
      <c r="E195" s="36"/>
      <c r="F195" s="36"/>
      <c r="G195" s="36"/>
      <c r="H195" s="37">
        <v>0.007</v>
      </c>
      <c r="I195" s="37">
        <v>0.153</v>
      </c>
      <c r="J195" s="31" t="s">
        <v>76</v>
      </c>
    </row>
    <row r="196" ht="15.75" customHeight="1">
      <c r="A196" s="36" t="str">
        <f t="shared" si="1"/>
        <v>Peru-The Americas2000</v>
      </c>
      <c r="B196" s="36" t="s">
        <v>290</v>
      </c>
      <c r="C196" s="36" t="s">
        <v>75</v>
      </c>
      <c r="D196" s="36"/>
      <c r="E196" s="36"/>
      <c r="F196" s="36"/>
      <c r="G196" s="36"/>
      <c r="H196" s="37">
        <v>0.031</v>
      </c>
      <c r="I196" s="37">
        <v>0.049</v>
      </c>
      <c r="J196" s="31" t="s">
        <v>76</v>
      </c>
    </row>
    <row r="197" ht="15.75" customHeight="1">
      <c r="A197" s="36" t="str">
        <f t="shared" si="1"/>
        <v>Puerto Rico-The Americas2000</v>
      </c>
      <c r="B197" s="36" t="s">
        <v>291</v>
      </c>
      <c r="C197" s="36" t="s">
        <v>75</v>
      </c>
      <c r="D197" s="36"/>
      <c r="E197" s="36"/>
      <c r="F197" s="36"/>
      <c r="G197" s="36"/>
      <c r="H197" s="37">
        <v>0.105</v>
      </c>
      <c r="I197" s="37">
        <v>0.347</v>
      </c>
      <c r="J197" s="31" t="s">
        <v>76</v>
      </c>
    </row>
    <row r="198" ht="15.75" customHeight="1">
      <c r="A198" s="36" t="str">
        <f t="shared" si="1"/>
        <v>Sint Maarten (Dutch part)-The Americas2000</v>
      </c>
      <c r="B198" s="36" t="s">
        <v>292</v>
      </c>
      <c r="C198" s="36" t="s">
        <v>75</v>
      </c>
      <c r="D198" s="36"/>
      <c r="E198" s="36"/>
      <c r="F198" s="36"/>
      <c r="G198" s="36"/>
      <c r="H198" s="36"/>
      <c r="I198" s="36"/>
      <c r="J198" s="31" t="s">
        <v>76</v>
      </c>
    </row>
    <row r="199" ht="15.75" customHeight="1">
      <c r="A199" s="36" t="str">
        <f t="shared" si="1"/>
        <v>St. Kitts and Nevis-The Americas2000</v>
      </c>
      <c r="B199" s="36" t="s">
        <v>293</v>
      </c>
      <c r="C199" s="36" t="s">
        <v>75</v>
      </c>
      <c r="D199" s="36"/>
      <c r="E199" s="36"/>
      <c r="F199" s="36"/>
      <c r="G199" s="36"/>
      <c r="H199" s="37">
        <v>0.059</v>
      </c>
      <c r="I199" s="37">
        <v>0.026</v>
      </c>
      <c r="J199" s="31" t="s">
        <v>76</v>
      </c>
    </row>
    <row r="200" ht="15.75" customHeight="1">
      <c r="A200" s="36" t="str">
        <f t="shared" si="1"/>
        <v>St. Lucia-The Americas2000</v>
      </c>
      <c r="B200" s="36" t="s">
        <v>294</v>
      </c>
      <c r="C200" s="36" t="s">
        <v>75</v>
      </c>
      <c r="D200" s="36"/>
      <c r="E200" s="36"/>
      <c r="F200" s="36"/>
      <c r="G200" s="36"/>
      <c r="H200" s="37">
        <v>0.051</v>
      </c>
      <c r="I200" s="37">
        <v>0.016</v>
      </c>
      <c r="J200" s="31" t="s">
        <v>76</v>
      </c>
    </row>
    <row r="201" ht="15.75" customHeight="1">
      <c r="A201" s="36" t="str">
        <f t="shared" si="1"/>
        <v>St. Martin (French part)-The Americas2000</v>
      </c>
      <c r="B201" s="36" t="s">
        <v>295</v>
      </c>
      <c r="C201" s="36" t="s">
        <v>75</v>
      </c>
      <c r="D201" s="36"/>
      <c r="E201" s="36"/>
      <c r="F201" s="36"/>
      <c r="G201" s="36"/>
      <c r="H201" s="36"/>
      <c r="I201" s="36"/>
      <c r="J201" s="31" t="s">
        <v>76</v>
      </c>
    </row>
    <row r="202" ht="15.75" customHeight="1">
      <c r="A202" s="36" t="str">
        <f t="shared" si="1"/>
        <v>St. Vincent and the Grenadines-The Americas2000</v>
      </c>
      <c r="B202" s="36" t="s">
        <v>296</v>
      </c>
      <c r="C202" s="36" t="s">
        <v>75</v>
      </c>
      <c r="D202" s="36"/>
      <c r="E202" s="36"/>
      <c r="F202" s="36"/>
      <c r="G202" s="36"/>
      <c r="H202" s="37">
        <v>0.032</v>
      </c>
      <c r="I202" s="37">
        <v>0.022</v>
      </c>
      <c r="J202" s="31" t="s">
        <v>76</v>
      </c>
    </row>
    <row r="203" ht="15.75" customHeight="1">
      <c r="A203" s="36" t="str">
        <f t="shared" si="1"/>
        <v>Suriname-The Americas2000</v>
      </c>
      <c r="B203" s="36" t="s">
        <v>297</v>
      </c>
      <c r="C203" s="36" t="s">
        <v>75</v>
      </c>
      <c r="D203" s="36"/>
      <c r="E203" s="36"/>
      <c r="F203" s="36"/>
      <c r="G203" s="36"/>
      <c r="H203" s="37">
        <v>0.025</v>
      </c>
      <c r="I203" s="37">
        <v>0.088</v>
      </c>
      <c r="J203" s="31" t="s">
        <v>76</v>
      </c>
    </row>
    <row r="204" ht="15.75" customHeight="1">
      <c r="A204" s="36" t="str">
        <f t="shared" si="1"/>
        <v>Trinidad and Tobago-The Americas2000</v>
      </c>
      <c r="B204" s="36" t="s">
        <v>298</v>
      </c>
      <c r="C204" s="36" t="s">
        <v>75</v>
      </c>
      <c r="D204" s="36"/>
      <c r="E204" s="36"/>
      <c r="F204" s="36"/>
      <c r="G204" s="36"/>
      <c r="H204" s="37">
        <v>0.077</v>
      </c>
      <c r="I204" s="37">
        <v>0.128</v>
      </c>
      <c r="J204" s="31" t="s">
        <v>76</v>
      </c>
    </row>
    <row r="205" ht="15.75" customHeight="1">
      <c r="A205" s="36" t="str">
        <f t="shared" si="1"/>
        <v>Turks and Caicos Islands-The Americas2000</v>
      </c>
      <c r="B205" s="36" t="s">
        <v>299</v>
      </c>
      <c r="C205" s="36" t="s">
        <v>75</v>
      </c>
      <c r="D205" s="36"/>
      <c r="E205" s="36"/>
      <c r="F205" s="36"/>
      <c r="G205" s="36"/>
      <c r="H205" s="36"/>
      <c r="I205" s="36"/>
      <c r="J205" s="31" t="s">
        <v>76</v>
      </c>
    </row>
    <row r="206" ht="15.75" customHeight="1">
      <c r="A206" s="36" t="str">
        <f t="shared" si="1"/>
        <v>United States-The Americas2000</v>
      </c>
      <c r="B206" s="36" t="s">
        <v>300</v>
      </c>
      <c r="C206" s="36" t="s">
        <v>75</v>
      </c>
      <c r="D206" s="36"/>
      <c r="E206" s="36"/>
      <c r="F206" s="36"/>
      <c r="G206" s="36"/>
      <c r="H206" s="37">
        <v>0.431</v>
      </c>
      <c r="I206" s="37">
        <v>0.385</v>
      </c>
      <c r="J206" s="31" t="s">
        <v>76</v>
      </c>
    </row>
    <row r="207" ht="15.75" customHeight="1">
      <c r="A207" s="36" t="str">
        <f t="shared" si="1"/>
        <v>Uruguay-The Americas2000</v>
      </c>
      <c r="B207" s="36" t="s">
        <v>301</v>
      </c>
      <c r="C207" s="36" t="s">
        <v>75</v>
      </c>
      <c r="D207" s="36"/>
      <c r="E207" s="36"/>
      <c r="F207" s="36"/>
      <c r="G207" s="36"/>
      <c r="H207" s="37">
        <v>0.105</v>
      </c>
      <c r="I207" s="37">
        <v>0.124</v>
      </c>
      <c r="J207" s="31" t="s">
        <v>76</v>
      </c>
    </row>
    <row r="208" ht="15.75" customHeight="1">
      <c r="A208" s="36" t="str">
        <f t="shared" si="1"/>
        <v>Venezuela-The Americas2000</v>
      </c>
      <c r="B208" s="36" t="s">
        <v>302</v>
      </c>
      <c r="C208" s="36" t="s">
        <v>75</v>
      </c>
      <c r="D208" s="36"/>
      <c r="E208" s="36"/>
      <c r="F208" s="36"/>
      <c r="G208" s="36"/>
      <c r="H208" s="37">
        <v>0.034</v>
      </c>
      <c r="I208" s="37">
        <v>0.223</v>
      </c>
      <c r="J208" s="31" t="s">
        <v>76</v>
      </c>
    </row>
    <row r="209" ht="15.75" customHeight="1">
      <c r="A209" s="36" t="str">
        <f t="shared" si="1"/>
        <v>Algeria-Africa2001</v>
      </c>
      <c r="B209" s="36" t="s">
        <v>74</v>
      </c>
      <c r="C209" s="36" t="s">
        <v>75</v>
      </c>
      <c r="D209" s="36"/>
      <c r="E209" s="36"/>
      <c r="F209" s="36"/>
      <c r="G209" s="36"/>
      <c r="H209" s="37">
        <v>0.006</v>
      </c>
      <c r="I209" s="37">
        <v>0.003</v>
      </c>
      <c r="J209" s="31" t="s">
        <v>77</v>
      </c>
    </row>
    <row r="210" ht="15.75" customHeight="1">
      <c r="A210" s="36" t="str">
        <f t="shared" si="1"/>
        <v>Angola-Africa2001</v>
      </c>
      <c r="B210" s="36" t="s">
        <v>92</v>
      </c>
      <c r="C210" s="36" t="s">
        <v>75</v>
      </c>
      <c r="D210" s="36"/>
      <c r="E210" s="36"/>
      <c r="F210" s="36"/>
      <c r="G210" s="36"/>
      <c r="H210" s="37">
        <v>0.001</v>
      </c>
      <c r="I210" s="37">
        <v>0.005</v>
      </c>
      <c r="J210" s="31" t="s">
        <v>77</v>
      </c>
    </row>
    <row r="211" ht="15.75" customHeight="1">
      <c r="A211" s="36" t="str">
        <f t="shared" si="1"/>
        <v>Benin-Africa2001</v>
      </c>
      <c r="B211" s="36" t="s">
        <v>93</v>
      </c>
      <c r="C211" s="36" t="s">
        <v>75</v>
      </c>
      <c r="D211" s="36"/>
      <c r="E211" s="36"/>
      <c r="F211" s="36"/>
      <c r="G211" s="36"/>
      <c r="H211" s="37">
        <v>0.004</v>
      </c>
      <c r="I211" s="37">
        <v>0.017</v>
      </c>
      <c r="J211" s="31" t="s">
        <v>77</v>
      </c>
    </row>
    <row r="212" ht="15.75" customHeight="1">
      <c r="A212" s="36" t="str">
        <f t="shared" si="1"/>
        <v>Botswana-Africa2001</v>
      </c>
      <c r="B212" s="36" t="s">
        <v>94</v>
      </c>
      <c r="C212" s="36" t="s">
        <v>75</v>
      </c>
      <c r="D212" s="36"/>
      <c r="E212" s="36"/>
      <c r="F212" s="36"/>
      <c r="G212" s="36"/>
      <c r="H212" s="37">
        <v>0.034</v>
      </c>
      <c r="I212" s="37">
        <v>0.186</v>
      </c>
      <c r="J212" s="31" t="s">
        <v>77</v>
      </c>
    </row>
    <row r="213" ht="15.75" customHeight="1">
      <c r="A213" s="36" t="str">
        <f t="shared" si="1"/>
        <v>Burkina Faso-Africa2001</v>
      </c>
      <c r="B213" s="36" t="s">
        <v>95</v>
      </c>
      <c r="C213" s="36" t="s">
        <v>75</v>
      </c>
      <c r="D213" s="36"/>
      <c r="E213" s="36"/>
      <c r="F213" s="36"/>
      <c r="G213" s="36"/>
      <c r="H213" s="37">
        <v>0.002</v>
      </c>
      <c r="I213" s="37">
        <v>0.006</v>
      </c>
      <c r="J213" s="31" t="s">
        <v>77</v>
      </c>
    </row>
    <row r="214" ht="15.75" customHeight="1">
      <c r="A214" s="36" t="str">
        <f t="shared" si="1"/>
        <v>Burundi-Africa2001</v>
      </c>
      <c r="B214" s="36" t="s">
        <v>96</v>
      </c>
      <c r="C214" s="36" t="s">
        <v>75</v>
      </c>
      <c r="D214" s="36"/>
      <c r="E214" s="36"/>
      <c r="F214" s="36"/>
      <c r="G214" s="36"/>
      <c r="H214" s="37">
        <v>0.001</v>
      </c>
      <c r="I214" s="37">
        <v>0.005</v>
      </c>
      <c r="J214" s="31" t="s">
        <v>77</v>
      </c>
    </row>
    <row r="215" ht="15.75" customHeight="1">
      <c r="A215" s="36" t="str">
        <f t="shared" si="1"/>
        <v>Cameroon-Africa2001</v>
      </c>
      <c r="B215" s="36" t="s">
        <v>97</v>
      </c>
      <c r="C215" s="36" t="s">
        <v>75</v>
      </c>
      <c r="D215" s="36"/>
      <c r="E215" s="36"/>
      <c r="F215" s="36"/>
      <c r="G215" s="36"/>
      <c r="H215" s="37">
        <v>0.003</v>
      </c>
      <c r="I215" s="37">
        <v>0.026</v>
      </c>
      <c r="J215" s="31" t="s">
        <v>77</v>
      </c>
    </row>
    <row r="216" ht="15.75" customHeight="1">
      <c r="A216" s="36" t="str">
        <f t="shared" si="1"/>
        <v>Central African Republic-Africa2001</v>
      </c>
      <c r="B216" s="36" t="s">
        <v>98</v>
      </c>
      <c r="C216" s="36" t="s">
        <v>75</v>
      </c>
      <c r="D216" s="36"/>
      <c r="E216" s="36"/>
      <c r="F216" s="36"/>
      <c r="G216" s="36"/>
      <c r="H216" s="37">
        <v>0.001</v>
      </c>
      <c r="I216" s="37">
        <v>0.003</v>
      </c>
      <c r="J216" s="31" t="s">
        <v>77</v>
      </c>
    </row>
    <row r="217" ht="15.75" customHeight="1">
      <c r="A217" s="36" t="str">
        <f t="shared" si="1"/>
        <v>Chad-Africa2001</v>
      </c>
      <c r="B217" s="36" t="s">
        <v>99</v>
      </c>
      <c r="C217" s="36" t="s">
        <v>75</v>
      </c>
      <c r="D217" s="36"/>
      <c r="E217" s="36"/>
      <c r="F217" s="36"/>
      <c r="G217" s="36"/>
      <c r="H217" s="37">
        <v>0.0</v>
      </c>
      <c r="I217" s="37">
        <v>0.003</v>
      </c>
      <c r="J217" s="31" t="s">
        <v>77</v>
      </c>
    </row>
    <row r="218" ht="15.75" customHeight="1">
      <c r="A218" s="36" t="str">
        <f t="shared" si="1"/>
        <v>Comoros-Africa2001</v>
      </c>
      <c r="B218" s="36" t="s">
        <v>100</v>
      </c>
      <c r="C218" s="36" t="s">
        <v>75</v>
      </c>
      <c r="D218" s="36"/>
      <c r="E218" s="36"/>
      <c r="F218" s="36"/>
      <c r="G218" s="36"/>
      <c r="H218" s="37">
        <v>0.004</v>
      </c>
      <c r="I218" s="36"/>
      <c r="J218" s="31" t="s">
        <v>77</v>
      </c>
    </row>
    <row r="219" ht="15.75" customHeight="1">
      <c r="A219" s="36" t="str">
        <f t="shared" si="1"/>
        <v>Congo (Kinshasa)-Africa2001</v>
      </c>
      <c r="B219" s="36" t="s">
        <v>102</v>
      </c>
      <c r="C219" s="36" t="s">
        <v>75</v>
      </c>
      <c r="D219" s="36"/>
      <c r="E219" s="36"/>
      <c r="F219" s="36"/>
      <c r="G219" s="36"/>
      <c r="H219" s="37">
        <v>0.0</v>
      </c>
      <c r="I219" s="37">
        <v>0.003</v>
      </c>
      <c r="J219" s="31" t="s">
        <v>77</v>
      </c>
    </row>
    <row r="220" ht="15.75" customHeight="1">
      <c r="A220" s="36" t="str">
        <f t="shared" si="1"/>
        <v>Congo (Brazzaville)-Africa2001</v>
      </c>
      <c r="B220" s="36" t="s">
        <v>101</v>
      </c>
      <c r="C220" s="36" t="s">
        <v>75</v>
      </c>
      <c r="D220" s="36"/>
      <c r="E220" s="36"/>
      <c r="F220" s="36"/>
      <c r="G220" s="36"/>
      <c r="H220" s="37">
        <v>0.0</v>
      </c>
      <c r="I220" s="37">
        <v>0.047</v>
      </c>
      <c r="J220" s="31" t="s">
        <v>77</v>
      </c>
    </row>
    <row r="221" ht="15.75" customHeight="1">
      <c r="A221" s="36" t="str">
        <f t="shared" si="1"/>
        <v>Cote d'Ivoire-Africa2001</v>
      </c>
      <c r="B221" s="36" t="s">
        <v>103</v>
      </c>
      <c r="C221" s="36" t="s">
        <v>75</v>
      </c>
      <c r="D221" s="36"/>
      <c r="E221" s="36"/>
      <c r="F221" s="36"/>
      <c r="G221" s="36"/>
      <c r="H221" s="37">
        <v>0.004</v>
      </c>
      <c r="I221" s="37">
        <v>0.044</v>
      </c>
      <c r="J221" s="31" t="s">
        <v>77</v>
      </c>
    </row>
    <row r="222" ht="15.75" customHeight="1">
      <c r="A222" s="36" t="str">
        <f t="shared" si="1"/>
        <v>Djibouti-Africa2001</v>
      </c>
      <c r="B222" s="36" t="s">
        <v>104</v>
      </c>
      <c r="C222" s="36" t="s">
        <v>75</v>
      </c>
      <c r="D222" s="36"/>
      <c r="E222" s="36"/>
      <c r="F222" s="36"/>
      <c r="G222" s="36"/>
      <c r="H222" s="37">
        <v>0.003</v>
      </c>
      <c r="I222" s="37">
        <v>0.004</v>
      </c>
      <c r="J222" s="31" t="s">
        <v>77</v>
      </c>
    </row>
    <row r="223" ht="15.75" customHeight="1">
      <c r="A223" s="36" t="str">
        <f t="shared" si="1"/>
        <v>Egypt-Africa2001</v>
      </c>
      <c r="B223" s="36" t="s">
        <v>105</v>
      </c>
      <c r="C223" s="36" t="s">
        <v>75</v>
      </c>
      <c r="D223" s="36"/>
      <c r="E223" s="36"/>
      <c r="F223" s="36"/>
      <c r="G223" s="36"/>
      <c r="H223" s="37">
        <v>0.008</v>
      </c>
      <c r="I223" s="37">
        <v>0.042</v>
      </c>
      <c r="J223" s="31" t="s">
        <v>77</v>
      </c>
    </row>
    <row r="224" ht="15.75" customHeight="1">
      <c r="A224" s="36" t="str">
        <f t="shared" si="1"/>
        <v>Equatorial Guinea-Africa2001</v>
      </c>
      <c r="B224" s="36" t="s">
        <v>106</v>
      </c>
      <c r="C224" s="36" t="s">
        <v>75</v>
      </c>
      <c r="D224" s="36"/>
      <c r="E224" s="36"/>
      <c r="F224" s="36"/>
      <c r="G224" s="36"/>
      <c r="H224" s="37">
        <v>0.002</v>
      </c>
      <c r="I224" s="37">
        <v>0.028</v>
      </c>
      <c r="J224" s="31" t="s">
        <v>77</v>
      </c>
    </row>
    <row r="225" ht="15.75" customHeight="1">
      <c r="A225" s="36" t="str">
        <f t="shared" si="1"/>
        <v>Eritrea-Africa2001</v>
      </c>
      <c r="B225" s="36" t="s">
        <v>107</v>
      </c>
      <c r="C225" s="36" t="s">
        <v>75</v>
      </c>
      <c r="D225" s="36"/>
      <c r="E225" s="36"/>
      <c r="F225" s="36"/>
      <c r="G225" s="36"/>
      <c r="H225" s="37">
        <v>0.002</v>
      </c>
      <c r="I225" s="36"/>
      <c r="J225" s="31" t="s">
        <v>77</v>
      </c>
    </row>
    <row r="226" ht="15.75" customHeight="1">
      <c r="A226" s="36" t="str">
        <f t="shared" si="1"/>
        <v>Ethiopia-Africa2001</v>
      </c>
      <c r="B226" s="36" t="s">
        <v>108</v>
      </c>
      <c r="C226" s="36" t="s">
        <v>75</v>
      </c>
      <c r="D226" s="36"/>
      <c r="E226" s="36"/>
      <c r="F226" s="36"/>
      <c r="G226" s="36"/>
      <c r="H226" s="37">
        <v>0.0</v>
      </c>
      <c r="I226" s="37">
        <v>0.0</v>
      </c>
      <c r="J226" s="31" t="s">
        <v>77</v>
      </c>
    </row>
    <row r="227" ht="15.75" customHeight="1">
      <c r="A227" s="36" t="str">
        <f t="shared" si="1"/>
        <v>Gabon-Africa2001</v>
      </c>
      <c r="B227" s="36" t="s">
        <v>109</v>
      </c>
      <c r="C227" s="36" t="s">
        <v>75</v>
      </c>
      <c r="D227" s="36"/>
      <c r="E227" s="36"/>
      <c r="F227" s="36"/>
      <c r="G227" s="36"/>
      <c r="H227" s="37">
        <v>0.013</v>
      </c>
      <c r="I227" s="37">
        <v>0.119</v>
      </c>
      <c r="J227" s="31" t="s">
        <v>77</v>
      </c>
    </row>
    <row r="228" ht="15.75" customHeight="1">
      <c r="A228" s="36" t="str">
        <f t="shared" si="1"/>
        <v>Gambia, The-Africa2001</v>
      </c>
      <c r="B228" s="36" t="s">
        <v>110</v>
      </c>
      <c r="C228" s="36" t="s">
        <v>75</v>
      </c>
      <c r="D228" s="36"/>
      <c r="E228" s="36"/>
      <c r="F228" s="36"/>
      <c r="G228" s="36"/>
      <c r="H228" s="37">
        <v>0.013</v>
      </c>
      <c r="I228" s="37">
        <v>0.043</v>
      </c>
      <c r="J228" s="31" t="s">
        <v>77</v>
      </c>
    </row>
    <row r="229" ht="15.75" customHeight="1">
      <c r="A229" s="36" t="str">
        <f t="shared" si="1"/>
        <v>Ghana-Africa2001</v>
      </c>
      <c r="B229" s="36" t="s">
        <v>111</v>
      </c>
      <c r="C229" s="36" t="s">
        <v>75</v>
      </c>
      <c r="D229" s="36"/>
      <c r="E229" s="36"/>
      <c r="F229" s="36"/>
      <c r="G229" s="36"/>
      <c r="H229" s="37">
        <v>0.002</v>
      </c>
      <c r="I229" s="37">
        <v>0.013</v>
      </c>
      <c r="J229" s="31" t="s">
        <v>77</v>
      </c>
    </row>
    <row r="230" ht="15.75" customHeight="1">
      <c r="A230" s="36" t="str">
        <f t="shared" si="1"/>
        <v>Guinea-Africa2001</v>
      </c>
      <c r="B230" s="36" t="s">
        <v>112</v>
      </c>
      <c r="C230" s="36" t="s">
        <v>75</v>
      </c>
      <c r="D230" s="36"/>
      <c r="E230" s="36"/>
      <c r="F230" s="36"/>
      <c r="G230" s="36"/>
      <c r="H230" s="37">
        <v>0.002</v>
      </c>
      <c r="I230" s="37">
        <v>0.006</v>
      </c>
      <c r="J230" s="31" t="s">
        <v>77</v>
      </c>
    </row>
    <row r="231" ht="15.75" customHeight="1">
      <c r="A231" s="36" t="str">
        <f t="shared" si="1"/>
        <v>Guinea-Bissau-Africa2001</v>
      </c>
      <c r="B231" s="36" t="s">
        <v>113</v>
      </c>
      <c r="C231" s="36" t="s">
        <v>75</v>
      </c>
      <c r="D231" s="36"/>
      <c r="E231" s="36"/>
      <c r="F231" s="36"/>
      <c r="G231" s="36"/>
      <c r="H231" s="37">
        <v>0.003</v>
      </c>
      <c r="I231" s="36"/>
      <c r="J231" s="31" t="s">
        <v>77</v>
      </c>
    </row>
    <row r="232" ht="15.75" customHeight="1">
      <c r="A232" s="36" t="str">
        <f t="shared" si="1"/>
        <v>Kenya-Africa2001</v>
      </c>
      <c r="B232" s="36" t="s">
        <v>114</v>
      </c>
      <c r="C232" s="36" t="s">
        <v>75</v>
      </c>
      <c r="D232" s="36"/>
      <c r="E232" s="36"/>
      <c r="F232" s="36"/>
      <c r="G232" s="36"/>
      <c r="H232" s="37">
        <v>0.006</v>
      </c>
      <c r="I232" s="37">
        <v>0.019</v>
      </c>
      <c r="J232" s="31" t="s">
        <v>77</v>
      </c>
    </row>
    <row r="233" ht="15.75" customHeight="1">
      <c r="A233" s="36" t="str">
        <f t="shared" si="1"/>
        <v>Lesotho-Africa2001</v>
      </c>
      <c r="B233" s="36" t="s">
        <v>115</v>
      </c>
      <c r="C233" s="36" t="s">
        <v>75</v>
      </c>
      <c r="D233" s="36"/>
      <c r="E233" s="36"/>
      <c r="F233" s="36"/>
      <c r="G233" s="36"/>
      <c r="H233" s="37">
        <v>0.003</v>
      </c>
      <c r="I233" s="37">
        <v>0.03</v>
      </c>
      <c r="J233" s="31" t="s">
        <v>77</v>
      </c>
    </row>
    <row r="234" ht="15.75" customHeight="1">
      <c r="A234" s="36" t="str">
        <f t="shared" si="1"/>
        <v>Liberia-Africa2001</v>
      </c>
      <c r="B234" s="36" t="s">
        <v>116</v>
      </c>
      <c r="C234" s="36" t="s">
        <v>75</v>
      </c>
      <c r="D234" s="36"/>
      <c r="E234" s="36"/>
      <c r="F234" s="36"/>
      <c r="G234" s="36"/>
      <c r="H234" s="37">
        <v>0.0</v>
      </c>
      <c r="I234" s="37">
        <v>0.001</v>
      </c>
      <c r="J234" s="31" t="s">
        <v>77</v>
      </c>
    </row>
    <row r="235" ht="15.75" customHeight="1">
      <c r="A235" s="36" t="str">
        <f t="shared" si="1"/>
        <v>Libya-Africa2001</v>
      </c>
      <c r="B235" s="36" t="s">
        <v>117</v>
      </c>
      <c r="C235" s="36" t="s">
        <v>75</v>
      </c>
      <c r="D235" s="36"/>
      <c r="E235" s="36"/>
      <c r="F235" s="36"/>
      <c r="G235" s="36"/>
      <c r="H235" s="37">
        <v>0.004</v>
      </c>
      <c r="I235" s="37">
        <v>0.01</v>
      </c>
      <c r="J235" s="31" t="s">
        <v>77</v>
      </c>
    </row>
    <row r="236" ht="15.75" customHeight="1">
      <c r="A236" s="36" t="str">
        <f t="shared" si="1"/>
        <v>Madagascar-Africa2001</v>
      </c>
      <c r="B236" s="36" t="s">
        <v>118</v>
      </c>
      <c r="C236" s="36" t="s">
        <v>75</v>
      </c>
      <c r="D236" s="36"/>
      <c r="E236" s="36"/>
      <c r="F236" s="36"/>
      <c r="G236" s="36"/>
      <c r="H236" s="37">
        <v>0.002</v>
      </c>
      <c r="I236" s="37">
        <v>0.009</v>
      </c>
      <c r="J236" s="31" t="s">
        <v>77</v>
      </c>
    </row>
    <row r="237" ht="15.75" customHeight="1">
      <c r="A237" s="36" t="str">
        <f t="shared" si="1"/>
        <v>Malawi-Africa2001</v>
      </c>
      <c r="B237" s="36" t="s">
        <v>119</v>
      </c>
      <c r="C237" s="36" t="s">
        <v>75</v>
      </c>
      <c r="D237" s="36"/>
      <c r="E237" s="36"/>
      <c r="F237" s="36"/>
      <c r="G237" s="36"/>
      <c r="H237" s="37">
        <v>0.002</v>
      </c>
      <c r="I237" s="37">
        <v>0.005</v>
      </c>
      <c r="J237" s="31" t="s">
        <v>77</v>
      </c>
    </row>
    <row r="238" ht="15.75" customHeight="1">
      <c r="A238" s="36" t="str">
        <f t="shared" si="1"/>
        <v>Mali-Africa2001</v>
      </c>
      <c r="B238" s="36" t="s">
        <v>120</v>
      </c>
      <c r="C238" s="36" t="s">
        <v>75</v>
      </c>
      <c r="D238" s="36"/>
      <c r="E238" s="36"/>
      <c r="F238" s="36"/>
      <c r="G238" s="36"/>
      <c r="H238" s="37">
        <v>0.002</v>
      </c>
      <c r="I238" s="37">
        <v>0.002</v>
      </c>
      <c r="J238" s="31" t="s">
        <v>77</v>
      </c>
    </row>
    <row r="239" ht="15.75" customHeight="1">
      <c r="A239" s="36" t="str">
        <f t="shared" si="1"/>
        <v>Mauritania-Africa2001</v>
      </c>
      <c r="B239" s="36" t="s">
        <v>121</v>
      </c>
      <c r="C239" s="36" t="s">
        <v>75</v>
      </c>
      <c r="D239" s="36"/>
      <c r="E239" s="36"/>
      <c r="F239" s="36"/>
      <c r="G239" s="36"/>
      <c r="H239" s="37">
        <v>0.003</v>
      </c>
      <c r="I239" s="37">
        <v>0.04</v>
      </c>
      <c r="J239" s="31" t="s">
        <v>77</v>
      </c>
    </row>
    <row r="240" ht="15.75" customHeight="1">
      <c r="A240" s="36" t="str">
        <f t="shared" si="1"/>
        <v>Mauritius-Africa2001</v>
      </c>
      <c r="B240" s="36" t="s">
        <v>122</v>
      </c>
      <c r="C240" s="36" t="s">
        <v>75</v>
      </c>
      <c r="D240" s="36"/>
      <c r="E240" s="36"/>
      <c r="F240" s="36"/>
      <c r="G240" s="36"/>
      <c r="H240" s="37">
        <v>0.088</v>
      </c>
      <c r="I240" s="37">
        <v>0.228</v>
      </c>
      <c r="J240" s="31" t="s">
        <v>77</v>
      </c>
    </row>
    <row r="241" ht="15.75" customHeight="1">
      <c r="A241" s="36" t="str">
        <f t="shared" si="1"/>
        <v>Morocco-Africa2001</v>
      </c>
      <c r="B241" s="36" t="s">
        <v>123</v>
      </c>
      <c r="C241" s="36" t="s">
        <v>75</v>
      </c>
      <c r="D241" s="36"/>
      <c r="E241" s="36"/>
      <c r="F241" s="36"/>
      <c r="G241" s="36"/>
      <c r="H241" s="37">
        <v>0.014</v>
      </c>
      <c r="I241" s="37">
        <v>0.164</v>
      </c>
      <c r="J241" s="31" t="s">
        <v>77</v>
      </c>
    </row>
    <row r="242" ht="15.75" customHeight="1">
      <c r="A242" s="36" t="str">
        <f t="shared" si="1"/>
        <v>Mozambique-Africa2001</v>
      </c>
      <c r="B242" s="36" t="s">
        <v>124</v>
      </c>
      <c r="C242" s="36" t="s">
        <v>75</v>
      </c>
      <c r="D242" s="36"/>
      <c r="E242" s="36"/>
      <c r="F242" s="36"/>
      <c r="G242" s="36"/>
      <c r="H242" s="37">
        <v>0.002</v>
      </c>
      <c r="I242" s="37">
        <v>0.008</v>
      </c>
      <c r="J242" s="31" t="s">
        <v>77</v>
      </c>
    </row>
    <row r="243" ht="15.75" customHeight="1">
      <c r="A243" s="36" t="str">
        <f t="shared" si="1"/>
        <v>Namibia-Africa2001</v>
      </c>
      <c r="B243" s="36" t="s">
        <v>125</v>
      </c>
      <c r="C243" s="36" t="s">
        <v>75</v>
      </c>
      <c r="D243" s="36"/>
      <c r="E243" s="36"/>
      <c r="F243" s="36"/>
      <c r="G243" s="36"/>
      <c r="H243" s="37">
        <v>0.024</v>
      </c>
      <c r="I243" s="37">
        <v>0.055</v>
      </c>
      <c r="J243" s="31" t="s">
        <v>77</v>
      </c>
    </row>
    <row r="244" ht="15.75" customHeight="1">
      <c r="A244" s="36" t="str">
        <f t="shared" si="1"/>
        <v>Niger-Africa2001</v>
      </c>
      <c r="B244" s="36" t="s">
        <v>126</v>
      </c>
      <c r="C244" s="36" t="s">
        <v>75</v>
      </c>
      <c r="D244" s="36"/>
      <c r="E244" s="36"/>
      <c r="F244" s="36"/>
      <c r="G244" s="36"/>
      <c r="H244" s="37">
        <v>0.001</v>
      </c>
      <c r="I244" s="37">
        <v>0.0</v>
      </c>
      <c r="J244" s="31" t="s">
        <v>77</v>
      </c>
    </row>
    <row r="245" ht="15.75" customHeight="1">
      <c r="A245" s="36" t="str">
        <f t="shared" si="1"/>
        <v>Nigeria-Africa2001</v>
      </c>
      <c r="B245" s="36" t="s">
        <v>127</v>
      </c>
      <c r="C245" s="36" t="s">
        <v>75</v>
      </c>
      <c r="D245" s="36"/>
      <c r="E245" s="36"/>
      <c r="F245" s="36"/>
      <c r="G245" s="36"/>
      <c r="H245" s="37">
        <v>0.001</v>
      </c>
      <c r="I245" s="37">
        <v>0.002</v>
      </c>
      <c r="J245" s="31" t="s">
        <v>77</v>
      </c>
    </row>
    <row r="246" ht="15.75" customHeight="1">
      <c r="A246" s="36" t="str">
        <f t="shared" si="1"/>
        <v>Rwanda-Africa2001</v>
      </c>
      <c r="B246" s="36" t="s">
        <v>128</v>
      </c>
      <c r="C246" s="36" t="s">
        <v>75</v>
      </c>
      <c r="D246" s="36"/>
      <c r="E246" s="36"/>
      <c r="F246" s="36"/>
      <c r="G246" s="36"/>
      <c r="H246" s="37">
        <v>0.002</v>
      </c>
      <c r="I246" s="37">
        <v>0.007</v>
      </c>
      <c r="J246" s="31" t="s">
        <v>77</v>
      </c>
    </row>
    <row r="247" ht="15.75" customHeight="1">
      <c r="A247" s="36" t="str">
        <f t="shared" si="1"/>
        <v>Sao Tome and Principe-Africa2001</v>
      </c>
      <c r="B247" s="36" t="s">
        <v>129</v>
      </c>
      <c r="C247" s="36" t="s">
        <v>75</v>
      </c>
      <c r="D247" s="36"/>
      <c r="E247" s="36"/>
      <c r="F247" s="36"/>
      <c r="G247" s="36"/>
      <c r="H247" s="37">
        <v>0.063</v>
      </c>
      <c r="I247" s="36"/>
      <c r="J247" s="31" t="s">
        <v>77</v>
      </c>
    </row>
    <row r="248" ht="15.75" customHeight="1">
      <c r="A248" s="36" t="str">
        <f t="shared" si="1"/>
        <v>Senegal-Africa2001</v>
      </c>
      <c r="B248" s="36" t="s">
        <v>130</v>
      </c>
      <c r="C248" s="36" t="s">
        <v>75</v>
      </c>
      <c r="D248" s="36"/>
      <c r="E248" s="36"/>
      <c r="F248" s="36"/>
      <c r="G248" s="36"/>
      <c r="H248" s="37">
        <v>0.01</v>
      </c>
      <c r="I248" s="37">
        <v>0.03</v>
      </c>
      <c r="J248" s="31" t="s">
        <v>77</v>
      </c>
    </row>
    <row r="249" ht="15.75" customHeight="1">
      <c r="A249" s="36" t="str">
        <f t="shared" si="1"/>
        <v>Seychelles-Africa2001</v>
      </c>
      <c r="B249" s="36" t="s">
        <v>131</v>
      </c>
      <c r="C249" s="36" t="s">
        <v>75</v>
      </c>
      <c r="D249" s="36"/>
      <c r="E249" s="36"/>
      <c r="F249" s="36"/>
      <c r="G249" s="36"/>
      <c r="H249" s="37">
        <v>0.11</v>
      </c>
      <c r="I249" s="37">
        <v>0.452</v>
      </c>
      <c r="J249" s="31" t="s">
        <v>77</v>
      </c>
    </row>
    <row r="250" ht="15.75" customHeight="1">
      <c r="A250" s="36" t="str">
        <f t="shared" si="1"/>
        <v>Sierra Leone-Africa2001</v>
      </c>
      <c r="B250" s="36" t="s">
        <v>132</v>
      </c>
      <c r="C250" s="36" t="s">
        <v>75</v>
      </c>
      <c r="D250" s="36"/>
      <c r="E250" s="36"/>
      <c r="F250" s="36"/>
      <c r="G250" s="36"/>
      <c r="H250" s="37">
        <v>0.002</v>
      </c>
      <c r="I250" s="37">
        <v>0.006</v>
      </c>
      <c r="J250" s="31" t="s">
        <v>77</v>
      </c>
    </row>
    <row r="251" ht="15.75" customHeight="1">
      <c r="A251" s="36" t="str">
        <f t="shared" si="1"/>
        <v>Somalia-Africa2001</v>
      </c>
      <c r="B251" s="36" t="s">
        <v>133</v>
      </c>
      <c r="C251" s="36" t="s">
        <v>75</v>
      </c>
      <c r="D251" s="36"/>
      <c r="E251" s="36"/>
      <c r="F251" s="36"/>
      <c r="G251" s="36"/>
      <c r="H251" s="37">
        <v>0.001</v>
      </c>
      <c r="I251" s="37">
        <v>0.011</v>
      </c>
      <c r="J251" s="31" t="s">
        <v>77</v>
      </c>
    </row>
    <row r="252" ht="15.75" customHeight="1">
      <c r="A252" s="36" t="str">
        <f t="shared" si="1"/>
        <v>South Africa-Africa2001</v>
      </c>
      <c r="B252" s="36" t="s">
        <v>134</v>
      </c>
      <c r="C252" s="36" t="s">
        <v>75</v>
      </c>
      <c r="D252" s="36"/>
      <c r="E252" s="36"/>
      <c r="F252" s="36"/>
      <c r="G252" s="36"/>
      <c r="H252" s="37">
        <v>0.063</v>
      </c>
      <c r="I252" s="37">
        <v>0.237</v>
      </c>
      <c r="J252" s="31" t="s">
        <v>77</v>
      </c>
    </row>
    <row r="253" ht="15.75" customHeight="1">
      <c r="A253" s="36" t="str">
        <f t="shared" si="1"/>
        <v>South Sudan-Africa2001</v>
      </c>
      <c r="B253" s="36" t="s">
        <v>135</v>
      </c>
      <c r="C253" s="36" t="s">
        <v>75</v>
      </c>
      <c r="D253" s="36"/>
      <c r="E253" s="36"/>
      <c r="F253" s="36"/>
      <c r="G253" s="36"/>
      <c r="H253" s="36"/>
      <c r="I253" s="36"/>
      <c r="J253" s="31" t="s">
        <v>77</v>
      </c>
    </row>
    <row r="254" ht="15.75" customHeight="1">
      <c r="A254" s="36" t="str">
        <f t="shared" si="1"/>
        <v>Sudan-Africa2001</v>
      </c>
      <c r="B254" s="36" t="s">
        <v>136</v>
      </c>
      <c r="C254" s="36" t="s">
        <v>75</v>
      </c>
      <c r="D254" s="36"/>
      <c r="E254" s="36"/>
      <c r="F254" s="36"/>
      <c r="G254" s="36"/>
      <c r="H254" s="37">
        <v>0.001</v>
      </c>
      <c r="I254" s="37">
        <v>0.003</v>
      </c>
      <c r="J254" s="31" t="s">
        <v>77</v>
      </c>
    </row>
    <row r="255" ht="15.75" customHeight="1">
      <c r="A255" s="36" t="str">
        <f t="shared" si="1"/>
        <v>Swaziland-Africa2001</v>
      </c>
      <c r="B255" s="36" t="s">
        <v>137</v>
      </c>
      <c r="C255" s="36" t="s">
        <v>75</v>
      </c>
      <c r="D255" s="36"/>
      <c r="E255" s="36"/>
      <c r="F255" s="36"/>
      <c r="G255" s="36"/>
      <c r="H255" s="37">
        <v>0.013</v>
      </c>
      <c r="I255" s="37">
        <v>0.051</v>
      </c>
      <c r="J255" s="31" t="s">
        <v>77</v>
      </c>
    </row>
    <row r="256" ht="15.75" customHeight="1">
      <c r="A256" s="36" t="str">
        <f t="shared" si="1"/>
        <v>Tanzania-Africa2001</v>
      </c>
      <c r="B256" s="36" t="s">
        <v>138</v>
      </c>
      <c r="C256" s="36" t="s">
        <v>75</v>
      </c>
      <c r="D256" s="36"/>
      <c r="E256" s="36"/>
      <c r="F256" s="36"/>
      <c r="G256" s="36"/>
      <c r="H256" s="37">
        <v>0.002</v>
      </c>
      <c r="I256" s="37">
        <v>0.008</v>
      </c>
      <c r="J256" s="31" t="s">
        <v>77</v>
      </c>
    </row>
    <row r="257" ht="15.75" customHeight="1">
      <c r="A257" s="36" t="str">
        <f t="shared" si="1"/>
        <v>Togo-Africa2001</v>
      </c>
      <c r="B257" s="36" t="s">
        <v>139</v>
      </c>
      <c r="C257" s="36" t="s">
        <v>75</v>
      </c>
      <c r="D257" s="36"/>
      <c r="E257" s="36"/>
      <c r="F257" s="36"/>
      <c r="G257" s="36"/>
      <c r="H257" s="37">
        <v>0.009</v>
      </c>
      <c r="I257" s="37">
        <v>0.019</v>
      </c>
      <c r="J257" s="31" t="s">
        <v>77</v>
      </c>
    </row>
    <row r="258" ht="15.75" customHeight="1">
      <c r="A258" s="36" t="str">
        <f t="shared" si="1"/>
        <v>Tunisia-Africa2001</v>
      </c>
      <c r="B258" s="36" t="s">
        <v>140</v>
      </c>
      <c r="C258" s="36" t="s">
        <v>75</v>
      </c>
      <c r="D258" s="36"/>
      <c r="E258" s="36"/>
      <c r="F258" s="36"/>
      <c r="G258" s="36"/>
      <c r="H258" s="37">
        <v>0.043</v>
      </c>
      <c r="I258" s="37">
        <v>0.04</v>
      </c>
      <c r="J258" s="31" t="s">
        <v>77</v>
      </c>
    </row>
    <row r="259" ht="15.75" customHeight="1">
      <c r="A259" s="36" t="str">
        <f t="shared" si="1"/>
        <v>Uganda-Africa2001</v>
      </c>
      <c r="B259" s="36" t="s">
        <v>141</v>
      </c>
      <c r="C259" s="36" t="s">
        <v>75</v>
      </c>
      <c r="D259" s="36"/>
      <c r="E259" s="36"/>
      <c r="F259" s="36"/>
      <c r="G259" s="36"/>
      <c r="H259" s="37">
        <v>0.002</v>
      </c>
      <c r="I259" s="37">
        <v>0.011</v>
      </c>
      <c r="J259" s="31" t="s">
        <v>77</v>
      </c>
    </row>
    <row r="260" ht="15.75" customHeight="1">
      <c r="A260" s="36" t="str">
        <f t="shared" si="1"/>
        <v>Zambia-Africa2001</v>
      </c>
      <c r="B260" s="36" t="s">
        <v>142</v>
      </c>
      <c r="C260" s="36" t="s">
        <v>75</v>
      </c>
      <c r="D260" s="36"/>
      <c r="E260" s="36"/>
      <c r="F260" s="36"/>
      <c r="G260" s="36"/>
      <c r="H260" s="37">
        <v>0.002</v>
      </c>
      <c r="I260" s="37">
        <v>0.012</v>
      </c>
      <c r="J260" s="31" t="s">
        <v>77</v>
      </c>
    </row>
    <row r="261" ht="15.75" customHeight="1">
      <c r="A261" s="36" t="str">
        <f t="shared" si="1"/>
        <v>Zimbabwe-Africa2001</v>
      </c>
      <c r="B261" s="36" t="s">
        <v>143</v>
      </c>
      <c r="C261" s="36" t="s">
        <v>75</v>
      </c>
      <c r="D261" s="36"/>
      <c r="E261" s="36"/>
      <c r="F261" s="36"/>
      <c r="G261" s="36"/>
      <c r="H261" s="37">
        <v>0.008</v>
      </c>
      <c r="I261" s="37">
        <v>0.025</v>
      </c>
      <c r="J261" s="31" t="s">
        <v>77</v>
      </c>
    </row>
    <row r="262" ht="15.75" customHeight="1">
      <c r="A262" s="36" t="str">
        <f t="shared" si="1"/>
        <v>Afghanistan-Asia2001</v>
      </c>
      <c r="B262" s="36" t="s">
        <v>144</v>
      </c>
      <c r="C262" s="36" t="s">
        <v>75</v>
      </c>
      <c r="D262" s="36"/>
      <c r="E262" s="36"/>
      <c r="F262" s="36"/>
      <c r="G262" s="36"/>
      <c r="H262" s="37">
        <v>0.0</v>
      </c>
      <c r="I262" s="36"/>
      <c r="J262" s="31" t="s">
        <v>77</v>
      </c>
    </row>
    <row r="263" ht="15.75" customHeight="1">
      <c r="A263" s="36" t="str">
        <f t="shared" si="1"/>
        <v>Armenia-Asia2001</v>
      </c>
      <c r="B263" s="36" t="s">
        <v>146</v>
      </c>
      <c r="C263" s="36" t="s">
        <v>75</v>
      </c>
      <c r="D263" s="36"/>
      <c r="E263" s="36"/>
      <c r="F263" s="36"/>
      <c r="G263" s="36"/>
      <c r="H263" s="37">
        <v>0.016</v>
      </c>
      <c r="I263" s="37">
        <v>0.008</v>
      </c>
      <c r="J263" s="31" t="s">
        <v>77</v>
      </c>
    </row>
    <row r="264" ht="15.75" customHeight="1">
      <c r="A264" s="36" t="str">
        <f t="shared" si="1"/>
        <v>Azerbaijan-Asia2001</v>
      </c>
      <c r="B264" s="36" t="s">
        <v>147</v>
      </c>
      <c r="C264" s="36" t="s">
        <v>75</v>
      </c>
      <c r="D264" s="36"/>
      <c r="E264" s="36"/>
      <c r="F264" s="36"/>
      <c r="G264" s="36"/>
      <c r="H264" s="37">
        <v>0.003</v>
      </c>
      <c r="I264" s="37">
        <v>0.089</v>
      </c>
      <c r="J264" s="31" t="s">
        <v>77</v>
      </c>
    </row>
    <row r="265" ht="15.75" customHeight="1">
      <c r="A265" s="36" t="str">
        <f t="shared" si="1"/>
        <v>Bangladesh-Asia2001</v>
      </c>
      <c r="B265" s="36" t="s">
        <v>148</v>
      </c>
      <c r="C265" s="36" t="s">
        <v>75</v>
      </c>
      <c r="D265" s="36"/>
      <c r="E265" s="36"/>
      <c r="F265" s="36"/>
      <c r="G265" s="36"/>
      <c r="H265" s="37">
        <v>0.001</v>
      </c>
      <c r="I265" s="37">
        <v>0.004</v>
      </c>
      <c r="J265" s="31" t="s">
        <v>77</v>
      </c>
    </row>
    <row r="266" ht="15.75" customHeight="1">
      <c r="A266" s="36" t="str">
        <f t="shared" si="1"/>
        <v>Bhutan-Asia2001</v>
      </c>
      <c r="B266" s="36" t="s">
        <v>149</v>
      </c>
      <c r="C266" s="36" t="s">
        <v>75</v>
      </c>
      <c r="D266" s="36"/>
      <c r="E266" s="36"/>
      <c r="F266" s="36"/>
      <c r="G266" s="36"/>
      <c r="H266" s="37">
        <v>0.009</v>
      </c>
      <c r="I266" s="36"/>
      <c r="J266" s="31" t="s">
        <v>77</v>
      </c>
    </row>
    <row r="267" ht="15.75" customHeight="1">
      <c r="A267" s="36" t="str">
        <f t="shared" si="1"/>
        <v>Brunei-Asia2001</v>
      </c>
      <c r="B267" s="36" t="s">
        <v>150</v>
      </c>
      <c r="C267" s="36" t="s">
        <v>75</v>
      </c>
      <c r="D267" s="36"/>
      <c r="E267" s="36"/>
      <c r="F267" s="36"/>
      <c r="G267" s="36"/>
      <c r="H267" s="37">
        <v>0.129</v>
      </c>
      <c r="I267" s="37">
        <v>0.422</v>
      </c>
      <c r="J267" s="31" t="s">
        <v>77</v>
      </c>
    </row>
    <row r="268" ht="15.75" customHeight="1">
      <c r="A268" s="36" t="str">
        <f t="shared" si="1"/>
        <v>Cambodia-Asia2001</v>
      </c>
      <c r="B268" s="36" t="s">
        <v>151</v>
      </c>
      <c r="C268" s="36" t="s">
        <v>75</v>
      </c>
      <c r="D268" s="36"/>
      <c r="E268" s="36"/>
      <c r="F268" s="36"/>
      <c r="G268" s="36"/>
      <c r="H268" s="37">
        <v>0.001</v>
      </c>
      <c r="I268" s="37">
        <v>0.018</v>
      </c>
      <c r="J268" s="31" t="s">
        <v>77</v>
      </c>
    </row>
    <row r="269" ht="15.75" customHeight="1">
      <c r="A269" s="36" t="str">
        <f t="shared" si="1"/>
        <v>China-Asia2001</v>
      </c>
      <c r="B269" s="36" t="s">
        <v>152</v>
      </c>
      <c r="C269" s="36" t="s">
        <v>75</v>
      </c>
      <c r="D269" s="36"/>
      <c r="E269" s="36"/>
      <c r="F269" s="36"/>
      <c r="G269" s="36"/>
      <c r="H269" s="37">
        <v>0.026</v>
      </c>
      <c r="I269" s="37">
        <v>0.112</v>
      </c>
      <c r="J269" s="31" t="s">
        <v>77</v>
      </c>
    </row>
    <row r="270" ht="15.75" customHeight="1">
      <c r="A270" s="36" t="str">
        <f t="shared" si="1"/>
        <v>Georgia-Asia2001</v>
      </c>
      <c r="B270" s="36" t="s">
        <v>153</v>
      </c>
      <c r="C270" s="36" t="s">
        <v>75</v>
      </c>
      <c r="D270" s="36"/>
      <c r="E270" s="36"/>
      <c r="F270" s="36"/>
      <c r="G270" s="36"/>
      <c r="H270" s="37">
        <v>0.01</v>
      </c>
      <c r="I270" s="37">
        <v>0.064</v>
      </c>
      <c r="J270" s="31" t="s">
        <v>77</v>
      </c>
    </row>
    <row r="271" ht="15.75" customHeight="1">
      <c r="A271" s="36" t="str">
        <f t="shared" si="1"/>
        <v>Hong Kong SAR-Asia2001</v>
      </c>
      <c r="B271" s="36" t="s">
        <v>154</v>
      </c>
      <c r="C271" s="36" t="s">
        <v>75</v>
      </c>
      <c r="D271" s="36"/>
      <c r="E271" s="36"/>
      <c r="F271" s="36"/>
      <c r="G271" s="36"/>
      <c r="H271" s="37">
        <v>0.387</v>
      </c>
      <c r="I271" s="37">
        <v>0.838</v>
      </c>
      <c r="J271" s="31" t="s">
        <v>77</v>
      </c>
    </row>
    <row r="272" ht="15.75" customHeight="1">
      <c r="A272" s="36" t="str">
        <f t="shared" si="1"/>
        <v>India-Asia2001</v>
      </c>
      <c r="B272" s="36" t="s">
        <v>155</v>
      </c>
      <c r="C272" s="36" t="s">
        <v>75</v>
      </c>
      <c r="D272" s="36"/>
      <c r="E272" s="36"/>
      <c r="F272" s="36"/>
      <c r="G272" s="36"/>
      <c r="H272" s="37">
        <v>0.007</v>
      </c>
      <c r="I272" s="37">
        <v>0.006</v>
      </c>
      <c r="J272" s="31" t="s">
        <v>77</v>
      </c>
    </row>
    <row r="273" ht="15.75" customHeight="1">
      <c r="A273" s="36" t="str">
        <f t="shared" si="1"/>
        <v>Indonesia-Asia2001</v>
      </c>
      <c r="B273" s="36" t="s">
        <v>156</v>
      </c>
      <c r="C273" s="36" t="s">
        <v>75</v>
      </c>
      <c r="D273" s="36"/>
      <c r="E273" s="36"/>
      <c r="F273" s="36"/>
      <c r="G273" s="36"/>
      <c r="H273" s="37">
        <v>0.02</v>
      </c>
      <c r="I273" s="37">
        <v>0.031</v>
      </c>
      <c r="J273" s="31" t="s">
        <v>77</v>
      </c>
    </row>
    <row r="274" ht="15.75" customHeight="1">
      <c r="A274" s="36" t="str">
        <f t="shared" si="1"/>
        <v>Japan-Asia2001</v>
      </c>
      <c r="B274" s="36" t="s">
        <v>157</v>
      </c>
      <c r="C274" s="36" t="s">
        <v>75</v>
      </c>
      <c r="D274" s="36"/>
      <c r="E274" s="36"/>
      <c r="F274" s="36"/>
      <c r="G274" s="36"/>
      <c r="H274" s="37">
        <v>0.385</v>
      </c>
      <c r="I274" s="37">
        <v>0.594</v>
      </c>
      <c r="J274" s="31" t="s">
        <v>77</v>
      </c>
    </row>
    <row r="275" ht="15.75" customHeight="1">
      <c r="A275" s="36" t="str">
        <f t="shared" si="1"/>
        <v>Kazakhstan-Asia2001</v>
      </c>
      <c r="B275" s="36" t="s">
        <v>158</v>
      </c>
      <c r="C275" s="36" t="s">
        <v>75</v>
      </c>
      <c r="D275" s="36"/>
      <c r="E275" s="36"/>
      <c r="F275" s="36"/>
      <c r="G275" s="36"/>
      <c r="H275" s="37">
        <v>0.01</v>
      </c>
      <c r="I275" s="37">
        <v>0.04</v>
      </c>
      <c r="J275" s="31" t="s">
        <v>77</v>
      </c>
    </row>
    <row r="276" ht="15.75" customHeight="1">
      <c r="A276" s="36" t="str">
        <f t="shared" si="1"/>
        <v>North Korea-Asia2001</v>
      </c>
      <c r="B276" s="36" t="s">
        <v>167</v>
      </c>
      <c r="C276" s="36" t="s">
        <v>75</v>
      </c>
      <c r="D276" s="36"/>
      <c r="E276" s="36"/>
      <c r="F276" s="36"/>
      <c r="G276" s="36"/>
      <c r="H276" s="36"/>
      <c r="I276" s="36"/>
      <c r="J276" s="31" t="s">
        <v>77</v>
      </c>
    </row>
    <row r="277" ht="15.75" customHeight="1">
      <c r="A277" s="36" t="str">
        <f t="shared" si="1"/>
        <v>South Korea-Asia2001</v>
      </c>
      <c r="B277" s="36" t="s">
        <v>171</v>
      </c>
      <c r="C277" s="36" t="s">
        <v>75</v>
      </c>
      <c r="D277" s="36"/>
      <c r="E277" s="36"/>
      <c r="F277" s="36"/>
      <c r="G277" s="36"/>
      <c r="H277" s="37">
        <v>0.566</v>
      </c>
      <c r="I277" s="37">
        <v>0.629</v>
      </c>
      <c r="J277" s="31" t="s">
        <v>77</v>
      </c>
    </row>
    <row r="278" ht="15.75" customHeight="1">
      <c r="A278" s="36" t="str">
        <f t="shared" si="1"/>
        <v>Kyrgyzstan-Asia2001</v>
      </c>
      <c r="B278" s="36" t="s">
        <v>159</v>
      </c>
      <c r="C278" s="36" t="s">
        <v>75</v>
      </c>
      <c r="D278" s="36"/>
      <c r="E278" s="36"/>
      <c r="F278" s="36"/>
      <c r="G278" s="36"/>
      <c r="H278" s="37">
        <v>0.03</v>
      </c>
      <c r="I278" s="37">
        <v>0.005</v>
      </c>
      <c r="J278" s="31" t="s">
        <v>77</v>
      </c>
    </row>
    <row r="279" ht="15.75" customHeight="1">
      <c r="A279" s="36" t="str">
        <f t="shared" si="1"/>
        <v>Laos-Asia2001</v>
      </c>
      <c r="B279" s="36" t="s">
        <v>160</v>
      </c>
      <c r="C279" s="36" t="s">
        <v>75</v>
      </c>
      <c r="D279" s="36"/>
      <c r="E279" s="36"/>
      <c r="F279" s="36"/>
      <c r="G279" s="36"/>
      <c r="H279" s="37">
        <v>0.002</v>
      </c>
      <c r="I279" s="37">
        <v>0.005</v>
      </c>
      <c r="J279" s="31" t="s">
        <v>77</v>
      </c>
    </row>
    <row r="280" ht="15.75" customHeight="1">
      <c r="A280" s="36" t="str">
        <f t="shared" si="1"/>
        <v>Macao SAR-Asia2001</v>
      </c>
      <c r="B280" s="36" t="s">
        <v>161</v>
      </c>
      <c r="C280" s="36" t="s">
        <v>75</v>
      </c>
      <c r="D280" s="36"/>
      <c r="E280" s="36"/>
      <c r="F280" s="36"/>
      <c r="G280" s="36"/>
      <c r="H280" s="37">
        <v>0.225</v>
      </c>
      <c r="I280" s="37">
        <v>0.444</v>
      </c>
      <c r="J280" s="31" t="s">
        <v>77</v>
      </c>
    </row>
    <row r="281" ht="15.75" customHeight="1">
      <c r="A281" s="36" t="str">
        <f t="shared" si="1"/>
        <v>Malaysia-Asia2001</v>
      </c>
      <c r="B281" s="36" t="s">
        <v>162</v>
      </c>
      <c r="C281" s="36" t="s">
        <v>75</v>
      </c>
      <c r="D281" s="36"/>
      <c r="E281" s="36"/>
      <c r="F281" s="36"/>
      <c r="G281" s="36"/>
      <c r="H281" s="37">
        <v>0.267</v>
      </c>
      <c r="I281" s="37">
        <v>0.309</v>
      </c>
      <c r="J281" s="31" t="s">
        <v>77</v>
      </c>
    </row>
    <row r="282" ht="15.75" customHeight="1">
      <c r="A282" s="36" t="str">
        <f t="shared" si="1"/>
        <v>Maldives-Asia2001</v>
      </c>
      <c r="B282" s="36" t="s">
        <v>163</v>
      </c>
      <c r="C282" s="36" t="s">
        <v>75</v>
      </c>
      <c r="D282" s="36"/>
      <c r="E282" s="36"/>
      <c r="F282" s="36"/>
      <c r="G282" s="36"/>
      <c r="H282" s="37">
        <v>0.036</v>
      </c>
      <c r="I282" s="37">
        <v>0.068</v>
      </c>
      <c r="J282" s="31" t="s">
        <v>77</v>
      </c>
    </row>
    <row r="283" ht="15.75" customHeight="1">
      <c r="A283" s="36" t="str">
        <f t="shared" si="1"/>
        <v>Mongolia-Asia2001</v>
      </c>
      <c r="B283" s="36" t="s">
        <v>164</v>
      </c>
      <c r="C283" s="36" t="s">
        <v>75</v>
      </c>
      <c r="D283" s="36"/>
      <c r="E283" s="36"/>
      <c r="F283" s="36"/>
      <c r="G283" s="36"/>
      <c r="H283" s="37">
        <v>0.017</v>
      </c>
      <c r="I283" s="37">
        <v>0.081</v>
      </c>
      <c r="J283" s="31" t="s">
        <v>77</v>
      </c>
    </row>
    <row r="284" ht="15.75" customHeight="1">
      <c r="A284" s="36" t="str">
        <f t="shared" si="1"/>
        <v>Myanmar-Asia2001</v>
      </c>
      <c r="B284" s="36" t="s">
        <v>165</v>
      </c>
      <c r="C284" s="36" t="s">
        <v>75</v>
      </c>
      <c r="D284" s="36"/>
      <c r="E284" s="36"/>
      <c r="F284" s="36"/>
      <c r="G284" s="36"/>
      <c r="H284" s="37">
        <v>0.0</v>
      </c>
      <c r="I284" s="37">
        <v>0.0</v>
      </c>
      <c r="J284" s="31" t="s">
        <v>77</v>
      </c>
    </row>
    <row r="285" ht="15.75" customHeight="1">
      <c r="A285" s="36" t="str">
        <f t="shared" si="1"/>
        <v>Nepal-Asia2001</v>
      </c>
      <c r="B285" s="36" t="s">
        <v>166</v>
      </c>
      <c r="C285" s="36" t="s">
        <v>75</v>
      </c>
      <c r="D285" s="36"/>
      <c r="E285" s="36"/>
      <c r="F285" s="36"/>
      <c r="G285" s="36"/>
      <c r="H285" s="37">
        <v>0.002</v>
      </c>
      <c r="I285" s="37">
        <v>0.001</v>
      </c>
      <c r="J285" s="31" t="s">
        <v>77</v>
      </c>
    </row>
    <row r="286" ht="15.75" customHeight="1">
      <c r="A286" s="36" t="str">
        <f t="shared" si="1"/>
        <v>Pakistan-Asia2001</v>
      </c>
      <c r="B286" s="36" t="s">
        <v>168</v>
      </c>
      <c r="C286" s="36" t="s">
        <v>75</v>
      </c>
      <c r="D286" s="36"/>
      <c r="E286" s="36"/>
      <c r="F286" s="36"/>
      <c r="G286" s="36"/>
      <c r="H286" s="37">
        <v>0.013</v>
      </c>
      <c r="I286" s="37">
        <v>0.005</v>
      </c>
      <c r="J286" s="31" t="s">
        <v>77</v>
      </c>
    </row>
    <row r="287" ht="15.75" customHeight="1">
      <c r="A287" s="36" t="str">
        <f t="shared" si="1"/>
        <v>Philippines-Asia2001</v>
      </c>
      <c r="B287" s="36" t="s">
        <v>169</v>
      </c>
      <c r="C287" s="36" t="s">
        <v>75</v>
      </c>
      <c r="D287" s="36"/>
      <c r="E287" s="36"/>
      <c r="F287" s="36"/>
      <c r="G287" s="36"/>
      <c r="H287" s="37">
        <v>0.025</v>
      </c>
      <c r="I287" s="37">
        <v>0.153</v>
      </c>
      <c r="J287" s="31" t="s">
        <v>77</v>
      </c>
    </row>
    <row r="288" ht="15.75" customHeight="1">
      <c r="A288" s="36" t="str">
        <f t="shared" si="1"/>
        <v>Singapore-Asia2001</v>
      </c>
      <c r="B288" s="36" t="s">
        <v>170</v>
      </c>
      <c r="C288" s="36" t="s">
        <v>75</v>
      </c>
      <c r="D288" s="36"/>
      <c r="E288" s="36"/>
      <c r="F288" s="36"/>
      <c r="G288" s="36"/>
      <c r="H288" s="37">
        <v>0.417</v>
      </c>
      <c r="I288" s="37">
        <v>0.744</v>
      </c>
      <c r="J288" s="31" t="s">
        <v>77</v>
      </c>
    </row>
    <row r="289" ht="15.75" customHeight="1">
      <c r="A289" s="36" t="str">
        <f t="shared" si="1"/>
        <v>Sri Lanka-Asia2001</v>
      </c>
      <c r="B289" s="36" t="s">
        <v>172</v>
      </c>
      <c r="C289" s="36" t="s">
        <v>75</v>
      </c>
      <c r="D289" s="36"/>
      <c r="E289" s="36"/>
      <c r="F289" s="36"/>
      <c r="G289" s="36"/>
      <c r="H289" s="37">
        <v>0.008</v>
      </c>
      <c r="I289" s="37">
        <v>0.035</v>
      </c>
      <c r="J289" s="31" t="s">
        <v>77</v>
      </c>
    </row>
    <row r="290" ht="15.75" customHeight="1">
      <c r="A290" s="36" t="str">
        <f t="shared" si="1"/>
        <v>Tajikistan-Asia2001</v>
      </c>
      <c r="B290" s="36" t="s">
        <v>173</v>
      </c>
      <c r="C290" s="36" t="s">
        <v>75</v>
      </c>
      <c r="D290" s="36"/>
      <c r="E290" s="36"/>
      <c r="F290" s="36"/>
      <c r="G290" s="36"/>
      <c r="H290" s="37">
        <v>0.001</v>
      </c>
      <c r="I290" s="37">
        <v>0.0</v>
      </c>
      <c r="J290" s="31" t="s">
        <v>77</v>
      </c>
    </row>
    <row r="291" ht="15.75" customHeight="1">
      <c r="A291" s="36" t="str">
        <f t="shared" si="1"/>
        <v>Thailand-Asia2001</v>
      </c>
      <c r="B291" s="36" t="s">
        <v>174</v>
      </c>
      <c r="C291" s="36" t="s">
        <v>75</v>
      </c>
      <c r="D291" s="36"/>
      <c r="E291" s="36"/>
      <c r="F291" s="36"/>
      <c r="G291" s="36"/>
      <c r="H291" s="37">
        <v>0.056</v>
      </c>
      <c r="I291" s="37">
        <v>0.12</v>
      </c>
      <c r="J291" s="31" t="s">
        <v>77</v>
      </c>
    </row>
    <row r="292" ht="15.75" customHeight="1">
      <c r="A292" s="36" t="str">
        <f t="shared" si="1"/>
        <v>Timor-Leste-Asia2001</v>
      </c>
      <c r="B292" s="36" t="s">
        <v>175</v>
      </c>
      <c r="C292" s="36" t="s">
        <v>75</v>
      </c>
      <c r="D292" s="36"/>
      <c r="E292" s="36"/>
      <c r="F292" s="36"/>
      <c r="G292" s="36"/>
      <c r="H292" s="36"/>
      <c r="I292" s="36"/>
      <c r="J292" s="31" t="s">
        <v>77</v>
      </c>
    </row>
    <row r="293" ht="15.75" customHeight="1">
      <c r="A293" s="36" t="str">
        <f t="shared" si="1"/>
        <v>Turkmenistan-Asia2001</v>
      </c>
      <c r="B293" s="36" t="s">
        <v>176</v>
      </c>
      <c r="C293" s="36" t="s">
        <v>75</v>
      </c>
      <c r="D293" s="36"/>
      <c r="E293" s="36"/>
      <c r="F293" s="36"/>
      <c r="G293" s="36"/>
      <c r="H293" s="37">
        <v>0.002</v>
      </c>
      <c r="I293" s="37">
        <v>0.002</v>
      </c>
      <c r="J293" s="31" t="s">
        <v>77</v>
      </c>
    </row>
    <row r="294" ht="15.75" customHeight="1">
      <c r="A294" s="36" t="str">
        <f t="shared" si="1"/>
        <v>Uzbekistan-Asia2001</v>
      </c>
      <c r="B294" s="36" t="s">
        <v>177</v>
      </c>
      <c r="C294" s="36" t="s">
        <v>75</v>
      </c>
      <c r="D294" s="36"/>
      <c r="E294" s="36"/>
      <c r="F294" s="36"/>
      <c r="G294" s="36"/>
      <c r="H294" s="37">
        <v>0.006</v>
      </c>
      <c r="I294" s="37">
        <v>0.005</v>
      </c>
      <c r="J294" s="31" t="s">
        <v>77</v>
      </c>
    </row>
    <row r="295" ht="15.75" customHeight="1">
      <c r="A295" s="36" t="str">
        <f t="shared" si="1"/>
        <v>Vietnam-Asia2001</v>
      </c>
      <c r="B295" s="36" t="s">
        <v>178</v>
      </c>
      <c r="C295" s="36" t="s">
        <v>75</v>
      </c>
      <c r="D295" s="36"/>
      <c r="E295" s="36"/>
      <c r="F295" s="36"/>
      <c r="G295" s="36"/>
      <c r="H295" s="37">
        <v>0.013</v>
      </c>
      <c r="I295" s="37">
        <v>0.015</v>
      </c>
      <c r="J295" s="31" t="s">
        <v>77</v>
      </c>
    </row>
    <row r="296" ht="15.75" customHeight="1">
      <c r="A296" s="36" t="str">
        <f t="shared" si="1"/>
        <v>Albania-Europe2001</v>
      </c>
      <c r="B296" s="36" t="s">
        <v>179</v>
      </c>
      <c r="C296" s="36" t="s">
        <v>75</v>
      </c>
      <c r="D296" s="36"/>
      <c r="E296" s="36"/>
      <c r="F296" s="36"/>
      <c r="G296" s="36"/>
      <c r="H296" s="37">
        <v>0.003</v>
      </c>
      <c r="I296" s="37">
        <v>0.119</v>
      </c>
      <c r="J296" s="31" t="s">
        <v>77</v>
      </c>
    </row>
    <row r="297" ht="15.75" customHeight="1">
      <c r="A297" s="36" t="str">
        <f t="shared" si="1"/>
        <v>Andorra-Europe2001</v>
      </c>
      <c r="B297" s="36" t="s">
        <v>181</v>
      </c>
      <c r="C297" s="36" t="s">
        <v>75</v>
      </c>
      <c r="D297" s="36"/>
      <c r="E297" s="36"/>
      <c r="F297" s="36"/>
      <c r="G297" s="36"/>
      <c r="H297" s="36"/>
      <c r="I297" s="37">
        <v>0.433</v>
      </c>
      <c r="J297" s="31" t="s">
        <v>77</v>
      </c>
    </row>
    <row r="298" ht="15.75" customHeight="1">
      <c r="A298" s="36" t="str">
        <f t="shared" si="1"/>
        <v>Austria-Europe2001</v>
      </c>
      <c r="B298" s="36" t="s">
        <v>182</v>
      </c>
      <c r="C298" s="36" t="s">
        <v>75</v>
      </c>
      <c r="D298" s="36"/>
      <c r="E298" s="36"/>
      <c r="F298" s="36"/>
      <c r="G298" s="36"/>
      <c r="H298" s="37">
        <v>0.392</v>
      </c>
      <c r="I298" s="37">
        <v>0.813</v>
      </c>
      <c r="J298" s="31" t="s">
        <v>77</v>
      </c>
    </row>
    <row r="299" ht="15.75" customHeight="1">
      <c r="A299" s="36" t="str">
        <f t="shared" si="1"/>
        <v>Belarus-Europe2001</v>
      </c>
      <c r="B299" s="36" t="s">
        <v>183</v>
      </c>
      <c r="C299" s="36" t="s">
        <v>75</v>
      </c>
      <c r="D299" s="36"/>
      <c r="E299" s="36"/>
      <c r="F299" s="36"/>
      <c r="G299" s="36"/>
      <c r="H299" s="37">
        <v>0.043</v>
      </c>
      <c r="I299" s="37">
        <v>0.014</v>
      </c>
      <c r="J299" s="31" t="s">
        <v>77</v>
      </c>
    </row>
    <row r="300" ht="15.75" customHeight="1">
      <c r="A300" s="36" t="str">
        <f t="shared" si="1"/>
        <v>Belgium-Europe2001</v>
      </c>
      <c r="B300" s="36" t="s">
        <v>184</v>
      </c>
      <c r="C300" s="36" t="s">
        <v>75</v>
      </c>
      <c r="D300" s="36"/>
      <c r="E300" s="36"/>
      <c r="F300" s="36"/>
      <c r="G300" s="36"/>
      <c r="H300" s="37">
        <v>0.313</v>
      </c>
      <c r="I300" s="37">
        <v>0.747</v>
      </c>
      <c r="J300" s="31" t="s">
        <v>77</v>
      </c>
    </row>
    <row r="301" ht="15.75" customHeight="1">
      <c r="A301" s="36" t="str">
        <f t="shared" si="1"/>
        <v>Bosnia and Herzegovina-Europe2001</v>
      </c>
      <c r="B301" s="36" t="s">
        <v>185</v>
      </c>
      <c r="C301" s="36" t="s">
        <v>75</v>
      </c>
      <c r="D301" s="36"/>
      <c r="E301" s="36"/>
      <c r="F301" s="36"/>
      <c r="G301" s="36"/>
      <c r="H301" s="37">
        <v>0.012</v>
      </c>
      <c r="I301" s="37">
        <v>0.115</v>
      </c>
      <c r="J301" s="31" t="s">
        <v>77</v>
      </c>
    </row>
    <row r="302" ht="15.75" customHeight="1">
      <c r="A302" s="36" t="str">
        <f t="shared" si="1"/>
        <v>Bulgaria-Europe2001</v>
      </c>
      <c r="B302" s="36" t="s">
        <v>186</v>
      </c>
      <c r="C302" s="36" t="s">
        <v>75</v>
      </c>
      <c r="D302" s="36"/>
      <c r="E302" s="36"/>
      <c r="F302" s="36"/>
      <c r="G302" s="36"/>
      <c r="H302" s="37">
        <v>0.076</v>
      </c>
      <c r="I302" s="37">
        <v>0.195</v>
      </c>
      <c r="J302" s="31" t="s">
        <v>77</v>
      </c>
    </row>
    <row r="303" ht="15.75" customHeight="1">
      <c r="A303" s="36" t="str">
        <f t="shared" si="1"/>
        <v>Croatia-Europe2001</v>
      </c>
      <c r="B303" s="36" t="s">
        <v>187</v>
      </c>
      <c r="C303" s="36" t="s">
        <v>75</v>
      </c>
      <c r="D303" s="36"/>
      <c r="E303" s="36"/>
      <c r="F303" s="36"/>
      <c r="G303" s="36"/>
      <c r="H303" s="37">
        <v>0.116</v>
      </c>
      <c r="I303" s="37">
        <v>0.395</v>
      </c>
      <c r="J303" s="31" t="s">
        <v>77</v>
      </c>
    </row>
    <row r="304" ht="15.75" customHeight="1">
      <c r="A304" s="36" t="str">
        <f t="shared" si="1"/>
        <v>Cyprus-Europe2001</v>
      </c>
      <c r="B304" s="36" t="s">
        <v>188</v>
      </c>
      <c r="C304" s="36" t="s">
        <v>75</v>
      </c>
      <c r="D304" s="36"/>
      <c r="E304" s="36"/>
      <c r="F304" s="36"/>
      <c r="G304" s="36"/>
      <c r="H304" s="37">
        <v>0.188</v>
      </c>
      <c r="I304" s="37">
        <v>0.327</v>
      </c>
      <c r="J304" s="31" t="s">
        <v>77</v>
      </c>
    </row>
    <row r="305" ht="15.75" customHeight="1">
      <c r="A305" s="36" t="str">
        <f t="shared" si="1"/>
        <v>Czech Republic-Europe2001</v>
      </c>
      <c r="B305" s="36" t="s">
        <v>189</v>
      </c>
      <c r="C305" s="36" t="s">
        <v>75</v>
      </c>
      <c r="D305" s="36"/>
      <c r="E305" s="36"/>
      <c r="F305" s="36"/>
      <c r="G305" s="36"/>
      <c r="H305" s="37">
        <v>0.147</v>
      </c>
      <c r="I305" s="37">
        <v>0.679</v>
      </c>
      <c r="J305" s="31" t="s">
        <v>77</v>
      </c>
    </row>
    <row r="306" ht="15.75" customHeight="1">
      <c r="A306" s="36" t="str">
        <f t="shared" si="1"/>
        <v>Denmark-Europe2001</v>
      </c>
      <c r="B306" s="36" t="s">
        <v>190</v>
      </c>
      <c r="C306" s="36" t="s">
        <v>75</v>
      </c>
      <c r="D306" s="36"/>
      <c r="E306" s="36"/>
      <c r="F306" s="36"/>
      <c r="G306" s="36"/>
      <c r="H306" s="37">
        <v>0.43</v>
      </c>
      <c r="I306" s="37">
        <v>0.74</v>
      </c>
      <c r="J306" s="31" t="s">
        <v>77</v>
      </c>
    </row>
    <row r="307" ht="15.75" customHeight="1">
      <c r="A307" s="36" t="str">
        <f t="shared" si="1"/>
        <v>Estonia-Europe2001</v>
      </c>
      <c r="B307" s="36" t="s">
        <v>191</v>
      </c>
      <c r="C307" s="36" t="s">
        <v>75</v>
      </c>
      <c r="D307" s="36"/>
      <c r="E307" s="36"/>
      <c r="F307" s="36"/>
      <c r="G307" s="36"/>
      <c r="H307" s="37">
        <v>0.315</v>
      </c>
      <c r="I307" s="37">
        <v>0.48</v>
      </c>
      <c r="J307" s="31" t="s">
        <v>77</v>
      </c>
    </row>
    <row r="308" ht="15.75" customHeight="1">
      <c r="A308" s="36" t="str">
        <f t="shared" si="1"/>
        <v>Faeroe Islands-Europe2001</v>
      </c>
      <c r="B308" s="36" t="s">
        <v>192</v>
      </c>
      <c r="C308" s="36" t="s">
        <v>75</v>
      </c>
      <c r="D308" s="36"/>
      <c r="E308" s="36"/>
      <c r="F308" s="36"/>
      <c r="G308" s="36"/>
      <c r="H308" s="37">
        <v>0.432</v>
      </c>
      <c r="I308" s="37">
        <v>0.52</v>
      </c>
      <c r="J308" s="31" t="s">
        <v>77</v>
      </c>
    </row>
    <row r="309" ht="15.75" customHeight="1">
      <c r="A309" s="36" t="str">
        <f t="shared" si="1"/>
        <v>Finland-Europe2001</v>
      </c>
      <c r="B309" s="36" t="s">
        <v>193</v>
      </c>
      <c r="C309" s="36" t="s">
        <v>75</v>
      </c>
      <c r="D309" s="36"/>
      <c r="E309" s="36"/>
      <c r="F309" s="36"/>
      <c r="G309" s="36"/>
      <c r="H309" s="37">
        <v>0.431</v>
      </c>
      <c r="I309" s="37">
        <v>0.805</v>
      </c>
      <c r="J309" s="31" t="s">
        <v>77</v>
      </c>
    </row>
    <row r="310" ht="15.75" customHeight="1">
      <c r="A310" s="36" t="str">
        <f t="shared" si="1"/>
        <v>France-Europe2001</v>
      </c>
      <c r="B310" s="36" t="s">
        <v>194</v>
      </c>
      <c r="C310" s="36" t="s">
        <v>75</v>
      </c>
      <c r="D310" s="36"/>
      <c r="E310" s="36"/>
      <c r="F310" s="36"/>
      <c r="G310" s="36"/>
      <c r="H310" s="37">
        <v>0.263</v>
      </c>
      <c r="I310" s="37">
        <v>0.621</v>
      </c>
      <c r="J310" s="31" t="s">
        <v>77</v>
      </c>
    </row>
    <row r="311" ht="15.75" customHeight="1">
      <c r="A311" s="36" t="str">
        <f t="shared" si="1"/>
        <v>Germany-Europe2001</v>
      </c>
      <c r="B311" s="36" t="s">
        <v>195</v>
      </c>
      <c r="C311" s="36" t="s">
        <v>75</v>
      </c>
      <c r="D311" s="36"/>
      <c r="E311" s="36"/>
      <c r="F311" s="36"/>
      <c r="G311" s="36"/>
      <c r="H311" s="37">
        <v>0.317</v>
      </c>
      <c r="I311" s="37">
        <v>0.671</v>
      </c>
      <c r="J311" s="31" t="s">
        <v>77</v>
      </c>
    </row>
    <row r="312" ht="15.75" customHeight="1">
      <c r="A312" s="36" t="str">
        <f t="shared" si="1"/>
        <v>Greece-Europe2001</v>
      </c>
      <c r="B312" s="36" t="s">
        <v>196</v>
      </c>
      <c r="C312" s="36" t="s">
        <v>75</v>
      </c>
      <c r="D312" s="36"/>
      <c r="E312" s="36"/>
      <c r="F312" s="36"/>
      <c r="G312" s="36"/>
      <c r="H312" s="37">
        <v>0.109</v>
      </c>
      <c r="I312" s="37">
        <v>0.723</v>
      </c>
      <c r="J312" s="31" t="s">
        <v>77</v>
      </c>
    </row>
    <row r="313" ht="15.75" customHeight="1">
      <c r="A313" s="36" t="str">
        <f t="shared" si="1"/>
        <v>Hungary-Europe2001</v>
      </c>
      <c r="B313" s="36" t="s">
        <v>197</v>
      </c>
      <c r="C313" s="36" t="s">
        <v>75</v>
      </c>
      <c r="D313" s="36"/>
      <c r="E313" s="36"/>
      <c r="F313" s="36"/>
      <c r="G313" s="36"/>
      <c r="H313" s="37">
        <v>0.145</v>
      </c>
      <c r="I313" s="37">
        <v>0.487</v>
      </c>
      <c r="J313" s="31" t="s">
        <v>77</v>
      </c>
    </row>
    <row r="314" ht="15.75" customHeight="1">
      <c r="A314" s="36" t="str">
        <f t="shared" si="1"/>
        <v>Iceland-Europe2001</v>
      </c>
      <c r="B314" s="36" t="s">
        <v>198</v>
      </c>
      <c r="C314" s="36" t="s">
        <v>75</v>
      </c>
      <c r="D314" s="36"/>
      <c r="E314" s="36"/>
      <c r="F314" s="36"/>
      <c r="G314" s="36"/>
      <c r="H314" s="37">
        <v>0.494</v>
      </c>
      <c r="I314" s="37">
        <v>0.874</v>
      </c>
      <c r="J314" s="31" t="s">
        <v>77</v>
      </c>
    </row>
    <row r="315" ht="15.75" customHeight="1">
      <c r="A315" s="36" t="str">
        <f t="shared" si="1"/>
        <v>Ireland-Europe2001</v>
      </c>
      <c r="B315" s="36" t="s">
        <v>199</v>
      </c>
      <c r="C315" s="36" t="s">
        <v>75</v>
      </c>
      <c r="D315" s="36"/>
      <c r="E315" s="36"/>
      <c r="F315" s="36"/>
      <c r="G315" s="36"/>
      <c r="H315" s="37">
        <v>0.231</v>
      </c>
      <c r="I315" s="37">
        <v>0.768</v>
      </c>
      <c r="J315" s="31" t="s">
        <v>77</v>
      </c>
    </row>
    <row r="316" ht="15.75" customHeight="1">
      <c r="A316" s="36" t="str">
        <f t="shared" si="1"/>
        <v>Isle of Man-Europe2001</v>
      </c>
      <c r="B316" s="36" t="s">
        <v>200</v>
      </c>
      <c r="C316" s="36" t="s">
        <v>75</v>
      </c>
      <c r="D316" s="36"/>
      <c r="E316" s="36"/>
      <c r="F316" s="36"/>
      <c r="G316" s="36"/>
      <c r="H316" s="36"/>
      <c r="I316" s="36"/>
      <c r="J316" s="31" t="s">
        <v>77</v>
      </c>
    </row>
    <row r="317" ht="15.75" customHeight="1">
      <c r="A317" s="36" t="str">
        <f t="shared" si="1"/>
        <v>Italy-Europe2001</v>
      </c>
      <c r="B317" s="36" t="s">
        <v>201</v>
      </c>
      <c r="C317" s="36" t="s">
        <v>75</v>
      </c>
      <c r="D317" s="36"/>
      <c r="E317" s="36"/>
      <c r="F317" s="36"/>
      <c r="G317" s="36"/>
      <c r="H317" s="37">
        <v>0.272</v>
      </c>
      <c r="I317" s="37">
        <v>0.896</v>
      </c>
      <c r="J317" s="31" t="s">
        <v>77</v>
      </c>
    </row>
    <row r="318" ht="15.75" customHeight="1">
      <c r="A318" s="36" t="str">
        <f t="shared" si="1"/>
        <v>Kosovo-Europe2001</v>
      </c>
      <c r="B318" s="36" t="s">
        <v>202</v>
      </c>
      <c r="C318" s="36" t="s">
        <v>75</v>
      </c>
      <c r="D318" s="36"/>
      <c r="E318" s="36"/>
      <c r="F318" s="36"/>
      <c r="G318" s="36"/>
      <c r="H318" s="36"/>
      <c r="I318" s="36"/>
      <c r="J318" s="31" t="s">
        <v>77</v>
      </c>
    </row>
    <row r="319" ht="15.75" customHeight="1">
      <c r="A319" s="36" t="str">
        <f t="shared" si="1"/>
        <v>Latvia-Europe2001</v>
      </c>
      <c r="B319" s="36" t="s">
        <v>203</v>
      </c>
      <c r="C319" s="36" t="s">
        <v>75</v>
      </c>
      <c r="D319" s="36"/>
      <c r="E319" s="36"/>
      <c r="F319" s="36"/>
      <c r="G319" s="36"/>
      <c r="H319" s="37">
        <v>0.072</v>
      </c>
      <c r="I319" s="37">
        <v>0.28</v>
      </c>
      <c r="J319" s="31" t="s">
        <v>77</v>
      </c>
    </row>
    <row r="320" ht="15.75" customHeight="1">
      <c r="A320" s="36" t="str">
        <f t="shared" si="1"/>
        <v>Liechtenstein-Europe2001</v>
      </c>
      <c r="B320" s="36" t="s">
        <v>204</v>
      </c>
      <c r="C320" s="36" t="s">
        <v>75</v>
      </c>
      <c r="D320" s="36"/>
      <c r="E320" s="36"/>
      <c r="F320" s="36"/>
      <c r="G320" s="36"/>
      <c r="H320" s="37">
        <v>0.451</v>
      </c>
      <c r="I320" s="37">
        <v>0.329</v>
      </c>
      <c r="J320" s="31" t="s">
        <v>77</v>
      </c>
    </row>
    <row r="321" ht="15.75" customHeight="1">
      <c r="A321" s="36" t="str">
        <f t="shared" si="1"/>
        <v>Lithuania-Europe2001</v>
      </c>
      <c r="B321" s="36" t="s">
        <v>205</v>
      </c>
      <c r="C321" s="36" t="s">
        <v>75</v>
      </c>
      <c r="D321" s="36"/>
      <c r="E321" s="36"/>
      <c r="F321" s="36"/>
      <c r="G321" s="36"/>
      <c r="H321" s="37">
        <v>0.072</v>
      </c>
      <c r="I321" s="37">
        <v>0.294</v>
      </c>
      <c r="J321" s="31" t="s">
        <v>77</v>
      </c>
    </row>
    <row r="322" ht="15.75" customHeight="1">
      <c r="A322" s="36" t="str">
        <f t="shared" si="1"/>
        <v>Luxembourg-Europe2001</v>
      </c>
      <c r="B322" s="36" t="s">
        <v>206</v>
      </c>
      <c r="C322" s="36" t="s">
        <v>75</v>
      </c>
      <c r="D322" s="36"/>
      <c r="E322" s="36"/>
      <c r="F322" s="36"/>
      <c r="G322" s="36"/>
      <c r="H322" s="37">
        <v>0.362</v>
      </c>
      <c r="I322" s="37">
        <v>0.929</v>
      </c>
      <c r="J322" s="31" t="s">
        <v>77</v>
      </c>
    </row>
    <row r="323" ht="15.75" customHeight="1">
      <c r="A323" s="36" t="str">
        <f t="shared" si="1"/>
        <v>North Macedonia-Europe2001</v>
      </c>
      <c r="B323" s="36" t="s">
        <v>212</v>
      </c>
      <c r="C323" s="36" t="s">
        <v>75</v>
      </c>
      <c r="D323" s="36"/>
      <c r="E323" s="36"/>
      <c r="F323" s="36"/>
      <c r="G323" s="36"/>
      <c r="H323" s="37">
        <v>0.035</v>
      </c>
      <c r="I323" s="37">
        <v>0.108</v>
      </c>
      <c r="J323" s="31" t="s">
        <v>77</v>
      </c>
    </row>
    <row r="324" ht="15.75" customHeight="1">
      <c r="A324" s="36" t="str">
        <f t="shared" si="1"/>
        <v>Malta-Europe2001</v>
      </c>
      <c r="B324" s="36" t="s">
        <v>207</v>
      </c>
      <c r="C324" s="36" t="s">
        <v>75</v>
      </c>
      <c r="D324" s="36"/>
      <c r="E324" s="36"/>
      <c r="F324" s="36"/>
      <c r="G324" s="36"/>
      <c r="H324" s="37">
        <v>0.179</v>
      </c>
      <c r="I324" s="37">
        <v>0.585</v>
      </c>
      <c r="J324" s="31" t="s">
        <v>77</v>
      </c>
    </row>
    <row r="325" ht="15.75" customHeight="1">
      <c r="A325" s="36" t="str">
        <f t="shared" si="1"/>
        <v>Moldova-Europe2001</v>
      </c>
      <c r="B325" s="36" t="s">
        <v>208</v>
      </c>
      <c r="C325" s="36" t="s">
        <v>75</v>
      </c>
      <c r="D325" s="36"/>
      <c r="E325" s="36"/>
      <c r="F325" s="36"/>
      <c r="G325" s="36"/>
      <c r="H325" s="37">
        <v>0.015</v>
      </c>
      <c r="I325" s="37">
        <v>0.056</v>
      </c>
      <c r="J325" s="31" t="s">
        <v>77</v>
      </c>
    </row>
    <row r="326" ht="15.75" customHeight="1">
      <c r="A326" s="36" t="str">
        <f t="shared" si="1"/>
        <v>Monaco-Europe2001</v>
      </c>
      <c r="B326" s="36" t="s">
        <v>209</v>
      </c>
      <c r="C326" s="36" t="s">
        <v>75</v>
      </c>
      <c r="D326" s="36"/>
      <c r="E326" s="36"/>
      <c r="F326" s="36"/>
      <c r="G326" s="36"/>
      <c r="H326" s="37">
        <v>0.466</v>
      </c>
      <c r="I326" s="37">
        <v>0.442</v>
      </c>
      <c r="J326" s="31" t="s">
        <v>77</v>
      </c>
    </row>
    <row r="327" ht="15.75" customHeight="1">
      <c r="A327" s="36" t="str">
        <f t="shared" si="1"/>
        <v>Montenegro-Europe2001</v>
      </c>
      <c r="B327" s="36" t="s">
        <v>210</v>
      </c>
      <c r="C327" s="36" t="s">
        <v>75</v>
      </c>
      <c r="D327" s="36"/>
      <c r="E327" s="36"/>
      <c r="F327" s="36"/>
      <c r="G327" s="36"/>
      <c r="H327" s="36"/>
      <c r="I327" s="36"/>
      <c r="J327" s="31" t="s">
        <v>77</v>
      </c>
    </row>
    <row r="328" ht="15.75" customHeight="1">
      <c r="A328" s="36" t="str">
        <f t="shared" si="1"/>
        <v>Netherlands-Europe2001</v>
      </c>
      <c r="B328" s="36" t="s">
        <v>211</v>
      </c>
      <c r="C328" s="36" t="s">
        <v>75</v>
      </c>
      <c r="D328" s="36"/>
      <c r="E328" s="36"/>
      <c r="F328" s="36"/>
      <c r="G328" s="36"/>
      <c r="H328" s="37">
        <v>0.494</v>
      </c>
      <c r="I328" s="37">
        <v>0.765</v>
      </c>
      <c r="J328" s="31" t="s">
        <v>77</v>
      </c>
    </row>
    <row r="329" ht="15.75" customHeight="1">
      <c r="A329" s="36" t="str">
        <f t="shared" si="1"/>
        <v>Norway-Europe2001</v>
      </c>
      <c r="B329" s="36" t="s">
        <v>213</v>
      </c>
      <c r="C329" s="36" t="s">
        <v>75</v>
      </c>
      <c r="D329" s="36"/>
      <c r="E329" s="36"/>
      <c r="F329" s="36"/>
      <c r="G329" s="36"/>
      <c r="H329" s="37">
        <v>0.64</v>
      </c>
      <c r="I329" s="37">
        <v>0.796</v>
      </c>
      <c r="J329" s="31" t="s">
        <v>77</v>
      </c>
    </row>
    <row r="330" ht="15.75" customHeight="1">
      <c r="A330" s="36" t="str">
        <f t="shared" si="1"/>
        <v>Poland-Europe2001</v>
      </c>
      <c r="B330" s="36" t="s">
        <v>214</v>
      </c>
      <c r="C330" s="36" t="s">
        <v>75</v>
      </c>
      <c r="D330" s="36"/>
      <c r="E330" s="36"/>
      <c r="F330" s="36"/>
      <c r="G330" s="36"/>
      <c r="H330" s="37">
        <v>0.099</v>
      </c>
      <c r="I330" s="37">
        <v>0.261</v>
      </c>
      <c r="J330" s="31" t="s">
        <v>77</v>
      </c>
    </row>
    <row r="331" ht="15.75" customHeight="1">
      <c r="A331" s="36" t="str">
        <f t="shared" si="1"/>
        <v>Portugal-Europe2001</v>
      </c>
      <c r="B331" s="36" t="s">
        <v>215</v>
      </c>
      <c r="C331" s="36" t="s">
        <v>75</v>
      </c>
      <c r="D331" s="36"/>
      <c r="E331" s="36"/>
      <c r="F331" s="36"/>
      <c r="G331" s="36"/>
      <c r="H331" s="37">
        <v>0.181</v>
      </c>
      <c r="I331" s="37">
        <v>0.771</v>
      </c>
      <c r="J331" s="31" t="s">
        <v>77</v>
      </c>
    </row>
    <row r="332" ht="15.75" customHeight="1">
      <c r="A332" s="36" t="str">
        <f t="shared" si="1"/>
        <v>Romania-Europe2001</v>
      </c>
      <c r="B332" s="36" t="s">
        <v>216</v>
      </c>
      <c r="C332" s="36" t="s">
        <v>75</v>
      </c>
      <c r="D332" s="36"/>
      <c r="E332" s="36"/>
      <c r="F332" s="36"/>
      <c r="G332" s="36"/>
      <c r="H332" s="37">
        <v>0.045</v>
      </c>
      <c r="I332" s="37">
        <v>0.172</v>
      </c>
      <c r="J332" s="31" t="s">
        <v>77</v>
      </c>
    </row>
    <row r="333" ht="15.75" customHeight="1">
      <c r="A333" s="36" t="str">
        <f t="shared" si="1"/>
        <v>Russia-Europe2001</v>
      </c>
      <c r="B333" s="36" t="s">
        <v>217</v>
      </c>
      <c r="C333" s="36" t="s">
        <v>75</v>
      </c>
      <c r="D333" s="36"/>
      <c r="E333" s="36"/>
      <c r="F333" s="36"/>
      <c r="G333" s="36"/>
      <c r="H333" s="37">
        <v>0.029</v>
      </c>
      <c r="I333" s="37">
        <v>0.053</v>
      </c>
      <c r="J333" s="31" t="s">
        <v>77</v>
      </c>
    </row>
    <row r="334" ht="15.75" customHeight="1">
      <c r="A334" s="36" t="str">
        <f t="shared" si="1"/>
        <v>San Marino-Europe2001</v>
      </c>
      <c r="B334" s="36" t="s">
        <v>218</v>
      </c>
      <c r="C334" s="36" t="s">
        <v>75</v>
      </c>
      <c r="D334" s="36"/>
      <c r="E334" s="36"/>
      <c r="F334" s="36"/>
      <c r="G334" s="36"/>
      <c r="H334" s="37">
        <v>0.503</v>
      </c>
      <c r="I334" s="37">
        <v>0.577</v>
      </c>
      <c r="J334" s="31" t="s">
        <v>77</v>
      </c>
    </row>
    <row r="335" ht="15.75" customHeight="1">
      <c r="A335" s="36" t="str">
        <f t="shared" si="1"/>
        <v>Serbia-Europe2001</v>
      </c>
      <c r="B335" s="36" t="s">
        <v>219</v>
      </c>
      <c r="C335" s="36" t="s">
        <v>75</v>
      </c>
      <c r="D335" s="36"/>
      <c r="E335" s="36"/>
      <c r="F335" s="36"/>
      <c r="G335" s="36"/>
      <c r="H335" s="36"/>
      <c r="I335" s="36"/>
      <c r="J335" s="31" t="s">
        <v>77</v>
      </c>
    </row>
    <row r="336" ht="15.75" customHeight="1">
      <c r="A336" s="36" t="str">
        <f t="shared" si="1"/>
        <v>Slovakia-Europe2001</v>
      </c>
      <c r="B336" s="36" t="s">
        <v>220</v>
      </c>
      <c r="C336" s="36" t="s">
        <v>75</v>
      </c>
      <c r="D336" s="36"/>
      <c r="E336" s="36"/>
      <c r="F336" s="36"/>
      <c r="G336" s="36"/>
      <c r="H336" s="37">
        <v>0.125</v>
      </c>
      <c r="I336" s="37">
        <v>0.399</v>
      </c>
      <c r="J336" s="31" t="s">
        <v>77</v>
      </c>
    </row>
    <row r="337" ht="15.75" customHeight="1">
      <c r="A337" s="36" t="str">
        <f t="shared" si="1"/>
        <v>Slovenia-Europe2001</v>
      </c>
      <c r="B337" s="36" t="s">
        <v>221</v>
      </c>
      <c r="C337" s="36" t="s">
        <v>75</v>
      </c>
      <c r="D337" s="36"/>
      <c r="E337" s="36"/>
      <c r="F337" s="36"/>
      <c r="G337" s="36"/>
      <c r="H337" s="37">
        <v>0.302</v>
      </c>
      <c r="I337" s="37">
        <v>0.739</v>
      </c>
      <c r="J337" s="31" t="s">
        <v>77</v>
      </c>
    </row>
    <row r="338" ht="15.75" customHeight="1">
      <c r="A338" s="36" t="str">
        <f t="shared" si="1"/>
        <v>Spain-Europe2001</v>
      </c>
      <c r="B338" s="36" t="s">
        <v>222</v>
      </c>
      <c r="C338" s="36" t="s">
        <v>75</v>
      </c>
      <c r="D338" s="36"/>
      <c r="E338" s="36"/>
      <c r="F338" s="36"/>
      <c r="G338" s="36"/>
      <c r="H338" s="37">
        <v>0.181</v>
      </c>
      <c r="I338" s="37">
        <v>0.728</v>
      </c>
      <c r="J338" s="31" t="s">
        <v>77</v>
      </c>
    </row>
    <row r="339" ht="15.75" customHeight="1">
      <c r="A339" s="36" t="str">
        <f t="shared" si="1"/>
        <v>Sweden-Europe2001</v>
      </c>
      <c r="B339" s="36" t="s">
        <v>223</v>
      </c>
      <c r="C339" s="36" t="s">
        <v>75</v>
      </c>
      <c r="D339" s="36"/>
      <c r="E339" s="36"/>
      <c r="F339" s="36"/>
      <c r="G339" s="36"/>
      <c r="H339" s="37">
        <v>0.518</v>
      </c>
      <c r="I339" s="37">
        <v>0.808</v>
      </c>
      <c r="J339" s="31" t="s">
        <v>77</v>
      </c>
    </row>
    <row r="340" ht="15.75" customHeight="1">
      <c r="A340" s="36" t="str">
        <f t="shared" si="1"/>
        <v>Switzerland-Europe2001</v>
      </c>
      <c r="B340" s="36" t="s">
        <v>224</v>
      </c>
      <c r="C340" s="36" t="s">
        <v>75</v>
      </c>
      <c r="D340" s="36"/>
      <c r="E340" s="36"/>
      <c r="F340" s="36"/>
      <c r="G340" s="36"/>
      <c r="H340" s="37">
        <v>0.551</v>
      </c>
      <c r="I340" s="37">
        <v>0.733</v>
      </c>
      <c r="J340" s="31" t="s">
        <v>77</v>
      </c>
    </row>
    <row r="341" ht="15.75" customHeight="1">
      <c r="A341" s="36" t="str">
        <f t="shared" si="1"/>
        <v>Turkey-Europe2001</v>
      </c>
      <c r="B341" s="36" t="s">
        <v>225</v>
      </c>
      <c r="C341" s="36" t="s">
        <v>75</v>
      </c>
      <c r="D341" s="36"/>
      <c r="E341" s="36"/>
      <c r="F341" s="36"/>
      <c r="G341" s="36"/>
      <c r="H341" s="37">
        <v>0.052</v>
      </c>
      <c r="I341" s="37">
        <v>0.305</v>
      </c>
      <c r="J341" s="31" t="s">
        <v>77</v>
      </c>
    </row>
    <row r="342" ht="15.75" customHeight="1">
      <c r="A342" s="36" t="str">
        <f t="shared" si="1"/>
        <v>Ukraine-Europe2001</v>
      </c>
      <c r="B342" s="36" t="s">
        <v>226</v>
      </c>
      <c r="C342" s="36" t="s">
        <v>75</v>
      </c>
      <c r="D342" s="36"/>
      <c r="E342" s="36"/>
      <c r="F342" s="36"/>
      <c r="G342" s="36"/>
      <c r="H342" s="37">
        <v>0.012</v>
      </c>
      <c r="I342" s="37">
        <v>0.046</v>
      </c>
      <c r="J342" s="31" t="s">
        <v>77</v>
      </c>
    </row>
    <row r="343" ht="15.75" customHeight="1">
      <c r="A343" s="36" t="str">
        <f t="shared" si="1"/>
        <v>United Kingdom-Europe2001</v>
      </c>
      <c r="B343" s="36" t="s">
        <v>227</v>
      </c>
      <c r="C343" s="36" t="s">
        <v>75</v>
      </c>
      <c r="D343" s="36"/>
      <c r="E343" s="36"/>
      <c r="F343" s="36"/>
      <c r="G343" s="36"/>
      <c r="H343" s="37">
        <v>0.335</v>
      </c>
      <c r="I343" s="37">
        <v>0.782</v>
      </c>
      <c r="J343" s="31" t="s">
        <v>77</v>
      </c>
    </row>
    <row r="344" ht="15.75" customHeight="1">
      <c r="A344" s="36" t="str">
        <f t="shared" si="1"/>
        <v>Bahrain-Middle East2001</v>
      </c>
      <c r="B344" s="36" t="s">
        <v>228</v>
      </c>
      <c r="C344" s="36" t="s">
        <v>75</v>
      </c>
      <c r="D344" s="36"/>
      <c r="E344" s="36"/>
      <c r="F344" s="36"/>
      <c r="G344" s="36"/>
      <c r="H344" s="37">
        <v>0.15</v>
      </c>
      <c r="I344" s="37">
        <v>0.429</v>
      </c>
      <c r="J344" s="31" t="s">
        <v>77</v>
      </c>
    </row>
    <row r="345" ht="15.75" customHeight="1">
      <c r="A345" s="36" t="str">
        <f t="shared" si="1"/>
        <v>Iran-Middle East2001</v>
      </c>
      <c r="B345" s="36" t="s">
        <v>230</v>
      </c>
      <c r="C345" s="36" t="s">
        <v>75</v>
      </c>
      <c r="D345" s="36"/>
      <c r="E345" s="36"/>
      <c r="F345" s="36"/>
      <c r="G345" s="36"/>
      <c r="H345" s="37">
        <v>0.015</v>
      </c>
      <c r="I345" s="37">
        <v>0.031</v>
      </c>
      <c r="J345" s="31" t="s">
        <v>77</v>
      </c>
    </row>
    <row r="346" ht="15.75" customHeight="1">
      <c r="A346" s="36" t="str">
        <f t="shared" si="1"/>
        <v>Iraq-Middle East2001</v>
      </c>
      <c r="B346" s="36" t="s">
        <v>231</v>
      </c>
      <c r="C346" s="36" t="s">
        <v>75</v>
      </c>
      <c r="D346" s="36"/>
      <c r="E346" s="36"/>
      <c r="F346" s="36"/>
      <c r="G346" s="36"/>
      <c r="H346" s="37">
        <v>0.001</v>
      </c>
      <c r="I346" s="36"/>
      <c r="J346" s="31" t="s">
        <v>77</v>
      </c>
    </row>
    <row r="347" ht="15.75" customHeight="1">
      <c r="A347" s="36" t="str">
        <f t="shared" si="1"/>
        <v>Israel-Middle East2001</v>
      </c>
      <c r="B347" s="36" t="s">
        <v>232</v>
      </c>
      <c r="C347" s="36" t="s">
        <v>75</v>
      </c>
      <c r="D347" s="36"/>
      <c r="E347" s="36"/>
      <c r="F347" s="36"/>
      <c r="G347" s="36"/>
      <c r="H347" s="37">
        <v>0.174</v>
      </c>
      <c r="I347" s="37">
        <v>0.897</v>
      </c>
      <c r="J347" s="31" t="s">
        <v>77</v>
      </c>
    </row>
    <row r="348" ht="15.75" customHeight="1">
      <c r="A348" s="36" t="str">
        <f t="shared" si="1"/>
        <v>Jordan-Middle East2001</v>
      </c>
      <c r="B348" s="36" t="s">
        <v>233</v>
      </c>
      <c r="C348" s="36" t="s">
        <v>75</v>
      </c>
      <c r="D348" s="36"/>
      <c r="E348" s="36"/>
      <c r="F348" s="36"/>
      <c r="G348" s="36"/>
      <c r="H348" s="37">
        <v>0.047</v>
      </c>
      <c r="I348" s="37">
        <v>0.179</v>
      </c>
      <c r="J348" s="31" t="s">
        <v>77</v>
      </c>
    </row>
    <row r="349" ht="15.75" customHeight="1">
      <c r="A349" s="36" t="str">
        <f t="shared" si="1"/>
        <v>Kuwait-Middle East2001</v>
      </c>
      <c r="B349" s="36" t="s">
        <v>234</v>
      </c>
      <c r="C349" s="36" t="s">
        <v>75</v>
      </c>
      <c r="D349" s="36"/>
      <c r="E349" s="36"/>
      <c r="F349" s="36"/>
      <c r="G349" s="36"/>
      <c r="H349" s="37">
        <v>0.086</v>
      </c>
      <c r="I349" s="37">
        <v>0.443</v>
      </c>
      <c r="J349" s="31" t="s">
        <v>77</v>
      </c>
    </row>
    <row r="350" ht="15.75" customHeight="1">
      <c r="A350" s="36" t="str">
        <f t="shared" si="1"/>
        <v>Lebanon-Middle East2001</v>
      </c>
      <c r="B350" s="36" t="s">
        <v>235</v>
      </c>
      <c r="C350" s="36" t="s">
        <v>75</v>
      </c>
      <c r="D350" s="36"/>
      <c r="E350" s="36"/>
      <c r="F350" s="36"/>
      <c r="G350" s="36"/>
      <c r="H350" s="37">
        <v>0.068</v>
      </c>
      <c r="I350" s="37">
        <v>0.228</v>
      </c>
      <c r="J350" s="31" t="s">
        <v>77</v>
      </c>
    </row>
    <row r="351" ht="15.75" customHeight="1">
      <c r="A351" s="36" t="str">
        <f t="shared" si="1"/>
        <v>Oman-Middle East2001</v>
      </c>
      <c r="B351" s="36" t="s">
        <v>236</v>
      </c>
      <c r="C351" s="36" t="s">
        <v>75</v>
      </c>
      <c r="D351" s="36"/>
      <c r="E351" s="36"/>
      <c r="F351" s="36"/>
      <c r="G351" s="36"/>
      <c r="H351" s="37">
        <v>0.059</v>
      </c>
      <c r="I351" s="37">
        <v>0.144</v>
      </c>
      <c r="J351" s="31" t="s">
        <v>77</v>
      </c>
    </row>
    <row r="352" ht="15.75" customHeight="1">
      <c r="A352" s="36" t="str">
        <f t="shared" si="1"/>
        <v>Qatar-Middle East2001</v>
      </c>
      <c r="B352" s="36" t="s">
        <v>237</v>
      </c>
      <c r="C352" s="36" t="s">
        <v>75</v>
      </c>
      <c r="D352" s="36"/>
      <c r="E352" s="36"/>
      <c r="F352" s="36"/>
      <c r="G352" s="36"/>
      <c r="H352" s="37">
        <v>0.062</v>
      </c>
      <c r="I352" s="37">
        <v>0.291</v>
      </c>
      <c r="J352" s="31" t="s">
        <v>77</v>
      </c>
    </row>
    <row r="353" ht="15.75" customHeight="1">
      <c r="A353" s="36" t="str">
        <f t="shared" si="1"/>
        <v>Saudi Arabia-Middle East2001</v>
      </c>
      <c r="B353" s="36" t="s">
        <v>238</v>
      </c>
      <c r="C353" s="36" t="s">
        <v>75</v>
      </c>
      <c r="D353" s="36"/>
      <c r="E353" s="36"/>
      <c r="F353" s="36"/>
      <c r="G353" s="36"/>
      <c r="H353" s="37">
        <v>0.047</v>
      </c>
      <c r="I353" s="37">
        <v>0.121</v>
      </c>
      <c r="J353" s="31" t="s">
        <v>77</v>
      </c>
    </row>
    <row r="354" ht="15.75" customHeight="1">
      <c r="A354" s="36" t="str">
        <f t="shared" si="1"/>
        <v>Syria-Middle East2001</v>
      </c>
      <c r="B354" s="36" t="s">
        <v>239</v>
      </c>
      <c r="C354" s="36" t="s">
        <v>75</v>
      </c>
      <c r="D354" s="36"/>
      <c r="E354" s="36"/>
      <c r="F354" s="36"/>
      <c r="G354" s="36"/>
      <c r="H354" s="37">
        <v>0.004</v>
      </c>
      <c r="I354" s="37">
        <v>0.012</v>
      </c>
      <c r="J354" s="31" t="s">
        <v>77</v>
      </c>
    </row>
    <row r="355" ht="15.75" customHeight="1">
      <c r="A355" s="36" t="str">
        <f t="shared" si="1"/>
        <v>United Arab Emirates-Middle East2001</v>
      </c>
      <c r="B355" s="36" t="s">
        <v>240</v>
      </c>
      <c r="C355" s="36" t="s">
        <v>75</v>
      </c>
      <c r="D355" s="36"/>
      <c r="E355" s="36"/>
      <c r="F355" s="36"/>
      <c r="G355" s="36"/>
      <c r="H355" s="37">
        <v>0.263</v>
      </c>
      <c r="I355" s="37">
        <v>0.61</v>
      </c>
      <c r="J355" s="31" t="s">
        <v>77</v>
      </c>
    </row>
    <row r="356" ht="15.75" customHeight="1">
      <c r="A356" s="36" t="str">
        <f t="shared" si="1"/>
        <v>Yemen-Middle East2001</v>
      </c>
      <c r="B356" s="36" t="s">
        <v>241</v>
      </c>
      <c r="C356" s="36" t="s">
        <v>75</v>
      </c>
      <c r="D356" s="36"/>
      <c r="E356" s="36"/>
      <c r="F356" s="36"/>
      <c r="G356" s="36"/>
      <c r="H356" s="37">
        <v>0.001</v>
      </c>
      <c r="I356" s="37">
        <v>0.008</v>
      </c>
      <c r="J356" s="31" t="s">
        <v>77</v>
      </c>
    </row>
    <row r="357" ht="15.75" customHeight="1">
      <c r="A357" s="36" t="str">
        <f t="shared" si="1"/>
        <v>American Samoa-Oceania2001</v>
      </c>
      <c r="B357" s="36" t="s">
        <v>242</v>
      </c>
      <c r="C357" s="36" t="s">
        <v>75</v>
      </c>
      <c r="D357" s="36"/>
      <c r="E357" s="36"/>
      <c r="F357" s="36"/>
      <c r="G357" s="36"/>
      <c r="H357" s="36"/>
      <c r="I357" s="37">
        <v>0.037</v>
      </c>
      <c r="J357" s="31" t="s">
        <v>77</v>
      </c>
    </row>
    <row r="358" ht="15.75" customHeight="1">
      <c r="A358" s="36" t="str">
        <f t="shared" si="1"/>
        <v>Australia-Oceania2001</v>
      </c>
      <c r="B358" s="36" t="s">
        <v>244</v>
      </c>
      <c r="C358" s="36" t="s">
        <v>75</v>
      </c>
      <c r="D358" s="36"/>
      <c r="E358" s="36"/>
      <c r="F358" s="36"/>
      <c r="G358" s="36"/>
      <c r="H358" s="37">
        <v>0.527</v>
      </c>
      <c r="I358" s="37">
        <v>0.571</v>
      </c>
      <c r="J358" s="31" t="s">
        <v>77</v>
      </c>
    </row>
    <row r="359" ht="15.75" customHeight="1">
      <c r="A359" s="36" t="str">
        <f t="shared" si="1"/>
        <v>Fiji-Oceania2001</v>
      </c>
      <c r="B359" s="36" t="s">
        <v>245</v>
      </c>
      <c r="C359" s="36" t="s">
        <v>75</v>
      </c>
      <c r="D359" s="36"/>
      <c r="E359" s="36"/>
      <c r="F359" s="36"/>
      <c r="G359" s="36"/>
      <c r="H359" s="37">
        <v>0.019</v>
      </c>
      <c r="I359" s="37">
        <v>0.099</v>
      </c>
      <c r="J359" s="31" t="s">
        <v>77</v>
      </c>
    </row>
    <row r="360" ht="15.75" customHeight="1">
      <c r="A360" s="36" t="str">
        <f t="shared" si="1"/>
        <v>French Polynesia-Oceania2001</v>
      </c>
      <c r="B360" s="36" t="s">
        <v>246</v>
      </c>
      <c r="C360" s="36" t="s">
        <v>75</v>
      </c>
      <c r="D360" s="36"/>
      <c r="E360" s="36"/>
      <c r="F360" s="36"/>
      <c r="G360" s="36"/>
      <c r="H360" s="37">
        <v>0.063</v>
      </c>
      <c r="I360" s="37">
        <v>0.279</v>
      </c>
      <c r="J360" s="31" t="s">
        <v>77</v>
      </c>
    </row>
    <row r="361" ht="15.75" customHeight="1">
      <c r="A361" s="36" t="str">
        <f t="shared" si="1"/>
        <v>Guam-Oceania2001</v>
      </c>
      <c r="B361" s="36" t="s">
        <v>247</v>
      </c>
      <c r="C361" s="36" t="s">
        <v>75</v>
      </c>
      <c r="D361" s="36"/>
      <c r="E361" s="36"/>
      <c r="F361" s="36"/>
      <c r="G361" s="36"/>
      <c r="H361" s="37">
        <v>0.254</v>
      </c>
      <c r="I361" s="37">
        <v>0.208</v>
      </c>
      <c r="J361" s="31" t="s">
        <v>77</v>
      </c>
    </row>
    <row r="362" ht="15.75" customHeight="1">
      <c r="A362" s="36" t="str">
        <f t="shared" si="1"/>
        <v>Kiribati-Oceania2001</v>
      </c>
      <c r="B362" s="36" t="s">
        <v>248</v>
      </c>
      <c r="C362" s="36" t="s">
        <v>75</v>
      </c>
      <c r="D362" s="36"/>
      <c r="E362" s="36"/>
      <c r="F362" s="36"/>
      <c r="G362" s="36"/>
      <c r="H362" s="37">
        <v>0.023</v>
      </c>
      <c r="I362" s="37">
        <v>0.005</v>
      </c>
      <c r="J362" s="31" t="s">
        <v>77</v>
      </c>
    </row>
    <row r="363" ht="15.75" customHeight="1">
      <c r="A363" s="36" t="str">
        <f t="shared" si="1"/>
        <v>Marshall Islands-Oceania2001</v>
      </c>
      <c r="B363" s="36" t="s">
        <v>249</v>
      </c>
      <c r="C363" s="36" t="s">
        <v>75</v>
      </c>
      <c r="D363" s="36"/>
      <c r="E363" s="36"/>
      <c r="F363" s="36"/>
      <c r="G363" s="36"/>
      <c r="H363" s="37">
        <v>0.017</v>
      </c>
      <c r="I363" s="37">
        <v>0.009</v>
      </c>
      <c r="J363" s="31" t="s">
        <v>77</v>
      </c>
    </row>
    <row r="364" ht="15.75" customHeight="1">
      <c r="A364" s="36" t="str">
        <f t="shared" si="1"/>
        <v>Micronesia, Fed. Sts.-Oceania2001</v>
      </c>
      <c r="B364" s="36" t="s">
        <v>250</v>
      </c>
      <c r="C364" s="36" t="s">
        <v>75</v>
      </c>
      <c r="D364" s="36"/>
      <c r="E364" s="36"/>
      <c r="F364" s="36"/>
      <c r="G364" s="36"/>
      <c r="H364" s="37">
        <v>0.047</v>
      </c>
      <c r="I364" s="36"/>
      <c r="J364" s="31" t="s">
        <v>77</v>
      </c>
    </row>
    <row r="365" ht="15.75" customHeight="1">
      <c r="A365" s="36" t="str">
        <f t="shared" si="1"/>
        <v>New Caledonia-Oceania2001</v>
      </c>
      <c r="B365" s="36" t="s">
        <v>251</v>
      </c>
      <c r="C365" s="36" t="s">
        <v>75</v>
      </c>
      <c r="D365" s="36"/>
      <c r="E365" s="36"/>
      <c r="F365" s="36"/>
      <c r="G365" s="36"/>
      <c r="H365" s="37">
        <v>0.182</v>
      </c>
      <c r="I365" s="37">
        <v>0.317</v>
      </c>
      <c r="J365" s="31" t="s">
        <v>77</v>
      </c>
    </row>
    <row r="366" ht="15.75" customHeight="1">
      <c r="A366" s="36" t="str">
        <f t="shared" si="1"/>
        <v>New Zealand-Oceania2001</v>
      </c>
      <c r="B366" s="36" t="s">
        <v>252</v>
      </c>
      <c r="C366" s="36" t="s">
        <v>75</v>
      </c>
      <c r="D366" s="36"/>
      <c r="E366" s="36"/>
      <c r="F366" s="36"/>
      <c r="G366" s="36"/>
      <c r="H366" s="37">
        <v>0.532</v>
      </c>
      <c r="I366" s="37">
        <v>0.586</v>
      </c>
      <c r="J366" s="31" t="s">
        <v>77</v>
      </c>
    </row>
    <row r="367" ht="15.75" customHeight="1">
      <c r="A367" s="36" t="str">
        <f t="shared" si="1"/>
        <v>Papua New Guinea-Oceania2001</v>
      </c>
      <c r="B367" s="36" t="s">
        <v>253</v>
      </c>
      <c r="C367" s="36" t="s">
        <v>75</v>
      </c>
      <c r="D367" s="36"/>
      <c r="E367" s="36"/>
      <c r="F367" s="36"/>
      <c r="G367" s="36"/>
      <c r="H367" s="37">
        <v>0.009</v>
      </c>
      <c r="I367" s="37">
        <v>0.002</v>
      </c>
      <c r="J367" s="31" t="s">
        <v>77</v>
      </c>
    </row>
    <row r="368" ht="15.75" customHeight="1">
      <c r="A368" s="36" t="str">
        <f t="shared" si="1"/>
        <v>Samoa-Oceania2001</v>
      </c>
      <c r="B368" s="36" t="s">
        <v>254</v>
      </c>
      <c r="C368" s="36" t="s">
        <v>75</v>
      </c>
      <c r="D368" s="36"/>
      <c r="E368" s="36"/>
      <c r="F368" s="36"/>
      <c r="G368" s="36"/>
      <c r="H368" s="37">
        <v>0.017</v>
      </c>
      <c r="I368" s="37">
        <v>0.014</v>
      </c>
      <c r="J368" s="31" t="s">
        <v>77</v>
      </c>
    </row>
    <row r="369" ht="15.75" customHeight="1">
      <c r="A369" s="36" t="str">
        <f t="shared" si="1"/>
        <v>Solomon Islands-Oceania2001</v>
      </c>
      <c r="B369" s="36" t="s">
        <v>255</v>
      </c>
      <c r="C369" s="36" t="s">
        <v>75</v>
      </c>
      <c r="D369" s="36"/>
      <c r="E369" s="36"/>
      <c r="F369" s="36"/>
      <c r="G369" s="36"/>
      <c r="H369" s="37">
        <v>0.005</v>
      </c>
      <c r="I369" s="37">
        <v>0.002</v>
      </c>
      <c r="J369" s="31" t="s">
        <v>77</v>
      </c>
    </row>
    <row r="370" ht="15.75" customHeight="1">
      <c r="A370" s="36" t="str">
        <f t="shared" si="1"/>
        <v>Tonga-Oceania2001</v>
      </c>
      <c r="B370" s="36" t="s">
        <v>256</v>
      </c>
      <c r="C370" s="36" t="s">
        <v>75</v>
      </c>
      <c r="D370" s="36"/>
      <c r="E370" s="36"/>
      <c r="F370" s="36"/>
      <c r="G370" s="36"/>
      <c r="H370" s="37">
        <v>0.028</v>
      </c>
      <c r="I370" s="37">
        <v>0.002</v>
      </c>
      <c r="J370" s="31" t="s">
        <v>77</v>
      </c>
    </row>
    <row r="371" ht="15.75" customHeight="1">
      <c r="A371" s="36" t="str">
        <f t="shared" si="1"/>
        <v>Vanuatu-Oceania2001</v>
      </c>
      <c r="B371" s="36" t="s">
        <v>257</v>
      </c>
      <c r="C371" s="36" t="s">
        <v>75</v>
      </c>
      <c r="D371" s="36"/>
      <c r="E371" s="36"/>
      <c r="F371" s="36"/>
      <c r="G371" s="36"/>
      <c r="H371" s="37">
        <v>0.028</v>
      </c>
      <c r="I371" s="37">
        <v>0.002</v>
      </c>
      <c r="J371" s="31" t="s">
        <v>77</v>
      </c>
    </row>
    <row r="372" ht="15.75" customHeight="1">
      <c r="A372" s="36" t="str">
        <f t="shared" si="1"/>
        <v>Antigua and Barbuda-The Americas2001</v>
      </c>
      <c r="B372" s="36" t="s">
        <v>258</v>
      </c>
      <c r="C372" s="36" t="s">
        <v>75</v>
      </c>
      <c r="D372" s="36"/>
      <c r="E372" s="36"/>
      <c r="F372" s="36"/>
      <c r="G372" s="36"/>
      <c r="H372" s="37">
        <v>0.089</v>
      </c>
      <c r="I372" s="37">
        <v>0.317</v>
      </c>
      <c r="J372" s="31" t="s">
        <v>77</v>
      </c>
    </row>
    <row r="373" ht="15.75" customHeight="1">
      <c r="A373" s="36" t="str">
        <f t="shared" si="1"/>
        <v>Argentina-The Americas2001</v>
      </c>
      <c r="B373" s="36" t="s">
        <v>260</v>
      </c>
      <c r="C373" s="36" t="s">
        <v>75</v>
      </c>
      <c r="D373" s="36"/>
      <c r="E373" s="36"/>
      <c r="F373" s="36"/>
      <c r="G373" s="36"/>
      <c r="H373" s="37">
        <v>0.098</v>
      </c>
      <c r="I373" s="37">
        <v>0.181</v>
      </c>
      <c r="J373" s="31" t="s">
        <v>77</v>
      </c>
    </row>
    <row r="374" ht="15.75" customHeight="1">
      <c r="A374" s="36" t="str">
        <f t="shared" si="1"/>
        <v>Aruba-The Americas2001</v>
      </c>
      <c r="B374" s="36" t="s">
        <v>261</v>
      </c>
      <c r="C374" s="36" t="s">
        <v>75</v>
      </c>
      <c r="D374" s="36"/>
      <c r="E374" s="36"/>
      <c r="F374" s="36"/>
      <c r="G374" s="36"/>
      <c r="H374" s="37">
        <v>0.171</v>
      </c>
      <c r="I374" s="37">
        <v>0.571</v>
      </c>
      <c r="J374" s="31" t="s">
        <v>77</v>
      </c>
    </row>
    <row r="375" ht="15.75" customHeight="1">
      <c r="A375" s="36" t="str">
        <f t="shared" si="1"/>
        <v>Bahamas, The-The Americas2001</v>
      </c>
      <c r="B375" s="36" t="s">
        <v>262</v>
      </c>
      <c r="C375" s="36" t="s">
        <v>75</v>
      </c>
      <c r="D375" s="36"/>
      <c r="E375" s="36"/>
      <c r="F375" s="36"/>
      <c r="G375" s="36"/>
      <c r="H375" s="37">
        <v>0.118</v>
      </c>
      <c r="I375" s="37">
        <v>0.2</v>
      </c>
      <c r="J375" s="31" t="s">
        <v>77</v>
      </c>
    </row>
    <row r="376" ht="15.75" customHeight="1">
      <c r="A376" s="36" t="str">
        <f t="shared" si="1"/>
        <v>Barbados-The Americas2001</v>
      </c>
      <c r="B376" s="36" t="s">
        <v>263</v>
      </c>
      <c r="C376" s="36" t="s">
        <v>75</v>
      </c>
      <c r="D376" s="36"/>
      <c r="E376" s="36"/>
      <c r="F376" s="36"/>
      <c r="G376" s="36"/>
      <c r="H376" s="37">
        <v>0.119</v>
      </c>
      <c r="I376" s="37">
        <v>0.198</v>
      </c>
      <c r="J376" s="31" t="s">
        <v>77</v>
      </c>
    </row>
    <row r="377" ht="15.75" customHeight="1">
      <c r="A377" s="36" t="str">
        <f t="shared" si="1"/>
        <v>Belize-The Americas2001</v>
      </c>
      <c r="B377" s="36" t="s">
        <v>264</v>
      </c>
      <c r="C377" s="36" t="s">
        <v>75</v>
      </c>
      <c r="D377" s="36"/>
      <c r="E377" s="36"/>
      <c r="F377" s="36"/>
      <c r="G377" s="36"/>
      <c r="H377" s="36"/>
      <c r="I377" s="37">
        <v>0.16</v>
      </c>
      <c r="J377" s="31" t="s">
        <v>77</v>
      </c>
    </row>
    <row r="378" ht="15.75" customHeight="1">
      <c r="A378" s="36" t="str">
        <f t="shared" si="1"/>
        <v>Bermuda-The Americas2001</v>
      </c>
      <c r="B378" s="36" t="s">
        <v>265</v>
      </c>
      <c r="C378" s="36" t="s">
        <v>75</v>
      </c>
      <c r="D378" s="36"/>
      <c r="E378" s="36"/>
      <c r="F378" s="36"/>
      <c r="G378" s="36"/>
      <c r="H378" s="37">
        <v>0.475</v>
      </c>
      <c r="I378" s="37">
        <v>0.211</v>
      </c>
      <c r="J378" s="31" t="s">
        <v>77</v>
      </c>
    </row>
    <row r="379" ht="15.75" customHeight="1">
      <c r="A379" s="36" t="str">
        <f t="shared" si="1"/>
        <v>Bolivia-The Americas2001</v>
      </c>
      <c r="B379" s="36" t="s">
        <v>266</v>
      </c>
      <c r="C379" s="36" t="s">
        <v>75</v>
      </c>
      <c r="D379" s="36"/>
      <c r="E379" s="36"/>
      <c r="F379" s="36"/>
      <c r="G379" s="36"/>
      <c r="H379" s="37">
        <v>0.021</v>
      </c>
      <c r="I379" s="37">
        <v>0.09</v>
      </c>
      <c r="J379" s="31" t="s">
        <v>77</v>
      </c>
    </row>
    <row r="380" ht="15.75" customHeight="1">
      <c r="A380" s="36" t="str">
        <f t="shared" si="1"/>
        <v>Brazil-The Americas2001</v>
      </c>
      <c r="B380" s="36" t="s">
        <v>267</v>
      </c>
      <c r="C380" s="36" t="s">
        <v>75</v>
      </c>
      <c r="D380" s="36"/>
      <c r="E380" s="36"/>
      <c r="F380" s="36"/>
      <c r="G380" s="36"/>
      <c r="H380" s="37">
        <v>0.045</v>
      </c>
      <c r="I380" s="37">
        <v>0.162</v>
      </c>
      <c r="J380" s="31" t="s">
        <v>77</v>
      </c>
    </row>
    <row r="381" ht="15.75" customHeight="1">
      <c r="A381" s="36" t="str">
        <f t="shared" si="1"/>
        <v>Canada-The Americas2001</v>
      </c>
      <c r="B381" s="36" t="s">
        <v>268</v>
      </c>
      <c r="C381" s="36" t="s">
        <v>75</v>
      </c>
      <c r="D381" s="36"/>
      <c r="E381" s="36"/>
      <c r="F381" s="36"/>
      <c r="G381" s="36"/>
      <c r="H381" s="37">
        <v>0.602</v>
      </c>
      <c r="I381" s="37">
        <v>0.344</v>
      </c>
      <c r="J381" s="31" t="s">
        <v>77</v>
      </c>
    </row>
    <row r="382" ht="15.75" customHeight="1">
      <c r="A382" s="36" t="str">
        <f t="shared" si="1"/>
        <v>Cayman Islands-The Americas2001</v>
      </c>
      <c r="B382" s="36" t="s">
        <v>269</v>
      </c>
      <c r="C382" s="36" t="s">
        <v>75</v>
      </c>
      <c r="D382" s="36"/>
      <c r="E382" s="36"/>
      <c r="F382" s="36"/>
      <c r="G382" s="36"/>
      <c r="H382" s="36"/>
      <c r="I382" s="37">
        <v>0.392</v>
      </c>
      <c r="J382" s="31" t="s">
        <v>77</v>
      </c>
    </row>
    <row r="383" ht="15.75" customHeight="1">
      <c r="A383" s="36" t="str">
        <f t="shared" si="1"/>
        <v>Chile-The Americas2001</v>
      </c>
      <c r="B383" s="36" t="s">
        <v>270</v>
      </c>
      <c r="C383" s="36" t="s">
        <v>75</v>
      </c>
      <c r="D383" s="36"/>
      <c r="E383" s="36"/>
      <c r="F383" s="36"/>
      <c r="G383" s="36"/>
      <c r="H383" s="37">
        <v>0.191</v>
      </c>
      <c r="I383" s="37">
        <v>0.326</v>
      </c>
      <c r="J383" s="31" t="s">
        <v>77</v>
      </c>
    </row>
    <row r="384" ht="15.75" customHeight="1">
      <c r="A384" s="36" t="str">
        <f t="shared" si="1"/>
        <v>Colombia-The Americas2001</v>
      </c>
      <c r="B384" s="36" t="s">
        <v>271</v>
      </c>
      <c r="C384" s="36" t="s">
        <v>75</v>
      </c>
      <c r="D384" s="36"/>
      <c r="E384" s="36"/>
      <c r="F384" s="36"/>
      <c r="G384" s="36"/>
      <c r="H384" s="37">
        <v>0.029</v>
      </c>
      <c r="I384" s="37">
        <v>0.081</v>
      </c>
      <c r="J384" s="31" t="s">
        <v>77</v>
      </c>
    </row>
    <row r="385" ht="15.75" customHeight="1">
      <c r="A385" s="36" t="str">
        <f t="shared" si="1"/>
        <v>Costa Rica-The Americas2001</v>
      </c>
      <c r="B385" s="36" t="s">
        <v>272</v>
      </c>
      <c r="C385" s="36" t="s">
        <v>75</v>
      </c>
      <c r="D385" s="36"/>
      <c r="E385" s="36"/>
      <c r="F385" s="36"/>
      <c r="G385" s="36"/>
      <c r="H385" s="37">
        <v>0.096</v>
      </c>
      <c r="I385" s="37">
        <v>0.081</v>
      </c>
      <c r="J385" s="31" t="s">
        <v>77</v>
      </c>
    </row>
    <row r="386" ht="15.75" customHeight="1">
      <c r="A386" s="36" t="str">
        <f t="shared" si="1"/>
        <v>Cuba-The Americas2001</v>
      </c>
      <c r="B386" s="36" t="s">
        <v>273</v>
      </c>
      <c r="C386" s="36" t="s">
        <v>75</v>
      </c>
      <c r="D386" s="36"/>
      <c r="E386" s="36"/>
      <c r="F386" s="36"/>
      <c r="G386" s="36"/>
      <c r="H386" s="37">
        <v>0.011</v>
      </c>
      <c r="I386" s="37">
        <v>0.001</v>
      </c>
      <c r="J386" s="31" t="s">
        <v>77</v>
      </c>
    </row>
    <row r="387" ht="15.75" customHeight="1">
      <c r="A387" s="36" t="str">
        <f t="shared" si="1"/>
        <v>Curacao-The Americas2001</v>
      </c>
      <c r="B387" s="36" t="s">
        <v>274</v>
      </c>
      <c r="C387" s="36" t="s">
        <v>75</v>
      </c>
      <c r="D387" s="36"/>
      <c r="E387" s="36"/>
      <c r="F387" s="36"/>
      <c r="G387" s="36"/>
      <c r="H387" s="36"/>
      <c r="I387" s="36"/>
      <c r="J387" s="31" t="s">
        <v>77</v>
      </c>
    </row>
    <row r="388" ht="15.75" customHeight="1">
      <c r="A388" s="36" t="str">
        <f t="shared" si="1"/>
        <v>Dominica-The Americas2001</v>
      </c>
      <c r="B388" s="36" t="s">
        <v>275</v>
      </c>
      <c r="C388" s="36" t="s">
        <v>75</v>
      </c>
      <c r="D388" s="36"/>
      <c r="E388" s="36"/>
      <c r="F388" s="36"/>
      <c r="G388" s="36"/>
      <c r="H388" s="37">
        <v>0.132</v>
      </c>
      <c r="I388" s="37">
        <v>0.111</v>
      </c>
      <c r="J388" s="31" t="s">
        <v>77</v>
      </c>
    </row>
    <row r="389" ht="15.75" customHeight="1">
      <c r="A389" s="36" t="str">
        <f t="shared" si="1"/>
        <v>Dominican Republic-The Americas2001</v>
      </c>
      <c r="B389" s="36" t="s">
        <v>276</v>
      </c>
      <c r="C389" s="36" t="s">
        <v>75</v>
      </c>
      <c r="D389" s="36"/>
      <c r="E389" s="36"/>
      <c r="F389" s="36"/>
      <c r="G389" s="36"/>
      <c r="H389" s="37">
        <v>0.044</v>
      </c>
      <c r="I389" s="37">
        <v>0.144</v>
      </c>
      <c r="J389" s="31" t="s">
        <v>77</v>
      </c>
    </row>
    <row r="390" ht="15.75" customHeight="1">
      <c r="A390" s="36" t="str">
        <f t="shared" si="1"/>
        <v>Ecuador-The Americas2001</v>
      </c>
      <c r="B390" s="36" t="s">
        <v>277</v>
      </c>
      <c r="C390" s="36" t="s">
        <v>75</v>
      </c>
      <c r="D390" s="36"/>
      <c r="E390" s="36"/>
      <c r="F390" s="36"/>
      <c r="G390" s="36"/>
      <c r="H390" s="37">
        <v>0.027</v>
      </c>
      <c r="I390" s="37">
        <v>0.067</v>
      </c>
      <c r="J390" s="31" t="s">
        <v>77</v>
      </c>
    </row>
    <row r="391" ht="15.75" customHeight="1">
      <c r="A391" s="36" t="str">
        <f t="shared" si="1"/>
        <v>El Salvador-The Americas2001</v>
      </c>
      <c r="B391" s="36" t="s">
        <v>278</v>
      </c>
      <c r="C391" s="36" t="s">
        <v>75</v>
      </c>
      <c r="D391" s="36"/>
      <c r="E391" s="36"/>
      <c r="F391" s="36"/>
      <c r="G391" s="36"/>
      <c r="H391" s="37">
        <v>0.015</v>
      </c>
      <c r="I391" s="37">
        <v>0.143</v>
      </c>
      <c r="J391" s="31" t="s">
        <v>77</v>
      </c>
    </row>
    <row r="392" ht="15.75" customHeight="1">
      <c r="A392" s="36" t="str">
        <f t="shared" si="1"/>
        <v>Greenland-The Americas2001</v>
      </c>
      <c r="B392" s="36" t="s">
        <v>279</v>
      </c>
      <c r="C392" s="36" t="s">
        <v>75</v>
      </c>
      <c r="D392" s="36"/>
      <c r="E392" s="36"/>
      <c r="F392" s="36"/>
      <c r="G392" s="36"/>
      <c r="H392" s="37">
        <v>0.355</v>
      </c>
      <c r="I392" s="37">
        <v>0.282</v>
      </c>
      <c r="J392" s="31" t="s">
        <v>77</v>
      </c>
    </row>
    <row r="393" ht="15.75" customHeight="1">
      <c r="A393" s="36" t="str">
        <f t="shared" si="1"/>
        <v>Grenada-The Americas2001</v>
      </c>
      <c r="B393" s="36" t="s">
        <v>280</v>
      </c>
      <c r="C393" s="36" t="s">
        <v>75</v>
      </c>
      <c r="D393" s="36"/>
      <c r="E393" s="36"/>
      <c r="F393" s="36"/>
      <c r="G393" s="36"/>
      <c r="H393" s="37">
        <v>0.051</v>
      </c>
      <c r="I393" s="37">
        <v>0.063</v>
      </c>
      <c r="J393" s="31" t="s">
        <v>77</v>
      </c>
    </row>
    <row r="394" ht="15.75" customHeight="1">
      <c r="A394" s="36" t="str">
        <f t="shared" si="1"/>
        <v>Guatemala-The Americas2001</v>
      </c>
      <c r="B394" s="36" t="s">
        <v>281</v>
      </c>
      <c r="C394" s="36" t="s">
        <v>75</v>
      </c>
      <c r="D394" s="36"/>
      <c r="E394" s="36"/>
      <c r="F394" s="36"/>
      <c r="G394" s="36"/>
      <c r="H394" s="37">
        <v>0.017</v>
      </c>
      <c r="I394" s="37">
        <v>0.1</v>
      </c>
      <c r="J394" s="31" t="s">
        <v>77</v>
      </c>
    </row>
    <row r="395" ht="15.75" customHeight="1">
      <c r="A395" s="36" t="str">
        <f t="shared" si="1"/>
        <v>Guyana-The Americas2001</v>
      </c>
      <c r="B395" s="36" t="s">
        <v>282</v>
      </c>
      <c r="C395" s="36" t="s">
        <v>75</v>
      </c>
      <c r="D395" s="36"/>
      <c r="E395" s="36"/>
      <c r="F395" s="36"/>
      <c r="G395" s="36"/>
      <c r="H395" s="37">
        <v>0.132</v>
      </c>
      <c r="I395" s="37">
        <v>0.101</v>
      </c>
      <c r="J395" s="31" t="s">
        <v>77</v>
      </c>
    </row>
    <row r="396" ht="15.75" customHeight="1">
      <c r="A396" s="36" t="str">
        <f t="shared" si="1"/>
        <v>Haiti-The Americas2001</v>
      </c>
      <c r="B396" s="36" t="s">
        <v>283</v>
      </c>
      <c r="C396" s="36" t="s">
        <v>75</v>
      </c>
      <c r="D396" s="36"/>
      <c r="E396" s="36"/>
      <c r="F396" s="36"/>
      <c r="G396" s="36"/>
      <c r="H396" s="37">
        <v>0.003</v>
      </c>
      <c r="I396" s="37">
        <v>0.01</v>
      </c>
      <c r="J396" s="31" t="s">
        <v>77</v>
      </c>
    </row>
    <row r="397" ht="15.75" customHeight="1">
      <c r="A397" s="36" t="str">
        <f t="shared" si="1"/>
        <v>Honduras-The Americas2001</v>
      </c>
      <c r="B397" s="36" t="s">
        <v>284</v>
      </c>
      <c r="C397" s="36" t="s">
        <v>75</v>
      </c>
      <c r="D397" s="36"/>
      <c r="E397" s="36"/>
      <c r="F397" s="36"/>
      <c r="G397" s="36"/>
      <c r="H397" s="37">
        <v>0.014</v>
      </c>
      <c r="I397" s="37">
        <v>0.037</v>
      </c>
      <c r="J397" s="31" t="s">
        <v>77</v>
      </c>
    </row>
    <row r="398" ht="15.75" customHeight="1">
      <c r="A398" s="36" t="str">
        <f t="shared" si="1"/>
        <v>Jamaica-The Americas2001</v>
      </c>
      <c r="B398" s="36" t="s">
        <v>285</v>
      </c>
      <c r="C398" s="36" t="s">
        <v>75</v>
      </c>
      <c r="D398" s="36"/>
      <c r="E398" s="36"/>
      <c r="F398" s="36"/>
      <c r="G398" s="36"/>
      <c r="H398" s="37">
        <v>0.039</v>
      </c>
      <c r="I398" s="37">
        <v>0.229</v>
      </c>
      <c r="J398" s="31" t="s">
        <v>77</v>
      </c>
    </row>
    <row r="399" ht="15.75" customHeight="1">
      <c r="A399" s="36" t="str">
        <f t="shared" si="1"/>
        <v>Mexico-The Americas2001</v>
      </c>
      <c r="B399" s="36" t="s">
        <v>286</v>
      </c>
      <c r="C399" s="36" t="s">
        <v>75</v>
      </c>
      <c r="D399" s="36"/>
      <c r="E399" s="36"/>
      <c r="F399" s="36"/>
      <c r="G399" s="36"/>
      <c r="H399" s="37">
        <v>0.07</v>
      </c>
      <c r="I399" s="37">
        <v>0.207</v>
      </c>
      <c r="J399" s="31" t="s">
        <v>77</v>
      </c>
    </row>
    <row r="400" ht="15.75" customHeight="1">
      <c r="A400" s="36" t="str">
        <f t="shared" si="1"/>
        <v>Nicaragua-The Americas2001</v>
      </c>
      <c r="B400" s="36" t="s">
        <v>287</v>
      </c>
      <c r="C400" s="36" t="s">
        <v>75</v>
      </c>
      <c r="D400" s="36"/>
      <c r="E400" s="36"/>
      <c r="F400" s="36"/>
      <c r="G400" s="36"/>
      <c r="H400" s="37">
        <v>0.014</v>
      </c>
      <c r="I400" s="37">
        <v>0.032</v>
      </c>
      <c r="J400" s="31" t="s">
        <v>77</v>
      </c>
    </row>
    <row r="401" ht="15.75" customHeight="1">
      <c r="A401" s="36" t="str">
        <f t="shared" si="1"/>
        <v>Panama-The Americas2001</v>
      </c>
      <c r="B401" s="36" t="s">
        <v>288</v>
      </c>
      <c r="C401" s="36" t="s">
        <v>75</v>
      </c>
      <c r="D401" s="36"/>
      <c r="E401" s="36"/>
      <c r="F401" s="36"/>
      <c r="G401" s="36"/>
      <c r="H401" s="37">
        <v>0.073</v>
      </c>
      <c r="I401" s="37">
        <v>0.152</v>
      </c>
      <c r="J401" s="31" t="s">
        <v>77</v>
      </c>
    </row>
    <row r="402" ht="15.75" customHeight="1">
      <c r="A402" s="36" t="str">
        <f t="shared" si="1"/>
        <v>Paraguay-The Americas2001</v>
      </c>
      <c r="B402" s="36" t="s">
        <v>289</v>
      </c>
      <c r="C402" s="36" t="s">
        <v>75</v>
      </c>
      <c r="D402" s="36"/>
      <c r="E402" s="36"/>
      <c r="F402" s="36"/>
      <c r="G402" s="36"/>
      <c r="H402" s="37">
        <v>0.011</v>
      </c>
      <c r="I402" s="37">
        <v>0.211</v>
      </c>
      <c r="J402" s="31" t="s">
        <v>77</v>
      </c>
    </row>
    <row r="403" ht="15.75" customHeight="1">
      <c r="A403" s="36" t="str">
        <f t="shared" si="1"/>
        <v>Peru-The Americas2001</v>
      </c>
      <c r="B403" s="36" t="s">
        <v>290</v>
      </c>
      <c r="C403" s="36" t="s">
        <v>75</v>
      </c>
      <c r="D403" s="36"/>
      <c r="E403" s="36"/>
      <c r="F403" s="36"/>
      <c r="G403" s="36"/>
      <c r="H403" s="37">
        <v>0.076</v>
      </c>
      <c r="I403" s="37">
        <v>0.068</v>
      </c>
      <c r="J403" s="31" t="s">
        <v>77</v>
      </c>
    </row>
    <row r="404" ht="15.75" customHeight="1">
      <c r="A404" s="36" t="str">
        <f t="shared" si="1"/>
        <v>Puerto Rico-The Americas2001</v>
      </c>
      <c r="B404" s="36" t="s">
        <v>291</v>
      </c>
      <c r="C404" s="36" t="s">
        <v>75</v>
      </c>
      <c r="D404" s="36"/>
      <c r="E404" s="36"/>
      <c r="F404" s="36"/>
      <c r="G404" s="36"/>
      <c r="H404" s="37">
        <v>0.156</v>
      </c>
      <c r="I404" s="37">
        <v>0.429</v>
      </c>
      <c r="J404" s="31" t="s">
        <v>77</v>
      </c>
    </row>
    <row r="405" ht="15.75" customHeight="1">
      <c r="A405" s="36" t="str">
        <f t="shared" si="1"/>
        <v>Sint Maarten (Dutch part)-The Americas2001</v>
      </c>
      <c r="B405" s="36" t="s">
        <v>292</v>
      </c>
      <c r="C405" s="36" t="s">
        <v>75</v>
      </c>
      <c r="D405" s="36"/>
      <c r="E405" s="36"/>
      <c r="F405" s="36"/>
      <c r="G405" s="36"/>
      <c r="H405" s="36"/>
      <c r="I405" s="36"/>
      <c r="J405" s="31" t="s">
        <v>77</v>
      </c>
    </row>
    <row r="406" ht="15.75" customHeight="1">
      <c r="A406" s="36" t="str">
        <f t="shared" si="1"/>
        <v>St. Kitts and Nevis-The Americas2001</v>
      </c>
      <c r="B406" s="36" t="s">
        <v>293</v>
      </c>
      <c r="C406" s="36" t="s">
        <v>75</v>
      </c>
      <c r="D406" s="36"/>
      <c r="E406" s="36"/>
      <c r="F406" s="36"/>
      <c r="G406" s="36"/>
      <c r="H406" s="37">
        <v>0.077</v>
      </c>
      <c r="I406" s="37">
        <v>0.045</v>
      </c>
      <c r="J406" s="31" t="s">
        <v>77</v>
      </c>
    </row>
    <row r="407" ht="15.75" customHeight="1">
      <c r="A407" s="36" t="str">
        <f t="shared" si="1"/>
        <v>St. Lucia-The Americas2001</v>
      </c>
      <c r="B407" s="36" t="s">
        <v>294</v>
      </c>
      <c r="C407" s="36" t="s">
        <v>75</v>
      </c>
      <c r="D407" s="36"/>
      <c r="E407" s="36"/>
      <c r="F407" s="36"/>
      <c r="G407" s="36"/>
      <c r="H407" s="37">
        <v>0.082</v>
      </c>
      <c r="I407" s="37">
        <v>0.017</v>
      </c>
      <c r="J407" s="31" t="s">
        <v>77</v>
      </c>
    </row>
    <row r="408" ht="15.75" customHeight="1">
      <c r="A408" s="36" t="str">
        <f t="shared" si="1"/>
        <v>St. Martin (French part)-The Americas2001</v>
      </c>
      <c r="B408" s="36" t="s">
        <v>295</v>
      </c>
      <c r="C408" s="36" t="s">
        <v>75</v>
      </c>
      <c r="D408" s="36"/>
      <c r="E408" s="36"/>
      <c r="F408" s="36"/>
      <c r="G408" s="36"/>
      <c r="H408" s="36"/>
      <c r="I408" s="36"/>
      <c r="J408" s="31" t="s">
        <v>77</v>
      </c>
    </row>
    <row r="409" ht="15.75" customHeight="1">
      <c r="A409" s="36" t="str">
        <f t="shared" si="1"/>
        <v>St. Vincent and the Grenadines-The Americas2001</v>
      </c>
      <c r="B409" s="36" t="s">
        <v>296</v>
      </c>
      <c r="C409" s="36" t="s">
        <v>75</v>
      </c>
      <c r="D409" s="36"/>
      <c r="E409" s="36"/>
      <c r="F409" s="36"/>
      <c r="G409" s="36"/>
      <c r="H409" s="37">
        <v>0.051</v>
      </c>
      <c r="I409" s="37">
        <v>0.069</v>
      </c>
      <c r="J409" s="31" t="s">
        <v>77</v>
      </c>
    </row>
    <row r="410" ht="15.75" customHeight="1">
      <c r="A410" s="36" t="str">
        <f t="shared" si="1"/>
        <v>Suriname-The Americas2001</v>
      </c>
      <c r="B410" s="36" t="s">
        <v>297</v>
      </c>
      <c r="C410" s="36" t="s">
        <v>75</v>
      </c>
      <c r="D410" s="36"/>
      <c r="E410" s="36"/>
      <c r="F410" s="36"/>
      <c r="G410" s="36"/>
      <c r="H410" s="37">
        <v>0.031</v>
      </c>
      <c r="I410" s="37">
        <v>0.184</v>
      </c>
      <c r="J410" s="31" t="s">
        <v>77</v>
      </c>
    </row>
    <row r="411" ht="15.75" customHeight="1">
      <c r="A411" s="36" t="str">
        <f t="shared" si="1"/>
        <v>Trinidad and Tobago-The Americas2001</v>
      </c>
      <c r="B411" s="36" t="s">
        <v>298</v>
      </c>
      <c r="C411" s="36" t="s">
        <v>75</v>
      </c>
      <c r="D411" s="36"/>
      <c r="E411" s="36"/>
      <c r="F411" s="36"/>
      <c r="G411" s="36"/>
      <c r="H411" s="37">
        <v>0.154</v>
      </c>
      <c r="I411" s="37">
        <v>0.201</v>
      </c>
      <c r="J411" s="31" t="s">
        <v>77</v>
      </c>
    </row>
    <row r="412" ht="15.75" customHeight="1">
      <c r="A412" s="36" t="str">
        <f t="shared" si="1"/>
        <v>Turks and Caicos Islands-The Americas2001</v>
      </c>
      <c r="B412" s="36" t="s">
        <v>299</v>
      </c>
      <c r="C412" s="36" t="s">
        <v>75</v>
      </c>
      <c r="D412" s="36"/>
      <c r="E412" s="36"/>
      <c r="F412" s="36"/>
      <c r="G412" s="36"/>
      <c r="H412" s="36"/>
      <c r="I412" s="36"/>
      <c r="J412" s="31" t="s">
        <v>77</v>
      </c>
    </row>
    <row r="413" ht="15.75" customHeight="1">
      <c r="A413" s="36" t="str">
        <f t="shared" si="1"/>
        <v>United States-The Americas2001</v>
      </c>
      <c r="B413" s="36" t="s">
        <v>300</v>
      </c>
      <c r="C413" s="36" t="s">
        <v>75</v>
      </c>
      <c r="D413" s="36"/>
      <c r="E413" s="36"/>
      <c r="F413" s="36"/>
      <c r="G413" s="36"/>
      <c r="H413" s="37">
        <v>0.491</v>
      </c>
      <c r="I413" s="37">
        <v>0.447</v>
      </c>
      <c r="J413" s="31" t="s">
        <v>77</v>
      </c>
    </row>
    <row r="414" ht="15.75" customHeight="1">
      <c r="A414" s="36" t="str">
        <f t="shared" si="1"/>
        <v>Uruguay-The Americas2001</v>
      </c>
      <c r="B414" s="36" t="s">
        <v>301</v>
      </c>
      <c r="C414" s="36" t="s">
        <v>75</v>
      </c>
      <c r="D414" s="36"/>
      <c r="E414" s="36"/>
      <c r="F414" s="36"/>
      <c r="G414" s="36"/>
      <c r="H414" s="37">
        <v>0.111</v>
      </c>
      <c r="I414" s="37">
        <v>0.156</v>
      </c>
      <c r="J414" s="31" t="s">
        <v>77</v>
      </c>
    </row>
    <row r="415" ht="15.75" customHeight="1">
      <c r="A415" s="36" t="str">
        <f t="shared" si="1"/>
        <v>Venezuela-The Americas2001</v>
      </c>
      <c r="B415" s="36" t="s">
        <v>302</v>
      </c>
      <c r="C415" s="36" t="s">
        <v>75</v>
      </c>
      <c r="D415" s="36"/>
      <c r="E415" s="36"/>
      <c r="F415" s="36"/>
      <c r="G415" s="36"/>
      <c r="H415" s="37">
        <v>0.046</v>
      </c>
      <c r="I415" s="37">
        <v>0.26</v>
      </c>
      <c r="J415" s="31" t="s">
        <v>77</v>
      </c>
    </row>
    <row r="416" ht="15.75" customHeight="1">
      <c r="A416" s="36" t="str">
        <f t="shared" si="1"/>
        <v>Algeria-Africa2002</v>
      </c>
      <c r="B416" s="36" t="s">
        <v>74</v>
      </c>
      <c r="C416" s="36" t="s">
        <v>75</v>
      </c>
      <c r="D416" s="36"/>
      <c r="E416" s="36"/>
      <c r="F416" s="36"/>
      <c r="G416" s="36"/>
      <c r="H416" s="37">
        <v>0.016</v>
      </c>
      <c r="I416" s="37">
        <v>0.014</v>
      </c>
      <c r="J416" s="31" t="s">
        <v>79</v>
      </c>
    </row>
    <row r="417" ht="15.75" customHeight="1">
      <c r="A417" s="36" t="str">
        <f t="shared" si="1"/>
        <v>Angola-Africa2002</v>
      </c>
      <c r="B417" s="36" t="s">
        <v>92</v>
      </c>
      <c r="C417" s="36" t="s">
        <v>75</v>
      </c>
      <c r="D417" s="36"/>
      <c r="E417" s="36"/>
      <c r="F417" s="36"/>
      <c r="G417" s="36"/>
      <c r="H417" s="37">
        <v>0.003</v>
      </c>
      <c r="I417" s="37">
        <v>0.009</v>
      </c>
      <c r="J417" s="31" t="s">
        <v>79</v>
      </c>
    </row>
    <row r="418" ht="15.75" customHeight="1">
      <c r="A418" s="36" t="str">
        <f t="shared" si="1"/>
        <v>Benin-Africa2002</v>
      </c>
      <c r="B418" s="36" t="s">
        <v>93</v>
      </c>
      <c r="C418" s="36" t="s">
        <v>75</v>
      </c>
      <c r="D418" s="36"/>
      <c r="E418" s="36"/>
      <c r="F418" s="36"/>
      <c r="G418" s="36"/>
      <c r="H418" s="37">
        <v>0.007</v>
      </c>
      <c r="I418" s="37">
        <v>0.03</v>
      </c>
      <c r="J418" s="31" t="s">
        <v>79</v>
      </c>
    </row>
    <row r="419" ht="15.75" customHeight="1">
      <c r="A419" s="36" t="str">
        <f t="shared" si="1"/>
        <v>Botswana-Africa2002</v>
      </c>
      <c r="B419" s="36" t="s">
        <v>94</v>
      </c>
      <c r="C419" s="36" t="s">
        <v>75</v>
      </c>
      <c r="D419" s="36"/>
      <c r="E419" s="36"/>
      <c r="F419" s="36"/>
      <c r="G419" s="36"/>
      <c r="H419" s="37">
        <v>0.034</v>
      </c>
      <c r="I419" s="37">
        <v>0.184</v>
      </c>
      <c r="J419" s="31" t="s">
        <v>79</v>
      </c>
    </row>
    <row r="420" ht="15.75" customHeight="1">
      <c r="A420" s="36" t="str">
        <f t="shared" si="1"/>
        <v>Burkina Faso-Africa2002</v>
      </c>
      <c r="B420" s="36" t="s">
        <v>95</v>
      </c>
      <c r="C420" s="36" t="s">
        <v>75</v>
      </c>
      <c r="D420" s="36"/>
      <c r="E420" s="36"/>
      <c r="F420" s="36"/>
      <c r="G420" s="36"/>
      <c r="H420" s="37">
        <v>0.002</v>
      </c>
      <c r="I420" s="37">
        <v>0.009</v>
      </c>
      <c r="J420" s="31" t="s">
        <v>79</v>
      </c>
    </row>
    <row r="421" ht="15.75" customHeight="1">
      <c r="A421" s="36" t="str">
        <f t="shared" si="1"/>
        <v>Burundi-Africa2002</v>
      </c>
      <c r="B421" s="36" t="s">
        <v>96</v>
      </c>
      <c r="C421" s="36" t="s">
        <v>75</v>
      </c>
      <c r="D421" s="36"/>
      <c r="E421" s="36"/>
      <c r="F421" s="36"/>
      <c r="G421" s="36"/>
      <c r="H421" s="37">
        <v>0.001</v>
      </c>
      <c r="I421" s="37">
        <v>0.007</v>
      </c>
      <c r="J421" s="31" t="s">
        <v>79</v>
      </c>
    </row>
    <row r="422" ht="15.75" customHeight="1">
      <c r="A422" s="36" t="str">
        <f t="shared" si="1"/>
        <v>Cameroon-Africa2002</v>
      </c>
      <c r="B422" s="36" t="s">
        <v>97</v>
      </c>
      <c r="C422" s="36" t="s">
        <v>75</v>
      </c>
      <c r="D422" s="36"/>
      <c r="E422" s="36"/>
      <c r="F422" s="36"/>
      <c r="G422" s="36"/>
      <c r="H422" s="37">
        <v>0.004</v>
      </c>
      <c r="I422" s="37">
        <v>0.042</v>
      </c>
      <c r="J422" s="31" t="s">
        <v>79</v>
      </c>
    </row>
    <row r="423" ht="15.75" customHeight="1">
      <c r="A423" s="36" t="str">
        <f t="shared" si="1"/>
        <v>Central African Republic-Africa2002</v>
      </c>
      <c r="B423" s="36" t="s">
        <v>98</v>
      </c>
      <c r="C423" s="36" t="s">
        <v>75</v>
      </c>
      <c r="D423" s="36"/>
      <c r="E423" s="36"/>
      <c r="F423" s="36"/>
      <c r="G423" s="36"/>
      <c r="H423" s="37">
        <v>0.001</v>
      </c>
      <c r="I423" s="37">
        <v>0.003</v>
      </c>
      <c r="J423" s="31" t="s">
        <v>79</v>
      </c>
    </row>
    <row r="424" ht="15.75" customHeight="1">
      <c r="A424" s="36" t="str">
        <f t="shared" si="1"/>
        <v>Chad-Africa2002</v>
      </c>
      <c r="B424" s="36" t="s">
        <v>99</v>
      </c>
      <c r="C424" s="36" t="s">
        <v>75</v>
      </c>
      <c r="D424" s="36"/>
      <c r="E424" s="36"/>
      <c r="F424" s="36"/>
      <c r="G424" s="36"/>
      <c r="H424" s="37">
        <v>0.002</v>
      </c>
      <c r="I424" s="37">
        <v>0.004</v>
      </c>
      <c r="J424" s="31" t="s">
        <v>79</v>
      </c>
    </row>
    <row r="425" ht="15.75" customHeight="1">
      <c r="A425" s="36" t="str">
        <f t="shared" si="1"/>
        <v>Comoros-Africa2002</v>
      </c>
      <c r="B425" s="36" t="s">
        <v>100</v>
      </c>
      <c r="C425" s="36" t="s">
        <v>75</v>
      </c>
      <c r="D425" s="36"/>
      <c r="E425" s="36"/>
      <c r="F425" s="36"/>
      <c r="G425" s="36"/>
      <c r="H425" s="37">
        <v>0.006</v>
      </c>
      <c r="I425" s="36"/>
      <c r="J425" s="31" t="s">
        <v>79</v>
      </c>
    </row>
    <row r="426" ht="15.75" customHeight="1">
      <c r="A426" s="36" t="str">
        <f t="shared" si="1"/>
        <v>Congo (Kinshasa)-Africa2002</v>
      </c>
      <c r="B426" s="36" t="s">
        <v>102</v>
      </c>
      <c r="C426" s="36" t="s">
        <v>75</v>
      </c>
      <c r="D426" s="36"/>
      <c r="E426" s="36"/>
      <c r="F426" s="36"/>
      <c r="G426" s="36"/>
      <c r="H426" s="37">
        <v>0.001</v>
      </c>
      <c r="I426" s="37">
        <v>0.011</v>
      </c>
      <c r="J426" s="31" t="s">
        <v>79</v>
      </c>
    </row>
    <row r="427" ht="15.75" customHeight="1">
      <c r="A427" s="36" t="str">
        <f t="shared" si="1"/>
        <v>Congo (Brazzaville)-Africa2002</v>
      </c>
      <c r="B427" s="36" t="s">
        <v>101</v>
      </c>
      <c r="C427" s="36" t="s">
        <v>75</v>
      </c>
      <c r="D427" s="36"/>
      <c r="E427" s="36"/>
      <c r="F427" s="36"/>
      <c r="G427" s="36"/>
      <c r="H427" s="37">
        <v>0.002</v>
      </c>
      <c r="I427" s="37">
        <v>0.068</v>
      </c>
      <c r="J427" s="31" t="s">
        <v>79</v>
      </c>
    </row>
    <row r="428" ht="15.75" customHeight="1">
      <c r="A428" s="36" t="str">
        <f t="shared" si="1"/>
        <v>Cote d'Ivoire-Africa2002</v>
      </c>
      <c r="B428" s="36" t="s">
        <v>103</v>
      </c>
      <c r="C428" s="36" t="s">
        <v>75</v>
      </c>
      <c r="D428" s="36"/>
      <c r="E428" s="36"/>
      <c r="F428" s="36"/>
      <c r="G428" s="36"/>
      <c r="H428" s="37">
        <v>0.005</v>
      </c>
      <c r="I428" s="37">
        <v>0.062</v>
      </c>
      <c r="J428" s="31" t="s">
        <v>79</v>
      </c>
    </row>
    <row r="429" ht="15.75" customHeight="1">
      <c r="A429" s="36" t="str">
        <f t="shared" si="1"/>
        <v>Djibouti-Africa2002</v>
      </c>
      <c r="B429" s="36" t="s">
        <v>104</v>
      </c>
      <c r="C429" s="36" t="s">
        <v>75</v>
      </c>
      <c r="D429" s="36"/>
      <c r="E429" s="36"/>
      <c r="F429" s="36"/>
      <c r="G429" s="36"/>
      <c r="H429" s="37">
        <v>0.005</v>
      </c>
      <c r="I429" s="37">
        <v>0.02</v>
      </c>
      <c r="J429" s="31" t="s">
        <v>79</v>
      </c>
    </row>
    <row r="430" ht="15.75" customHeight="1">
      <c r="A430" s="36" t="str">
        <f t="shared" si="1"/>
        <v>Egypt-Africa2002</v>
      </c>
      <c r="B430" s="36" t="s">
        <v>105</v>
      </c>
      <c r="C430" s="36" t="s">
        <v>75</v>
      </c>
      <c r="D430" s="36"/>
      <c r="E430" s="36"/>
      <c r="F430" s="36"/>
      <c r="G430" s="36"/>
      <c r="H430" s="37">
        <v>0.027</v>
      </c>
      <c r="I430" s="37">
        <v>0.066</v>
      </c>
      <c r="J430" s="31" t="s">
        <v>79</v>
      </c>
    </row>
    <row r="431" ht="15.75" customHeight="1">
      <c r="A431" s="36" t="str">
        <f t="shared" si="1"/>
        <v>Equatorial Guinea-Africa2002</v>
      </c>
      <c r="B431" s="36" t="s">
        <v>106</v>
      </c>
      <c r="C431" s="36" t="s">
        <v>75</v>
      </c>
      <c r="D431" s="36"/>
      <c r="E431" s="36"/>
      <c r="F431" s="36"/>
      <c r="G431" s="36"/>
      <c r="H431" s="37">
        <v>0.003</v>
      </c>
      <c r="I431" s="37">
        <v>0.058</v>
      </c>
      <c r="J431" s="31" t="s">
        <v>79</v>
      </c>
    </row>
    <row r="432" ht="15.75" customHeight="1">
      <c r="A432" s="36" t="str">
        <f t="shared" si="1"/>
        <v>Eritrea-Africa2002</v>
      </c>
      <c r="B432" s="36" t="s">
        <v>107</v>
      </c>
      <c r="C432" s="36" t="s">
        <v>75</v>
      </c>
      <c r="D432" s="36"/>
      <c r="E432" s="36"/>
      <c r="F432" s="36"/>
      <c r="G432" s="36"/>
      <c r="H432" s="37">
        <v>0.002</v>
      </c>
      <c r="I432" s="36"/>
      <c r="J432" s="31" t="s">
        <v>79</v>
      </c>
    </row>
    <row r="433" ht="15.75" customHeight="1">
      <c r="A433" s="36" t="str">
        <f t="shared" si="1"/>
        <v>Ethiopia-Africa2002</v>
      </c>
      <c r="B433" s="36" t="s">
        <v>108</v>
      </c>
      <c r="C433" s="36" t="s">
        <v>75</v>
      </c>
      <c r="D433" s="36"/>
      <c r="E433" s="36"/>
      <c r="F433" s="36"/>
      <c r="G433" s="36"/>
      <c r="H433" s="37">
        <v>0.001</v>
      </c>
      <c r="I433" s="37">
        <v>0.001</v>
      </c>
      <c r="J433" s="31" t="s">
        <v>79</v>
      </c>
    </row>
    <row r="434" ht="15.75" customHeight="1">
      <c r="A434" s="36" t="str">
        <f t="shared" si="1"/>
        <v>Gabon-Africa2002</v>
      </c>
      <c r="B434" s="36" t="s">
        <v>109</v>
      </c>
      <c r="C434" s="36" t="s">
        <v>75</v>
      </c>
      <c r="D434" s="36"/>
      <c r="E434" s="36"/>
      <c r="F434" s="36"/>
      <c r="G434" s="36"/>
      <c r="H434" s="37">
        <v>0.019</v>
      </c>
      <c r="I434" s="37">
        <v>0.217</v>
      </c>
      <c r="J434" s="31" t="s">
        <v>79</v>
      </c>
    </row>
    <row r="435" ht="15.75" customHeight="1">
      <c r="A435" s="36" t="str">
        <f t="shared" si="1"/>
        <v>Gambia, The-Africa2002</v>
      </c>
      <c r="B435" s="36" t="s">
        <v>110</v>
      </c>
      <c r="C435" s="36" t="s">
        <v>75</v>
      </c>
      <c r="D435" s="36"/>
      <c r="E435" s="36"/>
      <c r="F435" s="36"/>
      <c r="G435" s="36"/>
      <c r="H435" s="37">
        <v>0.018</v>
      </c>
      <c r="I435" s="37">
        <v>0.077</v>
      </c>
      <c r="J435" s="31" t="s">
        <v>79</v>
      </c>
    </row>
    <row r="436" ht="15.75" customHeight="1">
      <c r="A436" s="36" t="str">
        <f t="shared" si="1"/>
        <v>Ghana-Africa2002</v>
      </c>
      <c r="B436" s="36" t="s">
        <v>111</v>
      </c>
      <c r="C436" s="36" t="s">
        <v>75</v>
      </c>
      <c r="D436" s="36"/>
      <c r="E436" s="36"/>
      <c r="F436" s="36"/>
      <c r="G436" s="36"/>
      <c r="H436" s="37">
        <v>0.008</v>
      </c>
      <c r="I436" s="37">
        <v>0.02</v>
      </c>
      <c r="J436" s="31" t="s">
        <v>79</v>
      </c>
    </row>
    <row r="437" ht="15.75" customHeight="1">
      <c r="A437" s="36" t="str">
        <f t="shared" si="1"/>
        <v>Guinea-Africa2002</v>
      </c>
      <c r="B437" s="36" t="s">
        <v>112</v>
      </c>
      <c r="C437" s="36" t="s">
        <v>75</v>
      </c>
      <c r="D437" s="36"/>
      <c r="E437" s="36"/>
      <c r="F437" s="36"/>
      <c r="G437" s="36"/>
      <c r="H437" s="37">
        <v>0.004</v>
      </c>
      <c r="I437" s="37">
        <v>0.01</v>
      </c>
      <c r="J437" s="31" t="s">
        <v>79</v>
      </c>
    </row>
    <row r="438" ht="15.75" customHeight="1">
      <c r="A438" s="36" t="str">
        <f t="shared" si="1"/>
        <v>Guinea-Bissau-Africa2002</v>
      </c>
      <c r="B438" s="36" t="s">
        <v>113</v>
      </c>
      <c r="C438" s="36" t="s">
        <v>75</v>
      </c>
      <c r="D438" s="36"/>
      <c r="E438" s="36"/>
      <c r="F438" s="36"/>
      <c r="G438" s="36"/>
      <c r="H438" s="37">
        <v>0.01</v>
      </c>
      <c r="I438" s="36"/>
      <c r="J438" s="31" t="s">
        <v>79</v>
      </c>
    </row>
    <row r="439" ht="15.75" customHeight="1">
      <c r="A439" s="36" t="str">
        <f t="shared" si="1"/>
        <v>Kenya-Africa2002</v>
      </c>
      <c r="B439" s="36" t="s">
        <v>114</v>
      </c>
      <c r="C439" s="36" t="s">
        <v>75</v>
      </c>
      <c r="D439" s="36"/>
      <c r="E439" s="36"/>
      <c r="F439" s="36"/>
      <c r="G439" s="36"/>
      <c r="H439" s="37">
        <v>0.012</v>
      </c>
      <c r="I439" s="37">
        <v>0.036</v>
      </c>
      <c r="J439" s="31" t="s">
        <v>79</v>
      </c>
    </row>
    <row r="440" ht="15.75" customHeight="1">
      <c r="A440" s="36" t="str">
        <f t="shared" si="1"/>
        <v>Lesotho-Africa2002</v>
      </c>
      <c r="B440" s="36" t="s">
        <v>115</v>
      </c>
      <c r="C440" s="36" t="s">
        <v>75</v>
      </c>
      <c r="D440" s="36"/>
      <c r="E440" s="36"/>
      <c r="F440" s="36"/>
      <c r="G440" s="36"/>
      <c r="H440" s="37">
        <v>0.011</v>
      </c>
      <c r="I440" s="37">
        <v>0.073</v>
      </c>
      <c r="J440" s="31" t="s">
        <v>79</v>
      </c>
    </row>
    <row r="441" ht="15.75" customHeight="1">
      <c r="A441" s="36" t="str">
        <f t="shared" si="1"/>
        <v>Liberia-Africa2002</v>
      </c>
      <c r="B441" s="36" t="s">
        <v>116</v>
      </c>
      <c r="C441" s="36" t="s">
        <v>75</v>
      </c>
      <c r="D441" s="36"/>
      <c r="E441" s="36"/>
      <c r="F441" s="36"/>
      <c r="G441" s="36"/>
      <c r="H441" s="37">
        <v>0.0</v>
      </c>
      <c r="I441" s="37">
        <v>0.002</v>
      </c>
      <c r="J441" s="31" t="s">
        <v>79</v>
      </c>
    </row>
    <row r="442" ht="15.75" customHeight="1">
      <c r="A442" s="36" t="str">
        <f t="shared" si="1"/>
        <v>Libya-Africa2002</v>
      </c>
      <c r="B442" s="36" t="s">
        <v>117</v>
      </c>
      <c r="C442" s="36" t="s">
        <v>75</v>
      </c>
      <c r="D442" s="36"/>
      <c r="E442" s="36"/>
      <c r="F442" s="36"/>
      <c r="G442" s="36"/>
      <c r="H442" s="37">
        <v>0.022</v>
      </c>
      <c r="I442" s="37">
        <v>0.013</v>
      </c>
      <c r="J442" s="31" t="s">
        <v>79</v>
      </c>
    </row>
    <row r="443" ht="15.75" customHeight="1">
      <c r="A443" s="36" t="str">
        <f t="shared" si="1"/>
        <v>Madagascar-Africa2002</v>
      </c>
      <c r="B443" s="36" t="s">
        <v>118</v>
      </c>
      <c r="C443" s="36" t="s">
        <v>75</v>
      </c>
      <c r="D443" s="36"/>
      <c r="E443" s="36"/>
      <c r="F443" s="36"/>
      <c r="G443" s="36"/>
      <c r="H443" s="37">
        <v>0.003</v>
      </c>
      <c r="I443" s="37">
        <v>0.01</v>
      </c>
      <c r="J443" s="31" t="s">
        <v>79</v>
      </c>
    </row>
    <row r="444" ht="15.75" customHeight="1">
      <c r="A444" s="36" t="str">
        <f t="shared" si="1"/>
        <v>Malawi-Africa2002</v>
      </c>
      <c r="B444" s="36" t="s">
        <v>119</v>
      </c>
      <c r="C444" s="36" t="s">
        <v>75</v>
      </c>
      <c r="D444" s="36"/>
      <c r="E444" s="36"/>
      <c r="F444" s="36"/>
      <c r="G444" s="36"/>
      <c r="H444" s="37">
        <v>0.002</v>
      </c>
      <c r="I444" s="37">
        <v>0.007</v>
      </c>
      <c r="J444" s="31" t="s">
        <v>79</v>
      </c>
    </row>
    <row r="445" ht="15.75" customHeight="1">
      <c r="A445" s="36" t="str">
        <f t="shared" si="1"/>
        <v>Mali-Africa2002</v>
      </c>
      <c r="B445" s="36" t="s">
        <v>120</v>
      </c>
      <c r="C445" s="36" t="s">
        <v>75</v>
      </c>
      <c r="D445" s="36"/>
      <c r="E445" s="36"/>
      <c r="F445" s="36"/>
      <c r="G445" s="36"/>
      <c r="H445" s="37">
        <v>0.002</v>
      </c>
      <c r="I445" s="37">
        <v>0.004</v>
      </c>
      <c r="J445" s="31" t="s">
        <v>79</v>
      </c>
    </row>
    <row r="446" ht="15.75" customHeight="1">
      <c r="A446" s="36" t="str">
        <f t="shared" si="1"/>
        <v>Mauritania-Africa2002</v>
      </c>
      <c r="B446" s="36" t="s">
        <v>121</v>
      </c>
      <c r="C446" s="36" t="s">
        <v>75</v>
      </c>
      <c r="D446" s="36"/>
      <c r="E446" s="36"/>
      <c r="F446" s="36"/>
      <c r="G446" s="36"/>
      <c r="H446" s="37">
        <v>0.004</v>
      </c>
      <c r="I446" s="37">
        <v>0.086</v>
      </c>
      <c r="J446" s="31" t="s">
        <v>79</v>
      </c>
    </row>
    <row r="447" ht="15.75" customHeight="1">
      <c r="A447" s="36" t="str">
        <f t="shared" si="1"/>
        <v>Mauritius-Africa2002</v>
      </c>
      <c r="B447" s="36" t="s">
        <v>122</v>
      </c>
      <c r="C447" s="36" t="s">
        <v>75</v>
      </c>
      <c r="D447" s="36"/>
      <c r="E447" s="36"/>
      <c r="F447" s="36"/>
      <c r="G447" s="36"/>
      <c r="H447" s="37">
        <v>0.103</v>
      </c>
      <c r="I447" s="37">
        <v>0.29</v>
      </c>
      <c r="J447" s="31" t="s">
        <v>79</v>
      </c>
    </row>
    <row r="448" ht="15.75" customHeight="1">
      <c r="A448" s="36" t="str">
        <f t="shared" si="1"/>
        <v>Morocco-Africa2002</v>
      </c>
      <c r="B448" s="36" t="s">
        <v>123</v>
      </c>
      <c r="C448" s="36" t="s">
        <v>75</v>
      </c>
      <c r="D448" s="36"/>
      <c r="E448" s="36"/>
      <c r="F448" s="36"/>
      <c r="G448" s="36"/>
      <c r="H448" s="37">
        <v>0.024</v>
      </c>
      <c r="I448" s="37">
        <v>0.211</v>
      </c>
      <c r="J448" s="31" t="s">
        <v>79</v>
      </c>
    </row>
    <row r="449" ht="15.75" customHeight="1">
      <c r="A449" s="36" t="str">
        <f t="shared" si="1"/>
        <v>Mozambique-Africa2002</v>
      </c>
      <c r="B449" s="36" t="s">
        <v>124</v>
      </c>
      <c r="C449" s="36" t="s">
        <v>75</v>
      </c>
      <c r="D449" s="36"/>
      <c r="E449" s="36"/>
      <c r="F449" s="36"/>
      <c r="G449" s="36"/>
      <c r="H449" s="37">
        <v>0.003</v>
      </c>
      <c r="I449" s="37">
        <v>0.013</v>
      </c>
      <c r="J449" s="31" t="s">
        <v>79</v>
      </c>
    </row>
    <row r="450" ht="15.75" customHeight="1">
      <c r="A450" s="36" t="str">
        <f t="shared" si="1"/>
        <v>Namibia-Africa2002</v>
      </c>
      <c r="B450" s="36" t="s">
        <v>125</v>
      </c>
      <c r="C450" s="36" t="s">
        <v>75</v>
      </c>
      <c r="D450" s="36"/>
      <c r="E450" s="36"/>
      <c r="F450" s="36"/>
      <c r="G450" s="36"/>
      <c r="H450" s="37">
        <v>0.026</v>
      </c>
      <c r="I450" s="37">
        <v>0.077</v>
      </c>
      <c r="J450" s="31" t="s">
        <v>79</v>
      </c>
    </row>
    <row r="451" ht="15.75" customHeight="1">
      <c r="A451" s="36" t="str">
        <f t="shared" si="1"/>
        <v>Niger-Africa2002</v>
      </c>
      <c r="B451" s="36" t="s">
        <v>126</v>
      </c>
      <c r="C451" s="36" t="s">
        <v>75</v>
      </c>
      <c r="D451" s="36"/>
      <c r="E451" s="36"/>
      <c r="F451" s="36"/>
      <c r="G451" s="36"/>
      <c r="H451" s="37">
        <v>0.001</v>
      </c>
      <c r="I451" s="37">
        <v>0.005</v>
      </c>
      <c r="J451" s="31" t="s">
        <v>79</v>
      </c>
    </row>
    <row r="452" ht="15.75" customHeight="1">
      <c r="A452" s="36" t="str">
        <f t="shared" si="1"/>
        <v>Nigeria-Africa2002</v>
      </c>
      <c r="B452" s="36" t="s">
        <v>127</v>
      </c>
      <c r="C452" s="36" t="s">
        <v>75</v>
      </c>
      <c r="D452" s="36"/>
      <c r="E452" s="36"/>
      <c r="F452" s="36"/>
      <c r="G452" s="36"/>
      <c r="H452" s="37">
        <v>0.003</v>
      </c>
      <c r="I452" s="37">
        <v>0.012</v>
      </c>
      <c r="J452" s="31" t="s">
        <v>79</v>
      </c>
    </row>
    <row r="453" ht="15.75" customHeight="1">
      <c r="A453" s="36" t="str">
        <f t="shared" si="1"/>
        <v>Rwanda-Africa2002</v>
      </c>
      <c r="B453" s="36" t="s">
        <v>128</v>
      </c>
      <c r="C453" s="36" t="s">
        <v>75</v>
      </c>
      <c r="D453" s="36"/>
      <c r="E453" s="36"/>
      <c r="F453" s="36"/>
      <c r="G453" s="36"/>
      <c r="H453" s="37">
        <v>0.003</v>
      </c>
      <c r="I453" s="37">
        <v>0.009</v>
      </c>
      <c r="J453" s="31" t="s">
        <v>79</v>
      </c>
    </row>
    <row r="454" ht="15.75" customHeight="1">
      <c r="A454" s="36" t="str">
        <f t="shared" si="1"/>
        <v>Sao Tome and Principe-Africa2002</v>
      </c>
      <c r="B454" s="36" t="s">
        <v>129</v>
      </c>
      <c r="C454" s="36" t="s">
        <v>75</v>
      </c>
      <c r="D454" s="36"/>
      <c r="E454" s="36"/>
      <c r="F454" s="36"/>
      <c r="G454" s="36"/>
      <c r="H454" s="37">
        <v>0.076</v>
      </c>
      <c r="I454" s="37">
        <v>0.014</v>
      </c>
      <c r="J454" s="31" t="s">
        <v>79</v>
      </c>
    </row>
    <row r="455" ht="15.75" customHeight="1">
      <c r="A455" s="36" t="str">
        <f t="shared" si="1"/>
        <v>Senegal-Africa2002</v>
      </c>
      <c r="B455" s="36" t="s">
        <v>130</v>
      </c>
      <c r="C455" s="36" t="s">
        <v>75</v>
      </c>
      <c r="D455" s="36"/>
      <c r="E455" s="36"/>
      <c r="F455" s="36"/>
      <c r="G455" s="36"/>
      <c r="H455" s="37">
        <v>0.01</v>
      </c>
      <c r="I455" s="37">
        <v>0.053</v>
      </c>
      <c r="J455" s="31" t="s">
        <v>79</v>
      </c>
    </row>
    <row r="456" ht="15.75" customHeight="1">
      <c r="A456" s="36" t="str">
        <f t="shared" si="1"/>
        <v>Seychelles-Africa2002</v>
      </c>
      <c r="B456" s="36" t="s">
        <v>131</v>
      </c>
      <c r="C456" s="36" t="s">
        <v>75</v>
      </c>
      <c r="D456" s="36"/>
      <c r="E456" s="36"/>
      <c r="F456" s="36"/>
      <c r="G456" s="36"/>
      <c r="H456" s="37">
        <v>0.143</v>
      </c>
      <c r="I456" s="37">
        <v>0.541</v>
      </c>
      <c r="J456" s="31" t="s">
        <v>79</v>
      </c>
    </row>
    <row r="457" ht="15.75" customHeight="1">
      <c r="A457" s="36" t="str">
        <f t="shared" si="1"/>
        <v>Sierra Leone-Africa2002</v>
      </c>
      <c r="B457" s="36" t="s">
        <v>132</v>
      </c>
      <c r="C457" s="36" t="s">
        <v>75</v>
      </c>
      <c r="D457" s="36"/>
      <c r="E457" s="36"/>
      <c r="F457" s="36"/>
      <c r="G457" s="36"/>
      <c r="H457" s="37">
        <v>0.002</v>
      </c>
      <c r="I457" s="37">
        <v>0.015</v>
      </c>
      <c r="J457" s="31" t="s">
        <v>79</v>
      </c>
    </row>
    <row r="458" ht="15.75" customHeight="1">
      <c r="A458" s="36" t="str">
        <f t="shared" si="1"/>
        <v>Somalia-Africa2002</v>
      </c>
      <c r="B458" s="36" t="s">
        <v>133</v>
      </c>
      <c r="C458" s="36" t="s">
        <v>75</v>
      </c>
      <c r="D458" s="36"/>
      <c r="E458" s="36"/>
      <c r="F458" s="36"/>
      <c r="G458" s="36"/>
      <c r="H458" s="37">
        <v>0.001</v>
      </c>
      <c r="I458" s="37">
        <v>0.013</v>
      </c>
      <c r="J458" s="31" t="s">
        <v>79</v>
      </c>
    </row>
    <row r="459" ht="15.75" customHeight="1">
      <c r="A459" s="36" t="str">
        <f t="shared" si="1"/>
        <v>South Africa-Africa2002</v>
      </c>
      <c r="B459" s="36" t="s">
        <v>134</v>
      </c>
      <c r="C459" s="36" t="s">
        <v>75</v>
      </c>
      <c r="D459" s="36"/>
      <c r="E459" s="36"/>
      <c r="F459" s="36"/>
      <c r="G459" s="36"/>
      <c r="H459" s="37">
        <v>0.067</v>
      </c>
      <c r="I459" s="37">
        <v>0.297</v>
      </c>
      <c r="J459" s="31" t="s">
        <v>79</v>
      </c>
    </row>
    <row r="460" ht="15.75" customHeight="1">
      <c r="A460" s="36" t="str">
        <f t="shared" si="1"/>
        <v>South Sudan-Africa2002</v>
      </c>
      <c r="B460" s="36" t="s">
        <v>135</v>
      </c>
      <c r="C460" s="36" t="s">
        <v>75</v>
      </c>
      <c r="D460" s="36"/>
      <c r="E460" s="36"/>
      <c r="F460" s="36"/>
      <c r="G460" s="36"/>
      <c r="H460" s="36"/>
      <c r="I460" s="36"/>
      <c r="J460" s="31" t="s">
        <v>79</v>
      </c>
    </row>
    <row r="461" ht="15.75" customHeight="1">
      <c r="A461" s="36" t="str">
        <f t="shared" si="1"/>
        <v>Sudan-Africa2002</v>
      </c>
      <c r="B461" s="36" t="s">
        <v>136</v>
      </c>
      <c r="C461" s="36" t="s">
        <v>75</v>
      </c>
      <c r="D461" s="36"/>
      <c r="E461" s="36"/>
      <c r="F461" s="36"/>
      <c r="G461" s="36"/>
      <c r="H461" s="37">
        <v>0.004</v>
      </c>
      <c r="I461" s="37">
        <v>0.005</v>
      </c>
      <c r="J461" s="31" t="s">
        <v>79</v>
      </c>
    </row>
    <row r="462" ht="15.75" customHeight="1">
      <c r="A462" s="36" t="str">
        <f t="shared" si="1"/>
        <v>Swaziland-Africa2002</v>
      </c>
      <c r="B462" s="36" t="s">
        <v>137</v>
      </c>
      <c r="C462" s="36" t="s">
        <v>75</v>
      </c>
      <c r="D462" s="36"/>
      <c r="E462" s="36"/>
      <c r="F462" s="36"/>
      <c r="G462" s="36"/>
      <c r="H462" s="37">
        <v>0.018</v>
      </c>
      <c r="I462" s="37">
        <v>0.063</v>
      </c>
      <c r="J462" s="31" t="s">
        <v>79</v>
      </c>
    </row>
    <row r="463" ht="15.75" customHeight="1">
      <c r="A463" s="36" t="str">
        <f t="shared" si="1"/>
        <v>Tanzania-Africa2002</v>
      </c>
      <c r="B463" s="36" t="s">
        <v>138</v>
      </c>
      <c r="C463" s="36" t="s">
        <v>75</v>
      </c>
      <c r="D463" s="36"/>
      <c r="E463" s="36"/>
      <c r="F463" s="36"/>
      <c r="G463" s="36"/>
      <c r="H463" s="37">
        <v>0.002</v>
      </c>
      <c r="I463" s="37">
        <v>0.017</v>
      </c>
      <c r="J463" s="31" t="s">
        <v>79</v>
      </c>
    </row>
    <row r="464" ht="15.75" customHeight="1">
      <c r="A464" s="36" t="str">
        <f t="shared" si="1"/>
        <v>Togo-Africa2002</v>
      </c>
      <c r="B464" s="36" t="s">
        <v>139</v>
      </c>
      <c r="C464" s="36" t="s">
        <v>75</v>
      </c>
      <c r="D464" s="36"/>
      <c r="E464" s="36"/>
      <c r="F464" s="36"/>
      <c r="G464" s="36"/>
      <c r="H464" s="37">
        <v>0.01</v>
      </c>
      <c r="I464" s="37">
        <v>0.032</v>
      </c>
      <c r="J464" s="31" t="s">
        <v>79</v>
      </c>
    </row>
    <row r="465" ht="15.75" customHeight="1">
      <c r="A465" s="36" t="str">
        <f t="shared" si="1"/>
        <v>Tunisia-Africa2002</v>
      </c>
      <c r="B465" s="36" t="s">
        <v>140</v>
      </c>
      <c r="C465" s="36" t="s">
        <v>75</v>
      </c>
      <c r="D465" s="36"/>
      <c r="E465" s="36"/>
      <c r="F465" s="36"/>
      <c r="G465" s="36"/>
      <c r="H465" s="37">
        <v>0.053</v>
      </c>
      <c r="I465" s="37">
        <v>0.059</v>
      </c>
      <c r="J465" s="31" t="s">
        <v>79</v>
      </c>
    </row>
    <row r="466" ht="15.75" customHeight="1">
      <c r="A466" s="36" t="str">
        <f t="shared" si="1"/>
        <v>Uganda-Africa2002</v>
      </c>
      <c r="B466" s="36" t="s">
        <v>141</v>
      </c>
      <c r="C466" s="36" t="s">
        <v>75</v>
      </c>
      <c r="D466" s="36"/>
      <c r="E466" s="36"/>
      <c r="F466" s="36"/>
      <c r="G466" s="36"/>
      <c r="H466" s="37">
        <v>0.004</v>
      </c>
      <c r="I466" s="37">
        <v>0.015</v>
      </c>
      <c r="J466" s="31" t="s">
        <v>79</v>
      </c>
    </row>
    <row r="467" ht="15.75" customHeight="1">
      <c r="A467" s="36" t="str">
        <f t="shared" si="1"/>
        <v>Zambia-Africa2002</v>
      </c>
      <c r="B467" s="36" t="s">
        <v>142</v>
      </c>
      <c r="C467" s="36" t="s">
        <v>75</v>
      </c>
      <c r="D467" s="36"/>
      <c r="E467" s="36"/>
      <c r="F467" s="36"/>
      <c r="G467" s="36"/>
      <c r="H467" s="37">
        <v>0.005</v>
      </c>
      <c r="I467" s="37">
        <v>0.013</v>
      </c>
      <c r="J467" s="31" t="s">
        <v>79</v>
      </c>
    </row>
    <row r="468" ht="15.75" customHeight="1">
      <c r="A468" s="36" t="str">
        <f t="shared" si="1"/>
        <v>Zimbabwe-Africa2002</v>
      </c>
      <c r="B468" s="36" t="s">
        <v>143</v>
      </c>
      <c r="C468" s="36" t="s">
        <v>75</v>
      </c>
      <c r="D468" s="36"/>
      <c r="E468" s="36"/>
      <c r="F468" s="36"/>
      <c r="G468" s="36"/>
      <c r="H468" s="37">
        <v>0.04</v>
      </c>
      <c r="I468" s="37">
        <v>0.027</v>
      </c>
      <c r="J468" s="31" t="s">
        <v>79</v>
      </c>
    </row>
    <row r="469" ht="15.75" customHeight="1">
      <c r="A469" s="36" t="str">
        <f t="shared" si="1"/>
        <v>Afghanistan-Asia2002</v>
      </c>
      <c r="B469" s="36" t="s">
        <v>144</v>
      </c>
      <c r="C469" s="36" t="s">
        <v>75</v>
      </c>
      <c r="D469" s="36"/>
      <c r="E469" s="36"/>
      <c r="F469" s="36"/>
      <c r="G469" s="36"/>
      <c r="H469" s="37">
        <v>0.0</v>
      </c>
      <c r="I469" s="37">
        <v>0.001</v>
      </c>
      <c r="J469" s="31" t="s">
        <v>79</v>
      </c>
    </row>
    <row r="470" ht="15.75" customHeight="1">
      <c r="A470" s="36" t="str">
        <f t="shared" si="1"/>
        <v>Armenia-Asia2002</v>
      </c>
      <c r="B470" s="36" t="s">
        <v>146</v>
      </c>
      <c r="C470" s="36" t="s">
        <v>75</v>
      </c>
      <c r="D470" s="36"/>
      <c r="E470" s="36"/>
      <c r="F470" s="36"/>
      <c r="G470" s="36"/>
      <c r="H470" s="37">
        <v>0.02</v>
      </c>
      <c r="I470" s="37">
        <v>0.023</v>
      </c>
      <c r="J470" s="31" t="s">
        <v>79</v>
      </c>
    </row>
    <row r="471" ht="15.75" customHeight="1">
      <c r="A471" s="36" t="str">
        <f t="shared" si="1"/>
        <v>Azerbaijan-Asia2002</v>
      </c>
      <c r="B471" s="36" t="s">
        <v>147</v>
      </c>
      <c r="C471" s="36" t="s">
        <v>75</v>
      </c>
      <c r="D471" s="36"/>
      <c r="E471" s="36"/>
      <c r="F471" s="36"/>
      <c r="G471" s="36"/>
      <c r="H471" s="37">
        <v>0.05</v>
      </c>
      <c r="I471" s="37">
        <v>0.096</v>
      </c>
      <c r="J471" s="31" t="s">
        <v>79</v>
      </c>
    </row>
    <row r="472" ht="15.75" customHeight="1">
      <c r="A472" s="36" t="str">
        <f t="shared" si="1"/>
        <v>Bangladesh-Asia2002</v>
      </c>
      <c r="B472" s="36" t="s">
        <v>148</v>
      </c>
      <c r="C472" s="36" t="s">
        <v>75</v>
      </c>
      <c r="D472" s="36"/>
      <c r="E472" s="36"/>
      <c r="F472" s="36"/>
      <c r="G472" s="36"/>
      <c r="H472" s="37">
        <v>0.001</v>
      </c>
      <c r="I472" s="37">
        <v>0.008</v>
      </c>
      <c r="J472" s="31" t="s">
        <v>79</v>
      </c>
    </row>
    <row r="473" ht="15.75" customHeight="1">
      <c r="A473" s="36" t="str">
        <f t="shared" si="1"/>
        <v>Bhutan-Asia2002</v>
      </c>
      <c r="B473" s="36" t="s">
        <v>149</v>
      </c>
      <c r="C473" s="36" t="s">
        <v>75</v>
      </c>
      <c r="D473" s="36"/>
      <c r="E473" s="36"/>
      <c r="F473" s="36"/>
      <c r="G473" s="36"/>
      <c r="H473" s="37">
        <v>0.017</v>
      </c>
      <c r="I473" s="36"/>
      <c r="J473" s="31" t="s">
        <v>79</v>
      </c>
    </row>
    <row r="474" ht="15.75" customHeight="1">
      <c r="A474" s="36" t="str">
        <f t="shared" si="1"/>
        <v>Brunei-Asia2002</v>
      </c>
      <c r="B474" s="36" t="s">
        <v>150</v>
      </c>
      <c r="C474" s="36" t="s">
        <v>75</v>
      </c>
      <c r="D474" s="36"/>
      <c r="E474" s="36"/>
      <c r="F474" s="36"/>
      <c r="G474" s="36"/>
      <c r="H474" s="37">
        <v>0.153</v>
      </c>
      <c r="I474" s="37">
        <v>0.444</v>
      </c>
      <c r="J474" s="31" t="s">
        <v>79</v>
      </c>
    </row>
    <row r="475" ht="15.75" customHeight="1">
      <c r="A475" s="36" t="str">
        <f t="shared" si="1"/>
        <v>Cambodia-Asia2002</v>
      </c>
      <c r="B475" s="36" t="s">
        <v>151</v>
      </c>
      <c r="C475" s="36" t="s">
        <v>75</v>
      </c>
      <c r="D475" s="36"/>
      <c r="E475" s="36"/>
      <c r="F475" s="36"/>
      <c r="G475" s="36"/>
      <c r="H475" s="37">
        <v>0.002</v>
      </c>
      <c r="I475" s="37">
        <v>0.03</v>
      </c>
      <c r="J475" s="31" t="s">
        <v>79</v>
      </c>
    </row>
    <row r="476" ht="15.75" customHeight="1">
      <c r="A476" s="36" t="str">
        <f t="shared" si="1"/>
        <v>China-Asia2002</v>
      </c>
      <c r="B476" s="36" t="s">
        <v>152</v>
      </c>
      <c r="C476" s="36" t="s">
        <v>75</v>
      </c>
      <c r="D476" s="36"/>
      <c r="E476" s="36"/>
      <c r="F476" s="36"/>
      <c r="G476" s="36"/>
      <c r="H476" s="37">
        <v>0.046</v>
      </c>
      <c r="I476" s="37">
        <v>0.159</v>
      </c>
      <c r="J476" s="31" t="s">
        <v>79</v>
      </c>
    </row>
    <row r="477" ht="15.75" customHeight="1">
      <c r="A477" s="36" t="str">
        <f t="shared" si="1"/>
        <v>Georgia-Asia2002</v>
      </c>
      <c r="B477" s="36" t="s">
        <v>153</v>
      </c>
      <c r="C477" s="36" t="s">
        <v>75</v>
      </c>
      <c r="D477" s="36"/>
      <c r="E477" s="36"/>
      <c r="F477" s="36"/>
      <c r="G477" s="36"/>
      <c r="H477" s="37">
        <v>0.016</v>
      </c>
      <c r="I477" s="37">
        <v>0.109</v>
      </c>
      <c r="J477" s="31" t="s">
        <v>79</v>
      </c>
    </row>
    <row r="478" ht="15.75" customHeight="1">
      <c r="A478" s="36" t="str">
        <f t="shared" si="1"/>
        <v>Hong Kong SAR-Asia2002</v>
      </c>
      <c r="B478" s="36" t="s">
        <v>154</v>
      </c>
      <c r="C478" s="36" t="s">
        <v>75</v>
      </c>
      <c r="D478" s="36"/>
      <c r="E478" s="36"/>
      <c r="F478" s="36"/>
      <c r="G478" s="36"/>
      <c r="H478" s="37">
        <v>0.431</v>
      </c>
      <c r="I478" s="37">
        <v>0.925</v>
      </c>
      <c r="J478" s="31" t="s">
        <v>79</v>
      </c>
    </row>
    <row r="479" ht="15.75" customHeight="1">
      <c r="A479" s="36" t="str">
        <f t="shared" si="1"/>
        <v>India-Asia2002</v>
      </c>
      <c r="B479" s="36" t="s">
        <v>155</v>
      </c>
      <c r="C479" s="36" t="s">
        <v>75</v>
      </c>
      <c r="D479" s="36"/>
      <c r="E479" s="36"/>
      <c r="F479" s="36"/>
      <c r="G479" s="36"/>
      <c r="H479" s="37">
        <v>0.015</v>
      </c>
      <c r="I479" s="37">
        <v>0.012</v>
      </c>
      <c r="J479" s="31" t="s">
        <v>79</v>
      </c>
    </row>
    <row r="480" ht="15.75" customHeight="1">
      <c r="A480" s="36" t="str">
        <f t="shared" si="1"/>
        <v>Indonesia-Asia2002</v>
      </c>
      <c r="B480" s="36" t="s">
        <v>156</v>
      </c>
      <c r="C480" s="36" t="s">
        <v>75</v>
      </c>
      <c r="D480" s="36"/>
      <c r="E480" s="36"/>
      <c r="F480" s="36"/>
      <c r="G480" s="36"/>
      <c r="H480" s="37">
        <v>0.021</v>
      </c>
      <c r="I480" s="37">
        <v>0.054</v>
      </c>
      <c r="J480" s="31" t="s">
        <v>79</v>
      </c>
    </row>
    <row r="481" ht="15.75" customHeight="1">
      <c r="A481" s="36" t="str">
        <f t="shared" si="1"/>
        <v>Japan-Asia2002</v>
      </c>
      <c r="B481" s="36" t="s">
        <v>157</v>
      </c>
      <c r="C481" s="36" t="s">
        <v>75</v>
      </c>
      <c r="D481" s="36"/>
      <c r="E481" s="36"/>
      <c r="F481" s="36"/>
      <c r="G481" s="36"/>
      <c r="H481" s="37">
        <v>0.466</v>
      </c>
      <c r="I481" s="37">
        <v>0.643</v>
      </c>
      <c r="J481" s="31" t="s">
        <v>79</v>
      </c>
    </row>
    <row r="482" ht="15.75" customHeight="1">
      <c r="A482" s="36" t="str">
        <f t="shared" si="1"/>
        <v>Kazakhstan-Asia2002</v>
      </c>
      <c r="B482" s="36" t="s">
        <v>158</v>
      </c>
      <c r="C482" s="36" t="s">
        <v>75</v>
      </c>
      <c r="D482" s="36"/>
      <c r="E482" s="36"/>
      <c r="F482" s="36"/>
      <c r="G482" s="36"/>
      <c r="H482" s="37">
        <v>0.017</v>
      </c>
      <c r="I482" s="37">
        <v>0.07</v>
      </c>
      <c r="J482" s="31" t="s">
        <v>79</v>
      </c>
    </row>
    <row r="483" ht="15.75" customHeight="1">
      <c r="A483" s="36" t="str">
        <f t="shared" si="1"/>
        <v>North Korea-Asia2002</v>
      </c>
      <c r="B483" s="36" t="s">
        <v>167</v>
      </c>
      <c r="C483" s="36" t="s">
        <v>75</v>
      </c>
      <c r="D483" s="36"/>
      <c r="E483" s="36"/>
      <c r="F483" s="36"/>
      <c r="G483" s="36"/>
      <c r="H483" s="36"/>
      <c r="I483" s="36"/>
      <c r="J483" s="31" t="s">
        <v>79</v>
      </c>
    </row>
    <row r="484" ht="15.75" customHeight="1">
      <c r="A484" s="36" t="str">
        <f t="shared" si="1"/>
        <v>South Korea-Asia2002</v>
      </c>
      <c r="B484" s="36" t="s">
        <v>171</v>
      </c>
      <c r="C484" s="36" t="s">
        <v>75</v>
      </c>
      <c r="D484" s="36"/>
      <c r="E484" s="36"/>
      <c r="F484" s="36"/>
      <c r="G484" s="36"/>
      <c r="H484" s="37">
        <v>0.594</v>
      </c>
      <c r="I484" s="37">
        <v>0.697</v>
      </c>
      <c r="J484" s="31" t="s">
        <v>79</v>
      </c>
    </row>
    <row r="485" ht="15.75" customHeight="1">
      <c r="A485" s="36" t="str">
        <f t="shared" si="1"/>
        <v>Kyrgyzstan-Asia2002</v>
      </c>
      <c r="B485" s="36" t="s">
        <v>159</v>
      </c>
      <c r="C485" s="36" t="s">
        <v>75</v>
      </c>
      <c r="D485" s="36"/>
      <c r="E485" s="36"/>
      <c r="F485" s="36"/>
      <c r="G485" s="36"/>
      <c r="H485" s="37">
        <v>0.03</v>
      </c>
      <c r="I485" s="37">
        <v>0.011</v>
      </c>
      <c r="J485" s="31" t="s">
        <v>79</v>
      </c>
    </row>
    <row r="486" ht="15.75" customHeight="1">
      <c r="A486" s="36" t="str">
        <f t="shared" si="1"/>
        <v>Laos-Asia2002</v>
      </c>
      <c r="B486" s="36" t="s">
        <v>160</v>
      </c>
      <c r="C486" s="36" t="s">
        <v>75</v>
      </c>
      <c r="D486" s="36"/>
      <c r="E486" s="36"/>
      <c r="F486" s="36"/>
      <c r="G486" s="36"/>
      <c r="H486" s="37">
        <v>0.003</v>
      </c>
      <c r="I486" s="37">
        <v>0.01</v>
      </c>
      <c r="J486" s="31" t="s">
        <v>79</v>
      </c>
    </row>
    <row r="487" ht="15.75" customHeight="1">
      <c r="A487" s="36" t="str">
        <f t="shared" si="1"/>
        <v>Macao SAR-Asia2002</v>
      </c>
      <c r="B487" s="36" t="s">
        <v>161</v>
      </c>
      <c r="C487" s="36" t="s">
        <v>75</v>
      </c>
      <c r="D487" s="36"/>
      <c r="E487" s="36"/>
      <c r="F487" s="36"/>
      <c r="G487" s="36"/>
      <c r="H487" s="37">
        <v>0.252</v>
      </c>
      <c r="I487" s="37">
        <v>0.622</v>
      </c>
      <c r="J487" s="31" t="s">
        <v>79</v>
      </c>
    </row>
    <row r="488" ht="15.75" customHeight="1">
      <c r="A488" s="36" t="str">
        <f t="shared" si="1"/>
        <v>Malaysia-Asia2002</v>
      </c>
      <c r="B488" s="36" t="s">
        <v>162</v>
      </c>
      <c r="C488" s="36" t="s">
        <v>75</v>
      </c>
      <c r="D488" s="36"/>
      <c r="E488" s="36"/>
      <c r="F488" s="36"/>
      <c r="G488" s="36"/>
      <c r="H488" s="37">
        <v>0.323</v>
      </c>
      <c r="I488" s="37">
        <v>0.371</v>
      </c>
      <c r="J488" s="31" t="s">
        <v>79</v>
      </c>
    </row>
    <row r="489" ht="15.75" customHeight="1">
      <c r="A489" s="36" t="str">
        <f t="shared" si="1"/>
        <v>Maldives-Asia2002</v>
      </c>
      <c r="B489" s="36" t="s">
        <v>163</v>
      </c>
      <c r="C489" s="36" t="s">
        <v>75</v>
      </c>
      <c r="D489" s="36"/>
      <c r="E489" s="36"/>
      <c r="F489" s="36"/>
      <c r="G489" s="36"/>
      <c r="H489" s="37">
        <v>0.053</v>
      </c>
      <c r="I489" s="37">
        <v>0.148</v>
      </c>
      <c r="J489" s="31" t="s">
        <v>79</v>
      </c>
    </row>
    <row r="490" ht="15.75" customHeight="1">
      <c r="A490" s="36" t="str">
        <f t="shared" si="1"/>
        <v>Mongolia-Asia2002</v>
      </c>
      <c r="B490" s="36" t="s">
        <v>164</v>
      </c>
      <c r="C490" s="36" t="s">
        <v>75</v>
      </c>
      <c r="D490" s="36"/>
      <c r="E490" s="36"/>
      <c r="F490" s="36"/>
      <c r="G490" s="36"/>
      <c r="H490" s="37">
        <v>0.02</v>
      </c>
      <c r="I490" s="37">
        <v>0.088</v>
      </c>
      <c r="J490" s="31" t="s">
        <v>79</v>
      </c>
    </row>
    <row r="491" ht="15.75" customHeight="1">
      <c r="A491" s="36" t="str">
        <f t="shared" si="1"/>
        <v>Myanmar-Asia2002</v>
      </c>
      <c r="B491" s="36" t="s">
        <v>165</v>
      </c>
      <c r="C491" s="36" t="s">
        <v>75</v>
      </c>
      <c r="D491" s="36"/>
      <c r="E491" s="36"/>
      <c r="F491" s="36"/>
      <c r="G491" s="36"/>
      <c r="H491" s="37">
        <v>0.0</v>
      </c>
      <c r="I491" s="37">
        <v>0.001</v>
      </c>
      <c r="J491" s="31" t="s">
        <v>79</v>
      </c>
    </row>
    <row r="492" ht="15.75" customHeight="1">
      <c r="A492" s="36" t="str">
        <f t="shared" si="1"/>
        <v>Nepal-Asia2002</v>
      </c>
      <c r="B492" s="36" t="s">
        <v>166</v>
      </c>
      <c r="C492" s="36" t="s">
        <v>75</v>
      </c>
      <c r="D492" s="36"/>
      <c r="E492" s="36"/>
      <c r="F492" s="36"/>
      <c r="G492" s="36"/>
      <c r="H492" s="37">
        <v>0.003</v>
      </c>
      <c r="I492" s="37">
        <v>0.001</v>
      </c>
      <c r="J492" s="31" t="s">
        <v>79</v>
      </c>
    </row>
    <row r="493" ht="15.75" customHeight="1">
      <c r="A493" s="36" t="str">
        <f t="shared" si="1"/>
        <v>Pakistan-Asia2002</v>
      </c>
      <c r="B493" s="36" t="s">
        <v>168</v>
      </c>
      <c r="C493" s="36" t="s">
        <v>75</v>
      </c>
      <c r="D493" s="36"/>
      <c r="E493" s="36"/>
      <c r="F493" s="36"/>
      <c r="G493" s="36"/>
      <c r="H493" s="37">
        <v>0.026</v>
      </c>
      <c r="I493" s="37">
        <v>0.011</v>
      </c>
      <c r="J493" s="31" t="s">
        <v>79</v>
      </c>
    </row>
    <row r="494" ht="15.75" customHeight="1">
      <c r="A494" s="36" t="str">
        <f t="shared" si="1"/>
        <v>Philippines-Asia2002</v>
      </c>
      <c r="B494" s="36" t="s">
        <v>169</v>
      </c>
      <c r="C494" s="36" t="s">
        <v>75</v>
      </c>
      <c r="D494" s="36"/>
      <c r="E494" s="36"/>
      <c r="F494" s="36"/>
      <c r="G494" s="36"/>
      <c r="H494" s="37">
        <v>0.043</v>
      </c>
      <c r="I494" s="37">
        <v>0.19</v>
      </c>
      <c r="J494" s="31" t="s">
        <v>79</v>
      </c>
    </row>
    <row r="495" ht="15.75" customHeight="1">
      <c r="A495" s="36" t="str">
        <f t="shared" si="1"/>
        <v>Singapore-Asia2002</v>
      </c>
      <c r="B495" s="36" t="s">
        <v>170</v>
      </c>
      <c r="C495" s="36" t="s">
        <v>75</v>
      </c>
      <c r="D495" s="36"/>
      <c r="E495" s="36"/>
      <c r="F495" s="36"/>
      <c r="G495" s="36"/>
      <c r="H495" s="37">
        <v>0.47</v>
      </c>
      <c r="I495" s="37">
        <v>0.801</v>
      </c>
      <c r="J495" s="31" t="s">
        <v>79</v>
      </c>
    </row>
    <row r="496" ht="15.75" customHeight="1">
      <c r="A496" s="36" t="str">
        <f t="shared" si="1"/>
        <v>Sri Lanka-Asia2002</v>
      </c>
      <c r="B496" s="36" t="s">
        <v>172</v>
      </c>
      <c r="C496" s="36" t="s">
        <v>75</v>
      </c>
      <c r="D496" s="36"/>
      <c r="E496" s="36"/>
      <c r="F496" s="36"/>
      <c r="G496" s="36"/>
      <c r="H496" s="37">
        <v>0.011</v>
      </c>
      <c r="I496" s="37">
        <v>0.048</v>
      </c>
      <c r="J496" s="31" t="s">
        <v>79</v>
      </c>
    </row>
    <row r="497" ht="15.75" customHeight="1">
      <c r="A497" s="36" t="str">
        <f t="shared" si="1"/>
        <v>Tajikistan-Asia2002</v>
      </c>
      <c r="B497" s="36" t="s">
        <v>173</v>
      </c>
      <c r="C497" s="36" t="s">
        <v>75</v>
      </c>
      <c r="D497" s="36"/>
      <c r="E497" s="36"/>
      <c r="F497" s="36"/>
      <c r="G497" s="36"/>
      <c r="H497" s="37">
        <v>0.001</v>
      </c>
      <c r="I497" s="37">
        <v>0.002</v>
      </c>
      <c r="J497" s="31" t="s">
        <v>79</v>
      </c>
    </row>
    <row r="498" ht="15.75" customHeight="1">
      <c r="A498" s="36" t="str">
        <f t="shared" si="1"/>
        <v>Thailand-Asia2002</v>
      </c>
      <c r="B498" s="36" t="s">
        <v>174</v>
      </c>
      <c r="C498" s="36" t="s">
        <v>75</v>
      </c>
      <c r="D498" s="36"/>
      <c r="E498" s="36"/>
      <c r="F498" s="36"/>
      <c r="G498" s="36"/>
      <c r="H498" s="37">
        <v>0.075</v>
      </c>
      <c r="I498" s="37">
        <v>0.274</v>
      </c>
      <c r="J498" s="31" t="s">
        <v>79</v>
      </c>
    </row>
    <row r="499" ht="15.75" customHeight="1">
      <c r="A499" s="36" t="str">
        <f t="shared" si="1"/>
        <v>Timor-Leste-Asia2002</v>
      </c>
      <c r="B499" s="36" t="s">
        <v>175</v>
      </c>
      <c r="C499" s="36" t="s">
        <v>75</v>
      </c>
      <c r="D499" s="36"/>
      <c r="E499" s="36"/>
      <c r="F499" s="36"/>
      <c r="G499" s="36"/>
      <c r="H499" s="36"/>
      <c r="I499" s="36"/>
      <c r="J499" s="31" t="s">
        <v>79</v>
      </c>
    </row>
    <row r="500" ht="15.75" customHeight="1">
      <c r="A500" s="36" t="str">
        <f t="shared" si="1"/>
        <v>Turkmenistan-Asia2002</v>
      </c>
      <c r="B500" s="36" t="s">
        <v>176</v>
      </c>
      <c r="C500" s="36" t="s">
        <v>75</v>
      </c>
      <c r="D500" s="36"/>
      <c r="E500" s="36"/>
      <c r="F500" s="36"/>
      <c r="G500" s="36"/>
      <c r="H500" s="37">
        <v>0.003</v>
      </c>
      <c r="I500" s="37">
        <v>0.002</v>
      </c>
      <c r="J500" s="31" t="s">
        <v>79</v>
      </c>
    </row>
    <row r="501" ht="15.75" customHeight="1">
      <c r="A501" s="36" t="str">
        <f t="shared" si="1"/>
        <v>Uzbekistan-Asia2002</v>
      </c>
      <c r="B501" s="36" t="s">
        <v>177</v>
      </c>
      <c r="C501" s="36" t="s">
        <v>75</v>
      </c>
      <c r="D501" s="36"/>
      <c r="E501" s="36"/>
      <c r="F501" s="36"/>
      <c r="G501" s="36"/>
      <c r="H501" s="37">
        <v>0.011</v>
      </c>
      <c r="I501" s="37">
        <v>0.007</v>
      </c>
      <c r="J501" s="31" t="s">
        <v>79</v>
      </c>
    </row>
    <row r="502" ht="15.75" customHeight="1">
      <c r="A502" s="36" t="str">
        <f t="shared" si="1"/>
        <v>Vietnam-Asia2002</v>
      </c>
      <c r="B502" s="36" t="s">
        <v>178</v>
      </c>
      <c r="C502" s="36" t="s">
        <v>75</v>
      </c>
      <c r="D502" s="36"/>
      <c r="E502" s="36"/>
      <c r="F502" s="36"/>
      <c r="G502" s="36"/>
      <c r="H502" s="37">
        <v>0.019</v>
      </c>
      <c r="I502" s="37">
        <v>0.023</v>
      </c>
      <c r="J502" s="31" t="s">
        <v>79</v>
      </c>
    </row>
    <row r="503" ht="15.75" customHeight="1">
      <c r="A503" s="36" t="str">
        <f t="shared" si="1"/>
        <v>Albania-Europe2002</v>
      </c>
      <c r="B503" s="36" t="s">
        <v>179</v>
      </c>
      <c r="C503" s="36" t="s">
        <v>75</v>
      </c>
      <c r="D503" s="36"/>
      <c r="E503" s="36"/>
      <c r="F503" s="36"/>
      <c r="G503" s="36"/>
      <c r="H503" s="37">
        <v>0.004</v>
      </c>
      <c r="I503" s="37">
        <v>0.261</v>
      </c>
      <c r="J503" s="31" t="s">
        <v>79</v>
      </c>
    </row>
    <row r="504" ht="15.75" customHeight="1">
      <c r="A504" s="36" t="str">
        <f t="shared" si="1"/>
        <v>Andorra-Europe2002</v>
      </c>
      <c r="B504" s="36" t="s">
        <v>181</v>
      </c>
      <c r="C504" s="36" t="s">
        <v>75</v>
      </c>
      <c r="D504" s="36"/>
      <c r="E504" s="36"/>
      <c r="F504" s="36"/>
      <c r="G504" s="36"/>
      <c r="H504" s="37">
        <v>0.113</v>
      </c>
      <c r="I504" s="37">
        <v>0.458</v>
      </c>
      <c r="J504" s="31" t="s">
        <v>79</v>
      </c>
    </row>
    <row r="505" ht="15.75" customHeight="1">
      <c r="A505" s="36" t="str">
        <f t="shared" si="1"/>
        <v>Austria-Europe2002</v>
      </c>
      <c r="B505" s="36" t="s">
        <v>182</v>
      </c>
      <c r="C505" s="36" t="s">
        <v>75</v>
      </c>
      <c r="D505" s="36"/>
      <c r="E505" s="36"/>
      <c r="F505" s="36"/>
      <c r="G505" s="36"/>
      <c r="H505" s="37">
        <v>0.366</v>
      </c>
      <c r="I505" s="37">
        <v>0.832</v>
      </c>
      <c r="J505" s="31" t="s">
        <v>79</v>
      </c>
    </row>
    <row r="506" ht="15.75" customHeight="1">
      <c r="A506" s="36" t="str">
        <f t="shared" si="1"/>
        <v>Belarus-Europe2002</v>
      </c>
      <c r="B506" s="36" t="s">
        <v>183</v>
      </c>
      <c r="C506" s="36" t="s">
        <v>75</v>
      </c>
      <c r="D506" s="36"/>
      <c r="E506" s="36"/>
      <c r="F506" s="36"/>
      <c r="G506" s="36"/>
      <c r="H506" s="37">
        <v>0.09</v>
      </c>
      <c r="I506" s="37">
        <v>0.047</v>
      </c>
      <c r="J506" s="31" t="s">
        <v>79</v>
      </c>
    </row>
    <row r="507" ht="15.75" customHeight="1">
      <c r="A507" s="36" t="str">
        <f t="shared" si="1"/>
        <v>Belgium-Europe2002</v>
      </c>
      <c r="B507" s="36" t="s">
        <v>184</v>
      </c>
      <c r="C507" s="36" t="s">
        <v>75</v>
      </c>
      <c r="D507" s="36"/>
      <c r="E507" s="36"/>
      <c r="F507" s="36"/>
      <c r="G507" s="36"/>
      <c r="H507" s="37">
        <v>0.463</v>
      </c>
      <c r="I507" s="37">
        <v>0.784</v>
      </c>
      <c r="J507" s="31" t="s">
        <v>79</v>
      </c>
    </row>
    <row r="508" ht="15.75" customHeight="1">
      <c r="A508" s="36" t="str">
        <f t="shared" si="1"/>
        <v>Bosnia and Herzegovina-Europe2002</v>
      </c>
      <c r="B508" s="36" t="s">
        <v>185</v>
      </c>
      <c r="C508" s="36" t="s">
        <v>75</v>
      </c>
      <c r="D508" s="36"/>
      <c r="E508" s="36"/>
      <c r="F508" s="36"/>
      <c r="G508" s="36"/>
      <c r="H508" s="37">
        <v>0.026</v>
      </c>
      <c r="I508" s="37">
        <v>0.192</v>
      </c>
      <c r="J508" s="31" t="s">
        <v>79</v>
      </c>
    </row>
    <row r="509" ht="15.75" customHeight="1">
      <c r="A509" s="36" t="str">
        <f t="shared" si="1"/>
        <v>Bulgaria-Europe2002</v>
      </c>
      <c r="B509" s="36" t="s">
        <v>186</v>
      </c>
      <c r="C509" s="36" t="s">
        <v>75</v>
      </c>
      <c r="D509" s="36"/>
      <c r="E509" s="36"/>
      <c r="F509" s="36"/>
      <c r="G509" s="36"/>
      <c r="H509" s="37">
        <v>0.091</v>
      </c>
      <c r="I509" s="37">
        <v>0.33</v>
      </c>
      <c r="J509" s="31" t="s">
        <v>79</v>
      </c>
    </row>
    <row r="510" ht="15.75" customHeight="1">
      <c r="A510" s="36" t="str">
        <f t="shared" si="1"/>
        <v>Croatia-Europe2002</v>
      </c>
      <c r="B510" s="36" t="s">
        <v>187</v>
      </c>
      <c r="C510" s="36" t="s">
        <v>75</v>
      </c>
      <c r="D510" s="36"/>
      <c r="E510" s="36"/>
      <c r="F510" s="36"/>
      <c r="G510" s="36"/>
      <c r="H510" s="37">
        <v>0.178</v>
      </c>
      <c r="I510" s="37">
        <v>0.522</v>
      </c>
      <c r="J510" s="31" t="s">
        <v>79</v>
      </c>
    </row>
    <row r="511" ht="15.75" customHeight="1">
      <c r="A511" s="36" t="str">
        <f t="shared" si="1"/>
        <v>Cyprus-Europe2002</v>
      </c>
      <c r="B511" s="36" t="s">
        <v>188</v>
      </c>
      <c r="C511" s="36" t="s">
        <v>75</v>
      </c>
      <c r="D511" s="36"/>
      <c r="E511" s="36"/>
      <c r="F511" s="36"/>
      <c r="G511" s="36"/>
      <c r="H511" s="37">
        <v>0.283</v>
      </c>
      <c r="I511" s="37">
        <v>0.427</v>
      </c>
      <c r="J511" s="31" t="s">
        <v>79</v>
      </c>
    </row>
    <row r="512" ht="15.75" customHeight="1">
      <c r="A512" s="36" t="str">
        <f t="shared" si="1"/>
        <v>Czech Republic-Europe2002</v>
      </c>
      <c r="B512" s="36" t="s">
        <v>189</v>
      </c>
      <c r="C512" s="36" t="s">
        <v>75</v>
      </c>
      <c r="D512" s="36"/>
      <c r="E512" s="36"/>
      <c r="F512" s="36"/>
      <c r="G512" s="36"/>
      <c r="H512" s="37">
        <v>0.239</v>
      </c>
      <c r="I512" s="37">
        <v>0.843</v>
      </c>
      <c r="J512" s="31" t="s">
        <v>79</v>
      </c>
    </row>
    <row r="513" ht="15.75" customHeight="1">
      <c r="A513" s="36" t="str">
        <f t="shared" si="1"/>
        <v>Denmark-Europe2002</v>
      </c>
      <c r="B513" s="36" t="s">
        <v>190</v>
      </c>
      <c r="C513" s="36" t="s">
        <v>75</v>
      </c>
      <c r="D513" s="36"/>
      <c r="E513" s="36"/>
      <c r="F513" s="36"/>
      <c r="G513" s="36"/>
      <c r="H513" s="37">
        <v>0.643</v>
      </c>
      <c r="I513" s="37">
        <v>0.834</v>
      </c>
      <c r="J513" s="31" t="s">
        <v>79</v>
      </c>
    </row>
    <row r="514" ht="15.75" customHeight="1">
      <c r="A514" s="36" t="str">
        <f t="shared" si="1"/>
        <v>Estonia-Europe2002</v>
      </c>
      <c r="B514" s="36" t="s">
        <v>191</v>
      </c>
      <c r="C514" s="36" t="s">
        <v>75</v>
      </c>
      <c r="D514" s="36"/>
      <c r="E514" s="36"/>
      <c r="F514" s="36"/>
      <c r="G514" s="36"/>
      <c r="H514" s="37">
        <v>0.415</v>
      </c>
      <c r="I514" s="37">
        <v>0.654</v>
      </c>
      <c r="J514" s="31" t="s">
        <v>79</v>
      </c>
    </row>
    <row r="515" ht="15.75" customHeight="1">
      <c r="A515" s="36" t="str">
        <f t="shared" si="1"/>
        <v>Faeroe Islands-Europe2002</v>
      </c>
      <c r="B515" s="36" t="s">
        <v>192</v>
      </c>
      <c r="C515" s="36" t="s">
        <v>75</v>
      </c>
      <c r="D515" s="36"/>
      <c r="E515" s="36"/>
      <c r="F515" s="36"/>
      <c r="G515" s="36"/>
      <c r="H515" s="37">
        <v>0.533</v>
      </c>
      <c r="I515" s="37">
        <v>0.727</v>
      </c>
      <c r="J515" s="31" t="s">
        <v>79</v>
      </c>
    </row>
    <row r="516" ht="15.75" customHeight="1">
      <c r="A516" s="36" t="str">
        <f t="shared" si="1"/>
        <v>Finland-Europe2002</v>
      </c>
      <c r="B516" s="36" t="s">
        <v>193</v>
      </c>
      <c r="C516" s="36" t="s">
        <v>75</v>
      </c>
      <c r="D516" s="36"/>
      <c r="E516" s="36"/>
      <c r="F516" s="36"/>
      <c r="G516" s="36"/>
      <c r="H516" s="37">
        <v>0.624</v>
      </c>
      <c r="I516" s="37">
        <v>0.869</v>
      </c>
      <c r="J516" s="31" t="s">
        <v>79</v>
      </c>
    </row>
    <row r="517" ht="15.75" customHeight="1">
      <c r="A517" s="36" t="str">
        <f t="shared" si="1"/>
        <v>France-Europe2002</v>
      </c>
      <c r="B517" s="36" t="s">
        <v>194</v>
      </c>
      <c r="C517" s="36" t="s">
        <v>75</v>
      </c>
      <c r="D517" s="36"/>
      <c r="E517" s="36"/>
      <c r="F517" s="36"/>
      <c r="G517" s="36"/>
      <c r="H517" s="37">
        <v>0.302</v>
      </c>
      <c r="I517" s="37">
        <v>0.643</v>
      </c>
      <c r="J517" s="31" t="s">
        <v>79</v>
      </c>
    </row>
    <row r="518" ht="15.75" customHeight="1">
      <c r="A518" s="36" t="str">
        <f t="shared" si="1"/>
        <v>Germany-Europe2002</v>
      </c>
      <c r="B518" s="36" t="s">
        <v>195</v>
      </c>
      <c r="C518" s="36" t="s">
        <v>75</v>
      </c>
      <c r="D518" s="36"/>
      <c r="E518" s="36"/>
      <c r="F518" s="36"/>
      <c r="G518" s="36"/>
      <c r="H518" s="37">
        <v>0.488</v>
      </c>
      <c r="I518" s="37">
        <v>0.707</v>
      </c>
      <c r="J518" s="31" t="s">
        <v>79</v>
      </c>
    </row>
    <row r="519" ht="15.75" customHeight="1">
      <c r="A519" s="36" t="str">
        <f t="shared" si="1"/>
        <v>Greece-Europe2002</v>
      </c>
      <c r="B519" s="36" t="s">
        <v>196</v>
      </c>
      <c r="C519" s="36" t="s">
        <v>75</v>
      </c>
      <c r="D519" s="36"/>
      <c r="E519" s="36"/>
      <c r="F519" s="36"/>
      <c r="G519" s="36"/>
      <c r="H519" s="37">
        <v>0.147</v>
      </c>
      <c r="I519" s="37">
        <v>0.845</v>
      </c>
      <c r="J519" s="31" t="s">
        <v>79</v>
      </c>
    </row>
    <row r="520" ht="15.75" customHeight="1">
      <c r="A520" s="36" t="str">
        <f t="shared" si="1"/>
        <v>Hungary-Europe2002</v>
      </c>
      <c r="B520" s="36" t="s">
        <v>197</v>
      </c>
      <c r="C520" s="36" t="s">
        <v>75</v>
      </c>
      <c r="D520" s="36"/>
      <c r="E520" s="36"/>
      <c r="F520" s="36"/>
      <c r="G520" s="36"/>
      <c r="H520" s="37">
        <v>0.167</v>
      </c>
      <c r="I520" s="37">
        <v>0.677</v>
      </c>
      <c r="J520" s="31" t="s">
        <v>79</v>
      </c>
    </row>
    <row r="521" ht="15.75" customHeight="1">
      <c r="A521" s="36" t="str">
        <f t="shared" si="1"/>
        <v>Iceland-Europe2002</v>
      </c>
      <c r="B521" s="36" t="s">
        <v>198</v>
      </c>
      <c r="C521" s="36" t="s">
        <v>75</v>
      </c>
      <c r="D521" s="36"/>
      <c r="E521" s="36"/>
      <c r="F521" s="36"/>
      <c r="G521" s="36"/>
      <c r="H521" s="37">
        <v>0.791</v>
      </c>
      <c r="I521" s="37">
        <v>0.908</v>
      </c>
      <c r="J521" s="31" t="s">
        <v>79</v>
      </c>
    </row>
    <row r="522" ht="15.75" customHeight="1">
      <c r="A522" s="36" t="str">
        <f t="shared" si="1"/>
        <v>Ireland-Europe2002</v>
      </c>
      <c r="B522" s="36" t="s">
        <v>199</v>
      </c>
      <c r="C522" s="36" t="s">
        <v>75</v>
      </c>
      <c r="D522" s="36"/>
      <c r="E522" s="36"/>
      <c r="F522" s="36"/>
      <c r="G522" s="36"/>
      <c r="H522" s="37">
        <v>0.259</v>
      </c>
      <c r="I522" s="37">
        <v>0.762</v>
      </c>
      <c r="J522" s="31" t="s">
        <v>79</v>
      </c>
    </row>
    <row r="523" ht="15.75" customHeight="1">
      <c r="A523" s="36" t="str">
        <f t="shared" si="1"/>
        <v>Isle of Man-Europe2002</v>
      </c>
      <c r="B523" s="36" t="s">
        <v>200</v>
      </c>
      <c r="C523" s="36" t="s">
        <v>75</v>
      </c>
      <c r="D523" s="36"/>
      <c r="E523" s="36"/>
      <c r="F523" s="36"/>
      <c r="G523" s="36"/>
      <c r="H523" s="36"/>
      <c r="I523" s="36"/>
      <c r="J523" s="31" t="s">
        <v>79</v>
      </c>
    </row>
    <row r="524" ht="15.75" customHeight="1">
      <c r="A524" s="36" t="str">
        <f t="shared" si="1"/>
        <v>Italy-Europe2002</v>
      </c>
      <c r="B524" s="36" t="s">
        <v>201</v>
      </c>
      <c r="C524" s="36" t="s">
        <v>75</v>
      </c>
      <c r="D524" s="36"/>
      <c r="E524" s="36"/>
      <c r="F524" s="36"/>
      <c r="G524" s="36"/>
      <c r="H524" s="37">
        <v>0.28</v>
      </c>
      <c r="I524" s="37">
        <v>0.943</v>
      </c>
      <c r="J524" s="31" t="s">
        <v>79</v>
      </c>
    </row>
    <row r="525" ht="15.75" customHeight="1">
      <c r="A525" s="36" t="str">
        <f t="shared" si="1"/>
        <v>Kosovo-Europe2002</v>
      </c>
      <c r="B525" s="36" t="s">
        <v>202</v>
      </c>
      <c r="C525" s="36" t="s">
        <v>75</v>
      </c>
      <c r="D525" s="36"/>
      <c r="E525" s="36"/>
      <c r="F525" s="36"/>
      <c r="G525" s="36"/>
      <c r="H525" s="36"/>
      <c r="I525" s="36"/>
      <c r="J525" s="31" t="s">
        <v>79</v>
      </c>
    </row>
    <row r="526" ht="15.75" customHeight="1">
      <c r="A526" s="36" t="str">
        <f t="shared" si="1"/>
        <v>Latvia-Europe2002</v>
      </c>
      <c r="B526" s="36" t="s">
        <v>203</v>
      </c>
      <c r="C526" s="36" t="s">
        <v>75</v>
      </c>
      <c r="D526" s="36"/>
      <c r="E526" s="36"/>
      <c r="F526" s="36"/>
      <c r="G526" s="36"/>
      <c r="H526" s="37">
        <v>0.219</v>
      </c>
      <c r="I526" s="37">
        <v>0.396</v>
      </c>
      <c r="J526" s="31" t="s">
        <v>79</v>
      </c>
    </row>
    <row r="527" ht="15.75" customHeight="1">
      <c r="A527" s="36" t="str">
        <f t="shared" si="1"/>
        <v>Liechtenstein-Europe2002</v>
      </c>
      <c r="B527" s="36" t="s">
        <v>204</v>
      </c>
      <c r="C527" s="36" t="s">
        <v>75</v>
      </c>
      <c r="D527" s="36"/>
      <c r="E527" s="36"/>
      <c r="F527" s="36"/>
      <c r="G527" s="36"/>
      <c r="H527" s="37">
        <v>0.595</v>
      </c>
      <c r="I527" s="37">
        <v>0.337</v>
      </c>
      <c r="J527" s="31" t="s">
        <v>79</v>
      </c>
    </row>
    <row r="528" ht="15.75" customHeight="1">
      <c r="A528" s="36" t="str">
        <f t="shared" si="1"/>
        <v>Lithuania-Europe2002</v>
      </c>
      <c r="B528" s="36" t="s">
        <v>205</v>
      </c>
      <c r="C528" s="36" t="s">
        <v>75</v>
      </c>
      <c r="D528" s="36"/>
      <c r="E528" s="36"/>
      <c r="F528" s="36"/>
      <c r="G528" s="36"/>
      <c r="H528" s="37">
        <v>0.177</v>
      </c>
      <c r="I528" s="37">
        <v>0.481</v>
      </c>
      <c r="J528" s="31" t="s">
        <v>79</v>
      </c>
    </row>
    <row r="529" ht="15.75" customHeight="1">
      <c r="A529" s="36" t="str">
        <f t="shared" si="1"/>
        <v>Luxembourg-Europe2002</v>
      </c>
      <c r="B529" s="36" t="s">
        <v>206</v>
      </c>
      <c r="C529" s="36" t="s">
        <v>75</v>
      </c>
      <c r="D529" s="36"/>
      <c r="E529" s="36"/>
      <c r="F529" s="36"/>
      <c r="G529" s="36"/>
      <c r="H529" s="37">
        <v>0.398</v>
      </c>
      <c r="I529" s="37">
        <v>1.066</v>
      </c>
      <c r="J529" s="31" t="s">
        <v>79</v>
      </c>
    </row>
    <row r="530" ht="15.75" customHeight="1">
      <c r="A530" s="36" t="str">
        <f t="shared" si="1"/>
        <v>North Macedonia-Europe2002</v>
      </c>
      <c r="B530" s="36" t="s">
        <v>212</v>
      </c>
      <c r="C530" s="36" t="s">
        <v>75</v>
      </c>
      <c r="D530" s="36"/>
      <c r="E530" s="36"/>
      <c r="F530" s="36"/>
      <c r="G530" s="36"/>
      <c r="H530" s="37">
        <v>0.173</v>
      </c>
      <c r="I530" s="37">
        <v>0.176</v>
      </c>
      <c r="J530" s="31" t="s">
        <v>79</v>
      </c>
    </row>
    <row r="531" ht="15.75" customHeight="1">
      <c r="A531" s="36" t="str">
        <f t="shared" si="1"/>
        <v>Malta-Europe2002</v>
      </c>
      <c r="B531" s="36" t="s">
        <v>207</v>
      </c>
      <c r="C531" s="36" t="s">
        <v>75</v>
      </c>
      <c r="D531" s="36"/>
      <c r="E531" s="36"/>
      <c r="F531" s="36"/>
      <c r="G531" s="36"/>
      <c r="H531" s="37">
        <v>0.289</v>
      </c>
      <c r="I531" s="37">
        <v>0.674</v>
      </c>
      <c r="J531" s="31" t="s">
        <v>79</v>
      </c>
    </row>
    <row r="532" ht="15.75" customHeight="1">
      <c r="A532" s="36" t="str">
        <f t="shared" si="1"/>
        <v>Moldova-Europe2002</v>
      </c>
      <c r="B532" s="36" t="s">
        <v>208</v>
      </c>
      <c r="C532" s="36" t="s">
        <v>75</v>
      </c>
      <c r="D532" s="36"/>
      <c r="E532" s="36"/>
      <c r="F532" s="36"/>
      <c r="G532" s="36"/>
      <c r="H532" s="37">
        <v>0.038</v>
      </c>
      <c r="I532" s="37">
        <v>0.085</v>
      </c>
      <c r="J532" s="31" t="s">
        <v>79</v>
      </c>
    </row>
    <row r="533" ht="15.75" customHeight="1">
      <c r="A533" s="36" t="str">
        <f t="shared" si="1"/>
        <v>Monaco-Europe2002</v>
      </c>
      <c r="B533" s="36" t="s">
        <v>209</v>
      </c>
      <c r="C533" s="36" t="s">
        <v>75</v>
      </c>
      <c r="D533" s="36"/>
      <c r="E533" s="36"/>
      <c r="F533" s="36"/>
      <c r="G533" s="36"/>
      <c r="H533" s="37">
        <v>0.48</v>
      </c>
      <c r="I533" s="37">
        <v>0.456</v>
      </c>
      <c r="J533" s="31" t="s">
        <v>79</v>
      </c>
    </row>
    <row r="534" ht="15.75" customHeight="1">
      <c r="A534" s="36" t="str">
        <f t="shared" si="1"/>
        <v>Montenegro-Europe2002</v>
      </c>
      <c r="B534" s="36" t="s">
        <v>210</v>
      </c>
      <c r="C534" s="36" t="s">
        <v>75</v>
      </c>
      <c r="D534" s="36"/>
      <c r="E534" s="36"/>
      <c r="F534" s="36"/>
      <c r="G534" s="36"/>
      <c r="H534" s="36"/>
      <c r="I534" s="36"/>
      <c r="J534" s="31" t="s">
        <v>79</v>
      </c>
    </row>
    <row r="535" ht="15.75" customHeight="1">
      <c r="A535" s="36" t="str">
        <f t="shared" si="1"/>
        <v>Netherlands-Europe2002</v>
      </c>
      <c r="B535" s="36" t="s">
        <v>211</v>
      </c>
      <c r="C535" s="36" t="s">
        <v>75</v>
      </c>
      <c r="D535" s="36"/>
      <c r="E535" s="36"/>
      <c r="F535" s="36"/>
      <c r="G535" s="36"/>
      <c r="H535" s="37">
        <v>0.613</v>
      </c>
      <c r="I535" s="37">
        <v>0.754</v>
      </c>
      <c r="J535" s="31" t="s">
        <v>79</v>
      </c>
    </row>
    <row r="536" ht="15.75" customHeight="1">
      <c r="A536" s="36" t="str">
        <f t="shared" si="1"/>
        <v>Norway-Europe2002</v>
      </c>
      <c r="B536" s="36" t="s">
        <v>213</v>
      </c>
      <c r="C536" s="36" t="s">
        <v>75</v>
      </c>
      <c r="D536" s="36"/>
      <c r="E536" s="36"/>
      <c r="F536" s="36"/>
      <c r="G536" s="36"/>
      <c r="H536" s="37">
        <v>0.728</v>
      </c>
      <c r="I536" s="37">
        <v>0.835</v>
      </c>
      <c r="J536" s="31" t="s">
        <v>79</v>
      </c>
    </row>
    <row r="537" ht="15.75" customHeight="1">
      <c r="A537" s="36" t="str">
        <f t="shared" si="1"/>
        <v>Poland-Europe2002</v>
      </c>
      <c r="B537" s="36" t="s">
        <v>214</v>
      </c>
      <c r="C537" s="36" t="s">
        <v>75</v>
      </c>
      <c r="D537" s="36"/>
      <c r="E537" s="36"/>
      <c r="F537" s="36"/>
      <c r="G537" s="36"/>
      <c r="H537" s="37">
        <v>0.212</v>
      </c>
      <c r="I537" s="37">
        <v>0.363</v>
      </c>
      <c r="J537" s="31" t="s">
        <v>79</v>
      </c>
    </row>
    <row r="538" ht="15.75" customHeight="1">
      <c r="A538" s="36" t="str">
        <f t="shared" si="1"/>
        <v>Portugal-Europe2002</v>
      </c>
      <c r="B538" s="36" t="s">
        <v>215</v>
      </c>
      <c r="C538" s="36" t="s">
        <v>75</v>
      </c>
      <c r="D538" s="36"/>
      <c r="E538" s="36"/>
      <c r="F538" s="36"/>
      <c r="G538" s="36"/>
      <c r="H538" s="37">
        <v>0.194</v>
      </c>
      <c r="I538" s="37">
        <v>0.834</v>
      </c>
      <c r="J538" s="31" t="s">
        <v>79</v>
      </c>
    </row>
    <row r="539" ht="15.75" customHeight="1">
      <c r="A539" s="36" t="str">
        <f t="shared" si="1"/>
        <v>Romania-Europe2002</v>
      </c>
      <c r="B539" s="36" t="s">
        <v>216</v>
      </c>
      <c r="C539" s="36" t="s">
        <v>75</v>
      </c>
      <c r="D539" s="36"/>
      <c r="E539" s="36"/>
      <c r="F539" s="36"/>
      <c r="G539" s="36"/>
      <c r="H539" s="37">
        <v>0.066</v>
      </c>
      <c r="I539" s="37">
        <v>0.23</v>
      </c>
      <c r="J539" s="31" t="s">
        <v>79</v>
      </c>
    </row>
    <row r="540" ht="15.75" customHeight="1">
      <c r="A540" s="36" t="str">
        <f t="shared" si="1"/>
        <v>Russia-Europe2002</v>
      </c>
      <c r="B540" s="36" t="s">
        <v>217</v>
      </c>
      <c r="C540" s="36" t="s">
        <v>75</v>
      </c>
      <c r="D540" s="36"/>
      <c r="E540" s="36"/>
      <c r="F540" s="36"/>
      <c r="G540" s="36"/>
      <c r="H540" s="37">
        <v>0.041</v>
      </c>
      <c r="I540" s="37">
        <v>0.121</v>
      </c>
      <c r="J540" s="31" t="s">
        <v>79</v>
      </c>
    </row>
    <row r="541" ht="15.75" customHeight="1">
      <c r="A541" s="36" t="str">
        <f t="shared" si="1"/>
        <v>San Marino-Europe2002</v>
      </c>
      <c r="B541" s="36" t="s">
        <v>218</v>
      </c>
      <c r="C541" s="36" t="s">
        <v>75</v>
      </c>
      <c r="D541" s="36"/>
      <c r="E541" s="36"/>
      <c r="F541" s="36"/>
      <c r="G541" s="36"/>
      <c r="H541" s="37">
        <v>0.508</v>
      </c>
      <c r="I541" s="37">
        <v>0.597</v>
      </c>
      <c r="J541" s="31" t="s">
        <v>79</v>
      </c>
    </row>
    <row r="542" ht="15.75" customHeight="1">
      <c r="A542" s="36" t="str">
        <f t="shared" si="1"/>
        <v>Serbia-Europe2002</v>
      </c>
      <c r="B542" s="36" t="s">
        <v>219</v>
      </c>
      <c r="C542" s="36" t="s">
        <v>75</v>
      </c>
      <c r="D542" s="36"/>
      <c r="E542" s="36"/>
      <c r="F542" s="36"/>
      <c r="G542" s="36"/>
      <c r="H542" s="36"/>
      <c r="I542" s="36"/>
      <c r="J542" s="31" t="s">
        <v>79</v>
      </c>
    </row>
    <row r="543" ht="15.75" customHeight="1">
      <c r="A543" s="36" t="str">
        <f t="shared" si="1"/>
        <v>Slovakia-Europe2002</v>
      </c>
      <c r="B543" s="36" t="s">
        <v>220</v>
      </c>
      <c r="C543" s="36" t="s">
        <v>75</v>
      </c>
      <c r="D543" s="36"/>
      <c r="E543" s="36"/>
      <c r="F543" s="36"/>
      <c r="G543" s="36"/>
      <c r="H543" s="37">
        <v>0.401</v>
      </c>
      <c r="I543" s="37">
        <v>0.543</v>
      </c>
      <c r="J543" s="31" t="s">
        <v>79</v>
      </c>
    </row>
    <row r="544" ht="15.75" customHeight="1">
      <c r="A544" s="36" t="str">
        <f t="shared" si="1"/>
        <v>Slovenia-Europe2002</v>
      </c>
      <c r="B544" s="36" t="s">
        <v>221</v>
      </c>
      <c r="C544" s="36" t="s">
        <v>75</v>
      </c>
      <c r="D544" s="36"/>
      <c r="E544" s="36"/>
      <c r="F544" s="36"/>
      <c r="G544" s="36"/>
      <c r="H544" s="37">
        <v>0.278</v>
      </c>
      <c r="I544" s="37">
        <v>0.838</v>
      </c>
      <c r="J544" s="31" t="s">
        <v>79</v>
      </c>
    </row>
    <row r="545" ht="15.75" customHeight="1">
      <c r="A545" s="36" t="str">
        <f t="shared" si="1"/>
        <v>Spain-Europe2002</v>
      </c>
      <c r="B545" s="36" t="s">
        <v>222</v>
      </c>
      <c r="C545" s="36" t="s">
        <v>75</v>
      </c>
      <c r="D545" s="36"/>
      <c r="E545" s="36"/>
      <c r="F545" s="36"/>
      <c r="G545" s="36"/>
      <c r="H545" s="37">
        <v>0.204</v>
      </c>
      <c r="I545" s="37">
        <v>0.811</v>
      </c>
      <c r="J545" s="31" t="s">
        <v>79</v>
      </c>
    </row>
    <row r="546" ht="15.75" customHeight="1">
      <c r="A546" s="36" t="str">
        <f t="shared" si="1"/>
        <v>Sweden-Europe2002</v>
      </c>
      <c r="B546" s="36" t="s">
        <v>223</v>
      </c>
      <c r="C546" s="36" t="s">
        <v>75</v>
      </c>
      <c r="D546" s="36"/>
      <c r="E546" s="36"/>
      <c r="F546" s="36"/>
      <c r="G546" s="36"/>
      <c r="H546" s="37">
        <v>0.706</v>
      </c>
      <c r="I546" s="37">
        <v>0.892</v>
      </c>
      <c r="J546" s="31" t="s">
        <v>79</v>
      </c>
    </row>
    <row r="547" ht="15.75" customHeight="1">
      <c r="A547" s="36" t="str">
        <f t="shared" si="1"/>
        <v>Switzerland-Europe2002</v>
      </c>
      <c r="B547" s="36" t="s">
        <v>224</v>
      </c>
      <c r="C547" s="36" t="s">
        <v>75</v>
      </c>
      <c r="D547" s="36"/>
      <c r="E547" s="36"/>
      <c r="F547" s="36"/>
      <c r="G547" s="36"/>
      <c r="H547" s="37">
        <v>0.614</v>
      </c>
      <c r="I547" s="37">
        <v>0.792</v>
      </c>
      <c r="J547" s="31" t="s">
        <v>79</v>
      </c>
    </row>
    <row r="548" ht="15.75" customHeight="1">
      <c r="A548" s="36" t="str">
        <f t="shared" si="1"/>
        <v>Turkey-Europe2002</v>
      </c>
      <c r="B548" s="36" t="s">
        <v>225</v>
      </c>
      <c r="C548" s="36" t="s">
        <v>75</v>
      </c>
      <c r="D548" s="36"/>
      <c r="E548" s="36"/>
      <c r="F548" s="36"/>
      <c r="G548" s="36"/>
      <c r="H548" s="37">
        <v>0.114</v>
      </c>
      <c r="I548" s="37">
        <v>0.359</v>
      </c>
      <c r="J548" s="31" t="s">
        <v>79</v>
      </c>
    </row>
    <row r="549" ht="15.75" customHeight="1">
      <c r="A549" s="36" t="str">
        <f t="shared" si="1"/>
        <v>Ukraine-Europe2002</v>
      </c>
      <c r="B549" s="36" t="s">
        <v>226</v>
      </c>
      <c r="C549" s="36" t="s">
        <v>75</v>
      </c>
      <c r="D549" s="36"/>
      <c r="E549" s="36"/>
      <c r="F549" s="36"/>
      <c r="G549" s="36"/>
      <c r="H549" s="37">
        <v>0.019</v>
      </c>
      <c r="I549" s="37">
        <v>0.077</v>
      </c>
      <c r="J549" s="31" t="s">
        <v>79</v>
      </c>
    </row>
    <row r="550" ht="15.75" customHeight="1">
      <c r="A550" s="36" t="str">
        <f t="shared" si="1"/>
        <v>United Kingdom-Europe2002</v>
      </c>
      <c r="B550" s="36" t="s">
        <v>227</v>
      </c>
      <c r="C550" s="36" t="s">
        <v>75</v>
      </c>
      <c r="D550" s="36"/>
      <c r="E550" s="36"/>
      <c r="F550" s="36"/>
      <c r="G550" s="36"/>
      <c r="H550" s="37">
        <v>0.565</v>
      </c>
      <c r="I550" s="37">
        <v>0.828</v>
      </c>
      <c r="J550" s="31" t="s">
        <v>79</v>
      </c>
    </row>
    <row r="551" ht="15.75" customHeight="1">
      <c r="A551" s="36" t="str">
        <f t="shared" si="1"/>
        <v>Bahrain-Middle East2002</v>
      </c>
      <c r="B551" s="36" t="s">
        <v>228</v>
      </c>
      <c r="C551" s="36" t="s">
        <v>75</v>
      </c>
      <c r="D551" s="36"/>
      <c r="E551" s="36"/>
      <c r="F551" s="36"/>
      <c r="G551" s="36"/>
      <c r="H551" s="37">
        <v>0.181</v>
      </c>
      <c r="I551" s="37">
        <v>0.531</v>
      </c>
      <c r="J551" s="31" t="s">
        <v>79</v>
      </c>
    </row>
    <row r="552" ht="15.75" customHeight="1">
      <c r="A552" s="36" t="str">
        <f t="shared" si="1"/>
        <v>Iran-Middle East2002</v>
      </c>
      <c r="B552" s="36" t="s">
        <v>230</v>
      </c>
      <c r="C552" s="36" t="s">
        <v>75</v>
      </c>
      <c r="D552" s="36"/>
      <c r="E552" s="36"/>
      <c r="F552" s="36"/>
      <c r="G552" s="36"/>
      <c r="H552" s="37">
        <v>0.046</v>
      </c>
      <c r="I552" s="37">
        <v>0.034</v>
      </c>
      <c r="J552" s="31" t="s">
        <v>79</v>
      </c>
    </row>
    <row r="553" ht="15.75" customHeight="1">
      <c r="A553" s="36" t="str">
        <f t="shared" si="1"/>
        <v>Iraq-Middle East2002</v>
      </c>
      <c r="B553" s="36" t="s">
        <v>231</v>
      </c>
      <c r="C553" s="36" t="s">
        <v>75</v>
      </c>
      <c r="D553" s="36"/>
      <c r="E553" s="36"/>
      <c r="F553" s="36"/>
      <c r="G553" s="36"/>
      <c r="H553" s="37">
        <v>0.005</v>
      </c>
      <c r="I553" s="37">
        <v>0.001</v>
      </c>
      <c r="J553" s="31" t="s">
        <v>79</v>
      </c>
    </row>
    <row r="554" ht="15.75" customHeight="1">
      <c r="A554" s="36" t="str">
        <f t="shared" si="1"/>
        <v>Israel-Middle East2002</v>
      </c>
      <c r="B554" s="36" t="s">
        <v>232</v>
      </c>
      <c r="C554" s="36" t="s">
        <v>75</v>
      </c>
      <c r="D554" s="36"/>
      <c r="E554" s="36"/>
      <c r="F554" s="36"/>
      <c r="G554" s="36"/>
      <c r="H554" s="37">
        <v>0.178</v>
      </c>
      <c r="I554" s="37">
        <v>1.01</v>
      </c>
      <c r="J554" s="31" t="s">
        <v>79</v>
      </c>
    </row>
    <row r="555" ht="15.75" customHeight="1">
      <c r="A555" s="36" t="str">
        <f t="shared" si="1"/>
        <v>Jordan-Middle East2002</v>
      </c>
      <c r="B555" s="36" t="s">
        <v>233</v>
      </c>
      <c r="C555" s="36" t="s">
        <v>75</v>
      </c>
      <c r="D555" s="36"/>
      <c r="E555" s="36"/>
      <c r="F555" s="36"/>
      <c r="G555" s="36"/>
      <c r="H555" s="37">
        <v>0.06</v>
      </c>
      <c r="I555" s="37">
        <v>0.249</v>
      </c>
      <c r="J555" s="31" t="s">
        <v>79</v>
      </c>
    </row>
    <row r="556" ht="15.75" customHeight="1">
      <c r="A556" s="36" t="str">
        <f t="shared" si="1"/>
        <v>Kuwait-Middle East2002</v>
      </c>
      <c r="B556" s="36" t="s">
        <v>234</v>
      </c>
      <c r="C556" s="36" t="s">
        <v>75</v>
      </c>
      <c r="D556" s="36"/>
      <c r="E556" s="36"/>
      <c r="F556" s="36"/>
      <c r="G556" s="36"/>
      <c r="H556" s="37">
        <v>0.102</v>
      </c>
      <c r="I556" s="37">
        <v>0.599</v>
      </c>
      <c r="J556" s="31" t="s">
        <v>79</v>
      </c>
    </row>
    <row r="557" ht="15.75" customHeight="1">
      <c r="A557" s="36" t="str">
        <f t="shared" si="1"/>
        <v>Lebanon-Middle East2002</v>
      </c>
      <c r="B557" s="36" t="s">
        <v>235</v>
      </c>
      <c r="C557" s="36" t="s">
        <v>75</v>
      </c>
      <c r="D557" s="36"/>
      <c r="E557" s="36"/>
      <c r="F557" s="36"/>
      <c r="G557" s="36"/>
      <c r="H557" s="37">
        <v>0.07</v>
      </c>
      <c r="I557" s="37">
        <v>0.22</v>
      </c>
      <c r="J557" s="31" t="s">
        <v>79</v>
      </c>
    </row>
    <row r="558" ht="15.75" customHeight="1">
      <c r="A558" s="36" t="str">
        <f t="shared" si="1"/>
        <v>Oman-Middle East2002</v>
      </c>
      <c r="B558" s="36" t="s">
        <v>236</v>
      </c>
      <c r="C558" s="36" t="s">
        <v>75</v>
      </c>
      <c r="D558" s="36"/>
      <c r="E558" s="36"/>
      <c r="F558" s="36"/>
      <c r="G558" s="36"/>
      <c r="H558" s="37">
        <v>0.069</v>
      </c>
      <c r="I558" s="37">
        <v>0.201</v>
      </c>
      <c r="J558" s="31" t="s">
        <v>79</v>
      </c>
    </row>
    <row r="559" ht="15.75" customHeight="1">
      <c r="A559" s="36" t="str">
        <f t="shared" si="1"/>
        <v>Qatar-Middle East2002</v>
      </c>
      <c r="B559" s="36" t="s">
        <v>237</v>
      </c>
      <c r="C559" s="36" t="s">
        <v>75</v>
      </c>
      <c r="D559" s="36"/>
      <c r="E559" s="36"/>
      <c r="F559" s="36"/>
      <c r="G559" s="36"/>
      <c r="H559" s="37">
        <v>0.102</v>
      </c>
      <c r="I559" s="37">
        <v>0.424</v>
      </c>
      <c r="J559" s="31" t="s">
        <v>79</v>
      </c>
    </row>
    <row r="560" ht="15.75" customHeight="1">
      <c r="A560" s="36" t="str">
        <f t="shared" si="1"/>
        <v>Saudi Arabia-Middle East2002</v>
      </c>
      <c r="B560" s="36" t="s">
        <v>238</v>
      </c>
      <c r="C560" s="36" t="s">
        <v>75</v>
      </c>
      <c r="D560" s="36"/>
      <c r="E560" s="36"/>
      <c r="F560" s="36"/>
      <c r="G560" s="36"/>
      <c r="H560" s="37">
        <v>0.064</v>
      </c>
      <c r="I560" s="37">
        <v>0.229</v>
      </c>
      <c r="J560" s="31" t="s">
        <v>79</v>
      </c>
    </row>
    <row r="561" ht="15.75" customHeight="1">
      <c r="A561" s="36" t="str">
        <f t="shared" si="1"/>
        <v>Syria-Middle East2002</v>
      </c>
      <c r="B561" s="36" t="s">
        <v>239</v>
      </c>
      <c r="C561" s="36" t="s">
        <v>75</v>
      </c>
      <c r="D561" s="36"/>
      <c r="E561" s="36"/>
      <c r="F561" s="36"/>
      <c r="G561" s="36"/>
      <c r="H561" s="37">
        <v>0.021</v>
      </c>
      <c r="I561" s="37">
        <v>0.024</v>
      </c>
      <c r="J561" s="31" t="s">
        <v>79</v>
      </c>
    </row>
    <row r="562" ht="15.75" customHeight="1">
      <c r="A562" s="36" t="str">
        <f t="shared" si="1"/>
        <v>United Arab Emirates-Middle East2002</v>
      </c>
      <c r="B562" s="36" t="s">
        <v>240</v>
      </c>
      <c r="C562" s="36" t="s">
        <v>75</v>
      </c>
      <c r="D562" s="36"/>
      <c r="E562" s="36"/>
      <c r="F562" s="36"/>
      <c r="G562" s="36"/>
      <c r="H562" s="37">
        <v>0.283</v>
      </c>
      <c r="I562" s="37">
        <v>0.753</v>
      </c>
      <c r="J562" s="31" t="s">
        <v>79</v>
      </c>
    </row>
    <row r="563" ht="15.75" customHeight="1">
      <c r="A563" s="36" t="str">
        <f t="shared" si="1"/>
        <v>Yemen-Middle East2002</v>
      </c>
      <c r="B563" s="36" t="s">
        <v>241</v>
      </c>
      <c r="C563" s="36" t="s">
        <v>75</v>
      </c>
      <c r="D563" s="36"/>
      <c r="E563" s="36"/>
      <c r="F563" s="36"/>
      <c r="G563" s="36"/>
      <c r="H563" s="37">
        <v>0.005</v>
      </c>
      <c r="I563" s="37">
        <v>0.026</v>
      </c>
      <c r="J563" s="31" t="s">
        <v>79</v>
      </c>
    </row>
    <row r="564" ht="15.75" customHeight="1">
      <c r="A564" s="36" t="str">
        <f t="shared" si="1"/>
        <v>American Samoa-Oceania2002</v>
      </c>
      <c r="B564" s="36" t="s">
        <v>242</v>
      </c>
      <c r="C564" s="36" t="s">
        <v>75</v>
      </c>
      <c r="D564" s="36"/>
      <c r="E564" s="36"/>
      <c r="F564" s="36"/>
      <c r="G564" s="36"/>
      <c r="H564" s="36"/>
      <c r="I564" s="37">
        <v>0.035</v>
      </c>
      <c r="J564" s="31" t="s">
        <v>79</v>
      </c>
    </row>
    <row r="565" ht="15.75" customHeight="1">
      <c r="A565" s="36" t="str">
        <f t="shared" si="1"/>
        <v>Australia-Oceania2002</v>
      </c>
      <c r="B565" s="36" t="s">
        <v>244</v>
      </c>
      <c r="C565" s="36" t="s">
        <v>75</v>
      </c>
      <c r="D565" s="36"/>
      <c r="E565" s="36"/>
      <c r="F565" s="36"/>
      <c r="G565" s="36"/>
      <c r="H565" s="36"/>
      <c r="I565" s="37">
        <v>0.643</v>
      </c>
      <c r="J565" s="31" t="s">
        <v>79</v>
      </c>
    </row>
    <row r="566" ht="15.75" customHeight="1">
      <c r="A566" s="36" t="str">
        <f t="shared" si="1"/>
        <v>Fiji-Oceania2002</v>
      </c>
      <c r="B566" s="36" t="s">
        <v>245</v>
      </c>
      <c r="C566" s="36" t="s">
        <v>75</v>
      </c>
      <c r="D566" s="36"/>
      <c r="E566" s="36"/>
      <c r="F566" s="36"/>
      <c r="G566" s="36"/>
      <c r="H566" s="37">
        <v>0.062</v>
      </c>
      <c r="I566" s="37">
        <v>0.11</v>
      </c>
      <c r="J566" s="31" t="s">
        <v>79</v>
      </c>
    </row>
    <row r="567" ht="15.75" customHeight="1">
      <c r="A567" s="36" t="str">
        <f t="shared" si="1"/>
        <v>French Polynesia-Oceania2002</v>
      </c>
      <c r="B567" s="36" t="s">
        <v>246</v>
      </c>
      <c r="C567" s="36" t="s">
        <v>75</v>
      </c>
      <c r="D567" s="36"/>
      <c r="E567" s="36"/>
      <c r="F567" s="36"/>
      <c r="G567" s="36"/>
      <c r="H567" s="37">
        <v>0.082</v>
      </c>
      <c r="I567" s="37">
        <v>0.213</v>
      </c>
      <c r="J567" s="31" t="s">
        <v>79</v>
      </c>
    </row>
    <row r="568" ht="15.75" customHeight="1">
      <c r="A568" s="36" t="str">
        <f t="shared" si="1"/>
        <v>Guam-Oceania2002</v>
      </c>
      <c r="B568" s="36" t="s">
        <v>247</v>
      </c>
      <c r="C568" s="36" t="s">
        <v>75</v>
      </c>
      <c r="D568" s="36"/>
      <c r="E568" s="36"/>
      <c r="F568" s="36"/>
      <c r="G568" s="36"/>
      <c r="H568" s="37">
        <v>0.312</v>
      </c>
      <c r="I568" s="37">
        <v>0.448</v>
      </c>
      <c r="J568" s="31" t="s">
        <v>79</v>
      </c>
    </row>
    <row r="569" ht="15.75" customHeight="1">
      <c r="A569" s="36" t="str">
        <f t="shared" si="1"/>
        <v>Kiribati-Oceania2002</v>
      </c>
      <c r="B569" s="36" t="s">
        <v>248</v>
      </c>
      <c r="C569" s="36" t="s">
        <v>75</v>
      </c>
      <c r="D569" s="36"/>
      <c r="E569" s="36"/>
      <c r="F569" s="36"/>
      <c r="G569" s="36"/>
      <c r="H569" s="37">
        <v>0.025</v>
      </c>
      <c r="I569" s="37">
        <v>0.006</v>
      </c>
      <c r="J569" s="31" t="s">
        <v>79</v>
      </c>
    </row>
    <row r="570" ht="15.75" customHeight="1">
      <c r="A570" s="36" t="str">
        <f t="shared" si="1"/>
        <v>Marshall Islands-Oceania2002</v>
      </c>
      <c r="B570" s="36" t="s">
        <v>249</v>
      </c>
      <c r="C570" s="36" t="s">
        <v>75</v>
      </c>
      <c r="D570" s="36"/>
      <c r="E570" s="36"/>
      <c r="F570" s="36"/>
      <c r="G570" s="36"/>
      <c r="H570" s="37">
        <v>0.023</v>
      </c>
      <c r="I570" s="37">
        <v>0.011</v>
      </c>
      <c r="J570" s="31" t="s">
        <v>79</v>
      </c>
    </row>
    <row r="571" ht="15.75" customHeight="1">
      <c r="A571" s="36" t="str">
        <f t="shared" si="1"/>
        <v>Micronesia, Fed. Sts.-Oceania2002</v>
      </c>
      <c r="B571" s="36" t="s">
        <v>250</v>
      </c>
      <c r="C571" s="36" t="s">
        <v>75</v>
      </c>
      <c r="D571" s="36"/>
      <c r="E571" s="36"/>
      <c r="F571" s="36"/>
      <c r="G571" s="36"/>
      <c r="H571" s="37">
        <v>0.056</v>
      </c>
      <c r="I571" s="37">
        <v>0.001</v>
      </c>
      <c r="J571" s="31" t="s">
        <v>79</v>
      </c>
    </row>
    <row r="572" ht="15.75" customHeight="1">
      <c r="A572" s="36" t="str">
        <f t="shared" si="1"/>
        <v>New Caledonia-Oceania2002</v>
      </c>
      <c r="B572" s="36" t="s">
        <v>251</v>
      </c>
      <c r="C572" s="36" t="s">
        <v>75</v>
      </c>
      <c r="D572" s="36"/>
      <c r="E572" s="36"/>
      <c r="F572" s="36"/>
      <c r="G572" s="36"/>
      <c r="H572" s="37">
        <v>0.224</v>
      </c>
      <c r="I572" s="37">
        <v>0.367</v>
      </c>
      <c r="J572" s="31" t="s">
        <v>79</v>
      </c>
    </row>
    <row r="573" ht="15.75" customHeight="1">
      <c r="A573" s="36" t="str">
        <f t="shared" si="1"/>
        <v>New Zealand-Oceania2002</v>
      </c>
      <c r="B573" s="36" t="s">
        <v>252</v>
      </c>
      <c r="C573" s="36" t="s">
        <v>75</v>
      </c>
      <c r="D573" s="36"/>
      <c r="E573" s="36"/>
      <c r="F573" s="36"/>
      <c r="G573" s="36"/>
      <c r="H573" s="37">
        <v>0.591</v>
      </c>
      <c r="I573" s="37">
        <v>0.618</v>
      </c>
      <c r="J573" s="31" t="s">
        <v>79</v>
      </c>
    </row>
    <row r="574" ht="15.75" customHeight="1">
      <c r="A574" s="36" t="str">
        <f t="shared" si="1"/>
        <v>Papua New Guinea-Oceania2002</v>
      </c>
      <c r="B574" s="36" t="s">
        <v>253</v>
      </c>
      <c r="C574" s="36" t="s">
        <v>75</v>
      </c>
      <c r="D574" s="36"/>
      <c r="E574" s="36"/>
      <c r="F574" s="36"/>
      <c r="G574" s="36"/>
      <c r="H574" s="37">
        <v>0.013</v>
      </c>
      <c r="I574" s="37">
        <v>0.003</v>
      </c>
      <c r="J574" s="31" t="s">
        <v>79</v>
      </c>
    </row>
    <row r="575" ht="15.75" customHeight="1">
      <c r="A575" s="36" t="str">
        <f t="shared" si="1"/>
        <v>Samoa-Oceania2002</v>
      </c>
      <c r="B575" s="36" t="s">
        <v>254</v>
      </c>
      <c r="C575" s="36" t="s">
        <v>75</v>
      </c>
      <c r="D575" s="36"/>
      <c r="E575" s="36"/>
      <c r="F575" s="36"/>
      <c r="G575" s="36"/>
      <c r="H575" s="37">
        <v>0.022</v>
      </c>
      <c r="I575" s="37">
        <v>0.015</v>
      </c>
      <c r="J575" s="31" t="s">
        <v>79</v>
      </c>
    </row>
    <row r="576" ht="15.75" customHeight="1">
      <c r="A576" s="36" t="str">
        <f t="shared" si="1"/>
        <v>Solomon Islands-Oceania2002</v>
      </c>
      <c r="B576" s="36" t="s">
        <v>255</v>
      </c>
      <c r="C576" s="36" t="s">
        <v>75</v>
      </c>
      <c r="D576" s="36"/>
      <c r="E576" s="36"/>
      <c r="F576" s="36"/>
      <c r="G576" s="36"/>
      <c r="H576" s="37">
        <v>0.005</v>
      </c>
      <c r="I576" s="37">
        <v>0.002</v>
      </c>
      <c r="J576" s="31" t="s">
        <v>79</v>
      </c>
    </row>
    <row r="577" ht="15.75" customHeight="1">
      <c r="A577" s="36" t="str">
        <f t="shared" si="1"/>
        <v>Tonga-Oceania2002</v>
      </c>
      <c r="B577" s="36" t="s">
        <v>256</v>
      </c>
      <c r="C577" s="36" t="s">
        <v>75</v>
      </c>
      <c r="D577" s="36"/>
      <c r="E577" s="36"/>
      <c r="F577" s="36"/>
      <c r="G577" s="36"/>
      <c r="H577" s="37">
        <v>0.029</v>
      </c>
      <c r="I577" s="37">
        <v>0.034</v>
      </c>
      <c r="J577" s="31" t="s">
        <v>79</v>
      </c>
    </row>
    <row r="578" ht="15.75" customHeight="1">
      <c r="A578" s="36" t="str">
        <f t="shared" si="1"/>
        <v>Vanuatu-Oceania2002</v>
      </c>
      <c r="B578" s="36" t="s">
        <v>257</v>
      </c>
      <c r="C578" s="36" t="s">
        <v>75</v>
      </c>
      <c r="D578" s="36"/>
      <c r="E578" s="36"/>
      <c r="F578" s="36"/>
      <c r="G578" s="36"/>
      <c r="H578" s="37">
        <v>0.035</v>
      </c>
      <c r="I578" s="37">
        <v>0.025</v>
      </c>
      <c r="J578" s="31" t="s">
        <v>79</v>
      </c>
    </row>
    <row r="579" ht="15.75" customHeight="1">
      <c r="A579" s="36" t="str">
        <f t="shared" si="1"/>
        <v>Antigua and Barbuda-The Americas2002</v>
      </c>
      <c r="B579" s="36" t="s">
        <v>258</v>
      </c>
      <c r="C579" s="36" t="s">
        <v>75</v>
      </c>
      <c r="D579" s="36"/>
      <c r="E579" s="36"/>
      <c r="F579" s="36"/>
      <c r="G579" s="36"/>
      <c r="H579" s="37">
        <v>0.125</v>
      </c>
      <c r="I579" s="37">
        <v>0.477</v>
      </c>
      <c r="J579" s="31" t="s">
        <v>79</v>
      </c>
    </row>
    <row r="580" ht="15.75" customHeight="1">
      <c r="A580" s="36" t="str">
        <f t="shared" si="1"/>
        <v>Argentina-The Americas2002</v>
      </c>
      <c r="B580" s="36" t="s">
        <v>260</v>
      </c>
      <c r="C580" s="36" t="s">
        <v>75</v>
      </c>
      <c r="D580" s="36"/>
      <c r="E580" s="36"/>
      <c r="F580" s="36"/>
      <c r="G580" s="36"/>
      <c r="H580" s="37">
        <v>0.109</v>
      </c>
      <c r="I580" s="37">
        <v>0.175</v>
      </c>
      <c r="J580" s="31" t="s">
        <v>79</v>
      </c>
    </row>
    <row r="581" ht="15.75" customHeight="1">
      <c r="A581" s="36" t="str">
        <f t="shared" si="1"/>
        <v>Aruba-The Americas2002</v>
      </c>
      <c r="B581" s="36" t="s">
        <v>261</v>
      </c>
      <c r="C581" s="36" t="s">
        <v>75</v>
      </c>
      <c r="D581" s="36"/>
      <c r="E581" s="36"/>
      <c r="F581" s="36"/>
      <c r="G581" s="36"/>
      <c r="H581" s="37">
        <v>0.188</v>
      </c>
      <c r="I581" s="37">
        <v>0.651</v>
      </c>
      <c r="J581" s="31" t="s">
        <v>79</v>
      </c>
    </row>
    <row r="582" ht="15.75" customHeight="1">
      <c r="A582" s="36" t="str">
        <f t="shared" si="1"/>
        <v>Bahamas, The-The Americas2002</v>
      </c>
      <c r="B582" s="36" t="s">
        <v>262</v>
      </c>
      <c r="C582" s="36" t="s">
        <v>75</v>
      </c>
      <c r="D582" s="36"/>
      <c r="E582" s="36"/>
      <c r="F582" s="36"/>
      <c r="G582" s="36"/>
      <c r="H582" s="37">
        <v>0.18</v>
      </c>
      <c r="I582" s="37">
        <v>0.394</v>
      </c>
      <c r="J582" s="31" t="s">
        <v>79</v>
      </c>
    </row>
    <row r="583" ht="15.75" customHeight="1">
      <c r="A583" s="36" t="str">
        <f t="shared" si="1"/>
        <v>Barbados-The Americas2002</v>
      </c>
      <c r="B583" s="36" t="s">
        <v>263</v>
      </c>
      <c r="C583" s="36" t="s">
        <v>75</v>
      </c>
      <c r="D583" s="36"/>
      <c r="E583" s="36"/>
      <c r="F583" s="36"/>
      <c r="G583" s="36"/>
      <c r="H583" s="37">
        <v>0.278</v>
      </c>
      <c r="I583" s="37">
        <v>0.361</v>
      </c>
      <c r="J583" s="31" t="s">
        <v>79</v>
      </c>
    </row>
    <row r="584" ht="15.75" customHeight="1">
      <c r="A584" s="36" t="str">
        <f t="shared" si="1"/>
        <v>Belize-The Americas2002</v>
      </c>
      <c r="B584" s="36" t="s">
        <v>264</v>
      </c>
      <c r="C584" s="36" t="s">
        <v>75</v>
      </c>
      <c r="D584" s="36"/>
      <c r="E584" s="36"/>
      <c r="F584" s="36"/>
      <c r="G584" s="36"/>
      <c r="H584" s="37">
        <v>0.057</v>
      </c>
      <c r="I584" s="37">
        <v>0.205</v>
      </c>
      <c r="J584" s="31" t="s">
        <v>79</v>
      </c>
    </row>
    <row r="585" ht="15.75" customHeight="1">
      <c r="A585" s="36" t="str">
        <f t="shared" si="1"/>
        <v>Bermuda-The Americas2002</v>
      </c>
      <c r="B585" s="36" t="s">
        <v>265</v>
      </c>
      <c r="C585" s="36" t="s">
        <v>75</v>
      </c>
      <c r="D585" s="36"/>
      <c r="E585" s="36"/>
      <c r="F585" s="36"/>
      <c r="G585" s="36"/>
      <c r="H585" s="37">
        <v>0.52</v>
      </c>
      <c r="I585" s="37">
        <v>0.473</v>
      </c>
      <c r="J585" s="31" t="s">
        <v>79</v>
      </c>
    </row>
    <row r="586" ht="15.75" customHeight="1">
      <c r="A586" s="36" t="str">
        <f t="shared" si="1"/>
        <v>Bolivia-The Americas2002</v>
      </c>
      <c r="B586" s="36" t="s">
        <v>266</v>
      </c>
      <c r="C586" s="36" t="s">
        <v>75</v>
      </c>
      <c r="D586" s="36"/>
      <c r="E586" s="36"/>
      <c r="F586" s="36"/>
      <c r="G586" s="36"/>
      <c r="H586" s="37">
        <v>0.031</v>
      </c>
      <c r="I586" s="37">
        <v>0.116</v>
      </c>
      <c r="J586" s="31" t="s">
        <v>79</v>
      </c>
    </row>
    <row r="587" ht="15.75" customHeight="1">
      <c r="A587" s="36" t="str">
        <f t="shared" si="1"/>
        <v>Brazil-The Americas2002</v>
      </c>
      <c r="B587" s="36" t="s">
        <v>267</v>
      </c>
      <c r="C587" s="36" t="s">
        <v>75</v>
      </c>
      <c r="D587" s="36"/>
      <c r="E587" s="36"/>
      <c r="F587" s="36"/>
      <c r="G587" s="36"/>
      <c r="H587" s="37">
        <v>0.091</v>
      </c>
      <c r="I587" s="37">
        <v>0.194</v>
      </c>
      <c r="J587" s="31" t="s">
        <v>79</v>
      </c>
    </row>
    <row r="588" ht="15.75" customHeight="1">
      <c r="A588" s="36" t="str">
        <f t="shared" si="1"/>
        <v>Canada-The Americas2002</v>
      </c>
      <c r="B588" s="36" t="s">
        <v>268</v>
      </c>
      <c r="C588" s="36" t="s">
        <v>75</v>
      </c>
      <c r="D588" s="36"/>
      <c r="E588" s="36"/>
      <c r="F588" s="36"/>
      <c r="G588" s="36"/>
      <c r="H588" s="37">
        <v>0.616</v>
      </c>
      <c r="I588" s="37">
        <v>0.379</v>
      </c>
      <c r="J588" s="31" t="s">
        <v>79</v>
      </c>
    </row>
    <row r="589" ht="15.75" customHeight="1">
      <c r="A589" s="36" t="str">
        <f t="shared" si="1"/>
        <v>Cayman Islands-The Americas2002</v>
      </c>
      <c r="B589" s="36" t="s">
        <v>269</v>
      </c>
      <c r="C589" s="36" t="s">
        <v>75</v>
      </c>
      <c r="D589" s="36"/>
      <c r="E589" s="36"/>
      <c r="F589" s="36"/>
      <c r="G589" s="36"/>
      <c r="H589" s="36"/>
      <c r="I589" s="37">
        <v>0.425</v>
      </c>
      <c r="J589" s="31" t="s">
        <v>79</v>
      </c>
    </row>
    <row r="590" ht="15.75" customHeight="1">
      <c r="A590" s="36" t="str">
        <f t="shared" si="1"/>
        <v>Chile-The Americas2002</v>
      </c>
      <c r="B590" s="36" t="s">
        <v>270</v>
      </c>
      <c r="C590" s="36" t="s">
        <v>75</v>
      </c>
      <c r="D590" s="36"/>
      <c r="E590" s="36"/>
      <c r="F590" s="36"/>
      <c r="G590" s="36"/>
      <c r="H590" s="37">
        <v>0.221</v>
      </c>
      <c r="I590" s="37">
        <v>0.395</v>
      </c>
      <c r="J590" s="31" t="s">
        <v>79</v>
      </c>
    </row>
    <row r="591" ht="15.75" customHeight="1">
      <c r="A591" s="36" t="str">
        <f t="shared" si="1"/>
        <v>Colombia-The Americas2002</v>
      </c>
      <c r="B591" s="36" t="s">
        <v>271</v>
      </c>
      <c r="C591" s="36" t="s">
        <v>75</v>
      </c>
      <c r="D591" s="36"/>
      <c r="E591" s="36"/>
      <c r="F591" s="36"/>
      <c r="G591" s="36"/>
      <c r="H591" s="37">
        <v>0.046</v>
      </c>
      <c r="I591" s="37">
        <v>0.112</v>
      </c>
      <c r="J591" s="31" t="s">
        <v>79</v>
      </c>
    </row>
    <row r="592" ht="15.75" customHeight="1">
      <c r="A592" s="36" t="str">
        <f t="shared" si="1"/>
        <v>Costa Rica-The Americas2002</v>
      </c>
      <c r="B592" s="36" t="s">
        <v>272</v>
      </c>
      <c r="C592" s="36" t="s">
        <v>75</v>
      </c>
      <c r="D592" s="36"/>
      <c r="E592" s="36"/>
      <c r="F592" s="36"/>
      <c r="G592" s="36"/>
      <c r="H592" s="37">
        <v>0.199</v>
      </c>
      <c r="I592" s="37">
        <v>0.123</v>
      </c>
      <c r="J592" s="31" t="s">
        <v>79</v>
      </c>
    </row>
    <row r="593" ht="15.75" customHeight="1">
      <c r="A593" s="36" t="str">
        <f t="shared" si="1"/>
        <v>Cuba-The Americas2002</v>
      </c>
      <c r="B593" s="36" t="s">
        <v>273</v>
      </c>
      <c r="C593" s="36" t="s">
        <v>75</v>
      </c>
      <c r="D593" s="36"/>
      <c r="E593" s="36"/>
      <c r="F593" s="36"/>
      <c r="G593" s="36"/>
      <c r="H593" s="37">
        <v>0.038</v>
      </c>
      <c r="I593" s="37">
        <v>0.002</v>
      </c>
      <c r="J593" s="31" t="s">
        <v>79</v>
      </c>
    </row>
    <row r="594" ht="15.75" customHeight="1">
      <c r="A594" s="36" t="str">
        <f t="shared" si="1"/>
        <v>Curacao-The Americas2002</v>
      </c>
      <c r="B594" s="36" t="s">
        <v>274</v>
      </c>
      <c r="C594" s="36" t="s">
        <v>75</v>
      </c>
      <c r="D594" s="36"/>
      <c r="E594" s="36"/>
      <c r="F594" s="36"/>
      <c r="G594" s="36"/>
      <c r="H594" s="36"/>
      <c r="I594" s="36"/>
      <c r="J594" s="31" t="s">
        <v>79</v>
      </c>
    </row>
    <row r="595" ht="15.75" customHeight="1">
      <c r="A595" s="36" t="str">
        <f t="shared" si="1"/>
        <v>Dominica-The Americas2002</v>
      </c>
      <c r="B595" s="36" t="s">
        <v>275</v>
      </c>
      <c r="C595" s="36" t="s">
        <v>75</v>
      </c>
      <c r="D595" s="36"/>
      <c r="E595" s="36"/>
      <c r="F595" s="36"/>
      <c r="G595" s="36"/>
      <c r="H595" s="37">
        <v>0.184</v>
      </c>
      <c r="I595" s="37">
        <v>0.174</v>
      </c>
      <c r="J595" s="31" t="s">
        <v>79</v>
      </c>
    </row>
    <row r="596" ht="15.75" customHeight="1">
      <c r="A596" s="36" t="str">
        <f t="shared" si="1"/>
        <v>Dominican Republic-The Americas2002</v>
      </c>
      <c r="B596" s="36" t="s">
        <v>276</v>
      </c>
      <c r="C596" s="36" t="s">
        <v>75</v>
      </c>
      <c r="D596" s="36"/>
      <c r="E596" s="36"/>
      <c r="F596" s="36"/>
      <c r="G596" s="36"/>
      <c r="H596" s="37">
        <v>0.068</v>
      </c>
      <c r="I596" s="37">
        <v>0.19</v>
      </c>
      <c r="J596" s="31" t="s">
        <v>79</v>
      </c>
    </row>
    <row r="597" ht="15.75" customHeight="1">
      <c r="A597" s="36" t="str">
        <f t="shared" si="1"/>
        <v>Ecuador-The Americas2002</v>
      </c>
      <c r="B597" s="36" t="s">
        <v>277</v>
      </c>
      <c r="C597" s="36" t="s">
        <v>75</v>
      </c>
      <c r="D597" s="36"/>
      <c r="E597" s="36"/>
      <c r="F597" s="36"/>
      <c r="G597" s="36"/>
      <c r="H597" s="37">
        <v>0.043</v>
      </c>
      <c r="I597" s="37">
        <v>0.12</v>
      </c>
      <c r="J597" s="31" t="s">
        <v>79</v>
      </c>
    </row>
    <row r="598" ht="15.75" customHeight="1">
      <c r="A598" s="36" t="str">
        <f t="shared" si="1"/>
        <v>El Salvador-The Americas2002</v>
      </c>
      <c r="B598" s="36" t="s">
        <v>278</v>
      </c>
      <c r="C598" s="36" t="s">
        <v>75</v>
      </c>
      <c r="D598" s="36"/>
      <c r="E598" s="36"/>
      <c r="F598" s="36"/>
      <c r="G598" s="36"/>
      <c r="H598" s="37">
        <v>0.019</v>
      </c>
      <c r="I598" s="37">
        <v>0.148</v>
      </c>
      <c r="J598" s="31" t="s">
        <v>79</v>
      </c>
    </row>
    <row r="599" ht="15.75" customHeight="1">
      <c r="A599" s="36" t="str">
        <f t="shared" si="1"/>
        <v>Greenland-The Americas2002</v>
      </c>
      <c r="B599" s="36" t="s">
        <v>279</v>
      </c>
      <c r="C599" s="36" t="s">
        <v>75</v>
      </c>
      <c r="D599" s="36"/>
      <c r="E599" s="36"/>
      <c r="F599" s="36"/>
      <c r="G599" s="36"/>
      <c r="H599" s="37">
        <v>0.442</v>
      </c>
      <c r="I599" s="37">
        <v>0.352</v>
      </c>
      <c r="J599" s="31" t="s">
        <v>79</v>
      </c>
    </row>
    <row r="600" ht="15.75" customHeight="1">
      <c r="A600" s="36" t="str">
        <f t="shared" si="1"/>
        <v>Grenada-The Americas2002</v>
      </c>
      <c r="B600" s="36" t="s">
        <v>280</v>
      </c>
      <c r="C600" s="36" t="s">
        <v>75</v>
      </c>
      <c r="D600" s="36"/>
      <c r="E600" s="36"/>
      <c r="F600" s="36"/>
      <c r="G600" s="36"/>
      <c r="H600" s="37">
        <v>0.148</v>
      </c>
      <c r="I600" s="37">
        <v>0.074</v>
      </c>
      <c r="J600" s="31" t="s">
        <v>79</v>
      </c>
    </row>
    <row r="601" ht="15.75" customHeight="1">
      <c r="A601" s="36" t="str">
        <f t="shared" si="1"/>
        <v>Guatemala-The Americas2002</v>
      </c>
      <c r="B601" s="36" t="s">
        <v>281</v>
      </c>
      <c r="C601" s="36" t="s">
        <v>75</v>
      </c>
      <c r="D601" s="36"/>
      <c r="E601" s="36"/>
      <c r="F601" s="36"/>
      <c r="G601" s="36"/>
      <c r="H601" s="37">
        <v>0.034</v>
      </c>
      <c r="I601" s="37">
        <v>0.134</v>
      </c>
      <c r="J601" s="31" t="s">
        <v>79</v>
      </c>
    </row>
    <row r="602" ht="15.75" customHeight="1">
      <c r="A602" s="36" t="str">
        <f t="shared" si="1"/>
        <v>Guyana-The Americas2002</v>
      </c>
      <c r="B602" s="36" t="s">
        <v>282</v>
      </c>
      <c r="C602" s="36" t="s">
        <v>75</v>
      </c>
      <c r="D602" s="36"/>
      <c r="E602" s="36"/>
      <c r="F602" s="36"/>
      <c r="G602" s="36"/>
      <c r="H602" s="36"/>
      <c r="I602" s="37">
        <v>0.106</v>
      </c>
      <c r="J602" s="31" t="s">
        <v>79</v>
      </c>
    </row>
    <row r="603" ht="15.75" customHeight="1">
      <c r="A603" s="36" t="str">
        <f t="shared" si="1"/>
        <v>Haiti-The Americas2002</v>
      </c>
      <c r="B603" s="36" t="s">
        <v>283</v>
      </c>
      <c r="C603" s="36" t="s">
        <v>75</v>
      </c>
      <c r="D603" s="36"/>
      <c r="E603" s="36"/>
      <c r="F603" s="36"/>
      <c r="G603" s="36"/>
      <c r="H603" s="37">
        <v>0.009</v>
      </c>
      <c r="I603" s="37">
        <v>0.016</v>
      </c>
      <c r="J603" s="31" t="s">
        <v>79</v>
      </c>
    </row>
    <row r="604" ht="15.75" customHeight="1">
      <c r="A604" s="36" t="str">
        <f t="shared" si="1"/>
        <v>Honduras-The Americas2002</v>
      </c>
      <c r="B604" s="36" t="s">
        <v>284</v>
      </c>
      <c r="C604" s="36" t="s">
        <v>75</v>
      </c>
      <c r="D604" s="36"/>
      <c r="E604" s="36"/>
      <c r="F604" s="36"/>
      <c r="G604" s="36"/>
      <c r="H604" s="37">
        <v>0.026</v>
      </c>
      <c r="I604" s="37">
        <v>0.05</v>
      </c>
      <c r="J604" s="31" t="s">
        <v>79</v>
      </c>
    </row>
    <row r="605" ht="15.75" customHeight="1">
      <c r="A605" s="36" t="str">
        <f t="shared" si="1"/>
        <v>Jamaica-The Americas2002</v>
      </c>
      <c r="B605" s="36" t="s">
        <v>285</v>
      </c>
      <c r="C605" s="36" t="s">
        <v>75</v>
      </c>
      <c r="D605" s="36"/>
      <c r="E605" s="36"/>
      <c r="F605" s="36"/>
      <c r="G605" s="36"/>
      <c r="H605" s="37">
        <v>0.061</v>
      </c>
      <c r="I605" s="37">
        <v>0.474</v>
      </c>
      <c r="J605" s="31" t="s">
        <v>79</v>
      </c>
    </row>
    <row r="606" ht="15.75" customHeight="1">
      <c r="A606" s="36" t="str">
        <f t="shared" si="1"/>
        <v>Mexico-The Americas2002</v>
      </c>
      <c r="B606" s="36" t="s">
        <v>286</v>
      </c>
      <c r="C606" s="36" t="s">
        <v>75</v>
      </c>
      <c r="D606" s="36"/>
      <c r="E606" s="36"/>
      <c r="F606" s="36"/>
      <c r="G606" s="36"/>
      <c r="H606" s="37">
        <v>0.119</v>
      </c>
      <c r="I606" s="37">
        <v>0.243</v>
      </c>
      <c r="J606" s="31" t="s">
        <v>79</v>
      </c>
    </row>
    <row r="607" ht="15.75" customHeight="1">
      <c r="A607" s="36" t="str">
        <f t="shared" si="1"/>
        <v>Nicaragua-The Americas2002</v>
      </c>
      <c r="B607" s="36" t="s">
        <v>287</v>
      </c>
      <c r="C607" s="36" t="s">
        <v>75</v>
      </c>
      <c r="D607" s="36"/>
      <c r="E607" s="36"/>
      <c r="F607" s="36"/>
      <c r="G607" s="36"/>
      <c r="H607" s="37">
        <v>0.017</v>
      </c>
      <c r="I607" s="37">
        <v>0.045</v>
      </c>
      <c r="J607" s="31" t="s">
        <v>79</v>
      </c>
    </row>
    <row r="608" ht="15.75" customHeight="1">
      <c r="A608" s="36" t="str">
        <f t="shared" si="1"/>
        <v>Panama-The Americas2002</v>
      </c>
      <c r="B608" s="36" t="s">
        <v>288</v>
      </c>
      <c r="C608" s="36" t="s">
        <v>75</v>
      </c>
      <c r="D608" s="36"/>
      <c r="E608" s="36"/>
      <c r="F608" s="36"/>
      <c r="G608" s="36"/>
      <c r="H608" s="37">
        <v>0.085</v>
      </c>
      <c r="I608" s="37">
        <v>0.165</v>
      </c>
      <c r="J608" s="31" t="s">
        <v>79</v>
      </c>
    </row>
    <row r="609" ht="15.75" customHeight="1">
      <c r="A609" s="36" t="str">
        <f t="shared" si="1"/>
        <v>Paraguay-The Americas2002</v>
      </c>
      <c r="B609" s="36" t="s">
        <v>289</v>
      </c>
      <c r="C609" s="36" t="s">
        <v>75</v>
      </c>
      <c r="D609" s="36"/>
      <c r="E609" s="36"/>
      <c r="F609" s="36"/>
      <c r="G609" s="36"/>
      <c r="H609" s="37">
        <v>0.018</v>
      </c>
      <c r="I609" s="37">
        <v>0.299</v>
      </c>
      <c r="J609" s="31" t="s">
        <v>79</v>
      </c>
    </row>
    <row r="610" ht="15.75" customHeight="1">
      <c r="A610" s="36" t="str">
        <f t="shared" si="1"/>
        <v>Peru-The Americas2002</v>
      </c>
      <c r="B610" s="36" t="s">
        <v>290</v>
      </c>
      <c r="C610" s="36" t="s">
        <v>75</v>
      </c>
      <c r="D610" s="36"/>
      <c r="E610" s="36"/>
      <c r="F610" s="36"/>
      <c r="G610" s="36"/>
      <c r="H610" s="37">
        <v>0.09</v>
      </c>
      <c r="I610" s="37">
        <v>0.086</v>
      </c>
      <c r="J610" s="31" t="s">
        <v>79</v>
      </c>
    </row>
    <row r="611" ht="15.75" customHeight="1">
      <c r="A611" s="36" t="str">
        <f t="shared" si="1"/>
        <v>Puerto Rico-The Americas2002</v>
      </c>
      <c r="B611" s="36" t="s">
        <v>291</v>
      </c>
      <c r="C611" s="36" t="s">
        <v>75</v>
      </c>
      <c r="D611" s="36"/>
      <c r="E611" s="36"/>
      <c r="F611" s="36"/>
      <c r="G611" s="36"/>
      <c r="H611" s="37">
        <v>0.175</v>
      </c>
      <c r="I611" s="37">
        <v>0.434</v>
      </c>
      <c r="J611" s="31" t="s">
        <v>79</v>
      </c>
    </row>
    <row r="612" ht="15.75" customHeight="1">
      <c r="A612" s="36" t="str">
        <f t="shared" si="1"/>
        <v>Sint Maarten (Dutch part)-The Americas2002</v>
      </c>
      <c r="B612" s="36" t="s">
        <v>292</v>
      </c>
      <c r="C612" s="36" t="s">
        <v>75</v>
      </c>
      <c r="D612" s="36"/>
      <c r="E612" s="36"/>
      <c r="F612" s="36"/>
      <c r="G612" s="36"/>
      <c r="H612" s="36"/>
      <c r="I612" s="36"/>
      <c r="J612" s="31" t="s">
        <v>79</v>
      </c>
    </row>
    <row r="613" ht="15.75" customHeight="1">
      <c r="A613" s="36" t="str">
        <f t="shared" si="1"/>
        <v>St. Kitts and Nevis-The Americas2002</v>
      </c>
      <c r="B613" s="36" t="s">
        <v>293</v>
      </c>
      <c r="C613" s="36" t="s">
        <v>75</v>
      </c>
      <c r="D613" s="36"/>
      <c r="E613" s="36"/>
      <c r="F613" s="36"/>
      <c r="G613" s="36"/>
      <c r="H613" s="37">
        <v>0.212</v>
      </c>
      <c r="I613" s="37">
        <v>0.107</v>
      </c>
      <c r="J613" s="31" t="s">
        <v>79</v>
      </c>
    </row>
    <row r="614" ht="15.75" customHeight="1">
      <c r="A614" s="36" t="str">
        <f t="shared" si="1"/>
        <v>St. Lucia-The Americas2002</v>
      </c>
      <c r="B614" s="36" t="s">
        <v>294</v>
      </c>
      <c r="C614" s="36" t="s">
        <v>75</v>
      </c>
      <c r="D614" s="36"/>
      <c r="E614" s="36"/>
      <c r="F614" s="36"/>
      <c r="G614" s="36"/>
      <c r="H614" s="37">
        <v>0.146</v>
      </c>
      <c r="I614" s="37">
        <v>0.089</v>
      </c>
      <c r="J614" s="31" t="s">
        <v>79</v>
      </c>
    </row>
    <row r="615" ht="15.75" customHeight="1">
      <c r="A615" s="36" t="str">
        <f t="shared" si="1"/>
        <v>St. Martin (French part)-The Americas2002</v>
      </c>
      <c r="B615" s="36" t="s">
        <v>295</v>
      </c>
      <c r="C615" s="36" t="s">
        <v>75</v>
      </c>
      <c r="D615" s="36"/>
      <c r="E615" s="36"/>
      <c r="F615" s="36"/>
      <c r="G615" s="36"/>
      <c r="H615" s="36"/>
      <c r="I615" s="36"/>
      <c r="J615" s="31" t="s">
        <v>79</v>
      </c>
    </row>
    <row r="616" ht="15.75" customHeight="1">
      <c r="A616" s="36" t="str">
        <f t="shared" si="1"/>
        <v>St. Vincent and the Grenadines-The Americas2002</v>
      </c>
      <c r="B616" s="36" t="s">
        <v>296</v>
      </c>
      <c r="C616" s="36" t="s">
        <v>75</v>
      </c>
      <c r="D616" s="36"/>
      <c r="E616" s="36"/>
      <c r="F616" s="36"/>
      <c r="G616" s="36"/>
      <c r="H616" s="37">
        <v>0.055</v>
      </c>
      <c r="I616" s="37">
        <v>0.092</v>
      </c>
      <c r="J616" s="31" t="s">
        <v>79</v>
      </c>
    </row>
    <row r="617" ht="15.75" customHeight="1">
      <c r="A617" s="36" t="str">
        <f t="shared" si="1"/>
        <v>Suriname-The Americas2002</v>
      </c>
      <c r="B617" s="36" t="s">
        <v>297</v>
      </c>
      <c r="C617" s="36" t="s">
        <v>75</v>
      </c>
      <c r="D617" s="36"/>
      <c r="E617" s="36"/>
      <c r="F617" s="36"/>
      <c r="G617" s="36"/>
      <c r="H617" s="37">
        <v>0.042</v>
      </c>
      <c r="I617" s="37">
        <v>0.226</v>
      </c>
      <c r="J617" s="31" t="s">
        <v>79</v>
      </c>
    </row>
    <row r="618" ht="15.75" customHeight="1">
      <c r="A618" s="36" t="str">
        <f t="shared" si="1"/>
        <v>Trinidad and Tobago-The Americas2002</v>
      </c>
      <c r="B618" s="36" t="s">
        <v>298</v>
      </c>
      <c r="C618" s="36" t="s">
        <v>75</v>
      </c>
      <c r="D618" s="36"/>
      <c r="E618" s="36"/>
      <c r="F618" s="36"/>
      <c r="G618" s="36"/>
      <c r="H618" s="37">
        <v>0.22</v>
      </c>
      <c r="I618" s="37">
        <v>0.206</v>
      </c>
      <c r="J618" s="31" t="s">
        <v>79</v>
      </c>
    </row>
    <row r="619" ht="15.75" customHeight="1">
      <c r="A619" s="36" t="str">
        <f t="shared" si="1"/>
        <v>Turks and Caicos Islands-The Americas2002</v>
      </c>
      <c r="B619" s="36" t="s">
        <v>299</v>
      </c>
      <c r="C619" s="36" t="s">
        <v>75</v>
      </c>
      <c r="D619" s="36"/>
      <c r="E619" s="36"/>
      <c r="F619" s="36"/>
      <c r="G619" s="36"/>
      <c r="H619" s="36"/>
      <c r="I619" s="36"/>
      <c r="J619" s="31" t="s">
        <v>79</v>
      </c>
    </row>
    <row r="620" ht="15.75" customHeight="1">
      <c r="A620" s="36" t="str">
        <f t="shared" si="1"/>
        <v>United States-The Americas2002</v>
      </c>
      <c r="B620" s="36" t="s">
        <v>300</v>
      </c>
      <c r="C620" s="36" t="s">
        <v>75</v>
      </c>
      <c r="D620" s="36"/>
      <c r="E620" s="36"/>
      <c r="F620" s="36"/>
      <c r="G620" s="36"/>
      <c r="H620" s="37">
        <v>0.588</v>
      </c>
      <c r="I620" s="37">
        <v>0.489</v>
      </c>
      <c r="J620" s="31" t="s">
        <v>79</v>
      </c>
    </row>
    <row r="621" ht="15.75" customHeight="1">
      <c r="A621" s="36" t="str">
        <f t="shared" si="1"/>
        <v>Uruguay-The Americas2002</v>
      </c>
      <c r="B621" s="36" t="s">
        <v>301</v>
      </c>
      <c r="C621" s="36" t="s">
        <v>75</v>
      </c>
      <c r="D621" s="36"/>
      <c r="E621" s="36"/>
      <c r="F621" s="36"/>
      <c r="G621" s="36"/>
      <c r="H621" s="37">
        <v>0.114</v>
      </c>
      <c r="I621" s="37">
        <v>0.154</v>
      </c>
      <c r="J621" s="31" t="s">
        <v>79</v>
      </c>
    </row>
    <row r="622" ht="15.75" customHeight="1">
      <c r="A622" s="36" t="str">
        <f t="shared" si="1"/>
        <v>Venezuela-The Americas2002</v>
      </c>
      <c r="B622" s="36" t="s">
        <v>302</v>
      </c>
      <c r="C622" s="36" t="s">
        <v>75</v>
      </c>
      <c r="D622" s="36"/>
      <c r="E622" s="36"/>
      <c r="F622" s="36"/>
      <c r="G622" s="36"/>
      <c r="H622" s="37">
        <v>0.049</v>
      </c>
      <c r="I622" s="37">
        <v>0.258</v>
      </c>
      <c r="J622" s="31" t="s">
        <v>79</v>
      </c>
    </row>
    <row r="623" ht="15.75" customHeight="1">
      <c r="A623" s="36" t="str">
        <f t="shared" si="1"/>
        <v>Algeria-Africa2003</v>
      </c>
      <c r="B623" s="36" t="s">
        <v>74</v>
      </c>
      <c r="C623" s="36" t="s">
        <v>75</v>
      </c>
      <c r="D623" s="36"/>
      <c r="E623" s="37">
        <v>25.0</v>
      </c>
      <c r="F623" s="36"/>
      <c r="G623" s="36"/>
      <c r="H623" s="37">
        <v>0.022</v>
      </c>
      <c r="I623" s="37">
        <v>0.044</v>
      </c>
      <c r="J623" s="31" t="s">
        <v>81</v>
      </c>
    </row>
    <row r="624" ht="15.75" customHeight="1">
      <c r="A624" s="36" t="str">
        <f t="shared" si="1"/>
        <v>Angola-Africa2003</v>
      </c>
      <c r="B624" s="36" t="s">
        <v>92</v>
      </c>
      <c r="C624" s="36" t="s">
        <v>75</v>
      </c>
      <c r="D624" s="36"/>
      <c r="E624" s="37">
        <v>119.0</v>
      </c>
      <c r="F624" s="36"/>
      <c r="G624" s="36"/>
      <c r="H624" s="37">
        <v>0.004</v>
      </c>
      <c r="I624" s="37">
        <v>0.023</v>
      </c>
      <c r="J624" s="31" t="s">
        <v>81</v>
      </c>
    </row>
    <row r="625" ht="15.75" customHeight="1">
      <c r="A625" s="36" t="str">
        <f t="shared" si="1"/>
        <v>Benin-Africa2003</v>
      </c>
      <c r="B625" s="36" t="s">
        <v>93</v>
      </c>
      <c r="C625" s="36" t="s">
        <v>75</v>
      </c>
      <c r="D625" s="36"/>
      <c r="E625" s="37">
        <v>32.0</v>
      </c>
      <c r="F625" s="36"/>
      <c r="G625" s="36"/>
      <c r="H625" s="37">
        <v>0.01</v>
      </c>
      <c r="I625" s="37">
        <v>0.031</v>
      </c>
      <c r="J625" s="31" t="s">
        <v>81</v>
      </c>
    </row>
    <row r="626" ht="15.75" customHeight="1">
      <c r="A626" s="36" t="str">
        <f t="shared" si="1"/>
        <v>Botswana-Africa2003</v>
      </c>
      <c r="B626" s="36" t="s">
        <v>94</v>
      </c>
      <c r="C626" s="36" t="s">
        <v>75</v>
      </c>
      <c r="D626" s="36"/>
      <c r="E626" s="37">
        <v>107.0</v>
      </c>
      <c r="F626" s="36"/>
      <c r="G626" s="36"/>
      <c r="H626" s="37">
        <v>0.033</v>
      </c>
      <c r="I626" s="37">
        <v>0.243</v>
      </c>
      <c r="J626" s="31" t="s">
        <v>81</v>
      </c>
    </row>
    <row r="627" ht="15.75" customHeight="1">
      <c r="A627" s="36" t="str">
        <f t="shared" si="1"/>
        <v>Burkina Faso-Africa2003</v>
      </c>
      <c r="B627" s="36" t="s">
        <v>95</v>
      </c>
      <c r="C627" s="36" t="s">
        <v>75</v>
      </c>
      <c r="D627" s="36"/>
      <c r="E627" s="37">
        <v>40.0</v>
      </c>
      <c r="F627" s="36"/>
      <c r="G627" s="36"/>
      <c r="H627" s="37">
        <v>0.004</v>
      </c>
      <c r="I627" s="37">
        <v>0.019</v>
      </c>
      <c r="J627" s="31" t="s">
        <v>81</v>
      </c>
    </row>
    <row r="628" ht="15.75" customHeight="1">
      <c r="A628" s="36" t="str">
        <f t="shared" si="1"/>
        <v>Burundi-Africa2003</v>
      </c>
      <c r="B628" s="36" t="s">
        <v>96</v>
      </c>
      <c r="C628" s="36" t="s">
        <v>75</v>
      </c>
      <c r="D628" s="36"/>
      <c r="E628" s="37">
        <v>13.0</v>
      </c>
      <c r="F628" s="36"/>
      <c r="G628" s="36"/>
      <c r="H628" s="37">
        <v>0.002</v>
      </c>
      <c r="I628" s="37">
        <v>0.009</v>
      </c>
      <c r="J628" s="31" t="s">
        <v>81</v>
      </c>
    </row>
    <row r="629" ht="15.75" customHeight="1">
      <c r="A629" s="36" t="str">
        <f t="shared" si="1"/>
        <v>Cameroon-Africa2003</v>
      </c>
      <c r="B629" s="36" t="s">
        <v>97</v>
      </c>
      <c r="C629" s="36" t="s">
        <v>75</v>
      </c>
      <c r="D629" s="36"/>
      <c r="E629" s="37">
        <v>45.0</v>
      </c>
      <c r="F629" s="36"/>
      <c r="G629" s="36"/>
      <c r="H629" s="37">
        <v>0.006</v>
      </c>
      <c r="I629" s="37">
        <v>0.063</v>
      </c>
      <c r="J629" s="31" t="s">
        <v>81</v>
      </c>
    </row>
    <row r="630" ht="15.75" customHeight="1">
      <c r="A630" s="36" t="str">
        <f t="shared" si="1"/>
        <v>Central African Republic-Africa2003</v>
      </c>
      <c r="B630" s="36" t="s">
        <v>98</v>
      </c>
      <c r="C630" s="36" t="s">
        <v>75</v>
      </c>
      <c r="D630" s="36"/>
      <c r="E630" s="37">
        <v>22.0</v>
      </c>
      <c r="F630" s="36"/>
      <c r="G630" s="36"/>
      <c r="H630" s="37">
        <v>0.002</v>
      </c>
      <c r="I630" s="37">
        <v>0.01</v>
      </c>
      <c r="J630" s="31" t="s">
        <v>81</v>
      </c>
    </row>
    <row r="631" ht="15.75" customHeight="1">
      <c r="A631" s="36" t="str">
        <f t="shared" si="1"/>
        <v>Chad-Africa2003</v>
      </c>
      <c r="B631" s="36" t="s">
        <v>99</v>
      </c>
      <c r="C631" s="36" t="s">
        <v>75</v>
      </c>
      <c r="D631" s="36"/>
      <c r="E631" s="37">
        <v>64.0</v>
      </c>
      <c r="F631" s="36"/>
      <c r="G631" s="36"/>
      <c r="H631" s="37">
        <v>0.003</v>
      </c>
      <c r="I631" s="37">
        <v>0.007</v>
      </c>
      <c r="J631" s="31" t="s">
        <v>81</v>
      </c>
    </row>
    <row r="632" ht="15.75" customHeight="1">
      <c r="A632" s="36" t="str">
        <f t="shared" si="1"/>
        <v>Comoros-Africa2003</v>
      </c>
      <c r="B632" s="36" t="s">
        <v>100</v>
      </c>
      <c r="C632" s="36" t="s">
        <v>75</v>
      </c>
      <c r="D632" s="36"/>
      <c r="E632" s="36"/>
      <c r="F632" s="36"/>
      <c r="G632" s="36"/>
      <c r="H632" s="37">
        <v>0.008</v>
      </c>
      <c r="I632" s="37">
        <v>0.004</v>
      </c>
      <c r="J632" s="31" t="s">
        <v>81</v>
      </c>
    </row>
    <row r="633" ht="15.75" customHeight="1">
      <c r="A633" s="36" t="str">
        <f t="shared" si="1"/>
        <v>Congo (Kinshasa)-Africa2003</v>
      </c>
      <c r="B633" s="36" t="s">
        <v>102</v>
      </c>
      <c r="C633" s="36" t="s">
        <v>75</v>
      </c>
      <c r="D633" s="36"/>
      <c r="E633" s="37">
        <v>166.0</v>
      </c>
      <c r="F633" s="36"/>
      <c r="G633" s="36"/>
      <c r="H633" s="37">
        <v>0.001</v>
      </c>
      <c r="I633" s="37">
        <v>0.024</v>
      </c>
      <c r="J633" s="31" t="s">
        <v>81</v>
      </c>
    </row>
    <row r="634" ht="15.75" customHeight="1">
      <c r="A634" s="36" t="str">
        <f t="shared" si="1"/>
        <v>Congo (Brazzaville)-Africa2003</v>
      </c>
      <c r="B634" s="36" t="s">
        <v>101</v>
      </c>
      <c r="C634" s="36" t="s">
        <v>75</v>
      </c>
      <c r="D634" s="36"/>
      <c r="E634" s="37">
        <v>37.0</v>
      </c>
      <c r="F634" s="36"/>
      <c r="G634" s="36"/>
      <c r="H634" s="37">
        <v>0.005</v>
      </c>
      <c r="I634" s="37">
        <v>0.098</v>
      </c>
      <c r="J634" s="31" t="s">
        <v>81</v>
      </c>
    </row>
    <row r="635" ht="15.75" customHeight="1">
      <c r="A635" s="36" t="str">
        <f t="shared" si="1"/>
        <v>Cote d'Ivoire-Africa2003</v>
      </c>
      <c r="B635" s="36" t="s">
        <v>103</v>
      </c>
      <c r="C635" s="36" t="s">
        <v>75</v>
      </c>
      <c r="D635" s="36"/>
      <c r="E635" s="37">
        <v>62.0</v>
      </c>
      <c r="F635" s="36"/>
      <c r="G635" s="36"/>
      <c r="H635" s="37">
        <v>0.008</v>
      </c>
      <c r="I635" s="37">
        <v>0.076</v>
      </c>
      <c r="J635" s="31" t="s">
        <v>81</v>
      </c>
    </row>
    <row r="636" ht="15.75" customHeight="1">
      <c r="A636" s="36" t="str">
        <f t="shared" si="1"/>
        <v>Djibouti-Africa2003</v>
      </c>
      <c r="B636" s="36" t="s">
        <v>104</v>
      </c>
      <c r="C636" s="36" t="s">
        <v>75</v>
      </c>
      <c r="D636" s="36"/>
      <c r="E636" s="36"/>
      <c r="F636" s="36"/>
      <c r="G636" s="36"/>
      <c r="H636" s="37">
        <v>0.006</v>
      </c>
      <c r="I636" s="37">
        <v>0.03</v>
      </c>
      <c r="J636" s="31" t="s">
        <v>81</v>
      </c>
    </row>
    <row r="637" ht="15.75" customHeight="1">
      <c r="A637" s="36" t="str">
        <f t="shared" si="1"/>
        <v>Egypt-Africa2003</v>
      </c>
      <c r="B637" s="36" t="s">
        <v>105</v>
      </c>
      <c r="C637" s="36" t="s">
        <v>75</v>
      </c>
      <c r="D637" s="36"/>
      <c r="E637" s="37">
        <v>37.0</v>
      </c>
      <c r="F637" s="36"/>
      <c r="G637" s="36"/>
      <c r="H637" s="37">
        <v>0.04</v>
      </c>
      <c r="I637" s="37">
        <v>0.083</v>
      </c>
      <c r="J637" s="31" t="s">
        <v>81</v>
      </c>
    </row>
    <row r="638" ht="15.75" customHeight="1">
      <c r="A638" s="36" t="str">
        <f t="shared" si="1"/>
        <v>Equatorial Guinea-Africa2003</v>
      </c>
      <c r="B638" s="36" t="s">
        <v>106</v>
      </c>
      <c r="C638" s="36" t="s">
        <v>75</v>
      </c>
      <c r="D638" s="36"/>
      <c r="E638" s="36"/>
      <c r="F638" s="36"/>
      <c r="G638" s="36"/>
      <c r="H638" s="37">
        <v>0.005</v>
      </c>
      <c r="I638" s="37">
        <v>0.073</v>
      </c>
      <c r="J638" s="31" t="s">
        <v>81</v>
      </c>
    </row>
    <row r="639" ht="15.75" customHeight="1">
      <c r="A639" s="36" t="str">
        <f t="shared" si="1"/>
        <v>Eritrea-Africa2003</v>
      </c>
      <c r="B639" s="36" t="s">
        <v>107</v>
      </c>
      <c r="C639" s="36" t="s">
        <v>75</v>
      </c>
      <c r="D639" s="36"/>
      <c r="E639" s="36"/>
      <c r="F639" s="36"/>
      <c r="G639" s="36"/>
      <c r="H639" s="36"/>
      <c r="I639" s="36"/>
      <c r="J639" s="31" t="s">
        <v>81</v>
      </c>
    </row>
    <row r="640" ht="15.75" customHeight="1">
      <c r="A640" s="36" t="str">
        <f t="shared" si="1"/>
        <v>Ethiopia-Africa2003</v>
      </c>
      <c r="B640" s="36" t="s">
        <v>108</v>
      </c>
      <c r="C640" s="36" t="s">
        <v>75</v>
      </c>
      <c r="D640" s="36"/>
      <c r="E640" s="37">
        <v>46.0</v>
      </c>
      <c r="F640" s="36"/>
      <c r="G640" s="36"/>
      <c r="H640" s="37">
        <v>0.001</v>
      </c>
      <c r="I640" s="37">
        <v>0.001</v>
      </c>
      <c r="J640" s="31" t="s">
        <v>81</v>
      </c>
    </row>
    <row r="641" ht="15.75" customHeight="1">
      <c r="A641" s="36" t="str">
        <f t="shared" si="1"/>
        <v>Gabon-Africa2003</v>
      </c>
      <c r="B641" s="36" t="s">
        <v>109</v>
      </c>
      <c r="C641" s="36" t="s">
        <v>75</v>
      </c>
      <c r="D641" s="36"/>
      <c r="E641" s="36"/>
      <c r="F641" s="36"/>
      <c r="G641" s="36"/>
      <c r="H641" s="37">
        <v>0.027</v>
      </c>
      <c r="I641" s="37">
        <v>0.228</v>
      </c>
      <c r="J641" s="31" t="s">
        <v>81</v>
      </c>
    </row>
    <row r="642" ht="15.75" customHeight="1">
      <c r="A642" s="36" t="str">
        <f t="shared" si="1"/>
        <v>Gambia, The-Africa2003</v>
      </c>
      <c r="B642" s="36" t="s">
        <v>110</v>
      </c>
      <c r="C642" s="36" t="s">
        <v>75</v>
      </c>
      <c r="D642" s="36"/>
      <c r="E642" s="36"/>
      <c r="F642" s="36"/>
      <c r="G642" s="36"/>
      <c r="H642" s="37">
        <v>0.024</v>
      </c>
      <c r="I642" s="37">
        <v>0.111</v>
      </c>
      <c r="J642" s="31" t="s">
        <v>81</v>
      </c>
    </row>
    <row r="643" ht="15.75" customHeight="1">
      <c r="A643" s="36" t="str">
        <f t="shared" si="1"/>
        <v>Ghana-Africa2003</v>
      </c>
      <c r="B643" s="36" t="s">
        <v>111</v>
      </c>
      <c r="C643" s="36" t="s">
        <v>75</v>
      </c>
      <c r="D643" s="36"/>
      <c r="E643" s="37">
        <v>22.0</v>
      </c>
      <c r="F643" s="36"/>
      <c r="G643" s="36"/>
      <c r="H643" s="37">
        <v>0.012</v>
      </c>
      <c r="I643" s="37">
        <v>0.039</v>
      </c>
      <c r="J643" s="31" t="s">
        <v>81</v>
      </c>
    </row>
    <row r="644" ht="15.75" customHeight="1">
      <c r="A644" s="36" t="str">
        <f t="shared" si="1"/>
        <v>Guinea-Africa2003</v>
      </c>
      <c r="B644" s="36" t="s">
        <v>112</v>
      </c>
      <c r="C644" s="36" t="s">
        <v>75</v>
      </c>
      <c r="D644" s="36"/>
      <c r="E644" s="37">
        <v>40.0</v>
      </c>
      <c r="F644" s="36"/>
      <c r="G644" s="36"/>
      <c r="H644" s="37">
        <v>0.005</v>
      </c>
      <c r="I644" s="37">
        <v>0.012</v>
      </c>
      <c r="J644" s="31" t="s">
        <v>81</v>
      </c>
    </row>
    <row r="645" ht="15.75" customHeight="1">
      <c r="A645" s="36" t="str">
        <f t="shared" si="1"/>
        <v>Guinea-Bissau-Africa2003</v>
      </c>
      <c r="B645" s="36" t="s">
        <v>113</v>
      </c>
      <c r="C645" s="36" t="s">
        <v>75</v>
      </c>
      <c r="D645" s="36"/>
      <c r="E645" s="36"/>
      <c r="F645" s="36"/>
      <c r="G645" s="36"/>
      <c r="H645" s="37">
        <v>0.014</v>
      </c>
      <c r="I645" s="37">
        <v>0.001</v>
      </c>
      <c r="J645" s="31" t="s">
        <v>81</v>
      </c>
    </row>
    <row r="646" ht="15.75" customHeight="1">
      <c r="A646" s="36" t="str">
        <f t="shared" si="1"/>
        <v>Kenya-Africa2003</v>
      </c>
      <c r="B646" s="36" t="s">
        <v>114</v>
      </c>
      <c r="C646" s="36" t="s">
        <v>75</v>
      </c>
      <c r="D646" s="36"/>
      <c r="E646" s="37">
        <v>60.0</v>
      </c>
      <c r="F646" s="36"/>
      <c r="G646" s="36"/>
      <c r="H646" s="37">
        <v>0.029</v>
      </c>
      <c r="I646" s="37">
        <v>0.047</v>
      </c>
      <c r="J646" s="31" t="s">
        <v>81</v>
      </c>
    </row>
    <row r="647" ht="15.75" customHeight="1">
      <c r="A647" s="36" t="str">
        <f t="shared" si="1"/>
        <v>Lesotho-Africa2003</v>
      </c>
      <c r="B647" s="36" t="s">
        <v>115</v>
      </c>
      <c r="C647" s="36" t="s">
        <v>75</v>
      </c>
      <c r="D647" s="36"/>
      <c r="E647" s="37">
        <v>93.0</v>
      </c>
      <c r="F647" s="36"/>
      <c r="G647" s="36"/>
      <c r="H647" s="37">
        <v>0.015</v>
      </c>
      <c r="I647" s="37">
        <v>0.066</v>
      </c>
      <c r="J647" s="31" t="s">
        <v>81</v>
      </c>
    </row>
    <row r="648" ht="15.75" customHeight="1">
      <c r="A648" s="36" t="str">
        <f t="shared" si="1"/>
        <v>Liberia-Africa2003</v>
      </c>
      <c r="B648" s="36" t="s">
        <v>116</v>
      </c>
      <c r="C648" s="36" t="s">
        <v>75</v>
      </c>
      <c r="D648" s="36"/>
      <c r="E648" s="36"/>
      <c r="F648" s="36"/>
      <c r="G648" s="36"/>
      <c r="H648" s="37">
        <v>0.0</v>
      </c>
      <c r="I648" s="37">
        <v>0.015</v>
      </c>
      <c r="J648" s="31" t="s">
        <v>81</v>
      </c>
    </row>
    <row r="649" ht="15.75" customHeight="1">
      <c r="A649" s="36" t="str">
        <f t="shared" si="1"/>
        <v>Libya-Africa2003</v>
      </c>
      <c r="B649" s="36" t="s">
        <v>117</v>
      </c>
      <c r="C649" s="36" t="s">
        <v>75</v>
      </c>
      <c r="D649" s="36"/>
      <c r="E649" s="36"/>
      <c r="F649" s="36"/>
      <c r="G649" s="36"/>
      <c r="H649" s="37">
        <v>0.028</v>
      </c>
      <c r="I649" s="37">
        <v>0.023</v>
      </c>
      <c r="J649" s="31" t="s">
        <v>81</v>
      </c>
    </row>
    <row r="650" ht="15.75" customHeight="1">
      <c r="A650" s="36" t="str">
        <f t="shared" si="1"/>
        <v>Madagascar-Africa2003</v>
      </c>
      <c r="B650" s="36" t="s">
        <v>118</v>
      </c>
      <c r="C650" s="36" t="s">
        <v>75</v>
      </c>
      <c r="D650" s="36"/>
      <c r="E650" s="37">
        <v>67.0</v>
      </c>
      <c r="F650" s="36"/>
      <c r="G650" s="36"/>
      <c r="H650" s="37">
        <v>0.004</v>
      </c>
      <c r="I650" s="37">
        <v>0.016</v>
      </c>
      <c r="J650" s="31" t="s">
        <v>81</v>
      </c>
    </row>
    <row r="651" ht="15.75" customHeight="1">
      <c r="A651" s="36" t="str">
        <f t="shared" si="1"/>
        <v>Malawi-Africa2003</v>
      </c>
      <c r="B651" s="36" t="s">
        <v>119</v>
      </c>
      <c r="C651" s="36" t="s">
        <v>75</v>
      </c>
      <c r="D651" s="36"/>
      <c r="E651" s="37">
        <v>45.0</v>
      </c>
      <c r="F651" s="36"/>
      <c r="G651" s="36"/>
      <c r="H651" s="37">
        <v>0.003</v>
      </c>
      <c r="I651" s="37">
        <v>0.011</v>
      </c>
      <c r="J651" s="31" t="s">
        <v>81</v>
      </c>
    </row>
    <row r="652" ht="15.75" customHeight="1">
      <c r="A652" s="36" t="str">
        <f t="shared" si="1"/>
        <v>Mali-Africa2003</v>
      </c>
      <c r="B652" s="36" t="s">
        <v>120</v>
      </c>
      <c r="C652" s="36" t="s">
        <v>75</v>
      </c>
      <c r="D652" s="36"/>
      <c r="E652" s="37">
        <v>41.0</v>
      </c>
      <c r="F652" s="36"/>
      <c r="G652" s="36"/>
      <c r="H652" s="37">
        <v>0.003</v>
      </c>
      <c r="I652" s="37">
        <v>0.022</v>
      </c>
      <c r="J652" s="31" t="s">
        <v>81</v>
      </c>
    </row>
    <row r="653" ht="15.75" customHeight="1">
      <c r="A653" s="36" t="str">
        <f t="shared" si="1"/>
        <v>Mauritania-Africa2003</v>
      </c>
      <c r="B653" s="36" t="s">
        <v>121</v>
      </c>
      <c r="C653" s="36" t="s">
        <v>75</v>
      </c>
      <c r="D653" s="36"/>
      <c r="E653" s="37">
        <v>82.0</v>
      </c>
      <c r="F653" s="36"/>
      <c r="G653" s="36"/>
      <c r="H653" s="37">
        <v>0.004</v>
      </c>
      <c r="I653" s="37">
        <v>0.118</v>
      </c>
      <c r="J653" s="31" t="s">
        <v>81</v>
      </c>
    </row>
    <row r="654" ht="15.75" customHeight="1">
      <c r="A654" s="36" t="str">
        <f t="shared" si="1"/>
        <v>Mauritius-Africa2003</v>
      </c>
      <c r="B654" s="36" t="s">
        <v>122</v>
      </c>
      <c r="C654" s="36" t="s">
        <v>75</v>
      </c>
      <c r="D654" s="36"/>
      <c r="E654" s="36"/>
      <c r="F654" s="36"/>
      <c r="G654" s="36"/>
      <c r="H654" s="37">
        <v>0.122</v>
      </c>
      <c r="I654" s="37">
        <v>0.384</v>
      </c>
      <c r="J654" s="31" t="s">
        <v>81</v>
      </c>
    </row>
    <row r="655" ht="15.75" customHeight="1">
      <c r="A655" s="36" t="str">
        <f t="shared" si="1"/>
        <v>Morocco-Africa2003</v>
      </c>
      <c r="B655" s="36" t="s">
        <v>123</v>
      </c>
      <c r="C655" s="36" t="s">
        <v>75</v>
      </c>
      <c r="D655" s="36"/>
      <c r="E655" s="37">
        <v>36.0</v>
      </c>
      <c r="F655" s="36"/>
      <c r="G655" s="36"/>
      <c r="H655" s="37">
        <v>0.034</v>
      </c>
      <c r="I655" s="37">
        <v>0.249</v>
      </c>
      <c r="J655" s="31" t="s">
        <v>81</v>
      </c>
    </row>
    <row r="656" ht="15.75" customHeight="1">
      <c r="A656" s="36" t="str">
        <f t="shared" si="1"/>
        <v>Mozambique-Africa2003</v>
      </c>
      <c r="B656" s="36" t="s">
        <v>124</v>
      </c>
      <c r="C656" s="36" t="s">
        <v>75</v>
      </c>
      <c r="D656" s="36"/>
      <c r="E656" s="37">
        <v>153.0</v>
      </c>
      <c r="F656" s="36"/>
      <c r="G656" s="36"/>
      <c r="H656" s="37">
        <v>0.004</v>
      </c>
      <c r="I656" s="37">
        <v>0.022</v>
      </c>
      <c r="J656" s="31" t="s">
        <v>81</v>
      </c>
    </row>
    <row r="657" ht="15.75" customHeight="1">
      <c r="A657" s="36" t="str">
        <f t="shared" si="1"/>
        <v>Namibia-Africa2003</v>
      </c>
      <c r="B657" s="36" t="s">
        <v>125</v>
      </c>
      <c r="C657" s="36" t="s">
        <v>75</v>
      </c>
      <c r="D657" s="36"/>
      <c r="E657" s="37">
        <v>85.0</v>
      </c>
      <c r="F657" s="36"/>
      <c r="G657" s="36"/>
      <c r="H657" s="37">
        <v>0.034</v>
      </c>
      <c r="I657" s="37">
        <v>0.113</v>
      </c>
      <c r="J657" s="31" t="s">
        <v>81</v>
      </c>
    </row>
    <row r="658" ht="15.75" customHeight="1">
      <c r="A658" s="36" t="str">
        <f t="shared" si="1"/>
        <v>Niger-Africa2003</v>
      </c>
      <c r="B658" s="36" t="s">
        <v>126</v>
      </c>
      <c r="C658" s="36" t="s">
        <v>75</v>
      </c>
      <c r="D658" s="36"/>
      <c r="E658" s="37">
        <v>35.0</v>
      </c>
      <c r="F658" s="36"/>
      <c r="G658" s="36"/>
      <c r="H658" s="37">
        <v>0.002</v>
      </c>
      <c r="I658" s="37">
        <v>0.007</v>
      </c>
      <c r="J658" s="31" t="s">
        <v>81</v>
      </c>
    </row>
    <row r="659" ht="15.75" customHeight="1">
      <c r="A659" s="36" t="str">
        <f t="shared" si="1"/>
        <v>Nigeria-Africa2003</v>
      </c>
      <c r="B659" s="36" t="s">
        <v>127</v>
      </c>
      <c r="C659" s="36" t="s">
        <v>75</v>
      </c>
      <c r="D659" s="36"/>
      <c r="E659" s="37">
        <v>36.0</v>
      </c>
      <c r="F659" s="36"/>
      <c r="G659" s="36"/>
      <c r="H659" s="37">
        <v>0.006</v>
      </c>
      <c r="I659" s="37">
        <v>0.024</v>
      </c>
      <c r="J659" s="31" t="s">
        <v>81</v>
      </c>
    </row>
    <row r="660" ht="15.75" customHeight="1">
      <c r="A660" s="36" t="str">
        <f t="shared" si="1"/>
        <v>Rwanda-Africa2003</v>
      </c>
      <c r="B660" s="36" t="s">
        <v>128</v>
      </c>
      <c r="C660" s="36" t="s">
        <v>75</v>
      </c>
      <c r="D660" s="36"/>
      <c r="E660" s="37">
        <v>18.0</v>
      </c>
      <c r="F660" s="36"/>
      <c r="G660" s="36"/>
      <c r="H660" s="37">
        <v>0.004</v>
      </c>
      <c r="I660" s="37">
        <v>0.014</v>
      </c>
      <c r="J660" s="31" t="s">
        <v>81</v>
      </c>
    </row>
    <row r="661" ht="15.75" customHeight="1">
      <c r="A661" s="36" t="str">
        <f t="shared" si="1"/>
        <v>Sao Tome and Principe-Africa2003</v>
      </c>
      <c r="B661" s="36" t="s">
        <v>129</v>
      </c>
      <c r="C661" s="36" t="s">
        <v>75</v>
      </c>
      <c r="D661" s="36"/>
      <c r="E661" s="36"/>
      <c r="F661" s="36"/>
      <c r="G661" s="36"/>
      <c r="H661" s="37">
        <v>0.102</v>
      </c>
      <c r="I661" s="37">
        <v>0.033</v>
      </c>
      <c r="J661" s="31" t="s">
        <v>81</v>
      </c>
    </row>
    <row r="662" ht="15.75" customHeight="1">
      <c r="A662" s="36" t="str">
        <f t="shared" si="1"/>
        <v>Senegal-Africa2003</v>
      </c>
      <c r="B662" s="36" t="s">
        <v>130</v>
      </c>
      <c r="C662" s="36" t="s">
        <v>75</v>
      </c>
      <c r="D662" s="36"/>
      <c r="E662" s="37">
        <v>59.0</v>
      </c>
      <c r="F662" s="36"/>
      <c r="G662" s="36"/>
      <c r="H662" s="37">
        <v>0.021</v>
      </c>
      <c r="I662" s="37">
        <v>0.073</v>
      </c>
      <c r="J662" s="31" t="s">
        <v>81</v>
      </c>
    </row>
    <row r="663" ht="15.75" customHeight="1">
      <c r="A663" s="36" t="str">
        <f t="shared" si="1"/>
        <v>Seychelles-Africa2003</v>
      </c>
      <c r="B663" s="36" t="s">
        <v>131</v>
      </c>
      <c r="C663" s="36" t="s">
        <v>75</v>
      </c>
      <c r="D663" s="36"/>
      <c r="E663" s="36"/>
      <c r="F663" s="36"/>
      <c r="G663" s="36"/>
      <c r="H663" s="37">
        <v>0.146</v>
      </c>
      <c r="I663" s="37">
        <v>0.585</v>
      </c>
      <c r="J663" s="31" t="s">
        <v>81</v>
      </c>
    </row>
    <row r="664" ht="15.75" customHeight="1">
      <c r="A664" s="36" t="str">
        <f t="shared" si="1"/>
        <v>Sierra Leone-Africa2003</v>
      </c>
      <c r="B664" s="36" t="s">
        <v>132</v>
      </c>
      <c r="C664" s="36" t="s">
        <v>75</v>
      </c>
      <c r="D664" s="36"/>
      <c r="E664" s="37">
        <v>26.0</v>
      </c>
      <c r="F664" s="36"/>
      <c r="G664" s="36"/>
      <c r="H664" s="37">
        <v>0.002</v>
      </c>
      <c r="I664" s="37">
        <v>0.024</v>
      </c>
      <c r="J664" s="31" t="s">
        <v>81</v>
      </c>
    </row>
    <row r="665" ht="15.75" customHeight="1">
      <c r="A665" s="36" t="str">
        <f t="shared" si="1"/>
        <v>Somalia-Africa2003</v>
      </c>
      <c r="B665" s="36" t="s">
        <v>133</v>
      </c>
      <c r="C665" s="36" t="s">
        <v>75</v>
      </c>
      <c r="D665" s="36"/>
      <c r="E665" s="36"/>
      <c r="F665" s="36"/>
      <c r="G665" s="36"/>
      <c r="H665" s="37">
        <v>0.004</v>
      </c>
      <c r="I665" s="37">
        <v>0.025</v>
      </c>
      <c r="J665" s="31" t="s">
        <v>81</v>
      </c>
    </row>
    <row r="666" ht="15.75" customHeight="1">
      <c r="A666" s="36" t="str">
        <f t="shared" si="1"/>
        <v>South Africa-Africa2003</v>
      </c>
      <c r="B666" s="36" t="s">
        <v>134</v>
      </c>
      <c r="C666" s="36" t="s">
        <v>75</v>
      </c>
      <c r="D666" s="36"/>
      <c r="E666" s="37">
        <v>38.0</v>
      </c>
      <c r="F666" s="36"/>
      <c r="G666" s="36"/>
      <c r="H666" s="37">
        <v>0.07</v>
      </c>
      <c r="I666" s="37">
        <v>0.36</v>
      </c>
      <c r="J666" s="31" t="s">
        <v>81</v>
      </c>
    </row>
    <row r="667" ht="15.75" customHeight="1">
      <c r="A667" s="36" t="str">
        <f t="shared" si="1"/>
        <v>South Sudan-Africa2003</v>
      </c>
      <c r="B667" s="36" t="s">
        <v>135</v>
      </c>
      <c r="C667" s="36" t="s">
        <v>75</v>
      </c>
      <c r="D667" s="36"/>
      <c r="E667" s="36"/>
      <c r="F667" s="36"/>
      <c r="G667" s="36"/>
      <c r="H667" s="36"/>
      <c r="I667" s="36"/>
      <c r="J667" s="31" t="s">
        <v>81</v>
      </c>
    </row>
    <row r="668" ht="15.75" customHeight="1">
      <c r="A668" s="36" t="str">
        <f t="shared" si="1"/>
        <v>Sudan-Africa2003</v>
      </c>
      <c r="B668" s="36" t="s">
        <v>136</v>
      </c>
      <c r="C668" s="36" t="s">
        <v>75</v>
      </c>
      <c r="D668" s="36"/>
      <c r="E668" s="36"/>
      <c r="F668" s="36"/>
      <c r="G668" s="36"/>
      <c r="H668" s="37">
        <v>0.005</v>
      </c>
      <c r="I668" s="37">
        <v>0.014</v>
      </c>
      <c r="J668" s="31" t="s">
        <v>81</v>
      </c>
    </row>
    <row r="669" ht="15.75" customHeight="1">
      <c r="A669" s="36" t="str">
        <f t="shared" si="1"/>
        <v>Swaziland-Africa2003</v>
      </c>
      <c r="B669" s="36" t="s">
        <v>137</v>
      </c>
      <c r="C669" s="36" t="s">
        <v>75</v>
      </c>
      <c r="D669" s="36"/>
      <c r="E669" s="36"/>
      <c r="F669" s="36"/>
      <c r="G669" s="36"/>
      <c r="H669" s="37">
        <v>0.024</v>
      </c>
      <c r="I669" s="37">
        <v>0.078</v>
      </c>
      <c r="J669" s="31" t="s">
        <v>81</v>
      </c>
    </row>
    <row r="670" ht="15.75" customHeight="1">
      <c r="A670" s="36" t="str">
        <f t="shared" si="1"/>
        <v>Tanzania-Africa2003</v>
      </c>
      <c r="B670" s="36" t="s">
        <v>138</v>
      </c>
      <c r="C670" s="36" t="s">
        <v>75</v>
      </c>
      <c r="D670" s="36"/>
      <c r="E670" s="37">
        <v>28.0</v>
      </c>
      <c r="F670" s="36"/>
      <c r="G670" s="36"/>
      <c r="H670" s="37">
        <v>0.007</v>
      </c>
      <c r="I670" s="37">
        <v>0.035</v>
      </c>
      <c r="J670" s="31" t="s">
        <v>81</v>
      </c>
    </row>
    <row r="671" ht="15.75" customHeight="1">
      <c r="A671" s="36" t="str">
        <f t="shared" si="1"/>
        <v>Togo-Africa2003</v>
      </c>
      <c r="B671" s="36" t="s">
        <v>139</v>
      </c>
      <c r="C671" s="36" t="s">
        <v>75</v>
      </c>
      <c r="D671" s="36"/>
      <c r="E671" s="37">
        <v>65.0</v>
      </c>
      <c r="F671" s="36"/>
      <c r="G671" s="36"/>
      <c r="H671" s="37">
        <v>0.012</v>
      </c>
      <c r="I671" s="37">
        <v>0.046</v>
      </c>
      <c r="J671" s="31" t="s">
        <v>81</v>
      </c>
    </row>
    <row r="672" ht="15.75" customHeight="1">
      <c r="A672" s="36" t="str">
        <f t="shared" si="1"/>
        <v>Tunisia-Africa2003</v>
      </c>
      <c r="B672" s="36" t="s">
        <v>140</v>
      </c>
      <c r="C672" s="36" t="s">
        <v>75</v>
      </c>
      <c r="D672" s="36"/>
      <c r="E672" s="37">
        <v>11.0</v>
      </c>
      <c r="F672" s="36"/>
      <c r="G672" s="36"/>
      <c r="H672" s="37">
        <v>0.065</v>
      </c>
      <c r="I672" s="37">
        <v>0.195</v>
      </c>
      <c r="J672" s="31" t="s">
        <v>81</v>
      </c>
    </row>
    <row r="673" ht="15.75" customHeight="1">
      <c r="A673" s="36" t="str">
        <f t="shared" si="1"/>
        <v>Uganda-Africa2003</v>
      </c>
      <c r="B673" s="36" t="s">
        <v>141</v>
      </c>
      <c r="C673" s="36" t="s">
        <v>75</v>
      </c>
      <c r="D673" s="36"/>
      <c r="E673" s="37">
        <v>34.0</v>
      </c>
      <c r="F673" s="36"/>
      <c r="G673" s="36"/>
      <c r="H673" s="37">
        <v>0.005</v>
      </c>
      <c r="I673" s="37">
        <v>0.029</v>
      </c>
      <c r="J673" s="31" t="s">
        <v>81</v>
      </c>
    </row>
    <row r="674" ht="15.75" customHeight="1">
      <c r="A674" s="36" t="str">
        <f t="shared" si="1"/>
        <v>Zambia-Africa2003</v>
      </c>
      <c r="B674" s="36" t="s">
        <v>142</v>
      </c>
      <c r="C674" s="36" t="s">
        <v>75</v>
      </c>
      <c r="D674" s="36"/>
      <c r="E674" s="37">
        <v>35.0</v>
      </c>
      <c r="F674" s="36"/>
      <c r="G674" s="36"/>
      <c r="H674" s="37">
        <v>0.01</v>
      </c>
      <c r="I674" s="37">
        <v>0.022</v>
      </c>
      <c r="J674" s="31" t="s">
        <v>81</v>
      </c>
    </row>
    <row r="675" ht="15.75" customHeight="1">
      <c r="A675" s="36" t="str">
        <f t="shared" si="1"/>
        <v>Zimbabwe-Africa2003</v>
      </c>
      <c r="B675" s="36" t="s">
        <v>143</v>
      </c>
      <c r="C675" s="36" t="s">
        <v>75</v>
      </c>
      <c r="D675" s="36"/>
      <c r="E675" s="37">
        <v>97.0</v>
      </c>
      <c r="F675" s="36"/>
      <c r="G675" s="36"/>
      <c r="H675" s="37">
        <v>0.064</v>
      </c>
      <c r="I675" s="37">
        <v>0.029</v>
      </c>
      <c r="J675" s="31" t="s">
        <v>81</v>
      </c>
    </row>
    <row r="676" ht="15.75" customHeight="1">
      <c r="A676" s="36" t="str">
        <f t="shared" si="1"/>
        <v>Afghanistan-Asia2003</v>
      </c>
      <c r="B676" s="36" t="s">
        <v>144</v>
      </c>
      <c r="C676" s="36" t="s">
        <v>75</v>
      </c>
      <c r="D676" s="36"/>
      <c r="E676" s="36"/>
      <c r="F676" s="36"/>
      <c r="G676" s="36"/>
      <c r="H676" s="37">
        <v>0.001</v>
      </c>
      <c r="I676" s="37">
        <v>0.009</v>
      </c>
      <c r="J676" s="31" t="s">
        <v>81</v>
      </c>
    </row>
    <row r="677" ht="15.75" customHeight="1">
      <c r="A677" s="36" t="str">
        <f t="shared" si="1"/>
        <v>Armenia-Asia2003</v>
      </c>
      <c r="B677" s="36" t="s">
        <v>146</v>
      </c>
      <c r="C677" s="36" t="s">
        <v>75</v>
      </c>
      <c r="D677" s="36"/>
      <c r="E677" s="37">
        <v>18.0</v>
      </c>
      <c r="F677" s="36"/>
      <c r="G677" s="36"/>
      <c r="H677" s="37">
        <v>0.046</v>
      </c>
      <c r="I677" s="37">
        <v>0.038</v>
      </c>
      <c r="J677" s="31" t="s">
        <v>81</v>
      </c>
    </row>
    <row r="678" ht="15.75" customHeight="1">
      <c r="A678" s="36" t="str">
        <f t="shared" si="1"/>
        <v>Azerbaijan-Asia2003</v>
      </c>
      <c r="B678" s="36" t="s">
        <v>147</v>
      </c>
      <c r="C678" s="36" t="s">
        <v>75</v>
      </c>
      <c r="D678" s="36"/>
      <c r="E678" s="37">
        <v>105.0</v>
      </c>
      <c r="F678" s="36"/>
      <c r="G678" s="36"/>
      <c r="H678" s="36"/>
      <c r="I678" s="37">
        <v>0.126</v>
      </c>
      <c r="J678" s="31" t="s">
        <v>81</v>
      </c>
    </row>
    <row r="679" ht="15.75" customHeight="1">
      <c r="A679" s="36" t="str">
        <f t="shared" si="1"/>
        <v>Bangladesh-Asia2003</v>
      </c>
      <c r="B679" s="36" t="s">
        <v>148</v>
      </c>
      <c r="C679" s="36" t="s">
        <v>75</v>
      </c>
      <c r="D679" s="36"/>
      <c r="E679" s="37">
        <v>50.0</v>
      </c>
      <c r="F679" s="36"/>
      <c r="G679" s="36"/>
      <c r="H679" s="37">
        <v>0.002</v>
      </c>
      <c r="I679" s="37">
        <v>0.01</v>
      </c>
      <c r="J679" s="31" t="s">
        <v>81</v>
      </c>
    </row>
    <row r="680" ht="15.75" customHeight="1">
      <c r="A680" s="36" t="str">
        <f t="shared" si="1"/>
        <v>Bhutan-Asia2003</v>
      </c>
      <c r="B680" s="36" t="s">
        <v>149</v>
      </c>
      <c r="C680" s="36" t="s">
        <v>75</v>
      </c>
      <c r="D680" s="36"/>
      <c r="E680" s="37">
        <v>62.0</v>
      </c>
      <c r="F680" s="36"/>
      <c r="G680" s="36"/>
      <c r="H680" s="37">
        <v>0.024</v>
      </c>
      <c r="I680" s="37">
        <v>0.004</v>
      </c>
      <c r="J680" s="31" t="s">
        <v>81</v>
      </c>
    </row>
    <row r="681" ht="15.75" customHeight="1">
      <c r="A681" s="36" t="str">
        <f t="shared" si="1"/>
        <v>Brunei-Asia2003</v>
      </c>
      <c r="B681" s="36" t="s">
        <v>150</v>
      </c>
      <c r="C681" s="36" t="s">
        <v>75</v>
      </c>
      <c r="D681" s="36"/>
      <c r="E681" s="36"/>
      <c r="F681" s="36"/>
      <c r="G681" s="36"/>
      <c r="H681" s="37">
        <v>0.196</v>
      </c>
      <c r="I681" s="37">
        <v>0.502</v>
      </c>
      <c r="J681" s="31" t="s">
        <v>81</v>
      </c>
    </row>
    <row r="682" ht="15.75" customHeight="1">
      <c r="A682" s="36" t="str">
        <f t="shared" si="1"/>
        <v>Cambodia-Asia2003</v>
      </c>
      <c r="B682" s="36" t="s">
        <v>151</v>
      </c>
      <c r="C682" s="36" t="s">
        <v>75</v>
      </c>
      <c r="D682" s="36"/>
      <c r="E682" s="37">
        <v>94.0</v>
      </c>
      <c r="F682" s="36"/>
      <c r="G682" s="36"/>
      <c r="H682" s="37">
        <v>0.003</v>
      </c>
      <c r="I682" s="37">
        <v>0.039</v>
      </c>
      <c r="J682" s="31" t="s">
        <v>81</v>
      </c>
    </row>
    <row r="683" ht="15.75" customHeight="1">
      <c r="A683" s="36" t="str">
        <f t="shared" si="1"/>
        <v>China-Asia2003</v>
      </c>
      <c r="B683" s="36" t="s">
        <v>152</v>
      </c>
      <c r="C683" s="36" t="s">
        <v>75</v>
      </c>
      <c r="D683" s="36"/>
      <c r="E683" s="37">
        <v>48.0</v>
      </c>
      <c r="F683" s="36"/>
      <c r="G683" s="36"/>
      <c r="H683" s="37">
        <v>0.062</v>
      </c>
      <c r="I683" s="37">
        <v>0.207</v>
      </c>
      <c r="J683" s="31" t="s">
        <v>81</v>
      </c>
    </row>
    <row r="684" ht="15.75" customHeight="1">
      <c r="A684" s="36" t="str">
        <f t="shared" si="1"/>
        <v>Georgia-Asia2003</v>
      </c>
      <c r="B684" s="36" t="s">
        <v>153</v>
      </c>
      <c r="C684" s="36" t="s">
        <v>75</v>
      </c>
      <c r="D684" s="36"/>
      <c r="E684" s="37">
        <v>25.0</v>
      </c>
      <c r="F684" s="36"/>
      <c r="G684" s="36"/>
      <c r="H684" s="37">
        <v>0.026</v>
      </c>
      <c r="I684" s="37">
        <v>0.156</v>
      </c>
      <c r="J684" s="31" t="s">
        <v>81</v>
      </c>
    </row>
    <row r="685" ht="15.75" customHeight="1">
      <c r="A685" s="36" t="str">
        <f t="shared" si="1"/>
        <v>Hong Kong SAR-Asia2003</v>
      </c>
      <c r="B685" s="36" t="s">
        <v>154</v>
      </c>
      <c r="C685" s="36" t="s">
        <v>75</v>
      </c>
      <c r="D685" s="36"/>
      <c r="E685" s="37">
        <v>11.0</v>
      </c>
      <c r="F685" s="36"/>
      <c r="G685" s="36"/>
      <c r="H685" s="37">
        <v>0.522</v>
      </c>
      <c r="I685" s="37">
        <v>1.064</v>
      </c>
      <c r="J685" s="31" t="s">
        <v>81</v>
      </c>
    </row>
    <row r="686" ht="15.75" customHeight="1">
      <c r="A686" s="36" t="str">
        <f t="shared" si="1"/>
        <v>India-Asia2003</v>
      </c>
      <c r="B686" s="36" t="s">
        <v>155</v>
      </c>
      <c r="C686" s="36" t="s">
        <v>75</v>
      </c>
      <c r="D686" s="36"/>
      <c r="E686" s="37">
        <v>89.0</v>
      </c>
      <c r="F686" s="36"/>
      <c r="G686" s="36"/>
      <c r="H686" s="37">
        <v>0.017</v>
      </c>
      <c r="I686" s="37">
        <v>0.031</v>
      </c>
      <c r="J686" s="31" t="s">
        <v>81</v>
      </c>
    </row>
    <row r="687" ht="15.75" customHeight="1">
      <c r="A687" s="36" t="str">
        <f t="shared" si="1"/>
        <v>Indonesia-Asia2003</v>
      </c>
      <c r="B687" s="36" t="s">
        <v>156</v>
      </c>
      <c r="C687" s="36" t="s">
        <v>75</v>
      </c>
      <c r="D687" s="36"/>
      <c r="E687" s="37">
        <v>168.0</v>
      </c>
      <c r="F687" s="36"/>
      <c r="G687" s="36"/>
      <c r="H687" s="37">
        <v>0.024</v>
      </c>
      <c r="I687" s="37">
        <v>0.085</v>
      </c>
      <c r="J687" s="31" t="s">
        <v>81</v>
      </c>
    </row>
    <row r="688" ht="15.75" customHeight="1">
      <c r="A688" s="36" t="str">
        <f t="shared" si="1"/>
        <v>Japan-Asia2003</v>
      </c>
      <c r="B688" s="36" t="s">
        <v>157</v>
      </c>
      <c r="C688" s="36" t="s">
        <v>75</v>
      </c>
      <c r="D688" s="36"/>
      <c r="E688" s="37">
        <v>31.0</v>
      </c>
      <c r="F688" s="36"/>
      <c r="G688" s="36"/>
      <c r="H688" s="37">
        <v>0.484</v>
      </c>
      <c r="I688" s="37">
        <v>0.685</v>
      </c>
      <c r="J688" s="31" t="s">
        <v>81</v>
      </c>
    </row>
    <row r="689" ht="15.75" customHeight="1">
      <c r="A689" s="36" t="str">
        <f t="shared" si="1"/>
        <v>Kazakhstan-Asia2003</v>
      </c>
      <c r="B689" s="36" t="s">
        <v>158</v>
      </c>
      <c r="C689" s="36" t="s">
        <v>75</v>
      </c>
      <c r="D689" s="36"/>
      <c r="E689" s="37">
        <v>26.0</v>
      </c>
      <c r="F689" s="36"/>
      <c r="G689" s="36"/>
      <c r="H689" s="37">
        <v>0.02</v>
      </c>
      <c r="I689" s="37">
        <v>0.09</v>
      </c>
      <c r="J689" s="31" t="s">
        <v>81</v>
      </c>
    </row>
    <row r="690" ht="15.75" customHeight="1">
      <c r="A690" s="36" t="str">
        <f t="shared" si="1"/>
        <v>North Korea-Asia2003</v>
      </c>
      <c r="B690" s="36" t="s">
        <v>167</v>
      </c>
      <c r="C690" s="36" t="s">
        <v>75</v>
      </c>
      <c r="D690" s="36"/>
      <c r="E690" s="36"/>
      <c r="F690" s="36"/>
      <c r="G690" s="36"/>
      <c r="H690" s="36"/>
      <c r="I690" s="36"/>
      <c r="J690" s="31" t="s">
        <v>81</v>
      </c>
    </row>
    <row r="691" ht="15.75" customHeight="1">
      <c r="A691" s="36" t="str">
        <f t="shared" si="1"/>
        <v>South Korea-Asia2003</v>
      </c>
      <c r="B691" s="36" t="s">
        <v>171</v>
      </c>
      <c r="C691" s="36" t="s">
        <v>145</v>
      </c>
      <c r="D691" s="36"/>
      <c r="E691" s="37">
        <v>17.0</v>
      </c>
      <c r="F691" s="36"/>
      <c r="G691" s="36"/>
      <c r="H691" s="37">
        <v>0.655</v>
      </c>
      <c r="I691" s="37">
        <v>0.721</v>
      </c>
      <c r="J691" s="31" t="s">
        <v>81</v>
      </c>
    </row>
    <row r="692" ht="15.75" customHeight="1">
      <c r="A692" s="36" t="str">
        <f t="shared" si="1"/>
        <v>Kyrgyzstan-Asia2003</v>
      </c>
      <c r="B692" s="36" t="s">
        <v>159</v>
      </c>
      <c r="C692" s="36" t="s">
        <v>145</v>
      </c>
      <c r="D692" s="36"/>
      <c r="E692" s="37">
        <v>21.0</v>
      </c>
      <c r="F692" s="36"/>
      <c r="G692" s="36"/>
      <c r="H692" s="37">
        <v>0.039</v>
      </c>
      <c r="I692" s="37">
        <v>0.028</v>
      </c>
      <c r="J692" s="31" t="s">
        <v>81</v>
      </c>
    </row>
    <row r="693" ht="15.75" customHeight="1">
      <c r="A693" s="36" t="str">
        <f t="shared" si="1"/>
        <v>Laos-Asia2003</v>
      </c>
      <c r="B693" s="36" t="s">
        <v>160</v>
      </c>
      <c r="C693" s="36" t="s">
        <v>145</v>
      </c>
      <c r="D693" s="36"/>
      <c r="E693" s="37">
        <v>153.0</v>
      </c>
      <c r="F693" s="36"/>
      <c r="G693" s="36"/>
      <c r="H693" s="37">
        <v>0.003</v>
      </c>
      <c r="I693" s="37">
        <v>0.02</v>
      </c>
      <c r="J693" s="31" t="s">
        <v>81</v>
      </c>
    </row>
    <row r="694" ht="15.75" customHeight="1">
      <c r="A694" s="36" t="str">
        <f t="shared" si="1"/>
        <v>Macao SAR-Asia2003</v>
      </c>
      <c r="B694" s="36" t="s">
        <v>161</v>
      </c>
      <c r="C694" s="36" t="s">
        <v>145</v>
      </c>
      <c r="D694" s="36"/>
      <c r="E694" s="36"/>
      <c r="F694" s="36"/>
      <c r="G694" s="36"/>
      <c r="H694" s="37">
        <v>0.257</v>
      </c>
      <c r="I694" s="37">
        <v>0.808</v>
      </c>
      <c r="J694" s="31" t="s">
        <v>81</v>
      </c>
    </row>
    <row r="695" ht="15.75" customHeight="1">
      <c r="A695" s="36" t="str">
        <f t="shared" si="1"/>
        <v>Malaysia-Asia2003</v>
      </c>
      <c r="B695" s="36" t="s">
        <v>162</v>
      </c>
      <c r="C695" s="36" t="s">
        <v>145</v>
      </c>
      <c r="D695" s="36"/>
      <c r="E695" s="37">
        <v>37.0</v>
      </c>
      <c r="F695" s="36"/>
      <c r="G695" s="36"/>
      <c r="H695" s="37">
        <v>0.35</v>
      </c>
      <c r="I695" s="37">
        <v>0.447</v>
      </c>
      <c r="J695" s="31" t="s">
        <v>81</v>
      </c>
    </row>
    <row r="696" ht="15.75" customHeight="1">
      <c r="A696" s="36" t="str">
        <f t="shared" si="1"/>
        <v>Maldives-Asia2003</v>
      </c>
      <c r="B696" s="36" t="s">
        <v>163</v>
      </c>
      <c r="C696" s="36" t="s">
        <v>145</v>
      </c>
      <c r="D696" s="36"/>
      <c r="E696" s="37">
        <v>13.0</v>
      </c>
      <c r="F696" s="36"/>
      <c r="G696" s="36"/>
      <c r="H696" s="37">
        <v>0.06</v>
      </c>
      <c r="I696" s="37">
        <v>0.231</v>
      </c>
      <c r="J696" s="31" t="s">
        <v>81</v>
      </c>
    </row>
    <row r="697" ht="15.75" customHeight="1">
      <c r="A697" s="36" t="str">
        <f t="shared" si="1"/>
        <v>Mongolia-Asia2003</v>
      </c>
      <c r="B697" s="36" t="s">
        <v>164</v>
      </c>
      <c r="C697" s="36" t="s">
        <v>145</v>
      </c>
      <c r="D697" s="36"/>
      <c r="E697" s="37">
        <v>20.0</v>
      </c>
      <c r="F697" s="36"/>
      <c r="G697" s="36"/>
      <c r="H697" s="36"/>
      <c r="I697" s="37">
        <v>0.129</v>
      </c>
      <c r="J697" s="31" t="s">
        <v>81</v>
      </c>
    </row>
    <row r="698" ht="15.75" customHeight="1">
      <c r="A698" s="36" t="str">
        <f t="shared" si="1"/>
        <v>Myanmar-Asia2003</v>
      </c>
      <c r="B698" s="36" t="s">
        <v>165</v>
      </c>
      <c r="C698" s="36" t="s">
        <v>145</v>
      </c>
      <c r="D698" s="36"/>
      <c r="E698" s="36"/>
      <c r="F698" s="36"/>
      <c r="G698" s="36"/>
      <c r="H698" s="37">
        <v>0.0</v>
      </c>
      <c r="I698" s="37">
        <v>0.001</v>
      </c>
      <c r="J698" s="31" t="s">
        <v>81</v>
      </c>
    </row>
    <row r="699" ht="15.75" customHeight="1">
      <c r="A699" s="36" t="str">
        <f t="shared" si="1"/>
        <v>Nepal-Asia2003</v>
      </c>
      <c r="B699" s="36" t="s">
        <v>166</v>
      </c>
      <c r="C699" s="36" t="s">
        <v>145</v>
      </c>
      <c r="D699" s="36"/>
      <c r="E699" s="37">
        <v>31.0</v>
      </c>
      <c r="F699" s="36"/>
      <c r="G699" s="36"/>
      <c r="H699" s="37">
        <v>0.004</v>
      </c>
      <c r="I699" s="37">
        <v>0.003</v>
      </c>
      <c r="J699" s="31" t="s">
        <v>81</v>
      </c>
    </row>
    <row r="700" ht="15.75" customHeight="1">
      <c r="A700" s="36" t="str">
        <f t="shared" si="1"/>
        <v>Pakistan-Asia2003</v>
      </c>
      <c r="B700" s="36" t="s">
        <v>168</v>
      </c>
      <c r="C700" s="36" t="s">
        <v>145</v>
      </c>
      <c r="D700" s="36"/>
      <c r="E700" s="37">
        <v>24.0</v>
      </c>
      <c r="F700" s="36"/>
      <c r="G700" s="36"/>
      <c r="H700" s="37">
        <v>0.05</v>
      </c>
      <c r="I700" s="37">
        <v>0.016</v>
      </c>
      <c r="J700" s="31" t="s">
        <v>81</v>
      </c>
    </row>
    <row r="701" ht="15.75" customHeight="1">
      <c r="A701" s="36" t="str">
        <f t="shared" si="1"/>
        <v>Philippines-Asia2003</v>
      </c>
      <c r="B701" s="36" t="s">
        <v>169</v>
      </c>
      <c r="C701" s="36" t="s">
        <v>145</v>
      </c>
      <c r="D701" s="36"/>
      <c r="E701" s="37">
        <v>49.0</v>
      </c>
      <c r="F701" s="36"/>
      <c r="G701" s="36"/>
      <c r="H701" s="37">
        <v>0.049</v>
      </c>
      <c r="I701" s="37">
        <v>0.272</v>
      </c>
      <c r="J701" s="31" t="s">
        <v>81</v>
      </c>
    </row>
    <row r="702" ht="15.75" customHeight="1">
      <c r="A702" s="36" t="str">
        <f t="shared" si="1"/>
        <v>Singapore-Asia2003</v>
      </c>
      <c r="B702" s="36" t="s">
        <v>170</v>
      </c>
      <c r="C702" s="36" t="s">
        <v>145</v>
      </c>
      <c r="D702" s="36"/>
      <c r="E702" s="37">
        <v>8.0</v>
      </c>
      <c r="F702" s="36"/>
      <c r="G702" s="36"/>
      <c r="H702" s="37">
        <v>0.538</v>
      </c>
      <c r="I702" s="37">
        <v>0.841</v>
      </c>
      <c r="J702" s="31" t="s">
        <v>81</v>
      </c>
    </row>
    <row r="703" ht="15.75" customHeight="1">
      <c r="A703" s="36" t="str">
        <f t="shared" si="1"/>
        <v>Sri Lanka-Asia2003</v>
      </c>
      <c r="B703" s="36" t="s">
        <v>172</v>
      </c>
      <c r="C703" s="36" t="s">
        <v>145</v>
      </c>
      <c r="D703" s="36"/>
      <c r="E703" s="37">
        <v>58.0</v>
      </c>
      <c r="F703" s="36"/>
      <c r="G703" s="36"/>
      <c r="H703" s="37">
        <v>0.015</v>
      </c>
      <c r="I703" s="37">
        <v>0.071</v>
      </c>
      <c r="J703" s="31" t="s">
        <v>81</v>
      </c>
    </row>
    <row r="704" ht="15.75" customHeight="1">
      <c r="A704" s="36" t="str">
        <f t="shared" si="1"/>
        <v>Tajikistan-Asia2003</v>
      </c>
      <c r="B704" s="36" t="s">
        <v>173</v>
      </c>
      <c r="C704" s="36" t="s">
        <v>145</v>
      </c>
      <c r="D704" s="36"/>
      <c r="E704" s="36"/>
      <c r="F704" s="36"/>
      <c r="G704" s="36"/>
      <c r="H704" s="37">
        <v>0.001</v>
      </c>
      <c r="I704" s="37">
        <v>0.007</v>
      </c>
      <c r="J704" s="31" t="s">
        <v>81</v>
      </c>
    </row>
    <row r="705" ht="15.75" customHeight="1">
      <c r="A705" s="36" t="str">
        <f t="shared" si="1"/>
        <v>Thailand-Asia2003</v>
      </c>
      <c r="B705" s="36" t="s">
        <v>174</v>
      </c>
      <c r="C705" s="36" t="s">
        <v>145</v>
      </c>
      <c r="D705" s="36"/>
      <c r="E705" s="37">
        <v>33.0</v>
      </c>
      <c r="F705" s="36"/>
      <c r="G705" s="36"/>
      <c r="H705" s="37">
        <v>0.093</v>
      </c>
      <c r="I705" s="37">
        <v>0.335</v>
      </c>
      <c r="J705" s="31" t="s">
        <v>81</v>
      </c>
    </row>
    <row r="706" ht="15.75" customHeight="1">
      <c r="A706" s="36" t="str">
        <f t="shared" si="1"/>
        <v>Timor-Leste-Asia2003</v>
      </c>
      <c r="B706" s="36" t="s">
        <v>175</v>
      </c>
      <c r="C706" s="36" t="s">
        <v>145</v>
      </c>
      <c r="D706" s="36"/>
      <c r="E706" s="36"/>
      <c r="F706" s="36"/>
      <c r="G706" s="36"/>
      <c r="H706" s="36"/>
      <c r="I706" s="37">
        <v>0.021</v>
      </c>
      <c r="J706" s="31" t="s">
        <v>81</v>
      </c>
    </row>
    <row r="707" ht="15.75" customHeight="1">
      <c r="A707" s="36" t="str">
        <f t="shared" si="1"/>
        <v>Turkmenistan-Asia2003</v>
      </c>
      <c r="B707" s="36" t="s">
        <v>176</v>
      </c>
      <c r="C707" s="36" t="s">
        <v>145</v>
      </c>
      <c r="D707" s="36"/>
      <c r="E707" s="36"/>
      <c r="F707" s="36"/>
      <c r="G707" s="36"/>
      <c r="H707" s="37">
        <v>0.004</v>
      </c>
      <c r="I707" s="37">
        <v>0.002</v>
      </c>
      <c r="J707" s="31" t="s">
        <v>81</v>
      </c>
    </row>
    <row r="708" ht="15.75" customHeight="1">
      <c r="A708" s="36" t="str">
        <f t="shared" si="1"/>
        <v>Uzbekistan-Asia2003</v>
      </c>
      <c r="B708" s="36" t="s">
        <v>177</v>
      </c>
      <c r="C708" s="36" t="s">
        <v>145</v>
      </c>
      <c r="D708" s="36"/>
      <c r="E708" s="37">
        <v>29.0</v>
      </c>
      <c r="F708" s="36"/>
      <c r="G708" s="36"/>
      <c r="H708" s="37">
        <v>0.019</v>
      </c>
      <c r="I708" s="37">
        <v>0.013</v>
      </c>
      <c r="J708" s="31" t="s">
        <v>81</v>
      </c>
    </row>
    <row r="709" ht="15.75" customHeight="1">
      <c r="A709" s="36" t="str">
        <f t="shared" si="1"/>
        <v>Vietnam-Asia2003</v>
      </c>
      <c r="B709" s="36" t="s">
        <v>178</v>
      </c>
      <c r="C709" s="36" t="s">
        <v>145</v>
      </c>
      <c r="D709" s="36"/>
      <c r="E709" s="37">
        <v>59.0</v>
      </c>
      <c r="F709" s="36"/>
      <c r="G709" s="36"/>
      <c r="H709" s="37">
        <v>0.038</v>
      </c>
      <c r="I709" s="37">
        <v>0.033</v>
      </c>
      <c r="J709" s="31" t="s">
        <v>81</v>
      </c>
    </row>
    <row r="710" ht="15.75" customHeight="1">
      <c r="A710" s="36" t="str">
        <f t="shared" si="1"/>
        <v>Albania-Europe2003</v>
      </c>
      <c r="B710" s="36" t="s">
        <v>179</v>
      </c>
      <c r="C710" s="36" t="s">
        <v>145</v>
      </c>
      <c r="D710" s="36"/>
      <c r="E710" s="37">
        <v>41.0</v>
      </c>
      <c r="F710" s="36"/>
      <c r="G710" s="36"/>
      <c r="H710" s="37">
        <v>0.01</v>
      </c>
      <c r="I710" s="37">
        <v>0.34</v>
      </c>
      <c r="J710" s="31" t="s">
        <v>81</v>
      </c>
    </row>
    <row r="711" ht="15.75" customHeight="1">
      <c r="A711" s="36" t="str">
        <f t="shared" si="1"/>
        <v>Andorra-Europe2003</v>
      </c>
      <c r="B711" s="36" t="s">
        <v>181</v>
      </c>
      <c r="C711" s="36" t="s">
        <v>145</v>
      </c>
      <c r="D711" s="36"/>
      <c r="E711" s="36"/>
      <c r="F711" s="36"/>
      <c r="G711" s="36"/>
      <c r="H711" s="37">
        <v>0.135</v>
      </c>
      <c r="I711" s="37">
        <v>0.686</v>
      </c>
      <c r="J711" s="31" t="s">
        <v>81</v>
      </c>
    </row>
    <row r="712" ht="15.75" customHeight="1">
      <c r="A712" s="36" t="str">
        <f t="shared" si="1"/>
        <v>Austria-Europe2003</v>
      </c>
      <c r="B712" s="36" t="s">
        <v>182</v>
      </c>
      <c r="C712" s="36" t="s">
        <v>145</v>
      </c>
      <c r="D712" s="36"/>
      <c r="E712" s="37">
        <v>25.0</v>
      </c>
      <c r="F712" s="36"/>
      <c r="G712" s="36"/>
      <c r="H712" s="37">
        <v>0.427</v>
      </c>
      <c r="I712" s="37">
        <v>0.893</v>
      </c>
      <c r="J712" s="31" t="s">
        <v>81</v>
      </c>
    </row>
    <row r="713" ht="15.75" customHeight="1">
      <c r="A713" s="36" t="str">
        <f t="shared" si="1"/>
        <v>Belarus-Europe2003</v>
      </c>
      <c r="B713" s="36" t="s">
        <v>183</v>
      </c>
      <c r="C713" s="36" t="s">
        <v>145</v>
      </c>
      <c r="D713" s="36"/>
      <c r="E713" s="37">
        <v>79.0</v>
      </c>
      <c r="F713" s="36"/>
      <c r="G713" s="36"/>
      <c r="H713" s="36"/>
      <c r="I713" s="37">
        <v>0.114</v>
      </c>
      <c r="J713" s="31" t="s">
        <v>81</v>
      </c>
    </row>
    <row r="714" ht="15.75" customHeight="1">
      <c r="A714" s="36" t="str">
        <f t="shared" si="1"/>
        <v>Belgium-Europe2003</v>
      </c>
      <c r="B714" s="36" t="s">
        <v>184</v>
      </c>
      <c r="C714" s="36" t="s">
        <v>145</v>
      </c>
      <c r="D714" s="36"/>
      <c r="E714" s="37">
        <v>56.0</v>
      </c>
      <c r="F714" s="36"/>
      <c r="G714" s="36"/>
      <c r="H714" s="37">
        <v>0.5</v>
      </c>
      <c r="I714" s="37">
        <v>0.829</v>
      </c>
      <c r="J714" s="31" t="s">
        <v>81</v>
      </c>
    </row>
    <row r="715" ht="15.75" customHeight="1">
      <c r="A715" s="36" t="str">
        <f t="shared" si="1"/>
        <v>Bosnia and Herzegovina-Europe2003</v>
      </c>
      <c r="B715" s="36" t="s">
        <v>185</v>
      </c>
      <c r="C715" s="36" t="s">
        <v>145</v>
      </c>
      <c r="D715" s="36"/>
      <c r="E715" s="37">
        <v>68.0</v>
      </c>
      <c r="F715" s="36"/>
      <c r="G715" s="36"/>
      <c r="H715" s="37">
        <v>0.04</v>
      </c>
      <c r="I715" s="37">
        <v>0.276</v>
      </c>
      <c r="J715" s="31" t="s">
        <v>81</v>
      </c>
    </row>
    <row r="716" ht="15.75" customHeight="1">
      <c r="A716" s="36" t="str">
        <f t="shared" si="1"/>
        <v>Bulgaria-Europe2003</v>
      </c>
      <c r="B716" s="36" t="s">
        <v>186</v>
      </c>
      <c r="C716" s="36" t="s">
        <v>145</v>
      </c>
      <c r="D716" s="36"/>
      <c r="E716" s="37">
        <v>32.0</v>
      </c>
      <c r="F716" s="36"/>
      <c r="G716" s="36"/>
      <c r="H716" s="37">
        <v>0.12</v>
      </c>
      <c r="I716" s="37">
        <v>0.448</v>
      </c>
      <c r="J716" s="31" t="s">
        <v>81</v>
      </c>
    </row>
    <row r="717" ht="15.75" customHeight="1">
      <c r="A717" s="36" t="str">
        <f t="shared" si="1"/>
        <v>Croatia-Europe2003</v>
      </c>
      <c r="B717" s="36" t="s">
        <v>187</v>
      </c>
      <c r="C717" s="36" t="s">
        <v>145</v>
      </c>
      <c r="D717" s="36"/>
      <c r="E717" s="37">
        <v>29.0</v>
      </c>
      <c r="F717" s="36"/>
      <c r="G717" s="36"/>
      <c r="H717" s="37">
        <v>0.228</v>
      </c>
      <c r="I717" s="37">
        <v>0.575</v>
      </c>
      <c r="J717" s="31" t="s">
        <v>81</v>
      </c>
    </row>
    <row r="718" ht="15.75" customHeight="1">
      <c r="A718" s="36" t="str">
        <f t="shared" si="1"/>
        <v>Cyprus-Europe2003</v>
      </c>
      <c r="B718" s="36" t="s">
        <v>188</v>
      </c>
      <c r="C718" s="36" t="s">
        <v>145</v>
      </c>
      <c r="D718" s="36"/>
      <c r="E718" s="36"/>
      <c r="F718" s="36"/>
      <c r="G718" s="36"/>
      <c r="H718" s="37">
        <v>0.301</v>
      </c>
      <c r="I718" s="37">
        <v>0.553</v>
      </c>
      <c r="J718" s="31" t="s">
        <v>81</v>
      </c>
    </row>
    <row r="719" ht="15.75" customHeight="1">
      <c r="A719" s="36" t="str">
        <f t="shared" si="1"/>
        <v>Czech Republic-Europe2003</v>
      </c>
      <c r="B719" s="36" t="s">
        <v>189</v>
      </c>
      <c r="C719" s="36" t="s">
        <v>145</v>
      </c>
      <c r="D719" s="36"/>
      <c r="E719" s="37">
        <v>40.0</v>
      </c>
      <c r="F719" s="36"/>
      <c r="G719" s="36"/>
      <c r="H719" s="37">
        <v>0.343</v>
      </c>
      <c r="I719" s="37">
        <v>0.951</v>
      </c>
      <c r="J719" s="31" t="s">
        <v>81</v>
      </c>
    </row>
    <row r="720" ht="15.75" customHeight="1">
      <c r="A720" s="36" t="str">
        <f t="shared" si="1"/>
        <v>Denmark-Europe2003</v>
      </c>
      <c r="B720" s="36" t="s">
        <v>190</v>
      </c>
      <c r="C720" s="36" t="s">
        <v>145</v>
      </c>
      <c r="D720" s="36"/>
      <c r="E720" s="37">
        <v>7.0</v>
      </c>
      <c r="F720" s="36"/>
      <c r="G720" s="36"/>
      <c r="H720" s="37">
        <v>0.763</v>
      </c>
      <c r="I720" s="37">
        <v>0.886</v>
      </c>
      <c r="J720" s="31" t="s">
        <v>81</v>
      </c>
    </row>
    <row r="721" ht="15.75" customHeight="1">
      <c r="A721" s="36" t="str">
        <f t="shared" si="1"/>
        <v>Estonia-Europe2003</v>
      </c>
      <c r="B721" s="36" t="s">
        <v>191</v>
      </c>
      <c r="C721" s="36" t="s">
        <v>145</v>
      </c>
      <c r="D721" s="36"/>
      <c r="E721" s="37">
        <v>72.0</v>
      </c>
      <c r="F721" s="36"/>
      <c r="G721" s="36"/>
      <c r="H721" s="37">
        <v>0.453</v>
      </c>
      <c r="I721" s="37">
        <v>0.784</v>
      </c>
      <c r="J721" s="31" t="s">
        <v>81</v>
      </c>
    </row>
    <row r="722" ht="15.75" customHeight="1">
      <c r="A722" s="36" t="str">
        <f t="shared" si="1"/>
        <v>Faeroe Islands-Europe2003</v>
      </c>
      <c r="B722" s="36" t="s">
        <v>192</v>
      </c>
      <c r="C722" s="36" t="s">
        <v>145</v>
      </c>
      <c r="D722" s="36"/>
      <c r="E722" s="36"/>
      <c r="F722" s="36"/>
      <c r="G722" s="36"/>
      <c r="H722" s="37">
        <v>0.589</v>
      </c>
      <c r="I722" s="37">
        <v>0.787</v>
      </c>
      <c r="J722" s="31" t="s">
        <v>81</v>
      </c>
    </row>
    <row r="723" ht="15.75" customHeight="1">
      <c r="A723" s="36" t="str">
        <f t="shared" si="1"/>
        <v>Finland-Europe2003</v>
      </c>
      <c r="B723" s="36" t="s">
        <v>193</v>
      </c>
      <c r="C723" s="36" t="s">
        <v>145</v>
      </c>
      <c r="D723" s="36"/>
      <c r="E723" s="37">
        <v>31.0</v>
      </c>
      <c r="F723" s="36"/>
      <c r="G723" s="36"/>
      <c r="H723" s="37">
        <v>0.692</v>
      </c>
      <c r="I723" s="37">
        <v>0.911</v>
      </c>
      <c r="J723" s="31" t="s">
        <v>81</v>
      </c>
    </row>
    <row r="724" ht="15.75" customHeight="1">
      <c r="A724" s="36" t="str">
        <f t="shared" si="1"/>
        <v>France-Europe2003</v>
      </c>
      <c r="B724" s="36" t="s">
        <v>194</v>
      </c>
      <c r="C724" s="36" t="s">
        <v>145</v>
      </c>
      <c r="D724" s="36"/>
      <c r="E724" s="37">
        <v>41.0</v>
      </c>
      <c r="F724" s="36"/>
      <c r="G724" s="36"/>
      <c r="H724" s="37">
        <v>0.361</v>
      </c>
      <c r="I724" s="37">
        <v>0.689</v>
      </c>
      <c r="J724" s="31" t="s">
        <v>81</v>
      </c>
    </row>
    <row r="725" ht="15.75" customHeight="1">
      <c r="A725" s="36" t="str">
        <f t="shared" si="1"/>
        <v>Germany-Europe2003</v>
      </c>
      <c r="B725" s="36" t="s">
        <v>195</v>
      </c>
      <c r="C725" s="36" t="s">
        <v>145</v>
      </c>
      <c r="D725" s="36"/>
      <c r="E725" s="37">
        <v>45.0</v>
      </c>
      <c r="F725" s="36"/>
      <c r="G725" s="36"/>
      <c r="H725" s="37">
        <v>0.559</v>
      </c>
      <c r="I725" s="37">
        <v>0.773</v>
      </c>
      <c r="J725" s="31" t="s">
        <v>81</v>
      </c>
    </row>
    <row r="726" ht="15.75" customHeight="1">
      <c r="A726" s="36" t="str">
        <f t="shared" si="1"/>
        <v>Greece-Europe2003</v>
      </c>
      <c r="B726" s="36" t="s">
        <v>196</v>
      </c>
      <c r="C726" s="36" t="s">
        <v>145</v>
      </c>
      <c r="D726" s="36"/>
      <c r="E726" s="37">
        <v>38.0</v>
      </c>
      <c r="F726" s="36"/>
      <c r="G726" s="36"/>
      <c r="H726" s="37">
        <v>0.178</v>
      </c>
      <c r="I726" s="37">
        <v>0.81</v>
      </c>
      <c r="J726" s="31" t="s">
        <v>81</v>
      </c>
    </row>
    <row r="727" ht="15.75" customHeight="1">
      <c r="A727" s="36" t="str">
        <f t="shared" si="1"/>
        <v>Hungary-Europe2003</v>
      </c>
      <c r="B727" s="36" t="s">
        <v>197</v>
      </c>
      <c r="C727" s="36" t="s">
        <v>145</v>
      </c>
      <c r="D727" s="36"/>
      <c r="E727" s="37">
        <v>52.0</v>
      </c>
      <c r="F727" s="36"/>
      <c r="G727" s="36"/>
      <c r="H727" s="37">
        <v>0.216</v>
      </c>
      <c r="I727" s="37">
        <v>0.783</v>
      </c>
      <c r="J727" s="31" t="s">
        <v>81</v>
      </c>
    </row>
    <row r="728" ht="15.75" customHeight="1">
      <c r="A728" s="36" t="str">
        <f t="shared" si="1"/>
        <v>Iceland-Europe2003</v>
      </c>
      <c r="B728" s="36" t="s">
        <v>198</v>
      </c>
      <c r="C728" s="36" t="s">
        <v>145</v>
      </c>
      <c r="D728" s="36"/>
      <c r="E728" s="36"/>
      <c r="F728" s="36"/>
      <c r="G728" s="36"/>
      <c r="H728" s="37">
        <v>0.831</v>
      </c>
      <c r="I728" s="37">
        <v>0.965</v>
      </c>
      <c r="J728" s="31" t="s">
        <v>81</v>
      </c>
    </row>
    <row r="729" ht="15.75" customHeight="1">
      <c r="A729" s="36" t="str">
        <f t="shared" si="1"/>
        <v>Ireland-Europe2003</v>
      </c>
      <c r="B729" s="36" t="s">
        <v>199</v>
      </c>
      <c r="C729" s="36" t="s">
        <v>145</v>
      </c>
      <c r="D729" s="36"/>
      <c r="E729" s="37">
        <v>18.0</v>
      </c>
      <c r="F729" s="36"/>
      <c r="G729" s="36"/>
      <c r="H729" s="37">
        <v>0.343</v>
      </c>
      <c r="I729" s="37">
        <v>0.873</v>
      </c>
      <c r="J729" s="31" t="s">
        <v>81</v>
      </c>
    </row>
    <row r="730" ht="15.75" customHeight="1">
      <c r="A730" s="36" t="str">
        <f t="shared" si="1"/>
        <v>Isle of Man-Europe2003</v>
      </c>
      <c r="B730" s="36" t="s">
        <v>200</v>
      </c>
      <c r="C730" s="36" t="s">
        <v>145</v>
      </c>
      <c r="D730" s="36"/>
      <c r="E730" s="36"/>
      <c r="F730" s="36"/>
      <c r="G730" s="36"/>
      <c r="H730" s="36"/>
      <c r="I730" s="36"/>
      <c r="J730" s="31" t="s">
        <v>81</v>
      </c>
    </row>
    <row r="731" ht="15.75" customHeight="1">
      <c r="A731" s="36" t="str">
        <f t="shared" si="1"/>
        <v>Italy-Europe2003</v>
      </c>
      <c r="B731" s="36" t="s">
        <v>201</v>
      </c>
      <c r="C731" s="36" t="s">
        <v>145</v>
      </c>
      <c r="D731" s="36"/>
      <c r="E731" s="37">
        <v>23.0</v>
      </c>
      <c r="F731" s="36"/>
      <c r="G731" s="36"/>
      <c r="H731" s="37">
        <v>0.29</v>
      </c>
      <c r="I731" s="37">
        <v>0.981</v>
      </c>
      <c r="J731" s="31" t="s">
        <v>81</v>
      </c>
    </row>
    <row r="732" ht="15.75" customHeight="1">
      <c r="A732" s="36" t="str">
        <f t="shared" si="1"/>
        <v>Kosovo-Europe2003</v>
      </c>
      <c r="B732" s="36" t="s">
        <v>202</v>
      </c>
      <c r="C732" s="36" t="s">
        <v>145</v>
      </c>
      <c r="D732" s="36"/>
      <c r="E732" s="36"/>
      <c r="F732" s="36"/>
      <c r="G732" s="36"/>
      <c r="H732" s="36"/>
      <c r="I732" s="36"/>
      <c r="J732" s="31" t="s">
        <v>81</v>
      </c>
    </row>
    <row r="733" ht="15.75" customHeight="1">
      <c r="A733" s="36" t="str">
        <f t="shared" si="1"/>
        <v>Latvia-Europe2003</v>
      </c>
      <c r="B733" s="36" t="s">
        <v>203</v>
      </c>
      <c r="C733" s="36" t="s">
        <v>145</v>
      </c>
      <c r="D733" s="36"/>
      <c r="E733" s="37">
        <v>16.0</v>
      </c>
      <c r="F733" s="36"/>
      <c r="G733" s="36"/>
      <c r="H733" s="37">
        <v>0.27</v>
      </c>
      <c r="I733" s="37">
        <v>0.533</v>
      </c>
      <c r="J733" s="31" t="s">
        <v>81</v>
      </c>
    </row>
    <row r="734" ht="15.75" customHeight="1">
      <c r="A734" s="36" t="str">
        <f t="shared" si="1"/>
        <v>Liechtenstein-Europe2003</v>
      </c>
      <c r="B734" s="36" t="s">
        <v>204</v>
      </c>
      <c r="C734" s="36" t="s">
        <v>145</v>
      </c>
      <c r="D734" s="36"/>
      <c r="E734" s="36"/>
      <c r="F734" s="36"/>
      <c r="G734" s="36"/>
      <c r="H734" s="37">
        <v>0.588</v>
      </c>
      <c r="I734" s="37">
        <v>0.732</v>
      </c>
      <c r="J734" s="31" t="s">
        <v>81</v>
      </c>
    </row>
    <row r="735" ht="15.75" customHeight="1">
      <c r="A735" s="36" t="str">
        <f t="shared" si="1"/>
        <v>Lithuania-Europe2003</v>
      </c>
      <c r="B735" s="36" t="s">
        <v>205</v>
      </c>
      <c r="C735" s="36" t="s">
        <v>145</v>
      </c>
      <c r="D735" s="36"/>
      <c r="E735" s="37">
        <v>26.0</v>
      </c>
      <c r="F735" s="36"/>
      <c r="G735" s="36"/>
      <c r="H735" s="37">
        <v>0.259</v>
      </c>
      <c r="I735" s="37">
        <v>0.622</v>
      </c>
      <c r="J735" s="31" t="s">
        <v>81</v>
      </c>
    </row>
    <row r="736" ht="15.75" customHeight="1">
      <c r="A736" s="36" t="str">
        <f t="shared" si="1"/>
        <v>Luxembourg-Europe2003</v>
      </c>
      <c r="B736" s="36" t="s">
        <v>206</v>
      </c>
      <c r="C736" s="36" t="s">
        <v>145</v>
      </c>
      <c r="D736" s="36"/>
      <c r="E736" s="36"/>
      <c r="F736" s="36"/>
      <c r="G736" s="36"/>
      <c r="H736" s="37">
        <v>0.546</v>
      </c>
      <c r="I736" s="37">
        <v>1.206</v>
      </c>
      <c r="J736" s="31" t="s">
        <v>81</v>
      </c>
    </row>
    <row r="737" ht="15.75" customHeight="1">
      <c r="A737" s="36" t="str">
        <f t="shared" si="1"/>
        <v>North Macedonia-Europe2003</v>
      </c>
      <c r="B737" s="36" t="s">
        <v>212</v>
      </c>
      <c r="C737" s="36" t="s">
        <v>145</v>
      </c>
      <c r="D737" s="36"/>
      <c r="E737" s="37">
        <v>48.0</v>
      </c>
      <c r="F737" s="36"/>
      <c r="G737" s="36"/>
      <c r="H737" s="37">
        <v>0.191</v>
      </c>
      <c r="I737" s="37">
        <v>0.373</v>
      </c>
      <c r="J737" s="31" t="s">
        <v>81</v>
      </c>
    </row>
    <row r="738" ht="15.75" customHeight="1">
      <c r="A738" s="36" t="str">
        <f t="shared" si="1"/>
        <v>Malta-Europe2003</v>
      </c>
      <c r="B738" s="36" t="s">
        <v>207</v>
      </c>
      <c r="C738" s="36" t="s">
        <v>145</v>
      </c>
      <c r="D738" s="36"/>
      <c r="E738" s="36"/>
      <c r="F738" s="36"/>
      <c r="G738" s="36"/>
      <c r="H738" s="37">
        <v>0.316</v>
      </c>
      <c r="I738" s="37">
        <v>0.704</v>
      </c>
      <c r="J738" s="31" t="s">
        <v>81</v>
      </c>
    </row>
    <row r="739" ht="15.75" customHeight="1">
      <c r="A739" s="36" t="str">
        <f t="shared" si="1"/>
        <v>Moldova-Europe2003</v>
      </c>
      <c r="B739" s="36" t="s">
        <v>208</v>
      </c>
      <c r="C739" s="36" t="s">
        <v>145</v>
      </c>
      <c r="D739" s="36"/>
      <c r="E739" s="37">
        <v>42.0</v>
      </c>
      <c r="F739" s="36"/>
      <c r="G739" s="36"/>
      <c r="H739" s="37">
        <v>0.074</v>
      </c>
      <c r="I739" s="37">
        <v>0.122</v>
      </c>
      <c r="J739" s="31" t="s">
        <v>81</v>
      </c>
    </row>
    <row r="740" ht="15.75" customHeight="1">
      <c r="A740" s="36" t="str">
        <f t="shared" si="1"/>
        <v>Monaco-Europe2003</v>
      </c>
      <c r="B740" s="36" t="s">
        <v>209</v>
      </c>
      <c r="C740" s="36" t="s">
        <v>145</v>
      </c>
      <c r="D740" s="36"/>
      <c r="E740" s="36"/>
      <c r="F740" s="36"/>
      <c r="G740" s="36"/>
      <c r="H740" s="37">
        <v>0.495</v>
      </c>
      <c r="I740" s="37">
        <v>0.457</v>
      </c>
      <c r="J740" s="31" t="s">
        <v>81</v>
      </c>
    </row>
    <row r="741" ht="15.75" customHeight="1">
      <c r="A741" s="36" t="str">
        <f t="shared" si="1"/>
        <v>Montenegro-Europe2003</v>
      </c>
      <c r="B741" s="36" t="s">
        <v>210</v>
      </c>
      <c r="C741" s="36" t="s">
        <v>145</v>
      </c>
      <c r="D741" s="36"/>
      <c r="E741" s="36"/>
      <c r="F741" s="36"/>
      <c r="G741" s="36"/>
      <c r="H741" s="36"/>
      <c r="I741" s="36"/>
      <c r="J741" s="31" t="s">
        <v>81</v>
      </c>
    </row>
    <row r="742" ht="15.75" customHeight="1">
      <c r="A742" s="36" t="str">
        <f t="shared" si="1"/>
        <v>Netherlands-Europe2003</v>
      </c>
      <c r="B742" s="36" t="s">
        <v>211</v>
      </c>
      <c r="C742" s="36" t="s">
        <v>145</v>
      </c>
      <c r="D742" s="36"/>
      <c r="E742" s="37">
        <v>9.0</v>
      </c>
      <c r="F742" s="36"/>
      <c r="G742" s="36"/>
      <c r="H742" s="37">
        <v>0.644</v>
      </c>
      <c r="I742" s="37">
        <v>0.818</v>
      </c>
      <c r="J742" s="31" t="s">
        <v>81</v>
      </c>
    </row>
    <row r="743" ht="15.75" customHeight="1">
      <c r="A743" s="36" t="str">
        <f t="shared" si="1"/>
        <v>Norway-Europe2003</v>
      </c>
      <c r="B743" s="36" t="s">
        <v>213</v>
      </c>
      <c r="C743" s="36" t="s">
        <v>145</v>
      </c>
      <c r="D743" s="36"/>
      <c r="E743" s="37">
        <v>18.0</v>
      </c>
      <c r="F743" s="36"/>
      <c r="G743" s="36"/>
      <c r="H743" s="37">
        <v>0.781</v>
      </c>
      <c r="I743" s="37">
        <v>0.891</v>
      </c>
      <c r="J743" s="31" t="s">
        <v>81</v>
      </c>
    </row>
    <row r="744" ht="15.75" customHeight="1">
      <c r="A744" s="36" t="str">
        <f t="shared" si="1"/>
        <v>Poland-Europe2003</v>
      </c>
      <c r="B744" s="36" t="s">
        <v>214</v>
      </c>
      <c r="C744" s="36" t="s">
        <v>145</v>
      </c>
      <c r="D744" s="36"/>
      <c r="E744" s="37">
        <v>31.0</v>
      </c>
      <c r="F744" s="36"/>
      <c r="G744" s="36"/>
      <c r="H744" s="37">
        <v>0.249</v>
      </c>
      <c r="I744" s="37">
        <v>0.455</v>
      </c>
      <c r="J744" s="31" t="s">
        <v>81</v>
      </c>
    </row>
    <row r="745" ht="15.75" customHeight="1">
      <c r="A745" s="36" t="str">
        <f t="shared" si="1"/>
        <v>Portugal-Europe2003</v>
      </c>
      <c r="B745" s="36" t="s">
        <v>215</v>
      </c>
      <c r="C745" s="36" t="s">
        <v>145</v>
      </c>
      <c r="D745" s="36"/>
      <c r="E745" s="37">
        <v>78.0</v>
      </c>
      <c r="F745" s="36"/>
      <c r="G745" s="36"/>
      <c r="H745" s="37">
        <v>0.297</v>
      </c>
      <c r="I745" s="37">
        <v>0.958</v>
      </c>
      <c r="J745" s="31" t="s">
        <v>81</v>
      </c>
    </row>
    <row r="746" ht="15.75" customHeight="1">
      <c r="A746" s="36" t="str">
        <f t="shared" si="1"/>
        <v>Romania-Europe2003</v>
      </c>
      <c r="B746" s="36" t="s">
        <v>216</v>
      </c>
      <c r="C746" s="36" t="s">
        <v>145</v>
      </c>
      <c r="D746" s="36"/>
      <c r="E746" s="37">
        <v>29.0</v>
      </c>
      <c r="F746" s="36"/>
      <c r="G746" s="36"/>
      <c r="H746" s="37">
        <v>0.089</v>
      </c>
      <c r="I746" s="37">
        <v>0.317</v>
      </c>
      <c r="J746" s="31" t="s">
        <v>81</v>
      </c>
    </row>
    <row r="747" ht="15.75" customHeight="1">
      <c r="A747" s="36" t="str">
        <f t="shared" si="1"/>
        <v>Russia-Europe2003</v>
      </c>
      <c r="B747" s="36" t="s">
        <v>217</v>
      </c>
      <c r="C747" s="36" t="s">
        <v>145</v>
      </c>
      <c r="D747" s="36"/>
      <c r="E747" s="37">
        <v>43.0</v>
      </c>
      <c r="F747" s="36"/>
      <c r="G747" s="36"/>
      <c r="H747" s="37">
        <v>0.083</v>
      </c>
      <c r="I747" s="37">
        <v>0.249</v>
      </c>
      <c r="J747" s="31" t="s">
        <v>81</v>
      </c>
    </row>
    <row r="748" ht="15.75" customHeight="1">
      <c r="A748" s="36" t="str">
        <f t="shared" si="1"/>
        <v>San Marino-Europe2003</v>
      </c>
      <c r="B748" s="36" t="s">
        <v>218</v>
      </c>
      <c r="C748" s="36" t="s">
        <v>145</v>
      </c>
      <c r="D748" s="36"/>
      <c r="E748" s="36"/>
      <c r="F748" s="36"/>
      <c r="G748" s="36"/>
      <c r="H748" s="37">
        <v>0.5</v>
      </c>
      <c r="I748" s="37">
        <v>0.589</v>
      </c>
      <c r="J748" s="31" t="s">
        <v>81</v>
      </c>
    </row>
    <row r="749" ht="15.75" customHeight="1">
      <c r="A749" s="36" t="str">
        <f t="shared" si="1"/>
        <v>Serbia-Europe2003</v>
      </c>
      <c r="B749" s="36" t="s">
        <v>219</v>
      </c>
      <c r="C749" s="36" t="s">
        <v>145</v>
      </c>
      <c r="D749" s="36"/>
      <c r="E749" s="37">
        <v>56.0</v>
      </c>
      <c r="F749" s="36"/>
      <c r="G749" s="36"/>
      <c r="H749" s="36"/>
      <c r="I749" s="36"/>
      <c r="J749" s="31" t="s">
        <v>81</v>
      </c>
    </row>
    <row r="750" ht="15.75" customHeight="1">
      <c r="A750" s="36" t="str">
        <f t="shared" si="1"/>
        <v>Slovakia-Europe2003</v>
      </c>
      <c r="B750" s="36" t="s">
        <v>220</v>
      </c>
      <c r="C750" s="36" t="s">
        <v>145</v>
      </c>
      <c r="D750" s="36"/>
      <c r="E750" s="37">
        <v>103.0</v>
      </c>
      <c r="F750" s="36"/>
      <c r="G750" s="36"/>
      <c r="H750" s="37">
        <v>0.43</v>
      </c>
      <c r="I750" s="37">
        <v>0.683</v>
      </c>
      <c r="J750" s="31" t="s">
        <v>81</v>
      </c>
    </row>
    <row r="751" ht="15.75" customHeight="1">
      <c r="A751" s="36" t="str">
        <f t="shared" si="1"/>
        <v>Slovenia-Europe2003</v>
      </c>
      <c r="B751" s="36" t="s">
        <v>221</v>
      </c>
      <c r="C751" s="36" t="s">
        <v>145</v>
      </c>
      <c r="D751" s="36"/>
      <c r="E751" s="37">
        <v>60.0</v>
      </c>
      <c r="F751" s="36"/>
      <c r="G751" s="36"/>
      <c r="H751" s="37">
        <v>0.319</v>
      </c>
      <c r="I751" s="37">
        <v>0.873</v>
      </c>
      <c r="J751" s="31" t="s">
        <v>81</v>
      </c>
    </row>
    <row r="752" ht="15.75" customHeight="1">
      <c r="A752" s="36" t="str">
        <f t="shared" si="1"/>
        <v>Spain-Europe2003</v>
      </c>
      <c r="B752" s="36" t="s">
        <v>222</v>
      </c>
      <c r="C752" s="36" t="s">
        <v>145</v>
      </c>
      <c r="D752" s="36"/>
      <c r="E752" s="37">
        <v>114.0</v>
      </c>
      <c r="F752" s="36"/>
      <c r="G752" s="36"/>
      <c r="H752" s="37">
        <v>0.399</v>
      </c>
      <c r="I752" s="37">
        <v>0.886</v>
      </c>
      <c r="J752" s="31" t="s">
        <v>81</v>
      </c>
    </row>
    <row r="753" ht="15.75" customHeight="1">
      <c r="A753" s="36" t="str">
        <f t="shared" si="1"/>
        <v>Sweden-Europe2003</v>
      </c>
      <c r="B753" s="36" t="s">
        <v>223</v>
      </c>
      <c r="C753" s="36" t="s">
        <v>145</v>
      </c>
      <c r="D753" s="36"/>
      <c r="E753" s="37">
        <v>16.0</v>
      </c>
      <c r="F753" s="36"/>
      <c r="G753" s="36"/>
      <c r="H753" s="37">
        <v>0.791</v>
      </c>
      <c r="I753" s="37">
        <v>0.984</v>
      </c>
      <c r="J753" s="31" t="s">
        <v>81</v>
      </c>
    </row>
    <row r="754" ht="15.75" customHeight="1">
      <c r="A754" s="36" t="str">
        <f t="shared" si="1"/>
        <v>Switzerland-Europe2003</v>
      </c>
      <c r="B754" s="36" t="s">
        <v>224</v>
      </c>
      <c r="C754" s="36" t="s">
        <v>145</v>
      </c>
      <c r="D754" s="36"/>
      <c r="E754" s="37">
        <v>20.0</v>
      </c>
      <c r="F754" s="36"/>
      <c r="G754" s="36"/>
      <c r="H754" s="37">
        <v>0.651</v>
      </c>
      <c r="I754" s="37">
        <v>0.849</v>
      </c>
      <c r="J754" s="31" t="s">
        <v>81</v>
      </c>
    </row>
    <row r="755" ht="15.75" customHeight="1">
      <c r="A755" s="36" t="str">
        <f t="shared" si="1"/>
        <v>Turkey-Europe2003</v>
      </c>
      <c r="B755" s="36" t="s">
        <v>225</v>
      </c>
      <c r="C755" s="36" t="s">
        <v>145</v>
      </c>
      <c r="D755" s="36"/>
      <c r="E755" s="37">
        <v>38.0</v>
      </c>
      <c r="F755" s="36"/>
      <c r="G755" s="36"/>
      <c r="H755" s="37">
        <v>0.123</v>
      </c>
      <c r="I755" s="37">
        <v>0.423</v>
      </c>
      <c r="J755" s="31" t="s">
        <v>81</v>
      </c>
    </row>
    <row r="756" ht="15.75" customHeight="1">
      <c r="A756" s="36" t="str">
        <f t="shared" si="1"/>
        <v>Ukraine-Europe2003</v>
      </c>
      <c r="B756" s="36" t="s">
        <v>226</v>
      </c>
      <c r="C756" s="36" t="s">
        <v>145</v>
      </c>
      <c r="D756" s="36"/>
      <c r="E756" s="37">
        <v>40.0</v>
      </c>
      <c r="F756" s="36"/>
      <c r="G756" s="36"/>
      <c r="H756" s="37">
        <v>0.031</v>
      </c>
      <c r="I756" s="37">
        <v>0.136</v>
      </c>
      <c r="J756" s="31" t="s">
        <v>81</v>
      </c>
    </row>
    <row r="757" ht="15.75" customHeight="1">
      <c r="A757" s="36" t="str">
        <f t="shared" si="1"/>
        <v>United Kingdom-Europe2003</v>
      </c>
      <c r="B757" s="36" t="s">
        <v>227</v>
      </c>
      <c r="C757" s="36" t="s">
        <v>145</v>
      </c>
      <c r="D757" s="36"/>
      <c r="E757" s="37">
        <v>13.0</v>
      </c>
      <c r="F757" s="36"/>
      <c r="G757" s="36"/>
      <c r="H757" s="37">
        <v>0.648</v>
      </c>
      <c r="I757" s="37">
        <v>0.909</v>
      </c>
      <c r="J757" s="31" t="s">
        <v>81</v>
      </c>
    </row>
    <row r="758" ht="15.75" customHeight="1">
      <c r="A758" s="36" t="str">
        <f t="shared" si="1"/>
        <v>Bahrain-Middle East2003</v>
      </c>
      <c r="B758" s="36" t="s">
        <v>228</v>
      </c>
      <c r="C758" s="36" t="s">
        <v>145</v>
      </c>
      <c r="D758" s="36"/>
      <c r="E758" s="36"/>
      <c r="F758" s="36"/>
      <c r="G758" s="36"/>
      <c r="H758" s="37">
        <v>0.216</v>
      </c>
      <c r="I758" s="37">
        <v>0.574</v>
      </c>
      <c r="J758" s="31" t="s">
        <v>81</v>
      </c>
    </row>
    <row r="759" ht="15.75" customHeight="1">
      <c r="A759" s="36" t="str">
        <f t="shared" si="1"/>
        <v>Iran-Middle East2003</v>
      </c>
      <c r="B759" s="36" t="s">
        <v>230</v>
      </c>
      <c r="C759" s="36" t="s">
        <v>145</v>
      </c>
      <c r="D759" s="36"/>
      <c r="E759" s="37">
        <v>29.0</v>
      </c>
      <c r="F759" s="36"/>
      <c r="G759" s="36"/>
      <c r="H759" s="37">
        <v>0.069</v>
      </c>
      <c r="I759" s="37">
        <v>0.05</v>
      </c>
      <c r="J759" s="31" t="s">
        <v>81</v>
      </c>
    </row>
    <row r="760" ht="15.75" customHeight="1">
      <c r="A760" s="36" t="str">
        <f t="shared" si="1"/>
        <v>Iraq-Middle East2003</v>
      </c>
      <c r="B760" s="36" t="s">
        <v>231</v>
      </c>
      <c r="C760" s="36" t="s">
        <v>145</v>
      </c>
      <c r="D760" s="36"/>
      <c r="E760" s="36"/>
      <c r="F760" s="36"/>
      <c r="G760" s="36"/>
      <c r="H760" s="37">
        <v>0.006</v>
      </c>
      <c r="I760" s="37">
        <v>0.003</v>
      </c>
      <c r="J760" s="31" t="s">
        <v>81</v>
      </c>
    </row>
    <row r="761" ht="15.75" customHeight="1">
      <c r="A761" s="36" t="str">
        <f t="shared" si="1"/>
        <v>Israel-Middle East2003</v>
      </c>
      <c r="B761" s="36" t="s">
        <v>232</v>
      </c>
      <c r="C761" s="36" t="s">
        <v>145</v>
      </c>
      <c r="D761" s="36"/>
      <c r="E761" s="37">
        <v>20.0</v>
      </c>
      <c r="F761" s="36"/>
      <c r="G761" s="36"/>
      <c r="H761" s="37">
        <v>0.196</v>
      </c>
      <c r="I761" s="37">
        <v>1.042</v>
      </c>
      <c r="J761" s="31" t="s">
        <v>81</v>
      </c>
    </row>
    <row r="762" ht="15.75" customHeight="1">
      <c r="A762" s="36" t="str">
        <f t="shared" si="1"/>
        <v>Jordan-Middle East2003</v>
      </c>
      <c r="B762" s="36" t="s">
        <v>233</v>
      </c>
      <c r="C762" s="36" t="s">
        <v>145</v>
      </c>
      <c r="D762" s="36"/>
      <c r="E762" s="37">
        <v>79.0</v>
      </c>
      <c r="F762" s="36"/>
      <c r="G762" s="36"/>
      <c r="H762" s="37">
        <v>0.085</v>
      </c>
      <c r="I762" s="37">
        <v>0.266</v>
      </c>
      <c r="J762" s="31" t="s">
        <v>81</v>
      </c>
    </row>
    <row r="763" ht="15.75" customHeight="1">
      <c r="A763" s="36" t="str">
        <f t="shared" si="1"/>
        <v>Kuwait-Middle East2003</v>
      </c>
      <c r="B763" s="36" t="s">
        <v>234</v>
      </c>
      <c r="C763" s="36" t="s">
        <v>145</v>
      </c>
      <c r="D763" s="36"/>
      <c r="E763" s="37">
        <v>35.0</v>
      </c>
      <c r="F763" s="36"/>
      <c r="G763" s="36"/>
      <c r="H763" s="37">
        <v>0.224</v>
      </c>
      <c r="I763" s="37">
        <v>0.671</v>
      </c>
      <c r="J763" s="31" t="s">
        <v>81</v>
      </c>
    </row>
    <row r="764" ht="15.75" customHeight="1">
      <c r="A764" s="36" t="str">
        <f t="shared" si="1"/>
        <v>Lebanon-Middle East2003</v>
      </c>
      <c r="B764" s="36" t="s">
        <v>235</v>
      </c>
      <c r="C764" s="36" t="s">
        <v>145</v>
      </c>
      <c r="D764" s="36"/>
      <c r="E764" s="37">
        <v>46.0</v>
      </c>
      <c r="F764" s="36"/>
      <c r="G764" s="36"/>
      <c r="H764" s="37">
        <v>0.08</v>
      </c>
      <c r="I764" s="37">
        <v>0.216</v>
      </c>
      <c r="J764" s="31" t="s">
        <v>81</v>
      </c>
    </row>
    <row r="765" ht="15.75" customHeight="1">
      <c r="A765" s="36" t="str">
        <f t="shared" si="1"/>
        <v>Oman-Middle East2003</v>
      </c>
      <c r="B765" s="36" t="s">
        <v>236</v>
      </c>
      <c r="C765" s="36" t="s">
        <v>145</v>
      </c>
      <c r="D765" s="36"/>
      <c r="E765" s="37">
        <v>35.0</v>
      </c>
      <c r="F765" s="36"/>
      <c r="G765" s="36"/>
      <c r="H765" s="37">
        <v>0.073</v>
      </c>
      <c r="I765" s="37">
        <v>0.249</v>
      </c>
      <c r="J765" s="31" t="s">
        <v>81</v>
      </c>
    </row>
    <row r="766" ht="15.75" customHeight="1">
      <c r="A766" s="36" t="str">
        <f t="shared" si="1"/>
        <v>Qatar-Middle East2003</v>
      </c>
      <c r="B766" s="36" t="s">
        <v>237</v>
      </c>
      <c r="C766" s="36" t="s">
        <v>145</v>
      </c>
      <c r="D766" s="36"/>
      <c r="E766" s="36"/>
      <c r="F766" s="36"/>
      <c r="G766" s="36"/>
      <c r="H766" s="37">
        <v>0.192</v>
      </c>
      <c r="I766" s="37">
        <v>0.57</v>
      </c>
      <c r="J766" s="31" t="s">
        <v>81</v>
      </c>
    </row>
    <row r="767" ht="15.75" customHeight="1">
      <c r="A767" s="36" t="str">
        <f t="shared" si="1"/>
        <v>Saudi Arabia-Middle East2003</v>
      </c>
      <c r="B767" s="36" t="s">
        <v>238</v>
      </c>
      <c r="C767" s="36" t="s">
        <v>145</v>
      </c>
      <c r="D767" s="36"/>
      <c r="E767" s="37">
        <v>74.0</v>
      </c>
      <c r="F767" s="36"/>
      <c r="G767" s="36"/>
      <c r="H767" s="37">
        <v>0.08</v>
      </c>
      <c r="I767" s="37">
        <v>0.317</v>
      </c>
      <c r="J767" s="31" t="s">
        <v>81</v>
      </c>
    </row>
    <row r="768" ht="15.75" customHeight="1">
      <c r="A768" s="36" t="str">
        <f t="shared" si="1"/>
        <v>Syria-Middle East2003</v>
      </c>
      <c r="B768" s="36" t="s">
        <v>239</v>
      </c>
      <c r="C768" s="36" t="s">
        <v>145</v>
      </c>
      <c r="D768" s="36"/>
      <c r="E768" s="37">
        <v>43.0</v>
      </c>
      <c r="F768" s="36"/>
      <c r="G768" s="36"/>
      <c r="H768" s="37">
        <v>0.034</v>
      </c>
      <c r="I768" s="37">
        <v>0.069</v>
      </c>
      <c r="J768" s="31" t="s">
        <v>81</v>
      </c>
    </row>
    <row r="769" ht="15.75" customHeight="1">
      <c r="A769" s="36" t="str">
        <f t="shared" si="1"/>
        <v>United Arab Emirates-Middle East2003</v>
      </c>
      <c r="B769" s="36" t="s">
        <v>240</v>
      </c>
      <c r="C769" s="36" t="s">
        <v>145</v>
      </c>
      <c r="D769" s="36"/>
      <c r="E769" s="37">
        <v>19.0</v>
      </c>
      <c r="F769" s="36"/>
      <c r="G769" s="36"/>
      <c r="H769" s="37">
        <v>0.295</v>
      </c>
      <c r="I769" s="37">
        <v>0.882</v>
      </c>
      <c r="J769" s="31" t="s">
        <v>81</v>
      </c>
    </row>
    <row r="770" ht="15.75" customHeight="1">
      <c r="A770" s="36" t="str">
        <f t="shared" si="1"/>
        <v>Yemen-Middle East2003</v>
      </c>
      <c r="B770" s="36" t="s">
        <v>241</v>
      </c>
      <c r="C770" s="36" t="s">
        <v>145</v>
      </c>
      <c r="D770" s="36"/>
      <c r="E770" s="37">
        <v>72.0</v>
      </c>
      <c r="F770" s="36"/>
      <c r="G770" s="36"/>
      <c r="H770" s="37">
        <v>0.006</v>
      </c>
      <c r="I770" s="37">
        <v>0.035</v>
      </c>
      <c r="J770" s="31" t="s">
        <v>81</v>
      </c>
    </row>
    <row r="771" ht="15.75" customHeight="1">
      <c r="A771" s="36" t="str">
        <f t="shared" si="1"/>
        <v>American Samoa-Oceania2003</v>
      </c>
      <c r="B771" s="36" t="s">
        <v>242</v>
      </c>
      <c r="C771" s="36" t="s">
        <v>145</v>
      </c>
      <c r="D771" s="36"/>
      <c r="E771" s="36"/>
      <c r="F771" s="36"/>
      <c r="G771" s="36"/>
      <c r="H771" s="36"/>
      <c r="I771" s="37">
        <v>0.036</v>
      </c>
      <c r="J771" s="31" t="s">
        <v>81</v>
      </c>
    </row>
    <row r="772" ht="15.75" customHeight="1">
      <c r="A772" s="36" t="str">
        <f t="shared" si="1"/>
        <v>Australia-Oceania2003</v>
      </c>
      <c r="B772" s="36" t="s">
        <v>244</v>
      </c>
      <c r="C772" s="36" t="s">
        <v>145</v>
      </c>
      <c r="D772" s="36"/>
      <c r="E772" s="37">
        <v>3.0</v>
      </c>
      <c r="F772" s="36"/>
      <c r="G772" s="36"/>
      <c r="H772" s="36"/>
      <c r="I772" s="37">
        <v>0.719</v>
      </c>
      <c r="J772" s="31" t="s">
        <v>81</v>
      </c>
    </row>
    <row r="773" ht="15.75" customHeight="1">
      <c r="A773" s="36" t="str">
        <f t="shared" si="1"/>
        <v>Fiji-Oceania2003</v>
      </c>
      <c r="B773" s="36" t="s">
        <v>245</v>
      </c>
      <c r="C773" s="36" t="s">
        <v>145</v>
      </c>
      <c r="D773" s="36"/>
      <c r="E773" s="37">
        <v>45.0</v>
      </c>
      <c r="F773" s="36"/>
      <c r="G773" s="36"/>
      <c r="H773" s="37">
        <v>0.067</v>
      </c>
      <c r="I773" s="37">
        <v>0.134</v>
      </c>
      <c r="J773" s="31" t="s">
        <v>81</v>
      </c>
    </row>
    <row r="774" ht="15.75" customHeight="1">
      <c r="A774" s="36" t="str">
        <f t="shared" si="1"/>
        <v>French Polynesia-Oceania2003</v>
      </c>
      <c r="B774" s="36" t="s">
        <v>246</v>
      </c>
      <c r="C774" s="36" t="s">
        <v>145</v>
      </c>
      <c r="D774" s="36"/>
      <c r="E774" s="36"/>
      <c r="F774" s="36"/>
      <c r="G774" s="36"/>
      <c r="H774" s="37">
        <v>0.141</v>
      </c>
      <c r="I774" s="37">
        <v>0.242</v>
      </c>
      <c r="J774" s="31" t="s">
        <v>81</v>
      </c>
    </row>
    <row r="775" ht="15.75" customHeight="1">
      <c r="A775" s="36" t="str">
        <f t="shared" si="1"/>
        <v>Guam-Oceania2003</v>
      </c>
      <c r="B775" s="36" t="s">
        <v>247</v>
      </c>
      <c r="C775" s="36" t="s">
        <v>145</v>
      </c>
      <c r="D775" s="36"/>
      <c r="E775" s="36"/>
      <c r="F775" s="36"/>
      <c r="G775" s="36"/>
      <c r="H775" s="37">
        <v>0.337</v>
      </c>
      <c r="I775" s="37">
        <v>0.506</v>
      </c>
      <c r="J775" s="31" t="s">
        <v>81</v>
      </c>
    </row>
    <row r="776" ht="15.75" customHeight="1">
      <c r="A776" s="36" t="str">
        <f t="shared" si="1"/>
        <v>Kiribati-Oceania2003</v>
      </c>
      <c r="B776" s="36" t="s">
        <v>248</v>
      </c>
      <c r="C776" s="36" t="s">
        <v>145</v>
      </c>
      <c r="D776" s="36"/>
      <c r="E776" s="37">
        <v>21.0</v>
      </c>
      <c r="F776" s="36"/>
      <c r="G776" s="36"/>
      <c r="H776" s="37">
        <v>0.03</v>
      </c>
      <c r="I776" s="37">
        <v>0.006</v>
      </c>
      <c r="J776" s="31" t="s">
        <v>81</v>
      </c>
    </row>
    <row r="777" ht="15.75" customHeight="1">
      <c r="A777" s="36" t="str">
        <f t="shared" si="1"/>
        <v>Marshall Islands-Oceania2003</v>
      </c>
      <c r="B777" s="36" t="s">
        <v>249</v>
      </c>
      <c r="C777" s="36" t="s">
        <v>145</v>
      </c>
      <c r="D777" s="36"/>
      <c r="E777" s="37">
        <v>17.0</v>
      </c>
      <c r="F777" s="36"/>
      <c r="G777" s="36"/>
      <c r="H777" s="37">
        <v>0.026</v>
      </c>
      <c r="I777" s="37">
        <v>0.011</v>
      </c>
      <c r="J777" s="31" t="s">
        <v>81</v>
      </c>
    </row>
    <row r="778" ht="15.75" customHeight="1">
      <c r="A778" s="36" t="str">
        <f t="shared" si="1"/>
        <v>Micronesia, Fed. Sts.-Oceania2003</v>
      </c>
      <c r="B778" s="36" t="s">
        <v>250</v>
      </c>
      <c r="C778" s="36" t="s">
        <v>145</v>
      </c>
      <c r="D778" s="36"/>
      <c r="E778" s="37">
        <v>16.0</v>
      </c>
      <c r="F778" s="36"/>
      <c r="G778" s="36"/>
      <c r="H778" s="37">
        <v>0.092</v>
      </c>
      <c r="I778" s="37">
        <v>0.055</v>
      </c>
      <c r="J778" s="31" t="s">
        <v>81</v>
      </c>
    </row>
    <row r="779" ht="15.75" customHeight="1">
      <c r="A779" s="36" t="str">
        <f t="shared" si="1"/>
        <v>New Caledonia-Oceania2003</v>
      </c>
      <c r="B779" s="36" t="s">
        <v>251</v>
      </c>
      <c r="C779" s="36" t="s">
        <v>145</v>
      </c>
      <c r="D779" s="36"/>
      <c r="E779" s="36"/>
      <c r="F779" s="36"/>
      <c r="G779" s="36"/>
      <c r="H779" s="37">
        <v>0.264</v>
      </c>
      <c r="I779" s="37">
        <v>0.439</v>
      </c>
      <c r="J779" s="31" t="s">
        <v>81</v>
      </c>
    </row>
    <row r="780" ht="15.75" customHeight="1">
      <c r="A780" s="36" t="str">
        <f t="shared" si="1"/>
        <v>New Zealand-Oceania2003</v>
      </c>
      <c r="B780" s="36" t="s">
        <v>252</v>
      </c>
      <c r="C780" s="36" t="s">
        <v>145</v>
      </c>
      <c r="D780" s="36"/>
      <c r="E780" s="37">
        <v>12.0</v>
      </c>
      <c r="F780" s="36"/>
      <c r="G780" s="36"/>
      <c r="H780" s="37">
        <v>0.61</v>
      </c>
      <c r="I780" s="37">
        <v>0.646</v>
      </c>
      <c r="J780" s="31" t="s">
        <v>81</v>
      </c>
    </row>
    <row r="781" ht="15.75" customHeight="1">
      <c r="A781" s="36" t="str">
        <f t="shared" si="1"/>
        <v>Papua New Guinea-Oceania2003</v>
      </c>
      <c r="B781" s="36" t="s">
        <v>253</v>
      </c>
      <c r="C781" s="36" t="s">
        <v>145</v>
      </c>
      <c r="D781" s="36"/>
      <c r="E781" s="37">
        <v>51.0</v>
      </c>
      <c r="F781" s="36"/>
      <c r="G781" s="36"/>
      <c r="H781" s="37">
        <v>0.014</v>
      </c>
      <c r="I781" s="37">
        <v>0.003</v>
      </c>
      <c r="J781" s="31" t="s">
        <v>81</v>
      </c>
    </row>
    <row r="782" ht="15.75" customHeight="1">
      <c r="A782" s="36" t="str">
        <f t="shared" si="1"/>
        <v>Samoa-Oceania2003</v>
      </c>
      <c r="B782" s="36" t="s">
        <v>254</v>
      </c>
      <c r="C782" s="36" t="s">
        <v>145</v>
      </c>
      <c r="D782" s="36"/>
      <c r="E782" s="37">
        <v>42.0</v>
      </c>
      <c r="F782" s="36"/>
      <c r="G782" s="36"/>
      <c r="H782" s="37">
        <v>0.028</v>
      </c>
      <c r="I782" s="37">
        <v>0.059</v>
      </c>
      <c r="J782" s="31" t="s">
        <v>81</v>
      </c>
    </row>
    <row r="783" ht="15.75" customHeight="1">
      <c r="A783" s="36" t="str">
        <f t="shared" si="1"/>
        <v>Solomon Islands-Oceania2003</v>
      </c>
      <c r="B783" s="36" t="s">
        <v>255</v>
      </c>
      <c r="C783" s="36" t="s">
        <v>145</v>
      </c>
      <c r="D783" s="36"/>
      <c r="E783" s="37">
        <v>56.0</v>
      </c>
      <c r="F783" s="36"/>
      <c r="G783" s="36"/>
      <c r="H783" s="37">
        <v>0.006</v>
      </c>
      <c r="I783" s="37">
        <v>0.002</v>
      </c>
      <c r="J783" s="31" t="s">
        <v>81</v>
      </c>
    </row>
    <row r="784" ht="15.75" customHeight="1">
      <c r="A784" s="36" t="str">
        <f t="shared" si="1"/>
        <v>Tonga-Oceania2003</v>
      </c>
      <c r="B784" s="36" t="s">
        <v>256</v>
      </c>
      <c r="C784" s="36" t="s">
        <v>145</v>
      </c>
      <c r="D784" s="36"/>
      <c r="E784" s="37">
        <v>32.0</v>
      </c>
      <c r="F784" s="36"/>
      <c r="G784" s="36"/>
      <c r="H784" s="37">
        <v>0.03</v>
      </c>
      <c r="I784" s="37">
        <v>0.112</v>
      </c>
      <c r="J784" s="31" t="s">
        <v>81</v>
      </c>
    </row>
    <row r="785" ht="15.75" customHeight="1">
      <c r="A785" s="36" t="str">
        <f t="shared" si="1"/>
        <v>Vanuatu-Oceania2003</v>
      </c>
      <c r="B785" s="36" t="s">
        <v>257</v>
      </c>
      <c r="C785" s="36" t="s">
        <v>145</v>
      </c>
      <c r="D785" s="36"/>
      <c r="E785" s="37">
        <v>39.0</v>
      </c>
      <c r="F785" s="36"/>
      <c r="G785" s="36"/>
      <c r="H785" s="37">
        <v>0.039</v>
      </c>
      <c r="I785" s="37">
        <v>0.039</v>
      </c>
      <c r="J785" s="31" t="s">
        <v>81</v>
      </c>
    </row>
    <row r="786" ht="15.75" customHeight="1">
      <c r="A786" s="36" t="str">
        <f t="shared" si="1"/>
        <v>Antigua and Barbuda-The Americas2003</v>
      </c>
      <c r="B786" s="36" t="s">
        <v>258</v>
      </c>
      <c r="C786" s="36" t="s">
        <v>145</v>
      </c>
      <c r="D786" s="36"/>
      <c r="E786" s="36"/>
      <c r="F786" s="36"/>
      <c r="G786" s="36"/>
      <c r="H786" s="37">
        <v>0.172</v>
      </c>
      <c r="I786" s="37">
        <v>0.57</v>
      </c>
      <c r="J786" s="31" t="s">
        <v>81</v>
      </c>
    </row>
    <row r="787" ht="15.75" customHeight="1">
      <c r="A787" s="36" t="str">
        <f t="shared" si="1"/>
        <v>Argentina-The Americas2003</v>
      </c>
      <c r="B787" s="36" t="s">
        <v>260</v>
      </c>
      <c r="C787" s="36" t="s">
        <v>145</v>
      </c>
      <c r="D787" s="36"/>
      <c r="E787" s="37">
        <v>66.0</v>
      </c>
      <c r="F787" s="36"/>
      <c r="G787" s="36"/>
      <c r="H787" s="37">
        <v>0.119</v>
      </c>
      <c r="I787" s="37">
        <v>0.207</v>
      </c>
      <c r="J787" s="31" t="s">
        <v>81</v>
      </c>
    </row>
    <row r="788" ht="15.75" customHeight="1">
      <c r="A788" s="36" t="str">
        <f t="shared" si="1"/>
        <v>Aruba-The Americas2003</v>
      </c>
      <c r="B788" s="36" t="s">
        <v>261</v>
      </c>
      <c r="C788" s="36" t="s">
        <v>145</v>
      </c>
      <c r="D788" s="36"/>
      <c r="E788" s="36"/>
      <c r="F788" s="36"/>
      <c r="G788" s="36"/>
      <c r="H788" s="37">
        <v>0.208</v>
      </c>
      <c r="I788" s="37">
        <v>0.721</v>
      </c>
      <c r="J788" s="31" t="s">
        <v>81</v>
      </c>
    </row>
    <row r="789" ht="15.75" customHeight="1">
      <c r="A789" s="36" t="str">
        <f t="shared" si="1"/>
        <v>Bahamas, The-The Americas2003</v>
      </c>
      <c r="B789" s="36" t="s">
        <v>262</v>
      </c>
      <c r="C789" s="36" t="s">
        <v>145</v>
      </c>
      <c r="D789" s="36"/>
      <c r="E789" s="36"/>
      <c r="F789" s="36"/>
      <c r="G789" s="36"/>
      <c r="H789" s="37">
        <v>0.2</v>
      </c>
      <c r="I789" s="37">
        <v>0.387</v>
      </c>
      <c r="J789" s="31" t="s">
        <v>81</v>
      </c>
    </row>
    <row r="790" ht="15.75" customHeight="1">
      <c r="A790" s="36" t="str">
        <f t="shared" si="1"/>
        <v>Barbados-The Americas2003</v>
      </c>
      <c r="B790" s="36" t="s">
        <v>263</v>
      </c>
      <c r="C790" s="36" t="s">
        <v>145</v>
      </c>
      <c r="D790" s="36"/>
      <c r="E790" s="36"/>
      <c r="F790" s="36"/>
      <c r="G790" s="36"/>
      <c r="H790" s="37">
        <v>0.397</v>
      </c>
      <c r="I790" s="37">
        <v>0.517</v>
      </c>
      <c r="J790" s="31" t="s">
        <v>81</v>
      </c>
    </row>
    <row r="791" ht="15.75" customHeight="1">
      <c r="A791" s="36" t="str">
        <f t="shared" si="1"/>
        <v>Belize-The Americas2003</v>
      </c>
      <c r="B791" s="36" t="s">
        <v>264</v>
      </c>
      <c r="C791" s="36" t="s">
        <v>145</v>
      </c>
      <c r="D791" s="36"/>
      <c r="E791" s="36"/>
      <c r="F791" s="36"/>
      <c r="G791" s="36"/>
      <c r="H791" s="36"/>
      <c r="I791" s="37">
        <v>0.234</v>
      </c>
      <c r="J791" s="31" t="s">
        <v>81</v>
      </c>
    </row>
    <row r="792" ht="15.75" customHeight="1">
      <c r="A792" s="36" t="str">
        <f t="shared" si="1"/>
        <v>Bermuda-The Americas2003</v>
      </c>
      <c r="B792" s="36" t="s">
        <v>265</v>
      </c>
      <c r="C792" s="36" t="s">
        <v>145</v>
      </c>
      <c r="D792" s="36"/>
      <c r="E792" s="36"/>
      <c r="F792" s="36"/>
      <c r="G792" s="36"/>
      <c r="H792" s="37">
        <v>0.565</v>
      </c>
      <c r="I792" s="37">
        <v>0.628</v>
      </c>
      <c r="J792" s="31" t="s">
        <v>81</v>
      </c>
    </row>
    <row r="793" ht="15.75" customHeight="1">
      <c r="A793" s="36" t="str">
        <f t="shared" si="1"/>
        <v>Bolivia-The Americas2003</v>
      </c>
      <c r="B793" s="36" t="s">
        <v>266</v>
      </c>
      <c r="C793" s="36" t="s">
        <v>145</v>
      </c>
      <c r="D793" s="36"/>
      <c r="E793" s="37">
        <v>60.0</v>
      </c>
      <c r="F793" s="36"/>
      <c r="G793" s="36"/>
      <c r="H793" s="37">
        <v>0.035</v>
      </c>
      <c r="I793" s="37">
        <v>0.142</v>
      </c>
      <c r="J793" s="31" t="s">
        <v>81</v>
      </c>
    </row>
    <row r="794" ht="15.75" customHeight="1">
      <c r="A794" s="36" t="str">
        <f t="shared" si="1"/>
        <v>Brazil-The Americas2003</v>
      </c>
      <c r="B794" s="36" t="s">
        <v>267</v>
      </c>
      <c r="C794" s="36" t="s">
        <v>145</v>
      </c>
      <c r="D794" s="36"/>
      <c r="E794" s="37">
        <v>152.0</v>
      </c>
      <c r="F794" s="36"/>
      <c r="G794" s="36"/>
      <c r="H794" s="37">
        <v>0.132</v>
      </c>
      <c r="I794" s="37">
        <v>0.255</v>
      </c>
      <c r="J794" s="31" t="s">
        <v>81</v>
      </c>
    </row>
    <row r="795" ht="15.75" customHeight="1">
      <c r="A795" s="36" t="str">
        <f t="shared" si="1"/>
        <v>Canada-The Americas2003</v>
      </c>
      <c r="B795" s="36" t="s">
        <v>268</v>
      </c>
      <c r="C795" s="36" t="s">
        <v>145</v>
      </c>
      <c r="D795" s="36"/>
      <c r="E795" s="37">
        <v>3.0</v>
      </c>
      <c r="F795" s="36"/>
      <c r="G795" s="36"/>
      <c r="H795" s="37">
        <v>0.642</v>
      </c>
      <c r="I795" s="37">
        <v>0.421</v>
      </c>
      <c r="J795" s="31" t="s">
        <v>81</v>
      </c>
    </row>
    <row r="796" ht="15.75" customHeight="1">
      <c r="A796" s="36" t="str">
        <f t="shared" si="1"/>
        <v>Cayman Islands-The Americas2003</v>
      </c>
      <c r="B796" s="36" t="s">
        <v>269</v>
      </c>
      <c r="C796" s="36" t="s">
        <v>145</v>
      </c>
      <c r="D796" s="36"/>
      <c r="E796" s="36"/>
      <c r="F796" s="36"/>
      <c r="G796" s="36"/>
      <c r="H796" s="36"/>
      <c r="I796" s="37">
        <v>0.457</v>
      </c>
      <c r="J796" s="31" t="s">
        <v>81</v>
      </c>
    </row>
    <row r="797" ht="15.75" customHeight="1">
      <c r="A797" s="36" t="str">
        <f t="shared" si="1"/>
        <v>Chile-The Americas2003</v>
      </c>
      <c r="B797" s="36" t="s">
        <v>270</v>
      </c>
      <c r="C797" s="36" t="s">
        <v>145</v>
      </c>
      <c r="D797" s="36"/>
      <c r="E797" s="37">
        <v>27.0</v>
      </c>
      <c r="F797" s="36"/>
      <c r="G797" s="36"/>
      <c r="H797" s="37">
        <v>0.255</v>
      </c>
      <c r="I797" s="37">
        <v>0.454</v>
      </c>
      <c r="J797" s="31" t="s">
        <v>81</v>
      </c>
    </row>
    <row r="798" ht="15.75" customHeight="1">
      <c r="A798" s="36" t="str">
        <f t="shared" si="1"/>
        <v>Colombia-The Americas2003</v>
      </c>
      <c r="B798" s="36" t="s">
        <v>271</v>
      </c>
      <c r="C798" s="36" t="s">
        <v>145</v>
      </c>
      <c r="D798" s="36"/>
      <c r="E798" s="37">
        <v>60.0</v>
      </c>
      <c r="F798" s="36"/>
      <c r="G798" s="36"/>
      <c r="H798" s="37">
        <v>0.074</v>
      </c>
      <c r="I798" s="37">
        <v>0.148</v>
      </c>
      <c r="J798" s="31" t="s">
        <v>81</v>
      </c>
    </row>
    <row r="799" ht="15.75" customHeight="1">
      <c r="A799" s="36" t="str">
        <f t="shared" si="1"/>
        <v>Costa Rica-The Americas2003</v>
      </c>
      <c r="B799" s="36" t="s">
        <v>272</v>
      </c>
      <c r="C799" s="36" t="s">
        <v>145</v>
      </c>
      <c r="D799" s="36"/>
      <c r="E799" s="37">
        <v>77.0</v>
      </c>
      <c r="F799" s="36"/>
      <c r="G799" s="36"/>
      <c r="H799" s="37">
        <v>0.203</v>
      </c>
      <c r="I799" s="37">
        <v>0.187</v>
      </c>
      <c r="J799" s="31" t="s">
        <v>81</v>
      </c>
    </row>
    <row r="800" ht="15.75" customHeight="1">
      <c r="A800" s="36" t="str">
        <f t="shared" si="1"/>
        <v>Cuba-The Americas2003</v>
      </c>
      <c r="B800" s="36" t="s">
        <v>273</v>
      </c>
      <c r="C800" s="36" t="s">
        <v>145</v>
      </c>
      <c r="D800" s="36"/>
      <c r="E800" s="36"/>
      <c r="F800" s="36"/>
      <c r="G800" s="36"/>
      <c r="H800" s="37">
        <v>0.052</v>
      </c>
      <c r="I800" s="37">
        <v>0.003</v>
      </c>
      <c r="J800" s="31" t="s">
        <v>81</v>
      </c>
    </row>
    <row r="801" ht="15.75" customHeight="1">
      <c r="A801" s="36" t="str">
        <f t="shared" si="1"/>
        <v>Curacao-The Americas2003</v>
      </c>
      <c r="B801" s="36" t="s">
        <v>274</v>
      </c>
      <c r="C801" s="36" t="s">
        <v>145</v>
      </c>
      <c r="D801" s="36"/>
      <c r="E801" s="36"/>
      <c r="F801" s="36"/>
      <c r="G801" s="36"/>
      <c r="H801" s="36"/>
      <c r="I801" s="36"/>
      <c r="J801" s="31" t="s">
        <v>81</v>
      </c>
    </row>
    <row r="802" ht="15.75" customHeight="1">
      <c r="A802" s="36" t="str">
        <f t="shared" si="1"/>
        <v>Dominica-The Americas2003</v>
      </c>
      <c r="B802" s="36" t="s">
        <v>275</v>
      </c>
      <c r="C802" s="36" t="s">
        <v>145</v>
      </c>
      <c r="D802" s="36"/>
      <c r="E802" s="36"/>
      <c r="F802" s="36"/>
      <c r="G802" s="36"/>
      <c r="H802" s="37">
        <v>0.236</v>
      </c>
      <c r="I802" s="37">
        <v>0.34</v>
      </c>
      <c r="J802" s="31" t="s">
        <v>81</v>
      </c>
    </row>
    <row r="803" ht="15.75" customHeight="1">
      <c r="A803" s="36" t="str">
        <f t="shared" si="1"/>
        <v>Dominican Republic-The Americas2003</v>
      </c>
      <c r="B803" s="36" t="s">
        <v>276</v>
      </c>
      <c r="C803" s="36" t="s">
        <v>145</v>
      </c>
      <c r="D803" s="36"/>
      <c r="E803" s="37">
        <v>77.0</v>
      </c>
      <c r="F803" s="36"/>
      <c r="G803" s="36"/>
      <c r="H803" s="37">
        <v>0.079</v>
      </c>
      <c r="I803" s="37">
        <v>0.231</v>
      </c>
      <c r="J803" s="31" t="s">
        <v>81</v>
      </c>
    </row>
    <row r="804" ht="15.75" customHeight="1">
      <c r="A804" s="36" t="str">
        <f t="shared" si="1"/>
        <v>Ecuador-The Americas2003</v>
      </c>
      <c r="B804" s="36" t="s">
        <v>277</v>
      </c>
      <c r="C804" s="36" t="s">
        <v>145</v>
      </c>
      <c r="D804" s="36"/>
      <c r="E804" s="37">
        <v>92.0</v>
      </c>
      <c r="F804" s="36"/>
      <c r="G804" s="36"/>
      <c r="H804" s="37">
        <v>0.045</v>
      </c>
      <c r="I804" s="37">
        <v>0.181</v>
      </c>
      <c r="J804" s="31" t="s">
        <v>81</v>
      </c>
    </row>
    <row r="805" ht="15.75" customHeight="1">
      <c r="A805" s="36" t="str">
        <f t="shared" si="1"/>
        <v>El Salvador-The Americas2003</v>
      </c>
      <c r="B805" s="36" t="s">
        <v>278</v>
      </c>
      <c r="C805" s="36" t="s">
        <v>145</v>
      </c>
      <c r="D805" s="36"/>
      <c r="E805" s="37">
        <v>115.0</v>
      </c>
      <c r="F805" s="36"/>
      <c r="G805" s="36"/>
      <c r="H805" s="37">
        <v>0.025</v>
      </c>
      <c r="I805" s="37">
        <v>0.191</v>
      </c>
      <c r="J805" s="31" t="s">
        <v>81</v>
      </c>
    </row>
    <row r="806" ht="15.75" customHeight="1">
      <c r="A806" s="36" t="str">
        <f t="shared" si="1"/>
        <v>Greenland-The Americas2003</v>
      </c>
      <c r="B806" s="36" t="s">
        <v>279</v>
      </c>
      <c r="C806" s="36" t="s">
        <v>145</v>
      </c>
      <c r="D806" s="36"/>
      <c r="E806" s="36"/>
      <c r="F806" s="36"/>
      <c r="G806" s="36"/>
      <c r="H806" s="37">
        <v>0.545</v>
      </c>
      <c r="I806" s="37">
        <v>0.524</v>
      </c>
      <c r="J806" s="31" t="s">
        <v>81</v>
      </c>
    </row>
    <row r="807" ht="15.75" customHeight="1">
      <c r="A807" s="36" t="str">
        <f t="shared" si="1"/>
        <v>Grenada-The Americas2003</v>
      </c>
      <c r="B807" s="36" t="s">
        <v>280</v>
      </c>
      <c r="C807" s="36" t="s">
        <v>145</v>
      </c>
      <c r="D807" s="36"/>
      <c r="E807" s="36"/>
      <c r="F807" s="36"/>
      <c r="G807" s="36"/>
      <c r="H807" s="37">
        <v>0.186</v>
      </c>
      <c r="I807" s="37">
        <v>0.413</v>
      </c>
      <c r="J807" s="31" t="s">
        <v>81</v>
      </c>
    </row>
    <row r="808" ht="15.75" customHeight="1">
      <c r="A808" s="36" t="str">
        <f t="shared" si="1"/>
        <v>Guatemala-The Americas2003</v>
      </c>
      <c r="B808" s="36" t="s">
        <v>281</v>
      </c>
      <c r="C808" s="36" t="s">
        <v>145</v>
      </c>
      <c r="D808" s="36"/>
      <c r="E808" s="37">
        <v>39.0</v>
      </c>
      <c r="F808" s="36"/>
      <c r="G808" s="36"/>
      <c r="H808" s="37">
        <v>0.045</v>
      </c>
      <c r="I808" s="37">
        <v>0.169</v>
      </c>
      <c r="J808" s="31" t="s">
        <v>81</v>
      </c>
    </row>
    <row r="809" ht="15.75" customHeight="1">
      <c r="A809" s="36" t="str">
        <f t="shared" si="1"/>
        <v>Guyana-The Americas2003</v>
      </c>
      <c r="B809" s="36" t="s">
        <v>282</v>
      </c>
      <c r="C809" s="36" t="s">
        <v>145</v>
      </c>
      <c r="D809" s="36"/>
      <c r="E809" s="36"/>
      <c r="F809" s="36"/>
      <c r="G809" s="36"/>
      <c r="H809" s="36"/>
      <c r="I809" s="37">
        <v>0.183</v>
      </c>
      <c r="J809" s="31" t="s">
        <v>81</v>
      </c>
    </row>
    <row r="810" ht="15.75" customHeight="1">
      <c r="A810" s="36" t="str">
        <f t="shared" si="1"/>
        <v>Haiti-The Americas2003</v>
      </c>
      <c r="B810" s="36" t="s">
        <v>283</v>
      </c>
      <c r="C810" s="36" t="s">
        <v>145</v>
      </c>
      <c r="D810" s="36"/>
      <c r="E810" s="37">
        <v>202.0</v>
      </c>
      <c r="F810" s="36"/>
      <c r="G810" s="36"/>
      <c r="H810" s="37">
        <v>0.016</v>
      </c>
      <c r="I810" s="37">
        <v>0.036</v>
      </c>
      <c r="J810" s="31" t="s">
        <v>81</v>
      </c>
    </row>
    <row r="811" ht="15.75" customHeight="1">
      <c r="A811" s="36" t="str">
        <f t="shared" si="1"/>
        <v>Honduras-The Americas2003</v>
      </c>
      <c r="B811" s="36" t="s">
        <v>284</v>
      </c>
      <c r="C811" s="36" t="s">
        <v>145</v>
      </c>
      <c r="D811" s="36"/>
      <c r="E811" s="37">
        <v>62.0</v>
      </c>
      <c r="F811" s="36"/>
      <c r="G811" s="36"/>
      <c r="H811" s="37">
        <v>0.048</v>
      </c>
      <c r="I811" s="37">
        <v>0.057</v>
      </c>
      <c r="J811" s="31" t="s">
        <v>81</v>
      </c>
    </row>
    <row r="812" ht="15.75" customHeight="1">
      <c r="A812" s="36" t="str">
        <f t="shared" si="1"/>
        <v>Jamaica-The Americas2003</v>
      </c>
      <c r="B812" s="36" t="s">
        <v>285</v>
      </c>
      <c r="C812" s="36" t="s">
        <v>145</v>
      </c>
      <c r="D812" s="36"/>
      <c r="E812" s="37">
        <v>31.0</v>
      </c>
      <c r="F812" s="36"/>
      <c r="G812" s="36"/>
      <c r="H812" s="37">
        <v>0.078</v>
      </c>
      <c r="I812" s="37">
        <v>0.596</v>
      </c>
      <c r="J812" s="31" t="s">
        <v>81</v>
      </c>
    </row>
    <row r="813" ht="15.75" customHeight="1">
      <c r="A813" s="36" t="str">
        <f t="shared" si="1"/>
        <v>Mexico-The Americas2003</v>
      </c>
      <c r="B813" s="36" t="s">
        <v>286</v>
      </c>
      <c r="C813" s="36" t="s">
        <v>145</v>
      </c>
      <c r="D813" s="36"/>
      <c r="E813" s="37">
        <v>58.0</v>
      </c>
      <c r="F813" s="36"/>
      <c r="G813" s="36"/>
      <c r="H813" s="37">
        <v>0.129</v>
      </c>
      <c r="I813" s="37">
        <v>0.279</v>
      </c>
      <c r="J813" s="31" t="s">
        <v>81</v>
      </c>
    </row>
    <row r="814" ht="15.75" customHeight="1">
      <c r="A814" s="36" t="str">
        <f t="shared" si="1"/>
        <v>Nicaragua-The Americas2003</v>
      </c>
      <c r="B814" s="36" t="s">
        <v>287</v>
      </c>
      <c r="C814" s="36" t="s">
        <v>145</v>
      </c>
      <c r="D814" s="36"/>
      <c r="E814" s="37">
        <v>46.0</v>
      </c>
      <c r="F814" s="36"/>
      <c r="G814" s="36"/>
      <c r="H814" s="37">
        <v>0.019</v>
      </c>
      <c r="I814" s="37">
        <v>0.088</v>
      </c>
      <c r="J814" s="31" t="s">
        <v>81</v>
      </c>
    </row>
    <row r="815" ht="15.75" customHeight="1">
      <c r="A815" s="36" t="str">
        <f t="shared" si="1"/>
        <v>Panama-The Americas2003</v>
      </c>
      <c r="B815" s="36" t="s">
        <v>288</v>
      </c>
      <c r="C815" s="36" t="s">
        <v>145</v>
      </c>
      <c r="D815" s="36"/>
      <c r="E815" s="37">
        <v>18.0</v>
      </c>
      <c r="F815" s="36"/>
      <c r="G815" s="36"/>
      <c r="H815" s="37">
        <v>0.1</v>
      </c>
      <c r="I815" s="37">
        <v>0.214</v>
      </c>
      <c r="J815" s="31" t="s">
        <v>81</v>
      </c>
    </row>
    <row r="816" ht="15.75" customHeight="1">
      <c r="A816" s="36" t="str">
        <f t="shared" si="1"/>
        <v>Paraguay-The Americas2003</v>
      </c>
      <c r="B816" s="36" t="s">
        <v>289</v>
      </c>
      <c r="C816" s="36" t="s">
        <v>145</v>
      </c>
      <c r="D816" s="36"/>
      <c r="E816" s="37">
        <v>74.0</v>
      </c>
      <c r="F816" s="36"/>
      <c r="G816" s="36"/>
      <c r="H816" s="37">
        <v>0.021</v>
      </c>
      <c r="I816" s="37">
        <v>0.312</v>
      </c>
      <c r="J816" s="31" t="s">
        <v>81</v>
      </c>
    </row>
    <row r="817" ht="15.75" customHeight="1">
      <c r="A817" s="36" t="str">
        <f t="shared" si="1"/>
        <v>Peru-The Americas2003</v>
      </c>
      <c r="B817" s="36" t="s">
        <v>290</v>
      </c>
      <c r="C817" s="36" t="s">
        <v>145</v>
      </c>
      <c r="D817" s="36"/>
      <c r="E817" s="37">
        <v>98.0</v>
      </c>
      <c r="F817" s="36"/>
      <c r="G817" s="36"/>
      <c r="H817" s="37">
        <v>0.116</v>
      </c>
      <c r="I817" s="37">
        <v>0.108</v>
      </c>
      <c r="J817" s="31" t="s">
        <v>81</v>
      </c>
    </row>
    <row r="818" ht="15.75" customHeight="1">
      <c r="A818" s="36" t="str">
        <f t="shared" si="1"/>
        <v>Puerto Rico-The Americas2003</v>
      </c>
      <c r="B818" s="36" t="s">
        <v>291</v>
      </c>
      <c r="C818" s="36" t="s">
        <v>145</v>
      </c>
      <c r="D818" s="36"/>
      <c r="E818" s="37">
        <v>7.0</v>
      </c>
      <c r="F818" s="36"/>
      <c r="G818" s="36"/>
      <c r="H818" s="37">
        <v>0.197</v>
      </c>
      <c r="I818" s="37">
        <v>0.452</v>
      </c>
      <c r="J818" s="31" t="s">
        <v>81</v>
      </c>
    </row>
    <row r="819" ht="15.75" customHeight="1">
      <c r="A819" s="36" t="str">
        <f t="shared" si="1"/>
        <v>Sint Maarten (Dutch part)-The Americas2003</v>
      </c>
      <c r="B819" s="36" t="s">
        <v>292</v>
      </c>
      <c r="C819" s="36" t="s">
        <v>145</v>
      </c>
      <c r="D819" s="36"/>
      <c r="E819" s="36"/>
      <c r="F819" s="36"/>
      <c r="G819" s="36"/>
      <c r="H819" s="36"/>
      <c r="I819" s="36"/>
      <c r="J819" s="31" t="s">
        <v>81</v>
      </c>
    </row>
    <row r="820" ht="15.75" customHeight="1">
      <c r="A820" s="36" t="str">
        <f t="shared" si="1"/>
        <v>St. Kitts and Nevis-The Americas2003</v>
      </c>
      <c r="B820" s="36" t="s">
        <v>293</v>
      </c>
      <c r="C820" s="36" t="s">
        <v>145</v>
      </c>
      <c r="D820" s="36"/>
      <c r="E820" s="36"/>
      <c r="F820" s="36"/>
      <c r="G820" s="36"/>
      <c r="H820" s="37">
        <v>0.23</v>
      </c>
      <c r="I820" s="37">
        <v>0.461</v>
      </c>
      <c r="J820" s="31" t="s">
        <v>81</v>
      </c>
    </row>
    <row r="821" ht="15.75" customHeight="1">
      <c r="A821" s="36" t="str">
        <f t="shared" si="1"/>
        <v>St. Lucia-The Americas2003</v>
      </c>
      <c r="B821" s="36" t="s">
        <v>294</v>
      </c>
      <c r="C821" s="36" t="s">
        <v>145</v>
      </c>
      <c r="D821" s="36"/>
      <c r="E821" s="36"/>
      <c r="F821" s="36"/>
      <c r="G821" s="36"/>
      <c r="H821" s="37">
        <v>0.21</v>
      </c>
      <c r="I821" s="37">
        <v>0.612</v>
      </c>
      <c r="J821" s="31" t="s">
        <v>81</v>
      </c>
    </row>
    <row r="822" ht="15.75" customHeight="1">
      <c r="A822" s="36" t="str">
        <f t="shared" si="1"/>
        <v>St. Martin (French part)-The Americas2003</v>
      </c>
      <c r="B822" s="36" t="s">
        <v>295</v>
      </c>
      <c r="C822" s="36" t="s">
        <v>145</v>
      </c>
      <c r="D822" s="36"/>
      <c r="E822" s="36"/>
      <c r="F822" s="36"/>
      <c r="G822" s="36"/>
      <c r="H822" s="36"/>
      <c r="I822" s="36"/>
      <c r="J822" s="31" t="s">
        <v>81</v>
      </c>
    </row>
    <row r="823" ht="15.75" customHeight="1">
      <c r="A823" s="36" t="str">
        <f t="shared" si="1"/>
        <v>St. Vincent and the Grenadines-The Americas2003</v>
      </c>
      <c r="B823" s="36" t="s">
        <v>296</v>
      </c>
      <c r="C823" s="36" t="s">
        <v>145</v>
      </c>
      <c r="D823" s="36"/>
      <c r="E823" s="36"/>
      <c r="F823" s="36"/>
      <c r="G823" s="36"/>
      <c r="H823" s="37">
        <v>0.065</v>
      </c>
      <c r="I823" s="37">
        <v>0.581</v>
      </c>
      <c r="J823" s="31" t="s">
        <v>81</v>
      </c>
    </row>
    <row r="824" ht="15.75" customHeight="1">
      <c r="A824" s="36" t="str">
        <f t="shared" si="1"/>
        <v>Suriname-The Americas2003</v>
      </c>
      <c r="B824" s="36" t="s">
        <v>297</v>
      </c>
      <c r="C824" s="36" t="s">
        <v>145</v>
      </c>
      <c r="D824" s="36"/>
      <c r="E824" s="36"/>
      <c r="F824" s="36"/>
      <c r="G824" s="36"/>
      <c r="H824" s="37">
        <v>0.047</v>
      </c>
      <c r="I824" s="37">
        <v>0.346</v>
      </c>
      <c r="J824" s="31" t="s">
        <v>81</v>
      </c>
    </row>
    <row r="825" ht="15.75" customHeight="1">
      <c r="A825" s="36" t="str">
        <f t="shared" si="1"/>
        <v>Trinidad and Tobago-The Americas2003</v>
      </c>
      <c r="B825" s="36" t="s">
        <v>298</v>
      </c>
      <c r="C825" s="36" t="s">
        <v>145</v>
      </c>
      <c r="D825" s="36"/>
      <c r="E825" s="36"/>
      <c r="F825" s="36"/>
      <c r="G825" s="36"/>
      <c r="H825" s="37">
        <v>0.26</v>
      </c>
      <c r="I825" s="37">
        <v>0.262</v>
      </c>
      <c r="J825" s="31" t="s">
        <v>81</v>
      </c>
    </row>
    <row r="826" ht="15.75" customHeight="1">
      <c r="A826" s="36" t="str">
        <f t="shared" si="1"/>
        <v>Turks and Caicos Islands-The Americas2003</v>
      </c>
      <c r="B826" s="36" t="s">
        <v>299</v>
      </c>
      <c r="C826" s="36" t="s">
        <v>145</v>
      </c>
      <c r="D826" s="36"/>
      <c r="E826" s="36"/>
      <c r="F826" s="36"/>
      <c r="G826" s="36"/>
      <c r="H826" s="36"/>
      <c r="I826" s="36"/>
      <c r="J826" s="31" t="s">
        <v>81</v>
      </c>
    </row>
    <row r="827" ht="15.75" customHeight="1">
      <c r="A827" s="36" t="str">
        <f t="shared" si="1"/>
        <v>United States-The Americas2003</v>
      </c>
      <c r="B827" s="36" t="s">
        <v>300</v>
      </c>
      <c r="C827" s="36" t="s">
        <v>145</v>
      </c>
      <c r="D827" s="36"/>
      <c r="E827" s="37">
        <v>6.0</v>
      </c>
      <c r="F827" s="36"/>
      <c r="G827" s="36"/>
      <c r="H827" s="37">
        <v>0.617</v>
      </c>
      <c r="I827" s="37">
        <v>0.548</v>
      </c>
      <c r="J827" s="31" t="s">
        <v>81</v>
      </c>
    </row>
    <row r="828" ht="15.75" customHeight="1">
      <c r="A828" s="36" t="str">
        <f t="shared" si="1"/>
        <v>Uruguay-The Americas2003</v>
      </c>
      <c r="B828" s="36" t="s">
        <v>301</v>
      </c>
      <c r="C828" s="36" t="s">
        <v>145</v>
      </c>
      <c r="D828" s="36"/>
      <c r="E828" s="37">
        <v>45.0</v>
      </c>
      <c r="F828" s="36"/>
      <c r="G828" s="36"/>
      <c r="H828" s="37">
        <v>0.159</v>
      </c>
      <c r="I828" s="37">
        <v>0.15</v>
      </c>
      <c r="J828" s="31" t="s">
        <v>81</v>
      </c>
    </row>
    <row r="829" ht="15.75" customHeight="1">
      <c r="A829" s="36" t="str">
        <f t="shared" si="1"/>
        <v>Venezuela-The Americas2003</v>
      </c>
      <c r="B829" s="36" t="s">
        <v>302</v>
      </c>
      <c r="C829" s="36" t="s">
        <v>145</v>
      </c>
      <c r="D829" s="36"/>
      <c r="E829" s="37">
        <v>141.0</v>
      </c>
      <c r="F829" s="36"/>
      <c r="G829" s="36"/>
      <c r="H829" s="37">
        <v>0.075</v>
      </c>
      <c r="I829" s="37">
        <v>0.272</v>
      </c>
      <c r="J829" s="31" t="s">
        <v>81</v>
      </c>
    </row>
    <row r="830" ht="15.75" customHeight="1">
      <c r="A830" s="36" t="str">
        <f t="shared" si="1"/>
        <v>Algeria-Africa2004</v>
      </c>
      <c r="B830" s="36" t="s">
        <v>74</v>
      </c>
      <c r="C830" s="36" t="s">
        <v>145</v>
      </c>
      <c r="D830" s="36"/>
      <c r="E830" s="37">
        <v>25.0</v>
      </c>
      <c r="F830" s="36"/>
      <c r="G830" s="36"/>
      <c r="H830" s="37">
        <v>0.046</v>
      </c>
      <c r="I830" s="37">
        <v>0.146</v>
      </c>
      <c r="J830" s="31" t="s">
        <v>83</v>
      </c>
    </row>
    <row r="831" ht="15.75" customHeight="1">
      <c r="A831" s="36" t="str">
        <f t="shared" si="1"/>
        <v>Angola-Africa2004</v>
      </c>
      <c r="B831" s="36" t="s">
        <v>92</v>
      </c>
      <c r="C831" s="36" t="s">
        <v>145</v>
      </c>
      <c r="D831" s="36"/>
      <c r="E831" s="37">
        <v>119.0</v>
      </c>
      <c r="F831" s="36"/>
      <c r="G831" s="36"/>
      <c r="H831" s="37">
        <v>0.005</v>
      </c>
      <c r="I831" s="37">
        <v>0.046</v>
      </c>
      <c r="J831" s="31" t="s">
        <v>83</v>
      </c>
    </row>
    <row r="832" ht="15.75" customHeight="1">
      <c r="A832" s="36" t="str">
        <f t="shared" si="1"/>
        <v>Benin-Africa2004</v>
      </c>
      <c r="B832" s="36" t="s">
        <v>93</v>
      </c>
      <c r="C832" s="36" t="s">
        <v>145</v>
      </c>
      <c r="D832" s="36"/>
      <c r="E832" s="37">
        <v>31.0</v>
      </c>
      <c r="F832" s="36"/>
      <c r="G832" s="36"/>
      <c r="H832" s="37">
        <v>0.012</v>
      </c>
      <c r="I832" s="37">
        <v>0.058</v>
      </c>
      <c r="J832" s="31" t="s">
        <v>83</v>
      </c>
    </row>
    <row r="833" ht="15.75" customHeight="1">
      <c r="A833" s="36" t="str">
        <f t="shared" si="1"/>
        <v>Botswana-Africa2004</v>
      </c>
      <c r="B833" s="36" t="s">
        <v>94</v>
      </c>
      <c r="C833" s="36" t="s">
        <v>145</v>
      </c>
      <c r="D833" s="36"/>
      <c r="E833" s="37">
        <v>107.0</v>
      </c>
      <c r="F833" s="36"/>
      <c r="G833" s="36"/>
      <c r="H833" s="37">
        <v>0.033</v>
      </c>
      <c r="I833" s="37">
        <v>0.282</v>
      </c>
      <c r="J833" s="31" t="s">
        <v>83</v>
      </c>
    </row>
    <row r="834" ht="15.75" customHeight="1">
      <c r="A834" s="36" t="str">
        <f t="shared" si="1"/>
        <v>Burkina Faso-Africa2004</v>
      </c>
      <c r="B834" s="36" t="s">
        <v>95</v>
      </c>
      <c r="C834" s="36" t="s">
        <v>145</v>
      </c>
      <c r="D834" s="36"/>
      <c r="E834" s="37">
        <v>40.0</v>
      </c>
      <c r="F834" s="36"/>
      <c r="G834" s="36"/>
      <c r="H834" s="37">
        <v>0.004</v>
      </c>
      <c r="I834" s="37">
        <v>0.03</v>
      </c>
      <c r="J834" s="31" t="s">
        <v>83</v>
      </c>
    </row>
    <row r="835" ht="15.75" customHeight="1">
      <c r="A835" s="36" t="str">
        <f t="shared" si="1"/>
        <v>Burundi-Africa2004</v>
      </c>
      <c r="B835" s="36" t="s">
        <v>96</v>
      </c>
      <c r="C835" s="36" t="s">
        <v>145</v>
      </c>
      <c r="D835" s="36"/>
      <c r="E835" s="37">
        <v>13.0</v>
      </c>
      <c r="F835" s="36"/>
      <c r="G835" s="36"/>
      <c r="H835" s="37">
        <v>0.003</v>
      </c>
      <c r="I835" s="37">
        <v>0.013</v>
      </c>
      <c r="J835" s="31" t="s">
        <v>83</v>
      </c>
    </row>
    <row r="836" ht="15.75" customHeight="1">
      <c r="A836" s="36" t="str">
        <f t="shared" si="1"/>
        <v>Cameroon-Africa2004</v>
      </c>
      <c r="B836" s="36" t="s">
        <v>97</v>
      </c>
      <c r="C836" s="36" t="s">
        <v>145</v>
      </c>
      <c r="D836" s="36"/>
      <c r="E836" s="37">
        <v>45.0</v>
      </c>
      <c r="F836" s="36"/>
      <c r="G836" s="36"/>
      <c r="H836" s="37">
        <v>0.01</v>
      </c>
      <c r="I836" s="37">
        <v>0.087</v>
      </c>
      <c r="J836" s="31" t="s">
        <v>83</v>
      </c>
    </row>
    <row r="837" ht="15.75" customHeight="1">
      <c r="A837" s="36" t="str">
        <f t="shared" si="1"/>
        <v>Central African Republic-Africa2004</v>
      </c>
      <c r="B837" s="36" t="s">
        <v>98</v>
      </c>
      <c r="C837" s="36" t="s">
        <v>145</v>
      </c>
      <c r="D837" s="36"/>
      <c r="E837" s="37">
        <v>22.0</v>
      </c>
      <c r="F837" s="36"/>
      <c r="G837" s="36"/>
      <c r="H837" s="37">
        <v>0.002</v>
      </c>
      <c r="I837" s="37">
        <v>0.015</v>
      </c>
      <c r="J837" s="31" t="s">
        <v>83</v>
      </c>
    </row>
    <row r="838" ht="15.75" customHeight="1">
      <c r="A838" s="36" t="str">
        <f t="shared" si="1"/>
        <v>Chad-Africa2004</v>
      </c>
      <c r="B838" s="36" t="s">
        <v>99</v>
      </c>
      <c r="C838" s="36" t="s">
        <v>145</v>
      </c>
      <c r="D838" s="36"/>
      <c r="E838" s="37">
        <v>64.0</v>
      </c>
      <c r="F838" s="36"/>
      <c r="G838" s="36"/>
      <c r="H838" s="37">
        <v>0.004</v>
      </c>
      <c r="I838" s="37">
        <v>0.013</v>
      </c>
      <c r="J838" s="31" t="s">
        <v>83</v>
      </c>
    </row>
    <row r="839" ht="15.75" customHeight="1">
      <c r="A839" s="36" t="str">
        <f t="shared" si="1"/>
        <v>Comoros-Africa2004</v>
      </c>
      <c r="B839" s="36" t="s">
        <v>100</v>
      </c>
      <c r="C839" s="36" t="s">
        <v>145</v>
      </c>
      <c r="D839" s="36"/>
      <c r="E839" s="36"/>
      <c r="F839" s="36"/>
      <c r="G839" s="36"/>
      <c r="H839" s="37">
        <v>0.013</v>
      </c>
      <c r="I839" s="37">
        <v>0.014</v>
      </c>
      <c r="J839" s="31" t="s">
        <v>83</v>
      </c>
    </row>
    <row r="840" ht="15.75" customHeight="1">
      <c r="A840" s="36" t="str">
        <f t="shared" si="1"/>
        <v>Congo (Kinshasa)-Africa2004</v>
      </c>
      <c r="B840" s="36" t="s">
        <v>102</v>
      </c>
      <c r="C840" s="36" t="s">
        <v>145</v>
      </c>
      <c r="D840" s="36"/>
      <c r="E840" s="37">
        <v>133.0</v>
      </c>
      <c r="F840" s="36"/>
      <c r="G840" s="36"/>
      <c r="H840" s="37">
        <v>0.002</v>
      </c>
      <c r="I840" s="37">
        <v>0.038</v>
      </c>
      <c r="J840" s="31" t="s">
        <v>83</v>
      </c>
    </row>
    <row r="841" ht="15.75" customHeight="1">
      <c r="A841" s="36" t="str">
        <f t="shared" si="1"/>
        <v>Congo (Brazzaville)-Africa2004</v>
      </c>
      <c r="B841" s="36" t="s">
        <v>101</v>
      </c>
      <c r="C841" s="36" t="s">
        <v>145</v>
      </c>
      <c r="D841" s="36"/>
      <c r="E841" s="37">
        <v>37.0</v>
      </c>
      <c r="F841" s="36"/>
      <c r="G841" s="36"/>
      <c r="H841" s="37">
        <v>0.011</v>
      </c>
      <c r="I841" s="37">
        <v>0.111</v>
      </c>
      <c r="J841" s="31" t="s">
        <v>83</v>
      </c>
    </row>
    <row r="842" ht="15.75" customHeight="1">
      <c r="A842" s="36" t="str">
        <f t="shared" si="1"/>
        <v>Cote d'Ivoire-Africa2004</v>
      </c>
      <c r="B842" s="36" t="s">
        <v>103</v>
      </c>
      <c r="C842" s="36" t="s">
        <v>145</v>
      </c>
      <c r="D842" s="36"/>
      <c r="E842" s="37">
        <v>58.0</v>
      </c>
      <c r="F842" s="36"/>
      <c r="G842" s="36"/>
      <c r="H842" s="37">
        <v>0.008</v>
      </c>
      <c r="I842" s="37">
        <v>0.098</v>
      </c>
      <c r="J842" s="31" t="s">
        <v>83</v>
      </c>
    </row>
    <row r="843" ht="15.75" customHeight="1">
      <c r="A843" s="36" t="str">
        <f t="shared" si="1"/>
        <v>Djibouti-Africa2004</v>
      </c>
      <c r="B843" s="36" t="s">
        <v>104</v>
      </c>
      <c r="C843" s="36" t="s">
        <v>145</v>
      </c>
      <c r="D843" s="36"/>
      <c r="E843" s="36"/>
      <c r="F843" s="36"/>
      <c r="G843" s="36"/>
      <c r="H843" s="37">
        <v>0.008</v>
      </c>
      <c r="I843" s="37">
        <v>0.045</v>
      </c>
      <c r="J843" s="31" t="s">
        <v>83</v>
      </c>
    </row>
    <row r="844" ht="15.75" customHeight="1">
      <c r="A844" s="36" t="str">
        <f t="shared" si="1"/>
        <v>Egypt-Africa2004</v>
      </c>
      <c r="B844" s="36" t="s">
        <v>105</v>
      </c>
      <c r="C844" s="36" t="s">
        <v>145</v>
      </c>
      <c r="D844" s="36"/>
      <c r="E844" s="37">
        <v>37.0</v>
      </c>
      <c r="F844" s="36"/>
      <c r="G844" s="36"/>
      <c r="H844" s="37">
        <v>0.119</v>
      </c>
      <c r="I844" s="37">
        <v>0.108</v>
      </c>
      <c r="J844" s="31" t="s">
        <v>83</v>
      </c>
    </row>
    <row r="845" ht="15.75" customHeight="1">
      <c r="A845" s="36" t="str">
        <f t="shared" si="1"/>
        <v>Equatorial Guinea-Africa2004</v>
      </c>
      <c r="B845" s="36" t="s">
        <v>106</v>
      </c>
      <c r="C845" s="36" t="s">
        <v>145</v>
      </c>
      <c r="D845" s="36"/>
      <c r="E845" s="36"/>
      <c r="F845" s="36"/>
      <c r="G845" s="36"/>
      <c r="H845" s="37">
        <v>0.008</v>
      </c>
      <c r="I845" s="37">
        <v>0.106</v>
      </c>
      <c r="J845" s="31" t="s">
        <v>83</v>
      </c>
    </row>
    <row r="846" ht="15.75" customHeight="1">
      <c r="A846" s="36" t="str">
        <f t="shared" si="1"/>
        <v>Eritrea-Africa2004</v>
      </c>
      <c r="B846" s="36" t="s">
        <v>107</v>
      </c>
      <c r="C846" s="36" t="s">
        <v>145</v>
      </c>
      <c r="D846" s="36"/>
      <c r="E846" s="37">
        <v>91.0</v>
      </c>
      <c r="F846" s="36"/>
      <c r="G846" s="36"/>
      <c r="H846" s="36"/>
      <c r="I846" s="37">
        <v>0.004</v>
      </c>
      <c r="J846" s="31" t="s">
        <v>83</v>
      </c>
    </row>
    <row r="847" ht="15.75" customHeight="1">
      <c r="A847" s="36" t="str">
        <f t="shared" si="1"/>
        <v>Ethiopia-Africa2004</v>
      </c>
      <c r="B847" s="36" t="s">
        <v>108</v>
      </c>
      <c r="C847" s="36" t="s">
        <v>145</v>
      </c>
      <c r="D847" s="36"/>
      <c r="E847" s="37">
        <v>34.0</v>
      </c>
      <c r="F847" s="36"/>
      <c r="G847" s="36"/>
      <c r="H847" s="37">
        <v>0.002</v>
      </c>
      <c r="I847" s="37">
        <v>0.002</v>
      </c>
      <c r="J847" s="31" t="s">
        <v>83</v>
      </c>
    </row>
    <row r="848" ht="15.75" customHeight="1">
      <c r="A848" s="36" t="str">
        <f t="shared" si="1"/>
        <v>Gabon-Africa2004</v>
      </c>
      <c r="B848" s="36" t="s">
        <v>109</v>
      </c>
      <c r="C848" s="36" t="s">
        <v>145</v>
      </c>
      <c r="D848" s="36"/>
      <c r="E848" s="36"/>
      <c r="F848" s="36"/>
      <c r="G848" s="36"/>
      <c r="H848" s="37">
        <v>0.03</v>
      </c>
      <c r="I848" s="37">
        <v>0.363</v>
      </c>
      <c r="J848" s="31" t="s">
        <v>83</v>
      </c>
    </row>
    <row r="849" ht="15.75" customHeight="1">
      <c r="A849" s="36" t="str">
        <f t="shared" si="1"/>
        <v>Gambia, The-Africa2004</v>
      </c>
      <c r="B849" s="36" t="s">
        <v>110</v>
      </c>
      <c r="C849" s="36" t="s">
        <v>145</v>
      </c>
      <c r="D849" s="36"/>
      <c r="E849" s="36"/>
      <c r="F849" s="36"/>
      <c r="G849" s="36"/>
      <c r="H849" s="37">
        <v>0.033</v>
      </c>
      <c r="I849" s="37">
        <v>0.126</v>
      </c>
      <c r="J849" s="31" t="s">
        <v>83</v>
      </c>
    </row>
    <row r="850" ht="15.75" customHeight="1">
      <c r="A850" s="36" t="str">
        <f t="shared" si="1"/>
        <v>Ghana-Africa2004</v>
      </c>
      <c r="B850" s="36" t="s">
        <v>111</v>
      </c>
      <c r="C850" s="36" t="s">
        <v>145</v>
      </c>
      <c r="D850" s="36"/>
      <c r="E850" s="37">
        <v>22.0</v>
      </c>
      <c r="F850" s="36"/>
      <c r="G850" s="36"/>
      <c r="H850" s="37">
        <v>0.017</v>
      </c>
      <c r="I850" s="37">
        <v>0.081</v>
      </c>
      <c r="J850" s="31" t="s">
        <v>83</v>
      </c>
    </row>
    <row r="851" ht="15.75" customHeight="1">
      <c r="A851" s="36" t="str">
        <f t="shared" si="1"/>
        <v>Guinea-Africa2004</v>
      </c>
      <c r="B851" s="36" t="s">
        <v>112</v>
      </c>
      <c r="C851" s="36" t="s">
        <v>145</v>
      </c>
      <c r="D851" s="36"/>
      <c r="E851" s="37">
        <v>40.0</v>
      </c>
      <c r="F851" s="36"/>
      <c r="G851" s="36"/>
      <c r="H851" s="37">
        <v>0.005</v>
      </c>
      <c r="I851" s="37">
        <v>0.017</v>
      </c>
      <c r="J851" s="31" t="s">
        <v>83</v>
      </c>
    </row>
    <row r="852" ht="15.75" customHeight="1">
      <c r="A852" s="36" t="str">
        <f t="shared" si="1"/>
        <v>Guinea-Bissau-Africa2004</v>
      </c>
      <c r="B852" s="36" t="s">
        <v>113</v>
      </c>
      <c r="C852" s="36" t="s">
        <v>145</v>
      </c>
      <c r="D852" s="36"/>
      <c r="E852" s="36"/>
      <c r="F852" s="36"/>
      <c r="G852" s="36"/>
      <c r="H852" s="37">
        <v>0.018</v>
      </c>
      <c r="I852" s="37">
        <v>0.028</v>
      </c>
      <c r="J852" s="31" t="s">
        <v>83</v>
      </c>
    </row>
    <row r="853" ht="15.75" customHeight="1">
      <c r="A853" s="36" t="str">
        <f t="shared" si="1"/>
        <v>Kenya-Africa2004</v>
      </c>
      <c r="B853" s="36" t="s">
        <v>114</v>
      </c>
      <c r="C853" s="36" t="s">
        <v>145</v>
      </c>
      <c r="D853" s="36"/>
      <c r="E853" s="37">
        <v>47.0</v>
      </c>
      <c r="F853" s="36"/>
      <c r="G853" s="36"/>
      <c r="H853" s="37">
        <v>0.03</v>
      </c>
      <c r="I853" s="37">
        <v>0.073</v>
      </c>
      <c r="J853" s="31" t="s">
        <v>83</v>
      </c>
    </row>
    <row r="854" ht="15.75" customHeight="1">
      <c r="A854" s="36" t="str">
        <f t="shared" si="1"/>
        <v>Lesotho-Africa2004</v>
      </c>
      <c r="B854" s="36" t="s">
        <v>115</v>
      </c>
      <c r="C854" s="36" t="s">
        <v>145</v>
      </c>
      <c r="D854" s="36"/>
      <c r="E854" s="37">
        <v>93.0</v>
      </c>
      <c r="F854" s="36"/>
      <c r="G854" s="36"/>
      <c r="H854" s="37">
        <v>0.022</v>
      </c>
      <c r="I854" s="37">
        <v>0.103</v>
      </c>
      <c r="J854" s="31" t="s">
        <v>83</v>
      </c>
    </row>
    <row r="855" ht="15.75" customHeight="1">
      <c r="A855" s="36" t="str">
        <f t="shared" si="1"/>
        <v>Liberia-Africa2004</v>
      </c>
      <c r="B855" s="36" t="s">
        <v>116</v>
      </c>
      <c r="C855" s="36" t="s">
        <v>145</v>
      </c>
      <c r="D855" s="36"/>
      <c r="E855" s="36"/>
      <c r="F855" s="36"/>
      <c r="G855" s="36"/>
      <c r="H855" s="37">
        <v>0.0</v>
      </c>
      <c r="I855" s="37">
        <v>0.03</v>
      </c>
      <c r="J855" s="31" t="s">
        <v>83</v>
      </c>
    </row>
    <row r="856" ht="15.75" customHeight="1">
      <c r="A856" s="36" t="str">
        <f t="shared" si="1"/>
        <v>Libya-Africa2004</v>
      </c>
      <c r="B856" s="36" t="s">
        <v>117</v>
      </c>
      <c r="C856" s="36" t="s">
        <v>145</v>
      </c>
      <c r="D856" s="36"/>
      <c r="E856" s="36"/>
      <c r="F856" s="36"/>
      <c r="G856" s="36"/>
      <c r="H856" s="37">
        <v>0.035</v>
      </c>
      <c r="I856" s="37">
        <v>0.091</v>
      </c>
      <c r="J856" s="31" t="s">
        <v>83</v>
      </c>
    </row>
    <row r="857" ht="15.75" customHeight="1">
      <c r="A857" s="36" t="str">
        <f t="shared" si="1"/>
        <v>Madagascar-Africa2004</v>
      </c>
      <c r="B857" s="36" t="s">
        <v>118</v>
      </c>
      <c r="C857" s="36" t="s">
        <v>145</v>
      </c>
      <c r="D857" s="36"/>
      <c r="E857" s="37">
        <v>44.0</v>
      </c>
      <c r="F857" s="36"/>
      <c r="G857" s="36"/>
      <c r="H857" s="37">
        <v>0.005</v>
      </c>
      <c r="I857" s="37">
        <v>0.019</v>
      </c>
      <c r="J857" s="31" t="s">
        <v>83</v>
      </c>
    </row>
    <row r="858" ht="15.75" customHeight="1">
      <c r="A858" s="36" t="str">
        <f t="shared" si="1"/>
        <v>Malawi-Africa2004</v>
      </c>
      <c r="B858" s="36" t="s">
        <v>119</v>
      </c>
      <c r="C858" s="36" t="s">
        <v>145</v>
      </c>
      <c r="D858" s="36"/>
      <c r="E858" s="37">
        <v>39.0</v>
      </c>
      <c r="F858" s="36"/>
      <c r="G858" s="36"/>
      <c r="H858" s="37">
        <v>0.003</v>
      </c>
      <c r="I858" s="37">
        <v>0.018</v>
      </c>
      <c r="J858" s="31" t="s">
        <v>83</v>
      </c>
    </row>
    <row r="859" ht="15.75" customHeight="1">
      <c r="A859" s="36" t="str">
        <f t="shared" si="1"/>
        <v>Mali-Africa2004</v>
      </c>
      <c r="B859" s="36" t="s">
        <v>120</v>
      </c>
      <c r="C859" s="36" t="s">
        <v>145</v>
      </c>
      <c r="D859" s="36"/>
      <c r="E859" s="37">
        <v>41.0</v>
      </c>
      <c r="F859" s="36"/>
      <c r="G859" s="36"/>
      <c r="H859" s="37">
        <v>0.004</v>
      </c>
      <c r="I859" s="37">
        <v>0.035</v>
      </c>
      <c r="J859" s="31" t="s">
        <v>83</v>
      </c>
    </row>
    <row r="860" ht="15.75" customHeight="1">
      <c r="A860" s="36" t="str">
        <f t="shared" si="1"/>
        <v>Mauritania-Africa2004</v>
      </c>
      <c r="B860" s="36" t="s">
        <v>121</v>
      </c>
      <c r="C860" s="36" t="s">
        <v>145</v>
      </c>
      <c r="D860" s="36"/>
      <c r="E860" s="37">
        <v>82.0</v>
      </c>
      <c r="F860" s="36"/>
      <c r="G860" s="36"/>
      <c r="H860" s="37">
        <v>0.005</v>
      </c>
      <c r="I860" s="37">
        <v>0.171</v>
      </c>
      <c r="J860" s="31" t="s">
        <v>83</v>
      </c>
    </row>
    <row r="861" ht="15.75" customHeight="1">
      <c r="A861" s="36" t="str">
        <f t="shared" si="1"/>
        <v>Mauritius-Africa2004</v>
      </c>
      <c r="B861" s="36" t="s">
        <v>122</v>
      </c>
      <c r="C861" s="36" t="s">
        <v>145</v>
      </c>
      <c r="D861" s="36"/>
      <c r="E861" s="37">
        <v>46.0</v>
      </c>
      <c r="F861" s="36"/>
      <c r="G861" s="36"/>
      <c r="H861" s="37">
        <v>0.137</v>
      </c>
      <c r="I861" s="37">
        <v>0.453</v>
      </c>
      <c r="J861" s="31" t="s">
        <v>83</v>
      </c>
    </row>
    <row r="862" ht="15.75" customHeight="1">
      <c r="A862" s="36" t="str">
        <f t="shared" si="1"/>
        <v>Morocco-Africa2004</v>
      </c>
      <c r="B862" s="36" t="s">
        <v>123</v>
      </c>
      <c r="C862" s="36" t="s">
        <v>145</v>
      </c>
      <c r="D862" s="36"/>
      <c r="E862" s="37">
        <v>12.0</v>
      </c>
      <c r="F862" s="36"/>
      <c r="G862" s="36"/>
      <c r="H862" s="37">
        <v>0.116</v>
      </c>
      <c r="I862" s="37">
        <v>0.313</v>
      </c>
      <c r="J862" s="31" t="s">
        <v>83</v>
      </c>
    </row>
    <row r="863" ht="15.75" customHeight="1">
      <c r="A863" s="36" t="str">
        <f t="shared" si="1"/>
        <v>Mozambique-Africa2004</v>
      </c>
      <c r="B863" s="36" t="s">
        <v>124</v>
      </c>
      <c r="C863" s="36" t="s">
        <v>145</v>
      </c>
      <c r="D863" s="36"/>
      <c r="E863" s="37">
        <v>153.0</v>
      </c>
      <c r="F863" s="36"/>
      <c r="G863" s="36"/>
      <c r="H863" s="37">
        <v>0.007</v>
      </c>
      <c r="I863" s="37">
        <v>0.035</v>
      </c>
      <c r="J863" s="31" t="s">
        <v>83</v>
      </c>
    </row>
    <row r="864" ht="15.75" customHeight="1">
      <c r="A864" s="36" t="str">
        <f t="shared" si="1"/>
        <v>Namibia-Africa2004</v>
      </c>
      <c r="B864" s="36" t="s">
        <v>125</v>
      </c>
      <c r="C864" s="36" t="s">
        <v>145</v>
      </c>
      <c r="D864" s="36"/>
      <c r="E864" s="37">
        <v>85.0</v>
      </c>
      <c r="F864" s="36"/>
      <c r="G864" s="36"/>
      <c r="H864" s="37">
        <v>0.038</v>
      </c>
      <c r="I864" s="37">
        <v>0.143</v>
      </c>
      <c r="J864" s="31" t="s">
        <v>83</v>
      </c>
    </row>
    <row r="865" ht="15.75" customHeight="1">
      <c r="A865" s="36" t="str">
        <f t="shared" si="1"/>
        <v>Niger-Africa2004</v>
      </c>
      <c r="B865" s="36" t="s">
        <v>126</v>
      </c>
      <c r="C865" s="36" t="s">
        <v>145</v>
      </c>
      <c r="D865" s="36"/>
      <c r="E865" s="37">
        <v>35.0</v>
      </c>
      <c r="F865" s="36"/>
      <c r="G865" s="36"/>
      <c r="H865" s="37">
        <v>0.002</v>
      </c>
      <c r="I865" s="37">
        <v>0.014</v>
      </c>
      <c r="J865" s="31" t="s">
        <v>83</v>
      </c>
    </row>
    <row r="866" ht="15.75" customHeight="1">
      <c r="A866" s="36" t="str">
        <f t="shared" si="1"/>
        <v>Nigeria-Africa2004</v>
      </c>
      <c r="B866" s="36" t="s">
        <v>127</v>
      </c>
      <c r="C866" s="36" t="s">
        <v>145</v>
      </c>
      <c r="D866" s="36"/>
      <c r="E866" s="37">
        <v>36.0</v>
      </c>
      <c r="F866" s="36"/>
      <c r="G866" s="36"/>
      <c r="H866" s="37">
        <v>0.013</v>
      </c>
      <c r="I866" s="37">
        <v>0.067</v>
      </c>
      <c r="J866" s="31" t="s">
        <v>83</v>
      </c>
    </row>
    <row r="867" ht="15.75" customHeight="1">
      <c r="A867" s="36" t="str">
        <f t="shared" si="1"/>
        <v>Rwanda-Africa2004</v>
      </c>
      <c r="B867" s="36" t="s">
        <v>128</v>
      </c>
      <c r="C867" s="36" t="s">
        <v>145</v>
      </c>
      <c r="D867" s="36"/>
      <c r="E867" s="37">
        <v>18.0</v>
      </c>
      <c r="F867" s="36"/>
      <c r="G867" s="36"/>
      <c r="H867" s="37">
        <v>0.004</v>
      </c>
      <c r="I867" s="37">
        <v>0.015</v>
      </c>
      <c r="J867" s="31" t="s">
        <v>83</v>
      </c>
    </row>
    <row r="868" ht="15.75" customHeight="1">
      <c r="A868" s="36" t="str">
        <f t="shared" si="1"/>
        <v>Sao Tome and Principe-Africa2004</v>
      </c>
      <c r="B868" s="36" t="s">
        <v>129</v>
      </c>
      <c r="C868" s="36" t="s">
        <v>145</v>
      </c>
      <c r="D868" s="36"/>
      <c r="E868" s="37">
        <v>192.0</v>
      </c>
      <c r="F868" s="36"/>
      <c r="G868" s="36"/>
      <c r="H868" s="37">
        <v>0.133</v>
      </c>
      <c r="I868" s="37">
        <v>0.051</v>
      </c>
      <c r="J868" s="31" t="s">
        <v>83</v>
      </c>
    </row>
    <row r="869" ht="15.75" customHeight="1">
      <c r="A869" s="36" t="str">
        <f t="shared" si="1"/>
        <v>Senegal-Africa2004</v>
      </c>
      <c r="B869" s="36" t="s">
        <v>130</v>
      </c>
      <c r="C869" s="36" t="s">
        <v>145</v>
      </c>
      <c r="D869" s="36"/>
      <c r="E869" s="37">
        <v>59.0</v>
      </c>
      <c r="F869" s="36"/>
      <c r="G869" s="36"/>
      <c r="H869" s="37">
        <v>0.044</v>
      </c>
      <c r="I869" s="37">
        <v>0.102</v>
      </c>
      <c r="J869" s="31" t="s">
        <v>83</v>
      </c>
    </row>
    <row r="870" ht="15.75" customHeight="1">
      <c r="A870" s="36" t="str">
        <f t="shared" si="1"/>
        <v>Seychelles-Africa2004</v>
      </c>
      <c r="B870" s="36" t="s">
        <v>131</v>
      </c>
      <c r="C870" s="36" t="s">
        <v>145</v>
      </c>
      <c r="D870" s="36"/>
      <c r="E870" s="36"/>
      <c r="F870" s="36"/>
      <c r="G870" s="36"/>
      <c r="H870" s="37">
        <v>0.243</v>
      </c>
      <c r="I870" s="37">
        <v>0.634</v>
      </c>
      <c r="J870" s="31" t="s">
        <v>83</v>
      </c>
    </row>
    <row r="871" ht="15.75" customHeight="1">
      <c r="A871" s="36" t="str">
        <f t="shared" si="1"/>
        <v>Sierra Leone-Africa2004</v>
      </c>
      <c r="B871" s="36" t="s">
        <v>132</v>
      </c>
      <c r="C871" s="36" t="s">
        <v>145</v>
      </c>
      <c r="D871" s="36"/>
      <c r="E871" s="37">
        <v>26.0</v>
      </c>
      <c r="F871" s="36"/>
      <c r="G871" s="36"/>
      <c r="H871" s="37">
        <v>0.002</v>
      </c>
      <c r="I871" s="36"/>
      <c r="J871" s="31" t="s">
        <v>83</v>
      </c>
    </row>
    <row r="872" ht="15.75" customHeight="1">
      <c r="A872" s="36" t="str">
        <f t="shared" si="1"/>
        <v>Somalia-Africa2004</v>
      </c>
      <c r="B872" s="36" t="s">
        <v>133</v>
      </c>
      <c r="C872" s="36" t="s">
        <v>145</v>
      </c>
      <c r="D872" s="36"/>
      <c r="E872" s="36"/>
      <c r="F872" s="36"/>
      <c r="G872" s="36"/>
      <c r="H872" s="37">
        <v>0.011</v>
      </c>
      <c r="I872" s="37">
        <v>0.061</v>
      </c>
      <c r="J872" s="31" t="s">
        <v>83</v>
      </c>
    </row>
    <row r="873" ht="15.75" customHeight="1">
      <c r="A873" s="36" t="str">
        <f t="shared" si="1"/>
        <v>South Africa-Africa2004</v>
      </c>
      <c r="B873" s="36" t="s">
        <v>134</v>
      </c>
      <c r="C873" s="36" t="s">
        <v>145</v>
      </c>
      <c r="D873" s="36"/>
      <c r="E873" s="37">
        <v>38.0</v>
      </c>
      <c r="F873" s="36"/>
      <c r="G873" s="36"/>
      <c r="H873" s="37">
        <v>0.084</v>
      </c>
      <c r="I873" s="37">
        <v>0.438</v>
      </c>
      <c r="J873" s="31" t="s">
        <v>83</v>
      </c>
    </row>
    <row r="874" ht="15.75" customHeight="1">
      <c r="A874" s="36" t="str">
        <f t="shared" si="1"/>
        <v>South Sudan-Africa2004</v>
      </c>
      <c r="B874" s="36" t="s">
        <v>135</v>
      </c>
      <c r="C874" s="36" t="s">
        <v>145</v>
      </c>
      <c r="D874" s="36"/>
      <c r="E874" s="36"/>
      <c r="F874" s="36"/>
      <c r="G874" s="36"/>
      <c r="H874" s="36"/>
      <c r="I874" s="36"/>
      <c r="J874" s="31" t="s">
        <v>83</v>
      </c>
    </row>
    <row r="875" ht="15.75" customHeight="1">
      <c r="A875" s="36" t="str">
        <f t="shared" si="1"/>
        <v>Sudan-Africa2004</v>
      </c>
      <c r="B875" s="36" t="s">
        <v>136</v>
      </c>
      <c r="C875" s="36" t="s">
        <v>145</v>
      </c>
      <c r="D875" s="36"/>
      <c r="E875" s="37">
        <v>39.0</v>
      </c>
      <c r="F875" s="36"/>
      <c r="G875" s="36"/>
      <c r="H875" s="37">
        <v>0.008</v>
      </c>
      <c r="I875" s="37">
        <v>0.028</v>
      </c>
      <c r="J875" s="31" t="s">
        <v>83</v>
      </c>
    </row>
    <row r="876" ht="15.75" customHeight="1">
      <c r="A876" s="36" t="str">
        <f t="shared" si="1"/>
        <v>Swaziland-Africa2004</v>
      </c>
      <c r="B876" s="36" t="s">
        <v>137</v>
      </c>
      <c r="C876" s="36" t="s">
        <v>145</v>
      </c>
      <c r="D876" s="36"/>
      <c r="E876" s="36"/>
      <c r="F876" s="36"/>
      <c r="G876" s="36"/>
      <c r="H876" s="37">
        <v>0.032</v>
      </c>
      <c r="I876" s="37">
        <v>0.132</v>
      </c>
      <c r="J876" s="31" t="s">
        <v>83</v>
      </c>
    </row>
    <row r="877" ht="15.75" customHeight="1">
      <c r="A877" s="36" t="str">
        <f t="shared" si="1"/>
        <v>Tanzania-Africa2004</v>
      </c>
      <c r="B877" s="36" t="s">
        <v>138</v>
      </c>
      <c r="C877" s="36" t="s">
        <v>145</v>
      </c>
      <c r="D877" s="36"/>
      <c r="E877" s="37">
        <v>28.0</v>
      </c>
      <c r="F877" s="36"/>
      <c r="G877" s="36"/>
      <c r="H877" s="37">
        <v>0.009</v>
      </c>
      <c r="I877" s="37">
        <v>0.051</v>
      </c>
      <c r="J877" s="31" t="s">
        <v>83</v>
      </c>
    </row>
    <row r="878" ht="15.75" customHeight="1">
      <c r="A878" s="36" t="str">
        <f t="shared" si="1"/>
        <v>Togo-Africa2004</v>
      </c>
      <c r="B878" s="36" t="s">
        <v>139</v>
      </c>
      <c r="C878" s="36" t="s">
        <v>145</v>
      </c>
      <c r="D878" s="36"/>
      <c r="E878" s="37">
        <v>65.0</v>
      </c>
      <c r="F878" s="36"/>
      <c r="G878" s="36"/>
      <c r="H878" s="37">
        <v>0.015</v>
      </c>
      <c r="I878" s="37">
        <v>0.062</v>
      </c>
      <c r="J878" s="31" t="s">
        <v>83</v>
      </c>
    </row>
    <row r="879" ht="15.75" customHeight="1">
      <c r="A879" s="36" t="str">
        <f t="shared" si="1"/>
        <v>Tunisia-Africa2004</v>
      </c>
      <c r="B879" s="36" t="s">
        <v>140</v>
      </c>
      <c r="C879" s="36" t="s">
        <v>145</v>
      </c>
      <c r="D879" s="36"/>
      <c r="E879" s="37">
        <v>11.0</v>
      </c>
      <c r="F879" s="36"/>
      <c r="G879" s="36"/>
      <c r="H879" s="37">
        <v>0.085</v>
      </c>
      <c r="I879" s="37">
        <v>0.376</v>
      </c>
      <c r="J879" s="31" t="s">
        <v>83</v>
      </c>
    </row>
    <row r="880" ht="15.75" customHeight="1">
      <c r="A880" s="36" t="str">
        <f t="shared" si="1"/>
        <v>Uganda-Africa2004</v>
      </c>
      <c r="B880" s="36" t="s">
        <v>141</v>
      </c>
      <c r="C880" s="36" t="s">
        <v>145</v>
      </c>
      <c r="D880" s="36"/>
      <c r="E880" s="37">
        <v>34.0</v>
      </c>
      <c r="F880" s="36"/>
      <c r="G880" s="36"/>
      <c r="H880" s="37">
        <v>0.007</v>
      </c>
      <c r="I880" s="37">
        <v>0.042</v>
      </c>
      <c r="J880" s="31" t="s">
        <v>83</v>
      </c>
    </row>
    <row r="881" ht="15.75" customHeight="1">
      <c r="A881" s="36" t="str">
        <f t="shared" si="1"/>
        <v>Zambia-Africa2004</v>
      </c>
      <c r="B881" s="36" t="s">
        <v>142</v>
      </c>
      <c r="C881" s="36" t="s">
        <v>145</v>
      </c>
      <c r="D881" s="36"/>
      <c r="E881" s="37">
        <v>35.0</v>
      </c>
      <c r="F881" s="36"/>
      <c r="G881" s="36"/>
      <c r="H881" s="37">
        <v>0.02</v>
      </c>
      <c r="I881" s="37">
        <v>0.042</v>
      </c>
      <c r="J881" s="31" t="s">
        <v>83</v>
      </c>
    </row>
    <row r="882" ht="15.75" customHeight="1">
      <c r="A882" s="36" t="str">
        <f t="shared" si="1"/>
        <v>Zimbabwe-Africa2004</v>
      </c>
      <c r="B882" s="36" t="s">
        <v>143</v>
      </c>
      <c r="C882" s="36" t="s">
        <v>145</v>
      </c>
      <c r="D882" s="36"/>
      <c r="E882" s="37">
        <v>97.0</v>
      </c>
      <c r="F882" s="36"/>
      <c r="G882" s="36"/>
      <c r="H882" s="37">
        <v>0.066</v>
      </c>
      <c r="I882" s="37">
        <v>0.034</v>
      </c>
      <c r="J882" s="31" t="s">
        <v>83</v>
      </c>
    </row>
    <row r="883" ht="15.75" customHeight="1">
      <c r="A883" s="36" t="str">
        <f t="shared" si="1"/>
        <v>Afghanistan-Asia2004</v>
      </c>
      <c r="B883" s="36" t="s">
        <v>144</v>
      </c>
      <c r="C883" s="36" t="s">
        <v>145</v>
      </c>
      <c r="D883" s="36"/>
      <c r="E883" s="37">
        <v>9.0</v>
      </c>
      <c r="F883" s="36"/>
      <c r="G883" s="36"/>
      <c r="H883" s="37">
        <v>0.001</v>
      </c>
      <c r="I883" s="37">
        <v>0.025</v>
      </c>
      <c r="J883" s="31" t="s">
        <v>83</v>
      </c>
    </row>
    <row r="884" ht="15.75" customHeight="1">
      <c r="A884" s="36" t="str">
        <f t="shared" si="1"/>
        <v>Armenia-Asia2004</v>
      </c>
      <c r="B884" s="36" t="s">
        <v>146</v>
      </c>
      <c r="C884" s="36" t="s">
        <v>145</v>
      </c>
      <c r="D884" s="36"/>
      <c r="E884" s="37">
        <v>18.0</v>
      </c>
      <c r="F884" s="36"/>
      <c r="G884" s="36"/>
      <c r="H884" s="37">
        <v>0.049</v>
      </c>
      <c r="I884" s="37">
        <v>0.067</v>
      </c>
      <c r="J884" s="31" t="s">
        <v>83</v>
      </c>
    </row>
    <row r="885" ht="15.75" customHeight="1">
      <c r="A885" s="36" t="str">
        <f t="shared" si="1"/>
        <v>Azerbaijan-Asia2004</v>
      </c>
      <c r="B885" s="36" t="s">
        <v>147</v>
      </c>
      <c r="C885" s="36" t="s">
        <v>145</v>
      </c>
      <c r="D885" s="36"/>
      <c r="E885" s="37">
        <v>121.0</v>
      </c>
      <c r="F885" s="36"/>
      <c r="G885" s="36"/>
      <c r="H885" s="36"/>
      <c r="I885" s="37">
        <v>0.172</v>
      </c>
      <c r="J885" s="31" t="s">
        <v>83</v>
      </c>
    </row>
    <row r="886" ht="15.75" customHeight="1">
      <c r="A886" s="36" t="str">
        <f t="shared" si="1"/>
        <v>Bangladesh-Asia2004</v>
      </c>
      <c r="B886" s="36" t="s">
        <v>148</v>
      </c>
      <c r="C886" s="36" t="s">
        <v>145</v>
      </c>
      <c r="D886" s="36"/>
      <c r="E886" s="37">
        <v>50.0</v>
      </c>
      <c r="F886" s="36"/>
      <c r="G886" s="36"/>
      <c r="H886" s="37">
        <v>0.002</v>
      </c>
      <c r="I886" s="37">
        <v>0.02</v>
      </c>
      <c r="J886" s="31" t="s">
        <v>83</v>
      </c>
    </row>
    <row r="887" ht="15.75" customHeight="1">
      <c r="A887" s="36" t="str">
        <f t="shared" si="1"/>
        <v>Bhutan-Asia2004</v>
      </c>
      <c r="B887" s="36" t="s">
        <v>149</v>
      </c>
      <c r="C887" s="36" t="s">
        <v>145</v>
      </c>
      <c r="D887" s="36"/>
      <c r="E887" s="37">
        <v>62.0</v>
      </c>
      <c r="F887" s="36"/>
      <c r="G887" s="36"/>
      <c r="H887" s="37">
        <v>0.032</v>
      </c>
      <c r="I887" s="37">
        <v>0.03</v>
      </c>
      <c r="J887" s="31" t="s">
        <v>83</v>
      </c>
    </row>
    <row r="888" ht="15.75" customHeight="1">
      <c r="A888" s="36" t="str">
        <f t="shared" si="1"/>
        <v>Brunei-Asia2004</v>
      </c>
      <c r="B888" s="36" t="s">
        <v>150</v>
      </c>
      <c r="C888" s="36" t="s">
        <v>145</v>
      </c>
      <c r="D888" s="36"/>
      <c r="E888" s="36"/>
      <c r="F888" s="36"/>
      <c r="G888" s="36"/>
      <c r="H888" s="37">
        <v>0.297</v>
      </c>
      <c r="I888" s="37">
        <v>0.561</v>
      </c>
      <c r="J888" s="31" t="s">
        <v>83</v>
      </c>
    </row>
    <row r="889" ht="15.75" customHeight="1">
      <c r="A889" s="36" t="str">
        <f t="shared" si="1"/>
        <v>Cambodia-Asia2004</v>
      </c>
      <c r="B889" s="36" t="s">
        <v>151</v>
      </c>
      <c r="C889" s="36" t="s">
        <v>145</v>
      </c>
      <c r="D889" s="36"/>
      <c r="E889" s="37">
        <v>94.0</v>
      </c>
      <c r="F889" s="36"/>
      <c r="G889" s="36"/>
      <c r="H889" s="37">
        <v>0.003</v>
      </c>
      <c r="I889" s="37">
        <v>0.066</v>
      </c>
      <c r="J889" s="31" t="s">
        <v>83</v>
      </c>
    </row>
    <row r="890" ht="15.75" customHeight="1">
      <c r="A890" s="36" t="str">
        <f t="shared" si="1"/>
        <v>China-Asia2004</v>
      </c>
      <c r="B890" s="36" t="s">
        <v>152</v>
      </c>
      <c r="C890" s="36" t="s">
        <v>145</v>
      </c>
      <c r="D890" s="36"/>
      <c r="E890" s="37">
        <v>48.0</v>
      </c>
      <c r="F890" s="36"/>
      <c r="G890" s="36"/>
      <c r="H890" s="37">
        <v>0.073</v>
      </c>
      <c r="I890" s="37">
        <v>0.256</v>
      </c>
      <c r="J890" s="31" t="s">
        <v>83</v>
      </c>
    </row>
    <row r="891" ht="15.75" customHeight="1">
      <c r="A891" s="36" t="str">
        <f t="shared" si="1"/>
        <v>Georgia-Asia2004</v>
      </c>
      <c r="B891" s="36" t="s">
        <v>153</v>
      </c>
      <c r="C891" s="36" t="s">
        <v>145</v>
      </c>
      <c r="D891" s="36"/>
      <c r="E891" s="37">
        <v>25.0</v>
      </c>
      <c r="F891" s="36"/>
      <c r="G891" s="36"/>
      <c r="H891" s="37">
        <v>0.039</v>
      </c>
      <c r="I891" s="37">
        <v>0.186</v>
      </c>
      <c r="J891" s="31" t="s">
        <v>83</v>
      </c>
    </row>
    <row r="892" ht="15.75" customHeight="1">
      <c r="A892" s="36" t="str">
        <f t="shared" si="1"/>
        <v>Hong Kong SAR-Asia2004</v>
      </c>
      <c r="B892" s="36" t="s">
        <v>154</v>
      </c>
      <c r="C892" s="36" t="s">
        <v>145</v>
      </c>
      <c r="D892" s="36"/>
      <c r="E892" s="37">
        <v>11.0</v>
      </c>
      <c r="F892" s="36"/>
      <c r="G892" s="36"/>
      <c r="H892" s="37">
        <v>0.564</v>
      </c>
      <c r="I892" s="37">
        <v>1.191</v>
      </c>
      <c r="J892" s="31" t="s">
        <v>83</v>
      </c>
    </row>
    <row r="893" ht="15.75" customHeight="1">
      <c r="A893" s="36" t="str">
        <f t="shared" si="1"/>
        <v>India-Asia2004</v>
      </c>
      <c r="B893" s="36" t="s">
        <v>155</v>
      </c>
      <c r="C893" s="36" t="s">
        <v>145</v>
      </c>
      <c r="D893" s="36"/>
      <c r="E893" s="37">
        <v>89.0</v>
      </c>
      <c r="F893" s="36"/>
      <c r="G893" s="36"/>
      <c r="H893" s="37">
        <v>0.02</v>
      </c>
      <c r="I893" s="37">
        <v>0.047</v>
      </c>
      <c r="J893" s="31" t="s">
        <v>83</v>
      </c>
    </row>
    <row r="894" ht="15.75" customHeight="1">
      <c r="A894" s="36" t="str">
        <f t="shared" si="1"/>
        <v>Indonesia-Asia2004</v>
      </c>
      <c r="B894" s="36" t="s">
        <v>156</v>
      </c>
      <c r="C894" s="36" t="s">
        <v>145</v>
      </c>
      <c r="D894" s="36"/>
      <c r="E894" s="37">
        <v>151.0</v>
      </c>
      <c r="F894" s="36"/>
      <c r="G894" s="36"/>
      <c r="H894" s="37">
        <v>0.026</v>
      </c>
      <c r="I894" s="37">
        <v>0.137</v>
      </c>
      <c r="J894" s="31" t="s">
        <v>83</v>
      </c>
    </row>
    <row r="895" ht="15.75" customHeight="1">
      <c r="A895" s="36" t="str">
        <f t="shared" si="1"/>
        <v>Japan-Asia2004</v>
      </c>
      <c r="B895" s="36" t="s">
        <v>157</v>
      </c>
      <c r="C895" s="36" t="s">
        <v>145</v>
      </c>
      <c r="D895" s="36"/>
      <c r="E895" s="37">
        <v>31.0</v>
      </c>
      <c r="F895" s="36"/>
      <c r="G895" s="36"/>
      <c r="H895" s="37">
        <v>0.624</v>
      </c>
      <c r="I895" s="37">
        <v>0.722</v>
      </c>
      <c r="J895" s="31" t="s">
        <v>83</v>
      </c>
    </row>
    <row r="896" ht="15.75" customHeight="1">
      <c r="A896" s="36" t="str">
        <f t="shared" si="1"/>
        <v>Kazakhstan-Asia2004</v>
      </c>
      <c r="B896" s="36" t="s">
        <v>158</v>
      </c>
      <c r="C896" s="36" t="s">
        <v>145</v>
      </c>
      <c r="D896" s="36"/>
      <c r="E896" s="37">
        <v>26.0</v>
      </c>
      <c r="F896" s="36"/>
      <c r="G896" s="36"/>
      <c r="H896" s="37">
        <v>0.027</v>
      </c>
      <c r="I896" s="37">
        <v>0.164</v>
      </c>
      <c r="J896" s="31" t="s">
        <v>83</v>
      </c>
    </row>
    <row r="897" ht="15.75" customHeight="1">
      <c r="A897" s="36" t="str">
        <f t="shared" si="1"/>
        <v>North Korea-Asia2004</v>
      </c>
      <c r="B897" s="36" t="s">
        <v>167</v>
      </c>
      <c r="C897" s="36" t="s">
        <v>145</v>
      </c>
      <c r="D897" s="36"/>
      <c r="E897" s="36"/>
      <c r="F897" s="36"/>
      <c r="G897" s="36"/>
      <c r="H897" s="36"/>
      <c r="I897" s="36"/>
      <c r="J897" s="31" t="s">
        <v>83</v>
      </c>
    </row>
    <row r="898" ht="15.75" customHeight="1">
      <c r="A898" s="36" t="str">
        <f t="shared" si="1"/>
        <v>South Korea-Asia2004</v>
      </c>
      <c r="B898" s="36" t="s">
        <v>171</v>
      </c>
      <c r="C898" s="36" t="s">
        <v>145</v>
      </c>
      <c r="D898" s="36"/>
      <c r="E898" s="37">
        <v>17.0</v>
      </c>
      <c r="F898" s="36"/>
      <c r="G898" s="36"/>
      <c r="H898" s="37">
        <v>0.727</v>
      </c>
      <c r="I898" s="37">
        <v>0.782</v>
      </c>
      <c r="J898" s="31" t="s">
        <v>83</v>
      </c>
    </row>
    <row r="899" ht="15.75" customHeight="1">
      <c r="A899" s="36" t="str">
        <f t="shared" si="1"/>
        <v>Kyrgyzstan-Asia2004</v>
      </c>
      <c r="B899" s="36" t="s">
        <v>159</v>
      </c>
      <c r="C899" s="36" t="s">
        <v>145</v>
      </c>
      <c r="D899" s="36"/>
      <c r="E899" s="37">
        <v>21.0</v>
      </c>
      <c r="F899" s="36"/>
      <c r="G899" s="36"/>
      <c r="H899" s="37">
        <v>0.051</v>
      </c>
      <c r="I899" s="37">
        <v>0.052</v>
      </c>
      <c r="J899" s="31" t="s">
        <v>83</v>
      </c>
    </row>
    <row r="900" ht="15.75" customHeight="1">
      <c r="A900" s="36" t="str">
        <f t="shared" si="1"/>
        <v>Laos-Asia2004</v>
      </c>
      <c r="B900" s="36" t="s">
        <v>160</v>
      </c>
      <c r="C900" s="36" t="s">
        <v>145</v>
      </c>
      <c r="D900" s="36"/>
      <c r="E900" s="37">
        <v>153.0</v>
      </c>
      <c r="F900" s="36"/>
      <c r="G900" s="36"/>
      <c r="H900" s="37">
        <v>0.004</v>
      </c>
      <c r="I900" s="37">
        <v>0.036</v>
      </c>
      <c r="J900" s="31" t="s">
        <v>83</v>
      </c>
    </row>
    <row r="901" ht="15.75" customHeight="1">
      <c r="A901" s="36" t="str">
        <f t="shared" si="1"/>
        <v>Macao SAR-Asia2004</v>
      </c>
      <c r="B901" s="36" t="s">
        <v>161</v>
      </c>
      <c r="C901" s="36" t="s">
        <v>145</v>
      </c>
      <c r="D901" s="36"/>
      <c r="E901" s="36"/>
      <c r="F901" s="36"/>
      <c r="G901" s="36"/>
      <c r="H901" s="37">
        <v>0.315</v>
      </c>
      <c r="I901" s="37">
        <v>0.943</v>
      </c>
      <c r="J901" s="31" t="s">
        <v>83</v>
      </c>
    </row>
    <row r="902" ht="15.75" customHeight="1">
      <c r="A902" s="36" t="str">
        <f t="shared" si="1"/>
        <v>Malaysia-Asia2004</v>
      </c>
      <c r="B902" s="36" t="s">
        <v>162</v>
      </c>
      <c r="C902" s="36" t="s">
        <v>145</v>
      </c>
      <c r="D902" s="36"/>
      <c r="E902" s="37">
        <v>37.0</v>
      </c>
      <c r="F902" s="36"/>
      <c r="G902" s="36"/>
      <c r="H902" s="37">
        <v>0.423</v>
      </c>
      <c r="I902" s="37">
        <v>0.576</v>
      </c>
      <c r="J902" s="31" t="s">
        <v>83</v>
      </c>
    </row>
    <row r="903" ht="15.75" customHeight="1">
      <c r="A903" s="36" t="str">
        <f t="shared" si="1"/>
        <v>Maldives-Asia2004</v>
      </c>
      <c r="B903" s="36" t="s">
        <v>163</v>
      </c>
      <c r="C903" s="36" t="s">
        <v>145</v>
      </c>
      <c r="D903" s="36"/>
      <c r="E903" s="37">
        <v>9.0</v>
      </c>
      <c r="F903" s="36"/>
      <c r="G903" s="36"/>
      <c r="H903" s="37">
        <v>0.066</v>
      </c>
      <c r="I903" s="37">
        <v>0.387</v>
      </c>
      <c r="J903" s="31" t="s">
        <v>83</v>
      </c>
    </row>
    <row r="904" ht="15.75" customHeight="1">
      <c r="A904" s="36" t="str">
        <f t="shared" si="1"/>
        <v>Mongolia-Asia2004</v>
      </c>
      <c r="B904" s="36" t="s">
        <v>164</v>
      </c>
      <c r="C904" s="36" t="s">
        <v>145</v>
      </c>
      <c r="D904" s="36"/>
      <c r="E904" s="37">
        <v>13.0</v>
      </c>
      <c r="F904" s="36"/>
      <c r="G904" s="36"/>
      <c r="H904" s="36"/>
      <c r="I904" s="37">
        <v>0.172</v>
      </c>
      <c r="J904" s="31" t="s">
        <v>83</v>
      </c>
    </row>
    <row r="905" ht="15.75" customHeight="1">
      <c r="A905" s="36" t="str">
        <f t="shared" si="1"/>
        <v>Myanmar-Asia2004</v>
      </c>
      <c r="B905" s="36" t="s">
        <v>165</v>
      </c>
      <c r="C905" s="36" t="s">
        <v>145</v>
      </c>
      <c r="D905" s="36"/>
      <c r="E905" s="36"/>
      <c r="F905" s="36"/>
      <c r="G905" s="36"/>
      <c r="H905" s="37">
        <v>0.0</v>
      </c>
      <c r="I905" s="37">
        <v>0.002</v>
      </c>
      <c r="J905" s="31" t="s">
        <v>83</v>
      </c>
    </row>
    <row r="906" ht="15.75" customHeight="1">
      <c r="A906" s="36" t="str">
        <f t="shared" si="1"/>
        <v>Nepal-Asia2004</v>
      </c>
      <c r="B906" s="36" t="s">
        <v>166</v>
      </c>
      <c r="C906" s="36" t="s">
        <v>145</v>
      </c>
      <c r="D906" s="36"/>
      <c r="E906" s="37">
        <v>31.0</v>
      </c>
      <c r="F906" s="36"/>
      <c r="G906" s="36"/>
      <c r="H906" s="37">
        <v>0.004</v>
      </c>
      <c r="I906" s="37">
        <v>0.005</v>
      </c>
      <c r="J906" s="31" t="s">
        <v>83</v>
      </c>
    </row>
    <row r="907" ht="15.75" customHeight="1">
      <c r="A907" s="36" t="str">
        <f t="shared" si="1"/>
        <v>Pakistan-Asia2004</v>
      </c>
      <c r="B907" s="36" t="s">
        <v>168</v>
      </c>
      <c r="C907" s="36" t="s">
        <v>145</v>
      </c>
      <c r="D907" s="36"/>
      <c r="E907" s="37">
        <v>24.0</v>
      </c>
      <c r="F907" s="36"/>
      <c r="G907" s="36"/>
      <c r="H907" s="37">
        <v>0.062</v>
      </c>
      <c r="I907" s="37">
        <v>0.032</v>
      </c>
      <c r="J907" s="31" t="s">
        <v>83</v>
      </c>
    </row>
    <row r="908" ht="15.75" customHeight="1">
      <c r="A908" s="36" t="str">
        <f t="shared" si="1"/>
        <v>Philippines-Asia2004</v>
      </c>
      <c r="B908" s="36" t="s">
        <v>169</v>
      </c>
      <c r="C908" s="36" t="s">
        <v>145</v>
      </c>
      <c r="D908" s="36"/>
      <c r="E908" s="37">
        <v>49.0</v>
      </c>
      <c r="F908" s="36"/>
      <c r="G908" s="36"/>
      <c r="H908" s="37">
        <v>0.052</v>
      </c>
      <c r="I908" s="37">
        <v>0.391</v>
      </c>
      <c r="J908" s="31" t="s">
        <v>83</v>
      </c>
    </row>
    <row r="909" ht="15.75" customHeight="1">
      <c r="A909" s="36" t="str">
        <f t="shared" si="1"/>
        <v>Singapore-Asia2004</v>
      </c>
      <c r="B909" s="36" t="s">
        <v>170</v>
      </c>
      <c r="C909" s="36" t="s">
        <v>145</v>
      </c>
      <c r="D909" s="36"/>
      <c r="E909" s="37">
        <v>8.0</v>
      </c>
      <c r="F909" s="36"/>
      <c r="G909" s="36"/>
      <c r="H909" s="37">
        <v>0.62</v>
      </c>
      <c r="I909" s="37">
        <v>0.912</v>
      </c>
      <c r="J909" s="31" t="s">
        <v>83</v>
      </c>
    </row>
    <row r="910" ht="15.75" customHeight="1">
      <c r="A910" s="36" t="str">
        <f t="shared" si="1"/>
        <v>Sri Lanka-Asia2004</v>
      </c>
      <c r="B910" s="36" t="s">
        <v>172</v>
      </c>
      <c r="C910" s="36" t="s">
        <v>145</v>
      </c>
      <c r="D910" s="36"/>
      <c r="E910" s="37">
        <v>48.0</v>
      </c>
      <c r="F910" s="36"/>
      <c r="G910" s="36"/>
      <c r="H910" s="37">
        <v>0.014</v>
      </c>
      <c r="I910" s="37">
        <v>0.112</v>
      </c>
      <c r="J910" s="31" t="s">
        <v>83</v>
      </c>
    </row>
    <row r="911" ht="15.75" customHeight="1">
      <c r="A911" s="36" t="str">
        <f t="shared" si="1"/>
        <v>Tajikistan-Asia2004</v>
      </c>
      <c r="B911" s="36" t="s">
        <v>173</v>
      </c>
      <c r="C911" s="36" t="s">
        <v>145</v>
      </c>
      <c r="D911" s="36"/>
      <c r="E911" s="36"/>
      <c r="F911" s="36"/>
      <c r="G911" s="36"/>
      <c r="H911" s="37">
        <v>0.001</v>
      </c>
      <c r="I911" s="37">
        <v>0.02</v>
      </c>
      <c r="J911" s="31" t="s">
        <v>83</v>
      </c>
    </row>
    <row r="912" ht="15.75" customHeight="1">
      <c r="A912" s="36" t="str">
        <f t="shared" si="1"/>
        <v>Thailand-Asia2004</v>
      </c>
      <c r="B912" s="36" t="s">
        <v>174</v>
      </c>
      <c r="C912" s="36" t="s">
        <v>145</v>
      </c>
      <c r="D912" s="36"/>
      <c r="E912" s="37">
        <v>33.0</v>
      </c>
      <c r="F912" s="36"/>
      <c r="G912" s="36"/>
      <c r="H912" s="37">
        <v>0.107</v>
      </c>
      <c r="I912" s="37">
        <v>0.414</v>
      </c>
      <c r="J912" s="31" t="s">
        <v>83</v>
      </c>
    </row>
    <row r="913" ht="15.75" customHeight="1">
      <c r="A913" s="36" t="str">
        <f t="shared" si="1"/>
        <v>Timor-Leste-Asia2004</v>
      </c>
      <c r="B913" s="36" t="s">
        <v>175</v>
      </c>
      <c r="C913" s="36" t="s">
        <v>145</v>
      </c>
      <c r="D913" s="36"/>
      <c r="E913" s="37">
        <v>158.0</v>
      </c>
      <c r="F913" s="36"/>
      <c r="G913" s="36"/>
      <c r="H913" s="36"/>
      <c r="I913" s="37">
        <v>0.027</v>
      </c>
      <c r="J913" s="31" t="s">
        <v>83</v>
      </c>
    </row>
    <row r="914" ht="15.75" customHeight="1">
      <c r="A914" s="36" t="str">
        <f t="shared" si="1"/>
        <v>Turkmenistan-Asia2004</v>
      </c>
      <c r="B914" s="36" t="s">
        <v>176</v>
      </c>
      <c r="C914" s="36" t="s">
        <v>145</v>
      </c>
      <c r="D914" s="36"/>
      <c r="E914" s="36"/>
      <c r="F914" s="36"/>
      <c r="G914" s="36"/>
      <c r="H914" s="37">
        <v>0.008</v>
      </c>
      <c r="I914" s="37">
        <v>0.011</v>
      </c>
      <c r="J914" s="31" t="s">
        <v>83</v>
      </c>
    </row>
    <row r="915" ht="15.75" customHeight="1">
      <c r="A915" s="36" t="str">
        <f t="shared" si="1"/>
        <v>Uzbekistan-Asia2004</v>
      </c>
      <c r="B915" s="36" t="s">
        <v>177</v>
      </c>
      <c r="C915" s="36" t="s">
        <v>145</v>
      </c>
      <c r="D915" s="36"/>
      <c r="E915" s="37">
        <v>29.0</v>
      </c>
      <c r="F915" s="36"/>
      <c r="G915" s="36"/>
      <c r="H915" s="37">
        <v>0.026</v>
      </c>
      <c r="I915" s="37">
        <v>0.021</v>
      </c>
      <c r="J915" s="31" t="s">
        <v>83</v>
      </c>
    </row>
    <row r="916" ht="15.75" customHeight="1">
      <c r="A916" s="36" t="str">
        <f t="shared" si="1"/>
        <v>Vietnam-Asia2004</v>
      </c>
      <c r="B916" s="36" t="s">
        <v>178</v>
      </c>
      <c r="C916" s="36" t="s">
        <v>145</v>
      </c>
      <c r="D916" s="36"/>
      <c r="E916" s="37">
        <v>51.0</v>
      </c>
      <c r="F916" s="36"/>
      <c r="G916" s="36"/>
      <c r="H916" s="37">
        <v>0.076</v>
      </c>
      <c r="I916" s="37">
        <v>0.059</v>
      </c>
      <c r="J916" s="31" t="s">
        <v>83</v>
      </c>
    </row>
    <row r="917" ht="15.75" customHeight="1">
      <c r="A917" s="36" t="str">
        <f t="shared" si="1"/>
        <v>Albania-Europe2004</v>
      </c>
      <c r="B917" s="36" t="s">
        <v>179</v>
      </c>
      <c r="C917" s="36" t="s">
        <v>145</v>
      </c>
      <c r="D917" s="36"/>
      <c r="E917" s="37">
        <v>41.0</v>
      </c>
      <c r="F917" s="36"/>
      <c r="G917" s="36"/>
      <c r="H917" s="37">
        <v>0.024</v>
      </c>
      <c r="I917" s="37">
        <v>0.392</v>
      </c>
      <c r="J917" s="31" t="s">
        <v>83</v>
      </c>
    </row>
    <row r="918" ht="15.75" customHeight="1">
      <c r="A918" s="36" t="str">
        <f t="shared" si="1"/>
        <v>Andorra-Europe2004</v>
      </c>
      <c r="B918" s="36" t="s">
        <v>181</v>
      </c>
      <c r="C918" s="36" t="s">
        <v>145</v>
      </c>
      <c r="D918" s="36"/>
      <c r="E918" s="36"/>
      <c r="F918" s="36"/>
      <c r="G918" s="36"/>
      <c r="H918" s="37">
        <v>0.268</v>
      </c>
      <c r="I918" s="37">
        <v>0.738</v>
      </c>
      <c r="J918" s="31" t="s">
        <v>83</v>
      </c>
    </row>
    <row r="919" ht="15.75" customHeight="1">
      <c r="A919" s="36" t="str">
        <f t="shared" si="1"/>
        <v>Austria-Europe2004</v>
      </c>
      <c r="B919" s="36" t="s">
        <v>182</v>
      </c>
      <c r="C919" s="36" t="s">
        <v>145</v>
      </c>
      <c r="D919" s="36"/>
      <c r="E919" s="37">
        <v>25.0</v>
      </c>
      <c r="F919" s="36"/>
      <c r="G919" s="36"/>
      <c r="H919" s="37">
        <v>0.543</v>
      </c>
      <c r="I919" s="37">
        <v>0.975</v>
      </c>
      <c r="J919" s="31" t="s">
        <v>83</v>
      </c>
    </row>
    <row r="920" ht="15.75" customHeight="1">
      <c r="A920" s="36" t="str">
        <f t="shared" si="1"/>
        <v>Belarus-Europe2004</v>
      </c>
      <c r="B920" s="36" t="s">
        <v>183</v>
      </c>
      <c r="C920" s="36" t="s">
        <v>145</v>
      </c>
      <c r="D920" s="36"/>
      <c r="E920" s="37">
        <v>79.0</v>
      </c>
      <c r="F920" s="36"/>
      <c r="G920" s="36"/>
      <c r="H920" s="36"/>
      <c r="I920" s="37">
        <v>0.23</v>
      </c>
      <c r="J920" s="31" t="s">
        <v>83</v>
      </c>
    </row>
    <row r="921" ht="15.75" customHeight="1">
      <c r="A921" s="36" t="str">
        <f t="shared" si="1"/>
        <v>Belgium-Europe2004</v>
      </c>
      <c r="B921" s="36" t="s">
        <v>184</v>
      </c>
      <c r="C921" s="36" t="s">
        <v>145</v>
      </c>
      <c r="D921" s="36"/>
      <c r="E921" s="37">
        <v>34.0</v>
      </c>
      <c r="F921" s="36"/>
      <c r="G921" s="36"/>
      <c r="H921" s="37">
        <v>0.539</v>
      </c>
      <c r="I921" s="37">
        <v>0.875</v>
      </c>
      <c r="J921" s="31" t="s">
        <v>83</v>
      </c>
    </row>
    <row r="922" ht="15.75" customHeight="1">
      <c r="A922" s="36" t="str">
        <f t="shared" si="1"/>
        <v>Bosnia and Herzegovina-Europe2004</v>
      </c>
      <c r="B922" s="36" t="s">
        <v>185</v>
      </c>
      <c r="C922" s="36" t="s">
        <v>145</v>
      </c>
      <c r="D922" s="36"/>
      <c r="E922" s="37">
        <v>63.0</v>
      </c>
      <c r="F922" s="36"/>
      <c r="G922" s="36"/>
      <c r="H922" s="37">
        <v>0.155</v>
      </c>
      <c r="I922" s="37">
        <v>0.362</v>
      </c>
      <c r="J922" s="31" t="s">
        <v>83</v>
      </c>
    </row>
    <row r="923" ht="15.75" customHeight="1">
      <c r="A923" s="36" t="str">
        <f t="shared" si="1"/>
        <v>Bulgaria-Europe2004</v>
      </c>
      <c r="B923" s="36" t="s">
        <v>186</v>
      </c>
      <c r="C923" s="36" t="s">
        <v>145</v>
      </c>
      <c r="D923" s="36"/>
      <c r="E923" s="37">
        <v>32.0</v>
      </c>
      <c r="F923" s="36"/>
      <c r="G923" s="36"/>
      <c r="H923" s="37">
        <v>0.181</v>
      </c>
      <c r="I923" s="37">
        <v>0.611</v>
      </c>
      <c r="J923" s="31" t="s">
        <v>83</v>
      </c>
    </row>
    <row r="924" ht="15.75" customHeight="1">
      <c r="A924" s="36" t="str">
        <f t="shared" si="1"/>
        <v>Croatia-Europe2004</v>
      </c>
      <c r="B924" s="36" t="s">
        <v>187</v>
      </c>
      <c r="C924" s="36" t="s">
        <v>145</v>
      </c>
      <c r="D924" s="36"/>
      <c r="E924" s="37">
        <v>29.0</v>
      </c>
      <c r="F924" s="36"/>
      <c r="G924" s="36"/>
      <c r="H924" s="37">
        <v>0.309</v>
      </c>
      <c r="I924" s="37">
        <v>0.644</v>
      </c>
      <c r="J924" s="31" t="s">
        <v>83</v>
      </c>
    </row>
    <row r="925" ht="15.75" customHeight="1">
      <c r="A925" s="36" t="str">
        <f t="shared" si="1"/>
        <v>Cyprus-Europe2004</v>
      </c>
      <c r="B925" s="36" t="s">
        <v>188</v>
      </c>
      <c r="C925" s="36" t="s">
        <v>145</v>
      </c>
      <c r="D925" s="36"/>
      <c r="E925" s="36"/>
      <c r="F925" s="36"/>
      <c r="G925" s="36"/>
      <c r="H925" s="37">
        <v>0.338</v>
      </c>
      <c r="I925" s="37">
        <v>0.648</v>
      </c>
      <c r="J925" s="31" t="s">
        <v>83</v>
      </c>
    </row>
    <row r="926" ht="15.75" customHeight="1">
      <c r="A926" s="36" t="str">
        <f t="shared" si="1"/>
        <v>Czech Republic-Europe2004</v>
      </c>
      <c r="B926" s="36" t="s">
        <v>189</v>
      </c>
      <c r="C926" s="36" t="s">
        <v>145</v>
      </c>
      <c r="D926" s="36"/>
      <c r="E926" s="37">
        <v>40.0</v>
      </c>
      <c r="F926" s="36"/>
      <c r="G926" s="36"/>
      <c r="H926" s="37">
        <v>0.355</v>
      </c>
      <c r="I926" s="37">
        <v>1.056</v>
      </c>
      <c r="J926" s="31" t="s">
        <v>83</v>
      </c>
    </row>
    <row r="927" ht="15.75" customHeight="1">
      <c r="A927" s="36" t="str">
        <f t="shared" si="1"/>
        <v>Denmark-Europe2004</v>
      </c>
      <c r="B927" s="36" t="s">
        <v>190</v>
      </c>
      <c r="C927" s="36" t="s">
        <v>145</v>
      </c>
      <c r="D927" s="36"/>
      <c r="E927" s="37">
        <v>7.0</v>
      </c>
      <c r="F927" s="36"/>
      <c r="G927" s="36"/>
      <c r="H927" s="37">
        <v>0.809</v>
      </c>
      <c r="I927" s="37">
        <v>0.957</v>
      </c>
      <c r="J927" s="31" t="s">
        <v>83</v>
      </c>
    </row>
    <row r="928" ht="15.75" customHeight="1">
      <c r="A928" s="36" t="str">
        <f t="shared" si="1"/>
        <v>Estonia-Europe2004</v>
      </c>
      <c r="B928" s="36" t="s">
        <v>191</v>
      </c>
      <c r="C928" s="36" t="s">
        <v>145</v>
      </c>
      <c r="D928" s="36"/>
      <c r="E928" s="37">
        <v>72.0</v>
      </c>
      <c r="F928" s="36"/>
      <c r="G928" s="36"/>
      <c r="H928" s="37">
        <v>0.532</v>
      </c>
      <c r="I928" s="37">
        <v>0.943</v>
      </c>
      <c r="J928" s="31" t="s">
        <v>83</v>
      </c>
    </row>
    <row r="929" ht="15.75" customHeight="1">
      <c r="A929" s="36" t="str">
        <f t="shared" si="1"/>
        <v>Faeroe Islands-Europe2004</v>
      </c>
      <c r="B929" s="36" t="s">
        <v>192</v>
      </c>
      <c r="C929" s="36" t="s">
        <v>145</v>
      </c>
      <c r="D929" s="36"/>
      <c r="E929" s="36"/>
      <c r="F929" s="36"/>
      <c r="G929" s="36"/>
      <c r="H929" s="37">
        <v>0.665</v>
      </c>
      <c r="I929" s="37">
        <v>0.847</v>
      </c>
      <c r="J929" s="31" t="s">
        <v>83</v>
      </c>
    </row>
    <row r="930" ht="15.75" customHeight="1">
      <c r="A930" s="36" t="str">
        <f t="shared" si="1"/>
        <v>Finland-Europe2004</v>
      </c>
      <c r="B930" s="36" t="s">
        <v>193</v>
      </c>
      <c r="C930" s="36" t="s">
        <v>145</v>
      </c>
      <c r="D930" s="36"/>
      <c r="E930" s="37">
        <v>14.0</v>
      </c>
      <c r="F930" s="36"/>
      <c r="G930" s="36"/>
      <c r="H930" s="37">
        <v>0.724</v>
      </c>
      <c r="I930" s="37">
        <v>0.954</v>
      </c>
      <c r="J930" s="31" t="s">
        <v>83</v>
      </c>
    </row>
    <row r="931" ht="15.75" customHeight="1">
      <c r="A931" s="36" t="str">
        <f t="shared" si="1"/>
        <v>France-Europe2004</v>
      </c>
      <c r="B931" s="36" t="s">
        <v>194</v>
      </c>
      <c r="C931" s="36" t="s">
        <v>145</v>
      </c>
      <c r="D931" s="36"/>
      <c r="E931" s="37">
        <v>7.0</v>
      </c>
      <c r="F931" s="36"/>
      <c r="G931" s="36"/>
      <c r="H931" s="37">
        <v>0.392</v>
      </c>
      <c r="I931" s="37">
        <v>0.73</v>
      </c>
      <c r="J931" s="31" t="s">
        <v>83</v>
      </c>
    </row>
    <row r="932" ht="15.75" customHeight="1">
      <c r="A932" s="36" t="str">
        <f t="shared" si="1"/>
        <v>Germany-Europe2004</v>
      </c>
      <c r="B932" s="36" t="s">
        <v>195</v>
      </c>
      <c r="C932" s="36" t="s">
        <v>145</v>
      </c>
      <c r="D932" s="36"/>
      <c r="E932" s="37">
        <v>45.0</v>
      </c>
      <c r="F932" s="36"/>
      <c r="G932" s="36"/>
      <c r="H932" s="37">
        <v>0.647</v>
      </c>
      <c r="I932" s="37">
        <v>0.851</v>
      </c>
      <c r="J932" s="31" t="s">
        <v>83</v>
      </c>
    </row>
    <row r="933" ht="15.75" customHeight="1">
      <c r="A933" s="36" t="str">
        <f t="shared" si="1"/>
        <v>Greece-Europe2004</v>
      </c>
      <c r="B933" s="36" t="s">
        <v>196</v>
      </c>
      <c r="C933" s="36" t="s">
        <v>145</v>
      </c>
      <c r="D933" s="36"/>
      <c r="E933" s="37">
        <v>38.0</v>
      </c>
      <c r="F933" s="36"/>
      <c r="G933" s="36"/>
      <c r="H933" s="37">
        <v>0.214</v>
      </c>
      <c r="I933" s="37">
        <v>0.845</v>
      </c>
      <c r="J933" s="31" t="s">
        <v>83</v>
      </c>
    </row>
    <row r="934" ht="15.75" customHeight="1">
      <c r="A934" s="36" t="str">
        <f t="shared" si="1"/>
        <v>Hungary-Europe2004</v>
      </c>
      <c r="B934" s="36" t="s">
        <v>197</v>
      </c>
      <c r="C934" s="36" t="s">
        <v>145</v>
      </c>
      <c r="D934" s="36"/>
      <c r="E934" s="37">
        <v>52.0</v>
      </c>
      <c r="F934" s="36"/>
      <c r="G934" s="36"/>
      <c r="H934" s="37">
        <v>0.277</v>
      </c>
      <c r="I934" s="37">
        <v>0.863</v>
      </c>
      <c r="J934" s="31" t="s">
        <v>83</v>
      </c>
    </row>
    <row r="935" ht="15.75" customHeight="1">
      <c r="A935" s="36" t="str">
        <f t="shared" si="1"/>
        <v>Iceland-Europe2004</v>
      </c>
      <c r="B935" s="36" t="s">
        <v>198</v>
      </c>
      <c r="C935" s="36" t="s">
        <v>145</v>
      </c>
      <c r="D935" s="36"/>
      <c r="E935" s="37">
        <v>5.0</v>
      </c>
      <c r="F935" s="36"/>
      <c r="G935" s="36"/>
      <c r="H935" s="37">
        <v>0.839</v>
      </c>
      <c r="I935" s="37">
        <v>0.989</v>
      </c>
      <c r="J935" s="31" t="s">
        <v>83</v>
      </c>
    </row>
    <row r="936" ht="15.75" customHeight="1">
      <c r="A936" s="36" t="str">
        <f t="shared" si="1"/>
        <v>Ireland-Europe2004</v>
      </c>
      <c r="B936" s="36" t="s">
        <v>199</v>
      </c>
      <c r="C936" s="36" t="s">
        <v>145</v>
      </c>
      <c r="D936" s="36"/>
      <c r="E936" s="37">
        <v>18.0</v>
      </c>
      <c r="F936" s="36"/>
      <c r="G936" s="36"/>
      <c r="H936" s="37">
        <v>0.37</v>
      </c>
      <c r="I936" s="37">
        <v>0.945</v>
      </c>
      <c r="J936" s="31" t="s">
        <v>83</v>
      </c>
    </row>
    <row r="937" ht="15.75" customHeight="1">
      <c r="A937" s="36" t="str">
        <f t="shared" si="1"/>
        <v>Isle of Man-Europe2004</v>
      </c>
      <c r="B937" s="36" t="s">
        <v>200</v>
      </c>
      <c r="C937" s="36" t="s">
        <v>145</v>
      </c>
      <c r="D937" s="36"/>
      <c r="E937" s="36"/>
      <c r="F937" s="36"/>
      <c r="G937" s="36"/>
      <c r="H937" s="36"/>
      <c r="I937" s="36"/>
      <c r="J937" s="31" t="s">
        <v>83</v>
      </c>
    </row>
    <row r="938" ht="15.75" customHeight="1">
      <c r="A938" s="36" t="str">
        <f t="shared" si="1"/>
        <v>Italy-Europe2004</v>
      </c>
      <c r="B938" s="36" t="s">
        <v>201</v>
      </c>
      <c r="C938" s="36" t="s">
        <v>145</v>
      </c>
      <c r="D938" s="36"/>
      <c r="E938" s="37">
        <v>13.0</v>
      </c>
      <c r="F938" s="36"/>
      <c r="G938" s="36"/>
      <c r="H938" s="37">
        <v>0.332</v>
      </c>
      <c r="I938" s="37">
        <v>1.077</v>
      </c>
      <c r="J938" s="31" t="s">
        <v>83</v>
      </c>
    </row>
    <row r="939" ht="15.75" customHeight="1">
      <c r="A939" s="36" t="str">
        <f t="shared" si="1"/>
        <v>Kosovo-Europe2004</v>
      </c>
      <c r="B939" s="36" t="s">
        <v>202</v>
      </c>
      <c r="C939" s="36" t="s">
        <v>145</v>
      </c>
      <c r="D939" s="36"/>
      <c r="E939" s="36"/>
      <c r="F939" s="36"/>
      <c r="G939" s="36"/>
      <c r="H939" s="36"/>
      <c r="I939" s="36"/>
      <c r="J939" s="31" t="s">
        <v>83</v>
      </c>
    </row>
    <row r="940" ht="15.75" customHeight="1">
      <c r="A940" s="36" t="str">
        <f t="shared" si="1"/>
        <v>Latvia-Europe2004</v>
      </c>
      <c r="B940" s="36" t="s">
        <v>203</v>
      </c>
      <c r="C940" s="36" t="s">
        <v>145</v>
      </c>
      <c r="D940" s="36"/>
      <c r="E940" s="37">
        <v>16.0</v>
      </c>
      <c r="F940" s="36"/>
      <c r="G940" s="36"/>
      <c r="H940" s="37">
        <v>0.386</v>
      </c>
      <c r="I940" s="37">
        <v>0.681</v>
      </c>
      <c r="J940" s="31" t="s">
        <v>83</v>
      </c>
    </row>
    <row r="941" ht="15.75" customHeight="1">
      <c r="A941" s="36" t="str">
        <f t="shared" si="1"/>
        <v>Liechtenstein-Europe2004</v>
      </c>
      <c r="B941" s="36" t="s">
        <v>204</v>
      </c>
      <c r="C941" s="36" t="s">
        <v>145</v>
      </c>
      <c r="D941" s="36"/>
      <c r="E941" s="36"/>
      <c r="F941" s="36"/>
      <c r="G941" s="36"/>
      <c r="H941" s="37">
        <v>0.64</v>
      </c>
      <c r="I941" s="37">
        <v>0.74</v>
      </c>
      <c r="J941" s="31" t="s">
        <v>83</v>
      </c>
    </row>
    <row r="942" ht="15.75" customHeight="1">
      <c r="A942" s="36" t="str">
        <f t="shared" si="1"/>
        <v>Lithuania-Europe2004</v>
      </c>
      <c r="B942" s="36" t="s">
        <v>205</v>
      </c>
      <c r="C942" s="36" t="s">
        <v>145</v>
      </c>
      <c r="D942" s="36"/>
      <c r="E942" s="37">
        <v>26.0</v>
      </c>
      <c r="F942" s="36"/>
      <c r="G942" s="36"/>
      <c r="H942" s="37">
        <v>0.312</v>
      </c>
      <c r="I942" s="37">
        <v>0.915</v>
      </c>
      <c r="J942" s="31" t="s">
        <v>83</v>
      </c>
    </row>
    <row r="943" ht="15.75" customHeight="1">
      <c r="A943" s="36" t="str">
        <f t="shared" si="1"/>
        <v>Luxembourg-Europe2004</v>
      </c>
      <c r="B943" s="36" t="s">
        <v>206</v>
      </c>
      <c r="C943" s="36" t="s">
        <v>145</v>
      </c>
      <c r="D943" s="36"/>
      <c r="E943" s="36"/>
      <c r="F943" s="36"/>
      <c r="G943" s="36"/>
      <c r="H943" s="37">
        <v>0.659</v>
      </c>
      <c r="I943" s="37">
        <v>1.041</v>
      </c>
      <c r="J943" s="31" t="s">
        <v>83</v>
      </c>
    </row>
    <row r="944" ht="15.75" customHeight="1">
      <c r="A944" s="36" t="str">
        <f t="shared" si="1"/>
        <v>North Macedonia-Europe2004</v>
      </c>
      <c r="B944" s="36" t="s">
        <v>212</v>
      </c>
      <c r="C944" s="36" t="s">
        <v>145</v>
      </c>
      <c r="D944" s="36"/>
      <c r="E944" s="37">
        <v>48.0</v>
      </c>
      <c r="F944" s="36"/>
      <c r="G944" s="36"/>
      <c r="H944" s="37">
        <v>0.244</v>
      </c>
      <c r="I944" s="37">
        <v>0.473</v>
      </c>
      <c r="J944" s="31" t="s">
        <v>83</v>
      </c>
    </row>
    <row r="945" ht="15.75" customHeight="1">
      <c r="A945" s="36" t="str">
        <f t="shared" si="1"/>
        <v>Malta-Europe2004</v>
      </c>
      <c r="B945" s="36" t="s">
        <v>207</v>
      </c>
      <c r="C945" s="36" t="s">
        <v>145</v>
      </c>
      <c r="D945" s="36"/>
      <c r="E945" s="36"/>
      <c r="F945" s="36"/>
      <c r="G945" s="36"/>
      <c r="H945" s="37">
        <v>0.346</v>
      </c>
      <c r="I945" s="37">
        <v>0.741</v>
      </c>
      <c r="J945" s="31" t="s">
        <v>83</v>
      </c>
    </row>
    <row r="946" ht="15.75" customHeight="1">
      <c r="A946" s="36" t="str">
        <f t="shared" si="1"/>
        <v>Moldova-Europe2004</v>
      </c>
      <c r="B946" s="36" t="s">
        <v>208</v>
      </c>
      <c r="C946" s="36" t="s">
        <v>145</v>
      </c>
      <c r="D946" s="36"/>
      <c r="E946" s="37">
        <v>30.0</v>
      </c>
      <c r="F946" s="36"/>
      <c r="G946" s="36"/>
      <c r="H946" s="37">
        <v>0.106</v>
      </c>
      <c r="I946" s="37">
        <v>0.206</v>
      </c>
      <c r="J946" s="31" t="s">
        <v>83</v>
      </c>
    </row>
    <row r="947" ht="15.75" customHeight="1">
      <c r="A947" s="36" t="str">
        <f t="shared" si="1"/>
        <v>Monaco-Europe2004</v>
      </c>
      <c r="B947" s="36" t="s">
        <v>209</v>
      </c>
      <c r="C947" s="36" t="s">
        <v>145</v>
      </c>
      <c r="D947" s="36"/>
      <c r="E947" s="36"/>
      <c r="F947" s="36"/>
      <c r="G947" s="36"/>
      <c r="H947" s="37">
        <v>0.525</v>
      </c>
      <c r="I947" s="37">
        <v>0.472</v>
      </c>
      <c r="J947" s="31" t="s">
        <v>83</v>
      </c>
    </row>
    <row r="948" ht="15.75" customHeight="1">
      <c r="A948" s="36" t="str">
        <f t="shared" si="1"/>
        <v>Montenegro-Europe2004</v>
      </c>
      <c r="B948" s="36" t="s">
        <v>210</v>
      </c>
      <c r="C948" s="36" t="s">
        <v>145</v>
      </c>
      <c r="D948" s="36"/>
      <c r="E948" s="36"/>
      <c r="F948" s="36"/>
      <c r="G948" s="36"/>
      <c r="H948" s="37">
        <v>0.254</v>
      </c>
      <c r="I948" s="37">
        <v>0.787</v>
      </c>
      <c r="J948" s="31" t="s">
        <v>83</v>
      </c>
    </row>
    <row r="949" ht="15.75" customHeight="1">
      <c r="A949" s="36" t="str">
        <f t="shared" si="1"/>
        <v>Netherlands-Europe2004</v>
      </c>
      <c r="B949" s="36" t="s">
        <v>211</v>
      </c>
      <c r="C949" s="36" t="s">
        <v>145</v>
      </c>
      <c r="D949" s="36"/>
      <c r="E949" s="37">
        <v>9.0</v>
      </c>
      <c r="F949" s="36"/>
      <c r="G949" s="36"/>
      <c r="H949" s="37">
        <v>0.685</v>
      </c>
      <c r="I949" s="37">
        <v>0.912</v>
      </c>
      <c r="J949" s="31" t="s">
        <v>83</v>
      </c>
    </row>
    <row r="950" ht="15.75" customHeight="1">
      <c r="A950" s="36" t="str">
        <f t="shared" si="1"/>
        <v>Norway-Europe2004</v>
      </c>
      <c r="B950" s="36" t="s">
        <v>213</v>
      </c>
      <c r="C950" s="36" t="s">
        <v>145</v>
      </c>
      <c r="D950" s="36"/>
      <c r="E950" s="37">
        <v>18.0</v>
      </c>
      <c r="F950" s="36"/>
      <c r="G950" s="36"/>
      <c r="H950" s="37">
        <v>0.777</v>
      </c>
      <c r="I950" s="37">
        <v>0.986</v>
      </c>
      <c r="J950" s="31" t="s">
        <v>83</v>
      </c>
    </row>
    <row r="951" ht="15.75" customHeight="1">
      <c r="A951" s="36" t="str">
        <f t="shared" si="1"/>
        <v>Poland-Europe2004</v>
      </c>
      <c r="B951" s="36" t="s">
        <v>214</v>
      </c>
      <c r="C951" s="36" t="s">
        <v>145</v>
      </c>
      <c r="D951" s="36"/>
      <c r="E951" s="37">
        <v>31.0</v>
      </c>
      <c r="F951" s="36"/>
      <c r="G951" s="36"/>
      <c r="H951" s="37">
        <v>0.325</v>
      </c>
      <c r="I951" s="37">
        <v>0.604</v>
      </c>
      <c r="J951" s="31" t="s">
        <v>83</v>
      </c>
    </row>
    <row r="952" ht="15.75" customHeight="1">
      <c r="A952" s="36" t="str">
        <f t="shared" si="1"/>
        <v>Portugal-Europe2004</v>
      </c>
      <c r="B952" s="36" t="s">
        <v>215</v>
      </c>
      <c r="C952" s="36" t="s">
        <v>145</v>
      </c>
      <c r="D952" s="36"/>
      <c r="E952" s="37">
        <v>78.0</v>
      </c>
      <c r="F952" s="36"/>
      <c r="G952" s="36"/>
      <c r="H952" s="37">
        <v>0.318</v>
      </c>
      <c r="I952" s="37">
        <v>1.009</v>
      </c>
      <c r="J952" s="31" t="s">
        <v>83</v>
      </c>
    </row>
    <row r="953" ht="15.75" customHeight="1">
      <c r="A953" s="36" t="str">
        <f t="shared" si="1"/>
        <v>Romania-Europe2004</v>
      </c>
      <c r="B953" s="36" t="s">
        <v>216</v>
      </c>
      <c r="C953" s="36" t="s">
        <v>145</v>
      </c>
      <c r="D953" s="36"/>
      <c r="E953" s="37">
        <v>28.0</v>
      </c>
      <c r="F953" s="36"/>
      <c r="G953" s="36"/>
      <c r="H953" s="37">
        <v>0.15</v>
      </c>
      <c r="I953" s="37">
        <v>0.461</v>
      </c>
      <c r="J953" s="31" t="s">
        <v>83</v>
      </c>
    </row>
    <row r="954" ht="15.75" customHeight="1">
      <c r="A954" s="36" t="str">
        <f t="shared" si="1"/>
        <v>Russia-Europe2004</v>
      </c>
      <c r="B954" s="36" t="s">
        <v>217</v>
      </c>
      <c r="C954" s="36" t="s">
        <v>145</v>
      </c>
      <c r="D954" s="36"/>
      <c r="E954" s="37">
        <v>30.0</v>
      </c>
      <c r="F954" s="36"/>
      <c r="G954" s="36"/>
      <c r="H954" s="37">
        <v>0.129</v>
      </c>
      <c r="I954" s="37">
        <v>0.511</v>
      </c>
      <c r="J954" s="31" t="s">
        <v>83</v>
      </c>
    </row>
    <row r="955" ht="15.75" customHeight="1">
      <c r="A955" s="36" t="str">
        <f t="shared" si="1"/>
        <v>San Marino-Europe2004</v>
      </c>
      <c r="B955" s="36" t="s">
        <v>218</v>
      </c>
      <c r="C955" s="36" t="s">
        <v>145</v>
      </c>
      <c r="D955" s="36"/>
      <c r="E955" s="36"/>
      <c r="F955" s="36"/>
      <c r="G955" s="36"/>
      <c r="H955" s="37">
        <v>0.506</v>
      </c>
      <c r="I955" s="37">
        <v>0.583</v>
      </c>
      <c r="J955" s="31" t="s">
        <v>83</v>
      </c>
    </row>
    <row r="956" ht="15.75" customHeight="1">
      <c r="A956" s="36" t="str">
        <f t="shared" si="1"/>
        <v>Serbia-Europe2004</v>
      </c>
      <c r="B956" s="36" t="s">
        <v>219</v>
      </c>
      <c r="C956" s="36" t="s">
        <v>145</v>
      </c>
      <c r="D956" s="36"/>
      <c r="E956" s="37">
        <v>56.0</v>
      </c>
      <c r="F956" s="36"/>
      <c r="G956" s="36"/>
      <c r="H956" s="37">
        <v>0.235</v>
      </c>
      <c r="I956" s="37">
        <v>0.472</v>
      </c>
      <c r="J956" s="31" t="s">
        <v>83</v>
      </c>
    </row>
    <row r="957" ht="15.75" customHeight="1">
      <c r="A957" s="36" t="str">
        <f t="shared" si="1"/>
        <v>Slovakia-Europe2004</v>
      </c>
      <c r="B957" s="36" t="s">
        <v>220</v>
      </c>
      <c r="C957" s="36" t="s">
        <v>145</v>
      </c>
      <c r="D957" s="36"/>
      <c r="E957" s="37">
        <v>52.0</v>
      </c>
      <c r="F957" s="36"/>
      <c r="G957" s="36"/>
      <c r="H957" s="37">
        <v>0.529</v>
      </c>
      <c r="I957" s="37">
        <v>0.793</v>
      </c>
      <c r="J957" s="31" t="s">
        <v>83</v>
      </c>
    </row>
    <row r="958" ht="15.75" customHeight="1">
      <c r="A958" s="36" t="str">
        <f t="shared" si="1"/>
        <v>Slovenia-Europe2004</v>
      </c>
      <c r="B958" s="36" t="s">
        <v>221</v>
      </c>
      <c r="C958" s="36" t="s">
        <v>145</v>
      </c>
      <c r="D958" s="36"/>
      <c r="E958" s="37">
        <v>60.0</v>
      </c>
      <c r="F958" s="36"/>
      <c r="G958" s="36"/>
      <c r="H958" s="37">
        <v>0.408</v>
      </c>
      <c r="I958" s="37">
        <v>0.927</v>
      </c>
      <c r="J958" s="31" t="s">
        <v>83</v>
      </c>
    </row>
    <row r="959" ht="15.75" customHeight="1">
      <c r="A959" s="36" t="str">
        <f t="shared" si="1"/>
        <v>Spain-Europe2004</v>
      </c>
      <c r="B959" s="36" t="s">
        <v>222</v>
      </c>
      <c r="C959" s="36" t="s">
        <v>145</v>
      </c>
      <c r="D959" s="36"/>
      <c r="E959" s="37">
        <v>114.0</v>
      </c>
      <c r="F959" s="36"/>
      <c r="G959" s="36"/>
      <c r="H959" s="37">
        <v>0.44</v>
      </c>
      <c r="I959" s="37">
        <v>0.904</v>
      </c>
      <c r="J959" s="31" t="s">
        <v>83</v>
      </c>
    </row>
    <row r="960" ht="15.75" customHeight="1">
      <c r="A960" s="36" t="str">
        <f t="shared" si="1"/>
        <v>Sweden-Europe2004</v>
      </c>
      <c r="B960" s="36" t="s">
        <v>223</v>
      </c>
      <c r="C960" s="36" t="s">
        <v>145</v>
      </c>
      <c r="D960" s="36"/>
      <c r="E960" s="37">
        <v>16.0</v>
      </c>
      <c r="F960" s="36"/>
      <c r="G960" s="36"/>
      <c r="H960" s="37">
        <v>0.839</v>
      </c>
      <c r="I960" s="37">
        <v>0.978</v>
      </c>
      <c r="J960" s="31" t="s">
        <v>83</v>
      </c>
    </row>
    <row r="961" ht="15.75" customHeight="1">
      <c r="A961" s="36" t="str">
        <f t="shared" si="1"/>
        <v>Switzerland-Europe2004</v>
      </c>
      <c r="B961" s="36" t="s">
        <v>224</v>
      </c>
      <c r="C961" s="36" t="s">
        <v>145</v>
      </c>
      <c r="D961" s="36"/>
      <c r="E961" s="37">
        <v>18.0</v>
      </c>
      <c r="F961" s="36"/>
      <c r="G961" s="36"/>
      <c r="H961" s="37">
        <v>0.678</v>
      </c>
      <c r="I961" s="37">
        <v>0.854</v>
      </c>
      <c r="J961" s="31" t="s">
        <v>83</v>
      </c>
    </row>
    <row r="962" ht="15.75" customHeight="1">
      <c r="A962" s="36" t="str">
        <f t="shared" si="1"/>
        <v>Turkey-Europe2004</v>
      </c>
      <c r="B962" s="36" t="s">
        <v>225</v>
      </c>
      <c r="C962" s="36" t="s">
        <v>145</v>
      </c>
      <c r="D962" s="36"/>
      <c r="E962" s="37">
        <v>6.0</v>
      </c>
      <c r="F962" s="36"/>
      <c r="G962" s="36"/>
      <c r="H962" s="37">
        <v>0.146</v>
      </c>
      <c r="I962" s="37">
        <v>0.519</v>
      </c>
      <c r="J962" s="31" t="s">
        <v>83</v>
      </c>
    </row>
    <row r="963" ht="15.75" customHeight="1">
      <c r="A963" s="36" t="str">
        <f t="shared" si="1"/>
        <v>Ukraine-Europe2004</v>
      </c>
      <c r="B963" s="36" t="s">
        <v>226</v>
      </c>
      <c r="C963" s="36" t="s">
        <v>145</v>
      </c>
      <c r="D963" s="36"/>
      <c r="E963" s="37">
        <v>34.0</v>
      </c>
      <c r="F963" s="36"/>
      <c r="G963" s="36"/>
      <c r="H963" s="37">
        <v>0.035</v>
      </c>
      <c r="I963" s="37">
        <v>0.289</v>
      </c>
      <c r="J963" s="31" t="s">
        <v>83</v>
      </c>
    </row>
    <row r="964" ht="15.75" customHeight="1">
      <c r="A964" s="36" t="str">
        <f t="shared" si="1"/>
        <v>United Kingdom-Europe2004</v>
      </c>
      <c r="B964" s="36" t="s">
        <v>227</v>
      </c>
      <c r="C964" s="36" t="s">
        <v>145</v>
      </c>
      <c r="D964" s="36"/>
      <c r="E964" s="37">
        <v>13.0</v>
      </c>
      <c r="F964" s="36"/>
      <c r="G964" s="36"/>
      <c r="H964" s="37">
        <v>0.656</v>
      </c>
      <c r="I964" s="37">
        <v>0.995</v>
      </c>
      <c r="J964" s="31" t="s">
        <v>83</v>
      </c>
    </row>
    <row r="965" ht="15.75" customHeight="1">
      <c r="A965" s="36" t="str">
        <f t="shared" si="1"/>
        <v>Bahrain-Middle East2004</v>
      </c>
      <c r="B965" s="36" t="s">
        <v>228</v>
      </c>
      <c r="C965" s="36" t="s">
        <v>145</v>
      </c>
      <c r="D965" s="36"/>
      <c r="E965" s="36"/>
      <c r="F965" s="36"/>
      <c r="G965" s="36"/>
      <c r="H965" s="37">
        <v>0.215</v>
      </c>
      <c r="I965" s="37">
        <v>0.792</v>
      </c>
      <c r="J965" s="31" t="s">
        <v>83</v>
      </c>
    </row>
    <row r="966" ht="15.75" customHeight="1">
      <c r="A966" s="36" t="str">
        <f t="shared" si="1"/>
        <v>Iran-Middle East2004</v>
      </c>
      <c r="B966" s="36" t="s">
        <v>230</v>
      </c>
      <c r="C966" s="36" t="s">
        <v>145</v>
      </c>
      <c r="D966" s="36"/>
      <c r="E966" s="37">
        <v>29.0</v>
      </c>
      <c r="F966" s="36"/>
      <c r="G966" s="36"/>
      <c r="H966" s="37">
        <v>0.075</v>
      </c>
      <c r="I966" s="37">
        <v>0.073</v>
      </c>
      <c r="J966" s="31" t="s">
        <v>83</v>
      </c>
    </row>
    <row r="967" ht="15.75" customHeight="1">
      <c r="A967" s="36" t="str">
        <f t="shared" si="1"/>
        <v>Iraq-Middle East2004</v>
      </c>
      <c r="B967" s="36" t="s">
        <v>231</v>
      </c>
      <c r="C967" s="36" t="s">
        <v>145</v>
      </c>
      <c r="D967" s="36"/>
      <c r="E967" s="37">
        <v>77.0</v>
      </c>
      <c r="F967" s="36"/>
      <c r="G967" s="36"/>
      <c r="H967" s="37">
        <v>0.009</v>
      </c>
      <c r="I967" s="37">
        <v>0.022</v>
      </c>
      <c r="J967" s="31" t="s">
        <v>83</v>
      </c>
    </row>
    <row r="968" ht="15.75" customHeight="1">
      <c r="A968" s="36" t="str">
        <f t="shared" si="1"/>
        <v>Israel-Middle East2004</v>
      </c>
      <c r="B968" s="36" t="s">
        <v>232</v>
      </c>
      <c r="C968" s="36" t="s">
        <v>145</v>
      </c>
      <c r="D968" s="36"/>
      <c r="E968" s="37">
        <v>20.0</v>
      </c>
      <c r="F968" s="36"/>
      <c r="G968" s="36"/>
      <c r="H968" s="37">
        <v>0.228</v>
      </c>
      <c r="I968" s="37">
        <v>1.117</v>
      </c>
      <c r="J968" s="31" t="s">
        <v>83</v>
      </c>
    </row>
    <row r="969" ht="15.75" customHeight="1">
      <c r="A969" s="36" t="str">
        <f t="shared" si="1"/>
        <v>Jordan-Middle East2004</v>
      </c>
      <c r="B969" s="36" t="s">
        <v>233</v>
      </c>
      <c r="C969" s="36" t="s">
        <v>145</v>
      </c>
      <c r="D969" s="36"/>
      <c r="E969" s="37">
        <v>26.0</v>
      </c>
      <c r="F969" s="36"/>
      <c r="G969" s="36"/>
      <c r="H969" s="37">
        <v>0.117</v>
      </c>
      <c r="I969" s="37">
        <v>0.319</v>
      </c>
      <c r="J969" s="31" t="s">
        <v>83</v>
      </c>
    </row>
    <row r="970" ht="15.75" customHeight="1">
      <c r="A970" s="36" t="str">
        <f t="shared" si="1"/>
        <v>Kuwait-Middle East2004</v>
      </c>
      <c r="B970" s="36" t="s">
        <v>234</v>
      </c>
      <c r="C970" s="36" t="s">
        <v>145</v>
      </c>
      <c r="D970" s="36"/>
      <c r="E970" s="37">
        <v>35.0</v>
      </c>
      <c r="F970" s="36"/>
      <c r="G970" s="36"/>
      <c r="H970" s="37">
        <v>0.229</v>
      </c>
      <c r="I970" s="37">
        <v>0.808</v>
      </c>
      <c r="J970" s="31" t="s">
        <v>83</v>
      </c>
    </row>
    <row r="971" ht="15.75" customHeight="1">
      <c r="A971" s="36" t="str">
        <f t="shared" si="1"/>
        <v>Lebanon-Middle East2004</v>
      </c>
      <c r="B971" s="36" t="s">
        <v>235</v>
      </c>
      <c r="C971" s="36" t="s">
        <v>145</v>
      </c>
      <c r="D971" s="36"/>
      <c r="E971" s="37">
        <v>46.0</v>
      </c>
      <c r="F971" s="36"/>
      <c r="G971" s="36"/>
      <c r="H971" s="37">
        <v>0.09</v>
      </c>
      <c r="I971" s="37">
        <v>0.23</v>
      </c>
      <c r="J971" s="31" t="s">
        <v>83</v>
      </c>
    </row>
    <row r="972" ht="15.75" customHeight="1">
      <c r="A972" s="36" t="str">
        <f t="shared" si="1"/>
        <v>Oman-Middle East2004</v>
      </c>
      <c r="B972" s="36" t="s">
        <v>236</v>
      </c>
      <c r="C972" s="36" t="s">
        <v>145</v>
      </c>
      <c r="D972" s="36"/>
      <c r="E972" s="37">
        <v>35.0</v>
      </c>
      <c r="F972" s="36"/>
      <c r="G972" s="36"/>
      <c r="H972" s="37">
        <v>0.068</v>
      </c>
      <c r="I972" s="37">
        <v>0.327</v>
      </c>
      <c r="J972" s="31" t="s">
        <v>83</v>
      </c>
    </row>
    <row r="973" ht="15.75" customHeight="1">
      <c r="A973" s="36" t="str">
        <f t="shared" si="1"/>
        <v>Qatar-Middle East2004</v>
      </c>
      <c r="B973" s="36" t="s">
        <v>237</v>
      </c>
      <c r="C973" s="36" t="s">
        <v>145</v>
      </c>
      <c r="D973" s="36"/>
      <c r="E973" s="36"/>
      <c r="F973" s="36"/>
      <c r="G973" s="36"/>
      <c r="H973" s="37">
        <v>0.207</v>
      </c>
      <c r="I973" s="37">
        <v>0.681</v>
      </c>
      <c r="J973" s="31" t="s">
        <v>83</v>
      </c>
    </row>
    <row r="974" ht="15.75" customHeight="1">
      <c r="A974" s="36" t="str">
        <f t="shared" si="1"/>
        <v>Saudi Arabia-Middle East2004</v>
      </c>
      <c r="B974" s="36" t="s">
        <v>238</v>
      </c>
      <c r="C974" s="36" t="s">
        <v>145</v>
      </c>
      <c r="D974" s="36"/>
      <c r="E974" s="37">
        <v>74.0</v>
      </c>
      <c r="F974" s="36"/>
      <c r="G974" s="36"/>
      <c r="H974" s="37">
        <v>0.102</v>
      </c>
      <c r="I974" s="37">
        <v>0.385</v>
      </c>
      <c r="J974" s="31" t="s">
        <v>83</v>
      </c>
    </row>
    <row r="975" ht="15.75" customHeight="1">
      <c r="A975" s="36" t="str">
        <f t="shared" si="1"/>
        <v>Syria-Middle East2004</v>
      </c>
      <c r="B975" s="36" t="s">
        <v>239</v>
      </c>
      <c r="C975" s="36" t="s">
        <v>145</v>
      </c>
      <c r="D975" s="36"/>
      <c r="E975" s="37">
        <v>43.0</v>
      </c>
      <c r="F975" s="36"/>
      <c r="G975" s="36"/>
      <c r="H975" s="37">
        <v>0.043</v>
      </c>
      <c r="I975" s="37">
        <v>0.133</v>
      </c>
      <c r="J975" s="31" t="s">
        <v>83</v>
      </c>
    </row>
    <row r="976" ht="15.75" customHeight="1">
      <c r="A976" s="36" t="str">
        <f t="shared" si="1"/>
        <v>United Arab Emirates-Middle East2004</v>
      </c>
      <c r="B976" s="36" t="s">
        <v>240</v>
      </c>
      <c r="C976" s="36" t="s">
        <v>145</v>
      </c>
      <c r="D976" s="36"/>
      <c r="E976" s="37">
        <v>19.0</v>
      </c>
      <c r="F976" s="36"/>
      <c r="G976" s="36"/>
      <c r="H976" s="37">
        <v>0.301</v>
      </c>
      <c r="I976" s="37">
        <v>1.007</v>
      </c>
      <c r="J976" s="31" t="s">
        <v>83</v>
      </c>
    </row>
    <row r="977" ht="15.75" customHeight="1">
      <c r="A977" s="36" t="str">
        <f t="shared" si="1"/>
        <v>Yemen-Middle East2004</v>
      </c>
      <c r="B977" s="36" t="s">
        <v>241</v>
      </c>
      <c r="C977" s="36" t="s">
        <v>145</v>
      </c>
      <c r="D977" s="36"/>
      <c r="E977" s="37">
        <v>63.0</v>
      </c>
      <c r="F977" s="36"/>
      <c r="G977" s="36"/>
      <c r="H977" s="37">
        <v>0.009</v>
      </c>
      <c r="I977" s="37">
        <v>0.075</v>
      </c>
      <c r="J977" s="31" t="s">
        <v>83</v>
      </c>
    </row>
    <row r="978" ht="15.75" customHeight="1">
      <c r="A978" s="36" t="str">
        <f t="shared" si="1"/>
        <v>American Samoa-Oceania2004</v>
      </c>
      <c r="B978" s="36" t="s">
        <v>242</v>
      </c>
      <c r="C978" s="36" t="s">
        <v>145</v>
      </c>
      <c r="D978" s="36"/>
      <c r="E978" s="36"/>
      <c r="F978" s="36"/>
      <c r="G978" s="36"/>
      <c r="H978" s="36"/>
      <c r="I978" s="37">
        <v>0.038</v>
      </c>
      <c r="J978" s="31" t="s">
        <v>83</v>
      </c>
    </row>
    <row r="979" ht="15.75" customHeight="1">
      <c r="A979" s="36" t="str">
        <f t="shared" si="1"/>
        <v>Australia-Oceania2004</v>
      </c>
      <c r="B979" s="36" t="s">
        <v>244</v>
      </c>
      <c r="C979" s="36" t="s">
        <v>145</v>
      </c>
      <c r="D979" s="36"/>
      <c r="E979" s="37">
        <v>3.0</v>
      </c>
      <c r="F979" s="36"/>
      <c r="G979" s="36"/>
      <c r="H979" s="36"/>
      <c r="I979" s="37">
        <v>0.815</v>
      </c>
      <c r="J979" s="31" t="s">
        <v>83</v>
      </c>
    </row>
    <row r="980" ht="15.75" customHeight="1">
      <c r="A980" s="36" t="str">
        <f t="shared" si="1"/>
        <v>Fiji-Oceania2004</v>
      </c>
      <c r="B980" s="36" t="s">
        <v>245</v>
      </c>
      <c r="C980" s="36" t="s">
        <v>145</v>
      </c>
      <c r="D980" s="36"/>
      <c r="E980" s="37">
        <v>45.0</v>
      </c>
      <c r="F980" s="36"/>
      <c r="G980" s="36"/>
      <c r="H980" s="37">
        <v>0.074</v>
      </c>
      <c r="I980" s="37">
        <v>0.174</v>
      </c>
      <c r="J980" s="31" t="s">
        <v>83</v>
      </c>
    </row>
    <row r="981" ht="15.75" customHeight="1">
      <c r="A981" s="36" t="str">
        <f t="shared" si="1"/>
        <v>French Polynesia-Oceania2004</v>
      </c>
      <c r="B981" s="36" t="s">
        <v>246</v>
      </c>
      <c r="C981" s="36" t="s">
        <v>145</v>
      </c>
      <c r="D981" s="36"/>
      <c r="E981" s="36"/>
      <c r="F981" s="36"/>
      <c r="G981" s="36"/>
      <c r="H981" s="37">
        <v>0.179</v>
      </c>
      <c r="I981" s="37">
        <v>0.381</v>
      </c>
      <c r="J981" s="31" t="s">
        <v>83</v>
      </c>
    </row>
    <row r="982" ht="15.75" customHeight="1">
      <c r="A982" s="36" t="str">
        <f t="shared" si="1"/>
        <v>Guam-Oceania2004</v>
      </c>
      <c r="B982" s="36" t="s">
        <v>247</v>
      </c>
      <c r="C982" s="36" t="s">
        <v>145</v>
      </c>
      <c r="D982" s="36"/>
      <c r="E982" s="36"/>
      <c r="F982" s="36"/>
      <c r="G982" s="36"/>
      <c r="H982" s="37">
        <v>0.362</v>
      </c>
      <c r="I982" s="37">
        <v>0.619</v>
      </c>
      <c r="J982" s="31" t="s">
        <v>83</v>
      </c>
    </row>
    <row r="983" ht="15.75" customHeight="1">
      <c r="A983" s="36" t="str">
        <f t="shared" si="1"/>
        <v>Kiribati-Oceania2004</v>
      </c>
      <c r="B983" s="36" t="s">
        <v>248</v>
      </c>
      <c r="C983" s="36" t="s">
        <v>145</v>
      </c>
      <c r="D983" s="36"/>
      <c r="E983" s="37">
        <v>21.0</v>
      </c>
      <c r="F983" s="36"/>
      <c r="G983" s="36"/>
      <c r="H983" s="37">
        <v>0.035</v>
      </c>
      <c r="I983" s="37">
        <v>0.007</v>
      </c>
      <c r="J983" s="31" t="s">
        <v>83</v>
      </c>
    </row>
    <row r="984" ht="15.75" customHeight="1">
      <c r="A984" s="36" t="str">
        <f t="shared" si="1"/>
        <v>Marshall Islands-Oceania2004</v>
      </c>
      <c r="B984" s="36" t="s">
        <v>249</v>
      </c>
      <c r="C984" s="36" t="s">
        <v>145</v>
      </c>
      <c r="D984" s="36"/>
      <c r="E984" s="37">
        <v>17.0</v>
      </c>
      <c r="F984" s="36"/>
      <c r="G984" s="36"/>
      <c r="H984" s="37">
        <v>0.036</v>
      </c>
      <c r="I984" s="37">
        <v>0.012</v>
      </c>
      <c r="J984" s="31" t="s">
        <v>83</v>
      </c>
    </row>
    <row r="985" ht="15.75" customHeight="1">
      <c r="A985" s="36" t="str">
        <f t="shared" si="1"/>
        <v>Micronesia, Fed. Sts.-Oceania2004</v>
      </c>
      <c r="B985" s="36" t="s">
        <v>250</v>
      </c>
      <c r="C985" s="36" t="s">
        <v>145</v>
      </c>
      <c r="D985" s="36"/>
      <c r="E985" s="37">
        <v>16.0</v>
      </c>
      <c r="F985" s="36"/>
      <c r="G985" s="36"/>
      <c r="H985" s="37">
        <v>0.11</v>
      </c>
      <c r="I985" s="37">
        <v>0.12</v>
      </c>
      <c r="J985" s="31" t="s">
        <v>83</v>
      </c>
    </row>
    <row r="986" ht="15.75" customHeight="1">
      <c r="A986" s="36" t="str">
        <f t="shared" si="1"/>
        <v>New Caledonia-Oceania2004</v>
      </c>
      <c r="B986" s="36" t="s">
        <v>251</v>
      </c>
      <c r="C986" s="36" t="s">
        <v>145</v>
      </c>
      <c r="D986" s="36"/>
      <c r="E986" s="36"/>
      <c r="F986" s="36"/>
      <c r="G986" s="36"/>
      <c r="H986" s="37">
        <v>0.303</v>
      </c>
      <c r="I986" s="37">
        <v>0.517</v>
      </c>
      <c r="J986" s="31" t="s">
        <v>83</v>
      </c>
    </row>
    <row r="987" ht="15.75" customHeight="1">
      <c r="A987" s="36" t="str">
        <f t="shared" si="1"/>
        <v>New Zealand-Oceania2004</v>
      </c>
      <c r="B987" s="36" t="s">
        <v>252</v>
      </c>
      <c r="C987" s="36" t="s">
        <v>145</v>
      </c>
      <c r="D987" s="36"/>
      <c r="E987" s="37">
        <v>12.0</v>
      </c>
      <c r="F987" s="36"/>
      <c r="G987" s="36"/>
      <c r="H987" s="37">
        <v>0.618</v>
      </c>
      <c r="I987" s="37">
        <v>0.742</v>
      </c>
      <c r="J987" s="31" t="s">
        <v>83</v>
      </c>
    </row>
    <row r="988" ht="15.75" customHeight="1">
      <c r="A988" s="36" t="str">
        <f t="shared" si="1"/>
        <v>Papua New Guinea-Oceania2004</v>
      </c>
      <c r="B988" s="36" t="s">
        <v>253</v>
      </c>
      <c r="C988" s="36" t="s">
        <v>145</v>
      </c>
      <c r="D988" s="36"/>
      <c r="E988" s="37">
        <v>51.0</v>
      </c>
      <c r="F988" s="36"/>
      <c r="G988" s="36"/>
      <c r="H988" s="37">
        <v>0.015</v>
      </c>
      <c r="I988" s="37">
        <v>0.008</v>
      </c>
      <c r="J988" s="31" t="s">
        <v>83</v>
      </c>
    </row>
    <row r="989" ht="15.75" customHeight="1">
      <c r="A989" s="36" t="str">
        <f t="shared" si="1"/>
        <v>Samoa-Oceania2004</v>
      </c>
      <c r="B989" s="36" t="s">
        <v>254</v>
      </c>
      <c r="C989" s="36" t="s">
        <v>145</v>
      </c>
      <c r="D989" s="36"/>
      <c r="E989" s="37">
        <v>42.0</v>
      </c>
      <c r="F989" s="36"/>
      <c r="G989" s="36"/>
      <c r="H989" s="37">
        <v>0.031</v>
      </c>
      <c r="I989" s="37">
        <v>0.089</v>
      </c>
      <c r="J989" s="31" t="s">
        <v>83</v>
      </c>
    </row>
    <row r="990" ht="15.75" customHeight="1">
      <c r="A990" s="36" t="str">
        <f t="shared" si="1"/>
        <v>Solomon Islands-Oceania2004</v>
      </c>
      <c r="B990" s="36" t="s">
        <v>255</v>
      </c>
      <c r="C990" s="36" t="s">
        <v>145</v>
      </c>
      <c r="D990" s="36"/>
      <c r="E990" s="37">
        <v>56.0</v>
      </c>
      <c r="F990" s="36"/>
      <c r="G990" s="36"/>
      <c r="H990" s="37">
        <v>0.006</v>
      </c>
      <c r="I990" s="37">
        <v>0.007</v>
      </c>
      <c r="J990" s="31" t="s">
        <v>83</v>
      </c>
    </row>
    <row r="991" ht="15.75" customHeight="1">
      <c r="A991" s="36" t="str">
        <f t="shared" si="1"/>
        <v>Tonga-Oceania2004</v>
      </c>
      <c r="B991" s="36" t="s">
        <v>256</v>
      </c>
      <c r="C991" s="36" t="s">
        <v>145</v>
      </c>
      <c r="D991" s="36"/>
      <c r="E991" s="37">
        <v>32.0</v>
      </c>
      <c r="F991" s="36"/>
      <c r="G991" s="36"/>
      <c r="H991" s="37">
        <v>0.04</v>
      </c>
      <c r="I991" s="37">
        <v>0.163</v>
      </c>
      <c r="J991" s="31" t="s">
        <v>83</v>
      </c>
    </row>
    <row r="992" ht="15.75" customHeight="1">
      <c r="A992" s="36" t="str">
        <f t="shared" si="1"/>
        <v>Vanuatu-Oceania2004</v>
      </c>
      <c r="B992" s="36" t="s">
        <v>257</v>
      </c>
      <c r="C992" s="36" t="s">
        <v>145</v>
      </c>
      <c r="D992" s="36"/>
      <c r="E992" s="37">
        <v>47.0</v>
      </c>
      <c r="F992" s="36"/>
      <c r="G992" s="36"/>
      <c r="H992" s="37">
        <v>0.047</v>
      </c>
      <c r="I992" s="37">
        <v>0.051</v>
      </c>
      <c r="J992" s="31" t="s">
        <v>83</v>
      </c>
    </row>
    <row r="993" ht="15.75" customHeight="1">
      <c r="A993" s="36" t="str">
        <f t="shared" si="1"/>
        <v>Antigua and Barbuda-The Americas2004</v>
      </c>
      <c r="B993" s="36" t="s">
        <v>258</v>
      </c>
      <c r="C993" s="36" t="s">
        <v>145</v>
      </c>
      <c r="D993" s="36"/>
      <c r="E993" s="36"/>
      <c r="F993" s="36"/>
      <c r="G993" s="36"/>
      <c r="H993" s="37">
        <v>0.243</v>
      </c>
      <c r="I993" s="37">
        <v>0.661</v>
      </c>
      <c r="J993" s="31" t="s">
        <v>83</v>
      </c>
    </row>
    <row r="994" ht="15.75" customHeight="1">
      <c r="A994" s="36" t="str">
        <f t="shared" si="1"/>
        <v>Argentina-The Americas2004</v>
      </c>
      <c r="B994" s="36" t="s">
        <v>260</v>
      </c>
      <c r="C994" s="36" t="s">
        <v>145</v>
      </c>
      <c r="D994" s="36"/>
      <c r="E994" s="37">
        <v>30.0</v>
      </c>
      <c r="F994" s="36"/>
      <c r="G994" s="36"/>
      <c r="H994" s="37">
        <v>0.16</v>
      </c>
      <c r="I994" s="37">
        <v>0.353</v>
      </c>
      <c r="J994" s="31" t="s">
        <v>83</v>
      </c>
    </row>
    <row r="995" ht="15.75" customHeight="1">
      <c r="A995" s="36" t="str">
        <f t="shared" si="1"/>
        <v>Aruba-The Americas2004</v>
      </c>
      <c r="B995" s="36" t="s">
        <v>261</v>
      </c>
      <c r="C995" s="36" t="s">
        <v>145</v>
      </c>
      <c r="D995" s="36"/>
      <c r="E995" s="36"/>
      <c r="F995" s="36"/>
      <c r="G995" s="36"/>
      <c r="H995" s="37">
        <v>0.23</v>
      </c>
      <c r="I995" s="37">
        <v>0.996</v>
      </c>
      <c r="J995" s="31" t="s">
        <v>83</v>
      </c>
    </row>
    <row r="996" ht="15.75" customHeight="1">
      <c r="A996" s="36" t="str">
        <f t="shared" si="1"/>
        <v>Bahamas, The-The Americas2004</v>
      </c>
      <c r="B996" s="36" t="s">
        <v>262</v>
      </c>
      <c r="C996" s="36" t="s">
        <v>145</v>
      </c>
      <c r="D996" s="36"/>
      <c r="E996" s="36"/>
      <c r="F996" s="36"/>
      <c r="G996" s="36"/>
      <c r="H996" s="37">
        <v>0.22</v>
      </c>
      <c r="I996" s="37">
        <v>0.577</v>
      </c>
      <c r="J996" s="31" t="s">
        <v>83</v>
      </c>
    </row>
    <row r="997" ht="15.75" customHeight="1">
      <c r="A997" s="36" t="str">
        <f t="shared" si="1"/>
        <v>Barbados-The Americas2004</v>
      </c>
      <c r="B997" s="36" t="s">
        <v>263</v>
      </c>
      <c r="C997" s="36" t="s">
        <v>145</v>
      </c>
      <c r="D997" s="36"/>
      <c r="E997" s="36"/>
      <c r="F997" s="36"/>
      <c r="G997" s="36"/>
      <c r="H997" s="37">
        <v>0.498</v>
      </c>
      <c r="I997" s="37">
        <v>0.735</v>
      </c>
      <c r="J997" s="31" t="s">
        <v>83</v>
      </c>
    </row>
    <row r="998" ht="15.75" customHeight="1">
      <c r="A998" s="36" t="str">
        <f t="shared" si="1"/>
        <v>Belize-The Americas2004</v>
      </c>
      <c r="B998" s="36" t="s">
        <v>264</v>
      </c>
      <c r="C998" s="36" t="s">
        <v>145</v>
      </c>
      <c r="D998" s="36"/>
      <c r="E998" s="36"/>
      <c r="F998" s="36"/>
      <c r="G998" s="36"/>
      <c r="H998" s="37">
        <v>0.058</v>
      </c>
      <c r="I998" s="37">
        <v>0.283</v>
      </c>
      <c r="J998" s="31" t="s">
        <v>83</v>
      </c>
    </row>
    <row r="999" ht="15.75" customHeight="1">
      <c r="A999" s="36" t="str">
        <f t="shared" si="1"/>
        <v>Bermuda-The Americas2004</v>
      </c>
      <c r="B999" s="36" t="s">
        <v>265</v>
      </c>
      <c r="C999" s="36" t="s">
        <v>145</v>
      </c>
      <c r="D999" s="36"/>
      <c r="E999" s="36"/>
      <c r="F999" s="36"/>
      <c r="G999" s="36"/>
      <c r="H999" s="37">
        <v>0.61</v>
      </c>
      <c r="I999" s="37">
        <v>0.767</v>
      </c>
      <c r="J999" s="31" t="s">
        <v>83</v>
      </c>
    </row>
    <row r="1000" ht="15.75" customHeight="1">
      <c r="A1000" s="36" t="str">
        <f t="shared" si="1"/>
        <v>Bolivia-The Americas2004</v>
      </c>
      <c r="B1000" s="36" t="s">
        <v>266</v>
      </c>
      <c r="C1000" s="36" t="s">
        <v>145</v>
      </c>
      <c r="D1000" s="36"/>
      <c r="E1000" s="37">
        <v>60.0</v>
      </c>
      <c r="F1000" s="36"/>
      <c r="G1000" s="36"/>
      <c r="H1000" s="37">
        <v>0.044</v>
      </c>
      <c r="I1000" s="37">
        <v>0.196</v>
      </c>
      <c r="J1000" s="31" t="s">
        <v>83</v>
      </c>
    </row>
    <row r="1001" ht="15.75" customHeight="1">
      <c r="A1001" s="36" t="str">
        <f t="shared" si="1"/>
        <v>Brazil-The Americas2004</v>
      </c>
      <c r="B1001" s="36" t="s">
        <v>267</v>
      </c>
      <c r="C1001" s="36" t="s">
        <v>145</v>
      </c>
      <c r="D1001" s="36"/>
      <c r="E1001" s="37">
        <v>152.0</v>
      </c>
      <c r="F1001" s="36"/>
      <c r="G1001" s="36"/>
      <c r="H1001" s="37">
        <v>0.191</v>
      </c>
      <c r="I1001" s="37">
        <v>0.357</v>
      </c>
      <c r="J1001" s="31" t="s">
        <v>83</v>
      </c>
    </row>
    <row r="1002" ht="15.75" customHeight="1">
      <c r="A1002" s="36" t="str">
        <f t="shared" si="1"/>
        <v>Mauritius-Africa2005</v>
      </c>
      <c r="B1002" s="36" t="s">
        <v>122</v>
      </c>
      <c r="C1002" s="36" t="s">
        <v>145</v>
      </c>
      <c r="D1002" s="37">
        <v>0.262</v>
      </c>
      <c r="E1002" s="37">
        <v>46.0</v>
      </c>
      <c r="F1002" s="36"/>
      <c r="G1002" s="37">
        <v>161.0</v>
      </c>
      <c r="H1002" s="37">
        <v>0.152</v>
      </c>
      <c r="I1002" s="37">
        <v>0.542</v>
      </c>
      <c r="J1002" s="31" t="s">
        <v>84</v>
      </c>
    </row>
    <row r="1003" ht="15.75" customHeight="1">
      <c r="A1003" s="36" t="str">
        <f t="shared" si="1"/>
        <v>Tunisia-Africa2005</v>
      </c>
      <c r="B1003" s="36" t="s">
        <v>140</v>
      </c>
      <c r="C1003" s="36" t="s">
        <v>145</v>
      </c>
      <c r="D1003" s="37">
        <v>0.606</v>
      </c>
      <c r="E1003" s="37">
        <v>11.0</v>
      </c>
      <c r="F1003" s="36"/>
      <c r="G1003" s="37">
        <v>268.0</v>
      </c>
      <c r="H1003" s="37">
        <v>0.097</v>
      </c>
      <c r="I1003" s="37">
        <v>0.565</v>
      </c>
      <c r="J1003" s="31" t="s">
        <v>84</v>
      </c>
    </row>
    <row r="1004" ht="15.75" customHeight="1">
      <c r="A1004" s="36" t="str">
        <f t="shared" si="1"/>
        <v>Seychelles-Africa2005</v>
      </c>
      <c r="B1004" s="36" t="s">
        <v>131</v>
      </c>
      <c r="C1004" s="36" t="s">
        <v>145</v>
      </c>
      <c r="D1004" s="37">
        <v>0.484</v>
      </c>
      <c r="E1004" s="37">
        <v>39.0</v>
      </c>
      <c r="F1004" s="36"/>
      <c r="G1004" s="37">
        <v>76.0</v>
      </c>
      <c r="H1004" s="37">
        <v>0.254</v>
      </c>
      <c r="I1004" s="37">
        <v>0.675</v>
      </c>
      <c r="J1004" s="31" t="s">
        <v>84</v>
      </c>
    </row>
    <row r="1005" ht="15.75" customHeight="1">
      <c r="A1005" s="36" t="str">
        <f t="shared" si="1"/>
        <v>Morocco-Africa2005</v>
      </c>
      <c r="B1005" s="36" t="s">
        <v>123</v>
      </c>
      <c r="C1005" s="36" t="s">
        <v>145</v>
      </c>
      <c r="D1005" s="37">
        <v>0.517</v>
      </c>
      <c r="E1005" s="37">
        <v>12.0</v>
      </c>
      <c r="F1005" s="36"/>
      <c r="G1005" s="37">
        <v>358.0</v>
      </c>
      <c r="H1005" s="37">
        <v>0.151</v>
      </c>
      <c r="I1005" s="37">
        <v>0.411</v>
      </c>
      <c r="J1005" s="31" t="s">
        <v>84</v>
      </c>
    </row>
    <row r="1006" ht="15.75" customHeight="1">
      <c r="A1006" s="36" t="str">
        <f t="shared" si="1"/>
        <v>Algeria-Africa2005</v>
      </c>
      <c r="B1006" s="36" t="s">
        <v>74</v>
      </c>
      <c r="C1006" s="36" t="s">
        <v>145</v>
      </c>
      <c r="D1006" s="37">
        <v>0.769</v>
      </c>
      <c r="E1006" s="37">
        <v>25.0</v>
      </c>
      <c r="F1006" s="36"/>
      <c r="G1006" s="37">
        <v>451.0</v>
      </c>
      <c r="H1006" s="37">
        <v>0.058</v>
      </c>
      <c r="I1006" s="37">
        <v>0.402</v>
      </c>
      <c r="J1006" s="31" t="s">
        <v>84</v>
      </c>
    </row>
    <row r="1007" ht="15.75" customHeight="1">
      <c r="A1007" s="36" t="str">
        <f t="shared" si="1"/>
        <v>South Africa-Africa2005</v>
      </c>
      <c r="B1007" s="36" t="s">
        <v>134</v>
      </c>
      <c r="C1007" s="36" t="s">
        <v>145</v>
      </c>
      <c r="D1007" s="37">
        <v>0.376</v>
      </c>
      <c r="E1007" s="37">
        <v>35.0</v>
      </c>
      <c r="F1007" s="36"/>
      <c r="G1007" s="37">
        <v>350.0</v>
      </c>
      <c r="H1007" s="37">
        <v>0.075</v>
      </c>
      <c r="I1007" s="37">
        <v>0.704</v>
      </c>
      <c r="J1007" s="31" t="s">
        <v>84</v>
      </c>
    </row>
    <row r="1008" ht="15.75" customHeight="1">
      <c r="A1008" s="36" t="str">
        <f t="shared" si="1"/>
        <v>Libya-Africa2005</v>
      </c>
      <c r="B1008" s="36" t="s">
        <v>117</v>
      </c>
      <c r="C1008" s="36" t="s">
        <v>145</v>
      </c>
      <c r="D1008" s="36"/>
      <c r="E1008" s="36"/>
      <c r="F1008" s="36"/>
      <c r="G1008" s="36"/>
      <c r="H1008" s="37">
        <v>0.039</v>
      </c>
      <c r="I1008" s="37">
        <v>0.357</v>
      </c>
      <c r="J1008" s="31" t="s">
        <v>84</v>
      </c>
    </row>
    <row r="1009" ht="15.75" customHeight="1">
      <c r="A1009" s="36" t="str">
        <f t="shared" si="1"/>
        <v>Egypt-Africa2005</v>
      </c>
      <c r="B1009" s="36" t="s">
        <v>105</v>
      </c>
      <c r="C1009" s="36" t="s">
        <v>145</v>
      </c>
      <c r="D1009" s="37">
        <v>0.543</v>
      </c>
      <c r="E1009" s="37">
        <v>22.0</v>
      </c>
      <c r="F1009" s="36"/>
      <c r="G1009" s="37">
        <v>504.0</v>
      </c>
      <c r="H1009" s="37">
        <v>0.128</v>
      </c>
      <c r="I1009" s="37">
        <v>0.19</v>
      </c>
      <c r="J1009" s="31" t="s">
        <v>84</v>
      </c>
    </row>
    <row r="1010" ht="15.75" customHeight="1">
      <c r="A1010" s="36" t="str">
        <f t="shared" si="1"/>
        <v>Botswana-Africa2005</v>
      </c>
      <c r="B1010" s="36" t="s">
        <v>94</v>
      </c>
      <c r="C1010" s="36" t="s">
        <v>145</v>
      </c>
      <c r="D1010" s="37">
        <v>0.171</v>
      </c>
      <c r="E1010" s="37">
        <v>107.0</v>
      </c>
      <c r="F1010" s="36"/>
      <c r="G1010" s="37">
        <v>140.0</v>
      </c>
      <c r="H1010" s="37">
        <v>0.033</v>
      </c>
      <c r="I1010" s="37">
        <v>0.301</v>
      </c>
      <c r="J1010" s="31" t="s">
        <v>84</v>
      </c>
    </row>
    <row r="1011" ht="15.75" customHeight="1">
      <c r="A1011" s="36" t="str">
        <f t="shared" si="1"/>
        <v>Lesotho-Africa2005</v>
      </c>
      <c r="B1011" s="36" t="s">
        <v>115</v>
      </c>
      <c r="C1011" s="36" t="s">
        <v>145</v>
      </c>
      <c r="D1011" s="37">
        <v>0.288</v>
      </c>
      <c r="E1011" s="37">
        <v>93.0</v>
      </c>
      <c r="F1011" s="36"/>
      <c r="G1011" s="37">
        <v>564.0</v>
      </c>
      <c r="H1011" s="37">
        <v>0.026</v>
      </c>
      <c r="I1011" s="37">
        <v>0.13</v>
      </c>
      <c r="J1011" s="31" t="s">
        <v>84</v>
      </c>
    </row>
    <row r="1012" ht="15.75" customHeight="1">
      <c r="A1012" s="36" t="str">
        <f t="shared" si="1"/>
        <v>Namibia-Africa2005</v>
      </c>
      <c r="B1012" s="36" t="s">
        <v>125</v>
      </c>
      <c r="C1012" s="36" t="s">
        <v>145</v>
      </c>
      <c r="D1012" s="37">
        <v>0.258</v>
      </c>
      <c r="E1012" s="37">
        <v>95.0</v>
      </c>
      <c r="F1012" s="36"/>
      <c r="G1012" s="37">
        <v>339.0</v>
      </c>
      <c r="H1012" s="37">
        <v>0.04</v>
      </c>
      <c r="I1012" s="37">
        <v>0.221</v>
      </c>
      <c r="J1012" s="31" t="s">
        <v>84</v>
      </c>
    </row>
    <row r="1013" ht="15.75" customHeight="1">
      <c r="A1013" s="36" t="str">
        <f t="shared" si="1"/>
        <v>Djibouti-Africa2005</v>
      </c>
      <c r="B1013" s="36" t="s">
        <v>104</v>
      </c>
      <c r="C1013" s="36" t="s">
        <v>145</v>
      </c>
      <c r="D1013" s="37">
        <v>0.378</v>
      </c>
      <c r="E1013" s="37">
        <v>37.0</v>
      </c>
      <c r="F1013" s="36"/>
      <c r="G1013" s="37">
        <v>66.0</v>
      </c>
      <c r="H1013" s="37">
        <v>0.01</v>
      </c>
      <c r="I1013" s="37">
        <v>0.057</v>
      </c>
      <c r="J1013" s="31" t="s">
        <v>84</v>
      </c>
    </row>
    <row r="1014" ht="15.75" customHeight="1">
      <c r="A1014" s="36" t="str">
        <f t="shared" si="1"/>
        <v>Zimbabwe-Africa2005</v>
      </c>
      <c r="B1014" s="36" t="s">
        <v>143</v>
      </c>
      <c r="C1014" s="36" t="s">
        <v>145</v>
      </c>
      <c r="D1014" s="37">
        <v>0.323</v>
      </c>
      <c r="E1014" s="37">
        <v>97.0</v>
      </c>
      <c r="F1014" s="36"/>
      <c r="G1014" s="37">
        <v>216.0</v>
      </c>
      <c r="H1014" s="37">
        <v>0.08</v>
      </c>
      <c r="I1014" s="37">
        <v>0.051</v>
      </c>
      <c r="J1014" s="31" t="s">
        <v>84</v>
      </c>
    </row>
    <row r="1015" ht="15.75" customHeight="1">
      <c r="A1015" s="36" t="str">
        <f t="shared" si="1"/>
        <v>Swaziland-Africa2005</v>
      </c>
      <c r="B1015" s="36" t="s">
        <v>137</v>
      </c>
      <c r="C1015" s="36" t="s">
        <v>145</v>
      </c>
      <c r="D1015" s="37">
        <v>0.363</v>
      </c>
      <c r="E1015" s="37">
        <v>60.0</v>
      </c>
      <c r="F1015" s="36"/>
      <c r="G1015" s="37">
        <v>104.0</v>
      </c>
      <c r="H1015" s="37">
        <v>0.037</v>
      </c>
      <c r="I1015" s="37">
        <v>0.181</v>
      </c>
      <c r="J1015" s="31" t="s">
        <v>84</v>
      </c>
    </row>
    <row r="1016" ht="15.75" customHeight="1">
      <c r="A1016" s="36" t="str">
        <f t="shared" si="1"/>
        <v>Gabon-Africa2005</v>
      </c>
      <c r="B1016" s="36" t="s">
        <v>109</v>
      </c>
      <c r="C1016" s="36" t="s">
        <v>145</v>
      </c>
      <c r="D1016" s="37">
        <v>0.451</v>
      </c>
      <c r="E1016" s="37">
        <v>57.0</v>
      </c>
      <c r="F1016" s="36"/>
      <c r="G1016" s="37">
        <v>488.0</v>
      </c>
      <c r="H1016" s="37">
        <v>0.049</v>
      </c>
      <c r="I1016" s="37">
        <v>0.534</v>
      </c>
      <c r="J1016" s="31" t="s">
        <v>84</v>
      </c>
    </row>
    <row r="1017" ht="15.75" customHeight="1">
      <c r="A1017" s="36" t="str">
        <f t="shared" si="1"/>
        <v>Ghana-Africa2005</v>
      </c>
      <c r="B1017" s="36" t="s">
        <v>111</v>
      </c>
      <c r="C1017" s="36" t="s">
        <v>145</v>
      </c>
      <c r="D1017" s="37">
        <v>0.398</v>
      </c>
      <c r="E1017" s="37">
        <v>18.0</v>
      </c>
      <c r="F1017" s="36"/>
      <c r="G1017" s="37">
        <v>304.0</v>
      </c>
      <c r="H1017" s="37">
        <v>0.018</v>
      </c>
      <c r="I1017" s="37">
        <v>0.134</v>
      </c>
      <c r="J1017" s="31" t="s">
        <v>84</v>
      </c>
    </row>
    <row r="1018" ht="15.75" customHeight="1">
      <c r="A1018" s="36" t="str">
        <f t="shared" si="1"/>
        <v>Central African Republic-Africa2005</v>
      </c>
      <c r="B1018" s="36" t="s">
        <v>98</v>
      </c>
      <c r="C1018" s="36" t="s">
        <v>145</v>
      </c>
      <c r="D1018" s="37">
        <v>0.657</v>
      </c>
      <c r="E1018" s="37">
        <v>22.0</v>
      </c>
      <c r="F1018" s="36"/>
      <c r="G1018" s="37">
        <v>504.0</v>
      </c>
      <c r="H1018" s="37">
        <v>0.003</v>
      </c>
      <c r="I1018" s="37">
        <v>0.025</v>
      </c>
      <c r="J1018" s="31" t="s">
        <v>84</v>
      </c>
    </row>
    <row r="1019" ht="15.75" customHeight="1">
      <c r="A1019" s="36" t="str">
        <f t="shared" si="1"/>
        <v>Cote d'Ivoire-Africa2005</v>
      </c>
      <c r="B1019" s="36" t="s">
        <v>103</v>
      </c>
      <c r="C1019" s="36" t="s">
        <v>145</v>
      </c>
      <c r="D1019" s="37">
        <v>0.473</v>
      </c>
      <c r="E1019" s="37">
        <v>45.0</v>
      </c>
      <c r="F1019" s="36"/>
      <c r="G1019" s="37">
        <v>270.0</v>
      </c>
      <c r="H1019" s="37">
        <v>0.01</v>
      </c>
      <c r="I1019" s="37">
        <v>0.135</v>
      </c>
      <c r="J1019" s="31" t="s">
        <v>84</v>
      </c>
    </row>
    <row r="1020" ht="15.75" customHeight="1">
      <c r="A1020" s="36" t="str">
        <f t="shared" si="1"/>
        <v>Mauritania-Africa2005</v>
      </c>
      <c r="B1020" s="36" t="s">
        <v>121</v>
      </c>
      <c r="C1020" s="36" t="s">
        <v>145</v>
      </c>
      <c r="D1020" s="37">
        <v>0.947</v>
      </c>
      <c r="E1020" s="37">
        <v>82.0</v>
      </c>
      <c r="F1020" s="36"/>
      <c r="G1020" s="37">
        <v>696.0</v>
      </c>
      <c r="H1020" s="37">
        <v>0.007</v>
      </c>
      <c r="I1020" s="37">
        <v>0.237</v>
      </c>
      <c r="J1020" s="31" t="s">
        <v>84</v>
      </c>
    </row>
    <row r="1021" ht="15.75" customHeight="1">
      <c r="A1021" s="36" t="str">
        <f t="shared" si="1"/>
        <v>Equatorial Guinea-Africa2005</v>
      </c>
      <c r="B1021" s="36" t="s">
        <v>106</v>
      </c>
      <c r="C1021" s="36" t="s">
        <v>145</v>
      </c>
      <c r="D1021" s="37">
        <v>0.441</v>
      </c>
      <c r="E1021" s="37">
        <v>137.0</v>
      </c>
      <c r="F1021" s="36"/>
      <c r="G1021" s="37">
        <v>492.0</v>
      </c>
      <c r="H1021" s="37">
        <v>0.011</v>
      </c>
      <c r="I1021" s="37">
        <v>0.161</v>
      </c>
      <c r="J1021" s="31" t="s">
        <v>84</v>
      </c>
    </row>
    <row r="1022" ht="15.75" customHeight="1">
      <c r="A1022" s="36" t="str">
        <f t="shared" si="1"/>
        <v>Togo-Africa2005</v>
      </c>
      <c r="B1022" s="36" t="s">
        <v>139</v>
      </c>
      <c r="C1022" s="36" t="s">
        <v>145</v>
      </c>
      <c r="D1022" s="37">
        <v>0.525</v>
      </c>
      <c r="E1022" s="37">
        <v>65.0</v>
      </c>
      <c r="F1022" s="36"/>
      <c r="G1022" s="37">
        <v>270.0</v>
      </c>
      <c r="H1022" s="37">
        <v>0.018</v>
      </c>
      <c r="I1022" s="37">
        <v>0.078</v>
      </c>
      <c r="J1022" s="31" t="s">
        <v>84</v>
      </c>
    </row>
    <row r="1023" ht="15.75" customHeight="1">
      <c r="A1023" s="36" t="str">
        <f t="shared" si="1"/>
        <v>Rwanda-Africa2005</v>
      </c>
      <c r="B1023" s="36" t="s">
        <v>128</v>
      </c>
      <c r="C1023" s="36" t="s">
        <v>145</v>
      </c>
      <c r="D1023" s="37">
        <v>0.468</v>
      </c>
      <c r="E1023" s="37">
        <v>18.0</v>
      </c>
      <c r="F1023" s="36"/>
      <c r="G1023" s="37">
        <v>168.0</v>
      </c>
      <c r="H1023" s="37">
        <v>0.006</v>
      </c>
      <c r="I1023" s="37">
        <v>0.024</v>
      </c>
      <c r="J1023" s="31" t="s">
        <v>84</v>
      </c>
    </row>
    <row r="1024" ht="15.75" customHeight="1">
      <c r="A1024" s="36" t="str">
        <f t="shared" si="1"/>
        <v>Sudan-Africa2005</v>
      </c>
      <c r="B1024" s="36" t="s">
        <v>136</v>
      </c>
      <c r="C1024" s="36" t="s">
        <v>145</v>
      </c>
      <c r="D1024" s="37">
        <v>0.497</v>
      </c>
      <c r="E1024" s="37">
        <v>39.0</v>
      </c>
      <c r="F1024" s="36"/>
      <c r="G1024" s="37">
        <v>180.0</v>
      </c>
      <c r="H1024" s="37">
        <v>0.013</v>
      </c>
      <c r="I1024" s="37">
        <v>0.048</v>
      </c>
      <c r="J1024" s="31" t="s">
        <v>84</v>
      </c>
    </row>
    <row r="1025" ht="15.75" customHeight="1">
      <c r="A1025" s="36" t="str">
        <f t="shared" si="1"/>
        <v>Madagascar-Africa2005</v>
      </c>
      <c r="B1025" s="36" t="s">
        <v>118</v>
      </c>
      <c r="C1025" s="36" t="s">
        <v>145</v>
      </c>
      <c r="D1025" s="37">
        <v>0.469</v>
      </c>
      <c r="E1025" s="37">
        <v>38.0</v>
      </c>
      <c r="F1025" s="36"/>
      <c r="G1025" s="37">
        <v>400.0</v>
      </c>
      <c r="H1025" s="37">
        <v>0.006</v>
      </c>
      <c r="I1025" s="37">
        <v>0.028</v>
      </c>
      <c r="J1025" s="31" t="s">
        <v>84</v>
      </c>
    </row>
    <row r="1026" ht="15.75" customHeight="1">
      <c r="A1026" s="36" t="str">
        <f t="shared" si="1"/>
        <v>Sao Tome and Principe-Africa2005</v>
      </c>
      <c r="B1026" s="36" t="s">
        <v>129</v>
      </c>
      <c r="C1026" s="36" t="s">
        <v>145</v>
      </c>
      <c r="D1026" s="37">
        <v>0.469</v>
      </c>
      <c r="E1026" s="37">
        <v>144.0</v>
      </c>
      <c r="F1026" s="36"/>
      <c r="G1026" s="37">
        <v>424.0</v>
      </c>
      <c r="H1026" s="37">
        <v>0.138</v>
      </c>
      <c r="I1026" s="37">
        <v>0.077</v>
      </c>
      <c r="J1026" s="31" t="s">
        <v>84</v>
      </c>
    </row>
    <row r="1027" ht="15.75" customHeight="1">
      <c r="A1027" s="36" t="str">
        <f t="shared" si="1"/>
        <v>Congo (Brazzaville)-Africa2005</v>
      </c>
      <c r="B1027" s="36" t="s">
        <v>101</v>
      </c>
      <c r="C1027" s="36" t="s">
        <v>145</v>
      </c>
      <c r="D1027" s="37">
        <v>0.649</v>
      </c>
      <c r="E1027" s="37">
        <v>37.0</v>
      </c>
      <c r="F1027" s="36"/>
      <c r="G1027" s="37">
        <v>606.0</v>
      </c>
      <c r="H1027" s="37">
        <v>0.015</v>
      </c>
      <c r="I1027" s="37">
        <v>0.158</v>
      </c>
      <c r="J1027" s="31" t="s">
        <v>84</v>
      </c>
    </row>
    <row r="1028" ht="15.75" customHeight="1">
      <c r="A1028" s="36" t="str">
        <f t="shared" si="1"/>
        <v>Kenya-Africa2005</v>
      </c>
      <c r="B1028" s="36" t="s">
        <v>114</v>
      </c>
      <c r="C1028" s="36" t="s">
        <v>145</v>
      </c>
      <c r="D1028" s="37">
        <v>0.498</v>
      </c>
      <c r="E1028" s="37">
        <v>54.0</v>
      </c>
      <c r="F1028" s="36"/>
      <c r="G1028" s="37">
        <v>372.0</v>
      </c>
      <c r="H1028" s="37">
        <v>0.031</v>
      </c>
      <c r="I1028" s="37">
        <v>0.129</v>
      </c>
      <c r="J1028" s="31" t="s">
        <v>84</v>
      </c>
    </row>
    <row r="1029" ht="15.75" customHeight="1">
      <c r="A1029" s="36" t="str">
        <f t="shared" si="1"/>
        <v>Ethiopia-Africa2005</v>
      </c>
      <c r="B1029" s="36" t="s">
        <v>108</v>
      </c>
      <c r="C1029" s="36" t="s">
        <v>145</v>
      </c>
      <c r="D1029" s="37">
        <v>0.303</v>
      </c>
      <c r="E1029" s="37">
        <v>34.0</v>
      </c>
      <c r="F1029" s="36"/>
      <c r="G1029" s="37">
        <v>212.0</v>
      </c>
      <c r="H1029" s="37">
        <v>0.002</v>
      </c>
      <c r="I1029" s="37">
        <v>0.005</v>
      </c>
      <c r="J1029" s="31" t="s">
        <v>84</v>
      </c>
    </row>
    <row r="1030" ht="15.75" customHeight="1">
      <c r="A1030" s="36" t="str">
        <f t="shared" si="1"/>
        <v>Comoros-Africa2005</v>
      </c>
      <c r="B1030" s="36" t="s">
        <v>100</v>
      </c>
      <c r="C1030" s="36" t="s">
        <v>145</v>
      </c>
      <c r="D1030" s="37">
        <v>2.179</v>
      </c>
      <c r="E1030" s="37">
        <v>24.0</v>
      </c>
      <c r="F1030" s="36"/>
      <c r="G1030" s="37">
        <v>100.0</v>
      </c>
      <c r="H1030" s="37">
        <v>0.02</v>
      </c>
      <c r="I1030" s="37">
        <v>0.026</v>
      </c>
      <c r="J1030" s="31" t="s">
        <v>84</v>
      </c>
    </row>
    <row r="1031" ht="15.75" customHeight="1">
      <c r="A1031" s="36" t="str">
        <f t="shared" si="1"/>
        <v>Senegal-Africa2005</v>
      </c>
      <c r="B1031" s="36" t="s">
        <v>130</v>
      </c>
      <c r="C1031" s="36" t="s">
        <v>145</v>
      </c>
      <c r="D1031" s="37">
        <v>0.503</v>
      </c>
      <c r="E1031" s="37">
        <v>59.0</v>
      </c>
      <c r="F1031" s="36"/>
      <c r="G1031" s="37">
        <v>696.0</v>
      </c>
      <c r="H1031" s="37">
        <v>0.048</v>
      </c>
      <c r="I1031" s="37">
        <v>0.154</v>
      </c>
      <c r="J1031" s="31" t="s">
        <v>84</v>
      </c>
    </row>
    <row r="1032" ht="15.75" customHeight="1">
      <c r="A1032" s="36" t="str">
        <f t="shared" si="1"/>
        <v>South Sudan-Africa2005</v>
      </c>
      <c r="B1032" s="36" t="s">
        <v>135</v>
      </c>
      <c r="C1032" s="36" t="s">
        <v>145</v>
      </c>
      <c r="D1032" s="36"/>
      <c r="E1032" s="36"/>
      <c r="F1032" s="36"/>
      <c r="G1032" s="36"/>
      <c r="H1032" s="36"/>
      <c r="I1032" s="36"/>
      <c r="J1032" s="31" t="s">
        <v>84</v>
      </c>
    </row>
    <row r="1033" ht="15.75" customHeight="1">
      <c r="A1033" s="36" t="str">
        <f t="shared" si="1"/>
        <v>Cameroon-Africa2005</v>
      </c>
      <c r="B1033" s="36" t="s">
        <v>97</v>
      </c>
      <c r="C1033" s="36" t="s">
        <v>145</v>
      </c>
      <c r="D1033" s="37">
        <v>0.506</v>
      </c>
      <c r="E1033" s="37">
        <v>45.0</v>
      </c>
      <c r="F1033" s="36"/>
      <c r="G1033" s="37">
        <v>654.0</v>
      </c>
      <c r="H1033" s="37">
        <v>0.014</v>
      </c>
      <c r="I1033" s="37">
        <v>0.124</v>
      </c>
      <c r="J1033" s="31" t="s">
        <v>84</v>
      </c>
    </row>
    <row r="1034" ht="15.75" customHeight="1">
      <c r="A1034" s="36" t="str">
        <f t="shared" si="1"/>
        <v>Guinea-Bissau-Africa2005</v>
      </c>
      <c r="B1034" s="36" t="s">
        <v>113</v>
      </c>
      <c r="C1034" s="36" t="s">
        <v>145</v>
      </c>
      <c r="D1034" s="37">
        <v>0.542</v>
      </c>
      <c r="E1034" s="37">
        <v>259.0</v>
      </c>
      <c r="F1034" s="36"/>
      <c r="G1034" s="37">
        <v>208.0</v>
      </c>
      <c r="H1034" s="37">
        <v>0.019</v>
      </c>
      <c r="I1034" s="37">
        <v>0.07</v>
      </c>
      <c r="J1034" s="31" t="s">
        <v>84</v>
      </c>
    </row>
    <row r="1035" ht="15.75" customHeight="1">
      <c r="A1035" s="36" t="str">
        <f t="shared" si="1"/>
        <v>Guinea-Africa2005</v>
      </c>
      <c r="B1035" s="36" t="s">
        <v>112</v>
      </c>
      <c r="C1035" s="36" t="s">
        <v>145</v>
      </c>
      <c r="D1035" s="37">
        <v>0.807</v>
      </c>
      <c r="E1035" s="37">
        <v>40.0</v>
      </c>
      <c r="F1035" s="36"/>
      <c r="G1035" s="37">
        <v>416.0</v>
      </c>
      <c r="H1035" s="37">
        <v>0.005</v>
      </c>
      <c r="I1035" s="37">
        <v>0.02</v>
      </c>
      <c r="J1035" s="31" t="s">
        <v>84</v>
      </c>
    </row>
    <row r="1036" ht="15.75" customHeight="1">
      <c r="A1036" s="36" t="str">
        <f t="shared" si="1"/>
        <v>Liberia-Africa2005</v>
      </c>
      <c r="B1036" s="36" t="s">
        <v>116</v>
      </c>
      <c r="C1036" s="36" t="s">
        <v>145</v>
      </c>
      <c r="D1036" s="36"/>
      <c r="E1036" s="36"/>
      <c r="F1036" s="36"/>
      <c r="G1036" s="36"/>
      <c r="H1036" s="36"/>
      <c r="I1036" s="37">
        <v>0.049</v>
      </c>
      <c r="J1036" s="31" t="s">
        <v>84</v>
      </c>
    </row>
    <row r="1037" ht="15.75" customHeight="1">
      <c r="A1037" s="36" t="str">
        <f t="shared" si="1"/>
        <v>Benin-Africa2005</v>
      </c>
      <c r="B1037" s="36" t="s">
        <v>93</v>
      </c>
      <c r="C1037" s="36" t="s">
        <v>145</v>
      </c>
      <c r="D1037" s="37">
        <v>0.757</v>
      </c>
      <c r="E1037" s="37">
        <v>31.0</v>
      </c>
      <c r="F1037" s="36"/>
      <c r="G1037" s="37">
        <v>270.0</v>
      </c>
      <c r="H1037" s="37">
        <v>0.013</v>
      </c>
      <c r="I1037" s="37">
        <v>0.073</v>
      </c>
      <c r="J1037" s="31" t="s">
        <v>84</v>
      </c>
    </row>
    <row r="1038" ht="15.75" customHeight="1">
      <c r="A1038" s="36" t="str">
        <f t="shared" si="1"/>
        <v>Eritrea-Africa2005</v>
      </c>
      <c r="B1038" s="36" t="s">
        <v>107</v>
      </c>
      <c r="C1038" s="36" t="s">
        <v>145</v>
      </c>
      <c r="D1038" s="37">
        <v>0.845</v>
      </c>
      <c r="E1038" s="37">
        <v>76.0</v>
      </c>
      <c r="F1038" s="36"/>
      <c r="G1038" s="37">
        <v>216.0</v>
      </c>
      <c r="H1038" s="36"/>
      <c r="I1038" s="37">
        <v>0.008</v>
      </c>
      <c r="J1038" s="31" t="s">
        <v>84</v>
      </c>
    </row>
    <row r="1039" ht="15.75" customHeight="1">
      <c r="A1039" s="36" t="str">
        <f t="shared" si="1"/>
        <v>Sierra Leone-Africa2005</v>
      </c>
      <c r="B1039" s="36" t="s">
        <v>132</v>
      </c>
      <c r="C1039" s="36" t="s">
        <v>145</v>
      </c>
      <c r="D1039" s="37">
        <v>2.72</v>
      </c>
      <c r="E1039" s="37">
        <v>26.0</v>
      </c>
      <c r="F1039" s="36"/>
      <c r="G1039" s="37">
        <v>399.0</v>
      </c>
      <c r="H1039" s="37">
        <v>0.002</v>
      </c>
      <c r="I1039" s="36"/>
      <c r="J1039" s="31" t="s">
        <v>84</v>
      </c>
    </row>
    <row r="1040" ht="15.75" customHeight="1">
      <c r="A1040" s="36" t="str">
        <f t="shared" si="1"/>
        <v>Nigeria-Africa2005</v>
      </c>
      <c r="B1040" s="36" t="s">
        <v>127</v>
      </c>
      <c r="C1040" s="36" t="s">
        <v>145</v>
      </c>
      <c r="D1040" s="37">
        <v>0.316</v>
      </c>
      <c r="E1040" s="37">
        <v>35.0</v>
      </c>
      <c r="F1040" s="36"/>
      <c r="G1040" s="37">
        <v>1120.0</v>
      </c>
      <c r="H1040" s="37">
        <v>0.035</v>
      </c>
      <c r="I1040" s="37">
        <v>0.133</v>
      </c>
      <c r="J1040" s="31" t="s">
        <v>84</v>
      </c>
    </row>
    <row r="1041" ht="15.75" customHeight="1">
      <c r="A1041" s="36" t="str">
        <f t="shared" si="1"/>
        <v>Malawi-Africa2005</v>
      </c>
      <c r="B1041" s="36" t="s">
        <v>119</v>
      </c>
      <c r="C1041" s="36" t="s">
        <v>145</v>
      </c>
      <c r="D1041" s="37">
        <v>0.334</v>
      </c>
      <c r="E1041" s="37">
        <v>39.0</v>
      </c>
      <c r="F1041" s="36"/>
      <c r="G1041" s="37">
        <v>370.0</v>
      </c>
      <c r="H1041" s="37">
        <v>0.004</v>
      </c>
      <c r="I1041" s="37">
        <v>0.033</v>
      </c>
      <c r="J1041" s="31" t="s">
        <v>84</v>
      </c>
    </row>
    <row r="1042" ht="15.75" customHeight="1">
      <c r="A1042" s="36" t="str">
        <f t="shared" si="1"/>
        <v>Tanzania-Africa2005</v>
      </c>
      <c r="B1042" s="36" t="s">
        <v>138</v>
      </c>
      <c r="C1042" s="36" t="s">
        <v>145</v>
      </c>
      <c r="D1042" s="37">
        <v>0.438</v>
      </c>
      <c r="E1042" s="37">
        <v>28.0</v>
      </c>
      <c r="F1042" s="36"/>
      <c r="G1042" s="37">
        <v>172.0</v>
      </c>
      <c r="H1042" s="37">
        <v>0.011</v>
      </c>
      <c r="I1042" s="37">
        <v>0.076</v>
      </c>
      <c r="J1042" s="31" t="s">
        <v>84</v>
      </c>
    </row>
    <row r="1043" ht="15.75" customHeight="1">
      <c r="A1043" s="36" t="str">
        <f t="shared" si="1"/>
        <v>Zambia-Africa2005</v>
      </c>
      <c r="B1043" s="36" t="s">
        <v>142</v>
      </c>
      <c r="C1043" s="36" t="s">
        <v>145</v>
      </c>
      <c r="D1043" s="37">
        <v>0.154</v>
      </c>
      <c r="E1043" s="37">
        <v>35.0</v>
      </c>
      <c r="F1043" s="36"/>
      <c r="G1043" s="37">
        <v>183.0</v>
      </c>
      <c r="H1043" s="37">
        <v>0.029</v>
      </c>
      <c r="I1043" s="37">
        <v>0.083</v>
      </c>
      <c r="J1043" s="31" t="s">
        <v>84</v>
      </c>
    </row>
    <row r="1044" ht="15.75" customHeight="1">
      <c r="A1044" s="36" t="str">
        <f t="shared" si="1"/>
        <v>Mozambique-Africa2005</v>
      </c>
      <c r="B1044" s="36" t="s">
        <v>124</v>
      </c>
      <c r="C1044" s="36" t="s">
        <v>145</v>
      </c>
      <c r="D1044" s="37">
        <v>0.375</v>
      </c>
      <c r="E1044" s="37">
        <v>153.0</v>
      </c>
      <c r="F1044" s="36"/>
      <c r="G1044" s="37">
        <v>230.0</v>
      </c>
      <c r="H1044" s="37">
        <v>0.009</v>
      </c>
      <c r="I1044" s="37">
        <v>0.072</v>
      </c>
      <c r="J1044" s="31" t="s">
        <v>84</v>
      </c>
    </row>
    <row r="1045" ht="15.75" customHeight="1">
      <c r="A1045" s="36" t="str">
        <f t="shared" si="1"/>
        <v>Burundi-Africa2005</v>
      </c>
      <c r="B1045" s="36" t="s">
        <v>96</v>
      </c>
      <c r="C1045" s="36" t="s">
        <v>145</v>
      </c>
      <c r="D1045" s="37">
        <v>2.797</v>
      </c>
      <c r="E1045" s="37">
        <v>13.0</v>
      </c>
      <c r="F1045" s="36"/>
      <c r="G1045" s="37">
        <v>140.0</v>
      </c>
      <c r="H1045" s="37">
        <v>0.005</v>
      </c>
      <c r="I1045" s="37">
        <v>0.02</v>
      </c>
      <c r="J1045" s="31" t="s">
        <v>84</v>
      </c>
    </row>
    <row r="1046" ht="15.75" customHeight="1">
      <c r="A1046" s="36" t="str">
        <f t="shared" si="1"/>
        <v>Gambia, The-Africa2005</v>
      </c>
      <c r="B1046" s="36" t="s">
        <v>110</v>
      </c>
      <c r="C1046" s="36" t="s">
        <v>145</v>
      </c>
      <c r="D1046" s="37">
        <v>2.86</v>
      </c>
      <c r="E1046" s="37">
        <v>27.0</v>
      </c>
      <c r="F1046" s="36"/>
      <c r="G1046" s="37">
        <v>376.0</v>
      </c>
      <c r="H1046" s="37">
        <v>0.038</v>
      </c>
      <c r="I1046" s="37">
        <v>0.172</v>
      </c>
      <c r="J1046" s="31" t="s">
        <v>84</v>
      </c>
    </row>
    <row r="1047" ht="15.75" customHeight="1">
      <c r="A1047" s="36" t="str">
        <f t="shared" si="1"/>
        <v>Burkina Faso-Africa2005</v>
      </c>
      <c r="B1047" s="36" t="s">
        <v>95</v>
      </c>
      <c r="C1047" s="36" t="s">
        <v>145</v>
      </c>
      <c r="D1047" s="37">
        <v>0.475</v>
      </c>
      <c r="E1047" s="37">
        <v>40.0</v>
      </c>
      <c r="F1047" s="36"/>
      <c r="G1047" s="37">
        <v>270.0</v>
      </c>
      <c r="H1047" s="37">
        <v>0.005</v>
      </c>
      <c r="I1047" s="37">
        <v>0.047</v>
      </c>
      <c r="J1047" s="31" t="s">
        <v>84</v>
      </c>
    </row>
    <row r="1048" ht="15.75" customHeight="1">
      <c r="A1048" s="36" t="str">
        <f t="shared" si="1"/>
        <v>Congo (Kinshasa)-Africa2005</v>
      </c>
      <c r="B1048" s="36" t="s">
        <v>102</v>
      </c>
      <c r="C1048" s="36" t="s">
        <v>145</v>
      </c>
      <c r="D1048" s="37">
        <v>2.865</v>
      </c>
      <c r="E1048" s="37">
        <v>133.0</v>
      </c>
      <c r="F1048" s="36"/>
      <c r="G1048" s="37">
        <v>308.0</v>
      </c>
      <c r="H1048" s="37">
        <v>0.002</v>
      </c>
      <c r="I1048" s="37">
        <v>0.051</v>
      </c>
      <c r="J1048" s="31" t="s">
        <v>84</v>
      </c>
    </row>
    <row r="1049" ht="15.75" customHeight="1">
      <c r="A1049" s="36" t="str">
        <f t="shared" si="1"/>
        <v>Somalia-Africa2005</v>
      </c>
      <c r="B1049" s="36" t="s">
        <v>133</v>
      </c>
      <c r="C1049" s="36" t="s">
        <v>145</v>
      </c>
      <c r="D1049" s="36"/>
      <c r="E1049" s="36"/>
      <c r="F1049" s="36"/>
      <c r="G1049" s="36"/>
      <c r="H1049" s="37">
        <v>0.011</v>
      </c>
      <c r="I1049" s="37">
        <v>0.059</v>
      </c>
      <c r="J1049" s="31" t="s">
        <v>84</v>
      </c>
    </row>
    <row r="1050" ht="15.75" customHeight="1">
      <c r="A1050" s="36" t="str">
        <f t="shared" si="1"/>
        <v>Uganda-Africa2005</v>
      </c>
      <c r="B1050" s="36" t="s">
        <v>141</v>
      </c>
      <c r="C1050" s="36" t="s">
        <v>145</v>
      </c>
      <c r="D1050" s="37">
        <v>0.369</v>
      </c>
      <c r="E1050" s="37">
        <v>34.0</v>
      </c>
      <c r="F1050" s="36"/>
      <c r="G1050" s="37">
        <v>237.0</v>
      </c>
      <c r="H1050" s="37">
        <v>0.017</v>
      </c>
      <c r="I1050" s="37">
        <v>0.046</v>
      </c>
      <c r="J1050" s="31" t="s">
        <v>84</v>
      </c>
    </row>
    <row r="1051" ht="15.75" customHeight="1">
      <c r="A1051" s="36" t="str">
        <f t="shared" si="1"/>
        <v>Mali-Africa2005</v>
      </c>
      <c r="B1051" s="36" t="s">
        <v>120</v>
      </c>
      <c r="C1051" s="36" t="s">
        <v>145</v>
      </c>
      <c r="D1051" s="37">
        <v>0.514</v>
      </c>
      <c r="E1051" s="37">
        <v>41.0</v>
      </c>
      <c r="F1051" s="36"/>
      <c r="G1051" s="37">
        <v>270.0</v>
      </c>
      <c r="H1051" s="37">
        <v>0.005</v>
      </c>
      <c r="I1051" s="37">
        <v>0.064</v>
      </c>
      <c r="J1051" s="31" t="s">
        <v>84</v>
      </c>
    </row>
    <row r="1052" ht="15.75" customHeight="1">
      <c r="A1052" s="36" t="str">
        <f t="shared" si="1"/>
        <v>Angola-Africa2005</v>
      </c>
      <c r="B1052" s="36" t="s">
        <v>92</v>
      </c>
      <c r="C1052" s="36" t="s">
        <v>145</v>
      </c>
      <c r="D1052" s="37">
        <v>0.521</v>
      </c>
      <c r="E1052" s="37">
        <v>119.0</v>
      </c>
      <c r="F1052" s="36"/>
      <c r="G1052" s="37">
        <v>272.0</v>
      </c>
      <c r="H1052" s="37">
        <v>0.011</v>
      </c>
      <c r="I1052" s="37">
        <v>0.097</v>
      </c>
      <c r="J1052" s="31" t="s">
        <v>84</v>
      </c>
    </row>
    <row r="1053" ht="15.75" customHeight="1">
      <c r="A1053" s="36" t="str">
        <f t="shared" si="1"/>
        <v>Chad-Africa2005</v>
      </c>
      <c r="B1053" s="36" t="s">
        <v>99</v>
      </c>
      <c r="C1053" s="36" t="s">
        <v>145</v>
      </c>
      <c r="D1053" s="37">
        <v>0.74</v>
      </c>
      <c r="E1053" s="37">
        <v>64.0</v>
      </c>
      <c r="F1053" s="36"/>
      <c r="G1053" s="37">
        <v>732.0</v>
      </c>
      <c r="H1053" s="37">
        <v>0.004</v>
      </c>
      <c r="I1053" s="37">
        <v>0.021</v>
      </c>
      <c r="J1053" s="31" t="s">
        <v>84</v>
      </c>
    </row>
    <row r="1054" ht="15.75" customHeight="1">
      <c r="A1054" s="36" t="str">
        <f t="shared" si="1"/>
        <v>Niger-Africa2005</v>
      </c>
      <c r="B1054" s="36" t="s">
        <v>126</v>
      </c>
      <c r="C1054" s="36" t="s">
        <v>145</v>
      </c>
      <c r="D1054" s="37">
        <v>0.423</v>
      </c>
      <c r="E1054" s="37">
        <v>35.0</v>
      </c>
      <c r="F1054" s="36"/>
      <c r="G1054" s="37">
        <v>270.0</v>
      </c>
      <c r="H1054" s="37">
        <v>0.002</v>
      </c>
      <c r="I1054" s="37">
        <v>0.025</v>
      </c>
      <c r="J1054" s="31" t="s">
        <v>84</v>
      </c>
    </row>
    <row r="1055" ht="15.75" customHeight="1">
      <c r="A1055" s="36" t="str">
        <f t="shared" si="1"/>
        <v>Mauritius-Africa2006</v>
      </c>
      <c r="B1055" s="36" t="s">
        <v>122</v>
      </c>
      <c r="C1055" s="36" t="s">
        <v>145</v>
      </c>
      <c r="D1055" s="37">
        <v>0.26</v>
      </c>
      <c r="E1055" s="37">
        <v>46.0</v>
      </c>
      <c r="F1055" s="36"/>
      <c r="G1055" s="37">
        <v>161.0</v>
      </c>
      <c r="H1055" s="37">
        <v>0.167</v>
      </c>
      <c r="I1055" s="37">
        <v>0.635</v>
      </c>
      <c r="J1055" s="31" t="s">
        <v>85</v>
      </c>
    </row>
    <row r="1056" ht="15.75" customHeight="1">
      <c r="A1056" s="36" t="str">
        <f t="shared" si="1"/>
        <v>Seychelles-Africa2006</v>
      </c>
      <c r="B1056" s="36" t="s">
        <v>131</v>
      </c>
      <c r="C1056" s="36" t="s">
        <v>145</v>
      </c>
      <c r="D1056" s="37">
        <v>0.484</v>
      </c>
      <c r="E1056" s="37">
        <v>39.0</v>
      </c>
      <c r="F1056" s="36"/>
      <c r="G1056" s="37">
        <v>76.0</v>
      </c>
      <c r="H1056" s="37">
        <v>0.35</v>
      </c>
      <c r="I1056" s="37">
        <v>0.797</v>
      </c>
      <c r="J1056" s="31" t="s">
        <v>85</v>
      </c>
    </row>
    <row r="1057" ht="15.75" customHeight="1">
      <c r="A1057" s="36" t="str">
        <f t="shared" si="1"/>
        <v>Tunisia-Africa2006</v>
      </c>
      <c r="B1057" s="36" t="s">
        <v>140</v>
      </c>
      <c r="C1057" s="36" t="s">
        <v>145</v>
      </c>
      <c r="D1057" s="37">
        <v>0.606</v>
      </c>
      <c r="E1057" s="37">
        <v>11.0</v>
      </c>
      <c r="F1057" s="36"/>
      <c r="G1057" s="37">
        <v>268.0</v>
      </c>
      <c r="H1057" s="37">
        <v>0.13</v>
      </c>
      <c r="I1057" s="37">
        <v>0.722</v>
      </c>
      <c r="J1057" s="31" t="s">
        <v>85</v>
      </c>
    </row>
    <row r="1058" ht="15.75" customHeight="1">
      <c r="A1058" s="36" t="str">
        <f t="shared" si="1"/>
        <v>Morocco-Africa2006</v>
      </c>
      <c r="B1058" s="36" t="s">
        <v>123</v>
      </c>
      <c r="C1058" s="36" t="s">
        <v>145</v>
      </c>
      <c r="D1058" s="37">
        <v>0.517</v>
      </c>
      <c r="E1058" s="37">
        <v>12.0</v>
      </c>
      <c r="F1058" s="36"/>
      <c r="G1058" s="37">
        <v>358.0</v>
      </c>
      <c r="H1058" s="37">
        <v>0.198</v>
      </c>
      <c r="I1058" s="37">
        <v>0.527</v>
      </c>
      <c r="J1058" s="31" t="s">
        <v>85</v>
      </c>
    </row>
    <row r="1059" ht="15.75" customHeight="1">
      <c r="A1059" s="36" t="str">
        <f t="shared" si="1"/>
        <v>Algeria-Africa2006</v>
      </c>
      <c r="B1059" s="36" t="s">
        <v>74</v>
      </c>
      <c r="C1059" s="36" t="s">
        <v>145</v>
      </c>
      <c r="D1059" s="37">
        <v>0.769</v>
      </c>
      <c r="E1059" s="37">
        <v>25.0</v>
      </c>
      <c r="F1059" s="36"/>
      <c r="G1059" s="37">
        <v>451.0</v>
      </c>
      <c r="H1059" s="37">
        <v>0.074</v>
      </c>
      <c r="I1059" s="37">
        <v>0.609</v>
      </c>
      <c r="J1059" s="31" t="s">
        <v>85</v>
      </c>
    </row>
    <row r="1060" ht="15.75" customHeight="1">
      <c r="A1060" s="36" t="str">
        <f t="shared" si="1"/>
        <v>South Africa-Africa2006</v>
      </c>
      <c r="B1060" s="36" t="s">
        <v>134</v>
      </c>
      <c r="C1060" s="36" t="s">
        <v>145</v>
      </c>
      <c r="D1060" s="37">
        <v>0.371</v>
      </c>
      <c r="E1060" s="37">
        <v>35.0</v>
      </c>
      <c r="F1060" s="36"/>
      <c r="G1060" s="37">
        <v>350.0</v>
      </c>
      <c r="H1060" s="37">
        <v>0.076</v>
      </c>
      <c r="I1060" s="37">
        <v>0.811</v>
      </c>
      <c r="J1060" s="31" t="s">
        <v>85</v>
      </c>
    </row>
    <row r="1061" ht="15.75" customHeight="1">
      <c r="A1061" s="36" t="str">
        <f t="shared" si="1"/>
        <v>Libya-Africa2006</v>
      </c>
      <c r="B1061" s="36" t="s">
        <v>117</v>
      </c>
      <c r="C1061" s="36" t="s">
        <v>145</v>
      </c>
      <c r="D1061" s="36"/>
      <c r="E1061" s="36"/>
      <c r="F1061" s="36"/>
      <c r="G1061" s="36"/>
      <c r="H1061" s="37">
        <v>0.043</v>
      </c>
      <c r="I1061" s="37">
        <v>0.691</v>
      </c>
      <c r="J1061" s="31" t="s">
        <v>85</v>
      </c>
    </row>
    <row r="1062" ht="15.75" customHeight="1">
      <c r="A1062" s="36" t="str">
        <f t="shared" si="1"/>
        <v>Egypt-Africa2006</v>
      </c>
      <c r="B1062" s="36" t="s">
        <v>105</v>
      </c>
      <c r="C1062" s="36" t="s">
        <v>145</v>
      </c>
      <c r="D1062" s="37">
        <v>0.464</v>
      </c>
      <c r="E1062" s="37">
        <v>19.0</v>
      </c>
      <c r="F1062" s="36"/>
      <c r="G1062" s="37">
        <v>596.0</v>
      </c>
      <c r="H1062" s="37">
        <v>0.137</v>
      </c>
      <c r="I1062" s="37">
        <v>0.247</v>
      </c>
      <c r="J1062" s="31" t="s">
        <v>85</v>
      </c>
    </row>
    <row r="1063" ht="15.75" customHeight="1">
      <c r="A1063" s="36" t="str">
        <f t="shared" si="1"/>
        <v>Botswana-Africa2006</v>
      </c>
      <c r="B1063" s="36" t="s">
        <v>94</v>
      </c>
      <c r="C1063" s="36" t="s">
        <v>145</v>
      </c>
      <c r="D1063" s="37">
        <v>0.171</v>
      </c>
      <c r="E1063" s="37">
        <v>107.0</v>
      </c>
      <c r="F1063" s="36"/>
      <c r="G1063" s="37">
        <v>140.0</v>
      </c>
      <c r="H1063" s="37">
        <v>0.043</v>
      </c>
      <c r="I1063" s="37">
        <v>0.434</v>
      </c>
      <c r="J1063" s="31" t="s">
        <v>85</v>
      </c>
    </row>
    <row r="1064" ht="15.75" customHeight="1">
      <c r="A1064" s="36" t="str">
        <f t="shared" si="1"/>
        <v>Lesotho-Africa2006</v>
      </c>
      <c r="B1064" s="36" t="s">
        <v>115</v>
      </c>
      <c r="C1064" s="36" t="s">
        <v>145</v>
      </c>
      <c r="D1064" s="37">
        <v>0.288</v>
      </c>
      <c r="E1064" s="37">
        <v>73.0</v>
      </c>
      <c r="F1064" s="36"/>
      <c r="G1064" s="37">
        <v>564.0</v>
      </c>
      <c r="H1064" s="37">
        <v>0.03</v>
      </c>
      <c r="I1064" s="37">
        <v>0.184</v>
      </c>
      <c r="J1064" s="31" t="s">
        <v>85</v>
      </c>
    </row>
    <row r="1065" ht="15.75" customHeight="1">
      <c r="A1065" s="36" t="str">
        <f t="shared" si="1"/>
        <v>Namibia-Africa2006</v>
      </c>
      <c r="B1065" s="36" t="s">
        <v>125</v>
      </c>
      <c r="C1065" s="36" t="s">
        <v>145</v>
      </c>
      <c r="D1065" s="37">
        <v>0.258</v>
      </c>
      <c r="E1065" s="37">
        <v>95.0</v>
      </c>
      <c r="F1065" s="36"/>
      <c r="G1065" s="37">
        <v>339.0</v>
      </c>
      <c r="H1065" s="37">
        <v>0.044</v>
      </c>
      <c r="I1065" s="37">
        <v>0.297</v>
      </c>
      <c r="J1065" s="31" t="s">
        <v>85</v>
      </c>
    </row>
    <row r="1066" ht="15.75" customHeight="1">
      <c r="A1066" s="36" t="str">
        <f t="shared" si="1"/>
        <v>Djibouti-Africa2006</v>
      </c>
      <c r="B1066" s="36" t="s">
        <v>104</v>
      </c>
      <c r="C1066" s="36" t="s">
        <v>145</v>
      </c>
      <c r="D1066" s="37">
        <v>0.378</v>
      </c>
      <c r="E1066" s="37">
        <v>37.0</v>
      </c>
      <c r="F1066" s="36"/>
      <c r="G1066" s="37">
        <v>66.0</v>
      </c>
      <c r="H1066" s="37">
        <v>0.013</v>
      </c>
      <c r="I1066" s="37">
        <v>0.057</v>
      </c>
      <c r="J1066" s="31" t="s">
        <v>85</v>
      </c>
    </row>
    <row r="1067" ht="15.75" customHeight="1">
      <c r="A1067" s="36" t="str">
        <f t="shared" si="1"/>
        <v>Swaziland-Africa2006</v>
      </c>
      <c r="B1067" s="36" t="s">
        <v>137</v>
      </c>
      <c r="C1067" s="36" t="s">
        <v>145</v>
      </c>
      <c r="D1067" s="37">
        <v>0.363</v>
      </c>
      <c r="E1067" s="37">
        <v>60.0</v>
      </c>
      <c r="F1067" s="36"/>
      <c r="G1067" s="37">
        <v>104.0</v>
      </c>
      <c r="H1067" s="37">
        <v>0.037</v>
      </c>
      <c r="I1067" s="37">
        <v>0.224</v>
      </c>
      <c r="J1067" s="31" t="s">
        <v>85</v>
      </c>
    </row>
    <row r="1068" ht="15.75" customHeight="1">
      <c r="A1068" s="36" t="str">
        <f t="shared" si="1"/>
        <v>Zimbabwe-Africa2006</v>
      </c>
      <c r="B1068" s="36" t="s">
        <v>143</v>
      </c>
      <c r="C1068" s="36" t="s">
        <v>145</v>
      </c>
      <c r="D1068" s="37">
        <v>0.323</v>
      </c>
      <c r="E1068" s="37">
        <v>97.0</v>
      </c>
      <c r="F1068" s="36"/>
      <c r="G1068" s="37">
        <v>216.0</v>
      </c>
      <c r="H1068" s="37">
        <v>0.098</v>
      </c>
      <c r="I1068" s="37">
        <v>0.067</v>
      </c>
      <c r="J1068" s="31" t="s">
        <v>85</v>
      </c>
    </row>
    <row r="1069" ht="15.75" customHeight="1">
      <c r="A1069" s="36" t="str">
        <f t="shared" si="1"/>
        <v>Gabon-Africa2006</v>
      </c>
      <c r="B1069" s="36" t="s">
        <v>109</v>
      </c>
      <c r="C1069" s="36" t="s">
        <v>145</v>
      </c>
      <c r="D1069" s="37">
        <v>0.447</v>
      </c>
      <c r="E1069" s="37">
        <v>57.0</v>
      </c>
      <c r="F1069" s="36"/>
      <c r="G1069" s="37">
        <v>488.0</v>
      </c>
      <c r="H1069" s="37">
        <v>0.055</v>
      </c>
      <c r="I1069" s="37">
        <v>0.636</v>
      </c>
      <c r="J1069" s="31" t="s">
        <v>85</v>
      </c>
    </row>
    <row r="1070" ht="15.75" customHeight="1">
      <c r="A1070" s="36" t="str">
        <f t="shared" si="1"/>
        <v>Ghana-Africa2006</v>
      </c>
      <c r="B1070" s="36" t="s">
        <v>111</v>
      </c>
      <c r="C1070" s="36" t="s">
        <v>145</v>
      </c>
      <c r="D1070" s="37">
        <v>0.359</v>
      </c>
      <c r="E1070" s="37">
        <v>18.0</v>
      </c>
      <c r="F1070" s="36"/>
      <c r="G1070" s="37">
        <v>304.0</v>
      </c>
      <c r="H1070" s="37">
        <v>0.027</v>
      </c>
      <c r="I1070" s="37">
        <v>0.237</v>
      </c>
      <c r="J1070" s="31" t="s">
        <v>85</v>
      </c>
    </row>
    <row r="1071" ht="15.75" customHeight="1">
      <c r="A1071" s="36" t="str">
        <f t="shared" si="1"/>
        <v>Cote d'Ivoire-Africa2006</v>
      </c>
      <c r="B1071" s="36" t="s">
        <v>103</v>
      </c>
      <c r="C1071" s="36" t="s">
        <v>145</v>
      </c>
      <c r="D1071" s="37">
        <v>0.473</v>
      </c>
      <c r="E1071" s="37">
        <v>45.0</v>
      </c>
      <c r="F1071" s="36"/>
      <c r="G1071" s="37">
        <v>270.0</v>
      </c>
      <c r="H1071" s="37">
        <v>0.015</v>
      </c>
      <c r="I1071" s="37">
        <v>0.23</v>
      </c>
      <c r="J1071" s="31" t="s">
        <v>85</v>
      </c>
    </row>
    <row r="1072" ht="15.75" customHeight="1">
      <c r="A1072" s="36" t="str">
        <f t="shared" si="1"/>
        <v>Central African Republic-Africa2006</v>
      </c>
      <c r="B1072" s="36" t="s">
        <v>98</v>
      </c>
      <c r="C1072" s="36" t="s">
        <v>145</v>
      </c>
      <c r="D1072" s="37">
        <v>2.038</v>
      </c>
      <c r="E1072" s="37">
        <v>22.0</v>
      </c>
      <c r="F1072" s="36"/>
      <c r="G1072" s="37">
        <v>504.0</v>
      </c>
      <c r="H1072" s="37">
        <v>0.003</v>
      </c>
      <c r="I1072" s="37">
        <v>0.027</v>
      </c>
      <c r="J1072" s="31" t="s">
        <v>85</v>
      </c>
    </row>
    <row r="1073" ht="15.75" customHeight="1">
      <c r="A1073" s="36" t="str">
        <f t="shared" si="1"/>
        <v>Sudan-Africa2006</v>
      </c>
      <c r="B1073" s="36" t="s">
        <v>136</v>
      </c>
      <c r="C1073" s="36" t="s">
        <v>145</v>
      </c>
      <c r="D1073" s="37">
        <v>0.361</v>
      </c>
      <c r="E1073" s="37">
        <v>39.0</v>
      </c>
      <c r="F1073" s="36"/>
      <c r="G1073" s="37">
        <v>180.0</v>
      </c>
      <c r="H1073" s="36"/>
      <c r="I1073" s="37">
        <v>0.119</v>
      </c>
      <c r="J1073" s="31" t="s">
        <v>85</v>
      </c>
    </row>
    <row r="1074" ht="15.75" customHeight="1">
      <c r="A1074" s="36" t="str">
        <f t="shared" si="1"/>
        <v>Mauritania-Africa2006</v>
      </c>
      <c r="B1074" s="36" t="s">
        <v>121</v>
      </c>
      <c r="C1074" s="36" t="s">
        <v>145</v>
      </c>
      <c r="D1074" s="37">
        <v>0.947</v>
      </c>
      <c r="E1074" s="37">
        <v>82.0</v>
      </c>
      <c r="F1074" s="36"/>
      <c r="G1074" s="37">
        <v>696.0</v>
      </c>
      <c r="H1074" s="37">
        <v>0.01</v>
      </c>
      <c r="I1074" s="37">
        <v>0.327</v>
      </c>
      <c r="J1074" s="31" t="s">
        <v>85</v>
      </c>
    </row>
    <row r="1075" ht="15.75" customHeight="1">
      <c r="A1075" s="36" t="str">
        <f t="shared" si="1"/>
        <v>Madagascar-Africa2006</v>
      </c>
      <c r="B1075" s="36" t="s">
        <v>118</v>
      </c>
      <c r="C1075" s="36" t="s">
        <v>145</v>
      </c>
      <c r="D1075" s="37">
        <v>0.465</v>
      </c>
      <c r="E1075" s="37">
        <v>21.0</v>
      </c>
      <c r="F1075" s="36"/>
      <c r="G1075" s="37">
        <v>304.0</v>
      </c>
      <c r="H1075" s="37">
        <v>0.006</v>
      </c>
      <c r="I1075" s="37">
        <v>0.056</v>
      </c>
      <c r="J1075" s="31" t="s">
        <v>85</v>
      </c>
    </row>
    <row r="1076" ht="15.75" customHeight="1">
      <c r="A1076" s="36" t="str">
        <f t="shared" si="1"/>
        <v>Equatorial Guinea-Africa2006</v>
      </c>
      <c r="B1076" s="36" t="s">
        <v>106</v>
      </c>
      <c r="C1076" s="36" t="s">
        <v>145</v>
      </c>
      <c r="D1076" s="37">
        <v>0.441</v>
      </c>
      <c r="E1076" s="37">
        <v>135.0</v>
      </c>
      <c r="F1076" s="36"/>
      <c r="G1076" s="37">
        <v>492.0</v>
      </c>
      <c r="H1076" s="37">
        <v>0.013</v>
      </c>
      <c r="I1076" s="37">
        <v>0.193</v>
      </c>
      <c r="J1076" s="31" t="s">
        <v>85</v>
      </c>
    </row>
    <row r="1077" ht="15.75" customHeight="1">
      <c r="A1077" s="36" t="str">
        <f t="shared" si="1"/>
        <v>Togo-Africa2006</v>
      </c>
      <c r="B1077" s="36" t="s">
        <v>139</v>
      </c>
      <c r="C1077" s="36" t="s">
        <v>145</v>
      </c>
      <c r="D1077" s="37">
        <v>0.525</v>
      </c>
      <c r="E1077" s="37">
        <v>64.0</v>
      </c>
      <c r="F1077" s="36"/>
      <c r="G1077" s="37">
        <v>270.0</v>
      </c>
      <c r="H1077" s="37">
        <v>0.02</v>
      </c>
      <c r="I1077" s="37">
        <v>0.125</v>
      </c>
      <c r="J1077" s="31" t="s">
        <v>85</v>
      </c>
    </row>
    <row r="1078" ht="15.75" customHeight="1">
      <c r="A1078" s="36" t="str">
        <f t="shared" si="1"/>
        <v>Kenya-Africa2006</v>
      </c>
      <c r="B1078" s="36" t="s">
        <v>114</v>
      </c>
      <c r="C1078" s="36" t="s">
        <v>145</v>
      </c>
      <c r="D1078" s="37">
        <v>0.498</v>
      </c>
      <c r="E1078" s="37">
        <v>54.0</v>
      </c>
      <c r="F1078" s="36"/>
      <c r="G1078" s="37">
        <v>432.0</v>
      </c>
      <c r="H1078" s="37">
        <v>0.075</v>
      </c>
      <c r="I1078" s="37">
        <v>0.2</v>
      </c>
      <c r="J1078" s="31" t="s">
        <v>85</v>
      </c>
    </row>
    <row r="1079" ht="15.75" customHeight="1">
      <c r="A1079" s="36" t="str">
        <f t="shared" si="1"/>
        <v>Rwanda-Africa2006</v>
      </c>
      <c r="B1079" s="36" t="s">
        <v>128</v>
      </c>
      <c r="C1079" s="36" t="s">
        <v>145</v>
      </c>
      <c r="D1079" s="37">
        <v>0.369</v>
      </c>
      <c r="E1079" s="37">
        <v>16.0</v>
      </c>
      <c r="F1079" s="36"/>
      <c r="G1079" s="37">
        <v>168.0</v>
      </c>
      <c r="H1079" s="36"/>
      <c r="I1079" s="37">
        <v>0.033</v>
      </c>
      <c r="J1079" s="31" t="s">
        <v>85</v>
      </c>
    </row>
    <row r="1080" ht="15.75" customHeight="1">
      <c r="A1080" s="36" t="str">
        <f t="shared" si="1"/>
        <v>Ethiopia-Africa2006</v>
      </c>
      <c r="B1080" s="36" t="s">
        <v>108</v>
      </c>
      <c r="C1080" s="36" t="s">
        <v>145</v>
      </c>
      <c r="D1080" s="37">
        <v>0.303</v>
      </c>
      <c r="E1080" s="37">
        <v>18.0</v>
      </c>
      <c r="F1080" s="36"/>
      <c r="G1080" s="37">
        <v>212.0</v>
      </c>
      <c r="H1080" s="37">
        <v>0.003</v>
      </c>
      <c r="I1080" s="37">
        <v>0.011</v>
      </c>
      <c r="J1080" s="31" t="s">
        <v>85</v>
      </c>
    </row>
    <row r="1081" ht="15.75" customHeight="1">
      <c r="A1081" s="36" t="str">
        <f t="shared" si="1"/>
        <v>Sao Tome and Principe-Africa2006</v>
      </c>
      <c r="B1081" s="36" t="s">
        <v>129</v>
      </c>
      <c r="C1081" s="36" t="s">
        <v>145</v>
      </c>
      <c r="D1081" s="37">
        <v>0.487</v>
      </c>
      <c r="E1081" s="37">
        <v>144.0</v>
      </c>
      <c r="F1081" s="36"/>
      <c r="G1081" s="37">
        <v>424.0</v>
      </c>
      <c r="H1081" s="37">
        <v>0.142</v>
      </c>
      <c r="I1081" s="37">
        <v>0.116</v>
      </c>
      <c r="J1081" s="31" t="s">
        <v>85</v>
      </c>
    </row>
    <row r="1082" ht="15.75" customHeight="1">
      <c r="A1082" s="36" t="str">
        <f t="shared" si="1"/>
        <v>South Sudan-Africa2006</v>
      </c>
      <c r="B1082" s="36" t="s">
        <v>135</v>
      </c>
      <c r="C1082" s="36" t="s">
        <v>145</v>
      </c>
      <c r="D1082" s="36"/>
      <c r="E1082" s="36"/>
      <c r="F1082" s="36"/>
      <c r="G1082" s="36"/>
      <c r="H1082" s="36"/>
      <c r="I1082" s="36"/>
      <c r="J1082" s="31" t="s">
        <v>85</v>
      </c>
    </row>
    <row r="1083" ht="15.75" customHeight="1">
      <c r="A1083" s="36" t="str">
        <f t="shared" si="1"/>
        <v>Congo (Brazzaville)-Africa2006</v>
      </c>
      <c r="B1083" s="36" t="s">
        <v>101</v>
      </c>
      <c r="C1083" s="36" t="s">
        <v>145</v>
      </c>
      <c r="D1083" s="37">
        <v>0.649</v>
      </c>
      <c r="E1083" s="37">
        <v>37.0</v>
      </c>
      <c r="F1083" s="36"/>
      <c r="G1083" s="37">
        <v>606.0</v>
      </c>
      <c r="H1083" s="37">
        <v>0.02</v>
      </c>
      <c r="I1083" s="37">
        <v>0.252</v>
      </c>
      <c r="J1083" s="31" t="s">
        <v>85</v>
      </c>
    </row>
    <row r="1084" ht="15.75" customHeight="1">
      <c r="A1084" s="36" t="str">
        <f t="shared" si="1"/>
        <v>Comoros-Africa2006</v>
      </c>
      <c r="B1084" s="36" t="s">
        <v>100</v>
      </c>
      <c r="C1084" s="36" t="s">
        <v>145</v>
      </c>
      <c r="D1084" s="37">
        <v>2.179</v>
      </c>
      <c r="E1084" s="37">
        <v>22.0</v>
      </c>
      <c r="F1084" s="36"/>
      <c r="G1084" s="37">
        <v>100.0</v>
      </c>
      <c r="H1084" s="37">
        <v>0.022</v>
      </c>
      <c r="I1084" s="37">
        <v>0.06</v>
      </c>
      <c r="J1084" s="31" t="s">
        <v>85</v>
      </c>
    </row>
    <row r="1085" ht="15.75" customHeight="1">
      <c r="A1085" s="36" t="str">
        <f t="shared" si="1"/>
        <v>Senegal-Africa2006</v>
      </c>
      <c r="B1085" s="36" t="s">
        <v>130</v>
      </c>
      <c r="C1085" s="36" t="s">
        <v>145</v>
      </c>
      <c r="D1085" s="37">
        <v>0.455</v>
      </c>
      <c r="E1085" s="37">
        <v>59.0</v>
      </c>
      <c r="F1085" s="36"/>
      <c r="G1085" s="37">
        <v>696.0</v>
      </c>
      <c r="H1085" s="37">
        <v>0.056</v>
      </c>
      <c r="I1085" s="37">
        <v>0.258</v>
      </c>
      <c r="J1085" s="31" t="s">
        <v>85</v>
      </c>
    </row>
    <row r="1086" ht="15.75" customHeight="1">
      <c r="A1086" s="36" t="str">
        <f t="shared" si="1"/>
        <v>Cameroon-Africa2006</v>
      </c>
      <c r="B1086" s="36" t="s">
        <v>97</v>
      </c>
      <c r="C1086" s="36" t="s">
        <v>145</v>
      </c>
      <c r="D1086" s="37">
        <v>0.508</v>
      </c>
      <c r="E1086" s="37">
        <v>45.0</v>
      </c>
      <c r="F1086" s="36"/>
      <c r="G1086" s="37">
        <v>654.0</v>
      </c>
      <c r="H1086" s="37">
        <v>0.02</v>
      </c>
      <c r="I1086" s="37">
        <v>0.168</v>
      </c>
      <c r="J1086" s="31" t="s">
        <v>85</v>
      </c>
    </row>
    <row r="1087" ht="15.75" customHeight="1">
      <c r="A1087" s="36" t="str">
        <f t="shared" si="1"/>
        <v>Guinea-Bissau-Africa2006</v>
      </c>
      <c r="B1087" s="36" t="s">
        <v>113</v>
      </c>
      <c r="C1087" s="36" t="s">
        <v>145</v>
      </c>
      <c r="D1087" s="37">
        <v>0.459</v>
      </c>
      <c r="E1087" s="37">
        <v>259.0</v>
      </c>
      <c r="F1087" s="36"/>
      <c r="G1087" s="37">
        <v>208.0</v>
      </c>
      <c r="H1087" s="37">
        <v>0.021</v>
      </c>
      <c r="I1087" s="37">
        <v>0.108</v>
      </c>
      <c r="J1087" s="31" t="s">
        <v>85</v>
      </c>
    </row>
    <row r="1088" ht="15.75" customHeight="1">
      <c r="A1088" s="36" t="str">
        <f t="shared" si="1"/>
        <v>Guinea-Africa2006</v>
      </c>
      <c r="B1088" s="36" t="s">
        <v>112</v>
      </c>
      <c r="C1088" s="36" t="s">
        <v>145</v>
      </c>
      <c r="D1088" s="37">
        <v>0.807</v>
      </c>
      <c r="E1088" s="37">
        <v>40.0</v>
      </c>
      <c r="F1088" s="36"/>
      <c r="G1088" s="37">
        <v>416.0</v>
      </c>
      <c r="H1088" s="37">
        <v>0.006</v>
      </c>
      <c r="I1088" s="36"/>
      <c r="J1088" s="31" t="s">
        <v>85</v>
      </c>
    </row>
    <row r="1089" ht="15.75" customHeight="1">
      <c r="A1089" s="36" t="str">
        <f t="shared" si="1"/>
        <v>Liberia-Africa2006</v>
      </c>
      <c r="B1089" s="36" t="s">
        <v>116</v>
      </c>
      <c r="C1089" s="36" t="s">
        <v>145</v>
      </c>
      <c r="D1089" s="37">
        <v>0.429</v>
      </c>
      <c r="E1089" s="37">
        <v>68.0</v>
      </c>
      <c r="F1089" s="36"/>
      <c r="G1089" s="37">
        <v>158.0</v>
      </c>
      <c r="H1089" s="36"/>
      <c r="I1089" s="37">
        <v>0.083</v>
      </c>
      <c r="J1089" s="31" t="s">
        <v>85</v>
      </c>
    </row>
    <row r="1090" ht="15.75" customHeight="1">
      <c r="A1090" s="36" t="str">
        <f t="shared" si="1"/>
        <v>Benin-Africa2006</v>
      </c>
      <c r="B1090" s="36" t="s">
        <v>93</v>
      </c>
      <c r="C1090" s="36" t="s">
        <v>145</v>
      </c>
      <c r="D1090" s="37">
        <v>0.757</v>
      </c>
      <c r="E1090" s="37">
        <v>31.0</v>
      </c>
      <c r="F1090" s="36"/>
      <c r="G1090" s="37">
        <v>270.0</v>
      </c>
      <c r="H1090" s="37">
        <v>0.015</v>
      </c>
      <c r="I1090" s="37">
        <v>0.125</v>
      </c>
      <c r="J1090" s="31" t="s">
        <v>85</v>
      </c>
    </row>
    <row r="1091" ht="15.75" customHeight="1">
      <c r="A1091" s="36" t="str">
        <f t="shared" si="1"/>
        <v>Eritrea-Africa2006</v>
      </c>
      <c r="B1091" s="36" t="s">
        <v>107</v>
      </c>
      <c r="C1091" s="36" t="s">
        <v>145</v>
      </c>
      <c r="D1091" s="37">
        <v>0.845</v>
      </c>
      <c r="E1091" s="37">
        <v>76.0</v>
      </c>
      <c r="F1091" s="36"/>
      <c r="G1091" s="37">
        <v>216.0</v>
      </c>
      <c r="H1091" s="36"/>
      <c r="I1091" s="37">
        <v>0.012</v>
      </c>
      <c r="J1091" s="31" t="s">
        <v>85</v>
      </c>
    </row>
    <row r="1092" ht="15.75" customHeight="1">
      <c r="A1092" s="36" t="str">
        <f t="shared" si="1"/>
        <v>Sierra Leone-Africa2006</v>
      </c>
      <c r="B1092" s="36" t="s">
        <v>132</v>
      </c>
      <c r="C1092" s="36" t="s">
        <v>145</v>
      </c>
      <c r="D1092" s="37">
        <v>2.72</v>
      </c>
      <c r="E1092" s="37">
        <v>26.0</v>
      </c>
      <c r="F1092" s="36"/>
      <c r="G1092" s="37">
        <v>399.0</v>
      </c>
      <c r="H1092" s="37">
        <v>0.002</v>
      </c>
      <c r="I1092" s="36"/>
      <c r="J1092" s="31" t="s">
        <v>85</v>
      </c>
    </row>
    <row r="1093" ht="15.75" customHeight="1">
      <c r="A1093" s="36" t="str">
        <f t="shared" si="1"/>
        <v>Nigeria-Africa2006</v>
      </c>
      <c r="B1093" s="36" t="s">
        <v>127</v>
      </c>
      <c r="C1093" s="36" t="s">
        <v>145</v>
      </c>
      <c r="D1093" s="37">
        <v>0.322</v>
      </c>
      <c r="E1093" s="37">
        <v>35.0</v>
      </c>
      <c r="F1093" s="36"/>
      <c r="G1093" s="37">
        <v>1120.0</v>
      </c>
      <c r="H1093" s="37">
        <v>0.055</v>
      </c>
      <c r="I1093" s="37">
        <v>0.226</v>
      </c>
      <c r="J1093" s="31" t="s">
        <v>85</v>
      </c>
    </row>
    <row r="1094" ht="15.75" customHeight="1">
      <c r="A1094" s="36" t="str">
        <f t="shared" si="1"/>
        <v>Malawi-Africa2006</v>
      </c>
      <c r="B1094" s="36" t="s">
        <v>119</v>
      </c>
      <c r="C1094" s="36" t="s">
        <v>145</v>
      </c>
      <c r="D1094" s="37">
        <v>0.334</v>
      </c>
      <c r="E1094" s="37">
        <v>39.0</v>
      </c>
      <c r="F1094" s="36"/>
      <c r="G1094" s="37">
        <v>370.0</v>
      </c>
      <c r="H1094" s="37">
        <v>0.004</v>
      </c>
      <c r="I1094" s="37">
        <v>0.047</v>
      </c>
      <c r="J1094" s="31" t="s">
        <v>85</v>
      </c>
    </row>
    <row r="1095" ht="15.75" customHeight="1">
      <c r="A1095" s="36" t="str">
        <f t="shared" si="1"/>
        <v>Tanzania-Africa2006</v>
      </c>
      <c r="B1095" s="36" t="s">
        <v>138</v>
      </c>
      <c r="C1095" s="36" t="s">
        <v>145</v>
      </c>
      <c r="D1095" s="37">
        <v>0.438</v>
      </c>
      <c r="E1095" s="37">
        <v>27.0</v>
      </c>
      <c r="F1095" s="36"/>
      <c r="G1095" s="37">
        <v>172.0</v>
      </c>
      <c r="H1095" s="37">
        <v>0.013</v>
      </c>
      <c r="I1095" s="37">
        <v>0.14</v>
      </c>
      <c r="J1095" s="31" t="s">
        <v>85</v>
      </c>
    </row>
    <row r="1096" ht="15.75" customHeight="1">
      <c r="A1096" s="36" t="str">
        <f t="shared" si="1"/>
        <v>Mozambique-Africa2006</v>
      </c>
      <c r="B1096" s="36" t="s">
        <v>124</v>
      </c>
      <c r="C1096" s="36" t="s">
        <v>145</v>
      </c>
      <c r="D1096" s="37">
        <v>0.375</v>
      </c>
      <c r="E1096" s="37">
        <v>113.0</v>
      </c>
      <c r="F1096" s="36"/>
      <c r="G1096" s="37">
        <v>230.0</v>
      </c>
      <c r="H1096" s="37">
        <v>0.008</v>
      </c>
      <c r="I1096" s="37">
        <v>0.108</v>
      </c>
      <c r="J1096" s="31" t="s">
        <v>85</v>
      </c>
    </row>
    <row r="1097" ht="15.75" customHeight="1">
      <c r="A1097" s="36" t="str">
        <f t="shared" si="1"/>
        <v>Zambia-Africa2006</v>
      </c>
      <c r="B1097" s="36" t="s">
        <v>142</v>
      </c>
      <c r="C1097" s="36" t="s">
        <v>145</v>
      </c>
      <c r="D1097" s="37">
        <v>0.154</v>
      </c>
      <c r="E1097" s="37">
        <v>35.0</v>
      </c>
      <c r="F1097" s="36"/>
      <c r="G1097" s="37">
        <v>183.0</v>
      </c>
      <c r="H1097" s="37">
        <v>0.042</v>
      </c>
      <c r="I1097" s="37">
        <v>0.141</v>
      </c>
      <c r="J1097" s="31" t="s">
        <v>85</v>
      </c>
    </row>
    <row r="1098" ht="15.75" customHeight="1">
      <c r="A1098" s="36" t="str">
        <f t="shared" si="1"/>
        <v>Burundi-Africa2006</v>
      </c>
      <c r="B1098" s="36" t="s">
        <v>96</v>
      </c>
      <c r="C1098" s="36" t="s">
        <v>145</v>
      </c>
      <c r="D1098" s="37">
        <v>2.797</v>
      </c>
      <c r="E1098" s="37">
        <v>13.0</v>
      </c>
      <c r="F1098" s="36"/>
      <c r="G1098" s="37">
        <v>140.0</v>
      </c>
      <c r="H1098" s="37">
        <v>0.007</v>
      </c>
      <c r="I1098" s="37">
        <v>0.025</v>
      </c>
      <c r="J1098" s="31" t="s">
        <v>85</v>
      </c>
    </row>
    <row r="1099" ht="15.75" customHeight="1">
      <c r="A1099" s="36" t="str">
        <f t="shared" si="1"/>
        <v>Burkina Faso-Africa2006</v>
      </c>
      <c r="B1099" s="36" t="s">
        <v>95</v>
      </c>
      <c r="C1099" s="36" t="s">
        <v>145</v>
      </c>
      <c r="D1099" s="37">
        <v>0.476</v>
      </c>
      <c r="E1099" s="37">
        <v>34.0</v>
      </c>
      <c r="F1099" s="36"/>
      <c r="G1099" s="37">
        <v>270.0</v>
      </c>
      <c r="H1099" s="37">
        <v>0.006</v>
      </c>
      <c r="I1099" s="37">
        <v>0.074</v>
      </c>
      <c r="J1099" s="31" t="s">
        <v>85</v>
      </c>
    </row>
    <row r="1100" ht="15.75" customHeight="1">
      <c r="A1100" s="36" t="str">
        <f t="shared" si="1"/>
        <v>Gambia, The-Africa2006</v>
      </c>
      <c r="B1100" s="36" t="s">
        <v>110</v>
      </c>
      <c r="C1100" s="36" t="s">
        <v>145</v>
      </c>
      <c r="D1100" s="37">
        <v>2.921</v>
      </c>
      <c r="E1100" s="37">
        <v>27.0</v>
      </c>
      <c r="F1100" s="36"/>
      <c r="G1100" s="37">
        <v>376.0</v>
      </c>
      <c r="H1100" s="37">
        <v>0.052</v>
      </c>
      <c r="I1100" s="37">
        <v>0.273</v>
      </c>
      <c r="J1100" s="31" t="s">
        <v>85</v>
      </c>
    </row>
    <row r="1101" ht="15.75" customHeight="1">
      <c r="A1101" s="36" t="str">
        <f t="shared" si="1"/>
        <v>Congo (Kinshasa)-Africa2006</v>
      </c>
      <c r="B1101" s="36" t="s">
        <v>102</v>
      </c>
      <c r="C1101" s="36" t="s">
        <v>145</v>
      </c>
      <c r="D1101" s="37">
        <v>2.865</v>
      </c>
      <c r="E1101" s="37">
        <v>133.0</v>
      </c>
      <c r="F1101" s="36"/>
      <c r="G1101" s="37">
        <v>308.0</v>
      </c>
      <c r="H1101" s="37">
        <v>0.003</v>
      </c>
      <c r="I1101" s="37">
        <v>0.079</v>
      </c>
      <c r="J1101" s="31" t="s">
        <v>85</v>
      </c>
    </row>
    <row r="1102" ht="15.75" customHeight="1">
      <c r="A1102" s="36" t="str">
        <f t="shared" si="1"/>
        <v>Uganda-Africa2006</v>
      </c>
      <c r="B1102" s="36" t="s">
        <v>141</v>
      </c>
      <c r="C1102" s="36" t="s">
        <v>145</v>
      </c>
      <c r="D1102" s="37">
        <v>0.352</v>
      </c>
      <c r="E1102" s="37">
        <v>28.0</v>
      </c>
      <c r="F1102" s="36"/>
      <c r="G1102" s="37">
        <v>237.0</v>
      </c>
      <c r="H1102" s="37">
        <v>0.025</v>
      </c>
      <c r="I1102" s="37">
        <v>0.068</v>
      </c>
      <c r="J1102" s="31" t="s">
        <v>85</v>
      </c>
    </row>
    <row r="1103" ht="15.75" customHeight="1">
      <c r="A1103" s="36" t="str">
        <f t="shared" si="1"/>
        <v>Somalia-Africa2006</v>
      </c>
      <c r="B1103" s="36" t="s">
        <v>133</v>
      </c>
      <c r="C1103" s="36" t="s">
        <v>145</v>
      </c>
      <c r="D1103" s="36"/>
      <c r="E1103" s="36"/>
      <c r="F1103" s="36"/>
      <c r="G1103" s="36"/>
      <c r="H1103" s="37">
        <v>0.011</v>
      </c>
      <c r="I1103" s="37">
        <v>0.063</v>
      </c>
      <c r="J1103" s="31" t="s">
        <v>85</v>
      </c>
    </row>
    <row r="1104" ht="15.75" customHeight="1">
      <c r="A1104" s="36" t="str">
        <f t="shared" si="1"/>
        <v>Mali-Africa2006</v>
      </c>
      <c r="B1104" s="36" t="s">
        <v>120</v>
      </c>
      <c r="C1104" s="36" t="s">
        <v>145</v>
      </c>
      <c r="D1104" s="37">
        <v>0.514</v>
      </c>
      <c r="E1104" s="37">
        <v>41.0</v>
      </c>
      <c r="F1104" s="36"/>
      <c r="G1104" s="37">
        <v>270.0</v>
      </c>
      <c r="H1104" s="37">
        <v>0.007</v>
      </c>
      <c r="I1104" s="37">
        <v>0.123</v>
      </c>
      <c r="J1104" s="31" t="s">
        <v>85</v>
      </c>
    </row>
    <row r="1105" ht="15.75" customHeight="1">
      <c r="A1105" s="36" t="str">
        <f t="shared" si="1"/>
        <v>Chad-Africa2006</v>
      </c>
      <c r="B1105" s="36" t="s">
        <v>99</v>
      </c>
      <c r="C1105" s="36" t="s">
        <v>145</v>
      </c>
      <c r="D1105" s="37">
        <v>0.74</v>
      </c>
      <c r="E1105" s="37">
        <v>64.0</v>
      </c>
      <c r="F1105" s="36"/>
      <c r="G1105" s="37">
        <v>732.0</v>
      </c>
      <c r="H1105" s="37">
        <v>0.006</v>
      </c>
      <c r="I1105" s="37">
        <v>0.045</v>
      </c>
      <c r="J1105" s="31" t="s">
        <v>85</v>
      </c>
    </row>
    <row r="1106" ht="15.75" customHeight="1">
      <c r="A1106" s="36" t="str">
        <f t="shared" si="1"/>
        <v>Angola-Africa2006</v>
      </c>
      <c r="B1106" s="36" t="s">
        <v>92</v>
      </c>
      <c r="C1106" s="36" t="s">
        <v>145</v>
      </c>
      <c r="D1106" s="37">
        <v>0.521</v>
      </c>
      <c r="E1106" s="37">
        <v>119.0</v>
      </c>
      <c r="F1106" s="36"/>
      <c r="G1106" s="37">
        <v>272.0</v>
      </c>
      <c r="H1106" s="37">
        <v>0.019</v>
      </c>
      <c r="I1106" s="37">
        <v>0.178</v>
      </c>
      <c r="J1106" s="31" t="s">
        <v>85</v>
      </c>
    </row>
    <row r="1107" ht="15.75" customHeight="1">
      <c r="A1107" s="36" t="str">
        <f t="shared" si="1"/>
        <v>Niger-Africa2006</v>
      </c>
      <c r="B1107" s="36" t="s">
        <v>126</v>
      </c>
      <c r="C1107" s="36" t="s">
        <v>145</v>
      </c>
      <c r="D1107" s="37">
        <v>0.423</v>
      </c>
      <c r="E1107" s="37">
        <v>24.0</v>
      </c>
      <c r="F1107" s="36"/>
      <c r="G1107" s="37">
        <v>270.0</v>
      </c>
      <c r="H1107" s="37">
        <v>0.003</v>
      </c>
      <c r="I1107" s="37">
        <v>0.035</v>
      </c>
      <c r="J1107" s="31" t="s">
        <v>85</v>
      </c>
    </row>
    <row r="1108" ht="15.75" customHeight="1">
      <c r="A1108" s="36" t="str">
        <f t="shared" si="1"/>
        <v>Mauritius-Africa2007</v>
      </c>
      <c r="B1108" s="36" t="s">
        <v>122</v>
      </c>
      <c r="C1108" s="36" t="s">
        <v>145</v>
      </c>
      <c r="D1108" s="37">
        <v>0.242</v>
      </c>
      <c r="E1108" s="37">
        <v>7.0</v>
      </c>
      <c r="F1108" s="36"/>
      <c r="G1108" s="37">
        <v>161.0</v>
      </c>
      <c r="H1108" s="37">
        <v>0.202</v>
      </c>
      <c r="I1108" s="37">
        <v>0.761</v>
      </c>
      <c r="J1108" s="31" t="s">
        <v>86</v>
      </c>
    </row>
    <row r="1109" ht="15.75" customHeight="1">
      <c r="A1109" s="36" t="str">
        <f t="shared" si="1"/>
        <v>Tunisia-Africa2007</v>
      </c>
      <c r="B1109" s="36" t="s">
        <v>140</v>
      </c>
      <c r="C1109" s="36" t="s">
        <v>145</v>
      </c>
      <c r="D1109" s="37">
        <v>0.606</v>
      </c>
      <c r="E1109" s="37">
        <v>11.0</v>
      </c>
      <c r="F1109" s="36"/>
      <c r="G1109" s="37">
        <v>268.0</v>
      </c>
      <c r="H1109" s="37">
        <v>0.171</v>
      </c>
      <c r="I1109" s="37">
        <v>0.763</v>
      </c>
      <c r="J1109" s="31" t="s">
        <v>86</v>
      </c>
    </row>
    <row r="1110" ht="15.75" customHeight="1">
      <c r="A1110" s="36" t="str">
        <f t="shared" si="1"/>
        <v>Seychelles-Africa2007</v>
      </c>
      <c r="B1110" s="36" t="s">
        <v>131</v>
      </c>
      <c r="C1110" s="36" t="s">
        <v>145</v>
      </c>
      <c r="D1110" s="37">
        <v>0.484</v>
      </c>
      <c r="E1110" s="37">
        <v>39.0</v>
      </c>
      <c r="F1110" s="36"/>
      <c r="G1110" s="37">
        <v>76.0</v>
      </c>
      <c r="H1110" s="37">
        <v>0.384</v>
      </c>
      <c r="I1110" s="37">
        <v>0.867</v>
      </c>
      <c r="J1110" s="31" t="s">
        <v>86</v>
      </c>
    </row>
    <row r="1111" ht="15.75" customHeight="1">
      <c r="A1111" s="36" t="str">
        <f t="shared" si="1"/>
        <v>Morocco-Africa2007</v>
      </c>
      <c r="B1111" s="36" t="s">
        <v>123</v>
      </c>
      <c r="C1111" s="36" t="s">
        <v>145</v>
      </c>
      <c r="D1111" s="37">
        <v>0.444</v>
      </c>
      <c r="E1111" s="37">
        <v>12.0</v>
      </c>
      <c r="F1111" s="36"/>
      <c r="G1111" s="37">
        <v>358.0</v>
      </c>
      <c r="H1111" s="37">
        <v>0.215</v>
      </c>
      <c r="I1111" s="37">
        <v>0.653</v>
      </c>
      <c r="J1111" s="31" t="s">
        <v>86</v>
      </c>
    </row>
    <row r="1112" ht="15.75" customHeight="1">
      <c r="A1112" s="36" t="str">
        <f t="shared" si="1"/>
        <v>South Africa-Africa2007</v>
      </c>
      <c r="B1112" s="36" t="s">
        <v>134</v>
      </c>
      <c r="C1112" s="36" t="s">
        <v>145</v>
      </c>
      <c r="D1112" s="37">
        <v>0.365</v>
      </c>
      <c r="E1112" s="37">
        <v>31.0</v>
      </c>
      <c r="F1112" s="36"/>
      <c r="G1112" s="37">
        <v>350.0</v>
      </c>
      <c r="H1112" s="37">
        <v>0.081</v>
      </c>
      <c r="I1112" s="37">
        <v>0.853</v>
      </c>
      <c r="J1112" s="31" t="s">
        <v>86</v>
      </c>
    </row>
    <row r="1113" ht="15.75" customHeight="1">
      <c r="A1113" s="36" t="str">
        <f t="shared" si="1"/>
        <v>Algeria-Africa2007</v>
      </c>
      <c r="B1113" s="36" t="s">
        <v>74</v>
      </c>
      <c r="C1113" s="36" t="s">
        <v>145</v>
      </c>
      <c r="D1113" s="37">
        <v>0.742</v>
      </c>
      <c r="E1113" s="37">
        <v>25.0</v>
      </c>
      <c r="F1113" s="36"/>
      <c r="G1113" s="37">
        <v>451.0</v>
      </c>
      <c r="H1113" s="37">
        <v>0.095</v>
      </c>
      <c r="I1113" s="37">
        <v>0.785</v>
      </c>
      <c r="J1113" s="31" t="s">
        <v>86</v>
      </c>
    </row>
    <row r="1114" ht="15.75" customHeight="1">
      <c r="A1114" s="36" t="str">
        <f t="shared" si="1"/>
        <v>Libya-Africa2007</v>
      </c>
      <c r="B1114" s="36" t="s">
        <v>117</v>
      </c>
      <c r="C1114" s="36" t="s">
        <v>145</v>
      </c>
      <c r="D1114" s="36"/>
      <c r="E1114" s="36"/>
      <c r="F1114" s="36"/>
      <c r="G1114" s="36"/>
      <c r="H1114" s="37">
        <v>0.047</v>
      </c>
      <c r="I1114" s="37">
        <v>0.778</v>
      </c>
      <c r="J1114" s="31" t="s">
        <v>86</v>
      </c>
    </row>
    <row r="1115" ht="15.75" customHeight="1">
      <c r="A1115" s="36" t="str">
        <f t="shared" si="1"/>
        <v>Egypt-Africa2007</v>
      </c>
      <c r="B1115" s="36" t="s">
        <v>105</v>
      </c>
      <c r="C1115" s="36" t="s">
        <v>145</v>
      </c>
      <c r="D1115" s="37">
        <v>0.451</v>
      </c>
      <c r="E1115" s="37">
        <v>10.0</v>
      </c>
      <c r="F1115" s="36"/>
      <c r="G1115" s="37">
        <v>711.0</v>
      </c>
      <c r="H1115" s="37">
        <v>0.16</v>
      </c>
      <c r="I1115" s="37">
        <v>0.405</v>
      </c>
      <c r="J1115" s="31" t="s">
        <v>86</v>
      </c>
    </row>
    <row r="1116" ht="15.75" customHeight="1">
      <c r="A1116" s="36" t="str">
        <f t="shared" si="1"/>
        <v>Botswana-Africa2007</v>
      </c>
      <c r="B1116" s="36" t="s">
        <v>94</v>
      </c>
      <c r="C1116" s="36" t="s">
        <v>145</v>
      </c>
      <c r="D1116" s="37">
        <v>0.171</v>
      </c>
      <c r="E1116" s="37">
        <v>107.0</v>
      </c>
      <c r="F1116" s="36"/>
      <c r="G1116" s="37">
        <v>140.0</v>
      </c>
      <c r="H1116" s="37">
        <v>0.053</v>
      </c>
      <c r="I1116" s="37">
        <v>0.601</v>
      </c>
      <c r="J1116" s="31" t="s">
        <v>86</v>
      </c>
    </row>
    <row r="1117" ht="15.75" customHeight="1">
      <c r="A1117" s="36" t="str">
        <f t="shared" si="1"/>
        <v>Lesotho-Africa2007</v>
      </c>
      <c r="B1117" s="36" t="s">
        <v>115</v>
      </c>
      <c r="C1117" s="36" t="s">
        <v>145</v>
      </c>
      <c r="D1117" s="37">
        <v>0.224</v>
      </c>
      <c r="E1117" s="37">
        <v>73.0</v>
      </c>
      <c r="F1117" s="36"/>
      <c r="G1117" s="37">
        <v>342.0</v>
      </c>
      <c r="H1117" s="37">
        <v>0.034</v>
      </c>
      <c r="I1117" s="37">
        <v>0.247</v>
      </c>
      <c r="J1117" s="31" t="s">
        <v>86</v>
      </c>
    </row>
    <row r="1118" ht="15.75" customHeight="1">
      <c r="A1118" s="36" t="str">
        <f t="shared" si="1"/>
        <v>Namibia-Africa2007</v>
      </c>
      <c r="B1118" s="36" t="s">
        <v>125</v>
      </c>
      <c r="C1118" s="36" t="s">
        <v>145</v>
      </c>
      <c r="D1118" s="37">
        <v>0.258</v>
      </c>
      <c r="E1118" s="37">
        <v>99.0</v>
      </c>
      <c r="F1118" s="36"/>
      <c r="G1118" s="37">
        <v>339.0</v>
      </c>
      <c r="H1118" s="37">
        <v>0.048</v>
      </c>
      <c r="I1118" s="37">
        <v>0.385</v>
      </c>
      <c r="J1118" s="31" t="s">
        <v>86</v>
      </c>
    </row>
    <row r="1119" ht="15.75" customHeight="1">
      <c r="A1119" s="36" t="str">
        <f t="shared" si="1"/>
        <v>Djibouti-Africa2007</v>
      </c>
      <c r="B1119" s="36" t="s">
        <v>104</v>
      </c>
      <c r="C1119" s="36" t="s">
        <v>145</v>
      </c>
      <c r="D1119" s="37">
        <v>0.378</v>
      </c>
      <c r="E1119" s="37">
        <v>37.0</v>
      </c>
      <c r="F1119" s="36"/>
      <c r="G1119" s="37">
        <v>66.0</v>
      </c>
      <c r="H1119" s="37">
        <v>0.016</v>
      </c>
      <c r="I1119" s="37">
        <v>0.087</v>
      </c>
      <c r="J1119" s="31" t="s">
        <v>86</v>
      </c>
    </row>
    <row r="1120" ht="15.75" customHeight="1">
      <c r="A1120" s="36" t="str">
        <f t="shared" si="1"/>
        <v>Swaziland-Africa2007</v>
      </c>
      <c r="B1120" s="36" t="s">
        <v>137</v>
      </c>
      <c r="C1120" s="36" t="s">
        <v>145</v>
      </c>
      <c r="D1120" s="37">
        <v>0.363</v>
      </c>
      <c r="E1120" s="37">
        <v>60.0</v>
      </c>
      <c r="F1120" s="36"/>
      <c r="G1120" s="37">
        <v>104.0</v>
      </c>
      <c r="H1120" s="37">
        <v>0.041</v>
      </c>
      <c r="I1120" s="37">
        <v>0.335</v>
      </c>
      <c r="J1120" s="31" t="s">
        <v>86</v>
      </c>
    </row>
    <row r="1121" ht="15.75" customHeight="1">
      <c r="A1121" s="36" t="str">
        <f t="shared" si="1"/>
        <v>Zimbabwe-Africa2007</v>
      </c>
      <c r="B1121" s="36" t="s">
        <v>143</v>
      </c>
      <c r="C1121" s="36" t="s">
        <v>145</v>
      </c>
      <c r="D1121" s="37">
        <v>0.514</v>
      </c>
      <c r="E1121" s="37">
        <v>97.0</v>
      </c>
      <c r="F1121" s="36"/>
      <c r="G1121" s="37">
        <v>256.0</v>
      </c>
      <c r="H1121" s="37">
        <v>0.109</v>
      </c>
      <c r="I1121" s="37">
        <v>0.096</v>
      </c>
      <c r="J1121" s="31" t="s">
        <v>86</v>
      </c>
    </row>
    <row r="1122" ht="15.75" customHeight="1">
      <c r="A1122" s="36" t="str">
        <f t="shared" si="1"/>
        <v>Ghana-Africa2007</v>
      </c>
      <c r="B1122" s="36" t="s">
        <v>111</v>
      </c>
      <c r="C1122" s="36" t="s">
        <v>145</v>
      </c>
      <c r="D1122" s="37">
        <v>0.327</v>
      </c>
      <c r="E1122" s="37">
        <v>15.0</v>
      </c>
      <c r="F1122" s="36"/>
      <c r="G1122" s="37">
        <v>304.0</v>
      </c>
      <c r="H1122" s="37">
        <v>0.039</v>
      </c>
      <c r="I1122" s="37">
        <v>0.338</v>
      </c>
      <c r="J1122" s="31" t="s">
        <v>86</v>
      </c>
    </row>
    <row r="1123" ht="15.75" customHeight="1">
      <c r="A1123" s="36" t="str">
        <f t="shared" si="1"/>
        <v>Gabon-Africa2007</v>
      </c>
      <c r="B1123" s="36" t="s">
        <v>109</v>
      </c>
      <c r="C1123" s="36" t="s">
        <v>145</v>
      </c>
      <c r="D1123" s="37">
        <v>0.447</v>
      </c>
      <c r="E1123" s="37">
        <v>57.0</v>
      </c>
      <c r="F1123" s="36"/>
      <c r="G1123" s="37">
        <v>488.0</v>
      </c>
      <c r="H1123" s="37">
        <v>0.058</v>
      </c>
      <c r="I1123" s="37">
        <v>0.808</v>
      </c>
      <c r="J1123" s="31" t="s">
        <v>86</v>
      </c>
    </row>
    <row r="1124" ht="15.75" customHeight="1">
      <c r="A1124" s="36" t="str">
        <f t="shared" si="1"/>
        <v>Central African Republic-Africa2007</v>
      </c>
      <c r="B1124" s="36" t="s">
        <v>98</v>
      </c>
      <c r="C1124" s="36" t="s">
        <v>145</v>
      </c>
      <c r="D1124" s="37">
        <v>2.038</v>
      </c>
      <c r="E1124" s="37">
        <v>22.0</v>
      </c>
      <c r="F1124" s="36"/>
      <c r="G1124" s="37">
        <v>504.0</v>
      </c>
      <c r="H1124" s="37">
        <v>0.004</v>
      </c>
      <c r="I1124" s="37">
        <v>0.083</v>
      </c>
      <c r="J1124" s="31" t="s">
        <v>86</v>
      </c>
    </row>
    <row r="1125" ht="15.75" customHeight="1">
      <c r="A1125" s="36" t="str">
        <f t="shared" si="1"/>
        <v>Cote d'Ivoire-Africa2007</v>
      </c>
      <c r="B1125" s="36" t="s">
        <v>103</v>
      </c>
      <c r="C1125" s="36" t="s">
        <v>145</v>
      </c>
      <c r="D1125" s="37">
        <v>0.446</v>
      </c>
      <c r="E1125" s="37">
        <v>40.0</v>
      </c>
      <c r="F1125" s="36"/>
      <c r="G1125" s="37">
        <v>270.0</v>
      </c>
      <c r="H1125" s="37">
        <v>0.018</v>
      </c>
      <c r="I1125" s="37">
        <v>0.416</v>
      </c>
      <c r="J1125" s="31" t="s">
        <v>86</v>
      </c>
    </row>
    <row r="1126" ht="15.75" customHeight="1">
      <c r="A1126" s="36" t="str">
        <f t="shared" si="1"/>
        <v>Sudan-Africa2007</v>
      </c>
      <c r="B1126" s="36" t="s">
        <v>136</v>
      </c>
      <c r="C1126" s="36" t="s">
        <v>145</v>
      </c>
      <c r="D1126" s="37">
        <v>0.361</v>
      </c>
      <c r="E1126" s="37">
        <v>39.0</v>
      </c>
      <c r="F1126" s="36"/>
      <c r="G1126" s="37">
        <v>180.0</v>
      </c>
      <c r="H1126" s="37">
        <v>0.087</v>
      </c>
      <c r="I1126" s="37">
        <v>0.204</v>
      </c>
      <c r="J1126" s="31" t="s">
        <v>86</v>
      </c>
    </row>
    <row r="1127" ht="15.75" customHeight="1">
      <c r="A1127" s="36" t="str">
        <f t="shared" si="1"/>
        <v>Mauritania-Africa2007</v>
      </c>
      <c r="B1127" s="36" t="s">
        <v>121</v>
      </c>
      <c r="C1127" s="36" t="s">
        <v>145</v>
      </c>
      <c r="D1127" s="37">
        <v>0.947</v>
      </c>
      <c r="E1127" s="37">
        <v>65.0</v>
      </c>
      <c r="F1127" s="36"/>
      <c r="G1127" s="37">
        <v>696.0</v>
      </c>
      <c r="H1127" s="37">
        <v>0.014</v>
      </c>
      <c r="I1127" s="37">
        <v>0.425</v>
      </c>
      <c r="J1127" s="31" t="s">
        <v>86</v>
      </c>
    </row>
    <row r="1128" ht="15.75" customHeight="1">
      <c r="A1128" s="36" t="str">
        <f t="shared" si="1"/>
        <v>Ethiopia-Africa2007</v>
      </c>
      <c r="B1128" s="36" t="s">
        <v>108</v>
      </c>
      <c r="C1128" s="36" t="s">
        <v>145</v>
      </c>
      <c r="D1128" s="37">
        <v>0.303</v>
      </c>
      <c r="E1128" s="37">
        <v>18.0</v>
      </c>
      <c r="F1128" s="36"/>
      <c r="G1128" s="37">
        <v>198.0</v>
      </c>
      <c r="H1128" s="37">
        <v>0.004</v>
      </c>
      <c r="I1128" s="37">
        <v>0.015</v>
      </c>
      <c r="J1128" s="31" t="s">
        <v>86</v>
      </c>
    </row>
    <row r="1129" ht="15.75" customHeight="1">
      <c r="A1129" s="36" t="str">
        <f t="shared" si="1"/>
        <v>Madagascar-Africa2007</v>
      </c>
      <c r="B1129" s="36" t="s">
        <v>118</v>
      </c>
      <c r="C1129" s="36" t="s">
        <v>145</v>
      </c>
      <c r="D1129" s="37">
        <v>0.465</v>
      </c>
      <c r="E1129" s="37">
        <v>7.0</v>
      </c>
      <c r="F1129" s="36"/>
      <c r="G1129" s="37">
        <v>238.0</v>
      </c>
      <c r="H1129" s="37">
        <v>0.007</v>
      </c>
      <c r="I1129" s="37">
        <v>0.114</v>
      </c>
      <c r="J1129" s="31" t="s">
        <v>86</v>
      </c>
    </row>
    <row r="1130" ht="15.75" customHeight="1">
      <c r="A1130" s="36" t="str">
        <f t="shared" si="1"/>
        <v>Equatorial Guinea-Africa2007</v>
      </c>
      <c r="B1130" s="36" t="s">
        <v>106</v>
      </c>
      <c r="C1130" s="36" t="s">
        <v>145</v>
      </c>
      <c r="D1130" s="37">
        <v>0.441</v>
      </c>
      <c r="E1130" s="37">
        <v>135.0</v>
      </c>
      <c r="F1130" s="36"/>
      <c r="G1130" s="37">
        <v>492.0</v>
      </c>
      <c r="H1130" s="37">
        <v>0.016</v>
      </c>
      <c r="I1130" s="37">
        <v>0.235</v>
      </c>
      <c r="J1130" s="31" t="s">
        <v>86</v>
      </c>
    </row>
    <row r="1131" ht="15.75" customHeight="1">
      <c r="A1131" s="36" t="str">
        <f t="shared" si="1"/>
        <v>Togo-Africa2007</v>
      </c>
      <c r="B1131" s="36" t="s">
        <v>139</v>
      </c>
      <c r="C1131" s="36" t="s">
        <v>145</v>
      </c>
      <c r="D1131" s="37">
        <v>0.526</v>
      </c>
      <c r="E1131" s="37">
        <v>62.0</v>
      </c>
      <c r="F1131" s="36"/>
      <c r="G1131" s="37">
        <v>270.0</v>
      </c>
      <c r="H1131" s="37">
        <v>0.022</v>
      </c>
      <c r="I1131" s="37">
        <v>0.204</v>
      </c>
      <c r="J1131" s="31" t="s">
        <v>86</v>
      </c>
    </row>
    <row r="1132" ht="15.75" customHeight="1">
      <c r="A1132" s="36" t="str">
        <f t="shared" si="1"/>
        <v>Kenya-Africa2007</v>
      </c>
      <c r="B1132" s="36" t="s">
        <v>114</v>
      </c>
      <c r="C1132" s="36" t="s">
        <v>145</v>
      </c>
      <c r="D1132" s="37">
        <v>0.493</v>
      </c>
      <c r="E1132" s="37">
        <v>44.0</v>
      </c>
      <c r="F1132" s="36"/>
      <c r="G1132" s="37">
        <v>432.0</v>
      </c>
      <c r="H1132" s="37">
        <v>0.08</v>
      </c>
      <c r="I1132" s="37">
        <v>0.301</v>
      </c>
      <c r="J1132" s="31" t="s">
        <v>86</v>
      </c>
    </row>
    <row r="1133" ht="15.75" customHeight="1">
      <c r="A1133" s="36" t="str">
        <f t="shared" si="1"/>
        <v>Rwanda-Africa2007</v>
      </c>
      <c r="B1133" s="36" t="s">
        <v>128</v>
      </c>
      <c r="C1133" s="36" t="s">
        <v>180</v>
      </c>
      <c r="D1133" s="37">
        <v>0.335</v>
      </c>
      <c r="E1133" s="37">
        <v>16.0</v>
      </c>
      <c r="F1133" s="36"/>
      <c r="G1133" s="37">
        <v>168.0</v>
      </c>
      <c r="H1133" s="37">
        <v>0.021</v>
      </c>
      <c r="I1133" s="37">
        <v>0.064</v>
      </c>
      <c r="J1133" s="31" t="s">
        <v>86</v>
      </c>
    </row>
    <row r="1134" ht="15.75" customHeight="1">
      <c r="A1134" s="36" t="str">
        <f t="shared" si="1"/>
        <v>Sao Tome and Principe-Africa2007</v>
      </c>
      <c r="B1134" s="36" t="s">
        <v>129</v>
      </c>
      <c r="C1134" s="36" t="s">
        <v>180</v>
      </c>
      <c r="D1134" s="37">
        <v>0.487</v>
      </c>
      <c r="E1134" s="37">
        <v>144.0</v>
      </c>
      <c r="F1134" s="36"/>
      <c r="G1134" s="37">
        <v>424.0</v>
      </c>
      <c r="H1134" s="37">
        <v>0.146</v>
      </c>
      <c r="I1134" s="37">
        <v>0.184</v>
      </c>
      <c r="J1134" s="31" t="s">
        <v>86</v>
      </c>
    </row>
    <row r="1135" ht="15.75" customHeight="1">
      <c r="A1135" s="36" t="str">
        <f t="shared" si="1"/>
        <v>South Sudan-Africa2007</v>
      </c>
      <c r="B1135" s="36" t="s">
        <v>135</v>
      </c>
      <c r="C1135" s="36" t="s">
        <v>180</v>
      </c>
      <c r="D1135" s="36"/>
      <c r="E1135" s="36"/>
      <c r="F1135" s="36"/>
      <c r="G1135" s="36"/>
      <c r="H1135" s="36"/>
      <c r="I1135" s="36"/>
      <c r="J1135" s="31" t="s">
        <v>86</v>
      </c>
    </row>
    <row r="1136" ht="15.75" customHeight="1">
      <c r="A1136" s="36" t="str">
        <f t="shared" si="1"/>
        <v>Guinea-Africa2007</v>
      </c>
      <c r="B1136" s="36" t="s">
        <v>112</v>
      </c>
      <c r="C1136" s="36" t="s">
        <v>180</v>
      </c>
      <c r="D1136" s="37">
        <v>0.807</v>
      </c>
      <c r="E1136" s="37">
        <v>40.0</v>
      </c>
      <c r="F1136" s="36"/>
      <c r="G1136" s="37">
        <v>416.0</v>
      </c>
      <c r="H1136" s="37">
        <v>0.008</v>
      </c>
      <c r="I1136" s="37">
        <v>0.199</v>
      </c>
      <c r="J1136" s="31" t="s">
        <v>86</v>
      </c>
    </row>
    <row r="1137" ht="15.75" customHeight="1">
      <c r="A1137" s="36" t="str">
        <f t="shared" si="1"/>
        <v>Congo (Brazzaville)-Africa2007</v>
      </c>
      <c r="B1137" s="36" t="s">
        <v>101</v>
      </c>
      <c r="C1137" s="36" t="s">
        <v>180</v>
      </c>
      <c r="D1137" s="37">
        <v>0.649</v>
      </c>
      <c r="E1137" s="37">
        <v>37.0</v>
      </c>
      <c r="F1137" s="36"/>
      <c r="G1137" s="37">
        <v>606.0</v>
      </c>
      <c r="H1137" s="37">
        <v>0.028</v>
      </c>
      <c r="I1137" s="37">
        <v>0.343</v>
      </c>
      <c r="J1137" s="31" t="s">
        <v>86</v>
      </c>
    </row>
    <row r="1138" ht="15.75" customHeight="1">
      <c r="A1138" s="36" t="str">
        <f t="shared" si="1"/>
        <v>Liberia-Africa2007</v>
      </c>
      <c r="B1138" s="36" t="s">
        <v>116</v>
      </c>
      <c r="C1138" s="36" t="s">
        <v>180</v>
      </c>
      <c r="D1138" s="37">
        <v>0.429</v>
      </c>
      <c r="E1138" s="37">
        <v>68.0</v>
      </c>
      <c r="F1138" s="36"/>
      <c r="G1138" s="37">
        <v>158.0</v>
      </c>
      <c r="H1138" s="37">
        <v>0.006</v>
      </c>
      <c r="I1138" s="37">
        <v>0.16</v>
      </c>
      <c r="J1138" s="31" t="s">
        <v>86</v>
      </c>
    </row>
    <row r="1139" ht="15.75" customHeight="1">
      <c r="A1139" s="36" t="str">
        <f t="shared" si="1"/>
        <v>Benin-Africa2007</v>
      </c>
      <c r="B1139" s="36" t="s">
        <v>93</v>
      </c>
      <c r="C1139" s="36" t="s">
        <v>180</v>
      </c>
      <c r="D1139" s="37">
        <v>0.732</v>
      </c>
      <c r="E1139" s="37">
        <v>31.0</v>
      </c>
      <c r="F1139" s="36"/>
      <c r="G1139" s="37">
        <v>270.0</v>
      </c>
      <c r="H1139" s="37">
        <v>0.018</v>
      </c>
      <c r="I1139" s="37">
        <v>0.236</v>
      </c>
      <c r="J1139" s="31" t="s">
        <v>86</v>
      </c>
    </row>
    <row r="1140" ht="15.75" customHeight="1">
      <c r="A1140" s="36" t="str">
        <f t="shared" si="1"/>
        <v>Comoros-Africa2007</v>
      </c>
      <c r="B1140" s="36" t="s">
        <v>100</v>
      </c>
      <c r="C1140" s="36" t="s">
        <v>180</v>
      </c>
      <c r="D1140" s="37">
        <v>2.179</v>
      </c>
      <c r="E1140" s="37">
        <v>22.0</v>
      </c>
      <c r="F1140" s="36"/>
      <c r="G1140" s="37">
        <v>100.0</v>
      </c>
      <c r="H1140" s="37">
        <v>0.025</v>
      </c>
      <c r="I1140" s="37">
        <v>0.098</v>
      </c>
      <c r="J1140" s="31" t="s">
        <v>86</v>
      </c>
    </row>
    <row r="1141" ht="15.75" customHeight="1">
      <c r="A1141" s="36" t="str">
        <f t="shared" si="1"/>
        <v>Senegal-Africa2007</v>
      </c>
      <c r="B1141" s="36" t="s">
        <v>130</v>
      </c>
      <c r="C1141" s="36" t="s">
        <v>180</v>
      </c>
      <c r="D1141" s="37">
        <v>0.455</v>
      </c>
      <c r="E1141" s="37">
        <v>59.0</v>
      </c>
      <c r="F1141" s="36"/>
      <c r="G1141" s="37">
        <v>696.0</v>
      </c>
      <c r="H1141" s="37">
        <v>0.077</v>
      </c>
      <c r="I1141" s="37">
        <v>0.305</v>
      </c>
      <c r="J1141" s="31" t="s">
        <v>86</v>
      </c>
    </row>
    <row r="1142" ht="15.75" customHeight="1">
      <c r="A1142" s="36" t="str">
        <f t="shared" si="1"/>
        <v>Sierra Leone-Africa2007</v>
      </c>
      <c r="B1142" s="36" t="s">
        <v>132</v>
      </c>
      <c r="C1142" s="36" t="s">
        <v>180</v>
      </c>
      <c r="D1142" s="37">
        <v>2.352</v>
      </c>
      <c r="E1142" s="37">
        <v>26.0</v>
      </c>
      <c r="F1142" s="36"/>
      <c r="G1142" s="37">
        <v>399.0</v>
      </c>
      <c r="H1142" s="37">
        <v>0.002</v>
      </c>
      <c r="I1142" s="37">
        <v>0.143</v>
      </c>
      <c r="J1142" s="31" t="s">
        <v>86</v>
      </c>
    </row>
    <row r="1143" ht="15.75" customHeight="1">
      <c r="A1143" s="36" t="str">
        <f t="shared" si="1"/>
        <v>Cameroon-Africa2007</v>
      </c>
      <c r="B1143" s="36" t="s">
        <v>97</v>
      </c>
      <c r="C1143" s="36" t="s">
        <v>180</v>
      </c>
      <c r="D1143" s="37">
        <v>0.508</v>
      </c>
      <c r="E1143" s="37">
        <v>38.0</v>
      </c>
      <c r="F1143" s="36"/>
      <c r="G1143" s="37">
        <v>654.0</v>
      </c>
      <c r="H1143" s="37">
        <v>0.029</v>
      </c>
      <c r="I1143" s="37">
        <v>0.238</v>
      </c>
      <c r="J1143" s="31" t="s">
        <v>86</v>
      </c>
    </row>
    <row r="1144" ht="15.75" customHeight="1">
      <c r="A1144" s="36" t="str">
        <f t="shared" si="1"/>
        <v>Guinea-Bissau-Africa2007</v>
      </c>
      <c r="B1144" s="36" t="s">
        <v>113</v>
      </c>
      <c r="C1144" s="36" t="s">
        <v>180</v>
      </c>
      <c r="D1144" s="37">
        <v>0.459</v>
      </c>
      <c r="E1144" s="37">
        <v>259.0</v>
      </c>
      <c r="F1144" s="36"/>
      <c r="G1144" s="37">
        <v>208.0</v>
      </c>
      <c r="H1144" s="37">
        <v>0.022</v>
      </c>
      <c r="I1144" s="37">
        <v>0.2</v>
      </c>
      <c r="J1144" s="31" t="s">
        <v>86</v>
      </c>
    </row>
    <row r="1145" ht="15.75" customHeight="1">
      <c r="A1145" s="36" t="str">
        <f t="shared" si="1"/>
        <v>Eritrea-Africa2007</v>
      </c>
      <c r="B1145" s="36" t="s">
        <v>107</v>
      </c>
      <c r="C1145" s="36" t="s">
        <v>180</v>
      </c>
      <c r="D1145" s="37">
        <v>0.845</v>
      </c>
      <c r="E1145" s="37">
        <v>84.0</v>
      </c>
      <c r="F1145" s="36"/>
      <c r="G1145" s="37">
        <v>216.0</v>
      </c>
      <c r="H1145" s="37">
        <v>0.004</v>
      </c>
      <c r="I1145" s="37">
        <v>0.016</v>
      </c>
      <c r="J1145" s="31" t="s">
        <v>86</v>
      </c>
    </row>
    <row r="1146" ht="15.75" customHeight="1">
      <c r="A1146" s="36" t="str">
        <f t="shared" si="1"/>
        <v>Nigeria-Africa2007</v>
      </c>
      <c r="B1146" s="36" t="s">
        <v>127</v>
      </c>
      <c r="C1146" s="36" t="s">
        <v>180</v>
      </c>
      <c r="D1146" s="37">
        <v>0.322</v>
      </c>
      <c r="E1146" s="37">
        <v>27.0</v>
      </c>
      <c r="F1146" s="36"/>
      <c r="G1146" s="37">
        <v>1120.0</v>
      </c>
      <c r="H1146" s="37">
        <v>0.068</v>
      </c>
      <c r="I1146" s="37">
        <v>0.274</v>
      </c>
      <c r="J1146" s="31" t="s">
        <v>86</v>
      </c>
    </row>
    <row r="1147" ht="15.75" customHeight="1">
      <c r="A1147" s="36" t="str">
        <f t="shared" si="1"/>
        <v>Malawi-Africa2007</v>
      </c>
      <c r="B1147" s="36" t="s">
        <v>119</v>
      </c>
      <c r="C1147" s="36" t="s">
        <v>180</v>
      </c>
      <c r="D1147" s="37">
        <v>0.33</v>
      </c>
      <c r="E1147" s="37">
        <v>39.0</v>
      </c>
      <c r="F1147" s="36"/>
      <c r="G1147" s="37">
        <v>370.0</v>
      </c>
      <c r="H1147" s="37">
        <v>0.01</v>
      </c>
      <c r="I1147" s="37">
        <v>0.077</v>
      </c>
      <c r="J1147" s="31" t="s">
        <v>86</v>
      </c>
    </row>
    <row r="1148" ht="15.75" customHeight="1">
      <c r="A1148" s="36" t="str">
        <f t="shared" si="1"/>
        <v>Tanzania-Africa2007</v>
      </c>
      <c r="B1148" s="36" t="s">
        <v>138</v>
      </c>
      <c r="C1148" s="36" t="s">
        <v>180</v>
      </c>
      <c r="D1148" s="37">
        <v>0.439</v>
      </c>
      <c r="E1148" s="37">
        <v>26.0</v>
      </c>
      <c r="F1148" s="36"/>
      <c r="G1148" s="37">
        <v>172.0</v>
      </c>
      <c r="H1148" s="37">
        <v>0.016</v>
      </c>
      <c r="I1148" s="37">
        <v>0.201</v>
      </c>
      <c r="J1148" s="31" t="s">
        <v>86</v>
      </c>
    </row>
    <row r="1149" ht="15.75" customHeight="1">
      <c r="A1149" s="36" t="str">
        <f t="shared" si="1"/>
        <v>Mozambique-Africa2007</v>
      </c>
      <c r="B1149" s="36" t="s">
        <v>124</v>
      </c>
      <c r="C1149" s="36" t="s">
        <v>180</v>
      </c>
      <c r="D1149" s="37">
        <v>0.375</v>
      </c>
      <c r="E1149" s="37">
        <v>29.0</v>
      </c>
      <c r="F1149" s="36"/>
      <c r="G1149" s="37">
        <v>230.0</v>
      </c>
      <c r="H1149" s="37">
        <v>0.009</v>
      </c>
      <c r="I1149" s="37">
        <v>0.139</v>
      </c>
      <c r="J1149" s="31" t="s">
        <v>86</v>
      </c>
    </row>
    <row r="1150" ht="15.75" customHeight="1">
      <c r="A1150" s="36" t="str">
        <f t="shared" si="1"/>
        <v>Zambia-Africa2007</v>
      </c>
      <c r="B1150" s="36" t="s">
        <v>142</v>
      </c>
      <c r="C1150" s="36" t="s">
        <v>180</v>
      </c>
      <c r="D1150" s="37">
        <v>0.15</v>
      </c>
      <c r="E1150" s="37">
        <v>33.0</v>
      </c>
      <c r="F1150" s="36"/>
      <c r="G1150" s="37">
        <v>183.0</v>
      </c>
      <c r="H1150" s="37">
        <v>0.049</v>
      </c>
      <c r="I1150" s="37">
        <v>0.218</v>
      </c>
      <c r="J1150" s="31" t="s">
        <v>86</v>
      </c>
    </row>
    <row r="1151" ht="15.75" customHeight="1">
      <c r="A1151" s="36" t="str">
        <f t="shared" si="1"/>
        <v>Burundi-Africa2007</v>
      </c>
      <c r="B1151" s="36" t="s">
        <v>96</v>
      </c>
      <c r="C1151" s="36" t="s">
        <v>180</v>
      </c>
      <c r="D1151" s="37">
        <v>2.797</v>
      </c>
      <c r="E1151" s="37">
        <v>13.0</v>
      </c>
      <c r="F1151" s="36"/>
      <c r="G1151" s="37">
        <v>140.0</v>
      </c>
      <c r="H1151" s="37">
        <v>0.007</v>
      </c>
      <c r="I1151" s="37">
        <v>0.032</v>
      </c>
      <c r="J1151" s="31" t="s">
        <v>86</v>
      </c>
    </row>
    <row r="1152" ht="15.75" customHeight="1">
      <c r="A1152" s="36" t="str">
        <f t="shared" si="1"/>
        <v>Burkina Faso-Africa2007</v>
      </c>
      <c r="B1152" s="36" t="s">
        <v>95</v>
      </c>
      <c r="C1152" s="36" t="s">
        <v>180</v>
      </c>
      <c r="D1152" s="37">
        <v>0.476</v>
      </c>
      <c r="E1152" s="37">
        <v>18.0</v>
      </c>
      <c r="F1152" s="36"/>
      <c r="G1152" s="37">
        <v>270.0</v>
      </c>
      <c r="H1152" s="37">
        <v>0.008</v>
      </c>
      <c r="I1152" s="37">
        <v>0.131</v>
      </c>
      <c r="J1152" s="31" t="s">
        <v>86</v>
      </c>
    </row>
    <row r="1153" ht="15.75" customHeight="1">
      <c r="A1153" s="36" t="str">
        <f t="shared" si="1"/>
        <v>Gambia, The-Africa2007</v>
      </c>
      <c r="B1153" s="36" t="s">
        <v>110</v>
      </c>
      <c r="C1153" s="36" t="s">
        <v>180</v>
      </c>
      <c r="D1153" s="37">
        <v>2.921</v>
      </c>
      <c r="E1153" s="37">
        <v>32.0</v>
      </c>
      <c r="F1153" s="36"/>
      <c r="G1153" s="37">
        <v>376.0</v>
      </c>
      <c r="H1153" s="37">
        <v>0.062</v>
      </c>
      <c r="I1153" s="37">
        <v>0.523</v>
      </c>
      <c r="J1153" s="31" t="s">
        <v>86</v>
      </c>
    </row>
    <row r="1154" ht="15.75" customHeight="1">
      <c r="A1154" s="36" t="str">
        <f t="shared" si="1"/>
        <v>Congo (Kinshasa)-Africa2007</v>
      </c>
      <c r="B1154" s="36" t="s">
        <v>102</v>
      </c>
      <c r="C1154" s="36" t="s">
        <v>180</v>
      </c>
      <c r="D1154" s="37">
        <v>2.881</v>
      </c>
      <c r="E1154" s="37">
        <v>133.0</v>
      </c>
      <c r="F1154" s="36"/>
      <c r="G1154" s="37">
        <v>308.0</v>
      </c>
      <c r="H1154" s="37">
        <v>0.004</v>
      </c>
      <c r="I1154" s="37">
        <v>0.115</v>
      </c>
      <c r="J1154" s="31" t="s">
        <v>86</v>
      </c>
    </row>
    <row r="1155" ht="15.75" customHeight="1">
      <c r="A1155" s="36" t="str">
        <f t="shared" si="1"/>
        <v>Somalia-Africa2007</v>
      </c>
      <c r="B1155" s="36" t="s">
        <v>133</v>
      </c>
      <c r="C1155" s="36" t="s">
        <v>180</v>
      </c>
      <c r="D1155" s="36"/>
      <c r="E1155" s="36"/>
      <c r="F1155" s="36"/>
      <c r="G1155" s="36"/>
      <c r="H1155" s="37">
        <v>0.011</v>
      </c>
      <c r="I1155" s="37">
        <v>0.067</v>
      </c>
      <c r="J1155" s="31" t="s">
        <v>86</v>
      </c>
    </row>
    <row r="1156" ht="15.75" customHeight="1">
      <c r="A1156" s="36" t="str">
        <f t="shared" si="1"/>
        <v>Uganda-Africa2007</v>
      </c>
      <c r="B1156" s="36" t="s">
        <v>141</v>
      </c>
      <c r="C1156" s="36" t="s">
        <v>180</v>
      </c>
      <c r="D1156" s="37">
        <v>0.368</v>
      </c>
      <c r="E1156" s="37">
        <v>28.0</v>
      </c>
      <c r="F1156" s="36"/>
      <c r="G1156" s="37">
        <v>237.0</v>
      </c>
      <c r="H1156" s="37">
        <v>0.037</v>
      </c>
      <c r="I1156" s="37">
        <v>0.137</v>
      </c>
      <c r="J1156" s="31" t="s">
        <v>86</v>
      </c>
    </row>
    <row r="1157" ht="15.75" customHeight="1">
      <c r="A1157" s="36" t="str">
        <f t="shared" si="1"/>
        <v>Angola-Africa2007</v>
      </c>
      <c r="B1157" s="36" t="s">
        <v>92</v>
      </c>
      <c r="C1157" s="36" t="s">
        <v>180</v>
      </c>
      <c r="D1157" s="37">
        <v>0.521</v>
      </c>
      <c r="E1157" s="37">
        <v>119.0</v>
      </c>
      <c r="F1157" s="36"/>
      <c r="G1157" s="37">
        <v>272.0</v>
      </c>
      <c r="H1157" s="37">
        <v>0.032</v>
      </c>
      <c r="I1157" s="37">
        <v>0.28</v>
      </c>
      <c r="J1157" s="31" t="s">
        <v>86</v>
      </c>
    </row>
    <row r="1158" ht="15.75" customHeight="1">
      <c r="A1158" s="36" t="str">
        <f t="shared" si="1"/>
        <v>Mali-Africa2007</v>
      </c>
      <c r="B1158" s="36" t="s">
        <v>120</v>
      </c>
      <c r="C1158" s="36" t="s">
        <v>180</v>
      </c>
      <c r="D1158" s="37">
        <v>0.514</v>
      </c>
      <c r="E1158" s="37">
        <v>25.0</v>
      </c>
      <c r="F1158" s="36"/>
      <c r="G1158" s="37">
        <v>270.0</v>
      </c>
      <c r="H1158" s="37">
        <v>0.008</v>
      </c>
      <c r="I1158" s="37">
        <v>0.199</v>
      </c>
      <c r="J1158" s="31" t="s">
        <v>86</v>
      </c>
    </row>
    <row r="1159" ht="15.75" customHeight="1">
      <c r="A1159" s="36" t="str">
        <f t="shared" si="1"/>
        <v>Chad-Africa2007</v>
      </c>
      <c r="B1159" s="36" t="s">
        <v>99</v>
      </c>
      <c r="C1159" s="36" t="s">
        <v>180</v>
      </c>
      <c r="D1159" s="37">
        <v>0.74</v>
      </c>
      <c r="E1159" s="37">
        <v>64.0</v>
      </c>
      <c r="F1159" s="36"/>
      <c r="G1159" s="37">
        <v>732.0</v>
      </c>
      <c r="H1159" s="37">
        <v>0.008</v>
      </c>
      <c r="I1159" s="37">
        <v>0.086</v>
      </c>
      <c r="J1159" s="31" t="s">
        <v>86</v>
      </c>
    </row>
    <row r="1160" ht="15.75" customHeight="1">
      <c r="A1160" s="36" t="str">
        <f t="shared" si="1"/>
        <v>Niger-Africa2007</v>
      </c>
      <c r="B1160" s="36" t="s">
        <v>126</v>
      </c>
      <c r="C1160" s="36" t="s">
        <v>180</v>
      </c>
      <c r="D1160" s="37">
        <v>0.424</v>
      </c>
      <c r="E1160" s="37">
        <v>23.0</v>
      </c>
      <c r="F1160" s="36"/>
      <c r="G1160" s="37">
        <v>270.0</v>
      </c>
      <c r="H1160" s="37">
        <v>0.004</v>
      </c>
      <c r="I1160" s="37">
        <v>0.063</v>
      </c>
      <c r="J1160" s="31" t="s">
        <v>86</v>
      </c>
    </row>
    <row r="1161" ht="15.75" customHeight="1">
      <c r="A1161" s="36" t="str">
        <f t="shared" si="1"/>
        <v>Mauritius-Africa2008</v>
      </c>
      <c r="B1161" s="36" t="s">
        <v>122</v>
      </c>
      <c r="C1161" s="36" t="s">
        <v>180</v>
      </c>
      <c r="D1161" s="37">
        <v>0.258</v>
      </c>
      <c r="E1161" s="37">
        <v>6.0</v>
      </c>
      <c r="F1161" s="36"/>
      <c r="G1161" s="37">
        <v>161.0</v>
      </c>
      <c r="H1161" s="37">
        <v>0.218</v>
      </c>
      <c r="I1161" s="37">
        <v>0.845</v>
      </c>
      <c r="J1161" s="31" t="s">
        <v>87</v>
      </c>
    </row>
    <row r="1162" ht="15.75" customHeight="1">
      <c r="A1162" s="36" t="str">
        <f t="shared" si="1"/>
        <v>Seychelles-Africa2008</v>
      </c>
      <c r="B1162" s="36" t="s">
        <v>131</v>
      </c>
      <c r="C1162" s="36" t="s">
        <v>180</v>
      </c>
      <c r="D1162" s="37">
        <v>0.466</v>
      </c>
      <c r="E1162" s="37">
        <v>39.0</v>
      </c>
      <c r="F1162" s="36"/>
      <c r="G1162" s="37">
        <v>76.0</v>
      </c>
      <c r="H1162" s="37">
        <v>0.404</v>
      </c>
      <c r="I1162" s="37">
        <v>1.04</v>
      </c>
      <c r="J1162" s="31" t="s">
        <v>87</v>
      </c>
    </row>
    <row r="1163" ht="15.75" customHeight="1">
      <c r="A1163" s="36" t="str">
        <f t="shared" si="1"/>
        <v>Tunisia-Africa2008</v>
      </c>
      <c r="B1163" s="36" t="s">
        <v>140</v>
      </c>
      <c r="C1163" s="36" t="s">
        <v>180</v>
      </c>
      <c r="D1163" s="37">
        <v>0.586</v>
      </c>
      <c r="E1163" s="37">
        <v>11.0</v>
      </c>
      <c r="F1163" s="36"/>
      <c r="G1163" s="37">
        <v>228.0</v>
      </c>
      <c r="H1163" s="37">
        <v>0.275</v>
      </c>
      <c r="I1163" s="37">
        <v>0.828</v>
      </c>
      <c r="J1163" s="31" t="s">
        <v>87</v>
      </c>
    </row>
    <row r="1164" ht="15.75" customHeight="1">
      <c r="A1164" s="36" t="str">
        <f t="shared" si="1"/>
        <v>Morocco-Africa2008</v>
      </c>
      <c r="B1164" s="36" t="s">
        <v>123</v>
      </c>
      <c r="C1164" s="36" t="s">
        <v>180</v>
      </c>
      <c r="D1164" s="37">
        <v>0.529</v>
      </c>
      <c r="E1164" s="37">
        <v>12.0</v>
      </c>
      <c r="F1164" s="36"/>
      <c r="G1164" s="37">
        <v>358.0</v>
      </c>
      <c r="H1164" s="37">
        <v>0.331</v>
      </c>
      <c r="I1164" s="37">
        <v>0.737</v>
      </c>
      <c r="J1164" s="31" t="s">
        <v>87</v>
      </c>
    </row>
    <row r="1165" ht="15.75" customHeight="1">
      <c r="A1165" s="36" t="str">
        <f t="shared" si="1"/>
        <v>South Africa-Africa2008</v>
      </c>
      <c r="B1165" s="36" t="s">
        <v>134</v>
      </c>
      <c r="C1165" s="36" t="s">
        <v>180</v>
      </c>
      <c r="D1165" s="37">
        <v>0.337</v>
      </c>
      <c r="E1165" s="37">
        <v>22.0</v>
      </c>
      <c r="F1165" s="36"/>
      <c r="G1165" s="37">
        <v>200.0</v>
      </c>
      <c r="H1165" s="37">
        <v>0.084</v>
      </c>
      <c r="I1165" s="37">
        <v>0.895</v>
      </c>
      <c r="J1165" s="31" t="s">
        <v>87</v>
      </c>
    </row>
    <row r="1166" ht="15.75" customHeight="1">
      <c r="A1166" s="36" t="str">
        <f t="shared" si="1"/>
        <v>Libya-Africa2008</v>
      </c>
      <c r="B1166" s="36" t="s">
        <v>117</v>
      </c>
      <c r="C1166" s="36" t="s">
        <v>180</v>
      </c>
      <c r="D1166" s="36"/>
      <c r="E1166" s="36"/>
      <c r="F1166" s="36"/>
      <c r="G1166" s="36"/>
      <c r="H1166" s="37">
        <v>0.09</v>
      </c>
      <c r="I1166" s="37">
        <v>1.256</v>
      </c>
      <c r="J1166" s="31" t="s">
        <v>87</v>
      </c>
    </row>
    <row r="1167" ht="15.75" customHeight="1">
      <c r="A1167" s="36" t="str">
        <f t="shared" si="1"/>
        <v>Egypt-Africa2008</v>
      </c>
      <c r="B1167" s="36" t="s">
        <v>105</v>
      </c>
      <c r="C1167" s="36" t="s">
        <v>180</v>
      </c>
      <c r="D1167" s="37">
        <v>0.44</v>
      </c>
      <c r="E1167" s="37">
        <v>8.0</v>
      </c>
      <c r="F1167" s="36"/>
      <c r="G1167" s="37">
        <v>711.0</v>
      </c>
      <c r="H1167" s="37">
        <v>0.18</v>
      </c>
      <c r="I1167" s="37">
        <v>0.547</v>
      </c>
      <c r="J1167" s="31" t="s">
        <v>87</v>
      </c>
    </row>
    <row r="1168" ht="15.75" customHeight="1">
      <c r="A1168" s="36" t="str">
        <f t="shared" si="1"/>
        <v>Algeria-Africa2008</v>
      </c>
      <c r="B1168" s="36" t="s">
        <v>74</v>
      </c>
      <c r="C1168" s="36" t="s">
        <v>180</v>
      </c>
      <c r="D1168" s="37">
        <v>0.738</v>
      </c>
      <c r="E1168" s="37">
        <v>25.0</v>
      </c>
      <c r="F1168" s="36"/>
      <c r="G1168" s="37">
        <v>451.0</v>
      </c>
      <c r="H1168" s="37">
        <v>0.102</v>
      </c>
      <c r="I1168" s="37">
        <v>0.757</v>
      </c>
      <c r="J1168" s="31" t="s">
        <v>87</v>
      </c>
    </row>
    <row r="1169" ht="15.75" customHeight="1">
      <c r="A1169" s="36" t="str">
        <f t="shared" si="1"/>
        <v>Botswana-Africa2008</v>
      </c>
      <c r="B1169" s="36" t="s">
        <v>94</v>
      </c>
      <c r="C1169" s="36" t="s">
        <v>180</v>
      </c>
      <c r="D1169" s="37">
        <v>0.171</v>
      </c>
      <c r="E1169" s="37">
        <v>77.0</v>
      </c>
      <c r="F1169" s="36"/>
      <c r="G1169" s="37">
        <v>140.0</v>
      </c>
      <c r="H1169" s="37">
        <v>0.063</v>
      </c>
      <c r="I1169" s="37">
        <v>0.768</v>
      </c>
      <c r="J1169" s="31" t="s">
        <v>87</v>
      </c>
    </row>
    <row r="1170" ht="15.75" customHeight="1">
      <c r="A1170" s="36" t="str">
        <f t="shared" si="1"/>
        <v>Lesotho-Africa2008</v>
      </c>
      <c r="B1170" s="36" t="s">
        <v>115</v>
      </c>
      <c r="C1170" s="36" t="s">
        <v>180</v>
      </c>
      <c r="D1170" s="37">
        <v>0.196</v>
      </c>
      <c r="E1170" s="37">
        <v>40.0</v>
      </c>
      <c r="F1170" s="36"/>
      <c r="G1170" s="37">
        <v>324.0</v>
      </c>
      <c r="H1170" s="37">
        <v>0.036</v>
      </c>
      <c r="I1170" s="37">
        <v>0.301</v>
      </c>
      <c r="J1170" s="31" t="s">
        <v>87</v>
      </c>
    </row>
    <row r="1171" ht="15.75" customHeight="1">
      <c r="A1171" s="36" t="str">
        <f t="shared" si="1"/>
        <v>Namibia-Africa2008</v>
      </c>
      <c r="B1171" s="36" t="s">
        <v>125</v>
      </c>
      <c r="C1171" s="36" t="s">
        <v>180</v>
      </c>
      <c r="D1171" s="37">
        <v>0.228</v>
      </c>
      <c r="E1171" s="37">
        <v>66.0</v>
      </c>
      <c r="F1171" s="36"/>
      <c r="G1171" s="37">
        <v>339.0</v>
      </c>
      <c r="H1171" s="37">
        <v>0.053</v>
      </c>
      <c r="I1171" s="37">
        <v>0.498</v>
      </c>
      <c r="J1171" s="31" t="s">
        <v>87</v>
      </c>
    </row>
    <row r="1172" ht="15.75" customHeight="1">
      <c r="A1172" s="36" t="str">
        <f t="shared" si="1"/>
        <v>Djibouti-Africa2008</v>
      </c>
      <c r="B1172" s="36" t="s">
        <v>104</v>
      </c>
      <c r="C1172" s="36" t="s">
        <v>180</v>
      </c>
      <c r="D1172" s="37">
        <v>0.378</v>
      </c>
      <c r="E1172" s="37">
        <v>37.0</v>
      </c>
      <c r="F1172" s="36"/>
      <c r="G1172" s="37">
        <v>66.0</v>
      </c>
      <c r="H1172" s="37">
        <v>0.023</v>
      </c>
      <c r="I1172" s="37">
        <v>0.139</v>
      </c>
      <c r="J1172" s="31" t="s">
        <v>87</v>
      </c>
    </row>
    <row r="1173" ht="15.75" customHeight="1">
      <c r="A1173" s="36" t="str">
        <f t="shared" si="1"/>
        <v>Swaziland-Africa2008</v>
      </c>
      <c r="B1173" s="36" t="s">
        <v>137</v>
      </c>
      <c r="C1173" s="36" t="s">
        <v>180</v>
      </c>
      <c r="D1173" s="37">
        <v>0.363</v>
      </c>
      <c r="E1173" s="37">
        <v>60.0</v>
      </c>
      <c r="F1173" s="36"/>
      <c r="G1173" s="37">
        <v>104.0</v>
      </c>
      <c r="H1173" s="37">
        <v>0.069</v>
      </c>
      <c r="I1173" s="37">
        <v>0.461</v>
      </c>
      <c r="J1173" s="31" t="s">
        <v>87</v>
      </c>
    </row>
    <row r="1174" ht="15.75" customHeight="1">
      <c r="A1174" s="36" t="str">
        <f t="shared" si="1"/>
        <v>Zimbabwe-Africa2008</v>
      </c>
      <c r="B1174" s="36" t="s">
        <v>143</v>
      </c>
      <c r="C1174" s="36" t="s">
        <v>180</v>
      </c>
      <c r="D1174" s="37">
        <v>0.684</v>
      </c>
      <c r="E1174" s="37">
        <v>97.0</v>
      </c>
      <c r="F1174" s="36"/>
      <c r="G1174" s="37">
        <v>256.0</v>
      </c>
      <c r="H1174" s="37">
        <v>0.114</v>
      </c>
      <c r="I1174" s="37">
        <v>0.129</v>
      </c>
      <c r="J1174" s="31" t="s">
        <v>87</v>
      </c>
    </row>
    <row r="1175" ht="15.75" customHeight="1">
      <c r="A1175" s="36" t="str">
        <f t="shared" si="1"/>
        <v>Ghana-Africa2008</v>
      </c>
      <c r="B1175" s="36" t="s">
        <v>111</v>
      </c>
      <c r="C1175" s="36" t="s">
        <v>180</v>
      </c>
      <c r="D1175" s="37">
        <v>0.325</v>
      </c>
      <c r="E1175" s="37">
        <v>13.0</v>
      </c>
      <c r="F1175" s="36"/>
      <c r="G1175" s="37">
        <v>224.0</v>
      </c>
      <c r="H1175" s="37">
        <v>0.043</v>
      </c>
      <c r="I1175" s="37">
        <v>0.501</v>
      </c>
      <c r="J1175" s="31" t="s">
        <v>87</v>
      </c>
    </row>
    <row r="1176" ht="15.75" customHeight="1">
      <c r="A1176" s="36" t="str">
        <f t="shared" si="1"/>
        <v>Gabon-Africa2008</v>
      </c>
      <c r="B1176" s="36" t="s">
        <v>109</v>
      </c>
      <c r="C1176" s="36" t="s">
        <v>180</v>
      </c>
      <c r="D1176" s="37">
        <v>0.447</v>
      </c>
      <c r="E1176" s="37">
        <v>57.0</v>
      </c>
      <c r="F1176" s="36"/>
      <c r="G1176" s="37">
        <v>488.0</v>
      </c>
      <c r="H1176" s="37">
        <v>0.062</v>
      </c>
      <c r="I1176" s="37">
        <v>0.877</v>
      </c>
      <c r="J1176" s="31" t="s">
        <v>87</v>
      </c>
    </row>
    <row r="1177" ht="15.75" customHeight="1">
      <c r="A1177" s="36" t="str">
        <f t="shared" si="1"/>
        <v>Central African Republic-Africa2008</v>
      </c>
      <c r="B1177" s="36" t="s">
        <v>98</v>
      </c>
      <c r="C1177" s="36" t="s">
        <v>180</v>
      </c>
      <c r="D1177" s="37">
        <v>2.038</v>
      </c>
      <c r="E1177" s="37">
        <v>22.0</v>
      </c>
      <c r="F1177" s="36"/>
      <c r="G1177" s="37">
        <v>504.0</v>
      </c>
      <c r="H1177" s="37">
        <v>0.01</v>
      </c>
      <c r="I1177" s="37">
        <v>0.136</v>
      </c>
      <c r="J1177" s="31" t="s">
        <v>87</v>
      </c>
    </row>
    <row r="1178" ht="15.75" customHeight="1">
      <c r="A1178" s="36" t="str">
        <f t="shared" si="1"/>
        <v>Cote d'Ivoire-Africa2008</v>
      </c>
      <c r="B1178" s="36" t="s">
        <v>103</v>
      </c>
      <c r="C1178" s="36" t="s">
        <v>180</v>
      </c>
      <c r="D1178" s="37">
        <v>0.446</v>
      </c>
      <c r="E1178" s="37">
        <v>40.0</v>
      </c>
      <c r="F1178" s="36"/>
      <c r="G1178" s="37">
        <v>270.0</v>
      </c>
      <c r="H1178" s="37">
        <v>0.019</v>
      </c>
      <c r="I1178" s="37">
        <v>0.572</v>
      </c>
      <c r="J1178" s="31" t="s">
        <v>87</v>
      </c>
    </row>
    <row r="1179" ht="15.75" customHeight="1">
      <c r="A1179" s="36" t="str">
        <f t="shared" si="1"/>
        <v>Ethiopia-Africa2008</v>
      </c>
      <c r="B1179" s="36" t="s">
        <v>108</v>
      </c>
      <c r="C1179" s="36" t="s">
        <v>180</v>
      </c>
      <c r="D1179" s="37">
        <v>0.303</v>
      </c>
      <c r="E1179" s="37">
        <v>18.0</v>
      </c>
      <c r="F1179" s="36"/>
      <c r="G1179" s="37">
        <v>198.0</v>
      </c>
      <c r="H1179" s="37">
        <v>0.005</v>
      </c>
      <c r="I1179" s="37">
        <v>0.024</v>
      </c>
      <c r="J1179" s="31" t="s">
        <v>87</v>
      </c>
    </row>
    <row r="1180" ht="15.75" customHeight="1">
      <c r="A1180" s="36" t="str">
        <f t="shared" si="1"/>
        <v>Mauritania-Africa2008</v>
      </c>
      <c r="B1180" s="36" t="s">
        <v>121</v>
      </c>
      <c r="C1180" s="36" t="s">
        <v>180</v>
      </c>
      <c r="D1180" s="37">
        <v>0.858</v>
      </c>
      <c r="E1180" s="37">
        <v>19.0</v>
      </c>
      <c r="F1180" s="36"/>
      <c r="G1180" s="37">
        <v>696.0</v>
      </c>
      <c r="H1180" s="37">
        <v>0.019</v>
      </c>
      <c r="I1180" s="37">
        <v>0.611</v>
      </c>
      <c r="J1180" s="31" t="s">
        <v>87</v>
      </c>
    </row>
    <row r="1181" ht="15.75" customHeight="1">
      <c r="A1181" s="36" t="str">
        <f t="shared" si="1"/>
        <v>Sudan-Africa2008</v>
      </c>
      <c r="B1181" s="36" t="s">
        <v>136</v>
      </c>
      <c r="C1181" s="36" t="s">
        <v>180</v>
      </c>
      <c r="D1181" s="37">
        <v>0.361</v>
      </c>
      <c r="E1181" s="37">
        <v>39.0</v>
      </c>
      <c r="F1181" s="36"/>
      <c r="G1181" s="37">
        <v>180.0</v>
      </c>
      <c r="H1181" s="36"/>
      <c r="I1181" s="37">
        <v>0.29</v>
      </c>
      <c r="J1181" s="31" t="s">
        <v>87</v>
      </c>
    </row>
    <row r="1182" ht="15.75" customHeight="1">
      <c r="A1182" s="36" t="str">
        <f t="shared" si="1"/>
        <v>Madagascar-Africa2008</v>
      </c>
      <c r="B1182" s="36" t="s">
        <v>118</v>
      </c>
      <c r="C1182" s="36" t="s">
        <v>180</v>
      </c>
      <c r="D1182" s="37">
        <v>0.426</v>
      </c>
      <c r="E1182" s="37">
        <v>7.0</v>
      </c>
      <c r="F1182" s="36"/>
      <c r="G1182" s="37">
        <v>238.0</v>
      </c>
      <c r="H1182" s="37">
        <v>0.017</v>
      </c>
      <c r="I1182" s="37">
        <v>0.243</v>
      </c>
      <c r="J1182" s="31" t="s">
        <v>87</v>
      </c>
    </row>
    <row r="1183" ht="15.75" customHeight="1">
      <c r="A1183" s="36" t="str">
        <f t="shared" si="1"/>
        <v>Equatorial Guinea-Africa2008</v>
      </c>
      <c r="B1183" s="36" t="s">
        <v>106</v>
      </c>
      <c r="C1183" s="36" t="s">
        <v>180</v>
      </c>
      <c r="D1183" s="37">
        <v>0.441</v>
      </c>
      <c r="E1183" s="37">
        <v>135.0</v>
      </c>
      <c r="F1183" s="36"/>
      <c r="G1183" s="37">
        <v>492.0</v>
      </c>
      <c r="H1183" s="37">
        <v>0.018</v>
      </c>
      <c r="I1183" s="37">
        <v>0.274</v>
      </c>
      <c r="J1183" s="31" t="s">
        <v>87</v>
      </c>
    </row>
    <row r="1184" ht="15.75" customHeight="1">
      <c r="A1184" s="36" t="str">
        <f t="shared" si="1"/>
        <v>Sao Tome and Principe-Africa2008</v>
      </c>
      <c r="B1184" s="36" t="s">
        <v>129</v>
      </c>
      <c r="C1184" s="36" t="s">
        <v>180</v>
      </c>
      <c r="D1184" s="37">
        <v>0.472</v>
      </c>
      <c r="E1184" s="37">
        <v>144.0</v>
      </c>
      <c r="F1184" s="36"/>
      <c r="G1184" s="37">
        <v>424.0</v>
      </c>
      <c r="H1184" s="37">
        <v>0.155</v>
      </c>
      <c r="I1184" s="37">
        <v>0.3</v>
      </c>
      <c r="J1184" s="31" t="s">
        <v>87</v>
      </c>
    </row>
    <row r="1185" ht="15.75" customHeight="1">
      <c r="A1185" s="36" t="str">
        <f t="shared" si="1"/>
        <v>South Sudan-Africa2008</v>
      </c>
      <c r="B1185" s="36" t="s">
        <v>135</v>
      </c>
      <c r="C1185" s="36" t="s">
        <v>180</v>
      </c>
      <c r="D1185" s="36"/>
      <c r="E1185" s="36"/>
      <c r="F1185" s="36"/>
      <c r="G1185" s="36"/>
      <c r="H1185" s="36"/>
      <c r="I1185" s="36"/>
      <c r="J1185" s="31" t="s">
        <v>87</v>
      </c>
    </row>
    <row r="1186" ht="15.75" customHeight="1">
      <c r="A1186" s="36" t="str">
        <f t="shared" si="1"/>
        <v>Togo-Africa2008</v>
      </c>
      <c r="B1186" s="36" t="s">
        <v>139</v>
      </c>
      <c r="C1186" s="36" t="s">
        <v>180</v>
      </c>
      <c r="D1186" s="37">
        <v>0.526</v>
      </c>
      <c r="E1186" s="37">
        <v>62.0</v>
      </c>
      <c r="F1186" s="36"/>
      <c r="G1186" s="37">
        <v>270.0</v>
      </c>
      <c r="H1186" s="37">
        <v>0.024</v>
      </c>
      <c r="I1186" s="37">
        <v>0.259</v>
      </c>
      <c r="J1186" s="31" t="s">
        <v>87</v>
      </c>
    </row>
    <row r="1187" ht="15.75" customHeight="1">
      <c r="A1187" s="36" t="str">
        <f t="shared" si="1"/>
        <v>Kenya-Africa2008</v>
      </c>
      <c r="B1187" s="36" t="s">
        <v>114</v>
      </c>
      <c r="C1187" s="36" t="s">
        <v>180</v>
      </c>
      <c r="D1187" s="37">
        <v>0.493</v>
      </c>
      <c r="E1187" s="37">
        <v>30.0</v>
      </c>
      <c r="F1187" s="36"/>
      <c r="G1187" s="37">
        <v>417.0</v>
      </c>
      <c r="H1187" s="37">
        <v>0.087</v>
      </c>
      <c r="I1187" s="37">
        <v>0.42</v>
      </c>
      <c r="J1187" s="31" t="s">
        <v>87</v>
      </c>
    </row>
    <row r="1188" ht="15.75" customHeight="1">
      <c r="A1188" s="36" t="str">
        <f t="shared" si="1"/>
        <v>Liberia-Africa2008</v>
      </c>
      <c r="B1188" s="36" t="s">
        <v>116</v>
      </c>
      <c r="C1188" s="36" t="s">
        <v>180</v>
      </c>
      <c r="D1188" s="37">
        <v>0.429</v>
      </c>
      <c r="E1188" s="37">
        <v>31.0</v>
      </c>
      <c r="F1188" s="36"/>
      <c r="G1188" s="37">
        <v>158.0</v>
      </c>
      <c r="H1188" s="37">
        <v>0.005</v>
      </c>
      <c r="I1188" s="37">
        <v>0.233</v>
      </c>
      <c r="J1188" s="31" t="s">
        <v>87</v>
      </c>
    </row>
    <row r="1189" ht="15.75" customHeight="1">
      <c r="A1189" s="36" t="str">
        <f t="shared" si="1"/>
        <v>Comoros-Africa2008</v>
      </c>
      <c r="B1189" s="36" t="s">
        <v>100</v>
      </c>
      <c r="C1189" s="36" t="s">
        <v>180</v>
      </c>
      <c r="D1189" s="37">
        <v>2.179</v>
      </c>
      <c r="E1189" s="37">
        <v>22.0</v>
      </c>
      <c r="F1189" s="36"/>
      <c r="G1189" s="37">
        <v>100.0</v>
      </c>
      <c r="H1189" s="37">
        <v>0.03</v>
      </c>
      <c r="I1189" s="37">
        <v>0.141</v>
      </c>
      <c r="J1189" s="31" t="s">
        <v>87</v>
      </c>
    </row>
    <row r="1190" ht="15.75" customHeight="1">
      <c r="A1190" s="36" t="str">
        <f t="shared" si="1"/>
        <v>Rwanda-Africa2008</v>
      </c>
      <c r="B1190" s="36" t="s">
        <v>128</v>
      </c>
      <c r="C1190" s="36" t="s">
        <v>180</v>
      </c>
      <c r="D1190" s="37">
        <v>0.334</v>
      </c>
      <c r="E1190" s="37">
        <v>14.0</v>
      </c>
      <c r="F1190" s="36"/>
      <c r="G1190" s="37">
        <v>160.0</v>
      </c>
      <c r="H1190" s="37">
        <v>0.045</v>
      </c>
      <c r="I1190" s="37">
        <v>0.129</v>
      </c>
      <c r="J1190" s="31" t="s">
        <v>87</v>
      </c>
    </row>
    <row r="1191" ht="15.75" customHeight="1">
      <c r="A1191" s="36" t="str">
        <f t="shared" si="1"/>
        <v>Cameroon-Africa2008</v>
      </c>
      <c r="B1191" s="36" t="s">
        <v>97</v>
      </c>
      <c r="C1191" s="36" t="s">
        <v>180</v>
      </c>
      <c r="D1191" s="37">
        <v>0.504</v>
      </c>
      <c r="E1191" s="37">
        <v>38.0</v>
      </c>
      <c r="F1191" s="36"/>
      <c r="G1191" s="37">
        <v>654.0</v>
      </c>
      <c r="H1191" s="37">
        <v>0.034</v>
      </c>
      <c r="I1191" s="37">
        <v>0.314</v>
      </c>
      <c r="J1191" s="31" t="s">
        <v>87</v>
      </c>
    </row>
    <row r="1192" ht="15.75" customHeight="1">
      <c r="A1192" s="36" t="str">
        <f t="shared" si="1"/>
        <v>Guinea-Bissau-Africa2008</v>
      </c>
      <c r="B1192" s="36" t="s">
        <v>113</v>
      </c>
      <c r="C1192" s="36" t="s">
        <v>180</v>
      </c>
      <c r="D1192" s="37">
        <v>0.459</v>
      </c>
      <c r="E1192" s="37">
        <v>259.0</v>
      </c>
      <c r="F1192" s="36"/>
      <c r="G1192" s="37">
        <v>208.0</v>
      </c>
      <c r="H1192" s="37">
        <v>0.024</v>
      </c>
      <c r="I1192" s="37">
        <v>0.33</v>
      </c>
      <c r="J1192" s="31" t="s">
        <v>87</v>
      </c>
    </row>
    <row r="1193" ht="15.75" customHeight="1">
      <c r="A1193" s="36" t="str">
        <f t="shared" si="1"/>
        <v>Guinea-Africa2008</v>
      </c>
      <c r="B1193" s="36" t="s">
        <v>112</v>
      </c>
      <c r="C1193" s="36" t="s">
        <v>180</v>
      </c>
      <c r="D1193" s="37">
        <v>0.807</v>
      </c>
      <c r="E1193" s="37">
        <v>40.0</v>
      </c>
      <c r="F1193" s="36"/>
      <c r="G1193" s="37">
        <v>416.0</v>
      </c>
      <c r="H1193" s="37">
        <v>0.009</v>
      </c>
      <c r="I1193" s="37">
        <v>0.267</v>
      </c>
      <c r="J1193" s="31" t="s">
        <v>87</v>
      </c>
    </row>
    <row r="1194" ht="15.75" customHeight="1">
      <c r="A1194" s="36" t="str">
        <f t="shared" si="1"/>
        <v>Congo (Brazzaville)-Africa2008</v>
      </c>
      <c r="B1194" s="36" t="s">
        <v>101</v>
      </c>
      <c r="C1194" s="36" t="s">
        <v>180</v>
      </c>
      <c r="D1194" s="37">
        <v>0.659</v>
      </c>
      <c r="E1194" s="37">
        <v>161.0</v>
      </c>
      <c r="F1194" s="36"/>
      <c r="G1194" s="37">
        <v>606.0</v>
      </c>
      <c r="H1194" s="37">
        <v>0.043</v>
      </c>
      <c r="I1194" s="37">
        <v>0.466</v>
      </c>
      <c r="J1194" s="31" t="s">
        <v>87</v>
      </c>
    </row>
    <row r="1195" ht="15.75" customHeight="1">
      <c r="A1195" s="36" t="str">
        <f t="shared" si="1"/>
        <v>Benin-Africa2008</v>
      </c>
      <c r="B1195" s="36" t="s">
        <v>93</v>
      </c>
      <c r="C1195" s="36" t="s">
        <v>180</v>
      </c>
      <c r="D1195" s="37">
        <v>0.732</v>
      </c>
      <c r="E1195" s="37">
        <v>31.0</v>
      </c>
      <c r="F1195" s="36"/>
      <c r="G1195" s="37">
        <v>270.0</v>
      </c>
      <c r="H1195" s="37">
        <v>0.019</v>
      </c>
      <c r="I1195" s="37">
        <v>0.404</v>
      </c>
      <c r="J1195" s="31" t="s">
        <v>87</v>
      </c>
    </row>
    <row r="1196" ht="15.75" customHeight="1">
      <c r="A1196" s="36" t="str">
        <f t="shared" si="1"/>
        <v>Eritrea-Africa2008</v>
      </c>
      <c r="B1196" s="36" t="s">
        <v>107</v>
      </c>
      <c r="C1196" s="36" t="s">
        <v>180</v>
      </c>
      <c r="D1196" s="37">
        <v>0.845</v>
      </c>
      <c r="E1196" s="37">
        <v>84.0</v>
      </c>
      <c r="F1196" s="36"/>
      <c r="G1196" s="37">
        <v>216.0</v>
      </c>
      <c r="H1196" s="37">
        <v>0.005</v>
      </c>
      <c r="I1196" s="37">
        <v>0.02</v>
      </c>
      <c r="J1196" s="31" t="s">
        <v>87</v>
      </c>
    </row>
    <row r="1197" ht="15.75" customHeight="1">
      <c r="A1197" s="36" t="str">
        <f t="shared" si="1"/>
        <v>Senegal-Africa2008</v>
      </c>
      <c r="B1197" s="36" t="s">
        <v>130</v>
      </c>
      <c r="C1197" s="36" t="s">
        <v>180</v>
      </c>
      <c r="D1197" s="37">
        <v>0.455</v>
      </c>
      <c r="E1197" s="37">
        <v>9.0</v>
      </c>
      <c r="F1197" s="36"/>
      <c r="G1197" s="37">
        <v>666.0</v>
      </c>
      <c r="H1197" s="37">
        <v>0.106</v>
      </c>
      <c r="I1197" s="37">
        <v>0.44</v>
      </c>
      <c r="J1197" s="31" t="s">
        <v>87</v>
      </c>
    </row>
    <row r="1198" ht="15.75" customHeight="1">
      <c r="A1198" s="36" t="str">
        <f t="shared" si="1"/>
        <v>Sierra Leone-Africa2008</v>
      </c>
      <c r="B1198" s="36" t="s">
        <v>132</v>
      </c>
      <c r="C1198" s="36" t="s">
        <v>180</v>
      </c>
      <c r="D1198" s="37">
        <v>2.352</v>
      </c>
      <c r="E1198" s="37">
        <v>17.0</v>
      </c>
      <c r="F1198" s="36"/>
      <c r="G1198" s="37">
        <v>399.0</v>
      </c>
      <c r="H1198" s="37">
        <v>0.003</v>
      </c>
      <c r="I1198" s="37">
        <v>0.182</v>
      </c>
      <c r="J1198" s="31" t="s">
        <v>87</v>
      </c>
    </row>
    <row r="1199" ht="15.75" customHeight="1">
      <c r="A1199" s="36" t="str">
        <f t="shared" si="1"/>
        <v>Tanzania-Africa2008</v>
      </c>
      <c r="B1199" s="36" t="s">
        <v>138</v>
      </c>
      <c r="C1199" s="36" t="s">
        <v>180</v>
      </c>
      <c r="D1199" s="37">
        <v>0.444</v>
      </c>
      <c r="E1199" s="37">
        <v>26.0</v>
      </c>
      <c r="F1199" s="36"/>
      <c r="G1199" s="37">
        <v>172.0</v>
      </c>
      <c r="H1199" s="37">
        <v>0.019</v>
      </c>
      <c r="I1199" s="37">
        <v>0.307</v>
      </c>
      <c r="J1199" s="31" t="s">
        <v>87</v>
      </c>
    </row>
    <row r="1200" ht="15.75" customHeight="1">
      <c r="A1200" s="36" t="str">
        <f t="shared" si="1"/>
        <v>Mozambique-Africa2008</v>
      </c>
      <c r="B1200" s="36" t="s">
        <v>124</v>
      </c>
      <c r="C1200" s="36" t="s">
        <v>180</v>
      </c>
      <c r="D1200" s="37">
        <v>0.375</v>
      </c>
      <c r="E1200" s="37">
        <v>26.0</v>
      </c>
      <c r="F1200" s="36"/>
      <c r="G1200" s="37">
        <v>230.0</v>
      </c>
      <c r="H1200" s="37">
        <v>0.016</v>
      </c>
      <c r="I1200" s="37">
        <v>0.194</v>
      </c>
      <c r="J1200" s="31" t="s">
        <v>87</v>
      </c>
    </row>
    <row r="1201" ht="15.75" customHeight="1">
      <c r="A1201" s="36" t="str">
        <f t="shared" si="1"/>
        <v>Nigeria-Africa2008</v>
      </c>
      <c r="B1201" s="36" t="s">
        <v>127</v>
      </c>
      <c r="C1201" s="36" t="s">
        <v>180</v>
      </c>
      <c r="D1201" s="37">
        <v>0.322</v>
      </c>
      <c r="E1201" s="37">
        <v>25.0</v>
      </c>
      <c r="F1201" s="36"/>
      <c r="G1201" s="37">
        <v>938.0</v>
      </c>
      <c r="H1201" s="37">
        <v>0.159</v>
      </c>
      <c r="I1201" s="37">
        <v>0.417</v>
      </c>
      <c r="J1201" s="31" t="s">
        <v>87</v>
      </c>
    </row>
    <row r="1202" ht="15.75" customHeight="1">
      <c r="A1202" s="36" t="str">
        <f t="shared" si="1"/>
        <v>Malawi-Africa2008</v>
      </c>
      <c r="B1202" s="36" t="s">
        <v>119</v>
      </c>
      <c r="C1202" s="36" t="s">
        <v>180</v>
      </c>
      <c r="D1202" s="37">
        <v>0.322</v>
      </c>
      <c r="E1202" s="37">
        <v>39.0</v>
      </c>
      <c r="F1202" s="36"/>
      <c r="G1202" s="37">
        <v>292.0</v>
      </c>
      <c r="H1202" s="37">
        <v>0.007</v>
      </c>
      <c r="I1202" s="37">
        <v>0.107</v>
      </c>
      <c r="J1202" s="31" t="s">
        <v>87</v>
      </c>
    </row>
    <row r="1203" ht="15.75" customHeight="1">
      <c r="A1203" s="36" t="str">
        <f t="shared" si="1"/>
        <v>Zambia-Africa2008</v>
      </c>
      <c r="B1203" s="36" t="s">
        <v>142</v>
      </c>
      <c r="C1203" s="36" t="s">
        <v>180</v>
      </c>
      <c r="D1203" s="37">
        <v>0.15</v>
      </c>
      <c r="E1203" s="37">
        <v>18.0</v>
      </c>
      <c r="F1203" s="36"/>
      <c r="G1203" s="37">
        <v>183.0</v>
      </c>
      <c r="H1203" s="37">
        <v>0.056</v>
      </c>
      <c r="I1203" s="37">
        <v>0.284</v>
      </c>
      <c r="J1203" s="31" t="s">
        <v>87</v>
      </c>
    </row>
    <row r="1204" ht="15.75" customHeight="1">
      <c r="A1204" s="36" t="str">
        <f t="shared" si="1"/>
        <v>Burkina Faso-Africa2008</v>
      </c>
      <c r="B1204" s="36" t="s">
        <v>95</v>
      </c>
      <c r="C1204" s="36" t="s">
        <v>180</v>
      </c>
      <c r="D1204" s="37">
        <v>0.445</v>
      </c>
      <c r="E1204" s="37">
        <v>16.0</v>
      </c>
      <c r="F1204" s="36"/>
      <c r="G1204" s="37">
        <v>270.0</v>
      </c>
      <c r="H1204" s="37">
        <v>0.009</v>
      </c>
      <c r="I1204" s="37">
        <v>0.206</v>
      </c>
      <c r="J1204" s="31" t="s">
        <v>87</v>
      </c>
    </row>
    <row r="1205" ht="15.75" customHeight="1">
      <c r="A1205" s="36" t="str">
        <f t="shared" si="1"/>
        <v>Gambia, The-Africa2008</v>
      </c>
      <c r="B1205" s="36" t="s">
        <v>110</v>
      </c>
      <c r="C1205" s="36" t="s">
        <v>180</v>
      </c>
      <c r="D1205" s="37">
        <v>2.921</v>
      </c>
      <c r="E1205" s="37">
        <v>27.0</v>
      </c>
      <c r="F1205" s="36"/>
      <c r="G1205" s="37">
        <v>376.0</v>
      </c>
      <c r="H1205" s="37">
        <v>0.069</v>
      </c>
      <c r="I1205" s="37">
        <v>0.739</v>
      </c>
      <c r="J1205" s="31" t="s">
        <v>87</v>
      </c>
    </row>
    <row r="1206" ht="15.75" customHeight="1">
      <c r="A1206" s="36" t="str">
        <f t="shared" si="1"/>
        <v>Congo (Kinshasa)-Africa2008</v>
      </c>
      <c r="B1206" s="36" t="s">
        <v>102</v>
      </c>
      <c r="C1206" s="36" t="s">
        <v>180</v>
      </c>
      <c r="D1206" s="37">
        <v>2.881</v>
      </c>
      <c r="E1206" s="37">
        <v>133.0</v>
      </c>
      <c r="F1206" s="36"/>
      <c r="G1206" s="37">
        <v>308.0</v>
      </c>
      <c r="H1206" s="37">
        <v>0.004</v>
      </c>
      <c r="I1206" s="37">
        <v>0.169</v>
      </c>
      <c r="J1206" s="31" t="s">
        <v>87</v>
      </c>
    </row>
    <row r="1207" ht="15.75" customHeight="1">
      <c r="A1207" s="36" t="str">
        <f t="shared" si="1"/>
        <v>Burundi-Africa2008</v>
      </c>
      <c r="B1207" s="36" t="s">
        <v>96</v>
      </c>
      <c r="C1207" s="36" t="s">
        <v>180</v>
      </c>
      <c r="D1207" s="37">
        <v>2.797</v>
      </c>
      <c r="E1207" s="37">
        <v>13.0</v>
      </c>
      <c r="F1207" s="36"/>
      <c r="G1207" s="37">
        <v>140.0</v>
      </c>
      <c r="H1207" s="37">
        <v>0.008</v>
      </c>
      <c r="I1207" s="37">
        <v>0.056</v>
      </c>
      <c r="J1207" s="31" t="s">
        <v>87</v>
      </c>
    </row>
    <row r="1208" ht="15.75" customHeight="1">
      <c r="A1208" s="36" t="str">
        <f t="shared" si="1"/>
        <v>Somalia-Africa2008</v>
      </c>
      <c r="B1208" s="36" t="s">
        <v>133</v>
      </c>
      <c r="C1208" s="36" t="s">
        <v>180</v>
      </c>
      <c r="D1208" s="36"/>
      <c r="E1208" s="36"/>
      <c r="F1208" s="36"/>
      <c r="G1208" s="36"/>
      <c r="H1208" s="37">
        <v>0.011</v>
      </c>
      <c r="I1208" s="37">
        <v>0.069</v>
      </c>
      <c r="J1208" s="31" t="s">
        <v>87</v>
      </c>
    </row>
    <row r="1209" ht="15.75" customHeight="1">
      <c r="A1209" s="36" t="str">
        <f t="shared" si="1"/>
        <v>Uganda-Africa2008</v>
      </c>
      <c r="B1209" s="36" t="s">
        <v>141</v>
      </c>
      <c r="C1209" s="36" t="s">
        <v>180</v>
      </c>
      <c r="D1209" s="37">
        <v>0.34</v>
      </c>
      <c r="E1209" s="37">
        <v>25.0</v>
      </c>
      <c r="F1209" s="36"/>
      <c r="G1209" s="37">
        <v>222.0</v>
      </c>
      <c r="H1209" s="37">
        <v>0.079</v>
      </c>
      <c r="I1209" s="37">
        <v>0.269</v>
      </c>
      <c r="J1209" s="31" t="s">
        <v>87</v>
      </c>
    </row>
    <row r="1210" ht="15.75" customHeight="1">
      <c r="A1210" s="36" t="str">
        <f t="shared" si="1"/>
        <v>Chad-Africa2008</v>
      </c>
      <c r="B1210" s="36" t="s">
        <v>99</v>
      </c>
      <c r="C1210" s="36" t="s">
        <v>180</v>
      </c>
      <c r="D1210" s="37">
        <v>0.713</v>
      </c>
      <c r="E1210" s="37">
        <v>64.0</v>
      </c>
      <c r="F1210" s="36"/>
      <c r="G1210" s="37">
        <v>732.0</v>
      </c>
      <c r="H1210" s="37">
        <v>0.012</v>
      </c>
      <c r="I1210" s="37">
        <v>0.145</v>
      </c>
      <c r="J1210" s="31" t="s">
        <v>87</v>
      </c>
    </row>
    <row r="1211" ht="15.75" customHeight="1">
      <c r="A1211" s="36" t="str">
        <f t="shared" si="1"/>
        <v>Angola-Africa2008</v>
      </c>
      <c r="B1211" s="36" t="s">
        <v>92</v>
      </c>
      <c r="C1211" s="36" t="s">
        <v>180</v>
      </c>
      <c r="D1211" s="37">
        <v>0.521</v>
      </c>
      <c r="E1211" s="37">
        <v>68.0</v>
      </c>
      <c r="F1211" s="36"/>
      <c r="G1211" s="37">
        <v>272.0</v>
      </c>
      <c r="H1211" s="37">
        <v>0.046</v>
      </c>
      <c r="I1211" s="37">
        <v>0.37</v>
      </c>
      <c r="J1211" s="31" t="s">
        <v>87</v>
      </c>
    </row>
    <row r="1212" ht="15.75" customHeight="1">
      <c r="A1212" s="36" t="str">
        <f t="shared" si="1"/>
        <v>Mali-Africa2008</v>
      </c>
      <c r="B1212" s="36" t="s">
        <v>120</v>
      </c>
      <c r="C1212" s="36" t="s">
        <v>180</v>
      </c>
      <c r="D1212" s="37">
        <v>0.514</v>
      </c>
      <c r="E1212" s="37">
        <v>25.0</v>
      </c>
      <c r="F1212" s="36"/>
      <c r="G1212" s="37">
        <v>270.0</v>
      </c>
      <c r="H1212" s="37">
        <v>0.016</v>
      </c>
      <c r="I1212" s="37">
        <v>0.262</v>
      </c>
      <c r="J1212" s="31" t="s">
        <v>87</v>
      </c>
    </row>
    <row r="1213" ht="15.75" customHeight="1">
      <c r="A1213" s="36" t="str">
        <f t="shared" si="1"/>
        <v>Niger-Africa2008</v>
      </c>
      <c r="B1213" s="36" t="s">
        <v>126</v>
      </c>
      <c r="C1213" s="36" t="s">
        <v>180</v>
      </c>
      <c r="D1213" s="37">
        <v>0.423</v>
      </c>
      <c r="E1213" s="37">
        <v>19.0</v>
      </c>
      <c r="F1213" s="36"/>
      <c r="G1213" s="37">
        <v>270.0</v>
      </c>
      <c r="H1213" s="37">
        <v>0.007</v>
      </c>
      <c r="I1213" s="37">
        <v>0.129</v>
      </c>
      <c r="J1213" s="31" t="s">
        <v>87</v>
      </c>
    </row>
    <row r="1214" ht="15.75" customHeight="1">
      <c r="A1214" s="36" t="str">
        <f t="shared" si="1"/>
        <v>Mauritius-Africa2009</v>
      </c>
      <c r="B1214" s="36" t="s">
        <v>122</v>
      </c>
      <c r="C1214" s="36" t="s">
        <v>180</v>
      </c>
      <c r="D1214" s="37">
        <v>0.26</v>
      </c>
      <c r="E1214" s="37">
        <v>6.0</v>
      </c>
      <c r="F1214" s="36"/>
      <c r="G1214" s="37">
        <v>161.0</v>
      </c>
      <c r="H1214" s="37">
        <v>0.225</v>
      </c>
      <c r="I1214" s="37">
        <v>0.886</v>
      </c>
      <c r="J1214" s="31" t="s">
        <v>88</v>
      </c>
    </row>
    <row r="1215" ht="15.75" customHeight="1">
      <c r="A1215" s="36" t="str">
        <f t="shared" si="1"/>
        <v>Seychelles-Africa2009</v>
      </c>
      <c r="B1215" s="36" t="s">
        <v>131</v>
      </c>
      <c r="C1215" s="36" t="s">
        <v>180</v>
      </c>
      <c r="D1215" s="37">
        <v>0.441</v>
      </c>
      <c r="E1215" s="37">
        <v>39.0</v>
      </c>
      <c r="F1215" s="36"/>
      <c r="G1215" s="37">
        <v>76.0</v>
      </c>
      <c r="H1215" s="36"/>
      <c r="I1215" s="37">
        <v>1.222</v>
      </c>
      <c r="J1215" s="31" t="s">
        <v>88</v>
      </c>
    </row>
    <row r="1216" ht="15.75" customHeight="1">
      <c r="A1216" s="36" t="str">
        <f t="shared" si="1"/>
        <v>Tunisia-Africa2009</v>
      </c>
      <c r="B1216" s="36" t="s">
        <v>140</v>
      </c>
      <c r="C1216" s="36" t="s">
        <v>180</v>
      </c>
      <c r="D1216" s="37">
        <v>0.623</v>
      </c>
      <c r="E1216" s="37">
        <v>11.0</v>
      </c>
      <c r="F1216" s="36"/>
      <c r="G1216" s="37">
        <v>228.0</v>
      </c>
      <c r="H1216" s="37">
        <v>0.341</v>
      </c>
      <c r="I1216" s="37">
        <v>0.932</v>
      </c>
      <c r="J1216" s="31" t="s">
        <v>88</v>
      </c>
    </row>
    <row r="1217" ht="15.75" customHeight="1">
      <c r="A1217" s="36" t="str">
        <f t="shared" si="1"/>
        <v>Morocco-Africa2009</v>
      </c>
      <c r="B1217" s="36" t="s">
        <v>123</v>
      </c>
      <c r="C1217" s="36" t="s">
        <v>180</v>
      </c>
      <c r="D1217" s="37">
        <v>0.493</v>
      </c>
      <c r="E1217" s="37">
        <v>12.0</v>
      </c>
      <c r="F1217" s="36"/>
      <c r="G1217" s="37">
        <v>358.0</v>
      </c>
      <c r="H1217" s="37">
        <v>0.413</v>
      </c>
      <c r="I1217" s="37">
        <v>0.809</v>
      </c>
      <c r="J1217" s="31" t="s">
        <v>88</v>
      </c>
    </row>
    <row r="1218" ht="15.75" customHeight="1">
      <c r="A1218" s="36" t="str">
        <f t="shared" si="1"/>
        <v>South Africa-Africa2009</v>
      </c>
      <c r="B1218" s="36" t="s">
        <v>134</v>
      </c>
      <c r="C1218" s="36" t="s">
        <v>180</v>
      </c>
      <c r="D1218" s="37">
        <v>0.298</v>
      </c>
      <c r="E1218" s="37">
        <v>22.0</v>
      </c>
      <c r="F1218" s="36"/>
      <c r="G1218" s="37">
        <v>200.0</v>
      </c>
      <c r="H1218" s="37">
        <v>0.1</v>
      </c>
      <c r="I1218" s="37">
        <v>0.912</v>
      </c>
      <c r="J1218" s="31" t="s">
        <v>88</v>
      </c>
    </row>
    <row r="1219" ht="15.75" customHeight="1">
      <c r="A1219" s="36" t="str">
        <f t="shared" si="1"/>
        <v>Libya-Africa2009</v>
      </c>
      <c r="B1219" s="36" t="s">
        <v>117</v>
      </c>
      <c r="C1219" s="36" t="s">
        <v>180</v>
      </c>
      <c r="D1219" s="36"/>
      <c r="E1219" s="36"/>
      <c r="F1219" s="36"/>
      <c r="G1219" s="36"/>
      <c r="H1219" s="37">
        <v>0.108</v>
      </c>
      <c r="I1219" s="37">
        <v>1.599</v>
      </c>
      <c r="J1219" s="31" t="s">
        <v>88</v>
      </c>
    </row>
    <row r="1220" ht="15.75" customHeight="1">
      <c r="A1220" s="36" t="str">
        <f t="shared" si="1"/>
        <v>Egypt-Africa2009</v>
      </c>
      <c r="B1220" s="36" t="s">
        <v>105</v>
      </c>
      <c r="C1220" s="36" t="s">
        <v>180</v>
      </c>
      <c r="D1220" s="37">
        <v>0.43</v>
      </c>
      <c r="E1220" s="37">
        <v>8.0</v>
      </c>
      <c r="F1220" s="36"/>
      <c r="G1220" s="37">
        <v>480.0</v>
      </c>
      <c r="H1220" s="37">
        <v>0.257</v>
      </c>
      <c r="I1220" s="37">
        <v>0.721</v>
      </c>
      <c r="J1220" s="31" t="s">
        <v>88</v>
      </c>
    </row>
    <row r="1221" ht="15.75" customHeight="1">
      <c r="A1221" s="36" t="str">
        <f t="shared" si="1"/>
        <v>Algeria-Africa2009</v>
      </c>
      <c r="B1221" s="36" t="s">
        <v>74</v>
      </c>
      <c r="C1221" s="36" t="s">
        <v>180</v>
      </c>
      <c r="D1221" s="37">
        <v>0.72</v>
      </c>
      <c r="E1221" s="37">
        <v>25.0</v>
      </c>
      <c r="F1221" s="36"/>
      <c r="G1221" s="37">
        <v>451.0</v>
      </c>
      <c r="H1221" s="37">
        <v>0.112</v>
      </c>
      <c r="I1221" s="37">
        <v>0.9</v>
      </c>
      <c r="J1221" s="31" t="s">
        <v>88</v>
      </c>
    </row>
    <row r="1222" ht="15.75" customHeight="1">
      <c r="A1222" s="36" t="str">
        <f t="shared" si="1"/>
        <v>Botswana-Africa2009</v>
      </c>
      <c r="B1222" s="36" t="s">
        <v>94</v>
      </c>
      <c r="C1222" s="36" t="s">
        <v>180</v>
      </c>
      <c r="D1222" s="37">
        <v>0.17</v>
      </c>
      <c r="E1222" s="37">
        <v>60.0</v>
      </c>
      <c r="F1222" s="36"/>
      <c r="G1222" s="37">
        <v>140.0</v>
      </c>
      <c r="H1222" s="37">
        <v>0.062</v>
      </c>
      <c r="I1222" s="37">
        <v>0.96</v>
      </c>
      <c r="J1222" s="31" t="s">
        <v>88</v>
      </c>
    </row>
    <row r="1223" ht="15.75" customHeight="1">
      <c r="A1223" s="36" t="str">
        <f t="shared" si="1"/>
        <v>Namibia-Africa2009</v>
      </c>
      <c r="B1223" s="36" t="s">
        <v>125</v>
      </c>
      <c r="C1223" s="36" t="s">
        <v>180</v>
      </c>
      <c r="D1223" s="37">
        <v>0.223</v>
      </c>
      <c r="E1223" s="37">
        <v>66.0</v>
      </c>
      <c r="F1223" s="36"/>
      <c r="G1223" s="37">
        <v>339.0</v>
      </c>
      <c r="H1223" s="37">
        <v>0.065</v>
      </c>
      <c r="I1223" s="37">
        <v>0.761</v>
      </c>
      <c r="J1223" s="31" t="s">
        <v>88</v>
      </c>
    </row>
    <row r="1224" ht="15.75" customHeight="1">
      <c r="A1224" s="36" t="str">
        <f t="shared" si="1"/>
        <v>Lesotho-Africa2009</v>
      </c>
      <c r="B1224" s="36" t="s">
        <v>115</v>
      </c>
      <c r="C1224" s="36" t="s">
        <v>180</v>
      </c>
      <c r="D1224" s="37">
        <v>0.199</v>
      </c>
      <c r="E1224" s="37">
        <v>40.0</v>
      </c>
      <c r="F1224" s="36"/>
      <c r="G1224" s="37">
        <v>324.0</v>
      </c>
      <c r="H1224" s="37">
        <v>0.037</v>
      </c>
      <c r="I1224" s="37">
        <v>0.332</v>
      </c>
      <c r="J1224" s="31" t="s">
        <v>88</v>
      </c>
    </row>
    <row r="1225" ht="15.75" customHeight="1">
      <c r="A1225" s="36" t="str">
        <f t="shared" si="1"/>
        <v>Djibouti-Africa2009</v>
      </c>
      <c r="B1225" s="36" t="s">
        <v>104</v>
      </c>
      <c r="C1225" s="36" t="s">
        <v>180</v>
      </c>
      <c r="D1225" s="37">
        <v>0.378</v>
      </c>
      <c r="E1225" s="37">
        <v>37.0</v>
      </c>
      <c r="F1225" s="36"/>
      <c r="G1225" s="37">
        <v>66.0</v>
      </c>
      <c r="H1225" s="37">
        <v>0.04</v>
      </c>
      <c r="I1225" s="37">
        <v>0.157</v>
      </c>
      <c r="J1225" s="31" t="s">
        <v>88</v>
      </c>
    </row>
    <row r="1226" ht="15.75" customHeight="1">
      <c r="A1226" s="36" t="str">
        <f t="shared" si="1"/>
        <v>Swaziland-Africa2009</v>
      </c>
      <c r="B1226" s="36" t="s">
        <v>137</v>
      </c>
      <c r="C1226" s="36" t="s">
        <v>180</v>
      </c>
      <c r="D1226" s="37">
        <v>0.363</v>
      </c>
      <c r="E1226" s="37">
        <v>60.0</v>
      </c>
      <c r="F1226" s="36"/>
      <c r="G1226" s="37">
        <v>104.0</v>
      </c>
      <c r="H1226" s="37">
        <v>0.089</v>
      </c>
      <c r="I1226" s="37">
        <v>0.566</v>
      </c>
      <c r="J1226" s="31" t="s">
        <v>88</v>
      </c>
    </row>
    <row r="1227" ht="15.75" customHeight="1">
      <c r="A1227" s="36" t="str">
        <f t="shared" si="1"/>
        <v>Zimbabwe-Africa2009</v>
      </c>
      <c r="B1227" s="36" t="s">
        <v>143</v>
      </c>
      <c r="C1227" s="36" t="s">
        <v>180</v>
      </c>
      <c r="D1227" s="37">
        <v>0.382</v>
      </c>
      <c r="E1227" s="37">
        <v>97.0</v>
      </c>
      <c r="F1227" s="36"/>
      <c r="G1227" s="37">
        <v>270.0</v>
      </c>
      <c r="H1227" s="37">
        <v>0.114</v>
      </c>
      <c r="I1227" s="37">
        <v>0.31</v>
      </c>
      <c r="J1227" s="31" t="s">
        <v>88</v>
      </c>
    </row>
    <row r="1228" ht="15.75" customHeight="1">
      <c r="A1228" s="36" t="str">
        <f t="shared" si="1"/>
        <v>Ghana-Africa2009</v>
      </c>
      <c r="B1228" s="36" t="s">
        <v>111</v>
      </c>
      <c r="C1228" s="36" t="s">
        <v>180</v>
      </c>
      <c r="D1228" s="37">
        <v>0.325</v>
      </c>
      <c r="E1228" s="37">
        <v>12.0</v>
      </c>
      <c r="F1228" s="36"/>
      <c r="G1228" s="37">
        <v>224.0</v>
      </c>
      <c r="H1228" s="37">
        <v>0.054</v>
      </c>
      <c r="I1228" s="37">
        <v>0.638</v>
      </c>
      <c r="J1228" s="31" t="s">
        <v>88</v>
      </c>
    </row>
    <row r="1229" ht="15.75" customHeight="1">
      <c r="A1229" s="36" t="str">
        <f t="shared" si="1"/>
        <v>Gabon-Africa2009</v>
      </c>
      <c r="B1229" s="36" t="s">
        <v>109</v>
      </c>
      <c r="C1229" s="36" t="s">
        <v>180</v>
      </c>
      <c r="D1229" s="37">
        <v>0.447</v>
      </c>
      <c r="E1229" s="37">
        <v>57.0</v>
      </c>
      <c r="F1229" s="36"/>
      <c r="G1229" s="37">
        <v>488.0</v>
      </c>
      <c r="H1229" s="37">
        <v>0.067</v>
      </c>
      <c r="I1229" s="37">
        <v>0.954</v>
      </c>
      <c r="J1229" s="31" t="s">
        <v>88</v>
      </c>
    </row>
    <row r="1230" ht="15.75" customHeight="1">
      <c r="A1230" s="36" t="str">
        <f t="shared" si="1"/>
        <v>Central African Republic-Africa2009</v>
      </c>
      <c r="B1230" s="36" t="s">
        <v>98</v>
      </c>
      <c r="C1230" s="36" t="s">
        <v>180</v>
      </c>
      <c r="D1230" s="37">
        <v>2.038</v>
      </c>
      <c r="E1230" s="37">
        <v>23.0</v>
      </c>
      <c r="F1230" s="36"/>
      <c r="G1230" s="37">
        <v>504.0</v>
      </c>
      <c r="H1230" s="37">
        <v>0.018</v>
      </c>
      <c r="I1230" s="37">
        <v>0.202</v>
      </c>
      <c r="J1230" s="31" t="s">
        <v>88</v>
      </c>
    </row>
    <row r="1231" ht="15.75" customHeight="1">
      <c r="A1231" s="36" t="str">
        <f t="shared" si="1"/>
        <v>Ethiopia-Africa2009</v>
      </c>
      <c r="B1231" s="36" t="s">
        <v>108</v>
      </c>
      <c r="C1231" s="36" t="s">
        <v>180</v>
      </c>
      <c r="D1231" s="37">
        <v>0.303</v>
      </c>
      <c r="E1231" s="37">
        <v>15.0</v>
      </c>
      <c r="F1231" s="36"/>
      <c r="G1231" s="37">
        <v>198.0</v>
      </c>
      <c r="H1231" s="37">
        <v>0.005</v>
      </c>
      <c r="I1231" s="37">
        <v>0.048</v>
      </c>
      <c r="J1231" s="31" t="s">
        <v>88</v>
      </c>
    </row>
    <row r="1232" ht="15.75" customHeight="1">
      <c r="A1232" s="36" t="str">
        <f t="shared" si="1"/>
        <v>Sudan-Africa2009</v>
      </c>
      <c r="B1232" s="36" t="s">
        <v>136</v>
      </c>
      <c r="C1232" s="36" t="s">
        <v>180</v>
      </c>
      <c r="D1232" s="37">
        <v>0.361</v>
      </c>
      <c r="E1232" s="37">
        <v>36.0</v>
      </c>
      <c r="F1232" s="36"/>
      <c r="G1232" s="37">
        <v>180.0</v>
      </c>
      <c r="H1232" s="36"/>
      <c r="I1232" s="37">
        <v>0.361</v>
      </c>
      <c r="J1232" s="31" t="s">
        <v>88</v>
      </c>
    </row>
    <row r="1233" ht="15.75" customHeight="1">
      <c r="A1233" s="36" t="str">
        <f t="shared" si="1"/>
        <v>Cote d'Ivoire-Africa2009</v>
      </c>
      <c r="B1233" s="36" t="s">
        <v>103</v>
      </c>
      <c r="C1233" s="36" t="s">
        <v>180</v>
      </c>
      <c r="D1233" s="37">
        <v>0.444</v>
      </c>
      <c r="E1233" s="37">
        <v>40.0</v>
      </c>
      <c r="F1233" s="36"/>
      <c r="G1233" s="37">
        <v>270.0</v>
      </c>
      <c r="H1233" s="37">
        <v>0.02</v>
      </c>
      <c r="I1233" s="37">
        <v>0.709</v>
      </c>
      <c r="J1233" s="31" t="s">
        <v>88</v>
      </c>
    </row>
    <row r="1234" ht="15.75" customHeight="1">
      <c r="A1234" s="36" t="str">
        <f t="shared" si="1"/>
        <v>Mauritania-Africa2009</v>
      </c>
      <c r="B1234" s="36" t="s">
        <v>121</v>
      </c>
      <c r="C1234" s="36" t="s">
        <v>180</v>
      </c>
      <c r="D1234" s="37">
        <v>0.858</v>
      </c>
      <c r="E1234" s="37">
        <v>19.0</v>
      </c>
      <c r="F1234" s="36"/>
      <c r="G1234" s="37">
        <v>696.0</v>
      </c>
      <c r="H1234" s="37">
        <v>0.023</v>
      </c>
      <c r="I1234" s="37">
        <v>0.621</v>
      </c>
      <c r="J1234" s="31" t="s">
        <v>88</v>
      </c>
    </row>
    <row r="1235" ht="15.75" customHeight="1">
      <c r="A1235" s="36" t="str">
        <f t="shared" si="1"/>
        <v>Madagascar-Africa2009</v>
      </c>
      <c r="B1235" s="36" t="s">
        <v>118</v>
      </c>
      <c r="C1235" s="36" t="s">
        <v>180</v>
      </c>
      <c r="D1235" s="37">
        <v>0.384</v>
      </c>
      <c r="E1235" s="37">
        <v>7.0</v>
      </c>
      <c r="F1235" s="36"/>
      <c r="G1235" s="37">
        <v>201.0</v>
      </c>
      <c r="H1235" s="37">
        <v>0.016</v>
      </c>
      <c r="I1235" s="37">
        <v>0.307</v>
      </c>
      <c r="J1235" s="31" t="s">
        <v>88</v>
      </c>
    </row>
    <row r="1236" ht="15.75" customHeight="1">
      <c r="A1236" s="36" t="str">
        <f t="shared" si="1"/>
        <v>Equatorial Guinea-Africa2009</v>
      </c>
      <c r="B1236" s="36" t="s">
        <v>106</v>
      </c>
      <c r="C1236" s="36" t="s">
        <v>180</v>
      </c>
      <c r="D1236" s="37">
        <v>0.441</v>
      </c>
      <c r="E1236" s="37">
        <v>135.0</v>
      </c>
      <c r="F1236" s="36"/>
      <c r="G1236" s="37">
        <v>492.0</v>
      </c>
      <c r="H1236" s="37">
        <v>0.021</v>
      </c>
      <c r="I1236" s="37">
        <v>0.295</v>
      </c>
      <c r="J1236" s="31" t="s">
        <v>88</v>
      </c>
    </row>
    <row r="1237" ht="15.75" customHeight="1">
      <c r="A1237" s="36" t="str">
        <f t="shared" si="1"/>
        <v>Kenya-Africa2009</v>
      </c>
      <c r="B1237" s="36" t="s">
        <v>114</v>
      </c>
      <c r="C1237" s="36" t="s">
        <v>180</v>
      </c>
      <c r="D1237" s="37">
        <v>0.493</v>
      </c>
      <c r="E1237" s="37">
        <v>34.0</v>
      </c>
      <c r="F1237" s="36"/>
      <c r="G1237" s="37">
        <v>417.0</v>
      </c>
      <c r="H1237" s="37">
        <v>0.1</v>
      </c>
      <c r="I1237" s="37">
        <v>0.486</v>
      </c>
      <c r="J1237" s="31" t="s">
        <v>88</v>
      </c>
    </row>
    <row r="1238" ht="15.75" customHeight="1">
      <c r="A1238" s="36" t="str">
        <f t="shared" si="1"/>
        <v>Rwanda-Africa2009</v>
      </c>
      <c r="B1238" s="36" t="s">
        <v>128</v>
      </c>
      <c r="C1238" s="36" t="s">
        <v>180</v>
      </c>
      <c r="D1238" s="37">
        <v>0.31</v>
      </c>
      <c r="E1238" s="37">
        <v>3.0</v>
      </c>
      <c r="F1238" s="36"/>
      <c r="G1238" s="37">
        <v>160.0</v>
      </c>
      <c r="H1238" s="37">
        <v>0.077</v>
      </c>
      <c r="I1238" s="37">
        <v>0.231</v>
      </c>
      <c r="J1238" s="31" t="s">
        <v>88</v>
      </c>
    </row>
    <row r="1239" ht="15.75" customHeight="1">
      <c r="A1239" s="36" t="str">
        <f t="shared" si="1"/>
        <v>Sao Tome and Principe-Africa2009</v>
      </c>
      <c r="B1239" s="36" t="s">
        <v>129</v>
      </c>
      <c r="C1239" s="36" t="s">
        <v>180</v>
      </c>
      <c r="D1239" s="37">
        <v>0.472</v>
      </c>
      <c r="E1239" s="37">
        <v>144.0</v>
      </c>
      <c r="F1239" s="36"/>
      <c r="G1239" s="37">
        <v>424.0</v>
      </c>
      <c r="H1239" s="37">
        <v>0.164</v>
      </c>
      <c r="I1239" s="37">
        <v>0.467</v>
      </c>
      <c r="J1239" s="31" t="s">
        <v>88</v>
      </c>
    </row>
    <row r="1240" ht="15.75" customHeight="1">
      <c r="A1240" s="36" t="str">
        <f t="shared" si="1"/>
        <v>South Sudan-Africa2009</v>
      </c>
      <c r="B1240" s="36" t="s">
        <v>135</v>
      </c>
      <c r="C1240" s="36" t="s">
        <v>180</v>
      </c>
      <c r="D1240" s="36"/>
      <c r="E1240" s="36"/>
      <c r="F1240" s="36"/>
      <c r="G1240" s="36"/>
      <c r="H1240" s="36"/>
      <c r="I1240" s="36"/>
      <c r="J1240" s="31" t="s">
        <v>88</v>
      </c>
    </row>
    <row r="1241" ht="15.75" customHeight="1">
      <c r="A1241" s="36" t="str">
        <f t="shared" si="1"/>
        <v>Togo-Africa2009</v>
      </c>
      <c r="B1241" s="36" t="s">
        <v>139</v>
      </c>
      <c r="C1241" s="36" t="s">
        <v>180</v>
      </c>
      <c r="D1241" s="37">
        <v>0.525</v>
      </c>
      <c r="E1241" s="37">
        <v>84.0</v>
      </c>
      <c r="F1241" s="36"/>
      <c r="G1241" s="37">
        <v>270.0</v>
      </c>
      <c r="H1241" s="37">
        <v>0.026</v>
      </c>
      <c r="I1241" s="37">
        <v>0.356</v>
      </c>
      <c r="J1241" s="31" t="s">
        <v>88</v>
      </c>
    </row>
    <row r="1242" ht="15.75" customHeight="1">
      <c r="A1242" s="36" t="str">
        <f t="shared" si="1"/>
        <v>Benin-Africa2009</v>
      </c>
      <c r="B1242" s="36" t="s">
        <v>93</v>
      </c>
      <c r="C1242" s="36" t="s">
        <v>180</v>
      </c>
      <c r="D1242" s="37">
        <v>0.732</v>
      </c>
      <c r="E1242" s="37">
        <v>31.0</v>
      </c>
      <c r="F1242" s="36"/>
      <c r="G1242" s="37">
        <v>270.0</v>
      </c>
      <c r="H1242" s="37">
        <v>0.022</v>
      </c>
      <c r="I1242" s="37">
        <v>0.545</v>
      </c>
      <c r="J1242" s="31" t="s">
        <v>88</v>
      </c>
    </row>
    <row r="1243" ht="15.75" customHeight="1">
      <c r="A1243" s="36" t="str">
        <f t="shared" si="1"/>
        <v>Liberia-Africa2009</v>
      </c>
      <c r="B1243" s="36" t="s">
        <v>116</v>
      </c>
      <c r="C1243" s="36" t="s">
        <v>180</v>
      </c>
      <c r="D1243" s="37">
        <v>0.429</v>
      </c>
      <c r="E1243" s="37">
        <v>20.0</v>
      </c>
      <c r="F1243" s="36"/>
      <c r="G1243" s="37">
        <v>158.0</v>
      </c>
      <c r="H1243" s="37">
        <v>0.005</v>
      </c>
      <c r="I1243" s="37">
        <v>0.284</v>
      </c>
      <c r="J1243" s="31" t="s">
        <v>88</v>
      </c>
    </row>
    <row r="1244" ht="15.75" customHeight="1">
      <c r="A1244" s="36" t="str">
        <f t="shared" si="1"/>
        <v>Comoros-Africa2009</v>
      </c>
      <c r="B1244" s="36" t="s">
        <v>100</v>
      </c>
      <c r="C1244" s="36" t="s">
        <v>180</v>
      </c>
      <c r="D1244" s="37">
        <v>2.179</v>
      </c>
      <c r="E1244" s="37">
        <v>22.0</v>
      </c>
      <c r="F1244" s="36"/>
      <c r="G1244" s="37">
        <v>100.0</v>
      </c>
      <c r="H1244" s="37">
        <v>0.035</v>
      </c>
      <c r="I1244" s="37">
        <v>0.184</v>
      </c>
      <c r="J1244" s="31" t="s">
        <v>88</v>
      </c>
    </row>
    <row r="1245" ht="15.75" customHeight="1">
      <c r="A1245" s="36" t="str">
        <f t="shared" si="1"/>
        <v>Sierra Leone-Africa2009</v>
      </c>
      <c r="B1245" s="36" t="s">
        <v>132</v>
      </c>
      <c r="C1245" s="36" t="s">
        <v>180</v>
      </c>
      <c r="D1245" s="37">
        <v>2.352</v>
      </c>
      <c r="E1245" s="37">
        <v>12.0</v>
      </c>
      <c r="F1245" s="36"/>
      <c r="G1245" s="37">
        <v>357.0</v>
      </c>
      <c r="H1245" s="37">
        <v>0.003</v>
      </c>
      <c r="I1245" s="37">
        <v>0.206</v>
      </c>
      <c r="J1245" s="31" t="s">
        <v>88</v>
      </c>
    </row>
    <row r="1246" ht="15.75" customHeight="1">
      <c r="A1246" s="36" t="str">
        <f t="shared" si="1"/>
        <v>Cameroon-Africa2009</v>
      </c>
      <c r="B1246" s="36" t="s">
        <v>97</v>
      </c>
      <c r="C1246" s="36" t="s">
        <v>180</v>
      </c>
      <c r="D1246" s="37">
        <v>0.488</v>
      </c>
      <c r="E1246" s="37">
        <v>35.0</v>
      </c>
      <c r="F1246" s="36"/>
      <c r="G1246" s="37">
        <v>654.0</v>
      </c>
      <c r="H1246" s="37">
        <v>0.038</v>
      </c>
      <c r="I1246" s="37">
        <v>0.398</v>
      </c>
      <c r="J1246" s="31" t="s">
        <v>88</v>
      </c>
    </row>
    <row r="1247" ht="15.75" customHeight="1">
      <c r="A1247" s="36" t="str">
        <f t="shared" si="1"/>
        <v>Guinea-Bissau-Africa2009</v>
      </c>
      <c r="B1247" s="36" t="s">
        <v>113</v>
      </c>
      <c r="C1247" s="36" t="s">
        <v>180</v>
      </c>
      <c r="D1247" s="37">
        <v>0.459</v>
      </c>
      <c r="E1247" s="37">
        <v>216.0</v>
      </c>
      <c r="F1247" s="36"/>
      <c r="G1247" s="37">
        <v>208.0</v>
      </c>
      <c r="H1247" s="37">
        <v>0.023</v>
      </c>
      <c r="I1247" s="37">
        <v>0.361</v>
      </c>
      <c r="J1247" s="31" t="s">
        <v>88</v>
      </c>
    </row>
    <row r="1248" ht="15.75" customHeight="1">
      <c r="A1248" s="36" t="str">
        <f t="shared" si="1"/>
        <v>Guinea-Africa2009</v>
      </c>
      <c r="B1248" s="36" t="s">
        <v>112</v>
      </c>
      <c r="C1248" s="36" t="s">
        <v>180</v>
      </c>
      <c r="D1248" s="37">
        <v>0.807</v>
      </c>
      <c r="E1248" s="37">
        <v>40.0</v>
      </c>
      <c r="F1248" s="36"/>
      <c r="G1248" s="37">
        <v>416.0</v>
      </c>
      <c r="H1248" s="37">
        <v>0.009</v>
      </c>
      <c r="I1248" s="37">
        <v>0.329</v>
      </c>
      <c r="J1248" s="31" t="s">
        <v>88</v>
      </c>
    </row>
    <row r="1249" ht="15.75" customHeight="1">
      <c r="A1249" s="36" t="str">
        <f t="shared" si="1"/>
        <v>Congo (Brazzaville)-Africa2009</v>
      </c>
      <c r="B1249" s="36" t="s">
        <v>101</v>
      </c>
      <c r="C1249" s="36" t="s">
        <v>180</v>
      </c>
      <c r="D1249" s="37">
        <v>0.659</v>
      </c>
      <c r="E1249" s="37">
        <v>161.0</v>
      </c>
      <c r="F1249" s="36"/>
      <c r="G1249" s="37">
        <v>606.0</v>
      </c>
      <c r="H1249" s="37">
        <v>0.045</v>
      </c>
      <c r="I1249" s="37">
        <v>0.738</v>
      </c>
      <c r="J1249" s="31" t="s">
        <v>88</v>
      </c>
    </row>
    <row r="1250" ht="15.75" customHeight="1">
      <c r="A1250" s="36" t="str">
        <f t="shared" si="1"/>
        <v>Eritrea-Africa2009</v>
      </c>
      <c r="B1250" s="36" t="s">
        <v>107</v>
      </c>
      <c r="C1250" s="36" t="s">
        <v>180</v>
      </c>
      <c r="D1250" s="37">
        <v>0.845</v>
      </c>
      <c r="E1250" s="37">
        <v>84.0</v>
      </c>
      <c r="F1250" s="36"/>
      <c r="G1250" s="37">
        <v>216.0</v>
      </c>
      <c r="H1250" s="37">
        <v>0.005</v>
      </c>
      <c r="I1250" s="37">
        <v>0.025</v>
      </c>
      <c r="J1250" s="31" t="s">
        <v>88</v>
      </c>
    </row>
    <row r="1251" ht="15.75" customHeight="1">
      <c r="A1251" s="36" t="str">
        <f t="shared" si="1"/>
        <v>Senegal-Africa2009</v>
      </c>
      <c r="B1251" s="36" t="s">
        <v>130</v>
      </c>
      <c r="C1251" s="36" t="s">
        <v>180</v>
      </c>
      <c r="D1251" s="37">
        <v>0.455</v>
      </c>
      <c r="E1251" s="37">
        <v>9.0</v>
      </c>
      <c r="F1251" s="36"/>
      <c r="G1251" s="37">
        <v>666.0</v>
      </c>
      <c r="H1251" s="37">
        <v>0.145</v>
      </c>
      <c r="I1251" s="37">
        <v>0.548</v>
      </c>
      <c r="J1251" s="31" t="s">
        <v>88</v>
      </c>
    </row>
    <row r="1252" ht="15.75" customHeight="1">
      <c r="A1252" s="36" t="str">
        <f t="shared" si="1"/>
        <v>Mozambique-Africa2009</v>
      </c>
      <c r="B1252" s="36" t="s">
        <v>124</v>
      </c>
      <c r="C1252" s="36" t="s">
        <v>180</v>
      </c>
      <c r="D1252" s="37">
        <v>0.375</v>
      </c>
      <c r="E1252" s="37">
        <v>26.0</v>
      </c>
      <c r="F1252" s="36"/>
      <c r="G1252" s="37">
        <v>230.0</v>
      </c>
      <c r="H1252" s="37">
        <v>0.027</v>
      </c>
      <c r="I1252" s="37">
        <v>0.256</v>
      </c>
      <c r="J1252" s="31" t="s">
        <v>88</v>
      </c>
    </row>
    <row r="1253" ht="15.75" customHeight="1">
      <c r="A1253" s="36" t="str">
        <f t="shared" si="1"/>
        <v>Malawi-Africa2009</v>
      </c>
      <c r="B1253" s="36" t="s">
        <v>119</v>
      </c>
      <c r="C1253" s="36" t="s">
        <v>180</v>
      </c>
      <c r="D1253" s="37">
        <v>0.263</v>
      </c>
      <c r="E1253" s="37">
        <v>39.0</v>
      </c>
      <c r="F1253" s="36"/>
      <c r="G1253" s="37">
        <v>157.0</v>
      </c>
      <c r="H1253" s="37">
        <v>0.011</v>
      </c>
      <c r="I1253" s="37">
        <v>0.171</v>
      </c>
      <c r="J1253" s="31" t="s">
        <v>88</v>
      </c>
    </row>
    <row r="1254" ht="15.75" customHeight="1">
      <c r="A1254" s="36" t="str">
        <f t="shared" si="1"/>
        <v>Tanzania-Africa2009</v>
      </c>
      <c r="B1254" s="36" t="s">
        <v>138</v>
      </c>
      <c r="C1254" s="36" t="s">
        <v>180</v>
      </c>
      <c r="D1254" s="37">
        <v>0.444</v>
      </c>
      <c r="E1254" s="37">
        <v>26.0</v>
      </c>
      <c r="F1254" s="36"/>
      <c r="G1254" s="37">
        <v>172.0</v>
      </c>
      <c r="H1254" s="37">
        <v>0.024</v>
      </c>
      <c r="I1254" s="37">
        <v>0.4</v>
      </c>
      <c r="J1254" s="31" t="s">
        <v>88</v>
      </c>
    </row>
    <row r="1255" ht="15.75" customHeight="1">
      <c r="A1255" s="36" t="str">
        <f t="shared" si="1"/>
        <v>Nigeria-Africa2009</v>
      </c>
      <c r="B1255" s="36" t="s">
        <v>127</v>
      </c>
      <c r="C1255" s="36" t="s">
        <v>180</v>
      </c>
      <c r="D1255" s="37">
        <v>0.322</v>
      </c>
      <c r="E1255" s="37">
        <v>25.0</v>
      </c>
      <c r="F1255" s="36"/>
      <c r="G1255" s="37">
        <v>938.0</v>
      </c>
      <c r="H1255" s="37">
        <v>0.2</v>
      </c>
      <c r="I1255" s="37">
        <v>0.48</v>
      </c>
      <c r="J1255" s="31" t="s">
        <v>88</v>
      </c>
    </row>
    <row r="1256" ht="15.75" customHeight="1">
      <c r="A1256" s="36" t="str">
        <f t="shared" si="1"/>
        <v>Zambia-Africa2009</v>
      </c>
      <c r="B1256" s="36" t="s">
        <v>142</v>
      </c>
      <c r="C1256" s="36" t="s">
        <v>180</v>
      </c>
      <c r="D1256" s="37">
        <v>0.15</v>
      </c>
      <c r="E1256" s="37">
        <v>18.0</v>
      </c>
      <c r="F1256" s="36"/>
      <c r="G1256" s="37">
        <v>183.0</v>
      </c>
      <c r="H1256" s="37">
        <v>0.063</v>
      </c>
      <c r="I1256" s="37">
        <v>0.344</v>
      </c>
      <c r="J1256" s="31" t="s">
        <v>88</v>
      </c>
    </row>
    <row r="1257" ht="15.75" customHeight="1">
      <c r="A1257" s="36" t="str">
        <f t="shared" si="1"/>
        <v>Burkina Faso-Africa2009</v>
      </c>
      <c r="B1257" s="36" t="s">
        <v>95</v>
      </c>
      <c r="C1257" s="36" t="s">
        <v>180</v>
      </c>
      <c r="D1257" s="37">
        <v>0.449</v>
      </c>
      <c r="E1257" s="37">
        <v>14.0</v>
      </c>
      <c r="F1257" s="36"/>
      <c r="G1257" s="37">
        <v>270.0</v>
      </c>
      <c r="H1257" s="37">
        <v>0.011</v>
      </c>
      <c r="I1257" s="37">
        <v>0.253</v>
      </c>
      <c r="J1257" s="31" t="s">
        <v>88</v>
      </c>
    </row>
    <row r="1258" ht="15.75" customHeight="1">
      <c r="A1258" s="36" t="str">
        <f t="shared" si="1"/>
        <v>Gambia, The-Africa2009</v>
      </c>
      <c r="B1258" s="36" t="s">
        <v>110</v>
      </c>
      <c r="C1258" s="36" t="s">
        <v>180</v>
      </c>
      <c r="D1258" s="37">
        <v>2.921</v>
      </c>
      <c r="E1258" s="37">
        <v>27.0</v>
      </c>
      <c r="F1258" s="36"/>
      <c r="G1258" s="37">
        <v>376.0</v>
      </c>
      <c r="H1258" s="37">
        <v>0.076</v>
      </c>
      <c r="I1258" s="37">
        <v>0.806</v>
      </c>
      <c r="J1258" s="31" t="s">
        <v>88</v>
      </c>
    </row>
    <row r="1259" ht="15.75" customHeight="1">
      <c r="A1259" s="36" t="str">
        <f t="shared" si="1"/>
        <v>Congo (Kinshasa)-Africa2009</v>
      </c>
      <c r="B1259" s="36" t="s">
        <v>102</v>
      </c>
      <c r="C1259" s="36" t="s">
        <v>180</v>
      </c>
      <c r="D1259" s="37">
        <v>2.927</v>
      </c>
      <c r="E1259" s="37">
        <v>127.0</v>
      </c>
      <c r="F1259" s="36"/>
      <c r="G1259" s="37">
        <v>308.0</v>
      </c>
      <c r="H1259" s="37">
        <v>0.006</v>
      </c>
      <c r="I1259" s="37">
        <v>0.156</v>
      </c>
      <c r="J1259" s="31" t="s">
        <v>88</v>
      </c>
    </row>
    <row r="1260" ht="15.75" customHeight="1">
      <c r="A1260" s="36" t="str">
        <f t="shared" si="1"/>
        <v>Burundi-Africa2009</v>
      </c>
      <c r="B1260" s="36" t="s">
        <v>96</v>
      </c>
      <c r="C1260" s="36" t="s">
        <v>180</v>
      </c>
      <c r="D1260" s="37">
        <v>2.797</v>
      </c>
      <c r="E1260" s="37">
        <v>13.0</v>
      </c>
      <c r="F1260" s="36"/>
      <c r="G1260" s="37">
        <v>140.0</v>
      </c>
      <c r="H1260" s="37">
        <v>0.009</v>
      </c>
      <c r="I1260" s="37">
        <v>0.103</v>
      </c>
      <c r="J1260" s="31" t="s">
        <v>88</v>
      </c>
    </row>
    <row r="1261" ht="15.75" customHeight="1">
      <c r="A1261" s="36" t="str">
        <f t="shared" si="1"/>
        <v>Uganda-Africa2009</v>
      </c>
      <c r="B1261" s="36" t="s">
        <v>141</v>
      </c>
      <c r="C1261" s="36" t="s">
        <v>180</v>
      </c>
      <c r="D1261" s="37">
        <v>0.35</v>
      </c>
      <c r="E1261" s="37">
        <v>25.0</v>
      </c>
      <c r="F1261" s="36"/>
      <c r="G1261" s="37">
        <v>161.0</v>
      </c>
      <c r="H1261" s="37">
        <v>0.098</v>
      </c>
      <c r="I1261" s="37">
        <v>0.286</v>
      </c>
      <c r="J1261" s="31" t="s">
        <v>88</v>
      </c>
    </row>
    <row r="1262" ht="15.75" customHeight="1">
      <c r="A1262" s="36" t="str">
        <f t="shared" si="1"/>
        <v>Somalia-Africa2009</v>
      </c>
      <c r="B1262" s="36" t="s">
        <v>133</v>
      </c>
      <c r="C1262" s="36" t="s">
        <v>180</v>
      </c>
      <c r="D1262" s="36"/>
      <c r="E1262" s="36"/>
      <c r="F1262" s="36"/>
      <c r="G1262" s="36"/>
      <c r="H1262" s="37">
        <v>0.012</v>
      </c>
      <c r="I1262" s="37">
        <v>0.068</v>
      </c>
      <c r="J1262" s="31" t="s">
        <v>88</v>
      </c>
    </row>
    <row r="1263" ht="15.75" customHeight="1">
      <c r="A1263" s="36" t="str">
        <f t="shared" si="1"/>
        <v>Angola-Africa2009</v>
      </c>
      <c r="B1263" s="36" t="s">
        <v>92</v>
      </c>
      <c r="C1263" s="36" t="s">
        <v>180</v>
      </c>
      <c r="D1263" s="37">
        <v>0.521</v>
      </c>
      <c r="E1263" s="37">
        <v>68.0</v>
      </c>
      <c r="F1263" s="36"/>
      <c r="G1263" s="37">
        <v>272.0</v>
      </c>
      <c r="H1263" s="37">
        <v>0.06</v>
      </c>
      <c r="I1263" s="37">
        <v>0.428</v>
      </c>
      <c r="J1263" s="31" t="s">
        <v>88</v>
      </c>
    </row>
    <row r="1264" ht="15.75" customHeight="1">
      <c r="A1264" s="36" t="str">
        <f t="shared" si="1"/>
        <v>Chad-Africa2009</v>
      </c>
      <c r="B1264" s="36" t="s">
        <v>99</v>
      </c>
      <c r="C1264" s="36" t="s">
        <v>180</v>
      </c>
      <c r="D1264" s="37">
        <v>0.713</v>
      </c>
      <c r="E1264" s="37">
        <v>64.0</v>
      </c>
      <c r="F1264" s="36"/>
      <c r="G1264" s="37">
        <v>732.0</v>
      </c>
      <c r="H1264" s="37">
        <v>0.015</v>
      </c>
      <c r="I1264" s="37">
        <v>0.201</v>
      </c>
      <c r="J1264" s="31" t="s">
        <v>88</v>
      </c>
    </row>
    <row r="1265" ht="15.75" customHeight="1">
      <c r="A1265" s="36" t="str">
        <f t="shared" si="1"/>
        <v>Mali-Africa2009</v>
      </c>
      <c r="B1265" s="36" t="s">
        <v>120</v>
      </c>
      <c r="C1265" s="36" t="s">
        <v>180</v>
      </c>
      <c r="D1265" s="37">
        <v>0.514</v>
      </c>
      <c r="E1265" s="37">
        <v>8.0</v>
      </c>
      <c r="F1265" s="36"/>
      <c r="G1265" s="37">
        <v>270.0</v>
      </c>
      <c r="H1265" s="37">
        <v>0.018</v>
      </c>
      <c r="I1265" s="37">
        <v>0.329</v>
      </c>
      <c r="J1265" s="31" t="s">
        <v>88</v>
      </c>
    </row>
    <row r="1266" ht="15.75" customHeight="1">
      <c r="A1266" s="36" t="str">
        <f t="shared" si="1"/>
        <v>Niger-Africa2009</v>
      </c>
      <c r="B1266" s="36" t="s">
        <v>126</v>
      </c>
      <c r="C1266" s="36" t="s">
        <v>180</v>
      </c>
      <c r="D1266" s="37">
        <v>0.465</v>
      </c>
      <c r="E1266" s="37">
        <v>17.0</v>
      </c>
      <c r="F1266" s="36"/>
      <c r="G1266" s="37">
        <v>270.0</v>
      </c>
      <c r="H1266" s="37">
        <v>0.008</v>
      </c>
      <c r="I1266" s="37">
        <v>0.17</v>
      </c>
      <c r="J1266" s="31" t="s">
        <v>88</v>
      </c>
    </row>
    <row r="1267" ht="15.75" customHeight="1">
      <c r="A1267" s="36" t="str">
        <f t="shared" si="1"/>
        <v>Mauritius-Africa2010</v>
      </c>
      <c r="B1267" s="36" t="s">
        <v>122</v>
      </c>
      <c r="C1267" s="36" t="s">
        <v>180</v>
      </c>
      <c r="D1267" s="37">
        <v>0.272</v>
      </c>
      <c r="E1267" s="37">
        <v>6.0</v>
      </c>
      <c r="F1267" s="36"/>
      <c r="G1267" s="37">
        <v>161.0</v>
      </c>
      <c r="H1267" s="37">
        <v>0.283</v>
      </c>
      <c r="I1267" s="37">
        <v>0.968</v>
      </c>
      <c r="J1267" s="31" t="s">
        <v>89</v>
      </c>
    </row>
    <row r="1268" ht="15.75" customHeight="1">
      <c r="A1268" s="36" t="str">
        <f t="shared" si="1"/>
        <v>Seychelles-Africa2010</v>
      </c>
      <c r="B1268" s="36" t="s">
        <v>131</v>
      </c>
      <c r="C1268" s="36" t="s">
        <v>180</v>
      </c>
      <c r="D1268" s="37">
        <v>0.441</v>
      </c>
      <c r="E1268" s="37">
        <v>39.0</v>
      </c>
      <c r="F1268" s="36"/>
      <c r="G1268" s="37">
        <v>76.0</v>
      </c>
      <c r="H1268" s="37">
        <v>0.41</v>
      </c>
      <c r="I1268" s="37">
        <v>1.289</v>
      </c>
      <c r="J1268" s="31" t="s">
        <v>89</v>
      </c>
    </row>
    <row r="1269" ht="15.75" customHeight="1">
      <c r="A1269" s="36" t="str">
        <f t="shared" si="1"/>
        <v>Tunisia-Africa2010</v>
      </c>
      <c r="B1269" s="36" t="s">
        <v>140</v>
      </c>
      <c r="C1269" s="36" t="s">
        <v>180</v>
      </c>
      <c r="D1269" s="37">
        <v>0.623</v>
      </c>
      <c r="E1269" s="37">
        <v>11.0</v>
      </c>
      <c r="F1269" s="36"/>
      <c r="G1269" s="37">
        <v>144.0</v>
      </c>
      <c r="H1269" s="37">
        <v>0.368</v>
      </c>
      <c r="I1269" s="37">
        <v>1.045</v>
      </c>
      <c r="J1269" s="31" t="s">
        <v>89</v>
      </c>
    </row>
    <row r="1270" ht="15.75" customHeight="1">
      <c r="A1270" s="36" t="str">
        <f t="shared" si="1"/>
        <v>South Africa-Africa2010</v>
      </c>
      <c r="B1270" s="36" t="s">
        <v>134</v>
      </c>
      <c r="C1270" s="36" t="s">
        <v>180</v>
      </c>
      <c r="D1270" s="37">
        <v>0.3</v>
      </c>
      <c r="E1270" s="37">
        <v>22.0</v>
      </c>
      <c r="F1270" s="36"/>
      <c r="G1270" s="37">
        <v>200.0</v>
      </c>
      <c r="H1270" s="37">
        <v>0.24</v>
      </c>
      <c r="I1270" s="37">
        <v>0.979</v>
      </c>
      <c r="J1270" s="31" t="s">
        <v>89</v>
      </c>
    </row>
    <row r="1271" ht="15.75" customHeight="1">
      <c r="A1271" s="36" t="str">
        <f t="shared" si="1"/>
        <v>Morocco-Africa2010</v>
      </c>
      <c r="B1271" s="36" t="s">
        <v>123</v>
      </c>
      <c r="C1271" s="36" t="s">
        <v>180</v>
      </c>
      <c r="D1271" s="37">
        <v>0.496</v>
      </c>
      <c r="E1271" s="37">
        <v>12.0</v>
      </c>
      <c r="F1271" s="36"/>
      <c r="G1271" s="37">
        <v>358.0</v>
      </c>
      <c r="H1271" s="37">
        <v>0.52</v>
      </c>
      <c r="I1271" s="37">
        <v>1.011</v>
      </c>
      <c r="J1271" s="31" t="s">
        <v>89</v>
      </c>
    </row>
    <row r="1272" ht="15.75" customHeight="1">
      <c r="A1272" s="36" t="str">
        <f t="shared" si="1"/>
        <v>Libya-Africa2010</v>
      </c>
      <c r="B1272" s="36" t="s">
        <v>117</v>
      </c>
      <c r="C1272" s="36" t="s">
        <v>180</v>
      </c>
      <c r="D1272" s="36"/>
      <c r="E1272" s="36"/>
      <c r="F1272" s="36"/>
      <c r="G1272" s="36"/>
      <c r="H1272" s="37">
        <v>0.14</v>
      </c>
      <c r="I1272" s="37">
        <v>1.804</v>
      </c>
      <c r="J1272" s="31" t="s">
        <v>89</v>
      </c>
    </row>
    <row r="1273" ht="15.75" customHeight="1">
      <c r="A1273" s="36" t="str">
        <f t="shared" si="1"/>
        <v>Botswana-Africa2010</v>
      </c>
      <c r="B1273" s="36" t="s">
        <v>94</v>
      </c>
      <c r="C1273" s="36" t="s">
        <v>180</v>
      </c>
      <c r="D1273" s="37">
        <v>0.195</v>
      </c>
      <c r="E1273" s="37">
        <v>60.0</v>
      </c>
      <c r="F1273" s="36"/>
      <c r="G1273" s="37">
        <v>152.0</v>
      </c>
      <c r="H1273" s="37">
        <v>0.06</v>
      </c>
      <c r="I1273" s="37">
        <v>1.2</v>
      </c>
      <c r="J1273" s="31" t="s">
        <v>89</v>
      </c>
    </row>
    <row r="1274" ht="15.75" customHeight="1">
      <c r="A1274" s="36" t="str">
        <f t="shared" si="1"/>
        <v>Egypt-Africa2010</v>
      </c>
      <c r="B1274" s="36" t="s">
        <v>105</v>
      </c>
      <c r="C1274" s="36" t="s">
        <v>180</v>
      </c>
      <c r="D1274" s="37">
        <v>0.426</v>
      </c>
      <c r="E1274" s="37">
        <v>8.0</v>
      </c>
      <c r="F1274" s="36"/>
      <c r="G1274" s="37">
        <v>433.0</v>
      </c>
      <c r="H1274" s="37">
        <v>0.314</v>
      </c>
      <c r="I1274" s="37">
        <v>0.905</v>
      </c>
      <c r="J1274" s="31" t="s">
        <v>89</v>
      </c>
    </row>
    <row r="1275" ht="15.75" customHeight="1">
      <c r="A1275" s="36" t="str">
        <f t="shared" si="1"/>
        <v>Algeria-Africa2010</v>
      </c>
      <c r="B1275" s="36" t="s">
        <v>74</v>
      </c>
      <c r="C1275" s="36" t="s">
        <v>180</v>
      </c>
      <c r="D1275" s="37">
        <v>0.72</v>
      </c>
      <c r="E1275" s="37">
        <v>25.0</v>
      </c>
      <c r="F1275" s="36"/>
      <c r="G1275" s="37">
        <v>451.0</v>
      </c>
      <c r="H1275" s="37">
        <v>0.125</v>
      </c>
      <c r="I1275" s="37">
        <v>0.884</v>
      </c>
      <c r="J1275" s="31" t="s">
        <v>89</v>
      </c>
    </row>
    <row r="1276" ht="15.75" customHeight="1">
      <c r="A1276" s="36" t="str">
        <f t="shared" si="1"/>
        <v>Namibia-Africa2010</v>
      </c>
      <c r="B1276" s="36" t="s">
        <v>125</v>
      </c>
      <c r="C1276" s="36" t="s">
        <v>180</v>
      </c>
      <c r="D1276" s="37">
        <v>0.223</v>
      </c>
      <c r="E1276" s="37">
        <v>66.0</v>
      </c>
      <c r="F1276" s="36"/>
      <c r="G1276" s="37">
        <v>339.0</v>
      </c>
      <c r="H1276" s="37">
        <v>0.116</v>
      </c>
      <c r="I1276" s="37">
        <v>0.895</v>
      </c>
      <c r="J1276" s="31" t="s">
        <v>89</v>
      </c>
    </row>
    <row r="1277" ht="15.75" customHeight="1">
      <c r="A1277" s="36" t="str">
        <f t="shared" si="1"/>
        <v>Lesotho-Africa2010</v>
      </c>
      <c r="B1277" s="36" t="s">
        <v>115</v>
      </c>
      <c r="C1277" s="36" t="s">
        <v>180</v>
      </c>
      <c r="D1277" s="37">
        <v>0.196</v>
      </c>
      <c r="E1277" s="37">
        <v>40.0</v>
      </c>
      <c r="F1277" s="36"/>
      <c r="G1277" s="37">
        <v>324.0</v>
      </c>
      <c r="H1277" s="37">
        <v>0.039</v>
      </c>
      <c r="I1277" s="37">
        <v>0.492</v>
      </c>
      <c r="J1277" s="31" t="s">
        <v>89</v>
      </c>
    </row>
    <row r="1278" ht="15.75" customHeight="1">
      <c r="A1278" s="36" t="str">
        <f t="shared" si="1"/>
        <v>Djibouti-Africa2010</v>
      </c>
      <c r="B1278" s="36" t="s">
        <v>104</v>
      </c>
      <c r="C1278" s="36" t="s">
        <v>180</v>
      </c>
      <c r="D1278" s="37">
        <v>0.378</v>
      </c>
      <c r="E1278" s="37">
        <v>37.0</v>
      </c>
      <c r="F1278" s="36"/>
      <c r="G1278" s="37">
        <v>90.0</v>
      </c>
      <c r="H1278" s="37">
        <v>0.065</v>
      </c>
      <c r="I1278" s="37">
        <v>0.199</v>
      </c>
      <c r="J1278" s="31" t="s">
        <v>89</v>
      </c>
    </row>
    <row r="1279" ht="15.75" customHeight="1">
      <c r="A1279" s="36" t="str">
        <f t="shared" si="1"/>
        <v>Swaziland-Africa2010</v>
      </c>
      <c r="B1279" s="36" t="s">
        <v>137</v>
      </c>
      <c r="C1279" s="36" t="s">
        <v>180</v>
      </c>
      <c r="D1279" s="37">
        <v>0.365</v>
      </c>
      <c r="E1279" s="37">
        <v>56.0</v>
      </c>
      <c r="F1279" s="36"/>
      <c r="G1279" s="37">
        <v>104.0</v>
      </c>
      <c r="H1279" s="37">
        <v>0.11</v>
      </c>
      <c r="I1279" s="37">
        <v>0.608</v>
      </c>
      <c r="J1279" s="31" t="s">
        <v>89</v>
      </c>
    </row>
    <row r="1280" ht="15.75" customHeight="1">
      <c r="A1280" s="36" t="str">
        <f t="shared" si="1"/>
        <v>Zimbabwe-Africa2010</v>
      </c>
      <c r="B1280" s="36" t="s">
        <v>143</v>
      </c>
      <c r="C1280" s="36" t="s">
        <v>180</v>
      </c>
      <c r="D1280" s="37">
        <v>0.391</v>
      </c>
      <c r="E1280" s="37">
        <v>90.0</v>
      </c>
      <c r="F1280" s="36"/>
      <c r="G1280" s="37">
        <v>242.0</v>
      </c>
      <c r="H1280" s="37">
        <v>0.115</v>
      </c>
      <c r="I1280" s="37">
        <v>0.589</v>
      </c>
      <c r="J1280" s="31" t="s">
        <v>89</v>
      </c>
    </row>
    <row r="1281" ht="15.75" customHeight="1">
      <c r="A1281" s="36" t="str">
        <f t="shared" si="1"/>
        <v>Ghana-Africa2010</v>
      </c>
      <c r="B1281" s="36" t="s">
        <v>111</v>
      </c>
      <c r="C1281" s="36" t="s">
        <v>180</v>
      </c>
      <c r="D1281" s="37">
        <v>0.325</v>
      </c>
      <c r="E1281" s="37">
        <v>12.0</v>
      </c>
      <c r="F1281" s="36"/>
      <c r="G1281" s="37">
        <v>224.0</v>
      </c>
      <c r="H1281" s="37">
        <v>0.078</v>
      </c>
      <c r="I1281" s="37">
        <v>0.719</v>
      </c>
      <c r="J1281" s="31" t="s">
        <v>89</v>
      </c>
    </row>
    <row r="1282" ht="15.75" customHeight="1">
      <c r="A1282" s="36" t="str">
        <f t="shared" si="1"/>
        <v>Gabon-Africa2010</v>
      </c>
      <c r="B1282" s="36" t="s">
        <v>109</v>
      </c>
      <c r="C1282" s="36" t="s">
        <v>180</v>
      </c>
      <c r="D1282" s="37">
        <v>0.435</v>
      </c>
      <c r="E1282" s="37">
        <v>57.0</v>
      </c>
      <c r="F1282" s="36"/>
      <c r="G1282" s="37">
        <v>488.0</v>
      </c>
      <c r="H1282" s="37">
        <v>0.072</v>
      </c>
      <c r="I1282" s="37">
        <v>1.035</v>
      </c>
      <c r="J1282" s="31" t="s">
        <v>89</v>
      </c>
    </row>
    <row r="1283" ht="15.75" customHeight="1">
      <c r="A1283" s="36" t="str">
        <f t="shared" si="1"/>
        <v>Central African Republic-Africa2010</v>
      </c>
      <c r="B1283" s="36" t="s">
        <v>98</v>
      </c>
      <c r="C1283" s="36" t="s">
        <v>180</v>
      </c>
      <c r="D1283" s="37">
        <v>2.038</v>
      </c>
      <c r="E1283" s="37">
        <v>23.0</v>
      </c>
      <c r="F1283" s="36"/>
      <c r="G1283" s="37">
        <v>504.0</v>
      </c>
      <c r="H1283" s="37">
        <v>0.02</v>
      </c>
      <c r="I1283" s="37">
        <v>0.225</v>
      </c>
      <c r="J1283" s="31" t="s">
        <v>89</v>
      </c>
    </row>
    <row r="1284" ht="15.75" customHeight="1">
      <c r="A1284" s="36" t="str">
        <f t="shared" si="1"/>
        <v>Ethiopia-Africa2010</v>
      </c>
      <c r="B1284" s="36" t="s">
        <v>108</v>
      </c>
      <c r="C1284" s="36" t="s">
        <v>180</v>
      </c>
      <c r="D1284" s="37">
        <v>0.303</v>
      </c>
      <c r="E1284" s="37">
        <v>15.0</v>
      </c>
      <c r="F1284" s="36"/>
      <c r="G1284" s="37">
        <v>198.0</v>
      </c>
      <c r="H1284" s="37">
        <v>0.008</v>
      </c>
      <c r="I1284" s="37">
        <v>0.079</v>
      </c>
      <c r="J1284" s="31" t="s">
        <v>89</v>
      </c>
    </row>
    <row r="1285" ht="15.75" customHeight="1">
      <c r="A1285" s="36" t="str">
        <f t="shared" si="1"/>
        <v>Mauritania-Africa2010</v>
      </c>
      <c r="B1285" s="36" t="s">
        <v>121</v>
      </c>
      <c r="C1285" s="36" t="s">
        <v>180</v>
      </c>
      <c r="D1285" s="37">
        <v>0.682</v>
      </c>
      <c r="E1285" s="37">
        <v>19.0</v>
      </c>
      <c r="F1285" s="36"/>
      <c r="G1285" s="37">
        <v>696.0</v>
      </c>
      <c r="H1285" s="37">
        <v>0.04</v>
      </c>
      <c r="I1285" s="37">
        <v>0.769</v>
      </c>
      <c r="J1285" s="31" t="s">
        <v>89</v>
      </c>
    </row>
    <row r="1286" ht="15.75" customHeight="1">
      <c r="A1286" s="36" t="str">
        <f t="shared" si="1"/>
        <v>Sudan-Africa2010</v>
      </c>
      <c r="B1286" s="36" t="s">
        <v>136</v>
      </c>
      <c r="C1286" s="36" t="s">
        <v>180</v>
      </c>
      <c r="D1286" s="37">
        <v>0.361</v>
      </c>
      <c r="E1286" s="37">
        <v>36.0</v>
      </c>
      <c r="F1286" s="36"/>
      <c r="G1286" s="37">
        <v>180.0</v>
      </c>
      <c r="H1286" s="37">
        <v>0.167</v>
      </c>
      <c r="I1286" s="37">
        <v>0.415</v>
      </c>
      <c r="J1286" s="31" t="s">
        <v>89</v>
      </c>
    </row>
    <row r="1287" ht="15.75" customHeight="1">
      <c r="A1287" s="36" t="str">
        <f t="shared" si="1"/>
        <v>Madagascar-Africa2010</v>
      </c>
      <c r="B1287" s="36" t="s">
        <v>118</v>
      </c>
      <c r="C1287" s="36" t="s">
        <v>180</v>
      </c>
      <c r="D1287" s="37">
        <v>0.377</v>
      </c>
      <c r="E1287" s="37">
        <v>7.0</v>
      </c>
      <c r="F1287" s="36"/>
      <c r="G1287" s="37">
        <v>201.0</v>
      </c>
      <c r="H1287" s="37">
        <v>0.017</v>
      </c>
      <c r="I1287" s="37">
        <v>0.366</v>
      </c>
      <c r="J1287" s="31" t="s">
        <v>89</v>
      </c>
    </row>
    <row r="1288" ht="15.75" customHeight="1">
      <c r="A1288" s="36" t="str">
        <f t="shared" si="1"/>
        <v>Sao Tome and Principe-Africa2010</v>
      </c>
      <c r="B1288" s="36" t="s">
        <v>129</v>
      </c>
      <c r="C1288" s="36" t="s">
        <v>180</v>
      </c>
      <c r="D1288" s="37">
        <v>0.333</v>
      </c>
      <c r="E1288" s="37">
        <v>144.0</v>
      </c>
      <c r="F1288" s="36"/>
      <c r="G1288" s="37">
        <v>424.0</v>
      </c>
      <c r="H1288" s="37">
        <v>0.188</v>
      </c>
      <c r="I1288" s="37">
        <v>0.576</v>
      </c>
      <c r="J1288" s="31" t="s">
        <v>89</v>
      </c>
    </row>
    <row r="1289" ht="15.75" customHeight="1">
      <c r="A1289" s="36" t="str">
        <f t="shared" si="1"/>
        <v>Cote d'Ivoire-Africa2010</v>
      </c>
      <c r="B1289" s="36" t="s">
        <v>103</v>
      </c>
      <c r="C1289" s="36" t="s">
        <v>180</v>
      </c>
      <c r="D1289" s="37">
        <v>0.442</v>
      </c>
      <c r="E1289" s="37">
        <v>40.0</v>
      </c>
      <c r="F1289" s="36"/>
      <c r="G1289" s="37">
        <v>270.0</v>
      </c>
      <c r="H1289" s="37">
        <v>0.021</v>
      </c>
      <c r="I1289" s="37">
        <v>0.822</v>
      </c>
      <c r="J1289" s="31" t="s">
        <v>89</v>
      </c>
    </row>
    <row r="1290" ht="15.75" customHeight="1">
      <c r="A1290" s="36" t="str">
        <f t="shared" si="1"/>
        <v>Equatorial Guinea-Africa2010</v>
      </c>
      <c r="B1290" s="36" t="s">
        <v>106</v>
      </c>
      <c r="C1290" s="36" t="s">
        <v>180</v>
      </c>
      <c r="D1290" s="37">
        <v>0.441</v>
      </c>
      <c r="E1290" s="37">
        <v>135.0</v>
      </c>
      <c r="F1290" s="36"/>
      <c r="G1290" s="37">
        <v>492.0</v>
      </c>
      <c r="H1290" s="37">
        <v>0.06</v>
      </c>
      <c r="I1290" s="37">
        <v>0.574</v>
      </c>
      <c r="J1290" s="31" t="s">
        <v>89</v>
      </c>
    </row>
    <row r="1291" ht="15.75" customHeight="1">
      <c r="A1291" s="36" t="str">
        <f t="shared" si="1"/>
        <v>South Sudan-Africa2010</v>
      </c>
      <c r="B1291" s="36" t="s">
        <v>135</v>
      </c>
      <c r="C1291" s="36" t="s">
        <v>180</v>
      </c>
      <c r="D1291" s="36"/>
      <c r="E1291" s="36"/>
      <c r="F1291" s="36"/>
      <c r="G1291" s="36"/>
      <c r="H1291" s="36"/>
      <c r="I1291" s="36"/>
      <c r="J1291" s="31" t="s">
        <v>89</v>
      </c>
    </row>
    <row r="1292" ht="15.75" customHeight="1">
      <c r="A1292" s="36" t="str">
        <f t="shared" si="1"/>
        <v>Togo-Africa2010</v>
      </c>
      <c r="B1292" s="36" t="s">
        <v>139</v>
      </c>
      <c r="C1292" s="36" t="s">
        <v>180</v>
      </c>
      <c r="D1292" s="37">
        <v>0.503</v>
      </c>
      <c r="E1292" s="37">
        <v>84.0</v>
      </c>
      <c r="F1292" s="36"/>
      <c r="G1292" s="37">
        <v>270.0</v>
      </c>
      <c r="H1292" s="37">
        <v>0.03</v>
      </c>
      <c r="I1292" s="37">
        <v>0.413</v>
      </c>
      <c r="J1292" s="31" t="s">
        <v>89</v>
      </c>
    </row>
    <row r="1293" ht="15.75" customHeight="1">
      <c r="A1293" s="36" t="str">
        <f t="shared" si="1"/>
        <v>Kenya-Africa2010</v>
      </c>
      <c r="B1293" s="36" t="s">
        <v>114</v>
      </c>
      <c r="C1293" s="36" t="s">
        <v>180</v>
      </c>
      <c r="D1293" s="37">
        <v>0.493</v>
      </c>
      <c r="E1293" s="37">
        <v>33.0</v>
      </c>
      <c r="F1293" s="36"/>
      <c r="G1293" s="37">
        <v>393.0</v>
      </c>
      <c r="H1293" s="37">
        <v>0.14</v>
      </c>
      <c r="I1293" s="37">
        <v>0.61</v>
      </c>
      <c r="J1293" s="31" t="s">
        <v>89</v>
      </c>
    </row>
    <row r="1294" ht="15.75" customHeight="1">
      <c r="A1294" s="36" t="str">
        <f t="shared" si="1"/>
        <v>Liberia-Africa2010</v>
      </c>
      <c r="B1294" s="36" t="s">
        <v>116</v>
      </c>
      <c r="C1294" s="36" t="s">
        <v>180</v>
      </c>
      <c r="D1294" s="37">
        <v>0.429</v>
      </c>
      <c r="E1294" s="37">
        <v>20.0</v>
      </c>
      <c r="F1294" s="36"/>
      <c r="G1294" s="37">
        <v>141.0</v>
      </c>
      <c r="H1294" s="37">
        <v>0.023</v>
      </c>
      <c r="I1294" s="37">
        <v>0.397</v>
      </c>
      <c r="J1294" s="31" t="s">
        <v>89</v>
      </c>
    </row>
    <row r="1295" ht="15.75" customHeight="1">
      <c r="A1295" s="36" t="str">
        <f t="shared" si="1"/>
        <v>Comoros-Africa2010</v>
      </c>
      <c r="B1295" s="36" t="s">
        <v>100</v>
      </c>
      <c r="C1295" s="36" t="s">
        <v>180</v>
      </c>
      <c r="D1295" s="37">
        <v>2.179</v>
      </c>
      <c r="E1295" s="37">
        <v>22.0</v>
      </c>
      <c r="F1295" s="36"/>
      <c r="G1295" s="37">
        <v>100.0</v>
      </c>
      <c r="H1295" s="37">
        <v>0.051</v>
      </c>
      <c r="I1295" s="37">
        <v>0.242</v>
      </c>
      <c r="J1295" s="31" t="s">
        <v>89</v>
      </c>
    </row>
    <row r="1296" ht="15.75" customHeight="1">
      <c r="A1296" s="36" t="str">
        <f t="shared" si="1"/>
        <v>Rwanda-Africa2010</v>
      </c>
      <c r="B1296" s="36" t="s">
        <v>128</v>
      </c>
      <c r="C1296" s="36" t="s">
        <v>180</v>
      </c>
      <c r="D1296" s="37">
        <v>0.31</v>
      </c>
      <c r="E1296" s="37">
        <v>3.0</v>
      </c>
      <c r="F1296" s="36"/>
      <c r="G1296" s="37">
        <v>148.0</v>
      </c>
      <c r="H1296" s="37">
        <v>0.08</v>
      </c>
      <c r="I1296" s="37">
        <v>0.327</v>
      </c>
      <c r="J1296" s="31" t="s">
        <v>89</v>
      </c>
    </row>
    <row r="1297" ht="15.75" customHeight="1">
      <c r="A1297" s="36" t="str">
        <f t="shared" si="1"/>
        <v>Sierra Leone-Africa2010</v>
      </c>
      <c r="B1297" s="36" t="s">
        <v>132</v>
      </c>
      <c r="C1297" s="36" t="s">
        <v>180</v>
      </c>
      <c r="D1297" s="37">
        <v>2.352</v>
      </c>
      <c r="E1297" s="37">
        <v>12.0</v>
      </c>
      <c r="F1297" s="36"/>
      <c r="G1297" s="37">
        <v>357.0</v>
      </c>
      <c r="H1297" s="37">
        <v>0.006</v>
      </c>
      <c r="I1297" s="37">
        <v>0.348</v>
      </c>
      <c r="J1297" s="31" t="s">
        <v>89</v>
      </c>
    </row>
    <row r="1298" ht="15.75" customHeight="1">
      <c r="A1298" s="36" t="str">
        <f t="shared" si="1"/>
        <v>Guinea-Africa2010</v>
      </c>
      <c r="B1298" s="36" t="s">
        <v>112</v>
      </c>
      <c r="C1298" s="36" t="s">
        <v>180</v>
      </c>
      <c r="D1298" s="37">
        <v>0.879</v>
      </c>
      <c r="E1298" s="37">
        <v>40.0</v>
      </c>
      <c r="F1298" s="36"/>
      <c r="G1298" s="37">
        <v>416.0</v>
      </c>
      <c r="H1298" s="37">
        <v>0.01</v>
      </c>
      <c r="I1298" s="37">
        <v>0.368</v>
      </c>
      <c r="J1298" s="31" t="s">
        <v>89</v>
      </c>
    </row>
    <row r="1299" ht="15.75" customHeight="1">
      <c r="A1299" s="36" t="str">
        <f t="shared" si="1"/>
        <v>Benin-Africa2010</v>
      </c>
      <c r="B1299" s="36" t="s">
        <v>93</v>
      </c>
      <c r="C1299" s="36" t="s">
        <v>180</v>
      </c>
      <c r="D1299" s="37">
        <v>0.659</v>
      </c>
      <c r="E1299" s="37">
        <v>31.0</v>
      </c>
      <c r="F1299" s="36"/>
      <c r="G1299" s="37">
        <v>270.0</v>
      </c>
      <c r="H1299" s="37">
        <v>0.031</v>
      </c>
      <c r="I1299" s="37">
        <v>0.744</v>
      </c>
      <c r="J1299" s="31" t="s">
        <v>89</v>
      </c>
    </row>
    <row r="1300" ht="15.75" customHeight="1">
      <c r="A1300" s="36" t="str">
        <f t="shared" si="1"/>
        <v>Eritrea-Africa2010</v>
      </c>
      <c r="B1300" s="36" t="s">
        <v>107</v>
      </c>
      <c r="C1300" s="36" t="s">
        <v>180</v>
      </c>
      <c r="D1300" s="37">
        <v>0.845</v>
      </c>
      <c r="E1300" s="37">
        <v>84.0</v>
      </c>
      <c r="F1300" s="36"/>
      <c r="G1300" s="37">
        <v>216.0</v>
      </c>
      <c r="H1300" s="37">
        <v>0.006</v>
      </c>
      <c r="I1300" s="37">
        <v>0.032</v>
      </c>
      <c r="J1300" s="31" t="s">
        <v>89</v>
      </c>
    </row>
    <row r="1301" ht="15.75" customHeight="1">
      <c r="A1301" s="36" t="str">
        <f t="shared" si="1"/>
        <v>Guinea-Bissau-Africa2010</v>
      </c>
      <c r="B1301" s="36" t="s">
        <v>113</v>
      </c>
      <c r="C1301" s="36" t="s">
        <v>180</v>
      </c>
      <c r="D1301" s="37">
        <v>0.459</v>
      </c>
      <c r="E1301" s="37">
        <v>216.0</v>
      </c>
      <c r="F1301" s="36"/>
      <c r="G1301" s="37">
        <v>208.0</v>
      </c>
      <c r="H1301" s="37">
        <v>0.025</v>
      </c>
      <c r="I1301" s="37">
        <v>0.427</v>
      </c>
      <c r="J1301" s="31" t="s">
        <v>89</v>
      </c>
    </row>
    <row r="1302" ht="15.75" customHeight="1">
      <c r="A1302" s="36" t="str">
        <f t="shared" si="1"/>
        <v>Cameroon-Africa2010</v>
      </c>
      <c r="B1302" s="36" t="s">
        <v>97</v>
      </c>
      <c r="C1302" s="36" t="s">
        <v>180</v>
      </c>
      <c r="D1302" s="37">
        <v>0.488</v>
      </c>
      <c r="E1302" s="37">
        <v>19.0</v>
      </c>
      <c r="F1302" s="36"/>
      <c r="G1302" s="37">
        <v>654.0</v>
      </c>
      <c r="H1302" s="37">
        <v>0.043</v>
      </c>
      <c r="I1302" s="37">
        <v>0.419</v>
      </c>
      <c r="J1302" s="31" t="s">
        <v>89</v>
      </c>
    </row>
    <row r="1303" ht="15.75" customHeight="1">
      <c r="A1303" s="36" t="str">
        <f t="shared" si="1"/>
        <v>Congo (Brazzaville)-Africa2010</v>
      </c>
      <c r="B1303" s="36" t="s">
        <v>101</v>
      </c>
      <c r="C1303" s="36" t="s">
        <v>180</v>
      </c>
      <c r="D1303" s="37">
        <v>0.663</v>
      </c>
      <c r="E1303" s="37">
        <v>161.0</v>
      </c>
      <c r="F1303" s="36"/>
      <c r="G1303" s="37">
        <v>606.0</v>
      </c>
      <c r="H1303" s="37">
        <v>0.05</v>
      </c>
      <c r="I1303" s="37">
        <v>0.904</v>
      </c>
      <c r="J1303" s="31" t="s">
        <v>89</v>
      </c>
    </row>
    <row r="1304" ht="15.75" customHeight="1">
      <c r="A1304" s="36" t="str">
        <f t="shared" si="1"/>
        <v>Senegal-Africa2010</v>
      </c>
      <c r="B1304" s="36" t="s">
        <v>130</v>
      </c>
      <c r="C1304" s="36" t="s">
        <v>180</v>
      </c>
      <c r="D1304" s="37">
        <v>0.455</v>
      </c>
      <c r="E1304" s="37">
        <v>9.0</v>
      </c>
      <c r="F1304" s="36"/>
      <c r="G1304" s="37">
        <v>666.0</v>
      </c>
      <c r="H1304" s="37">
        <v>0.16</v>
      </c>
      <c r="I1304" s="37">
        <v>0.644</v>
      </c>
      <c r="J1304" s="31" t="s">
        <v>89</v>
      </c>
    </row>
    <row r="1305" ht="15.75" customHeight="1">
      <c r="A1305" s="36" t="str">
        <f t="shared" si="1"/>
        <v>Mozambique-Africa2010</v>
      </c>
      <c r="B1305" s="36" t="s">
        <v>124</v>
      </c>
      <c r="C1305" s="36" t="s">
        <v>180</v>
      </c>
      <c r="D1305" s="37">
        <v>0.375</v>
      </c>
      <c r="E1305" s="37">
        <v>13.0</v>
      </c>
      <c r="F1305" s="36"/>
      <c r="G1305" s="37">
        <v>230.0</v>
      </c>
      <c r="H1305" s="37">
        <v>0.042</v>
      </c>
      <c r="I1305" s="37">
        <v>0.301</v>
      </c>
      <c r="J1305" s="31" t="s">
        <v>89</v>
      </c>
    </row>
    <row r="1306" ht="15.75" customHeight="1">
      <c r="A1306" s="36" t="str">
        <f t="shared" si="1"/>
        <v>Malawi-Africa2010</v>
      </c>
      <c r="B1306" s="36" t="s">
        <v>119</v>
      </c>
      <c r="C1306" s="36" t="s">
        <v>180</v>
      </c>
      <c r="D1306" s="37">
        <v>0.259</v>
      </c>
      <c r="E1306" s="37">
        <v>39.0</v>
      </c>
      <c r="F1306" s="36"/>
      <c r="G1306" s="37">
        <v>157.0</v>
      </c>
      <c r="H1306" s="37">
        <v>0.023</v>
      </c>
      <c r="I1306" s="37">
        <v>0.208</v>
      </c>
      <c r="J1306" s="31" t="s">
        <v>89</v>
      </c>
    </row>
    <row r="1307" ht="15.75" customHeight="1">
      <c r="A1307" s="36" t="str">
        <f t="shared" si="1"/>
        <v>Tanzania-Africa2010</v>
      </c>
      <c r="B1307" s="36" t="s">
        <v>138</v>
      </c>
      <c r="C1307" s="36" t="s">
        <v>180</v>
      </c>
      <c r="D1307" s="37">
        <v>0.444</v>
      </c>
      <c r="E1307" s="37">
        <v>26.0</v>
      </c>
      <c r="F1307" s="36"/>
      <c r="G1307" s="37">
        <v>172.0</v>
      </c>
      <c r="H1307" s="37">
        <v>0.029</v>
      </c>
      <c r="I1307" s="37">
        <v>0.467</v>
      </c>
      <c r="J1307" s="31" t="s">
        <v>89</v>
      </c>
    </row>
    <row r="1308" ht="15.75" customHeight="1">
      <c r="A1308" s="36" t="str">
        <f t="shared" si="1"/>
        <v>Nigeria-Africa2010</v>
      </c>
      <c r="B1308" s="36" t="s">
        <v>127</v>
      </c>
      <c r="C1308" s="36" t="s">
        <v>180</v>
      </c>
      <c r="D1308" s="37">
        <v>0.322</v>
      </c>
      <c r="E1308" s="37">
        <v>25.0</v>
      </c>
      <c r="F1308" s="36"/>
      <c r="G1308" s="37">
        <v>938.0</v>
      </c>
      <c r="H1308" s="37">
        <v>0.24</v>
      </c>
      <c r="I1308" s="37">
        <v>0.547</v>
      </c>
      <c r="J1308" s="31" t="s">
        <v>89</v>
      </c>
    </row>
    <row r="1309" ht="15.75" customHeight="1">
      <c r="A1309" s="36" t="str">
        <f t="shared" si="1"/>
        <v>Zambia-Africa2010</v>
      </c>
      <c r="B1309" s="36" t="s">
        <v>142</v>
      </c>
      <c r="C1309" s="36" t="s">
        <v>180</v>
      </c>
      <c r="D1309" s="37">
        <v>0.143</v>
      </c>
      <c r="E1309" s="37">
        <v>18.0</v>
      </c>
      <c r="F1309" s="36"/>
      <c r="G1309" s="37">
        <v>183.0</v>
      </c>
      <c r="H1309" s="37">
        <v>0.1</v>
      </c>
      <c r="I1309" s="37">
        <v>0.412</v>
      </c>
      <c r="J1309" s="31" t="s">
        <v>89</v>
      </c>
    </row>
    <row r="1310" ht="15.75" customHeight="1">
      <c r="A1310" s="36" t="str">
        <f t="shared" si="1"/>
        <v>Burkina Faso-Africa2010</v>
      </c>
      <c r="B1310" s="36" t="s">
        <v>95</v>
      </c>
      <c r="C1310" s="36" t="s">
        <v>180</v>
      </c>
      <c r="D1310" s="37">
        <v>0.448</v>
      </c>
      <c r="E1310" s="37">
        <v>14.0</v>
      </c>
      <c r="F1310" s="36"/>
      <c r="G1310" s="37">
        <v>270.0</v>
      </c>
      <c r="H1310" s="37">
        <v>0.024</v>
      </c>
      <c r="I1310" s="37">
        <v>0.367</v>
      </c>
      <c r="J1310" s="31" t="s">
        <v>89</v>
      </c>
    </row>
    <row r="1311" ht="15.75" customHeight="1">
      <c r="A1311" s="36" t="str">
        <f t="shared" si="1"/>
        <v>Gambia, The-Africa2010</v>
      </c>
      <c r="B1311" s="36" t="s">
        <v>110</v>
      </c>
      <c r="C1311" s="36" t="s">
        <v>180</v>
      </c>
      <c r="D1311" s="37">
        <v>2.921</v>
      </c>
      <c r="E1311" s="37">
        <v>27.0</v>
      </c>
      <c r="F1311" s="36"/>
      <c r="G1311" s="37">
        <v>376.0</v>
      </c>
      <c r="H1311" s="37">
        <v>0.092</v>
      </c>
      <c r="I1311" s="37">
        <v>0.88</v>
      </c>
      <c r="J1311" s="31" t="s">
        <v>89</v>
      </c>
    </row>
    <row r="1312" ht="15.75" customHeight="1">
      <c r="A1312" s="36" t="str">
        <f t="shared" si="1"/>
        <v>Congo (Kinshasa)-Africa2010</v>
      </c>
      <c r="B1312" s="36" t="s">
        <v>102</v>
      </c>
      <c r="C1312" s="36" t="s">
        <v>180</v>
      </c>
      <c r="D1312" s="37">
        <v>3.391</v>
      </c>
      <c r="E1312" s="37">
        <v>84.0</v>
      </c>
      <c r="F1312" s="36"/>
      <c r="G1312" s="37">
        <v>336.0</v>
      </c>
      <c r="H1312" s="37">
        <v>0.007</v>
      </c>
      <c r="I1312" s="37">
        <v>0.19</v>
      </c>
      <c r="J1312" s="31" t="s">
        <v>89</v>
      </c>
    </row>
    <row r="1313" ht="15.75" customHeight="1">
      <c r="A1313" s="36" t="str">
        <f t="shared" si="1"/>
        <v>Burundi-Africa2010</v>
      </c>
      <c r="B1313" s="36" t="s">
        <v>96</v>
      </c>
      <c r="C1313" s="36" t="s">
        <v>180</v>
      </c>
      <c r="D1313" s="37">
        <v>1.545</v>
      </c>
      <c r="E1313" s="37">
        <v>13.0</v>
      </c>
      <c r="F1313" s="36"/>
      <c r="G1313" s="37">
        <v>211.0</v>
      </c>
      <c r="H1313" s="37">
        <v>0.01</v>
      </c>
      <c r="I1313" s="37">
        <v>0.182</v>
      </c>
      <c r="J1313" s="31" t="s">
        <v>89</v>
      </c>
    </row>
    <row r="1314" ht="15.75" customHeight="1">
      <c r="A1314" s="36" t="str">
        <f t="shared" si="1"/>
        <v>Somalia-Africa2010</v>
      </c>
      <c r="B1314" s="36" t="s">
        <v>133</v>
      </c>
      <c r="C1314" s="36" t="s">
        <v>180</v>
      </c>
      <c r="D1314" s="36"/>
      <c r="E1314" s="36"/>
      <c r="F1314" s="36"/>
      <c r="G1314" s="36"/>
      <c r="H1314" s="36"/>
      <c r="I1314" s="37">
        <v>0.067</v>
      </c>
      <c r="J1314" s="31" t="s">
        <v>89</v>
      </c>
    </row>
    <row r="1315" ht="15.75" customHeight="1">
      <c r="A1315" s="36" t="str">
        <f t="shared" si="1"/>
        <v>Uganda-Africa2010</v>
      </c>
      <c r="B1315" s="36" t="s">
        <v>141</v>
      </c>
      <c r="C1315" s="36" t="s">
        <v>180</v>
      </c>
      <c r="D1315" s="37">
        <v>0.35</v>
      </c>
      <c r="E1315" s="37">
        <v>24.0</v>
      </c>
      <c r="F1315" s="36"/>
      <c r="G1315" s="37">
        <v>161.0</v>
      </c>
      <c r="H1315" s="37">
        <v>0.125</v>
      </c>
      <c r="I1315" s="37">
        <v>0.377</v>
      </c>
      <c r="J1315" s="31" t="s">
        <v>89</v>
      </c>
    </row>
    <row r="1316" ht="15.75" customHeight="1">
      <c r="A1316" s="36" t="str">
        <f t="shared" si="1"/>
        <v>Angola-Africa2010</v>
      </c>
      <c r="B1316" s="36" t="s">
        <v>92</v>
      </c>
      <c r="C1316" s="36" t="s">
        <v>180</v>
      </c>
      <c r="D1316" s="37">
        <v>0.521</v>
      </c>
      <c r="E1316" s="37">
        <v>66.0</v>
      </c>
      <c r="F1316" s="36"/>
      <c r="G1316" s="37">
        <v>282.0</v>
      </c>
      <c r="H1316" s="37">
        <v>0.1</v>
      </c>
      <c r="I1316" s="37">
        <v>0.481</v>
      </c>
      <c r="J1316" s="31" t="s">
        <v>89</v>
      </c>
    </row>
    <row r="1317" ht="15.75" customHeight="1">
      <c r="A1317" s="36" t="str">
        <f t="shared" si="1"/>
        <v>Chad-Africa2010</v>
      </c>
      <c r="B1317" s="36" t="s">
        <v>99</v>
      </c>
      <c r="C1317" s="36" t="s">
        <v>180</v>
      </c>
      <c r="D1317" s="37">
        <v>0.758</v>
      </c>
      <c r="E1317" s="37">
        <v>64.0</v>
      </c>
      <c r="F1317" s="36"/>
      <c r="G1317" s="37">
        <v>732.0</v>
      </c>
      <c r="H1317" s="37">
        <v>0.017</v>
      </c>
      <c r="I1317" s="37">
        <v>0.245</v>
      </c>
      <c r="J1317" s="31" t="s">
        <v>89</v>
      </c>
    </row>
    <row r="1318" ht="15.75" customHeight="1">
      <c r="A1318" s="36" t="str">
        <f t="shared" si="1"/>
        <v>Mali-Africa2010</v>
      </c>
      <c r="B1318" s="36" t="s">
        <v>120</v>
      </c>
      <c r="C1318" s="36" t="s">
        <v>180</v>
      </c>
      <c r="D1318" s="37">
        <v>0.514</v>
      </c>
      <c r="E1318" s="37">
        <v>8.0</v>
      </c>
      <c r="F1318" s="36"/>
      <c r="G1318" s="37">
        <v>270.0</v>
      </c>
      <c r="H1318" s="37">
        <v>0.019</v>
      </c>
      <c r="I1318" s="37">
        <v>0.532</v>
      </c>
      <c r="J1318" s="31" t="s">
        <v>89</v>
      </c>
    </row>
    <row r="1319" ht="15.75" customHeight="1">
      <c r="A1319" s="36" t="str">
        <f t="shared" si="1"/>
        <v>Niger-Africa2010</v>
      </c>
      <c r="B1319" s="36" t="s">
        <v>126</v>
      </c>
      <c r="C1319" s="36" t="s">
        <v>180</v>
      </c>
      <c r="D1319" s="37">
        <v>0.465</v>
      </c>
      <c r="E1319" s="37">
        <v>17.0</v>
      </c>
      <c r="F1319" s="36"/>
      <c r="G1319" s="37">
        <v>270.0</v>
      </c>
      <c r="H1319" s="37">
        <v>0.008</v>
      </c>
      <c r="I1319" s="37">
        <v>0.231</v>
      </c>
      <c r="J1319" s="31" t="s">
        <v>89</v>
      </c>
    </row>
    <row r="1320" ht="15.75" customHeight="1">
      <c r="A1320" s="36" t="str">
        <f t="shared" si="1"/>
        <v>Mauritius-Africa2011</v>
      </c>
      <c r="B1320" s="36" t="s">
        <v>122</v>
      </c>
      <c r="C1320" s="36" t="s">
        <v>180</v>
      </c>
      <c r="D1320" s="37">
        <v>0.277</v>
      </c>
      <c r="E1320" s="37">
        <v>6.0</v>
      </c>
      <c r="F1320" s="36"/>
      <c r="G1320" s="37">
        <v>161.0</v>
      </c>
      <c r="H1320" s="37">
        <v>0.35</v>
      </c>
      <c r="I1320" s="37">
        <v>1.048</v>
      </c>
      <c r="J1320" s="31" t="s">
        <v>90</v>
      </c>
    </row>
    <row r="1321" ht="15.75" customHeight="1">
      <c r="A1321" s="36" t="str">
        <f t="shared" si="1"/>
        <v>Seychelles-Africa2011</v>
      </c>
      <c r="B1321" s="36" t="s">
        <v>131</v>
      </c>
      <c r="C1321" s="36" t="s">
        <v>180</v>
      </c>
      <c r="D1321" s="37">
        <v>0.322</v>
      </c>
      <c r="E1321" s="37">
        <v>39.0</v>
      </c>
      <c r="F1321" s="36"/>
      <c r="G1321" s="37">
        <v>76.0</v>
      </c>
      <c r="H1321" s="37">
        <v>0.432</v>
      </c>
      <c r="I1321" s="37">
        <v>1.379</v>
      </c>
      <c r="J1321" s="31" t="s">
        <v>90</v>
      </c>
    </row>
    <row r="1322" ht="15.75" customHeight="1">
      <c r="A1322" s="36" t="str">
        <f t="shared" si="1"/>
        <v>Tunisia-Africa2011</v>
      </c>
      <c r="B1322" s="36" t="s">
        <v>140</v>
      </c>
      <c r="C1322" s="36" t="s">
        <v>180</v>
      </c>
      <c r="D1322" s="37">
        <v>0.624</v>
      </c>
      <c r="E1322" s="37">
        <v>11.0</v>
      </c>
      <c r="F1322" s="36"/>
      <c r="G1322" s="37">
        <v>144.0</v>
      </c>
      <c r="H1322" s="37">
        <v>0.391</v>
      </c>
      <c r="I1322" s="37">
        <v>1.152</v>
      </c>
      <c r="J1322" s="31" t="s">
        <v>90</v>
      </c>
    </row>
    <row r="1323" ht="15.75" customHeight="1">
      <c r="A1323" s="36" t="str">
        <f t="shared" si="1"/>
        <v>South Africa-Africa2011</v>
      </c>
      <c r="B1323" s="36" t="s">
        <v>134</v>
      </c>
      <c r="C1323" s="36" t="s">
        <v>180</v>
      </c>
      <c r="D1323" s="37">
        <v>0.324</v>
      </c>
      <c r="E1323" s="37">
        <v>19.0</v>
      </c>
      <c r="F1323" s="36"/>
      <c r="G1323" s="37">
        <v>200.0</v>
      </c>
      <c r="H1323" s="37">
        <v>0.34</v>
      </c>
      <c r="I1323" s="37">
        <v>1.232</v>
      </c>
      <c r="J1323" s="31" t="s">
        <v>90</v>
      </c>
    </row>
    <row r="1324" ht="15.75" customHeight="1">
      <c r="A1324" s="36" t="str">
        <f t="shared" si="1"/>
        <v>Morocco-Africa2011</v>
      </c>
      <c r="B1324" s="36" t="s">
        <v>123</v>
      </c>
      <c r="C1324" s="36" t="s">
        <v>180</v>
      </c>
      <c r="D1324" s="37">
        <v>0.496</v>
      </c>
      <c r="E1324" s="37">
        <v>12.0</v>
      </c>
      <c r="F1324" s="36"/>
      <c r="G1324" s="37">
        <v>238.0</v>
      </c>
      <c r="H1324" s="37">
        <v>0.461</v>
      </c>
      <c r="I1324" s="37">
        <v>1.14</v>
      </c>
      <c r="J1324" s="31" t="s">
        <v>90</v>
      </c>
    </row>
    <row r="1325" ht="15.75" customHeight="1">
      <c r="A1325" s="36" t="str">
        <f t="shared" si="1"/>
        <v>Libya-Africa2011</v>
      </c>
      <c r="B1325" s="36" t="s">
        <v>117</v>
      </c>
      <c r="C1325" s="36" t="s">
        <v>180</v>
      </c>
      <c r="D1325" s="36"/>
      <c r="E1325" s="36"/>
      <c r="F1325" s="36"/>
      <c r="G1325" s="36"/>
      <c r="H1325" s="37">
        <v>0.14</v>
      </c>
      <c r="I1325" s="37">
        <v>1.638</v>
      </c>
      <c r="J1325" s="31" t="s">
        <v>90</v>
      </c>
    </row>
    <row r="1326" ht="15.75" customHeight="1">
      <c r="A1326" s="36" t="str">
        <f t="shared" si="1"/>
        <v>Botswana-Africa2011</v>
      </c>
      <c r="B1326" s="36" t="s">
        <v>94</v>
      </c>
      <c r="C1326" s="36" t="s">
        <v>180</v>
      </c>
      <c r="D1326" s="37">
        <v>0.195</v>
      </c>
      <c r="E1326" s="37">
        <v>60.0</v>
      </c>
      <c r="F1326" s="36"/>
      <c r="G1326" s="37">
        <v>152.0</v>
      </c>
      <c r="H1326" s="37">
        <v>0.08</v>
      </c>
      <c r="I1326" s="37">
        <v>1.46</v>
      </c>
      <c r="J1326" s="31" t="s">
        <v>90</v>
      </c>
    </row>
    <row r="1327" ht="15.75" customHeight="1">
      <c r="A1327" s="36" t="str">
        <f t="shared" si="1"/>
        <v>Egypt-Africa2011</v>
      </c>
      <c r="B1327" s="36" t="s">
        <v>105</v>
      </c>
      <c r="C1327" s="36" t="s">
        <v>180</v>
      </c>
      <c r="D1327" s="37">
        <v>0.436</v>
      </c>
      <c r="E1327" s="37">
        <v>8.0</v>
      </c>
      <c r="F1327" s="36"/>
      <c r="G1327" s="37">
        <v>433.0</v>
      </c>
      <c r="H1327" s="37">
        <v>0.398</v>
      </c>
      <c r="I1327" s="37">
        <v>1.051</v>
      </c>
      <c r="J1327" s="31" t="s">
        <v>90</v>
      </c>
    </row>
    <row r="1328" ht="15.75" customHeight="1">
      <c r="A1328" s="36" t="str">
        <f t="shared" si="1"/>
        <v>Algeria-Africa2011</v>
      </c>
      <c r="B1328" s="36" t="s">
        <v>74</v>
      </c>
      <c r="C1328" s="36" t="s">
        <v>180</v>
      </c>
      <c r="D1328" s="37">
        <v>0.72</v>
      </c>
      <c r="E1328" s="37">
        <v>25.0</v>
      </c>
      <c r="F1328" s="36"/>
      <c r="G1328" s="37">
        <v>451.0</v>
      </c>
      <c r="H1328" s="37">
        <v>0.14</v>
      </c>
      <c r="I1328" s="37">
        <v>0.943</v>
      </c>
      <c r="J1328" s="31" t="s">
        <v>90</v>
      </c>
    </row>
    <row r="1329" ht="15.75" customHeight="1">
      <c r="A1329" s="36" t="str">
        <f t="shared" si="1"/>
        <v>Namibia-Africa2011</v>
      </c>
      <c r="B1329" s="36" t="s">
        <v>125</v>
      </c>
      <c r="C1329" s="36" t="s">
        <v>180</v>
      </c>
      <c r="D1329" s="37">
        <v>0.218</v>
      </c>
      <c r="E1329" s="37">
        <v>66.0</v>
      </c>
      <c r="F1329" s="36"/>
      <c r="G1329" s="37">
        <v>339.0</v>
      </c>
      <c r="H1329" s="37">
        <v>0.12</v>
      </c>
      <c r="I1329" s="37">
        <v>0.99</v>
      </c>
      <c r="J1329" s="31" t="s">
        <v>90</v>
      </c>
    </row>
    <row r="1330" ht="15.75" customHeight="1">
      <c r="A1330" s="36" t="str">
        <f t="shared" si="1"/>
        <v>Lesotho-Africa2011</v>
      </c>
      <c r="B1330" s="36" t="s">
        <v>115</v>
      </c>
      <c r="C1330" s="36" t="s">
        <v>180</v>
      </c>
      <c r="D1330" s="37">
        <v>0.16</v>
      </c>
      <c r="E1330" s="37">
        <v>40.0</v>
      </c>
      <c r="F1330" s="36"/>
      <c r="G1330" s="37">
        <v>324.0</v>
      </c>
      <c r="H1330" s="37">
        <v>0.042</v>
      </c>
      <c r="I1330" s="37">
        <v>0.607</v>
      </c>
      <c r="J1330" s="31" t="s">
        <v>90</v>
      </c>
    </row>
    <row r="1331" ht="15.75" customHeight="1">
      <c r="A1331" s="36" t="str">
        <f t="shared" si="1"/>
        <v>Djibouti-Africa2011</v>
      </c>
      <c r="B1331" s="36" t="s">
        <v>104</v>
      </c>
      <c r="C1331" s="36" t="s">
        <v>180</v>
      </c>
      <c r="D1331" s="37">
        <v>0.378</v>
      </c>
      <c r="E1331" s="37">
        <v>37.0</v>
      </c>
      <c r="F1331" s="36"/>
      <c r="G1331" s="37">
        <v>82.0</v>
      </c>
      <c r="H1331" s="37">
        <v>0.07</v>
      </c>
      <c r="I1331" s="37">
        <v>0.228</v>
      </c>
      <c r="J1331" s="31" t="s">
        <v>90</v>
      </c>
    </row>
    <row r="1332" ht="15.75" customHeight="1">
      <c r="A1332" s="36" t="str">
        <f t="shared" si="1"/>
        <v>Swaziland-Africa2011</v>
      </c>
      <c r="B1332" s="36" t="s">
        <v>137</v>
      </c>
      <c r="C1332" s="36" t="s">
        <v>180</v>
      </c>
      <c r="D1332" s="37">
        <v>0.365</v>
      </c>
      <c r="E1332" s="37">
        <v>56.0</v>
      </c>
      <c r="F1332" s="36"/>
      <c r="G1332" s="37">
        <v>104.0</v>
      </c>
      <c r="H1332" s="37">
        <v>0.181</v>
      </c>
      <c r="I1332" s="37">
        <v>0.632</v>
      </c>
      <c r="J1332" s="31" t="s">
        <v>90</v>
      </c>
    </row>
    <row r="1333" ht="15.75" customHeight="1">
      <c r="A1333" s="36" t="str">
        <f t="shared" si="1"/>
        <v>Zimbabwe-Africa2011</v>
      </c>
      <c r="B1333" s="36" t="s">
        <v>143</v>
      </c>
      <c r="C1333" s="36" t="s">
        <v>180</v>
      </c>
      <c r="D1333" s="37">
        <v>0.343</v>
      </c>
      <c r="E1333" s="37">
        <v>90.0</v>
      </c>
      <c r="F1333" s="36"/>
      <c r="G1333" s="37">
        <v>242.0</v>
      </c>
      <c r="H1333" s="37">
        <v>0.157</v>
      </c>
      <c r="I1333" s="37">
        <v>0.689</v>
      </c>
      <c r="J1333" s="31" t="s">
        <v>90</v>
      </c>
    </row>
    <row r="1334" ht="15.75" customHeight="1">
      <c r="A1334" s="36" t="str">
        <f t="shared" si="1"/>
        <v>Ghana-Africa2011</v>
      </c>
      <c r="B1334" s="36" t="s">
        <v>111</v>
      </c>
      <c r="C1334" s="36" t="s">
        <v>180</v>
      </c>
      <c r="D1334" s="37">
        <v>0.334</v>
      </c>
      <c r="E1334" s="37">
        <v>12.0</v>
      </c>
      <c r="F1334" s="36"/>
      <c r="G1334" s="37">
        <v>224.0</v>
      </c>
      <c r="H1334" s="37">
        <v>0.141</v>
      </c>
      <c r="I1334" s="37">
        <v>0.853</v>
      </c>
      <c r="J1334" s="31" t="s">
        <v>90</v>
      </c>
    </row>
    <row r="1335" ht="15.75" customHeight="1">
      <c r="A1335" s="36" t="str">
        <f t="shared" si="1"/>
        <v>Gabon-Africa2011</v>
      </c>
      <c r="B1335" s="36" t="s">
        <v>109</v>
      </c>
      <c r="C1335" s="36" t="s">
        <v>180</v>
      </c>
      <c r="D1335" s="37">
        <v>0.435</v>
      </c>
      <c r="E1335" s="37">
        <v>57.0</v>
      </c>
      <c r="F1335" s="36"/>
      <c r="G1335" s="37">
        <v>488.0</v>
      </c>
      <c r="H1335" s="37">
        <v>0.08</v>
      </c>
      <c r="I1335" s="37">
        <v>1.487</v>
      </c>
      <c r="J1335" s="31" t="s">
        <v>90</v>
      </c>
    </row>
    <row r="1336" ht="15.75" customHeight="1">
      <c r="A1336" s="36" t="str">
        <f t="shared" si="1"/>
        <v>Sudan-Africa2011</v>
      </c>
      <c r="B1336" s="36" t="s">
        <v>136</v>
      </c>
      <c r="C1336" s="36" t="s">
        <v>180</v>
      </c>
      <c r="D1336" s="37">
        <v>0.361</v>
      </c>
      <c r="E1336" s="37">
        <v>36.0</v>
      </c>
      <c r="F1336" s="36"/>
      <c r="G1336" s="37">
        <v>180.0</v>
      </c>
      <c r="H1336" s="37">
        <v>0.173</v>
      </c>
      <c r="I1336" s="37">
        <v>0.688</v>
      </c>
      <c r="J1336" s="31" t="s">
        <v>90</v>
      </c>
    </row>
    <row r="1337" ht="15.75" customHeight="1">
      <c r="A1337" s="36" t="str">
        <f t="shared" si="1"/>
        <v>Ethiopia-Africa2011</v>
      </c>
      <c r="B1337" s="36" t="s">
        <v>108</v>
      </c>
      <c r="C1337" s="36" t="s">
        <v>180</v>
      </c>
      <c r="D1337" s="37">
        <v>0.303</v>
      </c>
      <c r="E1337" s="37">
        <v>15.0</v>
      </c>
      <c r="F1337" s="36"/>
      <c r="G1337" s="37">
        <v>198.0</v>
      </c>
      <c r="H1337" s="37">
        <v>0.011</v>
      </c>
      <c r="I1337" s="37">
        <v>0.158</v>
      </c>
      <c r="J1337" s="31" t="s">
        <v>90</v>
      </c>
    </row>
    <row r="1338" ht="15.75" customHeight="1">
      <c r="A1338" s="36" t="str">
        <f t="shared" si="1"/>
        <v>Central African Republic-Africa2011</v>
      </c>
      <c r="B1338" s="36" t="s">
        <v>98</v>
      </c>
      <c r="C1338" s="36" t="s">
        <v>180</v>
      </c>
      <c r="D1338" s="37">
        <v>0.546</v>
      </c>
      <c r="E1338" s="37">
        <v>22.0</v>
      </c>
      <c r="F1338" s="36"/>
      <c r="G1338" s="37">
        <v>504.0</v>
      </c>
      <c r="H1338" s="37">
        <v>0.022</v>
      </c>
      <c r="I1338" s="37">
        <v>0.224</v>
      </c>
      <c r="J1338" s="31" t="s">
        <v>90</v>
      </c>
    </row>
    <row r="1339" ht="15.75" customHeight="1">
      <c r="A1339" s="36" t="str">
        <f t="shared" si="1"/>
        <v>Mauritania-Africa2011</v>
      </c>
      <c r="B1339" s="36" t="s">
        <v>121</v>
      </c>
      <c r="C1339" s="36" t="s">
        <v>180</v>
      </c>
      <c r="D1339" s="37">
        <v>0.682</v>
      </c>
      <c r="E1339" s="37">
        <v>19.0</v>
      </c>
      <c r="F1339" s="36"/>
      <c r="G1339" s="37">
        <v>696.0</v>
      </c>
      <c r="H1339" s="37">
        <v>0.045</v>
      </c>
      <c r="I1339" s="37">
        <v>0.895</v>
      </c>
      <c r="J1339" s="31" t="s">
        <v>90</v>
      </c>
    </row>
    <row r="1340" ht="15.75" customHeight="1">
      <c r="A1340" s="36" t="str">
        <f t="shared" si="1"/>
        <v>Madagascar-Africa2011</v>
      </c>
      <c r="B1340" s="36" t="s">
        <v>118</v>
      </c>
      <c r="C1340" s="36" t="s">
        <v>180</v>
      </c>
      <c r="D1340" s="37">
        <v>0.371</v>
      </c>
      <c r="E1340" s="37">
        <v>8.0</v>
      </c>
      <c r="F1340" s="36"/>
      <c r="G1340" s="37">
        <v>201.0</v>
      </c>
      <c r="H1340" s="37">
        <v>0.019</v>
      </c>
      <c r="I1340" s="37">
        <v>0.4</v>
      </c>
      <c r="J1340" s="31" t="s">
        <v>90</v>
      </c>
    </row>
    <row r="1341" ht="15.75" customHeight="1">
      <c r="A1341" s="36" t="str">
        <f t="shared" si="1"/>
        <v>Equatorial Guinea-Africa2011</v>
      </c>
      <c r="B1341" s="36" t="s">
        <v>106</v>
      </c>
      <c r="C1341" s="36" t="s">
        <v>180</v>
      </c>
      <c r="D1341" s="37">
        <v>0.441</v>
      </c>
      <c r="E1341" s="37">
        <v>135.0</v>
      </c>
      <c r="F1341" s="36"/>
      <c r="G1341" s="37">
        <v>492.0</v>
      </c>
      <c r="H1341" s="37">
        <v>0.115</v>
      </c>
      <c r="I1341" s="37">
        <v>0.669</v>
      </c>
      <c r="J1341" s="31" t="s">
        <v>90</v>
      </c>
    </row>
    <row r="1342" ht="15.75" customHeight="1">
      <c r="A1342" s="36" t="str">
        <f t="shared" si="1"/>
        <v>Comoros-Africa2011</v>
      </c>
      <c r="B1342" s="36" t="s">
        <v>100</v>
      </c>
      <c r="C1342" s="36" t="s">
        <v>180</v>
      </c>
      <c r="D1342" s="37">
        <v>2.179</v>
      </c>
      <c r="E1342" s="37">
        <v>22.0</v>
      </c>
      <c r="F1342" s="36"/>
      <c r="G1342" s="37">
        <v>100.0</v>
      </c>
      <c r="H1342" s="37">
        <v>0.055</v>
      </c>
      <c r="I1342" s="37">
        <v>0.309</v>
      </c>
      <c r="J1342" s="31" t="s">
        <v>90</v>
      </c>
    </row>
    <row r="1343" ht="15.75" customHeight="1">
      <c r="A1343" s="36" t="str">
        <f t="shared" si="1"/>
        <v>Kenya-Africa2011</v>
      </c>
      <c r="B1343" s="36" t="s">
        <v>114</v>
      </c>
      <c r="C1343" s="36" t="s">
        <v>180</v>
      </c>
      <c r="D1343" s="37">
        <v>0.493</v>
      </c>
      <c r="E1343" s="37">
        <v>33.0</v>
      </c>
      <c r="F1343" s="36"/>
      <c r="G1343" s="37">
        <v>393.0</v>
      </c>
      <c r="H1343" s="37">
        <v>0.28</v>
      </c>
      <c r="I1343" s="37">
        <v>0.668</v>
      </c>
      <c r="J1343" s="31" t="s">
        <v>90</v>
      </c>
    </row>
    <row r="1344" ht="15.75" customHeight="1">
      <c r="A1344" s="36" t="str">
        <f t="shared" si="1"/>
        <v>Rwanda-Africa2011</v>
      </c>
      <c r="B1344" s="36" t="s">
        <v>128</v>
      </c>
      <c r="C1344" s="36" t="s">
        <v>180</v>
      </c>
      <c r="D1344" s="37">
        <v>0.31</v>
      </c>
      <c r="E1344" s="37">
        <v>3.0</v>
      </c>
      <c r="F1344" s="36"/>
      <c r="G1344" s="37">
        <v>148.0</v>
      </c>
      <c r="H1344" s="37">
        <v>0.07</v>
      </c>
      <c r="I1344" s="37">
        <v>0.399</v>
      </c>
      <c r="J1344" s="31" t="s">
        <v>90</v>
      </c>
    </row>
    <row r="1345" ht="15.75" customHeight="1">
      <c r="A1345" s="36" t="str">
        <f t="shared" si="1"/>
        <v>Sao Tome and Principe-Africa2011</v>
      </c>
      <c r="B1345" s="36" t="s">
        <v>129</v>
      </c>
      <c r="C1345" s="36" t="s">
        <v>180</v>
      </c>
      <c r="D1345" s="37">
        <v>0.325</v>
      </c>
      <c r="E1345" s="37">
        <v>10.0</v>
      </c>
      <c r="F1345" s="36"/>
      <c r="G1345" s="37">
        <v>424.0</v>
      </c>
      <c r="H1345" s="37">
        <v>0.202</v>
      </c>
      <c r="I1345" s="37">
        <v>0.628</v>
      </c>
      <c r="J1345" s="31" t="s">
        <v>90</v>
      </c>
    </row>
    <row r="1346" ht="15.75" customHeight="1">
      <c r="A1346" s="36" t="str">
        <f t="shared" si="1"/>
        <v>Cote d'Ivoire-Africa2011</v>
      </c>
      <c r="B1346" s="36" t="s">
        <v>103</v>
      </c>
      <c r="C1346" s="36" t="s">
        <v>180</v>
      </c>
      <c r="D1346" s="37">
        <v>0.44</v>
      </c>
      <c r="E1346" s="37">
        <v>32.0</v>
      </c>
      <c r="F1346" s="36"/>
      <c r="G1346" s="37">
        <v>270.0</v>
      </c>
      <c r="H1346" s="37">
        <v>0.022</v>
      </c>
      <c r="I1346" s="37">
        <v>0.894</v>
      </c>
      <c r="J1346" s="31" t="s">
        <v>90</v>
      </c>
    </row>
    <row r="1347" ht="15.75" customHeight="1">
      <c r="A1347" s="36" t="str">
        <f t="shared" si="1"/>
        <v>South Sudan-Africa2011</v>
      </c>
      <c r="B1347" s="36" t="s">
        <v>135</v>
      </c>
      <c r="C1347" s="36" t="s">
        <v>180</v>
      </c>
      <c r="D1347" s="36"/>
      <c r="E1347" s="36"/>
      <c r="F1347" s="36"/>
      <c r="G1347" s="36"/>
      <c r="H1347" s="36"/>
      <c r="I1347" s="37">
        <v>0.173</v>
      </c>
      <c r="J1347" s="31" t="s">
        <v>90</v>
      </c>
    </row>
    <row r="1348" ht="15.75" customHeight="1">
      <c r="A1348" s="36" t="str">
        <f t="shared" si="1"/>
        <v>Togo-Africa2011</v>
      </c>
      <c r="B1348" s="36" t="s">
        <v>139</v>
      </c>
      <c r="C1348" s="36" t="s">
        <v>180</v>
      </c>
      <c r="D1348" s="37">
        <v>0.489</v>
      </c>
      <c r="E1348" s="37">
        <v>84.0</v>
      </c>
      <c r="F1348" s="36"/>
      <c r="G1348" s="37">
        <v>270.0</v>
      </c>
      <c r="H1348" s="37">
        <v>0.035</v>
      </c>
      <c r="I1348" s="37">
        <v>0.416</v>
      </c>
      <c r="J1348" s="31" t="s">
        <v>90</v>
      </c>
    </row>
    <row r="1349" ht="15.75" customHeight="1">
      <c r="A1349" s="36" t="str">
        <f t="shared" si="1"/>
        <v>Benin-Africa2011</v>
      </c>
      <c r="B1349" s="36" t="s">
        <v>93</v>
      </c>
      <c r="C1349" s="36" t="s">
        <v>180</v>
      </c>
      <c r="D1349" s="37">
        <v>0.659</v>
      </c>
      <c r="E1349" s="37">
        <v>29.0</v>
      </c>
      <c r="F1349" s="36"/>
      <c r="G1349" s="37">
        <v>270.0</v>
      </c>
      <c r="H1349" s="37">
        <v>0.041</v>
      </c>
      <c r="I1349" s="37">
        <v>0.794</v>
      </c>
      <c r="J1349" s="31" t="s">
        <v>90</v>
      </c>
    </row>
    <row r="1350" ht="15.75" customHeight="1">
      <c r="A1350" s="36" t="str">
        <f t="shared" si="1"/>
        <v>Liberia-Africa2011</v>
      </c>
      <c r="B1350" s="36" t="s">
        <v>116</v>
      </c>
      <c r="C1350" s="36" t="s">
        <v>180</v>
      </c>
      <c r="D1350" s="37">
        <v>0.429</v>
      </c>
      <c r="E1350" s="37">
        <v>6.0</v>
      </c>
      <c r="F1350" s="36"/>
      <c r="G1350" s="37">
        <v>158.0</v>
      </c>
      <c r="H1350" s="37">
        <v>0.03</v>
      </c>
      <c r="I1350" s="37">
        <v>0.498</v>
      </c>
      <c r="J1350" s="31" t="s">
        <v>90</v>
      </c>
    </row>
    <row r="1351" ht="15.75" customHeight="1">
      <c r="A1351" s="36" t="str">
        <f t="shared" si="1"/>
        <v>Sierra Leone-Africa2011</v>
      </c>
      <c r="B1351" s="36" t="s">
        <v>132</v>
      </c>
      <c r="C1351" s="36" t="s">
        <v>180</v>
      </c>
      <c r="D1351" s="37">
        <v>0.324</v>
      </c>
      <c r="E1351" s="37">
        <v>12.0</v>
      </c>
      <c r="F1351" s="36"/>
      <c r="G1351" s="37">
        <v>357.0</v>
      </c>
      <c r="H1351" s="37">
        <v>0.009</v>
      </c>
      <c r="I1351" s="37">
        <v>0.364</v>
      </c>
      <c r="J1351" s="31" t="s">
        <v>90</v>
      </c>
    </row>
    <row r="1352" ht="15.75" customHeight="1">
      <c r="A1352" s="36" t="str">
        <f t="shared" si="1"/>
        <v>Guinea-Bissau-Africa2011</v>
      </c>
      <c r="B1352" s="36" t="s">
        <v>113</v>
      </c>
      <c r="C1352" s="36" t="s">
        <v>180</v>
      </c>
      <c r="D1352" s="37">
        <v>0.459</v>
      </c>
      <c r="E1352" s="37">
        <v>9.0</v>
      </c>
      <c r="F1352" s="36"/>
      <c r="G1352" s="37">
        <v>208.0</v>
      </c>
      <c r="H1352" s="37">
        <v>0.027</v>
      </c>
      <c r="I1352" s="37">
        <v>0.451</v>
      </c>
      <c r="J1352" s="31" t="s">
        <v>90</v>
      </c>
    </row>
    <row r="1353" ht="15.75" customHeight="1">
      <c r="A1353" s="36" t="str">
        <f t="shared" si="1"/>
        <v>Cameroon-Africa2011</v>
      </c>
      <c r="B1353" s="36" t="s">
        <v>97</v>
      </c>
      <c r="C1353" s="36" t="s">
        <v>180</v>
      </c>
      <c r="D1353" s="37">
        <v>0.488</v>
      </c>
      <c r="E1353" s="37">
        <v>15.0</v>
      </c>
      <c r="F1353" s="36"/>
      <c r="G1353" s="37">
        <v>654.0</v>
      </c>
      <c r="H1353" s="37">
        <v>0.05</v>
      </c>
      <c r="I1353" s="37">
        <v>0.496</v>
      </c>
      <c r="J1353" s="31" t="s">
        <v>90</v>
      </c>
    </row>
    <row r="1354" ht="15.75" customHeight="1">
      <c r="A1354" s="36" t="str">
        <f t="shared" si="1"/>
        <v>Guinea-Africa2011</v>
      </c>
      <c r="B1354" s="36" t="s">
        <v>112</v>
      </c>
      <c r="C1354" s="36" t="s">
        <v>180</v>
      </c>
      <c r="D1354" s="37">
        <v>0.912</v>
      </c>
      <c r="E1354" s="37">
        <v>40.0</v>
      </c>
      <c r="F1354" s="36"/>
      <c r="G1354" s="37">
        <v>416.0</v>
      </c>
      <c r="H1354" s="37">
        <v>0.013</v>
      </c>
      <c r="I1354" s="37">
        <v>0.435</v>
      </c>
      <c r="J1354" s="31" t="s">
        <v>90</v>
      </c>
    </row>
    <row r="1355" ht="15.75" customHeight="1">
      <c r="A1355" s="36" t="str">
        <f t="shared" si="1"/>
        <v>Congo (Brazzaville)-Africa2011</v>
      </c>
      <c r="B1355" s="36" t="s">
        <v>101</v>
      </c>
      <c r="C1355" s="36" t="s">
        <v>180</v>
      </c>
      <c r="D1355" s="37">
        <v>0.653</v>
      </c>
      <c r="E1355" s="37">
        <v>161.0</v>
      </c>
      <c r="F1355" s="36"/>
      <c r="G1355" s="37">
        <v>606.0</v>
      </c>
      <c r="H1355" s="37">
        <v>0.056</v>
      </c>
      <c r="I1355" s="37">
        <v>0.919</v>
      </c>
      <c r="J1355" s="31" t="s">
        <v>90</v>
      </c>
    </row>
    <row r="1356" ht="15.75" customHeight="1">
      <c r="A1356" s="36" t="str">
        <f t="shared" si="1"/>
        <v>Eritrea-Africa2011</v>
      </c>
      <c r="B1356" s="36" t="s">
        <v>107</v>
      </c>
      <c r="C1356" s="36" t="s">
        <v>180</v>
      </c>
      <c r="D1356" s="37">
        <v>0.845</v>
      </c>
      <c r="E1356" s="37">
        <v>84.0</v>
      </c>
      <c r="F1356" s="36"/>
      <c r="G1356" s="37">
        <v>216.0</v>
      </c>
      <c r="H1356" s="37">
        <v>0.007</v>
      </c>
      <c r="I1356" s="37">
        <v>0.041</v>
      </c>
      <c r="J1356" s="31" t="s">
        <v>90</v>
      </c>
    </row>
    <row r="1357" ht="15.75" customHeight="1">
      <c r="A1357" s="36" t="str">
        <f t="shared" si="1"/>
        <v>Senegal-Africa2011</v>
      </c>
      <c r="B1357" s="36" t="s">
        <v>130</v>
      </c>
      <c r="C1357" s="36" t="s">
        <v>180</v>
      </c>
      <c r="D1357" s="37">
        <v>0.455</v>
      </c>
      <c r="E1357" s="37">
        <v>6.0</v>
      </c>
      <c r="F1357" s="36"/>
      <c r="G1357" s="37">
        <v>666.0</v>
      </c>
      <c r="H1357" s="37">
        <v>0.175</v>
      </c>
      <c r="I1357" s="37">
        <v>0.702</v>
      </c>
      <c r="J1357" s="31" t="s">
        <v>90</v>
      </c>
    </row>
    <row r="1358" ht="15.75" customHeight="1">
      <c r="A1358" s="36" t="str">
        <f t="shared" si="1"/>
        <v>Mozambique-Africa2011</v>
      </c>
      <c r="B1358" s="36" t="s">
        <v>124</v>
      </c>
      <c r="C1358" s="36" t="s">
        <v>180</v>
      </c>
      <c r="D1358" s="37">
        <v>0.375</v>
      </c>
      <c r="E1358" s="37">
        <v>13.0</v>
      </c>
      <c r="F1358" s="36"/>
      <c r="G1358" s="37">
        <v>230.0</v>
      </c>
      <c r="H1358" s="37">
        <v>0.043</v>
      </c>
      <c r="I1358" s="37">
        <v>0.32</v>
      </c>
      <c r="J1358" s="31" t="s">
        <v>90</v>
      </c>
    </row>
    <row r="1359" ht="15.75" customHeight="1">
      <c r="A1359" s="36" t="str">
        <f t="shared" si="1"/>
        <v>Malawi-Africa2011</v>
      </c>
      <c r="B1359" s="36" t="s">
        <v>119</v>
      </c>
      <c r="C1359" s="36" t="s">
        <v>180</v>
      </c>
      <c r="D1359" s="37">
        <v>0.29</v>
      </c>
      <c r="E1359" s="37">
        <v>39.0</v>
      </c>
      <c r="F1359" s="36"/>
      <c r="G1359" s="37">
        <v>157.0</v>
      </c>
      <c r="H1359" s="37">
        <v>0.033</v>
      </c>
      <c r="I1359" s="37">
        <v>0.256</v>
      </c>
      <c r="J1359" s="31" t="s">
        <v>90</v>
      </c>
    </row>
    <row r="1360" ht="15.75" customHeight="1">
      <c r="A1360" s="36" t="str">
        <f t="shared" si="1"/>
        <v>Tanzania-Africa2011</v>
      </c>
      <c r="B1360" s="36" t="s">
        <v>138</v>
      </c>
      <c r="C1360" s="36" t="s">
        <v>180</v>
      </c>
      <c r="D1360" s="37">
        <v>0.449</v>
      </c>
      <c r="E1360" s="37">
        <v>26.0</v>
      </c>
      <c r="F1360" s="36"/>
      <c r="G1360" s="37">
        <v>172.0</v>
      </c>
      <c r="H1360" s="37">
        <v>0.035</v>
      </c>
      <c r="I1360" s="37">
        <v>0.554</v>
      </c>
      <c r="J1360" s="31" t="s">
        <v>90</v>
      </c>
    </row>
    <row r="1361" ht="15.75" customHeight="1">
      <c r="A1361" s="36" t="str">
        <f t="shared" si="1"/>
        <v>Nigeria-Africa2011</v>
      </c>
      <c r="B1361" s="36" t="s">
        <v>127</v>
      </c>
      <c r="C1361" s="36" t="s">
        <v>180</v>
      </c>
      <c r="D1361" s="37">
        <v>0.327</v>
      </c>
      <c r="E1361" s="37">
        <v>28.0</v>
      </c>
      <c r="F1361" s="36"/>
      <c r="G1361" s="37">
        <v>938.0</v>
      </c>
      <c r="H1361" s="37">
        <v>0.284</v>
      </c>
      <c r="I1361" s="37">
        <v>0.58</v>
      </c>
      <c r="J1361" s="31" t="s">
        <v>90</v>
      </c>
    </row>
    <row r="1362" ht="15.75" customHeight="1">
      <c r="A1362" s="36" t="str">
        <f t="shared" si="1"/>
        <v>Burkina Faso-Africa2011</v>
      </c>
      <c r="B1362" s="36" t="s">
        <v>95</v>
      </c>
      <c r="C1362" s="36" t="s">
        <v>180</v>
      </c>
      <c r="D1362" s="37">
        <v>0.435</v>
      </c>
      <c r="E1362" s="37">
        <v>13.0</v>
      </c>
      <c r="F1362" s="36"/>
      <c r="G1362" s="37">
        <v>270.0</v>
      </c>
      <c r="H1362" s="37">
        <v>0.03</v>
      </c>
      <c r="I1362" s="37">
        <v>0.48</v>
      </c>
      <c r="J1362" s="31" t="s">
        <v>90</v>
      </c>
    </row>
    <row r="1363" ht="15.75" customHeight="1">
      <c r="A1363" s="36" t="str">
        <f t="shared" si="1"/>
        <v>Zambia-Africa2011</v>
      </c>
      <c r="B1363" s="36" t="s">
        <v>142</v>
      </c>
      <c r="C1363" s="36" t="s">
        <v>180</v>
      </c>
      <c r="D1363" s="37">
        <v>0.144</v>
      </c>
      <c r="E1363" s="37">
        <v>18.0</v>
      </c>
      <c r="F1363" s="36"/>
      <c r="G1363" s="37">
        <v>183.0</v>
      </c>
      <c r="H1363" s="37">
        <v>0.115</v>
      </c>
      <c r="I1363" s="37">
        <v>0.599</v>
      </c>
      <c r="J1363" s="31" t="s">
        <v>90</v>
      </c>
    </row>
    <row r="1364" ht="15.75" customHeight="1">
      <c r="A1364" s="36" t="str">
        <f t="shared" si="1"/>
        <v>Gambia, The-Africa2011</v>
      </c>
      <c r="B1364" s="36" t="s">
        <v>110</v>
      </c>
      <c r="C1364" s="36" t="s">
        <v>180</v>
      </c>
      <c r="D1364" s="37">
        <v>2.832</v>
      </c>
      <c r="E1364" s="37">
        <v>27.0</v>
      </c>
      <c r="F1364" s="36"/>
      <c r="G1364" s="37">
        <v>376.0</v>
      </c>
      <c r="H1364" s="37">
        <v>0.109</v>
      </c>
      <c r="I1364" s="37">
        <v>0.808</v>
      </c>
      <c r="J1364" s="31" t="s">
        <v>90</v>
      </c>
    </row>
    <row r="1365" ht="15.75" customHeight="1">
      <c r="A1365" s="36" t="str">
        <f t="shared" si="1"/>
        <v>Congo (Kinshasa)-Africa2011</v>
      </c>
      <c r="B1365" s="36" t="s">
        <v>102</v>
      </c>
      <c r="C1365" s="36" t="s">
        <v>180</v>
      </c>
      <c r="D1365" s="37">
        <v>3.391</v>
      </c>
      <c r="E1365" s="37">
        <v>65.0</v>
      </c>
      <c r="F1365" s="36"/>
      <c r="G1365" s="37">
        <v>336.0</v>
      </c>
      <c r="H1365" s="37">
        <v>0.012</v>
      </c>
      <c r="I1365" s="37">
        <v>0.245</v>
      </c>
      <c r="J1365" s="31" t="s">
        <v>90</v>
      </c>
    </row>
    <row r="1366" ht="15.75" customHeight="1">
      <c r="A1366" s="36" t="str">
        <f t="shared" si="1"/>
        <v>Uganda-Africa2011</v>
      </c>
      <c r="B1366" s="36" t="s">
        <v>141</v>
      </c>
      <c r="C1366" s="36" t="s">
        <v>180</v>
      </c>
      <c r="D1366" s="37">
        <v>0.35</v>
      </c>
      <c r="E1366" s="37">
        <v>33.0</v>
      </c>
      <c r="F1366" s="36"/>
      <c r="G1366" s="37">
        <v>213.0</v>
      </c>
      <c r="H1366" s="37">
        <v>0.13</v>
      </c>
      <c r="I1366" s="37">
        <v>0.475</v>
      </c>
      <c r="J1366" s="31" t="s">
        <v>90</v>
      </c>
    </row>
    <row r="1367" ht="15.75" customHeight="1">
      <c r="A1367" s="36" t="str">
        <f t="shared" si="1"/>
        <v>Burundi-Africa2011</v>
      </c>
      <c r="B1367" s="36" t="s">
        <v>96</v>
      </c>
      <c r="C1367" s="36" t="s">
        <v>180</v>
      </c>
      <c r="D1367" s="37">
        <v>0.516</v>
      </c>
      <c r="E1367" s="37">
        <v>13.0</v>
      </c>
      <c r="F1367" s="36"/>
      <c r="G1367" s="37">
        <v>274.0</v>
      </c>
      <c r="H1367" s="37">
        <v>0.011</v>
      </c>
      <c r="I1367" s="37">
        <v>0.201</v>
      </c>
      <c r="J1367" s="31" t="s">
        <v>90</v>
      </c>
    </row>
    <row r="1368" ht="15.75" customHeight="1">
      <c r="A1368" s="36" t="str">
        <f t="shared" si="1"/>
        <v>Somalia-Africa2011</v>
      </c>
      <c r="B1368" s="36" t="s">
        <v>133</v>
      </c>
      <c r="C1368" s="36" t="s">
        <v>180</v>
      </c>
      <c r="D1368" s="36"/>
      <c r="E1368" s="36"/>
      <c r="F1368" s="36"/>
      <c r="G1368" s="36"/>
      <c r="H1368" s="37">
        <v>0.013</v>
      </c>
      <c r="I1368" s="37">
        <v>0.182</v>
      </c>
      <c r="J1368" s="31" t="s">
        <v>90</v>
      </c>
    </row>
    <row r="1369" ht="15.75" customHeight="1">
      <c r="A1369" s="36" t="str">
        <f t="shared" si="1"/>
        <v>Angola-Africa2011</v>
      </c>
      <c r="B1369" s="36" t="s">
        <v>92</v>
      </c>
      <c r="C1369" s="36" t="s">
        <v>180</v>
      </c>
      <c r="D1369" s="37">
        <v>0.521</v>
      </c>
      <c r="E1369" s="37">
        <v>66.0</v>
      </c>
      <c r="F1369" s="36"/>
      <c r="G1369" s="37">
        <v>282.0</v>
      </c>
      <c r="H1369" s="37">
        <v>0.148</v>
      </c>
      <c r="I1369" s="37">
        <v>0.53</v>
      </c>
      <c r="J1369" s="31" t="s">
        <v>90</v>
      </c>
    </row>
    <row r="1370" ht="15.75" customHeight="1">
      <c r="A1370" s="36" t="str">
        <f t="shared" si="1"/>
        <v>Chad-Africa2011</v>
      </c>
      <c r="B1370" s="36" t="s">
        <v>99</v>
      </c>
      <c r="C1370" s="36" t="s">
        <v>180</v>
      </c>
      <c r="D1370" s="37">
        <v>0.758</v>
      </c>
      <c r="E1370" s="37">
        <v>55.0</v>
      </c>
      <c r="F1370" s="36"/>
      <c r="G1370" s="37">
        <v>732.0</v>
      </c>
      <c r="H1370" s="37">
        <v>0.019</v>
      </c>
      <c r="I1370" s="37">
        <v>0.303</v>
      </c>
      <c r="J1370" s="31" t="s">
        <v>90</v>
      </c>
    </row>
    <row r="1371" ht="15.75" customHeight="1">
      <c r="A1371" s="36" t="str">
        <f t="shared" si="1"/>
        <v>Mali-Africa2011</v>
      </c>
      <c r="B1371" s="36" t="s">
        <v>120</v>
      </c>
      <c r="C1371" s="36" t="s">
        <v>180</v>
      </c>
      <c r="D1371" s="37">
        <v>0.511</v>
      </c>
      <c r="E1371" s="37">
        <v>8.0</v>
      </c>
      <c r="F1371" s="36"/>
      <c r="G1371" s="37">
        <v>270.0</v>
      </c>
      <c r="H1371" s="37">
        <v>0.02</v>
      </c>
      <c r="I1371" s="37">
        <v>0.751</v>
      </c>
      <c r="J1371" s="31" t="s">
        <v>90</v>
      </c>
    </row>
    <row r="1372" ht="15.75" customHeight="1">
      <c r="A1372" s="36" t="str">
        <f t="shared" si="1"/>
        <v>Niger-Africa2011</v>
      </c>
      <c r="B1372" s="36" t="s">
        <v>126</v>
      </c>
      <c r="C1372" s="36" t="s">
        <v>180</v>
      </c>
      <c r="D1372" s="37">
        <v>0.438</v>
      </c>
      <c r="E1372" s="37">
        <v>17.0</v>
      </c>
      <c r="F1372" s="36"/>
      <c r="G1372" s="37">
        <v>270.0</v>
      </c>
      <c r="H1372" s="37">
        <v>0.013</v>
      </c>
      <c r="I1372" s="37">
        <v>0.287</v>
      </c>
      <c r="J1372" s="31" t="s">
        <v>90</v>
      </c>
    </row>
    <row r="1373" ht="15.75" customHeight="1">
      <c r="A1373" s="36" t="str">
        <f t="shared" si="1"/>
        <v>Mauritius-Africa2012</v>
      </c>
      <c r="B1373" s="36" t="s">
        <v>122</v>
      </c>
      <c r="C1373" s="36" t="s">
        <v>180</v>
      </c>
      <c r="D1373" s="37">
        <v>0.275</v>
      </c>
      <c r="E1373" s="37">
        <v>6.0</v>
      </c>
      <c r="F1373" s="37">
        <v>20.0</v>
      </c>
      <c r="G1373" s="37">
        <v>161.0</v>
      </c>
      <c r="H1373" s="37">
        <v>0.354</v>
      </c>
      <c r="I1373" s="37">
        <v>1.199</v>
      </c>
      <c r="J1373" s="31" t="s">
        <v>91</v>
      </c>
    </row>
    <row r="1374" ht="15.75" customHeight="1">
      <c r="A1374" s="36" t="str">
        <f t="shared" si="1"/>
        <v>Seychelles-Africa2012</v>
      </c>
      <c r="B1374" s="36" t="s">
        <v>131</v>
      </c>
      <c r="C1374" s="36" t="s">
        <v>180</v>
      </c>
      <c r="D1374" s="37">
        <v>0.257</v>
      </c>
      <c r="E1374" s="37">
        <v>39.0</v>
      </c>
      <c r="F1374" s="37">
        <v>77.0</v>
      </c>
      <c r="G1374" s="37">
        <v>76.0</v>
      </c>
      <c r="H1374" s="37">
        <v>0.471</v>
      </c>
      <c r="I1374" s="37">
        <v>1.478</v>
      </c>
      <c r="J1374" s="31" t="s">
        <v>91</v>
      </c>
    </row>
    <row r="1375" ht="15.75" customHeight="1">
      <c r="A1375" s="36" t="str">
        <f t="shared" si="1"/>
        <v>Tunisia-Africa2012</v>
      </c>
      <c r="B1375" s="36" t="s">
        <v>140</v>
      </c>
      <c r="C1375" s="36" t="s">
        <v>180</v>
      </c>
      <c r="D1375" s="37">
        <v>0.624</v>
      </c>
      <c r="E1375" s="37">
        <v>11.0</v>
      </c>
      <c r="F1375" s="37">
        <v>49.0</v>
      </c>
      <c r="G1375" s="37">
        <v>144.0</v>
      </c>
      <c r="H1375" s="37">
        <v>0.414</v>
      </c>
      <c r="I1375" s="37">
        <v>1.181</v>
      </c>
      <c r="J1375" s="31" t="s">
        <v>91</v>
      </c>
    </row>
    <row r="1376" ht="15.75" customHeight="1">
      <c r="A1376" s="36" t="str">
        <f t="shared" si="1"/>
        <v>South Africa-Africa2012</v>
      </c>
      <c r="B1376" s="36" t="s">
        <v>134</v>
      </c>
      <c r="C1376" s="36" t="s">
        <v>180</v>
      </c>
      <c r="D1376" s="37">
        <v>0.327</v>
      </c>
      <c r="E1376" s="37">
        <v>19.0</v>
      </c>
      <c r="F1376" s="37">
        <v>41.0</v>
      </c>
      <c r="G1376" s="37">
        <v>200.0</v>
      </c>
      <c r="H1376" s="37">
        <v>0.41</v>
      </c>
      <c r="I1376" s="37">
        <v>1.306</v>
      </c>
      <c r="J1376" s="31" t="s">
        <v>91</v>
      </c>
    </row>
    <row r="1377" ht="15.75" customHeight="1">
      <c r="A1377" s="36" t="str">
        <f t="shared" si="1"/>
        <v>Libya-Africa2012</v>
      </c>
      <c r="B1377" s="36" t="s">
        <v>117</v>
      </c>
      <c r="C1377" s="36" t="s">
        <v>180</v>
      </c>
      <c r="D1377" s="37">
        <v>0.316</v>
      </c>
      <c r="E1377" s="37">
        <v>35.0</v>
      </c>
      <c r="F1377" s="37">
        <v>188.0</v>
      </c>
      <c r="G1377" s="37">
        <v>889.0</v>
      </c>
      <c r="H1377" s="36"/>
      <c r="I1377" s="37">
        <v>1.558</v>
      </c>
      <c r="J1377" s="31" t="s">
        <v>91</v>
      </c>
    </row>
    <row r="1378" ht="15.75" customHeight="1">
      <c r="A1378" s="36" t="str">
        <f t="shared" si="1"/>
        <v>Morocco-Africa2012</v>
      </c>
      <c r="B1378" s="36" t="s">
        <v>123</v>
      </c>
      <c r="C1378" s="36" t="s">
        <v>180</v>
      </c>
      <c r="D1378" s="37">
        <v>0.496</v>
      </c>
      <c r="E1378" s="37">
        <v>12.0</v>
      </c>
      <c r="F1378" s="37">
        <v>95.0</v>
      </c>
      <c r="G1378" s="37">
        <v>238.0</v>
      </c>
      <c r="H1378" s="37">
        <v>0.554</v>
      </c>
      <c r="I1378" s="37">
        <v>1.2</v>
      </c>
      <c r="J1378" s="31" t="s">
        <v>91</v>
      </c>
    </row>
    <row r="1379" ht="15.75" customHeight="1">
      <c r="A1379" s="36" t="str">
        <f t="shared" si="1"/>
        <v>Botswana-Africa2012</v>
      </c>
      <c r="B1379" s="36" t="s">
        <v>94</v>
      </c>
      <c r="C1379" s="36" t="s">
        <v>180</v>
      </c>
      <c r="D1379" s="37">
        <v>0.254</v>
      </c>
      <c r="E1379" s="37">
        <v>60.0</v>
      </c>
      <c r="F1379" s="37">
        <v>65.0</v>
      </c>
      <c r="G1379" s="37">
        <v>152.0</v>
      </c>
      <c r="H1379" s="37">
        <v>0.115</v>
      </c>
      <c r="I1379" s="37">
        <v>1.538</v>
      </c>
      <c r="J1379" s="31" t="s">
        <v>91</v>
      </c>
    </row>
    <row r="1380" ht="15.75" customHeight="1">
      <c r="A1380" s="36" t="str">
        <f t="shared" si="1"/>
        <v>Egypt-Africa2012</v>
      </c>
      <c r="B1380" s="36" t="s">
        <v>105</v>
      </c>
      <c r="C1380" s="36" t="s">
        <v>180</v>
      </c>
      <c r="D1380" s="37">
        <v>0.426</v>
      </c>
      <c r="E1380" s="37">
        <v>8.0</v>
      </c>
      <c r="F1380" s="37">
        <v>127.0</v>
      </c>
      <c r="G1380" s="37">
        <v>392.0</v>
      </c>
      <c r="H1380" s="37">
        <v>0.44</v>
      </c>
      <c r="I1380" s="37">
        <v>1.199</v>
      </c>
      <c r="J1380" s="31" t="s">
        <v>91</v>
      </c>
    </row>
    <row r="1381" ht="15.75" customHeight="1">
      <c r="A1381" s="36" t="str">
        <f t="shared" si="1"/>
        <v>Algeria-Africa2012</v>
      </c>
      <c r="B1381" s="36" t="s">
        <v>74</v>
      </c>
      <c r="C1381" s="36" t="s">
        <v>180</v>
      </c>
      <c r="D1381" s="37">
        <v>0.719</v>
      </c>
      <c r="E1381" s="37">
        <v>25.0</v>
      </c>
      <c r="F1381" s="37">
        <v>151.0</v>
      </c>
      <c r="G1381" s="37">
        <v>451.0</v>
      </c>
      <c r="H1381" s="37">
        <v>0.152</v>
      </c>
      <c r="I1381" s="37">
        <v>0.975</v>
      </c>
      <c r="J1381" s="31" t="s">
        <v>91</v>
      </c>
    </row>
    <row r="1382" ht="15.75" customHeight="1">
      <c r="A1382" s="36" t="str">
        <f t="shared" si="1"/>
        <v>Namibia-Africa2012</v>
      </c>
      <c r="B1382" s="36" t="s">
        <v>125</v>
      </c>
      <c r="C1382" s="36" t="s">
        <v>180</v>
      </c>
      <c r="D1382" s="37">
        <v>0.218</v>
      </c>
      <c r="E1382" s="37">
        <v>66.0</v>
      </c>
      <c r="F1382" s="37">
        <v>94.0</v>
      </c>
      <c r="G1382" s="37">
        <v>314.0</v>
      </c>
      <c r="H1382" s="37">
        <v>0.129</v>
      </c>
      <c r="I1382" s="37">
        <v>0.95</v>
      </c>
      <c r="J1382" s="31" t="s">
        <v>91</v>
      </c>
    </row>
    <row r="1383" ht="15.75" customHeight="1">
      <c r="A1383" s="36" t="str">
        <f t="shared" si="1"/>
        <v>Lesotho-Africa2012</v>
      </c>
      <c r="B1383" s="36" t="s">
        <v>115</v>
      </c>
      <c r="C1383" s="36" t="s">
        <v>180</v>
      </c>
      <c r="D1383" s="37">
        <v>0.16</v>
      </c>
      <c r="E1383" s="37">
        <v>29.0</v>
      </c>
      <c r="F1383" s="37">
        <v>139.0</v>
      </c>
      <c r="G1383" s="37">
        <v>324.0</v>
      </c>
      <c r="H1383" s="37">
        <v>0.046</v>
      </c>
      <c r="I1383" s="37">
        <v>0.753</v>
      </c>
      <c r="J1383" s="31" t="s">
        <v>91</v>
      </c>
    </row>
    <row r="1384" ht="15.75" customHeight="1">
      <c r="A1384" s="36" t="str">
        <f t="shared" si="1"/>
        <v>Djibouti-Africa2012</v>
      </c>
      <c r="B1384" s="36" t="s">
        <v>104</v>
      </c>
      <c r="C1384" s="36" t="s">
        <v>180</v>
      </c>
      <c r="D1384" s="37">
        <v>0.378</v>
      </c>
      <c r="E1384" s="37">
        <v>37.0</v>
      </c>
      <c r="F1384" s="37">
        <v>172.0</v>
      </c>
      <c r="G1384" s="37">
        <v>82.0</v>
      </c>
      <c r="H1384" s="37">
        <v>0.083</v>
      </c>
      <c r="I1384" s="37">
        <v>0.247</v>
      </c>
      <c r="J1384" s="31" t="s">
        <v>91</v>
      </c>
    </row>
    <row r="1385" ht="15.75" customHeight="1">
      <c r="A1385" s="36" t="str">
        <f t="shared" si="1"/>
        <v>Swaziland-Africa2012</v>
      </c>
      <c r="B1385" s="36" t="s">
        <v>137</v>
      </c>
      <c r="C1385" s="36" t="s">
        <v>180</v>
      </c>
      <c r="D1385" s="37">
        <v>0.365</v>
      </c>
      <c r="E1385" s="37">
        <v>56.0</v>
      </c>
      <c r="F1385" s="37">
        <v>120.0</v>
      </c>
      <c r="G1385" s="37">
        <v>104.0</v>
      </c>
      <c r="H1385" s="37">
        <v>0.208</v>
      </c>
      <c r="I1385" s="37">
        <v>0.654</v>
      </c>
      <c r="J1385" s="31" t="s">
        <v>91</v>
      </c>
    </row>
    <row r="1386" ht="15.75" customHeight="1">
      <c r="A1386" s="36" t="str">
        <f t="shared" si="1"/>
        <v>Ghana-Africa2012</v>
      </c>
      <c r="B1386" s="36" t="s">
        <v>111</v>
      </c>
      <c r="C1386" s="36" t="s">
        <v>180</v>
      </c>
      <c r="D1386" s="37">
        <v>0.334</v>
      </c>
      <c r="E1386" s="37">
        <v>12.0</v>
      </c>
      <c r="F1386" s="37">
        <v>62.0</v>
      </c>
      <c r="G1386" s="37">
        <v>224.0</v>
      </c>
      <c r="H1386" s="37">
        <v>0.123</v>
      </c>
      <c r="I1386" s="37">
        <v>1.01</v>
      </c>
      <c r="J1386" s="31" t="s">
        <v>91</v>
      </c>
    </row>
    <row r="1387" ht="15.75" customHeight="1">
      <c r="A1387" s="36" t="str">
        <f t="shared" si="1"/>
        <v>Zimbabwe-Africa2012</v>
      </c>
      <c r="B1387" s="36" t="s">
        <v>143</v>
      </c>
      <c r="C1387" s="36" t="s">
        <v>180</v>
      </c>
      <c r="D1387" s="37">
        <v>0.345</v>
      </c>
      <c r="E1387" s="37">
        <v>90.0</v>
      </c>
      <c r="F1387" s="37">
        <v>168.0</v>
      </c>
      <c r="G1387" s="37">
        <v>242.0</v>
      </c>
      <c r="H1387" s="37">
        <v>0.171</v>
      </c>
      <c r="I1387" s="37">
        <v>0.919</v>
      </c>
      <c r="J1387" s="31" t="s">
        <v>91</v>
      </c>
    </row>
    <row r="1388" ht="15.75" customHeight="1">
      <c r="A1388" s="36" t="str">
        <f t="shared" si="1"/>
        <v>Gabon-Africa2012</v>
      </c>
      <c r="B1388" s="36" t="s">
        <v>109</v>
      </c>
      <c r="C1388" s="36" t="s">
        <v>180</v>
      </c>
      <c r="D1388" s="37">
        <v>0.435</v>
      </c>
      <c r="E1388" s="37">
        <v>57.0</v>
      </c>
      <c r="F1388" s="37">
        <v>169.0</v>
      </c>
      <c r="G1388" s="37">
        <v>488.0</v>
      </c>
      <c r="H1388" s="37">
        <v>0.086</v>
      </c>
      <c r="I1388" s="37">
        <v>1.795</v>
      </c>
      <c r="J1388" s="31" t="s">
        <v>91</v>
      </c>
    </row>
    <row r="1389" ht="15.75" customHeight="1">
      <c r="A1389" s="36" t="str">
        <f t="shared" si="1"/>
        <v>Central African Republic-Africa2012</v>
      </c>
      <c r="B1389" s="36" t="s">
        <v>98</v>
      </c>
      <c r="C1389" s="36" t="s">
        <v>180</v>
      </c>
      <c r="D1389" s="37">
        <v>0.674</v>
      </c>
      <c r="E1389" s="37">
        <v>22.0</v>
      </c>
      <c r="F1389" s="37">
        <v>187.0</v>
      </c>
      <c r="G1389" s="37">
        <v>483.0</v>
      </c>
      <c r="H1389" s="37">
        <v>0.03</v>
      </c>
      <c r="I1389" s="37">
        <v>0.253</v>
      </c>
      <c r="J1389" s="31" t="s">
        <v>91</v>
      </c>
    </row>
    <row r="1390" ht="15.75" customHeight="1">
      <c r="A1390" s="36" t="str">
        <f t="shared" si="1"/>
        <v>Mauritania-Africa2012</v>
      </c>
      <c r="B1390" s="36" t="s">
        <v>121</v>
      </c>
      <c r="C1390" s="36" t="s">
        <v>180</v>
      </c>
      <c r="D1390" s="37">
        <v>0.682</v>
      </c>
      <c r="E1390" s="37">
        <v>19.0</v>
      </c>
      <c r="F1390" s="37">
        <v>171.0</v>
      </c>
      <c r="G1390" s="37">
        <v>696.0</v>
      </c>
      <c r="H1390" s="37">
        <v>0.054</v>
      </c>
      <c r="I1390" s="37">
        <v>1.06</v>
      </c>
      <c r="J1390" s="31" t="s">
        <v>91</v>
      </c>
    </row>
    <row r="1391" ht="15.75" customHeight="1">
      <c r="A1391" s="36" t="str">
        <f t="shared" si="1"/>
        <v>Sudan-Africa2012</v>
      </c>
      <c r="B1391" s="36" t="s">
        <v>136</v>
      </c>
      <c r="C1391" s="36" t="s">
        <v>180</v>
      </c>
      <c r="D1391" s="37">
        <v>0.361</v>
      </c>
      <c r="E1391" s="37">
        <v>36.0</v>
      </c>
      <c r="F1391" s="37">
        <v>143.0</v>
      </c>
      <c r="G1391" s="37">
        <v>180.0</v>
      </c>
      <c r="H1391" s="37">
        <v>0.21</v>
      </c>
      <c r="I1391" s="37">
        <v>0.744</v>
      </c>
      <c r="J1391" s="31" t="s">
        <v>91</v>
      </c>
    </row>
    <row r="1392" ht="15.75" customHeight="1">
      <c r="A1392" s="36" t="str">
        <f t="shared" si="1"/>
        <v>Ethiopia-Africa2012</v>
      </c>
      <c r="B1392" s="36" t="s">
        <v>108</v>
      </c>
      <c r="C1392" s="36" t="s">
        <v>180</v>
      </c>
      <c r="D1392" s="37">
        <v>0.325</v>
      </c>
      <c r="E1392" s="37">
        <v>15.0</v>
      </c>
      <c r="F1392" s="37">
        <v>124.0</v>
      </c>
      <c r="G1392" s="37">
        <v>306.0</v>
      </c>
      <c r="H1392" s="37">
        <v>0.015</v>
      </c>
      <c r="I1392" s="37">
        <v>0.224</v>
      </c>
      <c r="J1392" s="31" t="s">
        <v>91</v>
      </c>
    </row>
    <row r="1393" ht="15.75" customHeight="1">
      <c r="A1393" s="36" t="str">
        <f t="shared" si="1"/>
        <v>Madagascar-Africa2012</v>
      </c>
      <c r="B1393" s="36" t="s">
        <v>118</v>
      </c>
      <c r="C1393" s="36" t="s">
        <v>180</v>
      </c>
      <c r="D1393" s="37">
        <v>0.364</v>
      </c>
      <c r="E1393" s="37">
        <v>8.0</v>
      </c>
      <c r="F1393" s="37">
        <v>144.0</v>
      </c>
      <c r="G1393" s="37">
        <v>201.0</v>
      </c>
      <c r="H1393" s="37">
        <v>0.021</v>
      </c>
      <c r="I1393" s="37">
        <v>0.394</v>
      </c>
      <c r="J1393" s="31" t="s">
        <v>91</v>
      </c>
    </row>
    <row r="1394" ht="15.75" customHeight="1">
      <c r="A1394" s="36" t="str">
        <f t="shared" si="1"/>
        <v>Sao Tome and Principe-Africa2012</v>
      </c>
      <c r="B1394" s="36" t="s">
        <v>129</v>
      </c>
      <c r="C1394" s="36" t="s">
        <v>180</v>
      </c>
      <c r="D1394" s="37">
        <v>0.325</v>
      </c>
      <c r="E1394" s="37">
        <v>5.0</v>
      </c>
      <c r="F1394" s="37">
        <v>166.0</v>
      </c>
      <c r="G1394" s="37">
        <v>424.0</v>
      </c>
      <c r="H1394" s="37">
        <v>0.216</v>
      </c>
      <c r="I1394" s="37">
        <v>0.65</v>
      </c>
      <c r="J1394" s="31" t="s">
        <v>91</v>
      </c>
    </row>
    <row r="1395" ht="15.75" customHeight="1">
      <c r="A1395" s="36" t="str">
        <f t="shared" si="1"/>
        <v>Equatorial Guinea-Africa2012</v>
      </c>
      <c r="B1395" s="36" t="s">
        <v>106</v>
      </c>
      <c r="C1395" s="36" t="s">
        <v>180</v>
      </c>
      <c r="D1395" s="37">
        <v>0.441</v>
      </c>
      <c r="E1395" s="37">
        <v>135.0</v>
      </c>
      <c r="F1395" s="37">
        <v>164.0</v>
      </c>
      <c r="G1395" s="37">
        <v>492.0</v>
      </c>
      <c r="H1395" s="37">
        <v>0.139</v>
      </c>
      <c r="I1395" s="37">
        <v>0.681</v>
      </c>
      <c r="J1395" s="31" t="s">
        <v>91</v>
      </c>
    </row>
    <row r="1396" ht="15.75" customHeight="1">
      <c r="A1396" s="36" t="str">
        <f t="shared" si="1"/>
        <v>Liberia-Africa2012</v>
      </c>
      <c r="B1396" s="36" t="s">
        <v>116</v>
      </c>
      <c r="C1396" s="36" t="s">
        <v>180</v>
      </c>
      <c r="D1396" s="37">
        <v>0.266</v>
      </c>
      <c r="E1396" s="37">
        <v>6.0</v>
      </c>
      <c r="F1396" s="37">
        <v>149.0</v>
      </c>
      <c r="G1396" s="37">
        <v>158.0</v>
      </c>
      <c r="H1396" s="37">
        <v>0.038</v>
      </c>
      <c r="I1396" s="37">
        <v>0.571</v>
      </c>
      <c r="J1396" s="31" t="s">
        <v>91</v>
      </c>
    </row>
    <row r="1397" ht="15.75" customHeight="1">
      <c r="A1397" s="36" t="str">
        <f t="shared" si="1"/>
        <v>Comoros-Africa2012</v>
      </c>
      <c r="B1397" s="36" t="s">
        <v>100</v>
      </c>
      <c r="C1397" s="36" t="s">
        <v>180</v>
      </c>
      <c r="D1397" s="37">
        <v>2.179</v>
      </c>
      <c r="E1397" s="37">
        <v>20.0</v>
      </c>
      <c r="F1397" s="37">
        <v>160.0</v>
      </c>
      <c r="G1397" s="37">
        <v>100.0</v>
      </c>
      <c r="H1397" s="37">
        <v>0.06</v>
      </c>
      <c r="I1397" s="37">
        <v>0.395</v>
      </c>
      <c r="J1397" s="31" t="s">
        <v>91</v>
      </c>
    </row>
    <row r="1398" ht="15.75" customHeight="1">
      <c r="A1398" s="36" t="str">
        <f t="shared" si="1"/>
        <v>Kenya-Africa2012</v>
      </c>
      <c r="B1398" s="36" t="s">
        <v>114</v>
      </c>
      <c r="C1398" s="36" t="s">
        <v>180</v>
      </c>
      <c r="D1398" s="37">
        <v>0.442</v>
      </c>
      <c r="E1398" s="37">
        <v>32.0</v>
      </c>
      <c r="F1398" s="37">
        <v>122.0</v>
      </c>
      <c r="G1398" s="37">
        <v>340.0</v>
      </c>
      <c r="H1398" s="37">
        <v>0.321</v>
      </c>
      <c r="I1398" s="37">
        <v>0.712</v>
      </c>
      <c r="J1398" s="31" t="s">
        <v>91</v>
      </c>
    </row>
    <row r="1399" ht="15.75" customHeight="1">
      <c r="A1399" s="36" t="str">
        <f t="shared" si="1"/>
        <v>Rwanda-Africa2012</v>
      </c>
      <c r="B1399" s="36" t="s">
        <v>128</v>
      </c>
      <c r="C1399" s="36" t="s">
        <v>180</v>
      </c>
      <c r="D1399" s="37">
        <v>0.308</v>
      </c>
      <c r="E1399" s="37">
        <v>3.0</v>
      </c>
      <c r="F1399" s="37">
        <v>54.0</v>
      </c>
      <c r="G1399" s="37">
        <v>134.0</v>
      </c>
      <c r="H1399" s="37">
        <v>0.08</v>
      </c>
      <c r="I1399" s="37">
        <v>0.497</v>
      </c>
      <c r="J1399" s="31" t="s">
        <v>91</v>
      </c>
    </row>
    <row r="1400" ht="15.75" customHeight="1">
      <c r="A1400" s="36" t="str">
        <f t="shared" si="1"/>
        <v>Sierra Leone-Africa2012</v>
      </c>
      <c r="B1400" s="36" t="s">
        <v>132</v>
      </c>
      <c r="C1400" s="36" t="s">
        <v>180</v>
      </c>
      <c r="D1400" s="37">
        <v>0.324</v>
      </c>
      <c r="E1400" s="37">
        <v>12.0</v>
      </c>
      <c r="F1400" s="37">
        <v>137.0</v>
      </c>
      <c r="G1400" s="37">
        <v>357.0</v>
      </c>
      <c r="H1400" s="37">
        <v>0.013</v>
      </c>
      <c r="I1400" s="37">
        <v>0.37</v>
      </c>
      <c r="J1400" s="31" t="s">
        <v>91</v>
      </c>
    </row>
    <row r="1401" ht="15.75" customHeight="1">
      <c r="A1401" s="36" t="str">
        <f t="shared" si="1"/>
        <v>Cote d'Ivoire-Africa2012</v>
      </c>
      <c r="B1401" s="36" t="s">
        <v>103</v>
      </c>
      <c r="C1401" s="36" t="s">
        <v>180</v>
      </c>
      <c r="D1401" s="37">
        <v>0.394</v>
      </c>
      <c r="E1401" s="37">
        <v>32.0</v>
      </c>
      <c r="F1401" s="37">
        <v>173.0</v>
      </c>
      <c r="G1401" s="37">
        <v>270.0</v>
      </c>
      <c r="H1401" s="37">
        <v>0.024</v>
      </c>
      <c r="I1401" s="37">
        <v>0.912</v>
      </c>
      <c r="J1401" s="31" t="s">
        <v>91</v>
      </c>
    </row>
    <row r="1402" ht="15.75" customHeight="1">
      <c r="A1402" s="36" t="str">
        <f t="shared" si="1"/>
        <v>South Sudan-Africa2012</v>
      </c>
      <c r="B1402" s="36" t="s">
        <v>135</v>
      </c>
      <c r="C1402" s="36" t="s">
        <v>180</v>
      </c>
      <c r="D1402" s="37">
        <v>0.263</v>
      </c>
      <c r="E1402" s="37">
        <v>17.0</v>
      </c>
      <c r="F1402" s="37">
        <v>184.0</v>
      </c>
      <c r="G1402" s="37">
        <v>218.0</v>
      </c>
      <c r="H1402" s="36"/>
      <c r="I1402" s="37">
        <v>0.212</v>
      </c>
      <c r="J1402" s="31" t="s">
        <v>91</v>
      </c>
    </row>
    <row r="1403" ht="15.75" customHeight="1">
      <c r="A1403" s="36" t="str">
        <f t="shared" si="1"/>
        <v>Guinea-Africa2012</v>
      </c>
      <c r="B1403" s="36" t="s">
        <v>112</v>
      </c>
      <c r="C1403" s="36" t="s">
        <v>180</v>
      </c>
      <c r="D1403" s="37">
        <v>0.912</v>
      </c>
      <c r="E1403" s="37">
        <v>35.0</v>
      </c>
      <c r="F1403" s="37">
        <v>179.0</v>
      </c>
      <c r="G1403" s="37">
        <v>416.0</v>
      </c>
      <c r="H1403" s="37">
        <v>0.015</v>
      </c>
      <c r="I1403" s="37">
        <v>0.488</v>
      </c>
      <c r="J1403" s="31" t="s">
        <v>91</v>
      </c>
    </row>
    <row r="1404" ht="15.75" customHeight="1">
      <c r="A1404" s="36" t="str">
        <f t="shared" si="1"/>
        <v>Togo-Africa2012</v>
      </c>
      <c r="B1404" s="36" t="s">
        <v>139</v>
      </c>
      <c r="C1404" s="36" t="s">
        <v>180</v>
      </c>
      <c r="D1404" s="37">
        <v>0.489</v>
      </c>
      <c r="E1404" s="37">
        <v>38.0</v>
      </c>
      <c r="F1404" s="37">
        <v>159.0</v>
      </c>
      <c r="G1404" s="37">
        <v>270.0</v>
      </c>
      <c r="H1404" s="37">
        <v>0.04</v>
      </c>
      <c r="I1404" s="37">
        <v>0.499</v>
      </c>
      <c r="J1404" s="31" t="s">
        <v>91</v>
      </c>
    </row>
    <row r="1405" ht="15.75" customHeight="1">
      <c r="A1405" s="36" t="str">
        <f t="shared" si="1"/>
        <v>Benin-Africa2012</v>
      </c>
      <c r="B1405" s="36" t="s">
        <v>93</v>
      </c>
      <c r="C1405" s="36" t="s">
        <v>180</v>
      </c>
      <c r="D1405" s="37">
        <v>0.659</v>
      </c>
      <c r="E1405" s="37">
        <v>26.0</v>
      </c>
      <c r="F1405" s="37">
        <v>175.0</v>
      </c>
      <c r="G1405" s="37">
        <v>270.0</v>
      </c>
      <c r="H1405" s="37">
        <v>0.045</v>
      </c>
      <c r="I1405" s="37">
        <v>0.837</v>
      </c>
      <c r="J1405" s="31" t="s">
        <v>91</v>
      </c>
    </row>
    <row r="1406" ht="15.75" customHeight="1">
      <c r="A1406" s="36" t="str">
        <f t="shared" si="1"/>
        <v>Eritrea-Africa2012</v>
      </c>
      <c r="B1406" s="36" t="s">
        <v>107</v>
      </c>
      <c r="C1406" s="36" t="s">
        <v>180</v>
      </c>
      <c r="D1406" s="37">
        <v>0.845</v>
      </c>
      <c r="E1406" s="37">
        <v>84.0</v>
      </c>
      <c r="F1406" s="37">
        <v>185.0</v>
      </c>
      <c r="G1406" s="37">
        <v>216.0</v>
      </c>
      <c r="H1406" s="37">
        <v>0.008</v>
      </c>
      <c r="I1406" s="37">
        <v>0.05</v>
      </c>
      <c r="J1406" s="31" t="s">
        <v>91</v>
      </c>
    </row>
    <row r="1407" ht="15.75" customHeight="1">
      <c r="A1407" s="36" t="str">
        <f t="shared" si="1"/>
        <v>Guinea-Bissau-Africa2012</v>
      </c>
      <c r="B1407" s="36" t="s">
        <v>113</v>
      </c>
      <c r="C1407" s="36" t="s">
        <v>180</v>
      </c>
      <c r="D1407" s="37">
        <v>0.459</v>
      </c>
      <c r="E1407" s="37">
        <v>9.0</v>
      </c>
      <c r="F1407" s="37">
        <v>181.0</v>
      </c>
      <c r="G1407" s="37">
        <v>208.0</v>
      </c>
      <c r="H1407" s="37">
        <v>0.029</v>
      </c>
      <c r="I1407" s="37">
        <v>0.631</v>
      </c>
      <c r="J1407" s="31" t="s">
        <v>91</v>
      </c>
    </row>
    <row r="1408" ht="15.75" customHeight="1">
      <c r="A1408" s="36" t="str">
        <f t="shared" si="1"/>
        <v>Cameroon-Africa2012</v>
      </c>
      <c r="B1408" s="36" t="s">
        <v>97</v>
      </c>
      <c r="C1408" s="36" t="s">
        <v>180</v>
      </c>
      <c r="D1408" s="37">
        <v>0.488</v>
      </c>
      <c r="E1408" s="37">
        <v>15.0</v>
      </c>
      <c r="F1408" s="37">
        <v>162.0</v>
      </c>
      <c r="G1408" s="37">
        <v>654.0</v>
      </c>
      <c r="H1408" s="37">
        <v>0.057</v>
      </c>
      <c r="I1408" s="37">
        <v>0.604</v>
      </c>
      <c r="J1408" s="31" t="s">
        <v>91</v>
      </c>
    </row>
    <row r="1409" ht="15.75" customHeight="1">
      <c r="A1409" s="36" t="str">
        <f t="shared" si="1"/>
        <v>Congo (Brazzaville)-Africa2012</v>
      </c>
      <c r="B1409" s="36" t="s">
        <v>101</v>
      </c>
      <c r="C1409" s="36" t="s">
        <v>180</v>
      </c>
      <c r="D1409" s="37">
        <v>0.649</v>
      </c>
      <c r="E1409" s="37">
        <v>161.0</v>
      </c>
      <c r="F1409" s="37">
        <v>186.0</v>
      </c>
      <c r="G1409" s="37">
        <v>606.0</v>
      </c>
      <c r="H1409" s="37">
        <v>0.061</v>
      </c>
      <c r="I1409" s="37">
        <v>0.988</v>
      </c>
      <c r="J1409" s="31" t="s">
        <v>91</v>
      </c>
    </row>
    <row r="1410" ht="15.75" customHeight="1">
      <c r="A1410" s="36" t="str">
        <f t="shared" si="1"/>
        <v>Senegal-Africa2012</v>
      </c>
      <c r="B1410" s="36" t="s">
        <v>130</v>
      </c>
      <c r="C1410" s="36" t="s">
        <v>180</v>
      </c>
      <c r="D1410" s="37">
        <v>0.455</v>
      </c>
      <c r="E1410" s="37">
        <v>6.0</v>
      </c>
      <c r="F1410" s="37">
        <v>176.0</v>
      </c>
      <c r="G1410" s="37">
        <v>666.0</v>
      </c>
      <c r="H1410" s="37">
        <v>0.192</v>
      </c>
      <c r="I1410" s="37">
        <v>0.836</v>
      </c>
      <c r="J1410" s="31" t="s">
        <v>91</v>
      </c>
    </row>
    <row r="1411" ht="15.75" customHeight="1">
      <c r="A1411" s="36" t="str">
        <f t="shared" si="1"/>
        <v>Mozambique-Africa2012</v>
      </c>
      <c r="B1411" s="36" t="s">
        <v>124</v>
      </c>
      <c r="C1411" s="36" t="s">
        <v>180</v>
      </c>
      <c r="D1411" s="37">
        <v>0.375</v>
      </c>
      <c r="E1411" s="37">
        <v>13.0</v>
      </c>
      <c r="F1411" s="37">
        <v>142.0</v>
      </c>
      <c r="G1411" s="37">
        <v>230.0</v>
      </c>
      <c r="H1411" s="37">
        <v>0.048</v>
      </c>
      <c r="I1411" s="37">
        <v>0.349</v>
      </c>
      <c r="J1411" s="31" t="s">
        <v>91</v>
      </c>
    </row>
    <row r="1412" ht="15.75" customHeight="1">
      <c r="A1412" s="36" t="str">
        <f t="shared" si="1"/>
        <v>Malawi-Africa2012</v>
      </c>
      <c r="B1412" s="36" t="s">
        <v>119</v>
      </c>
      <c r="C1412" s="36" t="s">
        <v>180</v>
      </c>
      <c r="D1412" s="37">
        <v>0.324</v>
      </c>
      <c r="E1412" s="37">
        <v>40.0</v>
      </c>
      <c r="F1412" s="37">
        <v>161.0</v>
      </c>
      <c r="G1412" s="37">
        <v>175.0</v>
      </c>
      <c r="H1412" s="37">
        <v>0.044</v>
      </c>
      <c r="I1412" s="37">
        <v>0.292</v>
      </c>
      <c r="J1412" s="31" t="s">
        <v>91</v>
      </c>
    </row>
    <row r="1413" ht="15.75" customHeight="1">
      <c r="A1413" s="36" t="str">
        <f t="shared" si="1"/>
        <v>Tanzania-Africa2012</v>
      </c>
      <c r="B1413" s="36" t="s">
        <v>138</v>
      </c>
      <c r="C1413" s="36" t="s">
        <v>180</v>
      </c>
      <c r="D1413" s="37">
        <v>0.449</v>
      </c>
      <c r="E1413" s="37">
        <v>26.0</v>
      </c>
      <c r="F1413" s="37">
        <v>136.0</v>
      </c>
      <c r="G1413" s="37">
        <v>172.0</v>
      </c>
      <c r="H1413" s="37">
        <v>0.04</v>
      </c>
      <c r="I1413" s="37">
        <v>0.57</v>
      </c>
      <c r="J1413" s="31" t="s">
        <v>91</v>
      </c>
    </row>
    <row r="1414" ht="15.75" customHeight="1">
      <c r="A1414" s="36" t="str">
        <f t="shared" si="1"/>
        <v>Burkina Faso-Africa2012</v>
      </c>
      <c r="B1414" s="36" t="s">
        <v>95</v>
      </c>
      <c r="C1414" s="36" t="s">
        <v>180</v>
      </c>
      <c r="D1414" s="37">
        <v>0.435</v>
      </c>
      <c r="E1414" s="37">
        <v>13.0</v>
      </c>
      <c r="F1414" s="37">
        <v>154.0</v>
      </c>
      <c r="G1414" s="37">
        <v>270.0</v>
      </c>
      <c r="H1414" s="37">
        <v>0.037</v>
      </c>
      <c r="I1414" s="37">
        <v>0.606</v>
      </c>
      <c r="J1414" s="31" t="s">
        <v>91</v>
      </c>
    </row>
    <row r="1415" ht="15.75" customHeight="1">
      <c r="A1415" s="36" t="str">
        <f t="shared" si="1"/>
        <v>Nigeria-Africa2012</v>
      </c>
      <c r="B1415" s="36" t="s">
        <v>127</v>
      </c>
      <c r="C1415" s="36" t="s">
        <v>180</v>
      </c>
      <c r="D1415" s="37">
        <v>0.338</v>
      </c>
      <c r="E1415" s="37">
        <v>28.0</v>
      </c>
      <c r="F1415" s="37">
        <v>138.0</v>
      </c>
      <c r="G1415" s="37">
        <v>956.0</v>
      </c>
      <c r="H1415" s="37">
        <v>0.328</v>
      </c>
      <c r="I1415" s="37">
        <v>0.668</v>
      </c>
      <c r="J1415" s="31" t="s">
        <v>91</v>
      </c>
    </row>
    <row r="1416" ht="15.75" customHeight="1">
      <c r="A1416" s="36" t="str">
        <f t="shared" si="1"/>
        <v>Congo (Kinshasa)-Africa2012</v>
      </c>
      <c r="B1416" s="36" t="s">
        <v>102</v>
      </c>
      <c r="C1416" s="36" t="s">
        <v>180</v>
      </c>
      <c r="D1416" s="37">
        <v>3.391</v>
      </c>
      <c r="E1416" s="37">
        <v>58.0</v>
      </c>
      <c r="F1416" s="37">
        <v>183.0</v>
      </c>
      <c r="G1416" s="37">
        <v>336.0</v>
      </c>
      <c r="H1416" s="37">
        <v>0.017</v>
      </c>
      <c r="I1416" s="37">
        <v>0.306</v>
      </c>
      <c r="J1416" s="31" t="s">
        <v>91</v>
      </c>
    </row>
    <row r="1417" ht="15.75" customHeight="1">
      <c r="A1417" s="36" t="str">
        <f t="shared" si="1"/>
        <v>Zambia-Africa2012</v>
      </c>
      <c r="B1417" s="36" t="s">
        <v>142</v>
      </c>
      <c r="C1417" s="36" t="s">
        <v>180</v>
      </c>
      <c r="D1417" s="37">
        <v>0.151</v>
      </c>
      <c r="E1417" s="37">
        <v>17.0</v>
      </c>
      <c r="F1417" s="37">
        <v>90.0</v>
      </c>
      <c r="G1417" s="37">
        <v>183.0</v>
      </c>
      <c r="H1417" s="37">
        <v>0.135</v>
      </c>
      <c r="I1417" s="37">
        <v>0.748</v>
      </c>
      <c r="J1417" s="31" t="s">
        <v>91</v>
      </c>
    </row>
    <row r="1418" ht="15.75" customHeight="1">
      <c r="A1418" s="36" t="str">
        <f t="shared" si="1"/>
        <v>Gambia, The-Africa2012</v>
      </c>
      <c r="B1418" s="36" t="s">
        <v>110</v>
      </c>
      <c r="C1418" s="36" t="s">
        <v>180</v>
      </c>
      <c r="D1418" s="37">
        <v>2.832</v>
      </c>
      <c r="E1418" s="37">
        <v>27.0</v>
      </c>
      <c r="F1418" s="37">
        <v>148.0</v>
      </c>
      <c r="G1418" s="37">
        <v>376.0</v>
      </c>
      <c r="H1418" s="37">
        <v>0.124</v>
      </c>
      <c r="I1418" s="37">
        <v>0.852</v>
      </c>
      <c r="J1418" s="31" t="s">
        <v>91</v>
      </c>
    </row>
    <row r="1419" ht="15.75" customHeight="1">
      <c r="A1419" s="36" t="str">
        <f t="shared" si="1"/>
        <v>Somalia-Africa2012</v>
      </c>
      <c r="B1419" s="36" t="s">
        <v>133</v>
      </c>
      <c r="C1419" s="36" t="s">
        <v>180</v>
      </c>
      <c r="D1419" s="36"/>
      <c r="E1419" s="36"/>
      <c r="F1419" s="36"/>
      <c r="G1419" s="36"/>
      <c r="H1419" s="37">
        <v>0.014</v>
      </c>
      <c r="I1419" s="37">
        <v>0.226</v>
      </c>
      <c r="J1419" s="31" t="s">
        <v>91</v>
      </c>
    </row>
    <row r="1420" ht="15.75" customHeight="1">
      <c r="A1420" s="36" t="str">
        <f t="shared" si="1"/>
        <v>Uganda-Africa2012</v>
      </c>
      <c r="B1420" s="36" t="s">
        <v>141</v>
      </c>
      <c r="C1420" s="36" t="s">
        <v>180</v>
      </c>
      <c r="D1420" s="37">
        <v>0.366</v>
      </c>
      <c r="E1420" s="37">
        <v>33.0</v>
      </c>
      <c r="F1420" s="37">
        <v>126.0</v>
      </c>
      <c r="G1420" s="37">
        <v>213.0</v>
      </c>
      <c r="H1420" s="37">
        <v>0.147</v>
      </c>
      <c r="I1420" s="37">
        <v>0.45</v>
      </c>
      <c r="J1420" s="31" t="s">
        <v>91</v>
      </c>
    </row>
    <row r="1421" ht="15.75" customHeight="1">
      <c r="A1421" s="36" t="str">
        <f t="shared" si="1"/>
        <v>Angola-Africa2012</v>
      </c>
      <c r="B1421" s="36" t="s">
        <v>92</v>
      </c>
      <c r="C1421" s="36" t="s">
        <v>180</v>
      </c>
      <c r="D1421" s="37">
        <v>0.521</v>
      </c>
      <c r="E1421" s="37">
        <v>66.0</v>
      </c>
      <c r="F1421" s="37">
        <v>178.0</v>
      </c>
      <c r="G1421" s="37">
        <v>282.0</v>
      </c>
      <c r="H1421" s="37">
        <v>0.169</v>
      </c>
      <c r="I1421" s="37">
        <v>0.614</v>
      </c>
      <c r="J1421" s="31" t="s">
        <v>91</v>
      </c>
    </row>
    <row r="1422" ht="15.75" customHeight="1">
      <c r="A1422" s="36" t="str">
        <f t="shared" si="1"/>
        <v>Burundi-Africa2012</v>
      </c>
      <c r="B1422" s="36" t="s">
        <v>96</v>
      </c>
      <c r="C1422" s="36" t="s">
        <v>180</v>
      </c>
      <c r="D1422" s="37">
        <v>0.516</v>
      </c>
      <c r="E1422" s="37">
        <v>8.0</v>
      </c>
      <c r="F1422" s="37">
        <v>157.0</v>
      </c>
      <c r="G1422" s="37">
        <v>274.0</v>
      </c>
      <c r="H1422" s="37">
        <v>0.012</v>
      </c>
      <c r="I1422" s="37">
        <v>0.228</v>
      </c>
      <c r="J1422" s="31" t="s">
        <v>91</v>
      </c>
    </row>
    <row r="1423" ht="15.75" customHeight="1">
      <c r="A1423" s="36" t="str">
        <f t="shared" si="1"/>
        <v>Chad-Africa2012</v>
      </c>
      <c r="B1423" s="36" t="s">
        <v>99</v>
      </c>
      <c r="C1423" s="36" t="s">
        <v>180</v>
      </c>
      <c r="D1423" s="37">
        <v>0.757</v>
      </c>
      <c r="E1423" s="37">
        <v>62.0</v>
      </c>
      <c r="F1423" s="37">
        <v>189.0</v>
      </c>
      <c r="G1423" s="37">
        <v>732.0</v>
      </c>
      <c r="H1423" s="37">
        <v>0.021</v>
      </c>
      <c r="I1423" s="37">
        <v>0.354</v>
      </c>
      <c r="J1423" s="31" t="s">
        <v>91</v>
      </c>
    </row>
    <row r="1424" ht="15.75" customHeight="1">
      <c r="A1424" s="36" t="str">
        <f t="shared" si="1"/>
        <v>Mali-Africa2012</v>
      </c>
      <c r="B1424" s="36" t="s">
        <v>120</v>
      </c>
      <c r="C1424" s="36" t="s">
        <v>180</v>
      </c>
      <c r="D1424" s="37">
        <v>0.511</v>
      </c>
      <c r="E1424" s="37">
        <v>8.0</v>
      </c>
      <c r="F1424" s="37">
        <v>153.0</v>
      </c>
      <c r="G1424" s="37">
        <v>270.0</v>
      </c>
      <c r="H1424" s="37">
        <v>0.022</v>
      </c>
      <c r="I1424" s="37">
        <v>0.984</v>
      </c>
      <c r="J1424" s="31" t="s">
        <v>91</v>
      </c>
    </row>
    <row r="1425" ht="15.75" customHeight="1">
      <c r="A1425" s="36" t="str">
        <f t="shared" si="1"/>
        <v>Niger-Africa2012</v>
      </c>
      <c r="B1425" s="36" t="s">
        <v>126</v>
      </c>
      <c r="C1425" s="36" t="s">
        <v>180</v>
      </c>
      <c r="D1425" s="37">
        <v>0.438</v>
      </c>
      <c r="E1425" s="37">
        <v>17.0</v>
      </c>
      <c r="F1425" s="37">
        <v>174.0</v>
      </c>
      <c r="G1425" s="37">
        <v>270.0</v>
      </c>
      <c r="H1425" s="37">
        <v>0.014</v>
      </c>
      <c r="I1425" s="37">
        <v>0.314</v>
      </c>
      <c r="J1425" s="31" t="s">
        <v>91</v>
      </c>
    </row>
    <row r="1426" ht="15.75" customHeight="1">
      <c r="A1426" s="36" t="str">
        <f t="shared" si="1"/>
        <v>Macao SAR-Asia2005</v>
      </c>
      <c r="B1426" s="36" t="s">
        <v>161</v>
      </c>
      <c r="C1426" s="36" t="s">
        <v>180</v>
      </c>
      <c r="D1426" s="36"/>
      <c r="E1426" s="36"/>
      <c r="F1426" s="36"/>
      <c r="G1426" s="36"/>
      <c r="H1426" s="37">
        <v>0.349</v>
      </c>
      <c r="I1426" s="37">
        <v>1.138</v>
      </c>
      <c r="J1426" s="31" t="s">
        <v>84</v>
      </c>
    </row>
    <row r="1427" ht="15.75" customHeight="1">
      <c r="A1427" s="36" t="str">
        <f t="shared" si="1"/>
        <v>Hong Kong SAR-Asia2005</v>
      </c>
      <c r="B1427" s="36" t="s">
        <v>154</v>
      </c>
      <c r="C1427" s="36" t="s">
        <v>180</v>
      </c>
      <c r="D1427" s="37">
        <v>0.241</v>
      </c>
      <c r="E1427" s="37">
        <v>11.0</v>
      </c>
      <c r="F1427" s="36"/>
      <c r="G1427" s="37">
        <v>80.0</v>
      </c>
      <c r="H1427" s="37">
        <v>0.569</v>
      </c>
      <c r="I1427" s="37">
        <v>1.239</v>
      </c>
      <c r="J1427" s="31" t="s">
        <v>84</v>
      </c>
    </row>
    <row r="1428" ht="15.75" customHeight="1">
      <c r="A1428" s="36" t="str">
        <f t="shared" si="1"/>
        <v>Japan-Asia2005</v>
      </c>
      <c r="B1428" s="36" t="s">
        <v>157</v>
      </c>
      <c r="C1428" s="36" t="s">
        <v>180</v>
      </c>
      <c r="D1428" s="37">
        <v>0.525</v>
      </c>
      <c r="E1428" s="37">
        <v>30.0</v>
      </c>
      <c r="F1428" s="36"/>
      <c r="G1428" s="37">
        <v>315.0</v>
      </c>
      <c r="H1428" s="37">
        <v>0.669</v>
      </c>
      <c r="I1428" s="37">
        <v>0.76</v>
      </c>
      <c r="J1428" s="31" t="s">
        <v>84</v>
      </c>
    </row>
    <row r="1429" ht="15.75" customHeight="1">
      <c r="A1429" s="36" t="str">
        <f t="shared" si="1"/>
        <v>South Korea-Asia2005</v>
      </c>
      <c r="B1429" s="36" t="s">
        <v>171</v>
      </c>
      <c r="C1429" s="36" t="s">
        <v>180</v>
      </c>
      <c r="D1429" s="37">
        <v>0.354</v>
      </c>
      <c r="E1429" s="37">
        <v>17.0</v>
      </c>
      <c r="F1429" s="36"/>
      <c r="G1429" s="37">
        <v>290.0</v>
      </c>
      <c r="H1429" s="37">
        <v>0.735</v>
      </c>
      <c r="I1429" s="37">
        <v>0.815</v>
      </c>
      <c r="J1429" s="31" t="s">
        <v>84</v>
      </c>
    </row>
    <row r="1430" ht="15.75" customHeight="1">
      <c r="A1430" s="36" t="str">
        <f t="shared" si="1"/>
        <v>Singapore-Asia2005</v>
      </c>
      <c r="B1430" s="36" t="s">
        <v>170</v>
      </c>
      <c r="C1430" s="36" t="s">
        <v>180</v>
      </c>
      <c r="D1430" s="37">
        <v>0.277</v>
      </c>
      <c r="E1430" s="37">
        <v>6.0</v>
      </c>
      <c r="F1430" s="36"/>
      <c r="G1430" s="37">
        <v>80.0</v>
      </c>
      <c r="H1430" s="37">
        <v>0.61</v>
      </c>
      <c r="I1430" s="37">
        <v>0.975</v>
      </c>
      <c r="J1430" s="31" t="s">
        <v>84</v>
      </c>
    </row>
    <row r="1431" ht="15.75" customHeight="1">
      <c r="A1431" s="36" t="str">
        <f t="shared" si="1"/>
        <v>China-Asia2005</v>
      </c>
      <c r="B1431" s="36" t="s">
        <v>152</v>
      </c>
      <c r="C1431" s="36" t="s">
        <v>180</v>
      </c>
      <c r="D1431" s="37">
        <v>0.8</v>
      </c>
      <c r="E1431" s="37">
        <v>48.0</v>
      </c>
      <c r="F1431" s="36"/>
      <c r="G1431" s="37">
        <v>832.0</v>
      </c>
      <c r="H1431" s="37">
        <v>0.085</v>
      </c>
      <c r="I1431" s="37">
        <v>0.298</v>
      </c>
      <c r="J1431" s="31" t="s">
        <v>84</v>
      </c>
    </row>
    <row r="1432" ht="15.75" customHeight="1">
      <c r="A1432" s="36" t="str">
        <f t="shared" si="1"/>
        <v>Thailand-Asia2005</v>
      </c>
      <c r="B1432" s="36" t="s">
        <v>174</v>
      </c>
      <c r="C1432" s="36" t="s">
        <v>180</v>
      </c>
      <c r="D1432" s="37">
        <v>0.375</v>
      </c>
      <c r="E1432" s="37">
        <v>33.0</v>
      </c>
      <c r="F1432" s="36"/>
      <c r="G1432" s="37">
        <v>264.0</v>
      </c>
      <c r="H1432" s="37">
        <v>0.15</v>
      </c>
      <c r="I1432" s="37">
        <v>0.465</v>
      </c>
      <c r="J1432" s="31" t="s">
        <v>84</v>
      </c>
    </row>
    <row r="1433" ht="15.75" customHeight="1">
      <c r="A1433" s="36" t="str">
        <f t="shared" si="1"/>
        <v>Georgia-Asia2005</v>
      </c>
      <c r="B1433" s="36" t="s">
        <v>153</v>
      </c>
      <c r="C1433" s="36" t="s">
        <v>180</v>
      </c>
      <c r="D1433" s="37">
        <v>0.57</v>
      </c>
      <c r="E1433" s="37">
        <v>21.0</v>
      </c>
      <c r="F1433" s="36"/>
      <c r="G1433" s="37">
        <v>448.0</v>
      </c>
      <c r="H1433" s="37">
        <v>0.061</v>
      </c>
      <c r="I1433" s="37">
        <v>0.262</v>
      </c>
      <c r="J1433" s="31" t="s">
        <v>84</v>
      </c>
    </row>
    <row r="1434" ht="15.75" customHeight="1">
      <c r="A1434" s="36" t="str">
        <f t="shared" si="1"/>
        <v>Armenia-Asia2005</v>
      </c>
      <c r="B1434" s="36" t="s">
        <v>146</v>
      </c>
      <c r="C1434" s="36" t="s">
        <v>180</v>
      </c>
      <c r="D1434" s="37">
        <v>0.366</v>
      </c>
      <c r="E1434" s="37">
        <v>18.0</v>
      </c>
      <c r="F1434" s="36"/>
      <c r="G1434" s="37">
        <v>580.0</v>
      </c>
      <c r="H1434" s="37">
        <v>0.053</v>
      </c>
      <c r="I1434" s="37">
        <v>0.105</v>
      </c>
      <c r="J1434" s="31" t="s">
        <v>84</v>
      </c>
    </row>
    <row r="1435" ht="15.75" customHeight="1">
      <c r="A1435" s="36" t="str">
        <f t="shared" si="1"/>
        <v>North Korea-Asia2005</v>
      </c>
      <c r="B1435" s="36" t="s">
        <v>167</v>
      </c>
      <c r="C1435" s="36" t="s">
        <v>180</v>
      </c>
      <c r="D1435" s="36"/>
      <c r="E1435" s="36"/>
      <c r="F1435" s="36"/>
      <c r="G1435" s="36"/>
      <c r="H1435" s="36"/>
      <c r="I1435" s="36"/>
      <c r="J1435" s="31" t="s">
        <v>84</v>
      </c>
    </row>
    <row r="1436" ht="15.75" customHeight="1">
      <c r="A1436" s="36" t="str">
        <f t="shared" si="1"/>
        <v>Azerbaijan-Asia2005</v>
      </c>
      <c r="B1436" s="36" t="s">
        <v>147</v>
      </c>
      <c r="C1436" s="36" t="s">
        <v>180</v>
      </c>
      <c r="D1436" s="37">
        <v>0.464</v>
      </c>
      <c r="E1436" s="37">
        <v>113.0</v>
      </c>
      <c r="F1436" s="36"/>
      <c r="G1436" s="37">
        <v>756.0</v>
      </c>
      <c r="H1436" s="37">
        <v>0.08</v>
      </c>
      <c r="I1436" s="37">
        <v>0.262</v>
      </c>
      <c r="J1436" s="31" t="s">
        <v>84</v>
      </c>
    </row>
    <row r="1437" ht="15.75" customHeight="1">
      <c r="A1437" s="36" t="str">
        <f t="shared" si="1"/>
        <v>Vietnam-Asia2005</v>
      </c>
      <c r="B1437" s="36" t="s">
        <v>178</v>
      </c>
      <c r="C1437" s="36" t="s">
        <v>180</v>
      </c>
      <c r="D1437" s="37">
        <v>0.399</v>
      </c>
      <c r="E1437" s="37">
        <v>45.0</v>
      </c>
      <c r="F1437" s="36"/>
      <c r="G1437" s="37">
        <v>1050.0</v>
      </c>
      <c r="H1437" s="37">
        <v>0.127</v>
      </c>
      <c r="I1437" s="37">
        <v>0.113</v>
      </c>
      <c r="J1437" s="31" t="s">
        <v>84</v>
      </c>
    </row>
    <row r="1438" ht="15.75" customHeight="1">
      <c r="A1438" s="36" t="str">
        <f t="shared" si="1"/>
        <v>Kazakhstan-Asia2005</v>
      </c>
      <c r="B1438" s="36" t="s">
        <v>158</v>
      </c>
      <c r="C1438" s="36" t="s">
        <v>180</v>
      </c>
      <c r="D1438" s="37">
        <v>0.441</v>
      </c>
      <c r="E1438" s="37">
        <v>25.0</v>
      </c>
      <c r="F1438" s="36"/>
      <c r="G1438" s="37">
        <v>271.0</v>
      </c>
      <c r="H1438" s="37">
        <v>0.03</v>
      </c>
      <c r="I1438" s="37">
        <v>0.358</v>
      </c>
      <c r="J1438" s="31" t="s">
        <v>84</v>
      </c>
    </row>
    <row r="1439" ht="15.75" customHeight="1">
      <c r="A1439" s="36" t="str">
        <f t="shared" si="1"/>
        <v>Myanmar-Asia2005</v>
      </c>
      <c r="B1439" s="36" t="s">
        <v>165</v>
      </c>
      <c r="C1439" s="36" t="s">
        <v>180</v>
      </c>
      <c r="D1439" s="36"/>
      <c r="E1439" s="36"/>
      <c r="F1439" s="36"/>
      <c r="G1439" s="36"/>
      <c r="H1439" s="37">
        <v>0.001</v>
      </c>
      <c r="I1439" s="37">
        <v>0.003</v>
      </c>
      <c r="J1439" s="31" t="s">
        <v>84</v>
      </c>
    </row>
    <row r="1440" ht="15.75" customHeight="1">
      <c r="A1440" s="36" t="str">
        <f t="shared" si="1"/>
        <v>Sri Lanka-Asia2005</v>
      </c>
      <c r="B1440" s="36" t="s">
        <v>172</v>
      </c>
      <c r="C1440" s="36" t="s">
        <v>180</v>
      </c>
      <c r="D1440" s="37">
        <v>0.567</v>
      </c>
      <c r="E1440" s="37">
        <v>48.0</v>
      </c>
      <c r="F1440" s="36"/>
      <c r="G1440" s="37">
        <v>256.0</v>
      </c>
      <c r="H1440" s="37">
        <v>0.018</v>
      </c>
      <c r="I1440" s="37">
        <v>0.168</v>
      </c>
      <c r="J1440" s="31" t="s">
        <v>84</v>
      </c>
    </row>
    <row r="1441" ht="15.75" customHeight="1">
      <c r="A1441" s="36" t="str">
        <f t="shared" si="1"/>
        <v>Malaysia-Asia2005</v>
      </c>
      <c r="B1441" s="36" t="s">
        <v>162</v>
      </c>
      <c r="C1441" s="36" t="s">
        <v>180</v>
      </c>
      <c r="D1441" s="37">
        <v>0.36</v>
      </c>
      <c r="E1441" s="37">
        <v>37.0</v>
      </c>
      <c r="F1441" s="36"/>
      <c r="G1441" s="37">
        <v>190.0</v>
      </c>
      <c r="H1441" s="37">
        <v>0.486</v>
      </c>
      <c r="I1441" s="37">
        <v>0.756</v>
      </c>
      <c r="J1441" s="31" t="s">
        <v>84</v>
      </c>
    </row>
    <row r="1442" ht="15.75" customHeight="1">
      <c r="A1442" s="36" t="str">
        <f t="shared" si="1"/>
        <v>Mongolia-Asia2005</v>
      </c>
      <c r="B1442" s="36" t="s">
        <v>164</v>
      </c>
      <c r="C1442" s="36" t="s">
        <v>180</v>
      </c>
      <c r="D1442" s="37">
        <v>0.398</v>
      </c>
      <c r="E1442" s="37">
        <v>13.0</v>
      </c>
      <c r="F1442" s="36"/>
      <c r="G1442" s="37">
        <v>204.0</v>
      </c>
      <c r="H1442" s="36"/>
      <c r="I1442" s="37">
        <v>0.221</v>
      </c>
      <c r="J1442" s="31" t="s">
        <v>84</v>
      </c>
    </row>
    <row r="1443" ht="15.75" customHeight="1">
      <c r="A1443" s="36" t="str">
        <f t="shared" si="1"/>
        <v>Uzbekistan-Asia2005</v>
      </c>
      <c r="B1443" s="36" t="s">
        <v>177</v>
      </c>
      <c r="C1443" s="36" t="s">
        <v>180</v>
      </c>
      <c r="D1443" s="37">
        <v>0.967</v>
      </c>
      <c r="E1443" s="37">
        <v>29.0</v>
      </c>
      <c r="F1443" s="36"/>
      <c r="G1443" s="37">
        <v>196.0</v>
      </c>
      <c r="H1443" s="37">
        <v>0.033</v>
      </c>
      <c r="I1443" s="37">
        <v>0.028</v>
      </c>
      <c r="J1443" s="31" t="s">
        <v>84</v>
      </c>
    </row>
    <row r="1444" ht="15.75" customHeight="1">
      <c r="A1444" s="36" t="str">
        <f t="shared" si="1"/>
        <v>Brunei-Asia2005</v>
      </c>
      <c r="B1444" s="36" t="s">
        <v>150</v>
      </c>
      <c r="C1444" s="36" t="s">
        <v>180</v>
      </c>
      <c r="D1444" s="36"/>
      <c r="E1444" s="36"/>
      <c r="F1444" s="36"/>
      <c r="G1444" s="36"/>
      <c r="H1444" s="37">
        <v>0.365</v>
      </c>
      <c r="I1444" s="37">
        <v>0.633</v>
      </c>
      <c r="J1444" s="31" t="s">
        <v>84</v>
      </c>
    </row>
    <row r="1445" ht="15.75" customHeight="1">
      <c r="A1445" s="36" t="str">
        <f t="shared" si="1"/>
        <v>Kyrgyzstan-Asia2005</v>
      </c>
      <c r="B1445" s="36" t="s">
        <v>159</v>
      </c>
      <c r="C1445" s="36" t="s">
        <v>180</v>
      </c>
      <c r="D1445" s="37">
        <v>0.681</v>
      </c>
      <c r="E1445" s="37">
        <v>21.0</v>
      </c>
      <c r="F1445" s="36"/>
      <c r="G1445" s="37">
        <v>202.0</v>
      </c>
      <c r="H1445" s="37">
        <v>0.105</v>
      </c>
      <c r="I1445" s="37">
        <v>0.107</v>
      </c>
      <c r="J1445" s="31" t="s">
        <v>84</v>
      </c>
    </row>
    <row r="1446" ht="15.75" customHeight="1">
      <c r="A1446" s="36" t="str">
        <f t="shared" si="1"/>
        <v>Indonesia-Asia2005</v>
      </c>
      <c r="B1446" s="36" t="s">
        <v>156</v>
      </c>
      <c r="C1446" s="36" t="s">
        <v>180</v>
      </c>
      <c r="D1446" s="37">
        <v>0.375</v>
      </c>
      <c r="E1446" s="37">
        <v>151.0</v>
      </c>
      <c r="F1446" s="36"/>
      <c r="G1446" s="37">
        <v>560.0</v>
      </c>
      <c r="H1446" s="37">
        <v>0.036</v>
      </c>
      <c r="I1446" s="37">
        <v>0.209</v>
      </c>
      <c r="J1446" s="31" t="s">
        <v>84</v>
      </c>
    </row>
    <row r="1447" ht="15.75" customHeight="1">
      <c r="A1447" s="36" t="str">
        <f t="shared" si="1"/>
        <v>Maldives-Asia2005</v>
      </c>
      <c r="B1447" s="36" t="s">
        <v>163</v>
      </c>
      <c r="C1447" s="36" t="s">
        <v>180</v>
      </c>
      <c r="D1447" s="37">
        <v>0.093</v>
      </c>
      <c r="E1447" s="37">
        <v>9.0</v>
      </c>
      <c r="F1447" s="36"/>
      <c r="G1447" s="36"/>
      <c r="H1447" s="37">
        <v>0.069</v>
      </c>
      <c r="I1447" s="37">
        <v>0.684</v>
      </c>
      <c r="J1447" s="31" t="s">
        <v>84</v>
      </c>
    </row>
    <row r="1448" ht="15.75" customHeight="1">
      <c r="A1448" s="36" t="str">
        <f t="shared" si="1"/>
        <v>Turkmenistan-Asia2005</v>
      </c>
      <c r="B1448" s="36" t="s">
        <v>176</v>
      </c>
      <c r="C1448" s="36" t="s">
        <v>180</v>
      </c>
      <c r="D1448" s="36"/>
      <c r="E1448" s="36"/>
      <c r="F1448" s="36"/>
      <c r="G1448" s="36"/>
      <c r="H1448" s="37">
        <v>0.01</v>
      </c>
      <c r="I1448" s="37">
        <v>0.022</v>
      </c>
      <c r="J1448" s="31" t="s">
        <v>84</v>
      </c>
    </row>
    <row r="1449" ht="15.75" customHeight="1">
      <c r="A1449" s="36" t="str">
        <f t="shared" si="1"/>
        <v>India-Asia2005</v>
      </c>
      <c r="B1449" s="36" t="s">
        <v>155</v>
      </c>
      <c r="C1449" s="36" t="s">
        <v>180</v>
      </c>
      <c r="D1449" s="37">
        <v>0.666</v>
      </c>
      <c r="E1449" s="37">
        <v>71.0</v>
      </c>
      <c r="F1449" s="36"/>
      <c r="G1449" s="37">
        <v>264.0</v>
      </c>
      <c r="H1449" s="37">
        <v>0.024</v>
      </c>
      <c r="I1449" s="37">
        <v>0.08</v>
      </c>
      <c r="J1449" s="31" t="s">
        <v>84</v>
      </c>
    </row>
    <row r="1450" ht="15.75" customHeight="1">
      <c r="A1450" s="36" t="str">
        <f t="shared" si="1"/>
        <v>Bhutan-Asia2005</v>
      </c>
      <c r="B1450" s="36" t="s">
        <v>149</v>
      </c>
      <c r="C1450" s="36" t="s">
        <v>180</v>
      </c>
      <c r="D1450" s="37">
        <v>0.408</v>
      </c>
      <c r="E1450" s="37">
        <v>62.0</v>
      </c>
      <c r="F1450" s="36"/>
      <c r="G1450" s="37">
        <v>274.0</v>
      </c>
      <c r="H1450" s="37">
        <v>0.038</v>
      </c>
      <c r="I1450" s="37">
        <v>0.055</v>
      </c>
      <c r="J1450" s="31" t="s">
        <v>84</v>
      </c>
    </row>
    <row r="1451" ht="15.75" customHeight="1">
      <c r="A1451" s="36" t="str">
        <f t="shared" si="1"/>
        <v>Bangladesh-Asia2005</v>
      </c>
      <c r="B1451" s="36" t="s">
        <v>148</v>
      </c>
      <c r="C1451" s="36" t="s">
        <v>180</v>
      </c>
      <c r="D1451" s="37">
        <v>0.353</v>
      </c>
      <c r="E1451" s="37">
        <v>50.0</v>
      </c>
      <c r="F1451" s="36"/>
      <c r="G1451" s="37">
        <v>400.0</v>
      </c>
      <c r="H1451" s="37">
        <v>0.002</v>
      </c>
      <c r="I1451" s="37">
        <v>0.063</v>
      </c>
      <c r="J1451" s="31" t="s">
        <v>84</v>
      </c>
    </row>
    <row r="1452" ht="15.75" customHeight="1">
      <c r="A1452" s="36" t="str">
        <f t="shared" si="1"/>
        <v>Cambodia-Asia2005</v>
      </c>
      <c r="B1452" s="36" t="s">
        <v>151</v>
      </c>
      <c r="C1452" s="36" t="s">
        <v>180</v>
      </c>
      <c r="D1452" s="37">
        <v>0.215</v>
      </c>
      <c r="E1452" s="37">
        <v>86.0</v>
      </c>
      <c r="F1452" s="36"/>
      <c r="G1452" s="37">
        <v>137.0</v>
      </c>
      <c r="H1452" s="37">
        <v>0.003</v>
      </c>
      <c r="I1452" s="37">
        <v>0.08</v>
      </c>
      <c r="J1452" s="31" t="s">
        <v>84</v>
      </c>
    </row>
    <row r="1453" ht="15.75" customHeight="1">
      <c r="A1453" s="36" t="str">
        <f t="shared" si="1"/>
        <v>Philippines-Asia2005</v>
      </c>
      <c r="B1453" s="36" t="s">
        <v>169</v>
      </c>
      <c r="C1453" s="36" t="s">
        <v>180</v>
      </c>
      <c r="D1453" s="37">
        <v>0.472</v>
      </c>
      <c r="E1453" s="37">
        <v>47.0</v>
      </c>
      <c r="F1453" s="36"/>
      <c r="G1453" s="37">
        <v>195.0</v>
      </c>
      <c r="H1453" s="37">
        <v>0.054</v>
      </c>
      <c r="I1453" s="37">
        <v>0.405</v>
      </c>
      <c r="J1453" s="31" t="s">
        <v>84</v>
      </c>
    </row>
    <row r="1454" ht="15.75" customHeight="1">
      <c r="A1454" s="36" t="str">
        <f t="shared" si="1"/>
        <v>Laos-Asia2005</v>
      </c>
      <c r="B1454" s="36" t="s">
        <v>160</v>
      </c>
      <c r="C1454" s="36" t="s">
        <v>180</v>
      </c>
      <c r="D1454" s="37">
        <v>0.352</v>
      </c>
      <c r="E1454" s="37">
        <v>153.0</v>
      </c>
      <c r="F1454" s="36"/>
      <c r="G1454" s="37">
        <v>672.0</v>
      </c>
      <c r="H1454" s="37">
        <v>0.009</v>
      </c>
      <c r="I1454" s="37">
        <v>0.114</v>
      </c>
      <c r="J1454" s="31" t="s">
        <v>84</v>
      </c>
    </row>
    <row r="1455" ht="15.75" customHeight="1">
      <c r="A1455" s="36" t="str">
        <f t="shared" si="1"/>
        <v>Pakistan-Asia2005</v>
      </c>
      <c r="B1455" s="36" t="s">
        <v>168</v>
      </c>
      <c r="C1455" s="36" t="s">
        <v>180</v>
      </c>
      <c r="D1455" s="37">
        <v>0.431</v>
      </c>
      <c r="E1455" s="37">
        <v>24.0</v>
      </c>
      <c r="F1455" s="36"/>
      <c r="G1455" s="37">
        <v>560.0</v>
      </c>
      <c r="H1455" s="37">
        <v>0.063</v>
      </c>
      <c r="I1455" s="37">
        <v>0.081</v>
      </c>
      <c r="J1455" s="31" t="s">
        <v>84</v>
      </c>
    </row>
    <row r="1456" ht="15.75" customHeight="1">
      <c r="A1456" s="36" t="str">
        <f t="shared" si="1"/>
        <v>Nepal-Asia2005</v>
      </c>
      <c r="B1456" s="36" t="s">
        <v>166</v>
      </c>
      <c r="C1456" s="36" t="s">
        <v>180</v>
      </c>
      <c r="D1456" s="37">
        <v>0.325</v>
      </c>
      <c r="E1456" s="37">
        <v>31.0</v>
      </c>
      <c r="F1456" s="36"/>
      <c r="G1456" s="37">
        <v>408.0</v>
      </c>
      <c r="H1456" s="37">
        <v>0.008</v>
      </c>
      <c r="I1456" s="37">
        <v>0.009</v>
      </c>
      <c r="J1456" s="31" t="s">
        <v>84</v>
      </c>
    </row>
    <row r="1457" ht="15.75" customHeight="1">
      <c r="A1457" s="36" t="str">
        <f t="shared" si="1"/>
        <v>Tajikistan-Asia2005</v>
      </c>
      <c r="B1457" s="36" t="s">
        <v>173</v>
      </c>
      <c r="C1457" s="36" t="s">
        <v>180</v>
      </c>
      <c r="D1457" s="37">
        <v>0.799</v>
      </c>
      <c r="E1457" s="37">
        <v>80.0</v>
      </c>
      <c r="F1457" s="36"/>
      <c r="G1457" s="37">
        <v>224.0</v>
      </c>
      <c r="H1457" s="37">
        <v>0.003</v>
      </c>
      <c r="I1457" s="37">
        <v>0.039</v>
      </c>
      <c r="J1457" s="31" t="s">
        <v>84</v>
      </c>
    </row>
    <row r="1458" ht="15.75" customHeight="1">
      <c r="A1458" s="36" t="str">
        <f t="shared" si="1"/>
        <v>Timor-Leste-Asia2005</v>
      </c>
      <c r="B1458" s="36" t="s">
        <v>175</v>
      </c>
      <c r="C1458" s="36" t="s">
        <v>180</v>
      </c>
      <c r="D1458" s="37">
        <v>0.484</v>
      </c>
      <c r="E1458" s="37">
        <v>167.0</v>
      </c>
      <c r="F1458" s="36"/>
      <c r="G1458" s="37">
        <v>640.0</v>
      </c>
      <c r="H1458" s="37">
        <v>0.001</v>
      </c>
      <c r="I1458" s="37">
        <v>0.033</v>
      </c>
      <c r="J1458" s="31" t="s">
        <v>84</v>
      </c>
    </row>
    <row r="1459" ht="15.75" customHeight="1">
      <c r="A1459" s="36" t="str">
        <f t="shared" si="1"/>
        <v>Afghanistan-Asia2005</v>
      </c>
      <c r="B1459" s="36" t="s">
        <v>144</v>
      </c>
      <c r="C1459" s="36" t="s">
        <v>180</v>
      </c>
      <c r="D1459" s="37">
        <v>0.363</v>
      </c>
      <c r="E1459" s="37">
        <v>9.0</v>
      </c>
      <c r="F1459" s="36"/>
      <c r="G1459" s="37">
        <v>275.0</v>
      </c>
      <c r="H1459" s="37">
        <v>0.012</v>
      </c>
      <c r="I1459" s="37">
        <v>0.048</v>
      </c>
      <c r="J1459" s="31" t="s">
        <v>84</v>
      </c>
    </row>
    <row r="1460" ht="15.75" customHeight="1">
      <c r="A1460" s="36" t="str">
        <f t="shared" si="1"/>
        <v>Macao SAR-Asia2006</v>
      </c>
      <c r="B1460" s="36" t="s">
        <v>161</v>
      </c>
      <c r="C1460" s="36" t="s">
        <v>180</v>
      </c>
      <c r="D1460" s="36"/>
      <c r="E1460" s="36"/>
      <c r="F1460" s="36"/>
      <c r="G1460" s="36"/>
      <c r="H1460" s="37">
        <v>0.464</v>
      </c>
      <c r="I1460" s="37">
        <v>1.326</v>
      </c>
      <c r="J1460" s="31" t="s">
        <v>85</v>
      </c>
    </row>
    <row r="1461" ht="15.75" customHeight="1">
      <c r="A1461" s="36" t="str">
        <f t="shared" si="1"/>
        <v>South Korea-Asia2006</v>
      </c>
      <c r="B1461" s="36" t="s">
        <v>171</v>
      </c>
      <c r="C1461" s="36" t="s">
        <v>180</v>
      </c>
      <c r="D1461" s="37">
        <v>0.311</v>
      </c>
      <c r="E1461" s="37">
        <v>17.0</v>
      </c>
      <c r="F1461" s="36"/>
      <c r="G1461" s="37">
        <v>290.0</v>
      </c>
      <c r="H1461" s="37">
        <v>0.781</v>
      </c>
      <c r="I1461" s="37">
        <v>0.85</v>
      </c>
      <c r="J1461" s="31" t="s">
        <v>85</v>
      </c>
    </row>
    <row r="1462" ht="15.75" customHeight="1">
      <c r="A1462" s="36" t="str">
        <f t="shared" si="1"/>
        <v>Japan-Asia2006</v>
      </c>
      <c r="B1462" s="36" t="s">
        <v>157</v>
      </c>
      <c r="C1462" s="36" t="s">
        <v>180</v>
      </c>
      <c r="D1462" s="37">
        <v>0.525</v>
      </c>
      <c r="E1462" s="37">
        <v>22.0</v>
      </c>
      <c r="F1462" s="36"/>
      <c r="G1462" s="37">
        <v>350.0</v>
      </c>
      <c r="H1462" s="37">
        <v>0.687</v>
      </c>
      <c r="I1462" s="37">
        <v>0.785</v>
      </c>
      <c r="J1462" s="31" t="s">
        <v>85</v>
      </c>
    </row>
    <row r="1463" ht="15.75" customHeight="1">
      <c r="A1463" s="36" t="str">
        <f t="shared" si="1"/>
        <v>Singapore-Asia2006</v>
      </c>
      <c r="B1463" s="36" t="s">
        <v>170</v>
      </c>
      <c r="C1463" s="36" t="s">
        <v>180</v>
      </c>
      <c r="D1463" s="37">
        <v>0.238</v>
      </c>
      <c r="E1463" s="37">
        <v>6.0</v>
      </c>
      <c r="F1463" s="36"/>
      <c r="G1463" s="37">
        <v>80.0</v>
      </c>
      <c r="H1463" s="37">
        <v>0.59</v>
      </c>
      <c r="I1463" s="37">
        <v>1.038</v>
      </c>
      <c r="J1463" s="31" t="s">
        <v>85</v>
      </c>
    </row>
    <row r="1464" ht="15.75" customHeight="1">
      <c r="A1464" s="36" t="str">
        <f t="shared" si="1"/>
        <v>Hong Kong SAR-Asia2006</v>
      </c>
      <c r="B1464" s="36" t="s">
        <v>154</v>
      </c>
      <c r="C1464" s="36" t="s">
        <v>180</v>
      </c>
      <c r="D1464" s="37">
        <v>0.241</v>
      </c>
      <c r="E1464" s="37">
        <v>11.0</v>
      </c>
      <c r="F1464" s="36"/>
      <c r="G1464" s="37">
        <v>80.0</v>
      </c>
      <c r="H1464" s="37">
        <v>0.608</v>
      </c>
      <c r="I1464" s="37">
        <v>1.367</v>
      </c>
      <c r="J1464" s="31" t="s">
        <v>85</v>
      </c>
    </row>
    <row r="1465" ht="15.75" customHeight="1">
      <c r="A1465" s="36" t="str">
        <f t="shared" si="1"/>
        <v>Thailand-Asia2006</v>
      </c>
      <c r="B1465" s="36" t="s">
        <v>174</v>
      </c>
      <c r="C1465" s="36" t="s">
        <v>180</v>
      </c>
      <c r="D1465" s="37">
        <v>0.374</v>
      </c>
      <c r="E1465" s="37">
        <v>33.0</v>
      </c>
      <c r="F1465" s="36"/>
      <c r="G1465" s="37">
        <v>264.0</v>
      </c>
      <c r="H1465" s="37">
        <v>0.172</v>
      </c>
      <c r="I1465" s="37">
        <v>0.609</v>
      </c>
      <c r="J1465" s="31" t="s">
        <v>85</v>
      </c>
    </row>
    <row r="1466" ht="15.75" customHeight="1">
      <c r="A1466" s="36" t="str">
        <f t="shared" si="1"/>
        <v>China-Asia2006</v>
      </c>
      <c r="B1466" s="36" t="s">
        <v>152</v>
      </c>
      <c r="C1466" s="36" t="s">
        <v>180</v>
      </c>
      <c r="D1466" s="37">
        <v>0.807</v>
      </c>
      <c r="E1466" s="37">
        <v>35.0</v>
      </c>
      <c r="F1466" s="36"/>
      <c r="G1466" s="37">
        <v>832.0</v>
      </c>
      <c r="H1466" s="37">
        <v>0.105</v>
      </c>
      <c r="I1466" s="37">
        <v>0.348</v>
      </c>
      <c r="J1466" s="31" t="s">
        <v>85</v>
      </c>
    </row>
    <row r="1467" ht="15.75" customHeight="1">
      <c r="A1467" s="36" t="str">
        <f t="shared" si="1"/>
        <v>Georgia-Asia2006</v>
      </c>
      <c r="B1467" s="36" t="s">
        <v>153</v>
      </c>
      <c r="C1467" s="36" t="s">
        <v>180</v>
      </c>
      <c r="D1467" s="37">
        <v>0.386</v>
      </c>
      <c r="E1467" s="37">
        <v>16.0</v>
      </c>
      <c r="F1467" s="36"/>
      <c r="G1467" s="37">
        <v>387.0</v>
      </c>
      <c r="H1467" s="37">
        <v>0.075</v>
      </c>
      <c r="I1467" s="37">
        <v>0.383</v>
      </c>
      <c r="J1467" s="31" t="s">
        <v>85</v>
      </c>
    </row>
    <row r="1468" ht="15.75" customHeight="1">
      <c r="A1468" s="36" t="str">
        <f t="shared" si="1"/>
        <v>Armenia-Asia2006</v>
      </c>
      <c r="B1468" s="36" t="s">
        <v>146</v>
      </c>
      <c r="C1468" s="36" t="s">
        <v>180</v>
      </c>
      <c r="D1468" s="37">
        <v>0.366</v>
      </c>
      <c r="E1468" s="37">
        <v>17.0</v>
      </c>
      <c r="F1468" s="36"/>
      <c r="G1468" s="37">
        <v>580.0</v>
      </c>
      <c r="H1468" s="37">
        <v>0.056</v>
      </c>
      <c r="I1468" s="37">
        <v>0.42</v>
      </c>
      <c r="J1468" s="31" t="s">
        <v>85</v>
      </c>
    </row>
    <row r="1469" ht="15.75" customHeight="1">
      <c r="A1469" s="36" t="str">
        <f t="shared" si="1"/>
        <v>North Korea-Asia2006</v>
      </c>
      <c r="B1469" s="36" t="s">
        <v>167</v>
      </c>
      <c r="C1469" s="36" t="s">
        <v>180</v>
      </c>
      <c r="D1469" s="36"/>
      <c r="E1469" s="36"/>
      <c r="F1469" s="36"/>
      <c r="G1469" s="36"/>
      <c r="H1469" s="36"/>
      <c r="I1469" s="36"/>
      <c r="J1469" s="31" t="s">
        <v>85</v>
      </c>
    </row>
    <row r="1470" ht="15.75" customHeight="1">
      <c r="A1470" s="36" t="str">
        <f t="shared" si="1"/>
        <v>Vietnam-Asia2006</v>
      </c>
      <c r="B1470" s="36" t="s">
        <v>178</v>
      </c>
      <c r="C1470" s="36" t="s">
        <v>180</v>
      </c>
      <c r="D1470" s="37">
        <v>0.399</v>
      </c>
      <c r="E1470" s="37">
        <v>50.0</v>
      </c>
      <c r="F1470" s="36"/>
      <c r="G1470" s="37">
        <v>1050.0</v>
      </c>
      <c r="H1470" s="37">
        <v>0.173</v>
      </c>
      <c r="I1470" s="37">
        <v>0.22</v>
      </c>
      <c r="J1470" s="31" t="s">
        <v>85</v>
      </c>
    </row>
    <row r="1471" ht="15.75" customHeight="1">
      <c r="A1471" s="36" t="str">
        <f t="shared" si="1"/>
        <v>Azerbaijan-Asia2006</v>
      </c>
      <c r="B1471" s="36" t="s">
        <v>147</v>
      </c>
      <c r="C1471" s="36" t="s">
        <v>180</v>
      </c>
      <c r="D1471" s="37">
        <v>0.422</v>
      </c>
      <c r="E1471" s="37">
        <v>51.0</v>
      </c>
      <c r="F1471" s="36"/>
      <c r="G1471" s="37">
        <v>1000.0</v>
      </c>
      <c r="H1471" s="37">
        <v>0.12</v>
      </c>
      <c r="I1471" s="37">
        <v>0.384</v>
      </c>
      <c r="J1471" s="31" t="s">
        <v>85</v>
      </c>
    </row>
    <row r="1472" ht="15.75" customHeight="1">
      <c r="A1472" s="36" t="str">
        <f t="shared" si="1"/>
        <v>Malaysia-Asia2006</v>
      </c>
      <c r="B1472" s="36" t="s">
        <v>162</v>
      </c>
      <c r="C1472" s="36" t="s">
        <v>180</v>
      </c>
      <c r="D1472" s="37">
        <v>0.36</v>
      </c>
      <c r="E1472" s="37">
        <v>37.0</v>
      </c>
      <c r="F1472" s="36"/>
      <c r="G1472" s="37">
        <v>190.0</v>
      </c>
      <c r="H1472" s="37">
        <v>0.516</v>
      </c>
      <c r="I1472" s="37">
        <v>0.739</v>
      </c>
      <c r="J1472" s="31" t="s">
        <v>85</v>
      </c>
    </row>
    <row r="1473" ht="15.75" customHeight="1">
      <c r="A1473" s="36" t="str">
        <f t="shared" si="1"/>
        <v>Myanmar-Asia2006</v>
      </c>
      <c r="B1473" s="36" t="s">
        <v>165</v>
      </c>
      <c r="C1473" s="36" t="s">
        <v>180</v>
      </c>
      <c r="D1473" s="36"/>
      <c r="E1473" s="36"/>
      <c r="F1473" s="36"/>
      <c r="G1473" s="36"/>
      <c r="H1473" s="37">
        <v>0.002</v>
      </c>
      <c r="I1473" s="37">
        <v>0.004</v>
      </c>
      <c r="J1473" s="31" t="s">
        <v>85</v>
      </c>
    </row>
    <row r="1474" ht="15.75" customHeight="1">
      <c r="A1474" s="36" t="str">
        <f t="shared" si="1"/>
        <v>Sri Lanka-Asia2006</v>
      </c>
      <c r="B1474" s="36" t="s">
        <v>172</v>
      </c>
      <c r="C1474" s="36" t="s">
        <v>180</v>
      </c>
      <c r="D1474" s="37">
        <v>0.598</v>
      </c>
      <c r="E1474" s="37">
        <v>48.0</v>
      </c>
      <c r="F1474" s="36"/>
      <c r="G1474" s="37">
        <v>256.0</v>
      </c>
      <c r="H1474" s="37">
        <v>0.025</v>
      </c>
      <c r="I1474" s="37">
        <v>0.269</v>
      </c>
      <c r="J1474" s="31" t="s">
        <v>85</v>
      </c>
    </row>
    <row r="1475" ht="15.75" customHeight="1">
      <c r="A1475" s="36" t="str">
        <f t="shared" si="1"/>
        <v>Brunei-Asia2006</v>
      </c>
      <c r="B1475" s="36" t="s">
        <v>150</v>
      </c>
      <c r="C1475" s="36" t="s">
        <v>180</v>
      </c>
      <c r="D1475" s="37">
        <v>0.374</v>
      </c>
      <c r="E1475" s="37">
        <v>116.0</v>
      </c>
      <c r="F1475" s="36"/>
      <c r="G1475" s="37">
        <v>144.0</v>
      </c>
      <c r="H1475" s="37">
        <v>0.422</v>
      </c>
      <c r="I1475" s="37">
        <v>0.804</v>
      </c>
      <c r="J1475" s="31" t="s">
        <v>85</v>
      </c>
    </row>
    <row r="1476" ht="15.75" customHeight="1">
      <c r="A1476" s="36" t="str">
        <f t="shared" si="1"/>
        <v>Kazakhstan-Asia2006</v>
      </c>
      <c r="B1476" s="36" t="s">
        <v>158</v>
      </c>
      <c r="C1476" s="36" t="s">
        <v>180</v>
      </c>
      <c r="D1476" s="37">
        <v>0.442</v>
      </c>
      <c r="E1476" s="37">
        <v>21.0</v>
      </c>
      <c r="F1476" s="36"/>
      <c r="G1476" s="37">
        <v>271.0</v>
      </c>
      <c r="H1476" s="37">
        <v>0.033</v>
      </c>
      <c r="I1476" s="37">
        <v>0.511</v>
      </c>
      <c r="J1476" s="31" t="s">
        <v>85</v>
      </c>
    </row>
    <row r="1477" ht="15.75" customHeight="1">
      <c r="A1477" s="36" t="str">
        <f t="shared" si="1"/>
        <v>Mongolia-Asia2006</v>
      </c>
      <c r="B1477" s="36" t="s">
        <v>164</v>
      </c>
      <c r="C1477" s="36" t="s">
        <v>180</v>
      </c>
      <c r="D1477" s="37">
        <v>0.398</v>
      </c>
      <c r="E1477" s="37">
        <v>13.0</v>
      </c>
      <c r="F1477" s="36"/>
      <c r="G1477" s="37">
        <v>204.0</v>
      </c>
      <c r="H1477" s="36"/>
      <c r="I1477" s="37">
        <v>0.303</v>
      </c>
      <c r="J1477" s="31" t="s">
        <v>85</v>
      </c>
    </row>
    <row r="1478" ht="15.75" customHeight="1">
      <c r="A1478" s="36" t="str">
        <f t="shared" si="1"/>
        <v>Uzbekistan-Asia2006</v>
      </c>
      <c r="B1478" s="36" t="s">
        <v>177</v>
      </c>
      <c r="C1478" s="36" t="s">
        <v>180</v>
      </c>
      <c r="D1478" s="37">
        <v>1.121</v>
      </c>
      <c r="E1478" s="37">
        <v>29.0</v>
      </c>
      <c r="F1478" s="36"/>
      <c r="G1478" s="37">
        <v>196.0</v>
      </c>
      <c r="H1478" s="37">
        <v>0.064</v>
      </c>
      <c r="I1478" s="37">
        <v>0.096</v>
      </c>
      <c r="J1478" s="31" t="s">
        <v>85</v>
      </c>
    </row>
    <row r="1479" ht="15.75" customHeight="1">
      <c r="A1479" s="36" t="str">
        <f t="shared" si="1"/>
        <v>Indonesia-Asia2006</v>
      </c>
      <c r="B1479" s="36" t="s">
        <v>156</v>
      </c>
      <c r="C1479" s="36" t="s">
        <v>180</v>
      </c>
      <c r="D1479" s="37">
        <v>0.375</v>
      </c>
      <c r="E1479" s="37">
        <v>97.0</v>
      </c>
      <c r="F1479" s="36"/>
      <c r="G1479" s="37">
        <v>576.0</v>
      </c>
      <c r="H1479" s="37">
        <v>0.048</v>
      </c>
      <c r="I1479" s="37">
        <v>0.28</v>
      </c>
      <c r="J1479" s="31" t="s">
        <v>85</v>
      </c>
    </row>
    <row r="1480" ht="15.75" customHeight="1">
      <c r="A1480" s="36" t="str">
        <f t="shared" si="1"/>
        <v>Maldives-Asia2006</v>
      </c>
      <c r="B1480" s="36" t="s">
        <v>163</v>
      </c>
      <c r="C1480" s="36" t="s">
        <v>180</v>
      </c>
      <c r="D1480" s="37">
        <v>0.093</v>
      </c>
      <c r="E1480" s="37">
        <v>9.0</v>
      </c>
      <c r="F1480" s="36"/>
      <c r="G1480" s="36"/>
      <c r="H1480" s="37">
        <v>0.11</v>
      </c>
      <c r="I1480" s="37">
        <v>0.895</v>
      </c>
      <c r="J1480" s="31" t="s">
        <v>85</v>
      </c>
    </row>
    <row r="1481" ht="15.75" customHeight="1">
      <c r="A1481" s="36" t="str">
        <f t="shared" si="1"/>
        <v>Turkmenistan-Asia2006</v>
      </c>
      <c r="B1481" s="36" t="s">
        <v>176</v>
      </c>
      <c r="C1481" s="36" t="s">
        <v>180</v>
      </c>
      <c r="D1481" s="36"/>
      <c r="E1481" s="36"/>
      <c r="F1481" s="36"/>
      <c r="G1481" s="36"/>
      <c r="H1481" s="37">
        <v>0.013</v>
      </c>
      <c r="I1481" s="37">
        <v>0.045</v>
      </c>
      <c r="J1481" s="31" t="s">
        <v>85</v>
      </c>
    </row>
    <row r="1482" ht="15.75" customHeight="1">
      <c r="A1482" s="36" t="str">
        <f t="shared" si="1"/>
        <v>Bhutan-Asia2006</v>
      </c>
      <c r="B1482" s="36" t="s">
        <v>149</v>
      </c>
      <c r="C1482" s="36" t="s">
        <v>180</v>
      </c>
      <c r="D1482" s="37">
        <v>0.408</v>
      </c>
      <c r="E1482" s="37">
        <v>62.0</v>
      </c>
      <c r="F1482" s="36"/>
      <c r="G1482" s="37">
        <v>274.0</v>
      </c>
      <c r="H1482" s="37">
        <v>0.045</v>
      </c>
      <c r="I1482" s="37">
        <v>0.123</v>
      </c>
      <c r="J1482" s="31" t="s">
        <v>85</v>
      </c>
    </row>
    <row r="1483" ht="15.75" customHeight="1">
      <c r="A1483" s="36" t="str">
        <f t="shared" si="1"/>
        <v>India-Asia2006</v>
      </c>
      <c r="B1483" s="36" t="s">
        <v>155</v>
      </c>
      <c r="C1483" s="36" t="s">
        <v>180</v>
      </c>
      <c r="D1483" s="37">
        <v>0.74</v>
      </c>
      <c r="E1483" s="37">
        <v>35.0</v>
      </c>
      <c r="F1483" s="36"/>
      <c r="G1483" s="37">
        <v>264.0</v>
      </c>
      <c r="H1483" s="37">
        <v>0.028</v>
      </c>
      <c r="I1483" s="37">
        <v>0.145</v>
      </c>
      <c r="J1483" s="31" t="s">
        <v>85</v>
      </c>
    </row>
    <row r="1484" ht="15.75" customHeight="1">
      <c r="A1484" s="36" t="str">
        <f t="shared" si="1"/>
        <v>Kyrgyzstan-Asia2006</v>
      </c>
      <c r="B1484" s="36" t="s">
        <v>159</v>
      </c>
      <c r="C1484" s="36" t="s">
        <v>180</v>
      </c>
      <c r="D1484" s="37">
        <v>0.672</v>
      </c>
      <c r="E1484" s="37">
        <v>21.0</v>
      </c>
      <c r="F1484" s="36"/>
      <c r="G1484" s="37">
        <v>202.0</v>
      </c>
      <c r="H1484" s="37">
        <v>0.123</v>
      </c>
      <c r="I1484" s="37">
        <v>0.248</v>
      </c>
      <c r="J1484" s="31" t="s">
        <v>85</v>
      </c>
    </row>
    <row r="1485" ht="15.75" customHeight="1">
      <c r="A1485" s="36" t="str">
        <f t="shared" si="1"/>
        <v>Bangladesh-Asia2006</v>
      </c>
      <c r="B1485" s="36" t="s">
        <v>148</v>
      </c>
      <c r="C1485" s="36" t="s">
        <v>180</v>
      </c>
      <c r="D1485" s="37">
        <v>0.353</v>
      </c>
      <c r="E1485" s="37">
        <v>50.0</v>
      </c>
      <c r="F1485" s="36"/>
      <c r="G1485" s="37">
        <v>400.0</v>
      </c>
      <c r="H1485" s="37">
        <v>0.01</v>
      </c>
      <c r="I1485" s="37">
        <v>0.132</v>
      </c>
      <c r="J1485" s="31" t="s">
        <v>85</v>
      </c>
    </row>
    <row r="1486" ht="15.75" customHeight="1">
      <c r="A1486" s="36" t="str">
        <f t="shared" si="1"/>
        <v>Cambodia-Asia2006</v>
      </c>
      <c r="B1486" s="36" t="s">
        <v>151</v>
      </c>
      <c r="C1486" s="36" t="s">
        <v>180</v>
      </c>
      <c r="D1486" s="37">
        <v>0.215</v>
      </c>
      <c r="E1486" s="37">
        <v>86.0</v>
      </c>
      <c r="F1486" s="36"/>
      <c r="G1486" s="37">
        <v>137.0</v>
      </c>
      <c r="H1486" s="37">
        <v>0.005</v>
      </c>
      <c r="I1486" s="37">
        <v>0.127</v>
      </c>
      <c r="J1486" s="31" t="s">
        <v>85</v>
      </c>
    </row>
    <row r="1487" ht="15.75" customHeight="1">
      <c r="A1487" s="36" t="str">
        <f t="shared" si="1"/>
        <v>Nepal-Asia2006</v>
      </c>
      <c r="B1487" s="36" t="s">
        <v>166</v>
      </c>
      <c r="C1487" s="36" t="s">
        <v>180</v>
      </c>
      <c r="D1487" s="37">
        <v>0.325</v>
      </c>
      <c r="E1487" s="37">
        <v>31.0</v>
      </c>
      <c r="F1487" s="36"/>
      <c r="G1487" s="37">
        <v>408.0</v>
      </c>
      <c r="H1487" s="37">
        <v>0.011</v>
      </c>
      <c r="I1487" s="37">
        <v>0.045</v>
      </c>
      <c r="J1487" s="31" t="s">
        <v>85</v>
      </c>
    </row>
    <row r="1488" ht="15.75" customHeight="1">
      <c r="A1488" s="36" t="str">
        <f t="shared" si="1"/>
        <v>Philippines-Asia2006</v>
      </c>
      <c r="B1488" s="36" t="s">
        <v>169</v>
      </c>
      <c r="C1488" s="36" t="s">
        <v>180</v>
      </c>
      <c r="D1488" s="37">
        <v>0.476</v>
      </c>
      <c r="E1488" s="37">
        <v>47.0</v>
      </c>
      <c r="F1488" s="36"/>
      <c r="G1488" s="37">
        <v>195.0</v>
      </c>
      <c r="H1488" s="37">
        <v>0.057</v>
      </c>
      <c r="I1488" s="37">
        <v>0.491</v>
      </c>
      <c r="J1488" s="31" t="s">
        <v>85</v>
      </c>
    </row>
    <row r="1489" ht="15.75" customHeight="1">
      <c r="A1489" s="36" t="str">
        <f t="shared" si="1"/>
        <v>Pakistan-Asia2006</v>
      </c>
      <c r="B1489" s="36" t="s">
        <v>168</v>
      </c>
      <c r="C1489" s="36" t="s">
        <v>180</v>
      </c>
      <c r="D1489" s="37">
        <v>0.416</v>
      </c>
      <c r="E1489" s="37">
        <v>24.0</v>
      </c>
      <c r="F1489" s="36"/>
      <c r="G1489" s="37">
        <v>560.0</v>
      </c>
      <c r="H1489" s="37">
        <v>0.065</v>
      </c>
      <c r="I1489" s="37">
        <v>0.214</v>
      </c>
      <c r="J1489" s="31" t="s">
        <v>85</v>
      </c>
    </row>
    <row r="1490" ht="15.75" customHeight="1">
      <c r="A1490" s="36" t="str">
        <f t="shared" si="1"/>
        <v>Laos-Asia2006</v>
      </c>
      <c r="B1490" s="36" t="s">
        <v>160</v>
      </c>
      <c r="C1490" s="36" t="s">
        <v>180</v>
      </c>
      <c r="D1490" s="37">
        <v>0.352</v>
      </c>
      <c r="E1490" s="37">
        <v>123.0</v>
      </c>
      <c r="F1490" s="36"/>
      <c r="G1490" s="37">
        <v>672.0</v>
      </c>
      <c r="H1490" s="37">
        <v>0.012</v>
      </c>
      <c r="I1490" s="37">
        <v>0.171</v>
      </c>
      <c r="J1490" s="31" t="s">
        <v>85</v>
      </c>
    </row>
    <row r="1491" ht="15.75" customHeight="1">
      <c r="A1491" s="36" t="str">
        <f t="shared" si="1"/>
        <v>Tajikistan-Asia2006</v>
      </c>
      <c r="B1491" s="36" t="s">
        <v>173</v>
      </c>
      <c r="C1491" s="36" t="s">
        <v>180</v>
      </c>
      <c r="D1491" s="37">
        <v>0.799</v>
      </c>
      <c r="E1491" s="37">
        <v>80.0</v>
      </c>
      <c r="F1491" s="36"/>
      <c r="G1491" s="37">
        <v>224.0</v>
      </c>
      <c r="H1491" s="37">
        <v>0.038</v>
      </c>
      <c r="I1491" s="37">
        <v>0.309</v>
      </c>
      <c r="J1491" s="31" t="s">
        <v>85</v>
      </c>
    </row>
    <row r="1492" ht="15.75" customHeight="1">
      <c r="A1492" s="36" t="str">
        <f t="shared" si="1"/>
        <v>Timor-Leste-Asia2006</v>
      </c>
      <c r="B1492" s="36" t="s">
        <v>175</v>
      </c>
      <c r="C1492" s="36" t="s">
        <v>180</v>
      </c>
      <c r="D1492" s="37">
        <v>0.484</v>
      </c>
      <c r="E1492" s="37">
        <v>167.0</v>
      </c>
      <c r="F1492" s="36"/>
      <c r="G1492" s="37">
        <v>640.0</v>
      </c>
      <c r="H1492" s="37">
        <v>0.001</v>
      </c>
      <c r="I1492" s="37">
        <v>0.048</v>
      </c>
      <c r="J1492" s="31" t="s">
        <v>85</v>
      </c>
    </row>
    <row r="1493" ht="15.75" customHeight="1">
      <c r="A1493" s="36" t="str">
        <f t="shared" si="1"/>
        <v>Afghanistan-Asia2006</v>
      </c>
      <c r="B1493" s="36" t="s">
        <v>144</v>
      </c>
      <c r="C1493" s="36" t="s">
        <v>180</v>
      </c>
      <c r="D1493" s="37">
        <v>0.363</v>
      </c>
      <c r="E1493" s="37">
        <v>9.0</v>
      </c>
      <c r="F1493" s="36"/>
      <c r="G1493" s="37">
        <v>275.0</v>
      </c>
      <c r="H1493" s="37">
        <v>0.021</v>
      </c>
      <c r="I1493" s="37">
        <v>0.098</v>
      </c>
      <c r="J1493" s="31" t="s">
        <v>85</v>
      </c>
    </row>
    <row r="1494" ht="15.75" customHeight="1">
      <c r="A1494" s="36" t="str">
        <f t="shared" si="1"/>
        <v>Macao SAR-Asia2007</v>
      </c>
      <c r="B1494" s="36" t="s">
        <v>161</v>
      </c>
      <c r="C1494" s="36" t="s">
        <v>180</v>
      </c>
      <c r="D1494" s="36"/>
      <c r="E1494" s="36"/>
      <c r="F1494" s="36"/>
      <c r="G1494" s="36"/>
      <c r="H1494" s="37">
        <v>0.473</v>
      </c>
      <c r="I1494" s="37">
        <v>1.611</v>
      </c>
      <c r="J1494" s="31" t="s">
        <v>86</v>
      </c>
    </row>
    <row r="1495" ht="15.75" customHeight="1">
      <c r="A1495" s="36" t="str">
        <f t="shared" si="1"/>
        <v>Japan-Asia2007</v>
      </c>
      <c r="B1495" s="36" t="s">
        <v>157</v>
      </c>
      <c r="C1495" s="36" t="s">
        <v>180</v>
      </c>
      <c r="D1495" s="37">
        <v>0.525</v>
      </c>
      <c r="E1495" s="37">
        <v>22.0</v>
      </c>
      <c r="F1495" s="36"/>
      <c r="G1495" s="37">
        <v>350.0</v>
      </c>
      <c r="H1495" s="37">
        <v>0.743</v>
      </c>
      <c r="I1495" s="37">
        <v>0.844</v>
      </c>
      <c r="J1495" s="31" t="s">
        <v>86</v>
      </c>
    </row>
    <row r="1496" ht="15.75" customHeight="1">
      <c r="A1496" s="36" t="str">
        <f t="shared" si="1"/>
        <v>South Korea-Asia2007</v>
      </c>
      <c r="B1496" s="36" t="s">
        <v>171</v>
      </c>
      <c r="C1496" s="36" t="s">
        <v>180</v>
      </c>
      <c r="D1496" s="37">
        <v>0.302</v>
      </c>
      <c r="E1496" s="37">
        <v>17.0</v>
      </c>
      <c r="F1496" s="36"/>
      <c r="G1496" s="37">
        <v>290.0</v>
      </c>
      <c r="H1496" s="37">
        <v>0.788</v>
      </c>
      <c r="I1496" s="37">
        <v>0.933</v>
      </c>
      <c r="J1496" s="31" t="s">
        <v>86</v>
      </c>
    </row>
    <row r="1497" ht="15.75" customHeight="1">
      <c r="A1497" s="36" t="str">
        <f t="shared" si="1"/>
        <v>Singapore-Asia2007</v>
      </c>
      <c r="B1497" s="36" t="s">
        <v>170</v>
      </c>
      <c r="C1497" s="36" t="s">
        <v>180</v>
      </c>
      <c r="D1497" s="37">
        <v>0.232</v>
      </c>
      <c r="E1497" s="37">
        <v>5.0</v>
      </c>
      <c r="F1497" s="36"/>
      <c r="G1497" s="37">
        <v>80.0</v>
      </c>
      <c r="H1497" s="37">
        <v>0.699</v>
      </c>
      <c r="I1497" s="37">
        <v>1.252</v>
      </c>
      <c r="J1497" s="31" t="s">
        <v>86</v>
      </c>
    </row>
    <row r="1498" ht="15.75" customHeight="1">
      <c r="A1498" s="36" t="str">
        <f t="shared" si="1"/>
        <v>Hong Kong SAR-Asia2007</v>
      </c>
      <c r="B1498" s="36" t="s">
        <v>154</v>
      </c>
      <c r="C1498" s="36" t="s">
        <v>180</v>
      </c>
      <c r="D1498" s="37">
        <v>0.241</v>
      </c>
      <c r="E1498" s="37">
        <v>11.0</v>
      </c>
      <c r="F1498" s="36"/>
      <c r="G1498" s="37">
        <v>80.0</v>
      </c>
      <c r="H1498" s="37">
        <v>0.648</v>
      </c>
      <c r="I1498" s="37">
        <v>1.55</v>
      </c>
      <c r="J1498" s="31" t="s">
        <v>86</v>
      </c>
    </row>
    <row r="1499" ht="15.75" customHeight="1">
      <c r="A1499" s="36" t="str">
        <f t="shared" si="1"/>
        <v>Thailand-Asia2007</v>
      </c>
      <c r="B1499" s="36" t="s">
        <v>174</v>
      </c>
      <c r="C1499" s="36" t="s">
        <v>180</v>
      </c>
      <c r="D1499" s="37">
        <v>0.374</v>
      </c>
      <c r="E1499" s="37">
        <v>33.0</v>
      </c>
      <c r="F1499" s="36"/>
      <c r="G1499" s="37">
        <v>264.0</v>
      </c>
      <c r="H1499" s="37">
        <v>0.2</v>
      </c>
      <c r="I1499" s="37">
        <v>0.802</v>
      </c>
      <c r="J1499" s="31" t="s">
        <v>86</v>
      </c>
    </row>
    <row r="1500" ht="15.75" customHeight="1">
      <c r="A1500" s="36" t="str">
        <f t="shared" si="1"/>
        <v>China-Asia2007</v>
      </c>
      <c r="B1500" s="36" t="s">
        <v>152</v>
      </c>
      <c r="C1500" s="36" t="s">
        <v>180</v>
      </c>
      <c r="D1500" s="37">
        <v>0.812</v>
      </c>
      <c r="E1500" s="37">
        <v>35.0</v>
      </c>
      <c r="F1500" s="36"/>
      <c r="G1500" s="37">
        <v>832.0</v>
      </c>
      <c r="H1500" s="37">
        <v>0.16</v>
      </c>
      <c r="I1500" s="37">
        <v>0.41</v>
      </c>
      <c r="J1500" s="31" t="s">
        <v>86</v>
      </c>
    </row>
    <row r="1501" ht="15.75" customHeight="1">
      <c r="A1501" s="36" t="str">
        <f t="shared" si="1"/>
        <v>Georgia-Asia2007</v>
      </c>
      <c r="B1501" s="36" t="s">
        <v>153</v>
      </c>
      <c r="C1501" s="36" t="s">
        <v>180</v>
      </c>
      <c r="D1501" s="37">
        <v>0.386</v>
      </c>
      <c r="E1501" s="37">
        <v>11.0</v>
      </c>
      <c r="F1501" s="36"/>
      <c r="G1501" s="37">
        <v>387.0</v>
      </c>
      <c r="H1501" s="37">
        <v>0.083</v>
      </c>
      <c r="I1501" s="37">
        <v>0.587</v>
      </c>
      <c r="J1501" s="31" t="s">
        <v>86</v>
      </c>
    </row>
    <row r="1502" ht="15.75" customHeight="1">
      <c r="A1502" s="36" t="str">
        <f t="shared" si="1"/>
        <v>Armenia-Asia2007</v>
      </c>
      <c r="B1502" s="36" t="s">
        <v>146</v>
      </c>
      <c r="C1502" s="36" t="s">
        <v>180</v>
      </c>
      <c r="D1502" s="37">
        <v>0.388</v>
      </c>
      <c r="E1502" s="37">
        <v>17.0</v>
      </c>
      <c r="F1502" s="36"/>
      <c r="G1502" s="37">
        <v>581.0</v>
      </c>
      <c r="H1502" s="37">
        <v>0.06</v>
      </c>
      <c r="I1502" s="37">
        <v>0.628</v>
      </c>
      <c r="J1502" s="31" t="s">
        <v>86</v>
      </c>
    </row>
    <row r="1503" ht="15.75" customHeight="1">
      <c r="A1503" s="36" t="str">
        <f t="shared" si="1"/>
        <v>North Korea-Asia2007</v>
      </c>
      <c r="B1503" s="36" t="s">
        <v>167</v>
      </c>
      <c r="C1503" s="36" t="s">
        <v>180</v>
      </c>
      <c r="D1503" s="36"/>
      <c r="E1503" s="36"/>
      <c r="F1503" s="36"/>
      <c r="G1503" s="36"/>
      <c r="H1503" s="36"/>
      <c r="I1503" s="36"/>
      <c r="J1503" s="31" t="s">
        <v>86</v>
      </c>
    </row>
    <row r="1504" ht="15.75" customHeight="1">
      <c r="A1504" s="36" t="str">
        <f t="shared" si="1"/>
        <v>Vietnam-Asia2007</v>
      </c>
      <c r="B1504" s="36" t="s">
        <v>178</v>
      </c>
      <c r="C1504" s="36" t="s">
        <v>180</v>
      </c>
      <c r="D1504" s="37">
        <v>0.399</v>
      </c>
      <c r="E1504" s="37">
        <v>39.0</v>
      </c>
      <c r="F1504" s="36"/>
      <c r="G1504" s="37">
        <v>1050.0</v>
      </c>
      <c r="H1504" s="37">
        <v>0.208</v>
      </c>
      <c r="I1504" s="37">
        <v>0.52</v>
      </c>
      <c r="J1504" s="31" t="s">
        <v>86</v>
      </c>
    </row>
    <row r="1505" ht="15.75" customHeight="1">
      <c r="A1505" s="36" t="str">
        <f t="shared" si="1"/>
        <v>Azerbaijan-Asia2007</v>
      </c>
      <c r="B1505" s="36" t="s">
        <v>147</v>
      </c>
      <c r="C1505" s="36" t="s">
        <v>180</v>
      </c>
      <c r="D1505" s="37">
        <v>0.409</v>
      </c>
      <c r="E1505" s="37">
        <v>36.0</v>
      </c>
      <c r="F1505" s="36"/>
      <c r="G1505" s="37">
        <v>952.0</v>
      </c>
      <c r="H1505" s="37">
        <v>0.145</v>
      </c>
      <c r="I1505" s="37">
        <v>0.515</v>
      </c>
      <c r="J1505" s="31" t="s">
        <v>86</v>
      </c>
    </row>
    <row r="1506" ht="15.75" customHeight="1">
      <c r="A1506" s="36" t="str">
        <f t="shared" si="1"/>
        <v>Malaysia-Asia2007</v>
      </c>
      <c r="B1506" s="36" t="s">
        <v>162</v>
      </c>
      <c r="C1506" s="36" t="s">
        <v>180</v>
      </c>
      <c r="D1506" s="37">
        <v>0.36</v>
      </c>
      <c r="E1506" s="37">
        <v>31.0</v>
      </c>
      <c r="F1506" s="36"/>
      <c r="G1506" s="37">
        <v>166.0</v>
      </c>
      <c r="H1506" s="37">
        <v>0.557</v>
      </c>
      <c r="I1506" s="37">
        <v>0.871</v>
      </c>
      <c r="J1506" s="31" t="s">
        <v>86</v>
      </c>
    </row>
    <row r="1507" ht="15.75" customHeight="1">
      <c r="A1507" s="36" t="str">
        <f t="shared" si="1"/>
        <v>Brunei-Asia2007</v>
      </c>
      <c r="B1507" s="36" t="s">
        <v>150</v>
      </c>
      <c r="C1507" s="36" t="s">
        <v>180</v>
      </c>
      <c r="D1507" s="37">
        <v>0.374</v>
      </c>
      <c r="E1507" s="37">
        <v>116.0</v>
      </c>
      <c r="F1507" s="36"/>
      <c r="G1507" s="37">
        <v>144.0</v>
      </c>
      <c r="H1507" s="37">
        <v>0.447</v>
      </c>
      <c r="I1507" s="37">
        <v>0.96</v>
      </c>
      <c r="J1507" s="31" t="s">
        <v>86</v>
      </c>
    </row>
    <row r="1508" ht="15.75" customHeight="1">
      <c r="A1508" s="36" t="str">
        <f t="shared" si="1"/>
        <v>Myanmar-Asia2007</v>
      </c>
      <c r="B1508" s="36" t="s">
        <v>165</v>
      </c>
      <c r="C1508" s="36" t="s">
        <v>180</v>
      </c>
      <c r="D1508" s="36"/>
      <c r="E1508" s="36"/>
      <c r="F1508" s="36"/>
      <c r="G1508" s="36"/>
      <c r="H1508" s="37">
        <v>0.002</v>
      </c>
      <c r="I1508" s="37">
        <v>0.005</v>
      </c>
      <c r="J1508" s="31" t="s">
        <v>86</v>
      </c>
    </row>
    <row r="1509" ht="15.75" customHeight="1">
      <c r="A1509" s="36" t="str">
        <f t="shared" si="1"/>
        <v>Sri Lanka-Asia2007</v>
      </c>
      <c r="B1509" s="36" t="s">
        <v>172</v>
      </c>
      <c r="C1509" s="36" t="s">
        <v>180</v>
      </c>
      <c r="D1509" s="37">
        <v>0.617</v>
      </c>
      <c r="E1509" s="37">
        <v>40.0</v>
      </c>
      <c r="F1509" s="36"/>
      <c r="G1509" s="37">
        <v>256.0</v>
      </c>
      <c r="H1509" s="37">
        <v>0.039</v>
      </c>
      <c r="I1509" s="37">
        <v>0.393</v>
      </c>
      <c r="J1509" s="31" t="s">
        <v>86</v>
      </c>
    </row>
    <row r="1510" ht="15.75" customHeight="1">
      <c r="A1510" s="36" t="str">
        <f t="shared" si="1"/>
        <v>Kazakhstan-Asia2007</v>
      </c>
      <c r="B1510" s="36" t="s">
        <v>158</v>
      </c>
      <c r="C1510" s="36" t="s">
        <v>180</v>
      </c>
      <c r="D1510" s="37">
        <v>0.414</v>
      </c>
      <c r="E1510" s="37">
        <v>21.0</v>
      </c>
      <c r="F1510" s="36"/>
      <c r="G1510" s="37">
        <v>271.0</v>
      </c>
      <c r="H1510" s="37">
        <v>0.04</v>
      </c>
      <c r="I1510" s="37">
        <v>0.8</v>
      </c>
      <c r="J1510" s="31" t="s">
        <v>86</v>
      </c>
    </row>
    <row r="1511" ht="15.75" customHeight="1">
      <c r="A1511" s="36" t="str">
        <f t="shared" si="1"/>
        <v>Indonesia-Asia2007</v>
      </c>
      <c r="B1511" s="36" t="s">
        <v>156</v>
      </c>
      <c r="C1511" s="36" t="s">
        <v>180</v>
      </c>
      <c r="D1511" s="37">
        <v>0.375</v>
      </c>
      <c r="E1511" s="37">
        <v>105.0</v>
      </c>
      <c r="F1511" s="36"/>
      <c r="G1511" s="37">
        <v>266.0</v>
      </c>
      <c r="H1511" s="37">
        <v>0.058</v>
      </c>
      <c r="I1511" s="37">
        <v>0.404</v>
      </c>
      <c r="J1511" s="31" t="s">
        <v>86</v>
      </c>
    </row>
    <row r="1512" ht="15.75" customHeight="1">
      <c r="A1512" s="36" t="str">
        <f t="shared" si="1"/>
        <v>Turkmenistan-Asia2007</v>
      </c>
      <c r="B1512" s="36" t="s">
        <v>176</v>
      </c>
      <c r="C1512" s="36" t="s">
        <v>180</v>
      </c>
      <c r="D1512" s="36"/>
      <c r="E1512" s="36"/>
      <c r="F1512" s="36"/>
      <c r="G1512" s="36"/>
      <c r="H1512" s="37">
        <v>0.014</v>
      </c>
      <c r="I1512" s="37">
        <v>0.079</v>
      </c>
      <c r="J1512" s="31" t="s">
        <v>86</v>
      </c>
    </row>
    <row r="1513" ht="15.75" customHeight="1">
      <c r="A1513" s="36" t="str">
        <f t="shared" si="1"/>
        <v>Mongolia-Asia2007</v>
      </c>
      <c r="B1513" s="36" t="s">
        <v>164</v>
      </c>
      <c r="C1513" s="36" t="s">
        <v>180</v>
      </c>
      <c r="D1513" s="37">
        <v>0.398</v>
      </c>
      <c r="E1513" s="37">
        <v>13.0</v>
      </c>
      <c r="F1513" s="36"/>
      <c r="G1513" s="37">
        <v>204.0</v>
      </c>
      <c r="H1513" s="37">
        <v>0.09</v>
      </c>
      <c r="I1513" s="37">
        <v>0.46</v>
      </c>
      <c r="J1513" s="31" t="s">
        <v>86</v>
      </c>
    </row>
    <row r="1514" ht="15.75" customHeight="1">
      <c r="A1514" s="36" t="str">
        <f t="shared" si="1"/>
        <v>India-Asia2007</v>
      </c>
      <c r="B1514" s="36" t="s">
        <v>155</v>
      </c>
      <c r="C1514" s="36" t="s">
        <v>180</v>
      </c>
      <c r="D1514" s="37">
        <v>0.727</v>
      </c>
      <c r="E1514" s="37">
        <v>33.0</v>
      </c>
      <c r="F1514" s="36"/>
      <c r="G1514" s="37">
        <v>271.0</v>
      </c>
      <c r="H1514" s="37">
        <v>0.04</v>
      </c>
      <c r="I1514" s="37">
        <v>0.202</v>
      </c>
      <c r="J1514" s="31" t="s">
        <v>86</v>
      </c>
    </row>
    <row r="1515" ht="15.75" customHeight="1">
      <c r="A1515" s="36" t="str">
        <f t="shared" si="1"/>
        <v>Bhutan-Asia2007</v>
      </c>
      <c r="B1515" s="36" t="s">
        <v>149</v>
      </c>
      <c r="C1515" s="36" t="s">
        <v>180</v>
      </c>
      <c r="D1515" s="37">
        <v>0.408</v>
      </c>
      <c r="E1515" s="37">
        <v>48.0</v>
      </c>
      <c r="F1515" s="36"/>
      <c r="G1515" s="37">
        <v>274.0</v>
      </c>
      <c r="H1515" s="37">
        <v>0.059</v>
      </c>
      <c r="I1515" s="37">
        <v>0.22</v>
      </c>
      <c r="J1515" s="31" t="s">
        <v>86</v>
      </c>
    </row>
    <row r="1516" ht="15.75" customHeight="1">
      <c r="A1516" s="36" t="str">
        <f t="shared" si="1"/>
        <v>Bangladesh-Asia2007</v>
      </c>
      <c r="B1516" s="36" t="s">
        <v>148</v>
      </c>
      <c r="C1516" s="36" t="s">
        <v>180</v>
      </c>
      <c r="D1516" s="37">
        <v>0.37</v>
      </c>
      <c r="E1516" s="37">
        <v>74.0</v>
      </c>
      <c r="F1516" s="36"/>
      <c r="G1516" s="37">
        <v>400.0</v>
      </c>
      <c r="H1516" s="37">
        <v>0.018</v>
      </c>
      <c r="I1516" s="37">
        <v>0.235</v>
      </c>
      <c r="J1516" s="31" t="s">
        <v>86</v>
      </c>
    </row>
    <row r="1517" ht="15.75" customHeight="1">
      <c r="A1517" s="36" t="str">
        <f t="shared" si="1"/>
        <v>Maldives-Asia2007</v>
      </c>
      <c r="B1517" s="36" t="s">
        <v>163</v>
      </c>
      <c r="C1517" s="36" t="s">
        <v>180</v>
      </c>
      <c r="D1517" s="37">
        <v>0.093</v>
      </c>
      <c r="E1517" s="37">
        <v>9.0</v>
      </c>
      <c r="F1517" s="36"/>
      <c r="G1517" s="36"/>
      <c r="H1517" s="37">
        <v>0.163</v>
      </c>
      <c r="I1517" s="37">
        <v>1.017</v>
      </c>
      <c r="J1517" s="31" t="s">
        <v>86</v>
      </c>
    </row>
    <row r="1518" ht="15.75" customHeight="1">
      <c r="A1518" s="36" t="str">
        <f t="shared" si="1"/>
        <v>Uzbekistan-Asia2007</v>
      </c>
      <c r="B1518" s="36" t="s">
        <v>177</v>
      </c>
      <c r="C1518" s="36" t="s">
        <v>180</v>
      </c>
      <c r="D1518" s="37">
        <v>0.903</v>
      </c>
      <c r="E1518" s="37">
        <v>15.0</v>
      </c>
      <c r="F1518" s="36"/>
      <c r="G1518" s="37">
        <v>196.0</v>
      </c>
      <c r="H1518" s="37">
        <v>0.075</v>
      </c>
      <c r="I1518" s="37">
        <v>0.213</v>
      </c>
      <c r="J1518" s="31" t="s">
        <v>86</v>
      </c>
    </row>
    <row r="1519" ht="15.75" customHeight="1">
      <c r="A1519" s="36" t="str">
        <f t="shared" si="1"/>
        <v>Kyrgyzstan-Asia2007</v>
      </c>
      <c r="B1519" s="36" t="s">
        <v>159</v>
      </c>
      <c r="C1519" s="36" t="s">
        <v>180</v>
      </c>
      <c r="D1519" s="37">
        <v>0.614</v>
      </c>
      <c r="E1519" s="37">
        <v>21.0</v>
      </c>
      <c r="F1519" s="36"/>
      <c r="G1519" s="37">
        <v>202.0</v>
      </c>
      <c r="H1519" s="37">
        <v>0.14</v>
      </c>
      <c r="I1519" s="37">
        <v>0.422</v>
      </c>
      <c r="J1519" s="31" t="s">
        <v>86</v>
      </c>
    </row>
    <row r="1520" ht="15.75" customHeight="1">
      <c r="A1520" s="36" t="str">
        <f t="shared" si="1"/>
        <v>Philippines-Asia2007</v>
      </c>
      <c r="B1520" s="36" t="s">
        <v>169</v>
      </c>
      <c r="C1520" s="36" t="s">
        <v>180</v>
      </c>
      <c r="D1520" s="37">
        <v>0.491</v>
      </c>
      <c r="E1520" s="37">
        <v>47.0</v>
      </c>
      <c r="F1520" s="36"/>
      <c r="G1520" s="37">
        <v>195.0</v>
      </c>
      <c r="H1520" s="37">
        <v>0.06</v>
      </c>
      <c r="I1520" s="37">
        <v>0.645</v>
      </c>
      <c r="J1520" s="31" t="s">
        <v>86</v>
      </c>
    </row>
    <row r="1521" ht="15.75" customHeight="1">
      <c r="A1521" s="36" t="str">
        <f t="shared" si="1"/>
        <v>Nepal-Asia2007</v>
      </c>
      <c r="B1521" s="36" t="s">
        <v>166</v>
      </c>
      <c r="C1521" s="36" t="s">
        <v>180</v>
      </c>
      <c r="D1521" s="37">
        <v>0.328</v>
      </c>
      <c r="E1521" s="37">
        <v>31.0</v>
      </c>
      <c r="F1521" s="36"/>
      <c r="G1521" s="37">
        <v>408.0</v>
      </c>
      <c r="H1521" s="37">
        <v>0.014</v>
      </c>
      <c r="I1521" s="37">
        <v>0.126</v>
      </c>
      <c r="J1521" s="31" t="s">
        <v>86</v>
      </c>
    </row>
    <row r="1522" ht="15.75" customHeight="1">
      <c r="A1522" s="36" t="str">
        <f t="shared" si="1"/>
        <v>Cambodia-Asia2007</v>
      </c>
      <c r="B1522" s="36" t="s">
        <v>151</v>
      </c>
      <c r="C1522" s="36" t="s">
        <v>180</v>
      </c>
      <c r="D1522" s="37">
        <v>0.215</v>
      </c>
      <c r="E1522" s="37">
        <v>86.0</v>
      </c>
      <c r="F1522" s="36"/>
      <c r="G1522" s="37">
        <v>137.0</v>
      </c>
      <c r="H1522" s="37">
        <v>0.005</v>
      </c>
      <c r="I1522" s="37">
        <v>0.188</v>
      </c>
      <c r="J1522" s="31" t="s">
        <v>86</v>
      </c>
    </row>
    <row r="1523" ht="15.75" customHeight="1">
      <c r="A1523" s="36" t="str">
        <f t="shared" si="1"/>
        <v>Pakistan-Asia2007</v>
      </c>
      <c r="B1523" s="36" t="s">
        <v>168</v>
      </c>
      <c r="C1523" s="36" t="s">
        <v>180</v>
      </c>
      <c r="D1523" s="37">
        <v>0.402</v>
      </c>
      <c r="E1523" s="37">
        <v>24.0</v>
      </c>
      <c r="F1523" s="36"/>
      <c r="G1523" s="37">
        <v>560.0</v>
      </c>
      <c r="H1523" s="37">
        <v>0.068</v>
      </c>
      <c r="I1523" s="37">
        <v>0.383</v>
      </c>
      <c r="J1523" s="31" t="s">
        <v>86</v>
      </c>
    </row>
    <row r="1524" ht="15.75" customHeight="1">
      <c r="A1524" s="36" t="str">
        <f t="shared" si="1"/>
        <v>Laos-Asia2007</v>
      </c>
      <c r="B1524" s="36" t="s">
        <v>160</v>
      </c>
      <c r="C1524" s="36" t="s">
        <v>180</v>
      </c>
      <c r="D1524" s="37">
        <v>0.352</v>
      </c>
      <c r="E1524" s="37">
        <v>93.0</v>
      </c>
      <c r="F1524" s="36"/>
      <c r="G1524" s="37">
        <v>672.0</v>
      </c>
      <c r="H1524" s="37">
        <v>0.016</v>
      </c>
      <c r="I1524" s="37">
        <v>0.246</v>
      </c>
      <c r="J1524" s="31" t="s">
        <v>86</v>
      </c>
    </row>
    <row r="1525" ht="15.75" customHeight="1">
      <c r="A1525" s="36" t="str">
        <f t="shared" si="1"/>
        <v>Tajikistan-Asia2007</v>
      </c>
      <c r="B1525" s="36" t="s">
        <v>173</v>
      </c>
      <c r="C1525" s="36" t="s">
        <v>180</v>
      </c>
      <c r="D1525" s="37">
        <v>0.8</v>
      </c>
      <c r="E1525" s="37">
        <v>62.0</v>
      </c>
      <c r="F1525" s="36"/>
      <c r="G1525" s="37">
        <v>224.0</v>
      </c>
      <c r="H1525" s="37">
        <v>0.072</v>
      </c>
      <c r="I1525" s="37">
        <v>0.3</v>
      </c>
      <c r="J1525" s="31" t="s">
        <v>86</v>
      </c>
    </row>
    <row r="1526" ht="15.75" customHeight="1">
      <c r="A1526" s="36" t="str">
        <f t="shared" si="1"/>
        <v>Timor-Leste-Asia2007</v>
      </c>
      <c r="B1526" s="36" t="s">
        <v>175</v>
      </c>
      <c r="C1526" s="36" t="s">
        <v>180</v>
      </c>
      <c r="D1526" s="37">
        <v>0.484</v>
      </c>
      <c r="E1526" s="37">
        <v>158.0</v>
      </c>
      <c r="F1526" s="36"/>
      <c r="G1526" s="37">
        <v>640.0</v>
      </c>
      <c r="H1526" s="37">
        <v>0.001</v>
      </c>
      <c r="I1526" s="37">
        <v>0.076</v>
      </c>
      <c r="J1526" s="31" t="s">
        <v>86</v>
      </c>
    </row>
    <row r="1527" ht="15.75" customHeight="1">
      <c r="A1527" s="36" t="str">
        <f t="shared" si="1"/>
        <v>Afghanistan-Asia2007</v>
      </c>
      <c r="B1527" s="36" t="s">
        <v>144</v>
      </c>
      <c r="C1527" s="36" t="s">
        <v>180</v>
      </c>
      <c r="D1527" s="37">
        <v>0.363</v>
      </c>
      <c r="E1527" s="37">
        <v>9.0</v>
      </c>
      <c r="F1527" s="36"/>
      <c r="G1527" s="37">
        <v>275.0</v>
      </c>
      <c r="H1527" s="37">
        <v>0.019</v>
      </c>
      <c r="I1527" s="37">
        <v>0.177</v>
      </c>
      <c r="J1527" s="31" t="s">
        <v>86</v>
      </c>
    </row>
    <row r="1528" ht="15.75" customHeight="1">
      <c r="A1528" s="36" t="str">
        <f t="shared" si="1"/>
        <v>Macao SAR-Asia2008</v>
      </c>
      <c r="B1528" s="36" t="s">
        <v>161</v>
      </c>
      <c r="C1528" s="36" t="s">
        <v>180</v>
      </c>
      <c r="D1528" s="36"/>
      <c r="E1528" s="36"/>
      <c r="F1528" s="36"/>
      <c r="G1528" s="36"/>
      <c r="H1528" s="37">
        <v>0.492</v>
      </c>
      <c r="I1528" s="37">
        <v>1.838</v>
      </c>
      <c r="J1528" s="31" t="s">
        <v>87</v>
      </c>
    </row>
    <row r="1529" ht="15.75" customHeight="1">
      <c r="A1529" s="36" t="str">
        <f t="shared" si="1"/>
        <v>South Korea-Asia2008</v>
      </c>
      <c r="B1529" s="36" t="s">
        <v>171</v>
      </c>
      <c r="C1529" s="36" t="s">
        <v>180</v>
      </c>
      <c r="D1529" s="37">
        <v>0.325</v>
      </c>
      <c r="E1529" s="37">
        <v>17.0</v>
      </c>
      <c r="F1529" s="36"/>
      <c r="G1529" s="37">
        <v>250.0</v>
      </c>
      <c r="H1529" s="37">
        <v>0.81</v>
      </c>
      <c r="I1529" s="37">
        <v>0.953</v>
      </c>
      <c r="J1529" s="31" t="s">
        <v>87</v>
      </c>
    </row>
    <row r="1530" ht="15.75" customHeight="1">
      <c r="A1530" s="36" t="str">
        <f t="shared" si="1"/>
        <v>Japan-Asia2008</v>
      </c>
      <c r="B1530" s="36" t="s">
        <v>157</v>
      </c>
      <c r="C1530" s="36" t="s">
        <v>180</v>
      </c>
      <c r="D1530" s="37">
        <v>0.55</v>
      </c>
      <c r="E1530" s="37">
        <v>22.0</v>
      </c>
      <c r="F1530" s="36"/>
      <c r="G1530" s="37">
        <v>355.0</v>
      </c>
      <c r="H1530" s="37">
        <v>0.754</v>
      </c>
      <c r="I1530" s="37">
        <v>0.867</v>
      </c>
      <c r="J1530" s="31" t="s">
        <v>87</v>
      </c>
    </row>
    <row r="1531" ht="15.75" customHeight="1">
      <c r="A1531" s="36" t="str">
        <f t="shared" si="1"/>
        <v>Singapore-Asia2008</v>
      </c>
      <c r="B1531" s="36" t="s">
        <v>170</v>
      </c>
      <c r="C1531" s="36" t="s">
        <v>180</v>
      </c>
      <c r="D1531" s="37">
        <v>0.279</v>
      </c>
      <c r="E1531" s="37">
        <v>4.0</v>
      </c>
      <c r="F1531" s="36"/>
      <c r="G1531" s="37">
        <v>84.0</v>
      </c>
      <c r="H1531" s="37">
        <v>0.69</v>
      </c>
      <c r="I1531" s="37">
        <v>1.323</v>
      </c>
      <c r="J1531" s="31" t="s">
        <v>87</v>
      </c>
    </row>
    <row r="1532" ht="15.75" customHeight="1">
      <c r="A1532" s="36" t="str">
        <f t="shared" si="1"/>
        <v>Hong Kong SAR-Asia2008</v>
      </c>
      <c r="B1532" s="36" t="s">
        <v>154</v>
      </c>
      <c r="C1532" s="36" t="s">
        <v>180</v>
      </c>
      <c r="D1532" s="37">
        <v>0.241</v>
      </c>
      <c r="E1532" s="37">
        <v>11.0</v>
      </c>
      <c r="F1532" s="36"/>
      <c r="G1532" s="37">
        <v>80.0</v>
      </c>
      <c r="H1532" s="37">
        <v>0.667</v>
      </c>
      <c r="I1532" s="37">
        <v>1.662</v>
      </c>
      <c r="J1532" s="31" t="s">
        <v>87</v>
      </c>
    </row>
    <row r="1533" ht="15.75" customHeight="1">
      <c r="A1533" s="36" t="str">
        <f t="shared" si="1"/>
        <v>Thailand-Asia2008</v>
      </c>
      <c r="B1533" s="36" t="s">
        <v>174</v>
      </c>
      <c r="C1533" s="36" t="s">
        <v>180</v>
      </c>
      <c r="D1533" s="37">
        <v>0.375</v>
      </c>
      <c r="E1533" s="37">
        <v>33.0</v>
      </c>
      <c r="F1533" s="36"/>
      <c r="G1533" s="37">
        <v>264.0</v>
      </c>
      <c r="H1533" s="37">
        <v>0.182</v>
      </c>
      <c r="I1533" s="37">
        <v>0.934</v>
      </c>
      <c r="J1533" s="31" t="s">
        <v>87</v>
      </c>
    </row>
    <row r="1534" ht="15.75" customHeight="1">
      <c r="A1534" s="36" t="str">
        <f t="shared" si="1"/>
        <v>China-Asia2008</v>
      </c>
      <c r="B1534" s="36" t="s">
        <v>152</v>
      </c>
      <c r="C1534" s="36" t="s">
        <v>180</v>
      </c>
      <c r="D1534" s="37">
        <v>0.799</v>
      </c>
      <c r="E1534" s="37">
        <v>41.0</v>
      </c>
      <c r="F1534" s="36"/>
      <c r="G1534" s="37">
        <v>464.0</v>
      </c>
      <c r="H1534" s="37">
        <v>0.226</v>
      </c>
      <c r="I1534" s="37">
        <v>0.478</v>
      </c>
      <c r="J1534" s="31" t="s">
        <v>87</v>
      </c>
    </row>
    <row r="1535" ht="15.75" customHeight="1">
      <c r="A1535" s="36" t="str">
        <f t="shared" si="1"/>
        <v>Georgia-Asia2008</v>
      </c>
      <c r="B1535" s="36" t="s">
        <v>153</v>
      </c>
      <c r="C1535" s="36" t="s">
        <v>180</v>
      </c>
      <c r="D1535" s="37">
        <v>0.386</v>
      </c>
      <c r="E1535" s="37">
        <v>3.0</v>
      </c>
      <c r="F1535" s="36"/>
      <c r="G1535" s="37">
        <v>387.0</v>
      </c>
      <c r="H1535" s="37">
        <v>0.1</v>
      </c>
      <c r="I1535" s="37">
        <v>0.624</v>
      </c>
      <c r="J1535" s="31" t="s">
        <v>87</v>
      </c>
    </row>
    <row r="1536" ht="15.75" customHeight="1">
      <c r="A1536" s="36" t="str">
        <f t="shared" si="1"/>
        <v>Armenia-Asia2008</v>
      </c>
      <c r="B1536" s="36" t="s">
        <v>146</v>
      </c>
      <c r="C1536" s="36" t="s">
        <v>180</v>
      </c>
      <c r="D1536" s="37">
        <v>0.386</v>
      </c>
      <c r="E1536" s="37">
        <v>17.0</v>
      </c>
      <c r="F1536" s="36"/>
      <c r="G1536" s="37">
        <v>581.0</v>
      </c>
      <c r="H1536" s="37">
        <v>0.062</v>
      </c>
      <c r="I1536" s="37">
        <v>0.484</v>
      </c>
      <c r="J1536" s="31" t="s">
        <v>87</v>
      </c>
    </row>
    <row r="1537" ht="15.75" customHeight="1">
      <c r="A1537" s="36" t="str">
        <f t="shared" si="1"/>
        <v>North Korea-Asia2008</v>
      </c>
      <c r="B1537" s="36" t="s">
        <v>167</v>
      </c>
      <c r="C1537" s="36" t="s">
        <v>180</v>
      </c>
      <c r="D1537" s="36"/>
      <c r="E1537" s="36"/>
      <c r="F1537" s="36"/>
      <c r="G1537" s="36"/>
      <c r="H1537" s="36"/>
      <c r="I1537" s="36"/>
      <c r="J1537" s="31" t="s">
        <v>87</v>
      </c>
    </row>
    <row r="1538" ht="15.75" customHeight="1">
      <c r="A1538" s="36" t="str">
        <f t="shared" si="1"/>
        <v>Azerbaijan-Asia2008</v>
      </c>
      <c r="B1538" s="36" t="s">
        <v>147</v>
      </c>
      <c r="C1538" s="36" t="s">
        <v>180</v>
      </c>
      <c r="D1538" s="37">
        <v>0.409</v>
      </c>
      <c r="E1538" s="37">
        <v>10.0</v>
      </c>
      <c r="F1538" s="36"/>
      <c r="G1538" s="37">
        <v>376.0</v>
      </c>
      <c r="H1538" s="37">
        <v>0.171</v>
      </c>
      <c r="I1538" s="37">
        <v>0.738</v>
      </c>
      <c r="J1538" s="31" t="s">
        <v>87</v>
      </c>
    </row>
    <row r="1539" ht="15.75" customHeight="1">
      <c r="A1539" s="36" t="str">
        <f t="shared" si="1"/>
        <v>Vietnam-Asia2008</v>
      </c>
      <c r="B1539" s="36" t="s">
        <v>178</v>
      </c>
      <c r="C1539" s="36" t="s">
        <v>180</v>
      </c>
      <c r="D1539" s="37">
        <v>0.399</v>
      </c>
      <c r="E1539" s="37">
        <v>39.0</v>
      </c>
      <c r="F1539" s="36"/>
      <c r="G1539" s="37">
        <v>1050.0</v>
      </c>
      <c r="H1539" s="37">
        <v>0.239</v>
      </c>
      <c r="I1539" s="37">
        <v>0.857</v>
      </c>
      <c r="J1539" s="31" t="s">
        <v>87</v>
      </c>
    </row>
    <row r="1540" ht="15.75" customHeight="1">
      <c r="A1540" s="36" t="str">
        <f t="shared" si="1"/>
        <v>Myanmar-Asia2008</v>
      </c>
      <c r="B1540" s="36" t="s">
        <v>165</v>
      </c>
      <c r="C1540" s="36" t="s">
        <v>180</v>
      </c>
      <c r="D1540" s="36"/>
      <c r="E1540" s="36"/>
      <c r="F1540" s="36"/>
      <c r="G1540" s="36"/>
      <c r="H1540" s="37">
        <v>0.002</v>
      </c>
      <c r="I1540" s="37">
        <v>0.007</v>
      </c>
      <c r="J1540" s="31" t="s">
        <v>87</v>
      </c>
    </row>
    <row r="1541" ht="15.75" customHeight="1">
      <c r="A1541" s="36" t="str">
        <f t="shared" si="1"/>
        <v>Malaysia-Asia2008</v>
      </c>
      <c r="B1541" s="36" t="s">
        <v>162</v>
      </c>
      <c r="C1541" s="36" t="s">
        <v>180</v>
      </c>
      <c r="D1541" s="37">
        <v>0.345</v>
      </c>
      <c r="E1541" s="37">
        <v>20.0</v>
      </c>
      <c r="F1541" s="36"/>
      <c r="G1541" s="37">
        <v>145.0</v>
      </c>
      <c r="H1541" s="37">
        <v>0.558</v>
      </c>
      <c r="I1541" s="37">
        <v>1.015</v>
      </c>
      <c r="J1541" s="31" t="s">
        <v>87</v>
      </c>
    </row>
    <row r="1542" ht="15.75" customHeight="1">
      <c r="A1542" s="36" t="str">
        <f t="shared" si="1"/>
        <v>Brunei-Asia2008</v>
      </c>
      <c r="B1542" s="36" t="s">
        <v>150</v>
      </c>
      <c r="C1542" s="36" t="s">
        <v>180</v>
      </c>
      <c r="D1542" s="37">
        <v>0.374</v>
      </c>
      <c r="E1542" s="37">
        <v>116.0</v>
      </c>
      <c r="F1542" s="36"/>
      <c r="G1542" s="37">
        <v>144.0</v>
      </c>
      <c r="H1542" s="37">
        <v>0.46</v>
      </c>
      <c r="I1542" s="37">
        <v>1.028</v>
      </c>
      <c r="J1542" s="31" t="s">
        <v>87</v>
      </c>
    </row>
    <row r="1543" ht="15.75" customHeight="1">
      <c r="A1543" s="36" t="str">
        <f t="shared" si="1"/>
        <v>Sri Lanka-Asia2008</v>
      </c>
      <c r="B1543" s="36" t="s">
        <v>172</v>
      </c>
      <c r="C1543" s="36" t="s">
        <v>180</v>
      </c>
      <c r="D1543" s="37">
        <v>0.617</v>
      </c>
      <c r="E1543" s="37">
        <v>40.0</v>
      </c>
      <c r="F1543" s="36"/>
      <c r="G1543" s="37">
        <v>256.0</v>
      </c>
      <c r="H1543" s="37">
        <v>0.058</v>
      </c>
      <c r="I1543" s="37">
        <v>0.542</v>
      </c>
      <c r="J1543" s="31" t="s">
        <v>87</v>
      </c>
    </row>
    <row r="1544" ht="15.75" customHeight="1">
      <c r="A1544" s="36" t="str">
        <f t="shared" si="1"/>
        <v>Bhutan-Asia2008</v>
      </c>
      <c r="B1544" s="36" t="s">
        <v>149</v>
      </c>
      <c r="C1544" s="36" t="s">
        <v>180</v>
      </c>
      <c r="D1544" s="37">
        <v>0.408</v>
      </c>
      <c r="E1544" s="37">
        <v>46.0</v>
      </c>
      <c r="F1544" s="36"/>
      <c r="G1544" s="37">
        <v>274.0</v>
      </c>
      <c r="H1544" s="37">
        <v>0.066</v>
      </c>
      <c r="I1544" s="37">
        <v>0.366</v>
      </c>
      <c r="J1544" s="31" t="s">
        <v>87</v>
      </c>
    </row>
    <row r="1545" ht="15.75" customHeight="1">
      <c r="A1545" s="36" t="str">
        <f t="shared" si="1"/>
        <v>Indonesia-Asia2008</v>
      </c>
      <c r="B1545" s="36" t="s">
        <v>156</v>
      </c>
      <c r="C1545" s="36" t="s">
        <v>180</v>
      </c>
      <c r="D1545" s="37">
        <v>0.375</v>
      </c>
      <c r="E1545" s="37">
        <v>77.0</v>
      </c>
      <c r="F1545" s="36"/>
      <c r="G1545" s="37">
        <v>266.0</v>
      </c>
      <c r="H1545" s="37">
        <v>0.079</v>
      </c>
      <c r="I1545" s="37">
        <v>0.6</v>
      </c>
      <c r="J1545" s="31" t="s">
        <v>87</v>
      </c>
    </row>
    <row r="1546" ht="15.75" customHeight="1">
      <c r="A1546" s="36" t="str">
        <f t="shared" si="1"/>
        <v>Turkmenistan-Asia2008</v>
      </c>
      <c r="B1546" s="36" t="s">
        <v>176</v>
      </c>
      <c r="C1546" s="36" t="s">
        <v>180</v>
      </c>
      <c r="D1546" s="36"/>
      <c r="E1546" s="36"/>
      <c r="F1546" s="36"/>
      <c r="G1546" s="36"/>
      <c r="H1546" s="37">
        <v>0.018</v>
      </c>
      <c r="I1546" s="37">
        <v>0.231</v>
      </c>
      <c r="J1546" s="31" t="s">
        <v>87</v>
      </c>
    </row>
    <row r="1547" ht="15.75" customHeight="1">
      <c r="A1547" s="36" t="str">
        <f t="shared" si="1"/>
        <v>Mongolia-Asia2008</v>
      </c>
      <c r="B1547" s="36" t="s">
        <v>164</v>
      </c>
      <c r="C1547" s="36" t="s">
        <v>180</v>
      </c>
      <c r="D1547" s="37">
        <v>0.338</v>
      </c>
      <c r="E1547" s="37">
        <v>13.0</v>
      </c>
      <c r="F1547" s="36"/>
      <c r="G1547" s="37">
        <v>204.0</v>
      </c>
      <c r="H1547" s="37">
        <v>0.098</v>
      </c>
      <c r="I1547" s="37">
        <v>0.67</v>
      </c>
      <c r="J1547" s="31" t="s">
        <v>87</v>
      </c>
    </row>
    <row r="1548" ht="15.75" customHeight="1">
      <c r="A1548" s="36" t="str">
        <f t="shared" si="1"/>
        <v>India-Asia2008</v>
      </c>
      <c r="B1548" s="36" t="s">
        <v>155</v>
      </c>
      <c r="C1548" s="36" t="s">
        <v>180</v>
      </c>
      <c r="D1548" s="37">
        <v>0.703</v>
      </c>
      <c r="E1548" s="37">
        <v>30.0</v>
      </c>
      <c r="F1548" s="36"/>
      <c r="G1548" s="37">
        <v>271.0</v>
      </c>
      <c r="H1548" s="37">
        <v>0.044</v>
      </c>
      <c r="I1548" s="37">
        <v>0.295</v>
      </c>
      <c r="J1548" s="31" t="s">
        <v>87</v>
      </c>
    </row>
    <row r="1549" ht="15.75" customHeight="1">
      <c r="A1549" s="36" t="str">
        <f t="shared" si="1"/>
        <v>Bangladesh-Asia2008</v>
      </c>
      <c r="B1549" s="36" t="s">
        <v>148</v>
      </c>
      <c r="C1549" s="36" t="s">
        <v>180</v>
      </c>
      <c r="D1549" s="37">
        <v>0.361</v>
      </c>
      <c r="E1549" s="37">
        <v>73.0</v>
      </c>
      <c r="F1549" s="36"/>
      <c r="G1549" s="37">
        <v>302.0</v>
      </c>
      <c r="H1549" s="37">
        <v>0.025</v>
      </c>
      <c r="I1549" s="37">
        <v>0.302</v>
      </c>
      <c r="J1549" s="31" t="s">
        <v>87</v>
      </c>
    </row>
    <row r="1550" ht="15.75" customHeight="1">
      <c r="A1550" s="36" t="str">
        <f t="shared" si="1"/>
        <v>Maldives-Asia2008</v>
      </c>
      <c r="B1550" s="36" t="s">
        <v>163</v>
      </c>
      <c r="C1550" s="36" t="s">
        <v>180</v>
      </c>
      <c r="D1550" s="37">
        <v>0.093</v>
      </c>
      <c r="E1550" s="37">
        <v>9.0</v>
      </c>
      <c r="F1550" s="36"/>
      <c r="G1550" s="36"/>
      <c r="H1550" s="37">
        <v>0.232</v>
      </c>
      <c r="I1550" s="37">
        <v>1.388</v>
      </c>
      <c r="J1550" s="31" t="s">
        <v>87</v>
      </c>
    </row>
    <row r="1551" ht="15.75" customHeight="1">
      <c r="A1551" s="36" t="str">
        <f t="shared" si="1"/>
        <v>Kazakhstan-Asia2008</v>
      </c>
      <c r="B1551" s="36" t="s">
        <v>158</v>
      </c>
      <c r="C1551" s="36" t="s">
        <v>180</v>
      </c>
      <c r="D1551" s="37">
        <v>0.415</v>
      </c>
      <c r="E1551" s="37">
        <v>21.0</v>
      </c>
      <c r="F1551" s="36"/>
      <c r="G1551" s="37">
        <v>271.0</v>
      </c>
      <c r="H1551" s="37">
        <v>0.11</v>
      </c>
      <c r="I1551" s="37">
        <v>0.958</v>
      </c>
      <c r="J1551" s="31" t="s">
        <v>87</v>
      </c>
    </row>
    <row r="1552" ht="15.75" customHeight="1">
      <c r="A1552" s="36" t="str">
        <f t="shared" si="1"/>
        <v>Uzbekistan-Asia2008</v>
      </c>
      <c r="B1552" s="36" t="s">
        <v>177</v>
      </c>
      <c r="C1552" s="36" t="s">
        <v>180</v>
      </c>
      <c r="D1552" s="37">
        <v>0.898</v>
      </c>
      <c r="E1552" s="37">
        <v>15.0</v>
      </c>
      <c r="F1552" s="36"/>
      <c r="G1552" s="37">
        <v>205.0</v>
      </c>
      <c r="H1552" s="37">
        <v>0.091</v>
      </c>
      <c r="I1552" s="37">
        <v>0.458</v>
      </c>
      <c r="J1552" s="31" t="s">
        <v>87</v>
      </c>
    </row>
    <row r="1553" ht="15.75" customHeight="1">
      <c r="A1553" s="36" t="str">
        <f t="shared" si="1"/>
        <v>Kyrgyzstan-Asia2008</v>
      </c>
      <c r="B1553" s="36" t="s">
        <v>159</v>
      </c>
      <c r="C1553" s="36" t="s">
        <v>180</v>
      </c>
      <c r="D1553" s="37">
        <v>0.614</v>
      </c>
      <c r="E1553" s="37">
        <v>15.0</v>
      </c>
      <c r="F1553" s="36"/>
      <c r="G1553" s="37">
        <v>202.0</v>
      </c>
      <c r="H1553" s="37">
        <v>0.157</v>
      </c>
      <c r="I1553" s="37">
        <v>0.653</v>
      </c>
      <c r="J1553" s="31" t="s">
        <v>87</v>
      </c>
    </row>
    <row r="1554" ht="15.75" customHeight="1">
      <c r="A1554" s="36" t="str">
        <f t="shared" si="1"/>
        <v>Nepal-Asia2008</v>
      </c>
      <c r="B1554" s="36" t="s">
        <v>166</v>
      </c>
      <c r="C1554" s="36" t="s">
        <v>180</v>
      </c>
      <c r="D1554" s="37">
        <v>0.341</v>
      </c>
      <c r="E1554" s="37">
        <v>31.0</v>
      </c>
      <c r="F1554" s="36"/>
      <c r="G1554" s="37">
        <v>408.0</v>
      </c>
      <c r="H1554" s="37">
        <v>0.017</v>
      </c>
      <c r="I1554" s="37">
        <v>0.16</v>
      </c>
      <c r="J1554" s="31" t="s">
        <v>87</v>
      </c>
    </row>
    <row r="1555" ht="15.75" customHeight="1">
      <c r="A1555" s="36" t="str">
        <f t="shared" si="1"/>
        <v>Philippines-Asia2008</v>
      </c>
      <c r="B1555" s="36" t="s">
        <v>169</v>
      </c>
      <c r="C1555" s="36" t="s">
        <v>180</v>
      </c>
      <c r="D1555" s="37">
        <v>0.471</v>
      </c>
      <c r="E1555" s="37">
        <v>41.0</v>
      </c>
      <c r="F1555" s="36"/>
      <c r="G1555" s="37">
        <v>195.0</v>
      </c>
      <c r="H1555" s="37">
        <v>0.062</v>
      </c>
      <c r="I1555" s="37">
        <v>0.754</v>
      </c>
      <c r="J1555" s="31" t="s">
        <v>87</v>
      </c>
    </row>
    <row r="1556" ht="15.75" customHeight="1">
      <c r="A1556" s="36" t="str">
        <f t="shared" si="1"/>
        <v>Cambodia-Asia2008</v>
      </c>
      <c r="B1556" s="36" t="s">
        <v>151</v>
      </c>
      <c r="C1556" s="36" t="s">
        <v>180</v>
      </c>
      <c r="D1556" s="37">
        <v>0.215</v>
      </c>
      <c r="E1556" s="37">
        <v>102.0</v>
      </c>
      <c r="F1556" s="36"/>
      <c r="G1556" s="37">
        <v>137.0</v>
      </c>
      <c r="H1556" s="37">
        <v>0.005</v>
      </c>
      <c r="I1556" s="37">
        <v>0.304</v>
      </c>
      <c r="J1556" s="31" t="s">
        <v>87</v>
      </c>
    </row>
    <row r="1557" ht="15.75" customHeight="1">
      <c r="A1557" s="36" t="str">
        <f t="shared" si="1"/>
        <v>Pakistan-Asia2008</v>
      </c>
      <c r="B1557" s="36" t="s">
        <v>168</v>
      </c>
      <c r="C1557" s="36" t="s">
        <v>180</v>
      </c>
      <c r="D1557" s="37">
        <v>0.288</v>
      </c>
      <c r="E1557" s="37">
        <v>24.0</v>
      </c>
      <c r="F1557" s="36"/>
      <c r="G1557" s="37">
        <v>560.0</v>
      </c>
      <c r="H1557" s="37">
        <v>0.07</v>
      </c>
      <c r="I1557" s="37">
        <v>0.527</v>
      </c>
      <c r="J1557" s="31" t="s">
        <v>87</v>
      </c>
    </row>
    <row r="1558" ht="15.75" customHeight="1">
      <c r="A1558" s="36" t="str">
        <f t="shared" si="1"/>
        <v>Laos-Asia2008</v>
      </c>
      <c r="B1558" s="36" t="s">
        <v>160</v>
      </c>
      <c r="C1558" s="36" t="s">
        <v>180</v>
      </c>
      <c r="D1558" s="37">
        <v>0.334</v>
      </c>
      <c r="E1558" s="37">
        <v>93.0</v>
      </c>
      <c r="F1558" s="36"/>
      <c r="G1558" s="37">
        <v>560.0</v>
      </c>
      <c r="H1558" s="37">
        <v>0.036</v>
      </c>
      <c r="I1558" s="37">
        <v>0.329</v>
      </c>
      <c r="J1558" s="31" t="s">
        <v>87</v>
      </c>
    </row>
    <row r="1559" ht="15.75" customHeight="1">
      <c r="A1559" s="36" t="str">
        <f t="shared" si="1"/>
        <v>Tajikistan-Asia2008</v>
      </c>
      <c r="B1559" s="36" t="s">
        <v>173</v>
      </c>
      <c r="C1559" s="36" t="s">
        <v>180</v>
      </c>
      <c r="D1559" s="37">
        <v>0.834</v>
      </c>
      <c r="E1559" s="37">
        <v>62.0</v>
      </c>
      <c r="F1559" s="36"/>
      <c r="G1559" s="37">
        <v>224.0</v>
      </c>
      <c r="H1559" s="37">
        <v>0.088</v>
      </c>
      <c r="I1559" s="37">
        <v>0.505</v>
      </c>
      <c r="J1559" s="31" t="s">
        <v>87</v>
      </c>
    </row>
    <row r="1560" ht="15.75" customHeight="1">
      <c r="A1560" s="36" t="str">
        <f t="shared" si="1"/>
        <v>Timor-Leste-Asia2008</v>
      </c>
      <c r="B1560" s="36" t="s">
        <v>175</v>
      </c>
      <c r="C1560" s="36" t="s">
        <v>180</v>
      </c>
      <c r="D1560" s="37">
        <v>0.326</v>
      </c>
      <c r="E1560" s="37">
        <v>157.0</v>
      </c>
      <c r="F1560" s="36"/>
      <c r="G1560" s="37">
        <v>640.0</v>
      </c>
      <c r="H1560" s="37">
        <v>0.002</v>
      </c>
      <c r="I1560" s="37">
        <v>0.119</v>
      </c>
      <c r="J1560" s="31" t="s">
        <v>87</v>
      </c>
    </row>
    <row r="1561" ht="15.75" customHeight="1">
      <c r="A1561" s="36" t="str">
        <f t="shared" si="1"/>
        <v>Afghanistan-Asia2008</v>
      </c>
      <c r="B1561" s="36" t="s">
        <v>144</v>
      </c>
      <c r="C1561" s="36" t="s">
        <v>180</v>
      </c>
      <c r="D1561" s="37">
        <v>0.363</v>
      </c>
      <c r="E1561" s="37">
        <v>9.0</v>
      </c>
      <c r="F1561" s="36"/>
      <c r="G1561" s="37">
        <v>275.0</v>
      </c>
      <c r="H1561" s="37">
        <v>0.018</v>
      </c>
      <c r="I1561" s="37">
        <v>0.292</v>
      </c>
      <c r="J1561" s="31" t="s">
        <v>87</v>
      </c>
    </row>
    <row r="1562" ht="15.75" customHeight="1">
      <c r="A1562" s="36" t="str">
        <f t="shared" si="1"/>
        <v>Macao SAR-Asia2009</v>
      </c>
      <c r="B1562" s="36" t="s">
        <v>161</v>
      </c>
      <c r="C1562" s="36" t="s">
        <v>180</v>
      </c>
      <c r="D1562" s="36"/>
      <c r="E1562" s="36"/>
      <c r="F1562" s="36"/>
      <c r="G1562" s="36"/>
      <c r="H1562" s="37">
        <v>0.54</v>
      </c>
      <c r="I1562" s="37">
        <v>1.989</v>
      </c>
      <c r="J1562" s="31" t="s">
        <v>88</v>
      </c>
    </row>
    <row r="1563" ht="15.75" customHeight="1">
      <c r="A1563" s="36" t="str">
        <f t="shared" si="1"/>
        <v>South Korea-Asia2009</v>
      </c>
      <c r="B1563" s="36" t="s">
        <v>171</v>
      </c>
      <c r="C1563" s="36" t="s">
        <v>180</v>
      </c>
      <c r="D1563" s="37">
        <v>0.31</v>
      </c>
      <c r="E1563" s="37">
        <v>14.0</v>
      </c>
      <c r="F1563" s="36"/>
      <c r="G1563" s="37">
        <v>250.0</v>
      </c>
      <c r="H1563" s="37">
        <v>0.816</v>
      </c>
      <c r="I1563" s="37">
        <v>0.995</v>
      </c>
      <c r="J1563" s="31" t="s">
        <v>88</v>
      </c>
    </row>
    <row r="1564" ht="15.75" customHeight="1">
      <c r="A1564" s="36" t="str">
        <f t="shared" si="1"/>
        <v>Japan-Asia2009</v>
      </c>
      <c r="B1564" s="36" t="s">
        <v>157</v>
      </c>
      <c r="C1564" s="36" t="s">
        <v>180</v>
      </c>
      <c r="D1564" s="37">
        <v>0.553</v>
      </c>
      <c r="E1564" s="37">
        <v>22.0</v>
      </c>
      <c r="F1564" s="36"/>
      <c r="G1564" s="37">
        <v>355.0</v>
      </c>
      <c r="H1564" s="37">
        <v>0.78</v>
      </c>
      <c r="I1564" s="37">
        <v>0.913</v>
      </c>
      <c r="J1564" s="31" t="s">
        <v>88</v>
      </c>
    </row>
    <row r="1565" ht="15.75" customHeight="1">
      <c r="A1565" s="36" t="str">
        <f t="shared" si="1"/>
        <v>Singapore-Asia2009</v>
      </c>
      <c r="B1565" s="36" t="s">
        <v>170</v>
      </c>
      <c r="C1565" s="36" t="s">
        <v>180</v>
      </c>
      <c r="D1565" s="37">
        <v>0.278</v>
      </c>
      <c r="E1565" s="37">
        <v>3.0</v>
      </c>
      <c r="F1565" s="36"/>
      <c r="G1565" s="37">
        <v>84.0</v>
      </c>
      <c r="H1565" s="37">
        <v>0.69</v>
      </c>
      <c r="I1565" s="37">
        <v>1.387</v>
      </c>
      <c r="J1565" s="31" t="s">
        <v>88</v>
      </c>
    </row>
    <row r="1566" ht="15.75" customHeight="1">
      <c r="A1566" s="36" t="str">
        <f t="shared" si="1"/>
        <v>Thailand-Asia2009</v>
      </c>
      <c r="B1566" s="36" t="s">
        <v>174</v>
      </c>
      <c r="C1566" s="36" t="s">
        <v>180</v>
      </c>
      <c r="D1566" s="37">
        <v>0.369</v>
      </c>
      <c r="E1566" s="37">
        <v>32.0</v>
      </c>
      <c r="F1566" s="36"/>
      <c r="G1566" s="37">
        <v>264.0</v>
      </c>
      <c r="H1566" s="37">
        <v>0.201</v>
      </c>
      <c r="I1566" s="37">
        <v>0.995</v>
      </c>
      <c r="J1566" s="31" t="s">
        <v>88</v>
      </c>
    </row>
    <row r="1567" ht="15.75" customHeight="1">
      <c r="A1567" s="36" t="str">
        <f t="shared" si="1"/>
        <v>China-Asia2009</v>
      </c>
      <c r="B1567" s="36" t="s">
        <v>152</v>
      </c>
      <c r="C1567" s="36" t="s">
        <v>180</v>
      </c>
      <c r="D1567" s="37">
        <v>0.638</v>
      </c>
      <c r="E1567" s="37">
        <v>38.0</v>
      </c>
      <c r="F1567" s="36"/>
      <c r="G1567" s="37">
        <v>464.0</v>
      </c>
      <c r="H1567" s="37">
        <v>0.289</v>
      </c>
      <c r="I1567" s="37">
        <v>0.553</v>
      </c>
      <c r="J1567" s="31" t="s">
        <v>88</v>
      </c>
    </row>
    <row r="1568" ht="15.75" customHeight="1">
      <c r="A1568" s="36" t="str">
        <f t="shared" si="1"/>
        <v>Hong Kong SAR-Asia2009</v>
      </c>
      <c r="B1568" s="36" t="s">
        <v>154</v>
      </c>
      <c r="C1568" s="36" t="s">
        <v>180</v>
      </c>
      <c r="D1568" s="37">
        <v>0.23</v>
      </c>
      <c r="E1568" s="37">
        <v>6.0</v>
      </c>
      <c r="F1568" s="36"/>
      <c r="G1568" s="37">
        <v>80.0</v>
      </c>
      <c r="H1568" s="37">
        <v>0.694</v>
      </c>
      <c r="I1568" s="37">
        <v>1.798</v>
      </c>
      <c r="J1568" s="31" t="s">
        <v>88</v>
      </c>
    </row>
    <row r="1569" ht="15.75" customHeight="1">
      <c r="A1569" s="36" t="str">
        <f t="shared" si="1"/>
        <v>North Korea-Asia2009</v>
      </c>
      <c r="B1569" s="36" t="s">
        <v>167</v>
      </c>
      <c r="C1569" s="36" t="s">
        <v>180</v>
      </c>
      <c r="D1569" s="36"/>
      <c r="E1569" s="36"/>
      <c r="F1569" s="36"/>
      <c r="G1569" s="36"/>
      <c r="H1569" s="36"/>
      <c r="I1569" s="37">
        <v>0.003</v>
      </c>
      <c r="J1569" s="31" t="s">
        <v>88</v>
      </c>
    </row>
    <row r="1570" ht="15.75" customHeight="1">
      <c r="A1570" s="36" t="str">
        <f t="shared" si="1"/>
        <v>Georgia-Asia2009</v>
      </c>
      <c r="B1570" s="36" t="s">
        <v>153</v>
      </c>
      <c r="C1570" s="36" t="s">
        <v>180</v>
      </c>
      <c r="D1570" s="37">
        <v>0.153</v>
      </c>
      <c r="E1570" s="37">
        <v>3.0</v>
      </c>
      <c r="F1570" s="36"/>
      <c r="G1570" s="37">
        <v>387.0</v>
      </c>
      <c r="H1570" s="37">
        <v>0.201</v>
      </c>
      <c r="I1570" s="37">
        <v>0.645</v>
      </c>
      <c r="J1570" s="31" t="s">
        <v>88</v>
      </c>
    </row>
    <row r="1571" ht="15.75" customHeight="1">
      <c r="A1571" s="36" t="str">
        <f t="shared" si="1"/>
        <v>Armenia-Asia2009</v>
      </c>
      <c r="B1571" s="36" t="s">
        <v>146</v>
      </c>
      <c r="C1571" s="36" t="s">
        <v>180</v>
      </c>
      <c r="D1571" s="37">
        <v>0.386</v>
      </c>
      <c r="E1571" s="37">
        <v>14.0</v>
      </c>
      <c r="F1571" s="36"/>
      <c r="G1571" s="37">
        <v>581.0</v>
      </c>
      <c r="H1571" s="37">
        <v>0.153</v>
      </c>
      <c r="I1571" s="37">
        <v>0.738</v>
      </c>
      <c r="J1571" s="31" t="s">
        <v>88</v>
      </c>
    </row>
    <row r="1572" ht="15.75" customHeight="1">
      <c r="A1572" s="36" t="str">
        <f t="shared" si="1"/>
        <v>Azerbaijan-Asia2009</v>
      </c>
      <c r="B1572" s="36" t="s">
        <v>147</v>
      </c>
      <c r="C1572" s="36" t="s">
        <v>180</v>
      </c>
      <c r="D1572" s="37">
        <v>0.409</v>
      </c>
      <c r="E1572" s="37">
        <v>10.0</v>
      </c>
      <c r="F1572" s="36"/>
      <c r="G1572" s="37">
        <v>376.0</v>
      </c>
      <c r="H1572" s="37">
        <v>0.274</v>
      </c>
      <c r="I1572" s="37">
        <v>0.863</v>
      </c>
      <c r="J1572" s="31" t="s">
        <v>88</v>
      </c>
    </row>
    <row r="1573" ht="15.75" customHeight="1">
      <c r="A1573" s="36" t="str">
        <f t="shared" si="1"/>
        <v>Vietnam-Asia2009</v>
      </c>
      <c r="B1573" s="36" t="s">
        <v>178</v>
      </c>
      <c r="C1573" s="36" t="s">
        <v>180</v>
      </c>
      <c r="D1573" s="37">
        <v>0.399</v>
      </c>
      <c r="E1573" s="37">
        <v>39.0</v>
      </c>
      <c r="F1573" s="36"/>
      <c r="G1573" s="37">
        <v>1050.0</v>
      </c>
      <c r="H1573" s="37">
        <v>0.266</v>
      </c>
      <c r="I1573" s="37">
        <v>1.114</v>
      </c>
      <c r="J1573" s="31" t="s">
        <v>88</v>
      </c>
    </row>
    <row r="1574" ht="15.75" customHeight="1">
      <c r="A1574" s="36" t="str">
        <f t="shared" si="1"/>
        <v>Brunei-Asia2009</v>
      </c>
      <c r="B1574" s="36" t="s">
        <v>150</v>
      </c>
      <c r="C1574" s="36" t="s">
        <v>180</v>
      </c>
      <c r="D1574" s="37">
        <v>0.303</v>
      </c>
      <c r="E1574" s="37">
        <v>116.0</v>
      </c>
      <c r="F1574" s="36"/>
      <c r="G1574" s="37">
        <v>144.0</v>
      </c>
      <c r="H1574" s="37">
        <v>0.49</v>
      </c>
      <c r="I1574" s="37">
        <v>1.047</v>
      </c>
      <c r="J1574" s="31" t="s">
        <v>88</v>
      </c>
    </row>
    <row r="1575" ht="15.75" customHeight="1">
      <c r="A1575" s="36" t="str">
        <f t="shared" si="1"/>
        <v>Myanmar-Asia2009</v>
      </c>
      <c r="B1575" s="36" t="s">
        <v>165</v>
      </c>
      <c r="C1575" s="36" t="s">
        <v>180</v>
      </c>
      <c r="D1575" s="36"/>
      <c r="E1575" s="36"/>
      <c r="F1575" s="36"/>
      <c r="G1575" s="36"/>
      <c r="H1575" s="37">
        <v>0.002</v>
      </c>
      <c r="I1575" s="37">
        <v>0.01</v>
      </c>
      <c r="J1575" s="31" t="s">
        <v>88</v>
      </c>
    </row>
    <row r="1576" ht="15.75" customHeight="1">
      <c r="A1576" s="36" t="str">
        <f t="shared" si="1"/>
        <v>Malaysia-Asia2009</v>
      </c>
      <c r="B1576" s="36" t="s">
        <v>162</v>
      </c>
      <c r="C1576" s="36" t="s">
        <v>180</v>
      </c>
      <c r="D1576" s="37">
        <v>0.342</v>
      </c>
      <c r="E1576" s="37">
        <v>18.0</v>
      </c>
      <c r="F1576" s="36"/>
      <c r="G1576" s="37">
        <v>145.0</v>
      </c>
      <c r="H1576" s="37">
        <v>0.559</v>
      </c>
      <c r="I1576" s="37">
        <v>1.085</v>
      </c>
      <c r="J1576" s="31" t="s">
        <v>88</v>
      </c>
    </row>
    <row r="1577" ht="15.75" customHeight="1">
      <c r="A1577" s="36" t="str">
        <f t="shared" si="1"/>
        <v>Sri Lanka-Asia2009</v>
      </c>
      <c r="B1577" s="36" t="s">
        <v>172</v>
      </c>
      <c r="C1577" s="36" t="s">
        <v>180</v>
      </c>
      <c r="D1577" s="37">
        <v>0.617</v>
      </c>
      <c r="E1577" s="37">
        <v>40.0</v>
      </c>
      <c r="F1577" s="36"/>
      <c r="G1577" s="37">
        <v>256.0</v>
      </c>
      <c r="H1577" s="37">
        <v>0.088</v>
      </c>
      <c r="I1577" s="37">
        <v>0.791</v>
      </c>
      <c r="J1577" s="31" t="s">
        <v>88</v>
      </c>
    </row>
    <row r="1578" ht="15.75" customHeight="1">
      <c r="A1578" s="36" t="str">
        <f t="shared" si="1"/>
        <v>Indonesia-Asia2009</v>
      </c>
      <c r="B1578" s="36" t="s">
        <v>156</v>
      </c>
      <c r="C1578" s="36" t="s">
        <v>180</v>
      </c>
      <c r="D1578" s="37">
        <v>0.378</v>
      </c>
      <c r="E1578" s="37">
        <v>63.0</v>
      </c>
      <c r="F1578" s="36"/>
      <c r="G1578" s="37">
        <v>266.0</v>
      </c>
      <c r="H1578" s="37">
        <v>0.069</v>
      </c>
      <c r="I1578" s="37">
        <v>0.689</v>
      </c>
      <c r="J1578" s="31" t="s">
        <v>88</v>
      </c>
    </row>
    <row r="1579" ht="15.75" customHeight="1">
      <c r="A1579" s="36" t="str">
        <f t="shared" si="1"/>
        <v>Bhutan-Asia2009</v>
      </c>
      <c r="B1579" s="36" t="s">
        <v>149</v>
      </c>
      <c r="C1579" s="36" t="s">
        <v>180</v>
      </c>
      <c r="D1579" s="37">
        <v>0.408</v>
      </c>
      <c r="E1579" s="37">
        <v>46.0</v>
      </c>
      <c r="F1579" s="36"/>
      <c r="G1579" s="37">
        <v>274.0</v>
      </c>
      <c r="H1579" s="37">
        <v>0.072</v>
      </c>
      <c r="I1579" s="37">
        <v>0.481</v>
      </c>
      <c r="J1579" s="31" t="s">
        <v>88</v>
      </c>
    </row>
    <row r="1580" ht="15.75" customHeight="1">
      <c r="A1580" s="36" t="str">
        <f t="shared" si="1"/>
        <v>Bangladesh-Asia2009</v>
      </c>
      <c r="B1580" s="36" t="s">
        <v>148</v>
      </c>
      <c r="C1580" s="36" t="s">
        <v>180</v>
      </c>
      <c r="D1580" s="37">
        <v>0.35</v>
      </c>
      <c r="E1580" s="37">
        <v>43.0</v>
      </c>
      <c r="F1580" s="36"/>
      <c r="G1580" s="37">
        <v>302.0</v>
      </c>
      <c r="H1580" s="37">
        <v>0.031</v>
      </c>
      <c r="I1580" s="37">
        <v>0.344</v>
      </c>
      <c r="J1580" s="31" t="s">
        <v>88</v>
      </c>
    </row>
    <row r="1581" ht="15.75" customHeight="1">
      <c r="A1581" s="36" t="str">
        <f t="shared" si="1"/>
        <v>Turkmenistan-Asia2009</v>
      </c>
      <c r="B1581" s="36" t="s">
        <v>176</v>
      </c>
      <c r="C1581" s="36" t="s">
        <v>180</v>
      </c>
      <c r="D1581" s="36"/>
      <c r="E1581" s="36"/>
      <c r="F1581" s="36"/>
      <c r="G1581" s="36"/>
      <c r="H1581" s="37">
        <v>0.02</v>
      </c>
      <c r="I1581" s="37">
        <v>0.428</v>
      </c>
      <c r="J1581" s="31" t="s">
        <v>88</v>
      </c>
    </row>
    <row r="1582" ht="15.75" customHeight="1">
      <c r="A1582" s="36" t="str">
        <f t="shared" si="1"/>
        <v>India-Asia2009</v>
      </c>
      <c r="B1582" s="36" t="s">
        <v>155</v>
      </c>
      <c r="C1582" s="36" t="s">
        <v>180</v>
      </c>
      <c r="D1582" s="37">
        <v>0.66</v>
      </c>
      <c r="E1582" s="37">
        <v>30.0</v>
      </c>
      <c r="F1582" s="36"/>
      <c r="G1582" s="37">
        <v>271.0</v>
      </c>
      <c r="H1582" s="37">
        <v>0.051</v>
      </c>
      <c r="I1582" s="37">
        <v>0.441</v>
      </c>
      <c r="J1582" s="31" t="s">
        <v>88</v>
      </c>
    </row>
    <row r="1583" ht="15.75" customHeight="1">
      <c r="A1583" s="36" t="str">
        <f t="shared" si="1"/>
        <v>Kazakhstan-Asia2009</v>
      </c>
      <c r="B1583" s="36" t="s">
        <v>158</v>
      </c>
      <c r="C1583" s="36" t="s">
        <v>180</v>
      </c>
      <c r="D1583" s="37">
        <v>0.347</v>
      </c>
      <c r="E1583" s="37">
        <v>20.0</v>
      </c>
      <c r="F1583" s="36"/>
      <c r="G1583" s="37">
        <v>271.0</v>
      </c>
      <c r="H1583" s="37">
        <v>0.182</v>
      </c>
      <c r="I1583" s="37">
        <v>1.084</v>
      </c>
      <c r="J1583" s="31" t="s">
        <v>88</v>
      </c>
    </row>
    <row r="1584" ht="15.75" customHeight="1">
      <c r="A1584" s="36" t="str">
        <f t="shared" si="1"/>
        <v>Maldives-Asia2009</v>
      </c>
      <c r="B1584" s="36" t="s">
        <v>163</v>
      </c>
      <c r="C1584" s="36" t="s">
        <v>180</v>
      </c>
      <c r="D1584" s="37">
        <v>0.093</v>
      </c>
      <c r="E1584" s="37">
        <v>9.0</v>
      </c>
      <c r="F1584" s="36"/>
      <c r="G1584" s="36"/>
      <c r="H1584" s="37">
        <v>0.248</v>
      </c>
      <c r="I1584" s="37">
        <v>1.432</v>
      </c>
      <c r="J1584" s="31" t="s">
        <v>88</v>
      </c>
    </row>
    <row r="1585" ht="15.75" customHeight="1">
      <c r="A1585" s="36" t="str">
        <f t="shared" si="1"/>
        <v>Mongolia-Asia2009</v>
      </c>
      <c r="B1585" s="36" t="s">
        <v>164</v>
      </c>
      <c r="C1585" s="36" t="s">
        <v>180</v>
      </c>
      <c r="D1585" s="37">
        <v>0.243</v>
      </c>
      <c r="E1585" s="37">
        <v>13.0</v>
      </c>
      <c r="F1585" s="36"/>
      <c r="G1585" s="37">
        <v>192.0</v>
      </c>
      <c r="H1585" s="37">
        <v>0.1</v>
      </c>
      <c r="I1585" s="37">
        <v>0.842</v>
      </c>
      <c r="J1585" s="31" t="s">
        <v>88</v>
      </c>
    </row>
    <row r="1586" ht="15.75" customHeight="1">
      <c r="A1586" s="36" t="str">
        <f t="shared" si="1"/>
        <v>Uzbekistan-Asia2009</v>
      </c>
      <c r="B1586" s="36" t="s">
        <v>177</v>
      </c>
      <c r="C1586" s="36" t="s">
        <v>180</v>
      </c>
      <c r="D1586" s="37">
        <v>0.948</v>
      </c>
      <c r="E1586" s="37">
        <v>15.0</v>
      </c>
      <c r="F1586" s="36"/>
      <c r="G1586" s="37">
        <v>205.0</v>
      </c>
      <c r="H1586" s="37">
        <v>0.171</v>
      </c>
      <c r="I1586" s="37">
        <v>0.599</v>
      </c>
      <c r="J1586" s="31" t="s">
        <v>88</v>
      </c>
    </row>
    <row r="1587" ht="15.75" customHeight="1">
      <c r="A1587" s="36" t="str">
        <f t="shared" si="1"/>
        <v>Nepal-Asia2009</v>
      </c>
      <c r="B1587" s="36" t="s">
        <v>166</v>
      </c>
      <c r="C1587" s="36" t="s">
        <v>180</v>
      </c>
      <c r="D1587" s="37">
        <v>0.325</v>
      </c>
      <c r="E1587" s="37">
        <v>31.0</v>
      </c>
      <c r="F1587" s="36"/>
      <c r="G1587" s="37">
        <v>338.0</v>
      </c>
      <c r="H1587" s="37">
        <v>0.02</v>
      </c>
      <c r="I1587" s="37">
        <v>0.211</v>
      </c>
      <c r="J1587" s="31" t="s">
        <v>88</v>
      </c>
    </row>
    <row r="1588" ht="15.75" customHeight="1">
      <c r="A1588" s="36" t="str">
        <f t="shared" si="1"/>
        <v>Philippines-Asia2009</v>
      </c>
      <c r="B1588" s="36" t="s">
        <v>169</v>
      </c>
      <c r="C1588" s="36" t="s">
        <v>180</v>
      </c>
      <c r="D1588" s="37">
        <v>0.471</v>
      </c>
      <c r="E1588" s="37">
        <v>42.0</v>
      </c>
      <c r="F1588" s="36"/>
      <c r="G1588" s="37">
        <v>195.0</v>
      </c>
      <c r="H1588" s="37">
        <v>0.09</v>
      </c>
      <c r="I1588" s="37">
        <v>0.823</v>
      </c>
      <c r="J1588" s="31" t="s">
        <v>88</v>
      </c>
    </row>
    <row r="1589" ht="15.75" customHeight="1">
      <c r="A1589" s="36" t="str">
        <f t="shared" si="1"/>
        <v>Kyrgyzstan-Asia2009</v>
      </c>
      <c r="B1589" s="36" t="s">
        <v>159</v>
      </c>
      <c r="C1589" s="36" t="s">
        <v>180</v>
      </c>
      <c r="D1589" s="37">
        <v>0.594</v>
      </c>
      <c r="E1589" s="37">
        <v>11.0</v>
      </c>
      <c r="F1589" s="36"/>
      <c r="G1589" s="37">
        <v>202.0</v>
      </c>
      <c r="H1589" s="37">
        <v>0.17</v>
      </c>
      <c r="I1589" s="37">
        <v>0.852</v>
      </c>
      <c r="J1589" s="31" t="s">
        <v>88</v>
      </c>
    </row>
    <row r="1590" ht="15.75" customHeight="1">
      <c r="A1590" s="36" t="str">
        <f t="shared" si="1"/>
        <v>Cambodia-Asia2009</v>
      </c>
      <c r="B1590" s="36" t="s">
        <v>151</v>
      </c>
      <c r="C1590" s="36" t="s">
        <v>180</v>
      </c>
      <c r="D1590" s="37">
        <v>0.217</v>
      </c>
      <c r="E1590" s="37">
        <v>102.0</v>
      </c>
      <c r="F1590" s="36"/>
      <c r="G1590" s="37">
        <v>173.0</v>
      </c>
      <c r="H1590" s="37">
        <v>0.005</v>
      </c>
      <c r="I1590" s="37">
        <v>0.443</v>
      </c>
      <c r="J1590" s="31" t="s">
        <v>88</v>
      </c>
    </row>
    <row r="1591" ht="15.75" customHeight="1">
      <c r="A1591" s="36" t="str">
        <f t="shared" si="1"/>
        <v>Pakistan-Asia2009</v>
      </c>
      <c r="B1591" s="36" t="s">
        <v>168</v>
      </c>
      <c r="C1591" s="36" t="s">
        <v>180</v>
      </c>
      <c r="D1591" s="37">
        <v>0.309</v>
      </c>
      <c r="E1591" s="37">
        <v>21.0</v>
      </c>
      <c r="F1591" s="36"/>
      <c r="G1591" s="37">
        <v>560.0</v>
      </c>
      <c r="H1591" s="37">
        <v>0.075</v>
      </c>
      <c r="I1591" s="37">
        <v>0.555</v>
      </c>
      <c r="J1591" s="31" t="s">
        <v>88</v>
      </c>
    </row>
    <row r="1592" ht="15.75" customHeight="1">
      <c r="A1592" s="36" t="str">
        <f t="shared" si="1"/>
        <v>Laos-Asia2009</v>
      </c>
      <c r="B1592" s="36" t="s">
        <v>160</v>
      </c>
      <c r="C1592" s="36" t="s">
        <v>180</v>
      </c>
      <c r="D1592" s="37">
        <v>0.323</v>
      </c>
      <c r="E1592" s="37">
        <v>93.0</v>
      </c>
      <c r="F1592" s="36"/>
      <c r="G1592" s="37">
        <v>362.0</v>
      </c>
      <c r="H1592" s="37">
        <v>0.06</v>
      </c>
      <c r="I1592" s="37">
        <v>0.516</v>
      </c>
      <c r="J1592" s="31" t="s">
        <v>88</v>
      </c>
    </row>
    <row r="1593" ht="15.75" customHeight="1">
      <c r="A1593" s="36" t="str">
        <f t="shared" si="1"/>
        <v>Tajikistan-Asia2009</v>
      </c>
      <c r="B1593" s="36" t="s">
        <v>173</v>
      </c>
      <c r="C1593" s="36" t="s">
        <v>180</v>
      </c>
      <c r="D1593" s="37">
        <v>0.838</v>
      </c>
      <c r="E1593" s="37">
        <v>38.0</v>
      </c>
      <c r="F1593" s="36"/>
      <c r="G1593" s="37">
        <v>224.0</v>
      </c>
      <c r="H1593" s="37">
        <v>0.101</v>
      </c>
      <c r="I1593" s="37">
        <v>0.658</v>
      </c>
      <c r="J1593" s="31" t="s">
        <v>88</v>
      </c>
    </row>
    <row r="1594" ht="15.75" customHeight="1">
      <c r="A1594" s="36" t="str">
        <f t="shared" si="1"/>
        <v>Timor-Leste-Asia2009</v>
      </c>
      <c r="B1594" s="36" t="s">
        <v>175</v>
      </c>
      <c r="C1594" s="36" t="s">
        <v>180</v>
      </c>
      <c r="D1594" s="37">
        <v>0.11</v>
      </c>
      <c r="E1594" s="37">
        <v>157.0</v>
      </c>
      <c r="F1594" s="36"/>
      <c r="G1594" s="37">
        <v>276.0</v>
      </c>
      <c r="H1594" s="37">
        <v>0.002</v>
      </c>
      <c r="I1594" s="37">
        <v>0.33</v>
      </c>
      <c r="J1594" s="31" t="s">
        <v>88</v>
      </c>
    </row>
    <row r="1595" ht="15.75" customHeight="1">
      <c r="A1595" s="36" t="str">
        <f t="shared" si="1"/>
        <v>Afghanistan-Asia2009</v>
      </c>
      <c r="B1595" s="36" t="s">
        <v>144</v>
      </c>
      <c r="C1595" s="36" t="s">
        <v>180</v>
      </c>
      <c r="D1595" s="37">
        <v>0.363</v>
      </c>
      <c r="E1595" s="37">
        <v>7.0</v>
      </c>
      <c r="F1595" s="36"/>
      <c r="G1595" s="37">
        <v>275.0</v>
      </c>
      <c r="H1595" s="37">
        <v>0.036</v>
      </c>
      <c r="I1595" s="37">
        <v>0.379</v>
      </c>
      <c r="J1595" s="31" t="s">
        <v>88</v>
      </c>
    </row>
    <row r="1596" ht="15.75" customHeight="1">
      <c r="A1596" s="36" t="str">
        <f t="shared" si="1"/>
        <v>Macao SAR-Asia2010</v>
      </c>
      <c r="B1596" s="36" t="s">
        <v>161</v>
      </c>
      <c r="C1596" s="36" t="s">
        <v>180</v>
      </c>
      <c r="D1596" s="36"/>
      <c r="E1596" s="36"/>
      <c r="F1596" s="36"/>
      <c r="G1596" s="36"/>
      <c r="H1596" s="37">
        <v>0.552</v>
      </c>
      <c r="I1596" s="37">
        <v>2.099</v>
      </c>
      <c r="J1596" s="31" t="s">
        <v>89</v>
      </c>
    </row>
    <row r="1597" ht="15.75" customHeight="1">
      <c r="A1597" s="36" t="str">
        <f t="shared" si="1"/>
        <v>South Korea-Asia2010</v>
      </c>
      <c r="B1597" s="36" t="s">
        <v>171</v>
      </c>
      <c r="C1597" s="36" t="s">
        <v>180</v>
      </c>
      <c r="D1597" s="37">
        <v>0.288</v>
      </c>
      <c r="E1597" s="37">
        <v>14.0</v>
      </c>
      <c r="F1597" s="36"/>
      <c r="G1597" s="37">
        <v>250.0</v>
      </c>
      <c r="H1597" s="37">
        <v>0.837</v>
      </c>
      <c r="I1597" s="37">
        <v>1.048</v>
      </c>
      <c r="J1597" s="31" t="s">
        <v>89</v>
      </c>
    </row>
    <row r="1598" ht="15.75" customHeight="1">
      <c r="A1598" s="36" t="str">
        <f t="shared" si="1"/>
        <v>Singapore-Asia2010</v>
      </c>
      <c r="B1598" s="36" t="s">
        <v>170</v>
      </c>
      <c r="C1598" s="36" t="s">
        <v>180</v>
      </c>
      <c r="D1598" s="37">
        <v>0.254</v>
      </c>
      <c r="E1598" s="37">
        <v>3.0</v>
      </c>
      <c r="F1598" s="36"/>
      <c r="G1598" s="37">
        <v>84.0</v>
      </c>
      <c r="H1598" s="37">
        <v>0.71</v>
      </c>
      <c r="I1598" s="37">
        <v>1.454</v>
      </c>
      <c r="J1598" s="31" t="s">
        <v>89</v>
      </c>
    </row>
    <row r="1599" ht="15.75" customHeight="1">
      <c r="A1599" s="36" t="str">
        <f t="shared" si="1"/>
        <v>Japan-Asia2010</v>
      </c>
      <c r="B1599" s="36" t="s">
        <v>157</v>
      </c>
      <c r="C1599" s="36" t="s">
        <v>180</v>
      </c>
      <c r="D1599" s="37">
        <v>0.476</v>
      </c>
      <c r="E1599" s="37">
        <v>22.0</v>
      </c>
      <c r="F1599" s="36"/>
      <c r="G1599" s="37">
        <v>355.0</v>
      </c>
      <c r="H1599" s="37">
        <v>0.782</v>
      </c>
      <c r="I1599" s="37">
        <v>0.968</v>
      </c>
      <c r="J1599" s="31" t="s">
        <v>89</v>
      </c>
    </row>
    <row r="1600" ht="15.75" customHeight="1">
      <c r="A1600" s="36" t="str">
        <f t="shared" si="1"/>
        <v>Thailand-Asia2010</v>
      </c>
      <c r="B1600" s="36" t="s">
        <v>174</v>
      </c>
      <c r="C1600" s="36" t="s">
        <v>180</v>
      </c>
      <c r="D1600" s="37">
        <v>0.369</v>
      </c>
      <c r="E1600" s="37">
        <v>32.0</v>
      </c>
      <c r="F1600" s="36"/>
      <c r="G1600" s="37">
        <v>264.0</v>
      </c>
      <c r="H1600" s="37">
        <v>0.224</v>
      </c>
      <c r="I1600" s="37">
        <v>1.08</v>
      </c>
      <c r="J1600" s="31" t="s">
        <v>89</v>
      </c>
    </row>
    <row r="1601" ht="15.75" customHeight="1">
      <c r="A1601" s="36" t="str">
        <f t="shared" si="1"/>
        <v>China-Asia2010</v>
      </c>
      <c r="B1601" s="36" t="s">
        <v>152</v>
      </c>
      <c r="C1601" s="36" t="s">
        <v>180</v>
      </c>
      <c r="D1601" s="37">
        <v>0.635</v>
      </c>
      <c r="E1601" s="37">
        <v>38.0</v>
      </c>
      <c r="F1601" s="36"/>
      <c r="G1601" s="37">
        <v>358.0</v>
      </c>
      <c r="H1601" s="37">
        <v>0.343</v>
      </c>
      <c r="I1601" s="37">
        <v>0.632</v>
      </c>
      <c r="J1601" s="31" t="s">
        <v>89</v>
      </c>
    </row>
    <row r="1602" ht="15.75" customHeight="1">
      <c r="A1602" s="36" t="str">
        <f t="shared" si="1"/>
        <v>Hong Kong SAR-Asia2010</v>
      </c>
      <c r="B1602" s="36" t="s">
        <v>154</v>
      </c>
      <c r="C1602" s="36" t="s">
        <v>180</v>
      </c>
      <c r="D1602" s="37">
        <v>0.23</v>
      </c>
      <c r="E1602" s="37">
        <v>6.0</v>
      </c>
      <c r="F1602" s="36"/>
      <c r="G1602" s="37">
        <v>80.0</v>
      </c>
      <c r="H1602" s="37">
        <v>0.72</v>
      </c>
      <c r="I1602" s="37">
        <v>1.957</v>
      </c>
      <c r="J1602" s="31" t="s">
        <v>89</v>
      </c>
    </row>
    <row r="1603" ht="15.75" customHeight="1">
      <c r="A1603" s="36" t="str">
        <f t="shared" si="1"/>
        <v>North Korea-Asia2010</v>
      </c>
      <c r="B1603" s="36" t="s">
        <v>167</v>
      </c>
      <c r="C1603" s="36" t="s">
        <v>180</v>
      </c>
      <c r="D1603" s="36"/>
      <c r="E1603" s="36"/>
      <c r="F1603" s="36"/>
      <c r="G1603" s="36"/>
      <c r="H1603" s="36"/>
      <c r="I1603" s="37">
        <v>0.018</v>
      </c>
      <c r="J1603" s="31" t="s">
        <v>89</v>
      </c>
    </row>
    <row r="1604" ht="15.75" customHeight="1">
      <c r="A1604" s="36" t="str">
        <f t="shared" si="1"/>
        <v>Georgia-Asia2010</v>
      </c>
      <c r="B1604" s="36" t="s">
        <v>153</v>
      </c>
      <c r="C1604" s="36" t="s">
        <v>180</v>
      </c>
      <c r="D1604" s="37">
        <v>0.153</v>
      </c>
      <c r="E1604" s="37">
        <v>3.0</v>
      </c>
      <c r="F1604" s="36"/>
      <c r="G1604" s="37">
        <v>387.0</v>
      </c>
      <c r="H1604" s="37">
        <v>0.269</v>
      </c>
      <c r="I1604" s="37">
        <v>0.906</v>
      </c>
      <c r="J1604" s="31" t="s">
        <v>89</v>
      </c>
    </row>
    <row r="1605" ht="15.75" customHeight="1">
      <c r="A1605" s="36" t="str">
        <f t="shared" si="1"/>
        <v>Armenia-Asia2010</v>
      </c>
      <c r="B1605" s="36" t="s">
        <v>146</v>
      </c>
      <c r="C1605" s="36" t="s">
        <v>180</v>
      </c>
      <c r="D1605" s="37">
        <v>0.386</v>
      </c>
      <c r="E1605" s="37">
        <v>14.0</v>
      </c>
      <c r="F1605" s="36"/>
      <c r="G1605" s="37">
        <v>581.0</v>
      </c>
      <c r="H1605" s="37">
        <v>0.25</v>
      </c>
      <c r="I1605" s="37">
        <v>1.304</v>
      </c>
      <c r="J1605" s="31" t="s">
        <v>89</v>
      </c>
    </row>
    <row r="1606" ht="15.75" customHeight="1">
      <c r="A1606" s="36" t="str">
        <f t="shared" si="1"/>
        <v>Vietnam-Asia2010</v>
      </c>
      <c r="B1606" s="36" t="s">
        <v>178</v>
      </c>
      <c r="C1606" s="36" t="s">
        <v>180</v>
      </c>
      <c r="D1606" s="37">
        <v>0.329</v>
      </c>
      <c r="E1606" s="37">
        <v>38.0</v>
      </c>
      <c r="F1606" s="36"/>
      <c r="G1606" s="37">
        <v>941.0</v>
      </c>
      <c r="H1606" s="37">
        <v>0.307</v>
      </c>
      <c r="I1606" s="37">
        <v>1.253</v>
      </c>
      <c r="J1606" s="31" t="s">
        <v>89</v>
      </c>
    </row>
    <row r="1607" ht="15.75" customHeight="1">
      <c r="A1607" s="36" t="str">
        <f t="shared" si="1"/>
        <v>Brunei-Asia2010</v>
      </c>
      <c r="B1607" s="36" t="s">
        <v>150</v>
      </c>
      <c r="C1607" s="36" t="s">
        <v>180</v>
      </c>
      <c r="D1607" s="37">
        <v>0.173</v>
      </c>
      <c r="E1607" s="37">
        <v>105.0</v>
      </c>
      <c r="F1607" s="36"/>
      <c r="G1607" s="37">
        <v>144.0</v>
      </c>
      <c r="H1607" s="37">
        <v>0.53</v>
      </c>
      <c r="I1607" s="37">
        <v>1.086</v>
      </c>
      <c r="J1607" s="31" t="s">
        <v>89</v>
      </c>
    </row>
    <row r="1608" ht="15.75" customHeight="1">
      <c r="A1608" s="36" t="str">
        <f t="shared" si="1"/>
        <v>Myanmar-Asia2010</v>
      </c>
      <c r="B1608" s="36" t="s">
        <v>165</v>
      </c>
      <c r="C1608" s="36" t="s">
        <v>180</v>
      </c>
      <c r="D1608" s="36"/>
      <c r="E1608" s="36"/>
      <c r="F1608" s="36"/>
      <c r="G1608" s="36"/>
      <c r="H1608" s="37">
        <v>0.003</v>
      </c>
      <c r="I1608" s="37">
        <v>0.011</v>
      </c>
      <c r="J1608" s="31" t="s">
        <v>89</v>
      </c>
    </row>
    <row r="1609" ht="15.75" customHeight="1">
      <c r="A1609" s="36" t="str">
        <f t="shared" si="1"/>
        <v>Azerbaijan-Asia2010</v>
      </c>
      <c r="B1609" s="36" t="s">
        <v>147</v>
      </c>
      <c r="C1609" s="36" t="s">
        <v>180</v>
      </c>
      <c r="D1609" s="37">
        <v>0.409</v>
      </c>
      <c r="E1609" s="37">
        <v>8.0</v>
      </c>
      <c r="F1609" s="36"/>
      <c r="G1609" s="37">
        <v>306.0</v>
      </c>
      <c r="H1609" s="37">
        <v>0.46</v>
      </c>
      <c r="I1609" s="37">
        <v>1.001</v>
      </c>
      <c r="J1609" s="31" t="s">
        <v>89</v>
      </c>
    </row>
    <row r="1610" ht="15.75" customHeight="1">
      <c r="A1610" s="36" t="str">
        <f t="shared" si="1"/>
        <v>Sri Lanka-Asia2010</v>
      </c>
      <c r="B1610" s="36" t="s">
        <v>172</v>
      </c>
      <c r="C1610" s="36" t="s">
        <v>180</v>
      </c>
      <c r="D1610" s="37">
        <v>0.966</v>
      </c>
      <c r="E1610" s="37">
        <v>37.0</v>
      </c>
      <c r="F1610" s="36"/>
      <c r="G1610" s="37">
        <v>256.0</v>
      </c>
      <c r="H1610" s="37">
        <v>0.12</v>
      </c>
      <c r="I1610" s="37">
        <v>0.836</v>
      </c>
      <c r="J1610" s="31" t="s">
        <v>89</v>
      </c>
    </row>
    <row r="1611" ht="15.75" customHeight="1">
      <c r="A1611" s="36" t="str">
        <f t="shared" si="1"/>
        <v>Malaysia-Asia2010</v>
      </c>
      <c r="B1611" s="36" t="s">
        <v>162</v>
      </c>
      <c r="C1611" s="36" t="s">
        <v>180</v>
      </c>
      <c r="D1611" s="37">
        <v>0.337</v>
      </c>
      <c r="E1611" s="37">
        <v>17.0</v>
      </c>
      <c r="F1611" s="36"/>
      <c r="G1611" s="37">
        <v>145.0</v>
      </c>
      <c r="H1611" s="37">
        <v>0.563</v>
      </c>
      <c r="I1611" s="37">
        <v>1.197</v>
      </c>
      <c r="J1611" s="31" t="s">
        <v>89</v>
      </c>
    </row>
    <row r="1612" ht="15.75" customHeight="1">
      <c r="A1612" s="36" t="str">
        <f t="shared" si="1"/>
        <v>Indonesia-Asia2010</v>
      </c>
      <c r="B1612" s="36" t="s">
        <v>156</v>
      </c>
      <c r="C1612" s="36" t="s">
        <v>180</v>
      </c>
      <c r="D1612" s="37">
        <v>0.322</v>
      </c>
      <c r="E1612" s="37">
        <v>50.0</v>
      </c>
      <c r="F1612" s="36"/>
      <c r="G1612" s="37">
        <v>266.0</v>
      </c>
      <c r="H1612" s="37">
        <v>0.109</v>
      </c>
      <c r="I1612" s="37">
        <v>0.878</v>
      </c>
      <c r="J1612" s="31" t="s">
        <v>89</v>
      </c>
    </row>
    <row r="1613" ht="15.75" customHeight="1">
      <c r="A1613" s="36" t="str">
        <f t="shared" si="1"/>
        <v>India-Asia2010</v>
      </c>
      <c r="B1613" s="36" t="s">
        <v>155</v>
      </c>
      <c r="C1613" s="36" t="s">
        <v>180</v>
      </c>
      <c r="D1613" s="37">
        <v>0.649</v>
      </c>
      <c r="E1613" s="37">
        <v>29.0</v>
      </c>
      <c r="F1613" s="36"/>
      <c r="G1613" s="37">
        <v>258.0</v>
      </c>
      <c r="H1613" s="37">
        <v>0.075</v>
      </c>
      <c r="I1613" s="37">
        <v>0.624</v>
      </c>
      <c r="J1613" s="31" t="s">
        <v>89</v>
      </c>
    </row>
    <row r="1614" ht="15.75" customHeight="1">
      <c r="A1614" s="36" t="str">
        <f t="shared" si="1"/>
        <v>Bhutan-Asia2010</v>
      </c>
      <c r="B1614" s="36" t="s">
        <v>149</v>
      </c>
      <c r="C1614" s="36" t="s">
        <v>180</v>
      </c>
      <c r="D1614" s="37">
        <v>0.408</v>
      </c>
      <c r="E1614" s="37">
        <v>46.0</v>
      </c>
      <c r="F1614" s="36"/>
      <c r="G1614" s="37">
        <v>274.0</v>
      </c>
      <c r="H1614" s="37">
        <v>0.136</v>
      </c>
      <c r="I1614" s="37">
        <v>0.55</v>
      </c>
      <c r="J1614" s="31" t="s">
        <v>89</v>
      </c>
    </row>
    <row r="1615" ht="15.75" customHeight="1">
      <c r="A1615" s="36" t="str">
        <f t="shared" si="1"/>
        <v>Bangladesh-Asia2010</v>
      </c>
      <c r="B1615" s="36" t="s">
        <v>148</v>
      </c>
      <c r="C1615" s="36" t="s">
        <v>180</v>
      </c>
      <c r="D1615" s="37">
        <v>0.35</v>
      </c>
      <c r="E1615" s="37">
        <v>19.0</v>
      </c>
      <c r="F1615" s="36"/>
      <c r="G1615" s="37">
        <v>302.0</v>
      </c>
      <c r="H1615" s="37">
        <v>0.037</v>
      </c>
      <c r="I1615" s="37">
        <v>0.449</v>
      </c>
      <c r="J1615" s="31" t="s">
        <v>89</v>
      </c>
    </row>
    <row r="1616" ht="15.75" customHeight="1">
      <c r="A1616" s="36" t="str">
        <f t="shared" si="1"/>
        <v>Turkmenistan-Asia2010</v>
      </c>
      <c r="B1616" s="36" t="s">
        <v>176</v>
      </c>
      <c r="C1616" s="36" t="s">
        <v>180</v>
      </c>
      <c r="D1616" s="36"/>
      <c r="E1616" s="36"/>
      <c r="F1616" s="36"/>
      <c r="G1616" s="36"/>
      <c r="H1616" s="37">
        <v>0.03</v>
      </c>
      <c r="I1616" s="37">
        <v>0.634</v>
      </c>
      <c r="J1616" s="31" t="s">
        <v>89</v>
      </c>
    </row>
    <row r="1617" ht="15.75" customHeight="1">
      <c r="A1617" s="36" t="str">
        <f t="shared" si="1"/>
        <v>Maldives-Asia2010</v>
      </c>
      <c r="B1617" s="36" t="s">
        <v>163</v>
      </c>
      <c r="C1617" s="36" t="s">
        <v>180</v>
      </c>
      <c r="D1617" s="37">
        <v>0.093</v>
      </c>
      <c r="E1617" s="37">
        <v>9.0</v>
      </c>
      <c r="F1617" s="36"/>
      <c r="G1617" s="36"/>
      <c r="H1617" s="37">
        <v>0.265</v>
      </c>
      <c r="I1617" s="37">
        <v>1.518</v>
      </c>
      <c r="J1617" s="31" t="s">
        <v>89</v>
      </c>
    </row>
    <row r="1618" ht="15.75" customHeight="1">
      <c r="A1618" s="36" t="str">
        <f t="shared" si="1"/>
        <v>Mongolia-Asia2010</v>
      </c>
      <c r="B1618" s="36" t="s">
        <v>164</v>
      </c>
      <c r="C1618" s="36" t="s">
        <v>180</v>
      </c>
      <c r="D1618" s="37">
        <v>0.243</v>
      </c>
      <c r="E1618" s="37">
        <v>13.0</v>
      </c>
      <c r="F1618" s="36"/>
      <c r="G1618" s="37">
        <v>192.0</v>
      </c>
      <c r="H1618" s="37">
        <v>0.102</v>
      </c>
      <c r="I1618" s="37">
        <v>0.925</v>
      </c>
      <c r="J1618" s="31" t="s">
        <v>89</v>
      </c>
    </row>
    <row r="1619" ht="15.75" customHeight="1">
      <c r="A1619" s="36" t="str">
        <f t="shared" si="1"/>
        <v>Kazakhstan-Asia2010</v>
      </c>
      <c r="B1619" s="36" t="s">
        <v>158</v>
      </c>
      <c r="C1619" s="36" t="s">
        <v>180</v>
      </c>
      <c r="D1619" s="37">
        <v>0.286</v>
      </c>
      <c r="E1619" s="37">
        <v>19.0</v>
      </c>
      <c r="F1619" s="36"/>
      <c r="G1619" s="37">
        <v>271.0</v>
      </c>
      <c r="H1619" s="37">
        <v>0.316</v>
      </c>
      <c r="I1619" s="37">
        <v>1.219</v>
      </c>
      <c r="J1619" s="31" t="s">
        <v>89</v>
      </c>
    </row>
    <row r="1620" ht="15.75" customHeight="1">
      <c r="A1620" s="36" t="str">
        <f t="shared" si="1"/>
        <v>Uzbekistan-Asia2010</v>
      </c>
      <c r="B1620" s="36" t="s">
        <v>177</v>
      </c>
      <c r="C1620" s="36" t="s">
        <v>180</v>
      </c>
      <c r="D1620" s="37">
        <v>0.956</v>
      </c>
      <c r="E1620" s="37">
        <v>15.0</v>
      </c>
      <c r="F1620" s="36"/>
      <c r="G1620" s="37">
        <v>205.0</v>
      </c>
      <c r="H1620" s="37">
        <v>0.2</v>
      </c>
      <c r="I1620" s="37">
        <v>0.755</v>
      </c>
      <c r="J1620" s="31" t="s">
        <v>89</v>
      </c>
    </row>
    <row r="1621" ht="15.75" customHeight="1">
      <c r="A1621" s="36" t="str">
        <f t="shared" si="1"/>
        <v>Nepal-Asia2010</v>
      </c>
      <c r="B1621" s="36" t="s">
        <v>166</v>
      </c>
      <c r="C1621" s="36" t="s">
        <v>180</v>
      </c>
      <c r="D1621" s="37">
        <v>0.317</v>
      </c>
      <c r="E1621" s="37">
        <v>31.0</v>
      </c>
      <c r="F1621" s="36"/>
      <c r="G1621" s="37">
        <v>338.0</v>
      </c>
      <c r="H1621" s="37">
        <v>0.079</v>
      </c>
      <c r="I1621" s="37">
        <v>0.343</v>
      </c>
      <c r="J1621" s="31" t="s">
        <v>89</v>
      </c>
    </row>
    <row r="1622" ht="15.75" customHeight="1">
      <c r="A1622" s="36" t="str">
        <f t="shared" si="1"/>
        <v>Philippines-Asia2010</v>
      </c>
      <c r="B1622" s="36" t="s">
        <v>169</v>
      </c>
      <c r="C1622" s="36" t="s">
        <v>180</v>
      </c>
      <c r="D1622" s="37">
        <v>0.438</v>
      </c>
      <c r="E1622" s="37">
        <v>37.0</v>
      </c>
      <c r="F1622" s="36"/>
      <c r="G1622" s="37">
        <v>195.0</v>
      </c>
      <c r="H1622" s="37">
        <v>0.25</v>
      </c>
      <c r="I1622" s="37">
        <v>0.89</v>
      </c>
      <c r="J1622" s="31" t="s">
        <v>89</v>
      </c>
    </row>
    <row r="1623" ht="15.75" customHeight="1">
      <c r="A1623" s="36" t="str">
        <f t="shared" si="1"/>
        <v>Cambodia-Asia2010</v>
      </c>
      <c r="B1623" s="36" t="s">
        <v>151</v>
      </c>
      <c r="C1623" s="36" t="s">
        <v>180</v>
      </c>
      <c r="D1623" s="37">
        <v>0.214</v>
      </c>
      <c r="E1623" s="37">
        <v>102.0</v>
      </c>
      <c r="F1623" s="36"/>
      <c r="G1623" s="37">
        <v>173.0</v>
      </c>
      <c r="H1623" s="37">
        <v>0.013</v>
      </c>
      <c r="I1623" s="37">
        <v>0.567</v>
      </c>
      <c r="J1623" s="31" t="s">
        <v>89</v>
      </c>
    </row>
    <row r="1624" ht="15.75" customHeight="1">
      <c r="A1624" s="36" t="str">
        <f t="shared" si="1"/>
        <v>Pakistan-Asia2010</v>
      </c>
      <c r="B1624" s="36" t="s">
        <v>168</v>
      </c>
      <c r="C1624" s="36" t="s">
        <v>180</v>
      </c>
      <c r="D1624" s="37">
        <v>0.309</v>
      </c>
      <c r="E1624" s="37">
        <v>21.0</v>
      </c>
      <c r="F1624" s="36"/>
      <c r="G1624" s="37">
        <v>560.0</v>
      </c>
      <c r="H1624" s="37">
        <v>0.08</v>
      </c>
      <c r="I1624" s="37">
        <v>0.573</v>
      </c>
      <c r="J1624" s="31" t="s">
        <v>89</v>
      </c>
    </row>
    <row r="1625" ht="15.75" customHeight="1">
      <c r="A1625" s="36" t="str">
        <f t="shared" si="1"/>
        <v>Kyrgyzstan-Asia2010</v>
      </c>
      <c r="B1625" s="36" t="s">
        <v>159</v>
      </c>
      <c r="C1625" s="36" t="s">
        <v>180</v>
      </c>
      <c r="D1625" s="37">
        <v>0.306</v>
      </c>
      <c r="E1625" s="37">
        <v>10.0</v>
      </c>
      <c r="F1625" s="36"/>
      <c r="G1625" s="37">
        <v>202.0</v>
      </c>
      <c r="H1625" s="37">
        <v>0.184</v>
      </c>
      <c r="I1625" s="37">
        <v>0.989</v>
      </c>
      <c r="J1625" s="31" t="s">
        <v>89</v>
      </c>
    </row>
    <row r="1626" ht="15.75" customHeight="1">
      <c r="A1626" s="36" t="str">
        <f t="shared" si="1"/>
        <v>Laos-Asia2010</v>
      </c>
      <c r="B1626" s="36" t="s">
        <v>160</v>
      </c>
      <c r="C1626" s="36" t="s">
        <v>180</v>
      </c>
      <c r="D1626" s="37">
        <v>0.323</v>
      </c>
      <c r="E1626" s="37">
        <v>93.0</v>
      </c>
      <c r="F1626" s="36"/>
      <c r="G1626" s="37">
        <v>362.0</v>
      </c>
      <c r="H1626" s="37">
        <v>0.07</v>
      </c>
      <c r="I1626" s="37">
        <v>0.626</v>
      </c>
      <c r="J1626" s="31" t="s">
        <v>89</v>
      </c>
    </row>
    <row r="1627" ht="15.75" customHeight="1">
      <c r="A1627" s="36" t="str">
        <f t="shared" si="1"/>
        <v>Tajikistan-Asia2010</v>
      </c>
      <c r="B1627" s="36" t="s">
        <v>173</v>
      </c>
      <c r="C1627" s="36" t="s">
        <v>180</v>
      </c>
      <c r="D1627" s="37">
        <v>0.84</v>
      </c>
      <c r="E1627" s="37">
        <v>27.0</v>
      </c>
      <c r="F1627" s="36"/>
      <c r="G1627" s="37">
        <v>224.0</v>
      </c>
      <c r="H1627" s="37">
        <v>0.116</v>
      </c>
      <c r="I1627" s="37">
        <v>0.779</v>
      </c>
      <c r="J1627" s="31" t="s">
        <v>89</v>
      </c>
    </row>
    <row r="1628" ht="15.75" customHeight="1">
      <c r="A1628" s="36" t="str">
        <f t="shared" si="1"/>
        <v>Timor-Leste-Asia2010</v>
      </c>
      <c r="B1628" s="36" t="s">
        <v>175</v>
      </c>
      <c r="C1628" s="36" t="s">
        <v>180</v>
      </c>
      <c r="D1628" s="37">
        <v>0.11</v>
      </c>
      <c r="E1628" s="37">
        <v>110.0</v>
      </c>
      <c r="F1628" s="36"/>
      <c r="G1628" s="37">
        <v>276.0</v>
      </c>
      <c r="H1628" s="37">
        <v>0.002</v>
      </c>
      <c r="I1628" s="37">
        <v>0.438</v>
      </c>
      <c r="J1628" s="31" t="s">
        <v>89</v>
      </c>
    </row>
    <row r="1629" ht="15.75" customHeight="1">
      <c r="A1629" s="36" t="str">
        <f t="shared" si="1"/>
        <v>Afghanistan-Asia2010</v>
      </c>
      <c r="B1629" s="36" t="s">
        <v>144</v>
      </c>
      <c r="C1629" s="36" t="s">
        <v>180</v>
      </c>
      <c r="D1629" s="37">
        <v>0.363</v>
      </c>
      <c r="E1629" s="37">
        <v>7.0</v>
      </c>
      <c r="F1629" s="36"/>
      <c r="G1629" s="37">
        <v>275.0</v>
      </c>
      <c r="H1629" s="37">
        <v>0.04</v>
      </c>
      <c r="I1629" s="37">
        <v>0.458</v>
      </c>
      <c r="J1629" s="31" t="s">
        <v>89</v>
      </c>
    </row>
    <row r="1630" ht="15.75" customHeight="1">
      <c r="A1630" s="36" t="str">
        <f t="shared" si="1"/>
        <v>Japan-Asia2011</v>
      </c>
      <c r="B1630" s="36" t="s">
        <v>157</v>
      </c>
      <c r="C1630" s="36" t="s">
        <v>180</v>
      </c>
      <c r="D1630" s="37">
        <v>0.484</v>
      </c>
      <c r="E1630" s="37">
        <v>22.0</v>
      </c>
      <c r="F1630" s="36"/>
      <c r="G1630" s="37">
        <v>330.0</v>
      </c>
      <c r="H1630" s="37">
        <v>0.791</v>
      </c>
      <c r="I1630" s="37">
        <v>1.02</v>
      </c>
      <c r="J1630" s="31" t="s">
        <v>90</v>
      </c>
    </row>
    <row r="1631" ht="15.75" customHeight="1">
      <c r="A1631" s="36" t="str">
        <f t="shared" si="1"/>
        <v>South Korea-Asia2011</v>
      </c>
      <c r="B1631" s="36" t="s">
        <v>171</v>
      </c>
      <c r="C1631" s="36" t="s">
        <v>180</v>
      </c>
      <c r="D1631" s="37">
        <v>0.287</v>
      </c>
      <c r="E1631" s="37">
        <v>6.0</v>
      </c>
      <c r="F1631" s="36"/>
      <c r="G1631" s="37">
        <v>225.0</v>
      </c>
      <c r="H1631" s="37">
        <v>0.838</v>
      </c>
      <c r="I1631" s="37">
        <v>1.077</v>
      </c>
      <c r="J1631" s="31" t="s">
        <v>90</v>
      </c>
    </row>
    <row r="1632" ht="15.75" customHeight="1">
      <c r="A1632" s="36" t="str">
        <f t="shared" si="1"/>
        <v>Macao SAR-Asia2011</v>
      </c>
      <c r="B1632" s="36" t="s">
        <v>161</v>
      </c>
      <c r="C1632" s="36" t="s">
        <v>180</v>
      </c>
      <c r="D1632" s="36"/>
      <c r="E1632" s="36"/>
      <c r="F1632" s="36"/>
      <c r="G1632" s="36"/>
      <c r="H1632" s="37">
        <v>0.602</v>
      </c>
      <c r="I1632" s="37">
        <v>2.477</v>
      </c>
      <c r="J1632" s="31" t="s">
        <v>90</v>
      </c>
    </row>
    <row r="1633" ht="15.75" customHeight="1">
      <c r="A1633" s="36" t="str">
        <f t="shared" si="1"/>
        <v>Singapore-Asia2011</v>
      </c>
      <c r="B1633" s="36" t="s">
        <v>170</v>
      </c>
      <c r="C1633" s="36" t="s">
        <v>180</v>
      </c>
      <c r="D1633" s="37">
        <v>0.271</v>
      </c>
      <c r="E1633" s="37">
        <v>3.0</v>
      </c>
      <c r="F1633" s="36"/>
      <c r="G1633" s="37">
        <v>84.0</v>
      </c>
      <c r="H1633" s="37">
        <v>0.71</v>
      </c>
      <c r="I1633" s="37">
        <v>1.501</v>
      </c>
      <c r="J1633" s="31" t="s">
        <v>90</v>
      </c>
    </row>
    <row r="1634" ht="15.75" customHeight="1">
      <c r="A1634" s="36" t="str">
        <f t="shared" si="1"/>
        <v>Thailand-Asia2011</v>
      </c>
      <c r="B1634" s="36" t="s">
        <v>174</v>
      </c>
      <c r="C1634" s="36" t="s">
        <v>180</v>
      </c>
      <c r="D1634" s="37">
        <v>0.369</v>
      </c>
      <c r="E1634" s="37">
        <v>29.0</v>
      </c>
      <c r="F1634" s="36"/>
      <c r="G1634" s="37">
        <v>264.0</v>
      </c>
      <c r="H1634" s="37">
        <v>0.237</v>
      </c>
      <c r="I1634" s="37">
        <v>1.163</v>
      </c>
      <c r="J1634" s="31" t="s">
        <v>90</v>
      </c>
    </row>
    <row r="1635" ht="15.75" customHeight="1">
      <c r="A1635" s="36" t="str">
        <f t="shared" si="1"/>
        <v>China-Asia2011</v>
      </c>
      <c r="B1635" s="36" t="s">
        <v>152</v>
      </c>
      <c r="C1635" s="36" t="s">
        <v>180</v>
      </c>
      <c r="D1635" s="37">
        <v>0.635</v>
      </c>
      <c r="E1635" s="37">
        <v>38.0</v>
      </c>
      <c r="F1635" s="36"/>
      <c r="G1635" s="37">
        <v>358.0</v>
      </c>
      <c r="H1635" s="37">
        <v>0.383</v>
      </c>
      <c r="I1635" s="37">
        <v>0.721</v>
      </c>
      <c r="J1635" s="31" t="s">
        <v>90</v>
      </c>
    </row>
    <row r="1636" ht="15.75" customHeight="1">
      <c r="A1636" s="36" t="str">
        <f t="shared" si="1"/>
        <v>North Korea-Asia2011</v>
      </c>
      <c r="B1636" s="36" t="s">
        <v>167</v>
      </c>
      <c r="C1636" s="36" t="s">
        <v>180</v>
      </c>
      <c r="D1636" s="36"/>
      <c r="E1636" s="36"/>
      <c r="F1636" s="36"/>
      <c r="G1636" s="36"/>
      <c r="H1636" s="36"/>
      <c r="I1636" s="37">
        <v>0.041</v>
      </c>
      <c r="J1636" s="31" t="s">
        <v>90</v>
      </c>
    </row>
    <row r="1637" ht="15.75" customHeight="1">
      <c r="A1637" s="36" t="str">
        <f t="shared" si="1"/>
        <v>Georgia-Asia2011</v>
      </c>
      <c r="B1637" s="36" t="s">
        <v>153</v>
      </c>
      <c r="C1637" s="36" t="s">
        <v>180</v>
      </c>
      <c r="D1637" s="37">
        <v>0.165</v>
      </c>
      <c r="E1637" s="37">
        <v>2.0</v>
      </c>
      <c r="F1637" s="36"/>
      <c r="G1637" s="37">
        <v>387.0</v>
      </c>
      <c r="H1637" s="37">
        <v>0.315</v>
      </c>
      <c r="I1637" s="37">
        <v>1.013</v>
      </c>
      <c r="J1637" s="31" t="s">
        <v>90</v>
      </c>
    </row>
    <row r="1638" ht="15.75" customHeight="1">
      <c r="A1638" s="36" t="str">
        <f t="shared" si="1"/>
        <v>Armenia-Asia2011</v>
      </c>
      <c r="B1638" s="36" t="s">
        <v>146</v>
      </c>
      <c r="C1638" s="36" t="s">
        <v>180</v>
      </c>
      <c r="D1638" s="37">
        <v>0.388</v>
      </c>
      <c r="E1638" s="37">
        <v>8.0</v>
      </c>
      <c r="F1638" s="36"/>
      <c r="G1638" s="37">
        <v>500.0</v>
      </c>
      <c r="H1638" s="37">
        <v>0.32</v>
      </c>
      <c r="I1638" s="37">
        <v>1.083</v>
      </c>
      <c r="J1638" s="31" t="s">
        <v>90</v>
      </c>
    </row>
    <row r="1639" ht="15.75" customHeight="1">
      <c r="A1639" s="36" t="str">
        <f t="shared" si="1"/>
        <v>Hong Kong SAR-Asia2011</v>
      </c>
      <c r="B1639" s="36" t="s">
        <v>154</v>
      </c>
      <c r="C1639" s="36" t="s">
        <v>180</v>
      </c>
      <c r="D1639" s="37">
        <v>0.23</v>
      </c>
      <c r="E1639" s="37">
        <v>3.0</v>
      </c>
      <c r="F1639" s="36"/>
      <c r="G1639" s="37">
        <v>80.0</v>
      </c>
      <c r="H1639" s="37">
        <v>0.722</v>
      </c>
      <c r="I1639" s="37">
        <v>2.155</v>
      </c>
      <c r="J1639" s="31" t="s">
        <v>90</v>
      </c>
    </row>
    <row r="1640" ht="15.75" customHeight="1">
      <c r="A1640" s="36" t="str">
        <f t="shared" si="1"/>
        <v>Vietnam-Asia2011</v>
      </c>
      <c r="B1640" s="36" t="s">
        <v>178</v>
      </c>
      <c r="C1640" s="36" t="s">
        <v>180</v>
      </c>
      <c r="D1640" s="37">
        <v>0.4</v>
      </c>
      <c r="E1640" s="37">
        <v>38.0</v>
      </c>
      <c r="F1640" s="36"/>
      <c r="G1640" s="37">
        <v>941.0</v>
      </c>
      <c r="H1640" s="37">
        <v>0.351</v>
      </c>
      <c r="I1640" s="37">
        <v>1.416</v>
      </c>
      <c r="J1640" s="31" t="s">
        <v>90</v>
      </c>
    </row>
    <row r="1641" ht="15.75" customHeight="1">
      <c r="A1641" s="36" t="str">
        <f t="shared" si="1"/>
        <v>Brunei-Asia2011</v>
      </c>
      <c r="B1641" s="36" t="s">
        <v>150</v>
      </c>
      <c r="C1641" s="36" t="s">
        <v>180</v>
      </c>
      <c r="D1641" s="37">
        <v>0.168</v>
      </c>
      <c r="E1641" s="37">
        <v>101.0</v>
      </c>
      <c r="F1641" s="36"/>
      <c r="G1641" s="37">
        <v>96.0</v>
      </c>
      <c r="H1641" s="37">
        <v>0.56</v>
      </c>
      <c r="I1641" s="37">
        <v>1.09</v>
      </c>
      <c r="J1641" s="31" t="s">
        <v>90</v>
      </c>
    </row>
    <row r="1642" ht="15.75" customHeight="1">
      <c r="A1642" s="36" t="str">
        <f t="shared" si="1"/>
        <v>Myanmar-Asia2011</v>
      </c>
      <c r="B1642" s="36" t="s">
        <v>165</v>
      </c>
      <c r="C1642" s="36" t="s">
        <v>180</v>
      </c>
      <c r="D1642" s="36"/>
      <c r="E1642" s="36"/>
      <c r="F1642" s="36"/>
      <c r="G1642" s="36"/>
      <c r="H1642" s="37">
        <v>0.01</v>
      </c>
      <c r="I1642" s="37">
        <v>0.024</v>
      </c>
      <c r="J1642" s="31" t="s">
        <v>90</v>
      </c>
    </row>
    <row r="1643" ht="15.75" customHeight="1">
      <c r="A1643" s="36" t="str">
        <f t="shared" si="1"/>
        <v>Sri Lanka-Asia2011</v>
      </c>
      <c r="B1643" s="36" t="s">
        <v>172</v>
      </c>
      <c r="C1643" s="36" t="s">
        <v>180</v>
      </c>
      <c r="D1643" s="37">
        <v>1.129</v>
      </c>
      <c r="E1643" s="37">
        <v>37.0</v>
      </c>
      <c r="F1643" s="36"/>
      <c r="G1643" s="37">
        <v>256.0</v>
      </c>
      <c r="H1643" s="37">
        <v>0.15</v>
      </c>
      <c r="I1643" s="37">
        <v>0.875</v>
      </c>
      <c r="J1643" s="31" t="s">
        <v>90</v>
      </c>
    </row>
    <row r="1644" ht="15.75" customHeight="1">
      <c r="A1644" s="36" t="str">
        <f t="shared" si="1"/>
        <v>Malaysia-Asia2011</v>
      </c>
      <c r="B1644" s="36" t="s">
        <v>162</v>
      </c>
      <c r="C1644" s="36" t="s">
        <v>180</v>
      </c>
      <c r="D1644" s="37">
        <v>0.34</v>
      </c>
      <c r="E1644" s="37">
        <v>6.0</v>
      </c>
      <c r="F1644" s="36"/>
      <c r="G1644" s="37">
        <v>133.0</v>
      </c>
      <c r="H1644" s="37">
        <v>0.61</v>
      </c>
      <c r="I1644" s="37">
        <v>1.275</v>
      </c>
      <c r="J1644" s="31" t="s">
        <v>90</v>
      </c>
    </row>
    <row r="1645" ht="15.75" customHeight="1">
      <c r="A1645" s="36" t="str">
        <f t="shared" si="1"/>
        <v>Azerbaijan-Asia2011</v>
      </c>
      <c r="B1645" s="36" t="s">
        <v>147</v>
      </c>
      <c r="C1645" s="36" t="s">
        <v>180</v>
      </c>
      <c r="D1645" s="37">
        <v>0.4</v>
      </c>
      <c r="E1645" s="37">
        <v>8.0</v>
      </c>
      <c r="F1645" s="36"/>
      <c r="G1645" s="37">
        <v>225.0</v>
      </c>
      <c r="H1645" s="37">
        <v>0.5</v>
      </c>
      <c r="I1645" s="37">
        <v>1.1</v>
      </c>
      <c r="J1645" s="31" t="s">
        <v>90</v>
      </c>
    </row>
    <row r="1646" ht="15.75" customHeight="1">
      <c r="A1646" s="36" t="str">
        <f t="shared" si="1"/>
        <v>Bhutan-Asia2011</v>
      </c>
      <c r="B1646" s="36" t="s">
        <v>149</v>
      </c>
      <c r="C1646" s="36" t="s">
        <v>180</v>
      </c>
      <c r="D1646" s="37">
        <v>0.408</v>
      </c>
      <c r="E1646" s="37">
        <v>36.0</v>
      </c>
      <c r="F1646" s="36"/>
      <c r="G1646" s="37">
        <v>274.0</v>
      </c>
      <c r="H1646" s="37">
        <v>0.21</v>
      </c>
      <c r="I1646" s="37">
        <v>0.664</v>
      </c>
      <c r="J1646" s="31" t="s">
        <v>90</v>
      </c>
    </row>
    <row r="1647" ht="15.75" customHeight="1">
      <c r="A1647" s="36" t="str">
        <f t="shared" si="1"/>
        <v>Indonesia-Asia2011</v>
      </c>
      <c r="B1647" s="36" t="s">
        <v>156</v>
      </c>
      <c r="C1647" s="36" t="s">
        <v>180</v>
      </c>
      <c r="D1647" s="37">
        <v>0.322</v>
      </c>
      <c r="E1647" s="37">
        <v>48.0</v>
      </c>
      <c r="F1647" s="36"/>
      <c r="G1647" s="37">
        <v>266.0</v>
      </c>
      <c r="H1647" s="37">
        <v>0.111</v>
      </c>
      <c r="I1647" s="37">
        <v>1.025</v>
      </c>
      <c r="J1647" s="31" t="s">
        <v>90</v>
      </c>
    </row>
    <row r="1648" ht="15.75" customHeight="1">
      <c r="A1648" s="36" t="str">
        <f t="shared" si="1"/>
        <v>India-Asia2011</v>
      </c>
      <c r="B1648" s="36" t="s">
        <v>155</v>
      </c>
      <c r="C1648" s="36" t="s">
        <v>180</v>
      </c>
      <c r="D1648" s="37">
        <v>0.629</v>
      </c>
      <c r="E1648" s="37">
        <v>29.0</v>
      </c>
      <c r="F1648" s="36"/>
      <c r="G1648" s="37">
        <v>254.0</v>
      </c>
      <c r="H1648" s="37">
        <v>0.101</v>
      </c>
      <c r="I1648" s="37">
        <v>0.732</v>
      </c>
      <c r="J1648" s="31" t="s">
        <v>90</v>
      </c>
    </row>
    <row r="1649" ht="15.75" customHeight="1">
      <c r="A1649" s="36" t="str">
        <f t="shared" si="1"/>
        <v>Bangladesh-Asia2011</v>
      </c>
      <c r="B1649" s="36" t="s">
        <v>148</v>
      </c>
      <c r="C1649" s="36" t="s">
        <v>180</v>
      </c>
      <c r="D1649" s="37">
        <v>0.35</v>
      </c>
      <c r="E1649" s="37">
        <v>19.0</v>
      </c>
      <c r="F1649" s="36"/>
      <c r="G1649" s="37">
        <v>302.0</v>
      </c>
      <c r="H1649" s="37">
        <v>0.05</v>
      </c>
      <c r="I1649" s="37">
        <v>0.552</v>
      </c>
      <c r="J1649" s="31" t="s">
        <v>90</v>
      </c>
    </row>
    <row r="1650" ht="15.75" customHeight="1">
      <c r="A1650" s="36" t="str">
        <f t="shared" si="1"/>
        <v>Turkmenistan-Asia2011</v>
      </c>
      <c r="B1650" s="36" t="s">
        <v>176</v>
      </c>
      <c r="C1650" s="36" t="s">
        <v>180</v>
      </c>
      <c r="D1650" s="36"/>
      <c r="E1650" s="36"/>
      <c r="F1650" s="36"/>
      <c r="G1650" s="36"/>
      <c r="H1650" s="37">
        <v>0.05</v>
      </c>
      <c r="I1650" s="37">
        <v>1.038</v>
      </c>
      <c r="J1650" s="31" t="s">
        <v>90</v>
      </c>
    </row>
    <row r="1651" ht="15.75" customHeight="1">
      <c r="A1651" s="36" t="str">
        <f t="shared" si="1"/>
        <v>Uzbekistan-Asia2011</v>
      </c>
      <c r="B1651" s="36" t="s">
        <v>177</v>
      </c>
      <c r="C1651" s="36" t="s">
        <v>180</v>
      </c>
      <c r="D1651" s="37">
        <v>0.975</v>
      </c>
      <c r="E1651" s="37">
        <v>14.0</v>
      </c>
      <c r="F1651" s="36"/>
      <c r="G1651" s="37">
        <v>205.0</v>
      </c>
      <c r="H1651" s="37">
        <v>0.302</v>
      </c>
      <c r="I1651" s="37">
        <v>0.904</v>
      </c>
      <c r="J1651" s="31" t="s">
        <v>90</v>
      </c>
    </row>
    <row r="1652" ht="15.75" customHeight="1">
      <c r="A1652" s="36" t="str">
        <f t="shared" si="1"/>
        <v>Nepal-Asia2011</v>
      </c>
      <c r="B1652" s="36" t="s">
        <v>166</v>
      </c>
      <c r="C1652" s="36" t="s">
        <v>180</v>
      </c>
      <c r="D1652" s="37">
        <v>0.315</v>
      </c>
      <c r="E1652" s="37">
        <v>29.0</v>
      </c>
      <c r="F1652" s="36"/>
      <c r="G1652" s="37">
        <v>326.0</v>
      </c>
      <c r="H1652" s="37">
        <v>0.09</v>
      </c>
      <c r="I1652" s="37">
        <v>0.492</v>
      </c>
      <c r="J1652" s="31" t="s">
        <v>90</v>
      </c>
    </row>
    <row r="1653" ht="15.75" customHeight="1">
      <c r="A1653" s="36" t="str">
        <f t="shared" si="1"/>
        <v>Maldives-Asia2011</v>
      </c>
      <c r="B1653" s="36" t="s">
        <v>163</v>
      </c>
      <c r="C1653" s="36" t="s">
        <v>180</v>
      </c>
      <c r="D1653" s="37">
        <v>0.093</v>
      </c>
      <c r="E1653" s="37">
        <v>9.0</v>
      </c>
      <c r="F1653" s="36"/>
      <c r="G1653" s="36"/>
      <c r="H1653" s="37">
        <v>0.34</v>
      </c>
      <c r="I1653" s="37">
        <v>1.598</v>
      </c>
      <c r="J1653" s="31" t="s">
        <v>90</v>
      </c>
    </row>
    <row r="1654" ht="15.75" customHeight="1">
      <c r="A1654" s="36" t="str">
        <f t="shared" si="1"/>
        <v>Mongolia-Asia2011</v>
      </c>
      <c r="B1654" s="36" t="s">
        <v>164</v>
      </c>
      <c r="C1654" s="36" t="s">
        <v>180</v>
      </c>
      <c r="D1654" s="37">
        <v>0.246</v>
      </c>
      <c r="E1654" s="37">
        <v>13.0</v>
      </c>
      <c r="F1654" s="36"/>
      <c r="G1654" s="37">
        <v>192.0</v>
      </c>
      <c r="H1654" s="37">
        <v>0.125</v>
      </c>
      <c r="I1654" s="37">
        <v>1.068</v>
      </c>
      <c r="J1654" s="31" t="s">
        <v>90</v>
      </c>
    </row>
    <row r="1655" ht="15.75" customHeight="1">
      <c r="A1655" s="36" t="str">
        <f t="shared" si="1"/>
        <v>Kazakhstan-Asia2011</v>
      </c>
      <c r="B1655" s="36" t="s">
        <v>158</v>
      </c>
      <c r="C1655" s="36" t="s">
        <v>180</v>
      </c>
      <c r="D1655" s="37">
        <v>0.286</v>
      </c>
      <c r="E1655" s="37">
        <v>19.0</v>
      </c>
      <c r="F1655" s="36"/>
      <c r="G1655" s="37">
        <v>188.0</v>
      </c>
      <c r="H1655" s="37">
        <v>0.506</v>
      </c>
      <c r="I1655" s="37">
        <v>1.568</v>
      </c>
      <c r="J1655" s="31" t="s">
        <v>90</v>
      </c>
    </row>
    <row r="1656" ht="15.75" customHeight="1">
      <c r="A1656" s="36" t="str">
        <f t="shared" si="1"/>
        <v>Philippines-Asia2011</v>
      </c>
      <c r="B1656" s="36" t="s">
        <v>169</v>
      </c>
      <c r="C1656" s="36" t="s">
        <v>180</v>
      </c>
      <c r="D1656" s="37">
        <v>0.445</v>
      </c>
      <c r="E1656" s="37">
        <v>36.0</v>
      </c>
      <c r="F1656" s="36"/>
      <c r="G1656" s="37">
        <v>195.0</v>
      </c>
      <c r="H1656" s="37">
        <v>0.29</v>
      </c>
      <c r="I1656" s="37">
        <v>0.991</v>
      </c>
      <c r="J1656" s="31" t="s">
        <v>90</v>
      </c>
    </row>
    <row r="1657" ht="15.75" customHeight="1">
      <c r="A1657" s="36" t="str">
        <f t="shared" si="1"/>
        <v>Pakistan-Asia2011</v>
      </c>
      <c r="B1657" s="36" t="s">
        <v>168</v>
      </c>
      <c r="C1657" s="36" t="s">
        <v>180</v>
      </c>
      <c r="D1657" s="37">
        <v>0.346</v>
      </c>
      <c r="E1657" s="37">
        <v>21.0</v>
      </c>
      <c r="F1657" s="36"/>
      <c r="G1657" s="37">
        <v>560.0</v>
      </c>
      <c r="H1657" s="37">
        <v>0.09</v>
      </c>
      <c r="I1657" s="37">
        <v>0.618</v>
      </c>
      <c r="J1657" s="31" t="s">
        <v>90</v>
      </c>
    </row>
    <row r="1658" ht="15.75" customHeight="1">
      <c r="A1658" s="36" t="str">
        <f t="shared" si="1"/>
        <v>Cambodia-Asia2011</v>
      </c>
      <c r="B1658" s="36" t="s">
        <v>151</v>
      </c>
      <c r="C1658" s="36" t="s">
        <v>180</v>
      </c>
      <c r="D1658" s="37">
        <v>0.214</v>
      </c>
      <c r="E1658" s="37">
        <v>102.0</v>
      </c>
      <c r="F1658" s="36"/>
      <c r="G1658" s="37">
        <v>173.0</v>
      </c>
      <c r="H1658" s="37">
        <v>0.031</v>
      </c>
      <c r="I1658" s="37">
        <v>0.942</v>
      </c>
      <c r="J1658" s="31" t="s">
        <v>90</v>
      </c>
    </row>
    <row r="1659" ht="15.75" customHeight="1">
      <c r="A1659" s="36" t="str">
        <f t="shared" si="1"/>
        <v>Kyrgyzstan-Asia2011</v>
      </c>
      <c r="B1659" s="36" t="s">
        <v>159</v>
      </c>
      <c r="C1659" s="36" t="s">
        <v>180</v>
      </c>
      <c r="D1659" s="37">
        <v>0.334</v>
      </c>
      <c r="E1659" s="37">
        <v>10.0</v>
      </c>
      <c r="F1659" s="36"/>
      <c r="G1659" s="37">
        <v>210.0</v>
      </c>
      <c r="H1659" s="37">
        <v>0.2</v>
      </c>
      <c r="I1659" s="37">
        <v>1.162</v>
      </c>
      <c r="J1659" s="31" t="s">
        <v>90</v>
      </c>
    </row>
    <row r="1660" ht="15.75" customHeight="1">
      <c r="A1660" s="36" t="str">
        <f t="shared" si="1"/>
        <v>Laos-Asia2011</v>
      </c>
      <c r="B1660" s="36" t="s">
        <v>160</v>
      </c>
      <c r="C1660" s="36" t="s">
        <v>180</v>
      </c>
      <c r="D1660" s="37">
        <v>0.319</v>
      </c>
      <c r="E1660" s="37">
        <v>93.0</v>
      </c>
      <c r="F1660" s="36"/>
      <c r="G1660" s="37">
        <v>362.0</v>
      </c>
      <c r="H1660" s="37">
        <v>0.09</v>
      </c>
      <c r="I1660" s="37">
        <v>0.84</v>
      </c>
      <c r="J1660" s="31" t="s">
        <v>90</v>
      </c>
    </row>
    <row r="1661" ht="15.75" customHeight="1">
      <c r="A1661" s="36" t="str">
        <f t="shared" si="1"/>
        <v>Tajikistan-Asia2011</v>
      </c>
      <c r="B1661" s="36" t="s">
        <v>173</v>
      </c>
      <c r="C1661" s="36" t="s">
        <v>180</v>
      </c>
      <c r="D1661" s="37">
        <v>0.845</v>
      </c>
      <c r="E1661" s="37">
        <v>24.0</v>
      </c>
      <c r="F1661" s="36"/>
      <c r="G1661" s="37">
        <v>224.0</v>
      </c>
      <c r="H1661" s="37">
        <v>0.13</v>
      </c>
      <c r="I1661" s="37">
        <v>0.809</v>
      </c>
      <c r="J1661" s="31" t="s">
        <v>90</v>
      </c>
    </row>
    <row r="1662" ht="15.75" customHeight="1">
      <c r="A1662" s="36" t="str">
        <f t="shared" si="1"/>
        <v>Timor-Leste-Asia2011</v>
      </c>
      <c r="B1662" s="36" t="s">
        <v>175</v>
      </c>
      <c r="C1662" s="36" t="s">
        <v>180</v>
      </c>
      <c r="D1662" s="37">
        <v>0.11</v>
      </c>
      <c r="E1662" s="37">
        <v>94.0</v>
      </c>
      <c r="F1662" s="36"/>
      <c r="G1662" s="37">
        <v>276.0</v>
      </c>
      <c r="H1662" s="37">
        <v>0.009</v>
      </c>
      <c r="I1662" s="37">
        <v>0.56</v>
      </c>
      <c r="J1662" s="31" t="s">
        <v>90</v>
      </c>
    </row>
    <row r="1663" ht="15.75" customHeight="1">
      <c r="A1663" s="36" t="str">
        <f t="shared" si="1"/>
        <v>Afghanistan-Asia2011</v>
      </c>
      <c r="B1663" s="36" t="s">
        <v>144</v>
      </c>
      <c r="C1663" s="36" t="s">
        <v>180</v>
      </c>
      <c r="D1663" s="37">
        <v>0.363</v>
      </c>
      <c r="E1663" s="37">
        <v>7.0</v>
      </c>
      <c r="F1663" s="36"/>
      <c r="G1663" s="37">
        <v>275.0</v>
      </c>
      <c r="H1663" s="37">
        <v>0.05</v>
      </c>
      <c r="I1663" s="37">
        <v>0.603</v>
      </c>
      <c r="J1663" s="31" t="s">
        <v>90</v>
      </c>
    </row>
    <row r="1664" ht="15.75" customHeight="1">
      <c r="A1664" s="36" t="str">
        <f t="shared" si="1"/>
        <v>Japan-Asia2012</v>
      </c>
      <c r="B1664" s="36" t="s">
        <v>157</v>
      </c>
      <c r="C1664" s="36" t="s">
        <v>180</v>
      </c>
      <c r="D1664" s="37">
        <v>0.494</v>
      </c>
      <c r="E1664" s="37">
        <v>22.0</v>
      </c>
      <c r="F1664" s="37">
        <v>23.0</v>
      </c>
      <c r="G1664" s="37">
        <v>330.0</v>
      </c>
      <c r="H1664" s="37">
        <v>0.863</v>
      </c>
      <c r="I1664" s="37">
        <v>1.087</v>
      </c>
      <c r="J1664" s="31" t="s">
        <v>91</v>
      </c>
    </row>
    <row r="1665" ht="15.75" customHeight="1">
      <c r="A1665" s="36" t="str">
        <f t="shared" si="1"/>
        <v>Thailand-Asia2012</v>
      </c>
      <c r="B1665" s="36" t="s">
        <v>174</v>
      </c>
      <c r="C1665" s="36" t="s">
        <v>180</v>
      </c>
      <c r="D1665" s="37">
        <v>0.372</v>
      </c>
      <c r="E1665" s="37">
        <v>29.0</v>
      </c>
      <c r="F1665" s="37">
        <v>18.0</v>
      </c>
      <c r="G1665" s="37">
        <v>264.0</v>
      </c>
      <c r="H1665" s="37">
        <v>0.265</v>
      </c>
      <c r="I1665" s="37">
        <v>1.273</v>
      </c>
      <c r="J1665" s="31" t="s">
        <v>91</v>
      </c>
    </row>
    <row r="1666" ht="15.75" customHeight="1">
      <c r="A1666" s="36" t="str">
        <f t="shared" si="1"/>
        <v>Macao SAR-Asia2012</v>
      </c>
      <c r="B1666" s="36" t="s">
        <v>161</v>
      </c>
      <c r="C1666" s="36" t="s">
        <v>180</v>
      </c>
      <c r="D1666" s="36"/>
      <c r="E1666" s="36"/>
      <c r="F1666" s="36"/>
      <c r="G1666" s="36"/>
      <c r="H1666" s="37">
        <v>0.613</v>
      </c>
      <c r="I1666" s="37">
        <v>2.898</v>
      </c>
      <c r="J1666" s="31" t="s">
        <v>91</v>
      </c>
    </row>
    <row r="1667" ht="15.75" customHeight="1">
      <c r="A1667" s="36" t="str">
        <f t="shared" si="1"/>
        <v>South Korea-Asia2012</v>
      </c>
      <c r="B1667" s="36" t="s">
        <v>171</v>
      </c>
      <c r="C1667" s="36" t="s">
        <v>180</v>
      </c>
      <c r="D1667" s="37">
        <v>0.29</v>
      </c>
      <c r="E1667" s="37">
        <v>6.0</v>
      </c>
      <c r="F1667" s="37">
        <v>6.0</v>
      </c>
      <c r="G1667" s="37">
        <v>207.0</v>
      </c>
      <c r="H1667" s="37">
        <v>0.841</v>
      </c>
      <c r="I1667" s="37">
        <v>1.094</v>
      </c>
      <c r="J1667" s="31" t="s">
        <v>91</v>
      </c>
    </row>
    <row r="1668" ht="15.75" customHeight="1">
      <c r="A1668" s="36" t="str">
        <f t="shared" si="1"/>
        <v>Singapore-Asia2012</v>
      </c>
      <c r="B1668" s="36" t="s">
        <v>170</v>
      </c>
      <c r="C1668" s="36" t="s">
        <v>180</v>
      </c>
      <c r="D1668" s="37">
        <v>0.276</v>
      </c>
      <c r="E1668" s="37">
        <v>3.0</v>
      </c>
      <c r="F1668" s="37">
        <v>1.0</v>
      </c>
      <c r="G1668" s="37">
        <v>82.0</v>
      </c>
      <c r="H1668" s="37">
        <v>0.72</v>
      </c>
      <c r="I1668" s="37">
        <v>1.521</v>
      </c>
      <c r="J1668" s="31" t="s">
        <v>91</v>
      </c>
    </row>
    <row r="1669" ht="15.75" customHeight="1">
      <c r="A1669" s="36" t="str">
        <f t="shared" si="1"/>
        <v>China-Asia2012</v>
      </c>
      <c r="B1669" s="36" t="s">
        <v>152</v>
      </c>
      <c r="C1669" s="36" t="s">
        <v>180</v>
      </c>
      <c r="D1669" s="37">
        <v>0.637</v>
      </c>
      <c r="E1669" s="37">
        <v>33.0</v>
      </c>
      <c r="F1669" s="37">
        <v>99.0</v>
      </c>
      <c r="G1669" s="37">
        <v>338.0</v>
      </c>
      <c r="H1669" s="37">
        <v>0.423</v>
      </c>
      <c r="I1669" s="37">
        <v>0.808</v>
      </c>
      <c r="J1669" s="31" t="s">
        <v>91</v>
      </c>
    </row>
    <row r="1670" ht="15.75" customHeight="1">
      <c r="A1670" s="36" t="str">
        <f t="shared" si="1"/>
        <v>Hong Kong SAR-Asia2012</v>
      </c>
      <c r="B1670" s="36" t="s">
        <v>154</v>
      </c>
      <c r="C1670" s="36" t="s">
        <v>180</v>
      </c>
      <c r="D1670" s="37">
        <v>0.23</v>
      </c>
      <c r="E1670" s="37">
        <v>3.0</v>
      </c>
      <c r="F1670" s="37">
        <v>2.0</v>
      </c>
      <c r="G1670" s="37">
        <v>78.0</v>
      </c>
      <c r="H1670" s="37">
        <v>0.729</v>
      </c>
      <c r="I1670" s="37">
        <v>2.292</v>
      </c>
      <c r="J1670" s="31" t="s">
        <v>91</v>
      </c>
    </row>
    <row r="1671" ht="15.75" customHeight="1">
      <c r="A1671" s="36" t="str">
        <f t="shared" si="1"/>
        <v>North Korea-Asia2012</v>
      </c>
      <c r="B1671" s="36" t="s">
        <v>167</v>
      </c>
      <c r="C1671" s="36" t="s">
        <v>180</v>
      </c>
      <c r="D1671" s="36"/>
      <c r="E1671" s="36"/>
      <c r="F1671" s="36"/>
      <c r="G1671" s="36"/>
      <c r="H1671" s="36"/>
      <c r="I1671" s="37">
        <v>0.069</v>
      </c>
      <c r="J1671" s="31" t="s">
        <v>91</v>
      </c>
    </row>
    <row r="1672" ht="15.75" customHeight="1">
      <c r="A1672" s="36" t="str">
        <f t="shared" si="1"/>
        <v>Georgia-Asia2012</v>
      </c>
      <c r="B1672" s="36" t="s">
        <v>153</v>
      </c>
      <c r="C1672" s="36" t="s">
        <v>180</v>
      </c>
      <c r="D1672" s="37">
        <v>0.165</v>
      </c>
      <c r="E1672" s="37">
        <v>2.0</v>
      </c>
      <c r="F1672" s="37">
        <v>9.0</v>
      </c>
      <c r="G1672" s="37">
        <v>280.0</v>
      </c>
      <c r="H1672" s="37">
        <v>0.369</v>
      </c>
      <c r="I1672" s="37">
        <v>1.078</v>
      </c>
      <c r="J1672" s="31" t="s">
        <v>91</v>
      </c>
    </row>
    <row r="1673" ht="15.75" customHeight="1">
      <c r="A1673" s="36" t="str">
        <f t="shared" si="1"/>
        <v>Armenia-Asia2012</v>
      </c>
      <c r="B1673" s="36" t="s">
        <v>146</v>
      </c>
      <c r="C1673" s="36" t="s">
        <v>180</v>
      </c>
      <c r="D1673" s="37">
        <v>0.388</v>
      </c>
      <c r="E1673" s="37">
        <v>8.0</v>
      </c>
      <c r="F1673" s="37">
        <v>40.0</v>
      </c>
      <c r="G1673" s="37">
        <v>380.0</v>
      </c>
      <c r="H1673" s="37">
        <v>0.392</v>
      </c>
      <c r="I1673" s="37">
        <v>1.119</v>
      </c>
      <c r="J1673" s="31" t="s">
        <v>91</v>
      </c>
    </row>
    <row r="1674" ht="15.75" customHeight="1">
      <c r="A1674" s="36" t="str">
        <f t="shared" si="1"/>
        <v>Vietnam-Asia2012</v>
      </c>
      <c r="B1674" s="36" t="s">
        <v>178</v>
      </c>
      <c r="C1674" s="36" t="s">
        <v>180</v>
      </c>
      <c r="D1674" s="37">
        <v>0.343</v>
      </c>
      <c r="E1674" s="37">
        <v>34.0</v>
      </c>
      <c r="F1674" s="37">
        <v>98.0</v>
      </c>
      <c r="G1674" s="37">
        <v>872.0</v>
      </c>
      <c r="H1674" s="37">
        <v>0.395</v>
      </c>
      <c r="I1674" s="37">
        <v>1.477</v>
      </c>
      <c r="J1674" s="31" t="s">
        <v>91</v>
      </c>
    </row>
    <row r="1675" ht="15.75" customHeight="1">
      <c r="A1675" s="36" t="str">
        <f t="shared" si="1"/>
        <v>Brunei-Asia2012</v>
      </c>
      <c r="B1675" s="36" t="s">
        <v>150</v>
      </c>
      <c r="C1675" s="36" t="s">
        <v>180</v>
      </c>
      <c r="D1675" s="37">
        <v>0.168</v>
      </c>
      <c r="E1675" s="37">
        <v>101.0</v>
      </c>
      <c r="F1675" s="37">
        <v>79.0</v>
      </c>
      <c r="G1675" s="37">
        <v>96.0</v>
      </c>
      <c r="H1675" s="37">
        <v>0.603</v>
      </c>
      <c r="I1675" s="37">
        <v>1.139</v>
      </c>
      <c r="J1675" s="31" t="s">
        <v>91</v>
      </c>
    </row>
    <row r="1676" ht="15.75" customHeight="1">
      <c r="A1676" s="36" t="str">
        <f t="shared" si="1"/>
        <v>Myanmar-Asia2012</v>
      </c>
      <c r="B1676" s="36" t="s">
        <v>165</v>
      </c>
      <c r="C1676" s="36" t="s">
        <v>180</v>
      </c>
      <c r="D1676" s="37">
        <v>0.527</v>
      </c>
      <c r="E1676" s="37">
        <v>72.0</v>
      </c>
      <c r="F1676" s="37">
        <v>182.0</v>
      </c>
      <c r="G1676" s="37">
        <v>155.0</v>
      </c>
      <c r="H1676" s="37">
        <v>0.011</v>
      </c>
      <c r="I1676" s="37">
        <v>0.071</v>
      </c>
      <c r="J1676" s="31" t="s">
        <v>91</v>
      </c>
    </row>
    <row r="1677" ht="15.75" customHeight="1">
      <c r="A1677" s="36" t="str">
        <f t="shared" si="1"/>
        <v>Sri Lanka-Asia2012</v>
      </c>
      <c r="B1677" s="36" t="s">
        <v>172</v>
      </c>
      <c r="C1677" s="36" t="s">
        <v>180</v>
      </c>
      <c r="D1677" s="37">
        <v>0.553</v>
      </c>
      <c r="E1677" s="37">
        <v>8.0</v>
      </c>
      <c r="F1677" s="37">
        <v>83.0</v>
      </c>
      <c r="G1677" s="37">
        <v>254.0</v>
      </c>
      <c r="H1677" s="37">
        <v>0.183</v>
      </c>
      <c r="I1677" s="37">
        <v>0.916</v>
      </c>
      <c r="J1677" s="31" t="s">
        <v>91</v>
      </c>
    </row>
    <row r="1678" ht="15.75" customHeight="1">
      <c r="A1678" s="36" t="str">
        <f t="shared" si="1"/>
        <v>Malaysia-Asia2012</v>
      </c>
      <c r="B1678" s="36" t="s">
        <v>162</v>
      </c>
      <c r="C1678" s="36" t="s">
        <v>180</v>
      </c>
      <c r="D1678" s="37">
        <v>0.245</v>
      </c>
      <c r="E1678" s="37">
        <v>6.0</v>
      </c>
      <c r="F1678" s="37">
        <v>8.0</v>
      </c>
      <c r="G1678" s="37">
        <v>133.0</v>
      </c>
      <c r="H1678" s="37">
        <v>0.658</v>
      </c>
      <c r="I1678" s="37">
        <v>1.413</v>
      </c>
      <c r="J1678" s="31" t="s">
        <v>91</v>
      </c>
    </row>
    <row r="1679" ht="15.75" customHeight="1">
      <c r="A1679" s="36" t="str">
        <f t="shared" si="1"/>
        <v>Azerbaijan-Asia2012</v>
      </c>
      <c r="B1679" s="36" t="s">
        <v>147</v>
      </c>
      <c r="C1679" s="36" t="s">
        <v>180</v>
      </c>
      <c r="D1679" s="37">
        <v>0.4</v>
      </c>
      <c r="E1679" s="37">
        <v>8.0</v>
      </c>
      <c r="F1679" s="37">
        <v>71.0</v>
      </c>
      <c r="G1679" s="37">
        <v>214.0</v>
      </c>
      <c r="H1679" s="37">
        <v>0.542</v>
      </c>
      <c r="I1679" s="37">
        <v>1.088</v>
      </c>
      <c r="J1679" s="31" t="s">
        <v>91</v>
      </c>
    </row>
    <row r="1680" ht="15.75" customHeight="1">
      <c r="A1680" s="36" t="str">
        <f t="shared" si="1"/>
        <v>Indonesia-Asia2012</v>
      </c>
      <c r="B1680" s="36" t="s">
        <v>156</v>
      </c>
      <c r="C1680" s="36" t="s">
        <v>180</v>
      </c>
      <c r="D1680" s="37">
        <v>0.322</v>
      </c>
      <c r="E1680" s="37">
        <v>48.0</v>
      </c>
      <c r="F1680" s="37">
        <v>116.0</v>
      </c>
      <c r="G1680" s="37">
        <v>259.0</v>
      </c>
      <c r="H1680" s="37">
        <v>0.147</v>
      </c>
      <c r="I1680" s="37">
        <v>1.142</v>
      </c>
      <c r="J1680" s="31" t="s">
        <v>91</v>
      </c>
    </row>
    <row r="1681" ht="15.75" customHeight="1">
      <c r="A1681" s="36" t="str">
        <f t="shared" si="1"/>
        <v>Bhutan-Asia2012</v>
      </c>
      <c r="B1681" s="36" t="s">
        <v>149</v>
      </c>
      <c r="C1681" s="36" t="s">
        <v>180</v>
      </c>
      <c r="D1681" s="37">
        <v>0.408</v>
      </c>
      <c r="E1681" s="37">
        <v>36.0</v>
      </c>
      <c r="F1681" s="37">
        <v>146.0</v>
      </c>
      <c r="G1681" s="37">
        <v>274.0</v>
      </c>
      <c r="H1681" s="37">
        <v>0.254</v>
      </c>
      <c r="I1681" s="37">
        <v>0.756</v>
      </c>
      <c r="J1681" s="31" t="s">
        <v>91</v>
      </c>
    </row>
    <row r="1682" ht="15.75" customHeight="1">
      <c r="A1682" s="36" t="str">
        <f t="shared" si="1"/>
        <v>Bangladesh-Asia2012</v>
      </c>
      <c r="B1682" s="36" t="s">
        <v>148</v>
      </c>
      <c r="C1682" s="36" t="s">
        <v>180</v>
      </c>
      <c r="D1682" s="37">
        <v>0.35</v>
      </c>
      <c r="E1682" s="37">
        <v>19.0</v>
      </c>
      <c r="F1682" s="37">
        <v>132.0</v>
      </c>
      <c r="G1682" s="37">
        <v>302.0</v>
      </c>
      <c r="H1682" s="37">
        <v>0.058</v>
      </c>
      <c r="I1682" s="37">
        <v>0.628</v>
      </c>
      <c r="J1682" s="31" t="s">
        <v>91</v>
      </c>
    </row>
    <row r="1683" ht="15.75" customHeight="1">
      <c r="A1683" s="36" t="str">
        <f t="shared" si="1"/>
        <v>India-Asia2012</v>
      </c>
      <c r="B1683" s="36" t="s">
        <v>155</v>
      </c>
      <c r="C1683" s="36" t="s">
        <v>180</v>
      </c>
      <c r="D1683" s="37">
        <v>0.628</v>
      </c>
      <c r="E1683" s="37">
        <v>27.0</v>
      </c>
      <c r="F1683" s="37">
        <v>131.0</v>
      </c>
      <c r="G1683" s="37">
        <v>243.0</v>
      </c>
      <c r="H1683" s="37">
        <v>0.126</v>
      </c>
      <c r="I1683" s="37">
        <v>0.699</v>
      </c>
      <c r="J1683" s="31" t="s">
        <v>91</v>
      </c>
    </row>
    <row r="1684" ht="15.75" customHeight="1">
      <c r="A1684" s="36" t="str">
        <f t="shared" si="1"/>
        <v>Uzbekistan-Asia2012</v>
      </c>
      <c r="B1684" s="36" t="s">
        <v>177</v>
      </c>
      <c r="C1684" s="36" t="s">
        <v>180</v>
      </c>
      <c r="D1684" s="37">
        <v>0.985</v>
      </c>
      <c r="E1684" s="37">
        <v>12.0</v>
      </c>
      <c r="F1684" s="37">
        <v>156.0</v>
      </c>
      <c r="G1684" s="37">
        <v>205.0</v>
      </c>
      <c r="H1684" s="37">
        <v>0.365</v>
      </c>
      <c r="I1684" s="37">
        <v>0.71</v>
      </c>
      <c r="J1684" s="31" t="s">
        <v>91</v>
      </c>
    </row>
    <row r="1685" ht="15.75" customHeight="1">
      <c r="A1685" s="36" t="str">
        <f t="shared" si="1"/>
        <v>Turkmenistan-Asia2012</v>
      </c>
      <c r="B1685" s="36" t="s">
        <v>176</v>
      </c>
      <c r="C1685" s="36" t="s">
        <v>180</v>
      </c>
      <c r="D1685" s="36"/>
      <c r="E1685" s="36"/>
      <c r="F1685" s="36"/>
      <c r="G1685" s="36"/>
      <c r="H1685" s="37">
        <v>0.072</v>
      </c>
      <c r="I1685" s="37">
        <v>1.141</v>
      </c>
      <c r="J1685" s="31" t="s">
        <v>91</v>
      </c>
    </row>
    <row r="1686" ht="15.75" customHeight="1">
      <c r="A1686" s="36" t="str">
        <f t="shared" si="1"/>
        <v>Nepal-Asia2012</v>
      </c>
      <c r="B1686" s="36" t="s">
        <v>166</v>
      </c>
      <c r="C1686" s="36" t="s">
        <v>180</v>
      </c>
      <c r="D1686" s="37">
        <v>0.315</v>
      </c>
      <c r="E1686" s="37">
        <v>29.0</v>
      </c>
      <c r="F1686" s="37">
        <v>103.0</v>
      </c>
      <c r="G1686" s="37">
        <v>326.0</v>
      </c>
      <c r="H1686" s="37">
        <v>0.111</v>
      </c>
      <c r="I1686" s="37">
        <v>0.605</v>
      </c>
      <c r="J1686" s="31" t="s">
        <v>91</v>
      </c>
    </row>
    <row r="1687" ht="15.75" customHeight="1">
      <c r="A1687" s="36" t="str">
        <f t="shared" si="1"/>
        <v>Maldives-Asia2012</v>
      </c>
      <c r="B1687" s="36" t="s">
        <v>163</v>
      </c>
      <c r="C1687" s="36" t="s">
        <v>180</v>
      </c>
      <c r="D1687" s="37">
        <v>0.268</v>
      </c>
      <c r="E1687" s="37">
        <v>9.0</v>
      </c>
      <c r="F1687" s="37">
        <v>81.0</v>
      </c>
      <c r="G1687" s="37">
        <v>252.0</v>
      </c>
      <c r="H1687" s="37">
        <v>0.389</v>
      </c>
      <c r="I1687" s="37">
        <v>1.656</v>
      </c>
      <c r="J1687" s="31" t="s">
        <v>91</v>
      </c>
    </row>
    <row r="1688" ht="15.75" customHeight="1">
      <c r="A1688" s="36" t="str">
        <f t="shared" si="1"/>
        <v>Mongolia-Asia2012</v>
      </c>
      <c r="B1688" s="36" t="s">
        <v>164</v>
      </c>
      <c r="C1688" s="36" t="s">
        <v>180</v>
      </c>
      <c r="D1688" s="37">
        <v>0.246</v>
      </c>
      <c r="E1688" s="37">
        <v>12.0</v>
      </c>
      <c r="F1688" s="37">
        <v>80.0</v>
      </c>
      <c r="G1688" s="37">
        <v>192.0</v>
      </c>
      <c r="H1688" s="37">
        <v>0.164</v>
      </c>
      <c r="I1688" s="37">
        <v>1.207</v>
      </c>
      <c r="J1688" s="31" t="s">
        <v>91</v>
      </c>
    </row>
    <row r="1689" ht="15.75" customHeight="1">
      <c r="A1689" s="36" t="str">
        <f t="shared" si="1"/>
        <v>Kazakhstan-Asia2012</v>
      </c>
      <c r="B1689" s="36" t="s">
        <v>158</v>
      </c>
      <c r="C1689" s="36" t="s">
        <v>180</v>
      </c>
      <c r="D1689" s="37">
        <v>0.286</v>
      </c>
      <c r="E1689" s="37">
        <v>19.0</v>
      </c>
      <c r="F1689" s="37">
        <v>53.0</v>
      </c>
      <c r="G1689" s="37">
        <v>188.0</v>
      </c>
      <c r="H1689" s="37">
        <v>0.533</v>
      </c>
      <c r="I1689" s="37">
        <v>1.858</v>
      </c>
      <c r="J1689" s="31" t="s">
        <v>91</v>
      </c>
    </row>
    <row r="1690" ht="15.75" customHeight="1">
      <c r="A1690" s="36" t="str">
        <f t="shared" si="1"/>
        <v>Philippines-Asia2012</v>
      </c>
      <c r="B1690" s="36" t="s">
        <v>169</v>
      </c>
      <c r="C1690" s="36" t="s">
        <v>180</v>
      </c>
      <c r="D1690" s="37">
        <v>0.445</v>
      </c>
      <c r="E1690" s="37">
        <v>36.0</v>
      </c>
      <c r="F1690" s="37">
        <v>133.0</v>
      </c>
      <c r="G1690" s="37">
        <v>193.0</v>
      </c>
      <c r="H1690" s="37">
        <v>0.362</v>
      </c>
      <c r="I1690" s="37">
        <v>1.055</v>
      </c>
      <c r="J1690" s="31" t="s">
        <v>91</v>
      </c>
    </row>
    <row r="1691" ht="15.75" customHeight="1">
      <c r="A1691" s="36" t="str">
        <f t="shared" si="1"/>
        <v>Pakistan-Asia2012</v>
      </c>
      <c r="B1691" s="36" t="s">
        <v>168</v>
      </c>
      <c r="C1691" s="36" t="s">
        <v>180</v>
      </c>
      <c r="D1691" s="37">
        <v>0.346</v>
      </c>
      <c r="E1691" s="37">
        <v>21.0</v>
      </c>
      <c r="F1691" s="37">
        <v>106.0</v>
      </c>
      <c r="G1691" s="37">
        <v>560.0</v>
      </c>
      <c r="H1691" s="37">
        <v>0.1</v>
      </c>
      <c r="I1691" s="37">
        <v>0.671</v>
      </c>
      <c r="J1691" s="31" t="s">
        <v>91</v>
      </c>
    </row>
    <row r="1692" ht="15.75" customHeight="1">
      <c r="A1692" s="36" t="str">
        <f t="shared" si="1"/>
        <v>Cambodia-Asia2012</v>
      </c>
      <c r="B1692" s="36" t="s">
        <v>151</v>
      </c>
      <c r="C1692" s="36" t="s">
        <v>180</v>
      </c>
      <c r="D1692" s="37">
        <v>0.214</v>
      </c>
      <c r="E1692" s="37">
        <v>102.0</v>
      </c>
      <c r="F1692" s="37">
        <v>135.0</v>
      </c>
      <c r="G1692" s="37">
        <v>173.0</v>
      </c>
      <c r="H1692" s="37">
        <v>0.049</v>
      </c>
      <c r="I1692" s="37">
        <v>1.285</v>
      </c>
      <c r="J1692" s="31" t="s">
        <v>91</v>
      </c>
    </row>
    <row r="1693" ht="15.75" customHeight="1">
      <c r="A1693" s="36" t="str">
        <f t="shared" si="1"/>
        <v>Laos-Asia2012</v>
      </c>
      <c r="B1693" s="36" t="s">
        <v>160</v>
      </c>
      <c r="C1693" s="36" t="s">
        <v>180</v>
      </c>
      <c r="D1693" s="37">
        <v>0.319</v>
      </c>
      <c r="E1693" s="37">
        <v>92.0</v>
      </c>
      <c r="F1693" s="37">
        <v>163.0</v>
      </c>
      <c r="G1693" s="37">
        <v>362.0</v>
      </c>
      <c r="H1693" s="37">
        <v>0.107</v>
      </c>
      <c r="I1693" s="37">
        <v>0.647</v>
      </c>
      <c r="J1693" s="31" t="s">
        <v>91</v>
      </c>
    </row>
    <row r="1694" ht="15.75" customHeight="1">
      <c r="A1694" s="36" t="str">
        <f t="shared" si="1"/>
        <v>Kyrgyzstan-Asia2012</v>
      </c>
      <c r="B1694" s="36" t="s">
        <v>159</v>
      </c>
      <c r="C1694" s="36" t="s">
        <v>180</v>
      </c>
      <c r="D1694" s="37">
        <v>0.334</v>
      </c>
      <c r="E1694" s="37">
        <v>10.0</v>
      </c>
      <c r="F1694" s="37">
        <v>70.0</v>
      </c>
      <c r="G1694" s="37">
        <v>210.0</v>
      </c>
      <c r="H1694" s="37">
        <v>0.217</v>
      </c>
      <c r="I1694" s="37">
        <v>1.242</v>
      </c>
      <c r="J1694" s="31" t="s">
        <v>91</v>
      </c>
    </row>
    <row r="1695" ht="15.75" customHeight="1">
      <c r="A1695" s="36" t="str">
        <f t="shared" si="1"/>
        <v>Tajikistan-Asia2012</v>
      </c>
      <c r="B1695" s="36" t="s">
        <v>173</v>
      </c>
      <c r="C1695" s="36" t="s">
        <v>180</v>
      </c>
      <c r="D1695" s="37">
        <v>0.845</v>
      </c>
      <c r="E1695" s="37">
        <v>24.0</v>
      </c>
      <c r="F1695" s="37">
        <v>141.0</v>
      </c>
      <c r="G1695" s="37">
        <v>224.0</v>
      </c>
      <c r="H1695" s="37">
        <v>0.145</v>
      </c>
      <c r="I1695" s="37">
        <v>0.815</v>
      </c>
      <c r="J1695" s="31" t="s">
        <v>91</v>
      </c>
    </row>
    <row r="1696" ht="15.75" customHeight="1">
      <c r="A1696" s="36" t="str">
        <f t="shared" si="1"/>
        <v>Afghanistan-Asia2012</v>
      </c>
      <c r="B1696" s="36" t="s">
        <v>144</v>
      </c>
      <c r="C1696" s="36" t="s">
        <v>180</v>
      </c>
      <c r="D1696" s="37">
        <v>0.363</v>
      </c>
      <c r="E1696" s="37">
        <v>7.0</v>
      </c>
      <c r="F1696" s="37">
        <v>170.0</v>
      </c>
      <c r="G1696" s="37">
        <v>275.0</v>
      </c>
      <c r="H1696" s="37">
        <v>0.055</v>
      </c>
      <c r="I1696" s="37">
        <v>0.655</v>
      </c>
      <c r="J1696" s="31" t="s">
        <v>91</v>
      </c>
    </row>
    <row r="1697" ht="15.75" customHeight="1">
      <c r="A1697" s="36" t="str">
        <f t="shared" si="1"/>
        <v>Timor-Leste-Asia2012</v>
      </c>
      <c r="B1697" s="36" t="s">
        <v>175</v>
      </c>
      <c r="C1697" s="36" t="s">
        <v>180</v>
      </c>
      <c r="D1697" s="37">
        <v>0.11</v>
      </c>
      <c r="E1697" s="37">
        <v>94.0</v>
      </c>
      <c r="F1697" s="37">
        <v>167.0</v>
      </c>
      <c r="G1697" s="37">
        <v>276.0</v>
      </c>
      <c r="H1697" s="37">
        <v>0.009</v>
      </c>
      <c r="I1697" s="37">
        <v>0.557</v>
      </c>
      <c r="J1697" s="31" t="s">
        <v>91</v>
      </c>
    </row>
    <row r="1698" ht="15.75" customHeight="1">
      <c r="A1698" s="36" t="str">
        <f t="shared" si="1"/>
        <v>Monaco-Europe2005</v>
      </c>
      <c r="B1698" s="36" t="s">
        <v>209</v>
      </c>
      <c r="C1698" s="36" t="s">
        <v>180</v>
      </c>
      <c r="D1698" s="36"/>
      <c r="E1698" s="36"/>
      <c r="F1698" s="36"/>
      <c r="G1698" s="36"/>
      <c r="H1698" s="37">
        <v>0.555</v>
      </c>
      <c r="I1698" s="37">
        <v>0.508</v>
      </c>
      <c r="J1698" s="31" t="s">
        <v>84</v>
      </c>
    </row>
    <row r="1699" ht="15.75" customHeight="1">
      <c r="A1699" s="36" t="str">
        <f t="shared" si="1"/>
        <v>Faeroe Islands-Europe2005</v>
      </c>
      <c r="B1699" s="36" t="s">
        <v>192</v>
      </c>
      <c r="C1699" s="36" t="s">
        <v>180</v>
      </c>
      <c r="D1699" s="36"/>
      <c r="E1699" s="36"/>
      <c r="F1699" s="36"/>
      <c r="G1699" s="36"/>
      <c r="H1699" s="37">
        <v>0.679</v>
      </c>
      <c r="I1699" s="37">
        <v>0.855</v>
      </c>
      <c r="J1699" s="31" t="s">
        <v>84</v>
      </c>
    </row>
    <row r="1700" ht="15.75" customHeight="1">
      <c r="A1700" s="36" t="str">
        <f t="shared" si="1"/>
        <v>Bosnia and Herzegovina-Europe2005</v>
      </c>
      <c r="B1700" s="36" t="s">
        <v>185</v>
      </c>
      <c r="C1700" s="36" t="s">
        <v>180</v>
      </c>
      <c r="D1700" s="37">
        <v>0.428</v>
      </c>
      <c r="E1700" s="37">
        <v>63.0</v>
      </c>
      <c r="F1700" s="36"/>
      <c r="G1700" s="37">
        <v>368.0</v>
      </c>
      <c r="H1700" s="37">
        <v>0.213</v>
      </c>
      <c r="I1700" s="37">
        <v>0.411</v>
      </c>
      <c r="J1700" s="31" t="s">
        <v>84</v>
      </c>
    </row>
    <row r="1701" ht="15.75" customHeight="1">
      <c r="A1701" s="36" t="str">
        <f t="shared" si="1"/>
        <v>Germany-Europe2005</v>
      </c>
      <c r="B1701" s="36" t="s">
        <v>195</v>
      </c>
      <c r="C1701" s="36" t="s">
        <v>180</v>
      </c>
      <c r="D1701" s="37">
        <v>0.477</v>
      </c>
      <c r="E1701" s="37">
        <v>45.0</v>
      </c>
      <c r="F1701" s="36"/>
      <c r="G1701" s="37">
        <v>196.0</v>
      </c>
      <c r="H1701" s="37">
        <v>0.687</v>
      </c>
      <c r="I1701" s="37">
        <v>0.946</v>
      </c>
      <c r="J1701" s="31" t="s">
        <v>84</v>
      </c>
    </row>
    <row r="1702" ht="15.75" customHeight="1">
      <c r="A1702" s="36" t="str">
        <f t="shared" si="1"/>
        <v>Ukraine-Europe2005</v>
      </c>
      <c r="B1702" s="36" t="s">
        <v>226</v>
      </c>
      <c r="C1702" s="36" t="s">
        <v>180</v>
      </c>
      <c r="D1702" s="37">
        <v>0.573</v>
      </c>
      <c r="E1702" s="37">
        <v>34.0</v>
      </c>
      <c r="F1702" s="36"/>
      <c r="G1702" s="37">
        <v>2085.0</v>
      </c>
      <c r="H1702" s="37">
        <v>0.037</v>
      </c>
      <c r="I1702" s="37">
        <v>0.637</v>
      </c>
      <c r="J1702" s="31" t="s">
        <v>84</v>
      </c>
    </row>
    <row r="1703" ht="15.75" customHeight="1">
      <c r="A1703" s="36" t="str">
        <f t="shared" si="1"/>
        <v>Belarus-Europe2005</v>
      </c>
      <c r="B1703" s="36" t="s">
        <v>183</v>
      </c>
      <c r="C1703" s="36" t="s">
        <v>180</v>
      </c>
      <c r="D1703" s="37">
        <v>1.373</v>
      </c>
      <c r="E1703" s="37">
        <v>79.0</v>
      </c>
      <c r="F1703" s="36"/>
      <c r="G1703" s="37">
        <v>987.0</v>
      </c>
      <c r="H1703" s="36"/>
      <c r="I1703" s="37">
        <v>0.424</v>
      </c>
      <c r="J1703" s="31" t="s">
        <v>84</v>
      </c>
    </row>
    <row r="1704" ht="15.75" customHeight="1">
      <c r="A1704" s="36" t="str">
        <f t="shared" si="1"/>
        <v>Lithuania-Europe2005</v>
      </c>
      <c r="B1704" s="36" t="s">
        <v>205</v>
      </c>
      <c r="C1704" s="36" t="s">
        <v>180</v>
      </c>
      <c r="D1704" s="37">
        <v>0.512</v>
      </c>
      <c r="E1704" s="37">
        <v>26.0</v>
      </c>
      <c r="F1704" s="36"/>
      <c r="G1704" s="37">
        <v>166.0</v>
      </c>
      <c r="H1704" s="37">
        <v>0.362</v>
      </c>
      <c r="I1704" s="37">
        <v>1.325</v>
      </c>
      <c r="J1704" s="31" t="s">
        <v>84</v>
      </c>
    </row>
    <row r="1705" ht="15.75" customHeight="1">
      <c r="A1705" s="36" t="str">
        <f t="shared" si="1"/>
        <v>Bulgaria-Europe2005</v>
      </c>
      <c r="B1705" s="36" t="s">
        <v>186</v>
      </c>
      <c r="C1705" s="36" t="s">
        <v>180</v>
      </c>
      <c r="D1705" s="37">
        <v>0.452</v>
      </c>
      <c r="E1705" s="37">
        <v>32.0</v>
      </c>
      <c r="F1705" s="36"/>
      <c r="G1705" s="37">
        <v>616.0</v>
      </c>
      <c r="H1705" s="37">
        <v>0.2</v>
      </c>
      <c r="I1705" s="37">
        <v>0.813</v>
      </c>
      <c r="J1705" s="31" t="s">
        <v>84</v>
      </c>
    </row>
    <row r="1706" ht="15.75" customHeight="1">
      <c r="A1706" s="36" t="str">
        <f t="shared" si="1"/>
        <v>Slovenia-Europe2005</v>
      </c>
      <c r="B1706" s="36" t="s">
        <v>221</v>
      </c>
      <c r="C1706" s="36" t="s">
        <v>180</v>
      </c>
      <c r="D1706" s="37">
        <v>0.392</v>
      </c>
      <c r="E1706" s="37">
        <v>60.0</v>
      </c>
      <c r="F1706" s="36"/>
      <c r="G1706" s="37">
        <v>260.0</v>
      </c>
      <c r="H1706" s="37">
        <v>0.468</v>
      </c>
      <c r="I1706" s="37">
        <v>0.879</v>
      </c>
      <c r="J1706" s="31" t="s">
        <v>84</v>
      </c>
    </row>
    <row r="1707" ht="15.75" customHeight="1">
      <c r="A1707" s="36" t="str">
        <f t="shared" si="1"/>
        <v>Russia-Europe2005</v>
      </c>
      <c r="B1707" s="36" t="s">
        <v>217</v>
      </c>
      <c r="C1707" s="36" t="s">
        <v>180</v>
      </c>
      <c r="D1707" s="37">
        <v>0.6</v>
      </c>
      <c r="E1707" s="37">
        <v>29.0</v>
      </c>
      <c r="F1707" s="36"/>
      <c r="G1707" s="37">
        <v>448.0</v>
      </c>
      <c r="H1707" s="37">
        <v>0.152</v>
      </c>
      <c r="I1707" s="37">
        <v>0.834</v>
      </c>
      <c r="J1707" s="31" t="s">
        <v>84</v>
      </c>
    </row>
    <row r="1708" ht="15.75" customHeight="1">
      <c r="A1708" s="36" t="str">
        <f t="shared" si="1"/>
        <v>Latvia-Europe2005</v>
      </c>
      <c r="B1708" s="36" t="s">
        <v>203</v>
      </c>
      <c r="C1708" s="36" t="s">
        <v>180</v>
      </c>
      <c r="D1708" s="37">
        <v>0.364</v>
      </c>
      <c r="E1708" s="37">
        <v>16.0</v>
      </c>
      <c r="F1708" s="36"/>
      <c r="G1708" s="37">
        <v>320.0</v>
      </c>
      <c r="H1708" s="37">
        <v>0.46</v>
      </c>
      <c r="I1708" s="37">
        <v>0.84</v>
      </c>
      <c r="J1708" s="31" t="s">
        <v>84</v>
      </c>
    </row>
    <row r="1709" ht="15.75" customHeight="1">
      <c r="A1709" s="36" t="str">
        <f t="shared" si="1"/>
        <v>Romania-Europe2005</v>
      </c>
      <c r="B1709" s="36" t="s">
        <v>216</v>
      </c>
      <c r="C1709" s="36" t="s">
        <v>180</v>
      </c>
      <c r="D1709" s="37">
        <v>0.558</v>
      </c>
      <c r="E1709" s="37">
        <v>11.0</v>
      </c>
      <c r="F1709" s="36"/>
      <c r="G1709" s="37">
        <v>190.0</v>
      </c>
      <c r="H1709" s="37">
        <v>0.215</v>
      </c>
      <c r="I1709" s="37">
        <v>0.604</v>
      </c>
      <c r="J1709" s="31" t="s">
        <v>84</v>
      </c>
    </row>
    <row r="1710" ht="15.75" customHeight="1">
      <c r="A1710" s="36" t="str">
        <f t="shared" si="1"/>
        <v>Hungary-Europe2005</v>
      </c>
      <c r="B1710" s="36" t="s">
        <v>197</v>
      </c>
      <c r="C1710" s="36" t="s">
        <v>180</v>
      </c>
      <c r="D1710" s="37">
        <v>0.566</v>
      </c>
      <c r="E1710" s="37">
        <v>38.0</v>
      </c>
      <c r="F1710" s="36"/>
      <c r="G1710" s="37">
        <v>340.0</v>
      </c>
      <c r="H1710" s="37">
        <v>0.39</v>
      </c>
      <c r="I1710" s="37">
        <v>0.923</v>
      </c>
      <c r="J1710" s="31" t="s">
        <v>84</v>
      </c>
    </row>
    <row r="1711" ht="15.75" customHeight="1">
      <c r="A1711" s="36" t="str">
        <f t="shared" si="1"/>
        <v>Serbia-Europe2005</v>
      </c>
      <c r="B1711" s="36" t="s">
        <v>219</v>
      </c>
      <c r="C1711" s="36" t="s">
        <v>180</v>
      </c>
      <c r="D1711" s="37">
        <v>0.358</v>
      </c>
      <c r="E1711" s="37">
        <v>23.0</v>
      </c>
      <c r="F1711" s="36"/>
      <c r="G1711" s="37">
        <v>279.0</v>
      </c>
      <c r="H1711" s="37">
        <v>0.263</v>
      </c>
      <c r="I1711" s="37">
        <v>0.67</v>
      </c>
      <c r="J1711" s="31" t="s">
        <v>84</v>
      </c>
    </row>
    <row r="1712" ht="15.75" customHeight="1">
      <c r="A1712" s="36" t="str">
        <f t="shared" si="1"/>
        <v>Slovakia-Europe2005</v>
      </c>
      <c r="B1712" s="36" t="s">
        <v>220</v>
      </c>
      <c r="C1712" s="36" t="s">
        <v>180</v>
      </c>
      <c r="D1712" s="37">
        <v>0.487</v>
      </c>
      <c r="E1712" s="37">
        <v>27.0</v>
      </c>
      <c r="F1712" s="36"/>
      <c r="G1712" s="37">
        <v>325.0</v>
      </c>
      <c r="H1712" s="37">
        <v>0.552</v>
      </c>
      <c r="I1712" s="37">
        <v>0.842</v>
      </c>
      <c r="J1712" s="31" t="s">
        <v>84</v>
      </c>
    </row>
    <row r="1713" ht="15.75" customHeight="1">
      <c r="A1713" s="36" t="str">
        <f t="shared" si="1"/>
        <v>Poland-Europe2005</v>
      </c>
      <c r="B1713" s="36" t="s">
        <v>214</v>
      </c>
      <c r="C1713" s="36" t="s">
        <v>180</v>
      </c>
      <c r="D1713" s="37">
        <v>0.432</v>
      </c>
      <c r="E1713" s="37">
        <v>31.0</v>
      </c>
      <c r="F1713" s="36"/>
      <c r="G1713" s="37">
        <v>418.0</v>
      </c>
      <c r="H1713" s="37">
        <v>0.388</v>
      </c>
      <c r="I1713" s="37">
        <v>0.763</v>
      </c>
      <c r="J1713" s="31" t="s">
        <v>84</v>
      </c>
    </row>
    <row r="1714" ht="15.75" customHeight="1">
      <c r="A1714" s="36" t="str">
        <f t="shared" si="1"/>
        <v>Croatia-Europe2005</v>
      </c>
      <c r="B1714" s="36" t="s">
        <v>187</v>
      </c>
      <c r="C1714" s="36" t="s">
        <v>180</v>
      </c>
      <c r="D1714" s="37">
        <v>0.214</v>
      </c>
      <c r="E1714" s="37">
        <v>29.0</v>
      </c>
      <c r="F1714" s="36"/>
      <c r="G1714" s="37">
        <v>232.0</v>
      </c>
      <c r="H1714" s="37">
        <v>0.331</v>
      </c>
      <c r="I1714" s="37">
        <v>0.832</v>
      </c>
      <c r="J1714" s="31" t="s">
        <v>84</v>
      </c>
    </row>
    <row r="1715" ht="15.75" customHeight="1">
      <c r="A1715" s="36" t="str">
        <f t="shared" si="1"/>
        <v>Czech Republic-Europe2005</v>
      </c>
      <c r="B1715" s="36" t="s">
        <v>189</v>
      </c>
      <c r="C1715" s="36" t="s">
        <v>180</v>
      </c>
      <c r="D1715" s="37">
        <v>0.488</v>
      </c>
      <c r="E1715" s="37">
        <v>40.0</v>
      </c>
      <c r="F1715" s="36"/>
      <c r="G1715" s="37">
        <v>930.0</v>
      </c>
      <c r="H1715" s="37">
        <v>0.353</v>
      </c>
      <c r="I1715" s="37">
        <v>1.151</v>
      </c>
      <c r="J1715" s="31" t="s">
        <v>84</v>
      </c>
    </row>
    <row r="1716" ht="15.75" customHeight="1">
      <c r="A1716" s="36" t="str">
        <f t="shared" si="1"/>
        <v>Portugal-Europe2005</v>
      </c>
      <c r="B1716" s="36" t="s">
        <v>215</v>
      </c>
      <c r="C1716" s="36" t="s">
        <v>180</v>
      </c>
      <c r="D1716" s="37">
        <v>0.438</v>
      </c>
      <c r="E1716" s="37">
        <v>54.0</v>
      </c>
      <c r="F1716" s="36"/>
      <c r="G1716" s="37">
        <v>328.0</v>
      </c>
      <c r="H1716" s="37">
        <v>0.35</v>
      </c>
      <c r="I1716" s="37">
        <v>1.089</v>
      </c>
      <c r="J1716" s="31" t="s">
        <v>84</v>
      </c>
    </row>
    <row r="1717" ht="15.75" customHeight="1">
      <c r="A1717" s="36" t="str">
        <f t="shared" si="1"/>
        <v>Malta-Europe2005</v>
      </c>
      <c r="B1717" s="36" t="s">
        <v>207</v>
      </c>
      <c r="C1717" s="36" t="s">
        <v>180</v>
      </c>
      <c r="D1717" s="36"/>
      <c r="E1717" s="36"/>
      <c r="F1717" s="36"/>
      <c r="G1717" s="36"/>
      <c r="H1717" s="37">
        <v>0.412</v>
      </c>
      <c r="I1717" s="37">
        <v>0.781</v>
      </c>
      <c r="J1717" s="31" t="s">
        <v>84</v>
      </c>
    </row>
    <row r="1718" ht="15.75" customHeight="1">
      <c r="A1718" s="36" t="str">
        <f t="shared" si="1"/>
        <v>Austria-Europe2005</v>
      </c>
      <c r="B1718" s="36" t="s">
        <v>182</v>
      </c>
      <c r="C1718" s="36" t="s">
        <v>180</v>
      </c>
      <c r="D1718" s="37">
        <v>0.582</v>
      </c>
      <c r="E1718" s="37">
        <v>25.0</v>
      </c>
      <c r="F1718" s="36"/>
      <c r="G1718" s="37">
        <v>170.0</v>
      </c>
      <c r="H1718" s="37">
        <v>0.58</v>
      </c>
      <c r="I1718" s="37">
        <v>1.052</v>
      </c>
      <c r="J1718" s="31" t="s">
        <v>84</v>
      </c>
    </row>
    <row r="1719" ht="15.75" customHeight="1">
      <c r="A1719" s="36" t="str">
        <f t="shared" si="1"/>
        <v>Greece-Europe2005</v>
      </c>
      <c r="B1719" s="36" t="s">
        <v>196</v>
      </c>
      <c r="C1719" s="36" t="s">
        <v>180</v>
      </c>
      <c r="D1719" s="37">
        <v>0.54</v>
      </c>
      <c r="E1719" s="37">
        <v>38.0</v>
      </c>
      <c r="F1719" s="36"/>
      <c r="G1719" s="37">
        <v>264.0</v>
      </c>
      <c r="H1719" s="37">
        <v>0.24</v>
      </c>
      <c r="I1719" s="37">
        <v>0.929</v>
      </c>
      <c r="J1719" s="31" t="s">
        <v>84</v>
      </c>
    </row>
    <row r="1720" ht="15.75" customHeight="1">
      <c r="A1720" s="36" t="str">
        <f t="shared" si="1"/>
        <v>Italy-Europe2005</v>
      </c>
      <c r="B1720" s="36" t="s">
        <v>201</v>
      </c>
      <c r="C1720" s="36" t="s">
        <v>180</v>
      </c>
      <c r="D1720" s="37">
        <v>0.768</v>
      </c>
      <c r="E1720" s="37">
        <v>13.0</v>
      </c>
      <c r="F1720" s="36"/>
      <c r="G1720" s="37">
        <v>340.0</v>
      </c>
      <c r="H1720" s="37">
        <v>0.35</v>
      </c>
      <c r="I1720" s="37">
        <v>1.219</v>
      </c>
      <c r="J1720" s="31" t="s">
        <v>84</v>
      </c>
    </row>
    <row r="1721" ht="15.75" customHeight="1">
      <c r="A1721" s="36" t="str">
        <f t="shared" si="1"/>
        <v>Switzerland-Europe2005</v>
      </c>
      <c r="B1721" s="36" t="s">
        <v>224</v>
      </c>
      <c r="C1721" s="36" t="s">
        <v>180</v>
      </c>
      <c r="D1721" s="37">
        <v>0.288</v>
      </c>
      <c r="E1721" s="37">
        <v>18.0</v>
      </c>
      <c r="F1721" s="36"/>
      <c r="G1721" s="37">
        <v>63.0</v>
      </c>
      <c r="H1721" s="37">
        <v>0.701</v>
      </c>
      <c r="I1721" s="37">
        <v>0.922</v>
      </c>
      <c r="J1721" s="31" t="s">
        <v>84</v>
      </c>
    </row>
    <row r="1722" ht="15.75" customHeight="1">
      <c r="A1722" s="36" t="str">
        <f t="shared" si="1"/>
        <v>San Marino-Europe2005</v>
      </c>
      <c r="B1722" s="36" t="s">
        <v>218</v>
      </c>
      <c r="C1722" s="36" t="s">
        <v>180</v>
      </c>
      <c r="D1722" s="36"/>
      <c r="E1722" s="36"/>
      <c r="F1722" s="36"/>
      <c r="G1722" s="36"/>
      <c r="H1722" s="37">
        <v>0.503</v>
      </c>
      <c r="I1722" s="37">
        <v>0.576</v>
      </c>
      <c r="J1722" s="31" t="s">
        <v>84</v>
      </c>
    </row>
    <row r="1723" ht="15.75" customHeight="1">
      <c r="A1723" s="36" t="str">
        <f t="shared" si="1"/>
        <v>Isle of Man-Europe2005</v>
      </c>
      <c r="B1723" s="36" t="s">
        <v>200</v>
      </c>
      <c r="C1723" s="36" t="s">
        <v>180</v>
      </c>
      <c r="D1723" s="36"/>
      <c r="E1723" s="36"/>
      <c r="F1723" s="36"/>
      <c r="G1723" s="36"/>
      <c r="H1723" s="36"/>
      <c r="I1723" s="36"/>
      <c r="J1723" s="31" t="s">
        <v>84</v>
      </c>
    </row>
    <row r="1724" ht="15.75" customHeight="1">
      <c r="A1724" s="36" t="str">
        <f t="shared" si="1"/>
        <v>Andorra-Europe2005</v>
      </c>
      <c r="B1724" s="36" t="s">
        <v>181</v>
      </c>
      <c r="C1724" s="36" t="s">
        <v>180</v>
      </c>
      <c r="D1724" s="36"/>
      <c r="E1724" s="36"/>
      <c r="F1724" s="36"/>
      <c r="G1724" s="36"/>
      <c r="H1724" s="37">
        <v>0.376</v>
      </c>
      <c r="I1724" s="37">
        <v>0.795</v>
      </c>
      <c r="J1724" s="31" t="s">
        <v>84</v>
      </c>
    </row>
    <row r="1725" ht="15.75" customHeight="1">
      <c r="A1725" s="36" t="str">
        <f t="shared" si="1"/>
        <v>Estonia-Europe2005</v>
      </c>
      <c r="B1725" s="36" t="s">
        <v>191</v>
      </c>
      <c r="C1725" s="36" t="s">
        <v>180</v>
      </c>
      <c r="D1725" s="37">
        <v>0.503</v>
      </c>
      <c r="E1725" s="37">
        <v>35.0</v>
      </c>
      <c r="F1725" s="36"/>
      <c r="G1725" s="37">
        <v>81.0</v>
      </c>
      <c r="H1725" s="37">
        <v>0.615</v>
      </c>
      <c r="I1725" s="37">
        <v>1.091</v>
      </c>
      <c r="J1725" s="31" t="s">
        <v>84</v>
      </c>
    </row>
    <row r="1726" ht="15.75" customHeight="1">
      <c r="A1726" s="36" t="str">
        <f t="shared" si="1"/>
        <v>North Macedonia-Europe2005</v>
      </c>
      <c r="B1726" s="36" t="s">
        <v>212</v>
      </c>
      <c r="C1726" s="36" t="s">
        <v>180</v>
      </c>
      <c r="D1726" s="37">
        <v>0.203</v>
      </c>
      <c r="E1726" s="37">
        <v>48.0</v>
      </c>
      <c r="F1726" s="36"/>
      <c r="G1726" s="37">
        <v>192.0</v>
      </c>
      <c r="H1726" s="37">
        <v>0.265</v>
      </c>
      <c r="I1726" s="37">
        <v>0.541</v>
      </c>
      <c r="J1726" s="31" t="s">
        <v>84</v>
      </c>
    </row>
    <row r="1727" ht="15.75" customHeight="1">
      <c r="A1727" s="36" t="str">
        <f t="shared" si="1"/>
        <v>Finland-Europe2005</v>
      </c>
      <c r="B1727" s="36" t="s">
        <v>193</v>
      </c>
      <c r="C1727" s="36" t="s">
        <v>180</v>
      </c>
      <c r="D1727" s="37">
        <v>0.495</v>
      </c>
      <c r="E1727" s="37">
        <v>14.0</v>
      </c>
      <c r="F1727" s="36"/>
      <c r="G1727" s="37">
        <v>269.0</v>
      </c>
      <c r="H1727" s="37">
        <v>0.745</v>
      </c>
      <c r="I1727" s="37">
        <v>1.005</v>
      </c>
      <c r="J1727" s="31" t="s">
        <v>84</v>
      </c>
    </row>
    <row r="1728" ht="15.75" customHeight="1">
      <c r="A1728" s="36" t="str">
        <f t="shared" si="1"/>
        <v>Belgium-Europe2005</v>
      </c>
      <c r="B1728" s="36" t="s">
        <v>184</v>
      </c>
      <c r="C1728" s="36" t="s">
        <v>180</v>
      </c>
      <c r="D1728" s="37">
        <v>0.595</v>
      </c>
      <c r="E1728" s="37">
        <v>34.0</v>
      </c>
      <c r="F1728" s="36"/>
      <c r="G1728" s="37">
        <v>156.0</v>
      </c>
      <c r="H1728" s="37">
        <v>0.558</v>
      </c>
      <c r="I1728" s="37">
        <v>0.914</v>
      </c>
      <c r="J1728" s="31" t="s">
        <v>84</v>
      </c>
    </row>
    <row r="1729" ht="15.75" customHeight="1">
      <c r="A1729" s="36" t="str">
        <f t="shared" si="1"/>
        <v>Liechtenstein-Europe2005</v>
      </c>
      <c r="B1729" s="36" t="s">
        <v>204</v>
      </c>
      <c r="C1729" s="36" t="s">
        <v>180</v>
      </c>
      <c r="D1729" s="36"/>
      <c r="E1729" s="36"/>
      <c r="F1729" s="36"/>
      <c r="G1729" s="36"/>
      <c r="H1729" s="37">
        <v>0.634</v>
      </c>
      <c r="I1729" s="37">
        <v>0.792</v>
      </c>
      <c r="J1729" s="31" t="s">
        <v>84</v>
      </c>
    </row>
    <row r="1730" ht="15.75" customHeight="1">
      <c r="A1730" s="36" t="str">
        <f t="shared" si="1"/>
        <v>Spain-Europe2005</v>
      </c>
      <c r="B1730" s="36" t="s">
        <v>222</v>
      </c>
      <c r="C1730" s="36" t="s">
        <v>180</v>
      </c>
      <c r="D1730" s="37">
        <v>0.619</v>
      </c>
      <c r="E1730" s="37">
        <v>47.0</v>
      </c>
      <c r="F1730" s="36"/>
      <c r="G1730" s="37">
        <v>298.0</v>
      </c>
      <c r="H1730" s="37">
        <v>0.479</v>
      </c>
      <c r="I1730" s="37">
        <v>0.984</v>
      </c>
      <c r="J1730" s="31" t="s">
        <v>84</v>
      </c>
    </row>
    <row r="1731" ht="15.75" customHeight="1">
      <c r="A1731" s="36" t="str">
        <f t="shared" si="1"/>
        <v>Sweden-Europe2005</v>
      </c>
      <c r="B1731" s="36" t="s">
        <v>223</v>
      </c>
      <c r="C1731" s="36" t="s">
        <v>180</v>
      </c>
      <c r="D1731" s="37">
        <v>0.541</v>
      </c>
      <c r="E1731" s="37">
        <v>16.0</v>
      </c>
      <c r="F1731" s="36"/>
      <c r="G1731" s="37">
        <v>122.0</v>
      </c>
      <c r="H1731" s="37">
        <v>0.848</v>
      </c>
      <c r="I1731" s="37">
        <v>1.008</v>
      </c>
      <c r="J1731" s="31" t="s">
        <v>84</v>
      </c>
    </row>
    <row r="1732" ht="15.75" customHeight="1">
      <c r="A1732" s="36" t="str">
        <f t="shared" si="1"/>
        <v>Moldova-Europe2005</v>
      </c>
      <c r="B1732" s="36" t="s">
        <v>208</v>
      </c>
      <c r="C1732" s="36" t="s">
        <v>180</v>
      </c>
      <c r="D1732" s="37">
        <v>0.48</v>
      </c>
      <c r="E1732" s="37">
        <v>30.0</v>
      </c>
      <c r="F1732" s="36"/>
      <c r="G1732" s="37">
        <v>234.0</v>
      </c>
      <c r="H1732" s="37">
        <v>0.146</v>
      </c>
      <c r="I1732" s="37">
        <v>0.289</v>
      </c>
      <c r="J1732" s="31" t="s">
        <v>84</v>
      </c>
    </row>
    <row r="1733" ht="15.75" customHeight="1">
      <c r="A1733" s="36" t="str">
        <f t="shared" si="1"/>
        <v>Denmark-Europe2005</v>
      </c>
      <c r="B1733" s="36" t="s">
        <v>190</v>
      </c>
      <c r="C1733" s="36" t="s">
        <v>180</v>
      </c>
      <c r="D1733" s="37">
        <v>0.333</v>
      </c>
      <c r="E1733" s="37">
        <v>6.0</v>
      </c>
      <c r="F1733" s="36"/>
      <c r="G1733" s="37">
        <v>135.0</v>
      </c>
      <c r="H1733" s="37">
        <v>0.827</v>
      </c>
      <c r="I1733" s="37">
        <v>1.006</v>
      </c>
      <c r="J1733" s="31" t="s">
        <v>84</v>
      </c>
    </row>
    <row r="1734" ht="15.75" customHeight="1">
      <c r="A1734" s="36" t="str">
        <f t="shared" si="1"/>
        <v>Cyprus-Europe2005</v>
      </c>
      <c r="B1734" s="36" t="s">
        <v>188</v>
      </c>
      <c r="C1734" s="36" t="s">
        <v>180</v>
      </c>
      <c r="D1734" s="36"/>
      <c r="E1734" s="36"/>
      <c r="F1734" s="36"/>
      <c r="G1734" s="36"/>
      <c r="H1734" s="37">
        <v>0.328</v>
      </c>
      <c r="I1734" s="37">
        <v>0.758</v>
      </c>
      <c r="J1734" s="31" t="s">
        <v>84</v>
      </c>
    </row>
    <row r="1735" ht="15.75" customHeight="1">
      <c r="A1735" s="36" t="str">
        <f t="shared" si="1"/>
        <v>United Kingdom-Europe2005</v>
      </c>
      <c r="B1735" s="36" t="s">
        <v>227</v>
      </c>
      <c r="C1735" s="36" t="s">
        <v>180</v>
      </c>
      <c r="D1735" s="37">
        <v>0.347</v>
      </c>
      <c r="E1735" s="37">
        <v>13.0</v>
      </c>
      <c r="F1735" s="36"/>
      <c r="G1735" s="37">
        <v>105.0</v>
      </c>
      <c r="H1735" s="37">
        <v>0.7</v>
      </c>
      <c r="I1735" s="37">
        <v>1.086</v>
      </c>
      <c r="J1735" s="31" t="s">
        <v>84</v>
      </c>
    </row>
    <row r="1736" ht="15.75" customHeight="1">
      <c r="A1736" s="36" t="str">
        <f t="shared" si="1"/>
        <v>Luxembourg-Europe2005</v>
      </c>
      <c r="B1736" s="36" t="s">
        <v>206</v>
      </c>
      <c r="C1736" s="36" t="s">
        <v>180</v>
      </c>
      <c r="D1736" s="36"/>
      <c r="E1736" s="36"/>
      <c r="F1736" s="36"/>
      <c r="G1736" s="36"/>
      <c r="H1736" s="37">
        <v>0.7</v>
      </c>
      <c r="I1736" s="37">
        <v>1.114</v>
      </c>
      <c r="J1736" s="31" t="s">
        <v>84</v>
      </c>
    </row>
    <row r="1737" ht="15.75" customHeight="1">
      <c r="A1737" s="36" t="str">
        <f t="shared" si="1"/>
        <v>Netherlands-Europe2005</v>
      </c>
      <c r="B1737" s="36" t="s">
        <v>211</v>
      </c>
      <c r="C1737" s="36" t="s">
        <v>180</v>
      </c>
      <c r="D1737" s="37">
        <v>0.477</v>
      </c>
      <c r="E1737" s="37">
        <v>9.0</v>
      </c>
      <c r="F1737" s="36"/>
      <c r="G1737" s="37">
        <v>250.0</v>
      </c>
      <c r="H1737" s="37">
        <v>0.81</v>
      </c>
      <c r="I1737" s="37">
        <v>0.971</v>
      </c>
      <c r="J1737" s="31" t="s">
        <v>84</v>
      </c>
    </row>
    <row r="1738" ht="15.75" customHeight="1">
      <c r="A1738" s="36" t="str">
        <f t="shared" si="1"/>
        <v>Norway-Europe2005</v>
      </c>
      <c r="B1738" s="36" t="s">
        <v>213</v>
      </c>
      <c r="C1738" s="36" t="s">
        <v>180</v>
      </c>
      <c r="D1738" s="37">
        <v>0.411</v>
      </c>
      <c r="E1738" s="37">
        <v>8.0</v>
      </c>
      <c r="F1738" s="36"/>
      <c r="G1738" s="37">
        <v>87.0</v>
      </c>
      <c r="H1738" s="37">
        <v>0.82</v>
      </c>
      <c r="I1738" s="37">
        <v>1.028</v>
      </c>
      <c r="J1738" s="31" t="s">
        <v>84</v>
      </c>
    </row>
    <row r="1739" ht="15.75" customHeight="1">
      <c r="A1739" s="36" t="str">
        <f t="shared" si="1"/>
        <v>Montenegro-Europe2005</v>
      </c>
      <c r="B1739" s="36" t="s">
        <v>210</v>
      </c>
      <c r="C1739" s="36" t="s">
        <v>180</v>
      </c>
      <c r="D1739" s="36"/>
      <c r="E1739" s="36"/>
      <c r="F1739" s="36"/>
      <c r="G1739" s="36"/>
      <c r="H1739" s="37">
        <v>0.271</v>
      </c>
      <c r="I1739" s="37">
        <v>0.882</v>
      </c>
      <c r="J1739" s="31" t="s">
        <v>84</v>
      </c>
    </row>
    <row r="1740" ht="15.75" customHeight="1">
      <c r="A1740" s="36" t="str">
        <f t="shared" si="1"/>
        <v>France-Europe2005</v>
      </c>
      <c r="B1740" s="36" t="s">
        <v>194</v>
      </c>
      <c r="C1740" s="36" t="s">
        <v>180</v>
      </c>
      <c r="D1740" s="37">
        <v>0.651</v>
      </c>
      <c r="E1740" s="37">
        <v>7.0</v>
      </c>
      <c r="F1740" s="36"/>
      <c r="G1740" s="37">
        <v>132.0</v>
      </c>
      <c r="H1740" s="37">
        <v>0.429</v>
      </c>
      <c r="I1740" s="37">
        <v>0.783</v>
      </c>
      <c r="J1740" s="31" t="s">
        <v>84</v>
      </c>
    </row>
    <row r="1741" ht="15.75" customHeight="1">
      <c r="A1741" s="36" t="str">
        <f t="shared" si="1"/>
        <v>Albania-Europe2005</v>
      </c>
      <c r="B1741" s="36" t="s">
        <v>179</v>
      </c>
      <c r="C1741" s="36" t="s">
        <v>180</v>
      </c>
      <c r="D1741" s="37">
        <v>0.582</v>
      </c>
      <c r="E1741" s="37">
        <v>41.0</v>
      </c>
      <c r="F1741" s="36"/>
      <c r="G1741" s="37">
        <v>364.0</v>
      </c>
      <c r="H1741" s="37">
        <v>0.06</v>
      </c>
      <c r="I1741" s="37">
        <v>0.479</v>
      </c>
      <c r="J1741" s="31" t="s">
        <v>84</v>
      </c>
    </row>
    <row r="1742" ht="15.75" customHeight="1">
      <c r="A1742" s="36" t="str">
        <f t="shared" si="1"/>
        <v>Iceland-Europe2005</v>
      </c>
      <c r="B1742" s="36" t="s">
        <v>198</v>
      </c>
      <c r="C1742" s="36" t="s">
        <v>180</v>
      </c>
      <c r="D1742" s="37">
        <v>0.264</v>
      </c>
      <c r="E1742" s="37">
        <v>5.0</v>
      </c>
      <c r="F1742" s="36"/>
      <c r="G1742" s="37">
        <v>140.0</v>
      </c>
      <c r="H1742" s="37">
        <v>0.87</v>
      </c>
      <c r="I1742" s="37">
        <v>0.954</v>
      </c>
      <c r="J1742" s="31" t="s">
        <v>84</v>
      </c>
    </row>
    <row r="1743" ht="15.75" customHeight="1">
      <c r="A1743" s="36" t="str">
        <f t="shared" si="1"/>
        <v>Ireland-Europe2005</v>
      </c>
      <c r="B1743" s="36" t="s">
        <v>199</v>
      </c>
      <c r="C1743" s="36" t="s">
        <v>180</v>
      </c>
      <c r="D1743" s="37">
        <v>0.253</v>
      </c>
      <c r="E1743" s="37">
        <v>18.0</v>
      </c>
      <c r="F1743" s="36"/>
      <c r="G1743" s="37">
        <v>76.0</v>
      </c>
      <c r="H1743" s="37">
        <v>0.416</v>
      </c>
      <c r="I1743" s="37">
        <v>1.027</v>
      </c>
      <c r="J1743" s="31" t="s">
        <v>84</v>
      </c>
    </row>
    <row r="1744" ht="15.75" customHeight="1">
      <c r="A1744" s="36" t="str">
        <f t="shared" si="1"/>
        <v>Turkey-Europe2005</v>
      </c>
      <c r="B1744" s="36" t="s">
        <v>225</v>
      </c>
      <c r="C1744" s="36" t="s">
        <v>180</v>
      </c>
      <c r="D1744" s="37">
        <v>0.528</v>
      </c>
      <c r="E1744" s="37">
        <v>6.0</v>
      </c>
      <c r="F1744" s="36"/>
      <c r="G1744" s="37">
        <v>254.0</v>
      </c>
      <c r="H1744" s="37">
        <v>0.155</v>
      </c>
      <c r="I1744" s="37">
        <v>0.644</v>
      </c>
      <c r="J1744" s="31" t="s">
        <v>84</v>
      </c>
    </row>
    <row r="1745" ht="15.75" customHeight="1">
      <c r="A1745" s="36" t="str">
        <f t="shared" si="1"/>
        <v>Kosovo-Europe2005</v>
      </c>
      <c r="B1745" s="36" t="s">
        <v>202</v>
      </c>
      <c r="C1745" s="36" t="s">
        <v>180</v>
      </c>
      <c r="D1745" s="36"/>
      <c r="E1745" s="36"/>
      <c r="F1745" s="36"/>
      <c r="G1745" s="36"/>
      <c r="H1745" s="36"/>
      <c r="I1745" s="36"/>
      <c r="J1745" s="31" t="s">
        <v>84</v>
      </c>
    </row>
    <row r="1746" ht="15.75" customHeight="1">
      <c r="A1746" s="36" t="str">
        <f t="shared" si="1"/>
        <v>Isle of Man-Europe2006</v>
      </c>
      <c r="B1746" s="36" t="s">
        <v>200</v>
      </c>
      <c r="C1746" s="36" t="s">
        <v>180</v>
      </c>
      <c r="D1746" s="36"/>
      <c r="E1746" s="36"/>
      <c r="F1746" s="36"/>
      <c r="G1746" s="36"/>
      <c r="H1746" s="36"/>
      <c r="I1746" s="36"/>
      <c r="J1746" s="31" t="s">
        <v>85</v>
      </c>
    </row>
    <row r="1747" ht="15.75" customHeight="1">
      <c r="A1747" s="36" t="str">
        <f t="shared" si="1"/>
        <v>Monaco-Europe2006</v>
      </c>
      <c r="B1747" s="36" t="s">
        <v>209</v>
      </c>
      <c r="C1747" s="36" t="s">
        <v>180</v>
      </c>
      <c r="D1747" s="36"/>
      <c r="E1747" s="36"/>
      <c r="F1747" s="36"/>
      <c r="G1747" s="36"/>
      <c r="H1747" s="37">
        <v>0.615</v>
      </c>
      <c r="I1747" s="37">
        <v>0.533</v>
      </c>
      <c r="J1747" s="31" t="s">
        <v>85</v>
      </c>
    </row>
    <row r="1748" ht="15.75" customHeight="1">
      <c r="A1748" s="36" t="str">
        <f t="shared" si="1"/>
        <v>Faeroe Islands-Europe2006</v>
      </c>
      <c r="B1748" s="36" t="s">
        <v>192</v>
      </c>
      <c r="C1748" s="36" t="s">
        <v>180</v>
      </c>
      <c r="D1748" s="36"/>
      <c r="E1748" s="36"/>
      <c r="F1748" s="36"/>
      <c r="G1748" s="36"/>
      <c r="H1748" s="37">
        <v>0.694</v>
      </c>
      <c r="I1748" s="37">
        <v>1.011</v>
      </c>
      <c r="J1748" s="31" t="s">
        <v>85</v>
      </c>
    </row>
    <row r="1749" ht="15.75" customHeight="1">
      <c r="A1749" s="36" t="str">
        <f t="shared" si="1"/>
        <v>Bosnia and Herzegovina-Europe2006</v>
      </c>
      <c r="B1749" s="36" t="s">
        <v>185</v>
      </c>
      <c r="C1749" s="36" t="s">
        <v>180</v>
      </c>
      <c r="D1749" s="37">
        <v>0.427</v>
      </c>
      <c r="E1749" s="37">
        <v>63.0</v>
      </c>
      <c r="F1749" s="36"/>
      <c r="G1749" s="37">
        <v>368.0</v>
      </c>
      <c r="H1749" s="37">
        <v>0.251</v>
      </c>
      <c r="I1749" s="37">
        <v>0.487</v>
      </c>
      <c r="J1749" s="31" t="s">
        <v>85</v>
      </c>
    </row>
    <row r="1750" ht="15.75" customHeight="1">
      <c r="A1750" s="36" t="str">
        <f t="shared" si="1"/>
        <v>Germany-Europe2006</v>
      </c>
      <c r="B1750" s="36" t="s">
        <v>195</v>
      </c>
      <c r="C1750" s="36" t="s">
        <v>180</v>
      </c>
      <c r="D1750" s="37">
        <v>0.474</v>
      </c>
      <c r="E1750" s="37">
        <v>24.0</v>
      </c>
      <c r="F1750" s="36"/>
      <c r="G1750" s="37">
        <v>196.0</v>
      </c>
      <c r="H1750" s="37">
        <v>0.722</v>
      </c>
      <c r="I1750" s="37">
        <v>1.023</v>
      </c>
      <c r="J1750" s="31" t="s">
        <v>85</v>
      </c>
    </row>
    <row r="1751" ht="15.75" customHeight="1">
      <c r="A1751" s="36" t="str">
        <f t="shared" si="1"/>
        <v>Croatia-Europe2006</v>
      </c>
      <c r="B1751" s="36" t="s">
        <v>187</v>
      </c>
      <c r="C1751" s="36" t="s">
        <v>180</v>
      </c>
      <c r="D1751" s="37">
        <v>0.214</v>
      </c>
      <c r="E1751" s="37">
        <v>25.0</v>
      </c>
      <c r="F1751" s="36"/>
      <c r="G1751" s="37">
        <v>196.0</v>
      </c>
      <c r="H1751" s="37">
        <v>0.38</v>
      </c>
      <c r="I1751" s="37">
        <v>1.004</v>
      </c>
      <c r="J1751" s="31" t="s">
        <v>85</v>
      </c>
    </row>
    <row r="1752" ht="15.75" customHeight="1">
      <c r="A1752" s="36" t="str">
        <f t="shared" si="1"/>
        <v>Slovenia-Europe2006</v>
      </c>
      <c r="B1752" s="36" t="s">
        <v>221</v>
      </c>
      <c r="C1752" s="36" t="s">
        <v>180</v>
      </c>
      <c r="D1752" s="37">
        <v>0.392</v>
      </c>
      <c r="E1752" s="37">
        <v>60.0</v>
      </c>
      <c r="F1752" s="36"/>
      <c r="G1752" s="37">
        <v>260.0</v>
      </c>
      <c r="H1752" s="37">
        <v>0.54</v>
      </c>
      <c r="I1752" s="37">
        <v>0.906</v>
      </c>
      <c r="J1752" s="31" t="s">
        <v>85</v>
      </c>
    </row>
    <row r="1753" ht="15.75" customHeight="1">
      <c r="A1753" s="36" t="str">
        <f t="shared" si="1"/>
        <v>Malta-Europe2006</v>
      </c>
      <c r="B1753" s="36" t="s">
        <v>207</v>
      </c>
      <c r="C1753" s="36" t="s">
        <v>180</v>
      </c>
      <c r="D1753" s="36"/>
      <c r="E1753" s="36"/>
      <c r="F1753" s="36"/>
      <c r="G1753" s="36"/>
      <c r="H1753" s="37">
        <v>0.404</v>
      </c>
      <c r="I1753" s="37">
        <v>0.832</v>
      </c>
      <c r="J1753" s="31" t="s">
        <v>85</v>
      </c>
    </row>
    <row r="1754" ht="15.75" customHeight="1">
      <c r="A1754" s="36" t="str">
        <f t="shared" si="1"/>
        <v>Austria-Europe2006</v>
      </c>
      <c r="B1754" s="36" t="s">
        <v>182</v>
      </c>
      <c r="C1754" s="36" t="s">
        <v>180</v>
      </c>
      <c r="D1754" s="37">
        <v>0.524</v>
      </c>
      <c r="E1754" s="37">
        <v>25.0</v>
      </c>
      <c r="F1754" s="36"/>
      <c r="G1754" s="37">
        <v>170.0</v>
      </c>
      <c r="H1754" s="37">
        <v>0.636</v>
      </c>
      <c r="I1754" s="37">
        <v>1.121</v>
      </c>
      <c r="J1754" s="31" t="s">
        <v>85</v>
      </c>
    </row>
    <row r="1755" ht="15.75" customHeight="1">
      <c r="A1755" s="36" t="str">
        <f t="shared" si="1"/>
        <v>Russia-Europe2006</v>
      </c>
      <c r="B1755" s="36" t="s">
        <v>217</v>
      </c>
      <c r="C1755" s="36" t="s">
        <v>180</v>
      </c>
      <c r="D1755" s="37">
        <v>0.512</v>
      </c>
      <c r="E1755" s="37">
        <v>29.0</v>
      </c>
      <c r="F1755" s="36"/>
      <c r="G1755" s="37">
        <v>448.0</v>
      </c>
      <c r="H1755" s="37">
        <v>0.18</v>
      </c>
      <c r="I1755" s="37">
        <v>1.048</v>
      </c>
      <c r="J1755" s="31" t="s">
        <v>85</v>
      </c>
    </row>
    <row r="1756" ht="15.75" customHeight="1">
      <c r="A1756" s="36" t="str">
        <f t="shared" si="1"/>
        <v>Ukraine-Europe2006</v>
      </c>
      <c r="B1756" s="36" t="s">
        <v>226</v>
      </c>
      <c r="C1756" s="36" t="s">
        <v>180</v>
      </c>
      <c r="D1756" s="37">
        <v>0.57</v>
      </c>
      <c r="E1756" s="37">
        <v>33.0</v>
      </c>
      <c r="F1756" s="36"/>
      <c r="G1756" s="37">
        <v>2085.0</v>
      </c>
      <c r="H1756" s="37">
        <v>0.045</v>
      </c>
      <c r="I1756" s="37">
        <v>1.047</v>
      </c>
      <c r="J1756" s="31" t="s">
        <v>85</v>
      </c>
    </row>
    <row r="1757" ht="15.75" customHeight="1">
      <c r="A1757" s="36" t="str">
        <f t="shared" si="1"/>
        <v>Belarus-Europe2006</v>
      </c>
      <c r="B1757" s="36" t="s">
        <v>183</v>
      </c>
      <c r="C1757" s="36" t="s">
        <v>229</v>
      </c>
      <c r="D1757" s="37">
        <v>1.373</v>
      </c>
      <c r="E1757" s="37">
        <v>69.0</v>
      </c>
      <c r="F1757" s="36"/>
      <c r="G1757" s="37">
        <v>987.0</v>
      </c>
      <c r="H1757" s="37">
        <v>0.162</v>
      </c>
      <c r="I1757" s="37">
        <v>0.62</v>
      </c>
      <c r="J1757" s="31" t="s">
        <v>85</v>
      </c>
    </row>
    <row r="1758" ht="15.75" customHeight="1">
      <c r="A1758" s="36" t="str">
        <f t="shared" si="1"/>
        <v>Lithuania-Europe2006</v>
      </c>
      <c r="B1758" s="36" t="s">
        <v>205</v>
      </c>
      <c r="C1758" s="36" t="s">
        <v>229</v>
      </c>
      <c r="D1758" s="37">
        <v>0.476</v>
      </c>
      <c r="E1758" s="37">
        <v>26.0</v>
      </c>
      <c r="F1758" s="36"/>
      <c r="G1758" s="37">
        <v>166.0</v>
      </c>
      <c r="H1758" s="37">
        <v>0.439</v>
      </c>
      <c r="I1758" s="37">
        <v>1.457</v>
      </c>
      <c r="J1758" s="31" t="s">
        <v>85</v>
      </c>
    </row>
    <row r="1759" ht="15.75" customHeight="1">
      <c r="A1759" s="36" t="str">
        <f t="shared" si="1"/>
        <v>Latvia-Europe2006</v>
      </c>
      <c r="B1759" s="36" t="s">
        <v>203</v>
      </c>
      <c r="C1759" s="36" t="s">
        <v>229</v>
      </c>
      <c r="D1759" s="37">
        <v>0.364</v>
      </c>
      <c r="E1759" s="37">
        <v>16.0</v>
      </c>
      <c r="F1759" s="36"/>
      <c r="G1759" s="37">
        <v>320.0</v>
      </c>
      <c r="H1759" s="37">
        <v>0.536</v>
      </c>
      <c r="I1759" s="37">
        <v>0.994</v>
      </c>
      <c r="J1759" s="31" t="s">
        <v>85</v>
      </c>
    </row>
    <row r="1760" ht="15.75" customHeight="1">
      <c r="A1760" s="36" t="str">
        <f t="shared" si="1"/>
        <v>Romania-Europe2006</v>
      </c>
      <c r="B1760" s="36" t="s">
        <v>216</v>
      </c>
      <c r="C1760" s="36" t="s">
        <v>229</v>
      </c>
      <c r="D1760" s="37">
        <v>0.482</v>
      </c>
      <c r="E1760" s="37">
        <v>11.0</v>
      </c>
      <c r="F1760" s="36"/>
      <c r="G1760" s="37">
        <v>193.0</v>
      </c>
      <c r="H1760" s="37">
        <v>0.247</v>
      </c>
      <c r="I1760" s="37">
        <v>0.725</v>
      </c>
      <c r="J1760" s="31" t="s">
        <v>85</v>
      </c>
    </row>
    <row r="1761" ht="15.75" customHeight="1">
      <c r="A1761" s="36" t="str">
        <f t="shared" si="1"/>
        <v>Bulgaria-Europe2006</v>
      </c>
      <c r="B1761" s="36" t="s">
        <v>186</v>
      </c>
      <c r="C1761" s="36" t="s">
        <v>229</v>
      </c>
      <c r="D1761" s="37">
        <v>0.416</v>
      </c>
      <c r="E1761" s="37">
        <v>32.0</v>
      </c>
      <c r="F1761" s="36"/>
      <c r="G1761" s="37">
        <v>616.0</v>
      </c>
      <c r="H1761" s="37">
        <v>0.271</v>
      </c>
      <c r="I1761" s="37">
        <v>1.083</v>
      </c>
      <c r="J1761" s="31" t="s">
        <v>85</v>
      </c>
    </row>
    <row r="1762" ht="15.75" customHeight="1">
      <c r="A1762" s="36" t="str">
        <f t="shared" si="1"/>
        <v>Hungary-Europe2006</v>
      </c>
      <c r="B1762" s="36" t="s">
        <v>197</v>
      </c>
      <c r="C1762" s="36" t="s">
        <v>229</v>
      </c>
      <c r="D1762" s="37">
        <v>0.557</v>
      </c>
      <c r="E1762" s="37">
        <v>38.0</v>
      </c>
      <c r="F1762" s="36"/>
      <c r="G1762" s="37">
        <v>340.0</v>
      </c>
      <c r="H1762" s="37">
        <v>0.471</v>
      </c>
      <c r="I1762" s="37">
        <v>0.989</v>
      </c>
      <c r="J1762" s="31" t="s">
        <v>85</v>
      </c>
    </row>
    <row r="1763" ht="15.75" customHeight="1">
      <c r="A1763" s="36" t="str">
        <f t="shared" si="1"/>
        <v>Slovakia-Europe2006</v>
      </c>
      <c r="B1763" s="36" t="s">
        <v>220</v>
      </c>
      <c r="C1763" s="36" t="s">
        <v>229</v>
      </c>
      <c r="D1763" s="37">
        <v>0.473</v>
      </c>
      <c r="E1763" s="37">
        <v>27.0</v>
      </c>
      <c r="F1763" s="36"/>
      <c r="G1763" s="37">
        <v>325.0</v>
      </c>
      <c r="H1763" s="37">
        <v>0.561</v>
      </c>
      <c r="I1763" s="37">
        <v>0.907</v>
      </c>
      <c r="J1763" s="31" t="s">
        <v>85</v>
      </c>
    </row>
    <row r="1764" ht="15.75" customHeight="1">
      <c r="A1764" s="36" t="str">
        <f t="shared" si="1"/>
        <v>Serbia-Europe2006</v>
      </c>
      <c r="B1764" s="36" t="s">
        <v>219</v>
      </c>
      <c r="C1764" s="36" t="s">
        <v>229</v>
      </c>
      <c r="D1764" s="37">
        <v>0.358</v>
      </c>
      <c r="E1764" s="37">
        <v>23.0</v>
      </c>
      <c r="F1764" s="36"/>
      <c r="G1764" s="37">
        <v>279.0</v>
      </c>
      <c r="H1764" s="37">
        <v>0.272</v>
      </c>
      <c r="I1764" s="37">
        <v>0.815</v>
      </c>
      <c r="J1764" s="31" t="s">
        <v>85</v>
      </c>
    </row>
    <row r="1765" ht="15.75" customHeight="1">
      <c r="A1765" s="36" t="str">
        <f t="shared" si="1"/>
        <v>Poland-Europe2006</v>
      </c>
      <c r="B1765" s="36" t="s">
        <v>214</v>
      </c>
      <c r="C1765" s="36" t="s">
        <v>229</v>
      </c>
      <c r="D1765" s="37">
        <v>0.432</v>
      </c>
      <c r="E1765" s="37">
        <v>31.0</v>
      </c>
      <c r="F1765" s="36"/>
      <c r="G1765" s="37">
        <v>418.0</v>
      </c>
      <c r="H1765" s="37">
        <v>0.446</v>
      </c>
      <c r="I1765" s="37">
        <v>0.962</v>
      </c>
      <c r="J1765" s="31" t="s">
        <v>85</v>
      </c>
    </row>
    <row r="1766" ht="15.75" customHeight="1">
      <c r="A1766" s="36" t="str">
        <f t="shared" si="1"/>
        <v>Czech Republic-Europe2006</v>
      </c>
      <c r="B1766" s="36" t="s">
        <v>189</v>
      </c>
      <c r="C1766" s="36" t="s">
        <v>229</v>
      </c>
      <c r="D1766" s="37">
        <v>0.482</v>
      </c>
      <c r="E1766" s="37">
        <v>24.0</v>
      </c>
      <c r="F1766" s="36"/>
      <c r="G1766" s="37">
        <v>930.0</v>
      </c>
      <c r="H1766" s="37">
        <v>0.479</v>
      </c>
      <c r="I1766" s="37">
        <v>1.207</v>
      </c>
      <c r="J1766" s="31" t="s">
        <v>85</v>
      </c>
    </row>
    <row r="1767" ht="15.75" customHeight="1">
      <c r="A1767" s="36" t="str">
        <f t="shared" si="1"/>
        <v>Portugal-Europe2006</v>
      </c>
      <c r="B1767" s="36" t="s">
        <v>215</v>
      </c>
      <c r="C1767" s="36" t="s">
        <v>229</v>
      </c>
      <c r="D1767" s="37">
        <v>0.438</v>
      </c>
      <c r="E1767" s="37">
        <v>7.0</v>
      </c>
      <c r="F1767" s="36"/>
      <c r="G1767" s="37">
        <v>328.0</v>
      </c>
      <c r="H1767" s="37">
        <v>0.38</v>
      </c>
      <c r="I1767" s="37">
        <v>1.16</v>
      </c>
      <c r="J1767" s="31" t="s">
        <v>85</v>
      </c>
    </row>
    <row r="1768" ht="15.75" customHeight="1">
      <c r="A1768" s="36" t="str">
        <f t="shared" si="1"/>
        <v>Greece-Europe2006</v>
      </c>
      <c r="B1768" s="36" t="s">
        <v>196</v>
      </c>
      <c r="C1768" s="36" t="s">
        <v>229</v>
      </c>
      <c r="D1768" s="37">
        <v>0.495</v>
      </c>
      <c r="E1768" s="37">
        <v>38.0</v>
      </c>
      <c r="F1768" s="36"/>
      <c r="G1768" s="37">
        <v>264.0</v>
      </c>
      <c r="H1768" s="37">
        <v>0.323</v>
      </c>
      <c r="I1768" s="37">
        <v>0.993</v>
      </c>
      <c r="J1768" s="31" t="s">
        <v>85</v>
      </c>
    </row>
    <row r="1769" ht="15.75" customHeight="1">
      <c r="A1769" s="36" t="str">
        <f t="shared" si="1"/>
        <v>Liechtenstein-Europe2006</v>
      </c>
      <c r="B1769" s="36" t="s">
        <v>204</v>
      </c>
      <c r="C1769" s="36" t="s">
        <v>229</v>
      </c>
      <c r="D1769" s="36"/>
      <c r="E1769" s="36"/>
      <c r="F1769" s="36"/>
      <c r="G1769" s="36"/>
      <c r="H1769" s="37">
        <v>0.642</v>
      </c>
      <c r="I1769" s="37">
        <v>0.821</v>
      </c>
      <c r="J1769" s="31" t="s">
        <v>85</v>
      </c>
    </row>
    <row r="1770" ht="15.75" customHeight="1">
      <c r="A1770" s="36" t="str">
        <f t="shared" si="1"/>
        <v>Italy-Europe2006</v>
      </c>
      <c r="B1770" s="36" t="s">
        <v>201</v>
      </c>
      <c r="C1770" s="36" t="s">
        <v>229</v>
      </c>
      <c r="D1770" s="37">
        <v>0.754</v>
      </c>
      <c r="E1770" s="37">
        <v>13.0</v>
      </c>
      <c r="F1770" s="36"/>
      <c r="G1770" s="37">
        <v>340.0</v>
      </c>
      <c r="H1770" s="37">
        <v>0.38</v>
      </c>
      <c r="I1770" s="37">
        <v>1.361</v>
      </c>
      <c r="J1770" s="31" t="s">
        <v>85</v>
      </c>
    </row>
    <row r="1771" ht="15.75" customHeight="1">
      <c r="A1771" s="36" t="str">
        <f t="shared" si="1"/>
        <v>Switzerland-Europe2006</v>
      </c>
      <c r="B1771" s="36" t="s">
        <v>224</v>
      </c>
      <c r="C1771" s="36" t="s">
        <v>229</v>
      </c>
      <c r="D1771" s="37">
        <v>0.276</v>
      </c>
      <c r="E1771" s="37">
        <v>18.0</v>
      </c>
      <c r="F1771" s="36"/>
      <c r="G1771" s="37">
        <v>63.0</v>
      </c>
      <c r="H1771" s="37">
        <v>0.757</v>
      </c>
      <c r="I1771" s="37">
        <v>0.994</v>
      </c>
      <c r="J1771" s="31" t="s">
        <v>85</v>
      </c>
    </row>
    <row r="1772" ht="15.75" customHeight="1">
      <c r="A1772" s="36" t="str">
        <f t="shared" si="1"/>
        <v>San Marino-Europe2006</v>
      </c>
      <c r="B1772" s="36" t="s">
        <v>218</v>
      </c>
      <c r="C1772" s="36" t="s">
        <v>229</v>
      </c>
      <c r="D1772" s="36"/>
      <c r="E1772" s="36"/>
      <c r="F1772" s="36"/>
      <c r="G1772" s="36"/>
      <c r="H1772" s="37">
        <v>0.502</v>
      </c>
      <c r="I1772" s="37">
        <v>0.577</v>
      </c>
      <c r="J1772" s="31" t="s">
        <v>85</v>
      </c>
    </row>
    <row r="1773" ht="15.75" customHeight="1">
      <c r="A1773" s="36" t="str">
        <f t="shared" si="1"/>
        <v>Andorra-Europe2006</v>
      </c>
      <c r="B1773" s="36" t="s">
        <v>181</v>
      </c>
      <c r="C1773" s="36" t="s">
        <v>229</v>
      </c>
      <c r="D1773" s="36"/>
      <c r="E1773" s="36"/>
      <c r="F1773" s="36"/>
      <c r="G1773" s="36"/>
      <c r="H1773" s="37">
        <v>0.489</v>
      </c>
      <c r="I1773" s="37">
        <v>0.843</v>
      </c>
      <c r="J1773" s="31" t="s">
        <v>85</v>
      </c>
    </row>
    <row r="1774" ht="15.75" customHeight="1">
      <c r="A1774" s="36" t="str">
        <f t="shared" si="1"/>
        <v>Estonia-Europe2006</v>
      </c>
      <c r="B1774" s="36" t="s">
        <v>191</v>
      </c>
      <c r="C1774" s="36" t="s">
        <v>229</v>
      </c>
      <c r="D1774" s="37">
        <v>0.491</v>
      </c>
      <c r="E1774" s="37">
        <v>35.0</v>
      </c>
      <c r="F1774" s="36"/>
      <c r="G1774" s="37">
        <v>81.0</v>
      </c>
      <c r="H1774" s="37">
        <v>0.635</v>
      </c>
      <c r="I1774" s="37">
        <v>1.258</v>
      </c>
      <c r="J1774" s="31" t="s">
        <v>85</v>
      </c>
    </row>
    <row r="1775" ht="15.75" customHeight="1">
      <c r="A1775" s="36" t="str">
        <f t="shared" si="1"/>
        <v>North Macedonia-Europe2006</v>
      </c>
      <c r="B1775" s="36" t="s">
        <v>212</v>
      </c>
      <c r="C1775" s="36" t="s">
        <v>229</v>
      </c>
      <c r="D1775" s="37">
        <v>0.203</v>
      </c>
      <c r="E1775" s="37">
        <v>18.0</v>
      </c>
      <c r="F1775" s="36"/>
      <c r="G1775" s="37">
        <v>192.0</v>
      </c>
      <c r="H1775" s="37">
        <v>0.286</v>
      </c>
      <c r="I1775" s="37">
        <v>0.604</v>
      </c>
      <c r="J1775" s="31" t="s">
        <v>85</v>
      </c>
    </row>
    <row r="1776" ht="15.75" customHeight="1">
      <c r="A1776" s="36" t="str">
        <f t="shared" si="1"/>
        <v>Finland-Europe2006</v>
      </c>
      <c r="B1776" s="36" t="s">
        <v>193</v>
      </c>
      <c r="C1776" s="36" t="s">
        <v>229</v>
      </c>
      <c r="D1776" s="37">
        <v>0.477</v>
      </c>
      <c r="E1776" s="37">
        <v>14.0</v>
      </c>
      <c r="F1776" s="36"/>
      <c r="G1776" s="37">
        <v>269.0</v>
      </c>
      <c r="H1776" s="37">
        <v>0.797</v>
      </c>
      <c r="I1776" s="37">
        <v>1.076</v>
      </c>
      <c r="J1776" s="31" t="s">
        <v>85</v>
      </c>
    </row>
    <row r="1777" ht="15.75" customHeight="1">
      <c r="A1777" s="36" t="str">
        <f t="shared" si="1"/>
        <v>Netherlands-Europe2006</v>
      </c>
      <c r="B1777" s="36" t="s">
        <v>211</v>
      </c>
      <c r="C1777" s="36" t="s">
        <v>229</v>
      </c>
      <c r="D1777" s="37">
        <v>0.446</v>
      </c>
      <c r="E1777" s="37">
        <v>8.0</v>
      </c>
      <c r="F1777" s="36"/>
      <c r="G1777" s="37">
        <v>250.0</v>
      </c>
      <c r="H1777" s="37">
        <v>0.837</v>
      </c>
      <c r="I1777" s="37">
        <v>1.056</v>
      </c>
      <c r="J1777" s="31" t="s">
        <v>85</v>
      </c>
    </row>
    <row r="1778" ht="15.75" customHeight="1">
      <c r="A1778" s="36" t="str">
        <f t="shared" si="1"/>
        <v>Spain-Europe2006</v>
      </c>
      <c r="B1778" s="36" t="s">
        <v>222</v>
      </c>
      <c r="C1778" s="36" t="s">
        <v>229</v>
      </c>
      <c r="D1778" s="37">
        <v>0.619</v>
      </c>
      <c r="E1778" s="37">
        <v>47.0</v>
      </c>
      <c r="F1778" s="36"/>
      <c r="G1778" s="37">
        <v>298.0</v>
      </c>
      <c r="H1778" s="37">
        <v>0.504</v>
      </c>
      <c r="I1778" s="37">
        <v>1.038</v>
      </c>
      <c r="J1778" s="31" t="s">
        <v>85</v>
      </c>
    </row>
    <row r="1779" ht="15.75" customHeight="1">
      <c r="A1779" s="36" t="str">
        <f t="shared" si="1"/>
        <v>Moldova-Europe2006</v>
      </c>
      <c r="B1779" s="36" t="s">
        <v>208</v>
      </c>
      <c r="C1779" s="36" t="s">
        <v>229</v>
      </c>
      <c r="D1779" s="37">
        <v>0.459</v>
      </c>
      <c r="E1779" s="37">
        <v>30.0</v>
      </c>
      <c r="F1779" s="36"/>
      <c r="G1779" s="37">
        <v>232.0</v>
      </c>
      <c r="H1779" s="37">
        <v>0.196</v>
      </c>
      <c r="I1779" s="37">
        <v>0.366</v>
      </c>
      <c r="J1779" s="31" t="s">
        <v>85</v>
      </c>
    </row>
    <row r="1780" ht="15.75" customHeight="1">
      <c r="A1780" s="36" t="str">
        <f t="shared" si="1"/>
        <v>Denmark-Europe2006</v>
      </c>
      <c r="B1780" s="36" t="s">
        <v>190</v>
      </c>
      <c r="C1780" s="36" t="s">
        <v>229</v>
      </c>
      <c r="D1780" s="37">
        <v>0.315</v>
      </c>
      <c r="E1780" s="37">
        <v>6.0</v>
      </c>
      <c r="F1780" s="36"/>
      <c r="G1780" s="37">
        <v>135.0</v>
      </c>
      <c r="H1780" s="37">
        <v>0.867</v>
      </c>
      <c r="I1780" s="37">
        <v>1.071</v>
      </c>
      <c r="J1780" s="31" t="s">
        <v>85</v>
      </c>
    </row>
    <row r="1781" ht="15.75" customHeight="1">
      <c r="A1781" s="36" t="str">
        <f t="shared" si="1"/>
        <v>Cyprus-Europe2006</v>
      </c>
      <c r="B1781" s="36" t="s">
        <v>188</v>
      </c>
      <c r="C1781" s="36" t="s">
        <v>229</v>
      </c>
      <c r="D1781" s="36"/>
      <c r="E1781" s="36"/>
      <c r="F1781" s="36"/>
      <c r="G1781" s="36"/>
      <c r="H1781" s="37">
        <v>0.358</v>
      </c>
      <c r="I1781" s="37">
        <v>0.828</v>
      </c>
      <c r="J1781" s="31" t="s">
        <v>85</v>
      </c>
    </row>
    <row r="1782" ht="15.75" customHeight="1">
      <c r="A1782" s="36" t="str">
        <f t="shared" si="1"/>
        <v>United Kingdom-Europe2006</v>
      </c>
      <c r="B1782" s="36" t="s">
        <v>227</v>
      </c>
      <c r="C1782" s="36" t="s">
        <v>229</v>
      </c>
      <c r="D1782" s="37">
        <v>0.346</v>
      </c>
      <c r="E1782" s="37">
        <v>13.0</v>
      </c>
      <c r="F1782" s="36"/>
      <c r="G1782" s="37">
        <v>105.0</v>
      </c>
      <c r="H1782" s="37">
        <v>0.688</v>
      </c>
      <c r="I1782" s="37">
        <v>1.156</v>
      </c>
      <c r="J1782" s="31" t="s">
        <v>85</v>
      </c>
    </row>
    <row r="1783" ht="15.75" customHeight="1">
      <c r="A1783" s="36" t="str">
        <f t="shared" si="1"/>
        <v>Luxembourg-Europe2006</v>
      </c>
      <c r="B1783" s="36" t="s">
        <v>206</v>
      </c>
      <c r="C1783" s="36" t="s">
        <v>229</v>
      </c>
      <c r="D1783" s="37">
        <v>0.204</v>
      </c>
      <c r="E1783" s="37">
        <v>26.0</v>
      </c>
      <c r="F1783" s="36"/>
      <c r="G1783" s="37">
        <v>59.0</v>
      </c>
      <c r="H1783" s="37">
        <v>0.725</v>
      </c>
      <c r="I1783" s="37">
        <v>1.529</v>
      </c>
      <c r="J1783" s="31" t="s">
        <v>85</v>
      </c>
    </row>
    <row r="1784" ht="15.75" customHeight="1">
      <c r="A1784" s="36" t="str">
        <f t="shared" si="1"/>
        <v>Belgium-Europe2006</v>
      </c>
      <c r="B1784" s="36" t="s">
        <v>184</v>
      </c>
      <c r="C1784" s="36" t="s">
        <v>229</v>
      </c>
      <c r="D1784" s="37">
        <v>0.593</v>
      </c>
      <c r="E1784" s="37">
        <v>27.0</v>
      </c>
      <c r="F1784" s="36"/>
      <c r="G1784" s="37">
        <v>156.0</v>
      </c>
      <c r="H1784" s="37">
        <v>0.597</v>
      </c>
      <c r="I1784" s="37">
        <v>0.93</v>
      </c>
      <c r="J1784" s="31" t="s">
        <v>85</v>
      </c>
    </row>
    <row r="1785" ht="15.75" customHeight="1">
      <c r="A1785" s="36" t="str">
        <f t="shared" si="1"/>
        <v>Sweden-Europe2006</v>
      </c>
      <c r="B1785" s="36" t="s">
        <v>223</v>
      </c>
      <c r="C1785" s="36" t="s">
        <v>229</v>
      </c>
      <c r="D1785" s="37">
        <v>0.541</v>
      </c>
      <c r="E1785" s="37">
        <v>16.0</v>
      </c>
      <c r="F1785" s="36"/>
      <c r="G1785" s="37">
        <v>122.0</v>
      </c>
      <c r="H1785" s="37">
        <v>0.878</v>
      </c>
      <c r="I1785" s="37">
        <v>1.057</v>
      </c>
      <c r="J1785" s="31" t="s">
        <v>85</v>
      </c>
    </row>
    <row r="1786" ht="15.75" customHeight="1">
      <c r="A1786" s="36" t="str">
        <f t="shared" si="1"/>
        <v>Montenegro-Europe2006</v>
      </c>
      <c r="B1786" s="36" t="s">
        <v>210</v>
      </c>
      <c r="C1786" s="36" t="s">
        <v>229</v>
      </c>
      <c r="D1786" s="37">
        <v>0.304</v>
      </c>
      <c r="E1786" s="37">
        <v>24.0</v>
      </c>
      <c r="F1786" s="36"/>
      <c r="G1786" s="37">
        <v>372.0</v>
      </c>
      <c r="H1786" s="37">
        <v>0.289</v>
      </c>
      <c r="I1786" s="37">
        <v>1.043</v>
      </c>
      <c r="J1786" s="31" t="s">
        <v>85</v>
      </c>
    </row>
    <row r="1787" ht="15.75" customHeight="1">
      <c r="A1787" s="36" t="str">
        <f t="shared" si="1"/>
        <v>France-Europe2006</v>
      </c>
      <c r="B1787" s="36" t="s">
        <v>194</v>
      </c>
      <c r="C1787" s="36" t="s">
        <v>229</v>
      </c>
      <c r="D1787" s="37">
        <v>0.65</v>
      </c>
      <c r="E1787" s="37">
        <v>7.0</v>
      </c>
      <c r="F1787" s="36"/>
      <c r="G1787" s="37">
        <v>132.0</v>
      </c>
      <c r="H1787" s="37">
        <v>0.469</v>
      </c>
      <c r="I1787" s="37">
        <v>0.835</v>
      </c>
      <c r="J1787" s="31" t="s">
        <v>85</v>
      </c>
    </row>
    <row r="1788" ht="15.75" customHeight="1">
      <c r="A1788" s="36" t="str">
        <f t="shared" si="1"/>
        <v>Norway-Europe2006</v>
      </c>
      <c r="B1788" s="36" t="s">
        <v>213</v>
      </c>
      <c r="C1788" s="36" t="s">
        <v>229</v>
      </c>
      <c r="D1788" s="37">
        <v>0.411</v>
      </c>
      <c r="E1788" s="37">
        <v>7.0</v>
      </c>
      <c r="F1788" s="36"/>
      <c r="G1788" s="37">
        <v>87.0</v>
      </c>
      <c r="H1788" s="37">
        <v>0.826</v>
      </c>
      <c r="I1788" s="37">
        <v>1.043</v>
      </c>
      <c r="J1788" s="31" t="s">
        <v>85</v>
      </c>
    </row>
    <row r="1789" ht="15.75" customHeight="1">
      <c r="A1789" s="36" t="str">
        <f t="shared" si="1"/>
        <v>Albania-Europe2006</v>
      </c>
      <c r="B1789" s="36" t="s">
        <v>179</v>
      </c>
      <c r="C1789" s="36" t="s">
        <v>229</v>
      </c>
      <c r="D1789" s="37">
        <v>0.565</v>
      </c>
      <c r="E1789" s="37">
        <v>39.0</v>
      </c>
      <c r="F1789" s="36"/>
      <c r="G1789" s="37">
        <v>364.0</v>
      </c>
      <c r="H1789" s="37">
        <v>0.096</v>
      </c>
      <c r="I1789" s="37">
        <v>0.601</v>
      </c>
      <c r="J1789" s="31" t="s">
        <v>85</v>
      </c>
    </row>
    <row r="1790" ht="15.75" customHeight="1">
      <c r="A1790" s="36" t="str">
        <f t="shared" si="1"/>
        <v>Ireland-Europe2006</v>
      </c>
      <c r="B1790" s="36" t="s">
        <v>199</v>
      </c>
      <c r="C1790" s="36" t="s">
        <v>229</v>
      </c>
      <c r="D1790" s="37">
        <v>0.253</v>
      </c>
      <c r="E1790" s="37">
        <v>13.0</v>
      </c>
      <c r="F1790" s="36"/>
      <c r="G1790" s="37">
        <v>76.0</v>
      </c>
      <c r="H1790" s="37">
        <v>0.548</v>
      </c>
      <c r="I1790" s="37">
        <v>1.11</v>
      </c>
      <c r="J1790" s="31" t="s">
        <v>85</v>
      </c>
    </row>
    <row r="1791" ht="15.75" customHeight="1">
      <c r="A1791" s="36" t="str">
        <f t="shared" si="1"/>
        <v>Iceland-Europe2006</v>
      </c>
      <c r="B1791" s="36" t="s">
        <v>198</v>
      </c>
      <c r="C1791" s="36" t="s">
        <v>229</v>
      </c>
      <c r="D1791" s="37">
        <v>0.265</v>
      </c>
      <c r="E1791" s="37">
        <v>5.0</v>
      </c>
      <c r="F1791" s="36"/>
      <c r="G1791" s="37">
        <v>140.0</v>
      </c>
      <c r="H1791" s="37">
        <v>0.895</v>
      </c>
      <c r="I1791" s="37">
        <v>1.004</v>
      </c>
      <c r="J1791" s="31" t="s">
        <v>85</v>
      </c>
    </row>
    <row r="1792" ht="15.75" customHeight="1">
      <c r="A1792" s="36" t="str">
        <f t="shared" si="1"/>
        <v>Kosovo-Europe2006</v>
      </c>
      <c r="B1792" s="36" t="s">
        <v>202</v>
      </c>
      <c r="C1792" s="36" t="s">
        <v>229</v>
      </c>
      <c r="D1792" s="36"/>
      <c r="E1792" s="36"/>
      <c r="F1792" s="36"/>
      <c r="G1792" s="36"/>
      <c r="H1792" s="36"/>
      <c r="I1792" s="36"/>
      <c r="J1792" s="31" t="s">
        <v>85</v>
      </c>
    </row>
    <row r="1793" ht="15.75" customHeight="1">
      <c r="A1793" s="36" t="str">
        <f t="shared" si="1"/>
        <v>Turkey-Europe2006</v>
      </c>
      <c r="B1793" s="36" t="s">
        <v>225</v>
      </c>
      <c r="C1793" s="36" t="s">
        <v>229</v>
      </c>
      <c r="D1793" s="37">
        <v>0.524</v>
      </c>
      <c r="E1793" s="37">
        <v>6.0</v>
      </c>
      <c r="F1793" s="36"/>
      <c r="G1793" s="37">
        <v>254.0</v>
      </c>
      <c r="H1793" s="37">
        <v>0.182</v>
      </c>
      <c r="I1793" s="37">
        <v>0.767</v>
      </c>
      <c r="J1793" s="31" t="s">
        <v>85</v>
      </c>
    </row>
    <row r="1794" ht="15.75" customHeight="1">
      <c r="A1794" s="36" t="str">
        <f t="shared" si="1"/>
        <v>Monaco-Europe2007</v>
      </c>
      <c r="B1794" s="36" t="s">
        <v>209</v>
      </c>
      <c r="C1794" s="36" t="s">
        <v>229</v>
      </c>
      <c r="D1794" s="36"/>
      <c r="E1794" s="36"/>
      <c r="F1794" s="36"/>
      <c r="G1794" s="36"/>
      <c r="H1794" s="37">
        <v>0.644</v>
      </c>
      <c r="I1794" s="37">
        <v>0.583</v>
      </c>
      <c r="J1794" s="31" t="s">
        <v>86</v>
      </c>
    </row>
    <row r="1795" ht="15.75" customHeight="1">
      <c r="A1795" s="36" t="str">
        <f t="shared" si="1"/>
        <v>Bosnia and Herzegovina-Europe2007</v>
      </c>
      <c r="B1795" s="36" t="s">
        <v>185</v>
      </c>
      <c r="C1795" s="36" t="s">
        <v>229</v>
      </c>
      <c r="D1795" s="37">
        <v>0.428</v>
      </c>
      <c r="E1795" s="37">
        <v>63.0</v>
      </c>
      <c r="F1795" s="36"/>
      <c r="G1795" s="37">
        <v>368.0</v>
      </c>
      <c r="H1795" s="37">
        <v>0.279</v>
      </c>
      <c r="I1795" s="37">
        <v>0.633</v>
      </c>
      <c r="J1795" s="31" t="s">
        <v>86</v>
      </c>
    </row>
    <row r="1796" ht="15.75" customHeight="1">
      <c r="A1796" s="36" t="str">
        <f t="shared" si="1"/>
        <v>Germany-Europe2007</v>
      </c>
      <c r="B1796" s="36" t="s">
        <v>195</v>
      </c>
      <c r="C1796" s="36" t="s">
        <v>229</v>
      </c>
      <c r="D1796" s="37">
        <v>0.49</v>
      </c>
      <c r="E1796" s="37">
        <v>18.0</v>
      </c>
      <c r="F1796" s="36"/>
      <c r="G1796" s="37">
        <v>196.0</v>
      </c>
      <c r="H1796" s="37">
        <v>0.752</v>
      </c>
      <c r="I1796" s="37">
        <v>1.151</v>
      </c>
      <c r="J1796" s="31" t="s">
        <v>86</v>
      </c>
    </row>
    <row r="1797" ht="15.75" customHeight="1">
      <c r="A1797" s="36" t="str">
        <f t="shared" si="1"/>
        <v>Serbia-Europe2007</v>
      </c>
      <c r="B1797" s="36" t="s">
        <v>219</v>
      </c>
      <c r="C1797" s="36" t="s">
        <v>229</v>
      </c>
      <c r="D1797" s="37">
        <v>0.358</v>
      </c>
      <c r="E1797" s="37">
        <v>23.0</v>
      </c>
      <c r="F1797" s="36"/>
      <c r="G1797" s="37">
        <v>279.0</v>
      </c>
      <c r="H1797" s="37">
        <v>0.332</v>
      </c>
      <c r="I1797" s="37">
        <v>1.045</v>
      </c>
      <c r="J1797" s="31" t="s">
        <v>86</v>
      </c>
    </row>
    <row r="1798" ht="15.75" customHeight="1">
      <c r="A1798" s="36" t="str">
        <f t="shared" si="1"/>
        <v>Croatia-Europe2007</v>
      </c>
      <c r="B1798" s="36" t="s">
        <v>187</v>
      </c>
      <c r="C1798" s="36" t="s">
        <v>229</v>
      </c>
      <c r="D1798" s="37">
        <v>0.214</v>
      </c>
      <c r="E1798" s="37">
        <v>22.0</v>
      </c>
      <c r="F1798" s="36"/>
      <c r="G1798" s="37">
        <v>196.0</v>
      </c>
      <c r="H1798" s="37">
        <v>0.414</v>
      </c>
      <c r="I1798" s="37">
        <v>1.152</v>
      </c>
      <c r="J1798" s="31" t="s">
        <v>86</v>
      </c>
    </row>
    <row r="1799" ht="15.75" customHeight="1">
      <c r="A1799" s="36" t="str">
        <f t="shared" si="1"/>
        <v>Austria-Europe2007</v>
      </c>
      <c r="B1799" s="36" t="s">
        <v>182</v>
      </c>
      <c r="C1799" s="36" t="s">
        <v>229</v>
      </c>
      <c r="D1799" s="37">
        <v>0.524</v>
      </c>
      <c r="E1799" s="37">
        <v>25.0</v>
      </c>
      <c r="F1799" s="36"/>
      <c r="G1799" s="37">
        <v>170.0</v>
      </c>
      <c r="H1799" s="37">
        <v>0.694</v>
      </c>
      <c r="I1799" s="37">
        <v>1.193</v>
      </c>
      <c r="J1799" s="31" t="s">
        <v>86</v>
      </c>
    </row>
    <row r="1800" ht="15.75" customHeight="1">
      <c r="A1800" s="36" t="str">
        <f t="shared" si="1"/>
        <v>Malta-Europe2007</v>
      </c>
      <c r="B1800" s="36" t="s">
        <v>207</v>
      </c>
      <c r="C1800" s="36" t="s">
        <v>229</v>
      </c>
      <c r="D1800" s="36"/>
      <c r="E1800" s="36"/>
      <c r="F1800" s="36"/>
      <c r="G1800" s="36"/>
      <c r="H1800" s="37">
        <v>0.469</v>
      </c>
      <c r="I1800" s="37">
        <v>0.88</v>
      </c>
      <c r="J1800" s="31" t="s">
        <v>86</v>
      </c>
    </row>
    <row r="1801" ht="15.75" customHeight="1">
      <c r="A1801" s="36" t="str">
        <f t="shared" si="1"/>
        <v>San Marino-Europe2007</v>
      </c>
      <c r="B1801" s="36" t="s">
        <v>218</v>
      </c>
      <c r="C1801" s="36" t="s">
        <v>229</v>
      </c>
      <c r="D1801" s="36"/>
      <c r="E1801" s="36"/>
      <c r="F1801" s="36"/>
      <c r="G1801" s="36"/>
      <c r="H1801" s="37">
        <v>0.504</v>
      </c>
      <c r="I1801" s="37">
        <v>0.576</v>
      </c>
      <c r="J1801" s="31" t="s">
        <v>86</v>
      </c>
    </row>
    <row r="1802" ht="15.75" customHeight="1">
      <c r="A1802" s="36" t="str">
        <f t="shared" si="1"/>
        <v>Andorra-Europe2007</v>
      </c>
      <c r="B1802" s="36" t="s">
        <v>181</v>
      </c>
      <c r="C1802" s="36" t="s">
        <v>229</v>
      </c>
      <c r="D1802" s="36"/>
      <c r="E1802" s="36"/>
      <c r="F1802" s="36"/>
      <c r="G1802" s="36"/>
      <c r="H1802" s="37">
        <v>0.709</v>
      </c>
      <c r="I1802" s="37">
        <v>0.781</v>
      </c>
      <c r="J1802" s="31" t="s">
        <v>86</v>
      </c>
    </row>
    <row r="1803" ht="15.75" customHeight="1">
      <c r="A1803" s="36" t="str">
        <f t="shared" si="1"/>
        <v>Ukraine-Europe2007</v>
      </c>
      <c r="B1803" s="36" t="s">
        <v>226</v>
      </c>
      <c r="C1803" s="36" t="s">
        <v>229</v>
      </c>
      <c r="D1803" s="37">
        <v>0.566</v>
      </c>
      <c r="E1803" s="37">
        <v>27.0</v>
      </c>
      <c r="F1803" s="36"/>
      <c r="G1803" s="37">
        <v>2085.0</v>
      </c>
      <c r="H1803" s="37">
        <v>0.066</v>
      </c>
      <c r="I1803" s="37">
        <v>1.184</v>
      </c>
      <c r="J1803" s="31" t="s">
        <v>86</v>
      </c>
    </row>
    <row r="1804" ht="15.75" customHeight="1">
      <c r="A1804" s="36" t="str">
        <f t="shared" si="1"/>
        <v>Lithuania-Europe2007</v>
      </c>
      <c r="B1804" s="36" t="s">
        <v>205</v>
      </c>
      <c r="C1804" s="36" t="s">
        <v>229</v>
      </c>
      <c r="D1804" s="37">
        <v>0.462</v>
      </c>
      <c r="E1804" s="37">
        <v>26.0</v>
      </c>
      <c r="F1804" s="36"/>
      <c r="G1804" s="37">
        <v>166.0</v>
      </c>
      <c r="H1804" s="37">
        <v>0.499</v>
      </c>
      <c r="I1804" s="37">
        <v>1.54</v>
      </c>
      <c r="J1804" s="31" t="s">
        <v>86</v>
      </c>
    </row>
    <row r="1805" ht="15.75" customHeight="1">
      <c r="A1805" s="36" t="str">
        <f t="shared" si="1"/>
        <v>Romania-Europe2007</v>
      </c>
      <c r="B1805" s="36" t="s">
        <v>216</v>
      </c>
      <c r="C1805" s="36" t="s">
        <v>229</v>
      </c>
      <c r="D1805" s="37">
        <v>0.456</v>
      </c>
      <c r="E1805" s="37">
        <v>9.0</v>
      </c>
      <c r="F1805" s="36"/>
      <c r="G1805" s="37">
        <v>202.0</v>
      </c>
      <c r="H1805" s="37">
        <v>0.283</v>
      </c>
      <c r="I1805" s="37">
        <v>0.927</v>
      </c>
      <c r="J1805" s="31" t="s">
        <v>86</v>
      </c>
    </row>
    <row r="1806" ht="15.75" customHeight="1">
      <c r="A1806" s="36" t="str">
        <f t="shared" si="1"/>
        <v>Bulgaria-Europe2007</v>
      </c>
      <c r="B1806" s="36" t="s">
        <v>186</v>
      </c>
      <c r="C1806" s="36" t="s">
        <v>229</v>
      </c>
      <c r="D1806" s="37">
        <v>0.358</v>
      </c>
      <c r="E1806" s="37">
        <v>32.0</v>
      </c>
      <c r="F1806" s="36"/>
      <c r="G1806" s="37">
        <v>616.0</v>
      </c>
      <c r="H1806" s="37">
        <v>0.336</v>
      </c>
      <c r="I1806" s="37">
        <v>1.309</v>
      </c>
      <c r="J1806" s="31" t="s">
        <v>86</v>
      </c>
    </row>
    <row r="1807" ht="15.75" customHeight="1">
      <c r="A1807" s="36" t="str">
        <f t="shared" si="1"/>
        <v>Hungary-Europe2007</v>
      </c>
      <c r="B1807" s="36" t="s">
        <v>197</v>
      </c>
      <c r="C1807" s="36" t="s">
        <v>229</v>
      </c>
      <c r="D1807" s="37">
        <v>0.553</v>
      </c>
      <c r="E1807" s="37">
        <v>16.0</v>
      </c>
      <c r="F1807" s="36"/>
      <c r="G1807" s="37">
        <v>340.0</v>
      </c>
      <c r="H1807" s="37">
        <v>0.533</v>
      </c>
      <c r="I1807" s="37">
        <v>1.096</v>
      </c>
      <c r="J1807" s="31" t="s">
        <v>86</v>
      </c>
    </row>
    <row r="1808" ht="15.75" customHeight="1">
      <c r="A1808" s="36" t="str">
        <f t="shared" si="1"/>
        <v>Slovakia-Europe2007</v>
      </c>
      <c r="B1808" s="36" t="s">
        <v>220</v>
      </c>
      <c r="C1808" s="36" t="s">
        <v>229</v>
      </c>
      <c r="D1808" s="37">
        <v>0.473</v>
      </c>
      <c r="E1808" s="37">
        <v>27.0</v>
      </c>
      <c r="F1808" s="36"/>
      <c r="G1808" s="37">
        <v>325.0</v>
      </c>
      <c r="H1808" s="37">
        <v>0.618</v>
      </c>
      <c r="I1808" s="37">
        <v>1.123</v>
      </c>
      <c r="J1808" s="31" t="s">
        <v>86</v>
      </c>
    </row>
    <row r="1809" ht="15.75" customHeight="1">
      <c r="A1809" s="36" t="str">
        <f t="shared" si="1"/>
        <v>Poland-Europe2007</v>
      </c>
      <c r="B1809" s="36" t="s">
        <v>214</v>
      </c>
      <c r="C1809" s="36" t="s">
        <v>229</v>
      </c>
      <c r="D1809" s="37">
        <v>0.434</v>
      </c>
      <c r="E1809" s="37">
        <v>31.0</v>
      </c>
      <c r="F1809" s="36"/>
      <c r="G1809" s="37">
        <v>418.0</v>
      </c>
      <c r="H1809" s="37">
        <v>0.486</v>
      </c>
      <c r="I1809" s="37">
        <v>1.084</v>
      </c>
      <c r="J1809" s="31" t="s">
        <v>86</v>
      </c>
    </row>
    <row r="1810" ht="15.75" customHeight="1">
      <c r="A1810" s="36" t="str">
        <f t="shared" si="1"/>
        <v>Portugal-Europe2007</v>
      </c>
      <c r="B1810" s="36" t="s">
        <v>215</v>
      </c>
      <c r="C1810" s="36" t="s">
        <v>229</v>
      </c>
      <c r="D1810" s="37">
        <v>0.429</v>
      </c>
      <c r="E1810" s="37">
        <v>6.0</v>
      </c>
      <c r="F1810" s="36"/>
      <c r="G1810" s="37">
        <v>328.0</v>
      </c>
      <c r="H1810" s="37">
        <v>0.421</v>
      </c>
      <c r="I1810" s="37">
        <v>1.277</v>
      </c>
      <c r="J1810" s="31" t="s">
        <v>86</v>
      </c>
    </row>
    <row r="1811" ht="15.75" customHeight="1">
      <c r="A1811" s="36" t="str">
        <f t="shared" si="1"/>
        <v>Slovenia-Europe2007</v>
      </c>
      <c r="B1811" s="36" t="s">
        <v>221</v>
      </c>
      <c r="C1811" s="36" t="s">
        <v>229</v>
      </c>
      <c r="D1811" s="37">
        <v>0.384</v>
      </c>
      <c r="E1811" s="37">
        <v>60.0</v>
      </c>
      <c r="F1811" s="36"/>
      <c r="G1811" s="37">
        <v>260.0</v>
      </c>
      <c r="H1811" s="37">
        <v>0.567</v>
      </c>
      <c r="I1811" s="37">
        <v>0.955</v>
      </c>
      <c r="J1811" s="31" t="s">
        <v>86</v>
      </c>
    </row>
    <row r="1812" ht="15.75" customHeight="1">
      <c r="A1812" s="36" t="str">
        <f t="shared" si="1"/>
        <v>Greece-Europe2007</v>
      </c>
      <c r="B1812" s="36" t="s">
        <v>196</v>
      </c>
      <c r="C1812" s="36" t="s">
        <v>229</v>
      </c>
      <c r="D1812" s="37">
        <v>0.489</v>
      </c>
      <c r="E1812" s="37">
        <v>38.0</v>
      </c>
      <c r="F1812" s="36"/>
      <c r="G1812" s="37">
        <v>264.0</v>
      </c>
      <c r="H1812" s="37">
        <v>0.359</v>
      </c>
      <c r="I1812" s="37">
        <v>1.111</v>
      </c>
      <c r="J1812" s="31" t="s">
        <v>86</v>
      </c>
    </row>
    <row r="1813" ht="15.75" customHeight="1">
      <c r="A1813" s="36" t="str">
        <f t="shared" si="1"/>
        <v>Liechtenstein-Europe2007</v>
      </c>
      <c r="B1813" s="36" t="s">
        <v>204</v>
      </c>
      <c r="C1813" s="36" t="s">
        <v>229</v>
      </c>
      <c r="D1813" s="36"/>
      <c r="E1813" s="36"/>
      <c r="F1813" s="36"/>
      <c r="G1813" s="36"/>
      <c r="H1813" s="37">
        <v>0.651</v>
      </c>
      <c r="I1813" s="37">
        <v>0.907</v>
      </c>
      <c r="J1813" s="31" t="s">
        <v>86</v>
      </c>
    </row>
    <row r="1814" ht="15.75" customHeight="1">
      <c r="A1814" s="36" t="str">
        <f t="shared" si="1"/>
        <v>Italy-Europe2007</v>
      </c>
      <c r="B1814" s="36" t="s">
        <v>201</v>
      </c>
      <c r="C1814" s="36" t="s">
        <v>229</v>
      </c>
      <c r="D1814" s="37">
        <v>0.754</v>
      </c>
      <c r="E1814" s="37">
        <v>13.0</v>
      </c>
      <c r="F1814" s="36"/>
      <c r="G1814" s="37">
        <v>340.0</v>
      </c>
      <c r="H1814" s="37">
        <v>0.408</v>
      </c>
      <c r="I1814" s="37">
        <v>1.51</v>
      </c>
      <c r="J1814" s="31" t="s">
        <v>86</v>
      </c>
    </row>
    <row r="1815" ht="15.75" customHeight="1">
      <c r="A1815" s="36" t="str">
        <f t="shared" si="1"/>
        <v>Switzerland-Europe2007</v>
      </c>
      <c r="B1815" s="36" t="s">
        <v>224</v>
      </c>
      <c r="C1815" s="36" t="s">
        <v>229</v>
      </c>
      <c r="D1815" s="37">
        <v>0.279</v>
      </c>
      <c r="E1815" s="37">
        <v>18.0</v>
      </c>
      <c r="F1815" s="36"/>
      <c r="G1815" s="37">
        <v>63.0</v>
      </c>
      <c r="H1815" s="37">
        <v>0.772</v>
      </c>
      <c r="I1815" s="37">
        <v>1.085</v>
      </c>
      <c r="J1815" s="31" t="s">
        <v>86</v>
      </c>
    </row>
    <row r="1816" ht="15.75" customHeight="1">
      <c r="A1816" s="36" t="str">
        <f t="shared" si="1"/>
        <v>Isle of Man-Europe2007</v>
      </c>
      <c r="B1816" s="36" t="s">
        <v>200</v>
      </c>
      <c r="C1816" s="36" t="s">
        <v>229</v>
      </c>
      <c r="D1816" s="36"/>
      <c r="E1816" s="36"/>
      <c r="F1816" s="36"/>
      <c r="G1816" s="36"/>
      <c r="H1816" s="36"/>
      <c r="I1816" s="36"/>
      <c r="J1816" s="31" t="s">
        <v>86</v>
      </c>
    </row>
    <row r="1817" ht="15.75" customHeight="1">
      <c r="A1817" s="36" t="str">
        <f t="shared" si="1"/>
        <v>Russia-Europe2007</v>
      </c>
      <c r="B1817" s="36" t="s">
        <v>217</v>
      </c>
      <c r="C1817" s="36" t="s">
        <v>229</v>
      </c>
      <c r="D1817" s="37">
        <v>0.512</v>
      </c>
      <c r="E1817" s="37">
        <v>29.0</v>
      </c>
      <c r="F1817" s="36"/>
      <c r="G1817" s="37">
        <v>448.0</v>
      </c>
      <c r="H1817" s="37">
        <v>0.247</v>
      </c>
      <c r="I1817" s="37">
        <v>1.192</v>
      </c>
      <c r="J1817" s="31" t="s">
        <v>86</v>
      </c>
    </row>
    <row r="1818" ht="15.75" customHeight="1">
      <c r="A1818" s="36" t="str">
        <f t="shared" si="1"/>
        <v>Belarus-Europe2007</v>
      </c>
      <c r="B1818" s="36" t="s">
        <v>183</v>
      </c>
      <c r="C1818" s="36" t="s">
        <v>229</v>
      </c>
      <c r="D1818" s="37">
        <v>1.208</v>
      </c>
      <c r="E1818" s="37">
        <v>48.0</v>
      </c>
      <c r="F1818" s="36"/>
      <c r="G1818" s="37">
        <v>987.0</v>
      </c>
      <c r="H1818" s="37">
        <v>0.197</v>
      </c>
      <c r="I1818" s="37">
        <v>0.726</v>
      </c>
      <c r="J1818" s="31" t="s">
        <v>86</v>
      </c>
    </row>
    <row r="1819" ht="15.75" customHeight="1">
      <c r="A1819" s="36" t="str">
        <f t="shared" si="1"/>
        <v>Latvia-Europe2007</v>
      </c>
      <c r="B1819" s="36" t="s">
        <v>203</v>
      </c>
      <c r="C1819" s="36" t="s">
        <v>229</v>
      </c>
      <c r="D1819" s="37">
        <v>0.364</v>
      </c>
      <c r="E1819" s="37">
        <v>16.0</v>
      </c>
      <c r="F1819" s="36"/>
      <c r="G1819" s="37">
        <v>279.0</v>
      </c>
      <c r="H1819" s="37">
        <v>0.592</v>
      </c>
      <c r="I1819" s="37">
        <v>1.023</v>
      </c>
      <c r="J1819" s="31" t="s">
        <v>86</v>
      </c>
    </row>
    <row r="1820" ht="15.75" customHeight="1">
      <c r="A1820" s="36" t="str">
        <f t="shared" si="1"/>
        <v>North Macedonia-Europe2007</v>
      </c>
      <c r="B1820" s="36" t="s">
        <v>212</v>
      </c>
      <c r="C1820" s="36" t="s">
        <v>229</v>
      </c>
      <c r="D1820" s="37">
        <v>0.203</v>
      </c>
      <c r="E1820" s="37">
        <v>15.0</v>
      </c>
      <c r="F1820" s="36"/>
      <c r="G1820" s="37">
        <v>192.0</v>
      </c>
      <c r="H1820" s="37">
        <v>0.363</v>
      </c>
      <c r="I1820" s="37">
        <v>0.856</v>
      </c>
      <c r="J1820" s="31" t="s">
        <v>86</v>
      </c>
    </row>
    <row r="1821" ht="15.75" customHeight="1">
      <c r="A1821" s="36" t="str">
        <f t="shared" si="1"/>
        <v>Czech Republic-Europe2007</v>
      </c>
      <c r="B1821" s="36" t="s">
        <v>189</v>
      </c>
      <c r="C1821" s="36" t="s">
        <v>229</v>
      </c>
      <c r="D1821" s="37">
        <v>0.477</v>
      </c>
      <c r="E1821" s="37">
        <v>17.0</v>
      </c>
      <c r="F1821" s="36"/>
      <c r="G1821" s="37">
        <v>808.0</v>
      </c>
      <c r="H1821" s="37">
        <v>0.519</v>
      </c>
      <c r="I1821" s="37">
        <v>1.28</v>
      </c>
      <c r="J1821" s="31" t="s">
        <v>86</v>
      </c>
    </row>
    <row r="1822" ht="15.75" customHeight="1">
      <c r="A1822" s="36" t="str">
        <f t="shared" si="1"/>
        <v>Finland-Europe2007</v>
      </c>
      <c r="B1822" s="36" t="s">
        <v>193</v>
      </c>
      <c r="C1822" s="36" t="s">
        <v>229</v>
      </c>
      <c r="D1822" s="37">
        <v>0.478</v>
      </c>
      <c r="E1822" s="37">
        <v>14.0</v>
      </c>
      <c r="F1822" s="36"/>
      <c r="G1822" s="37">
        <v>269.0</v>
      </c>
      <c r="H1822" s="37">
        <v>0.808</v>
      </c>
      <c r="I1822" s="37">
        <v>1.149</v>
      </c>
      <c r="J1822" s="31" t="s">
        <v>86</v>
      </c>
    </row>
    <row r="1823" ht="15.75" customHeight="1">
      <c r="A1823" s="36" t="str">
        <f t="shared" si="1"/>
        <v>Luxembourg-Europe2007</v>
      </c>
      <c r="B1823" s="36" t="s">
        <v>206</v>
      </c>
      <c r="C1823" s="36" t="s">
        <v>229</v>
      </c>
      <c r="D1823" s="37">
        <v>0.2</v>
      </c>
      <c r="E1823" s="37">
        <v>26.0</v>
      </c>
      <c r="F1823" s="36"/>
      <c r="G1823" s="37">
        <v>59.0</v>
      </c>
      <c r="H1823" s="37">
        <v>0.789</v>
      </c>
      <c r="I1823" s="37">
        <v>1.437</v>
      </c>
      <c r="J1823" s="31" t="s">
        <v>86</v>
      </c>
    </row>
    <row r="1824" ht="15.75" customHeight="1">
      <c r="A1824" s="36" t="str">
        <f t="shared" si="1"/>
        <v>Netherlands-Europe2007</v>
      </c>
      <c r="B1824" s="36" t="s">
        <v>211</v>
      </c>
      <c r="C1824" s="36" t="s">
        <v>229</v>
      </c>
      <c r="D1824" s="37">
        <v>0.418</v>
      </c>
      <c r="E1824" s="37">
        <v>8.0</v>
      </c>
      <c r="F1824" s="36"/>
      <c r="G1824" s="37">
        <v>180.0</v>
      </c>
      <c r="H1824" s="37">
        <v>0.858</v>
      </c>
      <c r="I1824" s="37">
        <v>1.173</v>
      </c>
      <c r="J1824" s="31" t="s">
        <v>86</v>
      </c>
    </row>
    <row r="1825" ht="15.75" customHeight="1">
      <c r="A1825" s="36" t="str">
        <f t="shared" si="1"/>
        <v>Spain-Europe2007</v>
      </c>
      <c r="B1825" s="36" t="s">
        <v>222</v>
      </c>
      <c r="C1825" s="36" t="s">
        <v>229</v>
      </c>
      <c r="D1825" s="37">
        <v>0.621</v>
      </c>
      <c r="E1825" s="37">
        <v>47.0</v>
      </c>
      <c r="F1825" s="36"/>
      <c r="G1825" s="37">
        <v>298.0</v>
      </c>
      <c r="H1825" s="37">
        <v>0.551</v>
      </c>
      <c r="I1825" s="37">
        <v>1.084</v>
      </c>
      <c r="J1825" s="31" t="s">
        <v>86</v>
      </c>
    </row>
    <row r="1826" ht="15.75" customHeight="1">
      <c r="A1826" s="36" t="str">
        <f t="shared" si="1"/>
        <v>Moldova-Europe2007</v>
      </c>
      <c r="B1826" s="36" t="s">
        <v>208</v>
      </c>
      <c r="C1826" s="36" t="s">
        <v>229</v>
      </c>
      <c r="D1826" s="37">
        <v>0.425</v>
      </c>
      <c r="E1826" s="37">
        <v>23.0</v>
      </c>
      <c r="F1826" s="36"/>
      <c r="G1826" s="37">
        <v>234.0</v>
      </c>
      <c r="H1826" s="37">
        <v>0.205</v>
      </c>
      <c r="I1826" s="37">
        <v>0.513</v>
      </c>
      <c r="J1826" s="31" t="s">
        <v>86</v>
      </c>
    </row>
    <row r="1827" ht="15.75" customHeight="1">
      <c r="A1827" s="36" t="str">
        <f t="shared" si="1"/>
        <v>Estonia-Europe2007</v>
      </c>
      <c r="B1827" s="36" t="s">
        <v>191</v>
      </c>
      <c r="C1827" s="36" t="s">
        <v>229</v>
      </c>
      <c r="D1827" s="37">
        <v>0.484</v>
      </c>
      <c r="E1827" s="37">
        <v>7.0</v>
      </c>
      <c r="F1827" s="36"/>
      <c r="G1827" s="37">
        <v>81.0</v>
      </c>
      <c r="H1827" s="37">
        <v>0.662</v>
      </c>
      <c r="I1827" s="37">
        <v>1.281</v>
      </c>
      <c r="J1827" s="31" t="s">
        <v>86</v>
      </c>
    </row>
    <row r="1828" ht="15.75" customHeight="1">
      <c r="A1828" s="36" t="str">
        <f t="shared" si="1"/>
        <v>Denmark-Europe2007</v>
      </c>
      <c r="B1828" s="36" t="s">
        <v>190</v>
      </c>
      <c r="C1828" s="36" t="s">
        <v>229</v>
      </c>
      <c r="D1828" s="37">
        <v>0.32</v>
      </c>
      <c r="E1828" s="37">
        <v>6.0</v>
      </c>
      <c r="F1828" s="36"/>
      <c r="G1828" s="37">
        <v>135.0</v>
      </c>
      <c r="H1828" s="37">
        <v>0.85</v>
      </c>
      <c r="I1828" s="37">
        <v>1.154</v>
      </c>
      <c r="J1828" s="31" t="s">
        <v>86</v>
      </c>
    </row>
    <row r="1829" ht="15.75" customHeight="1">
      <c r="A1829" s="36" t="str">
        <f t="shared" si="1"/>
        <v>Cyprus-Europe2007</v>
      </c>
      <c r="B1829" s="36" t="s">
        <v>188</v>
      </c>
      <c r="C1829" s="36" t="s">
        <v>229</v>
      </c>
      <c r="D1829" s="36"/>
      <c r="E1829" s="36"/>
      <c r="F1829" s="36"/>
      <c r="G1829" s="36"/>
      <c r="H1829" s="37">
        <v>0.408</v>
      </c>
      <c r="I1829" s="37">
        <v>0.93</v>
      </c>
      <c r="J1829" s="31" t="s">
        <v>86</v>
      </c>
    </row>
    <row r="1830" ht="15.75" customHeight="1">
      <c r="A1830" s="36" t="str">
        <f t="shared" si="1"/>
        <v>Belgium-Europe2007</v>
      </c>
      <c r="B1830" s="36" t="s">
        <v>184</v>
      </c>
      <c r="C1830" s="36" t="s">
        <v>229</v>
      </c>
      <c r="D1830" s="37">
        <v>0.573</v>
      </c>
      <c r="E1830" s="37">
        <v>4.0</v>
      </c>
      <c r="F1830" s="36"/>
      <c r="G1830" s="37">
        <v>156.0</v>
      </c>
      <c r="H1830" s="37">
        <v>0.644</v>
      </c>
      <c r="I1830" s="37">
        <v>1.006</v>
      </c>
      <c r="J1830" s="31" t="s">
        <v>86</v>
      </c>
    </row>
    <row r="1831" ht="15.75" customHeight="1">
      <c r="A1831" s="36" t="str">
        <f t="shared" si="1"/>
        <v>Norway-Europe2007</v>
      </c>
      <c r="B1831" s="36" t="s">
        <v>213</v>
      </c>
      <c r="C1831" s="36" t="s">
        <v>229</v>
      </c>
      <c r="D1831" s="37">
        <v>0.411</v>
      </c>
      <c r="E1831" s="37">
        <v>7.0</v>
      </c>
      <c r="F1831" s="36"/>
      <c r="G1831" s="37">
        <v>87.0</v>
      </c>
      <c r="H1831" s="37">
        <v>0.869</v>
      </c>
      <c r="I1831" s="37">
        <v>1.067</v>
      </c>
      <c r="J1831" s="31" t="s">
        <v>86</v>
      </c>
    </row>
    <row r="1832" ht="15.75" customHeight="1">
      <c r="A1832" s="36" t="str">
        <f t="shared" si="1"/>
        <v>Sweden-Europe2007</v>
      </c>
      <c r="B1832" s="36" t="s">
        <v>223</v>
      </c>
      <c r="C1832" s="36" t="s">
        <v>229</v>
      </c>
      <c r="D1832" s="37">
        <v>0.537</v>
      </c>
      <c r="E1832" s="37">
        <v>16.0</v>
      </c>
      <c r="F1832" s="36"/>
      <c r="G1832" s="37">
        <v>122.0</v>
      </c>
      <c r="H1832" s="37">
        <v>0.82</v>
      </c>
      <c r="I1832" s="37">
        <v>1.105</v>
      </c>
      <c r="J1832" s="31" t="s">
        <v>86</v>
      </c>
    </row>
    <row r="1833" ht="15.75" customHeight="1">
      <c r="A1833" s="36" t="str">
        <f t="shared" si="1"/>
        <v>Montenegro-Europe2007</v>
      </c>
      <c r="B1833" s="36" t="s">
        <v>210</v>
      </c>
      <c r="C1833" s="36" t="s">
        <v>229</v>
      </c>
      <c r="D1833" s="37">
        <v>0.304</v>
      </c>
      <c r="E1833" s="37">
        <v>24.0</v>
      </c>
      <c r="F1833" s="36"/>
      <c r="G1833" s="37">
        <v>372.0</v>
      </c>
      <c r="H1833" s="37">
        <v>0.308</v>
      </c>
      <c r="I1833" s="37">
        <v>1.457</v>
      </c>
      <c r="J1833" s="31" t="s">
        <v>86</v>
      </c>
    </row>
    <row r="1834" ht="15.75" customHeight="1">
      <c r="A1834" s="36" t="str">
        <f t="shared" si="1"/>
        <v>Albania-Europe2007</v>
      </c>
      <c r="B1834" s="36" t="s">
        <v>179</v>
      </c>
      <c r="C1834" s="36" t="s">
        <v>229</v>
      </c>
      <c r="D1834" s="37">
        <v>0.459</v>
      </c>
      <c r="E1834" s="37">
        <v>36.0</v>
      </c>
      <c r="F1834" s="36"/>
      <c r="G1834" s="37">
        <v>364.0</v>
      </c>
      <c r="H1834" s="37">
        <v>0.15</v>
      </c>
      <c r="I1834" s="37">
        <v>0.734</v>
      </c>
      <c r="J1834" s="31" t="s">
        <v>86</v>
      </c>
    </row>
    <row r="1835" ht="15.75" customHeight="1">
      <c r="A1835" s="36" t="str">
        <f t="shared" si="1"/>
        <v>United Kingdom-Europe2007</v>
      </c>
      <c r="B1835" s="36" t="s">
        <v>227</v>
      </c>
      <c r="C1835" s="36" t="s">
        <v>229</v>
      </c>
      <c r="D1835" s="37">
        <v>0.345</v>
      </c>
      <c r="E1835" s="37">
        <v>13.0</v>
      </c>
      <c r="F1835" s="36"/>
      <c r="G1835" s="37">
        <v>105.0</v>
      </c>
      <c r="H1835" s="37">
        <v>0.751</v>
      </c>
      <c r="I1835" s="37">
        <v>1.211</v>
      </c>
      <c r="J1835" s="31" t="s">
        <v>86</v>
      </c>
    </row>
    <row r="1836" ht="15.75" customHeight="1">
      <c r="A1836" s="36" t="str">
        <f t="shared" si="1"/>
        <v>France-Europe2007</v>
      </c>
      <c r="B1836" s="36" t="s">
        <v>194</v>
      </c>
      <c r="C1836" s="36" t="s">
        <v>229</v>
      </c>
      <c r="D1836" s="37">
        <v>0.65</v>
      </c>
      <c r="E1836" s="37">
        <v>7.0</v>
      </c>
      <c r="F1836" s="36"/>
      <c r="G1836" s="37">
        <v>132.0</v>
      </c>
      <c r="H1836" s="37">
        <v>0.661</v>
      </c>
      <c r="I1836" s="37">
        <v>0.89</v>
      </c>
      <c r="J1836" s="31" t="s">
        <v>86</v>
      </c>
    </row>
    <row r="1837" ht="15.75" customHeight="1">
      <c r="A1837" s="36" t="str">
        <f t="shared" si="1"/>
        <v>Faeroe Islands-Europe2007</v>
      </c>
      <c r="B1837" s="36" t="s">
        <v>192</v>
      </c>
      <c r="C1837" s="36" t="s">
        <v>229</v>
      </c>
      <c r="D1837" s="36"/>
      <c r="E1837" s="36"/>
      <c r="F1837" s="36"/>
      <c r="G1837" s="36"/>
      <c r="H1837" s="37">
        <v>0.76</v>
      </c>
      <c r="I1837" s="37">
        <v>1.053</v>
      </c>
      <c r="J1837" s="31" t="s">
        <v>86</v>
      </c>
    </row>
    <row r="1838" ht="15.75" customHeight="1">
      <c r="A1838" s="36" t="str">
        <f t="shared" si="1"/>
        <v>Iceland-Europe2007</v>
      </c>
      <c r="B1838" s="36" t="s">
        <v>198</v>
      </c>
      <c r="C1838" s="36" t="s">
        <v>229</v>
      </c>
      <c r="D1838" s="37">
        <v>0.262</v>
      </c>
      <c r="E1838" s="37">
        <v>5.0</v>
      </c>
      <c r="F1838" s="36"/>
      <c r="G1838" s="37">
        <v>140.0</v>
      </c>
      <c r="H1838" s="37">
        <v>0.906</v>
      </c>
      <c r="I1838" s="37">
        <v>1.069</v>
      </c>
      <c r="J1838" s="31" t="s">
        <v>86</v>
      </c>
    </row>
    <row r="1839" ht="15.75" customHeight="1">
      <c r="A1839" s="36" t="str">
        <f t="shared" si="1"/>
        <v>Ireland-Europe2007</v>
      </c>
      <c r="B1839" s="36" t="s">
        <v>199</v>
      </c>
      <c r="C1839" s="36" t="s">
        <v>229</v>
      </c>
      <c r="D1839" s="37">
        <v>0.253</v>
      </c>
      <c r="E1839" s="37">
        <v>13.0</v>
      </c>
      <c r="F1839" s="36"/>
      <c r="G1839" s="37">
        <v>76.0</v>
      </c>
      <c r="H1839" s="37">
        <v>0.612</v>
      </c>
      <c r="I1839" s="37">
        <v>1.159</v>
      </c>
      <c r="J1839" s="31" t="s">
        <v>86</v>
      </c>
    </row>
    <row r="1840" ht="15.75" customHeight="1">
      <c r="A1840" s="36" t="str">
        <f t="shared" si="1"/>
        <v>Kosovo-Europe2007</v>
      </c>
      <c r="B1840" s="36" t="s">
        <v>202</v>
      </c>
      <c r="C1840" s="36" t="s">
        <v>229</v>
      </c>
      <c r="D1840" s="36"/>
      <c r="E1840" s="36"/>
      <c r="F1840" s="36"/>
      <c r="G1840" s="36"/>
      <c r="H1840" s="36"/>
      <c r="I1840" s="36"/>
      <c r="J1840" s="31" t="s">
        <v>86</v>
      </c>
    </row>
    <row r="1841" ht="15.75" customHeight="1">
      <c r="A1841" s="36" t="str">
        <f t="shared" si="1"/>
        <v>Turkey-Europe2007</v>
      </c>
      <c r="B1841" s="36" t="s">
        <v>225</v>
      </c>
      <c r="C1841" s="36" t="s">
        <v>229</v>
      </c>
      <c r="D1841" s="37">
        <v>0.443</v>
      </c>
      <c r="E1841" s="37">
        <v>6.0</v>
      </c>
      <c r="F1841" s="36"/>
      <c r="G1841" s="37">
        <v>223.0</v>
      </c>
      <c r="H1841" s="37">
        <v>0.286</v>
      </c>
      <c r="I1841" s="37">
        <v>0.892</v>
      </c>
      <c r="J1841" s="31" t="s">
        <v>86</v>
      </c>
    </row>
    <row r="1842" ht="15.75" customHeight="1">
      <c r="A1842" s="36" t="str">
        <f t="shared" si="1"/>
        <v>Isle of Man-Europe2008</v>
      </c>
      <c r="B1842" s="36" t="s">
        <v>200</v>
      </c>
      <c r="C1842" s="36" t="s">
        <v>229</v>
      </c>
      <c r="D1842" s="36"/>
      <c r="E1842" s="36"/>
      <c r="F1842" s="36"/>
      <c r="G1842" s="36"/>
      <c r="H1842" s="36"/>
      <c r="I1842" s="36"/>
      <c r="J1842" s="31" t="s">
        <v>87</v>
      </c>
    </row>
    <row r="1843" ht="15.75" customHeight="1">
      <c r="A1843" s="36" t="str">
        <f t="shared" si="1"/>
        <v>Monaco-Europe2008</v>
      </c>
      <c r="B1843" s="36" t="s">
        <v>209</v>
      </c>
      <c r="C1843" s="36" t="s">
        <v>229</v>
      </c>
      <c r="D1843" s="36"/>
      <c r="E1843" s="36"/>
      <c r="F1843" s="36"/>
      <c r="G1843" s="36"/>
      <c r="H1843" s="37">
        <v>0.673</v>
      </c>
      <c r="I1843" s="37">
        <v>0.616</v>
      </c>
      <c r="J1843" s="31" t="s">
        <v>87</v>
      </c>
    </row>
    <row r="1844" ht="15.75" customHeight="1">
      <c r="A1844" s="36" t="str">
        <f t="shared" si="1"/>
        <v>Faeroe Islands-Europe2008</v>
      </c>
      <c r="B1844" s="36" t="s">
        <v>192</v>
      </c>
      <c r="C1844" s="36" t="s">
        <v>229</v>
      </c>
      <c r="D1844" s="36"/>
      <c r="E1844" s="36"/>
      <c r="F1844" s="36"/>
      <c r="G1844" s="36"/>
      <c r="H1844" s="37">
        <v>0.756</v>
      </c>
      <c r="I1844" s="37">
        <v>1.106</v>
      </c>
      <c r="J1844" s="31" t="s">
        <v>87</v>
      </c>
    </row>
    <row r="1845" ht="15.75" customHeight="1">
      <c r="A1845" s="36" t="str">
        <f t="shared" si="1"/>
        <v>Bosnia and Herzegovina-Europe2008</v>
      </c>
      <c r="B1845" s="36" t="s">
        <v>185</v>
      </c>
      <c r="C1845" s="36" t="s">
        <v>229</v>
      </c>
      <c r="D1845" s="37">
        <v>0.428</v>
      </c>
      <c r="E1845" s="37">
        <v>69.0</v>
      </c>
      <c r="F1845" s="36"/>
      <c r="G1845" s="37">
        <v>428.0</v>
      </c>
      <c r="H1845" s="37">
        <v>0.347</v>
      </c>
      <c r="I1845" s="37">
        <v>0.823</v>
      </c>
      <c r="J1845" s="31" t="s">
        <v>87</v>
      </c>
    </row>
    <row r="1846" ht="15.75" customHeight="1">
      <c r="A1846" s="36" t="str">
        <f t="shared" si="1"/>
        <v>Germany-Europe2008</v>
      </c>
      <c r="B1846" s="36" t="s">
        <v>195</v>
      </c>
      <c r="C1846" s="36" t="s">
        <v>229</v>
      </c>
      <c r="D1846" s="37">
        <v>0.494</v>
      </c>
      <c r="E1846" s="37">
        <v>18.0</v>
      </c>
      <c r="F1846" s="36"/>
      <c r="G1846" s="37">
        <v>196.0</v>
      </c>
      <c r="H1846" s="37">
        <v>0.78</v>
      </c>
      <c r="I1846" s="37">
        <v>1.266</v>
      </c>
      <c r="J1846" s="31" t="s">
        <v>87</v>
      </c>
    </row>
    <row r="1847" ht="15.75" customHeight="1">
      <c r="A1847" s="36" t="str">
        <f t="shared" si="1"/>
        <v>Serbia-Europe2008</v>
      </c>
      <c r="B1847" s="36" t="s">
        <v>219</v>
      </c>
      <c r="C1847" s="36" t="s">
        <v>229</v>
      </c>
      <c r="D1847" s="37">
        <v>0.34</v>
      </c>
      <c r="E1847" s="37">
        <v>23.0</v>
      </c>
      <c r="F1847" s="36"/>
      <c r="G1847" s="37">
        <v>279.0</v>
      </c>
      <c r="H1847" s="37">
        <v>0.356</v>
      </c>
      <c r="I1847" s="37">
        <v>1.198</v>
      </c>
      <c r="J1847" s="31" t="s">
        <v>87</v>
      </c>
    </row>
    <row r="1848" ht="15.75" customHeight="1">
      <c r="A1848" s="36" t="str">
        <f t="shared" si="1"/>
        <v>Austria-Europe2008</v>
      </c>
      <c r="B1848" s="36" t="s">
        <v>182</v>
      </c>
      <c r="C1848" s="36" t="s">
        <v>229</v>
      </c>
      <c r="D1848" s="37">
        <v>0.524</v>
      </c>
      <c r="E1848" s="37">
        <v>25.0</v>
      </c>
      <c r="F1848" s="36"/>
      <c r="G1848" s="37">
        <v>170.0</v>
      </c>
      <c r="H1848" s="37">
        <v>0.729</v>
      </c>
      <c r="I1848" s="37">
        <v>1.297</v>
      </c>
      <c r="J1848" s="31" t="s">
        <v>87</v>
      </c>
    </row>
    <row r="1849" ht="15.75" customHeight="1">
      <c r="A1849" s="36" t="str">
        <f t="shared" si="1"/>
        <v>Andorra-Europe2008</v>
      </c>
      <c r="B1849" s="36" t="s">
        <v>181</v>
      </c>
      <c r="C1849" s="36" t="s">
        <v>229</v>
      </c>
      <c r="D1849" s="36"/>
      <c r="E1849" s="36"/>
      <c r="F1849" s="36"/>
      <c r="G1849" s="36"/>
      <c r="H1849" s="37">
        <v>0.7</v>
      </c>
      <c r="I1849" s="37">
        <v>0.803</v>
      </c>
      <c r="J1849" s="31" t="s">
        <v>87</v>
      </c>
    </row>
    <row r="1850" ht="15.75" customHeight="1">
      <c r="A1850" s="36" t="str">
        <f t="shared" si="1"/>
        <v>Bulgaria-Europe2008</v>
      </c>
      <c r="B1850" s="36" t="s">
        <v>186</v>
      </c>
      <c r="C1850" s="36" t="s">
        <v>229</v>
      </c>
      <c r="D1850" s="37">
        <v>0.339</v>
      </c>
      <c r="E1850" s="37">
        <v>49.0</v>
      </c>
      <c r="F1850" s="36"/>
      <c r="G1850" s="37">
        <v>616.0</v>
      </c>
      <c r="H1850" s="37">
        <v>0.397</v>
      </c>
      <c r="I1850" s="37">
        <v>1.39</v>
      </c>
      <c r="J1850" s="31" t="s">
        <v>87</v>
      </c>
    </row>
    <row r="1851" ht="15.75" customHeight="1">
      <c r="A1851" s="36" t="str">
        <f t="shared" si="1"/>
        <v>Hungary-Europe2008</v>
      </c>
      <c r="B1851" s="36" t="s">
        <v>197</v>
      </c>
      <c r="C1851" s="36" t="s">
        <v>229</v>
      </c>
      <c r="D1851" s="37">
        <v>0.566</v>
      </c>
      <c r="E1851" s="37">
        <v>5.0</v>
      </c>
      <c r="F1851" s="36"/>
      <c r="G1851" s="37">
        <v>330.0</v>
      </c>
      <c r="H1851" s="37">
        <v>0.61</v>
      </c>
      <c r="I1851" s="37">
        <v>1.217</v>
      </c>
      <c r="J1851" s="31" t="s">
        <v>87</v>
      </c>
    </row>
    <row r="1852" ht="15.75" customHeight="1">
      <c r="A1852" s="36" t="str">
        <f t="shared" si="1"/>
        <v>Croatia-Europe2008</v>
      </c>
      <c r="B1852" s="36" t="s">
        <v>187</v>
      </c>
      <c r="C1852" s="36" t="s">
        <v>229</v>
      </c>
      <c r="D1852" s="37">
        <v>0.214</v>
      </c>
      <c r="E1852" s="37">
        <v>22.0</v>
      </c>
      <c r="F1852" s="36"/>
      <c r="G1852" s="37">
        <v>196.0</v>
      </c>
      <c r="H1852" s="37">
        <v>0.442</v>
      </c>
      <c r="I1852" s="37">
        <v>1.045</v>
      </c>
      <c r="J1852" s="31" t="s">
        <v>87</v>
      </c>
    </row>
    <row r="1853" ht="15.75" customHeight="1">
      <c r="A1853" s="36" t="str">
        <f t="shared" si="1"/>
        <v>Portugal-Europe2008</v>
      </c>
      <c r="B1853" s="36" t="s">
        <v>215</v>
      </c>
      <c r="C1853" s="36" t="s">
        <v>229</v>
      </c>
      <c r="D1853" s="37">
        <v>0.425</v>
      </c>
      <c r="E1853" s="37">
        <v>5.0</v>
      </c>
      <c r="F1853" s="36"/>
      <c r="G1853" s="37">
        <v>328.0</v>
      </c>
      <c r="H1853" s="37">
        <v>0.441</v>
      </c>
      <c r="I1853" s="37">
        <v>1.329</v>
      </c>
      <c r="J1853" s="31" t="s">
        <v>87</v>
      </c>
    </row>
    <row r="1854" ht="15.75" customHeight="1">
      <c r="A1854" s="36" t="str">
        <f t="shared" si="1"/>
        <v>Malta-Europe2008</v>
      </c>
      <c r="B1854" s="36" t="s">
        <v>207</v>
      </c>
      <c r="C1854" s="36" t="s">
        <v>229</v>
      </c>
      <c r="D1854" s="36"/>
      <c r="E1854" s="36"/>
      <c r="F1854" s="36"/>
      <c r="G1854" s="36"/>
      <c r="H1854" s="37">
        <v>0.501</v>
      </c>
      <c r="I1854" s="37">
        <v>0.916</v>
      </c>
      <c r="J1854" s="31" t="s">
        <v>87</v>
      </c>
    </row>
    <row r="1855" ht="15.75" customHeight="1">
      <c r="A1855" s="36" t="str">
        <f t="shared" si="1"/>
        <v>Italy-Europe2008</v>
      </c>
      <c r="B1855" s="36" t="s">
        <v>201</v>
      </c>
      <c r="C1855" s="36" t="s">
        <v>229</v>
      </c>
      <c r="D1855" s="37">
        <v>0.725</v>
      </c>
      <c r="E1855" s="37">
        <v>10.0</v>
      </c>
      <c r="F1855" s="36"/>
      <c r="G1855" s="37">
        <v>314.0</v>
      </c>
      <c r="H1855" s="37">
        <v>0.445</v>
      </c>
      <c r="I1855" s="37">
        <v>1.509</v>
      </c>
      <c r="J1855" s="31" t="s">
        <v>87</v>
      </c>
    </row>
    <row r="1856" ht="15.75" customHeight="1">
      <c r="A1856" s="36" t="str">
        <f t="shared" si="1"/>
        <v>Switzerland-Europe2008</v>
      </c>
      <c r="B1856" s="36" t="s">
        <v>224</v>
      </c>
      <c r="C1856" s="36" t="s">
        <v>229</v>
      </c>
      <c r="D1856" s="37">
        <v>0.278</v>
      </c>
      <c r="E1856" s="37">
        <v>18.0</v>
      </c>
      <c r="F1856" s="36"/>
      <c r="G1856" s="37">
        <v>63.0</v>
      </c>
      <c r="H1856" s="37">
        <v>0.792</v>
      </c>
      <c r="I1856" s="37">
        <v>1.163</v>
      </c>
      <c r="J1856" s="31" t="s">
        <v>87</v>
      </c>
    </row>
    <row r="1857" ht="15.75" customHeight="1">
      <c r="A1857" s="36" t="str">
        <f t="shared" si="1"/>
        <v>Liechtenstein-Europe2008</v>
      </c>
      <c r="B1857" s="36" t="s">
        <v>204</v>
      </c>
      <c r="C1857" s="36" t="s">
        <v>229</v>
      </c>
      <c r="D1857" s="36"/>
      <c r="E1857" s="36"/>
      <c r="F1857" s="36"/>
      <c r="G1857" s="36"/>
      <c r="H1857" s="37">
        <v>0.7</v>
      </c>
      <c r="I1857" s="37">
        <v>0.956</v>
      </c>
      <c r="J1857" s="31" t="s">
        <v>87</v>
      </c>
    </row>
    <row r="1858" ht="15.75" customHeight="1">
      <c r="A1858" s="36" t="str">
        <f t="shared" si="1"/>
        <v>Ukraine-Europe2008</v>
      </c>
      <c r="B1858" s="36" t="s">
        <v>226</v>
      </c>
      <c r="C1858" s="36" t="s">
        <v>229</v>
      </c>
      <c r="D1858" s="37">
        <v>0.572</v>
      </c>
      <c r="E1858" s="37">
        <v>27.0</v>
      </c>
      <c r="F1858" s="36"/>
      <c r="G1858" s="37">
        <v>848.0</v>
      </c>
      <c r="H1858" s="37">
        <v>0.11</v>
      </c>
      <c r="I1858" s="37">
        <v>1.198</v>
      </c>
      <c r="J1858" s="31" t="s">
        <v>87</v>
      </c>
    </row>
    <row r="1859" ht="15.75" customHeight="1">
      <c r="A1859" s="36" t="str">
        <f t="shared" si="1"/>
        <v>Belarus-Europe2008</v>
      </c>
      <c r="B1859" s="36" t="s">
        <v>183</v>
      </c>
      <c r="C1859" s="36" t="s">
        <v>229</v>
      </c>
      <c r="D1859" s="37">
        <v>1.175</v>
      </c>
      <c r="E1859" s="37">
        <v>31.0</v>
      </c>
      <c r="F1859" s="36"/>
      <c r="G1859" s="37">
        <v>987.0</v>
      </c>
      <c r="H1859" s="37">
        <v>0.23</v>
      </c>
      <c r="I1859" s="37">
        <v>0.851</v>
      </c>
      <c r="J1859" s="31" t="s">
        <v>87</v>
      </c>
    </row>
    <row r="1860" ht="15.75" customHeight="1">
      <c r="A1860" s="36" t="str">
        <f t="shared" si="1"/>
        <v>Lithuania-Europe2008</v>
      </c>
      <c r="B1860" s="36" t="s">
        <v>205</v>
      </c>
      <c r="C1860" s="36" t="s">
        <v>229</v>
      </c>
      <c r="D1860" s="37">
        <v>0.456</v>
      </c>
      <c r="E1860" s="37">
        <v>26.0</v>
      </c>
      <c r="F1860" s="36"/>
      <c r="G1860" s="37">
        <v>166.0</v>
      </c>
      <c r="H1860" s="37">
        <v>0.552</v>
      </c>
      <c r="I1860" s="37">
        <v>1.598</v>
      </c>
      <c r="J1860" s="31" t="s">
        <v>87</v>
      </c>
    </row>
    <row r="1861" ht="15.75" customHeight="1">
      <c r="A1861" s="36" t="str">
        <f t="shared" si="1"/>
        <v>Latvia-Europe2008</v>
      </c>
      <c r="B1861" s="36" t="s">
        <v>203</v>
      </c>
      <c r="C1861" s="36" t="s">
        <v>229</v>
      </c>
      <c r="D1861" s="37">
        <v>0.368</v>
      </c>
      <c r="E1861" s="37">
        <v>16.0</v>
      </c>
      <c r="F1861" s="36"/>
      <c r="G1861" s="37">
        <v>279.0</v>
      </c>
      <c r="H1861" s="37">
        <v>0.634</v>
      </c>
      <c r="I1861" s="37">
        <v>1.075</v>
      </c>
      <c r="J1861" s="31" t="s">
        <v>87</v>
      </c>
    </row>
    <row r="1862" ht="15.75" customHeight="1">
      <c r="A1862" s="36" t="str">
        <f t="shared" si="1"/>
        <v>Romania-Europe2008</v>
      </c>
      <c r="B1862" s="36" t="s">
        <v>216</v>
      </c>
      <c r="C1862" s="36" t="s">
        <v>229</v>
      </c>
      <c r="D1862" s="37">
        <v>0.454</v>
      </c>
      <c r="E1862" s="37">
        <v>9.0</v>
      </c>
      <c r="F1862" s="36"/>
      <c r="G1862" s="37">
        <v>202.0</v>
      </c>
      <c r="H1862" s="37">
        <v>0.324</v>
      </c>
      <c r="I1862" s="37">
        <v>1.114</v>
      </c>
      <c r="J1862" s="31" t="s">
        <v>87</v>
      </c>
    </row>
    <row r="1863" ht="15.75" customHeight="1">
      <c r="A1863" s="36" t="str">
        <f t="shared" si="1"/>
        <v>Slovakia-Europe2008</v>
      </c>
      <c r="B1863" s="36" t="s">
        <v>220</v>
      </c>
      <c r="C1863" s="36" t="s">
        <v>229</v>
      </c>
      <c r="D1863" s="37">
        <v>0.465</v>
      </c>
      <c r="E1863" s="37">
        <v>18.0</v>
      </c>
      <c r="F1863" s="36"/>
      <c r="G1863" s="37">
        <v>325.0</v>
      </c>
      <c r="H1863" s="37">
        <v>0.661</v>
      </c>
      <c r="I1863" s="37">
        <v>1.019</v>
      </c>
      <c r="J1863" s="31" t="s">
        <v>87</v>
      </c>
    </row>
    <row r="1864" ht="15.75" customHeight="1">
      <c r="A1864" s="36" t="str">
        <f t="shared" si="1"/>
        <v>Poland-Europe2008</v>
      </c>
      <c r="B1864" s="36" t="s">
        <v>214</v>
      </c>
      <c r="C1864" s="36" t="s">
        <v>229</v>
      </c>
      <c r="D1864" s="37">
        <v>0.451</v>
      </c>
      <c r="E1864" s="37">
        <v>31.0</v>
      </c>
      <c r="F1864" s="36"/>
      <c r="G1864" s="37">
        <v>418.0</v>
      </c>
      <c r="H1864" s="37">
        <v>0.531</v>
      </c>
      <c r="I1864" s="37">
        <v>1.15</v>
      </c>
      <c r="J1864" s="31" t="s">
        <v>87</v>
      </c>
    </row>
    <row r="1865" ht="15.75" customHeight="1">
      <c r="A1865" s="36" t="str">
        <f t="shared" si="1"/>
        <v>North Macedonia-Europe2008</v>
      </c>
      <c r="B1865" s="36" t="s">
        <v>212</v>
      </c>
      <c r="C1865" s="36" t="s">
        <v>229</v>
      </c>
      <c r="D1865" s="37">
        <v>0.174</v>
      </c>
      <c r="E1865" s="37">
        <v>9.0</v>
      </c>
      <c r="F1865" s="36"/>
      <c r="G1865" s="37">
        <v>150.0</v>
      </c>
      <c r="H1865" s="37">
        <v>0.46</v>
      </c>
      <c r="I1865" s="37">
        <v>0.937</v>
      </c>
      <c r="J1865" s="31" t="s">
        <v>87</v>
      </c>
    </row>
    <row r="1866" ht="15.75" customHeight="1">
      <c r="A1866" s="36" t="str">
        <f t="shared" si="1"/>
        <v>Slovenia-Europe2008</v>
      </c>
      <c r="B1866" s="36" t="s">
        <v>221</v>
      </c>
      <c r="C1866" s="36" t="s">
        <v>229</v>
      </c>
      <c r="D1866" s="37">
        <v>0.358</v>
      </c>
      <c r="E1866" s="37">
        <v>19.0</v>
      </c>
      <c r="F1866" s="36"/>
      <c r="G1866" s="37">
        <v>260.0</v>
      </c>
      <c r="H1866" s="37">
        <v>0.58</v>
      </c>
      <c r="I1866" s="37">
        <v>1.011</v>
      </c>
      <c r="J1866" s="31" t="s">
        <v>87</v>
      </c>
    </row>
    <row r="1867" ht="15.75" customHeight="1">
      <c r="A1867" s="36" t="str">
        <f t="shared" si="1"/>
        <v>Finland-Europe2008</v>
      </c>
      <c r="B1867" s="36" t="s">
        <v>193</v>
      </c>
      <c r="C1867" s="36" t="s">
        <v>229</v>
      </c>
      <c r="D1867" s="37">
        <v>0.478</v>
      </c>
      <c r="E1867" s="37">
        <v>14.0</v>
      </c>
      <c r="F1867" s="36"/>
      <c r="G1867" s="37">
        <v>269.0</v>
      </c>
      <c r="H1867" s="37">
        <v>0.837</v>
      </c>
      <c r="I1867" s="37">
        <v>1.284</v>
      </c>
      <c r="J1867" s="31" t="s">
        <v>87</v>
      </c>
    </row>
    <row r="1868" ht="15.75" customHeight="1">
      <c r="A1868" s="36" t="str">
        <f t="shared" si="1"/>
        <v>Netherlands-Europe2008</v>
      </c>
      <c r="B1868" s="36" t="s">
        <v>211</v>
      </c>
      <c r="C1868" s="36" t="s">
        <v>229</v>
      </c>
      <c r="D1868" s="37">
        <v>0.382</v>
      </c>
      <c r="E1868" s="37">
        <v>8.0</v>
      </c>
      <c r="F1868" s="36"/>
      <c r="G1868" s="37">
        <v>180.0</v>
      </c>
      <c r="H1868" s="37">
        <v>0.874</v>
      </c>
      <c r="I1868" s="37">
        <v>1.25</v>
      </c>
      <c r="J1868" s="31" t="s">
        <v>87</v>
      </c>
    </row>
    <row r="1869" ht="15.75" customHeight="1">
      <c r="A1869" s="36" t="str">
        <f t="shared" si="1"/>
        <v>Greece-Europe2008</v>
      </c>
      <c r="B1869" s="36" t="s">
        <v>196</v>
      </c>
      <c r="C1869" s="36" t="s">
        <v>229</v>
      </c>
      <c r="D1869" s="37">
        <v>0.467</v>
      </c>
      <c r="E1869" s="37">
        <v>19.0</v>
      </c>
      <c r="F1869" s="36"/>
      <c r="G1869" s="37">
        <v>224.0</v>
      </c>
      <c r="H1869" s="37">
        <v>0.382</v>
      </c>
      <c r="I1869" s="37">
        <v>1.245</v>
      </c>
      <c r="J1869" s="31" t="s">
        <v>87</v>
      </c>
    </row>
    <row r="1870" ht="15.75" customHeight="1">
      <c r="A1870" s="36" t="str">
        <f t="shared" si="1"/>
        <v>Spain-Europe2008</v>
      </c>
      <c r="B1870" s="36" t="s">
        <v>222</v>
      </c>
      <c r="C1870" s="36" t="s">
        <v>229</v>
      </c>
      <c r="D1870" s="37">
        <v>0.603</v>
      </c>
      <c r="E1870" s="37">
        <v>47.0</v>
      </c>
      <c r="F1870" s="36"/>
      <c r="G1870" s="37">
        <v>234.0</v>
      </c>
      <c r="H1870" s="37">
        <v>0.596</v>
      </c>
      <c r="I1870" s="37">
        <v>1.097</v>
      </c>
      <c r="J1870" s="31" t="s">
        <v>87</v>
      </c>
    </row>
    <row r="1871" ht="15.75" customHeight="1">
      <c r="A1871" s="36" t="str">
        <f t="shared" si="1"/>
        <v>San Marino-Europe2008</v>
      </c>
      <c r="B1871" s="36" t="s">
        <v>218</v>
      </c>
      <c r="C1871" s="36" t="s">
        <v>229</v>
      </c>
      <c r="D1871" s="36"/>
      <c r="E1871" s="36"/>
      <c r="F1871" s="36"/>
      <c r="G1871" s="36"/>
      <c r="H1871" s="37">
        <v>0.545</v>
      </c>
      <c r="I1871" s="37">
        <v>0.799</v>
      </c>
      <c r="J1871" s="31" t="s">
        <v>87</v>
      </c>
    </row>
    <row r="1872" ht="15.75" customHeight="1">
      <c r="A1872" s="36" t="str">
        <f t="shared" si="1"/>
        <v>Russia-Europe2008</v>
      </c>
      <c r="B1872" s="36" t="s">
        <v>217</v>
      </c>
      <c r="C1872" s="36" t="s">
        <v>229</v>
      </c>
      <c r="D1872" s="37">
        <v>0.483</v>
      </c>
      <c r="E1872" s="37">
        <v>29.0</v>
      </c>
      <c r="F1872" s="36"/>
      <c r="G1872" s="37">
        <v>448.0</v>
      </c>
      <c r="H1872" s="37">
        <v>0.268</v>
      </c>
      <c r="I1872" s="37">
        <v>1.389</v>
      </c>
      <c r="J1872" s="31" t="s">
        <v>87</v>
      </c>
    </row>
    <row r="1873" ht="15.75" customHeight="1">
      <c r="A1873" s="36" t="str">
        <f t="shared" si="1"/>
        <v>Moldova-Europe2008</v>
      </c>
      <c r="B1873" s="36" t="s">
        <v>208</v>
      </c>
      <c r="C1873" s="36" t="s">
        <v>229</v>
      </c>
      <c r="D1873" s="37">
        <v>0.42</v>
      </c>
      <c r="E1873" s="37">
        <v>15.0</v>
      </c>
      <c r="F1873" s="36"/>
      <c r="G1873" s="37">
        <v>234.0</v>
      </c>
      <c r="H1873" s="37">
        <v>0.234</v>
      </c>
      <c r="I1873" s="37">
        <v>0.666</v>
      </c>
      <c r="J1873" s="31" t="s">
        <v>87</v>
      </c>
    </row>
    <row r="1874" ht="15.75" customHeight="1">
      <c r="A1874" s="36" t="str">
        <f t="shared" si="1"/>
        <v>Estonia-Europe2008</v>
      </c>
      <c r="B1874" s="36" t="s">
        <v>191</v>
      </c>
      <c r="C1874" s="36" t="s">
        <v>229</v>
      </c>
      <c r="D1874" s="37">
        <v>0.479</v>
      </c>
      <c r="E1874" s="37">
        <v>7.0</v>
      </c>
      <c r="F1874" s="36"/>
      <c r="G1874" s="37">
        <v>81.0</v>
      </c>
      <c r="H1874" s="37">
        <v>0.706</v>
      </c>
      <c r="I1874" s="37">
        <v>1.242</v>
      </c>
      <c r="J1874" s="31" t="s">
        <v>87</v>
      </c>
    </row>
    <row r="1875" ht="15.75" customHeight="1">
      <c r="A1875" s="36" t="str">
        <f t="shared" si="1"/>
        <v>Montenegro-Europe2008</v>
      </c>
      <c r="B1875" s="36" t="s">
        <v>210</v>
      </c>
      <c r="C1875" s="36" t="s">
        <v>229</v>
      </c>
      <c r="D1875" s="37">
        <v>0.31</v>
      </c>
      <c r="E1875" s="37">
        <v>21.0</v>
      </c>
      <c r="F1875" s="36"/>
      <c r="G1875" s="37">
        <v>372.0</v>
      </c>
      <c r="H1875" s="37">
        <v>0.329</v>
      </c>
      <c r="I1875" s="37">
        <v>1.872</v>
      </c>
      <c r="J1875" s="31" t="s">
        <v>87</v>
      </c>
    </row>
    <row r="1876" ht="15.75" customHeight="1">
      <c r="A1876" s="36" t="str">
        <f t="shared" si="1"/>
        <v>Czech Republic-Europe2008</v>
      </c>
      <c r="B1876" s="36" t="s">
        <v>189</v>
      </c>
      <c r="C1876" s="36" t="s">
        <v>229</v>
      </c>
      <c r="D1876" s="37">
        <v>0.477</v>
      </c>
      <c r="E1876" s="37">
        <v>20.0</v>
      </c>
      <c r="F1876" s="36"/>
      <c r="G1876" s="37">
        <v>808.0</v>
      </c>
      <c r="H1876" s="37">
        <v>0.63</v>
      </c>
      <c r="I1876" s="37">
        <v>1.324</v>
      </c>
      <c r="J1876" s="31" t="s">
        <v>87</v>
      </c>
    </row>
    <row r="1877" ht="15.75" customHeight="1">
      <c r="A1877" s="36" t="str">
        <f t="shared" si="1"/>
        <v>Denmark-Europe2008</v>
      </c>
      <c r="B1877" s="36" t="s">
        <v>190</v>
      </c>
      <c r="C1877" s="36" t="s">
        <v>229</v>
      </c>
      <c r="D1877" s="37">
        <v>0.292</v>
      </c>
      <c r="E1877" s="37">
        <v>6.0</v>
      </c>
      <c r="F1877" s="36"/>
      <c r="G1877" s="37">
        <v>135.0</v>
      </c>
      <c r="H1877" s="37">
        <v>0.85</v>
      </c>
      <c r="I1877" s="37">
        <v>1.193</v>
      </c>
      <c r="J1877" s="31" t="s">
        <v>87</v>
      </c>
    </row>
    <row r="1878" ht="15.75" customHeight="1">
      <c r="A1878" s="36" t="str">
        <f t="shared" si="1"/>
        <v>Cyprus-Europe2008</v>
      </c>
      <c r="B1878" s="36" t="s">
        <v>188</v>
      </c>
      <c r="C1878" s="36" t="s">
        <v>229</v>
      </c>
      <c r="D1878" s="37">
        <v>0.206</v>
      </c>
      <c r="E1878" s="37">
        <v>8.0</v>
      </c>
      <c r="F1878" s="36"/>
      <c r="G1878" s="37">
        <v>149.0</v>
      </c>
      <c r="H1878" s="37">
        <v>0.423</v>
      </c>
      <c r="I1878" s="37">
        <v>0.944</v>
      </c>
      <c r="J1878" s="31" t="s">
        <v>87</v>
      </c>
    </row>
    <row r="1879" ht="15.75" customHeight="1">
      <c r="A1879" s="36" t="str">
        <f t="shared" si="1"/>
        <v>Belgium-Europe2008</v>
      </c>
      <c r="B1879" s="36" t="s">
        <v>184</v>
      </c>
      <c r="C1879" s="36" t="s">
        <v>229</v>
      </c>
      <c r="D1879" s="37">
        <v>0.552</v>
      </c>
      <c r="E1879" s="37">
        <v>4.0</v>
      </c>
      <c r="F1879" s="36"/>
      <c r="G1879" s="37">
        <v>156.0</v>
      </c>
      <c r="H1879" s="37">
        <v>0.66</v>
      </c>
      <c r="I1879" s="37">
        <v>1.053</v>
      </c>
      <c r="J1879" s="31" t="s">
        <v>87</v>
      </c>
    </row>
    <row r="1880" ht="15.75" customHeight="1">
      <c r="A1880" s="36" t="str">
        <f t="shared" si="1"/>
        <v>Luxembourg-Europe2008</v>
      </c>
      <c r="B1880" s="36" t="s">
        <v>206</v>
      </c>
      <c r="C1880" s="36" t="s">
        <v>229</v>
      </c>
      <c r="D1880" s="37">
        <v>0.2</v>
      </c>
      <c r="E1880" s="37">
        <v>26.0</v>
      </c>
      <c r="F1880" s="36"/>
      <c r="G1880" s="37">
        <v>59.0</v>
      </c>
      <c r="H1880" s="37">
        <v>0.822</v>
      </c>
      <c r="I1880" s="37">
        <v>1.451</v>
      </c>
      <c r="J1880" s="31" t="s">
        <v>87</v>
      </c>
    </row>
    <row r="1881" ht="15.75" customHeight="1">
      <c r="A1881" s="36" t="str">
        <f t="shared" si="1"/>
        <v>Sweden-Europe2008</v>
      </c>
      <c r="B1881" s="36" t="s">
        <v>223</v>
      </c>
      <c r="C1881" s="36" t="s">
        <v>229</v>
      </c>
      <c r="D1881" s="37">
        <v>0.537</v>
      </c>
      <c r="E1881" s="37">
        <v>16.0</v>
      </c>
      <c r="F1881" s="36"/>
      <c r="G1881" s="37">
        <v>122.0</v>
      </c>
      <c r="H1881" s="37">
        <v>0.9</v>
      </c>
      <c r="I1881" s="37">
        <v>1.084</v>
      </c>
      <c r="J1881" s="31" t="s">
        <v>87</v>
      </c>
    </row>
    <row r="1882" ht="15.75" customHeight="1">
      <c r="A1882" s="36" t="str">
        <f t="shared" si="1"/>
        <v>Albania-Europe2008</v>
      </c>
      <c r="B1882" s="36" t="s">
        <v>179</v>
      </c>
      <c r="C1882" s="36" t="s">
        <v>229</v>
      </c>
      <c r="D1882" s="37">
        <v>0.462</v>
      </c>
      <c r="E1882" s="37">
        <v>9.0</v>
      </c>
      <c r="F1882" s="36"/>
      <c r="G1882" s="37">
        <v>368.0</v>
      </c>
      <c r="H1882" s="37">
        <v>0.239</v>
      </c>
      <c r="I1882" s="37">
        <v>0.589</v>
      </c>
      <c r="J1882" s="31" t="s">
        <v>87</v>
      </c>
    </row>
    <row r="1883" ht="15.75" customHeight="1">
      <c r="A1883" s="36" t="str">
        <f t="shared" si="1"/>
        <v>United Kingdom-Europe2008</v>
      </c>
      <c r="B1883" s="36" t="s">
        <v>227</v>
      </c>
      <c r="C1883" s="36" t="s">
        <v>229</v>
      </c>
      <c r="D1883" s="37">
        <v>0.342</v>
      </c>
      <c r="E1883" s="37">
        <v>13.0</v>
      </c>
      <c r="F1883" s="36"/>
      <c r="G1883" s="37">
        <v>105.0</v>
      </c>
      <c r="H1883" s="37">
        <v>0.784</v>
      </c>
      <c r="I1883" s="37">
        <v>1.222</v>
      </c>
      <c r="J1883" s="31" t="s">
        <v>87</v>
      </c>
    </row>
    <row r="1884" ht="15.75" customHeight="1">
      <c r="A1884" s="36" t="str">
        <f t="shared" si="1"/>
        <v>Norway-Europe2008</v>
      </c>
      <c r="B1884" s="36" t="s">
        <v>213</v>
      </c>
      <c r="C1884" s="36" t="s">
        <v>229</v>
      </c>
      <c r="D1884" s="37">
        <v>0.407</v>
      </c>
      <c r="E1884" s="37">
        <v>7.0</v>
      </c>
      <c r="F1884" s="36"/>
      <c r="G1884" s="37">
        <v>87.0</v>
      </c>
      <c r="H1884" s="37">
        <v>0.906</v>
      </c>
      <c r="I1884" s="37">
        <v>1.091</v>
      </c>
      <c r="J1884" s="31" t="s">
        <v>87</v>
      </c>
    </row>
    <row r="1885" ht="15.75" customHeight="1">
      <c r="A1885" s="36" t="str">
        <f t="shared" si="1"/>
        <v>France-Europe2008</v>
      </c>
      <c r="B1885" s="36" t="s">
        <v>194</v>
      </c>
      <c r="C1885" s="36" t="s">
        <v>229</v>
      </c>
      <c r="D1885" s="37">
        <v>0.645</v>
      </c>
      <c r="E1885" s="37">
        <v>7.0</v>
      </c>
      <c r="F1885" s="36"/>
      <c r="G1885" s="37">
        <v>132.0</v>
      </c>
      <c r="H1885" s="37">
        <v>0.707</v>
      </c>
      <c r="I1885" s="37">
        <v>0.927</v>
      </c>
      <c r="J1885" s="31" t="s">
        <v>87</v>
      </c>
    </row>
    <row r="1886" ht="15.75" customHeight="1">
      <c r="A1886" s="36" t="str">
        <f t="shared" si="1"/>
        <v>Iceland-Europe2008</v>
      </c>
      <c r="B1886" s="36" t="s">
        <v>198</v>
      </c>
      <c r="C1886" s="36" t="s">
        <v>229</v>
      </c>
      <c r="D1886" s="37">
        <v>0.258</v>
      </c>
      <c r="E1886" s="37">
        <v>5.0</v>
      </c>
      <c r="F1886" s="36"/>
      <c r="G1886" s="37">
        <v>140.0</v>
      </c>
      <c r="H1886" s="37">
        <v>0.91</v>
      </c>
      <c r="I1886" s="37">
        <v>1.089</v>
      </c>
      <c r="J1886" s="31" t="s">
        <v>87</v>
      </c>
    </row>
    <row r="1887" ht="15.75" customHeight="1">
      <c r="A1887" s="36" t="str">
        <f t="shared" si="1"/>
        <v>Ireland-Europe2008</v>
      </c>
      <c r="B1887" s="36" t="s">
        <v>199</v>
      </c>
      <c r="C1887" s="36" t="s">
        <v>229</v>
      </c>
      <c r="D1887" s="37">
        <v>0.254</v>
      </c>
      <c r="E1887" s="37">
        <v>13.0</v>
      </c>
      <c r="F1887" s="36"/>
      <c r="G1887" s="37">
        <v>76.0</v>
      </c>
      <c r="H1887" s="37">
        <v>0.653</v>
      </c>
      <c r="I1887" s="37">
        <v>1.16</v>
      </c>
      <c r="J1887" s="31" t="s">
        <v>87</v>
      </c>
    </row>
    <row r="1888" ht="15.75" customHeight="1">
      <c r="A1888" s="36" t="str">
        <f t="shared" si="1"/>
        <v>Turkey-Europe2008</v>
      </c>
      <c r="B1888" s="36" t="s">
        <v>225</v>
      </c>
      <c r="C1888" s="36" t="s">
        <v>229</v>
      </c>
      <c r="D1888" s="37">
        <v>0.443</v>
      </c>
      <c r="E1888" s="37">
        <v>6.0</v>
      </c>
      <c r="F1888" s="36"/>
      <c r="G1888" s="37">
        <v>223.0</v>
      </c>
      <c r="H1888" s="37">
        <v>0.344</v>
      </c>
      <c r="I1888" s="37">
        <v>0.935</v>
      </c>
      <c r="J1888" s="31" t="s">
        <v>87</v>
      </c>
    </row>
    <row r="1889" ht="15.75" customHeight="1">
      <c r="A1889" s="36" t="str">
        <f t="shared" si="1"/>
        <v>Kosovo-Europe2008</v>
      </c>
      <c r="B1889" s="36" t="s">
        <v>202</v>
      </c>
      <c r="C1889" s="36" t="s">
        <v>229</v>
      </c>
      <c r="D1889" s="36"/>
      <c r="E1889" s="36"/>
      <c r="F1889" s="36"/>
      <c r="G1889" s="36"/>
      <c r="H1889" s="36"/>
      <c r="I1889" s="36"/>
      <c r="J1889" s="31" t="s">
        <v>87</v>
      </c>
    </row>
    <row r="1890" ht="15.75" customHeight="1">
      <c r="A1890" s="36" t="str">
        <f t="shared" si="1"/>
        <v>Isle of Man-Europe2009</v>
      </c>
      <c r="B1890" s="36" t="s">
        <v>200</v>
      </c>
      <c r="C1890" s="36" t="s">
        <v>229</v>
      </c>
      <c r="D1890" s="36"/>
      <c r="E1890" s="36"/>
      <c r="F1890" s="36"/>
      <c r="G1890" s="36"/>
      <c r="H1890" s="36"/>
      <c r="I1890" s="36"/>
      <c r="J1890" s="31" t="s">
        <v>88</v>
      </c>
    </row>
    <row r="1891" ht="15.75" customHeight="1">
      <c r="A1891" s="36" t="str">
        <f t="shared" si="1"/>
        <v>Monaco-Europe2009</v>
      </c>
      <c r="B1891" s="36" t="s">
        <v>209</v>
      </c>
      <c r="C1891" s="36" t="s">
        <v>229</v>
      </c>
      <c r="D1891" s="36"/>
      <c r="E1891" s="36"/>
      <c r="F1891" s="36"/>
      <c r="G1891" s="36"/>
      <c r="H1891" s="37">
        <v>0.701</v>
      </c>
      <c r="I1891" s="37">
        <v>0.633</v>
      </c>
      <c r="J1891" s="31" t="s">
        <v>88</v>
      </c>
    </row>
    <row r="1892" ht="15.75" customHeight="1">
      <c r="A1892" s="36" t="str">
        <f t="shared" si="1"/>
        <v>Faeroe Islands-Europe2009</v>
      </c>
      <c r="B1892" s="36" t="s">
        <v>192</v>
      </c>
      <c r="C1892" s="36" t="s">
        <v>229</v>
      </c>
      <c r="D1892" s="36"/>
      <c r="E1892" s="36"/>
      <c r="F1892" s="36"/>
      <c r="G1892" s="36"/>
      <c r="H1892" s="37">
        <v>0.752</v>
      </c>
      <c r="I1892" s="37">
        <v>1.149</v>
      </c>
      <c r="J1892" s="31" t="s">
        <v>88</v>
      </c>
    </row>
    <row r="1893" ht="15.75" customHeight="1">
      <c r="A1893" s="36" t="str">
        <f t="shared" si="1"/>
        <v>Germany-Europe2009</v>
      </c>
      <c r="B1893" s="36" t="s">
        <v>195</v>
      </c>
      <c r="C1893" s="36" t="s">
        <v>229</v>
      </c>
      <c r="D1893" s="37">
        <v>0.439</v>
      </c>
      <c r="E1893" s="37">
        <v>18.0</v>
      </c>
      <c r="F1893" s="36"/>
      <c r="G1893" s="37">
        <v>196.0</v>
      </c>
      <c r="H1893" s="37">
        <v>0.79</v>
      </c>
      <c r="I1893" s="37">
        <v>1.262</v>
      </c>
      <c r="J1893" s="31" t="s">
        <v>88</v>
      </c>
    </row>
    <row r="1894" ht="15.75" customHeight="1">
      <c r="A1894" s="36" t="str">
        <f t="shared" si="1"/>
        <v>Bosnia and Herzegovina-Europe2009</v>
      </c>
      <c r="B1894" s="36" t="s">
        <v>185</v>
      </c>
      <c r="C1894" s="36" t="s">
        <v>229</v>
      </c>
      <c r="D1894" s="37">
        <v>0.259</v>
      </c>
      <c r="E1894" s="37">
        <v>69.0</v>
      </c>
      <c r="F1894" s="36"/>
      <c r="G1894" s="37">
        <v>422.0</v>
      </c>
      <c r="H1894" s="37">
        <v>0.377</v>
      </c>
      <c r="I1894" s="37">
        <v>0.845</v>
      </c>
      <c r="J1894" s="31" t="s">
        <v>88</v>
      </c>
    </row>
    <row r="1895" ht="15.75" customHeight="1">
      <c r="A1895" s="36" t="str">
        <f t="shared" si="1"/>
        <v>Portugal-Europe2009</v>
      </c>
      <c r="B1895" s="36" t="s">
        <v>215</v>
      </c>
      <c r="C1895" s="36" t="s">
        <v>229</v>
      </c>
      <c r="D1895" s="37">
        <v>0.423</v>
      </c>
      <c r="E1895" s="37">
        <v>5.0</v>
      </c>
      <c r="F1895" s="36"/>
      <c r="G1895" s="37">
        <v>328.0</v>
      </c>
      <c r="H1895" s="37">
        <v>0.483</v>
      </c>
      <c r="I1895" s="37">
        <v>1.115</v>
      </c>
      <c r="J1895" s="31" t="s">
        <v>88</v>
      </c>
    </row>
    <row r="1896" ht="15.75" customHeight="1">
      <c r="A1896" s="36" t="str">
        <f t="shared" si="1"/>
        <v>Austria-Europe2009</v>
      </c>
      <c r="B1896" s="36" t="s">
        <v>182</v>
      </c>
      <c r="C1896" s="36" t="s">
        <v>229</v>
      </c>
      <c r="D1896" s="37">
        <v>0.534</v>
      </c>
      <c r="E1896" s="37">
        <v>25.0</v>
      </c>
      <c r="F1896" s="36"/>
      <c r="G1896" s="37">
        <v>170.0</v>
      </c>
      <c r="H1896" s="37">
        <v>0.735</v>
      </c>
      <c r="I1896" s="37">
        <v>1.366</v>
      </c>
      <c r="J1896" s="31" t="s">
        <v>88</v>
      </c>
    </row>
    <row r="1897" ht="15.75" customHeight="1">
      <c r="A1897" s="36" t="str">
        <f t="shared" si="1"/>
        <v>Andorra-Europe2009</v>
      </c>
      <c r="B1897" s="36" t="s">
        <v>181</v>
      </c>
      <c r="C1897" s="36" t="s">
        <v>229</v>
      </c>
      <c r="D1897" s="36"/>
      <c r="E1897" s="36"/>
      <c r="F1897" s="36"/>
      <c r="G1897" s="36"/>
      <c r="H1897" s="37">
        <v>0.785</v>
      </c>
      <c r="I1897" s="37">
        <v>0.821</v>
      </c>
      <c r="J1897" s="31" t="s">
        <v>88</v>
      </c>
    </row>
    <row r="1898" ht="15.75" customHeight="1">
      <c r="A1898" s="36" t="str">
        <f t="shared" si="1"/>
        <v>Latvia-Europe2009</v>
      </c>
      <c r="B1898" s="36" t="s">
        <v>203</v>
      </c>
      <c r="C1898" s="36" t="s">
        <v>229</v>
      </c>
      <c r="D1898" s="37">
        <v>0.377</v>
      </c>
      <c r="E1898" s="37">
        <v>16.0</v>
      </c>
      <c r="F1898" s="36"/>
      <c r="G1898" s="37">
        <v>279.0</v>
      </c>
      <c r="H1898" s="37">
        <v>0.668</v>
      </c>
      <c r="I1898" s="37">
        <v>1.091</v>
      </c>
      <c r="J1898" s="31" t="s">
        <v>88</v>
      </c>
    </row>
    <row r="1899" ht="15.75" customHeight="1">
      <c r="A1899" s="36" t="str">
        <f t="shared" si="1"/>
        <v>Hungary-Europe2009</v>
      </c>
      <c r="B1899" s="36" t="s">
        <v>197</v>
      </c>
      <c r="C1899" s="36" t="s">
        <v>229</v>
      </c>
      <c r="D1899" s="37">
        <v>0.566</v>
      </c>
      <c r="E1899" s="37">
        <v>4.0</v>
      </c>
      <c r="F1899" s="36"/>
      <c r="G1899" s="37">
        <v>330.0</v>
      </c>
      <c r="H1899" s="37">
        <v>0.62</v>
      </c>
      <c r="I1899" s="37">
        <v>1.176</v>
      </c>
      <c r="J1899" s="31" t="s">
        <v>88</v>
      </c>
    </row>
    <row r="1900" ht="15.75" customHeight="1">
      <c r="A1900" s="36" t="str">
        <f t="shared" si="1"/>
        <v>Serbia-Europe2009</v>
      </c>
      <c r="B1900" s="36" t="s">
        <v>219</v>
      </c>
      <c r="C1900" s="36" t="s">
        <v>229</v>
      </c>
      <c r="D1900" s="37">
        <v>0.34</v>
      </c>
      <c r="E1900" s="37">
        <v>13.0</v>
      </c>
      <c r="F1900" s="36"/>
      <c r="G1900" s="37">
        <v>279.0</v>
      </c>
      <c r="H1900" s="37">
        <v>0.381</v>
      </c>
      <c r="I1900" s="37">
        <v>1.244</v>
      </c>
      <c r="J1900" s="31" t="s">
        <v>88</v>
      </c>
    </row>
    <row r="1901" ht="15.75" customHeight="1">
      <c r="A1901" s="36" t="str">
        <f t="shared" si="1"/>
        <v>Croatia-Europe2009</v>
      </c>
      <c r="B1901" s="36" t="s">
        <v>187</v>
      </c>
      <c r="C1901" s="36" t="s">
        <v>229</v>
      </c>
      <c r="D1901" s="37">
        <v>0.214</v>
      </c>
      <c r="E1901" s="37">
        <v>22.0</v>
      </c>
      <c r="F1901" s="36"/>
      <c r="G1901" s="37">
        <v>196.0</v>
      </c>
      <c r="H1901" s="37">
        <v>0.506</v>
      </c>
      <c r="I1901" s="37">
        <v>1.075</v>
      </c>
      <c r="J1901" s="31" t="s">
        <v>88</v>
      </c>
    </row>
    <row r="1902" ht="15.75" customHeight="1">
      <c r="A1902" s="36" t="str">
        <f t="shared" si="1"/>
        <v>Malta-Europe2009</v>
      </c>
      <c r="B1902" s="36" t="s">
        <v>207</v>
      </c>
      <c r="C1902" s="36" t="s">
        <v>229</v>
      </c>
      <c r="D1902" s="36"/>
      <c r="E1902" s="36"/>
      <c r="F1902" s="36"/>
      <c r="G1902" s="36"/>
      <c r="H1902" s="37">
        <v>0.589</v>
      </c>
      <c r="I1902" s="37">
        <v>0.998</v>
      </c>
      <c r="J1902" s="31" t="s">
        <v>88</v>
      </c>
    </row>
    <row r="1903" ht="15.75" customHeight="1">
      <c r="A1903" s="36" t="str">
        <f t="shared" si="1"/>
        <v>Italy-Europe2009</v>
      </c>
      <c r="B1903" s="36" t="s">
        <v>201</v>
      </c>
      <c r="C1903" s="36" t="s">
        <v>229</v>
      </c>
      <c r="D1903" s="37">
        <v>0.677</v>
      </c>
      <c r="E1903" s="37">
        <v>10.0</v>
      </c>
      <c r="F1903" s="36"/>
      <c r="G1903" s="37">
        <v>314.0</v>
      </c>
      <c r="H1903" s="37">
        <v>0.488</v>
      </c>
      <c r="I1903" s="37">
        <v>1.495</v>
      </c>
      <c r="J1903" s="31" t="s">
        <v>88</v>
      </c>
    </row>
    <row r="1904" ht="15.75" customHeight="1">
      <c r="A1904" s="36" t="str">
        <f t="shared" si="1"/>
        <v>Switzerland-Europe2009</v>
      </c>
      <c r="B1904" s="36" t="s">
        <v>224</v>
      </c>
      <c r="C1904" s="36" t="s">
        <v>229</v>
      </c>
      <c r="D1904" s="37">
        <v>0.287</v>
      </c>
      <c r="E1904" s="37">
        <v>18.0</v>
      </c>
      <c r="F1904" s="36"/>
      <c r="G1904" s="37">
        <v>63.0</v>
      </c>
      <c r="H1904" s="37">
        <v>0.813</v>
      </c>
      <c r="I1904" s="37">
        <v>1.204</v>
      </c>
      <c r="J1904" s="31" t="s">
        <v>88</v>
      </c>
    </row>
    <row r="1905" ht="15.75" customHeight="1">
      <c r="A1905" s="36" t="str">
        <f t="shared" si="1"/>
        <v>Ukraine-Europe2009</v>
      </c>
      <c r="B1905" s="36" t="s">
        <v>226</v>
      </c>
      <c r="C1905" s="36" t="s">
        <v>229</v>
      </c>
      <c r="D1905" s="37">
        <v>0.572</v>
      </c>
      <c r="E1905" s="37">
        <v>27.0</v>
      </c>
      <c r="F1905" s="36"/>
      <c r="G1905" s="37">
        <v>736.0</v>
      </c>
      <c r="H1905" s="37">
        <v>0.179</v>
      </c>
      <c r="I1905" s="37">
        <v>1.188</v>
      </c>
      <c r="J1905" s="31" t="s">
        <v>88</v>
      </c>
    </row>
    <row r="1906" ht="15.75" customHeight="1">
      <c r="A1906" s="36" t="str">
        <f t="shared" si="1"/>
        <v>Belarus-Europe2009</v>
      </c>
      <c r="B1906" s="36" t="s">
        <v>183</v>
      </c>
      <c r="C1906" s="36" t="s">
        <v>229</v>
      </c>
      <c r="D1906" s="37">
        <v>0.997</v>
      </c>
      <c r="E1906" s="37">
        <v>10.0</v>
      </c>
      <c r="F1906" s="36"/>
      <c r="G1906" s="37">
        <v>900.0</v>
      </c>
      <c r="H1906" s="37">
        <v>0.274</v>
      </c>
      <c r="I1906" s="37">
        <v>1.017</v>
      </c>
      <c r="J1906" s="31" t="s">
        <v>88</v>
      </c>
    </row>
    <row r="1907" ht="15.75" customHeight="1">
      <c r="A1907" s="36" t="str">
        <f t="shared" si="1"/>
        <v>Romania-Europe2009</v>
      </c>
      <c r="B1907" s="36" t="s">
        <v>216</v>
      </c>
      <c r="C1907" s="36" t="s">
        <v>229</v>
      </c>
      <c r="D1907" s="37">
        <v>0.451</v>
      </c>
      <c r="E1907" s="37">
        <v>9.0</v>
      </c>
      <c r="F1907" s="36"/>
      <c r="G1907" s="37">
        <v>202.0</v>
      </c>
      <c r="H1907" s="37">
        <v>0.366</v>
      </c>
      <c r="I1907" s="37">
        <v>1.145</v>
      </c>
      <c r="J1907" s="31" t="s">
        <v>88</v>
      </c>
    </row>
    <row r="1908" ht="15.75" customHeight="1">
      <c r="A1908" s="36" t="str">
        <f t="shared" si="1"/>
        <v>Bulgaria-Europe2009</v>
      </c>
      <c r="B1908" s="36" t="s">
        <v>186</v>
      </c>
      <c r="C1908" s="36" t="s">
        <v>229</v>
      </c>
      <c r="D1908" s="37">
        <v>0.304</v>
      </c>
      <c r="E1908" s="37">
        <v>18.0</v>
      </c>
      <c r="F1908" s="36"/>
      <c r="G1908" s="37">
        <v>616.0</v>
      </c>
      <c r="H1908" s="37">
        <v>0.45</v>
      </c>
      <c r="I1908" s="37">
        <v>1.404</v>
      </c>
      <c r="J1908" s="31" t="s">
        <v>88</v>
      </c>
    </row>
    <row r="1909" ht="15.75" customHeight="1">
      <c r="A1909" s="36" t="str">
        <f t="shared" si="1"/>
        <v>Slovakia-Europe2009</v>
      </c>
      <c r="B1909" s="36" t="s">
        <v>220</v>
      </c>
      <c r="C1909" s="36" t="s">
        <v>229</v>
      </c>
      <c r="D1909" s="37">
        <v>0.475</v>
      </c>
      <c r="E1909" s="37">
        <v>18.0</v>
      </c>
      <c r="F1909" s="36"/>
      <c r="G1909" s="37">
        <v>257.0</v>
      </c>
      <c r="H1909" s="37">
        <v>0.7</v>
      </c>
      <c r="I1909" s="37">
        <v>1.013</v>
      </c>
      <c r="J1909" s="31" t="s">
        <v>88</v>
      </c>
    </row>
    <row r="1910" ht="15.75" customHeight="1">
      <c r="A1910" s="36" t="str">
        <f t="shared" si="1"/>
        <v>North Macedonia-Europe2009</v>
      </c>
      <c r="B1910" s="36" t="s">
        <v>212</v>
      </c>
      <c r="C1910" s="36" t="s">
        <v>229</v>
      </c>
      <c r="D1910" s="37">
        <v>0.146</v>
      </c>
      <c r="E1910" s="37">
        <v>4.0</v>
      </c>
      <c r="F1910" s="36"/>
      <c r="G1910" s="37">
        <v>150.0</v>
      </c>
      <c r="H1910" s="37">
        <v>0.518</v>
      </c>
      <c r="I1910" s="37">
        <v>0.925</v>
      </c>
      <c r="J1910" s="31" t="s">
        <v>88</v>
      </c>
    </row>
    <row r="1911" ht="15.75" customHeight="1">
      <c r="A1911" s="36" t="str">
        <f t="shared" si="1"/>
        <v>Poland-Europe2009</v>
      </c>
      <c r="B1911" s="36" t="s">
        <v>214</v>
      </c>
      <c r="C1911" s="36" t="s">
        <v>229</v>
      </c>
      <c r="D1911" s="37">
        <v>0.422</v>
      </c>
      <c r="E1911" s="37">
        <v>32.0</v>
      </c>
      <c r="F1911" s="36"/>
      <c r="G1911" s="37">
        <v>395.0</v>
      </c>
      <c r="H1911" s="37">
        <v>0.59</v>
      </c>
      <c r="I1911" s="37">
        <v>1.173</v>
      </c>
      <c r="J1911" s="31" t="s">
        <v>88</v>
      </c>
    </row>
    <row r="1912" ht="15.75" customHeight="1">
      <c r="A1912" s="36" t="str">
        <f t="shared" si="1"/>
        <v>Czech Republic-Europe2009</v>
      </c>
      <c r="B1912" s="36" t="s">
        <v>189</v>
      </c>
      <c r="C1912" s="36" t="s">
        <v>229</v>
      </c>
      <c r="D1912" s="37">
        <v>0.464</v>
      </c>
      <c r="E1912" s="37">
        <v>20.0</v>
      </c>
      <c r="F1912" s="36"/>
      <c r="G1912" s="37">
        <v>613.0</v>
      </c>
      <c r="H1912" s="37">
        <v>0.644</v>
      </c>
      <c r="I1912" s="37">
        <v>1.246</v>
      </c>
      <c r="J1912" s="31" t="s">
        <v>88</v>
      </c>
    </row>
    <row r="1913" ht="15.75" customHeight="1">
      <c r="A1913" s="36" t="str">
        <f t="shared" si="1"/>
        <v>Slovenia-Europe2009</v>
      </c>
      <c r="B1913" s="36" t="s">
        <v>221</v>
      </c>
      <c r="C1913" s="36" t="s">
        <v>229</v>
      </c>
      <c r="D1913" s="37">
        <v>0.367</v>
      </c>
      <c r="E1913" s="37">
        <v>6.0</v>
      </c>
      <c r="F1913" s="36"/>
      <c r="G1913" s="37">
        <v>260.0</v>
      </c>
      <c r="H1913" s="37">
        <v>0.64</v>
      </c>
      <c r="I1913" s="37">
        <v>1.027</v>
      </c>
      <c r="J1913" s="31" t="s">
        <v>88</v>
      </c>
    </row>
    <row r="1914" ht="15.75" customHeight="1">
      <c r="A1914" s="36" t="str">
        <f t="shared" si="1"/>
        <v>Denmark-Europe2009</v>
      </c>
      <c r="B1914" s="36" t="s">
        <v>190</v>
      </c>
      <c r="C1914" s="36" t="s">
        <v>229</v>
      </c>
      <c r="D1914" s="37">
        <v>0.282</v>
      </c>
      <c r="E1914" s="37">
        <v>6.0</v>
      </c>
      <c r="F1914" s="36"/>
      <c r="G1914" s="37">
        <v>135.0</v>
      </c>
      <c r="H1914" s="37">
        <v>0.868</v>
      </c>
      <c r="I1914" s="37">
        <v>1.237</v>
      </c>
      <c r="J1914" s="31" t="s">
        <v>88</v>
      </c>
    </row>
    <row r="1915" ht="15.75" customHeight="1">
      <c r="A1915" s="36" t="str">
        <f t="shared" si="1"/>
        <v>Finland-Europe2009</v>
      </c>
      <c r="B1915" s="36" t="s">
        <v>193</v>
      </c>
      <c r="C1915" s="36" t="s">
        <v>229</v>
      </c>
      <c r="D1915" s="37">
        <v>0.477</v>
      </c>
      <c r="E1915" s="37">
        <v>14.0</v>
      </c>
      <c r="F1915" s="36"/>
      <c r="G1915" s="37">
        <v>243.0</v>
      </c>
      <c r="H1915" s="37">
        <v>0.825</v>
      </c>
      <c r="I1915" s="37">
        <v>1.441</v>
      </c>
      <c r="J1915" s="31" t="s">
        <v>88</v>
      </c>
    </row>
    <row r="1916" ht="15.75" customHeight="1">
      <c r="A1916" s="36" t="str">
        <f t="shared" si="1"/>
        <v>Greece-Europe2009</v>
      </c>
      <c r="B1916" s="36" t="s">
        <v>196</v>
      </c>
      <c r="C1916" s="36" t="s">
        <v>229</v>
      </c>
      <c r="D1916" s="37">
        <v>0.467</v>
      </c>
      <c r="E1916" s="37">
        <v>19.0</v>
      </c>
      <c r="F1916" s="36"/>
      <c r="G1916" s="37">
        <v>224.0</v>
      </c>
      <c r="H1916" s="37">
        <v>0.424</v>
      </c>
      <c r="I1916" s="37">
        <v>1.198</v>
      </c>
      <c r="J1916" s="31" t="s">
        <v>88</v>
      </c>
    </row>
    <row r="1917" ht="15.75" customHeight="1">
      <c r="A1917" s="36" t="str">
        <f t="shared" si="1"/>
        <v>Luxembourg-Europe2009</v>
      </c>
      <c r="B1917" s="36" t="s">
        <v>206</v>
      </c>
      <c r="C1917" s="36" t="s">
        <v>229</v>
      </c>
      <c r="D1917" s="37">
        <v>0.2</v>
      </c>
      <c r="E1917" s="37">
        <v>24.0</v>
      </c>
      <c r="F1917" s="36"/>
      <c r="G1917" s="37">
        <v>59.0</v>
      </c>
      <c r="H1917" s="37">
        <v>0.873</v>
      </c>
      <c r="I1917" s="37">
        <v>1.445</v>
      </c>
      <c r="J1917" s="31" t="s">
        <v>88</v>
      </c>
    </row>
    <row r="1918" ht="15.75" customHeight="1">
      <c r="A1918" s="36" t="str">
        <f t="shared" si="1"/>
        <v>Netherlands-Europe2009</v>
      </c>
      <c r="B1918" s="36" t="s">
        <v>211</v>
      </c>
      <c r="C1918" s="36" t="s">
        <v>229</v>
      </c>
      <c r="D1918" s="37">
        <v>0.385</v>
      </c>
      <c r="E1918" s="37">
        <v>8.0</v>
      </c>
      <c r="F1918" s="36"/>
      <c r="G1918" s="37">
        <v>164.0</v>
      </c>
      <c r="H1918" s="37">
        <v>0.896</v>
      </c>
      <c r="I1918" s="37">
        <v>1.217</v>
      </c>
      <c r="J1918" s="31" t="s">
        <v>88</v>
      </c>
    </row>
    <row r="1919" ht="15.75" customHeight="1">
      <c r="A1919" s="36" t="str">
        <f t="shared" si="1"/>
        <v>Spain-Europe2009</v>
      </c>
      <c r="B1919" s="36" t="s">
        <v>222</v>
      </c>
      <c r="C1919" s="36" t="s">
        <v>229</v>
      </c>
      <c r="D1919" s="37">
        <v>0.571</v>
      </c>
      <c r="E1919" s="37">
        <v>47.0</v>
      </c>
      <c r="F1919" s="36"/>
      <c r="G1919" s="37">
        <v>213.0</v>
      </c>
      <c r="H1919" s="37">
        <v>0.624</v>
      </c>
      <c r="I1919" s="37">
        <v>1.116</v>
      </c>
      <c r="J1919" s="31" t="s">
        <v>88</v>
      </c>
    </row>
    <row r="1920" ht="15.75" customHeight="1">
      <c r="A1920" s="36" t="str">
        <f t="shared" si="1"/>
        <v>Liechtenstein-Europe2009</v>
      </c>
      <c r="B1920" s="36" t="s">
        <v>204</v>
      </c>
      <c r="C1920" s="36" t="s">
        <v>229</v>
      </c>
      <c r="D1920" s="36"/>
      <c r="E1920" s="36"/>
      <c r="F1920" s="36"/>
      <c r="G1920" s="36"/>
      <c r="H1920" s="37">
        <v>0.75</v>
      </c>
      <c r="I1920" s="37">
        <v>0.976</v>
      </c>
      <c r="J1920" s="31" t="s">
        <v>88</v>
      </c>
    </row>
    <row r="1921" ht="15.75" customHeight="1">
      <c r="A1921" s="36" t="str">
        <f t="shared" si="1"/>
        <v>San Marino-Europe2009</v>
      </c>
      <c r="B1921" s="36" t="s">
        <v>218</v>
      </c>
      <c r="C1921" s="36" t="s">
        <v>229</v>
      </c>
      <c r="D1921" s="36"/>
      <c r="E1921" s="36"/>
      <c r="F1921" s="36"/>
      <c r="G1921" s="36"/>
      <c r="H1921" s="37">
        <v>0.542</v>
      </c>
      <c r="I1921" s="37">
        <v>0.976</v>
      </c>
      <c r="J1921" s="31" t="s">
        <v>88</v>
      </c>
    </row>
    <row r="1922" ht="15.75" customHeight="1">
      <c r="A1922" s="36" t="str">
        <f t="shared" si="1"/>
        <v>Russia-Europe2009</v>
      </c>
      <c r="B1922" s="36" t="s">
        <v>217</v>
      </c>
      <c r="C1922" s="36" t="s">
        <v>229</v>
      </c>
      <c r="D1922" s="37">
        <v>0.483</v>
      </c>
      <c r="E1922" s="37">
        <v>29.0</v>
      </c>
      <c r="F1922" s="36"/>
      <c r="G1922" s="37">
        <v>320.0</v>
      </c>
      <c r="H1922" s="37">
        <v>0.29</v>
      </c>
      <c r="I1922" s="37">
        <v>1.601</v>
      </c>
      <c r="J1922" s="31" t="s">
        <v>88</v>
      </c>
    </row>
    <row r="1923" ht="15.75" customHeight="1">
      <c r="A1923" s="36" t="str">
        <f t="shared" si="1"/>
        <v>Moldova-Europe2009</v>
      </c>
      <c r="B1923" s="36" t="s">
        <v>208</v>
      </c>
      <c r="C1923" s="36" t="s">
        <v>229</v>
      </c>
      <c r="D1923" s="37">
        <v>0.31</v>
      </c>
      <c r="E1923" s="37">
        <v>10.0</v>
      </c>
      <c r="F1923" s="36"/>
      <c r="G1923" s="37">
        <v>228.0</v>
      </c>
      <c r="H1923" s="37">
        <v>0.275</v>
      </c>
      <c r="I1923" s="37">
        <v>0.593</v>
      </c>
      <c r="J1923" s="31" t="s">
        <v>88</v>
      </c>
    </row>
    <row r="1924" ht="15.75" customHeight="1">
      <c r="A1924" s="36" t="str">
        <f t="shared" si="1"/>
        <v>Lithuania-Europe2009</v>
      </c>
      <c r="B1924" s="36" t="s">
        <v>205</v>
      </c>
      <c r="C1924" s="36" t="s">
        <v>229</v>
      </c>
      <c r="D1924" s="37">
        <v>0.436</v>
      </c>
      <c r="E1924" s="37">
        <v>26.0</v>
      </c>
      <c r="F1924" s="36"/>
      <c r="G1924" s="37">
        <v>166.0</v>
      </c>
      <c r="H1924" s="37">
        <v>0.598</v>
      </c>
      <c r="I1924" s="37">
        <v>1.599</v>
      </c>
      <c r="J1924" s="31" t="s">
        <v>88</v>
      </c>
    </row>
    <row r="1925" ht="15.75" customHeight="1">
      <c r="A1925" s="36" t="str">
        <f t="shared" si="1"/>
        <v>Estonia-Europe2009</v>
      </c>
      <c r="B1925" s="36" t="s">
        <v>191</v>
      </c>
      <c r="C1925" s="36" t="s">
        <v>229</v>
      </c>
      <c r="D1925" s="37">
        <v>0.481</v>
      </c>
      <c r="E1925" s="37">
        <v>7.0</v>
      </c>
      <c r="F1925" s="36"/>
      <c r="G1925" s="37">
        <v>81.0</v>
      </c>
      <c r="H1925" s="37">
        <v>0.725</v>
      </c>
      <c r="I1925" s="37">
        <v>1.205</v>
      </c>
      <c r="J1925" s="31" t="s">
        <v>88</v>
      </c>
    </row>
    <row r="1926" ht="15.75" customHeight="1">
      <c r="A1926" s="36" t="str">
        <f t="shared" si="1"/>
        <v>Montenegro-Europe2009</v>
      </c>
      <c r="B1926" s="36" t="s">
        <v>210</v>
      </c>
      <c r="C1926" s="36" t="s">
        <v>243</v>
      </c>
      <c r="D1926" s="37">
        <v>0.263</v>
      </c>
      <c r="E1926" s="37">
        <v>12.0</v>
      </c>
      <c r="F1926" s="36"/>
      <c r="G1926" s="37">
        <v>372.0</v>
      </c>
      <c r="H1926" s="37">
        <v>0.351</v>
      </c>
      <c r="I1926" s="37">
        <v>2.089</v>
      </c>
      <c r="J1926" s="31" t="s">
        <v>88</v>
      </c>
    </row>
    <row r="1927" ht="15.75" customHeight="1">
      <c r="A1927" s="36" t="str">
        <f t="shared" si="1"/>
        <v>Cyprus-Europe2009</v>
      </c>
      <c r="B1927" s="36" t="s">
        <v>188</v>
      </c>
      <c r="C1927" s="36" t="s">
        <v>243</v>
      </c>
      <c r="D1927" s="37">
        <v>0.206</v>
      </c>
      <c r="E1927" s="37">
        <v>8.0</v>
      </c>
      <c r="F1927" s="36"/>
      <c r="G1927" s="37">
        <v>149.0</v>
      </c>
      <c r="H1927" s="37">
        <v>0.498</v>
      </c>
      <c r="I1927" s="37">
        <v>0.896</v>
      </c>
      <c r="J1927" s="31" t="s">
        <v>88</v>
      </c>
    </row>
    <row r="1928" ht="15.75" customHeight="1">
      <c r="A1928" s="36" t="str">
        <f t="shared" si="1"/>
        <v>Belgium-Europe2009</v>
      </c>
      <c r="B1928" s="36" t="s">
        <v>184</v>
      </c>
      <c r="C1928" s="36" t="s">
        <v>243</v>
      </c>
      <c r="D1928" s="37">
        <v>0.545</v>
      </c>
      <c r="E1928" s="37">
        <v>4.0</v>
      </c>
      <c r="F1928" s="36"/>
      <c r="G1928" s="37">
        <v>156.0</v>
      </c>
      <c r="H1928" s="37">
        <v>0.7</v>
      </c>
      <c r="I1928" s="37">
        <v>1.084</v>
      </c>
      <c r="J1928" s="31" t="s">
        <v>88</v>
      </c>
    </row>
    <row r="1929" ht="15.75" customHeight="1">
      <c r="A1929" s="36" t="str">
        <f t="shared" si="1"/>
        <v>Sweden-Europe2009</v>
      </c>
      <c r="B1929" s="36" t="s">
        <v>223</v>
      </c>
      <c r="C1929" s="36" t="s">
        <v>243</v>
      </c>
      <c r="D1929" s="37">
        <v>0.539</v>
      </c>
      <c r="E1929" s="37">
        <v>16.0</v>
      </c>
      <c r="F1929" s="36"/>
      <c r="G1929" s="37">
        <v>122.0</v>
      </c>
      <c r="H1929" s="37">
        <v>0.91</v>
      </c>
      <c r="I1929" s="37">
        <v>1.121</v>
      </c>
      <c r="J1929" s="31" t="s">
        <v>88</v>
      </c>
    </row>
    <row r="1930" ht="15.75" customHeight="1">
      <c r="A1930" s="36" t="str">
        <f t="shared" si="1"/>
        <v>Albania-Europe2009</v>
      </c>
      <c r="B1930" s="36" t="s">
        <v>179</v>
      </c>
      <c r="C1930" s="36" t="s">
        <v>243</v>
      </c>
      <c r="D1930" s="37">
        <v>0.37</v>
      </c>
      <c r="E1930" s="37">
        <v>6.0</v>
      </c>
      <c r="F1930" s="36"/>
      <c r="G1930" s="37">
        <v>368.0</v>
      </c>
      <c r="H1930" s="37">
        <v>0.412</v>
      </c>
      <c r="I1930" s="37">
        <v>0.782</v>
      </c>
      <c r="J1930" s="31" t="s">
        <v>88</v>
      </c>
    </row>
    <row r="1931" ht="15.75" customHeight="1">
      <c r="A1931" s="36" t="str">
        <f t="shared" si="1"/>
        <v>United Kingdom-Europe2009</v>
      </c>
      <c r="B1931" s="36" t="s">
        <v>227</v>
      </c>
      <c r="C1931" s="36" t="s">
        <v>243</v>
      </c>
      <c r="D1931" s="37">
        <v>0.349</v>
      </c>
      <c r="E1931" s="37">
        <v>12.0</v>
      </c>
      <c r="F1931" s="36"/>
      <c r="G1931" s="37">
        <v>110.0</v>
      </c>
      <c r="H1931" s="37">
        <v>0.836</v>
      </c>
      <c r="I1931" s="37">
        <v>1.24</v>
      </c>
      <c r="J1931" s="31" t="s">
        <v>88</v>
      </c>
    </row>
    <row r="1932" ht="15.75" customHeight="1">
      <c r="A1932" s="36" t="str">
        <f t="shared" si="1"/>
        <v>France-Europe2009</v>
      </c>
      <c r="B1932" s="36" t="s">
        <v>194</v>
      </c>
      <c r="C1932" s="36" t="s">
        <v>243</v>
      </c>
      <c r="D1932" s="37">
        <v>0.648</v>
      </c>
      <c r="E1932" s="37">
        <v>7.0</v>
      </c>
      <c r="F1932" s="36"/>
      <c r="G1932" s="37">
        <v>132.0</v>
      </c>
      <c r="H1932" s="37">
        <v>0.716</v>
      </c>
      <c r="I1932" s="37">
        <v>0.921</v>
      </c>
      <c r="J1932" s="31" t="s">
        <v>88</v>
      </c>
    </row>
    <row r="1933" ht="15.75" customHeight="1">
      <c r="A1933" s="36" t="str">
        <f t="shared" si="1"/>
        <v>Norway-Europe2009</v>
      </c>
      <c r="B1933" s="36" t="s">
        <v>213</v>
      </c>
      <c r="C1933" s="36" t="s">
        <v>243</v>
      </c>
      <c r="D1933" s="37">
        <v>0.407</v>
      </c>
      <c r="E1933" s="37">
        <v>7.0</v>
      </c>
      <c r="F1933" s="36"/>
      <c r="G1933" s="37">
        <v>87.0</v>
      </c>
      <c r="H1933" s="37">
        <v>0.921</v>
      </c>
      <c r="I1933" s="37">
        <v>1.107</v>
      </c>
      <c r="J1933" s="31" t="s">
        <v>88</v>
      </c>
    </row>
    <row r="1934" ht="15.75" customHeight="1">
      <c r="A1934" s="36" t="str">
        <f t="shared" si="1"/>
        <v>Iceland-Europe2009</v>
      </c>
      <c r="B1934" s="36" t="s">
        <v>198</v>
      </c>
      <c r="C1934" s="36" t="s">
        <v>243</v>
      </c>
      <c r="D1934" s="37">
        <v>0.243</v>
      </c>
      <c r="E1934" s="37">
        <v>5.0</v>
      </c>
      <c r="F1934" s="36"/>
      <c r="G1934" s="37">
        <v>140.0</v>
      </c>
      <c r="H1934" s="37">
        <v>0.93</v>
      </c>
      <c r="I1934" s="37">
        <v>1.083</v>
      </c>
      <c r="J1934" s="31" t="s">
        <v>88</v>
      </c>
    </row>
    <row r="1935" ht="15.75" customHeight="1">
      <c r="A1935" s="36" t="str">
        <f t="shared" si="1"/>
        <v>Ireland-Europe2009</v>
      </c>
      <c r="B1935" s="36" t="s">
        <v>199</v>
      </c>
      <c r="C1935" s="36" t="s">
        <v>243</v>
      </c>
      <c r="D1935" s="37">
        <v>0.255</v>
      </c>
      <c r="E1935" s="37">
        <v>13.0</v>
      </c>
      <c r="F1935" s="36"/>
      <c r="G1935" s="37">
        <v>76.0</v>
      </c>
      <c r="H1935" s="37">
        <v>0.674</v>
      </c>
      <c r="I1935" s="37">
        <v>1.067</v>
      </c>
      <c r="J1935" s="31" t="s">
        <v>88</v>
      </c>
    </row>
    <row r="1936" ht="15.75" customHeight="1">
      <c r="A1936" s="36" t="str">
        <f t="shared" si="1"/>
        <v>Turkey-Europe2009</v>
      </c>
      <c r="B1936" s="36" t="s">
        <v>225</v>
      </c>
      <c r="C1936" s="36" t="s">
        <v>243</v>
      </c>
      <c r="D1936" s="37">
        <v>0.433</v>
      </c>
      <c r="E1936" s="37">
        <v>6.0</v>
      </c>
      <c r="F1936" s="36"/>
      <c r="G1936" s="37">
        <v>223.0</v>
      </c>
      <c r="H1936" s="37">
        <v>0.364</v>
      </c>
      <c r="I1936" s="37">
        <v>0.881</v>
      </c>
      <c r="J1936" s="31" t="s">
        <v>88</v>
      </c>
    </row>
    <row r="1937" ht="15.75" customHeight="1">
      <c r="A1937" s="36" t="str">
        <f t="shared" si="1"/>
        <v>Kosovo-Europe2009</v>
      </c>
      <c r="B1937" s="36" t="s">
        <v>202</v>
      </c>
      <c r="C1937" s="36" t="s">
        <v>243</v>
      </c>
      <c r="D1937" s="37">
        <v>0.283</v>
      </c>
      <c r="E1937" s="37">
        <v>52.0</v>
      </c>
      <c r="F1937" s="36"/>
      <c r="G1937" s="37">
        <v>163.0</v>
      </c>
      <c r="H1937" s="36"/>
      <c r="I1937" s="36"/>
      <c r="J1937" s="31" t="s">
        <v>88</v>
      </c>
    </row>
    <row r="1938" ht="15.75" customHeight="1">
      <c r="A1938" s="36" t="str">
        <f t="shared" si="1"/>
        <v>Isle of Man-Europe2010</v>
      </c>
      <c r="B1938" s="36" t="s">
        <v>200</v>
      </c>
      <c r="C1938" s="36" t="s">
        <v>243</v>
      </c>
      <c r="D1938" s="36"/>
      <c r="E1938" s="36"/>
      <c r="F1938" s="36"/>
      <c r="G1938" s="36"/>
      <c r="H1938" s="36"/>
      <c r="I1938" s="36"/>
      <c r="J1938" s="31" t="s">
        <v>89</v>
      </c>
    </row>
    <row r="1939" ht="15.75" customHeight="1">
      <c r="A1939" s="36" t="str">
        <f t="shared" si="1"/>
        <v>Monaco-Europe2010</v>
      </c>
      <c r="B1939" s="36" t="s">
        <v>209</v>
      </c>
      <c r="C1939" s="36" t="s">
        <v>243</v>
      </c>
      <c r="D1939" s="36"/>
      <c r="E1939" s="36"/>
      <c r="F1939" s="36"/>
      <c r="G1939" s="36"/>
      <c r="H1939" s="37">
        <v>0.75</v>
      </c>
      <c r="I1939" s="37">
        <v>0.635</v>
      </c>
      <c r="J1939" s="31" t="s">
        <v>89</v>
      </c>
    </row>
    <row r="1940" ht="15.75" customHeight="1">
      <c r="A1940" s="36" t="str">
        <f t="shared" si="1"/>
        <v>Faeroe Islands-Europe2010</v>
      </c>
      <c r="B1940" s="36" t="s">
        <v>192</v>
      </c>
      <c r="C1940" s="36" t="s">
        <v>243</v>
      </c>
      <c r="D1940" s="36"/>
      <c r="E1940" s="36"/>
      <c r="F1940" s="36"/>
      <c r="G1940" s="36"/>
      <c r="H1940" s="37">
        <v>0.752</v>
      </c>
      <c r="I1940" s="37">
        <v>1.199</v>
      </c>
      <c r="J1940" s="31" t="s">
        <v>89</v>
      </c>
    </row>
    <row r="1941" ht="15.75" customHeight="1">
      <c r="A1941" s="36" t="str">
        <f t="shared" si="1"/>
        <v>Germany-Europe2010</v>
      </c>
      <c r="B1941" s="36" t="s">
        <v>195</v>
      </c>
      <c r="C1941" s="36" t="s">
        <v>243</v>
      </c>
      <c r="D1941" s="37">
        <v>0.47</v>
      </c>
      <c r="E1941" s="37">
        <v>15.0</v>
      </c>
      <c r="F1941" s="36"/>
      <c r="G1941" s="37">
        <v>215.0</v>
      </c>
      <c r="H1941" s="37">
        <v>0.82</v>
      </c>
      <c r="I1941" s="37">
        <v>1.065</v>
      </c>
      <c r="J1941" s="31" t="s">
        <v>89</v>
      </c>
    </row>
    <row r="1942" ht="15.75" customHeight="1">
      <c r="A1942" s="36" t="str">
        <f t="shared" si="1"/>
        <v>Latvia-Europe2010</v>
      </c>
      <c r="B1942" s="36" t="s">
        <v>203</v>
      </c>
      <c r="C1942" s="36" t="s">
        <v>243</v>
      </c>
      <c r="D1942" s="37">
        <v>0.376</v>
      </c>
      <c r="E1942" s="37">
        <v>16.0</v>
      </c>
      <c r="F1942" s="36"/>
      <c r="G1942" s="37">
        <v>293.0</v>
      </c>
      <c r="H1942" s="37">
        <v>0.684</v>
      </c>
      <c r="I1942" s="37">
        <v>1.103</v>
      </c>
      <c r="J1942" s="31" t="s">
        <v>89</v>
      </c>
    </row>
    <row r="1943" ht="15.75" customHeight="1">
      <c r="A1943" s="36" t="str">
        <f t="shared" si="1"/>
        <v>Serbia-Europe2010</v>
      </c>
      <c r="B1943" s="36" t="s">
        <v>219</v>
      </c>
      <c r="C1943" s="36" t="s">
        <v>243</v>
      </c>
      <c r="D1943" s="37">
        <v>0.34</v>
      </c>
      <c r="E1943" s="37">
        <v>13.0</v>
      </c>
      <c r="F1943" s="36"/>
      <c r="G1943" s="37">
        <v>279.0</v>
      </c>
      <c r="H1943" s="37">
        <v>0.409</v>
      </c>
      <c r="I1943" s="37">
        <v>1.253</v>
      </c>
      <c r="J1943" s="31" t="s">
        <v>89</v>
      </c>
    </row>
    <row r="1944" ht="15.75" customHeight="1">
      <c r="A1944" s="36" t="str">
        <f t="shared" si="1"/>
        <v>Hungary-Europe2010</v>
      </c>
      <c r="B1944" s="36" t="s">
        <v>197</v>
      </c>
      <c r="C1944" s="36" t="s">
        <v>243</v>
      </c>
      <c r="D1944" s="37">
        <v>0.546</v>
      </c>
      <c r="E1944" s="37">
        <v>4.0</v>
      </c>
      <c r="F1944" s="36"/>
      <c r="G1944" s="37">
        <v>277.0</v>
      </c>
      <c r="H1944" s="37">
        <v>0.65</v>
      </c>
      <c r="I1944" s="37">
        <v>1.199</v>
      </c>
      <c r="J1944" s="31" t="s">
        <v>89</v>
      </c>
    </row>
    <row r="1945" ht="15.75" customHeight="1">
      <c r="A1945" s="36" t="str">
        <f t="shared" si="1"/>
        <v>Bosnia and Herzegovina-Europe2010</v>
      </c>
      <c r="B1945" s="36" t="s">
        <v>185</v>
      </c>
      <c r="C1945" s="36" t="s">
        <v>243</v>
      </c>
      <c r="D1945" s="37">
        <v>0.222</v>
      </c>
      <c r="E1945" s="37">
        <v>64.0</v>
      </c>
      <c r="F1945" s="36"/>
      <c r="G1945" s="37">
        <v>422.0</v>
      </c>
      <c r="H1945" s="37">
        <v>0.52</v>
      </c>
      <c r="I1945" s="37">
        <v>0.809</v>
      </c>
      <c r="J1945" s="31" t="s">
        <v>89</v>
      </c>
    </row>
    <row r="1946" ht="15.75" customHeight="1">
      <c r="A1946" s="36" t="str">
        <f t="shared" si="1"/>
        <v>Austria-Europe2010</v>
      </c>
      <c r="B1946" s="36" t="s">
        <v>182</v>
      </c>
      <c r="C1946" s="36" t="s">
        <v>243</v>
      </c>
      <c r="D1946" s="37">
        <v>0.532</v>
      </c>
      <c r="E1946" s="37">
        <v>25.0</v>
      </c>
      <c r="F1946" s="36"/>
      <c r="G1946" s="37">
        <v>170.0</v>
      </c>
      <c r="H1946" s="37">
        <v>0.752</v>
      </c>
      <c r="I1946" s="37">
        <v>1.457</v>
      </c>
      <c r="J1946" s="31" t="s">
        <v>89</v>
      </c>
    </row>
    <row r="1947" ht="15.75" customHeight="1">
      <c r="A1947" s="36" t="str">
        <f t="shared" si="1"/>
        <v>Malta-Europe2010</v>
      </c>
      <c r="B1947" s="36" t="s">
        <v>207</v>
      </c>
      <c r="C1947" s="36" t="s">
        <v>243</v>
      </c>
      <c r="D1947" s="36"/>
      <c r="E1947" s="36"/>
      <c r="F1947" s="36"/>
      <c r="G1947" s="36"/>
      <c r="H1947" s="37">
        <v>0.63</v>
      </c>
      <c r="I1947" s="37">
        <v>1.073</v>
      </c>
      <c r="J1947" s="31" t="s">
        <v>89</v>
      </c>
    </row>
    <row r="1948" ht="15.75" customHeight="1">
      <c r="A1948" s="36" t="str">
        <f t="shared" si="1"/>
        <v>Liechtenstein-Europe2010</v>
      </c>
      <c r="B1948" s="36" t="s">
        <v>204</v>
      </c>
      <c r="C1948" s="36" t="s">
        <v>243</v>
      </c>
      <c r="D1948" s="36"/>
      <c r="E1948" s="36"/>
      <c r="F1948" s="36"/>
      <c r="G1948" s="36"/>
      <c r="H1948" s="37">
        <v>0.8</v>
      </c>
      <c r="I1948" s="37">
        <v>0.983</v>
      </c>
      <c r="J1948" s="31" t="s">
        <v>89</v>
      </c>
    </row>
    <row r="1949" ht="15.75" customHeight="1">
      <c r="A1949" s="36" t="str">
        <f t="shared" si="1"/>
        <v>Italy-Europe2010</v>
      </c>
      <c r="B1949" s="36" t="s">
        <v>201</v>
      </c>
      <c r="C1949" s="36" t="s">
        <v>243</v>
      </c>
      <c r="D1949" s="37">
        <v>0.677</v>
      </c>
      <c r="E1949" s="37">
        <v>6.0</v>
      </c>
      <c r="F1949" s="36"/>
      <c r="G1949" s="37">
        <v>285.0</v>
      </c>
      <c r="H1949" s="37">
        <v>0.537</v>
      </c>
      <c r="I1949" s="37">
        <v>1.548</v>
      </c>
      <c r="J1949" s="31" t="s">
        <v>89</v>
      </c>
    </row>
    <row r="1950" ht="15.75" customHeight="1">
      <c r="A1950" s="36" t="str">
        <f t="shared" si="1"/>
        <v>Andorra-Europe2010</v>
      </c>
      <c r="B1950" s="36" t="s">
        <v>181</v>
      </c>
      <c r="C1950" s="36" t="s">
        <v>243</v>
      </c>
      <c r="D1950" s="36"/>
      <c r="E1950" s="36"/>
      <c r="F1950" s="36"/>
      <c r="G1950" s="36"/>
      <c r="H1950" s="37">
        <v>0.81</v>
      </c>
      <c r="I1950" s="37">
        <v>0.841</v>
      </c>
      <c r="J1950" s="31" t="s">
        <v>89</v>
      </c>
    </row>
    <row r="1951" ht="15.75" customHeight="1">
      <c r="A1951" s="36" t="str">
        <f t="shared" si="1"/>
        <v>Bulgaria-Europe2010</v>
      </c>
      <c r="B1951" s="36" t="s">
        <v>186</v>
      </c>
      <c r="C1951" s="36" t="s">
        <v>243</v>
      </c>
      <c r="D1951" s="37">
        <v>0.28</v>
      </c>
      <c r="E1951" s="37">
        <v>18.0</v>
      </c>
      <c r="F1951" s="36"/>
      <c r="G1951" s="37">
        <v>616.0</v>
      </c>
      <c r="H1951" s="37">
        <v>0.462</v>
      </c>
      <c r="I1951" s="37">
        <v>1.38</v>
      </c>
      <c r="J1951" s="31" t="s">
        <v>89</v>
      </c>
    </row>
    <row r="1952" ht="15.75" customHeight="1">
      <c r="A1952" s="36" t="str">
        <f t="shared" si="1"/>
        <v>Croatia-Europe2010</v>
      </c>
      <c r="B1952" s="36" t="s">
        <v>187</v>
      </c>
      <c r="C1952" s="36" t="s">
        <v>243</v>
      </c>
      <c r="D1952" s="37">
        <v>0.221</v>
      </c>
      <c r="E1952" s="37">
        <v>9.0</v>
      </c>
      <c r="F1952" s="36"/>
      <c r="G1952" s="37">
        <v>196.0</v>
      </c>
      <c r="H1952" s="37">
        <v>0.566</v>
      </c>
      <c r="I1952" s="37">
        <v>1.136</v>
      </c>
      <c r="J1952" s="31" t="s">
        <v>89</v>
      </c>
    </row>
    <row r="1953" ht="15.75" customHeight="1">
      <c r="A1953" s="36" t="str">
        <f t="shared" si="1"/>
        <v>Portugal-Europe2010</v>
      </c>
      <c r="B1953" s="36" t="s">
        <v>215</v>
      </c>
      <c r="C1953" s="36" t="s">
        <v>243</v>
      </c>
      <c r="D1953" s="37">
        <v>0.426</v>
      </c>
      <c r="E1953" s="37">
        <v>5.0</v>
      </c>
      <c r="F1953" s="36"/>
      <c r="G1953" s="37">
        <v>298.0</v>
      </c>
      <c r="H1953" s="37">
        <v>0.533</v>
      </c>
      <c r="I1953" s="37">
        <v>1.153</v>
      </c>
      <c r="J1953" s="31" t="s">
        <v>89</v>
      </c>
    </row>
    <row r="1954" ht="15.75" customHeight="1">
      <c r="A1954" s="36" t="str">
        <f t="shared" si="1"/>
        <v>Greece-Europe2010</v>
      </c>
      <c r="B1954" s="36" t="s">
        <v>196</v>
      </c>
      <c r="C1954" s="36" t="s">
        <v>243</v>
      </c>
      <c r="D1954" s="37">
        <v>0.467</v>
      </c>
      <c r="E1954" s="37">
        <v>19.0</v>
      </c>
      <c r="F1954" s="36"/>
      <c r="G1954" s="37">
        <v>224.0</v>
      </c>
      <c r="H1954" s="37">
        <v>0.444</v>
      </c>
      <c r="I1954" s="37">
        <v>1.106</v>
      </c>
      <c r="J1954" s="31" t="s">
        <v>89</v>
      </c>
    </row>
    <row r="1955" ht="15.75" customHeight="1">
      <c r="A1955" s="36" t="str">
        <f t="shared" si="1"/>
        <v>Spain-Europe2010</v>
      </c>
      <c r="B1955" s="36" t="s">
        <v>222</v>
      </c>
      <c r="C1955" s="36" t="s">
        <v>243</v>
      </c>
      <c r="D1955" s="37">
        <v>0.568</v>
      </c>
      <c r="E1955" s="37">
        <v>47.0</v>
      </c>
      <c r="F1955" s="36"/>
      <c r="G1955" s="37">
        <v>197.0</v>
      </c>
      <c r="H1955" s="37">
        <v>0.658</v>
      </c>
      <c r="I1955" s="37">
        <v>1.113</v>
      </c>
      <c r="J1955" s="31" t="s">
        <v>89</v>
      </c>
    </row>
    <row r="1956" ht="15.75" customHeight="1">
      <c r="A1956" s="36" t="str">
        <f t="shared" si="1"/>
        <v>Switzerland-Europe2010</v>
      </c>
      <c r="B1956" s="36" t="s">
        <v>224</v>
      </c>
      <c r="C1956" s="36" t="s">
        <v>243</v>
      </c>
      <c r="D1956" s="37">
        <v>0.288</v>
      </c>
      <c r="E1956" s="37">
        <v>18.0</v>
      </c>
      <c r="F1956" s="36"/>
      <c r="G1956" s="37">
        <v>63.0</v>
      </c>
      <c r="H1956" s="37">
        <v>0.839</v>
      </c>
      <c r="I1956" s="37">
        <v>1.232</v>
      </c>
      <c r="J1956" s="31" t="s">
        <v>89</v>
      </c>
    </row>
    <row r="1957" ht="15.75" customHeight="1">
      <c r="A1957" s="36" t="str">
        <f t="shared" si="1"/>
        <v>Ukraine-Europe2010</v>
      </c>
      <c r="B1957" s="36" t="s">
        <v>226</v>
      </c>
      <c r="C1957" s="36" t="s">
        <v>243</v>
      </c>
      <c r="D1957" s="37">
        <v>0.555</v>
      </c>
      <c r="E1957" s="37">
        <v>27.0</v>
      </c>
      <c r="F1957" s="36"/>
      <c r="G1957" s="37">
        <v>657.0</v>
      </c>
      <c r="H1957" s="37">
        <v>0.233</v>
      </c>
      <c r="I1957" s="37">
        <v>1.171</v>
      </c>
      <c r="J1957" s="31" t="s">
        <v>89</v>
      </c>
    </row>
    <row r="1958" ht="15.75" customHeight="1">
      <c r="A1958" s="36" t="str">
        <f t="shared" si="1"/>
        <v>Belarus-Europe2010</v>
      </c>
      <c r="B1958" s="36" t="s">
        <v>183</v>
      </c>
      <c r="C1958" s="36" t="s">
        <v>243</v>
      </c>
      <c r="D1958" s="37">
        <v>0.805</v>
      </c>
      <c r="E1958" s="37">
        <v>10.0</v>
      </c>
      <c r="F1958" s="36"/>
      <c r="G1958" s="37">
        <v>798.0</v>
      </c>
      <c r="H1958" s="37">
        <v>0.318</v>
      </c>
      <c r="I1958" s="37">
        <v>1.089</v>
      </c>
      <c r="J1958" s="31" t="s">
        <v>89</v>
      </c>
    </row>
    <row r="1959" ht="15.75" customHeight="1">
      <c r="A1959" s="36" t="str">
        <f t="shared" si="1"/>
        <v>Romania-Europe2010</v>
      </c>
      <c r="B1959" s="36" t="s">
        <v>216</v>
      </c>
      <c r="C1959" s="36" t="s">
        <v>243</v>
      </c>
      <c r="D1959" s="37">
        <v>0.435</v>
      </c>
      <c r="E1959" s="37">
        <v>9.0</v>
      </c>
      <c r="F1959" s="36"/>
      <c r="G1959" s="37">
        <v>222.0</v>
      </c>
      <c r="H1959" s="37">
        <v>0.399</v>
      </c>
      <c r="I1959" s="37">
        <v>1.114</v>
      </c>
      <c r="J1959" s="31" t="s">
        <v>89</v>
      </c>
    </row>
    <row r="1960" ht="15.75" customHeight="1">
      <c r="A1960" s="36" t="str">
        <f t="shared" si="1"/>
        <v>Slovakia-Europe2010</v>
      </c>
      <c r="B1960" s="36" t="s">
        <v>220</v>
      </c>
      <c r="C1960" s="36" t="s">
        <v>243</v>
      </c>
      <c r="D1960" s="37">
        <v>0.474</v>
      </c>
      <c r="E1960" s="37">
        <v>18.0</v>
      </c>
      <c r="F1960" s="36"/>
      <c r="G1960" s="37">
        <v>257.0</v>
      </c>
      <c r="H1960" s="37">
        <v>0.757</v>
      </c>
      <c r="I1960" s="37">
        <v>1.09</v>
      </c>
      <c r="J1960" s="31" t="s">
        <v>89</v>
      </c>
    </row>
    <row r="1961" ht="15.75" customHeight="1">
      <c r="A1961" s="36" t="str">
        <f t="shared" si="1"/>
        <v>Poland-Europe2010</v>
      </c>
      <c r="B1961" s="36" t="s">
        <v>214</v>
      </c>
      <c r="C1961" s="36" t="s">
        <v>243</v>
      </c>
      <c r="D1961" s="37">
        <v>0.401</v>
      </c>
      <c r="E1961" s="37">
        <v>32.0</v>
      </c>
      <c r="F1961" s="36"/>
      <c r="G1961" s="37">
        <v>325.0</v>
      </c>
      <c r="H1961" s="37">
        <v>0.623</v>
      </c>
      <c r="I1961" s="37">
        <v>1.229</v>
      </c>
      <c r="J1961" s="31" t="s">
        <v>89</v>
      </c>
    </row>
    <row r="1962" ht="15.75" customHeight="1">
      <c r="A1962" s="36" t="str">
        <f t="shared" si="1"/>
        <v>North Macedonia-Europe2010</v>
      </c>
      <c r="B1962" s="36" t="s">
        <v>212</v>
      </c>
      <c r="C1962" s="36" t="s">
        <v>243</v>
      </c>
      <c r="D1962" s="37">
        <v>0.083</v>
      </c>
      <c r="E1962" s="37">
        <v>3.0</v>
      </c>
      <c r="F1962" s="36"/>
      <c r="G1962" s="37">
        <v>119.0</v>
      </c>
      <c r="H1962" s="37">
        <v>0.519</v>
      </c>
      <c r="I1962" s="37">
        <v>1.024</v>
      </c>
      <c r="J1962" s="31" t="s">
        <v>89</v>
      </c>
    </row>
    <row r="1963" ht="15.75" customHeight="1">
      <c r="A1963" s="36" t="str">
        <f t="shared" si="1"/>
        <v>Czech Republic-Europe2010</v>
      </c>
      <c r="B1963" s="36" t="s">
        <v>189</v>
      </c>
      <c r="C1963" s="36" t="s">
        <v>243</v>
      </c>
      <c r="D1963" s="37">
        <v>0.48</v>
      </c>
      <c r="E1963" s="37">
        <v>20.0</v>
      </c>
      <c r="F1963" s="36"/>
      <c r="G1963" s="37">
        <v>557.0</v>
      </c>
      <c r="H1963" s="37">
        <v>0.688</v>
      </c>
      <c r="I1963" s="37">
        <v>1.226</v>
      </c>
      <c r="J1963" s="31" t="s">
        <v>89</v>
      </c>
    </row>
    <row r="1964" ht="15.75" customHeight="1">
      <c r="A1964" s="36" t="str">
        <f t="shared" si="1"/>
        <v>Slovenia-Europe2010</v>
      </c>
      <c r="B1964" s="36" t="s">
        <v>221</v>
      </c>
      <c r="C1964" s="36" t="s">
        <v>243</v>
      </c>
      <c r="D1964" s="37">
        <v>0.346</v>
      </c>
      <c r="E1964" s="37">
        <v>6.0</v>
      </c>
      <c r="F1964" s="36"/>
      <c r="G1964" s="37">
        <v>260.0</v>
      </c>
      <c r="H1964" s="37">
        <v>0.7</v>
      </c>
      <c r="I1964" s="37">
        <v>1.033</v>
      </c>
      <c r="J1964" s="31" t="s">
        <v>89</v>
      </c>
    </row>
    <row r="1965" ht="15.75" customHeight="1">
      <c r="A1965" s="36" t="str">
        <f t="shared" si="1"/>
        <v>Denmark-Europe2010</v>
      </c>
      <c r="B1965" s="36" t="s">
        <v>190</v>
      </c>
      <c r="C1965" s="36" t="s">
        <v>243</v>
      </c>
      <c r="D1965" s="37">
        <v>0.281</v>
      </c>
      <c r="E1965" s="37">
        <v>6.0</v>
      </c>
      <c r="F1965" s="36"/>
      <c r="G1965" s="37">
        <v>135.0</v>
      </c>
      <c r="H1965" s="37">
        <v>0.887</v>
      </c>
      <c r="I1965" s="37">
        <v>1.157</v>
      </c>
      <c r="J1965" s="31" t="s">
        <v>89</v>
      </c>
    </row>
    <row r="1966" ht="15.75" customHeight="1">
      <c r="A1966" s="36" t="str">
        <f t="shared" si="1"/>
        <v>Finland-Europe2010</v>
      </c>
      <c r="B1966" s="36" t="s">
        <v>193</v>
      </c>
      <c r="C1966" s="36" t="s">
        <v>243</v>
      </c>
      <c r="D1966" s="37">
        <v>0.408</v>
      </c>
      <c r="E1966" s="37">
        <v>14.0</v>
      </c>
      <c r="F1966" s="36"/>
      <c r="G1966" s="37">
        <v>243.0</v>
      </c>
      <c r="H1966" s="37">
        <v>0.869</v>
      </c>
      <c r="I1966" s="37">
        <v>1.563</v>
      </c>
      <c r="J1966" s="31" t="s">
        <v>89</v>
      </c>
    </row>
    <row r="1967" ht="15.75" customHeight="1">
      <c r="A1967" s="36" t="str">
        <f t="shared" si="1"/>
        <v>Netherlands-Europe2010</v>
      </c>
      <c r="B1967" s="36" t="s">
        <v>211</v>
      </c>
      <c r="C1967" s="36" t="s">
        <v>243</v>
      </c>
      <c r="D1967" s="37">
        <v>0.394</v>
      </c>
      <c r="E1967" s="37">
        <v>8.0</v>
      </c>
      <c r="F1967" s="36"/>
      <c r="G1967" s="37">
        <v>134.0</v>
      </c>
      <c r="H1967" s="37">
        <v>0.907</v>
      </c>
      <c r="I1967" s="37">
        <v>1.154</v>
      </c>
      <c r="J1967" s="31" t="s">
        <v>89</v>
      </c>
    </row>
    <row r="1968" ht="15.75" customHeight="1">
      <c r="A1968" s="36" t="str">
        <f t="shared" si="1"/>
        <v>San Marino-Europe2010</v>
      </c>
      <c r="B1968" s="36" t="s">
        <v>218</v>
      </c>
      <c r="C1968" s="36" t="s">
        <v>243</v>
      </c>
      <c r="D1968" s="36"/>
      <c r="E1968" s="36"/>
      <c r="F1968" s="36"/>
      <c r="G1968" s="36"/>
      <c r="H1968" s="36"/>
      <c r="I1968" s="37">
        <v>0.991</v>
      </c>
      <c r="J1968" s="31" t="s">
        <v>89</v>
      </c>
    </row>
    <row r="1969" ht="15.75" customHeight="1">
      <c r="A1969" s="36" t="str">
        <f t="shared" si="1"/>
        <v>Moldova-Europe2010</v>
      </c>
      <c r="B1969" s="36" t="s">
        <v>208</v>
      </c>
      <c r="C1969" s="36" t="s">
        <v>243</v>
      </c>
      <c r="D1969" s="37">
        <v>0.304</v>
      </c>
      <c r="E1969" s="37">
        <v>10.0</v>
      </c>
      <c r="F1969" s="36"/>
      <c r="G1969" s="37">
        <v>228.0</v>
      </c>
      <c r="H1969" s="37">
        <v>0.323</v>
      </c>
      <c r="I1969" s="37">
        <v>0.714</v>
      </c>
      <c r="J1969" s="31" t="s">
        <v>89</v>
      </c>
    </row>
    <row r="1970" ht="15.75" customHeight="1">
      <c r="A1970" s="36" t="str">
        <f t="shared" si="1"/>
        <v>Lithuania-Europe2010</v>
      </c>
      <c r="B1970" s="36" t="s">
        <v>205</v>
      </c>
      <c r="C1970" s="36" t="s">
        <v>243</v>
      </c>
      <c r="D1970" s="37">
        <v>0.451</v>
      </c>
      <c r="E1970" s="37">
        <v>22.0</v>
      </c>
      <c r="F1970" s="36"/>
      <c r="G1970" s="37">
        <v>175.0</v>
      </c>
      <c r="H1970" s="37">
        <v>0.621</v>
      </c>
      <c r="I1970" s="37">
        <v>1.594</v>
      </c>
      <c r="J1970" s="31" t="s">
        <v>89</v>
      </c>
    </row>
    <row r="1971" ht="15.75" customHeight="1">
      <c r="A1971" s="36" t="str">
        <f t="shared" si="1"/>
        <v>Estonia-Europe2010</v>
      </c>
      <c r="B1971" s="36" t="s">
        <v>191</v>
      </c>
      <c r="C1971" s="36" t="s">
        <v>243</v>
      </c>
      <c r="D1971" s="37">
        <v>0.486</v>
      </c>
      <c r="E1971" s="37">
        <v>7.0</v>
      </c>
      <c r="F1971" s="36"/>
      <c r="G1971" s="37">
        <v>81.0</v>
      </c>
      <c r="H1971" s="37">
        <v>0.741</v>
      </c>
      <c r="I1971" s="37">
        <v>1.273</v>
      </c>
      <c r="J1971" s="31" t="s">
        <v>89</v>
      </c>
    </row>
    <row r="1972" ht="15.75" customHeight="1">
      <c r="A1972" s="36" t="str">
        <f t="shared" si="1"/>
        <v>Montenegro-Europe2010</v>
      </c>
      <c r="B1972" s="36" t="s">
        <v>210</v>
      </c>
      <c r="C1972" s="36" t="s">
        <v>243</v>
      </c>
      <c r="D1972" s="37">
        <v>0.254</v>
      </c>
      <c r="E1972" s="37">
        <v>10.0</v>
      </c>
      <c r="F1972" s="36"/>
      <c r="G1972" s="37">
        <v>372.0</v>
      </c>
      <c r="H1972" s="37">
        <v>0.375</v>
      </c>
      <c r="I1972" s="37">
        <v>1.887</v>
      </c>
      <c r="J1972" s="31" t="s">
        <v>89</v>
      </c>
    </row>
    <row r="1973" ht="15.75" customHeight="1">
      <c r="A1973" s="36" t="str">
        <f t="shared" si="1"/>
        <v>Cyprus-Europe2010</v>
      </c>
      <c r="B1973" s="36" t="s">
        <v>188</v>
      </c>
      <c r="C1973" s="36" t="s">
        <v>243</v>
      </c>
      <c r="D1973" s="37">
        <v>0.223</v>
      </c>
      <c r="E1973" s="37">
        <v>8.0</v>
      </c>
      <c r="F1973" s="36"/>
      <c r="G1973" s="37">
        <v>149.0</v>
      </c>
      <c r="H1973" s="37">
        <v>0.53</v>
      </c>
      <c r="I1973" s="37">
        <v>0.937</v>
      </c>
      <c r="J1973" s="31" t="s">
        <v>89</v>
      </c>
    </row>
    <row r="1974" ht="15.75" customHeight="1">
      <c r="A1974" s="36" t="str">
        <f t="shared" si="1"/>
        <v>Belgium-Europe2010</v>
      </c>
      <c r="B1974" s="36" t="s">
        <v>184</v>
      </c>
      <c r="C1974" s="36" t="s">
        <v>243</v>
      </c>
      <c r="D1974" s="37">
        <v>0.567</v>
      </c>
      <c r="E1974" s="37">
        <v>4.0</v>
      </c>
      <c r="F1974" s="36"/>
      <c r="G1974" s="37">
        <v>156.0</v>
      </c>
      <c r="H1974" s="37">
        <v>0.75</v>
      </c>
      <c r="I1974" s="37">
        <v>1.111</v>
      </c>
      <c r="J1974" s="31" t="s">
        <v>89</v>
      </c>
    </row>
    <row r="1975" ht="15.75" customHeight="1">
      <c r="A1975" s="36" t="str">
        <f t="shared" si="1"/>
        <v>Luxembourg-Europe2010</v>
      </c>
      <c r="B1975" s="36" t="s">
        <v>206</v>
      </c>
      <c r="C1975" s="36" t="s">
        <v>243</v>
      </c>
      <c r="D1975" s="37">
        <v>0.2</v>
      </c>
      <c r="E1975" s="37">
        <v>19.0</v>
      </c>
      <c r="F1975" s="36"/>
      <c r="G1975" s="37">
        <v>59.0</v>
      </c>
      <c r="H1975" s="37">
        <v>0.906</v>
      </c>
      <c r="I1975" s="37">
        <v>1.431</v>
      </c>
      <c r="J1975" s="31" t="s">
        <v>89</v>
      </c>
    </row>
    <row r="1976" ht="15.75" customHeight="1">
      <c r="A1976" s="36" t="str">
        <f t="shared" si="1"/>
        <v>Sweden-Europe2010</v>
      </c>
      <c r="B1976" s="36" t="s">
        <v>223</v>
      </c>
      <c r="C1976" s="36" t="s">
        <v>243</v>
      </c>
      <c r="D1976" s="37">
        <v>0.52</v>
      </c>
      <c r="E1976" s="37">
        <v>16.0</v>
      </c>
      <c r="F1976" s="36"/>
      <c r="G1976" s="37">
        <v>122.0</v>
      </c>
      <c r="H1976" s="37">
        <v>0.9</v>
      </c>
      <c r="I1976" s="37">
        <v>1.172</v>
      </c>
      <c r="J1976" s="31" t="s">
        <v>89</v>
      </c>
    </row>
    <row r="1977" ht="15.75" customHeight="1">
      <c r="A1977" s="36" t="str">
        <f t="shared" si="1"/>
        <v>Russia-Europe2010</v>
      </c>
      <c r="B1977" s="36" t="s">
        <v>217</v>
      </c>
      <c r="C1977" s="36" t="s">
        <v>243</v>
      </c>
      <c r="D1977" s="37">
        <v>0.465</v>
      </c>
      <c r="E1977" s="37">
        <v>29.0</v>
      </c>
      <c r="F1977" s="36"/>
      <c r="G1977" s="37">
        <v>320.0</v>
      </c>
      <c r="H1977" s="37">
        <v>0.43</v>
      </c>
      <c r="I1977" s="37">
        <v>1.655</v>
      </c>
      <c r="J1977" s="31" t="s">
        <v>89</v>
      </c>
    </row>
    <row r="1978" ht="15.75" customHeight="1">
      <c r="A1978" s="36" t="str">
        <f t="shared" si="1"/>
        <v>Albania-Europe2010</v>
      </c>
      <c r="B1978" s="36" t="s">
        <v>179</v>
      </c>
      <c r="C1978" s="36" t="s">
        <v>243</v>
      </c>
      <c r="D1978" s="37">
        <v>0.331</v>
      </c>
      <c r="E1978" s="37">
        <v>6.0</v>
      </c>
      <c r="F1978" s="36"/>
      <c r="G1978" s="37">
        <v>360.0</v>
      </c>
      <c r="H1978" s="37">
        <v>0.45</v>
      </c>
      <c r="I1978" s="37">
        <v>0.855</v>
      </c>
      <c r="J1978" s="31" t="s">
        <v>89</v>
      </c>
    </row>
    <row r="1979" ht="15.75" customHeight="1">
      <c r="A1979" s="36" t="str">
        <f t="shared" si="1"/>
        <v>France-Europe2010</v>
      </c>
      <c r="B1979" s="36" t="s">
        <v>194</v>
      </c>
      <c r="C1979" s="36" t="s">
        <v>243</v>
      </c>
      <c r="D1979" s="37">
        <v>0.648</v>
      </c>
      <c r="E1979" s="37">
        <v>7.0</v>
      </c>
      <c r="F1979" s="36"/>
      <c r="G1979" s="37">
        <v>132.0</v>
      </c>
      <c r="H1979" s="37">
        <v>0.773</v>
      </c>
      <c r="I1979" s="37">
        <v>0.914</v>
      </c>
      <c r="J1979" s="31" t="s">
        <v>89</v>
      </c>
    </row>
    <row r="1980" ht="15.75" customHeight="1">
      <c r="A1980" s="36" t="str">
        <f t="shared" si="1"/>
        <v>United Kingdom-Europe2010</v>
      </c>
      <c r="B1980" s="36" t="s">
        <v>227</v>
      </c>
      <c r="C1980" s="36" t="s">
        <v>243</v>
      </c>
      <c r="D1980" s="37">
        <v>0.361</v>
      </c>
      <c r="E1980" s="37">
        <v>12.0</v>
      </c>
      <c r="F1980" s="36"/>
      <c r="G1980" s="37">
        <v>110.0</v>
      </c>
      <c r="H1980" s="37">
        <v>0.85</v>
      </c>
      <c r="I1980" s="37">
        <v>1.236</v>
      </c>
      <c r="J1980" s="31" t="s">
        <v>89</v>
      </c>
    </row>
    <row r="1981" ht="15.75" customHeight="1">
      <c r="A1981" s="36" t="str">
        <f t="shared" si="1"/>
        <v>Norway-Europe2010</v>
      </c>
      <c r="B1981" s="36" t="s">
        <v>213</v>
      </c>
      <c r="C1981" s="36" t="s">
        <v>243</v>
      </c>
      <c r="D1981" s="37">
        <v>0.407</v>
      </c>
      <c r="E1981" s="37">
        <v>7.0</v>
      </c>
      <c r="F1981" s="36"/>
      <c r="G1981" s="37">
        <v>87.0</v>
      </c>
      <c r="H1981" s="37">
        <v>0.934</v>
      </c>
      <c r="I1981" s="37">
        <v>1.145</v>
      </c>
      <c r="J1981" s="31" t="s">
        <v>89</v>
      </c>
    </row>
    <row r="1982" ht="15.75" customHeight="1">
      <c r="A1982" s="36" t="str">
        <f t="shared" si="1"/>
        <v>Iceland-Europe2010</v>
      </c>
      <c r="B1982" s="36" t="s">
        <v>198</v>
      </c>
      <c r="C1982" s="36" t="s">
        <v>243</v>
      </c>
      <c r="D1982" s="37">
        <v>0.261</v>
      </c>
      <c r="E1982" s="37">
        <v>5.0</v>
      </c>
      <c r="F1982" s="36"/>
      <c r="G1982" s="37">
        <v>140.0</v>
      </c>
      <c r="H1982" s="37">
        <v>0.934</v>
      </c>
      <c r="I1982" s="37">
        <v>1.072</v>
      </c>
      <c r="J1982" s="31" t="s">
        <v>89</v>
      </c>
    </row>
    <row r="1983" ht="15.75" customHeight="1">
      <c r="A1983" s="36" t="str">
        <f t="shared" si="1"/>
        <v>Ireland-Europe2010</v>
      </c>
      <c r="B1983" s="36" t="s">
        <v>199</v>
      </c>
      <c r="C1983" s="36" t="s">
        <v>243</v>
      </c>
      <c r="D1983" s="37">
        <v>0.253</v>
      </c>
      <c r="E1983" s="37">
        <v>13.0</v>
      </c>
      <c r="F1983" s="36"/>
      <c r="G1983" s="37">
        <v>76.0</v>
      </c>
      <c r="H1983" s="37">
        <v>0.699</v>
      </c>
      <c r="I1983" s="37">
        <v>1.052</v>
      </c>
      <c r="J1983" s="31" t="s">
        <v>89</v>
      </c>
    </row>
    <row r="1984" ht="15.75" customHeight="1">
      <c r="A1984" s="36" t="str">
        <f t="shared" si="1"/>
        <v>Turkey-Europe2010</v>
      </c>
      <c r="B1984" s="36" t="s">
        <v>225</v>
      </c>
      <c r="C1984" s="36" t="s">
        <v>243</v>
      </c>
      <c r="D1984" s="37">
        <v>0.433</v>
      </c>
      <c r="E1984" s="37">
        <v>6.0</v>
      </c>
      <c r="F1984" s="36"/>
      <c r="G1984" s="37">
        <v>226.0</v>
      </c>
      <c r="H1984" s="37">
        <v>0.398</v>
      </c>
      <c r="I1984" s="37">
        <v>0.856</v>
      </c>
      <c r="J1984" s="31" t="s">
        <v>89</v>
      </c>
    </row>
    <row r="1985" ht="15.75" customHeight="1">
      <c r="A1985" s="36" t="str">
        <f t="shared" si="1"/>
        <v>Kosovo-Europe2010</v>
      </c>
      <c r="B1985" s="36" t="s">
        <v>202</v>
      </c>
      <c r="C1985" s="36" t="s">
        <v>243</v>
      </c>
      <c r="D1985" s="37">
        <v>0.165</v>
      </c>
      <c r="E1985" s="37">
        <v>58.0</v>
      </c>
      <c r="F1985" s="36"/>
      <c r="G1985" s="37">
        <v>163.0</v>
      </c>
      <c r="H1985" s="36"/>
      <c r="I1985" s="36"/>
      <c r="J1985" s="31" t="s">
        <v>89</v>
      </c>
    </row>
    <row r="1986" ht="15.75" customHeight="1">
      <c r="A1986" s="36" t="str">
        <f t="shared" si="1"/>
        <v>Isle of Man-Europe2011</v>
      </c>
      <c r="B1986" s="36" t="s">
        <v>200</v>
      </c>
      <c r="C1986" s="36" t="s">
        <v>243</v>
      </c>
      <c r="D1986" s="36"/>
      <c r="E1986" s="36"/>
      <c r="F1986" s="36"/>
      <c r="G1986" s="36"/>
      <c r="H1986" s="36"/>
      <c r="I1986" s="36"/>
      <c r="J1986" s="31" t="s">
        <v>90</v>
      </c>
    </row>
    <row r="1987" ht="15.75" customHeight="1">
      <c r="A1987" s="36" t="str">
        <f t="shared" si="1"/>
        <v>Andorra-Europe2011</v>
      </c>
      <c r="B1987" s="36" t="s">
        <v>181</v>
      </c>
      <c r="C1987" s="36" t="s">
        <v>243</v>
      </c>
      <c r="D1987" s="36"/>
      <c r="E1987" s="36"/>
      <c r="F1987" s="36"/>
      <c r="G1987" s="36"/>
      <c r="H1987" s="37">
        <v>0.81</v>
      </c>
      <c r="I1987" s="37">
        <v>0.835</v>
      </c>
      <c r="J1987" s="31" t="s">
        <v>90</v>
      </c>
    </row>
    <row r="1988" ht="15.75" customHeight="1">
      <c r="A1988" s="36" t="str">
        <f t="shared" si="1"/>
        <v>Monaco-Europe2011</v>
      </c>
      <c r="B1988" s="36" t="s">
        <v>209</v>
      </c>
      <c r="C1988" s="36" t="s">
        <v>243</v>
      </c>
      <c r="D1988" s="36"/>
      <c r="E1988" s="36"/>
      <c r="F1988" s="36"/>
      <c r="G1988" s="36"/>
      <c r="H1988" s="37">
        <v>0.803</v>
      </c>
      <c r="I1988" s="37">
        <v>0.853</v>
      </c>
      <c r="J1988" s="31" t="s">
        <v>90</v>
      </c>
    </row>
    <row r="1989" ht="15.75" customHeight="1">
      <c r="A1989" s="36" t="str">
        <f t="shared" si="1"/>
        <v>Germany-Europe2011</v>
      </c>
      <c r="B1989" s="36" t="s">
        <v>195</v>
      </c>
      <c r="C1989" s="36" t="s">
        <v>243</v>
      </c>
      <c r="D1989" s="37">
        <v>0.456</v>
      </c>
      <c r="E1989" s="37">
        <v>15.0</v>
      </c>
      <c r="F1989" s="36"/>
      <c r="G1989" s="37">
        <v>221.0</v>
      </c>
      <c r="H1989" s="37">
        <v>0.813</v>
      </c>
      <c r="I1989" s="37">
        <v>1.097</v>
      </c>
      <c r="J1989" s="31" t="s">
        <v>90</v>
      </c>
    </row>
    <row r="1990" ht="15.75" customHeight="1">
      <c r="A1990" s="36" t="str">
        <f t="shared" si="1"/>
        <v>Latvia-Europe2011</v>
      </c>
      <c r="B1990" s="36" t="s">
        <v>203</v>
      </c>
      <c r="C1990" s="36" t="s">
        <v>243</v>
      </c>
      <c r="D1990" s="37">
        <v>0.371</v>
      </c>
      <c r="E1990" s="37">
        <v>16.0</v>
      </c>
      <c r="F1990" s="36"/>
      <c r="G1990" s="37">
        <v>290.0</v>
      </c>
      <c r="H1990" s="37">
        <v>0.697</v>
      </c>
      <c r="I1990" s="37">
        <v>1.114</v>
      </c>
      <c r="J1990" s="31" t="s">
        <v>90</v>
      </c>
    </row>
    <row r="1991" ht="15.75" customHeight="1">
      <c r="A1991" s="36" t="str">
        <f t="shared" si="1"/>
        <v>Hungary-Europe2011</v>
      </c>
      <c r="B1991" s="36" t="s">
        <v>197</v>
      </c>
      <c r="C1991" s="36" t="s">
        <v>243</v>
      </c>
      <c r="D1991" s="37">
        <v>0.52</v>
      </c>
      <c r="E1991" s="37">
        <v>4.0</v>
      </c>
      <c r="F1991" s="36"/>
      <c r="G1991" s="37">
        <v>277.0</v>
      </c>
      <c r="H1991" s="37">
        <v>0.68</v>
      </c>
      <c r="I1991" s="37">
        <v>1.169</v>
      </c>
      <c r="J1991" s="31" t="s">
        <v>90</v>
      </c>
    </row>
    <row r="1992" ht="15.75" customHeight="1">
      <c r="A1992" s="36" t="str">
        <f t="shared" si="1"/>
        <v>Serbia-Europe2011</v>
      </c>
      <c r="B1992" s="36" t="s">
        <v>219</v>
      </c>
      <c r="C1992" s="36" t="s">
        <v>243</v>
      </c>
      <c r="D1992" s="37">
        <v>0.34</v>
      </c>
      <c r="E1992" s="37">
        <v>13.0</v>
      </c>
      <c r="F1992" s="36"/>
      <c r="G1992" s="37">
        <v>279.0</v>
      </c>
      <c r="H1992" s="37">
        <v>0.422</v>
      </c>
      <c r="I1992" s="37">
        <v>1.302</v>
      </c>
      <c r="J1992" s="31" t="s">
        <v>90</v>
      </c>
    </row>
    <row r="1993" ht="15.75" customHeight="1">
      <c r="A1993" s="36" t="str">
        <f t="shared" si="1"/>
        <v>Bosnia and Herzegovina-Europe2011</v>
      </c>
      <c r="B1993" s="36" t="s">
        <v>185</v>
      </c>
      <c r="C1993" s="36" t="s">
        <v>243</v>
      </c>
      <c r="D1993" s="37">
        <v>0.237</v>
      </c>
      <c r="E1993" s="37">
        <v>40.0</v>
      </c>
      <c r="F1993" s="36"/>
      <c r="G1993" s="37">
        <v>422.0</v>
      </c>
      <c r="H1993" s="37">
        <v>0.6</v>
      </c>
      <c r="I1993" s="37">
        <v>0.826</v>
      </c>
      <c r="J1993" s="31" t="s">
        <v>90</v>
      </c>
    </row>
    <row r="1994" ht="15.75" customHeight="1">
      <c r="A1994" s="36" t="str">
        <f t="shared" si="1"/>
        <v>Portugal-Europe2011</v>
      </c>
      <c r="B1994" s="36" t="s">
        <v>215</v>
      </c>
      <c r="C1994" s="36" t="s">
        <v>243</v>
      </c>
      <c r="D1994" s="37">
        <v>0.427</v>
      </c>
      <c r="E1994" s="37">
        <v>4.0</v>
      </c>
      <c r="F1994" s="36"/>
      <c r="G1994" s="37">
        <v>275.0</v>
      </c>
      <c r="H1994" s="37">
        <v>0.552</v>
      </c>
      <c r="I1994" s="37">
        <v>1.164</v>
      </c>
      <c r="J1994" s="31" t="s">
        <v>90</v>
      </c>
    </row>
    <row r="1995" ht="15.75" customHeight="1">
      <c r="A1995" s="36" t="str">
        <f t="shared" si="1"/>
        <v>Austria-Europe2011</v>
      </c>
      <c r="B1995" s="36" t="s">
        <v>182</v>
      </c>
      <c r="C1995" s="36" t="s">
        <v>243</v>
      </c>
      <c r="D1995" s="37">
        <v>0.523</v>
      </c>
      <c r="E1995" s="37">
        <v>25.0</v>
      </c>
      <c r="F1995" s="36"/>
      <c r="G1995" s="37">
        <v>170.0</v>
      </c>
      <c r="H1995" s="37">
        <v>0.787</v>
      </c>
      <c r="I1995" s="37">
        <v>1.544</v>
      </c>
      <c r="J1995" s="31" t="s">
        <v>90</v>
      </c>
    </row>
    <row r="1996" ht="15.75" customHeight="1">
      <c r="A1996" s="36" t="str">
        <f t="shared" si="1"/>
        <v>Italy-Europe2011</v>
      </c>
      <c r="B1996" s="36" t="s">
        <v>201</v>
      </c>
      <c r="C1996" s="36" t="s">
        <v>243</v>
      </c>
      <c r="D1996" s="37">
        <v>0.677</v>
      </c>
      <c r="E1996" s="37">
        <v>6.0</v>
      </c>
      <c r="F1996" s="36"/>
      <c r="G1996" s="37">
        <v>285.0</v>
      </c>
      <c r="H1996" s="37">
        <v>0.544</v>
      </c>
      <c r="I1996" s="37">
        <v>1.581</v>
      </c>
      <c r="J1996" s="31" t="s">
        <v>90</v>
      </c>
    </row>
    <row r="1997" ht="15.75" customHeight="1">
      <c r="A1997" s="36" t="str">
        <f t="shared" si="1"/>
        <v>Romania-Europe2011</v>
      </c>
      <c r="B1997" s="36" t="s">
        <v>216</v>
      </c>
      <c r="C1997" s="36" t="s">
        <v>243</v>
      </c>
      <c r="D1997" s="37">
        <v>0.431</v>
      </c>
      <c r="E1997" s="37">
        <v>14.0</v>
      </c>
      <c r="F1997" s="36"/>
      <c r="G1997" s="37">
        <v>222.0</v>
      </c>
      <c r="H1997" s="37">
        <v>0.4</v>
      </c>
      <c r="I1997" s="37">
        <v>1.074</v>
      </c>
      <c r="J1997" s="31" t="s">
        <v>90</v>
      </c>
    </row>
    <row r="1998" ht="15.75" customHeight="1">
      <c r="A1998" s="36" t="str">
        <f t="shared" si="1"/>
        <v>Bulgaria-Europe2011</v>
      </c>
      <c r="B1998" s="36" t="s">
        <v>186</v>
      </c>
      <c r="C1998" s="36" t="s">
        <v>243</v>
      </c>
      <c r="D1998" s="37">
        <v>0.272</v>
      </c>
      <c r="E1998" s="37">
        <v>18.0</v>
      </c>
      <c r="F1998" s="36"/>
      <c r="G1998" s="37">
        <v>500.0</v>
      </c>
      <c r="H1998" s="37">
        <v>0.48</v>
      </c>
      <c r="I1998" s="37">
        <v>1.428</v>
      </c>
      <c r="J1998" s="31" t="s">
        <v>90</v>
      </c>
    </row>
    <row r="1999" ht="15.75" customHeight="1">
      <c r="A1999" s="36" t="str">
        <f t="shared" si="1"/>
        <v>Poland-Europe2011</v>
      </c>
      <c r="B1999" s="36" t="s">
        <v>214</v>
      </c>
      <c r="C1999" s="36" t="s">
        <v>243</v>
      </c>
      <c r="D1999" s="37">
        <v>0.395</v>
      </c>
      <c r="E1999" s="37">
        <v>32.0</v>
      </c>
      <c r="F1999" s="36"/>
      <c r="G1999" s="37">
        <v>296.0</v>
      </c>
      <c r="H1999" s="37">
        <v>0.619</v>
      </c>
      <c r="I1999" s="37">
        <v>1.313</v>
      </c>
      <c r="J1999" s="31" t="s">
        <v>90</v>
      </c>
    </row>
    <row r="2000" ht="15.75" customHeight="1">
      <c r="A2000" s="36" t="str">
        <f t="shared" si="1"/>
        <v>Croatia-Europe2011</v>
      </c>
      <c r="B2000" s="36" t="s">
        <v>187</v>
      </c>
      <c r="C2000" s="36" t="s">
        <v>243</v>
      </c>
      <c r="D2000" s="37">
        <v>0.219</v>
      </c>
      <c r="E2000" s="37">
        <v>8.0</v>
      </c>
      <c r="F2000" s="36"/>
      <c r="G2000" s="37">
        <v>196.0</v>
      </c>
      <c r="H2000" s="37">
        <v>0.578</v>
      </c>
      <c r="I2000" s="37">
        <v>1.183</v>
      </c>
      <c r="J2000" s="31" t="s">
        <v>90</v>
      </c>
    </row>
    <row r="2001" ht="15.75" customHeight="1">
      <c r="A2001" s="36" t="str">
        <f t="shared" si="1"/>
        <v>Czech Republic-Europe2011</v>
      </c>
      <c r="B2001" s="36" t="s">
        <v>189</v>
      </c>
      <c r="C2001" s="36" t="s">
        <v>243</v>
      </c>
      <c r="D2001" s="37">
        <v>0.481</v>
      </c>
      <c r="E2001" s="37">
        <v>20.0</v>
      </c>
      <c r="F2001" s="36"/>
      <c r="G2001" s="37">
        <v>557.0</v>
      </c>
      <c r="H2001" s="37">
        <v>0.705</v>
      </c>
      <c r="I2001" s="37">
        <v>1.241</v>
      </c>
      <c r="J2001" s="31" t="s">
        <v>90</v>
      </c>
    </row>
    <row r="2002" ht="15.75" customHeight="1">
      <c r="A2002" s="36" t="str">
        <f t="shared" si="1"/>
        <v>Greece-Europe2011</v>
      </c>
      <c r="B2002" s="36" t="s">
        <v>196</v>
      </c>
      <c r="C2002" s="36" t="s">
        <v>243</v>
      </c>
      <c r="D2002" s="37">
        <v>0.459</v>
      </c>
      <c r="E2002" s="37">
        <v>11.0</v>
      </c>
      <c r="F2002" s="36"/>
      <c r="G2002" s="37">
        <v>224.0</v>
      </c>
      <c r="H2002" s="37">
        <v>0.516</v>
      </c>
      <c r="I2002" s="37">
        <v>1.091</v>
      </c>
      <c r="J2002" s="31" t="s">
        <v>90</v>
      </c>
    </row>
    <row r="2003" ht="15.75" customHeight="1">
      <c r="A2003" s="36" t="str">
        <f t="shared" si="1"/>
        <v>Malta-Europe2011</v>
      </c>
      <c r="B2003" s="36" t="s">
        <v>207</v>
      </c>
      <c r="C2003" s="36" t="s">
        <v>243</v>
      </c>
      <c r="D2003" s="37">
        <v>0.41</v>
      </c>
      <c r="E2003" s="37">
        <v>40.0</v>
      </c>
      <c r="F2003" s="36"/>
      <c r="G2003" s="37">
        <v>139.0</v>
      </c>
      <c r="H2003" s="37">
        <v>0.68</v>
      </c>
      <c r="I2003" s="37">
        <v>1.224</v>
      </c>
      <c r="J2003" s="31" t="s">
        <v>90</v>
      </c>
    </row>
    <row r="2004" ht="15.75" customHeight="1">
      <c r="A2004" s="36" t="str">
        <f t="shared" si="1"/>
        <v>San Marino-Europe2011</v>
      </c>
      <c r="B2004" s="36" t="s">
        <v>218</v>
      </c>
      <c r="C2004" s="36" t="s">
        <v>243</v>
      </c>
      <c r="D2004" s="36"/>
      <c r="E2004" s="36"/>
      <c r="F2004" s="36"/>
      <c r="G2004" s="36"/>
      <c r="H2004" s="37">
        <v>0.496</v>
      </c>
      <c r="I2004" s="37">
        <v>1.142</v>
      </c>
      <c r="J2004" s="31" t="s">
        <v>90</v>
      </c>
    </row>
    <row r="2005" ht="15.75" customHeight="1">
      <c r="A2005" s="36" t="str">
        <f t="shared" si="1"/>
        <v>Spain-Europe2011</v>
      </c>
      <c r="B2005" s="36" t="s">
        <v>222</v>
      </c>
      <c r="C2005" s="36" t="s">
        <v>243</v>
      </c>
      <c r="D2005" s="37">
        <v>0.387</v>
      </c>
      <c r="E2005" s="37">
        <v>28.0</v>
      </c>
      <c r="F2005" s="36"/>
      <c r="G2005" s="37">
        <v>187.0</v>
      </c>
      <c r="H2005" s="37">
        <v>0.676</v>
      </c>
      <c r="I2005" s="37">
        <v>1.131</v>
      </c>
      <c r="J2005" s="31" t="s">
        <v>90</v>
      </c>
    </row>
    <row r="2006" ht="15.75" customHeight="1">
      <c r="A2006" s="36" t="str">
        <f t="shared" si="1"/>
        <v>Switzerland-Europe2011</v>
      </c>
      <c r="B2006" s="36" t="s">
        <v>224</v>
      </c>
      <c r="C2006" s="36" t="s">
        <v>243</v>
      </c>
      <c r="D2006" s="37">
        <v>0.289</v>
      </c>
      <c r="E2006" s="37">
        <v>18.0</v>
      </c>
      <c r="F2006" s="36"/>
      <c r="G2006" s="37">
        <v>63.0</v>
      </c>
      <c r="H2006" s="37">
        <v>0.852</v>
      </c>
      <c r="I2006" s="37">
        <v>1.274</v>
      </c>
      <c r="J2006" s="31" t="s">
        <v>90</v>
      </c>
    </row>
    <row r="2007" ht="15.75" customHeight="1">
      <c r="A2007" s="36" t="str">
        <f t="shared" si="1"/>
        <v>Ukraine-Europe2011</v>
      </c>
      <c r="B2007" s="36" t="s">
        <v>226</v>
      </c>
      <c r="C2007" s="36" t="s">
        <v>243</v>
      </c>
      <c r="D2007" s="37">
        <v>0.571</v>
      </c>
      <c r="E2007" s="37">
        <v>24.0</v>
      </c>
      <c r="F2007" s="36"/>
      <c r="G2007" s="37">
        <v>657.0</v>
      </c>
      <c r="H2007" s="37">
        <v>0.287</v>
      </c>
      <c r="I2007" s="37">
        <v>1.213</v>
      </c>
      <c r="J2007" s="31" t="s">
        <v>90</v>
      </c>
    </row>
    <row r="2008" ht="15.75" customHeight="1">
      <c r="A2008" s="36" t="str">
        <f t="shared" si="1"/>
        <v>Lithuania-Europe2011</v>
      </c>
      <c r="B2008" s="36" t="s">
        <v>205</v>
      </c>
      <c r="C2008" s="36" t="s">
        <v>243</v>
      </c>
      <c r="D2008" s="37">
        <v>0.431</v>
      </c>
      <c r="E2008" s="37">
        <v>22.0</v>
      </c>
      <c r="F2008" s="36"/>
      <c r="G2008" s="37">
        <v>175.0</v>
      </c>
      <c r="H2008" s="37">
        <v>0.636</v>
      </c>
      <c r="I2008" s="37">
        <v>1.622</v>
      </c>
      <c r="J2008" s="31" t="s">
        <v>90</v>
      </c>
    </row>
    <row r="2009" ht="15.75" customHeight="1">
      <c r="A2009" s="36" t="str">
        <f t="shared" si="1"/>
        <v>Estonia-Europe2011</v>
      </c>
      <c r="B2009" s="36" t="s">
        <v>191</v>
      </c>
      <c r="C2009" s="36" t="s">
        <v>243</v>
      </c>
      <c r="D2009" s="37">
        <v>0.576</v>
      </c>
      <c r="E2009" s="37">
        <v>7.0</v>
      </c>
      <c r="F2009" s="36"/>
      <c r="G2009" s="37">
        <v>81.0</v>
      </c>
      <c r="H2009" s="37">
        <v>0.765</v>
      </c>
      <c r="I2009" s="37">
        <v>1.439</v>
      </c>
      <c r="J2009" s="31" t="s">
        <v>90</v>
      </c>
    </row>
    <row r="2010" ht="15.75" customHeight="1">
      <c r="A2010" s="36" t="str">
        <f t="shared" si="1"/>
        <v>Slovakia-Europe2011</v>
      </c>
      <c r="B2010" s="36" t="s">
        <v>220</v>
      </c>
      <c r="C2010" s="36" t="s">
        <v>243</v>
      </c>
      <c r="D2010" s="37">
        <v>0.476</v>
      </c>
      <c r="E2010" s="37">
        <v>18.0</v>
      </c>
      <c r="F2010" s="36"/>
      <c r="G2010" s="37">
        <v>231.0</v>
      </c>
      <c r="H2010" s="37">
        <v>0.744</v>
      </c>
      <c r="I2010" s="37">
        <v>1.1</v>
      </c>
      <c r="J2010" s="31" t="s">
        <v>90</v>
      </c>
    </row>
    <row r="2011" ht="15.75" customHeight="1">
      <c r="A2011" s="36" t="str">
        <f t="shared" si="1"/>
        <v>North Macedonia-Europe2011</v>
      </c>
      <c r="B2011" s="36" t="s">
        <v>212</v>
      </c>
      <c r="C2011" s="36" t="s">
        <v>243</v>
      </c>
      <c r="D2011" s="37">
        <v>0.084</v>
      </c>
      <c r="E2011" s="37">
        <v>3.0</v>
      </c>
      <c r="F2011" s="36"/>
      <c r="G2011" s="37">
        <v>119.0</v>
      </c>
      <c r="H2011" s="37">
        <v>0.567</v>
      </c>
      <c r="I2011" s="37">
        <v>1.052</v>
      </c>
      <c r="J2011" s="31" t="s">
        <v>90</v>
      </c>
    </row>
    <row r="2012" ht="15.75" customHeight="1">
      <c r="A2012" s="36" t="str">
        <f t="shared" si="1"/>
        <v>Slovenia-Europe2011</v>
      </c>
      <c r="B2012" s="36" t="s">
        <v>221</v>
      </c>
      <c r="C2012" s="36" t="s">
        <v>243</v>
      </c>
      <c r="D2012" s="37">
        <v>0.339</v>
      </c>
      <c r="E2012" s="37">
        <v>6.0</v>
      </c>
      <c r="F2012" s="36"/>
      <c r="G2012" s="37">
        <v>260.0</v>
      </c>
      <c r="H2012" s="37">
        <v>0.673</v>
      </c>
      <c r="I2012" s="37">
        <v>1.052</v>
      </c>
      <c r="J2012" s="31" t="s">
        <v>90</v>
      </c>
    </row>
    <row r="2013" ht="15.75" customHeight="1">
      <c r="A2013" s="36" t="str">
        <f t="shared" si="1"/>
        <v>Finland-Europe2011</v>
      </c>
      <c r="B2013" s="36" t="s">
        <v>193</v>
      </c>
      <c r="C2013" s="36" t="s">
        <v>243</v>
      </c>
      <c r="D2013" s="37">
        <v>0.39</v>
      </c>
      <c r="E2013" s="37">
        <v>14.0</v>
      </c>
      <c r="F2013" s="36"/>
      <c r="G2013" s="37">
        <v>93.0</v>
      </c>
      <c r="H2013" s="37">
        <v>0.887</v>
      </c>
      <c r="I2013" s="37">
        <v>1.659</v>
      </c>
      <c r="J2013" s="31" t="s">
        <v>90</v>
      </c>
    </row>
    <row r="2014" ht="15.75" customHeight="1">
      <c r="A2014" s="36" t="str">
        <f t="shared" si="1"/>
        <v>Denmark-Europe2011</v>
      </c>
      <c r="B2014" s="36" t="s">
        <v>190</v>
      </c>
      <c r="C2014" s="36" t="s">
        <v>243</v>
      </c>
      <c r="D2014" s="37">
        <v>0.264</v>
      </c>
      <c r="E2014" s="37">
        <v>6.0</v>
      </c>
      <c r="F2014" s="36"/>
      <c r="G2014" s="37">
        <v>135.0</v>
      </c>
      <c r="H2014" s="37">
        <v>0.898</v>
      </c>
      <c r="I2014" s="37">
        <v>1.287</v>
      </c>
      <c r="J2014" s="31" t="s">
        <v>90</v>
      </c>
    </row>
    <row r="2015" ht="15.75" customHeight="1">
      <c r="A2015" s="36" t="str">
        <f t="shared" si="1"/>
        <v>Netherlands-Europe2011</v>
      </c>
      <c r="B2015" s="36" t="s">
        <v>211</v>
      </c>
      <c r="C2015" s="36" t="s">
        <v>243</v>
      </c>
      <c r="D2015" s="37">
        <v>0.396</v>
      </c>
      <c r="E2015" s="37">
        <v>8.0</v>
      </c>
      <c r="F2015" s="36"/>
      <c r="G2015" s="37">
        <v>127.0</v>
      </c>
      <c r="H2015" s="37">
        <v>0.914</v>
      </c>
      <c r="I2015" s="37">
        <v>1.19</v>
      </c>
      <c r="J2015" s="31" t="s">
        <v>90</v>
      </c>
    </row>
    <row r="2016" ht="15.75" customHeight="1">
      <c r="A2016" s="36" t="str">
        <f t="shared" si="1"/>
        <v>Luxembourg-Europe2011</v>
      </c>
      <c r="B2016" s="36" t="s">
        <v>206</v>
      </c>
      <c r="C2016" s="36" t="s">
        <v>243</v>
      </c>
      <c r="D2016" s="37">
        <v>0.198</v>
      </c>
      <c r="E2016" s="37">
        <v>19.0</v>
      </c>
      <c r="F2016" s="36"/>
      <c r="G2016" s="37">
        <v>59.0</v>
      </c>
      <c r="H2016" s="37">
        <v>0.9</v>
      </c>
      <c r="I2016" s="37">
        <v>1.482</v>
      </c>
      <c r="J2016" s="31" t="s">
        <v>90</v>
      </c>
    </row>
    <row r="2017" ht="15.75" customHeight="1">
      <c r="A2017" s="36" t="str">
        <f t="shared" si="1"/>
        <v>Liechtenstein-Europe2011</v>
      </c>
      <c r="B2017" s="36" t="s">
        <v>204</v>
      </c>
      <c r="C2017" s="36" t="s">
        <v>243</v>
      </c>
      <c r="D2017" s="36"/>
      <c r="E2017" s="36"/>
      <c r="F2017" s="36"/>
      <c r="G2017" s="36"/>
      <c r="H2017" s="37">
        <v>0.85</v>
      </c>
      <c r="I2017" s="37">
        <v>1.016</v>
      </c>
      <c r="J2017" s="31" t="s">
        <v>90</v>
      </c>
    </row>
    <row r="2018" ht="15.75" customHeight="1">
      <c r="A2018" s="36" t="str">
        <f t="shared" si="1"/>
        <v>Moldova-Europe2011</v>
      </c>
      <c r="B2018" s="36" t="s">
        <v>208</v>
      </c>
      <c r="C2018" s="36" t="s">
        <v>243</v>
      </c>
      <c r="D2018" s="37">
        <v>0.308</v>
      </c>
      <c r="E2018" s="37">
        <v>9.0</v>
      </c>
      <c r="F2018" s="36"/>
      <c r="G2018" s="37">
        <v>228.0</v>
      </c>
      <c r="H2018" s="37">
        <v>0.38</v>
      </c>
      <c r="I2018" s="37">
        <v>0.908</v>
      </c>
      <c r="J2018" s="31" t="s">
        <v>90</v>
      </c>
    </row>
    <row r="2019" ht="15.75" customHeight="1">
      <c r="A2019" s="36" t="str">
        <f t="shared" si="1"/>
        <v>Belarus-Europe2011</v>
      </c>
      <c r="B2019" s="36" t="s">
        <v>183</v>
      </c>
      <c r="C2019" s="36" t="s">
        <v>243</v>
      </c>
      <c r="D2019" s="37">
        <v>0.623</v>
      </c>
      <c r="E2019" s="37">
        <v>10.0</v>
      </c>
      <c r="F2019" s="36"/>
      <c r="G2019" s="37">
        <v>654.0</v>
      </c>
      <c r="H2019" s="37">
        <v>0.396</v>
      </c>
      <c r="I2019" s="37">
        <v>1.132</v>
      </c>
      <c r="J2019" s="31" t="s">
        <v>90</v>
      </c>
    </row>
    <row r="2020" ht="15.75" customHeight="1">
      <c r="A2020" s="36" t="str">
        <f t="shared" si="1"/>
        <v>Montenegro-Europe2011</v>
      </c>
      <c r="B2020" s="36" t="s">
        <v>210</v>
      </c>
      <c r="C2020" s="36" t="s">
        <v>243</v>
      </c>
      <c r="D2020" s="37">
        <v>0.209</v>
      </c>
      <c r="E2020" s="37">
        <v>10.0</v>
      </c>
      <c r="F2020" s="36"/>
      <c r="G2020" s="37">
        <v>372.0</v>
      </c>
      <c r="H2020" s="37">
        <v>0.356</v>
      </c>
      <c r="I2020" s="37">
        <v>1.868</v>
      </c>
      <c r="J2020" s="31" t="s">
        <v>90</v>
      </c>
    </row>
    <row r="2021" ht="15.75" customHeight="1">
      <c r="A2021" s="36" t="str">
        <f t="shared" si="1"/>
        <v>Cyprus-Europe2011</v>
      </c>
      <c r="B2021" s="36" t="s">
        <v>188</v>
      </c>
      <c r="C2021" s="36" t="s">
        <v>243</v>
      </c>
      <c r="D2021" s="37">
        <v>0.22</v>
      </c>
      <c r="E2021" s="37">
        <v>8.0</v>
      </c>
      <c r="F2021" s="36"/>
      <c r="G2021" s="37">
        <v>149.0</v>
      </c>
      <c r="H2021" s="37">
        <v>0.569</v>
      </c>
      <c r="I2021" s="37">
        <v>0.977</v>
      </c>
      <c r="J2021" s="31" t="s">
        <v>90</v>
      </c>
    </row>
    <row r="2022" ht="15.75" customHeight="1">
      <c r="A2022" s="36" t="str">
        <f t="shared" si="1"/>
        <v>Belgium-Europe2011</v>
      </c>
      <c r="B2022" s="36" t="s">
        <v>184</v>
      </c>
      <c r="C2022" s="36" t="s">
        <v>243</v>
      </c>
      <c r="D2022" s="37">
        <v>0.57</v>
      </c>
      <c r="E2022" s="37">
        <v>4.0</v>
      </c>
      <c r="F2022" s="36"/>
      <c r="G2022" s="37">
        <v>156.0</v>
      </c>
      <c r="H2022" s="37">
        <v>0.816</v>
      </c>
      <c r="I2022" s="37">
        <v>1.135</v>
      </c>
      <c r="J2022" s="31" t="s">
        <v>90</v>
      </c>
    </row>
    <row r="2023" ht="15.75" customHeight="1">
      <c r="A2023" s="36" t="str">
        <f t="shared" si="1"/>
        <v>Faeroe Islands-Europe2011</v>
      </c>
      <c r="B2023" s="36" t="s">
        <v>192</v>
      </c>
      <c r="C2023" s="36" t="s">
        <v>243</v>
      </c>
      <c r="D2023" s="36"/>
      <c r="E2023" s="36"/>
      <c r="F2023" s="36"/>
      <c r="G2023" s="36"/>
      <c r="H2023" s="37">
        <v>0.807</v>
      </c>
      <c r="I2023" s="37">
        <v>1.18</v>
      </c>
      <c r="J2023" s="31" t="s">
        <v>90</v>
      </c>
    </row>
    <row r="2024" ht="15.75" customHeight="1">
      <c r="A2024" s="36" t="str">
        <f t="shared" si="1"/>
        <v>Norway-Europe2011</v>
      </c>
      <c r="B2024" s="36" t="s">
        <v>213</v>
      </c>
      <c r="C2024" s="36" t="s">
        <v>243</v>
      </c>
      <c r="D2024" s="37">
        <v>0.407</v>
      </c>
      <c r="E2024" s="37">
        <v>7.0</v>
      </c>
      <c r="F2024" s="36"/>
      <c r="G2024" s="37">
        <v>87.0</v>
      </c>
      <c r="H2024" s="37">
        <v>0.935</v>
      </c>
      <c r="I2024" s="37">
        <v>1.158</v>
      </c>
      <c r="J2024" s="31" t="s">
        <v>90</v>
      </c>
    </row>
    <row r="2025" ht="15.75" customHeight="1">
      <c r="A2025" s="36" t="str">
        <f t="shared" si="1"/>
        <v>Sweden-Europe2011</v>
      </c>
      <c r="B2025" s="36" t="s">
        <v>223</v>
      </c>
      <c r="C2025" s="36" t="s">
        <v>243</v>
      </c>
      <c r="D2025" s="37">
        <v>0.52</v>
      </c>
      <c r="E2025" s="37">
        <v>16.0</v>
      </c>
      <c r="F2025" s="36"/>
      <c r="G2025" s="37">
        <v>122.0</v>
      </c>
      <c r="H2025" s="37">
        <v>0.928</v>
      </c>
      <c r="I2025" s="37">
        <v>1.212</v>
      </c>
      <c r="J2025" s="31" t="s">
        <v>90</v>
      </c>
    </row>
    <row r="2026" ht="15.75" customHeight="1">
      <c r="A2026" s="36" t="str">
        <f t="shared" si="1"/>
        <v>Russia-Europe2011</v>
      </c>
      <c r="B2026" s="36" t="s">
        <v>217</v>
      </c>
      <c r="C2026" s="36" t="s">
        <v>243</v>
      </c>
      <c r="D2026" s="37">
        <v>0.469</v>
      </c>
      <c r="E2026" s="37">
        <v>29.0</v>
      </c>
      <c r="F2026" s="36"/>
      <c r="G2026" s="37">
        <v>290.0</v>
      </c>
      <c r="H2026" s="37">
        <v>0.49</v>
      </c>
      <c r="I2026" s="37">
        <v>1.42</v>
      </c>
      <c r="J2026" s="31" t="s">
        <v>90</v>
      </c>
    </row>
    <row r="2027" ht="15.75" customHeight="1">
      <c r="A2027" s="36" t="str">
        <f t="shared" si="1"/>
        <v>Albania-Europe2011</v>
      </c>
      <c r="B2027" s="36" t="s">
        <v>179</v>
      </c>
      <c r="C2027" s="36" t="s">
        <v>243</v>
      </c>
      <c r="D2027" s="37">
        <v>0.315</v>
      </c>
      <c r="E2027" s="37">
        <v>6.0</v>
      </c>
      <c r="F2027" s="36"/>
      <c r="G2027" s="37">
        <v>371.0</v>
      </c>
      <c r="H2027" s="37">
        <v>0.49</v>
      </c>
      <c r="I2027" s="37">
        <v>0.983</v>
      </c>
      <c r="J2027" s="31" t="s">
        <v>90</v>
      </c>
    </row>
    <row r="2028" ht="15.75" customHeight="1">
      <c r="A2028" s="36" t="str">
        <f t="shared" si="1"/>
        <v>United Kingdom-Europe2011</v>
      </c>
      <c r="B2028" s="36" t="s">
        <v>227</v>
      </c>
      <c r="C2028" s="36" t="s">
        <v>243</v>
      </c>
      <c r="D2028" s="37">
        <v>0.361</v>
      </c>
      <c r="E2028" s="37">
        <v>12.0</v>
      </c>
      <c r="F2028" s="36"/>
      <c r="G2028" s="37">
        <v>110.0</v>
      </c>
      <c r="H2028" s="37">
        <v>0.854</v>
      </c>
      <c r="I2028" s="37">
        <v>1.236</v>
      </c>
      <c r="J2028" s="31" t="s">
        <v>90</v>
      </c>
    </row>
    <row r="2029" ht="15.75" customHeight="1">
      <c r="A2029" s="36" t="str">
        <f t="shared" si="1"/>
        <v>France-Europe2011</v>
      </c>
      <c r="B2029" s="36" t="s">
        <v>194</v>
      </c>
      <c r="C2029" s="36" t="s">
        <v>243</v>
      </c>
      <c r="D2029" s="37">
        <v>0.647</v>
      </c>
      <c r="E2029" s="37">
        <v>7.0</v>
      </c>
      <c r="F2029" s="36"/>
      <c r="G2029" s="37">
        <v>132.0</v>
      </c>
      <c r="H2029" s="37">
        <v>0.778</v>
      </c>
      <c r="I2029" s="37">
        <v>0.941</v>
      </c>
      <c r="J2029" s="31" t="s">
        <v>90</v>
      </c>
    </row>
    <row r="2030" ht="15.75" customHeight="1">
      <c r="A2030" s="36" t="str">
        <f t="shared" si="1"/>
        <v>Iceland-Europe2011</v>
      </c>
      <c r="B2030" s="36" t="s">
        <v>198</v>
      </c>
      <c r="C2030" s="36" t="s">
        <v>243</v>
      </c>
      <c r="D2030" s="37">
        <v>0.296</v>
      </c>
      <c r="E2030" s="37">
        <v>5.0</v>
      </c>
      <c r="F2030" s="36"/>
      <c r="G2030" s="37">
        <v>140.0</v>
      </c>
      <c r="H2030" s="37">
        <v>0.948</v>
      </c>
      <c r="I2030" s="37">
        <v>1.068</v>
      </c>
      <c r="J2030" s="31" t="s">
        <v>90</v>
      </c>
    </row>
    <row r="2031" ht="15.75" customHeight="1">
      <c r="A2031" s="36" t="str">
        <f t="shared" si="1"/>
        <v>Ireland-Europe2011</v>
      </c>
      <c r="B2031" s="36" t="s">
        <v>199</v>
      </c>
      <c r="C2031" s="36" t="s">
        <v>243</v>
      </c>
      <c r="D2031" s="37">
        <v>0.254</v>
      </c>
      <c r="E2031" s="37">
        <v>13.0</v>
      </c>
      <c r="F2031" s="36"/>
      <c r="G2031" s="37">
        <v>76.0</v>
      </c>
      <c r="H2031" s="37">
        <v>0.749</v>
      </c>
      <c r="I2031" s="37">
        <v>1.085</v>
      </c>
      <c r="J2031" s="31" t="s">
        <v>90</v>
      </c>
    </row>
    <row r="2032" ht="15.75" customHeight="1">
      <c r="A2032" s="36" t="str">
        <f t="shared" si="1"/>
        <v>Turkey-Europe2011</v>
      </c>
      <c r="B2032" s="36" t="s">
        <v>225</v>
      </c>
      <c r="C2032" s="36" t="s">
        <v>243</v>
      </c>
      <c r="D2032" s="37">
        <v>0.4</v>
      </c>
      <c r="E2032" s="37">
        <v>6.0</v>
      </c>
      <c r="F2032" s="36"/>
      <c r="G2032" s="37">
        <v>226.0</v>
      </c>
      <c r="H2032" s="37">
        <v>0.431</v>
      </c>
      <c r="I2032" s="37">
        <v>0.894</v>
      </c>
      <c r="J2032" s="31" t="s">
        <v>90</v>
      </c>
    </row>
    <row r="2033" ht="15.75" customHeight="1">
      <c r="A2033" s="36" t="str">
        <f t="shared" si="1"/>
        <v>Kosovo-Europe2011</v>
      </c>
      <c r="B2033" s="36" t="s">
        <v>202</v>
      </c>
      <c r="C2033" s="36" t="s">
        <v>243</v>
      </c>
      <c r="D2033" s="37">
        <v>0.154</v>
      </c>
      <c r="E2033" s="37">
        <v>58.0</v>
      </c>
      <c r="F2033" s="36"/>
      <c r="G2033" s="37">
        <v>164.0</v>
      </c>
      <c r="H2033" s="36"/>
      <c r="I2033" s="36"/>
      <c r="J2033" s="31" t="s">
        <v>90</v>
      </c>
    </row>
    <row r="2034" ht="15.75" customHeight="1">
      <c r="A2034" s="36" t="str">
        <f t="shared" si="1"/>
        <v>Isle of Man-Europe2012</v>
      </c>
      <c r="B2034" s="36" t="s">
        <v>200</v>
      </c>
      <c r="C2034" s="36" t="s">
        <v>243</v>
      </c>
      <c r="D2034" s="36"/>
      <c r="E2034" s="36"/>
      <c r="F2034" s="36"/>
      <c r="G2034" s="36"/>
      <c r="H2034" s="36"/>
      <c r="I2034" s="36"/>
      <c r="J2034" s="31" t="s">
        <v>91</v>
      </c>
    </row>
    <row r="2035" ht="15.75" customHeight="1">
      <c r="A2035" s="36" t="str">
        <f t="shared" si="1"/>
        <v>Monaco-Europe2012</v>
      </c>
      <c r="B2035" s="36" t="s">
        <v>209</v>
      </c>
      <c r="C2035" s="36" t="s">
        <v>243</v>
      </c>
      <c r="D2035" s="36"/>
      <c r="E2035" s="36"/>
      <c r="F2035" s="36"/>
      <c r="G2035" s="36"/>
      <c r="H2035" s="37">
        <v>0.87</v>
      </c>
      <c r="I2035" s="37">
        <v>0.883</v>
      </c>
      <c r="J2035" s="31" t="s">
        <v>91</v>
      </c>
    </row>
    <row r="2036" ht="15.75" customHeight="1">
      <c r="A2036" s="36" t="str">
        <f t="shared" si="1"/>
        <v>Germany-Europe2012</v>
      </c>
      <c r="B2036" s="36" t="s">
        <v>195</v>
      </c>
      <c r="C2036" s="36" t="s">
        <v>243</v>
      </c>
      <c r="D2036" s="37">
        <v>0.459</v>
      </c>
      <c r="E2036" s="37">
        <v>15.0</v>
      </c>
      <c r="F2036" s="37">
        <v>19.0</v>
      </c>
      <c r="G2036" s="37">
        <v>207.0</v>
      </c>
      <c r="H2036" s="37">
        <v>0.823</v>
      </c>
      <c r="I2036" s="37">
        <v>1.116</v>
      </c>
      <c r="J2036" s="31" t="s">
        <v>91</v>
      </c>
    </row>
    <row r="2037" ht="15.75" customHeight="1">
      <c r="A2037" s="36" t="str">
        <f t="shared" si="1"/>
        <v>Hungary-Europe2012</v>
      </c>
      <c r="B2037" s="36" t="s">
        <v>197</v>
      </c>
      <c r="C2037" s="36" t="s">
        <v>243</v>
      </c>
      <c r="D2037" s="37">
        <v>0.495</v>
      </c>
      <c r="E2037" s="37">
        <v>5.0</v>
      </c>
      <c r="F2037" s="37">
        <v>52.0</v>
      </c>
      <c r="G2037" s="37">
        <v>277.0</v>
      </c>
      <c r="H2037" s="37">
        <v>0.706</v>
      </c>
      <c r="I2037" s="37">
        <v>1.161</v>
      </c>
      <c r="J2037" s="31" t="s">
        <v>91</v>
      </c>
    </row>
    <row r="2038" ht="15.75" customHeight="1">
      <c r="A2038" s="36" t="str">
        <f t="shared" si="1"/>
        <v>Serbia-Europe2012</v>
      </c>
      <c r="B2038" s="36" t="s">
        <v>219</v>
      </c>
      <c r="C2038" s="36" t="s">
        <v>243</v>
      </c>
      <c r="D2038" s="37">
        <v>0.34</v>
      </c>
      <c r="E2038" s="37">
        <v>12.0</v>
      </c>
      <c r="F2038" s="37">
        <v>87.0</v>
      </c>
      <c r="G2038" s="37">
        <v>279.0</v>
      </c>
      <c r="H2038" s="37">
        <v>0.481</v>
      </c>
      <c r="I2038" s="37">
        <v>1.178</v>
      </c>
      <c r="J2038" s="31" t="s">
        <v>91</v>
      </c>
    </row>
    <row r="2039" ht="15.75" customHeight="1">
      <c r="A2039" s="36" t="str">
        <f t="shared" si="1"/>
        <v>Bosnia and Herzegovina-Europe2012</v>
      </c>
      <c r="B2039" s="36" t="s">
        <v>185</v>
      </c>
      <c r="C2039" s="36" t="s">
        <v>243</v>
      </c>
      <c r="D2039" s="37">
        <v>0.237</v>
      </c>
      <c r="E2039" s="37">
        <v>37.0</v>
      </c>
      <c r="F2039" s="37">
        <v>130.0</v>
      </c>
      <c r="G2039" s="37">
        <v>407.0</v>
      </c>
      <c r="H2039" s="37">
        <v>0.654</v>
      </c>
      <c r="I2039" s="37">
        <v>0.876</v>
      </c>
      <c r="J2039" s="31" t="s">
        <v>91</v>
      </c>
    </row>
    <row r="2040" ht="15.75" customHeight="1">
      <c r="A2040" s="36" t="str">
        <f t="shared" si="1"/>
        <v>Portugal-Europe2012</v>
      </c>
      <c r="B2040" s="36" t="s">
        <v>215</v>
      </c>
      <c r="C2040" s="36" t="s">
        <v>243</v>
      </c>
      <c r="D2040" s="37">
        <v>0.42</v>
      </c>
      <c r="E2040" s="37">
        <v>4.0</v>
      </c>
      <c r="F2040" s="37">
        <v>29.0</v>
      </c>
      <c r="G2040" s="37">
        <v>275.0</v>
      </c>
      <c r="H2040" s="37">
        <v>0.603</v>
      </c>
      <c r="I2040" s="37">
        <v>1.14</v>
      </c>
      <c r="J2040" s="31" t="s">
        <v>91</v>
      </c>
    </row>
    <row r="2041" ht="15.75" customHeight="1">
      <c r="A2041" s="36" t="str">
        <f t="shared" si="1"/>
        <v>Greece-Europe2012</v>
      </c>
      <c r="B2041" s="36" t="s">
        <v>196</v>
      </c>
      <c r="C2041" s="36" t="s">
        <v>243</v>
      </c>
      <c r="D2041" s="37">
        <v>0.441</v>
      </c>
      <c r="E2041" s="37">
        <v>12.0</v>
      </c>
      <c r="F2041" s="37">
        <v>89.0</v>
      </c>
      <c r="G2041" s="37">
        <v>202.0</v>
      </c>
      <c r="H2041" s="37">
        <v>0.551</v>
      </c>
      <c r="I2041" s="37">
        <v>1.201</v>
      </c>
      <c r="J2041" s="31" t="s">
        <v>91</v>
      </c>
    </row>
    <row r="2042" ht="15.75" customHeight="1">
      <c r="A2042" s="36" t="str">
        <f t="shared" si="1"/>
        <v>Austria-Europe2012</v>
      </c>
      <c r="B2042" s="36" t="s">
        <v>182</v>
      </c>
      <c r="C2042" s="36" t="s">
        <v>243</v>
      </c>
      <c r="D2042" s="37">
        <v>0.524</v>
      </c>
      <c r="E2042" s="37">
        <v>25.0</v>
      </c>
      <c r="F2042" s="37">
        <v>28.0</v>
      </c>
      <c r="G2042" s="37">
        <v>170.0</v>
      </c>
      <c r="H2042" s="37">
        <v>0.8</v>
      </c>
      <c r="I2042" s="37">
        <v>1.605</v>
      </c>
      <c r="J2042" s="31" t="s">
        <v>91</v>
      </c>
    </row>
    <row r="2043" ht="15.75" customHeight="1">
      <c r="A2043" s="36" t="str">
        <f t="shared" si="1"/>
        <v>Italy-Europe2012</v>
      </c>
      <c r="B2043" s="36" t="s">
        <v>201</v>
      </c>
      <c r="C2043" s="36" t="s">
        <v>243</v>
      </c>
      <c r="D2043" s="37">
        <v>0.677</v>
      </c>
      <c r="E2043" s="37">
        <v>6.0</v>
      </c>
      <c r="F2043" s="37">
        <v>67.0</v>
      </c>
      <c r="G2043" s="37">
        <v>269.0</v>
      </c>
      <c r="H2043" s="37">
        <v>0.558</v>
      </c>
      <c r="I2043" s="37">
        <v>1.597</v>
      </c>
      <c r="J2043" s="31" t="s">
        <v>91</v>
      </c>
    </row>
    <row r="2044" ht="15.75" customHeight="1">
      <c r="A2044" s="36" t="str">
        <f t="shared" si="1"/>
        <v>Andorra-Europe2012</v>
      </c>
      <c r="B2044" s="36" t="s">
        <v>181</v>
      </c>
      <c r="C2044" s="36" t="s">
        <v>243</v>
      </c>
      <c r="D2044" s="36"/>
      <c r="E2044" s="36"/>
      <c r="F2044" s="36"/>
      <c r="G2044" s="36"/>
      <c r="H2044" s="37">
        <v>0.864</v>
      </c>
      <c r="I2044" s="37">
        <v>0.815</v>
      </c>
      <c r="J2044" s="31" t="s">
        <v>91</v>
      </c>
    </row>
    <row r="2045" ht="15.75" customHeight="1">
      <c r="A2045" s="36" t="str">
        <f t="shared" si="1"/>
        <v>San Marino-Europe2012</v>
      </c>
      <c r="B2045" s="36" t="s">
        <v>218</v>
      </c>
      <c r="C2045" s="36" t="s">
        <v>243</v>
      </c>
      <c r="D2045" s="37">
        <v>0.422</v>
      </c>
      <c r="E2045" s="37">
        <v>40.0</v>
      </c>
      <c r="F2045" s="37">
        <v>74.0</v>
      </c>
      <c r="G2045" s="37">
        <v>52.0</v>
      </c>
      <c r="H2045" s="37">
        <v>0.509</v>
      </c>
      <c r="I2045" s="37">
        <v>1.152</v>
      </c>
      <c r="J2045" s="31" t="s">
        <v>91</v>
      </c>
    </row>
    <row r="2046" ht="15.75" customHeight="1">
      <c r="A2046" s="36" t="str">
        <f t="shared" si="1"/>
        <v>Lithuania-Europe2012</v>
      </c>
      <c r="B2046" s="36" t="s">
        <v>205</v>
      </c>
      <c r="C2046" s="36" t="s">
        <v>243</v>
      </c>
      <c r="D2046" s="37">
        <v>0.43</v>
      </c>
      <c r="E2046" s="37">
        <v>20.0</v>
      </c>
      <c r="F2046" s="37">
        <v>25.0</v>
      </c>
      <c r="G2046" s="37">
        <v>175.0</v>
      </c>
      <c r="H2046" s="37">
        <v>0.672</v>
      </c>
      <c r="I2046" s="37">
        <v>1.651</v>
      </c>
      <c r="J2046" s="31" t="s">
        <v>91</v>
      </c>
    </row>
    <row r="2047" ht="15.75" customHeight="1">
      <c r="A2047" s="36" t="str">
        <f t="shared" si="1"/>
        <v>Latvia-Europe2012</v>
      </c>
      <c r="B2047" s="36" t="s">
        <v>203</v>
      </c>
      <c r="C2047" s="36" t="s">
        <v>243</v>
      </c>
      <c r="D2047" s="37">
        <v>0.359</v>
      </c>
      <c r="E2047" s="37">
        <v>16.0</v>
      </c>
      <c r="F2047" s="37">
        <v>24.0</v>
      </c>
      <c r="G2047" s="37">
        <v>264.0</v>
      </c>
      <c r="H2047" s="37">
        <v>0.731</v>
      </c>
      <c r="I2047" s="37">
        <v>1.121</v>
      </c>
      <c r="J2047" s="31" t="s">
        <v>91</v>
      </c>
    </row>
    <row r="2048" ht="15.75" customHeight="1">
      <c r="A2048" s="36" t="str">
        <f t="shared" si="1"/>
        <v>Romania-Europe2012</v>
      </c>
      <c r="B2048" s="36" t="s">
        <v>216</v>
      </c>
      <c r="C2048" s="36" t="s">
        <v>243</v>
      </c>
      <c r="D2048" s="37">
        <v>0.429</v>
      </c>
      <c r="E2048" s="37">
        <v>10.0</v>
      </c>
      <c r="F2048" s="37">
        <v>73.0</v>
      </c>
      <c r="G2048" s="37">
        <v>216.0</v>
      </c>
      <c r="H2048" s="37">
        <v>0.459</v>
      </c>
      <c r="I2048" s="37">
        <v>1.05</v>
      </c>
      <c r="J2048" s="31" t="s">
        <v>91</v>
      </c>
    </row>
    <row r="2049" ht="15.75" customHeight="1">
      <c r="A2049" s="36" t="str">
        <f t="shared" si="1"/>
        <v>Bulgaria-Europe2012</v>
      </c>
      <c r="B2049" s="36" t="s">
        <v>186</v>
      </c>
      <c r="C2049" s="36" t="s">
        <v>243</v>
      </c>
      <c r="D2049" s="37">
        <v>0.277</v>
      </c>
      <c r="E2049" s="37">
        <v>18.0</v>
      </c>
      <c r="F2049" s="37">
        <v>57.0</v>
      </c>
      <c r="G2049" s="37">
        <v>454.0</v>
      </c>
      <c r="H2049" s="37">
        <v>0.519</v>
      </c>
      <c r="I2049" s="37">
        <v>1.481</v>
      </c>
      <c r="J2049" s="31" t="s">
        <v>91</v>
      </c>
    </row>
    <row r="2050" ht="15.75" customHeight="1">
      <c r="A2050" s="36" t="str">
        <f t="shared" si="1"/>
        <v>Slovakia-Europe2012</v>
      </c>
      <c r="B2050" s="36" t="s">
        <v>220</v>
      </c>
      <c r="C2050" s="36" t="s">
        <v>243</v>
      </c>
      <c r="D2050" s="37">
        <v>0.471</v>
      </c>
      <c r="E2050" s="37">
        <v>14.0</v>
      </c>
      <c r="F2050" s="37">
        <v>43.0</v>
      </c>
      <c r="G2050" s="37">
        <v>207.0</v>
      </c>
      <c r="H2050" s="37">
        <v>0.767</v>
      </c>
      <c r="I2050" s="37">
        <v>1.119</v>
      </c>
      <c r="J2050" s="31" t="s">
        <v>91</v>
      </c>
    </row>
    <row r="2051" ht="15.75" customHeight="1">
      <c r="A2051" s="36" t="str">
        <f t="shared" si="1"/>
        <v>Poland-Europe2012</v>
      </c>
      <c r="B2051" s="36" t="s">
        <v>214</v>
      </c>
      <c r="C2051" s="36" t="s">
        <v>243</v>
      </c>
      <c r="D2051" s="37">
        <v>0.398</v>
      </c>
      <c r="E2051" s="37">
        <v>32.0</v>
      </c>
      <c r="F2051" s="37">
        <v>48.0</v>
      </c>
      <c r="G2051" s="37">
        <v>286.0</v>
      </c>
      <c r="H2051" s="37">
        <v>0.623</v>
      </c>
      <c r="I2051" s="37">
        <v>1.415</v>
      </c>
      <c r="J2051" s="31" t="s">
        <v>91</v>
      </c>
    </row>
    <row r="2052" ht="15.75" customHeight="1">
      <c r="A2052" s="36" t="str">
        <f t="shared" si="1"/>
        <v>Croatia-Europe2012</v>
      </c>
      <c r="B2052" s="36" t="s">
        <v>187</v>
      </c>
      <c r="C2052" s="36" t="s">
        <v>243</v>
      </c>
      <c r="D2052" s="37">
        <v>0.218</v>
      </c>
      <c r="E2052" s="37">
        <v>8.0</v>
      </c>
      <c r="F2052" s="37">
        <v>88.0</v>
      </c>
      <c r="G2052" s="37">
        <v>196.0</v>
      </c>
      <c r="H2052" s="37">
        <v>0.619</v>
      </c>
      <c r="I2052" s="37">
        <v>1.154</v>
      </c>
      <c r="J2052" s="31" t="s">
        <v>91</v>
      </c>
    </row>
    <row r="2053" ht="15.75" customHeight="1">
      <c r="A2053" s="36" t="str">
        <f t="shared" si="1"/>
        <v>Czech Republic-Europe2012</v>
      </c>
      <c r="B2053" s="36" t="s">
        <v>189</v>
      </c>
      <c r="C2053" s="36" t="s">
        <v>243</v>
      </c>
      <c r="D2053" s="37">
        <v>0.481</v>
      </c>
      <c r="E2053" s="37">
        <v>20.0</v>
      </c>
      <c r="F2053" s="37">
        <v>68.0</v>
      </c>
      <c r="G2053" s="37">
        <v>413.0</v>
      </c>
      <c r="H2053" s="37">
        <v>0.734</v>
      </c>
      <c r="I2053" s="37">
        <v>1.268</v>
      </c>
      <c r="J2053" s="31" t="s">
        <v>91</v>
      </c>
    </row>
    <row r="2054" ht="15.75" customHeight="1">
      <c r="A2054" s="36" t="str">
        <f t="shared" si="1"/>
        <v>Denmark-Europe2012</v>
      </c>
      <c r="B2054" s="36" t="s">
        <v>190</v>
      </c>
      <c r="C2054" s="36" t="s">
        <v>243</v>
      </c>
      <c r="D2054" s="37">
        <v>0.27</v>
      </c>
      <c r="E2054" s="37">
        <v>6.0</v>
      </c>
      <c r="F2054" s="37">
        <v>5.0</v>
      </c>
      <c r="G2054" s="37">
        <v>130.0</v>
      </c>
      <c r="H2054" s="37">
        <v>0.923</v>
      </c>
      <c r="I2054" s="37">
        <v>1.303</v>
      </c>
      <c r="J2054" s="31" t="s">
        <v>91</v>
      </c>
    </row>
    <row r="2055" ht="15.75" customHeight="1">
      <c r="A2055" s="36" t="str">
        <f t="shared" si="1"/>
        <v>Malta-Europe2012</v>
      </c>
      <c r="B2055" s="36" t="s">
        <v>207</v>
      </c>
      <c r="C2055" s="36" t="s">
        <v>243</v>
      </c>
      <c r="D2055" s="37">
        <v>0.409</v>
      </c>
      <c r="E2055" s="37">
        <v>40.0</v>
      </c>
      <c r="F2055" s="37">
        <v>100.0</v>
      </c>
      <c r="G2055" s="37">
        <v>139.0</v>
      </c>
      <c r="H2055" s="37">
        <v>0.682</v>
      </c>
      <c r="I2055" s="37">
        <v>1.244</v>
      </c>
      <c r="J2055" s="31" t="s">
        <v>91</v>
      </c>
    </row>
    <row r="2056" ht="15.75" customHeight="1">
      <c r="A2056" s="36" t="str">
        <f t="shared" si="1"/>
        <v>Liechtenstein-Europe2012</v>
      </c>
      <c r="B2056" s="36" t="s">
        <v>204</v>
      </c>
      <c r="C2056" s="36" t="s">
        <v>243</v>
      </c>
      <c r="D2056" s="36"/>
      <c r="E2056" s="36"/>
      <c r="F2056" s="36"/>
      <c r="G2056" s="36"/>
      <c r="H2056" s="37">
        <v>0.894</v>
      </c>
      <c r="I2056" s="37">
        <v>0.974</v>
      </c>
      <c r="J2056" s="31" t="s">
        <v>91</v>
      </c>
    </row>
    <row r="2057" ht="15.75" customHeight="1">
      <c r="A2057" s="36" t="str">
        <f t="shared" si="1"/>
        <v>Spain-Europe2012</v>
      </c>
      <c r="B2057" s="36" t="s">
        <v>222</v>
      </c>
      <c r="C2057" s="36" t="s">
        <v>243</v>
      </c>
      <c r="D2057" s="37">
        <v>0.387</v>
      </c>
      <c r="E2057" s="37">
        <v>28.0</v>
      </c>
      <c r="F2057" s="37">
        <v>46.0</v>
      </c>
      <c r="G2057" s="37">
        <v>167.0</v>
      </c>
      <c r="H2057" s="37">
        <v>0.698</v>
      </c>
      <c r="I2057" s="37">
        <v>1.084</v>
      </c>
      <c r="J2057" s="31" t="s">
        <v>91</v>
      </c>
    </row>
    <row r="2058" ht="15.75" customHeight="1">
      <c r="A2058" s="36" t="str">
        <f t="shared" si="1"/>
        <v>Switzerland-Europe2012</v>
      </c>
      <c r="B2058" s="36" t="s">
        <v>224</v>
      </c>
      <c r="C2058" s="36" t="s">
        <v>243</v>
      </c>
      <c r="D2058" s="37">
        <v>0.291</v>
      </c>
      <c r="E2058" s="37">
        <v>18.0</v>
      </c>
      <c r="F2058" s="37">
        <v>27.0</v>
      </c>
      <c r="G2058" s="37">
        <v>63.0</v>
      </c>
      <c r="H2058" s="37">
        <v>0.852</v>
      </c>
      <c r="I2058" s="37">
        <v>1.321</v>
      </c>
      <c r="J2058" s="31" t="s">
        <v>91</v>
      </c>
    </row>
    <row r="2059" ht="15.75" customHeight="1">
      <c r="A2059" s="36" t="str">
        <f t="shared" si="1"/>
        <v>Ukraine-Europe2012</v>
      </c>
      <c r="B2059" s="36" t="s">
        <v>226</v>
      </c>
      <c r="C2059" s="36" t="s">
        <v>243</v>
      </c>
      <c r="D2059" s="37">
        <v>0.554</v>
      </c>
      <c r="E2059" s="37">
        <v>22.0</v>
      </c>
      <c r="F2059" s="37">
        <v>140.0</v>
      </c>
      <c r="G2059" s="37">
        <v>491.0</v>
      </c>
      <c r="H2059" s="37">
        <v>0.353</v>
      </c>
      <c r="I2059" s="37">
        <v>1.303</v>
      </c>
      <c r="J2059" s="31" t="s">
        <v>91</v>
      </c>
    </row>
    <row r="2060" ht="15.75" customHeight="1">
      <c r="A2060" s="36" t="str">
        <f t="shared" si="1"/>
        <v>Estonia-Europe2012</v>
      </c>
      <c r="B2060" s="36" t="s">
        <v>191</v>
      </c>
      <c r="C2060" s="36" t="s">
        <v>243</v>
      </c>
      <c r="D2060" s="37">
        <v>0.664</v>
      </c>
      <c r="E2060" s="37">
        <v>7.0</v>
      </c>
      <c r="F2060" s="37">
        <v>21.0</v>
      </c>
      <c r="G2060" s="37">
        <v>81.0</v>
      </c>
      <c r="H2060" s="37">
        <v>0.784</v>
      </c>
      <c r="I2060" s="37">
        <v>1.604</v>
      </c>
      <c r="J2060" s="31" t="s">
        <v>91</v>
      </c>
    </row>
    <row r="2061" ht="15.75" customHeight="1">
      <c r="A2061" s="36" t="str">
        <f t="shared" si="1"/>
        <v>North Macedonia-Europe2012</v>
      </c>
      <c r="B2061" s="36" t="s">
        <v>212</v>
      </c>
      <c r="C2061" s="36" t="s">
        <v>243</v>
      </c>
      <c r="D2061" s="37">
        <v>0.082</v>
      </c>
      <c r="E2061" s="37">
        <v>2.0</v>
      </c>
      <c r="F2061" s="37">
        <v>36.0</v>
      </c>
      <c r="G2061" s="37">
        <v>119.0</v>
      </c>
      <c r="H2061" s="37">
        <v>0.574</v>
      </c>
      <c r="I2061" s="37">
        <v>1.062</v>
      </c>
      <c r="J2061" s="31" t="s">
        <v>91</v>
      </c>
    </row>
    <row r="2062" ht="15.75" customHeight="1">
      <c r="A2062" s="36" t="str">
        <f t="shared" si="1"/>
        <v>Slovenia-Europe2012</v>
      </c>
      <c r="B2062" s="36" t="s">
        <v>221</v>
      </c>
      <c r="C2062" s="36" t="s">
        <v>243</v>
      </c>
      <c r="D2062" s="37">
        <v>0.339</v>
      </c>
      <c r="E2062" s="37">
        <v>6.0</v>
      </c>
      <c r="F2062" s="37">
        <v>31.0</v>
      </c>
      <c r="G2062" s="37">
        <v>260.0</v>
      </c>
      <c r="H2062" s="37">
        <v>0.683</v>
      </c>
      <c r="I2062" s="37">
        <v>1.084</v>
      </c>
      <c r="J2062" s="31" t="s">
        <v>91</v>
      </c>
    </row>
    <row r="2063" ht="15.75" customHeight="1">
      <c r="A2063" s="36" t="str">
        <f t="shared" si="1"/>
        <v>Belgium-Europe2012</v>
      </c>
      <c r="B2063" s="36" t="s">
        <v>184</v>
      </c>
      <c r="C2063" s="36" t="s">
        <v>243</v>
      </c>
      <c r="D2063" s="37">
        <v>0.576</v>
      </c>
      <c r="E2063" s="37">
        <v>4.0</v>
      </c>
      <c r="F2063" s="37">
        <v>32.0</v>
      </c>
      <c r="G2063" s="37">
        <v>156.0</v>
      </c>
      <c r="H2063" s="37">
        <v>0.807</v>
      </c>
      <c r="I2063" s="37">
        <v>1.113</v>
      </c>
      <c r="J2063" s="31" t="s">
        <v>91</v>
      </c>
    </row>
    <row r="2064" ht="15.75" customHeight="1">
      <c r="A2064" s="36" t="str">
        <f t="shared" si="1"/>
        <v>Finland-Europe2012</v>
      </c>
      <c r="B2064" s="36" t="s">
        <v>193</v>
      </c>
      <c r="C2064" s="36" t="s">
        <v>243</v>
      </c>
      <c r="D2064" s="37">
        <v>0.406</v>
      </c>
      <c r="E2064" s="37">
        <v>14.0</v>
      </c>
      <c r="F2064" s="37">
        <v>12.0</v>
      </c>
      <c r="G2064" s="37">
        <v>93.0</v>
      </c>
      <c r="H2064" s="37">
        <v>0.899</v>
      </c>
      <c r="I2064" s="37">
        <v>1.723</v>
      </c>
      <c r="J2064" s="31" t="s">
        <v>91</v>
      </c>
    </row>
    <row r="2065" ht="15.75" customHeight="1">
      <c r="A2065" s="36" t="str">
        <f t="shared" si="1"/>
        <v>Netherlands-Europe2012</v>
      </c>
      <c r="B2065" s="36" t="s">
        <v>211</v>
      </c>
      <c r="C2065" s="36" t="s">
        <v>243</v>
      </c>
      <c r="D2065" s="37">
        <v>0.392</v>
      </c>
      <c r="E2065" s="37">
        <v>5.0</v>
      </c>
      <c r="F2065" s="37">
        <v>30.0</v>
      </c>
      <c r="G2065" s="37">
        <v>127.0</v>
      </c>
      <c r="H2065" s="37">
        <v>0.929</v>
      </c>
      <c r="I2065" s="37">
        <v>1.18</v>
      </c>
      <c r="J2065" s="31" t="s">
        <v>91</v>
      </c>
    </row>
    <row r="2066" ht="15.75" customHeight="1">
      <c r="A2066" s="36" t="str">
        <f t="shared" si="1"/>
        <v>Luxembourg-Europe2012</v>
      </c>
      <c r="B2066" s="36" t="s">
        <v>206</v>
      </c>
      <c r="C2066" s="36" t="s">
        <v>243</v>
      </c>
      <c r="D2066" s="37">
        <v>0.2</v>
      </c>
      <c r="E2066" s="37">
        <v>19.0</v>
      </c>
      <c r="F2066" s="37">
        <v>56.0</v>
      </c>
      <c r="G2066" s="37">
        <v>59.0</v>
      </c>
      <c r="H2066" s="37">
        <v>0.919</v>
      </c>
      <c r="I2066" s="37">
        <v>1.454</v>
      </c>
      <c r="J2066" s="31" t="s">
        <v>91</v>
      </c>
    </row>
    <row r="2067" ht="15.75" customHeight="1">
      <c r="A2067" s="36" t="str">
        <f t="shared" si="1"/>
        <v>Moldova-Europe2012</v>
      </c>
      <c r="B2067" s="36" t="s">
        <v>208</v>
      </c>
      <c r="C2067" s="36" t="s">
        <v>243</v>
      </c>
      <c r="D2067" s="37">
        <v>0.308</v>
      </c>
      <c r="E2067" s="37">
        <v>9.0</v>
      </c>
      <c r="F2067" s="37">
        <v>86.0</v>
      </c>
      <c r="G2067" s="37">
        <v>220.0</v>
      </c>
      <c r="H2067" s="37">
        <v>0.434</v>
      </c>
      <c r="I2067" s="37">
        <v>1.02</v>
      </c>
      <c r="J2067" s="31" t="s">
        <v>91</v>
      </c>
    </row>
    <row r="2068" ht="15.75" customHeight="1">
      <c r="A2068" s="36" t="str">
        <f t="shared" si="1"/>
        <v>Belarus-Europe2012</v>
      </c>
      <c r="B2068" s="36" t="s">
        <v>183</v>
      </c>
      <c r="C2068" s="36" t="s">
        <v>243</v>
      </c>
      <c r="D2068" s="37">
        <v>0.605</v>
      </c>
      <c r="E2068" s="37">
        <v>10.0</v>
      </c>
      <c r="F2068" s="37">
        <v>64.0</v>
      </c>
      <c r="G2068" s="37">
        <v>338.0</v>
      </c>
      <c r="H2068" s="37">
        <v>0.469</v>
      </c>
      <c r="I2068" s="37">
        <v>1.135</v>
      </c>
      <c r="J2068" s="31" t="s">
        <v>91</v>
      </c>
    </row>
    <row r="2069" ht="15.75" customHeight="1">
      <c r="A2069" s="36" t="str">
        <f t="shared" si="1"/>
        <v>Montenegro-Europe2012</v>
      </c>
      <c r="B2069" s="36" t="s">
        <v>210</v>
      </c>
      <c r="C2069" s="36" t="s">
        <v>243</v>
      </c>
      <c r="D2069" s="37">
        <v>0.209</v>
      </c>
      <c r="E2069" s="37">
        <v>10.0</v>
      </c>
      <c r="F2069" s="37">
        <v>50.0</v>
      </c>
      <c r="G2069" s="37">
        <v>320.0</v>
      </c>
      <c r="H2069" s="37">
        <v>0.568</v>
      </c>
      <c r="I2069" s="37">
        <v>1.595</v>
      </c>
      <c r="J2069" s="31" t="s">
        <v>91</v>
      </c>
    </row>
    <row r="2070" ht="15.75" customHeight="1">
      <c r="A2070" s="36" t="str">
        <f t="shared" si="1"/>
        <v>Cyprus-Europe2012</v>
      </c>
      <c r="B2070" s="36" t="s">
        <v>188</v>
      </c>
      <c r="C2070" s="36" t="s">
        <v>243</v>
      </c>
      <c r="D2070" s="37">
        <v>0.222</v>
      </c>
      <c r="E2070" s="37">
        <v>8.0</v>
      </c>
      <c r="F2070" s="37">
        <v>38.0</v>
      </c>
      <c r="G2070" s="37">
        <v>147.0</v>
      </c>
      <c r="H2070" s="37">
        <v>0.607</v>
      </c>
      <c r="I2070" s="37">
        <v>0.984</v>
      </c>
      <c r="J2070" s="31" t="s">
        <v>91</v>
      </c>
    </row>
    <row r="2071" ht="15.75" customHeight="1">
      <c r="A2071" s="36" t="str">
        <f t="shared" si="1"/>
        <v>Norway-Europe2012</v>
      </c>
      <c r="B2071" s="36" t="s">
        <v>213</v>
      </c>
      <c r="C2071" s="36" t="s">
        <v>243</v>
      </c>
      <c r="D2071" s="37">
        <v>0.407</v>
      </c>
      <c r="E2071" s="37">
        <v>7.0</v>
      </c>
      <c r="F2071" s="37">
        <v>7.0</v>
      </c>
      <c r="G2071" s="37">
        <v>87.0</v>
      </c>
      <c r="H2071" s="37">
        <v>0.946</v>
      </c>
      <c r="I2071" s="37">
        <v>1.167</v>
      </c>
      <c r="J2071" s="31" t="s">
        <v>91</v>
      </c>
    </row>
    <row r="2072" ht="15.75" customHeight="1">
      <c r="A2072" s="36" t="str">
        <f t="shared" si="1"/>
        <v>Sweden-Europe2012</v>
      </c>
      <c r="B2072" s="36" t="s">
        <v>223</v>
      </c>
      <c r="C2072" s="36" t="s">
        <v>243</v>
      </c>
      <c r="D2072" s="37">
        <v>0.52</v>
      </c>
      <c r="E2072" s="37">
        <v>16.0</v>
      </c>
      <c r="F2072" s="37">
        <v>14.0</v>
      </c>
      <c r="G2072" s="37">
        <v>122.0</v>
      </c>
      <c r="H2072" s="37">
        <v>0.932</v>
      </c>
      <c r="I2072" s="37">
        <v>1.246</v>
      </c>
      <c r="J2072" s="31" t="s">
        <v>91</v>
      </c>
    </row>
    <row r="2073" ht="15.75" customHeight="1">
      <c r="A2073" s="36" t="str">
        <f t="shared" si="1"/>
        <v>Russia-Europe2012</v>
      </c>
      <c r="B2073" s="36" t="s">
        <v>217</v>
      </c>
      <c r="C2073" s="36" t="s">
        <v>243</v>
      </c>
      <c r="D2073" s="37">
        <v>0.541</v>
      </c>
      <c r="E2073" s="37">
        <v>18.0</v>
      </c>
      <c r="F2073" s="37">
        <v>111.0</v>
      </c>
      <c r="G2073" s="37">
        <v>177.0</v>
      </c>
      <c r="H2073" s="37">
        <v>0.638</v>
      </c>
      <c r="I2073" s="37">
        <v>1.453</v>
      </c>
      <c r="J2073" s="31" t="s">
        <v>91</v>
      </c>
    </row>
    <row r="2074" ht="15.75" customHeight="1">
      <c r="A2074" s="36" t="str">
        <f t="shared" si="1"/>
        <v>Albania-Europe2012</v>
      </c>
      <c r="B2074" s="36" t="s">
        <v>179</v>
      </c>
      <c r="C2074" s="36" t="s">
        <v>243</v>
      </c>
      <c r="D2074" s="37">
        <v>0.32</v>
      </c>
      <c r="E2074" s="37">
        <v>5.0</v>
      </c>
      <c r="F2074" s="37">
        <v>82.0</v>
      </c>
      <c r="G2074" s="37">
        <v>357.0</v>
      </c>
      <c r="H2074" s="37">
        <v>0.547</v>
      </c>
      <c r="I2074" s="37">
        <v>1.107</v>
      </c>
      <c r="J2074" s="31" t="s">
        <v>91</v>
      </c>
    </row>
    <row r="2075" ht="15.75" customHeight="1">
      <c r="A2075" s="36" t="str">
        <f t="shared" si="1"/>
        <v>France-Europe2012</v>
      </c>
      <c r="B2075" s="36" t="s">
        <v>194</v>
      </c>
      <c r="C2075" s="36" t="s">
        <v>243</v>
      </c>
      <c r="D2075" s="37">
        <v>0.647</v>
      </c>
      <c r="E2075" s="37">
        <v>7.0</v>
      </c>
      <c r="F2075" s="37">
        <v>35.0</v>
      </c>
      <c r="G2075" s="37">
        <v>132.0</v>
      </c>
      <c r="H2075" s="37">
        <v>0.814</v>
      </c>
      <c r="I2075" s="37">
        <v>0.974</v>
      </c>
      <c r="J2075" s="31" t="s">
        <v>91</v>
      </c>
    </row>
    <row r="2076" ht="15.75" customHeight="1">
      <c r="A2076" s="36" t="str">
        <f t="shared" si="1"/>
        <v>United Kingdom-Europe2012</v>
      </c>
      <c r="B2076" s="36" t="s">
        <v>227</v>
      </c>
      <c r="C2076" s="36" t="s">
        <v>243</v>
      </c>
      <c r="D2076" s="37">
        <v>0.35</v>
      </c>
      <c r="E2076" s="37">
        <v>12.0</v>
      </c>
      <c r="F2076" s="37">
        <v>11.0</v>
      </c>
      <c r="G2076" s="37">
        <v>110.0</v>
      </c>
      <c r="H2076" s="37">
        <v>0.875</v>
      </c>
      <c r="I2076" s="37">
        <v>1.248</v>
      </c>
      <c r="J2076" s="31" t="s">
        <v>91</v>
      </c>
    </row>
    <row r="2077" ht="15.75" customHeight="1">
      <c r="A2077" s="36" t="str">
        <f t="shared" si="1"/>
        <v>Faeroe Islands-Europe2012</v>
      </c>
      <c r="B2077" s="36" t="s">
        <v>192</v>
      </c>
      <c r="C2077" s="36" t="s">
        <v>243</v>
      </c>
      <c r="D2077" s="36"/>
      <c r="E2077" s="36"/>
      <c r="F2077" s="36"/>
      <c r="G2077" s="36"/>
      <c r="H2077" s="37">
        <v>0.853</v>
      </c>
      <c r="I2077" s="37">
        <v>1.186</v>
      </c>
      <c r="J2077" s="31" t="s">
        <v>91</v>
      </c>
    </row>
    <row r="2078" ht="15.75" customHeight="1">
      <c r="A2078" s="36" t="str">
        <f t="shared" si="1"/>
        <v>Iceland-Europe2012</v>
      </c>
      <c r="B2078" s="36" t="s">
        <v>198</v>
      </c>
      <c r="C2078" s="36" t="s">
        <v>243</v>
      </c>
      <c r="D2078" s="37">
        <v>0.306</v>
      </c>
      <c r="E2078" s="37">
        <v>5.0</v>
      </c>
      <c r="F2078" s="37">
        <v>13.0</v>
      </c>
      <c r="G2078" s="37">
        <v>140.0</v>
      </c>
      <c r="H2078" s="37">
        <v>0.962</v>
      </c>
      <c r="I2078" s="37">
        <v>1.081</v>
      </c>
      <c r="J2078" s="31" t="s">
        <v>91</v>
      </c>
    </row>
    <row r="2079" ht="15.75" customHeight="1">
      <c r="A2079" s="36" t="str">
        <f t="shared" si="1"/>
        <v>Ireland-Europe2012</v>
      </c>
      <c r="B2079" s="36" t="s">
        <v>199</v>
      </c>
      <c r="C2079" s="36" t="s">
        <v>243</v>
      </c>
      <c r="D2079" s="37">
        <v>0.255</v>
      </c>
      <c r="E2079" s="37">
        <v>10.0</v>
      </c>
      <c r="F2079" s="37">
        <v>15.0</v>
      </c>
      <c r="G2079" s="37">
        <v>80.0</v>
      </c>
      <c r="H2079" s="37">
        <v>0.769</v>
      </c>
      <c r="I2079" s="37">
        <v>1.072</v>
      </c>
      <c r="J2079" s="31" t="s">
        <v>91</v>
      </c>
    </row>
    <row r="2080" ht="15.75" customHeight="1">
      <c r="A2080" s="36" t="str">
        <f t="shared" si="1"/>
        <v>Turkey-Europe2012</v>
      </c>
      <c r="B2080" s="36" t="s">
        <v>225</v>
      </c>
      <c r="C2080" s="36" t="s">
        <v>243</v>
      </c>
      <c r="D2080" s="37">
        <v>0.4</v>
      </c>
      <c r="E2080" s="37">
        <v>6.0</v>
      </c>
      <c r="F2080" s="37">
        <v>72.0</v>
      </c>
      <c r="G2080" s="37">
        <v>226.0</v>
      </c>
      <c r="H2080" s="37">
        <v>0.451</v>
      </c>
      <c r="I2080" s="37">
        <v>0.915</v>
      </c>
      <c r="J2080" s="31" t="s">
        <v>91</v>
      </c>
    </row>
    <row r="2081" ht="15.75" customHeight="1">
      <c r="A2081" s="36" t="str">
        <f t="shared" si="1"/>
        <v>Kosovo-Europe2012</v>
      </c>
      <c r="B2081" s="36" t="s">
        <v>202</v>
      </c>
      <c r="C2081" s="36" t="s">
        <v>243</v>
      </c>
      <c r="D2081" s="37">
        <v>0.154</v>
      </c>
      <c r="E2081" s="37">
        <v>52.0</v>
      </c>
      <c r="F2081" s="37">
        <v>96.0</v>
      </c>
      <c r="G2081" s="37">
        <v>164.0</v>
      </c>
      <c r="H2081" s="36"/>
      <c r="I2081" s="36"/>
      <c r="J2081" s="31" t="s">
        <v>91</v>
      </c>
    </row>
    <row r="2082" ht="15.75" customHeight="1">
      <c r="A2082" s="36" t="str">
        <f t="shared" si="1"/>
        <v>Lebanon-Middle East2005</v>
      </c>
      <c r="B2082" s="36" t="s">
        <v>235</v>
      </c>
      <c r="C2082" s="36" t="s">
        <v>243</v>
      </c>
      <c r="D2082" s="37">
        <v>0.354</v>
      </c>
      <c r="E2082" s="37">
        <v>46.0</v>
      </c>
      <c r="F2082" s="36"/>
      <c r="G2082" s="37">
        <v>180.0</v>
      </c>
      <c r="H2082" s="37">
        <v>0.101</v>
      </c>
      <c r="I2082" s="37">
        <v>0.249</v>
      </c>
      <c r="J2082" s="31" t="s">
        <v>84</v>
      </c>
    </row>
    <row r="2083" ht="15.75" customHeight="1">
      <c r="A2083" s="36" t="str">
        <f t="shared" si="1"/>
        <v>Qatar-Middle East2005</v>
      </c>
      <c r="B2083" s="36" t="s">
        <v>237</v>
      </c>
      <c r="C2083" s="36" t="s">
        <v>243</v>
      </c>
      <c r="D2083" s="36"/>
      <c r="E2083" s="36"/>
      <c r="F2083" s="36"/>
      <c r="G2083" s="36"/>
      <c r="H2083" s="37">
        <v>0.247</v>
      </c>
      <c r="I2083" s="37">
        <v>0.873</v>
      </c>
      <c r="J2083" s="31" t="s">
        <v>84</v>
      </c>
    </row>
    <row r="2084" ht="15.75" customHeight="1">
      <c r="A2084" s="36" t="str">
        <f t="shared" si="1"/>
        <v>United Arab Emirates-Middle East2005</v>
      </c>
      <c r="B2084" s="36" t="s">
        <v>240</v>
      </c>
      <c r="C2084" s="36" t="s">
        <v>243</v>
      </c>
      <c r="D2084" s="37">
        <v>0.144</v>
      </c>
      <c r="E2084" s="37">
        <v>19.0</v>
      </c>
      <c r="F2084" s="36"/>
      <c r="G2084" s="37">
        <v>12.0</v>
      </c>
      <c r="H2084" s="37">
        <v>0.4</v>
      </c>
      <c r="I2084" s="37">
        <v>1.093</v>
      </c>
      <c r="J2084" s="31" t="s">
        <v>84</v>
      </c>
    </row>
    <row r="2085" ht="15.75" customHeight="1">
      <c r="A2085" s="36" t="str">
        <f t="shared" si="1"/>
        <v>Iran-Middle East2005</v>
      </c>
      <c r="B2085" s="36" t="s">
        <v>230</v>
      </c>
      <c r="C2085" s="36" t="s">
        <v>243</v>
      </c>
      <c r="D2085" s="37">
        <v>0.442</v>
      </c>
      <c r="E2085" s="37">
        <v>28.0</v>
      </c>
      <c r="F2085" s="36"/>
      <c r="G2085" s="37">
        <v>344.0</v>
      </c>
      <c r="H2085" s="37">
        <v>0.081</v>
      </c>
      <c r="I2085" s="37">
        <v>0.121</v>
      </c>
      <c r="J2085" s="31" t="s">
        <v>84</v>
      </c>
    </row>
    <row r="2086" ht="15.75" customHeight="1">
      <c r="A2086" s="36" t="str">
        <f t="shared" si="1"/>
        <v>Bahrain-Middle East2005</v>
      </c>
      <c r="B2086" s="36" t="s">
        <v>228</v>
      </c>
      <c r="C2086" s="36" t="s">
        <v>243</v>
      </c>
      <c r="D2086" s="36"/>
      <c r="E2086" s="36"/>
      <c r="F2086" s="36"/>
      <c r="G2086" s="36"/>
      <c r="H2086" s="37">
        <v>0.213</v>
      </c>
      <c r="I2086" s="37">
        <v>0.872</v>
      </c>
      <c r="J2086" s="31" t="s">
        <v>84</v>
      </c>
    </row>
    <row r="2087" ht="15.75" customHeight="1">
      <c r="A2087" s="36" t="str">
        <f t="shared" si="1"/>
        <v>Kuwait-Middle East2005</v>
      </c>
      <c r="B2087" s="36" t="s">
        <v>234</v>
      </c>
      <c r="C2087" s="36" t="s">
        <v>243</v>
      </c>
      <c r="D2087" s="37">
        <v>0.107</v>
      </c>
      <c r="E2087" s="37">
        <v>35.0</v>
      </c>
      <c r="F2087" s="36"/>
      <c r="G2087" s="37">
        <v>98.0</v>
      </c>
      <c r="H2087" s="37">
        <v>0.259</v>
      </c>
      <c r="I2087" s="37">
        <v>0.602</v>
      </c>
      <c r="J2087" s="31" t="s">
        <v>84</v>
      </c>
    </row>
    <row r="2088" ht="15.75" customHeight="1">
      <c r="A2088" s="36" t="str">
        <f t="shared" si="1"/>
        <v>Israel-Middle East2005</v>
      </c>
      <c r="B2088" s="36" t="s">
        <v>232</v>
      </c>
      <c r="C2088" s="36" t="s">
        <v>243</v>
      </c>
      <c r="D2088" s="37">
        <v>0.391</v>
      </c>
      <c r="E2088" s="37">
        <v>20.0</v>
      </c>
      <c r="F2088" s="36"/>
      <c r="G2088" s="37">
        <v>230.0</v>
      </c>
      <c r="H2088" s="37">
        <v>0.252</v>
      </c>
      <c r="I2088" s="37">
        <v>1.175</v>
      </c>
      <c r="J2088" s="31" t="s">
        <v>84</v>
      </c>
    </row>
    <row r="2089" ht="15.75" customHeight="1">
      <c r="A2089" s="36" t="str">
        <f t="shared" si="1"/>
        <v>Oman-Middle East2005</v>
      </c>
      <c r="B2089" s="36" t="s">
        <v>236</v>
      </c>
      <c r="C2089" s="36" t="s">
        <v>243</v>
      </c>
      <c r="D2089" s="37">
        <v>0.195</v>
      </c>
      <c r="E2089" s="37">
        <v>35.0</v>
      </c>
      <c r="F2089" s="36"/>
      <c r="G2089" s="37">
        <v>52.0</v>
      </c>
      <c r="H2089" s="37">
        <v>0.067</v>
      </c>
      <c r="I2089" s="37">
        <v>0.529</v>
      </c>
      <c r="J2089" s="31" t="s">
        <v>84</v>
      </c>
    </row>
    <row r="2090" ht="15.75" customHeight="1">
      <c r="A2090" s="36" t="str">
        <f t="shared" si="1"/>
        <v>Saudi Arabia-Middle East2005</v>
      </c>
      <c r="B2090" s="36" t="s">
        <v>238</v>
      </c>
      <c r="C2090" s="36" t="s">
        <v>243</v>
      </c>
      <c r="D2090" s="37">
        <v>0.145</v>
      </c>
      <c r="E2090" s="37">
        <v>67.0</v>
      </c>
      <c r="F2090" s="36"/>
      <c r="G2090" s="37">
        <v>69.0</v>
      </c>
      <c r="H2090" s="37">
        <v>0.127</v>
      </c>
      <c r="I2090" s="37">
        <v>0.574</v>
      </c>
      <c r="J2090" s="31" t="s">
        <v>84</v>
      </c>
    </row>
    <row r="2091" ht="15.75" customHeight="1">
      <c r="A2091" s="36" t="str">
        <f t="shared" si="1"/>
        <v>Syria-Middle East2005</v>
      </c>
      <c r="B2091" s="36" t="s">
        <v>239</v>
      </c>
      <c r="C2091" s="36" t="s">
        <v>243</v>
      </c>
      <c r="D2091" s="37">
        <v>0.433</v>
      </c>
      <c r="E2091" s="37">
        <v>43.0</v>
      </c>
      <c r="F2091" s="36"/>
      <c r="G2091" s="37">
        <v>336.0</v>
      </c>
      <c r="H2091" s="37">
        <v>0.056</v>
      </c>
      <c r="I2091" s="37">
        <v>0.162</v>
      </c>
      <c r="J2091" s="31" t="s">
        <v>84</v>
      </c>
    </row>
    <row r="2092" ht="15.75" customHeight="1">
      <c r="A2092" s="36" t="str">
        <f t="shared" si="1"/>
        <v>Jordan-Middle East2005</v>
      </c>
      <c r="B2092" s="36" t="s">
        <v>233</v>
      </c>
      <c r="C2092" s="36" t="s">
        <v>243</v>
      </c>
      <c r="D2092" s="37">
        <v>0.311</v>
      </c>
      <c r="E2092" s="37">
        <v>16.0</v>
      </c>
      <c r="F2092" s="36"/>
      <c r="G2092" s="37">
        <v>136.0</v>
      </c>
      <c r="H2092" s="37">
        <v>0.129</v>
      </c>
      <c r="I2092" s="37">
        <v>0.599</v>
      </c>
      <c r="J2092" s="31" t="s">
        <v>84</v>
      </c>
    </row>
    <row r="2093" ht="15.75" customHeight="1">
      <c r="A2093" s="36" t="str">
        <f t="shared" si="1"/>
        <v>Iraq-Middle East2005</v>
      </c>
      <c r="B2093" s="36" t="s">
        <v>231</v>
      </c>
      <c r="C2093" s="36" t="s">
        <v>243</v>
      </c>
      <c r="D2093" s="37">
        <v>0.242</v>
      </c>
      <c r="E2093" s="37">
        <v>32.0</v>
      </c>
      <c r="F2093" s="36"/>
      <c r="G2093" s="37">
        <v>312.0</v>
      </c>
      <c r="H2093" s="37">
        <v>0.009</v>
      </c>
      <c r="I2093" s="37">
        <v>0.056</v>
      </c>
      <c r="J2093" s="31" t="s">
        <v>84</v>
      </c>
    </row>
    <row r="2094" ht="15.75" customHeight="1">
      <c r="A2094" s="36" t="str">
        <f t="shared" si="1"/>
        <v>Yemen-Middle East2005</v>
      </c>
      <c r="B2094" s="36" t="s">
        <v>241</v>
      </c>
      <c r="C2094" s="36" t="s">
        <v>243</v>
      </c>
      <c r="D2094" s="37">
        <v>1.952</v>
      </c>
      <c r="E2094" s="37">
        <v>63.0</v>
      </c>
      <c r="F2094" s="36"/>
      <c r="G2094" s="37">
        <v>248.0</v>
      </c>
      <c r="H2094" s="37">
        <v>0.01</v>
      </c>
      <c r="I2094" s="37">
        <v>0.113</v>
      </c>
      <c r="J2094" s="31" t="s">
        <v>84</v>
      </c>
    </row>
    <row r="2095" ht="15.75" customHeight="1">
      <c r="A2095" s="36" t="str">
        <f t="shared" si="1"/>
        <v>Lebanon-Middle East2006</v>
      </c>
      <c r="B2095" s="36" t="s">
        <v>235</v>
      </c>
      <c r="C2095" s="36" t="s">
        <v>243</v>
      </c>
      <c r="D2095" s="37">
        <v>0.354</v>
      </c>
      <c r="E2095" s="37">
        <v>46.0</v>
      </c>
      <c r="F2095" s="36"/>
      <c r="G2095" s="37">
        <v>180.0</v>
      </c>
      <c r="H2095" s="37">
        <v>0.15</v>
      </c>
      <c r="I2095" s="37">
        <v>0.271</v>
      </c>
      <c r="J2095" s="31" t="s">
        <v>85</v>
      </c>
    </row>
    <row r="2096" ht="15.75" customHeight="1">
      <c r="A2096" s="36" t="str">
        <f t="shared" si="1"/>
        <v>Qatar-Middle East2006</v>
      </c>
      <c r="B2096" s="36" t="s">
        <v>237</v>
      </c>
      <c r="C2096" s="36" t="s">
        <v>243</v>
      </c>
      <c r="D2096" s="36"/>
      <c r="E2096" s="36"/>
      <c r="F2096" s="36"/>
      <c r="G2096" s="36"/>
      <c r="H2096" s="37">
        <v>0.29</v>
      </c>
      <c r="I2096" s="37">
        <v>0.951</v>
      </c>
      <c r="J2096" s="31" t="s">
        <v>85</v>
      </c>
    </row>
    <row r="2097" ht="15.75" customHeight="1">
      <c r="A2097" s="36" t="str">
        <f t="shared" si="1"/>
        <v>United Arab Emirates-Middle East2006</v>
      </c>
      <c r="B2097" s="36" t="s">
        <v>240</v>
      </c>
      <c r="C2097" s="36" t="s">
        <v>243</v>
      </c>
      <c r="D2097" s="37">
        <v>0.144</v>
      </c>
      <c r="E2097" s="37">
        <v>19.0</v>
      </c>
      <c r="F2097" s="36"/>
      <c r="G2097" s="37">
        <v>12.0</v>
      </c>
      <c r="H2097" s="37">
        <v>0.52</v>
      </c>
      <c r="I2097" s="37">
        <v>1.132</v>
      </c>
      <c r="J2097" s="31" t="s">
        <v>85</v>
      </c>
    </row>
    <row r="2098" ht="15.75" customHeight="1">
      <c r="A2098" s="36" t="str">
        <f t="shared" si="1"/>
        <v>Iran-Middle East2006</v>
      </c>
      <c r="B2098" s="36" t="s">
        <v>230</v>
      </c>
      <c r="C2098" s="36" t="s">
        <v>243</v>
      </c>
      <c r="D2098" s="37">
        <v>0.442</v>
      </c>
      <c r="E2098" s="37">
        <v>28.0</v>
      </c>
      <c r="F2098" s="36"/>
      <c r="G2098" s="37">
        <v>344.0</v>
      </c>
      <c r="H2098" s="37">
        <v>0.088</v>
      </c>
      <c r="I2098" s="37">
        <v>0.217</v>
      </c>
      <c r="J2098" s="31" t="s">
        <v>85</v>
      </c>
    </row>
    <row r="2099" ht="15.75" customHeight="1">
      <c r="A2099" s="36" t="str">
        <f t="shared" si="1"/>
        <v>Bahrain-Middle East2006</v>
      </c>
      <c r="B2099" s="36" t="s">
        <v>228</v>
      </c>
      <c r="C2099" s="36" t="s">
        <v>243</v>
      </c>
      <c r="D2099" s="36"/>
      <c r="E2099" s="36"/>
      <c r="F2099" s="36"/>
      <c r="G2099" s="36"/>
      <c r="H2099" s="37">
        <v>0.282</v>
      </c>
      <c r="I2099" s="37">
        <v>0.954</v>
      </c>
      <c r="J2099" s="31" t="s">
        <v>85</v>
      </c>
    </row>
    <row r="2100" ht="15.75" customHeight="1">
      <c r="A2100" s="36" t="str">
        <f t="shared" si="1"/>
        <v>Kuwait-Middle East2006</v>
      </c>
      <c r="B2100" s="36" t="s">
        <v>234</v>
      </c>
      <c r="C2100" s="36" t="s">
        <v>243</v>
      </c>
      <c r="D2100" s="37">
        <v>0.107</v>
      </c>
      <c r="E2100" s="37">
        <v>35.0</v>
      </c>
      <c r="F2100" s="36"/>
      <c r="G2100" s="37">
        <v>98.0</v>
      </c>
      <c r="H2100" s="37">
        <v>0.288</v>
      </c>
      <c r="I2100" s="37">
        <v>0.488</v>
      </c>
      <c r="J2100" s="31" t="s">
        <v>85</v>
      </c>
    </row>
    <row r="2101" ht="15.75" customHeight="1">
      <c r="A2101" s="36" t="str">
        <f t="shared" si="1"/>
        <v>Israel-Middle East2006</v>
      </c>
      <c r="B2101" s="36" t="s">
        <v>232</v>
      </c>
      <c r="C2101" s="36" t="s">
        <v>243</v>
      </c>
      <c r="D2101" s="37">
        <v>0.382</v>
      </c>
      <c r="E2101" s="37">
        <v>20.0</v>
      </c>
      <c r="F2101" s="36"/>
      <c r="G2101" s="37">
        <v>230.0</v>
      </c>
      <c r="H2101" s="37">
        <v>0.279</v>
      </c>
      <c r="I2101" s="37">
        <v>1.243</v>
      </c>
      <c r="J2101" s="31" t="s">
        <v>85</v>
      </c>
    </row>
    <row r="2102" ht="15.75" customHeight="1">
      <c r="A2102" s="36" t="str">
        <f t="shared" si="1"/>
        <v>Oman-Middle East2006</v>
      </c>
      <c r="B2102" s="36" t="s">
        <v>236</v>
      </c>
      <c r="C2102" s="36" t="s">
        <v>243</v>
      </c>
      <c r="D2102" s="37">
        <v>0.203</v>
      </c>
      <c r="E2102" s="37">
        <v>35.0</v>
      </c>
      <c r="F2102" s="36"/>
      <c r="G2102" s="37">
        <v>52.0</v>
      </c>
      <c r="H2102" s="37">
        <v>0.083</v>
      </c>
      <c r="I2102" s="37">
        <v>0.712</v>
      </c>
      <c r="J2102" s="31" t="s">
        <v>85</v>
      </c>
    </row>
    <row r="2103" ht="15.75" customHeight="1">
      <c r="A2103" s="36" t="str">
        <f t="shared" si="1"/>
        <v>Saudi Arabia-Middle East2006</v>
      </c>
      <c r="B2103" s="36" t="s">
        <v>238</v>
      </c>
      <c r="C2103" s="36" t="s">
        <v>243</v>
      </c>
      <c r="D2103" s="37">
        <v>0.145</v>
      </c>
      <c r="E2103" s="37">
        <v>42.0</v>
      </c>
      <c r="F2103" s="36"/>
      <c r="G2103" s="37">
        <v>79.0</v>
      </c>
      <c r="H2103" s="37">
        <v>0.195</v>
      </c>
      <c r="I2103" s="37">
        <v>0.776</v>
      </c>
      <c r="J2103" s="31" t="s">
        <v>85</v>
      </c>
    </row>
    <row r="2104" ht="15.75" customHeight="1">
      <c r="A2104" s="36" t="str">
        <f t="shared" si="1"/>
        <v>Syria-Middle East2006</v>
      </c>
      <c r="B2104" s="36" t="s">
        <v>239</v>
      </c>
      <c r="C2104" s="36" t="s">
        <v>243</v>
      </c>
      <c r="D2104" s="37">
        <v>0.433</v>
      </c>
      <c r="E2104" s="37">
        <v>43.0</v>
      </c>
      <c r="F2104" s="36"/>
      <c r="G2104" s="37">
        <v>336.0</v>
      </c>
      <c r="H2104" s="37">
        <v>0.078</v>
      </c>
      <c r="I2104" s="37">
        <v>0.249</v>
      </c>
      <c r="J2104" s="31" t="s">
        <v>85</v>
      </c>
    </row>
    <row r="2105" ht="15.75" customHeight="1">
      <c r="A2105" s="36" t="str">
        <f t="shared" si="1"/>
        <v>Jordan-Middle East2006</v>
      </c>
      <c r="B2105" s="36" t="s">
        <v>233</v>
      </c>
      <c r="C2105" s="36" t="s">
        <v>243</v>
      </c>
      <c r="D2105" s="37">
        <v>0.311</v>
      </c>
      <c r="E2105" s="37">
        <v>16.0</v>
      </c>
      <c r="F2105" s="36"/>
      <c r="G2105" s="37">
        <v>136.0</v>
      </c>
      <c r="H2105" s="37">
        <v>0.139</v>
      </c>
      <c r="I2105" s="37">
        <v>0.8</v>
      </c>
      <c r="J2105" s="31" t="s">
        <v>85</v>
      </c>
    </row>
    <row r="2106" ht="15.75" customHeight="1">
      <c r="A2106" s="36" t="str">
        <f t="shared" si="1"/>
        <v>Iraq-Middle East2006</v>
      </c>
      <c r="B2106" s="36" t="s">
        <v>231</v>
      </c>
      <c r="C2106" s="36" t="s">
        <v>243</v>
      </c>
      <c r="D2106" s="37">
        <v>0.278</v>
      </c>
      <c r="E2106" s="37">
        <v>32.0</v>
      </c>
      <c r="F2106" s="36"/>
      <c r="G2106" s="37">
        <v>312.0</v>
      </c>
      <c r="H2106" s="37">
        <v>0.01</v>
      </c>
      <c r="I2106" s="37">
        <v>0.333</v>
      </c>
      <c r="J2106" s="31" t="s">
        <v>85</v>
      </c>
    </row>
    <row r="2107" ht="15.75" customHeight="1">
      <c r="A2107" s="36" t="str">
        <f t="shared" si="1"/>
        <v>Yemen-Middle East2006</v>
      </c>
      <c r="B2107" s="36" t="s">
        <v>241</v>
      </c>
      <c r="C2107" s="36" t="s">
        <v>243</v>
      </c>
      <c r="D2107" s="37">
        <v>0.479</v>
      </c>
      <c r="E2107" s="37">
        <v>63.0</v>
      </c>
      <c r="F2107" s="36"/>
      <c r="G2107" s="37">
        <v>248.0</v>
      </c>
      <c r="H2107" s="37">
        <v>0.012</v>
      </c>
      <c r="I2107" s="37">
        <v>0.144</v>
      </c>
      <c r="J2107" s="31" t="s">
        <v>85</v>
      </c>
    </row>
    <row r="2108" ht="15.75" customHeight="1">
      <c r="A2108" s="36" t="str">
        <f t="shared" si="1"/>
        <v>Lebanon-Middle East2007</v>
      </c>
      <c r="B2108" s="36" t="s">
        <v>235</v>
      </c>
      <c r="C2108" s="36" t="s">
        <v>243</v>
      </c>
      <c r="D2108" s="37">
        <v>0.354</v>
      </c>
      <c r="E2108" s="37">
        <v>46.0</v>
      </c>
      <c r="F2108" s="36"/>
      <c r="G2108" s="37">
        <v>180.0</v>
      </c>
      <c r="H2108" s="37">
        <v>0.187</v>
      </c>
      <c r="I2108" s="37">
        <v>0.304</v>
      </c>
      <c r="J2108" s="31" t="s">
        <v>86</v>
      </c>
    </row>
    <row r="2109" ht="15.75" customHeight="1">
      <c r="A2109" s="36" t="str">
        <f t="shared" si="1"/>
        <v>Qatar-Middle East2007</v>
      </c>
      <c r="B2109" s="36" t="s">
        <v>237</v>
      </c>
      <c r="C2109" s="36" t="s">
        <v>243</v>
      </c>
      <c r="D2109" s="37">
        <v>0.113</v>
      </c>
      <c r="E2109" s="37">
        <v>7.0</v>
      </c>
      <c r="F2109" s="36"/>
      <c r="G2109" s="37">
        <v>36.0</v>
      </c>
      <c r="H2109" s="37">
        <v>0.37</v>
      </c>
      <c r="I2109" s="37">
        <v>1.097</v>
      </c>
      <c r="J2109" s="31" t="s">
        <v>86</v>
      </c>
    </row>
    <row r="2110" ht="15.75" customHeight="1">
      <c r="A2110" s="36" t="str">
        <f t="shared" si="1"/>
        <v>United Arab Emirates-Middle East2007</v>
      </c>
      <c r="B2110" s="36" t="s">
        <v>240</v>
      </c>
      <c r="C2110" s="36" t="s">
        <v>243</v>
      </c>
      <c r="D2110" s="37">
        <v>0.144</v>
      </c>
      <c r="E2110" s="37">
        <v>18.0</v>
      </c>
      <c r="F2110" s="36"/>
      <c r="G2110" s="37">
        <v>12.0</v>
      </c>
      <c r="H2110" s="37">
        <v>0.61</v>
      </c>
      <c r="I2110" s="37">
        <v>1.334</v>
      </c>
      <c r="J2110" s="31" t="s">
        <v>86</v>
      </c>
    </row>
    <row r="2111" ht="15.75" customHeight="1">
      <c r="A2111" s="36" t="str">
        <f t="shared" si="1"/>
        <v>Bahrain-Middle East2007</v>
      </c>
      <c r="B2111" s="36" t="s">
        <v>228</v>
      </c>
      <c r="C2111" s="36" t="s">
        <v>243</v>
      </c>
      <c r="D2111" s="37">
        <v>0.147</v>
      </c>
      <c r="E2111" s="37">
        <v>9.0</v>
      </c>
      <c r="F2111" s="36"/>
      <c r="G2111" s="37">
        <v>36.0</v>
      </c>
      <c r="H2111" s="37">
        <v>0.329</v>
      </c>
      <c r="I2111" s="37">
        <v>1.081</v>
      </c>
      <c r="J2111" s="31" t="s">
        <v>86</v>
      </c>
    </row>
    <row r="2112" ht="15.75" customHeight="1">
      <c r="A2112" s="36" t="str">
        <f t="shared" si="1"/>
        <v>Iran-Middle East2007</v>
      </c>
      <c r="B2112" s="36" t="s">
        <v>230</v>
      </c>
      <c r="C2112" s="36" t="s">
        <v>243</v>
      </c>
      <c r="D2112" s="37">
        <v>0.442</v>
      </c>
      <c r="E2112" s="37">
        <v>28.0</v>
      </c>
      <c r="F2112" s="36"/>
      <c r="G2112" s="37">
        <v>344.0</v>
      </c>
      <c r="H2112" s="37">
        <v>0.095</v>
      </c>
      <c r="I2112" s="37">
        <v>0.415</v>
      </c>
      <c r="J2112" s="31" t="s">
        <v>86</v>
      </c>
    </row>
    <row r="2113" ht="15.75" customHeight="1">
      <c r="A2113" s="36" t="str">
        <f t="shared" si="1"/>
        <v>Kuwait-Middle East2007</v>
      </c>
      <c r="B2113" s="36" t="s">
        <v>234</v>
      </c>
      <c r="C2113" s="36" t="s">
        <v>243</v>
      </c>
      <c r="D2113" s="37">
        <v>0.107</v>
      </c>
      <c r="E2113" s="37">
        <v>35.0</v>
      </c>
      <c r="F2113" s="36"/>
      <c r="G2113" s="37">
        <v>98.0</v>
      </c>
      <c r="H2113" s="37">
        <v>0.348</v>
      </c>
      <c r="I2113" s="37">
        <v>0.558</v>
      </c>
      <c r="J2113" s="31" t="s">
        <v>86</v>
      </c>
    </row>
    <row r="2114" ht="15.75" customHeight="1">
      <c r="A2114" s="36" t="str">
        <f t="shared" si="1"/>
        <v>Israel-Middle East2007</v>
      </c>
      <c r="B2114" s="36" t="s">
        <v>232</v>
      </c>
      <c r="C2114" s="36" t="s">
        <v>243</v>
      </c>
      <c r="D2114" s="37">
        <v>0.352</v>
      </c>
      <c r="E2114" s="37">
        <v>20.0</v>
      </c>
      <c r="F2114" s="36"/>
      <c r="G2114" s="37">
        <v>230.0</v>
      </c>
      <c r="H2114" s="37">
        <v>0.481</v>
      </c>
      <c r="I2114" s="37">
        <v>1.285</v>
      </c>
      <c r="J2114" s="31" t="s">
        <v>86</v>
      </c>
    </row>
    <row r="2115" ht="15.75" customHeight="1">
      <c r="A2115" s="36" t="str">
        <f t="shared" si="1"/>
        <v>Saudi Arabia-Middle East2007</v>
      </c>
      <c r="B2115" s="36" t="s">
        <v>238</v>
      </c>
      <c r="C2115" s="36" t="s">
        <v>243</v>
      </c>
      <c r="D2115" s="37">
        <v>0.145</v>
      </c>
      <c r="E2115" s="37">
        <v>20.0</v>
      </c>
      <c r="F2115" s="36"/>
      <c r="G2115" s="37">
        <v>79.0</v>
      </c>
      <c r="H2115" s="37">
        <v>0.3</v>
      </c>
      <c r="I2115" s="37">
        <v>1.096</v>
      </c>
      <c r="J2115" s="31" t="s">
        <v>86</v>
      </c>
    </row>
    <row r="2116" ht="15.75" customHeight="1">
      <c r="A2116" s="36" t="str">
        <f t="shared" si="1"/>
        <v>Oman-Middle East2007</v>
      </c>
      <c r="B2116" s="36" t="s">
        <v>236</v>
      </c>
      <c r="C2116" s="36" t="s">
        <v>243</v>
      </c>
      <c r="D2116" s="37">
        <v>0.12</v>
      </c>
      <c r="E2116" s="37">
        <v>35.0</v>
      </c>
      <c r="F2116" s="36"/>
      <c r="G2116" s="37">
        <v>62.0</v>
      </c>
      <c r="H2116" s="37">
        <v>0.167</v>
      </c>
      <c r="I2116" s="37">
        <v>0.973</v>
      </c>
      <c r="J2116" s="31" t="s">
        <v>86</v>
      </c>
    </row>
    <row r="2117" ht="15.75" customHeight="1">
      <c r="A2117" s="36" t="str">
        <f t="shared" si="1"/>
        <v>Syria-Middle East2007</v>
      </c>
      <c r="B2117" s="36" t="s">
        <v>239</v>
      </c>
      <c r="C2117" s="36" t="s">
        <v>243</v>
      </c>
      <c r="D2117" s="37">
        <v>0.433</v>
      </c>
      <c r="E2117" s="37">
        <v>43.0</v>
      </c>
      <c r="F2117" s="36"/>
      <c r="G2117" s="37">
        <v>336.0</v>
      </c>
      <c r="H2117" s="37">
        <v>0.115</v>
      </c>
      <c r="I2117" s="37">
        <v>0.319</v>
      </c>
      <c r="J2117" s="31" t="s">
        <v>86</v>
      </c>
    </row>
    <row r="2118" ht="15.75" customHeight="1">
      <c r="A2118" s="36" t="str">
        <f t="shared" si="1"/>
        <v>Jordan-Middle East2007</v>
      </c>
      <c r="B2118" s="36" t="s">
        <v>233</v>
      </c>
      <c r="C2118" s="36" t="s">
        <v>243</v>
      </c>
      <c r="D2118" s="37">
        <v>0.311</v>
      </c>
      <c r="E2118" s="37">
        <v>13.0</v>
      </c>
      <c r="F2118" s="36"/>
      <c r="G2118" s="37">
        <v>136.0</v>
      </c>
      <c r="H2118" s="37">
        <v>0.2</v>
      </c>
      <c r="I2118" s="37">
        <v>0.844</v>
      </c>
      <c r="J2118" s="31" t="s">
        <v>86</v>
      </c>
    </row>
    <row r="2119" ht="15.75" customHeight="1">
      <c r="A2119" s="36" t="str">
        <f t="shared" si="1"/>
        <v>Yemen-Middle East2007</v>
      </c>
      <c r="B2119" s="36" t="s">
        <v>241</v>
      </c>
      <c r="C2119" s="36" t="s">
        <v>243</v>
      </c>
      <c r="D2119" s="37">
        <v>0.479</v>
      </c>
      <c r="E2119" s="37">
        <v>63.0</v>
      </c>
      <c r="F2119" s="36"/>
      <c r="G2119" s="37">
        <v>248.0</v>
      </c>
      <c r="H2119" s="37">
        <v>0.05</v>
      </c>
      <c r="I2119" s="37">
        <v>0.205</v>
      </c>
      <c r="J2119" s="31" t="s">
        <v>86</v>
      </c>
    </row>
    <row r="2120" ht="15.75" customHeight="1">
      <c r="A2120" s="36" t="str">
        <f t="shared" si="1"/>
        <v>Iraq-Middle East2007</v>
      </c>
      <c r="B2120" s="36" t="s">
        <v>231</v>
      </c>
      <c r="C2120" s="36" t="s">
        <v>243</v>
      </c>
      <c r="D2120" s="37">
        <v>0.278</v>
      </c>
      <c r="E2120" s="37">
        <v>32.0</v>
      </c>
      <c r="F2120" s="36"/>
      <c r="G2120" s="37">
        <v>312.0</v>
      </c>
      <c r="H2120" s="37">
        <v>0.009</v>
      </c>
      <c r="I2120" s="37">
        <v>0.488</v>
      </c>
      <c r="J2120" s="31" t="s">
        <v>86</v>
      </c>
    </row>
    <row r="2121" ht="15.75" customHeight="1">
      <c r="A2121" s="36" t="str">
        <f t="shared" si="1"/>
        <v>Lebanon-Middle East2008</v>
      </c>
      <c r="B2121" s="36" t="s">
        <v>235</v>
      </c>
      <c r="C2121" s="36" t="s">
        <v>259</v>
      </c>
      <c r="D2121" s="37">
        <v>0.36</v>
      </c>
      <c r="E2121" s="37">
        <v>11.0</v>
      </c>
      <c r="F2121" s="36"/>
      <c r="G2121" s="37">
        <v>180.0</v>
      </c>
      <c r="H2121" s="37">
        <v>0.225</v>
      </c>
      <c r="I2121" s="37">
        <v>0.341</v>
      </c>
      <c r="J2121" s="31" t="s">
        <v>87</v>
      </c>
    </row>
    <row r="2122" ht="15.75" customHeight="1">
      <c r="A2122" s="36" t="str">
        <f t="shared" si="1"/>
        <v>Qatar-Middle East2008</v>
      </c>
      <c r="B2122" s="36" t="s">
        <v>237</v>
      </c>
      <c r="C2122" s="36" t="s">
        <v>259</v>
      </c>
      <c r="D2122" s="37">
        <v>0.113</v>
      </c>
      <c r="E2122" s="37">
        <v>7.0</v>
      </c>
      <c r="F2122" s="36"/>
      <c r="G2122" s="37">
        <v>36.0</v>
      </c>
      <c r="H2122" s="37">
        <v>0.443</v>
      </c>
      <c r="I2122" s="37">
        <v>1.052</v>
      </c>
      <c r="J2122" s="31" t="s">
        <v>87</v>
      </c>
    </row>
    <row r="2123" ht="15.75" customHeight="1">
      <c r="A2123" s="36" t="str">
        <f t="shared" si="1"/>
        <v>United Arab Emirates-Middle East2008</v>
      </c>
      <c r="B2123" s="36" t="s">
        <v>240</v>
      </c>
      <c r="C2123" s="36" t="s">
        <v>259</v>
      </c>
      <c r="D2123" s="37">
        <v>0.144</v>
      </c>
      <c r="E2123" s="37">
        <v>18.0</v>
      </c>
      <c r="F2123" s="36"/>
      <c r="G2123" s="37">
        <v>12.0</v>
      </c>
      <c r="H2123" s="37">
        <v>0.63</v>
      </c>
      <c r="I2123" s="37">
        <v>1.376</v>
      </c>
      <c r="J2123" s="31" t="s">
        <v>87</v>
      </c>
    </row>
    <row r="2124" ht="15.75" customHeight="1">
      <c r="A2124" s="36" t="str">
        <f t="shared" si="1"/>
        <v>Bahrain-Middle East2008</v>
      </c>
      <c r="B2124" s="36" t="s">
        <v>228</v>
      </c>
      <c r="C2124" s="36" t="s">
        <v>259</v>
      </c>
      <c r="D2124" s="37">
        <v>0.135</v>
      </c>
      <c r="E2124" s="37">
        <v>9.0</v>
      </c>
      <c r="F2124" s="36"/>
      <c r="G2124" s="37">
        <v>36.0</v>
      </c>
      <c r="H2124" s="37">
        <v>0.52</v>
      </c>
      <c r="I2124" s="37">
        <v>1.291</v>
      </c>
      <c r="J2124" s="31" t="s">
        <v>87</v>
      </c>
    </row>
    <row r="2125" ht="15.75" customHeight="1">
      <c r="A2125" s="36" t="str">
        <f t="shared" si="1"/>
        <v>Iran-Middle East2008</v>
      </c>
      <c r="B2125" s="36" t="s">
        <v>230</v>
      </c>
      <c r="C2125" s="36" t="s">
        <v>259</v>
      </c>
      <c r="D2125" s="37">
        <v>0.442</v>
      </c>
      <c r="E2125" s="37">
        <v>28.0</v>
      </c>
      <c r="F2125" s="36"/>
      <c r="G2125" s="37">
        <v>344.0</v>
      </c>
      <c r="H2125" s="37">
        <v>0.102</v>
      </c>
      <c r="I2125" s="37">
        <v>0.592</v>
      </c>
      <c r="J2125" s="31" t="s">
        <v>87</v>
      </c>
    </row>
    <row r="2126" ht="15.75" customHeight="1">
      <c r="A2126" s="36" t="str">
        <f t="shared" si="1"/>
        <v>Kuwait-Middle East2008</v>
      </c>
      <c r="B2126" s="36" t="s">
        <v>234</v>
      </c>
      <c r="C2126" s="36" t="s">
        <v>259</v>
      </c>
      <c r="D2126" s="37">
        <v>0.107</v>
      </c>
      <c r="E2126" s="37">
        <v>35.0</v>
      </c>
      <c r="F2126" s="36"/>
      <c r="G2126" s="37">
        <v>98.0</v>
      </c>
      <c r="H2126" s="37">
        <v>0.42</v>
      </c>
      <c r="I2126" s="37">
        <v>0.555</v>
      </c>
      <c r="J2126" s="31" t="s">
        <v>87</v>
      </c>
    </row>
    <row r="2127" ht="15.75" customHeight="1">
      <c r="A2127" s="36" t="str">
        <f t="shared" si="1"/>
        <v>Saudi Arabia-Middle East2008</v>
      </c>
      <c r="B2127" s="36" t="s">
        <v>238</v>
      </c>
      <c r="C2127" s="36" t="s">
        <v>259</v>
      </c>
      <c r="D2127" s="37">
        <v>0.145</v>
      </c>
      <c r="E2127" s="37">
        <v>20.0</v>
      </c>
      <c r="F2127" s="36"/>
      <c r="G2127" s="37">
        <v>79.0</v>
      </c>
      <c r="H2127" s="37">
        <v>0.36</v>
      </c>
      <c r="I2127" s="37">
        <v>1.365</v>
      </c>
      <c r="J2127" s="31" t="s">
        <v>87</v>
      </c>
    </row>
    <row r="2128" ht="15.75" customHeight="1">
      <c r="A2128" s="36" t="str">
        <f t="shared" si="1"/>
        <v>Oman-Middle East2008</v>
      </c>
      <c r="B2128" s="36" t="s">
        <v>236</v>
      </c>
      <c r="C2128" s="36" t="s">
        <v>259</v>
      </c>
      <c r="D2128" s="37">
        <v>0.216</v>
      </c>
      <c r="E2128" s="37">
        <v>14.0</v>
      </c>
      <c r="F2128" s="36"/>
      <c r="G2128" s="37">
        <v>62.0</v>
      </c>
      <c r="H2128" s="37">
        <v>0.2</v>
      </c>
      <c r="I2128" s="37">
        <v>1.241</v>
      </c>
      <c r="J2128" s="31" t="s">
        <v>87</v>
      </c>
    </row>
    <row r="2129" ht="15.75" customHeight="1">
      <c r="A2129" s="36" t="str">
        <f t="shared" si="1"/>
        <v>Israel-Middle East2008</v>
      </c>
      <c r="B2129" s="36" t="s">
        <v>232</v>
      </c>
      <c r="C2129" s="36" t="s">
        <v>259</v>
      </c>
      <c r="D2129" s="37">
        <v>0.33</v>
      </c>
      <c r="E2129" s="37">
        <v>20.0</v>
      </c>
      <c r="F2129" s="36"/>
      <c r="G2129" s="37">
        <v>230.0</v>
      </c>
      <c r="H2129" s="37">
        <v>0.594</v>
      </c>
      <c r="I2129" s="37">
        <v>1.264</v>
      </c>
      <c r="J2129" s="31" t="s">
        <v>87</v>
      </c>
    </row>
    <row r="2130" ht="15.75" customHeight="1">
      <c r="A2130" s="36" t="str">
        <f t="shared" si="1"/>
        <v>Syria-Middle East2008</v>
      </c>
      <c r="B2130" s="36" t="s">
        <v>239</v>
      </c>
      <c r="C2130" s="36" t="s">
        <v>259</v>
      </c>
      <c r="D2130" s="37">
        <v>0.398</v>
      </c>
      <c r="E2130" s="37">
        <v>16.0</v>
      </c>
      <c r="F2130" s="36"/>
      <c r="G2130" s="37">
        <v>336.0</v>
      </c>
      <c r="H2130" s="37">
        <v>0.14</v>
      </c>
      <c r="I2130" s="37">
        <v>0.347</v>
      </c>
      <c r="J2130" s="31" t="s">
        <v>87</v>
      </c>
    </row>
    <row r="2131" ht="15.75" customHeight="1">
      <c r="A2131" s="36" t="str">
        <f t="shared" si="1"/>
        <v>Jordan-Middle East2008</v>
      </c>
      <c r="B2131" s="36" t="s">
        <v>233</v>
      </c>
      <c r="C2131" s="36" t="s">
        <v>259</v>
      </c>
      <c r="D2131" s="37">
        <v>0.311</v>
      </c>
      <c r="E2131" s="37">
        <v>13.0</v>
      </c>
      <c r="F2131" s="36"/>
      <c r="G2131" s="37">
        <v>136.0</v>
      </c>
      <c r="H2131" s="37">
        <v>0.23</v>
      </c>
      <c r="I2131" s="37">
        <v>0.899</v>
      </c>
      <c r="J2131" s="31" t="s">
        <v>87</v>
      </c>
    </row>
    <row r="2132" ht="15.75" customHeight="1">
      <c r="A2132" s="36" t="str">
        <f t="shared" si="1"/>
        <v>Yemen-Middle East2008</v>
      </c>
      <c r="B2132" s="36" t="s">
        <v>241</v>
      </c>
      <c r="C2132" s="36" t="s">
        <v>259</v>
      </c>
      <c r="D2132" s="37">
        <v>0.478</v>
      </c>
      <c r="E2132" s="37">
        <v>13.0</v>
      </c>
      <c r="F2132" s="36"/>
      <c r="G2132" s="37">
        <v>248.0</v>
      </c>
      <c r="H2132" s="37">
        <v>0.069</v>
      </c>
      <c r="I2132" s="37">
        <v>0.297</v>
      </c>
      <c r="J2132" s="31" t="s">
        <v>87</v>
      </c>
    </row>
    <row r="2133" ht="15.75" customHeight="1">
      <c r="A2133" s="36" t="str">
        <f t="shared" si="1"/>
        <v>Iraq-Middle East2008</v>
      </c>
      <c r="B2133" s="36" t="s">
        <v>231</v>
      </c>
      <c r="C2133" s="36" t="s">
        <v>259</v>
      </c>
      <c r="D2133" s="37">
        <v>0.278</v>
      </c>
      <c r="E2133" s="37">
        <v>32.0</v>
      </c>
      <c r="F2133" s="36"/>
      <c r="G2133" s="37">
        <v>312.0</v>
      </c>
      <c r="H2133" s="37">
        <v>0.01</v>
      </c>
      <c r="I2133" s="37">
        <v>0.596</v>
      </c>
      <c r="J2133" s="31" t="s">
        <v>87</v>
      </c>
    </row>
    <row r="2134" ht="15.75" customHeight="1">
      <c r="A2134" s="36" t="str">
        <f t="shared" si="1"/>
        <v>Qatar-Middle East2009</v>
      </c>
      <c r="B2134" s="36" t="s">
        <v>237</v>
      </c>
      <c r="C2134" s="36" t="s">
        <v>259</v>
      </c>
      <c r="D2134" s="37">
        <v>0.113</v>
      </c>
      <c r="E2134" s="37">
        <v>7.0</v>
      </c>
      <c r="F2134" s="36"/>
      <c r="G2134" s="37">
        <v>36.0</v>
      </c>
      <c r="H2134" s="37">
        <v>0.531</v>
      </c>
      <c r="I2134" s="37">
        <v>1.246</v>
      </c>
      <c r="J2134" s="31" t="s">
        <v>88</v>
      </c>
    </row>
    <row r="2135" ht="15.75" customHeight="1">
      <c r="A2135" s="36" t="str">
        <f t="shared" si="1"/>
        <v>Lebanon-Middle East2009</v>
      </c>
      <c r="B2135" s="36" t="s">
        <v>235</v>
      </c>
      <c r="C2135" s="36" t="s">
        <v>259</v>
      </c>
      <c r="D2135" s="37">
        <v>0.302</v>
      </c>
      <c r="E2135" s="37">
        <v>9.0</v>
      </c>
      <c r="F2135" s="36"/>
      <c r="G2135" s="37">
        <v>180.0</v>
      </c>
      <c r="H2135" s="37">
        <v>0.301</v>
      </c>
      <c r="I2135" s="37">
        <v>0.563</v>
      </c>
      <c r="J2135" s="31" t="s">
        <v>88</v>
      </c>
    </row>
    <row r="2136" ht="15.75" customHeight="1">
      <c r="A2136" s="36" t="str">
        <f t="shared" si="1"/>
        <v>United Arab Emirates-Middle East2009</v>
      </c>
      <c r="B2136" s="36" t="s">
        <v>240</v>
      </c>
      <c r="C2136" s="36" t="s">
        <v>259</v>
      </c>
      <c r="D2136" s="37">
        <v>0.141</v>
      </c>
      <c r="E2136" s="37">
        <v>15.0</v>
      </c>
      <c r="F2136" s="36"/>
      <c r="G2136" s="37">
        <v>12.0</v>
      </c>
      <c r="H2136" s="37">
        <v>0.64</v>
      </c>
      <c r="I2136" s="37">
        <v>1.383</v>
      </c>
      <c r="J2136" s="31" t="s">
        <v>88</v>
      </c>
    </row>
    <row r="2137" ht="15.75" customHeight="1">
      <c r="A2137" s="36" t="str">
        <f t="shared" si="1"/>
        <v>Bahrain-Middle East2009</v>
      </c>
      <c r="B2137" s="36" t="s">
        <v>228</v>
      </c>
      <c r="C2137" s="36" t="s">
        <v>259</v>
      </c>
      <c r="D2137" s="37">
        <v>0.135</v>
      </c>
      <c r="E2137" s="37">
        <v>9.0</v>
      </c>
      <c r="F2137" s="36"/>
      <c r="G2137" s="37">
        <v>36.0</v>
      </c>
      <c r="H2137" s="37">
        <v>0.53</v>
      </c>
      <c r="I2137" s="37">
        <v>1.177</v>
      </c>
      <c r="J2137" s="31" t="s">
        <v>88</v>
      </c>
    </row>
    <row r="2138" ht="15.75" customHeight="1">
      <c r="A2138" s="36" t="str">
        <f t="shared" si="1"/>
        <v>Iran-Middle East2009</v>
      </c>
      <c r="B2138" s="36" t="s">
        <v>230</v>
      </c>
      <c r="C2138" s="36" t="s">
        <v>259</v>
      </c>
      <c r="D2138" s="37">
        <v>0.442</v>
      </c>
      <c r="E2138" s="37">
        <v>9.0</v>
      </c>
      <c r="F2138" s="36"/>
      <c r="G2138" s="37">
        <v>344.0</v>
      </c>
      <c r="H2138" s="37">
        <v>0.111</v>
      </c>
      <c r="I2138" s="37">
        <v>0.715</v>
      </c>
      <c r="J2138" s="31" t="s">
        <v>88</v>
      </c>
    </row>
    <row r="2139" ht="15.75" customHeight="1">
      <c r="A2139" s="36" t="str">
        <f t="shared" si="1"/>
        <v>Kuwait-Middle East2009</v>
      </c>
      <c r="B2139" s="36" t="s">
        <v>234</v>
      </c>
      <c r="C2139" s="36" t="s">
        <v>259</v>
      </c>
      <c r="D2139" s="37">
        <v>0.107</v>
      </c>
      <c r="E2139" s="37">
        <v>35.0</v>
      </c>
      <c r="F2139" s="36"/>
      <c r="G2139" s="37">
        <v>98.0</v>
      </c>
      <c r="H2139" s="37">
        <v>0.508</v>
      </c>
      <c r="I2139" s="37">
        <v>0.919</v>
      </c>
      <c r="J2139" s="31" t="s">
        <v>88</v>
      </c>
    </row>
    <row r="2140" ht="15.75" customHeight="1">
      <c r="A2140" s="36" t="str">
        <f t="shared" si="1"/>
        <v>Saudi Arabia-Middle East2009</v>
      </c>
      <c r="B2140" s="36" t="s">
        <v>238</v>
      </c>
      <c r="C2140" s="36" t="s">
        <v>259</v>
      </c>
      <c r="D2140" s="37">
        <v>0.145</v>
      </c>
      <c r="E2140" s="37">
        <v>21.0</v>
      </c>
      <c r="F2140" s="36"/>
      <c r="G2140" s="37">
        <v>79.0</v>
      </c>
      <c r="H2140" s="37">
        <v>0.38</v>
      </c>
      <c r="I2140" s="37">
        <v>1.674</v>
      </c>
      <c r="J2140" s="31" t="s">
        <v>88</v>
      </c>
    </row>
    <row r="2141" ht="15.75" customHeight="1">
      <c r="A2141" s="36" t="str">
        <f t="shared" si="1"/>
        <v>Oman-Middle East2009</v>
      </c>
      <c r="B2141" s="36" t="s">
        <v>236</v>
      </c>
      <c r="C2141" s="36" t="s">
        <v>259</v>
      </c>
      <c r="D2141" s="37">
        <v>0.216</v>
      </c>
      <c r="E2141" s="37">
        <v>12.0</v>
      </c>
      <c r="F2141" s="36"/>
      <c r="G2141" s="37">
        <v>62.0</v>
      </c>
      <c r="H2141" s="37">
        <v>0.268</v>
      </c>
      <c r="I2141" s="37">
        <v>1.491</v>
      </c>
      <c r="J2141" s="31" t="s">
        <v>88</v>
      </c>
    </row>
    <row r="2142" ht="15.75" customHeight="1">
      <c r="A2142" s="36" t="str">
        <f t="shared" si="1"/>
        <v>Israel-Middle East2009</v>
      </c>
      <c r="B2142" s="36" t="s">
        <v>232</v>
      </c>
      <c r="C2142" s="36" t="s">
        <v>259</v>
      </c>
      <c r="D2142" s="37">
        <v>0.319</v>
      </c>
      <c r="E2142" s="37">
        <v>20.0</v>
      </c>
      <c r="F2142" s="36"/>
      <c r="G2142" s="37">
        <v>230.0</v>
      </c>
      <c r="H2142" s="37">
        <v>0.631</v>
      </c>
      <c r="I2142" s="37">
        <v>1.24</v>
      </c>
      <c r="J2142" s="31" t="s">
        <v>88</v>
      </c>
    </row>
    <row r="2143" ht="15.75" customHeight="1">
      <c r="A2143" s="36" t="str">
        <f t="shared" si="1"/>
        <v>Syria-Middle East2009</v>
      </c>
      <c r="B2143" s="36" t="s">
        <v>239</v>
      </c>
      <c r="C2143" s="36" t="s">
        <v>259</v>
      </c>
      <c r="D2143" s="37">
        <v>0.397</v>
      </c>
      <c r="E2143" s="37">
        <v>15.0</v>
      </c>
      <c r="F2143" s="36"/>
      <c r="G2143" s="37">
        <v>336.0</v>
      </c>
      <c r="H2143" s="37">
        <v>0.173</v>
      </c>
      <c r="I2143" s="37">
        <v>0.477</v>
      </c>
      <c r="J2143" s="31" t="s">
        <v>88</v>
      </c>
    </row>
    <row r="2144" ht="15.75" customHeight="1">
      <c r="A2144" s="36" t="str">
        <f t="shared" si="1"/>
        <v>Jordan-Middle East2009</v>
      </c>
      <c r="B2144" s="36" t="s">
        <v>233</v>
      </c>
      <c r="C2144" s="36" t="s">
        <v>259</v>
      </c>
      <c r="D2144" s="37">
        <v>0.311</v>
      </c>
      <c r="E2144" s="37">
        <v>12.0</v>
      </c>
      <c r="F2144" s="36"/>
      <c r="G2144" s="37">
        <v>136.0</v>
      </c>
      <c r="H2144" s="37">
        <v>0.26</v>
      </c>
      <c r="I2144" s="37">
        <v>0.973</v>
      </c>
      <c r="J2144" s="31" t="s">
        <v>88</v>
      </c>
    </row>
    <row r="2145" ht="15.75" customHeight="1">
      <c r="A2145" s="36" t="str">
        <f t="shared" si="1"/>
        <v>Yemen-Middle East2009</v>
      </c>
      <c r="B2145" s="36" t="s">
        <v>241</v>
      </c>
      <c r="C2145" s="36" t="s">
        <v>259</v>
      </c>
      <c r="D2145" s="37">
        <v>0.478</v>
      </c>
      <c r="E2145" s="37">
        <v>12.0</v>
      </c>
      <c r="F2145" s="36"/>
      <c r="G2145" s="37">
        <v>248.0</v>
      </c>
      <c r="H2145" s="37">
        <v>0.1</v>
      </c>
      <c r="I2145" s="37">
        <v>0.374</v>
      </c>
      <c r="J2145" s="31" t="s">
        <v>88</v>
      </c>
    </row>
    <row r="2146" ht="15.75" customHeight="1">
      <c r="A2146" s="36" t="str">
        <f t="shared" si="1"/>
        <v>Iraq-Middle East2009</v>
      </c>
      <c r="B2146" s="36" t="s">
        <v>231</v>
      </c>
      <c r="C2146" s="36" t="s">
        <v>259</v>
      </c>
      <c r="D2146" s="37">
        <v>0.278</v>
      </c>
      <c r="E2146" s="37">
        <v>32.0</v>
      </c>
      <c r="F2146" s="36"/>
      <c r="G2146" s="37">
        <v>312.0</v>
      </c>
      <c r="H2146" s="37">
        <v>0.011</v>
      </c>
      <c r="I2146" s="37">
        <v>0.667</v>
      </c>
      <c r="J2146" s="31" t="s">
        <v>88</v>
      </c>
    </row>
    <row r="2147" ht="15.75" customHeight="1">
      <c r="A2147" s="36" t="str">
        <f t="shared" si="1"/>
        <v>Qatar-Middle East2010</v>
      </c>
      <c r="B2147" s="36" t="s">
        <v>237</v>
      </c>
      <c r="C2147" s="36" t="s">
        <v>259</v>
      </c>
      <c r="D2147" s="37">
        <v>0.113</v>
      </c>
      <c r="E2147" s="37">
        <v>10.0</v>
      </c>
      <c r="F2147" s="36"/>
      <c r="G2147" s="37">
        <v>36.0</v>
      </c>
      <c r="H2147" s="37">
        <v>0.69</v>
      </c>
      <c r="I2147" s="37">
        <v>1.25</v>
      </c>
      <c r="J2147" s="31" t="s">
        <v>89</v>
      </c>
    </row>
    <row r="2148" ht="15.75" customHeight="1">
      <c r="A2148" s="36" t="str">
        <f t="shared" si="1"/>
        <v>Lebanon-Middle East2010</v>
      </c>
      <c r="B2148" s="36" t="s">
        <v>235</v>
      </c>
      <c r="C2148" s="36" t="s">
        <v>259</v>
      </c>
      <c r="D2148" s="37">
        <v>0.302</v>
      </c>
      <c r="E2148" s="37">
        <v>9.0</v>
      </c>
      <c r="F2148" s="36"/>
      <c r="G2148" s="37">
        <v>180.0</v>
      </c>
      <c r="H2148" s="37">
        <v>0.437</v>
      </c>
      <c r="I2148" s="37">
        <v>0.66</v>
      </c>
      <c r="J2148" s="31" t="s">
        <v>89</v>
      </c>
    </row>
    <row r="2149" ht="15.75" customHeight="1">
      <c r="A2149" s="36" t="str">
        <f t="shared" si="1"/>
        <v>Bahrain-Middle East2010</v>
      </c>
      <c r="B2149" s="36" t="s">
        <v>228</v>
      </c>
      <c r="C2149" s="36" t="s">
        <v>259</v>
      </c>
      <c r="D2149" s="37">
        <v>0.135</v>
      </c>
      <c r="E2149" s="37">
        <v>9.0</v>
      </c>
      <c r="F2149" s="36"/>
      <c r="G2149" s="37">
        <v>36.0</v>
      </c>
      <c r="H2149" s="37">
        <v>0.55</v>
      </c>
      <c r="I2149" s="37">
        <v>1.252</v>
      </c>
      <c r="J2149" s="31" t="s">
        <v>89</v>
      </c>
    </row>
    <row r="2150" ht="15.75" customHeight="1">
      <c r="A2150" s="36" t="str">
        <f t="shared" si="1"/>
        <v>United Arab Emirates-Middle East2010</v>
      </c>
      <c r="B2150" s="36" t="s">
        <v>240</v>
      </c>
      <c r="C2150" s="36" t="s">
        <v>259</v>
      </c>
      <c r="D2150" s="37">
        <v>0.141</v>
      </c>
      <c r="E2150" s="37">
        <v>15.0</v>
      </c>
      <c r="F2150" s="36"/>
      <c r="G2150" s="37">
        <v>12.0</v>
      </c>
      <c r="H2150" s="37">
        <v>0.68</v>
      </c>
      <c r="I2150" s="37">
        <v>1.294</v>
      </c>
      <c r="J2150" s="31" t="s">
        <v>89</v>
      </c>
    </row>
    <row r="2151" ht="15.75" customHeight="1">
      <c r="A2151" s="36" t="str">
        <f t="shared" si="1"/>
        <v>Iran-Middle East2010</v>
      </c>
      <c r="B2151" s="36" t="s">
        <v>230</v>
      </c>
      <c r="C2151" s="36" t="s">
        <v>259</v>
      </c>
      <c r="D2151" s="37">
        <v>0.441</v>
      </c>
      <c r="E2151" s="37">
        <v>11.0</v>
      </c>
      <c r="F2151" s="36"/>
      <c r="G2151" s="37">
        <v>344.0</v>
      </c>
      <c r="H2151" s="37">
        <v>0.147</v>
      </c>
      <c r="I2151" s="37">
        <v>0.726</v>
      </c>
      <c r="J2151" s="31" t="s">
        <v>89</v>
      </c>
    </row>
    <row r="2152" ht="15.75" customHeight="1">
      <c r="A2152" s="36" t="str">
        <f t="shared" si="1"/>
        <v>Kuwait-Middle East2010</v>
      </c>
      <c r="B2152" s="36" t="s">
        <v>234</v>
      </c>
      <c r="C2152" s="36" t="s">
        <v>259</v>
      </c>
      <c r="D2152" s="37">
        <v>0.107</v>
      </c>
      <c r="E2152" s="37">
        <v>35.0</v>
      </c>
      <c r="F2152" s="36"/>
      <c r="G2152" s="37">
        <v>98.0</v>
      </c>
      <c r="H2152" s="37">
        <v>0.614</v>
      </c>
      <c r="I2152" s="37">
        <v>1.33</v>
      </c>
      <c r="J2152" s="31" t="s">
        <v>89</v>
      </c>
    </row>
    <row r="2153" ht="15.75" customHeight="1">
      <c r="A2153" s="36" t="str">
        <f t="shared" si="1"/>
        <v>Saudi Arabia-Middle East2010</v>
      </c>
      <c r="B2153" s="36" t="s">
        <v>238</v>
      </c>
      <c r="C2153" s="36" t="s">
        <v>259</v>
      </c>
      <c r="D2153" s="37">
        <v>0.145</v>
      </c>
      <c r="E2153" s="37">
        <v>21.0</v>
      </c>
      <c r="F2153" s="36"/>
      <c r="G2153" s="37">
        <v>79.0</v>
      </c>
      <c r="H2153" s="37">
        <v>0.41</v>
      </c>
      <c r="I2153" s="37">
        <v>1.892</v>
      </c>
      <c r="J2153" s="31" t="s">
        <v>89</v>
      </c>
    </row>
    <row r="2154" ht="15.75" customHeight="1">
      <c r="A2154" s="36" t="str">
        <f t="shared" si="1"/>
        <v>Oman-Middle East2010</v>
      </c>
      <c r="B2154" s="36" t="s">
        <v>236</v>
      </c>
      <c r="C2154" s="36" t="s">
        <v>259</v>
      </c>
      <c r="D2154" s="37">
        <v>0.216</v>
      </c>
      <c r="E2154" s="37">
        <v>12.0</v>
      </c>
      <c r="F2154" s="36"/>
      <c r="G2154" s="37">
        <v>62.0</v>
      </c>
      <c r="H2154" s="37">
        <v>0.358</v>
      </c>
      <c r="I2154" s="37">
        <v>1.643</v>
      </c>
      <c r="J2154" s="31" t="s">
        <v>89</v>
      </c>
    </row>
    <row r="2155" ht="15.75" customHeight="1">
      <c r="A2155" s="36" t="str">
        <f t="shared" si="1"/>
        <v>Israel-Middle East2010</v>
      </c>
      <c r="B2155" s="36" t="s">
        <v>232</v>
      </c>
      <c r="C2155" s="36" t="s">
        <v>259</v>
      </c>
      <c r="D2155" s="37">
        <v>0.311</v>
      </c>
      <c r="E2155" s="37">
        <v>20.0</v>
      </c>
      <c r="F2155" s="36"/>
      <c r="G2155" s="37">
        <v>235.0</v>
      </c>
      <c r="H2155" s="37">
        <v>0.675</v>
      </c>
      <c r="I2155" s="37">
        <v>1.228</v>
      </c>
      <c r="J2155" s="31" t="s">
        <v>89</v>
      </c>
    </row>
    <row r="2156" ht="15.75" customHeight="1">
      <c r="A2156" s="36" t="str">
        <f t="shared" si="1"/>
        <v>Syria-Middle East2010</v>
      </c>
      <c r="B2156" s="36" t="s">
        <v>239</v>
      </c>
      <c r="C2156" s="36" t="s">
        <v>259</v>
      </c>
      <c r="D2156" s="37">
        <v>0.397</v>
      </c>
      <c r="E2156" s="37">
        <v>13.0</v>
      </c>
      <c r="F2156" s="36"/>
      <c r="G2156" s="37">
        <v>336.0</v>
      </c>
      <c r="H2156" s="37">
        <v>0.207</v>
      </c>
      <c r="I2156" s="37">
        <v>0.543</v>
      </c>
      <c r="J2156" s="31" t="s">
        <v>89</v>
      </c>
    </row>
    <row r="2157" ht="15.75" customHeight="1">
      <c r="A2157" s="36" t="str">
        <f t="shared" si="1"/>
        <v>Jordan-Middle East2010</v>
      </c>
      <c r="B2157" s="36" t="s">
        <v>233</v>
      </c>
      <c r="C2157" s="36" t="s">
        <v>259</v>
      </c>
      <c r="D2157" s="37">
        <v>0.312</v>
      </c>
      <c r="E2157" s="37">
        <v>12.0</v>
      </c>
      <c r="F2157" s="36"/>
      <c r="G2157" s="37">
        <v>136.0</v>
      </c>
      <c r="H2157" s="37">
        <v>0.272</v>
      </c>
      <c r="I2157" s="37">
        <v>1.026</v>
      </c>
      <c r="J2157" s="31" t="s">
        <v>89</v>
      </c>
    </row>
    <row r="2158" ht="15.75" customHeight="1">
      <c r="A2158" s="36" t="str">
        <f t="shared" si="1"/>
        <v>Yemen-Middle East2010</v>
      </c>
      <c r="B2158" s="36" t="s">
        <v>241</v>
      </c>
      <c r="C2158" s="36" t="s">
        <v>259</v>
      </c>
      <c r="D2158" s="37">
        <v>0.478</v>
      </c>
      <c r="E2158" s="37">
        <v>12.0</v>
      </c>
      <c r="F2158" s="36"/>
      <c r="G2158" s="37">
        <v>248.0</v>
      </c>
      <c r="H2158" s="37">
        <v>0.124</v>
      </c>
      <c r="I2158" s="37">
        <v>0.487</v>
      </c>
      <c r="J2158" s="31" t="s">
        <v>89</v>
      </c>
    </row>
    <row r="2159" ht="15.75" customHeight="1">
      <c r="A2159" s="36" t="str">
        <f t="shared" si="1"/>
        <v>Iraq-Middle East2010</v>
      </c>
      <c r="B2159" s="36" t="s">
        <v>231</v>
      </c>
      <c r="C2159" s="36" t="s">
        <v>259</v>
      </c>
      <c r="D2159" s="37">
        <v>0.278</v>
      </c>
      <c r="E2159" s="37">
        <v>32.0</v>
      </c>
      <c r="F2159" s="36"/>
      <c r="G2159" s="37">
        <v>312.0</v>
      </c>
      <c r="H2159" s="37">
        <v>0.025</v>
      </c>
      <c r="I2159" s="37">
        <v>0.751</v>
      </c>
      <c r="J2159" s="31" t="s">
        <v>89</v>
      </c>
    </row>
    <row r="2160" ht="15.75" customHeight="1">
      <c r="A2160" s="36" t="str">
        <f t="shared" si="1"/>
        <v>Qatar-Middle East2011</v>
      </c>
      <c r="B2160" s="36" t="s">
        <v>237</v>
      </c>
      <c r="C2160" s="36" t="s">
        <v>259</v>
      </c>
      <c r="D2160" s="37">
        <v>0.113</v>
      </c>
      <c r="E2160" s="37">
        <v>9.0</v>
      </c>
      <c r="F2160" s="36"/>
      <c r="G2160" s="37">
        <v>36.0</v>
      </c>
      <c r="H2160" s="37">
        <v>0.69</v>
      </c>
      <c r="I2160" s="37">
        <v>1.205</v>
      </c>
      <c r="J2160" s="31" t="s">
        <v>90</v>
      </c>
    </row>
    <row r="2161" ht="15.75" customHeight="1">
      <c r="A2161" s="36" t="str">
        <f t="shared" si="1"/>
        <v>Lebanon-Middle East2011</v>
      </c>
      <c r="B2161" s="36" t="s">
        <v>235</v>
      </c>
      <c r="C2161" s="36" t="s">
        <v>259</v>
      </c>
      <c r="D2161" s="37">
        <v>0.302</v>
      </c>
      <c r="E2161" s="37">
        <v>9.0</v>
      </c>
      <c r="F2161" s="36"/>
      <c r="G2161" s="37">
        <v>180.0</v>
      </c>
      <c r="H2161" s="37">
        <v>0.52</v>
      </c>
      <c r="I2161" s="37">
        <v>0.772</v>
      </c>
      <c r="J2161" s="31" t="s">
        <v>90</v>
      </c>
    </row>
    <row r="2162" ht="15.75" customHeight="1">
      <c r="A2162" s="36" t="str">
        <f t="shared" si="1"/>
        <v>Bahrain-Middle East2011</v>
      </c>
      <c r="B2162" s="36" t="s">
        <v>228</v>
      </c>
      <c r="C2162" s="36" t="s">
        <v>259</v>
      </c>
      <c r="D2162" s="37">
        <v>0.135</v>
      </c>
      <c r="E2162" s="37">
        <v>9.0</v>
      </c>
      <c r="F2162" s="36"/>
      <c r="G2162" s="37">
        <v>36.0</v>
      </c>
      <c r="H2162" s="37">
        <v>0.77</v>
      </c>
      <c r="I2162" s="37">
        <v>1.31</v>
      </c>
      <c r="J2162" s="31" t="s">
        <v>90</v>
      </c>
    </row>
    <row r="2163" ht="15.75" customHeight="1">
      <c r="A2163" s="36" t="str">
        <f t="shared" si="1"/>
        <v>United Arab Emirates-Middle East2011</v>
      </c>
      <c r="B2163" s="36" t="s">
        <v>240</v>
      </c>
      <c r="C2163" s="36" t="s">
        <v>259</v>
      </c>
      <c r="D2163" s="37">
        <v>0.141</v>
      </c>
      <c r="E2163" s="37">
        <v>13.0</v>
      </c>
      <c r="F2163" s="36"/>
      <c r="G2163" s="37">
        <v>12.0</v>
      </c>
      <c r="H2163" s="37">
        <v>0.78</v>
      </c>
      <c r="I2163" s="37">
        <v>1.314</v>
      </c>
      <c r="J2163" s="31" t="s">
        <v>90</v>
      </c>
    </row>
    <row r="2164" ht="15.75" customHeight="1">
      <c r="A2164" s="36" t="str">
        <f t="shared" si="1"/>
        <v>Iran-Middle East2011</v>
      </c>
      <c r="B2164" s="36" t="s">
        <v>230</v>
      </c>
      <c r="C2164" s="36" t="s">
        <v>259</v>
      </c>
      <c r="D2164" s="37">
        <v>0.441</v>
      </c>
      <c r="E2164" s="37">
        <v>11.0</v>
      </c>
      <c r="F2164" s="36"/>
      <c r="G2164" s="37">
        <v>344.0</v>
      </c>
      <c r="H2164" s="37">
        <v>0.21</v>
      </c>
      <c r="I2164" s="37">
        <v>0.743</v>
      </c>
      <c r="J2164" s="31" t="s">
        <v>90</v>
      </c>
    </row>
    <row r="2165" ht="15.75" customHeight="1">
      <c r="A2165" s="36" t="str">
        <f t="shared" si="1"/>
        <v>Saudi Arabia-Middle East2011</v>
      </c>
      <c r="B2165" s="36" t="s">
        <v>238</v>
      </c>
      <c r="C2165" s="36" t="s">
        <v>259</v>
      </c>
      <c r="D2165" s="37">
        <v>0.145</v>
      </c>
      <c r="E2165" s="37">
        <v>21.0</v>
      </c>
      <c r="F2165" s="36"/>
      <c r="G2165" s="37">
        <v>79.0</v>
      </c>
      <c r="H2165" s="37">
        <v>0.475</v>
      </c>
      <c r="I2165" s="37">
        <v>1.935</v>
      </c>
      <c r="J2165" s="31" t="s">
        <v>90</v>
      </c>
    </row>
    <row r="2166" ht="15.75" customHeight="1">
      <c r="A2166" s="36" t="str">
        <f t="shared" si="1"/>
        <v>Kuwait-Middle East2011</v>
      </c>
      <c r="B2166" s="36" t="s">
        <v>234</v>
      </c>
      <c r="C2166" s="36" t="s">
        <v>259</v>
      </c>
      <c r="D2166" s="37">
        <v>0.107</v>
      </c>
      <c r="E2166" s="37">
        <v>32.0</v>
      </c>
      <c r="F2166" s="36"/>
      <c r="G2166" s="37">
        <v>98.0</v>
      </c>
      <c r="H2166" s="37">
        <v>0.658</v>
      </c>
      <c r="I2166" s="37">
        <v>1.579</v>
      </c>
      <c r="J2166" s="31" t="s">
        <v>90</v>
      </c>
    </row>
    <row r="2167" ht="15.75" customHeight="1">
      <c r="A2167" s="36" t="str">
        <f t="shared" si="1"/>
        <v>Israel-Middle East2011</v>
      </c>
      <c r="B2167" s="36" t="s">
        <v>232</v>
      </c>
      <c r="C2167" s="36" t="s">
        <v>259</v>
      </c>
      <c r="D2167" s="37">
        <v>0.302</v>
      </c>
      <c r="E2167" s="37">
        <v>20.0</v>
      </c>
      <c r="F2167" s="36"/>
      <c r="G2167" s="37">
        <v>235.0</v>
      </c>
      <c r="H2167" s="37">
        <v>0.689</v>
      </c>
      <c r="I2167" s="37">
        <v>1.22</v>
      </c>
      <c r="J2167" s="31" t="s">
        <v>90</v>
      </c>
    </row>
    <row r="2168" ht="15.75" customHeight="1">
      <c r="A2168" s="36" t="str">
        <f t="shared" si="1"/>
        <v>Oman-Middle East2011</v>
      </c>
      <c r="B2168" s="36" t="s">
        <v>236</v>
      </c>
      <c r="C2168" s="36" t="s">
        <v>259</v>
      </c>
      <c r="D2168" s="37">
        <v>0.22</v>
      </c>
      <c r="E2168" s="37">
        <v>8.0</v>
      </c>
      <c r="F2168" s="36"/>
      <c r="G2168" s="37">
        <v>62.0</v>
      </c>
      <c r="H2168" s="37">
        <v>0.48</v>
      </c>
      <c r="I2168" s="37">
        <v>1.59</v>
      </c>
      <c r="J2168" s="31" t="s">
        <v>90</v>
      </c>
    </row>
    <row r="2169" ht="15.75" customHeight="1">
      <c r="A2169" s="36" t="str">
        <f t="shared" si="1"/>
        <v>Syria-Middle East2011</v>
      </c>
      <c r="B2169" s="36" t="s">
        <v>239</v>
      </c>
      <c r="C2169" s="36" t="s">
        <v>259</v>
      </c>
      <c r="D2169" s="37">
        <v>0.397</v>
      </c>
      <c r="E2169" s="37">
        <v>13.0</v>
      </c>
      <c r="F2169" s="36"/>
      <c r="G2169" s="37">
        <v>336.0</v>
      </c>
      <c r="H2169" s="37">
        <v>0.225</v>
      </c>
      <c r="I2169" s="37">
        <v>0.592</v>
      </c>
      <c r="J2169" s="31" t="s">
        <v>90</v>
      </c>
    </row>
    <row r="2170" ht="15.75" customHeight="1">
      <c r="A2170" s="36" t="str">
        <f t="shared" si="1"/>
        <v>Jordan-Middle East2011</v>
      </c>
      <c r="B2170" s="36" t="s">
        <v>233</v>
      </c>
      <c r="C2170" s="36" t="s">
        <v>259</v>
      </c>
      <c r="D2170" s="37">
        <v>0.277</v>
      </c>
      <c r="E2170" s="37">
        <v>12.0</v>
      </c>
      <c r="F2170" s="36"/>
      <c r="G2170" s="37">
        <v>151.0</v>
      </c>
      <c r="H2170" s="37">
        <v>0.349</v>
      </c>
      <c r="I2170" s="37">
        <v>1.112</v>
      </c>
      <c r="J2170" s="31" t="s">
        <v>90</v>
      </c>
    </row>
    <row r="2171" ht="15.75" customHeight="1">
      <c r="A2171" s="36" t="str">
        <f t="shared" si="1"/>
        <v>Yemen-Middle East2011</v>
      </c>
      <c r="B2171" s="36" t="s">
        <v>241</v>
      </c>
      <c r="C2171" s="36" t="s">
        <v>259</v>
      </c>
      <c r="D2171" s="37">
        <v>0.327</v>
      </c>
      <c r="E2171" s="37">
        <v>12.0</v>
      </c>
      <c r="F2171" s="36"/>
      <c r="G2171" s="37">
        <v>248.0</v>
      </c>
      <c r="H2171" s="37">
        <v>0.149</v>
      </c>
      <c r="I2171" s="37">
        <v>0.501</v>
      </c>
      <c r="J2171" s="31" t="s">
        <v>90</v>
      </c>
    </row>
    <row r="2172" ht="15.75" customHeight="1">
      <c r="A2172" s="36" t="str">
        <f t="shared" si="1"/>
        <v>Iraq-Middle East2011</v>
      </c>
      <c r="B2172" s="36" t="s">
        <v>231</v>
      </c>
      <c r="C2172" s="36" t="s">
        <v>259</v>
      </c>
      <c r="D2172" s="37">
        <v>0.278</v>
      </c>
      <c r="E2172" s="37">
        <v>32.0</v>
      </c>
      <c r="F2172" s="36"/>
      <c r="G2172" s="37">
        <v>312.0</v>
      </c>
      <c r="H2172" s="37">
        <v>0.05</v>
      </c>
      <c r="I2172" s="37">
        <v>0.802</v>
      </c>
      <c r="J2172" s="31" t="s">
        <v>90</v>
      </c>
    </row>
    <row r="2173" ht="15.75" customHeight="1">
      <c r="A2173" s="36" t="str">
        <f t="shared" si="1"/>
        <v>Qatar-Middle East2012</v>
      </c>
      <c r="B2173" s="36" t="s">
        <v>237</v>
      </c>
      <c r="C2173" s="36" t="s">
        <v>259</v>
      </c>
      <c r="D2173" s="37">
        <v>0.113</v>
      </c>
      <c r="E2173" s="37">
        <v>9.0</v>
      </c>
      <c r="F2173" s="37">
        <v>45.0</v>
      </c>
      <c r="G2173" s="37">
        <v>48.0</v>
      </c>
      <c r="H2173" s="37">
        <v>0.693</v>
      </c>
      <c r="I2173" s="37">
        <v>1.269</v>
      </c>
      <c r="J2173" s="31" t="s">
        <v>91</v>
      </c>
    </row>
    <row r="2174" ht="15.75" customHeight="1">
      <c r="A2174" s="36" t="str">
        <f t="shared" si="1"/>
        <v>Lebanon-Middle East2012</v>
      </c>
      <c r="B2174" s="36" t="s">
        <v>235</v>
      </c>
      <c r="C2174" s="36" t="s">
        <v>259</v>
      </c>
      <c r="D2174" s="37">
        <v>0.302</v>
      </c>
      <c r="E2174" s="37">
        <v>9.0</v>
      </c>
      <c r="F2174" s="37">
        <v>105.0</v>
      </c>
      <c r="G2174" s="37">
        <v>180.0</v>
      </c>
      <c r="H2174" s="37">
        <v>0.612</v>
      </c>
      <c r="I2174" s="37">
        <v>0.808</v>
      </c>
      <c r="J2174" s="31" t="s">
        <v>91</v>
      </c>
    </row>
    <row r="2175" ht="15.75" customHeight="1">
      <c r="A2175" s="36" t="str">
        <f t="shared" si="1"/>
        <v>United Arab Emirates-Middle East2012</v>
      </c>
      <c r="B2175" s="36" t="s">
        <v>240</v>
      </c>
      <c r="C2175" s="36" t="s">
        <v>259</v>
      </c>
      <c r="D2175" s="37">
        <v>0.149</v>
      </c>
      <c r="E2175" s="37">
        <v>8.0</v>
      </c>
      <c r="F2175" s="37">
        <v>26.0</v>
      </c>
      <c r="G2175" s="37">
        <v>12.0</v>
      </c>
      <c r="H2175" s="37">
        <v>0.85</v>
      </c>
      <c r="I2175" s="37">
        <v>1.496</v>
      </c>
      <c r="J2175" s="31" t="s">
        <v>91</v>
      </c>
    </row>
    <row r="2176" ht="15.75" customHeight="1">
      <c r="A2176" s="36" t="str">
        <f t="shared" si="1"/>
        <v>Bahrain-Middle East2012</v>
      </c>
      <c r="B2176" s="36" t="s">
        <v>228</v>
      </c>
      <c r="C2176" s="36" t="s">
        <v>259</v>
      </c>
      <c r="D2176" s="37">
        <v>0.135</v>
      </c>
      <c r="E2176" s="37">
        <v>9.0</v>
      </c>
      <c r="F2176" s="37">
        <v>47.0</v>
      </c>
      <c r="G2176" s="37">
        <v>36.0</v>
      </c>
      <c r="H2176" s="37">
        <v>0.88</v>
      </c>
      <c r="I2176" s="37">
        <v>1.612</v>
      </c>
      <c r="J2176" s="31" t="s">
        <v>91</v>
      </c>
    </row>
    <row r="2177" ht="15.75" customHeight="1">
      <c r="A2177" s="36" t="str">
        <f t="shared" si="1"/>
        <v>Iran-Middle East2012</v>
      </c>
      <c r="B2177" s="36" t="s">
        <v>230</v>
      </c>
      <c r="C2177" s="36" t="s">
        <v>259</v>
      </c>
      <c r="D2177" s="37">
        <v>0.441</v>
      </c>
      <c r="E2177" s="37">
        <v>16.0</v>
      </c>
      <c r="F2177" s="37">
        <v>152.0</v>
      </c>
      <c r="G2177" s="37">
        <v>344.0</v>
      </c>
      <c r="H2177" s="37">
        <v>0.275</v>
      </c>
      <c r="I2177" s="37">
        <v>0.761</v>
      </c>
      <c r="J2177" s="31" t="s">
        <v>91</v>
      </c>
    </row>
    <row r="2178" ht="15.75" customHeight="1">
      <c r="A2178" s="36" t="str">
        <f t="shared" si="1"/>
        <v>Saudi Arabia-Middle East2012</v>
      </c>
      <c r="B2178" s="36" t="s">
        <v>238</v>
      </c>
      <c r="C2178" s="36" t="s">
        <v>259</v>
      </c>
      <c r="D2178" s="37">
        <v>0.145</v>
      </c>
      <c r="E2178" s="37">
        <v>21.0</v>
      </c>
      <c r="F2178" s="37">
        <v>22.0</v>
      </c>
      <c r="G2178" s="37">
        <v>72.0</v>
      </c>
      <c r="H2178" s="37">
        <v>0.54</v>
      </c>
      <c r="I2178" s="37">
        <v>1.874</v>
      </c>
      <c r="J2178" s="31" t="s">
        <v>91</v>
      </c>
    </row>
    <row r="2179" ht="15.75" customHeight="1">
      <c r="A2179" s="36" t="str">
        <f t="shared" si="1"/>
        <v>Kuwait-Middle East2012</v>
      </c>
      <c r="B2179" s="36" t="s">
        <v>234</v>
      </c>
      <c r="C2179" s="36" t="s">
        <v>259</v>
      </c>
      <c r="D2179" s="37">
        <v>0.124</v>
      </c>
      <c r="E2179" s="37">
        <v>32.0</v>
      </c>
      <c r="F2179" s="37">
        <v>101.0</v>
      </c>
      <c r="G2179" s="37">
        <v>98.0</v>
      </c>
      <c r="H2179" s="37">
        <v>0.705</v>
      </c>
      <c r="I2179" s="37">
        <v>1.569</v>
      </c>
      <c r="J2179" s="31" t="s">
        <v>91</v>
      </c>
    </row>
    <row r="2180" ht="15.75" customHeight="1">
      <c r="A2180" s="36" t="str">
        <f t="shared" si="1"/>
        <v>Oman-Middle East2012</v>
      </c>
      <c r="B2180" s="36" t="s">
        <v>236</v>
      </c>
      <c r="C2180" s="36" t="s">
        <v>259</v>
      </c>
      <c r="D2180" s="37">
        <v>0.22</v>
      </c>
      <c r="E2180" s="37">
        <v>8.0</v>
      </c>
      <c r="F2180" s="37">
        <v>44.0</v>
      </c>
      <c r="G2180" s="37">
        <v>62.0</v>
      </c>
      <c r="H2180" s="37">
        <v>0.6</v>
      </c>
      <c r="I2180" s="37">
        <v>1.593</v>
      </c>
      <c r="J2180" s="31" t="s">
        <v>91</v>
      </c>
    </row>
    <row r="2181" ht="15.75" customHeight="1">
      <c r="A2181" s="36" t="str">
        <f t="shared" si="1"/>
        <v>Israel-Middle East2012</v>
      </c>
      <c r="B2181" s="36" t="s">
        <v>232</v>
      </c>
      <c r="C2181" s="36" t="s">
        <v>259</v>
      </c>
      <c r="D2181" s="37">
        <v>0.29</v>
      </c>
      <c r="E2181" s="37">
        <v>21.0</v>
      </c>
      <c r="F2181" s="37">
        <v>33.0</v>
      </c>
      <c r="G2181" s="37">
        <v>235.0</v>
      </c>
      <c r="H2181" s="37">
        <v>0.708</v>
      </c>
      <c r="I2181" s="37">
        <v>1.207</v>
      </c>
      <c r="J2181" s="31" t="s">
        <v>91</v>
      </c>
    </row>
    <row r="2182" ht="15.75" customHeight="1">
      <c r="A2182" s="36" t="str">
        <f t="shared" si="1"/>
        <v>Syria-Middle East2012</v>
      </c>
      <c r="B2182" s="36" t="s">
        <v>239</v>
      </c>
      <c r="C2182" s="36" t="s">
        <v>259</v>
      </c>
      <c r="D2182" s="37">
        <v>0.397</v>
      </c>
      <c r="E2182" s="37">
        <v>13.0</v>
      </c>
      <c r="F2182" s="37">
        <v>147.0</v>
      </c>
      <c r="G2182" s="37">
        <v>336.0</v>
      </c>
      <c r="H2182" s="37">
        <v>0.243</v>
      </c>
      <c r="I2182" s="37">
        <v>0.593</v>
      </c>
      <c r="J2182" s="31" t="s">
        <v>91</v>
      </c>
    </row>
    <row r="2183" ht="15.75" customHeight="1">
      <c r="A2183" s="36" t="str">
        <f t="shared" si="1"/>
        <v>Jordan-Middle East2012</v>
      </c>
      <c r="B2183" s="36" t="s">
        <v>233</v>
      </c>
      <c r="C2183" s="36" t="s">
        <v>259</v>
      </c>
      <c r="D2183" s="37">
        <v>0.281</v>
      </c>
      <c r="E2183" s="37">
        <v>12.0</v>
      </c>
      <c r="F2183" s="37">
        <v>119.0</v>
      </c>
      <c r="G2183" s="37">
        <v>151.0</v>
      </c>
      <c r="H2183" s="37">
        <v>0.41</v>
      </c>
      <c r="I2183" s="37">
        <v>1.282</v>
      </c>
      <c r="J2183" s="31" t="s">
        <v>91</v>
      </c>
    </row>
    <row r="2184" ht="15.75" customHeight="1">
      <c r="A2184" s="36" t="str">
        <f t="shared" si="1"/>
        <v>Yemen-Middle East2012</v>
      </c>
      <c r="B2184" s="36" t="s">
        <v>241</v>
      </c>
      <c r="C2184" s="36" t="s">
        <v>259</v>
      </c>
      <c r="D2184" s="37">
        <v>0.327</v>
      </c>
      <c r="E2184" s="37">
        <v>40.0</v>
      </c>
      <c r="F2184" s="37">
        <v>129.0</v>
      </c>
      <c r="G2184" s="37">
        <v>248.0</v>
      </c>
      <c r="H2184" s="37">
        <v>0.174</v>
      </c>
      <c r="I2184" s="37">
        <v>0.583</v>
      </c>
      <c r="J2184" s="31" t="s">
        <v>91</v>
      </c>
    </row>
    <row r="2185" ht="15.75" customHeight="1">
      <c r="A2185" s="36" t="str">
        <f t="shared" si="1"/>
        <v>Iraq-Middle East2012</v>
      </c>
      <c r="B2185" s="36" t="s">
        <v>231</v>
      </c>
      <c r="C2185" s="36" t="s">
        <v>259</v>
      </c>
      <c r="D2185" s="37">
        <v>0.278</v>
      </c>
      <c r="E2185" s="37">
        <v>29.0</v>
      </c>
      <c r="F2185" s="37">
        <v>155.0</v>
      </c>
      <c r="G2185" s="37">
        <v>312.0</v>
      </c>
      <c r="H2185" s="37">
        <v>0.071</v>
      </c>
      <c r="I2185" s="37">
        <v>0.816</v>
      </c>
      <c r="J2185" s="31" t="s">
        <v>91</v>
      </c>
    </row>
    <row r="2186" ht="15.75" customHeight="1">
      <c r="A2186" s="36" t="str">
        <f t="shared" si="1"/>
        <v>American Samoa-Oceania2005</v>
      </c>
      <c r="B2186" s="36" t="s">
        <v>242</v>
      </c>
      <c r="C2186" s="36" t="s">
        <v>259</v>
      </c>
      <c r="D2186" s="36"/>
      <c r="E2186" s="36"/>
      <c r="F2186" s="36"/>
      <c r="G2186" s="36"/>
      <c r="H2186" s="36"/>
      <c r="I2186" s="36"/>
      <c r="J2186" s="31" t="s">
        <v>84</v>
      </c>
    </row>
    <row r="2187" ht="15.75" customHeight="1">
      <c r="A2187" s="36" t="str">
        <f t="shared" si="1"/>
        <v>Australia-Oceania2005</v>
      </c>
      <c r="B2187" s="36" t="s">
        <v>244</v>
      </c>
      <c r="C2187" s="36" t="s">
        <v>259</v>
      </c>
      <c r="D2187" s="37">
        <v>0.521</v>
      </c>
      <c r="E2187" s="37">
        <v>3.0</v>
      </c>
      <c r="F2187" s="36"/>
      <c r="G2187" s="37">
        <v>107.0</v>
      </c>
      <c r="H2187" s="37">
        <v>0.63</v>
      </c>
      <c r="I2187" s="37">
        <v>0.898</v>
      </c>
      <c r="J2187" s="31" t="s">
        <v>84</v>
      </c>
    </row>
    <row r="2188" ht="15.75" customHeight="1">
      <c r="A2188" s="36" t="str">
        <f t="shared" si="1"/>
        <v>New Zealand-Oceania2005</v>
      </c>
      <c r="B2188" s="36" t="s">
        <v>252</v>
      </c>
      <c r="C2188" s="36" t="s">
        <v>259</v>
      </c>
      <c r="D2188" s="37">
        <v>0.366</v>
      </c>
      <c r="E2188" s="37">
        <v>12.0</v>
      </c>
      <c r="F2188" s="36"/>
      <c r="G2188" s="37">
        <v>172.0</v>
      </c>
      <c r="H2188" s="37">
        <v>0.627</v>
      </c>
      <c r="I2188" s="37">
        <v>0.854</v>
      </c>
      <c r="J2188" s="31" t="s">
        <v>84</v>
      </c>
    </row>
    <row r="2189" ht="15.75" customHeight="1">
      <c r="A2189" s="36" t="str">
        <f t="shared" si="1"/>
        <v>New Caledonia-Oceania2005</v>
      </c>
      <c r="B2189" s="36" t="s">
        <v>251</v>
      </c>
      <c r="C2189" s="36" t="s">
        <v>259</v>
      </c>
      <c r="D2189" s="36"/>
      <c r="E2189" s="36"/>
      <c r="F2189" s="36"/>
      <c r="G2189" s="36"/>
      <c r="H2189" s="37">
        <v>0.324</v>
      </c>
      <c r="I2189" s="37">
        <v>0.587</v>
      </c>
      <c r="J2189" s="31" t="s">
        <v>84</v>
      </c>
    </row>
    <row r="2190" ht="15.75" customHeight="1">
      <c r="A2190" s="36" t="str">
        <f t="shared" si="1"/>
        <v>French Polynesia-Oceania2005</v>
      </c>
      <c r="B2190" s="36" t="s">
        <v>246</v>
      </c>
      <c r="C2190" s="36" t="s">
        <v>259</v>
      </c>
      <c r="D2190" s="36"/>
      <c r="E2190" s="36"/>
      <c r="F2190" s="36"/>
      <c r="G2190" s="36"/>
      <c r="H2190" s="37">
        <v>0.215</v>
      </c>
      <c r="I2190" s="37">
        <v>0.471</v>
      </c>
      <c r="J2190" s="31" t="s">
        <v>84</v>
      </c>
    </row>
    <row r="2191" ht="15.75" customHeight="1">
      <c r="A2191" s="36" t="str">
        <f t="shared" si="1"/>
        <v>Guam-Oceania2005</v>
      </c>
      <c r="B2191" s="36" t="s">
        <v>247</v>
      </c>
      <c r="C2191" s="36" t="s">
        <v>259</v>
      </c>
      <c r="D2191" s="36"/>
      <c r="E2191" s="36"/>
      <c r="F2191" s="36"/>
      <c r="G2191" s="36"/>
      <c r="H2191" s="37">
        <v>0.386</v>
      </c>
      <c r="I2191" s="36"/>
      <c r="J2191" s="31" t="s">
        <v>84</v>
      </c>
    </row>
    <row r="2192" ht="15.75" customHeight="1">
      <c r="A2192" s="36" t="str">
        <f t="shared" si="1"/>
        <v>Fiji-Oceania2005</v>
      </c>
      <c r="B2192" s="36" t="s">
        <v>245</v>
      </c>
      <c r="C2192" s="36" t="s">
        <v>259</v>
      </c>
      <c r="D2192" s="37">
        <v>0.415</v>
      </c>
      <c r="E2192" s="37">
        <v>46.0</v>
      </c>
      <c r="F2192" s="36"/>
      <c r="G2192" s="37">
        <v>140.0</v>
      </c>
      <c r="H2192" s="37">
        <v>0.085</v>
      </c>
      <c r="I2192" s="37">
        <v>0.249</v>
      </c>
      <c r="J2192" s="31" t="s">
        <v>84</v>
      </c>
    </row>
    <row r="2193" ht="15.75" customHeight="1">
      <c r="A2193" s="36" t="str">
        <f t="shared" si="1"/>
        <v>Kiribati-Oceania2005</v>
      </c>
      <c r="B2193" s="36" t="s">
        <v>248</v>
      </c>
      <c r="C2193" s="36" t="s">
        <v>259</v>
      </c>
      <c r="D2193" s="37">
        <v>0.318</v>
      </c>
      <c r="E2193" s="37">
        <v>31.0</v>
      </c>
      <c r="F2193" s="36"/>
      <c r="G2193" s="37">
        <v>120.0</v>
      </c>
      <c r="H2193" s="37">
        <v>0.04</v>
      </c>
      <c r="I2193" s="37">
        <v>0.007</v>
      </c>
      <c r="J2193" s="31" t="s">
        <v>84</v>
      </c>
    </row>
    <row r="2194" ht="15.75" customHeight="1">
      <c r="A2194" s="36" t="str">
        <f t="shared" si="1"/>
        <v>Micronesia, Fed. Sts.-Oceania2005</v>
      </c>
      <c r="B2194" s="36" t="s">
        <v>250</v>
      </c>
      <c r="C2194" s="36" t="s">
        <v>259</v>
      </c>
      <c r="D2194" s="37">
        <v>0.596</v>
      </c>
      <c r="E2194" s="37">
        <v>16.0</v>
      </c>
      <c r="F2194" s="36"/>
      <c r="G2194" s="37">
        <v>128.0</v>
      </c>
      <c r="H2194" s="37">
        <v>0.119</v>
      </c>
      <c r="I2194" s="37">
        <v>0.133</v>
      </c>
      <c r="J2194" s="31" t="s">
        <v>84</v>
      </c>
    </row>
    <row r="2195" ht="15.75" customHeight="1">
      <c r="A2195" s="36" t="str">
        <f t="shared" si="1"/>
        <v>Vanuatu-Oceania2005</v>
      </c>
      <c r="B2195" s="36" t="s">
        <v>257</v>
      </c>
      <c r="C2195" s="36" t="s">
        <v>259</v>
      </c>
      <c r="D2195" s="37">
        <v>0.084</v>
      </c>
      <c r="E2195" s="37">
        <v>47.0</v>
      </c>
      <c r="F2195" s="36"/>
      <c r="G2195" s="37">
        <v>120.0</v>
      </c>
      <c r="H2195" s="37">
        <v>0.051</v>
      </c>
      <c r="I2195" s="37">
        <v>0.061</v>
      </c>
      <c r="J2195" s="31" t="s">
        <v>84</v>
      </c>
    </row>
    <row r="2196" ht="15.75" customHeight="1">
      <c r="A2196" s="36" t="str">
        <f t="shared" si="1"/>
        <v>Samoa-Oceania2005</v>
      </c>
      <c r="B2196" s="36" t="s">
        <v>254</v>
      </c>
      <c r="C2196" s="36" t="s">
        <v>259</v>
      </c>
      <c r="D2196" s="37">
        <v>0.202</v>
      </c>
      <c r="E2196" s="37">
        <v>35.0</v>
      </c>
      <c r="F2196" s="36"/>
      <c r="G2196" s="37">
        <v>224.0</v>
      </c>
      <c r="H2196" s="37">
        <v>0.034</v>
      </c>
      <c r="I2196" s="37">
        <v>0.133</v>
      </c>
      <c r="J2196" s="31" t="s">
        <v>84</v>
      </c>
    </row>
    <row r="2197" ht="15.75" customHeight="1">
      <c r="A2197" s="36" t="str">
        <f t="shared" si="1"/>
        <v>Tonga-Oceania2005</v>
      </c>
      <c r="B2197" s="36" t="s">
        <v>256</v>
      </c>
      <c r="C2197" s="36" t="s">
        <v>259</v>
      </c>
      <c r="D2197" s="37">
        <v>0.275</v>
      </c>
      <c r="E2197" s="37">
        <v>32.0</v>
      </c>
      <c r="F2197" s="36"/>
      <c r="G2197" s="37">
        <v>164.0</v>
      </c>
      <c r="H2197" s="37">
        <v>0.049</v>
      </c>
      <c r="I2197" s="37">
        <v>0.296</v>
      </c>
      <c r="J2197" s="31" t="s">
        <v>84</v>
      </c>
    </row>
    <row r="2198" ht="15.75" customHeight="1">
      <c r="A2198" s="36" t="str">
        <f t="shared" si="1"/>
        <v>Papua New Guinea-Oceania2005</v>
      </c>
      <c r="B2198" s="36" t="s">
        <v>253</v>
      </c>
      <c r="C2198" s="36" t="s">
        <v>259</v>
      </c>
      <c r="D2198" s="37">
        <v>0.416</v>
      </c>
      <c r="E2198" s="37">
        <v>51.0</v>
      </c>
      <c r="F2198" s="36"/>
      <c r="G2198" s="37">
        <v>207.0</v>
      </c>
      <c r="H2198" s="37">
        <v>0.017</v>
      </c>
      <c r="I2198" s="37">
        <v>0.012</v>
      </c>
      <c r="J2198" s="31" t="s">
        <v>84</v>
      </c>
    </row>
    <row r="2199" ht="15.75" customHeight="1">
      <c r="A2199" s="36" t="str">
        <f t="shared" si="1"/>
        <v>Marshall Islands-Oceania2005</v>
      </c>
      <c r="B2199" s="36" t="s">
        <v>249</v>
      </c>
      <c r="C2199" s="36" t="s">
        <v>259</v>
      </c>
      <c r="D2199" s="37">
        <v>0.648</v>
      </c>
      <c r="E2199" s="37">
        <v>17.0</v>
      </c>
      <c r="F2199" s="36"/>
      <c r="G2199" s="37">
        <v>128.0</v>
      </c>
      <c r="H2199" s="37">
        <v>0.039</v>
      </c>
      <c r="I2199" s="37">
        <v>0.013</v>
      </c>
      <c r="J2199" s="31" t="s">
        <v>84</v>
      </c>
    </row>
    <row r="2200" ht="15.75" customHeight="1">
      <c r="A2200" s="36" t="str">
        <f t="shared" si="1"/>
        <v>Solomon Islands-Oceania2005</v>
      </c>
      <c r="B2200" s="36" t="s">
        <v>255</v>
      </c>
      <c r="C2200" s="36" t="s">
        <v>259</v>
      </c>
      <c r="D2200" s="37">
        <v>0.261</v>
      </c>
      <c r="E2200" s="37">
        <v>56.0</v>
      </c>
      <c r="F2200" s="36"/>
      <c r="G2200" s="37">
        <v>80.0</v>
      </c>
      <c r="H2200" s="37">
        <v>0.008</v>
      </c>
      <c r="I2200" s="37">
        <v>0.013</v>
      </c>
      <c r="J2200" s="31" t="s">
        <v>84</v>
      </c>
    </row>
    <row r="2201" ht="15.75" customHeight="1">
      <c r="A2201" s="36" t="str">
        <f t="shared" si="1"/>
        <v>Australia-Oceania2006</v>
      </c>
      <c r="B2201" s="36" t="s">
        <v>244</v>
      </c>
      <c r="C2201" s="36" t="s">
        <v>259</v>
      </c>
      <c r="D2201" s="37">
        <v>0.511</v>
      </c>
      <c r="E2201" s="37">
        <v>3.0</v>
      </c>
      <c r="F2201" s="36"/>
      <c r="G2201" s="37">
        <v>107.0</v>
      </c>
      <c r="H2201" s="37">
        <v>0.66</v>
      </c>
      <c r="I2201" s="37">
        <v>0.947</v>
      </c>
      <c r="J2201" s="31" t="s">
        <v>85</v>
      </c>
    </row>
    <row r="2202" ht="15.75" customHeight="1">
      <c r="A2202" s="36" t="str">
        <f t="shared" si="1"/>
        <v>New Zealand-Oceania2006</v>
      </c>
      <c r="B2202" s="36" t="s">
        <v>252</v>
      </c>
      <c r="C2202" s="36" t="s">
        <v>259</v>
      </c>
      <c r="D2202" s="37">
        <v>0.354</v>
      </c>
      <c r="E2202" s="37">
        <v>12.0</v>
      </c>
      <c r="F2202" s="36"/>
      <c r="G2202" s="37">
        <v>172.0</v>
      </c>
      <c r="H2202" s="37">
        <v>0.69</v>
      </c>
      <c r="I2202" s="37">
        <v>0.909</v>
      </c>
      <c r="J2202" s="31" t="s">
        <v>85</v>
      </c>
    </row>
    <row r="2203" ht="15.75" customHeight="1">
      <c r="A2203" s="36" t="str">
        <f t="shared" si="1"/>
        <v>French Polynesia-Oceania2006</v>
      </c>
      <c r="B2203" s="36" t="s">
        <v>246</v>
      </c>
      <c r="C2203" s="36" t="s">
        <v>259</v>
      </c>
      <c r="D2203" s="36"/>
      <c r="E2203" s="36"/>
      <c r="F2203" s="36"/>
      <c r="G2203" s="36"/>
      <c r="H2203" s="37">
        <v>0.251</v>
      </c>
      <c r="I2203" s="37">
        <v>0.59</v>
      </c>
      <c r="J2203" s="31" t="s">
        <v>85</v>
      </c>
    </row>
    <row r="2204" ht="15.75" customHeight="1">
      <c r="A2204" s="36" t="str">
        <f t="shared" si="1"/>
        <v>New Caledonia-Oceania2006</v>
      </c>
      <c r="B2204" s="36" t="s">
        <v>251</v>
      </c>
      <c r="C2204" s="36" t="s">
        <v>259</v>
      </c>
      <c r="D2204" s="36"/>
      <c r="E2204" s="36"/>
      <c r="F2204" s="36"/>
      <c r="G2204" s="36"/>
      <c r="H2204" s="37">
        <v>0.335</v>
      </c>
      <c r="I2204" s="37">
        <v>0.667</v>
      </c>
      <c r="J2204" s="31" t="s">
        <v>85</v>
      </c>
    </row>
    <row r="2205" ht="15.75" customHeight="1">
      <c r="A2205" s="36" t="str">
        <f t="shared" si="1"/>
        <v>Guam-Oceania2006</v>
      </c>
      <c r="B2205" s="36" t="s">
        <v>247</v>
      </c>
      <c r="C2205" s="36" t="s">
        <v>259</v>
      </c>
      <c r="D2205" s="36"/>
      <c r="E2205" s="36"/>
      <c r="F2205" s="36"/>
      <c r="G2205" s="36"/>
      <c r="H2205" s="37">
        <v>0.439</v>
      </c>
      <c r="I2205" s="36"/>
      <c r="J2205" s="31" t="s">
        <v>85</v>
      </c>
    </row>
    <row r="2206" ht="15.75" customHeight="1">
      <c r="A2206" s="36" t="str">
        <f t="shared" si="1"/>
        <v>American Samoa-Oceania2006</v>
      </c>
      <c r="B2206" s="36" t="s">
        <v>242</v>
      </c>
      <c r="C2206" s="36" t="s">
        <v>259</v>
      </c>
      <c r="D2206" s="36"/>
      <c r="E2206" s="36"/>
      <c r="F2206" s="36"/>
      <c r="G2206" s="36"/>
      <c r="H2206" s="36"/>
      <c r="I2206" s="36"/>
      <c r="J2206" s="31" t="s">
        <v>85</v>
      </c>
    </row>
    <row r="2207" ht="15.75" customHeight="1">
      <c r="A2207" s="36" t="str">
        <f t="shared" si="1"/>
        <v>Fiji-Oceania2006</v>
      </c>
      <c r="B2207" s="36" t="s">
        <v>245</v>
      </c>
      <c r="C2207" s="36" t="s">
        <v>259</v>
      </c>
      <c r="D2207" s="37">
        <v>0.415</v>
      </c>
      <c r="E2207" s="37">
        <v>46.0</v>
      </c>
      <c r="F2207" s="36"/>
      <c r="G2207" s="37">
        <v>140.0</v>
      </c>
      <c r="H2207" s="37">
        <v>0.096</v>
      </c>
      <c r="I2207" s="37">
        <v>0.344</v>
      </c>
      <c r="J2207" s="31" t="s">
        <v>85</v>
      </c>
    </row>
    <row r="2208" ht="15.75" customHeight="1">
      <c r="A2208" s="36" t="str">
        <f t="shared" si="1"/>
        <v>Kiribati-Oceania2006</v>
      </c>
      <c r="B2208" s="36" t="s">
        <v>248</v>
      </c>
      <c r="C2208" s="36" t="s">
        <v>259</v>
      </c>
      <c r="D2208" s="37">
        <v>0.318</v>
      </c>
      <c r="E2208" s="37">
        <v>31.0</v>
      </c>
      <c r="F2208" s="36"/>
      <c r="G2208" s="37">
        <v>120.0</v>
      </c>
      <c r="H2208" s="37">
        <v>0.045</v>
      </c>
      <c r="I2208" s="37">
        <v>0.008</v>
      </c>
      <c r="J2208" s="31" t="s">
        <v>85</v>
      </c>
    </row>
    <row r="2209" ht="15.75" customHeight="1">
      <c r="A2209" s="36" t="str">
        <f t="shared" si="1"/>
        <v>Micronesia, Fed. Sts.-Oceania2006</v>
      </c>
      <c r="B2209" s="36" t="s">
        <v>250</v>
      </c>
      <c r="C2209" s="36" t="s">
        <v>259</v>
      </c>
      <c r="D2209" s="37">
        <v>0.596</v>
      </c>
      <c r="E2209" s="37">
        <v>16.0</v>
      </c>
      <c r="F2209" s="36"/>
      <c r="G2209" s="37">
        <v>128.0</v>
      </c>
      <c r="H2209" s="37">
        <v>0.128</v>
      </c>
      <c r="I2209" s="37">
        <v>0.176</v>
      </c>
      <c r="J2209" s="31" t="s">
        <v>85</v>
      </c>
    </row>
    <row r="2210" ht="15.75" customHeight="1">
      <c r="A2210" s="36" t="str">
        <f t="shared" si="1"/>
        <v>Vanuatu-Oceania2006</v>
      </c>
      <c r="B2210" s="36" t="s">
        <v>257</v>
      </c>
      <c r="C2210" s="36" t="s">
        <v>259</v>
      </c>
      <c r="D2210" s="37">
        <v>0.084</v>
      </c>
      <c r="E2210" s="37">
        <v>47.0</v>
      </c>
      <c r="F2210" s="36"/>
      <c r="G2210" s="37">
        <v>120.0</v>
      </c>
      <c r="H2210" s="37">
        <v>0.059</v>
      </c>
      <c r="I2210" s="37">
        <v>0.07</v>
      </c>
      <c r="J2210" s="31" t="s">
        <v>85</v>
      </c>
    </row>
    <row r="2211" ht="15.75" customHeight="1">
      <c r="A2211" s="36" t="str">
        <f t="shared" si="1"/>
        <v>Samoa-Oceania2006</v>
      </c>
      <c r="B2211" s="36" t="s">
        <v>254</v>
      </c>
      <c r="C2211" s="36" t="s">
        <v>259</v>
      </c>
      <c r="D2211" s="37">
        <v>0.202</v>
      </c>
      <c r="E2211" s="37">
        <v>35.0</v>
      </c>
      <c r="F2211" s="36"/>
      <c r="G2211" s="37">
        <v>224.0</v>
      </c>
      <c r="H2211" s="37">
        <v>0.045</v>
      </c>
      <c r="I2211" s="37">
        <v>0.251</v>
      </c>
      <c r="J2211" s="31" t="s">
        <v>85</v>
      </c>
    </row>
    <row r="2212" ht="15.75" customHeight="1">
      <c r="A2212" s="36" t="str">
        <f t="shared" si="1"/>
        <v>Tonga-Oceania2006</v>
      </c>
      <c r="B2212" s="36" t="s">
        <v>256</v>
      </c>
      <c r="C2212" s="36" t="s">
        <v>259</v>
      </c>
      <c r="D2212" s="37">
        <v>0.275</v>
      </c>
      <c r="E2212" s="37">
        <v>32.0</v>
      </c>
      <c r="F2212" s="36"/>
      <c r="G2212" s="37">
        <v>164.0</v>
      </c>
      <c r="H2212" s="37">
        <v>0.059</v>
      </c>
      <c r="I2212" s="37">
        <v>0.296</v>
      </c>
      <c r="J2212" s="31" t="s">
        <v>85</v>
      </c>
    </row>
    <row r="2213" ht="15.75" customHeight="1">
      <c r="A2213" s="36" t="str">
        <f t="shared" si="1"/>
        <v>Papua New Guinea-Oceania2006</v>
      </c>
      <c r="B2213" s="36" t="s">
        <v>253</v>
      </c>
      <c r="C2213" s="36" t="s">
        <v>259</v>
      </c>
      <c r="D2213" s="37">
        <v>0.415</v>
      </c>
      <c r="E2213" s="37">
        <v>51.0</v>
      </c>
      <c r="F2213" s="36"/>
      <c r="G2213" s="37">
        <v>207.0</v>
      </c>
      <c r="H2213" s="37">
        <v>0.018</v>
      </c>
      <c r="I2213" s="37">
        <v>0.016</v>
      </c>
      <c r="J2213" s="31" t="s">
        <v>85</v>
      </c>
    </row>
    <row r="2214" ht="15.75" customHeight="1">
      <c r="A2214" s="36" t="str">
        <f t="shared" si="1"/>
        <v>Solomon Islands-Oceania2006</v>
      </c>
      <c r="B2214" s="36" t="s">
        <v>255</v>
      </c>
      <c r="C2214" s="36" t="s">
        <v>259</v>
      </c>
      <c r="D2214" s="37">
        <v>0.261</v>
      </c>
      <c r="E2214" s="37">
        <v>56.0</v>
      </c>
      <c r="F2214" s="36"/>
      <c r="G2214" s="37">
        <v>80.0</v>
      </c>
      <c r="H2214" s="37">
        <v>0.016</v>
      </c>
      <c r="I2214" s="37">
        <v>0.015</v>
      </c>
      <c r="J2214" s="31" t="s">
        <v>85</v>
      </c>
    </row>
    <row r="2215" ht="15.75" customHeight="1">
      <c r="A2215" s="36" t="str">
        <f t="shared" si="1"/>
        <v>Marshall Islands-Oceania2006</v>
      </c>
      <c r="B2215" s="36" t="s">
        <v>249</v>
      </c>
      <c r="C2215" s="36" t="s">
        <v>259</v>
      </c>
      <c r="D2215" s="37">
        <v>0.648</v>
      </c>
      <c r="E2215" s="37">
        <v>17.0</v>
      </c>
      <c r="F2215" s="36"/>
      <c r="G2215" s="37">
        <v>128.0</v>
      </c>
      <c r="H2215" s="37">
        <v>0.038</v>
      </c>
      <c r="I2215" s="36"/>
      <c r="J2215" s="31" t="s">
        <v>85</v>
      </c>
    </row>
    <row r="2216" ht="15.75" customHeight="1">
      <c r="A2216" s="36" t="str">
        <f t="shared" si="1"/>
        <v>American Samoa-Oceania2007</v>
      </c>
      <c r="B2216" s="36" t="s">
        <v>242</v>
      </c>
      <c r="C2216" s="36" t="s">
        <v>259</v>
      </c>
      <c r="D2216" s="36"/>
      <c r="E2216" s="36"/>
      <c r="F2216" s="36"/>
      <c r="G2216" s="36"/>
      <c r="H2216" s="36"/>
      <c r="I2216" s="36"/>
      <c r="J2216" s="31" t="s">
        <v>86</v>
      </c>
    </row>
    <row r="2217" ht="15.75" customHeight="1">
      <c r="A2217" s="36" t="str">
        <f t="shared" si="1"/>
        <v>Australia-Oceania2007</v>
      </c>
      <c r="B2217" s="36" t="s">
        <v>244</v>
      </c>
      <c r="C2217" s="36" t="s">
        <v>259</v>
      </c>
      <c r="D2217" s="37">
        <v>0.501</v>
      </c>
      <c r="E2217" s="37">
        <v>3.0</v>
      </c>
      <c r="F2217" s="36"/>
      <c r="G2217" s="37">
        <v>107.0</v>
      </c>
      <c r="H2217" s="37">
        <v>0.695</v>
      </c>
      <c r="I2217" s="37">
        <v>1.001</v>
      </c>
      <c r="J2217" s="31" t="s">
        <v>86</v>
      </c>
    </row>
    <row r="2218" ht="15.75" customHeight="1">
      <c r="A2218" s="36" t="str">
        <f t="shared" si="1"/>
        <v>New Zealand-Oceania2007</v>
      </c>
      <c r="B2218" s="36" t="s">
        <v>252</v>
      </c>
      <c r="C2218" s="36" t="s">
        <v>259</v>
      </c>
      <c r="D2218" s="37">
        <v>0.355</v>
      </c>
      <c r="E2218" s="37">
        <v>12.0</v>
      </c>
      <c r="F2218" s="36"/>
      <c r="G2218" s="37">
        <v>172.0</v>
      </c>
      <c r="H2218" s="37">
        <v>0.698</v>
      </c>
      <c r="I2218" s="37">
        <v>1.004</v>
      </c>
      <c r="J2218" s="31" t="s">
        <v>86</v>
      </c>
    </row>
    <row r="2219" ht="15.75" customHeight="1">
      <c r="A2219" s="36" t="str">
        <f t="shared" si="1"/>
        <v>New Caledonia-Oceania2007</v>
      </c>
      <c r="B2219" s="36" t="s">
        <v>251</v>
      </c>
      <c r="C2219" s="36" t="s">
        <v>259</v>
      </c>
      <c r="D2219" s="36"/>
      <c r="E2219" s="36"/>
      <c r="F2219" s="36"/>
      <c r="G2219" s="36"/>
      <c r="H2219" s="37">
        <v>0.351</v>
      </c>
      <c r="I2219" s="37">
        <v>0.748</v>
      </c>
      <c r="J2219" s="31" t="s">
        <v>86</v>
      </c>
    </row>
    <row r="2220" ht="15.75" customHeight="1">
      <c r="A2220" s="36" t="str">
        <f t="shared" si="1"/>
        <v>French Polynesia-Oceania2007</v>
      </c>
      <c r="B2220" s="36" t="s">
        <v>246</v>
      </c>
      <c r="C2220" s="36" t="s">
        <v>259</v>
      </c>
      <c r="D2220" s="36"/>
      <c r="E2220" s="36"/>
      <c r="F2220" s="36"/>
      <c r="G2220" s="36"/>
      <c r="H2220" s="37">
        <v>0.286</v>
      </c>
      <c r="I2220" s="37">
        <v>0.672</v>
      </c>
      <c r="J2220" s="31" t="s">
        <v>86</v>
      </c>
    </row>
    <row r="2221" ht="15.75" customHeight="1">
      <c r="A2221" s="36" t="str">
        <f t="shared" si="1"/>
        <v>Guam-Oceania2007</v>
      </c>
      <c r="B2221" s="36" t="s">
        <v>247</v>
      </c>
      <c r="C2221" s="36" t="s">
        <v>259</v>
      </c>
      <c r="D2221" s="36"/>
      <c r="E2221" s="36"/>
      <c r="F2221" s="36"/>
      <c r="G2221" s="36"/>
      <c r="H2221" s="37">
        <v>0.462</v>
      </c>
      <c r="I2221" s="36"/>
      <c r="J2221" s="31" t="s">
        <v>86</v>
      </c>
    </row>
    <row r="2222" ht="15.75" customHeight="1">
      <c r="A2222" s="36" t="str">
        <f t="shared" si="1"/>
        <v>Fiji-Oceania2007</v>
      </c>
      <c r="B2222" s="36" t="s">
        <v>245</v>
      </c>
      <c r="C2222" s="36" t="s">
        <v>259</v>
      </c>
      <c r="D2222" s="37">
        <v>0.415</v>
      </c>
      <c r="E2222" s="37">
        <v>46.0</v>
      </c>
      <c r="F2222" s="36"/>
      <c r="G2222" s="37">
        <v>140.0</v>
      </c>
      <c r="H2222" s="37">
        <v>0.109</v>
      </c>
      <c r="I2222" s="37">
        <v>0.634</v>
      </c>
      <c r="J2222" s="31" t="s">
        <v>86</v>
      </c>
    </row>
    <row r="2223" ht="15.75" customHeight="1">
      <c r="A2223" s="36" t="str">
        <f t="shared" si="1"/>
        <v>Kiribati-Oceania2007</v>
      </c>
      <c r="B2223" s="36" t="s">
        <v>248</v>
      </c>
      <c r="C2223" s="36" t="s">
        <v>259</v>
      </c>
      <c r="D2223" s="37">
        <v>0.318</v>
      </c>
      <c r="E2223" s="37">
        <v>31.0</v>
      </c>
      <c r="F2223" s="36"/>
      <c r="G2223" s="37">
        <v>120.0</v>
      </c>
      <c r="H2223" s="37">
        <v>0.06</v>
      </c>
      <c r="I2223" s="37">
        <v>0.008</v>
      </c>
      <c r="J2223" s="31" t="s">
        <v>86</v>
      </c>
    </row>
    <row r="2224" ht="15.75" customHeight="1">
      <c r="A2224" s="36" t="str">
        <f t="shared" si="1"/>
        <v>Micronesia, Fed. Sts.-Oceania2007</v>
      </c>
      <c r="B2224" s="36" t="s">
        <v>250</v>
      </c>
      <c r="C2224" s="36" t="s">
        <v>259</v>
      </c>
      <c r="D2224" s="37">
        <v>0.587</v>
      </c>
      <c r="E2224" s="37">
        <v>16.0</v>
      </c>
      <c r="F2224" s="36"/>
      <c r="G2224" s="37">
        <v>128.0</v>
      </c>
      <c r="H2224" s="37">
        <v>0.136</v>
      </c>
      <c r="I2224" s="37">
        <v>0.261</v>
      </c>
      <c r="J2224" s="31" t="s">
        <v>86</v>
      </c>
    </row>
    <row r="2225" ht="15.75" customHeight="1">
      <c r="A2225" s="36" t="str">
        <f t="shared" si="1"/>
        <v>Vanuatu-Oceania2007</v>
      </c>
      <c r="B2225" s="36" t="s">
        <v>257</v>
      </c>
      <c r="C2225" s="36" t="s">
        <v>259</v>
      </c>
      <c r="D2225" s="37">
        <v>0.084</v>
      </c>
      <c r="E2225" s="37">
        <v>47.0</v>
      </c>
      <c r="F2225" s="36"/>
      <c r="G2225" s="37">
        <v>120.0</v>
      </c>
      <c r="H2225" s="37">
        <v>0.068</v>
      </c>
      <c r="I2225" s="37">
        <v>0.118</v>
      </c>
      <c r="J2225" s="31" t="s">
        <v>86</v>
      </c>
    </row>
    <row r="2226" ht="15.75" customHeight="1">
      <c r="A2226" s="36" t="str">
        <f t="shared" si="1"/>
        <v>Tonga-Oceania2007</v>
      </c>
      <c r="B2226" s="36" t="s">
        <v>256</v>
      </c>
      <c r="C2226" s="36" t="s">
        <v>259</v>
      </c>
      <c r="D2226" s="37">
        <v>0.275</v>
      </c>
      <c r="E2226" s="37">
        <v>32.0</v>
      </c>
      <c r="F2226" s="36"/>
      <c r="G2226" s="37">
        <v>164.0</v>
      </c>
      <c r="H2226" s="37">
        <v>0.072</v>
      </c>
      <c r="I2226" s="37">
        <v>0.455</v>
      </c>
      <c r="J2226" s="31" t="s">
        <v>86</v>
      </c>
    </row>
    <row r="2227" ht="15.75" customHeight="1">
      <c r="A2227" s="36" t="str">
        <f t="shared" si="1"/>
        <v>Samoa-Oceania2007</v>
      </c>
      <c r="B2227" s="36" t="s">
        <v>254</v>
      </c>
      <c r="C2227" s="36" t="s">
        <v>259</v>
      </c>
      <c r="D2227" s="37">
        <v>0.198</v>
      </c>
      <c r="E2227" s="37">
        <v>35.0</v>
      </c>
      <c r="F2227" s="36"/>
      <c r="G2227" s="37">
        <v>224.0</v>
      </c>
      <c r="H2227" s="37">
        <v>0.047</v>
      </c>
      <c r="I2227" s="37">
        <v>0.472</v>
      </c>
      <c r="J2227" s="31" t="s">
        <v>86</v>
      </c>
    </row>
    <row r="2228" ht="15.75" customHeight="1">
      <c r="A2228" s="36" t="str">
        <f t="shared" si="1"/>
        <v>Papua New Guinea-Oceania2007</v>
      </c>
      <c r="B2228" s="36" t="s">
        <v>253</v>
      </c>
      <c r="C2228" s="36" t="s">
        <v>259</v>
      </c>
      <c r="D2228" s="37">
        <v>0.415</v>
      </c>
      <c r="E2228" s="37">
        <v>51.0</v>
      </c>
      <c r="F2228" s="36"/>
      <c r="G2228" s="37">
        <v>207.0</v>
      </c>
      <c r="H2228" s="37">
        <v>0.018</v>
      </c>
      <c r="I2228" s="37">
        <v>0.047</v>
      </c>
      <c r="J2228" s="31" t="s">
        <v>86</v>
      </c>
    </row>
    <row r="2229" ht="15.75" customHeight="1">
      <c r="A2229" s="36" t="str">
        <f t="shared" si="1"/>
        <v>Solomon Islands-Oceania2007</v>
      </c>
      <c r="B2229" s="36" t="s">
        <v>255</v>
      </c>
      <c r="C2229" s="36" t="s">
        <v>259</v>
      </c>
      <c r="D2229" s="37">
        <v>0.261</v>
      </c>
      <c r="E2229" s="37">
        <v>56.0</v>
      </c>
      <c r="F2229" s="36"/>
      <c r="G2229" s="37">
        <v>80.0</v>
      </c>
      <c r="H2229" s="37">
        <v>0.02</v>
      </c>
      <c r="I2229" s="37">
        <v>0.022</v>
      </c>
      <c r="J2229" s="31" t="s">
        <v>86</v>
      </c>
    </row>
    <row r="2230" ht="15.75" customHeight="1">
      <c r="A2230" s="36" t="str">
        <f t="shared" si="1"/>
        <v>Marshall Islands-Oceania2007</v>
      </c>
      <c r="B2230" s="36" t="s">
        <v>249</v>
      </c>
      <c r="C2230" s="36" t="s">
        <v>259</v>
      </c>
      <c r="D2230" s="37">
        <v>0.648</v>
      </c>
      <c r="E2230" s="37">
        <v>17.0</v>
      </c>
      <c r="F2230" s="36"/>
      <c r="G2230" s="37">
        <v>128.0</v>
      </c>
      <c r="H2230" s="37">
        <v>0.04</v>
      </c>
      <c r="I2230" s="36"/>
      <c r="J2230" s="31" t="s">
        <v>86</v>
      </c>
    </row>
    <row r="2231" ht="15.75" customHeight="1">
      <c r="A2231" s="36" t="str">
        <f t="shared" si="1"/>
        <v>American Samoa-Oceania2008</v>
      </c>
      <c r="B2231" s="36" t="s">
        <v>242</v>
      </c>
      <c r="C2231" s="36" t="s">
        <v>259</v>
      </c>
      <c r="D2231" s="36"/>
      <c r="E2231" s="36"/>
      <c r="F2231" s="36"/>
      <c r="G2231" s="36"/>
      <c r="H2231" s="36"/>
      <c r="I2231" s="36"/>
      <c r="J2231" s="31" t="s">
        <v>87</v>
      </c>
    </row>
    <row r="2232" ht="15.75" customHeight="1">
      <c r="A2232" s="36" t="str">
        <f t="shared" si="1"/>
        <v>Marshall Islands-Oceania2008</v>
      </c>
      <c r="B2232" s="36" t="s">
        <v>249</v>
      </c>
      <c r="C2232" s="36" t="s">
        <v>259</v>
      </c>
      <c r="D2232" s="37">
        <v>0.648</v>
      </c>
      <c r="E2232" s="37">
        <v>17.0</v>
      </c>
      <c r="F2232" s="36"/>
      <c r="G2232" s="37">
        <v>128.0</v>
      </c>
      <c r="H2232" s="37">
        <v>0.046</v>
      </c>
      <c r="I2232" s="36"/>
      <c r="J2232" s="31" t="s">
        <v>87</v>
      </c>
    </row>
    <row r="2233" ht="15.75" customHeight="1">
      <c r="A2233" s="36" t="str">
        <f t="shared" si="1"/>
        <v>Australia-Oceania2008</v>
      </c>
      <c r="B2233" s="36" t="s">
        <v>244</v>
      </c>
      <c r="C2233" s="36" t="s">
        <v>259</v>
      </c>
      <c r="D2233" s="37">
        <v>0.499</v>
      </c>
      <c r="E2233" s="37">
        <v>3.0</v>
      </c>
      <c r="F2233" s="36"/>
      <c r="G2233" s="37">
        <v>107.0</v>
      </c>
      <c r="H2233" s="37">
        <v>0.717</v>
      </c>
      <c r="I2233" s="37">
        <v>1.022</v>
      </c>
      <c r="J2233" s="31" t="s">
        <v>87</v>
      </c>
    </row>
    <row r="2234" ht="15.75" customHeight="1">
      <c r="A2234" s="36" t="str">
        <f t="shared" si="1"/>
        <v>New Zealand-Oceania2008</v>
      </c>
      <c r="B2234" s="36" t="s">
        <v>252</v>
      </c>
      <c r="C2234" s="36" t="s">
        <v>259</v>
      </c>
      <c r="D2234" s="37">
        <v>0.36</v>
      </c>
      <c r="E2234" s="37">
        <v>1.0</v>
      </c>
      <c r="F2234" s="36"/>
      <c r="G2234" s="37">
        <v>172.0</v>
      </c>
      <c r="H2234" s="37">
        <v>0.72</v>
      </c>
      <c r="I2234" s="37">
        <v>1.08</v>
      </c>
      <c r="J2234" s="31" t="s">
        <v>87</v>
      </c>
    </row>
    <row r="2235" ht="15.75" customHeight="1">
      <c r="A2235" s="36" t="str">
        <f t="shared" si="1"/>
        <v>New Caledonia-Oceania2008</v>
      </c>
      <c r="B2235" s="36" t="s">
        <v>251</v>
      </c>
      <c r="C2235" s="36" t="s">
        <v>259</v>
      </c>
      <c r="D2235" s="36"/>
      <c r="E2235" s="36"/>
      <c r="F2235" s="36"/>
      <c r="G2235" s="36"/>
      <c r="H2235" s="37">
        <v>0.345</v>
      </c>
      <c r="I2235" s="37">
        <v>0.821</v>
      </c>
      <c r="J2235" s="31" t="s">
        <v>87</v>
      </c>
    </row>
    <row r="2236" ht="15.75" customHeight="1">
      <c r="A2236" s="36" t="str">
        <f t="shared" si="1"/>
        <v>French Polynesia-Oceania2008</v>
      </c>
      <c r="B2236" s="36" t="s">
        <v>246</v>
      </c>
      <c r="C2236" s="36" t="s">
        <v>259</v>
      </c>
      <c r="D2236" s="36"/>
      <c r="E2236" s="36"/>
      <c r="F2236" s="36"/>
      <c r="G2236" s="36"/>
      <c r="H2236" s="37">
        <v>0.339</v>
      </c>
      <c r="I2236" s="37">
        <v>0.712</v>
      </c>
      <c r="J2236" s="31" t="s">
        <v>87</v>
      </c>
    </row>
    <row r="2237" ht="15.75" customHeight="1">
      <c r="A2237" s="36" t="str">
        <f t="shared" si="1"/>
        <v>Guam-Oceania2008</v>
      </c>
      <c r="B2237" s="36" t="s">
        <v>247</v>
      </c>
      <c r="C2237" s="36" t="s">
        <v>259</v>
      </c>
      <c r="D2237" s="36"/>
      <c r="E2237" s="36"/>
      <c r="F2237" s="36"/>
      <c r="G2237" s="36"/>
      <c r="H2237" s="37">
        <v>0.484</v>
      </c>
      <c r="I2237" s="36"/>
      <c r="J2237" s="31" t="s">
        <v>87</v>
      </c>
    </row>
    <row r="2238" ht="15.75" customHeight="1">
      <c r="A2238" s="36" t="str">
        <f t="shared" si="1"/>
        <v>Fiji-Oceania2008</v>
      </c>
      <c r="B2238" s="36" t="s">
        <v>245</v>
      </c>
      <c r="C2238" s="36" t="s">
        <v>259</v>
      </c>
      <c r="D2238" s="37">
        <v>0.415</v>
      </c>
      <c r="E2238" s="37">
        <v>46.0</v>
      </c>
      <c r="F2238" s="36"/>
      <c r="G2238" s="37">
        <v>140.0</v>
      </c>
      <c r="H2238" s="37">
        <v>0.13</v>
      </c>
      <c r="I2238" s="37">
        <v>0.711</v>
      </c>
      <c r="J2238" s="31" t="s">
        <v>87</v>
      </c>
    </row>
    <row r="2239" ht="15.75" customHeight="1">
      <c r="A2239" s="36" t="str">
        <f t="shared" si="1"/>
        <v>Kiribati-Oceania2008</v>
      </c>
      <c r="B2239" s="36" t="s">
        <v>248</v>
      </c>
      <c r="C2239" s="36" t="s">
        <v>259</v>
      </c>
      <c r="D2239" s="37">
        <v>0.318</v>
      </c>
      <c r="E2239" s="37">
        <v>31.0</v>
      </c>
      <c r="F2239" s="36"/>
      <c r="G2239" s="37">
        <v>120.0</v>
      </c>
      <c r="H2239" s="37">
        <v>0.07</v>
      </c>
      <c r="I2239" s="37">
        <v>0.011</v>
      </c>
      <c r="J2239" s="31" t="s">
        <v>87</v>
      </c>
    </row>
    <row r="2240" ht="15.75" customHeight="1">
      <c r="A2240" s="36" t="str">
        <f t="shared" si="1"/>
        <v>Micronesia, Fed. Sts.-Oceania2008</v>
      </c>
      <c r="B2240" s="36" t="s">
        <v>250</v>
      </c>
      <c r="C2240" s="36" t="s">
        <v>259</v>
      </c>
      <c r="D2240" s="37">
        <v>0.587</v>
      </c>
      <c r="E2240" s="37">
        <v>16.0</v>
      </c>
      <c r="F2240" s="36"/>
      <c r="G2240" s="37">
        <v>128.0</v>
      </c>
      <c r="H2240" s="37">
        <v>0.145</v>
      </c>
      <c r="I2240" s="37">
        <v>0.263</v>
      </c>
      <c r="J2240" s="31" t="s">
        <v>87</v>
      </c>
    </row>
    <row r="2241" ht="15.75" customHeight="1">
      <c r="A2241" s="36" t="str">
        <f t="shared" si="1"/>
        <v>Vanuatu-Oceania2008</v>
      </c>
      <c r="B2241" s="36" t="s">
        <v>257</v>
      </c>
      <c r="C2241" s="36" t="s">
        <v>259</v>
      </c>
      <c r="D2241" s="37">
        <v>0.084</v>
      </c>
      <c r="E2241" s="37">
        <v>47.0</v>
      </c>
      <c r="F2241" s="36"/>
      <c r="G2241" s="37">
        <v>120.0</v>
      </c>
      <c r="H2241" s="37">
        <v>0.073</v>
      </c>
      <c r="I2241" s="37">
        <v>0.16</v>
      </c>
      <c r="J2241" s="31" t="s">
        <v>87</v>
      </c>
    </row>
    <row r="2242" ht="15.75" customHeight="1">
      <c r="A2242" s="36" t="str">
        <f t="shared" si="1"/>
        <v>Tonga-Oceania2008</v>
      </c>
      <c r="B2242" s="36" t="s">
        <v>256</v>
      </c>
      <c r="C2242" s="36" t="s">
        <v>259</v>
      </c>
      <c r="D2242" s="37">
        <v>0.275</v>
      </c>
      <c r="E2242" s="37">
        <v>25.0</v>
      </c>
      <c r="F2242" s="36"/>
      <c r="G2242" s="37">
        <v>164.0</v>
      </c>
      <c r="H2242" s="37">
        <v>0.081</v>
      </c>
      <c r="I2242" s="37">
        <v>0.49</v>
      </c>
      <c r="J2242" s="31" t="s">
        <v>87</v>
      </c>
    </row>
    <row r="2243" ht="15.75" customHeight="1">
      <c r="A2243" s="36" t="str">
        <f t="shared" si="1"/>
        <v>Samoa-Oceania2008</v>
      </c>
      <c r="B2243" s="36" t="s">
        <v>254</v>
      </c>
      <c r="C2243" s="36" t="s">
        <v>259</v>
      </c>
      <c r="D2243" s="37">
        <v>0.189</v>
      </c>
      <c r="E2243" s="37">
        <v>35.0</v>
      </c>
      <c r="F2243" s="36"/>
      <c r="G2243" s="37">
        <v>224.0</v>
      </c>
      <c r="H2243" s="37">
        <v>0.05</v>
      </c>
      <c r="I2243" s="36"/>
      <c r="J2243" s="31" t="s">
        <v>87</v>
      </c>
    </row>
    <row r="2244" ht="15.75" customHeight="1">
      <c r="A2244" s="36" t="str">
        <f t="shared" si="1"/>
        <v>Papua New Guinea-Oceania2008</v>
      </c>
      <c r="B2244" s="36" t="s">
        <v>253</v>
      </c>
      <c r="C2244" s="36" t="s">
        <v>259</v>
      </c>
      <c r="D2244" s="37">
        <v>0.415</v>
      </c>
      <c r="E2244" s="37">
        <v>51.0</v>
      </c>
      <c r="F2244" s="36"/>
      <c r="G2244" s="37">
        <v>194.0</v>
      </c>
      <c r="H2244" s="37">
        <v>0.012</v>
      </c>
      <c r="I2244" s="37">
        <v>0.133</v>
      </c>
      <c r="J2244" s="31" t="s">
        <v>87</v>
      </c>
    </row>
    <row r="2245" ht="15.75" customHeight="1">
      <c r="A2245" s="36" t="str">
        <f t="shared" si="1"/>
        <v>Solomon Islands-Oceania2008</v>
      </c>
      <c r="B2245" s="36" t="s">
        <v>255</v>
      </c>
      <c r="C2245" s="36" t="s">
        <v>259</v>
      </c>
      <c r="D2245" s="37">
        <v>0.261</v>
      </c>
      <c r="E2245" s="37">
        <v>56.0</v>
      </c>
      <c r="F2245" s="36"/>
      <c r="G2245" s="37">
        <v>80.0</v>
      </c>
      <c r="H2245" s="37">
        <v>0.03</v>
      </c>
      <c r="I2245" s="37">
        <v>0.06</v>
      </c>
      <c r="J2245" s="31" t="s">
        <v>87</v>
      </c>
    </row>
    <row r="2246" ht="15.75" customHeight="1">
      <c r="A2246" s="36" t="str">
        <f t="shared" si="1"/>
        <v>American Samoa-Oceania2009</v>
      </c>
      <c r="B2246" s="36" t="s">
        <v>242</v>
      </c>
      <c r="C2246" s="36" t="s">
        <v>259</v>
      </c>
      <c r="D2246" s="36"/>
      <c r="E2246" s="36"/>
      <c r="F2246" s="36"/>
      <c r="G2246" s="36"/>
      <c r="H2246" s="36"/>
      <c r="I2246" s="36"/>
      <c r="J2246" s="31" t="s">
        <v>88</v>
      </c>
    </row>
    <row r="2247" ht="15.75" customHeight="1">
      <c r="A2247" s="36" t="str">
        <f t="shared" si="1"/>
        <v>Marshall Islands-Oceania2009</v>
      </c>
      <c r="B2247" s="36" t="s">
        <v>249</v>
      </c>
      <c r="C2247" s="36" t="s">
        <v>259</v>
      </c>
      <c r="D2247" s="37">
        <v>0.648</v>
      </c>
      <c r="E2247" s="37">
        <v>17.0</v>
      </c>
      <c r="F2247" s="36"/>
      <c r="G2247" s="37">
        <v>128.0</v>
      </c>
      <c r="H2247" s="37">
        <v>0.056</v>
      </c>
      <c r="I2247" s="36"/>
      <c r="J2247" s="31" t="s">
        <v>88</v>
      </c>
    </row>
    <row r="2248" ht="15.75" customHeight="1">
      <c r="A2248" s="36" t="str">
        <f t="shared" si="1"/>
        <v>New Zealand-Oceania2009</v>
      </c>
      <c r="B2248" s="36" t="s">
        <v>252</v>
      </c>
      <c r="C2248" s="36" t="s">
        <v>259</v>
      </c>
      <c r="D2248" s="37">
        <v>0.332</v>
      </c>
      <c r="E2248" s="37">
        <v>1.0</v>
      </c>
      <c r="F2248" s="36"/>
      <c r="G2248" s="37">
        <v>172.0</v>
      </c>
      <c r="H2248" s="37">
        <v>0.797</v>
      </c>
      <c r="I2248" s="37">
        <v>1.087</v>
      </c>
      <c r="J2248" s="31" t="s">
        <v>88</v>
      </c>
    </row>
    <row r="2249" ht="15.75" customHeight="1">
      <c r="A2249" s="36" t="str">
        <f t="shared" si="1"/>
        <v>Australia-Oceania2009</v>
      </c>
      <c r="B2249" s="36" t="s">
        <v>244</v>
      </c>
      <c r="C2249" s="36" t="s">
        <v>259</v>
      </c>
      <c r="D2249" s="37">
        <v>0.476</v>
      </c>
      <c r="E2249" s="37">
        <v>3.0</v>
      </c>
      <c r="F2249" s="36"/>
      <c r="G2249" s="37">
        <v>107.0</v>
      </c>
      <c r="H2249" s="37">
        <v>0.743</v>
      </c>
      <c r="I2249" s="37">
        <v>1.007</v>
      </c>
      <c r="J2249" s="31" t="s">
        <v>88</v>
      </c>
    </row>
    <row r="2250" ht="15.75" customHeight="1">
      <c r="A2250" s="36" t="str">
        <f t="shared" si="1"/>
        <v>New Caledonia-Oceania2009</v>
      </c>
      <c r="B2250" s="36" t="s">
        <v>251</v>
      </c>
      <c r="C2250" s="36" t="s">
        <v>259</v>
      </c>
      <c r="D2250" s="36"/>
      <c r="E2250" s="36"/>
      <c r="F2250" s="36"/>
      <c r="G2250" s="36"/>
      <c r="H2250" s="37">
        <v>0.34</v>
      </c>
      <c r="I2250" s="37">
        <v>0.863</v>
      </c>
      <c r="J2250" s="31" t="s">
        <v>88</v>
      </c>
    </row>
    <row r="2251" ht="15.75" customHeight="1">
      <c r="A2251" s="36" t="str">
        <f t="shared" si="1"/>
        <v>French Polynesia-Oceania2009</v>
      </c>
      <c r="B2251" s="36" t="s">
        <v>246</v>
      </c>
      <c r="C2251" s="36" t="s">
        <v>259</v>
      </c>
      <c r="D2251" s="36"/>
      <c r="E2251" s="36"/>
      <c r="F2251" s="36"/>
      <c r="G2251" s="36"/>
      <c r="H2251" s="37">
        <v>0.446</v>
      </c>
      <c r="I2251" s="37">
        <v>0.785</v>
      </c>
      <c r="J2251" s="31" t="s">
        <v>88</v>
      </c>
    </row>
    <row r="2252" ht="15.75" customHeight="1">
      <c r="A2252" s="36" t="str">
        <f t="shared" si="1"/>
        <v>Guam-Oceania2009</v>
      </c>
      <c r="B2252" s="36" t="s">
        <v>247</v>
      </c>
      <c r="C2252" s="36" t="s">
        <v>259</v>
      </c>
      <c r="D2252" s="36"/>
      <c r="E2252" s="36"/>
      <c r="F2252" s="36"/>
      <c r="G2252" s="36"/>
      <c r="H2252" s="37">
        <v>0.506</v>
      </c>
      <c r="I2252" s="36"/>
      <c r="J2252" s="31" t="s">
        <v>88</v>
      </c>
    </row>
    <row r="2253" ht="15.75" customHeight="1">
      <c r="A2253" s="36" t="str">
        <f t="shared" si="1"/>
        <v>Fiji-Oceania2009</v>
      </c>
      <c r="B2253" s="36" t="s">
        <v>245</v>
      </c>
      <c r="C2253" s="36" t="s">
        <v>259</v>
      </c>
      <c r="D2253" s="37">
        <v>0.412</v>
      </c>
      <c r="E2253" s="37">
        <v>46.0</v>
      </c>
      <c r="F2253" s="36"/>
      <c r="G2253" s="37">
        <v>150.0</v>
      </c>
      <c r="H2253" s="37">
        <v>0.17</v>
      </c>
      <c r="I2253" s="37">
        <v>0.751</v>
      </c>
      <c r="J2253" s="31" t="s">
        <v>88</v>
      </c>
    </row>
    <row r="2254" ht="15.75" customHeight="1">
      <c r="A2254" s="36" t="str">
        <f t="shared" si="1"/>
        <v>Kiribati-Oceania2009</v>
      </c>
      <c r="B2254" s="36" t="s">
        <v>248</v>
      </c>
      <c r="C2254" s="36" t="s">
        <v>259</v>
      </c>
      <c r="D2254" s="37">
        <v>0.318</v>
      </c>
      <c r="E2254" s="37">
        <v>31.0</v>
      </c>
      <c r="F2254" s="36"/>
      <c r="G2254" s="37">
        <v>120.0</v>
      </c>
      <c r="H2254" s="37">
        <v>0.09</v>
      </c>
      <c r="I2254" s="37">
        <v>0.103</v>
      </c>
      <c r="J2254" s="31" t="s">
        <v>88</v>
      </c>
    </row>
    <row r="2255" ht="15.75" customHeight="1">
      <c r="A2255" s="36" t="str">
        <f t="shared" si="1"/>
        <v>Micronesia, Fed. Sts.-Oceania2009</v>
      </c>
      <c r="B2255" s="36" t="s">
        <v>250</v>
      </c>
      <c r="C2255" s="36" t="s">
        <v>259</v>
      </c>
      <c r="D2255" s="37">
        <v>0.587</v>
      </c>
      <c r="E2255" s="37">
        <v>16.0</v>
      </c>
      <c r="F2255" s="36"/>
      <c r="G2255" s="37">
        <v>128.0</v>
      </c>
      <c r="H2255" s="37">
        <v>0.154</v>
      </c>
      <c r="I2255" s="37">
        <v>0.264</v>
      </c>
      <c r="J2255" s="31" t="s">
        <v>88</v>
      </c>
    </row>
    <row r="2256" ht="15.75" customHeight="1">
      <c r="A2256" s="36" t="str">
        <f t="shared" si="1"/>
        <v>Vanuatu-Oceania2009</v>
      </c>
      <c r="B2256" s="36" t="s">
        <v>257</v>
      </c>
      <c r="C2256" s="36" t="s">
        <v>259</v>
      </c>
      <c r="D2256" s="37">
        <v>0.084</v>
      </c>
      <c r="E2256" s="37">
        <v>47.0</v>
      </c>
      <c r="F2256" s="36"/>
      <c r="G2256" s="37">
        <v>120.0</v>
      </c>
      <c r="H2256" s="37">
        <v>0.075</v>
      </c>
      <c r="I2256" s="37">
        <v>0.57</v>
      </c>
      <c r="J2256" s="31" t="s">
        <v>88</v>
      </c>
    </row>
    <row r="2257" ht="15.75" customHeight="1">
      <c r="A2257" s="36" t="str">
        <f t="shared" si="1"/>
        <v>Samoa-Oceania2009</v>
      </c>
      <c r="B2257" s="36" t="s">
        <v>254</v>
      </c>
      <c r="C2257" s="36" t="s">
        <v>259</v>
      </c>
      <c r="D2257" s="37">
        <v>0.189</v>
      </c>
      <c r="E2257" s="37">
        <v>9.0</v>
      </c>
      <c r="F2257" s="36"/>
      <c r="G2257" s="37">
        <v>224.0</v>
      </c>
      <c r="H2257" s="37">
        <v>0.06</v>
      </c>
      <c r="I2257" s="36"/>
      <c r="J2257" s="31" t="s">
        <v>88</v>
      </c>
    </row>
    <row r="2258" ht="15.75" customHeight="1">
      <c r="A2258" s="36" t="str">
        <f t="shared" si="1"/>
        <v>Tonga-Oceania2009</v>
      </c>
      <c r="B2258" s="36" t="s">
        <v>256</v>
      </c>
      <c r="C2258" s="36" t="s">
        <v>259</v>
      </c>
      <c r="D2258" s="37">
        <v>0.275</v>
      </c>
      <c r="E2258" s="37">
        <v>25.0</v>
      </c>
      <c r="F2258" s="36"/>
      <c r="G2258" s="37">
        <v>164.0</v>
      </c>
      <c r="H2258" s="37">
        <v>0.1</v>
      </c>
      <c r="I2258" s="37">
        <v>0.512</v>
      </c>
      <c r="J2258" s="31" t="s">
        <v>88</v>
      </c>
    </row>
    <row r="2259" ht="15.75" customHeight="1">
      <c r="A2259" s="36" t="str">
        <f t="shared" si="1"/>
        <v>Papua New Guinea-Oceania2009</v>
      </c>
      <c r="B2259" s="36" t="s">
        <v>253</v>
      </c>
      <c r="C2259" s="36" t="s">
        <v>259</v>
      </c>
      <c r="D2259" s="37">
        <v>0.421</v>
      </c>
      <c r="E2259" s="37">
        <v>51.0</v>
      </c>
      <c r="F2259" s="36"/>
      <c r="G2259" s="37">
        <v>194.0</v>
      </c>
      <c r="H2259" s="37">
        <v>0.016</v>
      </c>
      <c r="I2259" s="37">
        <v>0.211</v>
      </c>
      <c r="J2259" s="31" t="s">
        <v>88</v>
      </c>
    </row>
    <row r="2260" ht="15.75" customHeight="1">
      <c r="A2260" s="36" t="str">
        <f t="shared" si="1"/>
        <v>Solomon Islands-Oceania2009</v>
      </c>
      <c r="B2260" s="36" t="s">
        <v>255</v>
      </c>
      <c r="C2260" s="36" t="s">
        <v>259</v>
      </c>
      <c r="D2260" s="37">
        <v>0.261</v>
      </c>
      <c r="E2260" s="37">
        <v>56.0</v>
      </c>
      <c r="F2260" s="36"/>
      <c r="G2260" s="37">
        <v>80.0</v>
      </c>
      <c r="H2260" s="37">
        <v>0.04</v>
      </c>
      <c r="I2260" s="37">
        <v>0.097</v>
      </c>
      <c r="J2260" s="31" t="s">
        <v>88</v>
      </c>
    </row>
    <row r="2261" ht="15.75" customHeight="1">
      <c r="A2261" s="36" t="str">
        <f t="shared" si="1"/>
        <v>Marshall Islands-Oceania2010</v>
      </c>
      <c r="B2261" s="36" t="s">
        <v>249</v>
      </c>
      <c r="C2261" s="36" t="s">
        <v>259</v>
      </c>
      <c r="D2261" s="37">
        <v>0.648</v>
      </c>
      <c r="E2261" s="37">
        <v>17.0</v>
      </c>
      <c r="F2261" s="36"/>
      <c r="G2261" s="37">
        <v>128.0</v>
      </c>
      <c r="H2261" s="37">
        <v>0.07</v>
      </c>
      <c r="I2261" s="36"/>
      <c r="J2261" s="31" t="s">
        <v>89</v>
      </c>
    </row>
    <row r="2262" ht="15.75" customHeight="1">
      <c r="A2262" s="36" t="str">
        <f t="shared" si="1"/>
        <v>Australia-Oceania2010</v>
      </c>
      <c r="B2262" s="36" t="s">
        <v>244</v>
      </c>
      <c r="C2262" s="36" t="s">
        <v>259</v>
      </c>
      <c r="D2262" s="37">
        <v>0.475</v>
      </c>
      <c r="E2262" s="37">
        <v>3.0</v>
      </c>
      <c r="F2262" s="36"/>
      <c r="G2262" s="37">
        <v>109.0</v>
      </c>
      <c r="H2262" s="37">
        <v>0.76</v>
      </c>
      <c r="I2262" s="37">
        <v>1.004</v>
      </c>
      <c r="J2262" s="31" t="s">
        <v>89</v>
      </c>
    </row>
    <row r="2263" ht="15.75" customHeight="1">
      <c r="A2263" s="36" t="str">
        <f t="shared" si="1"/>
        <v>New Zealand-Oceania2010</v>
      </c>
      <c r="B2263" s="36" t="s">
        <v>252</v>
      </c>
      <c r="C2263" s="36" t="s">
        <v>259</v>
      </c>
      <c r="D2263" s="37">
        <v>0.347</v>
      </c>
      <c r="E2263" s="37">
        <v>1.0</v>
      </c>
      <c r="F2263" s="36"/>
      <c r="G2263" s="37">
        <v>172.0</v>
      </c>
      <c r="H2263" s="37">
        <v>0.805</v>
      </c>
      <c r="I2263" s="37">
        <v>1.078</v>
      </c>
      <c r="J2263" s="31" t="s">
        <v>89</v>
      </c>
    </row>
    <row r="2264" ht="15.75" customHeight="1">
      <c r="A2264" s="36" t="str">
        <f t="shared" si="1"/>
        <v>French Polynesia-Oceania2010</v>
      </c>
      <c r="B2264" s="36" t="s">
        <v>246</v>
      </c>
      <c r="C2264" s="36" t="s">
        <v>259</v>
      </c>
      <c r="D2264" s="36"/>
      <c r="E2264" s="36"/>
      <c r="F2264" s="36"/>
      <c r="G2264" s="36"/>
      <c r="H2264" s="37">
        <v>0.49</v>
      </c>
      <c r="I2264" s="37">
        <v>0.805</v>
      </c>
      <c r="J2264" s="31" t="s">
        <v>89</v>
      </c>
    </row>
    <row r="2265" ht="15.75" customHeight="1">
      <c r="A2265" s="36" t="str">
        <f t="shared" si="1"/>
        <v>New Caledonia-Oceania2010</v>
      </c>
      <c r="B2265" s="36" t="s">
        <v>251</v>
      </c>
      <c r="C2265" s="36" t="s">
        <v>259</v>
      </c>
      <c r="D2265" s="36"/>
      <c r="E2265" s="36"/>
      <c r="F2265" s="36"/>
      <c r="G2265" s="36"/>
      <c r="H2265" s="37">
        <v>0.42</v>
      </c>
      <c r="I2265" s="37">
        <v>0.896</v>
      </c>
      <c r="J2265" s="31" t="s">
        <v>89</v>
      </c>
    </row>
    <row r="2266" ht="15.75" customHeight="1">
      <c r="A2266" s="36" t="str">
        <f t="shared" si="1"/>
        <v>Guam-Oceania2010</v>
      </c>
      <c r="B2266" s="36" t="s">
        <v>247</v>
      </c>
      <c r="C2266" s="36" t="s">
        <v>259</v>
      </c>
      <c r="D2266" s="36"/>
      <c r="E2266" s="36"/>
      <c r="F2266" s="36"/>
      <c r="G2266" s="36"/>
      <c r="H2266" s="37">
        <v>0.54</v>
      </c>
      <c r="I2266" s="36"/>
      <c r="J2266" s="31" t="s">
        <v>89</v>
      </c>
    </row>
    <row r="2267" ht="15.75" customHeight="1">
      <c r="A2267" s="36" t="str">
        <f t="shared" si="1"/>
        <v>American Samoa-Oceania2010</v>
      </c>
      <c r="B2267" s="36" t="s">
        <v>242</v>
      </c>
      <c r="C2267" s="36" t="s">
        <v>259</v>
      </c>
      <c r="D2267" s="36"/>
      <c r="E2267" s="36"/>
      <c r="F2267" s="36"/>
      <c r="G2267" s="36"/>
      <c r="H2267" s="36"/>
      <c r="I2267" s="36"/>
      <c r="J2267" s="31" t="s">
        <v>89</v>
      </c>
    </row>
    <row r="2268" ht="15.75" customHeight="1">
      <c r="A2268" s="36" t="str">
        <f t="shared" si="1"/>
        <v>Fiji-Oceania2010</v>
      </c>
      <c r="B2268" s="36" t="s">
        <v>245</v>
      </c>
      <c r="C2268" s="36" t="s">
        <v>259</v>
      </c>
      <c r="D2268" s="37">
        <v>0.393</v>
      </c>
      <c r="E2268" s="37">
        <v>46.0</v>
      </c>
      <c r="F2268" s="36"/>
      <c r="G2268" s="37">
        <v>163.0</v>
      </c>
      <c r="H2268" s="37">
        <v>0.2</v>
      </c>
      <c r="I2268" s="37">
        <v>0.811</v>
      </c>
      <c r="J2268" s="31" t="s">
        <v>89</v>
      </c>
    </row>
    <row r="2269" ht="15.75" customHeight="1">
      <c r="A2269" s="36" t="str">
        <f t="shared" si="1"/>
        <v>Kiribati-Oceania2010</v>
      </c>
      <c r="B2269" s="36" t="s">
        <v>248</v>
      </c>
      <c r="C2269" s="36" t="s">
        <v>259</v>
      </c>
      <c r="D2269" s="37">
        <v>0.318</v>
      </c>
      <c r="E2269" s="37">
        <v>31.0</v>
      </c>
      <c r="F2269" s="36"/>
      <c r="G2269" s="37">
        <v>120.0</v>
      </c>
      <c r="H2269" s="37">
        <v>0.091</v>
      </c>
      <c r="I2269" s="37">
        <v>0.108</v>
      </c>
      <c r="J2269" s="31" t="s">
        <v>89</v>
      </c>
    </row>
    <row r="2270" ht="15.75" customHeight="1">
      <c r="A2270" s="36" t="str">
        <f t="shared" si="1"/>
        <v>Micronesia, Fed. Sts.-Oceania2010</v>
      </c>
      <c r="B2270" s="36" t="s">
        <v>250</v>
      </c>
      <c r="C2270" s="36" t="s">
        <v>259</v>
      </c>
      <c r="D2270" s="37">
        <v>0.587</v>
      </c>
      <c r="E2270" s="37">
        <v>16.0</v>
      </c>
      <c r="F2270" s="36"/>
      <c r="G2270" s="37">
        <v>128.0</v>
      </c>
      <c r="H2270" s="37">
        <v>0.2</v>
      </c>
      <c r="I2270" s="37">
        <v>0.266</v>
      </c>
      <c r="J2270" s="31" t="s">
        <v>89</v>
      </c>
    </row>
    <row r="2271" ht="15.75" customHeight="1">
      <c r="A2271" s="36" t="str">
        <f t="shared" si="1"/>
        <v>Vanuatu-Oceania2010</v>
      </c>
      <c r="B2271" s="36" t="s">
        <v>257</v>
      </c>
      <c r="C2271" s="36" t="s">
        <v>259</v>
      </c>
      <c r="D2271" s="37">
        <v>0.084</v>
      </c>
      <c r="E2271" s="37">
        <v>47.0</v>
      </c>
      <c r="F2271" s="36"/>
      <c r="G2271" s="37">
        <v>120.0</v>
      </c>
      <c r="H2271" s="37">
        <v>0.08</v>
      </c>
      <c r="I2271" s="37">
        <v>0.719</v>
      </c>
      <c r="J2271" s="31" t="s">
        <v>89</v>
      </c>
    </row>
    <row r="2272" ht="15.75" customHeight="1">
      <c r="A2272" s="36" t="str">
        <f t="shared" si="1"/>
        <v>Tonga-Oceania2010</v>
      </c>
      <c r="B2272" s="36" t="s">
        <v>256</v>
      </c>
      <c r="C2272" s="36" t="s">
        <v>259</v>
      </c>
      <c r="D2272" s="37">
        <v>0.254</v>
      </c>
      <c r="E2272" s="37">
        <v>25.0</v>
      </c>
      <c r="F2272" s="36"/>
      <c r="G2272" s="37">
        <v>164.0</v>
      </c>
      <c r="H2272" s="37">
        <v>0.16</v>
      </c>
      <c r="I2272" s="37">
        <v>0.522</v>
      </c>
      <c r="J2272" s="31" t="s">
        <v>89</v>
      </c>
    </row>
    <row r="2273" ht="15.75" customHeight="1">
      <c r="A2273" s="36" t="str">
        <f t="shared" si="1"/>
        <v>Samoa-Oceania2010</v>
      </c>
      <c r="B2273" s="36" t="s">
        <v>254</v>
      </c>
      <c r="C2273" s="36" t="s">
        <v>259</v>
      </c>
      <c r="D2273" s="37">
        <v>0.189</v>
      </c>
      <c r="E2273" s="37">
        <v>9.0</v>
      </c>
      <c r="F2273" s="36"/>
      <c r="G2273" s="37">
        <v>224.0</v>
      </c>
      <c r="H2273" s="37">
        <v>0.07</v>
      </c>
      <c r="I2273" s="36"/>
      <c r="J2273" s="31" t="s">
        <v>89</v>
      </c>
    </row>
    <row r="2274" ht="15.75" customHeight="1">
      <c r="A2274" s="36" t="str">
        <f t="shared" si="1"/>
        <v>Papua New Guinea-Oceania2010</v>
      </c>
      <c r="B2274" s="36" t="s">
        <v>253</v>
      </c>
      <c r="C2274" s="36" t="s">
        <v>259</v>
      </c>
      <c r="D2274" s="37">
        <v>0.421</v>
      </c>
      <c r="E2274" s="37">
        <v>51.0</v>
      </c>
      <c r="F2274" s="36"/>
      <c r="G2274" s="37">
        <v>194.0</v>
      </c>
      <c r="H2274" s="37">
        <v>0.013</v>
      </c>
      <c r="I2274" s="37">
        <v>0.278</v>
      </c>
      <c r="J2274" s="31" t="s">
        <v>89</v>
      </c>
    </row>
    <row r="2275" ht="15.75" customHeight="1">
      <c r="A2275" s="36" t="str">
        <f t="shared" si="1"/>
        <v>Solomon Islands-Oceania2010</v>
      </c>
      <c r="B2275" s="36" t="s">
        <v>255</v>
      </c>
      <c r="C2275" s="36" t="s">
        <v>259</v>
      </c>
      <c r="D2275" s="37">
        <v>0.262</v>
      </c>
      <c r="E2275" s="37">
        <v>56.0</v>
      </c>
      <c r="F2275" s="36"/>
      <c r="G2275" s="37">
        <v>80.0</v>
      </c>
      <c r="H2275" s="37">
        <v>0.05</v>
      </c>
      <c r="I2275" s="37">
        <v>0.219</v>
      </c>
      <c r="J2275" s="31" t="s">
        <v>89</v>
      </c>
    </row>
    <row r="2276" ht="15.75" customHeight="1">
      <c r="A2276" s="36" t="str">
        <f t="shared" si="1"/>
        <v>American Samoa-Oceania2011</v>
      </c>
      <c r="B2276" s="36" t="s">
        <v>242</v>
      </c>
      <c r="C2276" s="36" t="s">
        <v>259</v>
      </c>
      <c r="D2276" s="36"/>
      <c r="E2276" s="36"/>
      <c r="F2276" s="36"/>
      <c r="G2276" s="36"/>
      <c r="H2276" s="36"/>
      <c r="I2276" s="36"/>
      <c r="J2276" s="31" t="s">
        <v>90</v>
      </c>
    </row>
    <row r="2277" ht="15.75" customHeight="1">
      <c r="A2277" s="36" t="str">
        <f t="shared" si="1"/>
        <v>Marshall Islands-Oceania2011</v>
      </c>
      <c r="B2277" s="36" t="s">
        <v>249</v>
      </c>
      <c r="C2277" s="36" t="s">
        <v>259</v>
      </c>
      <c r="D2277" s="37">
        <v>0.648</v>
      </c>
      <c r="E2277" s="37">
        <v>17.0</v>
      </c>
      <c r="F2277" s="36"/>
      <c r="G2277" s="37">
        <v>128.0</v>
      </c>
      <c r="H2277" s="37">
        <v>0.081</v>
      </c>
      <c r="I2277" s="36"/>
      <c r="J2277" s="31" t="s">
        <v>90</v>
      </c>
    </row>
    <row r="2278" ht="15.75" customHeight="1">
      <c r="A2278" s="36" t="str">
        <f t="shared" si="1"/>
        <v>New Zealand-Oceania2011</v>
      </c>
      <c r="B2278" s="36" t="s">
        <v>252</v>
      </c>
      <c r="C2278" s="36" t="s">
        <v>259</v>
      </c>
      <c r="D2278" s="37">
        <v>0.344</v>
      </c>
      <c r="E2278" s="37">
        <v>1.0</v>
      </c>
      <c r="F2278" s="36"/>
      <c r="G2278" s="37">
        <v>172.0</v>
      </c>
      <c r="H2278" s="37">
        <v>0.812</v>
      </c>
      <c r="I2278" s="37">
        <v>1.092</v>
      </c>
      <c r="J2278" s="31" t="s">
        <v>90</v>
      </c>
    </row>
    <row r="2279" ht="15.75" customHeight="1">
      <c r="A2279" s="36" t="str">
        <f t="shared" si="1"/>
        <v>Australia-Oceania2011</v>
      </c>
      <c r="B2279" s="36" t="s">
        <v>244</v>
      </c>
      <c r="C2279" s="36" t="s">
        <v>259</v>
      </c>
      <c r="D2279" s="37">
        <v>0.473</v>
      </c>
      <c r="E2279" s="37">
        <v>3.0</v>
      </c>
      <c r="F2279" s="36"/>
      <c r="G2279" s="37">
        <v>109.0</v>
      </c>
      <c r="H2279" s="37">
        <v>0.795</v>
      </c>
      <c r="I2279" s="37">
        <v>1.046</v>
      </c>
      <c r="J2279" s="31" t="s">
        <v>90</v>
      </c>
    </row>
    <row r="2280" ht="15.75" customHeight="1">
      <c r="A2280" s="36" t="str">
        <f t="shared" si="1"/>
        <v>New Caledonia-Oceania2011</v>
      </c>
      <c r="B2280" s="36" t="s">
        <v>251</v>
      </c>
      <c r="C2280" s="36" t="s">
        <v>259</v>
      </c>
      <c r="D2280" s="36"/>
      <c r="E2280" s="36"/>
      <c r="F2280" s="36"/>
      <c r="G2280" s="36"/>
      <c r="H2280" s="37">
        <v>0.5</v>
      </c>
      <c r="I2280" s="37">
        <v>0.91</v>
      </c>
      <c r="J2280" s="31" t="s">
        <v>90</v>
      </c>
    </row>
    <row r="2281" ht="15.75" customHeight="1">
      <c r="A2281" s="36" t="str">
        <f t="shared" si="1"/>
        <v>French Polynesia-Oceania2011</v>
      </c>
      <c r="B2281" s="36" t="s">
        <v>246</v>
      </c>
      <c r="C2281" s="36" t="s">
        <v>259</v>
      </c>
      <c r="D2281" s="36"/>
      <c r="E2281" s="36"/>
      <c r="F2281" s="36"/>
      <c r="G2281" s="36"/>
      <c r="H2281" s="37">
        <v>0.49</v>
      </c>
      <c r="I2281" s="37">
        <v>0.823</v>
      </c>
      <c r="J2281" s="31" t="s">
        <v>90</v>
      </c>
    </row>
    <row r="2282" ht="15.75" customHeight="1">
      <c r="A2282" s="36" t="str">
        <f t="shared" si="1"/>
        <v>Guam-Oceania2011</v>
      </c>
      <c r="B2282" s="36" t="s">
        <v>247</v>
      </c>
      <c r="C2282" s="36" t="s">
        <v>259</v>
      </c>
      <c r="D2282" s="36"/>
      <c r="E2282" s="36"/>
      <c r="F2282" s="36"/>
      <c r="G2282" s="36"/>
      <c r="H2282" s="37">
        <v>0.577</v>
      </c>
      <c r="I2282" s="36"/>
      <c r="J2282" s="31" t="s">
        <v>90</v>
      </c>
    </row>
    <row r="2283" ht="15.75" customHeight="1">
      <c r="A2283" s="36" t="str">
        <f t="shared" si="1"/>
        <v>Fiji-Oceania2011</v>
      </c>
      <c r="B2283" s="36" t="s">
        <v>245</v>
      </c>
      <c r="C2283" s="36" t="s">
        <v>259</v>
      </c>
      <c r="D2283" s="37">
        <v>0.383</v>
      </c>
      <c r="E2283" s="37">
        <v>45.0</v>
      </c>
      <c r="F2283" s="36"/>
      <c r="G2283" s="37">
        <v>163.0</v>
      </c>
      <c r="H2283" s="37">
        <v>0.28</v>
      </c>
      <c r="I2283" s="37">
        <v>0.838</v>
      </c>
      <c r="J2283" s="31" t="s">
        <v>90</v>
      </c>
    </row>
    <row r="2284" ht="15.75" customHeight="1">
      <c r="A2284" s="36" t="str">
        <f t="shared" si="1"/>
        <v>Kiribati-Oceania2011</v>
      </c>
      <c r="B2284" s="36" t="s">
        <v>248</v>
      </c>
      <c r="C2284" s="36" t="s">
        <v>259</v>
      </c>
      <c r="D2284" s="37">
        <v>0.318</v>
      </c>
      <c r="E2284" s="37">
        <v>31.0</v>
      </c>
      <c r="F2284" s="36"/>
      <c r="G2284" s="37">
        <v>120.0</v>
      </c>
      <c r="H2284" s="37">
        <v>0.1</v>
      </c>
      <c r="I2284" s="37">
        <v>0.139</v>
      </c>
      <c r="J2284" s="31" t="s">
        <v>90</v>
      </c>
    </row>
    <row r="2285" ht="15.75" customHeight="1">
      <c r="A2285" s="36" t="str">
        <f t="shared" si="1"/>
        <v>Micronesia, Fed. Sts.-Oceania2011</v>
      </c>
      <c r="B2285" s="36" t="s">
        <v>250</v>
      </c>
      <c r="C2285" s="36" t="s">
        <v>259</v>
      </c>
      <c r="D2285" s="37">
        <v>0.59</v>
      </c>
      <c r="E2285" s="37">
        <v>16.0</v>
      </c>
      <c r="F2285" s="36"/>
      <c r="G2285" s="37">
        <v>128.0</v>
      </c>
      <c r="H2285" s="37">
        <v>0.228</v>
      </c>
      <c r="I2285" s="37">
        <v>0.267</v>
      </c>
      <c r="J2285" s="31" t="s">
        <v>90</v>
      </c>
    </row>
    <row r="2286" ht="15.75" customHeight="1">
      <c r="A2286" s="36" t="str">
        <f t="shared" si="1"/>
        <v>Vanuatu-Oceania2011</v>
      </c>
      <c r="B2286" s="36" t="s">
        <v>257</v>
      </c>
      <c r="C2286" s="36" t="s">
        <v>259</v>
      </c>
      <c r="D2286" s="37">
        <v>0.084</v>
      </c>
      <c r="E2286" s="37">
        <v>35.0</v>
      </c>
      <c r="F2286" s="36"/>
      <c r="G2286" s="37">
        <v>120.0</v>
      </c>
      <c r="H2286" s="37">
        <v>0.092</v>
      </c>
      <c r="I2286" s="37">
        <v>0.644</v>
      </c>
      <c r="J2286" s="31" t="s">
        <v>90</v>
      </c>
    </row>
    <row r="2287" ht="15.75" customHeight="1">
      <c r="A2287" s="36" t="str">
        <f t="shared" si="1"/>
        <v>Tonga-Oceania2011</v>
      </c>
      <c r="B2287" s="36" t="s">
        <v>256</v>
      </c>
      <c r="C2287" s="36" t="s">
        <v>259</v>
      </c>
      <c r="D2287" s="37">
        <v>0.254</v>
      </c>
      <c r="E2287" s="37">
        <v>16.0</v>
      </c>
      <c r="F2287" s="36"/>
      <c r="G2287" s="37">
        <v>164.0</v>
      </c>
      <c r="H2287" s="37">
        <v>0.25</v>
      </c>
      <c r="I2287" s="37">
        <v>0.526</v>
      </c>
      <c r="J2287" s="31" t="s">
        <v>90</v>
      </c>
    </row>
    <row r="2288" ht="15.75" customHeight="1">
      <c r="A2288" s="36" t="str">
        <f t="shared" si="1"/>
        <v>Samoa-Oceania2011</v>
      </c>
      <c r="B2288" s="36" t="s">
        <v>254</v>
      </c>
      <c r="C2288" s="36" t="s">
        <v>259</v>
      </c>
      <c r="D2288" s="37">
        <v>0.189</v>
      </c>
      <c r="E2288" s="37">
        <v>9.0</v>
      </c>
      <c r="F2288" s="36"/>
      <c r="G2288" s="37">
        <v>224.0</v>
      </c>
      <c r="H2288" s="37">
        <v>0.11</v>
      </c>
      <c r="I2288" s="36"/>
      <c r="J2288" s="31" t="s">
        <v>90</v>
      </c>
    </row>
    <row r="2289" ht="15.75" customHeight="1">
      <c r="A2289" s="36" t="str">
        <f t="shared" si="1"/>
        <v>Papua New Guinea-Oceania2011</v>
      </c>
      <c r="B2289" s="36" t="s">
        <v>253</v>
      </c>
      <c r="C2289" s="36" t="s">
        <v>259</v>
      </c>
      <c r="D2289" s="37">
        <v>0.421</v>
      </c>
      <c r="E2289" s="37">
        <v>51.0</v>
      </c>
      <c r="F2289" s="36"/>
      <c r="G2289" s="37">
        <v>194.0</v>
      </c>
      <c r="H2289" s="37">
        <v>0.02</v>
      </c>
      <c r="I2289" s="37">
        <v>0.342</v>
      </c>
      <c r="J2289" s="31" t="s">
        <v>90</v>
      </c>
    </row>
    <row r="2290" ht="15.75" customHeight="1">
      <c r="A2290" s="36" t="str">
        <f t="shared" si="1"/>
        <v>Solomon Islands-Oceania2011</v>
      </c>
      <c r="B2290" s="36" t="s">
        <v>255</v>
      </c>
      <c r="C2290" s="36" t="s">
        <v>259</v>
      </c>
      <c r="D2290" s="37">
        <v>0.262</v>
      </c>
      <c r="E2290" s="37">
        <v>42.0</v>
      </c>
      <c r="F2290" s="36"/>
      <c r="G2290" s="37">
        <v>80.0</v>
      </c>
      <c r="H2290" s="37">
        <v>0.06</v>
      </c>
      <c r="I2290" s="37">
        <v>0.511</v>
      </c>
      <c r="J2290" s="31" t="s">
        <v>90</v>
      </c>
    </row>
    <row r="2291" ht="15.75" customHeight="1">
      <c r="A2291" s="36" t="str">
        <f t="shared" si="1"/>
        <v>American Samoa-Oceania2012</v>
      </c>
      <c r="B2291" s="36" t="s">
        <v>242</v>
      </c>
      <c r="C2291" s="36" t="s">
        <v>259</v>
      </c>
      <c r="D2291" s="36"/>
      <c r="E2291" s="36"/>
      <c r="F2291" s="36"/>
      <c r="G2291" s="36"/>
      <c r="H2291" s="36"/>
      <c r="I2291" s="36"/>
      <c r="J2291" s="31" t="s">
        <v>91</v>
      </c>
    </row>
    <row r="2292" ht="15.75" customHeight="1">
      <c r="A2292" s="36" t="str">
        <f t="shared" si="1"/>
        <v>Marshall Islands-Oceania2012</v>
      </c>
      <c r="B2292" s="36" t="s">
        <v>249</v>
      </c>
      <c r="C2292" s="36" t="s">
        <v>259</v>
      </c>
      <c r="D2292" s="37">
        <v>0.648</v>
      </c>
      <c r="E2292" s="37">
        <v>17.0</v>
      </c>
      <c r="F2292" s="37">
        <v>110.0</v>
      </c>
      <c r="G2292" s="37">
        <v>128.0</v>
      </c>
      <c r="H2292" s="37">
        <v>0.1</v>
      </c>
      <c r="I2292" s="36"/>
      <c r="J2292" s="31" t="s">
        <v>91</v>
      </c>
    </row>
    <row r="2293" ht="15.75" customHeight="1">
      <c r="A2293" s="36" t="str">
        <f t="shared" si="1"/>
        <v>New Zealand-Oceania2012</v>
      </c>
      <c r="B2293" s="36" t="s">
        <v>252</v>
      </c>
      <c r="C2293" s="36" t="s">
        <v>259</v>
      </c>
      <c r="D2293" s="37">
        <v>0.34</v>
      </c>
      <c r="E2293" s="37">
        <v>1.0</v>
      </c>
      <c r="F2293" s="37">
        <v>3.0</v>
      </c>
      <c r="G2293" s="37">
        <v>152.0</v>
      </c>
      <c r="H2293" s="37">
        <v>0.82</v>
      </c>
      <c r="I2293" s="37">
        <v>1.104</v>
      </c>
      <c r="J2293" s="31" t="s">
        <v>91</v>
      </c>
    </row>
    <row r="2294" ht="15.75" customHeight="1">
      <c r="A2294" s="36" t="str">
        <f t="shared" si="1"/>
        <v>Australia-Oceania2012</v>
      </c>
      <c r="B2294" s="36" t="s">
        <v>244</v>
      </c>
      <c r="C2294" s="36" t="s">
        <v>259</v>
      </c>
      <c r="D2294" s="37">
        <v>0.472</v>
      </c>
      <c r="E2294" s="37">
        <v>3.0</v>
      </c>
      <c r="F2294" s="37">
        <v>10.0</v>
      </c>
      <c r="G2294" s="37">
        <v>109.0</v>
      </c>
      <c r="H2294" s="37">
        <v>0.79</v>
      </c>
      <c r="I2294" s="37">
        <v>1.056</v>
      </c>
      <c r="J2294" s="31" t="s">
        <v>91</v>
      </c>
    </row>
    <row r="2295" ht="15.75" customHeight="1">
      <c r="A2295" s="36" t="str">
        <f t="shared" si="1"/>
        <v>New Caledonia-Oceania2012</v>
      </c>
      <c r="B2295" s="36" t="s">
        <v>251</v>
      </c>
      <c r="C2295" s="36" t="s">
        <v>259</v>
      </c>
      <c r="D2295" s="36"/>
      <c r="E2295" s="36"/>
      <c r="F2295" s="36"/>
      <c r="G2295" s="36"/>
      <c r="H2295" s="37">
        <v>0.58</v>
      </c>
      <c r="I2295" s="37">
        <v>0.912</v>
      </c>
      <c r="J2295" s="31" t="s">
        <v>91</v>
      </c>
    </row>
    <row r="2296" ht="15.75" customHeight="1">
      <c r="A2296" s="36" t="str">
        <f t="shared" si="1"/>
        <v>French Polynesia-Oceania2012</v>
      </c>
      <c r="B2296" s="36" t="s">
        <v>246</v>
      </c>
      <c r="C2296" s="36" t="s">
        <v>259</v>
      </c>
      <c r="D2296" s="36"/>
      <c r="E2296" s="36"/>
      <c r="F2296" s="36"/>
      <c r="G2296" s="36"/>
      <c r="H2296" s="37">
        <v>0.529</v>
      </c>
      <c r="I2296" s="37">
        <v>0.825</v>
      </c>
      <c r="J2296" s="31" t="s">
        <v>91</v>
      </c>
    </row>
    <row r="2297" ht="15.75" customHeight="1">
      <c r="A2297" s="36" t="str">
        <f t="shared" si="1"/>
        <v>Guam-Oceania2012</v>
      </c>
      <c r="B2297" s="36" t="s">
        <v>247</v>
      </c>
      <c r="C2297" s="36" t="s">
        <v>259</v>
      </c>
      <c r="D2297" s="36"/>
      <c r="E2297" s="36"/>
      <c r="F2297" s="36"/>
      <c r="G2297" s="36"/>
      <c r="H2297" s="37">
        <v>0.615</v>
      </c>
      <c r="I2297" s="36"/>
      <c r="J2297" s="31" t="s">
        <v>91</v>
      </c>
    </row>
    <row r="2298" ht="15.75" customHeight="1">
      <c r="A2298" s="36" t="str">
        <f t="shared" si="1"/>
        <v>Fiji-Oceania2012</v>
      </c>
      <c r="B2298" s="36" t="s">
        <v>245</v>
      </c>
      <c r="C2298" s="36" t="s">
        <v>259</v>
      </c>
      <c r="D2298" s="37">
        <v>0.376</v>
      </c>
      <c r="E2298" s="37">
        <v>59.0</v>
      </c>
      <c r="F2298" s="37">
        <v>58.0</v>
      </c>
      <c r="G2298" s="37">
        <v>163.0</v>
      </c>
      <c r="H2298" s="37">
        <v>0.337</v>
      </c>
      <c r="I2298" s="37">
        <v>0.982</v>
      </c>
      <c r="J2298" s="31" t="s">
        <v>91</v>
      </c>
    </row>
    <row r="2299" ht="15.75" customHeight="1">
      <c r="A2299" s="36" t="str">
        <f t="shared" si="1"/>
        <v>Kiribati-Oceania2012</v>
      </c>
      <c r="B2299" s="36" t="s">
        <v>248</v>
      </c>
      <c r="C2299" s="36" t="s">
        <v>259</v>
      </c>
      <c r="D2299" s="37">
        <v>0.318</v>
      </c>
      <c r="E2299" s="37">
        <v>31.0</v>
      </c>
      <c r="F2299" s="37">
        <v>117.0</v>
      </c>
      <c r="G2299" s="37">
        <v>120.0</v>
      </c>
      <c r="H2299" s="37">
        <v>0.107</v>
      </c>
      <c r="I2299" s="37">
        <v>0.159</v>
      </c>
      <c r="J2299" s="31" t="s">
        <v>91</v>
      </c>
    </row>
    <row r="2300" ht="15.75" customHeight="1">
      <c r="A2300" s="36" t="str">
        <f t="shared" si="1"/>
        <v>Micronesia, Fed. Sts.-Oceania2012</v>
      </c>
      <c r="B2300" s="36" t="s">
        <v>250</v>
      </c>
      <c r="C2300" s="36" t="s">
        <v>259</v>
      </c>
      <c r="D2300" s="37">
        <v>0.599</v>
      </c>
      <c r="E2300" s="37">
        <v>16.0</v>
      </c>
      <c r="F2300" s="37">
        <v>150.0</v>
      </c>
      <c r="G2300" s="37">
        <v>128.0</v>
      </c>
      <c r="H2300" s="37">
        <v>0.26</v>
      </c>
      <c r="I2300" s="37">
        <v>0.302</v>
      </c>
      <c r="J2300" s="31" t="s">
        <v>91</v>
      </c>
    </row>
    <row r="2301" ht="15.75" customHeight="1">
      <c r="A2301" s="36" t="str">
        <f t="shared" si="1"/>
        <v>Tonga-Oceania2012</v>
      </c>
      <c r="B2301" s="36" t="s">
        <v>256</v>
      </c>
      <c r="C2301" s="36" t="s">
        <v>259</v>
      </c>
      <c r="D2301" s="37">
        <v>0.254</v>
      </c>
      <c r="E2301" s="37">
        <v>16.0</v>
      </c>
      <c r="F2301" s="37">
        <v>60.0</v>
      </c>
      <c r="G2301" s="37">
        <v>164.0</v>
      </c>
      <c r="H2301" s="37">
        <v>0.349</v>
      </c>
      <c r="I2301" s="37">
        <v>0.534</v>
      </c>
      <c r="J2301" s="31" t="s">
        <v>91</v>
      </c>
    </row>
    <row r="2302" ht="15.75" customHeight="1">
      <c r="A2302" s="36" t="str">
        <f t="shared" si="1"/>
        <v>Vanuatu-Oceania2012</v>
      </c>
      <c r="B2302" s="36" t="s">
        <v>257</v>
      </c>
      <c r="C2302" s="36" t="s">
        <v>259</v>
      </c>
      <c r="D2302" s="37">
        <v>0.084</v>
      </c>
      <c r="E2302" s="37">
        <v>35.0</v>
      </c>
      <c r="F2302" s="37">
        <v>78.0</v>
      </c>
      <c r="G2302" s="37">
        <v>120.0</v>
      </c>
      <c r="H2302" s="37">
        <v>0.106</v>
      </c>
      <c r="I2302" s="37">
        <v>0.591</v>
      </c>
      <c r="J2302" s="31" t="s">
        <v>91</v>
      </c>
    </row>
    <row r="2303" ht="15.75" customHeight="1">
      <c r="A2303" s="36" t="str">
        <f t="shared" si="1"/>
        <v>Samoa-Oceania2012</v>
      </c>
      <c r="B2303" s="36" t="s">
        <v>254</v>
      </c>
      <c r="C2303" s="36" t="s">
        <v>259</v>
      </c>
      <c r="D2303" s="37">
        <v>0.189</v>
      </c>
      <c r="E2303" s="37">
        <v>9.0</v>
      </c>
      <c r="F2303" s="37">
        <v>55.0</v>
      </c>
      <c r="G2303" s="37">
        <v>224.0</v>
      </c>
      <c r="H2303" s="37">
        <v>0.129</v>
      </c>
      <c r="I2303" s="36"/>
      <c r="J2303" s="31" t="s">
        <v>91</v>
      </c>
    </row>
    <row r="2304" ht="15.75" customHeight="1">
      <c r="A2304" s="36" t="str">
        <f t="shared" si="1"/>
        <v>Papua New Guinea-Oceania2012</v>
      </c>
      <c r="B2304" s="36" t="s">
        <v>253</v>
      </c>
      <c r="C2304" s="36" t="s">
        <v>259</v>
      </c>
      <c r="D2304" s="37">
        <v>0.421</v>
      </c>
      <c r="E2304" s="37">
        <v>53.0</v>
      </c>
      <c r="F2304" s="37">
        <v>108.0</v>
      </c>
      <c r="G2304" s="37">
        <v>207.0</v>
      </c>
      <c r="H2304" s="37">
        <v>0.035</v>
      </c>
      <c r="I2304" s="37">
        <v>0.378</v>
      </c>
      <c r="J2304" s="31" t="s">
        <v>91</v>
      </c>
    </row>
    <row r="2305" ht="15.75" customHeight="1">
      <c r="A2305" s="36" t="str">
        <f t="shared" si="1"/>
        <v>Solomon Islands-Oceania2012</v>
      </c>
      <c r="B2305" s="36" t="s">
        <v>255</v>
      </c>
      <c r="C2305" s="36" t="s">
        <v>259</v>
      </c>
      <c r="D2305" s="37">
        <v>0.253</v>
      </c>
      <c r="E2305" s="37">
        <v>9.0</v>
      </c>
      <c r="F2305" s="37">
        <v>92.0</v>
      </c>
      <c r="G2305" s="37">
        <v>80.0</v>
      </c>
      <c r="H2305" s="37">
        <v>0.07</v>
      </c>
      <c r="I2305" s="37">
        <v>0.55</v>
      </c>
      <c r="J2305" s="31" t="s">
        <v>91</v>
      </c>
    </row>
    <row r="2306" ht="15.75" customHeight="1">
      <c r="A2306" s="36" t="str">
        <f t="shared" si="1"/>
        <v>Cayman Islands-The Americas2004</v>
      </c>
      <c r="B2306" s="36" t="s">
        <v>269</v>
      </c>
      <c r="C2306" s="36" t="s">
        <v>259</v>
      </c>
      <c r="D2306" s="36"/>
      <c r="E2306" s="36"/>
      <c r="F2306" s="36"/>
      <c r="G2306" s="36"/>
      <c r="H2306" s="36"/>
      <c r="I2306" s="37">
        <v>0.715</v>
      </c>
      <c r="J2306" s="31" t="s">
        <v>83</v>
      </c>
    </row>
    <row r="2307" ht="15.75" customHeight="1">
      <c r="A2307" s="36" t="str">
        <f t="shared" si="1"/>
        <v>Curacao-The Americas2004</v>
      </c>
      <c r="B2307" s="36" t="s">
        <v>274</v>
      </c>
      <c r="C2307" s="36" t="s">
        <v>259</v>
      </c>
      <c r="D2307" s="36"/>
      <c r="E2307" s="36"/>
      <c r="F2307" s="36"/>
      <c r="G2307" s="36"/>
      <c r="H2307" s="36"/>
      <c r="I2307" s="36"/>
      <c r="J2307" s="31" t="s">
        <v>83</v>
      </c>
    </row>
    <row r="2308" ht="15.75" customHeight="1">
      <c r="A2308" s="36" t="str">
        <f t="shared" si="1"/>
        <v>Sint Maarten (Dutch part)-The Americas2004</v>
      </c>
      <c r="B2308" s="36" t="s">
        <v>292</v>
      </c>
      <c r="C2308" s="36" t="s">
        <v>259</v>
      </c>
      <c r="D2308" s="36"/>
      <c r="E2308" s="36"/>
      <c r="F2308" s="36"/>
      <c r="G2308" s="36"/>
      <c r="H2308" s="36"/>
      <c r="I2308" s="36"/>
      <c r="J2308" s="31" t="s">
        <v>83</v>
      </c>
    </row>
    <row r="2309" ht="15.75" customHeight="1">
      <c r="A2309" s="36" t="str">
        <f t="shared" si="1"/>
        <v>Turks and Caicos Islands-The Americas2004</v>
      </c>
      <c r="B2309" s="36" t="s">
        <v>299</v>
      </c>
      <c r="C2309" s="36" t="s">
        <v>259</v>
      </c>
      <c r="D2309" s="36"/>
      <c r="E2309" s="36"/>
      <c r="F2309" s="36"/>
      <c r="G2309" s="36"/>
      <c r="H2309" s="36"/>
      <c r="I2309" s="36"/>
      <c r="J2309" s="31" t="s">
        <v>83</v>
      </c>
    </row>
    <row r="2310" ht="15.75" customHeight="1">
      <c r="A2310" s="36" t="str">
        <f t="shared" si="1"/>
        <v>St. Kitts and Nevis-The Americas2004</v>
      </c>
      <c r="B2310" s="36" t="s">
        <v>293</v>
      </c>
      <c r="C2310" s="36" t="s">
        <v>259</v>
      </c>
      <c r="D2310" s="36"/>
      <c r="E2310" s="36"/>
      <c r="F2310" s="36"/>
      <c r="G2310" s="36"/>
      <c r="H2310" s="37">
        <v>0.247</v>
      </c>
      <c r="I2310" s="37">
        <v>0.599</v>
      </c>
      <c r="J2310" s="31" t="s">
        <v>83</v>
      </c>
    </row>
    <row r="2311" ht="15.75" customHeight="1">
      <c r="A2311" s="36" t="str">
        <f t="shared" si="1"/>
        <v>Dominica-The Americas2004</v>
      </c>
      <c r="B2311" s="36" t="s">
        <v>275</v>
      </c>
      <c r="C2311" s="36" t="s">
        <v>259</v>
      </c>
      <c r="D2311" s="36"/>
      <c r="E2311" s="36"/>
      <c r="F2311" s="36"/>
      <c r="G2311" s="36"/>
      <c r="H2311" s="37">
        <v>0.303</v>
      </c>
      <c r="I2311" s="37">
        <v>0.595</v>
      </c>
      <c r="J2311" s="31" t="s">
        <v>83</v>
      </c>
    </row>
    <row r="2312" ht="15.75" customHeight="1">
      <c r="A2312" s="36" t="str">
        <f t="shared" si="1"/>
        <v>Canada-The Americas2004</v>
      </c>
      <c r="B2312" s="36" t="s">
        <v>268</v>
      </c>
      <c r="C2312" s="36" t="s">
        <v>259</v>
      </c>
      <c r="D2312" s="36"/>
      <c r="E2312" s="37">
        <v>3.0</v>
      </c>
      <c r="F2312" s="36"/>
      <c r="G2312" s="36"/>
      <c r="H2312" s="37">
        <v>0.66</v>
      </c>
      <c r="I2312" s="37">
        <v>0.471</v>
      </c>
      <c r="J2312" s="31" t="s">
        <v>83</v>
      </c>
    </row>
    <row r="2313" ht="15.75" customHeight="1">
      <c r="A2313" s="36" t="str">
        <f t="shared" si="1"/>
        <v>Cuba-The Americas2004</v>
      </c>
      <c r="B2313" s="36" t="s">
        <v>273</v>
      </c>
      <c r="C2313" s="36" t="s">
        <v>259</v>
      </c>
      <c r="D2313" s="36"/>
      <c r="E2313" s="36"/>
      <c r="F2313" s="36"/>
      <c r="G2313" s="36"/>
      <c r="H2313" s="37">
        <v>0.084</v>
      </c>
      <c r="I2313" s="37">
        <v>0.007</v>
      </c>
      <c r="J2313" s="31" t="s">
        <v>83</v>
      </c>
    </row>
    <row r="2314" ht="15.75" customHeight="1">
      <c r="A2314" s="36" t="str">
        <f t="shared" si="1"/>
        <v>Puerto Rico-The Americas2004</v>
      </c>
      <c r="B2314" s="36" t="s">
        <v>291</v>
      </c>
      <c r="C2314" s="36" t="s">
        <v>259</v>
      </c>
      <c r="D2314" s="36"/>
      <c r="E2314" s="37">
        <v>7.0</v>
      </c>
      <c r="F2314" s="36"/>
      <c r="G2314" s="36"/>
      <c r="H2314" s="37">
        <v>0.221</v>
      </c>
      <c r="I2314" s="37">
        <v>0.49</v>
      </c>
      <c r="J2314" s="31" t="s">
        <v>83</v>
      </c>
    </row>
    <row r="2315" ht="15.75" customHeight="1">
      <c r="A2315" s="36" t="str">
        <f t="shared" si="1"/>
        <v>United States-The Americas2004</v>
      </c>
      <c r="B2315" s="36" t="s">
        <v>300</v>
      </c>
      <c r="C2315" s="36" t="s">
        <v>259</v>
      </c>
      <c r="D2315" s="36"/>
      <c r="E2315" s="37">
        <v>6.0</v>
      </c>
      <c r="F2315" s="36"/>
      <c r="G2315" s="36"/>
      <c r="H2315" s="37">
        <v>0.648</v>
      </c>
      <c r="I2315" s="37">
        <v>0.625</v>
      </c>
      <c r="J2315" s="31" t="s">
        <v>83</v>
      </c>
    </row>
    <row r="2316" ht="15.75" customHeight="1">
      <c r="A2316" s="36" t="str">
        <f t="shared" si="1"/>
        <v>Trinidad and Tobago-The Americas2004</v>
      </c>
      <c r="B2316" s="36" t="s">
        <v>298</v>
      </c>
      <c r="C2316" s="36" t="s">
        <v>259</v>
      </c>
      <c r="D2316" s="36"/>
      <c r="E2316" s="36"/>
      <c r="F2316" s="36"/>
      <c r="G2316" s="36"/>
      <c r="H2316" s="37">
        <v>0.27</v>
      </c>
      <c r="I2316" s="37">
        <v>0.505</v>
      </c>
      <c r="J2316" s="31" t="s">
        <v>83</v>
      </c>
    </row>
    <row r="2317" ht="15.75" customHeight="1">
      <c r="A2317" s="36" t="str">
        <f t="shared" si="1"/>
        <v>Chile-The Americas2004</v>
      </c>
      <c r="B2317" s="36" t="s">
        <v>270</v>
      </c>
      <c r="C2317" s="36" t="s">
        <v>259</v>
      </c>
      <c r="D2317" s="36"/>
      <c r="E2317" s="37">
        <v>27.0</v>
      </c>
      <c r="F2317" s="36"/>
      <c r="G2317" s="36"/>
      <c r="H2317" s="37">
        <v>0.282</v>
      </c>
      <c r="I2317" s="37">
        <v>0.573</v>
      </c>
      <c r="J2317" s="31" t="s">
        <v>83</v>
      </c>
    </row>
    <row r="2318" ht="15.75" customHeight="1">
      <c r="A2318" s="36" t="str">
        <f t="shared" si="1"/>
        <v>Greenland-The Americas2004</v>
      </c>
      <c r="B2318" s="36" t="s">
        <v>279</v>
      </c>
      <c r="C2318" s="36" t="s">
        <v>259</v>
      </c>
      <c r="D2318" s="36"/>
      <c r="E2318" s="36"/>
      <c r="F2318" s="36"/>
      <c r="G2318" s="36"/>
      <c r="H2318" s="37">
        <v>0.561</v>
      </c>
      <c r="I2318" s="37">
        <v>0.686</v>
      </c>
      <c r="J2318" s="31" t="s">
        <v>83</v>
      </c>
    </row>
    <row r="2319" ht="15.75" customHeight="1">
      <c r="A2319" s="36" t="str">
        <f t="shared" si="1"/>
        <v>Uruguay-The Americas2004</v>
      </c>
      <c r="B2319" s="36" t="s">
        <v>301</v>
      </c>
      <c r="C2319" s="36" t="s">
        <v>259</v>
      </c>
      <c r="D2319" s="36"/>
      <c r="E2319" s="37">
        <v>45.0</v>
      </c>
      <c r="F2319" s="36"/>
      <c r="G2319" s="36"/>
      <c r="H2319" s="37">
        <v>0.171</v>
      </c>
      <c r="I2319" s="37">
        <v>0.18</v>
      </c>
      <c r="J2319" s="31" t="s">
        <v>83</v>
      </c>
    </row>
    <row r="2320" ht="15.75" customHeight="1">
      <c r="A2320" s="36" t="str">
        <f t="shared" si="1"/>
        <v>Jamaica-The Americas2004</v>
      </c>
      <c r="B2320" s="36" t="s">
        <v>285</v>
      </c>
      <c r="C2320" s="36" t="s">
        <v>259</v>
      </c>
      <c r="D2320" s="36"/>
      <c r="E2320" s="37">
        <v>31.0</v>
      </c>
      <c r="F2320" s="36"/>
      <c r="G2320" s="36"/>
      <c r="H2320" s="37">
        <v>0.1</v>
      </c>
      <c r="I2320" s="37">
        <v>0.689</v>
      </c>
      <c r="J2320" s="31" t="s">
        <v>83</v>
      </c>
    </row>
    <row r="2321" ht="15.75" customHeight="1">
      <c r="A2321" s="36" t="str">
        <f t="shared" si="1"/>
        <v>St. Martin (French part)-The Americas2004</v>
      </c>
      <c r="B2321" s="36" t="s">
        <v>295</v>
      </c>
      <c r="C2321" s="36" t="s">
        <v>259</v>
      </c>
      <c r="D2321" s="36"/>
      <c r="E2321" s="36"/>
      <c r="F2321" s="36"/>
      <c r="G2321" s="36"/>
      <c r="H2321" s="36"/>
      <c r="I2321" s="36"/>
      <c r="J2321" s="31" t="s">
        <v>83</v>
      </c>
    </row>
    <row r="2322" ht="15.75" customHeight="1">
      <c r="A2322" s="36" t="str">
        <f t="shared" si="1"/>
        <v>St. Vincent and the Grenadines-The Americas2004</v>
      </c>
      <c r="B2322" s="36" t="s">
        <v>296</v>
      </c>
      <c r="C2322" s="36" t="s">
        <v>259</v>
      </c>
      <c r="D2322" s="36"/>
      <c r="E2322" s="36"/>
      <c r="F2322" s="36"/>
      <c r="G2322" s="36"/>
      <c r="H2322" s="37">
        <v>0.074</v>
      </c>
      <c r="I2322" s="37">
        <v>0.663</v>
      </c>
      <c r="J2322" s="31" t="s">
        <v>83</v>
      </c>
    </row>
    <row r="2323" ht="15.75" customHeight="1">
      <c r="A2323" s="36" t="str">
        <f t="shared" si="1"/>
        <v>St. Lucia-The Americas2004</v>
      </c>
      <c r="B2323" s="36" t="s">
        <v>294</v>
      </c>
      <c r="C2323" s="36" t="s">
        <v>259</v>
      </c>
      <c r="D2323" s="36"/>
      <c r="E2323" s="36"/>
      <c r="F2323" s="36"/>
      <c r="G2323" s="36"/>
      <c r="H2323" s="37">
        <v>0.214</v>
      </c>
      <c r="I2323" s="37">
        <v>0.618</v>
      </c>
      <c r="J2323" s="31" t="s">
        <v>83</v>
      </c>
    </row>
    <row r="2324" ht="15.75" customHeight="1">
      <c r="A2324" s="36" t="str">
        <f t="shared" si="1"/>
        <v>Costa Rica-The Americas2004</v>
      </c>
      <c r="B2324" s="36" t="s">
        <v>272</v>
      </c>
      <c r="C2324" s="36" t="s">
        <v>259</v>
      </c>
      <c r="D2324" s="36"/>
      <c r="E2324" s="37">
        <v>77.0</v>
      </c>
      <c r="F2324" s="36"/>
      <c r="G2324" s="36"/>
      <c r="H2324" s="37">
        <v>0.208</v>
      </c>
      <c r="I2324" s="37">
        <v>0.217</v>
      </c>
      <c r="J2324" s="31" t="s">
        <v>83</v>
      </c>
    </row>
    <row r="2325" ht="15.75" customHeight="1">
      <c r="A2325" s="36" t="str">
        <f t="shared" si="1"/>
        <v>Grenada-The Americas2004</v>
      </c>
      <c r="B2325" s="36" t="s">
        <v>280</v>
      </c>
      <c r="C2325" s="36" t="s">
        <v>259</v>
      </c>
      <c r="D2325" s="36"/>
      <c r="E2325" s="36"/>
      <c r="F2325" s="36"/>
      <c r="G2325" s="36"/>
      <c r="H2325" s="37">
        <v>0.196</v>
      </c>
      <c r="I2325" s="37">
        <v>0.422</v>
      </c>
      <c r="J2325" s="31" t="s">
        <v>83</v>
      </c>
    </row>
    <row r="2326" ht="15.75" customHeight="1">
      <c r="A2326" s="36" t="str">
        <f t="shared" si="1"/>
        <v>Suriname-The Americas2004</v>
      </c>
      <c r="B2326" s="36" t="s">
        <v>297</v>
      </c>
      <c r="C2326" s="36" t="s">
        <v>259</v>
      </c>
      <c r="D2326" s="36"/>
      <c r="E2326" s="36"/>
      <c r="F2326" s="36"/>
      <c r="G2326" s="36"/>
      <c r="H2326" s="37">
        <v>0.061</v>
      </c>
      <c r="I2326" s="37">
        <v>0.431</v>
      </c>
      <c r="J2326" s="31" t="s">
        <v>83</v>
      </c>
    </row>
    <row r="2327" ht="15.75" customHeight="1">
      <c r="A2327" s="36" t="str">
        <f t="shared" si="1"/>
        <v>El Salvador-The Americas2004</v>
      </c>
      <c r="B2327" s="36" t="s">
        <v>278</v>
      </c>
      <c r="C2327" s="36" t="s">
        <v>259</v>
      </c>
      <c r="D2327" s="36"/>
      <c r="E2327" s="37">
        <v>115.0</v>
      </c>
      <c r="F2327" s="36"/>
      <c r="G2327" s="36"/>
      <c r="H2327" s="37">
        <v>0.032</v>
      </c>
      <c r="I2327" s="37">
        <v>0.303</v>
      </c>
      <c r="J2327" s="31" t="s">
        <v>83</v>
      </c>
    </row>
    <row r="2328" ht="15.75" customHeight="1">
      <c r="A2328" s="36" t="str">
        <f t="shared" si="1"/>
        <v>Guyana-The Americas2004</v>
      </c>
      <c r="B2328" s="36" t="s">
        <v>282</v>
      </c>
      <c r="C2328" s="36" t="s">
        <v>259</v>
      </c>
      <c r="D2328" s="36"/>
      <c r="E2328" s="37">
        <v>46.0</v>
      </c>
      <c r="F2328" s="36"/>
      <c r="G2328" s="36"/>
      <c r="H2328" s="36"/>
      <c r="I2328" s="37">
        <v>0.227</v>
      </c>
      <c r="J2328" s="31" t="s">
        <v>83</v>
      </c>
    </row>
    <row r="2329" ht="15.75" customHeight="1">
      <c r="A2329" s="36" t="str">
        <f t="shared" si="1"/>
        <v>Colombia-The Americas2004</v>
      </c>
      <c r="B2329" s="36" t="s">
        <v>271</v>
      </c>
      <c r="C2329" s="36" t="s">
        <v>259</v>
      </c>
      <c r="D2329" s="36"/>
      <c r="E2329" s="37">
        <v>42.0</v>
      </c>
      <c r="F2329" s="36"/>
      <c r="G2329" s="36"/>
      <c r="H2329" s="37">
        <v>0.091</v>
      </c>
      <c r="I2329" s="37">
        <v>0.245</v>
      </c>
      <c r="J2329" s="31" t="s">
        <v>83</v>
      </c>
    </row>
    <row r="2330" ht="15.75" customHeight="1">
      <c r="A2330" s="36" t="str">
        <f t="shared" si="1"/>
        <v>Peru-The Americas2004</v>
      </c>
      <c r="B2330" s="36" t="s">
        <v>290</v>
      </c>
      <c r="C2330" s="36" t="s">
        <v>259</v>
      </c>
      <c r="D2330" s="36"/>
      <c r="E2330" s="37">
        <v>98.0</v>
      </c>
      <c r="F2330" s="36"/>
      <c r="G2330" s="36"/>
      <c r="H2330" s="37">
        <v>0.141</v>
      </c>
      <c r="I2330" s="37">
        <v>0.149</v>
      </c>
      <c r="J2330" s="31" t="s">
        <v>83</v>
      </c>
    </row>
    <row r="2331" ht="15.75" customHeight="1">
      <c r="A2331" s="36" t="str">
        <f t="shared" si="1"/>
        <v>Venezuela-The Americas2004</v>
      </c>
      <c r="B2331" s="36" t="s">
        <v>302</v>
      </c>
      <c r="C2331" s="36" t="s">
        <v>259</v>
      </c>
      <c r="D2331" s="36"/>
      <c r="E2331" s="37">
        <v>141.0</v>
      </c>
      <c r="F2331" s="36"/>
      <c r="G2331" s="36"/>
      <c r="H2331" s="37">
        <v>0.084</v>
      </c>
      <c r="I2331" s="37">
        <v>0.321</v>
      </c>
      <c r="J2331" s="31" t="s">
        <v>83</v>
      </c>
    </row>
    <row r="2332" ht="15.75" customHeight="1">
      <c r="A2332" s="36" t="str">
        <f t="shared" si="1"/>
        <v>Mexico-The Americas2004</v>
      </c>
      <c r="B2332" s="36" t="s">
        <v>286</v>
      </c>
      <c r="C2332" s="36" t="s">
        <v>259</v>
      </c>
      <c r="D2332" s="36"/>
      <c r="E2332" s="37">
        <v>58.0</v>
      </c>
      <c r="F2332" s="36"/>
      <c r="G2332" s="36"/>
      <c r="H2332" s="37">
        <v>0.141</v>
      </c>
      <c r="I2332" s="37">
        <v>0.352</v>
      </c>
      <c r="J2332" s="31" t="s">
        <v>83</v>
      </c>
    </row>
    <row r="2333" ht="15.75" customHeight="1">
      <c r="A2333" s="36" t="str">
        <f t="shared" si="1"/>
        <v>Panama-The Americas2004</v>
      </c>
      <c r="B2333" s="36" t="s">
        <v>288</v>
      </c>
      <c r="C2333" s="36" t="s">
        <v>259</v>
      </c>
      <c r="D2333" s="36"/>
      <c r="E2333" s="37">
        <v>18.0</v>
      </c>
      <c r="F2333" s="36"/>
      <c r="G2333" s="36"/>
      <c r="H2333" s="37">
        <v>0.111</v>
      </c>
      <c r="I2333" s="37">
        <v>0.381</v>
      </c>
      <c r="J2333" s="31" t="s">
        <v>83</v>
      </c>
    </row>
    <row r="2334" ht="15.75" customHeight="1">
      <c r="A2334" s="36" t="str">
        <f t="shared" si="1"/>
        <v>Dominican Republic-The Americas2004</v>
      </c>
      <c r="B2334" s="36" t="s">
        <v>276</v>
      </c>
      <c r="C2334" s="36" t="s">
        <v>259</v>
      </c>
      <c r="D2334" s="36"/>
      <c r="E2334" s="37">
        <v>77.0</v>
      </c>
      <c r="F2334" s="36"/>
      <c r="G2334" s="36"/>
      <c r="H2334" s="37">
        <v>0.089</v>
      </c>
      <c r="I2334" s="37">
        <v>0.275</v>
      </c>
      <c r="J2334" s="31" t="s">
        <v>83</v>
      </c>
    </row>
    <row r="2335" ht="15.75" customHeight="1">
      <c r="A2335" s="36" t="str">
        <f t="shared" si="1"/>
        <v>Ecuador-The Americas2004</v>
      </c>
      <c r="B2335" s="36" t="s">
        <v>277</v>
      </c>
      <c r="C2335" s="36" t="s">
        <v>259</v>
      </c>
      <c r="D2335" s="36"/>
      <c r="E2335" s="37">
        <v>92.0</v>
      </c>
      <c r="F2335" s="36"/>
      <c r="G2335" s="36"/>
      <c r="H2335" s="37">
        <v>0.048</v>
      </c>
      <c r="I2335" s="37">
        <v>0.262</v>
      </c>
      <c r="J2335" s="31" t="s">
        <v>83</v>
      </c>
    </row>
    <row r="2336" ht="15.75" customHeight="1">
      <c r="A2336" s="36" t="str">
        <f t="shared" si="1"/>
        <v>Paraguay-The Americas2004</v>
      </c>
      <c r="B2336" s="36" t="s">
        <v>289</v>
      </c>
      <c r="C2336" s="36" t="s">
        <v>259</v>
      </c>
      <c r="D2336" s="36"/>
      <c r="E2336" s="37">
        <v>74.0</v>
      </c>
      <c r="F2336" s="36"/>
      <c r="G2336" s="36"/>
      <c r="H2336" s="37">
        <v>0.035</v>
      </c>
      <c r="I2336" s="37">
        <v>0.302</v>
      </c>
      <c r="J2336" s="31" t="s">
        <v>83</v>
      </c>
    </row>
    <row r="2337" ht="15.75" customHeight="1">
      <c r="A2337" s="36" t="str">
        <f t="shared" si="1"/>
        <v>Nicaragua-The Americas2004</v>
      </c>
      <c r="B2337" s="36" t="s">
        <v>287</v>
      </c>
      <c r="C2337" s="36" t="s">
        <v>259</v>
      </c>
      <c r="D2337" s="36"/>
      <c r="E2337" s="37">
        <v>39.0</v>
      </c>
      <c r="F2337" s="36"/>
      <c r="G2337" s="36"/>
      <c r="H2337" s="37">
        <v>0.023</v>
      </c>
      <c r="I2337" s="37">
        <v>0.137</v>
      </c>
      <c r="J2337" s="31" t="s">
        <v>83</v>
      </c>
    </row>
    <row r="2338" ht="15.75" customHeight="1">
      <c r="A2338" s="36" t="str">
        <f t="shared" si="1"/>
        <v>Haiti-The Americas2004</v>
      </c>
      <c r="B2338" s="36" t="s">
        <v>283</v>
      </c>
      <c r="C2338" s="36" t="s">
        <v>259</v>
      </c>
      <c r="D2338" s="36"/>
      <c r="E2338" s="37">
        <v>202.0</v>
      </c>
      <c r="F2338" s="36"/>
      <c r="G2338" s="36"/>
      <c r="H2338" s="37">
        <v>0.054</v>
      </c>
      <c r="I2338" s="37">
        <v>0.044</v>
      </c>
      <c r="J2338" s="31" t="s">
        <v>83</v>
      </c>
    </row>
    <row r="2339" ht="15.75" customHeight="1">
      <c r="A2339" s="36" t="str">
        <f t="shared" si="1"/>
        <v>Honduras-The Americas2004</v>
      </c>
      <c r="B2339" s="36" t="s">
        <v>284</v>
      </c>
      <c r="C2339" s="36" t="s">
        <v>259</v>
      </c>
      <c r="D2339" s="36"/>
      <c r="E2339" s="37">
        <v>62.0</v>
      </c>
      <c r="F2339" s="36"/>
      <c r="G2339" s="36"/>
      <c r="H2339" s="37">
        <v>0.056</v>
      </c>
      <c r="I2339" s="37">
        <v>0.105</v>
      </c>
      <c r="J2339" s="31" t="s">
        <v>83</v>
      </c>
    </row>
    <row r="2340" ht="15.75" customHeight="1">
      <c r="A2340" s="36" t="str">
        <f t="shared" si="1"/>
        <v>Guatemala-The Americas2004</v>
      </c>
      <c r="B2340" s="36" t="s">
        <v>281</v>
      </c>
      <c r="C2340" s="36" t="s">
        <v>259</v>
      </c>
      <c r="D2340" s="36"/>
      <c r="E2340" s="37">
        <v>39.0</v>
      </c>
      <c r="F2340" s="36"/>
      <c r="G2340" s="36"/>
      <c r="H2340" s="37">
        <v>0.051</v>
      </c>
      <c r="I2340" s="37">
        <v>0.256</v>
      </c>
      <c r="J2340" s="31" t="s">
        <v>83</v>
      </c>
    </row>
    <row r="2341" ht="15.75" customHeight="1">
      <c r="A2341" s="36" t="str">
        <f t="shared" si="1"/>
        <v>Cayman Islands-The Americas2005</v>
      </c>
      <c r="B2341" s="36" t="s">
        <v>269</v>
      </c>
      <c r="C2341" s="36" t="s">
        <v>259</v>
      </c>
      <c r="D2341" s="36"/>
      <c r="E2341" s="36"/>
      <c r="F2341" s="36"/>
      <c r="G2341" s="36"/>
      <c r="H2341" s="37">
        <v>0.38</v>
      </c>
      <c r="I2341" s="37">
        <v>1.665</v>
      </c>
      <c r="J2341" s="31" t="s">
        <v>84</v>
      </c>
    </row>
    <row r="2342" ht="15.75" customHeight="1">
      <c r="A2342" s="36" t="str">
        <f t="shared" si="1"/>
        <v>Curacao-The Americas2005</v>
      </c>
      <c r="B2342" s="36" t="s">
        <v>274</v>
      </c>
      <c r="C2342" s="36" t="s">
        <v>259</v>
      </c>
      <c r="D2342" s="36"/>
      <c r="E2342" s="36"/>
      <c r="F2342" s="36"/>
      <c r="G2342" s="36"/>
      <c r="H2342" s="36"/>
      <c r="I2342" s="36"/>
      <c r="J2342" s="31" t="s">
        <v>84</v>
      </c>
    </row>
    <row r="2343" ht="15.75" customHeight="1">
      <c r="A2343" s="36" t="str">
        <f t="shared" si="1"/>
        <v>Sint Maarten (Dutch part)-The Americas2005</v>
      </c>
      <c r="B2343" s="36" t="s">
        <v>292</v>
      </c>
      <c r="C2343" s="36" t="s">
        <v>259</v>
      </c>
      <c r="D2343" s="36"/>
      <c r="E2343" s="36"/>
      <c r="F2343" s="36"/>
      <c r="G2343" s="36"/>
      <c r="H2343" s="36"/>
      <c r="I2343" s="36"/>
      <c r="J2343" s="31" t="s">
        <v>84</v>
      </c>
    </row>
    <row r="2344" ht="15.75" customHeight="1">
      <c r="A2344" s="36" t="str">
        <f t="shared" si="1"/>
        <v>Turks and Caicos Islands-The Americas2005</v>
      </c>
      <c r="B2344" s="36" t="s">
        <v>299</v>
      </c>
      <c r="C2344" s="36" t="s">
        <v>259</v>
      </c>
      <c r="D2344" s="36"/>
      <c r="E2344" s="36"/>
      <c r="F2344" s="36"/>
      <c r="G2344" s="36"/>
      <c r="H2344" s="36"/>
      <c r="I2344" s="36"/>
      <c r="J2344" s="31" t="s">
        <v>84</v>
      </c>
    </row>
    <row r="2345" ht="15.75" customHeight="1">
      <c r="A2345" s="36" t="str">
        <f t="shared" si="1"/>
        <v>Dominica-The Americas2005</v>
      </c>
      <c r="B2345" s="36" t="s">
        <v>275</v>
      </c>
      <c r="C2345" s="36" t="s">
        <v>259</v>
      </c>
      <c r="D2345" s="37">
        <v>0.37</v>
      </c>
      <c r="E2345" s="37">
        <v>14.0</v>
      </c>
      <c r="F2345" s="36"/>
      <c r="G2345" s="37">
        <v>147.0</v>
      </c>
      <c r="H2345" s="37">
        <v>0.385</v>
      </c>
      <c r="I2345" s="37">
        <v>0.737</v>
      </c>
      <c r="J2345" s="31" t="s">
        <v>84</v>
      </c>
    </row>
    <row r="2346" ht="15.75" customHeight="1">
      <c r="A2346" s="36" t="str">
        <f t="shared" si="1"/>
        <v>St. Kitts and Nevis-The Americas2005</v>
      </c>
      <c r="B2346" s="36" t="s">
        <v>293</v>
      </c>
      <c r="C2346" s="36" t="s">
        <v>259</v>
      </c>
      <c r="D2346" s="37">
        <v>0.523</v>
      </c>
      <c r="E2346" s="37">
        <v>19.0</v>
      </c>
      <c r="F2346" s="36"/>
      <c r="G2346" s="37">
        <v>172.0</v>
      </c>
      <c r="H2346" s="37">
        <v>0.34</v>
      </c>
      <c r="I2346" s="37">
        <v>1.038</v>
      </c>
      <c r="J2346" s="31" t="s">
        <v>84</v>
      </c>
    </row>
    <row r="2347" ht="15.75" customHeight="1">
      <c r="A2347" s="36" t="str">
        <f t="shared" si="1"/>
        <v>Cuba-The Americas2005</v>
      </c>
      <c r="B2347" s="36" t="s">
        <v>273</v>
      </c>
      <c r="C2347" s="36" t="s">
        <v>259</v>
      </c>
      <c r="D2347" s="36"/>
      <c r="E2347" s="36"/>
      <c r="F2347" s="36"/>
      <c r="G2347" s="36"/>
      <c r="H2347" s="37">
        <v>0.097</v>
      </c>
      <c r="I2347" s="37">
        <v>0.012</v>
      </c>
      <c r="J2347" s="31" t="s">
        <v>84</v>
      </c>
    </row>
    <row r="2348" ht="15.75" customHeight="1">
      <c r="A2348" s="36" t="str">
        <f t="shared" si="1"/>
        <v>Canada-The Americas2005</v>
      </c>
      <c r="B2348" s="36" t="s">
        <v>268</v>
      </c>
      <c r="C2348" s="36" t="s">
        <v>259</v>
      </c>
      <c r="D2348" s="37">
        <v>0.475</v>
      </c>
      <c r="E2348" s="37">
        <v>3.0</v>
      </c>
      <c r="F2348" s="36"/>
      <c r="G2348" s="37">
        <v>119.0</v>
      </c>
      <c r="H2348" s="37">
        <v>0.717</v>
      </c>
      <c r="I2348" s="37">
        <v>0.528</v>
      </c>
      <c r="J2348" s="31" t="s">
        <v>84</v>
      </c>
    </row>
    <row r="2349" ht="15.75" customHeight="1">
      <c r="A2349" s="36" t="str">
        <f t="shared" si="1"/>
        <v>Aruba-The Americas2005</v>
      </c>
      <c r="B2349" s="36" t="s">
        <v>261</v>
      </c>
      <c r="C2349" s="36" t="s">
        <v>259</v>
      </c>
      <c r="D2349" s="36"/>
      <c r="E2349" s="36"/>
      <c r="F2349" s="36"/>
      <c r="G2349" s="36"/>
      <c r="H2349" s="37">
        <v>0.254</v>
      </c>
      <c r="I2349" s="37">
        <v>1.034</v>
      </c>
      <c r="J2349" s="31" t="s">
        <v>84</v>
      </c>
    </row>
    <row r="2350" ht="15.75" customHeight="1">
      <c r="A2350" s="36" t="str">
        <f t="shared" si="1"/>
        <v>Barbados-The Americas2005</v>
      </c>
      <c r="B2350" s="36" t="s">
        <v>263</v>
      </c>
      <c r="C2350" s="36" t="s">
        <v>259</v>
      </c>
      <c r="D2350" s="36"/>
      <c r="E2350" s="36"/>
      <c r="F2350" s="36"/>
      <c r="G2350" s="36"/>
      <c r="H2350" s="37">
        <v>0.525</v>
      </c>
      <c r="I2350" s="37">
        <v>0.754</v>
      </c>
      <c r="J2350" s="31" t="s">
        <v>84</v>
      </c>
    </row>
    <row r="2351" ht="15.75" customHeight="1">
      <c r="A2351" s="36" t="str">
        <f t="shared" si="1"/>
        <v>Puerto Rico-The Americas2005</v>
      </c>
      <c r="B2351" s="36" t="s">
        <v>291</v>
      </c>
      <c r="C2351" s="36" t="s">
        <v>259</v>
      </c>
      <c r="D2351" s="37">
        <v>0.576</v>
      </c>
      <c r="E2351" s="37">
        <v>7.0</v>
      </c>
      <c r="F2351" s="36"/>
      <c r="G2351" s="37">
        <v>140.0</v>
      </c>
      <c r="H2351" s="37">
        <v>0.234</v>
      </c>
      <c r="I2351" s="37">
        <v>0.53</v>
      </c>
      <c r="J2351" s="31" t="s">
        <v>84</v>
      </c>
    </row>
    <row r="2352" ht="15.75" customHeight="1">
      <c r="A2352" s="36" t="str">
        <f t="shared" si="1"/>
        <v>Bermuda-The Americas2005</v>
      </c>
      <c r="B2352" s="36" t="s">
        <v>265</v>
      </c>
      <c r="C2352" s="36" t="s">
        <v>259</v>
      </c>
      <c r="D2352" s="36"/>
      <c r="E2352" s="36"/>
      <c r="F2352" s="36"/>
      <c r="G2352" s="36"/>
      <c r="H2352" s="37">
        <v>0.654</v>
      </c>
      <c r="I2352" s="37">
        <v>0.822</v>
      </c>
      <c r="J2352" s="31" t="s">
        <v>84</v>
      </c>
    </row>
    <row r="2353" ht="15.75" customHeight="1">
      <c r="A2353" s="36" t="str">
        <f t="shared" si="1"/>
        <v>United States-The Americas2005</v>
      </c>
      <c r="B2353" s="36" t="s">
        <v>300</v>
      </c>
      <c r="C2353" s="36" t="s">
        <v>259</v>
      </c>
      <c r="D2353" s="37">
        <v>0.458</v>
      </c>
      <c r="E2353" s="37">
        <v>6.0</v>
      </c>
      <c r="F2353" s="36"/>
      <c r="G2353" s="37">
        <v>325.0</v>
      </c>
      <c r="H2353" s="37">
        <v>0.68</v>
      </c>
      <c r="I2353" s="37">
        <v>0.683</v>
      </c>
      <c r="J2353" s="31" t="s">
        <v>84</v>
      </c>
    </row>
    <row r="2354" ht="15.75" customHeight="1">
      <c r="A2354" s="36" t="str">
        <f t="shared" si="1"/>
        <v>Trinidad and Tobago-The Americas2005</v>
      </c>
      <c r="B2354" s="36" t="s">
        <v>298</v>
      </c>
      <c r="C2354" s="36" t="s">
        <v>259</v>
      </c>
      <c r="D2354" s="37">
        <v>0.37</v>
      </c>
      <c r="E2354" s="37">
        <v>43.0</v>
      </c>
      <c r="F2354" s="36"/>
      <c r="G2354" s="37">
        <v>210.0</v>
      </c>
      <c r="H2354" s="37">
        <v>0.29</v>
      </c>
      <c r="I2354" s="37">
        <v>0.713</v>
      </c>
      <c r="J2354" s="31" t="s">
        <v>84</v>
      </c>
    </row>
    <row r="2355" ht="15.75" customHeight="1">
      <c r="A2355" s="36" t="str">
        <f t="shared" si="1"/>
        <v>Bahamas, The-The Americas2005</v>
      </c>
      <c r="B2355" s="36" t="s">
        <v>262</v>
      </c>
      <c r="C2355" s="36" t="s">
        <v>259</v>
      </c>
      <c r="D2355" s="36"/>
      <c r="E2355" s="36"/>
      <c r="F2355" s="36"/>
      <c r="G2355" s="36"/>
      <c r="H2355" s="37">
        <v>0.25</v>
      </c>
      <c r="I2355" s="37">
        <v>0.692</v>
      </c>
      <c r="J2355" s="31" t="s">
        <v>84</v>
      </c>
    </row>
    <row r="2356" ht="15.75" customHeight="1">
      <c r="A2356" s="36" t="str">
        <f t="shared" si="1"/>
        <v>Uruguay-The Americas2005</v>
      </c>
      <c r="B2356" s="36" t="s">
        <v>301</v>
      </c>
      <c r="C2356" s="36" t="s">
        <v>259</v>
      </c>
      <c r="D2356" s="37">
        <v>0.713</v>
      </c>
      <c r="E2356" s="37">
        <v>45.0</v>
      </c>
      <c r="F2356" s="36"/>
      <c r="G2356" s="37">
        <v>304.0</v>
      </c>
      <c r="H2356" s="37">
        <v>0.201</v>
      </c>
      <c r="I2356" s="37">
        <v>0.347</v>
      </c>
      <c r="J2356" s="31" t="s">
        <v>84</v>
      </c>
    </row>
    <row r="2357" ht="15.75" customHeight="1">
      <c r="A2357" s="36" t="str">
        <f t="shared" si="1"/>
        <v>Chile-The Americas2005</v>
      </c>
      <c r="B2357" s="36" t="s">
        <v>270</v>
      </c>
      <c r="C2357" s="36" t="s">
        <v>259</v>
      </c>
      <c r="D2357" s="37">
        <v>0.253</v>
      </c>
      <c r="E2357" s="37">
        <v>27.0</v>
      </c>
      <c r="F2357" s="36"/>
      <c r="G2357" s="37">
        <v>316.0</v>
      </c>
      <c r="H2357" s="37">
        <v>0.312</v>
      </c>
      <c r="I2357" s="37">
        <v>0.647</v>
      </c>
      <c r="J2357" s="31" t="s">
        <v>84</v>
      </c>
    </row>
    <row r="2358" ht="15.75" customHeight="1">
      <c r="A2358" s="36" t="str">
        <f t="shared" si="1"/>
        <v>Greenland-The Americas2005</v>
      </c>
      <c r="B2358" s="36" t="s">
        <v>279</v>
      </c>
      <c r="C2358" s="36" t="s">
        <v>259</v>
      </c>
      <c r="D2358" s="36"/>
      <c r="E2358" s="36"/>
      <c r="F2358" s="36"/>
      <c r="G2358" s="36"/>
      <c r="H2358" s="37">
        <v>0.577</v>
      </c>
      <c r="I2358" s="37">
        <v>0.816</v>
      </c>
      <c r="J2358" s="31" t="s">
        <v>84</v>
      </c>
    </row>
    <row r="2359" ht="15.75" customHeight="1">
      <c r="A2359" s="36" t="str">
        <f t="shared" si="1"/>
        <v>St. Lucia-The Americas2005</v>
      </c>
      <c r="B2359" s="36" t="s">
        <v>294</v>
      </c>
      <c r="C2359" s="36" t="s">
        <v>259</v>
      </c>
      <c r="D2359" s="37">
        <v>0.357</v>
      </c>
      <c r="E2359" s="37">
        <v>20.0</v>
      </c>
      <c r="F2359" s="36"/>
      <c r="G2359" s="37">
        <v>71.0</v>
      </c>
      <c r="H2359" s="37">
        <v>0.216</v>
      </c>
      <c r="I2359" s="37">
        <v>0.639</v>
      </c>
      <c r="J2359" s="31" t="s">
        <v>84</v>
      </c>
    </row>
    <row r="2360" ht="15.75" customHeight="1">
      <c r="A2360" s="36" t="str">
        <f t="shared" si="1"/>
        <v>Costa Rica-The Americas2005</v>
      </c>
      <c r="B2360" s="36" t="s">
        <v>272</v>
      </c>
      <c r="C2360" s="36" t="s">
        <v>259</v>
      </c>
      <c r="D2360" s="37">
        <v>0.552</v>
      </c>
      <c r="E2360" s="37">
        <v>77.0</v>
      </c>
      <c r="F2360" s="36"/>
      <c r="G2360" s="37">
        <v>402.0</v>
      </c>
      <c r="H2360" s="37">
        <v>0.221</v>
      </c>
      <c r="I2360" s="37">
        <v>0.255</v>
      </c>
      <c r="J2360" s="31" t="s">
        <v>84</v>
      </c>
    </row>
    <row r="2361" ht="15.75" customHeight="1">
      <c r="A2361" s="36" t="str">
        <f t="shared" si="1"/>
        <v>Brazil-The Americas2005</v>
      </c>
      <c r="B2361" s="36" t="s">
        <v>267</v>
      </c>
      <c r="C2361" s="36" t="s">
        <v>259</v>
      </c>
      <c r="D2361" s="37">
        <v>0.69</v>
      </c>
      <c r="E2361" s="37">
        <v>152.0</v>
      </c>
      <c r="F2361" s="36"/>
      <c r="G2361" s="37">
        <v>2600.0</v>
      </c>
      <c r="H2361" s="37">
        <v>0.21</v>
      </c>
      <c r="I2361" s="37">
        <v>0.463</v>
      </c>
      <c r="J2361" s="31" t="s">
        <v>84</v>
      </c>
    </row>
    <row r="2362" ht="15.75" customHeight="1">
      <c r="A2362" s="36" t="str">
        <f t="shared" si="1"/>
        <v>Jamaica-The Americas2005</v>
      </c>
      <c r="B2362" s="36" t="s">
        <v>285</v>
      </c>
      <c r="C2362" s="36" t="s">
        <v>259</v>
      </c>
      <c r="D2362" s="37">
        <v>0.499</v>
      </c>
      <c r="E2362" s="37">
        <v>8.0</v>
      </c>
      <c r="F2362" s="36"/>
      <c r="G2362" s="37">
        <v>414.0</v>
      </c>
      <c r="H2362" s="37">
        <v>0.128</v>
      </c>
      <c r="I2362" s="37">
        <v>0.739</v>
      </c>
      <c r="J2362" s="31" t="s">
        <v>84</v>
      </c>
    </row>
    <row r="2363" ht="15.75" customHeight="1">
      <c r="A2363" s="36" t="str">
        <f t="shared" si="1"/>
        <v>St. Vincent and the Grenadines-The Americas2005</v>
      </c>
      <c r="B2363" s="36" t="s">
        <v>296</v>
      </c>
      <c r="C2363" s="36" t="s">
        <v>259</v>
      </c>
      <c r="D2363" s="37">
        <v>0.45</v>
      </c>
      <c r="E2363" s="37">
        <v>12.0</v>
      </c>
      <c r="F2363" s="36"/>
      <c r="G2363" s="37">
        <v>76.0</v>
      </c>
      <c r="H2363" s="37">
        <v>0.092</v>
      </c>
      <c r="I2363" s="37">
        <v>0.649</v>
      </c>
      <c r="J2363" s="31" t="s">
        <v>84</v>
      </c>
    </row>
    <row r="2364" ht="15.75" customHeight="1">
      <c r="A2364" s="36" t="str">
        <f t="shared" si="1"/>
        <v>Argentina-The Americas2005</v>
      </c>
      <c r="B2364" s="36" t="s">
        <v>260</v>
      </c>
      <c r="C2364" s="36" t="s">
        <v>259</v>
      </c>
      <c r="D2364" s="37">
        <v>1.075</v>
      </c>
      <c r="E2364" s="37">
        <v>30.0</v>
      </c>
      <c r="F2364" s="36"/>
      <c r="G2364" s="37">
        <v>453.0</v>
      </c>
      <c r="H2364" s="37">
        <v>0.177</v>
      </c>
      <c r="I2364" s="37">
        <v>0.573</v>
      </c>
      <c r="J2364" s="31" t="s">
        <v>84</v>
      </c>
    </row>
    <row r="2365" ht="15.75" customHeight="1">
      <c r="A2365" s="36" t="str">
        <f t="shared" si="1"/>
        <v>St. Martin (French part)-The Americas2005</v>
      </c>
      <c r="B2365" s="36" t="s">
        <v>295</v>
      </c>
      <c r="C2365" s="36" t="s">
        <v>259</v>
      </c>
      <c r="D2365" s="36"/>
      <c r="E2365" s="36"/>
      <c r="F2365" s="36"/>
      <c r="G2365" s="36"/>
      <c r="H2365" s="36"/>
      <c r="I2365" s="36"/>
      <c r="J2365" s="31" t="s">
        <v>84</v>
      </c>
    </row>
    <row r="2366" ht="15.75" customHeight="1">
      <c r="A2366" s="36" t="str">
        <f t="shared" si="1"/>
        <v>Grenada-The Americas2005</v>
      </c>
      <c r="B2366" s="36" t="s">
        <v>280</v>
      </c>
      <c r="C2366" s="36" t="s">
        <v>259</v>
      </c>
      <c r="D2366" s="37">
        <v>0.453</v>
      </c>
      <c r="E2366" s="37">
        <v>20.0</v>
      </c>
      <c r="F2366" s="36"/>
      <c r="G2366" s="37">
        <v>140.0</v>
      </c>
      <c r="H2366" s="37">
        <v>0.205</v>
      </c>
      <c r="I2366" s="37">
        <v>0.455</v>
      </c>
      <c r="J2366" s="31" t="s">
        <v>84</v>
      </c>
    </row>
    <row r="2367" ht="15.75" customHeight="1">
      <c r="A2367" s="36" t="str">
        <f t="shared" si="1"/>
        <v>Antigua and Barbuda-The Americas2005</v>
      </c>
      <c r="B2367" s="36" t="s">
        <v>258</v>
      </c>
      <c r="C2367" s="36" t="s">
        <v>259</v>
      </c>
      <c r="D2367" s="37">
        <v>0.515</v>
      </c>
      <c r="E2367" s="37">
        <v>31.0</v>
      </c>
      <c r="F2367" s="36"/>
      <c r="G2367" s="37">
        <v>184.0</v>
      </c>
      <c r="H2367" s="37">
        <v>0.27</v>
      </c>
      <c r="I2367" s="37">
        <v>1.042</v>
      </c>
      <c r="J2367" s="31" t="s">
        <v>84</v>
      </c>
    </row>
    <row r="2368" ht="15.75" customHeight="1">
      <c r="A2368" s="36" t="str">
        <f t="shared" si="1"/>
        <v>Suriname-The Americas2005</v>
      </c>
      <c r="B2368" s="36" t="s">
        <v>297</v>
      </c>
      <c r="C2368" s="36" t="s">
        <v>259</v>
      </c>
      <c r="D2368" s="37">
        <v>0.279</v>
      </c>
      <c r="E2368" s="37">
        <v>694.0</v>
      </c>
      <c r="F2368" s="36"/>
      <c r="G2368" s="37">
        <v>199.0</v>
      </c>
      <c r="H2368" s="37">
        <v>0.064</v>
      </c>
      <c r="I2368" s="37">
        <v>0.466</v>
      </c>
      <c r="J2368" s="31" t="s">
        <v>84</v>
      </c>
    </row>
    <row r="2369" ht="15.75" customHeight="1">
      <c r="A2369" s="36" t="str">
        <f t="shared" si="1"/>
        <v>El Salvador-The Americas2005</v>
      </c>
      <c r="B2369" s="36" t="s">
        <v>278</v>
      </c>
      <c r="C2369" s="36" t="s">
        <v>259</v>
      </c>
      <c r="D2369" s="37">
        <v>0.347</v>
      </c>
      <c r="E2369" s="37">
        <v>40.0</v>
      </c>
      <c r="F2369" s="36"/>
      <c r="G2369" s="37">
        <v>320.0</v>
      </c>
      <c r="H2369" s="37">
        <v>0.042</v>
      </c>
      <c r="I2369" s="37">
        <v>0.397</v>
      </c>
      <c r="J2369" s="31" t="s">
        <v>84</v>
      </c>
    </row>
    <row r="2370" ht="15.75" customHeight="1">
      <c r="A2370" s="36" t="str">
        <f t="shared" si="1"/>
        <v>Colombia-The Americas2005</v>
      </c>
      <c r="B2370" s="36" t="s">
        <v>271</v>
      </c>
      <c r="C2370" s="36" t="s">
        <v>259</v>
      </c>
      <c r="D2370" s="37">
        <v>0.837</v>
      </c>
      <c r="E2370" s="37">
        <v>42.0</v>
      </c>
      <c r="F2370" s="36"/>
      <c r="G2370" s="37">
        <v>456.0</v>
      </c>
      <c r="H2370" s="37">
        <v>0.11</v>
      </c>
      <c r="I2370" s="37">
        <v>0.506</v>
      </c>
      <c r="J2370" s="31" t="s">
        <v>84</v>
      </c>
    </row>
    <row r="2371" ht="15.75" customHeight="1">
      <c r="A2371" s="36" t="str">
        <f t="shared" si="1"/>
        <v>Guyana-The Americas2005</v>
      </c>
      <c r="B2371" s="36" t="s">
        <v>282</v>
      </c>
      <c r="C2371" s="36" t="s">
        <v>259</v>
      </c>
      <c r="D2371" s="37">
        <v>0.39</v>
      </c>
      <c r="E2371" s="37">
        <v>42.0</v>
      </c>
      <c r="F2371" s="36"/>
      <c r="G2371" s="37">
        <v>288.0</v>
      </c>
      <c r="H2371" s="36"/>
      <c r="I2371" s="37">
        <v>0.37</v>
      </c>
      <c r="J2371" s="31" t="s">
        <v>84</v>
      </c>
    </row>
    <row r="2372" ht="15.75" customHeight="1">
      <c r="A2372" s="36" t="str">
        <f t="shared" si="1"/>
        <v>Peru-The Americas2005</v>
      </c>
      <c r="B2372" s="36" t="s">
        <v>290</v>
      </c>
      <c r="C2372" s="36" t="s">
        <v>259</v>
      </c>
      <c r="D2372" s="37">
        <v>0.384</v>
      </c>
      <c r="E2372" s="37">
        <v>102.0</v>
      </c>
      <c r="F2372" s="36"/>
      <c r="G2372" s="37">
        <v>424.0</v>
      </c>
      <c r="H2372" s="37">
        <v>0.171</v>
      </c>
      <c r="I2372" s="37">
        <v>0.201</v>
      </c>
      <c r="J2372" s="31" t="s">
        <v>84</v>
      </c>
    </row>
    <row r="2373" ht="15.75" customHeight="1">
      <c r="A2373" s="36" t="str">
        <f t="shared" si="1"/>
        <v>Venezuela-The Americas2005</v>
      </c>
      <c r="B2373" s="36" t="s">
        <v>302</v>
      </c>
      <c r="C2373" s="36" t="s">
        <v>259</v>
      </c>
      <c r="D2373" s="37">
        <v>0.502</v>
      </c>
      <c r="E2373" s="37">
        <v>141.0</v>
      </c>
      <c r="F2373" s="36"/>
      <c r="G2373" s="37">
        <v>864.0</v>
      </c>
      <c r="H2373" s="37">
        <v>0.126</v>
      </c>
      <c r="I2373" s="37">
        <v>0.468</v>
      </c>
      <c r="J2373" s="31" t="s">
        <v>84</v>
      </c>
    </row>
    <row r="2374" ht="15.75" customHeight="1">
      <c r="A2374" s="36" t="str">
        <f t="shared" si="1"/>
        <v>Mexico-The Americas2005</v>
      </c>
      <c r="B2374" s="36" t="s">
        <v>286</v>
      </c>
      <c r="C2374" s="36" t="s">
        <v>259</v>
      </c>
      <c r="D2374" s="37">
        <v>0.557</v>
      </c>
      <c r="E2374" s="37">
        <v>58.0</v>
      </c>
      <c r="F2374" s="36"/>
      <c r="G2374" s="37">
        <v>552.0</v>
      </c>
      <c r="H2374" s="37">
        <v>0.172</v>
      </c>
      <c r="I2374" s="37">
        <v>0.426</v>
      </c>
      <c r="J2374" s="31" t="s">
        <v>84</v>
      </c>
    </row>
    <row r="2375" ht="15.75" customHeight="1">
      <c r="A2375" s="36" t="str">
        <f t="shared" si="1"/>
        <v>Panama-The Americas2005</v>
      </c>
      <c r="B2375" s="36" t="s">
        <v>288</v>
      </c>
      <c r="C2375" s="36" t="s">
        <v>259</v>
      </c>
      <c r="D2375" s="37">
        <v>0.439</v>
      </c>
      <c r="E2375" s="37">
        <v>18.0</v>
      </c>
      <c r="F2375" s="36"/>
      <c r="G2375" s="37">
        <v>560.0</v>
      </c>
      <c r="H2375" s="37">
        <v>0.115</v>
      </c>
      <c r="I2375" s="37">
        <v>0.52</v>
      </c>
      <c r="J2375" s="31" t="s">
        <v>84</v>
      </c>
    </row>
    <row r="2376" ht="15.75" customHeight="1">
      <c r="A2376" s="36" t="str">
        <f t="shared" si="1"/>
        <v>Dominican Republic-The Americas2005</v>
      </c>
      <c r="B2376" s="36" t="s">
        <v>276</v>
      </c>
      <c r="C2376" s="36" t="s">
        <v>259</v>
      </c>
      <c r="D2376" s="37">
        <v>0.355</v>
      </c>
      <c r="E2376" s="37">
        <v>74.0</v>
      </c>
      <c r="F2376" s="36"/>
      <c r="G2376" s="37">
        <v>232.0</v>
      </c>
      <c r="H2376" s="37">
        <v>0.115</v>
      </c>
      <c r="I2376" s="37">
        <v>0.388</v>
      </c>
      <c r="J2376" s="31" t="s">
        <v>84</v>
      </c>
    </row>
    <row r="2377" ht="15.75" customHeight="1">
      <c r="A2377" s="36" t="str">
        <f t="shared" si="1"/>
        <v>Ecuador-The Americas2005</v>
      </c>
      <c r="B2377" s="36" t="s">
        <v>277</v>
      </c>
      <c r="C2377" s="36" t="s">
        <v>259</v>
      </c>
      <c r="D2377" s="37">
        <v>0.353</v>
      </c>
      <c r="E2377" s="37">
        <v>69.0</v>
      </c>
      <c r="F2377" s="36"/>
      <c r="G2377" s="37">
        <v>600.0</v>
      </c>
      <c r="H2377" s="37">
        <v>0.06</v>
      </c>
      <c r="I2377" s="37">
        <v>0.453</v>
      </c>
      <c r="J2377" s="31" t="s">
        <v>84</v>
      </c>
    </row>
    <row r="2378" ht="15.75" customHeight="1">
      <c r="A2378" s="36" t="str">
        <f t="shared" si="1"/>
        <v>Nicaragua-The Americas2005</v>
      </c>
      <c r="B2378" s="36" t="s">
        <v>287</v>
      </c>
      <c r="C2378" s="36" t="s">
        <v>259</v>
      </c>
      <c r="D2378" s="37">
        <v>0.635</v>
      </c>
      <c r="E2378" s="37">
        <v>39.0</v>
      </c>
      <c r="F2378" s="36"/>
      <c r="G2378" s="37">
        <v>240.0</v>
      </c>
      <c r="H2378" s="37">
        <v>0.026</v>
      </c>
      <c r="I2378" s="37">
        <v>0.205</v>
      </c>
      <c r="J2378" s="31" t="s">
        <v>84</v>
      </c>
    </row>
    <row r="2379" ht="15.75" customHeight="1">
      <c r="A2379" s="36" t="str">
        <f t="shared" si="1"/>
        <v>Paraguay-The Americas2005</v>
      </c>
      <c r="B2379" s="36" t="s">
        <v>289</v>
      </c>
      <c r="C2379" s="36" t="s">
        <v>259</v>
      </c>
      <c r="D2379" s="37">
        <v>0.545</v>
      </c>
      <c r="E2379" s="37">
        <v>74.0</v>
      </c>
      <c r="F2379" s="36"/>
      <c r="G2379" s="37">
        <v>328.0</v>
      </c>
      <c r="H2379" s="37">
        <v>0.079</v>
      </c>
      <c r="I2379" s="37">
        <v>0.32</v>
      </c>
      <c r="J2379" s="31" t="s">
        <v>84</v>
      </c>
    </row>
    <row r="2380" ht="15.75" customHeight="1">
      <c r="A2380" s="36" t="str">
        <f t="shared" si="1"/>
        <v>Belize-The Americas2005</v>
      </c>
      <c r="B2380" s="36" t="s">
        <v>264</v>
      </c>
      <c r="C2380" s="36" t="s">
        <v>259</v>
      </c>
      <c r="D2380" s="37">
        <v>0.347</v>
      </c>
      <c r="E2380" s="37">
        <v>45.0</v>
      </c>
      <c r="F2380" s="36"/>
      <c r="G2380" s="37">
        <v>147.0</v>
      </c>
      <c r="H2380" s="37">
        <v>0.092</v>
      </c>
      <c r="I2380" s="37">
        <v>0.353</v>
      </c>
      <c r="J2380" s="31" t="s">
        <v>84</v>
      </c>
    </row>
    <row r="2381" ht="15.75" customHeight="1">
      <c r="A2381" s="36" t="str">
        <f t="shared" si="1"/>
        <v>Haiti-The Americas2005</v>
      </c>
      <c r="B2381" s="36" t="s">
        <v>283</v>
      </c>
      <c r="C2381" s="36" t="s">
        <v>259</v>
      </c>
      <c r="D2381" s="37">
        <v>0.404</v>
      </c>
      <c r="E2381" s="37">
        <v>202.0</v>
      </c>
      <c r="F2381" s="36"/>
      <c r="G2381" s="37">
        <v>184.0</v>
      </c>
      <c r="H2381" s="37">
        <v>0.064</v>
      </c>
      <c r="I2381" s="37">
        <v>0.054</v>
      </c>
      <c r="J2381" s="31" t="s">
        <v>84</v>
      </c>
    </row>
    <row r="2382" ht="15.75" customHeight="1">
      <c r="A2382" s="36" t="str">
        <f t="shared" si="1"/>
        <v>Bolivia-The Americas2005</v>
      </c>
      <c r="B2382" s="36" t="s">
        <v>266</v>
      </c>
      <c r="C2382" s="36" t="s">
        <v>259</v>
      </c>
      <c r="D2382" s="37">
        <v>0.8</v>
      </c>
      <c r="E2382" s="37">
        <v>50.0</v>
      </c>
      <c r="F2382" s="36"/>
      <c r="G2382" s="37">
        <v>1080.0</v>
      </c>
      <c r="H2382" s="37">
        <v>0.052</v>
      </c>
      <c r="I2382" s="37">
        <v>0.259</v>
      </c>
      <c r="J2382" s="31" t="s">
        <v>84</v>
      </c>
    </row>
    <row r="2383" ht="15.75" customHeight="1">
      <c r="A2383" s="36" t="str">
        <f t="shared" si="1"/>
        <v>Honduras-The Americas2005</v>
      </c>
      <c r="B2383" s="36" t="s">
        <v>284</v>
      </c>
      <c r="C2383" s="36" t="s">
        <v>259</v>
      </c>
      <c r="D2383" s="37">
        <v>0.44</v>
      </c>
      <c r="E2383" s="37">
        <v>62.0</v>
      </c>
      <c r="F2383" s="36"/>
      <c r="G2383" s="37">
        <v>424.0</v>
      </c>
      <c r="H2383" s="37">
        <v>0.065</v>
      </c>
      <c r="I2383" s="37">
        <v>0.186</v>
      </c>
      <c r="J2383" s="31" t="s">
        <v>84</v>
      </c>
    </row>
    <row r="2384" ht="15.75" customHeight="1">
      <c r="A2384" s="36" t="str">
        <f t="shared" si="1"/>
        <v>Guatemala-The Americas2005</v>
      </c>
      <c r="B2384" s="36" t="s">
        <v>281</v>
      </c>
      <c r="C2384" s="36" t="s">
        <v>259</v>
      </c>
      <c r="D2384" s="37">
        <v>0.387</v>
      </c>
      <c r="E2384" s="37">
        <v>39.0</v>
      </c>
      <c r="F2384" s="36"/>
      <c r="G2384" s="37">
        <v>344.0</v>
      </c>
      <c r="H2384" s="37">
        <v>0.057</v>
      </c>
      <c r="I2384" s="37">
        <v>0.356</v>
      </c>
      <c r="J2384" s="31" t="s">
        <v>84</v>
      </c>
    </row>
    <row r="2385" ht="15.75" customHeight="1">
      <c r="A2385" s="36" t="str">
        <f t="shared" si="1"/>
        <v>Cayman Islands-The Americas2006</v>
      </c>
      <c r="B2385" s="36" t="s">
        <v>269</v>
      </c>
      <c r="C2385" s="36" t="s">
        <v>259</v>
      </c>
      <c r="D2385" s="36"/>
      <c r="E2385" s="36"/>
      <c r="F2385" s="36"/>
      <c r="G2385" s="36"/>
      <c r="H2385" s="37">
        <v>0.445</v>
      </c>
      <c r="I2385" s="37">
        <v>1.85</v>
      </c>
      <c r="J2385" s="31" t="s">
        <v>85</v>
      </c>
    </row>
    <row r="2386" ht="15.75" customHeight="1">
      <c r="A2386" s="36" t="str">
        <f t="shared" si="1"/>
        <v>Sint Maarten (Dutch part)-The Americas2006</v>
      </c>
      <c r="B2386" s="36" t="s">
        <v>292</v>
      </c>
      <c r="C2386" s="36" t="s">
        <v>259</v>
      </c>
      <c r="D2386" s="36"/>
      <c r="E2386" s="36"/>
      <c r="F2386" s="36"/>
      <c r="G2386" s="36"/>
      <c r="H2386" s="36"/>
      <c r="I2386" s="36"/>
      <c r="J2386" s="31" t="s">
        <v>85</v>
      </c>
    </row>
    <row r="2387" ht="15.75" customHeight="1">
      <c r="A2387" s="36" t="str">
        <f t="shared" si="1"/>
        <v>Turks and Caicos Islands-The Americas2006</v>
      </c>
      <c r="B2387" s="36" t="s">
        <v>299</v>
      </c>
      <c r="C2387" s="36" t="s">
        <v>259</v>
      </c>
      <c r="D2387" s="36"/>
      <c r="E2387" s="36"/>
      <c r="F2387" s="36"/>
      <c r="G2387" s="36"/>
      <c r="H2387" s="36"/>
      <c r="I2387" s="36"/>
      <c r="J2387" s="31" t="s">
        <v>85</v>
      </c>
    </row>
    <row r="2388" ht="15.75" customHeight="1">
      <c r="A2388" s="36" t="str">
        <f t="shared" si="1"/>
        <v>St. Kitts and Nevis-The Americas2006</v>
      </c>
      <c r="B2388" s="36" t="s">
        <v>293</v>
      </c>
      <c r="C2388" s="36" t="s">
        <v>259</v>
      </c>
      <c r="D2388" s="37">
        <v>0.523</v>
      </c>
      <c r="E2388" s="37">
        <v>19.0</v>
      </c>
      <c r="F2388" s="36"/>
      <c r="G2388" s="37">
        <v>172.0</v>
      </c>
      <c r="H2388" s="37">
        <v>0.49</v>
      </c>
      <c r="I2388" s="37">
        <v>1.024</v>
      </c>
      <c r="J2388" s="31" t="s">
        <v>85</v>
      </c>
    </row>
    <row r="2389" ht="15.75" customHeight="1">
      <c r="A2389" s="36" t="str">
        <f t="shared" si="1"/>
        <v>Cuba-The Americas2006</v>
      </c>
      <c r="B2389" s="36" t="s">
        <v>273</v>
      </c>
      <c r="C2389" s="36" t="s">
        <v>259</v>
      </c>
      <c r="D2389" s="36"/>
      <c r="E2389" s="36"/>
      <c r="F2389" s="36"/>
      <c r="G2389" s="36"/>
      <c r="H2389" s="37">
        <v>0.112</v>
      </c>
      <c r="I2389" s="37">
        <v>0.014</v>
      </c>
      <c r="J2389" s="31" t="s">
        <v>85</v>
      </c>
    </row>
    <row r="2390" ht="15.75" customHeight="1">
      <c r="A2390" s="36" t="str">
        <f t="shared" si="1"/>
        <v>Canada-The Americas2006</v>
      </c>
      <c r="B2390" s="36" t="s">
        <v>268</v>
      </c>
      <c r="C2390" s="36" t="s">
        <v>259</v>
      </c>
      <c r="D2390" s="37">
        <v>0.45</v>
      </c>
      <c r="E2390" s="37">
        <v>3.0</v>
      </c>
      <c r="F2390" s="36"/>
      <c r="G2390" s="37">
        <v>119.0</v>
      </c>
      <c r="H2390" s="37">
        <v>0.724</v>
      </c>
      <c r="I2390" s="37">
        <v>0.575</v>
      </c>
      <c r="J2390" s="31" t="s">
        <v>85</v>
      </c>
    </row>
    <row r="2391" ht="15.75" customHeight="1">
      <c r="A2391" s="36" t="str">
        <f t="shared" si="1"/>
        <v>Aruba-The Americas2006</v>
      </c>
      <c r="B2391" s="36" t="s">
        <v>261</v>
      </c>
      <c r="C2391" s="36" t="s">
        <v>259</v>
      </c>
      <c r="D2391" s="36"/>
      <c r="E2391" s="36"/>
      <c r="F2391" s="36"/>
      <c r="G2391" s="36"/>
      <c r="H2391" s="37">
        <v>0.28</v>
      </c>
      <c r="I2391" s="37">
        <v>1.081</v>
      </c>
      <c r="J2391" s="31" t="s">
        <v>85</v>
      </c>
    </row>
    <row r="2392" ht="15.75" customHeight="1">
      <c r="A2392" s="36" t="str">
        <f t="shared" si="1"/>
        <v>Puerto Rico-The Americas2006</v>
      </c>
      <c r="B2392" s="36" t="s">
        <v>291</v>
      </c>
      <c r="C2392" s="36" t="s">
        <v>259</v>
      </c>
      <c r="D2392" s="37">
        <v>0.576</v>
      </c>
      <c r="E2392" s="37">
        <v>7.0</v>
      </c>
      <c r="F2392" s="36"/>
      <c r="G2392" s="37">
        <v>140.0</v>
      </c>
      <c r="H2392" s="37">
        <v>0.254</v>
      </c>
      <c r="I2392" s="37">
        <v>0.586</v>
      </c>
      <c r="J2392" s="31" t="s">
        <v>85</v>
      </c>
    </row>
    <row r="2393" ht="15.75" customHeight="1">
      <c r="A2393" s="36" t="str">
        <f t="shared" si="1"/>
        <v>Barbados-The Americas2006</v>
      </c>
      <c r="B2393" s="36" t="s">
        <v>263</v>
      </c>
      <c r="C2393" s="36" t="s">
        <v>259</v>
      </c>
      <c r="D2393" s="36"/>
      <c r="E2393" s="36"/>
      <c r="F2393" s="36"/>
      <c r="G2393" s="36"/>
      <c r="H2393" s="37">
        <v>0.553</v>
      </c>
      <c r="I2393" s="37">
        <v>0.862</v>
      </c>
      <c r="J2393" s="31" t="s">
        <v>85</v>
      </c>
    </row>
    <row r="2394" ht="15.75" customHeight="1">
      <c r="A2394" s="36" t="str">
        <f t="shared" si="1"/>
        <v>Bermuda-The Americas2006</v>
      </c>
      <c r="B2394" s="36" t="s">
        <v>265</v>
      </c>
      <c r="C2394" s="36" t="s">
        <v>259</v>
      </c>
      <c r="D2394" s="36"/>
      <c r="E2394" s="36"/>
      <c r="F2394" s="36"/>
      <c r="G2394" s="36"/>
      <c r="H2394" s="37">
        <v>0.699</v>
      </c>
      <c r="I2394" s="37">
        <v>0.934</v>
      </c>
      <c r="J2394" s="31" t="s">
        <v>85</v>
      </c>
    </row>
    <row r="2395" ht="15.75" customHeight="1">
      <c r="A2395" s="36" t="str">
        <f t="shared" si="1"/>
        <v>Curacao-The Americas2006</v>
      </c>
      <c r="B2395" s="36" t="s">
        <v>274</v>
      </c>
      <c r="C2395" s="36" t="s">
        <v>259</v>
      </c>
      <c r="D2395" s="36"/>
      <c r="E2395" s="36"/>
      <c r="F2395" s="36"/>
      <c r="G2395" s="36"/>
      <c r="H2395" s="36"/>
      <c r="I2395" s="36"/>
      <c r="J2395" s="31" t="s">
        <v>85</v>
      </c>
    </row>
    <row r="2396" ht="15.75" customHeight="1">
      <c r="A2396" s="36" t="str">
        <f t="shared" si="1"/>
        <v>United States-The Americas2006</v>
      </c>
      <c r="B2396" s="36" t="s">
        <v>300</v>
      </c>
      <c r="C2396" s="36" t="s">
        <v>259</v>
      </c>
      <c r="D2396" s="37">
        <v>0.474</v>
      </c>
      <c r="E2396" s="37">
        <v>6.0</v>
      </c>
      <c r="F2396" s="36"/>
      <c r="G2396" s="37">
        <v>325.0</v>
      </c>
      <c r="H2396" s="37">
        <v>0.689</v>
      </c>
      <c r="I2396" s="37">
        <v>0.763</v>
      </c>
      <c r="J2396" s="31" t="s">
        <v>85</v>
      </c>
    </row>
    <row r="2397" ht="15.75" customHeight="1">
      <c r="A2397" s="36" t="str">
        <f t="shared" si="1"/>
        <v>Dominica-The Americas2006</v>
      </c>
      <c r="B2397" s="36" t="s">
        <v>275</v>
      </c>
      <c r="C2397" s="36" t="s">
        <v>259</v>
      </c>
      <c r="D2397" s="37">
        <v>0.37</v>
      </c>
      <c r="E2397" s="37">
        <v>14.0</v>
      </c>
      <c r="F2397" s="36"/>
      <c r="G2397" s="37">
        <v>147.0</v>
      </c>
      <c r="H2397" s="37">
        <v>0.394</v>
      </c>
      <c r="I2397" s="37">
        <v>1.011</v>
      </c>
      <c r="J2397" s="31" t="s">
        <v>85</v>
      </c>
    </row>
    <row r="2398" ht="15.75" customHeight="1">
      <c r="A2398" s="36" t="str">
        <f t="shared" si="1"/>
        <v>Trinidad and Tobago-The Americas2006</v>
      </c>
      <c r="B2398" s="36" t="s">
        <v>298</v>
      </c>
      <c r="C2398" s="36" t="s">
        <v>259</v>
      </c>
      <c r="D2398" s="37">
        <v>0.372</v>
      </c>
      <c r="E2398" s="37">
        <v>43.0</v>
      </c>
      <c r="F2398" s="36"/>
      <c r="G2398" s="37">
        <v>210.0</v>
      </c>
      <c r="H2398" s="37">
        <v>0.3</v>
      </c>
      <c r="I2398" s="37">
        <v>1.165</v>
      </c>
      <c r="J2398" s="31" t="s">
        <v>85</v>
      </c>
    </row>
    <row r="2399" ht="15.75" customHeight="1">
      <c r="A2399" s="36" t="str">
        <f t="shared" si="1"/>
        <v>Greenland-The Americas2006</v>
      </c>
      <c r="B2399" s="36" t="s">
        <v>279</v>
      </c>
      <c r="C2399" s="36" t="s">
        <v>259</v>
      </c>
      <c r="D2399" s="36"/>
      <c r="E2399" s="36"/>
      <c r="F2399" s="36"/>
      <c r="G2399" s="36"/>
      <c r="H2399" s="37">
        <v>0.594</v>
      </c>
      <c r="I2399" s="37">
        <v>0.947</v>
      </c>
      <c r="J2399" s="31" t="s">
        <v>85</v>
      </c>
    </row>
    <row r="2400" ht="15.75" customHeight="1">
      <c r="A2400" s="36" t="str">
        <f t="shared" si="1"/>
        <v>Bahamas, The-The Americas2006</v>
      </c>
      <c r="B2400" s="36" t="s">
        <v>262</v>
      </c>
      <c r="C2400" s="36" t="s">
        <v>259</v>
      </c>
      <c r="D2400" s="36"/>
      <c r="E2400" s="36"/>
      <c r="F2400" s="36"/>
      <c r="G2400" s="36"/>
      <c r="H2400" s="37">
        <v>0.26</v>
      </c>
      <c r="I2400" s="37">
        <v>0.754</v>
      </c>
      <c r="J2400" s="31" t="s">
        <v>85</v>
      </c>
    </row>
    <row r="2401" ht="15.75" customHeight="1">
      <c r="A2401" s="36" t="str">
        <f t="shared" si="1"/>
        <v>Uruguay-The Americas2006</v>
      </c>
      <c r="B2401" s="36" t="s">
        <v>301</v>
      </c>
      <c r="C2401" s="36" t="s">
        <v>259</v>
      </c>
      <c r="D2401" s="37">
        <v>0.713</v>
      </c>
      <c r="E2401" s="37">
        <v>43.0</v>
      </c>
      <c r="F2401" s="36"/>
      <c r="G2401" s="37">
        <v>304.0</v>
      </c>
      <c r="H2401" s="37">
        <v>0.294</v>
      </c>
      <c r="I2401" s="37">
        <v>0.7</v>
      </c>
      <c r="J2401" s="31" t="s">
        <v>85</v>
      </c>
    </row>
    <row r="2402" ht="15.75" customHeight="1">
      <c r="A2402" s="36" t="str">
        <f t="shared" si="1"/>
        <v>Chile-The Americas2006</v>
      </c>
      <c r="B2402" s="36" t="s">
        <v>270</v>
      </c>
      <c r="C2402" s="36" t="s">
        <v>259</v>
      </c>
      <c r="D2402" s="37">
        <v>0.251</v>
      </c>
      <c r="E2402" s="37">
        <v>27.0</v>
      </c>
      <c r="F2402" s="36"/>
      <c r="G2402" s="37">
        <v>316.0</v>
      </c>
      <c r="H2402" s="37">
        <v>0.345</v>
      </c>
      <c r="I2402" s="37">
        <v>0.754</v>
      </c>
      <c r="J2402" s="31" t="s">
        <v>85</v>
      </c>
    </row>
    <row r="2403" ht="15.75" customHeight="1">
      <c r="A2403" s="36" t="str">
        <f t="shared" si="1"/>
        <v>Jamaica-The Americas2006</v>
      </c>
      <c r="B2403" s="36" t="s">
        <v>285</v>
      </c>
      <c r="C2403" s="36" t="s">
        <v>259</v>
      </c>
      <c r="D2403" s="37">
        <v>0.499</v>
      </c>
      <c r="E2403" s="37">
        <v>8.0</v>
      </c>
      <c r="F2403" s="36"/>
      <c r="G2403" s="37">
        <v>414.0</v>
      </c>
      <c r="H2403" s="37">
        <v>0.164</v>
      </c>
      <c r="I2403" s="37">
        <v>0.844</v>
      </c>
      <c r="J2403" s="31" t="s">
        <v>85</v>
      </c>
    </row>
    <row r="2404" ht="15.75" customHeight="1">
      <c r="A2404" s="36" t="str">
        <f t="shared" si="1"/>
        <v>Brazil-The Americas2006</v>
      </c>
      <c r="B2404" s="36" t="s">
        <v>267</v>
      </c>
      <c r="C2404" s="36" t="s">
        <v>259</v>
      </c>
      <c r="D2404" s="37">
        <v>0.69</v>
      </c>
      <c r="E2404" s="37">
        <v>149.0</v>
      </c>
      <c r="F2404" s="36"/>
      <c r="G2404" s="37">
        <v>2600.0</v>
      </c>
      <c r="H2404" s="37">
        <v>0.282</v>
      </c>
      <c r="I2404" s="37">
        <v>0.531</v>
      </c>
      <c r="J2404" s="31" t="s">
        <v>85</v>
      </c>
    </row>
    <row r="2405" ht="15.75" customHeight="1">
      <c r="A2405" s="36" t="str">
        <f t="shared" si="1"/>
        <v>St. Lucia-The Americas2006</v>
      </c>
      <c r="B2405" s="36" t="s">
        <v>294</v>
      </c>
      <c r="C2405" s="36" t="s">
        <v>259</v>
      </c>
      <c r="D2405" s="37">
        <v>0.34</v>
      </c>
      <c r="E2405" s="37">
        <v>20.0</v>
      </c>
      <c r="F2405" s="36"/>
      <c r="G2405" s="37">
        <v>71.0</v>
      </c>
      <c r="H2405" s="37">
        <v>0.245</v>
      </c>
      <c r="I2405" s="37">
        <v>0.63</v>
      </c>
      <c r="J2405" s="31" t="s">
        <v>85</v>
      </c>
    </row>
    <row r="2406" ht="15.75" customHeight="1">
      <c r="A2406" s="36" t="str">
        <f t="shared" si="1"/>
        <v>Costa Rica-The Americas2006</v>
      </c>
      <c r="B2406" s="36" t="s">
        <v>272</v>
      </c>
      <c r="C2406" s="36" t="s">
        <v>259</v>
      </c>
      <c r="D2406" s="37">
        <v>0.552</v>
      </c>
      <c r="E2406" s="37">
        <v>77.0</v>
      </c>
      <c r="F2406" s="36"/>
      <c r="G2406" s="37">
        <v>402.0</v>
      </c>
      <c r="H2406" s="37">
        <v>0.251</v>
      </c>
      <c r="I2406" s="37">
        <v>0.329</v>
      </c>
      <c r="J2406" s="31" t="s">
        <v>85</v>
      </c>
    </row>
    <row r="2407" ht="15.75" customHeight="1">
      <c r="A2407" s="36" t="str">
        <f t="shared" si="1"/>
        <v>St. Vincent and the Grenadines-The Americas2006</v>
      </c>
      <c r="B2407" s="36" t="s">
        <v>296</v>
      </c>
      <c r="C2407" s="36" t="s">
        <v>259</v>
      </c>
      <c r="D2407" s="37">
        <v>0.45</v>
      </c>
      <c r="E2407" s="37">
        <v>12.0</v>
      </c>
      <c r="F2407" s="36"/>
      <c r="G2407" s="37">
        <v>76.0</v>
      </c>
      <c r="H2407" s="37">
        <v>0.12</v>
      </c>
      <c r="I2407" s="37">
        <v>0.805</v>
      </c>
      <c r="J2407" s="31" t="s">
        <v>85</v>
      </c>
    </row>
    <row r="2408" ht="15.75" customHeight="1">
      <c r="A2408" s="36" t="str">
        <f t="shared" si="1"/>
        <v>Argentina-The Americas2006</v>
      </c>
      <c r="B2408" s="36" t="s">
        <v>260</v>
      </c>
      <c r="C2408" s="36" t="s">
        <v>259</v>
      </c>
      <c r="D2408" s="37">
        <v>1.076</v>
      </c>
      <c r="E2408" s="37">
        <v>30.0</v>
      </c>
      <c r="F2408" s="36"/>
      <c r="G2408" s="37">
        <v>453.0</v>
      </c>
      <c r="H2408" s="37">
        <v>0.209</v>
      </c>
      <c r="I2408" s="37">
        <v>0.808</v>
      </c>
      <c r="J2408" s="31" t="s">
        <v>85</v>
      </c>
    </row>
    <row r="2409" ht="15.75" customHeight="1">
      <c r="A2409" s="36" t="str">
        <f t="shared" si="1"/>
        <v>Antigua and Barbuda-The Americas2006</v>
      </c>
      <c r="B2409" s="36" t="s">
        <v>258</v>
      </c>
      <c r="C2409" s="36" t="s">
        <v>259</v>
      </c>
      <c r="D2409" s="37">
        <v>0.476</v>
      </c>
      <c r="E2409" s="37">
        <v>21.0</v>
      </c>
      <c r="F2409" s="36"/>
      <c r="G2409" s="37">
        <v>184.0</v>
      </c>
      <c r="H2409" s="37">
        <v>0.3</v>
      </c>
      <c r="I2409" s="37">
        <v>1.32</v>
      </c>
      <c r="J2409" s="31" t="s">
        <v>85</v>
      </c>
    </row>
    <row r="2410" ht="15.75" customHeight="1">
      <c r="A2410" s="36" t="str">
        <f t="shared" si="1"/>
        <v>St. Martin (French part)-The Americas2006</v>
      </c>
      <c r="B2410" s="36" t="s">
        <v>295</v>
      </c>
      <c r="C2410" s="36" t="s">
        <v>259</v>
      </c>
      <c r="D2410" s="36"/>
      <c r="E2410" s="36"/>
      <c r="F2410" s="36"/>
      <c r="G2410" s="36"/>
      <c r="H2410" s="36"/>
      <c r="I2410" s="36"/>
      <c r="J2410" s="31" t="s">
        <v>85</v>
      </c>
    </row>
    <row r="2411" ht="15.75" customHeight="1">
      <c r="A2411" s="36" t="str">
        <f t="shared" si="1"/>
        <v>Grenada-The Americas2006</v>
      </c>
      <c r="B2411" s="36" t="s">
        <v>280</v>
      </c>
      <c r="C2411" s="36" t="s">
        <v>259</v>
      </c>
      <c r="D2411" s="37">
        <v>0.453</v>
      </c>
      <c r="E2411" s="37">
        <v>20.0</v>
      </c>
      <c r="F2411" s="36"/>
      <c r="G2411" s="37">
        <v>140.0</v>
      </c>
      <c r="H2411" s="37">
        <v>0.214</v>
      </c>
      <c r="I2411" s="37">
        <v>0.447</v>
      </c>
      <c r="J2411" s="31" t="s">
        <v>85</v>
      </c>
    </row>
    <row r="2412" ht="15.75" customHeight="1">
      <c r="A2412" s="36" t="str">
        <f t="shared" si="1"/>
        <v>Suriname-The Americas2006</v>
      </c>
      <c r="B2412" s="36" t="s">
        <v>297</v>
      </c>
      <c r="C2412" s="36" t="s">
        <v>259</v>
      </c>
      <c r="D2412" s="37">
        <v>0.279</v>
      </c>
      <c r="E2412" s="37">
        <v>694.0</v>
      </c>
      <c r="F2412" s="36"/>
      <c r="G2412" s="37">
        <v>199.0</v>
      </c>
      <c r="H2412" s="37">
        <v>0.095</v>
      </c>
      <c r="I2412" s="37">
        <v>0.633</v>
      </c>
      <c r="J2412" s="31" t="s">
        <v>85</v>
      </c>
    </row>
    <row r="2413" ht="15.75" customHeight="1">
      <c r="A2413" s="36" t="str">
        <f t="shared" si="1"/>
        <v>El Salvador-The Americas2006</v>
      </c>
      <c r="B2413" s="36" t="s">
        <v>278</v>
      </c>
      <c r="C2413" s="36" t="s">
        <v>259</v>
      </c>
      <c r="D2413" s="37">
        <v>0.347</v>
      </c>
      <c r="E2413" s="37">
        <v>26.0</v>
      </c>
      <c r="F2413" s="36"/>
      <c r="G2413" s="37">
        <v>320.0</v>
      </c>
      <c r="H2413" s="37">
        <v>0.055</v>
      </c>
      <c r="I2413" s="37">
        <v>0.632</v>
      </c>
      <c r="J2413" s="31" t="s">
        <v>85</v>
      </c>
    </row>
    <row r="2414" ht="15.75" customHeight="1">
      <c r="A2414" s="36" t="str">
        <f t="shared" si="1"/>
        <v>Colombia-The Americas2006</v>
      </c>
      <c r="B2414" s="36" t="s">
        <v>271</v>
      </c>
      <c r="C2414" s="36" t="s">
        <v>259</v>
      </c>
      <c r="D2414" s="37">
        <v>0.84</v>
      </c>
      <c r="E2414" s="37">
        <v>43.0</v>
      </c>
      <c r="F2414" s="36"/>
      <c r="G2414" s="37">
        <v>456.0</v>
      </c>
      <c r="H2414" s="37">
        <v>0.153</v>
      </c>
      <c r="I2414" s="37">
        <v>0.679</v>
      </c>
      <c r="J2414" s="31" t="s">
        <v>85</v>
      </c>
    </row>
    <row r="2415" ht="15.75" customHeight="1">
      <c r="A2415" s="36" t="str">
        <f t="shared" si="1"/>
        <v>Mexico-The Americas2006</v>
      </c>
      <c r="B2415" s="36" t="s">
        <v>286</v>
      </c>
      <c r="C2415" s="36" t="s">
        <v>259</v>
      </c>
      <c r="D2415" s="37">
        <v>0.531</v>
      </c>
      <c r="E2415" s="37">
        <v>25.0</v>
      </c>
      <c r="F2415" s="36"/>
      <c r="G2415" s="37">
        <v>560.0</v>
      </c>
      <c r="H2415" s="37">
        <v>0.195</v>
      </c>
      <c r="I2415" s="37">
        <v>0.494</v>
      </c>
      <c r="J2415" s="31" t="s">
        <v>85</v>
      </c>
    </row>
    <row r="2416" ht="15.75" customHeight="1">
      <c r="A2416" s="36" t="str">
        <f t="shared" si="1"/>
        <v>Guyana-The Americas2006</v>
      </c>
      <c r="B2416" s="36" t="s">
        <v>282</v>
      </c>
      <c r="C2416" s="36" t="s">
        <v>259</v>
      </c>
      <c r="D2416" s="37">
        <v>0.39</v>
      </c>
      <c r="E2416" s="37">
        <v>41.0</v>
      </c>
      <c r="F2416" s="36"/>
      <c r="G2416" s="37">
        <v>288.0</v>
      </c>
      <c r="H2416" s="36"/>
      <c r="I2416" s="37">
        <v>0.523</v>
      </c>
      <c r="J2416" s="31" t="s">
        <v>85</v>
      </c>
    </row>
    <row r="2417" ht="15.75" customHeight="1">
      <c r="A2417" s="36" t="str">
        <f t="shared" si="1"/>
        <v>Peru-The Americas2006</v>
      </c>
      <c r="B2417" s="36" t="s">
        <v>290</v>
      </c>
      <c r="C2417" s="36" t="s">
        <v>259</v>
      </c>
      <c r="D2417" s="37">
        <v>0.383</v>
      </c>
      <c r="E2417" s="37">
        <v>72.0</v>
      </c>
      <c r="F2417" s="36"/>
      <c r="G2417" s="37">
        <v>424.0</v>
      </c>
      <c r="H2417" s="37">
        <v>0.207</v>
      </c>
      <c r="I2417" s="37">
        <v>0.325</v>
      </c>
      <c r="J2417" s="31" t="s">
        <v>85</v>
      </c>
    </row>
    <row r="2418" ht="15.75" customHeight="1">
      <c r="A2418" s="36" t="str">
        <f t="shared" si="1"/>
        <v>Venezuela-The Americas2006</v>
      </c>
      <c r="B2418" s="36" t="s">
        <v>302</v>
      </c>
      <c r="C2418" s="36" t="s">
        <v>259</v>
      </c>
      <c r="D2418" s="37">
        <v>0.498</v>
      </c>
      <c r="E2418" s="37">
        <v>141.0</v>
      </c>
      <c r="F2418" s="36"/>
      <c r="G2418" s="37">
        <v>864.0</v>
      </c>
      <c r="H2418" s="37">
        <v>0.152</v>
      </c>
      <c r="I2418" s="37">
        <v>0.691</v>
      </c>
      <c r="J2418" s="31" t="s">
        <v>85</v>
      </c>
    </row>
    <row r="2419" ht="15.75" customHeight="1">
      <c r="A2419" s="36" t="str">
        <f t="shared" si="1"/>
        <v>Panama-The Americas2006</v>
      </c>
      <c r="B2419" s="36" t="s">
        <v>288</v>
      </c>
      <c r="C2419" s="36" t="s">
        <v>259</v>
      </c>
      <c r="D2419" s="37">
        <v>0.441</v>
      </c>
      <c r="E2419" s="37">
        <v>18.0</v>
      </c>
      <c r="F2419" s="36"/>
      <c r="G2419" s="37">
        <v>560.0</v>
      </c>
      <c r="H2419" s="37">
        <v>0.173</v>
      </c>
      <c r="I2419" s="37">
        <v>0.634</v>
      </c>
      <c r="J2419" s="31" t="s">
        <v>85</v>
      </c>
    </row>
    <row r="2420" ht="15.75" customHeight="1">
      <c r="A2420" s="36" t="str">
        <f t="shared" si="1"/>
        <v>Dominican Republic-The Americas2006</v>
      </c>
      <c r="B2420" s="36" t="s">
        <v>276</v>
      </c>
      <c r="C2420" s="36" t="s">
        <v>259</v>
      </c>
      <c r="D2420" s="37">
        <v>0.358</v>
      </c>
      <c r="E2420" s="37">
        <v>72.0</v>
      </c>
      <c r="F2420" s="36"/>
      <c r="G2420" s="37">
        <v>286.0</v>
      </c>
      <c r="H2420" s="37">
        <v>0.148</v>
      </c>
      <c r="I2420" s="37">
        <v>0.486</v>
      </c>
      <c r="J2420" s="31" t="s">
        <v>85</v>
      </c>
    </row>
    <row r="2421" ht="15.75" customHeight="1">
      <c r="A2421" s="36" t="str">
        <f t="shared" si="1"/>
        <v>Ecuador-The Americas2006</v>
      </c>
      <c r="B2421" s="36" t="s">
        <v>277</v>
      </c>
      <c r="C2421" s="36" t="s">
        <v>259</v>
      </c>
      <c r="D2421" s="37">
        <v>0.353</v>
      </c>
      <c r="E2421" s="37">
        <v>65.0</v>
      </c>
      <c r="F2421" s="36"/>
      <c r="G2421" s="37">
        <v>600.0</v>
      </c>
      <c r="H2421" s="37">
        <v>0.072</v>
      </c>
      <c r="I2421" s="37">
        <v>0.605</v>
      </c>
      <c r="J2421" s="31" t="s">
        <v>85</v>
      </c>
    </row>
    <row r="2422" ht="15.75" customHeight="1">
      <c r="A2422" s="36" t="str">
        <f t="shared" si="1"/>
        <v>Paraguay-The Americas2006</v>
      </c>
      <c r="B2422" s="36" t="s">
        <v>289</v>
      </c>
      <c r="C2422" s="36" t="s">
        <v>259</v>
      </c>
      <c r="D2422" s="37">
        <v>0.448</v>
      </c>
      <c r="E2422" s="37">
        <v>74.0</v>
      </c>
      <c r="F2422" s="36"/>
      <c r="G2422" s="37">
        <v>328.0</v>
      </c>
      <c r="H2422" s="37">
        <v>0.08</v>
      </c>
      <c r="I2422" s="37">
        <v>0.537</v>
      </c>
      <c r="J2422" s="31" t="s">
        <v>85</v>
      </c>
    </row>
    <row r="2423" ht="15.75" customHeight="1">
      <c r="A2423" s="36" t="str">
        <f t="shared" si="1"/>
        <v>Nicaragua-The Americas2006</v>
      </c>
      <c r="B2423" s="36" t="s">
        <v>287</v>
      </c>
      <c r="C2423" s="36" t="s">
        <v>259</v>
      </c>
      <c r="D2423" s="37">
        <v>0.635</v>
      </c>
      <c r="E2423" s="37">
        <v>39.0</v>
      </c>
      <c r="F2423" s="36"/>
      <c r="G2423" s="37">
        <v>240.0</v>
      </c>
      <c r="H2423" s="37">
        <v>0.028</v>
      </c>
      <c r="I2423" s="37">
        <v>0.331</v>
      </c>
      <c r="J2423" s="31" t="s">
        <v>85</v>
      </c>
    </row>
    <row r="2424" ht="15.75" customHeight="1">
      <c r="A2424" s="36" t="str">
        <f t="shared" si="1"/>
        <v>Belize-The Americas2006</v>
      </c>
      <c r="B2424" s="36" t="s">
        <v>264</v>
      </c>
      <c r="C2424" s="36" t="s">
        <v>259</v>
      </c>
      <c r="D2424" s="37">
        <v>0.348</v>
      </c>
      <c r="E2424" s="37">
        <v>45.0</v>
      </c>
      <c r="F2424" s="36"/>
      <c r="G2424" s="37">
        <v>147.0</v>
      </c>
      <c r="H2424" s="37">
        <v>0.104</v>
      </c>
      <c r="I2424" s="37">
        <v>0.423</v>
      </c>
      <c r="J2424" s="31" t="s">
        <v>85</v>
      </c>
    </row>
    <row r="2425" ht="15.75" customHeight="1">
      <c r="A2425" s="36" t="str">
        <f t="shared" si="1"/>
        <v>Haiti-The Americas2006</v>
      </c>
      <c r="B2425" s="36" t="s">
        <v>283</v>
      </c>
      <c r="C2425" s="36" t="s">
        <v>259</v>
      </c>
      <c r="D2425" s="37">
        <v>0.404</v>
      </c>
      <c r="E2425" s="37">
        <v>202.0</v>
      </c>
      <c r="F2425" s="36"/>
      <c r="G2425" s="37">
        <v>184.0</v>
      </c>
      <c r="H2425" s="37">
        <v>0.068</v>
      </c>
      <c r="I2425" s="37">
        <v>0.128</v>
      </c>
      <c r="J2425" s="31" t="s">
        <v>85</v>
      </c>
    </row>
    <row r="2426" ht="15.75" customHeight="1">
      <c r="A2426" s="36" t="str">
        <f t="shared" si="1"/>
        <v>Bolivia-The Americas2006</v>
      </c>
      <c r="B2426" s="36" t="s">
        <v>266</v>
      </c>
      <c r="C2426" s="36" t="s">
        <v>259</v>
      </c>
      <c r="D2426" s="37">
        <v>0.8</v>
      </c>
      <c r="E2426" s="37">
        <v>50.0</v>
      </c>
      <c r="F2426" s="36"/>
      <c r="G2426" s="37">
        <v>1080.0</v>
      </c>
      <c r="H2426" s="37">
        <v>0.062</v>
      </c>
      <c r="I2426" s="37">
        <v>0.302</v>
      </c>
      <c r="J2426" s="31" t="s">
        <v>85</v>
      </c>
    </row>
    <row r="2427" ht="15.75" customHeight="1">
      <c r="A2427" s="36" t="str">
        <f t="shared" si="1"/>
        <v>Honduras-The Americas2006</v>
      </c>
      <c r="B2427" s="36" t="s">
        <v>284</v>
      </c>
      <c r="C2427" s="36" t="s">
        <v>259</v>
      </c>
      <c r="D2427" s="37">
        <v>0.44</v>
      </c>
      <c r="E2427" s="37">
        <v>44.0</v>
      </c>
      <c r="F2427" s="36"/>
      <c r="G2427" s="37">
        <v>424.0</v>
      </c>
      <c r="H2427" s="37">
        <v>0.078</v>
      </c>
      <c r="I2427" s="37">
        <v>0.318</v>
      </c>
      <c r="J2427" s="31" t="s">
        <v>85</v>
      </c>
    </row>
    <row r="2428" ht="15.75" customHeight="1">
      <c r="A2428" s="36" t="str">
        <f t="shared" si="1"/>
        <v>Guatemala-The Americas2006</v>
      </c>
      <c r="B2428" s="36" t="s">
        <v>281</v>
      </c>
      <c r="C2428" s="36" t="s">
        <v>259</v>
      </c>
      <c r="D2428" s="37">
        <v>0.387</v>
      </c>
      <c r="E2428" s="37">
        <v>30.0</v>
      </c>
      <c r="F2428" s="36"/>
      <c r="G2428" s="37">
        <v>344.0</v>
      </c>
      <c r="H2428" s="37">
        <v>0.065</v>
      </c>
      <c r="I2428" s="37">
        <v>0.552</v>
      </c>
      <c r="J2428" s="31" t="s">
        <v>85</v>
      </c>
    </row>
    <row r="2429" ht="15.75" customHeight="1">
      <c r="A2429" s="36" t="str">
        <f t="shared" si="1"/>
        <v>Turks and Caicos Islands-The Americas2007</v>
      </c>
      <c r="B2429" s="36" t="s">
        <v>299</v>
      </c>
      <c r="C2429" s="36" t="s">
        <v>259</v>
      </c>
      <c r="D2429" s="36"/>
      <c r="E2429" s="36"/>
      <c r="F2429" s="36"/>
      <c r="G2429" s="36"/>
      <c r="H2429" s="36"/>
      <c r="I2429" s="36"/>
      <c r="J2429" s="31" t="s">
        <v>86</v>
      </c>
    </row>
    <row r="2430" ht="15.75" customHeight="1">
      <c r="A2430" s="36" t="str">
        <f t="shared" si="1"/>
        <v>Dominica-The Americas2007</v>
      </c>
      <c r="B2430" s="36" t="s">
        <v>275</v>
      </c>
      <c r="C2430" s="36" t="s">
        <v>259</v>
      </c>
      <c r="D2430" s="37">
        <v>0.37</v>
      </c>
      <c r="E2430" s="37">
        <v>14.0</v>
      </c>
      <c r="F2430" s="36"/>
      <c r="G2430" s="37">
        <v>147.0</v>
      </c>
      <c r="H2430" s="37">
        <v>0.403</v>
      </c>
      <c r="I2430" s="37">
        <v>1.257</v>
      </c>
      <c r="J2430" s="31" t="s">
        <v>86</v>
      </c>
    </row>
    <row r="2431" ht="15.75" customHeight="1">
      <c r="A2431" s="36" t="str">
        <f t="shared" si="1"/>
        <v>St. Kitts and Nevis-The Americas2007</v>
      </c>
      <c r="B2431" s="36" t="s">
        <v>293</v>
      </c>
      <c r="C2431" s="36" t="s">
        <v>259</v>
      </c>
      <c r="D2431" s="37">
        <v>0.523</v>
      </c>
      <c r="E2431" s="37">
        <v>19.0</v>
      </c>
      <c r="F2431" s="36"/>
      <c r="G2431" s="37">
        <v>172.0</v>
      </c>
      <c r="H2431" s="37">
        <v>0.52</v>
      </c>
      <c r="I2431" s="37">
        <v>1.278</v>
      </c>
      <c r="J2431" s="31" t="s">
        <v>86</v>
      </c>
    </row>
    <row r="2432" ht="15.75" customHeight="1">
      <c r="A2432" s="36" t="str">
        <f t="shared" si="1"/>
        <v>Sint Maarten (Dutch part)-The Americas2007</v>
      </c>
      <c r="B2432" s="36" t="s">
        <v>292</v>
      </c>
      <c r="C2432" s="36" t="s">
        <v>259</v>
      </c>
      <c r="D2432" s="36"/>
      <c r="E2432" s="36"/>
      <c r="F2432" s="36"/>
      <c r="G2432" s="36"/>
      <c r="H2432" s="36"/>
      <c r="I2432" s="36"/>
      <c r="J2432" s="31" t="s">
        <v>86</v>
      </c>
    </row>
    <row r="2433" ht="15.75" customHeight="1">
      <c r="A2433" s="36" t="str">
        <f t="shared" si="1"/>
        <v>Cuba-The Americas2007</v>
      </c>
      <c r="B2433" s="36" t="s">
        <v>273</v>
      </c>
      <c r="C2433" s="36" t="s">
        <v>259</v>
      </c>
      <c r="D2433" s="36"/>
      <c r="E2433" s="36"/>
      <c r="F2433" s="36"/>
      <c r="G2433" s="36"/>
      <c r="H2433" s="37">
        <v>0.117</v>
      </c>
      <c r="I2433" s="37">
        <v>0.018</v>
      </c>
      <c r="J2433" s="31" t="s">
        <v>86</v>
      </c>
    </row>
    <row r="2434" ht="15.75" customHeight="1">
      <c r="A2434" s="36" t="str">
        <f t="shared" si="1"/>
        <v>Canada-The Americas2007</v>
      </c>
      <c r="B2434" s="36" t="s">
        <v>268</v>
      </c>
      <c r="C2434" s="36" t="s">
        <v>259</v>
      </c>
      <c r="D2434" s="37">
        <v>0.443</v>
      </c>
      <c r="E2434" s="37">
        <v>3.0</v>
      </c>
      <c r="F2434" s="36"/>
      <c r="G2434" s="37">
        <v>119.0</v>
      </c>
      <c r="H2434" s="37">
        <v>0.732</v>
      </c>
      <c r="I2434" s="37">
        <v>0.615</v>
      </c>
      <c r="J2434" s="31" t="s">
        <v>86</v>
      </c>
    </row>
    <row r="2435" ht="15.75" customHeight="1">
      <c r="A2435" s="36" t="str">
        <f t="shared" si="1"/>
        <v>Aruba-The Americas2007</v>
      </c>
      <c r="B2435" s="36" t="s">
        <v>261</v>
      </c>
      <c r="C2435" s="36" t="s">
        <v>259</v>
      </c>
      <c r="D2435" s="36"/>
      <c r="E2435" s="36"/>
      <c r="F2435" s="36"/>
      <c r="G2435" s="36"/>
      <c r="H2435" s="37">
        <v>0.309</v>
      </c>
      <c r="I2435" s="37">
        <v>1.122</v>
      </c>
      <c r="J2435" s="31" t="s">
        <v>86</v>
      </c>
    </row>
    <row r="2436" ht="15.75" customHeight="1">
      <c r="A2436" s="36" t="str">
        <f t="shared" si="1"/>
        <v>Puerto Rico-The Americas2007</v>
      </c>
      <c r="B2436" s="36" t="s">
        <v>291</v>
      </c>
      <c r="C2436" s="36" t="s">
        <v>259</v>
      </c>
      <c r="D2436" s="37">
        <v>0.576</v>
      </c>
      <c r="E2436" s="37">
        <v>7.0</v>
      </c>
      <c r="F2436" s="36"/>
      <c r="G2436" s="37">
        <v>140.0</v>
      </c>
      <c r="H2436" s="37">
        <v>0.279</v>
      </c>
      <c r="I2436" s="37">
        <v>0.65</v>
      </c>
      <c r="J2436" s="31" t="s">
        <v>86</v>
      </c>
    </row>
    <row r="2437" ht="15.75" customHeight="1">
      <c r="A2437" s="36" t="str">
        <f t="shared" si="1"/>
        <v>Barbados-The Americas2007</v>
      </c>
      <c r="B2437" s="36" t="s">
        <v>263</v>
      </c>
      <c r="C2437" s="36" t="s">
        <v>259</v>
      </c>
      <c r="D2437" s="36"/>
      <c r="E2437" s="36"/>
      <c r="F2437" s="36"/>
      <c r="G2437" s="36"/>
      <c r="H2437" s="37">
        <v>0.582</v>
      </c>
      <c r="I2437" s="37">
        <v>0.932</v>
      </c>
      <c r="J2437" s="31" t="s">
        <v>86</v>
      </c>
    </row>
    <row r="2438" ht="15.75" customHeight="1">
      <c r="A2438" s="36" t="str">
        <f t="shared" si="1"/>
        <v>Curacao-The Americas2007</v>
      </c>
      <c r="B2438" s="36" t="s">
        <v>274</v>
      </c>
      <c r="C2438" s="36" t="s">
        <v>259</v>
      </c>
      <c r="D2438" s="36"/>
      <c r="E2438" s="36"/>
      <c r="F2438" s="36"/>
      <c r="G2438" s="36"/>
      <c r="H2438" s="36"/>
      <c r="I2438" s="36"/>
      <c r="J2438" s="31" t="s">
        <v>86</v>
      </c>
    </row>
    <row r="2439" ht="15.75" customHeight="1">
      <c r="A2439" s="36" t="str">
        <f t="shared" si="1"/>
        <v>Bermuda-The Americas2007</v>
      </c>
      <c r="B2439" s="36" t="s">
        <v>265</v>
      </c>
      <c r="C2439" s="36" t="s">
        <v>259</v>
      </c>
      <c r="D2439" s="36"/>
      <c r="E2439" s="36"/>
      <c r="F2439" s="36"/>
      <c r="G2439" s="36"/>
      <c r="H2439" s="37">
        <v>0.744</v>
      </c>
      <c r="I2439" s="37">
        <v>1.07</v>
      </c>
      <c r="J2439" s="31" t="s">
        <v>86</v>
      </c>
    </row>
    <row r="2440" ht="15.75" customHeight="1">
      <c r="A2440" s="36" t="str">
        <f t="shared" si="1"/>
        <v>Cayman Islands-The Americas2007</v>
      </c>
      <c r="B2440" s="36" t="s">
        <v>269</v>
      </c>
      <c r="C2440" s="36" t="s">
        <v>259</v>
      </c>
      <c r="D2440" s="36"/>
      <c r="E2440" s="36"/>
      <c r="F2440" s="36"/>
      <c r="G2440" s="36"/>
      <c r="H2440" s="37">
        <v>0.52</v>
      </c>
      <c r="I2440" s="37">
        <v>1.972</v>
      </c>
      <c r="J2440" s="31" t="s">
        <v>86</v>
      </c>
    </row>
    <row r="2441" ht="15.75" customHeight="1">
      <c r="A2441" s="36" t="str">
        <f t="shared" si="1"/>
        <v>United States-The Americas2007</v>
      </c>
      <c r="B2441" s="36" t="s">
        <v>300</v>
      </c>
      <c r="C2441" s="36" t="s">
        <v>259</v>
      </c>
      <c r="D2441" s="37">
        <v>0.461</v>
      </c>
      <c r="E2441" s="37">
        <v>6.0</v>
      </c>
      <c r="F2441" s="36"/>
      <c r="G2441" s="37">
        <v>325.0</v>
      </c>
      <c r="H2441" s="37">
        <v>0.75</v>
      </c>
      <c r="I2441" s="37">
        <v>0.821</v>
      </c>
      <c r="J2441" s="31" t="s">
        <v>86</v>
      </c>
    </row>
    <row r="2442" ht="15.75" customHeight="1">
      <c r="A2442" s="36" t="str">
        <f t="shared" si="1"/>
        <v>Trinidad and Tobago-The Americas2007</v>
      </c>
      <c r="B2442" s="36" t="s">
        <v>298</v>
      </c>
      <c r="C2442" s="36" t="s">
        <v>259</v>
      </c>
      <c r="D2442" s="37">
        <v>0.331</v>
      </c>
      <c r="E2442" s="37">
        <v>43.0</v>
      </c>
      <c r="F2442" s="36"/>
      <c r="G2442" s="37">
        <v>210.0</v>
      </c>
      <c r="H2442" s="37">
        <v>0.323</v>
      </c>
      <c r="I2442" s="37">
        <v>1.152</v>
      </c>
      <c r="J2442" s="31" t="s">
        <v>86</v>
      </c>
    </row>
    <row r="2443" ht="15.75" customHeight="1">
      <c r="A2443" s="36" t="str">
        <f t="shared" si="1"/>
        <v>Greenland-The Americas2007</v>
      </c>
      <c r="B2443" s="36" t="s">
        <v>279</v>
      </c>
      <c r="C2443" s="36" t="s">
        <v>259</v>
      </c>
      <c r="D2443" s="36"/>
      <c r="E2443" s="36"/>
      <c r="F2443" s="36"/>
      <c r="G2443" s="36"/>
      <c r="H2443" s="37">
        <v>0.611</v>
      </c>
      <c r="I2443" s="37">
        <v>1.169</v>
      </c>
      <c r="J2443" s="31" t="s">
        <v>86</v>
      </c>
    </row>
    <row r="2444" ht="15.75" customHeight="1">
      <c r="A2444" s="36" t="str">
        <f t="shared" si="1"/>
        <v>Bahamas, The-The Americas2007</v>
      </c>
      <c r="B2444" s="36" t="s">
        <v>262</v>
      </c>
      <c r="C2444" s="36" t="s">
        <v>259</v>
      </c>
      <c r="D2444" s="37">
        <v>0.449</v>
      </c>
      <c r="E2444" s="37">
        <v>31.0</v>
      </c>
      <c r="F2444" s="36"/>
      <c r="G2444" s="37">
        <v>58.0</v>
      </c>
      <c r="H2444" s="37">
        <v>0.27</v>
      </c>
      <c r="I2444" s="37">
        <v>1.093</v>
      </c>
      <c r="J2444" s="31" t="s">
        <v>86</v>
      </c>
    </row>
    <row r="2445" ht="15.75" customHeight="1">
      <c r="A2445" s="36" t="str">
        <f t="shared" si="1"/>
        <v>Uruguay-The Americas2007</v>
      </c>
      <c r="B2445" s="36" t="s">
        <v>301</v>
      </c>
      <c r="C2445" s="36" t="s">
        <v>259</v>
      </c>
      <c r="D2445" s="37">
        <v>0.713</v>
      </c>
      <c r="E2445" s="37">
        <v>44.0</v>
      </c>
      <c r="F2445" s="36"/>
      <c r="G2445" s="37">
        <v>304.0</v>
      </c>
      <c r="H2445" s="37">
        <v>0.34</v>
      </c>
      <c r="I2445" s="37">
        <v>0.9</v>
      </c>
      <c r="J2445" s="31" t="s">
        <v>86</v>
      </c>
    </row>
    <row r="2446" ht="15.75" customHeight="1">
      <c r="A2446" s="36" t="str">
        <f t="shared" si="1"/>
        <v>Chile-The Americas2007</v>
      </c>
      <c r="B2446" s="36" t="s">
        <v>270</v>
      </c>
      <c r="C2446" s="36" t="s">
        <v>259</v>
      </c>
      <c r="D2446" s="37">
        <v>0.251</v>
      </c>
      <c r="E2446" s="37">
        <v>27.0</v>
      </c>
      <c r="F2446" s="36"/>
      <c r="G2446" s="37">
        <v>316.0</v>
      </c>
      <c r="H2446" s="37">
        <v>0.359</v>
      </c>
      <c r="I2446" s="37">
        <v>0.837</v>
      </c>
      <c r="J2446" s="31" t="s">
        <v>86</v>
      </c>
    </row>
    <row r="2447" ht="15.75" customHeight="1">
      <c r="A2447" s="36" t="str">
        <f t="shared" si="1"/>
        <v>Jamaica-The Americas2007</v>
      </c>
      <c r="B2447" s="36" t="s">
        <v>285</v>
      </c>
      <c r="C2447" s="36" t="s">
        <v>259</v>
      </c>
      <c r="D2447" s="37">
        <v>0.499</v>
      </c>
      <c r="E2447" s="37">
        <v>8.0</v>
      </c>
      <c r="F2447" s="36"/>
      <c r="G2447" s="37">
        <v>414.0</v>
      </c>
      <c r="H2447" s="37">
        <v>0.211</v>
      </c>
      <c r="I2447" s="37">
        <v>0.991</v>
      </c>
      <c r="J2447" s="31" t="s">
        <v>86</v>
      </c>
    </row>
    <row r="2448" ht="15.75" customHeight="1">
      <c r="A2448" s="36" t="str">
        <f t="shared" si="1"/>
        <v>Brazil-The Americas2007</v>
      </c>
      <c r="B2448" s="36" t="s">
        <v>267</v>
      </c>
      <c r="C2448" s="36" t="s">
        <v>259</v>
      </c>
      <c r="D2448" s="37">
        <v>0.69</v>
      </c>
      <c r="E2448" s="37">
        <v>149.0</v>
      </c>
      <c r="F2448" s="36"/>
      <c r="G2448" s="37">
        <v>2600.0</v>
      </c>
      <c r="H2448" s="37">
        <v>0.309</v>
      </c>
      <c r="I2448" s="37">
        <v>0.637</v>
      </c>
      <c r="J2448" s="31" t="s">
        <v>86</v>
      </c>
    </row>
    <row r="2449" ht="15.75" customHeight="1">
      <c r="A2449" s="36" t="str">
        <f t="shared" si="1"/>
        <v>St. Lucia-The Americas2007</v>
      </c>
      <c r="B2449" s="36" t="s">
        <v>294</v>
      </c>
      <c r="C2449" s="36" t="s">
        <v>259</v>
      </c>
      <c r="D2449" s="37">
        <v>0.34</v>
      </c>
      <c r="E2449" s="37">
        <v>20.0</v>
      </c>
      <c r="F2449" s="36"/>
      <c r="G2449" s="37">
        <v>71.0</v>
      </c>
      <c r="H2449" s="37">
        <v>0.279</v>
      </c>
      <c r="I2449" s="37">
        <v>0.864</v>
      </c>
      <c r="J2449" s="31" t="s">
        <v>86</v>
      </c>
    </row>
    <row r="2450" ht="15.75" customHeight="1">
      <c r="A2450" s="36" t="str">
        <f t="shared" si="1"/>
        <v>Argentina-The Americas2007</v>
      </c>
      <c r="B2450" s="36" t="s">
        <v>260</v>
      </c>
      <c r="C2450" s="36" t="s">
        <v>259</v>
      </c>
      <c r="D2450" s="37">
        <v>1.076</v>
      </c>
      <c r="E2450" s="37">
        <v>30.0</v>
      </c>
      <c r="F2450" s="36"/>
      <c r="G2450" s="37">
        <v>453.0</v>
      </c>
      <c r="H2450" s="37">
        <v>0.259</v>
      </c>
      <c r="I2450" s="37">
        <v>1.027</v>
      </c>
      <c r="J2450" s="31" t="s">
        <v>86</v>
      </c>
    </row>
    <row r="2451" ht="15.75" customHeight="1">
      <c r="A2451" s="36" t="str">
        <f t="shared" si="1"/>
        <v>St. Martin (French part)-The Americas2007</v>
      </c>
      <c r="B2451" s="36" t="s">
        <v>295</v>
      </c>
      <c r="C2451" s="36" t="s">
        <v>259</v>
      </c>
      <c r="D2451" s="36"/>
      <c r="E2451" s="36"/>
      <c r="F2451" s="36"/>
      <c r="G2451" s="36"/>
      <c r="H2451" s="36"/>
      <c r="I2451" s="36"/>
      <c r="J2451" s="31" t="s">
        <v>86</v>
      </c>
    </row>
    <row r="2452" ht="15.75" customHeight="1">
      <c r="A2452" s="36" t="str">
        <f t="shared" si="1"/>
        <v>Costa Rica-The Americas2007</v>
      </c>
      <c r="B2452" s="36" t="s">
        <v>272</v>
      </c>
      <c r="C2452" s="36" t="s">
        <v>259</v>
      </c>
      <c r="D2452" s="37">
        <v>0.552</v>
      </c>
      <c r="E2452" s="37">
        <v>77.0</v>
      </c>
      <c r="F2452" s="36"/>
      <c r="G2452" s="37">
        <v>402.0</v>
      </c>
      <c r="H2452" s="37">
        <v>0.284</v>
      </c>
      <c r="I2452" s="37">
        <v>0.338</v>
      </c>
      <c r="J2452" s="31" t="s">
        <v>86</v>
      </c>
    </row>
    <row r="2453" ht="15.75" customHeight="1">
      <c r="A2453" s="36" t="str">
        <f t="shared" si="1"/>
        <v>St. Vincent and the Grenadines-The Americas2007</v>
      </c>
      <c r="B2453" s="36" t="s">
        <v>296</v>
      </c>
      <c r="C2453" s="36" t="s">
        <v>259</v>
      </c>
      <c r="D2453" s="37">
        <v>0.45</v>
      </c>
      <c r="E2453" s="37">
        <v>12.0</v>
      </c>
      <c r="F2453" s="36"/>
      <c r="G2453" s="37">
        <v>76.0</v>
      </c>
      <c r="H2453" s="37">
        <v>0.16</v>
      </c>
      <c r="I2453" s="37">
        <v>1.013</v>
      </c>
      <c r="J2453" s="31" t="s">
        <v>86</v>
      </c>
    </row>
    <row r="2454" ht="15.75" customHeight="1">
      <c r="A2454" s="36" t="str">
        <f t="shared" si="1"/>
        <v>Antigua and Barbuda-The Americas2007</v>
      </c>
      <c r="B2454" s="36" t="s">
        <v>258</v>
      </c>
      <c r="C2454" s="36" t="s">
        <v>259</v>
      </c>
      <c r="D2454" s="37">
        <v>0.462</v>
      </c>
      <c r="E2454" s="37">
        <v>21.0</v>
      </c>
      <c r="F2454" s="36"/>
      <c r="G2454" s="37">
        <v>184.0</v>
      </c>
      <c r="H2454" s="37">
        <v>0.34</v>
      </c>
      <c r="I2454" s="37">
        <v>1.332</v>
      </c>
      <c r="J2454" s="31" t="s">
        <v>86</v>
      </c>
    </row>
    <row r="2455" ht="15.75" customHeight="1">
      <c r="A2455" s="36" t="str">
        <f t="shared" si="1"/>
        <v>Suriname-The Americas2007</v>
      </c>
      <c r="B2455" s="36" t="s">
        <v>297</v>
      </c>
      <c r="C2455" s="36" t="s">
        <v>259</v>
      </c>
      <c r="D2455" s="37">
        <v>0.279</v>
      </c>
      <c r="E2455" s="37">
        <v>694.0</v>
      </c>
      <c r="F2455" s="36"/>
      <c r="G2455" s="37">
        <v>199.0</v>
      </c>
      <c r="H2455" s="37">
        <v>0.141</v>
      </c>
      <c r="I2455" s="37">
        <v>0.744</v>
      </c>
      <c r="J2455" s="31" t="s">
        <v>86</v>
      </c>
    </row>
    <row r="2456" ht="15.75" customHeight="1">
      <c r="A2456" s="36" t="str">
        <f t="shared" si="1"/>
        <v>Grenada-The Americas2007</v>
      </c>
      <c r="B2456" s="36" t="s">
        <v>280</v>
      </c>
      <c r="C2456" s="36" t="s">
        <v>259</v>
      </c>
      <c r="D2456" s="37">
        <v>0.453</v>
      </c>
      <c r="E2456" s="37">
        <v>20.0</v>
      </c>
      <c r="F2456" s="36"/>
      <c r="G2456" s="37">
        <v>140.0</v>
      </c>
      <c r="H2456" s="37">
        <v>0.223</v>
      </c>
      <c r="I2456" s="37">
        <v>0.496</v>
      </c>
      <c r="J2456" s="31" t="s">
        <v>86</v>
      </c>
    </row>
    <row r="2457" ht="15.75" customHeight="1">
      <c r="A2457" s="36" t="str">
        <f t="shared" si="1"/>
        <v>El Salvador-The Americas2007</v>
      </c>
      <c r="B2457" s="36" t="s">
        <v>278</v>
      </c>
      <c r="C2457" s="36" t="s">
        <v>259</v>
      </c>
      <c r="D2457" s="37">
        <v>0.347</v>
      </c>
      <c r="E2457" s="37">
        <v>22.0</v>
      </c>
      <c r="F2457" s="36"/>
      <c r="G2457" s="37">
        <v>320.0</v>
      </c>
      <c r="H2457" s="37">
        <v>0.061</v>
      </c>
      <c r="I2457" s="37">
        <v>1.002</v>
      </c>
      <c r="J2457" s="31" t="s">
        <v>86</v>
      </c>
    </row>
    <row r="2458" ht="15.75" customHeight="1">
      <c r="A2458" s="36" t="str">
        <f t="shared" si="1"/>
        <v>Colombia-The Americas2007</v>
      </c>
      <c r="B2458" s="36" t="s">
        <v>271</v>
      </c>
      <c r="C2458" s="36" t="s">
        <v>259</v>
      </c>
      <c r="D2458" s="37">
        <v>0.842</v>
      </c>
      <c r="E2458" s="37">
        <v>42.0</v>
      </c>
      <c r="F2458" s="36"/>
      <c r="G2458" s="37">
        <v>268.0</v>
      </c>
      <c r="H2458" s="37">
        <v>0.218</v>
      </c>
      <c r="I2458" s="37">
        <v>0.763</v>
      </c>
      <c r="J2458" s="31" t="s">
        <v>86</v>
      </c>
    </row>
    <row r="2459" ht="15.75" customHeight="1">
      <c r="A2459" s="36" t="str">
        <f t="shared" si="1"/>
        <v>Peru-The Americas2007</v>
      </c>
      <c r="B2459" s="36" t="s">
        <v>290</v>
      </c>
      <c r="C2459" s="36" t="s">
        <v>259</v>
      </c>
      <c r="D2459" s="37">
        <v>0.383</v>
      </c>
      <c r="E2459" s="37">
        <v>72.0</v>
      </c>
      <c r="F2459" s="36"/>
      <c r="G2459" s="37">
        <v>424.0</v>
      </c>
      <c r="H2459" s="37">
        <v>0.252</v>
      </c>
      <c r="I2459" s="37">
        <v>0.544</v>
      </c>
      <c r="J2459" s="31" t="s">
        <v>86</v>
      </c>
    </row>
    <row r="2460" ht="15.75" customHeight="1">
      <c r="A2460" s="36" t="str">
        <f t="shared" si="1"/>
        <v>Mexico-The Americas2007</v>
      </c>
      <c r="B2460" s="36" t="s">
        <v>286</v>
      </c>
      <c r="C2460" s="36" t="s">
        <v>259</v>
      </c>
      <c r="D2460" s="37">
        <v>0.523</v>
      </c>
      <c r="E2460" s="37">
        <v>25.0</v>
      </c>
      <c r="F2460" s="36"/>
      <c r="G2460" s="37">
        <v>485.0</v>
      </c>
      <c r="H2460" s="37">
        <v>0.208</v>
      </c>
      <c r="I2460" s="37">
        <v>0.586</v>
      </c>
      <c r="J2460" s="31" t="s">
        <v>86</v>
      </c>
    </row>
    <row r="2461" ht="15.75" customHeight="1">
      <c r="A2461" s="36" t="str">
        <f t="shared" si="1"/>
        <v>Panama-The Americas2007</v>
      </c>
      <c r="B2461" s="36" t="s">
        <v>288</v>
      </c>
      <c r="C2461" s="36" t="s">
        <v>259</v>
      </c>
      <c r="D2461" s="37">
        <v>0.447</v>
      </c>
      <c r="E2461" s="37">
        <v>18.0</v>
      </c>
      <c r="F2461" s="36"/>
      <c r="G2461" s="37">
        <v>482.0</v>
      </c>
      <c r="H2461" s="37">
        <v>0.223</v>
      </c>
      <c r="I2461" s="37">
        <v>0.862</v>
      </c>
      <c r="J2461" s="31" t="s">
        <v>86</v>
      </c>
    </row>
    <row r="2462" ht="15.75" customHeight="1">
      <c r="A2462" s="36" t="str">
        <f t="shared" si="1"/>
        <v>Guyana-The Americas2007</v>
      </c>
      <c r="B2462" s="36" t="s">
        <v>282</v>
      </c>
      <c r="C2462" s="36" t="s">
        <v>259</v>
      </c>
      <c r="D2462" s="37">
        <v>0.39</v>
      </c>
      <c r="E2462" s="37">
        <v>37.0</v>
      </c>
      <c r="F2462" s="36"/>
      <c r="G2462" s="37">
        <v>288.0</v>
      </c>
      <c r="H2462" s="37">
        <v>0.138</v>
      </c>
      <c r="I2462" s="37">
        <v>0.699</v>
      </c>
      <c r="J2462" s="31" t="s">
        <v>86</v>
      </c>
    </row>
    <row r="2463" ht="15.75" customHeight="1">
      <c r="A2463" s="36" t="str">
        <f t="shared" si="1"/>
        <v>Venezuela-The Americas2007</v>
      </c>
      <c r="B2463" s="36" t="s">
        <v>302</v>
      </c>
      <c r="C2463" s="36" t="s">
        <v>259</v>
      </c>
      <c r="D2463" s="37">
        <v>0.536</v>
      </c>
      <c r="E2463" s="37">
        <v>141.0</v>
      </c>
      <c r="F2463" s="36"/>
      <c r="G2463" s="37">
        <v>864.0</v>
      </c>
      <c r="H2463" s="37">
        <v>0.208</v>
      </c>
      <c r="I2463" s="37">
        <v>0.861</v>
      </c>
      <c r="J2463" s="31" t="s">
        <v>86</v>
      </c>
    </row>
    <row r="2464" ht="15.75" customHeight="1">
      <c r="A2464" s="36" t="str">
        <f t="shared" si="1"/>
        <v>Dominican Republic-The Americas2007</v>
      </c>
      <c r="B2464" s="36" t="s">
        <v>276</v>
      </c>
      <c r="C2464" s="36" t="s">
        <v>259</v>
      </c>
      <c r="D2464" s="37">
        <v>0.395</v>
      </c>
      <c r="E2464" s="37">
        <v>22.0</v>
      </c>
      <c r="F2464" s="36"/>
      <c r="G2464" s="37">
        <v>286.0</v>
      </c>
      <c r="H2464" s="37">
        <v>0.177</v>
      </c>
      <c r="I2464" s="37">
        <v>0.573</v>
      </c>
      <c r="J2464" s="31" t="s">
        <v>86</v>
      </c>
    </row>
    <row r="2465" ht="15.75" customHeight="1">
      <c r="A2465" s="36" t="str">
        <f t="shared" si="1"/>
        <v>Ecuador-The Americas2007</v>
      </c>
      <c r="B2465" s="36" t="s">
        <v>277</v>
      </c>
      <c r="C2465" s="36" t="s">
        <v>259</v>
      </c>
      <c r="D2465" s="37">
        <v>0.353</v>
      </c>
      <c r="E2465" s="37">
        <v>65.0</v>
      </c>
      <c r="F2465" s="36"/>
      <c r="G2465" s="37">
        <v>600.0</v>
      </c>
      <c r="H2465" s="37">
        <v>0.108</v>
      </c>
      <c r="I2465" s="37">
        <v>0.697</v>
      </c>
      <c r="J2465" s="31" t="s">
        <v>86</v>
      </c>
    </row>
    <row r="2466" ht="15.75" customHeight="1">
      <c r="A2466" s="36" t="str">
        <f t="shared" si="1"/>
        <v>Paraguay-The Americas2007</v>
      </c>
      <c r="B2466" s="36" t="s">
        <v>289</v>
      </c>
      <c r="C2466" s="36" t="s">
        <v>259</v>
      </c>
      <c r="D2466" s="37">
        <v>0.351</v>
      </c>
      <c r="E2466" s="37">
        <v>35.0</v>
      </c>
      <c r="F2466" s="36"/>
      <c r="G2466" s="37">
        <v>328.0</v>
      </c>
      <c r="H2466" s="37">
        <v>0.112</v>
      </c>
      <c r="I2466" s="37">
        <v>0.766</v>
      </c>
      <c r="J2466" s="31" t="s">
        <v>86</v>
      </c>
    </row>
    <row r="2467" ht="15.75" customHeight="1">
      <c r="A2467" s="36" t="str">
        <f t="shared" si="1"/>
        <v>Nicaragua-The Americas2007</v>
      </c>
      <c r="B2467" s="36" t="s">
        <v>287</v>
      </c>
      <c r="C2467" s="36" t="s">
        <v>259</v>
      </c>
      <c r="D2467" s="37">
        <v>0.635</v>
      </c>
      <c r="E2467" s="37">
        <v>39.0</v>
      </c>
      <c r="F2467" s="36"/>
      <c r="G2467" s="37">
        <v>240.0</v>
      </c>
      <c r="H2467" s="37">
        <v>0.039</v>
      </c>
      <c r="I2467" s="37">
        <v>0.447</v>
      </c>
      <c r="J2467" s="31" t="s">
        <v>86</v>
      </c>
    </row>
    <row r="2468" ht="15.75" customHeight="1">
      <c r="A2468" s="36" t="str">
        <f t="shared" si="1"/>
        <v>Belize-The Americas2007</v>
      </c>
      <c r="B2468" s="36" t="s">
        <v>264</v>
      </c>
      <c r="C2468" s="36" t="s">
        <v>259</v>
      </c>
      <c r="D2468" s="37">
        <v>0.348</v>
      </c>
      <c r="E2468" s="37">
        <v>44.0</v>
      </c>
      <c r="F2468" s="36"/>
      <c r="G2468" s="37">
        <v>147.0</v>
      </c>
      <c r="H2468" s="37">
        <v>0.109</v>
      </c>
      <c r="I2468" s="37">
        <v>0.413</v>
      </c>
      <c r="J2468" s="31" t="s">
        <v>86</v>
      </c>
    </row>
    <row r="2469" ht="15.75" customHeight="1">
      <c r="A2469" s="36" t="str">
        <f t="shared" si="1"/>
        <v>Haiti-The Americas2007</v>
      </c>
      <c r="B2469" s="36" t="s">
        <v>283</v>
      </c>
      <c r="C2469" s="36" t="s">
        <v>259</v>
      </c>
      <c r="D2469" s="37">
        <v>0.404</v>
      </c>
      <c r="E2469" s="37">
        <v>202.0</v>
      </c>
      <c r="F2469" s="36"/>
      <c r="G2469" s="37">
        <v>184.0</v>
      </c>
      <c r="H2469" s="37">
        <v>0.072</v>
      </c>
      <c r="I2469" s="37">
        <v>0.263</v>
      </c>
      <c r="J2469" s="31" t="s">
        <v>86</v>
      </c>
    </row>
    <row r="2470" ht="15.75" customHeight="1">
      <c r="A2470" s="36" t="str">
        <f t="shared" si="1"/>
        <v>Bolivia-The Americas2007</v>
      </c>
      <c r="B2470" s="36" t="s">
        <v>266</v>
      </c>
      <c r="C2470" s="36" t="s">
        <v>259</v>
      </c>
      <c r="D2470" s="37">
        <v>0.8</v>
      </c>
      <c r="E2470" s="37">
        <v>50.0</v>
      </c>
      <c r="F2470" s="36"/>
      <c r="G2470" s="37">
        <v>1080.0</v>
      </c>
      <c r="H2470" s="37">
        <v>0.105</v>
      </c>
      <c r="I2470" s="37">
        <v>0.336</v>
      </c>
      <c r="J2470" s="31" t="s">
        <v>86</v>
      </c>
    </row>
    <row r="2471" ht="15.75" customHeight="1">
      <c r="A2471" s="36" t="str">
        <f t="shared" si="1"/>
        <v>Honduras-The Americas2007</v>
      </c>
      <c r="B2471" s="36" t="s">
        <v>284</v>
      </c>
      <c r="C2471" s="36" t="s">
        <v>259</v>
      </c>
      <c r="D2471" s="37">
        <v>0.44</v>
      </c>
      <c r="E2471" s="37">
        <v>21.0</v>
      </c>
      <c r="F2471" s="36"/>
      <c r="G2471" s="37">
        <v>424.0</v>
      </c>
      <c r="H2471" s="37">
        <v>0.094</v>
      </c>
      <c r="I2471" s="37">
        <v>0.583</v>
      </c>
      <c r="J2471" s="31" t="s">
        <v>86</v>
      </c>
    </row>
    <row r="2472" ht="15.75" customHeight="1">
      <c r="A2472" s="36" t="str">
        <f t="shared" si="1"/>
        <v>Guatemala-The Americas2007</v>
      </c>
      <c r="B2472" s="36" t="s">
        <v>281</v>
      </c>
      <c r="C2472" s="36" t="s">
        <v>259</v>
      </c>
      <c r="D2472" s="37">
        <v>0.365</v>
      </c>
      <c r="E2472" s="37">
        <v>34.0</v>
      </c>
      <c r="F2472" s="36"/>
      <c r="G2472" s="37">
        <v>344.0</v>
      </c>
      <c r="H2472" s="37">
        <v>0.073</v>
      </c>
      <c r="I2472" s="37">
        <v>0.893</v>
      </c>
      <c r="J2472" s="31" t="s">
        <v>86</v>
      </c>
    </row>
    <row r="2473" ht="15.75" customHeight="1">
      <c r="A2473" s="36" t="str">
        <f t="shared" si="1"/>
        <v>Cayman Islands-The Americas2008</v>
      </c>
      <c r="B2473" s="36" t="s">
        <v>269</v>
      </c>
      <c r="C2473" s="36" t="s">
        <v>259</v>
      </c>
      <c r="D2473" s="36"/>
      <c r="E2473" s="36"/>
      <c r="F2473" s="36"/>
      <c r="G2473" s="36"/>
      <c r="H2473" s="37">
        <v>0.61</v>
      </c>
      <c r="I2473" s="37">
        <v>1.858</v>
      </c>
      <c r="J2473" s="31" t="s">
        <v>87</v>
      </c>
    </row>
    <row r="2474" ht="15.75" customHeight="1">
      <c r="A2474" s="36" t="str">
        <f t="shared" si="1"/>
        <v>Turks and Caicos Islands-The Americas2008</v>
      </c>
      <c r="B2474" s="36" t="s">
        <v>299</v>
      </c>
      <c r="C2474" s="36" t="s">
        <v>259</v>
      </c>
      <c r="D2474" s="36"/>
      <c r="E2474" s="36"/>
      <c r="F2474" s="36"/>
      <c r="G2474" s="36"/>
      <c r="H2474" s="36"/>
      <c r="I2474" s="36"/>
      <c r="J2474" s="31" t="s">
        <v>87</v>
      </c>
    </row>
    <row r="2475" ht="15.75" customHeight="1">
      <c r="A2475" s="36" t="str">
        <f t="shared" si="1"/>
        <v>Dominica-The Americas2008</v>
      </c>
      <c r="B2475" s="36" t="s">
        <v>275</v>
      </c>
      <c r="C2475" s="36" t="s">
        <v>259</v>
      </c>
      <c r="D2475" s="37">
        <v>0.37</v>
      </c>
      <c r="E2475" s="37">
        <v>13.0</v>
      </c>
      <c r="F2475" s="36"/>
      <c r="G2475" s="37">
        <v>117.0</v>
      </c>
      <c r="H2475" s="37">
        <v>0.412</v>
      </c>
      <c r="I2475" s="37">
        <v>1.284</v>
      </c>
      <c r="J2475" s="31" t="s">
        <v>87</v>
      </c>
    </row>
    <row r="2476" ht="15.75" customHeight="1">
      <c r="A2476" s="36" t="str">
        <f t="shared" si="1"/>
        <v>St. Kitts and Nevis-The Americas2008</v>
      </c>
      <c r="B2476" s="36" t="s">
        <v>293</v>
      </c>
      <c r="C2476" s="36" t="s">
        <v>259</v>
      </c>
      <c r="D2476" s="37">
        <v>0.525</v>
      </c>
      <c r="E2476" s="37">
        <v>19.0</v>
      </c>
      <c r="F2476" s="36"/>
      <c r="G2476" s="37">
        <v>172.0</v>
      </c>
      <c r="H2476" s="37">
        <v>0.6</v>
      </c>
      <c r="I2476" s="37">
        <v>1.458</v>
      </c>
      <c r="J2476" s="31" t="s">
        <v>87</v>
      </c>
    </row>
    <row r="2477" ht="15.75" customHeight="1">
      <c r="A2477" s="36" t="str">
        <f t="shared" si="1"/>
        <v>Cuba-The Americas2008</v>
      </c>
      <c r="B2477" s="36" t="s">
        <v>273</v>
      </c>
      <c r="C2477" s="36" t="s">
        <v>259</v>
      </c>
      <c r="D2477" s="36"/>
      <c r="E2477" s="36"/>
      <c r="F2477" s="36"/>
      <c r="G2477" s="36"/>
      <c r="H2477" s="37">
        <v>0.129</v>
      </c>
      <c r="I2477" s="37">
        <v>0.029</v>
      </c>
      <c r="J2477" s="31" t="s">
        <v>87</v>
      </c>
    </row>
    <row r="2478" ht="15.75" customHeight="1">
      <c r="A2478" s="36" t="str">
        <f t="shared" si="1"/>
        <v>Aruba-The Americas2008</v>
      </c>
      <c r="B2478" s="36" t="s">
        <v>261</v>
      </c>
      <c r="C2478" s="36" t="s">
        <v>259</v>
      </c>
      <c r="D2478" s="36"/>
      <c r="E2478" s="36"/>
      <c r="F2478" s="36"/>
      <c r="G2478" s="36"/>
      <c r="H2478" s="37">
        <v>0.52</v>
      </c>
      <c r="I2478" s="37">
        <v>1.192</v>
      </c>
      <c r="J2478" s="31" t="s">
        <v>87</v>
      </c>
    </row>
    <row r="2479" ht="15.75" customHeight="1">
      <c r="A2479" s="36" t="str">
        <f t="shared" si="1"/>
        <v>Canada-The Americas2008</v>
      </c>
      <c r="B2479" s="36" t="s">
        <v>268</v>
      </c>
      <c r="C2479" s="36" t="s">
        <v>259</v>
      </c>
      <c r="D2479" s="37">
        <v>0.441</v>
      </c>
      <c r="E2479" s="37">
        <v>5.0</v>
      </c>
      <c r="F2479" s="36"/>
      <c r="G2479" s="37">
        <v>119.0</v>
      </c>
      <c r="H2479" s="37">
        <v>0.767</v>
      </c>
      <c r="I2479" s="37">
        <v>0.662</v>
      </c>
      <c r="J2479" s="31" t="s">
        <v>87</v>
      </c>
    </row>
    <row r="2480" ht="15.75" customHeight="1">
      <c r="A2480" s="36" t="str">
        <f t="shared" si="1"/>
        <v>Puerto Rico-The Americas2008</v>
      </c>
      <c r="B2480" s="36" t="s">
        <v>291</v>
      </c>
      <c r="C2480" s="36" t="s">
        <v>259</v>
      </c>
      <c r="D2480" s="37">
        <v>0.606</v>
      </c>
      <c r="E2480" s="37">
        <v>7.0</v>
      </c>
      <c r="F2480" s="36"/>
      <c r="G2480" s="37">
        <v>218.0</v>
      </c>
      <c r="H2480" s="37">
        <v>0.38</v>
      </c>
      <c r="I2480" s="37">
        <v>0.682</v>
      </c>
      <c r="J2480" s="31" t="s">
        <v>87</v>
      </c>
    </row>
    <row r="2481" ht="15.75" customHeight="1">
      <c r="A2481" s="36" t="str">
        <f t="shared" si="1"/>
        <v>Sint Maarten (Dutch part)-The Americas2008</v>
      </c>
      <c r="B2481" s="36" t="s">
        <v>292</v>
      </c>
      <c r="C2481" s="36" t="s">
        <v>259</v>
      </c>
      <c r="D2481" s="36"/>
      <c r="E2481" s="36"/>
      <c r="F2481" s="36"/>
      <c r="G2481" s="36"/>
      <c r="H2481" s="36"/>
      <c r="I2481" s="36"/>
      <c r="J2481" s="31" t="s">
        <v>87</v>
      </c>
    </row>
    <row r="2482" ht="15.75" customHeight="1">
      <c r="A2482" s="36" t="str">
        <f t="shared" si="1"/>
        <v>Barbados-The Americas2008</v>
      </c>
      <c r="B2482" s="36" t="s">
        <v>263</v>
      </c>
      <c r="C2482" s="36" t="s">
        <v>259</v>
      </c>
      <c r="D2482" s="36"/>
      <c r="E2482" s="36"/>
      <c r="F2482" s="36"/>
      <c r="G2482" s="36"/>
      <c r="H2482" s="37">
        <v>0.614</v>
      </c>
      <c r="I2482" s="37">
        <v>1.04</v>
      </c>
      <c r="J2482" s="31" t="s">
        <v>87</v>
      </c>
    </row>
    <row r="2483" ht="15.75" customHeight="1">
      <c r="A2483" s="36" t="str">
        <f t="shared" si="1"/>
        <v>Bermuda-The Americas2008</v>
      </c>
      <c r="B2483" s="36" t="s">
        <v>265</v>
      </c>
      <c r="C2483" s="36" t="s">
        <v>259</v>
      </c>
      <c r="D2483" s="36"/>
      <c r="E2483" s="36"/>
      <c r="F2483" s="36"/>
      <c r="G2483" s="36"/>
      <c r="H2483" s="37">
        <v>0.823</v>
      </c>
      <c r="I2483" s="37">
        <v>1.222</v>
      </c>
      <c r="J2483" s="31" t="s">
        <v>87</v>
      </c>
    </row>
    <row r="2484" ht="15.75" customHeight="1">
      <c r="A2484" s="36" t="str">
        <f t="shared" si="1"/>
        <v>Curacao-The Americas2008</v>
      </c>
      <c r="B2484" s="36" t="s">
        <v>274</v>
      </c>
      <c r="C2484" s="36" t="s">
        <v>259</v>
      </c>
      <c r="D2484" s="36"/>
      <c r="E2484" s="36"/>
      <c r="F2484" s="36"/>
      <c r="G2484" s="36"/>
      <c r="H2484" s="36"/>
      <c r="I2484" s="36"/>
      <c r="J2484" s="31" t="s">
        <v>87</v>
      </c>
    </row>
    <row r="2485" ht="15.75" customHeight="1">
      <c r="A2485" s="36" t="str">
        <f t="shared" si="1"/>
        <v>United States-The Americas2008</v>
      </c>
      <c r="B2485" s="36" t="s">
        <v>300</v>
      </c>
      <c r="C2485" s="36" t="s">
        <v>259</v>
      </c>
      <c r="D2485" s="37">
        <v>0.464</v>
      </c>
      <c r="E2485" s="37">
        <v>5.0</v>
      </c>
      <c r="F2485" s="36"/>
      <c r="G2485" s="37">
        <v>187.0</v>
      </c>
      <c r="H2485" s="37">
        <v>0.74</v>
      </c>
      <c r="I2485" s="37">
        <v>0.852</v>
      </c>
      <c r="J2485" s="31" t="s">
        <v>87</v>
      </c>
    </row>
    <row r="2486" ht="15.75" customHeight="1">
      <c r="A2486" s="36" t="str">
        <f t="shared" si="1"/>
        <v>Trinidad and Tobago-The Americas2008</v>
      </c>
      <c r="B2486" s="36" t="s">
        <v>298</v>
      </c>
      <c r="C2486" s="36" t="s">
        <v>259</v>
      </c>
      <c r="D2486" s="37">
        <v>0.331</v>
      </c>
      <c r="E2486" s="37">
        <v>43.0</v>
      </c>
      <c r="F2486" s="36"/>
      <c r="G2486" s="37">
        <v>210.0</v>
      </c>
      <c r="H2486" s="37">
        <v>0.348</v>
      </c>
      <c r="I2486" s="37">
        <v>1.372</v>
      </c>
      <c r="J2486" s="31" t="s">
        <v>87</v>
      </c>
    </row>
    <row r="2487" ht="15.75" customHeight="1">
      <c r="A2487" s="36" t="str">
        <f t="shared" si="1"/>
        <v>Greenland-The Americas2008</v>
      </c>
      <c r="B2487" s="36" t="s">
        <v>279</v>
      </c>
      <c r="C2487" s="36" t="s">
        <v>259</v>
      </c>
      <c r="D2487" s="36"/>
      <c r="E2487" s="36"/>
      <c r="F2487" s="36"/>
      <c r="G2487" s="36"/>
      <c r="H2487" s="37">
        <v>0.628</v>
      </c>
      <c r="I2487" s="37">
        <v>0.985</v>
      </c>
      <c r="J2487" s="31" t="s">
        <v>87</v>
      </c>
    </row>
    <row r="2488" ht="15.75" customHeight="1">
      <c r="A2488" s="36" t="str">
        <f t="shared" si="1"/>
        <v>Uruguay-The Americas2008</v>
      </c>
      <c r="B2488" s="36" t="s">
        <v>301</v>
      </c>
      <c r="C2488" s="36" t="s">
        <v>259</v>
      </c>
      <c r="D2488" s="37">
        <v>0.43</v>
      </c>
      <c r="E2488" s="37">
        <v>44.0</v>
      </c>
      <c r="F2488" s="36"/>
      <c r="G2488" s="37">
        <v>336.0</v>
      </c>
      <c r="H2488" s="37">
        <v>0.393</v>
      </c>
      <c r="I2488" s="37">
        <v>1.047</v>
      </c>
      <c r="J2488" s="31" t="s">
        <v>87</v>
      </c>
    </row>
    <row r="2489" ht="15.75" customHeight="1">
      <c r="A2489" s="36" t="str">
        <f t="shared" si="1"/>
        <v>Chile-The Americas2008</v>
      </c>
      <c r="B2489" s="36" t="s">
        <v>270</v>
      </c>
      <c r="C2489" s="36" t="s">
        <v>259</v>
      </c>
      <c r="D2489" s="37">
        <v>0.251</v>
      </c>
      <c r="E2489" s="37">
        <v>27.0</v>
      </c>
      <c r="F2489" s="36"/>
      <c r="G2489" s="37">
        <v>316.0</v>
      </c>
      <c r="H2489" s="37">
        <v>0.373</v>
      </c>
      <c r="I2489" s="37">
        <v>0.879</v>
      </c>
      <c r="J2489" s="31" t="s">
        <v>87</v>
      </c>
    </row>
    <row r="2490" ht="15.75" customHeight="1">
      <c r="A2490" s="36" t="str">
        <f t="shared" si="1"/>
        <v>Brazil-The Americas2008</v>
      </c>
      <c r="B2490" s="36" t="s">
        <v>267</v>
      </c>
      <c r="C2490" s="36" t="s">
        <v>259</v>
      </c>
      <c r="D2490" s="37">
        <v>0.684</v>
      </c>
      <c r="E2490" s="37">
        <v>149.0</v>
      </c>
      <c r="F2490" s="36"/>
      <c r="G2490" s="37">
        <v>2600.0</v>
      </c>
      <c r="H2490" s="37">
        <v>0.338</v>
      </c>
      <c r="I2490" s="37">
        <v>0.786</v>
      </c>
      <c r="J2490" s="31" t="s">
        <v>87</v>
      </c>
    </row>
    <row r="2491" ht="15.75" customHeight="1">
      <c r="A2491" s="36" t="str">
        <f t="shared" si="1"/>
        <v>Jamaica-The Americas2008</v>
      </c>
      <c r="B2491" s="36" t="s">
        <v>285</v>
      </c>
      <c r="C2491" s="36" t="s">
        <v>259</v>
      </c>
      <c r="D2491" s="37">
        <v>0.499</v>
      </c>
      <c r="E2491" s="37">
        <v>8.0</v>
      </c>
      <c r="F2491" s="36"/>
      <c r="G2491" s="37">
        <v>414.0</v>
      </c>
      <c r="H2491" s="37">
        <v>0.236</v>
      </c>
      <c r="I2491" s="37">
        <v>1.002</v>
      </c>
      <c r="J2491" s="31" t="s">
        <v>87</v>
      </c>
    </row>
    <row r="2492" ht="15.75" customHeight="1">
      <c r="A2492" s="36" t="str">
        <f t="shared" si="1"/>
        <v>Bahamas, The-The Americas2008</v>
      </c>
      <c r="B2492" s="36" t="s">
        <v>262</v>
      </c>
      <c r="C2492" s="36" t="s">
        <v>259</v>
      </c>
      <c r="D2492" s="37">
        <v>0.449</v>
      </c>
      <c r="E2492" s="37">
        <v>31.0</v>
      </c>
      <c r="F2492" s="36"/>
      <c r="G2492" s="37">
        <v>58.0</v>
      </c>
      <c r="H2492" s="37">
        <v>0.315</v>
      </c>
      <c r="I2492" s="37">
        <v>1.028</v>
      </c>
      <c r="J2492" s="31" t="s">
        <v>87</v>
      </c>
    </row>
    <row r="2493" ht="15.75" customHeight="1">
      <c r="A2493" s="36" t="str">
        <f t="shared" si="1"/>
        <v>Costa Rica-The Americas2008</v>
      </c>
      <c r="B2493" s="36" t="s">
        <v>272</v>
      </c>
      <c r="C2493" s="36" t="s">
        <v>259</v>
      </c>
      <c r="D2493" s="37">
        <v>0.552</v>
      </c>
      <c r="E2493" s="37">
        <v>60.0</v>
      </c>
      <c r="F2493" s="36"/>
      <c r="G2493" s="37">
        <v>282.0</v>
      </c>
      <c r="H2493" s="37">
        <v>0.323</v>
      </c>
      <c r="I2493" s="37">
        <v>0.416</v>
      </c>
      <c r="J2493" s="31" t="s">
        <v>87</v>
      </c>
    </row>
    <row r="2494" ht="15.75" customHeight="1">
      <c r="A2494" s="36" t="str">
        <f t="shared" si="1"/>
        <v>St. Lucia-The Americas2008</v>
      </c>
      <c r="B2494" s="36" t="s">
        <v>294</v>
      </c>
      <c r="C2494" s="36" t="s">
        <v>259</v>
      </c>
      <c r="D2494" s="37">
        <v>0.34</v>
      </c>
      <c r="E2494" s="37">
        <v>20.0</v>
      </c>
      <c r="F2494" s="36"/>
      <c r="G2494" s="37">
        <v>61.0</v>
      </c>
      <c r="H2494" s="37">
        <v>0.32</v>
      </c>
      <c r="I2494" s="37">
        <v>1.013</v>
      </c>
      <c r="J2494" s="31" t="s">
        <v>87</v>
      </c>
    </row>
    <row r="2495" ht="15.75" customHeight="1">
      <c r="A2495" s="36" t="str">
        <f t="shared" si="1"/>
        <v>Argentina-The Americas2008</v>
      </c>
      <c r="B2495" s="36" t="s">
        <v>260</v>
      </c>
      <c r="C2495" s="36" t="s">
        <v>259</v>
      </c>
      <c r="D2495" s="37">
        <v>1.076</v>
      </c>
      <c r="E2495" s="37">
        <v>31.0</v>
      </c>
      <c r="F2495" s="36"/>
      <c r="G2495" s="37">
        <v>453.0</v>
      </c>
      <c r="H2495" s="37">
        <v>0.281</v>
      </c>
      <c r="I2495" s="37">
        <v>1.172</v>
      </c>
      <c r="J2495" s="31" t="s">
        <v>87</v>
      </c>
    </row>
    <row r="2496" ht="15.75" customHeight="1">
      <c r="A2496" s="36" t="str">
        <f t="shared" si="1"/>
        <v>St. Martin (French part)-The Americas2008</v>
      </c>
      <c r="B2496" s="36" t="s">
        <v>295</v>
      </c>
      <c r="C2496" s="36" t="s">
        <v>259</v>
      </c>
      <c r="D2496" s="36"/>
      <c r="E2496" s="36"/>
      <c r="F2496" s="36"/>
      <c r="G2496" s="36"/>
      <c r="H2496" s="36"/>
      <c r="I2496" s="36"/>
      <c r="J2496" s="31" t="s">
        <v>87</v>
      </c>
    </row>
    <row r="2497" ht="15.75" customHeight="1">
      <c r="A2497" s="36" t="str">
        <f t="shared" si="1"/>
        <v>St. Vincent and the Grenadines-The Americas2008</v>
      </c>
      <c r="B2497" s="36" t="s">
        <v>296</v>
      </c>
      <c r="C2497" s="36" t="s">
        <v>259</v>
      </c>
      <c r="D2497" s="37">
        <v>0.426</v>
      </c>
      <c r="E2497" s="37">
        <v>12.0</v>
      </c>
      <c r="F2497" s="36"/>
      <c r="G2497" s="37">
        <v>117.0</v>
      </c>
      <c r="H2497" s="37">
        <v>0.21</v>
      </c>
      <c r="I2497" s="37">
        <v>1.192</v>
      </c>
      <c r="J2497" s="31" t="s">
        <v>87</v>
      </c>
    </row>
    <row r="2498" ht="15.75" customHeight="1">
      <c r="A2498" s="36" t="str">
        <f t="shared" si="1"/>
        <v>Antigua and Barbuda-The Americas2008</v>
      </c>
      <c r="B2498" s="36" t="s">
        <v>258</v>
      </c>
      <c r="C2498" s="36" t="s">
        <v>259</v>
      </c>
      <c r="D2498" s="37">
        <v>0.462</v>
      </c>
      <c r="E2498" s="37">
        <v>21.0</v>
      </c>
      <c r="F2498" s="36"/>
      <c r="G2498" s="37">
        <v>207.0</v>
      </c>
      <c r="H2498" s="37">
        <v>0.38</v>
      </c>
      <c r="I2498" s="37">
        <v>1.6</v>
      </c>
      <c r="J2498" s="31" t="s">
        <v>87</v>
      </c>
    </row>
    <row r="2499" ht="15.75" customHeight="1">
      <c r="A2499" s="36" t="str">
        <f t="shared" si="1"/>
        <v>Suriname-The Americas2008</v>
      </c>
      <c r="B2499" s="36" t="s">
        <v>297</v>
      </c>
      <c r="C2499" s="36" t="s">
        <v>259</v>
      </c>
      <c r="D2499" s="37">
        <v>0.279</v>
      </c>
      <c r="E2499" s="37">
        <v>694.0</v>
      </c>
      <c r="F2499" s="36"/>
      <c r="G2499" s="37">
        <v>199.0</v>
      </c>
      <c r="H2499" s="37">
        <v>0.211</v>
      </c>
      <c r="I2499" s="37">
        <v>1.275</v>
      </c>
      <c r="J2499" s="31" t="s">
        <v>87</v>
      </c>
    </row>
    <row r="2500" ht="15.75" customHeight="1">
      <c r="A2500" s="36" t="str">
        <f t="shared" si="1"/>
        <v>Grenada-The Americas2008</v>
      </c>
      <c r="B2500" s="36" t="s">
        <v>280</v>
      </c>
      <c r="C2500" s="36" t="s">
        <v>259</v>
      </c>
      <c r="D2500" s="37">
        <v>0.453</v>
      </c>
      <c r="E2500" s="37">
        <v>20.0</v>
      </c>
      <c r="F2500" s="36"/>
      <c r="G2500" s="37">
        <v>140.0</v>
      </c>
      <c r="H2500" s="37">
        <v>0.232</v>
      </c>
      <c r="I2500" s="37">
        <v>0.578</v>
      </c>
      <c r="J2500" s="31" t="s">
        <v>87</v>
      </c>
    </row>
    <row r="2501" ht="15.75" customHeight="1">
      <c r="A2501" s="36" t="str">
        <f t="shared" si="1"/>
        <v>Colombia-The Americas2008</v>
      </c>
      <c r="B2501" s="36" t="s">
        <v>271</v>
      </c>
      <c r="C2501" s="36" t="s">
        <v>259</v>
      </c>
      <c r="D2501" s="37">
        <v>0.801</v>
      </c>
      <c r="E2501" s="37">
        <v>36.0</v>
      </c>
      <c r="F2501" s="36"/>
      <c r="G2501" s="37">
        <v>256.0</v>
      </c>
      <c r="H2501" s="37">
        <v>0.256</v>
      </c>
      <c r="I2501" s="37">
        <v>0.916</v>
      </c>
      <c r="J2501" s="31" t="s">
        <v>87</v>
      </c>
    </row>
    <row r="2502" ht="15.75" customHeight="1">
      <c r="A2502" s="36" t="str">
        <f t="shared" si="1"/>
        <v>Mexico-The Americas2008</v>
      </c>
      <c r="B2502" s="36" t="s">
        <v>286</v>
      </c>
      <c r="C2502" s="36" t="s">
        <v>259</v>
      </c>
      <c r="D2502" s="37">
        <v>0.515</v>
      </c>
      <c r="E2502" s="37">
        <v>26.0</v>
      </c>
      <c r="F2502" s="36"/>
      <c r="G2502" s="37">
        <v>549.0</v>
      </c>
      <c r="H2502" s="37">
        <v>0.217</v>
      </c>
      <c r="I2502" s="37">
        <v>0.655</v>
      </c>
      <c r="J2502" s="31" t="s">
        <v>87</v>
      </c>
    </row>
    <row r="2503" ht="15.75" customHeight="1">
      <c r="A2503" s="36" t="str">
        <f t="shared" si="1"/>
        <v>El Salvador-The Americas2008</v>
      </c>
      <c r="B2503" s="36" t="s">
        <v>278</v>
      </c>
      <c r="C2503" s="36" t="s">
        <v>259</v>
      </c>
      <c r="D2503" s="37">
        <v>0.347</v>
      </c>
      <c r="E2503" s="37">
        <v>17.0</v>
      </c>
      <c r="F2503" s="36"/>
      <c r="G2503" s="37">
        <v>320.0</v>
      </c>
      <c r="H2503" s="37">
        <v>0.101</v>
      </c>
      <c r="I2503" s="37">
        <v>1.13</v>
      </c>
      <c r="J2503" s="31" t="s">
        <v>87</v>
      </c>
    </row>
    <row r="2504" ht="15.75" customHeight="1">
      <c r="A2504" s="36" t="str">
        <f t="shared" si="1"/>
        <v>Peru-The Americas2008</v>
      </c>
      <c r="B2504" s="36" t="s">
        <v>290</v>
      </c>
      <c r="C2504" s="36" t="s">
        <v>259</v>
      </c>
      <c r="D2504" s="37">
        <v>0.381</v>
      </c>
      <c r="E2504" s="37">
        <v>65.0</v>
      </c>
      <c r="F2504" s="36"/>
      <c r="G2504" s="37">
        <v>424.0</v>
      </c>
      <c r="H2504" s="37">
        <v>0.306</v>
      </c>
      <c r="I2504" s="37">
        <v>0.732</v>
      </c>
      <c r="J2504" s="31" t="s">
        <v>87</v>
      </c>
    </row>
    <row r="2505" ht="15.75" customHeight="1">
      <c r="A2505" s="36" t="str">
        <f t="shared" si="1"/>
        <v>Venezuela-The Americas2008</v>
      </c>
      <c r="B2505" s="36" t="s">
        <v>302</v>
      </c>
      <c r="C2505" s="36" t="s">
        <v>259</v>
      </c>
      <c r="D2505" s="37">
        <v>0.556</v>
      </c>
      <c r="E2505" s="37">
        <v>141.0</v>
      </c>
      <c r="F2505" s="36"/>
      <c r="G2505" s="37">
        <v>864.0</v>
      </c>
      <c r="H2505" s="37">
        <v>0.259</v>
      </c>
      <c r="I2505" s="37">
        <v>0.975</v>
      </c>
      <c r="J2505" s="31" t="s">
        <v>87</v>
      </c>
    </row>
    <row r="2506" ht="15.75" customHeight="1">
      <c r="A2506" s="36" t="str">
        <f t="shared" si="1"/>
        <v>Panama-The Americas2008</v>
      </c>
      <c r="B2506" s="36" t="s">
        <v>288</v>
      </c>
      <c r="C2506" s="36" t="s">
        <v>259</v>
      </c>
      <c r="D2506" s="37">
        <v>0.438</v>
      </c>
      <c r="E2506" s="37">
        <v>12.0</v>
      </c>
      <c r="F2506" s="36"/>
      <c r="G2506" s="37">
        <v>482.0</v>
      </c>
      <c r="H2506" s="37">
        <v>0.338</v>
      </c>
      <c r="I2506" s="37">
        <v>1.102</v>
      </c>
      <c r="J2506" s="31" t="s">
        <v>87</v>
      </c>
    </row>
    <row r="2507" ht="15.75" customHeight="1">
      <c r="A2507" s="36" t="str">
        <f t="shared" si="1"/>
        <v>Guyana-The Americas2008</v>
      </c>
      <c r="B2507" s="36" t="s">
        <v>282</v>
      </c>
      <c r="C2507" s="36" t="s">
        <v>259</v>
      </c>
      <c r="D2507" s="37">
        <v>0.39</v>
      </c>
      <c r="E2507" s="37">
        <v>39.0</v>
      </c>
      <c r="F2507" s="36"/>
      <c r="G2507" s="37">
        <v>288.0</v>
      </c>
      <c r="H2507" s="37">
        <v>0.182</v>
      </c>
      <c r="I2507" s="37">
        <v>0.577</v>
      </c>
      <c r="J2507" s="31" t="s">
        <v>87</v>
      </c>
    </row>
    <row r="2508" ht="15.75" customHeight="1">
      <c r="A2508" s="36" t="str">
        <f t="shared" si="1"/>
        <v>Ecuador-The Americas2008</v>
      </c>
      <c r="B2508" s="36" t="s">
        <v>277</v>
      </c>
      <c r="C2508" s="36" t="s">
        <v>259</v>
      </c>
      <c r="D2508" s="37">
        <v>0.349</v>
      </c>
      <c r="E2508" s="37">
        <v>65.0</v>
      </c>
      <c r="F2508" s="36"/>
      <c r="G2508" s="37">
        <v>600.0</v>
      </c>
      <c r="H2508" s="37">
        <v>0.188</v>
      </c>
      <c r="I2508" s="37">
        <v>0.805</v>
      </c>
      <c r="J2508" s="31" t="s">
        <v>87</v>
      </c>
    </row>
    <row r="2509" ht="15.75" customHeight="1">
      <c r="A2509" s="36" t="str">
        <f t="shared" si="1"/>
        <v>Dominican Republic-The Americas2008</v>
      </c>
      <c r="B2509" s="36" t="s">
        <v>276</v>
      </c>
      <c r="C2509" s="36" t="s">
        <v>259</v>
      </c>
      <c r="D2509" s="37">
        <v>0.352</v>
      </c>
      <c r="E2509" s="37">
        <v>19.0</v>
      </c>
      <c r="F2509" s="36"/>
      <c r="G2509" s="37">
        <v>480.0</v>
      </c>
      <c r="H2509" s="37">
        <v>0.208</v>
      </c>
      <c r="I2509" s="37">
        <v>0.74</v>
      </c>
      <c r="J2509" s="31" t="s">
        <v>87</v>
      </c>
    </row>
    <row r="2510" ht="15.75" customHeight="1">
      <c r="A2510" s="36" t="str">
        <f t="shared" si="1"/>
        <v>Paraguay-The Americas2008</v>
      </c>
      <c r="B2510" s="36" t="s">
        <v>289</v>
      </c>
      <c r="C2510" s="36" t="s">
        <v>259</v>
      </c>
      <c r="D2510" s="37">
        <v>0.35</v>
      </c>
      <c r="E2510" s="37">
        <v>35.0</v>
      </c>
      <c r="F2510" s="36"/>
      <c r="G2510" s="37">
        <v>328.0</v>
      </c>
      <c r="H2510" s="37">
        <v>0.143</v>
      </c>
      <c r="I2510" s="37">
        <v>0.929</v>
      </c>
      <c r="J2510" s="31" t="s">
        <v>87</v>
      </c>
    </row>
    <row r="2511" ht="15.75" customHeight="1">
      <c r="A2511" s="36" t="str">
        <f t="shared" si="1"/>
        <v>Nicaragua-The Americas2008</v>
      </c>
      <c r="B2511" s="36" t="s">
        <v>287</v>
      </c>
      <c r="C2511" s="36" t="s">
        <v>259</v>
      </c>
      <c r="D2511" s="37">
        <v>0.632</v>
      </c>
      <c r="E2511" s="37">
        <v>39.0</v>
      </c>
      <c r="F2511" s="36"/>
      <c r="G2511" s="37">
        <v>240.0</v>
      </c>
      <c r="H2511" s="37">
        <v>0.053</v>
      </c>
      <c r="I2511" s="37">
        <v>0.548</v>
      </c>
      <c r="J2511" s="31" t="s">
        <v>87</v>
      </c>
    </row>
    <row r="2512" ht="15.75" customHeight="1">
      <c r="A2512" s="36" t="str">
        <f t="shared" si="1"/>
        <v>Belize-The Americas2008</v>
      </c>
      <c r="B2512" s="36" t="s">
        <v>264</v>
      </c>
      <c r="C2512" s="36" t="s">
        <v>259</v>
      </c>
      <c r="D2512" s="37">
        <v>0.332</v>
      </c>
      <c r="E2512" s="37">
        <v>44.0</v>
      </c>
      <c r="F2512" s="36"/>
      <c r="G2512" s="37">
        <v>147.0</v>
      </c>
      <c r="H2512" s="37">
        <v>0.113</v>
      </c>
      <c r="I2512" s="37">
        <v>0.545</v>
      </c>
      <c r="J2512" s="31" t="s">
        <v>87</v>
      </c>
    </row>
    <row r="2513" ht="15.75" customHeight="1">
      <c r="A2513" s="36" t="str">
        <f t="shared" si="1"/>
        <v>Haiti-The Americas2008</v>
      </c>
      <c r="B2513" s="36" t="s">
        <v>283</v>
      </c>
      <c r="C2513" s="36" t="s">
        <v>259</v>
      </c>
      <c r="D2513" s="37">
        <v>0.404</v>
      </c>
      <c r="E2513" s="37">
        <v>195.0</v>
      </c>
      <c r="F2513" s="36"/>
      <c r="G2513" s="37">
        <v>184.0</v>
      </c>
      <c r="H2513" s="37">
        <v>0.076</v>
      </c>
      <c r="I2513" s="37">
        <v>0.332</v>
      </c>
      <c r="J2513" s="31" t="s">
        <v>87</v>
      </c>
    </row>
    <row r="2514" ht="15.75" customHeight="1">
      <c r="A2514" s="36" t="str">
        <f t="shared" si="1"/>
        <v>Bolivia-The Americas2008</v>
      </c>
      <c r="B2514" s="36" t="s">
        <v>266</v>
      </c>
      <c r="C2514" s="36" t="s">
        <v>259</v>
      </c>
      <c r="D2514" s="37">
        <v>0.8</v>
      </c>
      <c r="E2514" s="37">
        <v>50.0</v>
      </c>
      <c r="F2514" s="36"/>
      <c r="G2514" s="37">
        <v>1080.0</v>
      </c>
      <c r="H2514" s="37">
        <v>0.125</v>
      </c>
      <c r="I2514" s="37">
        <v>0.512</v>
      </c>
      <c r="J2514" s="31" t="s">
        <v>87</v>
      </c>
    </row>
    <row r="2515" ht="15.75" customHeight="1">
      <c r="A2515" s="36" t="str">
        <f t="shared" si="1"/>
        <v>Honduras-The Americas2008</v>
      </c>
      <c r="B2515" s="36" t="s">
        <v>284</v>
      </c>
      <c r="C2515" s="36" t="s">
        <v>259</v>
      </c>
      <c r="D2515" s="37">
        <v>0.441</v>
      </c>
      <c r="E2515" s="37">
        <v>20.0</v>
      </c>
      <c r="F2515" s="36"/>
      <c r="G2515" s="37">
        <v>224.0</v>
      </c>
      <c r="H2515" s="37">
        <v>0.096</v>
      </c>
      <c r="I2515" s="37">
        <v>0.848</v>
      </c>
      <c r="J2515" s="31" t="s">
        <v>87</v>
      </c>
    </row>
    <row r="2516" ht="15.75" customHeight="1">
      <c r="A2516" s="36" t="str">
        <f t="shared" si="1"/>
        <v>Guatemala-The Americas2008</v>
      </c>
      <c r="B2516" s="36" t="s">
        <v>281</v>
      </c>
      <c r="C2516" s="36" t="s">
        <v>259</v>
      </c>
      <c r="D2516" s="37">
        <v>0.409</v>
      </c>
      <c r="E2516" s="37">
        <v>34.0</v>
      </c>
      <c r="F2516" s="36"/>
      <c r="G2516" s="37">
        <v>344.0</v>
      </c>
      <c r="H2516" s="37">
        <v>0.083</v>
      </c>
      <c r="I2516" s="37">
        <v>1.095</v>
      </c>
      <c r="J2516" s="31" t="s">
        <v>87</v>
      </c>
    </row>
    <row r="2517" ht="15.75" customHeight="1">
      <c r="A2517" s="36" t="str">
        <f t="shared" si="1"/>
        <v>Turks and Caicos Islands-The Americas2009</v>
      </c>
      <c r="B2517" s="36" t="s">
        <v>299</v>
      </c>
      <c r="C2517" s="36" t="s">
        <v>259</v>
      </c>
      <c r="D2517" s="36"/>
      <c r="E2517" s="36"/>
      <c r="F2517" s="36"/>
      <c r="G2517" s="36"/>
      <c r="H2517" s="36"/>
      <c r="I2517" s="36"/>
      <c r="J2517" s="31" t="s">
        <v>88</v>
      </c>
    </row>
    <row r="2518" ht="15.75" customHeight="1">
      <c r="A2518" s="36" t="str">
        <f t="shared" si="1"/>
        <v>Dominica-The Americas2009</v>
      </c>
      <c r="B2518" s="36" t="s">
        <v>275</v>
      </c>
      <c r="C2518" s="36" t="s">
        <v>259</v>
      </c>
      <c r="D2518" s="37">
        <v>0.37</v>
      </c>
      <c r="E2518" s="37">
        <v>13.0</v>
      </c>
      <c r="F2518" s="36"/>
      <c r="G2518" s="37">
        <v>117.0</v>
      </c>
      <c r="H2518" s="37">
        <v>0.42</v>
      </c>
      <c r="I2518" s="37">
        <v>1.387</v>
      </c>
      <c r="J2518" s="31" t="s">
        <v>88</v>
      </c>
    </row>
    <row r="2519" ht="15.75" customHeight="1">
      <c r="A2519" s="36" t="str">
        <f t="shared" si="1"/>
        <v>St. Kitts and Nevis-The Americas2009</v>
      </c>
      <c r="B2519" s="36" t="s">
        <v>293</v>
      </c>
      <c r="C2519" s="36" t="s">
        <v>259</v>
      </c>
      <c r="D2519" s="37">
        <v>0.525</v>
      </c>
      <c r="E2519" s="37">
        <v>19.0</v>
      </c>
      <c r="F2519" s="36"/>
      <c r="G2519" s="37">
        <v>155.0</v>
      </c>
      <c r="H2519" s="37">
        <v>0.69</v>
      </c>
      <c r="I2519" s="37">
        <v>1.459</v>
      </c>
      <c r="J2519" s="31" t="s">
        <v>88</v>
      </c>
    </row>
    <row r="2520" ht="15.75" customHeight="1">
      <c r="A2520" s="36" t="str">
        <f t="shared" si="1"/>
        <v>Sint Maarten (Dutch part)-The Americas2009</v>
      </c>
      <c r="B2520" s="36" t="s">
        <v>292</v>
      </c>
      <c r="C2520" s="36" t="s">
        <v>259</v>
      </c>
      <c r="D2520" s="36"/>
      <c r="E2520" s="36"/>
      <c r="F2520" s="36"/>
      <c r="G2520" s="36"/>
      <c r="H2520" s="36"/>
      <c r="I2520" s="36"/>
      <c r="J2520" s="31" t="s">
        <v>88</v>
      </c>
    </row>
    <row r="2521" ht="15.75" customHeight="1">
      <c r="A2521" s="36" t="str">
        <f t="shared" si="1"/>
        <v>Cuba-The Americas2009</v>
      </c>
      <c r="B2521" s="36" t="s">
        <v>273</v>
      </c>
      <c r="C2521" s="36" t="s">
        <v>259</v>
      </c>
      <c r="D2521" s="36"/>
      <c r="E2521" s="36"/>
      <c r="F2521" s="36"/>
      <c r="G2521" s="36"/>
      <c r="H2521" s="37">
        <v>0.143</v>
      </c>
      <c r="I2521" s="37">
        <v>0.055</v>
      </c>
      <c r="J2521" s="31" t="s">
        <v>88</v>
      </c>
    </row>
    <row r="2522" ht="15.75" customHeight="1">
      <c r="A2522" s="36" t="str">
        <f t="shared" si="1"/>
        <v>Aruba-The Americas2009</v>
      </c>
      <c r="B2522" s="36" t="s">
        <v>261</v>
      </c>
      <c r="C2522" s="36" t="s">
        <v>259</v>
      </c>
      <c r="D2522" s="36"/>
      <c r="E2522" s="36"/>
      <c r="F2522" s="36"/>
      <c r="G2522" s="36"/>
      <c r="H2522" s="37">
        <v>0.58</v>
      </c>
      <c r="I2522" s="37">
        <v>1.262</v>
      </c>
      <c r="J2522" s="31" t="s">
        <v>88</v>
      </c>
    </row>
    <row r="2523" ht="15.75" customHeight="1">
      <c r="A2523" s="36" t="str">
        <f t="shared" si="1"/>
        <v>Canada-The Americas2009</v>
      </c>
      <c r="B2523" s="36" t="s">
        <v>268</v>
      </c>
      <c r="C2523" s="36" t="s">
        <v>259</v>
      </c>
      <c r="D2523" s="37">
        <v>0.423</v>
      </c>
      <c r="E2523" s="37">
        <v>5.0</v>
      </c>
      <c r="F2523" s="36"/>
      <c r="G2523" s="37">
        <v>119.0</v>
      </c>
      <c r="H2523" s="37">
        <v>0.803</v>
      </c>
      <c r="I2523" s="37">
        <v>0.705</v>
      </c>
      <c r="J2523" s="31" t="s">
        <v>88</v>
      </c>
    </row>
    <row r="2524" ht="15.75" customHeight="1">
      <c r="A2524" s="36" t="str">
        <f t="shared" si="1"/>
        <v>Puerto Rico-The Americas2009</v>
      </c>
      <c r="B2524" s="36" t="s">
        <v>291</v>
      </c>
      <c r="C2524" s="36" t="s">
        <v>259</v>
      </c>
      <c r="D2524" s="37">
        <v>0.606</v>
      </c>
      <c r="E2524" s="37">
        <v>7.0</v>
      </c>
      <c r="F2524" s="36"/>
      <c r="G2524" s="37">
        <v>218.0</v>
      </c>
      <c r="H2524" s="37">
        <v>0.415</v>
      </c>
      <c r="I2524" s="37">
        <v>0.729</v>
      </c>
      <c r="J2524" s="31" t="s">
        <v>88</v>
      </c>
    </row>
    <row r="2525" ht="15.75" customHeight="1">
      <c r="A2525" s="36" t="str">
        <f t="shared" si="1"/>
        <v>Bermuda-The Americas2009</v>
      </c>
      <c r="B2525" s="36" t="s">
        <v>265</v>
      </c>
      <c r="C2525" s="36" t="s">
        <v>259</v>
      </c>
      <c r="D2525" s="36"/>
      <c r="E2525" s="36"/>
      <c r="F2525" s="36"/>
      <c r="G2525" s="36"/>
      <c r="H2525" s="37">
        <v>0.833</v>
      </c>
      <c r="I2525" s="37">
        <v>1.311</v>
      </c>
      <c r="J2525" s="31" t="s">
        <v>88</v>
      </c>
    </row>
    <row r="2526" ht="15.75" customHeight="1">
      <c r="A2526" s="36" t="str">
        <f t="shared" si="1"/>
        <v>Barbados-The Americas2009</v>
      </c>
      <c r="B2526" s="36" t="s">
        <v>263</v>
      </c>
      <c r="C2526" s="36" t="s">
        <v>259</v>
      </c>
      <c r="D2526" s="36"/>
      <c r="E2526" s="36"/>
      <c r="F2526" s="36"/>
      <c r="G2526" s="36"/>
      <c r="H2526" s="37">
        <v>0.647</v>
      </c>
      <c r="I2526" s="37">
        <v>1.208</v>
      </c>
      <c r="J2526" s="31" t="s">
        <v>88</v>
      </c>
    </row>
    <row r="2527" ht="15.75" customHeight="1">
      <c r="A2527" s="36" t="str">
        <f t="shared" si="1"/>
        <v>Curacao-The Americas2009</v>
      </c>
      <c r="B2527" s="36" t="s">
        <v>274</v>
      </c>
      <c r="C2527" s="36" t="s">
        <v>259</v>
      </c>
      <c r="D2527" s="36"/>
      <c r="E2527" s="36"/>
      <c r="F2527" s="36"/>
      <c r="G2527" s="36"/>
      <c r="H2527" s="36"/>
      <c r="I2527" s="37">
        <v>1.402</v>
      </c>
      <c r="J2527" s="31" t="s">
        <v>88</v>
      </c>
    </row>
    <row r="2528" ht="15.75" customHeight="1">
      <c r="A2528" s="36" t="str">
        <f t="shared" si="1"/>
        <v>United States-The Americas2009</v>
      </c>
      <c r="B2528" s="36" t="s">
        <v>300</v>
      </c>
      <c r="C2528" s="36" t="s">
        <v>259</v>
      </c>
      <c r="D2528" s="37">
        <v>0.461</v>
      </c>
      <c r="E2528" s="37">
        <v>5.0</v>
      </c>
      <c r="F2528" s="36"/>
      <c r="G2528" s="37">
        <v>187.0</v>
      </c>
      <c r="H2528" s="37">
        <v>0.71</v>
      </c>
      <c r="I2528" s="37">
        <v>0.886</v>
      </c>
      <c r="J2528" s="31" t="s">
        <v>88</v>
      </c>
    </row>
    <row r="2529" ht="15.75" customHeight="1">
      <c r="A2529" s="36" t="str">
        <f t="shared" si="1"/>
        <v>Chile-The Americas2009</v>
      </c>
      <c r="B2529" s="36" t="s">
        <v>270</v>
      </c>
      <c r="C2529" s="36" t="s">
        <v>259</v>
      </c>
      <c r="D2529" s="37">
        <v>0.248</v>
      </c>
      <c r="E2529" s="37">
        <v>27.0</v>
      </c>
      <c r="F2529" s="36"/>
      <c r="G2529" s="37">
        <v>316.0</v>
      </c>
      <c r="H2529" s="37">
        <v>0.416</v>
      </c>
      <c r="I2529" s="37">
        <v>0.968</v>
      </c>
      <c r="J2529" s="31" t="s">
        <v>88</v>
      </c>
    </row>
    <row r="2530" ht="15.75" customHeight="1">
      <c r="A2530" s="36" t="str">
        <f t="shared" si="1"/>
        <v>Trinidad and Tobago-The Americas2009</v>
      </c>
      <c r="B2530" s="36" t="s">
        <v>298</v>
      </c>
      <c r="C2530" s="36" t="s">
        <v>259</v>
      </c>
      <c r="D2530" s="37">
        <v>0.331</v>
      </c>
      <c r="E2530" s="37">
        <v>43.0</v>
      </c>
      <c r="F2530" s="36"/>
      <c r="G2530" s="37">
        <v>210.0</v>
      </c>
      <c r="H2530" s="37">
        <v>0.443</v>
      </c>
      <c r="I2530" s="37">
        <v>1.396</v>
      </c>
      <c r="J2530" s="31" t="s">
        <v>88</v>
      </c>
    </row>
    <row r="2531" ht="15.75" customHeight="1">
      <c r="A2531" s="36" t="str">
        <f t="shared" si="1"/>
        <v>Uruguay-The Americas2009</v>
      </c>
      <c r="B2531" s="36" t="s">
        <v>301</v>
      </c>
      <c r="C2531" s="36" t="s">
        <v>259</v>
      </c>
      <c r="D2531" s="37">
        <v>0.419</v>
      </c>
      <c r="E2531" s="37">
        <v>65.0</v>
      </c>
      <c r="F2531" s="36"/>
      <c r="G2531" s="37">
        <v>336.0</v>
      </c>
      <c r="H2531" s="37">
        <v>0.418</v>
      </c>
      <c r="I2531" s="37">
        <v>1.224</v>
      </c>
      <c r="J2531" s="31" t="s">
        <v>88</v>
      </c>
    </row>
    <row r="2532" ht="15.75" customHeight="1">
      <c r="A2532" s="36" t="str">
        <f t="shared" si="1"/>
        <v>Cayman Islands-The Americas2009</v>
      </c>
      <c r="B2532" s="36" t="s">
        <v>269</v>
      </c>
      <c r="C2532" s="36" t="s">
        <v>259</v>
      </c>
      <c r="D2532" s="36"/>
      <c r="E2532" s="36"/>
      <c r="F2532" s="36"/>
      <c r="G2532" s="36"/>
      <c r="H2532" s="37">
        <v>0.645</v>
      </c>
      <c r="I2532" s="37">
        <v>2.003</v>
      </c>
      <c r="J2532" s="31" t="s">
        <v>88</v>
      </c>
    </row>
    <row r="2533" ht="15.75" customHeight="1">
      <c r="A2533" s="36" t="str">
        <f t="shared" si="1"/>
        <v>Greenland-The Americas2009</v>
      </c>
      <c r="B2533" s="36" t="s">
        <v>279</v>
      </c>
      <c r="C2533" s="36" t="s">
        <v>259</v>
      </c>
      <c r="D2533" s="36"/>
      <c r="E2533" s="36"/>
      <c r="F2533" s="36"/>
      <c r="G2533" s="36"/>
      <c r="H2533" s="37">
        <v>0.628</v>
      </c>
      <c r="I2533" s="37">
        <v>0.945</v>
      </c>
      <c r="J2533" s="31" t="s">
        <v>88</v>
      </c>
    </row>
    <row r="2534" ht="15.75" customHeight="1">
      <c r="A2534" s="36" t="str">
        <f t="shared" si="1"/>
        <v>Brazil-The Americas2009</v>
      </c>
      <c r="B2534" s="36" t="s">
        <v>267</v>
      </c>
      <c r="C2534" s="36" t="s">
        <v>259</v>
      </c>
      <c r="D2534" s="37">
        <v>0.656</v>
      </c>
      <c r="E2534" s="37">
        <v>119.0</v>
      </c>
      <c r="F2534" s="36"/>
      <c r="G2534" s="37">
        <v>2600.0</v>
      </c>
      <c r="H2534" s="37">
        <v>0.392</v>
      </c>
      <c r="I2534" s="37">
        <v>0.875</v>
      </c>
      <c r="J2534" s="31" t="s">
        <v>88</v>
      </c>
    </row>
    <row r="2535" ht="15.75" customHeight="1">
      <c r="A2535" s="36" t="str">
        <f t="shared" si="1"/>
        <v>Jamaica-The Americas2009</v>
      </c>
      <c r="B2535" s="36" t="s">
        <v>285</v>
      </c>
      <c r="C2535" s="36" t="s">
        <v>259</v>
      </c>
      <c r="D2535" s="37">
        <v>0.499</v>
      </c>
      <c r="E2535" s="37">
        <v>8.0</v>
      </c>
      <c r="F2535" s="36"/>
      <c r="G2535" s="37">
        <v>414.0</v>
      </c>
      <c r="H2535" s="37">
        <v>0.243</v>
      </c>
      <c r="I2535" s="37">
        <v>1.083</v>
      </c>
      <c r="J2535" s="31" t="s">
        <v>88</v>
      </c>
    </row>
    <row r="2536" ht="15.75" customHeight="1">
      <c r="A2536" s="36" t="str">
        <f t="shared" si="1"/>
        <v>Bahamas, The-The Americas2009</v>
      </c>
      <c r="B2536" s="36" t="s">
        <v>262</v>
      </c>
      <c r="C2536" s="36" t="s">
        <v>259</v>
      </c>
      <c r="D2536" s="37">
        <v>0.449</v>
      </c>
      <c r="E2536" s="37">
        <v>31.0</v>
      </c>
      <c r="F2536" s="36"/>
      <c r="G2536" s="37">
        <v>58.0</v>
      </c>
      <c r="H2536" s="37">
        <v>0.339</v>
      </c>
      <c r="I2536" s="37">
        <v>1.012</v>
      </c>
      <c r="J2536" s="31" t="s">
        <v>88</v>
      </c>
    </row>
    <row r="2537" ht="15.75" customHeight="1">
      <c r="A2537" s="36" t="str">
        <f t="shared" si="1"/>
        <v>Costa Rica-The Americas2009</v>
      </c>
      <c r="B2537" s="36" t="s">
        <v>272</v>
      </c>
      <c r="C2537" s="36" t="s">
        <v>259</v>
      </c>
      <c r="D2537" s="37">
        <v>0.552</v>
      </c>
      <c r="E2537" s="37">
        <v>60.0</v>
      </c>
      <c r="F2537" s="36"/>
      <c r="G2537" s="37">
        <v>282.0</v>
      </c>
      <c r="H2537" s="37">
        <v>0.343</v>
      </c>
      <c r="I2537" s="37">
        <v>0.424</v>
      </c>
      <c r="J2537" s="31" t="s">
        <v>88</v>
      </c>
    </row>
    <row r="2538" ht="15.75" customHeight="1">
      <c r="A2538" s="36" t="str">
        <f t="shared" si="1"/>
        <v>St. Vincent and the Grenadines-The Americas2009</v>
      </c>
      <c r="B2538" s="36" t="s">
        <v>296</v>
      </c>
      <c r="C2538" s="36" t="s">
        <v>259</v>
      </c>
      <c r="D2538" s="37">
        <v>0.41</v>
      </c>
      <c r="E2538" s="37">
        <v>11.0</v>
      </c>
      <c r="F2538" s="36"/>
      <c r="G2538" s="37">
        <v>111.0</v>
      </c>
      <c r="H2538" s="37">
        <v>0.31</v>
      </c>
      <c r="I2538" s="37">
        <v>1.109</v>
      </c>
      <c r="J2538" s="31" t="s">
        <v>88</v>
      </c>
    </row>
    <row r="2539" ht="15.75" customHeight="1">
      <c r="A2539" s="36" t="str">
        <f t="shared" si="1"/>
        <v>St. Lucia-The Americas2009</v>
      </c>
      <c r="B2539" s="36" t="s">
        <v>294</v>
      </c>
      <c r="C2539" s="36" t="s">
        <v>259</v>
      </c>
      <c r="D2539" s="37">
        <v>0.344</v>
      </c>
      <c r="E2539" s="37">
        <v>14.0</v>
      </c>
      <c r="F2539" s="36"/>
      <c r="G2539" s="37">
        <v>92.0</v>
      </c>
      <c r="H2539" s="37">
        <v>0.36</v>
      </c>
      <c r="I2539" s="37">
        <v>1.083</v>
      </c>
      <c r="J2539" s="31" t="s">
        <v>88</v>
      </c>
    </row>
    <row r="2540" ht="15.75" customHeight="1">
      <c r="A2540" s="36" t="str">
        <f t="shared" si="1"/>
        <v>Argentina-The Americas2009</v>
      </c>
      <c r="B2540" s="36" t="s">
        <v>260</v>
      </c>
      <c r="C2540" s="36" t="s">
        <v>259</v>
      </c>
      <c r="D2540" s="37">
        <v>1.076</v>
      </c>
      <c r="E2540" s="37">
        <v>26.0</v>
      </c>
      <c r="F2540" s="36"/>
      <c r="G2540" s="37">
        <v>453.0</v>
      </c>
      <c r="H2540" s="37">
        <v>0.34</v>
      </c>
      <c r="I2540" s="37">
        <v>1.311</v>
      </c>
      <c r="J2540" s="31" t="s">
        <v>88</v>
      </c>
    </row>
    <row r="2541" ht="15.75" customHeight="1">
      <c r="A2541" s="36" t="str">
        <f t="shared" si="1"/>
        <v>Antigua and Barbuda-The Americas2009</v>
      </c>
      <c r="B2541" s="36" t="s">
        <v>258</v>
      </c>
      <c r="C2541" s="36" t="s">
        <v>259</v>
      </c>
      <c r="D2541" s="37">
        <v>0.41</v>
      </c>
      <c r="E2541" s="37">
        <v>21.0</v>
      </c>
      <c r="F2541" s="36"/>
      <c r="G2541" s="37">
        <v>207.0</v>
      </c>
      <c r="H2541" s="37">
        <v>0.42</v>
      </c>
      <c r="I2541" s="37">
        <v>1.563</v>
      </c>
      <c r="J2541" s="31" t="s">
        <v>88</v>
      </c>
    </row>
    <row r="2542" ht="15.75" customHeight="1">
      <c r="A2542" s="36" t="str">
        <f t="shared" si="1"/>
        <v>St. Martin (French part)-The Americas2009</v>
      </c>
      <c r="B2542" s="36" t="s">
        <v>295</v>
      </c>
      <c r="C2542" s="36" t="s">
        <v>259</v>
      </c>
      <c r="D2542" s="36"/>
      <c r="E2542" s="36"/>
      <c r="F2542" s="36"/>
      <c r="G2542" s="36"/>
      <c r="H2542" s="36"/>
      <c r="I2542" s="36"/>
      <c r="J2542" s="31" t="s">
        <v>88</v>
      </c>
    </row>
    <row r="2543" ht="15.75" customHeight="1">
      <c r="A2543" s="36" t="str">
        <f t="shared" si="1"/>
        <v>Suriname-The Americas2009</v>
      </c>
      <c r="B2543" s="36" t="s">
        <v>297</v>
      </c>
      <c r="C2543" s="36" t="s">
        <v>259</v>
      </c>
      <c r="D2543" s="37">
        <v>0.279</v>
      </c>
      <c r="E2543" s="37">
        <v>694.0</v>
      </c>
      <c r="F2543" s="36"/>
      <c r="G2543" s="37">
        <v>199.0</v>
      </c>
      <c r="H2543" s="37">
        <v>0.314</v>
      </c>
      <c r="I2543" s="37">
        <v>1.469</v>
      </c>
      <c r="J2543" s="31" t="s">
        <v>88</v>
      </c>
    </row>
    <row r="2544" ht="15.75" customHeight="1">
      <c r="A2544" s="36" t="str">
        <f t="shared" si="1"/>
        <v>Grenada-The Americas2009</v>
      </c>
      <c r="B2544" s="36" t="s">
        <v>280</v>
      </c>
      <c r="C2544" s="36" t="s">
        <v>259</v>
      </c>
      <c r="D2544" s="37">
        <v>0.453</v>
      </c>
      <c r="E2544" s="37">
        <v>20.0</v>
      </c>
      <c r="F2544" s="36"/>
      <c r="G2544" s="37">
        <v>140.0</v>
      </c>
      <c r="H2544" s="37">
        <v>0.241</v>
      </c>
      <c r="I2544" s="37">
        <v>1.097</v>
      </c>
      <c r="J2544" s="31" t="s">
        <v>88</v>
      </c>
    </row>
    <row r="2545" ht="15.75" customHeight="1">
      <c r="A2545" s="36" t="str">
        <f t="shared" si="1"/>
        <v>Colombia-The Americas2009</v>
      </c>
      <c r="B2545" s="36" t="s">
        <v>271</v>
      </c>
      <c r="C2545" s="36" t="s">
        <v>259</v>
      </c>
      <c r="D2545" s="37">
        <v>0.803</v>
      </c>
      <c r="E2545" s="37">
        <v>20.0</v>
      </c>
      <c r="F2545" s="36"/>
      <c r="G2545" s="37">
        <v>208.0</v>
      </c>
      <c r="H2545" s="37">
        <v>0.3</v>
      </c>
      <c r="I2545" s="37">
        <v>0.92</v>
      </c>
      <c r="J2545" s="31" t="s">
        <v>88</v>
      </c>
    </row>
    <row r="2546" ht="15.75" customHeight="1">
      <c r="A2546" s="36" t="str">
        <f t="shared" si="1"/>
        <v>Mexico-The Americas2009</v>
      </c>
      <c r="B2546" s="36" t="s">
        <v>286</v>
      </c>
      <c r="C2546" s="36" t="s">
        <v>259</v>
      </c>
      <c r="D2546" s="37">
        <v>0.51</v>
      </c>
      <c r="E2546" s="37">
        <v>11.0</v>
      </c>
      <c r="F2546" s="36"/>
      <c r="G2546" s="37">
        <v>517.0</v>
      </c>
      <c r="H2546" s="37">
        <v>0.263</v>
      </c>
      <c r="I2546" s="37">
        <v>0.715</v>
      </c>
      <c r="J2546" s="31" t="s">
        <v>88</v>
      </c>
    </row>
    <row r="2547" ht="15.75" customHeight="1">
      <c r="A2547" s="36" t="str">
        <f t="shared" si="1"/>
        <v>El Salvador-The Americas2009</v>
      </c>
      <c r="B2547" s="36" t="s">
        <v>278</v>
      </c>
      <c r="C2547" s="36" t="s">
        <v>259</v>
      </c>
      <c r="D2547" s="37">
        <v>0.348</v>
      </c>
      <c r="E2547" s="37">
        <v>17.0</v>
      </c>
      <c r="F2547" s="36"/>
      <c r="G2547" s="37">
        <v>320.0</v>
      </c>
      <c r="H2547" s="37">
        <v>0.121</v>
      </c>
      <c r="I2547" s="37">
        <v>1.224</v>
      </c>
      <c r="J2547" s="31" t="s">
        <v>88</v>
      </c>
    </row>
    <row r="2548" ht="15.75" customHeight="1">
      <c r="A2548" s="36" t="str">
        <f t="shared" si="1"/>
        <v>Peru-The Americas2009</v>
      </c>
      <c r="B2548" s="36" t="s">
        <v>290</v>
      </c>
      <c r="C2548" s="36" t="s">
        <v>259</v>
      </c>
      <c r="D2548" s="37">
        <v>0.372</v>
      </c>
      <c r="E2548" s="37">
        <v>41.0</v>
      </c>
      <c r="F2548" s="36"/>
      <c r="G2548" s="37">
        <v>380.0</v>
      </c>
      <c r="H2548" s="37">
        <v>0.314</v>
      </c>
      <c r="I2548" s="37">
        <v>0.854</v>
      </c>
      <c r="J2548" s="31" t="s">
        <v>88</v>
      </c>
    </row>
    <row r="2549" ht="15.75" customHeight="1">
      <c r="A2549" s="36" t="str">
        <f t="shared" si="1"/>
        <v>Venezuela-The Americas2009</v>
      </c>
      <c r="B2549" s="36" t="s">
        <v>302</v>
      </c>
      <c r="C2549" s="36" t="s">
        <v>259</v>
      </c>
      <c r="D2549" s="37">
        <v>0.604</v>
      </c>
      <c r="E2549" s="37">
        <v>141.0</v>
      </c>
      <c r="F2549" s="36"/>
      <c r="G2549" s="37">
        <v>864.0</v>
      </c>
      <c r="H2549" s="37">
        <v>0.327</v>
      </c>
      <c r="I2549" s="37">
        <v>0.984</v>
      </c>
      <c r="J2549" s="31" t="s">
        <v>88</v>
      </c>
    </row>
    <row r="2550" ht="15.75" customHeight="1">
      <c r="A2550" s="36" t="str">
        <f t="shared" si="1"/>
        <v>Panama-The Americas2009</v>
      </c>
      <c r="B2550" s="36" t="s">
        <v>288</v>
      </c>
      <c r="C2550" s="36" t="s">
        <v>259</v>
      </c>
      <c r="D2550" s="37">
        <v>0.438</v>
      </c>
      <c r="E2550" s="37">
        <v>12.0</v>
      </c>
      <c r="F2550" s="36"/>
      <c r="G2550" s="37">
        <v>482.0</v>
      </c>
      <c r="H2550" s="37">
        <v>0.391</v>
      </c>
      <c r="I2550" s="37">
        <v>1.678</v>
      </c>
      <c r="J2550" s="31" t="s">
        <v>88</v>
      </c>
    </row>
    <row r="2551" ht="15.75" customHeight="1">
      <c r="A2551" s="36" t="str">
        <f t="shared" si="1"/>
        <v>Guyana-The Americas2009</v>
      </c>
      <c r="B2551" s="36" t="s">
        <v>282</v>
      </c>
      <c r="C2551" s="36" t="s">
        <v>259</v>
      </c>
      <c r="D2551" s="37">
        <v>0.388</v>
      </c>
      <c r="E2551" s="37">
        <v>30.0</v>
      </c>
      <c r="F2551" s="36"/>
      <c r="G2551" s="37">
        <v>288.0</v>
      </c>
      <c r="H2551" s="37">
        <v>0.239</v>
      </c>
      <c r="I2551" s="37">
        <v>0.625</v>
      </c>
      <c r="J2551" s="31" t="s">
        <v>88</v>
      </c>
    </row>
    <row r="2552" ht="15.75" customHeight="1">
      <c r="A2552" s="36" t="str">
        <f t="shared" si="1"/>
        <v>Dominican Republic-The Americas2009</v>
      </c>
      <c r="B2552" s="36" t="s">
        <v>276</v>
      </c>
      <c r="C2552" s="36" t="s">
        <v>259</v>
      </c>
      <c r="D2552" s="37">
        <v>0.384</v>
      </c>
      <c r="E2552" s="37">
        <v>13.0</v>
      </c>
      <c r="F2552" s="36"/>
      <c r="G2552" s="37">
        <v>324.0</v>
      </c>
      <c r="H2552" s="37">
        <v>0.277</v>
      </c>
      <c r="I2552" s="37">
        <v>0.873</v>
      </c>
      <c r="J2552" s="31" t="s">
        <v>88</v>
      </c>
    </row>
    <row r="2553" ht="15.75" customHeight="1">
      <c r="A2553" s="36" t="str">
        <f t="shared" si="1"/>
        <v>Ecuador-The Americas2009</v>
      </c>
      <c r="B2553" s="36" t="s">
        <v>277</v>
      </c>
      <c r="C2553" s="36" t="s">
        <v>259</v>
      </c>
      <c r="D2553" s="37">
        <v>0.349</v>
      </c>
      <c r="E2553" s="37">
        <v>64.0</v>
      </c>
      <c r="F2553" s="36"/>
      <c r="G2553" s="37">
        <v>600.0</v>
      </c>
      <c r="H2553" s="37">
        <v>0.246</v>
      </c>
      <c r="I2553" s="37">
        <v>0.897</v>
      </c>
      <c r="J2553" s="31" t="s">
        <v>88</v>
      </c>
    </row>
    <row r="2554" ht="15.75" customHeight="1">
      <c r="A2554" s="36" t="str">
        <f t="shared" si="1"/>
        <v>Nicaragua-The Americas2009</v>
      </c>
      <c r="B2554" s="36" t="s">
        <v>287</v>
      </c>
      <c r="C2554" s="36" t="s">
        <v>259</v>
      </c>
      <c r="D2554" s="37">
        <v>0.632</v>
      </c>
      <c r="E2554" s="37">
        <v>39.0</v>
      </c>
      <c r="F2554" s="36"/>
      <c r="G2554" s="37">
        <v>240.0</v>
      </c>
      <c r="H2554" s="37">
        <v>0.073</v>
      </c>
      <c r="I2554" s="37">
        <v>0.582</v>
      </c>
      <c r="J2554" s="31" t="s">
        <v>88</v>
      </c>
    </row>
    <row r="2555" ht="15.75" customHeight="1">
      <c r="A2555" s="36" t="str">
        <f t="shared" si="1"/>
        <v>Paraguay-The Americas2009</v>
      </c>
      <c r="B2555" s="36" t="s">
        <v>289</v>
      </c>
      <c r="C2555" s="36" t="s">
        <v>259</v>
      </c>
      <c r="D2555" s="37">
        <v>0.35</v>
      </c>
      <c r="E2555" s="37">
        <v>35.0</v>
      </c>
      <c r="F2555" s="36"/>
      <c r="G2555" s="37">
        <v>328.0</v>
      </c>
      <c r="H2555" s="37">
        <v>0.189</v>
      </c>
      <c r="I2555" s="37">
        <v>0.885</v>
      </c>
      <c r="J2555" s="31" t="s">
        <v>88</v>
      </c>
    </row>
    <row r="2556" ht="15.75" customHeight="1">
      <c r="A2556" s="36" t="str">
        <f t="shared" si="1"/>
        <v>Belize-The Americas2009</v>
      </c>
      <c r="B2556" s="36" t="s">
        <v>264</v>
      </c>
      <c r="C2556" s="36" t="s">
        <v>259</v>
      </c>
      <c r="D2556" s="37">
        <v>0.332</v>
      </c>
      <c r="E2556" s="37">
        <v>44.0</v>
      </c>
      <c r="F2556" s="36"/>
      <c r="G2556" s="37">
        <v>147.0</v>
      </c>
      <c r="H2556" s="37">
        <v>0.117</v>
      </c>
      <c r="I2556" s="37">
        <v>0.537</v>
      </c>
      <c r="J2556" s="31" t="s">
        <v>88</v>
      </c>
    </row>
    <row r="2557" ht="15.75" customHeight="1">
      <c r="A2557" s="36" t="str">
        <f t="shared" si="1"/>
        <v>Haiti-The Americas2009</v>
      </c>
      <c r="B2557" s="36" t="s">
        <v>283</v>
      </c>
      <c r="C2557" s="36" t="s">
        <v>259</v>
      </c>
      <c r="D2557" s="37">
        <v>0.404</v>
      </c>
      <c r="E2557" s="37">
        <v>195.0</v>
      </c>
      <c r="F2557" s="36"/>
      <c r="G2557" s="37">
        <v>184.0</v>
      </c>
      <c r="H2557" s="37">
        <v>0.081</v>
      </c>
      <c r="I2557" s="37">
        <v>0.374</v>
      </c>
      <c r="J2557" s="31" t="s">
        <v>88</v>
      </c>
    </row>
    <row r="2558" ht="15.75" customHeight="1">
      <c r="A2558" s="36" t="str">
        <f t="shared" si="1"/>
        <v>Bolivia-The Americas2009</v>
      </c>
      <c r="B2558" s="36" t="s">
        <v>266</v>
      </c>
      <c r="C2558" s="36" t="s">
        <v>259</v>
      </c>
      <c r="D2558" s="37">
        <v>0.8</v>
      </c>
      <c r="E2558" s="37">
        <v>50.0</v>
      </c>
      <c r="F2558" s="36"/>
      <c r="G2558" s="37">
        <v>1080.0</v>
      </c>
      <c r="H2558" s="37">
        <v>0.168</v>
      </c>
      <c r="I2558" s="37">
        <v>0.647</v>
      </c>
      <c r="J2558" s="31" t="s">
        <v>88</v>
      </c>
    </row>
    <row r="2559" ht="15.75" customHeight="1">
      <c r="A2559" s="36" t="str">
        <f t="shared" si="1"/>
        <v>Honduras-The Americas2009</v>
      </c>
      <c r="B2559" s="36" t="s">
        <v>284</v>
      </c>
      <c r="C2559" s="36" t="s">
        <v>259</v>
      </c>
      <c r="D2559" s="37">
        <v>0.441</v>
      </c>
      <c r="E2559" s="37">
        <v>14.0</v>
      </c>
      <c r="F2559" s="36"/>
      <c r="G2559" s="37">
        <v>224.0</v>
      </c>
      <c r="H2559" s="37">
        <v>0.098</v>
      </c>
      <c r="I2559" s="37">
        <v>1.123</v>
      </c>
      <c r="J2559" s="31" t="s">
        <v>88</v>
      </c>
    </row>
    <row r="2560" ht="15.75" customHeight="1">
      <c r="A2560" s="36" t="str">
        <f t="shared" si="1"/>
        <v>Guatemala-The Americas2009</v>
      </c>
      <c r="B2560" s="36" t="s">
        <v>281</v>
      </c>
      <c r="C2560" s="36" t="s">
        <v>259</v>
      </c>
      <c r="D2560" s="37">
        <v>0.409</v>
      </c>
      <c r="E2560" s="37">
        <v>37.0</v>
      </c>
      <c r="F2560" s="36"/>
      <c r="G2560" s="37">
        <v>344.0</v>
      </c>
      <c r="H2560" s="37">
        <v>0.093</v>
      </c>
      <c r="I2560" s="37">
        <v>1.237</v>
      </c>
      <c r="J2560" s="31" t="s">
        <v>88</v>
      </c>
    </row>
    <row r="2561" ht="15.75" customHeight="1">
      <c r="A2561" s="36" t="str">
        <f t="shared" si="1"/>
        <v>Sint Maarten (Dutch part)-The Americas2010</v>
      </c>
      <c r="B2561" s="36" t="s">
        <v>292</v>
      </c>
      <c r="C2561" s="36" t="s">
        <v>259</v>
      </c>
      <c r="D2561" s="36"/>
      <c r="E2561" s="36"/>
      <c r="F2561" s="36"/>
      <c r="G2561" s="36"/>
      <c r="H2561" s="36"/>
      <c r="I2561" s="36"/>
      <c r="J2561" s="31" t="s">
        <v>89</v>
      </c>
    </row>
    <row r="2562" ht="15.75" customHeight="1">
      <c r="A2562" s="36" t="str">
        <f t="shared" si="1"/>
        <v>Turks and Caicos Islands-The Americas2010</v>
      </c>
      <c r="B2562" s="36" t="s">
        <v>299</v>
      </c>
      <c r="C2562" s="36" t="s">
        <v>259</v>
      </c>
      <c r="D2562" s="36"/>
      <c r="E2562" s="36"/>
      <c r="F2562" s="36"/>
      <c r="G2562" s="36"/>
      <c r="H2562" s="36"/>
      <c r="I2562" s="36"/>
      <c r="J2562" s="31" t="s">
        <v>89</v>
      </c>
    </row>
    <row r="2563" ht="15.75" customHeight="1">
      <c r="A2563" s="36" t="str">
        <f t="shared" si="1"/>
        <v>St. Kitts and Nevis-The Americas2010</v>
      </c>
      <c r="B2563" s="36" t="s">
        <v>293</v>
      </c>
      <c r="C2563" s="36" t="s">
        <v>259</v>
      </c>
      <c r="D2563" s="37">
        <v>0.525</v>
      </c>
      <c r="E2563" s="37">
        <v>19.0</v>
      </c>
      <c r="F2563" s="36"/>
      <c r="G2563" s="37">
        <v>155.0</v>
      </c>
      <c r="H2563" s="37">
        <v>0.76</v>
      </c>
      <c r="I2563" s="37">
        <v>1.528</v>
      </c>
      <c r="J2563" s="31" t="s">
        <v>89</v>
      </c>
    </row>
    <row r="2564" ht="15.75" customHeight="1">
      <c r="A2564" s="36" t="str">
        <f t="shared" si="1"/>
        <v>Cuba-The Americas2010</v>
      </c>
      <c r="B2564" s="36" t="s">
        <v>273</v>
      </c>
      <c r="C2564" s="36" t="s">
        <v>259</v>
      </c>
      <c r="D2564" s="36"/>
      <c r="E2564" s="36"/>
      <c r="F2564" s="36"/>
      <c r="G2564" s="36"/>
      <c r="H2564" s="37">
        <v>0.159</v>
      </c>
      <c r="I2564" s="37">
        <v>0.089</v>
      </c>
      <c r="J2564" s="31" t="s">
        <v>89</v>
      </c>
    </row>
    <row r="2565" ht="15.75" customHeight="1">
      <c r="A2565" s="36" t="str">
        <f t="shared" si="1"/>
        <v>Aruba-The Americas2010</v>
      </c>
      <c r="B2565" s="36" t="s">
        <v>261</v>
      </c>
      <c r="C2565" s="36" t="s">
        <v>259</v>
      </c>
      <c r="D2565" s="36"/>
      <c r="E2565" s="36"/>
      <c r="F2565" s="36"/>
      <c r="G2565" s="36"/>
      <c r="H2565" s="37">
        <v>0.62</v>
      </c>
      <c r="I2565" s="37">
        <v>1.297</v>
      </c>
      <c r="J2565" s="31" t="s">
        <v>89</v>
      </c>
    </row>
    <row r="2566" ht="15.75" customHeight="1">
      <c r="A2566" s="36" t="str">
        <f t="shared" si="1"/>
        <v>Puerto Rico-The Americas2010</v>
      </c>
      <c r="B2566" s="36" t="s">
        <v>291</v>
      </c>
      <c r="C2566" s="36" t="s">
        <v>259</v>
      </c>
      <c r="D2566" s="37">
        <v>0.636</v>
      </c>
      <c r="E2566" s="37">
        <v>7.0</v>
      </c>
      <c r="F2566" s="36"/>
      <c r="G2566" s="37">
        <v>218.0</v>
      </c>
      <c r="H2566" s="37">
        <v>0.453</v>
      </c>
      <c r="I2566" s="37">
        <v>0.791</v>
      </c>
      <c r="J2566" s="31" t="s">
        <v>89</v>
      </c>
    </row>
    <row r="2567" ht="15.75" customHeight="1">
      <c r="A2567" s="36" t="str">
        <f t="shared" si="1"/>
        <v>Canada-The Americas2010</v>
      </c>
      <c r="B2567" s="36" t="s">
        <v>268</v>
      </c>
      <c r="C2567" s="36" t="s">
        <v>259</v>
      </c>
      <c r="D2567" s="37">
        <v>0.277</v>
      </c>
      <c r="E2567" s="37">
        <v>5.0</v>
      </c>
      <c r="F2567" s="36"/>
      <c r="G2567" s="37">
        <v>131.0</v>
      </c>
      <c r="H2567" s="37">
        <v>0.803</v>
      </c>
      <c r="I2567" s="37">
        <v>0.757</v>
      </c>
      <c r="J2567" s="31" t="s">
        <v>89</v>
      </c>
    </row>
    <row r="2568" ht="15.75" customHeight="1">
      <c r="A2568" s="36" t="str">
        <f t="shared" si="1"/>
        <v>Bermuda-The Americas2010</v>
      </c>
      <c r="B2568" s="36" t="s">
        <v>265</v>
      </c>
      <c r="C2568" s="36" t="s">
        <v>259</v>
      </c>
      <c r="D2568" s="36"/>
      <c r="E2568" s="36"/>
      <c r="F2568" s="36"/>
      <c r="G2568" s="36"/>
      <c r="H2568" s="37">
        <v>0.842</v>
      </c>
      <c r="I2568" s="37">
        <v>1.358</v>
      </c>
      <c r="J2568" s="31" t="s">
        <v>89</v>
      </c>
    </row>
    <row r="2569" ht="15.75" customHeight="1">
      <c r="A2569" s="36" t="str">
        <f t="shared" si="1"/>
        <v>Dominica-The Americas2010</v>
      </c>
      <c r="B2569" s="36" t="s">
        <v>275</v>
      </c>
      <c r="C2569" s="36" t="s">
        <v>259</v>
      </c>
      <c r="D2569" s="37">
        <v>0.37</v>
      </c>
      <c r="E2569" s="37">
        <v>13.0</v>
      </c>
      <c r="F2569" s="36"/>
      <c r="G2569" s="37">
        <v>117.0</v>
      </c>
      <c r="H2569" s="37">
        <v>0.475</v>
      </c>
      <c r="I2569" s="37">
        <v>1.483</v>
      </c>
      <c r="J2569" s="31" t="s">
        <v>89</v>
      </c>
    </row>
    <row r="2570" ht="15.75" customHeight="1">
      <c r="A2570" s="36" t="str">
        <f t="shared" si="1"/>
        <v>Barbados-The Americas2010</v>
      </c>
      <c r="B2570" s="36" t="s">
        <v>263</v>
      </c>
      <c r="C2570" s="36" t="s">
        <v>259</v>
      </c>
      <c r="D2570" s="36"/>
      <c r="E2570" s="36"/>
      <c r="F2570" s="36"/>
      <c r="G2570" s="36"/>
      <c r="H2570" s="37">
        <v>0.681</v>
      </c>
      <c r="I2570" s="37">
        <v>1.248</v>
      </c>
      <c r="J2570" s="31" t="s">
        <v>89</v>
      </c>
    </row>
    <row r="2571" ht="15.75" customHeight="1">
      <c r="A2571" s="36" t="str">
        <f t="shared" si="1"/>
        <v>United States-The Americas2010</v>
      </c>
      <c r="B2571" s="36" t="s">
        <v>300</v>
      </c>
      <c r="C2571" s="36" t="s">
        <v>259</v>
      </c>
      <c r="D2571" s="37">
        <v>0.465</v>
      </c>
      <c r="E2571" s="37">
        <v>5.0</v>
      </c>
      <c r="F2571" s="36"/>
      <c r="G2571" s="37">
        <v>187.0</v>
      </c>
      <c r="H2571" s="37">
        <v>0.717</v>
      </c>
      <c r="I2571" s="37">
        <v>0.913</v>
      </c>
      <c r="J2571" s="31" t="s">
        <v>89</v>
      </c>
    </row>
    <row r="2572" ht="15.75" customHeight="1">
      <c r="A2572" s="36" t="str">
        <f t="shared" si="1"/>
        <v>Curacao-The Americas2010</v>
      </c>
      <c r="B2572" s="36" t="s">
        <v>274</v>
      </c>
      <c r="C2572" s="36" t="s">
        <v>259</v>
      </c>
      <c r="D2572" s="36"/>
      <c r="E2572" s="36"/>
      <c r="F2572" s="36"/>
      <c r="G2572" s="36"/>
      <c r="H2572" s="36"/>
      <c r="I2572" s="37">
        <v>1.383</v>
      </c>
      <c r="J2572" s="31" t="s">
        <v>89</v>
      </c>
    </row>
    <row r="2573" ht="15.75" customHeight="1">
      <c r="A2573" s="36" t="str">
        <f t="shared" si="1"/>
        <v>Chile-The Americas2010</v>
      </c>
      <c r="B2573" s="36" t="s">
        <v>270</v>
      </c>
      <c r="C2573" s="36" t="s">
        <v>259</v>
      </c>
      <c r="D2573" s="37">
        <v>0.245</v>
      </c>
      <c r="E2573" s="37">
        <v>22.0</v>
      </c>
      <c r="F2573" s="36"/>
      <c r="G2573" s="37">
        <v>316.0</v>
      </c>
      <c r="H2573" s="37">
        <v>0.45</v>
      </c>
      <c r="I2573" s="37">
        <v>1.158</v>
      </c>
      <c r="J2573" s="31" t="s">
        <v>89</v>
      </c>
    </row>
    <row r="2574" ht="15.75" customHeight="1">
      <c r="A2574" s="36" t="str">
        <f t="shared" si="1"/>
        <v>Cayman Islands-The Americas2010</v>
      </c>
      <c r="B2574" s="36" t="s">
        <v>269</v>
      </c>
      <c r="C2574" s="36" t="s">
        <v>259</v>
      </c>
      <c r="D2574" s="36"/>
      <c r="E2574" s="36"/>
      <c r="F2574" s="36"/>
      <c r="G2574" s="36"/>
      <c r="H2574" s="37">
        <v>0.66</v>
      </c>
      <c r="I2574" s="37">
        <v>1.812</v>
      </c>
      <c r="J2574" s="31" t="s">
        <v>89</v>
      </c>
    </row>
    <row r="2575" ht="15.75" customHeight="1">
      <c r="A2575" s="36" t="str">
        <f t="shared" si="1"/>
        <v>Trinidad and Tobago-The Americas2010</v>
      </c>
      <c r="B2575" s="36" t="s">
        <v>298</v>
      </c>
      <c r="C2575" s="36" t="s">
        <v>259</v>
      </c>
      <c r="D2575" s="37">
        <v>0.331</v>
      </c>
      <c r="E2575" s="37">
        <v>41.0</v>
      </c>
      <c r="F2575" s="36"/>
      <c r="G2575" s="37">
        <v>210.0</v>
      </c>
      <c r="H2575" s="37">
        <v>0.485</v>
      </c>
      <c r="I2575" s="37">
        <v>1.426</v>
      </c>
      <c r="J2575" s="31" t="s">
        <v>89</v>
      </c>
    </row>
    <row r="2576" ht="15.75" customHeight="1">
      <c r="A2576" s="36" t="str">
        <f t="shared" si="1"/>
        <v>Greenland-The Americas2010</v>
      </c>
      <c r="B2576" s="36" t="s">
        <v>279</v>
      </c>
      <c r="C2576" s="36" t="s">
        <v>259</v>
      </c>
      <c r="D2576" s="36"/>
      <c r="E2576" s="36"/>
      <c r="F2576" s="36"/>
      <c r="G2576" s="36"/>
      <c r="H2576" s="37">
        <v>0.63</v>
      </c>
      <c r="I2576" s="37">
        <v>1.014</v>
      </c>
      <c r="J2576" s="31" t="s">
        <v>89</v>
      </c>
    </row>
    <row r="2577" ht="15.75" customHeight="1">
      <c r="A2577" s="36" t="str">
        <f t="shared" si="1"/>
        <v>Jamaica-The Americas2010</v>
      </c>
      <c r="B2577" s="36" t="s">
        <v>285</v>
      </c>
      <c r="C2577" s="36" t="s">
        <v>259</v>
      </c>
      <c r="D2577" s="37">
        <v>0.487</v>
      </c>
      <c r="E2577" s="37">
        <v>8.0</v>
      </c>
      <c r="F2577" s="36"/>
      <c r="G2577" s="37">
        <v>414.0</v>
      </c>
      <c r="H2577" s="37">
        <v>0.277</v>
      </c>
      <c r="I2577" s="37">
        <v>1.161</v>
      </c>
      <c r="J2577" s="31" t="s">
        <v>89</v>
      </c>
    </row>
    <row r="2578" ht="15.75" customHeight="1">
      <c r="A2578" s="36" t="str">
        <f t="shared" si="1"/>
        <v>Uruguay-The Americas2010</v>
      </c>
      <c r="B2578" s="36" t="s">
        <v>301</v>
      </c>
      <c r="C2578" s="36" t="s">
        <v>259</v>
      </c>
      <c r="D2578" s="37">
        <v>0.419</v>
      </c>
      <c r="E2578" s="37">
        <v>65.0</v>
      </c>
      <c r="F2578" s="36"/>
      <c r="G2578" s="37">
        <v>336.0</v>
      </c>
      <c r="H2578" s="37">
        <v>0.464</v>
      </c>
      <c r="I2578" s="37">
        <v>1.316</v>
      </c>
      <c r="J2578" s="31" t="s">
        <v>89</v>
      </c>
    </row>
    <row r="2579" ht="15.75" customHeight="1">
      <c r="A2579" s="36" t="str">
        <f t="shared" si="1"/>
        <v>Brazil-The Americas2010</v>
      </c>
      <c r="B2579" s="36" t="s">
        <v>267</v>
      </c>
      <c r="C2579" s="36" t="s">
        <v>259</v>
      </c>
      <c r="D2579" s="37">
        <v>0.663</v>
      </c>
      <c r="E2579" s="37">
        <v>119.0</v>
      </c>
      <c r="F2579" s="36"/>
      <c r="G2579" s="37">
        <v>2600.0</v>
      </c>
      <c r="H2579" s="37">
        <v>0.407</v>
      </c>
      <c r="I2579" s="37">
        <v>1.009</v>
      </c>
      <c r="J2579" s="31" t="s">
        <v>89</v>
      </c>
    </row>
    <row r="2580" ht="15.75" customHeight="1">
      <c r="A2580" s="36" t="str">
        <f t="shared" si="1"/>
        <v>St. Lucia-The Americas2010</v>
      </c>
      <c r="B2580" s="36" t="s">
        <v>294</v>
      </c>
      <c r="C2580" s="36" t="s">
        <v>259</v>
      </c>
      <c r="D2580" s="37">
        <v>0.34</v>
      </c>
      <c r="E2580" s="37">
        <v>14.0</v>
      </c>
      <c r="F2580" s="36"/>
      <c r="G2580" s="37">
        <v>92.0</v>
      </c>
      <c r="H2580" s="37">
        <v>0.433</v>
      </c>
      <c r="I2580" s="37">
        <v>1.117</v>
      </c>
      <c r="J2580" s="31" t="s">
        <v>89</v>
      </c>
    </row>
    <row r="2581" ht="15.75" customHeight="1">
      <c r="A2581" s="36" t="str">
        <f t="shared" si="1"/>
        <v>Bahamas, The-The Americas2010</v>
      </c>
      <c r="B2581" s="36" t="s">
        <v>262</v>
      </c>
      <c r="C2581" s="36" t="s">
        <v>259</v>
      </c>
      <c r="D2581" s="37">
        <v>0.449</v>
      </c>
      <c r="E2581" s="37">
        <v>24.0</v>
      </c>
      <c r="F2581" s="36"/>
      <c r="G2581" s="37">
        <v>58.0</v>
      </c>
      <c r="H2581" s="37">
        <v>0.43</v>
      </c>
      <c r="I2581" s="37">
        <v>1.188</v>
      </c>
      <c r="J2581" s="31" t="s">
        <v>89</v>
      </c>
    </row>
    <row r="2582" ht="15.75" customHeight="1">
      <c r="A2582" s="36" t="str">
        <f t="shared" si="1"/>
        <v>Costa Rica-The Americas2010</v>
      </c>
      <c r="B2582" s="36" t="s">
        <v>272</v>
      </c>
      <c r="C2582" s="36" t="s">
        <v>259</v>
      </c>
      <c r="D2582" s="37">
        <v>0.553</v>
      </c>
      <c r="E2582" s="37">
        <v>60.0</v>
      </c>
      <c r="F2582" s="36"/>
      <c r="G2582" s="37">
        <v>272.0</v>
      </c>
      <c r="H2582" s="37">
        <v>0.365</v>
      </c>
      <c r="I2582" s="37">
        <v>0.67</v>
      </c>
      <c r="J2582" s="31" t="s">
        <v>89</v>
      </c>
    </row>
    <row r="2583" ht="15.75" customHeight="1">
      <c r="A2583" s="36" t="str">
        <f t="shared" si="1"/>
        <v>St. Vincent and the Grenadines-The Americas2010</v>
      </c>
      <c r="B2583" s="36" t="s">
        <v>296</v>
      </c>
      <c r="C2583" s="36" t="s">
        <v>259</v>
      </c>
      <c r="D2583" s="37">
        <v>0.387</v>
      </c>
      <c r="E2583" s="37">
        <v>10.0</v>
      </c>
      <c r="F2583" s="36"/>
      <c r="G2583" s="37">
        <v>111.0</v>
      </c>
      <c r="H2583" s="37">
        <v>0.385</v>
      </c>
      <c r="I2583" s="37">
        <v>1.206</v>
      </c>
      <c r="J2583" s="31" t="s">
        <v>89</v>
      </c>
    </row>
    <row r="2584" ht="15.75" customHeight="1">
      <c r="A2584" s="36" t="str">
        <f t="shared" si="1"/>
        <v>Argentina-The Americas2010</v>
      </c>
      <c r="B2584" s="36" t="s">
        <v>260</v>
      </c>
      <c r="C2584" s="36" t="s">
        <v>259</v>
      </c>
      <c r="D2584" s="37">
        <v>1.076</v>
      </c>
      <c r="E2584" s="37">
        <v>25.0</v>
      </c>
      <c r="F2584" s="36"/>
      <c r="G2584" s="37">
        <v>453.0</v>
      </c>
      <c r="H2584" s="37">
        <v>0.45</v>
      </c>
      <c r="I2584" s="37">
        <v>1.414</v>
      </c>
      <c r="J2584" s="31" t="s">
        <v>89</v>
      </c>
    </row>
    <row r="2585" ht="15.75" customHeight="1">
      <c r="A2585" s="36" t="str">
        <f t="shared" si="1"/>
        <v>Antigua and Barbuda-The Americas2010</v>
      </c>
      <c r="B2585" s="36" t="s">
        <v>258</v>
      </c>
      <c r="C2585" s="36" t="s">
        <v>259</v>
      </c>
      <c r="D2585" s="37">
        <v>0.41</v>
      </c>
      <c r="E2585" s="37">
        <v>21.0</v>
      </c>
      <c r="F2585" s="36"/>
      <c r="G2585" s="37">
        <v>207.0</v>
      </c>
      <c r="H2585" s="37">
        <v>0.47</v>
      </c>
      <c r="I2585" s="37">
        <v>1.926</v>
      </c>
      <c r="J2585" s="31" t="s">
        <v>89</v>
      </c>
    </row>
    <row r="2586" ht="15.75" customHeight="1">
      <c r="A2586" s="36" t="str">
        <f t="shared" si="1"/>
        <v>St. Martin (French part)-The Americas2010</v>
      </c>
      <c r="B2586" s="36" t="s">
        <v>295</v>
      </c>
      <c r="C2586" s="36" t="s">
        <v>259</v>
      </c>
      <c r="D2586" s="36"/>
      <c r="E2586" s="36"/>
      <c r="F2586" s="36"/>
      <c r="G2586" s="36"/>
      <c r="H2586" s="36"/>
      <c r="I2586" s="36"/>
      <c r="J2586" s="31" t="s">
        <v>89</v>
      </c>
    </row>
    <row r="2587" ht="15.75" customHeight="1">
      <c r="A2587" s="36" t="str">
        <f t="shared" si="1"/>
        <v>Suriname-The Americas2010</v>
      </c>
      <c r="B2587" s="36" t="s">
        <v>297</v>
      </c>
      <c r="C2587" s="36" t="s">
        <v>259</v>
      </c>
      <c r="D2587" s="37">
        <v>0.279</v>
      </c>
      <c r="E2587" s="37">
        <v>694.0</v>
      </c>
      <c r="F2587" s="36"/>
      <c r="G2587" s="37">
        <v>199.0</v>
      </c>
      <c r="H2587" s="37">
        <v>0.316</v>
      </c>
      <c r="I2587" s="37">
        <v>0.993</v>
      </c>
      <c r="J2587" s="31" t="s">
        <v>89</v>
      </c>
    </row>
    <row r="2588" ht="15.75" customHeight="1">
      <c r="A2588" s="36" t="str">
        <f t="shared" si="1"/>
        <v>Grenada-The Americas2010</v>
      </c>
      <c r="B2588" s="36" t="s">
        <v>280</v>
      </c>
      <c r="C2588" s="36" t="s">
        <v>259</v>
      </c>
      <c r="D2588" s="37">
        <v>0.453</v>
      </c>
      <c r="E2588" s="37">
        <v>15.0</v>
      </c>
      <c r="F2588" s="36"/>
      <c r="G2588" s="37">
        <v>140.0</v>
      </c>
      <c r="H2588" s="37">
        <v>0.27</v>
      </c>
      <c r="I2588" s="37">
        <v>1.165</v>
      </c>
      <c r="J2588" s="31" t="s">
        <v>89</v>
      </c>
    </row>
    <row r="2589" ht="15.75" customHeight="1">
      <c r="A2589" s="36" t="str">
        <f t="shared" si="1"/>
        <v>El Salvador-The Americas2010</v>
      </c>
      <c r="B2589" s="36" t="s">
        <v>278</v>
      </c>
      <c r="C2589" s="36" t="s">
        <v>259</v>
      </c>
      <c r="D2589" s="37">
        <v>0.348</v>
      </c>
      <c r="E2589" s="37">
        <v>17.0</v>
      </c>
      <c r="F2589" s="36"/>
      <c r="G2589" s="37">
        <v>320.0</v>
      </c>
      <c r="H2589" s="37">
        <v>0.159</v>
      </c>
      <c r="I2589" s="37">
        <v>1.238</v>
      </c>
      <c r="J2589" s="31" t="s">
        <v>89</v>
      </c>
    </row>
    <row r="2590" ht="15.75" customHeight="1">
      <c r="A2590" s="36" t="str">
        <f t="shared" si="1"/>
        <v>Colombia-The Americas2010</v>
      </c>
      <c r="B2590" s="36" t="s">
        <v>271</v>
      </c>
      <c r="C2590" s="36" t="s">
        <v>259</v>
      </c>
      <c r="D2590" s="37">
        <v>0.803</v>
      </c>
      <c r="E2590" s="37">
        <v>14.0</v>
      </c>
      <c r="F2590" s="36"/>
      <c r="G2590" s="37">
        <v>208.0</v>
      </c>
      <c r="H2590" s="37">
        <v>0.365</v>
      </c>
      <c r="I2590" s="37">
        <v>0.958</v>
      </c>
      <c r="J2590" s="31" t="s">
        <v>89</v>
      </c>
    </row>
    <row r="2591" ht="15.75" customHeight="1">
      <c r="A2591" s="36" t="str">
        <f t="shared" si="1"/>
        <v>Mexico-The Americas2010</v>
      </c>
      <c r="B2591" s="36" t="s">
        <v>286</v>
      </c>
      <c r="C2591" s="36" t="s">
        <v>259</v>
      </c>
      <c r="D2591" s="37">
        <v>0.505</v>
      </c>
      <c r="E2591" s="37">
        <v>7.0</v>
      </c>
      <c r="F2591" s="36"/>
      <c r="G2591" s="37">
        <v>404.0</v>
      </c>
      <c r="H2591" s="37">
        <v>0.311</v>
      </c>
      <c r="I2591" s="37">
        <v>0.775</v>
      </c>
      <c r="J2591" s="31" t="s">
        <v>89</v>
      </c>
    </row>
    <row r="2592" ht="15.75" customHeight="1">
      <c r="A2592" s="36" t="str">
        <f t="shared" si="1"/>
        <v>Panama-The Americas2010</v>
      </c>
      <c r="B2592" s="36" t="s">
        <v>288</v>
      </c>
      <c r="C2592" s="36" t="s">
        <v>259</v>
      </c>
      <c r="D2592" s="37">
        <v>0.438</v>
      </c>
      <c r="E2592" s="37">
        <v>9.0</v>
      </c>
      <c r="F2592" s="36"/>
      <c r="G2592" s="37">
        <v>482.0</v>
      </c>
      <c r="H2592" s="37">
        <v>0.401</v>
      </c>
      <c r="I2592" s="37">
        <v>1.807</v>
      </c>
      <c r="J2592" s="31" t="s">
        <v>89</v>
      </c>
    </row>
    <row r="2593" ht="15.75" customHeight="1">
      <c r="A2593" s="36" t="str">
        <f t="shared" si="1"/>
        <v>Peru-The Americas2010</v>
      </c>
      <c r="B2593" s="36" t="s">
        <v>290</v>
      </c>
      <c r="C2593" s="36" t="s">
        <v>259</v>
      </c>
      <c r="D2593" s="37">
        <v>0.371</v>
      </c>
      <c r="E2593" s="37">
        <v>26.0</v>
      </c>
      <c r="F2593" s="36"/>
      <c r="G2593" s="37">
        <v>380.0</v>
      </c>
      <c r="H2593" s="37">
        <v>0.348</v>
      </c>
      <c r="I2593" s="37">
        <v>0.995</v>
      </c>
      <c r="J2593" s="31" t="s">
        <v>89</v>
      </c>
    </row>
    <row r="2594" ht="15.75" customHeight="1">
      <c r="A2594" s="36" t="str">
        <f t="shared" si="1"/>
        <v>Venezuela-The Americas2010</v>
      </c>
      <c r="B2594" s="36" t="s">
        <v>302</v>
      </c>
      <c r="C2594" s="36" t="s">
        <v>259</v>
      </c>
      <c r="D2594" s="37">
        <v>0.519</v>
      </c>
      <c r="E2594" s="37">
        <v>141.0</v>
      </c>
      <c r="F2594" s="36"/>
      <c r="G2594" s="37">
        <v>864.0</v>
      </c>
      <c r="H2594" s="37">
        <v>0.374</v>
      </c>
      <c r="I2594" s="37">
        <v>0.96</v>
      </c>
      <c r="J2594" s="31" t="s">
        <v>89</v>
      </c>
    </row>
    <row r="2595" ht="15.75" customHeight="1">
      <c r="A2595" s="36" t="str">
        <f t="shared" si="1"/>
        <v>Guyana-The Americas2010</v>
      </c>
      <c r="B2595" s="36" t="s">
        <v>282</v>
      </c>
      <c r="C2595" s="36" t="s">
        <v>259</v>
      </c>
      <c r="D2595" s="37">
        <v>0.388</v>
      </c>
      <c r="E2595" s="37">
        <v>24.0</v>
      </c>
      <c r="F2595" s="36"/>
      <c r="G2595" s="37">
        <v>288.0</v>
      </c>
      <c r="H2595" s="37">
        <v>0.299</v>
      </c>
      <c r="I2595" s="37">
        <v>0.713</v>
      </c>
      <c r="J2595" s="31" t="s">
        <v>89</v>
      </c>
    </row>
    <row r="2596" ht="15.75" customHeight="1">
      <c r="A2596" s="36" t="str">
        <f t="shared" si="1"/>
        <v>Dominican Republic-The Americas2010</v>
      </c>
      <c r="B2596" s="36" t="s">
        <v>276</v>
      </c>
      <c r="C2596" s="36" t="s">
        <v>259</v>
      </c>
      <c r="D2596" s="37">
        <v>0.401</v>
      </c>
      <c r="E2596" s="37">
        <v>19.0</v>
      </c>
      <c r="F2596" s="36"/>
      <c r="G2596" s="37">
        <v>324.0</v>
      </c>
      <c r="H2596" s="37">
        <v>0.314</v>
      </c>
      <c r="I2596" s="37">
        <v>0.888</v>
      </c>
      <c r="J2596" s="31" t="s">
        <v>89</v>
      </c>
    </row>
    <row r="2597" ht="15.75" customHeight="1">
      <c r="A2597" s="36" t="str">
        <f t="shared" si="1"/>
        <v>Ecuador-The Americas2010</v>
      </c>
      <c r="B2597" s="36" t="s">
        <v>277</v>
      </c>
      <c r="C2597" s="36" t="s">
        <v>259</v>
      </c>
      <c r="D2597" s="37">
        <v>0.353</v>
      </c>
      <c r="E2597" s="37">
        <v>56.0</v>
      </c>
      <c r="F2597" s="36"/>
      <c r="G2597" s="37">
        <v>654.0</v>
      </c>
      <c r="H2597" s="37">
        <v>0.29</v>
      </c>
      <c r="I2597" s="37">
        <v>0.985</v>
      </c>
      <c r="J2597" s="31" t="s">
        <v>89</v>
      </c>
    </row>
    <row r="2598" ht="15.75" customHeight="1">
      <c r="A2598" s="36" t="str">
        <f t="shared" si="1"/>
        <v>Paraguay-The Americas2010</v>
      </c>
      <c r="B2598" s="36" t="s">
        <v>289</v>
      </c>
      <c r="C2598" s="36" t="s">
        <v>259</v>
      </c>
      <c r="D2598" s="37">
        <v>0.35</v>
      </c>
      <c r="E2598" s="37">
        <v>35.0</v>
      </c>
      <c r="F2598" s="36"/>
      <c r="G2598" s="37">
        <v>311.0</v>
      </c>
      <c r="H2598" s="37">
        <v>0.198</v>
      </c>
      <c r="I2598" s="37">
        <v>0.917</v>
      </c>
      <c r="J2598" s="31" t="s">
        <v>89</v>
      </c>
    </row>
    <row r="2599" ht="15.75" customHeight="1">
      <c r="A2599" s="36" t="str">
        <f t="shared" si="1"/>
        <v>Belize-The Americas2010</v>
      </c>
      <c r="B2599" s="36" t="s">
        <v>264</v>
      </c>
      <c r="C2599" s="36" t="s">
        <v>259</v>
      </c>
      <c r="D2599" s="37">
        <v>0.332</v>
      </c>
      <c r="E2599" s="37">
        <v>44.0</v>
      </c>
      <c r="F2599" s="36"/>
      <c r="G2599" s="37">
        <v>147.0</v>
      </c>
      <c r="H2599" s="37">
        <v>0.14</v>
      </c>
      <c r="I2599" s="37">
        <v>0.629</v>
      </c>
      <c r="J2599" s="31" t="s">
        <v>89</v>
      </c>
    </row>
    <row r="2600" ht="15.75" customHeight="1">
      <c r="A2600" s="36" t="str">
        <f t="shared" si="1"/>
        <v>Nicaragua-The Americas2010</v>
      </c>
      <c r="B2600" s="36" t="s">
        <v>287</v>
      </c>
      <c r="C2600" s="36" t="s">
        <v>259</v>
      </c>
      <c r="D2600" s="37">
        <v>0.632</v>
      </c>
      <c r="E2600" s="37">
        <v>39.0</v>
      </c>
      <c r="F2600" s="36"/>
      <c r="G2600" s="37">
        <v>222.0</v>
      </c>
      <c r="H2600" s="37">
        <v>0.1</v>
      </c>
      <c r="I2600" s="37">
        <v>0.681</v>
      </c>
      <c r="J2600" s="31" t="s">
        <v>89</v>
      </c>
    </row>
    <row r="2601" ht="15.75" customHeight="1">
      <c r="A2601" s="36" t="str">
        <f t="shared" si="1"/>
        <v>Bolivia-The Americas2010</v>
      </c>
      <c r="B2601" s="36" t="s">
        <v>266</v>
      </c>
      <c r="C2601" s="36" t="s">
        <v>259</v>
      </c>
      <c r="D2601" s="37">
        <v>0.8</v>
      </c>
      <c r="E2601" s="37">
        <v>49.0</v>
      </c>
      <c r="F2601" s="36"/>
      <c r="G2601" s="37">
        <v>1080.0</v>
      </c>
      <c r="H2601" s="37">
        <v>0.224</v>
      </c>
      <c r="I2601" s="37">
        <v>0.707</v>
      </c>
      <c r="J2601" s="31" t="s">
        <v>89</v>
      </c>
    </row>
    <row r="2602" ht="15.75" customHeight="1">
      <c r="A2602" s="36" t="str">
        <f t="shared" si="1"/>
        <v>Haiti-The Americas2010</v>
      </c>
      <c r="B2602" s="36" t="s">
        <v>283</v>
      </c>
      <c r="C2602" s="36" t="s">
        <v>259</v>
      </c>
      <c r="D2602" s="37">
        <v>0.404</v>
      </c>
      <c r="E2602" s="37">
        <v>105.0</v>
      </c>
      <c r="F2602" s="36"/>
      <c r="G2602" s="37">
        <v>184.0</v>
      </c>
      <c r="H2602" s="37">
        <v>0.084</v>
      </c>
      <c r="I2602" s="37">
        <v>0.404</v>
      </c>
      <c r="J2602" s="31" t="s">
        <v>89</v>
      </c>
    </row>
    <row r="2603" ht="15.75" customHeight="1">
      <c r="A2603" s="36" t="str">
        <f t="shared" si="1"/>
        <v>Honduras-The Americas2010</v>
      </c>
      <c r="B2603" s="36" t="s">
        <v>284</v>
      </c>
      <c r="C2603" s="36" t="s">
        <v>259</v>
      </c>
      <c r="D2603" s="37">
        <v>0.441</v>
      </c>
      <c r="E2603" s="37">
        <v>14.0</v>
      </c>
      <c r="F2603" s="36"/>
      <c r="G2603" s="37">
        <v>224.0</v>
      </c>
      <c r="H2603" s="37">
        <v>0.111</v>
      </c>
      <c r="I2603" s="37">
        <v>1.247</v>
      </c>
      <c r="J2603" s="31" t="s">
        <v>89</v>
      </c>
    </row>
    <row r="2604" ht="15.75" customHeight="1">
      <c r="A2604" s="36" t="str">
        <f t="shared" si="1"/>
        <v>Guatemala-The Americas2010</v>
      </c>
      <c r="B2604" s="36" t="s">
        <v>281</v>
      </c>
      <c r="C2604" s="36" t="s">
        <v>259</v>
      </c>
      <c r="D2604" s="37">
        <v>0.409</v>
      </c>
      <c r="E2604" s="37">
        <v>37.0</v>
      </c>
      <c r="F2604" s="36"/>
      <c r="G2604" s="37">
        <v>344.0</v>
      </c>
      <c r="H2604" s="37">
        <v>0.105</v>
      </c>
      <c r="I2604" s="37">
        <v>1.26</v>
      </c>
      <c r="J2604" s="31" t="s">
        <v>89</v>
      </c>
    </row>
    <row r="2605" ht="15.75" customHeight="1">
      <c r="A2605" s="36" t="str">
        <f t="shared" si="1"/>
        <v>Sint Maarten (Dutch part)-The Americas2011</v>
      </c>
      <c r="B2605" s="36" t="s">
        <v>292</v>
      </c>
      <c r="C2605" s="36" t="s">
        <v>259</v>
      </c>
      <c r="D2605" s="36"/>
      <c r="E2605" s="36"/>
      <c r="F2605" s="36"/>
      <c r="G2605" s="36"/>
      <c r="H2605" s="36"/>
      <c r="I2605" s="36"/>
      <c r="J2605" s="31" t="s">
        <v>90</v>
      </c>
    </row>
    <row r="2606" ht="15.75" customHeight="1">
      <c r="A2606" s="36" t="str">
        <f t="shared" si="1"/>
        <v>Turks and Caicos Islands-The Americas2011</v>
      </c>
      <c r="B2606" s="36" t="s">
        <v>299</v>
      </c>
      <c r="C2606" s="36" t="s">
        <v>259</v>
      </c>
      <c r="D2606" s="36"/>
      <c r="E2606" s="36"/>
      <c r="F2606" s="36"/>
      <c r="G2606" s="36"/>
      <c r="H2606" s="36"/>
      <c r="I2606" s="36"/>
      <c r="J2606" s="31" t="s">
        <v>90</v>
      </c>
    </row>
    <row r="2607" ht="15.75" customHeight="1">
      <c r="A2607" s="36" t="str">
        <f t="shared" si="1"/>
        <v>Dominica-The Americas2011</v>
      </c>
      <c r="B2607" s="36" t="s">
        <v>275</v>
      </c>
      <c r="C2607" s="36" t="s">
        <v>259</v>
      </c>
      <c r="D2607" s="37">
        <v>0.371</v>
      </c>
      <c r="E2607" s="37">
        <v>12.0</v>
      </c>
      <c r="F2607" s="36"/>
      <c r="G2607" s="37">
        <v>117.0</v>
      </c>
      <c r="H2607" s="37">
        <v>0.513</v>
      </c>
      <c r="I2607" s="37">
        <v>1.526</v>
      </c>
      <c r="J2607" s="31" t="s">
        <v>90</v>
      </c>
    </row>
    <row r="2608" ht="15.75" customHeight="1">
      <c r="A2608" s="36" t="str">
        <f t="shared" si="1"/>
        <v>St. Kitts and Nevis-The Americas2011</v>
      </c>
      <c r="B2608" s="36" t="s">
        <v>293</v>
      </c>
      <c r="C2608" s="36" t="s">
        <v>259</v>
      </c>
      <c r="D2608" s="37">
        <v>0.525</v>
      </c>
      <c r="E2608" s="37">
        <v>19.0</v>
      </c>
      <c r="F2608" s="36"/>
      <c r="G2608" s="37">
        <v>203.0</v>
      </c>
      <c r="H2608" s="37">
        <v>0.776</v>
      </c>
      <c r="I2608" s="37">
        <v>1.454</v>
      </c>
      <c r="J2608" s="31" t="s">
        <v>90</v>
      </c>
    </row>
    <row r="2609" ht="15.75" customHeight="1">
      <c r="A2609" s="36" t="str">
        <f t="shared" si="1"/>
        <v>Cuba-The Americas2011</v>
      </c>
      <c r="B2609" s="36" t="s">
        <v>273</v>
      </c>
      <c r="C2609" s="36" t="s">
        <v>259</v>
      </c>
      <c r="D2609" s="36"/>
      <c r="E2609" s="36"/>
      <c r="F2609" s="36"/>
      <c r="G2609" s="36"/>
      <c r="H2609" s="37">
        <v>0.16</v>
      </c>
      <c r="I2609" s="37">
        <v>0.117</v>
      </c>
      <c r="J2609" s="31" t="s">
        <v>90</v>
      </c>
    </row>
    <row r="2610" ht="15.75" customHeight="1">
      <c r="A2610" s="36" t="str">
        <f t="shared" si="1"/>
        <v>Aruba-The Americas2011</v>
      </c>
      <c r="B2610" s="36" t="s">
        <v>261</v>
      </c>
      <c r="C2610" s="36" t="s">
        <v>259</v>
      </c>
      <c r="D2610" s="36"/>
      <c r="E2610" s="36"/>
      <c r="F2610" s="36"/>
      <c r="G2610" s="36"/>
      <c r="H2610" s="37">
        <v>0.69</v>
      </c>
      <c r="I2610" s="36"/>
      <c r="J2610" s="31" t="s">
        <v>90</v>
      </c>
    </row>
    <row r="2611" ht="15.75" customHeight="1">
      <c r="A2611" s="36" t="str">
        <f t="shared" si="1"/>
        <v>Puerto Rico-The Americas2011</v>
      </c>
      <c r="B2611" s="36" t="s">
        <v>291</v>
      </c>
      <c r="C2611" s="36" t="s">
        <v>259</v>
      </c>
      <c r="D2611" s="37">
        <v>0.631</v>
      </c>
      <c r="E2611" s="37">
        <v>6.0</v>
      </c>
      <c r="F2611" s="36"/>
      <c r="G2611" s="37">
        <v>218.0</v>
      </c>
      <c r="H2611" s="37">
        <v>0.48</v>
      </c>
      <c r="I2611" s="37">
        <v>0.84</v>
      </c>
      <c r="J2611" s="31" t="s">
        <v>90</v>
      </c>
    </row>
    <row r="2612" ht="15.75" customHeight="1">
      <c r="A2612" s="36" t="str">
        <f t="shared" si="1"/>
        <v>Canada-The Americas2011</v>
      </c>
      <c r="B2612" s="36" t="s">
        <v>268</v>
      </c>
      <c r="C2612" s="36" t="s">
        <v>259</v>
      </c>
      <c r="D2612" s="37">
        <v>0.261</v>
      </c>
      <c r="E2612" s="37">
        <v>5.0</v>
      </c>
      <c r="F2612" s="36"/>
      <c r="G2612" s="37">
        <v>131.0</v>
      </c>
      <c r="H2612" s="37">
        <v>0.83</v>
      </c>
      <c r="I2612" s="37">
        <v>0.794</v>
      </c>
      <c r="J2612" s="31" t="s">
        <v>90</v>
      </c>
    </row>
    <row r="2613" ht="15.75" customHeight="1">
      <c r="A2613" s="36" t="str">
        <f t="shared" si="1"/>
        <v>Bermuda-The Americas2011</v>
      </c>
      <c r="B2613" s="36" t="s">
        <v>265</v>
      </c>
      <c r="C2613" s="36" t="s">
        <v>259</v>
      </c>
      <c r="D2613" s="36"/>
      <c r="E2613" s="36"/>
      <c r="F2613" s="36"/>
      <c r="G2613" s="36"/>
      <c r="H2613" s="37">
        <v>0.883</v>
      </c>
      <c r="I2613" s="36"/>
      <c r="J2613" s="31" t="s">
        <v>90</v>
      </c>
    </row>
    <row r="2614" ht="15.75" customHeight="1">
      <c r="A2614" s="36" t="str">
        <f t="shared" si="1"/>
        <v>Barbados-The Americas2011</v>
      </c>
      <c r="B2614" s="36" t="s">
        <v>263</v>
      </c>
      <c r="C2614" s="36" t="s">
        <v>259</v>
      </c>
      <c r="D2614" s="37">
        <v>0.411</v>
      </c>
      <c r="E2614" s="37">
        <v>18.0</v>
      </c>
      <c r="F2614" s="36"/>
      <c r="G2614" s="37">
        <v>245.0</v>
      </c>
      <c r="H2614" s="37">
        <v>0.718</v>
      </c>
      <c r="I2614" s="37">
        <v>1.235</v>
      </c>
      <c r="J2614" s="31" t="s">
        <v>90</v>
      </c>
    </row>
    <row r="2615" ht="15.75" customHeight="1">
      <c r="A2615" s="36" t="str">
        <f t="shared" si="1"/>
        <v>Curacao-The Americas2011</v>
      </c>
      <c r="B2615" s="36" t="s">
        <v>274</v>
      </c>
      <c r="C2615" s="36" t="s">
        <v>259</v>
      </c>
      <c r="D2615" s="36"/>
      <c r="E2615" s="36"/>
      <c r="F2615" s="36"/>
      <c r="G2615" s="36"/>
      <c r="H2615" s="36"/>
      <c r="I2615" s="37">
        <v>1.361</v>
      </c>
      <c r="J2615" s="31" t="s">
        <v>90</v>
      </c>
    </row>
    <row r="2616" ht="15.75" customHeight="1">
      <c r="A2616" s="36" t="str">
        <f t="shared" si="1"/>
        <v>United States-The Americas2011</v>
      </c>
      <c r="B2616" s="36" t="s">
        <v>300</v>
      </c>
      <c r="C2616" s="36" t="s">
        <v>259</v>
      </c>
      <c r="D2616" s="37">
        <v>0.465</v>
      </c>
      <c r="E2616" s="37">
        <v>5.0</v>
      </c>
      <c r="F2616" s="36"/>
      <c r="G2616" s="37">
        <v>187.0</v>
      </c>
      <c r="H2616" s="37">
        <v>0.697</v>
      </c>
      <c r="I2616" s="37">
        <v>0.944</v>
      </c>
      <c r="J2616" s="31" t="s">
        <v>90</v>
      </c>
    </row>
    <row r="2617" ht="15.75" customHeight="1">
      <c r="A2617" s="36" t="str">
        <f t="shared" si="1"/>
        <v>Greenland-The Americas2011</v>
      </c>
      <c r="B2617" s="36" t="s">
        <v>279</v>
      </c>
      <c r="C2617" s="36" t="s">
        <v>259</v>
      </c>
      <c r="D2617" s="36"/>
      <c r="E2617" s="36"/>
      <c r="F2617" s="36"/>
      <c r="G2617" s="36"/>
      <c r="H2617" s="37">
        <v>0.64</v>
      </c>
      <c r="I2617" s="37">
        <v>1.037</v>
      </c>
      <c r="J2617" s="31" t="s">
        <v>90</v>
      </c>
    </row>
    <row r="2618" ht="15.75" customHeight="1">
      <c r="A2618" s="36" t="str">
        <f t="shared" si="1"/>
        <v>Chile-The Americas2011</v>
      </c>
      <c r="B2618" s="36" t="s">
        <v>270</v>
      </c>
      <c r="C2618" s="36" t="s">
        <v>259</v>
      </c>
      <c r="D2618" s="37">
        <v>0.245</v>
      </c>
      <c r="E2618" s="37">
        <v>8.0</v>
      </c>
      <c r="F2618" s="36"/>
      <c r="G2618" s="37">
        <v>316.0</v>
      </c>
      <c r="H2618" s="37">
        <v>0.522</v>
      </c>
      <c r="I2618" s="37">
        <v>1.289</v>
      </c>
      <c r="J2618" s="31" t="s">
        <v>90</v>
      </c>
    </row>
    <row r="2619" ht="15.75" customHeight="1">
      <c r="A2619" s="36" t="str">
        <f t="shared" si="1"/>
        <v>Cayman Islands-The Americas2011</v>
      </c>
      <c r="B2619" s="36" t="s">
        <v>269</v>
      </c>
      <c r="C2619" s="36" t="s">
        <v>259</v>
      </c>
      <c r="D2619" s="36"/>
      <c r="E2619" s="36"/>
      <c r="F2619" s="36"/>
      <c r="G2619" s="36"/>
      <c r="H2619" s="37">
        <v>0.695</v>
      </c>
      <c r="I2619" s="37">
        <v>1.71</v>
      </c>
      <c r="J2619" s="31" t="s">
        <v>90</v>
      </c>
    </row>
    <row r="2620" ht="15.75" customHeight="1">
      <c r="A2620" s="36" t="str">
        <f t="shared" si="1"/>
        <v>Trinidad and Tobago-The Americas2011</v>
      </c>
      <c r="B2620" s="36" t="s">
        <v>298</v>
      </c>
      <c r="C2620" s="36" t="s">
        <v>259</v>
      </c>
      <c r="D2620" s="37">
        <v>0.291</v>
      </c>
      <c r="E2620" s="37">
        <v>41.0</v>
      </c>
      <c r="F2620" s="36"/>
      <c r="G2620" s="37">
        <v>210.0</v>
      </c>
      <c r="H2620" s="37">
        <v>0.552</v>
      </c>
      <c r="I2620" s="37">
        <v>1.37</v>
      </c>
      <c r="J2620" s="31" t="s">
        <v>90</v>
      </c>
    </row>
    <row r="2621" ht="15.75" customHeight="1">
      <c r="A2621" s="36" t="str">
        <f t="shared" si="1"/>
        <v>Brazil-The Americas2011</v>
      </c>
      <c r="B2621" s="36" t="s">
        <v>267</v>
      </c>
      <c r="C2621" s="36" t="s">
        <v>259</v>
      </c>
      <c r="D2621" s="37">
        <v>0.663</v>
      </c>
      <c r="E2621" s="37">
        <v>119.0</v>
      </c>
      <c r="F2621" s="36"/>
      <c r="G2621" s="37">
        <v>2600.0</v>
      </c>
      <c r="H2621" s="37">
        <v>0.457</v>
      </c>
      <c r="I2621" s="37">
        <v>1.19</v>
      </c>
      <c r="J2621" s="31" t="s">
        <v>90</v>
      </c>
    </row>
    <row r="2622" ht="15.75" customHeight="1">
      <c r="A2622" s="36" t="str">
        <f t="shared" si="1"/>
        <v>Jamaica-The Americas2011</v>
      </c>
      <c r="B2622" s="36" t="s">
        <v>285</v>
      </c>
      <c r="C2622" s="36" t="s">
        <v>259</v>
      </c>
      <c r="D2622" s="37">
        <v>0.443</v>
      </c>
      <c r="E2622" s="37">
        <v>7.0</v>
      </c>
      <c r="F2622" s="36"/>
      <c r="G2622" s="37">
        <v>414.0</v>
      </c>
      <c r="H2622" s="37">
        <v>0.374</v>
      </c>
      <c r="I2622" s="37">
        <v>1.069</v>
      </c>
      <c r="J2622" s="31" t="s">
        <v>90</v>
      </c>
    </row>
    <row r="2623" ht="15.75" customHeight="1">
      <c r="A2623" s="36" t="str">
        <f t="shared" si="1"/>
        <v>Bahamas, The-The Americas2011</v>
      </c>
      <c r="B2623" s="36" t="s">
        <v>262</v>
      </c>
      <c r="C2623" s="36" t="s">
        <v>259</v>
      </c>
      <c r="D2623" s="37">
        <v>0.466</v>
      </c>
      <c r="E2623" s="37">
        <v>24.0</v>
      </c>
      <c r="F2623" s="36"/>
      <c r="G2623" s="37">
        <v>58.0</v>
      </c>
      <c r="H2623" s="37">
        <v>0.65</v>
      </c>
      <c r="I2623" s="37">
        <v>0.816</v>
      </c>
      <c r="J2623" s="31" t="s">
        <v>90</v>
      </c>
    </row>
    <row r="2624" ht="15.75" customHeight="1">
      <c r="A2624" s="36" t="str">
        <f t="shared" si="1"/>
        <v>Uruguay-The Americas2011</v>
      </c>
      <c r="B2624" s="36" t="s">
        <v>301</v>
      </c>
      <c r="C2624" s="36" t="s">
        <v>259</v>
      </c>
      <c r="D2624" s="37">
        <v>0.419</v>
      </c>
      <c r="E2624" s="37">
        <v>7.0</v>
      </c>
      <c r="F2624" s="36"/>
      <c r="G2624" s="37">
        <v>336.0</v>
      </c>
      <c r="H2624" s="37">
        <v>0.514</v>
      </c>
      <c r="I2624" s="37">
        <v>1.406</v>
      </c>
      <c r="J2624" s="31" t="s">
        <v>90</v>
      </c>
    </row>
    <row r="2625" ht="15.75" customHeight="1">
      <c r="A2625" s="36" t="str">
        <f t="shared" si="1"/>
        <v>St. Lucia-The Americas2011</v>
      </c>
      <c r="B2625" s="36" t="s">
        <v>294</v>
      </c>
      <c r="C2625" s="36" t="s">
        <v>259</v>
      </c>
      <c r="D2625" s="37">
        <v>0.344</v>
      </c>
      <c r="E2625" s="37">
        <v>15.0</v>
      </c>
      <c r="F2625" s="36"/>
      <c r="G2625" s="37">
        <v>92.0</v>
      </c>
      <c r="H2625" s="37">
        <v>0.45</v>
      </c>
      <c r="I2625" s="37">
        <v>1.208</v>
      </c>
      <c r="J2625" s="31" t="s">
        <v>90</v>
      </c>
    </row>
    <row r="2626" ht="15.75" customHeight="1">
      <c r="A2626" s="36" t="str">
        <f t="shared" si="1"/>
        <v>Costa Rica-The Americas2011</v>
      </c>
      <c r="B2626" s="36" t="s">
        <v>272</v>
      </c>
      <c r="C2626" s="36" t="s">
        <v>259</v>
      </c>
      <c r="D2626" s="37">
        <v>0.553</v>
      </c>
      <c r="E2626" s="37">
        <v>60.0</v>
      </c>
      <c r="F2626" s="36"/>
      <c r="G2626" s="37">
        <v>246.0</v>
      </c>
      <c r="H2626" s="37">
        <v>0.392</v>
      </c>
      <c r="I2626" s="37">
        <v>0.877</v>
      </c>
      <c r="J2626" s="31" t="s">
        <v>90</v>
      </c>
    </row>
    <row r="2627" ht="15.75" customHeight="1">
      <c r="A2627" s="36" t="str">
        <f t="shared" si="1"/>
        <v>St. Vincent and the Grenadines-The Americas2011</v>
      </c>
      <c r="B2627" s="36" t="s">
        <v>296</v>
      </c>
      <c r="C2627" s="36" t="s">
        <v>259</v>
      </c>
      <c r="D2627" s="37">
        <v>0.387</v>
      </c>
      <c r="E2627" s="37">
        <v>10.0</v>
      </c>
      <c r="F2627" s="36"/>
      <c r="G2627" s="37">
        <v>111.0</v>
      </c>
      <c r="H2627" s="37">
        <v>0.43</v>
      </c>
      <c r="I2627" s="37">
        <v>1.205</v>
      </c>
      <c r="J2627" s="31" t="s">
        <v>90</v>
      </c>
    </row>
    <row r="2628" ht="15.75" customHeight="1">
      <c r="A2628" s="36" t="str">
        <f t="shared" si="1"/>
        <v>Argentina-The Americas2011</v>
      </c>
      <c r="B2628" s="36" t="s">
        <v>260</v>
      </c>
      <c r="C2628" s="36" t="s">
        <v>259</v>
      </c>
      <c r="D2628" s="37">
        <v>1.077</v>
      </c>
      <c r="E2628" s="37">
        <v>25.0</v>
      </c>
      <c r="F2628" s="36"/>
      <c r="G2628" s="37">
        <v>415.0</v>
      </c>
      <c r="H2628" s="37">
        <v>0.51</v>
      </c>
      <c r="I2628" s="37">
        <v>1.491</v>
      </c>
      <c r="J2628" s="31" t="s">
        <v>90</v>
      </c>
    </row>
    <row r="2629" ht="15.75" customHeight="1">
      <c r="A2629" s="36" t="str">
        <f t="shared" si="1"/>
        <v>Antigua and Barbuda-The Americas2011</v>
      </c>
      <c r="B2629" s="36" t="s">
        <v>258</v>
      </c>
      <c r="C2629" s="36" t="s">
        <v>259</v>
      </c>
      <c r="D2629" s="37">
        <v>0.41</v>
      </c>
      <c r="E2629" s="37">
        <v>21.0</v>
      </c>
      <c r="F2629" s="36"/>
      <c r="G2629" s="37">
        <v>207.0</v>
      </c>
      <c r="H2629" s="37">
        <v>0.53</v>
      </c>
      <c r="I2629" s="37">
        <v>1.997</v>
      </c>
      <c r="J2629" s="31" t="s">
        <v>90</v>
      </c>
    </row>
    <row r="2630" ht="15.75" customHeight="1">
      <c r="A2630" s="36" t="str">
        <f t="shared" si="1"/>
        <v>St. Martin (French part)-The Americas2011</v>
      </c>
      <c r="B2630" s="36" t="s">
        <v>295</v>
      </c>
      <c r="C2630" s="36" t="s">
        <v>259</v>
      </c>
      <c r="D2630" s="36"/>
      <c r="E2630" s="36"/>
      <c r="F2630" s="36"/>
      <c r="G2630" s="36"/>
      <c r="H2630" s="36"/>
      <c r="I2630" s="36"/>
      <c r="J2630" s="31" t="s">
        <v>90</v>
      </c>
    </row>
    <row r="2631" ht="15.75" customHeight="1">
      <c r="A2631" s="36" t="str">
        <f t="shared" si="1"/>
        <v>Suriname-The Americas2011</v>
      </c>
      <c r="B2631" s="36" t="s">
        <v>297</v>
      </c>
      <c r="C2631" s="36" t="s">
        <v>259</v>
      </c>
      <c r="D2631" s="37">
        <v>0.279</v>
      </c>
      <c r="E2631" s="37">
        <v>694.0</v>
      </c>
      <c r="F2631" s="36"/>
      <c r="G2631" s="37">
        <v>199.0</v>
      </c>
      <c r="H2631" s="37">
        <v>0.32</v>
      </c>
      <c r="I2631" s="37">
        <v>1.007</v>
      </c>
      <c r="J2631" s="31" t="s">
        <v>90</v>
      </c>
    </row>
    <row r="2632" ht="15.75" customHeight="1">
      <c r="A2632" s="36" t="str">
        <f t="shared" si="1"/>
        <v>Grenada-The Americas2011</v>
      </c>
      <c r="B2632" s="36" t="s">
        <v>280</v>
      </c>
      <c r="C2632" s="36" t="s">
        <v>259</v>
      </c>
      <c r="D2632" s="37">
        <v>0.453</v>
      </c>
      <c r="E2632" s="37">
        <v>15.0</v>
      </c>
      <c r="F2632" s="36"/>
      <c r="G2632" s="37">
        <v>140.0</v>
      </c>
      <c r="H2632" s="37">
        <v>0.3</v>
      </c>
      <c r="I2632" s="37">
        <v>1.15</v>
      </c>
      <c r="J2632" s="31" t="s">
        <v>90</v>
      </c>
    </row>
    <row r="2633" ht="15.75" customHeight="1">
      <c r="A2633" s="36" t="str">
        <f t="shared" si="1"/>
        <v>Colombia-The Americas2011</v>
      </c>
      <c r="B2633" s="36" t="s">
        <v>271</v>
      </c>
      <c r="C2633" s="36" t="s">
        <v>259</v>
      </c>
      <c r="D2633" s="37">
        <v>0.764</v>
      </c>
      <c r="E2633" s="37">
        <v>14.0</v>
      </c>
      <c r="F2633" s="36"/>
      <c r="G2633" s="37">
        <v>193.0</v>
      </c>
      <c r="H2633" s="37">
        <v>0.404</v>
      </c>
      <c r="I2633" s="37">
        <v>0.981</v>
      </c>
      <c r="J2633" s="31" t="s">
        <v>90</v>
      </c>
    </row>
    <row r="2634" ht="15.75" customHeight="1">
      <c r="A2634" s="36" t="str">
        <f t="shared" si="1"/>
        <v>Mexico-The Americas2011</v>
      </c>
      <c r="B2634" s="36" t="s">
        <v>286</v>
      </c>
      <c r="C2634" s="36" t="s">
        <v>259</v>
      </c>
      <c r="D2634" s="37">
        <v>0.527</v>
      </c>
      <c r="E2634" s="37">
        <v>6.0</v>
      </c>
      <c r="F2634" s="36"/>
      <c r="G2634" s="37">
        <v>347.0</v>
      </c>
      <c r="H2634" s="37">
        <v>0.372</v>
      </c>
      <c r="I2634" s="37">
        <v>0.792</v>
      </c>
      <c r="J2634" s="31" t="s">
        <v>90</v>
      </c>
    </row>
    <row r="2635" ht="15.75" customHeight="1">
      <c r="A2635" s="36" t="str">
        <f t="shared" si="1"/>
        <v>El Salvador-The Americas2011</v>
      </c>
      <c r="B2635" s="36" t="s">
        <v>278</v>
      </c>
      <c r="C2635" s="36" t="s">
        <v>259</v>
      </c>
      <c r="D2635" s="37">
        <v>0.348</v>
      </c>
      <c r="E2635" s="37">
        <v>17.0</v>
      </c>
      <c r="F2635" s="36"/>
      <c r="G2635" s="37">
        <v>320.0</v>
      </c>
      <c r="H2635" s="37">
        <v>0.189</v>
      </c>
      <c r="I2635" s="37">
        <v>1.329</v>
      </c>
      <c r="J2635" s="31" t="s">
        <v>90</v>
      </c>
    </row>
    <row r="2636" ht="15.75" customHeight="1">
      <c r="A2636" s="36" t="str">
        <f t="shared" si="1"/>
        <v>Venezuela-The Americas2011</v>
      </c>
      <c r="B2636" s="36" t="s">
        <v>302</v>
      </c>
      <c r="C2636" s="36" t="s">
        <v>259</v>
      </c>
      <c r="D2636" s="37">
        <v>0.628</v>
      </c>
      <c r="E2636" s="37">
        <v>141.0</v>
      </c>
      <c r="F2636" s="36"/>
      <c r="G2636" s="37">
        <v>864.0</v>
      </c>
      <c r="H2636" s="37">
        <v>0.402</v>
      </c>
      <c r="I2636" s="37">
        <v>0.976</v>
      </c>
      <c r="J2636" s="31" t="s">
        <v>90</v>
      </c>
    </row>
    <row r="2637" ht="15.75" customHeight="1">
      <c r="A2637" s="36" t="str">
        <f t="shared" si="1"/>
        <v>Peru-The Americas2011</v>
      </c>
      <c r="B2637" s="36" t="s">
        <v>290</v>
      </c>
      <c r="C2637" s="36" t="s">
        <v>259</v>
      </c>
      <c r="D2637" s="37">
        <v>0.366</v>
      </c>
      <c r="E2637" s="37">
        <v>25.0</v>
      </c>
      <c r="F2637" s="36"/>
      <c r="G2637" s="37">
        <v>309.0</v>
      </c>
      <c r="H2637" s="37">
        <v>0.36</v>
      </c>
      <c r="I2637" s="37">
        <v>1.096</v>
      </c>
      <c r="J2637" s="31" t="s">
        <v>90</v>
      </c>
    </row>
    <row r="2638" ht="15.75" customHeight="1">
      <c r="A2638" s="36" t="str">
        <f t="shared" si="1"/>
        <v>Panama-The Americas2011</v>
      </c>
      <c r="B2638" s="36" t="s">
        <v>288</v>
      </c>
      <c r="C2638" s="36" t="s">
        <v>259</v>
      </c>
      <c r="D2638" s="37">
        <v>0.436</v>
      </c>
      <c r="E2638" s="37">
        <v>8.0</v>
      </c>
      <c r="F2638" s="36"/>
      <c r="G2638" s="37">
        <v>482.0</v>
      </c>
      <c r="H2638" s="37">
        <v>0.427</v>
      </c>
      <c r="I2638" s="37">
        <v>1.801</v>
      </c>
      <c r="J2638" s="31" t="s">
        <v>90</v>
      </c>
    </row>
    <row r="2639" ht="15.75" customHeight="1">
      <c r="A2639" s="36" t="str">
        <f t="shared" si="1"/>
        <v>Guyana-The Americas2011</v>
      </c>
      <c r="B2639" s="36" t="s">
        <v>282</v>
      </c>
      <c r="C2639" s="36" t="s">
        <v>259</v>
      </c>
      <c r="D2639" s="37">
        <v>0.359</v>
      </c>
      <c r="E2639" s="37">
        <v>20.0</v>
      </c>
      <c r="F2639" s="36"/>
      <c r="G2639" s="37">
        <v>263.0</v>
      </c>
      <c r="H2639" s="37">
        <v>0.31</v>
      </c>
      <c r="I2639" s="37">
        <v>0.669</v>
      </c>
      <c r="J2639" s="31" t="s">
        <v>90</v>
      </c>
    </row>
    <row r="2640" ht="15.75" customHeight="1">
      <c r="A2640" s="36" t="str">
        <f t="shared" si="1"/>
        <v>Ecuador-The Americas2011</v>
      </c>
      <c r="B2640" s="36" t="s">
        <v>277</v>
      </c>
      <c r="C2640" s="36" t="s">
        <v>259</v>
      </c>
      <c r="D2640" s="37">
        <v>0.353</v>
      </c>
      <c r="E2640" s="37">
        <v>56.0</v>
      </c>
      <c r="F2640" s="36"/>
      <c r="G2640" s="37">
        <v>654.0</v>
      </c>
      <c r="H2640" s="37">
        <v>0.314</v>
      </c>
      <c r="I2640" s="37">
        <v>1.006</v>
      </c>
      <c r="J2640" s="31" t="s">
        <v>90</v>
      </c>
    </row>
    <row r="2641" ht="15.75" customHeight="1">
      <c r="A2641" s="36" t="str">
        <f t="shared" si="1"/>
        <v>Dominican Republic-The Americas2011</v>
      </c>
      <c r="B2641" s="36" t="s">
        <v>276</v>
      </c>
      <c r="C2641" s="36" t="s">
        <v>259</v>
      </c>
      <c r="D2641" s="37">
        <v>0.412</v>
      </c>
      <c r="E2641" s="37">
        <v>19.0</v>
      </c>
      <c r="F2641" s="36"/>
      <c r="G2641" s="37">
        <v>324.0</v>
      </c>
      <c r="H2641" s="37">
        <v>0.38</v>
      </c>
      <c r="I2641" s="37">
        <v>0.864</v>
      </c>
      <c r="J2641" s="31" t="s">
        <v>90</v>
      </c>
    </row>
    <row r="2642" ht="15.75" customHeight="1">
      <c r="A2642" s="36" t="str">
        <f t="shared" si="1"/>
        <v>Paraguay-The Americas2011</v>
      </c>
      <c r="B2642" s="36" t="s">
        <v>289</v>
      </c>
      <c r="C2642" s="36" t="s">
        <v>259</v>
      </c>
      <c r="D2642" s="37">
        <v>0.35</v>
      </c>
      <c r="E2642" s="37">
        <v>35.0</v>
      </c>
      <c r="F2642" s="36"/>
      <c r="G2642" s="37">
        <v>387.0</v>
      </c>
      <c r="H2642" s="37">
        <v>0.248</v>
      </c>
      <c r="I2642" s="37">
        <v>0.993</v>
      </c>
      <c r="J2642" s="31" t="s">
        <v>90</v>
      </c>
    </row>
    <row r="2643" ht="15.75" customHeight="1">
      <c r="A2643" s="36" t="str">
        <f t="shared" si="1"/>
        <v>Nicaragua-The Americas2011</v>
      </c>
      <c r="B2643" s="36" t="s">
        <v>287</v>
      </c>
      <c r="C2643" s="36" t="s">
        <v>259</v>
      </c>
      <c r="D2643" s="37">
        <v>0.669</v>
      </c>
      <c r="E2643" s="37">
        <v>39.0</v>
      </c>
      <c r="F2643" s="36"/>
      <c r="G2643" s="37">
        <v>207.0</v>
      </c>
      <c r="H2643" s="37">
        <v>0.106</v>
      </c>
      <c r="I2643" s="37">
        <v>0.817</v>
      </c>
      <c r="J2643" s="31" t="s">
        <v>90</v>
      </c>
    </row>
    <row r="2644" ht="15.75" customHeight="1">
      <c r="A2644" s="36" t="str">
        <f t="shared" si="1"/>
        <v>Belize-The Americas2011</v>
      </c>
      <c r="B2644" s="36" t="s">
        <v>264</v>
      </c>
      <c r="C2644" s="36" t="s">
        <v>259</v>
      </c>
      <c r="D2644" s="37">
        <v>0.332</v>
      </c>
      <c r="E2644" s="37">
        <v>44.0</v>
      </c>
      <c r="F2644" s="36"/>
      <c r="G2644" s="37">
        <v>147.0</v>
      </c>
      <c r="H2644" s="37">
        <v>0.187</v>
      </c>
      <c r="I2644" s="37">
        <v>0.703</v>
      </c>
      <c r="J2644" s="31" t="s">
        <v>90</v>
      </c>
    </row>
    <row r="2645" ht="15.75" customHeight="1">
      <c r="A2645" s="36" t="str">
        <f t="shared" si="1"/>
        <v>Haiti-The Americas2011</v>
      </c>
      <c r="B2645" s="36" t="s">
        <v>283</v>
      </c>
      <c r="C2645" s="36" t="s">
        <v>259</v>
      </c>
      <c r="D2645" s="37">
        <v>0.404</v>
      </c>
      <c r="E2645" s="37">
        <v>105.0</v>
      </c>
      <c r="F2645" s="36"/>
      <c r="G2645" s="37">
        <v>184.0</v>
      </c>
      <c r="H2645" s="37">
        <v>0.09</v>
      </c>
      <c r="I2645" s="37">
        <v>0.419</v>
      </c>
      <c r="J2645" s="31" t="s">
        <v>90</v>
      </c>
    </row>
    <row r="2646" ht="15.75" customHeight="1">
      <c r="A2646" s="36" t="str">
        <f t="shared" si="1"/>
        <v>Bolivia-The Americas2011</v>
      </c>
      <c r="B2646" s="36" t="s">
        <v>266</v>
      </c>
      <c r="C2646" s="36" t="s">
        <v>259</v>
      </c>
      <c r="D2646" s="37">
        <v>0.8</v>
      </c>
      <c r="E2646" s="37">
        <v>49.0</v>
      </c>
      <c r="F2646" s="36"/>
      <c r="G2646" s="37">
        <v>1080.0</v>
      </c>
      <c r="H2646" s="37">
        <v>0.3</v>
      </c>
      <c r="I2646" s="37">
        <v>0.809</v>
      </c>
      <c r="J2646" s="31" t="s">
        <v>90</v>
      </c>
    </row>
    <row r="2647" ht="15.75" customHeight="1">
      <c r="A2647" s="36" t="str">
        <f t="shared" si="1"/>
        <v>Honduras-The Americas2011</v>
      </c>
      <c r="B2647" s="36" t="s">
        <v>284</v>
      </c>
      <c r="C2647" s="36" t="s">
        <v>259</v>
      </c>
      <c r="D2647" s="37">
        <v>0.436</v>
      </c>
      <c r="E2647" s="37">
        <v>14.0</v>
      </c>
      <c r="F2647" s="36"/>
      <c r="G2647" s="37">
        <v>224.0</v>
      </c>
      <c r="H2647" s="37">
        <v>0.159</v>
      </c>
      <c r="I2647" s="37">
        <v>1.037</v>
      </c>
      <c r="J2647" s="31" t="s">
        <v>90</v>
      </c>
    </row>
    <row r="2648" ht="15.75" customHeight="1">
      <c r="A2648" s="36" t="str">
        <f t="shared" si="1"/>
        <v>Guatemala-The Americas2011</v>
      </c>
      <c r="B2648" s="36" t="s">
        <v>281</v>
      </c>
      <c r="C2648" s="36" t="s">
        <v>259</v>
      </c>
      <c r="D2648" s="37">
        <v>0.409</v>
      </c>
      <c r="E2648" s="37">
        <v>37.0</v>
      </c>
      <c r="F2648" s="36"/>
      <c r="G2648" s="37">
        <v>344.0</v>
      </c>
      <c r="H2648" s="37">
        <v>0.123</v>
      </c>
      <c r="I2648" s="37">
        <v>1.325</v>
      </c>
      <c r="J2648" s="31" t="s">
        <v>90</v>
      </c>
    </row>
    <row r="2649" ht="15.75" customHeight="1">
      <c r="A2649" s="36" t="str">
        <f t="shared" si="1"/>
        <v>Sint Maarten (Dutch part)-The Americas2012</v>
      </c>
      <c r="B2649" s="36" t="s">
        <v>292</v>
      </c>
      <c r="C2649" s="36" t="s">
        <v>259</v>
      </c>
      <c r="D2649" s="36"/>
      <c r="E2649" s="36"/>
      <c r="F2649" s="36"/>
      <c r="G2649" s="36"/>
      <c r="H2649" s="36"/>
      <c r="I2649" s="36"/>
      <c r="J2649" s="31" t="s">
        <v>91</v>
      </c>
    </row>
    <row r="2650" ht="15.75" customHeight="1">
      <c r="A2650" s="36" t="str">
        <f t="shared" si="1"/>
        <v>Turks and Caicos Islands-The Americas2012</v>
      </c>
      <c r="B2650" s="36" t="s">
        <v>299</v>
      </c>
      <c r="C2650" s="36" t="s">
        <v>259</v>
      </c>
      <c r="D2650" s="36"/>
      <c r="E2650" s="36"/>
      <c r="F2650" s="36"/>
      <c r="G2650" s="36"/>
      <c r="H2650" s="36"/>
      <c r="I2650" s="36"/>
      <c r="J2650" s="31" t="s">
        <v>91</v>
      </c>
    </row>
    <row r="2651" ht="15.75" customHeight="1">
      <c r="A2651" s="36" t="str">
        <f t="shared" si="1"/>
        <v>Dominica-The Americas2012</v>
      </c>
      <c r="B2651" s="36" t="s">
        <v>275</v>
      </c>
      <c r="C2651" s="36" t="s">
        <v>259</v>
      </c>
      <c r="D2651" s="37">
        <v>0.371</v>
      </c>
      <c r="E2651" s="37">
        <v>12.0</v>
      </c>
      <c r="F2651" s="37">
        <v>69.0</v>
      </c>
      <c r="G2651" s="37">
        <v>117.0</v>
      </c>
      <c r="H2651" s="37">
        <v>0.552</v>
      </c>
      <c r="I2651" s="37">
        <v>1.525</v>
      </c>
      <c r="J2651" s="31" t="s">
        <v>91</v>
      </c>
    </row>
    <row r="2652" ht="15.75" customHeight="1">
      <c r="A2652" s="36" t="str">
        <f t="shared" si="1"/>
        <v>St. Kitts and Nevis-The Americas2012</v>
      </c>
      <c r="B2652" s="36" t="s">
        <v>293</v>
      </c>
      <c r="C2652" s="36" t="s">
        <v>259</v>
      </c>
      <c r="D2652" s="37">
        <v>0.519</v>
      </c>
      <c r="E2652" s="37">
        <v>19.0</v>
      </c>
      <c r="F2652" s="37">
        <v>97.0</v>
      </c>
      <c r="G2652" s="37">
        <v>203.0</v>
      </c>
      <c r="H2652" s="37">
        <v>0.793</v>
      </c>
      <c r="I2652" s="37">
        <v>1.418</v>
      </c>
      <c r="J2652" s="31" t="s">
        <v>91</v>
      </c>
    </row>
    <row r="2653" ht="15.75" customHeight="1">
      <c r="A2653" s="36" t="str">
        <f t="shared" si="1"/>
        <v>Aruba-The Americas2012</v>
      </c>
      <c r="B2653" s="36" t="s">
        <v>261</v>
      </c>
      <c r="C2653" s="36" t="s">
        <v>259</v>
      </c>
      <c r="D2653" s="36"/>
      <c r="E2653" s="36"/>
      <c r="F2653" s="36"/>
      <c r="G2653" s="36"/>
      <c r="H2653" s="37">
        <v>0.74</v>
      </c>
      <c r="I2653" s="37">
        <v>1.319</v>
      </c>
      <c r="J2653" s="31" t="s">
        <v>91</v>
      </c>
    </row>
    <row r="2654" ht="15.75" customHeight="1">
      <c r="A2654" s="36" t="str">
        <f t="shared" si="1"/>
        <v>Cuba-The Americas2012</v>
      </c>
      <c r="B2654" s="36" t="s">
        <v>273</v>
      </c>
      <c r="C2654" s="36" t="s">
        <v>259</v>
      </c>
      <c r="D2654" s="36"/>
      <c r="E2654" s="36"/>
      <c r="F2654" s="36"/>
      <c r="G2654" s="36"/>
      <c r="H2654" s="37">
        <v>0.256</v>
      </c>
      <c r="I2654" s="37">
        <v>0.149</v>
      </c>
      <c r="J2654" s="31" t="s">
        <v>91</v>
      </c>
    </row>
    <row r="2655" ht="15.75" customHeight="1">
      <c r="A2655" s="36" t="str">
        <f t="shared" si="1"/>
        <v>Puerto Rico-The Americas2012</v>
      </c>
      <c r="B2655" s="36" t="s">
        <v>291</v>
      </c>
      <c r="C2655" s="36" t="s">
        <v>259</v>
      </c>
      <c r="D2655" s="37">
        <v>0.507</v>
      </c>
      <c r="E2655" s="37">
        <v>6.0</v>
      </c>
      <c r="F2655" s="37">
        <v>37.0</v>
      </c>
      <c r="G2655" s="37">
        <v>218.0</v>
      </c>
      <c r="H2655" s="37">
        <v>0.69</v>
      </c>
      <c r="I2655" s="37">
        <v>0.826</v>
      </c>
      <c r="J2655" s="31" t="s">
        <v>91</v>
      </c>
    </row>
    <row r="2656" ht="15.75" customHeight="1">
      <c r="A2656" s="36" t="str">
        <f t="shared" si="1"/>
        <v>Canada-The Americas2012</v>
      </c>
      <c r="B2656" s="36" t="s">
        <v>268</v>
      </c>
      <c r="C2656" s="36" t="s">
        <v>259</v>
      </c>
      <c r="D2656" s="37">
        <v>0.246</v>
      </c>
      <c r="E2656" s="37">
        <v>5.0</v>
      </c>
      <c r="F2656" s="37">
        <v>17.0</v>
      </c>
      <c r="G2656" s="37">
        <v>131.0</v>
      </c>
      <c r="H2656" s="37">
        <v>0.83</v>
      </c>
      <c r="I2656" s="37">
        <v>0.801</v>
      </c>
      <c r="J2656" s="31" t="s">
        <v>91</v>
      </c>
    </row>
    <row r="2657" ht="15.75" customHeight="1">
      <c r="A2657" s="36" t="str">
        <f t="shared" si="1"/>
        <v>Bermuda-The Americas2012</v>
      </c>
      <c r="B2657" s="36" t="s">
        <v>265</v>
      </c>
      <c r="C2657" s="36" t="s">
        <v>259</v>
      </c>
      <c r="D2657" s="36"/>
      <c r="E2657" s="36"/>
      <c r="F2657" s="36"/>
      <c r="G2657" s="36"/>
      <c r="H2657" s="37">
        <v>0.913</v>
      </c>
      <c r="I2657" s="37">
        <v>1.395</v>
      </c>
      <c r="J2657" s="31" t="s">
        <v>91</v>
      </c>
    </row>
    <row r="2658" ht="15.75" customHeight="1">
      <c r="A2658" s="36" t="str">
        <f t="shared" si="1"/>
        <v>Cayman Islands-The Americas2012</v>
      </c>
      <c r="B2658" s="36" t="s">
        <v>269</v>
      </c>
      <c r="C2658" s="36" t="s">
        <v>259</v>
      </c>
      <c r="D2658" s="36"/>
      <c r="E2658" s="36"/>
      <c r="F2658" s="36"/>
      <c r="G2658" s="36"/>
      <c r="H2658" s="37">
        <v>0.741</v>
      </c>
      <c r="I2658" s="37">
        <v>1.717</v>
      </c>
      <c r="J2658" s="31" t="s">
        <v>91</v>
      </c>
    </row>
    <row r="2659" ht="15.75" customHeight="1">
      <c r="A2659" s="36" t="str">
        <f t="shared" si="1"/>
        <v>Curacao-The Americas2012</v>
      </c>
      <c r="B2659" s="36" t="s">
        <v>274</v>
      </c>
      <c r="C2659" s="36" t="s">
        <v>259</v>
      </c>
      <c r="D2659" s="36"/>
      <c r="E2659" s="36"/>
      <c r="F2659" s="36"/>
      <c r="G2659" s="36"/>
      <c r="H2659" s="36"/>
      <c r="I2659" s="37">
        <v>1.318</v>
      </c>
      <c r="J2659" s="31" t="s">
        <v>91</v>
      </c>
    </row>
    <row r="2660" ht="15.75" customHeight="1">
      <c r="A2660" s="36" t="str">
        <f t="shared" si="1"/>
        <v>Barbados-The Americas2012</v>
      </c>
      <c r="B2660" s="36" t="s">
        <v>263</v>
      </c>
      <c r="C2660" s="36" t="s">
        <v>259</v>
      </c>
      <c r="D2660" s="37">
        <v>0.408</v>
      </c>
      <c r="E2660" s="37">
        <v>18.0</v>
      </c>
      <c r="F2660" s="37">
        <v>84.0</v>
      </c>
      <c r="G2660" s="37">
        <v>237.0</v>
      </c>
      <c r="H2660" s="37">
        <v>0.733</v>
      </c>
      <c r="I2660" s="37">
        <v>1.233</v>
      </c>
      <c r="J2660" s="31" t="s">
        <v>91</v>
      </c>
    </row>
    <row r="2661" ht="15.75" customHeight="1">
      <c r="A2661" s="36" t="str">
        <f t="shared" si="1"/>
        <v>United States-The Americas2012</v>
      </c>
      <c r="B2661" s="36" t="s">
        <v>300</v>
      </c>
      <c r="C2661" s="36" t="s">
        <v>259</v>
      </c>
      <c r="D2661" s="37">
        <v>0.464</v>
      </c>
      <c r="E2661" s="37">
        <v>5.0</v>
      </c>
      <c r="F2661" s="37">
        <v>4.0</v>
      </c>
      <c r="G2661" s="37">
        <v>175.0</v>
      </c>
      <c r="H2661" s="37">
        <v>0.793</v>
      </c>
      <c r="I2661" s="37">
        <v>0.96</v>
      </c>
      <c r="J2661" s="31" t="s">
        <v>91</v>
      </c>
    </row>
    <row r="2662" ht="15.75" customHeight="1">
      <c r="A2662" s="36" t="str">
        <f t="shared" si="1"/>
        <v>Greenland-The Americas2012</v>
      </c>
      <c r="B2662" s="36" t="s">
        <v>279</v>
      </c>
      <c r="C2662" s="36" t="s">
        <v>259</v>
      </c>
      <c r="D2662" s="36"/>
      <c r="E2662" s="36"/>
      <c r="F2662" s="36"/>
      <c r="G2662" s="36"/>
      <c r="H2662" s="37">
        <v>0.649</v>
      </c>
      <c r="I2662" s="37">
        <v>1.047</v>
      </c>
      <c r="J2662" s="31" t="s">
        <v>91</v>
      </c>
    </row>
    <row r="2663" ht="15.75" customHeight="1">
      <c r="A2663" s="36" t="str">
        <f t="shared" si="1"/>
        <v>Chile-The Americas2012</v>
      </c>
      <c r="B2663" s="36" t="s">
        <v>270</v>
      </c>
      <c r="C2663" s="36" t="s">
        <v>259</v>
      </c>
      <c r="D2663" s="37">
        <v>0.277</v>
      </c>
      <c r="E2663" s="37">
        <v>8.0</v>
      </c>
      <c r="F2663" s="37">
        <v>34.0</v>
      </c>
      <c r="G2663" s="37">
        <v>291.0</v>
      </c>
      <c r="H2663" s="37">
        <v>0.614</v>
      </c>
      <c r="I2663" s="37">
        <v>1.371</v>
      </c>
      <c r="J2663" s="31" t="s">
        <v>91</v>
      </c>
    </row>
    <row r="2664" ht="15.75" customHeight="1">
      <c r="A2664" s="36" t="str">
        <f t="shared" si="1"/>
        <v>Trinidad and Tobago-The Americas2012</v>
      </c>
      <c r="B2664" s="36" t="s">
        <v>298</v>
      </c>
      <c r="C2664" s="36" t="s">
        <v>259</v>
      </c>
      <c r="D2664" s="37">
        <v>0.291</v>
      </c>
      <c r="E2664" s="37">
        <v>41.0</v>
      </c>
      <c r="F2664" s="37">
        <v>63.0</v>
      </c>
      <c r="G2664" s="37">
        <v>210.0</v>
      </c>
      <c r="H2664" s="37">
        <v>0.595</v>
      </c>
      <c r="I2664" s="37">
        <v>1.408</v>
      </c>
      <c r="J2664" s="31" t="s">
        <v>91</v>
      </c>
    </row>
    <row r="2665" ht="15.75" customHeight="1">
      <c r="A2665" s="36" t="str">
        <f t="shared" si="1"/>
        <v>Brazil-The Americas2012</v>
      </c>
      <c r="B2665" s="36" t="s">
        <v>267</v>
      </c>
      <c r="C2665" s="36" t="s">
        <v>259</v>
      </c>
      <c r="D2665" s="37">
        <v>0.685</v>
      </c>
      <c r="E2665" s="37">
        <v>119.0</v>
      </c>
      <c r="F2665" s="37">
        <v>118.0</v>
      </c>
      <c r="G2665" s="37">
        <v>2600.0</v>
      </c>
      <c r="H2665" s="37">
        <v>0.486</v>
      </c>
      <c r="I2665" s="37">
        <v>1.25</v>
      </c>
      <c r="J2665" s="31" t="s">
        <v>91</v>
      </c>
    </row>
    <row r="2666" ht="15.75" customHeight="1">
      <c r="A2666" s="36" t="str">
        <f t="shared" si="1"/>
        <v>Jamaica-The Americas2012</v>
      </c>
      <c r="B2666" s="36" t="s">
        <v>285</v>
      </c>
      <c r="C2666" s="36" t="s">
        <v>259</v>
      </c>
      <c r="D2666" s="37">
        <v>0.443</v>
      </c>
      <c r="E2666" s="37">
        <v>7.0</v>
      </c>
      <c r="F2666" s="37">
        <v>91.0</v>
      </c>
      <c r="G2666" s="37">
        <v>368.0</v>
      </c>
      <c r="H2666" s="37">
        <v>0.338</v>
      </c>
      <c r="I2666" s="37">
        <v>0.98</v>
      </c>
      <c r="J2666" s="31" t="s">
        <v>91</v>
      </c>
    </row>
    <row r="2667" ht="15.75" customHeight="1">
      <c r="A2667" s="36" t="str">
        <f t="shared" si="1"/>
        <v>Bahamas, The-The Americas2012</v>
      </c>
      <c r="B2667" s="36" t="s">
        <v>262</v>
      </c>
      <c r="C2667" s="36" t="s">
        <v>259</v>
      </c>
      <c r="D2667" s="37">
        <v>0.466</v>
      </c>
      <c r="E2667" s="37">
        <v>24.0</v>
      </c>
      <c r="F2667" s="37">
        <v>76.0</v>
      </c>
      <c r="G2667" s="37">
        <v>58.0</v>
      </c>
      <c r="H2667" s="37">
        <v>0.717</v>
      </c>
      <c r="I2667" s="37">
        <v>0.807</v>
      </c>
      <c r="J2667" s="31" t="s">
        <v>91</v>
      </c>
    </row>
    <row r="2668" ht="15.75" customHeight="1">
      <c r="A2668" s="36" t="str">
        <f t="shared" si="1"/>
        <v>Uruguay-The Americas2012</v>
      </c>
      <c r="B2668" s="36" t="s">
        <v>301</v>
      </c>
      <c r="C2668" s="36" t="s">
        <v>259</v>
      </c>
      <c r="D2668" s="37">
        <v>0.419</v>
      </c>
      <c r="E2668" s="37">
        <v>7.0</v>
      </c>
      <c r="F2668" s="37">
        <v>85.0</v>
      </c>
      <c r="G2668" s="37">
        <v>310.0</v>
      </c>
      <c r="H2668" s="37">
        <v>0.545</v>
      </c>
      <c r="I2668" s="37">
        <v>1.471</v>
      </c>
      <c r="J2668" s="31" t="s">
        <v>91</v>
      </c>
    </row>
    <row r="2669" ht="15.75" customHeight="1">
      <c r="A2669" s="36" t="str">
        <f t="shared" si="1"/>
        <v>Costa Rica-The Americas2012</v>
      </c>
      <c r="B2669" s="36" t="s">
        <v>272</v>
      </c>
      <c r="C2669" s="36" t="s">
        <v>259</v>
      </c>
      <c r="D2669" s="37">
        <v>0.553</v>
      </c>
      <c r="E2669" s="37">
        <v>60.0</v>
      </c>
      <c r="F2669" s="37">
        <v>109.0</v>
      </c>
      <c r="G2669" s="37">
        <v>226.0</v>
      </c>
      <c r="H2669" s="37">
        <v>0.475</v>
      </c>
      <c r="I2669" s="37">
        <v>1.119</v>
      </c>
      <c r="J2669" s="31" t="s">
        <v>91</v>
      </c>
    </row>
    <row r="2670" ht="15.75" customHeight="1">
      <c r="A2670" s="36" t="str">
        <f t="shared" si="1"/>
        <v>St. Lucia-The Americas2012</v>
      </c>
      <c r="B2670" s="36" t="s">
        <v>294</v>
      </c>
      <c r="C2670" s="36" t="s">
        <v>259</v>
      </c>
      <c r="D2670" s="37">
        <v>0.346</v>
      </c>
      <c r="E2670" s="37">
        <v>15.0</v>
      </c>
      <c r="F2670" s="37">
        <v>59.0</v>
      </c>
      <c r="G2670" s="37">
        <v>92.0</v>
      </c>
      <c r="H2670" s="37">
        <v>0.348</v>
      </c>
      <c r="I2670" s="37">
        <v>1.194</v>
      </c>
      <c r="J2670" s="31" t="s">
        <v>91</v>
      </c>
    </row>
    <row r="2671" ht="15.75" customHeight="1">
      <c r="A2671" s="36" t="str">
        <f t="shared" si="1"/>
        <v>St. Martin (French part)-The Americas2012</v>
      </c>
      <c r="B2671" s="36" t="s">
        <v>295</v>
      </c>
      <c r="C2671" s="36" t="s">
        <v>259</v>
      </c>
      <c r="D2671" s="36"/>
      <c r="E2671" s="36"/>
      <c r="F2671" s="36"/>
      <c r="G2671" s="36"/>
      <c r="H2671" s="36"/>
      <c r="I2671" s="36"/>
      <c r="J2671" s="31" t="s">
        <v>91</v>
      </c>
    </row>
    <row r="2672" ht="15.75" customHeight="1">
      <c r="A2672" s="36" t="str">
        <f t="shared" si="1"/>
        <v>St. Vincent and the Grenadines-The Americas2012</v>
      </c>
      <c r="B2672" s="36" t="s">
        <v>296</v>
      </c>
      <c r="C2672" s="36" t="s">
        <v>259</v>
      </c>
      <c r="D2672" s="37">
        <v>0.387</v>
      </c>
      <c r="E2672" s="37">
        <v>10.0</v>
      </c>
      <c r="F2672" s="37">
        <v>75.0</v>
      </c>
      <c r="G2672" s="37">
        <v>111.0</v>
      </c>
      <c r="H2672" s="37">
        <v>0.475</v>
      </c>
      <c r="I2672" s="37">
        <v>1.161</v>
      </c>
      <c r="J2672" s="31" t="s">
        <v>91</v>
      </c>
    </row>
    <row r="2673" ht="15.75" customHeight="1">
      <c r="A2673" s="36" t="str">
        <f t="shared" si="1"/>
        <v>Argentina-The Americas2012</v>
      </c>
      <c r="B2673" s="36" t="s">
        <v>260</v>
      </c>
      <c r="C2673" s="36" t="s">
        <v>259</v>
      </c>
      <c r="D2673" s="37">
        <v>1.078</v>
      </c>
      <c r="E2673" s="37">
        <v>25.0</v>
      </c>
      <c r="F2673" s="37">
        <v>121.0</v>
      </c>
      <c r="G2673" s="37">
        <v>405.0</v>
      </c>
      <c r="H2673" s="37">
        <v>0.558</v>
      </c>
      <c r="I2673" s="37">
        <v>1.566</v>
      </c>
      <c r="J2673" s="31" t="s">
        <v>91</v>
      </c>
    </row>
    <row r="2674" ht="15.75" customHeight="1">
      <c r="A2674" s="36" t="str">
        <f t="shared" si="1"/>
        <v>Antigua and Barbuda-The Americas2012</v>
      </c>
      <c r="B2674" s="36" t="s">
        <v>258</v>
      </c>
      <c r="C2674" s="36" t="s">
        <v>259</v>
      </c>
      <c r="D2674" s="37">
        <v>0.41</v>
      </c>
      <c r="E2674" s="37">
        <v>21.0</v>
      </c>
      <c r="F2674" s="37">
        <v>66.0</v>
      </c>
      <c r="G2674" s="37">
        <v>207.0</v>
      </c>
      <c r="H2674" s="37">
        <v>0.59</v>
      </c>
      <c r="I2674" s="37">
        <v>1.43</v>
      </c>
      <c r="J2674" s="31" t="s">
        <v>91</v>
      </c>
    </row>
    <row r="2675" ht="15.75" customHeight="1">
      <c r="A2675" s="36" t="str">
        <f t="shared" si="1"/>
        <v>Suriname-The Americas2012</v>
      </c>
      <c r="B2675" s="36" t="s">
        <v>297</v>
      </c>
      <c r="C2675" s="36" t="s">
        <v>259</v>
      </c>
      <c r="D2675" s="37">
        <v>0.279</v>
      </c>
      <c r="E2675" s="37">
        <v>694.0</v>
      </c>
      <c r="F2675" s="37">
        <v>165.0</v>
      </c>
      <c r="G2675" s="37">
        <v>199.0</v>
      </c>
      <c r="H2675" s="37">
        <v>0.347</v>
      </c>
      <c r="I2675" s="37">
        <v>1.065</v>
      </c>
      <c r="J2675" s="31" t="s">
        <v>91</v>
      </c>
    </row>
    <row r="2676" ht="15.75" customHeight="1">
      <c r="A2676" s="36" t="str">
        <f t="shared" si="1"/>
        <v>Grenada-The Americas2012</v>
      </c>
      <c r="B2676" s="36" t="s">
        <v>280</v>
      </c>
      <c r="C2676" s="36" t="s">
        <v>259</v>
      </c>
      <c r="D2676" s="37">
        <v>0.453</v>
      </c>
      <c r="E2676" s="37">
        <v>15.0</v>
      </c>
      <c r="F2676" s="37">
        <v>102.0</v>
      </c>
      <c r="G2676" s="37">
        <v>140.0</v>
      </c>
      <c r="H2676" s="37">
        <v>0.32</v>
      </c>
      <c r="I2676" s="37">
        <v>1.232</v>
      </c>
      <c r="J2676" s="31" t="s">
        <v>91</v>
      </c>
    </row>
    <row r="2677" ht="15.75" customHeight="1">
      <c r="A2677" s="36" t="str">
        <f t="shared" si="1"/>
        <v>Colombia-The Americas2012</v>
      </c>
      <c r="B2677" s="36" t="s">
        <v>271</v>
      </c>
      <c r="C2677" s="36" t="s">
        <v>259</v>
      </c>
      <c r="D2677" s="37">
        <v>0.76</v>
      </c>
      <c r="E2677" s="37">
        <v>15.0</v>
      </c>
      <c r="F2677" s="37">
        <v>42.0</v>
      </c>
      <c r="G2677" s="37">
        <v>203.0</v>
      </c>
      <c r="H2677" s="37">
        <v>0.49</v>
      </c>
      <c r="I2677" s="37">
        <v>1.029</v>
      </c>
      <c r="J2677" s="31" t="s">
        <v>91</v>
      </c>
    </row>
    <row r="2678" ht="15.75" customHeight="1">
      <c r="A2678" s="36" t="str">
        <f t="shared" si="1"/>
        <v>Mexico-The Americas2012</v>
      </c>
      <c r="B2678" s="36" t="s">
        <v>286</v>
      </c>
      <c r="C2678" s="36" t="s">
        <v>259</v>
      </c>
      <c r="D2678" s="37">
        <v>0.525</v>
      </c>
      <c r="E2678" s="37">
        <v>6.0</v>
      </c>
      <c r="F2678" s="37">
        <v>51.0</v>
      </c>
      <c r="G2678" s="37">
        <v>337.0</v>
      </c>
      <c r="H2678" s="37">
        <v>0.398</v>
      </c>
      <c r="I2678" s="37">
        <v>0.834</v>
      </c>
      <c r="J2678" s="31" t="s">
        <v>91</v>
      </c>
    </row>
    <row r="2679" ht="15.75" customHeight="1">
      <c r="A2679" s="36" t="str">
        <f t="shared" si="1"/>
        <v>El Salvador-The Americas2012</v>
      </c>
      <c r="B2679" s="36" t="s">
        <v>278</v>
      </c>
      <c r="C2679" s="36" t="s">
        <v>259</v>
      </c>
      <c r="D2679" s="37">
        <v>0.348</v>
      </c>
      <c r="E2679" s="37">
        <v>17.0</v>
      </c>
      <c r="F2679" s="37">
        <v>115.0</v>
      </c>
      <c r="G2679" s="37">
        <v>320.0</v>
      </c>
      <c r="H2679" s="37">
        <v>0.203</v>
      </c>
      <c r="I2679" s="37">
        <v>1.373</v>
      </c>
      <c r="J2679" s="31" t="s">
        <v>91</v>
      </c>
    </row>
    <row r="2680" ht="15.75" customHeight="1">
      <c r="A2680" s="36" t="str">
        <f t="shared" si="1"/>
        <v>Peru-The Americas2012</v>
      </c>
      <c r="B2680" s="36" t="s">
        <v>290</v>
      </c>
      <c r="C2680" s="36" t="s">
        <v>259</v>
      </c>
      <c r="D2680" s="37">
        <v>0.364</v>
      </c>
      <c r="E2680" s="37">
        <v>25.0</v>
      </c>
      <c r="F2680" s="37">
        <v>39.0</v>
      </c>
      <c r="G2680" s="37">
        <v>293.0</v>
      </c>
      <c r="H2680" s="37">
        <v>0.382</v>
      </c>
      <c r="I2680" s="37">
        <v>0.98</v>
      </c>
      <c r="J2680" s="31" t="s">
        <v>91</v>
      </c>
    </row>
    <row r="2681" ht="15.75" customHeight="1">
      <c r="A2681" s="36" t="str">
        <f t="shared" si="1"/>
        <v>Venezuela-The Americas2012</v>
      </c>
      <c r="B2681" s="36" t="s">
        <v>302</v>
      </c>
      <c r="C2681" s="36" t="s">
        <v>259</v>
      </c>
      <c r="D2681" s="37">
        <v>0.619</v>
      </c>
      <c r="E2681" s="37">
        <v>144.0</v>
      </c>
      <c r="F2681" s="37">
        <v>180.0</v>
      </c>
      <c r="G2681" s="37">
        <v>792.0</v>
      </c>
      <c r="H2681" s="37">
        <v>0.491</v>
      </c>
      <c r="I2681" s="37">
        <v>1.021</v>
      </c>
      <c r="J2681" s="31" t="s">
        <v>91</v>
      </c>
    </row>
    <row r="2682" ht="15.75" customHeight="1">
      <c r="A2682" s="36" t="str">
        <f t="shared" si="1"/>
        <v>Panama-The Americas2012</v>
      </c>
      <c r="B2682" s="36" t="s">
        <v>288</v>
      </c>
      <c r="C2682" s="36" t="s">
        <v>259</v>
      </c>
      <c r="D2682" s="37">
        <v>0.405</v>
      </c>
      <c r="E2682" s="37">
        <v>7.0</v>
      </c>
      <c r="F2682" s="37">
        <v>61.0</v>
      </c>
      <c r="G2682" s="37">
        <v>431.0</v>
      </c>
      <c r="H2682" s="37">
        <v>0.403</v>
      </c>
      <c r="I2682" s="37">
        <v>1.634</v>
      </c>
      <c r="J2682" s="31" t="s">
        <v>91</v>
      </c>
    </row>
    <row r="2683" ht="15.75" customHeight="1">
      <c r="A2683" s="36" t="str">
        <f t="shared" si="1"/>
        <v>Guyana-The Americas2012</v>
      </c>
      <c r="B2683" s="36" t="s">
        <v>282</v>
      </c>
      <c r="C2683" s="36" t="s">
        <v>259</v>
      </c>
      <c r="D2683" s="37">
        <v>0.359</v>
      </c>
      <c r="E2683" s="37">
        <v>20.0</v>
      </c>
      <c r="F2683" s="37">
        <v>113.0</v>
      </c>
      <c r="G2683" s="37">
        <v>263.0</v>
      </c>
      <c r="H2683" s="37">
        <v>0.33</v>
      </c>
      <c r="I2683" s="37">
        <v>0.688</v>
      </c>
      <c r="J2683" s="31" t="s">
        <v>91</v>
      </c>
    </row>
    <row r="2684" ht="15.75" customHeight="1">
      <c r="A2684" s="36" t="str">
        <f t="shared" si="1"/>
        <v>Dominican Republic-The Americas2012</v>
      </c>
      <c r="B2684" s="36" t="s">
        <v>276</v>
      </c>
      <c r="C2684" s="36" t="s">
        <v>259</v>
      </c>
      <c r="D2684" s="37">
        <v>0.434</v>
      </c>
      <c r="E2684" s="37">
        <v>19.0</v>
      </c>
      <c r="F2684" s="37">
        <v>112.0</v>
      </c>
      <c r="G2684" s="37">
        <v>324.0</v>
      </c>
      <c r="H2684" s="37">
        <v>0.412</v>
      </c>
      <c r="I2684" s="37">
        <v>0.869</v>
      </c>
      <c r="J2684" s="31" t="s">
        <v>91</v>
      </c>
    </row>
    <row r="2685" ht="15.75" customHeight="1">
      <c r="A2685" s="36" t="str">
        <f t="shared" si="1"/>
        <v>Ecuador-The Americas2012</v>
      </c>
      <c r="B2685" s="36" t="s">
        <v>277</v>
      </c>
      <c r="C2685" s="36" t="s">
        <v>259</v>
      </c>
      <c r="D2685" s="37">
        <v>0.346</v>
      </c>
      <c r="E2685" s="37">
        <v>56.0</v>
      </c>
      <c r="F2685" s="37">
        <v>134.0</v>
      </c>
      <c r="G2685" s="37">
        <v>654.0</v>
      </c>
      <c r="H2685" s="37">
        <v>0.351</v>
      </c>
      <c r="I2685" s="37">
        <v>1.062</v>
      </c>
      <c r="J2685" s="31" t="s">
        <v>91</v>
      </c>
    </row>
    <row r="2686" ht="15.75" customHeight="1">
      <c r="A2686" s="36" t="str">
        <f t="shared" si="1"/>
        <v>Nicaragua-The Americas2012</v>
      </c>
      <c r="B2686" s="36" t="s">
        <v>287</v>
      </c>
      <c r="C2686" s="36" t="s">
        <v>259</v>
      </c>
      <c r="D2686" s="37">
        <v>0.649</v>
      </c>
      <c r="E2686" s="37">
        <v>39.0</v>
      </c>
      <c r="F2686" s="37">
        <v>123.0</v>
      </c>
      <c r="G2686" s="37">
        <v>207.0</v>
      </c>
      <c r="H2686" s="37">
        <v>0.135</v>
      </c>
      <c r="I2686" s="37">
        <v>0.977</v>
      </c>
      <c r="J2686" s="31" t="s">
        <v>91</v>
      </c>
    </row>
    <row r="2687" ht="15.75" customHeight="1">
      <c r="A2687" s="36" t="str">
        <f t="shared" si="1"/>
        <v>Paraguay-The Americas2012</v>
      </c>
      <c r="B2687" s="36" t="s">
        <v>289</v>
      </c>
      <c r="C2687" s="36" t="s">
        <v>259</v>
      </c>
      <c r="D2687" s="37">
        <v>0.35</v>
      </c>
      <c r="E2687" s="37">
        <v>35.0</v>
      </c>
      <c r="F2687" s="37">
        <v>107.0</v>
      </c>
      <c r="G2687" s="37">
        <v>387.0</v>
      </c>
      <c r="H2687" s="37">
        <v>0.293</v>
      </c>
      <c r="I2687" s="37">
        <v>1.016</v>
      </c>
      <c r="J2687" s="31" t="s">
        <v>91</v>
      </c>
    </row>
    <row r="2688" ht="15.75" customHeight="1">
      <c r="A2688" s="36" t="str">
        <f t="shared" si="1"/>
        <v>Belize-The Americas2012</v>
      </c>
      <c r="B2688" s="36" t="s">
        <v>264</v>
      </c>
      <c r="C2688" s="36" t="s">
        <v>259</v>
      </c>
      <c r="D2688" s="37">
        <v>0.332</v>
      </c>
      <c r="E2688" s="37">
        <v>44.0</v>
      </c>
      <c r="F2688" s="37">
        <v>104.0</v>
      </c>
      <c r="G2688" s="37">
        <v>147.0</v>
      </c>
      <c r="H2688" s="37">
        <v>0.25</v>
      </c>
      <c r="I2688" s="37">
        <v>0.532</v>
      </c>
      <c r="J2688" s="31" t="s">
        <v>91</v>
      </c>
    </row>
    <row r="2689" ht="15.75" customHeight="1">
      <c r="A2689" s="36" t="str">
        <f t="shared" si="1"/>
        <v>Haiti-The Americas2012</v>
      </c>
      <c r="B2689" s="36" t="s">
        <v>283</v>
      </c>
      <c r="C2689" s="36" t="s">
        <v>259</v>
      </c>
      <c r="D2689" s="37">
        <v>0.404</v>
      </c>
      <c r="E2689" s="37">
        <v>105.0</v>
      </c>
      <c r="F2689" s="37">
        <v>177.0</v>
      </c>
      <c r="G2689" s="37">
        <v>184.0</v>
      </c>
      <c r="H2689" s="37">
        <v>0.098</v>
      </c>
      <c r="I2689" s="37">
        <v>0.599</v>
      </c>
      <c r="J2689" s="31" t="s">
        <v>91</v>
      </c>
    </row>
    <row r="2690" ht="15.75" customHeight="1">
      <c r="A2690" s="36" t="str">
        <f t="shared" si="1"/>
        <v>Bolivia-The Americas2012</v>
      </c>
      <c r="B2690" s="36" t="s">
        <v>266</v>
      </c>
      <c r="C2690" s="36" t="s">
        <v>259</v>
      </c>
      <c r="D2690" s="37">
        <v>0.834</v>
      </c>
      <c r="E2690" s="37">
        <v>49.0</v>
      </c>
      <c r="F2690" s="37">
        <v>158.0</v>
      </c>
      <c r="G2690" s="37">
        <v>1025.0</v>
      </c>
      <c r="H2690" s="37">
        <v>0.355</v>
      </c>
      <c r="I2690" s="37">
        <v>0.904</v>
      </c>
      <c r="J2690" s="31" t="s">
        <v>91</v>
      </c>
    </row>
    <row r="2691" ht="15.75" customHeight="1">
      <c r="A2691" s="36" t="str">
        <f t="shared" si="1"/>
        <v>Honduras-The Americas2012</v>
      </c>
      <c r="B2691" s="36" t="s">
        <v>284</v>
      </c>
      <c r="C2691" s="36" t="s">
        <v>259</v>
      </c>
      <c r="D2691" s="37">
        <v>0.4</v>
      </c>
      <c r="E2691" s="37">
        <v>14.0</v>
      </c>
      <c r="F2691" s="37">
        <v>125.0</v>
      </c>
      <c r="G2691" s="37">
        <v>224.0</v>
      </c>
      <c r="H2691" s="37">
        <v>0.181</v>
      </c>
      <c r="I2691" s="37">
        <v>0.929</v>
      </c>
      <c r="J2691" s="31" t="s">
        <v>91</v>
      </c>
    </row>
    <row r="2692" ht="15.75" customHeight="1">
      <c r="A2692" s="36" t="str">
        <f t="shared" si="1"/>
        <v>Guatemala-The Americas2012</v>
      </c>
      <c r="B2692" s="36" t="s">
        <v>281</v>
      </c>
      <c r="C2692" s="36" t="s">
        <v>259</v>
      </c>
      <c r="D2692" s="37">
        <v>0.409</v>
      </c>
      <c r="E2692" s="37">
        <v>40.0</v>
      </c>
      <c r="F2692" s="37">
        <v>93.0</v>
      </c>
      <c r="G2692" s="37">
        <v>332.0</v>
      </c>
      <c r="H2692" s="37">
        <v>0.16</v>
      </c>
      <c r="I2692" s="37">
        <v>1.378</v>
      </c>
      <c r="J2692" s="31" t="s">
        <v>91</v>
      </c>
    </row>
  </sheetData>
  <autoFilter ref="$C$1:$C$2692">
    <sortState ref="C1:C2692">
      <sortCondition ref="C1:C2692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7.38"/>
    <col customWidth="1" min="3" max="6" width="12.63"/>
    <col customWidth="1" min="9" max="9" width="15.75"/>
    <col customWidth="1" min="16" max="16" width="16.25"/>
    <col customWidth="1" min="18" max="18" width="13.5"/>
    <col customWidth="1" min="20" max="22" width="10.75"/>
    <col customWidth="1" min="25" max="25" width="13.13"/>
    <col customWidth="1" min="27" max="29" width="10.75"/>
    <col customWidth="1" min="30" max="30" width="19.0"/>
    <col customWidth="1" min="36" max="36" width="10.75"/>
    <col customWidth="1" min="39" max="39" width="14.13"/>
    <col customWidth="1" min="43" max="43" width="10.75"/>
    <col customWidth="1" min="44" max="44" width="17.0"/>
    <col customWidth="1" min="50" max="50" width="10.75"/>
    <col customWidth="1" min="51" max="51" width="15.75"/>
    <col customWidth="1" min="52" max="52" width="12.88"/>
    <col customWidth="1" min="53" max="53" width="13.13"/>
    <col customWidth="1" min="57" max="57" width="10.75"/>
    <col customWidth="1" min="58" max="58" width="17.75"/>
    <col customWidth="1" min="64" max="64" width="10.75"/>
    <col customWidth="1" min="65" max="65" width="16.38"/>
    <col customWidth="1" min="71" max="71" width="10.75"/>
    <col customWidth="1" min="73" max="73" width="12.88"/>
  </cols>
  <sheetData>
    <row r="1">
      <c r="A1" s="40" t="s">
        <v>61</v>
      </c>
      <c r="B1" s="41" t="s">
        <v>10</v>
      </c>
      <c r="C1" s="40"/>
      <c r="D1" s="40"/>
      <c r="E1" s="40"/>
      <c r="F1" s="40"/>
      <c r="G1" s="40"/>
      <c r="H1" s="40" t="s">
        <v>61</v>
      </c>
      <c r="I1" s="41" t="s">
        <v>14</v>
      </c>
      <c r="J1" s="40"/>
      <c r="K1" s="40"/>
      <c r="L1" s="40"/>
      <c r="M1" s="40"/>
      <c r="N1" s="40"/>
      <c r="O1" s="40" t="s">
        <v>61</v>
      </c>
      <c r="P1" s="40" t="s">
        <v>62</v>
      </c>
      <c r="Q1" s="40"/>
      <c r="R1" s="40"/>
      <c r="S1" s="40"/>
      <c r="T1" s="40"/>
      <c r="U1" s="40"/>
      <c r="V1" s="40" t="s">
        <v>61</v>
      </c>
      <c r="W1" s="40" t="s">
        <v>63</v>
      </c>
      <c r="X1" s="40"/>
      <c r="Y1" s="40"/>
      <c r="Z1" s="40"/>
      <c r="AA1" s="40"/>
      <c r="AB1" s="40"/>
      <c r="AC1" s="40" t="s">
        <v>61</v>
      </c>
      <c r="AD1" s="40" t="s">
        <v>64</v>
      </c>
      <c r="AE1" s="42"/>
      <c r="AF1" s="42"/>
      <c r="AG1" s="42"/>
      <c r="AH1" s="42"/>
      <c r="AI1" s="42"/>
      <c r="AJ1" s="40" t="s">
        <v>61</v>
      </c>
      <c r="AK1" s="43" t="s">
        <v>22</v>
      </c>
      <c r="AL1" s="42"/>
      <c r="AM1" s="42"/>
      <c r="AN1" s="42"/>
      <c r="AO1" s="44"/>
      <c r="AP1" s="44"/>
      <c r="AQ1" s="40" t="s">
        <v>61</v>
      </c>
      <c r="AR1" s="43" t="s">
        <v>24</v>
      </c>
      <c r="AS1" s="44"/>
      <c r="AT1" s="44"/>
      <c r="AU1" s="44"/>
      <c r="AV1" s="44"/>
      <c r="AW1" s="44"/>
      <c r="AX1" s="40" t="s">
        <v>61</v>
      </c>
      <c r="AY1" s="44" t="s">
        <v>46</v>
      </c>
      <c r="AZ1" s="44"/>
      <c r="BA1" s="44"/>
      <c r="BB1" s="44"/>
      <c r="BC1" s="44"/>
      <c r="BD1" s="44"/>
      <c r="BE1" s="40" t="s">
        <v>61</v>
      </c>
      <c r="BF1" s="43" t="s">
        <v>48</v>
      </c>
      <c r="BG1" s="44"/>
      <c r="BH1" s="44"/>
      <c r="BI1" s="44"/>
      <c r="BJ1" s="44"/>
      <c r="BK1" s="44"/>
      <c r="BL1" s="40" t="s">
        <v>61</v>
      </c>
      <c r="BM1" s="43" t="s">
        <v>56</v>
      </c>
      <c r="BN1" s="44"/>
      <c r="BO1" s="44"/>
      <c r="BP1" s="44"/>
      <c r="BQ1" s="44"/>
      <c r="BR1" s="44"/>
      <c r="BS1" s="40" t="s">
        <v>61</v>
      </c>
      <c r="BT1" s="43" t="s">
        <v>54</v>
      </c>
      <c r="BU1" s="44"/>
      <c r="BV1" s="44"/>
      <c r="BW1" s="44"/>
      <c r="BX1" s="44"/>
      <c r="BY1" s="44"/>
      <c r="BZ1" s="44"/>
      <c r="CA1" s="44"/>
    </row>
    <row r="2">
      <c r="A2" s="45">
        <v>4.742551297155257</v>
      </c>
      <c r="B2" s="46">
        <v>0.035</v>
      </c>
      <c r="C2" s="47" t="s">
        <v>305</v>
      </c>
      <c r="D2" s="45">
        <f>CORREL(A:A,B:B)</f>
        <v>-0.06206235083</v>
      </c>
      <c r="E2" s="45"/>
      <c r="F2" s="45"/>
      <c r="G2" s="45"/>
      <c r="H2" s="45">
        <v>4.742551297155257</v>
      </c>
      <c r="I2" s="46">
        <v>0.1</v>
      </c>
      <c r="J2" s="47" t="s">
        <v>305</v>
      </c>
      <c r="K2" s="45">
        <f>CORREL(H:H,I:I)</f>
        <v>-0.0502954911</v>
      </c>
      <c r="L2" s="45"/>
      <c r="M2" s="45"/>
      <c r="N2" s="45"/>
      <c r="O2" s="45">
        <v>4.742551297155257</v>
      </c>
      <c r="P2" s="45"/>
      <c r="Q2" s="47" t="s">
        <v>305</v>
      </c>
      <c r="R2" s="45">
        <f>CORREL(O:O,P:P)</f>
        <v>0.004959829906</v>
      </c>
      <c r="S2" s="45"/>
      <c r="T2" s="45"/>
      <c r="U2" s="45"/>
      <c r="V2" s="45">
        <v>4.742551297155257</v>
      </c>
      <c r="W2" s="45"/>
      <c r="X2" s="47" t="s">
        <v>305</v>
      </c>
      <c r="Y2" s="45">
        <f>CORREL(V:V,W:W)</f>
        <v>-0.01660260898</v>
      </c>
      <c r="Z2" s="45"/>
      <c r="AA2" s="45"/>
      <c r="AB2" s="45"/>
      <c r="AC2" s="45">
        <v>4.742551297155257</v>
      </c>
      <c r="AD2" s="45">
        <v>6.084594975152311</v>
      </c>
      <c r="AE2" s="47" t="s">
        <v>305</v>
      </c>
      <c r="AF2" s="45">
        <f>CORREL(AC:AC,AD:AD)</f>
        <v>0.02168359689</v>
      </c>
      <c r="AG2" s="45"/>
      <c r="AH2" s="45"/>
      <c r="AI2" s="45"/>
      <c r="AJ2" s="45">
        <v>4.742551297155257</v>
      </c>
      <c r="AK2" s="45">
        <v>0.02</v>
      </c>
      <c r="AL2" s="47" t="s">
        <v>305</v>
      </c>
      <c r="AM2" s="45">
        <f>CORREL(AJ:AJ,AK:AK)</f>
        <v>-0.008735018354</v>
      </c>
      <c r="AN2" s="45"/>
      <c r="AO2" s="23"/>
      <c r="AP2" s="23"/>
      <c r="AQ2" s="45">
        <v>4.742551297155257</v>
      </c>
      <c r="AR2" s="45">
        <v>0.034</v>
      </c>
      <c r="AS2" s="47" t="s">
        <v>305</v>
      </c>
      <c r="AT2" s="23">
        <f>CORREL(AQ:AQ,AR:AR)</f>
        <v>-0.09205221336</v>
      </c>
      <c r="AU2" s="23"/>
      <c r="AV2" s="23"/>
      <c r="AW2" s="23"/>
      <c r="AX2" s="45">
        <v>4.742551297155257</v>
      </c>
      <c r="AY2" s="23"/>
      <c r="AZ2" s="47" t="s">
        <v>305</v>
      </c>
      <c r="BA2" s="23">
        <f>CORREL(AX:AX,AY:AY)</f>
        <v>-0.05550266079</v>
      </c>
      <c r="BB2" s="23"/>
      <c r="BC2" s="23"/>
      <c r="BD2" s="23"/>
      <c r="BE2" s="45">
        <v>4.742551297155257</v>
      </c>
      <c r="BF2" s="45"/>
      <c r="BG2" s="47" t="s">
        <v>305</v>
      </c>
      <c r="BH2" s="23">
        <f>CORREL(BE:BE,BF:BF)</f>
        <v>0.01229923199</v>
      </c>
      <c r="BI2" s="23"/>
      <c r="BJ2" s="23"/>
      <c r="BK2" s="23"/>
      <c r="BL2" s="45">
        <v>4.742551297155257</v>
      </c>
      <c r="BM2" s="45">
        <v>0.003</v>
      </c>
      <c r="BN2" s="47" t="s">
        <v>305</v>
      </c>
      <c r="BO2" s="23">
        <f>CORREL(BL:BL,BM:BM)</f>
        <v>-0.01086245999</v>
      </c>
      <c r="BP2" s="23"/>
      <c r="BQ2" s="23"/>
      <c r="BR2" s="23"/>
      <c r="BS2" s="45">
        <v>4.742551297155257</v>
      </c>
      <c r="BT2" s="45">
        <v>0.005</v>
      </c>
      <c r="BU2" s="47" t="s">
        <v>305</v>
      </c>
      <c r="BV2" s="23">
        <f>CORREL(BS:BS,BT:BT)</f>
        <v>-0.006316538508</v>
      </c>
      <c r="BW2" s="23"/>
      <c r="BX2" s="23"/>
      <c r="BY2" s="23"/>
      <c r="BZ2" s="23"/>
      <c r="CA2" s="23"/>
    </row>
    <row r="3">
      <c r="A3" s="45">
        <v>4.714147576944939</v>
      </c>
      <c r="B3" s="46">
        <v>0.038</v>
      </c>
      <c r="C3" s="45"/>
      <c r="D3" s="45"/>
      <c r="E3" s="45"/>
      <c r="F3" s="45"/>
      <c r="G3" s="45"/>
      <c r="H3" s="45">
        <v>4.714147576944939</v>
      </c>
      <c r="I3" s="46">
        <v>0.095</v>
      </c>
      <c r="J3" s="45"/>
      <c r="K3" s="45"/>
      <c r="L3" s="45"/>
      <c r="M3" s="45"/>
      <c r="N3" s="45"/>
      <c r="O3" s="45">
        <v>4.714147576944939</v>
      </c>
      <c r="P3" s="45">
        <v>0.0013017649222564663</v>
      </c>
      <c r="Q3" s="45"/>
      <c r="R3" s="45"/>
      <c r="S3" s="45"/>
      <c r="T3" s="45"/>
      <c r="U3" s="45"/>
      <c r="V3" s="45">
        <v>4.714147576944939</v>
      </c>
      <c r="W3" s="45"/>
      <c r="X3" s="45"/>
      <c r="Y3" s="45"/>
      <c r="Z3" s="45"/>
      <c r="AA3" s="45"/>
      <c r="AB3" s="45"/>
      <c r="AC3" s="45">
        <v>4.714147576944939</v>
      </c>
      <c r="AD3" s="45">
        <v>6.034177456698711</v>
      </c>
      <c r="AE3" s="45"/>
      <c r="AF3" s="45"/>
      <c r="AG3" s="45"/>
      <c r="AH3" s="45"/>
      <c r="AI3" s="45"/>
      <c r="AJ3" s="45">
        <v>4.714147576944939</v>
      </c>
      <c r="AK3" s="45">
        <v>0.019</v>
      </c>
      <c r="AL3" s="45"/>
      <c r="AM3" s="45"/>
      <c r="AN3" s="45"/>
      <c r="AO3" s="23"/>
      <c r="AP3" s="23"/>
      <c r="AQ3" s="45">
        <v>4.714147576944939</v>
      </c>
      <c r="AR3" s="45">
        <v>0.033</v>
      </c>
      <c r="AS3" s="23"/>
      <c r="AT3" s="23"/>
      <c r="AU3" s="23"/>
      <c r="AV3" s="23"/>
      <c r="AW3" s="23"/>
      <c r="AX3" s="45">
        <v>4.714147576944939</v>
      </c>
      <c r="AY3" s="23"/>
      <c r="AZ3" s="23"/>
      <c r="BA3" s="23"/>
      <c r="BB3" s="23"/>
      <c r="BC3" s="23"/>
      <c r="BD3" s="23"/>
      <c r="BE3" s="45">
        <v>4.714147576944939</v>
      </c>
      <c r="BF3" s="45"/>
      <c r="BG3" s="23"/>
      <c r="BH3" s="23"/>
      <c r="BI3" s="23"/>
      <c r="BJ3" s="23"/>
      <c r="BK3" s="23"/>
      <c r="BL3" s="45">
        <v>4.714147576944939</v>
      </c>
      <c r="BM3" s="45">
        <v>0.003</v>
      </c>
      <c r="BN3" s="23"/>
      <c r="BO3" s="23"/>
      <c r="BP3" s="23"/>
      <c r="BQ3" s="23"/>
      <c r="BR3" s="23"/>
      <c r="BS3" s="45">
        <v>4.714147576944939</v>
      </c>
      <c r="BT3" s="45">
        <v>0.006</v>
      </c>
      <c r="BU3" s="23"/>
      <c r="BV3" s="23"/>
      <c r="BW3" s="23"/>
      <c r="BX3" s="23"/>
      <c r="BY3" s="23"/>
      <c r="BZ3" s="23"/>
      <c r="CA3" s="23"/>
    </row>
    <row r="4">
      <c r="A4" s="45">
        <v>4.683813917284871</v>
      </c>
      <c r="B4" s="46">
        <v>0.037</v>
      </c>
      <c r="C4" s="45"/>
      <c r="D4" s="45"/>
      <c r="E4" s="45"/>
      <c r="F4" s="45"/>
      <c r="G4" s="45"/>
      <c r="H4" s="45">
        <v>4.683813917284871</v>
      </c>
      <c r="I4" s="46">
        <v>0.086</v>
      </c>
      <c r="J4" s="45"/>
      <c r="K4" s="45"/>
      <c r="L4" s="45"/>
      <c r="M4" s="45"/>
      <c r="N4" s="45"/>
      <c r="O4" s="45">
        <v>4.683813917284871</v>
      </c>
      <c r="P4" s="45">
        <v>0.0012312353273696783</v>
      </c>
      <c r="Q4" s="45"/>
      <c r="R4" s="45"/>
      <c r="S4" s="45"/>
      <c r="T4" s="45"/>
      <c r="U4" s="45"/>
      <c r="V4" s="45">
        <v>4.683813917284871</v>
      </c>
      <c r="W4" s="45">
        <v>0.00379071891402496</v>
      </c>
      <c r="X4" s="45"/>
      <c r="Y4" s="45"/>
      <c r="Z4" s="45"/>
      <c r="AA4" s="45"/>
      <c r="AB4" s="45"/>
      <c r="AC4" s="45">
        <v>4.683813917284871</v>
      </c>
      <c r="AD4" s="45">
        <v>7.613673137705528</v>
      </c>
      <c r="AE4" s="45"/>
      <c r="AF4" s="45"/>
      <c r="AG4" s="45"/>
      <c r="AH4" s="45"/>
      <c r="AI4" s="45"/>
      <c r="AJ4" s="45">
        <v>4.683813917284871</v>
      </c>
      <c r="AK4" s="45">
        <v>0.019</v>
      </c>
      <c r="AL4" s="45"/>
      <c r="AM4" s="45"/>
      <c r="AN4" s="45"/>
      <c r="AO4" s="23"/>
      <c r="AP4" s="23"/>
      <c r="AQ4" s="45">
        <v>4.683813917284871</v>
      </c>
      <c r="AR4" s="45">
        <v>0.032</v>
      </c>
      <c r="AS4" s="23"/>
      <c r="AT4" s="23"/>
      <c r="AU4" s="23"/>
      <c r="AV4" s="23"/>
      <c r="AW4" s="23"/>
      <c r="AX4" s="45">
        <v>4.683813917284871</v>
      </c>
      <c r="AY4" s="23"/>
      <c r="AZ4" s="23"/>
      <c r="BA4" s="23"/>
      <c r="BB4" s="23"/>
      <c r="BC4" s="23"/>
      <c r="BD4" s="23"/>
      <c r="BE4" s="45">
        <v>4.683813917284871</v>
      </c>
      <c r="BF4" s="45"/>
      <c r="BG4" s="23"/>
      <c r="BH4" s="23"/>
      <c r="BI4" s="23"/>
      <c r="BJ4" s="23"/>
      <c r="BK4" s="23"/>
      <c r="BL4" s="45">
        <v>4.683813917284871</v>
      </c>
      <c r="BM4" s="45">
        <v>0.014</v>
      </c>
      <c r="BN4" s="23"/>
      <c r="BO4" s="23"/>
      <c r="BP4" s="23"/>
      <c r="BQ4" s="23"/>
      <c r="BR4" s="23"/>
      <c r="BS4" s="45">
        <v>4.683813917284871</v>
      </c>
      <c r="BT4" s="45">
        <v>0.016</v>
      </c>
      <c r="BU4" s="23"/>
      <c r="BV4" s="23"/>
      <c r="BW4" s="23"/>
      <c r="BX4" s="23"/>
      <c r="BY4" s="23"/>
      <c r="BZ4" s="23"/>
      <c r="CA4" s="23"/>
    </row>
    <row r="5">
      <c r="A5" s="45">
        <v>4.944938773355822</v>
      </c>
      <c r="B5" s="46">
        <v>0.036</v>
      </c>
      <c r="C5" s="45"/>
      <c r="D5" s="45"/>
      <c r="E5" s="45"/>
      <c r="F5" s="45"/>
      <c r="G5" s="45"/>
      <c r="H5" s="45">
        <v>4.944938773355822</v>
      </c>
      <c r="I5" s="46">
        <v>0.081</v>
      </c>
      <c r="J5" s="45"/>
      <c r="K5" s="45"/>
      <c r="L5" s="45"/>
      <c r="M5" s="45"/>
      <c r="N5" s="45"/>
      <c r="O5" s="45">
        <v>4.944938773355822</v>
      </c>
      <c r="P5" s="45">
        <v>0.0012369315903474553</v>
      </c>
      <c r="Q5" s="45"/>
      <c r="R5" s="45"/>
      <c r="S5" s="45"/>
      <c r="T5" s="45"/>
      <c r="U5" s="45"/>
      <c r="V5" s="45">
        <v>4.944938773355822</v>
      </c>
      <c r="W5" s="45">
        <v>0.0037749395956942914</v>
      </c>
      <c r="X5" s="45"/>
      <c r="Y5" s="45"/>
      <c r="Z5" s="45"/>
      <c r="AA5" s="45"/>
      <c r="AB5" s="45"/>
      <c r="AC5" s="45">
        <v>4.944938773355822</v>
      </c>
      <c r="AD5" s="45">
        <v>7.726466833368471</v>
      </c>
      <c r="AE5" s="45"/>
      <c r="AF5" s="45"/>
      <c r="AG5" s="45"/>
      <c r="AH5" s="45"/>
      <c r="AI5" s="45"/>
      <c r="AJ5" s="45">
        <v>4.944938773355822</v>
      </c>
      <c r="AK5" s="45">
        <v>0.02</v>
      </c>
      <c r="AL5" s="45"/>
      <c r="AM5" s="45"/>
      <c r="AN5" s="45"/>
      <c r="AO5" s="23"/>
      <c r="AP5" s="23"/>
      <c r="AQ5" s="45">
        <v>4.944938773355822</v>
      </c>
      <c r="AR5" s="45">
        <v>0.031</v>
      </c>
      <c r="AS5" s="23"/>
      <c r="AT5" s="23"/>
      <c r="AU5" s="23"/>
      <c r="AV5" s="23"/>
      <c r="AW5" s="23"/>
      <c r="AX5" s="45">
        <v>4.944938773355822</v>
      </c>
      <c r="AY5" s="23"/>
      <c r="AZ5" s="23"/>
      <c r="BA5" s="23"/>
      <c r="BB5" s="23"/>
      <c r="BC5" s="23"/>
      <c r="BD5" s="23"/>
      <c r="BE5" s="45">
        <v>4.944938773355822</v>
      </c>
      <c r="BF5" s="45">
        <v>25.0</v>
      </c>
      <c r="BG5" s="23"/>
      <c r="BH5" s="23"/>
      <c r="BI5" s="23"/>
      <c r="BJ5" s="23"/>
      <c r="BK5" s="23"/>
      <c r="BL5" s="45">
        <v>4.944938773355822</v>
      </c>
      <c r="BM5" s="45">
        <v>0.044</v>
      </c>
      <c r="BN5" s="23"/>
      <c r="BO5" s="23"/>
      <c r="BP5" s="23"/>
      <c r="BQ5" s="23"/>
      <c r="BR5" s="23"/>
      <c r="BS5" s="45">
        <v>4.944938773355822</v>
      </c>
      <c r="BT5" s="45">
        <v>0.022</v>
      </c>
      <c r="BU5" s="23"/>
      <c r="BV5" s="23"/>
      <c r="BW5" s="23"/>
      <c r="BX5" s="23"/>
      <c r="BY5" s="23"/>
      <c r="BZ5" s="23"/>
      <c r="CA5" s="23"/>
    </row>
    <row r="6">
      <c r="A6" s="45">
        <v>4.992114931423109</v>
      </c>
      <c r="B6" s="46">
        <v>0.035</v>
      </c>
      <c r="C6" s="48" t="s">
        <v>306</v>
      </c>
      <c r="D6" s="49"/>
      <c r="E6" s="50"/>
      <c r="F6" s="45"/>
      <c r="G6" s="45"/>
      <c r="H6" s="45">
        <v>4.992114931423109</v>
      </c>
      <c r="I6" s="46">
        <v>0.08</v>
      </c>
      <c r="J6" s="51" t="s">
        <v>307</v>
      </c>
      <c r="K6" s="49"/>
      <c r="L6" s="50"/>
      <c r="M6" s="45"/>
      <c r="N6" s="45"/>
      <c r="O6" s="45">
        <v>4.992114931423109</v>
      </c>
      <c r="P6" s="45">
        <v>0.001118454742330292</v>
      </c>
      <c r="Q6" s="52" t="s">
        <v>308</v>
      </c>
      <c r="R6" s="49"/>
      <c r="S6" s="50"/>
      <c r="T6" s="45"/>
      <c r="U6" s="45"/>
      <c r="V6" s="45">
        <v>4.992114931423109</v>
      </c>
      <c r="W6" s="45">
        <v>0.0034254152067109077</v>
      </c>
      <c r="X6" s="53" t="s">
        <v>309</v>
      </c>
      <c r="Y6" s="49"/>
      <c r="Z6" s="50"/>
      <c r="AA6" s="45"/>
      <c r="AB6" s="45"/>
      <c r="AC6" s="45">
        <v>4.992114931423109</v>
      </c>
      <c r="AD6" s="45">
        <v>10.19086351729137</v>
      </c>
      <c r="AE6" s="52" t="s">
        <v>310</v>
      </c>
      <c r="AF6" s="49"/>
      <c r="AG6" s="50"/>
      <c r="AH6" s="45"/>
      <c r="AI6" s="45"/>
      <c r="AJ6" s="45">
        <v>4.992114931423109</v>
      </c>
      <c r="AK6" s="45">
        <v>0.02</v>
      </c>
      <c r="AL6" s="53" t="s">
        <v>311</v>
      </c>
      <c r="AM6" s="49"/>
      <c r="AN6" s="50"/>
      <c r="AO6" s="54"/>
      <c r="AP6" s="54"/>
      <c r="AQ6" s="45">
        <v>4.992114931423109</v>
      </c>
      <c r="AR6" s="45">
        <v>0.03</v>
      </c>
      <c r="AS6" s="53" t="s">
        <v>312</v>
      </c>
      <c r="AT6" s="49"/>
      <c r="AU6" s="50"/>
      <c r="AV6" s="23"/>
      <c r="AW6" s="23"/>
      <c r="AX6" s="45">
        <v>4.992114931423109</v>
      </c>
      <c r="AY6" s="23"/>
      <c r="AZ6" s="53" t="s">
        <v>313</v>
      </c>
      <c r="BA6" s="49"/>
      <c r="BB6" s="50"/>
      <c r="BC6" s="23"/>
      <c r="BD6" s="23"/>
      <c r="BE6" s="45">
        <v>4.992114931423109</v>
      </c>
      <c r="BF6" s="45">
        <v>25.0</v>
      </c>
      <c r="BG6" s="52" t="s">
        <v>314</v>
      </c>
      <c r="BH6" s="49"/>
      <c r="BI6" s="50"/>
      <c r="BJ6" s="23"/>
      <c r="BK6" s="23"/>
      <c r="BL6" s="45">
        <v>4.992114931423109</v>
      </c>
      <c r="BM6" s="45">
        <v>0.146</v>
      </c>
      <c r="BN6" s="53" t="s">
        <v>315</v>
      </c>
      <c r="BO6" s="49"/>
      <c r="BP6" s="50"/>
      <c r="BQ6" s="23"/>
      <c r="BR6" s="23"/>
      <c r="BS6" s="45">
        <v>4.992114931423109</v>
      </c>
      <c r="BT6" s="45">
        <v>0.046</v>
      </c>
      <c r="BU6" s="53" t="s">
        <v>316</v>
      </c>
      <c r="BV6" s="49"/>
      <c r="BW6" s="50"/>
      <c r="BX6" s="23"/>
      <c r="BY6" s="23"/>
      <c r="BZ6" s="23"/>
      <c r="CA6" s="23"/>
    </row>
    <row r="7">
      <c r="A7" s="45">
        <v>5.02636811512344</v>
      </c>
      <c r="B7" s="46">
        <v>0.031</v>
      </c>
      <c r="C7" s="55"/>
      <c r="E7" s="56"/>
      <c r="F7" s="45"/>
      <c r="G7" s="45"/>
      <c r="H7" s="45">
        <v>5.02636811512344</v>
      </c>
      <c r="I7" s="46">
        <v>0.08</v>
      </c>
      <c r="J7" s="55"/>
      <c r="L7" s="56"/>
      <c r="M7" s="45"/>
      <c r="N7" s="45"/>
      <c r="O7" s="45">
        <v>5.02636811512344</v>
      </c>
      <c r="P7" s="45">
        <v>0.0010833928650248199</v>
      </c>
      <c r="Q7" s="55"/>
      <c r="S7" s="56"/>
      <c r="T7" s="45"/>
      <c r="U7" s="45"/>
      <c r="V7" s="45">
        <v>5.02636811512344</v>
      </c>
      <c r="W7" s="45">
        <v>0.003307892019243422</v>
      </c>
      <c r="X7" s="55"/>
      <c r="Z7" s="56"/>
      <c r="AA7" s="45"/>
      <c r="AB7" s="45"/>
      <c r="AC7" s="45">
        <v>5.02636811512344</v>
      </c>
      <c r="AD7" s="45">
        <v>19.43411222016093</v>
      </c>
      <c r="AE7" s="55"/>
      <c r="AG7" s="56"/>
      <c r="AH7" s="45"/>
      <c r="AI7" s="45"/>
      <c r="AJ7" s="45">
        <v>5.02636811512344</v>
      </c>
      <c r="AK7" s="45">
        <v>0.021</v>
      </c>
      <c r="AL7" s="55"/>
      <c r="AN7" s="56"/>
      <c r="AO7" s="54"/>
      <c r="AP7" s="54"/>
      <c r="AQ7" s="45">
        <v>5.02636811512344</v>
      </c>
      <c r="AR7" s="45">
        <v>0.029</v>
      </c>
      <c r="AS7" s="55"/>
      <c r="AU7" s="56"/>
      <c r="AV7" s="23"/>
      <c r="AW7" s="23"/>
      <c r="AX7" s="45">
        <v>5.02636811512344</v>
      </c>
      <c r="AY7" s="23">
        <v>0.769</v>
      </c>
      <c r="AZ7" s="55"/>
      <c r="BB7" s="56"/>
      <c r="BC7" s="23"/>
      <c r="BD7" s="23"/>
      <c r="BE7" s="45">
        <v>5.02636811512344</v>
      </c>
      <c r="BF7" s="45">
        <v>25.0</v>
      </c>
      <c r="BG7" s="55"/>
      <c r="BI7" s="56"/>
      <c r="BJ7" s="23"/>
      <c r="BK7" s="23"/>
      <c r="BL7" s="45">
        <v>5.02636811512344</v>
      </c>
      <c r="BM7" s="45">
        <v>0.402</v>
      </c>
      <c r="BN7" s="55"/>
      <c r="BP7" s="56"/>
      <c r="BQ7" s="23"/>
      <c r="BR7" s="23"/>
      <c r="BS7" s="45">
        <v>5.02636811512344</v>
      </c>
      <c r="BT7" s="45">
        <v>0.058</v>
      </c>
      <c r="BU7" s="55"/>
      <c r="BW7" s="56"/>
      <c r="BX7" s="23"/>
      <c r="BY7" s="23"/>
      <c r="BZ7" s="23"/>
      <c r="CA7" s="23"/>
    </row>
    <row r="8">
      <c r="A8" s="45">
        <v>4.991818203579112</v>
      </c>
      <c r="B8" s="46">
        <v>0.031</v>
      </c>
      <c r="C8" s="55"/>
      <c r="E8" s="56"/>
      <c r="F8" s="45"/>
      <c r="G8" s="45"/>
      <c r="H8" s="45">
        <v>4.991818203579112</v>
      </c>
      <c r="I8" s="46">
        <v>0.08</v>
      </c>
      <c r="J8" s="55"/>
      <c r="L8" s="56"/>
      <c r="M8" s="45"/>
      <c r="N8" s="45"/>
      <c r="O8" s="45">
        <v>4.991818203579112</v>
      </c>
      <c r="P8" s="45"/>
      <c r="Q8" s="55"/>
      <c r="S8" s="56"/>
      <c r="T8" s="45"/>
      <c r="U8" s="45"/>
      <c r="V8" s="45">
        <v>4.991818203579112</v>
      </c>
      <c r="W8" s="45"/>
      <c r="X8" s="55"/>
      <c r="Z8" s="56"/>
      <c r="AA8" s="45"/>
      <c r="AB8" s="45"/>
      <c r="AC8" s="45">
        <v>4.991818203579112</v>
      </c>
      <c r="AD8" s="45">
        <v>11.99749130718</v>
      </c>
      <c r="AE8" s="55"/>
      <c r="AG8" s="56"/>
      <c r="AH8" s="45"/>
      <c r="AI8" s="45"/>
      <c r="AJ8" s="45">
        <v>4.991818203579112</v>
      </c>
      <c r="AK8" s="45">
        <v>0.022</v>
      </c>
      <c r="AL8" s="55"/>
      <c r="AN8" s="56"/>
      <c r="AO8" s="54"/>
      <c r="AP8" s="54"/>
      <c r="AQ8" s="45">
        <v>4.991818203579112</v>
      </c>
      <c r="AR8" s="45">
        <v>0.028</v>
      </c>
      <c r="AS8" s="55"/>
      <c r="AU8" s="56"/>
      <c r="AV8" s="23"/>
      <c r="AW8" s="23"/>
      <c r="AX8" s="45">
        <v>4.991818203579112</v>
      </c>
      <c r="AY8" s="23">
        <v>0.769</v>
      </c>
      <c r="AZ8" s="55"/>
      <c r="BB8" s="56"/>
      <c r="BC8" s="23"/>
      <c r="BD8" s="23"/>
      <c r="BE8" s="45">
        <v>4.991818203579112</v>
      </c>
      <c r="BF8" s="45">
        <v>25.0</v>
      </c>
      <c r="BG8" s="55"/>
      <c r="BI8" s="56"/>
      <c r="BJ8" s="23"/>
      <c r="BK8" s="23"/>
      <c r="BL8" s="45">
        <v>4.991818203579112</v>
      </c>
      <c r="BM8" s="45">
        <v>0.609</v>
      </c>
      <c r="BN8" s="55"/>
      <c r="BP8" s="56"/>
      <c r="BQ8" s="23"/>
      <c r="BR8" s="23"/>
      <c r="BS8" s="45">
        <v>4.991818203579112</v>
      </c>
      <c r="BT8" s="45">
        <v>0.074</v>
      </c>
      <c r="BU8" s="55"/>
      <c r="BW8" s="56"/>
      <c r="BX8" s="23"/>
      <c r="BY8" s="23"/>
      <c r="BZ8" s="23"/>
      <c r="CA8" s="23"/>
    </row>
    <row r="9">
      <c r="A9" s="45">
        <v>4.929190188472573</v>
      </c>
      <c r="B9" s="46">
        <v>0.035</v>
      </c>
      <c r="C9" s="57"/>
      <c r="D9" s="58"/>
      <c r="E9" s="59"/>
      <c r="F9" s="45"/>
      <c r="G9" s="45"/>
      <c r="H9" s="45">
        <v>4.929190188472573</v>
      </c>
      <c r="I9" s="46">
        <v>0.08</v>
      </c>
      <c r="J9" s="57"/>
      <c r="K9" s="58"/>
      <c r="L9" s="59"/>
      <c r="M9" s="45"/>
      <c r="N9" s="45"/>
      <c r="O9" s="45">
        <v>4.929190188472573</v>
      </c>
      <c r="P9" s="45"/>
      <c r="Q9" s="57"/>
      <c r="R9" s="58"/>
      <c r="S9" s="59"/>
      <c r="T9" s="45"/>
      <c r="U9" s="45"/>
      <c r="V9" s="45">
        <v>4.929190188472573</v>
      </c>
      <c r="W9" s="45"/>
      <c r="X9" s="57"/>
      <c r="Y9" s="58"/>
      <c r="Z9" s="59"/>
      <c r="AA9" s="45"/>
      <c r="AB9" s="45"/>
      <c r="AC9" s="45">
        <v>4.929190188472573</v>
      </c>
      <c r="AD9" s="45">
        <v>14.360184132891195</v>
      </c>
      <c r="AE9" s="57"/>
      <c r="AF9" s="58"/>
      <c r="AG9" s="59"/>
      <c r="AH9" s="45"/>
      <c r="AI9" s="45"/>
      <c r="AJ9" s="45">
        <v>4.929190188472573</v>
      </c>
      <c r="AK9" s="45">
        <v>0.023</v>
      </c>
      <c r="AL9" s="57"/>
      <c r="AM9" s="58"/>
      <c r="AN9" s="59"/>
      <c r="AO9" s="54"/>
      <c r="AP9" s="54"/>
      <c r="AQ9" s="45">
        <v>4.929190188472573</v>
      </c>
      <c r="AR9" s="45">
        <v>0.026</v>
      </c>
      <c r="AS9" s="57"/>
      <c r="AT9" s="58"/>
      <c r="AU9" s="59"/>
      <c r="AV9" s="23"/>
      <c r="AW9" s="23"/>
      <c r="AX9" s="45">
        <v>4.929190188472573</v>
      </c>
      <c r="AY9" s="23">
        <v>0.742</v>
      </c>
      <c r="AZ9" s="57"/>
      <c r="BA9" s="58"/>
      <c r="BB9" s="59"/>
      <c r="BC9" s="23"/>
      <c r="BD9" s="23"/>
      <c r="BE9" s="45">
        <v>4.929190188472573</v>
      </c>
      <c r="BF9" s="45">
        <v>25.0</v>
      </c>
      <c r="BG9" s="57"/>
      <c r="BH9" s="58"/>
      <c r="BI9" s="59"/>
      <c r="BJ9" s="23"/>
      <c r="BK9" s="23"/>
      <c r="BL9" s="45">
        <v>4.929190188472573</v>
      </c>
      <c r="BM9" s="45">
        <v>0.785</v>
      </c>
      <c r="BN9" s="57"/>
      <c r="BO9" s="58"/>
      <c r="BP9" s="59"/>
      <c r="BQ9" s="23"/>
      <c r="BR9" s="23"/>
      <c r="BS9" s="45">
        <v>4.929190188472573</v>
      </c>
      <c r="BT9" s="45">
        <v>0.095</v>
      </c>
      <c r="BU9" s="57"/>
      <c r="BV9" s="58"/>
      <c r="BW9" s="59"/>
      <c r="BX9" s="23"/>
      <c r="BY9" s="23"/>
      <c r="BZ9" s="23"/>
      <c r="CA9" s="23"/>
    </row>
    <row r="10">
      <c r="A10" s="45">
        <v>4.898044015042864</v>
      </c>
      <c r="B10" s="46">
        <v>0.038</v>
      </c>
      <c r="C10" s="45"/>
      <c r="D10" s="45"/>
      <c r="E10" s="45"/>
      <c r="F10" s="45"/>
      <c r="G10" s="45"/>
      <c r="H10" s="45">
        <v>4.898044015042864</v>
      </c>
      <c r="I10" s="46">
        <v>0.08</v>
      </c>
      <c r="J10" s="45"/>
      <c r="K10" s="45"/>
      <c r="L10" s="45"/>
      <c r="M10" s="45"/>
      <c r="N10" s="45"/>
      <c r="O10" s="45">
        <v>4.898044015042864</v>
      </c>
      <c r="P10" s="45">
        <v>8.592771463265454E-4</v>
      </c>
      <c r="Q10" s="45"/>
      <c r="R10" s="45"/>
      <c r="S10" s="45"/>
      <c r="T10" s="45"/>
      <c r="U10" s="45"/>
      <c r="V10" s="45">
        <v>4.898044015042864</v>
      </c>
      <c r="W10" s="45">
        <v>0.0025901196228104184</v>
      </c>
      <c r="X10" s="45"/>
      <c r="Y10" s="45"/>
      <c r="Z10" s="45"/>
      <c r="AA10" s="45"/>
      <c r="AB10" s="45"/>
      <c r="AC10" s="45">
        <v>4.898044015042864</v>
      </c>
      <c r="AD10" s="45">
        <v>17.27063650021104</v>
      </c>
      <c r="AE10" s="45"/>
      <c r="AF10" s="45"/>
      <c r="AG10" s="45"/>
      <c r="AH10" s="45"/>
      <c r="AI10" s="45"/>
      <c r="AJ10" s="45">
        <v>4.898044015042864</v>
      </c>
      <c r="AK10" s="45">
        <v>0.024</v>
      </c>
      <c r="AL10" s="45"/>
      <c r="AM10" s="45"/>
      <c r="AN10" s="45"/>
      <c r="AO10" s="23"/>
      <c r="AP10" s="23"/>
      <c r="AQ10" s="45">
        <v>4.898044015042864</v>
      </c>
      <c r="AR10" s="45">
        <v>0.025</v>
      </c>
      <c r="AS10" s="23"/>
      <c r="AT10" s="23"/>
      <c r="AU10" s="23"/>
      <c r="AV10" s="23"/>
      <c r="AW10" s="23"/>
      <c r="AX10" s="45">
        <v>4.898044015042864</v>
      </c>
      <c r="AY10" s="23">
        <v>0.738</v>
      </c>
      <c r="AZ10" s="23"/>
      <c r="BA10" s="23"/>
      <c r="BB10" s="23"/>
      <c r="BC10" s="23"/>
      <c r="BD10" s="23"/>
      <c r="BE10" s="45">
        <v>4.898044015042864</v>
      </c>
      <c r="BF10" s="45">
        <v>25.0</v>
      </c>
      <c r="BG10" s="23"/>
      <c r="BH10" s="23"/>
      <c r="BI10" s="23"/>
      <c r="BJ10" s="23"/>
      <c r="BK10" s="23"/>
      <c r="BL10" s="45">
        <v>4.898044015042864</v>
      </c>
      <c r="BM10" s="45">
        <v>0.757</v>
      </c>
      <c r="BN10" s="23"/>
      <c r="BO10" s="23"/>
      <c r="BP10" s="23"/>
      <c r="BQ10" s="23"/>
      <c r="BR10" s="23"/>
      <c r="BS10" s="45">
        <v>4.898044015042864</v>
      </c>
      <c r="BT10" s="45">
        <v>0.102</v>
      </c>
      <c r="BU10" s="23"/>
      <c r="BV10" s="23"/>
      <c r="BW10" s="23"/>
      <c r="BX10" s="23"/>
      <c r="BY10" s="23"/>
      <c r="BZ10" s="23"/>
      <c r="CA10" s="23"/>
    </row>
    <row r="11">
      <c r="A11" s="45">
        <v>4.996851220375765</v>
      </c>
      <c r="B11" s="46">
        <v>0.046</v>
      </c>
      <c r="C11" s="45"/>
      <c r="D11" s="45"/>
      <c r="E11" s="45"/>
      <c r="F11" s="45"/>
      <c r="G11" s="45"/>
      <c r="H11" s="45">
        <v>4.996851220375765</v>
      </c>
      <c r="I11" s="46">
        <v>0.08</v>
      </c>
      <c r="J11" s="45"/>
      <c r="K11" s="45"/>
      <c r="L11" s="45"/>
      <c r="M11" s="45"/>
      <c r="N11" s="45"/>
      <c r="O11" s="45">
        <v>4.996851220375765</v>
      </c>
      <c r="P11" s="45">
        <v>9.525798400595966E-4</v>
      </c>
      <c r="Q11" s="45"/>
      <c r="R11" s="45"/>
      <c r="S11" s="45"/>
      <c r="T11" s="45"/>
      <c r="U11" s="45"/>
      <c r="V11" s="45">
        <v>4.996851220375765</v>
      </c>
      <c r="W11" s="45">
        <v>0.002857437183683878</v>
      </c>
      <c r="X11" s="45"/>
      <c r="Y11" s="45"/>
      <c r="Z11" s="45"/>
      <c r="AA11" s="45"/>
      <c r="AB11" s="45"/>
      <c r="AC11" s="45">
        <v>4.996851220375765</v>
      </c>
      <c r="AD11" s="45">
        <v>15.776468007219355</v>
      </c>
      <c r="AE11" s="45"/>
      <c r="AF11" s="45"/>
      <c r="AG11" s="45"/>
      <c r="AH11" s="45"/>
      <c r="AI11" s="45"/>
      <c r="AJ11" s="45">
        <v>4.996851220375765</v>
      </c>
      <c r="AK11" s="45">
        <v>0.024</v>
      </c>
      <c r="AL11" s="45"/>
      <c r="AM11" s="45"/>
      <c r="AN11" s="45"/>
      <c r="AO11" s="23"/>
      <c r="AP11" s="23"/>
      <c r="AQ11" s="45">
        <v>4.996851220375765</v>
      </c>
      <c r="AR11" s="45">
        <v>0.024</v>
      </c>
      <c r="AS11" s="23"/>
      <c r="AT11" s="23"/>
      <c r="AU11" s="23"/>
      <c r="AV11" s="23"/>
      <c r="AW11" s="23"/>
      <c r="AX11" s="45">
        <v>4.996851220375765</v>
      </c>
      <c r="AY11" s="23">
        <v>0.72</v>
      </c>
      <c r="AZ11" s="23"/>
      <c r="BA11" s="23"/>
      <c r="BB11" s="23"/>
      <c r="BC11" s="23"/>
      <c r="BD11" s="23"/>
      <c r="BE11" s="45">
        <v>4.996851220375765</v>
      </c>
      <c r="BF11" s="45">
        <v>25.0</v>
      </c>
      <c r="BG11" s="23"/>
      <c r="BH11" s="23"/>
      <c r="BI11" s="23"/>
      <c r="BJ11" s="23"/>
      <c r="BK11" s="23"/>
      <c r="BL11" s="45">
        <v>4.996851220375765</v>
      </c>
      <c r="BM11" s="45">
        <v>0.9</v>
      </c>
      <c r="BN11" s="23"/>
      <c r="BO11" s="23"/>
      <c r="BP11" s="23"/>
      <c r="BQ11" s="23"/>
      <c r="BR11" s="23"/>
      <c r="BS11" s="45">
        <v>4.996851220375765</v>
      </c>
      <c r="BT11" s="45">
        <v>0.112</v>
      </c>
      <c r="BU11" s="23"/>
      <c r="BV11" s="23"/>
      <c r="BW11" s="23"/>
      <c r="BX11" s="23"/>
      <c r="BY11" s="23"/>
      <c r="BZ11" s="23"/>
      <c r="CA11" s="23"/>
    </row>
    <row r="12">
      <c r="A12" s="45">
        <v>4.950108653362048</v>
      </c>
      <c r="B12" s="46">
        <v>0.042</v>
      </c>
      <c r="C12" s="45"/>
      <c r="D12" s="45"/>
      <c r="E12" s="45"/>
      <c r="F12" s="45"/>
      <c r="G12" s="45"/>
      <c r="H12" s="45">
        <v>4.950108653362048</v>
      </c>
      <c r="I12" s="46">
        <v>0.08</v>
      </c>
      <c r="J12" s="45"/>
      <c r="K12" s="45"/>
      <c r="L12" s="45"/>
      <c r="M12" s="45"/>
      <c r="N12" s="45"/>
      <c r="O12" s="45">
        <v>4.950108653362048</v>
      </c>
      <c r="P12" s="45"/>
      <c r="Q12" s="45"/>
      <c r="R12" s="45"/>
      <c r="S12" s="45"/>
      <c r="T12" s="45"/>
      <c r="U12" s="45"/>
      <c r="V12" s="45">
        <v>4.950108653362048</v>
      </c>
      <c r="W12" s="45"/>
      <c r="X12" s="45"/>
      <c r="Y12" s="45"/>
      <c r="Z12" s="45"/>
      <c r="AA12" s="45"/>
      <c r="AB12" s="45"/>
      <c r="AC12" s="45">
        <v>4.950108653362048</v>
      </c>
      <c r="AD12" s="45">
        <v>19.885157146703893</v>
      </c>
      <c r="AE12" s="45"/>
      <c r="AF12" s="45"/>
      <c r="AG12" s="45"/>
      <c r="AH12" s="45"/>
      <c r="AI12" s="45"/>
      <c r="AJ12" s="45">
        <v>4.950108653362048</v>
      </c>
      <c r="AK12" s="45">
        <v>0.025</v>
      </c>
      <c r="AL12" s="45"/>
      <c r="AM12" s="45"/>
      <c r="AN12" s="45"/>
      <c r="AO12" s="23"/>
      <c r="AP12" s="23"/>
      <c r="AQ12" s="45">
        <v>4.950108653362048</v>
      </c>
      <c r="AR12" s="45">
        <v>0.024</v>
      </c>
      <c r="AS12" s="23"/>
      <c r="AT12" s="23"/>
      <c r="AU12" s="23"/>
      <c r="AV12" s="23"/>
      <c r="AW12" s="23"/>
      <c r="AX12" s="45">
        <v>4.950108653362048</v>
      </c>
      <c r="AY12" s="23">
        <v>0.72</v>
      </c>
      <c r="AZ12" s="23"/>
      <c r="BA12" s="23"/>
      <c r="BB12" s="23"/>
      <c r="BC12" s="23"/>
      <c r="BD12" s="23"/>
      <c r="BE12" s="45">
        <v>4.950108653362048</v>
      </c>
      <c r="BF12" s="45">
        <v>25.0</v>
      </c>
      <c r="BG12" s="23"/>
      <c r="BH12" s="23"/>
      <c r="BI12" s="23"/>
      <c r="BJ12" s="23"/>
      <c r="BK12" s="23"/>
      <c r="BL12" s="45">
        <v>4.950108653362048</v>
      </c>
      <c r="BM12" s="45">
        <v>0.884</v>
      </c>
      <c r="BN12" s="23"/>
      <c r="BO12" s="23"/>
      <c r="BP12" s="23"/>
      <c r="BQ12" s="23"/>
      <c r="BR12" s="23"/>
      <c r="BS12" s="45">
        <v>4.950108653362048</v>
      </c>
      <c r="BT12" s="45">
        <v>0.125</v>
      </c>
      <c r="BU12" s="23"/>
      <c r="BV12" s="23"/>
      <c r="BW12" s="23"/>
      <c r="BX12" s="23"/>
      <c r="BY12" s="23"/>
      <c r="BZ12" s="23"/>
      <c r="CA12" s="23"/>
    </row>
    <row r="13">
      <c r="A13" s="45">
        <v>4.994927516543856</v>
      </c>
      <c r="B13" s="46">
        <v>0.044</v>
      </c>
      <c r="C13" s="45"/>
      <c r="D13" s="45"/>
      <c r="E13" s="45"/>
      <c r="F13" s="45"/>
      <c r="G13" s="45"/>
      <c r="H13" s="45">
        <v>4.994927516543856</v>
      </c>
      <c r="I13" s="46">
        <v>0.08</v>
      </c>
      <c r="J13" s="45"/>
      <c r="K13" s="45"/>
      <c r="L13" s="45"/>
      <c r="M13" s="45"/>
      <c r="N13" s="45"/>
      <c r="O13" s="45">
        <v>4.994927516543856</v>
      </c>
      <c r="P13" s="45">
        <v>8.202216764670102E-4</v>
      </c>
      <c r="Q13" s="45"/>
      <c r="R13" s="45"/>
      <c r="S13" s="45"/>
      <c r="T13" s="45"/>
      <c r="U13" s="45"/>
      <c r="V13" s="45">
        <v>4.994927516543856</v>
      </c>
      <c r="W13" s="45">
        <v>0.002369861770906636</v>
      </c>
      <c r="X13" s="45"/>
      <c r="Y13" s="45"/>
      <c r="Z13" s="45"/>
      <c r="AA13" s="45"/>
      <c r="AB13" s="45"/>
      <c r="AC13" s="45">
        <v>4.994927516543856</v>
      </c>
      <c r="AD13" s="45">
        <v>15.120635928929516</v>
      </c>
      <c r="AE13" s="45"/>
      <c r="AF13" s="45"/>
      <c r="AG13" s="45"/>
      <c r="AH13" s="45"/>
      <c r="AI13" s="45"/>
      <c r="AJ13" s="45">
        <v>4.994927516543856</v>
      </c>
      <c r="AK13" s="45">
        <v>0.025</v>
      </c>
      <c r="AL13" s="45"/>
      <c r="AM13" s="45"/>
      <c r="AN13" s="45"/>
      <c r="AO13" s="23"/>
      <c r="AP13" s="23"/>
      <c r="AQ13" s="45">
        <v>4.994927516543856</v>
      </c>
      <c r="AR13" s="45">
        <v>0.023</v>
      </c>
      <c r="AS13" s="23"/>
      <c r="AT13" s="23"/>
      <c r="AU13" s="23"/>
      <c r="AV13" s="23"/>
      <c r="AW13" s="23"/>
      <c r="AX13" s="45">
        <v>4.994927516543856</v>
      </c>
      <c r="AY13" s="23">
        <v>0.72</v>
      </c>
      <c r="AZ13" s="23"/>
      <c r="BA13" s="23"/>
      <c r="BB13" s="23"/>
      <c r="BC13" s="23"/>
      <c r="BD13" s="23"/>
      <c r="BE13" s="45">
        <v>4.994927516543856</v>
      </c>
      <c r="BF13" s="45">
        <v>25.0</v>
      </c>
      <c r="BG13" s="23"/>
      <c r="BH13" s="23"/>
      <c r="BI13" s="23"/>
      <c r="BJ13" s="23"/>
      <c r="BK13" s="23"/>
      <c r="BL13" s="45">
        <v>4.994927516543856</v>
      </c>
      <c r="BM13" s="45">
        <v>0.943</v>
      </c>
      <c r="BN13" s="23"/>
      <c r="BO13" s="23"/>
      <c r="BP13" s="23"/>
      <c r="BQ13" s="23"/>
      <c r="BR13" s="23"/>
      <c r="BS13" s="45">
        <v>4.994927516543856</v>
      </c>
      <c r="BT13" s="45">
        <v>0.14</v>
      </c>
      <c r="BU13" s="23"/>
      <c r="BV13" s="23"/>
      <c r="BW13" s="23"/>
      <c r="BX13" s="23"/>
      <c r="BY13" s="23"/>
      <c r="BZ13" s="23"/>
      <c r="CA13" s="23"/>
    </row>
    <row r="14">
      <c r="A14" s="45">
        <v>5.1056427723251865</v>
      </c>
      <c r="B14" s="46">
        <v>0.052</v>
      </c>
      <c r="C14" s="45"/>
      <c r="D14" s="45"/>
      <c r="E14" s="45"/>
      <c r="F14" s="45"/>
      <c r="G14" s="45"/>
      <c r="H14" s="45">
        <v>5.1056427723251865</v>
      </c>
      <c r="I14" s="46">
        <v>0.08</v>
      </c>
      <c r="J14" s="45"/>
      <c r="K14" s="45"/>
      <c r="L14" s="45"/>
      <c r="M14" s="45"/>
      <c r="N14" s="45"/>
      <c r="O14" s="45">
        <v>5.1056427723251865</v>
      </c>
      <c r="P14" s="45">
        <v>7.477059553364384E-4</v>
      </c>
      <c r="Q14" s="45"/>
      <c r="R14" s="45"/>
      <c r="S14" s="45"/>
      <c r="T14" s="45"/>
      <c r="U14" s="45"/>
      <c r="V14" s="45">
        <v>5.1056427723251865</v>
      </c>
      <c r="W14" s="45">
        <v>0.0023609660746580744</v>
      </c>
      <c r="X14" s="45"/>
      <c r="Y14" s="45"/>
      <c r="Z14" s="45"/>
      <c r="AA14" s="45"/>
      <c r="AB14" s="45"/>
      <c r="AC14" s="45">
        <v>5.1056427723251865</v>
      </c>
      <c r="AD14" s="45">
        <v>14.52638338140163</v>
      </c>
      <c r="AE14" s="45"/>
      <c r="AF14" s="45"/>
      <c r="AG14" s="45"/>
      <c r="AH14" s="45"/>
      <c r="AI14" s="45"/>
      <c r="AJ14" s="45">
        <v>5.1056427723251865</v>
      </c>
      <c r="AK14" s="45">
        <v>0.025</v>
      </c>
      <c r="AL14" s="45"/>
      <c r="AM14" s="45"/>
      <c r="AN14" s="45"/>
      <c r="AO14" s="23"/>
      <c r="AP14" s="23"/>
      <c r="AQ14" s="45">
        <v>5.1056427723251865</v>
      </c>
      <c r="AR14" s="45">
        <v>0.022</v>
      </c>
      <c r="AS14" s="23"/>
      <c r="AT14" s="23"/>
      <c r="AU14" s="23"/>
      <c r="AV14" s="23"/>
      <c r="AW14" s="23"/>
      <c r="AX14" s="45">
        <v>5.1056427723251865</v>
      </c>
      <c r="AY14" s="23">
        <v>0.719</v>
      </c>
      <c r="AZ14" s="23"/>
      <c r="BA14" s="23"/>
      <c r="BB14" s="23"/>
      <c r="BC14" s="23"/>
      <c r="BD14" s="23"/>
      <c r="BE14" s="45">
        <v>5.1056427723251865</v>
      </c>
      <c r="BF14" s="45">
        <v>25.0</v>
      </c>
      <c r="BG14" s="23"/>
      <c r="BH14" s="23"/>
      <c r="BI14" s="23"/>
      <c r="BJ14" s="23"/>
      <c r="BK14" s="23"/>
      <c r="BL14" s="45">
        <v>5.1056427723251865</v>
      </c>
      <c r="BM14" s="45">
        <v>0.975</v>
      </c>
      <c r="BN14" s="23"/>
      <c r="BO14" s="23"/>
      <c r="BP14" s="23"/>
      <c r="BQ14" s="23"/>
      <c r="BR14" s="23"/>
      <c r="BS14" s="45">
        <v>5.1056427723251865</v>
      </c>
      <c r="BT14" s="45">
        <v>0.152</v>
      </c>
      <c r="BU14" s="23"/>
      <c r="BV14" s="23"/>
      <c r="BW14" s="23"/>
      <c r="BX14" s="23"/>
      <c r="BY14" s="23"/>
      <c r="BZ14" s="23"/>
      <c r="CA14" s="23"/>
    </row>
    <row r="15">
      <c r="A15" s="45">
        <v>20.576472426715554</v>
      </c>
      <c r="B15" s="46">
        <v>0.034</v>
      </c>
      <c r="C15" s="45"/>
      <c r="D15" s="45"/>
      <c r="E15" s="45"/>
      <c r="F15" s="45"/>
      <c r="G15" s="45"/>
      <c r="H15" s="45">
        <v>20.576472426715554</v>
      </c>
      <c r="I15" s="46">
        <v>1.032</v>
      </c>
      <c r="J15" s="45"/>
      <c r="K15" s="45"/>
      <c r="L15" s="45"/>
      <c r="M15" s="45"/>
      <c r="N15" s="45"/>
      <c r="O15" s="45">
        <v>20.576472426715554</v>
      </c>
      <c r="P15" s="45">
        <v>9.437422955113222E-4</v>
      </c>
      <c r="Q15" s="45"/>
      <c r="R15" s="45"/>
      <c r="S15" s="45"/>
      <c r="T15" s="45"/>
      <c r="U15" s="45"/>
      <c r="V15" s="45">
        <v>20.576472426715554</v>
      </c>
      <c r="W15" s="45"/>
      <c r="X15" s="45"/>
      <c r="Y15" s="45"/>
      <c r="Z15" s="45"/>
      <c r="AA15" s="45"/>
      <c r="AB15" s="45"/>
      <c r="AC15" s="45">
        <v>20.576472426715554</v>
      </c>
      <c r="AD15" s="45">
        <v>5.56123921927709</v>
      </c>
      <c r="AE15" s="45"/>
      <c r="AF15" s="45"/>
      <c r="AG15" s="45"/>
      <c r="AH15" s="45"/>
      <c r="AI15" s="45"/>
      <c r="AJ15" s="45">
        <v>20.576472426715554</v>
      </c>
      <c r="AK15" s="45">
        <v>0.05</v>
      </c>
      <c r="AL15" s="45"/>
      <c r="AM15" s="45"/>
      <c r="AN15" s="45"/>
      <c r="AO15" s="23"/>
      <c r="AP15" s="23"/>
      <c r="AQ15" s="45">
        <v>20.576472426715554</v>
      </c>
      <c r="AR15" s="45">
        <v>0.127</v>
      </c>
      <c r="AS15" s="23"/>
      <c r="AT15" s="23"/>
      <c r="AU15" s="23"/>
      <c r="AV15" s="23"/>
      <c r="AW15" s="23"/>
      <c r="AX15" s="45">
        <v>20.576472426715554</v>
      </c>
      <c r="AY15" s="23"/>
      <c r="AZ15" s="23"/>
      <c r="BA15" s="23"/>
      <c r="BB15" s="23"/>
      <c r="BC15" s="23"/>
      <c r="BD15" s="23"/>
      <c r="BE15" s="45">
        <v>20.576472426715554</v>
      </c>
      <c r="BF15" s="45"/>
      <c r="BG15" s="23"/>
      <c r="BH15" s="23"/>
      <c r="BI15" s="23"/>
      <c r="BJ15" s="23"/>
      <c r="BK15" s="23"/>
      <c r="BL15" s="45">
        <v>20.576472426715554</v>
      </c>
      <c r="BM15" s="45">
        <v>0.005</v>
      </c>
      <c r="BN15" s="23"/>
      <c r="BO15" s="23"/>
      <c r="BP15" s="23"/>
      <c r="BQ15" s="23"/>
      <c r="BR15" s="23"/>
      <c r="BS15" s="45">
        <v>20.576472426715554</v>
      </c>
      <c r="BT15" s="45">
        <v>0.001</v>
      </c>
      <c r="BU15" s="23"/>
      <c r="BV15" s="23"/>
      <c r="BW15" s="23"/>
      <c r="BX15" s="23"/>
      <c r="BY15" s="23"/>
      <c r="BZ15" s="23"/>
      <c r="CA15" s="23"/>
    </row>
    <row r="16">
      <c r="A16" s="45">
        <v>20.223862589202863</v>
      </c>
      <c r="B16" s="46">
        <v>0.058</v>
      </c>
      <c r="C16" s="45"/>
      <c r="D16" s="45"/>
      <c r="E16" s="45"/>
      <c r="F16" s="45"/>
      <c r="G16" s="45"/>
      <c r="H16" s="45">
        <v>20.223862589202863</v>
      </c>
      <c r="I16" s="46">
        <v>0.96</v>
      </c>
      <c r="J16" s="45"/>
      <c r="K16" s="45"/>
      <c r="L16" s="45"/>
      <c r="M16" s="45"/>
      <c r="N16" s="45"/>
      <c r="O16" s="45">
        <v>20.223862589202863</v>
      </c>
      <c r="P16" s="45">
        <v>8.986621098984898E-4</v>
      </c>
      <c r="Q16" s="45"/>
      <c r="R16" s="45"/>
      <c r="S16" s="45"/>
      <c r="T16" s="45"/>
      <c r="U16" s="45"/>
      <c r="V16" s="45">
        <v>20.223862589202863</v>
      </c>
      <c r="W16" s="45">
        <v>0.0020433176901549005</v>
      </c>
      <c r="X16" s="45"/>
      <c r="Y16" s="45"/>
      <c r="Z16" s="45"/>
      <c r="AA16" s="45"/>
      <c r="AB16" s="45"/>
      <c r="AC16" s="45">
        <v>20.223862589202863</v>
      </c>
      <c r="AD16" s="45">
        <v>3.493080409233179</v>
      </c>
      <c r="AE16" s="45"/>
      <c r="AF16" s="45"/>
      <c r="AG16" s="45"/>
      <c r="AH16" s="45"/>
      <c r="AI16" s="45"/>
      <c r="AJ16" s="45">
        <v>20.223862589202863</v>
      </c>
      <c r="AK16" s="45">
        <v>0.05</v>
      </c>
      <c r="AL16" s="45"/>
      <c r="AM16" s="45"/>
      <c r="AN16" s="45"/>
      <c r="AO16" s="23"/>
      <c r="AP16" s="23"/>
      <c r="AQ16" s="45">
        <v>20.223862589202863</v>
      </c>
      <c r="AR16" s="45">
        <v>0.126</v>
      </c>
      <c r="AS16" s="23"/>
      <c r="AT16" s="23"/>
      <c r="AU16" s="23"/>
      <c r="AV16" s="23"/>
      <c r="AW16" s="23"/>
      <c r="AX16" s="45">
        <v>20.223862589202863</v>
      </c>
      <c r="AY16" s="23"/>
      <c r="AZ16" s="23"/>
      <c r="BA16" s="23"/>
      <c r="BB16" s="23"/>
      <c r="BC16" s="23"/>
      <c r="BD16" s="23"/>
      <c r="BE16" s="45">
        <v>20.223862589202863</v>
      </c>
      <c r="BF16" s="45"/>
      <c r="BG16" s="23"/>
      <c r="BH16" s="23"/>
      <c r="BI16" s="23"/>
      <c r="BJ16" s="23"/>
      <c r="BK16" s="23"/>
      <c r="BL16" s="45">
        <v>20.223862589202863</v>
      </c>
      <c r="BM16" s="45">
        <v>0.009</v>
      </c>
      <c r="BN16" s="23"/>
      <c r="BO16" s="23"/>
      <c r="BP16" s="23"/>
      <c r="BQ16" s="23"/>
      <c r="BR16" s="23"/>
      <c r="BS16" s="45">
        <v>20.223862589202863</v>
      </c>
      <c r="BT16" s="45">
        <v>0.003</v>
      </c>
      <c r="BU16" s="23"/>
      <c r="BV16" s="23"/>
      <c r="BW16" s="23"/>
      <c r="BX16" s="23"/>
      <c r="BY16" s="23"/>
      <c r="BZ16" s="23"/>
      <c r="CA16" s="23"/>
    </row>
    <row r="17">
      <c r="A17" s="45">
        <v>19.577490739134593</v>
      </c>
      <c r="B17" s="46">
        <v>0.044</v>
      </c>
      <c r="C17" s="45"/>
      <c r="D17" s="45"/>
      <c r="E17" s="45"/>
      <c r="F17" s="45"/>
      <c r="G17" s="45"/>
      <c r="H17" s="45">
        <v>19.577490739134593</v>
      </c>
      <c r="I17" s="46">
        <v>0.973</v>
      </c>
      <c r="J17" s="45"/>
      <c r="K17" s="45"/>
      <c r="L17" s="45"/>
      <c r="M17" s="45"/>
      <c r="N17" s="45"/>
      <c r="O17" s="45">
        <v>19.577490739134593</v>
      </c>
      <c r="P17" s="45">
        <v>8.161558127432751E-4</v>
      </c>
      <c r="Q17" s="45"/>
      <c r="R17" s="45"/>
      <c r="S17" s="45"/>
      <c r="T17" s="45"/>
      <c r="U17" s="45"/>
      <c r="V17" s="45">
        <v>19.577490739134593</v>
      </c>
      <c r="W17" s="45">
        <v>0.001805062228152058</v>
      </c>
      <c r="X17" s="45"/>
      <c r="Y17" s="45"/>
      <c r="Z17" s="45"/>
      <c r="AA17" s="45"/>
      <c r="AB17" s="45"/>
      <c r="AC17" s="45">
        <v>19.577490739134593</v>
      </c>
      <c r="AD17" s="45">
        <v>3.1774697937724836</v>
      </c>
      <c r="AE17" s="45"/>
      <c r="AF17" s="45"/>
      <c r="AG17" s="45"/>
      <c r="AH17" s="45"/>
      <c r="AI17" s="45"/>
      <c r="AJ17" s="45">
        <v>19.577490739134593</v>
      </c>
      <c r="AK17" s="45">
        <v>0.05</v>
      </c>
      <c r="AL17" s="45"/>
      <c r="AM17" s="45"/>
      <c r="AN17" s="45"/>
      <c r="AO17" s="23"/>
      <c r="AP17" s="23"/>
      <c r="AQ17" s="45">
        <v>19.577490739134593</v>
      </c>
      <c r="AR17" s="45">
        <v>0.125</v>
      </c>
      <c r="AS17" s="23"/>
      <c r="AT17" s="23"/>
      <c r="AU17" s="23"/>
      <c r="AV17" s="23"/>
      <c r="AW17" s="23"/>
      <c r="AX17" s="45">
        <v>19.577490739134593</v>
      </c>
      <c r="AY17" s="23"/>
      <c r="AZ17" s="23"/>
      <c r="BA17" s="23"/>
      <c r="BB17" s="23"/>
      <c r="BC17" s="23"/>
      <c r="BD17" s="23"/>
      <c r="BE17" s="45">
        <v>19.577490739134593</v>
      </c>
      <c r="BF17" s="45">
        <v>119.0</v>
      </c>
      <c r="BG17" s="23"/>
      <c r="BH17" s="23"/>
      <c r="BI17" s="23"/>
      <c r="BJ17" s="23"/>
      <c r="BK17" s="23"/>
      <c r="BL17" s="45">
        <v>19.577490739134593</v>
      </c>
      <c r="BM17" s="45">
        <v>0.023</v>
      </c>
      <c r="BN17" s="23"/>
      <c r="BO17" s="23"/>
      <c r="BP17" s="23"/>
      <c r="BQ17" s="23"/>
      <c r="BR17" s="23"/>
      <c r="BS17" s="45">
        <v>19.577490739134593</v>
      </c>
      <c r="BT17" s="45">
        <v>0.004</v>
      </c>
      <c r="BU17" s="23"/>
      <c r="BV17" s="23"/>
      <c r="BW17" s="23"/>
      <c r="BX17" s="23"/>
      <c r="BY17" s="23"/>
      <c r="BZ17" s="23"/>
      <c r="CA17" s="23"/>
    </row>
    <row r="18">
      <c r="A18" s="45">
        <v>19.42123390196295</v>
      </c>
      <c r="B18" s="46">
        <v>0.049</v>
      </c>
      <c r="C18" s="45"/>
      <c r="D18" s="45"/>
      <c r="E18" s="45"/>
      <c r="F18" s="45"/>
      <c r="G18" s="45"/>
      <c r="H18" s="45">
        <v>19.42123390196295</v>
      </c>
      <c r="I18" s="46">
        <v>0.961</v>
      </c>
      <c r="J18" s="45"/>
      <c r="K18" s="45"/>
      <c r="L18" s="45"/>
      <c r="M18" s="45"/>
      <c r="N18" s="45"/>
      <c r="O18" s="45">
        <v>19.42123390196295</v>
      </c>
      <c r="P18" s="45">
        <v>7.250551818693642E-4</v>
      </c>
      <c r="Q18" s="45"/>
      <c r="R18" s="45"/>
      <c r="S18" s="45"/>
      <c r="T18" s="45"/>
      <c r="U18" s="45"/>
      <c r="V18" s="45">
        <v>19.42123390196295</v>
      </c>
      <c r="W18" s="45">
        <v>0.0016647352099602452</v>
      </c>
      <c r="X18" s="45"/>
      <c r="Y18" s="45"/>
      <c r="Z18" s="45"/>
      <c r="AA18" s="45"/>
      <c r="AB18" s="45"/>
      <c r="AC18" s="45">
        <v>19.42123390196295</v>
      </c>
      <c r="AD18" s="45">
        <v>5.382833705176565</v>
      </c>
      <c r="AE18" s="45"/>
      <c r="AF18" s="45"/>
      <c r="AG18" s="45"/>
      <c r="AH18" s="45"/>
      <c r="AI18" s="45"/>
      <c r="AJ18" s="45">
        <v>19.42123390196295</v>
      </c>
      <c r="AK18" s="45">
        <v>0.05</v>
      </c>
      <c r="AL18" s="45"/>
      <c r="AM18" s="45"/>
      <c r="AN18" s="45"/>
      <c r="AO18" s="23"/>
      <c r="AP18" s="23"/>
      <c r="AQ18" s="45">
        <v>19.42123390196295</v>
      </c>
      <c r="AR18" s="45">
        <v>0.123</v>
      </c>
      <c r="AS18" s="23"/>
      <c r="AT18" s="23"/>
      <c r="AU18" s="23"/>
      <c r="AV18" s="23"/>
      <c r="AW18" s="23"/>
      <c r="AX18" s="45">
        <v>19.42123390196295</v>
      </c>
      <c r="AY18" s="23"/>
      <c r="AZ18" s="23"/>
      <c r="BA18" s="23"/>
      <c r="BB18" s="23"/>
      <c r="BC18" s="23"/>
      <c r="BD18" s="23"/>
      <c r="BE18" s="45">
        <v>19.42123390196295</v>
      </c>
      <c r="BF18" s="45">
        <v>119.0</v>
      </c>
      <c r="BG18" s="23"/>
      <c r="BH18" s="23"/>
      <c r="BI18" s="23"/>
      <c r="BJ18" s="23"/>
      <c r="BK18" s="23"/>
      <c r="BL18" s="45">
        <v>19.42123390196295</v>
      </c>
      <c r="BM18" s="45">
        <v>0.046</v>
      </c>
      <c r="BN18" s="23"/>
      <c r="BO18" s="23"/>
      <c r="BP18" s="23"/>
      <c r="BQ18" s="23"/>
      <c r="BR18" s="23"/>
      <c r="BS18" s="45">
        <v>19.42123390196295</v>
      </c>
      <c r="BT18" s="45">
        <v>0.005</v>
      </c>
      <c r="BU18" s="23"/>
      <c r="BV18" s="23"/>
      <c r="BW18" s="23"/>
      <c r="BX18" s="23"/>
      <c r="BY18" s="23"/>
      <c r="BZ18" s="23"/>
      <c r="CA18" s="23"/>
    </row>
    <row r="19">
      <c r="A19" s="45">
        <v>19.00725322006705</v>
      </c>
      <c r="B19" s="46">
        <v>0.051</v>
      </c>
      <c r="C19" s="45"/>
      <c r="D19" s="45"/>
      <c r="E19" s="45"/>
      <c r="F19" s="45"/>
      <c r="G19" s="45"/>
      <c r="H19" s="45">
        <v>19.00725322006705</v>
      </c>
      <c r="I19" s="46">
        <v>0.823</v>
      </c>
      <c r="J19" s="45"/>
      <c r="K19" s="45"/>
      <c r="L19" s="45"/>
      <c r="M19" s="45"/>
      <c r="N19" s="45"/>
      <c r="O19" s="45">
        <v>19.00725322006705</v>
      </c>
      <c r="P19" s="45">
        <v>6.465641254768387E-4</v>
      </c>
      <c r="Q19" s="45"/>
      <c r="R19" s="45"/>
      <c r="S19" s="45"/>
      <c r="T19" s="45"/>
      <c r="U19" s="45"/>
      <c r="V19" s="45">
        <v>19.00725322006705</v>
      </c>
      <c r="W19" s="45">
        <v>0.0015202749260534215</v>
      </c>
      <c r="X19" s="45"/>
      <c r="Y19" s="45"/>
      <c r="Z19" s="45"/>
      <c r="AA19" s="45"/>
      <c r="AB19" s="45"/>
      <c r="AC19" s="45">
        <v>19.00725322006705</v>
      </c>
      <c r="AD19" s="45">
        <v>8.159872575429862</v>
      </c>
      <c r="AE19" s="45"/>
      <c r="AF19" s="45"/>
      <c r="AG19" s="45"/>
      <c r="AH19" s="45"/>
      <c r="AI19" s="45"/>
      <c r="AJ19" s="45">
        <v>19.00725322006705</v>
      </c>
      <c r="AK19" s="45">
        <v>0.049</v>
      </c>
      <c r="AL19" s="45"/>
      <c r="AM19" s="45"/>
      <c r="AN19" s="45"/>
      <c r="AO19" s="23"/>
      <c r="AP19" s="23"/>
      <c r="AQ19" s="45">
        <v>19.00725322006705</v>
      </c>
      <c r="AR19" s="45">
        <v>0.122</v>
      </c>
      <c r="AS19" s="23"/>
      <c r="AT19" s="23"/>
      <c r="AU19" s="23"/>
      <c r="AV19" s="23"/>
      <c r="AW19" s="23"/>
      <c r="AX19" s="45">
        <v>19.00725322006705</v>
      </c>
      <c r="AY19" s="23">
        <v>0.521</v>
      </c>
      <c r="AZ19" s="23"/>
      <c r="BA19" s="23"/>
      <c r="BB19" s="23"/>
      <c r="BC19" s="23"/>
      <c r="BD19" s="23"/>
      <c r="BE19" s="45">
        <v>19.00725322006705</v>
      </c>
      <c r="BF19" s="45">
        <v>119.0</v>
      </c>
      <c r="BG19" s="23"/>
      <c r="BH19" s="23"/>
      <c r="BI19" s="23"/>
      <c r="BJ19" s="23"/>
      <c r="BK19" s="23"/>
      <c r="BL19" s="45">
        <v>19.00725322006705</v>
      </c>
      <c r="BM19" s="45">
        <v>0.097</v>
      </c>
      <c r="BN19" s="23"/>
      <c r="BO19" s="23"/>
      <c r="BP19" s="23"/>
      <c r="BQ19" s="23"/>
      <c r="BR19" s="23"/>
      <c r="BS19" s="45">
        <v>19.00725322006705</v>
      </c>
      <c r="BT19" s="45">
        <v>0.011</v>
      </c>
      <c r="BU19" s="23"/>
      <c r="BV19" s="23"/>
      <c r="BW19" s="23"/>
      <c r="BX19" s="23"/>
      <c r="BY19" s="23"/>
      <c r="BZ19" s="23"/>
      <c r="CA19" s="23"/>
    </row>
    <row r="20">
      <c r="A20" s="45">
        <v>18.602656670565455</v>
      </c>
      <c r="B20" s="46">
        <v>0.042</v>
      </c>
      <c r="C20" s="45"/>
      <c r="D20" s="45"/>
      <c r="E20" s="45"/>
      <c r="F20" s="45"/>
      <c r="G20" s="45"/>
      <c r="H20" s="45">
        <v>18.602656670565455</v>
      </c>
      <c r="I20" s="46">
        <v>0.677</v>
      </c>
      <c r="J20" s="45"/>
      <c r="K20" s="45"/>
      <c r="L20" s="45"/>
      <c r="M20" s="45"/>
      <c r="N20" s="45"/>
      <c r="O20" s="45">
        <v>18.602656670565455</v>
      </c>
      <c r="P20" s="45"/>
      <c r="Q20" s="45"/>
      <c r="R20" s="45"/>
      <c r="S20" s="45"/>
      <c r="T20" s="45"/>
      <c r="U20" s="45"/>
      <c r="V20" s="45">
        <v>18.602656670565455</v>
      </c>
      <c r="W20" s="45"/>
      <c r="X20" s="45"/>
      <c r="Y20" s="45"/>
      <c r="Z20" s="45"/>
      <c r="AA20" s="45"/>
      <c r="AB20" s="45"/>
      <c r="AC20" s="45">
        <v>18.602656670565455</v>
      </c>
      <c r="AD20" s="45">
        <v>22.95237778749474</v>
      </c>
      <c r="AE20" s="45"/>
      <c r="AF20" s="45"/>
      <c r="AG20" s="45"/>
      <c r="AH20" s="45"/>
      <c r="AI20" s="45"/>
      <c r="AJ20" s="45">
        <v>18.602656670565455</v>
      </c>
      <c r="AK20" s="45">
        <v>0.049</v>
      </c>
      <c r="AL20" s="45"/>
      <c r="AM20" s="45"/>
      <c r="AN20" s="45"/>
      <c r="AO20" s="23"/>
      <c r="AP20" s="23"/>
      <c r="AQ20" s="45">
        <v>18.602656670565455</v>
      </c>
      <c r="AR20" s="45">
        <v>0.12</v>
      </c>
      <c r="AS20" s="23"/>
      <c r="AT20" s="23"/>
      <c r="AU20" s="23"/>
      <c r="AV20" s="23"/>
      <c r="AW20" s="23"/>
      <c r="AX20" s="45">
        <v>18.602656670565455</v>
      </c>
      <c r="AY20" s="23">
        <v>0.521</v>
      </c>
      <c r="AZ20" s="23"/>
      <c r="BA20" s="23"/>
      <c r="BB20" s="23"/>
      <c r="BC20" s="23"/>
      <c r="BD20" s="23"/>
      <c r="BE20" s="45">
        <v>18.602656670565455</v>
      </c>
      <c r="BF20" s="45">
        <v>119.0</v>
      </c>
      <c r="BG20" s="23"/>
      <c r="BH20" s="23"/>
      <c r="BI20" s="23"/>
      <c r="BJ20" s="23"/>
      <c r="BK20" s="23"/>
      <c r="BL20" s="45">
        <v>18.602656670565455</v>
      </c>
      <c r="BM20" s="45">
        <v>0.178</v>
      </c>
      <c r="BN20" s="23"/>
      <c r="BO20" s="23"/>
      <c r="BP20" s="23"/>
      <c r="BQ20" s="23"/>
      <c r="BR20" s="23"/>
      <c r="BS20" s="45">
        <v>18.602656670565455</v>
      </c>
      <c r="BT20" s="45">
        <v>0.019</v>
      </c>
      <c r="BU20" s="23"/>
      <c r="BV20" s="23"/>
      <c r="BW20" s="23"/>
      <c r="BX20" s="23"/>
      <c r="BY20" s="23"/>
      <c r="BZ20" s="23"/>
      <c r="CA20" s="23"/>
    </row>
    <row r="21" ht="15.75" customHeight="1">
      <c r="A21" s="45">
        <v>18.31801823356908</v>
      </c>
      <c r="B21" s="46">
        <v>0.045</v>
      </c>
      <c r="C21" s="45"/>
      <c r="D21" s="45"/>
      <c r="E21" s="45"/>
      <c r="F21" s="45"/>
      <c r="G21" s="45"/>
      <c r="H21" s="45">
        <v>18.31801823356908</v>
      </c>
      <c r="I21" s="46">
        <v>0.195</v>
      </c>
      <c r="J21" s="45"/>
      <c r="K21" s="45"/>
      <c r="L21" s="45"/>
      <c r="M21" s="45"/>
      <c r="N21" s="45"/>
      <c r="O21" s="45">
        <v>18.31801823356908</v>
      </c>
      <c r="P21" s="45"/>
      <c r="Q21" s="45"/>
      <c r="R21" s="45"/>
      <c r="S21" s="45"/>
      <c r="T21" s="45"/>
      <c r="U21" s="45"/>
      <c r="V21" s="45">
        <v>18.31801823356908</v>
      </c>
      <c r="W21" s="45"/>
      <c r="X21" s="45"/>
      <c r="Y21" s="45"/>
      <c r="Z21" s="45"/>
      <c r="AA21" s="45"/>
      <c r="AB21" s="45"/>
      <c r="AC21" s="45">
        <v>18.31801823356908</v>
      </c>
      <c r="AD21" s="45">
        <v>26.703816398785424</v>
      </c>
      <c r="AE21" s="45"/>
      <c r="AF21" s="45"/>
      <c r="AG21" s="45"/>
      <c r="AH21" s="45"/>
      <c r="AI21" s="45"/>
      <c r="AJ21" s="45">
        <v>18.31801823356908</v>
      </c>
      <c r="AK21" s="45">
        <v>0.048</v>
      </c>
      <c r="AL21" s="45"/>
      <c r="AM21" s="45"/>
      <c r="AN21" s="45"/>
      <c r="AO21" s="23"/>
      <c r="AP21" s="23"/>
      <c r="AQ21" s="45">
        <v>18.31801823356908</v>
      </c>
      <c r="AR21" s="45">
        <v>0.117</v>
      </c>
      <c r="AS21" s="23"/>
      <c r="AT21" s="23"/>
      <c r="AU21" s="23"/>
      <c r="AV21" s="23"/>
      <c r="AW21" s="23"/>
      <c r="AX21" s="45">
        <v>18.31801823356908</v>
      </c>
      <c r="AY21" s="23">
        <v>0.521</v>
      </c>
      <c r="AZ21" s="23"/>
      <c r="BA21" s="23"/>
      <c r="BB21" s="23"/>
      <c r="BC21" s="23"/>
      <c r="BD21" s="23"/>
      <c r="BE21" s="45">
        <v>18.31801823356908</v>
      </c>
      <c r="BF21" s="45">
        <v>119.0</v>
      </c>
      <c r="BG21" s="23"/>
      <c r="BH21" s="23"/>
      <c r="BI21" s="23"/>
      <c r="BJ21" s="23"/>
      <c r="BK21" s="23"/>
      <c r="BL21" s="45">
        <v>18.31801823356908</v>
      </c>
      <c r="BM21" s="45">
        <v>0.28</v>
      </c>
      <c r="BN21" s="23"/>
      <c r="BO21" s="23"/>
      <c r="BP21" s="23"/>
      <c r="BQ21" s="23"/>
      <c r="BR21" s="23"/>
      <c r="BS21" s="45">
        <v>18.31801823356908</v>
      </c>
      <c r="BT21" s="45">
        <v>0.032</v>
      </c>
      <c r="BU21" s="23"/>
      <c r="BV21" s="23"/>
      <c r="BW21" s="23"/>
      <c r="BX21" s="23"/>
      <c r="BY21" s="23"/>
      <c r="BZ21" s="23"/>
      <c r="CA21" s="23"/>
    </row>
    <row r="22" ht="15.75" customHeight="1">
      <c r="A22" s="45">
        <v>17.716667901575594</v>
      </c>
      <c r="B22" s="46">
        <v>0.034</v>
      </c>
      <c r="C22" s="45"/>
      <c r="D22" s="45"/>
      <c r="E22" s="45"/>
      <c r="F22" s="45"/>
      <c r="G22" s="45"/>
      <c r="H22" s="45">
        <v>17.716667901575594</v>
      </c>
      <c r="I22" s="46">
        <v>0.177</v>
      </c>
      <c r="J22" s="45"/>
      <c r="K22" s="45"/>
      <c r="L22" s="45"/>
      <c r="M22" s="45"/>
      <c r="N22" s="45"/>
      <c r="O22" s="45">
        <v>17.716667901575594</v>
      </c>
      <c r="P22" s="45">
        <v>4.916338969887205E-4</v>
      </c>
      <c r="Q22" s="45"/>
      <c r="R22" s="45"/>
      <c r="S22" s="45"/>
      <c r="T22" s="45"/>
      <c r="U22" s="45"/>
      <c r="V22" s="45">
        <v>17.716667901575594</v>
      </c>
      <c r="W22" s="45">
        <v>4.949646019772047E-4</v>
      </c>
      <c r="X22" s="45"/>
      <c r="Y22" s="45"/>
      <c r="Z22" s="45"/>
      <c r="AA22" s="45"/>
      <c r="AB22" s="45"/>
      <c r="AC22" s="45">
        <v>17.716667901575594</v>
      </c>
      <c r="AD22" s="45">
        <v>24.40696934184341</v>
      </c>
      <c r="AE22" s="45"/>
      <c r="AF22" s="45"/>
      <c r="AG22" s="45"/>
      <c r="AH22" s="45"/>
      <c r="AI22" s="45"/>
      <c r="AJ22" s="45">
        <v>17.716667901575594</v>
      </c>
      <c r="AK22" s="45">
        <v>0.048</v>
      </c>
      <c r="AL22" s="45"/>
      <c r="AM22" s="45"/>
      <c r="AN22" s="45"/>
      <c r="AO22" s="23"/>
      <c r="AP22" s="23"/>
      <c r="AQ22" s="45">
        <v>17.716667901575594</v>
      </c>
      <c r="AR22" s="45">
        <v>0.115</v>
      </c>
      <c r="AS22" s="23"/>
      <c r="AT22" s="23"/>
      <c r="AU22" s="23"/>
      <c r="AV22" s="23"/>
      <c r="AW22" s="23"/>
      <c r="AX22" s="45">
        <v>17.716667901575594</v>
      </c>
      <c r="AY22" s="23">
        <v>0.521</v>
      </c>
      <c r="AZ22" s="23"/>
      <c r="BA22" s="23"/>
      <c r="BB22" s="23"/>
      <c r="BC22" s="23"/>
      <c r="BD22" s="23"/>
      <c r="BE22" s="45">
        <v>17.716667901575594</v>
      </c>
      <c r="BF22" s="45">
        <v>68.0</v>
      </c>
      <c r="BG22" s="23"/>
      <c r="BH22" s="23"/>
      <c r="BI22" s="23"/>
      <c r="BJ22" s="23"/>
      <c r="BK22" s="23"/>
      <c r="BL22" s="45">
        <v>17.716667901575594</v>
      </c>
      <c r="BM22" s="45">
        <v>0.37</v>
      </c>
      <c r="BN22" s="23"/>
      <c r="BO22" s="23"/>
      <c r="BP22" s="23"/>
      <c r="BQ22" s="23"/>
      <c r="BR22" s="23"/>
      <c r="BS22" s="45">
        <v>17.716667901575594</v>
      </c>
      <c r="BT22" s="45">
        <v>0.046</v>
      </c>
      <c r="BU22" s="23"/>
      <c r="BV22" s="23"/>
      <c r="BW22" s="23"/>
      <c r="BX22" s="23"/>
      <c r="BY22" s="23"/>
      <c r="BZ22" s="23"/>
      <c r="CA22" s="23"/>
    </row>
    <row r="23" ht="15.75" customHeight="1">
      <c r="A23" s="45">
        <v>17.232894410791133</v>
      </c>
      <c r="B23" s="46">
        <v>0.038</v>
      </c>
      <c r="C23" s="45"/>
      <c r="D23" s="45"/>
      <c r="E23" s="45"/>
      <c r="F23" s="45"/>
      <c r="G23" s="45"/>
      <c r="H23" s="45">
        <v>17.232894410791133</v>
      </c>
      <c r="I23" s="46">
        <v>0.125</v>
      </c>
      <c r="J23" s="45"/>
      <c r="K23" s="45"/>
      <c r="L23" s="45"/>
      <c r="M23" s="45"/>
      <c r="N23" s="45"/>
      <c r="O23" s="45">
        <v>17.232894410791133</v>
      </c>
      <c r="P23" s="45">
        <v>5.286725331741223E-4</v>
      </c>
      <c r="Q23" s="45"/>
      <c r="R23" s="45"/>
      <c r="S23" s="45"/>
      <c r="T23" s="45"/>
      <c r="U23" s="45"/>
      <c r="V23" s="45">
        <v>17.232894410791133</v>
      </c>
      <c r="W23" s="45">
        <v>0.0011764364005251854</v>
      </c>
      <c r="X23" s="45"/>
      <c r="Y23" s="45"/>
      <c r="Z23" s="45"/>
      <c r="AA23" s="45"/>
      <c r="AB23" s="45"/>
      <c r="AC23" s="45">
        <v>17.232894410791133</v>
      </c>
      <c r="AD23" s="45">
        <v>14.265599036279532</v>
      </c>
      <c r="AE23" s="45"/>
      <c r="AF23" s="45"/>
      <c r="AG23" s="45"/>
      <c r="AH23" s="45"/>
      <c r="AI23" s="45"/>
      <c r="AJ23" s="45">
        <v>17.232894410791133</v>
      </c>
      <c r="AK23" s="45">
        <v>0.047</v>
      </c>
      <c r="AL23" s="45"/>
      <c r="AM23" s="45"/>
      <c r="AN23" s="45"/>
      <c r="AO23" s="23"/>
      <c r="AP23" s="23"/>
      <c r="AQ23" s="45">
        <v>17.232894410791133</v>
      </c>
      <c r="AR23" s="45">
        <v>0.112</v>
      </c>
      <c r="AS23" s="23"/>
      <c r="AT23" s="23"/>
      <c r="AU23" s="23"/>
      <c r="AV23" s="23"/>
      <c r="AW23" s="23"/>
      <c r="AX23" s="45">
        <v>17.232894410791133</v>
      </c>
      <c r="AY23" s="23">
        <v>0.521</v>
      </c>
      <c r="AZ23" s="23"/>
      <c r="BA23" s="23"/>
      <c r="BB23" s="23"/>
      <c r="BC23" s="23"/>
      <c r="BD23" s="23"/>
      <c r="BE23" s="45">
        <v>17.232894410791133</v>
      </c>
      <c r="BF23" s="45">
        <v>68.0</v>
      </c>
      <c r="BG23" s="23"/>
      <c r="BH23" s="23"/>
      <c r="BI23" s="23"/>
      <c r="BJ23" s="23"/>
      <c r="BK23" s="23"/>
      <c r="BL23" s="45">
        <v>17.232894410791133</v>
      </c>
      <c r="BM23" s="45">
        <v>0.428</v>
      </c>
      <c r="BN23" s="23"/>
      <c r="BO23" s="23"/>
      <c r="BP23" s="23"/>
      <c r="BQ23" s="23"/>
      <c r="BR23" s="23"/>
      <c r="BS23" s="45">
        <v>17.232894410791133</v>
      </c>
      <c r="BT23" s="45">
        <v>0.06</v>
      </c>
      <c r="BU23" s="23"/>
      <c r="BV23" s="23"/>
      <c r="BW23" s="23"/>
      <c r="BX23" s="23"/>
      <c r="BY23" s="23"/>
      <c r="BZ23" s="23"/>
      <c r="CA23" s="23"/>
    </row>
    <row r="24" ht="15.75" customHeight="1">
      <c r="A24" s="45">
        <v>16.72699405865961</v>
      </c>
      <c r="B24" s="46">
        <v>0.044</v>
      </c>
      <c r="C24" s="45"/>
      <c r="D24" s="45"/>
      <c r="E24" s="45"/>
      <c r="F24" s="45"/>
      <c r="G24" s="45"/>
      <c r="H24" s="45">
        <v>16.72699405865961</v>
      </c>
      <c r="I24" s="46">
        <v>0.157</v>
      </c>
      <c r="J24" s="45"/>
      <c r="K24" s="45"/>
      <c r="L24" s="45"/>
      <c r="M24" s="45"/>
      <c r="N24" s="45"/>
      <c r="O24" s="45">
        <v>16.72699405865961</v>
      </c>
      <c r="P24" s="45"/>
      <c r="Q24" s="45"/>
      <c r="R24" s="45"/>
      <c r="S24" s="45"/>
      <c r="T24" s="45"/>
      <c r="U24" s="45"/>
      <c r="V24" s="45">
        <v>16.72699405865961</v>
      </c>
      <c r="W24" s="45"/>
      <c r="X24" s="45"/>
      <c r="Y24" s="45"/>
      <c r="Z24" s="45"/>
      <c r="AA24" s="45"/>
      <c r="AB24" s="45"/>
      <c r="AC24" s="45">
        <v>16.72699405865961</v>
      </c>
      <c r="AD24" s="45">
        <v>14.067126486076818</v>
      </c>
      <c r="AE24" s="45"/>
      <c r="AF24" s="45"/>
      <c r="AG24" s="45"/>
      <c r="AH24" s="45"/>
      <c r="AI24" s="45"/>
      <c r="AJ24" s="45">
        <v>16.72699405865961</v>
      </c>
      <c r="AK24" s="45">
        <v>0.046</v>
      </c>
      <c r="AL24" s="45"/>
      <c r="AM24" s="45"/>
      <c r="AN24" s="45"/>
      <c r="AO24" s="23"/>
      <c r="AP24" s="23"/>
      <c r="AQ24" s="45">
        <v>16.72699405865961</v>
      </c>
      <c r="AR24" s="45">
        <v>0.11</v>
      </c>
      <c r="AS24" s="23"/>
      <c r="AT24" s="23"/>
      <c r="AU24" s="23"/>
      <c r="AV24" s="23"/>
      <c r="AW24" s="23"/>
      <c r="AX24" s="45">
        <v>16.72699405865961</v>
      </c>
      <c r="AY24" s="23">
        <v>0.521</v>
      </c>
      <c r="AZ24" s="23"/>
      <c r="BA24" s="23"/>
      <c r="BB24" s="23"/>
      <c r="BC24" s="23"/>
      <c r="BD24" s="23"/>
      <c r="BE24" s="45">
        <v>16.72699405865961</v>
      </c>
      <c r="BF24" s="45">
        <v>66.0</v>
      </c>
      <c r="BG24" s="23"/>
      <c r="BH24" s="23"/>
      <c r="BI24" s="23"/>
      <c r="BJ24" s="23"/>
      <c r="BK24" s="23"/>
      <c r="BL24" s="45">
        <v>16.72699405865961</v>
      </c>
      <c r="BM24" s="45">
        <v>0.481</v>
      </c>
      <c r="BN24" s="23"/>
      <c r="BO24" s="23"/>
      <c r="BP24" s="23"/>
      <c r="BQ24" s="23"/>
      <c r="BR24" s="23"/>
      <c r="BS24" s="45">
        <v>16.72699405865961</v>
      </c>
      <c r="BT24" s="45">
        <v>0.1</v>
      </c>
      <c r="BU24" s="23"/>
      <c r="BV24" s="23"/>
      <c r="BW24" s="23"/>
      <c r="BX24" s="23"/>
      <c r="BY24" s="23"/>
      <c r="BZ24" s="23"/>
      <c r="CA24" s="23"/>
    </row>
    <row r="25" ht="15.75" customHeight="1">
      <c r="A25" s="45">
        <v>16.399495255070615</v>
      </c>
      <c r="B25" s="46">
        <v>0.034</v>
      </c>
      <c r="C25" s="45"/>
      <c r="D25" s="45"/>
      <c r="E25" s="45"/>
      <c r="F25" s="45"/>
      <c r="G25" s="45"/>
      <c r="H25" s="45">
        <v>16.399495255070615</v>
      </c>
      <c r="I25" s="46">
        <v>0.225</v>
      </c>
      <c r="J25" s="45"/>
      <c r="K25" s="45"/>
      <c r="L25" s="45"/>
      <c r="M25" s="45"/>
      <c r="N25" s="45"/>
      <c r="O25" s="45">
        <v>16.399495255070615</v>
      </c>
      <c r="P25" s="45">
        <v>4.794729959480667E-4</v>
      </c>
      <c r="Q25" s="45"/>
      <c r="R25" s="45"/>
      <c r="S25" s="45"/>
      <c r="T25" s="45"/>
      <c r="U25" s="45"/>
      <c r="V25" s="45">
        <v>16.399495255070615</v>
      </c>
      <c r="W25" s="45">
        <v>9.312459707370832E-4</v>
      </c>
      <c r="X25" s="45"/>
      <c r="Y25" s="45"/>
      <c r="Z25" s="45"/>
      <c r="AA25" s="45"/>
      <c r="AB25" s="45"/>
      <c r="AC25" s="45">
        <v>16.399495255070615</v>
      </c>
      <c r="AD25" s="45">
        <v>16.005557843243647</v>
      </c>
      <c r="AE25" s="45"/>
      <c r="AF25" s="45"/>
      <c r="AG25" s="45"/>
      <c r="AH25" s="45"/>
      <c r="AI25" s="45"/>
      <c r="AJ25" s="45">
        <v>16.399495255070615</v>
      </c>
      <c r="AK25" s="45">
        <v>0.046</v>
      </c>
      <c r="AL25" s="45"/>
      <c r="AM25" s="45"/>
      <c r="AN25" s="45"/>
      <c r="AO25" s="23"/>
      <c r="AP25" s="23"/>
      <c r="AQ25" s="45">
        <v>16.399495255070615</v>
      </c>
      <c r="AR25" s="45">
        <v>0.107</v>
      </c>
      <c r="AS25" s="23"/>
      <c r="AT25" s="23"/>
      <c r="AU25" s="23"/>
      <c r="AV25" s="23"/>
      <c r="AW25" s="23"/>
      <c r="AX25" s="45">
        <v>16.399495255070615</v>
      </c>
      <c r="AY25" s="23">
        <v>0.521</v>
      </c>
      <c r="AZ25" s="23"/>
      <c r="BA25" s="23"/>
      <c r="BB25" s="23"/>
      <c r="BC25" s="23"/>
      <c r="BD25" s="23"/>
      <c r="BE25" s="45">
        <v>16.399495255070615</v>
      </c>
      <c r="BF25" s="45">
        <v>66.0</v>
      </c>
      <c r="BG25" s="23"/>
      <c r="BH25" s="23"/>
      <c r="BI25" s="23"/>
      <c r="BJ25" s="23"/>
      <c r="BK25" s="23"/>
      <c r="BL25" s="45">
        <v>16.399495255070615</v>
      </c>
      <c r="BM25" s="45">
        <v>0.53</v>
      </c>
      <c r="BN25" s="23"/>
      <c r="BO25" s="23"/>
      <c r="BP25" s="23"/>
      <c r="BQ25" s="23"/>
      <c r="BR25" s="23"/>
      <c r="BS25" s="45">
        <v>16.399495255070615</v>
      </c>
      <c r="BT25" s="45">
        <v>0.148</v>
      </c>
      <c r="BU25" s="23"/>
      <c r="BV25" s="23"/>
      <c r="BW25" s="23"/>
      <c r="BX25" s="23"/>
      <c r="BY25" s="23"/>
      <c r="BZ25" s="23"/>
      <c r="CA25" s="23"/>
    </row>
    <row r="26" ht="15.75" customHeight="1">
      <c r="A26" s="45">
        <v>15.981167958060615</v>
      </c>
      <c r="B26" s="46">
        <v>0.034</v>
      </c>
      <c r="C26" s="45"/>
      <c r="D26" s="45"/>
      <c r="E26" s="45"/>
      <c r="F26" s="45"/>
      <c r="G26" s="45"/>
      <c r="H26" s="45">
        <v>15.981167958060615</v>
      </c>
      <c r="I26" s="46">
        <v>0.188</v>
      </c>
      <c r="J26" s="45"/>
      <c r="K26" s="45"/>
      <c r="L26" s="45"/>
      <c r="M26" s="45"/>
      <c r="N26" s="45"/>
      <c r="O26" s="45">
        <v>15.981167958060615</v>
      </c>
      <c r="P26" s="45">
        <v>3.988372051137039E-4</v>
      </c>
      <c r="Q26" s="45"/>
      <c r="R26" s="45"/>
      <c r="S26" s="45"/>
      <c r="T26" s="45"/>
      <c r="U26" s="45"/>
      <c r="V26" s="45">
        <v>15.981167958060615</v>
      </c>
      <c r="W26" s="45">
        <v>6.083420086669284E-4</v>
      </c>
      <c r="X26" s="45"/>
      <c r="Y26" s="45"/>
      <c r="Z26" s="45"/>
      <c r="AA26" s="45"/>
      <c r="AB26" s="45"/>
      <c r="AC26" s="45">
        <v>15.981167958060615</v>
      </c>
      <c r="AD26" s="45">
        <v>14.024622337813287</v>
      </c>
      <c r="AE26" s="45"/>
      <c r="AF26" s="45"/>
      <c r="AG26" s="45"/>
      <c r="AH26" s="45"/>
      <c r="AI26" s="45"/>
      <c r="AJ26" s="45">
        <v>15.981167958060615</v>
      </c>
      <c r="AK26" s="45">
        <v>0.045</v>
      </c>
      <c r="AL26" s="45"/>
      <c r="AM26" s="45"/>
      <c r="AN26" s="45"/>
      <c r="AO26" s="23"/>
      <c r="AP26" s="23"/>
      <c r="AQ26" s="45">
        <v>15.981167958060615</v>
      </c>
      <c r="AR26" s="45">
        <v>0.104</v>
      </c>
      <c r="AS26" s="23"/>
      <c r="AT26" s="23"/>
      <c r="AU26" s="23"/>
      <c r="AV26" s="23"/>
      <c r="AW26" s="23"/>
      <c r="AX26" s="45">
        <v>15.981167958060615</v>
      </c>
      <c r="AY26" s="23">
        <v>0.521</v>
      </c>
      <c r="AZ26" s="23"/>
      <c r="BA26" s="23"/>
      <c r="BB26" s="23"/>
      <c r="BC26" s="23"/>
      <c r="BD26" s="23"/>
      <c r="BE26" s="45">
        <v>15.981167958060615</v>
      </c>
      <c r="BF26" s="45">
        <v>66.0</v>
      </c>
      <c r="BG26" s="23"/>
      <c r="BH26" s="23"/>
      <c r="BI26" s="23"/>
      <c r="BJ26" s="23"/>
      <c r="BK26" s="23"/>
      <c r="BL26" s="45">
        <v>15.981167958060615</v>
      </c>
      <c r="BM26" s="45">
        <v>0.614</v>
      </c>
      <c r="BN26" s="23"/>
      <c r="BO26" s="23"/>
      <c r="BP26" s="23"/>
      <c r="BQ26" s="23"/>
      <c r="BR26" s="23"/>
      <c r="BS26" s="45">
        <v>15.981167958060615</v>
      </c>
      <c r="BT26" s="45">
        <v>0.169</v>
      </c>
      <c r="BU26" s="23"/>
      <c r="BV26" s="23"/>
      <c r="BW26" s="23"/>
      <c r="BX26" s="23"/>
      <c r="BY26" s="23"/>
      <c r="BZ26" s="23"/>
      <c r="CA26" s="23"/>
    </row>
    <row r="27" ht="15.75" customHeight="1">
      <c r="A27" s="45">
        <v>24.474371720360534</v>
      </c>
      <c r="B27" s="46">
        <v>0.035</v>
      </c>
      <c r="C27" s="45"/>
      <c r="D27" s="45"/>
      <c r="E27" s="45"/>
      <c r="F27" s="45"/>
      <c r="G27" s="45"/>
      <c r="H27" s="45">
        <v>24.474371720360534</v>
      </c>
      <c r="I27" s="46">
        <v>0.167</v>
      </c>
      <c r="J27" s="45"/>
      <c r="K27" s="45"/>
      <c r="L27" s="45"/>
      <c r="M27" s="45"/>
      <c r="N27" s="45"/>
      <c r="O27" s="45">
        <v>24.474371720360534</v>
      </c>
      <c r="P27" s="45"/>
      <c r="Q27" s="45"/>
      <c r="R27" s="45"/>
      <c r="S27" s="45"/>
      <c r="T27" s="45"/>
      <c r="U27" s="45"/>
      <c r="V27" s="45">
        <v>24.474371720360534</v>
      </c>
      <c r="W27" s="45"/>
      <c r="X27" s="45"/>
      <c r="Y27" s="45"/>
      <c r="Z27" s="45"/>
      <c r="AA27" s="45"/>
      <c r="AB27" s="45"/>
      <c r="AC27" s="45">
        <v>24.474371720360534</v>
      </c>
      <c r="AD27" s="45">
        <v>10.484792383157401</v>
      </c>
      <c r="AE27" s="45"/>
      <c r="AF27" s="45"/>
      <c r="AG27" s="45"/>
      <c r="AH27" s="45"/>
      <c r="AI27" s="45"/>
      <c r="AJ27" s="45">
        <v>24.474371720360534</v>
      </c>
      <c r="AK27" s="45">
        <v>0.05</v>
      </c>
      <c r="AL27" s="45"/>
      <c r="AM27" s="45"/>
      <c r="AN27" s="45"/>
      <c r="AO27" s="23"/>
      <c r="AP27" s="23"/>
      <c r="AQ27" s="45">
        <v>24.474371720360534</v>
      </c>
      <c r="AR27" s="45">
        <v>0.128</v>
      </c>
      <c r="AS27" s="23"/>
      <c r="AT27" s="23"/>
      <c r="AU27" s="23"/>
      <c r="AV27" s="23"/>
      <c r="AW27" s="23"/>
      <c r="AX27" s="45">
        <v>24.474371720360534</v>
      </c>
      <c r="AY27" s="23"/>
      <c r="AZ27" s="23"/>
      <c r="BA27" s="23"/>
      <c r="BB27" s="23"/>
      <c r="BC27" s="23"/>
      <c r="BD27" s="23"/>
      <c r="BE27" s="45">
        <v>24.474371720360534</v>
      </c>
      <c r="BF27" s="45"/>
      <c r="BG27" s="23"/>
      <c r="BH27" s="23"/>
      <c r="BI27" s="23"/>
      <c r="BJ27" s="23"/>
      <c r="BK27" s="23"/>
      <c r="BL27" s="45">
        <v>24.474371720360534</v>
      </c>
      <c r="BM27" s="45">
        <v>0.002</v>
      </c>
      <c r="BN27" s="23"/>
      <c r="BO27" s="23"/>
      <c r="BP27" s="23"/>
      <c r="BQ27" s="23"/>
      <c r="BR27" s="23"/>
      <c r="BS27" s="45">
        <v>24.474371720360534</v>
      </c>
      <c r="BT27" s="45">
        <v>0.001</v>
      </c>
      <c r="BU27" s="23"/>
      <c r="BV27" s="23"/>
      <c r="BW27" s="23"/>
      <c r="BX27" s="23"/>
      <c r="BY27" s="23"/>
      <c r="BZ27" s="23"/>
      <c r="CA27" s="23"/>
    </row>
    <row r="28" ht="15.75" customHeight="1">
      <c r="A28" s="45">
        <v>121.32360471091557</v>
      </c>
      <c r="B28" s="46">
        <v>0.043</v>
      </c>
      <c r="C28" s="45"/>
      <c r="D28" s="45"/>
      <c r="E28" s="45"/>
      <c r="F28" s="45"/>
      <c r="G28" s="45"/>
      <c r="H28" s="45">
        <v>121.32360471091557</v>
      </c>
      <c r="I28" s="46"/>
      <c r="J28" s="45"/>
      <c r="K28" s="45"/>
      <c r="L28" s="45"/>
      <c r="M28" s="45"/>
      <c r="N28" s="45"/>
      <c r="O28" s="45">
        <v>121.32360471091557</v>
      </c>
      <c r="P28" s="45">
        <v>5.241876867880312E-4</v>
      </c>
      <c r="Q28" s="45"/>
      <c r="R28" s="45"/>
      <c r="S28" s="45"/>
      <c r="T28" s="45"/>
      <c r="U28" s="45"/>
      <c r="V28" s="45">
        <v>121.32360471091557</v>
      </c>
      <c r="W28" s="45"/>
      <c r="X28" s="45"/>
      <c r="Y28" s="45"/>
      <c r="Z28" s="45"/>
      <c r="AA28" s="45"/>
      <c r="AB28" s="45"/>
      <c r="AC28" s="45">
        <v>121.32360471091557</v>
      </c>
      <c r="AD28" s="45">
        <v>6.689978454088141</v>
      </c>
      <c r="AE28" s="45"/>
      <c r="AF28" s="45"/>
      <c r="AG28" s="45"/>
      <c r="AH28" s="45"/>
      <c r="AI28" s="45"/>
      <c r="AJ28" s="45">
        <v>121.32360471091557</v>
      </c>
      <c r="AK28" s="45">
        <v>0.042</v>
      </c>
      <c r="AL28" s="45"/>
      <c r="AM28" s="45"/>
      <c r="AN28" s="45"/>
      <c r="AO28" s="23"/>
      <c r="AP28" s="23"/>
      <c r="AQ28" s="45">
        <v>121.32360471091557</v>
      </c>
      <c r="AR28" s="45">
        <v>0.088</v>
      </c>
      <c r="AS28" s="23"/>
      <c r="AT28" s="23"/>
      <c r="AU28" s="23"/>
      <c r="AV28" s="23"/>
      <c r="AW28" s="23"/>
      <c r="AX28" s="45">
        <v>121.32360471091557</v>
      </c>
      <c r="AY28" s="23"/>
      <c r="AZ28" s="23"/>
      <c r="BA28" s="23"/>
      <c r="BB28" s="23"/>
      <c r="BC28" s="23"/>
      <c r="BD28" s="23"/>
      <c r="BE28" s="45">
        <v>121.32360471091557</v>
      </c>
      <c r="BF28" s="45"/>
      <c r="BG28" s="23"/>
      <c r="BH28" s="23"/>
      <c r="BI28" s="23"/>
      <c r="BJ28" s="23"/>
      <c r="BK28" s="23"/>
      <c r="BL28" s="45">
        <v>121.32360471091557</v>
      </c>
      <c r="BM28" s="45">
        <v>0.017</v>
      </c>
      <c r="BN28" s="23"/>
      <c r="BO28" s="23"/>
      <c r="BP28" s="23"/>
      <c r="BQ28" s="23"/>
      <c r="BR28" s="23"/>
      <c r="BS28" s="45">
        <v>121.32360471091557</v>
      </c>
      <c r="BT28" s="45">
        <v>0.004</v>
      </c>
      <c r="BU28" s="23"/>
      <c r="BV28" s="23"/>
      <c r="BW28" s="23"/>
      <c r="BX28" s="23"/>
      <c r="BY28" s="23"/>
      <c r="BZ28" s="23"/>
      <c r="CA28" s="23"/>
    </row>
    <row r="29" ht="15.75" customHeight="1">
      <c r="A29" s="45">
        <v>117.58204396537494</v>
      </c>
      <c r="B29" s="46">
        <v>0.047</v>
      </c>
      <c r="C29" s="45"/>
      <c r="D29" s="45"/>
      <c r="E29" s="45"/>
      <c r="F29" s="45"/>
      <c r="G29" s="45"/>
      <c r="H29" s="45">
        <v>117.58204396537494</v>
      </c>
      <c r="I29" s="46"/>
      <c r="J29" s="45"/>
      <c r="K29" s="45"/>
      <c r="L29" s="45"/>
      <c r="M29" s="45"/>
      <c r="N29" s="45"/>
      <c r="O29" s="45">
        <v>117.58204396537494</v>
      </c>
      <c r="P29" s="45">
        <v>4.926670428540756E-4</v>
      </c>
      <c r="Q29" s="45"/>
      <c r="R29" s="45"/>
      <c r="S29" s="45"/>
      <c r="T29" s="45"/>
      <c r="U29" s="45"/>
      <c r="V29" s="45">
        <v>117.58204396537494</v>
      </c>
      <c r="W29" s="45">
        <v>6.998218684286336E-4</v>
      </c>
      <c r="X29" s="45"/>
      <c r="Y29" s="45"/>
      <c r="Z29" s="45"/>
      <c r="AA29" s="45"/>
      <c r="AB29" s="45"/>
      <c r="AC29" s="45">
        <v>117.58204396537494</v>
      </c>
      <c r="AD29" s="45">
        <v>6.608454722105038</v>
      </c>
      <c r="AE29" s="45"/>
      <c r="AF29" s="45"/>
      <c r="AG29" s="45"/>
      <c r="AH29" s="45"/>
      <c r="AI29" s="45"/>
      <c r="AJ29" s="45">
        <v>117.58204396537494</v>
      </c>
      <c r="AK29" s="45">
        <v>0.042</v>
      </c>
      <c r="AL29" s="45"/>
      <c r="AM29" s="45"/>
      <c r="AN29" s="45"/>
      <c r="AO29" s="23"/>
      <c r="AP29" s="23"/>
      <c r="AQ29" s="45">
        <v>117.58204396537494</v>
      </c>
      <c r="AR29" s="45">
        <v>0.085</v>
      </c>
      <c r="AS29" s="23"/>
      <c r="AT29" s="23"/>
      <c r="AU29" s="23"/>
      <c r="AV29" s="23"/>
      <c r="AW29" s="23"/>
      <c r="AX29" s="45">
        <v>117.58204396537494</v>
      </c>
      <c r="AY29" s="23"/>
      <c r="AZ29" s="23"/>
      <c r="BA29" s="23"/>
      <c r="BB29" s="23"/>
      <c r="BC29" s="23"/>
      <c r="BD29" s="23"/>
      <c r="BE29" s="45">
        <v>117.58204396537494</v>
      </c>
      <c r="BF29" s="45"/>
      <c r="BG29" s="23"/>
      <c r="BH29" s="23"/>
      <c r="BI29" s="23"/>
      <c r="BJ29" s="23"/>
      <c r="BK29" s="23"/>
      <c r="BL29" s="45">
        <v>117.58204396537494</v>
      </c>
      <c r="BM29" s="45">
        <v>0.03</v>
      </c>
      <c r="BN29" s="23"/>
      <c r="BO29" s="23"/>
      <c r="BP29" s="23"/>
      <c r="BQ29" s="23"/>
      <c r="BR29" s="23"/>
      <c r="BS29" s="45">
        <v>117.58204396537494</v>
      </c>
      <c r="BT29" s="45">
        <v>0.007</v>
      </c>
      <c r="BU29" s="23"/>
      <c r="BV29" s="23"/>
      <c r="BW29" s="23"/>
      <c r="BX29" s="23"/>
      <c r="BY29" s="23"/>
      <c r="BZ29" s="23"/>
      <c r="CA29" s="23"/>
    </row>
    <row r="30" ht="15.75" customHeight="1">
      <c r="A30" s="45">
        <v>114.37923427807654</v>
      </c>
      <c r="B30" s="46">
        <v>0.043</v>
      </c>
      <c r="C30" s="45"/>
      <c r="D30" s="45"/>
      <c r="E30" s="45"/>
      <c r="F30" s="45"/>
      <c r="G30" s="45"/>
      <c r="H30" s="45">
        <v>114.37923427807654</v>
      </c>
      <c r="I30" s="46"/>
      <c r="J30" s="45"/>
      <c r="K30" s="45"/>
      <c r="L30" s="45"/>
      <c r="M30" s="45"/>
      <c r="N30" s="45"/>
      <c r="O30" s="45">
        <v>114.37923427807654</v>
      </c>
      <c r="P30" s="45">
        <v>4.4862289469128707E-4</v>
      </c>
      <c r="Q30" s="45"/>
      <c r="R30" s="45"/>
      <c r="S30" s="45"/>
      <c r="T30" s="45"/>
      <c r="U30" s="45"/>
      <c r="V30" s="45">
        <v>114.37923427807654</v>
      </c>
      <c r="W30" s="45">
        <v>6.204275914951326E-4</v>
      </c>
      <c r="X30" s="45"/>
      <c r="Y30" s="45"/>
      <c r="Z30" s="45"/>
      <c r="AA30" s="45"/>
      <c r="AB30" s="45"/>
      <c r="AC30" s="45">
        <v>114.37923427807654</v>
      </c>
      <c r="AD30" s="45">
        <v>6.913932369478981</v>
      </c>
      <c r="AE30" s="45"/>
      <c r="AF30" s="45"/>
      <c r="AG30" s="45"/>
      <c r="AH30" s="45"/>
      <c r="AI30" s="45"/>
      <c r="AJ30" s="45">
        <v>114.37923427807654</v>
      </c>
      <c r="AK30" s="45">
        <v>0.041</v>
      </c>
      <c r="AL30" s="45"/>
      <c r="AM30" s="45"/>
      <c r="AN30" s="45"/>
      <c r="AO30" s="23"/>
      <c r="AP30" s="23"/>
      <c r="AQ30" s="45">
        <v>114.37923427807654</v>
      </c>
      <c r="AR30" s="45">
        <v>0.082</v>
      </c>
      <c r="AS30" s="23"/>
      <c r="AT30" s="23"/>
      <c r="AU30" s="23"/>
      <c r="AV30" s="23"/>
      <c r="AW30" s="23"/>
      <c r="AX30" s="45">
        <v>114.37923427807654</v>
      </c>
      <c r="AY30" s="23"/>
      <c r="AZ30" s="23"/>
      <c r="BA30" s="23"/>
      <c r="BB30" s="23"/>
      <c r="BC30" s="23"/>
      <c r="BD30" s="23"/>
      <c r="BE30" s="45">
        <v>114.37923427807654</v>
      </c>
      <c r="BF30" s="45">
        <v>32.0</v>
      </c>
      <c r="BG30" s="23"/>
      <c r="BH30" s="23"/>
      <c r="BI30" s="23"/>
      <c r="BJ30" s="23"/>
      <c r="BK30" s="23"/>
      <c r="BL30" s="45">
        <v>114.37923427807654</v>
      </c>
      <c r="BM30" s="45">
        <v>0.031</v>
      </c>
      <c r="BN30" s="23"/>
      <c r="BO30" s="23"/>
      <c r="BP30" s="23"/>
      <c r="BQ30" s="23"/>
      <c r="BR30" s="23"/>
      <c r="BS30" s="45">
        <v>114.37923427807654</v>
      </c>
      <c r="BT30" s="45">
        <v>0.01</v>
      </c>
      <c r="BU30" s="23"/>
      <c r="BV30" s="23"/>
      <c r="BW30" s="23"/>
      <c r="BX30" s="23"/>
      <c r="BY30" s="23"/>
      <c r="BZ30" s="23"/>
      <c r="CA30" s="23"/>
    </row>
    <row r="31" ht="15.75" customHeight="1">
      <c r="A31" s="45">
        <v>111.06649849371358</v>
      </c>
      <c r="B31" s="46">
        <v>0.046</v>
      </c>
      <c r="C31" s="45"/>
      <c r="D31" s="45"/>
      <c r="E31" s="45"/>
      <c r="F31" s="45"/>
      <c r="G31" s="45"/>
      <c r="H31" s="45">
        <v>111.06649849371358</v>
      </c>
      <c r="I31" s="46"/>
      <c r="J31" s="45"/>
      <c r="K31" s="45"/>
      <c r="L31" s="45"/>
      <c r="M31" s="45"/>
      <c r="N31" s="45"/>
      <c r="O31" s="45">
        <v>111.06649849371358</v>
      </c>
      <c r="P31" s="45">
        <v>4.1374282513395523E-4</v>
      </c>
      <c r="Q31" s="45"/>
      <c r="R31" s="45"/>
      <c r="S31" s="45"/>
      <c r="T31" s="45"/>
      <c r="U31" s="45"/>
      <c r="V31" s="45">
        <v>111.06649849371358</v>
      </c>
      <c r="W31" s="45">
        <v>5.669715590304231E-4</v>
      </c>
      <c r="X31" s="45"/>
      <c r="Y31" s="45"/>
      <c r="Z31" s="45"/>
      <c r="AA31" s="45"/>
      <c r="AB31" s="45"/>
      <c r="AC31" s="45">
        <v>111.06649849371358</v>
      </c>
      <c r="AD31" s="45">
        <v>7.446865980141354</v>
      </c>
      <c r="AE31" s="45"/>
      <c r="AF31" s="45"/>
      <c r="AG31" s="45"/>
      <c r="AH31" s="45"/>
      <c r="AI31" s="45"/>
      <c r="AJ31" s="45">
        <v>111.06649849371358</v>
      </c>
      <c r="AK31" s="45">
        <v>0.041</v>
      </c>
      <c r="AL31" s="45"/>
      <c r="AM31" s="45"/>
      <c r="AN31" s="45"/>
      <c r="AO31" s="23"/>
      <c r="AP31" s="23"/>
      <c r="AQ31" s="45">
        <v>111.06649849371358</v>
      </c>
      <c r="AR31" s="45">
        <v>0.078</v>
      </c>
      <c r="AS31" s="23"/>
      <c r="AT31" s="23"/>
      <c r="AU31" s="23"/>
      <c r="AV31" s="23"/>
      <c r="AW31" s="23"/>
      <c r="AX31" s="45">
        <v>111.06649849371358</v>
      </c>
      <c r="AY31" s="23"/>
      <c r="AZ31" s="23"/>
      <c r="BA31" s="23"/>
      <c r="BB31" s="23"/>
      <c r="BC31" s="23"/>
      <c r="BD31" s="23"/>
      <c r="BE31" s="45">
        <v>111.06649849371358</v>
      </c>
      <c r="BF31" s="45">
        <v>31.0</v>
      </c>
      <c r="BG31" s="23"/>
      <c r="BH31" s="23"/>
      <c r="BI31" s="23"/>
      <c r="BJ31" s="23"/>
      <c r="BK31" s="23"/>
      <c r="BL31" s="45">
        <v>111.06649849371358</v>
      </c>
      <c r="BM31" s="45">
        <v>0.058</v>
      </c>
      <c r="BN31" s="23"/>
      <c r="BO31" s="23"/>
      <c r="BP31" s="23"/>
      <c r="BQ31" s="23"/>
      <c r="BR31" s="23"/>
      <c r="BS31" s="45">
        <v>111.06649849371358</v>
      </c>
      <c r="BT31" s="45">
        <v>0.012</v>
      </c>
      <c r="BU31" s="23"/>
      <c r="BV31" s="23"/>
      <c r="BW31" s="23"/>
      <c r="BX31" s="23"/>
      <c r="BY31" s="23"/>
      <c r="BZ31" s="23"/>
      <c r="CA31" s="23"/>
    </row>
    <row r="32" ht="15.75" customHeight="1">
      <c r="A32" s="45">
        <v>109.03506395830446</v>
      </c>
      <c r="B32" s="46">
        <v>0.046</v>
      </c>
      <c r="C32" s="45"/>
      <c r="D32" s="45"/>
      <c r="E32" s="45"/>
      <c r="F32" s="45"/>
      <c r="G32" s="45"/>
      <c r="H32" s="45">
        <v>109.03506395830446</v>
      </c>
      <c r="I32" s="46"/>
      <c r="J32" s="45"/>
      <c r="K32" s="45"/>
      <c r="L32" s="45"/>
      <c r="M32" s="45"/>
      <c r="N32" s="45"/>
      <c r="O32" s="45">
        <v>109.03506395830446</v>
      </c>
      <c r="P32" s="45">
        <v>2.764482920701871E-4</v>
      </c>
      <c r="Q32" s="45"/>
      <c r="R32" s="45"/>
      <c r="S32" s="45"/>
      <c r="T32" s="45"/>
      <c r="U32" s="45"/>
      <c r="V32" s="45">
        <v>109.03506395830446</v>
      </c>
      <c r="W32" s="45">
        <v>2.510277594660319E-4</v>
      </c>
      <c r="X32" s="45"/>
      <c r="Y32" s="45"/>
      <c r="Z32" s="45"/>
      <c r="AA32" s="45"/>
      <c r="AB32" s="45"/>
      <c r="AC32" s="45">
        <v>109.03506395830446</v>
      </c>
      <c r="AD32" s="45">
        <v>7.088417745389412</v>
      </c>
      <c r="AE32" s="45"/>
      <c r="AF32" s="45"/>
      <c r="AG32" s="45"/>
      <c r="AH32" s="45"/>
      <c r="AI32" s="45"/>
      <c r="AJ32" s="45">
        <v>109.03506395830446</v>
      </c>
      <c r="AK32" s="45">
        <v>0.04</v>
      </c>
      <c r="AL32" s="45"/>
      <c r="AM32" s="45"/>
      <c r="AN32" s="45"/>
      <c r="AO32" s="23"/>
      <c r="AP32" s="23"/>
      <c r="AQ32" s="45">
        <v>109.03506395830446</v>
      </c>
      <c r="AR32" s="45">
        <v>0.075</v>
      </c>
      <c r="AS32" s="23"/>
      <c r="AT32" s="23"/>
      <c r="AU32" s="23"/>
      <c r="AV32" s="23"/>
      <c r="AW32" s="23"/>
      <c r="AX32" s="45">
        <v>109.03506395830446</v>
      </c>
      <c r="AY32" s="23">
        <v>0.757</v>
      </c>
      <c r="AZ32" s="23"/>
      <c r="BA32" s="23"/>
      <c r="BB32" s="23"/>
      <c r="BC32" s="23"/>
      <c r="BD32" s="23"/>
      <c r="BE32" s="45">
        <v>109.03506395830446</v>
      </c>
      <c r="BF32" s="45">
        <v>31.0</v>
      </c>
      <c r="BG32" s="23"/>
      <c r="BH32" s="23"/>
      <c r="BI32" s="23"/>
      <c r="BJ32" s="23"/>
      <c r="BK32" s="23"/>
      <c r="BL32" s="45">
        <v>109.03506395830446</v>
      </c>
      <c r="BM32" s="45">
        <v>0.073</v>
      </c>
      <c r="BN32" s="23"/>
      <c r="BO32" s="23"/>
      <c r="BP32" s="23"/>
      <c r="BQ32" s="23"/>
      <c r="BR32" s="23"/>
      <c r="BS32" s="45">
        <v>109.03506395830446</v>
      </c>
      <c r="BT32" s="45">
        <v>0.013</v>
      </c>
      <c r="BU32" s="23"/>
      <c r="BV32" s="23"/>
      <c r="BW32" s="23"/>
      <c r="BX32" s="23"/>
      <c r="BY32" s="23"/>
      <c r="BZ32" s="23"/>
      <c r="CA32" s="23"/>
    </row>
    <row r="33" ht="15.75" customHeight="1">
      <c r="A33" s="45">
        <v>106.31301077457897</v>
      </c>
      <c r="B33" s="46">
        <v>0.047</v>
      </c>
      <c r="C33" s="45"/>
      <c r="D33" s="45"/>
      <c r="E33" s="45"/>
      <c r="F33" s="45"/>
      <c r="G33" s="45"/>
      <c r="H33" s="45">
        <v>106.31301077457897</v>
      </c>
      <c r="I33" s="46"/>
      <c r="J33" s="45"/>
      <c r="K33" s="45"/>
      <c r="L33" s="45"/>
      <c r="M33" s="45"/>
      <c r="N33" s="45"/>
      <c r="O33" s="45">
        <v>106.31301077457897</v>
      </c>
      <c r="P33" s="45">
        <v>3.7969267158798585E-4</v>
      </c>
      <c r="Q33" s="45"/>
      <c r="R33" s="45"/>
      <c r="S33" s="45"/>
      <c r="T33" s="45"/>
      <c r="U33" s="45"/>
      <c r="V33" s="45">
        <v>106.31301077457897</v>
      </c>
      <c r="W33" s="45">
        <v>5.328251183638017E-4</v>
      </c>
      <c r="X33" s="45"/>
      <c r="Y33" s="45"/>
      <c r="Z33" s="45"/>
      <c r="AA33" s="45"/>
      <c r="AB33" s="45"/>
      <c r="AC33" s="45">
        <v>106.31301077457897</v>
      </c>
      <c r="AD33" s="45">
        <v>8.40866490416313</v>
      </c>
      <c r="AE33" s="45"/>
      <c r="AF33" s="45"/>
      <c r="AG33" s="45"/>
      <c r="AH33" s="45"/>
      <c r="AI33" s="45"/>
      <c r="AJ33" s="45">
        <v>106.31301077457897</v>
      </c>
      <c r="AK33" s="45">
        <v>0.04</v>
      </c>
      <c r="AL33" s="45"/>
      <c r="AM33" s="45"/>
      <c r="AN33" s="45"/>
      <c r="AO33" s="23"/>
      <c r="AP33" s="23"/>
      <c r="AQ33" s="45">
        <v>106.31301077457897</v>
      </c>
      <c r="AR33" s="45">
        <v>0.072</v>
      </c>
      <c r="AS33" s="23"/>
      <c r="AT33" s="23"/>
      <c r="AU33" s="23"/>
      <c r="AV33" s="23"/>
      <c r="AW33" s="23"/>
      <c r="AX33" s="45">
        <v>106.31301077457897</v>
      </c>
      <c r="AY33" s="23">
        <v>0.757</v>
      </c>
      <c r="AZ33" s="23"/>
      <c r="BA33" s="23"/>
      <c r="BB33" s="23"/>
      <c r="BC33" s="23"/>
      <c r="BD33" s="23"/>
      <c r="BE33" s="45">
        <v>106.31301077457897</v>
      </c>
      <c r="BF33" s="45">
        <v>31.0</v>
      </c>
      <c r="BG33" s="23"/>
      <c r="BH33" s="23"/>
      <c r="BI33" s="23"/>
      <c r="BJ33" s="23"/>
      <c r="BK33" s="23"/>
      <c r="BL33" s="45">
        <v>106.31301077457897</v>
      </c>
      <c r="BM33" s="45">
        <v>0.125</v>
      </c>
      <c r="BN33" s="23"/>
      <c r="BO33" s="23"/>
      <c r="BP33" s="23"/>
      <c r="BQ33" s="23"/>
      <c r="BR33" s="23"/>
      <c r="BS33" s="45">
        <v>106.31301077457897</v>
      </c>
      <c r="BT33" s="45">
        <v>0.015</v>
      </c>
      <c r="BU33" s="23"/>
      <c r="BV33" s="23"/>
      <c r="BW33" s="23"/>
      <c r="BX33" s="23"/>
      <c r="BY33" s="23"/>
      <c r="BZ33" s="23"/>
      <c r="CA33" s="23"/>
    </row>
    <row r="34" ht="15.75" customHeight="1">
      <c r="A34" s="45">
        <v>103.1620898789433</v>
      </c>
      <c r="B34" s="46">
        <v>0.048</v>
      </c>
      <c r="C34" s="45"/>
      <c r="D34" s="45"/>
      <c r="E34" s="45"/>
      <c r="F34" s="45"/>
      <c r="G34" s="45"/>
      <c r="H34" s="45">
        <v>103.1620898789433</v>
      </c>
      <c r="I34" s="46"/>
      <c r="J34" s="45"/>
      <c r="K34" s="45"/>
      <c r="L34" s="45"/>
      <c r="M34" s="45"/>
      <c r="N34" s="45"/>
      <c r="O34" s="45">
        <v>103.1620898789433</v>
      </c>
      <c r="P34" s="45"/>
      <c r="Q34" s="45"/>
      <c r="R34" s="45"/>
      <c r="S34" s="45"/>
      <c r="T34" s="45"/>
      <c r="U34" s="45"/>
      <c r="V34" s="45">
        <v>103.1620898789433</v>
      </c>
      <c r="W34" s="45"/>
      <c r="X34" s="45"/>
      <c r="Y34" s="45"/>
      <c r="Z34" s="45"/>
      <c r="AA34" s="45"/>
      <c r="AB34" s="45"/>
      <c r="AC34" s="45">
        <v>103.1620898789433</v>
      </c>
      <c r="AD34" s="45">
        <v>12.28827136178164</v>
      </c>
      <c r="AE34" s="45"/>
      <c r="AF34" s="45"/>
      <c r="AG34" s="45"/>
      <c r="AH34" s="45"/>
      <c r="AI34" s="45"/>
      <c r="AJ34" s="45">
        <v>103.1620898789433</v>
      </c>
      <c r="AK34" s="45">
        <v>0.039</v>
      </c>
      <c r="AL34" s="45"/>
      <c r="AM34" s="45"/>
      <c r="AN34" s="45"/>
      <c r="AO34" s="23"/>
      <c r="AP34" s="23"/>
      <c r="AQ34" s="45">
        <v>103.1620898789433</v>
      </c>
      <c r="AR34" s="45">
        <v>0.069</v>
      </c>
      <c r="AS34" s="23"/>
      <c r="AT34" s="23"/>
      <c r="AU34" s="23"/>
      <c r="AV34" s="23"/>
      <c r="AW34" s="23"/>
      <c r="AX34" s="45">
        <v>103.1620898789433</v>
      </c>
      <c r="AY34" s="23">
        <v>0.732</v>
      </c>
      <c r="AZ34" s="23"/>
      <c r="BA34" s="23"/>
      <c r="BB34" s="23"/>
      <c r="BC34" s="23"/>
      <c r="BD34" s="23"/>
      <c r="BE34" s="45">
        <v>103.1620898789433</v>
      </c>
      <c r="BF34" s="45">
        <v>31.0</v>
      </c>
      <c r="BG34" s="23"/>
      <c r="BH34" s="23"/>
      <c r="BI34" s="23"/>
      <c r="BJ34" s="23"/>
      <c r="BK34" s="23"/>
      <c r="BL34" s="45">
        <v>103.1620898789433</v>
      </c>
      <c r="BM34" s="45">
        <v>0.236</v>
      </c>
      <c r="BN34" s="23"/>
      <c r="BO34" s="23"/>
      <c r="BP34" s="23"/>
      <c r="BQ34" s="23"/>
      <c r="BR34" s="23"/>
      <c r="BS34" s="45">
        <v>103.1620898789433</v>
      </c>
      <c r="BT34" s="45">
        <v>0.018</v>
      </c>
      <c r="BU34" s="23"/>
      <c r="BV34" s="23"/>
      <c r="BW34" s="23"/>
      <c r="BX34" s="23"/>
      <c r="BY34" s="23"/>
      <c r="BZ34" s="23"/>
      <c r="CA34" s="23"/>
    </row>
    <row r="35" ht="15.75" customHeight="1">
      <c r="A35" s="45">
        <v>100.36776610325775</v>
      </c>
      <c r="B35" s="46">
        <v>0.045</v>
      </c>
      <c r="C35" s="45"/>
      <c r="D35" s="45"/>
      <c r="E35" s="45"/>
      <c r="F35" s="45"/>
      <c r="G35" s="45"/>
      <c r="H35" s="45">
        <v>100.36776610325775</v>
      </c>
      <c r="I35" s="46"/>
      <c r="J35" s="45"/>
      <c r="K35" s="45"/>
      <c r="L35" s="45"/>
      <c r="M35" s="45"/>
      <c r="N35" s="45"/>
      <c r="O35" s="45">
        <v>100.36776610325775</v>
      </c>
      <c r="P35" s="45">
        <v>2.6590015504898815E-4</v>
      </c>
      <c r="Q35" s="45"/>
      <c r="R35" s="45"/>
      <c r="S35" s="45"/>
      <c r="T35" s="45"/>
      <c r="U35" s="45"/>
      <c r="V35" s="45">
        <v>100.36776610325775</v>
      </c>
      <c r="W35" s="45">
        <v>2.5865643749736024E-4</v>
      </c>
      <c r="X35" s="45"/>
      <c r="Y35" s="45"/>
      <c r="Z35" s="45"/>
      <c r="AA35" s="45"/>
      <c r="AB35" s="45"/>
      <c r="AC35" s="45">
        <v>100.36776610325775</v>
      </c>
      <c r="AD35" s="45">
        <v>11.367064465631513</v>
      </c>
      <c r="AE35" s="45"/>
      <c r="AF35" s="45"/>
      <c r="AG35" s="45"/>
      <c r="AH35" s="45"/>
      <c r="AI35" s="45"/>
      <c r="AJ35" s="45">
        <v>100.36776610325775</v>
      </c>
      <c r="AK35" s="45">
        <v>0.039</v>
      </c>
      <c r="AL35" s="45"/>
      <c r="AM35" s="45"/>
      <c r="AN35" s="45"/>
      <c r="AO35" s="23"/>
      <c r="AP35" s="23"/>
      <c r="AQ35" s="45">
        <v>100.36776610325775</v>
      </c>
      <c r="AR35" s="45">
        <v>0.066</v>
      </c>
      <c r="AS35" s="23"/>
      <c r="AT35" s="23"/>
      <c r="AU35" s="23"/>
      <c r="AV35" s="23"/>
      <c r="AW35" s="23"/>
      <c r="AX35" s="45">
        <v>100.36776610325775</v>
      </c>
      <c r="AY35" s="23">
        <v>0.732</v>
      </c>
      <c r="AZ35" s="23"/>
      <c r="BA35" s="23"/>
      <c r="BB35" s="23"/>
      <c r="BC35" s="23"/>
      <c r="BD35" s="23"/>
      <c r="BE35" s="45">
        <v>100.36776610325775</v>
      </c>
      <c r="BF35" s="45">
        <v>31.0</v>
      </c>
      <c r="BG35" s="23"/>
      <c r="BH35" s="23"/>
      <c r="BI35" s="23"/>
      <c r="BJ35" s="23"/>
      <c r="BK35" s="23"/>
      <c r="BL35" s="45">
        <v>100.36776610325775</v>
      </c>
      <c r="BM35" s="45">
        <v>0.404</v>
      </c>
      <c r="BN35" s="23"/>
      <c r="BO35" s="23"/>
      <c r="BP35" s="23"/>
      <c r="BQ35" s="23"/>
      <c r="BR35" s="23"/>
      <c r="BS35" s="45">
        <v>100.36776610325775</v>
      </c>
      <c r="BT35" s="45">
        <v>0.019</v>
      </c>
      <c r="BU35" s="23"/>
      <c r="BV35" s="23"/>
      <c r="BW35" s="23"/>
      <c r="BX35" s="23"/>
      <c r="BY35" s="23"/>
      <c r="BZ35" s="23"/>
      <c r="CA35" s="23"/>
    </row>
    <row r="36" ht="15.75" customHeight="1">
      <c r="A36" s="45">
        <v>97.94773527308237</v>
      </c>
      <c r="B36" s="46">
        <v>0.042</v>
      </c>
      <c r="C36" s="45"/>
      <c r="D36" s="45"/>
      <c r="E36" s="45"/>
      <c r="F36" s="45"/>
      <c r="G36" s="45"/>
      <c r="H36" s="45">
        <v>97.94773527308237</v>
      </c>
      <c r="I36" s="46"/>
      <c r="J36" s="45"/>
      <c r="K36" s="45"/>
      <c r="L36" s="45"/>
      <c r="M36" s="45"/>
      <c r="N36" s="45"/>
      <c r="O36" s="45">
        <v>97.94773527308237</v>
      </c>
      <c r="P36" s="45">
        <v>3.191288010983485E-4</v>
      </c>
      <c r="Q36" s="45"/>
      <c r="R36" s="45"/>
      <c r="S36" s="45"/>
      <c r="T36" s="45"/>
      <c r="U36" s="45"/>
      <c r="V36" s="45">
        <v>97.94773527308237</v>
      </c>
      <c r="W36" s="45">
        <v>4.1944497560434004E-4</v>
      </c>
      <c r="X36" s="45"/>
      <c r="Y36" s="45"/>
      <c r="Z36" s="45"/>
      <c r="AA36" s="45"/>
      <c r="AB36" s="45"/>
      <c r="AC36" s="45">
        <v>97.94773527308237</v>
      </c>
      <c r="AD36" s="45">
        <v>9.523002542100599</v>
      </c>
      <c r="AE36" s="45"/>
      <c r="AF36" s="45"/>
      <c r="AG36" s="45"/>
      <c r="AH36" s="45"/>
      <c r="AI36" s="45"/>
      <c r="AJ36" s="45">
        <v>97.94773527308237</v>
      </c>
      <c r="AK36" s="45">
        <v>0.038</v>
      </c>
      <c r="AL36" s="45"/>
      <c r="AM36" s="45"/>
      <c r="AN36" s="45"/>
      <c r="AO36" s="23"/>
      <c r="AP36" s="23"/>
      <c r="AQ36" s="45">
        <v>97.94773527308237</v>
      </c>
      <c r="AR36" s="45">
        <v>0.064</v>
      </c>
      <c r="AS36" s="23"/>
      <c r="AT36" s="23"/>
      <c r="AU36" s="23"/>
      <c r="AV36" s="23"/>
      <c r="AW36" s="23"/>
      <c r="AX36" s="45">
        <v>97.94773527308237</v>
      </c>
      <c r="AY36" s="23">
        <v>0.732</v>
      </c>
      <c r="AZ36" s="23"/>
      <c r="BA36" s="23"/>
      <c r="BB36" s="23"/>
      <c r="BC36" s="23"/>
      <c r="BD36" s="23"/>
      <c r="BE36" s="45">
        <v>97.94773527308237</v>
      </c>
      <c r="BF36" s="45">
        <v>31.0</v>
      </c>
      <c r="BG36" s="23"/>
      <c r="BH36" s="23"/>
      <c r="BI36" s="23"/>
      <c r="BJ36" s="23"/>
      <c r="BK36" s="23"/>
      <c r="BL36" s="45">
        <v>97.94773527308237</v>
      </c>
      <c r="BM36" s="45">
        <v>0.545</v>
      </c>
      <c r="BN36" s="23"/>
      <c r="BO36" s="23"/>
      <c r="BP36" s="23"/>
      <c r="BQ36" s="23"/>
      <c r="BR36" s="23"/>
      <c r="BS36" s="45">
        <v>97.94773527308237</v>
      </c>
      <c r="BT36" s="45">
        <v>0.022</v>
      </c>
      <c r="BU36" s="23"/>
      <c r="BV36" s="23"/>
      <c r="BW36" s="23"/>
      <c r="BX36" s="23"/>
      <c r="BY36" s="23"/>
      <c r="BZ36" s="23"/>
      <c r="CA36" s="23"/>
    </row>
    <row r="37" ht="15.75" customHeight="1">
      <c r="A37" s="45">
        <v>95.53918043264432</v>
      </c>
      <c r="B37" s="46">
        <v>0.044</v>
      </c>
      <c r="C37" s="45"/>
      <c r="D37" s="45"/>
      <c r="E37" s="45"/>
      <c r="F37" s="45"/>
      <c r="G37" s="45"/>
      <c r="H37" s="45">
        <v>95.53918043264432</v>
      </c>
      <c r="I37" s="46"/>
      <c r="J37" s="45"/>
      <c r="K37" s="45"/>
      <c r="L37" s="45"/>
      <c r="M37" s="45"/>
      <c r="N37" s="45"/>
      <c r="O37" s="45">
        <v>95.53918043264432</v>
      </c>
      <c r="P37" s="45"/>
      <c r="Q37" s="45"/>
      <c r="R37" s="45"/>
      <c r="S37" s="45"/>
      <c r="T37" s="45"/>
      <c r="U37" s="45"/>
      <c r="V37" s="45">
        <v>95.53918043264432</v>
      </c>
      <c r="W37" s="45"/>
      <c r="X37" s="45"/>
      <c r="Y37" s="45"/>
      <c r="Z37" s="45"/>
      <c r="AA37" s="45"/>
      <c r="AB37" s="45"/>
      <c r="AC37" s="45">
        <v>95.53918043264432</v>
      </c>
      <c r="AD37" s="45">
        <v>9.569078123425966</v>
      </c>
      <c r="AE37" s="45"/>
      <c r="AF37" s="45"/>
      <c r="AG37" s="45"/>
      <c r="AH37" s="45"/>
      <c r="AI37" s="45"/>
      <c r="AJ37" s="45">
        <v>95.53918043264432</v>
      </c>
      <c r="AK37" s="45">
        <v>0.038</v>
      </c>
      <c r="AL37" s="45"/>
      <c r="AM37" s="45"/>
      <c r="AN37" s="45"/>
      <c r="AO37" s="23"/>
      <c r="AP37" s="23"/>
      <c r="AQ37" s="45">
        <v>95.53918043264432</v>
      </c>
      <c r="AR37" s="45">
        <v>0.062</v>
      </c>
      <c r="AS37" s="23"/>
      <c r="AT37" s="23"/>
      <c r="AU37" s="23"/>
      <c r="AV37" s="23"/>
      <c r="AW37" s="23"/>
      <c r="AX37" s="45">
        <v>95.53918043264432</v>
      </c>
      <c r="AY37" s="23">
        <v>0.659</v>
      </c>
      <c r="AZ37" s="23"/>
      <c r="BA37" s="23"/>
      <c r="BB37" s="23"/>
      <c r="BC37" s="23"/>
      <c r="BD37" s="23"/>
      <c r="BE37" s="45">
        <v>95.53918043264432</v>
      </c>
      <c r="BF37" s="45">
        <v>31.0</v>
      </c>
      <c r="BG37" s="23"/>
      <c r="BH37" s="23"/>
      <c r="BI37" s="23"/>
      <c r="BJ37" s="23"/>
      <c r="BK37" s="23"/>
      <c r="BL37" s="45">
        <v>95.53918043264432</v>
      </c>
      <c r="BM37" s="45">
        <v>0.744</v>
      </c>
      <c r="BN37" s="23"/>
      <c r="BO37" s="23"/>
      <c r="BP37" s="23"/>
      <c r="BQ37" s="23"/>
      <c r="BR37" s="23"/>
      <c r="BS37" s="45">
        <v>95.53918043264432</v>
      </c>
      <c r="BT37" s="45">
        <v>0.031</v>
      </c>
      <c r="BU37" s="23"/>
      <c r="BV37" s="23"/>
      <c r="BW37" s="23"/>
      <c r="BX37" s="23"/>
      <c r="BY37" s="23"/>
      <c r="BZ37" s="23"/>
      <c r="CA37" s="23"/>
    </row>
    <row r="38" ht="15.75" customHeight="1">
      <c r="A38" s="45">
        <v>93.46914735942829</v>
      </c>
      <c r="B38" s="46">
        <v>0.043</v>
      </c>
      <c r="C38" s="45"/>
      <c r="D38" s="45"/>
      <c r="E38" s="45"/>
      <c r="F38" s="45"/>
      <c r="G38" s="45"/>
      <c r="H38" s="45">
        <v>93.46914735942829</v>
      </c>
      <c r="I38" s="46"/>
      <c r="J38" s="45"/>
      <c r="K38" s="45"/>
      <c r="L38" s="45"/>
      <c r="M38" s="45"/>
      <c r="N38" s="45"/>
      <c r="O38" s="45">
        <v>93.46914735942829</v>
      </c>
      <c r="P38" s="45"/>
      <c r="Q38" s="45"/>
      <c r="R38" s="45"/>
      <c r="S38" s="45"/>
      <c r="T38" s="45"/>
      <c r="U38" s="45"/>
      <c r="V38" s="45">
        <v>93.46914735942829</v>
      </c>
      <c r="W38" s="45"/>
      <c r="X38" s="45"/>
      <c r="Y38" s="45"/>
      <c r="Z38" s="45"/>
      <c r="AA38" s="45"/>
      <c r="AB38" s="45"/>
      <c r="AC38" s="45">
        <v>93.46914735942829</v>
      </c>
      <c r="AD38" s="45"/>
      <c r="AE38" s="45"/>
      <c r="AF38" s="45"/>
      <c r="AG38" s="45"/>
      <c r="AH38" s="45"/>
      <c r="AI38" s="45"/>
      <c r="AJ38" s="45">
        <v>93.46914735942829</v>
      </c>
      <c r="AK38" s="45">
        <v>0.037</v>
      </c>
      <c r="AL38" s="45"/>
      <c r="AM38" s="45"/>
      <c r="AN38" s="45"/>
      <c r="AO38" s="23"/>
      <c r="AP38" s="23"/>
      <c r="AQ38" s="45">
        <v>93.46914735942829</v>
      </c>
      <c r="AR38" s="45">
        <v>0.06</v>
      </c>
      <c r="AS38" s="23"/>
      <c r="AT38" s="23"/>
      <c r="AU38" s="23"/>
      <c r="AV38" s="23"/>
      <c r="AW38" s="23"/>
      <c r="AX38" s="45">
        <v>93.46914735942829</v>
      </c>
      <c r="AY38" s="23">
        <v>0.659</v>
      </c>
      <c r="AZ38" s="23"/>
      <c r="BA38" s="23"/>
      <c r="BB38" s="23"/>
      <c r="BC38" s="23"/>
      <c r="BD38" s="23"/>
      <c r="BE38" s="45">
        <v>93.46914735942829</v>
      </c>
      <c r="BF38" s="45">
        <v>29.0</v>
      </c>
      <c r="BG38" s="23"/>
      <c r="BH38" s="23"/>
      <c r="BI38" s="23"/>
      <c r="BJ38" s="23"/>
      <c r="BK38" s="23"/>
      <c r="BL38" s="45">
        <v>93.46914735942829</v>
      </c>
      <c r="BM38" s="45">
        <v>0.794</v>
      </c>
      <c r="BN38" s="23"/>
      <c r="BO38" s="23"/>
      <c r="BP38" s="23"/>
      <c r="BQ38" s="23"/>
      <c r="BR38" s="23"/>
      <c r="BS38" s="45">
        <v>93.46914735942829</v>
      </c>
      <c r="BT38" s="45">
        <v>0.041</v>
      </c>
      <c r="BU38" s="23"/>
      <c r="BV38" s="23"/>
      <c r="BW38" s="23"/>
      <c r="BX38" s="23"/>
      <c r="BY38" s="23"/>
      <c r="BZ38" s="23"/>
      <c r="CA38" s="23"/>
    </row>
    <row r="39" ht="15.75" customHeight="1">
      <c r="A39" s="45">
        <v>90.98870228169137</v>
      </c>
      <c r="B39" s="46">
        <v>0.045</v>
      </c>
      <c r="C39" s="45"/>
      <c r="D39" s="45"/>
      <c r="E39" s="45"/>
      <c r="F39" s="45"/>
      <c r="G39" s="45"/>
      <c r="H39" s="45">
        <v>90.98870228169137</v>
      </c>
      <c r="I39" s="46"/>
      <c r="J39" s="45"/>
      <c r="K39" s="45"/>
      <c r="L39" s="45"/>
      <c r="M39" s="45"/>
      <c r="N39" s="45"/>
      <c r="O39" s="45">
        <v>90.98870228169137</v>
      </c>
      <c r="P39" s="45">
        <v>2.478433844720498E-4</v>
      </c>
      <c r="Q39" s="45"/>
      <c r="R39" s="45"/>
      <c r="S39" s="45"/>
      <c r="T39" s="45"/>
      <c r="U39" s="45"/>
      <c r="V39" s="45">
        <v>90.98870228169137</v>
      </c>
      <c r="W39" s="45">
        <v>2.49932790764267E-4</v>
      </c>
      <c r="X39" s="45"/>
      <c r="Y39" s="45"/>
      <c r="Z39" s="45"/>
      <c r="AA39" s="45"/>
      <c r="AB39" s="45"/>
      <c r="AC39" s="45">
        <v>90.98870228169137</v>
      </c>
      <c r="AD39" s="45"/>
      <c r="AE39" s="45"/>
      <c r="AF39" s="45"/>
      <c r="AG39" s="45"/>
      <c r="AH39" s="45"/>
      <c r="AI39" s="45"/>
      <c r="AJ39" s="45">
        <v>90.98870228169137</v>
      </c>
      <c r="AK39" s="45">
        <v>0.037</v>
      </c>
      <c r="AL39" s="45"/>
      <c r="AM39" s="45"/>
      <c r="AN39" s="45"/>
      <c r="AO39" s="23"/>
      <c r="AP39" s="23"/>
      <c r="AQ39" s="45">
        <v>90.98870228169137</v>
      </c>
      <c r="AR39" s="45">
        <v>0.058</v>
      </c>
      <c r="AS39" s="23"/>
      <c r="AT39" s="23"/>
      <c r="AU39" s="23"/>
      <c r="AV39" s="23"/>
      <c r="AW39" s="23"/>
      <c r="AX39" s="45">
        <v>90.98870228169137</v>
      </c>
      <c r="AY39" s="23">
        <v>0.659</v>
      </c>
      <c r="AZ39" s="23"/>
      <c r="BA39" s="23"/>
      <c r="BB39" s="23"/>
      <c r="BC39" s="23"/>
      <c r="BD39" s="23"/>
      <c r="BE39" s="45">
        <v>90.98870228169137</v>
      </c>
      <c r="BF39" s="45">
        <v>26.0</v>
      </c>
      <c r="BG39" s="23"/>
      <c r="BH39" s="23"/>
      <c r="BI39" s="23"/>
      <c r="BJ39" s="23"/>
      <c r="BK39" s="23"/>
      <c r="BL39" s="45">
        <v>90.98870228169137</v>
      </c>
      <c r="BM39" s="45">
        <v>0.837</v>
      </c>
      <c r="BN39" s="23"/>
      <c r="BO39" s="23"/>
      <c r="BP39" s="23"/>
      <c r="BQ39" s="23"/>
      <c r="BR39" s="23"/>
      <c r="BS39" s="45">
        <v>90.98870228169137</v>
      </c>
      <c r="BT39" s="45">
        <v>0.045</v>
      </c>
      <c r="BU39" s="23"/>
      <c r="BV39" s="23"/>
      <c r="BW39" s="23"/>
      <c r="BX39" s="23"/>
      <c r="BY39" s="23"/>
      <c r="BZ39" s="23"/>
      <c r="CA39" s="23"/>
    </row>
    <row r="40" ht="15.75" customHeight="1">
      <c r="A40" s="45">
        <v>131.70371556196636</v>
      </c>
      <c r="B40" s="46">
        <v>0.045</v>
      </c>
      <c r="C40" s="45"/>
      <c r="D40" s="45"/>
      <c r="E40" s="45"/>
      <c r="F40" s="45"/>
      <c r="G40" s="45"/>
      <c r="H40" s="45">
        <v>131.70371556196636</v>
      </c>
      <c r="I40" s="46"/>
      <c r="J40" s="45"/>
      <c r="K40" s="45"/>
      <c r="L40" s="45"/>
      <c r="M40" s="45"/>
      <c r="N40" s="45"/>
      <c r="O40" s="45">
        <v>131.70371556196636</v>
      </c>
      <c r="P40" s="45"/>
      <c r="Q40" s="45"/>
      <c r="R40" s="45"/>
      <c r="S40" s="45"/>
      <c r="T40" s="45"/>
      <c r="U40" s="45"/>
      <c r="V40" s="45">
        <v>131.70371556196636</v>
      </c>
      <c r="W40" s="45"/>
      <c r="X40" s="45"/>
      <c r="Y40" s="45"/>
      <c r="Z40" s="45"/>
      <c r="AA40" s="45"/>
      <c r="AB40" s="45"/>
      <c r="AC40" s="45">
        <v>131.70371556196636</v>
      </c>
      <c r="AD40" s="45">
        <v>7.194900944920731</v>
      </c>
      <c r="AE40" s="45"/>
      <c r="AF40" s="45"/>
      <c r="AG40" s="45"/>
      <c r="AH40" s="45"/>
      <c r="AI40" s="45"/>
      <c r="AJ40" s="45">
        <v>131.70371556196636</v>
      </c>
      <c r="AK40" s="45">
        <v>0.043</v>
      </c>
      <c r="AL40" s="45"/>
      <c r="AM40" s="45"/>
      <c r="AN40" s="45"/>
      <c r="AO40" s="23"/>
      <c r="AP40" s="23"/>
      <c r="AQ40" s="45">
        <v>131.70371556196636</v>
      </c>
      <c r="AR40" s="45">
        <v>0.09</v>
      </c>
      <c r="AS40" s="23"/>
      <c r="AT40" s="23"/>
      <c r="AU40" s="23"/>
      <c r="AV40" s="23"/>
      <c r="AW40" s="23"/>
      <c r="AX40" s="45">
        <v>131.70371556196636</v>
      </c>
      <c r="AY40" s="23"/>
      <c r="AZ40" s="23"/>
      <c r="BA40" s="23"/>
      <c r="BB40" s="23"/>
      <c r="BC40" s="23"/>
      <c r="BD40" s="23"/>
      <c r="BE40" s="45">
        <v>131.70371556196636</v>
      </c>
      <c r="BF40" s="45"/>
      <c r="BG40" s="23"/>
      <c r="BH40" s="23"/>
      <c r="BI40" s="23"/>
      <c r="BJ40" s="23"/>
      <c r="BK40" s="23"/>
      <c r="BL40" s="45">
        <v>131.70371556196636</v>
      </c>
      <c r="BM40" s="45">
        <v>0.008</v>
      </c>
      <c r="BN40" s="23"/>
      <c r="BO40" s="23"/>
      <c r="BP40" s="23"/>
      <c r="BQ40" s="23"/>
      <c r="BR40" s="23"/>
      <c r="BS40" s="45">
        <v>131.70371556196636</v>
      </c>
      <c r="BT40" s="45">
        <v>0.002</v>
      </c>
      <c r="BU40" s="23"/>
      <c r="BV40" s="23"/>
      <c r="BW40" s="23"/>
      <c r="BX40" s="23"/>
      <c r="BY40" s="23"/>
      <c r="BZ40" s="23"/>
      <c r="CA40" s="23"/>
    </row>
    <row r="41" ht="15.75" customHeight="1">
      <c r="A41" s="45">
        <v>669.5683649134297</v>
      </c>
      <c r="B41" s="46">
        <v>0.047</v>
      </c>
      <c r="C41" s="45"/>
      <c r="D41" s="45"/>
      <c r="E41" s="45"/>
      <c r="F41" s="45"/>
      <c r="G41" s="45"/>
      <c r="H41" s="45">
        <v>669.5683649134297</v>
      </c>
      <c r="I41" s="46">
        <v>0.155</v>
      </c>
      <c r="J41" s="45"/>
      <c r="K41" s="45"/>
      <c r="L41" s="45"/>
      <c r="M41" s="45"/>
      <c r="N41" s="45"/>
      <c r="O41" s="45">
        <v>669.5683649134297</v>
      </c>
      <c r="P41" s="45">
        <v>0.0012420451633415558</v>
      </c>
      <c r="Q41" s="45"/>
      <c r="R41" s="45"/>
      <c r="S41" s="45"/>
      <c r="T41" s="45"/>
      <c r="U41" s="45"/>
      <c r="V41" s="45">
        <v>669.5683649134297</v>
      </c>
      <c r="W41" s="45"/>
      <c r="X41" s="45"/>
      <c r="Y41" s="45"/>
      <c r="Z41" s="45"/>
      <c r="AA41" s="45"/>
      <c r="AB41" s="45"/>
      <c r="AC41" s="45">
        <v>669.5683649134297</v>
      </c>
      <c r="AD41" s="45">
        <v>120.55968854105394</v>
      </c>
      <c r="AE41" s="45"/>
      <c r="AF41" s="45"/>
      <c r="AG41" s="45"/>
      <c r="AH41" s="45"/>
      <c r="AI41" s="45"/>
      <c r="AJ41" s="45">
        <v>669.5683649134297</v>
      </c>
      <c r="AK41" s="45">
        <v>0.027</v>
      </c>
      <c r="AL41" s="45"/>
      <c r="AM41" s="45"/>
      <c r="AN41" s="45"/>
      <c r="AO41" s="23"/>
      <c r="AP41" s="23"/>
      <c r="AQ41" s="45">
        <v>669.5683649134297</v>
      </c>
      <c r="AR41" s="45">
        <v>0.054</v>
      </c>
      <c r="AS41" s="23"/>
      <c r="AT41" s="23"/>
      <c r="AU41" s="23"/>
      <c r="AV41" s="23"/>
      <c r="AW41" s="23"/>
      <c r="AX41" s="45">
        <v>669.5683649134297</v>
      </c>
      <c r="AY41" s="23"/>
      <c r="AZ41" s="23"/>
      <c r="BA41" s="23"/>
      <c r="BB41" s="23"/>
      <c r="BC41" s="23"/>
      <c r="BD41" s="23"/>
      <c r="BE41" s="45">
        <v>669.5683649134297</v>
      </c>
      <c r="BF41" s="45"/>
      <c r="BG41" s="23"/>
      <c r="BH41" s="23"/>
      <c r="BI41" s="23"/>
      <c r="BJ41" s="23"/>
      <c r="BK41" s="23"/>
      <c r="BL41" s="45">
        <v>669.5683649134297</v>
      </c>
      <c r="BM41" s="45">
        <v>0.186</v>
      </c>
      <c r="BN41" s="23"/>
      <c r="BO41" s="23"/>
      <c r="BP41" s="23"/>
      <c r="BQ41" s="23"/>
      <c r="BR41" s="23"/>
      <c r="BS41" s="45">
        <v>669.5683649134297</v>
      </c>
      <c r="BT41" s="45">
        <v>0.034</v>
      </c>
      <c r="BU41" s="23"/>
      <c r="BV41" s="23"/>
      <c r="BW41" s="23"/>
      <c r="BX41" s="23"/>
      <c r="BY41" s="23"/>
      <c r="BZ41" s="23"/>
      <c r="CA41" s="23"/>
    </row>
    <row r="42" ht="15.75" customHeight="1">
      <c r="A42" s="45">
        <v>661.1982723927791</v>
      </c>
      <c r="B42" s="46">
        <v>0.052</v>
      </c>
      <c r="C42" s="45"/>
      <c r="D42" s="45"/>
      <c r="E42" s="45"/>
      <c r="F42" s="45"/>
      <c r="G42" s="45"/>
      <c r="H42" s="45">
        <v>661.1982723927791</v>
      </c>
      <c r="I42" s="46">
        <v>0.158</v>
      </c>
      <c r="J42" s="45"/>
      <c r="K42" s="45"/>
      <c r="L42" s="45"/>
      <c r="M42" s="45"/>
      <c r="N42" s="45"/>
      <c r="O42" s="45">
        <v>661.1982723927791</v>
      </c>
      <c r="P42" s="45">
        <v>0.0012509839820981593</v>
      </c>
      <c r="Q42" s="45"/>
      <c r="R42" s="45"/>
      <c r="S42" s="45"/>
      <c r="T42" s="45"/>
      <c r="U42" s="45"/>
      <c r="V42" s="45">
        <v>661.1982723927791</v>
      </c>
      <c r="W42" s="45">
        <v>0.002892796808802328</v>
      </c>
      <c r="X42" s="45"/>
      <c r="Y42" s="45"/>
      <c r="Z42" s="45"/>
      <c r="AA42" s="45"/>
      <c r="AB42" s="45"/>
      <c r="AC42" s="45">
        <v>661.1982723927791</v>
      </c>
      <c r="AD42" s="45">
        <v>108.90138951539434</v>
      </c>
      <c r="AE42" s="45"/>
      <c r="AF42" s="45"/>
      <c r="AG42" s="45"/>
      <c r="AH42" s="45"/>
      <c r="AI42" s="45"/>
      <c r="AJ42" s="45">
        <v>661.1982723927791</v>
      </c>
      <c r="AK42" s="45">
        <v>0.026</v>
      </c>
      <c r="AL42" s="45"/>
      <c r="AM42" s="45"/>
      <c r="AN42" s="45"/>
      <c r="AO42" s="23"/>
      <c r="AP42" s="23"/>
      <c r="AQ42" s="45">
        <v>661.1982723927791</v>
      </c>
      <c r="AR42" s="45">
        <v>0.054</v>
      </c>
      <c r="AS42" s="23"/>
      <c r="AT42" s="23"/>
      <c r="AU42" s="23"/>
      <c r="AV42" s="23"/>
      <c r="AW42" s="23"/>
      <c r="AX42" s="45">
        <v>661.1982723927791</v>
      </c>
      <c r="AY42" s="23"/>
      <c r="AZ42" s="23"/>
      <c r="BA42" s="23"/>
      <c r="BB42" s="23"/>
      <c r="BC42" s="23"/>
      <c r="BD42" s="23"/>
      <c r="BE42" s="45">
        <v>661.1982723927791</v>
      </c>
      <c r="BF42" s="45"/>
      <c r="BG42" s="23"/>
      <c r="BH42" s="23"/>
      <c r="BI42" s="23"/>
      <c r="BJ42" s="23"/>
      <c r="BK42" s="23"/>
      <c r="BL42" s="45">
        <v>661.1982723927791</v>
      </c>
      <c r="BM42" s="45">
        <v>0.184</v>
      </c>
      <c r="BN42" s="23"/>
      <c r="BO42" s="23"/>
      <c r="BP42" s="23"/>
      <c r="BQ42" s="23"/>
      <c r="BR42" s="23"/>
      <c r="BS42" s="45">
        <v>661.1982723927791</v>
      </c>
      <c r="BT42" s="45">
        <v>0.034</v>
      </c>
      <c r="BU42" s="23"/>
      <c r="BV42" s="23"/>
      <c r="BW42" s="23"/>
      <c r="BX42" s="23"/>
      <c r="BY42" s="23"/>
      <c r="BZ42" s="23"/>
      <c r="CA42" s="23"/>
    </row>
    <row r="43" ht="15.75" customHeight="1">
      <c r="A43" s="45">
        <v>654.25952007037</v>
      </c>
      <c r="B43" s="46">
        <v>0.057</v>
      </c>
      <c r="C43" s="45"/>
      <c r="D43" s="45"/>
      <c r="E43" s="45"/>
      <c r="F43" s="45"/>
      <c r="G43" s="45"/>
      <c r="H43" s="45">
        <v>654.25952007037</v>
      </c>
      <c r="I43" s="46">
        <v>0.162</v>
      </c>
      <c r="J43" s="45"/>
      <c r="K43" s="45"/>
      <c r="L43" s="45"/>
      <c r="M43" s="45"/>
      <c r="N43" s="45"/>
      <c r="O43" s="45">
        <v>654.25952007037</v>
      </c>
      <c r="P43" s="45">
        <v>0.0011038948991652306</v>
      </c>
      <c r="Q43" s="45"/>
      <c r="R43" s="45"/>
      <c r="S43" s="45"/>
      <c r="T43" s="45"/>
      <c r="U43" s="45"/>
      <c r="V43" s="45">
        <v>654.25952007037</v>
      </c>
      <c r="W43" s="45">
        <v>0.0023993207472217098</v>
      </c>
      <c r="X43" s="45"/>
      <c r="Y43" s="45"/>
      <c r="Z43" s="45"/>
      <c r="AA43" s="45"/>
      <c r="AB43" s="45"/>
      <c r="AC43" s="45">
        <v>654.25952007037</v>
      </c>
      <c r="AD43" s="45">
        <v>128.2329714798958</v>
      </c>
      <c r="AE43" s="45"/>
      <c r="AF43" s="45"/>
      <c r="AG43" s="45"/>
      <c r="AH43" s="45"/>
      <c r="AI43" s="45"/>
      <c r="AJ43" s="45">
        <v>654.25952007037</v>
      </c>
      <c r="AK43" s="45">
        <v>0.026</v>
      </c>
      <c r="AL43" s="45"/>
      <c r="AM43" s="45"/>
      <c r="AN43" s="45"/>
      <c r="AO43" s="23"/>
      <c r="AP43" s="23"/>
      <c r="AQ43" s="45">
        <v>654.25952007037</v>
      </c>
      <c r="AR43" s="45">
        <v>0.051</v>
      </c>
      <c r="AS43" s="23"/>
      <c r="AT43" s="23"/>
      <c r="AU43" s="23"/>
      <c r="AV43" s="23"/>
      <c r="AW43" s="23"/>
      <c r="AX43" s="45">
        <v>654.25952007037</v>
      </c>
      <c r="AY43" s="23"/>
      <c r="AZ43" s="23"/>
      <c r="BA43" s="23"/>
      <c r="BB43" s="23"/>
      <c r="BC43" s="23"/>
      <c r="BD43" s="23"/>
      <c r="BE43" s="45">
        <v>654.25952007037</v>
      </c>
      <c r="BF43" s="45">
        <v>107.0</v>
      </c>
      <c r="BG43" s="23"/>
      <c r="BH43" s="23"/>
      <c r="BI43" s="23"/>
      <c r="BJ43" s="23"/>
      <c r="BK43" s="23"/>
      <c r="BL43" s="45">
        <v>654.25952007037</v>
      </c>
      <c r="BM43" s="45">
        <v>0.243</v>
      </c>
      <c r="BN43" s="23"/>
      <c r="BO43" s="23"/>
      <c r="BP43" s="23"/>
      <c r="BQ43" s="23"/>
      <c r="BR43" s="23"/>
      <c r="BS43" s="45">
        <v>654.25952007037</v>
      </c>
      <c r="BT43" s="45">
        <v>0.033</v>
      </c>
      <c r="BU43" s="23"/>
      <c r="BV43" s="23"/>
      <c r="BW43" s="23"/>
      <c r="BX43" s="23"/>
      <c r="BY43" s="23"/>
      <c r="BZ43" s="23"/>
      <c r="CA43" s="23"/>
    </row>
    <row r="44" ht="15.75" customHeight="1">
      <c r="A44" s="45">
        <v>650.3860090287636</v>
      </c>
      <c r="B44" s="46">
        <v>0.043</v>
      </c>
      <c r="C44" s="45"/>
      <c r="D44" s="45"/>
      <c r="E44" s="45"/>
      <c r="F44" s="45"/>
      <c r="G44" s="45"/>
      <c r="H44" s="45">
        <v>650.3860090287636</v>
      </c>
      <c r="I44" s="46">
        <v>0.164</v>
      </c>
      <c r="J44" s="45"/>
      <c r="K44" s="45"/>
      <c r="L44" s="45"/>
      <c r="M44" s="45"/>
      <c r="N44" s="45"/>
      <c r="O44" s="45">
        <v>650.3860090287636</v>
      </c>
      <c r="P44" s="45">
        <v>0.0011597319083709351</v>
      </c>
      <c r="Q44" s="45"/>
      <c r="R44" s="45"/>
      <c r="S44" s="45"/>
      <c r="T44" s="45"/>
      <c r="U44" s="45"/>
      <c r="V44" s="45">
        <v>650.3860090287636</v>
      </c>
      <c r="W44" s="45">
        <v>0.0026850139022255963</v>
      </c>
      <c r="X44" s="45"/>
      <c r="Y44" s="45"/>
      <c r="Z44" s="45"/>
      <c r="AA44" s="45"/>
      <c r="AB44" s="45"/>
      <c r="AC44" s="45">
        <v>650.3860090287636</v>
      </c>
      <c r="AD44" s="45">
        <v>150.9646370729251</v>
      </c>
      <c r="AE44" s="45"/>
      <c r="AF44" s="45"/>
      <c r="AG44" s="45"/>
      <c r="AH44" s="45"/>
      <c r="AI44" s="45"/>
      <c r="AJ44" s="45">
        <v>650.3860090287636</v>
      </c>
      <c r="AK44" s="45">
        <v>0.026</v>
      </c>
      <c r="AL44" s="45"/>
      <c r="AM44" s="45"/>
      <c r="AN44" s="45"/>
      <c r="AO44" s="23"/>
      <c r="AP44" s="23"/>
      <c r="AQ44" s="45">
        <v>650.3860090287636</v>
      </c>
      <c r="AR44" s="45">
        <v>0.046</v>
      </c>
      <c r="AS44" s="23"/>
      <c r="AT44" s="23"/>
      <c r="AU44" s="23"/>
      <c r="AV44" s="23"/>
      <c r="AW44" s="23"/>
      <c r="AX44" s="45">
        <v>650.3860090287636</v>
      </c>
      <c r="AY44" s="23"/>
      <c r="AZ44" s="23"/>
      <c r="BA44" s="23"/>
      <c r="BB44" s="23"/>
      <c r="BC44" s="23"/>
      <c r="BD44" s="23"/>
      <c r="BE44" s="45">
        <v>650.3860090287636</v>
      </c>
      <c r="BF44" s="45">
        <v>107.0</v>
      </c>
      <c r="BG44" s="23"/>
      <c r="BH44" s="23"/>
      <c r="BI44" s="23"/>
      <c r="BJ44" s="23"/>
      <c r="BK44" s="23"/>
      <c r="BL44" s="45">
        <v>650.3860090287636</v>
      </c>
      <c r="BM44" s="45">
        <v>0.282</v>
      </c>
      <c r="BN44" s="23"/>
      <c r="BO44" s="23"/>
      <c r="BP44" s="23"/>
      <c r="BQ44" s="23"/>
      <c r="BR44" s="23"/>
      <c r="BS44" s="45">
        <v>650.3860090287636</v>
      </c>
      <c r="BT44" s="45">
        <v>0.033</v>
      </c>
      <c r="BU44" s="23"/>
      <c r="BV44" s="23"/>
      <c r="BW44" s="23"/>
      <c r="BX44" s="23"/>
      <c r="BY44" s="23"/>
      <c r="BZ44" s="23"/>
      <c r="CA44" s="23"/>
    </row>
    <row r="45" ht="15.75" customHeight="1">
      <c r="A45" s="45">
        <v>645.6757925264087</v>
      </c>
      <c r="B45" s="46">
        <v>0.049</v>
      </c>
      <c r="C45" s="45"/>
      <c r="D45" s="45"/>
      <c r="E45" s="45"/>
      <c r="F45" s="45"/>
      <c r="G45" s="45"/>
      <c r="H45" s="45">
        <v>645.6757925264087</v>
      </c>
      <c r="I45" s="46">
        <v>0.158</v>
      </c>
      <c r="J45" s="45"/>
      <c r="K45" s="45"/>
      <c r="L45" s="45"/>
      <c r="M45" s="45"/>
      <c r="N45" s="45"/>
      <c r="O45" s="45">
        <v>645.6757925264087</v>
      </c>
      <c r="P45" s="45"/>
      <c r="Q45" s="45"/>
      <c r="R45" s="45"/>
      <c r="S45" s="45"/>
      <c r="T45" s="45"/>
      <c r="U45" s="45"/>
      <c r="V45" s="45">
        <v>645.6757925264087</v>
      </c>
      <c r="W45" s="45"/>
      <c r="X45" s="45"/>
      <c r="Y45" s="45"/>
      <c r="Z45" s="45"/>
      <c r="AA45" s="45"/>
      <c r="AB45" s="45"/>
      <c r="AC45" s="45">
        <v>645.6757925264087</v>
      </c>
      <c r="AD45" s="45">
        <v>160.46444060016898</v>
      </c>
      <c r="AE45" s="45"/>
      <c r="AF45" s="45"/>
      <c r="AG45" s="45"/>
      <c r="AH45" s="45"/>
      <c r="AI45" s="45"/>
      <c r="AJ45" s="45">
        <v>645.6757925264087</v>
      </c>
      <c r="AK45" s="45">
        <v>0.025</v>
      </c>
      <c r="AL45" s="45"/>
      <c r="AM45" s="45"/>
      <c r="AN45" s="45"/>
      <c r="AO45" s="23"/>
      <c r="AP45" s="23"/>
      <c r="AQ45" s="45">
        <v>645.6757925264087</v>
      </c>
      <c r="AR45" s="45">
        <v>0.043</v>
      </c>
      <c r="AS45" s="23"/>
      <c r="AT45" s="23"/>
      <c r="AU45" s="23"/>
      <c r="AV45" s="23"/>
      <c r="AW45" s="23"/>
      <c r="AX45" s="45">
        <v>645.6757925264087</v>
      </c>
      <c r="AY45" s="23">
        <v>0.171</v>
      </c>
      <c r="AZ45" s="23"/>
      <c r="BA45" s="23"/>
      <c r="BB45" s="23"/>
      <c r="BC45" s="23"/>
      <c r="BD45" s="23"/>
      <c r="BE45" s="45">
        <v>645.6757925264087</v>
      </c>
      <c r="BF45" s="45">
        <v>107.0</v>
      </c>
      <c r="BG45" s="23"/>
      <c r="BH45" s="23"/>
      <c r="BI45" s="23"/>
      <c r="BJ45" s="23"/>
      <c r="BK45" s="23"/>
      <c r="BL45" s="45">
        <v>645.6757925264087</v>
      </c>
      <c r="BM45" s="45">
        <v>0.301</v>
      </c>
      <c r="BN45" s="23"/>
      <c r="BO45" s="23"/>
      <c r="BP45" s="23"/>
      <c r="BQ45" s="23"/>
      <c r="BR45" s="23"/>
      <c r="BS45" s="45">
        <v>645.6757925264087</v>
      </c>
      <c r="BT45" s="45">
        <v>0.033</v>
      </c>
      <c r="BU45" s="23"/>
      <c r="BV45" s="23"/>
      <c r="BW45" s="23"/>
      <c r="BX45" s="23"/>
      <c r="BY45" s="23"/>
      <c r="BZ45" s="23"/>
      <c r="CA45" s="23"/>
    </row>
    <row r="46" ht="15.75" customHeight="1">
      <c r="A46" s="45">
        <v>642.133944884448</v>
      </c>
      <c r="B46" s="46">
        <v>0.056</v>
      </c>
      <c r="C46" s="45"/>
      <c r="D46" s="45"/>
      <c r="E46" s="45"/>
      <c r="F46" s="45"/>
      <c r="G46" s="45"/>
      <c r="H46" s="45">
        <v>642.133944884448</v>
      </c>
      <c r="I46" s="46">
        <v>0.157</v>
      </c>
      <c r="J46" s="45"/>
      <c r="K46" s="45"/>
      <c r="L46" s="45"/>
      <c r="M46" s="45"/>
      <c r="N46" s="45"/>
      <c r="O46" s="45">
        <v>642.133944884448</v>
      </c>
      <c r="P46" s="45">
        <v>0.00107228905495099</v>
      </c>
      <c r="Q46" s="45"/>
      <c r="R46" s="45"/>
      <c r="S46" s="45"/>
      <c r="T46" s="45"/>
      <c r="U46" s="45"/>
      <c r="V46" s="45">
        <v>642.133944884448</v>
      </c>
      <c r="W46" s="45">
        <v>0.002479503614030794</v>
      </c>
      <c r="X46" s="45"/>
      <c r="Y46" s="45"/>
      <c r="Z46" s="45"/>
      <c r="AA46" s="45"/>
      <c r="AB46" s="45"/>
      <c r="AC46" s="45">
        <v>642.133944884448</v>
      </c>
      <c r="AD46" s="45">
        <v>150.3208955538771</v>
      </c>
      <c r="AE46" s="45"/>
      <c r="AF46" s="45"/>
      <c r="AG46" s="45"/>
      <c r="AH46" s="45"/>
      <c r="AI46" s="45"/>
      <c r="AJ46" s="45">
        <v>642.133944884448</v>
      </c>
      <c r="AK46" s="45">
        <v>0.025</v>
      </c>
      <c r="AL46" s="45"/>
      <c r="AM46" s="45"/>
      <c r="AN46" s="45"/>
      <c r="AO46" s="23"/>
      <c r="AP46" s="23"/>
      <c r="AQ46" s="45">
        <v>642.133944884448</v>
      </c>
      <c r="AR46" s="45">
        <v>0.043</v>
      </c>
      <c r="AS46" s="23"/>
      <c r="AT46" s="23"/>
      <c r="AU46" s="23"/>
      <c r="AV46" s="23"/>
      <c r="AW46" s="23"/>
      <c r="AX46" s="45">
        <v>642.133944884448</v>
      </c>
      <c r="AY46" s="23">
        <v>0.171</v>
      </c>
      <c r="AZ46" s="23"/>
      <c r="BA46" s="23"/>
      <c r="BB46" s="23"/>
      <c r="BC46" s="23"/>
      <c r="BD46" s="23"/>
      <c r="BE46" s="45">
        <v>642.133944884448</v>
      </c>
      <c r="BF46" s="45">
        <v>107.0</v>
      </c>
      <c r="BG46" s="23"/>
      <c r="BH46" s="23"/>
      <c r="BI46" s="23"/>
      <c r="BJ46" s="23"/>
      <c r="BK46" s="23"/>
      <c r="BL46" s="45">
        <v>642.133944884448</v>
      </c>
      <c r="BM46" s="45">
        <v>0.434</v>
      </c>
      <c r="BN46" s="23"/>
      <c r="BO46" s="23"/>
      <c r="BP46" s="23"/>
      <c r="BQ46" s="23"/>
      <c r="BR46" s="23"/>
      <c r="BS46" s="45">
        <v>642.133944884448</v>
      </c>
      <c r="BT46" s="45">
        <v>0.043</v>
      </c>
      <c r="BU46" s="23"/>
      <c r="BV46" s="23"/>
      <c r="BW46" s="23"/>
      <c r="BX46" s="23"/>
      <c r="BY46" s="23"/>
      <c r="BZ46" s="23"/>
      <c r="CA46" s="23"/>
    </row>
    <row r="47" ht="15.75" customHeight="1">
      <c r="A47" s="45">
        <v>637.5950729615437</v>
      </c>
      <c r="B47" s="46">
        <v>0.049</v>
      </c>
      <c r="C47" s="45"/>
      <c r="D47" s="45"/>
      <c r="E47" s="45"/>
      <c r="F47" s="45"/>
      <c r="G47" s="45"/>
      <c r="H47" s="45">
        <v>637.5950729615437</v>
      </c>
      <c r="I47" s="46">
        <v>0.165</v>
      </c>
      <c r="J47" s="45"/>
      <c r="K47" s="45"/>
      <c r="L47" s="45"/>
      <c r="M47" s="45"/>
      <c r="N47" s="45"/>
      <c r="O47" s="45">
        <v>637.5950729615437</v>
      </c>
      <c r="P47" s="45"/>
      <c r="Q47" s="45"/>
      <c r="R47" s="45"/>
      <c r="S47" s="45"/>
      <c r="T47" s="45"/>
      <c r="U47" s="45"/>
      <c r="V47" s="45">
        <v>637.5950729615437</v>
      </c>
      <c r="W47" s="45"/>
      <c r="X47" s="45"/>
      <c r="Y47" s="45"/>
      <c r="Z47" s="45"/>
      <c r="AA47" s="45"/>
      <c r="AB47" s="45"/>
      <c r="AC47" s="45">
        <v>637.5950729615437</v>
      </c>
      <c r="AD47" s="45">
        <v>148.28839168185667</v>
      </c>
      <c r="AE47" s="45"/>
      <c r="AF47" s="45"/>
      <c r="AG47" s="45"/>
      <c r="AH47" s="45"/>
      <c r="AI47" s="45"/>
      <c r="AJ47" s="45">
        <v>637.5950729615437</v>
      </c>
      <c r="AK47" s="45">
        <v>0.025</v>
      </c>
      <c r="AL47" s="45"/>
      <c r="AM47" s="45"/>
      <c r="AN47" s="45"/>
      <c r="AO47" s="23"/>
      <c r="AP47" s="23"/>
      <c r="AQ47" s="45">
        <v>637.5950729615437</v>
      </c>
      <c r="AR47" s="45">
        <v>0.043</v>
      </c>
      <c r="AS47" s="23"/>
      <c r="AT47" s="23"/>
      <c r="AU47" s="23"/>
      <c r="AV47" s="23"/>
      <c r="AW47" s="23"/>
      <c r="AX47" s="45">
        <v>637.5950729615437</v>
      </c>
      <c r="AY47" s="23">
        <v>0.171</v>
      </c>
      <c r="AZ47" s="23"/>
      <c r="BA47" s="23"/>
      <c r="BB47" s="23"/>
      <c r="BC47" s="23"/>
      <c r="BD47" s="23"/>
      <c r="BE47" s="45">
        <v>637.5950729615437</v>
      </c>
      <c r="BF47" s="45">
        <v>107.0</v>
      </c>
      <c r="BG47" s="23"/>
      <c r="BH47" s="23"/>
      <c r="BI47" s="23"/>
      <c r="BJ47" s="23"/>
      <c r="BK47" s="23"/>
      <c r="BL47" s="45">
        <v>637.5950729615437</v>
      </c>
      <c r="BM47" s="45">
        <v>0.601</v>
      </c>
      <c r="BN47" s="23"/>
      <c r="BO47" s="23"/>
      <c r="BP47" s="23"/>
      <c r="BQ47" s="23"/>
      <c r="BR47" s="23"/>
      <c r="BS47" s="45">
        <v>637.5950729615437</v>
      </c>
      <c r="BT47" s="45">
        <v>0.053</v>
      </c>
      <c r="BU47" s="23"/>
      <c r="BV47" s="23"/>
      <c r="BW47" s="23"/>
      <c r="BX47" s="23"/>
      <c r="BY47" s="23"/>
      <c r="BZ47" s="23"/>
      <c r="CA47" s="23"/>
    </row>
    <row r="48" ht="15.75" customHeight="1">
      <c r="A48" s="45">
        <v>633.0912997183148</v>
      </c>
      <c r="B48" s="46">
        <v>0.047</v>
      </c>
      <c r="C48" s="45"/>
      <c r="D48" s="45"/>
      <c r="E48" s="45"/>
      <c r="F48" s="45"/>
      <c r="G48" s="45"/>
      <c r="H48" s="45">
        <v>633.0912997183148</v>
      </c>
      <c r="I48" s="46">
        <v>0.162</v>
      </c>
      <c r="J48" s="45"/>
      <c r="K48" s="45"/>
      <c r="L48" s="45"/>
      <c r="M48" s="45"/>
      <c r="N48" s="45"/>
      <c r="O48" s="45">
        <v>633.0912997183148</v>
      </c>
      <c r="P48" s="45">
        <v>9.494657703627052E-4</v>
      </c>
      <c r="Q48" s="45"/>
      <c r="R48" s="45"/>
      <c r="S48" s="45"/>
      <c r="T48" s="45"/>
      <c r="U48" s="45"/>
      <c r="V48" s="45">
        <v>633.0912997183148</v>
      </c>
      <c r="W48" s="45">
        <v>0.002211283025093098</v>
      </c>
      <c r="X48" s="45"/>
      <c r="Y48" s="45"/>
      <c r="Z48" s="45"/>
      <c r="AA48" s="45"/>
      <c r="AB48" s="45"/>
      <c r="AC48" s="45">
        <v>633.0912997183148</v>
      </c>
      <c r="AD48" s="45">
        <v>27.925463834197213</v>
      </c>
      <c r="AE48" s="45"/>
      <c r="AF48" s="45"/>
      <c r="AG48" s="45"/>
      <c r="AH48" s="45"/>
      <c r="AI48" s="45"/>
      <c r="AJ48" s="45">
        <v>633.0912997183148</v>
      </c>
      <c r="AK48" s="45">
        <v>0.025</v>
      </c>
      <c r="AL48" s="45"/>
      <c r="AM48" s="45"/>
      <c r="AN48" s="45"/>
      <c r="AO48" s="23"/>
      <c r="AP48" s="23"/>
      <c r="AQ48" s="45">
        <v>633.0912997183148</v>
      </c>
      <c r="AR48" s="45">
        <v>0.043</v>
      </c>
      <c r="AS48" s="23"/>
      <c r="AT48" s="23"/>
      <c r="AU48" s="23"/>
      <c r="AV48" s="23"/>
      <c r="AW48" s="23"/>
      <c r="AX48" s="45">
        <v>633.0912997183148</v>
      </c>
      <c r="AY48" s="23">
        <v>0.171</v>
      </c>
      <c r="AZ48" s="23"/>
      <c r="BA48" s="23"/>
      <c r="BB48" s="23"/>
      <c r="BC48" s="23"/>
      <c r="BD48" s="23"/>
      <c r="BE48" s="45">
        <v>633.0912997183148</v>
      </c>
      <c r="BF48" s="45">
        <v>77.0</v>
      </c>
      <c r="BG48" s="23"/>
      <c r="BH48" s="23"/>
      <c r="BI48" s="23"/>
      <c r="BJ48" s="23"/>
      <c r="BK48" s="23"/>
      <c r="BL48" s="45">
        <v>633.0912997183148</v>
      </c>
      <c r="BM48" s="45">
        <v>0.768</v>
      </c>
      <c r="BN48" s="23"/>
      <c r="BO48" s="23"/>
      <c r="BP48" s="23"/>
      <c r="BQ48" s="23"/>
      <c r="BR48" s="23"/>
      <c r="BS48" s="45">
        <v>633.0912997183148</v>
      </c>
      <c r="BT48" s="45">
        <v>0.063</v>
      </c>
      <c r="BU48" s="23"/>
      <c r="BV48" s="23"/>
      <c r="BW48" s="23"/>
      <c r="BX48" s="23"/>
      <c r="BY48" s="23"/>
      <c r="BZ48" s="23"/>
      <c r="CA48" s="23"/>
    </row>
    <row r="49" ht="15.75" customHeight="1">
      <c r="A49" s="45">
        <v>632.36574192441</v>
      </c>
      <c r="B49" s="46">
        <v>0.053</v>
      </c>
      <c r="C49" s="45"/>
      <c r="D49" s="45"/>
      <c r="E49" s="45"/>
      <c r="F49" s="45"/>
      <c r="G49" s="45"/>
      <c r="H49" s="45">
        <v>632.36574192441</v>
      </c>
      <c r="I49" s="46">
        <v>0.165</v>
      </c>
      <c r="J49" s="45"/>
      <c r="K49" s="45"/>
      <c r="L49" s="45"/>
      <c r="M49" s="45"/>
      <c r="N49" s="45"/>
      <c r="O49" s="45">
        <v>632.36574192441</v>
      </c>
      <c r="P49" s="45">
        <v>9.770893803654735E-4</v>
      </c>
      <c r="Q49" s="45"/>
      <c r="R49" s="45"/>
      <c r="S49" s="45"/>
      <c r="T49" s="45"/>
      <c r="U49" s="45"/>
      <c r="V49" s="45">
        <v>632.36574192441</v>
      </c>
      <c r="W49" s="45">
        <v>0.002185257581152986</v>
      </c>
      <c r="X49" s="45"/>
      <c r="Y49" s="45"/>
      <c r="Z49" s="45"/>
      <c r="AA49" s="45"/>
      <c r="AB49" s="45"/>
      <c r="AC49" s="45">
        <v>632.36574192441</v>
      </c>
      <c r="AD49" s="45">
        <v>40.989591205683205</v>
      </c>
      <c r="AE49" s="45"/>
      <c r="AF49" s="45"/>
      <c r="AG49" s="45"/>
      <c r="AH49" s="45"/>
      <c r="AI49" s="45"/>
      <c r="AJ49" s="45">
        <v>632.36574192441</v>
      </c>
      <c r="AK49" s="45">
        <v>0.025</v>
      </c>
      <c r="AL49" s="45"/>
      <c r="AM49" s="45"/>
      <c r="AN49" s="45"/>
      <c r="AO49" s="23"/>
      <c r="AP49" s="23"/>
      <c r="AQ49" s="45">
        <v>632.36574192441</v>
      </c>
      <c r="AR49" s="45">
        <v>0.041</v>
      </c>
      <c r="AS49" s="23"/>
      <c r="AT49" s="23"/>
      <c r="AU49" s="23"/>
      <c r="AV49" s="23"/>
      <c r="AW49" s="23"/>
      <c r="AX49" s="45">
        <v>632.36574192441</v>
      </c>
      <c r="AY49" s="23">
        <v>0.17</v>
      </c>
      <c r="AZ49" s="23"/>
      <c r="BA49" s="23"/>
      <c r="BB49" s="23"/>
      <c r="BC49" s="23"/>
      <c r="BD49" s="23"/>
      <c r="BE49" s="45">
        <v>632.36574192441</v>
      </c>
      <c r="BF49" s="45">
        <v>60.0</v>
      </c>
      <c r="BG49" s="23"/>
      <c r="BH49" s="23"/>
      <c r="BI49" s="23"/>
      <c r="BJ49" s="23"/>
      <c r="BK49" s="23"/>
      <c r="BL49" s="45">
        <v>632.36574192441</v>
      </c>
      <c r="BM49" s="45">
        <v>0.96</v>
      </c>
      <c r="BN49" s="23"/>
      <c r="BO49" s="23"/>
      <c r="BP49" s="23"/>
      <c r="BQ49" s="23"/>
      <c r="BR49" s="23"/>
      <c r="BS49" s="45">
        <v>632.36574192441</v>
      </c>
      <c r="BT49" s="45">
        <v>0.062</v>
      </c>
      <c r="BU49" s="23"/>
      <c r="BV49" s="23"/>
      <c r="BW49" s="23"/>
      <c r="BX49" s="23"/>
      <c r="BY49" s="23"/>
      <c r="BZ49" s="23"/>
      <c r="CA49" s="23"/>
    </row>
    <row r="50" ht="15.75" customHeight="1">
      <c r="A50" s="45">
        <v>629.1466475333627</v>
      </c>
      <c r="B50" s="46">
        <v>0.061</v>
      </c>
      <c r="C50" s="45"/>
      <c r="D50" s="45"/>
      <c r="E50" s="45"/>
      <c r="F50" s="45"/>
      <c r="G50" s="45"/>
      <c r="H50" s="45">
        <v>629.1466475333627</v>
      </c>
      <c r="I50" s="46">
        <v>0.138</v>
      </c>
      <c r="J50" s="45"/>
      <c r="K50" s="45"/>
      <c r="L50" s="45"/>
      <c r="M50" s="45"/>
      <c r="N50" s="45"/>
      <c r="O50" s="45">
        <v>629.1466475333627</v>
      </c>
      <c r="P50" s="45">
        <v>9.932256526421783E-4</v>
      </c>
      <c r="Q50" s="45"/>
      <c r="R50" s="45"/>
      <c r="S50" s="45"/>
      <c r="T50" s="45"/>
      <c r="U50" s="45"/>
      <c r="V50" s="45">
        <v>629.1466475333627</v>
      </c>
      <c r="W50" s="45">
        <v>0.0023591648170631697</v>
      </c>
      <c r="X50" s="45"/>
      <c r="Y50" s="45"/>
      <c r="Z50" s="45"/>
      <c r="AA50" s="45"/>
      <c r="AB50" s="45"/>
      <c r="AC50" s="45">
        <v>629.1466475333627</v>
      </c>
      <c r="AD50" s="45">
        <v>45.1927827633711</v>
      </c>
      <c r="AE50" s="45"/>
      <c r="AF50" s="45"/>
      <c r="AG50" s="45"/>
      <c r="AH50" s="45"/>
      <c r="AI50" s="45"/>
      <c r="AJ50" s="45">
        <v>629.1466475333627</v>
      </c>
      <c r="AK50" s="45">
        <v>0.024</v>
      </c>
      <c r="AL50" s="45"/>
      <c r="AM50" s="45"/>
      <c r="AN50" s="45"/>
      <c r="AO50" s="23"/>
      <c r="AP50" s="23"/>
      <c r="AQ50" s="45">
        <v>629.1466475333627</v>
      </c>
      <c r="AR50" s="45">
        <v>0.04</v>
      </c>
      <c r="AS50" s="23"/>
      <c r="AT50" s="23"/>
      <c r="AU50" s="23"/>
      <c r="AV50" s="23"/>
      <c r="AW50" s="23"/>
      <c r="AX50" s="45">
        <v>629.1466475333627</v>
      </c>
      <c r="AY50" s="23">
        <v>0.195</v>
      </c>
      <c r="AZ50" s="23"/>
      <c r="BA50" s="23"/>
      <c r="BB50" s="23"/>
      <c r="BC50" s="23"/>
      <c r="BD50" s="23"/>
      <c r="BE50" s="45">
        <v>629.1466475333627</v>
      </c>
      <c r="BF50" s="45">
        <v>60.0</v>
      </c>
      <c r="BG50" s="23"/>
      <c r="BH50" s="23"/>
      <c r="BI50" s="23"/>
      <c r="BJ50" s="23"/>
      <c r="BK50" s="23"/>
      <c r="BL50" s="45">
        <v>629.1466475333627</v>
      </c>
      <c r="BM50" s="45">
        <v>1.2</v>
      </c>
      <c r="BN50" s="23"/>
      <c r="BO50" s="23"/>
      <c r="BP50" s="23"/>
      <c r="BQ50" s="23"/>
      <c r="BR50" s="23"/>
      <c r="BS50" s="45">
        <v>629.1466475333627</v>
      </c>
      <c r="BT50" s="45">
        <v>0.06</v>
      </c>
      <c r="BU50" s="23"/>
      <c r="BV50" s="23"/>
      <c r="BW50" s="23"/>
      <c r="BX50" s="23"/>
      <c r="BY50" s="23"/>
      <c r="BZ50" s="23"/>
      <c r="CA50" s="23"/>
    </row>
    <row r="51" ht="15.75" customHeight="1">
      <c r="A51" s="45">
        <v>623.7196749787713</v>
      </c>
      <c r="B51" s="46">
        <v>0.056</v>
      </c>
      <c r="C51" s="45"/>
      <c r="D51" s="45"/>
      <c r="E51" s="45"/>
      <c r="F51" s="45"/>
      <c r="G51" s="45"/>
      <c r="H51" s="45">
        <v>623.7196749787713</v>
      </c>
      <c r="I51" s="46">
        <v>0.115</v>
      </c>
      <c r="J51" s="45"/>
      <c r="K51" s="45"/>
      <c r="L51" s="45"/>
      <c r="M51" s="45"/>
      <c r="N51" s="45"/>
      <c r="O51" s="45">
        <v>623.7196749787713</v>
      </c>
      <c r="P51" s="45"/>
      <c r="Q51" s="45"/>
      <c r="R51" s="45"/>
      <c r="S51" s="45"/>
      <c r="T51" s="45"/>
      <c r="U51" s="45"/>
      <c r="V51" s="45">
        <v>623.7196749787713</v>
      </c>
      <c r="W51" s="45"/>
      <c r="X51" s="45"/>
      <c r="Y51" s="45"/>
      <c r="Z51" s="45"/>
      <c r="AA51" s="45"/>
      <c r="AB51" s="45"/>
      <c r="AC51" s="45">
        <v>623.7196749787713</v>
      </c>
      <c r="AD51" s="45">
        <v>41.274454485098666</v>
      </c>
      <c r="AE51" s="45"/>
      <c r="AF51" s="45"/>
      <c r="AG51" s="45"/>
      <c r="AH51" s="45"/>
      <c r="AI51" s="45"/>
      <c r="AJ51" s="45">
        <v>623.7196749787713</v>
      </c>
      <c r="AK51" s="45">
        <v>0.024</v>
      </c>
      <c r="AL51" s="45"/>
      <c r="AM51" s="45"/>
      <c r="AN51" s="45"/>
      <c r="AO51" s="23"/>
      <c r="AP51" s="23"/>
      <c r="AQ51" s="45">
        <v>623.7196749787713</v>
      </c>
      <c r="AR51" s="45">
        <v>0.039</v>
      </c>
      <c r="AS51" s="23"/>
      <c r="AT51" s="23"/>
      <c r="AU51" s="23"/>
      <c r="AV51" s="23"/>
      <c r="AW51" s="23"/>
      <c r="AX51" s="45">
        <v>623.7196749787713</v>
      </c>
      <c r="AY51" s="23">
        <v>0.195</v>
      </c>
      <c r="AZ51" s="23"/>
      <c r="BA51" s="23"/>
      <c r="BB51" s="23"/>
      <c r="BC51" s="23"/>
      <c r="BD51" s="23"/>
      <c r="BE51" s="45">
        <v>623.7196749787713</v>
      </c>
      <c r="BF51" s="45">
        <v>60.0</v>
      </c>
      <c r="BG51" s="23"/>
      <c r="BH51" s="23"/>
      <c r="BI51" s="23"/>
      <c r="BJ51" s="23"/>
      <c r="BK51" s="23"/>
      <c r="BL51" s="45">
        <v>623.7196749787713</v>
      </c>
      <c r="BM51" s="45">
        <v>1.46</v>
      </c>
      <c r="BN51" s="23"/>
      <c r="BO51" s="23"/>
      <c r="BP51" s="23"/>
      <c r="BQ51" s="23"/>
      <c r="BR51" s="23"/>
      <c r="BS51" s="45">
        <v>623.7196749787713</v>
      </c>
      <c r="BT51" s="45">
        <v>0.08</v>
      </c>
      <c r="BU51" s="23"/>
      <c r="BV51" s="23"/>
      <c r="BW51" s="23"/>
      <c r="BX51" s="23"/>
      <c r="BY51" s="23"/>
      <c r="BZ51" s="23"/>
      <c r="CA51" s="23"/>
    </row>
    <row r="52" ht="15.75" customHeight="1">
      <c r="A52" s="45">
        <v>624.8894521211032</v>
      </c>
      <c r="B52" s="46">
        <v>0.052</v>
      </c>
      <c r="C52" s="45"/>
      <c r="D52" s="45"/>
      <c r="E52" s="45"/>
      <c r="F52" s="45"/>
      <c r="G52" s="45"/>
      <c r="H52" s="45">
        <v>624.8894521211032</v>
      </c>
      <c r="I52" s="46">
        <v>0.11</v>
      </c>
      <c r="J52" s="45"/>
      <c r="K52" s="45"/>
      <c r="L52" s="45"/>
      <c r="M52" s="45"/>
      <c r="N52" s="45"/>
      <c r="O52" s="45">
        <v>624.8894521211032</v>
      </c>
      <c r="P52" s="45">
        <v>9.266883243259428E-4</v>
      </c>
      <c r="Q52" s="45"/>
      <c r="R52" s="45"/>
      <c r="S52" s="45"/>
      <c r="T52" s="45"/>
      <c r="U52" s="45"/>
      <c r="V52" s="45">
        <v>624.8894521211032</v>
      </c>
      <c r="W52" s="45">
        <v>0.002184728855088302</v>
      </c>
      <c r="X52" s="45"/>
      <c r="Y52" s="45"/>
      <c r="Z52" s="45"/>
      <c r="AA52" s="45"/>
      <c r="AB52" s="45"/>
      <c r="AC52" s="45">
        <v>624.8894521211032</v>
      </c>
      <c r="AD52" s="45">
        <v>49.90244072837603</v>
      </c>
      <c r="AE52" s="45"/>
      <c r="AF52" s="45"/>
      <c r="AG52" s="45"/>
      <c r="AH52" s="45"/>
      <c r="AI52" s="45"/>
      <c r="AJ52" s="45">
        <v>624.8894521211032</v>
      </c>
      <c r="AK52" s="45">
        <v>0.024</v>
      </c>
      <c r="AL52" s="45"/>
      <c r="AM52" s="45"/>
      <c r="AN52" s="45"/>
      <c r="AO52" s="23"/>
      <c r="AP52" s="23"/>
      <c r="AQ52" s="45">
        <v>624.8894521211032</v>
      </c>
      <c r="AR52" s="45">
        <v>0.037</v>
      </c>
      <c r="AS52" s="23"/>
      <c r="AT52" s="23"/>
      <c r="AU52" s="23"/>
      <c r="AV52" s="23"/>
      <c r="AW52" s="23"/>
      <c r="AX52" s="45">
        <v>624.8894521211032</v>
      </c>
      <c r="AY52" s="23">
        <v>0.254</v>
      </c>
      <c r="AZ52" s="23"/>
      <c r="BA52" s="23"/>
      <c r="BB52" s="23"/>
      <c r="BC52" s="23"/>
      <c r="BD52" s="23"/>
      <c r="BE52" s="45">
        <v>624.8894521211032</v>
      </c>
      <c r="BF52" s="45">
        <v>60.0</v>
      </c>
      <c r="BG52" s="23"/>
      <c r="BH52" s="23"/>
      <c r="BI52" s="23"/>
      <c r="BJ52" s="23"/>
      <c r="BK52" s="23"/>
      <c r="BL52" s="45">
        <v>624.8894521211032</v>
      </c>
      <c r="BM52" s="45">
        <v>1.538</v>
      </c>
      <c r="BN52" s="23"/>
      <c r="BO52" s="23"/>
      <c r="BP52" s="23"/>
      <c r="BQ52" s="23"/>
      <c r="BR52" s="23"/>
      <c r="BS52" s="45">
        <v>624.8894521211032</v>
      </c>
      <c r="BT52" s="45">
        <v>0.115</v>
      </c>
      <c r="BU52" s="23"/>
      <c r="BV52" s="23"/>
      <c r="BW52" s="23"/>
      <c r="BX52" s="23"/>
      <c r="BY52" s="23"/>
      <c r="BZ52" s="23"/>
      <c r="CA52" s="23"/>
    </row>
    <row r="53" ht="15.75" customHeight="1">
      <c r="A53" s="45">
        <v>716.7662288684754</v>
      </c>
      <c r="B53" s="46">
        <v>0.053</v>
      </c>
      <c r="C53" s="45"/>
      <c r="D53" s="45"/>
      <c r="E53" s="45"/>
      <c r="F53" s="45"/>
      <c r="G53" s="45"/>
      <c r="H53" s="45">
        <v>716.7662288684754</v>
      </c>
      <c r="I53" s="46">
        <v>0.11</v>
      </c>
      <c r="J53" s="45"/>
      <c r="K53" s="45"/>
      <c r="L53" s="45"/>
      <c r="M53" s="45"/>
      <c r="N53" s="45"/>
      <c r="O53" s="45">
        <v>716.7662288684754</v>
      </c>
      <c r="P53" s="45"/>
      <c r="Q53" s="45"/>
      <c r="R53" s="45"/>
      <c r="S53" s="45"/>
      <c r="T53" s="45"/>
      <c r="U53" s="45"/>
      <c r="V53" s="45">
        <v>716.7662288684754</v>
      </c>
      <c r="W53" s="45"/>
      <c r="X53" s="45"/>
      <c r="Y53" s="45"/>
      <c r="Z53" s="45"/>
      <c r="AA53" s="45"/>
      <c r="AB53" s="45"/>
      <c r="AC53" s="45">
        <v>716.7662288684754</v>
      </c>
      <c r="AD53" s="45">
        <v>119.06287830235705</v>
      </c>
      <c r="AE53" s="45"/>
      <c r="AF53" s="45"/>
      <c r="AG53" s="45"/>
      <c r="AH53" s="45"/>
      <c r="AI53" s="45"/>
      <c r="AJ53" s="45">
        <v>716.7662288684754</v>
      </c>
      <c r="AK53" s="45">
        <v>0.027</v>
      </c>
      <c r="AL53" s="45"/>
      <c r="AM53" s="45"/>
      <c r="AN53" s="45"/>
      <c r="AO53" s="23"/>
      <c r="AP53" s="23"/>
      <c r="AQ53" s="45">
        <v>716.7662288684754</v>
      </c>
      <c r="AR53" s="45">
        <v>0.054</v>
      </c>
      <c r="AS53" s="23"/>
      <c r="AT53" s="23"/>
      <c r="AU53" s="23"/>
      <c r="AV53" s="23"/>
      <c r="AW53" s="23"/>
      <c r="AX53" s="45">
        <v>716.7662288684754</v>
      </c>
      <c r="AY53" s="23"/>
      <c r="AZ53" s="23"/>
      <c r="BA53" s="23"/>
      <c r="BB53" s="23"/>
      <c r="BC53" s="23"/>
      <c r="BD53" s="23"/>
      <c r="BE53" s="45">
        <v>716.7662288684754</v>
      </c>
      <c r="BF53" s="45"/>
      <c r="BG53" s="23"/>
      <c r="BH53" s="23"/>
      <c r="BI53" s="23"/>
      <c r="BJ53" s="23"/>
      <c r="BK53" s="23"/>
      <c r="BL53" s="45">
        <v>716.7662288684754</v>
      </c>
      <c r="BM53" s="45">
        <v>0.127</v>
      </c>
      <c r="BN53" s="23"/>
      <c r="BO53" s="23"/>
      <c r="BP53" s="23"/>
      <c r="BQ53" s="23"/>
      <c r="BR53" s="23"/>
      <c r="BS53" s="45">
        <v>716.7662288684754</v>
      </c>
      <c r="BT53" s="45">
        <v>0.029</v>
      </c>
      <c r="BU53" s="23"/>
      <c r="BV53" s="23"/>
      <c r="BW53" s="23"/>
      <c r="BX53" s="23"/>
      <c r="BY53" s="23"/>
      <c r="BZ53" s="23"/>
      <c r="CA53" s="23"/>
    </row>
    <row r="54" ht="15.75" customHeight="1">
      <c r="A54" s="45">
        <v>119.4075403814473</v>
      </c>
      <c r="B54" s="46">
        <v>0.051</v>
      </c>
      <c r="C54" s="45"/>
      <c r="D54" s="45"/>
      <c r="E54" s="45"/>
      <c r="F54" s="45"/>
      <c r="G54" s="45"/>
      <c r="H54" s="45">
        <v>119.4075403814473</v>
      </c>
      <c r="I54" s="46"/>
      <c r="J54" s="45"/>
      <c r="K54" s="45"/>
      <c r="L54" s="45"/>
      <c r="M54" s="45"/>
      <c r="N54" s="45"/>
      <c r="O54" s="45">
        <v>119.4075403814473</v>
      </c>
      <c r="P54" s="45"/>
      <c r="Q54" s="45"/>
      <c r="R54" s="45"/>
      <c r="S54" s="45"/>
      <c r="T54" s="45"/>
      <c r="U54" s="45"/>
      <c r="V54" s="45">
        <v>119.4075403814473</v>
      </c>
      <c r="W54" s="45"/>
      <c r="X54" s="45"/>
      <c r="Y54" s="45"/>
      <c r="Z54" s="45"/>
      <c r="AA54" s="45"/>
      <c r="AB54" s="45"/>
      <c r="AC54" s="45">
        <v>119.4075403814473</v>
      </c>
      <c r="AD54" s="45">
        <v>2.929831375647911</v>
      </c>
      <c r="AE54" s="45"/>
      <c r="AF54" s="45"/>
      <c r="AG54" s="45"/>
      <c r="AH54" s="45"/>
      <c r="AI54" s="45"/>
      <c r="AJ54" s="45">
        <v>119.4075403814473</v>
      </c>
      <c r="AK54" s="45">
        <v>0.046</v>
      </c>
      <c r="AL54" s="45"/>
      <c r="AM54" s="45"/>
      <c r="AN54" s="45"/>
      <c r="AO54" s="23"/>
      <c r="AP54" s="23"/>
      <c r="AQ54" s="45">
        <v>119.4075403814473</v>
      </c>
      <c r="AR54" s="45">
        <v>0.095</v>
      </c>
      <c r="AS54" s="23"/>
      <c r="AT54" s="23"/>
      <c r="AU54" s="23"/>
      <c r="AV54" s="23"/>
      <c r="AW54" s="23"/>
      <c r="AX54" s="45">
        <v>119.4075403814473</v>
      </c>
      <c r="AY54" s="23"/>
      <c r="AZ54" s="23"/>
      <c r="BA54" s="23"/>
      <c r="BB54" s="23"/>
      <c r="BC54" s="23"/>
      <c r="BD54" s="23"/>
      <c r="BE54" s="45">
        <v>119.4075403814473</v>
      </c>
      <c r="BF54" s="45"/>
      <c r="BG54" s="23"/>
      <c r="BH54" s="23"/>
      <c r="BI54" s="23"/>
      <c r="BJ54" s="23"/>
      <c r="BK54" s="23"/>
      <c r="BL54" s="45">
        <v>119.4075403814473</v>
      </c>
      <c r="BM54" s="45">
        <v>0.006</v>
      </c>
      <c r="BN54" s="23"/>
      <c r="BO54" s="23"/>
      <c r="BP54" s="23"/>
      <c r="BQ54" s="23"/>
      <c r="BR54" s="23"/>
      <c r="BS54" s="45">
        <v>119.4075403814473</v>
      </c>
      <c r="BT54" s="45">
        <v>0.002</v>
      </c>
      <c r="BU54" s="23"/>
      <c r="BV54" s="23"/>
      <c r="BW54" s="23"/>
      <c r="BX54" s="23"/>
      <c r="BY54" s="23"/>
      <c r="BZ54" s="23"/>
      <c r="CA54" s="23"/>
    </row>
    <row r="55" ht="15.75" customHeight="1">
      <c r="A55" s="45">
        <v>116.20008426857326</v>
      </c>
      <c r="B55" s="46">
        <v>0.049</v>
      </c>
      <c r="C55" s="45"/>
      <c r="D55" s="45"/>
      <c r="E55" s="45"/>
      <c r="F55" s="45"/>
      <c r="G55" s="45"/>
      <c r="H55" s="45">
        <v>116.20008426857326</v>
      </c>
      <c r="I55" s="46"/>
      <c r="J55" s="45"/>
      <c r="K55" s="45"/>
      <c r="L55" s="45"/>
      <c r="M55" s="45"/>
      <c r="N55" s="45"/>
      <c r="O55" s="45">
        <v>116.20008426857326</v>
      </c>
      <c r="P55" s="45"/>
      <c r="Q55" s="45"/>
      <c r="R55" s="45"/>
      <c r="S55" s="45"/>
      <c r="T55" s="45"/>
      <c r="U55" s="45"/>
      <c r="V55" s="45">
        <v>116.20008426857326</v>
      </c>
      <c r="W55" s="45">
        <v>1.3686933873892674E-4</v>
      </c>
      <c r="X55" s="45"/>
      <c r="Y55" s="45"/>
      <c r="Z55" s="45"/>
      <c r="AA55" s="45"/>
      <c r="AB55" s="45"/>
      <c r="AC55" s="45">
        <v>116.20008426857326</v>
      </c>
      <c r="AD55" s="45">
        <v>2.9276863901374703</v>
      </c>
      <c r="AE55" s="45"/>
      <c r="AF55" s="45"/>
      <c r="AG55" s="45"/>
      <c r="AH55" s="45"/>
      <c r="AI55" s="45"/>
      <c r="AJ55" s="45">
        <v>116.20008426857326</v>
      </c>
      <c r="AK55" s="45">
        <v>0.046</v>
      </c>
      <c r="AL55" s="45"/>
      <c r="AM55" s="45"/>
      <c r="AN55" s="45"/>
      <c r="AO55" s="23"/>
      <c r="AP55" s="23"/>
      <c r="AQ55" s="45">
        <v>116.20008426857326</v>
      </c>
      <c r="AR55" s="45">
        <v>0.094</v>
      </c>
      <c r="AS55" s="23"/>
      <c r="AT55" s="23"/>
      <c r="AU55" s="23"/>
      <c r="AV55" s="23"/>
      <c r="AW55" s="23"/>
      <c r="AX55" s="45">
        <v>116.20008426857326</v>
      </c>
      <c r="AY55" s="23"/>
      <c r="AZ55" s="23"/>
      <c r="BA55" s="23"/>
      <c r="BB55" s="23"/>
      <c r="BC55" s="23"/>
      <c r="BD55" s="23"/>
      <c r="BE55" s="45">
        <v>116.20008426857326</v>
      </c>
      <c r="BF55" s="45"/>
      <c r="BG55" s="23"/>
      <c r="BH55" s="23"/>
      <c r="BI55" s="23"/>
      <c r="BJ55" s="23"/>
      <c r="BK55" s="23"/>
      <c r="BL55" s="45">
        <v>116.20008426857326</v>
      </c>
      <c r="BM55" s="45">
        <v>0.009</v>
      </c>
      <c r="BN55" s="23"/>
      <c r="BO55" s="23"/>
      <c r="BP55" s="23"/>
      <c r="BQ55" s="23"/>
      <c r="BR55" s="23"/>
      <c r="BS55" s="45">
        <v>116.20008426857326</v>
      </c>
      <c r="BT55" s="45">
        <v>0.002</v>
      </c>
      <c r="BU55" s="23"/>
      <c r="BV55" s="23"/>
      <c r="BW55" s="23"/>
      <c r="BX55" s="23"/>
      <c r="BY55" s="23"/>
      <c r="BZ55" s="23"/>
      <c r="CA55" s="23"/>
    </row>
    <row r="56" ht="15.75" customHeight="1">
      <c r="A56" s="45">
        <v>113.0578208410939</v>
      </c>
      <c r="B56" s="46">
        <v>0.05</v>
      </c>
      <c r="C56" s="45"/>
      <c r="D56" s="45"/>
      <c r="E56" s="45"/>
      <c r="F56" s="45"/>
      <c r="G56" s="45"/>
      <c r="H56" s="45">
        <v>113.0578208410939</v>
      </c>
      <c r="I56" s="46"/>
      <c r="J56" s="45"/>
      <c r="K56" s="45"/>
      <c r="L56" s="45"/>
      <c r="M56" s="45"/>
      <c r="N56" s="45"/>
      <c r="O56" s="45">
        <v>113.0578208410939</v>
      </c>
      <c r="P56" s="45"/>
      <c r="Q56" s="45"/>
      <c r="R56" s="45"/>
      <c r="S56" s="45"/>
      <c r="T56" s="45"/>
      <c r="U56" s="45"/>
      <c r="V56" s="45">
        <v>113.0578208410939</v>
      </c>
      <c r="W56" s="45">
        <v>1.3152608332070735E-4</v>
      </c>
      <c r="X56" s="45"/>
      <c r="Y56" s="45"/>
      <c r="Z56" s="45"/>
      <c r="AA56" s="45"/>
      <c r="AB56" s="45"/>
      <c r="AC56" s="45">
        <v>113.0578208410939</v>
      </c>
      <c r="AD56" s="45">
        <v>3.9497322318530736</v>
      </c>
      <c r="AE56" s="45"/>
      <c r="AF56" s="45"/>
      <c r="AG56" s="45"/>
      <c r="AH56" s="45"/>
      <c r="AI56" s="45"/>
      <c r="AJ56" s="45">
        <v>113.0578208410939</v>
      </c>
      <c r="AK56" s="45">
        <v>0.045</v>
      </c>
      <c r="AL56" s="45"/>
      <c r="AM56" s="45"/>
      <c r="AN56" s="45"/>
      <c r="AO56" s="23"/>
      <c r="AP56" s="23"/>
      <c r="AQ56" s="45">
        <v>113.0578208410939</v>
      </c>
      <c r="AR56" s="45">
        <v>0.091</v>
      </c>
      <c r="AS56" s="23"/>
      <c r="AT56" s="23"/>
      <c r="AU56" s="23"/>
      <c r="AV56" s="23"/>
      <c r="AW56" s="23"/>
      <c r="AX56" s="45">
        <v>113.0578208410939</v>
      </c>
      <c r="AY56" s="23"/>
      <c r="AZ56" s="23"/>
      <c r="BA56" s="23"/>
      <c r="BB56" s="23"/>
      <c r="BC56" s="23"/>
      <c r="BD56" s="23"/>
      <c r="BE56" s="45">
        <v>113.0578208410939</v>
      </c>
      <c r="BF56" s="45">
        <v>40.0</v>
      </c>
      <c r="BG56" s="23"/>
      <c r="BH56" s="23"/>
      <c r="BI56" s="23"/>
      <c r="BJ56" s="23"/>
      <c r="BK56" s="23"/>
      <c r="BL56" s="45">
        <v>113.0578208410939</v>
      </c>
      <c r="BM56" s="45">
        <v>0.019</v>
      </c>
      <c r="BN56" s="23"/>
      <c r="BO56" s="23"/>
      <c r="BP56" s="23"/>
      <c r="BQ56" s="23"/>
      <c r="BR56" s="23"/>
      <c r="BS56" s="45">
        <v>113.0578208410939</v>
      </c>
      <c r="BT56" s="45">
        <v>0.004</v>
      </c>
      <c r="BU56" s="23"/>
      <c r="BV56" s="23"/>
      <c r="BW56" s="23"/>
      <c r="BX56" s="23"/>
      <c r="BY56" s="23"/>
      <c r="BZ56" s="23"/>
      <c r="CA56" s="23"/>
    </row>
    <row r="57" ht="15.75" customHeight="1">
      <c r="A57" s="45">
        <v>111.72088169499176</v>
      </c>
      <c r="B57" s="46">
        <v>0.055</v>
      </c>
      <c r="C57" s="45"/>
      <c r="D57" s="45"/>
      <c r="E57" s="45"/>
      <c r="F57" s="45"/>
      <c r="G57" s="45"/>
      <c r="H57" s="45">
        <v>111.72088169499176</v>
      </c>
      <c r="I57" s="46"/>
      <c r="J57" s="45"/>
      <c r="K57" s="45"/>
      <c r="L57" s="45"/>
      <c r="M57" s="45"/>
      <c r="N57" s="45"/>
      <c r="O57" s="45">
        <v>111.72088169499176</v>
      </c>
      <c r="P57" s="45"/>
      <c r="Q57" s="45"/>
      <c r="R57" s="45"/>
      <c r="S57" s="45"/>
      <c r="T57" s="45"/>
      <c r="U57" s="45"/>
      <c r="V57" s="45">
        <v>111.72088169499176</v>
      </c>
      <c r="W57" s="45">
        <v>1.302720876017645E-4</v>
      </c>
      <c r="X57" s="45"/>
      <c r="Y57" s="45"/>
      <c r="Z57" s="45"/>
      <c r="AA57" s="45"/>
      <c r="AB57" s="45"/>
      <c r="AC57" s="45">
        <v>111.72088169499176</v>
      </c>
      <c r="AD57" s="45">
        <v>5.140300276394713</v>
      </c>
      <c r="AE57" s="45"/>
      <c r="AF57" s="45"/>
      <c r="AG57" s="45"/>
      <c r="AH57" s="45"/>
      <c r="AI57" s="45"/>
      <c r="AJ57" s="45">
        <v>111.72088169499176</v>
      </c>
      <c r="AK57" s="45">
        <v>0.045</v>
      </c>
      <c r="AL57" s="45"/>
      <c r="AM57" s="45"/>
      <c r="AN57" s="45"/>
      <c r="AO57" s="23"/>
      <c r="AP57" s="23"/>
      <c r="AQ57" s="45">
        <v>111.72088169499176</v>
      </c>
      <c r="AR57" s="45">
        <v>0.089</v>
      </c>
      <c r="AS57" s="23"/>
      <c r="AT57" s="23"/>
      <c r="AU57" s="23"/>
      <c r="AV57" s="23"/>
      <c r="AW57" s="23"/>
      <c r="AX57" s="45">
        <v>111.72088169499176</v>
      </c>
      <c r="AY57" s="23"/>
      <c r="AZ57" s="23"/>
      <c r="BA57" s="23"/>
      <c r="BB57" s="23"/>
      <c r="BC57" s="23"/>
      <c r="BD57" s="23"/>
      <c r="BE57" s="45">
        <v>111.72088169499176</v>
      </c>
      <c r="BF57" s="45">
        <v>40.0</v>
      </c>
      <c r="BG57" s="23"/>
      <c r="BH57" s="23"/>
      <c r="BI57" s="23"/>
      <c r="BJ57" s="23"/>
      <c r="BK57" s="23"/>
      <c r="BL57" s="45">
        <v>111.72088169499176</v>
      </c>
      <c r="BM57" s="45">
        <v>0.03</v>
      </c>
      <c r="BN57" s="23"/>
      <c r="BO57" s="23"/>
      <c r="BP57" s="23"/>
      <c r="BQ57" s="23"/>
      <c r="BR57" s="23"/>
      <c r="BS57" s="45">
        <v>111.72088169499176</v>
      </c>
      <c r="BT57" s="45">
        <v>0.004</v>
      </c>
      <c r="BU57" s="23"/>
      <c r="BV57" s="23"/>
      <c r="BW57" s="23"/>
      <c r="BX57" s="23"/>
      <c r="BY57" s="23"/>
      <c r="BZ57" s="23"/>
      <c r="CA57" s="23"/>
    </row>
    <row r="58" ht="15.75" customHeight="1">
      <c r="A58" s="45">
        <v>108.66165794797455</v>
      </c>
      <c r="B58" s="46">
        <v>0.061</v>
      </c>
      <c r="C58" s="45"/>
      <c r="D58" s="45"/>
      <c r="E58" s="45"/>
      <c r="F58" s="45"/>
      <c r="G58" s="45"/>
      <c r="H58" s="45">
        <v>108.66165794797455</v>
      </c>
      <c r="I58" s="46"/>
      <c r="J58" s="45"/>
      <c r="K58" s="45"/>
      <c r="L58" s="45"/>
      <c r="M58" s="45"/>
      <c r="N58" s="45"/>
      <c r="O58" s="45">
        <v>108.66165794797455</v>
      </c>
      <c r="P58" s="45"/>
      <c r="Q58" s="45"/>
      <c r="R58" s="45"/>
      <c r="S58" s="45"/>
      <c r="T58" s="45"/>
      <c r="U58" s="45"/>
      <c r="V58" s="45">
        <v>108.66165794797455</v>
      </c>
      <c r="W58" s="45"/>
      <c r="X58" s="45"/>
      <c r="Y58" s="45"/>
      <c r="Z58" s="45"/>
      <c r="AA58" s="45"/>
      <c r="AB58" s="45"/>
      <c r="AC58" s="45">
        <v>108.66165794797455</v>
      </c>
      <c r="AD58" s="45">
        <v>5.513365478240869</v>
      </c>
      <c r="AE58" s="45"/>
      <c r="AF58" s="45"/>
      <c r="AG58" s="45"/>
      <c r="AH58" s="45"/>
      <c r="AI58" s="45"/>
      <c r="AJ58" s="45">
        <v>108.66165794797455</v>
      </c>
      <c r="AK58" s="45">
        <v>0.045</v>
      </c>
      <c r="AL58" s="45"/>
      <c r="AM58" s="45"/>
      <c r="AN58" s="45"/>
      <c r="AO58" s="23"/>
      <c r="AP58" s="23"/>
      <c r="AQ58" s="45">
        <v>108.66165794797455</v>
      </c>
      <c r="AR58" s="45">
        <v>0.086</v>
      </c>
      <c r="AS58" s="23"/>
      <c r="AT58" s="23"/>
      <c r="AU58" s="23"/>
      <c r="AV58" s="23"/>
      <c r="AW58" s="23"/>
      <c r="AX58" s="45">
        <v>108.66165794797455</v>
      </c>
      <c r="AY58" s="23">
        <v>0.475</v>
      </c>
      <c r="AZ58" s="23"/>
      <c r="BA58" s="23"/>
      <c r="BB58" s="23"/>
      <c r="BC58" s="23"/>
      <c r="BD58" s="23"/>
      <c r="BE58" s="45">
        <v>108.66165794797455</v>
      </c>
      <c r="BF58" s="45">
        <v>40.0</v>
      </c>
      <c r="BG58" s="23"/>
      <c r="BH58" s="23"/>
      <c r="BI58" s="23"/>
      <c r="BJ58" s="23"/>
      <c r="BK58" s="23"/>
      <c r="BL58" s="45">
        <v>108.66165794797455</v>
      </c>
      <c r="BM58" s="45">
        <v>0.047</v>
      </c>
      <c r="BN58" s="23"/>
      <c r="BO58" s="23"/>
      <c r="BP58" s="23"/>
      <c r="BQ58" s="23"/>
      <c r="BR58" s="23"/>
      <c r="BS58" s="45">
        <v>108.66165794797455</v>
      </c>
      <c r="BT58" s="45">
        <v>0.005</v>
      </c>
      <c r="BU58" s="23"/>
      <c r="BV58" s="23"/>
      <c r="BW58" s="23"/>
      <c r="BX58" s="23"/>
      <c r="BY58" s="23"/>
      <c r="BZ58" s="23"/>
      <c r="CA58" s="23"/>
    </row>
    <row r="59" ht="15.75" customHeight="1">
      <c r="A59" s="45">
        <v>105.70914778968442</v>
      </c>
      <c r="B59" s="46">
        <v>0.069</v>
      </c>
      <c r="C59" s="45"/>
      <c r="D59" s="45"/>
      <c r="E59" s="45"/>
      <c r="F59" s="45"/>
      <c r="G59" s="45"/>
      <c r="H59" s="45">
        <v>105.70914778968442</v>
      </c>
      <c r="I59" s="46"/>
      <c r="J59" s="45"/>
      <c r="K59" s="45"/>
      <c r="L59" s="45"/>
      <c r="M59" s="45"/>
      <c r="N59" s="45"/>
      <c r="O59" s="45">
        <v>105.70914778968442</v>
      </c>
      <c r="P59" s="45"/>
      <c r="Q59" s="45"/>
      <c r="R59" s="45"/>
      <c r="S59" s="45"/>
      <c r="T59" s="45"/>
      <c r="U59" s="45"/>
      <c r="V59" s="45">
        <v>105.70914778968442</v>
      </c>
      <c r="W59" s="45">
        <v>1.1908330166339694E-4</v>
      </c>
      <c r="X59" s="45"/>
      <c r="Y59" s="45"/>
      <c r="Z59" s="45"/>
      <c r="AA59" s="45"/>
      <c r="AB59" s="45"/>
      <c r="AC59" s="45">
        <v>105.70914778968442</v>
      </c>
      <c r="AD59" s="45">
        <v>6.077155127415153</v>
      </c>
      <c r="AE59" s="45"/>
      <c r="AF59" s="45"/>
      <c r="AG59" s="45"/>
      <c r="AH59" s="45"/>
      <c r="AI59" s="45"/>
      <c r="AJ59" s="45">
        <v>105.70914778968442</v>
      </c>
      <c r="AK59" s="45">
        <v>0.044</v>
      </c>
      <c r="AL59" s="45"/>
      <c r="AM59" s="45"/>
      <c r="AN59" s="45"/>
      <c r="AO59" s="23"/>
      <c r="AP59" s="23"/>
      <c r="AQ59" s="45">
        <v>105.70914778968442</v>
      </c>
      <c r="AR59" s="45">
        <v>0.083</v>
      </c>
      <c r="AS59" s="23"/>
      <c r="AT59" s="23"/>
      <c r="AU59" s="23"/>
      <c r="AV59" s="23"/>
      <c r="AW59" s="23"/>
      <c r="AX59" s="45">
        <v>105.70914778968442</v>
      </c>
      <c r="AY59" s="23">
        <v>0.476</v>
      </c>
      <c r="AZ59" s="23"/>
      <c r="BA59" s="23"/>
      <c r="BB59" s="23"/>
      <c r="BC59" s="23"/>
      <c r="BD59" s="23"/>
      <c r="BE59" s="45">
        <v>105.70914778968442</v>
      </c>
      <c r="BF59" s="45">
        <v>34.0</v>
      </c>
      <c r="BG59" s="23"/>
      <c r="BH59" s="23"/>
      <c r="BI59" s="23"/>
      <c r="BJ59" s="23"/>
      <c r="BK59" s="23"/>
      <c r="BL59" s="45">
        <v>105.70914778968442</v>
      </c>
      <c r="BM59" s="45">
        <v>0.074</v>
      </c>
      <c r="BN59" s="23"/>
      <c r="BO59" s="23"/>
      <c r="BP59" s="23"/>
      <c r="BQ59" s="23"/>
      <c r="BR59" s="23"/>
      <c r="BS59" s="45">
        <v>105.70914778968442</v>
      </c>
      <c r="BT59" s="45">
        <v>0.006</v>
      </c>
      <c r="BU59" s="23"/>
      <c r="BV59" s="23"/>
      <c r="BW59" s="23"/>
      <c r="BX59" s="23"/>
      <c r="BY59" s="23"/>
      <c r="BZ59" s="23"/>
      <c r="CA59" s="23"/>
    </row>
    <row r="60" ht="15.75" customHeight="1">
      <c r="A60" s="45">
        <v>103.20109995907995</v>
      </c>
      <c r="B60" s="46">
        <v>0.074</v>
      </c>
      <c r="C60" s="45"/>
      <c r="D60" s="45"/>
      <c r="E60" s="45"/>
      <c r="F60" s="45"/>
      <c r="G60" s="45"/>
      <c r="H60" s="45">
        <v>103.20109995907995</v>
      </c>
      <c r="I60" s="46"/>
      <c r="J60" s="45"/>
      <c r="K60" s="45"/>
      <c r="L60" s="45"/>
      <c r="M60" s="45"/>
      <c r="N60" s="45"/>
      <c r="O60" s="45">
        <v>103.20109995907995</v>
      </c>
      <c r="P60" s="45"/>
      <c r="Q60" s="45"/>
      <c r="R60" s="45"/>
      <c r="S60" s="45"/>
      <c r="T60" s="45"/>
      <c r="U60" s="45"/>
      <c r="V60" s="45">
        <v>103.20109995907995</v>
      </c>
      <c r="W60" s="45"/>
      <c r="X60" s="45"/>
      <c r="Y60" s="45"/>
      <c r="Z60" s="45"/>
      <c r="AA60" s="45"/>
      <c r="AB60" s="45"/>
      <c r="AC60" s="45">
        <v>103.20109995907995</v>
      </c>
      <c r="AD60" s="45">
        <v>6.533158413285494</v>
      </c>
      <c r="AE60" s="45"/>
      <c r="AF60" s="45"/>
      <c r="AG60" s="45"/>
      <c r="AH60" s="45"/>
      <c r="AI60" s="45"/>
      <c r="AJ60" s="45">
        <v>103.20109995907995</v>
      </c>
      <c r="AK60" s="45">
        <v>0.044</v>
      </c>
      <c r="AL60" s="45"/>
      <c r="AM60" s="45"/>
      <c r="AN60" s="45"/>
      <c r="AO60" s="23"/>
      <c r="AP60" s="23"/>
      <c r="AQ60" s="45">
        <v>103.20109995907995</v>
      </c>
      <c r="AR60" s="45">
        <v>0.079</v>
      </c>
      <c r="AS60" s="23"/>
      <c r="AT60" s="23"/>
      <c r="AU60" s="23"/>
      <c r="AV60" s="23"/>
      <c r="AW60" s="23"/>
      <c r="AX60" s="45">
        <v>103.20109995907995</v>
      </c>
      <c r="AY60" s="23">
        <v>0.476</v>
      </c>
      <c r="AZ60" s="23"/>
      <c r="BA60" s="23"/>
      <c r="BB60" s="23"/>
      <c r="BC60" s="23"/>
      <c r="BD60" s="23"/>
      <c r="BE60" s="45">
        <v>103.20109995907995</v>
      </c>
      <c r="BF60" s="45">
        <v>18.0</v>
      </c>
      <c r="BG60" s="23"/>
      <c r="BH60" s="23"/>
      <c r="BI60" s="23"/>
      <c r="BJ60" s="23"/>
      <c r="BK60" s="23"/>
      <c r="BL60" s="45">
        <v>103.20109995907995</v>
      </c>
      <c r="BM60" s="45">
        <v>0.131</v>
      </c>
      <c r="BN60" s="23"/>
      <c r="BO60" s="23"/>
      <c r="BP60" s="23"/>
      <c r="BQ60" s="23"/>
      <c r="BR60" s="23"/>
      <c r="BS60" s="45">
        <v>103.20109995907995</v>
      </c>
      <c r="BT60" s="45">
        <v>0.008</v>
      </c>
      <c r="BU60" s="23"/>
      <c r="BV60" s="23"/>
      <c r="BW60" s="23"/>
      <c r="BX60" s="23"/>
      <c r="BY60" s="23"/>
      <c r="BZ60" s="23"/>
      <c r="CA60" s="23"/>
    </row>
    <row r="61" ht="15.75" customHeight="1">
      <c r="A61" s="45">
        <v>100.52913426422438</v>
      </c>
      <c r="B61" s="46">
        <v>0.077</v>
      </c>
      <c r="C61" s="45"/>
      <c r="D61" s="45"/>
      <c r="E61" s="45"/>
      <c r="F61" s="45"/>
      <c r="G61" s="45"/>
      <c r="H61" s="45">
        <v>100.52913426422438</v>
      </c>
      <c r="I61" s="46"/>
      <c r="J61" s="45"/>
      <c r="K61" s="45"/>
      <c r="L61" s="45"/>
      <c r="M61" s="45"/>
      <c r="N61" s="45"/>
      <c r="O61" s="45">
        <v>100.52913426422438</v>
      </c>
      <c r="P61" s="45"/>
      <c r="Q61" s="45"/>
      <c r="R61" s="45"/>
      <c r="S61" s="45"/>
      <c r="T61" s="45"/>
      <c r="U61" s="45"/>
      <c r="V61" s="45">
        <v>100.52913426422438</v>
      </c>
      <c r="W61" s="45">
        <v>7.101126452848862E-5</v>
      </c>
      <c r="X61" s="45"/>
      <c r="Y61" s="45"/>
      <c r="Z61" s="45"/>
      <c r="AA61" s="45"/>
      <c r="AB61" s="45"/>
      <c r="AC61" s="45">
        <v>100.52913426422438</v>
      </c>
      <c r="AD61" s="45">
        <v>7.503591832981506</v>
      </c>
      <c r="AE61" s="45"/>
      <c r="AF61" s="45"/>
      <c r="AG61" s="45"/>
      <c r="AH61" s="45"/>
      <c r="AI61" s="45"/>
      <c r="AJ61" s="45">
        <v>100.52913426422438</v>
      </c>
      <c r="AK61" s="45">
        <v>0.044</v>
      </c>
      <c r="AL61" s="45"/>
      <c r="AM61" s="45"/>
      <c r="AN61" s="45"/>
      <c r="AO61" s="23"/>
      <c r="AP61" s="23"/>
      <c r="AQ61" s="45">
        <v>100.52913426422438</v>
      </c>
      <c r="AR61" s="45">
        <v>0.076</v>
      </c>
      <c r="AS61" s="23"/>
      <c r="AT61" s="23"/>
      <c r="AU61" s="23"/>
      <c r="AV61" s="23"/>
      <c r="AW61" s="23"/>
      <c r="AX61" s="45">
        <v>100.52913426422438</v>
      </c>
      <c r="AY61" s="23">
        <v>0.445</v>
      </c>
      <c r="AZ61" s="23"/>
      <c r="BA61" s="23"/>
      <c r="BB61" s="23"/>
      <c r="BC61" s="23"/>
      <c r="BD61" s="23"/>
      <c r="BE61" s="45">
        <v>100.52913426422438</v>
      </c>
      <c r="BF61" s="45">
        <v>16.0</v>
      </c>
      <c r="BG61" s="23"/>
      <c r="BH61" s="23"/>
      <c r="BI61" s="23"/>
      <c r="BJ61" s="23"/>
      <c r="BK61" s="23"/>
      <c r="BL61" s="45">
        <v>100.52913426422438</v>
      </c>
      <c r="BM61" s="45">
        <v>0.206</v>
      </c>
      <c r="BN61" s="23"/>
      <c r="BO61" s="23"/>
      <c r="BP61" s="23"/>
      <c r="BQ61" s="23"/>
      <c r="BR61" s="23"/>
      <c r="BS61" s="45">
        <v>100.52913426422438</v>
      </c>
      <c r="BT61" s="45">
        <v>0.009</v>
      </c>
      <c r="BU61" s="23"/>
      <c r="BV61" s="23"/>
      <c r="BW61" s="23"/>
      <c r="BX61" s="23"/>
      <c r="BY61" s="23"/>
      <c r="BZ61" s="23"/>
      <c r="CA61" s="23"/>
    </row>
    <row r="62" ht="15.75" customHeight="1">
      <c r="A62" s="45">
        <v>97.69019031310238</v>
      </c>
      <c r="B62" s="46">
        <v>0.086</v>
      </c>
      <c r="C62" s="45"/>
      <c r="D62" s="45"/>
      <c r="E62" s="45"/>
      <c r="F62" s="45"/>
      <c r="G62" s="45"/>
      <c r="H62" s="45">
        <v>97.69019031310238</v>
      </c>
      <c r="I62" s="46"/>
      <c r="J62" s="45"/>
      <c r="K62" s="45"/>
      <c r="L62" s="45"/>
      <c r="M62" s="45"/>
      <c r="N62" s="45"/>
      <c r="O62" s="45">
        <v>97.69019031310238</v>
      </c>
      <c r="P62" s="45"/>
      <c r="Q62" s="45"/>
      <c r="R62" s="45"/>
      <c r="S62" s="45"/>
      <c r="T62" s="45"/>
      <c r="U62" s="45"/>
      <c r="V62" s="45">
        <v>97.69019031310238</v>
      </c>
      <c r="W62" s="45">
        <v>7.141453174425622E-5</v>
      </c>
      <c r="X62" s="45"/>
      <c r="Y62" s="45"/>
      <c r="Z62" s="45"/>
      <c r="AA62" s="45"/>
      <c r="AB62" s="45"/>
      <c r="AC62" s="45">
        <v>97.69019031310238</v>
      </c>
      <c r="AD62" s="45">
        <v>7.353444363276846</v>
      </c>
      <c r="AE62" s="45"/>
      <c r="AF62" s="45"/>
      <c r="AG62" s="45"/>
      <c r="AH62" s="45"/>
      <c r="AI62" s="45"/>
      <c r="AJ62" s="45">
        <v>97.69019031310238</v>
      </c>
      <c r="AK62" s="45">
        <v>0.043</v>
      </c>
      <c r="AL62" s="45"/>
      <c r="AM62" s="45"/>
      <c r="AN62" s="45"/>
      <c r="AO62" s="23"/>
      <c r="AP62" s="23"/>
      <c r="AQ62" s="45">
        <v>97.69019031310238</v>
      </c>
      <c r="AR62" s="45">
        <v>0.073</v>
      </c>
      <c r="AS62" s="23"/>
      <c r="AT62" s="23"/>
      <c r="AU62" s="23"/>
      <c r="AV62" s="23"/>
      <c r="AW62" s="23"/>
      <c r="AX62" s="45">
        <v>97.69019031310238</v>
      </c>
      <c r="AY62" s="23">
        <v>0.449</v>
      </c>
      <c r="AZ62" s="23"/>
      <c r="BA62" s="23"/>
      <c r="BB62" s="23"/>
      <c r="BC62" s="23"/>
      <c r="BD62" s="23"/>
      <c r="BE62" s="45">
        <v>97.69019031310238</v>
      </c>
      <c r="BF62" s="45">
        <v>14.0</v>
      </c>
      <c r="BG62" s="23"/>
      <c r="BH62" s="23"/>
      <c r="BI62" s="23"/>
      <c r="BJ62" s="23"/>
      <c r="BK62" s="23"/>
      <c r="BL62" s="45">
        <v>97.69019031310238</v>
      </c>
      <c r="BM62" s="45">
        <v>0.253</v>
      </c>
      <c r="BN62" s="23"/>
      <c r="BO62" s="23"/>
      <c r="BP62" s="23"/>
      <c r="BQ62" s="23"/>
      <c r="BR62" s="23"/>
      <c r="BS62" s="45">
        <v>97.69019031310238</v>
      </c>
      <c r="BT62" s="45">
        <v>0.011</v>
      </c>
      <c r="BU62" s="23"/>
      <c r="BV62" s="23"/>
      <c r="BW62" s="23"/>
      <c r="BX62" s="23"/>
      <c r="BY62" s="23"/>
      <c r="BZ62" s="23"/>
      <c r="CA62" s="23"/>
    </row>
    <row r="63" ht="15.75" customHeight="1">
      <c r="A63" s="45">
        <v>95.27862450905016</v>
      </c>
      <c r="B63" s="46">
        <v>0.073</v>
      </c>
      <c r="C63" s="45"/>
      <c r="D63" s="45"/>
      <c r="E63" s="45"/>
      <c r="F63" s="45"/>
      <c r="G63" s="45"/>
      <c r="H63" s="45">
        <v>95.27862450905016</v>
      </c>
      <c r="I63" s="46"/>
      <c r="J63" s="45"/>
      <c r="K63" s="45"/>
      <c r="L63" s="45"/>
      <c r="M63" s="45"/>
      <c r="N63" s="45"/>
      <c r="O63" s="45">
        <v>95.27862450905016</v>
      </c>
      <c r="P63" s="45"/>
      <c r="Q63" s="45"/>
      <c r="R63" s="45"/>
      <c r="S63" s="45"/>
      <c r="T63" s="45"/>
      <c r="U63" s="45"/>
      <c r="V63" s="45">
        <v>95.27862450905016</v>
      </c>
      <c r="W63" s="45">
        <v>8.751448815221138E-5</v>
      </c>
      <c r="X63" s="45"/>
      <c r="Y63" s="45"/>
      <c r="Z63" s="45"/>
      <c r="AA63" s="45"/>
      <c r="AB63" s="45"/>
      <c r="AC63" s="45">
        <v>95.27862450905016</v>
      </c>
      <c r="AD63" s="45">
        <v>7.078377718193567</v>
      </c>
      <c r="AE63" s="45"/>
      <c r="AF63" s="45"/>
      <c r="AG63" s="45"/>
      <c r="AH63" s="45"/>
      <c r="AI63" s="45"/>
      <c r="AJ63" s="45">
        <v>95.27862450905016</v>
      </c>
      <c r="AK63" s="45">
        <v>0.043</v>
      </c>
      <c r="AL63" s="45"/>
      <c r="AM63" s="45"/>
      <c r="AN63" s="45"/>
      <c r="AO63" s="23"/>
      <c r="AP63" s="23"/>
      <c r="AQ63" s="45">
        <v>95.27862450905016</v>
      </c>
      <c r="AR63" s="45">
        <v>0.07</v>
      </c>
      <c r="AS63" s="23"/>
      <c r="AT63" s="23"/>
      <c r="AU63" s="23"/>
      <c r="AV63" s="23"/>
      <c r="AW63" s="23"/>
      <c r="AX63" s="45">
        <v>95.27862450905016</v>
      </c>
      <c r="AY63" s="23">
        <v>0.448</v>
      </c>
      <c r="AZ63" s="23"/>
      <c r="BA63" s="23"/>
      <c r="BB63" s="23"/>
      <c r="BC63" s="23"/>
      <c r="BD63" s="23"/>
      <c r="BE63" s="45">
        <v>95.27862450905016</v>
      </c>
      <c r="BF63" s="45">
        <v>14.0</v>
      </c>
      <c r="BG63" s="23"/>
      <c r="BH63" s="23"/>
      <c r="BI63" s="23"/>
      <c r="BJ63" s="23"/>
      <c r="BK63" s="23"/>
      <c r="BL63" s="45">
        <v>95.27862450905016</v>
      </c>
      <c r="BM63" s="45">
        <v>0.367</v>
      </c>
      <c r="BN63" s="23"/>
      <c r="BO63" s="23"/>
      <c r="BP63" s="23"/>
      <c r="BQ63" s="23"/>
      <c r="BR63" s="23"/>
      <c r="BS63" s="45">
        <v>95.27862450905016</v>
      </c>
      <c r="BT63" s="45">
        <v>0.024</v>
      </c>
      <c r="BU63" s="23"/>
      <c r="BV63" s="23"/>
      <c r="BW63" s="23"/>
      <c r="BX63" s="23"/>
      <c r="BY63" s="23"/>
      <c r="BZ63" s="23"/>
      <c r="CA63" s="23"/>
    </row>
    <row r="64" ht="15.75" customHeight="1">
      <c r="A64" s="45">
        <v>92.78296323429245</v>
      </c>
      <c r="B64" s="46">
        <v>0.074</v>
      </c>
      <c r="C64" s="45"/>
      <c r="D64" s="45"/>
      <c r="E64" s="45"/>
      <c r="F64" s="45"/>
      <c r="G64" s="45"/>
      <c r="H64" s="45">
        <v>92.78296323429245</v>
      </c>
      <c r="I64" s="46"/>
      <c r="J64" s="45"/>
      <c r="K64" s="45"/>
      <c r="L64" s="45"/>
      <c r="M64" s="45"/>
      <c r="N64" s="45"/>
      <c r="O64" s="45">
        <v>92.78296323429245</v>
      </c>
      <c r="P64" s="45"/>
      <c r="Q64" s="45"/>
      <c r="R64" s="45"/>
      <c r="S64" s="45"/>
      <c r="T64" s="45"/>
      <c r="U64" s="45"/>
      <c r="V64" s="45">
        <v>92.78296323429245</v>
      </c>
      <c r="W64" s="45"/>
      <c r="X64" s="45"/>
      <c r="Y64" s="45"/>
      <c r="Z64" s="45"/>
      <c r="AA64" s="45"/>
      <c r="AB64" s="45"/>
      <c r="AC64" s="45">
        <v>92.78296323429245</v>
      </c>
      <c r="AD64" s="45"/>
      <c r="AE64" s="45"/>
      <c r="AF64" s="45"/>
      <c r="AG64" s="45"/>
      <c r="AH64" s="45"/>
      <c r="AI64" s="45"/>
      <c r="AJ64" s="45">
        <v>92.78296323429245</v>
      </c>
      <c r="AK64" s="45">
        <v>0.042</v>
      </c>
      <c r="AL64" s="45"/>
      <c r="AM64" s="45"/>
      <c r="AN64" s="45"/>
      <c r="AO64" s="23"/>
      <c r="AP64" s="23"/>
      <c r="AQ64" s="45">
        <v>92.78296323429245</v>
      </c>
      <c r="AR64" s="45">
        <v>0.068</v>
      </c>
      <c r="AS64" s="23"/>
      <c r="AT64" s="23"/>
      <c r="AU64" s="23"/>
      <c r="AV64" s="23"/>
      <c r="AW64" s="23"/>
      <c r="AX64" s="45">
        <v>92.78296323429245</v>
      </c>
      <c r="AY64" s="23">
        <v>0.435</v>
      </c>
      <c r="AZ64" s="23"/>
      <c r="BA64" s="23"/>
      <c r="BB64" s="23"/>
      <c r="BC64" s="23"/>
      <c r="BD64" s="23"/>
      <c r="BE64" s="45">
        <v>92.78296323429245</v>
      </c>
      <c r="BF64" s="45">
        <v>13.0</v>
      </c>
      <c r="BG64" s="23"/>
      <c r="BH64" s="23"/>
      <c r="BI64" s="23"/>
      <c r="BJ64" s="23"/>
      <c r="BK64" s="23"/>
      <c r="BL64" s="45">
        <v>92.78296323429245</v>
      </c>
      <c r="BM64" s="45">
        <v>0.48</v>
      </c>
      <c r="BN64" s="23"/>
      <c r="BO64" s="23"/>
      <c r="BP64" s="23"/>
      <c r="BQ64" s="23"/>
      <c r="BR64" s="23"/>
      <c r="BS64" s="45">
        <v>92.78296323429245</v>
      </c>
      <c r="BT64" s="45">
        <v>0.03</v>
      </c>
      <c r="BU64" s="23"/>
      <c r="BV64" s="23"/>
      <c r="BW64" s="23"/>
      <c r="BX64" s="23"/>
      <c r="BY64" s="23"/>
      <c r="BZ64" s="23"/>
      <c r="CA64" s="23"/>
    </row>
    <row r="65" ht="15.75" customHeight="1">
      <c r="A65" s="45">
        <v>90.3310536039758</v>
      </c>
      <c r="B65" s="46">
        <v>0.064</v>
      </c>
      <c r="C65" s="45"/>
      <c r="D65" s="45"/>
      <c r="E65" s="45"/>
      <c r="F65" s="45"/>
      <c r="G65" s="45"/>
      <c r="H65" s="45">
        <v>90.3310536039758</v>
      </c>
      <c r="I65" s="46"/>
      <c r="J65" s="45"/>
      <c r="K65" s="45"/>
      <c r="L65" s="45"/>
      <c r="M65" s="45"/>
      <c r="N65" s="45"/>
      <c r="O65" s="45">
        <v>90.3310536039758</v>
      </c>
      <c r="P65" s="45"/>
      <c r="Q65" s="45"/>
      <c r="R65" s="45"/>
      <c r="S65" s="45"/>
      <c r="T65" s="45"/>
      <c r="U65" s="45"/>
      <c r="V65" s="45">
        <v>90.3310536039758</v>
      </c>
      <c r="W65" s="45">
        <v>6.707111439689369E-5</v>
      </c>
      <c r="X65" s="45"/>
      <c r="Y65" s="45"/>
      <c r="Z65" s="45"/>
      <c r="AA65" s="45"/>
      <c r="AB65" s="45"/>
      <c r="AC65" s="45">
        <v>90.3310536039758</v>
      </c>
      <c r="AD65" s="45"/>
      <c r="AE65" s="45"/>
      <c r="AF65" s="45"/>
      <c r="AG65" s="45"/>
      <c r="AH65" s="45"/>
      <c r="AI65" s="45"/>
      <c r="AJ65" s="45">
        <v>90.3310536039758</v>
      </c>
      <c r="AK65" s="45">
        <v>0.041</v>
      </c>
      <c r="AL65" s="45"/>
      <c r="AM65" s="45"/>
      <c r="AN65" s="45"/>
      <c r="AO65" s="23"/>
      <c r="AP65" s="23"/>
      <c r="AQ65" s="45">
        <v>90.3310536039758</v>
      </c>
      <c r="AR65" s="45">
        <v>0.066</v>
      </c>
      <c r="AS65" s="23"/>
      <c r="AT65" s="23"/>
      <c r="AU65" s="23"/>
      <c r="AV65" s="23"/>
      <c r="AW65" s="23"/>
      <c r="AX65" s="45">
        <v>90.3310536039758</v>
      </c>
      <c r="AY65" s="23">
        <v>0.435</v>
      </c>
      <c r="AZ65" s="23"/>
      <c r="BA65" s="23"/>
      <c r="BB65" s="23"/>
      <c r="BC65" s="23"/>
      <c r="BD65" s="23"/>
      <c r="BE65" s="45">
        <v>90.3310536039758</v>
      </c>
      <c r="BF65" s="45">
        <v>13.0</v>
      </c>
      <c r="BG65" s="23"/>
      <c r="BH65" s="23"/>
      <c r="BI65" s="23"/>
      <c r="BJ65" s="23"/>
      <c r="BK65" s="23"/>
      <c r="BL65" s="45">
        <v>90.3310536039758</v>
      </c>
      <c r="BM65" s="45">
        <v>0.606</v>
      </c>
      <c r="BN65" s="23"/>
      <c r="BO65" s="23"/>
      <c r="BP65" s="23"/>
      <c r="BQ65" s="23"/>
      <c r="BR65" s="23"/>
      <c r="BS65" s="45">
        <v>90.3310536039758</v>
      </c>
      <c r="BT65" s="45">
        <v>0.037</v>
      </c>
      <c r="BU65" s="23"/>
      <c r="BV65" s="23"/>
      <c r="BW65" s="23"/>
      <c r="BX65" s="23"/>
      <c r="BY65" s="23"/>
      <c r="BZ65" s="23"/>
      <c r="CA65" s="23"/>
    </row>
    <row r="66" ht="15.75" customHeight="1">
      <c r="A66" s="45">
        <v>128.27422323884403</v>
      </c>
      <c r="B66" s="46">
        <v>0.062</v>
      </c>
      <c r="C66" s="45"/>
      <c r="D66" s="45"/>
      <c r="E66" s="45"/>
      <c r="F66" s="45"/>
      <c r="G66" s="45"/>
      <c r="H66" s="45">
        <v>128.27422323884403</v>
      </c>
      <c r="I66" s="46"/>
      <c r="J66" s="45"/>
      <c r="K66" s="45"/>
      <c r="L66" s="45"/>
      <c r="M66" s="45"/>
      <c r="N66" s="45"/>
      <c r="O66" s="45">
        <v>128.27422323884403</v>
      </c>
      <c r="P66" s="45"/>
      <c r="Q66" s="45"/>
      <c r="R66" s="45"/>
      <c r="S66" s="45"/>
      <c r="T66" s="45"/>
      <c r="U66" s="45"/>
      <c r="V66" s="45">
        <v>128.27422323884403</v>
      </c>
      <c r="W66" s="45"/>
      <c r="X66" s="45"/>
      <c r="Y66" s="45"/>
      <c r="Z66" s="45"/>
      <c r="AA66" s="45"/>
      <c r="AB66" s="45"/>
      <c r="AC66" s="45">
        <v>128.27422323884403</v>
      </c>
      <c r="AD66" s="45">
        <v>2.5844370027973946</v>
      </c>
      <c r="AE66" s="45"/>
      <c r="AF66" s="45"/>
      <c r="AG66" s="45"/>
      <c r="AH66" s="45"/>
      <c r="AI66" s="45"/>
      <c r="AJ66" s="45">
        <v>128.27422323884403</v>
      </c>
      <c r="AK66" s="45">
        <v>0.046</v>
      </c>
      <c r="AL66" s="45"/>
      <c r="AM66" s="45"/>
      <c r="AN66" s="45"/>
      <c r="AO66" s="23"/>
      <c r="AP66" s="23"/>
      <c r="AQ66" s="45">
        <v>128.27422323884403</v>
      </c>
      <c r="AR66" s="45">
        <v>0.096</v>
      </c>
      <c r="AS66" s="23"/>
      <c r="AT66" s="23"/>
      <c r="AU66" s="23"/>
      <c r="AV66" s="23"/>
      <c r="AW66" s="23"/>
      <c r="AX66" s="45">
        <v>128.27422323884403</v>
      </c>
      <c r="AY66" s="23"/>
      <c r="AZ66" s="23"/>
      <c r="BA66" s="23"/>
      <c r="BB66" s="23"/>
      <c r="BC66" s="23"/>
      <c r="BD66" s="23"/>
      <c r="BE66" s="45">
        <v>128.27422323884403</v>
      </c>
      <c r="BF66" s="45"/>
      <c r="BG66" s="23"/>
      <c r="BH66" s="23"/>
      <c r="BI66" s="23"/>
      <c r="BJ66" s="23"/>
      <c r="BK66" s="23"/>
      <c r="BL66" s="45">
        <v>128.27422323884403</v>
      </c>
      <c r="BM66" s="45">
        <v>0.002</v>
      </c>
      <c r="BN66" s="23"/>
      <c r="BO66" s="23"/>
      <c r="BP66" s="23"/>
      <c r="BQ66" s="23"/>
      <c r="BR66" s="23"/>
      <c r="BS66" s="45">
        <v>128.27422323884403</v>
      </c>
      <c r="BT66" s="45">
        <v>0.001</v>
      </c>
      <c r="BU66" s="23"/>
      <c r="BV66" s="23"/>
      <c r="BW66" s="23"/>
      <c r="BX66" s="23"/>
      <c r="BY66" s="23"/>
      <c r="BZ66" s="23"/>
      <c r="CA66" s="23"/>
    </row>
    <row r="67" ht="15.75" customHeight="1">
      <c r="A67" s="45">
        <v>222.89901286316177</v>
      </c>
      <c r="B67" s="46">
        <v>0.063</v>
      </c>
      <c r="C67" s="45"/>
      <c r="D67" s="45"/>
      <c r="E67" s="45"/>
      <c r="F67" s="45"/>
      <c r="G67" s="45"/>
      <c r="H67" s="45">
        <v>222.89901286316177</v>
      </c>
      <c r="I67" s="46">
        <v>0.158</v>
      </c>
      <c r="J67" s="45"/>
      <c r="K67" s="45"/>
      <c r="L67" s="45"/>
      <c r="M67" s="45"/>
      <c r="N67" s="45"/>
      <c r="O67" s="45">
        <v>222.89901286316177</v>
      </c>
      <c r="P67" s="45"/>
      <c r="Q67" s="45"/>
      <c r="R67" s="45"/>
      <c r="S67" s="45"/>
      <c r="T67" s="45"/>
      <c r="U67" s="45"/>
      <c r="V67" s="45">
        <v>222.89901286316177</v>
      </c>
      <c r="W67" s="45"/>
      <c r="X67" s="45"/>
      <c r="Y67" s="45"/>
      <c r="Z67" s="45"/>
      <c r="AA67" s="45"/>
      <c r="AB67" s="45"/>
      <c r="AC67" s="45">
        <v>222.89901286316177</v>
      </c>
      <c r="AD67" s="45">
        <v>1.7545460287605186</v>
      </c>
      <c r="AE67" s="45"/>
      <c r="AF67" s="45"/>
      <c r="AG67" s="45"/>
      <c r="AH67" s="45"/>
      <c r="AI67" s="45"/>
      <c r="AJ67" s="45">
        <v>222.89901286316177</v>
      </c>
      <c r="AK67" s="45">
        <v>0.042</v>
      </c>
      <c r="AL67" s="45"/>
      <c r="AM67" s="45"/>
      <c r="AN67" s="45"/>
      <c r="AO67" s="23"/>
      <c r="AP67" s="23"/>
      <c r="AQ67" s="45">
        <v>222.89901286316177</v>
      </c>
      <c r="AR67" s="45">
        <v>0.089</v>
      </c>
      <c r="AS67" s="23"/>
      <c r="AT67" s="23"/>
      <c r="AU67" s="23"/>
      <c r="AV67" s="23"/>
      <c r="AW67" s="23"/>
      <c r="AX67" s="45">
        <v>222.89901286316177</v>
      </c>
      <c r="AY67" s="23"/>
      <c r="AZ67" s="23"/>
      <c r="BA67" s="23"/>
      <c r="BB67" s="23"/>
      <c r="BC67" s="23"/>
      <c r="BD67" s="23"/>
      <c r="BE67" s="45">
        <v>222.89901286316177</v>
      </c>
      <c r="BF67" s="45"/>
      <c r="BG67" s="23"/>
      <c r="BH67" s="23"/>
      <c r="BI67" s="23"/>
      <c r="BJ67" s="23"/>
      <c r="BK67" s="23"/>
      <c r="BL67" s="45">
        <v>222.89901286316177</v>
      </c>
      <c r="BM67" s="45">
        <v>0.005</v>
      </c>
      <c r="BN67" s="23"/>
      <c r="BO67" s="23"/>
      <c r="BP67" s="23"/>
      <c r="BQ67" s="23"/>
      <c r="BR67" s="23"/>
      <c r="BS67" s="45">
        <v>222.89901286316177</v>
      </c>
      <c r="BT67" s="45">
        <v>0.001</v>
      </c>
      <c r="BU67" s="23"/>
      <c r="BV67" s="23"/>
      <c r="BW67" s="23"/>
      <c r="BX67" s="23"/>
      <c r="BY67" s="23"/>
      <c r="BZ67" s="23"/>
      <c r="CA67" s="23"/>
    </row>
    <row r="68" ht="15.75" customHeight="1">
      <c r="A68" s="45">
        <v>216.70540801028514</v>
      </c>
      <c r="B68" s="46">
        <v>0.068</v>
      </c>
      <c r="C68" s="45"/>
      <c r="D68" s="45"/>
      <c r="E68" s="45"/>
      <c r="F68" s="45"/>
      <c r="G68" s="45"/>
      <c r="H68" s="45">
        <v>216.70540801028514</v>
      </c>
      <c r="I68" s="46">
        <v>0.168</v>
      </c>
      <c r="J68" s="45"/>
      <c r="K68" s="45"/>
      <c r="L68" s="45"/>
      <c r="M68" s="45"/>
      <c r="N68" s="45"/>
      <c r="O68" s="45">
        <v>216.70540801028514</v>
      </c>
      <c r="P68" s="45"/>
      <c r="Q68" s="45"/>
      <c r="R68" s="45"/>
      <c r="S68" s="45"/>
      <c r="T68" s="45"/>
      <c r="U68" s="45"/>
      <c r="V68" s="45">
        <v>216.70540801028514</v>
      </c>
      <c r="W68" s="45">
        <v>4.376413009484454E-5</v>
      </c>
      <c r="X68" s="45"/>
      <c r="Y68" s="45"/>
      <c r="Z68" s="45"/>
      <c r="AA68" s="45"/>
      <c r="AB68" s="45"/>
      <c r="AC68" s="45">
        <v>216.70540801028514</v>
      </c>
      <c r="AD68" s="45">
        <v>1.989278640674752</v>
      </c>
      <c r="AE68" s="45"/>
      <c r="AF68" s="45"/>
      <c r="AG68" s="45"/>
      <c r="AH68" s="45"/>
      <c r="AI68" s="45"/>
      <c r="AJ68" s="45">
        <v>216.70540801028514</v>
      </c>
      <c r="AK68" s="45">
        <v>0.043</v>
      </c>
      <c r="AL68" s="45"/>
      <c r="AM68" s="45"/>
      <c r="AN68" s="45"/>
      <c r="AO68" s="23"/>
      <c r="AP68" s="23"/>
      <c r="AQ68" s="45">
        <v>216.70540801028514</v>
      </c>
      <c r="AR68" s="45">
        <v>0.086</v>
      </c>
      <c r="AS68" s="23"/>
      <c r="AT68" s="23"/>
      <c r="AU68" s="23"/>
      <c r="AV68" s="23"/>
      <c r="AW68" s="23"/>
      <c r="AX68" s="45">
        <v>216.70540801028514</v>
      </c>
      <c r="AY68" s="23"/>
      <c r="AZ68" s="23"/>
      <c r="BA68" s="23"/>
      <c r="BB68" s="23"/>
      <c r="BC68" s="23"/>
      <c r="BD68" s="23"/>
      <c r="BE68" s="45">
        <v>216.70540801028514</v>
      </c>
      <c r="BF68" s="45"/>
      <c r="BG68" s="23"/>
      <c r="BH68" s="23"/>
      <c r="BI68" s="23"/>
      <c r="BJ68" s="23"/>
      <c r="BK68" s="23"/>
      <c r="BL68" s="45">
        <v>216.70540801028514</v>
      </c>
      <c r="BM68" s="45">
        <v>0.007</v>
      </c>
      <c r="BN68" s="23"/>
      <c r="BO68" s="23"/>
      <c r="BP68" s="23"/>
      <c r="BQ68" s="23"/>
      <c r="BR68" s="23"/>
      <c r="BS68" s="45">
        <v>216.70540801028514</v>
      </c>
      <c r="BT68" s="45">
        <v>0.001</v>
      </c>
      <c r="BU68" s="23"/>
      <c r="BV68" s="23"/>
      <c r="BW68" s="23"/>
      <c r="BX68" s="23"/>
      <c r="BY68" s="23"/>
      <c r="BZ68" s="23"/>
      <c r="CA68" s="23"/>
    </row>
    <row r="69" ht="15.75" customHeight="1">
      <c r="A69" s="45">
        <v>211.68528524270616</v>
      </c>
      <c r="B69" s="46">
        <v>0.071</v>
      </c>
      <c r="C69" s="45"/>
      <c r="D69" s="45"/>
      <c r="E69" s="45"/>
      <c r="F69" s="45"/>
      <c r="G69" s="45"/>
      <c r="H69" s="45">
        <v>211.68528524270616</v>
      </c>
      <c r="I69" s="46">
        <v>0.195</v>
      </c>
      <c r="J69" s="45"/>
      <c r="K69" s="45"/>
      <c r="L69" s="45"/>
      <c r="M69" s="45"/>
      <c r="N69" s="45"/>
      <c r="O69" s="45">
        <v>211.68528524270616</v>
      </c>
      <c r="P69" s="45"/>
      <c r="Q69" s="45"/>
      <c r="R69" s="45"/>
      <c r="S69" s="45"/>
      <c r="T69" s="45"/>
      <c r="U69" s="45"/>
      <c r="V69" s="45">
        <v>211.68528524270616</v>
      </c>
      <c r="W69" s="45">
        <v>2.4778575892648197E-5</v>
      </c>
      <c r="X69" s="45"/>
      <c r="Y69" s="45"/>
      <c r="Z69" s="45"/>
      <c r="AA69" s="45"/>
      <c r="AB69" s="45"/>
      <c r="AC69" s="45">
        <v>211.68528524270616</v>
      </c>
      <c r="AD69" s="45">
        <v>2.0648813243873496</v>
      </c>
      <c r="AE69" s="45"/>
      <c r="AF69" s="45"/>
      <c r="AG69" s="45"/>
      <c r="AH69" s="45"/>
      <c r="AI69" s="45"/>
      <c r="AJ69" s="45">
        <v>211.68528524270616</v>
      </c>
      <c r="AK69" s="45">
        <v>0.043</v>
      </c>
      <c r="AL69" s="45"/>
      <c r="AM69" s="45"/>
      <c r="AN69" s="45"/>
      <c r="AO69" s="23"/>
      <c r="AP69" s="23"/>
      <c r="AQ69" s="45">
        <v>211.68528524270616</v>
      </c>
      <c r="AR69" s="45">
        <v>0.082</v>
      </c>
      <c r="AS69" s="23"/>
      <c r="AT69" s="23"/>
      <c r="AU69" s="23"/>
      <c r="AV69" s="23"/>
      <c r="AW69" s="23"/>
      <c r="AX69" s="45">
        <v>211.68528524270616</v>
      </c>
      <c r="AY69" s="23"/>
      <c r="AZ69" s="23"/>
      <c r="BA69" s="23"/>
      <c r="BB69" s="23"/>
      <c r="BC69" s="23"/>
      <c r="BD69" s="23"/>
      <c r="BE69" s="45">
        <v>211.68528524270616</v>
      </c>
      <c r="BF69" s="45">
        <v>13.0</v>
      </c>
      <c r="BG69" s="23"/>
      <c r="BH69" s="23"/>
      <c r="BI69" s="23"/>
      <c r="BJ69" s="23"/>
      <c r="BK69" s="23"/>
      <c r="BL69" s="45">
        <v>211.68528524270616</v>
      </c>
      <c r="BM69" s="45">
        <v>0.009</v>
      </c>
      <c r="BN69" s="23"/>
      <c r="BO69" s="23"/>
      <c r="BP69" s="23"/>
      <c r="BQ69" s="23"/>
      <c r="BR69" s="23"/>
      <c r="BS69" s="45">
        <v>211.68528524270616</v>
      </c>
      <c r="BT69" s="45">
        <v>0.002</v>
      </c>
      <c r="BU69" s="23"/>
      <c r="BV69" s="23"/>
      <c r="BW69" s="23"/>
      <c r="BX69" s="23"/>
      <c r="BY69" s="23"/>
      <c r="BZ69" s="23"/>
      <c r="CA69" s="23"/>
    </row>
    <row r="70" ht="15.75" customHeight="1">
      <c r="A70" s="45">
        <v>205.30229972395642</v>
      </c>
      <c r="B70" s="46">
        <v>0.072</v>
      </c>
      <c r="C70" s="45"/>
      <c r="D70" s="45"/>
      <c r="E70" s="45"/>
      <c r="F70" s="45"/>
      <c r="G70" s="45"/>
      <c r="H70" s="45">
        <v>205.30229972395642</v>
      </c>
      <c r="I70" s="46">
        <v>0.182</v>
      </c>
      <c r="J70" s="45"/>
      <c r="K70" s="45"/>
      <c r="L70" s="45"/>
      <c r="M70" s="45"/>
      <c r="N70" s="45"/>
      <c r="O70" s="45">
        <v>205.30229972395642</v>
      </c>
      <c r="P70" s="45"/>
      <c r="Q70" s="45"/>
      <c r="R70" s="45"/>
      <c r="S70" s="45"/>
      <c r="T70" s="45"/>
      <c r="U70" s="45"/>
      <c r="V70" s="45">
        <v>205.30229972395642</v>
      </c>
      <c r="W70" s="45">
        <v>3.315238874943731E-5</v>
      </c>
      <c r="X70" s="45"/>
      <c r="Y70" s="45"/>
      <c r="Z70" s="45"/>
      <c r="AA70" s="45"/>
      <c r="AB70" s="45"/>
      <c r="AC70" s="45">
        <v>205.30229972395642</v>
      </c>
      <c r="AD70" s="45">
        <v>3.861121581259767</v>
      </c>
      <c r="AE70" s="45"/>
      <c r="AF70" s="45"/>
      <c r="AG70" s="45"/>
      <c r="AH70" s="45"/>
      <c r="AI70" s="45"/>
      <c r="AJ70" s="45">
        <v>205.30229972395642</v>
      </c>
      <c r="AK70" s="45">
        <v>0.043</v>
      </c>
      <c r="AL70" s="45"/>
      <c r="AM70" s="45"/>
      <c r="AN70" s="45"/>
      <c r="AO70" s="23"/>
      <c r="AP70" s="23"/>
      <c r="AQ70" s="45">
        <v>205.30229972395642</v>
      </c>
      <c r="AR70" s="45">
        <v>0.079</v>
      </c>
      <c r="AS70" s="23"/>
      <c r="AT70" s="23"/>
      <c r="AU70" s="23"/>
      <c r="AV70" s="23"/>
      <c r="AW70" s="23"/>
      <c r="AX70" s="45">
        <v>205.30229972395642</v>
      </c>
      <c r="AY70" s="23"/>
      <c r="AZ70" s="23"/>
      <c r="BA70" s="23"/>
      <c r="BB70" s="23"/>
      <c r="BC70" s="23"/>
      <c r="BD70" s="23"/>
      <c r="BE70" s="45">
        <v>205.30229972395642</v>
      </c>
      <c r="BF70" s="45">
        <v>13.0</v>
      </c>
      <c r="BG70" s="23"/>
      <c r="BH70" s="23"/>
      <c r="BI70" s="23"/>
      <c r="BJ70" s="23"/>
      <c r="BK70" s="23"/>
      <c r="BL70" s="45">
        <v>205.30229972395642</v>
      </c>
      <c r="BM70" s="45">
        <v>0.013</v>
      </c>
      <c r="BN70" s="23"/>
      <c r="BO70" s="23"/>
      <c r="BP70" s="23"/>
      <c r="BQ70" s="23"/>
      <c r="BR70" s="23"/>
      <c r="BS70" s="45">
        <v>205.30229972395642</v>
      </c>
      <c r="BT70" s="45">
        <v>0.003</v>
      </c>
      <c r="BU70" s="23"/>
      <c r="BV70" s="23"/>
      <c r="BW70" s="23"/>
      <c r="BX70" s="23"/>
      <c r="BY70" s="23"/>
      <c r="BZ70" s="23"/>
      <c r="CA70" s="23"/>
    </row>
    <row r="71" ht="15.75" customHeight="1">
      <c r="A71" s="45">
        <v>200.00606700408423</v>
      </c>
      <c r="B71" s="46">
        <v>0.097</v>
      </c>
      <c r="C71" s="45"/>
      <c r="D71" s="45"/>
      <c r="E71" s="45"/>
      <c r="F71" s="45"/>
      <c r="G71" s="45"/>
      <c r="H71" s="45">
        <v>200.00606700408423</v>
      </c>
      <c r="I71" s="46">
        <v>0.183</v>
      </c>
      <c r="J71" s="45"/>
      <c r="K71" s="45"/>
      <c r="L71" s="45"/>
      <c r="M71" s="45"/>
      <c r="N71" s="45"/>
      <c r="O71" s="45">
        <v>200.00606700408423</v>
      </c>
      <c r="P71" s="45"/>
      <c r="Q71" s="45"/>
      <c r="R71" s="45"/>
      <c r="S71" s="45"/>
      <c r="T71" s="45"/>
      <c r="U71" s="45"/>
      <c r="V71" s="45">
        <v>200.00606700408423</v>
      </c>
      <c r="W71" s="45"/>
      <c r="X71" s="45"/>
      <c r="Y71" s="45"/>
      <c r="Z71" s="45"/>
      <c r="AA71" s="45"/>
      <c r="AB71" s="45"/>
      <c r="AC71" s="45">
        <v>200.00606700408423</v>
      </c>
      <c r="AD71" s="45">
        <v>7.979005434989638</v>
      </c>
      <c r="AE71" s="45"/>
      <c r="AF71" s="45"/>
      <c r="AG71" s="45"/>
      <c r="AH71" s="45"/>
      <c r="AI71" s="45"/>
      <c r="AJ71" s="45">
        <v>200.00606700408423</v>
      </c>
      <c r="AK71" s="45">
        <v>0.044</v>
      </c>
      <c r="AL71" s="45"/>
      <c r="AM71" s="45"/>
      <c r="AN71" s="45"/>
      <c r="AO71" s="23"/>
      <c r="AP71" s="23"/>
      <c r="AQ71" s="45">
        <v>200.00606700408423</v>
      </c>
      <c r="AR71" s="45">
        <v>0.075</v>
      </c>
      <c r="AS71" s="23"/>
      <c r="AT71" s="23"/>
      <c r="AU71" s="23"/>
      <c r="AV71" s="23"/>
      <c r="AW71" s="23"/>
      <c r="AX71" s="45">
        <v>200.00606700408423</v>
      </c>
      <c r="AY71" s="23">
        <v>2.797</v>
      </c>
      <c r="AZ71" s="23"/>
      <c r="BA71" s="23"/>
      <c r="BB71" s="23"/>
      <c r="BC71" s="23"/>
      <c r="BD71" s="23"/>
      <c r="BE71" s="45">
        <v>200.00606700408423</v>
      </c>
      <c r="BF71" s="45">
        <v>13.0</v>
      </c>
      <c r="BG71" s="23"/>
      <c r="BH71" s="23"/>
      <c r="BI71" s="23"/>
      <c r="BJ71" s="23"/>
      <c r="BK71" s="23"/>
      <c r="BL71" s="45">
        <v>200.00606700408423</v>
      </c>
      <c r="BM71" s="45">
        <v>0.02</v>
      </c>
      <c r="BN71" s="23"/>
      <c r="BO71" s="23"/>
      <c r="BP71" s="23"/>
      <c r="BQ71" s="23"/>
      <c r="BR71" s="23"/>
      <c r="BS71" s="45">
        <v>200.00606700408423</v>
      </c>
      <c r="BT71" s="45">
        <v>0.005</v>
      </c>
      <c r="BU71" s="23"/>
      <c r="BV71" s="23"/>
      <c r="BW71" s="23"/>
      <c r="BX71" s="23"/>
      <c r="BY71" s="23"/>
      <c r="BZ71" s="23"/>
      <c r="CA71" s="23"/>
    </row>
    <row r="72" ht="15.75" customHeight="1">
      <c r="A72" s="45">
        <v>194.3496797482499</v>
      </c>
      <c r="B72" s="46">
        <v>0.101</v>
      </c>
      <c r="C72" s="45"/>
      <c r="D72" s="45"/>
      <c r="E72" s="45"/>
      <c r="F72" s="45"/>
      <c r="G72" s="45"/>
      <c r="H72" s="45">
        <v>194.3496797482499</v>
      </c>
      <c r="I72" s="46">
        <v>0.184</v>
      </c>
      <c r="J72" s="45"/>
      <c r="K72" s="45"/>
      <c r="L72" s="45"/>
      <c r="M72" s="45"/>
      <c r="N72" s="45"/>
      <c r="O72" s="45">
        <v>194.3496797482499</v>
      </c>
      <c r="P72" s="45"/>
      <c r="Q72" s="45"/>
      <c r="R72" s="45"/>
      <c r="S72" s="45"/>
      <c r="T72" s="45"/>
      <c r="U72" s="45"/>
      <c r="V72" s="45">
        <v>194.3496797482499</v>
      </c>
      <c r="W72" s="45">
        <v>2.3748601039542165E-5</v>
      </c>
      <c r="X72" s="45"/>
      <c r="Y72" s="45"/>
      <c r="Z72" s="45"/>
      <c r="AA72" s="45"/>
      <c r="AB72" s="45"/>
      <c r="AC72" s="45">
        <v>194.3496797482499</v>
      </c>
      <c r="AD72" s="45">
        <v>15.666616392577556</v>
      </c>
      <c r="AE72" s="45"/>
      <c r="AF72" s="45"/>
      <c r="AG72" s="45"/>
      <c r="AH72" s="45"/>
      <c r="AI72" s="45"/>
      <c r="AJ72" s="45">
        <v>194.3496797482499</v>
      </c>
      <c r="AK72" s="45">
        <v>0.044</v>
      </c>
      <c r="AL72" s="45"/>
      <c r="AM72" s="45"/>
      <c r="AN72" s="45"/>
      <c r="AO72" s="23"/>
      <c r="AP72" s="23"/>
      <c r="AQ72" s="45">
        <v>194.3496797482499</v>
      </c>
      <c r="AR72" s="45">
        <v>0.072</v>
      </c>
      <c r="AS72" s="23"/>
      <c r="AT72" s="23"/>
      <c r="AU72" s="23"/>
      <c r="AV72" s="23"/>
      <c r="AW72" s="23"/>
      <c r="AX72" s="45">
        <v>194.3496797482499</v>
      </c>
      <c r="AY72" s="23">
        <v>2.797</v>
      </c>
      <c r="AZ72" s="23"/>
      <c r="BA72" s="23"/>
      <c r="BB72" s="23"/>
      <c r="BC72" s="23"/>
      <c r="BD72" s="23"/>
      <c r="BE72" s="45">
        <v>194.3496797482499</v>
      </c>
      <c r="BF72" s="45">
        <v>13.0</v>
      </c>
      <c r="BG72" s="23"/>
      <c r="BH72" s="23"/>
      <c r="BI72" s="23"/>
      <c r="BJ72" s="23"/>
      <c r="BK72" s="23"/>
      <c r="BL72" s="45">
        <v>194.3496797482499</v>
      </c>
      <c r="BM72" s="45">
        <v>0.025</v>
      </c>
      <c r="BN72" s="23"/>
      <c r="BO72" s="23"/>
      <c r="BP72" s="23"/>
      <c r="BQ72" s="23"/>
      <c r="BR72" s="23"/>
      <c r="BS72" s="45">
        <v>194.3496797482499</v>
      </c>
      <c r="BT72" s="45">
        <v>0.007</v>
      </c>
      <c r="BU72" s="23"/>
      <c r="BV72" s="23"/>
      <c r="BW72" s="23"/>
      <c r="BX72" s="23"/>
      <c r="BY72" s="23"/>
      <c r="BZ72" s="23"/>
      <c r="CA72" s="23"/>
    </row>
    <row r="73" ht="15.75" customHeight="1">
      <c r="A73" s="45">
        <v>187.75326860953336</v>
      </c>
      <c r="B73" s="46">
        <v>0.116</v>
      </c>
      <c r="C73" s="45"/>
      <c r="D73" s="45"/>
      <c r="E73" s="45"/>
      <c r="F73" s="45"/>
      <c r="G73" s="45"/>
      <c r="H73" s="45">
        <v>187.75326860953336</v>
      </c>
      <c r="I73" s="46">
        <v>0.171</v>
      </c>
      <c r="J73" s="45"/>
      <c r="K73" s="45"/>
      <c r="L73" s="45"/>
      <c r="M73" s="45"/>
      <c r="N73" s="45"/>
      <c r="O73" s="45">
        <v>187.75326860953336</v>
      </c>
      <c r="P73" s="45"/>
      <c r="Q73" s="45"/>
      <c r="R73" s="45"/>
      <c r="S73" s="45"/>
      <c r="T73" s="45"/>
      <c r="U73" s="45"/>
      <c r="V73" s="45">
        <v>187.75326860953336</v>
      </c>
      <c r="W73" s="45"/>
      <c r="X73" s="45"/>
      <c r="Y73" s="45"/>
      <c r="Z73" s="45"/>
      <c r="AA73" s="45"/>
      <c r="AB73" s="45"/>
      <c r="AC73" s="45">
        <v>187.75326860953336</v>
      </c>
      <c r="AD73" s="45">
        <v>12.727669184343718</v>
      </c>
      <c r="AE73" s="45"/>
      <c r="AF73" s="45"/>
      <c r="AG73" s="45"/>
      <c r="AH73" s="45"/>
      <c r="AI73" s="45"/>
      <c r="AJ73" s="45">
        <v>187.75326860953336</v>
      </c>
      <c r="AK73" s="45">
        <v>0.044</v>
      </c>
      <c r="AL73" s="45"/>
      <c r="AM73" s="45"/>
      <c r="AN73" s="45"/>
      <c r="AO73" s="23"/>
      <c r="AP73" s="23"/>
      <c r="AQ73" s="45">
        <v>187.75326860953336</v>
      </c>
      <c r="AR73" s="45">
        <v>0.069</v>
      </c>
      <c r="AS73" s="23"/>
      <c r="AT73" s="23"/>
      <c r="AU73" s="23"/>
      <c r="AV73" s="23"/>
      <c r="AW73" s="23"/>
      <c r="AX73" s="45">
        <v>187.75326860953336</v>
      </c>
      <c r="AY73" s="23">
        <v>2.797</v>
      </c>
      <c r="AZ73" s="23"/>
      <c r="BA73" s="23"/>
      <c r="BB73" s="23"/>
      <c r="BC73" s="23"/>
      <c r="BD73" s="23"/>
      <c r="BE73" s="45">
        <v>187.75326860953336</v>
      </c>
      <c r="BF73" s="45">
        <v>13.0</v>
      </c>
      <c r="BG73" s="23"/>
      <c r="BH73" s="23"/>
      <c r="BI73" s="23"/>
      <c r="BJ73" s="23"/>
      <c r="BK73" s="23"/>
      <c r="BL73" s="45">
        <v>187.75326860953336</v>
      </c>
      <c r="BM73" s="45">
        <v>0.032</v>
      </c>
      <c r="BN73" s="23"/>
      <c r="BO73" s="23"/>
      <c r="BP73" s="23"/>
      <c r="BQ73" s="23"/>
      <c r="BR73" s="23"/>
      <c r="BS73" s="45">
        <v>187.75326860953336</v>
      </c>
      <c r="BT73" s="45">
        <v>0.007</v>
      </c>
      <c r="BU73" s="23"/>
      <c r="BV73" s="23"/>
      <c r="BW73" s="23"/>
      <c r="BX73" s="23"/>
      <c r="BY73" s="23"/>
      <c r="BZ73" s="23"/>
      <c r="CA73" s="23"/>
    </row>
    <row r="74" ht="15.75" customHeight="1">
      <c r="A74" s="45">
        <v>182.3340615100623</v>
      </c>
      <c r="B74" s="46">
        <v>0.1</v>
      </c>
      <c r="C74" s="45"/>
      <c r="D74" s="45"/>
      <c r="E74" s="45"/>
      <c r="F74" s="45"/>
      <c r="G74" s="45"/>
      <c r="H74" s="45">
        <v>182.3340615100623</v>
      </c>
      <c r="I74" s="46">
        <v>0.168</v>
      </c>
      <c r="J74" s="45"/>
      <c r="K74" s="45"/>
      <c r="L74" s="45"/>
      <c r="M74" s="45"/>
      <c r="N74" s="45"/>
      <c r="O74" s="45">
        <v>182.3340615100623</v>
      </c>
      <c r="P74" s="45"/>
      <c r="Q74" s="45"/>
      <c r="R74" s="45"/>
      <c r="S74" s="45"/>
      <c r="T74" s="45"/>
      <c r="U74" s="45"/>
      <c r="V74" s="45">
        <v>182.3340615100623</v>
      </c>
      <c r="W74" s="45">
        <v>3.4901464238174083E-5</v>
      </c>
      <c r="X74" s="45"/>
      <c r="Y74" s="45"/>
      <c r="Z74" s="45"/>
      <c r="AA74" s="45"/>
      <c r="AB74" s="45"/>
      <c r="AC74" s="45">
        <v>182.3340615100623</v>
      </c>
      <c r="AD74" s="45">
        <v>17.508707973303277</v>
      </c>
      <c r="AE74" s="45"/>
      <c r="AF74" s="45"/>
      <c r="AG74" s="45"/>
      <c r="AH74" s="45"/>
      <c r="AI74" s="45"/>
      <c r="AJ74" s="45">
        <v>182.3340615100623</v>
      </c>
      <c r="AK74" s="45">
        <v>0.045</v>
      </c>
      <c r="AL74" s="45"/>
      <c r="AM74" s="45"/>
      <c r="AN74" s="45"/>
      <c r="AO74" s="23"/>
      <c r="AP74" s="23"/>
      <c r="AQ74" s="45">
        <v>182.3340615100623</v>
      </c>
      <c r="AR74" s="45">
        <v>0.066</v>
      </c>
      <c r="AS74" s="23"/>
      <c r="AT74" s="23"/>
      <c r="AU74" s="23"/>
      <c r="AV74" s="23"/>
      <c r="AW74" s="23"/>
      <c r="AX74" s="45">
        <v>182.3340615100623</v>
      </c>
      <c r="AY74" s="23">
        <v>2.797</v>
      </c>
      <c r="AZ74" s="23"/>
      <c r="BA74" s="23"/>
      <c r="BB74" s="23"/>
      <c r="BC74" s="23"/>
      <c r="BD74" s="23"/>
      <c r="BE74" s="45">
        <v>182.3340615100623</v>
      </c>
      <c r="BF74" s="45">
        <v>13.0</v>
      </c>
      <c r="BG74" s="23"/>
      <c r="BH74" s="23"/>
      <c r="BI74" s="23"/>
      <c r="BJ74" s="23"/>
      <c r="BK74" s="23"/>
      <c r="BL74" s="45">
        <v>182.3340615100623</v>
      </c>
      <c r="BM74" s="45">
        <v>0.056</v>
      </c>
      <c r="BN74" s="23"/>
      <c r="BO74" s="23"/>
      <c r="BP74" s="23"/>
      <c r="BQ74" s="23"/>
      <c r="BR74" s="23"/>
      <c r="BS74" s="45">
        <v>182.3340615100623</v>
      </c>
      <c r="BT74" s="45">
        <v>0.008</v>
      </c>
      <c r="BU74" s="23"/>
      <c r="BV74" s="23"/>
      <c r="BW74" s="23"/>
      <c r="BX74" s="23"/>
      <c r="BY74" s="23"/>
      <c r="BZ74" s="23"/>
      <c r="CA74" s="23"/>
    </row>
    <row r="75" ht="15.75" customHeight="1">
      <c r="A75" s="45">
        <v>177.60186461113736</v>
      </c>
      <c r="B75" s="46">
        <v>0.079</v>
      </c>
      <c r="C75" s="45"/>
      <c r="D75" s="45"/>
      <c r="E75" s="45"/>
      <c r="F75" s="45"/>
      <c r="G75" s="45"/>
      <c r="H75" s="45">
        <v>177.60186461113736</v>
      </c>
      <c r="I75" s="46">
        <v>0.165</v>
      </c>
      <c r="J75" s="45"/>
      <c r="K75" s="45"/>
      <c r="L75" s="45"/>
      <c r="M75" s="45"/>
      <c r="N75" s="45"/>
      <c r="O75" s="45">
        <v>177.60186461113736</v>
      </c>
      <c r="P75" s="45"/>
      <c r="Q75" s="45"/>
      <c r="R75" s="45"/>
      <c r="S75" s="45"/>
      <c r="T75" s="45"/>
      <c r="U75" s="45"/>
      <c r="V75" s="45">
        <v>177.60186461113736</v>
      </c>
      <c r="W75" s="45">
        <v>1.8483901138238634E-5</v>
      </c>
      <c r="X75" s="45"/>
      <c r="Y75" s="45"/>
      <c r="Z75" s="45"/>
      <c r="AA75" s="45"/>
      <c r="AB75" s="45"/>
      <c r="AC75" s="45">
        <v>177.60186461113736</v>
      </c>
      <c r="AD75" s="45">
        <v>7.953678671605714</v>
      </c>
      <c r="AE75" s="45"/>
      <c r="AF75" s="45"/>
      <c r="AG75" s="45"/>
      <c r="AH75" s="45"/>
      <c r="AI75" s="45"/>
      <c r="AJ75" s="45">
        <v>177.60186461113736</v>
      </c>
      <c r="AK75" s="45">
        <v>0.045</v>
      </c>
      <c r="AL75" s="45"/>
      <c r="AM75" s="45"/>
      <c r="AN75" s="45"/>
      <c r="AO75" s="23"/>
      <c r="AP75" s="23"/>
      <c r="AQ75" s="45">
        <v>177.60186461113736</v>
      </c>
      <c r="AR75" s="45">
        <v>0.063</v>
      </c>
      <c r="AS75" s="23"/>
      <c r="AT75" s="23"/>
      <c r="AU75" s="23"/>
      <c r="AV75" s="23"/>
      <c r="AW75" s="23"/>
      <c r="AX75" s="45">
        <v>177.60186461113736</v>
      </c>
      <c r="AY75" s="23">
        <v>2.797</v>
      </c>
      <c r="AZ75" s="23"/>
      <c r="BA75" s="23"/>
      <c r="BB75" s="23"/>
      <c r="BC75" s="23"/>
      <c r="BD75" s="23"/>
      <c r="BE75" s="45">
        <v>177.60186461113736</v>
      </c>
      <c r="BF75" s="45">
        <v>13.0</v>
      </c>
      <c r="BG75" s="23"/>
      <c r="BH75" s="23"/>
      <c r="BI75" s="23"/>
      <c r="BJ75" s="23"/>
      <c r="BK75" s="23"/>
      <c r="BL75" s="45">
        <v>177.60186461113736</v>
      </c>
      <c r="BM75" s="45">
        <v>0.103</v>
      </c>
      <c r="BN75" s="23"/>
      <c r="BO75" s="23"/>
      <c r="BP75" s="23"/>
      <c r="BQ75" s="23"/>
      <c r="BR75" s="23"/>
      <c r="BS75" s="45">
        <v>177.60186461113736</v>
      </c>
      <c r="BT75" s="45">
        <v>0.009</v>
      </c>
      <c r="BU75" s="23"/>
      <c r="BV75" s="23"/>
      <c r="BW75" s="23"/>
      <c r="BX75" s="23"/>
      <c r="BY75" s="23"/>
      <c r="BZ75" s="23"/>
      <c r="CA75" s="23"/>
    </row>
    <row r="76" ht="15.75" customHeight="1">
      <c r="A76" s="45">
        <v>172.78674096447722</v>
      </c>
      <c r="B76" s="46">
        <v>0.07</v>
      </c>
      <c r="C76" s="45"/>
      <c r="D76" s="45"/>
      <c r="E76" s="45"/>
      <c r="F76" s="45"/>
      <c r="G76" s="45"/>
      <c r="H76" s="45">
        <v>172.78674096447722</v>
      </c>
      <c r="I76" s="46">
        <v>0.141</v>
      </c>
      <c r="J76" s="45"/>
      <c r="K76" s="45"/>
      <c r="L76" s="45"/>
      <c r="M76" s="45"/>
      <c r="N76" s="45"/>
      <c r="O76" s="45">
        <v>172.78674096447722</v>
      </c>
      <c r="P76" s="45"/>
      <c r="Q76" s="45"/>
      <c r="R76" s="45"/>
      <c r="S76" s="45"/>
      <c r="T76" s="45"/>
      <c r="U76" s="45"/>
      <c r="V76" s="45">
        <v>172.78674096447722</v>
      </c>
      <c r="W76" s="45">
        <v>2.0253980584122633E-5</v>
      </c>
      <c r="X76" s="45"/>
      <c r="Y76" s="45"/>
      <c r="Z76" s="45"/>
      <c r="AA76" s="45"/>
      <c r="AB76" s="45"/>
      <c r="AC76" s="45">
        <v>172.78674096447722</v>
      </c>
      <c r="AD76" s="45">
        <v>3.79085198098552</v>
      </c>
      <c r="AE76" s="45"/>
      <c r="AF76" s="45"/>
      <c r="AG76" s="45"/>
      <c r="AH76" s="45"/>
      <c r="AI76" s="45"/>
      <c r="AJ76" s="45">
        <v>172.78674096447722</v>
      </c>
      <c r="AK76" s="45">
        <v>0.045</v>
      </c>
      <c r="AL76" s="45"/>
      <c r="AM76" s="45"/>
      <c r="AN76" s="45"/>
      <c r="AO76" s="23"/>
      <c r="AP76" s="23"/>
      <c r="AQ76" s="45">
        <v>172.78674096447722</v>
      </c>
      <c r="AR76" s="45">
        <v>0.061</v>
      </c>
      <c r="AS76" s="23"/>
      <c r="AT76" s="23"/>
      <c r="AU76" s="23"/>
      <c r="AV76" s="23"/>
      <c r="AW76" s="23"/>
      <c r="AX76" s="45">
        <v>172.78674096447722</v>
      </c>
      <c r="AY76" s="23">
        <v>1.545</v>
      </c>
      <c r="AZ76" s="23"/>
      <c r="BA76" s="23"/>
      <c r="BB76" s="23"/>
      <c r="BC76" s="23"/>
      <c r="BD76" s="23"/>
      <c r="BE76" s="45">
        <v>172.78674096447722</v>
      </c>
      <c r="BF76" s="45">
        <v>13.0</v>
      </c>
      <c r="BG76" s="23"/>
      <c r="BH76" s="23"/>
      <c r="BI76" s="23"/>
      <c r="BJ76" s="23"/>
      <c r="BK76" s="23"/>
      <c r="BL76" s="45">
        <v>172.78674096447722</v>
      </c>
      <c r="BM76" s="45">
        <v>0.182</v>
      </c>
      <c r="BN76" s="23"/>
      <c r="BO76" s="23"/>
      <c r="BP76" s="23"/>
      <c r="BQ76" s="23"/>
      <c r="BR76" s="23"/>
      <c r="BS76" s="45">
        <v>172.78674096447722</v>
      </c>
      <c r="BT76" s="45">
        <v>0.01</v>
      </c>
      <c r="BU76" s="23"/>
      <c r="BV76" s="23"/>
      <c r="BW76" s="23"/>
      <c r="BX76" s="23"/>
      <c r="BY76" s="23"/>
      <c r="BZ76" s="23"/>
      <c r="CA76" s="23"/>
    </row>
    <row r="77" ht="15.75" customHeight="1">
      <c r="A77" s="45">
        <v>167.44487641035005</v>
      </c>
      <c r="B77" s="46">
        <v>0.088</v>
      </c>
      <c r="C77" s="45"/>
      <c r="D77" s="45"/>
      <c r="E77" s="45"/>
      <c r="F77" s="45"/>
      <c r="G77" s="45"/>
      <c r="H77" s="45">
        <v>167.44487641035005</v>
      </c>
      <c r="I77" s="46">
        <v>0.124</v>
      </c>
      <c r="J77" s="45"/>
      <c r="K77" s="45"/>
      <c r="L77" s="45"/>
      <c r="M77" s="45"/>
      <c r="N77" s="45"/>
      <c r="O77" s="45">
        <v>167.44487641035005</v>
      </c>
      <c r="P77" s="45"/>
      <c r="Q77" s="45"/>
      <c r="R77" s="45"/>
      <c r="S77" s="45"/>
      <c r="T77" s="45"/>
      <c r="U77" s="45"/>
      <c r="V77" s="45">
        <v>167.44487641035005</v>
      </c>
      <c r="W77" s="45"/>
      <c r="X77" s="45"/>
      <c r="Y77" s="45"/>
      <c r="Z77" s="45"/>
      <c r="AA77" s="45"/>
      <c r="AB77" s="45"/>
      <c r="AC77" s="45">
        <v>167.44487641035005</v>
      </c>
      <c r="AD77" s="45">
        <v>5.13607345297799</v>
      </c>
      <c r="AE77" s="45"/>
      <c r="AF77" s="45"/>
      <c r="AG77" s="45"/>
      <c r="AH77" s="45"/>
      <c r="AI77" s="45"/>
      <c r="AJ77" s="45">
        <v>167.44487641035005</v>
      </c>
      <c r="AK77" s="45">
        <v>0.045</v>
      </c>
      <c r="AL77" s="45"/>
      <c r="AM77" s="45"/>
      <c r="AN77" s="45"/>
      <c r="AO77" s="23"/>
      <c r="AP77" s="23"/>
      <c r="AQ77" s="45">
        <v>167.44487641035005</v>
      </c>
      <c r="AR77" s="45">
        <v>0.059</v>
      </c>
      <c r="AS77" s="23"/>
      <c r="AT77" s="23"/>
      <c r="AU77" s="23"/>
      <c r="AV77" s="23"/>
      <c r="AW77" s="23"/>
      <c r="AX77" s="45">
        <v>167.44487641035005</v>
      </c>
      <c r="AY77" s="23">
        <v>0.516</v>
      </c>
      <c r="AZ77" s="23"/>
      <c r="BA77" s="23"/>
      <c r="BB77" s="23"/>
      <c r="BC77" s="23"/>
      <c r="BD77" s="23"/>
      <c r="BE77" s="45">
        <v>167.44487641035005</v>
      </c>
      <c r="BF77" s="45">
        <v>13.0</v>
      </c>
      <c r="BG77" s="23"/>
      <c r="BH77" s="23"/>
      <c r="BI77" s="23"/>
      <c r="BJ77" s="23"/>
      <c r="BK77" s="23"/>
      <c r="BL77" s="45">
        <v>167.44487641035005</v>
      </c>
      <c r="BM77" s="45">
        <v>0.201</v>
      </c>
      <c r="BN77" s="23"/>
      <c r="BO77" s="23"/>
      <c r="BP77" s="23"/>
      <c r="BQ77" s="23"/>
      <c r="BR77" s="23"/>
      <c r="BS77" s="45">
        <v>167.44487641035005</v>
      </c>
      <c r="BT77" s="45">
        <v>0.011</v>
      </c>
      <c r="BU77" s="23"/>
      <c r="BV77" s="23"/>
      <c r="BW77" s="23"/>
      <c r="BX77" s="23"/>
      <c r="BY77" s="23"/>
      <c r="BZ77" s="23"/>
      <c r="CA77" s="23"/>
    </row>
    <row r="78" ht="15.75" customHeight="1">
      <c r="A78" s="45">
        <v>163.016334318791</v>
      </c>
      <c r="B78" s="46">
        <v>0.09</v>
      </c>
      <c r="C78" s="45"/>
      <c r="D78" s="45"/>
      <c r="E78" s="45"/>
      <c r="F78" s="45"/>
      <c r="G78" s="45"/>
      <c r="H78" s="45">
        <v>163.016334318791</v>
      </c>
      <c r="I78" s="46">
        <v>0.132</v>
      </c>
      <c r="J78" s="45"/>
      <c r="K78" s="45"/>
      <c r="L78" s="45"/>
      <c r="M78" s="45"/>
      <c r="N78" s="45"/>
      <c r="O78" s="45">
        <v>163.016334318791</v>
      </c>
      <c r="P78" s="45"/>
      <c r="Q78" s="45"/>
      <c r="R78" s="45"/>
      <c r="S78" s="45"/>
      <c r="T78" s="45"/>
      <c r="U78" s="45"/>
      <c r="V78" s="45">
        <v>163.016334318791</v>
      </c>
      <c r="W78" s="45">
        <v>2.010240245030011E-5</v>
      </c>
      <c r="X78" s="45"/>
      <c r="Y78" s="45"/>
      <c r="Z78" s="45"/>
      <c r="AA78" s="45"/>
      <c r="AB78" s="45"/>
      <c r="AC78" s="45">
        <v>163.016334318791</v>
      </c>
      <c r="AD78" s="45">
        <v>4.162618689203558</v>
      </c>
      <c r="AE78" s="45"/>
      <c r="AF78" s="45"/>
      <c r="AG78" s="45"/>
      <c r="AH78" s="45"/>
      <c r="AI78" s="45"/>
      <c r="AJ78" s="45">
        <v>163.016334318791</v>
      </c>
      <c r="AK78" s="45">
        <v>0.045</v>
      </c>
      <c r="AL78" s="45"/>
      <c r="AM78" s="45"/>
      <c r="AN78" s="45"/>
      <c r="AO78" s="23"/>
      <c r="AP78" s="23"/>
      <c r="AQ78" s="45">
        <v>163.016334318791</v>
      </c>
      <c r="AR78" s="45">
        <v>0.057</v>
      </c>
      <c r="AS78" s="23"/>
      <c r="AT78" s="23"/>
      <c r="AU78" s="23"/>
      <c r="AV78" s="23"/>
      <c r="AW78" s="23"/>
      <c r="AX78" s="45">
        <v>163.016334318791</v>
      </c>
      <c r="AY78" s="23">
        <v>0.516</v>
      </c>
      <c r="AZ78" s="23"/>
      <c r="BA78" s="23"/>
      <c r="BB78" s="23"/>
      <c r="BC78" s="23"/>
      <c r="BD78" s="23"/>
      <c r="BE78" s="45">
        <v>163.016334318791</v>
      </c>
      <c r="BF78" s="45">
        <v>8.0</v>
      </c>
      <c r="BG78" s="23"/>
      <c r="BH78" s="23"/>
      <c r="BI78" s="23"/>
      <c r="BJ78" s="23"/>
      <c r="BK78" s="23"/>
      <c r="BL78" s="45">
        <v>163.016334318791</v>
      </c>
      <c r="BM78" s="45">
        <v>0.228</v>
      </c>
      <c r="BN78" s="23"/>
      <c r="BO78" s="23"/>
      <c r="BP78" s="23"/>
      <c r="BQ78" s="23"/>
      <c r="BR78" s="23"/>
      <c r="BS78" s="45">
        <v>163.016334318791</v>
      </c>
      <c r="BT78" s="45">
        <v>0.012</v>
      </c>
      <c r="BU78" s="23"/>
      <c r="BV78" s="23"/>
      <c r="BW78" s="23"/>
      <c r="BX78" s="23"/>
      <c r="BY78" s="23"/>
      <c r="BZ78" s="23"/>
      <c r="CA78" s="23"/>
    </row>
    <row r="79" ht="15.75" customHeight="1">
      <c r="A79" s="45">
        <v>241.46916778813494</v>
      </c>
      <c r="B79" s="46">
        <v>0.081</v>
      </c>
      <c r="C79" s="45"/>
      <c r="D79" s="45"/>
      <c r="E79" s="45"/>
      <c r="F79" s="45"/>
      <c r="G79" s="45"/>
      <c r="H79" s="45">
        <v>241.46916778813494</v>
      </c>
      <c r="I79" s="46">
        <v>0.143</v>
      </c>
      <c r="J79" s="45"/>
      <c r="K79" s="45"/>
      <c r="L79" s="45"/>
      <c r="M79" s="45"/>
      <c r="N79" s="45"/>
      <c r="O79" s="45">
        <v>241.46916778813494</v>
      </c>
      <c r="P79" s="45"/>
      <c r="Q79" s="45"/>
      <c r="R79" s="45"/>
      <c r="S79" s="45"/>
      <c r="T79" s="45"/>
      <c r="U79" s="45"/>
      <c r="V79" s="45">
        <v>241.46916778813494</v>
      </c>
      <c r="W79" s="45"/>
      <c r="X79" s="45"/>
      <c r="Y79" s="45"/>
      <c r="Z79" s="45"/>
      <c r="AA79" s="45"/>
      <c r="AB79" s="45"/>
      <c r="AC79" s="45">
        <v>241.46916778813494</v>
      </c>
      <c r="AD79" s="45">
        <v>2.0976026499313933</v>
      </c>
      <c r="AE79" s="45"/>
      <c r="AF79" s="45"/>
      <c r="AG79" s="45"/>
      <c r="AH79" s="45"/>
      <c r="AI79" s="45"/>
      <c r="AJ79" s="45">
        <v>241.46916778813494</v>
      </c>
      <c r="AK79" s="45">
        <v>0.042</v>
      </c>
      <c r="AL79" s="45"/>
      <c r="AM79" s="45"/>
      <c r="AN79" s="45"/>
      <c r="AO79" s="23"/>
      <c r="AP79" s="23"/>
      <c r="AQ79" s="45">
        <v>241.46916778813494</v>
      </c>
      <c r="AR79" s="45">
        <v>0.092</v>
      </c>
      <c r="AS79" s="23"/>
      <c r="AT79" s="23"/>
      <c r="AU79" s="23"/>
      <c r="AV79" s="23"/>
      <c r="AW79" s="23"/>
      <c r="AX79" s="45">
        <v>241.46916778813494</v>
      </c>
      <c r="AY79" s="23"/>
      <c r="AZ79" s="23"/>
      <c r="BA79" s="23"/>
      <c r="BB79" s="23"/>
      <c r="BC79" s="23"/>
      <c r="BD79" s="23"/>
      <c r="BE79" s="45">
        <v>241.46916778813494</v>
      </c>
      <c r="BF79" s="45"/>
      <c r="BG79" s="23"/>
      <c r="BH79" s="23"/>
      <c r="BI79" s="23"/>
      <c r="BJ79" s="23"/>
      <c r="BK79" s="23"/>
      <c r="BL79" s="45">
        <v>241.46916778813494</v>
      </c>
      <c r="BM79" s="45">
        <v>0.002</v>
      </c>
      <c r="BN79" s="23"/>
      <c r="BO79" s="23"/>
      <c r="BP79" s="23"/>
      <c r="BQ79" s="23"/>
      <c r="BR79" s="23"/>
      <c r="BS79" s="45">
        <v>241.46916778813494</v>
      </c>
      <c r="BT79" s="45">
        <v>0.001</v>
      </c>
      <c r="BU79" s="23"/>
      <c r="BV79" s="23"/>
      <c r="BW79" s="23"/>
      <c r="BX79" s="23"/>
      <c r="BY79" s="23"/>
      <c r="BZ79" s="23"/>
      <c r="CA79" s="23"/>
    </row>
    <row r="80" ht="15.75" customHeight="1">
      <c r="A80" s="45">
        <v>104.12829728129641</v>
      </c>
      <c r="B80" s="46">
        <v>0.044</v>
      </c>
      <c r="C80" s="45"/>
      <c r="D80" s="45"/>
      <c r="E80" s="45"/>
      <c r="F80" s="45"/>
      <c r="G80" s="45"/>
      <c r="H80" s="45">
        <v>104.12829728129641</v>
      </c>
      <c r="I80" s="46">
        <v>0.22</v>
      </c>
      <c r="J80" s="45"/>
      <c r="K80" s="45"/>
      <c r="L80" s="45"/>
      <c r="M80" s="45"/>
      <c r="N80" s="45"/>
      <c r="O80" s="45">
        <v>104.12829728129641</v>
      </c>
      <c r="P80" s="45">
        <v>4.109981138122277E-4</v>
      </c>
      <c r="Q80" s="45"/>
      <c r="R80" s="45"/>
      <c r="S80" s="45"/>
      <c r="T80" s="45"/>
      <c r="U80" s="45"/>
      <c r="V80" s="45">
        <v>104.12829728129641</v>
      </c>
      <c r="W80" s="45"/>
      <c r="X80" s="45"/>
      <c r="Y80" s="45"/>
      <c r="Z80" s="45"/>
      <c r="AA80" s="45"/>
      <c r="AB80" s="45"/>
      <c r="AC80" s="45">
        <v>104.12829728129641</v>
      </c>
      <c r="AD80" s="45">
        <v>12.170926286999004</v>
      </c>
      <c r="AE80" s="45"/>
      <c r="AF80" s="45"/>
      <c r="AG80" s="45"/>
      <c r="AH80" s="45"/>
      <c r="AI80" s="45"/>
      <c r="AJ80" s="45">
        <v>104.12829728129641</v>
      </c>
      <c r="AK80" s="45">
        <v>0.041</v>
      </c>
      <c r="AL80" s="45"/>
      <c r="AM80" s="45"/>
      <c r="AN80" s="45"/>
      <c r="AO80" s="23"/>
      <c r="AP80" s="23"/>
      <c r="AQ80" s="45">
        <v>104.12829728129641</v>
      </c>
      <c r="AR80" s="45">
        <v>0.09</v>
      </c>
      <c r="AS80" s="23"/>
      <c r="AT80" s="23"/>
      <c r="AU80" s="23"/>
      <c r="AV80" s="23"/>
      <c r="AW80" s="23"/>
      <c r="AX80" s="45">
        <v>104.12829728129641</v>
      </c>
      <c r="AY80" s="23"/>
      <c r="AZ80" s="23"/>
      <c r="BA80" s="23"/>
      <c r="BB80" s="23"/>
      <c r="BC80" s="23"/>
      <c r="BD80" s="23"/>
      <c r="BE80" s="45">
        <v>104.12829728129641</v>
      </c>
      <c r="BF80" s="45"/>
      <c r="BG80" s="23"/>
      <c r="BH80" s="23"/>
      <c r="BI80" s="23"/>
      <c r="BJ80" s="23"/>
      <c r="BK80" s="23"/>
      <c r="BL80" s="45">
        <v>104.12829728129641</v>
      </c>
      <c r="BM80" s="45">
        <v>0.026</v>
      </c>
      <c r="BN80" s="23"/>
      <c r="BO80" s="23"/>
      <c r="BP80" s="23"/>
      <c r="BQ80" s="23"/>
      <c r="BR80" s="23"/>
      <c r="BS80" s="45">
        <v>104.12829728129641</v>
      </c>
      <c r="BT80" s="45">
        <v>0.003</v>
      </c>
      <c r="BU80" s="23"/>
      <c r="BV80" s="23"/>
      <c r="BW80" s="23"/>
      <c r="BX80" s="23"/>
      <c r="BY80" s="23"/>
      <c r="BZ80" s="23"/>
      <c r="CA80" s="23"/>
    </row>
    <row r="81" ht="15.75" customHeight="1">
      <c r="A81" s="45">
        <v>101.75534088696227</v>
      </c>
      <c r="B81" s="46">
        <v>0.047</v>
      </c>
      <c r="C81" s="45"/>
      <c r="D81" s="45"/>
      <c r="E81" s="45"/>
      <c r="F81" s="45"/>
      <c r="G81" s="45"/>
      <c r="H81" s="45">
        <v>101.75534088696227</v>
      </c>
      <c r="I81" s="46">
        <v>0.207</v>
      </c>
      <c r="J81" s="45"/>
      <c r="K81" s="45"/>
      <c r="L81" s="45"/>
      <c r="M81" s="45"/>
      <c r="N81" s="45"/>
      <c r="O81" s="45">
        <v>101.75534088696227</v>
      </c>
      <c r="P81" s="45">
        <v>4.137755806146141E-4</v>
      </c>
      <c r="Q81" s="45"/>
      <c r="R81" s="45"/>
      <c r="S81" s="45"/>
      <c r="T81" s="45"/>
      <c r="U81" s="45"/>
      <c r="V81" s="45">
        <v>101.75534088696227</v>
      </c>
      <c r="W81" s="45">
        <v>4.3111554230223684E-4</v>
      </c>
      <c r="X81" s="45"/>
      <c r="Y81" s="45"/>
      <c r="Z81" s="45"/>
      <c r="AA81" s="45"/>
      <c r="AB81" s="45"/>
      <c r="AC81" s="45">
        <v>101.75534088696227</v>
      </c>
      <c r="AD81" s="45">
        <v>12.21543692770678</v>
      </c>
      <c r="AE81" s="45"/>
      <c r="AF81" s="45"/>
      <c r="AG81" s="45"/>
      <c r="AH81" s="45"/>
      <c r="AI81" s="45"/>
      <c r="AJ81" s="45">
        <v>101.75534088696227</v>
      </c>
      <c r="AK81" s="45">
        <v>0.041</v>
      </c>
      <c r="AL81" s="45"/>
      <c r="AM81" s="45"/>
      <c r="AN81" s="45"/>
      <c r="AO81" s="23"/>
      <c r="AP81" s="23"/>
      <c r="AQ81" s="45">
        <v>101.75534088696227</v>
      </c>
      <c r="AR81" s="45">
        <v>0.087</v>
      </c>
      <c r="AS81" s="23"/>
      <c r="AT81" s="23"/>
      <c r="AU81" s="23"/>
      <c r="AV81" s="23"/>
      <c r="AW81" s="23"/>
      <c r="AX81" s="45">
        <v>101.75534088696227</v>
      </c>
      <c r="AY81" s="23"/>
      <c r="AZ81" s="23"/>
      <c r="BA81" s="23"/>
      <c r="BB81" s="23"/>
      <c r="BC81" s="23"/>
      <c r="BD81" s="23"/>
      <c r="BE81" s="45">
        <v>101.75534088696227</v>
      </c>
      <c r="BF81" s="45"/>
      <c r="BG81" s="23"/>
      <c r="BH81" s="23"/>
      <c r="BI81" s="23"/>
      <c r="BJ81" s="23"/>
      <c r="BK81" s="23"/>
      <c r="BL81" s="45">
        <v>101.75534088696227</v>
      </c>
      <c r="BM81" s="45">
        <v>0.042</v>
      </c>
      <c r="BN81" s="23"/>
      <c r="BO81" s="23"/>
      <c r="BP81" s="23"/>
      <c r="BQ81" s="23"/>
      <c r="BR81" s="23"/>
      <c r="BS81" s="45">
        <v>101.75534088696227</v>
      </c>
      <c r="BT81" s="45">
        <v>0.004</v>
      </c>
      <c r="BU81" s="23"/>
      <c r="BV81" s="23"/>
      <c r="BW81" s="23"/>
      <c r="BX81" s="23"/>
      <c r="BY81" s="23"/>
      <c r="BZ81" s="23"/>
      <c r="CA81" s="23"/>
    </row>
    <row r="82" ht="15.75" customHeight="1">
      <c r="A82" s="45">
        <v>99.21298844581086</v>
      </c>
      <c r="B82" s="46">
        <v>0.048</v>
      </c>
      <c r="C82" s="45"/>
      <c r="D82" s="45"/>
      <c r="E82" s="45"/>
      <c r="F82" s="45"/>
      <c r="G82" s="45"/>
      <c r="H82" s="45">
        <v>99.21298844581086</v>
      </c>
      <c r="I82" s="46">
        <v>0.18</v>
      </c>
      <c r="J82" s="45"/>
      <c r="K82" s="45"/>
      <c r="L82" s="45"/>
      <c r="M82" s="45"/>
      <c r="N82" s="45"/>
      <c r="O82" s="45">
        <v>99.21298844581086</v>
      </c>
      <c r="P82" s="45">
        <v>4.014334786579813E-4</v>
      </c>
      <c r="Q82" s="45"/>
      <c r="R82" s="45"/>
      <c r="S82" s="45"/>
      <c r="T82" s="45"/>
      <c r="U82" s="45"/>
      <c r="V82" s="45">
        <v>99.21298844581086</v>
      </c>
      <c r="W82" s="45">
        <v>3.874988482157025E-4</v>
      </c>
      <c r="X82" s="45"/>
      <c r="Y82" s="45"/>
      <c r="Z82" s="45"/>
      <c r="AA82" s="45"/>
      <c r="AB82" s="45"/>
      <c r="AC82" s="45">
        <v>99.21298844581086</v>
      </c>
      <c r="AD82" s="45">
        <v>15.792581167915955</v>
      </c>
      <c r="AE82" s="45"/>
      <c r="AF82" s="45"/>
      <c r="AG82" s="45"/>
      <c r="AH82" s="45"/>
      <c r="AI82" s="45"/>
      <c r="AJ82" s="45">
        <v>99.21298844581086</v>
      </c>
      <c r="AK82" s="45">
        <v>0.041</v>
      </c>
      <c r="AL82" s="45"/>
      <c r="AM82" s="45"/>
      <c r="AN82" s="45"/>
      <c r="AO82" s="23"/>
      <c r="AP82" s="23"/>
      <c r="AQ82" s="45">
        <v>99.21298844581086</v>
      </c>
      <c r="AR82" s="45">
        <v>0.084</v>
      </c>
      <c r="AS82" s="23"/>
      <c r="AT82" s="23"/>
      <c r="AU82" s="23"/>
      <c r="AV82" s="23"/>
      <c r="AW82" s="23"/>
      <c r="AX82" s="45">
        <v>99.21298844581086</v>
      </c>
      <c r="AY82" s="23"/>
      <c r="AZ82" s="23"/>
      <c r="BA82" s="23"/>
      <c r="BB82" s="23"/>
      <c r="BC82" s="23"/>
      <c r="BD82" s="23"/>
      <c r="BE82" s="45">
        <v>99.21298844581086</v>
      </c>
      <c r="BF82" s="45">
        <v>45.0</v>
      </c>
      <c r="BG82" s="23"/>
      <c r="BH82" s="23"/>
      <c r="BI82" s="23"/>
      <c r="BJ82" s="23"/>
      <c r="BK82" s="23"/>
      <c r="BL82" s="45">
        <v>99.21298844581086</v>
      </c>
      <c r="BM82" s="45">
        <v>0.063</v>
      </c>
      <c r="BN82" s="23"/>
      <c r="BO82" s="23"/>
      <c r="BP82" s="23"/>
      <c r="BQ82" s="23"/>
      <c r="BR82" s="23"/>
      <c r="BS82" s="45">
        <v>99.21298844581086</v>
      </c>
      <c r="BT82" s="45">
        <v>0.006</v>
      </c>
      <c r="BU82" s="23"/>
      <c r="BV82" s="23"/>
      <c r="BW82" s="23"/>
      <c r="BX82" s="23"/>
      <c r="BY82" s="23"/>
      <c r="BZ82" s="23"/>
      <c r="CA82" s="23"/>
    </row>
    <row r="83" ht="15.75" customHeight="1">
      <c r="A83" s="45">
        <v>96.71013552505919</v>
      </c>
      <c r="B83" s="46">
        <v>0.049</v>
      </c>
      <c r="C83" s="45"/>
      <c r="D83" s="45"/>
      <c r="E83" s="45"/>
      <c r="F83" s="45"/>
      <c r="G83" s="45"/>
      <c r="H83" s="45">
        <v>96.71013552505919</v>
      </c>
      <c r="I83" s="46">
        <v>0.18</v>
      </c>
      <c r="J83" s="45"/>
      <c r="K83" s="45"/>
      <c r="L83" s="45"/>
      <c r="M83" s="45"/>
      <c r="N83" s="45"/>
      <c r="O83" s="45">
        <v>96.71013552505919</v>
      </c>
      <c r="P83" s="45">
        <v>3.6181128557009467E-4</v>
      </c>
      <c r="Q83" s="45"/>
      <c r="R83" s="45"/>
      <c r="S83" s="45"/>
      <c r="T83" s="45"/>
      <c r="U83" s="45"/>
      <c r="V83" s="45">
        <v>96.71013552505919</v>
      </c>
      <c r="W83" s="45">
        <v>3.1372065339893275E-4</v>
      </c>
      <c r="X83" s="45"/>
      <c r="Y83" s="45"/>
      <c r="Z83" s="45"/>
      <c r="AA83" s="45"/>
      <c r="AB83" s="45"/>
      <c r="AC83" s="45">
        <v>96.71013552505919</v>
      </c>
      <c r="AD83" s="45">
        <v>22.291422441691523</v>
      </c>
      <c r="AE83" s="45"/>
      <c r="AF83" s="45"/>
      <c r="AG83" s="45"/>
      <c r="AH83" s="45"/>
      <c r="AI83" s="45"/>
      <c r="AJ83" s="45">
        <v>96.71013552505919</v>
      </c>
      <c r="AK83" s="45">
        <v>0.041</v>
      </c>
      <c r="AL83" s="45"/>
      <c r="AM83" s="45"/>
      <c r="AN83" s="45"/>
      <c r="AO83" s="23"/>
      <c r="AP83" s="23"/>
      <c r="AQ83" s="45">
        <v>96.71013552505919</v>
      </c>
      <c r="AR83" s="45">
        <v>0.081</v>
      </c>
      <c r="AS83" s="23"/>
      <c r="AT83" s="23"/>
      <c r="AU83" s="23"/>
      <c r="AV83" s="23"/>
      <c r="AW83" s="23"/>
      <c r="AX83" s="45">
        <v>96.71013552505919</v>
      </c>
      <c r="AY83" s="23"/>
      <c r="AZ83" s="23"/>
      <c r="BA83" s="23"/>
      <c r="BB83" s="23"/>
      <c r="BC83" s="23"/>
      <c r="BD83" s="23"/>
      <c r="BE83" s="45">
        <v>96.71013552505919</v>
      </c>
      <c r="BF83" s="45">
        <v>45.0</v>
      </c>
      <c r="BG83" s="23"/>
      <c r="BH83" s="23"/>
      <c r="BI83" s="23"/>
      <c r="BJ83" s="23"/>
      <c r="BK83" s="23"/>
      <c r="BL83" s="45">
        <v>96.71013552505919</v>
      </c>
      <c r="BM83" s="45">
        <v>0.087</v>
      </c>
      <c r="BN83" s="23"/>
      <c r="BO83" s="23"/>
      <c r="BP83" s="23"/>
      <c r="BQ83" s="23"/>
      <c r="BR83" s="23"/>
      <c r="BS83" s="45">
        <v>96.71013552505919</v>
      </c>
      <c r="BT83" s="45">
        <v>0.01</v>
      </c>
      <c r="BU83" s="23"/>
      <c r="BV83" s="23"/>
      <c r="BW83" s="23"/>
      <c r="BX83" s="23"/>
      <c r="BY83" s="23"/>
      <c r="BZ83" s="23"/>
      <c r="CA83" s="23"/>
    </row>
    <row r="84" ht="15.75" customHeight="1">
      <c r="A84" s="45">
        <v>94.63707368296393</v>
      </c>
      <c r="B84" s="46">
        <v>0.046</v>
      </c>
      <c r="C84" s="45"/>
      <c r="D84" s="45"/>
      <c r="E84" s="45"/>
      <c r="F84" s="45"/>
      <c r="G84" s="45"/>
      <c r="H84" s="45">
        <v>94.63707368296393</v>
      </c>
      <c r="I84" s="46">
        <v>0.18</v>
      </c>
      <c r="J84" s="45"/>
      <c r="K84" s="45"/>
      <c r="L84" s="45"/>
      <c r="M84" s="45"/>
      <c r="N84" s="45"/>
      <c r="O84" s="45">
        <v>94.63707368296393</v>
      </c>
      <c r="P84" s="45"/>
      <c r="Q84" s="45"/>
      <c r="R84" s="45"/>
      <c r="S84" s="45"/>
      <c r="T84" s="45"/>
      <c r="U84" s="45"/>
      <c r="V84" s="45">
        <v>94.63707368296393</v>
      </c>
      <c r="W84" s="45"/>
      <c r="X84" s="45"/>
      <c r="Y84" s="45"/>
      <c r="Z84" s="45"/>
      <c r="AA84" s="45"/>
      <c r="AB84" s="45"/>
      <c r="AC84" s="45">
        <v>94.63707368296393</v>
      </c>
      <c r="AD84" s="45">
        <v>26.464165810348746</v>
      </c>
      <c r="AE84" s="45"/>
      <c r="AF84" s="45"/>
      <c r="AG84" s="45"/>
      <c r="AH84" s="45"/>
      <c r="AI84" s="45"/>
      <c r="AJ84" s="45">
        <v>94.63707368296393</v>
      </c>
      <c r="AK84" s="45">
        <v>0.04</v>
      </c>
      <c r="AL84" s="45"/>
      <c r="AM84" s="45"/>
      <c r="AN84" s="45"/>
      <c r="AO84" s="23"/>
      <c r="AP84" s="23"/>
      <c r="AQ84" s="45">
        <v>94.63707368296393</v>
      </c>
      <c r="AR84" s="45">
        <v>0.078</v>
      </c>
      <c r="AS84" s="23"/>
      <c r="AT84" s="23"/>
      <c r="AU84" s="23"/>
      <c r="AV84" s="23"/>
      <c r="AW84" s="23"/>
      <c r="AX84" s="45">
        <v>94.63707368296393</v>
      </c>
      <c r="AY84" s="23">
        <v>0.506</v>
      </c>
      <c r="AZ84" s="23"/>
      <c r="BA84" s="23"/>
      <c r="BB84" s="23"/>
      <c r="BC84" s="23"/>
      <c r="BD84" s="23"/>
      <c r="BE84" s="45">
        <v>94.63707368296393</v>
      </c>
      <c r="BF84" s="45">
        <v>45.0</v>
      </c>
      <c r="BG84" s="23"/>
      <c r="BH84" s="23"/>
      <c r="BI84" s="23"/>
      <c r="BJ84" s="23"/>
      <c r="BK84" s="23"/>
      <c r="BL84" s="45">
        <v>94.63707368296393</v>
      </c>
      <c r="BM84" s="45">
        <v>0.124</v>
      </c>
      <c r="BN84" s="23"/>
      <c r="BO84" s="23"/>
      <c r="BP84" s="23"/>
      <c r="BQ84" s="23"/>
      <c r="BR84" s="23"/>
      <c r="BS84" s="45">
        <v>94.63707368296393</v>
      </c>
      <c r="BT84" s="45">
        <v>0.014</v>
      </c>
      <c r="BU84" s="23"/>
      <c r="BV84" s="23"/>
      <c r="BW84" s="23"/>
      <c r="BX84" s="23"/>
      <c r="BY84" s="23"/>
      <c r="BZ84" s="23"/>
      <c r="CA84" s="23"/>
    </row>
    <row r="85" ht="15.75" customHeight="1">
      <c r="A85" s="45">
        <v>92.99914861091567</v>
      </c>
      <c r="B85" s="46">
        <v>0.049</v>
      </c>
      <c r="C85" s="45"/>
      <c r="D85" s="45"/>
      <c r="E85" s="45"/>
      <c r="F85" s="45"/>
      <c r="G85" s="45"/>
      <c r="H85" s="45">
        <v>92.99914861091567</v>
      </c>
      <c r="I85" s="46">
        <v>0.177</v>
      </c>
      <c r="J85" s="45"/>
      <c r="K85" s="45"/>
      <c r="L85" s="45"/>
      <c r="M85" s="45"/>
      <c r="N85" s="45"/>
      <c r="O85" s="45">
        <v>92.99914861091567</v>
      </c>
      <c r="P85" s="45">
        <v>3.406416000655923E-4</v>
      </c>
      <c r="Q85" s="45"/>
      <c r="R85" s="45"/>
      <c r="S85" s="45"/>
      <c r="T85" s="45"/>
      <c r="U85" s="45"/>
      <c r="V85" s="45">
        <v>92.99914861091567</v>
      </c>
      <c r="W85" s="45">
        <v>3.13454746811146E-4</v>
      </c>
      <c r="X85" s="45"/>
      <c r="Y85" s="45"/>
      <c r="Z85" s="45"/>
      <c r="AA85" s="45"/>
      <c r="AB85" s="45"/>
      <c r="AC85" s="45">
        <v>92.99914861091567</v>
      </c>
      <c r="AD85" s="45">
        <v>27.992787639459557</v>
      </c>
      <c r="AE85" s="45"/>
      <c r="AF85" s="45"/>
      <c r="AG85" s="45"/>
      <c r="AH85" s="45"/>
      <c r="AI85" s="45"/>
      <c r="AJ85" s="45">
        <v>92.99914861091567</v>
      </c>
      <c r="AK85" s="45">
        <v>0.04</v>
      </c>
      <c r="AL85" s="45"/>
      <c r="AM85" s="45"/>
      <c r="AN85" s="45"/>
      <c r="AO85" s="23"/>
      <c r="AP85" s="23"/>
      <c r="AQ85" s="45">
        <v>92.99914861091567</v>
      </c>
      <c r="AR85" s="45">
        <v>0.076</v>
      </c>
      <c r="AS85" s="23"/>
      <c r="AT85" s="23"/>
      <c r="AU85" s="23"/>
      <c r="AV85" s="23"/>
      <c r="AW85" s="23"/>
      <c r="AX85" s="45">
        <v>92.99914861091567</v>
      </c>
      <c r="AY85" s="23">
        <v>0.508</v>
      </c>
      <c r="AZ85" s="23"/>
      <c r="BA85" s="23"/>
      <c r="BB85" s="23"/>
      <c r="BC85" s="23"/>
      <c r="BD85" s="23"/>
      <c r="BE85" s="45">
        <v>92.99914861091567</v>
      </c>
      <c r="BF85" s="45">
        <v>45.0</v>
      </c>
      <c r="BG85" s="23"/>
      <c r="BH85" s="23"/>
      <c r="BI85" s="23"/>
      <c r="BJ85" s="23"/>
      <c r="BK85" s="23"/>
      <c r="BL85" s="45">
        <v>92.99914861091567</v>
      </c>
      <c r="BM85" s="45">
        <v>0.168</v>
      </c>
      <c r="BN85" s="23"/>
      <c r="BO85" s="23"/>
      <c r="BP85" s="23"/>
      <c r="BQ85" s="23"/>
      <c r="BR85" s="23"/>
      <c r="BS85" s="45">
        <v>92.99914861091567</v>
      </c>
      <c r="BT85" s="45">
        <v>0.02</v>
      </c>
      <c r="BU85" s="23"/>
      <c r="BV85" s="23"/>
      <c r="BW85" s="23"/>
      <c r="BX85" s="23"/>
      <c r="BY85" s="23"/>
      <c r="BZ85" s="23"/>
      <c r="CA85" s="23"/>
    </row>
    <row r="86" ht="15.75" customHeight="1">
      <c r="A86" s="45">
        <v>90.64966972944771</v>
      </c>
      <c r="B86" s="46">
        <v>0.048</v>
      </c>
      <c r="C86" s="45"/>
      <c r="D86" s="45"/>
      <c r="E86" s="45"/>
      <c r="F86" s="45"/>
      <c r="G86" s="45"/>
      <c r="H86" s="45">
        <v>90.64966972944771</v>
      </c>
      <c r="I86" s="46">
        <v>0.153</v>
      </c>
      <c r="J86" s="45"/>
      <c r="K86" s="45"/>
      <c r="L86" s="45"/>
      <c r="M86" s="45"/>
      <c r="N86" s="45"/>
      <c r="O86" s="45">
        <v>90.64966972944771</v>
      </c>
      <c r="P86" s="45"/>
      <c r="Q86" s="45"/>
      <c r="R86" s="45"/>
      <c r="S86" s="45"/>
      <c r="T86" s="45"/>
      <c r="U86" s="45"/>
      <c r="V86" s="45">
        <v>90.64966972944771</v>
      </c>
      <c r="W86" s="45"/>
      <c r="X86" s="45"/>
      <c r="Y86" s="45"/>
      <c r="Z86" s="45"/>
      <c r="AA86" s="45"/>
      <c r="AB86" s="45"/>
      <c r="AC86" s="45">
        <v>90.64966972944771</v>
      </c>
      <c r="AD86" s="45">
        <v>24.40087474517842</v>
      </c>
      <c r="AE86" s="45"/>
      <c r="AF86" s="45"/>
      <c r="AG86" s="45"/>
      <c r="AH86" s="45"/>
      <c r="AI86" s="45"/>
      <c r="AJ86" s="45">
        <v>90.64966972944771</v>
      </c>
      <c r="AK86" s="45">
        <v>0.04</v>
      </c>
      <c r="AL86" s="45"/>
      <c r="AM86" s="45"/>
      <c r="AN86" s="45"/>
      <c r="AO86" s="23"/>
      <c r="AP86" s="23"/>
      <c r="AQ86" s="45">
        <v>90.64966972944771</v>
      </c>
      <c r="AR86" s="45">
        <v>0.073</v>
      </c>
      <c r="AS86" s="23"/>
      <c r="AT86" s="23"/>
      <c r="AU86" s="23"/>
      <c r="AV86" s="23"/>
      <c r="AW86" s="23"/>
      <c r="AX86" s="45">
        <v>90.64966972944771</v>
      </c>
      <c r="AY86" s="23">
        <v>0.508</v>
      </c>
      <c r="AZ86" s="23"/>
      <c r="BA86" s="23"/>
      <c r="BB86" s="23"/>
      <c r="BC86" s="23"/>
      <c r="BD86" s="23"/>
      <c r="BE86" s="45">
        <v>90.64966972944771</v>
      </c>
      <c r="BF86" s="45">
        <v>38.0</v>
      </c>
      <c r="BG86" s="23"/>
      <c r="BH86" s="23"/>
      <c r="BI86" s="23"/>
      <c r="BJ86" s="23"/>
      <c r="BK86" s="23"/>
      <c r="BL86" s="45">
        <v>90.64966972944771</v>
      </c>
      <c r="BM86" s="45">
        <v>0.238</v>
      </c>
      <c r="BN86" s="23"/>
      <c r="BO86" s="23"/>
      <c r="BP86" s="23"/>
      <c r="BQ86" s="23"/>
      <c r="BR86" s="23"/>
      <c r="BS86" s="45">
        <v>90.64966972944771</v>
      </c>
      <c r="BT86" s="45">
        <v>0.029</v>
      </c>
      <c r="BU86" s="23"/>
      <c r="BV86" s="23"/>
      <c r="BW86" s="23"/>
      <c r="BX86" s="23"/>
      <c r="BY86" s="23"/>
      <c r="BZ86" s="23"/>
      <c r="CA86" s="23"/>
    </row>
    <row r="87" ht="15.75" customHeight="1">
      <c r="A87" s="45">
        <v>88.48308774890117</v>
      </c>
      <c r="B87" s="46">
        <v>0.047</v>
      </c>
      <c r="C87" s="45"/>
      <c r="D87" s="45"/>
      <c r="E87" s="45"/>
      <c r="F87" s="45"/>
      <c r="G87" s="45"/>
      <c r="H87" s="45">
        <v>88.48308774890117</v>
      </c>
      <c r="I87" s="46">
        <v>0.15</v>
      </c>
      <c r="J87" s="45"/>
      <c r="K87" s="45"/>
      <c r="L87" s="45"/>
      <c r="M87" s="45"/>
      <c r="N87" s="45"/>
      <c r="O87" s="45">
        <v>88.48308774890117</v>
      </c>
      <c r="P87" s="45"/>
      <c r="Q87" s="45"/>
      <c r="R87" s="45"/>
      <c r="S87" s="45"/>
      <c r="T87" s="45"/>
      <c r="U87" s="45"/>
      <c r="V87" s="45">
        <v>88.48308774890117</v>
      </c>
      <c r="W87" s="45"/>
      <c r="X87" s="45"/>
      <c r="Y87" s="45"/>
      <c r="Z87" s="45"/>
      <c r="AA87" s="45"/>
      <c r="AB87" s="45"/>
      <c r="AC87" s="45">
        <v>88.48308774890117</v>
      </c>
      <c r="AD87" s="45">
        <v>28.73178121835613</v>
      </c>
      <c r="AE87" s="45"/>
      <c r="AF87" s="45"/>
      <c r="AG87" s="45"/>
      <c r="AH87" s="45"/>
      <c r="AI87" s="45"/>
      <c r="AJ87" s="45">
        <v>88.48308774890117</v>
      </c>
      <c r="AK87" s="45">
        <v>0.039</v>
      </c>
      <c r="AL87" s="45"/>
      <c r="AM87" s="45"/>
      <c r="AN87" s="45"/>
      <c r="AO87" s="23"/>
      <c r="AP87" s="23"/>
      <c r="AQ87" s="45">
        <v>88.48308774890117</v>
      </c>
      <c r="AR87" s="45">
        <v>0.071</v>
      </c>
      <c r="AS87" s="23"/>
      <c r="AT87" s="23"/>
      <c r="AU87" s="23"/>
      <c r="AV87" s="23"/>
      <c r="AW87" s="23"/>
      <c r="AX87" s="45">
        <v>88.48308774890117</v>
      </c>
      <c r="AY87" s="23">
        <v>0.504</v>
      </c>
      <c r="AZ87" s="23"/>
      <c r="BA87" s="23"/>
      <c r="BB87" s="23"/>
      <c r="BC87" s="23"/>
      <c r="BD87" s="23"/>
      <c r="BE87" s="45">
        <v>88.48308774890117</v>
      </c>
      <c r="BF87" s="45">
        <v>38.0</v>
      </c>
      <c r="BG87" s="23"/>
      <c r="BH87" s="23"/>
      <c r="BI87" s="23"/>
      <c r="BJ87" s="23"/>
      <c r="BK87" s="23"/>
      <c r="BL87" s="45">
        <v>88.48308774890117</v>
      </c>
      <c r="BM87" s="45">
        <v>0.314</v>
      </c>
      <c r="BN87" s="23"/>
      <c r="BO87" s="23"/>
      <c r="BP87" s="23"/>
      <c r="BQ87" s="23"/>
      <c r="BR87" s="23"/>
      <c r="BS87" s="45">
        <v>88.48308774890117</v>
      </c>
      <c r="BT87" s="45">
        <v>0.034</v>
      </c>
      <c r="BU87" s="23"/>
      <c r="BV87" s="23"/>
      <c r="BW87" s="23"/>
      <c r="BX87" s="23"/>
      <c r="BY87" s="23"/>
      <c r="BZ87" s="23"/>
      <c r="CA87" s="23"/>
    </row>
    <row r="88" ht="15.75" customHeight="1">
      <c r="A88" s="45">
        <v>86.29839516572494</v>
      </c>
      <c r="B88" s="46">
        <v>0.05</v>
      </c>
      <c r="C88" s="45"/>
      <c r="D88" s="45"/>
      <c r="E88" s="45"/>
      <c r="F88" s="45"/>
      <c r="G88" s="45"/>
      <c r="H88" s="45">
        <v>86.29839516572494</v>
      </c>
      <c r="I88" s="46"/>
      <c r="J88" s="45"/>
      <c r="K88" s="45"/>
      <c r="L88" s="45"/>
      <c r="M88" s="45"/>
      <c r="N88" s="45"/>
      <c r="O88" s="45">
        <v>86.29839516572494</v>
      </c>
      <c r="P88" s="45">
        <v>3.36550861037473E-4</v>
      </c>
      <c r="Q88" s="45"/>
      <c r="R88" s="45"/>
      <c r="S88" s="45"/>
      <c r="T88" s="45"/>
      <c r="U88" s="45"/>
      <c r="V88" s="45">
        <v>86.29839516572494</v>
      </c>
      <c r="W88" s="45">
        <v>1.887689207267529E-4</v>
      </c>
      <c r="X88" s="45"/>
      <c r="Y88" s="45"/>
      <c r="Z88" s="45"/>
      <c r="AA88" s="45"/>
      <c r="AB88" s="45"/>
      <c r="AC88" s="45">
        <v>86.29839516572494</v>
      </c>
      <c r="AD88" s="45">
        <v>23.676944997611166</v>
      </c>
      <c r="AE88" s="45"/>
      <c r="AF88" s="45"/>
      <c r="AG88" s="45"/>
      <c r="AH88" s="45"/>
      <c r="AI88" s="45"/>
      <c r="AJ88" s="45">
        <v>86.29839516572494</v>
      </c>
      <c r="AK88" s="45">
        <v>0.039</v>
      </c>
      <c r="AL88" s="45"/>
      <c r="AM88" s="45"/>
      <c r="AN88" s="45"/>
      <c r="AO88" s="23"/>
      <c r="AP88" s="23"/>
      <c r="AQ88" s="45">
        <v>86.29839516572494</v>
      </c>
      <c r="AR88" s="45">
        <v>0.069</v>
      </c>
      <c r="AS88" s="23"/>
      <c r="AT88" s="23"/>
      <c r="AU88" s="23"/>
      <c r="AV88" s="23"/>
      <c r="AW88" s="23"/>
      <c r="AX88" s="45">
        <v>86.29839516572494</v>
      </c>
      <c r="AY88" s="23">
        <v>0.488</v>
      </c>
      <c r="AZ88" s="23"/>
      <c r="BA88" s="23"/>
      <c r="BB88" s="23"/>
      <c r="BC88" s="23"/>
      <c r="BD88" s="23"/>
      <c r="BE88" s="45">
        <v>86.29839516572494</v>
      </c>
      <c r="BF88" s="45">
        <v>35.0</v>
      </c>
      <c r="BG88" s="23"/>
      <c r="BH88" s="23"/>
      <c r="BI88" s="23"/>
      <c r="BJ88" s="23"/>
      <c r="BK88" s="23"/>
      <c r="BL88" s="45">
        <v>86.29839516572494</v>
      </c>
      <c r="BM88" s="45">
        <v>0.398</v>
      </c>
      <c r="BN88" s="23"/>
      <c r="BO88" s="23"/>
      <c r="BP88" s="23"/>
      <c r="BQ88" s="23"/>
      <c r="BR88" s="23"/>
      <c r="BS88" s="45">
        <v>86.29839516572494</v>
      </c>
      <c r="BT88" s="45">
        <v>0.038</v>
      </c>
      <c r="BU88" s="23"/>
      <c r="BV88" s="23"/>
      <c r="BW88" s="23"/>
      <c r="BX88" s="23"/>
      <c r="BY88" s="23"/>
      <c r="BZ88" s="23"/>
      <c r="CA88" s="23"/>
    </row>
    <row r="89" ht="15.75" customHeight="1">
      <c r="A89" s="45">
        <v>84.29030277473566</v>
      </c>
      <c r="B89" s="46">
        <v>0.051</v>
      </c>
      <c r="C89" s="45"/>
      <c r="D89" s="45"/>
      <c r="E89" s="45"/>
      <c r="F89" s="45"/>
      <c r="G89" s="45"/>
      <c r="H89" s="45">
        <v>84.29030277473566</v>
      </c>
      <c r="I89" s="46"/>
      <c r="J89" s="45"/>
      <c r="K89" s="45"/>
      <c r="L89" s="45"/>
      <c r="M89" s="45"/>
      <c r="N89" s="45"/>
      <c r="O89" s="45">
        <v>84.29030277473566</v>
      </c>
      <c r="P89" s="45">
        <v>3.2597402011787723E-4</v>
      </c>
      <c r="Q89" s="45"/>
      <c r="R89" s="45"/>
      <c r="S89" s="45"/>
      <c r="T89" s="45"/>
      <c r="U89" s="45"/>
      <c r="V89" s="45">
        <v>84.29030277473566</v>
      </c>
      <c r="W89" s="45">
        <v>1.856059123919729E-4</v>
      </c>
      <c r="X89" s="45"/>
      <c r="Y89" s="45"/>
      <c r="Z89" s="45"/>
      <c r="AA89" s="45"/>
      <c r="AB89" s="45"/>
      <c r="AC89" s="45">
        <v>84.29030277473566</v>
      </c>
      <c r="AD89" s="45">
        <v>12.848894144167405</v>
      </c>
      <c r="AE89" s="45"/>
      <c r="AF89" s="45"/>
      <c r="AG89" s="45"/>
      <c r="AH89" s="45"/>
      <c r="AI89" s="45"/>
      <c r="AJ89" s="45">
        <v>84.29030277473566</v>
      </c>
      <c r="AK89" s="45">
        <v>0.039</v>
      </c>
      <c r="AL89" s="45"/>
      <c r="AM89" s="45"/>
      <c r="AN89" s="45"/>
      <c r="AO89" s="23"/>
      <c r="AP89" s="23"/>
      <c r="AQ89" s="45">
        <v>84.29030277473566</v>
      </c>
      <c r="AR89" s="45">
        <v>0.066</v>
      </c>
      <c r="AS89" s="23"/>
      <c r="AT89" s="23"/>
      <c r="AU89" s="23"/>
      <c r="AV89" s="23"/>
      <c r="AW89" s="23"/>
      <c r="AX89" s="45">
        <v>84.29030277473566</v>
      </c>
      <c r="AY89" s="23">
        <v>0.488</v>
      </c>
      <c r="AZ89" s="23"/>
      <c r="BA89" s="23"/>
      <c r="BB89" s="23"/>
      <c r="BC89" s="23"/>
      <c r="BD89" s="23"/>
      <c r="BE89" s="45">
        <v>84.29030277473566</v>
      </c>
      <c r="BF89" s="45">
        <v>19.0</v>
      </c>
      <c r="BG89" s="23"/>
      <c r="BH89" s="23"/>
      <c r="BI89" s="23"/>
      <c r="BJ89" s="23"/>
      <c r="BK89" s="23"/>
      <c r="BL89" s="45">
        <v>84.29030277473566</v>
      </c>
      <c r="BM89" s="45">
        <v>0.419</v>
      </c>
      <c r="BN89" s="23"/>
      <c r="BO89" s="23"/>
      <c r="BP89" s="23"/>
      <c r="BQ89" s="23"/>
      <c r="BR89" s="23"/>
      <c r="BS89" s="45">
        <v>84.29030277473566</v>
      </c>
      <c r="BT89" s="45">
        <v>0.043</v>
      </c>
      <c r="BU89" s="23"/>
      <c r="BV89" s="23"/>
      <c r="BW89" s="23"/>
      <c r="BX89" s="23"/>
      <c r="BY89" s="23"/>
      <c r="BZ89" s="23"/>
      <c r="CA89" s="23"/>
    </row>
    <row r="90" ht="15.75" customHeight="1">
      <c r="A90" s="45">
        <v>82.22524242456326</v>
      </c>
      <c r="B90" s="46">
        <v>0.053</v>
      </c>
      <c r="C90" s="45"/>
      <c r="D90" s="45"/>
      <c r="E90" s="45"/>
      <c r="F90" s="45"/>
      <c r="G90" s="45"/>
      <c r="H90" s="45">
        <v>82.22524242456326</v>
      </c>
      <c r="I90" s="46"/>
      <c r="J90" s="45"/>
      <c r="K90" s="45"/>
      <c r="L90" s="45"/>
      <c r="M90" s="45"/>
      <c r="N90" s="45"/>
      <c r="O90" s="45">
        <v>82.22524242456326</v>
      </c>
      <c r="P90" s="45"/>
      <c r="Q90" s="45"/>
      <c r="R90" s="45"/>
      <c r="S90" s="45"/>
      <c r="T90" s="45"/>
      <c r="U90" s="45"/>
      <c r="V90" s="45">
        <v>82.22524242456326</v>
      </c>
      <c r="W90" s="45"/>
      <c r="X90" s="45"/>
      <c r="Y90" s="45"/>
      <c r="Z90" s="45"/>
      <c r="AA90" s="45"/>
      <c r="AB90" s="45"/>
      <c r="AC90" s="45">
        <v>82.22524242456326</v>
      </c>
      <c r="AD90" s="45">
        <v>29.40026484817363</v>
      </c>
      <c r="AE90" s="45"/>
      <c r="AF90" s="45"/>
      <c r="AG90" s="45"/>
      <c r="AH90" s="45"/>
      <c r="AI90" s="45"/>
      <c r="AJ90" s="45">
        <v>82.22524242456326</v>
      </c>
      <c r="AK90" s="45">
        <v>0.038</v>
      </c>
      <c r="AL90" s="45"/>
      <c r="AM90" s="45"/>
      <c r="AN90" s="45"/>
      <c r="AO90" s="23"/>
      <c r="AP90" s="23"/>
      <c r="AQ90" s="45">
        <v>82.22524242456326</v>
      </c>
      <c r="AR90" s="45">
        <v>0.064</v>
      </c>
      <c r="AS90" s="23"/>
      <c r="AT90" s="23"/>
      <c r="AU90" s="23"/>
      <c r="AV90" s="23"/>
      <c r="AW90" s="23"/>
      <c r="AX90" s="45">
        <v>82.22524242456326</v>
      </c>
      <c r="AY90" s="23">
        <v>0.488</v>
      </c>
      <c r="AZ90" s="23"/>
      <c r="BA90" s="23"/>
      <c r="BB90" s="23"/>
      <c r="BC90" s="23"/>
      <c r="BD90" s="23"/>
      <c r="BE90" s="45">
        <v>82.22524242456326</v>
      </c>
      <c r="BF90" s="45">
        <v>15.0</v>
      </c>
      <c r="BG90" s="23"/>
      <c r="BH90" s="23"/>
      <c r="BI90" s="23"/>
      <c r="BJ90" s="23"/>
      <c r="BK90" s="23"/>
      <c r="BL90" s="45">
        <v>82.22524242456326</v>
      </c>
      <c r="BM90" s="45">
        <v>0.496</v>
      </c>
      <c r="BN90" s="23"/>
      <c r="BO90" s="23"/>
      <c r="BP90" s="23"/>
      <c r="BQ90" s="23"/>
      <c r="BR90" s="23"/>
      <c r="BS90" s="45">
        <v>82.22524242456326</v>
      </c>
      <c r="BT90" s="45">
        <v>0.05</v>
      </c>
      <c r="BU90" s="23"/>
      <c r="BV90" s="23"/>
      <c r="BW90" s="23"/>
      <c r="BX90" s="23"/>
      <c r="BY90" s="23"/>
      <c r="BZ90" s="23"/>
      <c r="CA90" s="23"/>
    </row>
    <row r="91" ht="15.75" customHeight="1">
      <c r="A91" s="45">
        <v>80.17562768694086</v>
      </c>
      <c r="B91" s="46">
        <v>0.054</v>
      </c>
      <c r="C91" s="45"/>
      <c r="D91" s="45"/>
      <c r="E91" s="45"/>
      <c r="F91" s="45"/>
      <c r="G91" s="45"/>
      <c r="H91" s="45">
        <v>80.17562768694086</v>
      </c>
      <c r="I91" s="46"/>
      <c r="J91" s="45"/>
      <c r="K91" s="45"/>
      <c r="L91" s="45"/>
      <c r="M91" s="45"/>
      <c r="N91" s="45"/>
      <c r="O91" s="45">
        <v>80.17562768694086</v>
      </c>
      <c r="P91" s="45">
        <v>3.2069669756135485E-4</v>
      </c>
      <c r="Q91" s="45"/>
      <c r="R91" s="45"/>
      <c r="S91" s="45"/>
      <c r="T91" s="45"/>
      <c r="U91" s="45"/>
      <c r="V91" s="45">
        <v>80.17562768694086</v>
      </c>
      <c r="W91" s="45">
        <v>1.8235333126171593E-4</v>
      </c>
      <c r="X91" s="45"/>
      <c r="Y91" s="45"/>
      <c r="Z91" s="45"/>
      <c r="AA91" s="45"/>
      <c r="AB91" s="45"/>
      <c r="AC91" s="45">
        <v>80.17562768694086</v>
      </c>
      <c r="AD91" s="45">
        <v>30.783933606981613</v>
      </c>
      <c r="AE91" s="45"/>
      <c r="AF91" s="45"/>
      <c r="AG91" s="45"/>
      <c r="AH91" s="45"/>
      <c r="AI91" s="45"/>
      <c r="AJ91" s="45">
        <v>80.17562768694086</v>
      </c>
      <c r="AK91" s="45">
        <v>0.038</v>
      </c>
      <c r="AL91" s="45"/>
      <c r="AM91" s="45"/>
      <c r="AN91" s="45"/>
      <c r="AO91" s="23"/>
      <c r="AP91" s="23"/>
      <c r="AQ91" s="45">
        <v>80.17562768694086</v>
      </c>
      <c r="AR91" s="45">
        <v>0.062</v>
      </c>
      <c r="AS91" s="23"/>
      <c r="AT91" s="23"/>
      <c r="AU91" s="23"/>
      <c r="AV91" s="23"/>
      <c r="AW91" s="23"/>
      <c r="AX91" s="45">
        <v>80.17562768694086</v>
      </c>
      <c r="AY91" s="23">
        <v>0.488</v>
      </c>
      <c r="AZ91" s="23"/>
      <c r="BA91" s="23"/>
      <c r="BB91" s="23"/>
      <c r="BC91" s="23"/>
      <c r="BD91" s="23"/>
      <c r="BE91" s="45">
        <v>80.17562768694086</v>
      </c>
      <c r="BF91" s="45">
        <v>15.0</v>
      </c>
      <c r="BG91" s="23"/>
      <c r="BH91" s="23"/>
      <c r="BI91" s="23"/>
      <c r="BJ91" s="23"/>
      <c r="BK91" s="23"/>
      <c r="BL91" s="45">
        <v>80.17562768694086</v>
      </c>
      <c r="BM91" s="45">
        <v>0.604</v>
      </c>
      <c r="BN91" s="23"/>
      <c r="BO91" s="23"/>
      <c r="BP91" s="23"/>
      <c r="BQ91" s="23"/>
      <c r="BR91" s="23"/>
      <c r="BS91" s="45">
        <v>80.17562768694086</v>
      </c>
      <c r="BT91" s="45">
        <v>0.057</v>
      </c>
      <c r="BU91" s="23"/>
      <c r="BV91" s="23"/>
      <c r="BW91" s="23"/>
      <c r="BX91" s="23"/>
      <c r="BY91" s="23"/>
      <c r="BZ91" s="23"/>
      <c r="CA91" s="23"/>
    </row>
    <row r="92" ht="15.75" customHeight="1">
      <c r="A92" s="45">
        <v>109.264574393072</v>
      </c>
      <c r="B92" s="46">
        <v>0.051</v>
      </c>
      <c r="C92" s="45"/>
      <c r="D92" s="45"/>
      <c r="E92" s="45"/>
      <c r="F92" s="45"/>
      <c r="G92" s="45"/>
      <c r="H92" s="45">
        <v>109.264574393072</v>
      </c>
      <c r="I92" s="46"/>
      <c r="J92" s="45"/>
      <c r="K92" s="45"/>
      <c r="L92" s="45"/>
      <c r="M92" s="45"/>
      <c r="N92" s="45"/>
      <c r="O92" s="45">
        <v>109.264574393072</v>
      </c>
      <c r="P92" s="45"/>
      <c r="Q92" s="45"/>
      <c r="R92" s="45"/>
      <c r="S92" s="45"/>
      <c r="T92" s="45"/>
      <c r="U92" s="45"/>
      <c r="V92" s="45">
        <v>109.264574393072</v>
      </c>
      <c r="W92" s="45"/>
      <c r="X92" s="45"/>
      <c r="Y92" s="45"/>
      <c r="Z92" s="45"/>
      <c r="AA92" s="45"/>
      <c r="AB92" s="45"/>
      <c r="AC92" s="45">
        <v>109.264574393072</v>
      </c>
      <c r="AD92" s="45">
        <v>15.130860281071111</v>
      </c>
      <c r="AE92" s="45"/>
      <c r="AF92" s="45"/>
      <c r="AG92" s="45"/>
      <c r="AH92" s="45"/>
      <c r="AI92" s="45"/>
      <c r="AJ92" s="45">
        <v>109.264574393072</v>
      </c>
      <c r="AK92" s="45">
        <v>0.041</v>
      </c>
      <c r="AL92" s="45"/>
      <c r="AM92" s="45"/>
      <c r="AN92" s="45"/>
      <c r="AO92" s="23"/>
      <c r="AP92" s="23"/>
      <c r="AQ92" s="45">
        <v>109.264574393072</v>
      </c>
      <c r="AR92" s="45">
        <v>0.093</v>
      </c>
      <c r="AS92" s="23"/>
      <c r="AT92" s="23"/>
      <c r="AU92" s="23"/>
      <c r="AV92" s="23"/>
      <c r="AW92" s="23"/>
      <c r="AX92" s="45">
        <v>109.264574393072</v>
      </c>
      <c r="AY92" s="23"/>
      <c r="AZ92" s="23"/>
      <c r="BA92" s="23"/>
      <c r="BB92" s="23"/>
      <c r="BC92" s="23"/>
      <c r="BD92" s="23"/>
      <c r="BE92" s="45">
        <v>109.264574393072</v>
      </c>
      <c r="BF92" s="45"/>
      <c r="BG92" s="23"/>
      <c r="BH92" s="23"/>
      <c r="BI92" s="23"/>
      <c r="BJ92" s="23"/>
      <c r="BK92" s="23"/>
      <c r="BL92" s="45">
        <v>109.264574393072</v>
      </c>
      <c r="BM92" s="45">
        <v>0.006</v>
      </c>
      <c r="BN92" s="23"/>
      <c r="BO92" s="23"/>
      <c r="BP92" s="23"/>
      <c r="BQ92" s="23"/>
      <c r="BR92" s="23"/>
      <c r="BS92" s="45">
        <v>109.264574393072</v>
      </c>
      <c r="BT92" s="45">
        <v>0.003</v>
      </c>
      <c r="BU92" s="23"/>
      <c r="BV92" s="23"/>
      <c r="BW92" s="23"/>
      <c r="BX92" s="23"/>
      <c r="BY92" s="23"/>
      <c r="BZ92" s="23"/>
      <c r="CA92" s="23"/>
    </row>
    <row r="93" ht="15.75" customHeight="1">
      <c r="A93" s="45">
        <v>525.1900411577074</v>
      </c>
      <c r="B93" s="46">
        <v>0.043</v>
      </c>
      <c r="C93" s="45"/>
      <c r="D93" s="45"/>
      <c r="E93" s="45"/>
      <c r="F93" s="45"/>
      <c r="G93" s="45"/>
      <c r="H93" s="45">
        <v>525.1900411577074</v>
      </c>
      <c r="I93" s="46">
        <v>0.22</v>
      </c>
      <c r="J93" s="45"/>
      <c r="K93" s="45"/>
      <c r="L93" s="45"/>
      <c r="M93" s="45"/>
      <c r="N93" s="45"/>
      <c r="O93" s="45">
        <v>525.1900411577074</v>
      </c>
      <c r="P93" s="45"/>
      <c r="Q93" s="45"/>
      <c r="R93" s="45"/>
      <c r="S93" s="45"/>
      <c r="T93" s="45"/>
      <c r="U93" s="45"/>
      <c r="V93" s="45">
        <v>525.1900411577074</v>
      </c>
      <c r="W93" s="45"/>
      <c r="X93" s="45"/>
      <c r="Y93" s="45"/>
      <c r="Z93" s="45"/>
      <c r="AA93" s="45"/>
      <c r="AB93" s="45"/>
      <c r="AC93" s="45">
        <v>525.1900411577074</v>
      </c>
      <c r="AD93" s="45">
        <v>7.829278531983277</v>
      </c>
      <c r="AE93" s="45"/>
      <c r="AF93" s="45"/>
      <c r="AG93" s="45"/>
      <c r="AH93" s="45"/>
      <c r="AI93" s="45"/>
      <c r="AJ93" s="45">
        <v>525.1900411577074</v>
      </c>
      <c r="AK93" s="45">
        <v>0.039</v>
      </c>
      <c r="AL93" s="45"/>
      <c r="AM93" s="45"/>
      <c r="AN93" s="45"/>
      <c r="AO93" s="23"/>
      <c r="AP93" s="23"/>
      <c r="AQ93" s="45">
        <v>525.1900411577074</v>
      </c>
      <c r="AR93" s="45">
        <v>0.113</v>
      </c>
      <c r="AS93" s="23"/>
      <c r="AT93" s="23"/>
      <c r="AU93" s="23"/>
      <c r="AV93" s="23"/>
      <c r="AW93" s="23"/>
      <c r="AX93" s="45">
        <v>525.1900411577074</v>
      </c>
      <c r="AY93" s="23"/>
      <c r="AZ93" s="23"/>
      <c r="BA93" s="23"/>
      <c r="BB93" s="23"/>
      <c r="BC93" s="23"/>
      <c r="BD93" s="23"/>
      <c r="BE93" s="45">
        <v>525.1900411577074</v>
      </c>
      <c r="BF93" s="45"/>
      <c r="BG93" s="23"/>
      <c r="BH93" s="23"/>
      <c r="BI93" s="23"/>
      <c r="BJ93" s="23"/>
      <c r="BK93" s="23"/>
      <c r="BL93" s="45">
        <v>525.1900411577074</v>
      </c>
      <c r="BM93" s="45">
        <v>0.003</v>
      </c>
      <c r="BN93" s="23"/>
      <c r="BO93" s="23"/>
      <c r="BP93" s="23"/>
      <c r="BQ93" s="23"/>
      <c r="BR93" s="23"/>
      <c r="BS93" s="45">
        <v>525.1900411577074</v>
      </c>
      <c r="BT93" s="45">
        <v>0.001</v>
      </c>
      <c r="BU93" s="23"/>
      <c r="BV93" s="23"/>
      <c r="BW93" s="23"/>
      <c r="BX93" s="23"/>
      <c r="BY93" s="23"/>
      <c r="BZ93" s="23"/>
      <c r="CA93" s="23"/>
    </row>
    <row r="94" ht="15.75" customHeight="1">
      <c r="A94" s="45">
        <v>522.9640307725958</v>
      </c>
      <c r="B94" s="46">
        <v>0.04</v>
      </c>
      <c r="C94" s="45"/>
      <c r="D94" s="45"/>
      <c r="E94" s="45"/>
      <c r="F94" s="45"/>
      <c r="G94" s="45"/>
      <c r="H94" s="45">
        <v>522.9640307725958</v>
      </c>
      <c r="I94" s="46">
        <v>0.207</v>
      </c>
      <c r="J94" s="45"/>
      <c r="K94" s="45"/>
      <c r="L94" s="45"/>
      <c r="M94" s="45"/>
      <c r="N94" s="45"/>
      <c r="O94" s="45">
        <v>522.9640307725958</v>
      </c>
      <c r="P94" s="45"/>
      <c r="Q94" s="45"/>
      <c r="R94" s="45"/>
      <c r="S94" s="45"/>
      <c r="T94" s="45"/>
      <c r="U94" s="45"/>
      <c r="V94" s="45">
        <v>522.9640307725958</v>
      </c>
      <c r="W94" s="45">
        <v>7.007768004654857E-5</v>
      </c>
      <c r="X94" s="45"/>
      <c r="Y94" s="45"/>
      <c r="Z94" s="45"/>
      <c r="AA94" s="45"/>
      <c r="AB94" s="45"/>
      <c r="AC94" s="45">
        <v>522.9640307725958</v>
      </c>
      <c r="AD94" s="45">
        <v>7.697926974810259</v>
      </c>
      <c r="AE94" s="45"/>
      <c r="AF94" s="45"/>
      <c r="AG94" s="45"/>
      <c r="AH94" s="45"/>
      <c r="AI94" s="45"/>
      <c r="AJ94" s="45">
        <v>522.9640307725958</v>
      </c>
      <c r="AK94" s="45">
        <v>0.039</v>
      </c>
      <c r="AL94" s="45"/>
      <c r="AM94" s="45"/>
      <c r="AN94" s="45"/>
      <c r="AO94" s="23"/>
      <c r="AP94" s="23"/>
      <c r="AQ94" s="45">
        <v>522.9640307725958</v>
      </c>
      <c r="AR94" s="45">
        <v>0.113</v>
      </c>
      <c r="AS94" s="23"/>
      <c r="AT94" s="23"/>
      <c r="AU94" s="23"/>
      <c r="AV94" s="23"/>
      <c r="AW94" s="23"/>
      <c r="AX94" s="45">
        <v>522.9640307725958</v>
      </c>
      <c r="AY94" s="23"/>
      <c r="AZ94" s="23"/>
      <c r="BA94" s="23"/>
      <c r="BB94" s="23"/>
      <c r="BC94" s="23"/>
      <c r="BD94" s="23"/>
      <c r="BE94" s="45">
        <v>522.9640307725958</v>
      </c>
      <c r="BF94" s="45"/>
      <c r="BG94" s="23"/>
      <c r="BH94" s="23"/>
      <c r="BI94" s="23"/>
      <c r="BJ94" s="23"/>
      <c r="BK94" s="23"/>
      <c r="BL94" s="45">
        <v>522.9640307725958</v>
      </c>
      <c r="BM94" s="45">
        <v>0.003</v>
      </c>
      <c r="BN94" s="23"/>
      <c r="BO94" s="23"/>
      <c r="BP94" s="23"/>
      <c r="BQ94" s="23"/>
      <c r="BR94" s="23"/>
      <c r="BS94" s="45">
        <v>522.9640307725958</v>
      </c>
      <c r="BT94" s="45">
        <v>0.001</v>
      </c>
      <c r="BU94" s="23"/>
      <c r="BV94" s="23"/>
      <c r="BW94" s="23"/>
      <c r="BX94" s="23"/>
      <c r="BY94" s="23"/>
      <c r="BZ94" s="23"/>
      <c r="CA94" s="23"/>
    </row>
    <row r="95" ht="15.75" customHeight="1">
      <c r="A95" s="45">
        <v>517.2558316247288</v>
      </c>
      <c r="B95" s="46">
        <v>0.042</v>
      </c>
      <c r="C95" s="45"/>
      <c r="D95" s="45"/>
      <c r="E95" s="45"/>
      <c r="F95" s="45"/>
      <c r="G95" s="45"/>
      <c r="H95" s="45">
        <v>517.2558316247288</v>
      </c>
      <c r="I95" s="46">
        <v>0.18</v>
      </c>
      <c r="J95" s="45"/>
      <c r="K95" s="45"/>
      <c r="L95" s="45"/>
      <c r="M95" s="45"/>
      <c r="N95" s="45"/>
      <c r="O95" s="45">
        <v>517.2558316247288</v>
      </c>
      <c r="P95" s="45"/>
      <c r="Q95" s="45"/>
      <c r="R95" s="45"/>
      <c r="S95" s="45"/>
      <c r="T95" s="45"/>
      <c r="U95" s="45"/>
      <c r="V95" s="45">
        <v>517.2558316247288</v>
      </c>
      <c r="W95" s="45">
        <v>6.136353428889847E-5</v>
      </c>
      <c r="X95" s="45"/>
      <c r="Y95" s="45"/>
      <c r="Z95" s="45"/>
      <c r="AA95" s="45"/>
      <c r="AB95" s="45"/>
      <c r="AC95" s="45">
        <v>517.2558316247288</v>
      </c>
      <c r="AD95" s="45">
        <v>8.094764097684479</v>
      </c>
      <c r="AE95" s="45"/>
      <c r="AF95" s="45"/>
      <c r="AG95" s="45"/>
      <c r="AH95" s="45"/>
      <c r="AI95" s="45"/>
      <c r="AJ95" s="45">
        <v>517.2558316247288</v>
      </c>
      <c r="AK95" s="45">
        <v>0.038</v>
      </c>
      <c r="AL95" s="45"/>
      <c r="AM95" s="45"/>
      <c r="AN95" s="45"/>
      <c r="AO95" s="23"/>
      <c r="AP95" s="23"/>
      <c r="AQ95" s="45">
        <v>517.2558316247288</v>
      </c>
      <c r="AR95" s="45">
        <v>0.112</v>
      </c>
      <c r="AS95" s="23"/>
      <c r="AT95" s="23"/>
      <c r="AU95" s="23"/>
      <c r="AV95" s="23"/>
      <c r="AW95" s="23"/>
      <c r="AX95" s="45">
        <v>517.2558316247288</v>
      </c>
      <c r="AY95" s="23"/>
      <c r="AZ95" s="23"/>
      <c r="BA95" s="23"/>
      <c r="BB95" s="23"/>
      <c r="BC95" s="23"/>
      <c r="BD95" s="23"/>
      <c r="BE95" s="45">
        <v>517.2558316247288</v>
      </c>
      <c r="BF95" s="45">
        <v>22.0</v>
      </c>
      <c r="BG95" s="23"/>
      <c r="BH95" s="23"/>
      <c r="BI95" s="23"/>
      <c r="BJ95" s="23"/>
      <c r="BK95" s="23"/>
      <c r="BL95" s="45">
        <v>517.2558316247288</v>
      </c>
      <c r="BM95" s="45">
        <v>0.01</v>
      </c>
      <c r="BN95" s="23"/>
      <c r="BO95" s="23"/>
      <c r="BP95" s="23"/>
      <c r="BQ95" s="23"/>
      <c r="BR95" s="23"/>
      <c r="BS95" s="45">
        <v>517.2558316247288</v>
      </c>
      <c r="BT95" s="45">
        <v>0.002</v>
      </c>
      <c r="BU95" s="23"/>
      <c r="BV95" s="23"/>
      <c r="BW95" s="23"/>
      <c r="BX95" s="23"/>
      <c r="BY95" s="23"/>
      <c r="BZ95" s="23"/>
      <c r="CA95" s="23"/>
    </row>
    <row r="96" ht="15.75" customHeight="1">
      <c r="A96" s="45">
        <v>508.9713180235746</v>
      </c>
      <c r="B96" s="46">
        <v>0.044</v>
      </c>
      <c r="C96" s="45"/>
      <c r="D96" s="45"/>
      <c r="E96" s="45"/>
      <c r="F96" s="45"/>
      <c r="G96" s="45"/>
      <c r="H96" s="45">
        <v>508.9713180235746</v>
      </c>
      <c r="I96" s="46">
        <v>0.18</v>
      </c>
      <c r="J96" s="45"/>
      <c r="K96" s="45"/>
      <c r="L96" s="45"/>
      <c r="M96" s="45"/>
      <c r="N96" s="45"/>
      <c r="O96" s="45">
        <v>508.9713180235746</v>
      </c>
      <c r="P96" s="45"/>
      <c r="Q96" s="45"/>
      <c r="R96" s="45"/>
      <c r="S96" s="45"/>
      <c r="T96" s="45"/>
      <c r="U96" s="45"/>
      <c r="V96" s="45">
        <v>508.9713180235746</v>
      </c>
      <c r="W96" s="45">
        <v>6.03555326118921E-5</v>
      </c>
      <c r="X96" s="45"/>
      <c r="Y96" s="45"/>
      <c r="Z96" s="45"/>
      <c r="AA96" s="45"/>
      <c r="AB96" s="45"/>
      <c r="AC96" s="45">
        <v>508.9713180235746</v>
      </c>
      <c r="AD96" s="45">
        <v>8.21862571736403</v>
      </c>
      <c r="AE96" s="45"/>
      <c r="AF96" s="45"/>
      <c r="AG96" s="45"/>
      <c r="AH96" s="45"/>
      <c r="AI96" s="45"/>
      <c r="AJ96" s="45">
        <v>508.9713180235746</v>
      </c>
      <c r="AK96" s="45">
        <v>0.038</v>
      </c>
      <c r="AL96" s="45"/>
      <c r="AM96" s="45"/>
      <c r="AN96" s="45"/>
      <c r="AO96" s="23"/>
      <c r="AP96" s="23"/>
      <c r="AQ96" s="45">
        <v>508.9713180235746</v>
      </c>
      <c r="AR96" s="45">
        <v>0.111</v>
      </c>
      <c r="AS96" s="23"/>
      <c r="AT96" s="23"/>
      <c r="AU96" s="23"/>
      <c r="AV96" s="23"/>
      <c r="AW96" s="23"/>
      <c r="AX96" s="45">
        <v>508.9713180235746</v>
      </c>
      <c r="AY96" s="23"/>
      <c r="AZ96" s="23"/>
      <c r="BA96" s="23"/>
      <c r="BB96" s="23"/>
      <c r="BC96" s="23"/>
      <c r="BD96" s="23"/>
      <c r="BE96" s="45">
        <v>508.9713180235746</v>
      </c>
      <c r="BF96" s="45">
        <v>22.0</v>
      </c>
      <c r="BG96" s="23"/>
      <c r="BH96" s="23"/>
      <c r="BI96" s="23"/>
      <c r="BJ96" s="23"/>
      <c r="BK96" s="23"/>
      <c r="BL96" s="45">
        <v>508.9713180235746</v>
      </c>
      <c r="BM96" s="45">
        <v>0.015</v>
      </c>
      <c r="BN96" s="23"/>
      <c r="BO96" s="23"/>
      <c r="BP96" s="23"/>
      <c r="BQ96" s="23"/>
      <c r="BR96" s="23"/>
      <c r="BS96" s="45">
        <v>508.9713180235746</v>
      </c>
      <c r="BT96" s="45">
        <v>0.002</v>
      </c>
      <c r="BU96" s="23"/>
      <c r="BV96" s="23"/>
      <c r="BW96" s="23"/>
      <c r="BX96" s="23"/>
      <c r="BY96" s="23"/>
      <c r="BZ96" s="23"/>
      <c r="CA96" s="23"/>
    </row>
    <row r="97" ht="15.75" customHeight="1">
      <c r="A97" s="45">
        <v>501.05812925708494</v>
      </c>
      <c r="B97" s="46">
        <v>0.041</v>
      </c>
      <c r="C97" s="45"/>
      <c r="D97" s="45"/>
      <c r="E97" s="45"/>
      <c r="F97" s="45"/>
      <c r="G97" s="45"/>
      <c r="H97" s="45">
        <v>501.05812925708494</v>
      </c>
      <c r="I97" s="46">
        <v>0.18</v>
      </c>
      <c r="J97" s="45"/>
      <c r="K97" s="45"/>
      <c r="L97" s="45"/>
      <c r="M97" s="45"/>
      <c r="N97" s="45"/>
      <c r="O97" s="45">
        <v>501.05812925708494</v>
      </c>
      <c r="P97" s="45"/>
      <c r="Q97" s="45"/>
      <c r="R97" s="45"/>
      <c r="S97" s="45"/>
      <c r="T97" s="45"/>
      <c r="U97" s="45"/>
      <c r="V97" s="45">
        <v>501.05812925708494</v>
      </c>
      <c r="W97" s="45"/>
      <c r="X97" s="45"/>
      <c r="Y97" s="45"/>
      <c r="Z97" s="45"/>
      <c r="AA97" s="45"/>
      <c r="AB97" s="45"/>
      <c r="AC97" s="45">
        <v>501.05812925708494</v>
      </c>
      <c r="AD97" s="45">
        <v>11.61353097543309</v>
      </c>
      <c r="AE97" s="45"/>
      <c r="AF97" s="45"/>
      <c r="AG97" s="45"/>
      <c r="AH97" s="45"/>
      <c r="AI97" s="45"/>
      <c r="AJ97" s="45">
        <v>501.05812925708494</v>
      </c>
      <c r="AK97" s="45">
        <v>0.037</v>
      </c>
      <c r="AL97" s="45"/>
      <c r="AM97" s="45"/>
      <c r="AN97" s="45"/>
      <c r="AO97" s="23"/>
      <c r="AP97" s="23"/>
      <c r="AQ97" s="45">
        <v>501.05812925708494</v>
      </c>
      <c r="AR97" s="45">
        <v>0.111</v>
      </c>
      <c r="AS97" s="23"/>
      <c r="AT97" s="23"/>
      <c r="AU97" s="23"/>
      <c r="AV97" s="23"/>
      <c r="AW97" s="23"/>
      <c r="AX97" s="45">
        <v>501.05812925708494</v>
      </c>
      <c r="AY97" s="23">
        <v>0.657</v>
      </c>
      <c r="AZ97" s="23"/>
      <c r="BA97" s="23"/>
      <c r="BB97" s="23"/>
      <c r="BC97" s="23"/>
      <c r="BD97" s="23"/>
      <c r="BE97" s="45">
        <v>501.05812925708494</v>
      </c>
      <c r="BF97" s="45">
        <v>22.0</v>
      </c>
      <c r="BG97" s="23"/>
      <c r="BH97" s="23"/>
      <c r="BI97" s="23"/>
      <c r="BJ97" s="23"/>
      <c r="BK97" s="23"/>
      <c r="BL97" s="45">
        <v>501.05812925708494</v>
      </c>
      <c r="BM97" s="45">
        <v>0.025</v>
      </c>
      <c r="BN97" s="23"/>
      <c r="BO97" s="23"/>
      <c r="BP97" s="23"/>
      <c r="BQ97" s="23"/>
      <c r="BR97" s="23"/>
      <c r="BS97" s="45">
        <v>501.05812925708494</v>
      </c>
      <c r="BT97" s="45">
        <v>0.003</v>
      </c>
      <c r="BU97" s="23"/>
      <c r="BV97" s="23"/>
      <c r="BW97" s="23"/>
      <c r="BX97" s="23"/>
      <c r="BY97" s="23"/>
      <c r="BZ97" s="23"/>
      <c r="CA97" s="23"/>
    </row>
    <row r="98" ht="15.75" customHeight="1">
      <c r="A98" s="45">
        <v>492.39088073664806</v>
      </c>
      <c r="B98" s="46">
        <v>0.044</v>
      </c>
      <c r="C98" s="45"/>
      <c r="D98" s="45"/>
      <c r="E98" s="45"/>
      <c r="F98" s="45"/>
      <c r="G98" s="45"/>
      <c r="H98" s="45">
        <v>492.39088073664806</v>
      </c>
      <c r="I98" s="46">
        <v>0.177</v>
      </c>
      <c r="J98" s="45"/>
      <c r="K98" s="45"/>
      <c r="L98" s="45"/>
      <c r="M98" s="45"/>
      <c r="N98" s="45"/>
      <c r="O98" s="45">
        <v>492.39088073664806</v>
      </c>
      <c r="P98" s="45"/>
      <c r="Q98" s="45"/>
      <c r="R98" s="45"/>
      <c r="S98" s="45"/>
      <c r="T98" s="45"/>
      <c r="U98" s="45"/>
      <c r="V98" s="45">
        <v>492.39088073664806</v>
      </c>
      <c r="W98" s="45">
        <v>5.8282255756426795E-5</v>
      </c>
      <c r="X98" s="45"/>
      <c r="Y98" s="45"/>
      <c r="Z98" s="45"/>
      <c r="AA98" s="45"/>
      <c r="AB98" s="45"/>
      <c r="AC98" s="45">
        <v>492.39088073664806</v>
      </c>
      <c r="AD98" s="45">
        <v>11.65645115128536</v>
      </c>
      <c r="AE98" s="45"/>
      <c r="AF98" s="45"/>
      <c r="AG98" s="45"/>
      <c r="AH98" s="45"/>
      <c r="AI98" s="45"/>
      <c r="AJ98" s="45">
        <v>492.39088073664806</v>
      </c>
      <c r="AK98" s="45">
        <v>0.037</v>
      </c>
      <c r="AL98" s="45"/>
      <c r="AM98" s="45"/>
      <c r="AN98" s="45"/>
      <c r="AO98" s="23"/>
      <c r="AP98" s="23"/>
      <c r="AQ98" s="45">
        <v>492.39088073664806</v>
      </c>
      <c r="AR98" s="45">
        <v>0.109</v>
      </c>
      <c r="AS98" s="23"/>
      <c r="AT98" s="23"/>
      <c r="AU98" s="23"/>
      <c r="AV98" s="23"/>
      <c r="AW98" s="23"/>
      <c r="AX98" s="45">
        <v>492.39088073664806</v>
      </c>
      <c r="AY98" s="23">
        <v>2.038</v>
      </c>
      <c r="AZ98" s="23"/>
      <c r="BA98" s="23"/>
      <c r="BB98" s="23"/>
      <c r="BC98" s="23"/>
      <c r="BD98" s="23"/>
      <c r="BE98" s="45">
        <v>492.39088073664806</v>
      </c>
      <c r="BF98" s="45">
        <v>22.0</v>
      </c>
      <c r="BG98" s="23"/>
      <c r="BH98" s="23"/>
      <c r="BI98" s="23"/>
      <c r="BJ98" s="23"/>
      <c r="BK98" s="23"/>
      <c r="BL98" s="45">
        <v>492.39088073664806</v>
      </c>
      <c r="BM98" s="45">
        <v>0.027</v>
      </c>
      <c r="BN98" s="23"/>
      <c r="BO98" s="23"/>
      <c r="BP98" s="23"/>
      <c r="BQ98" s="23"/>
      <c r="BR98" s="23"/>
      <c r="BS98" s="45">
        <v>492.39088073664806</v>
      </c>
      <c r="BT98" s="45">
        <v>0.003</v>
      </c>
      <c r="BU98" s="23"/>
      <c r="BV98" s="23"/>
      <c r="BW98" s="23"/>
      <c r="BX98" s="23"/>
      <c r="BY98" s="23"/>
      <c r="BZ98" s="23"/>
      <c r="CA98" s="23"/>
    </row>
    <row r="99" ht="15.75" customHeight="1">
      <c r="A99" s="45">
        <v>483.5803671238894</v>
      </c>
      <c r="B99" s="46">
        <v>0.04</v>
      </c>
      <c r="C99" s="45"/>
      <c r="D99" s="45"/>
      <c r="E99" s="45"/>
      <c r="F99" s="45"/>
      <c r="G99" s="45"/>
      <c r="H99" s="45">
        <v>483.5803671238894</v>
      </c>
      <c r="I99" s="46">
        <v>0.153</v>
      </c>
      <c r="J99" s="45"/>
      <c r="K99" s="45"/>
      <c r="L99" s="45"/>
      <c r="M99" s="45"/>
      <c r="N99" s="45"/>
      <c r="O99" s="45">
        <v>483.5803671238894</v>
      </c>
      <c r="P99" s="45"/>
      <c r="Q99" s="45"/>
      <c r="R99" s="45"/>
      <c r="S99" s="45"/>
      <c r="T99" s="45"/>
      <c r="U99" s="45"/>
      <c r="V99" s="45">
        <v>483.5803671238894</v>
      </c>
      <c r="W99" s="45"/>
      <c r="X99" s="45"/>
      <c r="Y99" s="45"/>
      <c r="Z99" s="45"/>
      <c r="AA99" s="45"/>
      <c r="AB99" s="45"/>
      <c r="AC99" s="45">
        <v>483.5803671238894</v>
      </c>
      <c r="AD99" s="45">
        <v>13.148613174374717</v>
      </c>
      <c r="AE99" s="45"/>
      <c r="AF99" s="45"/>
      <c r="AG99" s="45"/>
      <c r="AH99" s="45"/>
      <c r="AI99" s="45"/>
      <c r="AJ99" s="45">
        <v>483.5803671238894</v>
      </c>
      <c r="AK99" s="45">
        <v>0.036</v>
      </c>
      <c r="AL99" s="45"/>
      <c r="AM99" s="45"/>
      <c r="AN99" s="45"/>
      <c r="AO99" s="23"/>
      <c r="AP99" s="23"/>
      <c r="AQ99" s="45">
        <v>483.5803671238894</v>
      </c>
      <c r="AR99" s="45">
        <v>0.108</v>
      </c>
      <c r="AS99" s="23"/>
      <c r="AT99" s="23"/>
      <c r="AU99" s="23"/>
      <c r="AV99" s="23"/>
      <c r="AW99" s="23"/>
      <c r="AX99" s="45">
        <v>483.5803671238894</v>
      </c>
      <c r="AY99" s="23">
        <v>2.038</v>
      </c>
      <c r="AZ99" s="23"/>
      <c r="BA99" s="23"/>
      <c r="BB99" s="23"/>
      <c r="BC99" s="23"/>
      <c r="BD99" s="23"/>
      <c r="BE99" s="45">
        <v>483.5803671238894</v>
      </c>
      <c r="BF99" s="45">
        <v>22.0</v>
      </c>
      <c r="BG99" s="23"/>
      <c r="BH99" s="23"/>
      <c r="BI99" s="23"/>
      <c r="BJ99" s="23"/>
      <c r="BK99" s="23"/>
      <c r="BL99" s="45">
        <v>483.5803671238894</v>
      </c>
      <c r="BM99" s="45">
        <v>0.083</v>
      </c>
      <c r="BN99" s="23"/>
      <c r="BO99" s="23"/>
      <c r="BP99" s="23"/>
      <c r="BQ99" s="23"/>
      <c r="BR99" s="23"/>
      <c r="BS99" s="45">
        <v>483.5803671238894</v>
      </c>
      <c r="BT99" s="45">
        <v>0.004</v>
      </c>
      <c r="BU99" s="23"/>
      <c r="BV99" s="23"/>
      <c r="BW99" s="23"/>
      <c r="BX99" s="23"/>
      <c r="BY99" s="23"/>
      <c r="BZ99" s="23"/>
      <c r="CA99" s="23"/>
    </row>
    <row r="100" ht="15.75" customHeight="1">
      <c r="A100" s="45">
        <v>474.92758104573693</v>
      </c>
      <c r="B100" s="46">
        <v>0.043</v>
      </c>
      <c r="C100" s="45"/>
      <c r="D100" s="45"/>
      <c r="E100" s="45"/>
      <c r="F100" s="45"/>
      <c r="G100" s="45"/>
      <c r="H100" s="45">
        <v>474.92758104573693</v>
      </c>
      <c r="I100" s="46">
        <v>0.15</v>
      </c>
      <c r="J100" s="45"/>
      <c r="K100" s="45"/>
      <c r="L100" s="45"/>
      <c r="M100" s="45"/>
      <c r="N100" s="45"/>
      <c r="O100" s="45">
        <v>474.92758104573693</v>
      </c>
      <c r="P100" s="45"/>
      <c r="Q100" s="45"/>
      <c r="R100" s="45"/>
      <c r="S100" s="45"/>
      <c r="T100" s="45"/>
      <c r="U100" s="45"/>
      <c r="V100" s="45">
        <v>474.92758104573693</v>
      </c>
      <c r="W100" s="45"/>
      <c r="X100" s="45"/>
      <c r="Y100" s="45"/>
      <c r="Z100" s="45"/>
      <c r="AA100" s="45"/>
      <c r="AB100" s="45"/>
      <c r="AC100" s="45">
        <v>474.92758104573693</v>
      </c>
      <c r="AD100" s="45">
        <v>13.380784142623867</v>
      </c>
      <c r="AE100" s="45"/>
      <c r="AF100" s="45"/>
      <c r="AG100" s="45"/>
      <c r="AH100" s="45"/>
      <c r="AI100" s="45"/>
      <c r="AJ100" s="45">
        <v>474.92758104573693</v>
      </c>
      <c r="AK100" s="45">
        <v>0.036</v>
      </c>
      <c r="AL100" s="45"/>
      <c r="AM100" s="45"/>
      <c r="AN100" s="45"/>
      <c r="AO100" s="23"/>
      <c r="AP100" s="23"/>
      <c r="AQ100" s="45">
        <v>474.92758104573693</v>
      </c>
      <c r="AR100" s="45">
        <v>0.107</v>
      </c>
      <c r="AS100" s="23"/>
      <c r="AT100" s="23"/>
      <c r="AU100" s="23"/>
      <c r="AV100" s="23"/>
      <c r="AW100" s="23"/>
      <c r="AX100" s="45">
        <v>474.92758104573693</v>
      </c>
      <c r="AY100" s="23">
        <v>2.038</v>
      </c>
      <c r="AZ100" s="23"/>
      <c r="BA100" s="23"/>
      <c r="BB100" s="23"/>
      <c r="BC100" s="23"/>
      <c r="BD100" s="23"/>
      <c r="BE100" s="45">
        <v>474.92758104573693</v>
      </c>
      <c r="BF100" s="45">
        <v>22.0</v>
      </c>
      <c r="BG100" s="23"/>
      <c r="BH100" s="23"/>
      <c r="BI100" s="23"/>
      <c r="BJ100" s="23"/>
      <c r="BK100" s="23"/>
      <c r="BL100" s="45">
        <v>474.92758104573693</v>
      </c>
      <c r="BM100" s="45">
        <v>0.136</v>
      </c>
      <c r="BN100" s="23"/>
      <c r="BO100" s="23"/>
      <c r="BP100" s="23"/>
      <c r="BQ100" s="23"/>
      <c r="BR100" s="23"/>
      <c r="BS100" s="45">
        <v>474.92758104573693</v>
      </c>
      <c r="BT100" s="45">
        <v>0.01</v>
      </c>
      <c r="BU100" s="23"/>
      <c r="BV100" s="23"/>
      <c r="BW100" s="23"/>
      <c r="BX100" s="23"/>
      <c r="BY100" s="23"/>
      <c r="BZ100" s="23"/>
      <c r="CA100" s="23"/>
    </row>
    <row r="101" ht="15.75" customHeight="1">
      <c r="A101" s="45">
        <v>466.9365742302309</v>
      </c>
      <c r="B101" s="46">
        <v>0.043</v>
      </c>
      <c r="C101" s="45"/>
      <c r="D101" s="45"/>
      <c r="E101" s="45"/>
      <c r="F101" s="45"/>
      <c r="G101" s="45"/>
      <c r="H101" s="45">
        <v>466.9365742302309</v>
      </c>
      <c r="I101" s="46"/>
      <c r="J101" s="45"/>
      <c r="K101" s="45"/>
      <c r="L101" s="45"/>
      <c r="M101" s="45"/>
      <c r="N101" s="45"/>
      <c r="O101" s="45">
        <v>466.9365742302309</v>
      </c>
      <c r="P101" s="45"/>
      <c r="Q101" s="45"/>
      <c r="R101" s="45"/>
      <c r="S101" s="45"/>
      <c r="T101" s="45"/>
      <c r="U101" s="45"/>
      <c r="V101" s="45">
        <v>466.9365742302309</v>
      </c>
      <c r="W101" s="45">
        <v>5.508354298286058E-5</v>
      </c>
      <c r="X101" s="45"/>
      <c r="Y101" s="45"/>
      <c r="Z101" s="45"/>
      <c r="AA101" s="45"/>
      <c r="AB101" s="45"/>
      <c r="AC101" s="45">
        <v>466.9365742302309</v>
      </c>
      <c r="AD101" s="45">
        <v>14.29828137001913</v>
      </c>
      <c r="AE101" s="45"/>
      <c r="AF101" s="45"/>
      <c r="AG101" s="45"/>
      <c r="AH101" s="45"/>
      <c r="AI101" s="45"/>
      <c r="AJ101" s="45">
        <v>466.9365742302309</v>
      </c>
      <c r="AK101" s="45">
        <v>0.035</v>
      </c>
      <c r="AL101" s="45"/>
      <c r="AM101" s="45"/>
      <c r="AN101" s="45"/>
      <c r="AO101" s="23"/>
      <c r="AP101" s="23"/>
      <c r="AQ101" s="45">
        <v>466.9365742302309</v>
      </c>
      <c r="AR101" s="45">
        <v>0.105</v>
      </c>
      <c r="AS101" s="23"/>
      <c r="AT101" s="23"/>
      <c r="AU101" s="23"/>
      <c r="AV101" s="23"/>
      <c r="AW101" s="23"/>
      <c r="AX101" s="45">
        <v>466.9365742302309</v>
      </c>
      <c r="AY101" s="23">
        <v>2.038</v>
      </c>
      <c r="AZ101" s="23"/>
      <c r="BA101" s="23"/>
      <c r="BB101" s="23"/>
      <c r="BC101" s="23"/>
      <c r="BD101" s="23"/>
      <c r="BE101" s="45">
        <v>466.9365742302309</v>
      </c>
      <c r="BF101" s="45">
        <v>23.0</v>
      </c>
      <c r="BG101" s="23"/>
      <c r="BH101" s="23"/>
      <c r="BI101" s="23"/>
      <c r="BJ101" s="23"/>
      <c r="BK101" s="23"/>
      <c r="BL101" s="45">
        <v>466.9365742302309</v>
      </c>
      <c r="BM101" s="45">
        <v>0.202</v>
      </c>
      <c r="BN101" s="23"/>
      <c r="BO101" s="23"/>
      <c r="BP101" s="23"/>
      <c r="BQ101" s="23"/>
      <c r="BR101" s="23"/>
      <c r="BS101" s="45">
        <v>466.9365742302309</v>
      </c>
      <c r="BT101" s="45">
        <v>0.018</v>
      </c>
      <c r="BU101" s="23"/>
      <c r="BV101" s="23"/>
      <c r="BW101" s="23"/>
      <c r="BX101" s="23"/>
      <c r="BY101" s="23"/>
      <c r="BZ101" s="23"/>
      <c r="CA101" s="23"/>
    </row>
    <row r="102" ht="15.75" customHeight="1">
      <c r="A102" s="45">
        <v>464.67549088822534</v>
      </c>
      <c r="B102" s="46">
        <v>0.036</v>
      </c>
      <c r="C102" s="45"/>
      <c r="D102" s="45"/>
      <c r="E102" s="45"/>
      <c r="F102" s="45"/>
      <c r="G102" s="45"/>
      <c r="H102" s="45">
        <v>464.67549088822534</v>
      </c>
      <c r="I102" s="46"/>
      <c r="J102" s="45"/>
      <c r="K102" s="45"/>
      <c r="L102" s="45"/>
      <c r="M102" s="45"/>
      <c r="N102" s="45"/>
      <c r="O102" s="45">
        <v>464.67549088822534</v>
      </c>
      <c r="P102" s="45"/>
      <c r="Q102" s="45"/>
      <c r="R102" s="45"/>
      <c r="S102" s="45"/>
      <c r="T102" s="45"/>
      <c r="U102" s="45"/>
      <c r="V102" s="45">
        <v>464.67549088822534</v>
      </c>
      <c r="W102" s="45">
        <v>5.218485577094389E-5</v>
      </c>
      <c r="X102" s="45"/>
      <c r="Y102" s="45"/>
      <c r="Z102" s="45"/>
      <c r="AA102" s="45"/>
      <c r="AB102" s="45"/>
      <c r="AC102" s="45">
        <v>464.67549088822534</v>
      </c>
      <c r="AD102" s="45">
        <v>14.023243180738225</v>
      </c>
      <c r="AE102" s="45"/>
      <c r="AF102" s="45"/>
      <c r="AG102" s="45"/>
      <c r="AH102" s="45"/>
      <c r="AI102" s="45"/>
      <c r="AJ102" s="45">
        <v>464.67549088822534</v>
      </c>
      <c r="AK102" s="45">
        <v>0.035</v>
      </c>
      <c r="AL102" s="45"/>
      <c r="AM102" s="45"/>
      <c r="AN102" s="45"/>
      <c r="AO102" s="23"/>
      <c r="AP102" s="23"/>
      <c r="AQ102" s="45">
        <v>464.67549088822534</v>
      </c>
      <c r="AR102" s="45">
        <v>0.103</v>
      </c>
      <c r="AS102" s="23"/>
      <c r="AT102" s="23"/>
      <c r="AU102" s="23"/>
      <c r="AV102" s="23"/>
      <c r="AW102" s="23"/>
      <c r="AX102" s="45">
        <v>464.67549088822534</v>
      </c>
      <c r="AY102" s="23">
        <v>2.038</v>
      </c>
      <c r="AZ102" s="23"/>
      <c r="BA102" s="23"/>
      <c r="BB102" s="23"/>
      <c r="BC102" s="23"/>
      <c r="BD102" s="23"/>
      <c r="BE102" s="45">
        <v>464.67549088822534</v>
      </c>
      <c r="BF102" s="45">
        <v>23.0</v>
      </c>
      <c r="BG102" s="23"/>
      <c r="BH102" s="23"/>
      <c r="BI102" s="23"/>
      <c r="BJ102" s="23"/>
      <c r="BK102" s="23"/>
      <c r="BL102" s="45">
        <v>464.67549088822534</v>
      </c>
      <c r="BM102" s="45">
        <v>0.225</v>
      </c>
      <c r="BN102" s="23"/>
      <c r="BO102" s="23"/>
      <c r="BP102" s="23"/>
      <c r="BQ102" s="23"/>
      <c r="BR102" s="23"/>
      <c r="BS102" s="45">
        <v>464.67549088822534</v>
      </c>
      <c r="BT102" s="45">
        <v>0.02</v>
      </c>
      <c r="BU102" s="23"/>
      <c r="BV102" s="23"/>
      <c r="BW102" s="23"/>
      <c r="BX102" s="23"/>
      <c r="BY102" s="23"/>
      <c r="BZ102" s="23"/>
      <c r="CA102" s="23"/>
    </row>
    <row r="103" ht="15.75" customHeight="1">
      <c r="A103" s="45">
        <v>456.0922982351855</v>
      </c>
      <c r="B103" s="46">
        <v>0.039</v>
      </c>
      <c r="C103" s="45"/>
      <c r="D103" s="45"/>
      <c r="E103" s="45"/>
      <c r="F103" s="45"/>
      <c r="G103" s="45"/>
      <c r="H103" s="45">
        <v>456.0922982351855</v>
      </c>
      <c r="I103" s="46"/>
      <c r="J103" s="45"/>
      <c r="K103" s="45"/>
      <c r="L103" s="45"/>
      <c r="M103" s="45"/>
      <c r="N103" s="45"/>
      <c r="O103" s="45">
        <v>456.0922982351855</v>
      </c>
      <c r="P103" s="45"/>
      <c r="Q103" s="45"/>
      <c r="R103" s="45"/>
      <c r="S103" s="45"/>
      <c r="T103" s="45"/>
      <c r="U103" s="45"/>
      <c r="V103" s="45">
        <v>456.0922982351855</v>
      </c>
      <c r="W103" s="45"/>
      <c r="X103" s="45"/>
      <c r="Y103" s="45"/>
      <c r="Z103" s="45"/>
      <c r="AA103" s="45"/>
      <c r="AB103" s="45"/>
      <c r="AC103" s="45">
        <v>456.0922982351855</v>
      </c>
      <c r="AD103" s="45"/>
      <c r="AE103" s="45"/>
      <c r="AF103" s="45"/>
      <c r="AG103" s="45"/>
      <c r="AH103" s="45"/>
      <c r="AI103" s="45"/>
      <c r="AJ103" s="45">
        <v>456.0922982351855</v>
      </c>
      <c r="AK103" s="45">
        <v>0.035</v>
      </c>
      <c r="AL103" s="45"/>
      <c r="AM103" s="45"/>
      <c r="AN103" s="45"/>
      <c r="AO103" s="23"/>
      <c r="AP103" s="23"/>
      <c r="AQ103" s="45">
        <v>456.0922982351855</v>
      </c>
      <c r="AR103" s="45">
        <v>0.1</v>
      </c>
      <c r="AS103" s="23"/>
      <c r="AT103" s="23"/>
      <c r="AU103" s="23"/>
      <c r="AV103" s="23"/>
      <c r="AW103" s="23"/>
      <c r="AX103" s="45">
        <v>456.0922982351855</v>
      </c>
      <c r="AY103" s="23">
        <v>0.546</v>
      </c>
      <c r="AZ103" s="23"/>
      <c r="BA103" s="23"/>
      <c r="BB103" s="23"/>
      <c r="BC103" s="23"/>
      <c r="BD103" s="23"/>
      <c r="BE103" s="45">
        <v>456.0922982351855</v>
      </c>
      <c r="BF103" s="45">
        <v>22.0</v>
      </c>
      <c r="BG103" s="23"/>
      <c r="BH103" s="23"/>
      <c r="BI103" s="23"/>
      <c r="BJ103" s="23"/>
      <c r="BK103" s="23"/>
      <c r="BL103" s="45">
        <v>456.0922982351855</v>
      </c>
      <c r="BM103" s="45">
        <v>0.224</v>
      </c>
      <c r="BN103" s="23"/>
      <c r="BO103" s="23"/>
      <c r="BP103" s="23"/>
      <c r="BQ103" s="23"/>
      <c r="BR103" s="23"/>
      <c r="BS103" s="45">
        <v>456.0922982351855</v>
      </c>
      <c r="BT103" s="45">
        <v>0.022</v>
      </c>
      <c r="BU103" s="23"/>
      <c r="BV103" s="23"/>
      <c r="BW103" s="23"/>
      <c r="BX103" s="23"/>
      <c r="BY103" s="23"/>
      <c r="BZ103" s="23"/>
      <c r="CA103" s="23"/>
    </row>
    <row r="104" ht="15.75" customHeight="1">
      <c r="A104" s="45">
        <v>447.6180191898319</v>
      </c>
      <c r="B104" s="46">
        <v>0.039</v>
      </c>
      <c r="C104" s="45"/>
      <c r="D104" s="45"/>
      <c r="E104" s="45"/>
      <c r="F104" s="45"/>
      <c r="G104" s="45"/>
      <c r="H104" s="45">
        <v>447.6180191898319</v>
      </c>
      <c r="I104" s="46"/>
      <c r="J104" s="45"/>
      <c r="K104" s="45"/>
      <c r="L104" s="45"/>
      <c r="M104" s="45"/>
      <c r="N104" s="45"/>
      <c r="O104" s="45">
        <v>447.6180191898319</v>
      </c>
      <c r="P104" s="45"/>
      <c r="Q104" s="45"/>
      <c r="R104" s="45"/>
      <c r="S104" s="45"/>
      <c r="T104" s="45"/>
      <c r="U104" s="45"/>
      <c r="V104" s="45">
        <v>447.6180191898319</v>
      </c>
      <c r="W104" s="45">
        <v>4.706964915874604E-5</v>
      </c>
      <c r="X104" s="45"/>
      <c r="Y104" s="45"/>
      <c r="Z104" s="45"/>
      <c r="AA104" s="45"/>
      <c r="AB104" s="45"/>
      <c r="AC104" s="45">
        <v>447.6180191898319</v>
      </c>
      <c r="AD104" s="45"/>
      <c r="AE104" s="45"/>
      <c r="AF104" s="45"/>
      <c r="AG104" s="45"/>
      <c r="AH104" s="45"/>
      <c r="AI104" s="45"/>
      <c r="AJ104" s="45">
        <v>447.6180191898319</v>
      </c>
      <c r="AK104" s="45">
        <v>0.034</v>
      </c>
      <c r="AL104" s="45"/>
      <c r="AM104" s="45"/>
      <c r="AN104" s="45"/>
      <c r="AO104" s="23"/>
      <c r="AP104" s="23"/>
      <c r="AQ104" s="45">
        <v>447.6180191898319</v>
      </c>
      <c r="AR104" s="45">
        <v>0.098</v>
      </c>
      <c r="AS104" s="23"/>
      <c r="AT104" s="23"/>
      <c r="AU104" s="23"/>
      <c r="AV104" s="23"/>
      <c r="AW104" s="23"/>
      <c r="AX104" s="45">
        <v>447.6180191898319</v>
      </c>
      <c r="AY104" s="23">
        <v>0.674</v>
      </c>
      <c r="AZ104" s="23"/>
      <c r="BA104" s="23"/>
      <c r="BB104" s="23"/>
      <c r="BC104" s="23"/>
      <c r="BD104" s="23"/>
      <c r="BE104" s="45">
        <v>447.6180191898319</v>
      </c>
      <c r="BF104" s="45">
        <v>22.0</v>
      </c>
      <c r="BG104" s="23"/>
      <c r="BH104" s="23"/>
      <c r="BI104" s="23"/>
      <c r="BJ104" s="23"/>
      <c r="BK104" s="23"/>
      <c r="BL104" s="45">
        <v>447.6180191898319</v>
      </c>
      <c r="BM104" s="45">
        <v>0.253</v>
      </c>
      <c r="BN104" s="23"/>
      <c r="BO104" s="23"/>
      <c r="BP104" s="23"/>
      <c r="BQ104" s="23"/>
      <c r="BR104" s="23"/>
      <c r="BS104" s="45">
        <v>447.6180191898319</v>
      </c>
      <c r="BT104" s="45">
        <v>0.03</v>
      </c>
      <c r="BU104" s="23"/>
      <c r="BV104" s="23"/>
      <c r="BW104" s="23"/>
      <c r="BX104" s="23"/>
      <c r="BY104" s="23"/>
      <c r="BZ104" s="23"/>
      <c r="CA104" s="23"/>
    </row>
    <row r="105" ht="15.75" customHeight="1">
      <c r="A105" s="45">
        <v>557.0886129736945</v>
      </c>
      <c r="B105" s="46">
        <v>0.038</v>
      </c>
      <c r="C105" s="45"/>
      <c r="D105" s="45"/>
      <c r="E105" s="45"/>
      <c r="F105" s="45"/>
      <c r="G105" s="45"/>
      <c r="H105" s="45">
        <v>557.0886129736945</v>
      </c>
      <c r="I105" s="46"/>
      <c r="J105" s="45"/>
      <c r="K105" s="45"/>
      <c r="L105" s="45"/>
      <c r="M105" s="45"/>
      <c r="N105" s="45"/>
      <c r="O105" s="45">
        <v>557.0886129736945</v>
      </c>
      <c r="P105" s="45"/>
      <c r="Q105" s="45"/>
      <c r="R105" s="45"/>
      <c r="S105" s="45"/>
      <c r="T105" s="45"/>
      <c r="U105" s="45"/>
      <c r="V105" s="45">
        <v>557.0886129736945</v>
      </c>
      <c r="W105" s="45"/>
      <c r="X105" s="45"/>
      <c r="Y105" s="45"/>
      <c r="Z105" s="45"/>
      <c r="AA105" s="45"/>
      <c r="AB105" s="45"/>
      <c r="AC105" s="45">
        <v>557.0886129736945</v>
      </c>
      <c r="AD105" s="45">
        <v>9.070130247070347</v>
      </c>
      <c r="AE105" s="45"/>
      <c r="AF105" s="45"/>
      <c r="AG105" s="45"/>
      <c r="AH105" s="45"/>
      <c r="AI105" s="45"/>
      <c r="AJ105" s="45">
        <v>557.0886129736945</v>
      </c>
      <c r="AK105" s="45">
        <v>0.039</v>
      </c>
      <c r="AL105" s="45"/>
      <c r="AM105" s="45"/>
      <c r="AN105" s="45"/>
      <c r="AO105" s="23"/>
      <c r="AP105" s="23"/>
      <c r="AQ105" s="45">
        <v>557.0886129736945</v>
      </c>
      <c r="AR105" s="45">
        <v>0.113</v>
      </c>
      <c r="AS105" s="23"/>
      <c r="AT105" s="23"/>
      <c r="AU105" s="23"/>
      <c r="AV105" s="23"/>
      <c r="AW105" s="23"/>
      <c r="AX105" s="45">
        <v>557.0886129736945</v>
      </c>
      <c r="AY105" s="23"/>
      <c r="AZ105" s="23"/>
      <c r="BA105" s="23"/>
      <c r="BB105" s="23"/>
      <c r="BC105" s="23"/>
      <c r="BD105" s="23"/>
      <c r="BE105" s="45">
        <v>557.0886129736945</v>
      </c>
      <c r="BF105" s="45"/>
      <c r="BG105" s="23"/>
      <c r="BH105" s="23"/>
      <c r="BI105" s="23"/>
      <c r="BJ105" s="23"/>
      <c r="BK105" s="23"/>
      <c r="BL105" s="45">
        <v>557.0886129736945</v>
      </c>
      <c r="BM105" s="45">
        <v>0.001</v>
      </c>
      <c r="BN105" s="23"/>
      <c r="BO105" s="23"/>
      <c r="BP105" s="23"/>
      <c r="BQ105" s="23"/>
      <c r="BR105" s="23"/>
      <c r="BS105" s="45">
        <v>557.0886129736945</v>
      </c>
      <c r="BT105" s="45">
        <v>0.001</v>
      </c>
      <c r="BU105" s="23"/>
      <c r="BV105" s="23"/>
      <c r="BW105" s="23"/>
      <c r="BX105" s="23"/>
      <c r="BY105" s="23"/>
      <c r="BZ105" s="23"/>
      <c r="CA105" s="23"/>
    </row>
    <row r="106" ht="15.75" customHeight="1">
      <c r="A106" s="45">
        <v>240.49129866347164</v>
      </c>
      <c r="B106" s="46">
        <v>0.063</v>
      </c>
      <c r="C106" s="45"/>
      <c r="D106" s="45"/>
      <c r="E106" s="45"/>
      <c r="F106" s="45"/>
      <c r="G106" s="45"/>
      <c r="H106" s="45">
        <v>240.49129866347164</v>
      </c>
      <c r="I106" s="46">
        <v>0.22</v>
      </c>
      <c r="J106" s="45"/>
      <c r="K106" s="45"/>
      <c r="L106" s="45"/>
      <c r="M106" s="45"/>
      <c r="N106" s="45"/>
      <c r="O106" s="45">
        <v>240.49129866347164</v>
      </c>
      <c r="P106" s="45"/>
      <c r="Q106" s="45"/>
      <c r="R106" s="45"/>
      <c r="S106" s="45"/>
      <c r="T106" s="45"/>
      <c r="U106" s="45"/>
      <c r="V106" s="45">
        <v>240.49129866347164</v>
      </c>
      <c r="W106" s="45"/>
      <c r="X106" s="45"/>
      <c r="Y106" s="45"/>
      <c r="Z106" s="45"/>
      <c r="AA106" s="45"/>
      <c r="AB106" s="45"/>
      <c r="AC106" s="45">
        <v>240.49129866347164</v>
      </c>
      <c r="AD106" s="45">
        <v>6.495828692005734</v>
      </c>
      <c r="AE106" s="45"/>
      <c r="AF106" s="45"/>
      <c r="AG106" s="45"/>
      <c r="AH106" s="45"/>
      <c r="AI106" s="45"/>
      <c r="AJ106" s="45">
        <v>240.49129866347164</v>
      </c>
      <c r="AK106" s="45">
        <v>0.051</v>
      </c>
      <c r="AL106" s="45"/>
      <c r="AM106" s="45"/>
      <c r="AN106" s="45"/>
      <c r="AO106" s="23"/>
      <c r="AP106" s="23"/>
      <c r="AQ106" s="45">
        <v>240.49129866347164</v>
      </c>
      <c r="AR106" s="45">
        <v>0.105</v>
      </c>
      <c r="AS106" s="23"/>
      <c r="AT106" s="23"/>
      <c r="AU106" s="23"/>
      <c r="AV106" s="23"/>
      <c r="AW106" s="23"/>
      <c r="AX106" s="45">
        <v>240.49129866347164</v>
      </c>
      <c r="AY106" s="23"/>
      <c r="AZ106" s="23"/>
      <c r="BA106" s="23"/>
      <c r="BB106" s="23"/>
      <c r="BC106" s="23"/>
      <c r="BD106" s="23"/>
      <c r="BE106" s="45">
        <v>240.49129866347164</v>
      </c>
      <c r="BF106" s="45"/>
      <c r="BG106" s="23"/>
      <c r="BH106" s="23"/>
      <c r="BI106" s="23"/>
      <c r="BJ106" s="23"/>
      <c r="BK106" s="23"/>
      <c r="BL106" s="45">
        <v>240.49129866347164</v>
      </c>
      <c r="BM106" s="45">
        <v>0.003</v>
      </c>
      <c r="BN106" s="23"/>
      <c r="BO106" s="23"/>
      <c r="BP106" s="23"/>
      <c r="BQ106" s="23"/>
      <c r="BR106" s="23"/>
      <c r="BS106" s="45">
        <v>240.49129866347164</v>
      </c>
      <c r="BT106" s="45">
        <v>0.0</v>
      </c>
      <c r="BU106" s="23"/>
      <c r="BV106" s="23"/>
      <c r="BW106" s="23"/>
      <c r="BX106" s="23"/>
      <c r="BY106" s="23"/>
      <c r="BZ106" s="23"/>
      <c r="CA106" s="23"/>
    </row>
    <row r="107" ht="15.75" customHeight="1">
      <c r="A107" s="45">
        <v>231.71395666321874</v>
      </c>
      <c r="B107" s="46">
        <v>0.06</v>
      </c>
      <c r="C107" s="45"/>
      <c r="D107" s="45"/>
      <c r="E107" s="45"/>
      <c r="F107" s="45"/>
      <c r="G107" s="45"/>
      <c r="H107" s="45">
        <v>231.71395666321874</v>
      </c>
      <c r="I107" s="46">
        <v>0.207</v>
      </c>
      <c r="J107" s="45"/>
      <c r="K107" s="45"/>
      <c r="L107" s="45"/>
      <c r="M107" s="45"/>
      <c r="N107" s="45"/>
      <c r="O107" s="45">
        <v>231.71395666321874</v>
      </c>
      <c r="P107" s="45"/>
      <c r="Q107" s="45"/>
      <c r="R107" s="45"/>
      <c r="S107" s="45"/>
      <c r="T107" s="45"/>
      <c r="U107" s="45"/>
      <c r="V107" s="45">
        <v>231.71395666321874</v>
      </c>
      <c r="W107" s="45">
        <v>5.234396031055482E-5</v>
      </c>
      <c r="X107" s="45"/>
      <c r="Y107" s="45"/>
      <c r="Z107" s="45"/>
      <c r="AA107" s="45"/>
      <c r="AB107" s="45"/>
      <c r="AC107" s="45">
        <v>231.71395666321874</v>
      </c>
      <c r="AD107" s="45">
        <v>8.928607302440055</v>
      </c>
      <c r="AE107" s="45"/>
      <c r="AF107" s="45"/>
      <c r="AG107" s="45"/>
      <c r="AH107" s="45"/>
      <c r="AI107" s="45"/>
      <c r="AJ107" s="45">
        <v>231.71395666321874</v>
      </c>
      <c r="AK107" s="45">
        <v>0.051</v>
      </c>
      <c r="AL107" s="45"/>
      <c r="AM107" s="45"/>
      <c r="AN107" s="45"/>
      <c r="AO107" s="23"/>
      <c r="AP107" s="23"/>
      <c r="AQ107" s="45">
        <v>231.71395666321874</v>
      </c>
      <c r="AR107" s="45">
        <v>0.104</v>
      </c>
      <c r="AS107" s="23"/>
      <c r="AT107" s="23"/>
      <c r="AU107" s="23"/>
      <c r="AV107" s="23"/>
      <c r="AW107" s="23"/>
      <c r="AX107" s="45">
        <v>231.71395666321874</v>
      </c>
      <c r="AY107" s="23"/>
      <c r="AZ107" s="23"/>
      <c r="BA107" s="23"/>
      <c r="BB107" s="23"/>
      <c r="BC107" s="23"/>
      <c r="BD107" s="23"/>
      <c r="BE107" s="45">
        <v>231.71395666321874</v>
      </c>
      <c r="BF107" s="45"/>
      <c r="BG107" s="23"/>
      <c r="BH107" s="23"/>
      <c r="BI107" s="23"/>
      <c r="BJ107" s="23"/>
      <c r="BK107" s="23"/>
      <c r="BL107" s="45">
        <v>231.71395666321874</v>
      </c>
      <c r="BM107" s="45">
        <v>0.004</v>
      </c>
      <c r="BN107" s="23"/>
      <c r="BO107" s="23"/>
      <c r="BP107" s="23"/>
      <c r="BQ107" s="23"/>
      <c r="BR107" s="23"/>
      <c r="BS107" s="45">
        <v>231.71395666321874</v>
      </c>
      <c r="BT107" s="45">
        <v>0.002</v>
      </c>
      <c r="BU107" s="23"/>
      <c r="BV107" s="23"/>
      <c r="BW107" s="23"/>
      <c r="BX107" s="23"/>
      <c r="BY107" s="23"/>
      <c r="BZ107" s="23"/>
      <c r="CA107" s="23"/>
    </row>
    <row r="108" ht="15.75" customHeight="1">
      <c r="A108" s="45">
        <v>224.37293714238092</v>
      </c>
      <c r="B108" s="46">
        <v>0.08</v>
      </c>
      <c r="C108" s="45"/>
      <c r="D108" s="45"/>
      <c r="E108" s="45"/>
      <c r="F108" s="45"/>
      <c r="G108" s="45"/>
      <c r="H108" s="45">
        <v>224.37293714238092</v>
      </c>
      <c r="I108" s="46">
        <v>0.18</v>
      </c>
      <c r="J108" s="45"/>
      <c r="K108" s="45"/>
      <c r="L108" s="45"/>
      <c r="M108" s="45"/>
      <c r="N108" s="45"/>
      <c r="O108" s="45">
        <v>224.37293714238092</v>
      </c>
      <c r="P108" s="45"/>
      <c r="Q108" s="45"/>
      <c r="R108" s="45"/>
      <c r="S108" s="45"/>
      <c r="T108" s="45"/>
      <c r="U108" s="45"/>
      <c r="V108" s="45">
        <v>224.37293714238092</v>
      </c>
      <c r="W108" s="45">
        <v>4.768433485830127E-5</v>
      </c>
      <c r="X108" s="45"/>
      <c r="Y108" s="45"/>
      <c r="Z108" s="45"/>
      <c r="AA108" s="45"/>
      <c r="AB108" s="45"/>
      <c r="AC108" s="45">
        <v>224.37293714238092</v>
      </c>
      <c r="AD108" s="45"/>
      <c r="AE108" s="45"/>
      <c r="AF108" s="45"/>
      <c r="AG108" s="45"/>
      <c r="AH108" s="45"/>
      <c r="AI108" s="45"/>
      <c r="AJ108" s="45">
        <v>224.37293714238092</v>
      </c>
      <c r="AK108" s="45">
        <v>0.05</v>
      </c>
      <c r="AL108" s="45"/>
      <c r="AM108" s="45"/>
      <c r="AN108" s="45"/>
      <c r="AO108" s="23"/>
      <c r="AP108" s="23"/>
      <c r="AQ108" s="45">
        <v>224.37293714238092</v>
      </c>
      <c r="AR108" s="45">
        <v>0.103</v>
      </c>
      <c r="AS108" s="23"/>
      <c r="AT108" s="23"/>
      <c r="AU108" s="23"/>
      <c r="AV108" s="23"/>
      <c r="AW108" s="23"/>
      <c r="AX108" s="45">
        <v>224.37293714238092</v>
      </c>
      <c r="AY108" s="23"/>
      <c r="AZ108" s="23"/>
      <c r="BA108" s="23"/>
      <c r="BB108" s="23"/>
      <c r="BC108" s="23"/>
      <c r="BD108" s="23"/>
      <c r="BE108" s="45">
        <v>224.37293714238092</v>
      </c>
      <c r="BF108" s="45">
        <v>64.0</v>
      </c>
      <c r="BG108" s="23"/>
      <c r="BH108" s="23"/>
      <c r="BI108" s="23"/>
      <c r="BJ108" s="23"/>
      <c r="BK108" s="23"/>
      <c r="BL108" s="45">
        <v>224.37293714238092</v>
      </c>
      <c r="BM108" s="45">
        <v>0.007</v>
      </c>
      <c r="BN108" s="23"/>
      <c r="BO108" s="23"/>
      <c r="BP108" s="23"/>
      <c r="BQ108" s="23"/>
      <c r="BR108" s="23"/>
      <c r="BS108" s="45">
        <v>224.37293714238092</v>
      </c>
      <c r="BT108" s="45">
        <v>0.003</v>
      </c>
      <c r="BU108" s="23"/>
      <c r="BV108" s="23"/>
      <c r="BW108" s="23"/>
      <c r="BX108" s="23"/>
      <c r="BY108" s="23"/>
      <c r="BZ108" s="23"/>
      <c r="CA108" s="23"/>
    </row>
    <row r="109" ht="15.75" customHeight="1">
      <c r="A109" s="45">
        <v>218.64190963209197</v>
      </c>
      <c r="B109" s="46">
        <v>0.058</v>
      </c>
      <c r="C109" s="45"/>
      <c r="D109" s="45"/>
      <c r="E109" s="45"/>
      <c r="F109" s="45"/>
      <c r="G109" s="45"/>
      <c r="H109" s="45">
        <v>218.64190963209197</v>
      </c>
      <c r="I109" s="46">
        <v>0.18</v>
      </c>
      <c r="J109" s="45"/>
      <c r="K109" s="45"/>
      <c r="L109" s="45"/>
      <c r="M109" s="45"/>
      <c r="N109" s="45"/>
      <c r="O109" s="45">
        <v>218.64190963209197</v>
      </c>
      <c r="P109" s="45"/>
      <c r="Q109" s="45"/>
      <c r="R109" s="45"/>
      <c r="S109" s="45"/>
      <c r="T109" s="45"/>
      <c r="U109" s="45"/>
      <c r="V109" s="45">
        <v>218.64190963209197</v>
      </c>
      <c r="W109" s="45">
        <v>5.276758754039307E-5</v>
      </c>
      <c r="X109" s="45"/>
      <c r="Y109" s="45"/>
      <c r="Z109" s="45"/>
      <c r="AA109" s="45"/>
      <c r="AB109" s="45"/>
      <c r="AC109" s="45">
        <v>218.64190963209197</v>
      </c>
      <c r="AD109" s="45"/>
      <c r="AE109" s="45"/>
      <c r="AF109" s="45"/>
      <c r="AG109" s="45"/>
      <c r="AH109" s="45"/>
      <c r="AI109" s="45"/>
      <c r="AJ109" s="45">
        <v>218.64190963209197</v>
      </c>
      <c r="AK109" s="45">
        <v>0.05</v>
      </c>
      <c r="AL109" s="45"/>
      <c r="AM109" s="45"/>
      <c r="AN109" s="45"/>
      <c r="AO109" s="23"/>
      <c r="AP109" s="23"/>
      <c r="AQ109" s="45">
        <v>218.64190963209197</v>
      </c>
      <c r="AR109" s="45">
        <v>0.102</v>
      </c>
      <c r="AS109" s="23"/>
      <c r="AT109" s="23"/>
      <c r="AU109" s="23"/>
      <c r="AV109" s="23"/>
      <c r="AW109" s="23"/>
      <c r="AX109" s="45">
        <v>218.64190963209197</v>
      </c>
      <c r="AY109" s="23"/>
      <c r="AZ109" s="23"/>
      <c r="BA109" s="23"/>
      <c r="BB109" s="23"/>
      <c r="BC109" s="23"/>
      <c r="BD109" s="23"/>
      <c r="BE109" s="45">
        <v>218.64190963209197</v>
      </c>
      <c r="BF109" s="45">
        <v>64.0</v>
      </c>
      <c r="BG109" s="23"/>
      <c r="BH109" s="23"/>
      <c r="BI109" s="23"/>
      <c r="BJ109" s="23"/>
      <c r="BK109" s="23"/>
      <c r="BL109" s="45">
        <v>218.64190963209197</v>
      </c>
      <c r="BM109" s="45">
        <v>0.013</v>
      </c>
      <c r="BN109" s="23"/>
      <c r="BO109" s="23"/>
      <c r="BP109" s="23"/>
      <c r="BQ109" s="23"/>
      <c r="BR109" s="23"/>
      <c r="BS109" s="45">
        <v>218.64190963209197</v>
      </c>
      <c r="BT109" s="45">
        <v>0.004</v>
      </c>
      <c r="BU109" s="23"/>
      <c r="BV109" s="23"/>
      <c r="BW109" s="23"/>
      <c r="BX109" s="23"/>
      <c r="BY109" s="23"/>
      <c r="BZ109" s="23"/>
      <c r="CA109" s="23"/>
    </row>
    <row r="110" ht="15.75" customHeight="1">
      <c r="A110" s="45">
        <v>211.2109905992493</v>
      </c>
      <c r="B110" s="46">
        <v>0.051</v>
      </c>
      <c r="C110" s="45"/>
      <c r="D110" s="45"/>
      <c r="E110" s="45"/>
      <c r="F110" s="45"/>
      <c r="G110" s="45"/>
      <c r="H110" s="45">
        <v>211.2109905992493</v>
      </c>
      <c r="I110" s="46">
        <v>0.18</v>
      </c>
      <c r="J110" s="45"/>
      <c r="K110" s="45"/>
      <c r="L110" s="45"/>
      <c r="M110" s="45"/>
      <c r="N110" s="45"/>
      <c r="O110" s="45">
        <v>211.2109905992493</v>
      </c>
      <c r="P110" s="45"/>
      <c r="Q110" s="45"/>
      <c r="R110" s="45"/>
      <c r="S110" s="45"/>
      <c r="T110" s="45"/>
      <c r="U110" s="45"/>
      <c r="V110" s="45">
        <v>211.2109905992493</v>
      </c>
      <c r="W110" s="45"/>
      <c r="X110" s="45"/>
      <c r="Y110" s="45"/>
      <c r="Z110" s="45"/>
      <c r="AA110" s="45"/>
      <c r="AB110" s="45"/>
      <c r="AC110" s="45">
        <v>211.2109905992493</v>
      </c>
      <c r="AD110" s="45"/>
      <c r="AE110" s="45"/>
      <c r="AF110" s="45"/>
      <c r="AG110" s="45"/>
      <c r="AH110" s="45"/>
      <c r="AI110" s="45"/>
      <c r="AJ110" s="45">
        <v>211.2109905992493</v>
      </c>
      <c r="AK110" s="45">
        <v>0.05</v>
      </c>
      <c r="AL110" s="45"/>
      <c r="AM110" s="45"/>
      <c r="AN110" s="45"/>
      <c r="AO110" s="23"/>
      <c r="AP110" s="23"/>
      <c r="AQ110" s="45">
        <v>211.2109905992493</v>
      </c>
      <c r="AR110" s="45">
        <v>0.101</v>
      </c>
      <c r="AS110" s="23"/>
      <c r="AT110" s="23"/>
      <c r="AU110" s="23"/>
      <c r="AV110" s="23"/>
      <c r="AW110" s="23"/>
      <c r="AX110" s="45">
        <v>211.2109905992493</v>
      </c>
      <c r="AY110" s="23">
        <v>0.74</v>
      </c>
      <c r="AZ110" s="23"/>
      <c r="BA110" s="23"/>
      <c r="BB110" s="23"/>
      <c r="BC110" s="23"/>
      <c r="BD110" s="23"/>
      <c r="BE110" s="45">
        <v>211.2109905992493</v>
      </c>
      <c r="BF110" s="45">
        <v>64.0</v>
      </c>
      <c r="BG110" s="23"/>
      <c r="BH110" s="23"/>
      <c r="BI110" s="23"/>
      <c r="BJ110" s="23"/>
      <c r="BK110" s="23"/>
      <c r="BL110" s="45">
        <v>211.2109905992493</v>
      </c>
      <c r="BM110" s="45">
        <v>0.021</v>
      </c>
      <c r="BN110" s="23"/>
      <c r="BO110" s="23"/>
      <c r="BP110" s="23"/>
      <c r="BQ110" s="23"/>
      <c r="BR110" s="23"/>
      <c r="BS110" s="45">
        <v>211.2109905992493</v>
      </c>
      <c r="BT110" s="45">
        <v>0.004</v>
      </c>
      <c r="BU110" s="23"/>
      <c r="BV110" s="23"/>
      <c r="BW110" s="23"/>
      <c r="BX110" s="23"/>
      <c r="BY110" s="23"/>
      <c r="BZ110" s="23"/>
      <c r="CA110" s="23"/>
    </row>
    <row r="111" ht="15.75" customHeight="1">
      <c r="A111" s="45">
        <v>204.41014734056452</v>
      </c>
      <c r="B111" s="46">
        <v>0.047</v>
      </c>
      <c r="C111" s="45"/>
      <c r="D111" s="45"/>
      <c r="E111" s="45"/>
      <c r="F111" s="45"/>
      <c r="G111" s="45"/>
      <c r="H111" s="45">
        <v>204.41014734056452</v>
      </c>
      <c r="I111" s="46">
        <v>0.177</v>
      </c>
      <c r="J111" s="45"/>
      <c r="K111" s="45"/>
      <c r="L111" s="45"/>
      <c r="M111" s="45"/>
      <c r="N111" s="45"/>
      <c r="O111" s="45">
        <v>204.41014734056452</v>
      </c>
      <c r="P111" s="45"/>
      <c r="Q111" s="45"/>
      <c r="R111" s="45"/>
      <c r="S111" s="45"/>
      <c r="T111" s="45"/>
      <c r="U111" s="45"/>
      <c r="V111" s="45">
        <v>204.41014734056452</v>
      </c>
      <c r="W111" s="45">
        <v>4.460827848542729E-5</v>
      </c>
      <c r="X111" s="45"/>
      <c r="Y111" s="45"/>
      <c r="Z111" s="45"/>
      <c r="AA111" s="45"/>
      <c r="AB111" s="45"/>
      <c r="AC111" s="45">
        <v>204.41014734056452</v>
      </c>
      <c r="AD111" s="45"/>
      <c r="AE111" s="45"/>
      <c r="AF111" s="45"/>
      <c r="AG111" s="45"/>
      <c r="AH111" s="45"/>
      <c r="AI111" s="45"/>
      <c r="AJ111" s="45">
        <v>204.41014734056452</v>
      </c>
      <c r="AK111" s="45">
        <v>0.049</v>
      </c>
      <c r="AL111" s="45"/>
      <c r="AM111" s="45"/>
      <c r="AN111" s="45"/>
      <c r="AO111" s="23"/>
      <c r="AP111" s="23"/>
      <c r="AQ111" s="45">
        <v>204.41014734056452</v>
      </c>
      <c r="AR111" s="45">
        <v>0.1</v>
      </c>
      <c r="AS111" s="23"/>
      <c r="AT111" s="23"/>
      <c r="AU111" s="23"/>
      <c r="AV111" s="23"/>
      <c r="AW111" s="23"/>
      <c r="AX111" s="45">
        <v>204.41014734056452</v>
      </c>
      <c r="AY111" s="23">
        <v>0.74</v>
      </c>
      <c r="AZ111" s="23"/>
      <c r="BA111" s="23"/>
      <c r="BB111" s="23"/>
      <c r="BC111" s="23"/>
      <c r="BD111" s="23"/>
      <c r="BE111" s="45">
        <v>204.41014734056452</v>
      </c>
      <c r="BF111" s="45">
        <v>64.0</v>
      </c>
      <c r="BG111" s="23"/>
      <c r="BH111" s="23"/>
      <c r="BI111" s="23"/>
      <c r="BJ111" s="23"/>
      <c r="BK111" s="23"/>
      <c r="BL111" s="45">
        <v>204.41014734056452</v>
      </c>
      <c r="BM111" s="45">
        <v>0.045</v>
      </c>
      <c r="BN111" s="23"/>
      <c r="BO111" s="23"/>
      <c r="BP111" s="23"/>
      <c r="BQ111" s="23"/>
      <c r="BR111" s="23"/>
      <c r="BS111" s="45">
        <v>204.41014734056452</v>
      </c>
      <c r="BT111" s="45">
        <v>0.006</v>
      </c>
      <c r="BU111" s="23"/>
      <c r="BV111" s="23"/>
      <c r="BW111" s="23"/>
      <c r="BX111" s="23"/>
      <c r="BY111" s="23"/>
      <c r="BZ111" s="23"/>
      <c r="CA111" s="23"/>
    </row>
    <row r="112" ht="15.75" customHeight="1">
      <c r="A112" s="45">
        <v>198.09195916803296</v>
      </c>
      <c r="B112" s="46">
        <v>0.04</v>
      </c>
      <c r="C112" s="45"/>
      <c r="D112" s="45"/>
      <c r="E112" s="45"/>
      <c r="F112" s="45"/>
      <c r="G112" s="45"/>
      <c r="H112" s="45">
        <v>198.09195916803296</v>
      </c>
      <c r="I112" s="46">
        <v>0.153</v>
      </c>
      <c r="J112" s="45"/>
      <c r="K112" s="45"/>
      <c r="L112" s="45"/>
      <c r="M112" s="45"/>
      <c r="N112" s="45"/>
      <c r="O112" s="45">
        <v>198.09195916803296</v>
      </c>
      <c r="P112" s="45"/>
      <c r="Q112" s="45"/>
      <c r="R112" s="45"/>
      <c r="S112" s="45"/>
      <c r="T112" s="45"/>
      <c r="U112" s="45"/>
      <c r="V112" s="45">
        <v>198.09195916803296</v>
      </c>
      <c r="W112" s="45">
        <v>1.580271331652573E-5</v>
      </c>
      <c r="X112" s="45"/>
      <c r="Y112" s="45"/>
      <c r="Z112" s="45"/>
      <c r="AA112" s="45"/>
      <c r="AB112" s="45"/>
      <c r="AC112" s="45">
        <v>198.09195916803296</v>
      </c>
      <c r="AD112" s="45"/>
      <c r="AE112" s="45"/>
      <c r="AF112" s="45"/>
      <c r="AG112" s="45"/>
      <c r="AH112" s="45"/>
      <c r="AI112" s="45"/>
      <c r="AJ112" s="45">
        <v>198.09195916803296</v>
      </c>
      <c r="AK112" s="45">
        <v>0.049</v>
      </c>
      <c r="AL112" s="45"/>
      <c r="AM112" s="45"/>
      <c r="AN112" s="45"/>
      <c r="AO112" s="23"/>
      <c r="AP112" s="23"/>
      <c r="AQ112" s="45">
        <v>198.09195916803296</v>
      </c>
      <c r="AR112" s="45">
        <v>0.099</v>
      </c>
      <c r="AS112" s="23"/>
      <c r="AT112" s="23"/>
      <c r="AU112" s="23"/>
      <c r="AV112" s="23"/>
      <c r="AW112" s="23"/>
      <c r="AX112" s="45">
        <v>198.09195916803296</v>
      </c>
      <c r="AY112" s="23">
        <v>0.74</v>
      </c>
      <c r="AZ112" s="23"/>
      <c r="BA112" s="23"/>
      <c r="BB112" s="23"/>
      <c r="BC112" s="23"/>
      <c r="BD112" s="23"/>
      <c r="BE112" s="45">
        <v>198.09195916803296</v>
      </c>
      <c r="BF112" s="45">
        <v>64.0</v>
      </c>
      <c r="BG112" s="23"/>
      <c r="BH112" s="23"/>
      <c r="BI112" s="23"/>
      <c r="BJ112" s="23"/>
      <c r="BK112" s="23"/>
      <c r="BL112" s="45">
        <v>198.09195916803296</v>
      </c>
      <c r="BM112" s="45">
        <v>0.086</v>
      </c>
      <c r="BN112" s="23"/>
      <c r="BO112" s="23"/>
      <c r="BP112" s="23"/>
      <c r="BQ112" s="23"/>
      <c r="BR112" s="23"/>
      <c r="BS112" s="45">
        <v>198.09195916803296</v>
      </c>
      <c r="BT112" s="45">
        <v>0.008</v>
      </c>
      <c r="BU112" s="23"/>
      <c r="BV112" s="23"/>
      <c r="BW112" s="23"/>
      <c r="BX112" s="23"/>
      <c r="BY112" s="23"/>
      <c r="BZ112" s="23"/>
      <c r="CA112" s="23"/>
    </row>
    <row r="113" ht="15.75" customHeight="1">
      <c r="A113" s="45">
        <v>192.351681880669</v>
      </c>
      <c r="B113" s="46">
        <v>0.042</v>
      </c>
      <c r="C113" s="45"/>
      <c r="D113" s="45"/>
      <c r="E113" s="45"/>
      <c r="F113" s="45"/>
      <c r="G113" s="45"/>
      <c r="H113" s="45">
        <v>192.351681880669</v>
      </c>
      <c r="I113" s="46">
        <v>0.15</v>
      </c>
      <c r="J113" s="45"/>
      <c r="K113" s="45"/>
      <c r="L113" s="45"/>
      <c r="M113" s="45"/>
      <c r="N113" s="45"/>
      <c r="O113" s="45">
        <v>192.351681880669</v>
      </c>
      <c r="P113" s="45"/>
      <c r="Q113" s="45"/>
      <c r="R113" s="45"/>
      <c r="S113" s="45"/>
      <c r="T113" s="45"/>
      <c r="U113" s="45"/>
      <c r="V113" s="45">
        <v>192.351681880669</v>
      </c>
      <c r="W113" s="45"/>
      <c r="X113" s="45"/>
      <c r="Y113" s="45"/>
      <c r="Z113" s="45"/>
      <c r="AA113" s="45"/>
      <c r="AB113" s="45"/>
      <c r="AC113" s="45">
        <v>192.351681880669</v>
      </c>
      <c r="AD113" s="45"/>
      <c r="AE113" s="45"/>
      <c r="AF113" s="45"/>
      <c r="AG113" s="45"/>
      <c r="AH113" s="45"/>
      <c r="AI113" s="45"/>
      <c r="AJ113" s="45">
        <v>192.351681880669</v>
      </c>
      <c r="AK113" s="45">
        <v>0.048</v>
      </c>
      <c r="AL113" s="45"/>
      <c r="AM113" s="45"/>
      <c r="AN113" s="45"/>
      <c r="AO113" s="23"/>
      <c r="AP113" s="23"/>
      <c r="AQ113" s="45">
        <v>192.351681880669</v>
      </c>
      <c r="AR113" s="45">
        <v>0.097</v>
      </c>
      <c r="AS113" s="23"/>
      <c r="AT113" s="23"/>
      <c r="AU113" s="23"/>
      <c r="AV113" s="23"/>
      <c r="AW113" s="23"/>
      <c r="AX113" s="45">
        <v>192.351681880669</v>
      </c>
      <c r="AY113" s="23">
        <v>0.713</v>
      </c>
      <c r="AZ113" s="23"/>
      <c r="BA113" s="23"/>
      <c r="BB113" s="23"/>
      <c r="BC113" s="23"/>
      <c r="BD113" s="23"/>
      <c r="BE113" s="45">
        <v>192.351681880669</v>
      </c>
      <c r="BF113" s="45">
        <v>64.0</v>
      </c>
      <c r="BG113" s="23"/>
      <c r="BH113" s="23"/>
      <c r="BI113" s="23"/>
      <c r="BJ113" s="23"/>
      <c r="BK113" s="23"/>
      <c r="BL113" s="45">
        <v>192.351681880669</v>
      </c>
      <c r="BM113" s="45">
        <v>0.145</v>
      </c>
      <c r="BN113" s="23"/>
      <c r="BO113" s="23"/>
      <c r="BP113" s="23"/>
      <c r="BQ113" s="23"/>
      <c r="BR113" s="23"/>
      <c r="BS113" s="45">
        <v>192.351681880669</v>
      </c>
      <c r="BT113" s="45">
        <v>0.012</v>
      </c>
      <c r="BU113" s="23"/>
      <c r="BV113" s="23"/>
      <c r="BW113" s="23"/>
      <c r="BX113" s="23"/>
      <c r="BY113" s="23"/>
      <c r="BZ113" s="23"/>
      <c r="CA113" s="23"/>
    </row>
    <row r="114" ht="15.75" customHeight="1">
      <c r="A114" s="45">
        <v>187.67424939485943</v>
      </c>
      <c r="B114" s="46">
        <v>0.036</v>
      </c>
      <c r="C114" s="45"/>
      <c r="D114" s="45"/>
      <c r="E114" s="45"/>
      <c r="F114" s="45"/>
      <c r="G114" s="45"/>
      <c r="H114" s="45">
        <v>187.67424939485943</v>
      </c>
      <c r="I114" s="46"/>
      <c r="J114" s="45"/>
      <c r="K114" s="45"/>
      <c r="L114" s="45"/>
      <c r="M114" s="45"/>
      <c r="N114" s="45"/>
      <c r="O114" s="45">
        <v>187.67424939485943</v>
      </c>
      <c r="P114" s="45"/>
      <c r="Q114" s="45"/>
      <c r="R114" s="45"/>
      <c r="S114" s="45"/>
      <c r="T114" s="45"/>
      <c r="U114" s="45"/>
      <c r="V114" s="45">
        <v>187.67424939485943</v>
      </c>
      <c r="W114" s="45">
        <v>3.35053302935234E-5</v>
      </c>
      <c r="X114" s="45"/>
      <c r="Y114" s="45"/>
      <c r="Z114" s="45"/>
      <c r="AA114" s="45"/>
      <c r="AB114" s="45"/>
      <c r="AC114" s="45">
        <v>187.67424939485943</v>
      </c>
      <c r="AD114" s="45"/>
      <c r="AE114" s="45"/>
      <c r="AF114" s="45"/>
      <c r="AG114" s="45"/>
      <c r="AH114" s="45"/>
      <c r="AI114" s="45"/>
      <c r="AJ114" s="45">
        <v>187.67424939485943</v>
      </c>
      <c r="AK114" s="45">
        <v>0.048</v>
      </c>
      <c r="AL114" s="45"/>
      <c r="AM114" s="45"/>
      <c r="AN114" s="45"/>
      <c r="AO114" s="23"/>
      <c r="AP114" s="23"/>
      <c r="AQ114" s="45">
        <v>187.67424939485943</v>
      </c>
      <c r="AR114" s="45">
        <v>0.095</v>
      </c>
      <c r="AS114" s="23"/>
      <c r="AT114" s="23"/>
      <c r="AU114" s="23"/>
      <c r="AV114" s="23"/>
      <c r="AW114" s="23"/>
      <c r="AX114" s="45">
        <v>187.67424939485943</v>
      </c>
      <c r="AY114" s="23">
        <v>0.713</v>
      </c>
      <c r="AZ114" s="23"/>
      <c r="BA114" s="23"/>
      <c r="BB114" s="23"/>
      <c r="BC114" s="23"/>
      <c r="BD114" s="23"/>
      <c r="BE114" s="45">
        <v>187.67424939485943</v>
      </c>
      <c r="BF114" s="45">
        <v>64.0</v>
      </c>
      <c r="BG114" s="23"/>
      <c r="BH114" s="23"/>
      <c r="BI114" s="23"/>
      <c r="BJ114" s="23"/>
      <c r="BK114" s="23"/>
      <c r="BL114" s="45">
        <v>187.67424939485943</v>
      </c>
      <c r="BM114" s="45">
        <v>0.201</v>
      </c>
      <c r="BN114" s="23"/>
      <c r="BO114" s="23"/>
      <c r="BP114" s="23"/>
      <c r="BQ114" s="23"/>
      <c r="BR114" s="23"/>
      <c r="BS114" s="45">
        <v>187.67424939485943</v>
      </c>
      <c r="BT114" s="45">
        <v>0.015</v>
      </c>
      <c r="BU114" s="23"/>
      <c r="BV114" s="23"/>
      <c r="BW114" s="23"/>
      <c r="BX114" s="23"/>
      <c r="BY114" s="23"/>
      <c r="BZ114" s="23"/>
      <c r="CA114" s="23"/>
    </row>
    <row r="115" ht="15.75" customHeight="1">
      <c r="A115" s="45">
        <v>184.1731550141582</v>
      </c>
      <c r="B115" s="46">
        <v>0.045</v>
      </c>
      <c r="C115" s="45"/>
      <c r="D115" s="45"/>
      <c r="E115" s="45"/>
      <c r="F115" s="45"/>
      <c r="G115" s="45"/>
      <c r="H115" s="45">
        <v>184.1731550141582</v>
      </c>
      <c r="I115" s="46"/>
      <c r="J115" s="45"/>
      <c r="K115" s="45"/>
      <c r="L115" s="45"/>
      <c r="M115" s="45"/>
      <c r="N115" s="45"/>
      <c r="O115" s="45">
        <v>184.1731550141582</v>
      </c>
      <c r="P115" s="45"/>
      <c r="Q115" s="45"/>
      <c r="R115" s="45"/>
      <c r="S115" s="45"/>
      <c r="T115" s="45"/>
      <c r="U115" s="45"/>
      <c r="V115" s="45">
        <v>184.1731550141582</v>
      </c>
      <c r="W115" s="45">
        <v>3.472464846839131E-5</v>
      </c>
      <c r="X115" s="45"/>
      <c r="Y115" s="45"/>
      <c r="Z115" s="45"/>
      <c r="AA115" s="45"/>
      <c r="AB115" s="45"/>
      <c r="AC115" s="45">
        <v>184.1731550141582</v>
      </c>
      <c r="AD115" s="45"/>
      <c r="AE115" s="45"/>
      <c r="AF115" s="45"/>
      <c r="AG115" s="45"/>
      <c r="AH115" s="45"/>
      <c r="AI115" s="45"/>
      <c r="AJ115" s="45">
        <v>184.1731550141582</v>
      </c>
      <c r="AK115" s="45">
        <v>0.047</v>
      </c>
      <c r="AL115" s="45"/>
      <c r="AM115" s="45"/>
      <c r="AN115" s="45"/>
      <c r="AO115" s="23"/>
      <c r="AP115" s="23"/>
      <c r="AQ115" s="45">
        <v>184.1731550141582</v>
      </c>
      <c r="AR115" s="45">
        <v>0.094</v>
      </c>
      <c r="AS115" s="23"/>
      <c r="AT115" s="23"/>
      <c r="AU115" s="23"/>
      <c r="AV115" s="23"/>
      <c r="AW115" s="23"/>
      <c r="AX115" s="45">
        <v>184.1731550141582</v>
      </c>
      <c r="AY115" s="23">
        <v>0.758</v>
      </c>
      <c r="AZ115" s="23"/>
      <c r="BA115" s="23"/>
      <c r="BB115" s="23"/>
      <c r="BC115" s="23"/>
      <c r="BD115" s="23"/>
      <c r="BE115" s="45">
        <v>184.1731550141582</v>
      </c>
      <c r="BF115" s="45">
        <v>64.0</v>
      </c>
      <c r="BG115" s="23"/>
      <c r="BH115" s="23"/>
      <c r="BI115" s="23"/>
      <c r="BJ115" s="23"/>
      <c r="BK115" s="23"/>
      <c r="BL115" s="45">
        <v>184.1731550141582</v>
      </c>
      <c r="BM115" s="45">
        <v>0.245</v>
      </c>
      <c r="BN115" s="23"/>
      <c r="BO115" s="23"/>
      <c r="BP115" s="23"/>
      <c r="BQ115" s="23"/>
      <c r="BR115" s="23"/>
      <c r="BS115" s="45">
        <v>184.1731550141582</v>
      </c>
      <c r="BT115" s="45">
        <v>0.017</v>
      </c>
      <c r="BU115" s="23"/>
      <c r="BV115" s="23"/>
      <c r="BW115" s="23"/>
      <c r="BX115" s="23"/>
      <c r="BY115" s="23"/>
      <c r="BZ115" s="23"/>
      <c r="CA115" s="23"/>
    </row>
    <row r="116" ht="15.75" customHeight="1">
      <c r="A116" s="45">
        <v>179.0549255768008</v>
      </c>
      <c r="B116" s="46">
        <v>0.04</v>
      </c>
      <c r="C116" s="45"/>
      <c r="D116" s="45"/>
      <c r="E116" s="45"/>
      <c r="F116" s="45"/>
      <c r="G116" s="45"/>
      <c r="H116" s="45">
        <v>179.0549255768008</v>
      </c>
      <c r="I116" s="46"/>
      <c r="J116" s="45"/>
      <c r="K116" s="45"/>
      <c r="L116" s="45"/>
      <c r="M116" s="45"/>
      <c r="N116" s="45"/>
      <c r="O116" s="45">
        <v>179.0549255768008</v>
      </c>
      <c r="P116" s="45"/>
      <c r="Q116" s="45"/>
      <c r="R116" s="45"/>
      <c r="S116" s="45"/>
      <c r="T116" s="45"/>
      <c r="U116" s="45"/>
      <c r="V116" s="45">
        <v>179.0549255768008</v>
      </c>
      <c r="W116" s="45"/>
      <c r="X116" s="45"/>
      <c r="Y116" s="45"/>
      <c r="Z116" s="45"/>
      <c r="AA116" s="45"/>
      <c r="AB116" s="45"/>
      <c r="AC116" s="45">
        <v>179.0549255768008</v>
      </c>
      <c r="AD116" s="45"/>
      <c r="AE116" s="45"/>
      <c r="AF116" s="45"/>
      <c r="AG116" s="45"/>
      <c r="AH116" s="45"/>
      <c r="AI116" s="45"/>
      <c r="AJ116" s="45">
        <v>179.0549255768008</v>
      </c>
      <c r="AK116" s="45">
        <v>0.047</v>
      </c>
      <c r="AL116" s="45"/>
      <c r="AM116" s="45"/>
      <c r="AN116" s="45"/>
      <c r="AO116" s="23"/>
      <c r="AP116" s="23"/>
      <c r="AQ116" s="45">
        <v>179.0549255768008</v>
      </c>
      <c r="AR116" s="45">
        <v>0.092</v>
      </c>
      <c r="AS116" s="23"/>
      <c r="AT116" s="23"/>
      <c r="AU116" s="23"/>
      <c r="AV116" s="23"/>
      <c r="AW116" s="23"/>
      <c r="AX116" s="45">
        <v>179.0549255768008</v>
      </c>
      <c r="AY116" s="23">
        <v>0.758</v>
      </c>
      <c r="AZ116" s="23"/>
      <c r="BA116" s="23"/>
      <c r="BB116" s="23"/>
      <c r="BC116" s="23"/>
      <c r="BD116" s="23"/>
      <c r="BE116" s="45">
        <v>179.0549255768008</v>
      </c>
      <c r="BF116" s="45">
        <v>55.0</v>
      </c>
      <c r="BG116" s="23"/>
      <c r="BH116" s="23"/>
      <c r="BI116" s="23"/>
      <c r="BJ116" s="23"/>
      <c r="BK116" s="23"/>
      <c r="BL116" s="45">
        <v>179.0549255768008</v>
      </c>
      <c r="BM116" s="45">
        <v>0.303</v>
      </c>
      <c r="BN116" s="23"/>
      <c r="BO116" s="23"/>
      <c r="BP116" s="23"/>
      <c r="BQ116" s="23"/>
      <c r="BR116" s="23"/>
      <c r="BS116" s="45">
        <v>179.0549255768008</v>
      </c>
      <c r="BT116" s="45">
        <v>0.019</v>
      </c>
      <c r="BU116" s="23"/>
      <c r="BV116" s="23"/>
      <c r="BW116" s="23"/>
      <c r="BX116" s="23"/>
      <c r="BY116" s="23"/>
      <c r="BZ116" s="23"/>
      <c r="CA116" s="23"/>
    </row>
    <row r="117" ht="15.75" customHeight="1">
      <c r="A117" s="45">
        <v>174.29915718569188</v>
      </c>
      <c r="B117" s="46">
        <v>0.028</v>
      </c>
      <c r="C117" s="45"/>
      <c r="D117" s="45"/>
      <c r="E117" s="45"/>
      <c r="F117" s="45"/>
      <c r="G117" s="45"/>
      <c r="H117" s="45">
        <v>174.29915718569188</v>
      </c>
      <c r="I117" s="46"/>
      <c r="J117" s="45"/>
      <c r="K117" s="45"/>
      <c r="L117" s="45"/>
      <c r="M117" s="45"/>
      <c r="N117" s="45"/>
      <c r="O117" s="45">
        <v>174.29915718569188</v>
      </c>
      <c r="P117" s="45"/>
      <c r="Q117" s="45"/>
      <c r="R117" s="45"/>
      <c r="S117" s="45"/>
      <c r="T117" s="45"/>
      <c r="U117" s="45"/>
      <c r="V117" s="45">
        <v>174.29915718569188</v>
      </c>
      <c r="W117" s="45">
        <v>3.036589700899931E-5</v>
      </c>
      <c r="X117" s="45"/>
      <c r="Y117" s="45"/>
      <c r="Z117" s="45"/>
      <c r="AA117" s="45"/>
      <c r="AB117" s="45"/>
      <c r="AC117" s="45">
        <v>174.29915718569188</v>
      </c>
      <c r="AD117" s="45"/>
      <c r="AE117" s="45"/>
      <c r="AF117" s="45"/>
      <c r="AG117" s="45"/>
      <c r="AH117" s="45"/>
      <c r="AI117" s="45"/>
      <c r="AJ117" s="45">
        <v>174.29915718569188</v>
      </c>
      <c r="AK117" s="45">
        <v>0.046</v>
      </c>
      <c r="AL117" s="45"/>
      <c r="AM117" s="45"/>
      <c r="AN117" s="45"/>
      <c r="AO117" s="23"/>
      <c r="AP117" s="23"/>
      <c r="AQ117" s="45">
        <v>174.29915718569188</v>
      </c>
      <c r="AR117" s="45">
        <v>0.09</v>
      </c>
      <c r="AS117" s="23"/>
      <c r="AT117" s="23"/>
      <c r="AU117" s="23"/>
      <c r="AV117" s="23"/>
      <c r="AW117" s="23"/>
      <c r="AX117" s="45">
        <v>174.29915718569188</v>
      </c>
      <c r="AY117" s="23">
        <v>0.757</v>
      </c>
      <c r="AZ117" s="23"/>
      <c r="BA117" s="23"/>
      <c r="BB117" s="23"/>
      <c r="BC117" s="23"/>
      <c r="BD117" s="23"/>
      <c r="BE117" s="45">
        <v>174.29915718569188</v>
      </c>
      <c r="BF117" s="45">
        <v>62.0</v>
      </c>
      <c r="BG117" s="23"/>
      <c r="BH117" s="23"/>
      <c r="BI117" s="23"/>
      <c r="BJ117" s="23"/>
      <c r="BK117" s="23"/>
      <c r="BL117" s="45">
        <v>174.29915718569188</v>
      </c>
      <c r="BM117" s="45">
        <v>0.354</v>
      </c>
      <c r="BN117" s="23"/>
      <c r="BO117" s="23"/>
      <c r="BP117" s="23"/>
      <c r="BQ117" s="23"/>
      <c r="BR117" s="23"/>
      <c r="BS117" s="45">
        <v>174.29915718569188</v>
      </c>
      <c r="BT117" s="45">
        <v>0.021</v>
      </c>
      <c r="BU117" s="23"/>
      <c r="BV117" s="23"/>
      <c r="BW117" s="23"/>
      <c r="BX117" s="23"/>
      <c r="BY117" s="23"/>
      <c r="BZ117" s="23"/>
      <c r="CA117" s="23"/>
    </row>
    <row r="118" ht="15.75" customHeight="1">
      <c r="A118" s="45">
        <v>261.4675360079584</v>
      </c>
      <c r="B118" s="46">
        <v>0.028</v>
      </c>
      <c r="C118" s="45"/>
      <c r="D118" s="45"/>
      <c r="E118" s="45"/>
      <c r="F118" s="45"/>
      <c r="G118" s="45"/>
      <c r="H118" s="45">
        <v>261.4675360079584</v>
      </c>
      <c r="I118" s="46"/>
      <c r="J118" s="45"/>
      <c r="K118" s="45"/>
      <c r="L118" s="45"/>
      <c r="M118" s="45"/>
      <c r="N118" s="45"/>
      <c r="O118" s="45">
        <v>261.4675360079584</v>
      </c>
      <c r="P118" s="45"/>
      <c r="Q118" s="45"/>
      <c r="R118" s="45"/>
      <c r="S118" s="45"/>
      <c r="T118" s="45"/>
      <c r="U118" s="45"/>
      <c r="V118" s="45">
        <v>261.4675360079584</v>
      </c>
      <c r="W118" s="45"/>
      <c r="X118" s="45"/>
      <c r="Y118" s="45"/>
      <c r="Z118" s="45"/>
      <c r="AA118" s="45"/>
      <c r="AB118" s="45"/>
      <c r="AC118" s="45">
        <v>261.4675360079584</v>
      </c>
      <c r="AD118" s="45">
        <v>6.7460524450163595</v>
      </c>
      <c r="AE118" s="45"/>
      <c r="AF118" s="45"/>
      <c r="AG118" s="45"/>
      <c r="AH118" s="45"/>
      <c r="AI118" s="45"/>
      <c r="AJ118" s="45">
        <v>261.4675360079584</v>
      </c>
      <c r="AK118" s="45">
        <v>0.051</v>
      </c>
      <c r="AL118" s="45"/>
      <c r="AM118" s="45"/>
      <c r="AN118" s="45"/>
      <c r="AO118" s="23"/>
      <c r="AP118" s="23"/>
      <c r="AQ118" s="45">
        <v>261.4675360079584</v>
      </c>
      <c r="AR118" s="45">
        <v>0.106</v>
      </c>
      <c r="AS118" s="23"/>
      <c r="AT118" s="23"/>
      <c r="AU118" s="23"/>
      <c r="AV118" s="23"/>
      <c r="AW118" s="23"/>
      <c r="AX118" s="45">
        <v>261.4675360079584</v>
      </c>
      <c r="AY118" s="23"/>
      <c r="AZ118" s="23"/>
      <c r="BA118" s="23"/>
      <c r="BB118" s="23"/>
      <c r="BC118" s="23"/>
      <c r="BD118" s="23"/>
      <c r="BE118" s="45">
        <v>261.4675360079584</v>
      </c>
      <c r="BF118" s="45"/>
      <c r="BG118" s="23"/>
      <c r="BH118" s="23"/>
      <c r="BI118" s="23"/>
      <c r="BJ118" s="23"/>
      <c r="BK118" s="23"/>
      <c r="BL118" s="45">
        <v>261.4675360079584</v>
      </c>
      <c r="BM118" s="45">
        <v>0.001</v>
      </c>
      <c r="BN118" s="23"/>
      <c r="BO118" s="23"/>
      <c r="BP118" s="23"/>
      <c r="BQ118" s="23"/>
      <c r="BR118" s="23"/>
      <c r="BS118" s="45">
        <v>261.4675360079584</v>
      </c>
      <c r="BT118" s="45">
        <v>0.0</v>
      </c>
      <c r="BU118" s="23"/>
      <c r="BV118" s="23"/>
      <c r="BW118" s="23"/>
      <c r="BX118" s="23"/>
      <c r="BY118" s="23"/>
      <c r="BZ118" s="23"/>
      <c r="CA118" s="23"/>
    </row>
    <row r="119" ht="15.75" customHeight="1">
      <c r="A119" s="45">
        <v>4677.944469865824</v>
      </c>
      <c r="B119" s="46">
        <v>0.035</v>
      </c>
      <c r="C119" s="45"/>
      <c r="D119" s="45"/>
      <c r="E119" s="45"/>
      <c r="F119" s="45"/>
      <c r="G119" s="45"/>
      <c r="H119" s="45">
        <v>4677.944469865824</v>
      </c>
      <c r="I119" s="46">
        <v>0.12</v>
      </c>
      <c r="J119" s="45"/>
      <c r="K119" s="45"/>
      <c r="L119" s="45"/>
      <c r="M119" s="45"/>
      <c r="N119" s="45"/>
      <c r="O119" s="45">
        <v>4677.944469865824</v>
      </c>
      <c r="P119" s="45"/>
      <c r="Q119" s="45"/>
      <c r="R119" s="45"/>
      <c r="S119" s="45"/>
      <c r="T119" s="45"/>
      <c r="U119" s="45"/>
      <c r="V119" s="45">
        <v>4677.944469865824</v>
      </c>
      <c r="W119" s="45"/>
      <c r="X119" s="45"/>
      <c r="Y119" s="45"/>
      <c r="Z119" s="45"/>
      <c r="AA119" s="45"/>
      <c r="AB119" s="45"/>
      <c r="AC119" s="45">
        <v>4677.944469865824</v>
      </c>
      <c r="AD119" s="45"/>
      <c r="AE119" s="45"/>
      <c r="AF119" s="45"/>
      <c r="AG119" s="45"/>
      <c r="AH119" s="45"/>
      <c r="AI119" s="45"/>
      <c r="AJ119" s="45">
        <v>4677.944469865824</v>
      </c>
      <c r="AK119" s="45">
        <v>0.039</v>
      </c>
      <c r="AL119" s="45"/>
      <c r="AM119" s="45"/>
      <c r="AN119" s="45"/>
      <c r="AO119" s="23"/>
      <c r="AP119" s="23"/>
      <c r="AQ119" s="45">
        <v>4677.944469865824</v>
      </c>
      <c r="AR119" s="45">
        <v>0.073</v>
      </c>
      <c r="AS119" s="23"/>
      <c r="AT119" s="23"/>
      <c r="AU119" s="23"/>
      <c r="AV119" s="23"/>
      <c r="AW119" s="23"/>
      <c r="AX119" s="45">
        <v>4677.944469865824</v>
      </c>
      <c r="AY119" s="23"/>
      <c r="AZ119" s="23"/>
      <c r="BA119" s="23"/>
      <c r="BB119" s="23"/>
      <c r="BC119" s="23"/>
      <c r="BD119" s="23"/>
      <c r="BE119" s="45">
        <v>4677.944469865824</v>
      </c>
      <c r="BF119" s="45"/>
      <c r="BG119" s="23"/>
      <c r="BH119" s="23"/>
      <c r="BI119" s="23"/>
      <c r="BJ119" s="23"/>
      <c r="BK119" s="23"/>
      <c r="BL119" s="45">
        <v>4677.944469865824</v>
      </c>
      <c r="BM119" s="45"/>
      <c r="BN119" s="23"/>
      <c r="BO119" s="23"/>
      <c r="BP119" s="23"/>
      <c r="BQ119" s="23"/>
      <c r="BR119" s="23"/>
      <c r="BS119" s="45">
        <v>4677.944469865824</v>
      </c>
      <c r="BT119" s="45">
        <v>0.004</v>
      </c>
      <c r="BU119" s="23"/>
      <c r="BV119" s="23"/>
      <c r="BW119" s="23"/>
      <c r="BX119" s="23"/>
      <c r="BY119" s="23"/>
      <c r="BZ119" s="23"/>
      <c r="CA119" s="23"/>
    </row>
    <row r="120" ht="15.75" customHeight="1">
      <c r="A120" s="45">
        <v>4567.6823577229925</v>
      </c>
      <c r="B120" s="46">
        <v>0.028</v>
      </c>
      <c r="C120" s="45"/>
      <c r="D120" s="45"/>
      <c r="E120" s="45"/>
      <c r="F120" s="45"/>
      <c r="G120" s="45"/>
      <c r="H120" s="45">
        <v>4567.6823577229925</v>
      </c>
      <c r="I120" s="46">
        <v>0.12</v>
      </c>
      <c r="J120" s="45"/>
      <c r="K120" s="45"/>
      <c r="L120" s="45"/>
      <c r="M120" s="45"/>
      <c r="N120" s="45"/>
      <c r="O120" s="45">
        <v>4567.6823577229925</v>
      </c>
      <c r="P120" s="45"/>
      <c r="Q120" s="45"/>
      <c r="R120" s="45"/>
      <c r="S120" s="45"/>
      <c r="T120" s="45"/>
      <c r="U120" s="45"/>
      <c r="V120" s="45">
        <v>4567.6823577229925</v>
      </c>
      <c r="W120" s="45">
        <v>2.499874107059357E-4</v>
      </c>
      <c r="X120" s="45"/>
      <c r="Y120" s="45"/>
      <c r="Z120" s="45"/>
      <c r="AA120" s="45"/>
      <c r="AB120" s="45"/>
      <c r="AC120" s="45">
        <v>4567.6823577229925</v>
      </c>
      <c r="AD120" s="45"/>
      <c r="AE120" s="45"/>
      <c r="AF120" s="45"/>
      <c r="AG120" s="45"/>
      <c r="AH120" s="45"/>
      <c r="AI120" s="45"/>
      <c r="AJ120" s="45">
        <v>4567.6823577229925</v>
      </c>
      <c r="AK120" s="45">
        <v>0.039</v>
      </c>
      <c r="AL120" s="45"/>
      <c r="AM120" s="45"/>
      <c r="AN120" s="45"/>
      <c r="AO120" s="23"/>
      <c r="AP120" s="23"/>
      <c r="AQ120" s="45">
        <v>4567.6823577229925</v>
      </c>
      <c r="AR120" s="45">
        <v>0.072</v>
      </c>
      <c r="AS120" s="23"/>
      <c r="AT120" s="23"/>
      <c r="AU120" s="23"/>
      <c r="AV120" s="23"/>
      <c r="AW120" s="23"/>
      <c r="AX120" s="45">
        <v>4567.6823577229925</v>
      </c>
      <c r="AY120" s="23"/>
      <c r="AZ120" s="23"/>
      <c r="BA120" s="23"/>
      <c r="BB120" s="23"/>
      <c r="BC120" s="23"/>
      <c r="BD120" s="23"/>
      <c r="BE120" s="45">
        <v>4567.6823577229925</v>
      </c>
      <c r="BF120" s="45"/>
      <c r="BG120" s="23"/>
      <c r="BH120" s="23"/>
      <c r="BI120" s="23"/>
      <c r="BJ120" s="23"/>
      <c r="BK120" s="23"/>
      <c r="BL120" s="45">
        <v>4567.6823577229925</v>
      </c>
      <c r="BM120" s="45"/>
      <c r="BN120" s="23"/>
      <c r="BO120" s="23"/>
      <c r="BP120" s="23"/>
      <c r="BQ120" s="23"/>
      <c r="BR120" s="23"/>
      <c r="BS120" s="45">
        <v>4567.6823577229925</v>
      </c>
      <c r="BT120" s="45">
        <v>0.006</v>
      </c>
      <c r="BU120" s="23"/>
      <c r="BV120" s="23"/>
      <c r="BW120" s="23"/>
      <c r="BX120" s="23"/>
      <c r="BY120" s="23"/>
      <c r="BZ120" s="23"/>
      <c r="CA120" s="23"/>
    </row>
    <row r="121" ht="15.75" customHeight="1">
      <c r="A121" s="45">
        <v>4516.464759303828</v>
      </c>
      <c r="B121" s="46">
        <v>0.034</v>
      </c>
      <c r="C121" s="45"/>
      <c r="D121" s="45"/>
      <c r="E121" s="45"/>
      <c r="F121" s="45"/>
      <c r="G121" s="45"/>
      <c r="H121" s="45">
        <v>4516.464759303828</v>
      </c>
      <c r="I121" s="46">
        <v>0.12</v>
      </c>
      <c r="J121" s="45"/>
      <c r="K121" s="45"/>
      <c r="L121" s="45"/>
      <c r="M121" s="45"/>
      <c r="N121" s="45"/>
      <c r="O121" s="45">
        <v>4516.464759303828</v>
      </c>
      <c r="P121" s="45"/>
      <c r="Q121" s="45"/>
      <c r="R121" s="45"/>
      <c r="S121" s="45"/>
      <c r="T121" s="45"/>
      <c r="U121" s="45"/>
      <c r="V121" s="45">
        <v>4516.464759303828</v>
      </c>
      <c r="W121" s="45">
        <v>2.1910950391855436E-4</v>
      </c>
      <c r="X121" s="45"/>
      <c r="Y121" s="45"/>
      <c r="Z121" s="45"/>
      <c r="AA121" s="45"/>
      <c r="AB121" s="45"/>
      <c r="AC121" s="45">
        <v>4516.464759303828</v>
      </c>
      <c r="AD121" s="45">
        <v>14.023008250787479</v>
      </c>
      <c r="AE121" s="45"/>
      <c r="AF121" s="45"/>
      <c r="AG121" s="45"/>
      <c r="AH121" s="45"/>
      <c r="AI121" s="45"/>
      <c r="AJ121" s="45">
        <v>4516.464759303828</v>
      </c>
      <c r="AK121" s="45">
        <v>0.039</v>
      </c>
      <c r="AL121" s="45"/>
      <c r="AM121" s="45"/>
      <c r="AN121" s="45"/>
      <c r="AO121" s="23"/>
      <c r="AP121" s="23"/>
      <c r="AQ121" s="45">
        <v>4516.464759303828</v>
      </c>
      <c r="AR121" s="45">
        <v>0.072</v>
      </c>
      <c r="AS121" s="23"/>
      <c r="AT121" s="23"/>
      <c r="AU121" s="23"/>
      <c r="AV121" s="23"/>
      <c r="AW121" s="23"/>
      <c r="AX121" s="45">
        <v>4516.464759303828</v>
      </c>
      <c r="AY121" s="23"/>
      <c r="AZ121" s="23"/>
      <c r="BA121" s="23"/>
      <c r="BB121" s="23"/>
      <c r="BC121" s="23"/>
      <c r="BD121" s="23"/>
      <c r="BE121" s="45">
        <v>4516.464759303828</v>
      </c>
      <c r="BF121" s="45"/>
      <c r="BG121" s="23"/>
      <c r="BH121" s="23"/>
      <c r="BI121" s="23"/>
      <c r="BJ121" s="23"/>
      <c r="BK121" s="23"/>
      <c r="BL121" s="45">
        <v>4516.464759303828</v>
      </c>
      <c r="BM121" s="45">
        <v>0.004</v>
      </c>
      <c r="BN121" s="23"/>
      <c r="BO121" s="23"/>
      <c r="BP121" s="23"/>
      <c r="BQ121" s="23"/>
      <c r="BR121" s="23"/>
      <c r="BS121" s="45">
        <v>4516.464759303828</v>
      </c>
      <c r="BT121" s="45">
        <v>0.008</v>
      </c>
      <c r="BU121" s="23"/>
      <c r="BV121" s="23"/>
      <c r="BW121" s="23"/>
      <c r="BX121" s="23"/>
      <c r="BY121" s="23"/>
      <c r="BZ121" s="23"/>
      <c r="CA121" s="23"/>
    </row>
    <row r="122" ht="15.75" customHeight="1">
      <c r="A122" s="45">
        <v>4404.181600610876</v>
      </c>
      <c r="B122" s="46">
        <v>0.036</v>
      </c>
      <c r="C122" s="45"/>
      <c r="D122" s="45"/>
      <c r="E122" s="45"/>
      <c r="F122" s="45"/>
      <c r="G122" s="45"/>
      <c r="H122" s="45">
        <v>4404.181600610876</v>
      </c>
      <c r="I122" s="46">
        <v>0.118</v>
      </c>
      <c r="J122" s="45"/>
      <c r="K122" s="45"/>
      <c r="L122" s="45"/>
      <c r="M122" s="45"/>
      <c r="N122" s="45"/>
      <c r="O122" s="45">
        <v>4404.181600610876</v>
      </c>
      <c r="P122" s="45"/>
      <c r="Q122" s="45"/>
      <c r="R122" s="45"/>
      <c r="S122" s="45"/>
      <c r="T122" s="45"/>
      <c r="U122" s="45"/>
      <c r="V122" s="45">
        <v>4404.181600610876</v>
      </c>
      <c r="W122" s="45">
        <v>2.1353322320713235E-4</v>
      </c>
      <c r="X122" s="45"/>
      <c r="Y122" s="45"/>
      <c r="Z122" s="45"/>
      <c r="AA122" s="45"/>
      <c r="AB122" s="45"/>
      <c r="AC122" s="45">
        <v>4404.181600610876</v>
      </c>
      <c r="AD122" s="45">
        <v>15.37439207091353</v>
      </c>
      <c r="AE122" s="45"/>
      <c r="AF122" s="45"/>
      <c r="AG122" s="45"/>
      <c r="AH122" s="45"/>
      <c r="AI122" s="45"/>
      <c r="AJ122" s="45">
        <v>4404.181600610876</v>
      </c>
      <c r="AK122" s="45">
        <v>0.039</v>
      </c>
      <c r="AL122" s="45"/>
      <c r="AM122" s="45"/>
      <c r="AN122" s="45"/>
      <c r="AO122" s="23"/>
      <c r="AP122" s="23"/>
      <c r="AQ122" s="45">
        <v>4404.181600610876</v>
      </c>
      <c r="AR122" s="45">
        <v>0.071</v>
      </c>
      <c r="AS122" s="23"/>
      <c r="AT122" s="23"/>
      <c r="AU122" s="23"/>
      <c r="AV122" s="23"/>
      <c r="AW122" s="23"/>
      <c r="AX122" s="45">
        <v>4404.181600610876</v>
      </c>
      <c r="AY122" s="23"/>
      <c r="AZ122" s="23"/>
      <c r="BA122" s="23"/>
      <c r="BB122" s="23"/>
      <c r="BC122" s="23"/>
      <c r="BD122" s="23"/>
      <c r="BE122" s="45">
        <v>4404.181600610876</v>
      </c>
      <c r="BF122" s="45"/>
      <c r="BG122" s="23"/>
      <c r="BH122" s="23"/>
      <c r="BI122" s="23"/>
      <c r="BJ122" s="23"/>
      <c r="BK122" s="23"/>
      <c r="BL122" s="45">
        <v>4404.181600610876</v>
      </c>
      <c r="BM122" s="45">
        <v>0.014</v>
      </c>
      <c r="BN122" s="23"/>
      <c r="BO122" s="23"/>
      <c r="BP122" s="23"/>
      <c r="BQ122" s="23"/>
      <c r="BR122" s="23"/>
      <c r="BS122" s="45">
        <v>4404.181600610876</v>
      </c>
      <c r="BT122" s="45">
        <v>0.013</v>
      </c>
      <c r="BU122" s="23"/>
      <c r="BV122" s="23"/>
      <c r="BW122" s="23"/>
      <c r="BX122" s="23"/>
      <c r="BY122" s="23"/>
      <c r="BZ122" s="23"/>
      <c r="CA122" s="23"/>
    </row>
    <row r="123" ht="15.75" customHeight="1">
      <c r="A123" s="45">
        <v>4296.894638716368</v>
      </c>
      <c r="B123" s="46">
        <v>0.04</v>
      </c>
      <c r="C123" s="45"/>
      <c r="D123" s="45"/>
      <c r="E123" s="45"/>
      <c r="F123" s="45"/>
      <c r="G123" s="45"/>
      <c r="H123" s="45">
        <v>4296.894638716368</v>
      </c>
      <c r="I123" s="46">
        <v>0.11</v>
      </c>
      <c r="J123" s="45"/>
      <c r="K123" s="45"/>
      <c r="L123" s="45"/>
      <c r="M123" s="45"/>
      <c r="N123" s="45"/>
      <c r="O123" s="45">
        <v>4296.894638716368</v>
      </c>
      <c r="P123" s="45">
        <v>5.6597523358963135E-5</v>
      </c>
      <c r="Q123" s="45"/>
      <c r="R123" s="45"/>
      <c r="S123" s="45"/>
      <c r="T123" s="45"/>
      <c r="U123" s="45"/>
      <c r="V123" s="45">
        <v>4296.894638716368</v>
      </c>
      <c r="W123" s="45">
        <v>1.714572031168589E-4</v>
      </c>
      <c r="X123" s="45"/>
      <c r="Y123" s="45"/>
      <c r="Z123" s="45"/>
      <c r="AA123" s="45"/>
      <c r="AB123" s="45"/>
      <c r="AC123" s="45">
        <v>4296.894638716368</v>
      </c>
      <c r="AD123" s="45">
        <v>16.64633039969504</v>
      </c>
      <c r="AE123" s="45"/>
      <c r="AF123" s="45"/>
      <c r="AG123" s="45"/>
      <c r="AH123" s="45"/>
      <c r="AI123" s="45"/>
      <c r="AJ123" s="45">
        <v>4296.894638716368</v>
      </c>
      <c r="AK123" s="45">
        <v>0.039</v>
      </c>
      <c r="AL123" s="45"/>
      <c r="AM123" s="45"/>
      <c r="AN123" s="45"/>
      <c r="AO123" s="23"/>
      <c r="AP123" s="23"/>
      <c r="AQ123" s="45">
        <v>4296.894638716368</v>
      </c>
      <c r="AR123" s="45">
        <v>0.07</v>
      </c>
      <c r="AS123" s="23"/>
      <c r="AT123" s="23"/>
      <c r="AU123" s="23"/>
      <c r="AV123" s="23"/>
      <c r="AW123" s="23"/>
      <c r="AX123" s="45">
        <v>4296.894638716368</v>
      </c>
      <c r="AY123" s="23">
        <v>2.179</v>
      </c>
      <c r="AZ123" s="23"/>
      <c r="BA123" s="23"/>
      <c r="BB123" s="23"/>
      <c r="BC123" s="23"/>
      <c r="BD123" s="23"/>
      <c r="BE123" s="45">
        <v>4296.894638716368</v>
      </c>
      <c r="BF123" s="45">
        <v>24.0</v>
      </c>
      <c r="BG123" s="23"/>
      <c r="BH123" s="23"/>
      <c r="BI123" s="23"/>
      <c r="BJ123" s="23"/>
      <c r="BK123" s="23"/>
      <c r="BL123" s="45">
        <v>4296.894638716368</v>
      </c>
      <c r="BM123" s="45">
        <v>0.026</v>
      </c>
      <c r="BN123" s="23"/>
      <c r="BO123" s="23"/>
      <c r="BP123" s="23"/>
      <c r="BQ123" s="23"/>
      <c r="BR123" s="23"/>
      <c r="BS123" s="45">
        <v>4296.894638716368</v>
      </c>
      <c r="BT123" s="45">
        <v>0.02</v>
      </c>
      <c r="BU123" s="23"/>
      <c r="BV123" s="23"/>
      <c r="BW123" s="23"/>
      <c r="BX123" s="23"/>
      <c r="BY123" s="23"/>
      <c r="BZ123" s="23"/>
      <c r="CA123" s="23"/>
    </row>
    <row r="124" ht="15.75" customHeight="1">
      <c r="A124" s="45">
        <v>4191.352726405699</v>
      </c>
      <c r="B124" s="46">
        <v>0.043</v>
      </c>
      <c r="C124" s="45"/>
      <c r="D124" s="45"/>
      <c r="E124" s="45"/>
      <c r="F124" s="45"/>
      <c r="G124" s="45"/>
      <c r="H124" s="45">
        <v>4191.352726405699</v>
      </c>
      <c r="I124" s="46">
        <v>0.11</v>
      </c>
      <c r="J124" s="45"/>
      <c r="K124" s="45"/>
      <c r="L124" s="45"/>
      <c r="M124" s="45"/>
      <c r="N124" s="45"/>
      <c r="O124" s="45">
        <v>4191.352726405699</v>
      </c>
      <c r="P124" s="45">
        <v>6.650165605343489E-5</v>
      </c>
      <c r="Q124" s="45"/>
      <c r="R124" s="45"/>
      <c r="S124" s="45"/>
      <c r="T124" s="45"/>
      <c r="U124" s="45"/>
      <c r="V124" s="45">
        <v>4191.352726405699</v>
      </c>
      <c r="W124" s="45">
        <v>1.962609849381859E-4</v>
      </c>
      <c r="X124" s="45"/>
      <c r="Y124" s="45"/>
      <c r="Z124" s="45"/>
      <c r="AA124" s="45"/>
      <c r="AB124" s="45"/>
      <c r="AC124" s="45">
        <v>4191.352726405699</v>
      </c>
      <c r="AD124" s="45">
        <v>17.841907721653264</v>
      </c>
      <c r="AE124" s="45"/>
      <c r="AF124" s="45"/>
      <c r="AG124" s="45"/>
      <c r="AH124" s="45"/>
      <c r="AI124" s="45"/>
      <c r="AJ124" s="45">
        <v>4191.352726405699</v>
      </c>
      <c r="AK124" s="45">
        <v>0.039</v>
      </c>
      <c r="AL124" s="45"/>
      <c r="AM124" s="45"/>
      <c r="AN124" s="45"/>
      <c r="AO124" s="23"/>
      <c r="AP124" s="23"/>
      <c r="AQ124" s="45">
        <v>4191.352726405699</v>
      </c>
      <c r="AR124" s="45">
        <v>0.069</v>
      </c>
      <c r="AS124" s="23"/>
      <c r="AT124" s="23"/>
      <c r="AU124" s="23"/>
      <c r="AV124" s="23"/>
      <c r="AW124" s="23"/>
      <c r="AX124" s="45">
        <v>4191.352726405699</v>
      </c>
      <c r="AY124" s="23">
        <v>2.179</v>
      </c>
      <c r="AZ124" s="23"/>
      <c r="BA124" s="23"/>
      <c r="BB124" s="23"/>
      <c r="BC124" s="23"/>
      <c r="BD124" s="23"/>
      <c r="BE124" s="45">
        <v>4191.352726405699</v>
      </c>
      <c r="BF124" s="45">
        <v>22.0</v>
      </c>
      <c r="BG124" s="23"/>
      <c r="BH124" s="23"/>
      <c r="BI124" s="23"/>
      <c r="BJ124" s="23"/>
      <c r="BK124" s="23"/>
      <c r="BL124" s="45">
        <v>4191.352726405699</v>
      </c>
      <c r="BM124" s="45">
        <v>0.06</v>
      </c>
      <c r="BN124" s="23"/>
      <c r="BO124" s="23"/>
      <c r="BP124" s="23"/>
      <c r="BQ124" s="23"/>
      <c r="BR124" s="23"/>
      <c r="BS124" s="45">
        <v>4191.352726405699</v>
      </c>
      <c r="BT124" s="45">
        <v>0.022</v>
      </c>
      <c r="BU124" s="23"/>
      <c r="BV124" s="23"/>
      <c r="BW124" s="23"/>
      <c r="BX124" s="23"/>
      <c r="BY124" s="23"/>
      <c r="BZ124" s="23"/>
      <c r="CA124" s="23"/>
    </row>
    <row r="125" ht="15.75" customHeight="1">
      <c r="A125" s="45">
        <v>4084.584545529257</v>
      </c>
      <c r="B125" s="46">
        <v>0.046</v>
      </c>
      <c r="C125" s="45"/>
      <c r="D125" s="45"/>
      <c r="E125" s="45"/>
      <c r="F125" s="45"/>
      <c r="G125" s="45"/>
      <c r="H125" s="45">
        <v>4084.584545529257</v>
      </c>
      <c r="I125" s="46">
        <v>0.105</v>
      </c>
      <c r="J125" s="45"/>
      <c r="K125" s="45"/>
      <c r="L125" s="45"/>
      <c r="M125" s="45"/>
      <c r="N125" s="45"/>
      <c r="O125" s="45">
        <v>4084.584545529257</v>
      </c>
      <c r="P125" s="45"/>
      <c r="Q125" s="45"/>
      <c r="R125" s="45"/>
      <c r="S125" s="45"/>
      <c r="T125" s="45"/>
      <c r="U125" s="45"/>
      <c r="V125" s="45">
        <v>4084.584545529257</v>
      </c>
      <c r="W125" s="45">
        <v>1.454002933292874E-4</v>
      </c>
      <c r="X125" s="45"/>
      <c r="Y125" s="45"/>
      <c r="Z125" s="45"/>
      <c r="AA125" s="45"/>
      <c r="AB125" s="45"/>
      <c r="AC125" s="45">
        <v>4084.584545529257</v>
      </c>
      <c r="AD125" s="45">
        <v>23.70656956455773</v>
      </c>
      <c r="AE125" s="45"/>
      <c r="AF125" s="45"/>
      <c r="AG125" s="45"/>
      <c r="AH125" s="45"/>
      <c r="AI125" s="45"/>
      <c r="AJ125" s="45">
        <v>4084.584545529257</v>
      </c>
      <c r="AK125" s="45">
        <v>0.039</v>
      </c>
      <c r="AL125" s="45"/>
      <c r="AM125" s="45"/>
      <c r="AN125" s="45"/>
      <c r="AO125" s="23"/>
      <c r="AP125" s="23"/>
      <c r="AQ125" s="45">
        <v>4084.584545529257</v>
      </c>
      <c r="AR125" s="45">
        <v>0.068</v>
      </c>
      <c r="AS125" s="23"/>
      <c r="AT125" s="23"/>
      <c r="AU125" s="23"/>
      <c r="AV125" s="23"/>
      <c r="AW125" s="23"/>
      <c r="AX125" s="45">
        <v>4084.584545529257</v>
      </c>
      <c r="AY125" s="23">
        <v>2.179</v>
      </c>
      <c r="AZ125" s="23"/>
      <c r="BA125" s="23"/>
      <c r="BB125" s="23"/>
      <c r="BC125" s="23"/>
      <c r="BD125" s="23"/>
      <c r="BE125" s="45">
        <v>4084.584545529257</v>
      </c>
      <c r="BF125" s="45">
        <v>22.0</v>
      </c>
      <c r="BG125" s="23"/>
      <c r="BH125" s="23"/>
      <c r="BI125" s="23"/>
      <c r="BJ125" s="23"/>
      <c r="BK125" s="23"/>
      <c r="BL125" s="45">
        <v>4084.584545529257</v>
      </c>
      <c r="BM125" s="45">
        <v>0.098</v>
      </c>
      <c r="BN125" s="23"/>
      <c r="BO125" s="23"/>
      <c r="BP125" s="23"/>
      <c r="BQ125" s="23"/>
      <c r="BR125" s="23"/>
      <c r="BS125" s="45">
        <v>4084.584545529257</v>
      </c>
      <c r="BT125" s="45">
        <v>0.025</v>
      </c>
      <c r="BU125" s="23"/>
      <c r="BV125" s="23"/>
      <c r="BW125" s="23"/>
      <c r="BX125" s="23"/>
      <c r="BY125" s="23"/>
      <c r="BZ125" s="23"/>
      <c r="CA125" s="23"/>
    </row>
    <row r="126" ht="15.75" customHeight="1">
      <c r="A126" s="45">
        <v>4001.6440502024516</v>
      </c>
      <c r="B126" s="46">
        <v>0.049</v>
      </c>
      <c r="C126" s="45"/>
      <c r="D126" s="45"/>
      <c r="E126" s="45"/>
      <c r="F126" s="45"/>
      <c r="G126" s="45"/>
      <c r="H126" s="45">
        <v>4001.6440502024516</v>
      </c>
      <c r="I126" s="46">
        <v>0.105</v>
      </c>
      <c r="J126" s="45"/>
      <c r="K126" s="45"/>
      <c r="L126" s="45"/>
      <c r="M126" s="45"/>
      <c r="N126" s="45"/>
      <c r="O126" s="45">
        <v>4001.6440502024516</v>
      </c>
      <c r="P126" s="45"/>
      <c r="Q126" s="45"/>
      <c r="R126" s="45"/>
      <c r="S126" s="45"/>
      <c r="T126" s="45"/>
      <c r="U126" s="45"/>
      <c r="V126" s="45">
        <v>4001.6440502024516</v>
      </c>
      <c r="W126" s="45"/>
      <c r="X126" s="45"/>
      <c r="Y126" s="45"/>
      <c r="Z126" s="45"/>
      <c r="AA126" s="45"/>
      <c r="AB126" s="45"/>
      <c r="AC126" s="45">
        <v>4001.6440502024516</v>
      </c>
      <c r="AD126" s="45">
        <v>23.102122160941704</v>
      </c>
      <c r="AE126" s="45"/>
      <c r="AF126" s="45"/>
      <c r="AG126" s="45"/>
      <c r="AH126" s="45"/>
      <c r="AI126" s="45"/>
      <c r="AJ126" s="45">
        <v>4001.6440502024516</v>
      </c>
      <c r="AK126" s="45">
        <v>0.038</v>
      </c>
      <c r="AL126" s="45"/>
      <c r="AM126" s="45"/>
      <c r="AN126" s="45"/>
      <c r="AO126" s="23"/>
      <c r="AP126" s="23"/>
      <c r="AQ126" s="45">
        <v>4001.6440502024516</v>
      </c>
      <c r="AR126" s="45">
        <v>0.066</v>
      </c>
      <c r="AS126" s="23"/>
      <c r="AT126" s="23"/>
      <c r="AU126" s="23"/>
      <c r="AV126" s="23"/>
      <c r="AW126" s="23"/>
      <c r="AX126" s="45">
        <v>4001.6440502024516</v>
      </c>
      <c r="AY126" s="23">
        <v>2.179</v>
      </c>
      <c r="AZ126" s="23"/>
      <c r="BA126" s="23"/>
      <c r="BB126" s="23"/>
      <c r="BC126" s="23"/>
      <c r="BD126" s="23"/>
      <c r="BE126" s="45">
        <v>4001.6440502024516</v>
      </c>
      <c r="BF126" s="45">
        <v>22.0</v>
      </c>
      <c r="BG126" s="23"/>
      <c r="BH126" s="23"/>
      <c r="BI126" s="23"/>
      <c r="BJ126" s="23"/>
      <c r="BK126" s="23"/>
      <c r="BL126" s="45">
        <v>4001.6440502024516</v>
      </c>
      <c r="BM126" s="45">
        <v>0.141</v>
      </c>
      <c r="BN126" s="23"/>
      <c r="BO126" s="23"/>
      <c r="BP126" s="23"/>
      <c r="BQ126" s="23"/>
      <c r="BR126" s="23"/>
      <c r="BS126" s="45">
        <v>4001.6440502024516</v>
      </c>
      <c r="BT126" s="45">
        <v>0.03</v>
      </c>
      <c r="BU126" s="23"/>
      <c r="BV126" s="23"/>
      <c r="BW126" s="23"/>
      <c r="BX126" s="23"/>
      <c r="BY126" s="23"/>
      <c r="BZ126" s="23"/>
      <c r="CA126" s="23"/>
    </row>
    <row r="127" ht="15.75" customHeight="1">
      <c r="A127" s="45">
        <v>3914.9550846198076</v>
      </c>
      <c r="B127" s="46">
        <v>0.052</v>
      </c>
      <c r="C127" s="45"/>
      <c r="D127" s="45"/>
      <c r="E127" s="45"/>
      <c r="F127" s="45"/>
      <c r="G127" s="45"/>
      <c r="H127" s="45">
        <v>3914.9550846198076</v>
      </c>
      <c r="I127" s="46">
        <v>0.105</v>
      </c>
      <c r="J127" s="45"/>
      <c r="K127" s="45"/>
      <c r="L127" s="45"/>
      <c r="M127" s="45"/>
      <c r="N127" s="45"/>
      <c r="O127" s="45">
        <v>3914.9550846198076</v>
      </c>
      <c r="P127" s="45"/>
      <c r="Q127" s="45"/>
      <c r="R127" s="45"/>
      <c r="S127" s="45"/>
      <c r="T127" s="45"/>
      <c r="U127" s="45"/>
      <c r="V127" s="45">
        <v>3914.9550846198076</v>
      </c>
      <c r="W127" s="45">
        <v>1.4862700177301503E-4</v>
      </c>
      <c r="X127" s="45"/>
      <c r="Y127" s="45"/>
      <c r="Z127" s="45"/>
      <c r="AA127" s="45"/>
      <c r="AB127" s="45"/>
      <c r="AC127" s="45">
        <v>3914.9550846198076</v>
      </c>
      <c r="AD127" s="45">
        <v>25.52180838526521</v>
      </c>
      <c r="AE127" s="45"/>
      <c r="AF127" s="45"/>
      <c r="AG127" s="45"/>
      <c r="AH127" s="45"/>
      <c r="AI127" s="45"/>
      <c r="AJ127" s="45">
        <v>3914.9550846198076</v>
      </c>
      <c r="AK127" s="45">
        <v>0.038</v>
      </c>
      <c r="AL127" s="45"/>
      <c r="AM127" s="45"/>
      <c r="AN127" s="45"/>
      <c r="AO127" s="23"/>
      <c r="AP127" s="23"/>
      <c r="AQ127" s="45">
        <v>3914.9550846198076</v>
      </c>
      <c r="AR127" s="45">
        <v>0.065</v>
      </c>
      <c r="AS127" s="23"/>
      <c r="AT127" s="23"/>
      <c r="AU127" s="23"/>
      <c r="AV127" s="23"/>
      <c r="AW127" s="23"/>
      <c r="AX127" s="45">
        <v>3914.9550846198076</v>
      </c>
      <c r="AY127" s="23">
        <v>2.179</v>
      </c>
      <c r="AZ127" s="23"/>
      <c r="BA127" s="23"/>
      <c r="BB127" s="23"/>
      <c r="BC127" s="23"/>
      <c r="BD127" s="23"/>
      <c r="BE127" s="45">
        <v>3914.9550846198076</v>
      </c>
      <c r="BF127" s="45">
        <v>22.0</v>
      </c>
      <c r="BG127" s="23"/>
      <c r="BH127" s="23"/>
      <c r="BI127" s="23"/>
      <c r="BJ127" s="23"/>
      <c r="BK127" s="23"/>
      <c r="BL127" s="45">
        <v>3914.9550846198076</v>
      </c>
      <c r="BM127" s="45">
        <v>0.184</v>
      </c>
      <c r="BN127" s="23"/>
      <c r="BO127" s="23"/>
      <c r="BP127" s="23"/>
      <c r="BQ127" s="23"/>
      <c r="BR127" s="23"/>
      <c r="BS127" s="45">
        <v>3914.9550846198076</v>
      </c>
      <c r="BT127" s="45">
        <v>0.035</v>
      </c>
      <c r="BU127" s="23"/>
      <c r="BV127" s="23"/>
      <c r="BW127" s="23"/>
      <c r="BX127" s="23"/>
      <c r="BY127" s="23"/>
      <c r="BZ127" s="23"/>
      <c r="CA127" s="23"/>
    </row>
    <row r="128" ht="15.75" customHeight="1">
      <c r="A128" s="45">
        <v>3822.327277438547</v>
      </c>
      <c r="B128" s="46">
        <v>0.038</v>
      </c>
      <c r="C128" s="45"/>
      <c r="D128" s="45"/>
      <c r="E128" s="45"/>
      <c r="F128" s="45"/>
      <c r="G128" s="45"/>
      <c r="H128" s="45">
        <v>3822.327277438547</v>
      </c>
      <c r="I128" s="46">
        <v>0.105</v>
      </c>
      <c r="J128" s="45"/>
      <c r="K128" s="45"/>
      <c r="L128" s="45"/>
      <c r="M128" s="45"/>
      <c r="N128" s="45"/>
      <c r="O128" s="45">
        <v>3822.327277438547</v>
      </c>
      <c r="P128" s="45">
        <v>6.148611950852095E-5</v>
      </c>
      <c r="Q128" s="45"/>
      <c r="R128" s="45"/>
      <c r="S128" s="45"/>
      <c r="T128" s="45"/>
      <c r="U128" s="45"/>
      <c r="V128" s="45">
        <v>3822.327277438547</v>
      </c>
      <c r="W128" s="45">
        <v>1.7713858239359607E-4</v>
      </c>
      <c r="X128" s="45"/>
      <c r="Y128" s="45"/>
      <c r="Z128" s="45"/>
      <c r="AA128" s="45"/>
      <c r="AB128" s="45"/>
      <c r="AC128" s="45">
        <v>3822.327277438547</v>
      </c>
      <c r="AD128" s="45">
        <v>27.815149301473763</v>
      </c>
      <c r="AE128" s="45"/>
      <c r="AF128" s="45"/>
      <c r="AG128" s="45"/>
      <c r="AH128" s="45"/>
      <c r="AI128" s="45"/>
      <c r="AJ128" s="45">
        <v>3822.327277438547</v>
      </c>
      <c r="AK128" s="45">
        <v>0.037</v>
      </c>
      <c r="AL128" s="45"/>
      <c r="AM128" s="45"/>
      <c r="AN128" s="45"/>
      <c r="AO128" s="23"/>
      <c r="AP128" s="23"/>
      <c r="AQ128" s="45">
        <v>3822.327277438547</v>
      </c>
      <c r="AR128" s="45">
        <v>0.063</v>
      </c>
      <c r="AS128" s="23"/>
      <c r="AT128" s="23"/>
      <c r="AU128" s="23"/>
      <c r="AV128" s="23"/>
      <c r="AW128" s="23"/>
      <c r="AX128" s="45">
        <v>3822.327277438547</v>
      </c>
      <c r="AY128" s="23">
        <v>2.179</v>
      </c>
      <c r="AZ128" s="23"/>
      <c r="BA128" s="23"/>
      <c r="BB128" s="23"/>
      <c r="BC128" s="23"/>
      <c r="BD128" s="23"/>
      <c r="BE128" s="45">
        <v>3822.327277438547</v>
      </c>
      <c r="BF128" s="45">
        <v>22.0</v>
      </c>
      <c r="BG128" s="23"/>
      <c r="BH128" s="23"/>
      <c r="BI128" s="23"/>
      <c r="BJ128" s="23"/>
      <c r="BK128" s="23"/>
      <c r="BL128" s="45">
        <v>3822.327277438547</v>
      </c>
      <c r="BM128" s="45">
        <v>0.242</v>
      </c>
      <c r="BN128" s="23"/>
      <c r="BO128" s="23"/>
      <c r="BP128" s="23"/>
      <c r="BQ128" s="23"/>
      <c r="BR128" s="23"/>
      <c r="BS128" s="45">
        <v>3822.327277438547</v>
      </c>
      <c r="BT128" s="45">
        <v>0.051</v>
      </c>
      <c r="BU128" s="23"/>
      <c r="BV128" s="23"/>
      <c r="BW128" s="23"/>
      <c r="BX128" s="23"/>
      <c r="BY128" s="23"/>
      <c r="BZ128" s="23"/>
      <c r="CA128" s="23"/>
    </row>
    <row r="129" ht="15.75" customHeight="1">
      <c r="A129" s="45">
        <v>3747.0241425502986</v>
      </c>
      <c r="B129" s="46">
        <v>0.034</v>
      </c>
      <c r="C129" s="45"/>
      <c r="D129" s="45"/>
      <c r="E129" s="45"/>
      <c r="F129" s="45"/>
      <c r="G129" s="45"/>
      <c r="H129" s="45">
        <v>3747.0241425502986</v>
      </c>
      <c r="I129" s="46">
        <v>0.105</v>
      </c>
      <c r="J129" s="45"/>
      <c r="K129" s="45"/>
      <c r="L129" s="45"/>
      <c r="M129" s="45"/>
      <c r="N129" s="45"/>
      <c r="O129" s="45">
        <v>3747.0241425502986</v>
      </c>
      <c r="P129" s="45"/>
      <c r="Q129" s="45"/>
      <c r="R129" s="45"/>
      <c r="S129" s="45"/>
      <c r="T129" s="45"/>
      <c r="U129" s="45"/>
      <c r="V129" s="45">
        <v>3747.0241425502986</v>
      </c>
      <c r="W129" s="45"/>
      <c r="X129" s="45"/>
      <c r="Y129" s="45"/>
      <c r="Z129" s="45"/>
      <c r="AA129" s="45"/>
      <c r="AB129" s="45"/>
      <c r="AC129" s="45">
        <v>3747.0241425502986</v>
      </c>
      <c r="AD129" s="45">
        <v>28.56261496452523</v>
      </c>
      <c r="AE129" s="45"/>
      <c r="AF129" s="45"/>
      <c r="AG129" s="45"/>
      <c r="AH129" s="45"/>
      <c r="AI129" s="45"/>
      <c r="AJ129" s="45">
        <v>3747.0241425502986</v>
      </c>
      <c r="AK129" s="45">
        <v>0.036</v>
      </c>
      <c r="AL129" s="45"/>
      <c r="AM129" s="45"/>
      <c r="AN129" s="45"/>
      <c r="AO129" s="23"/>
      <c r="AP129" s="23"/>
      <c r="AQ129" s="45">
        <v>3747.0241425502986</v>
      </c>
      <c r="AR129" s="45">
        <v>0.061</v>
      </c>
      <c r="AS129" s="23"/>
      <c r="AT129" s="23"/>
      <c r="AU129" s="23"/>
      <c r="AV129" s="23"/>
      <c r="AW129" s="23"/>
      <c r="AX129" s="45">
        <v>3747.0241425502986</v>
      </c>
      <c r="AY129" s="23">
        <v>2.179</v>
      </c>
      <c r="AZ129" s="23"/>
      <c r="BA129" s="23"/>
      <c r="BB129" s="23"/>
      <c r="BC129" s="23"/>
      <c r="BD129" s="23"/>
      <c r="BE129" s="45">
        <v>3747.0241425502986</v>
      </c>
      <c r="BF129" s="45">
        <v>22.0</v>
      </c>
      <c r="BG129" s="23"/>
      <c r="BH129" s="23"/>
      <c r="BI129" s="23"/>
      <c r="BJ129" s="23"/>
      <c r="BK129" s="23"/>
      <c r="BL129" s="45">
        <v>3747.0241425502986</v>
      </c>
      <c r="BM129" s="45">
        <v>0.309</v>
      </c>
      <c r="BN129" s="23"/>
      <c r="BO129" s="23"/>
      <c r="BP129" s="23"/>
      <c r="BQ129" s="23"/>
      <c r="BR129" s="23"/>
      <c r="BS129" s="45">
        <v>3747.0241425502986</v>
      </c>
      <c r="BT129" s="45">
        <v>0.055</v>
      </c>
      <c r="BU129" s="23"/>
      <c r="BV129" s="23"/>
      <c r="BW129" s="23"/>
      <c r="BX129" s="23"/>
      <c r="BY129" s="23"/>
      <c r="BZ129" s="23"/>
      <c r="CA129" s="23"/>
    </row>
    <row r="130" ht="15.75" customHeight="1">
      <c r="A130" s="45">
        <v>3658.6984277417655</v>
      </c>
      <c r="B130" s="46">
        <v>0.036</v>
      </c>
      <c r="C130" s="45"/>
      <c r="D130" s="45"/>
      <c r="E130" s="45"/>
      <c r="F130" s="45"/>
      <c r="G130" s="45"/>
      <c r="H130" s="45">
        <v>3658.6984277417655</v>
      </c>
      <c r="I130" s="46">
        <v>0.105</v>
      </c>
      <c r="J130" s="45"/>
      <c r="K130" s="45"/>
      <c r="L130" s="45"/>
      <c r="M130" s="45"/>
      <c r="N130" s="45"/>
      <c r="O130" s="45">
        <v>3658.6984277417655</v>
      </c>
      <c r="P130" s="45"/>
      <c r="Q130" s="45"/>
      <c r="R130" s="45"/>
      <c r="S130" s="45"/>
      <c r="T130" s="45"/>
      <c r="U130" s="45"/>
      <c r="V130" s="45">
        <v>3658.6984277417655</v>
      </c>
      <c r="W130" s="45"/>
      <c r="X130" s="45"/>
      <c r="Y130" s="45"/>
      <c r="Z130" s="45"/>
      <c r="AA130" s="45"/>
      <c r="AB130" s="45"/>
      <c r="AC130" s="45">
        <v>3658.6984277417655</v>
      </c>
      <c r="AD130" s="45"/>
      <c r="AE130" s="45"/>
      <c r="AF130" s="45"/>
      <c r="AG130" s="45"/>
      <c r="AH130" s="45"/>
      <c r="AI130" s="45"/>
      <c r="AJ130" s="45">
        <v>3658.6984277417655</v>
      </c>
      <c r="AK130" s="45">
        <v>0.036</v>
      </c>
      <c r="AL130" s="45"/>
      <c r="AM130" s="45"/>
      <c r="AN130" s="45"/>
      <c r="AO130" s="23"/>
      <c r="AP130" s="23"/>
      <c r="AQ130" s="45">
        <v>3658.6984277417655</v>
      </c>
      <c r="AR130" s="45">
        <v>0.059</v>
      </c>
      <c r="AS130" s="23"/>
      <c r="AT130" s="23"/>
      <c r="AU130" s="23"/>
      <c r="AV130" s="23"/>
      <c r="AW130" s="23"/>
      <c r="AX130" s="45">
        <v>3658.6984277417655</v>
      </c>
      <c r="AY130" s="23">
        <v>2.179</v>
      </c>
      <c r="AZ130" s="23"/>
      <c r="BA130" s="23"/>
      <c r="BB130" s="23"/>
      <c r="BC130" s="23"/>
      <c r="BD130" s="23"/>
      <c r="BE130" s="45">
        <v>3658.6984277417655</v>
      </c>
      <c r="BF130" s="45">
        <v>20.0</v>
      </c>
      <c r="BG130" s="23"/>
      <c r="BH130" s="23"/>
      <c r="BI130" s="23"/>
      <c r="BJ130" s="23"/>
      <c r="BK130" s="23"/>
      <c r="BL130" s="45">
        <v>3658.6984277417655</v>
      </c>
      <c r="BM130" s="45">
        <v>0.395</v>
      </c>
      <c r="BN130" s="23"/>
      <c r="BO130" s="23"/>
      <c r="BP130" s="23"/>
      <c r="BQ130" s="23"/>
      <c r="BR130" s="23"/>
      <c r="BS130" s="45">
        <v>3658.6984277417655</v>
      </c>
      <c r="BT130" s="45">
        <v>0.06</v>
      </c>
      <c r="BU130" s="23"/>
      <c r="BV130" s="23"/>
      <c r="BW130" s="23"/>
      <c r="BX130" s="23"/>
      <c r="BY130" s="23"/>
      <c r="BZ130" s="23"/>
      <c r="CA130" s="23"/>
    </row>
    <row r="131" ht="15.75" customHeight="1">
      <c r="A131" s="45">
        <v>4970.7242954920575</v>
      </c>
      <c r="B131" s="46">
        <v>0.045</v>
      </c>
      <c r="C131" s="45"/>
      <c r="D131" s="45"/>
      <c r="E131" s="45"/>
      <c r="F131" s="45"/>
      <c r="G131" s="45"/>
      <c r="H131" s="45">
        <v>4970.7242954920575</v>
      </c>
      <c r="I131" s="46">
        <v>0.105</v>
      </c>
      <c r="J131" s="45"/>
      <c r="K131" s="45"/>
      <c r="L131" s="45"/>
      <c r="M131" s="45"/>
      <c r="N131" s="45"/>
      <c r="O131" s="45">
        <v>4970.7242954920575</v>
      </c>
      <c r="P131" s="45"/>
      <c r="Q131" s="45"/>
      <c r="R131" s="45"/>
      <c r="S131" s="45"/>
      <c r="T131" s="45"/>
      <c r="U131" s="45"/>
      <c r="V131" s="45">
        <v>4970.7242954920575</v>
      </c>
      <c r="W131" s="45"/>
      <c r="X131" s="45"/>
      <c r="Y131" s="45"/>
      <c r="Z131" s="45"/>
      <c r="AA131" s="45"/>
      <c r="AB131" s="45"/>
      <c r="AC131" s="45">
        <v>4970.7242954920575</v>
      </c>
      <c r="AD131" s="45"/>
      <c r="AE131" s="45"/>
      <c r="AF131" s="45"/>
      <c r="AG131" s="45"/>
      <c r="AH131" s="45"/>
      <c r="AI131" s="45"/>
      <c r="AJ131" s="45">
        <v>4970.7242954920575</v>
      </c>
      <c r="AK131" s="45">
        <v>0.039</v>
      </c>
      <c r="AL131" s="45"/>
      <c r="AM131" s="45"/>
      <c r="AN131" s="45"/>
      <c r="AO131" s="23"/>
      <c r="AP131" s="23"/>
      <c r="AQ131" s="45">
        <v>4970.7242954920575</v>
      </c>
      <c r="AR131" s="45">
        <v>0.073</v>
      </c>
      <c r="AS131" s="23"/>
      <c r="AT131" s="23"/>
      <c r="AU131" s="23"/>
      <c r="AV131" s="23"/>
      <c r="AW131" s="23"/>
      <c r="AX131" s="45">
        <v>4970.7242954920575</v>
      </c>
      <c r="AY131" s="23"/>
      <c r="AZ131" s="23"/>
      <c r="BA131" s="23"/>
      <c r="BB131" s="23"/>
      <c r="BC131" s="23"/>
      <c r="BD131" s="23"/>
      <c r="BE131" s="45">
        <v>4970.7242954920575</v>
      </c>
      <c r="BF131" s="45"/>
      <c r="BG131" s="23"/>
      <c r="BH131" s="23"/>
      <c r="BI131" s="23"/>
      <c r="BJ131" s="23"/>
      <c r="BK131" s="23"/>
      <c r="BL131" s="45">
        <v>4970.7242954920575</v>
      </c>
      <c r="BM131" s="45"/>
      <c r="BN131" s="23"/>
      <c r="BO131" s="23"/>
      <c r="BP131" s="23"/>
      <c r="BQ131" s="23"/>
      <c r="BR131" s="23"/>
      <c r="BS131" s="45">
        <v>4970.7242954920575</v>
      </c>
      <c r="BT131" s="45">
        <v>0.003</v>
      </c>
      <c r="BU131" s="23"/>
      <c r="BV131" s="23"/>
      <c r="BW131" s="23"/>
      <c r="BX131" s="23"/>
      <c r="BY131" s="23"/>
      <c r="BZ131" s="23"/>
      <c r="CA131" s="23"/>
    </row>
    <row r="132" ht="15.75" customHeight="1">
      <c r="A132" s="45">
        <v>820.3486194315262</v>
      </c>
      <c r="B132" s="46">
        <v>0.021</v>
      </c>
      <c r="C132" s="45"/>
      <c r="D132" s="45"/>
      <c r="E132" s="45"/>
      <c r="F132" s="45"/>
      <c r="G132" s="45"/>
      <c r="H132" s="45">
        <v>820.3486194315262</v>
      </c>
      <c r="I132" s="46">
        <v>0.22</v>
      </c>
      <c r="J132" s="45"/>
      <c r="K132" s="45"/>
      <c r="L132" s="45"/>
      <c r="M132" s="45"/>
      <c r="N132" s="45"/>
      <c r="O132" s="45">
        <v>820.3486194315262</v>
      </c>
      <c r="P132" s="45">
        <v>5.175260073196084E-4</v>
      </c>
      <c r="Q132" s="45"/>
      <c r="R132" s="45"/>
      <c r="S132" s="45"/>
      <c r="T132" s="45"/>
      <c r="U132" s="45"/>
      <c r="V132" s="45">
        <v>820.3486194315262</v>
      </c>
      <c r="W132" s="45"/>
      <c r="X132" s="45"/>
      <c r="Y132" s="45"/>
      <c r="Z132" s="45"/>
      <c r="AA132" s="45"/>
      <c r="AB132" s="45"/>
      <c r="AC132" s="45">
        <v>820.3486194315262</v>
      </c>
      <c r="AD132" s="45">
        <v>25.579947317786548</v>
      </c>
      <c r="AE132" s="45"/>
      <c r="AF132" s="45"/>
      <c r="AG132" s="45"/>
      <c r="AH132" s="45"/>
      <c r="AI132" s="45"/>
      <c r="AJ132" s="45">
        <v>820.3486194315262</v>
      </c>
      <c r="AK132" s="45">
        <v>0.039</v>
      </c>
      <c r="AL132" s="45"/>
      <c r="AM132" s="45"/>
      <c r="AN132" s="45"/>
      <c r="AO132" s="23"/>
      <c r="AP132" s="23"/>
      <c r="AQ132" s="45">
        <v>820.3486194315262</v>
      </c>
      <c r="AR132" s="45">
        <v>0.075</v>
      </c>
      <c r="AS132" s="23"/>
      <c r="AT132" s="23"/>
      <c r="AU132" s="23"/>
      <c r="AV132" s="23"/>
      <c r="AW132" s="23"/>
      <c r="AX132" s="45">
        <v>820.3486194315262</v>
      </c>
      <c r="AY132" s="23"/>
      <c r="AZ132" s="23"/>
      <c r="BA132" s="23"/>
      <c r="BB132" s="23"/>
      <c r="BC132" s="23"/>
      <c r="BD132" s="23"/>
      <c r="BE132" s="45">
        <v>820.3486194315262</v>
      </c>
      <c r="BF132" s="45"/>
      <c r="BG132" s="23"/>
      <c r="BH132" s="23"/>
      <c r="BI132" s="23"/>
      <c r="BJ132" s="23"/>
      <c r="BK132" s="23"/>
      <c r="BL132" s="45">
        <v>820.3486194315262</v>
      </c>
      <c r="BM132" s="45">
        <v>0.047</v>
      </c>
      <c r="BN132" s="23"/>
      <c r="BO132" s="23"/>
      <c r="BP132" s="23"/>
      <c r="BQ132" s="23"/>
      <c r="BR132" s="23"/>
      <c r="BS132" s="45">
        <v>820.3486194315262</v>
      </c>
      <c r="BT132" s="45">
        <v>0.0</v>
      </c>
      <c r="BU132" s="23"/>
      <c r="BV132" s="23"/>
      <c r="BW132" s="23"/>
      <c r="BX132" s="23"/>
      <c r="BY132" s="23"/>
      <c r="BZ132" s="23"/>
      <c r="CA132" s="23"/>
    </row>
    <row r="133" ht="15.75" customHeight="1">
      <c r="A133" s="45">
        <v>806.3673596918616</v>
      </c>
      <c r="B133" s="46">
        <v>0.024</v>
      </c>
      <c r="C133" s="45"/>
      <c r="D133" s="45"/>
      <c r="E133" s="45"/>
      <c r="F133" s="45"/>
      <c r="G133" s="45"/>
      <c r="H133" s="45">
        <v>806.3673596918616</v>
      </c>
      <c r="I133" s="46">
        <v>0.207</v>
      </c>
      <c r="J133" s="45"/>
      <c r="K133" s="45"/>
      <c r="L133" s="45"/>
      <c r="M133" s="45"/>
      <c r="N133" s="45"/>
      <c r="O133" s="45">
        <v>806.3673596918616</v>
      </c>
      <c r="P133" s="45">
        <v>4.601489956966476E-4</v>
      </c>
      <c r="Q133" s="45"/>
      <c r="R133" s="45"/>
      <c r="S133" s="45"/>
      <c r="T133" s="45"/>
      <c r="U133" s="45"/>
      <c r="V133" s="45">
        <v>806.3673596918616</v>
      </c>
      <c r="W133" s="45">
        <v>6.175924310210466E-4</v>
      </c>
      <c r="X133" s="45"/>
      <c r="Y133" s="45"/>
      <c r="Z133" s="45"/>
      <c r="AA133" s="45"/>
      <c r="AB133" s="45"/>
      <c r="AC133" s="45">
        <v>806.3673596918616</v>
      </c>
      <c r="AD133" s="45">
        <v>25.885284337667137</v>
      </c>
      <c r="AE133" s="45"/>
      <c r="AF133" s="45"/>
      <c r="AG133" s="45"/>
      <c r="AH133" s="45"/>
      <c r="AI133" s="45"/>
      <c r="AJ133" s="45">
        <v>806.3673596918616</v>
      </c>
      <c r="AK133" s="45">
        <v>0.039</v>
      </c>
      <c r="AL133" s="45"/>
      <c r="AM133" s="45"/>
      <c r="AN133" s="45"/>
      <c r="AO133" s="23"/>
      <c r="AP133" s="23"/>
      <c r="AQ133" s="45">
        <v>806.3673596918616</v>
      </c>
      <c r="AR133" s="45">
        <v>0.073</v>
      </c>
      <c r="AS133" s="23"/>
      <c r="AT133" s="23"/>
      <c r="AU133" s="23"/>
      <c r="AV133" s="23"/>
      <c r="AW133" s="23"/>
      <c r="AX133" s="45">
        <v>806.3673596918616</v>
      </c>
      <c r="AY133" s="23"/>
      <c r="AZ133" s="23"/>
      <c r="BA133" s="23"/>
      <c r="BB133" s="23"/>
      <c r="BC133" s="23"/>
      <c r="BD133" s="23"/>
      <c r="BE133" s="45">
        <v>806.3673596918616</v>
      </c>
      <c r="BF133" s="45"/>
      <c r="BG133" s="23"/>
      <c r="BH133" s="23"/>
      <c r="BI133" s="23"/>
      <c r="BJ133" s="23"/>
      <c r="BK133" s="23"/>
      <c r="BL133" s="45">
        <v>806.3673596918616</v>
      </c>
      <c r="BM133" s="45">
        <v>0.068</v>
      </c>
      <c r="BN133" s="23"/>
      <c r="BO133" s="23"/>
      <c r="BP133" s="23"/>
      <c r="BQ133" s="23"/>
      <c r="BR133" s="23"/>
      <c r="BS133" s="45">
        <v>806.3673596918616</v>
      </c>
      <c r="BT133" s="45">
        <v>0.002</v>
      </c>
      <c r="BU133" s="23"/>
      <c r="BV133" s="23"/>
      <c r="BW133" s="23"/>
      <c r="BX133" s="23"/>
      <c r="BY133" s="23"/>
      <c r="BZ133" s="23"/>
      <c r="CA133" s="23"/>
    </row>
    <row r="134" ht="15.75" customHeight="1">
      <c r="A134" s="45">
        <v>792.3959921127853</v>
      </c>
      <c r="B134" s="46">
        <v>0.025</v>
      </c>
      <c r="C134" s="45"/>
      <c r="D134" s="45"/>
      <c r="E134" s="45"/>
      <c r="F134" s="45"/>
      <c r="G134" s="45"/>
      <c r="H134" s="45">
        <v>792.3959921127853</v>
      </c>
      <c r="I134" s="46">
        <v>0.18</v>
      </c>
      <c r="J134" s="45"/>
      <c r="K134" s="45"/>
      <c r="L134" s="45"/>
      <c r="M134" s="45"/>
      <c r="N134" s="45"/>
      <c r="O134" s="45">
        <v>792.3959921127853</v>
      </c>
      <c r="P134" s="45">
        <v>4.2100030385756393E-4</v>
      </c>
      <c r="Q134" s="45"/>
      <c r="R134" s="45"/>
      <c r="S134" s="45"/>
      <c r="T134" s="45"/>
      <c r="U134" s="45"/>
      <c r="V134" s="45">
        <v>792.3959921127853</v>
      </c>
      <c r="W134" s="45">
        <v>5.604417886804435E-4</v>
      </c>
      <c r="X134" s="45"/>
      <c r="Y134" s="45"/>
      <c r="Z134" s="45"/>
      <c r="AA134" s="45"/>
      <c r="AB134" s="45"/>
      <c r="AC134" s="45">
        <v>792.3959921127853</v>
      </c>
      <c r="AD134" s="45">
        <v>35.083358654796996</v>
      </c>
      <c r="AE134" s="45"/>
      <c r="AF134" s="45"/>
      <c r="AG134" s="45"/>
      <c r="AH134" s="45"/>
      <c r="AI134" s="45"/>
      <c r="AJ134" s="45">
        <v>792.3959921127853</v>
      </c>
      <c r="AK134" s="45">
        <v>0.039</v>
      </c>
      <c r="AL134" s="45"/>
      <c r="AM134" s="45"/>
      <c r="AN134" s="45"/>
      <c r="AO134" s="23"/>
      <c r="AP134" s="23"/>
      <c r="AQ134" s="45">
        <v>792.3959921127853</v>
      </c>
      <c r="AR134" s="45">
        <v>0.07</v>
      </c>
      <c r="AS134" s="23"/>
      <c r="AT134" s="23"/>
      <c r="AU134" s="23"/>
      <c r="AV134" s="23"/>
      <c r="AW134" s="23"/>
      <c r="AX134" s="45">
        <v>792.3959921127853</v>
      </c>
      <c r="AY134" s="23"/>
      <c r="AZ134" s="23"/>
      <c r="BA134" s="23"/>
      <c r="BB134" s="23"/>
      <c r="BC134" s="23"/>
      <c r="BD134" s="23"/>
      <c r="BE134" s="45">
        <v>792.3959921127853</v>
      </c>
      <c r="BF134" s="45">
        <v>37.0</v>
      </c>
      <c r="BG134" s="23"/>
      <c r="BH134" s="23"/>
      <c r="BI134" s="23"/>
      <c r="BJ134" s="23"/>
      <c r="BK134" s="23"/>
      <c r="BL134" s="45">
        <v>792.3959921127853</v>
      </c>
      <c r="BM134" s="45">
        <v>0.098</v>
      </c>
      <c r="BN134" s="23"/>
      <c r="BO134" s="23"/>
      <c r="BP134" s="23"/>
      <c r="BQ134" s="23"/>
      <c r="BR134" s="23"/>
      <c r="BS134" s="45">
        <v>792.3959921127853</v>
      </c>
      <c r="BT134" s="45">
        <v>0.005</v>
      </c>
      <c r="BU134" s="23"/>
      <c r="BV134" s="23"/>
      <c r="BW134" s="23"/>
      <c r="BX134" s="23"/>
      <c r="BY134" s="23"/>
      <c r="BZ134" s="23"/>
      <c r="CA134" s="23"/>
    </row>
    <row r="135" ht="15.75" customHeight="1">
      <c r="A135" s="45">
        <v>774.5733043421784</v>
      </c>
      <c r="B135" s="46">
        <v>0.026</v>
      </c>
      <c r="C135" s="45"/>
      <c r="D135" s="45"/>
      <c r="E135" s="45"/>
      <c r="F135" s="45"/>
      <c r="G135" s="45"/>
      <c r="H135" s="45">
        <v>774.5733043421784</v>
      </c>
      <c r="I135" s="46">
        <v>0.18</v>
      </c>
      <c r="J135" s="45"/>
      <c r="K135" s="45"/>
      <c r="L135" s="45"/>
      <c r="M135" s="45"/>
      <c r="N135" s="45"/>
      <c r="O135" s="45">
        <v>774.5733043421784</v>
      </c>
      <c r="P135" s="45">
        <v>3.6533726428497696E-4</v>
      </c>
      <c r="Q135" s="45"/>
      <c r="R135" s="45"/>
      <c r="S135" s="45"/>
      <c r="T135" s="45"/>
      <c r="U135" s="45"/>
      <c r="V135" s="45">
        <v>774.5733043421784</v>
      </c>
      <c r="W135" s="45">
        <v>4.2738660917147306E-4</v>
      </c>
      <c r="X135" s="45"/>
      <c r="Y135" s="45"/>
      <c r="Z135" s="45"/>
      <c r="AA135" s="45"/>
      <c r="AB135" s="45"/>
      <c r="AC135" s="45">
        <v>774.5733043421784</v>
      </c>
      <c r="AD135" s="45">
        <v>51.031236915996786</v>
      </c>
      <c r="AE135" s="45"/>
      <c r="AF135" s="45"/>
      <c r="AG135" s="45"/>
      <c r="AH135" s="45"/>
      <c r="AI135" s="45"/>
      <c r="AJ135" s="45">
        <v>774.5733043421784</v>
      </c>
      <c r="AK135" s="45">
        <v>0.039</v>
      </c>
      <c r="AL135" s="45"/>
      <c r="AM135" s="45"/>
      <c r="AN135" s="45"/>
      <c r="AO135" s="23"/>
      <c r="AP135" s="23"/>
      <c r="AQ135" s="45">
        <v>774.5733043421784</v>
      </c>
      <c r="AR135" s="45">
        <v>0.066</v>
      </c>
      <c r="AS135" s="23"/>
      <c r="AT135" s="23"/>
      <c r="AU135" s="23"/>
      <c r="AV135" s="23"/>
      <c r="AW135" s="23"/>
      <c r="AX135" s="45">
        <v>774.5733043421784</v>
      </c>
      <c r="AY135" s="23"/>
      <c r="AZ135" s="23"/>
      <c r="BA135" s="23"/>
      <c r="BB135" s="23"/>
      <c r="BC135" s="23"/>
      <c r="BD135" s="23"/>
      <c r="BE135" s="45">
        <v>774.5733043421784</v>
      </c>
      <c r="BF135" s="45">
        <v>37.0</v>
      </c>
      <c r="BG135" s="23"/>
      <c r="BH135" s="23"/>
      <c r="BI135" s="23"/>
      <c r="BJ135" s="23"/>
      <c r="BK135" s="23"/>
      <c r="BL135" s="45">
        <v>774.5733043421784</v>
      </c>
      <c r="BM135" s="45">
        <v>0.111</v>
      </c>
      <c r="BN135" s="23"/>
      <c r="BO135" s="23"/>
      <c r="BP135" s="23"/>
      <c r="BQ135" s="23"/>
      <c r="BR135" s="23"/>
      <c r="BS135" s="45">
        <v>774.5733043421784</v>
      </c>
      <c r="BT135" s="45">
        <v>0.011</v>
      </c>
      <c r="BU135" s="23"/>
      <c r="BV135" s="23"/>
      <c r="BW135" s="23"/>
      <c r="BX135" s="23"/>
      <c r="BY135" s="23"/>
      <c r="BZ135" s="23"/>
      <c r="CA135" s="23"/>
    </row>
    <row r="136" ht="15.75" customHeight="1">
      <c r="A136" s="45">
        <v>757.1119841642376</v>
      </c>
      <c r="B136" s="46">
        <v>0.026</v>
      </c>
      <c r="C136" s="45"/>
      <c r="D136" s="45"/>
      <c r="E136" s="45"/>
      <c r="F136" s="45"/>
      <c r="G136" s="45"/>
      <c r="H136" s="45">
        <v>757.1119841642376</v>
      </c>
      <c r="I136" s="46">
        <v>0.18</v>
      </c>
      <c r="J136" s="45"/>
      <c r="K136" s="45"/>
      <c r="L136" s="45"/>
      <c r="M136" s="45"/>
      <c r="N136" s="45"/>
      <c r="O136" s="45">
        <v>757.1119841642376</v>
      </c>
      <c r="P136" s="45">
        <v>2.8790242478760845E-4</v>
      </c>
      <c r="Q136" s="45"/>
      <c r="R136" s="45"/>
      <c r="S136" s="45"/>
      <c r="T136" s="45"/>
      <c r="U136" s="45"/>
      <c r="V136" s="45">
        <v>757.1119841642376</v>
      </c>
      <c r="W136" s="45">
        <v>3.33345846739378E-4</v>
      </c>
      <c r="X136" s="45"/>
      <c r="Y136" s="45"/>
      <c r="Z136" s="45"/>
      <c r="AA136" s="45"/>
      <c r="AB136" s="45"/>
      <c r="AC136" s="45">
        <v>757.1119841642376</v>
      </c>
      <c r="AD136" s="45">
        <v>31.612815270796222</v>
      </c>
      <c r="AE136" s="45"/>
      <c r="AF136" s="45"/>
      <c r="AG136" s="45"/>
      <c r="AH136" s="45"/>
      <c r="AI136" s="45"/>
      <c r="AJ136" s="45">
        <v>757.1119841642376</v>
      </c>
      <c r="AK136" s="45">
        <v>0.039</v>
      </c>
      <c r="AL136" s="45"/>
      <c r="AM136" s="45"/>
      <c r="AN136" s="45"/>
      <c r="AO136" s="23"/>
      <c r="AP136" s="23"/>
      <c r="AQ136" s="45">
        <v>757.1119841642376</v>
      </c>
      <c r="AR136" s="45">
        <v>0.062</v>
      </c>
      <c r="AS136" s="23"/>
      <c r="AT136" s="23"/>
      <c r="AU136" s="23"/>
      <c r="AV136" s="23"/>
      <c r="AW136" s="23"/>
      <c r="AX136" s="45">
        <v>757.1119841642376</v>
      </c>
      <c r="AY136" s="23">
        <v>0.649</v>
      </c>
      <c r="AZ136" s="23"/>
      <c r="BA136" s="23"/>
      <c r="BB136" s="23"/>
      <c r="BC136" s="23"/>
      <c r="BD136" s="23"/>
      <c r="BE136" s="45">
        <v>757.1119841642376</v>
      </c>
      <c r="BF136" s="45">
        <v>37.0</v>
      </c>
      <c r="BG136" s="23"/>
      <c r="BH136" s="23"/>
      <c r="BI136" s="23"/>
      <c r="BJ136" s="23"/>
      <c r="BK136" s="23"/>
      <c r="BL136" s="45">
        <v>757.1119841642376</v>
      </c>
      <c r="BM136" s="45">
        <v>0.158</v>
      </c>
      <c r="BN136" s="23"/>
      <c r="BO136" s="23"/>
      <c r="BP136" s="23"/>
      <c r="BQ136" s="23"/>
      <c r="BR136" s="23"/>
      <c r="BS136" s="45">
        <v>757.1119841642376</v>
      </c>
      <c r="BT136" s="45">
        <v>0.015</v>
      </c>
      <c r="BU136" s="23"/>
      <c r="BV136" s="23"/>
      <c r="BW136" s="23"/>
      <c r="BX136" s="23"/>
      <c r="BY136" s="23"/>
      <c r="BZ136" s="23"/>
      <c r="CA136" s="23"/>
    </row>
    <row r="137" ht="15.75" customHeight="1">
      <c r="A137" s="45">
        <v>737.2837187963867</v>
      </c>
      <c r="B137" s="46">
        <v>0.024</v>
      </c>
      <c r="C137" s="45"/>
      <c r="D137" s="45"/>
      <c r="E137" s="45"/>
      <c r="F137" s="45"/>
      <c r="G137" s="45"/>
      <c r="H137" s="45">
        <v>737.2837187963867</v>
      </c>
      <c r="I137" s="46">
        <v>0.177</v>
      </c>
      <c r="J137" s="45"/>
      <c r="K137" s="45"/>
      <c r="L137" s="45"/>
      <c r="M137" s="45"/>
      <c r="N137" s="45"/>
      <c r="O137" s="45">
        <v>737.2837187963867</v>
      </c>
      <c r="P137" s="45">
        <v>3.3153689150023323E-4</v>
      </c>
      <c r="Q137" s="45"/>
      <c r="R137" s="45"/>
      <c r="S137" s="45"/>
      <c r="T137" s="45"/>
      <c r="U137" s="45"/>
      <c r="V137" s="45">
        <v>737.2837187963867</v>
      </c>
      <c r="W137" s="45">
        <v>3.9405997773849064E-4</v>
      </c>
      <c r="X137" s="45"/>
      <c r="Y137" s="45"/>
      <c r="Z137" s="45"/>
      <c r="AA137" s="45"/>
      <c r="AB137" s="45"/>
      <c r="AC137" s="45">
        <v>737.2837187963867</v>
      </c>
      <c r="AD137" s="45">
        <v>36.197576243201645</v>
      </c>
      <c r="AE137" s="45"/>
      <c r="AF137" s="45"/>
      <c r="AG137" s="45"/>
      <c r="AH137" s="45"/>
      <c r="AI137" s="45"/>
      <c r="AJ137" s="45">
        <v>737.2837187963867</v>
      </c>
      <c r="AK137" s="45">
        <v>0.039</v>
      </c>
      <c r="AL137" s="45"/>
      <c r="AM137" s="45"/>
      <c r="AN137" s="45"/>
      <c r="AO137" s="23"/>
      <c r="AP137" s="23"/>
      <c r="AQ137" s="45">
        <v>737.2837187963867</v>
      </c>
      <c r="AR137" s="45">
        <v>0.057</v>
      </c>
      <c r="AS137" s="23"/>
      <c r="AT137" s="23"/>
      <c r="AU137" s="23"/>
      <c r="AV137" s="23"/>
      <c r="AW137" s="23"/>
      <c r="AX137" s="45">
        <v>737.2837187963867</v>
      </c>
      <c r="AY137" s="23">
        <v>0.649</v>
      </c>
      <c r="AZ137" s="23"/>
      <c r="BA137" s="23"/>
      <c r="BB137" s="23"/>
      <c r="BC137" s="23"/>
      <c r="BD137" s="23"/>
      <c r="BE137" s="45">
        <v>737.2837187963867</v>
      </c>
      <c r="BF137" s="45">
        <v>37.0</v>
      </c>
      <c r="BG137" s="23"/>
      <c r="BH137" s="23"/>
      <c r="BI137" s="23"/>
      <c r="BJ137" s="23"/>
      <c r="BK137" s="23"/>
      <c r="BL137" s="45">
        <v>737.2837187963867</v>
      </c>
      <c r="BM137" s="45">
        <v>0.252</v>
      </c>
      <c r="BN137" s="23"/>
      <c r="BO137" s="23"/>
      <c r="BP137" s="23"/>
      <c r="BQ137" s="23"/>
      <c r="BR137" s="23"/>
      <c r="BS137" s="45">
        <v>737.2837187963867</v>
      </c>
      <c r="BT137" s="45">
        <v>0.02</v>
      </c>
      <c r="BU137" s="23"/>
      <c r="BV137" s="23"/>
      <c r="BW137" s="23"/>
      <c r="BX137" s="23"/>
      <c r="BY137" s="23"/>
      <c r="BZ137" s="23"/>
      <c r="CA137" s="23"/>
    </row>
    <row r="138" ht="15.75" customHeight="1">
      <c r="A138" s="45">
        <v>717.2445926395729</v>
      </c>
      <c r="B138" s="46">
        <v>0.024</v>
      </c>
      <c r="C138" s="45"/>
      <c r="D138" s="45"/>
      <c r="E138" s="45"/>
      <c r="F138" s="45"/>
      <c r="G138" s="45"/>
      <c r="H138" s="45">
        <v>717.2445926395729</v>
      </c>
      <c r="I138" s="46">
        <v>0.153</v>
      </c>
      <c r="J138" s="45"/>
      <c r="K138" s="45"/>
      <c r="L138" s="45"/>
      <c r="M138" s="45"/>
      <c r="N138" s="45"/>
      <c r="O138" s="45">
        <v>717.2445926395729</v>
      </c>
      <c r="P138" s="45">
        <v>2.3118723825161792E-4</v>
      </c>
      <c r="Q138" s="45"/>
      <c r="R138" s="45"/>
      <c r="S138" s="45"/>
      <c r="T138" s="45"/>
      <c r="U138" s="45"/>
      <c r="V138" s="45">
        <v>717.2445926395729</v>
      </c>
      <c r="W138" s="45">
        <v>1.883550801865886E-4</v>
      </c>
      <c r="X138" s="45"/>
      <c r="Y138" s="45"/>
      <c r="Z138" s="45"/>
      <c r="AA138" s="45"/>
      <c r="AB138" s="45"/>
      <c r="AC138" s="45">
        <v>717.2445926395729</v>
      </c>
      <c r="AD138" s="45">
        <v>44.69442580698712</v>
      </c>
      <c r="AE138" s="45"/>
      <c r="AF138" s="45"/>
      <c r="AG138" s="45"/>
      <c r="AH138" s="45"/>
      <c r="AI138" s="45"/>
      <c r="AJ138" s="45">
        <v>717.2445926395729</v>
      </c>
      <c r="AK138" s="45">
        <v>0.039</v>
      </c>
      <c r="AL138" s="45"/>
      <c r="AM138" s="45"/>
      <c r="AN138" s="45"/>
      <c r="AO138" s="23"/>
      <c r="AP138" s="23"/>
      <c r="AQ138" s="45">
        <v>717.2445926395729</v>
      </c>
      <c r="AR138" s="45">
        <v>0.053</v>
      </c>
      <c r="AS138" s="23"/>
      <c r="AT138" s="23"/>
      <c r="AU138" s="23"/>
      <c r="AV138" s="23"/>
      <c r="AW138" s="23"/>
      <c r="AX138" s="45">
        <v>717.2445926395729</v>
      </c>
      <c r="AY138" s="23">
        <v>0.649</v>
      </c>
      <c r="AZ138" s="23"/>
      <c r="BA138" s="23"/>
      <c r="BB138" s="23"/>
      <c r="BC138" s="23"/>
      <c r="BD138" s="23"/>
      <c r="BE138" s="45">
        <v>717.2445926395729</v>
      </c>
      <c r="BF138" s="45">
        <v>37.0</v>
      </c>
      <c r="BG138" s="23"/>
      <c r="BH138" s="23"/>
      <c r="BI138" s="23"/>
      <c r="BJ138" s="23"/>
      <c r="BK138" s="23"/>
      <c r="BL138" s="45">
        <v>717.2445926395729</v>
      </c>
      <c r="BM138" s="45">
        <v>0.343</v>
      </c>
      <c r="BN138" s="23"/>
      <c r="BO138" s="23"/>
      <c r="BP138" s="23"/>
      <c r="BQ138" s="23"/>
      <c r="BR138" s="23"/>
      <c r="BS138" s="45">
        <v>717.2445926395729</v>
      </c>
      <c r="BT138" s="45">
        <v>0.028</v>
      </c>
      <c r="BU138" s="23"/>
      <c r="BV138" s="23"/>
      <c r="BW138" s="23"/>
      <c r="BX138" s="23"/>
      <c r="BY138" s="23"/>
      <c r="BZ138" s="23"/>
      <c r="CA138" s="23"/>
    </row>
    <row r="139" ht="15.75" customHeight="1">
      <c r="A139" s="45">
        <v>697.1351671299312</v>
      </c>
      <c r="B139" s="46">
        <v>0.025</v>
      </c>
      <c r="C139" s="45"/>
      <c r="D139" s="45"/>
      <c r="E139" s="45"/>
      <c r="F139" s="45"/>
      <c r="G139" s="45"/>
      <c r="H139" s="45">
        <v>697.1351671299312</v>
      </c>
      <c r="I139" s="46">
        <v>0.15</v>
      </c>
      <c r="J139" s="45"/>
      <c r="K139" s="45"/>
      <c r="L139" s="45"/>
      <c r="M139" s="45"/>
      <c r="N139" s="45"/>
      <c r="O139" s="45">
        <v>697.1351671299312</v>
      </c>
      <c r="P139" s="45"/>
      <c r="Q139" s="45"/>
      <c r="R139" s="45"/>
      <c r="S139" s="45"/>
      <c r="T139" s="45"/>
      <c r="U139" s="45"/>
      <c r="V139" s="45">
        <v>697.1351671299312</v>
      </c>
      <c r="W139" s="45"/>
      <c r="X139" s="45"/>
      <c r="Y139" s="45"/>
      <c r="Z139" s="45"/>
      <c r="AA139" s="45"/>
      <c r="AB139" s="45"/>
      <c r="AC139" s="45">
        <v>697.1351671299312</v>
      </c>
      <c r="AD139" s="45"/>
      <c r="AE139" s="45"/>
      <c r="AF139" s="45"/>
      <c r="AG139" s="45"/>
      <c r="AH139" s="45"/>
      <c r="AI139" s="45"/>
      <c r="AJ139" s="45">
        <v>697.1351671299312</v>
      </c>
      <c r="AK139" s="45">
        <v>0.039</v>
      </c>
      <c r="AL139" s="45"/>
      <c r="AM139" s="45"/>
      <c r="AN139" s="45"/>
      <c r="AO139" s="23"/>
      <c r="AP139" s="23"/>
      <c r="AQ139" s="45">
        <v>697.1351671299312</v>
      </c>
      <c r="AR139" s="45">
        <v>0.049</v>
      </c>
      <c r="AS139" s="23"/>
      <c r="AT139" s="23"/>
      <c r="AU139" s="23"/>
      <c r="AV139" s="23"/>
      <c r="AW139" s="23"/>
      <c r="AX139" s="45">
        <v>697.1351671299312</v>
      </c>
      <c r="AY139" s="23">
        <v>0.659</v>
      </c>
      <c r="AZ139" s="23"/>
      <c r="BA139" s="23"/>
      <c r="BB139" s="23"/>
      <c r="BC139" s="23"/>
      <c r="BD139" s="23"/>
      <c r="BE139" s="45">
        <v>697.1351671299312</v>
      </c>
      <c r="BF139" s="45">
        <v>161.0</v>
      </c>
      <c r="BG139" s="23"/>
      <c r="BH139" s="23"/>
      <c r="BI139" s="23"/>
      <c r="BJ139" s="23"/>
      <c r="BK139" s="23"/>
      <c r="BL139" s="45">
        <v>697.1351671299312</v>
      </c>
      <c r="BM139" s="45">
        <v>0.466</v>
      </c>
      <c r="BN139" s="23"/>
      <c r="BO139" s="23"/>
      <c r="BP139" s="23"/>
      <c r="BQ139" s="23"/>
      <c r="BR139" s="23"/>
      <c r="BS139" s="45">
        <v>697.1351671299312</v>
      </c>
      <c r="BT139" s="45">
        <v>0.043</v>
      </c>
      <c r="BU139" s="23"/>
      <c r="BV139" s="23"/>
      <c r="BW139" s="23"/>
      <c r="BX139" s="23"/>
      <c r="BY139" s="23"/>
      <c r="BZ139" s="23"/>
      <c r="CA139" s="23"/>
    </row>
    <row r="140" ht="15.75" customHeight="1">
      <c r="A140" s="45">
        <v>682.7052660904008</v>
      </c>
      <c r="B140" s="46">
        <v>0.021</v>
      </c>
      <c r="C140" s="45"/>
      <c r="D140" s="45"/>
      <c r="E140" s="45"/>
      <c r="F140" s="45"/>
      <c r="G140" s="45"/>
      <c r="H140" s="45">
        <v>682.7052660904008</v>
      </c>
      <c r="I140" s="46"/>
      <c r="J140" s="45"/>
      <c r="K140" s="45"/>
      <c r="L140" s="45"/>
      <c r="M140" s="45"/>
      <c r="N140" s="45"/>
      <c r="O140" s="45">
        <v>682.7052660904008</v>
      </c>
      <c r="P140" s="45">
        <v>2.500534398492571E-4</v>
      </c>
      <c r="Q140" s="45"/>
      <c r="R140" s="45"/>
      <c r="S140" s="45"/>
      <c r="T140" s="45"/>
      <c r="U140" s="45"/>
      <c r="V140" s="45">
        <v>682.7052660904008</v>
      </c>
      <c r="W140" s="45">
        <v>2.715795617982422E-4</v>
      </c>
      <c r="X140" s="45"/>
      <c r="Y140" s="45"/>
      <c r="Z140" s="45"/>
      <c r="AA140" s="45"/>
      <c r="AB140" s="45"/>
      <c r="AC140" s="45">
        <v>682.7052660904008</v>
      </c>
      <c r="AD140" s="45"/>
      <c r="AE140" s="45"/>
      <c r="AF140" s="45"/>
      <c r="AG140" s="45"/>
      <c r="AH140" s="45"/>
      <c r="AI140" s="45"/>
      <c r="AJ140" s="45">
        <v>682.7052660904008</v>
      </c>
      <c r="AK140" s="45">
        <v>0.039</v>
      </c>
      <c r="AL140" s="45"/>
      <c r="AM140" s="45"/>
      <c r="AN140" s="45"/>
      <c r="AO140" s="23"/>
      <c r="AP140" s="23"/>
      <c r="AQ140" s="45">
        <v>682.7052660904008</v>
      </c>
      <c r="AR140" s="45">
        <v>0.045</v>
      </c>
      <c r="AS140" s="23"/>
      <c r="AT140" s="23"/>
      <c r="AU140" s="23"/>
      <c r="AV140" s="23"/>
      <c r="AW140" s="23"/>
      <c r="AX140" s="45">
        <v>682.7052660904008</v>
      </c>
      <c r="AY140" s="23">
        <v>0.659</v>
      </c>
      <c r="AZ140" s="23"/>
      <c r="BA140" s="23"/>
      <c r="BB140" s="23"/>
      <c r="BC140" s="23"/>
      <c r="BD140" s="23"/>
      <c r="BE140" s="45">
        <v>682.7052660904008</v>
      </c>
      <c r="BF140" s="45">
        <v>161.0</v>
      </c>
      <c r="BG140" s="23"/>
      <c r="BH140" s="23"/>
      <c r="BI140" s="23"/>
      <c r="BJ140" s="23"/>
      <c r="BK140" s="23"/>
      <c r="BL140" s="45">
        <v>682.7052660904008</v>
      </c>
      <c r="BM140" s="45">
        <v>0.738</v>
      </c>
      <c r="BN140" s="23"/>
      <c r="BO140" s="23"/>
      <c r="BP140" s="23"/>
      <c r="BQ140" s="23"/>
      <c r="BR140" s="23"/>
      <c r="BS140" s="45">
        <v>682.7052660904008</v>
      </c>
      <c r="BT140" s="45">
        <v>0.045</v>
      </c>
      <c r="BU140" s="23"/>
      <c r="BV140" s="23"/>
      <c r="BW140" s="23"/>
      <c r="BX140" s="23"/>
      <c r="BY140" s="23"/>
      <c r="BZ140" s="23"/>
      <c r="CA140" s="23"/>
    </row>
    <row r="141" ht="15.75" customHeight="1">
      <c r="A141" s="45">
        <v>664.300974410921</v>
      </c>
      <c r="B141" s="46">
        <v>0.023</v>
      </c>
      <c r="C141" s="45"/>
      <c r="D141" s="45"/>
      <c r="E141" s="45"/>
      <c r="F141" s="45"/>
      <c r="G141" s="45"/>
      <c r="H141" s="45">
        <v>664.300974410921</v>
      </c>
      <c r="I141" s="46"/>
      <c r="J141" s="45"/>
      <c r="K141" s="45"/>
      <c r="L141" s="45"/>
      <c r="M141" s="45"/>
      <c r="N141" s="45"/>
      <c r="O141" s="45">
        <v>664.300974410921</v>
      </c>
      <c r="P141" s="45">
        <v>2.8066147580754015E-4</v>
      </c>
      <c r="Q141" s="45"/>
      <c r="R141" s="45"/>
      <c r="S141" s="45"/>
      <c r="T141" s="45"/>
      <c r="U141" s="45"/>
      <c r="V141" s="45">
        <v>664.300974410921</v>
      </c>
      <c r="W141" s="45">
        <v>3.254116591252069E-4</v>
      </c>
      <c r="X141" s="45"/>
      <c r="Y141" s="45"/>
      <c r="Z141" s="45"/>
      <c r="AA141" s="45"/>
      <c r="AB141" s="45"/>
      <c r="AC141" s="45">
        <v>664.300974410921</v>
      </c>
      <c r="AD141" s="45"/>
      <c r="AE141" s="45"/>
      <c r="AF141" s="45"/>
      <c r="AG141" s="45"/>
      <c r="AH141" s="45"/>
      <c r="AI141" s="45"/>
      <c r="AJ141" s="45">
        <v>664.300974410921</v>
      </c>
      <c r="AK141" s="45">
        <v>0.039</v>
      </c>
      <c r="AL141" s="45"/>
      <c r="AM141" s="45"/>
      <c r="AN141" s="45"/>
      <c r="AO141" s="23"/>
      <c r="AP141" s="23"/>
      <c r="AQ141" s="45">
        <v>664.300974410921</v>
      </c>
      <c r="AR141" s="45">
        <v>0.042</v>
      </c>
      <c r="AS141" s="23"/>
      <c r="AT141" s="23"/>
      <c r="AU141" s="23"/>
      <c r="AV141" s="23"/>
      <c r="AW141" s="23"/>
      <c r="AX141" s="45">
        <v>664.300974410921</v>
      </c>
      <c r="AY141" s="23">
        <v>0.663</v>
      </c>
      <c r="AZ141" s="23"/>
      <c r="BA141" s="23"/>
      <c r="BB141" s="23"/>
      <c r="BC141" s="23"/>
      <c r="BD141" s="23"/>
      <c r="BE141" s="45">
        <v>664.300974410921</v>
      </c>
      <c r="BF141" s="45">
        <v>161.0</v>
      </c>
      <c r="BG141" s="23"/>
      <c r="BH141" s="23"/>
      <c r="BI141" s="23"/>
      <c r="BJ141" s="23"/>
      <c r="BK141" s="23"/>
      <c r="BL141" s="45">
        <v>664.300974410921</v>
      </c>
      <c r="BM141" s="45">
        <v>0.904</v>
      </c>
      <c r="BN141" s="23"/>
      <c r="BO141" s="23"/>
      <c r="BP141" s="23"/>
      <c r="BQ141" s="23"/>
      <c r="BR141" s="23"/>
      <c r="BS141" s="45">
        <v>664.300974410921</v>
      </c>
      <c r="BT141" s="45">
        <v>0.05</v>
      </c>
      <c r="BU141" s="23"/>
      <c r="BV141" s="23"/>
      <c r="BW141" s="23"/>
      <c r="BX141" s="23"/>
      <c r="BY141" s="23"/>
      <c r="BZ141" s="23"/>
      <c r="CA141" s="23"/>
    </row>
    <row r="142" ht="15.75" customHeight="1">
      <c r="A142" s="45">
        <v>647.4124866076469</v>
      </c>
      <c r="B142" s="46">
        <v>0.023</v>
      </c>
      <c r="C142" s="45"/>
      <c r="D142" s="45"/>
      <c r="E142" s="45"/>
      <c r="F142" s="45"/>
      <c r="G142" s="45"/>
      <c r="H142" s="45">
        <v>647.4124866076469</v>
      </c>
      <c r="I142" s="46"/>
      <c r="J142" s="45"/>
      <c r="K142" s="45"/>
      <c r="L142" s="45"/>
      <c r="M142" s="45"/>
      <c r="N142" s="45"/>
      <c r="O142" s="45">
        <v>647.4124866076469</v>
      </c>
      <c r="P142" s="45"/>
      <c r="Q142" s="45"/>
      <c r="R142" s="45"/>
      <c r="S142" s="45"/>
      <c r="T142" s="45"/>
      <c r="U142" s="45"/>
      <c r="V142" s="45">
        <v>647.4124866076469</v>
      </c>
      <c r="W142" s="45"/>
      <c r="X142" s="45"/>
      <c r="Y142" s="45"/>
      <c r="Z142" s="45"/>
      <c r="AA142" s="45"/>
      <c r="AB142" s="45"/>
      <c r="AC142" s="45">
        <v>647.4124866076469</v>
      </c>
      <c r="AD142" s="45"/>
      <c r="AE142" s="45"/>
      <c r="AF142" s="45"/>
      <c r="AG142" s="45"/>
      <c r="AH142" s="45"/>
      <c r="AI142" s="45"/>
      <c r="AJ142" s="45">
        <v>647.4124866076469</v>
      </c>
      <c r="AK142" s="45">
        <v>0.038</v>
      </c>
      <c r="AL142" s="45"/>
      <c r="AM142" s="45"/>
      <c r="AN142" s="45"/>
      <c r="AO142" s="23"/>
      <c r="AP142" s="23"/>
      <c r="AQ142" s="45">
        <v>647.4124866076469</v>
      </c>
      <c r="AR142" s="45">
        <v>0.039</v>
      </c>
      <c r="AS142" s="23"/>
      <c r="AT142" s="23"/>
      <c r="AU142" s="23"/>
      <c r="AV142" s="23"/>
      <c r="AW142" s="23"/>
      <c r="AX142" s="45">
        <v>647.4124866076469</v>
      </c>
      <c r="AY142" s="23">
        <v>0.653</v>
      </c>
      <c r="AZ142" s="23"/>
      <c r="BA142" s="23"/>
      <c r="BB142" s="23"/>
      <c r="BC142" s="23"/>
      <c r="BD142" s="23"/>
      <c r="BE142" s="45">
        <v>647.4124866076469</v>
      </c>
      <c r="BF142" s="45">
        <v>161.0</v>
      </c>
      <c r="BG142" s="23"/>
      <c r="BH142" s="23"/>
      <c r="BI142" s="23"/>
      <c r="BJ142" s="23"/>
      <c r="BK142" s="23"/>
      <c r="BL142" s="45">
        <v>647.4124866076469</v>
      </c>
      <c r="BM142" s="45">
        <v>0.919</v>
      </c>
      <c r="BN142" s="23"/>
      <c r="BO142" s="23"/>
      <c r="BP142" s="23"/>
      <c r="BQ142" s="23"/>
      <c r="BR142" s="23"/>
      <c r="BS142" s="45">
        <v>647.4124866076469</v>
      </c>
      <c r="BT142" s="45">
        <v>0.056</v>
      </c>
      <c r="BU142" s="23"/>
      <c r="BV142" s="23"/>
      <c r="BW142" s="23"/>
      <c r="BX142" s="23"/>
      <c r="BY142" s="23"/>
      <c r="BZ142" s="23"/>
      <c r="CA142" s="23"/>
    </row>
    <row r="143" ht="15.75" customHeight="1">
      <c r="A143" s="45">
        <v>630.997064825846</v>
      </c>
      <c r="B143" s="46">
        <v>0.025</v>
      </c>
      <c r="C143" s="45"/>
      <c r="D143" s="45"/>
      <c r="E143" s="45"/>
      <c r="F143" s="45"/>
      <c r="G143" s="45"/>
      <c r="H143" s="45">
        <v>630.997064825846</v>
      </c>
      <c r="I143" s="46"/>
      <c r="J143" s="45"/>
      <c r="K143" s="45"/>
      <c r="L143" s="45"/>
      <c r="M143" s="45"/>
      <c r="N143" s="45"/>
      <c r="O143" s="45">
        <v>630.997064825846</v>
      </c>
      <c r="P143" s="45"/>
      <c r="Q143" s="45"/>
      <c r="R143" s="45"/>
      <c r="S143" s="45"/>
      <c r="T143" s="45"/>
      <c r="U143" s="45"/>
      <c r="V143" s="45">
        <v>630.997064825846</v>
      </c>
      <c r="W143" s="45"/>
      <c r="X143" s="45"/>
      <c r="Y143" s="45"/>
      <c r="Z143" s="45"/>
      <c r="AA143" s="45"/>
      <c r="AB143" s="45"/>
      <c r="AC143" s="45">
        <v>630.997064825846</v>
      </c>
      <c r="AD143" s="45"/>
      <c r="AE143" s="45"/>
      <c r="AF143" s="45"/>
      <c r="AG143" s="45"/>
      <c r="AH143" s="45"/>
      <c r="AI143" s="45"/>
      <c r="AJ143" s="45">
        <v>630.997064825846</v>
      </c>
      <c r="AK143" s="45">
        <v>0.038</v>
      </c>
      <c r="AL143" s="45"/>
      <c r="AM143" s="45"/>
      <c r="AN143" s="45"/>
      <c r="AO143" s="23"/>
      <c r="AP143" s="23"/>
      <c r="AQ143" s="45">
        <v>630.997064825846</v>
      </c>
      <c r="AR143" s="45">
        <v>0.037</v>
      </c>
      <c r="AS143" s="23"/>
      <c r="AT143" s="23"/>
      <c r="AU143" s="23"/>
      <c r="AV143" s="23"/>
      <c r="AW143" s="23"/>
      <c r="AX143" s="45">
        <v>630.997064825846</v>
      </c>
      <c r="AY143" s="23">
        <v>0.649</v>
      </c>
      <c r="AZ143" s="23"/>
      <c r="BA143" s="23"/>
      <c r="BB143" s="23"/>
      <c r="BC143" s="23"/>
      <c r="BD143" s="23"/>
      <c r="BE143" s="45">
        <v>630.997064825846</v>
      </c>
      <c r="BF143" s="45">
        <v>161.0</v>
      </c>
      <c r="BG143" s="23"/>
      <c r="BH143" s="23"/>
      <c r="BI143" s="23"/>
      <c r="BJ143" s="23"/>
      <c r="BK143" s="23"/>
      <c r="BL143" s="45">
        <v>630.997064825846</v>
      </c>
      <c r="BM143" s="45">
        <v>0.988</v>
      </c>
      <c r="BN143" s="23"/>
      <c r="BO143" s="23"/>
      <c r="BP143" s="23"/>
      <c r="BQ143" s="23"/>
      <c r="BR143" s="23"/>
      <c r="BS143" s="45">
        <v>630.997064825846</v>
      </c>
      <c r="BT143" s="45">
        <v>0.061</v>
      </c>
      <c r="BU143" s="23"/>
      <c r="BV143" s="23"/>
      <c r="BW143" s="23"/>
      <c r="BX143" s="23"/>
      <c r="BY143" s="23"/>
      <c r="BZ143" s="23"/>
      <c r="CA143" s="23"/>
    </row>
    <row r="144" ht="15.75" customHeight="1">
      <c r="A144" s="45">
        <v>881.259149115029</v>
      </c>
      <c r="B144" s="46">
        <v>0.032</v>
      </c>
      <c r="C144" s="45"/>
      <c r="D144" s="45"/>
      <c r="E144" s="45"/>
      <c r="F144" s="45"/>
      <c r="G144" s="45"/>
      <c r="H144" s="45">
        <v>881.259149115029</v>
      </c>
      <c r="I144" s="46"/>
      <c r="J144" s="45"/>
      <c r="K144" s="45"/>
      <c r="L144" s="45"/>
      <c r="M144" s="45"/>
      <c r="N144" s="45"/>
      <c r="O144" s="45">
        <v>881.259149115029</v>
      </c>
      <c r="P144" s="45"/>
      <c r="Q144" s="45"/>
      <c r="R144" s="45"/>
      <c r="S144" s="45"/>
      <c r="T144" s="45"/>
      <c r="U144" s="45"/>
      <c r="V144" s="45">
        <v>881.259149115029</v>
      </c>
      <c r="W144" s="45"/>
      <c r="X144" s="45"/>
      <c r="Y144" s="45"/>
      <c r="Z144" s="45"/>
      <c r="AA144" s="45"/>
      <c r="AB144" s="45"/>
      <c r="AC144" s="45">
        <v>881.259149115029</v>
      </c>
      <c r="AD144" s="45">
        <v>18.872728715080655</v>
      </c>
      <c r="AE144" s="45"/>
      <c r="AF144" s="45"/>
      <c r="AG144" s="45"/>
      <c r="AH144" s="45"/>
      <c r="AI144" s="45"/>
      <c r="AJ144" s="45">
        <v>881.259149115029</v>
      </c>
      <c r="AK144" s="45">
        <v>0.039</v>
      </c>
      <c r="AL144" s="45"/>
      <c r="AM144" s="45"/>
      <c r="AN144" s="45"/>
      <c r="AO144" s="23"/>
      <c r="AP144" s="23"/>
      <c r="AQ144" s="45">
        <v>881.259149115029</v>
      </c>
      <c r="AR144" s="45">
        <v>0.077</v>
      </c>
      <c r="AS144" s="23"/>
      <c r="AT144" s="23"/>
      <c r="AU144" s="23"/>
      <c r="AV144" s="23"/>
      <c r="AW144" s="23"/>
      <c r="AX144" s="45">
        <v>881.259149115029</v>
      </c>
      <c r="AY144" s="23"/>
      <c r="AZ144" s="23"/>
      <c r="BA144" s="23"/>
      <c r="BB144" s="23"/>
      <c r="BC144" s="23"/>
      <c r="BD144" s="23"/>
      <c r="BE144" s="45">
        <v>881.259149115029</v>
      </c>
      <c r="BF144" s="45"/>
      <c r="BG144" s="23"/>
      <c r="BH144" s="23"/>
      <c r="BI144" s="23"/>
      <c r="BJ144" s="23"/>
      <c r="BK144" s="23"/>
      <c r="BL144" s="45">
        <v>881.259149115029</v>
      </c>
      <c r="BM144" s="45">
        <v>0.022</v>
      </c>
      <c r="BN144" s="23"/>
      <c r="BO144" s="23"/>
      <c r="BP144" s="23"/>
      <c r="BQ144" s="23"/>
      <c r="BR144" s="23"/>
      <c r="BS144" s="45">
        <v>881.259149115029</v>
      </c>
      <c r="BT144" s="45">
        <v>0.0</v>
      </c>
      <c r="BU144" s="23"/>
      <c r="BV144" s="23"/>
      <c r="BW144" s="23"/>
      <c r="BX144" s="23"/>
      <c r="BY144" s="23"/>
      <c r="BZ144" s="23"/>
      <c r="CA144" s="23"/>
    </row>
    <row r="145" ht="15.75" customHeight="1">
      <c r="A145" s="45">
        <v>57.261502444254155</v>
      </c>
      <c r="B145" s="46">
        <v>0.048</v>
      </c>
      <c r="C145" s="45"/>
      <c r="D145" s="45"/>
      <c r="E145" s="45"/>
      <c r="F145" s="45"/>
      <c r="G145" s="45"/>
      <c r="H145" s="45">
        <v>57.261502444254155</v>
      </c>
      <c r="I145" s="46"/>
      <c r="J145" s="45"/>
      <c r="K145" s="45"/>
      <c r="L145" s="45"/>
      <c r="M145" s="45"/>
      <c r="N145" s="45"/>
      <c r="O145" s="45">
        <v>57.261502444254155</v>
      </c>
      <c r="P145" s="45">
        <v>5.0858424053209E-4</v>
      </c>
      <c r="Q145" s="45"/>
      <c r="R145" s="45"/>
      <c r="S145" s="45"/>
      <c r="T145" s="45"/>
      <c r="U145" s="45"/>
      <c r="V145" s="45">
        <v>57.261502444254155</v>
      </c>
      <c r="W145" s="45"/>
      <c r="X145" s="45"/>
      <c r="Y145" s="45"/>
      <c r="Z145" s="45"/>
      <c r="AA145" s="45"/>
      <c r="AB145" s="45"/>
      <c r="AC145" s="45">
        <v>57.261502444254155</v>
      </c>
      <c r="AD145" s="45"/>
      <c r="AE145" s="45"/>
      <c r="AF145" s="45"/>
      <c r="AG145" s="45"/>
      <c r="AH145" s="45"/>
      <c r="AI145" s="45"/>
      <c r="AJ145" s="45">
        <v>57.261502444254155</v>
      </c>
      <c r="AK145" s="45">
        <v>0.047</v>
      </c>
      <c r="AL145" s="45"/>
      <c r="AM145" s="45"/>
      <c r="AN145" s="45"/>
      <c r="AO145" s="23"/>
      <c r="AP145" s="23"/>
      <c r="AQ145" s="45">
        <v>57.261502444254155</v>
      </c>
      <c r="AR145" s="45">
        <v>0.114</v>
      </c>
      <c r="AS145" s="23"/>
      <c r="AT145" s="23"/>
      <c r="AU145" s="23"/>
      <c r="AV145" s="23"/>
      <c r="AW145" s="23"/>
      <c r="AX145" s="45">
        <v>57.261502444254155</v>
      </c>
      <c r="AY145" s="23"/>
      <c r="AZ145" s="23"/>
      <c r="BA145" s="23"/>
      <c r="BB145" s="23"/>
      <c r="BC145" s="23"/>
      <c r="BD145" s="23"/>
      <c r="BE145" s="45">
        <v>57.261502444254155</v>
      </c>
      <c r="BF145" s="45"/>
      <c r="BG145" s="23"/>
      <c r="BH145" s="23"/>
      <c r="BI145" s="23"/>
      <c r="BJ145" s="23"/>
      <c r="BK145" s="23"/>
      <c r="BL145" s="45">
        <v>57.261502444254155</v>
      </c>
      <c r="BM145" s="45">
        <v>0.003</v>
      </c>
      <c r="BN145" s="23"/>
      <c r="BO145" s="23"/>
      <c r="BP145" s="23"/>
      <c r="BQ145" s="23"/>
      <c r="BR145" s="23"/>
      <c r="BS145" s="45">
        <v>57.261502444254155</v>
      </c>
      <c r="BT145" s="45">
        <v>0.0</v>
      </c>
      <c r="BU145" s="23"/>
      <c r="BV145" s="23"/>
      <c r="BW145" s="23"/>
      <c r="BX145" s="23"/>
      <c r="BY145" s="23"/>
      <c r="BZ145" s="23"/>
      <c r="CA145" s="23"/>
    </row>
    <row r="146" ht="15.75" customHeight="1">
      <c r="A146" s="45">
        <v>56.38393176802453</v>
      </c>
      <c r="B146" s="46">
        <v>0.043</v>
      </c>
      <c r="C146" s="45"/>
      <c r="D146" s="45"/>
      <c r="E146" s="45"/>
      <c r="F146" s="45"/>
      <c r="G146" s="45"/>
      <c r="H146" s="45">
        <v>56.38393176802453</v>
      </c>
      <c r="I146" s="46"/>
      <c r="J146" s="45"/>
      <c r="K146" s="45"/>
      <c r="L146" s="45"/>
      <c r="M146" s="45"/>
      <c r="N146" s="45"/>
      <c r="O146" s="45">
        <v>56.38393176802453</v>
      </c>
      <c r="P146" s="45">
        <v>4.7995676632814295E-4</v>
      </c>
      <c r="Q146" s="45"/>
      <c r="R146" s="45"/>
      <c r="S146" s="45"/>
      <c r="T146" s="45"/>
      <c r="U146" s="45"/>
      <c r="V146" s="45">
        <v>56.38393176802453</v>
      </c>
      <c r="W146" s="45">
        <v>6.139310652350224E-5</v>
      </c>
      <c r="X146" s="45"/>
      <c r="Y146" s="45"/>
      <c r="Z146" s="45"/>
      <c r="AA146" s="45"/>
      <c r="AB146" s="45"/>
      <c r="AC146" s="45">
        <v>56.38393176802453</v>
      </c>
      <c r="AD146" s="45"/>
      <c r="AE146" s="45"/>
      <c r="AF146" s="45"/>
      <c r="AG146" s="45"/>
      <c r="AH146" s="45"/>
      <c r="AI146" s="45"/>
      <c r="AJ146" s="45">
        <v>56.38393176802453</v>
      </c>
      <c r="AK146" s="45">
        <v>0.047</v>
      </c>
      <c r="AL146" s="45"/>
      <c r="AM146" s="45"/>
      <c r="AN146" s="45"/>
      <c r="AO146" s="23"/>
      <c r="AP146" s="23"/>
      <c r="AQ146" s="45">
        <v>56.38393176802453</v>
      </c>
      <c r="AR146" s="45">
        <v>0.113</v>
      </c>
      <c r="AS146" s="23"/>
      <c r="AT146" s="23"/>
      <c r="AU146" s="23"/>
      <c r="AV146" s="23"/>
      <c r="AW146" s="23"/>
      <c r="AX146" s="45">
        <v>56.38393176802453</v>
      </c>
      <c r="AY146" s="23"/>
      <c r="AZ146" s="23"/>
      <c r="BA146" s="23"/>
      <c r="BB146" s="23"/>
      <c r="BC146" s="23"/>
      <c r="BD146" s="23"/>
      <c r="BE146" s="45">
        <v>56.38393176802453</v>
      </c>
      <c r="BF146" s="45"/>
      <c r="BG146" s="23"/>
      <c r="BH146" s="23"/>
      <c r="BI146" s="23"/>
      <c r="BJ146" s="23"/>
      <c r="BK146" s="23"/>
      <c r="BL146" s="45">
        <v>56.38393176802453</v>
      </c>
      <c r="BM146" s="45">
        <v>0.011</v>
      </c>
      <c r="BN146" s="23"/>
      <c r="BO146" s="23"/>
      <c r="BP146" s="23"/>
      <c r="BQ146" s="23"/>
      <c r="BR146" s="23"/>
      <c r="BS146" s="45">
        <v>56.38393176802453</v>
      </c>
      <c r="BT146" s="45">
        <v>0.001</v>
      </c>
      <c r="BU146" s="23"/>
      <c r="BV146" s="23"/>
      <c r="BW146" s="23"/>
      <c r="BX146" s="23"/>
      <c r="BY146" s="23"/>
      <c r="BZ146" s="23"/>
      <c r="CA146" s="23"/>
    </row>
    <row r="147" ht="15.75" customHeight="1">
      <c r="A147" s="45">
        <v>54.819156584250635</v>
      </c>
      <c r="B147" s="46">
        <v>0.042</v>
      </c>
      <c r="C147" s="45"/>
      <c r="D147" s="45"/>
      <c r="E147" s="45"/>
      <c r="F147" s="45"/>
      <c r="G147" s="45"/>
      <c r="H147" s="45">
        <v>54.819156584250635</v>
      </c>
      <c r="I147" s="46"/>
      <c r="J147" s="45"/>
      <c r="K147" s="45"/>
      <c r="L147" s="45"/>
      <c r="M147" s="45"/>
      <c r="N147" s="45"/>
      <c r="O147" s="45">
        <v>54.819156584250635</v>
      </c>
      <c r="P147" s="45">
        <v>4.4975387917870646E-4</v>
      </c>
      <c r="Q147" s="45"/>
      <c r="R147" s="45"/>
      <c r="S147" s="45"/>
      <c r="T147" s="45"/>
      <c r="U147" s="45"/>
      <c r="V147" s="45">
        <v>54.819156584250635</v>
      </c>
      <c r="W147" s="45">
        <v>5.338191080677253E-5</v>
      </c>
      <c r="X147" s="45"/>
      <c r="Y147" s="45"/>
      <c r="Z147" s="45"/>
      <c r="AA147" s="45"/>
      <c r="AB147" s="45"/>
      <c r="AC147" s="45">
        <v>54.819156584250635</v>
      </c>
      <c r="AD147" s="45"/>
      <c r="AE147" s="45"/>
      <c r="AF147" s="45"/>
      <c r="AG147" s="45"/>
      <c r="AH147" s="45"/>
      <c r="AI147" s="45"/>
      <c r="AJ147" s="45">
        <v>54.819156584250635</v>
      </c>
      <c r="AK147" s="45">
        <v>0.047</v>
      </c>
      <c r="AL147" s="45"/>
      <c r="AM147" s="45"/>
      <c r="AN147" s="45"/>
      <c r="AO147" s="23"/>
      <c r="AP147" s="23"/>
      <c r="AQ147" s="45">
        <v>54.819156584250635</v>
      </c>
      <c r="AR147" s="45">
        <v>0.111</v>
      </c>
      <c r="AS147" s="23"/>
      <c r="AT147" s="23"/>
      <c r="AU147" s="23"/>
      <c r="AV147" s="23"/>
      <c r="AW147" s="23"/>
      <c r="AX147" s="45">
        <v>54.819156584250635</v>
      </c>
      <c r="AY147" s="23"/>
      <c r="AZ147" s="23"/>
      <c r="BA147" s="23"/>
      <c r="BB147" s="23"/>
      <c r="BC147" s="23"/>
      <c r="BD147" s="23"/>
      <c r="BE147" s="45">
        <v>54.819156584250635</v>
      </c>
      <c r="BF147" s="45">
        <v>166.0</v>
      </c>
      <c r="BG147" s="23"/>
      <c r="BH147" s="23"/>
      <c r="BI147" s="23"/>
      <c r="BJ147" s="23"/>
      <c r="BK147" s="23"/>
      <c r="BL147" s="45">
        <v>54.819156584250635</v>
      </c>
      <c r="BM147" s="45">
        <v>0.024</v>
      </c>
      <c r="BN147" s="23"/>
      <c r="BO147" s="23"/>
      <c r="BP147" s="23"/>
      <c r="BQ147" s="23"/>
      <c r="BR147" s="23"/>
      <c r="BS147" s="45">
        <v>54.819156584250635</v>
      </c>
      <c r="BT147" s="45">
        <v>0.001</v>
      </c>
      <c r="BU147" s="23"/>
      <c r="BV147" s="23"/>
      <c r="BW147" s="23"/>
      <c r="BX147" s="23"/>
      <c r="BY147" s="23"/>
      <c r="BZ147" s="23"/>
      <c r="CA147" s="23"/>
    </row>
    <row r="148" ht="15.75" customHeight="1">
      <c r="A148" s="45">
        <v>53.48077312731674</v>
      </c>
      <c r="B148" s="46">
        <v>0.051</v>
      </c>
      <c r="C148" s="45"/>
      <c r="D148" s="45"/>
      <c r="E148" s="45"/>
      <c r="F148" s="45"/>
      <c r="G148" s="45"/>
      <c r="H148" s="45">
        <v>53.48077312731674</v>
      </c>
      <c r="I148" s="46"/>
      <c r="J148" s="45"/>
      <c r="K148" s="45"/>
      <c r="L148" s="45"/>
      <c r="M148" s="45"/>
      <c r="N148" s="45"/>
      <c r="O148" s="45">
        <v>53.48077312731674</v>
      </c>
      <c r="P148" s="45">
        <v>4.2383591777156427E-4</v>
      </c>
      <c r="Q148" s="45"/>
      <c r="R148" s="45"/>
      <c r="S148" s="45"/>
      <c r="T148" s="45"/>
      <c r="U148" s="45"/>
      <c r="V148" s="45">
        <v>53.48077312731674</v>
      </c>
      <c r="W148" s="45">
        <v>5.372728976516278E-5</v>
      </c>
      <c r="X148" s="45"/>
      <c r="Y148" s="45"/>
      <c r="Z148" s="45"/>
      <c r="AA148" s="45"/>
      <c r="AB148" s="45"/>
      <c r="AC148" s="45">
        <v>53.48077312731674</v>
      </c>
      <c r="AD148" s="45"/>
      <c r="AE148" s="45"/>
      <c r="AF148" s="45"/>
      <c r="AG148" s="45"/>
      <c r="AH148" s="45"/>
      <c r="AI148" s="45"/>
      <c r="AJ148" s="45">
        <v>53.48077312731674</v>
      </c>
      <c r="AK148" s="45">
        <v>0.046</v>
      </c>
      <c r="AL148" s="45"/>
      <c r="AM148" s="45"/>
      <c r="AN148" s="45"/>
      <c r="AO148" s="23"/>
      <c r="AP148" s="23"/>
      <c r="AQ148" s="45">
        <v>53.48077312731674</v>
      </c>
      <c r="AR148" s="45">
        <v>0.108</v>
      </c>
      <c r="AS148" s="23"/>
      <c r="AT148" s="23"/>
      <c r="AU148" s="23"/>
      <c r="AV148" s="23"/>
      <c r="AW148" s="23"/>
      <c r="AX148" s="45">
        <v>53.48077312731674</v>
      </c>
      <c r="AY148" s="23"/>
      <c r="AZ148" s="23"/>
      <c r="BA148" s="23"/>
      <c r="BB148" s="23"/>
      <c r="BC148" s="23"/>
      <c r="BD148" s="23"/>
      <c r="BE148" s="45">
        <v>53.48077312731674</v>
      </c>
      <c r="BF148" s="45">
        <v>133.0</v>
      </c>
      <c r="BG148" s="23"/>
      <c r="BH148" s="23"/>
      <c r="BI148" s="23"/>
      <c r="BJ148" s="23"/>
      <c r="BK148" s="23"/>
      <c r="BL148" s="45">
        <v>53.48077312731674</v>
      </c>
      <c r="BM148" s="45">
        <v>0.038</v>
      </c>
      <c r="BN148" s="23"/>
      <c r="BO148" s="23"/>
      <c r="BP148" s="23"/>
      <c r="BQ148" s="23"/>
      <c r="BR148" s="23"/>
      <c r="BS148" s="45">
        <v>53.48077312731674</v>
      </c>
      <c r="BT148" s="45">
        <v>0.002</v>
      </c>
      <c r="BU148" s="23"/>
      <c r="BV148" s="23"/>
      <c r="BW148" s="23"/>
      <c r="BX148" s="23"/>
      <c r="BY148" s="23"/>
      <c r="BZ148" s="23"/>
      <c r="CA148" s="23"/>
    </row>
    <row r="149" ht="15.75" customHeight="1">
      <c r="A149" s="45">
        <v>51.96670670948175</v>
      </c>
      <c r="B149" s="46">
        <v>0.054</v>
      </c>
      <c r="C149" s="45"/>
      <c r="D149" s="45"/>
      <c r="E149" s="45"/>
      <c r="F149" s="45"/>
      <c r="G149" s="45"/>
      <c r="H149" s="45">
        <v>51.96670670948175</v>
      </c>
      <c r="I149" s="46"/>
      <c r="J149" s="45"/>
      <c r="K149" s="45"/>
      <c r="L149" s="45"/>
      <c r="M149" s="45"/>
      <c r="N149" s="45"/>
      <c r="O149" s="45">
        <v>51.96670670948175</v>
      </c>
      <c r="P149" s="45">
        <v>3.559450457571049E-4</v>
      </c>
      <c r="Q149" s="45"/>
      <c r="R149" s="45"/>
      <c r="S149" s="45"/>
      <c r="T149" s="45"/>
      <c r="U149" s="45"/>
      <c r="V149" s="45">
        <v>51.96670670948175</v>
      </c>
      <c r="W149" s="45">
        <v>3.5833269647223496E-5</v>
      </c>
      <c r="X149" s="45"/>
      <c r="Y149" s="45"/>
      <c r="Z149" s="45"/>
      <c r="AA149" s="45"/>
      <c r="AB149" s="45"/>
      <c r="AC149" s="45">
        <v>51.96670670948175</v>
      </c>
      <c r="AD149" s="45">
        <v>0.9994816947056141</v>
      </c>
      <c r="AE149" s="45"/>
      <c r="AF149" s="45"/>
      <c r="AG149" s="45"/>
      <c r="AH149" s="45"/>
      <c r="AI149" s="45"/>
      <c r="AJ149" s="45">
        <v>51.96670670948175</v>
      </c>
      <c r="AK149" s="45">
        <v>0.046</v>
      </c>
      <c r="AL149" s="45"/>
      <c r="AM149" s="45"/>
      <c r="AN149" s="45"/>
      <c r="AO149" s="23"/>
      <c r="AP149" s="23"/>
      <c r="AQ149" s="45">
        <v>51.96670670948175</v>
      </c>
      <c r="AR149" s="45">
        <v>0.105</v>
      </c>
      <c r="AS149" s="23"/>
      <c r="AT149" s="23"/>
      <c r="AU149" s="23"/>
      <c r="AV149" s="23"/>
      <c r="AW149" s="23"/>
      <c r="AX149" s="45">
        <v>51.96670670948175</v>
      </c>
      <c r="AY149" s="23">
        <v>2.865</v>
      </c>
      <c r="AZ149" s="23"/>
      <c r="BA149" s="23"/>
      <c r="BB149" s="23"/>
      <c r="BC149" s="23"/>
      <c r="BD149" s="23"/>
      <c r="BE149" s="45">
        <v>51.96670670948175</v>
      </c>
      <c r="BF149" s="45">
        <v>133.0</v>
      </c>
      <c r="BG149" s="23"/>
      <c r="BH149" s="23"/>
      <c r="BI149" s="23"/>
      <c r="BJ149" s="23"/>
      <c r="BK149" s="23"/>
      <c r="BL149" s="45">
        <v>51.96670670948175</v>
      </c>
      <c r="BM149" s="45">
        <v>0.051</v>
      </c>
      <c r="BN149" s="23"/>
      <c r="BO149" s="23"/>
      <c r="BP149" s="23"/>
      <c r="BQ149" s="23"/>
      <c r="BR149" s="23"/>
      <c r="BS149" s="45">
        <v>51.96670670948175</v>
      </c>
      <c r="BT149" s="45">
        <v>0.002</v>
      </c>
      <c r="BU149" s="23"/>
      <c r="BV149" s="23"/>
      <c r="BW149" s="23"/>
      <c r="BX149" s="23"/>
      <c r="BY149" s="23"/>
      <c r="BZ149" s="23"/>
      <c r="CA149" s="23"/>
    </row>
    <row r="150" ht="15.75" customHeight="1">
      <c r="A150" s="45">
        <v>50.59908407928659</v>
      </c>
      <c r="B150" s="46">
        <v>0.053</v>
      </c>
      <c r="C150" s="45"/>
      <c r="D150" s="45"/>
      <c r="E150" s="45"/>
      <c r="F150" s="45"/>
      <c r="G150" s="45"/>
      <c r="H150" s="45">
        <v>50.59908407928659</v>
      </c>
      <c r="I150" s="46"/>
      <c r="J150" s="45"/>
      <c r="K150" s="45"/>
      <c r="L150" s="45"/>
      <c r="M150" s="45"/>
      <c r="N150" s="45"/>
      <c r="O150" s="45">
        <v>50.59908407928659</v>
      </c>
      <c r="P150" s="45">
        <v>3.8601684687681806E-4</v>
      </c>
      <c r="Q150" s="45"/>
      <c r="R150" s="45"/>
      <c r="S150" s="45"/>
      <c r="T150" s="45"/>
      <c r="U150" s="45"/>
      <c r="V150" s="45">
        <v>50.59908407928659</v>
      </c>
      <c r="W150" s="45">
        <v>4.6842251235716214E-5</v>
      </c>
      <c r="X150" s="45"/>
      <c r="Y150" s="45"/>
      <c r="Z150" s="45"/>
      <c r="AA150" s="45"/>
      <c r="AB150" s="45"/>
      <c r="AC150" s="45">
        <v>50.59908407928659</v>
      </c>
      <c r="AD150" s="45">
        <v>1.672937544132722</v>
      </c>
      <c r="AE150" s="45"/>
      <c r="AF150" s="45"/>
      <c r="AG150" s="45"/>
      <c r="AH150" s="45"/>
      <c r="AI150" s="45"/>
      <c r="AJ150" s="45">
        <v>50.59908407928659</v>
      </c>
      <c r="AK150" s="45">
        <v>0.046</v>
      </c>
      <c r="AL150" s="45"/>
      <c r="AM150" s="45"/>
      <c r="AN150" s="45"/>
      <c r="AO150" s="23"/>
      <c r="AP150" s="23"/>
      <c r="AQ150" s="45">
        <v>50.59908407928659</v>
      </c>
      <c r="AR150" s="45">
        <v>0.102</v>
      </c>
      <c r="AS150" s="23"/>
      <c r="AT150" s="23"/>
      <c r="AU150" s="23"/>
      <c r="AV150" s="23"/>
      <c r="AW150" s="23"/>
      <c r="AX150" s="45">
        <v>50.59908407928659</v>
      </c>
      <c r="AY150" s="23">
        <v>2.865</v>
      </c>
      <c r="AZ150" s="23"/>
      <c r="BA150" s="23"/>
      <c r="BB150" s="23"/>
      <c r="BC150" s="23"/>
      <c r="BD150" s="23"/>
      <c r="BE150" s="45">
        <v>50.59908407928659</v>
      </c>
      <c r="BF150" s="45">
        <v>133.0</v>
      </c>
      <c r="BG150" s="23"/>
      <c r="BH150" s="23"/>
      <c r="BI150" s="23"/>
      <c r="BJ150" s="23"/>
      <c r="BK150" s="23"/>
      <c r="BL150" s="45">
        <v>50.59908407928659</v>
      </c>
      <c r="BM150" s="45">
        <v>0.079</v>
      </c>
      <c r="BN150" s="23"/>
      <c r="BO150" s="23"/>
      <c r="BP150" s="23"/>
      <c r="BQ150" s="23"/>
      <c r="BR150" s="23"/>
      <c r="BS150" s="45">
        <v>50.59908407928659</v>
      </c>
      <c r="BT150" s="45">
        <v>0.003</v>
      </c>
      <c r="BU150" s="23"/>
      <c r="BV150" s="23"/>
      <c r="BW150" s="23"/>
      <c r="BX150" s="23"/>
      <c r="BY150" s="23"/>
      <c r="BZ150" s="23"/>
      <c r="CA150" s="23"/>
    </row>
    <row r="151" ht="15.75" customHeight="1">
      <c r="A151" s="45">
        <v>49.33464267694753</v>
      </c>
      <c r="B151" s="46">
        <v>0.055</v>
      </c>
      <c r="C151" s="45"/>
      <c r="D151" s="45"/>
      <c r="E151" s="45"/>
      <c r="F151" s="45"/>
      <c r="G151" s="45"/>
      <c r="H151" s="45">
        <v>49.33464267694753</v>
      </c>
      <c r="I151" s="46">
        <v>0.464</v>
      </c>
      <c r="J151" s="45"/>
      <c r="K151" s="45"/>
      <c r="L151" s="45"/>
      <c r="M151" s="45"/>
      <c r="N151" s="45"/>
      <c r="O151" s="45">
        <v>49.33464267694753</v>
      </c>
      <c r="P151" s="45">
        <v>3.1197135927710077E-4</v>
      </c>
      <c r="Q151" s="45"/>
      <c r="R151" s="45"/>
      <c r="S151" s="45"/>
      <c r="T151" s="45"/>
      <c r="U151" s="45"/>
      <c r="V151" s="45">
        <v>49.33464267694753</v>
      </c>
      <c r="W151" s="45">
        <v>2.6998698431917693E-5</v>
      </c>
      <c r="X151" s="45"/>
      <c r="Y151" s="45"/>
      <c r="Z151" s="45"/>
      <c r="AA151" s="45"/>
      <c r="AB151" s="45"/>
      <c r="AC151" s="45">
        <v>49.33464267694753</v>
      </c>
      <c r="AD151" s="45">
        <v>1.9059961975900443</v>
      </c>
      <c r="AE151" s="45"/>
      <c r="AF151" s="45"/>
      <c r="AG151" s="45"/>
      <c r="AH151" s="45"/>
      <c r="AI151" s="45"/>
      <c r="AJ151" s="45">
        <v>49.33464267694753</v>
      </c>
      <c r="AK151" s="45">
        <v>0.045</v>
      </c>
      <c r="AL151" s="45"/>
      <c r="AM151" s="45"/>
      <c r="AN151" s="45"/>
      <c r="AO151" s="23"/>
      <c r="AP151" s="23"/>
      <c r="AQ151" s="45">
        <v>49.33464267694753</v>
      </c>
      <c r="AR151" s="45">
        <v>0.1</v>
      </c>
      <c r="AS151" s="23"/>
      <c r="AT151" s="23"/>
      <c r="AU151" s="23"/>
      <c r="AV151" s="23"/>
      <c r="AW151" s="23"/>
      <c r="AX151" s="45">
        <v>49.33464267694753</v>
      </c>
      <c r="AY151" s="23">
        <v>2.881</v>
      </c>
      <c r="AZ151" s="23"/>
      <c r="BA151" s="23"/>
      <c r="BB151" s="23"/>
      <c r="BC151" s="23"/>
      <c r="BD151" s="23"/>
      <c r="BE151" s="45">
        <v>49.33464267694753</v>
      </c>
      <c r="BF151" s="45">
        <v>133.0</v>
      </c>
      <c r="BG151" s="23"/>
      <c r="BH151" s="23"/>
      <c r="BI151" s="23"/>
      <c r="BJ151" s="23"/>
      <c r="BK151" s="23"/>
      <c r="BL151" s="45">
        <v>49.33464267694753</v>
      </c>
      <c r="BM151" s="45">
        <v>0.115</v>
      </c>
      <c r="BN151" s="23"/>
      <c r="BO151" s="23"/>
      <c r="BP151" s="23"/>
      <c r="BQ151" s="23"/>
      <c r="BR151" s="23"/>
      <c r="BS151" s="45">
        <v>49.33464267694753</v>
      </c>
      <c r="BT151" s="45">
        <v>0.004</v>
      </c>
      <c r="BU151" s="23"/>
      <c r="BV151" s="23"/>
      <c r="BW151" s="23"/>
      <c r="BX151" s="23"/>
      <c r="BY151" s="23"/>
      <c r="BZ151" s="23"/>
      <c r="CA151" s="23"/>
    </row>
    <row r="152" ht="15.75" customHeight="1">
      <c r="A152" s="45">
        <v>48.0032307396799</v>
      </c>
      <c r="B152" s="46">
        <v>0.059</v>
      </c>
      <c r="C152" s="45"/>
      <c r="D152" s="45"/>
      <c r="E152" s="45"/>
      <c r="F152" s="45"/>
      <c r="G152" s="45"/>
      <c r="H152" s="45">
        <v>48.0032307396799</v>
      </c>
      <c r="I152" s="46">
        <v>0.47</v>
      </c>
      <c r="J152" s="45"/>
      <c r="K152" s="45"/>
      <c r="L152" s="45"/>
      <c r="M152" s="45"/>
      <c r="N152" s="45"/>
      <c r="O152" s="45">
        <v>48.0032307396799</v>
      </c>
      <c r="P152" s="45"/>
      <c r="Q152" s="45"/>
      <c r="R152" s="45"/>
      <c r="S152" s="45"/>
      <c r="T152" s="45"/>
      <c r="U152" s="45"/>
      <c r="V152" s="45">
        <v>48.0032307396799</v>
      </c>
      <c r="W152" s="45"/>
      <c r="X152" s="45"/>
      <c r="Y152" s="45"/>
      <c r="Z152" s="45"/>
      <c r="AA152" s="45"/>
      <c r="AB152" s="45"/>
      <c r="AC152" s="45">
        <v>48.0032307396799</v>
      </c>
      <c r="AD152" s="45">
        <v>2.159164860873787</v>
      </c>
      <c r="AE152" s="45"/>
      <c r="AF152" s="45"/>
      <c r="AG152" s="45"/>
      <c r="AH152" s="45"/>
      <c r="AI152" s="45"/>
      <c r="AJ152" s="45">
        <v>48.0032307396799</v>
      </c>
      <c r="AK152" s="45">
        <v>0.045</v>
      </c>
      <c r="AL152" s="45"/>
      <c r="AM152" s="45"/>
      <c r="AN152" s="45"/>
      <c r="AO152" s="23"/>
      <c r="AP152" s="23"/>
      <c r="AQ152" s="45">
        <v>48.0032307396799</v>
      </c>
      <c r="AR152" s="45">
        <v>0.097</v>
      </c>
      <c r="AS152" s="23"/>
      <c r="AT152" s="23"/>
      <c r="AU152" s="23"/>
      <c r="AV152" s="23"/>
      <c r="AW152" s="23"/>
      <c r="AX152" s="45">
        <v>48.0032307396799</v>
      </c>
      <c r="AY152" s="23">
        <v>2.881</v>
      </c>
      <c r="AZ152" s="23"/>
      <c r="BA152" s="23"/>
      <c r="BB152" s="23"/>
      <c r="BC152" s="23"/>
      <c r="BD152" s="23"/>
      <c r="BE152" s="45">
        <v>48.0032307396799</v>
      </c>
      <c r="BF152" s="45">
        <v>133.0</v>
      </c>
      <c r="BG152" s="23"/>
      <c r="BH152" s="23"/>
      <c r="BI152" s="23"/>
      <c r="BJ152" s="23"/>
      <c r="BK152" s="23"/>
      <c r="BL152" s="45">
        <v>48.0032307396799</v>
      </c>
      <c r="BM152" s="45">
        <v>0.169</v>
      </c>
      <c r="BN152" s="23"/>
      <c r="BO152" s="23"/>
      <c r="BP152" s="23"/>
      <c r="BQ152" s="23"/>
      <c r="BR152" s="23"/>
      <c r="BS152" s="45">
        <v>48.0032307396799</v>
      </c>
      <c r="BT152" s="45">
        <v>0.004</v>
      </c>
      <c r="BU152" s="23"/>
      <c r="BV152" s="23"/>
      <c r="BW152" s="23"/>
      <c r="BX152" s="23"/>
      <c r="BY152" s="23"/>
      <c r="BZ152" s="23"/>
      <c r="CA152" s="23"/>
    </row>
    <row r="153" ht="15.75" customHeight="1">
      <c r="A153" s="45">
        <v>46.72929561740584</v>
      </c>
      <c r="B153" s="46">
        <v>0.073</v>
      </c>
      <c r="C153" s="45"/>
      <c r="D153" s="45"/>
      <c r="E153" s="45"/>
      <c r="F153" s="45"/>
      <c r="G153" s="45"/>
      <c r="H153" s="45">
        <v>46.72929561740584</v>
      </c>
      <c r="I153" s="46">
        <v>0.432</v>
      </c>
      <c r="J153" s="45"/>
      <c r="K153" s="45"/>
      <c r="L153" s="45"/>
      <c r="M153" s="45"/>
      <c r="N153" s="45"/>
      <c r="O153" s="45">
        <v>46.72929561740584</v>
      </c>
      <c r="P153" s="45">
        <v>3.059041029406406E-4</v>
      </c>
      <c r="Q153" s="45"/>
      <c r="R153" s="45"/>
      <c r="S153" s="45"/>
      <c r="T153" s="45"/>
      <c r="U153" s="45"/>
      <c r="V153" s="45">
        <v>46.72929561740584</v>
      </c>
      <c r="W153" s="45">
        <v>2.8072483748214224E-5</v>
      </c>
      <c r="X153" s="45"/>
      <c r="Y153" s="45"/>
      <c r="Z153" s="45"/>
      <c r="AA153" s="45"/>
      <c r="AB153" s="45"/>
      <c r="AC153" s="45">
        <v>46.72929561740584</v>
      </c>
      <c r="AD153" s="45">
        <v>2.000453788889235</v>
      </c>
      <c r="AE153" s="45"/>
      <c r="AF153" s="45"/>
      <c r="AG153" s="45"/>
      <c r="AH153" s="45"/>
      <c r="AI153" s="45"/>
      <c r="AJ153" s="45">
        <v>46.72929561740584</v>
      </c>
      <c r="AK153" s="45">
        <v>0.044</v>
      </c>
      <c r="AL153" s="45"/>
      <c r="AM153" s="45"/>
      <c r="AN153" s="45"/>
      <c r="AO153" s="23"/>
      <c r="AP153" s="23"/>
      <c r="AQ153" s="45">
        <v>46.72929561740584</v>
      </c>
      <c r="AR153" s="45">
        <v>0.095</v>
      </c>
      <c r="AS153" s="23"/>
      <c r="AT153" s="23"/>
      <c r="AU153" s="23"/>
      <c r="AV153" s="23"/>
      <c r="AW153" s="23"/>
      <c r="AX153" s="45">
        <v>46.72929561740584</v>
      </c>
      <c r="AY153" s="23">
        <v>2.927</v>
      </c>
      <c r="AZ153" s="23"/>
      <c r="BA153" s="23"/>
      <c r="BB153" s="23"/>
      <c r="BC153" s="23"/>
      <c r="BD153" s="23"/>
      <c r="BE153" s="45">
        <v>46.72929561740584</v>
      </c>
      <c r="BF153" s="45">
        <v>127.0</v>
      </c>
      <c r="BG153" s="23"/>
      <c r="BH153" s="23"/>
      <c r="BI153" s="23"/>
      <c r="BJ153" s="23"/>
      <c r="BK153" s="23"/>
      <c r="BL153" s="45">
        <v>46.72929561740584</v>
      </c>
      <c r="BM153" s="45">
        <v>0.156</v>
      </c>
      <c r="BN153" s="23"/>
      <c r="BO153" s="23"/>
      <c r="BP153" s="23"/>
      <c r="BQ153" s="23"/>
      <c r="BR153" s="23"/>
      <c r="BS153" s="45">
        <v>46.72929561740584</v>
      </c>
      <c r="BT153" s="45">
        <v>0.006</v>
      </c>
      <c r="BU153" s="23"/>
      <c r="BV153" s="23"/>
      <c r="BW153" s="23"/>
      <c r="BX153" s="23"/>
      <c r="BY153" s="23"/>
      <c r="BZ153" s="23"/>
      <c r="CA153" s="23"/>
    </row>
    <row r="154" ht="15.75" customHeight="1">
      <c r="A154" s="45">
        <v>45.50865442116445</v>
      </c>
      <c r="B154" s="46">
        <v>0.091</v>
      </c>
      <c r="C154" s="45"/>
      <c r="D154" s="45"/>
      <c r="E154" s="45"/>
      <c r="F154" s="45"/>
      <c r="G154" s="45"/>
      <c r="H154" s="45">
        <v>45.50865442116445</v>
      </c>
      <c r="I154" s="46">
        <v>0.654</v>
      </c>
      <c r="J154" s="45"/>
      <c r="K154" s="45"/>
      <c r="L154" s="45"/>
      <c r="M154" s="45"/>
      <c r="N154" s="45"/>
      <c r="O154" s="45">
        <v>45.50865442116445</v>
      </c>
      <c r="P154" s="45">
        <v>3.330859187529881E-4</v>
      </c>
      <c r="Q154" s="45"/>
      <c r="R154" s="45"/>
      <c r="S154" s="45"/>
      <c r="T154" s="45"/>
      <c r="U154" s="45"/>
      <c r="V154" s="45">
        <v>45.50865442116445</v>
      </c>
      <c r="W154" s="45">
        <v>3.8864043718366986E-5</v>
      </c>
      <c r="X154" s="45"/>
      <c r="Y154" s="45"/>
      <c r="Z154" s="45"/>
      <c r="AA154" s="45"/>
      <c r="AB154" s="45"/>
      <c r="AC154" s="45">
        <v>45.50865442116445</v>
      </c>
      <c r="AD154" s="45">
        <v>2.411918311028154</v>
      </c>
      <c r="AE154" s="45"/>
      <c r="AF154" s="45"/>
      <c r="AG154" s="45"/>
      <c r="AH154" s="45"/>
      <c r="AI154" s="45"/>
      <c r="AJ154" s="45">
        <v>45.50865442116445</v>
      </c>
      <c r="AK154" s="45">
        <v>0.044</v>
      </c>
      <c r="AL154" s="45"/>
      <c r="AM154" s="45"/>
      <c r="AN154" s="45"/>
      <c r="AO154" s="23"/>
      <c r="AP154" s="23"/>
      <c r="AQ154" s="45">
        <v>45.50865442116445</v>
      </c>
      <c r="AR154" s="45">
        <v>0.092</v>
      </c>
      <c r="AS154" s="23"/>
      <c r="AT154" s="23"/>
      <c r="AU154" s="23"/>
      <c r="AV154" s="23"/>
      <c r="AW154" s="23"/>
      <c r="AX154" s="45">
        <v>45.50865442116445</v>
      </c>
      <c r="AY154" s="23">
        <v>3.391</v>
      </c>
      <c r="AZ154" s="23"/>
      <c r="BA154" s="23"/>
      <c r="BB154" s="23"/>
      <c r="BC154" s="23"/>
      <c r="BD154" s="23"/>
      <c r="BE154" s="45">
        <v>45.50865442116445</v>
      </c>
      <c r="BF154" s="45">
        <v>84.0</v>
      </c>
      <c r="BG154" s="23"/>
      <c r="BH154" s="23"/>
      <c r="BI154" s="23"/>
      <c r="BJ154" s="23"/>
      <c r="BK154" s="23"/>
      <c r="BL154" s="45">
        <v>45.50865442116445</v>
      </c>
      <c r="BM154" s="45">
        <v>0.19</v>
      </c>
      <c r="BN154" s="23"/>
      <c r="BO154" s="23"/>
      <c r="BP154" s="23"/>
      <c r="BQ154" s="23"/>
      <c r="BR154" s="23"/>
      <c r="BS154" s="45">
        <v>45.50865442116445</v>
      </c>
      <c r="BT154" s="45">
        <v>0.007</v>
      </c>
      <c r="BU154" s="23"/>
      <c r="BV154" s="23"/>
      <c r="BW154" s="23"/>
      <c r="BX154" s="23"/>
      <c r="BY154" s="23"/>
      <c r="BZ154" s="23"/>
      <c r="CA154" s="23"/>
    </row>
    <row r="155" ht="15.75" customHeight="1">
      <c r="A155" s="45">
        <v>44.31997087758538</v>
      </c>
      <c r="B155" s="46">
        <v>0.07</v>
      </c>
      <c r="C155" s="45"/>
      <c r="D155" s="45"/>
      <c r="E155" s="45"/>
      <c r="F155" s="45"/>
      <c r="G155" s="45"/>
      <c r="H155" s="45">
        <v>44.31997087758538</v>
      </c>
      <c r="I155" s="46">
        <v>0.565</v>
      </c>
      <c r="J155" s="45"/>
      <c r="K155" s="45"/>
      <c r="L155" s="45"/>
      <c r="M155" s="45"/>
      <c r="N155" s="45"/>
      <c r="O155" s="45">
        <v>44.31997087758538</v>
      </c>
      <c r="P155" s="45"/>
      <c r="Q155" s="45"/>
      <c r="R155" s="45"/>
      <c r="S155" s="45"/>
      <c r="T155" s="45"/>
      <c r="U155" s="45"/>
      <c r="V155" s="45">
        <v>44.31997087758538</v>
      </c>
      <c r="W155" s="45"/>
      <c r="X155" s="45"/>
      <c r="Y155" s="45"/>
      <c r="Z155" s="45"/>
      <c r="AA155" s="45"/>
      <c r="AB155" s="45"/>
      <c r="AC155" s="45">
        <v>44.31997087758538</v>
      </c>
      <c r="AD155" s="45">
        <v>4.661238107429713</v>
      </c>
      <c r="AE155" s="45"/>
      <c r="AF155" s="45"/>
      <c r="AG155" s="45"/>
      <c r="AH155" s="45"/>
      <c r="AI155" s="45"/>
      <c r="AJ155" s="45">
        <v>44.31997087758538</v>
      </c>
      <c r="AK155" s="45">
        <v>0.044</v>
      </c>
      <c r="AL155" s="45"/>
      <c r="AM155" s="45"/>
      <c r="AN155" s="45"/>
      <c r="AO155" s="23"/>
      <c r="AP155" s="23"/>
      <c r="AQ155" s="45">
        <v>44.31997087758538</v>
      </c>
      <c r="AR155" s="45">
        <v>0.09</v>
      </c>
      <c r="AS155" s="23"/>
      <c r="AT155" s="23"/>
      <c r="AU155" s="23"/>
      <c r="AV155" s="23"/>
      <c r="AW155" s="23"/>
      <c r="AX155" s="45">
        <v>44.31997087758538</v>
      </c>
      <c r="AY155" s="23">
        <v>3.391</v>
      </c>
      <c r="AZ155" s="23"/>
      <c r="BA155" s="23"/>
      <c r="BB155" s="23"/>
      <c r="BC155" s="23"/>
      <c r="BD155" s="23"/>
      <c r="BE155" s="45">
        <v>44.31997087758538</v>
      </c>
      <c r="BF155" s="45">
        <v>65.0</v>
      </c>
      <c r="BG155" s="23"/>
      <c r="BH155" s="23"/>
      <c r="BI155" s="23"/>
      <c r="BJ155" s="23"/>
      <c r="BK155" s="23"/>
      <c r="BL155" s="45">
        <v>44.31997087758538</v>
      </c>
      <c r="BM155" s="45">
        <v>0.245</v>
      </c>
      <c r="BN155" s="23"/>
      <c r="BO155" s="23"/>
      <c r="BP155" s="23"/>
      <c r="BQ155" s="23"/>
      <c r="BR155" s="23"/>
      <c r="BS155" s="45">
        <v>44.31997087758538</v>
      </c>
      <c r="BT155" s="45">
        <v>0.012</v>
      </c>
      <c r="BU155" s="23"/>
      <c r="BV155" s="23"/>
      <c r="BW155" s="23"/>
      <c r="BX155" s="23"/>
      <c r="BY155" s="23"/>
      <c r="BZ155" s="23"/>
      <c r="CA155" s="23"/>
    </row>
    <row r="156" ht="15.75" customHeight="1">
      <c r="A156" s="45">
        <v>43.13469108094863</v>
      </c>
      <c r="B156" s="46">
        <v>0.061</v>
      </c>
      <c r="C156" s="45"/>
      <c r="D156" s="45"/>
      <c r="E156" s="45"/>
      <c r="F156" s="45"/>
      <c r="G156" s="45"/>
      <c r="H156" s="45">
        <v>43.13469108094863</v>
      </c>
      <c r="I156" s="46">
        <v>0.438</v>
      </c>
      <c r="J156" s="45"/>
      <c r="K156" s="45"/>
      <c r="L156" s="45"/>
      <c r="M156" s="45"/>
      <c r="N156" s="45"/>
      <c r="O156" s="45">
        <v>43.13469108094863</v>
      </c>
      <c r="P156" s="45"/>
      <c r="Q156" s="45"/>
      <c r="R156" s="45"/>
      <c r="S156" s="45"/>
      <c r="T156" s="45"/>
      <c r="U156" s="45"/>
      <c r="V156" s="45">
        <v>43.13469108094863</v>
      </c>
      <c r="W156" s="45"/>
      <c r="X156" s="45"/>
      <c r="Y156" s="45"/>
      <c r="Z156" s="45"/>
      <c r="AA156" s="45"/>
      <c r="AB156" s="45"/>
      <c r="AC156" s="45">
        <v>43.13469108094863</v>
      </c>
      <c r="AD156" s="45">
        <v>1.6437081977800412</v>
      </c>
      <c r="AE156" s="45"/>
      <c r="AF156" s="45"/>
      <c r="AG156" s="45"/>
      <c r="AH156" s="45"/>
      <c r="AI156" s="45"/>
      <c r="AJ156" s="45">
        <v>43.13469108094863</v>
      </c>
      <c r="AK156" s="45">
        <v>0.043</v>
      </c>
      <c r="AL156" s="45"/>
      <c r="AM156" s="45"/>
      <c r="AN156" s="45"/>
      <c r="AO156" s="23"/>
      <c r="AP156" s="23"/>
      <c r="AQ156" s="45">
        <v>43.13469108094863</v>
      </c>
      <c r="AR156" s="45">
        <v>0.088</v>
      </c>
      <c r="AS156" s="23"/>
      <c r="AT156" s="23"/>
      <c r="AU156" s="23"/>
      <c r="AV156" s="23"/>
      <c r="AW156" s="23"/>
      <c r="AX156" s="45">
        <v>43.13469108094863</v>
      </c>
      <c r="AY156" s="23">
        <v>3.391</v>
      </c>
      <c r="AZ156" s="23"/>
      <c r="BA156" s="23"/>
      <c r="BB156" s="23"/>
      <c r="BC156" s="23"/>
      <c r="BD156" s="23"/>
      <c r="BE156" s="45">
        <v>43.13469108094863</v>
      </c>
      <c r="BF156" s="45">
        <v>58.0</v>
      </c>
      <c r="BG156" s="23"/>
      <c r="BH156" s="23"/>
      <c r="BI156" s="23"/>
      <c r="BJ156" s="23"/>
      <c r="BK156" s="23"/>
      <c r="BL156" s="45">
        <v>43.13469108094863</v>
      </c>
      <c r="BM156" s="45">
        <v>0.306</v>
      </c>
      <c r="BN156" s="23"/>
      <c r="BO156" s="23"/>
      <c r="BP156" s="23"/>
      <c r="BQ156" s="23"/>
      <c r="BR156" s="23"/>
      <c r="BS156" s="45">
        <v>43.13469108094863</v>
      </c>
      <c r="BT156" s="45">
        <v>0.017</v>
      </c>
      <c r="BU156" s="23"/>
      <c r="BV156" s="23"/>
      <c r="BW156" s="23"/>
      <c r="BX156" s="23"/>
      <c r="BY156" s="23"/>
      <c r="BZ156" s="23"/>
      <c r="CA156" s="23"/>
    </row>
    <row r="157" ht="15.75" customHeight="1">
      <c r="A157" s="45">
        <v>60.72843422143283</v>
      </c>
      <c r="B157" s="46">
        <v>0.056</v>
      </c>
      <c r="C157" s="45"/>
      <c r="D157" s="45"/>
      <c r="E157" s="45"/>
      <c r="F157" s="45"/>
      <c r="G157" s="45"/>
      <c r="H157" s="45">
        <v>60.72843422143283</v>
      </c>
      <c r="I157" s="46">
        <v>0.284</v>
      </c>
      <c r="J157" s="45"/>
      <c r="K157" s="45"/>
      <c r="L157" s="45"/>
      <c r="M157" s="45"/>
      <c r="N157" s="45"/>
      <c r="O157" s="45">
        <v>60.72843422143283</v>
      </c>
      <c r="P157" s="45"/>
      <c r="Q157" s="45"/>
      <c r="R157" s="45"/>
      <c r="S157" s="45"/>
      <c r="T157" s="45"/>
      <c r="U157" s="45"/>
      <c r="V157" s="45">
        <v>60.72843422143283</v>
      </c>
      <c r="W157" s="45"/>
      <c r="X157" s="45"/>
      <c r="Y157" s="45"/>
      <c r="Z157" s="45"/>
      <c r="AA157" s="45"/>
      <c r="AB157" s="45"/>
      <c r="AC157" s="45">
        <v>60.72843422143283</v>
      </c>
      <c r="AD157" s="45"/>
      <c r="AE157" s="45"/>
      <c r="AF157" s="45"/>
      <c r="AG157" s="45"/>
      <c r="AH157" s="45"/>
      <c r="AI157" s="45"/>
      <c r="AJ157" s="45">
        <v>60.72843422143283</v>
      </c>
      <c r="AK157" s="45">
        <v>0.048</v>
      </c>
      <c r="AL157" s="45"/>
      <c r="AM157" s="45"/>
      <c r="AN157" s="45"/>
      <c r="AO157" s="23"/>
      <c r="AP157" s="23"/>
      <c r="AQ157" s="45">
        <v>60.72843422143283</v>
      </c>
      <c r="AR157" s="45">
        <v>0.115</v>
      </c>
      <c r="AS157" s="23"/>
      <c r="AT157" s="23"/>
      <c r="AU157" s="23"/>
      <c r="AV157" s="23"/>
      <c r="AW157" s="23"/>
      <c r="AX157" s="45">
        <v>60.72843422143283</v>
      </c>
      <c r="AY157" s="23"/>
      <c r="AZ157" s="23"/>
      <c r="BA157" s="23"/>
      <c r="BB157" s="23"/>
      <c r="BC157" s="23"/>
      <c r="BD157" s="23"/>
      <c r="BE157" s="45">
        <v>60.72843422143283</v>
      </c>
      <c r="BF157" s="45"/>
      <c r="BG157" s="23"/>
      <c r="BH157" s="23"/>
      <c r="BI157" s="23"/>
      <c r="BJ157" s="23"/>
      <c r="BK157" s="23"/>
      <c r="BL157" s="45">
        <v>60.72843422143283</v>
      </c>
      <c r="BM157" s="45">
        <v>0.0</v>
      </c>
      <c r="BN157" s="23"/>
      <c r="BO157" s="23"/>
      <c r="BP157" s="23"/>
      <c r="BQ157" s="23"/>
      <c r="BR157" s="23"/>
      <c r="BS157" s="45">
        <v>60.72843422143283</v>
      </c>
      <c r="BT157" s="45">
        <v>0.0</v>
      </c>
      <c r="BU157" s="23"/>
      <c r="BV157" s="23"/>
      <c r="BW157" s="23"/>
      <c r="BX157" s="23"/>
      <c r="BY157" s="23"/>
      <c r="BZ157" s="23"/>
      <c r="CA157" s="23"/>
    </row>
    <row r="158" ht="15.75" customHeight="1">
      <c r="A158" s="45">
        <v>183.90614276719253</v>
      </c>
      <c r="B158" s="46">
        <v>0.052</v>
      </c>
      <c r="C158" s="45"/>
      <c r="D158" s="45"/>
      <c r="E158" s="45"/>
      <c r="F158" s="45"/>
      <c r="G158" s="45"/>
      <c r="H158" s="45">
        <v>183.90614276719253</v>
      </c>
      <c r="I158" s="46"/>
      <c r="J158" s="45"/>
      <c r="K158" s="45"/>
      <c r="L158" s="45"/>
      <c r="M158" s="45"/>
      <c r="N158" s="45"/>
      <c r="O158" s="45">
        <v>183.90614276719253</v>
      </c>
      <c r="P158" s="45">
        <v>6.840975426994588E-4</v>
      </c>
      <c r="Q158" s="45"/>
      <c r="R158" s="45"/>
      <c r="S158" s="45"/>
      <c r="T158" s="45"/>
      <c r="U158" s="45"/>
      <c r="V158" s="45">
        <v>183.90614276719253</v>
      </c>
      <c r="W158" s="45"/>
      <c r="X158" s="45"/>
      <c r="Y158" s="45"/>
      <c r="Z158" s="45"/>
      <c r="AA158" s="45"/>
      <c r="AB158" s="45"/>
      <c r="AC158" s="45">
        <v>183.90614276719253</v>
      </c>
      <c r="AD158" s="45">
        <v>17.60030177513964</v>
      </c>
      <c r="AE158" s="45"/>
      <c r="AF158" s="45"/>
      <c r="AG158" s="45"/>
      <c r="AH158" s="45"/>
      <c r="AI158" s="45"/>
      <c r="AJ158" s="45">
        <v>183.90614276719253</v>
      </c>
      <c r="AK158" s="45">
        <v>0.038</v>
      </c>
      <c r="AL158" s="45"/>
      <c r="AM158" s="45"/>
      <c r="AN158" s="45"/>
      <c r="AO158" s="23"/>
      <c r="AP158" s="23"/>
      <c r="AQ158" s="45">
        <v>183.90614276719253</v>
      </c>
      <c r="AR158" s="45">
        <v>0.098</v>
      </c>
      <c r="AS158" s="23"/>
      <c r="AT158" s="23"/>
      <c r="AU158" s="23"/>
      <c r="AV158" s="23"/>
      <c r="AW158" s="23"/>
      <c r="AX158" s="45">
        <v>183.90614276719253</v>
      </c>
      <c r="AY158" s="23"/>
      <c r="AZ158" s="23"/>
      <c r="BA158" s="23"/>
      <c r="BB158" s="23"/>
      <c r="BC158" s="23"/>
      <c r="BD158" s="23"/>
      <c r="BE158" s="45">
        <v>183.90614276719253</v>
      </c>
      <c r="BF158" s="45"/>
      <c r="BG158" s="23"/>
      <c r="BH158" s="23"/>
      <c r="BI158" s="23"/>
      <c r="BJ158" s="23"/>
      <c r="BK158" s="23"/>
      <c r="BL158" s="45">
        <v>183.90614276719253</v>
      </c>
      <c r="BM158" s="45">
        <v>0.044</v>
      </c>
      <c r="BN158" s="23"/>
      <c r="BO158" s="23"/>
      <c r="BP158" s="23"/>
      <c r="BQ158" s="23"/>
      <c r="BR158" s="23"/>
      <c r="BS158" s="45">
        <v>183.90614276719253</v>
      </c>
      <c r="BT158" s="45">
        <v>0.004</v>
      </c>
      <c r="BU158" s="23"/>
      <c r="BV158" s="23"/>
      <c r="BW158" s="23"/>
      <c r="BX158" s="23"/>
      <c r="BY158" s="23"/>
      <c r="BZ158" s="23"/>
      <c r="CA158" s="23"/>
    </row>
    <row r="159" ht="15.75" customHeight="1">
      <c r="A159" s="45">
        <v>181.10921004016376</v>
      </c>
      <c r="B159" s="46">
        <v>0.047</v>
      </c>
      <c r="C159" s="45"/>
      <c r="D159" s="45"/>
      <c r="E159" s="45"/>
      <c r="F159" s="45"/>
      <c r="G159" s="45"/>
      <c r="H159" s="45">
        <v>181.10921004016376</v>
      </c>
      <c r="I159" s="46"/>
      <c r="J159" s="45"/>
      <c r="K159" s="45"/>
      <c r="L159" s="45"/>
      <c r="M159" s="45"/>
      <c r="N159" s="45"/>
      <c r="O159" s="45">
        <v>181.10921004016376</v>
      </c>
      <c r="P159" s="45">
        <v>5.877066051085977E-4</v>
      </c>
      <c r="Q159" s="45"/>
      <c r="R159" s="45"/>
      <c r="S159" s="45"/>
      <c r="T159" s="45"/>
      <c r="U159" s="45"/>
      <c r="V159" s="45">
        <v>181.10921004016376</v>
      </c>
      <c r="W159" s="45">
        <v>3.481262084342255E-4</v>
      </c>
      <c r="X159" s="45"/>
      <c r="Y159" s="45"/>
      <c r="Z159" s="45"/>
      <c r="AA159" s="45"/>
      <c r="AB159" s="45"/>
      <c r="AC159" s="45">
        <v>181.10921004016376</v>
      </c>
      <c r="AD159" s="45">
        <v>29.385330255429885</v>
      </c>
      <c r="AE159" s="45"/>
      <c r="AF159" s="45"/>
      <c r="AG159" s="45"/>
      <c r="AH159" s="45"/>
      <c r="AI159" s="45"/>
      <c r="AJ159" s="45">
        <v>181.10921004016376</v>
      </c>
      <c r="AK159" s="45">
        <v>0.038</v>
      </c>
      <c r="AL159" s="45"/>
      <c r="AM159" s="45"/>
      <c r="AN159" s="45"/>
      <c r="AO159" s="23"/>
      <c r="AP159" s="23"/>
      <c r="AQ159" s="45">
        <v>181.10921004016376</v>
      </c>
      <c r="AR159" s="45">
        <v>0.096</v>
      </c>
      <c r="AS159" s="23"/>
      <c r="AT159" s="23"/>
      <c r="AU159" s="23"/>
      <c r="AV159" s="23"/>
      <c r="AW159" s="23"/>
      <c r="AX159" s="45">
        <v>181.10921004016376</v>
      </c>
      <c r="AY159" s="23"/>
      <c r="AZ159" s="23"/>
      <c r="BA159" s="23"/>
      <c r="BB159" s="23"/>
      <c r="BC159" s="23"/>
      <c r="BD159" s="23"/>
      <c r="BE159" s="45">
        <v>181.10921004016376</v>
      </c>
      <c r="BF159" s="45"/>
      <c r="BG159" s="23"/>
      <c r="BH159" s="23"/>
      <c r="BI159" s="23"/>
      <c r="BJ159" s="23"/>
      <c r="BK159" s="23"/>
      <c r="BL159" s="45">
        <v>181.10921004016376</v>
      </c>
      <c r="BM159" s="45">
        <v>0.062</v>
      </c>
      <c r="BN159" s="23"/>
      <c r="BO159" s="23"/>
      <c r="BP159" s="23"/>
      <c r="BQ159" s="23"/>
      <c r="BR159" s="23"/>
      <c r="BS159" s="45">
        <v>181.10921004016376</v>
      </c>
      <c r="BT159" s="45">
        <v>0.005</v>
      </c>
      <c r="BU159" s="23"/>
      <c r="BV159" s="23"/>
      <c r="BW159" s="23"/>
      <c r="BX159" s="23"/>
      <c r="BY159" s="23"/>
      <c r="BZ159" s="23"/>
      <c r="CA159" s="23"/>
    </row>
    <row r="160" ht="15.75" customHeight="1">
      <c r="A160" s="45">
        <v>179.0105551212578</v>
      </c>
      <c r="B160" s="46">
        <v>0.051</v>
      </c>
      <c r="C160" s="45"/>
      <c r="D160" s="45"/>
      <c r="E160" s="45"/>
      <c r="F160" s="45"/>
      <c r="G160" s="45"/>
      <c r="H160" s="45">
        <v>179.0105551212578</v>
      </c>
      <c r="I160" s="46"/>
      <c r="J160" s="45"/>
      <c r="K160" s="45"/>
      <c r="L160" s="45"/>
      <c r="M160" s="45"/>
      <c r="N160" s="45"/>
      <c r="O160" s="45">
        <v>179.0105551212578</v>
      </c>
      <c r="P160" s="45">
        <v>5.611538539099307E-4</v>
      </c>
      <c r="Q160" s="45"/>
      <c r="R160" s="45"/>
      <c r="S160" s="45"/>
      <c r="T160" s="45"/>
      <c r="U160" s="45"/>
      <c r="V160" s="45">
        <v>179.0105551212578</v>
      </c>
      <c r="W160" s="45">
        <v>3.463080375694545E-4</v>
      </c>
      <c r="X160" s="45"/>
      <c r="Y160" s="45"/>
      <c r="Z160" s="45"/>
      <c r="AA160" s="45"/>
      <c r="AB160" s="45"/>
      <c r="AC160" s="45">
        <v>179.0105551212578</v>
      </c>
      <c r="AD160" s="45">
        <v>32.584653125131396</v>
      </c>
      <c r="AE160" s="45"/>
      <c r="AF160" s="45"/>
      <c r="AG160" s="45"/>
      <c r="AH160" s="45"/>
      <c r="AI160" s="45"/>
      <c r="AJ160" s="45">
        <v>179.0105551212578</v>
      </c>
      <c r="AK160" s="45">
        <v>0.037</v>
      </c>
      <c r="AL160" s="45"/>
      <c r="AM160" s="45"/>
      <c r="AN160" s="45"/>
      <c r="AO160" s="23"/>
      <c r="AP160" s="23"/>
      <c r="AQ160" s="45">
        <v>179.0105551212578</v>
      </c>
      <c r="AR160" s="45">
        <v>0.094</v>
      </c>
      <c r="AS160" s="23"/>
      <c r="AT160" s="23"/>
      <c r="AU160" s="23"/>
      <c r="AV160" s="23"/>
      <c r="AW160" s="23"/>
      <c r="AX160" s="45">
        <v>179.0105551212578</v>
      </c>
      <c r="AY160" s="23"/>
      <c r="AZ160" s="23"/>
      <c r="BA160" s="23"/>
      <c r="BB160" s="23"/>
      <c r="BC160" s="23"/>
      <c r="BD160" s="23"/>
      <c r="BE160" s="45">
        <v>179.0105551212578</v>
      </c>
      <c r="BF160" s="45">
        <v>62.0</v>
      </c>
      <c r="BG160" s="23"/>
      <c r="BH160" s="23"/>
      <c r="BI160" s="23"/>
      <c r="BJ160" s="23"/>
      <c r="BK160" s="23"/>
      <c r="BL160" s="45">
        <v>179.0105551212578</v>
      </c>
      <c r="BM160" s="45">
        <v>0.076</v>
      </c>
      <c r="BN160" s="23"/>
      <c r="BO160" s="23"/>
      <c r="BP160" s="23"/>
      <c r="BQ160" s="23"/>
      <c r="BR160" s="23"/>
      <c r="BS160" s="45">
        <v>179.0105551212578</v>
      </c>
      <c r="BT160" s="45">
        <v>0.008</v>
      </c>
      <c r="BU160" s="23"/>
      <c r="BV160" s="23"/>
      <c r="BW160" s="23"/>
      <c r="BX160" s="23"/>
      <c r="BY160" s="23"/>
      <c r="BZ160" s="23"/>
      <c r="CA160" s="23"/>
    </row>
    <row r="161" ht="15.75" customHeight="1">
      <c r="A161" s="45">
        <v>177.36006176971097</v>
      </c>
      <c r="B161" s="46">
        <v>0.056</v>
      </c>
      <c r="C161" s="45"/>
      <c r="D161" s="45"/>
      <c r="E161" s="45"/>
      <c r="F161" s="45"/>
      <c r="G161" s="45"/>
      <c r="H161" s="45">
        <v>177.36006176971097</v>
      </c>
      <c r="I161" s="46"/>
      <c r="J161" s="45"/>
      <c r="K161" s="45"/>
      <c r="L161" s="45"/>
      <c r="M161" s="45"/>
      <c r="N161" s="45"/>
      <c r="O161" s="45">
        <v>177.36006176971097</v>
      </c>
      <c r="P161" s="45">
        <v>5.994986679265587E-4</v>
      </c>
      <c r="Q161" s="45"/>
      <c r="R161" s="45"/>
      <c r="S161" s="45"/>
      <c r="T161" s="45"/>
      <c r="U161" s="45"/>
      <c r="V161" s="45">
        <v>177.36006176971097</v>
      </c>
      <c r="W161" s="45">
        <v>4.0083234539709206E-4</v>
      </c>
      <c r="X161" s="45"/>
      <c r="Y161" s="45"/>
      <c r="Z161" s="45"/>
      <c r="AA161" s="45"/>
      <c r="AB161" s="45"/>
      <c r="AC161" s="45">
        <v>177.36006176971097</v>
      </c>
      <c r="AD161" s="45">
        <v>33.30548155147549</v>
      </c>
      <c r="AE161" s="45"/>
      <c r="AF161" s="45"/>
      <c r="AG161" s="45"/>
      <c r="AH161" s="45"/>
      <c r="AI161" s="45"/>
      <c r="AJ161" s="45">
        <v>177.36006176971097</v>
      </c>
      <c r="AK161" s="45">
        <v>0.037</v>
      </c>
      <c r="AL161" s="45"/>
      <c r="AM161" s="45"/>
      <c r="AN161" s="45"/>
      <c r="AO161" s="23"/>
      <c r="AP161" s="23"/>
      <c r="AQ161" s="45">
        <v>177.36006176971097</v>
      </c>
      <c r="AR161" s="45">
        <v>0.091</v>
      </c>
      <c r="AS161" s="23"/>
      <c r="AT161" s="23"/>
      <c r="AU161" s="23"/>
      <c r="AV161" s="23"/>
      <c r="AW161" s="23"/>
      <c r="AX161" s="45">
        <v>177.36006176971097</v>
      </c>
      <c r="AY161" s="23"/>
      <c r="AZ161" s="23"/>
      <c r="BA161" s="23"/>
      <c r="BB161" s="23"/>
      <c r="BC161" s="23"/>
      <c r="BD161" s="23"/>
      <c r="BE161" s="45">
        <v>177.36006176971097</v>
      </c>
      <c r="BF161" s="45">
        <v>58.0</v>
      </c>
      <c r="BG161" s="23"/>
      <c r="BH161" s="23"/>
      <c r="BI161" s="23"/>
      <c r="BJ161" s="23"/>
      <c r="BK161" s="23"/>
      <c r="BL161" s="45">
        <v>177.36006176971097</v>
      </c>
      <c r="BM161" s="45">
        <v>0.098</v>
      </c>
      <c r="BN161" s="23"/>
      <c r="BO161" s="23"/>
      <c r="BP161" s="23"/>
      <c r="BQ161" s="23"/>
      <c r="BR161" s="23"/>
      <c r="BS161" s="45">
        <v>177.36006176971097</v>
      </c>
      <c r="BT161" s="45">
        <v>0.008</v>
      </c>
      <c r="BU161" s="23"/>
      <c r="BV161" s="23"/>
      <c r="BW161" s="23"/>
      <c r="BX161" s="23"/>
      <c r="BY161" s="23"/>
      <c r="BZ161" s="23"/>
      <c r="CA161" s="23"/>
    </row>
    <row r="162" ht="15.75" customHeight="1">
      <c r="A162" s="45">
        <v>175.51453024532492</v>
      </c>
      <c r="B162" s="46">
        <v>0.057</v>
      </c>
      <c r="C162" s="45"/>
      <c r="D162" s="45"/>
      <c r="E162" s="45"/>
      <c r="F162" s="45"/>
      <c r="G162" s="45"/>
      <c r="H162" s="45">
        <v>175.51453024532492</v>
      </c>
      <c r="I162" s="46"/>
      <c r="J162" s="45"/>
      <c r="K162" s="45"/>
      <c r="L162" s="45"/>
      <c r="M162" s="45"/>
      <c r="N162" s="45"/>
      <c r="O162" s="45">
        <v>175.51453024532492</v>
      </c>
      <c r="P162" s="45">
        <v>5.347822932444383E-4</v>
      </c>
      <c r="Q162" s="45"/>
      <c r="R162" s="45"/>
      <c r="S162" s="45"/>
      <c r="T162" s="45"/>
      <c r="U162" s="45"/>
      <c r="V162" s="45">
        <v>175.51453024532492</v>
      </c>
      <c r="W162" s="45">
        <v>4.4061185717322887E-4</v>
      </c>
      <c r="X162" s="45"/>
      <c r="Y162" s="45"/>
      <c r="Z162" s="45"/>
      <c r="AA162" s="45"/>
      <c r="AB162" s="45"/>
      <c r="AC162" s="45">
        <v>175.51453024532492</v>
      </c>
      <c r="AD162" s="45">
        <v>31.56261868320755</v>
      </c>
      <c r="AE162" s="45"/>
      <c r="AF162" s="45"/>
      <c r="AG162" s="45"/>
      <c r="AH162" s="45"/>
      <c r="AI162" s="45"/>
      <c r="AJ162" s="45">
        <v>175.51453024532492</v>
      </c>
      <c r="AK162" s="45">
        <v>0.037</v>
      </c>
      <c r="AL162" s="45"/>
      <c r="AM162" s="45"/>
      <c r="AN162" s="45"/>
      <c r="AO162" s="23"/>
      <c r="AP162" s="23"/>
      <c r="AQ162" s="45">
        <v>175.51453024532492</v>
      </c>
      <c r="AR162" s="45">
        <v>0.089</v>
      </c>
      <c r="AS162" s="23"/>
      <c r="AT162" s="23"/>
      <c r="AU162" s="23"/>
      <c r="AV162" s="23"/>
      <c r="AW162" s="23"/>
      <c r="AX162" s="45">
        <v>175.51453024532492</v>
      </c>
      <c r="AY162" s="23">
        <v>0.473</v>
      </c>
      <c r="AZ162" s="23"/>
      <c r="BA162" s="23"/>
      <c r="BB162" s="23"/>
      <c r="BC162" s="23"/>
      <c r="BD162" s="23"/>
      <c r="BE162" s="45">
        <v>175.51453024532492</v>
      </c>
      <c r="BF162" s="45">
        <v>45.0</v>
      </c>
      <c r="BG162" s="23"/>
      <c r="BH162" s="23"/>
      <c r="BI162" s="23"/>
      <c r="BJ162" s="23"/>
      <c r="BK162" s="23"/>
      <c r="BL162" s="45">
        <v>175.51453024532492</v>
      </c>
      <c r="BM162" s="45">
        <v>0.135</v>
      </c>
      <c r="BN162" s="23"/>
      <c r="BO162" s="23"/>
      <c r="BP162" s="23"/>
      <c r="BQ162" s="23"/>
      <c r="BR162" s="23"/>
      <c r="BS162" s="45">
        <v>175.51453024532492</v>
      </c>
      <c r="BT162" s="45">
        <v>0.01</v>
      </c>
      <c r="BU162" s="23"/>
      <c r="BV162" s="23"/>
      <c r="BW162" s="23"/>
      <c r="BX162" s="23"/>
      <c r="BY162" s="23"/>
      <c r="BZ162" s="23"/>
      <c r="CA162" s="23"/>
    </row>
    <row r="163" ht="15.75" customHeight="1">
      <c r="A163" s="45">
        <v>172.89951477195902</v>
      </c>
      <c r="B163" s="46">
        <v>0.06</v>
      </c>
      <c r="C163" s="45"/>
      <c r="D163" s="45"/>
      <c r="E163" s="45"/>
      <c r="F163" s="45"/>
      <c r="G163" s="45"/>
      <c r="H163" s="45">
        <v>172.89951477195902</v>
      </c>
      <c r="I163" s="46"/>
      <c r="J163" s="45"/>
      <c r="K163" s="45"/>
      <c r="L163" s="45"/>
      <c r="M163" s="45"/>
      <c r="N163" s="45"/>
      <c r="O163" s="45">
        <v>172.89951477195902</v>
      </c>
      <c r="P163" s="45">
        <v>5.793657798929784E-4</v>
      </c>
      <c r="Q163" s="45"/>
      <c r="R163" s="45"/>
      <c r="S163" s="45"/>
      <c r="T163" s="45"/>
      <c r="U163" s="45"/>
      <c r="V163" s="45">
        <v>172.89951477195902</v>
      </c>
      <c r="W163" s="45">
        <v>3.8969751421903356E-4</v>
      </c>
      <c r="X163" s="45"/>
      <c r="Y163" s="45"/>
      <c r="Z163" s="45"/>
      <c r="AA163" s="45"/>
      <c r="AB163" s="45"/>
      <c r="AC163" s="45">
        <v>172.89951477195902</v>
      </c>
      <c r="AD163" s="45">
        <v>33.007939966540256</v>
      </c>
      <c r="AE163" s="45"/>
      <c r="AF163" s="45"/>
      <c r="AG163" s="45"/>
      <c r="AH163" s="45"/>
      <c r="AI163" s="45"/>
      <c r="AJ163" s="45">
        <v>172.89951477195902</v>
      </c>
      <c r="AK163" s="45">
        <v>0.036</v>
      </c>
      <c r="AL163" s="45"/>
      <c r="AM163" s="45"/>
      <c r="AN163" s="45"/>
      <c r="AO163" s="23"/>
      <c r="AP163" s="23"/>
      <c r="AQ163" s="45">
        <v>172.89951477195902</v>
      </c>
      <c r="AR163" s="45">
        <v>0.087</v>
      </c>
      <c r="AS163" s="23"/>
      <c r="AT163" s="23"/>
      <c r="AU163" s="23"/>
      <c r="AV163" s="23"/>
      <c r="AW163" s="23"/>
      <c r="AX163" s="45">
        <v>172.89951477195902</v>
      </c>
      <c r="AY163" s="23">
        <v>0.473</v>
      </c>
      <c r="AZ163" s="23"/>
      <c r="BA163" s="23"/>
      <c r="BB163" s="23"/>
      <c r="BC163" s="23"/>
      <c r="BD163" s="23"/>
      <c r="BE163" s="45">
        <v>172.89951477195902</v>
      </c>
      <c r="BF163" s="45">
        <v>45.0</v>
      </c>
      <c r="BG163" s="23"/>
      <c r="BH163" s="23"/>
      <c r="BI163" s="23"/>
      <c r="BJ163" s="23"/>
      <c r="BK163" s="23"/>
      <c r="BL163" s="45">
        <v>172.89951477195902</v>
      </c>
      <c r="BM163" s="45">
        <v>0.23</v>
      </c>
      <c r="BN163" s="23"/>
      <c r="BO163" s="23"/>
      <c r="BP163" s="23"/>
      <c r="BQ163" s="23"/>
      <c r="BR163" s="23"/>
      <c r="BS163" s="45">
        <v>172.89951477195902</v>
      </c>
      <c r="BT163" s="45">
        <v>0.015</v>
      </c>
      <c r="BU163" s="23"/>
      <c r="BV163" s="23"/>
      <c r="BW163" s="23"/>
      <c r="BX163" s="23"/>
      <c r="BY163" s="23"/>
      <c r="BZ163" s="23"/>
      <c r="CA163" s="23"/>
    </row>
    <row r="164" ht="15.75" customHeight="1">
      <c r="A164" s="45">
        <v>170.34057998911476</v>
      </c>
      <c r="B164" s="46">
        <v>0.066</v>
      </c>
      <c r="C164" s="45"/>
      <c r="D164" s="45"/>
      <c r="E164" s="45"/>
      <c r="F164" s="45"/>
      <c r="G164" s="45"/>
      <c r="H164" s="45">
        <v>170.34057998911476</v>
      </c>
      <c r="I164" s="46"/>
      <c r="J164" s="45"/>
      <c r="K164" s="45"/>
      <c r="L164" s="45"/>
      <c r="M164" s="45"/>
      <c r="N164" s="45"/>
      <c r="O164" s="45">
        <v>170.34057998911476</v>
      </c>
      <c r="P164" s="45">
        <v>5.367411699141253E-4</v>
      </c>
      <c r="Q164" s="45"/>
      <c r="R164" s="45"/>
      <c r="S164" s="45"/>
      <c r="T164" s="45"/>
      <c r="U164" s="45"/>
      <c r="V164" s="45">
        <v>170.34057998911476</v>
      </c>
      <c r="W164" s="45">
        <v>4.3595595335042873E-4</v>
      </c>
      <c r="X164" s="45"/>
      <c r="Y164" s="45"/>
      <c r="Z164" s="45"/>
      <c r="AA164" s="45"/>
      <c r="AB164" s="45"/>
      <c r="AC164" s="45">
        <v>170.34057998911476</v>
      </c>
      <c r="AD164" s="45">
        <v>33.76221185052522</v>
      </c>
      <c r="AE164" s="45"/>
      <c r="AF164" s="45"/>
      <c r="AG164" s="45"/>
      <c r="AH164" s="45"/>
      <c r="AI164" s="45"/>
      <c r="AJ164" s="45">
        <v>170.34057998911476</v>
      </c>
      <c r="AK164" s="45">
        <v>0.036</v>
      </c>
      <c r="AL164" s="45"/>
      <c r="AM164" s="45"/>
      <c r="AN164" s="45"/>
      <c r="AO164" s="23"/>
      <c r="AP164" s="23"/>
      <c r="AQ164" s="45">
        <v>170.34057998911476</v>
      </c>
      <c r="AR164" s="45">
        <v>0.084</v>
      </c>
      <c r="AS164" s="23"/>
      <c r="AT164" s="23"/>
      <c r="AU164" s="23"/>
      <c r="AV164" s="23"/>
      <c r="AW164" s="23"/>
      <c r="AX164" s="45">
        <v>170.34057998911476</v>
      </c>
      <c r="AY164" s="23">
        <v>0.446</v>
      </c>
      <c r="AZ164" s="23"/>
      <c r="BA164" s="23"/>
      <c r="BB164" s="23"/>
      <c r="BC164" s="23"/>
      <c r="BD164" s="23"/>
      <c r="BE164" s="45">
        <v>170.34057998911476</v>
      </c>
      <c r="BF164" s="45">
        <v>40.0</v>
      </c>
      <c r="BG164" s="23"/>
      <c r="BH164" s="23"/>
      <c r="BI164" s="23"/>
      <c r="BJ164" s="23"/>
      <c r="BK164" s="23"/>
      <c r="BL164" s="45">
        <v>170.34057998911476</v>
      </c>
      <c r="BM164" s="45">
        <v>0.416</v>
      </c>
      <c r="BN164" s="23"/>
      <c r="BO164" s="23"/>
      <c r="BP164" s="23"/>
      <c r="BQ164" s="23"/>
      <c r="BR164" s="23"/>
      <c r="BS164" s="45">
        <v>170.34057998911476</v>
      </c>
      <c r="BT164" s="45">
        <v>0.018</v>
      </c>
      <c r="BU164" s="23"/>
      <c r="BV164" s="23"/>
      <c r="BW164" s="23"/>
      <c r="BX164" s="23"/>
      <c r="BY164" s="23"/>
      <c r="BZ164" s="23"/>
      <c r="CA164" s="23"/>
    </row>
    <row r="165" ht="15.75" customHeight="1">
      <c r="A165" s="45">
        <v>168.17064794586474</v>
      </c>
      <c r="B165" s="46">
        <v>0.065</v>
      </c>
      <c r="C165" s="45"/>
      <c r="D165" s="45"/>
      <c r="E165" s="45"/>
      <c r="F165" s="45"/>
      <c r="G165" s="45"/>
      <c r="H165" s="45">
        <v>168.17064794586474</v>
      </c>
      <c r="I165" s="46"/>
      <c r="J165" s="45"/>
      <c r="K165" s="45"/>
      <c r="L165" s="45"/>
      <c r="M165" s="45"/>
      <c r="N165" s="45"/>
      <c r="O165" s="45">
        <v>168.17064794586474</v>
      </c>
      <c r="P165" s="45"/>
      <c r="Q165" s="45"/>
      <c r="R165" s="45"/>
      <c r="S165" s="45"/>
      <c r="T165" s="45"/>
      <c r="U165" s="45"/>
      <c r="V165" s="45">
        <v>168.17064794586474</v>
      </c>
      <c r="W165" s="45"/>
      <c r="X165" s="45"/>
      <c r="Y165" s="45"/>
      <c r="Z165" s="45"/>
      <c r="AA165" s="45"/>
      <c r="AB165" s="45"/>
      <c r="AC165" s="45">
        <v>168.17064794586474</v>
      </c>
      <c r="AD165" s="45">
        <v>33.51580094768666</v>
      </c>
      <c r="AE165" s="45"/>
      <c r="AF165" s="45"/>
      <c r="AG165" s="45"/>
      <c r="AH165" s="45"/>
      <c r="AI165" s="45"/>
      <c r="AJ165" s="45">
        <v>168.17064794586474</v>
      </c>
      <c r="AK165" s="45">
        <v>0.036</v>
      </c>
      <c r="AL165" s="45"/>
      <c r="AM165" s="45"/>
      <c r="AN165" s="45"/>
      <c r="AO165" s="23"/>
      <c r="AP165" s="23"/>
      <c r="AQ165" s="45">
        <v>168.17064794586474</v>
      </c>
      <c r="AR165" s="45">
        <v>0.082</v>
      </c>
      <c r="AS165" s="23"/>
      <c r="AT165" s="23"/>
      <c r="AU165" s="23"/>
      <c r="AV165" s="23"/>
      <c r="AW165" s="23"/>
      <c r="AX165" s="45">
        <v>168.17064794586474</v>
      </c>
      <c r="AY165" s="23">
        <v>0.446</v>
      </c>
      <c r="AZ165" s="23"/>
      <c r="BA165" s="23"/>
      <c r="BB165" s="23"/>
      <c r="BC165" s="23"/>
      <c r="BD165" s="23"/>
      <c r="BE165" s="45">
        <v>168.17064794586474</v>
      </c>
      <c r="BF165" s="45">
        <v>40.0</v>
      </c>
      <c r="BG165" s="23"/>
      <c r="BH165" s="23"/>
      <c r="BI165" s="23"/>
      <c r="BJ165" s="23"/>
      <c r="BK165" s="23"/>
      <c r="BL165" s="45">
        <v>168.17064794586474</v>
      </c>
      <c r="BM165" s="45">
        <v>0.572</v>
      </c>
      <c r="BN165" s="23"/>
      <c r="BO165" s="23"/>
      <c r="BP165" s="23"/>
      <c r="BQ165" s="23"/>
      <c r="BR165" s="23"/>
      <c r="BS165" s="45">
        <v>168.17064794586474</v>
      </c>
      <c r="BT165" s="45">
        <v>0.019</v>
      </c>
      <c r="BU165" s="23"/>
      <c r="BV165" s="23"/>
      <c r="BW165" s="23"/>
      <c r="BX165" s="23"/>
      <c r="BY165" s="23"/>
      <c r="BZ165" s="23"/>
      <c r="CA165" s="23"/>
    </row>
    <row r="166" ht="15.75" customHeight="1">
      <c r="A166" s="45">
        <v>165.6348055962844</v>
      </c>
      <c r="B166" s="46">
        <v>0.068</v>
      </c>
      <c r="C166" s="45"/>
      <c r="D166" s="45"/>
      <c r="E166" s="45"/>
      <c r="F166" s="45"/>
      <c r="G166" s="45"/>
      <c r="H166" s="45">
        <v>165.6348055962844</v>
      </c>
      <c r="I166" s="46"/>
      <c r="J166" s="45"/>
      <c r="K166" s="45"/>
      <c r="L166" s="45"/>
      <c r="M166" s="45"/>
      <c r="N166" s="45"/>
      <c r="O166" s="45">
        <v>165.6348055962844</v>
      </c>
      <c r="P166" s="45">
        <v>3.536303993550573E-4</v>
      </c>
      <c r="Q166" s="45"/>
      <c r="R166" s="45"/>
      <c r="S166" s="45"/>
      <c r="T166" s="45"/>
      <c r="U166" s="45"/>
      <c r="V166" s="45">
        <v>165.6348055962844</v>
      </c>
      <c r="W166" s="45">
        <v>2.9352720895083805E-4</v>
      </c>
      <c r="X166" s="45"/>
      <c r="Y166" s="45"/>
      <c r="Z166" s="45"/>
      <c r="AA166" s="45"/>
      <c r="AB166" s="45"/>
      <c r="AC166" s="45">
        <v>165.6348055962844</v>
      </c>
      <c r="AD166" s="45">
        <v>31.664382064476854</v>
      </c>
      <c r="AE166" s="45"/>
      <c r="AF166" s="45"/>
      <c r="AG166" s="45"/>
      <c r="AH166" s="45"/>
      <c r="AI166" s="45"/>
      <c r="AJ166" s="45">
        <v>165.6348055962844</v>
      </c>
      <c r="AK166" s="45">
        <v>0.036</v>
      </c>
      <c r="AL166" s="45"/>
      <c r="AM166" s="45"/>
      <c r="AN166" s="45"/>
      <c r="AO166" s="23"/>
      <c r="AP166" s="23"/>
      <c r="AQ166" s="45">
        <v>165.6348055962844</v>
      </c>
      <c r="AR166" s="45">
        <v>0.079</v>
      </c>
      <c r="AS166" s="23"/>
      <c r="AT166" s="23"/>
      <c r="AU166" s="23"/>
      <c r="AV166" s="23"/>
      <c r="AW166" s="23"/>
      <c r="AX166" s="45">
        <v>165.6348055962844</v>
      </c>
      <c r="AY166" s="23">
        <v>0.444</v>
      </c>
      <c r="AZ166" s="23"/>
      <c r="BA166" s="23"/>
      <c r="BB166" s="23"/>
      <c r="BC166" s="23"/>
      <c r="BD166" s="23"/>
      <c r="BE166" s="45">
        <v>165.6348055962844</v>
      </c>
      <c r="BF166" s="45">
        <v>40.0</v>
      </c>
      <c r="BG166" s="23"/>
      <c r="BH166" s="23"/>
      <c r="BI166" s="23"/>
      <c r="BJ166" s="23"/>
      <c r="BK166" s="23"/>
      <c r="BL166" s="45">
        <v>165.6348055962844</v>
      </c>
      <c r="BM166" s="45">
        <v>0.709</v>
      </c>
      <c r="BN166" s="23"/>
      <c r="BO166" s="23"/>
      <c r="BP166" s="23"/>
      <c r="BQ166" s="23"/>
      <c r="BR166" s="23"/>
      <c r="BS166" s="45">
        <v>165.6348055962844</v>
      </c>
      <c r="BT166" s="45">
        <v>0.02</v>
      </c>
      <c r="BU166" s="23"/>
      <c r="BV166" s="23"/>
      <c r="BW166" s="23"/>
      <c r="BX166" s="23"/>
      <c r="BY166" s="23"/>
      <c r="BZ166" s="23"/>
      <c r="CA166" s="23"/>
    </row>
    <row r="167" ht="15.75" customHeight="1">
      <c r="A167" s="45">
        <v>162.93590185970208</v>
      </c>
      <c r="B167" s="46">
        <v>0.069</v>
      </c>
      <c r="C167" s="45"/>
      <c r="D167" s="45"/>
      <c r="E167" s="45"/>
      <c r="F167" s="45"/>
      <c r="G167" s="45"/>
      <c r="H167" s="45">
        <v>162.93590185970208</v>
      </c>
      <c r="I167" s="46"/>
      <c r="J167" s="45"/>
      <c r="K167" s="45"/>
      <c r="L167" s="45"/>
      <c r="M167" s="45"/>
      <c r="N167" s="45"/>
      <c r="O167" s="45">
        <v>162.93590185970208</v>
      </c>
      <c r="P167" s="45">
        <v>5.025666363205019E-4</v>
      </c>
      <c r="Q167" s="45"/>
      <c r="R167" s="45"/>
      <c r="S167" s="45"/>
      <c r="T167" s="45"/>
      <c r="U167" s="45"/>
      <c r="V167" s="45">
        <v>162.93590185970208</v>
      </c>
      <c r="W167" s="45">
        <v>3.6871749547389657E-4</v>
      </c>
      <c r="X167" s="45"/>
      <c r="Y167" s="45"/>
      <c r="Z167" s="45"/>
      <c r="AA167" s="45"/>
      <c r="AB167" s="45"/>
      <c r="AC167" s="45">
        <v>162.93590185970208</v>
      </c>
      <c r="AD167" s="45">
        <v>29.98431541012536</v>
      </c>
      <c r="AE167" s="45"/>
      <c r="AF167" s="45"/>
      <c r="AG167" s="45"/>
      <c r="AH167" s="45"/>
      <c r="AI167" s="45"/>
      <c r="AJ167" s="45">
        <v>162.93590185970208</v>
      </c>
      <c r="AK167" s="45">
        <v>0.037</v>
      </c>
      <c r="AL167" s="45"/>
      <c r="AM167" s="45"/>
      <c r="AN167" s="45"/>
      <c r="AO167" s="23"/>
      <c r="AP167" s="23"/>
      <c r="AQ167" s="45">
        <v>162.93590185970208</v>
      </c>
      <c r="AR167" s="45">
        <v>0.077</v>
      </c>
      <c r="AS167" s="23"/>
      <c r="AT167" s="23"/>
      <c r="AU167" s="23"/>
      <c r="AV167" s="23"/>
      <c r="AW167" s="23"/>
      <c r="AX167" s="45">
        <v>162.93590185970208</v>
      </c>
      <c r="AY167" s="23">
        <v>0.442</v>
      </c>
      <c r="AZ167" s="23"/>
      <c r="BA167" s="23"/>
      <c r="BB167" s="23"/>
      <c r="BC167" s="23"/>
      <c r="BD167" s="23"/>
      <c r="BE167" s="45">
        <v>162.93590185970208</v>
      </c>
      <c r="BF167" s="45">
        <v>40.0</v>
      </c>
      <c r="BG167" s="23"/>
      <c r="BH167" s="23"/>
      <c r="BI167" s="23"/>
      <c r="BJ167" s="23"/>
      <c r="BK167" s="23"/>
      <c r="BL167" s="45">
        <v>162.93590185970208</v>
      </c>
      <c r="BM167" s="45">
        <v>0.822</v>
      </c>
      <c r="BN167" s="23"/>
      <c r="BO167" s="23"/>
      <c r="BP167" s="23"/>
      <c r="BQ167" s="23"/>
      <c r="BR167" s="23"/>
      <c r="BS167" s="45">
        <v>162.93590185970208</v>
      </c>
      <c r="BT167" s="45">
        <v>0.021</v>
      </c>
      <c r="BU167" s="23"/>
      <c r="BV167" s="23"/>
      <c r="BW167" s="23"/>
      <c r="BX167" s="23"/>
      <c r="BY167" s="23"/>
      <c r="BZ167" s="23"/>
      <c r="CA167" s="23"/>
    </row>
    <row r="168" ht="15.75" customHeight="1">
      <c r="A168" s="45">
        <v>160.03647775543976</v>
      </c>
      <c r="B168" s="46">
        <v>0.068</v>
      </c>
      <c r="C168" s="45"/>
      <c r="D168" s="45"/>
      <c r="E168" s="45"/>
      <c r="F168" s="45"/>
      <c r="G168" s="45"/>
      <c r="H168" s="45">
        <v>160.03647775543976</v>
      </c>
      <c r="I168" s="46"/>
      <c r="J168" s="45"/>
      <c r="K168" s="45"/>
      <c r="L168" s="45"/>
      <c r="M168" s="45"/>
      <c r="N168" s="45"/>
      <c r="O168" s="45">
        <v>160.03647775543976</v>
      </c>
      <c r="P168" s="45"/>
      <c r="Q168" s="45"/>
      <c r="R168" s="45"/>
      <c r="S168" s="45"/>
      <c r="T168" s="45"/>
      <c r="U168" s="45"/>
      <c r="V168" s="45">
        <v>160.03647775543976</v>
      </c>
      <c r="W168" s="45"/>
      <c r="X168" s="45"/>
      <c r="Y168" s="45"/>
      <c r="Z168" s="45"/>
      <c r="AA168" s="45"/>
      <c r="AB168" s="45"/>
      <c r="AC168" s="45">
        <v>160.03647775543976</v>
      </c>
      <c r="AD168" s="45"/>
      <c r="AE168" s="45"/>
      <c r="AF168" s="45"/>
      <c r="AG168" s="45"/>
      <c r="AH168" s="45"/>
      <c r="AI168" s="45"/>
      <c r="AJ168" s="45">
        <v>160.03647775543976</v>
      </c>
      <c r="AK168" s="45">
        <v>0.037</v>
      </c>
      <c r="AL168" s="45"/>
      <c r="AM168" s="45"/>
      <c r="AN168" s="45"/>
      <c r="AO168" s="23"/>
      <c r="AP168" s="23"/>
      <c r="AQ168" s="45">
        <v>160.03647775543976</v>
      </c>
      <c r="AR168" s="45">
        <v>0.075</v>
      </c>
      <c r="AS168" s="23"/>
      <c r="AT168" s="23"/>
      <c r="AU168" s="23"/>
      <c r="AV168" s="23"/>
      <c r="AW168" s="23"/>
      <c r="AX168" s="45">
        <v>160.03647775543976</v>
      </c>
      <c r="AY168" s="23">
        <v>0.44</v>
      </c>
      <c r="AZ168" s="23"/>
      <c r="BA168" s="23"/>
      <c r="BB168" s="23"/>
      <c r="BC168" s="23"/>
      <c r="BD168" s="23"/>
      <c r="BE168" s="45">
        <v>160.03647775543976</v>
      </c>
      <c r="BF168" s="45">
        <v>32.0</v>
      </c>
      <c r="BG168" s="23"/>
      <c r="BH168" s="23"/>
      <c r="BI168" s="23"/>
      <c r="BJ168" s="23"/>
      <c r="BK168" s="23"/>
      <c r="BL168" s="45">
        <v>160.03647775543976</v>
      </c>
      <c r="BM168" s="45">
        <v>0.894</v>
      </c>
      <c r="BN168" s="23"/>
      <c r="BO168" s="23"/>
      <c r="BP168" s="23"/>
      <c r="BQ168" s="23"/>
      <c r="BR168" s="23"/>
      <c r="BS168" s="45">
        <v>160.03647775543976</v>
      </c>
      <c r="BT168" s="45">
        <v>0.022</v>
      </c>
      <c r="BU168" s="23"/>
      <c r="BV168" s="23"/>
      <c r="BW168" s="23"/>
      <c r="BX168" s="23"/>
      <c r="BY168" s="23"/>
      <c r="BZ168" s="23"/>
      <c r="CA168" s="23"/>
    </row>
    <row r="169" ht="15.75" customHeight="1">
      <c r="A169" s="45">
        <v>156.77253105507882</v>
      </c>
      <c r="B169" s="46">
        <v>0.071</v>
      </c>
      <c r="C169" s="45"/>
      <c r="D169" s="45"/>
      <c r="E169" s="45"/>
      <c r="F169" s="45"/>
      <c r="G169" s="45"/>
      <c r="H169" s="45">
        <v>156.77253105507882</v>
      </c>
      <c r="I169" s="46"/>
      <c r="J169" s="45"/>
      <c r="K169" s="45"/>
      <c r="L169" s="45"/>
      <c r="M169" s="45"/>
      <c r="N169" s="45"/>
      <c r="O169" s="45">
        <v>156.77253105507882</v>
      </c>
      <c r="P169" s="45"/>
      <c r="Q169" s="45"/>
      <c r="R169" s="45"/>
      <c r="S169" s="45"/>
      <c r="T169" s="45"/>
      <c r="U169" s="45"/>
      <c r="V169" s="45">
        <v>156.77253105507882</v>
      </c>
      <c r="W169" s="45"/>
      <c r="X169" s="45"/>
      <c r="Y169" s="45"/>
      <c r="Z169" s="45"/>
      <c r="AA169" s="45"/>
      <c r="AB169" s="45"/>
      <c r="AC169" s="45">
        <v>156.77253105507882</v>
      </c>
      <c r="AD169" s="45"/>
      <c r="AE169" s="45"/>
      <c r="AF169" s="45"/>
      <c r="AG169" s="45"/>
      <c r="AH169" s="45"/>
      <c r="AI169" s="45"/>
      <c r="AJ169" s="45">
        <v>156.77253105507882</v>
      </c>
      <c r="AK169" s="45">
        <v>0.037</v>
      </c>
      <c r="AL169" s="45"/>
      <c r="AM169" s="45"/>
      <c r="AN169" s="45"/>
      <c r="AO169" s="23"/>
      <c r="AP169" s="23"/>
      <c r="AQ169" s="45">
        <v>156.77253105507882</v>
      </c>
      <c r="AR169" s="45">
        <v>0.073</v>
      </c>
      <c r="AS169" s="23"/>
      <c r="AT169" s="23"/>
      <c r="AU169" s="23"/>
      <c r="AV169" s="23"/>
      <c r="AW169" s="23"/>
      <c r="AX169" s="45">
        <v>156.77253105507882</v>
      </c>
      <c r="AY169" s="23">
        <v>0.394</v>
      </c>
      <c r="AZ169" s="23"/>
      <c r="BA169" s="23"/>
      <c r="BB169" s="23"/>
      <c r="BC169" s="23"/>
      <c r="BD169" s="23"/>
      <c r="BE169" s="45">
        <v>156.77253105507882</v>
      </c>
      <c r="BF169" s="45">
        <v>32.0</v>
      </c>
      <c r="BG169" s="23"/>
      <c r="BH169" s="23"/>
      <c r="BI169" s="23"/>
      <c r="BJ169" s="23"/>
      <c r="BK169" s="23"/>
      <c r="BL169" s="45">
        <v>156.77253105507882</v>
      </c>
      <c r="BM169" s="45">
        <v>0.912</v>
      </c>
      <c r="BN169" s="23"/>
      <c r="BO169" s="23"/>
      <c r="BP169" s="23"/>
      <c r="BQ169" s="23"/>
      <c r="BR169" s="23"/>
      <c r="BS169" s="45">
        <v>156.77253105507882</v>
      </c>
      <c r="BT169" s="45">
        <v>0.024</v>
      </c>
      <c r="BU169" s="23"/>
      <c r="BV169" s="23"/>
      <c r="BW169" s="23"/>
      <c r="BX169" s="23"/>
      <c r="BY169" s="23"/>
      <c r="BZ169" s="23"/>
      <c r="CA169" s="23"/>
    </row>
    <row r="170" ht="15.75" customHeight="1">
      <c r="A170" s="45">
        <v>192.93819010110263</v>
      </c>
      <c r="B170" s="46">
        <v>0.065</v>
      </c>
      <c r="C170" s="45"/>
      <c r="D170" s="45"/>
      <c r="E170" s="45"/>
      <c r="F170" s="45"/>
      <c r="G170" s="45"/>
      <c r="H170" s="45">
        <v>192.93819010110263</v>
      </c>
      <c r="I170" s="46"/>
      <c r="J170" s="45"/>
      <c r="K170" s="45"/>
      <c r="L170" s="45"/>
      <c r="M170" s="45"/>
      <c r="N170" s="45"/>
      <c r="O170" s="45">
        <v>192.93819010110263</v>
      </c>
      <c r="P170" s="45"/>
      <c r="Q170" s="45"/>
      <c r="R170" s="45"/>
      <c r="S170" s="45"/>
      <c r="T170" s="45"/>
      <c r="U170" s="45"/>
      <c r="V170" s="45">
        <v>192.93819010110263</v>
      </c>
      <c r="W170" s="45"/>
      <c r="X170" s="45"/>
      <c r="Y170" s="45"/>
      <c r="Z170" s="45"/>
      <c r="AA170" s="45"/>
      <c r="AB170" s="45"/>
      <c r="AC170" s="45">
        <v>192.93819010110263</v>
      </c>
      <c r="AD170" s="45">
        <v>18.039427866217125</v>
      </c>
      <c r="AE170" s="45"/>
      <c r="AF170" s="45"/>
      <c r="AG170" s="45"/>
      <c r="AH170" s="45"/>
      <c r="AI170" s="45"/>
      <c r="AJ170" s="45">
        <v>192.93819010110263</v>
      </c>
      <c r="AK170" s="45">
        <v>0.038</v>
      </c>
      <c r="AL170" s="45"/>
      <c r="AM170" s="45"/>
      <c r="AN170" s="45"/>
      <c r="AO170" s="23"/>
      <c r="AP170" s="23"/>
      <c r="AQ170" s="45">
        <v>192.93819010110263</v>
      </c>
      <c r="AR170" s="45">
        <v>0.1</v>
      </c>
      <c r="AS170" s="23"/>
      <c r="AT170" s="23"/>
      <c r="AU170" s="23"/>
      <c r="AV170" s="23"/>
      <c r="AW170" s="23"/>
      <c r="AX170" s="45">
        <v>192.93819010110263</v>
      </c>
      <c r="AY170" s="23"/>
      <c r="AZ170" s="23"/>
      <c r="BA170" s="23"/>
      <c r="BB170" s="23"/>
      <c r="BC170" s="23"/>
      <c r="BD170" s="23"/>
      <c r="BE170" s="45">
        <v>192.93819010110263</v>
      </c>
      <c r="BF170" s="45"/>
      <c r="BG170" s="23"/>
      <c r="BH170" s="23"/>
      <c r="BI170" s="23"/>
      <c r="BJ170" s="23"/>
      <c r="BK170" s="23"/>
      <c r="BL170" s="45">
        <v>192.93819010110263</v>
      </c>
      <c r="BM170" s="45">
        <v>0.029</v>
      </c>
      <c r="BN170" s="23"/>
      <c r="BO170" s="23"/>
      <c r="BP170" s="23"/>
      <c r="BQ170" s="23"/>
      <c r="BR170" s="23"/>
      <c r="BS170" s="45">
        <v>192.93819010110263</v>
      </c>
      <c r="BT170" s="45">
        <v>0.002</v>
      </c>
      <c r="BU170" s="23"/>
      <c r="BV170" s="23"/>
      <c r="BW170" s="23"/>
      <c r="BX170" s="23"/>
      <c r="BY170" s="23"/>
      <c r="BZ170" s="23"/>
      <c r="CA170" s="23"/>
    </row>
    <row r="171" ht="15.75" customHeight="1">
      <c r="A171" s="45">
        <v>5474.462928507498</v>
      </c>
      <c r="B171" s="46">
        <v>0.058</v>
      </c>
      <c r="C171" s="45"/>
      <c r="D171" s="45"/>
      <c r="E171" s="45"/>
      <c r="F171" s="45"/>
      <c r="G171" s="45"/>
      <c r="H171" s="45">
        <v>5474.462928507498</v>
      </c>
      <c r="I171" s="46"/>
      <c r="J171" s="45"/>
      <c r="K171" s="45"/>
      <c r="L171" s="45"/>
      <c r="M171" s="45"/>
      <c r="N171" s="45"/>
      <c r="O171" s="45">
        <v>5474.462928507498</v>
      </c>
      <c r="P171" s="45"/>
      <c r="Q171" s="45"/>
      <c r="R171" s="45"/>
      <c r="S171" s="45"/>
      <c r="T171" s="45"/>
      <c r="U171" s="45"/>
      <c r="V171" s="45">
        <v>5474.462928507498</v>
      </c>
      <c r="W171" s="45"/>
      <c r="X171" s="45"/>
      <c r="Y171" s="45"/>
      <c r="Z171" s="45"/>
      <c r="AA171" s="45"/>
      <c r="AB171" s="45"/>
      <c r="AC171" s="45">
        <v>5474.462928507498</v>
      </c>
      <c r="AD171" s="45">
        <v>20.47346265737245</v>
      </c>
      <c r="AE171" s="45"/>
      <c r="AF171" s="45"/>
      <c r="AG171" s="45"/>
      <c r="AH171" s="45"/>
      <c r="AI171" s="45"/>
      <c r="AJ171" s="45">
        <v>5474.462928507498</v>
      </c>
      <c r="AK171" s="45">
        <v>0.03</v>
      </c>
      <c r="AL171" s="45"/>
      <c r="AM171" s="45"/>
      <c r="AN171" s="45"/>
      <c r="AO171" s="23"/>
      <c r="AP171" s="23"/>
      <c r="AQ171" s="45">
        <v>5474.462928507498</v>
      </c>
      <c r="AR171" s="45">
        <v>0.08</v>
      </c>
      <c r="AS171" s="23"/>
      <c r="AT171" s="23"/>
      <c r="AU171" s="23"/>
      <c r="AV171" s="23"/>
      <c r="AW171" s="23"/>
      <c r="AX171" s="45">
        <v>5474.462928507498</v>
      </c>
      <c r="AY171" s="23"/>
      <c r="AZ171" s="23"/>
      <c r="BA171" s="23"/>
      <c r="BB171" s="23"/>
      <c r="BC171" s="23"/>
      <c r="BD171" s="23"/>
      <c r="BE171" s="45">
        <v>5474.462928507498</v>
      </c>
      <c r="BF171" s="45"/>
      <c r="BG171" s="23"/>
      <c r="BH171" s="23"/>
      <c r="BI171" s="23"/>
      <c r="BJ171" s="23"/>
      <c r="BK171" s="23"/>
      <c r="BL171" s="45">
        <v>5474.462928507498</v>
      </c>
      <c r="BM171" s="45">
        <v>0.0</v>
      </c>
      <c r="BN171" s="23"/>
      <c r="BO171" s="23"/>
      <c r="BP171" s="23"/>
      <c r="BQ171" s="23"/>
      <c r="BR171" s="23"/>
      <c r="BS171" s="45">
        <v>5474.462928507498</v>
      </c>
      <c r="BT171" s="45">
        <v>0.002</v>
      </c>
      <c r="BU171" s="23"/>
      <c r="BV171" s="23"/>
      <c r="BW171" s="23"/>
      <c r="BX171" s="23"/>
      <c r="BY171" s="23"/>
      <c r="BZ171" s="23"/>
      <c r="CA171" s="23"/>
    </row>
    <row r="172" ht="15.75" customHeight="1">
      <c r="A172" s="45">
        <v>5395.296060414429</v>
      </c>
      <c r="B172" s="46">
        <v>0.054</v>
      </c>
      <c r="C172" s="45"/>
      <c r="D172" s="45"/>
      <c r="E172" s="45"/>
      <c r="F172" s="45"/>
      <c r="G172" s="45"/>
      <c r="H172" s="45">
        <v>5395.296060414429</v>
      </c>
      <c r="I172" s="46">
        <v>0.115</v>
      </c>
      <c r="J172" s="45"/>
      <c r="K172" s="45"/>
      <c r="L172" s="45"/>
      <c r="M172" s="45"/>
      <c r="N172" s="45"/>
      <c r="O172" s="45">
        <v>5395.296060414429</v>
      </c>
      <c r="P172" s="45"/>
      <c r="Q172" s="45"/>
      <c r="R172" s="45"/>
      <c r="S172" s="45"/>
      <c r="T172" s="45"/>
      <c r="U172" s="45"/>
      <c r="V172" s="45">
        <v>5395.296060414429</v>
      </c>
      <c r="W172" s="45"/>
      <c r="X172" s="45"/>
      <c r="Y172" s="45"/>
      <c r="Z172" s="45"/>
      <c r="AA172" s="45"/>
      <c r="AB172" s="45"/>
      <c r="AC172" s="45">
        <v>5395.296060414429</v>
      </c>
      <c r="AD172" s="45">
        <v>17.581351229059113</v>
      </c>
      <c r="AE172" s="45"/>
      <c r="AF172" s="45"/>
      <c r="AG172" s="45"/>
      <c r="AH172" s="45"/>
      <c r="AI172" s="45"/>
      <c r="AJ172" s="45">
        <v>5395.296060414429</v>
      </c>
      <c r="AK172" s="45">
        <v>0.03</v>
      </c>
      <c r="AL172" s="45"/>
      <c r="AM172" s="45"/>
      <c r="AN172" s="45"/>
      <c r="AO172" s="23"/>
      <c r="AP172" s="23"/>
      <c r="AQ172" s="45">
        <v>5395.296060414429</v>
      </c>
      <c r="AR172" s="45">
        <v>0.078</v>
      </c>
      <c r="AS172" s="23"/>
      <c r="AT172" s="23"/>
      <c r="AU172" s="23"/>
      <c r="AV172" s="23"/>
      <c r="AW172" s="23"/>
      <c r="AX172" s="45">
        <v>5395.296060414429</v>
      </c>
      <c r="AY172" s="23"/>
      <c r="AZ172" s="23"/>
      <c r="BA172" s="23"/>
      <c r="BB172" s="23"/>
      <c r="BC172" s="23"/>
      <c r="BD172" s="23"/>
      <c r="BE172" s="45">
        <v>5395.296060414429</v>
      </c>
      <c r="BF172" s="45"/>
      <c r="BG172" s="23"/>
      <c r="BH172" s="23"/>
      <c r="BI172" s="23"/>
      <c r="BJ172" s="23"/>
      <c r="BK172" s="23"/>
      <c r="BL172" s="45">
        <v>5395.296060414429</v>
      </c>
      <c r="BM172" s="45">
        <v>0.004</v>
      </c>
      <c r="BN172" s="23"/>
      <c r="BO172" s="23"/>
      <c r="BP172" s="23"/>
      <c r="BQ172" s="23"/>
      <c r="BR172" s="23"/>
      <c r="BS172" s="45">
        <v>5395.296060414429</v>
      </c>
      <c r="BT172" s="45">
        <v>0.003</v>
      </c>
      <c r="BU172" s="23"/>
      <c r="BV172" s="23"/>
      <c r="BW172" s="23"/>
      <c r="BX172" s="23"/>
      <c r="BY172" s="23"/>
      <c r="BZ172" s="23"/>
      <c r="CA172" s="23"/>
    </row>
    <row r="173" ht="15.75" customHeight="1">
      <c r="A173" s="45">
        <v>5346.0929887673055</v>
      </c>
      <c r="B173" s="46">
        <v>0.054</v>
      </c>
      <c r="C173" s="45"/>
      <c r="D173" s="45"/>
      <c r="E173" s="45"/>
      <c r="F173" s="45"/>
      <c r="G173" s="45"/>
      <c r="H173" s="45">
        <v>5346.0929887673055</v>
      </c>
      <c r="I173" s="46">
        <v>0.113</v>
      </c>
      <c r="J173" s="45"/>
      <c r="K173" s="45"/>
      <c r="L173" s="45"/>
      <c r="M173" s="45"/>
      <c r="N173" s="45"/>
      <c r="O173" s="45">
        <v>5346.0929887673055</v>
      </c>
      <c r="P173" s="45"/>
      <c r="Q173" s="45"/>
      <c r="R173" s="45"/>
      <c r="S173" s="45"/>
      <c r="T173" s="45"/>
      <c r="U173" s="45"/>
      <c r="V173" s="45">
        <v>5346.0929887673055</v>
      </c>
      <c r="W173" s="45">
        <v>7.240400089195281E-4</v>
      </c>
      <c r="X173" s="45"/>
      <c r="Y173" s="45"/>
      <c r="Z173" s="45"/>
      <c r="AA173" s="45"/>
      <c r="AB173" s="45"/>
      <c r="AC173" s="45">
        <v>5346.0929887673055</v>
      </c>
      <c r="AD173" s="45">
        <v>10.343428698850401</v>
      </c>
      <c r="AE173" s="45"/>
      <c r="AF173" s="45"/>
      <c r="AG173" s="45"/>
      <c r="AH173" s="45"/>
      <c r="AI173" s="45"/>
      <c r="AJ173" s="45">
        <v>5346.0929887673055</v>
      </c>
      <c r="AK173" s="45">
        <v>0.029</v>
      </c>
      <c r="AL173" s="45"/>
      <c r="AM173" s="45"/>
      <c r="AN173" s="45"/>
      <c r="AO173" s="23"/>
      <c r="AP173" s="23"/>
      <c r="AQ173" s="45">
        <v>5346.0929887673055</v>
      </c>
      <c r="AR173" s="45">
        <v>0.076</v>
      </c>
      <c r="AS173" s="23"/>
      <c r="AT173" s="23"/>
      <c r="AU173" s="23"/>
      <c r="AV173" s="23"/>
      <c r="AW173" s="23"/>
      <c r="AX173" s="45">
        <v>5346.0929887673055</v>
      </c>
      <c r="AY173" s="23"/>
      <c r="AZ173" s="23"/>
      <c r="BA173" s="23"/>
      <c r="BB173" s="23"/>
      <c r="BC173" s="23"/>
      <c r="BD173" s="23"/>
      <c r="BE173" s="45">
        <v>5346.0929887673055</v>
      </c>
      <c r="BF173" s="45"/>
      <c r="BG173" s="23"/>
      <c r="BH173" s="23"/>
      <c r="BI173" s="23"/>
      <c r="BJ173" s="23"/>
      <c r="BK173" s="23"/>
      <c r="BL173" s="45">
        <v>5346.0929887673055</v>
      </c>
      <c r="BM173" s="45">
        <v>0.02</v>
      </c>
      <c r="BN173" s="23"/>
      <c r="BO173" s="23"/>
      <c r="BP173" s="23"/>
      <c r="BQ173" s="23"/>
      <c r="BR173" s="23"/>
      <c r="BS173" s="45">
        <v>5346.0929887673055</v>
      </c>
      <c r="BT173" s="45">
        <v>0.005</v>
      </c>
      <c r="BU173" s="23"/>
      <c r="BV173" s="23"/>
      <c r="BW173" s="23"/>
      <c r="BX173" s="23"/>
      <c r="BY173" s="23"/>
      <c r="BZ173" s="23"/>
      <c r="CA173" s="23"/>
    </row>
    <row r="174" ht="15.75" customHeight="1">
      <c r="A174" s="45">
        <v>5282.5520888376805</v>
      </c>
      <c r="B174" s="46">
        <v>0.062</v>
      </c>
      <c r="C174" s="45"/>
      <c r="D174" s="45"/>
      <c r="E174" s="45"/>
      <c r="F174" s="45"/>
      <c r="G174" s="45"/>
      <c r="H174" s="45">
        <v>5282.5520888376805</v>
      </c>
      <c r="I174" s="46">
        <v>0.113</v>
      </c>
      <c r="J174" s="45"/>
      <c r="K174" s="45"/>
      <c r="L174" s="45"/>
      <c r="M174" s="45"/>
      <c r="N174" s="45"/>
      <c r="O174" s="45">
        <v>5282.5520888376805</v>
      </c>
      <c r="P174" s="45"/>
      <c r="Q174" s="45"/>
      <c r="R174" s="45"/>
      <c r="S174" s="45"/>
      <c r="T174" s="45"/>
      <c r="U174" s="45"/>
      <c r="V174" s="45">
        <v>5282.5520888376805</v>
      </c>
      <c r="W174" s="45">
        <v>7.045564406656204E-4</v>
      </c>
      <c r="X174" s="45"/>
      <c r="Y174" s="45"/>
      <c r="Z174" s="45"/>
      <c r="AA174" s="45"/>
      <c r="AB174" s="45"/>
      <c r="AC174" s="45">
        <v>5282.5520888376805</v>
      </c>
      <c r="AD174" s="45">
        <v>13.111106696597071</v>
      </c>
      <c r="AE174" s="45"/>
      <c r="AF174" s="45"/>
      <c r="AG174" s="45"/>
      <c r="AH174" s="45"/>
      <c r="AI174" s="45"/>
      <c r="AJ174" s="45">
        <v>5282.5520888376805</v>
      </c>
      <c r="AK174" s="45">
        <v>0.029</v>
      </c>
      <c r="AL174" s="45"/>
      <c r="AM174" s="45"/>
      <c r="AN174" s="45"/>
      <c r="AO174" s="23"/>
      <c r="AP174" s="23"/>
      <c r="AQ174" s="45">
        <v>5282.5520888376805</v>
      </c>
      <c r="AR174" s="45">
        <v>0.075</v>
      </c>
      <c r="AS174" s="23"/>
      <c r="AT174" s="23"/>
      <c r="AU174" s="23"/>
      <c r="AV174" s="23"/>
      <c r="AW174" s="23"/>
      <c r="AX174" s="45">
        <v>5282.5520888376805</v>
      </c>
      <c r="AY174" s="23"/>
      <c r="AZ174" s="23"/>
      <c r="BA174" s="23"/>
      <c r="BB174" s="23"/>
      <c r="BC174" s="23"/>
      <c r="BD174" s="23"/>
      <c r="BE174" s="45">
        <v>5282.5520888376805</v>
      </c>
      <c r="BF174" s="45"/>
      <c r="BG174" s="23"/>
      <c r="BH174" s="23"/>
      <c r="BI174" s="23"/>
      <c r="BJ174" s="23"/>
      <c r="BK174" s="23"/>
      <c r="BL174" s="45">
        <v>5282.5520888376805</v>
      </c>
      <c r="BM174" s="45">
        <v>0.03</v>
      </c>
      <c r="BN174" s="23"/>
      <c r="BO174" s="23"/>
      <c r="BP174" s="23"/>
      <c r="BQ174" s="23"/>
      <c r="BR174" s="23"/>
      <c r="BS174" s="45">
        <v>5282.5520888376805</v>
      </c>
      <c r="BT174" s="45">
        <v>0.006</v>
      </c>
      <c r="BU174" s="23"/>
      <c r="BV174" s="23"/>
      <c r="BW174" s="23"/>
      <c r="BX174" s="23"/>
      <c r="BY174" s="23"/>
      <c r="BZ174" s="23"/>
      <c r="CA174" s="23"/>
    </row>
    <row r="175" ht="15.75" customHeight="1">
      <c r="A175" s="45">
        <v>5212.195916299283</v>
      </c>
      <c r="B175" s="46">
        <v>0.068</v>
      </c>
      <c r="C175" s="45"/>
      <c r="D175" s="45"/>
      <c r="E175" s="45"/>
      <c r="F175" s="45"/>
      <c r="G175" s="45"/>
      <c r="H175" s="45">
        <v>5212.195916299283</v>
      </c>
      <c r="I175" s="46">
        <v>0.112</v>
      </c>
      <c r="J175" s="45"/>
      <c r="K175" s="45"/>
      <c r="L175" s="45"/>
      <c r="M175" s="45"/>
      <c r="N175" s="45"/>
      <c r="O175" s="45">
        <v>5212.195916299283</v>
      </c>
      <c r="P175" s="45"/>
      <c r="Q175" s="45"/>
      <c r="R175" s="45"/>
      <c r="S175" s="45"/>
      <c r="T175" s="45"/>
      <c r="U175" s="45"/>
      <c r="V175" s="45">
        <v>5212.195916299283</v>
      </c>
      <c r="W175" s="45">
        <v>6.842732078310106E-4</v>
      </c>
      <c r="X175" s="45"/>
      <c r="Y175" s="45"/>
      <c r="Z175" s="45"/>
      <c r="AA175" s="45"/>
      <c r="AB175" s="45"/>
      <c r="AC175" s="45">
        <v>5212.195916299283</v>
      </c>
      <c r="AD175" s="45">
        <v>18.28210860617204</v>
      </c>
      <c r="AE175" s="45"/>
      <c r="AF175" s="45"/>
      <c r="AG175" s="45"/>
      <c r="AH175" s="45"/>
      <c r="AI175" s="45"/>
      <c r="AJ175" s="45">
        <v>5212.195916299283</v>
      </c>
      <c r="AK175" s="45">
        <v>0.029</v>
      </c>
      <c r="AL175" s="45"/>
      <c r="AM175" s="45"/>
      <c r="AN175" s="45"/>
      <c r="AO175" s="23"/>
      <c r="AP175" s="23"/>
      <c r="AQ175" s="45">
        <v>5212.195916299283</v>
      </c>
      <c r="AR175" s="45">
        <v>0.073</v>
      </c>
      <c r="AS175" s="23"/>
      <c r="AT175" s="23"/>
      <c r="AU175" s="23"/>
      <c r="AV175" s="23"/>
      <c r="AW175" s="23"/>
      <c r="AX175" s="45">
        <v>5212.195916299283</v>
      </c>
      <c r="AY175" s="23"/>
      <c r="AZ175" s="23"/>
      <c r="BA175" s="23"/>
      <c r="BB175" s="23"/>
      <c r="BC175" s="23"/>
      <c r="BD175" s="23"/>
      <c r="BE175" s="45">
        <v>5212.195916299283</v>
      </c>
      <c r="BF175" s="45"/>
      <c r="BG175" s="23"/>
      <c r="BH175" s="23"/>
      <c r="BI175" s="23"/>
      <c r="BJ175" s="23"/>
      <c r="BK175" s="23"/>
      <c r="BL175" s="45">
        <v>5212.195916299283</v>
      </c>
      <c r="BM175" s="45">
        <v>0.045</v>
      </c>
      <c r="BN175" s="23"/>
      <c r="BO175" s="23"/>
      <c r="BP175" s="23"/>
      <c r="BQ175" s="23"/>
      <c r="BR175" s="23"/>
      <c r="BS175" s="45">
        <v>5212.195916299283</v>
      </c>
      <c r="BT175" s="45">
        <v>0.008</v>
      </c>
      <c r="BU175" s="23"/>
      <c r="BV175" s="23"/>
      <c r="BW175" s="23"/>
      <c r="BX175" s="23"/>
      <c r="BY175" s="23"/>
      <c r="BZ175" s="23"/>
      <c r="CA175" s="23"/>
    </row>
    <row r="176" ht="15.75" customHeight="1">
      <c r="A176" s="45">
        <v>5196.367394425594</v>
      </c>
      <c r="B176" s="46">
        <v>0.072</v>
      </c>
      <c r="C176" s="45"/>
      <c r="D176" s="45"/>
      <c r="E176" s="45"/>
      <c r="F176" s="45"/>
      <c r="G176" s="45"/>
      <c r="H176" s="45">
        <v>5196.367394425594</v>
      </c>
      <c r="I176" s="46">
        <v>0.112</v>
      </c>
      <c r="J176" s="45"/>
      <c r="K176" s="45"/>
      <c r="L176" s="45"/>
      <c r="M176" s="45"/>
      <c r="N176" s="45"/>
      <c r="O176" s="45">
        <v>5196.367394425594</v>
      </c>
      <c r="P176" s="45">
        <v>1.7126264349684838E-4</v>
      </c>
      <c r="Q176" s="45"/>
      <c r="R176" s="45"/>
      <c r="S176" s="45"/>
      <c r="T176" s="45"/>
      <c r="U176" s="45"/>
      <c r="V176" s="45">
        <v>5196.367394425594</v>
      </c>
      <c r="W176" s="45">
        <v>5.897615843726057E-4</v>
      </c>
      <c r="X176" s="45"/>
      <c r="Y176" s="45"/>
      <c r="Z176" s="45"/>
      <c r="AA176" s="45"/>
      <c r="AB176" s="45"/>
      <c r="AC176" s="45">
        <v>5196.367394425594</v>
      </c>
      <c r="AD176" s="45">
        <v>18.54272230341817</v>
      </c>
      <c r="AE176" s="45"/>
      <c r="AF176" s="45"/>
      <c r="AG176" s="45"/>
      <c r="AH176" s="45"/>
      <c r="AI176" s="45"/>
      <c r="AJ176" s="45">
        <v>5196.367394425594</v>
      </c>
      <c r="AK176" s="45">
        <v>0.029</v>
      </c>
      <c r="AL176" s="45"/>
      <c r="AM176" s="45"/>
      <c r="AN176" s="45"/>
      <c r="AO176" s="23"/>
      <c r="AP176" s="23"/>
      <c r="AQ176" s="45">
        <v>5196.367394425594</v>
      </c>
      <c r="AR176" s="45">
        <v>0.071</v>
      </c>
      <c r="AS176" s="23"/>
      <c r="AT176" s="23"/>
      <c r="AU176" s="23"/>
      <c r="AV176" s="23"/>
      <c r="AW176" s="23"/>
      <c r="AX176" s="45">
        <v>5196.367394425594</v>
      </c>
      <c r="AY176" s="23">
        <v>0.378</v>
      </c>
      <c r="AZ176" s="23"/>
      <c r="BA176" s="23"/>
      <c r="BB176" s="23"/>
      <c r="BC176" s="23"/>
      <c r="BD176" s="23"/>
      <c r="BE176" s="45">
        <v>5196.367394425594</v>
      </c>
      <c r="BF176" s="45">
        <v>37.0</v>
      </c>
      <c r="BG176" s="23"/>
      <c r="BH176" s="23"/>
      <c r="BI176" s="23"/>
      <c r="BJ176" s="23"/>
      <c r="BK176" s="23"/>
      <c r="BL176" s="45">
        <v>5196.367394425594</v>
      </c>
      <c r="BM176" s="45">
        <v>0.057</v>
      </c>
      <c r="BN176" s="23"/>
      <c r="BO176" s="23"/>
      <c r="BP176" s="23"/>
      <c r="BQ176" s="23"/>
      <c r="BR176" s="23"/>
      <c r="BS176" s="45">
        <v>5196.367394425594</v>
      </c>
      <c r="BT176" s="45">
        <v>0.01</v>
      </c>
      <c r="BU176" s="23"/>
      <c r="BV176" s="23"/>
      <c r="BW176" s="23"/>
      <c r="BX176" s="23"/>
      <c r="BY176" s="23"/>
      <c r="BZ176" s="23"/>
      <c r="CA176" s="23"/>
    </row>
    <row r="177" ht="15.75" customHeight="1">
      <c r="A177" s="45">
        <v>5137.254493717176</v>
      </c>
      <c r="B177" s="46">
        <v>0.071</v>
      </c>
      <c r="C177" s="45"/>
      <c r="D177" s="45"/>
      <c r="E177" s="45"/>
      <c r="F177" s="45"/>
      <c r="G177" s="45"/>
      <c r="H177" s="45">
        <v>5137.254493717176</v>
      </c>
      <c r="I177" s="46"/>
      <c r="J177" s="45"/>
      <c r="K177" s="45"/>
      <c r="L177" s="45"/>
      <c r="M177" s="45"/>
      <c r="N177" s="45"/>
      <c r="O177" s="45">
        <v>5137.254493717176</v>
      </c>
      <c r="P177" s="45">
        <v>1.8157715632396412E-4</v>
      </c>
      <c r="Q177" s="45"/>
      <c r="R177" s="45"/>
      <c r="S177" s="45"/>
      <c r="T177" s="45"/>
      <c r="U177" s="45"/>
      <c r="V177" s="45">
        <v>5137.254493717176</v>
      </c>
      <c r="W177" s="45">
        <v>6.196479180845769E-4</v>
      </c>
      <c r="X177" s="45"/>
      <c r="Y177" s="45"/>
      <c r="Z177" s="45"/>
      <c r="AA177" s="45"/>
      <c r="AB177" s="45"/>
      <c r="AC177" s="45">
        <v>5137.254493717176</v>
      </c>
      <c r="AD177" s="45">
        <v>19.046554859157077</v>
      </c>
      <c r="AE177" s="45"/>
      <c r="AF177" s="45"/>
      <c r="AG177" s="45"/>
      <c r="AH177" s="45"/>
      <c r="AI177" s="45"/>
      <c r="AJ177" s="45">
        <v>5137.254493717176</v>
      </c>
      <c r="AK177" s="45">
        <v>0.029</v>
      </c>
      <c r="AL177" s="45"/>
      <c r="AM177" s="45"/>
      <c r="AN177" s="45"/>
      <c r="AO177" s="23"/>
      <c r="AP177" s="23"/>
      <c r="AQ177" s="45">
        <v>5137.254493717176</v>
      </c>
      <c r="AR177" s="45">
        <v>0.069</v>
      </c>
      <c r="AS177" s="23"/>
      <c r="AT177" s="23"/>
      <c r="AU177" s="23"/>
      <c r="AV177" s="23"/>
      <c r="AW177" s="23"/>
      <c r="AX177" s="45">
        <v>5137.254493717176</v>
      </c>
      <c r="AY177" s="23">
        <v>0.378</v>
      </c>
      <c r="AZ177" s="23"/>
      <c r="BA177" s="23"/>
      <c r="BB177" s="23"/>
      <c r="BC177" s="23"/>
      <c r="BD177" s="23"/>
      <c r="BE177" s="45">
        <v>5137.254493717176</v>
      </c>
      <c r="BF177" s="45">
        <v>37.0</v>
      </c>
      <c r="BG177" s="23"/>
      <c r="BH177" s="23"/>
      <c r="BI177" s="23"/>
      <c r="BJ177" s="23"/>
      <c r="BK177" s="23"/>
      <c r="BL177" s="45">
        <v>5137.254493717176</v>
      </c>
      <c r="BM177" s="45">
        <v>0.057</v>
      </c>
      <c r="BN177" s="23"/>
      <c r="BO177" s="23"/>
      <c r="BP177" s="23"/>
      <c r="BQ177" s="23"/>
      <c r="BR177" s="23"/>
      <c r="BS177" s="45">
        <v>5137.254493717176</v>
      </c>
      <c r="BT177" s="45">
        <v>0.013</v>
      </c>
      <c r="BU177" s="23"/>
      <c r="BV177" s="23"/>
      <c r="BW177" s="23"/>
      <c r="BX177" s="23"/>
      <c r="BY177" s="23"/>
      <c r="BZ177" s="23"/>
      <c r="CA177" s="23"/>
    </row>
    <row r="178" ht="15.75" customHeight="1">
      <c r="A178" s="45">
        <v>5070.28905582892</v>
      </c>
      <c r="B178" s="46">
        <v>0.077</v>
      </c>
      <c r="C178" s="45"/>
      <c r="D178" s="45"/>
      <c r="E178" s="45"/>
      <c r="F178" s="45"/>
      <c r="G178" s="45"/>
      <c r="H178" s="45">
        <v>5070.28905582892</v>
      </c>
      <c r="I178" s="46">
        <v>0.112</v>
      </c>
      <c r="J178" s="45"/>
      <c r="K178" s="45"/>
      <c r="L178" s="45"/>
      <c r="M178" s="45"/>
      <c r="N178" s="45"/>
      <c r="O178" s="45">
        <v>5070.28905582892</v>
      </c>
      <c r="P178" s="45">
        <v>1.7403498228348922E-4</v>
      </c>
      <c r="Q178" s="45"/>
      <c r="R178" s="45"/>
      <c r="S178" s="45"/>
      <c r="T178" s="45"/>
      <c r="U178" s="45"/>
      <c r="V178" s="45">
        <v>5070.28905582892</v>
      </c>
      <c r="W178" s="45">
        <v>5.922197598567655E-4</v>
      </c>
      <c r="X178" s="45"/>
      <c r="Y178" s="45"/>
      <c r="Z178" s="45"/>
      <c r="AA178" s="45"/>
      <c r="AB178" s="45"/>
      <c r="AC178" s="45">
        <v>5070.28905582892</v>
      </c>
      <c r="AD178" s="45">
        <v>17.779113298025518</v>
      </c>
      <c r="AE178" s="45"/>
      <c r="AF178" s="45"/>
      <c r="AG178" s="45"/>
      <c r="AH178" s="45"/>
      <c r="AI178" s="45"/>
      <c r="AJ178" s="45">
        <v>5070.28905582892</v>
      </c>
      <c r="AK178" s="45">
        <v>0.029</v>
      </c>
      <c r="AL178" s="45"/>
      <c r="AM178" s="45"/>
      <c r="AN178" s="45"/>
      <c r="AO178" s="23"/>
      <c r="AP178" s="23"/>
      <c r="AQ178" s="45">
        <v>5070.28905582892</v>
      </c>
      <c r="AR178" s="45">
        <v>0.067</v>
      </c>
      <c r="AS178" s="23"/>
      <c r="AT178" s="23"/>
      <c r="AU178" s="23"/>
      <c r="AV178" s="23"/>
      <c r="AW178" s="23"/>
      <c r="AX178" s="45">
        <v>5070.28905582892</v>
      </c>
      <c r="AY178" s="23">
        <v>0.378</v>
      </c>
      <c r="AZ178" s="23"/>
      <c r="BA178" s="23"/>
      <c r="BB178" s="23"/>
      <c r="BC178" s="23"/>
      <c r="BD178" s="23"/>
      <c r="BE178" s="45">
        <v>5070.28905582892</v>
      </c>
      <c r="BF178" s="45">
        <v>37.0</v>
      </c>
      <c r="BG178" s="23"/>
      <c r="BH178" s="23"/>
      <c r="BI178" s="23"/>
      <c r="BJ178" s="23"/>
      <c r="BK178" s="23"/>
      <c r="BL178" s="45">
        <v>5070.28905582892</v>
      </c>
      <c r="BM178" s="45">
        <v>0.087</v>
      </c>
      <c r="BN178" s="23"/>
      <c r="BO178" s="23"/>
      <c r="BP178" s="23"/>
      <c r="BQ178" s="23"/>
      <c r="BR178" s="23"/>
      <c r="BS178" s="45">
        <v>5070.28905582892</v>
      </c>
      <c r="BT178" s="45">
        <v>0.016</v>
      </c>
      <c r="BU178" s="23"/>
      <c r="BV178" s="23"/>
      <c r="BW178" s="23"/>
      <c r="BX178" s="23"/>
      <c r="BY178" s="23"/>
      <c r="BZ178" s="23"/>
      <c r="CA178" s="23"/>
    </row>
    <row r="179" ht="15.75" customHeight="1">
      <c r="A179" s="45">
        <v>5000.456694235279</v>
      </c>
      <c r="B179" s="46">
        <v>0.08</v>
      </c>
      <c r="C179" s="45"/>
      <c r="D179" s="45"/>
      <c r="E179" s="45"/>
      <c r="F179" s="45"/>
      <c r="G179" s="45"/>
      <c r="H179" s="45">
        <v>5000.456694235279</v>
      </c>
      <c r="I179" s="46">
        <v>0.116</v>
      </c>
      <c r="J179" s="45"/>
      <c r="K179" s="45"/>
      <c r="L179" s="45"/>
      <c r="M179" s="45"/>
      <c r="N179" s="45"/>
      <c r="O179" s="45">
        <v>5000.456694235279</v>
      </c>
      <c r="P179" s="45"/>
      <c r="Q179" s="45"/>
      <c r="R179" s="45"/>
      <c r="S179" s="45"/>
      <c r="T179" s="45"/>
      <c r="U179" s="45"/>
      <c r="V179" s="45">
        <v>5000.456694235279</v>
      </c>
      <c r="W179" s="45">
        <v>4.937662017034934E-4</v>
      </c>
      <c r="X179" s="45"/>
      <c r="Y179" s="45"/>
      <c r="Z179" s="45"/>
      <c r="AA179" s="45"/>
      <c r="AB179" s="45"/>
      <c r="AC179" s="45">
        <v>5000.456694235279</v>
      </c>
      <c r="AD179" s="45">
        <v>19.13344031601037</v>
      </c>
      <c r="AE179" s="45"/>
      <c r="AF179" s="45"/>
      <c r="AG179" s="45"/>
      <c r="AH179" s="45"/>
      <c r="AI179" s="45"/>
      <c r="AJ179" s="45">
        <v>5000.456694235279</v>
      </c>
      <c r="AK179" s="45">
        <v>0.029</v>
      </c>
      <c r="AL179" s="45"/>
      <c r="AM179" s="45"/>
      <c r="AN179" s="45"/>
      <c r="AO179" s="23"/>
      <c r="AP179" s="23"/>
      <c r="AQ179" s="45">
        <v>5000.456694235279</v>
      </c>
      <c r="AR179" s="45">
        <v>0.066</v>
      </c>
      <c r="AS179" s="23"/>
      <c r="AT179" s="23"/>
      <c r="AU179" s="23"/>
      <c r="AV179" s="23"/>
      <c r="AW179" s="23"/>
      <c r="AX179" s="45">
        <v>5000.456694235279</v>
      </c>
      <c r="AY179" s="23">
        <v>0.378</v>
      </c>
      <c r="AZ179" s="23"/>
      <c r="BA179" s="23"/>
      <c r="BB179" s="23"/>
      <c r="BC179" s="23"/>
      <c r="BD179" s="23"/>
      <c r="BE179" s="45">
        <v>5000.456694235279</v>
      </c>
      <c r="BF179" s="45">
        <v>37.0</v>
      </c>
      <c r="BG179" s="23"/>
      <c r="BH179" s="23"/>
      <c r="BI179" s="23"/>
      <c r="BJ179" s="23"/>
      <c r="BK179" s="23"/>
      <c r="BL179" s="45">
        <v>5000.456694235279</v>
      </c>
      <c r="BM179" s="45">
        <v>0.139</v>
      </c>
      <c r="BN179" s="23"/>
      <c r="BO179" s="23"/>
      <c r="BP179" s="23"/>
      <c r="BQ179" s="23"/>
      <c r="BR179" s="23"/>
      <c r="BS179" s="45">
        <v>5000.456694235279</v>
      </c>
      <c r="BT179" s="45">
        <v>0.023</v>
      </c>
      <c r="BU179" s="23"/>
      <c r="BV179" s="23"/>
      <c r="BW179" s="23"/>
      <c r="BX179" s="23"/>
      <c r="BY179" s="23"/>
      <c r="BZ179" s="23"/>
      <c r="CA179" s="23"/>
    </row>
    <row r="180" ht="15.75" customHeight="1">
      <c r="A180" s="45">
        <v>4958.295507169669</v>
      </c>
      <c r="B180" s="46">
        <v>0.083</v>
      </c>
      <c r="C180" s="45"/>
      <c r="D180" s="45"/>
      <c r="E180" s="45"/>
      <c r="F180" s="45"/>
      <c r="G180" s="45"/>
      <c r="H180" s="45">
        <v>4958.295507169669</v>
      </c>
      <c r="I180" s="46">
        <v>0.111</v>
      </c>
      <c r="J180" s="45"/>
      <c r="K180" s="45"/>
      <c r="L180" s="45"/>
      <c r="M180" s="45"/>
      <c r="N180" s="45"/>
      <c r="O180" s="45">
        <v>4958.295507169669</v>
      </c>
      <c r="P180" s="45"/>
      <c r="Q180" s="45"/>
      <c r="R180" s="45"/>
      <c r="S180" s="45"/>
      <c r="T180" s="45"/>
      <c r="U180" s="45"/>
      <c r="V180" s="45">
        <v>4958.295507169669</v>
      </c>
      <c r="W180" s="45">
        <v>4.952151509067791E-4</v>
      </c>
      <c r="X180" s="45"/>
      <c r="Y180" s="45"/>
      <c r="Z180" s="45"/>
      <c r="AA180" s="45"/>
      <c r="AB180" s="45"/>
      <c r="AC180" s="45">
        <v>4958.295507169669</v>
      </c>
      <c r="AD180" s="45">
        <v>21.29303474414898</v>
      </c>
      <c r="AE180" s="45"/>
      <c r="AF180" s="45"/>
      <c r="AG180" s="45"/>
      <c r="AH180" s="45"/>
      <c r="AI180" s="45"/>
      <c r="AJ180" s="45">
        <v>4958.295507169669</v>
      </c>
      <c r="AK180" s="45">
        <v>0.029</v>
      </c>
      <c r="AL180" s="45"/>
      <c r="AM180" s="45"/>
      <c r="AN180" s="45"/>
      <c r="AO180" s="23"/>
      <c r="AP180" s="23"/>
      <c r="AQ180" s="45">
        <v>4958.295507169669</v>
      </c>
      <c r="AR180" s="45">
        <v>0.064</v>
      </c>
      <c r="AS180" s="23"/>
      <c r="AT180" s="23"/>
      <c r="AU180" s="23"/>
      <c r="AV180" s="23"/>
      <c r="AW180" s="23"/>
      <c r="AX180" s="45">
        <v>4958.295507169669</v>
      </c>
      <c r="AY180" s="23">
        <v>0.378</v>
      </c>
      <c r="AZ180" s="23"/>
      <c r="BA180" s="23"/>
      <c r="BB180" s="23"/>
      <c r="BC180" s="23"/>
      <c r="BD180" s="23"/>
      <c r="BE180" s="45">
        <v>4958.295507169669</v>
      </c>
      <c r="BF180" s="45">
        <v>37.0</v>
      </c>
      <c r="BG180" s="23"/>
      <c r="BH180" s="23"/>
      <c r="BI180" s="23"/>
      <c r="BJ180" s="23"/>
      <c r="BK180" s="23"/>
      <c r="BL180" s="45">
        <v>4958.295507169669</v>
      </c>
      <c r="BM180" s="45">
        <v>0.157</v>
      </c>
      <c r="BN180" s="23"/>
      <c r="BO180" s="23"/>
      <c r="BP180" s="23"/>
      <c r="BQ180" s="23"/>
      <c r="BR180" s="23"/>
      <c r="BS180" s="45">
        <v>4958.295507169669</v>
      </c>
      <c r="BT180" s="45">
        <v>0.04</v>
      </c>
      <c r="BU180" s="23"/>
      <c r="BV180" s="23"/>
      <c r="BW180" s="23"/>
      <c r="BX180" s="23"/>
      <c r="BY180" s="23"/>
      <c r="BZ180" s="23"/>
      <c r="CA180" s="23"/>
    </row>
    <row r="181" ht="15.75" customHeight="1">
      <c r="A181" s="45">
        <v>4886.677295704262</v>
      </c>
      <c r="B181" s="46">
        <v>0.088</v>
      </c>
      <c r="C181" s="45"/>
      <c r="D181" s="45"/>
      <c r="E181" s="45"/>
      <c r="F181" s="45"/>
      <c r="G181" s="45"/>
      <c r="H181" s="45">
        <v>4886.677295704262</v>
      </c>
      <c r="I181" s="46">
        <v>0.103</v>
      </c>
      <c r="J181" s="45"/>
      <c r="K181" s="45"/>
      <c r="L181" s="45"/>
      <c r="M181" s="45"/>
      <c r="N181" s="45"/>
      <c r="O181" s="45">
        <v>4886.677295704262</v>
      </c>
      <c r="P181" s="45">
        <v>1.7145542878245064E-4</v>
      </c>
      <c r="Q181" s="45"/>
      <c r="R181" s="45"/>
      <c r="S181" s="45"/>
      <c r="T181" s="45"/>
      <c r="U181" s="45"/>
      <c r="V181" s="45">
        <v>4886.677295704262</v>
      </c>
      <c r="W181" s="45">
        <v>5.851066380827686E-4</v>
      </c>
      <c r="X181" s="45"/>
      <c r="Y181" s="45"/>
      <c r="Z181" s="45"/>
      <c r="AA181" s="45"/>
      <c r="AB181" s="45"/>
      <c r="AC181" s="45">
        <v>4886.677295704262</v>
      </c>
      <c r="AD181" s="45">
        <v>24.57927475552614</v>
      </c>
      <c r="AE181" s="45"/>
      <c r="AF181" s="45"/>
      <c r="AG181" s="45"/>
      <c r="AH181" s="45"/>
      <c r="AI181" s="45"/>
      <c r="AJ181" s="45">
        <v>4886.677295704262</v>
      </c>
      <c r="AK181" s="45">
        <v>0.028</v>
      </c>
      <c r="AL181" s="45"/>
      <c r="AM181" s="45"/>
      <c r="AN181" s="45"/>
      <c r="AO181" s="23"/>
      <c r="AP181" s="23"/>
      <c r="AQ181" s="45">
        <v>4886.677295704262</v>
      </c>
      <c r="AR181" s="45">
        <v>0.062</v>
      </c>
      <c r="AS181" s="23"/>
      <c r="AT181" s="23"/>
      <c r="AU181" s="23"/>
      <c r="AV181" s="23"/>
      <c r="AW181" s="23"/>
      <c r="AX181" s="45">
        <v>4886.677295704262</v>
      </c>
      <c r="AY181" s="23">
        <v>0.378</v>
      </c>
      <c r="AZ181" s="23"/>
      <c r="BA181" s="23"/>
      <c r="BB181" s="23"/>
      <c r="BC181" s="23"/>
      <c r="BD181" s="23"/>
      <c r="BE181" s="45">
        <v>4886.677295704262</v>
      </c>
      <c r="BF181" s="45">
        <v>37.0</v>
      </c>
      <c r="BG181" s="23"/>
      <c r="BH181" s="23"/>
      <c r="BI181" s="23"/>
      <c r="BJ181" s="23"/>
      <c r="BK181" s="23"/>
      <c r="BL181" s="45">
        <v>4886.677295704262</v>
      </c>
      <c r="BM181" s="45">
        <v>0.199</v>
      </c>
      <c r="BN181" s="23"/>
      <c r="BO181" s="23"/>
      <c r="BP181" s="23"/>
      <c r="BQ181" s="23"/>
      <c r="BR181" s="23"/>
      <c r="BS181" s="45">
        <v>4886.677295704262</v>
      </c>
      <c r="BT181" s="45">
        <v>0.065</v>
      </c>
      <c r="BU181" s="23"/>
      <c r="BV181" s="23"/>
      <c r="BW181" s="23"/>
      <c r="BX181" s="23"/>
      <c r="BY181" s="23"/>
      <c r="BZ181" s="23"/>
      <c r="CA181" s="23"/>
    </row>
    <row r="182" ht="15.75" customHeight="1">
      <c r="A182" s="45">
        <v>4832.031627149954</v>
      </c>
      <c r="B182" s="46">
        <v>0.087</v>
      </c>
      <c r="C182" s="45"/>
      <c r="D182" s="45"/>
      <c r="E182" s="45"/>
      <c r="F182" s="45"/>
      <c r="G182" s="45"/>
      <c r="H182" s="45">
        <v>4832.031627149954</v>
      </c>
      <c r="I182" s="46">
        <v>0.106</v>
      </c>
      <c r="J182" s="45"/>
      <c r="K182" s="45"/>
      <c r="L182" s="45"/>
      <c r="M182" s="45"/>
      <c r="N182" s="45"/>
      <c r="O182" s="45">
        <v>4832.031627149954</v>
      </c>
      <c r="P182" s="45"/>
      <c r="Q182" s="45"/>
      <c r="R182" s="45"/>
      <c r="S182" s="45"/>
      <c r="T182" s="45"/>
      <c r="U182" s="45"/>
      <c r="V182" s="45">
        <v>4832.031627149954</v>
      </c>
      <c r="W182" s="45"/>
      <c r="X182" s="45"/>
      <c r="Y182" s="45"/>
      <c r="Z182" s="45"/>
      <c r="AA182" s="45"/>
      <c r="AB182" s="45"/>
      <c r="AC182" s="45">
        <v>4832.031627149954</v>
      </c>
      <c r="AD182" s="45">
        <v>39.56789496436527</v>
      </c>
      <c r="AE182" s="45"/>
      <c r="AF182" s="45"/>
      <c r="AG182" s="45"/>
      <c r="AH182" s="45"/>
      <c r="AI182" s="45"/>
      <c r="AJ182" s="45">
        <v>4832.031627149954</v>
      </c>
      <c r="AK182" s="45">
        <v>0.028</v>
      </c>
      <c r="AL182" s="45"/>
      <c r="AM182" s="45"/>
      <c r="AN182" s="45"/>
      <c r="AO182" s="23"/>
      <c r="AP182" s="23"/>
      <c r="AQ182" s="45">
        <v>4832.031627149954</v>
      </c>
      <c r="AR182" s="45">
        <v>0.061</v>
      </c>
      <c r="AS182" s="23"/>
      <c r="AT182" s="23"/>
      <c r="AU182" s="23"/>
      <c r="AV182" s="23"/>
      <c r="AW182" s="23"/>
      <c r="AX182" s="45">
        <v>4832.031627149954</v>
      </c>
      <c r="AY182" s="23">
        <v>0.378</v>
      </c>
      <c r="AZ182" s="23"/>
      <c r="BA182" s="23"/>
      <c r="BB182" s="23"/>
      <c r="BC182" s="23"/>
      <c r="BD182" s="23"/>
      <c r="BE182" s="45">
        <v>4832.031627149954</v>
      </c>
      <c r="BF182" s="45">
        <v>37.0</v>
      </c>
      <c r="BG182" s="23"/>
      <c r="BH182" s="23"/>
      <c r="BI182" s="23"/>
      <c r="BJ182" s="23"/>
      <c r="BK182" s="23"/>
      <c r="BL182" s="45">
        <v>4832.031627149954</v>
      </c>
      <c r="BM182" s="45">
        <v>0.228</v>
      </c>
      <c r="BN182" s="23"/>
      <c r="BO182" s="23"/>
      <c r="BP182" s="23"/>
      <c r="BQ182" s="23"/>
      <c r="BR182" s="23"/>
      <c r="BS182" s="45">
        <v>4832.031627149954</v>
      </c>
      <c r="BT182" s="45">
        <v>0.07</v>
      </c>
      <c r="BU182" s="23"/>
      <c r="BV182" s="23"/>
      <c r="BW182" s="23"/>
      <c r="BX182" s="23"/>
      <c r="BY182" s="23"/>
      <c r="BZ182" s="23"/>
      <c r="CA182" s="23"/>
    </row>
    <row r="183" ht="15.75" customHeight="1">
      <c r="A183" s="45">
        <v>4781.409737893939</v>
      </c>
      <c r="B183" s="46">
        <v>0.088</v>
      </c>
      <c r="C183" s="45"/>
      <c r="D183" s="45"/>
      <c r="E183" s="45"/>
      <c r="F183" s="45"/>
      <c r="G183" s="45"/>
      <c r="H183" s="45">
        <v>4781.409737893939</v>
      </c>
      <c r="I183" s="46"/>
      <c r="J183" s="45"/>
      <c r="K183" s="45"/>
      <c r="L183" s="45"/>
      <c r="M183" s="45"/>
      <c r="N183" s="45"/>
      <c r="O183" s="45">
        <v>4781.409737893939</v>
      </c>
      <c r="P183" s="45"/>
      <c r="Q183" s="45"/>
      <c r="R183" s="45"/>
      <c r="S183" s="45"/>
      <c r="T183" s="45"/>
      <c r="U183" s="45"/>
      <c r="V183" s="45">
        <v>4781.409737893939</v>
      </c>
      <c r="W183" s="45"/>
      <c r="X183" s="45"/>
      <c r="Y183" s="45"/>
      <c r="Z183" s="45"/>
      <c r="AA183" s="45"/>
      <c r="AB183" s="45"/>
      <c r="AC183" s="45">
        <v>4781.409737893939</v>
      </c>
      <c r="AD183" s="45">
        <v>34.43253781762853</v>
      </c>
      <c r="AE183" s="45"/>
      <c r="AF183" s="45"/>
      <c r="AG183" s="45"/>
      <c r="AH183" s="45"/>
      <c r="AI183" s="45"/>
      <c r="AJ183" s="45">
        <v>4781.409737893939</v>
      </c>
      <c r="AK183" s="45">
        <v>0.028</v>
      </c>
      <c r="AL183" s="45"/>
      <c r="AM183" s="45"/>
      <c r="AN183" s="45"/>
      <c r="AO183" s="23"/>
      <c r="AP183" s="23"/>
      <c r="AQ183" s="45">
        <v>4781.409737893939</v>
      </c>
      <c r="AR183" s="45">
        <v>0.059</v>
      </c>
      <c r="AS183" s="23"/>
      <c r="AT183" s="23"/>
      <c r="AU183" s="23"/>
      <c r="AV183" s="23"/>
      <c r="AW183" s="23"/>
      <c r="AX183" s="45">
        <v>4781.409737893939</v>
      </c>
      <c r="AY183" s="23">
        <v>0.378</v>
      </c>
      <c r="AZ183" s="23"/>
      <c r="BA183" s="23"/>
      <c r="BB183" s="23"/>
      <c r="BC183" s="23"/>
      <c r="BD183" s="23"/>
      <c r="BE183" s="45">
        <v>4781.409737893939</v>
      </c>
      <c r="BF183" s="45">
        <v>37.0</v>
      </c>
      <c r="BG183" s="23"/>
      <c r="BH183" s="23"/>
      <c r="BI183" s="23"/>
      <c r="BJ183" s="23"/>
      <c r="BK183" s="23"/>
      <c r="BL183" s="45">
        <v>4781.409737893939</v>
      </c>
      <c r="BM183" s="45">
        <v>0.247</v>
      </c>
      <c r="BN183" s="23"/>
      <c r="BO183" s="23"/>
      <c r="BP183" s="23"/>
      <c r="BQ183" s="23"/>
      <c r="BR183" s="23"/>
      <c r="BS183" s="45">
        <v>4781.409737893939</v>
      </c>
      <c r="BT183" s="45">
        <v>0.083</v>
      </c>
      <c r="BU183" s="23"/>
      <c r="BV183" s="23"/>
      <c r="BW183" s="23"/>
      <c r="BX183" s="23"/>
      <c r="BY183" s="23"/>
      <c r="BZ183" s="23"/>
      <c r="CA183" s="23"/>
    </row>
    <row r="184" ht="15.75" customHeight="1">
      <c r="A184" s="45">
        <v>68.28027636441492</v>
      </c>
      <c r="B184" s="46">
        <v>0.054</v>
      </c>
      <c r="C184" s="45"/>
      <c r="D184" s="45"/>
      <c r="E184" s="45"/>
      <c r="F184" s="45"/>
      <c r="G184" s="45"/>
      <c r="H184" s="45">
        <v>68.28027636441492</v>
      </c>
      <c r="I184" s="46">
        <v>0.132</v>
      </c>
      <c r="J184" s="45"/>
      <c r="K184" s="45"/>
      <c r="L184" s="45"/>
      <c r="M184" s="45"/>
      <c r="N184" s="45"/>
      <c r="O184" s="45">
        <v>68.28027636441492</v>
      </c>
      <c r="P184" s="45"/>
      <c r="Q184" s="45"/>
      <c r="R184" s="45"/>
      <c r="S184" s="45"/>
      <c r="T184" s="45"/>
      <c r="U184" s="45"/>
      <c r="V184" s="45">
        <v>68.28027636441492</v>
      </c>
      <c r="W184" s="45"/>
      <c r="X184" s="45"/>
      <c r="Y184" s="45"/>
      <c r="Z184" s="45"/>
      <c r="AA184" s="45"/>
      <c r="AB184" s="45"/>
      <c r="AC184" s="45">
        <v>68.28027636441492</v>
      </c>
      <c r="AD184" s="45">
        <v>18.234989133851624</v>
      </c>
      <c r="AE184" s="45"/>
      <c r="AF184" s="45"/>
      <c r="AG184" s="45"/>
      <c r="AH184" s="45"/>
      <c r="AI184" s="45"/>
      <c r="AJ184" s="45">
        <v>68.28027636441492</v>
      </c>
      <c r="AK184" s="45">
        <v>0.025</v>
      </c>
      <c r="AL184" s="45"/>
      <c r="AM184" s="45"/>
      <c r="AN184" s="45"/>
      <c r="AO184" s="23"/>
      <c r="AP184" s="23"/>
      <c r="AQ184" s="45">
        <v>68.28027636441492</v>
      </c>
      <c r="AR184" s="45">
        <v>0.036</v>
      </c>
      <c r="AS184" s="23"/>
      <c r="AT184" s="23"/>
      <c r="AU184" s="23"/>
      <c r="AV184" s="23"/>
      <c r="AW184" s="23"/>
      <c r="AX184" s="45">
        <v>68.28027636441492</v>
      </c>
      <c r="AY184" s="23"/>
      <c r="AZ184" s="23"/>
      <c r="BA184" s="23"/>
      <c r="BB184" s="23"/>
      <c r="BC184" s="23"/>
      <c r="BD184" s="23"/>
      <c r="BE184" s="45">
        <v>68.28027636441492</v>
      </c>
      <c r="BF184" s="45"/>
      <c r="BG184" s="23"/>
      <c r="BH184" s="23"/>
      <c r="BI184" s="23"/>
      <c r="BJ184" s="23"/>
      <c r="BK184" s="23"/>
      <c r="BL184" s="45">
        <v>68.28027636441492</v>
      </c>
      <c r="BM184" s="45">
        <v>0.021</v>
      </c>
      <c r="BN184" s="23"/>
      <c r="BO184" s="23"/>
      <c r="BP184" s="23"/>
      <c r="BQ184" s="23"/>
      <c r="BR184" s="23"/>
      <c r="BS184" s="45">
        <v>68.28027636441492</v>
      </c>
      <c r="BT184" s="45">
        <v>0.006</v>
      </c>
      <c r="BU184" s="23"/>
      <c r="BV184" s="23"/>
      <c r="BW184" s="23"/>
      <c r="BX184" s="23"/>
      <c r="BY184" s="23"/>
      <c r="BZ184" s="23"/>
      <c r="CA184" s="23"/>
    </row>
    <row r="185" ht="15.75" customHeight="1">
      <c r="A185" s="45">
        <v>67.40019186899198</v>
      </c>
      <c r="B185" s="46">
        <v>0.058</v>
      </c>
      <c r="C185" s="45"/>
      <c r="D185" s="45"/>
      <c r="E185" s="45"/>
      <c r="F185" s="45"/>
      <c r="G185" s="45"/>
      <c r="H185" s="45">
        <v>67.40019186899198</v>
      </c>
      <c r="I185" s="46">
        <v>0.133</v>
      </c>
      <c r="J185" s="45"/>
      <c r="K185" s="45"/>
      <c r="L185" s="45"/>
      <c r="M185" s="45"/>
      <c r="N185" s="45"/>
      <c r="O185" s="45">
        <v>67.40019186899198</v>
      </c>
      <c r="P185" s="45">
        <v>0.0011554190468692361</v>
      </c>
      <c r="Q185" s="45"/>
      <c r="R185" s="45"/>
      <c r="S185" s="45"/>
      <c r="T185" s="45"/>
      <c r="U185" s="45"/>
      <c r="V185" s="45">
        <v>67.40019186899198</v>
      </c>
      <c r="W185" s="45"/>
      <c r="X185" s="45"/>
      <c r="Y185" s="45"/>
      <c r="Z185" s="45"/>
      <c r="AA185" s="45"/>
      <c r="AB185" s="45"/>
      <c r="AC185" s="45">
        <v>67.40019186899198</v>
      </c>
      <c r="AD185" s="45">
        <v>18.57027096926949</v>
      </c>
      <c r="AE185" s="45"/>
      <c r="AF185" s="45"/>
      <c r="AG185" s="45"/>
      <c r="AH185" s="45"/>
      <c r="AI185" s="45"/>
      <c r="AJ185" s="45">
        <v>67.40019186899198</v>
      </c>
      <c r="AK185" s="45">
        <v>0.025</v>
      </c>
      <c r="AL185" s="45"/>
      <c r="AM185" s="45"/>
      <c r="AN185" s="45"/>
      <c r="AO185" s="23"/>
      <c r="AP185" s="23"/>
      <c r="AQ185" s="45">
        <v>67.40019186899198</v>
      </c>
      <c r="AR185" s="45">
        <v>0.034</v>
      </c>
      <c r="AS185" s="23"/>
      <c r="AT185" s="23"/>
      <c r="AU185" s="23"/>
      <c r="AV185" s="23"/>
      <c r="AW185" s="23"/>
      <c r="AX185" s="45">
        <v>67.40019186899198</v>
      </c>
      <c r="AY185" s="23"/>
      <c r="AZ185" s="23"/>
      <c r="BA185" s="23"/>
      <c r="BB185" s="23"/>
      <c r="BC185" s="23"/>
      <c r="BD185" s="23"/>
      <c r="BE185" s="45">
        <v>67.40019186899198</v>
      </c>
      <c r="BF185" s="45"/>
      <c r="BG185" s="23"/>
      <c r="BH185" s="23"/>
      <c r="BI185" s="23"/>
      <c r="BJ185" s="23"/>
      <c r="BK185" s="23"/>
      <c r="BL185" s="45">
        <v>67.40019186899198</v>
      </c>
      <c r="BM185" s="45">
        <v>0.042</v>
      </c>
      <c r="BN185" s="23"/>
      <c r="BO185" s="23"/>
      <c r="BP185" s="23"/>
      <c r="BQ185" s="23"/>
      <c r="BR185" s="23"/>
      <c r="BS185" s="45">
        <v>67.40019186899198</v>
      </c>
      <c r="BT185" s="45">
        <v>0.008</v>
      </c>
      <c r="BU185" s="23"/>
      <c r="BV185" s="23"/>
      <c r="BW185" s="23"/>
      <c r="BX185" s="23"/>
      <c r="BY185" s="23"/>
      <c r="BZ185" s="23"/>
      <c r="CA185" s="23"/>
    </row>
    <row r="186" ht="15.75" customHeight="1">
      <c r="A186" s="45">
        <v>66.41802572288498</v>
      </c>
      <c r="B186" s="46">
        <v>0.061</v>
      </c>
      <c r="C186" s="45"/>
      <c r="D186" s="45"/>
      <c r="E186" s="45"/>
      <c r="F186" s="45"/>
      <c r="G186" s="45"/>
      <c r="H186" s="45">
        <v>66.41802572288498</v>
      </c>
      <c r="I186" s="46">
        <v>0.138</v>
      </c>
      <c r="J186" s="45"/>
      <c r="K186" s="45"/>
      <c r="L186" s="45"/>
      <c r="M186" s="45"/>
      <c r="N186" s="45"/>
      <c r="O186" s="45">
        <v>66.41802572288498</v>
      </c>
      <c r="P186" s="45">
        <v>0.0010771868386171635</v>
      </c>
      <c r="Q186" s="45"/>
      <c r="R186" s="45"/>
      <c r="S186" s="45"/>
      <c r="T186" s="45"/>
      <c r="U186" s="45"/>
      <c r="V186" s="45">
        <v>66.41802572288498</v>
      </c>
      <c r="W186" s="45">
        <v>0.0029980565690067044</v>
      </c>
      <c r="X186" s="45"/>
      <c r="Y186" s="45"/>
      <c r="Z186" s="45"/>
      <c r="AA186" s="45"/>
      <c r="AB186" s="45"/>
      <c r="AC186" s="45">
        <v>66.41802572288498</v>
      </c>
      <c r="AD186" s="45">
        <v>19.164628905876548</v>
      </c>
      <c r="AE186" s="45"/>
      <c r="AF186" s="45"/>
      <c r="AG186" s="45"/>
      <c r="AH186" s="45"/>
      <c r="AI186" s="45"/>
      <c r="AJ186" s="45">
        <v>66.41802572288498</v>
      </c>
      <c r="AK186" s="45">
        <v>0.024</v>
      </c>
      <c r="AL186" s="45"/>
      <c r="AM186" s="45"/>
      <c r="AN186" s="45"/>
      <c r="AO186" s="23"/>
      <c r="AP186" s="23"/>
      <c r="AQ186" s="45">
        <v>66.41802572288498</v>
      </c>
      <c r="AR186" s="45">
        <v>0.031</v>
      </c>
      <c r="AS186" s="23"/>
      <c r="AT186" s="23"/>
      <c r="AU186" s="23"/>
      <c r="AV186" s="23"/>
      <c r="AW186" s="23"/>
      <c r="AX186" s="45">
        <v>66.41802572288498</v>
      </c>
      <c r="AY186" s="23"/>
      <c r="AZ186" s="23"/>
      <c r="BA186" s="23"/>
      <c r="BB186" s="23"/>
      <c r="BC186" s="23"/>
      <c r="BD186" s="23"/>
      <c r="BE186" s="45">
        <v>66.41802572288498</v>
      </c>
      <c r="BF186" s="45"/>
      <c r="BG186" s="23"/>
      <c r="BH186" s="23"/>
      <c r="BI186" s="23"/>
      <c r="BJ186" s="23"/>
      <c r="BK186" s="23"/>
      <c r="BL186" s="45">
        <v>66.41802572288498</v>
      </c>
      <c r="BM186" s="45">
        <v>0.066</v>
      </c>
      <c r="BN186" s="23"/>
      <c r="BO186" s="23"/>
      <c r="BP186" s="23"/>
      <c r="BQ186" s="23"/>
      <c r="BR186" s="23"/>
      <c r="BS186" s="45">
        <v>66.41802572288498</v>
      </c>
      <c r="BT186" s="45">
        <v>0.027</v>
      </c>
      <c r="BU186" s="23"/>
      <c r="BV186" s="23"/>
      <c r="BW186" s="23"/>
      <c r="BX186" s="23"/>
      <c r="BY186" s="23"/>
      <c r="BZ186" s="23"/>
      <c r="CA186" s="23"/>
    </row>
    <row r="187" ht="15.75" customHeight="1">
      <c r="A187" s="45">
        <v>65.36343712755631</v>
      </c>
      <c r="B187" s="46">
        <v>0.056</v>
      </c>
      <c r="C187" s="45"/>
      <c r="D187" s="45"/>
      <c r="E187" s="45"/>
      <c r="F187" s="45"/>
      <c r="G187" s="45"/>
      <c r="H187" s="45">
        <v>65.36343712755631</v>
      </c>
      <c r="I187" s="46">
        <v>0.135</v>
      </c>
      <c r="J187" s="45"/>
      <c r="K187" s="45"/>
      <c r="L187" s="45"/>
      <c r="M187" s="45"/>
      <c r="N187" s="45"/>
      <c r="O187" s="45">
        <v>65.36343712755631</v>
      </c>
      <c r="P187" s="45">
        <v>0.0010292733759159998</v>
      </c>
      <c r="Q187" s="45"/>
      <c r="R187" s="45"/>
      <c r="S187" s="45"/>
      <c r="T187" s="45"/>
      <c r="U187" s="45"/>
      <c r="V187" s="45">
        <v>65.36343712755631</v>
      </c>
      <c r="W187" s="45">
        <v>0.0028498335152294797</v>
      </c>
      <c r="X187" s="45"/>
      <c r="Y187" s="45"/>
      <c r="Z187" s="45"/>
      <c r="AA187" s="45"/>
      <c r="AB187" s="45"/>
      <c r="AC187" s="45">
        <v>65.36343712755631</v>
      </c>
      <c r="AD187" s="45">
        <v>21.09963612561309</v>
      </c>
      <c r="AE187" s="45"/>
      <c r="AF187" s="45"/>
      <c r="AG187" s="45"/>
      <c r="AH187" s="45"/>
      <c r="AI187" s="45"/>
      <c r="AJ187" s="45">
        <v>65.36343712755631</v>
      </c>
      <c r="AK187" s="45">
        <v>0.024</v>
      </c>
      <c r="AL187" s="45"/>
      <c r="AM187" s="45"/>
      <c r="AN187" s="45"/>
      <c r="AO187" s="23"/>
      <c r="AP187" s="23"/>
      <c r="AQ187" s="45">
        <v>65.36343712755631</v>
      </c>
      <c r="AR187" s="45">
        <v>0.029</v>
      </c>
      <c r="AS187" s="23"/>
      <c r="AT187" s="23"/>
      <c r="AU187" s="23"/>
      <c r="AV187" s="23"/>
      <c r="AW187" s="23"/>
      <c r="AX187" s="45">
        <v>65.36343712755631</v>
      </c>
      <c r="AY187" s="23"/>
      <c r="AZ187" s="23"/>
      <c r="BA187" s="23"/>
      <c r="BB187" s="23"/>
      <c r="BC187" s="23"/>
      <c r="BD187" s="23"/>
      <c r="BE187" s="45">
        <v>65.36343712755631</v>
      </c>
      <c r="BF187" s="45">
        <v>37.0</v>
      </c>
      <c r="BG187" s="23"/>
      <c r="BH187" s="23"/>
      <c r="BI187" s="23"/>
      <c r="BJ187" s="23"/>
      <c r="BK187" s="23"/>
      <c r="BL187" s="45">
        <v>65.36343712755631</v>
      </c>
      <c r="BM187" s="45">
        <v>0.083</v>
      </c>
      <c r="BN187" s="23"/>
      <c r="BO187" s="23"/>
      <c r="BP187" s="23"/>
      <c r="BQ187" s="23"/>
      <c r="BR187" s="23"/>
      <c r="BS187" s="45">
        <v>65.36343712755631</v>
      </c>
      <c r="BT187" s="45">
        <v>0.04</v>
      </c>
      <c r="BU187" s="23"/>
      <c r="BV187" s="23"/>
      <c r="BW187" s="23"/>
      <c r="BX187" s="23"/>
      <c r="BY187" s="23"/>
      <c r="BZ187" s="23"/>
      <c r="CA187" s="23"/>
    </row>
    <row r="188" ht="15.75" customHeight="1">
      <c r="A188" s="45">
        <v>64.3358426892565</v>
      </c>
      <c r="B188" s="46">
        <v>0.053</v>
      </c>
      <c r="C188" s="45"/>
      <c r="D188" s="45"/>
      <c r="E188" s="45"/>
      <c r="F188" s="45"/>
      <c r="G188" s="45"/>
      <c r="H188" s="45">
        <v>64.3358426892565</v>
      </c>
      <c r="I188" s="46">
        <v>0.134</v>
      </c>
      <c r="J188" s="45"/>
      <c r="K188" s="45"/>
      <c r="L188" s="45"/>
      <c r="M188" s="45"/>
      <c r="N188" s="45"/>
      <c r="O188" s="45">
        <v>64.3358426892565</v>
      </c>
      <c r="P188" s="45">
        <v>0.0010206641930091997</v>
      </c>
      <c r="Q188" s="45"/>
      <c r="R188" s="45"/>
      <c r="S188" s="45"/>
      <c r="T188" s="45"/>
      <c r="U188" s="45"/>
      <c r="V188" s="45">
        <v>64.3358426892565</v>
      </c>
      <c r="W188" s="45">
        <v>0.002787836935345336</v>
      </c>
      <c r="X188" s="45"/>
      <c r="Y188" s="45"/>
      <c r="Z188" s="45"/>
      <c r="AA188" s="45"/>
      <c r="AB188" s="45"/>
      <c r="AC188" s="45">
        <v>64.3358426892565</v>
      </c>
      <c r="AD188" s="45">
        <v>21.85822137145309</v>
      </c>
      <c r="AE188" s="45"/>
      <c r="AF188" s="45"/>
      <c r="AG188" s="45"/>
      <c r="AH188" s="45"/>
      <c r="AI188" s="45"/>
      <c r="AJ188" s="45">
        <v>64.3358426892565</v>
      </c>
      <c r="AK188" s="45">
        <v>0.024</v>
      </c>
      <c r="AL188" s="45"/>
      <c r="AM188" s="45"/>
      <c r="AN188" s="45"/>
      <c r="AO188" s="23"/>
      <c r="AP188" s="23"/>
      <c r="AQ188" s="45">
        <v>64.3358426892565</v>
      </c>
      <c r="AR188" s="45">
        <v>0.027</v>
      </c>
      <c r="AS188" s="23"/>
      <c r="AT188" s="23"/>
      <c r="AU188" s="23"/>
      <c r="AV188" s="23"/>
      <c r="AW188" s="23"/>
      <c r="AX188" s="45">
        <v>64.3358426892565</v>
      </c>
      <c r="AY188" s="23"/>
      <c r="AZ188" s="23"/>
      <c r="BA188" s="23"/>
      <c r="BB188" s="23"/>
      <c r="BC188" s="23"/>
      <c r="BD188" s="23"/>
      <c r="BE188" s="45">
        <v>64.3358426892565</v>
      </c>
      <c r="BF188" s="45">
        <v>37.0</v>
      </c>
      <c r="BG188" s="23"/>
      <c r="BH188" s="23"/>
      <c r="BI188" s="23"/>
      <c r="BJ188" s="23"/>
      <c r="BK188" s="23"/>
      <c r="BL188" s="45">
        <v>64.3358426892565</v>
      </c>
      <c r="BM188" s="45">
        <v>0.108</v>
      </c>
      <c r="BN188" s="23"/>
      <c r="BO188" s="23"/>
      <c r="BP188" s="23"/>
      <c r="BQ188" s="23"/>
      <c r="BR188" s="23"/>
      <c r="BS188" s="45">
        <v>64.3358426892565</v>
      </c>
      <c r="BT188" s="45">
        <v>0.119</v>
      </c>
      <c r="BU188" s="23"/>
      <c r="BV188" s="23"/>
      <c r="BW188" s="23"/>
      <c r="BX188" s="23"/>
      <c r="BY188" s="23"/>
      <c r="BZ188" s="23"/>
      <c r="CA188" s="23"/>
    </row>
    <row r="189" ht="15.75" customHeight="1">
      <c r="A189" s="45">
        <v>63.84383732781102</v>
      </c>
      <c r="B189" s="46">
        <v>0.051</v>
      </c>
      <c r="C189" s="45"/>
      <c r="D189" s="45"/>
      <c r="E189" s="45"/>
      <c r="F189" s="45"/>
      <c r="G189" s="45"/>
      <c r="H189" s="45">
        <v>63.84383732781102</v>
      </c>
      <c r="I189" s="46">
        <v>0.131</v>
      </c>
      <c r="J189" s="45"/>
      <c r="K189" s="45"/>
      <c r="L189" s="45"/>
      <c r="M189" s="45"/>
      <c r="N189" s="45"/>
      <c r="O189" s="45">
        <v>63.84383732781102</v>
      </c>
      <c r="P189" s="45">
        <v>7.458586219520782E-4</v>
      </c>
      <c r="Q189" s="45"/>
      <c r="R189" s="45"/>
      <c r="S189" s="45"/>
      <c r="T189" s="45"/>
      <c r="U189" s="45"/>
      <c r="V189" s="45">
        <v>63.84383732781102</v>
      </c>
      <c r="W189" s="45">
        <v>0.002102492086745966</v>
      </c>
      <c r="X189" s="45"/>
      <c r="Y189" s="45"/>
      <c r="Z189" s="45"/>
      <c r="AA189" s="45"/>
      <c r="AB189" s="45"/>
      <c r="AC189" s="45">
        <v>63.84383732781102</v>
      </c>
      <c r="AD189" s="45">
        <v>26.916446085090687</v>
      </c>
      <c r="AE189" s="45"/>
      <c r="AF189" s="45"/>
      <c r="AG189" s="45"/>
      <c r="AH189" s="45"/>
      <c r="AI189" s="45"/>
      <c r="AJ189" s="45">
        <v>63.84383732781102</v>
      </c>
      <c r="AK189" s="45">
        <v>0.024</v>
      </c>
      <c r="AL189" s="45"/>
      <c r="AM189" s="45"/>
      <c r="AN189" s="45"/>
      <c r="AO189" s="23"/>
      <c r="AP189" s="23"/>
      <c r="AQ189" s="45">
        <v>63.84383732781102</v>
      </c>
      <c r="AR189" s="45">
        <v>0.026</v>
      </c>
      <c r="AS189" s="23"/>
      <c r="AT189" s="23"/>
      <c r="AU189" s="23"/>
      <c r="AV189" s="23"/>
      <c r="AW189" s="23"/>
      <c r="AX189" s="45">
        <v>63.84383732781102</v>
      </c>
      <c r="AY189" s="23">
        <v>0.543</v>
      </c>
      <c r="AZ189" s="23"/>
      <c r="BA189" s="23"/>
      <c r="BB189" s="23"/>
      <c r="BC189" s="23"/>
      <c r="BD189" s="23"/>
      <c r="BE189" s="45">
        <v>63.84383732781102</v>
      </c>
      <c r="BF189" s="45">
        <v>22.0</v>
      </c>
      <c r="BG189" s="23"/>
      <c r="BH189" s="23"/>
      <c r="BI189" s="23"/>
      <c r="BJ189" s="23"/>
      <c r="BK189" s="23"/>
      <c r="BL189" s="45">
        <v>63.84383732781102</v>
      </c>
      <c r="BM189" s="45">
        <v>0.19</v>
      </c>
      <c r="BN189" s="23"/>
      <c r="BO189" s="23"/>
      <c r="BP189" s="23"/>
      <c r="BQ189" s="23"/>
      <c r="BR189" s="23"/>
      <c r="BS189" s="45">
        <v>63.84383732781102</v>
      </c>
      <c r="BT189" s="45">
        <v>0.128</v>
      </c>
      <c r="BU189" s="23"/>
      <c r="BV189" s="23"/>
      <c r="BW189" s="23"/>
      <c r="BX189" s="23"/>
      <c r="BY189" s="23"/>
      <c r="BZ189" s="23"/>
      <c r="CA189" s="23"/>
    </row>
    <row r="190" ht="15.75" customHeight="1">
      <c r="A190" s="45">
        <v>62.79766505768662</v>
      </c>
      <c r="B190" s="46">
        <v>0.052</v>
      </c>
      <c r="C190" s="45"/>
      <c r="D190" s="45"/>
      <c r="E190" s="45"/>
      <c r="F190" s="45"/>
      <c r="G190" s="45"/>
      <c r="H190" s="45">
        <v>62.79766505768662</v>
      </c>
      <c r="I190" s="46">
        <v>0.126</v>
      </c>
      <c r="J190" s="45"/>
      <c r="K190" s="45"/>
      <c r="L190" s="45"/>
      <c r="M190" s="45"/>
      <c r="N190" s="45"/>
      <c r="O190" s="45">
        <v>62.79766505768662</v>
      </c>
      <c r="P190" s="45">
        <v>9.753153118544302E-4</v>
      </c>
      <c r="Q190" s="45"/>
      <c r="R190" s="45"/>
      <c r="S190" s="45"/>
      <c r="T190" s="45"/>
      <c r="U190" s="45"/>
      <c r="V190" s="45">
        <v>62.79766505768662</v>
      </c>
      <c r="W190" s="45">
        <v>0.0026357036947446794</v>
      </c>
      <c r="X190" s="45"/>
      <c r="Y190" s="45"/>
      <c r="Z190" s="45"/>
      <c r="AA190" s="45"/>
      <c r="AB190" s="45"/>
      <c r="AC190" s="45">
        <v>62.79766505768662</v>
      </c>
      <c r="AD190" s="45">
        <v>29.5379877840418</v>
      </c>
      <c r="AE190" s="45"/>
      <c r="AF190" s="45"/>
      <c r="AG190" s="45"/>
      <c r="AH190" s="45"/>
      <c r="AI190" s="45"/>
      <c r="AJ190" s="45">
        <v>62.79766505768662</v>
      </c>
      <c r="AK190" s="45">
        <v>0.024</v>
      </c>
      <c r="AL190" s="45"/>
      <c r="AM190" s="45"/>
      <c r="AN190" s="45"/>
      <c r="AO190" s="23"/>
      <c r="AP190" s="23"/>
      <c r="AQ190" s="45">
        <v>62.79766505768662</v>
      </c>
      <c r="AR190" s="45">
        <v>0.024</v>
      </c>
      <c r="AS190" s="23"/>
      <c r="AT190" s="23"/>
      <c r="AU190" s="23"/>
      <c r="AV190" s="23"/>
      <c r="AW190" s="23"/>
      <c r="AX190" s="45">
        <v>62.79766505768662</v>
      </c>
      <c r="AY190" s="23">
        <v>0.464</v>
      </c>
      <c r="AZ190" s="23"/>
      <c r="BA190" s="23"/>
      <c r="BB190" s="23"/>
      <c r="BC190" s="23"/>
      <c r="BD190" s="23"/>
      <c r="BE190" s="45">
        <v>62.79766505768662</v>
      </c>
      <c r="BF190" s="45">
        <v>19.0</v>
      </c>
      <c r="BG190" s="23"/>
      <c r="BH190" s="23"/>
      <c r="BI190" s="23"/>
      <c r="BJ190" s="23"/>
      <c r="BK190" s="23"/>
      <c r="BL190" s="45">
        <v>62.79766505768662</v>
      </c>
      <c r="BM190" s="45">
        <v>0.247</v>
      </c>
      <c r="BN190" s="23"/>
      <c r="BO190" s="23"/>
      <c r="BP190" s="23"/>
      <c r="BQ190" s="23"/>
      <c r="BR190" s="23"/>
      <c r="BS190" s="45">
        <v>62.79766505768662</v>
      </c>
      <c r="BT190" s="45">
        <v>0.137</v>
      </c>
      <c r="BU190" s="23"/>
      <c r="BV190" s="23"/>
      <c r="BW190" s="23"/>
      <c r="BX190" s="23"/>
      <c r="BY190" s="23"/>
      <c r="BZ190" s="23"/>
      <c r="CA190" s="23"/>
    </row>
    <row r="191" ht="15.75" customHeight="1">
      <c r="A191" s="45">
        <v>61.752129168134694</v>
      </c>
      <c r="B191" s="46">
        <v>0.049</v>
      </c>
      <c r="C191" s="45"/>
      <c r="D191" s="45"/>
      <c r="E191" s="45"/>
      <c r="F191" s="45"/>
      <c r="G191" s="45"/>
      <c r="H191" s="45">
        <v>61.752129168134694</v>
      </c>
      <c r="I191" s="46">
        <v>0.125</v>
      </c>
      <c r="J191" s="45"/>
      <c r="K191" s="45"/>
      <c r="L191" s="45"/>
      <c r="M191" s="45"/>
      <c r="N191" s="45"/>
      <c r="O191" s="45">
        <v>61.752129168134694</v>
      </c>
      <c r="P191" s="45">
        <v>8.452291193845817E-4</v>
      </c>
      <c r="Q191" s="45"/>
      <c r="R191" s="45"/>
      <c r="S191" s="45"/>
      <c r="T191" s="45"/>
      <c r="U191" s="45"/>
      <c r="V191" s="45">
        <v>61.752129168134694</v>
      </c>
      <c r="W191" s="45">
        <v>0.0022525791841707518</v>
      </c>
      <c r="X191" s="45"/>
      <c r="Y191" s="45"/>
      <c r="Z191" s="45"/>
      <c r="AA191" s="45"/>
      <c r="AB191" s="45"/>
      <c r="AC191" s="45">
        <v>61.752129168134694</v>
      </c>
      <c r="AD191" s="45">
        <v>38.87938092386004</v>
      </c>
      <c r="AE191" s="45"/>
      <c r="AF191" s="45"/>
      <c r="AG191" s="45"/>
      <c r="AH191" s="45"/>
      <c r="AI191" s="45"/>
      <c r="AJ191" s="45">
        <v>61.752129168134694</v>
      </c>
      <c r="AK191" s="45">
        <v>0.024</v>
      </c>
      <c r="AL191" s="45"/>
      <c r="AM191" s="45"/>
      <c r="AN191" s="45"/>
      <c r="AO191" s="23"/>
      <c r="AP191" s="23"/>
      <c r="AQ191" s="45">
        <v>61.752129168134694</v>
      </c>
      <c r="AR191" s="45">
        <v>0.023</v>
      </c>
      <c r="AS191" s="23"/>
      <c r="AT191" s="23"/>
      <c r="AU191" s="23"/>
      <c r="AV191" s="23"/>
      <c r="AW191" s="23"/>
      <c r="AX191" s="45">
        <v>61.752129168134694</v>
      </c>
      <c r="AY191" s="23">
        <v>0.451</v>
      </c>
      <c r="AZ191" s="23"/>
      <c r="BA191" s="23"/>
      <c r="BB191" s="23"/>
      <c r="BC191" s="23"/>
      <c r="BD191" s="23"/>
      <c r="BE191" s="45">
        <v>61.752129168134694</v>
      </c>
      <c r="BF191" s="45">
        <v>10.0</v>
      </c>
      <c r="BG191" s="23"/>
      <c r="BH191" s="23"/>
      <c r="BI191" s="23"/>
      <c r="BJ191" s="23"/>
      <c r="BK191" s="23"/>
      <c r="BL191" s="45">
        <v>61.752129168134694</v>
      </c>
      <c r="BM191" s="45">
        <v>0.405</v>
      </c>
      <c r="BN191" s="23"/>
      <c r="BO191" s="23"/>
      <c r="BP191" s="23"/>
      <c r="BQ191" s="23"/>
      <c r="BR191" s="23"/>
      <c r="BS191" s="45">
        <v>61.752129168134694</v>
      </c>
      <c r="BT191" s="45">
        <v>0.16</v>
      </c>
      <c r="BU191" s="23"/>
      <c r="BV191" s="23"/>
      <c r="BW191" s="23"/>
      <c r="BX191" s="23"/>
      <c r="BY191" s="23"/>
      <c r="BZ191" s="23"/>
      <c r="CA191" s="23"/>
    </row>
    <row r="192" ht="15.75" customHeight="1">
      <c r="A192" s="45">
        <v>60.836310406827366</v>
      </c>
      <c r="B192" s="46">
        <v>0.048</v>
      </c>
      <c r="C192" s="45"/>
      <c r="D192" s="45"/>
      <c r="E192" s="45"/>
      <c r="F192" s="45"/>
      <c r="G192" s="45"/>
      <c r="H192" s="45">
        <v>60.836310406827366</v>
      </c>
      <c r="I192" s="46">
        <v>0.123</v>
      </c>
      <c r="J192" s="45"/>
      <c r="K192" s="45"/>
      <c r="L192" s="45"/>
      <c r="M192" s="45"/>
      <c r="N192" s="45"/>
      <c r="O192" s="45">
        <v>60.836310406827366</v>
      </c>
      <c r="P192" s="45">
        <v>6.247290935313582E-4</v>
      </c>
      <c r="Q192" s="45"/>
      <c r="R192" s="45"/>
      <c r="S192" s="45"/>
      <c r="T192" s="45"/>
      <c r="U192" s="45"/>
      <c r="V192" s="45">
        <v>60.836310406827366</v>
      </c>
      <c r="W192" s="45">
        <v>0.001684869011548017</v>
      </c>
      <c r="X192" s="45"/>
      <c r="Y192" s="45"/>
      <c r="Z192" s="45"/>
      <c r="AA192" s="45"/>
      <c r="AB192" s="45"/>
      <c r="AC192" s="45">
        <v>60.836310406827366</v>
      </c>
      <c r="AD192" s="45">
        <v>44.90546683922023</v>
      </c>
      <c r="AE192" s="45"/>
      <c r="AF192" s="45"/>
      <c r="AG192" s="45"/>
      <c r="AH192" s="45"/>
      <c r="AI192" s="45"/>
      <c r="AJ192" s="45">
        <v>60.836310406827366</v>
      </c>
      <c r="AK192" s="45">
        <v>0.024</v>
      </c>
      <c r="AL192" s="45"/>
      <c r="AM192" s="45"/>
      <c r="AN192" s="45"/>
      <c r="AO192" s="23"/>
      <c r="AP192" s="23"/>
      <c r="AQ192" s="45">
        <v>60.836310406827366</v>
      </c>
      <c r="AR192" s="45">
        <v>0.021</v>
      </c>
      <c r="AS192" s="23"/>
      <c r="AT192" s="23"/>
      <c r="AU192" s="23"/>
      <c r="AV192" s="23"/>
      <c r="AW192" s="23"/>
      <c r="AX192" s="45">
        <v>60.836310406827366</v>
      </c>
      <c r="AY192" s="23">
        <v>0.44</v>
      </c>
      <c r="AZ192" s="23"/>
      <c r="BA192" s="23"/>
      <c r="BB192" s="23"/>
      <c r="BC192" s="23"/>
      <c r="BD192" s="23"/>
      <c r="BE192" s="45">
        <v>60.836310406827366</v>
      </c>
      <c r="BF192" s="45">
        <v>8.0</v>
      </c>
      <c r="BG192" s="23"/>
      <c r="BH192" s="23"/>
      <c r="BI192" s="23"/>
      <c r="BJ192" s="23"/>
      <c r="BK192" s="23"/>
      <c r="BL192" s="45">
        <v>60.836310406827366</v>
      </c>
      <c r="BM192" s="45">
        <v>0.547</v>
      </c>
      <c r="BN192" s="23"/>
      <c r="BO192" s="23"/>
      <c r="BP192" s="23"/>
      <c r="BQ192" s="23"/>
      <c r="BR192" s="23"/>
      <c r="BS192" s="45">
        <v>60.836310406827366</v>
      </c>
      <c r="BT192" s="45">
        <v>0.18</v>
      </c>
      <c r="BU192" s="23"/>
      <c r="BV192" s="23"/>
      <c r="BW192" s="23"/>
      <c r="BX192" s="23"/>
      <c r="BY192" s="23"/>
      <c r="BZ192" s="23"/>
      <c r="CA192" s="23"/>
    </row>
    <row r="193" ht="15.75" customHeight="1">
      <c r="A193" s="45">
        <v>59.94588790940512</v>
      </c>
      <c r="B193" s="46">
        <v>0.05</v>
      </c>
      <c r="C193" s="45"/>
      <c r="D193" s="45"/>
      <c r="E193" s="45"/>
      <c r="F193" s="45"/>
      <c r="G193" s="45"/>
      <c r="H193" s="45">
        <v>59.94588790940512</v>
      </c>
      <c r="I193" s="46">
        <v>0.12</v>
      </c>
      <c r="J193" s="45"/>
      <c r="K193" s="45"/>
      <c r="L193" s="45"/>
      <c r="M193" s="45"/>
      <c r="N193" s="45"/>
      <c r="O193" s="45">
        <v>59.94588790940512</v>
      </c>
      <c r="P193" s="45">
        <v>6.37850671825914E-4</v>
      </c>
      <c r="Q193" s="45"/>
      <c r="R193" s="45"/>
      <c r="S193" s="45"/>
      <c r="T193" s="45"/>
      <c r="U193" s="45"/>
      <c r="V193" s="45">
        <v>59.94588790940512</v>
      </c>
      <c r="W193" s="45">
        <v>0.0019272283383099736</v>
      </c>
      <c r="X193" s="45"/>
      <c r="Y193" s="45"/>
      <c r="Z193" s="45"/>
      <c r="AA193" s="45"/>
      <c r="AB193" s="45"/>
      <c r="AC193" s="45">
        <v>59.94588790940512</v>
      </c>
      <c r="AD193" s="45">
        <v>38.30672899961228</v>
      </c>
      <c r="AE193" s="45"/>
      <c r="AF193" s="45"/>
      <c r="AG193" s="45"/>
      <c r="AH193" s="45"/>
      <c r="AI193" s="45"/>
      <c r="AJ193" s="45">
        <v>59.94588790940512</v>
      </c>
      <c r="AK193" s="45">
        <v>0.024</v>
      </c>
      <c r="AL193" s="45"/>
      <c r="AM193" s="45"/>
      <c r="AN193" s="45"/>
      <c r="AO193" s="23"/>
      <c r="AP193" s="23"/>
      <c r="AQ193" s="45">
        <v>59.94588790940512</v>
      </c>
      <c r="AR193" s="45">
        <v>0.021</v>
      </c>
      <c r="AS193" s="23"/>
      <c r="AT193" s="23"/>
      <c r="AU193" s="23"/>
      <c r="AV193" s="23"/>
      <c r="AW193" s="23"/>
      <c r="AX193" s="45">
        <v>59.94588790940512</v>
      </c>
      <c r="AY193" s="23">
        <v>0.43</v>
      </c>
      <c r="AZ193" s="23"/>
      <c r="BA193" s="23"/>
      <c r="BB193" s="23"/>
      <c r="BC193" s="23"/>
      <c r="BD193" s="23"/>
      <c r="BE193" s="45">
        <v>59.94588790940512</v>
      </c>
      <c r="BF193" s="45">
        <v>8.0</v>
      </c>
      <c r="BG193" s="23"/>
      <c r="BH193" s="23"/>
      <c r="BI193" s="23"/>
      <c r="BJ193" s="23"/>
      <c r="BK193" s="23"/>
      <c r="BL193" s="45">
        <v>59.94588790940512</v>
      </c>
      <c r="BM193" s="45">
        <v>0.721</v>
      </c>
      <c r="BN193" s="23"/>
      <c r="BO193" s="23"/>
      <c r="BP193" s="23"/>
      <c r="BQ193" s="23"/>
      <c r="BR193" s="23"/>
      <c r="BS193" s="45">
        <v>59.94588790940512</v>
      </c>
      <c r="BT193" s="45">
        <v>0.257</v>
      </c>
      <c r="BU193" s="23"/>
      <c r="BV193" s="23"/>
      <c r="BW193" s="23"/>
      <c r="BX193" s="23"/>
      <c r="BY193" s="23"/>
      <c r="BZ193" s="23"/>
      <c r="CA193" s="23"/>
    </row>
    <row r="194" ht="15.75" customHeight="1">
      <c r="A194" s="45">
        <v>59.04427913907406</v>
      </c>
      <c r="B194" s="46">
        <v>0.048</v>
      </c>
      <c r="C194" s="45"/>
      <c r="D194" s="45"/>
      <c r="E194" s="45"/>
      <c r="F194" s="45"/>
      <c r="G194" s="45"/>
      <c r="H194" s="45">
        <v>59.04427913907406</v>
      </c>
      <c r="I194" s="46">
        <v>0.11</v>
      </c>
      <c r="J194" s="45"/>
      <c r="K194" s="45"/>
      <c r="L194" s="45"/>
      <c r="M194" s="45"/>
      <c r="N194" s="45"/>
      <c r="O194" s="45">
        <v>59.04427913907406</v>
      </c>
      <c r="P194" s="45">
        <v>8.487787590262554E-4</v>
      </c>
      <c r="Q194" s="45"/>
      <c r="R194" s="45"/>
      <c r="S194" s="45"/>
      <c r="T194" s="45"/>
      <c r="U194" s="45"/>
      <c r="V194" s="45">
        <v>59.04427913907406</v>
      </c>
      <c r="W194" s="45">
        <v>0.002287728301652864</v>
      </c>
      <c r="X194" s="45"/>
      <c r="Y194" s="45"/>
      <c r="Z194" s="45"/>
      <c r="AA194" s="45"/>
      <c r="AB194" s="45"/>
      <c r="AC194" s="45">
        <v>59.04427913907406</v>
      </c>
      <c r="AD194" s="45">
        <v>34.53058797227639</v>
      </c>
      <c r="AE194" s="45"/>
      <c r="AF194" s="45"/>
      <c r="AG194" s="45"/>
      <c r="AH194" s="45"/>
      <c r="AI194" s="45"/>
      <c r="AJ194" s="45">
        <v>59.04427913907406</v>
      </c>
      <c r="AK194" s="45">
        <v>0.024</v>
      </c>
      <c r="AL194" s="45"/>
      <c r="AM194" s="45"/>
      <c r="AN194" s="45"/>
      <c r="AO194" s="23"/>
      <c r="AP194" s="23"/>
      <c r="AQ194" s="45">
        <v>59.04427913907406</v>
      </c>
      <c r="AR194" s="45">
        <v>0.02</v>
      </c>
      <c r="AS194" s="23"/>
      <c r="AT194" s="23"/>
      <c r="AU194" s="23"/>
      <c r="AV194" s="23"/>
      <c r="AW194" s="23"/>
      <c r="AX194" s="45">
        <v>59.04427913907406</v>
      </c>
      <c r="AY194" s="23">
        <v>0.426</v>
      </c>
      <c r="AZ194" s="23"/>
      <c r="BA194" s="23"/>
      <c r="BB194" s="23"/>
      <c r="BC194" s="23"/>
      <c r="BD194" s="23"/>
      <c r="BE194" s="45">
        <v>59.04427913907406</v>
      </c>
      <c r="BF194" s="45">
        <v>8.0</v>
      </c>
      <c r="BG194" s="23"/>
      <c r="BH194" s="23"/>
      <c r="BI194" s="23"/>
      <c r="BJ194" s="23"/>
      <c r="BK194" s="23"/>
      <c r="BL194" s="45">
        <v>59.04427913907406</v>
      </c>
      <c r="BM194" s="45">
        <v>0.905</v>
      </c>
      <c r="BN194" s="23"/>
      <c r="BO194" s="23"/>
      <c r="BP194" s="23"/>
      <c r="BQ194" s="23"/>
      <c r="BR194" s="23"/>
      <c r="BS194" s="45">
        <v>59.04427913907406</v>
      </c>
      <c r="BT194" s="45">
        <v>0.314</v>
      </c>
      <c r="BU194" s="23"/>
      <c r="BV194" s="23"/>
      <c r="BW194" s="23"/>
      <c r="BX194" s="23"/>
      <c r="BY194" s="23"/>
      <c r="BZ194" s="23"/>
      <c r="CA194" s="23"/>
    </row>
    <row r="195" ht="15.75" customHeight="1">
      <c r="A195" s="45">
        <v>58.55251856013643</v>
      </c>
      <c r="B195" s="46">
        <v>0.049</v>
      </c>
      <c r="C195" s="45"/>
      <c r="D195" s="45"/>
      <c r="E195" s="45"/>
      <c r="F195" s="45"/>
      <c r="G195" s="45"/>
      <c r="H195" s="45">
        <v>58.55251856013643</v>
      </c>
      <c r="I195" s="46">
        <v>0.11</v>
      </c>
      <c r="J195" s="45"/>
      <c r="K195" s="45"/>
      <c r="L195" s="45"/>
      <c r="M195" s="45"/>
      <c r="N195" s="45"/>
      <c r="O195" s="45">
        <v>58.55251856013643</v>
      </c>
      <c r="P195" s="45"/>
      <c r="Q195" s="45"/>
      <c r="R195" s="45"/>
      <c r="S195" s="45"/>
      <c r="T195" s="45"/>
      <c r="U195" s="45"/>
      <c r="V195" s="45">
        <v>58.55251856013643</v>
      </c>
      <c r="W195" s="45"/>
      <c r="X195" s="45"/>
      <c r="Y195" s="45"/>
      <c r="Z195" s="45"/>
      <c r="AA195" s="45"/>
      <c r="AB195" s="45"/>
      <c r="AC195" s="45">
        <v>58.55251856013643</v>
      </c>
      <c r="AD195" s="45">
        <v>32.43380801397453</v>
      </c>
      <c r="AE195" s="45"/>
      <c r="AF195" s="45"/>
      <c r="AG195" s="45"/>
      <c r="AH195" s="45"/>
      <c r="AI195" s="45"/>
      <c r="AJ195" s="45">
        <v>58.55251856013643</v>
      </c>
      <c r="AK195" s="45">
        <v>0.024</v>
      </c>
      <c r="AL195" s="45"/>
      <c r="AM195" s="45"/>
      <c r="AN195" s="45"/>
      <c r="AO195" s="23"/>
      <c r="AP195" s="23"/>
      <c r="AQ195" s="45">
        <v>58.55251856013643</v>
      </c>
      <c r="AR195" s="45">
        <v>0.019</v>
      </c>
      <c r="AS195" s="23"/>
      <c r="AT195" s="23"/>
      <c r="AU195" s="23"/>
      <c r="AV195" s="23"/>
      <c r="AW195" s="23"/>
      <c r="AX195" s="45">
        <v>58.55251856013643</v>
      </c>
      <c r="AY195" s="23">
        <v>0.436</v>
      </c>
      <c r="AZ195" s="23"/>
      <c r="BA195" s="23"/>
      <c r="BB195" s="23"/>
      <c r="BC195" s="23"/>
      <c r="BD195" s="23"/>
      <c r="BE195" s="45">
        <v>58.55251856013643</v>
      </c>
      <c r="BF195" s="45">
        <v>8.0</v>
      </c>
      <c r="BG195" s="23"/>
      <c r="BH195" s="23"/>
      <c r="BI195" s="23"/>
      <c r="BJ195" s="23"/>
      <c r="BK195" s="23"/>
      <c r="BL195" s="45">
        <v>58.55251856013643</v>
      </c>
      <c r="BM195" s="45">
        <v>1.051</v>
      </c>
      <c r="BN195" s="23"/>
      <c r="BO195" s="23"/>
      <c r="BP195" s="23"/>
      <c r="BQ195" s="23"/>
      <c r="BR195" s="23"/>
      <c r="BS195" s="45">
        <v>58.55251856013643</v>
      </c>
      <c r="BT195" s="45">
        <v>0.398</v>
      </c>
      <c r="BU195" s="23"/>
      <c r="BV195" s="23"/>
      <c r="BW195" s="23"/>
      <c r="BX195" s="23"/>
      <c r="BY195" s="23"/>
      <c r="BZ195" s="23"/>
      <c r="CA195" s="23"/>
    </row>
    <row r="196" ht="15.75" customHeight="1">
      <c r="A196" s="45">
        <v>57.70736822834415</v>
      </c>
      <c r="B196" s="46">
        <v>0.05</v>
      </c>
      <c r="C196" s="45"/>
      <c r="D196" s="45"/>
      <c r="E196" s="45"/>
      <c r="F196" s="45"/>
      <c r="G196" s="45"/>
      <c r="H196" s="45">
        <v>57.70736822834415</v>
      </c>
      <c r="I196" s="46">
        <v>0.12</v>
      </c>
      <c r="J196" s="45"/>
      <c r="K196" s="45"/>
      <c r="L196" s="45"/>
      <c r="M196" s="45"/>
      <c r="N196" s="45"/>
      <c r="O196" s="45">
        <v>57.70736822834415</v>
      </c>
      <c r="P196" s="45"/>
      <c r="Q196" s="45"/>
      <c r="R196" s="45"/>
      <c r="S196" s="45"/>
      <c r="T196" s="45"/>
      <c r="U196" s="45"/>
      <c r="V196" s="45">
        <v>57.70736822834415</v>
      </c>
      <c r="W196" s="45"/>
      <c r="X196" s="45"/>
      <c r="Y196" s="45"/>
      <c r="Z196" s="45"/>
      <c r="AA196" s="45"/>
      <c r="AB196" s="45"/>
      <c r="AC196" s="45">
        <v>57.70736822834415</v>
      </c>
      <c r="AD196" s="45">
        <v>37.62301157676295</v>
      </c>
      <c r="AE196" s="45"/>
      <c r="AF196" s="45"/>
      <c r="AG196" s="45"/>
      <c r="AH196" s="45"/>
      <c r="AI196" s="45"/>
      <c r="AJ196" s="45">
        <v>57.70736822834415</v>
      </c>
      <c r="AK196" s="45">
        <v>0.024</v>
      </c>
      <c r="AL196" s="45"/>
      <c r="AM196" s="45"/>
      <c r="AN196" s="45"/>
      <c r="AO196" s="23"/>
      <c r="AP196" s="23"/>
      <c r="AQ196" s="45">
        <v>57.70736822834415</v>
      </c>
      <c r="AR196" s="45">
        <v>0.019</v>
      </c>
      <c r="AS196" s="23"/>
      <c r="AT196" s="23"/>
      <c r="AU196" s="23"/>
      <c r="AV196" s="23"/>
      <c r="AW196" s="23"/>
      <c r="AX196" s="45">
        <v>57.70736822834415</v>
      </c>
      <c r="AY196" s="23">
        <v>0.426</v>
      </c>
      <c r="AZ196" s="23"/>
      <c r="BA196" s="23"/>
      <c r="BB196" s="23"/>
      <c r="BC196" s="23"/>
      <c r="BD196" s="23"/>
      <c r="BE196" s="45">
        <v>57.70736822834415</v>
      </c>
      <c r="BF196" s="45">
        <v>8.0</v>
      </c>
      <c r="BG196" s="23"/>
      <c r="BH196" s="23"/>
      <c r="BI196" s="23"/>
      <c r="BJ196" s="23"/>
      <c r="BK196" s="23"/>
      <c r="BL196" s="45">
        <v>57.70736822834415</v>
      </c>
      <c r="BM196" s="45">
        <v>1.199</v>
      </c>
      <c r="BN196" s="23"/>
      <c r="BO196" s="23"/>
      <c r="BP196" s="23"/>
      <c r="BQ196" s="23"/>
      <c r="BR196" s="23"/>
      <c r="BS196" s="45">
        <v>57.70736822834415</v>
      </c>
      <c r="BT196" s="45">
        <v>0.44</v>
      </c>
      <c r="BU196" s="23"/>
      <c r="BV196" s="23"/>
      <c r="BW196" s="23"/>
      <c r="BX196" s="23"/>
      <c r="BY196" s="23"/>
      <c r="BZ196" s="23"/>
      <c r="CA196" s="23"/>
    </row>
    <row r="197" ht="15.75" customHeight="1">
      <c r="A197" s="45">
        <v>9337.605371888865</v>
      </c>
      <c r="B197" s="46">
        <v>0.024</v>
      </c>
      <c r="C197" s="45"/>
      <c r="D197" s="45"/>
      <c r="E197" s="45"/>
      <c r="F197" s="45"/>
      <c r="G197" s="45"/>
      <c r="H197" s="45">
        <v>9337.605371888865</v>
      </c>
      <c r="I197" s="46">
        <v>0.22</v>
      </c>
      <c r="J197" s="45"/>
      <c r="K197" s="45"/>
      <c r="L197" s="45"/>
      <c r="M197" s="45"/>
      <c r="N197" s="45"/>
      <c r="O197" s="45">
        <v>9337.605371888865</v>
      </c>
      <c r="P197" s="45"/>
      <c r="Q197" s="45"/>
      <c r="R197" s="45"/>
      <c r="S197" s="45"/>
      <c r="T197" s="45"/>
      <c r="U197" s="45"/>
      <c r="V197" s="45">
        <v>9337.605371888865</v>
      </c>
      <c r="W197" s="45"/>
      <c r="X197" s="45"/>
      <c r="Y197" s="45"/>
      <c r="Z197" s="45"/>
      <c r="AA197" s="45"/>
      <c r="AB197" s="45"/>
      <c r="AC197" s="45">
        <v>9337.605371888865</v>
      </c>
      <c r="AD197" s="45">
        <v>36.66686608295589</v>
      </c>
      <c r="AE197" s="45"/>
      <c r="AF197" s="45"/>
      <c r="AG197" s="45"/>
      <c r="AH197" s="45"/>
      <c r="AI197" s="45"/>
      <c r="AJ197" s="45">
        <v>9337.605371888865</v>
      </c>
      <c r="AK197" s="45">
        <v>0.04</v>
      </c>
      <c r="AL197" s="45"/>
      <c r="AM197" s="45"/>
      <c r="AN197" s="45"/>
      <c r="AO197" s="23"/>
      <c r="AP197" s="23"/>
      <c r="AQ197" s="45">
        <v>9337.605371888865</v>
      </c>
      <c r="AR197" s="45">
        <v>0.099</v>
      </c>
      <c r="AS197" s="23"/>
      <c r="AT197" s="23"/>
      <c r="AU197" s="23"/>
      <c r="AV197" s="23"/>
      <c r="AW197" s="23"/>
      <c r="AX197" s="45">
        <v>9337.605371888865</v>
      </c>
      <c r="AY197" s="23"/>
      <c r="AZ197" s="23"/>
      <c r="BA197" s="23"/>
      <c r="BB197" s="23"/>
      <c r="BC197" s="23"/>
      <c r="BD197" s="23"/>
      <c r="BE197" s="45">
        <v>9337.605371888865</v>
      </c>
      <c r="BF197" s="45"/>
      <c r="BG197" s="23"/>
      <c r="BH197" s="23"/>
      <c r="BI197" s="23"/>
      <c r="BJ197" s="23"/>
      <c r="BK197" s="23"/>
      <c r="BL197" s="45">
        <v>9337.605371888865</v>
      </c>
      <c r="BM197" s="45">
        <v>0.01</v>
      </c>
      <c r="BN197" s="23"/>
      <c r="BO197" s="23"/>
      <c r="BP197" s="23"/>
      <c r="BQ197" s="23"/>
      <c r="BR197" s="23"/>
      <c r="BS197" s="45">
        <v>9337.605371888865</v>
      </c>
      <c r="BT197" s="45">
        <v>0.001</v>
      </c>
      <c r="BU197" s="23"/>
      <c r="BV197" s="23"/>
      <c r="BW197" s="23"/>
      <c r="BX197" s="23"/>
      <c r="BY197" s="23"/>
      <c r="BZ197" s="23"/>
      <c r="CA197" s="23"/>
    </row>
    <row r="198" ht="15.75" customHeight="1">
      <c r="A198" s="45">
        <v>9106.26421644918</v>
      </c>
      <c r="B198" s="46">
        <v>0.015</v>
      </c>
      <c r="C198" s="45"/>
      <c r="D198" s="45"/>
      <c r="E198" s="45"/>
      <c r="F198" s="45"/>
      <c r="G198" s="45"/>
      <c r="H198" s="45">
        <v>9106.26421644918</v>
      </c>
      <c r="I198" s="46">
        <v>0.207</v>
      </c>
      <c r="J198" s="45"/>
      <c r="K198" s="45"/>
      <c r="L198" s="45"/>
      <c r="M198" s="45"/>
      <c r="N198" s="45"/>
      <c r="O198" s="45">
        <v>9106.26421644918</v>
      </c>
      <c r="P198" s="45"/>
      <c r="Q198" s="45"/>
      <c r="R198" s="45"/>
      <c r="S198" s="45"/>
      <c r="T198" s="45"/>
      <c r="U198" s="45"/>
      <c r="V198" s="45">
        <v>9106.26421644918</v>
      </c>
      <c r="W198" s="45"/>
      <c r="X198" s="45"/>
      <c r="Y198" s="45"/>
      <c r="Z198" s="45"/>
      <c r="AA198" s="45"/>
      <c r="AB198" s="45"/>
      <c r="AC198" s="45">
        <v>9106.26421644918</v>
      </c>
      <c r="AD198" s="45">
        <v>56.11756255237639</v>
      </c>
      <c r="AE198" s="45"/>
      <c r="AF198" s="45"/>
      <c r="AG198" s="45"/>
      <c r="AH198" s="45"/>
      <c r="AI198" s="45"/>
      <c r="AJ198" s="45">
        <v>9106.26421644918</v>
      </c>
      <c r="AK198" s="45">
        <v>0.039</v>
      </c>
      <c r="AL198" s="45"/>
      <c r="AM198" s="45"/>
      <c r="AN198" s="45"/>
      <c r="AO198" s="23"/>
      <c r="AP198" s="23"/>
      <c r="AQ198" s="45">
        <v>9106.26421644918</v>
      </c>
      <c r="AR198" s="45">
        <v>0.096</v>
      </c>
      <c r="AS198" s="23"/>
      <c r="AT198" s="23"/>
      <c r="AU198" s="23"/>
      <c r="AV198" s="23"/>
      <c r="AW198" s="23"/>
      <c r="AX198" s="45">
        <v>9106.26421644918</v>
      </c>
      <c r="AY198" s="23"/>
      <c r="AZ198" s="23"/>
      <c r="BA198" s="23"/>
      <c r="BB198" s="23"/>
      <c r="BC198" s="23"/>
      <c r="BD198" s="23"/>
      <c r="BE198" s="45">
        <v>9106.26421644918</v>
      </c>
      <c r="BF198" s="45"/>
      <c r="BG198" s="23"/>
      <c r="BH198" s="23"/>
      <c r="BI198" s="23"/>
      <c r="BJ198" s="23"/>
      <c r="BK198" s="23"/>
      <c r="BL198" s="45">
        <v>9106.26421644918</v>
      </c>
      <c r="BM198" s="45">
        <v>0.028</v>
      </c>
      <c r="BN198" s="23"/>
      <c r="BO198" s="23"/>
      <c r="BP198" s="23"/>
      <c r="BQ198" s="23"/>
      <c r="BR198" s="23"/>
      <c r="BS198" s="45">
        <v>9106.26421644918</v>
      </c>
      <c r="BT198" s="45">
        <v>0.002</v>
      </c>
      <c r="BU198" s="23"/>
      <c r="BV198" s="23"/>
      <c r="BW198" s="23"/>
      <c r="BX198" s="23"/>
      <c r="BY198" s="23"/>
      <c r="BZ198" s="23"/>
      <c r="CA198" s="23"/>
    </row>
    <row r="199" ht="15.75" customHeight="1">
      <c r="A199" s="45">
        <v>8839.65770159177</v>
      </c>
      <c r="B199" s="46">
        <v>0.018</v>
      </c>
      <c r="C199" s="45"/>
      <c r="D199" s="45"/>
      <c r="E199" s="45"/>
      <c r="F199" s="45"/>
      <c r="G199" s="45"/>
      <c r="H199" s="45">
        <v>8839.65770159177</v>
      </c>
      <c r="I199" s="46">
        <v>0.18</v>
      </c>
      <c r="J199" s="45"/>
      <c r="K199" s="45"/>
      <c r="L199" s="45"/>
      <c r="M199" s="45"/>
      <c r="N199" s="45"/>
      <c r="O199" s="45">
        <v>8839.65770159177</v>
      </c>
      <c r="P199" s="45"/>
      <c r="Q199" s="45"/>
      <c r="R199" s="45"/>
      <c r="S199" s="45"/>
      <c r="T199" s="45"/>
      <c r="U199" s="45"/>
      <c r="V199" s="45">
        <v>8839.65770159177</v>
      </c>
      <c r="W199" s="45">
        <v>0.00848568822214041</v>
      </c>
      <c r="X199" s="45"/>
      <c r="Y199" s="45"/>
      <c r="Z199" s="45"/>
      <c r="AA199" s="45"/>
      <c r="AB199" s="45"/>
      <c r="AC199" s="45">
        <v>8839.65770159177</v>
      </c>
      <c r="AD199" s="45"/>
      <c r="AE199" s="45"/>
      <c r="AF199" s="45"/>
      <c r="AG199" s="45"/>
      <c r="AH199" s="45"/>
      <c r="AI199" s="45"/>
      <c r="AJ199" s="45">
        <v>8839.65770159177</v>
      </c>
      <c r="AK199" s="45">
        <v>0.039</v>
      </c>
      <c r="AL199" s="45"/>
      <c r="AM199" s="45"/>
      <c r="AN199" s="45"/>
      <c r="AO199" s="23"/>
      <c r="AP199" s="23"/>
      <c r="AQ199" s="45">
        <v>8839.65770159177</v>
      </c>
      <c r="AR199" s="45">
        <v>0.094</v>
      </c>
      <c r="AS199" s="23"/>
      <c r="AT199" s="23"/>
      <c r="AU199" s="23"/>
      <c r="AV199" s="23"/>
      <c r="AW199" s="23"/>
      <c r="AX199" s="45">
        <v>8839.65770159177</v>
      </c>
      <c r="AY199" s="23"/>
      <c r="AZ199" s="23"/>
      <c r="BA199" s="23"/>
      <c r="BB199" s="23"/>
      <c r="BC199" s="23"/>
      <c r="BD199" s="23"/>
      <c r="BE199" s="45">
        <v>8839.65770159177</v>
      </c>
      <c r="BF199" s="45"/>
      <c r="BG199" s="23"/>
      <c r="BH199" s="23"/>
      <c r="BI199" s="23"/>
      <c r="BJ199" s="23"/>
      <c r="BK199" s="23"/>
      <c r="BL199" s="45">
        <v>8839.65770159177</v>
      </c>
      <c r="BM199" s="45">
        <v>0.058</v>
      </c>
      <c r="BN199" s="23"/>
      <c r="BO199" s="23"/>
      <c r="BP199" s="23"/>
      <c r="BQ199" s="23"/>
      <c r="BR199" s="23"/>
      <c r="BS199" s="45">
        <v>8839.65770159177</v>
      </c>
      <c r="BT199" s="45">
        <v>0.003</v>
      </c>
      <c r="BU199" s="23"/>
      <c r="BV199" s="23"/>
      <c r="BW199" s="23"/>
      <c r="BX199" s="23"/>
      <c r="BY199" s="23"/>
      <c r="BZ199" s="23"/>
      <c r="CA199" s="23"/>
    </row>
    <row r="200" ht="15.75" customHeight="1">
      <c r="A200" s="45">
        <v>8578.990157452616</v>
      </c>
      <c r="B200" s="46">
        <v>0.02</v>
      </c>
      <c r="C200" s="45"/>
      <c r="D200" s="45"/>
      <c r="E200" s="45"/>
      <c r="F200" s="45"/>
      <c r="G200" s="45"/>
      <c r="H200" s="45">
        <v>8578.990157452616</v>
      </c>
      <c r="I200" s="46">
        <v>0.18</v>
      </c>
      <c r="J200" s="45"/>
      <c r="K200" s="45"/>
      <c r="L200" s="45"/>
      <c r="M200" s="45"/>
      <c r="N200" s="45"/>
      <c r="O200" s="45">
        <v>8578.990157452616</v>
      </c>
      <c r="P200" s="45"/>
      <c r="Q200" s="45"/>
      <c r="R200" s="45"/>
      <c r="S200" s="45"/>
      <c r="T200" s="45"/>
      <c r="U200" s="45"/>
      <c r="V200" s="45">
        <v>8578.990157452616</v>
      </c>
      <c r="W200" s="45">
        <v>0.008125905809846769</v>
      </c>
      <c r="X200" s="45"/>
      <c r="Y200" s="45"/>
      <c r="Z200" s="45"/>
      <c r="AA200" s="45"/>
      <c r="AB200" s="45"/>
      <c r="AC200" s="45">
        <v>8578.990157452616</v>
      </c>
      <c r="AD200" s="45"/>
      <c r="AE200" s="45"/>
      <c r="AF200" s="45"/>
      <c r="AG200" s="45"/>
      <c r="AH200" s="45"/>
      <c r="AI200" s="45"/>
      <c r="AJ200" s="45">
        <v>8578.990157452616</v>
      </c>
      <c r="AK200" s="45">
        <v>0.038</v>
      </c>
      <c r="AL200" s="45"/>
      <c r="AM200" s="45"/>
      <c r="AN200" s="45"/>
      <c r="AO200" s="23"/>
      <c r="AP200" s="23"/>
      <c r="AQ200" s="45">
        <v>8578.990157452616</v>
      </c>
      <c r="AR200" s="45">
        <v>0.092</v>
      </c>
      <c r="AS200" s="23"/>
      <c r="AT200" s="23"/>
      <c r="AU200" s="23"/>
      <c r="AV200" s="23"/>
      <c r="AW200" s="23"/>
      <c r="AX200" s="45">
        <v>8578.990157452616</v>
      </c>
      <c r="AY200" s="23"/>
      <c r="AZ200" s="23"/>
      <c r="BA200" s="23"/>
      <c r="BB200" s="23"/>
      <c r="BC200" s="23"/>
      <c r="BD200" s="23"/>
      <c r="BE200" s="45">
        <v>8578.990157452616</v>
      </c>
      <c r="BF200" s="45"/>
      <c r="BG200" s="23"/>
      <c r="BH200" s="23"/>
      <c r="BI200" s="23"/>
      <c r="BJ200" s="23"/>
      <c r="BK200" s="23"/>
      <c r="BL200" s="45">
        <v>8578.990157452616</v>
      </c>
      <c r="BM200" s="45">
        <v>0.073</v>
      </c>
      <c r="BN200" s="23"/>
      <c r="BO200" s="23"/>
      <c r="BP200" s="23"/>
      <c r="BQ200" s="23"/>
      <c r="BR200" s="23"/>
      <c r="BS200" s="45">
        <v>8578.990157452616</v>
      </c>
      <c r="BT200" s="45">
        <v>0.005</v>
      </c>
      <c r="BU200" s="23"/>
      <c r="BV200" s="23"/>
      <c r="BW200" s="23"/>
      <c r="BX200" s="23"/>
      <c r="BY200" s="23"/>
      <c r="BZ200" s="23"/>
      <c r="CA200" s="23"/>
    </row>
    <row r="201" ht="15.75" customHeight="1">
      <c r="A201" s="45">
        <v>8327.440618584498</v>
      </c>
      <c r="B201" s="46">
        <v>0.021</v>
      </c>
      <c r="C201" s="45"/>
      <c r="D201" s="45"/>
      <c r="E201" s="45"/>
      <c r="F201" s="45"/>
      <c r="G201" s="45"/>
      <c r="H201" s="45">
        <v>8327.440618584498</v>
      </c>
      <c r="I201" s="46">
        <v>0.18</v>
      </c>
      <c r="J201" s="45"/>
      <c r="K201" s="45"/>
      <c r="L201" s="45"/>
      <c r="M201" s="45"/>
      <c r="N201" s="45"/>
      <c r="O201" s="45">
        <v>8327.440618584498</v>
      </c>
      <c r="P201" s="45"/>
      <c r="Q201" s="45"/>
      <c r="R201" s="45"/>
      <c r="S201" s="45"/>
      <c r="T201" s="45"/>
      <c r="U201" s="45"/>
      <c r="V201" s="45">
        <v>8327.440618584498</v>
      </c>
      <c r="W201" s="45">
        <v>0.007684523271152917</v>
      </c>
      <c r="X201" s="45"/>
      <c r="Y201" s="45"/>
      <c r="Z201" s="45"/>
      <c r="AA201" s="45"/>
      <c r="AB201" s="45"/>
      <c r="AC201" s="45">
        <v>8327.440618584498</v>
      </c>
      <c r="AD201" s="45"/>
      <c r="AE201" s="45"/>
      <c r="AF201" s="45"/>
      <c r="AG201" s="45"/>
      <c r="AH201" s="45"/>
      <c r="AI201" s="45"/>
      <c r="AJ201" s="45">
        <v>8327.440618584498</v>
      </c>
      <c r="AK201" s="45">
        <v>0.038</v>
      </c>
      <c r="AL201" s="45"/>
      <c r="AM201" s="45"/>
      <c r="AN201" s="45"/>
      <c r="AO201" s="23"/>
      <c r="AP201" s="23"/>
      <c r="AQ201" s="45">
        <v>8327.440618584498</v>
      </c>
      <c r="AR201" s="45">
        <v>0.089</v>
      </c>
      <c r="AS201" s="23"/>
      <c r="AT201" s="23"/>
      <c r="AU201" s="23"/>
      <c r="AV201" s="23"/>
      <c r="AW201" s="23"/>
      <c r="AX201" s="45">
        <v>8327.440618584498</v>
      </c>
      <c r="AY201" s="23"/>
      <c r="AZ201" s="23"/>
      <c r="BA201" s="23"/>
      <c r="BB201" s="23"/>
      <c r="BC201" s="23"/>
      <c r="BD201" s="23"/>
      <c r="BE201" s="45">
        <v>8327.440618584498</v>
      </c>
      <c r="BF201" s="45"/>
      <c r="BG201" s="23"/>
      <c r="BH201" s="23"/>
      <c r="BI201" s="23"/>
      <c r="BJ201" s="23"/>
      <c r="BK201" s="23"/>
      <c r="BL201" s="45">
        <v>8327.440618584498</v>
      </c>
      <c r="BM201" s="45">
        <v>0.106</v>
      </c>
      <c r="BN201" s="23"/>
      <c r="BO201" s="23"/>
      <c r="BP201" s="23"/>
      <c r="BQ201" s="23"/>
      <c r="BR201" s="23"/>
      <c r="BS201" s="45">
        <v>8327.440618584498</v>
      </c>
      <c r="BT201" s="45">
        <v>0.008</v>
      </c>
      <c r="BU201" s="23"/>
      <c r="BV201" s="23"/>
      <c r="BW201" s="23"/>
      <c r="BX201" s="23"/>
      <c r="BY201" s="23"/>
      <c r="BZ201" s="23"/>
      <c r="CA201" s="23"/>
    </row>
    <row r="202" ht="15.75" customHeight="1">
      <c r="A202" s="45">
        <v>8118.036933775976</v>
      </c>
      <c r="B202" s="46">
        <v>0.016</v>
      </c>
      <c r="C202" s="45"/>
      <c r="D202" s="45"/>
      <c r="E202" s="45"/>
      <c r="F202" s="45"/>
      <c r="G202" s="45"/>
      <c r="H202" s="45">
        <v>8118.036933775976</v>
      </c>
      <c r="I202" s="46">
        <v>0.177</v>
      </c>
      <c r="J202" s="45"/>
      <c r="K202" s="45"/>
      <c r="L202" s="45"/>
      <c r="M202" s="45"/>
      <c r="N202" s="45"/>
      <c r="O202" s="45">
        <v>8118.036933775976</v>
      </c>
      <c r="P202" s="45">
        <v>0.0012623250636132316</v>
      </c>
      <c r="Q202" s="45"/>
      <c r="R202" s="45"/>
      <c r="S202" s="45"/>
      <c r="T202" s="45"/>
      <c r="U202" s="45"/>
      <c r="V202" s="45">
        <v>8118.036933775976</v>
      </c>
      <c r="W202" s="45">
        <v>0.008644110474978796</v>
      </c>
      <c r="X202" s="45"/>
      <c r="Y202" s="45"/>
      <c r="Z202" s="45"/>
      <c r="AA202" s="45"/>
      <c r="AB202" s="45"/>
      <c r="AC202" s="45">
        <v>8118.036933775976</v>
      </c>
      <c r="AD202" s="45"/>
      <c r="AE202" s="45"/>
      <c r="AF202" s="45"/>
      <c r="AG202" s="45"/>
      <c r="AH202" s="45"/>
      <c r="AI202" s="45"/>
      <c r="AJ202" s="45">
        <v>8118.036933775976</v>
      </c>
      <c r="AK202" s="45">
        <v>0.038</v>
      </c>
      <c r="AL202" s="45"/>
      <c r="AM202" s="45"/>
      <c r="AN202" s="45"/>
      <c r="AO202" s="23"/>
      <c r="AP202" s="23"/>
      <c r="AQ202" s="45">
        <v>8118.036933775976</v>
      </c>
      <c r="AR202" s="45">
        <v>0.087</v>
      </c>
      <c r="AS202" s="23"/>
      <c r="AT202" s="23"/>
      <c r="AU202" s="23"/>
      <c r="AV202" s="23"/>
      <c r="AW202" s="23"/>
      <c r="AX202" s="45">
        <v>8118.036933775976</v>
      </c>
      <c r="AY202" s="23">
        <v>0.441</v>
      </c>
      <c r="AZ202" s="23"/>
      <c r="BA202" s="23"/>
      <c r="BB202" s="23"/>
      <c r="BC202" s="23"/>
      <c r="BD202" s="23"/>
      <c r="BE202" s="45">
        <v>8118.036933775976</v>
      </c>
      <c r="BF202" s="45">
        <v>137.0</v>
      </c>
      <c r="BG202" s="23"/>
      <c r="BH202" s="23"/>
      <c r="BI202" s="23"/>
      <c r="BJ202" s="23"/>
      <c r="BK202" s="23"/>
      <c r="BL202" s="45">
        <v>8118.036933775976</v>
      </c>
      <c r="BM202" s="45">
        <v>0.161</v>
      </c>
      <c r="BN202" s="23"/>
      <c r="BO202" s="23"/>
      <c r="BP202" s="23"/>
      <c r="BQ202" s="23"/>
      <c r="BR202" s="23"/>
      <c r="BS202" s="45">
        <v>8118.036933775976</v>
      </c>
      <c r="BT202" s="45">
        <v>0.011</v>
      </c>
      <c r="BU202" s="23"/>
      <c r="BV202" s="23"/>
      <c r="BW202" s="23"/>
      <c r="BX202" s="23"/>
      <c r="BY202" s="23"/>
      <c r="BZ202" s="23"/>
      <c r="CA202" s="23"/>
    </row>
    <row r="203" ht="15.75" customHeight="1">
      <c r="A203" s="45">
        <v>7886.485029371683</v>
      </c>
      <c r="B203" s="46">
        <v>0.023</v>
      </c>
      <c r="C203" s="45"/>
      <c r="D203" s="45"/>
      <c r="E203" s="45"/>
      <c r="F203" s="45"/>
      <c r="G203" s="45"/>
      <c r="H203" s="45">
        <v>7886.485029371683</v>
      </c>
      <c r="I203" s="46">
        <v>0.153</v>
      </c>
      <c r="J203" s="45"/>
      <c r="K203" s="45"/>
      <c r="L203" s="45"/>
      <c r="M203" s="45"/>
      <c r="N203" s="45"/>
      <c r="O203" s="45">
        <v>7886.485029371683</v>
      </c>
      <c r="P203" s="45">
        <v>0.0028301719824236505</v>
      </c>
      <c r="Q203" s="45"/>
      <c r="R203" s="45"/>
      <c r="S203" s="45"/>
      <c r="T203" s="45"/>
      <c r="U203" s="45"/>
      <c r="V203" s="45">
        <v>7886.485029371683</v>
      </c>
      <c r="W203" s="45">
        <v>0.007716603085675854</v>
      </c>
      <c r="X203" s="45"/>
      <c r="Y203" s="45"/>
      <c r="Z203" s="45"/>
      <c r="AA203" s="45"/>
      <c r="AB203" s="45"/>
      <c r="AC203" s="45">
        <v>7886.485029371683</v>
      </c>
      <c r="AD203" s="45"/>
      <c r="AE203" s="45"/>
      <c r="AF203" s="45"/>
      <c r="AG203" s="45"/>
      <c r="AH203" s="45"/>
      <c r="AI203" s="45"/>
      <c r="AJ203" s="45">
        <v>7886.485029371683</v>
      </c>
      <c r="AK203" s="45">
        <v>0.038</v>
      </c>
      <c r="AL203" s="45"/>
      <c r="AM203" s="45"/>
      <c r="AN203" s="45"/>
      <c r="AO203" s="23"/>
      <c r="AP203" s="23"/>
      <c r="AQ203" s="45">
        <v>7886.485029371683</v>
      </c>
      <c r="AR203" s="45">
        <v>0.085</v>
      </c>
      <c r="AS203" s="23"/>
      <c r="AT203" s="23"/>
      <c r="AU203" s="23"/>
      <c r="AV203" s="23"/>
      <c r="AW203" s="23"/>
      <c r="AX203" s="45">
        <v>7886.485029371683</v>
      </c>
      <c r="AY203" s="23">
        <v>0.441</v>
      </c>
      <c r="AZ203" s="23"/>
      <c r="BA203" s="23"/>
      <c r="BB203" s="23"/>
      <c r="BC203" s="23"/>
      <c r="BD203" s="23"/>
      <c r="BE203" s="45">
        <v>7886.485029371683</v>
      </c>
      <c r="BF203" s="45">
        <v>135.0</v>
      </c>
      <c r="BG203" s="23"/>
      <c r="BH203" s="23"/>
      <c r="BI203" s="23"/>
      <c r="BJ203" s="23"/>
      <c r="BK203" s="23"/>
      <c r="BL203" s="45">
        <v>7886.485029371683</v>
      </c>
      <c r="BM203" s="45">
        <v>0.193</v>
      </c>
      <c r="BN203" s="23"/>
      <c r="BO203" s="23"/>
      <c r="BP203" s="23"/>
      <c r="BQ203" s="23"/>
      <c r="BR203" s="23"/>
      <c r="BS203" s="45">
        <v>7886.485029371683</v>
      </c>
      <c r="BT203" s="45">
        <v>0.013</v>
      </c>
      <c r="BU203" s="23"/>
      <c r="BV203" s="23"/>
      <c r="BW203" s="23"/>
      <c r="BX203" s="23"/>
      <c r="BY203" s="23"/>
      <c r="BZ203" s="23"/>
      <c r="CA203" s="23"/>
    </row>
    <row r="204" ht="15.75" customHeight="1">
      <c r="A204" s="45">
        <v>7706.810807388159</v>
      </c>
      <c r="B204" s="46">
        <v>0.024</v>
      </c>
      <c r="C204" s="45"/>
      <c r="D204" s="45"/>
      <c r="E204" s="45"/>
      <c r="F204" s="45"/>
      <c r="G204" s="45"/>
      <c r="H204" s="45">
        <v>7706.810807388159</v>
      </c>
      <c r="I204" s="46">
        <v>0.15</v>
      </c>
      <c r="J204" s="45"/>
      <c r="K204" s="45"/>
      <c r="L204" s="45"/>
      <c r="M204" s="45"/>
      <c r="N204" s="45"/>
      <c r="O204" s="45">
        <v>7706.810807388159</v>
      </c>
      <c r="P204" s="45">
        <v>0.0019527280345456193</v>
      </c>
      <c r="Q204" s="45"/>
      <c r="R204" s="45"/>
      <c r="S204" s="45"/>
      <c r="T204" s="45"/>
      <c r="U204" s="45"/>
      <c r="V204" s="45">
        <v>7706.810807388159</v>
      </c>
      <c r="W204" s="45">
        <v>0.00736689711671654</v>
      </c>
      <c r="X204" s="45"/>
      <c r="Y204" s="45"/>
      <c r="Z204" s="45"/>
      <c r="AA204" s="45"/>
      <c r="AB204" s="45"/>
      <c r="AC204" s="45">
        <v>7706.810807388159</v>
      </c>
      <c r="AD204" s="45"/>
      <c r="AE204" s="45"/>
      <c r="AF204" s="45"/>
      <c r="AG204" s="45"/>
      <c r="AH204" s="45"/>
      <c r="AI204" s="45"/>
      <c r="AJ204" s="45">
        <v>7706.810807388159</v>
      </c>
      <c r="AK204" s="45">
        <v>0.038</v>
      </c>
      <c r="AL204" s="45"/>
      <c r="AM204" s="45"/>
      <c r="AN204" s="45"/>
      <c r="AO204" s="23"/>
      <c r="AP204" s="23"/>
      <c r="AQ204" s="45">
        <v>7706.810807388159</v>
      </c>
      <c r="AR204" s="45">
        <v>0.082</v>
      </c>
      <c r="AS204" s="23"/>
      <c r="AT204" s="23"/>
      <c r="AU204" s="23"/>
      <c r="AV204" s="23"/>
      <c r="AW204" s="23"/>
      <c r="AX204" s="45">
        <v>7706.810807388159</v>
      </c>
      <c r="AY204" s="23">
        <v>0.441</v>
      </c>
      <c r="AZ204" s="23"/>
      <c r="BA204" s="23"/>
      <c r="BB204" s="23"/>
      <c r="BC204" s="23"/>
      <c r="BD204" s="23"/>
      <c r="BE204" s="45">
        <v>7706.810807388159</v>
      </c>
      <c r="BF204" s="45">
        <v>135.0</v>
      </c>
      <c r="BG204" s="23"/>
      <c r="BH204" s="23"/>
      <c r="BI204" s="23"/>
      <c r="BJ204" s="23"/>
      <c r="BK204" s="23"/>
      <c r="BL204" s="45">
        <v>7706.810807388159</v>
      </c>
      <c r="BM204" s="45">
        <v>0.235</v>
      </c>
      <c r="BN204" s="23"/>
      <c r="BO204" s="23"/>
      <c r="BP204" s="23"/>
      <c r="BQ204" s="23"/>
      <c r="BR204" s="23"/>
      <c r="BS204" s="45">
        <v>7706.810807388159</v>
      </c>
      <c r="BT204" s="45">
        <v>0.016</v>
      </c>
      <c r="BU204" s="23"/>
      <c r="BV204" s="23"/>
      <c r="BW204" s="23"/>
      <c r="BX204" s="23"/>
      <c r="BY204" s="23"/>
      <c r="BZ204" s="23"/>
      <c r="CA204" s="23"/>
    </row>
    <row r="205" ht="15.75" customHeight="1">
      <c r="A205" s="45">
        <v>7494.061921659511</v>
      </c>
      <c r="B205" s="46">
        <v>0.034</v>
      </c>
      <c r="C205" s="45"/>
      <c r="D205" s="45"/>
      <c r="E205" s="45"/>
      <c r="F205" s="45"/>
      <c r="G205" s="45"/>
      <c r="H205" s="45">
        <v>7494.061921659511</v>
      </c>
      <c r="I205" s="46"/>
      <c r="J205" s="45"/>
      <c r="K205" s="45"/>
      <c r="L205" s="45"/>
      <c r="M205" s="45"/>
      <c r="N205" s="45"/>
      <c r="O205" s="45">
        <v>7494.061921659511</v>
      </c>
      <c r="P205" s="45"/>
      <c r="Q205" s="45"/>
      <c r="R205" s="45"/>
      <c r="S205" s="45"/>
      <c r="T205" s="45"/>
      <c r="U205" s="45"/>
      <c r="V205" s="45">
        <v>7494.061921659511</v>
      </c>
      <c r="W205" s="45">
        <v>0.007568101515899852</v>
      </c>
      <c r="X205" s="45"/>
      <c r="Y205" s="45"/>
      <c r="Z205" s="45"/>
      <c r="AA205" s="45"/>
      <c r="AB205" s="45"/>
      <c r="AC205" s="45">
        <v>7494.061921659511</v>
      </c>
      <c r="AD205" s="45"/>
      <c r="AE205" s="45"/>
      <c r="AF205" s="45"/>
      <c r="AG205" s="45"/>
      <c r="AH205" s="45"/>
      <c r="AI205" s="45"/>
      <c r="AJ205" s="45">
        <v>7494.061921659511</v>
      </c>
      <c r="AK205" s="45">
        <v>0.037</v>
      </c>
      <c r="AL205" s="45"/>
      <c r="AM205" s="45"/>
      <c r="AN205" s="45"/>
      <c r="AO205" s="23"/>
      <c r="AP205" s="23"/>
      <c r="AQ205" s="45">
        <v>7494.061921659511</v>
      </c>
      <c r="AR205" s="45">
        <v>0.08</v>
      </c>
      <c r="AS205" s="23"/>
      <c r="AT205" s="23"/>
      <c r="AU205" s="23"/>
      <c r="AV205" s="23"/>
      <c r="AW205" s="23"/>
      <c r="AX205" s="45">
        <v>7494.061921659511</v>
      </c>
      <c r="AY205" s="23">
        <v>0.441</v>
      </c>
      <c r="AZ205" s="23"/>
      <c r="BA205" s="23"/>
      <c r="BB205" s="23"/>
      <c r="BC205" s="23"/>
      <c r="BD205" s="23"/>
      <c r="BE205" s="45">
        <v>7494.061921659511</v>
      </c>
      <c r="BF205" s="45">
        <v>135.0</v>
      </c>
      <c r="BG205" s="23"/>
      <c r="BH205" s="23"/>
      <c r="BI205" s="23"/>
      <c r="BJ205" s="23"/>
      <c r="BK205" s="23"/>
      <c r="BL205" s="45">
        <v>7494.061921659511</v>
      </c>
      <c r="BM205" s="45">
        <v>0.274</v>
      </c>
      <c r="BN205" s="23"/>
      <c r="BO205" s="23"/>
      <c r="BP205" s="23"/>
      <c r="BQ205" s="23"/>
      <c r="BR205" s="23"/>
      <c r="BS205" s="45">
        <v>7494.061921659511</v>
      </c>
      <c r="BT205" s="45">
        <v>0.018</v>
      </c>
      <c r="BU205" s="23"/>
      <c r="BV205" s="23"/>
      <c r="BW205" s="23"/>
      <c r="BX205" s="23"/>
      <c r="BY205" s="23"/>
      <c r="BZ205" s="23"/>
      <c r="CA205" s="23"/>
    </row>
    <row r="206" ht="15.75" customHeight="1">
      <c r="A206" s="45">
        <v>7285.951909652198</v>
      </c>
      <c r="B206" s="46">
        <v>0.056</v>
      </c>
      <c r="C206" s="45"/>
      <c r="D206" s="45"/>
      <c r="E206" s="45"/>
      <c r="F206" s="45"/>
      <c r="G206" s="45"/>
      <c r="H206" s="45">
        <v>7285.951909652198</v>
      </c>
      <c r="I206" s="46"/>
      <c r="J206" s="45"/>
      <c r="K206" s="45"/>
      <c r="L206" s="45"/>
      <c r="M206" s="45"/>
      <c r="N206" s="45"/>
      <c r="O206" s="45">
        <v>7285.951909652198</v>
      </c>
      <c r="P206" s="45"/>
      <c r="Q206" s="45"/>
      <c r="R206" s="45"/>
      <c r="S206" s="45"/>
      <c r="T206" s="45"/>
      <c r="U206" s="45"/>
      <c r="V206" s="45">
        <v>7285.951909652198</v>
      </c>
      <c r="W206" s="45">
        <v>0.00889117398068408</v>
      </c>
      <c r="X206" s="45"/>
      <c r="Y206" s="45"/>
      <c r="Z206" s="45"/>
      <c r="AA206" s="45"/>
      <c r="AB206" s="45"/>
      <c r="AC206" s="45">
        <v>7285.951909652198</v>
      </c>
      <c r="AD206" s="45"/>
      <c r="AE206" s="45"/>
      <c r="AF206" s="45"/>
      <c r="AG206" s="45"/>
      <c r="AH206" s="45"/>
      <c r="AI206" s="45"/>
      <c r="AJ206" s="45">
        <v>7285.951909652198</v>
      </c>
      <c r="AK206" s="45">
        <v>0.037</v>
      </c>
      <c r="AL206" s="45"/>
      <c r="AM206" s="45"/>
      <c r="AN206" s="45"/>
      <c r="AO206" s="23"/>
      <c r="AP206" s="23"/>
      <c r="AQ206" s="45">
        <v>7285.951909652198</v>
      </c>
      <c r="AR206" s="45">
        <v>0.078</v>
      </c>
      <c r="AS206" s="23"/>
      <c r="AT206" s="23"/>
      <c r="AU206" s="23"/>
      <c r="AV206" s="23"/>
      <c r="AW206" s="23"/>
      <c r="AX206" s="45">
        <v>7285.951909652198</v>
      </c>
      <c r="AY206" s="23">
        <v>0.441</v>
      </c>
      <c r="AZ206" s="23"/>
      <c r="BA206" s="23"/>
      <c r="BB206" s="23"/>
      <c r="BC206" s="23"/>
      <c r="BD206" s="23"/>
      <c r="BE206" s="45">
        <v>7285.951909652198</v>
      </c>
      <c r="BF206" s="45">
        <v>135.0</v>
      </c>
      <c r="BG206" s="23"/>
      <c r="BH206" s="23"/>
      <c r="BI206" s="23"/>
      <c r="BJ206" s="23"/>
      <c r="BK206" s="23"/>
      <c r="BL206" s="45">
        <v>7285.951909652198</v>
      </c>
      <c r="BM206" s="45">
        <v>0.295</v>
      </c>
      <c r="BN206" s="23"/>
      <c r="BO206" s="23"/>
      <c r="BP206" s="23"/>
      <c r="BQ206" s="23"/>
      <c r="BR206" s="23"/>
      <c r="BS206" s="45">
        <v>7285.951909652198</v>
      </c>
      <c r="BT206" s="45">
        <v>0.021</v>
      </c>
      <c r="BU206" s="23"/>
      <c r="BV206" s="23"/>
      <c r="BW206" s="23"/>
      <c r="BX206" s="23"/>
      <c r="BY206" s="23"/>
      <c r="BZ206" s="23"/>
      <c r="CA206" s="23"/>
    </row>
    <row r="207" ht="15.75" customHeight="1">
      <c r="A207" s="45">
        <v>7152.7118924051265</v>
      </c>
      <c r="B207" s="46">
        <v>0.043</v>
      </c>
      <c r="C207" s="45"/>
      <c r="D207" s="45"/>
      <c r="E207" s="45"/>
      <c r="F207" s="45"/>
      <c r="G207" s="45"/>
      <c r="H207" s="45">
        <v>7152.7118924051265</v>
      </c>
      <c r="I207" s="46"/>
      <c r="J207" s="45"/>
      <c r="K207" s="45"/>
      <c r="L207" s="45"/>
      <c r="M207" s="45"/>
      <c r="N207" s="45"/>
      <c r="O207" s="45">
        <v>7152.7118924051265</v>
      </c>
      <c r="P207" s="45">
        <v>0.0021589647311636433</v>
      </c>
      <c r="Q207" s="45"/>
      <c r="R207" s="45"/>
      <c r="S207" s="45"/>
      <c r="T207" s="45"/>
      <c r="U207" s="45"/>
      <c r="V207" s="45">
        <v>7152.7118924051265</v>
      </c>
      <c r="W207" s="45">
        <v>0.006825948371583256</v>
      </c>
      <c r="X207" s="45"/>
      <c r="Y207" s="45"/>
      <c r="Z207" s="45"/>
      <c r="AA207" s="45"/>
      <c r="AB207" s="45"/>
      <c r="AC207" s="45">
        <v>7152.7118924051265</v>
      </c>
      <c r="AD207" s="45"/>
      <c r="AE207" s="45"/>
      <c r="AF207" s="45"/>
      <c r="AG207" s="45"/>
      <c r="AH207" s="45"/>
      <c r="AI207" s="45"/>
      <c r="AJ207" s="45">
        <v>7152.7118924051265</v>
      </c>
      <c r="AK207" s="45">
        <v>0.037</v>
      </c>
      <c r="AL207" s="45"/>
      <c r="AM207" s="45"/>
      <c r="AN207" s="45"/>
      <c r="AO207" s="23"/>
      <c r="AP207" s="23"/>
      <c r="AQ207" s="45">
        <v>7152.7118924051265</v>
      </c>
      <c r="AR207" s="45">
        <v>0.076</v>
      </c>
      <c r="AS207" s="23"/>
      <c r="AT207" s="23"/>
      <c r="AU207" s="23"/>
      <c r="AV207" s="23"/>
      <c r="AW207" s="23"/>
      <c r="AX207" s="45">
        <v>7152.7118924051265</v>
      </c>
      <c r="AY207" s="23">
        <v>0.441</v>
      </c>
      <c r="AZ207" s="23"/>
      <c r="BA207" s="23"/>
      <c r="BB207" s="23"/>
      <c r="BC207" s="23"/>
      <c r="BD207" s="23"/>
      <c r="BE207" s="45">
        <v>7152.7118924051265</v>
      </c>
      <c r="BF207" s="45">
        <v>135.0</v>
      </c>
      <c r="BG207" s="23"/>
      <c r="BH207" s="23"/>
      <c r="BI207" s="23"/>
      <c r="BJ207" s="23"/>
      <c r="BK207" s="23"/>
      <c r="BL207" s="45">
        <v>7152.7118924051265</v>
      </c>
      <c r="BM207" s="45">
        <v>0.574</v>
      </c>
      <c r="BN207" s="23"/>
      <c r="BO207" s="23"/>
      <c r="BP207" s="23"/>
      <c r="BQ207" s="23"/>
      <c r="BR207" s="23"/>
      <c r="BS207" s="45">
        <v>7152.7118924051265</v>
      </c>
      <c r="BT207" s="45">
        <v>0.06</v>
      </c>
      <c r="BU207" s="23"/>
      <c r="BV207" s="23"/>
      <c r="BW207" s="23"/>
      <c r="BX207" s="23"/>
      <c r="BY207" s="23"/>
      <c r="BZ207" s="23"/>
      <c r="CA207" s="23"/>
    </row>
    <row r="208" ht="15.75" customHeight="1">
      <c r="A208" s="45">
        <v>6959.325267180264</v>
      </c>
      <c r="B208" s="46">
        <v>0.045</v>
      </c>
      <c r="C208" s="45"/>
      <c r="D208" s="45"/>
      <c r="E208" s="45"/>
      <c r="F208" s="45"/>
      <c r="G208" s="45"/>
      <c r="H208" s="45">
        <v>6959.325267180264</v>
      </c>
      <c r="I208" s="46"/>
      <c r="J208" s="45"/>
      <c r="K208" s="45"/>
      <c r="L208" s="45"/>
      <c r="M208" s="45"/>
      <c r="N208" s="45"/>
      <c r="O208" s="45">
        <v>6959.325267180264</v>
      </c>
      <c r="P208" s="45"/>
      <c r="Q208" s="45"/>
      <c r="R208" s="45"/>
      <c r="S208" s="45"/>
      <c r="T208" s="45"/>
      <c r="U208" s="45"/>
      <c r="V208" s="45">
        <v>6959.325267180264</v>
      </c>
      <c r="W208" s="45"/>
      <c r="X208" s="45"/>
      <c r="Y208" s="45"/>
      <c r="Z208" s="45"/>
      <c r="AA208" s="45"/>
      <c r="AB208" s="45"/>
      <c r="AC208" s="45">
        <v>6959.325267180264</v>
      </c>
      <c r="AD208" s="45"/>
      <c r="AE208" s="45"/>
      <c r="AF208" s="45"/>
      <c r="AG208" s="45"/>
      <c r="AH208" s="45"/>
      <c r="AI208" s="45"/>
      <c r="AJ208" s="45">
        <v>6959.325267180264</v>
      </c>
      <c r="AK208" s="45">
        <v>0.036</v>
      </c>
      <c r="AL208" s="45"/>
      <c r="AM208" s="45"/>
      <c r="AN208" s="45"/>
      <c r="AO208" s="23"/>
      <c r="AP208" s="23"/>
      <c r="AQ208" s="45">
        <v>6959.325267180264</v>
      </c>
      <c r="AR208" s="45">
        <v>0.073</v>
      </c>
      <c r="AS208" s="23"/>
      <c r="AT208" s="23"/>
      <c r="AU208" s="23"/>
      <c r="AV208" s="23"/>
      <c r="AW208" s="23"/>
      <c r="AX208" s="45">
        <v>6959.325267180264</v>
      </c>
      <c r="AY208" s="23">
        <v>0.441</v>
      </c>
      <c r="AZ208" s="23"/>
      <c r="BA208" s="23"/>
      <c r="BB208" s="23"/>
      <c r="BC208" s="23"/>
      <c r="BD208" s="23"/>
      <c r="BE208" s="45">
        <v>6959.325267180264</v>
      </c>
      <c r="BF208" s="45">
        <v>135.0</v>
      </c>
      <c r="BG208" s="23"/>
      <c r="BH208" s="23"/>
      <c r="BI208" s="23"/>
      <c r="BJ208" s="23"/>
      <c r="BK208" s="23"/>
      <c r="BL208" s="45">
        <v>6959.325267180264</v>
      </c>
      <c r="BM208" s="45">
        <v>0.669</v>
      </c>
      <c r="BN208" s="23"/>
      <c r="BO208" s="23"/>
      <c r="BP208" s="23"/>
      <c r="BQ208" s="23"/>
      <c r="BR208" s="23"/>
      <c r="BS208" s="45">
        <v>6959.325267180264</v>
      </c>
      <c r="BT208" s="45">
        <v>0.115</v>
      </c>
      <c r="BU208" s="23"/>
      <c r="BV208" s="23"/>
      <c r="BW208" s="23"/>
      <c r="BX208" s="23"/>
      <c r="BY208" s="23"/>
      <c r="BZ208" s="23"/>
      <c r="CA208" s="23"/>
    </row>
    <row r="209" ht="15.75" customHeight="1">
      <c r="A209" s="45">
        <v>6807.209616784554</v>
      </c>
      <c r="B209" s="46">
        <v>0.047</v>
      </c>
      <c r="C209" s="45"/>
      <c r="D209" s="45"/>
      <c r="E209" s="45"/>
      <c r="F209" s="45"/>
      <c r="G209" s="45"/>
      <c r="H209" s="45">
        <v>6807.209616784554</v>
      </c>
      <c r="I209" s="46"/>
      <c r="J209" s="45"/>
      <c r="K209" s="45"/>
      <c r="L209" s="45"/>
      <c r="M209" s="45"/>
      <c r="N209" s="45"/>
      <c r="O209" s="45">
        <v>6807.209616784554</v>
      </c>
      <c r="P209" s="45"/>
      <c r="Q209" s="45"/>
      <c r="R209" s="45"/>
      <c r="S209" s="45"/>
      <c r="T209" s="45"/>
      <c r="U209" s="45"/>
      <c r="V209" s="45">
        <v>6807.209616784554</v>
      </c>
      <c r="W209" s="45"/>
      <c r="X209" s="45"/>
      <c r="Y209" s="45"/>
      <c r="Z209" s="45"/>
      <c r="AA209" s="45"/>
      <c r="AB209" s="45"/>
      <c r="AC209" s="45">
        <v>6807.209616784554</v>
      </c>
      <c r="AD209" s="45"/>
      <c r="AE209" s="45"/>
      <c r="AF209" s="45"/>
      <c r="AG209" s="45"/>
      <c r="AH209" s="45"/>
      <c r="AI209" s="45"/>
      <c r="AJ209" s="45">
        <v>6807.209616784554</v>
      </c>
      <c r="AK209" s="45">
        <v>0.036</v>
      </c>
      <c r="AL209" s="45"/>
      <c r="AM209" s="45"/>
      <c r="AN209" s="45"/>
      <c r="AO209" s="23"/>
      <c r="AP209" s="23"/>
      <c r="AQ209" s="45">
        <v>6807.209616784554</v>
      </c>
      <c r="AR209" s="45">
        <v>0.071</v>
      </c>
      <c r="AS209" s="23"/>
      <c r="AT209" s="23"/>
      <c r="AU209" s="23"/>
      <c r="AV209" s="23"/>
      <c r="AW209" s="23"/>
      <c r="AX209" s="45">
        <v>6807.209616784554</v>
      </c>
      <c r="AY209" s="23">
        <v>0.441</v>
      </c>
      <c r="AZ209" s="23"/>
      <c r="BA209" s="23"/>
      <c r="BB209" s="23"/>
      <c r="BC209" s="23"/>
      <c r="BD209" s="23"/>
      <c r="BE209" s="45">
        <v>6807.209616784554</v>
      </c>
      <c r="BF209" s="45">
        <v>135.0</v>
      </c>
      <c r="BG209" s="23"/>
      <c r="BH209" s="23"/>
      <c r="BI209" s="23"/>
      <c r="BJ209" s="23"/>
      <c r="BK209" s="23"/>
      <c r="BL209" s="45">
        <v>6807.209616784554</v>
      </c>
      <c r="BM209" s="45">
        <v>0.681</v>
      </c>
      <c r="BN209" s="23"/>
      <c r="BO209" s="23"/>
      <c r="BP209" s="23"/>
      <c r="BQ209" s="23"/>
      <c r="BR209" s="23"/>
      <c r="BS209" s="45">
        <v>6807.209616784554</v>
      </c>
      <c r="BT209" s="45">
        <v>0.139</v>
      </c>
      <c r="BU209" s="23"/>
      <c r="BV209" s="23"/>
      <c r="BW209" s="23"/>
      <c r="BX209" s="23"/>
      <c r="BY209" s="23"/>
      <c r="BZ209" s="23"/>
      <c r="CA209" s="23"/>
    </row>
    <row r="210" ht="15.75" customHeight="1">
      <c r="A210" s="45">
        <v>1277.0234906893222</v>
      </c>
      <c r="B210" s="46">
        <v>0.045</v>
      </c>
      <c r="C210" s="45"/>
      <c r="D210" s="45"/>
      <c r="E210" s="45"/>
      <c r="F210" s="45"/>
      <c r="G210" s="45"/>
      <c r="H210" s="45">
        <v>1277.0234906893222</v>
      </c>
      <c r="I210" s="46"/>
      <c r="J210" s="45"/>
      <c r="K210" s="45"/>
      <c r="L210" s="45"/>
      <c r="M210" s="45"/>
      <c r="N210" s="45"/>
      <c r="O210" s="45">
        <v>1277.0234906893222</v>
      </c>
      <c r="P210" s="45"/>
      <c r="Q210" s="45"/>
      <c r="R210" s="45"/>
      <c r="S210" s="45"/>
      <c r="T210" s="45"/>
      <c r="U210" s="45"/>
      <c r="V210" s="45">
        <v>1277.0234906893222</v>
      </c>
      <c r="W210" s="45"/>
      <c r="X210" s="45"/>
      <c r="Y210" s="45"/>
      <c r="Z210" s="45"/>
      <c r="AA210" s="45"/>
      <c r="AB210" s="45"/>
      <c r="AC210" s="45">
        <v>1277.0234906893222</v>
      </c>
      <c r="AD210" s="45"/>
      <c r="AE210" s="45"/>
      <c r="AF210" s="45"/>
      <c r="AG210" s="45"/>
      <c r="AH210" s="45"/>
      <c r="AI210" s="45"/>
      <c r="AJ210" s="45">
        <v>1277.0234906893222</v>
      </c>
      <c r="AK210" s="45">
        <v>0.04</v>
      </c>
      <c r="AL210" s="45"/>
      <c r="AM210" s="45"/>
      <c r="AN210" s="45"/>
      <c r="AO210" s="23"/>
      <c r="AP210" s="23"/>
      <c r="AQ210" s="45">
        <v>1277.0234906893222</v>
      </c>
      <c r="AR210" s="45">
        <v>0.058</v>
      </c>
      <c r="AS210" s="23"/>
      <c r="AT210" s="23"/>
      <c r="AU210" s="23"/>
      <c r="AV210" s="23"/>
      <c r="AW210" s="23"/>
      <c r="AX210" s="45">
        <v>1277.0234906893222</v>
      </c>
      <c r="AY210" s="23"/>
      <c r="AZ210" s="23"/>
      <c r="BA210" s="23"/>
      <c r="BB210" s="23"/>
      <c r="BC210" s="23"/>
      <c r="BD210" s="23"/>
      <c r="BE210" s="45">
        <v>1277.0234906893222</v>
      </c>
      <c r="BF210" s="45"/>
      <c r="BG210" s="23"/>
      <c r="BH210" s="23"/>
      <c r="BI210" s="23"/>
      <c r="BJ210" s="23"/>
      <c r="BK210" s="23"/>
      <c r="BL210" s="45">
        <v>1277.0234906893222</v>
      </c>
      <c r="BM210" s="45"/>
      <c r="BN210" s="23"/>
      <c r="BO210" s="23"/>
      <c r="BP210" s="23"/>
      <c r="BQ210" s="23"/>
      <c r="BR210" s="23"/>
      <c r="BS210" s="45">
        <v>1277.0234906893222</v>
      </c>
      <c r="BT210" s="45">
        <v>0.001</v>
      </c>
      <c r="BU210" s="23"/>
      <c r="BV210" s="23"/>
      <c r="BW210" s="23"/>
      <c r="BX210" s="23"/>
      <c r="BY210" s="23"/>
      <c r="BZ210" s="23"/>
      <c r="CA210" s="23"/>
    </row>
    <row r="211" ht="15.75" customHeight="1">
      <c r="A211" s="45">
        <v>1228.4392585933958</v>
      </c>
      <c r="B211" s="46">
        <v>0.039</v>
      </c>
      <c r="C211" s="45"/>
      <c r="D211" s="45"/>
      <c r="E211" s="45"/>
      <c r="F211" s="45"/>
      <c r="G211" s="45"/>
      <c r="H211" s="45">
        <v>1228.4392585933958</v>
      </c>
      <c r="I211" s="46"/>
      <c r="J211" s="45"/>
      <c r="K211" s="45"/>
      <c r="L211" s="45"/>
      <c r="M211" s="45"/>
      <c r="N211" s="45"/>
      <c r="O211" s="45">
        <v>1228.4392585933958</v>
      </c>
      <c r="P211" s="45">
        <v>1.8651217119915623E-4</v>
      </c>
      <c r="Q211" s="45"/>
      <c r="R211" s="45"/>
      <c r="S211" s="45"/>
      <c r="T211" s="45"/>
      <c r="U211" s="45"/>
      <c r="V211" s="45">
        <v>1228.4392585933958</v>
      </c>
      <c r="W211" s="45"/>
      <c r="X211" s="45"/>
      <c r="Y211" s="45"/>
      <c r="Z211" s="45"/>
      <c r="AA211" s="45"/>
      <c r="AB211" s="45"/>
      <c r="AC211" s="45">
        <v>1228.4392585933958</v>
      </c>
      <c r="AD211" s="45"/>
      <c r="AE211" s="45"/>
      <c r="AF211" s="45"/>
      <c r="AG211" s="45"/>
      <c r="AH211" s="45"/>
      <c r="AI211" s="45"/>
      <c r="AJ211" s="45">
        <v>1228.4392585933958</v>
      </c>
      <c r="AK211" s="45">
        <v>0.04</v>
      </c>
      <c r="AL211" s="45"/>
      <c r="AM211" s="45"/>
      <c r="AN211" s="45"/>
      <c r="AO211" s="23"/>
      <c r="AP211" s="23"/>
      <c r="AQ211" s="45">
        <v>1228.4392585933958</v>
      </c>
      <c r="AR211" s="45">
        <v>0.056</v>
      </c>
      <c r="AS211" s="23"/>
      <c r="AT211" s="23"/>
      <c r="AU211" s="23"/>
      <c r="AV211" s="23"/>
      <c r="AW211" s="23"/>
      <c r="AX211" s="45">
        <v>1228.4392585933958</v>
      </c>
      <c r="AY211" s="23"/>
      <c r="AZ211" s="23"/>
      <c r="BA211" s="23"/>
      <c r="BB211" s="23"/>
      <c r="BC211" s="23"/>
      <c r="BD211" s="23"/>
      <c r="BE211" s="45">
        <v>1228.4392585933958</v>
      </c>
      <c r="BF211" s="45"/>
      <c r="BG211" s="23"/>
      <c r="BH211" s="23"/>
      <c r="BI211" s="23"/>
      <c r="BJ211" s="23"/>
      <c r="BK211" s="23"/>
      <c r="BL211" s="45">
        <v>1228.4392585933958</v>
      </c>
      <c r="BM211" s="45"/>
      <c r="BN211" s="23"/>
      <c r="BO211" s="23"/>
      <c r="BP211" s="23"/>
      <c r="BQ211" s="23"/>
      <c r="BR211" s="23"/>
      <c r="BS211" s="45">
        <v>1228.4392585933958</v>
      </c>
      <c r="BT211" s="45">
        <v>0.002</v>
      </c>
      <c r="BU211" s="23"/>
      <c r="BV211" s="23"/>
      <c r="BW211" s="23"/>
      <c r="BX211" s="23"/>
      <c r="BY211" s="23"/>
      <c r="BZ211" s="23"/>
      <c r="CA211" s="23"/>
    </row>
    <row r="212" ht="15.75" customHeight="1">
      <c r="A212" s="45">
        <v>1183.5268230670201</v>
      </c>
      <c r="B212" s="46">
        <v>0.04</v>
      </c>
      <c r="C212" s="45"/>
      <c r="D212" s="45"/>
      <c r="E212" s="45"/>
      <c r="F212" s="45"/>
      <c r="G212" s="45"/>
      <c r="H212" s="45">
        <v>1183.5268230670201</v>
      </c>
      <c r="I212" s="46"/>
      <c r="J212" s="45"/>
      <c r="K212" s="45"/>
      <c r="L212" s="45"/>
      <c r="M212" s="45"/>
      <c r="N212" s="45"/>
      <c r="O212" s="45">
        <v>1183.5268230670201</v>
      </c>
      <c r="P212" s="45">
        <v>1.7400134903596245E-4</v>
      </c>
      <c r="Q212" s="45"/>
      <c r="R212" s="45"/>
      <c r="S212" s="45"/>
      <c r="T212" s="45"/>
      <c r="U212" s="45"/>
      <c r="V212" s="45">
        <v>1183.5268230670201</v>
      </c>
      <c r="W212" s="45">
        <v>1.1981569403415938E-4</v>
      </c>
      <c r="X212" s="45"/>
      <c r="Y212" s="45"/>
      <c r="Z212" s="45"/>
      <c r="AA212" s="45"/>
      <c r="AB212" s="45"/>
      <c r="AC212" s="45">
        <v>1183.5268230670201</v>
      </c>
      <c r="AD212" s="45"/>
      <c r="AE212" s="45"/>
      <c r="AF212" s="45"/>
      <c r="AG212" s="45"/>
      <c r="AH212" s="45"/>
      <c r="AI212" s="45"/>
      <c r="AJ212" s="45">
        <v>1183.5268230670201</v>
      </c>
      <c r="AK212" s="45">
        <v>0.04</v>
      </c>
      <c r="AL212" s="45"/>
      <c r="AM212" s="45"/>
      <c r="AN212" s="45"/>
      <c r="AO212" s="23"/>
      <c r="AP212" s="23"/>
      <c r="AQ212" s="45">
        <v>1183.5268230670201</v>
      </c>
      <c r="AR212" s="45">
        <v>0.054</v>
      </c>
      <c r="AS212" s="23"/>
      <c r="AT212" s="23"/>
      <c r="AU212" s="23"/>
      <c r="AV212" s="23"/>
      <c r="AW212" s="23"/>
      <c r="AX212" s="45">
        <v>1183.5268230670201</v>
      </c>
      <c r="AY212" s="23"/>
      <c r="AZ212" s="23"/>
      <c r="BA212" s="23"/>
      <c r="BB212" s="23"/>
      <c r="BC212" s="23"/>
      <c r="BD212" s="23"/>
      <c r="BE212" s="45">
        <v>1183.5268230670201</v>
      </c>
      <c r="BF212" s="45"/>
      <c r="BG212" s="23"/>
      <c r="BH212" s="23"/>
      <c r="BI212" s="23"/>
      <c r="BJ212" s="23"/>
      <c r="BK212" s="23"/>
      <c r="BL212" s="45">
        <v>1183.5268230670201</v>
      </c>
      <c r="BM212" s="45"/>
      <c r="BN212" s="23"/>
      <c r="BO212" s="23"/>
      <c r="BP212" s="23"/>
      <c r="BQ212" s="23"/>
      <c r="BR212" s="23"/>
      <c r="BS212" s="45">
        <v>1183.5268230670201</v>
      </c>
      <c r="BT212" s="45">
        <v>0.002</v>
      </c>
      <c r="BU212" s="23"/>
      <c r="BV212" s="23"/>
      <c r="BW212" s="23"/>
      <c r="BX212" s="23"/>
      <c r="BY212" s="23"/>
      <c r="BZ212" s="23"/>
      <c r="CA212" s="23"/>
    </row>
    <row r="213" ht="15.75" customHeight="1">
      <c r="A213" s="45">
        <v>1133.108576951808</v>
      </c>
      <c r="B213" s="46">
        <v>0.032</v>
      </c>
      <c r="C213" s="45"/>
      <c r="D213" s="45"/>
      <c r="E213" s="45"/>
      <c r="F213" s="45"/>
      <c r="G213" s="45"/>
      <c r="H213" s="45">
        <v>1133.108576951808</v>
      </c>
      <c r="I213" s="46"/>
      <c r="J213" s="45"/>
      <c r="K213" s="45"/>
      <c r="L213" s="45"/>
      <c r="M213" s="45"/>
      <c r="N213" s="45"/>
      <c r="O213" s="45">
        <v>1133.108576951808</v>
      </c>
      <c r="P213" s="45">
        <v>1.623241237124466E-4</v>
      </c>
      <c r="Q213" s="45"/>
      <c r="R213" s="45"/>
      <c r="S213" s="45"/>
      <c r="T213" s="45"/>
      <c r="U213" s="45"/>
      <c r="V213" s="45">
        <v>1133.108576951808</v>
      </c>
      <c r="W213" s="45">
        <v>1.1470010394557178E-4</v>
      </c>
      <c r="X213" s="45"/>
      <c r="Y213" s="45"/>
      <c r="Z213" s="45"/>
      <c r="AA213" s="45"/>
      <c r="AB213" s="45"/>
      <c r="AC213" s="45">
        <v>1133.108576951808</v>
      </c>
      <c r="AD213" s="45"/>
      <c r="AE213" s="45"/>
      <c r="AF213" s="45"/>
      <c r="AG213" s="45"/>
      <c r="AH213" s="45"/>
      <c r="AI213" s="45"/>
      <c r="AJ213" s="45">
        <v>1133.108576951808</v>
      </c>
      <c r="AK213" s="45">
        <v>0.04</v>
      </c>
      <c r="AL213" s="45"/>
      <c r="AM213" s="45"/>
      <c r="AN213" s="45"/>
      <c r="AO213" s="23"/>
      <c r="AP213" s="23"/>
      <c r="AQ213" s="45">
        <v>1133.108576951808</v>
      </c>
      <c r="AR213" s="45">
        <v>0.051</v>
      </c>
      <c r="AS213" s="23"/>
      <c r="AT213" s="23"/>
      <c r="AU213" s="23"/>
      <c r="AV213" s="23"/>
      <c r="AW213" s="23"/>
      <c r="AX213" s="45">
        <v>1133.108576951808</v>
      </c>
      <c r="AY213" s="23"/>
      <c r="AZ213" s="23"/>
      <c r="BA213" s="23"/>
      <c r="BB213" s="23"/>
      <c r="BC213" s="23"/>
      <c r="BD213" s="23"/>
      <c r="BE213" s="45">
        <v>1133.108576951808</v>
      </c>
      <c r="BF213" s="45"/>
      <c r="BG213" s="23"/>
      <c r="BH213" s="23"/>
      <c r="BI213" s="23"/>
      <c r="BJ213" s="23"/>
      <c r="BK213" s="23"/>
      <c r="BL213" s="45">
        <v>1133.108576951808</v>
      </c>
      <c r="BM213" s="45"/>
      <c r="BN213" s="23"/>
      <c r="BO213" s="23"/>
      <c r="BP213" s="23"/>
      <c r="BQ213" s="23"/>
      <c r="BR213" s="23"/>
      <c r="BS213" s="45">
        <v>1133.108576951808</v>
      </c>
      <c r="BT213" s="45"/>
      <c r="BU213" s="23"/>
      <c r="BV213" s="23"/>
      <c r="BW213" s="23"/>
      <c r="BX213" s="23"/>
      <c r="BY213" s="23"/>
      <c r="BZ213" s="23"/>
      <c r="CA213" s="23"/>
    </row>
    <row r="214" ht="15.75" customHeight="1">
      <c r="A214" s="45">
        <v>1094.6961583291215</v>
      </c>
      <c r="B214" s="46">
        <v>0.029</v>
      </c>
      <c r="C214" s="45"/>
      <c r="D214" s="45"/>
      <c r="E214" s="45"/>
      <c r="F214" s="45"/>
      <c r="G214" s="45"/>
      <c r="H214" s="45">
        <v>1094.6961583291215</v>
      </c>
      <c r="I214" s="46"/>
      <c r="J214" s="45"/>
      <c r="K214" s="45"/>
      <c r="L214" s="45"/>
      <c r="M214" s="45"/>
      <c r="N214" s="45"/>
      <c r="O214" s="45">
        <v>1094.6961583291215</v>
      </c>
      <c r="P214" s="45">
        <v>1.4510702125078393E-4</v>
      </c>
      <c r="Q214" s="45"/>
      <c r="R214" s="45"/>
      <c r="S214" s="45"/>
      <c r="T214" s="45"/>
      <c r="U214" s="45"/>
      <c r="V214" s="45">
        <v>1094.6961583291215</v>
      </c>
      <c r="W214" s="45">
        <v>8.873605140003627E-5</v>
      </c>
      <c r="X214" s="45"/>
      <c r="Y214" s="45"/>
      <c r="Z214" s="45"/>
      <c r="AA214" s="45"/>
      <c r="AB214" s="45"/>
      <c r="AC214" s="45">
        <v>1094.6961583291215</v>
      </c>
      <c r="AD214" s="45"/>
      <c r="AE214" s="45"/>
      <c r="AF214" s="45"/>
      <c r="AG214" s="45"/>
      <c r="AH214" s="45"/>
      <c r="AI214" s="45"/>
      <c r="AJ214" s="45">
        <v>1094.6961583291215</v>
      </c>
      <c r="AK214" s="45">
        <v>0.04</v>
      </c>
      <c r="AL214" s="45"/>
      <c r="AM214" s="45"/>
      <c r="AN214" s="45"/>
      <c r="AO214" s="23"/>
      <c r="AP214" s="23"/>
      <c r="AQ214" s="45">
        <v>1094.6961583291215</v>
      </c>
      <c r="AR214" s="45">
        <v>0.049</v>
      </c>
      <c r="AS214" s="23"/>
      <c r="AT214" s="23"/>
      <c r="AU214" s="23"/>
      <c r="AV214" s="23"/>
      <c r="AW214" s="23"/>
      <c r="AX214" s="45">
        <v>1094.6961583291215</v>
      </c>
      <c r="AY214" s="23"/>
      <c r="AZ214" s="23"/>
      <c r="BA214" s="23"/>
      <c r="BB214" s="23"/>
      <c r="BC214" s="23"/>
      <c r="BD214" s="23"/>
      <c r="BE214" s="45">
        <v>1094.6961583291215</v>
      </c>
      <c r="BF214" s="45">
        <v>91.0</v>
      </c>
      <c r="BG214" s="23"/>
      <c r="BH214" s="23"/>
      <c r="BI214" s="23"/>
      <c r="BJ214" s="23"/>
      <c r="BK214" s="23"/>
      <c r="BL214" s="45">
        <v>1094.6961583291215</v>
      </c>
      <c r="BM214" s="45">
        <v>0.004</v>
      </c>
      <c r="BN214" s="23"/>
      <c r="BO214" s="23"/>
      <c r="BP214" s="23"/>
      <c r="BQ214" s="23"/>
      <c r="BR214" s="23"/>
      <c r="BS214" s="45">
        <v>1094.6961583291215</v>
      </c>
      <c r="BT214" s="45"/>
      <c r="BU214" s="23"/>
      <c r="BV214" s="23"/>
      <c r="BW214" s="23"/>
      <c r="BX214" s="23"/>
      <c r="BY214" s="23"/>
      <c r="BZ214" s="23"/>
      <c r="CA214" s="23"/>
    </row>
    <row r="215" ht="15.75" customHeight="1">
      <c r="A215" s="45">
        <v>1054.7078612033706</v>
      </c>
      <c r="B215" s="46">
        <v>0.028</v>
      </c>
      <c r="C215" s="45"/>
      <c r="D215" s="45"/>
      <c r="E215" s="45"/>
      <c r="F215" s="45"/>
      <c r="G215" s="45"/>
      <c r="H215" s="45">
        <v>1054.7078612033706</v>
      </c>
      <c r="I215" s="46"/>
      <c r="J215" s="45"/>
      <c r="K215" s="45"/>
      <c r="L215" s="45"/>
      <c r="M215" s="45"/>
      <c r="N215" s="45"/>
      <c r="O215" s="45">
        <v>1054.7078612033706</v>
      </c>
      <c r="P215" s="45">
        <v>1.5327356488354299E-4</v>
      </c>
      <c r="Q215" s="45"/>
      <c r="R215" s="45"/>
      <c r="S215" s="45"/>
      <c r="T215" s="45"/>
      <c r="U215" s="45"/>
      <c r="V215" s="45">
        <v>1054.7078612033706</v>
      </c>
      <c r="W215" s="45">
        <v>1.5862989914022595E-4</v>
      </c>
      <c r="X215" s="45"/>
      <c r="Y215" s="45"/>
      <c r="Z215" s="45"/>
      <c r="AA215" s="45"/>
      <c r="AB215" s="45"/>
      <c r="AC215" s="45">
        <v>1054.7078612033706</v>
      </c>
      <c r="AD215" s="45"/>
      <c r="AE215" s="45"/>
      <c r="AF215" s="45"/>
      <c r="AG215" s="45"/>
      <c r="AH215" s="45"/>
      <c r="AI215" s="45"/>
      <c r="AJ215" s="45">
        <v>1054.7078612033706</v>
      </c>
      <c r="AK215" s="45">
        <v>0.04</v>
      </c>
      <c r="AL215" s="45"/>
      <c r="AM215" s="45"/>
      <c r="AN215" s="45"/>
      <c r="AO215" s="23"/>
      <c r="AP215" s="23"/>
      <c r="AQ215" s="45">
        <v>1054.7078612033706</v>
      </c>
      <c r="AR215" s="45">
        <v>0.047</v>
      </c>
      <c r="AS215" s="23"/>
      <c r="AT215" s="23"/>
      <c r="AU215" s="23"/>
      <c r="AV215" s="23"/>
      <c r="AW215" s="23"/>
      <c r="AX215" s="45">
        <v>1054.7078612033706</v>
      </c>
      <c r="AY215" s="23">
        <v>0.845</v>
      </c>
      <c r="AZ215" s="23"/>
      <c r="BA215" s="23"/>
      <c r="BB215" s="23"/>
      <c r="BC215" s="23"/>
      <c r="BD215" s="23"/>
      <c r="BE215" s="45">
        <v>1054.7078612033706</v>
      </c>
      <c r="BF215" s="45">
        <v>76.0</v>
      </c>
      <c r="BG215" s="23"/>
      <c r="BH215" s="23"/>
      <c r="BI215" s="23"/>
      <c r="BJ215" s="23"/>
      <c r="BK215" s="23"/>
      <c r="BL215" s="45">
        <v>1054.7078612033706</v>
      </c>
      <c r="BM215" s="45">
        <v>0.008</v>
      </c>
      <c r="BN215" s="23"/>
      <c r="BO215" s="23"/>
      <c r="BP215" s="23"/>
      <c r="BQ215" s="23"/>
      <c r="BR215" s="23"/>
      <c r="BS215" s="45">
        <v>1054.7078612033706</v>
      </c>
      <c r="BT215" s="45"/>
      <c r="BU215" s="23"/>
      <c r="BV215" s="23"/>
      <c r="BW215" s="23"/>
      <c r="BX215" s="23"/>
      <c r="BY215" s="23"/>
      <c r="BZ215" s="23"/>
      <c r="CA215" s="23"/>
    </row>
    <row r="216" ht="15.75" customHeight="1">
      <c r="A216" s="45">
        <v>1017.9219924147513</v>
      </c>
      <c r="B216" s="46">
        <v>0.032</v>
      </c>
      <c r="C216" s="45"/>
      <c r="D216" s="45"/>
      <c r="E216" s="45"/>
      <c r="F216" s="45"/>
      <c r="G216" s="45"/>
      <c r="H216" s="45">
        <v>1017.9219924147513</v>
      </c>
      <c r="I216" s="46"/>
      <c r="J216" s="45"/>
      <c r="K216" s="45"/>
      <c r="L216" s="45"/>
      <c r="M216" s="45"/>
      <c r="N216" s="45"/>
      <c r="O216" s="45">
        <v>1017.9219924147513</v>
      </c>
      <c r="P216" s="45">
        <v>1.4319659283468876E-4</v>
      </c>
      <c r="Q216" s="45"/>
      <c r="R216" s="45"/>
      <c r="S216" s="45"/>
      <c r="T216" s="45"/>
      <c r="U216" s="45"/>
      <c r="V216" s="45">
        <v>1017.9219924147513</v>
      </c>
      <c r="W216" s="45">
        <v>1.1499421255379307E-4</v>
      </c>
      <c r="X216" s="45"/>
      <c r="Y216" s="45"/>
      <c r="Z216" s="45"/>
      <c r="AA216" s="45"/>
      <c r="AB216" s="45"/>
      <c r="AC216" s="45">
        <v>1017.9219924147513</v>
      </c>
      <c r="AD216" s="45"/>
      <c r="AE216" s="45"/>
      <c r="AF216" s="45"/>
      <c r="AG216" s="45"/>
      <c r="AH216" s="45"/>
      <c r="AI216" s="45"/>
      <c r="AJ216" s="45">
        <v>1017.9219924147513</v>
      </c>
      <c r="AK216" s="45">
        <v>0.04</v>
      </c>
      <c r="AL216" s="45"/>
      <c r="AM216" s="45"/>
      <c r="AN216" s="45"/>
      <c r="AO216" s="23"/>
      <c r="AP216" s="23"/>
      <c r="AQ216" s="45">
        <v>1017.9219924147513</v>
      </c>
      <c r="AR216" s="45">
        <v>0.046</v>
      </c>
      <c r="AS216" s="23"/>
      <c r="AT216" s="23"/>
      <c r="AU216" s="23"/>
      <c r="AV216" s="23"/>
      <c r="AW216" s="23"/>
      <c r="AX216" s="45">
        <v>1017.9219924147513</v>
      </c>
      <c r="AY216" s="23">
        <v>0.845</v>
      </c>
      <c r="AZ216" s="23"/>
      <c r="BA216" s="23"/>
      <c r="BB216" s="23"/>
      <c r="BC216" s="23"/>
      <c r="BD216" s="23"/>
      <c r="BE216" s="45">
        <v>1017.9219924147513</v>
      </c>
      <c r="BF216" s="45">
        <v>76.0</v>
      </c>
      <c r="BG216" s="23"/>
      <c r="BH216" s="23"/>
      <c r="BI216" s="23"/>
      <c r="BJ216" s="23"/>
      <c r="BK216" s="23"/>
      <c r="BL216" s="45">
        <v>1017.9219924147513</v>
      </c>
      <c r="BM216" s="45">
        <v>0.012</v>
      </c>
      <c r="BN216" s="23"/>
      <c r="BO216" s="23"/>
      <c r="BP216" s="23"/>
      <c r="BQ216" s="23"/>
      <c r="BR216" s="23"/>
      <c r="BS216" s="45">
        <v>1017.9219924147513</v>
      </c>
      <c r="BT216" s="45"/>
      <c r="BU216" s="23"/>
      <c r="BV216" s="23"/>
      <c r="BW216" s="23"/>
      <c r="BX216" s="23"/>
      <c r="BY216" s="23"/>
      <c r="BZ216" s="23"/>
      <c r="CA216" s="23"/>
    </row>
    <row r="217" ht="15.75" customHeight="1">
      <c r="A217" s="45">
        <v>986.5853587610843</v>
      </c>
      <c r="B217" s="46">
        <v>0.033</v>
      </c>
      <c r="C217" s="45"/>
      <c r="D217" s="45"/>
      <c r="E217" s="45"/>
      <c r="F217" s="45"/>
      <c r="G217" s="45"/>
      <c r="H217" s="45">
        <v>986.5853587610843</v>
      </c>
      <c r="I217" s="46"/>
      <c r="J217" s="45"/>
      <c r="K217" s="45"/>
      <c r="L217" s="45"/>
      <c r="M217" s="45"/>
      <c r="N217" s="45"/>
      <c r="O217" s="45">
        <v>986.5853587610843</v>
      </c>
      <c r="P217" s="45">
        <v>1.4645346522718713E-4</v>
      </c>
      <c r="Q217" s="45"/>
      <c r="R217" s="45"/>
      <c r="S217" s="45"/>
      <c r="T217" s="45"/>
      <c r="U217" s="45"/>
      <c r="V217" s="45">
        <v>986.5853587610843</v>
      </c>
      <c r="W217" s="45">
        <v>1.4702929798692706E-4</v>
      </c>
      <c r="X217" s="45"/>
      <c r="Y217" s="45"/>
      <c r="Z217" s="45"/>
      <c r="AA217" s="45"/>
      <c r="AB217" s="45"/>
      <c r="AC217" s="45">
        <v>986.5853587610843</v>
      </c>
      <c r="AD217" s="45"/>
      <c r="AE217" s="45"/>
      <c r="AF217" s="45"/>
      <c r="AG217" s="45"/>
      <c r="AH217" s="45"/>
      <c r="AI217" s="45"/>
      <c r="AJ217" s="45">
        <v>986.5853587610843</v>
      </c>
      <c r="AK217" s="45">
        <v>0.04</v>
      </c>
      <c r="AL217" s="45"/>
      <c r="AM217" s="45"/>
      <c r="AN217" s="45"/>
      <c r="AO217" s="23"/>
      <c r="AP217" s="23"/>
      <c r="AQ217" s="45">
        <v>986.5853587610843</v>
      </c>
      <c r="AR217" s="45">
        <v>0.044</v>
      </c>
      <c r="AS217" s="23"/>
      <c r="AT217" s="23"/>
      <c r="AU217" s="23"/>
      <c r="AV217" s="23"/>
      <c r="AW217" s="23"/>
      <c r="AX217" s="45">
        <v>986.5853587610843</v>
      </c>
      <c r="AY217" s="23">
        <v>0.845</v>
      </c>
      <c r="AZ217" s="23"/>
      <c r="BA217" s="23"/>
      <c r="BB217" s="23"/>
      <c r="BC217" s="23"/>
      <c r="BD217" s="23"/>
      <c r="BE217" s="45">
        <v>986.5853587610843</v>
      </c>
      <c r="BF217" s="45">
        <v>84.0</v>
      </c>
      <c r="BG217" s="23"/>
      <c r="BH217" s="23"/>
      <c r="BI217" s="23"/>
      <c r="BJ217" s="23"/>
      <c r="BK217" s="23"/>
      <c r="BL217" s="45">
        <v>986.5853587610843</v>
      </c>
      <c r="BM217" s="45">
        <v>0.016</v>
      </c>
      <c r="BN217" s="23"/>
      <c r="BO217" s="23"/>
      <c r="BP217" s="23"/>
      <c r="BQ217" s="23"/>
      <c r="BR217" s="23"/>
      <c r="BS217" s="45">
        <v>986.5853587610843</v>
      </c>
      <c r="BT217" s="45">
        <v>0.004</v>
      </c>
      <c r="BU217" s="23"/>
      <c r="BV217" s="23"/>
      <c r="BW217" s="23"/>
      <c r="BX217" s="23"/>
      <c r="BY217" s="23"/>
      <c r="BZ217" s="23"/>
      <c r="CA217" s="23"/>
    </row>
    <row r="218" ht="15.75" customHeight="1">
      <c r="A218" s="45">
        <v>958.9706164603339</v>
      </c>
      <c r="B218" s="46">
        <v>0.034</v>
      </c>
      <c r="C218" s="45"/>
      <c r="D218" s="45"/>
      <c r="E218" s="45"/>
      <c r="F218" s="45"/>
      <c r="G218" s="45"/>
      <c r="H218" s="45">
        <v>958.9706164603339</v>
      </c>
      <c r="I218" s="46"/>
      <c r="J218" s="45"/>
      <c r="K218" s="45"/>
      <c r="L218" s="45"/>
      <c r="M218" s="45"/>
      <c r="N218" s="45"/>
      <c r="O218" s="45">
        <v>958.9706164603339</v>
      </c>
      <c r="P218" s="45">
        <v>1.3897758206133853E-4</v>
      </c>
      <c r="Q218" s="45"/>
      <c r="R218" s="45"/>
      <c r="S218" s="45"/>
      <c r="T218" s="45"/>
      <c r="U218" s="45"/>
      <c r="V218" s="45">
        <v>958.9706164603339</v>
      </c>
      <c r="W218" s="45">
        <v>1.1240833843196499E-4</v>
      </c>
      <c r="X218" s="45"/>
      <c r="Y218" s="45"/>
      <c r="Z218" s="45"/>
      <c r="AA218" s="45"/>
      <c r="AB218" s="45"/>
      <c r="AC218" s="45">
        <v>958.9706164603339</v>
      </c>
      <c r="AD218" s="45"/>
      <c r="AE218" s="45"/>
      <c r="AF218" s="45"/>
      <c r="AG218" s="45"/>
      <c r="AH218" s="45"/>
      <c r="AI218" s="45"/>
      <c r="AJ218" s="45">
        <v>958.9706164603339</v>
      </c>
      <c r="AK218" s="45">
        <v>0.039</v>
      </c>
      <c r="AL218" s="45"/>
      <c r="AM218" s="45"/>
      <c r="AN218" s="45"/>
      <c r="AO218" s="23"/>
      <c r="AP218" s="23"/>
      <c r="AQ218" s="45">
        <v>958.9706164603339</v>
      </c>
      <c r="AR218" s="45">
        <v>0.042</v>
      </c>
      <c r="AS218" s="23"/>
      <c r="AT218" s="23"/>
      <c r="AU218" s="23"/>
      <c r="AV218" s="23"/>
      <c r="AW218" s="23"/>
      <c r="AX218" s="45">
        <v>958.9706164603339</v>
      </c>
      <c r="AY218" s="23">
        <v>0.845</v>
      </c>
      <c r="AZ218" s="23"/>
      <c r="BA218" s="23"/>
      <c r="BB218" s="23"/>
      <c r="BC218" s="23"/>
      <c r="BD218" s="23"/>
      <c r="BE218" s="45">
        <v>958.9706164603339</v>
      </c>
      <c r="BF218" s="45">
        <v>84.0</v>
      </c>
      <c r="BG218" s="23"/>
      <c r="BH218" s="23"/>
      <c r="BI218" s="23"/>
      <c r="BJ218" s="23"/>
      <c r="BK218" s="23"/>
      <c r="BL218" s="45">
        <v>958.9706164603339</v>
      </c>
      <c r="BM218" s="45">
        <v>0.02</v>
      </c>
      <c r="BN218" s="23"/>
      <c r="BO218" s="23"/>
      <c r="BP218" s="23"/>
      <c r="BQ218" s="23"/>
      <c r="BR218" s="23"/>
      <c r="BS218" s="45">
        <v>958.9706164603339</v>
      </c>
      <c r="BT218" s="45">
        <v>0.005</v>
      </c>
      <c r="BU218" s="23"/>
      <c r="BV218" s="23"/>
      <c r="BW218" s="23"/>
      <c r="BX218" s="23"/>
      <c r="BY218" s="23"/>
      <c r="BZ218" s="23"/>
      <c r="CA218" s="23"/>
    </row>
    <row r="219" ht="15.75" customHeight="1">
      <c r="A219" s="45">
        <v>937.1701692854967</v>
      </c>
      <c r="B219" s="46">
        <v>0.031</v>
      </c>
      <c r="C219" s="45"/>
      <c r="D219" s="45"/>
      <c r="E219" s="45"/>
      <c r="F219" s="45"/>
      <c r="G219" s="45"/>
      <c r="H219" s="45">
        <v>937.1701692854967</v>
      </c>
      <c r="I219" s="46"/>
      <c r="J219" s="45"/>
      <c r="K219" s="45"/>
      <c r="L219" s="45"/>
      <c r="M219" s="45"/>
      <c r="N219" s="45"/>
      <c r="O219" s="45">
        <v>937.1701692854967</v>
      </c>
      <c r="P219" s="45">
        <v>1.4465924022592032E-4</v>
      </c>
      <c r="Q219" s="45"/>
      <c r="R219" s="45"/>
      <c r="S219" s="45"/>
      <c r="T219" s="45"/>
      <c r="U219" s="45"/>
      <c r="V219" s="45">
        <v>937.1701692854967</v>
      </c>
      <c r="W219" s="45">
        <v>1.3062513483086833E-4</v>
      </c>
      <c r="X219" s="45"/>
      <c r="Y219" s="45"/>
      <c r="Z219" s="45"/>
      <c r="AA219" s="45"/>
      <c r="AB219" s="45"/>
      <c r="AC219" s="45">
        <v>937.1701692854967</v>
      </c>
      <c r="AD219" s="45"/>
      <c r="AE219" s="45"/>
      <c r="AF219" s="45"/>
      <c r="AG219" s="45"/>
      <c r="AH219" s="45"/>
      <c r="AI219" s="45"/>
      <c r="AJ219" s="45">
        <v>937.1701692854967</v>
      </c>
      <c r="AK219" s="45">
        <v>0.039</v>
      </c>
      <c r="AL219" s="45"/>
      <c r="AM219" s="45"/>
      <c r="AN219" s="45"/>
      <c r="AO219" s="23"/>
      <c r="AP219" s="23"/>
      <c r="AQ219" s="45">
        <v>937.1701692854967</v>
      </c>
      <c r="AR219" s="45">
        <v>0.041</v>
      </c>
      <c r="AS219" s="23"/>
      <c r="AT219" s="23"/>
      <c r="AU219" s="23"/>
      <c r="AV219" s="23"/>
      <c r="AW219" s="23"/>
      <c r="AX219" s="45">
        <v>937.1701692854967</v>
      </c>
      <c r="AY219" s="23">
        <v>0.845</v>
      </c>
      <c r="AZ219" s="23"/>
      <c r="BA219" s="23"/>
      <c r="BB219" s="23"/>
      <c r="BC219" s="23"/>
      <c r="BD219" s="23"/>
      <c r="BE219" s="45">
        <v>937.1701692854967</v>
      </c>
      <c r="BF219" s="45">
        <v>84.0</v>
      </c>
      <c r="BG219" s="23"/>
      <c r="BH219" s="23"/>
      <c r="BI219" s="23"/>
      <c r="BJ219" s="23"/>
      <c r="BK219" s="23"/>
      <c r="BL219" s="45">
        <v>937.1701692854967</v>
      </c>
      <c r="BM219" s="45">
        <v>0.025</v>
      </c>
      <c r="BN219" s="23"/>
      <c r="BO219" s="23"/>
      <c r="BP219" s="23"/>
      <c r="BQ219" s="23"/>
      <c r="BR219" s="23"/>
      <c r="BS219" s="45">
        <v>937.1701692854967</v>
      </c>
      <c r="BT219" s="45">
        <v>0.005</v>
      </c>
      <c r="BU219" s="23"/>
      <c r="BV219" s="23"/>
      <c r="BW219" s="23"/>
      <c r="BX219" s="23"/>
      <c r="BY219" s="23"/>
      <c r="BZ219" s="23"/>
      <c r="CA219" s="23"/>
    </row>
    <row r="220" ht="15.75" customHeight="1">
      <c r="A220" s="45">
        <v>909.9579055378888</v>
      </c>
      <c r="B220" s="46">
        <v>0.032</v>
      </c>
      <c r="C220" s="45"/>
      <c r="D220" s="45"/>
      <c r="E220" s="45"/>
      <c r="F220" s="45"/>
      <c r="G220" s="45"/>
      <c r="H220" s="45">
        <v>909.9579055378888</v>
      </c>
      <c r="I220" s="46"/>
      <c r="J220" s="45"/>
      <c r="K220" s="45"/>
      <c r="L220" s="45"/>
      <c r="M220" s="45"/>
      <c r="N220" s="45"/>
      <c r="O220" s="45">
        <v>909.9579055378888</v>
      </c>
      <c r="P220" s="45">
        <v>1.21404057961119E-4</v>
      </c>
      <c r="Q220" s="45"/>
      <c r="R220" s="45"/>
      <c r="S220" s="45"/>
      <c r="T220" s="45"/>
      <c r="U220" s="45"/>
      <c r="V220" s="45">
        <v>909.9579055378888</v>
      </c>
      <c r="W220" s="45">
        <v>9.771546128577871E-5</v>
      </c>
      <c r="X220" s="45"/>
      <c r="Y220" s="45"/>
      <c r="Z220" s="45"/>
      <c r="AA220" s="45"/>
      <c r="AB220" s="45"/>
      <c r="AC220" s="45">
        <v>909.9579055378888</v>
      </c>
      <c r="AD220" s="45"/>
      <c r="AE220" s="45"/>
      <c r="AF220" s="45"/>
      <c r="AG220" s="45"/>
      <c r="AH220" s="45"/>
      <c r="AI220" s="45"/>
      <c r="AJ220" s="45">
        <v>909.9579055378888</v>
      </c>
      <c r="AK220" s="45">
        <v>0.038</v>
      </c>
      <c r="AL220" s="45"/>
      <c r="AM220" s="45"/>
      <c r="AN220" s="45"/>
      <c r="AO220" s="23"/>
      <c r="AP220" s="23"/>
      <c r="AQ220" s="45">
        <v>909.9579055378888</v>
      </c>
      <c r="AR220" s="45">
        <v>0.039</v>
      </c>
      <c r="AS220" s="23"/>
      <c r="AT220" s="23"/>
      <c r="AU220" s="23"/>
      <c r="AV220" s="23"/>
      <c r="AW220" s="23"/>
      <c r="AX220" s="45">
        <v>909.9579055378888</v>
      </c>
      <c r="AY220" s="23">
        <v>0.845</v>
      </c>
      <c r="AZ220" s="23"/>
      <c r="BA220" s="23"/>
      <c r="BB220" s="23"/>
      <c r="BC220" s="23"/>
      <c r="BD220" s="23"/>
      <c r="BE220" s="45">
        <v>909.9579055378888</v>
      </c>
      <c r="BF220" s="45">
        <v>84.0</v>
      </c>
      <c r="BG220" s="23"/>
      <c r="BH220" s="23"/>
      <c r="BI220" s="23"/>
      <c r="BJ220" s="23"/>
      <c r="BK220" s="23"/>
      <c r="BL220" s="45">
        <v>909.9579055378888</v>
      </c>
      <c r="BM220" s="45">
        <v>0.032</v>
      </c>
      <c r="BN220" s="23"/>
      <c r="BO220" s="23"/>
      <c r="BP220" s="23"/>
      <c r="BQ220" s="23"/>
      <c r="BR220" s="23"/>
      <c r="BS220" s="45">
        <v>909.9579055378888</v>
      </c>
      <c r="BT220" s="45">
        <v>0.006</v>
      </c>
      <c r="BU220" s="23"/>
      <c r="BV220" s="23"/>
      <c r="BW220" s="23"/>
      <c r="BX220" s="23"/>
      <c r="BY220" s="23"/>
      <c r="BZ220" s="23"/>
      <c r="CA220" s="23"/>
    </row>
    <row r="221" ht="15.75" customHeight="1">
      <c r="A221" s="45">
        <v>888.7154434326021</v>
      </c>
      <c r="B221" s="46">
        <v>0.027</v>
      </c>
      <c r="C221" s="45"/>
      <c r="D221" s="45"/>
      <c r="E221" s="45"/>
      <c r="F221" s="45"/>
      <c r="G221" s="45"/>
      <c r="H221" s="45">
        <v>888.7154434326021</v>
      </c>
      <c r="I221" s="46"/>
      <c r="J221" s="45"/>
      <c r="K221" s="45"/>
      <c r="L221" s="45"/>
      <c r="M221" s="45"/>
      <c r="N221" s="45"/>
      <c r="O221" s="45">
        <v>888.7154434326021</v>
      </c>
      <c r="P221" s="45"/>
      <c r="Q221" s="45"/>
      <c r="R221" s="45"/>
      <c r="S221" s="45"/>
      <c r="T221" s="45"/>
      <c r="U221" s="45"/>
      <c r="V221" s="45">
        <v>888.7154434326021</v>
      </c>
      <c r="W221" s="45"/>
      <c r="X221" s="45"/>
      <c r="Y221" s="45"/>
      <c r="Z221" s="45"/>
      <c r="AA221" s="45"/>
      <c r="AB221" s="45"/>
      <c r="AC221" s="45">
        <v>888.7154434326021</v>
      </c>
      <c r="AD221" s="45"/>
      <c r="AE221" s="45"/>
      <c r="AF221" s="45"/>
      <c r="AG221" s="45"/>
      <c r="AH221" s="45"/>
      <c r="AI221" s="45"/>
      <c r="AJ221" s="45">
        <v>888.7154434326021</v>
      </c>
      <c r="AK221" s="45">
        <v>0.038</v>
      </c>
      <c r="AL221" s="45"/>
      <c r="AM221" s="45"/>
      <c r="AN221" s="45"/>
      <c r="AO221" s="23"/>
      <c r="AP221" s="23"/>
      <c r="AQ221" s="45">
        <v>888.7154434326021</v>
      </c>
      <c r="AR221" s="45">
        <v>0.038</v>
      </c>
      <c r="AS221" s="23"/>
      <c r="AT221" s="23"/>
      <c r="AU221" s="23"/>
      <c r="AV221" s="23"/>
      <c r="AW221" s="23"/>
      <c r="AX221" s="45">
        <v>888.7154434326021</v>
      </c>
      <c r="AY221" s="23">
        <v>0.845</v>
      </c>
      <c r="AZ221" s="23"/>
      <c r="BA221" s="23"/>
      <c r="BB221" s="23"/>
      <c r="BC221" s="23"/>
      <c r="BD221" s="23"/>
      <c r="BE221" s="45">
        <v>888.7154434326021</v>
      </c>
      <c r="BF221" s="45">
        <v>84.0</v>
      </c>
      <c r="BG221" s="23"/>
      <c r="BH221" s="23"/>
      <c r="BI221" s="23"/>
      <c r="BJ221" s="23"/>
      <c r="BK221" s="23"/>
      <c r="BL221" s="45">
        <v>888.7154434326021</v>
      </c>
      <c r="BM221" s="45">
        <v>0.041</v>
      </c>
      <c r="BN221" s="23"/>
      <c r="BO221" s="23"/>
      <c r="BP221" s="23"/>
      <c r="BQ221" s="23"/>
      <c r="BR221" s="23"/>
      <c r="BS221" s="45">
        <v>888.7154434326021</v>
      </c>
      <c r="BT221" s="45">
        <v>0.007</v>
      </c>
      <c r="BU221" s="23"/>
      <c r="BV221" s="23"/>
      <c r="BW221" s="23"/>
      <c r="BX221" s="23"/>
      <c r="BY221" s="23"/>
      <c r="BZ221" s="23"/>
      <c r="CA221" s="23"/>
    </row>
    <row r="222" ht="15.75" customHeight="1">
      <c r="A222" s="45">
        <v>862.0990446461396</v>
      </c>
      <c r="B222" s="46">
        <v>0.026</v>
      </c>
      <c r="C222" s="45"/>
      <c r="D222" s="45"/>
      <c r="E222" s="45"/>
      <c r="F222" s="45"/>
      <c r="G222" s="45"/>
      <c r="H222" s="45">
        <v>862.0990446461396</v>
      </c>
      <c r="I222" s="46"/>
      <c r="J222" s="45"/>
      <c r="K222" s="45"/>
      <c r="L222" s="45"/>
      <c r="M222" s="45"/>
      <c r="N222" s="45"/>
      <c r="O222" s="45">
        <v>862.0990446461396</v>
      </c>
      <c r="P222" s="45"/>
      <c r="Q222" s="45"/>
      <c r="R222" s="45"/>
      <c r="S222" s="45"/>
      <c r="T222" s="45"/>
      <c r="U222" s="45"/>
      <c r="V222" s="45">
        <v>862.0990446461396</v>
      </c>
      <c r="W222" s="45"/>
      <c r="X222" s="45"/>
      <c r="Y222" s="45"/>
      <c r="Z222" s="45"/>
      <c r="AA222" s="45"/>
      <c r="AB222" s="45"/>
      <c r="AC222" s="45">
        <v>862.0990446461396</v>
      </c>
      <c r="AD222" s="45"/>
      <c r="AE222" s="45"/>
      <c r="AF222" s="45"/>
      <c r="AG222" s="45"/>
      <c r="AH222" s="45"/>
      <c r="AI222" s="45"/>
      <c r="AJ222" s="45">
        <v>862.0990446461396</v>
      </c>
      <c r="AK222" s="45">
        <v>0.037</v>
      </c>
      <c r="AL222" s="45"/>
      <c r="AM222" s="45"/>
      <c r="AN222" s="45"/>
      <c r="AO222" s="23"/>
      <c r="AP222" s="23"/>
      <c r="AQ222" s="45">
        <v>862.0990446461396</v>
      </c>
      <c r="AR222" s="45">
        <v>0.037</v>
      </c>
      <c r="AS222" s="23"/>
      <c r="AT222" s="23"/>
      <c r="AU222" s="23"/>
      <c r="AV222" s="23"/>
      <c r="AW222" s="23"/>
      <c r="AX222" s="45">
        <v>862.0990446461396</v>
      </c>
      <c r="AY222" s="23">
        <v>0.845</v>
      </c>
      <c r="AZ222" s="23"/>
      <c r="BA222" s="23"/>
      <c r="BB222" s="23"/>
      <c r="BC222" s="23"/>
      <c r="BD222" s="23"/>
      <c r="BE222" s="45">
        <v>862.0990446461396</v>
      </c>
      <c r="BF222" s="45">
        <v>84.0</v>
      </c>
      <c r="BG222" s="23"/>
      <c r="BH222" s="23"/>
      <c r="BI222" s="23"/>
      <c r="BJ222" s="23"/>
      <c r="BK222" s="23"/>
      <c r="BL222" s="45">
        <v>862.0990446461396</v>
      </c>
      <c r="BM222" s="45">
        <v>0.05</v>
      </c>
      <c r="BN222" s="23"/>
      <c r="BO222" s="23"/>
      <c r="BP222" s="23"/>
      <c r="BQ222" s="23"/>
      <c r="BR222" s="23"/>
      <c r="BS222" s="45">
        <v>862.0990446461396</v>
      </c>
      <c r="BT222" s="45">
        <v>0.008</v>
      </c>
      <c r="BU222" s="23"/>
      <c r="BV222" s="23"/>
      <c r="BW222" s="23"/>
      <c r="BX222" s="23"/>
      <c r="BY222" s="23"/>
      <c r="BZ222" s="23"/>
      <c r="CA222" s="23"/>
    </row>
    <row r="223" ht="15.75" customHeight="1">
      <c r="A223" s="45">
        <v>82.38155794968448</v>
      </c>
      <c r="B223" s="46">
        <v>0.043</v>
      </c>
      <c r="C223" s="45"/>
      <c r="D223" s="45"/>
      <c r="E223" s="45"/>
      <c r="F223" s="45"/>
      <c r="G223" s="45"/>
      <c r="H223" s="45">
        <v>82.38155794968448</v>
      </c>
      <c r="I223" s="46">
        <v>0.109</v>
      </c>
      <c r="J223" s="45"/>
      <c r="K223" s="45"/>
      <c r="L223" s="45"/>
      <c r="M223" s="45"/>
      <c r="N223" s="45"/>
      <c r="O223" s="45">
        <v>82.38155794968448</v>
      </c>
      <c r="P223" s="45"/>
      <c r="Q223" s="45"/>
      <c r="R223" s="45"/>
      <c r="S223" s="45"/>
      <c r="T223" s="45"/>
      <c r="U223" s="45"/>
      <c r="V223" s="45">
        <v>82.38155794968448</v>
      </c>
      <c r="W223" s="45"/>
      <c r="X223" s="45"/>
      <c r="Y223" s="45"/>
      <c r="Z223" s="45"/>
      <c r="AA223" s="45"/>
      <c r="AB223" s="45"/>
      <c r="AC223" s="45">
        <v>82.38155794968448</v>
      </c>
      <c r="AD223" s="45">
        <v>1.211676948932012</v>
      </c>
      <c r="AE223" s="45"/>
      <c r="AF223" s="45"/>
      <c r="AG223" s="45"/>
      <c r="AH223" s="45"/>
      <c r="AI223" s="45"/>
      <c r="AJ223" s="45">
        <v>82.38155794968448</v>
      </c>
      <c r="AK223" s="45">
        <v>0.044</v>
      </c>
      <c r="AL223" s="45"/>
      <c r="AM223" s="45"/>
      <c r="AN223" s="45"/>
      <c r="AO223" s="23"/>
      <c r="AP223" s="23"/>
      <c r="AQ223" s="45">
        <v>82.38155794968448</v>
      </c>
      <c r="AR223" s="45">
        <v>0.09</v>
      </c>
      <c r="AS223" s="23"/>
      <c r="AT223" s="23"/>
      <c r="AU223" s="23"/>
      <c r="AV223" s="23"/>
      <c r="AW223" s="23"/>
      <c r="AX223" s="45">
        <v>82.38155794968448</v>
      </c>
      <c r="AY223" s="23"/>
      <c r="AZ223" s="23"/>
      <c r="BA223" s="23"/>
      <c r="BB223" s="23"/>
      <c r="BC223" s="23"/>
      <c r="BD223" s="23"/>
      <c r="BE223" s="45">
        <v>82.38155794968448</v>
      </c>
      <c r="BF223" s="45"/>
      <c r="BG223" s="23"/>
      <c r="BH223" s="23"/>
      <c r="BI223" s="23"/>
      <c r="BJ223" s="23"/>
      <c r="BK223" s="23"/>
      <c r="BL223" s="45">
        <v>82.38155794968448</v>
      </c>
      <c r="BM223" s="45">
        <v>0.0</v>
      </c>
      <c r="BN223" s="23"/>
      <c r="BO223" s="23"/>
      <c r="BP223" s="23"/>
      <c r="BQ223" s="23"/>
      <c r="BR223" s="23"/>
      <c r="BS223" s="45">
        <v>82.38155794968448</v>
      </c>
      <c r="BT223" s="45">
        <v>0.0</v>
      </c>
      <c r="BU223" s="23"/>
      <c r="BV223" s="23"/>
      <c r="BW223" s="23"/>
      <c r="BX223" s="23"/>
      <c r="BY223" s="23"/>
      <c r="BZ223" s="23"/>
      <c r="CA223" s="23"/>
    </row>
    <row r="224" ht="15.75" customHeight="1">
      <c r="A224" s="45">
        <v>80.04227315309096</v>
      </c>
      <c r="B224" s="46">
        <v>0.047</v>
      </c>
      <c r="C224" s="45"/>
      <c r="D224" s="45"/>
      <c r="E224" s="45"/>
      <c r="F224" s="45"/>
      <c r="G224" s="45"/>
      <c r="H224" s="45">
        <v>80.04227315309096</v>
      </c>
      <c r="I224" s="46">
        <v>0.109</v>
      </c>
      <c r="J224" s="45"/>
      <c r="K224" s="45"/>
      <c r="L224" s="45"/>
      <c r="M224" s="45"/>
      <c r="N224" s="45"/>
      <c r="O224" s="45">
        <v>80.04227315309096</v>
      </c>
      <c r="P224" s="45">
        <v>5.01259136935479E-4</v>
      </c>
      <c r="Q224" s="45"/>
      <c r="R224" s="45"/>
      <c r="S224" s="45"/>
      <c r="T224" s="45"/>
      <c r="U224" s="45"/>
      <c r="V224" s="45">
        <v>80.04227315309096</v>
      </c>
      <c r="W224" s="45"/>
      <c r="X224" s="45"/>
      <c r="Y224" s="45"/>
      <c r="Z224" s="45"/>
      <c r="AA224" s="45"/>
      <c r="AB224" s="45"/>
      <c r="AC224" s="45">
        <v>80.04227315309096</v>
      </c>
      <c r="AD224" s="45">
        <v>0.7357608280523119</v>
      </c>
      <c r="AE224" s="45"/>
      <c r="AF224" s="45"/>
      <c r="AG224" s="45"/>
      <c r="AH224" s="45"/>
      <c r="AI224" s="45"/>
      <c r="AJ224" s="45">
        <v>80.04227315309096</v>
      </c>
      <c r="AK224" s="45">
        <v>0.043</v>
      </c>
      <c r="AL224" s="45"/>
      <c r="AM224" s="45"/>
      <c r="AN224" s="45"/>
      <c r="AO224" s="23"/>
      <c r="AP224" s="23"/>
      <c r="AQ224" s="45">
        <v>80.04227315309096</v>
      </c>
      <c r="AR224" s="45">
        <v>0.087</v>
      </c>
      <c r="AS224" s="23"/>
      <c r="AT224" s="23"/>
      <c r="AU224" s="23"/>
      <c r="AV224" s="23"/>
      <c r="AW224" s="23"/>
      <c r="AX224" s="45">
        <v>80.04227315309096</v>
      </c>
      <c r="AY224" s="23"/>
      <c r="AZ224" s="23"/>
      <c r="BA224" s="23"/>
      <c r="BB224" s="23"/>
      <c r="BC224" s="23"/>
      <c r="BD224" s="23"/>
      <c r="BE224" s="45">
        <v>80.04227315309096</v>
      </c>
      <c r="BF224" s="45"/>
      <c r="BG224" s="23"/>
      <c r="BH224" s="23"/>
      <c r="BI224" s="23"/>
      <c r="BJ224" s="23"/>
      <c r="BK224" s="23"/>
      <c r="BL224" s="45">
        <v>80.04227315309096</v>
      </c>
      <c r="BM224" s="45">
        <v>0.0</v>
      </c>
      <c r="BN224" s="23"/>
      <c r="BO224" s="23"/>
      <c r="BP224" s="23"/>
      <c r="BQ224" s="23"/>
      <c r="BR224" s="23"/>
      <c r="BS224" s="45">
        <v>80.04227315309096</v>
      </c>
      <c r="BT224" s="45">
        <v>0.0</v>
      </c>
      <c r="BU224" s="23"/>
      <c r="BV224" s="23"/>
      <c r="BW224" s="23"/>
      <c r="BX224" s="23"/>
      <c r="BY224" s="23"/>
      <c r="BZ224" s="23"/>
      <c r="CA224" s="23"/>
    </row>
    <row r="225" ht="15.75" customHeight="1">
      <c r="A225" s="45">
        <v>77.82738216075566</v>
      </c>
      <c r="B225" s="46">
        <v>0.047</v>
      </c>
      <c r="C225" s="45"/>
      <c r="D225" s="45"/>
      <c r="E225" s="45"/>
      <c r="F225" s="45"/>
      <c r="G225" s="45"/>
      <c r="H225" s="45">
        <v>77.82738216075566</v>
      </c>
      <c r="I225" s="46">
        <v>0.087</v>
      </c>
      <c r="J225" s="45"/>
      <c r="K225" s="45"/>
      <c r="L225" s="45"/>
      <c r="M225" s="45"/>
      <c r="N225" s="45"/>
      <c r="O225" s="45">
        <v>77.82738216075566</v>
      </c>
      <c r="P225" s="45">
        <v>4.7535078171400313E-4</v>
      </c>
      <c r="Q225" s="45"/>
      <c r="R225" s="45"/>
      <c r="S225" s="45"/>
      <c r="T225" s="45"/>
      <c r="U225" s="45"/>
      <c r="V225" s="45">
        <v>77.82738216075566</v>
      </c>
      <c r="W225" s="45">
        <v>9.283993914137553E-5</v>
      </c>
      <c r="X225" s="45"/>
      <c r="Y225" s="45"/>
      <c r="Z225" s="45"/>
      <c r="AA225" s="45"/>
      <c r="AB225" s="45"/>
      <c r="AC225" s="45">
        <v>77.82738216075566</v>
      </c>
      <c r="AD225" s="45">
        <v>0.7862945261434638</v>
      </c>
      <c r="AE225" s="45"/>
      <c r="AF225" s="45"/>
      <c r="AG225" s="45"/>
      <c r="AH225" s="45"/>
      <c r="AI225" s="45"/>
      <c r="AJ225" s="45">
        <v>77.82738216075566</v>
      </c>
      <c r="AK225" s="45">
        <v>0.042</v>
      </c>
      <c r="AL225" s="45"/>
      <c r="AM225" s="45"/>
      <c r="AN225" s="45"/>
      <c r="AO225" s="23"/>
      <c r="AP225" s="23"/>
      <c r="AQ225" s="45">
        <v>77.82738216075566</v>
      </c>
      <c r="AR225" s="45">
        <v>0.083</v>
      </c>
      <c r="AS225" s="23"/>
      <c r="AT225" s="23"/>
      <c r="AU225" s="23"/>
      <c r="AV225" s="23"/>
      <c r="AW225" s="23"/>
      <c r="AX225" s="45">
        <v>77.82738216075566</v>
      </c>
      <c r="AY225" s="23"/>
      <c r="AZ225" s="23"/>
      <c r="BA225" s="23"/>
      <c r="BB225" s="23"/>
      <c r="BC225" s="23"/>
      <c r="BD225" s="23"/>
      <c r="BE225" s="45">
        <v>77.82738216075566</v>
      </c>
      <c r="BF225" s="45"/>
      <c r="BG225" s="23"/>
      <c r="BH225" s="23"/>
      <c r="BI225" s="23"/>
      <c r="BJ225" s="23"/>
      <c r="BK225" s="23"/>
      <c r="BL225" s="45">
        <v>77.82738216075566</v>
      </c>
      <c r="BM225" s="45">
        <v>0.001</v>
      </c>
      <c r="BN225" s="23"/>
      <c r="BO225" s="23"/>
      <c r="BP225" s="23"/>
      <c r="BQ225" s="23"/>
      <c r="BR225" s="23"/>
      <c r="BS225" s="45">
        <v>77.82738216075566</v>
      </c>
      <c r="BT225" s="45">
        <v>0.001</v>
      </c>
      <c r="BU225" s="23"/>
      <c r="BV225" s="23"/>
      <c r="BW225" s="23"/>
      <c r="BX225" s="23"/>
      <c r="BY225" s="23"/>
      <c r="BZ225" s="23"/>
      <c r="CA225" s="23"/>
    </row>
    <row r="226" ht="15.75" customHeight="1">
      <c r="A226" s="45">
        <v>75.62099433827072</v>
      </c>
      <c r="B226" s="46">
        <v>0.049</v>
      </c>
      <c r="C226" s="45"/>
      <c r="D226" s="45"/>
      <c r="E226" s="45"/>
      <c r="F226" s="45"/>
      <c r="G226" s="45"/>
      <c r="H226" s="45">
        <v>75.62099433827072</v>
      </c>
      <c r="I226" s="46">
        <v>0.07</v>
      </c>
      <c r="J226" s="45"/>
      <c r="K226" s="45"/>
      <c r="L226" s="45"/>
      <c r="M226" s="45"/>
      <c r="N226" s="45"/>
      <c r="O226" s="45">
        <v>75.62099433827072</v>
      </c>
      <c r="P226" s="45">
        <v>4.497589973538702E-4</v>
      </c>
      <c r="Q226" s="45"/>
      <c r="R226" s="45"/>
      <c r="S226" s="45"/>
      <c r="T226" s="45"/>
      <c r="U226" s="45"/>
      <c r="V226" s="45">
        <v>75.62099433827072</v>
      </c>
      <c r="W226" s="45">
        <v>9.24993873426222E-5</v>
      </c>
      <c r="X226" s="45"/>
      <c r="Y226" s="45"/>
      <c r="Z226" s="45"/>
      <c r="AA226" s="45"/>
      <c r="AB226" s="45"/>
      <c r="AC226" s="45">
        <v>75.62099433827072</v>
      </c>
      <c r="AD226" s="45">
        <v>0.8751256048333381</v>
      </c>
      <c r="AE226" s="45"/>
      <c r="AF226" s="45"/>
      <c r="AG226" s="45"/>
      <c r="AH226" s="45"/>
      <c r="AI226" s="45"/>
      <c r="AJ226" s="45">
        <v>75.62099433827072</v>
      </c>
      <c r="AK226" s="45">
        <v>0.041</v>
      </c>
      <c r="AL226" s="45"/>
      <c r="AM226" s="45"/>
      <c r="AN226" s="45"/>
      <c r="AO226" s="23"/>
      <c r="AP226" s="23"/>
      <c r="AQ226" s="45">
        <v>75.62099433827072</v>
      </c>
      <c r="AR226" s="45">
        <v>0.079</v>
      </c>
      <c r="AS226" s="23"/>
      <c r="AT226" s="23"/>
      <c r="AU226" s="23"/>
      <c r="AV226" s="23"/>
      <c r="AW226" s="23"/>
      <c r="AX226" s="45">
        <v>75.62099433827072</v>
      </c>
      <c r="AY226" s="23"/>
      <c r="AZ226" s="23"/>
      <c r="BA226" s="23"/>
      <c r="BB226" s="23"/>
      <c r="BC226" s="23"/>
      <c r="BD226" s="23"/>
      <c r="BE226" s="45">
        <v>75.62099433827072</v>
      </c>
      <c r="BF226" s="45">
        <v>46.0</v>
      </c>
      <c r="BG226" s="23"/>
      <c r="BH226" s="23"/>
      <c r="BI226" s="23"/>
      <c r="BJ226" s="23"/>
      <c r="BK226" s="23"/>
      <c r="BL226" s="45">
        <v>75.62099433827072</v>
      </c>
      <c r="BM226" s="45">
        <v>0.001</v>
      </c>
      <c r="BN226" s="23"/>
      <c r="BO226" s="23"/>
      <c r="BP226" s="23"/>
      <c r="BQ226" s="23"/>
      <c r="BR226" s="23"/>
      <c r="BS226" s="45">
        <v>75.62099433827072</v>
      </c>
      <c r="BT226" s="45">
        <v>0.001</v>
      </c>
      <c r="BU226" s="23"/>
      <c r="BV226" s="23"/>
      <c r="BW226" s="23"/>
      <c r="BX226" s="23"/>
      <c r="BY226" s="23"/>
      <c r="BZ226" s="23"/>
      <c r="CA226" s="23"/>
    </row>
    <row r="227" ht="15.75" customHeight="1">
      <c r="A227" s="45">
        <v>73.75446511346135</v>
      </c>
      <c r="B227" s="46">
        <v>0.043</v>
      </c>
      <c r="C227" s="45"/>
      <c r="D227" s="45"/>
      <c r="E227" s="45"/>
      <c r="F227" s="45"/>
      <c r="G227" s="45"/>
      <c r="H227" s="45">
        <v>73.75446511346135</v>
      </c>
      <c r="I227" s="46">
        <v>0.07</v>
      </c>
      <c r="J227" s="45"/>
      <c r="K227" s="45"/>
      <c r="L227" s="45"/>
      <c r="M227" s="45"/>
      <c r="N227" s="45"/>
      <c r="O227" s="45">
        <v>73.75446511346135</v>
      </c>
      <c r="P227" s="45">
        <v>4.250524872044444E-4</v>
      </c>
      <c r="Q227" s="45"/>
      <c r="R227" s="45"/>
      <c r="S227" s="45"/>
      <c r="T227" s="45"/>
      <c r="U227" s="45"/>
      <c r="V227" s="45">
        <v>73.75446511346135</v>
      </c>
      <c r="W227" s="45">
        <v>8.600420378286993E-5</v>
      </c>
      <c r="X227" s="45"/>
      <c r="Y227" s="45"/>
      <c r="Z227" s="45"/>
      <c r="AA227" s="45"/>
      <c r="AB227" s="45"/>
      <c r="AC227" s="45">
        <v>73.75446511346135</v>
      </c>
      <c r="AD227" s="45">
        <v>0.796585246968497</v>
      </c>
      <c r="AE227" s="45"/>
      <c r="AF227" s="45"/>
      <c r="AG227" s="45"/>
      <c r="AH227" s="45"/>
      <c r="AI227" s="45"/>
      <c r="AJ227" s="45">
        <v>73.75446511346135</v>
      </c>
      <c r="AK227" s="45">
        <v>0.04</v>
      </c>
      <c r="AL227" s="45"/>
      <c r="AM227" s="45"/>
      <c r="AN227" s="45"/>
      <c r="AO227" s="23"/>
      <c r="AP227" s="23"/>
      <c r="AQ227" s="45">
        <v>73.75446511346135</v>
      </c>
      <c r="AR227" s="45">
        <v>0.074</v>
      </c>
      <c r="AS227" s="23"/>
      <c r="AT227" s="23"/>
      <c r="AU227" s="23"/>
      <c r="AV227" s="23"/>
      <c r="AW227" s="23"/>
      <c r="AX227" s="45">
        <v>73.75446511346135</v>
      </c>
      <c r="AY227" s="23"/>
      <c r="AZ227" s="23"/>
      <c r="BA227" s="23"/>
      <c r="BB227" s="23"/>
      <c r="BC227" s="23"/>
      <c r="BD227" s="23"/>
      <c r="BE227" s="45">
        <v>73.75446511346135</v>
      </c>
      <c r="BF227" s="45">
        <v>34.0</v>
      </c>
      <c r="BG227" s="23"/>
      <c r="BH227" s="23"/>
      <c r="BI227" s="23"/>
      <c r="BJ227" s="23"/>
      <c r="BK227" s="23"/>
      <c r="BL227" s="45">
        <v>73.75446511346135</v>
      </c>
      <c r="BM227" s="45">
        <v>0.002</v>
      </c>
      <c r="BN227" s="23"/>
      <c r="BO227" s="23"/>
      <c r="BP227" s="23"/>
      <c r="BQ227" s="23"/>
      <c r="BR227" s="23"/>
      <c r="BS227" s="45">
        <v>73.75446511346135</v>
      </c>
      <c r="BT227" s="45">
        <v>0.002</v>
      </c>
      <c r="BU227" s="23"/>
      <c r="BV227" s="23"/>
      <c r="BW227" s="23"/>
      <c r="BX227" s="23"/>
      <c r="BY227" s="23"/>
      <c r="BZ227" s="23"/>
      <c r="CA227" s="23"/>
    </row>
    <row r="228" ht="15.75" customHeight="1">
      <c r="A228" s="45">
        <v>71.86207613666978</v>
      </c>
      <c r="B228" s="46">
        <v>0.041</v>
      </c>
      <c r="C228" s="45"/>
      <c r="D228" s="45"/>
      <c r="E228" s="45"/>
      <c r="F228" s="45"/>
      <c r="G228" s="45"/>
      <c r="H228" s="45">
        <v>71.86207613666978</v>
      </c>
      <c r="I228" s="46">
        <v>0.07</v>
      </c>
      <c r="J228" s="45"/>
      <c r="K228" s="45"/>
      <c r="L228" s="45"/>
      <c r="M228" s="45"/>
      <c r="N228" s="45"/>
      <c r="O228" s="45">
        <v>71.86207613666978</v>
      </c>
      <c r="P228" s="45">
        <v>3.7256174701879707E-4</v>
      </c>
      <c r="Q228" s="45"/>
      <c r="R228" s="45"/>
      <c r="S228" s="45"/>
      <c r="T228" s="45"/>
      <c r="U228" s="45"/>
      <c r="V228" s="45">
        <v>71.86207613666978</v>
      </c>
      <c r="W228" s="45">
        <v>6.884849707039404E-5</v>
      </c>
      <c r="X228" s="45"/>
      <c r="Y228" s="45"/>
      <c r="Z228" s="45"/>
      <c r="AA228" s="45"/>
      <c r="AB228" s="45"/>
      <c r="AC228" s="45">
        <v>71.86207613666978</v>
      </c>
      <c r="AD228" s="45">
        <v>1.01093330938603</v>
      </c>
      <c r="AE228" s="45"/>
      <c r="AF228" s="45"/>
      <c r="AG228" s="45"/>
      <c r="AH228" s="45"/>
      <c r="AI228" s="45"/>
      <c r="AJ228" s="45">
        <v>71.86207613666978</v>
      </c>
      <c r="AK228" s="45">
        <v>0.039</v>
      </c>
      <c r="AL228" s="45"/>
      <c r="AM228" s="45"/>
      <c r="AN228" s="45"/>
      <c r="AO228" s="23"/>
      <c r="AP228" s="23"/>
      <c r="AQ228" s="45">
        <v>71.86207613666978</v>
      </c>
      <c r="AR228" s="45">
        <v>0.07</v>
      </c>
      <c r="AS228" s="23"/>
      <c r="AT228" s="23"/>
      <c r="AU228" s="23"/>
      <c r="AV228" s="23"/>
      <c r="AW228" s="23"/>
      <c r="AX228" s="45">
        <v>71.86207613666978</v>
      </c>
      <c r="AY228" s="23">
        <v>0.303</v>
      </c>
      <c r="AZ228" s="23"/>
      <c r="BA228" s="23"/>
      <c r="BB228" s="23"/>
      <c r="BC228" s="23"/>
      <c r="BD228" s="23"/>
      <c r="BE228" s="45">
        <v>71.86207613666978</v>
      </c>
      <c r="BF228" s="45">
        <v>34.0</v>
      </c>
      <c r="BG228" s="23"/>
      <c r="BH228" s="23"/>
      <c r="BI228" s="23"/>
      <c r="BJ228" s="23"/>
      <c r="BK228" s="23"/>
      <c r="BL228" s="45">
        <v>71.86207613666978</v>
      </c>
      <c r="BM228" s="45">
        <v>0.005</v>
      </c>
      <c r="BN228" s="23"/>
      <c r="BO228" s="23"/>
      <c r="BP228" s="23"/>
      <c r="BQ228" s="23"/>
      <c r="BR228" s="23"/>
      <c r="BS228" s="45">
        <v>71.86207613666978</v>
      </c>
      <c r="BT228" s="45">
        <v>0.002</v>
      </c>
      <c r="BU228" s="23"/>
      <c r="BV228" s="23"/>
      <c r="BW228" s="23"/>
      <c r="BX228" s="23"/>
      <c r="BY228" s="23"/>
      <c r="BZ228" s="23"/>
      <c r="CA228" s="23"/>
    </row>
    <row r="229" ht="15.75" customHeight="1">
      <c r="A229" s="45">
        <v>69.91933644591451</v>
      </c>
      <c r="B229" s="46">
        <v>0.042</v>
      </c>
      <c r="C229" s="45"/>
      <c r="D229" s="45"/>
      <c r="E229" s="45"/>
      <c r="F229" s="45"/>
      <c r="G229" s="45"/>
      <c r="H229" s="45">
        <v>69.91933644591451</v>
      </c>
      <c r="I229" s="46">
        <v>0.07</v>
      </c>
      <c r="J229" s="45"/>
      <c r="K229" s="45"/>
      <c r="L229" s="45"/>
      <c r="M229" s="45"/>
      <c r="N229" s="45"/>
      <c r="O229" s="45">
        <v>69.91933644591451</v>
      </c>
      <c r="P229" s="45">
        <v>3.9003380850757797E-4</v>
      </c>
      <c r="Q229" s="45"/>
      <c r="R229" s="45"/>
      <c r="S229" s="45"/>
      <c r="T229" s="45"/>
      <c r="U229" s="45"/>
      <c r="V229" s="45">
        <v>69.91933644591451</v>
      </c>
      <c r="W229" s="45">
        <v>7.555180695973027E-5</v>
      </c>
      <c r="X229" s="45"/>
      <c r="Y229" s="45"/>
      <c r="Z229" s="45"/>
      <c r="AA229" s="45"/>
      <c r="AB229" s="45"/>
      <c r="AC229" s="45">
        <v>69.91933644591451</v>
      </c>
      <c r="AD229" s="45">
        <v>1.2389729966346301</v>
      </c>
      <c r="AE229" s="45"/>
      <c r="AF229" s="45"/>
      <c r="AG229" s="45"/>
      <c r="AH229" s="45"/>
      <c r="AI229" s="45"/>
      <c r="AJ229" s="45">
        <v>69.91933644591451</v>
      </c>
      <c r="AK229" s="45">
        <v>0.038</v>
      </c>
      <c r="AL229" s="45"/>
      <c r="AM229" s="45"/>
      <c r="AN229" s="45"/>
      <c r="AO229" s="23"/>
      <c r="AP229" s="23"/>
      <c r="AQ229" s="45">
        <v>69.91933644591451</v>
      </c>
      <c r="AR229" s="45">
        <v>0.065</v>
      </c>
      <c r="AS229" s="23"/>
      <c r="AT229" s="23"/>
      <c r="AU229" s="23"/>
      <c r="AV229" s="23"/>
      <c r="AW229" s="23"/>
      <c r="AX229" s="45">
        <v>69.91933644591451</v>
      </c>
      <c r="AY229" s="23">
        <v>0.303</v>
      </c>
      <c r="AZ229" s="23"/>
      <c r="BA229" s="23"/>
      <c r="BB229" s="23"/>
      <c r="BC229" s="23"/>
      <c r="BD229" s="23"/>
      <c r="BE229" s="45">
        <v>69.91933644591451</v>
      </c>
      <c r="BF229" s="45">
        <v>18.0</v>
      </c>
      <c r="BG229" s="23"/>
      <c r="BH229" s="23"/>
      <c r="BI229" s="23"/>
      <c r="BJ229" s="23"/>
      <c r="BK229" s="23"/>
      <c r="BL229" s="45">
        <v>69.91933644591451</v>
      </c>
      <c r="BM229" s="45">
        <v>0.011</v>
      </c>
      <c r="BN229" s="23"/>
      <c r="BO229" s="23"/>
      <c r="BP229" s="23"/>
      <c r="BQ229" s="23"/>
      <c r="BR229" s="23"/>
      <c r="BS229" s="45">
        <v>69.91933644591451</v>
      </c>
      <c r="BT229" s="45">
        <v>0.003</v>
      </c>
      <c r="BU229" s="23"/>
      <c r="BV229" s="23"/>
      <c r="BW229" s="23"/>
      <c r="BX229" s="23"/>
      <c r="BY229" s="23"/>
      <c r="BZ229" s="23"/>
      <c r="CA229" s="23"/>
    </row>
    <row r="230" ht="15.75" customHeight="1">
      <c r="A230" s="45">
        <v>68.2446368199544</v>
      </c>
      <c r="B230" s="46">
        <v>0.048</v>
      </c>
      <c r="C230" s="45"/>
      <c r="D230" s="45"/>
      <c r="E230" s="45"/>
      <c r="F230" s="45"/>
      <c r="G230" s="45"/>
      <c r="H230" s="45">
        <v>68.2446368199544</v>
      </c>
      <c r="I230" s="46">
        <v>0.075</v>
      </c>
      <c r="J230" s="45"/>
      <c r="K230" s="45"/>
      <c r="L230" s="45"/>
      <c r="M230" s="45"/>
      <c r="N230" s="45"/>
      <c r="O230" s="45">
        <v>68.2446368199544</v>
      </c>
      <c r="P230" s="45">
        <v>3.597059339656732E-4</v>
      </c>
      <c r="Q230" s="45"/>
      <c r="R230" s="45"/>
      <c r="S230" s="45"/>
      <c r="T230" s="45"/>
      <c r="U230" s="45"/>
      <c r="V230" s="45">
        <v>68.2446368199544</v>
      </c>
      <c r="W230" s="45">
        <v>6.281645357969749E-5</v>
      </c>
      <c r="X230" s="45"/>
      <c r="Y230" s="45"/>
      <c r="Z230" s="45"/>
      <c r="AA230" s="45"/>
      <c r="AB230" s="45"/>
      <c r="AC230" s="45">
        <v>68.2446368199544</v>
      </c>
      <c r="AD230" s="45">
        <v>1.330172280432937</v>
      </c>
      <c r="AE230" s="45"/>
      <c r="AF230" s="45"/>
      <c r="AG230" s="45"/>
      <c r="AH230" s="45"/>
      <c r="AI230" s="45"/>
      <c r="AJ230" s="45">
        <v>68.2446368199544</v>
      </c>
      <c r="AK230" s="45">
        <v>0.037</v>
      </c>
      <c r="AL230" s="45"/>
      <c r="AM230" s="45"/>
      <c r="AN230" s="45"/>
      <c r="AO230" s="23"/>
      <c r="AP230" s="23"/>
      <c r="AQ230" s="45">
        <v>68.2446368199544</v>
      </c>
      <c r="AR230" s="45">
        <v>0.061</v>
      </c>
      <c r="AS230" s="23"/>
      <c r="AT230" s="23"/>
      <c r="AU230" s="23"/>
      <c r="AV230" s="23"/>
      <c r="AW230" s="23"/>
      <c r="AX230" s="45">
        <v>68.2446368199544</v>
      </c>
      <c r="AY230" s="23">
        <v>0.303</v>
      </c>
      <c r="AZ230" s="23"/>
      <c r="BA230" s="23"/>
      <c r="BB230" s="23"/>
      <c r="BC230" s="23"/>
      <c r="BD230" s="23"/>
      <c r="BE230" s="45">
        <v>68.2446368199544</v>
      </c>
      <c r="BF230" s="45">
        <v>18.0</v>
      </c>
      <c r="BG230" s="23"/>
      <c r="BH230" s="23"/>
      <c r="BI230" s="23"/>
      <c r="BJ230" s="23"/>
      <c r="BK230" s="23"/>
      <c r="BL230" s="45">
        <v>68.2446368199544</v>
      </c>
      <c r="BM230" s="45">
        <v>0.015</v>
      </c>
      <c r="BN230" s="23"/>
      <c r="BO230" s="23"/>
      <c r="BP230" s="23"/>
      <c r="BQ230" s="23"/>
      <c r="BR230" s="23"/>
      <c r="BS230" s="45">
        <v>68.2446368199544</v>
      </c>
      <c r="BT230" s="45">
        <v>0.004</v>
      </c>
      <c r="BU230" s="23"/>
      <c r="BV230" s="23"/>
      <c r="BW230" s="23"/>
      <c r="BX230" s="23"/>
      <c r="BY230" s="23"/>
      <c r="BZ230" s="23"/>
      <c r="CA230" s="23"/>
    </row>
    <row r="231" ht="15.75" customHeight="1">
      <c r="A231" s="45">
        <v>66.49931098789548</v>
      </c>
      <c r="B231" s="46">
        <v>0.043</v>
      </c>
      <c r="C231" s="45"/>
      <c r="D231" s="45"/>
      <c r="E231" s="45"/>
      <c r="F231" s="45"/>
      <c r="G231" s="45"/>
      <c r="H231" s="45">
        <v>66.49931098789548</v>
      </c>
      <c r="I231" s="46">
        <v>0.08</v>
      </c>
      <c r="J231" s="45"/>
      <c r="K231" s="45"/>
      <c r="L231" s="45"/>
      <c r="M231" s="45"/>
      <c r="N231" s="45"/>
      <c r="O231" s="45">
        <v>66.49931098789548</v>
      </c>
      <c r="P231" s="45">
        <v>3.251829222019194E-4</v>
      </c>
      <c r="Q231" s="45"/>
      <c r="R231" s="45"/>
      <c r="S231" s="45"/>
      <c r="T231" s="45"/>
      <c r="U231" s="45"/>
      <c r="V231" s="45">
        <v>66.49931098789548</v>
      </c>
      <c r="W231" s="45">
        <v>5.4235481236714213E-5</v>
      </c>
      <c r="X231" s="45"/>
      <c r="Y231" s="45"/>
      <c r="Z231" s="45"/>
      <c r="AA231" s="45"/>
      <c r="AB231" s="45"/>
      <c r="AC231" s="45">
        <v>66.49931098789548</v>
      </c>
      <c r="AD231" s="45">
        <v>1.8881354771094436</v>
      </c>
      <c r="AE231" s="45"/>
      <c r="AF231" s="45"/>
      <c r="AG231" s="45"/>
      <c r="AH231" s="45"/>
      <c r="AI231" s="45"/>
      <c r="AJ231" s="45">
        <v>66.49931098789548</v>
      </c>
      <c r="AK231" s="45">
        <v>0.036</v>
      </c>
      <c r="AL231" s="45"/>
      <c r="AM231" s="45"/>
      <c r="AN231" s="45"/>
      <c r="AO231" s="23"/>
      <c r="AP231" s="23"/>
      <c r="AQ231" s="45">
        <v>66.49931098789548</v>
      </c>
      <c r="AR231" s="45">
        <v>0.057</v>
      </c>
      <c r="AS231" s="23"/>
      <c r="AT231" s="23"/>
      <c r="AU231" s="23"/>
      <c r="AV231" s="23"/>
      <c r="AW231" s="23"/>
      <c r="AX231" s="45">
        <v>66.49931098789548</v>
      </c>
      <c r="AY231" s="23">
        <v>0.303</v>
      </c>
      <c r="AZ231" s="23"/>
      <c r="BA231" s="23"/>
      <c r="BB231" s="23"/>
      <c r="BC231" s="23"/>
      <c r="BD231" s="23"/>
      <c r="BE231" s="45">
        <v>66.49931098789548</v>
      </c>
      <c r="BF231" s="45">
        <v>18.0</v>
      </c>
      <c r="BG231" s="23"/>
      <c r="BH231" s="23"/>
      <c r="BI231" s="23"/>
      <c r="BJ231" s="23"/>
      <c r="BK231" s="23"/>
      <c r="BL231" s="45">
        <v>66.49931098789548</v>
      </c>
      <c r="BM231" s="45">
        <v>0.024</v>
      </c>
      <c r="BN231" s="23"/>
      <c r="BO231" s="23"/>
      <c r="BP231" s="23"/>
      <c r="BQ231" s="23"/>
      <c r="BR231" s="23"/>
      <c r="BS231" s="45">
        <v>66.49931098789548</v>
      </c>
      <c r="BT231" s="45">
        <v>0.005</v>
      </c>
      <c r="BU231" s="23"/>
      <c r="BV231" s="23"/>
      <c r="BW231" s="23"/>
      <c r="BX231" s="23"/>
      <c r="BY231" s="23"/>
      <c r="BZ231" s="23"/>
      <c r="CA231" s="23"/>
    </row>
    <row r="232" ht="15.75" customHeight="1">
      <c r="A232" s="45">
        <v>64.89995496359462</v>
      </c>
      <c r="B232" s="46">
        <v>0.045</v>
      </c>
      <c r="C232" s="45"/>
      <c r="D232" s="45"/>
      <c r="E232" s="45"/>
      <c r="F232" s="45"/>
      <c r="G232" s="45"/>
      <c r="H232" s="45">
        <v>64.89995496359462</v>
      </c>
      <c r="I232" s="46"/>
      <c r="J232" s="45"/>
      <c r="K232" s="45"/>
      <c r="L232" s="45"/>
      <c r="M232" s="45"/>
      <c r="N232" s="45"/>
      <c r="O232" s="45">
        <v>64.89995496359462</v>
      </c>
      <c r="P232" s="45">
        <v>3.2589157655142214E-4</v>
      </c>
      <c r="Q232" s="45"/>
      <c r="R232" s="45"/>
      <c r="S232" s="45"/>
      <c r="T232" s="45"/>
      <c r="U232" s="45"/>
      <c r="V232" s="45">
        <v>64.89995496359462</v>
      </c>
      <c r="W232" s="45">
        <v>5.831111216724122E-5</v>
      </c>
      <c r="X232" s="45"/>
      <c r="Y232" s="45"/>
      <c r="Z232" s="45"/>
      <c r="AA232" s="45"/>
      <c r="AB232" s="45"/>
      <c r="AC232" s="45">
        <v>64.89995496359462</v>
      </c>
      <c r="AD232" s="45">
        <v>1.6384161292190276</v>
      </c>
      <c r="AE232" s="45"/>
      <c r="AF232" s="45"/>
      <c r="AG232" s="45"/>
      <c r="AH232" s="45"/>
      <c r="AI232" s="45"/>
      <c r="AJ232" s="45">
        <v>64.89995496359462</v>
      </c>
      <c r="AK232" s="45">
        <v>0.035</v>
      </c>
      <c r="AL232" s="45"/>
      <c r="AM232" s="45"/>
      <c r="AN232" s="45"/>
      <c r="AO232" s="23"/>
      <c r="AP232" s="23"/>
      <c r="AQ232" s="45">
        <v>64.89995496359462</v>
      </c>
      <c r="AR232" s="45">
        <v>0.054</v>
      </c>
      <c r="AS232" s="23"/>
      <c r="AT232" s="23"/>
      <c r="AU232" s="23"/>
      <c r="AV232" s="23"/>
      <c r="AW232" s="23"/>
      <c r="AX232" s="45">
        <v>64.89995496359462</v>
      </c>
      <c r="AY232" s="23">
        <v>0.303</v>
      </c>
      <c r="AZ232" s="23"/>
      <c r="BA232" s="23"/>
      <c r="BB232" s="23"/>
      <c r="BC232" s="23"/>
      <c r="BD232" s="23"/>
      <c r="BE232" s="45">
        <v>64.89995496359462</v>
      </c>
      <c r="BF232" s="45">
        <v>15.0</v>
      </c>
      <c r="BG232" s="23"/>
      <c r="BH232" s="23"/>
      <c r="BI232" s="23"/>
      <c r="BJ232" s="23"/>
      <c r="BK232" s="23"/>
      <c r="BL232" s="45">
        <v>64.89995496359462</v>
      </c>
      <c r="BM232" s="45">
        <v>0.048</v>
      </c>
      <c r="BN232" s="23"/>
      <c r="BO232" s="23"/>
      <c r="BP232" s="23"/>
      <c r="BQ232" s="23"/>
      <c r="BR232" s="23"/>
      <c r="BS232" s="45">
        <v>64.89995496359462</v>
      </c>
      <c r="BT232" s="45">
        <v>0.005</v>
      </c>
      <c r="BU232" s="23"/>
      <c r="BV232" s="23"/>
      <c r="BW232" s="23"/>
      <c r="BX232" s="23"/>
      <c r="BY232" s="23"/>
      <c r="BZ232" s="23"/>
      <c r="CA232" s="23"/>
    </row>
    <row r="233" ht="15.75" customHeight="1">
      <c r="A233" s="45">
        <v>63.22128919935398</v>
      </c>
      <c r="B233" s="46">
        <v>0.047</v>
      </c>
      <c r="C233" s="45"/>
      <c r="D233" s="45"/>
      <c r="E233" s="45"/>
      <c r="F233" s="45"/>
      <c r="G233" s="45"/>
      <c r="H233" s="45">
        <v>63.22128919935398</v>
      </c>
      <c r="I233" s="46"/>
      <c r="J233" s="45"/>
      <c r="K233" s="45"/>
      <c r="L233" s="45"/>
      <c r="M233" s="45"/>
      <c r="N233" s="45"/>
      <c r="O233" s="45">
        <v>63.22128919935398</v>
      </c>
      <c r="P233" s="45">
        <v>3.4106325462110855E-4</v>
      </c>
      <c r="Q233" s="45"/>
      <c r="R233" s="45"/>
      <c r="S233" s="45"/>
      <c r="T233" s="45"/>
      <c r="U233" s="45"/>
      <c r="V233" s="45">
        <v>63.22128919935398</v>
      </c>
      <c r="W233" s="45">
        <v>6.22306965173004E-5</v>
      </c>
      <c r="X233" s="45"/>
      <c r="Y233" s="45"/>
      <c r="Z233" s="45"/>
      <c r="AA233" s="45"/>
      <c r="AB233" s="45"/>
      <c r="AC233" s="45">
        <v>63.22128919935398</v>
      </c>
      <c r="AD233" s="45">
        <v>1.641880000364199</v>
      </c>
      <c r="AE233" s="45"/>
      <c r="AF233" s="45"/>
      <c r="AG233" s="45"/>
      <c r="AH233" s="45"/>
      <c r="AI233" s="45"/>
      <c r="AJ233" s="45">
        <v>63.22128919935398</v>
      </c>
      <c r="AK233" s="45">
        <v>0.035</v>
      </c>
      <c r="AL233" s="45"/>
      <c r="AM233" s="45"/>
      <c r="AN233" s="45"/>
      <c r="AO233" s="23"/>
      <c r="AP233" s="23"/>
      <c r="AQ233" s="45">
        <v>63.22128919935398</v>
      </c>
      <c r="AR233" s="45">
        <v>0.051</v>
      </c>
      <c r="AS233" s="23"/>
      <c r="AT233" s="23"/>
      <c r="AU233" s="23"/>
      <c r="AV233" s="23"/>
      <c r="AW233" s="23"/>
      <c r="AX233" s="45">
        <v>63.22128919935398</v>
      </c>
      <c r="AY233" s="23">
        <v>0.303</v>
      </c>
      <c r="AZ233" s="23"/>
      <c r="BA233" s="23"/>
      <c r="BB233" s="23"/>
      <c r="BC233" s="23"/>
      <c r="BD233" s="23"/>
      <c r="BE233" s="45">
        <v>63.22128919935398</v>
      </c>
      <c r="BF233" s="45">
        <v>15.0</v>
      </c>
      <c r="BG233" s="23"/>
      <c r="BH233" s="23"/>
      <c r="BI233" s="23"/>
      <c r="BJ233" s="23"/>
      <c r="BK233" s="23"/>
      <c r="BL233" s="45">
        <v>63.22128919935398</v>
      </c>
      <c r="BM233" s="45">
        <v>0.079</v>
      </c>
      <c r="BN233" s="23"/>
      <c r="BO233" s="23"/>
      <c r="BP233" s="23"/>
      <c r="BQ233" s="23"/>
      <c r="BR233" s="23"/>
      <c r="BS233" s="45">
        <v>63.22128919935398</v>
      </c>
      <c r="BT233" s="45">
        <v>0.008</v>
      </c>
      <c r="BU233" s="23"/>
      <c r="BV233" s="23"/>
      <c r="BW233" s="23"/>
      <c r="BX233" s="23"/>
      <c r="BY233" s="23"/>
      <c r="BZ233" s="23"/>
      <c r="CA233" s="23"/>
    </row>
    <row r="234" ht="15.75" customHeight="1">
      <c r="A234" s="45">
        <v>61.68546929642628</v>
      </c>
      <c r="B234" s="46">
        <v>0.041</v>
      </c>
      <c r="C234" s="45"/>
      <c r="D234" s="45"/>
      <c r="E234" s="45"/>
      <c r="F234" s="45"/>
      <c r="G234" s="45"/>
      <c r="H234" s="45">
        <v>61.68546929642628</v>
      </c>
      <c r="I234" s="46"/>
      <c r="J234" s="45"/>
      <c r="K234" s="45"/>
      <c r="L234" s="45"/>
      <c r="M234" s="45"/>
      <c r="N234" s="45"/>
      <c r="O234" s="45">
        <v>61.68546929642628</v>
      </c>
      <c r="P234" s="45"/>
      <c r="Q234" s="45"/>
      <c r="R234" s="45"/>
      <c r="S234" s="45"/>
      <c r="T234" s="45"/>
      <c r="U234" s="45"/>
      <c r="V234" s="45">
        <v>61.68546929642628</v>
      </c>
      <c r="W234" s="45"/>
      <c r="X234" s="45"/>
      <c r="Y234" s="45"/>
      <c r="Z234" s="45"/>
      <c r="AA234" s="45"/>
      <c r="AB234" s="45"/>
      <c r="AC234" s="45">
        <v>61.68546929642628</v>
      </c>
      <c r="AD234" s="45">
        <v>1.9017135591382521</v>
      </c>
      <c r="AE234" s="45"/>
      <c r="AF234" s="45"/>
      <c r="AG234" s="45"/>
      <c r="AH234" s="45"/>
      <c r="AI234" s="45"/>
      <c r="AJ234" s="45">
        <v>61.68546929642628</v>
      </c>
      <c r="AK234" s="45">
        <v>0.034</v>
      </c>
      <c r="AL234" s="45"/>
      <c r="AM234" s="45"/>
      <c r="AN234" s="45"/>
      <c r="AO234" s="23"/>
      <c r="AP234" s="23"/>
      <c r="AQ234" s="45">
        <v>61.68546929642628</v>
      </c>
      <c r="AR234" s="45">
        <v>0.048</v>
      </c>
      <c r="AS234" s="23"/>
      <c r="AT234" s="23"/>
      <c r="AU234" s="23"/>
      <c r="AV234" s="23"/>
      <c r="AW234" s="23"/>
      <c r="AX234" s="45">
        <v>61.68546929642628</v>
      </c>
      <c r="AY234" s="23">
        <v>0.303</v>
      </c>
      <c r="AZ234" s="23"/>
      <c r="BA234" s="23"/>
      <c r="BB234" s="23"/>
      <c r="BC234" s="23"/>
      <c r="BD234" s="23"/>
      <c r="BE234" s="45">
        <v>61.68546929642628</v>
      </c>
      <c r="BF234" s="45">
        <v>15.0</v>
      </c>
      <c r="BG234" s="23"/>
      <c r="BH234" s="23"/>
      <c r="BI234" s="23"/>
      <c r="BJ234" s="23"/>
      <c r="BK234" s="23"/>
      <c r="BL234" s="45">
        <v>61.68546929642628</v>
      </c>
      <c r="BM234" s="45">
        <v>0.158</v>
      </c>
      <c r="BN234" s="23"/>
      <c r="BO234" s="23"/>
      <c r="BP234" s="23"/>
      <c r="BQ234" s="23"/>
      <c r="BR234" s="23"/>
      <c r="BS234" s="45">
        <v>61.68546929642628</v>
      </c>
      <c r="BT234" s="45">
        <v>0.011</v>
      </c>
      <c r="BU234" s="23"/>
      <c r="BV234" s="23"/>
      <c r="BW234" s="23"/>
      <c r="BX234" s="23"/>
      <c r="BY234" s="23"/>
      <c r="BZ234" s="23"/>
      <c r="CA234" s="23"/>
    </row>
    <row r="235" ht="15.75" customHeight="1">
      <c r="A235" s="45">
        <v>60.125428348065284</v>
      </c>
      <c r="B235" s="46">
        <v>0.038</v>
      </c>
      <c r="C235" s="45"/>
      <c r="D235" s="45"/>
      <c r="E235" s="45"/>
      <c r="F235" s="45"/>
      <c r="G235" s="45"/>
      <c r="H235" s="45">
        <v>60.125428348065284</v>
      </c>
      <c r="I235" s="46"/>
      <c r="J235" s="45"/>
      <c r="K235" s="45"/>
      <c r="L235" s="45"/>
      <c r="M235" s="45"/>
      <c r="N235" s="45"/>
      <c r="O235" s="45">
        <v>60.125428348065284</v>
      </c>
      <c r="P235" s="45"/>
      <c r="Q235" s="45"/>
      <c r="R235" s="45"/>
      <c r="S235" s="45"/>
      <c r="T235" s="45"/>
      <c r="U235" s="45"/>
      <c r="V235" s="45">
        <v>60.125428348065284</v>
      </c>
      <c r="W235" s="45"/>
      <c r="X235" s="45"/>
      <c r="Y235" s="45"/>
      <c r="Z235" s="45"/>
      <c r="AA235" s="45"/>
      <c r="AB235" s="45"/>
      <c r="AC235" s="45">
        <v>60.125428348065284</v>
      </c>
      <c r="AD235" s="45">
        <v>1.9732069242469181</v>
      </c>
      <c r="AE235" s="45"/>
      <c r="AF235" s="45"/>
      <c r="AG235" s="45"/>
      <c r="AH235" s="45"/>
      <c r="AI235" s="45"/>
      <c r="AJ235" s="45">
        <v>60.125428348065284</v>
      </c>
      <c r="AK235" s="45">
        <v>0.034</v>
      </c>
      <c r="AL235" s="45"/>
      <c r="AM235" s="45"/>
      <c r="AN235" s="45"/>
      <c r="AO235" s="23"/>
      <c r="AP235" s="23"/>
      <c r="AQ235" s="45">
        <v>60.125428348065284</v>
      </c>
      <c r="AR235" s="45">
        <v>0.046</v>
      </c>
      <c r="AS235" s="23"/>
      <c r="AT235" s="23"/>
      <c r="AU235" s="23"/>
      <c r="AV235" s="23"/>
      <c r="AW235" s="23"/>
      <c r="AX235" s="45">
        <v>60.125428348065284</v>
      </c>
      <c r="AY235" s="23">
        <v>0.325</v>
      </c>
      <c r="AZ235" s="23"/>
      <c r="BA235" s="23"/>
      <c r="BB235" s="23"/>
      <c r="BC235" s="23"/>
      <c r="BD235" s="23"/>
      <c r="BE235" s="45">
        <v>60.125428348065284</v>
      </c>
      <c r="BF235" s="45">
        <v>15.0</v>
      </c>
      <c r="BG235" s="23"/>
      <c r="BH235" s="23"/>
      <c r="BI235" s="23"/>
      <c r="BJ235" s="23"/>
      <c r="BK235" s="23"/>
      <c r="BL235" s="45">
        <v>60.125428348065284</v>
      </c>
      <c r="BM235" s="45">
        <v>0.224</v>
      </c>
      <c r="BN235" s="23"/>
      <c r="BO235" s="23"/>
      <c r="BP235" s="23"/>
      <c r="BQ235" s="23"/>
      <c r="BR235" s="23"/>
      <c r="BS235" s="45">
        <v>60.125428348065284</v>
      </c>
      <c r="BT235" s="45">
        <v>0.015</v>
      </c>
      <c r="BU235" s="23"/>
      <c r="BV235" s="23"/>
      <c r="BW235" s="23"/>
      <c r="BX235" s="23"/>
      <c r="BY235" s="23"/>
      <c r="BZ235" s="23"/>
      <c r="CA235" s="23"/>
    </row>
    <row r="236" ht="15.75" customHeight="1">
      <c r="A236" s="45">
        <v>5175.011528917764</v>
      </c>
      <c r="B236" s="46">
        <v>0.029</v>
      </c>
      <c r="C236" s="45"/>
      <c r="D236" s="45"/>
      <c r="E236" s="45"/>
      <c r="F236" s="45"/>
      <c r="G236" s="45"/>
      <c r="H236" s="45">
        <v>5175.011528917764</v>
      </c>
      <c r="I236" s="46">
        <v>0.22</v>
      </c>
      <c r="J236" s="45"/>
      <c r="K236" s="45"/>
      <c r="L236" s="45"/>
      <c r="M236" s="45"/>
      <c r="N236" s="45"/>
      <c r="O236" s="45">
        <v>5175.011528917764</v>
      </c>
      <c r="P236" s="45"/>
      <c r="Q236" s="45"/>
      <c r="R236" s="45"/>
      <c r="S236" s="45"/>
      <c r="T236" s="45"/>
      <c r="U236" s="45"/>
      <c r="V236" s="45">
        <v>5175.011528917764</v>
      </c>
      <c r="W236" s="45"/>
      <c r="X236" s="45"/>
      <c r="Y236" s="45"/>
      <c r="Z236" s="45"/>
      <c r="AA236" s="45"/>
      <c r="AB236" s="45"/>
      <c r="AC236" s="45">
        <v>5175.011528917764</v>
      </c>
      <c r="AD236" s="45">
        <v>149.32351551618203</v>
      </c>
      <c r="AE236" s="45"/>
      <c r="AF236" s="45"/>
      <c r="AG236" s="45"/>
      <c r="AH236" s="45"/>
      <c r="AI236" s="45"/>
      <c r="AJ236" s="45">
        <v>5175.011528917764</v>
      </c>
      <c r="AK236" s="45">
        <v>0.034</v>
      </c>
      <c r="AL236" s="45"/>
      <c r="AM236" s="45"/>
      <c r="AN236" s="45"/>
      <c r="AO236" s="23"/>
      <c r="AP236" s="23"/>
      <c r="AQ236" s="45">
        <v>5175.011528917764</v>
      </c>
      <c r="AR236" s="45">
        <v>0.056</v>
      </c>
      <c r="AS236" s="23"/>
      <c r="AT236" s="23"/>
      <c r="AU236" s="23"/>
      <c r="AV236" s="23"/>
      <c r="AW236" s="23"/>
      <c r="AX236" s="45">
        <v>5175.011528917764</v>
      </c>
      <c r="AY236" s="23"/>
      <c r="AZ236" s="23"/>
      <c r="BA236" s="23"/>
      <c r="BB236" s="23"/>
      <c r="BC236" s="23"/>
      <c r="BD236" s="23"/>
      <c r="BE236" s="45">
        <v>5175.011528917764</v>
      </c>
      <c r="BF236" s="45"/>
      <c r="BG236" s="23"/>
      <c r="BH236" s="23"/>
      <c r="BI236" s="23"/>
      <c r="BJ236" s="23"/>
      <c r="BK236" s="23"/>
      <c r="BL236" s="45">
        <v>5175.011528917764</v>
      </c>
      <c r="BM236" s="45">
        <v>0.098</v>
      </c>
      <c r="BN236" s="23"/>
      <c r="BO236" s="23"/>
      <c r="BP236" s="23"/>
      <c r="BQ236" s="23"/>
      <c r="BR236" s="23"/>
      <c r="BS236" s="45">
        <v>5175.011528917764</v>
      </c>
      <c r="BT236" s="45">
        <v>0.012</v>
      </c>
      <c r="BU236" s="23"/>
      <c r="BV236" s="23"/>
      <c r="BW236" s="23"/>
      <c r="BX236" s="23"/>
      <c r="BY236" s="23"/>
      <c r="BZ236" s="23"/>
      <c r="CA236" s="23"/>
    </row>
    <row r="237" ht="15.75" customHeight="1">
      <c r="A237" s="45">
        <v>5086.00560025938</v>
      </c>
      <c r="B237" s="46">
        <v>0.033</v>
      </c>
      <c r="C237" s="45"/>
      <c r="D237" s="45"/>
      <c r="E237" s="45"/>
      <c r="F237" s="45"/>
      <c r="G237" s="45"/>
      <c r="H237" s="45">
        <v>5086.00560025938</v>
      </c>
      <c r="I237" s="46">
        <v>0.207</v>
      </c>
      <c r="J237" s="45"/>
      <c r="K237" s="45"/>
      <c r="L237" s="45"/>
      <c r="M237" s="45"/>
      <c r="N237" s="45"/>
      <c r="O237" s="45">
        <v>5086.00560025938</v>
      </c>
      <c r="P237" s="45">
        <v>0.0015908560430622505</v>
      </c>
      <c r="Q237" s="45"/>
      <c r="R237" s="45"/>
      <c r="S237" s="45"/>
      <c r="T237" s="45"/>
      <c r="U237" s="45"/>
      <c r="V237" s="45">
        <v>5086.00560025938</v>
      </c>
      <c r="W237" s="45"/>
      <c r="X237" s="45"/>
      <c r="Y237" s="45"/>
      <c r="Z237" s="45"/>
      <c r="AA237" s="45"/>
      <c r="AB237" s="45"/>
      <c r="AC237" s="45">
        <v>5086.00560025938</v>
      </c>
      <c r="AD237" s="45">
        <v>203.93547672705864</v>
      </c>
      <c r="AE237" s="45"/>
      <c r="AF237" s="45"/>
      <c r="AG237" s="45"/>
      <c r="AH237" s="45"/>
      <c r="AI237" s="45"/>
      <c r="AJ237" s="45">
        <v>5086.00560025938</v>
      </c>
      <c r="AK237" s="45">
        <v>0.034</v>
      </c>
      <c r="AL237" s="45"/>
      <c r="AM237" s="45"/>
      <c r="AN237" s="45"/>
      <c r="AO237" s="23"/>
      <c r="AP237" s="23"/>
      <c r="AQ237" s="45">
        <v>5086.00560025938</v>
      </c>
      <c r="AR237" s="45">
        <v>0.055</v>
      </c>
      <c r="AS237" s="23"/>
      <c r="AT237" s="23"/>
      <c r="AU237" s="23"/>
      <c r="AV237" s="23"/>
      <c r="AW237" s="23"/>
      <c r="AX237" s="45">
        <v>5086.00560025938</v>
      </c>
      <c r="AY237" s="23"/>
      <c r="AZ237" s="23"/>
      <c r="BA237" s="23"/>
      <c r="BB237" s="23"/>
      <c r="BC237" s="23"/>
      <c r="BD237" s="23"/>
      <c r="BE237" s="45">
        <v>5086.00560025938</v>
      </c>
      <c r="BF237" s="45"/>
      <c r="BG237" s="23"/>
      <c r="BH237" s="23"/>
      <c r="BI237" s="23"/>
      <c r="BJ237" s="23"/>
      <c r="BK237" s="23"/>
      <c r="BL237" s="45">
        <v>5086.00560025938</v>
      </c>
      <c r="BM237" s="45">
        <v>0.119</v>
      </c>
      <c r="BN237" s="23"/>
      <c r="BO237" s="23"/>
      <c r="BP237" s="23"/>
      <c r="BQ237" s="23"/>
      <c r="BR237" s="23"/>
      <c r="BS237" s="45">
        <v>5086.00560025938</v>
      </c>
      <c r="BT237" s="45">
        <v>0.013</v>
      </c>
      <c r="BU237" s="23"/>
      <c r="BV237" s="23"/>
      <c r="BW237" s="23"/>
      <c r="BX237" s="23"/>
      <c r="BY237" s="23"/>
      <c r="BZ237" s="23"/>
      <c r="CA237" s="23"/>
    </row>
    <row r="238" ht="15.75" customHeight="1">
      <c r="A238" s="45">
        <v>4968.180104067632</v>
      </c>
      <c r="B238" s="46">
        <v>0.037</v>
      </c>
      <c r="C238" s="45"/>
      <c r="D238" s="45"/>
      <c r="E238" s="45"/>
      <c r="F238" s="45"/>
      <c r="G238" s="45"/>
      <c r="H238" s="45">
        <v>4968.180104067632</v>
      </c>
      <c r="I238" s="46">
        <v>0.18</v>
      </c>
      <c r="J238" s="45"/>
      <c r="K238" s="45"/>
      <c r="L238" s="45"/>
      <c r="M238" s="45"/>
      <c r="N238" s="45"/>
      <c r="O238" s="45">
        <v>4968.180104067632</v>
      </c>
      <c r="P238" s="45">
        <v>0.0015435868788891154</v>
      </c>
      <c r="Q238" s="45"/>
      <c r="R238" s="45"/>
      <c r="S238" s="45"/>
      <c r="T238" s="45"/>
      <c r="U238" s="45"/>
      <c r="V238" s="45">
        <v>4968.180104067632</v>
      </c>
      <c r="W238" s="45">
        <v>0.002002617251139407</v>
      </c>
      <c r="X238" s="45"/>
      <c r="Y238" s="45"/>
      <c r="Z238" s="45"/>
      <c r="AA238" s="45"/>
      <c r="AB238" s="45"/>
      <c r="AC238" s="45">
        <v>4968.180104067632</v>
      </c>
      <c r="AD238" s="45">
        <v>182.05611373994606</v>
      </c>
      <c r="AE238" s="45"/>
      <c r="AF238" s="45"/>
      <c r="AG238" s="45"/>
      <c r="AH238" s="45"/>
      <c r="AI238" s="45"/>
      <c r="AJ238" s="45">
        <v>4968.180104067632</v>
      </c>
      <c r="AK238" s="45">
        <v>0.033</v>
      </c>
      <c r="AL238" s="45"/>
      <c r="AM238" s="45"/>
      <c r="AN238" s="45"/>
      <c r="AO238" s="23"/>
      <c r="AP238" s="23"/>
      <c r="AQ238" s="45">
        <v>4968.180104067632</v>
      </c>
      <c r="AR238" s="45">
        <v>0.054</v>
      </c>
      <c r="AS238" s="23"/>
      <c r="AT238" s="23"/>
      <c r="AU238" s="23"/>
      <c r="AV238" s="23"/>
      <c r="AW238" s="23"/>
      <c r="AX238" s="45">
        <v>4968.180104067632</v>
      </c>
      <c r="AY238" s="23"/>
      <c r="AZ238" s="23"/>
      <c r="BA238" s="23"/>
      <c r="BB238" s="23"/>
      <c r="BC238" s="23"/>
      <c r="BD238" s="23"/>
      <c r="BE238" s="45">
        <v>4968.180104067632</v>
      </c>
      <c r="BF238" s="45"/>
      <c r="BG238" s="23"/>
      <c r="BH238" s="23"/>
      <c r="BI238" s="23"/>
      <c r="BJ238" s="23"/>
      <c r="BK238" s="23"/>
      <c r="BL238" s="45">
        <v>4968.180104067632</v>
      </c>
      <c r="BM238" s="45">
        <v>0.217</v>
      </c>
      <c r="BN238" s="23"/>
      <c r="BO238" s="23"/>
      <c r="BP238" s="23"/>
      <c r="BQ238" s="23"/>
      <c r="BR238" s="23"/>
      <c r="BS238" s="45">
        <v>4968.180104067632</v>
      </c>
      <c r="BT238" s="45">
        <v>0.019</v>
      </c>
      <c r="BU238" s="23"/>
      <c r="BV238" s="23"/>
      <c r="BW238" s="23"/>
      <c r="BX238" s="23"/>
      <c r="BY238" s="23"/>
      <c r="BZ238" s="23"/>
      <c r="CA238" s="23"/>
    </row>
    <row r="239" ht="15.75" customHeight="1">
      <c r="A239" s="45">
        <v>4856.381260354759</v>
      </c>
      <c r="B239" s="46">
        <v>0.038</v>
      </c>
      <c r="C239" s="45"/>
      <c r="D239" s="45"/>
      <c r="E239" s="45"/>
      <c r="F239" s="45"/>
      <c r="G239" s="45"/>
      <c r="H239" s="45">
        <v>4856.381260354759</v>
      </c>
      <c r="I239" s="46">
        <v>0.18</v>
      </c>
      <c r="J239" s="45"/>
      <c r="K239" s="45"/>
      <c r="L239" s="45"/>
      <c r="M239" s="45"/>
      <c r="N239" s="45"/>
      <c r="O239" s="45">
        <v>4856.381260354759</v>
      </c>
      <c r="P239" s="45">
        <v>0.0014629660591874269</v>
      </c>
      <c r="Q239" s="45"/>
      <c r="R239" s="45"/>
      <c r="S239" s="45"/>
      <c r="T239" s="45"/>
      <c r="U239" s="45"/>
      <c r="V239" s="45">
        <v>4856.381260354759</v>
      </c>
      <c r="W239" s="45">
        <v>6.155857184113328E-5</v>
      </c>
      <c r="X239" s="45"/>
      <c r="Y239" s="45"/>
      <c r="Z239" s="45"/>
      <c r="AA239" s="45"/>
      <c r="AB239" s="45"/>
      <c r="AC239" s="45">
        <v>4856.381260354759</v>
      </c>
      <c r="AD239" s="45">
        <v>181.63578604976365</v>
      </c>
      <c r="AE239" s="45"/>
      <c r="AF239" s="45"/>
      <c r="AG239" s="45"/>
      <c r="AH239" s="45"/>
      <c r="AI239" s="45"/>
      <c r="AJ239" s="45">
        <v>4856.381260354759</v>
      </c>
      <c r="AK239" s="45">
        <v>0.033</v>
      </c>
      <c r="AL239" s="45"/>
      <c r="AM239" s="45"/>
      <c r="AN239" s="45"/>
      <c r="AO239" s="23"/>
      <c r="AP239" s="23"/>
      <c r="AQ239" s="45">
        <v>4856.381260354759</v>
      </c>
      <c r="AR239" s="45">
        <v>0.053</v>
      </c>
      <c r="AS239" s="23"/>
      <c r="AT239" s="23"/>
      <c r="AU239" s="23"/>
      <c r="AV239" s="23"/>
      <c r="AW239" s="23"/>
      <c r="AX239" s="45">
        <v>4856.381260354759</v>
      </c>
      <c r="AY239" s="23"/>
      <c r="AZ239" s="23"/>
      <c r="BA239" s="23"/>
      <c r="BB239" s="23"/>
      <c r="BC239" s="23"/>
      <c r="BD239" s="23"/>
      <c r="BE239" s="45">
        <v>4856.381260354759</v>
      </c>
      <c r="BF239" s="45"/>
      <c r="BG239" s="23"/>
      <c r="BH239" s="23"/>
      <c r="BI239" s="23"/>
      <c r="BJ239" s="23"/>
      <c r="BK239" s="23"/>
      <c r="BL239" s="45">
        <v>4856.381260354759</v>
      </c>
      <c r="BM239" s="45">
        <v>0.228</v>
      </c>
      <c r="BN239" s="23"/>
      <c r="BO239" s="23"/>
      <c r="BP239" s="23"/>
      <c r="BQ239" s="23"/>
      <c r="BR239" s="23"/>
      <c r="BS239" s="45">
        <v>4856.381260354759</v>
      </c>
      <c r="BT239" s="45">
        <v>0.027</v>
      </c>
      <c r="BU239" s="23"/>
      <c r="BV239" s="23"/>
      <c r="BW239" s="23"/>
      <c r="BX239" s="23"/>
      <c r="BY239" s="23"/>
      <c r="BZ239" s="23"/>
      <c r="CA239" s="23"/>
    </row>
    <row r="240" ht="15.75" customHeight="1">
      <c r="A240" s="45">
        <v>4755.85192168507</v>
      </c>
      <c r="B240" s="46">
        <v>0.034</v>
      </c>
      <c r="C240" s="45"/>
      <c r="D240" s="45"/>
      <c r="E240" s="45"/>
      <c r="F240" s="45"/>
      <c r="G240" s="45"/>
      <c r="H240" s="45">
        <v>4755.85192168507</v>
      </c>
      <c r="I240" s="46">
        <v>0.18</v>
      </c>
      <c r="J240" s="45"/>
      <c r="K240" s="45"/>
      <c r="L240" s="45"/>
      <c r="M240" s="45"/>
      <c r="N240" s="45"/>
      <c r="O240" s="45">
        <v>4755.85192168507</v>
      </c>
      <c r="P240" s="45">
        <v>0.0013955646283752435</v>
      </c>
      <c r="Q240" s="45"/>
      <c r="R240" s="45"/>
      <c r="S240" s="45"/>
      <c r="T240" s="45"/>
      <c r="U240" s="45"/>
      <c r="V240" s="45">
        <v>4755.85192168507</v>
      </c>
      <c r="W240" s="45">
        <v>0.0011624756425721444</v>
      </c>
      <c r="X240" s="45"/>
      <c r="Y240" s="45"/>
      <c r="Z240" s="45"/>
      <c r="AA240" s="45"/>
      <c r="AB240" s="45"/>
      <c r="AC240" s="45">
        <v>4755.85192168507</v>
      </c>
      <c r="AD240" s="45">
        <v>204.13844298042127</v>
      </c>
      <c r="AE240" s="45"/>
      <c r="AF240" s="45"/>
      <c r="AG240" s="45"/>
      <c r="AH240" s="45"/>
      <c r="AI240" s="45"/>
      <c r="AJ240" s="45">
        <v>4755.85192168507</v>
      </c>
      <c r="AK240" s="45">
        <v>0.033</v>
      </c>
      <c r="AL240" s="45"/>
      <c r="AM240" s="45"/>
      <c r="AN240" s="45"/>
      <c r="AO240" s="23"/>
      <c r="AP240" s="23"/>
      <c r="AQ240" s="45">
        <v>4755.85192168507</v>
      </c>
      <c r="AR240" s="45">
        <v>0.052</v>
      </c>
      <c r="AS240" s="23"/>
      <c r="AT240" s="23"/>
      <c r="AU240" s="23"/>
      <c r="AV240" s="23"/>
      <c r="AW240" s="23"/>
      <c r="AX240" s="45">
        <v>4755.85192168507</v>
      </c>
      <c r="AY240" s="23"/>
      <c r="AZ240" s="23"/>
      <c r="BA240" s="23"/>
      <c r="BB240" s="23"/>
      <c r="BC240" s="23"/>
      <c r="BD240" s="23"/>
      <c r="BE240" s="45">
        <v>4755.85192168507</v>
      </c>
      <c r="BF240" s="45"/>
      <c r="BG240" s="23"/>
      <c r="BH240" s="23"/>
      <c r="BI240" s="23"/>
      <c r="BJ240" s="23"/>
      <c r="BK240" s="23"/>
      <c r="BL240" s="45">
        <v>4755.85192168507</v>
      </c>
      <c r="BM240" s="45">
        <v>0.363</v>
      </c>
      <c r="BN240" s="23"/>
      <c r="BO240" s="23"/>
      <c r="BP240" s="23"/>
      <c r="BQ240" s="23"/>
      <c r="BR240" s="23"/>
      <c r="BS240" s="45">
        <v>4755.85192168507</v>
      </c>
      <c r="BT240" s="45">
        <v>0.03</v>
      </c>
      <c r="BU240" s="23"/>
      <c r="BV240" s="23"/>
      <c r="BW240" s="23"/>
      <c r="BX240" s="23"/>
      <c r="BY240" s="23"/>
      <c r="BZ240" s="23"/>
      <c r="CA240" s="23"/>
    </row>
    <row r="241" ht="15.75" customHeight="1">
      <c r="A241" s="45">
        <v>4647.560701431352</v>
      </c>
      <c r="B241" s="46">
        <v>0.03</v>
      </c>
      <c r="C241" s="45"/>
      <c r="D241" s="45"/>
      <c r="E241" s="45"/>
      <c r="F241" s="45"/>
      <c r="G241" s="45"/>
      <c r="H241" s="45">
        <v>4647.560701431352</v>
      </c>
      <c r="I241" s="46">
        <v>0.177</v>
      </c>
      <c r="J241" s="45"/>
      <c r="K241" s="45"/>
      <c r="L241" s="45"/>
      <c r="M241" s="45"/>
      <c r="N241" s="45"/>
      <c r="O241" s="45">
        <v>4647.560701431352</v>
      </c>
      <c r="P241" s="45">
        <v>0.0011808925924180751</v>
      </c>
      <c r="Q241" s="45"/>
      <c r="R241" s="45"/>
      <c r="S241" s="45"/>
      <c r="T241" s="45"/>
      <c r="U241" s="45"/>
      <c r="V241" s="45">
        <v>4647.560701431352</v>
      </c>
      <c r="W241" s="45">
        <v>0.0012809313755695142</v>
      </c>
      <c r="X241" s="45"/>
      <c r="Y241" s="45"/>
      <c r="Z241" s="45"/>
      <c r="AA241" s="45"/>
      <c r="AB241" s="45"/>
      <c r="AC241" s="45">
        <v>4647.560701431352</v>
      </c>
      <c r="AD241" s="45">
        <v>250.82187659708654</v>
      </c>
      <c r="AE241" s="45"/>
      <c r="AF241" s="45"/>
      <c r="AG241" s="45"/>
      <c r="AH241" s="45"/>
      <c r="AI241" s="45"/>
      <c r="AJ241" s="45">
        <v>4647.560701431352</v>
      </c>
      <c r="AK241" s="45">
        <v>0.033</v>
      </c>
      <c r="AL241" s="45"/>
      <c r="AM241" s="45"/>
      <c r="AN241" s="45"/>
      <c r="AO241" s="23"/>
      <c r="AP241" s="23"/>
      <c r="AQ241" s="45">
        <v>4647.560701431352</v>
      </c>
      <c r="AR241" s="45">
        <v>0.05</v>
      </c>
      <c r="AS241" s="23"/>
      <c r="AT241" s="23"/>
      <c r="AU241" s="23"/>
      <c r="AV241" s="23"/>
      <c r="AW241" s="23"/>
      <c r="AX241" s="45">
        <v>4647.560701431352</v>
      </c>
      <c r="AY241" s="23">
        <v>0.451</v>
      </c>
      <c r="AZ241" s="23"/>
      <c r="BA241" s="23"/>
      <c r="BB241" s="23"/>
      <c r="BC241" s="23"/>
      <c r="BD241" s="23"/>
      <c r="BE241" s="45">
        <v>4647.560701431352</v>
      </c>
      <c r="BF241" s="45">
        <v>57.0</v>
      </c>
      <c r="BG241" s="23"/>
      <c r="BH241" s="23"/>
      <c r="BI241" s="23"/>
      <c r="BJ241" s="23"/>
      <c r="BK241" s="23"/>
      <c r="BL241" s="45">
        <v>4647.560701431352</v>
      </c>
      <c r="BM241" s="45">
        <v>0.534</v>
      </c>
      <c r="BN241" s="23"/>
      <c r="BO241" s="23"/>
      <c r="BP241" s="23"/>
      <c r="BQ241" s="23"/>
      <c r="BR241" s="23"/>
      <c r="BS241" s="45">
        <v>4647.560701431352</v>
      </c>
      <c r="BT241" s="45">
        <v>0.049</v>
      </c>
      <c r="BU241" s="23"/>
      <c r="BV241" s="23"/>
      <c r="BW241" s="23"/>
      <c r="BX241" s="23"/>
      <c r="BY241" s="23"/>
      <c r="BZ241" s="23"/>
      <c r="CA241" s="23"/>
    </row>
    <row r="242" ht="15.75" customHeight="1">
      <c r="A242" s="45">
        <v>4538.049614022721</v>
      </c>
      <c r="B242" s="46">
        <v>0.032</v>
      </c>
      <c r="C242" s="45"/>
      <c r="D242" s="45"/>
      <c r="E242" s="45"/>
      <c r="F242" s="45"/>
      <c r="G242" s="45"/>
      <c r="H242" s="45">
        <v>4538.049614022721</v>
      </c>
      <c r="I242" s="46">
        <v>0.153</v>
      </c>
      <c r="J242" s="45"/>
      <c r="K242" s="45"/>
      <c r="L242" s="45"/>
      <c r="M242" s="45"/>
      <c r="N242" s="45"/>
      <c r="O242" s="45">
        <v>4538.049614022721</v>
      </c>
      <c r="P242" s="45">
        <v>0.001296617540998806</v>
      </c>
      <c r="Q242" s="45"/>
      <c r="R242" s="45"/>
      <c r="S242" s="45"/>
      <c r="T242" s="45"/>
      <c r="U242" s="45"/>
      <c r="V242" s="45">
        <v>4538.049614022721</v>
      </c>
      <c r="W242" s="45">
        <v>0.0016504978742408383</v>
      </c>
      <c r="X242" s="45"/>
      <c r="Y242" s="45"/>
      <c r="Z242" s="45"/>
      <c r="AA242" s="45"/>
      <c r="AB242" s="45"/>
      <c r="AC242" s="45">
        <v>4538.049614022721</v>
      </c>
      <c r="AD242" s="45"/>
      <c r="AE242" s="45"/>
      <c r="AF242" s="45"/>
      <c r="AG242" s="45"/>
      <c r="AH242" s="45"/>
      <c r="AI242" s="45"/>
      <c r="AJ242" s="45">
        <v>4538.049614022721</v>
      </c>
      <c r="AK242" s="45">
        <v>0.033</v>
      </c>
      <c r="AL242" s="45"/>
      <c r="AM242" s="45"/>
      <c r="AN242" s="45"/>
      <c r="AO242" s="23"/>
      <c r="AP242" s="23"/>
      <c r="AQ242" s="45">
        <v>4538.049614022721</v>
      </c>
      <c r="AR242" s="45">
        <v>0.049</v>
      </c>
      <c r="AS242" s="23"/>
      <c r="AT242" s="23"/>
      <c r="AU242" s="23"/>
      <c r="AV242" s="23"/>
      <c r="AW242" s="23"/>
      <c r="AX242" s="45">
        <v>4538.049614022721</v>
      </c>
      <c r="AY242" s="23">
        <v>0.447</v>
      </c>
      <c r="AZ242" s="23"/>
      <c r="BA242" s="23"/>
      <c r="BB242" s="23"/>
      <c r="BC242" s="23"/>
      <c r="BD242" s="23"/>
      <c r="BE242" s="45">
        <v>4538.049614022721</v>
      </c>
      <c r="BF242" s="45">
        <v>57.0</v>
      </c>
      <c r="BG242" s="23"/>
      <c r="BH242" s="23"/>
      <c r="BI242" s="23"/>
      <c r="BJ242" s="23"/>
      <c r="BK242" s="23"/>
      <c r="BL242" s="45">
        <v>4538.049614022721</v>
      </c>
      <c r="BM242" s="45">
        <v>0.636</v>
      </c>
      <c r="BN242" s="23"/>
      <c r="BO242" s="23"/>
      <c r="BP242" s="23"/>
      <c r="BQ242" s="23"/>
      <c r="BR242" s="23"/>
      <c r="BS242" s="45">
        <v>4538.049614022721</v>
      </c>
      <c r="BT242" s="45">
        <v>0.055</v>
      </c>
      <c r="BU242" s="23"/>
      <c r="BV242" s="23"/>
      <c r="BW242" s="23"/>
      <c r="BX242" s="23"/>
      <c r="BY242" s="23"/>
      <c r="BZ242" s="23"/>
      <c r="CA242" s="23"/>
    </row>
    <row r="243" ht="15.75" customHeight="1">
      <c r="A243" s="45">
        <v>4453.167243337653</v>
      </c>
      <c r="B243" s="46">
        <v>0.033</v>
      </c>
      <c r="C243" s="45"/>
      <c r="D243" s="45"/>
      <c r="E243" s="45"/>
      <c r="F243" s="45"/>
      <c r="G243" s="45"/>
      <c r="H243" s="45">
        <v>4453.167243337653</v>
      </c>
      <c r="I243" s="46">
        <v>0.15</v>
      </c>
      <c r="J243" s="45"/>
      <c r="K243" s="45"/>
      <c r="L243" s="45"/>
      <c r="M243" s="45"/>
      <c r="N243" s="45"/>
      <c r="O243" s="45">
        <v>4453.167243337653</v>
      </c>
      <c r="P243" s="45">
        <v>0.0011869657617722407</v>
      </c>
      <c r="Q243" s="45"/>
      <c r="R243" s="45"/>
      <c r="S243" s="45"/>
      <c r="T243" s="45"/>
      <c r="U243" s="45"/>
      <c r="V243" s="45">
        <v>4453.167243337653</v>
      </c>
      <c r="W243" s="45">
        <v>0.0014419077676476521</v>
      </c>
      <c r="X243" s="45"/>
      <c r="Y243" s="45"/>
      <c r="Z243" s="45"/>
      <c r="AA243" s="45"/>
      <c r="AB243" s="45"/>
      <c r="AC243" s="45">
        <v>4453.167243337653</v>
      </c>
      <c r="AD243" s="45"/>
      <c r="AE243" s="45"/>
      <c r="AF243" s="45"/>
      <c r="AG243" s="45"/>
      <c r="AH243" s="45"/>
      <c r="AI243" s="45"/>
      <c r="AJ243" s="45">
        <v>4453.167243337653</v>
      </c>
      <c r="AK243" s="45">
        <v>0.033</v>
      </c>
      <c r="AL243" s="45"/>
      <c r="AM243" s="45"/>
      <c r="AN243" s="45"/>
      <c r="AO243" s="23"/>
      <c r="AP243" s="23"/>
      <c r="AQ243" s="45">
        <v>4453.167243337653</v>
      </c>
      <c r="AR243" s="45">
        <v>0.048</v>
      </c>
      <c r="AS243" s="23"/>
      <c r="AT243" s="23"/>
      <c r="AU243" s="23"/>
      <c r="AV243" s="23"/>
      <c r="AW243" s="23"/>
      <c r="AX243" s="45">
        <v>4453.167243337653</v>
      </c>
      <c r="AY243" s="23">
        <v>0.447</v>
      </c>
      <c r="AZ243" s="23"/>
      <c r="BA243" s="23"/>
      <c r="BB243" s="23"/>
      <c r="BC243" s="23"/>
      <c r="BD243" s="23"/>
      <c r="BE243" s="45">
        <v>4453.167243337653</v>
      </c>
      <c r="BF243" s="45">
        <v>57.0</v>
      </c>
      <c r="BG243" s="23"/>
      <c r="BH243" s="23"/>
      <c r="BI243" s="23"/>
      <c r="BJ243" s="23"/>
      <c r="BK243" s="23"/>
      <c r="BL243" s="45">
        <v>4453.167243337653</v>
      </c>
      <c r="BM243" s="45">
        <v>0.808</v>
      </c>
      <c r="BN243" s="23"/>
      <c r="BO243" s="23"/>
      <c r="BP243" s="23"/>
      <c r="BQ243" s="23"/>
      <c r="BR243" s="23"/>
      <c r="BS243" s="45">
        <v>4453.167243337653</v>
      </c>
      <c r="BT243" s="45">
        <v>0.058</v>
      </c>
      <c r="BU243" s="23"/>
      <c r="BV243" s="23"/>
      <c r="BW243" s="23"/>
      <c r="BX243" s="23"/>
      <c r="BY243" s="23"/>
      <c r="BZ243" s="23"/>
      <c r="CA243" s="23"/>
    </row>
    <row r="244" ht="15.75" customHeight="1">
      <c r="A244" s="45">
        <v>4393.095889450198</v>
      </c>
      <c r="B244" s="46">
        <v>0.027</v>
      </c>
      <c r="C244" s="45"/>
      <c r="D244" s="45"/>
      <c r="E244" s="45"/>
      <c r="F244" s="45"/>
      <c r="G244" s="45"/>
      <c r="H244" s="45">
        <v>4393.095889450198</v>
      </c>
      <c r="I244" s="46"/>
      <c r="J244" s="45"/>
      <c r="K244" s="45"/>
      <c r="L244" s="45"/>
      <c r="M244" s="45"/>
      <c r="N244" s="45"/>
      <c r="O244" s="45">
        <v>4393.095889450198</v>
      </c>
      <c r="P244" s="45"/>
      <c r="Q244" s="45"/>
      <c r="R244" s="45"/>
      <c r="S244" s="45"/>
      <c r="T244" s="45"/>
      <c r="U244" s="45"/>
      <c r="V244" s="45">
        <v>4393.095889450198</v>
      </c>
      <c r="W244" s="45"/>
      <c r="X244" s="45"/>
      <c r="Y244" s="45"/>
      <c r="Z244" s="45"/>
      <c r="AA244" s="45"/>
      <c r="AB244" s="45"/>
      <c r="AC244" s="45">
        <v>4393.095889450198</v>
      </c>
      <c r="AD244" s="45"/>
      <c r="AE244" s="45"/>
      <c r="AF244" s="45"/>
      <c r="AG244" s="45"/>
      <c r="AH244" s="45"/>
      <c r="AI244" s="45"/>
      <c r="AJ244" s="45">
        <v>4393.095889450198</v>
      </c>
      <c r="AK244" s="45">
        <v>0.033</v>
      </c>
      <c r="AL244" s="45"/>
      <c r="AM244" s="45"/>
      <c r="AN244" s="45"/>
      <c r="AO244" s="23"/>
      <c r="AP244" s="23"/>
      <c r="AQ244" s="45">
        <v>4393.095889450198</v>
      </c>
      <c r="AR244" s="45">
        <v>0.046</v>
      </c>
      <c r="AS244" s="23"/>
      <c r="AT244" s="23"/>
      <c r="AU244" s="23"/>
      <c r="AV244" s="23"/>
      <c r="AW244" s="23"/>
      <c r="AX244" s="45">
        <v>4393.095889450198</v>
      </c>
      <c r="AY244" s="23">
        <v>0.447</v>
      </c>
      <c r="AZ244" s="23"/>
      <c r="BA244" s="23"/>
      <c r="BB244" s="23"/>
      <c r="BC244" s="23"/>
      <c r="BD244" s="23"/>
      <c r="BE244" s="45">
        <v>4393.095889450198</v>
      </c>
      <c r="BF244" s="45">
        <v>57.0</v>
      </c>
      <c r="BG244" s="23"/>
      <c r="BH244" s="23"/>
      <c r="BI244" s="23"/>
      <c r="BJ244" s="23"/>
      <c r="BK244" s="23"/>
      <c r="BL244" s="45">
        <v>4393.095889450198</v>
      </c>
      <c r="BM244" s="45">
        <v>0.877</v>
      </c>
      <c r="BN244" s="23"/>
      <c r="BO244" s="23"/>
      <c r="BP244" s="23"/>
      <c r="BQ244" s="23"/>
      <c r="BR244" s="23"/>
      <c r="BS244" s="45">
        <v>4393.095889450198</v>
      </c>
      <c r="BT244" s="45">
        <v>0.062</v>
      </c>
      <c r="BU244" s="23"/>
      <c r="BV244" s="23"/>
      <c r="BW244" s="23"/>
      <c r="BX244" s="23"/>
      <c r="BY244" s="23"/>
      <c r="BZ244" s="23"/>
      <c r="CA244" s="23"/>
    </row>
    <row r="245" ht="15.75" customHeight="1">
      <c r="A245" s="45">
        <v>4289.655104317861</v>
      </c>
      <c r="B245" s="46">
        <v>0.037</v>
      </c>
      <c r="C245" s="45"/>
      <c r="D245" s="45"/>
      <c r="E245" s="45"/>
      <c r="F245" s="45"/>
      <c r="G245" s="45"/>
      <c r="H245" s="45">
        <v>4289.655104317861</v>
      </c>
      <c r="I245" s="46"/>
      <c r="J245" s="45"/>
      <c r="K245" s="45"/>
      <c r="L245" s="45"/>
      <c r="M245" s="45"/>
      <c r="N245" s="45"/>
      <c r="O245" s="45">
        <v>4289.655104317861</v>
      </c>
      <c r="P245" s="45">
        <v>0.0010486092597529549</v>
      </c>
      <c r="Q245" s="45"/>
      <c r="R245" s="45"/>
      <c r="S245" s="45"/>
      <c r="T245" s="45"/>
      <c r="U245" s="45"/>
      <c r="V245" s="45">
        <v>4289.655104317861</v>
      </c>
      <c r="W245" s="45">
        <v>8.787780048777116E-4</v>
      </c>
      <c r="X245" s="45"/>
      <c r="Y245" s="45"/>
      <c r="Z245" s="45"/>
      <c r="AA245" s="45"/>
      <c r="AB245" s="45"/>
      <c r="AC245" s="45">
        <v>4289.655104317861</v>
      </c>
      <c r="AD245" s="45"/>
      <c r="AE245" s="45"/>
      <c r="AF245" s="45"/>
      <c r="AG245" s="45"/>
      <c r="AH245" s="45"/>
      <c r="AI245" s="45"/>
      <c r="AJ245" s="45">
        <v>4289.655104317861</v>
      </c>
      <c r="AK245" s="45">
        <v>0.033</v>
      </c>
      <c r="AL245" s="45"/>
      <c r="AM245" s="45"/>
      <c r="AN245" s="45"/>
      <c r="AO245" s="23"/>
      <c r="AP245" s="23"/>
      <c r="AQ245" s="45">
        <v>4289.655104317861</v>
      </c>
      <c r="AR245" s="45">
        <v>0.045</v>
      </c>
      <c r="AS245" s="23"/>
      <c r="AT245" s="23"/>
      <c r="AU245" s="23"/>
      <c r="AV245" s="23"/>
      <c r="AW245" s="23"/>
      <c r="AX245" s="45">
        <v>4289.655104317861</v>
      </c>
      <c r="AY245" s="23">
        <v>0.447</v>
      </c>
      <c r="AZ245" s="23"/>
      <c r="BA245" s="23"/>
      <c r="BB245" s="23"/>
      <c r="BC245" s="23"/>
      <c r="BD245" s="23"/>
      <c r="BE245" s="45">
        <v>4289.655104317861</v>
      </c>
      <c r="BF245" s="45">
        <v>57.0</v>
      </c>
      <c r="BG245" s="23"/>
      <c r="BH245" s="23"/>
      <c r="BI245" s="23"/>
      <c r="BJ245" s="23"/>
      <c r="BK245" s="23"/>
      <c r="BL245" s="45">
        <v>4289.655104317861</v>
      </c>
      <c r="BM245" s="45">
        <v>0.954</v>
      </c>
      <c r="BN245" s="23"/>
      <c r="BO245" s="23"/>
      <c r="BP245" s="23"/>
      <c r="BQ245" s="23"/>
      <c r="BR245" s="23"/>
      <c r="BS245" s="45">
        <v>4289.655104317861</v>
      </c>
      <c r="BT245" s="45">
        <v>0.067</v>
      </c>
      <c r="BU245" s="23"/>
      <c r="BV245" s="23"/>
      <c r="BW245" s="23"/>
      <c r="BX245" s="23"/>
      <c r="BY245" s="23"/>
      <c r="BZ245" s="23"/>
      <c r="CA245" s="23"/>
    </row>
    <row r="246" ht="15.75" customHeight="1">
      <c r="A246" s="45">
        <v>4191.38927672273</v>
      </c>
      <c r="B246" s="46">
        <v>0.035</v>
      </c>
      <c r="C246" s="45"/>
      <c r="D246" s="45"/>
      <c r="E246" s="45"/>
      <c r="F246" s="45"/>
      <c r="G246" s="45"/>
      <c r="H246" s="45">
        <v>4191.38927672273</v>
      </c>
      <c r="I246" s="46"/>
      <c r="J246" s="45"/>
      <c r="K246" s="45"/>
      <c r="L246" s="45"/>
      <c r="M246" s="45"/>
      <c r="N246" s="45"/>
      <c r="O246" s="45">
        <v>4191.38927672273</v>
      </c>
      <c r="P246" s="45">
        <v>0.0011360846974274878</v>
      </c>
      <c r="Q246" s="45"/>
      <c r="R246" s="45"/>
      <c r="S246" s="45"/>
      <c r="T246" s="45"/>
      <c r="U246" s="45"/>
      <c r="V246" s="45">
        <v>4191.38927672273</v>
      </c>
      <c r="W246" s="45">
        <v>0.0012703843024966875</v>
      </c>
      <c r="X246" s="45"/>
      <c r="Y246" s="45"/>
      <c r="Z246" s="45"/>
      <c r="AA246" s="45"/>
      <c r="AB246" s="45"/>
      <c r="AC246" s="45">
        <v>4191.38927672273</v>
      </c>
      <c r="AD246" s="45"/>
      <c r="AE246" s="45"/>
      <c r="AF246" s="45"/>
      <c r="AG246" s="45"/>
      <c r="AH246" s="45"/>
      <c r="AI246" s="45"/>
      <c r="AJ246" s="45">
        <v>4191.38927672273</v>
      </c>
      <c r="AK246" s="45">
        <v>0.033</v>
      </c>
      <c r="AL246" s="45"/>
      <c r="AM246" s="45"/>
      <c r="AN246" s="45"/>
      <c r="AO246" s="23"/>
      <c r="AP246" s="23"/>
      <c r="AQ246" s="45">
        <v>4191.38927672273</v>
      </c>
      <c r="AR246" s="45">
        <v>0.043</v>
      </c>
      <c r="AS246" s="23"/>
      <c r="AT246" s="23"/>
      <c r="AU246" s="23"/>
      <c r="AV246" s="23"/>
      <c r="AW246" s="23"/>
      <c r="AX246" s="45">
        <v>4191.38927672273</v>
      </c>
      <c r="AY246" s="23">
        <v>0.435</v>
      </c>
      <c r="AZ246" s="23"/>
      <c r="BA246" s="23"/>
      <c r="BB246" s="23"/>
      <c r="BC246" s="23"/>
      <c r="BD246" s="23"/>
      <c r="BE246" s="45">
        <v>4191.38927672273</v>
      </c>
      <c r="BF246" s="45">
        <v>57.0</v>
      </c>
      <c r="BG246" s="23"/>
      <c r="BH246" s="23"/>
      <c r="BI246" s="23"/>
      <c r="BJ246" s="23"/>
      <c r="BK246" s="23"/>
      <c r="BL246" s="45">
        <v>4191.38927672273</v>
      </c>
      <c r="BM246" s="45">
        <v>1.035</v>
      </c>
      <c r="BN246" s="23"/>
      <c r="BO246" s="23"/>
      <c r="BP246" s="23"/>
      <c r="BQ246" s="23"/>
      <c r="BR246" s="23"/>
      <c r="BS246" s="45">
        <v>4191.38927672273</v>
      </c>
      <c r="BT246" s="45">
        <v>0.072</v>
      </c>
      <c r="BU246" s="23"/>
      <c r="BV246" s="23"/>
      <c r="BW246" s="23"/>
      <c r="BX246" s="23"/>
      <c r="BY246" s="23"/>
      <c r="BZ246" s="23"/>
      <c r="CA246" s="23"/>
    </row>
    <row r="247" ht="15.75" customHeight="1">
      <c r="A247" s="45">
        <v>4108.149871332732</v>
      </c>
      <c r="B247" s="46">
        <v>0.034</v>
      </c>
      <c r="C247" s="45"/>
      <c r="D247" s="45"/>
      <c r="E247" s="45"/>
      <c r="F247" s="45"/>
      <c r="G247" s="45"/>
      <c r="H247" s="45">
        <v>4108.149871332732</v>
      </c>
      <c r="I247" s="46"/>
      <c r="J247" s="45"/>
      <c r="K247" s="45"/>
      <c r="L247" s="45"/>
      <c r="M247" s="45"/>
      <c r="N247" s="45"/>
      <c r="O247" s="45">
        <v>4108.149871332732</v>
      </c>
      <c r="P247" s="45"/>
      <c r="Q247" s="45"/>
      <c r="R247" s="45"/>
      <c r="S247" s="45"/>
      <c r="T247" s="45"/>
      <c r="U247" s="45"/>
      <c r="V247" s="45">
        <v>4108.149871332732</v>
      </c>
      <c r="W247" s="45"/>
      <c r="X247" s="45"/>
      <c r="Y247" s="45"/>
      <c r="Z247" s="45"/>
      <c r="AA247" s="45"/>
      <c r="AB247" s="45"/>
      <c r="AC247" s="45">
        <v>4108.149871332732</v>
      </c>
      <c r="AD247" s="45"/>
      <c r="AE247" s="45"/>
      <c r="AF247" s="45"/>
      <c r="AG247" s="45"/>
      <c r="AH247" s="45"/>
      <c r="AI247" s="45"/>
      <c r="AJ247" s="45">
        <v>4108.149871332732</v>
      </c>
      <c r="AK247" s="45">
        <v>0.032</v>
      </c>
      <c r="AL247" s="45"/>
      <c r="AM247" s="45"/>
      <c r="AN247" s="45"/>
      <c r="AO247" s="23"/>
      <c r="AP247" s="23"/>
      <c r="AQ247" s="45">
        <v>4108.149871332732</v>
      </c>
      <c r="AR247" s="45">
        <v>0.042</v>
      </c>
      <c r="AS247" s="23"/>
      <c r="AT247" s="23"/>
      <c r="AU247" s="23"/>
      <c r="AV247" s="23"/>
      <c r="AW247" s="23"/>
      <c r="AX247" s="45">
        <v>4108.149871332732</v>
      </c>
      <c r="AY247" s="23">
        <v>0.435</v>
      </c>
      <c r="AZ247" s="23"/>
      <c r="BA247" s="23"/>
      <c r="BB247" s="23"/>
      <c r="BC247" s="23"/>
      <c r="BD247" s="23"/>
      <c r="BE247" s="45">
        <v>4108.149871332732</v>
      </c>
      <c r="BF247" s="45">
        <v>57.0</v>
      </c>
      <c r="BG247" s="23"/>
      <c r="BH247" s="23"/>
      <c r="BI247" s="23"/>
      <c r="BJ247" s="23"/>
      <c r="BK247" s="23"/>
      <c r="BL247" s="45">
        <v>4108.149871332732</v>
      </c>
      <c r="BM247" s="45">
        <v>1.487</v>
      </c>
      <c r="BN247" s="23"/>
      <c r="BO247" s="23"/>
      <c r="BP247" s="23"/>
      <c r="BQ247" s="23"/>
      <c r="BR247" s="23"/>
      <c r="BS247" s="45">
        <v>4108.149871332732</v>
      </c>
      <c r="BT247" s="45">
        <v>0.08</v>
      </c>
      <c r="BU247" s="23"/>
      <c r="BV247" s="23"/>
      <c r="BW247" s="23"/>
      <c r="BX247" s="23"/>
      <c r="BY247" s="23"/>
      <c r="BZ247" s="23"/>
      <c r="CA247" s="23"/>
    </row>
    <row r="248" ht="15.75" customHeight="1">
      <c r="A248" s="45">
        <v>4016.565926035728</v>
      </c>
      <c r="B248" s="46">
        <v>0.035</v>
      </c>
      <c r="C248" s="45"/>
      <c r="D248" s="45"/>
      <c r="E248" s="45"/>
      <c r="F248" s="45"/>
      <c r="G248" s="45"/>
      <c r="H248" s="45">
        <v>4016.565926035728</v>
      </c>
      <c r="I248" s="46"/>
      <c r="J248" s="45"/>
      <c r="K248" s="45"/>
      <c r="L248" s="45"/>
      <c r="M248" s="45"/>
      <c r="N248" s="45"/>
      <c r="O248" s="45">
        <v>4016.565926035728</v>
      </c>
      <c r="P248" s="45"/>
      <c r="Q248" s="45"/>
      <c r="R248" s="45"/>
      <c r="S248" s="45"/>
      <c r="T248" s="45"/>
      <c r="U248" s="45"/>
      <c r="V248" s="45">
        <v>4016.565926035728</v>
      </c>
      <c r="W248" s="45"/>
      <c r="X248" s="45"/>
      <c r="Y248" s="45"/>
      <c r="Z248" s="45"/>
      <c r="AA248" s="45"/>
      <c r="AB248" s="45"/>
      <c r="AC248" s="45">
        <v>4016.565926035728</v>
      </c>
      <c r="AD248" s="45"/>
      <c r="AE248" s="45"/>
      <c r="AF248" s="45"/>
      <c r="AG248" s="45"/>
      <c r="AH248" s="45"/>
      <c r="AI248" s="45"/>
      <c r="AJ248" s="45">
        <v>4016.565926035728</v>
      </c>
      <c r="AK248" s="45">
        <v>0.032</v>
      </c>
      <c r="AL248" s="45"/>
      <c r="AM248" s="45"/>
      <c r="AN248" s="45"/>
      <c r="AO248" s="23"/>
      <c r="AP248" s="23"/>
      <c r="AQ248" s="45">
        <v>4016.565926035728</v>
      </c>
      <c r="AR248" s="45">
        <v>0.04</v>
      </c>
      <c r="AS248" s="23"/>
      <c r="AT248" s="23"/>
      <c r="AU248" s="23"/>
      <c r="AV248" s="23"/>
      <c r="AW248" s="23"/>
      <c r="AX248" s="45">
        <v>4016.565926035728</v>
      </c>
      <c r="AY248" s="23">
        <v>0.435</v>
      </c>
      <c r="AZ248" s="23"/>
      <c r="BA248" s="23"/>
      <c r="BB248" s="23"/>
      <c r="BC248" s="23"/>
      <c r="BD248" s="23"/>
      <c r="BE248" s="45">
        <v>4016.565926035728</v>
      </c>
      <c r="BF248" s="45">
        <v>57.0</v>
      </c>
      <c r="BG248" s="23"/>
      <c r="BH248" s="23"/>
      <c r="BI248" s="23"/>
      <c r="BJ248" s="23"/>
      <c r="BK248" s="23"/>
      <c r="BL248" s="45">
        <v>4016.565926035728</v>
      </c>
      <c r="BM248" s="45">
        <v>1.795</v>
      </c>
      <c r="BN248" s="23"/>
      <c r="BO248" s="23"/>
      <c r="BP248" s="23"/>
      <c r="BQ248" s="23"/>
      <c r="BR248" s="23"/>
      <c r="BS248" s="45">
        <v>4016.565926035728</v>
      </c>
      <c r="BT248" s="45">
        <v>0.086</v>
      </c>
      <c r="BU248" s="23"/>
      <c r="BV248" s="23"/>
      <c r="BW248" s="23"/>
      <c r="BX248" s="23"/>
      <c r="BY248" s="23"/>
      <c r="BZ248" s="23"/>
      <c r="CA248" s="23"/>
    </row>
    <row r="249" ht="15.75" customHeight="1">
      <c r="A249" s="45">
        <v>5336.97924178692</v>
      </c>
      <c r="B249" s="46">
        <v>0.045</v>
      </c>
      <c r="C249" s="45"/>
      <c r="D249" s="45"/>
      <c r="E249" s="45"/>
      <c r="F249" s="45"/>
      <c r="G249" s="45"/>
      <c r="H249" s="45">
        <v>5336.97924178692</v>
      </c>
      <c r="I249" s="46">
        <v>0.24</v>
      </c>
      <c r="J249" s="45"/>
      <c r="K249" s="45"/>
      <c r="L249" s="45"/>
      <c r="M249" s="45"/>
      <c r="N249" s="45"/>
      <c r="O249" s="45">
        <v>5336.97924178692</v>
      </c>
      <c r="P249" s="45"/>
      <c r="Q249" s="45"/>
      <c r="R249" s="45"/>
      <c r="S249" s="45"/>
      <c r="T249" s="45"/>
      <c r="U249" s="45"/>
      <c r="V249" s="45">
        <v>5336.97924178692</v>
      </c>
      <c r="W249" s="45"/>
      <c r="X249" s="45"/>
      <c r="Y249" s="45"/>
      <c r="Z249" s="45"/>
      <c r="AA249" s="45"/>
      <c r="AB249" s="45"/>
      <c r="AC249" s="45">
        <v>5336.97924178692</v>
      </c>
      <c r="AD249" s="45"/>
      <c r="AE249" s="45"/>
      <c r="AF249" s="45"/>
      <c r="AG249" s="45"/>
      <c r="AH249" s="45"/>
      <c r="AI249" s="45"/>
      <c r="AJ249" s="45">
        <v>5336.97924178692</v>
      </c>
      <c r="AK249" s="45">
        <v>0.045</v>
      </c>
      <c r="AL249" s="45"/>
      <c r="AM249" s="45"/>
      <c r="AN249" s="45"/>
      <c r="AO249" s="23"/>
      <c r="AP249" s="23"/>
      <c r="AQ249" s="45">
        <v>5336.97924178692</v>
      </c>
      <c r="AR249" s="45">
        <v>0.063</v>
      </c>
      <c r="AS249" s="23"/>
      <c r="AT249" s="23"/>
      <c r="AU249" s="23"/>
      <c r="AV249" s="23"/>
      <c r="AW249" s="23"/>
      <c r="AX249" s="45">
        <v>5336.97924178692</v>
      </c>
      <c r="AY249" s="23"/>
      <c r="AZ249" s="23"/>
      <c r="BA249" s="23"/>
      <c r="BB249" s="23"/>
      <c r="BC249" s="23"/>
      <c r="BD249" s="23"/>
      <c r="BE249" s="45">
        <v>5336.97924178692</v>
      </c>
      <c r="BF249" s="45"/>
      <c r="BG249" s="23"/>
      <c r="BH249" s="23"/>
      <c r="BI249" s="23"/>
      <c r="BJ249" s="23"/>
      <c r="BK249" s="23"/>
      <c r="BL249" s="45">
        <v>5336.97924178692</v>
      </c>
      <c r="BM249" s="45">
        <v>0.005</v>
      </c>
      <c r="BN249" s="23"/>
      <c r="BO249" s="23"/>
      <c r="BP249" s="23"/>
      <c r="BQ249" s="23"/>
      <c r="BR249" s="23"/>
      <c r="BS249" s="45">
        <v>5336.97924178692</v>
      </c>
      <c r="BT249" s="45">
        <v>0.009</v>
      </c>
      <c r="BU249" s="23"/>
      <c r="BV249" s="23"/>
      <c r="BW249" s="23"/>
      <c r="BX249" s="23"/>
      <c r="BY249" s="23"/>
      <c r="BZ249" s="23"/>
      <c r="CA249" s="23"/>
    </row>
    <row r="250" ht="15.75" customHeight="1">
      <c r="A250" s="45">
        <v>5179.279634891224</v>
      </c>
      <c r="B250" s="46">
        <v>0.046</v>
      </c>
      <c r="C250" s="45"/>
      <c r="D250" s="45"/>
      <c r="E250" s="45"/>
      <c r="F250" s="45"/>
      <c r="G250" s="45"/>
      <c r="H250" s="45">
        <v>5179.279634891224</v>
      </c>
      <c r="I250" s="46">
        <v>0.24</v>
      </c>
      <c r="J250" s="45"/>
      <c r="K250" s="45"/>
      <c r="L250" s="45"/>
      <c r="M250" s="45"/>
      <c r="N250" s="45"/>
      <c r="O250" s="45">
        <v>5179.279634891224</v>
      </c>
      <c r="P250" s="45"/>
      <c r="Q250" s="45"/>
      <c r="R250" s="45"/>
      <c r="S250" s="45"/>
      <c r="T250" s="45"/>
      <c r="U250" s="45"/>
      <c r="V250" s="45">
        <v>5179.279634891224</v>
      </c>
      <c r="W250" s="45"/>
      <c r="X250" s="45"/>
      <c r="Y250" s="45"/>
      <c r="Z250" s="45"/>
      <c r="AA250" s="45"/>
      <c r="AB250" s="45"/>
      <c r="AC250" s="45">
        <v>5179.279634891224</v>
      </c>
      <c r="AD250" s="45"/>
      <c r="AE250" s="45"/>
      <c r="AF250" s="45"/>
      <c r="AG250" s="45"/>
      <c r="AH250" s="45"/>
      <c r="AI250" s="45"/>
      <c r="AJ250" s="45">
        <v>5179.279634891224</v>
      </c>
      <c r="AK250" s="45">
        <v>0.045</v>
      </c>
      <c r="AL250" s="45"/>
      <c r="AM250" s="45"/>
      <c r="AN250" s="45"/>
      <c r="AO250" s="23"/>
      <c r="AP250" s="23"/>
      <c r="AQ250" s="45">
        <v>5179.279634891224</v>
      </c>
      <c r="AR250" s="45">
        <v>0.062</v>
      </c>
      <c r="AS250" s="23"/>
      <c r="AT250" s="23"/>
      <c r="AU250" s="23"/>
      <c r="AV250" s="23"/>
      <c r="AW250" s="23"/>
      <c r="AX250" s="45">
        <v>5179.279634891224</v>
      </c>
      <c r="AY250" s="23"/>
      <c r="AZ250" s="23"/>
      <c r="BA250" s="23"/>
      <c r="BB250" s="23"/>
      <c r="BC250" s="23"/>
      <c r="BD250" s="23"/>
      <c r="BE250" s="45">
        <v>5179.279634891224</v>
      </c>
      <c r="BF250" s="45"/>
      <c r="BG250" s="23"/>
      <c r="BH250" s="23"/>
      <c r="BI250" s="23"/>
      <c r="BJ250" s="23"/>
      <c r="BK250" s="23"/>
      <c r="BL250" s="45">
        <v>5179.279634891224</v>
      </c>
      <c r="BM250" s="45">
        <v>0.043</v>
      </c>
      <c r="BN250" s="23"/>
      <c r="BO250" s="23"/>
      <c r="BP250" s="23"/>
      <c r="BQ250" s="23"/>
      <c r="BR250" s="23"/>
      <c r="BS250" s="45">
        <v>5179.279634891224</v>
      </c>
      <c r="BT250" s="45">
        <v>0.013</v>
      </c>
      <c r="BU250" s="23"/>
      <c r="BV250" s="23"/>
      <c r="BW250" s="23"/>
      <c r="BX250" s="23"/>
      <c r="BY250" s="23"/>
      <c r="BZ250" s="23"/>
      <c r="CA250" s="23"/>
    </row>
    <row r="251" ht="15.75" customHeight="1">
      <c r="A251" s="45">
        <v>5034.576775107966</v>
      </c>
      <c r="B251" s="46">
        <v>0.038</v>
      </c>
      <c r="C251" s="45"/>
      <c r="D251" s="45"/>
      <c r="E251" s="45"/>
      <c r="F251" s="45"/>
      <c r="G251" s="45"/>
      <c r="H251" s="45">
        <v>5034.576775107966</v>
      </c>
      <c r="I251" s="46">
        <v>0.24</v>
      </c>
      <c r="J251" s="45"/>
      <c r="K251" s="45"/>
      <c r="L251" s="45"/>
      <c r="M251" s="45"/>
      <c r="N251" s="45"/>
      <c r="O251" s="45">
        <v>5034.576775107966</v>
      </c>
      <c r="P251" s="45"/>
      <c r="Q251" s="45"/>
      <c r="R251" s="45"/>
      <c r="S251" s="45"/>
      <c r="T251" s="45"/>
      <c r="U251" s="45"/>
      <c r="V251" s="45">
        <v>5034.576775107966</v>
      </c>
      <c r="W251" s="45">
        <v>3.619897035740552E-4</v>
      </c>
      <c r="X251" s="45"/>
      <c r="Y251" s="45"/>
      <c r="Z251" s="45"/>
      <c r="AA251" s="45"/>
      <c r="AB251" s="45"/>
      <c r="AC251" s="45">
        <v>5034.576775107966</v>
      </c>
      <c r="AD251" s="45"/>
      <c r="AE251" s="45"/>
      <c r="AF251" s="45"/>
      <c r="AG251" s="45"/>
      <c r="AH251" s="45"/>
      <c r="AI251" s="45"/>
      <c r="AJ251" s="45">
        <v>5034.576775107966</v>
      </c>
      <c r="AK251" s="45">
        <v>0.045</v>
      </c>
      <c r="AL251" s="45"/>
      <c r="AM251" s="45"/>
      <c r="AN251" s="45"/>
      <c r="AO251" s="23"/>
      <c r="AP251" s="23"/>
      <c r="AQ251" s="45">
        <v>5034.576775107966</v>
      </c>
      <c r="AR251" s="45">
        <v>0.061</v>
      </c>
      <c r="AS251" s="23"/>
      <c r="AT251" s="23"/>
      <c r="AU251" s="23"/>
      <c r="AV251" s="23"/>
      <c r="AW251" s="23"/>
      <c r="AX251" s="45">
        <v>5034.576775107966</v>
      </c>
      <c r="AY251" s="23"/>
      <c r="AZ251" s="23"/>
      <c r="BA251" s="23"/>
      <c r="BB251" s="23"/>
      <c r="BC251" s="23"/>
      <c r="BD251" s="23"/>
      <c r="BE251" s="45">
        <v>5034.576775107966</v>
      </c>
      <c r="BF251" s="45"/>
      <c r="BG251" s="23"/>
      <c r="BH251" s="23"/>
      <c r="BI251" s="23"/>
      <c r="BJ251" s="23"/>
      <c r="BK251" s="23"/>
      <c r="BL251" s="45">
        <v>5034.576775107966</v>
      </c>
      <c r="BM251" s="45">
        <v>0.077</v>
      </c>
      <c r="BN251" s="23"/>
      <c r="BO251" s="23"/>
      <c r="BP251" s="23"/>
      <c r="BQ251" s="23"/>
      <c r="BR251" s="23"/>
      <c r="BS251" s="45">
        <v>5034.576775107966</v>
      </c>
      <c r="BT251" s="45">
        <v>0.018</v>
      </c>
      <c r="BU251" s="23"/>
      <c r="BV251" s="23"/>
      <c r="BW251" s="23"/>
      <c r="BX251" s="23"/>
      <c r="BY251" s="23"/>
      <c r="BZ251" s="23"/>
      <c r="CA251" s="23"/>
    </row>
    <row r="252" ht="15.75" customHeight="1">
      <c r="A252" s="45">
        <v>4882.769778309708</v>
      </c>
      <c r="B252" s="46">
        <v>0.042</v>
      </c>
      <c r="C252" s="45"/>
      <c r="D252" s="45"/>
      <c r="E252" s="45"/>
      <c r="F252" s="45"/>
      <c r="G252" s="45"/>
      <c r="H252" s="45">
        <v>4882.769778309708</v>
      </c>
      <c r="I252" s="46">
        <v>0.293</v>
      </c>
      <c r="J252" s="45"/>
      <c r="K252" s="45"/>
      <c r="L252" s="45"/>
      <c r="M252" s="45"/>
      <c r="N252" s="45"/>
      <c r="O252" s="45">
        <v>4882.769778309708</v>
      </c>
      <c r="P252" s="45"/>
      <c r="Q252" s="45"/>
      <c r="R252" s="45"/>
      <c r="S252" s="45"/>
      <c r="T252" s="45"/>
      <c r="U252" s="45"/>
      <c r="V252" s="45">
        <v>4882.769778309708</v>
      </c>
      <c r="W252" s="45">
        <v>3.2331070158422246E-4</v>
      </c>
      <c r="X252" s="45"/>
      <c r="Y252" s="45"/>
      <c r="Z252" s="45"/>
      <c r="AA252" s="45"/>
      <c r="AB252" s="45"/>
      <c r="AC252" s="45">
        <v>4882.769778309708</v>
      </c>
      <c r="AD252" s="45">
        <v>5.93230645108665</v>
      </c>
      <c r="AE252" s="45"/>
      <c r="AF252" s="45"/>
      <c r="AG252" s="45"/>
      <c r="AH252" s="45"/>
      <c r="AI252" s="45"/>
      <c r="AJ252" s="45">
        <v>4882.769778309708</v>
      </c>
      <c r="AK252" s="45">
        <v>0.045</v>
      </c>
      <c r="AL252" s="45"/>
      <c r="AM252" s="45"/>
      <c r="AN252" s="45"/>
      <c r="AO252" s="23"/>
      <c r="AP252" s="23"/>
      <c r="AQ252" s="45">
        <v>4882.769778309708</v>
      </c>
      <c r="AR252" s="45">
        <v>0.059</v>
      </c>
      <c r="AS252" s="23"/>
      <c r="AT252" s="23"/>
      <c r="AU252" s="23"/>
      <c r="AV252" s="23"/>
      <c r="AW252" s="23"/>
      <c r="AX252" s="45">
        <v>4882.769778309708</v>
      </c>
      <c r="AY252" s="23"/>
      <c r="AZ252" s="23"/>
      <c r="BA252" s="23"/>
      <c r="BB252" s="23"/>
      <c r="BC252" s="23"/>
      <c r="BD252" s="23"/>
      <c r="BE252" s="45">
        <v>4882.769778309708</v>
      </c>
      <c r="BF252" s="45"/>
      <c r="BG252" s="23"/>
      <c r="BH252" s="23"/>
      <c r="BI252" s="23"/>
      <c r="BJ252" s="23"/>
      <c r="BK252" s="23"/>
      <c r="BL252" s="45">
        <v>4882.769778309708</v>
      </c>
      <c r="BM252" s="45">
        <v>0.111</v>
      </c>
      <c r="BN252" s="23"/>
      <c r="BO252" s="23"/>
      <c r="BP252" s="23"/>
      <c r="BQ252" s="23"/>
      <c r="BR252" s="23"/>
      <c r="BS252" s="45">
        <v>4882.769778309708</v>
      </c>
      <c r="BT252" s="45">
        <v>0.024</v>
      </c>
      <c r="BU252" s="23"/>
      <c r="BV252" s="23"/>
      <c r="BW252" s="23"/>
      <c r="BX252" s="23"/>
      <c r="BY252" s="23"/>
      <c r="BZ252" s="23"/>
      <c r="CA252" s="23"/>
    </row>
    <row r="253" ht="15.75" customHeight="1">
      <c r="A253" s="45">
        <v>4730.924517972835</v>
      </c>
      <c r="B253" s="46">
        <v>0.044</v>
      </c>
      <c r="C253" s="45"/>
      <c r="D253" s="45"/>
      <c r="E253" s="45"/>
      <c r="F253" s="45"/>
      <c r="G253" s="45"/>
      <c r="H253" s="45">
        <v>4730.924517972835</v>
      </c>
      <c r="I253" s="46">
        <v>0.365</v>
      </c>
      <c r="J253" s="45"/>
      <c r="K253" s="45"/>
      <c r="L253" s="45"/>
      <c r="M253" s="45"/>
      <c r="N253" s="45"/>
      <c r="O253" s="45">
        <v>4730.924517972835</v>
      </c>
      <c r="P253" s="45"/>
      <c r="Q253" s="45"/>
      <c r="R253" s="45"/>
      <c r="S253" s="45"/>
      <c r="T253" s="45"/>
      <c r="U253" s="45"/>
      <c r="V253" s="45">
        <v>4730.924517972835</v>
      </c>
      <c r="W253" s="45">
        <v>2.9527262068460144E-4</v>
      </c>
      <c r="X253" s="45"/>
      <c r="Y253" s="45"/>
      <c r="Z253" s="45"/>
      <c r="AA253" s="45"/>
      <c r="AB253" s="45"/>
      <c r="AC253" s="45">
        <v>4730.924517972835</v>
      </c>
      <c r="AD253" s="45">
        <v>4.310549207074473</v>
      </c>
      <c r="AE253" s="45"/>
      <c r="AF253" s="45"/>
      <c r="AG253" s="45"/>
      <c r="AH253" s="45"/>
      <c r="AI253" s="45"/>
      <c r="AJ253" s="45">
        <v>4730.924517972835</v>
      </c>
      <c r="AK253" s="45">
        <v>0.044</v>
      </c>
      <c r="AL253" s="45"/>
      <c r="AM253" s="45"/>
      <c r="AN253" s="45"/>
      <c r="AO253" s="23"/>
      <c r="AP253" s="23"/>
      <c r="AQ253" s="45">
        <v>4730.924517972835</v>
      </c>
      <c r="AR253" s="45">
        <v>0.058</v>
      </c>
      <c r="AS253" s="23"/>
      <c r="AT253" s="23"/>
      <c r="AU253" s="23"/>
      <c r="AV253" s="23"/>
      <c r="AW253" s="23"/>
      <c r="AX253" s="45">
        <v>4730.924517972835</v>
      </c>
      <c r="AY253" s="23"/>
      <c r="AZ253" s="23"/>
      <c r="BA253" s="23"/>
      <c r="BB253" s="23"/>
      <c r="BC253" s="23"/>
      <c r="BD253" s="23"/>
      <c r="BE253" s="45">
        <v>4730.924517972835</v>
      </c>
      <c r="BF253" s="45"/>
      <c r="BG253" s="23"/>
      <c r="BH253" s="23"/>
      <c r="BI253" s="23"/>
      <c r="BJ253" s="23"/>
      <c r="BK253" s="23"/>
      <c r="BL253" s="45">
        <v>4730.924517972835</v>
      </c>
      <c r="BM253" s="45">
        <v>0.126</v>
      </c>
      <c r="BN253" s="23"/>
      <c r="BO253" s="23"/>
      <c r="BP253" s="23"/>
      <c r="BQ253" s="23"/>
      <c r="BR253" s="23"/>
      <c r="BS253" s="45">
        <v>4730.924517972835</v>
      </c>
      <c r="BT253" s="45">
        <v>0.033</v>
      </c>
      <c r="BU253" s="23"/>
      <c r="BV253" s="23"/>
      <c r="BW253" s="23"/>
      <c r="BX253" s="23"/>
      <c r="BY253" s="23"/>
      <c r="BZ253" s="23"/>
      <c r="CA253" s="23"/>
    </row>
    <row r="254" ht="15.75" customHeight="1">
      <c r="A254" s="45">
        <v>4586.062735068556</v>
      </c>
      <c r="B254" s="46">
        <v>0.045</v>
      </c>
      <c r="C254" s="45"/>
      <c r="D254" s="45"/>
      <c r="E254" s="45"/>
      <c r="F254" s="45"/>
      <c r="G254" s="45"/>
      <c r="H254" s="45">
        <v>4586.062735068556</v>
      </c>
      <c r="I254" s="46">
        <v>0.349</v>
      </c>
      <c r="J254" s="45"/>
      <c r="K254" s="45"/>
      <c r="L254" s="45"/>
      <c r="M254" s="45"/>
      <c r="N254" s="45"/>
      <c r="O254" s="45">
        <v>4586.062735068556</v>
      </c>
      <c r="P254" s="45">
        <v>7.518017136902396E-5</v>
      </c>
      <c r="Q254" s="45"/>
      <c r="R254" s="45"/>
      <c r="S254" s="45"/>
      <c r="T254" s="45"/>
      <c r="U254" s="45"/>
      <c r="V254" s="45">
        <v>4586.062735068556</v>
      </c>
      <c r="W254" s="45">
        <v>2.2484440140921054E-4</v>
      </c>
      <c r="X254" s="45"/>
      <c r="Y254" s="45"/>
      <c r="Z254" s="45"/>
      <c r="AA254" s="45"/>
      <c r="AB254" s="45"/>
      <c r="AC254" s="45">
        <v>4586.062735068556</v>
      </c>
      <c r="AD254" s="45">
        <v>4.872788885029331</v>
      </c>
      <c r="AE254" s="45"/>
      <c r="AF254" s="45"/>
      <c r="AG254" s="45"/>
      <c r="AH254" s="45"/>
      <c r="AI254" s="45"/>
      <c r="AJ254" s="45">
        <v>4586.062735068556</v>
      </c>
      <c r="AK254" s="45">
        <v>0.044</v>
      </c>
      <c r="AL254" s="45"/>
      <c r="AM254" s="45"/>
      <c r="AN254" s="45"/>
      <c r="AO254" s="23"/>
      <c r="AP254" s="23"/>
      <c r="AQ254" s="45">
        <v>4586.062735068556</v>
      </c>
      <c r="AR254" s="45">
        <v>0.057</v>
      </c>
      <c r="AS254" s="23"/>
      <c r="AT254" s="23"/>
      <c r="AU254" s="23"/>
      <c r="AV254" s="23"/>
      <c r="AW254" s="23"/>
      <c r="AX254" s="45">
        <v>4586.062735068556</v>
      </c>
      <c r="AY254" s="23">
        <v>2.86</v>
      </c>
      <c r="AZ254" s="23"/>
      <c r="BA254" s="23"/>
      <c r="BB254" s="23"/>
      <c r="BC254" s="23"/>
      <c r="BD254" s="23"/>
      <c r="BE254" s="45">
        <v>4586.062735068556</v>
      </c>
      <c r="BF254" s="45">
        <v>27.0</v>
      </c>
      <c r="BG254" s="23"/>
      <c r="BH254" s="23"/>
      <c r="BI254" s="23"/>
      <c r="BJ254" s="23"/>
      <c r="BK254" s="23"/>
      <c r="BL254" s="45">
        <v>4586.062735068556</v>
      </c>
      <c r="BM254" s="45">
        <v>0.172</v>
      </c>
      <c r="BN254" s="23"/>
      <c r="BO254" s="23"/>
      <c r="BP254" s="23"/>
      <c r="BQ254" s="23"/>
      <c r="BR254" s="23"/>
      <c r="BS254" s="45">
        <v>4586.062735068556</v>
      </c>
      <c r="BT254" s="45">
        <v>0.038</v>
      </c>
      <c r="BU254" s="23"/>
      <c r="BV254" s="23"/>
      <c r="BW254" s="23"/>
      <c r="BX254" s="23"/>
      <c r="BY254" s="23"/>
      <c r="BZ254" s="23"/>
      <c r="CA254" s="23"/>
    </row>
    <row r="255" ht="15.75" customHeight="1">
      <c r="A255" s="45">
        <v>4455.931058931786</v>
      </c>
      <c r="B255" s="46">
        <v>0.047</v>
      </c>
      <c r="C255" s="45"/>
      <c r="D255" s="45"/>
      <c r="E255" s="45"/>
      <c r="F255" s="45"/>
      <c r="G255" s="45"/>
      <c r="H255" s="45">
        <v>4455.931058931786</v>
      </c>
      <c r="I255" s="46">
        <v>0.298</v>
      </c>
      <c r="J255" s="45"/>
      <c r="K255" s="45"/>
      <c r="L255" s="45"/>
      <c r="M255" s="45"/>
      <c r="N255" s="45"/>
      <c r="O255" s="45">
        <v>4455.931058931786</v>
      </c>
      <c r="P255" s="45">
        <v>8.972397397599985E-5</v>
      </c>
      <c r="Q255" s="45"/>
      <c r="R255" s="45"/>
      <c r="S255" s="45"/>
      <c r="T255" s="45"/>
      <c r="U255" s="45"/>
      <c r="V255" s="45">
        <v>4455.931058931786</v>
      </c>
      <c r="W255" s="45">
        <v>2.671480728909469E-4</v>
      </c>
      <c r="X255" s="45"/>
      <c r="Y255" s="45"/>
      <c r="Z255" s="45"/>
      <c r="AA255" s="45"/>
      <c r="AB255" s="45"/>
      <c r="AC255" s="45">
        <v>4455.931058931786</v>
      </c>
      <c r="AD255" s="45">
        <v>5.396930765473675</v>
      </c>
      <c r="AE255" s="45"/>
      <c r="AF255" s="45"/>
      <c r="AG255" s="45"/>
      <c r="AH255" s="45"/>
      <c r="AI255" s="45"/>
      <c r="AJ255" s="45">
        <v>4455.931058931786</v>
      </c>
      <c r="AK255" s="45">
        <v>0.044</v>
      </c>
      <c r="AL255" s="45"/>
      <c r="AM255" s="45"/>
      <c r="AN255" s="45"/>
      <c r="AO255" s="23"/>
      <c r="AP255" s="23"/>
      <c r="AQ255" s="45">
        <v>4455.931058931786</v>
      </c>
      <c r="AR255" s="45">
        <v>0.056</v>
      </c>
      <c r="AS255" s="23"/>
      <c r="AT255" s="23"/>
      <c r="AU255" s="23"/>
      <c r="AV255" s="23"/>
      <c r="AW255" s="23"/>
      <c r="AX255" s="45">
        <v>4455.931058931786</v>
      </c>
      <c r="AY255" s="23">
        <v>2.921</v>
      </c>
      <c r="AZ255" s="23"/>
      <c r="BA255" s="23"/>
      <c r="BB255" s="23"/>
      <c r="BC255" s="23"/>
      <c r="BD255" s="23"/>
      <c r="BE255" s="45">
        <v>4455.931058931786</v>
      </c>
      <c r="BF255" s="45">
        <v>27.0</v>
      </c>
      <c r="BG255" s="23"/>
      <c r="BH255" s="23"/>
      <c r="BI255" s="23"/>
      <c r="BJ255" s="23"/>
      <c r="BK255" s="23"/>
      <c r="BL255" s="45">
        <v>4455.931058931786</v>
      </c>
      <c r="BM255" s="45">
        <v>0.273</v>
      </c>
      <c r="BN255" s="23"/>
      <c r="BO255" s="23"/>
      <c r="BP255" s="23"/>
      <c r="BQ255" s="23"/>
      <c r="BR255" s="23"/>
      <c r="BS255" s="45">
        <v>4455.931058931786</v>
      </c>
      <c r="BT255" s="45">
        <v>0.052</v>
      </c>
      <c r="BU255" s="23"/>
      <c r="BV255" s="23"/>
      <c r="BW255" s="23"/>
      <c r="BX255" s="23"/>
      <c r="BY255" s="23"/>
      <c r="BZ255" s="23"/>
      <c r="CA255" s="23"/>
    </row>
    <row r="256" ht="15.75" customHeight="1">
      <c r="A256" s="45">
        <v>4319.890499971884</v>
      </c>
      <c r="B256" s="46">
        <v>0.041</v>
      </c>
      <c r="C256" s="45"/>
      <c r="D256" s="45"/>
      <c r="E256" s="45"/>
      <c r="F256" s="45"/>
      <c r="G256" s="45"/>
      <c r="H256" s="45">
        <v>4319.890499971884</v>
      </c>
      <c r="I256" s="46">
        <v>0.279</v>
      </c>
      <c r="J256" s="45"/>
      <c r="K256" s="45"/>
      <c r="L256" s="45"/>
      <c r="M256" s="45"/>
      <c r="N256" s="45"/>
      <c r="O256" s="45">
        <v>4319.890499971884</v>
      </c>
      <c r="P256" s="45">
        <v>7.061565078206833E-5</v>
      </c>
      <c r="Q256" s="45"/>
      <c r="R256" s="45"/>
      <c r="S256" s="45"/>
      <c r="T256" s="45"/>
      <c r="U256" s="45"/>
      <c r="V256" s="45">
        <v>4319.890499971884</v>
      </c>
      <c r="W256" s="45">
        <v>2.1119310372785252E-4</v>
      </c>
      <c r="X256" s="45"/>
      <c r="Y256" s="45"/>
      <c r="Z256" s="45"/>
      <c r="AA256" s="45"/>
      <c r="AB256" s="45"/>
      <c r="AC256" s="45">
        <v>4319.890499971884</v>
      </c>
      <c r="AD256" s="45">
        <v>5.230788946819876</v>
      </c>
      <c r="AE256" s="45"/>
      <c r="AF256" s="45"/>
      <c r="AG256" s="45"/>
      <c r="AH256" s="45"/>
      <c r="AI256" s="45"/>
      <c r="AJ256" s="45">
        <v>4319.890499971884</v>
      </c>
      <c r="AK256" s="45">
        <v>0.044</v>
      </c>
      <c r="AL256" s="45"/>
      <c r="AM256" s="45"/>
      <c r="AN256" s="45"/>
      <c r="AO256" s="23"/>
      <c r="AP256" s="23"/>
      <c r="AQ256" s="45">
        <v>4319.890499971884</v>
      </c>
      <c r="AR256" s="45">
        <v>0.055</v>
      </c>
      <c r="AS256" s="23"/>
      <c r="AT256" s="23"/>
      <c r="AU256" s="23"/>
      <c r="AV256" s="23"/>
      <c r="AW256" s="23"/>
      <c r="AX256" s="45">
        <v>4319.890499971884</v>
      </c>
      <c r="AY256" s="23">
        <v>2.921</v>
      </c>
      <c r="AZ256" s="23"/>
      <c r="BA256" s="23"/>
      <c r="BB256" s="23"/>
      <c r="BC256" s="23"/>
      <c r="BD256" s="23"/>
      <c r="BE256" s="45">
        <v>4319.890499971884</v>
      </c>
      <c r="BF256" s="45">
        <v>32.0</v>
      </c>
      <c r="BG256" s="23"/>
      <c r="BH256" s="23"/>
      <c r="BI256" s="23"/>
      <c r="BJ256" s="23"/>
      <c r="BK256" s="23"/>
      <c r="BL256" s="45">
        <v>4319.890499971884</v>
      </c>
      <c r="BM256" s="45">
        <v>0.523</v>
      </c>
      <c r="BN256" s="23"/>
      <c r="BO256" s="23"/>
      <c r="BP256" s="23"/>
      <c r="BQ256" s="23"/>
      <c r="BR256" s="23"/>
      <c r="BS256" s="45">
        <v>4319.890499971884</v>
      </c>
      <c r="BT256" s="45">
        <v>0.062</v>
      </c>
      <c r="BU256" s="23"/>
      <c r="BV256" s="23"/>
      <c r="BW256" s="23"/>
      <c r="BX256" s="23"/>
      <c r="BY256" s="23"/>
      <c r="BZ256" s="23"/>
      <c r="CA256" s="23"/>
    </row>
    <row r="257" ht="15.75" customHeight="1">
      <c r="A257" s="45">
        <v>4196.83693180666</v>
      </c>
      <c r="B257" s="46">
        <v>0.041</v>
      </c>
      <c r="C257" s="45"/>
      <c r="D257" s="45"/>
      <c r="E257" s="45"/>
      <c r="F257" s="45"/>
      <c r="G257" s="45"/>
      <c r="H257" s="45">
        <v>4196.83693180666</v>
      </c>
      <c r="I257" s="46">
        <v>0.27</v>
      </c>
      <c r="J257" s="45"/>
      <c r="K257" s="45"/>
      <c r="L257" s="45"/>
      <c r="M257" s="45"/>
      <c r="N257" s="45"/>
      <c r="O257" s="45">
        <v>4196.83693180666</v>
      </c>
      <c r="P257" s="45"/>
      <c r="Q257" s="45"/>
      <c r="R257" s="45"/>
      <c r="S257" s="45"/>
      <c r="T257" s="45"/>
      <c r="U257" s="45"/>
      <c r="V257" s="45">
        <v>4196.83693180666</v>
      </c>
      <c r="W257" s="45"/>
      <c r="X257" s="45"/>
      <c r="Y257" s="45"/>
      <c r="Z257" s="45"/>
      <c r="AA257" s="45"/>
      <c r="AB257" s="45"/>
      <c r="AC257" s="45">
        <v>4196.83693180666</v>
      </c>
      <c r="AD257" s="45">
        <v>5.069759896171317</v>
      </c>
      <c r="AE257" s="45"/>
      <c r="AF257" s="45"/>
      <c r="AG257" s="45"/>
      <c r="AH257" s="45"/>
      <c r="AI257" s="45"/>
      <c r="AJ257" s="45">
        <v>4196.83693180666</v>
      </c>
      <c r="AK257" s="45">
        <v>0.044</v>
      </c>
      <c r="AL257" s="45"/>
      <c r="AM257" s="45"/>
      <c r="AN257" s="45"/>
      <c r="AO257" s="23"/>
      <c r="AP257" s="23"/>
      <c r="AQ257" s="45">
        <v>4196.83693180666</v>
      </c>
      <c r="AR257" s="45">
        <v>0.054</v>
      </c>
      <c r="AS257" s="23"/>
      <c r="AT257" s="23"/>
      <c r="AU257" s="23"/>
      <c r="AV257" s="23"/>
      <c r="AW257" s="23"/>
      <c r="AX257" s="45">
        <v>4196.83693180666</v>
      </c>
      <c r="AY257" s="23">
        <v>2.921</v>
      </c>
      <c r="AZ257" s="23"/>
      <c r="BA257" s="23"/>
      <c r="BB257" s="23"/>
      <c r="BC257" s="23"/>
      <c r="BD257" s="23"/>
      <c r="BE257" s="45">
        <v>4196.83693180666</v>
      </c>
      <c r="BF257" s="45">
        <v>27.0</v>
      </c>
      <c r="BG257" s="23"/>
      <c r="BH257" s="23"/>
      <c r="BI257" s="23"/>
      <c r="BJ257" s="23"/>
      <c r="BK257" s="23"/>
      <c r="BL257" s="45">
        <v>4196.83693180666</v>
      </c>
      <c r="BM257" s="45">
        <v>0.739</v>
      </c>
      <c r="BN257" s="23"/>
      <c r="BO257" s="23"/>
      <c r="BP257" s="23"/>
      <c r="BQ257" s="23"/>
      <c r="BR257" s="23"/>
      <c r="BS257" s="45">
        <v>4196.83693180666</v>
      </c>
      <c r="BT257" s="45">
        <v>0.069</v>
      </c>
      <c r="BU257" s="23"/>
      <c r="BV257" s="23"/>
      <c r="BW257" s="23"/>
      <c r="BX257" s="23"/>
      <c r="BY257" s="23"/>
      <c r="BZ257" s="23"/>
      <c r="CA257" s="23"/>
    </row>
    <row r="258" ht="15.75" customHeight="1">
      <c r="A258" s="45">
        <v>4071.7829361579825</v>
      </c>
      <c r="B258" s="46">
        <v>0.045</v>
      </c>
      <c r="C258" s="45"/>
      <c r="D258" s="45"/>
      <c r="E258" s="45"/>
      <c r="F258" s="45"/>
      <c r="G258" s="45"/>
      <c r="H258" s="45">
        <v>4071.7829361579825</v>
      </c>
      <c r="I258" s="46">
        <v>0.27</v>
      </c>
      <c r="J258" s="45"/>
      <c r="K258" s="45"/>
      <c r="L258" s="45"/>
      <c r="M258" s="45"/>
      <c r="N258" s="45"/>
      <c r="O258" s="45">
        <v>4071.7829361579825</v>
      </c>
      <c r="P258" s="45"/>
      <c r="Q258" s="45"/>
      <c r="R258" s="45"/>
      <c r="S258" s="45"/>
      <c r="T258" s="45"/>
      <c r="U258" s="45"/>
      <c r="V258" s="45">
        <v>4071.7829361579825</v>
      </c>
      <c r="W258" s="45">
        <v>1.9344949310091554E-4</v>
      </c>
      <c r="X258" s="45"/>
      <c r="Y258" s="45"/>
      <c r="Z258" s="45"/>
      <c r="AA258" s="45"/>
      <c r="AB258" s="45"/>
      <c r="AC258" s="45">
        <v>4071.7829361579825</v>
      </c>
      <c r="AD258" s="45">
        <v>5.527128374311872</v>
      </c>
      <c r="AE258" s="45"/>
      <c r="AF258" s="45"/>
      <c r="AG258" s="45"/>
      <c r="AH258" s="45"/>
      <c r="AI258" s="45"/>
      <c r="AJ258" s="45">
        <v>4071.7829361579825</v>
      </c>
      <c r="AK258" s="45">
        <v>0.043</v>
      </c>
      <c r="AL258" s="45"/>
      <c r="AM258" s="45"/>
      <c r="AN258" s="45"/>
      <c r="AO258" s="23"/>
      <c r="AP258" s="23"/>
      <c r="AQ258" s="45">
        <v>4071.7829361579825</v>
      </c>
      <c r="AR258" s="45">
        <v>0.053</v>
      </c>
      <c r="AS258" s="23"/>
      <c r="AT258" s="23"/>
      <c r="AU258" s="23"/>
      <c r="AV258" s="23"/>
      <c r="AW258" s="23"/>
      <c r="AX258" s="45">
        <v>4071.7829361579825</v>
      </c>
      <c r="AY258" s="23">
        <v>2.921</v>
      </c>
      <c r="AZ258" s="23"/>
      <c r="BA258" s="23"/>
      <c r="BB258" s="23"/>
      <c r="BC258" s="23"/>
      <c r="BD258" s="23"/>
      <c r="BE258" s="45">
        <v>4071.7829361579825</v>
      </c>
      <c r="BF258" s="45">
        <v>27.0</v>
      </c>
      <c r="BG258" s="23"/>
      <c r="BH258" s="23"/>
      <c r="BI258" s="23"/>
      <c r="BJ258" s="23"/>
      <c r="BK258" s="23"/>
      <c r="BL258" s="45">
        <v>4071.7829361579825</v>
      </c>
      <c r="BM258" s="45">
        <v>0.806</v>
      </c>
      <c r="BN258" s="23"/>
      <c r="BO258" s="23"/>
      <c r="BP258" s="23"/>
      <c r="BQ258" s="23"/>
      <c r="BR258" s="23"/>
      <c r="BS258" s="45">
        <v>4071.7829361579825</v>
      </c>
      <c r="BT258" s="45">
        <v>0.076</v>
      </c>
      <c r="BU258" s="23"/>
      <c r="BV258" s="23"/>
      <c r="BW258" s="23"/>
      <c r="BX258" s="23"/>
      <c r="BY258" s="23"/>
      <c r="BZ258" s="23"/>
      <c r="CA258" s="23"/>
    </row>
    <row r="259" ht="15.75" customHeight="1">
      <c r="A259" s="45">
        <v>3947.0450750904415</v>
      </c>
      <c r="B259" s="46">
        <v>0.047</v>
      </c>
      <c r="C259" s="45"/>
      <c r="D259" s="45"/>
      <c r="E259" s="45"/>
      <c r="F259" s="45"/>
      <c r="G259" s="45"/>
      <c r="H259" s="45">
        <v>3947.0450750904415</v>
      </c>
      <c r="I259" s="46">
        <v>0.27</v>
      </c>
      <c r="J259" s="45"/>
      <c r="K259" s="45"/>
      <c r="L259" s="45"/>
      <c r="M259" s="45"/>
      <c r="N259" s="45"/>
      <c r="O259" s="45">
        <v>3947.0450750904415</v>
      </c>
      <c r="P259" s="45">
        <v>6.783130236100533E-5</v>
      </c>
      <c r="Q259" s="45"/>
      <c r="R259" s="45"/>
      <c r="S259" s="45"/>
      <c r="T259" s="45"/>
      <c r="U259" s="45"/>
      <c r="V259" s="45">
        <v>3947.0450750904415</v>
      </c>
      <c r="W259" s="45">
        <v>2.0051884996191927E-4</v>
      </c>
      <c r="X259" s="45"/>
      <c r="Y259" s="45"/>
      <c r="Z259" s="45"/>
      <c r="AA259" s="45"/>
      <c r="AB259" s="45"/>
      <c r="AC259" s="45">
        <v>3947.0450750904415</v>
      </c>
      <c r="AD259" s="45">
        <v>6.545125666412795</v>
      </c>
      <c r="AE259" s="45"/>
      <c r="AF259" s="45"/>
      <c r="AG259" s="45"/>
      <c r="AH259" s="45"/>
      <c r="AI259" s="45"/>
      <c r="AJ259" s="45">
        <v>3947.0450750904415</v>
      </c>
      <c r="AK259" s="45">
        <v>0.043</v>
      </c>
      <c r="AL259" s="45"/>
      <c r="AM259" s="45"/>
      <c r="AN259" s="45"/>
      <c r="AO259" s="23"/>
      <c r="AP259" s="23"/>
      <c r="AQ259" s="45">
        <v>3947.0450750904415</v>
      </c>
      <c r="AR259" s="45">
        <v>0.052</v>
      </c>
      <c r="AS259" s="23"/>
      <c r="AT259" s="23"/>
      <c r="AU259" s="23"/>
      <c r="AV259" s="23"/>
      <c r="AW259" s="23"/>
      <c r="AX259" s="45">
        <v>3947.0450750904415</v>
      </c>
      <c r="AY259" s="23">
        <v>2.921</v>
      </c>
      <c r="AZ259" s="23"/>
      <c r="BA259" s="23"/>
      <c r="BB259" s="23"/>
      <c r="BC259" s="23"/>
      <c r="BD259" s="23"/>
      <c r="BE259" s="45">
        <v>3947.0450750904415</v>
      </c>
      <c r="BF259" s="45">
        <v>27.0</v>
      </c>
      <c r="BG259" s="23"/>
      <c r="BH259" s="23"/>
      <c r="BI259" s="23"/>
      <c r="BJ259" s="23"/>
      <c r="BK259" s="23"/>
      <c r="BL259" s="45">
        <v>3947.0450750904415</v>
      </c>
      <c r="BM259" s="45">
        <v>0.88</v>
      </c>
      <c r="BN259" s="23"/>
      <c r="BO259" s="23"/>
      <c r="BP259" s="23"/>
      <c r="BQ259" s="23"/>
      <c r="BR259" s="23"/>
      <c r="BS259" s="45">
        <v>3947.0450750904415</v>
      </c>
      <c r="BT259" s="45">
        <v>0.092</v>
      </c>
      <c r="BU259" s="23"/>
      <c r="BV259" s="23"/>
      <c r="BW259" s="23"/>
      <c r="BX259" s="23"/>
      <c r="BY259" s="23"/>
      <c r="BZ259" s="23"/>
      <c r="CA259" s="23"/>
    </row>
    <row r="260" ht="15.75" customHeight="1">
      <c r="A260" s="45">
        <v>3831.004769545916</v>
      </c>
      <c r="B260" s="46">
        <v>0.047</v>
      </c>
      <c r="C260" s="45"/>
      <c r="D260" s="45"/>
      <c r="E260" s="45"/>
      <c r="F260" s="45"/>
      <c r="G260" s="45"/>
      <c r="H260" s="45">
        <v>3831.004769545916</v>
      </c>
      <c r="I260" s="46">
        <v>0.28</v>
      </c>
      <c r="J260" s="45"/>
      <c r="K260" s="45"/>
      <c r="L260" s="45"/>
      <c r="M260" s="45"/>
      <c r="N260" s="45"/>
      <c r="O260" s="45">
        <v>3831.004769545916</v>
      </c>
      <c r="P260" s="45"/>
      <c r="Q260" s="45"/>
      <c r="R260" s="45"/>
      <c r="S260" s="45"/>
      <c r="T260" s="45"/>
      <c r="U260" s="45"/>
      <c r="V260" s="45">
        <v>3831.004769545916</v>
      </c>
      <c r="W260" s="45"/>
      <c r="X260" s="45"/>
      <c r="Y260" s="45"/>
      <c r="Z260" s="45"/>
      <c r="AA260" s="45"/>
      <c r="AB260" s="45"/>
      <c r="AC260" s="45">
        <v>3831.004769545916</v>
      </c>
      <c r="AD260" s="45">
        <v>6.340181882526805</v>
      </c>
      <c r="AE260" s="45"/>
      <c r="AF260" s="45"/>
      <c r="AG260" s="45"/>
      <c r="AH260" s="45"/>
      <c r="AI260" s="45"/>
      <c r="AJ260" s="45">
        <v>3831.004769545916</v>
      </c>
      <c r="AK260" s="45">
        <v>0.043</v>
      </c>
      <c r="AL260" s="45"/>
      <c r="AM260" s="45"/>
      <c r="AN260" s="45"/>
      <c r="AO260" s="23"/>
      <c r="AP260" s="23"/>
      <c r="AQ260" s="45">
        <v>3831.004769545916</v>
      </c>
      <c r="AR260" s="45">
        <v>0.051</v>
      </c>
      <c r="AS260" s="23"/>
      <c r="AT260" s="23"/>
      <c r="AU260" s="23"/>
      <c r="AV260" s="23"/>
      <c r="AW260" s="23"/>
      <c r="AX260" s="45">
        <v>3831.004769545916</v>
      </c>
      <c r="AY260" s="23">
        <v>2.832</v>
      </c>
      <c r="AZ260" s="23"/>
      <c r="BA260" s="23"/>
      <c r="BB260" s="23"/>
      <c r="BC260" s="23"/>
      <c r="BD260" s="23"/>
      <c r="BE260" s="45">
        <v>3831.004769545916</v>
      </c>
      <c r="BF260" s="45">
        <v>27.0</v>
      </c>
      <c r="BG260" s="23"/>
      <c r="BH260" s="23"/>
      <c r="BI260" s="23"/>
      <c r="BJ260" s="23"/>
      <c r="BK260" s="23"/>
      <c r="BL260" s="45">
        <v>3831.004769545916</v>
      </c>
      <c r="BM260" s="45">
        <v>0.808</v>
      </c>
      <c r="BN260" s="23"/>
      <c r="BO260" s="23"/>
      <c r="BP260" s="23"/>
      <c r="BQ260" s="23"/>
      <c r="BR260" s="23"/>
      <c r="BS260" s="45">
        <v>3831.004769545916</v>
      </c>
      <c r="BT260" s="45">
        <v>0.109</v>
      </c>
      <c r="BU260" s="23"/>
      <c r="BV260" s="23"/>
      <c r="BW260" s="23"/>
      <c r="BX260" s="23"/>
      <c r="BY260" s="23"/>
      <c r="BZ260" s="23"/>
      <c r="CA260" s="23"/>
    </row>
    <row r="261" ht="15.75" customHeight="1">
      <c r="A261" s="45">
        <v>3713.227639743751</v>
      </c>
      <c r="B261" s="46">
        <v>0.05</v>
      </c>
      <c r="C261" s="45"/>
      <c r="D261" s="45"/>
      <c r="E261" s="45"/>
      <c r="F261" s="45"/>
      <c r="G261" s="45"/>
      <c r="H261" s="45">
        <v>3713.227639743751</v>
      </c>
      <c r="I261" s="46">
        <v>0.28</v>
      </c>
      <c r="J261" s="45"/>
      <c r="K261" s="45"/>
      <c r="L261" s="45"/>
      <c r="M261" s="45"/>
      <c r="N261" s="45"/>
      <c r="O261" s="45">
        <v>3713.227639743751</v>
      </c>
      <c r="P261" s="45"/>
      <c r="Q261" s="45"/>
      <c r="R261" s="45"/>
      <c r="S261" s="45"/>
      <c r="T261" s="45"/>
      <c r="U261" s="45"/>
      <c r="V261" s="45">
        <v>3713.227639743751</v>
      </c>
      <c r="W261" s="45"/>
      <c r="X261" s="45"/>
      <c r="Y261" s="45"/>
      <c r="Z261" s="45"/>
      <c r="AA261" s="45"/>
      <c r="AB261" s="45"/>
      <c r="AC261" s="45">
        <v>3713.227639743751</v>
      </c>
      <c r="AD261" s="45">
        <v>4.466217253555528</v>
      </c>
      <c r="AE261" s="45"/>
      <c r="AF261" s="45"/>
      <c r="AG261" s="45"/>
      <c r="AH261" s="45"/>
      <c r="AI261" s="45"/>
      <c r="AJ261" s="45">
        <v>3713.227639743751</v>
      </c>
      <c r="AK261" s="45">
        <v>0.043</v>
      </c>
      <c r="AL261" s="45"/>
      <c r="AM261" s="45"/>
      <c r="AN261" s="45"/>
      <c r="AO261" s="23"/>
      <c r="AP261" s="23"/>
      <c r="AQ261" s="45">
        <v>3713.227639743751</v>
      </c>
      <c r="AR261" s="45">
        <v>0.05</v>
      </c>
      <c r="AS261" s="23"/>
      <c r="AT261" s="23"/>
      <c r="AU261" s="23"/>
      <c r="AV261" s="23"/>
      <c r="AW261" s="23"/>
      <c r="AX261" s="45">
        <v>3713.227639743751</v>
      </c>
      <c r="AY261" s="23">
        <v>2.832</v>
      </c>
      <c r="AZ261" s="23"/>
      <c r="BA261" s="23"/>
      <c r="BB261" s="23"/>
      <c r="BC261" s="23"/>
      <c r="BD261" s="23"/>
      <c r="BE261" s="45">
        <v>3713.227639743751</v>
      </c>
      <c r="BF261" s="45">
        <v>27.0</v>
      </c>
      <c r="BG261" s="23"/>
      <c r="BH261" s="23"/>
      <c r="BI261" s="23"/>
      <c r="BJ261" s="23"/>
      <c r="BK261" s="23"/>
      <c r="BL261" s="45">
        <v>3713.227639743751</v>
      </c>
      <c r="BM261" s="45">
        <v>0.852</v>
      </c>
      <c r="BN261" s="23"/>
      <c r="BO261" s="23"/>
      <c r="BP261" s="23"/>
      <c r="BQ261" s="23"/>
      <c r="BR261" s="23"/>
      <c r="BS261" s="45">
        <v>3713.227639743751</v>
      </c>
      <c r="BT261" s="45">
        <v>0.124</v>
      </c>
      <c r="BU261" s="23"/>
      <c r="BV261" s="23"/>
      <c r="BW261" s="23"/>
      <c r="BX261" s="23"/>
      <c r="BY261" s="23"/>
      <c r="BZ261" s="23"/>
      <c r="CA261" s="23"/>
    </row>
    <row r="262" ht="15.75" customHeight="1">
      <c r="A262" s="45">
        <v>386.49418168381527</v>
      </c>
      <c r="B262" s="46">
        <v>0.048</v>
      </c>
      <c r="C262" s="45"/>
      <c r="D262" s="45"/>
      <c r="E262" s="45"/>
      <c r="F262" s="45"/>
      <c r="G262" s="45"/>
      <c r="H262" s="45">
        <v>386.49418168381527</v>
      </c>
      <c r="I262" s="46"/>
      <c r="J262" s="45"/>
      <c r="K262" s="45"/>
      <c r="L262" s="45"/>
      <c r="M262" s="45"/>
      <c r="N262" s="45"/>
      <c r="O262" s="45">
        <v>386.49418168381527</v>
      </c>
      <c r="P262" s="45"/>
      <c r="Q262" s="45"/>
      <c r="R262" s="45"/>
      <c r="S262" s="45"/>
      <c r="T262" s="45"/>
      <c r="U262" s="45"/>
      <c r="V262" s="45">
        <v>386.49418168381527</v>
      </c>
      <c r="W262" s="45"/>
      <c r="X262" s="45"/>
      <c r="Y262" s="45"/>
      <c r="Z262" s="45"/>
      <c r="AA262" s="45"/>
      <c r="AB262" s="45"/>
      <c r="AC262" s="45">
        <v>386.49418168381527</v>
      </c>
      <c r="AD262" s="45">
        <v>8.605562146660665</v>
      </c>
      <c r="AE262" s="45"/>
      <c r="AF262" s="45"/>
      <c r="AG262" s="45"/>
      <c r="AH262" s="45"/>
      <c r="AI262" s="45"/>
      <c r="AJ262" s="45">
        <v>386.49418168381527</v>
      </c>
      <c r="AK262" s="45">
        <v>0.035</v>
      </c>
      <c r="AL262" s="45"/>
      <c r="AM262" s="45"/>
      <c r="AN262" s="45"/>
      <c r="AO262" s="23"/>
      <c r="AP262" s="23"/>
      <c r="AQ262" s="45">
        <v>386.49418168381527</v>
      </c>
      <c r="AR262" s="45">
        <v>0.065</v>
      </c>
      <c r="AS262" s="23"/>
      <c r="AT262" s="23"/>
      <c r="AU262" s="23"/>
      <c r="AV262" s="23"/>
      <c r="AW262" s="23"/>
      <c r="AX262" s="45">
        <v>386.49418168381527</v>
      </c>
      <c r="AY262" s="23"/>
      <c r="AZ262" s="23"/>
      <c r="BA262" s="23"/>
      <c r="BB262" s="23"/>
      <c r="BC262" s="23"/>
      <c r="BD262" s="23"/>
      <c r="BE262" s="45">
        <v>386.49418168381527</v>
      </c>
      <c r="BF262" s="45"/>
      <c r="BG262" s="23"/>
      <c r="BH262" s="23"/>
      <c r="BI262" s="23"/>
      <c r="BJ262" s="23"/>
      <c r="BK262" s="23"/>
      <c r="BL262" s="45">
        <v>386.49418168381527</v>
      </c>
      <c r="BM262" s="45">
        <v>0.007</v>
      </c>
      <c r="BN262" s="23"/>
      <c r="BO262" s="23"/>
      <c r="BP262" s="23"/>
      <c r="BQ262" s="23"/>
      <c r="BR262" s="23"/>
      <c r="BS262" s="45">
        <v>386.49418168381527</v>
      </c>
      <c r="BT262" s="45">
        <v>0.002</v>
      </c>
      <c r="BU262" s="23"/>
      <c r="BV262" s="23"/>
      <c r="BW262" s="23"/>
      <c r="BX262" s="23"/>
      <c r="BY262" s="23"/>
      <c r="BZ262" s="23"/>
      <c r="CA262" s="23"/>
    </row>
    <row r="263" ht="15.75" customHeight="1">
      <c r="A263" s="45">
        <v>377.5741754482571</v>
      </c>
      <c r="B263" s="46">
        <v>0.056</v>
      </c>
      <c r="C263" s="45"/>
      <c r="D263" s="45"/>
      <c r="E263" s="45"/>
      <c r="F263" s="45"/>
      <c r="G263" s="45"/>
      <c r="H263" s="45">
        <v>377.5741754482571</v>
      </c>
      <c r="I263" s="46"/>
      <c r="J263" s="45"/>
      <c r="K263" s="45"/>
      <c r="L263" s="45"/>
      <c r="M263" s="45"/>
      <c r="N263" s="45"/>
      <c r="O263" s="45">
        <v>377.5741754482571</v>
      </c>
      <c r="P263" s="45">
        <v>5.46819346230046E-4</v>
      </c>
      <c r="Q263" s="45"/>
      <c r="R263" s="45"/>
      <c r="S263" s="45"/>
      <c r="T263" s="45"/>
      <c r="U263" s="45"/>
      <c r="V263" s="45">
        <v>377.5741754482571</v>
      </c>
      <c r="W263" s="45"/>
      <c r="X263" s="45"/>
      <c r="Y263" s="45"/>
      <c r="Z263" s="45"/>
      <c r="AA263" s="45"/>
      <c r="AB263" s="45"/>
      <c r="AC263" s="45">
        <v>377.5741754482571</v>
      </c>
      <c r="AD263" s="45">
        <v>8.552150912602615</v>
      </c>
      <c r="AE263" s="45"/>
      <c r="AF263" s="45"/>
      <c r="AG263" s="45"/>
      <c r="AH263" s="45"/>
      <c r="AI263" s="45"/>
      <c r="AJ263" s="45">
        <v>377.5741754482571</v>
      </c>
      <c r="AK263" s="45">
        <v>0.034</v>
      </c>
      <c r="AL263" s="45"/>
      <c r="AM263" s="45"/>
      <c r="AN263" s="45"/>
      <c r="AO263" s="23"/>
      <c r="AP263" s="23"/>
      <c r="AQ263" s="45">
        <v>377.5741754482571</v>
      </c>
      <c r="AR263" s="45">
        <v>0.063</v>
      </c>
      <c r="AS263" s="23"/>
      <c r="AT263" s="23"/>
      <c r="AU263" s="23"/>
      <c r="AV263" s="23"/>
      <c r="AW263" s="23"/>
      <c r="AX263" s="45">
        <v>377.5741754482571</v>
      </c>
      <c r="AY263" s="23"/>
      <c r="AZ263" s="23"/>
      <c r="BA263" s="23"/>
      <c r="BB263" s="23"/>
      <c r="BC263" s="23"/>
      <c r="BD263" s="23"/>
      <c r="BE263" s="45">
        <v>377.5741754482571</v>
      </c>
      <c r="BF263" s="45"/>
      <c r="BG263" s="23"/>
      <c r="BH263" s="23"/>
      <c r="BI263" s="23"/>
      <c r="BJ263" s="23"/>
      <c r="BK263" s="23"/>
      <c r="BL263" s="45">
        <v>377.5741754482571</v>
      </c>
      <c r="BM263" s="45">
        <v>0.013</v>
      </c>
      <c r="BN263" s="23"/>
      <c r="BO263" s="23"/>
      <c r="BP263" s="23"/>
      <c r="BQ263" s="23"/>
      <c r="BR263" s="23"/>
      <c r="BS263" s="45">
        <v>377.5741754482571</v>
      </c>
      <c r="BT263" s="45">
        <v>0.002</v>
      </c>
      <c r="BU263" s="23"/>
      <c r="BV263" s="23"/>
      <c r="BW263" s="23"/>
      <c r="BX263" s="23"/>
      <c r="BY263" s="23"/>
      <c r="BZ263" s="23"/>
      <c r="CA263" s="23"/>
    </row>
    <row r="264" ht="15.75" customHeight="1">
      <c r="A264" s="45">
        <v>368.68428408595906</v>
      </c>
      <c r="B264" s="46">
        <v>0.048</v>
      </c>
      <c r="C264" s="45"/>
      <c r="D264" s="45"/>
      <c r="E264" s="45"/>
      <c r="F264" s="45"/>
      <c r="G264" s="45"/>
      <c r="H264" s="45">
        <v>368.68428408595906</v>
      </c>
      <c r="I264" s="46"/>
      <c r="J264" s="45"/>
      <c r="K264" s="45"/>
      <c r="L264" s="45"/>
      <c r="M264" s="45"/>
      <c r="N264" s="45"/>
      <c r="O264" s="45">
        <v>368.68428408595906</v>
      </c>
      <c r="P264" s="45">
        <v>5.059559623733726E-4</v>
      </c>
      <c r="Q264" s="45"/>
      <c r="R264" s="45"/>
      <c r="S264" s="45"/>
      <c r="T264" s="45"/>
      <c r="U264" s="45"/>
      <c r="V264" s="45">
        <v>368.68428408595906</v>
      </c>
      <c r="W264" s="45">
        <v>4.548094801116752E-4</v>
      </c>
      <c r="X264" s="45"/>
      <c r="Y264" s="45"/>
      <c r="Z264" s="45"/>
      <c r="AA264" s="45"/>
      <c r="AB264" s="45"/>
      <c r="AC264" s="45">
        <v>368.68428408595906</v>
      </c>
      <c r="AD264" s="45">
        <v>9.299360411217718</v>
      </c>
      <c r="AE264" s="45"/>
      <c r="AF264" s="45"/>
      <c r="AG264" s="45"/>
      <c r="AH264" s="45"/>
      <c r="AI264" s="45"/>
      <c r="AJ264" s="45">
        <v>368.68428408595906</v>
      </c>
      <c r="AK264" s="45">
        <v>0.034</v>
      </c>
      <c r="AL264" s="45"/>
      <c r="AM264" s="45"/>
      <c r="AN264" s="45"/>
      <c r="AO264" s="23"/>
      <c r="AP264" s="23"/>
      <c r="AQ264" s="45">
        <v>368.68428408595906</v>
      </c>
      <c r="AR264" s="45">
        <v>0.062</v>
      </c>
      <c r="AS264" s="23"/>
      <c r="AT264" s="23"/>
      <c r="AU264" s="23"/>
      <c r="AV264" s="23"/>
      <c r="AW264" s="23"/>
      <c r="AX264" s="45">
        <v>368.68428408595906</v>
      </c>
      <c r="AY264" s="23"/>
      <c r="AZ264" s="23"/>
      <c r="BA264" s="23"/>
      <c r="BB264" s="23"/>
      <c r="BC264" s="23"/>
      <c r="BD264" s="23"/>
      <c r="BE264" s="45">
        <v>368.68428408595906</v>
      </c>
      <c r="BF264" s="45"/>
      <c r="BG264" s="23"/>
      <c r="BH264" s="23"/>
      <c r="BI264" s="23"/>
      <c r="BJ264" s="23"/>
      <c r="BK264" s="23"/>
      <c r="BL264" s="45">
        <v>368.68428408595906</v>
      </c>
      <c r="BM264" s="45">
        <v>0.02</v>
      </c>
      <c r="BN264" s="23"/>
      <c r="BO264" s="23"/>
      <c r="BP264" s="23"/>
      <c r="BQ264" s="23"/>
      <c r="BR264" s="23"/>
      <c r="BS264" s="45">
        <v>368.68428408595906</v>
      </c>
      <c r="BT264" s="45">
        <v>0.008</v>
      </c>
      <c r="BU264" s="23"/>
      <c r="BV264" s="23"/>
      <c r="BW264" s="23"/>
      <c r="BX264" s="23"/>
      <c r="BY264" s="23"/>
      <c r="BZ264" s="23"/>
      <c r="CA264" s="23"/>
    </row>
    <row r="265" ht="15.75" customHeight="1">
      <c r="A265" s="45">
        <v>360.77744144008534</v>
      </c>
      <c r="B265" s="46">
        <v>0.048</v>
      </c>
      <c r="C265" s="45"/>
      <c r="D265" s="45"/>
      <c r="E265" s="45"/>
      <c r="F265" s="45"/>
      <c r="G265" s="45"/>
      <c r="H265" s="45">
        <v>360.77744144008534</v>
      </c>
      <c r="I265" s="46"/>
      <c r="J265" s="45"/>
      <c r="K265" s="45"/>
      <c r="L265" s="45"/>
      <c r="M265" s="45"/>
      <c r="N265" s="45"/>
      <c r="O265" s="45">
        <v>360.77744144008534</v>
      </c>
      <c r="P265" s="45">
        <v>4.5907517237730896E-4</v>
      </c>
      <c r="Q265" s="45"/>
      <c r="R265" s="45"/>
      <c r="S265" s="45"/>
      <c r="T265" s="45"/>
      <c r="U265" s="45"/>
      <c r="V265" s="45">
        <v>360.77744144008534</v>
      </c>
      <c r="W265" s="45">
        <v>3.6666905398891503E-4</v>
      </c>
      <c r="X265" s="45"/>
      <c r="Y265" s="45"/>
      <c r="Z265" s="45"/>
      <c r="AA265" s="45"/>
      <c r="AB265" s="45"/>
      <c r="AC265" s="45">
        <v>360.77744144008534</v>
      </c>
      <c r="AD265" s="45">
        <v>10.639510432778835</v>
      </c>
      <c r="AE265" s="45"/>
      <c r="AF265" s="45"/>
      <c r="AG265" s="45"/>
      <c r="AH265" s="45"/>
      <c r="AI265" s="45"/>
      <c r="AJ265" s="45">
        <v>360.77744144008534</v>
      </c>
      <c r="AK265" s="45">
        <v>0.034</v>
      </c>
      <c r="AL265" s="45"/>
      <c r="AM265" s="45"/>
      <c r="AN265" s="45"/>
      <c r="AO265" s="23"/>
      <c r="AP265" s="23"/>
      <c r="AQ265" s="45">
        <v>360.77744144008534</v>
      </c>
      <c r="AR265" s="45">
        <v>0.06</v>
      </c>
      <c r="AS265" s="23"/>
      <c r="AT265" s="23"/>
      <c r="AU265" s="23"/>
      <c r="AV265" s="23"/>
      <c r="AW265" s="23"/>
      <c r="AX265" s="45">
        <v>360.77744144008534</v>
      </c>
      <c r="AY265" s="23"/>
      <c r="AZ265" s="23"/>
      <c r="BA265" s="23"/>
      <c r="BB265" s="23"/>
      <c r="BC265" s="23"/>
      <c r="BD265" s="23"/>
      <c r="BE265" s="45">
        <v>360.77744144008534</v>
      </c>
      <c r="BF265" s="45">
        <v>22.0</v>
      </c>
      <c r="BG265" s="23"/>
      <c r="BH265" s="23"/>
      <c r="BI265" s="23"/>
      <c r="BJ265" s="23"/>
      <c r="BK265" s="23"/>
      <c r="BL265" s="45">
        <v>360.77744144008534</v>
      </c>
      <c r="BM265" s="45">
        <v>0.039</v>
      </c>
      <c r="BN265" s="23"/>
      <c r="BO265" s="23"/>
      <c r="BP265" s="23"/>
      <c r="BQ265" s="23"/>
      <c r="BR265" s="23"/>
      <c r="BS265" s="45">
        <v>360.77744144008534</v>
      </c>
      <c r="BT265" s="45">
        <v>0.012</v>
      </c>
      <c r="BU265" s="23"/>
      <c r="BV265" s="23"/>
      <c r="BW265" s="23"/>
      <c r="BX265" s="23"/>
      <c r="BY265" s="23"/>
      <c r="BZ265" s="23"/>
      <c r="CA265" s="23"/>
    </row>
    <row r="266" ht="15.75" customHeight="1">
      <c r="A266" s="45">
        <v>352.422593606282</v>
      </c>
      <c r="B266" s="46">
        <v>0.061</v>
      </c>
      <c r="C266" s="45"/>
      <c r="D266" s="45"/>
      <c r="E266" s="45"/>
      <c r="F266" s="45"/>
      <c r="G266" s="45"/>
      <c r="H266" s="45">
        <v>352.422593606282</v>
      </c>
      <c r="I266" s="46"/>
      <c r="J266" s="45"/>
      <c r="K266" s="45"/>
      <c r="L266" s="45"/>
      <c r="M266" s="45"/>
      <c r="N266" s="45"/>
      <c r="O266" s="45">
        <v>352.422593606282</v>
      </c>
      <c r="P266" s="45">
        <v>4.299389974252615E-4</v>
      </c>
      <c r="Q266" s="45"/>
      <c r="R266" s="45"/>
      <c r="S266" s="45"/>
      <c r="T266" s="45"/>
      <c r="U266" s="45"/>
      <c r="V266" s="45">
        <v>352.422593606282</v>
      </c>
      <c r="W266" s="45">
        <v>4.093491526054985E-4</v>
      </c>
      <c r="X266" s="45"/>
      <c r="Y266" s="45"/>
      <c r="Z266" s="45"/>
      <c r="AA266" s="45"/>
      <c r="AB266" s="45"/>
      <c r="AC266" s="45">
        <v>352.422593606282</v>
      </c>
      <c r="AD266" s="45">
        <v>12.958643592857849</v>
      </c>
      <c r="AE266" s="45"/>
      <c r="AF266" s="45"/>
      <c r="AG266" s="45"/>
      <c r="AH266" s="45"/>
      <c r="AI266" s="45"/>
      <c r="AJ266" s="45">
        <v>352.422593606282</v>
      </c>
      <c r="AK266" s="45">
        <v>0.034</v>
      </c>
      <c r="AL266" s="45"/>
      <c r="AM266" s="45"/>
      <c r="AN266" s="45"/>
      <c r="AO266" s="23"/>
      <c r="AP266" s="23"/>
      <c r="AQ266" s="45">
        <v>352.422593606282</v>
      </c>
      <c r="AR266" s="45">
        <v>0.059</v>
      </c>
      <c r="AS266" s="23"/>
      <c r="AT266" s="23"/>
      <c r="AU266" s="23"/>
      <c r="AV266" s="23"/>
      <c r="AW266" s="23"/>
      <c r="AX266" s="45">
        <v>352.422593606282</v>
      </c>
      <c r="AY266" s="23"/>
      <c r="AZ266" s="23"/>
      <c r="BA266" s="23"/>
      <c r="BB266" s="23"/>
      <c r="BC266" s="23"/>
      <c r="BD266" s="23"/>
      <c r="BE266" s="45">
        <v>352.422593606282</v>
      </c>
      <c r="BF266" s="45">
        <v>22.0</v>
      </c>
      <c r="BG266" s="23"/>
      <c r="BH266" s="23"/>
      <c r="BI266" s="23"/>
      <c r="BJ266" s="23"/>
      <c r="BK266" s="23"/>
      <c r="BL266" s="45">
        <v>352.422593606282</v>
      </c>
      <c r="BM266" s="45">
        <v>0.081</v>
      </c>
      <c r="BN266" s="23"/>
      <c r="BO266" s="23"/>
      <c r="BP266" s="23"/>
      <c r="BQ266" s="23"/>
      <c r="BR266" s="23"/>
      <c r="BS266" s="45">
        <v>352.422593606282</v>
      </c>
      <c r="BT266" s="45">
        <v>0.017</v>
      </c>
      <c r="BU266" s="23"/>
      <c r="BV266" s="23"/>
      <c r="BW266" s="23"/>
      <c r="BX266" s="23"/>
      <c r="BY266" s="23"/>
      <c r="BZ266" s="23"/>
      <c r="CA266" s="23"/>
    </row>
    <row r="267" ht="15.75" customHeight="1">
      <c r="A267" s="45">
        <v>347.0861727960216</v>
      </c>
      <c r="B267" s="46">
        <v>0.07</v>
      </c>
      <c r="C267" s="45"/>
      <c r="D267" s="45"/>
      <c r="E267" s="45"/>
      <c r="F267" s="45"/>
      <c r="G267" s="45"/>
      <c r="H267" s="45">
        <v>347.0861727960216</v>
      </c>
      <c r="I267" s="46"/>
      <c r="J267" s="45"/>
      <c r="K267" s="45"/>
      <c r="L267" s="45"/>
      <c r="M267" s="45"/>
      <c r="N267" s="45"/>
      <c r="O267" s="45">
        <v>347.0861727960216</v>
      </c>
      <c r="P267" s="45">
        <v>3.8659684136304684E-4</v>
      </c>
      <c r="Q267" s="45"/>
      <c r="R267" s="45"/>
      <c r="S267" s="45"/>
      <c r="T267" s="45"/>
      <c r="U267" s="45"/>
      <c r="V267" s="45">
        <v>347.0861727960216</v>
      </c>
      <c r="W267" s="45">
        <v>3.436676166900969E-4</v>
      </c>
      <c r="X267" s="45"/>
      <c r="Y267" s="45"/>
      <c r="Z267" s="45"/>
      <c r="AA267" s="45"/>
      <c r="AB267" s="45"/>
      <c r="AC267" s="45">
        <v>347.0861727960216</v>
      </c>
      <c r="AD267" s="45">
        <v>22.072542533368587</v>
      </c>
      <c r="AE267" s="45"/>
      <c r="AF267" s="45"/>
      <c r="AG267" s="45"/>
      <c r="AH267" s="45"/>
      <c r="AI267" s="45"/>
      <c r="AJ267" s="45">
        <v>347.0861727960216</v>
      </c>
      <c r="AK267" s="45">
        <v>0.034</v>
      </c>
      <c r="AL267" s="45"/>
      <c r="AM267" s="45"/>
      <c r="AN267" s="45"/>
      <c r="AO267" s="23"/>
      <c r="AP267" s="23"/>
      <c r="AQ267" s="45">
        <v>347.0861727960216</v>
      </c>
      <c r="AR267" s="45">
        <v>0.058</v>
      </c>
      <c r="AS267" s="23"/>
      <c r="AT267" s="23"/>
      <c r="AU267" s="23"/>
      <c r="AV267" s="23"/>
      <c r="AW267" s="23"/>
      <c r="AX267" s="45">
        <v>347.0861727960216</v>
      </c>
      <c r="AY267" s="23">
        <v>0.398</v>
      </c>
      <c r="AZ267" s="23"/>
      <c r="BA267" s="23"/>
      <c r="BB267" s="23"/>
      <c r="BC267" s="23"/>
      <c r="BD267" s="23"/>
      <c r="BE267" s="45">
        <v>347.0861727960216</v>
      </c>
      <c r="BF267" s="45">
        <v>18.0</v>
      </c>
      <c r="BG267" s="23"/>
      <c r="BH267" s="23"/>
      <c r="BI267" s="23"/>
      <c r="BJ267" s="23"/>
      <c r="BK267" s="23"/>
      <c r="BL267" s="45">
        <v>347.0861727960216</v>
      </c>
      <c r="BM267" s="45">
        <v>0.134</v>
      </c>
      <c r="BN267" s="23"/>
      <c r="BO267" s="23"/>
      <c r="BP267" s="23"/>
      <c r="BQ267" s="23"/>
      <c r="BR267" s="23"/>
      <c r="BS267" s="45">
        <v>347.0861727960216</v>
      </c>
      <c r="BT267" s="45">
        <v>0.018</v>
      </c>
      <c r="BU267" s="23"/>
      <c r="BV267" s="23"/>
      <c r="BW267" s="23"/>
      <c r="BX267" s="23"/>
      <c r="BY267" s="23"/>
      <c r="BZ267" s="23"/>
      <c r="CA267" s="23"/>
    </row>
    <row r="268" ht="15.75" customHeight="1">
      <c r="A268" s="45">
        <v>338.90395470083786</v>
      </c>
      <c r="B268" s="46">
        <v>0.054</v>
      </c>
      <c r="C268" s="45"/>
      <c r="D268" s="45"/>
      <c r="E268" s="45"/>
      <c r="F268" s="45"/>
      <c r="G268" s="45"/>
      <c r="H268" s="45">
        <v>338.90395470083786</v>
      </c>
      <c r="I268" s="46"/>
      <c r="J268" s="45"/>
      <c r="K268" s="45"/>
      <c r="L268" s="45"/>
      <c r="M268" s="45"/>
      <c r="N268" s="45"/>
      <c r="O268" s="45">
        <v>338.90395470083786</v>
      </c>
      <c r="P268" s="45">
        <v>4.1298028379090204E-4</v>
      </c>
      <c r="Q268" s="45"/>
      <c r="R268" s="45"/>
      <c r="S268" s="45"/>
      <c r="T268" s="45"/>
      <c r="U268" s="45"/>
      <c r="V268" s="45">
        <v>338.90395470083786</v>
      </c>
      <c r="W268" s="45">
        <v>4.363995099458583E-4</v>
      </c>
      <c r="X268" s="45"/>
      <c r="Y268" s="45"/>
      <c r="Z268" s="45"/>
      <c r="AA268" s="45"/>
      <c r="AB268" s="45"/>
      <c r="AC268" s="45">
        <v>338.90395470083786</v>
      </c>
      <c r="AD268" s="45">
        <v>26.198550659727346</v>
      </c>
      <c r="AE268" s="45"/>
      <c r="AF268" s="45"/>
      <c r="AG268" s="45"/>
      <c r="AH268" s="45"/>
      <c r="AI268" s="45"/>
      <c r="AJ268" s="45">
        <v>338.90395470083786</v>
      </c>
      <c r="AK268" s="45">
        <v>0.034</v>
      </c>
      <c r="AL268" s="45"/>
      <c r="AM268" s="45"/>
      <c r="AN268" s="45"/>
      <c r="AO268" s="23"/>
      <c r="AP268" s="23"/>
      <c r="AQ268" s="45">
        <v>338.90395470083786</v>
      </c>
      <c r="AR268" s="45">
        <v>0.057</v>
      </c>
      <c r="AS268" s="23"/>
      <c r="AT268" s="23"/>
      <c r="AU268" s="23"/>
      <c r="AV268" s="23"/>
      <c r="AW268" s="23"/>
      <c r="AX268" s="45">
        <v>338.90395470083786</v>
      </c>
      <c r="AY268" s="23">
        <v>0.359</v>
      </c>
      <c r="AZ268" s="23"/>
      <c r="BA268" s="23"/>
      <c r="BB268" s="23"/>
      <c r="BC268" s="23"/>
      <c r="BD268" s="23"/>
      <c r="BE268" s="45">
        <v>338.90395470083786</v>
      </c>
      <c r="BF268" s="45">
        <v>18.0</v>
      </c>
      <c r="BG268" s="23"/>
      <c r="BH268" s="23"/>
      <c r="BI268" s="23"/>
      <c r="BJ268" s="23"/>
      <c r="BK268" s="23"/>
      <c r="BL268" s="45">
        <v>338.90395470083786</v>
      </c>
      <c r="BM268" s="45">
        <v>0.237</v>
      </c>
      <c r="BN268" s="23"/>
      <c r="BO268" s="23"/>
      <c r="BP268" s="23"/>
      <c r="BQ268" s="23"/>
      <c r="BR268" s="23"/>
      <c r="BS268" s="45">
        <v>338.90395470083786</v>
      </c>
      <c r="BT268" s="45">
        <v>0.027</v>
      </c>
      <c r="BU268" s="23"/>
      <c r="BV268" s="23"/>
      <c r="BW268" s="23"/>
      <c r="BX268" s="23"/>
      <c r="BY268" s="23"/>
      <c r="BZ268" s="23"/>
      <c r="CA268" s="23"/>
    </row>
    <row r="269" ht="15.75" customHeight="1">
      <c r="A269" s="45">
        <v>331.0965211273064</v>
      </c>
      <c r="B269" s="46">
        <v>0.06</v>
      </c>
      <c r="C269" s="45"/>
      <c r="D269" s="45"/>
      <c r="E269" s="45"/>
      <c r="F269" s="45"/>
      <c r="G269" s="45"/>
      <c r="H269" s="45">
        <v>331.0965211273064</v>
      </c>
      <c r="I269" s="46"/>
      <c r="J269" s="45"/>
      <c r="K269" s="45"/>
      <c r="L269" s="45"/>
      <c r="M269" s="45"/>
      <c r="N269" s="45"/>
      <c r="O269" s="45">
        <v>331.0965211273064</v>
      </c>
      <c r="P269" s="45">
        <v>3.653167261388446E-4</v>
      </c>
      <c r="Q269" s="45"/>
      <c r="R269" s="45"/>
      <c r="S269" s="45"/>
      <c r="T269" s="45"/>
      <c r="U269" s="45"/>
      <c r="V269" s="45">
        <v>331.0965211273064</v>
      </c>
      <c r="W269" s="45">
        <v>3.0880339616257173E-4</v>
      </c>
      <c r="X269" s="45"/>
      <c r="Y269" s="45"/>
      <c r="Z269" s="45"/>
      <c r="AA269" s="45"/>
      <c r="AB269" s="45"/>
      <c r="AC269" s="45">
        <v>331.0965211273064</v>
      </c>
      <c r="AD269" s="45">
        <v>36.22535527151503</v>
      </c>
      <c r="AE269" s="45"/>
      <c r="AF269" s="45"/>
      <c r="AG269" s="45"/>
      <c r="AH269" s="45"/>
      <c r="AI269" s="45"/>
      <c r="AJ269" s="45">
        <v>331.0965211273064</v>
      </c>
      <c r="AK269" s="45">
        <v>0.033</v>
      </c>
      <c r="AL269" s="45"/>
      <c r="AM269" s="45"/>
      <c r="AN269" s="45"/>
      <c r="AO269" s="23"/>
      <c r="AP269" s="23"/>
      <c r="AQ269" s="45">
        <v>331.0965211273064</v>
      </c>
      <c r="AR269" s="45">
        <v>0.057</v>
      </c>
      <c r="AS269" s="23"/>
      <c r="AT269" s="23"/>
      <c r="AU269" s="23"/>
      <c r="AV269" s="23"/>
      <c r="AW269" s="23"/>
      <c r="AX269" s="45">
        <v>331.0965211273064</v>
      </c>
      <c r="AY269" s="23">
        <v>0.327</v>
      </c>
      <c r="AZ269" s="23"/>
      <c r="BA269" s="23"/>
      <c r="BB269" s="23"/>
      <c r="BC269" s="23"/>
      <c r="BD269" s="23"/>
      <c r="BE269" s="45">
        <v>331.0965211273064</v>
      </c>
      <c r="BF269" s="45">
        <v>15.0</v>
      </c>
      <c r="BG269" s="23"/>
      <c r="BH269" s="23"/>
      <c r="BI269" s="23"/>
      <c r="BJ269" s="23"/>
      <c r="BK269" s="23"/>
      <c r="BL269" s="45">
        <v>331.0965211273064</v>
      </c>
      <c r="BM269" s="45">
        <v>0.338</v>
      </c>
      <c r="BN269" s="23"/>
      <c r="BO269" s="23"/>
      <c r="BP269" s="23"/>
      <c r="BQ269" s="23"/>
      <c r="BR269" s="23"/>
      <c r="BS269" s="45">
        <v>331.0965211273064</v>
      </c>
      <c r="BT269" s="45">
        <v>0.039</v>
      </c>
      <c r="BU269" s="23"/>
      <c r="BV269" s="23"/>
      <c r="BW269" s="23"/>
      <c r="BX269" s="23"/>
      <c r="BY269" s="23"/>
      <c r="BZ269" s="23"/>
      <c r="CA269" s="23"/>
    </row>
    <row r="270" ht="15.75" customHeight="1">
      <c r="A270" s="45">
        <v>322.9944635988559</v>
      </c>
      <c r="B270" s="46">
        <v>0.056</v>
      </c>
      <c r="C270" s="45"/>
      <c r="D270" s="45"/>
      <c r="E270" s="45"/>
      <c r="F270" s="45"/>
      <c r="G270" s="45"/>
      <c r="H270" s="45">
        <v>322.9944635988559</v>
      </c>
      <c r="I270" s="46"/>
      <c r="J270" s="45"/>
      <c r="K270" s="45"/>
      <c r="L270" s="45"/>
      <c r="M270" s="45"/>
      <c r="N270" s="45"/>
      <c r="O270" s="45">
        <v>322.9944635988559</v>
      </c>
      <c r="P270" s="45"/>
      <c r="Q270" s="45"/>
      <c r="R270" s="45"/>
      <c r="S270" s="45"/>
      <c r="T270" s="45"/>
      <c r="U270" s="45"/>
      <c r="V270" s="45">
        <v>322.9944635988559</v>
      </c>
      <c r="W270" s="45"/>
      <c r="X270" s="45"/>
      <c r="Y270" s="45"/>
      <c r="Z270" s="45"/>
      <c r="AA270" s="45"/>
      <c r="AB270" s="45"/>
      <c r="AC270" s="45">
        <v>322.9944635988559</v>
      </c>
      <c r="AD270" s="45">
        <v>37.6458142462925</v>
      </c>
      <c r="AE270" s="45"/>
      <c r="AF270" s="45"/>
      <c r="AG270" s="45"/>
      <c r="AH270" s="45"/>
      <c r="AI270" s="45"/>
      <c r="AJ270" s="45">
        <v>322.9944635988559</v>
      </c>
      <c r="AK270" s="45">
        <v>0.033</v>
      </c>
      <c r="AL270" s="45"/>
      <c r="AM270" s="45"/>
      <c r="AN270" s="45"/>
      <c r="AO270" s="23"/>
      <c r="AP270" s="23"/>
      <c r="AQ270" s="45">
        <v>322.9944635988559</v>
      </c>
      <c r="AR270" s="45">
        <v>0.056</v>
      </c>
      <c r="AS270" s="23"/>
      <c r="AT270" s="23"/>
      <c r="AU270" s="23"/>
      <c r="AV270" s="23"/>
      <c r="AW270" s="23"/>
      <c r="AX270" s="45">
        <v>322.9944635988559</v>
      </c>
      <c r="AY270" s="23">
        <v>0.325</v>
      </c>
      <c r="AZ270" s="23"/>
      <c r="BA270" s="23"/>
      <c r="BB270" s="23"/>
      <c r="BC270" s="23"/>
      <c r="BD270" s="23"/>
      <c r="BE270" s="45">
        <v>322.9944635988559</v>
      </c>
      <c r="BF270" s="45">
        <v>13.0</v>
      </c>
      <c r="BG270" s="23"/>
      <c r="BH270" s="23"/>
      <c r="BI270" s="23"/>
      <c r="BJ270" s="23"/>
      <c r="BK270" s="23"/>
      <c r="BL270" s="45">
        <v>322.9944635988559</v>
      </c>
      <c r="BM270" s="45">
        <v>0.501</v>
      </c>
      <c r="BN270" s="23"/>
      <c r="BO270" s="23"/>
      <c r="BP270" s="23"/>
      <c r="BQ270" s="23"/>
      <c r="BR270" s="23"/>
      <c r="BS270" s="45">
        <v>322.9944635988559</v>
      </c>
      <c r="BT270" s="45">
        <v>0.043</v>
      </c>
      <c r="BU270" s="23"/>
      <c r="BV270" s="23"/>
      <c r="BW270" s="23"/>
      <c r="BX270" s="23"/>
      <c r="BY270" s="23"/>
      <c r="BZ270" s="23"/>
      <c r="CA270" s="23"/>
    </row>
    <row r="271" ht="15.75" customHeight="1">
      <c r="A271" s="45">
        <v>317.0558344620418</v>
      </c>
      <c r="B271" s="46">
        <v>0.051</v>
      </c>
      <c r="C271" s="45"/>
      <c r="D271" s="45"/>
      <c r="E271" s="45"/>
      <c r="F271" s="45"/>
      <c r="G271" s="45"/>
      <c r="H271" s="45">
        <v>317.0558344620418</v>
      </c>
      <c r="I271" s="46"/>
      <c r="J271" s="45"/>
      <c r="K271" s="45"/>
      <c r="L271" s="45"/>
      <c r="M271" s="45"/>
      <c r="N271" s="45"/>
      <c r="O271" s="45">
        <v>317.0558344620418</v>
      </c>
      <c r="P271" s="45">
        <v>3.472126518786268E-4</v>
      </c>
      <c r="Q271" s="45"/>
      <c r="R271" s="45"/>
      <c r="S271" s="45"/>
      <c r="T271" s="45"/>
      <c r="U271" s="45"/>
      <c r="V271" s="45">
        <v>317.0558344620418</v>
      </c>
      <c r="W271" s="45">
        <v>3.2209819432115264E-4</v>
      </c>
      <c r="X271" s="45"/>
      <c r="Y271" s="45"/>
      <c r="Z271" s="45"/>
      <c r="AA271" s="45"/>
      <c r="AB271" s="45"/>
      <c r="AC271" s="45">
        <v>317.0558344620418</v>
      </c>
      <c r="AD271" s="45">
        <v>40.01429540249675</v>
      </c>
      <c r="AE271" s="45"/>
      <c r="AF271" s="45"/>
      <c r="AG271" s="45"/>
      <c r="AH271" s="45"/>
      <c r="AI271" s="45"/>
      <c r="AJ271" s="45">
        <v>317.0558344620418</v>
      </c>
      <c r="AK271" s="45">
        <v>0.033</v>
      </c>
      <c r="AL271" s="45"/>
      <c r="AM271" s="45"/>
      <c r="AN271" s="45"/>
      <c r="AO271" s="23"/>
      <c r="AP271" s="23"/>
      <c r="AQ271" s="45">
        <v>317.0558344620418</v>
      </c>
      <c r="AR271" s="45">
        <v>0.056</v>
      </c>
      <c r="AS271" s="23"/>
      <c r="AT271" s="23"/>
      <c r="AU271" s="23"/>
      <c r="AV271" s="23"/>
      <c r="AW271" s="23"/>
      <c r="AX271" s="45">
        <v>317.0558344620418</v>
      </c>
      <c r="AY271" s="23">
        <v>0.325</v>
      </c>
      <c r="AZ271" s="23"/>
      <c r="BA271" s="23"/>
      <c r="BB271" s="23"/>
      <c r="BC271" s="23"/>
      <c r="BD271" s="23"/>
      <c r="BE271" s="45">
        <v>317.0558344620418</v>
      </c>
      <c r="BF271" s="45">
        <v>12.0</v>
      </c>
      <c r="BG271" s="23"/>
      <c r="BH271" s="23"/>
      <c r="BI271" s="23"/>
      <c r="BJ271" s="23"/>
      <c r="BK271" s="23"/>
      <c r="BL271" s="45">
        <v>317.0558344620418</v>
      </c>
      <c r="BM271" s="45">
        <v>0.638</v>
      </c>
      <c r="BN271" s="23"/>
      <c r="BO271" s="23"/>
      <c r="BP271" s="23"/>
      <c r="BQ271" s="23"/>
      <c r="BR271" s="23"/>
      <c r="BS271" s="45">
        <v>317.0558344620418</v>
      </c>
      <c r="BT271" s="45">
        <v>0.054</v>
      </c>
      <c r="BU271" s="23"/>
      <c r="BV271" s="23"/>
      <c r="BW271" s="23"/>
      <c r="BX271" s="23"/>
      <c r="BY271" s="23"/>
      <c r="BZ271" s="23"/>
      <c r="CA271" s="23"/>
    </row>
    <row r="272" ht="15.75" customHeight="1">
      <c r="A272" s="45">
        <v>309.68410166616104</v>
      </c>
      <c r="B272" s="46">
        <v>0.053</v>
      </c>
      <c r="C272" s="45"/>
      <c r="D272" s="45"/>
      <c r="E272" s="45"/>
      <c r="F272" s="45"/>
      <c r="G272" s="45"/>
      <c r="H272" s="45">
        <v>309.68410166616104</v>
      </c>
      <c r="I272" s="46"/>
      <c r="J272" s="45"/>
      <c r="K272" s="45"/>
      <c r="L272" s="45"/>
      <c r="M272" s="45"/>
      <c r="N272" s="45"/>
      <c r="O272" s="45">
        <v>309.68410166616104</v>
      </c>
      <c r="P272" s="45">
        <v>3.7349202389277356E-4</v>
      </c>
      <c r="Q272" s="45"/>
      <c r="R272" s="45"/>
      <c r="S272" s="45"/>
      <c r="T272" s="45"/>
      <c r="U272" s="45"/>
      <c r="V272" s="45">
        <v>309.68410166616104</v>
      </c>
      <c r="W272" s="45">
        <v>3.828478713242081E-4</v>
      </c>
      <c r="X272" s="45"/>
      <c r="Y272" s="45"/>
      <c r="Z272" s="45"/>
      <c r="AA272" s="45"/>
      <c r="AB272" s="45"/>
      <c r="AC272" s="45">
        <v>309.68410166616104</v>
      </c>
      <c r="AD272" s="45">
        <v>36.35179486574998</v>
      </c>
      <c r="AE272" s="45"/>
      <c r="AF272" s="45"/>
      <c r="AG272" s="45"/>
      <c r="AH272" s="45"/>
      <c r="AI272" s="45"/>
      <c r="AJ272" s="45">
        <v>309.68410166616104</v>
      </c>
      <c r="AK272" s="45">
        <v>0.032</v>
      </c>
      <c r="AL272" s="45"/>
      <c r="AM272" s="45"/>
      <c r="AN272" s="45"/>
      <c r="AO272" s="23"/>
      <c r="AP272" s="23"/>
      <c r="AQ272" s="45">
        <v>309.68410166616104</v>
      </c>
      <c r="AR272" s="45">
        <v>0.055</v>
      </c>
      <c r="AS272" s="23"/>
      <c r="AT272" s="23"/>
      <c r="AU272" s="23"/>
      <c r="AV272" s="23"/>
      <c r="AW272" s="23"/>
      <c r="AX272" s="45">
        <v>309.68410166616104</v>
      </c>
      <c r="AY272" s="23">
        <v>0.325</v>
      </c>
      <c r="AZ272" s="23"/>
      <c r="BA272" s="23"/>
      <c r="BB272" s="23"/>
      <c r="BC272" s="23"/>
      <c r="BD272" s="23"/>
      <c r="BE272" s="45">
        <v>309.68410166616104</v>
      </c>
      <c r="BF272" s="45">
        <v>12.0</v>
      </c>
      <c r="BG272" s="23"/>
      <c r="BH272" s="23"/>
      <c r="BI272" s="23"/>
      <c r="BJ272" s="23"/>
      <c r="BK272" s="23"/>
      <c r="BL272" s="45">
        <v>309.68410166616104</v>
      </c>
      <c r="BM272" s="45">
        <v>0.719</v>
      </c>
      <c r="BN272" s="23"/>
      <c r="BO272" s="23"/>
      <c r="BP272" s="23"/>
      <c r="BQ272" s="23"/>
      <c r="BR272" s="23"/>
      <c r="BS272" s="45">
        <v>309.68410166616104</v>
      </c>
      <c r="BT272" s="45">
        <v>0.078</v>
      </c>
      <c r="BU272" s="23"/>
      <c r="BV272" s="23"/>
      <c r="BW272" s="23"/>
      <c r="BX272" s="23"/>
      <c r="BY272" s="23"/>
      <c r="BZ272" s="23"/>
      <c r="CA272" s="23"/>
    </row>
    <row r="273" ht="15.75" customHeight="1">
      <c r="A273" s="45">
        <v>302.84530021023573</v>
      </c>
      <c r="B273" s="46">
        <v>0.053</v>
      </c>
      <c r="C273" s="45"/>
      <c r="D273" s="45"/>
      <c r="E273" s="45"/>
      <c r="F273" s="45"/>
      <c r="G273" s="45"/>
      <c r="H273" s="45">
        <v>302.84530021023573</v>
      </c>
      <c r="I273" s="46"/>
      <c r="J273" s="45"/>
      <c r="K273" s="45"/>
      <c r="L273" s="45"/>
      <c r="M273" s="45"/>
      <c r="N273" s="45"/>
      <c r="O273" s="45">
        <v>302.84530021023573</v>
      </c>
      <c r="P273" s="45"/>
      <c r="Q273" s="45"/>
      <c r="R273" s="45"/>
      <c r="S273" s="45"/>
      <c r="T273" s="45"/>
      <c r="U273" s="45"/>
      <c r="V273" s="45">
        <v>302.84530021023573</v>
      </c>
      <c r="W273" s="45"/>
      <c r="X273" s="45"/>
      <c r="Y273" s="45"/>
      <c r="Z273" s="45"/>
      <c r="AA273" s="45"/>
      <c r="AB273" s="45"/>
      <c r="AC273" s="45">
        <v>302.84530021023573</v>
      </c>
      <c r="AD273" s="45">
        <v>41.336455135482446</v>
      </c>
      <c r="AE273" s="45"/>
      <c r="AF273" s="45"/>
      <c r="AG273" s="45"/>
      <c r="AH273" s="45"/>
      <c r="AI273" s="45"/>
      <c r="AJ273" s="45">
        <v>302.84530021023573</v>
      </c>
      <c r="AK273" s="45">
        <v>0.032</v>
      </c>
      <c r="AL273" s="45"/>
      <c r="AM273" s="45"/>
      <c r="AN273" s="45"/>
      <c r="AO273" s="23"/>
      <c r="AP273" s="23"/>
      <c r="AQ273" s="45">
        <v>302.84530021023573</v>
      </c>
      <c r="AR273" s="45">
        <v>0.054</v>
      </c>
      <c r="AS273" s="23"/>
      <c r="AT273" s="23"/>
      <c r="AU273" s="23"/>
      <c r="AV273" s="23"/>
      <c r="AW273" s="23"/>
      <c r="AX273" s="45">
        <v>302.84530021023573</v>
      </c>
      <c r="AY273" s="23">
        <v>0.334</v>
      </c>
      <c r="AZ273" s="23"/>
      <c r="BA273" s="23"/>
      <c r="BB273" s="23"/>
      <c r="BC273" s="23"/>
      <c r="BD273" s="23"/>
      <c r="BE273" s="45">
        <v>302.84530021023573</v>
      </c>
      <c r="BF273" s="45">
        <v>12.0</v>
      </c>
      <c r="BG273" s="23"/>
      <c r="BH273" s="23"/>
      <c r="BI273" s="23"/>
      <c r="BJ273" s="23"/>
      <c r="BK273" s="23"/>
      <c r="BL273" s="45">
        <v>302.84530021023573</v>
      </c>
      <c r="BM273" s="45">
        <v>0.853</v>
      </c>
      <c r="BN273" s="23"/>
      <c r="BO273" s="23"/>
      <c r="BP273" s="23"/>
      <c r="BQ273" s="23"/>
      <c r="BR273" s="23"/>
      <c r="BS273" s="45">
        <v>302.84530021023573</v>
      </c>
      <c r="BT273" s="45">
        <v>0.141</v>
      </c>
      <c r="BU273" s="23"/>
      <c r="BV273" s="23"/>
      <c r="BW273" s="23"/>
      <c r="BX273" s="23"/>
      <c r="BY273" s="23"/>
      <c r="BZ273" s="23"/>
      <c r="CA273" s="23"/>
    </row>
    <row r="274" ht="15.75" customHeight="1">
      <c r="A274" s="45">
        <v>297.36838188155684</v>
      </c>
      <c r="B274" s="46">
        <v>0.052</v>
      </c>
      <c r="C274" s="45"/>
      <c r="D274" s="45"/>
      <c r="E274" s="45"/>
      <c r="F274" s="45"/>
      <c r="G274" s="45"/>
      <c r="H274" s="45">
        <v>297.36838188155684</v>
      </c>
      <c r="I274" s="46"/>
      <c r="J274" s="45"/>
      <c r="K274" s="45"/>
      <c r="L274" s="45"/>
      <c r="M274" s="45"/>
      <c r="N274" s="45"/>
      <c r="O274" s="45">
        <v>297.36838188155684</v>
      </c>
      <c r="P274" s="45"/>
      <c r="Q274" s="45"/>
      <c r="R274" s="45"/>
      <c r="S274" s="45"/>
      <c r="T274" s="45"/>
      <c r="U274" s="45"/>
      <c r="V274" s="45">
        <v>297.36838188155684</v>
      </c>
      <c r="W274" s="45"/>
      <c r="X274" s="45"/>
      <c r="Y274" s="45"/>
      <c r="Z274" s="45"/>
      <c r="AA274" s="45"/>
      <c r="AB274" s="45"/>
      <c r="AC274" s="45">
        <v>297.36838188155684</v>
      </c>
      <c r="AD274" s="45">
        <v>38.59426671326888</v>
      </c>
      <c r="AE274" s="45"/>
      <c r="AF274" s="45"/>
      <c r="AG274" s="45"/>
      <c r="AH274" s="45"/>
      <c r="AI274" s="45"/>
      <c r="AJ274" s="45">
        <v>297.36838188155684</v>
      </c>
      <c r="AK274" s="45">
        <v>0.031</v>
      </c>
      <c r="AL274" s="45"/>
      <c r="AM274" s="45"/>
      <c r="AN274" s="45"/>
      <c r="AO274" s="23"/>
      <c r="AP274" s="23"/>
      <c r="AQ274" s="45">
        <v>297.36838188155684</v>
      </c>
      <c r="AR274" s="45">
        <v>0.053</v>
      </c>
      <c r="AS274" s="23"/>
      <c r="AT274" s="23"/>
      <c r="AU274" s="23"/>
      <c r="AV274" s="23"/>
      <c r="AW274" s="23"/>
      <c r="AX274" s="45">
        <v>297.36838188155684</v>
      </c>
      <c r="AY274" s="23">
        <v>0.334</v>
      </c>
      <c r="AZ274" s="23"/>
      <c r="BA274" s="23"/>
      <c r="BB274" s="23"/>
      <c r="BC274" s="23"/>
      <c r="BD274" s="23"/>
      <c r="BE274" s="45">
        <v>297.36838188155684</v>
      </c>
      <c r="BF274" s="45">
        <v>12.0</v>
      </c>
      <c r="BG274" s="23"/>
      <c r="BH274" s="23"/>
      <c r="BI274" s="23"/>
      <c r="BJ274" s="23"/>
      <c r="BK274" s="23"/>
      <c r="BL274" s="45">
        <v>297.36838188155684</v>
      </c>
      <c r="BM274" s="45">
        <v>1.01</v>
      </c>
      <c r="BN274" s="23"/>
      <c r="BO274" s="23"/>
      <c r="BP274" s="23"/>
      <c r="BQ274" s="23"/>
      <c r="BR274" s="23"/>
      <c r="BS274" s="45">
        <v>297.36838188155684</v>
      </c>
      <c r="BT274" s="45">
        <v>0.123</v>
      </c>
      <c r="BU274" s="23"/>
      <c r="BV274" s="23"/>
      <c r="BW274" s="23"/>
      <c r="BX274" s="23"/>
      <c r="BY274" s="23"/>
      <c r="BZ274" s="23"/>
      <c r="CA274" s="23"/>
    </row>
    <row r="275" ht="15.75" customHeight="1">
      <c r="A275" s="45">
        <v>995.2956957638854</v>
      </c>
      <c r="B275" s="46">
        <v>0.056</v>
      </c>
      <c r="C275" s="45"/>
      <c r="D275" s="45"/>
      <c r="E275" s="45"/>
      <c r="F275" s="45"/>
      <c r="G275" s="45"/>
      <c r="H275" s="45">
        <v>995.2956957638854</v>
      </c>
      <c r="I275" s="46">
        <v>0.194</v>
      </c>
      <c r="J275" s="45"/>
      <c r="K275" s="45"/>
      <c r="L275" s="45"/>
      <c r="M275" s="45"/>
      <c r="N275" s="45"/>
      <c r="O275" s="45">
        <v>995.2956957638854</v>
      </c>
      <c r="P275" s="45"/>
      <c r="Q275" s="45"/>
      <c r="R275" s="45"/>
      <c r="S275" s="45"/>
      <c r="T275" s="45"/>
      <c r="U275" s="45"/>
      <c r="V275" s="45">
        <v>995.2956957638854</v>
      </c>
      <c r="W275" s="45"/>
      <c r="X275" s="45"/>
      <c r="Y275" s="45"/>
      <c r="Z275" s="45"/>
      <c r="AA275" s="45"/>
      <c r="AB275" s="45"/>
      <c r="AC275" s="45">
        <v>995.2956957638854</v>
      </c>
      <c r="AD275" s="45">
        <v>1.486372026569929</v>
      </c>
      <c r="AE275" s="45"/>
      <c r="AF275" s="45"/>
      <c r="AG275" s="45"/>
      <c r="AH275" s="45"/>
      <c r="AI275" s="45"/>
      <c r="AJ275" s="45">
        <v>995.2956957638854</v>
      </c>
      <c r="AK275" s="45">
        <v>0.042</v>
      </c>
      <c r="AL275" s="45"/>
      <c r="AM275" s="45"/>
      <c r="AN275" s="45"/>
      <c r="AO275" s="23"/>
      <c r="AP275" s="23"/>
      <c r="AQ275" s="45">
        <v>995.2956957638854</v>
      </c>
      <c r="AR275" s="45">
        <v>0.103</v>
      </c>
      <c r="AS275" s="23"/>
      <c r="AT275" s="23"/>
      <c r="AU275" s="23"/>
      <c r="AV275" s="23"/>
      <c r="AW275" s="23"/>
      <c r="AX275" s="45">
        <v>995.2956957638854</v>
      </c>
      <c r="AY275" s="23"/>
      <c r="AZ275" s="23"/>
      <c r="BA275" s="23"/>
      <c r="BB275" s="23"/>
      <c r="BC275" s="23"/>
      <c r="BD275" s="23"/>
      <c r="BE275" s="45">
        <v>995.2956957638854</v>
      </c>
      <c r="BF275" s="45"/>
      <c r="BG275" s="23"/>
      <c r="BH275" s="23"/>
      <c r="BI275" s="23"/>
      <c r="BJ275" s="23"/>
      <c r="BK275" s="23"/>
      <c r="BL275" s="45">
        <v>995.2956957638854</v>
      </c>
      <c r="BM275" s="45">
        <v>0.005</v>
      </c>
      <c r="BN275" s="23"/>
      <c r="BO275" s="23"/>
      <c r="BP275" s="23"/>
      <c r="BQ275" s="23"/>
      <c r="BR275" s="23"/>
      <c r="BS275" s="45">
        <v>995.2956957638854</v>
      </c>
      <c r="BT275" s="45">
        <v>0.001</v>
      </c>
      <c r="BU275" s="23"/>
      <c r="BV275" s="23"/>
      <c r="BW275" s="23"/>
      <c r="BX275" s="23"/>
      <c r="BY275" s="23"/>
      <c r="BZ275" s="23"/>
      <c r="CA275" s="23"/>
    </row>
    <row r="276" ht="15.75" customHeight="1">
      <c r="A276" s="45">
        <v>978.8273791945076</v>
      </c>
      <c r="B276" s="46">
        <v>0.059</v>
      </c>
      <c r="C276" s="45"/>
      <c r="D276" s="45"/>
      <c r="E276" s="45"/>
      <c r="F276" s="45"/>
      <c r="G276" s="45"/>
      <c r="H276" s="45">
        <v>978.8273791945076</v>
      </c>
      <c r="I276" s="46"/>
      <c r="J276" s="45"/>
      <c r="K276" s="45"/>
      <c r="L276" s="45"/>
      <c r="M276" s="45"/>
      <c r="N276" s="45"/>
      <c r="O276" s="45">
        <v>978.8273791945076</v>
      </c>
      <c r="P276" s="45"/>
      <c r="Q276" s="45"/>
      <c r="R276" s="45"/>
      <c r="S276" s="45"/>
      <c r="T276" s="45"/>
      <c r="U276" s="45"/>
      <c r="V276" s="45">
        <v>978.8273791945076</v>
      </c>
      <c r="W276" s="45"/>
      <c r="X276" s="45"/>
      <c r="Y276" s="45"/>
      <c r="Z276" s="45"/>
      <c r="AA276" s="45"/>
      <c r="AB276" s="45"/>
      <c r="AC276" s="45">
        <v>978.8273791945076</v>
      </c>
      <c r="AD276" s="45">
        <v>2.922874449164637</v>
      </c>
      <c r="AE276" s="45"/>
      <c r="AF276" s="45"/>
      <c r="AG276" s="45"/>
      <c r="AH276" s="45"/>
      <c r="AI276" s="45"/>
      <c r="AJ276" s="45">
        <v>978.8273791945076</v>
      </c>
      <c r="AK276" s="45">
        <v>0.042</v>
      </c>
      <c r="AL276" s="45"/>
      <c r="AM276" s="45"/>
      <c r="AN276" s="45"/>
      <c r="AO276" s="23"/>
      <c r="AP276" s="23"/>
      <c r="AQ276" s="45">
        <v>978.8273791945076</v>
      </c>
      <c r="AR276" s="45">
        <v>0.099</v>
      </c>
      <c r="AS276" s="23"/>
      <c r="AT276" s="23"/>
      <c r="AU276" s="23"/>
      <c r="AV276" s="23"/>
      <c r="AW276" s="23"/>
      <c r="AX276" s="45">
        <v>978.8273791945076</v>
      </c>
      <c r="AY276" s="23"/>
      <c r="AZ276" s="23"/>
      <c r="BA276" s="23"/>
      <c r="BB276" s="23"/>
      <c r="BC276" s="23"/>
      <c r="BD276" s="23"/>
      <c r="BE276" s="45">
        <v>978.8273791945076</v>
      </c>
      <c r="BF276" s="45"/>
      <c r="BG276" s="23"/>
      <c r="BH276" s="23"/>
      <c r="BI276" s="23"/>
      <c r="BJ276" s="23"/>
      <c r="BK276" s="23"/>
      <c r="BL276" s="45">
        <v>978.8273791945076</v>
      </c>
      <c r="BM276" s="45">
        <v>0.006</v>
      </c>
      <c r="BN276" s="23"/>
      <c r="BO276" s="23"/>
      <c r="BP276" s="23"/>
      <c r="BQ276" s="23"/>
      <c r="BR276" s="23"/>
      <c r="BS276" s="45">
        <v>978.8273791945076</v>
      </c>
      <c r="BT276" s="45">
        <v>0.002</v>
      </c>
      <c r="BU276" s="23"/>
      <c r="BV276" s="23"/>
      <c r="BW276" s="23"/>
      <c r="BX276" s="23"/>
      <c r="BY276" s="23"/>
      <c r="BZ276" s="23"/>
      <c r="CA276" s="23"/>
    </row>
    <row r="277" ht="15.75" customHeight="1">
      <c r="A277" s="45">
        <v>964.4428574618705</v>
      </c>
      <c r="B277" s="46">
        <v>0.061</v>
      </c>
      <c r="C277" s="45"/>
      <c r="D277" s="45"/>
      <c r="E277" s="45"/>
      <c r="F277" s="45"/>
      <c r="G277" s="45"/>
      <c r="H277" s="45">
        <v>964.4428574618705</v>
      </c>
      <c r="I277" s="46"/>
      <c r="J277" s="45"/>
      <c r="K277" s="45"/>
      <c r="L277" s="45"/>
      <c r="M277" s="45"/>
      <c r="N277" s="45"/>
      <c r="O277" s="45">
        <v>964.4428574618705</v>
      </c>
      <c r="P277" s="45"/>
      <c r="Q277" s="45"/>
      <c r="R277" s="45"/>
      <c r="S277" s="45"/>
      <c r="T277" s="45"/>
      <c r="U277" s="45"/>
      <c r="V277" s="45">
        <v>964.4428574618705</v>
      </c>
      <c r="W277" s="45">
        <v>1.3663878321615858E-4</v>
      </c>
      <c r="X277" s="45"/>
      <c r="Y277" s="45"/>
      <c r="Z277" s="45"/>
      <c r="AA277" s="45"/>
      <c r="AB277" s="45"/>
      <c r="AC277" s="45">
        <v>964.4428574618705</v>
      </c>
      <c r="AD277" s="45">
        <v>4.200868739655361</v>
      </c>
      <c r="AE277" s="45"/>
      <c r="AF277" s="45"/>
      <c r="AG277" s="45"/>
      <c r="AH277" s="45"/>
      <c r="AI277" s="45"/>
      <c r="AJ277" s="45">
        <v>964.4428574618705</v>
      </c>
      <c r="AK277" s="45">
        <v>0.041</v>
      </c>
      <c r="AL277" s="45"/>
      <c r="AM277" s="45"/>
      <c r="AN277" s="45"/>
      <c r="AO277" s="23"/>
      <c r="AP277" s="23"/>
      <c r="AQ277" s="45">
        <v>964.4428574618705</v>
      </c>
      <c r="AR277" s="45">
        <v>0.095</v>
      </c>
      <c r="AS277" s="23"/>
      <c r="AT277" s="23"/>
      <c r="AU277" s="23"/>
      <c r="AV277" s="23"/>
      <c r="AW277" s="23"/>
      <c r="AX277" s="45">
        <v>964.4428574618705</v>
      </c>
      <c r="AY277" s="23"/>
      <c r="AZ277" s="23"/>
      <c r="BA277" s="23"/>
      <c r="BB277" s="23"/>
      <c r="BC277" s="23"/>
      <c r="BD277" s="23"/>
      <c r="BE277" s="45">
        <v>964.4428574618705</v>
      </c>
      <c r="BF277" s="45"/>
      <c r="BG277" s="23"/>
      <c r="BH277" s="23"/>
      <c r="BI277" s="23"/>
      <c r="BJ277" s="23"/>
      <c r="BK277" s="23"/>
      <c r="BL277" s="45">
        <v>964.4428574618705</v>
      </c>
      <c r="BM277" s="45">
        <v>0.01</v>
      </c>
      <c r="BN277" s="23"/>
      <c r="BO277" s="23"/>
      <c r="BP277" s="23"/>
      <c r="BQ277" s="23"/>
      <c r="BR277" s="23"/>
      <c r="BS277" s="45">
        <v>964.4428574618705</v>
      </c>
      <c r="BT277" s="45">
        <v>0.004</v>
      </c>
      <c r="BU277" s="23"/>
      <c r="BV277" s="23"/>
      <c r="BW277" s="23"/>
      <c r="BX277" s="23"/>
      <c r="BY277" s="23"/>
      <c r="BZ277" s="23"/>
      <c r="CA277" s="23"/>
    </row>
    <row r="278" ht="15.75" customHeight="1">
      <c r="A278" s="45">
        <v>948.2275914569061</v>
      </c>
      <c r="B278" s="46">
        <v>0.049</v>
      </c>
      <c r="C278" s="45"/>
      <c r="D278" s="45"/>
      <c r="E278" s="45"/>
      <c r="F278" s="45"/>
      <c r="G278" s="45"/>
      <c r="H278" s="45">
        <v>948.2275914569061</v>
      </c>
      <c r="I278" s="46"/>
      <c r="J278" s="45"/>
      <c r="K278" s="45"/>
      <c r="L278" s="45"/>
      <c r="M278" s="45"/>
      <c r="N278" s="45"/>
      <c r="O278" s="45">
        <v>948.2275914569061</v>
      </c>
      <c r="P278" s="45"/>
      <c r="Q278" s="45"/>
      <c r="R278" s="45"/>
      <c r="S278" s="45"/>
      <c r="T278" s="45"/>
      <c r="U278" s="45"/>
      <c r="V278" s="45">
        <v>948.2275914569061</v>
      </c>
      <c r="W278" s="45">
        <v>1.3341183047875835E-4</v>
      </c>
      <c r="X278" s="45"/>
      <c r="Y278" s="45"/>
      <c r="Z278" s="45"/>
      <c r="AA278" s="45"/>
      <c r="AB278" s="45"/>
      <c r="AC278" s="45">
        <v>948.2275914569061</v>
      </c>
      <c r="AD278" s="45">
        <v>3.911096007520603</v>
      </c>
      <c r="AE278" s="45"/>
      <c r="AF278" s="45"/>
      <c r="AG278" s="45"/>
      <c r="AH278" s="45"/>
      <c r="AI278" s="45"/>
      <c r="AJ278" s="45">
        <v>948.2275914569061</v>
      </c>
      <c r="AK278" s="45">
        <v>0.041</v>
      </c>
      <c r="AL278" s="45"/>
      <c r="AM278" s="45"/>
      <c r="AN278" s="45"/>
      <c r="AO278" s="23"/>
      <c r="AP278" s="23"/>
      <c r="AQ278" s="45">
        <v>948.2275914569061</v>
      </c>
      <c r="AR278" s="45">
        <v>0.092</v>
      </c>
      <c r="AS278" s="23"/>
      <c r="AT278" s="23"/>
      <c r="AU278" s="23"/>
      <c r="AV278" s="23"/>
      <c r="AW278" s="23"/>
      <c r="AX278" s="45">
        <v>948.2275914569061</v>
      </c>
      <c r="AY278" s="23"/>
      <c r="AZ278" s="23"/>
      <c r="BA278" s="23"/>
      <c r="BB278" s="23"/>
      <c r="BC278" s="23"/>
      <c r="BD278" s="23"/>
      <c r="BE278" s="45">
        <v>948.2275914569061</v>
      </c>
      <c r="BF278" s="45">
        <v>40.0</v>
      </c>
      <c r="BG278" s="23"/>
      <c r="BH278" s="23"/>
      <c r="BI278" s="23"/>
      <c r="BJ278" s="23"/>
      <c r="BK278" s="23"/>
      <c r="BL278" s="45">
        <v>948.2275914569061</v>
      </c>
      <c r="BM278" s="45">
        <v>0.012</v>
      </c>
      <c r="BN278" s="23"/>
      <c r="BO278" s="23"/>
      <c r="BP278" s="23"/>
      <c r="BQ278" s="23"/>
      <c r="BR278" s="23"/>
      <c r="BS278" s="45">
        <v>948.2275914569061</v>
      </c>
      <c r="BT278" s="45">
        <v>0.005</v>
      </c>
      <c r="BU278" s="23"/>
      <c r="BV278" s="23"/>
      <c r="BW278" s="23"/>
      <c r="BX278" s="23"/>
      <c r="BY278" s="23"/>
      <c r="BZ278" s="23"/>
      <c r="CA278" s="23"/>
    </row>
    <row r="279" ht="15.75" customHeight="1">
      <c r="A279" s="45">
        <v>931.2371369802681</v>
      </c>
      <c r="B279" s="46">
        <v>0.053</v>
      </c>
      <c r="C279" s="45"/>
      <c r="D279" s="45"/>
      <c r="E279" s="45"/>
      <c r="F279" s="45"/>
      <c r="G279" s="45"/>
      <c r="H279" s="45">
        <v>931.2371369802681</v>
      </c>
      <c r="I279" s="46"/>
      <c r="J279" s="45"/>
      <c r="K279" s="45"/>
      <c r="L279" s="45"/>
      <c r="M279" s="45"/>
      <c r="N279" s="45"/>
      <c r="O279" s="45">
        <v>931.2371369802681</v>
      </c>
      <c r="P279" s="45"/>
      <c r="Q279" s="45"/>
      <c r="R279" s="45"/>
      <c r="S279" s="45"/>
      <c r="T279" s="45"/>
      <c r="U279" s="45"/>
      <c r="V279" s="45">
        <v>931.2371369802681</v>
      </c>
      <c r="W279" s="45">
        <v>1.2942953665185406E-4</v>
      </c>
      <c r="X279" s="45"/>
      <c r="Y279" s="45"/>
      <c r="Z279" s="45"/>
      <c r="AA279" s="45"/>
      <c r="AB279" s="45"/>
      <c r="AC279" s="45">
        <v>931.2371369802681</v>
      </c>
      <c r="AD279" s="45">
        <v>3.0918093598877823</v>
      </c>
      <c r="AE279" s="45"/>
      <c r="AF279" s="45"/>
      <c r="AG279" s="45"/>
      <c r="AH279" s="45"/>
      <c r="AI279" s="45"/>
      <c r="AJ279" s="45">
        <v>931.2371369802681</v>
      </c>
      <c r="AK279" s="45">
        <v>0.04</v>
      </c>
      <c r="AL279" s="45"/>
      <c r="AM279" s="45"/>
      <c r="AN279" s="45"/>
      <c r="AO279" s="23"/>
      <c r="AP279" s="23"/>
      <c r="AQ279" s="45">
        <v>931.2371369802681</v>
      </c>
      <c r="AR279" s="45">
        <v>0.088</v>
      </c>
      <c r="AS279" s="23"/>
      <c r="AT279" s="23"/>
      <c r="AU279" s="23"/>
      <c r="AV279" s="23"/>
      <c r="AW279" s="23"/>
      <c r="AX279" s="45">
        <v>931.2371369802681</v>
      </c>
      <c r="AY279" s="23"/>
      <c r="AZ279" s="23"/>
      <c r="BA279" s="23"/>
      <c r="BB279" s="23"/>
      <c r="BC279" s="23"/>
      <c r="BD279" s="23"/>
      <c r="BE279" s="45">
        <v>931.2371369802681</v>
      </c>
      <c r="BF279" s="45">
        <v>40.0</v>
      </c>
      <c r="BG279" s="23"/>
      <c r="BH279" s="23"/>
      <c r="BI279" s="23"/>
      <c r="BJ279" s="23"/>
      <c r="BK279" s="23"/>
      <c r="BL279" s="45">
        <v>931.2371369802681</v>
      </c>
      <c r="BM279" s="45">
        <v>0.017</v>
      </c>
      <c r="BN279" s="23"/>
      <c r="BO279" s="23"/>
      <c r="BP279" s="23"/>
      <c r="BQ279" s="23"/>
      <c r="BR279" s="23"/>
      <c r="BS279" s="45">
        <v>931.2371369802681</v>
      </c>
      <c r="BT279" s="45">
        <v>0.005</v>
      </c>
      <c r="BU279" s="23"/>
      <c r="BV279" s="23"/>
      <c r="BW279" s="23"/>
      <c r="BX279" s="23"/>
      <c r="BY279" s="23"/>
      <c r="BZ279" s="23"/>
      <c r="CA279" s="23"/>
    </row>
    <row r="280" ht="15.75" customHeight="1">
      <c r="A280" s="45">
        <v>912.4253696953457</v>
      </c>
      <c r="B280" s="46">
        <v>0.053</v>
      </c>
      <c r="C280" s="45"/>
      <c r="D280" s="45"/>
      <c r="E280" s="45"/>
      <c r="F280" s="45"/>
      <c r="G280" s="45"/>
      <c r="H280" s="45">
        <v>912.4253696953457</v>
      </c>
      <c r="I280" s="46"/>
      <c r="J280" s="45"/>
      <c r="K280" s="45"/>
      <c r="L280" s="45"/>
      <c r="M280" s="45"/>
      <c r="N280" s="45"/>
      <c r="O280" s="45">
        <v>912.4253696953457</v>
      </c>
      <c r="P280" s="45"/>
      <c r="Q280" s="45"/>
      <c r="R280" s="45"/>
      <c r="S280" s="45"/>
      <c r="T280" s="45"/>
      <c r="U280" s="45"/>
      <c r="V280" s="45">
        <v>912.4253696953457</v>
      </c>
      <c r="W280" s="45">
        <v>1.401371777980523E-4</v>
      </c>
      <c r="X280" s="45"/>
      <c r="Y280" s="45"/>
      <c r="Z280" s="45"/>
      <c r="AA280" s="45"/>
      <c r="AB280" s="45"/>
      <c r="AC280" s="45">
        <v>912.4253696953457</v>
      </c>
      <c r="AD280" s="45">
        <v>3.9681168079925393</v>
      </c>
      <c r="AE280" s="45"/>
      <c r="AF280" s="45"/>
      <c r="AG280" s="45"/>
      <c r="AH280" s="45"/>
      <c r="AI280" s="45"/>
      <c r="AJ280" s="45">
        <v>912.4253696953457</v>
      </c>
      <c r="AK280" s="45">
        <v>0.04</v>
      </c>
      <c r="AL280" s="45"/>
      <c r="AM280" s="45"/>
      <c r="AN280" s="45"/>
      <c r="AO280" s="23"/>
      <c r="AP280" s="23"/>
      <c r="AQ280" s="45">
        <v>912.4253696953457</v>
      </c>
      <c r="AR280" s="45">
        <v>0.085</v>
      </c>
      <c r="AS280" s="23"/>
      <c r="AT280" s="23"/>
      <c r="AU280" s="23"/>
      <c r="AV280" s="23"/>
      <c r="AW280" s="23"/>
      <c r="AX280" s="45">
        <v>912.4253696953457</v>
      </c>
      <c r="AY280" s="23">
        <v>0.807</v>
      </c>
      <c r="AZ280" s="23"/>
      <c r="BA280" s="23"/>
      <c r="BB280" s="23"/>
      <c r="BC280" s="23"/>
      <c r="BD280" s="23"/>
      <c r="BE280" s="45">
        <v>912.4253696953457</v>
      </c>
      <c r="BF280" s="45">
        <v>40.0</v>
      </c>
      <c r="BG280" s="23"/>
      <c r="BH280" s="23"/>
      <c r="BI280" s="23"/>
      <c r="BJ280" s="23"/>
      <c r="BK280" s="23"/>
      <c r="BL280" s="45">
        <v>912.4253696953457</v>
      </c>
      <c r="BM280" s="45">
        <v>0.02</v>
      </c>
      <c r="BN280" s="23"/>
      <c r="BO280" s="23"/>
      <c r="BP280" s="23"/>
      <c r="BQ280" s="23"/>
      <c r="BR280" s="23"/>
      <c r="BS280" s="45">
        <v>912.4253696953457</v>
      </c>
      <c r="BT280" s="45">
        <v>0.005</v>
      </c>
      <c r="BU280" s="23"/>
      <c r="BV280" s="23"/>
      <c r="BW280" s="23"/>
      <c r="BX280" s="23"/>
      <c r="BY280" s="23"/>
      <c r="BZ280" s="23"/>
      <c r="CA280" s="23"/>
    </row>
    <row r="281" ht="15.75" customHeight="1">
      <c r="A281" s="45">
        <v>894.117711333332</v>
      </c>
      <c r="B281" s="46">
        <v>0.055</v>
      </c>
      <c r="C281" s="45"/>
      <c r="D281" s="45"/>
      <c r="E281" s="45"/>
      <c r="F281" s="45"/>
      <c r="G281" s="45"/>
      <c r="H281" s="45">
        <v>894.117711333332</v>
      </c>
      <c r="I281" s="46"/>
      <c r="J281" s="45"/>
      <c r="K281" s="45"/>
      <c r="L281" s="45"/>
      <c r="M281" s="45"/>
      <c r="N281" s="45"/>
      <c r="O281" s="45">
        <v>894.117711333332</v>
      </c>
      <c r="P281" s="45"/>
      <c r="Q281" s="45"/>
      <c r="R281" s="45"/>
      <c r="S281" s="45"/>
      <c r="T281" s="45"/>
      <c r="U281" s="45"/>
      <c r="V281" s="45">
        <v>894.117711333332</v>
      </c>
      <c r="W281" s="45"/>
      <c r="X281" s="45"/>
      <c r="Y281" s="45"/>
      <c r="Z281" s="45"/>
      <c r="AA281" s="45"/>
      <c r="AB281" s="45"/>
      <c r="AC281" s="45">
        <v>894.117711333332</v>
      </c>
      <c r="AD281" s="45">
        <v>4.184116217195636</v>
      </c>
      <c r="AE281" s="45"/>
      <c r="AF281" s="45"/>
      <c r="AG281" s="45"/>
      <c r="AH281" s="45"/>
      <c r="AI281" s="45"/>
      <c r="AJ281" s="45">
        <v>894.117711333332</v>
      </c>
      <c r="AK281" s="45">
        <v>0.04</v>
      </c>
      <c r="AL281" s="45"/>
      <c r="AM281" s="45"/>
      <c r="AN281" s="45"/>
      <c r="AO281" s="23"/>
      <c r="AP281" s="23"/>
      <c r="AQ281" s="45">
        <v>894.117711333332</v>
      </c>
      <c r="AR281" s="45">
        <v>0.082</v>
      </c>
      <c r="AS281" s="23"/>
      <c r="AT281" s="23"/>
      <c r="AU281" s="23"/>
      <c r="AV281" s="23"/>
      <c r="AW281" s="23"/>
      <c r="AX281" s="45">
        <v>894.117711333332</v>
      </c>
      <c r="AY281" s="23">
        <v>0.807</v>
      </c>
      <c r="AZ281" s="23"/>
      <c r="BA281" s="23"/>
      <c r="BB281" s="23"/>
      <c r="BC281" s="23"/>
      <c r="BD281" s="23"/>
      <c r="BE281" s="45">
        <v>894.117711333332</v>
      </c>
      <c r="BF281" s="45">
        <v>40.0</v>
      </c>
      <c r="BG281" s="23"/>
      <c r="BH281" s="23"/>
      <c r="BI281" s="23"/>
      <c r="BJ281" s="23"/>
      <c r="BK281" s="23"/>
      <c r="BL281" s="45">
        <v>894.117711333332</v>
      </c>
      <c r="BM281" s="45"/>
      <c r="BN281" s="23"/>
      <c r="BO281" s="23"/>
      <c r="BP281" s="23"/>
      <c r="BQ281" s="23"/>
      <c r="BR281" s="23"/>
      <c r="BS281" s="45">
        <v>894.117711333332</v>
      </c>
      <c r="BT281" s="45">
        <v>0.006</v>
      </c>
      <c r="BU281" s="23"/>
      <c r="BV281" s="23"/>
      <c r="BW281" s="23"/>
      <c r="BX281" s="23"/>
      <c r="BY281" s="23"/>
      <c r="BZ281" s="23"/>
      <c r="CA281" s="23"/>
    </row>
    <row r="282" ht="15.75" customHeight="1">
      <c r="A282" s="45">
        <v>873.1189805838916</v>
      </c>
      <c r="B282" s="46">
        <v>0.063</v>
      </c>
      <c r="C282" s="45"/>
      <c r="D282" s="45"/>
      <c r="E282" s="45"/>
      <c r="F282" s="45"/>
      <c r="G282" s="45"/>
      <c r="H282" s="45">
        <v>873.1189805838916</v>
      </c>
      <c r="I282" s="46"/>
      <c r="J282" s="45"/>
      <c r="K282" s="45"/>
      <c r="L282" s="45"/>
      <c r="M282" s="45"/>
      <c r="N282" s="45"/>
      <c r="O282" s="45">
        <v>873.1189805838916</v>
      </c>
      <c r="P282" s="45"/>
      <c r="Q282" s="45"/>
      <c r="R282" s="45"/>
      <c r="S282" s="45"/>
      <c r="T282" s="45"/>
      <c r="U282" s="45"/>
      <c r="V282" s="45">
        <v>873.1189805838916</v>
      </c>
      <c r="W282" s="45">
        <v>1.2043435596036098E-4</v>
      </c>
      <c r="X282" s="45"/>
      <c r="Y282" s="45"/>
      <c r="Z282" s="45"/>
      <c r="AA282" s="45"/>
      <c r="AB282" s="45"/>
      <c r="AC282" s="45">
        <v>873.1189805838916</v>
      </c>
      <c r="AD282" s="45">
        <v>9.555122456359218</v>
      </c>
      <c r="AE282" s="45"/>
      <c r="AF282" s="45"/>
      <c r="AG282" s="45"/>
      <c r="AH282" s="45"/>
      <c r="AI282" s="45"/>
      <c r="AJ282" s="45">
        <v>873.1189805838916</v>
      </c>
      <c r="AK282" s="45">
        <v>0.039</v>
      </c>
      <c r="AL282" s="45"/>
      <c r="AM282" s="45"/>
      <c r="AN282" s="45"/>
      <c r="AO282" s="23"/>
      <c r="AP282" s="23"/>
      <c r="AQ282" s="45">
        <v>873.1189805838916</v>
      </c>
      <c r="AR282" s="45">
        <v>0.079</v>
      </c>
      <c r="AS282" s="23"/>
      <c r="AT282" s="23"/>
      <c r="AU282" s="23"/>
      <c r="AV282" s="23"/>
      <c r="AW282" s="23"/>
      <c r="AX282" s="45">
        <v>873.1189805838916</v>
      </c>
      <c r="AY282" s="23">
        <v>0.807</v>
      </c>
      <c r="AZ282" s="23"/>
      <c r="BA282" s="23"/>
      <c r="BB282" s="23"/>
      <c r="BC282" s="23"/>
      <c r="BD282" s="23"/>
      <c r="BE282" s="45">
        <v>873.1189805838916</v>
      </c>
      <c r="BF282" s="45">
        <v>40.0</v>
      </c>
      <c r="BG282" s="23"/>
      <c r="BH282" s="23"/>
      <c r="BI282" s="23"/>
      <c r="BJ282" s="23"/>
      <c r="BK282" s="23"/>
      <c r="BL282" s="45">
        <v>873.1189805838916</v>
      </c>
      <c r="BM282" s="45">
        <v>0.199</v>
      </c>
      <c r="BN282" s="23"/>
      <c r="BO282" s="23"/>
      <c r="BP282" s="23"/>
      <c r="BQ282" s="23"/>
      <c r="BR282" s="23"/>
      <c r="BS282" s="45">
        <v>873.1189805838916</v>
      </c>
      <c r="BT282" s="45">
        <v>0.008</v>
      </c>
      <c r="BU282" s="23"/>
      <c r="BV282" s="23"/>
      <c r="BW282" s="23"/>
      <c r="BX282" s="23"/>
      <c r="BY282" s="23"/>
      <c r="BZ282" s="23"/>
      <c r="CA282" s="23"/>
    </row>
    <row r="283" ht="15.75" customHeight="1">
      <c r="A283" s="45">
        <v>850.5793141579408</v>
      </c>
      <c r="B283" s="46">
        <v>0.06</v>
      </c>
      <c r="C283" s="45"/>
      <c r="D283" s="45"/>
      <c r="E283" s="45"/>
      <c r="F283" s="45"/>
      <c r="G283" s="45"/>
      <c r="H283" s="45">
        <v>850.5793141579408</v>
      </c>
      <c r="I283" s="46"/>
      <c r="J283" s="45"/>
      <c r="K283" s="45"/>
      <c r="L283" s="45"/>
      <c r="M283" s="45"/>
      <c r="N283" s="45"/>
      <c r="O283" s="45">
        <v>850.5793141579408</v>
      </c>
      <c r="P283" s="45"/>
      <c r="Q283" s="45"/>
      <c r="R283" s="45"/>
      <c r="S283" s="45"/>
      <c r="T283" s="45"/>
      <c r="U283" s="45"/>
      <c r="V283" s="45">
        <v>850.5793141579408</v>
      </c>
      <c r="W283" s="45"/>
      <c r="X283" s="45"/>
      <c r="Y283" s="45"/>
      <c r="Z283" s="45"/>
      <c r="AA283" s="45"/>
      <c r="AB283" s="45"/>
      <c r="AC283" s="45">
        <v>850.5793141579408</v>
      </c>
      <c r="AD283" s="45">
        <v>2.9084766388247894</v>
      </c>
      <c r="AE283" s="45"/>
      <c r="AF283" s="45"/>
      <c r="AG283" s="45"/>
      <c r="AH283" s="45"/>
      <c r="AI283" s="45"/>
      <c r="AJ283" s="45">
        <v>850.5793141579408</v>
      </c>
      <c r="AK283" s="45">
        <v>0.039</v>
      </c>
      <c r="AL283" s="45"/>
      <c r="AM283" s="45"/>
      <c r="AN283" s="45"/>
      <c r="AO283" s="23"/>
      <c r="AP283" s="23"/>
      <c r="AQ283" s="45">
        <v>850.5793141579408</v>
      </c>
      <c r="AR283" s="45">
        <v>0.077</v>
      </c>
      <c r="AS283" s="23"/>
      <c r="AT283" s="23"/>
      <c r="AU283" s="23"/>
      <c r="AV283" s="23"/>
      <c r="AW283" s="23"/>
      <c r="AX283" s="45">
        <v>850.5793141579408</v>
      </c>
      <c r="AY283" s="23">
        <v>0.807</v>
      </c>
      <c r="AZ283" s="23"/>
      <c r="BA283" s="23"/>
      <c r="BB283" s="23"/>
      <c r="BC283" s="23"/>
      <c r="BD283" s="23"/>
      <c r="BE283" s="45">
        <v>850.5793141579408</v>
      </c>
      <c r="BF283" s="45">
        <v>40.0</v>
      </c>
      <c r="BG283" s="23"/>
      <c r="BH283" s="23"/>
      <c r="BI283" s="23"/>
      <c r="BJ283" s="23"/>
      <c r="BK283" s="23"/>
      <c r="BL283" s="45">
        <v>850.5793141579408</v>
      </c>
      <c r="BM283" s="45">
        <v>0.267</v>
      </c>
      <c r="BN283" s="23"/>
      <c r="BO283" s="23"/>
      <c r="BP283" s="23"/>
      <c r="BQ283" s="23"/>
      <c r="BR283" s="23"/>
      <c r="BS283" s="45">
        <v>850.5793141579408</v>
      </c>
      <c r="BT283" s="45">
        <v>0.009</v>
      </c>
      <c r="BU283" s="23"/>
      <c r="BV283" s="23"/>
      <c r="BW283" s="23"/>
      <c r="BX283" s="23"/>
      <c r="BY283" s="23"/>
      <c r="BZ283" s="23"/>
      <c r="CA283" s="23"/>
    </row>
    <row r="284" ht="15.75" customHeight="1">
      <c r="A284" s="45">
        <v>833.0658506248509</v>
      </c>
      <c r="B284" s="46">
        <v>0.063</v>
      </c>
      <c r="C284" s="45"/>
      <c r="D284" s="45"/>
      <c r="E284" s="45"/>
      <c r="F284" s="45"/>
      <c r="G284" s="45"/>
      <c r="H284" s="45">
        <v>833.0658506248509</v>
      </c>
      <c r="I284" s="46"/>
      <c r="J284" s="45"/>
      <c r="K284" s="45"/>
      <c r="L284" s="45"/>
      <c r="M284" s="45"/>
      <c r="N284" s="45"/>
      <c r="O284" s="45">
        <v>833.0658506248509</v>
      </c>
      <c r="P284" s="45"/>
      <c r="Q284" s="45"/>
      <c r="R284" s="45"/>
      <c r="S284" s="45"/>
      <c r="T284" s="45"/>
      <c r="U284" s="45"/>
      <c r="V284" s="45">
        <v>833.0658506248509</v>
      </c>
      <c r="W284" s="45"/>
      <c r="X284" s="45"/>
      <c r="Y284" s="45"/>
      <c r="Z284" s="45"/>
      <c r="AA284" s="45"/>
      <c r="AB284" s="45"/>
      <c r="AC284" s="45">
        <v>833.0658506248509</v>
      </c>
      <c r="AD284" s="45">
        <v>2.6431930980941822</v>
      </c>
      <c r="AE284" s="45"/>
      <c r="AF284" s="45"/>
      <c r="AG284" s="45"/>
      <c r="AH284" s="45"/>
      <c r="AI284" s="45"/>
      <c r="AJ284" s="45">
        <v>833.0658506248509</v>
      </c>
      <c r="AK284" s="45">
        <v>0.039</v>
      </c>
      <c r="AL284" s="45"/>
      <c r="AM284" s="45"/>
      <c r="AN284" s="45"/>
      <c r="AO284" s="23"/>
      <c r="AP284" s="23"/>
      <c r="AQ284" s="45">
        <v>833.0658506248509</v>
      </c>
      <c r="AR284" s="45">
        <v>0.074</v>
      </c>
      <c r="AS284" s="23"/>
      <c r="AT284" s="23"/>
      <c r="AU284" s="23"/>
      <c r="AV284" s="23"/>
      <c r="AW284" s="23"/>
      <c r="AX284" s="45">
        <v>833.0658506248509</v>
      </c>
      <c r="AY284" s="23">
        <v>0.807</v>
      </c>
      <c r="AZ284" s="23"/>
      <c r="BA284" s="23"/>
      <c r="BB284" s="23"/>
      <c r="BC284" s="23"/>
      <c r="BD284" s="23"/>
      <c r="BE284" s="45">
        <v>833.0658506248509</v>
      </c>
      <c r="BF284" s="45">
        <v>40.0</v>
      </c>
      <c r="BG284" s="23"/>
      <c r="BH284" s="23"/>
      <c r="BI284" s="23"/>
      <c r="BJ284" s="23"/>
      <c r="BK284" s="23"/>
      <c r="BL284" s="45">
        <v>833.0658506248509</v>
      </c>
      <c r="BM284" s="45">
        <v>0.329</v>
      </c>
      <c r="BN284" s="23"/>
      <c r="BO284" s="23"/>
      <c r="BP284" s="23"/>
      <c r="BQ284" s="23"/>
      <c r="BR284" s="23"/>
      <c r="BS284" s="45">
        <v>833.0658506248509</v>
      </c>
      <c r="BT284" s="45">
        <v>0.009</v>
      </c>
      <c r="BU284" s="23"/>
      <c r="BV284" s="23"/>
      <c r="BW284" s="23"/>
      <c r="BX284" s="23"/>
      <c r="BY284" s="23"/>
      <c r="BZ284" s="23"/>
      <c r="CA284" s="23"/>
    </row>
    <row r="285" ht="15.75" customHeight="1">
      <c r="A285" s="45">
        <v>812.3054649613513</v>
      </c>
      <c r="B285" s="46">
        <v>0.062</v>
      </c>
      <c r="C285" s="45"/>
      <c r="D285" s="45"/>
      <c r="E285" s="45"/>
      <c r="F285" s="45"/>
      <c r="G285" s="45"/>
      <c r="H285" s="45">
        <v>812.3054649613513</v>
      </c>
      <c r="I285" s="46"/>
      <c r="J285" s="45"/>
      <c r="K285" s="45"/>
      <c r="L285" s="45"/>
      <c r="M285" s="45"/>
      <c r="N285" s="45"/>
      <c r="O285" s="45">
        <v>812.3054649613513</v>
      </c>
      <c r="P285" s="45"/>
      <c r="Q285" s="45"/>
      <c r="R285" s="45"/>
      <c r="S285" s="45"/>
      <c r="T285" s="45"/>
      <c r="U285" s="45"/>
      <c r="V285" s="45">
        <v>812.3054649613513</v>
      </c>
      <c r="W285" s="45">
        <v>1.2339057816393166E-4</v>
      </c>
      <c r="X285" s="45"/>
      <c r="Y285" s="45"/>
      <c r="Z285" s="45"/>
      <c r="AA285" s="45"/>
      <c r="AB285" s="45"/>
      <c r="AC285" s="45">
        <v>812.3054649613513</v>
      </c>
      <c r="AD285" s="45">
        <v>1.5630699171287914</v>
      </c>
      <c r="AE285" s="45"/>
      <c r="AF285" s="45"/>
      <c r="AG285" s="45"/>
      <c r="AH285" s="45"/>
      <c r="AI285" s="45"/>
      <c r="AJ285" s="45">
        <v>812.3054649613513</v>
      </c>
      <c r="AK285" s="45">
        <v>0.038</v>
      </c>
      <c r="AL285" s="45"/>
      <c r="AM285" s="45"/>
      <c r="AN285" s="45"/>
      <c r="AO285" s="23"/>
      <c r="AP285" s="23"/>
      <c r="AQ285" s="45">
        <v>812.3054649613513</v>
      </c>
      <c r="AR285" s="45">
        <v>0.071</v>
      </c>
      <c r="AS285" s="23"/>
      <c r="AT285" s="23"/>
      <c r="AU285" s="23"/>
      <c r="AV285" s="23"/>
      <c r="AW285" s="23"/>
      <c r="AX285" s="45">
        <v>812.3054649613513</v>
      </c>
      <c r="AY285" s="23">
        <v>0.879</v>
      </c>
      <c r="AZ285" s="23"/>
      <c r="BA285" s="23"/>
      <c r="BB285" s="23"/>
      <c r="BC285" s="23"/>
      <c r="BD285" s="23"/>
      <c r="BE285" s="45">
        <v>812.3054649613513</v>
      </c>
      <c r="BF285" s="45">
        <v>40.0</v>
      </c>
      <c r="BG285" s="23"/>
      <c r="BH285" s="23"/>
      <c r="BI285" s="23"/>
      <c r="BJ285" s="23"/>
      <c r="BK285" s="23"/>
      <c r="BL285" s="45">
        <v>812.3054649613513</v>
      </c>
      <c r="BM285" s="45">
        <v>0.368</v>
      </c>
      <c r="BN285" s="23"/>
      <c r="BO285" s="23"/>
      <c r="BP285" s="23"/>
      <c r="BQ285" s="23"/>
      <c r="BR285" s="23"/>
      <c r="BS285" s="45">
        <v>812.3054649613513</v>
      </c>
      <c r="BT285" s="45">
        <v>0.01</v>
      </c>
      <c r="BU285" s="23"/>
      <c r="BV285" s="23"/>
      <c r="BW285" s="23"/>
      <c r="BX285" s="23"/>
      <c r="BY285" s="23"/>
      <c r="BZ285" s="23"/>
      <c r="CA285" s="23"/>
    </row>
    <row r="286" ht="15.75" customHeight="1">
      <c r="A286" s="45">
        <v>791.65344625692</v>
      </c>
      <c r="B286" s="46">
        <v>0.06</v>
      </c>
      <c r="C286" s="45"/>
      <c r="D286" s="45"/>
      <c r="E286" s="45"/>
      <c r="F286" s="45"/>
      <c r="G286" s="45"/>
      <c r="H286" s="45">
        <v>791.65344625692</v>
      </c>
      <c r="I286" s="46"/>
      <c r="J286" s="45"/>
      <c r="K286" s="45"/>
      <c r="L286" s="45"/>
      <c r="M286" s="45"/>
      <c r="N286" s="45"/>
      <c r="O286" s="45">
        <v>791.65344625692</v>
      </c>
      <c r="P286" s="45"/>
      <c r="Q286" s="45"/>
      <c r="R286" s="45"/>
      <c r="S286" s="45"/>
      <c r="T286" s="45"/>
      <c r="U286" s="45"/>
      <c r="V286" s="45">
        <v>791.65344625692</v>
      </c>
      <c r="W286" s="45">
        <v>1.0580986656847224E-4</v>
      </c>
      <c r="X286" s="45"/>
      <c r="Y286" s="45"/>
      <c r="Z286" s="45"/>
      <c r="AA286" s="45"/>
      <c r="AB286" s="45"/>
      <c r="AC286" s="45">
        <v>791.65344625692</v>
      </c>
      <c r="AD286" s="45">
        <v>4.390079137895969</v>
      </c>
      <c r="AE286" s="45"/>
      <c r="AF286" s="45"/>
      <c r="AG286" s="45"/>
      <c r="AH286" s="45"/>
      <c r="AI286" s="45"/>
      <c r="AJ286" s="45">
        <v>791.65344625692</v>
      </c>
      <c r="AK286" s="45">
        <v>0.038</v>
      </c>
      <c r="AL286" s="45"/>
      <c r="AM286" s="45"/>
      <c r="AN286" s="45"/>
      <c r="AO286" s="23"/>
      <c r="AP286" s="23"/>
      <c r="AQ286" s="45">
        <v>791.65344625692</v>
      </c>
      <c r="AR286" s="45">
        <v>0.069</v>
      </c>
      <c r="AS286" s="23"/>
      <c r="AT286" s="23"/>
      <c r="AU286" s="23"/>
      <c r="AV286" s="23"/>
      <c r="AW286" s="23"/>
      <c r="AX286" s="45">
        <v>791.65344625692</v>
      </c>
      <c r="AY286" s="23">
        <v>0.912</v>
      </c>
      <c r="AZ286" s="23"/>
      <c r="BA286" s="23"/>
      <c r="BB286" s="23"/>
      <c r="BC286" s="23"/>
      <c r="BD286" s="23"/>
      <c r="BE286" s="45">
        <v>791.65344625692</v>
      </c>
      <c r="BF286" s="45">
        <v>40.0</v>
      </c>
      <c r="BG286" s="23"/>
      <c r="BH286" s="23"/>
      <c r="BI286" s="23"/>
      <c r="BJ286" s="23"/>
      <c r="BK286" s="23"/>
      <c r="BL286" s="45">
        <v>791.65344625692</v>
      </c>
      <c r="BM286" s="45">
        <v>0.435</v>
      </c>
      <c r="BN286" s="23"/>
      <c r="BO286" s="23"/>
      <c r="BP286" s="23"/>
      <c r="BQ286" s="23"/>
      <c r="BR286" s="23"/>
      <c r="BS286" s="45">
        <v>791.65344625692</v>
      </c>
      <c r="BT286" s="45">
        <v>0.013</v>
      </c>
      <c r="BU286" s="23"/>
      <c r="BV286" s="23"/>
      <c r="BW286" s="23"/>
      <c r="BX286" s="23"/>
      <c r="BY286" s="23"/>
      <c r="BZ286" s="23"/>
      <c r="CA286" s="23"/>
    </row>
    <row r="287" ht="15.75" customHeight="1">
      <c r="A287" s="45">
        <v>773.9818029838254</v>
      </c>
      <c r="B287" s="46">
        <v>0.063</v>
      </c>
      <c r="C287" s="45"/>
      <c r="D287" s="45"/>
      <c r="E287" s="45"/>
      <c r="F287" s="45"/>
      <c r="G287" s="45"/>
      <c r="H287" s="45">
        <v>773.9818029838254</v>
      </c>
      <c r="I287" s="46"/>
      <c r="J287" s="45"/>
      <c r="K287" s="45"/>
      <c r="L287" s="45"/>
      <c r="M287" s="45"/>
      <c r="N287" s="45"/>
      <c r="O287" s="45">
        <v>773.9818029838254</v>
      </c>
      <c r="P287" s="45"/>
      <c r="Q287" s="45"/>
      <c r="R287" s="45"/>
      <c r="S287" s="45"/>
      <c r="T287" s="45"/>
      <c r="U287" s="45"/>
      <c r="V287" s="45">
        <v>773.9818029838254</v>
      </c>
      <c r="W287" s="45"/>
      <c r="X287" s="45"/>
      <c r="Y287" s="45"/>
      <c r="Z287" s="45"/>
      <c r="AA287" s="45"/>
      <c r="AB287" s="45"/>
      <c r="AC287" s="45">
        <v>773.9818029838254</v>
      </c>
      <c r="AD287" s="45">
        <v>3.5803879621069203</v>
      </c>
      <c r="AE287" s="45"/>
      <c r="AF287" s="45"/>
      <c r="AG287" s="45"/>
      <c r="AH287" s="45"/>
      <c r="AI287" s="45"/>
      <c r="AJ287" s="45">
        <v>773.9818029838254</v>
      </c>
      <c r="AK287" s="45">
        <v>0.037</v>
      </c>
      <c r="AL287" s="45"/>
      <c r="AM287" s="45"/>
      <c r="AN287" s="45"/>
      <c r="AO287" s="23"/>
      <c r="AP287" s="23"/>
      <c r="AQ287" s="45">
        <v>773.9818029838254</v>
      </c>
      <c r="AR287" s="45">
        <v>0.067</v>
      </c>
      <c r="AS287" s="23"/>
      <c r="AT287" s="23"/>
      <c r="AU287" s="23"/>
      <c r="AV287" s="23"/>
      <c r="AW287" s="23"/>
      <c r="AX287" s="45">
        <v>773.9818029838254</v>
      </c>
      <c r="AY287" s="23">
        <v>0.912</v>
      </c>
      <c r="AZ287" s="23"/>
      <c r="BA287" s="23"/>
      <c r="BB287" s="23"/>
      <c r="BC287" s="23"/>
      <c r="BD287" s="23"/>
      <c r="BE287" s="45">
        <v>773.9818029838254</v>
      </c>
      <c r="BF287" s="45">
        <v>35.0</v>
      </c>
      <c r="BG287" s="23"/>
      <c r="BH287" s="23"/>
      <c r="BI287" s="23"/>
      <c r="BJ287" s="23"/>
      <c r="BK287" s="23"/>
      <c r="BL287" s="45">
        <v>773.9818029838254</v>
      </c>
      <c r="BM287" s="45">
        <v>0.488</v>
      </c>
      <c r="BN287" s="23"/>
      <c r="BO287" s="23"/>
      <c r="BP287" s="23"/>
      <c r="BQ287" s="23"/>
      <c r="BR287" s="23"/>
      <c r="BS287" s="45">
        <v>773.9818029838254</v>
      </c>
      <c r="BT287" s="45">
        <v>0.015</v>
      </c>
      <c r="BU287" s="23"/>
      <c r="BV287" s="23"/>
      <c r="BW287" s="23"/>
      <c r="BX287" s="23"/>
      <c r="BY287" s="23"/>
      <c r="BZ287" s="23"/>
      <c r="CA287" s="23"/>
    </row>
    <row r="288" ht="15.75" customHeight="1">
      <c r="A288" s="45">
        <v>6975.053520268402</v>
      </c>
      <c r="B288" s="46">
        <v>0.049</v>
      </c>
      <c r="C288" s="45"/>
      <c r="D288" s="45"/>
      <c r="E288" s="45"/>
      <c r="F288" s="45"/>
      <c r="G288" s="45"/>
      <c r="H288" s="45">
        <v>6975.053520268402</v>
      </c>
      <c r="I288" s="46"/>
      <c r="J288" s="45"/>
      <c r="K288" s="45"/>
      <c r="L288" s="45"/>
      <c r="M288" s="45"/>
      <c r="N288" s="45"/>
      <c r="O288" s="45">
        <v>6975.053520268402</v>
      </c>
      <c r="P288" s="45"/>
      <c r="Q288" s="45"/>
      <c r="R288" s="45"/>
      <c r="S288" s="45"/>
      <c r="T288" s="45"/>
      <c r="U288" s="45"/>
      <c r="V288" s="45">
        <v>6975.053520268402</v>
      </c>
      <c r="W288" s="45"/>
      <c r="X288" s="45"/>
      <c r="Y288" s="45"/>
      <c r="Z288" s="45"/>
      <c r="AA288" s="45"/>
      <c r="AB288" s="45"/>
      <c r="AC288" s="45">
        <v>6975.053520268402</v>
      </c>
      <c r="AD288" s="45"/>
      <c r="AE288" s="45"/>
      <c r="AF288" s="45"/>
      <c r="AG288" s="45"/>
      <c r="AH288" s="45"/>
      <c r="AI288" s="45"/>
      <c r="AJ288" s="45">
        <v>6975.053520268402</v>
      </c>
      <c r="AK288" s="45">
        <v>0.042</v>
      </c>
      <c r="AL288" s="45"/>
      <c r="AM288" s="45"/>
      <c r="AN288" s="45"/>
      <c r="AO288" s="23"/>
      <c r="AP288" s="23"/>
      <c r="AQ288" s="45">
        <v>6975.053520268402</v>
      </c>
      <c r="AR288" s="45">
        <v>0.109</v>
      </c>
      <c r="AS288" s="23"/>
      <c r="AT288" s="23"/>
      <c r="AU288" s="23"/>
      <c r="AV288" s="23"/>
      <c r="AW288" s="23"/>
      <c r="AX288" s="45">
        <v>6975.053520268402</v>
      </c>
      <c r="AY288" s="23"/>
      <c r="AZ288" s="23"/>
      <c r="BA288" s="23"/>
      <c r="BB288" s="23"/>
      <c r="BC288" s="23"/>
      <c r="BD288" s="23"/>
      <c r="BE288" s="45">
        <v>6975.053520268402</v>
      </c>
      <c r="BF288" s="45"/>
      <c r="BG288" s="23"/>
      <c r="BH288" s="23"/>
      <c r="BI288" s="23"/>
      <c r="BJ288" s="23"/>
      <c r="BK288" s="23"/>
      <c r="BL288" s="45">
        <v>6975.053520268402</v>
      </c>
      <c r="BM288" s="45"/>
      <c r="BN288" s="23"/>
      <c r="BO288" s="23"/>
      <c r="BP288" s="23"/>
      <c r="BQ288" s="23"/>
      <c r="BR288" s="23"/>
      <c r="BS288" s="45">
        <v>6975.053520268402</v>
      </c>
      <c r="BT288" s="45">
        <v>0.002</v>
      </c>
      <c r="BU288" s="23"/>
      <c r="BV288" s="23"/>
      <c r="BW288" s="23"/>
      <c r="BX288" s="23"/>
      <c r="BY288" s="23"/>
      <c r="BZ288" s="23"/>
      <c r="CA288" s="23"/>
    </row>
    <row r="289" ht="15.75" customHeight="1">
      <c r="A289" s="45">
        <v>6842.497882078559</v>
      </c>
      <c r="B289" s="46">
        <v>0.05</v>
      </c>
      <c r="C289" s="45"/>
      <c r="D289" s="45"/>
      <c r="E289" s="45"/>
      <c r="F289" s="45"/>
      <c r="G289" s="45"/>
      <c r="H289" s="45">
        <v>6842.497882078559</v>
      </c>
      <c r="I289" s="46"/>
      <c r="J289" s="45"/>
      <c r="K289" s="45"/>
      <c r="L289" s="45"/>
      <c r="M289" s="45"/>
      <c r="N289" s="45"/>
      <c r="O289" s="45">
        <v>6842.497882078559</v>
      </c>
      <c r="P289" s="45"/>
      <c r="Q289" s="45"/>
      <c r="R289" s="45"/>
      <c r="S289" s="45"/>
      <c r="T289" s="45"/>
      <c r="U289" s="45"/>
      <c r="V289" s="45">
        <v>6842.497882078559</v>
      </c>
      <c r="W289" s="45"/>
      <c r="X289" s="45"/>
      <c r="Y289" s="45"/>
      <c r="Z289" s="45"/>
      <c r="AA289" s="45"/>
      <c r="AB289" s="45"/>
      <c r="AC289" s="45">
        <v>6842.497882078559</v>
      </c>
      <c r="AD289" s="45">
        <v>4.225088112292087</v>
      </c>
      <c r="AE289" s="45"/>
      <c r="AF289" s="45"/>
      <c r="AG289" s="45"/>
      <c r="AH289" s="45"/>
      <c r="AI289" s="45"/>
      <c r="AJ289" s="45">
        <v>6842.497882078559</v>
      </c>
      <c r="AK289" s="45">
        <v>0.041</v>
      </c>
      <c r="AL289" s="45"/>
      <c r="AM289" s="45"/>
      <c r="AN289" s="45"/>
      <c r="AO289" s="23"/>
      <c r="AP289" s="23"/>
      <c r="AQ289" s="45">
        <v>6842.497882078559</v>
      </c>
      <c r="AR289" s="45">
        <v>0.106</v>
      </c>
      <c r="AS289" s="23"/>
      <c r="AT289" s="23"/>
      <c r="AU289" s="23"/>
      <c r="AV289" s="23"/>
      <c r="AW289" s="23"/>
      <c r="AX289" s="45">
        <v>6842.497882078559</v>
      </c>
      <c r="AY289" s="23"/>
      <c r="AZ289" s="23"/>
      <c r="BA289" s="23"/>
      <c r="BB289" s="23"/>
      <c r="BC289" s="23"/>
      <c r="BD289" s="23"/>
      <c r="BE289" s="45">
        <v>6842.497882078559</v>
      </c>
      <c r="BF289" s="45"/>
      <c r="BG289" s="23"/>
      <c r="BH289" s="23"/>
      <c r="BI289" s="23"/>
      <c r="BJ289" s="23"/>
      <c r="BK289" s="23"/>
      <c r="BL289" s="45">
        <v>6842.497882078559</v>
      </c>
      <c r="BM289" s="45"/>
      <c r="BN289" s="23"/>
      <c r="BO289" s="23"/>
      <c r="BP289" s="23"/>
      <c r="BQ289" s="23"/>
      <c r="BR289" s="23"/>
      <c r="BS289" s="45">
        <v>6842.497882078559</v>
      </c>
      <c r="BT289" s="45">
        <v>0.003</v>
      </c>
      <c r="BU289" s="23"/>
      <c r="BV289" s="23"/>
      <c r="BW289" s="23"/>
      <c r="BX289" s="23"/>
      <c r="BY289" s="23"/>
      <c r="BZ289" s="23"/>
      <c r="CA289" s="23"/>
    </row>
    <row r="290" ht="15.75" customHeight="1">
      <c r="A290" s="45">
        <v>6714.57036297882</v>
      </c>
      <c r="B290" s="46">
        <v>0.058</v>
      </c>
      <c r="C290" s="45"/>
      <c r="D290" s="45"/>
      <c r="E290" s="45"/>
      <c r="F290" s="45"/>
      <c r="G290" s="45"/>
      <c r="H290" s="45">
        <v>6714.57036297882</v>
      </c>
      <c r="I290" s="46"/>
      <c r="J290" s="45"/>
      <c r="K290" s="45"/>
      <c r="L290" s="45"/>
      <c r="M290" s="45"/>
      <c r="N290" s="45"/>
      <c r="O290" s="45">
        <v>6714.57036297882</v>
      </c>
      <c r="P290" s="45"/>
      <c r="Q290" s="45"/>
      <c r="R290" s="45"/>
      <c r="S290" s="45"/>
      <c r="T290" s="45"/>
      <c r="U290" s="45"/>
      <c r="V290" s="45">
        <v>6714.57036297882</v>
      </c>
      <c r="W290" s="45">
        <v>1.7883321098035915E-4</v>
      </c>
      <c r="X290" s="45"/>
      <c r="Y290" s="45"/>
      <c r="Z290" s="45"/>
      <c r="AA290" s="45"/>
      <c r="AB290" s="45"/>
      <c r="AC290" s="45">
        <v>6714.57036297882</v>
      </c>
      <c r="AD290" s="45">
        <v>7.664280470586821</v>
      </c>
      <c r="AE290" s="45"/>
      <c r="AF290" s="45"/>
      <c r="AG290" s="45"/>
      <c r="AH290" s="45"/>
      <c r="AI290" s="45"/>
      <c r="AJ290" s="45">
        <v>6714.57036297882</v>
      </c>
      <c r="AK290" s="45">
        <v>0.041</v>
      </c>
      <c r="AL290" s="45"/>
      <c r="AM290" s="45"/>
      <c r="AN290" s="45"/>
      <c r="AO290" s="23"/>
      <c r="AP290" s="23"/>
      <c r="AQ290" s="45">
        <v>6714.57036297882</v>
      </c>
      <c r="AR290" s="45">
        <v>0.104</v>
      </c>
      <c r="AS290" s="23"/>
      <c r="AT290" s="23"/>
      <c r="AU290" s="23"/>
      <c r="AV290" s="23"/>
      <c r="AW290" s="23"/>
      <c r="AX290" s="45">
        <v>6714.57036297882</v>
      </c>
      <c r="AY290" s="23"/>
      <c r="AZ290" s="23"/>
      <c r="BA290" s="23"/>
      <c r="BB290" s="23"/>
      <c r="BC290" s="23"/>
      <c r="BD290" s="23"/>
      <c r="BE290" s="45">
        <v>6714.57036297882</v>
      </c>
      <c r="BF290" s="45"/>
      <c r="BG290" s="23"/>
      <c r="BH290" s="23"/>
      <c r="BI290" s="23"/>
      <c r="BJ290" s="23"/>
      <c r="BK290" s="23"/>
      <c r="BL290" s="45">
        <v>6714.57036297882</v>
      </c>
      <c r="BM290" s="45"/>
      <c r="BN290" s="23"/>
      <c r="BO290" s="23"/>
      <c r="BP290" s="23"/>
      <c r="BQ290" s="23"/>
      <c r="BR290" s="23"/>
      <c r="BS290" s="45">
        <v>6714.57036297882</v>
      </c>
      <c r="BT290" s="45">
        <v>0.01</v>
      </c>
      <c r="BU290" s="23"/>
      <c r="BV290" s="23"/>
      <c r="BW290" s="23"/>
      <c r="BX290" s="23"/>
      <c r="BY290" s="23"/>
      <c r="BZ290" s="23"/>
      <c r="CA290" s="23"/>
    </row>
    <row r="291" ht="15.75" customHeight="1">
      <c r="A291" s="45">
        <v>6569.039577849987</v>
      </c>
      <c r="B291" s="46">
        <v>0.058</v>
      </c>
      <c r="C291" s="45"/>
      <c r="D291" s="45"/>
      <c r="E291" s="45"/>
      <c r="F291" s="45"/>
      <c r="G291" s="45"/>
      <c r="H291" s="45">
        <v>6569.039577849987</v>
      </c>
      <c r="I291" s="46"/>
      <c r="J291" s="45"/>
      <c r="K291" s="45"/>
      <c r="L291" s="45"/>
      <c r="M291" s="45"/>
      <c r="N291" s="45"/>
      <c r="O291" s="45">
        <v>6569.039577849987</v>
      </c>
      <c r="P291" s="45"/>
      <c r="Q291" s="45"/>
      <c r="R291" s="45"/>
      <c r="S291" s="45"/>
      <c r="T291" s="45"/>
      <c r="U291" s="45"/>
      <c r="V291" s="45">
        <v>6569.039577849987</v>
      </c>
      <c r="W291" s="45">
        <v>1.7272312336326465E-4</v>
      </c>
      <c r="X291" s="45"/>
      <c r="Y291" s="45"/>
      <c r="Z291" s="45"/>
      <c r="AA291" s="45"/>
      <c r="AB291" s="45"/>
      <c r="AC291" s="45">
        <v>6569.039577849987</v>
      </c>
      <c r="AD291" s="45">
        <v>15.655329904840585</v>
      </c>
      <c r="AE291" s="45"/>
      <c r="AF291" s="45"/>
      <c r="AG291" s="45"/>
      <c r="AH291" s="45"/>
      <c r="AI291" s="45"/>
      <c r="AJ291" s="45">
        <v>6569.039577849987</v>
      </c>
      <c r="AK291" s="45">
        <v>0.041</v>
      </c>
      <c r="AL291" s="45"/>
      <c r="AM291" s="45"/>
      <c r="AN291" s="45"/>
      <c r="AO291" s="23"/>
      <c r="AP291" s="23"/>
      <c r="AQ291" s="45">
        <v>6569.039577849987</v>
      </c>
      <c r="AR291" s="45">
        <v>0.101</v>
      </c>
      <c r="AS291" s="23"/>
      <c r="AT291" s="23"/>
      <c r="AU291" s="23"/>
      <c r="AV291" s="23"/>
      <c r="AW291" s="23"/>
      <c r="AX291" s="45">
        <v>6569.039577849987</v>
      </c>
      <c r="AY291" s="23"/>
      <c r="AZ291" s="23"/>
      <c r="BA291" s="23"/>
      <c r="BB291" s="23"/>
      <c r="BC291" s="23"/>
      <c r="BD291" s="23"/>
      <c r="BE291" s="45">
        <v>6569.039577849987</v>
      </c>
      <c r="BF291" s="45"/>
      <c r="BG291" s="23"/>
      <c r="BH291" s="23"/>
      <c r="BI291" s="23"/>
      <c r="BJ291" s="23"/>
      <c r="BK291" s="23"/>
      <c r="BL291" s="45">
        <v>6569.039577849987</v>
      </c>
      <c r="BM291" s="45">
        <v>0.001</v>
      </c>
      <c r="BN291" s="23"/>
      <c r="BO291" s="23"/>
      <c r="BP291" s="23"/>
      <c r="BQ291" s="23"/>
      <c r="BR291" s="23"/>
      <c r="BS291" s="45">
        <v>6569.039577849987</v>
      </c>
      <c r="BT291" s="45">
        <v>0.014</v>
      </c>
      <c r="BU291" s="23"/>
      <c r="BV291" s="23"/>
      <c r="BW291" s="23"/>
      <c r="BX291" s="23"/>
      <c r="BY291" s="23"/>
      <c r="BZ291" s="23"/>
      <c r="CA291" s="23"/>
    </row>
    <row r="292" ht="15.75" customHeight="1">
      <c r="A292" s="45">
        <v>6426.710095190435</v>
      </c>
      <c r="B292" s="46">
        <v>0.053</v>
      </c>
      <c r="C292" s="45"/>
      <c r="D292" s="45"/>
      <c r="E292" s="45"/>
      <c r="F292" s="45"/>
      <c r="G292" s="45"/>
      <c r="H292" s="45">
        <v>6426.710095190435</v>
      </c>
      <c r="I292" s="46"/>
      <c r="J292" s="45"/>
      <c r="K292" s="45"/>
      <c r="L292" s="45"/>
      <c r="M292" s="45"/>
      <c r="N292" s="45"/>
      <c r="O292" s="45">
        <v>6426.710095190435</v>
      </c>
      <c r="P292" s="45"/>
      <c r="Q292" s="45"/>
      <c r="R292" s="45"/>
      <c r="S292" s="45"/>
      <c r="T292" s="45"/>
      <c r="U292" s="45"/>
      <c r="V292" s="45">
        <v>6426.710095190435</v>
      </c>
      <c r="W292" s="45">
        <v>1.6321647177757118E-4</v>
      </c>
      <c r="X292" s="45"/>
      <c r="Y292" s="45"/>
      <c r="Z292" s="45"/>
      <c r="AA292" s="45"/>
      <c r="AB292" s="45"/>
      <c r="AC292" s="45">
        <v>6426.710095190435</v>
      </c>
      <c r="AD292" s="45">
        <v>16.03404106008739</v>
      </c>
      <c r="AE292" s="45"/>
      <c r="AF292" s="45"/>
      <c r="AG292" s="45"/>
      <c r="AH292" s="45"/>
      <c r="AI292" s="45"/>
      <c r="AJ292" s="45">
        <v>6426.710095190435</v>
      </c>
      <c r="AK292" s="45">
        <v>0.04</v>
      </c>
      <c r="AL292" s="45"/>
      <c r="AM292" s="45"/>
      <c r="AN292" s="45"/>
      <c r="AO292" s="23"/>
      <c r="AP292" s="23"/>
      <c r="AQ292" s="45">
        <v>6426.710095190435</v>
      </c>
      <c r="AR292" s="45">
        <v>0.099</v>
      </c>
      <c r="AS292" s="23"/>
      <c r="AT292" s="23"/>
      <c r="AU292" s="23"/>
      <c r="AV292" s="23"/>
      <c r="AW292" s="23"/>
      <c r="AX292" s="45">
        <v>6426.710095190435</v>
      </c>
      <c r="AY292" s="23"/>
      <c r="AZ292" s="23"/>
      <c r="BA292" s="23"/>
      <c r="BB292" s="23"/>
      <c r="BC292" s="23"/>
      <c r="BD292" s="23"/>
      <c r="BE292" s="45">
        <v>6426.710095190435</v>
      </c>
      <c r="BF292" s="45"/>
      <c r="BG292" s="23"/>
      <c r="BH292" s="23"/>
      <c r="BI292" s="23"/>
      <c r="BJ292" s="23"/>
      <c r="BK292" s="23"/>
      <c r="BL292" s="45">
        <v>6426.710095190435</v>
      </c>
      <c r="BM292" s="45">
        <v>0.028</v>
      </c>
      <c r="BN292" s="23"/>
      <c r="BO292" s="23"/>
      <c r="BP292" s="23"/>
      <c r="BQ292" s="23"/>
      <c r="BR292" s="23"/>
      <c r="BS292" s="45">
        <v>6426.710095190435</v>
      </c>
      <c r="BT292" s="45">
        <v>0.018</v>
      </c>
      <c r="BU292" s="23"/>
      <c r="BV292" s="23"/>
      <c r="BW292" s="23"/>
      <c r="BX292" s="23"/>
      <c r="BY292" s="23"/>
      <c r="BZ292" s="23"/>
      <c r="CA292" s="23"/>
    </row>
    <row r="293" ht="15.75" customHeight="1">
      <c r="A293" s="45">
        <v>6301.3698659528745</v>
      </c>
      <c r="B293" s="46">
        <v>0.057</v>
      </c>
      <c r="C293" s="45"/>
      <c r="D293" s="45"/>
      <c r="E293" s="45"/>
      <c r="F293" s="45"/>
      <c r="G293" s="45"/>
      <c r="H293" s="45">
        <v>6301.3698659528745</v>
      </c>
      <c r="I293" s="46"/>
      <c r="J293" s="45"/>
      <c r="K293" s="45"/>
      <c r="L293" s="45"/>
      <c r="M293" s="45"/>
      <c r="N293" s="45"/>
      <c r="O293" s="45">
        <v>6301.3698659528745</v>
      </c>
      <c r="P293" s="45">
        <v>6.049883399049606E-5</v>
      </c>
      <c r="Q293" s="45"/>
      <c r="R293" s="45"/>
      <c r="S293" s="45"/>
      <c r="T293" s="45"/>
      <c r="U293" s="45"/>
      <c r="V293" s="45">
        <v>6301.3698659528745</v>
      </c>
      <c r="W293" s="45">
        <v>1.4210191239628144E-4</v>
      </c>
      <c r="X293" s="45"/>
      <c r="Y293" s="45"/>
      <c r="Z293" s="45"/>
      <c r="AA293" s="45"/>
      <c r="AB293" s="45"/>
      <c r="AC293" s="45">
        <v>6301.3698659528745</v>
      </c>
      <c r="AD293" s="45">
        <v>13.295673981632273</v>
      </c>
      <c r="AE293" s="45"/>
      <c r="AF293" s="45"/>
      <c r="AG293" s="45"/>
      <c r="AH293" s="45"/>
      <c r="AI293" s="45"/>
      <c r="AJ293" s="45">
        <v>6301.3698659528745</v>
      </c>
      <c r="AK293" s="45">
        <v>0.04</v>
      </c>
      <c r="AL293" s="45"/>
      <c r="AM293" s="45"/>
      <c r="AN293" s="45"/>
      <c r="AO293" s="23"/>
      <c r="AP293" s="23"/>
      <c r="AQ293" s="45">
        <v>6301.3698659528745</v>
      </c>
      <c r="AR293" s="45">
        <v>0.096</v>
      </c>
      <c r="AS293" s="23"/>
      <c r="AT293" s="23"/>
      <c r="AU293" s="23"/>
      <c r="AV293" s="23"/>
      <c r="AW293" s="23"/>
      <c r="AX293" s="45">
        <v>6301.3698659528745</v>
      </c>
      <c r="AY293" s="23">
        <v>0.542</v>
      </c>
      <c r="AZ293" s="23"/>
      <c r="BA293" s="23"/>
      <c r="BB293" s="23"/>
      <c r="BC293" s="23"/>
      <c r="BD293" s="23"/>
      <c r="BE293" s="45">
        <v>6301.3698659528745</v>
      </c>
      <c r="BF293" s="45">
        <v>259.0</v>
      </c>
      <c r="BG293" s="23"/>
      <c r="BH293" s="23"/>
      <c r="BI293" s="23"/>
      <c r="BJ293" s="23"/>
      <c r="BK293" s="23"/>
      <c r="BL293" s="45">
        <v>6301.3698659528745</v>
      </c>
      <c r="BM293" s="45">
        <v>0.07</v>
      </c>
      <c r="BN293" s="23"/>
      <c r="BO293" s="23"/>
      <c r="BP293" s="23"/>
      <c r="BQ293" s="23"/>
      <c r="BR293" s="23"/>
      <c r="BS293" s="45">
        <v>6301.3698659528745</v>
      </c>
      <c r="BT293" s="45">
        <v>0.019</v>
      </c>
      <c r="BU293" s="23"/>
      <c r="BV293" s="23"/>
      <c r="BW293" s="23"/>
      <c r="BX293" s="23"/>
      <c r="BY293" s="23"/>
      <c r="BZ293" s="23"/>
      <c r="CA293" s="23"/>
    </row>
    <row r="294" ht="15.75" customHeight="1">
      <c r="A294" s="45">
        <v>6171.083902003154</v>
      </c>
      <c r="B294" s="46">
        <v>0.059</v>
      </c>
      <c r="C294" s="45"/>
      <c r="D294" s="45"/>
      <c r="E294" s="45"/>
      <c r="F294" s="45"/>
      <c r="G294" s="45"/>
      <c r="H294" s="45">
        <v>6171.083902003154</v>
      </c>
      <c r="I294" s="46"/>
      <c r="J294" s="45"/>
      <c r="K294" s="45"/>
      <c r="L294" s="45"/>
      <c r="M294" s="45"/>
      <c r="N294" s="45"/>
      <c r="O294" s="45">
        <v>6171.083902003154</v>
      </c>
      <c r="P294" s="45"/>
      <c r="Q294" s="45"/>
      <c r="R294" s="45"/>
      <c r="S294" s="45"/>
      <c r="T294" s="45"/>
      <c r="U294" s="45"/>
      <c r="V294" s="45">
        <v>6171.083902003154</v>
      </c>
      <c r="W294" s="45"/>
      <c r="X294" s="45"/>
      <c r="Y294" s="45"/>
      <c r="Z294" s="45"/>
      <c r="AA294" s="45"/>
      <c r="AB294" s="45"/>
      <c r="AC294" s="45">
        <v>6171.083902003154</v>
      </c>
      <c r="AD294" s="45">
        <v>12.253391883435823</v>
      </c>
      <c r="AE294" s="45"/>
      <c r="AF294" s="45"/>
      <c r="AG294" s="45"/>
      <c r="AH294" s="45"/>
      <c r="AI294" s="45"/>
      <c r="AJ294" s="45">
        <v>6171.083902003154</v>
      </c>
      <c r="AK294" s="45">
        <v>0.04</v>
      </c>
      <c r="AL294" s="45"/>
      <c r="AM294" s="45"/>
      <c r="AN294" s="45"/>
      <c r="AO294" s="23"/>
      <c r="AP294" s="23"/>
      <c r="AQ294" s="45">
        <v>6171.083902003154</v>
      </c>
      <c r="AR294" s="45">
        <v>0.094</v>
      </c>
      <c r="AS294" s="23"/>
      <c r="AT294" s="23"/>
      <c r="AU294" s="23"/>
      <c r="AV294" s="23"/>
      <c r="AW294" s="23"/>
      <c r="AX294" s="45">
        <v>6171.083902003154</v>
      </c>
      <c r="AY294" s="23">
        <v>0.459</v>
      </c>
      <c r="AZ294" s="23"/>
      <c r="BA294" s="23"/>
      <c r="BB294" s="23"/>
      <c r="BC294" s="23"/>
      <c r="BD294" s="23"/>
      <c r="BE294" s="45">
        <v>6171.083902003154</v>
      </c>
      <c r="BF294" s="45">
        <v>259.0</v>
      </c>
      <c r="BG294" s="23"/>
      <c r="BH294" s="23"/>
      <c r="BI294" s="23"/>
      <c r="BJ294" s="23"/>
      <c r="BK294" s="23"/>
      <c r="BL294" s="45">
        <v>6171.083902003154</v>
      </c>
      <c r="BM294" s="45">
        <v>0.108</v>
      </c>
      <c r="BN294" s="23"/>
      <c r="BO294" s="23"/>
      <c r="BP294" s="23"/>
      <c r="BQ294" s="23"/>
      <c r="BR294" s="23"/>
      <c r="BS294" s="45">
        <v>6171.083902003154</v>
      </c>
      <c r="BT294" s="45">
        <v>0.021</v>
      </c>
      <c r="BU294" s="23"/>
      <c r="BV294" s="23"/>
      <c r="BW294" s="23"/>
      <c r="BX294" s="23"/>
      <c r="BY294" s="23"/>
      <c r="BZ294" s="23"/>
      <c r="CA294" s="23"/>
    </row>
    <row r="295" ht="15.75" customHeight="1">
      <c r="A295" s="45">
        <v>6045.099637750726</v>
      </c>
      <c r="B295" s="46">
        <v>0.061</v>
      </c>
      <c r="C295" s="45"/>
      <c r="D295" s="45"/>
      <c r="E295" s="45"/>
      <c r="F295" s="45"/>
      <c r="G295" s="45"/>
      <c r="H295" s="45">
        <v>6045.099637750726</v>
      </c>
      <c r="I295" s="46"/>
      <c r="J295" s="45"/>
      <c r="K295" s="45"/>
      <c r="L295" s="45"/>
      <c r="M295" s="45"/>
      <c r="N295" s="45"/>
      <c r="O295" s="45">
        <v>6045.099637750726</v>
      </c>
      <c r="P295" s="45">
        <v>6.400163844194411E-5</v>
      </c>
      <c r="Q295" s="45"/>
      <c r="R295" s="45"/>
      <c r="S295" s="45"/>
      <c r="T295" s="45"/>
      <c r="U295" s="45"/>
      <c r="V295" s="45">
        <v>6045.099637750726</v>
      </c>
      <c r="W295" s="45">
        <v>1.5562503663251674E-4</v>
      </c>
      <c r="X295" s="45"/>
      <c r="Y295" s="45"/>
      <c r="Z295" s="45"/>
      <c r="AA295" s="45"/>
      <c r="AB295" s="45"/>
      <c r="AC295" s="45">
        <v>6045.099637750726</v>
      </c>
      <c r="AD295" s="45">
        <v>27.419649311443425</v>
      </c>
      <c r="AE295" s="45"/>
      <c r="AF295" s="45"/>
      <c r="AG295" s="45"/>
      <c r="AH295" s="45"/>
      <c r="AI295" s="45"/>
      <c r="AJ295" s="45">
        <v>6045.099637750726</v>
      </c>
      <c r="AK295" s="45">
        <v>0.04</v>
      </c>
      <c r="AL295" s="45"/>
      <c r="AM295" s="45"/>
      <c r="AN295" s="45"/>
      <c r="AO295" s="23"/>
      <c r="AP295" s="23"/>
      <c r="AQ295" s="45">
        <v>6045.099637750726</v>
      </c>
      <c r="AR295" s="45">
        <v>0.091</v>
      </c>
      <c r="AS295" s="23"/>
      <c r="AT295" s="23"/>
      <c r="AU295" s="23"/>
      <c r="AV295" s="23"/>
      <c r="AW295" s="23"/>
      <c r="AX295" s="45">
        <v>6045.099637750726</v>
      </c>
      <c r="AY295" s="23">
        <v>0.459</v>
      </c>
      <c r="AZ295" s="23"/>
      <c r="BA295" s="23"/>
      <c r="BB295" s="23"/>
      <c r="BC295" s="23"/>
      <c r="BD295" s="23"/>
      <c r="BE295" s="45">
        <v>6045.099637750726</v>
      </c>
      <c r="BF295" s="45">
        <v>259.0</v>
      </c>
      <c r="BG295" s="23"/>
      <c r="BH295" s="23"/>
      <c r="BI295" s="23"/>
      <c r="BJ295" s="23"/>
      <c r="BK295" s="23"/>
      <c r="BL295" s="45">
        <v>6045.099637750726</v>
      </c>
      <c r="BM295" s="45">
        <v>0.2</v>
      </c>
      <c r="BN295" s="23"/>
      <c r="BO295" s="23"/>
      <c r="BP295" s="23"/>
      <c r="BQ295" s="23"/>
      <c r="BR295" s="23"/>
      <c r="BS295" s="45">
        <v>6045.099637750726</v>
      </c>
      <c r="BT295" s="45">
        <v>0.022</v>
      </c>
      <c r="BU295" s="23"/>
      <c r="BV295" s="23"/>
      <c r="BW295" s="23"/>
      <c r="BX295" s="23"/>
      <c r="BY295" s="23"/>
      <c r="BZ295" s="23"/>
      <c r="CA295" s="23"/>
    </row>
    <row r="296" ht="15.75" customHeight="1">
      <c r="A296" s="45">
        <v>5917.547675553094</v>
      </c>
      <c r="B296" s="46">
        <v>0.06</v>
      </c>
      <c r="C296" s="45"/>
      <c r="D296" s="45"/>
      <c r="E296" s="45"/>
      <c r="F296" s="45"/>
      <c r="G296" s="45"/>
      <c r="H296" s="45">
        <v>5917.547675553094</v>
      </c>
      <c r="I296" s="46"/>
      <c r="J296" s="45"/>
      <c r="K296" s="45"/>
      <c r="L296" s="45"/>
      <c r="M296" s="45"/>
      <c r="N296" s="45"/>
      <c r="O296" s="45">
        <v>5917.547675553094</v>
      </c>
      <c r="P296" s="45">
        <v>5.735305751127284E-5</v>
      </c>
      <c r="Q296" s="45"/>
      <c r="R296" s="45"/>
      <c r="S296" s="45"/>
      <c r="T296" s="45"/>
      <c r="U296" s="45"/>
      <c r="V296" s="45">
        <v>5917.547675553094</v>
      </c>
      <c r="W296" s="45">
        <v>1.4041610632070246E-4</v>
      </c>
      <c r="X296" s="45"/>
      <c r="Y296" s="45"/>
      <c r="Z296" s="45"/>
      <c r="AA296" s="45"/>
      <c r="AB296" s="45"/>
      <c r="AC296" s="45">
        <v>5917.547675553094</v>
      </c>
      <c r="AD296" s="45">
        <v>30.39052817551354</v>
      </c>
      <c r="AE296" s="45"/>
      <c r="AF296" s="45"/>
      <c r="AG296" s="45"/>
      <c r="AH296" s="45"/>
      <c r="AI296" s="45"/>
      <c r="AJ296" s="45">
        <v>5917.547675553094</v>
      </c>
      <c r="AK296" s="45">
        <v>0.039</v>
      </c>
      <c r="AL296" s="45"/>
      <c r="AM296" s="45"/>
      <c r="AN296" s="45"/>
      <c r="AO296" s="23"/>
      <c r="AP296" s="23"/>
      <c r="AQ296" s="45">
        <v>5917.547675553094</v>
      </c>
      <c r="AR296" s="45">
        <v>0.089</v>
      </c>
      <c r="AS296" s="23"/>
      <c r="AT296" s="23"/>
      <c r="AU296" s="23"/>
      <c r="AV296" s="23"/>
      <c r="AW296" s="23"/>
      <c r="AX296" s="45">
        <v>5917.547675553094</v>
      </c>
      <c r="AY296" s="23">
        <v>0.459</v>
      </c>
      <c r="AZ296" s="23"/>
      <c r="BA296" s="23"/>
      <c r="BB296" s="23"/>
      <c r="BC296" s="23"/>
      <c r="BD296" s="23"/>
      <c r="BE296" s="45">
        <v>5917.547675553094</v>
      </c>
      <c r="BF296" s="45">
        <v>259.0</v>
      </c>
      <c r="BG296" s="23"/>
      <c r="BH296" s="23"/>
      <c r="BI296" s="23"/>
      <c r="BJ296" s="23"/>
      <c r="BK296" s="23"/>
      <c r="BL296" s="45">
        <v>5917.547675553094</v>
      </c>
      <c r="BM296" s="45">
        <v>0.33</v>
      </c>
      <c r="BN296" s="23"/>
      <c r="BO296" s="23"/>
      <c r="BP296" s="23"/>
      <c r="BQ296" s="23"/>
      <c r="BR296" s="23"/>
      <c r="BS296" s="45">
        <v>5917.547675553094</v>
      </c>
      <c r="BT296" s="45">
        <v>0.024</v>
      </c>
      <c r="BU296" s="23"/>
      <c r="BV296" s="23"/>
      <c r="BW296" s="23"/>
      <c r="BX296" s="23"/>
      <c r="BY296" s="23"/>
      <c r="BZ296" s="23"/>
      <c r="CA296" s="23"/>
    </row>
    <row r="297" ht="15.75" customHeight="1">
      <c r="A297" s="45">
        <v>5808.398010194048</v>
      </c>
      <c r="B297" s="46">
        <v>0.068</v>
      </c>
      <c r="C297" s="45"/>
      <c r="D297" s="45"/>
      <c r="E297" s="45"/>
      <c r="F297" s="45"/>
      <c r="G297" s="45"/>
      <c r="H297" s="45">
        <v>5808.398010194048</v>
      </c>
      <c r="I297" s="46"/>
      <c r="J297" s="45"/>
      <c r="K297" s="45"/>
      <c r="L297" s="45"/>
      <c r="M297" s="45"/>
      <c r="N297" s="45"/>
      <c r="O297" s="45">
        <v>5808.398010194048</v>
      </c>
      <c r="P297" s="45"/>
      <c r="Q297" s="45"/>
      <c r="R297" s="45"/>
      <c r="S297" s="45"/>
      <c r="T297" s="45"/>
      <c r="U297" s="45"/>
      <c r="V297" s="45">
        <v>5808.398010194048</v>
      </c>
      <c r="W297" s="45"/>
      <c r="X297" s="45"/>
      <c r="Y297" s="45"/>
      <c r="Z297" s="45"/>
      <c r="AA297" s="45"/>
      <c r="AB297" s="45"/>
      <c r="AC297" s="45">
        <v>5808.398010194048</v>
      </c>
      <c r="AD297" s="45">
        <v>16.764405298841645</v>
      </c>
      <c r="AE297" s="45"/>
      <c r="AF297" s="45"/>
      <c r="AG297" s="45"/>
      <c r="AH297" s="45"/>
      <c r="AI297" s="45"/>
      <c r="AJ297" s="45">
        <v>5808.398010194048</v>
      </c>
      <c r="AK297" s="45">
        <v>0.039</v>
      </c>
      <c r="AL297" s="45"/>
      <c r="AM297" s="45"/>
      <c r="AN297" s="45"/>
      <c r="AO297" s="23"/>
      <c r="AP297" s="23"/>
      <c r="AQ297" s="45">
        <v>5808.398010194048</v>
      </c>
      <c r="AR297" s="45">
        <v>0.087</v>
      </c>
      <c r="AS297" s="23"/>
      <c r="AT297" s="23"/>
      <c r="AU297" s="23"/>
      <c r="AV297" s="23"/>
      <c r="AW297" s="23"/>
      <c r="AX297" s="45">
        <v>5808.398010194048</v>
      </c>
      <c r="AY297" s="23">
        <v>0.459</v>
      </c>
      <c r="AZ297" s="23"/>
      <c r="BA297" s="23"/>
      <c r="BB297" s="23"/>
      <c r="BC297" s="23"/>
      <c r="BD297" s="23"/>
      <c r="BE297" s="45">
        <v>5808.398010194048</v>
      </c>
      <c r="BF297" s="45">
        <v>216.0</v>
      </c>
      <c r="BG297" s="23"/>
      <c r="BH297" s="23"/>
      <c r="BI297" s="23"/>
      <c r="BJ297" s="23"/>
      <c r="BK297" s="23"/>
      <c r="BL297" s="45">
        <v>5808.398010194048</v>
      </c>
      <c r="BM297" s="45">
        <v>0.361</v>
      </c>
      <c r="BN297" s="23"/>
      <c r="BO297" s="23"/>
      <c r="BP297" s="23"/>
      <c r="BQ297" s="23"/>
      <c r="BR297" s="23"/>
      <c r="BS297" s="45">
        <v>5808.398010194048</v>
      </c>
      <c r="BT297" s="45">
        <v>0.023</v>
      </c>
      <c r="BU297" s="23"/>
      <c r="BV297" s="23"/>
      <c r="BW297" s="23"/>
      <c r="BX297" s="23"/>
      <c r="BY297" s="23"/>
      <c r="BZ297" s="23"/>
      <c r="CA297" s="23"/>
    </row>
    <row r="298" ht="15.75" customHeight="1">
      <c r="A298" s="45">
        <v>5677.860494357831</v>
      </c>
      <c r="B298" s="46">
        <v>0.071</v>
      </c>
      <c r="C298" s="45"/>
      <c r="D298" s="45"/>
      <c r="E298" s="45"/>
      <c r="F298" s="45"/>
      <c r="G298" s="45"/>
      <c r="H298" s="45">
        <v>5677.860494357831</v>
      </c>
      <c r="I298" s="46"/>
      <c r="J298" s="45"/>
      <c r="K298" s="45"/>
      <c r="L298" s="45"/>
      <c r="M298" s="45"/>
      <c r="N298" s="45"/>
      <c r="O298" s="45">
        <v>5677.860494357831</v>
      </c>
      <c r="P298" s="45"/>
      <c r="Q298" s="45"/>
      <c r="R298" s="45"/>
      <c r="S298" s="45"/>
      <c r="T298" s="45"/>
      <c r="U298" s="45"/>
      <c r="V298" s="45">
        <v>5677.860494357831</v>
      </c>
      <c r="W298" s="45">
        <v>1.2227219555483845E-4</v>
      </c>
      <c r="X298" s="45"/>
      <c r="Y298" s="45"/>
      <c r="Z298" s="45"/>
      <c r="AA298" s="45"/>
      <c r="AB298" s="45"/>
      <c r="AC298" s="45">
        <v>5677.860494357831</v>
      </c>
      <c r="AD298" s="45">
        <v>18.592936952926465</v>
      </c>
      <c r="AE298" s="45"/>
      <c r="AF298" s="45"/>
      <c r="AG298" s="45"/>
      <c r="AH298" s="45"/>
      <c r="AI298" s="45"/>
      <c r="AJ298" s="45">
        <v>5677.860494357831</v>
      </c>
      <c r="AK298" s="45">
        <v>0.039</v>
      </c>
      <c r="AL298" s="45"/>
      <c r="AM298" s="45"/>
      <c r="AN298" s="45"/>
      <c r="AO298" s="23"/>
      <c r="AP298" s="23"/>
      <c r="AQ298" s="45">
        <v>5677.860494357831</v>
      </c>
      <c r="AR298" s="45">
        <v>0.085</v>
      </c>
      <c r="AS298" s="23"/>
      <c r="AT298" s="23"/>
      <c r="AU298" s="23"/>
      <c r="AV298" s="23"/>
      <c r="AW298" s="23"/>
      <c r="AX298" s="45">
        <v>5677.860494357831</v>
      </c>
      <c r="AY298" s="23">
        <v>0.459</v>
      </c>
      <c r="AZ298" s="23"/>
      <c r="BA298" s="23"/>
      <c r="BB298" s="23"/>
      <c r="BC298" s="23"/>
      <c r="BD298" s="23"/>
      <c r="BE298" s="45">
        <v>5677.860494357831</v>
      </c>
      <c r="BF298" s="45">
        <v>216.0</v>
      </c>
      <c r="BG298" s="23"/>
      <c r="BH298" s="23"/>
      <c r="BI298" s="23"/>
      <c r="BJ298" s="23"/>
      <c r="BK298" s="23"/>
      <c r="BL298" s="45">
        <v>5677.860494357831</v>
      </c>
      <c r="BM298" s="45">
        <v>0.427</v>
      </c>
      <c r="BN298" s="23"/>
      <c r="BO298" s="23"/>
      <c r="BP298" s="23"/>
      <c r="BQ298" s="23"/>
      <c r="BR298" s="23"/>
      <c r="BS298" s="45">
        <v>5677.860494357831</v>
      </c>
      <c r="BT298" s="45">
        <v>0.025</v>
      </c>
      <c r="BU298" s="23"/>
      <c r="BV298" s="23"/>
      <c r="BW298" s="23"/>
      <c r="BX298" s="23"/>
      <c r="BY298" s="23"/>
      <c r="BZ298" s="23"/>
      <c r="CA298" s="23"/>
    </row>
    <row r="299" ht="15.75" customHeight="1">
      <c r="A299" s="45">
        <v>5549.611563154926</v>
      </c>
      <c r="B299" s="46">
        <v>0.063</v>
      </c>
      <c r="C299" s="45"/>
      <c r="D299" s="45"/>
      <c r="E299" s="45"/>
      <c r="F299" s="45"/>
      <c r="G299" s="45"/>
      <c r="H299" s="45">
        <v>5549.611563154926</v>
      </c>
      <c r="I299" s="46"/>
      <c r="J299" s="45"/>
      <c r="K299" s="45"/>
      <c r="L299" s="45"/>
      <c r="M299" s="45"/>
      <c r="N299" s="45"/>
      <c r="O299" s="45">
        <v>5549.611563154926</v>
      </c>
      <c r="P299" s="45">
        <v>5.5410939843421E-5</v>
      </c>
      <c r="Q299" s="45"/>
      <c r="R299" s="45"/>
      <c r="S299" s="45"/>
      <c r="T299" s="45"/>
      <c r="U299" s="45"/>
      <c r="V299" s="45">
        <v>5549.611563154926</v>
      </c>
      <c r="W299" s="45">
        <v>1.329862556242104E-4</v>
      </c>
      <c r="X299" s="45"/>
      <c r="Y299" s="45"/>
      <c r="Z299" s="45"/>
      <c r="AA299" s="45"/>
      <c r="AB299" s="45"/>
      <c r="AC299" s="45">
        <v>5549.611563154926</v>
      </c>
      <c r="AD299" s="45"/>
      <c r="AE299" s="45"/>
      <c r="AF299" s="45"/>
      <c r="AG299" s="45"/>
      <c r="AH299" s="45"/>
      <c r="AI299" s="45"/>
      <c r="AJ299" s="45">
        <v>5549.611563154926</v>
      </c>
      <c r="AK299" s="45">
        <v>0.038</v>
      </c>
      <c r="AL299" s="45"/>
      <c r="AM299" s="45"/>
      <c r="AN299" s="45"/>
      <c r="AO299" s="23"/>
      <c r="AP299" s="23"/>
      <c r="AQ299" s="45">
        <v>5549.611563154926</v>
      </c>
      <c r="AR299" s="45">
        <v>0.082</v>
      </c>
      <c r="AS299" s="23"/>
      <c r="AT299" s="23"/>
      <c r="AU299" s="23"/>
      <c r="AV299" s="23"/>
      <c r="AW299" s="23"/>
      <c r="AX299" s="45">
        <v>5549.611563154926</v>
      </c>
      <c r="AY299" s="23">
        <v>0.459</v>
      </c>
      <c r="AZ299" s="23"/>
      <c r="BA299" s="23"/>
      <c r="BB299" s="23"/>
      <c r="BC299" s="23"/>
      <c r="BD299" s="23"/>
      <c r="BE299" s="45">
        <v>5549.611563154926</v>
      </c>
      <c r="BF299" s="45">
        <v>9.0</v>
      </c>
      <c r="BG299" s="23"/>
      <c r="BH299" s="23"/>
      <c r="BI299" s="23"/>
      <c r="BJ299" s="23"/>
      <c r="BK299" s="23"/>
      <c r="BL299" s="45">
        <v>5549.611563154926</v>
      </c>
      <c r="BM299" s="45">
        <v>0.451</v>
      </c>
      <c r="BN299" s="23"/>
      <c r="BO299" s="23"/>
      <c r="BP299" s="23"/>
      <c r="BQ299" s="23"/>
      <c r="BR299" s="23"/>
      <c r="BS299" s="45">
        <v>5549.611563154926</v>
      </c>
      <c r="BT299" s="45">
        <v>0.027</v>
      </c>
      <c r="BU299" s="23"/>
      <c r="BV299" s="23"/>
      <c r="BW299" s="23"/>
      <c r="BX299" s="23"/>
      <c r="BY299" s="23"/>
      <c r="BZ299" s="23"/>
      <c r="CA299" s="23"/>
    </row>
    <row r="300" ht="15.75" customHeight="1">
      <c r="A300" s="45">
        <v>5436.36912929997</v>
      </c>
      <c r="B300" s="46">
        <v>0.059</v>
      </c>
      <c r="C300" s="45"/>
      <c r="D300" s="45"/>
      <c r="E300" s="45"/>
      <c r="F300" s="45"/>
      <c r="G300" s="45"/>
      <c r="H300" s="45">
        <v>5436.36912929997</v>
      </c>
      <c r="I300" s="46"/>
      <c r="J300" s="45"/>
      <c r="K300" s="45"/>
      <c r="L300" s="45"/>
      <c r="M300" s="45"/>
      <c r="N300" s="45"/>
      <c r="O300" s="45">
        <v>5436.36912929997</v>
      </c>
      <c r="P300" s="45"/>
      <c r="Q300" s="45"/>
      <c r="R300" s="45"/>
      <c r="S300" s="45"/>
      <c r="T300" s="45"/>
      <c r="U300" s="45"/>
      <c r="V300" s="45">
        <v>5436.36912929997</v>
      </c>
      <c r="W300" s="45"/>
      <c r="X300" s="45"/>
      <c r="Y300" s="45"/>
      <c r="Z300" s="45"/>
      <c r="AA300" s="45"/>
      <c r="AB300" s="45"/>
      <c r="AC300" s="45">
        <v>5436.36912929997</v>
      </c>
      <c r="AD300" s="45"/>
      <c r="AE300" s="45"/>
      <c r="AF300" s="45"/>
      <c r="AG300" s="45"/>
      <c r="AH300" s="45"/>
      <c r="AI300" s="45"/>
      <c r="AJ300" s="45">
        <v>5436.36912929997</v>
      </c>
      <c r="AK300" s="45">
        <v>0.038</v>
      </c>
      <c r="AL300" s="45"/>
      <c r="AM300" s="45"/>
      <c r="AN300" s="45"/>
      <c r="AO300" s="23"/>
      <c r="AP300" s="23"/>
      <c r="AQ300" s="45">
        <v>5436.36912929997</v>
      </c>
      <c r="AR300" s="45">
        <v>0.08</v>
      </c>
      <c r="AS300" s="23"/>
      <c r="AT300" s="23"/>
      <c r="AU300" s="23"/>
      <c r="AV300" s="23"/>
      <c r="AW300" s="23"/>
      <c r="AX300" s="45">
        <v>5436.36912929997</v>
      </c>
      <c r="AY300" s="23">
        <v>0.459</v>
      </c>
      <c r="AZ300" s="23"/>
      <c r="BA300" s="23"/>
      <c r="BB300" s="23"/>
      <c r="BC300" s="23"/>
      <c r="BD300" s="23"/>
      <c r="BE300" s="45">
        <v>5436.36912929997</v>
      </c>
      <c r="BF300" s="45">
        <v>9.0</v>
      </c>
      <c r="BG300" s="23"/>
      <c r="BH300" s="23"/>
      <c r="BI300" s="23"/>
      <c r="BJ300" s="23"/>
      <c r="BK300" s="23"/>
      <c r="BL300" s="45">
        <v>5436.36912929997</v>
      </c>
      <c r="BM300" s="45">
        <v>0.631</v>
      </c>
      <c r="BN300" s="23"/>
      <c r="BO300" s="23"/>
      <c r="BP300" s="23"/>
      <c r="BQ300" s="23"/>
      <c r="BR300" s="23"/>
      <c r="BS300" s="45">
        <v>5436.36912929997</v>
      </c>
      <c r="BT300" s="45">
        <v>0.029</v>
      </c>
      <c r="BU300" s="23"/>
      <c r="BV300" s="23"/>
      <c r="BW300" s="23"/>
      <c r="BX300" s="23"/>
      <c r="BY300" s="23"/>
      <c r="BZ300" s="23"/>
      <c r="CA300" s="23"/>
    </row>
    <row r="301" ht="15.75" customHeight="1">
      <c r="A301" s="45">
        <v>488.4318808824023</v>
      </c>
      <c r="B301" s="46">
        <v>0.047</v>
      </c>
      <c r="C301" s="45"/>
      <c r="D301" s="45"/>
      <c r="E301" s="45"/>
      <c r="F301" s="45"/>
      <c r="G301" s="45"/>
      <c r="H301" s="45">
        <v>488.4318808824023</v>
      </c>
      <c r="I301" s="46">
        <v>0.223</v>
      </c>
      <c r="J301" s="45"/>
      <c r="K301" s="45"/>
      <c r="L301" s="45"/>
      <c r="M301" s="45"/>
      <c r="N301" s="45"/>
      <c r="O301" s="45">
        <v>488.4318808824023</v>
      </c>
      <c r="P301" s="45"/>
      <c r="Q301" s="45"/>
      <c r="R301" s="45"/>
      <c r="S301" s="45"/>
      <c r="T301" s="45"/>
      <c r="U301" s="45"/>
      <c r="V301" s="45">
        <v>488.4318808824023</v>
      </c>
      <c r="W301" s="45"/>
      <c r="X301" s="45"/>
      <c r="Y301" s="45"/>
      <c r="Z301" s="45"/>
      <c r="AA301" s="45"/>
      <c r="AB301" s="45"/>
      <c r="AC301" s="45">
        <v>488.4318808824023</v>
      </c>
      <c r="AD301" s="45">
        <v>4.9864072456332975</v>
      </c>
      <c r="AE301" s="45"/>
      <c r="AF301" s="45"/>
      <c r="AG301" s="45"/>
      <c r="AH301" s="45"/>
      <c r="AI301" s="45"/>
      <c r="AJ301" s="45">
        <v>488.4318808824023</v>
      </c>
      <c r="AK301" s="45">
        <v>0.039</v>
      </c>
      <c r="AL301" s="45"/>
      <c r="AM301" s="45"/>
      <c r="AN301" s="45"/>
      <c r="AO301" s="23"/>
      <c r="AP301" s="23"/>
      <c r="AQ301" s="45">
        <v>488.4318808824023</v>
      </c>
      <c r="AR301" s="45">
        <v>0.069</v>
      </c>
      <c r="AS301" s="23"/>
      <c r="AT301" s="23"/>
      <c r="AU301" s="23"/>
      <c r="AV301" s="23"/>
      <c r="AW301" s="23"/>
      <c r="AX301" s="45">
        <v>488.4318808824023</v>
      </c>
      <c r="AY301" s="23"/>
      <c r="AZ301" s="23"/>
      <c r="BA301" s="23"/>
      <c r="BB301" s="23"/>
      <c r="BC301" s="23"/>
      <c r="BD301" s="23"/>
      <c r="BE301" s="45">
        <v>488.4318808824023</v>
      </c>
      <c r="BF301" s="45"/>
      <c r="BG301" s="23"/>
      <c r="BH301" s="23"/>
      <c r="BI301" s="23"/>
      <c r="BJ301" s="23"/>
      <c r="BK301" s="23"/>
      <c r="BL301" s="45">
        <v>488.4318808824023</v>
      </c>
      <c r="BM301" s="45">
        <v>0.004</v>
      </c>
      <c r="BN301" s="23"/>
      <c r="BO301" s="23"/>
      <c r="BP301" s="23"/>
      <c r="BQ301" s="23"/>
      <c r="BR301" s="23"/>
      <c r="BS301" s="45">
        <v>488.4318808824023</v>
      </c>
      <c r="BT301" s="45">
        <v>0.003</v>
      </c>
      <c r="BU301" s="23"/>
      <c r="BV301" s="23"/>
      <c r="BW301" s="23"/>
      <c r="BX301" s="23"/>
      <c r="BY301" s="23"/>
      <c r="BZ301" s="23"/>
      <c r="CA301" s="23"/>
    </row>
    <row r="302" ht="15.75" customHeight="1">
      <c r="A302" s="45">
        <v>476.0087679114257</v>
      </c>
      <c r="B302" s="46">
        <v>0.046</v>
      </c>
      <c r="C302" s="45"/>
      <c r="D302" s="45"/>
      <c r="E302" s="45"/>
      <c r="F302" s="45"/>
      <c r="G302" s="45"/>
      <c r="H302" s="45">
        <v>476.0087679114257</v>
      </c>
      <c r="I302" s="46">
        <v>0.197</v>
      </c>
      <c r="J302" s="45"/>
      <c r="K302" s="45"/>
      <c r="L302" s="45"/>
      <c r="M302" s="45"/>
      <c r="N302" s="45"/>
      <c r="O302" s="45">
        <v>476.0087679114257</v>
      </c>
      <c r="P302" s="45">
        <v>6.281136628308643E-4</v>
      </c>
      <c r="Q302" s="45"/>
      <c r="R302" s="45"/>
      <c r="S302" s="45"/>
      <c r="T302" s="45"/>
      <c r="U302" s="45"/>
      <c r="V302" s="45">
        <v>476.0087679114257</v>
      </c>
      <c r="W302" s="45"/>
      <c r="X302" s="45"/>
      <c r="Y302" s="45"/>
      <c r="Z302" s="45"/>
      <c r="AA302" s="45"/>
      <c r="AB302" s="45"/>
      <c r="AC302" s="45">
        <v>476.0087679114257</v>
      </c>
      <c r="AD302" s="45">
        <v>5.696258501315634</v>
      </c>
      <c r="AE302" s="45"/>
      <c r="AF302" s="45"/>
      <c r="AG302" s="45"/>
      <c r="AH302" s="45"/>
      <c r="AI302" s="45"/>
      <c r="AJ302" s="45">
        <v>476.0087679114257</v>
      </c>
      <c r="AK302" s="45">
        <v>0.039</v>
      </c>
      <c r="AL302" s="45"/>
      <c r="AM302" s="45"/>
      <c r="AN302" s="45"/>
      <c r="AO302" s="23"/>
      <c r="AP302" s="23"/>
      <c r="AQ302" s="45">
        <v>476.0087679114257</v>
      </c>
      <c r="AR302" s="45">
        <v>0.068</v>
      </c>
      <c r="AS302" s="23"/>
      <c r="AT302" s="23"/>
      <c r="AU302" s="23"/>
      <c r="AV302" s="23"/>
      <c r="AW302" s="23"/>
      <c r="AX302" s="45">
        <v>476.0087679114257</v>
      </c>
      <c r="AY302" s="23"/>
      <c r="AZ302" s="23"/>
      <c r="BA302" s="23"/>
      <c r="BB302" s="23"/>
      <c r="BC302" s="23"/>
      <c r="BD302" s="23"/>
      <c r="BE302" s="45">
        <v>476.0087679114257</v>
      </c>
      <c r="BF302" s="45"/>
      <c r="BG302" s="23"/>
      <c r="BH302" s="23"/>
      <c r="BI302" s="23"/>
      <c r="BJ302" s="23"/>
      <c r="BK302" s="23"/>
      <c r="BL302" s="45">
        <v>476.0087679114257</v>
      </c>
      <c r="BM302" s="45">
        <v>0.019</v>
      </c>
      <c r="BN302" s="23"/>
      <c r="BO302" s="23"/>
      <c r="BP302" s="23"/>
      <c r="BQ302" s="23"/>
      <c r="BR302" s="23"/>
      <c r="BS302" s="45">
        <v>476.0087679114257</v>
      </c>
      <c r="BT302" s="45">
        <v>0.006</v>
      </c>
      <c r="BU302" s="23"/>
      <c r="BV302" s="23"/>
      <c r="BW302" s="23"/>
      <c r="BX302" s="23"/>
      <c r="BY302" s="23"/>
      <c r="BZ302" s="23"/>
      <c r="CA302" s="23"/>
    </row>
    <row r="303" ht="15.75" customHeight="1">
      <c r="A303" s="45">
        <v>467.23792119179683</v>
      </c>
      <c r="B303" s="46">
        <v>0.045</v>
      </c>
      <c r="C303" s="45"/>
      <c r="D303" s="45"/>
      <c r="E303" s="45"/>
      <c r="F303" s="45"/>
      <c r="G303" s="45"/>
      <c r="H303" s="45">
        <v>467.23792119179683</v>
      </c>
      <c r="I303" s="46">
        <v>0.185</v>
      </c>
      <c r="J303" s="45"/>
      <c r="K303" s="45"/>
      <c r="L303" s="45"/>
      <c r="M303" s="45"/>
      <c r="N303" s="45"/>
      <c r="O303" s="45">
        <v>467.23792119179683</v>
      </c>
      <c r="P303" s="45">
        <v>5.975359663985941E-4</v>
      </c>
      <c r="Q303" s="45"/>
      <c r="R303" s="45"/>
      <c r="S303" s="45"/>
      <c r="T303" s="45"/>
      <c r="U303" s="45"/>
      <c r="V303" s="45">
        <v>467.23792119179683</v>
      </c>
      <c r="W303" s="45">
        <v>3.765697781041295E-4</v>
      </c>
      <c r="X303" s="45"/>
      <c r="Y303" s="45"/>
      <c r="Z303" s="45"/>
      <c r="AA303" s="45"/>
      <c r="AB303" s="45"/>
      <c r="AC303" s="45">
        <v>467.23792119179683</v>
      </c>
      <c r="AD303" s="45">
        <v>3.81812119104533</v>
      </c>
      <c r="AE303" s="45"/>
      <c r="AF303" s="45"/>
      <c r="AG303" s="45"/>
      <c r="AH303" s="45"/>
      <c r="AI303" s="45"/>
      <c r="AJ303" s="45">
        <v>467.23792119179683</v>
      </c>
      <c r="AK303" s="45">
        <v>0.039</v>
      </c>
      <c r="AL303" s="45"/>
      <c r="AM303" s="45"/>
      <c r="AN303" s="45"/>
      <c r="AO303" s="23"/>
      <c r="AP303" s="23"/>
      <c r="AQ303" s="45">
        <v>467.23792119179683</v>
      </c>
      <c r="AR303" s="45">
        <v>0.066</v>
      </c>
      <c r="AS303" s="23"/>
      <c r="AT303" s="23"/>
      <c r="AU303" s="23"/>
      <c r="AV303" s="23"/>
      <c r="AW303" s="23"/>
      <c r="AX303" s="45">
        <v>467.23792119179683</v>
      </c>
      <c r="AY303" s="23"/>
      <c r="AZ303" s="23"/>
      <c r="BA303" s="23"/>
      <c r="BB303" s="23"/>
      <c r="BC303" s="23"/>
      <c r="BD303" s="23"/>
      <c r="BE303" s="45">
        <v>467.23792119179683</v>
      </c>
      <c r="BF303" s="45"/>
      <c r="BG303" s="23"/>
      <c r="BH303" s="23"/>
      <c r="BI303" s="23"/>
      <c r="BJ303" s="23"/>
      <c r="BK303" s="23"/>
      <c r="BL303" s="45">
        <v>467.23792119179683</v>
      </c>
      <c r="BM303" s="45">
        <v>0.036</v>
      </c>
      <c r="BN303" s="23"/>
      <c r="BO303" s="23"/>
      <c r="BP303" s="23"/>
      <c r="BQ303" s="23"/>
      <c r="BR303" s="23"/>
      <c r="BS303" s="45">
        <v>467.23792119179683</v>
      </c>
      <c r="BT303" s="45">
        <v>0.012</v>
      </c>
      <c r="BU303" s="23"/>
      <c r="BV303" s="23"/>
      <c r="BW303" s="23"/>
      <c r="BX303" s="23"/>
      <c r="BY303" s="23"/>
      <c r="BZ303" s="23"/>
      <c r="CA303" s="23"/>
    </row>
    <row r="304" ht="15.75" customHeight="1">
      <c r="A304" s="45">
        <v>456.1184186018993</v>
      </c>
      <c r="B304" s="46">
        <v>0.044</v>
      </c>
      <c r="C304" s="45"/>
      <c r="D304" s="45"/>
      <c r="E304" s="45"/>
      <c r="F304" s="45"/>
      <c r="G304" s="45"/>
      <c r="H304" s="45">
        <v>456.1184186018993</v>
      </c>
      <c r="I304" s="46">
        <v>0.166</v>
      </c>
      <c r="J304" s="45"/>
      <c r="K304" s="45"/>
      <c r="L304" s="45"/>
      <c r="M304" s="45"/>
      <c r="N304" s="45"/>
      <c r="O304" s="45">
        <v>456.1184186018993</v>
      </c>
      <c r="P304" s="45">
        <v>5.573512422691737E-4</v>
      </c>
      <c r="Q304" s="45"/>
      <c r="R304" s="45"/>
      <c r="S304" s="45"/>
      <c r="T304" s="45"/>
      <c r="U304" s="45"/>
      <c r="V304" s="45">
        <v>456.1184186018993</v>
      </c>
      <c r="W304" s="45">
        <v>3.642529418439062E-4</v>
      </c>
      <c r="X304" s="45"/>
      <c r="Y304" s="45"/>
      <c r="Z304" s="45"/>
      <c r="AA304" s="45"/>
      <c r="AB304" s="45"/>
      <c r="AC304" s="45">
        <v>456.1184186018993</v>
      </c>
      <c r="AD304" s="45">
        <v>3.745758997099278</v>
      </c>
      <c r="AE304" s="45"/>
      <c r="AF304" s="45"/>
      <c r="AG304" s="45"/>
      <c r="AH304" s="45"/>
      <c r="AI304" s="45"/>
      <c r="AJ304" s="45">
        <v>456.1184186018993</v>
      </c>
      <c r="AK304" s="45">
        <v>0.039</v>
      </c>
      <c r="AL304" s="45"/>
      <c r="AM304" s="45"/>
      <c r="AN304" s="45"/>
      <c r="AO304" s="23"/>
      <c r="AP304" s="23"/>
      <c r="AQ304" s="45">
        <v>456.1184186018993</v>
      </c>
      <c r="AR304" s="45">
        <v>0.065</v>
      </c>
      <c r="AS304" s="23"/>
      <c r="AT304" s="23"/>
      <c r="AU304" s="23"/>
      <c r="AV304" s="23"/>
      <c r="AW304" s="23"/>
      <c r="AX304" s="45">
        <v>456.1184186018993</v>
      </c>
      <c r="AY304" s="23"/>
      <c r="AZ304" s="23"/>
      <c r="BA304" s="23"/>
      <c r="BB304" s="23"/>
      <c r="BC304" s="23"/>
      <c r="BD304" s="23"/>
      <c r="BE304" s="45">
        <v>456.1184186018993</v>
      </c>
      <c r="BF304" s="45">
        <v>60.0</v>
      </c>
      <c r="BG304" s="23"/>
      <c r="BH304" s="23"/>
      <c r="BI304" s="23"/>
      <c r="BJ304" s="23"/>
      <c r="BK304" s="23"/>
      <c r="BL304" s="45">
        <v>456.1184186018993</v>
      </c>
      <c r="BM304" s="45">
        <v>0.047</v>
      </c>
      <c r="BN304" s="23"/>
      <c r="BO304" s="23"/>
      <c r="BP304" s="23"/>
      <c r="BQ304" s="23"/>
      <c r="BR304" s="23"/>
      <c r="BS304" s="45">
        <v>456.1184186018993</v>
      </c>
      <c r="BT304" s="45">
        <v>0.029</v>
      </c>
      <c r="BU304" s="23"/>
      <c r="BV304" s="23"/>
      <c r="BW304" s="23"/>
      <c r="BX304" s="23"/>
      <c r="BY304" s="23"/>
      <c r="BZ304" s="23"/>
      <c r="CA304" s="23"/>
    </row>
    <row r="305" ht="15.75" customHeight="1">
      <c r="A305" s="45">
        <v>444.4170430978895</v>
      </c>
      <c r="B305" s="46">
        <v>0.043</v>
      </c>
      <c r="C305" s="45"/>
      <c r="D305" s="45"/>
      <c r="E305" s="45"/>
      <c r="F305" s="45"/>
      <c r="G305" s="45"/>
      <c r="H305" s="45">
        <v>444.4170430978895</v>
      </c>
      <c r="I305" s="46">
        <v>0.125</v>
      </c>
      <c r="J305" s="45"/>
      <c r="K305" s="45"/>
      <c r="L305" s="45"/>
      <c r="M305" s="45"/>
      <c r="N305" s="45"/>
      <c r="O305" s="45">
        <v>444.4170430978895</v>
      </c>
      <c r="P305" s="45">
        <v>5.111583578697574E-4</v>
      </c>
      <c r="Q305" s="45"/>
      <c r="R305" s="45"/>
      <c r="S305" s="45"/>
      <c r="T305" s="45"/>
      <c r="U305" s="45"/>
      <c r="V305" s="45">
        <v>444.4170430978895</v>
      </c>
      <c r="W305" s="45">
        <v>2.94017965927331E-4</v>
      </c>
      <c r="X305" s="45"/>
      <c r="Y305" s="45"/>
      <c r="Z305" s="45"/>
      <c r="AA305" s="45"/>
      <c r="AB305" s="45"/>
      <c r="AC305" s="45">
        <v>444.4170430978895</v>
      </c>
      <c r="AD305" s="45">
        <v>3.100365194312805</v>
      </c>
      <c r="AE305" s="45"/>
      <c r="AF305" s="45"/>
      <c r="AG305" s="45"/>
      <c r="AH305" s="45"/>
      <c r="AI305" s="45"/>
      <c r="AJ305" s="45">
        <v>444.4170430978895</v>
      </c>
      <c r="AK305" s="45">
        <v>0.039</v>
      </c>
      <c r="AL305" s="45"/>
      <c r="AM305" s="45"/>
      <c r="AN305" s="45"/>
      <c r="AO305" s="23"/>
      <c r="AP305" s="23"/>
      <c r="AQ305" s="45">
        <v>444.4170430978895</v>
      </c>
      <c r="AR305" s="45">
        <v>0.063</v>
      </c>
      <c r="AS305" s="23"/>
      <c r="AT305" s="23"/>
      <c r="AU305" s="23"/>
      <c r="AV305" s="23"/>
      <c r="AW305" s="23"/>
      <c r="AX305" s="45">
        <v>444.4170430978895</v>
      </c>
      <c r="AY305" s="23"/>
      <c r="AZ305" s="23"/>
      <c r="BA305" s="23"/>
      <c r="BB305" s="23"/>
      <c r="BC305" s="23"/>
      <c r="BD305" s="23"/>
      <c r="BE305" s="45">
        <v>444.4170430978895</v>
      </c>
      <c r="BF305" s="45">
        <v>47.0</v>
      </c>
      <c r="BG305" s="23"/>
      <c r="BH305" s="23"/>
      <c r="BI305" s="23"/>
      <c r="BJ305" s="23"/>
      <c r="BK305" s="23"/>
      <c r="BL305" s="45">
        <v>444.4170430978895</v>
      </c>
      <c r="BM305" s="45">
        <v>0.073</v>
      </c>
      <c r="BN305" s="23"/>
      <c r="BO305" s="23"/>
      <c r="BP305" s="23"/>
      <c r="BQ305" s="23"/>
      <c r="BR305" s="23"/>
      <c r="BS305" s="45">
        <v>444.4170430978895</v>
      </c>
      <c r="BT305" s="45">
        <v>0.03</v>
      </c>
      <c r="BU305" s="23"/>
      <c r="BV305" s="23"/>
      <c r="BW305" s="23"/>
      <c r="BX305" s="23"/>
      <c r="BY305" s="23"/>
      <c r="BZ305" s="23"/>
      <c r="CA305" s="23"/>
    </row>
    <row r="306" ht="15.75" customHeight="1">
      <c r="A306" s="45">
        <v>432.94702322306347</v>
      </c>
      <c r="B306" s="46">
        <v>0.044</v>
      </c>
      <c r="C306" s="45"/>
      <c r="D306" s="45"/>
      <c r="E306" s="45"/>
      <c r="F306" s="45"/>
      <c r="G306" s="45"/>
      <c r="H306" s="45">
        <v>432.94702322306347</v>
      </c>
      <c r="I306" s="46">
        <v>0.129</v>
      </c>
      <c r="J306" s="45"/>
      <c r="K306" s="45"/>
      <c r="L306" s="45"/>
      <c r="M306" s="45"/>
      <c r="N306" s="45"/>
      <c r="O306" s="45">
        <v>432.94702322306347</v>
      </c>
      <c r="P306" s="45">
        <v>3.984550484637475E-4</v>
      </c>
      <c r="Q306" s="45"/>
      <c r="R306" s="45"/>
      <c r="S306" s="45"/>
      <c r="T306" s="45"/>
      <c r="U306" s="45"/>
      <c r="V306" s="45">
        <v>432.94702322306347</v>
      </c>
      <c r="W306" s="45">
        <v>2.6180835605981134E-4</v>
      </c>
      <c r="X306" s="45"/>
      <c r="Y306" s="45"/>
      <c r="Z306" s="45"/>
      <c r="AA306" s="45"/>
      <c r="AB306" s="45"/>
      <c r="AC306" s="45">
        <v>432.94702322306347</v>
      </c>
      <c r="AD306" s="45">
        <v>3.465069500631509</v>
      </c>
      <c r="AE306" s="45"/>
      <c r="AF306" s="45"/>
      <c r="AG306" s="45"/>
      <c r="AH306" s="45"/>
      <c r="AI306" s="45"/>
      <c r="AJ306" s="45">
        <v>432.94702322306347</v>
      </c>
      <c r="AK306" s="45">
        <v>0.039</v>
      </c>
      <c r="AL306" s="45"/>
      <c r="AM306" s="45"/>
      <c r="AN306" s="45"/>
      <c r="AO306" s="23"/>
      <c r="AP306" s="23"/>
      <c r="AQ306" s="45">
        <v>432.94702322306347</v>
      </c>
      <c r="AR306" s="45">
        <v>0.061</v>
      </c>
      <c r="AS306" s="23"/>
      <c r="AT306" s="23"/>
      <c r="AU306" s="23"/>
      <c r="AV306" s="23"/>
      <c r="AW306" s="23"/>
      <c r="AX306" s="45">
        <v>432.94702322306347</v>
      </c>
      <c r="AY306" s="23">
        <v>0.498</v>
      </c>
      <c r="AZ306" s="23"/>
      <c r="BA306" s="23"/>
      <c r="BB306" s="23"/>
      <c r="BC306" s="23"/>
      <c r="BD306" s="23"/>
      <c r="BE306" s="45">
        <v>432.94702322306347</v>
      </c>
      <c r="BF306" s="45">
        <v>54.0</v>
      </c>
      <c r="BG306" s="23"/>
      <c r="BH306" s="23"/>
      <c r="BI306" s="23"/>
      <c r="BJ306" s="23"/>
      <c r="BK306" s="23"/>
      <c r="BL306" s="45">
        <v>432.94702322306347</v>
      </c>
      <c r="BM306" s="45">
        <v>0.129</v>
      </c>
      <c r="BN306" s="23"/>
      <c r="BO306" s="23"/>
      <c r="BP306" s="23"/>
      <c r="BQ306" s="23"/>
      <c r="BR306" s="23"/>
      <c r="BS306" s="45">
        <v>432.94702322306347</v>
      </c>
      <c r="BT306" s="45">
        <v>0.031</v>
      </c>
      <c r="BU306" s="23"/>
      <c r="BV306" s="23"/>
      <c r="BW306" s="23"/>
      <c r="BX306" s="23"/>
      <c r="BY306" s="23"/>
      <c r="BZ306" s="23"/>
      <c r="CA306" s="23"/>
    </row>
    <row r="307" ht="15.75" customHeight="1">
      <c r="A307" s="45">
        <v>425.87015490009685</v>
      </c>
      <c r="B307" s="46">
        <v>0.045</v>
      </c>
      <c r="C307" s="45"/>
      <c r="D307" s="45"/>
      <c r="E307" s="45"/>
      <c r="F307" s="45"/>
      <c r="G307" s="45"/>
      <c r="H307" s="45">
        <v>425.87015490009685</v>
      </c>
      <c r="I307" s="46">
        <v>0.136</v>
      </c>
      <c r="J307" s="45"/>
      <c r="K307" s="45"/>
      <c r="L307" s="45"/>
      <c r="M307" s="45"/>
      <c r="N307" s="45"/>
      <c r="O307" s="45">
        <v>425.87015490009685</v>
      </c>
      <c r="P307" s="45">
        <v>4.2309735009711486E-4</v>
      </c>
      <c r="Q307" s="45"/>
      <c r="R307" s="45"/>
      <c r="S307" s="45"/>
      <c r="T307" s="45"/>
      <c r="U307" s="45"/>
      <c r="V307" s="45">
        <v>425.87015490009685</v>
      </c>
      <c r="W307" s="45">
        <v>2.0741346432229962E-4</v>
      </c>
      <c r="X307" s="45"/>
      <c r="Y307" s="45"/>
      <c r="Z307" s="45"/>
      <c r="AA307" s="45"/>
      <c r="AB307" s="45"/>
      <c r="AC307" s="45">
        <v>425.87015490009685</v>
      </c>
      <c r="AD307" s="45">
        <v>4.842549403117698</v>
      </c>
      <c r="AE307" s="45"/>
      <c r="AF307" s="45"/>
      <c r="AG307" s="45"/>
      <c r="AH307" s="45"/>
      <c r="AI307" s="45"/>
      <c r="AJ307" s="45">
        <v>425.87015490009685</v>
      </c>
      <c r="AK307" s="45">
        <v>0.038</v>
      </c>
      <c r="AL307" s="45"/>
      <c r="AM307" s="45"/>
      <c r="AN307" s="45"/>
      <c r="AO307" s="23"/>
      <c r="AP307" s="23"/>
      <c r="AQ307" s="45">
        <v>425.87015490009685</v>
      </c>
      <c r="AR307" s="45">
        <v>0.059</v>
      </c>
      <c r="AS307" s="23"/>
      <c r="AT307" s="23"/>
      <c r="AU307" s="23"/>
      <c r="AV307" s="23"/>
      <c r="AW307" s="23"/>
      <c r="AX307" s="45">
        <v>425.87015490009685</v>
      </c>
      <c r="AY307" s="23">
        <v>0.498</v>
      </c>
      <c r="AZ307" s="23"/>
      <c r="BA307" s="23"/>
      <c r="BB307" s="23"/>
      <c r="BC307" s="23"/>
      <c r="BD307" s="23"/>
      <c r="BE307" s="45">
        <v>425.87015490009685</v>
      </c>
      <c r="BF307" s="45">
        <v>54.0</v>
      </c>
      <c r="BG307" s="23"/>
      <c r="BH307" s="23"/>
      <c r="BI307" s="23"/>
      <c r="BJ307" s="23"/>
      <c r="BK307" s="23"/>
      <c r="BL307" s="45">
        <v>425.87015490009685</v>
      </c>
      <c r="BM307" s="45">
        <v>0.2</v>
      </c>
      <c r="BN307" s="23"/>
      <c r="BO307" s="23"/>
      <c r="BP307" s="23"/>
      <c r="BQ307" s="23"/>
      <c r="BR307" s="23"/>
      <c r="BS307" s="45">
        <v>425.87015490009685</v>
      </c>
      <c r="BT307" s="45">
        <v>0.075</v>
      </c>
      <c r="BU307" s="23"/>
      <c r="BV307" s="23"/>
      <c r="BW307" s="23"/>
      <c r="BX307" s="23"/>
      <c r="BY307" s="23"/>
      <c r="BZ307" s="23"/>
      <c r="CA307" s="23"/>
    </row>
    <row r="308" ht="15.75" customHeight="1">
      <c r="A308" s="45">
        <v>415.4816571460115</v>
      </c>
      <c r="B308" s="46">
        <v>0.044</v>
      </c>
      <c r="C308" s="45"/>
      <c r="D308" s="45"/>
      <c r="E308" s="45"/>
      <c r="F308" s="45"/>
      <c r="G308" s="45"/>
      <c r="H308" s="45">
        <v>415.4816571460115</v>
      </c>
      <c r="I308" s="46">
        <v>0.133</v>
      </c>
      <c r="J308" s="45"/>
      <c r="K308" s="45"/>
      <c r="L308" s="45"/>
      <c r="M308" s="45"/>
      <c r="N308" s="45"/>
      <c r="O308" s="45">
        <v>415.4816571460115</v>
      </c>
      <c r="P308" s="45">
        <v>4.563959857920195E-4</v>
      </c>
      <c r="Q308" s="45"/>
      <c r="R308" s="45"/>
      <c r="S308" s="45"/>
      <c r="T308" s="45"/>
      <c r="U308" s="45"/>
      <c r="V308" s="45">
        <v>415.4816571460115</v>
      </c>
      <c r="W308" s="45">
        <v>2.6040794755202224E-4</v>
      </c>
      <c r="X308" s="45"/>
      <c r="Y308" s="45"/>
      <c r="Z308" s="45"/>
      <c r="AA308" s="45"/>
      <c r="AB308" s="45"/>
      <c r="AC308" s="45">
        <v>415.4816571460115</v>
      </c>
      <c r="AD308" s="45">
        <v>7.019439131450096</v>
      </c>
      <c r="AE308" s="45"/>
      <c r="AF308" s="45"/>
      <c r="AG308" s="45"/>
      <c r="AH308" s="45"/>
      <c r="AI308" s="45"/>
      <c r="AJ308" s="45">
        <v>415.4816571460115</v>
      </c>
      <c r="AK308" s="45">
        <v>0.038</v>
      </c>
      <c r="AL308" s="45"/>
      <c r="AM308" s="45"/>
      <c r="AN308" s="45"/>
      <c r="AO308" s="23"/>
      <c r="AP308" s="23"/>
      <c r="AQ308" s="45">
        <v>415.4816571460115</v>
      </c>
      <c r="AR308" s="45">
        <v>0.058</v>
      </c>
      <c r="AS308" s="23"/>
      <c r="AT308" s="23"/>
      <c r="AU308" s="23"/>
      <c r="AV308" s="23"/>
      <c r="AW308" s="23"/>
      <c r="AX308" s="45">
        <v>415.4816571460115</v>
      </c>
      <c r="AY308" s="23">
        <v>0.493</v>
      </c>
      <c r="AZ308" s="23"/>
      <c r="BA308" s="23"/>
      <c r="BB308" s="23"/>
      <c r="BC308" s="23"/>
      <c r="BD308" s="23"/>
      <c r="BE308" s="45">
        <v>415.4816571460115</v>
      </c>
      <c r="BF308" s="45">
        <v>44.0</v>
      </c>
      <c r="BG308" s="23"/>
      <c r="BH308" s="23"/>
      <c r="BI308" s="23"/>
      <c r="BJ308" s="23"/>
      <c r="BK308" s="23"/>
      <c r="BL308" s="45">
        <v>415.4816571460115</v>
      </c>
      <c r="BM308" s="45">
        <v>0.301</v>
      </c>
      <c r="BN308" s="23"/>
      <c r="BO308" s="23"/>
      <c r="BP308" s="23"/>
      <c r="BQ308" s="23"/>
      <c r="BR308" s="23"/>
      <c r="BS308" s="45">
        <v>415.4816571460115</v>
      </c>
      <c r="BT308" s="45">
        <v>0.08</v>
      </c>
      <c r="BU308" s="23"/>
      <c r="BV308" s="23"/>
      <c r="BW308" s="23"/>
      <c r="BX308" s="23"/>
      <c r="BY308" s="23"/>
      <c r="BZ308" s="23"/>
      <c r="CA308" s="23"/>
    </row>
    <row r="309" ht="15.75" customHeight="1">
      <c r="A309" s="45">
        <v>405.3266416196908</v>
      </c>
      <c r="B309" s="46">
        <v>0.042</v>
      </c>
      <c r="C309" s="45"/>
      <c r="D309" s="45"/>
      <c r="E309" s="45"/>
      <c r="F309" s="45"/>
      <c r="G309" s="45"/>
      <c r="H309" s="45">
        <v>405.3266416196908</v>
      </c>
      <c r="I309" s="46">
        <v>0.14</v>
      </c>
      <c r="J309" s="45"/>
      <c r="K309" s="45"/>
      <c r="L309" s="45"/>
      <c r="M309" s="45"/>
      <c r="N309" s="45"/>
      <c r="O309" s="45">
        <v>405.3266416196908</v>
      </c>
      <c r="P309" s="45">
        <v>4.165497798909285E-4</v>
      </c>
      <c r="Q309" s="45"/>
      <c r="R309" s="45"/>
      <c r="S309" s="45"/>
      <c r="T309" s="45"/>
      <c r="U309" s="45"/>
      <c r="V309" s="45">
        <v>405.3266416196908</v>
      </c>
      <c r="W309" s="45">
        <v>2.2082219153155407E-4</v>
      </c>
      <c r="X309" s="45"/>
      <c r="Y309" s="45"/>
      <c r="Z309" s="45"/>
      <c r="AA309" s="45"/>
      <c r="AB309" s="45"/>
      <c r="AC309" s="45">
        <v>405.3266416196908</v>
      </c>
      <c r="AD309" s="45">
        <v>6.860395111818895</v>
      </c>
      <c r="AE309" s="45"/>
      <c r="AF309" s="45"/>
      <c r="AG309" s="45"/>
      <c r="AH309" s="45"/>
      <c r="AI309" s="45"/>
      <c r="AJ309" s="45">
        <v>405.3266416196908</v>
      </c>
      <c r="AK309" s="45">
        <v>0.038</v>
      </c>
      <c r="AL309" s="45"/>
      <c r="AM309" s="45"/>
      <c r="AN309" s="45"/>
      <c r="AO309" s="23"/>
      <c r="AP309" s="23"/>
      <c r="AQ309" s="45">
        <v>405.3266416196908</v>
      </c>
      <c r="AR309" s="45">
        <v>0.056</v>
      </c>
      <c r="AS309" s="23"/>
      <c r="AT309" s="23"/>
      <c r="AU309" s="23"/>
      <c r="AV309" s="23"/>
      <c r="AW309" s="23"/>
      <c r="AX309" s="45">
        <v>405.3266416196908</v>
      </c>
      <c r="AY309" s="23">
        <v>0.493</v>
      </c>
      <c r="AZ309" s="23"/>
      <c r="BA309" s="23"/>
      <c r="BB309" s="23"/>
      <c r="BC309" s="23"/>
      <c r="BD309" s="23"/>
      <c r="BE309" s="45">
        <v>405.3266416196908</v>
      </c>
      <c r="BF309" s="45">
        <v>30.0</v>
      </c>
      <c r="BG309" s="23"/>
      <c r="BH309" s="23"/>
      <c r="BI309" s="23"/>
      <c r="BJ309" s="23"/>
      <c r="BK309" s="23"/>
      <c r="BL309" s="45">
        <v>405.3266416196908</v>
      </c>
      <c r="BM309" s="45">
        <v>0.42</v>
      </c>
      <c r="BN309" s="23"/>
      <c r="BO309" s="23"/>
      <c r="BP309" s="23"/>
      <c r="BQ309" s="23"/>
      <c r="BR309" s="23"/>
      <c r="BS309" s="45">
        <v>405.3266416196908</v>
      </c>
      <c r="BT309" s="45">
        <v>0.087</v>
      </c>
      <c r="BU309" s="23"/>
      <c r="BV309" s="23"/>
      <c r="BW309" s="23"/>
      <c r="BX309" s="23"/>
      <c r="BY309" s="23"/>
      <c r="BZ309" s="23"/>
      <c r="CA309" s="23"/>
    </row>
    <row r="310" ht="15.75" customHeight="1">
      <c r="A310" s="45">
        <v>395.3880623534108</v>
      </c>
      <c r="B310" s="46">
        <v>0.046</v>
      </c>
      <c r="C310" s="45"/>
      <c r="D310" s="45"/>
      <c r="E310" s="45"/>
      <c r="F310" s="45"/>
      <c r="G310" s="45"/>
      <c r="H310" s="45">
        <v>395.3880623534108</v>
      </c>
      <c r="I310" s="46">
        <v>0.148</v>
      </c>
      <c r="J310" s="45"/>
      <c r="K310" s="45"/>
      <c r="L310" s="45"/>
      <c r="M310" s="45"/>
      <c r="N310" s="45"/>
      <c r="O310" s="45">
        <v>395.3880623534108</v>
      </c>
      <c r="P310" s="45"/>
      <c r="Q310" s="45"/>
      <c r="R310" s="45"/>
      <c r="S310" s="45"/>
      <c r="T310" s="45"/>
      <c r="U310" s="45"/>
      <c r="V310" s="45">
        <v>395.3880623534108</v>
      </c>
      <c r="W310" s="45"/>
      <c r="X310" s="45"/>
      <c r="Y310" s="45"/>
      <c r="Z310" s="45"/>
      <c r="AA310" s="45"/>
      <c r="AB310" s="45"/>
      <c r="AC310" s="45">
        <v>395.3880623534108</v>
      </c>
      <c r="AD310" s="45">
        <v>5.699975296759044</v>
      </c>
      <c r="AE310" s="45"/>
      <c r="AF310" s="45"/>
      <c r="AG310" s="45"/>
      <c r="AH310" s="45"/>
      <c r="AI310" s="45"/>
      <c r="AJ310" s="45">
        <v>395.3880623534108</v>
      </c>
      <c r="AK310" s="45">
        <v>0.037</v>
      </c>
      <c r="AL310" s="45"/>
      <c r="AM310" s="45"/>
      <c r="AN310" s="45"/>
      <c r="AO310" s="23"/>
      <c r="AP310" s="23"/>
      <c r="AQ310" s="45">
        <v>395.3880623534108</v>
      </c>
      <c r="AR310" s="45">
        <v>0.054</v>
      </c>
      <c r="AS310" s="23"/>
      <c r="AT310" s="23"/>
      <c r="AU310" s="23"/>
      <c r="AV310" s="23"/>
      <c r="AW310" s="23"/>
      <c r="AX310" s="45">
        <v>395.3880623534108</v>
      </c>
      <c r="AY310" s="23">
        <v>0.493</v>
      </c>
      <c r="AZ310" s="23"/>
      <c r="BA310" s="23"/>
      <c r="BB310" s="23"/>
      <c r="BC310" s="23"/>
      <c r="BD310" s="23"/>
      <c r="BE310" s="45">
        <v>395.3880623534108</v>
      </c>
      <c r="BF310" s="45">
        <v>34.0</v>
      </c>
      <c r="BG310" s="23"/>
      <c r="BH310" s="23"/>
      <c r="BI310" s="23"/>
      <c r="BJ310" s="23"/>
      <c r="BK310" s="23"/>
      <c r="BL310" s="45">
        <v>395.3880623534108</v>
      </c>
      <c r="BM310" s="45">
        <v>0.486</v>
      </c>
      <c r="BN310" s="23"/>
      <c r="BO310" s="23"/>
      <c r="BP310" s="23"/>
      <c r="BQ310" s="23"/>
      <c r="BR310" s="23"/>
      <c r="BS310" s="45">
        <v>395.3880623534108</v>
      </c>
      <c r="BT310" s="45">
        <v>0.1</v>
      </c>
      <c r="BU310" s="23"/>
      <c r="BV310" s="23"/>
      <c r="BW310" s="23"/>
      <c r="BX310" s="23"/>
      <c r="BY310" s="23"/>
      <c r="BZ310" s="23"/>
      <c r="CA310" s="23"/>
    </row>
    <row r="311" ht="15.75" customHeight="1">
      <c r="A311" s="45">
        <v>385.6188595893627</v>
      </c>
      <c r="B311" s="46">
        <v>0.044</v>
      </c>
      <c r="C311" s="45"/>
      <c r="D311" s="45"/>
      <c r="E311" s="45"/>
      <c r="F311" s="45"/>
      <c r="G311" s="45"/>
      <c r="H311" s="45">
        <v>385.6188595893627</v>
      </c>
      <c r="I311" s="46">
        <v>0.144</v>
      </c>
      <c r="J311" s="45"/>
      <c r="K311" s="45"/>
      <c r="L311" s="45"/>
      <c r="M311" s="45"/>
      <c r="N311" s="45"/>
      <c r="O311" s="45">
        <v>385.6188595893627</v>
      </c>
      <c r="P311" s="45">
        <v>3.610190902318926E-4</v>
      </c>
      <c r="Q311" s="45"/>
      <c r="R311" s="45"/>
      <c r="S311" s="45"/>
      <c r="T311" s="45"/>
      <c r="U311" s="45"/>
      <c r="V311" s="45">
        <v>385.6188595893627</v>
      </c>
      <c r="W311" s="45">
        <v>1.6512180611527081E-4</v>
      </c>
      <c r="X311" s="45"/>
      <c r="Y311" s="45"/>
      <c r="Z311" s="45"/>
      <c r="AA311" s="45"/>
      <c r="AB311" s="45"/>
      <c r="AC311" s="45">
        <v>385.6188595893627</v>
      </c>
      <c r="AD311" s="45">
        <v>5.1822091630551315</v>
      </c>
      <c r="AE311" s="45"/>
      <c r="AF311" s="45"/>
      <c r="AG311" s="45"/>
      <c r="AH311" s="45"/>
      <c r="AI311" s="45"/>
      <c r="AJ311" s="45">
        <v>385.6188595893627</v>
      </c>
      <c r="AK311" s="45">
        <v>0.037</v>
      </c>
      <c r="AL311" s="45"/>
      <c r="AM311" s="45"/>
      <c r="AN311" s="45"/>
      <c r="AO311" s="23"/>
      <c r="AP311" s="23"/>
      <c r="AQ311" s="45">
        <v>385.6188595893627</v>
      </c>
      <c r="AR311" s="45">
        <v>0.052</v>
      </c>
      <c r="AS311" s="23"/>
      <c r="AT311" s="23"/>
      <c r="AU311" s="23"/>
      <c r="AV311" s="23"/>
      <c r="AW311" s="23"/>
      <c r="AX311" s="45">
        <v>385.6188595893627</v>
      </c>
      <c r="AY311" s="23">
        <v>0.493</v>
      </c>
      <c r="AZ311" s="23"/>
      <c r="BA311" s="23"/>
      <c r="BB311" s="23"/>
      <c r="BC311" s="23"/>
      <c r="BD311" s="23"/>
      <c r="BE311" s="45">
        <v>385.6188595893627</v>
      </c>
      <c r="BF311" s="45">
        <v>33.0</v>
      </c>
      <c r="BG311" s="23"/>
      <c r="BH311" s="23"/>
      <c r="BI311" s="23"/>
      <c r="BJ311" s="23"/>
      <c r="BK311" s="23"/>
      <c r="BL311" s="45">
        <v>385.6188595893627</v>
      </c>
      <c r="BM311" s="45">
        <v>0.61</v>
      </c>
      <c r="BN311" s="23"/>
      <c r="BO311" s="23"/>
      <c r="BP311" s="23"/>
      <c r="BQ311" s="23"/>
      <c r="BR311" s="23"/>
      <c r="BS311" s="45">
        <v>385.6188595893627</v>
      </c>
      <c r="BT311" s="45">
        <v>0.14</v>
      </c>
      <c r="BU311" s="23"/>
      <c r="BV311" s="23"/>
      <c r="BW311" s="23"/>
      <c r="BX311" s="23"/>
      <c r="BY311" s="23"/>
      <c r="BZ311" s="23"/>
      <c r="CA311" s="23"/>
    </row>
    <row r="312" ht="15.75" customHeight="1">
      <c r="A312" s="45">
        <v>375.9003753007735</v>
      </c>
      <c r="B312" s="46">
        <v>0.044</v>
      </c>
      <c r="C312" s="45"/>
      <c r="D312" s="45"/>
      <c r="E312" s="45"/>
      <c r="F312" s="45"/>
      <c r="G312" s="45"/>
      <c r="H312" s="45">
        <v>375.9003753007735</v>
      </c>
      <c r="I312" s="46">
        <v>0.15</v>
      </c>
      <c r="J312" s="45"/>
      <c r="K312" s="45"/>
      <c r="L312" s="45"/>
      <c r="M312" s="45"/>
      <c r="N312" s="45"/>
      <c r="O312" s="45">
        <v>375.9003753007735</v>
      </c>
      <c r="P312" s="45">
        <v>4.0201874512332776E-4</v>
      </c>
      <c r="Q312" s="45"/>
      <c r="R312" s="45"/>
      <c r="S312" s="45"/>
      <c r="T312" s="45"/>
      <c r="U312" s="45"/>
      <c r="V312" s="45">
        <v>375.9003753007735</v>
      </c>
      <c r="W312" s="45">
        <v>2.278248984703991E-4</v>
      </c>
      <c r="X312" s="45"/>
      <c r="Y312" s="45"/>
      <c r="Z312" s="45"/>
      <c r="AA312" s="45"/>
      <c r="AB312" s="45"/>
      <c r="AC312" s="45">
        <v>375.9003753007735</v>
      </c>
      <c r="AD312" s="45">
        <v>4.687363446336149</v>
      </c>
      <c r="AE312" s="45"/>
      <c r="AF312" s="45"/>
      <c r="AG312" s="45"/>
      <c r="AH312" s="45"/>
      <c r="AI312" s="45"/>
      <c r="AJ312" s="45">
        <v>375.9003753007735</v>
      </c>
      <c r="AK312" s="45">
        <v>0.036</v>
      </c>
      <c r="AL312" s="45"/>
      <c r="AM312" s="45"/>
      <c r="AN312" s="45"/>
      <c r="AO312" s="23"/>
      <c r="AP312" s="23"/>
      <c r="AQ312" s="45">
        <v>375.9003753007735</v>
      </c>
      <c r="AR312" s="45">
        <v>0.05</v>
      </c>
      <c r="AS312" s="23"/>
      <c r="AT312" s="23"/>
      <c r="AU312" s="23"/>
      <c r="AV312" s="23"/>
      <c r="AW312" s="23"/>
      <c r="AX312" s="45">
        <v>375.9003753007735</v>
      </c>
      <c r="AY312" s="23">
        <v>0.493</v>
      </c>
      <c r="AZ312" s="23"/>
      <c r="BA312" s="23"/>
      <c r="BB312" s="23"/>
      <c r="BC312" s="23"/>
      <c r="BD312" s="23"/>
      <c r="BE312" s="45">
        <v>375.9003753007735</v>
      </c>
      <c r="BF312" s="45">
        <v>33.0</v>
      </c>
      <c r="BG312" s="23"/>
      <c r="BH312" s="23"/>
      <c r="BI312" s="23"/>
      <c r="BJ312" s="23"/>
      <c r="BK312" s="23"/>
      <c r="BL312" s="45">
        <v>375.9003753007735</v>
      </c>
      <c r="BM312" s="45">
        <v>0.668</v>
      </c>
      <c r="BN312" s="23"/>
      <c r="BO312" s="23"/>
      <c r="BP312" s="23"/>
      <c r="BQ312" s="23"/>
      <c r="BR312" s="23"/>
      <c r="BS312" s="45">
        <v>375.9003753007735</v>
      </c>
      <c r="BT312" s="45">
        <v>0.28</v>
      </c>
      <c r="BU312" s="23"/>
      <c r="BV312" s="23"/>
      <c r="BW312" s="23"/>
      <c r="BX312" s="23"/>
      <c r="BY312" s="23"/>
      <c r="BZ312" s="23"/>
      <c r="CA312" s="23"/>
    </row>
    <row r="313" ht="15.75" customHeight="1">
      <c r="A313" s="45">
        <v>366.31896799355025</v>
      </c>
      <c r="B313" s="46">
        <v>0.047</v>
      </c>
      <c r="C313" s="45"/>
      <c r="D313" s="45"/>
      <c r="E313" s="45"/>
      <c r="F313" s="45"/>
      <c r="G313" s="45"/>
      <c r="H313" s="45">
        <v>366.31896799355025</v>
      </c>
      <c r="I313" s="46">
        <v>0.197</v>
      </c>
      <c r="J313" s="45"/>
      <c r="K313" s="45"/>
      <c r="L313" s="45"/>
      <c r="M313" s="45"/>
      <c r="N313" s="45"/>
      <c r="O313" s="45">
        <v>366.31896799355025</v>
      </c>
      <c r="P313" s="45"/>
      <c r="Q313" s="45"/>
      <c r="R313" s="45"/>
      <c r="S313" s="45"/>
      <c r="T313" s="45"/>
      <c r="U313" s="45"/>
      <c r="V313" s="45">
        <v>366.31896799355025</v>
      </c>
      <c r="W313" s="45"/>
      <c r="X313" s="45"/>
      <c r="Y313" s="45"/>
      <c r="Z313" s="45"/>
      <c r="AA313" s="45"/>
      <c r="AB313" s="45"/>
      <c r="AC313" s="45">
        <v>366.31896799355025</v>
      </c>
      <c r="AD313" s="45">
        <v>4.029816846445519</v>
      </c>
      <c r="AE313" s="45"/>
      <c r="AF313" s="45"/>
      <c r="AG313" s="45"/>
      <c r="AH313" s="45"/>
      <c r="AI313" s="45"/>
      <c r="AJ313" s="45">
        <v>366.31896799355025</v>
      </c>
      <c r="AK313" s="45">
        <v>0.036</v>
      </c>
      <c r="AL313" s="45"/>
      <c r="AM313" s="45"/>
      <c r="AN313" s="45"/>
      <c r="AO313" s="23"/>
      <c r="AP313" s="23"/>
      <c r="AQ313" s="45">
        <v>366.31896799355025</v>
      </c>
      <c r="AR313" s="45">
        <v>0.049</v>
      </c>
      <c r="AS313" s="23"/>
      <c r="AT313" s="23"/>
      <c r="AU313" s="23"/>
      <c r="AV313" s="23"/>
      <c r="AW313" s="23"/>
      <c r="AX313" s="45">
        <v>366.31896799355025</v>
      </c>
      <c r="AY313" s="23">
        <v>0.442</v>
      </c>
      <c r="AZ313" s="23"/>
      <c r="BA313" s="23"/>
      <c r="BB313" s="23"/>
      <c r="BC313" s="23"/>
      <c r="BD313" s="23"/>
      <c r="BE313" s="45">
        <v>366.31896799355025</v>
      </c>
      <c r="BF313" s="45">
        <v>32.0</v>
      </c>
      <c r="BG313" s="23"/>
      <c r="BH313" s="23"/>
      <c r="BI313" s="23"/>
      <c r="BJ313" s="23"/>
      <c r="BK313" s="23"/>
      <c r="BL313" s="45">
        <v>366.31896799355025</v>
      </c>
      <c r="BM313" s="45">
        <v>0.712</v>
      </c>
      <c r="BN313" s="23"/>
      <c r="BO313" s="23"/>
      <c r="BP313" s="23"/>
      <c r="BQ313" s="23"/>
      <c r="BR313" s="23"/>
      <c r="BS313" s="45">
        <v>366.31896799355025</v>
      </c>
      <c r="BT313" s="45">
        <v>0.321</v>
      </c>
      <c r="BU313" s="23"/>
      <c r="BV313" s="23"/>
      <c r="BW313" s="23"/>
      <c r="BX313" s="23"/>
      <c r="BY313" s="23"/>
      <c r="BZ313" s="23"/>
      <c r="CA313" s="23"/>
    </row>
    <row r="314" ht="15.75" customHeight="1">
      <c r="A314" s="45">
        <v>10664.49662352355</v>
      </c>
      <c r="B314" s="46">
        <v>0.069</v>
      </c>
      <c r="C314" s="45"/>
      <c r="D314" s="45"/>
      <c r="E314" s="45"/>
      <c r="F314" s="45"/>
      <c r="G314" s="45"/>
      <c r="H314" s="45">
        <v>10664.49662352355</v>
      </c>
      <c r="I314" s="46">
        <v>0.171</v>
      </c>
      <c r="J314" s="45"/>
      <c r="K314" s="45"/>
      <c r="L314" s="45"/>
      <c r="M314" s="45"/>
      <c r="N314" s="45"/>
      <c r="O314" s="45">
        <v>10664.49662352355</v>
      </c>
      <c r="P314" s="45"/>
      <c r="Q314" s="45"/>
      <c r="R314" s="45"/>
      <c r="S314" s="45"/>
      <c r="T314" s="45"/>
      <c r="U314" s="45"/>
      <c r="V314" s="45">
        <v>10664.49662352355</v>
      </c>
      <c r="W314" s="45"/>
      <c r="X314" s="45"/>
      <c r="Y314" s="45"/>
      <c r="Z314" s="45"/>
      <c r="AA314" s="45"/>
      <c r="AB314" s="45"/>
      <c r="AC314" s="45">
        <v>10664.49662352355</v>
      </c>
      <c r="AD314" s="45">
        <v>105.05191989117698</v>
      </c>
      <c r="AE314" s="45"/>
      <c r="AF314" s="45"/>
      <c r="AG314" s="45"/>
      <c r="AH314" s="45"/>
      <c r="AI314" s="45"/>
      <c r="AJ314" s="45">
        <v>10664.49662352355</v>
      </c>
      <c r="AK314" s="45">
        <v>0.031</v>
      </c>
      <c r="AL314" s="45"/>
      <c r="AM314" s="45"/>
      <c r="AN314" s="45"/>
      <c r="AO314" s="23"/>
      <c r="AP314" s="23"/>
      <c r="AQ314" s="45">
        <v>10664.49662352355</v>
      </c>
      <c r="AR314" s="45">
        <v>0.081</v>
      </c>
      <c r="AS314" s="23"/>
      <c r="AT314" s="23"/>
      <c r="AU314" s="23"/>
      <c r="AV314" s="23"/>
      <c r="AW314" s="23"/>
      <c r="AX314" s="45">
        <v>10664.49662352355</v>
      </c>
      <c r="AY314" s="23"/>
      <c r="AZ314" s="23"/>
      <c r="BA314" s="23"/>
      <c r="BB314" s="23"/>
      <c r="BC314" s="23"/>
      <c r="BD314" s="23"/>
      <c r="BE314" s="45">
        <v>10664.49662352355</v>
      </c>
      <c r="BF314" s="45"/>
      <c r="BG314" s="23"/>
      <c r="BH314" s="23"/>
      <c r="BI314" s="23"/>
      <c r="BJ314" s="23"/>
      <c r="BK314" s="23"/>
      <c r="BL314" s="45">
        <v>10664.49662352355</v>
      </c>
      <c r="BM314" s="45">
        <v>0.012</v>
      </c>
      <c r="BN314" s="23"/>
      <c r="BO314" s="23"/>
      <c r="BP314" s="23"/>
      <c r="BQ314" s="23"/>
      <c r="BR314" s="23"/>
      <c r="BS314" s="45">
        <v>10664.49662352355</v>
      </c>
      <c r="BT314" s="45">
        <v>0.002</v>
      </c>
      <c r="BU314" s="23"/>
      <c r="BV314" s="23"/>
      <c r="BW314" s="23"/>
      <c r="BX314" s="23"/>
      <c r="BY314" s="23"/>
      <c r="BZ314" s="23"/>
      <c r="CA314" s="23"/>
    </row>
    <row r="315" ht="15.75" customHeight="1">
      <c r="A315" s="45">
        <v>10602.468439754208</v>
      </c>
      <c r="B315" s="46">
        <v>0.075</v>
      </c>
      <c r="C315" s="45"/>
      <c r="D315" s="45"/>
      <c r="E315" s="45"/>
      <c r="F315" s="45"/>
      <c r="G315" s="45"/>
      <c r="H315" s="45">
        <v>10602.468439754208</v>
      </c>
      <c r="I315" s="46">
        <v>0.166</v>
      </c>
      <c r="J315" s="45"/>
      <c r="K315" s="45"/>
      <c r="L315" s="45"/>
      <c r="M315" s="45"/>
      <c r="N315" s="45"/>
      <c r="O315" s="45">
        <v>10602.468439754208</v>
      </c>
      <c r="P315" s="45"/>
      <c r="Q315" s="45"/>
      <c r="R315" s="45"/>
      <c r="S315" s="45"/>
      <c r="T315" s="45"/>
      <c r="U315" s="45"/>
      <c r="V315" s="45">
        <v>10602.468439754208</v>
      </c>
      <c r="W315" s="45"/>
      <c r="X315" s="45"/>
      <c r="Y315" s="45"/>
      <c r="Z315" s="45"/>
      <c r="AA315" s="45"/>
      <c r="AB315" s="45"/>
      <c r="AC315" s="45">
        <v>10602.468439754208</v>
      </c>
      <c r="AD315" s="45">
        <v>88.69890462196099</v>
      </c>
      <c r="AE315" s="45"/>
      <c r="AF315" s="45"/>
      <c r="AG315" s="45"/>
      <c r="AH315" s="45"/>
      <c r="AI315" s="45"/>
      <c r="AJ315" s="45">
        <v>10602.468439754208</v>
      </c>
      <c r="AK315" s="45">
        <v>0.031</v>
      </c>
      <c r="AL315" s="45"/>
      <c r="AM315" s="45"/>
      <c r="AN315" s="45"/>
      <c r="AO315" s="23"/>
      <c r="AP315" s="23"/>
      <c r="AQ315" s="45">
        <v>10602.468439754208</v>
      </c>
      <c r="AR315" s="45">
        <v>0.082</v>
      </c>
      <c r="AS315" s="23"/>
      <c r="AT315" s="23"/>
      <c r="AU315" s="23"/>
      <c r="AV315" s="23"/>
      <c r="AW315" s="23"/>
      <c r="AX315" s="45">
        <v>10602.468439754208</v>
      </c>
      <c r="AY315" s="23"/>
      <c r="AZ315" s="23"/>
      <c r="BA315" s="23"/>
      <c r="BB315" s="23"/>
      <c r="BC315" s="23"/>
      <c r="BD315" s="23"/>
      <c r="BE315" s="45">
        <v>10602.468439754208</v>
      </c>
      <c r="BF315" s="45"/>
      <c r="BG315" s="23"/>
      <c r="BH315" s="23"/>
      <c r="BI315" s="23"/>
      <c r="BJ315" s="23"/>
      <c r="BK315" s="23"/>
      <c r="BL315" s="45">
        <v>10602.468439754208</v>
      </c>
      <c r="BM315" s="45">
        <v>0.03</v>
      </c>
      <c r="BN315" s="23"/>
      <c r="BO315" s="23"/>
      <c r="BP315" s="23"/>
      <c r="BQ315" s="23"/>
      <c r="BR315" s="23"/>
      <c r="BS315" s="45">
        <v>10602.468439754208</v>
      </c>
      <c r="BT315" s="45">
        <v>0.003</v>
      </c>
      <c r="BU315" s="23"/>
      <c r="BV315" s="23"/>
      <c r="BW315" s="23"/>
      <c r="BX315" s="23"/>
      <c r="BY315" s="23"/>
      <c r="BZ315" s="23"/>
      <c r="CA315" s="23"/>
    </row>
    <row r="316" ht="15.75" customHeight="1">
      <c r="A316" s="45">
        <v>10537.267321386995</v>
      </c>
      <c r="B316" s="46">
        <v>0.069</v>
      </c>
      <c r="C316" s="45"/>
      <c r="D316" s="45"/>
      <c r="E316" s="45"/>
      <c r="F316" s="45"/>
      <c r="G316" s="45"/>
      <c r="H316" s="45">
        <v>10537.267321386995</v>
      </c>
      <c r="I316" s="46">
        <v>0.171</v>
      </c>
      <c r="J316" s="45"/>
      <c r="K316" s="45"/>
      <c r="L316" s="45"/>
      <c r="M316" s="45"/>
      <c r="N316" s="45"/>
      <c r="O316" s="45">
        <v>10537.267321386995</v>
      </c>
      <c r="P316" s="45"/>
      <c r="Q316" s="45"/>
      <c r="R316" s="45"/>
      <c r="S316" s="45"/>
      <c r="T316" s="45"/>
      <c r="U316" s="45"/>
      <c r="V316" s="45">
        <v>10537.267321386995</v>
      </c>
      <c r="W316" s="45">
        <v>9.546605200672293E-6</v>
      </c>
      <c r="X316" s="45"/>
      <c r="Y316" s="45"/>
      <c r="Z316" s="45"/>
      <c r="AA316" s="45"/>
      <c r="AB316" s="45"/>
      <c r="AC316" s="45">
        <v>10537.267321386995</v>
      </c>
      <c r="AD316" s="45">
        <v>86.98018071723645</v>
      </c>
      <c r="AE316" s="45"/>
      <c r="AF316" s="45"/>
      <c r="AG316" s="45"/>
      <c r="AH316" s="45"/>
      <c r="AI316" s="45"/>
      <c r="AJ316" s="45">
        <v>10537.267321386995</v>
      </c>
      <c r="AK316" s="45">
        <v>0.03</v>
      </c>
      <c r="AL316" s="45"/>
      <c r="AM316" s="45"/>
      <c r="AN316" s="45"/>
      <c r="AO316" s="23"/>
      <c r="AP316" s="23"/>
      <c r="AQ316" s="45">
        <v>10537.267321386995</v>
      </c>
      <c r="AR316" s="45">
        <v>0.082</v>
      </c>
      <c r="AS316" s="23"/>
      <c r="AT316" s="23"/>
      <c r="AU316" s="23"/>
      <c r="AV316" s="23"/>
      <c r="AW316" s="23"/>
      <c r="AX316" s="45">
        <v>10537.267321386995</v>
      </c>
      <c r="AY316" s="23"/>
      <c r="AZ316" s="23"/>
      <c r="BA316" s="23"/>
      <c r="BB316" s="23"/>
      <c r="BC316" s="23"/>
      <c r="BD316" s="23"/>
      <c r="BE316" s="45">
        <v>10537.267321386995</v>
      </c>
      <c r="BF316" s="45"/>
      <c r="BG316" s="23"/>
      <c r="BH316" s="23"/>
      <c r="BI316" s="23"/>
      <c r="BJ316" s="23"/>
      <c r="BK316" s="23"/>
      <c r="BL316" s="45">
        <v>10537.267321386995</v>
      </c>
      <c r="BM316" s="45">
        <v>0.073</v>
      </c>
      <c r="BN316" s="23"/>
      <c r="BO316" s="23"/>
      <c r="BP316" s="23"/>
      <c r="BQ316" s="23"/>
      <c r="BR316" s="23"/>
      <c r="BS316" s="45">
        <v>10537.267321386995</v>
      </c>
      <c r="BT316" s="45">
        <v>0.011</v>
      </c>
      <c r="BU316" s="23"/>
      <c r="BV316" s="23"/>
      <c r="BW316" s="23"/>
      <c r="BX316" s="23"/>
      <c r="BY316" s="23"/>
      <c r="BZ316" s="23"/>
      <c r="CA316" s="23"/>
    </row>
    <row r="317" ht="15.75" customHeight="1">
      <c r="A317" s="45">
        <v>10498.998237794514</v>
      </c>
      <c r="B317" s="46">
        <v>0.071</v>
      </c>
      <c r="C317" s="45"/>
      <c r="D317" s="45"/>
      <c r="E317" s="45"/>
      <c r="F317" s="45"/>
      <c r="G317" s="45"/>
      <c r="H317" s="45">
        <v>10498.998237794514</v>
      </c>
      <c r="I317" s="46">
        <v>0.16</v>
      </c>
      <c r="J317" s="45"/>
      <c r="K317" s="45"/>
      <c r="L317" s="45"/>
      <c r="M317" s="45"/>
      <c r="N317" s="45"/>
      <c r="O317" s="45">
        <v>10498.998237794514</v>
      </c>
      <c r="P317" s="45"/>
      <c r="Q317" s="45"/>
      <c r="R317" s="45"/>
      <c r="S317" s="45"/>
      <c r="T317" s="45"/>
      <c r="U317" s="45"/>
      <c r="V317" s="45">
        <v>10498.998237794514</v>
      </c>
      <c r="W317" s="45">
        <v>1.3693168741445061E-5</v>
      </c>
      <c r="X317" s="45"/>
      <c r="Y317" s="45"/>
      <c r="Z317" s="45"/>
      <c r="AA317" s="45"/>
      <c r="AB317" s="45"/>
      <c r="AC317" s="45">
        <v>10498.998237794514</v>
      </c>
      <c r="AD317" s="45">
        <v>127.45180136268095</v>
      </c>
      <c r="AE317" s="45"/>
      <c r="AF317" s="45"/>
      <c r="AG317" s="45"/>
      <c r="AH317" s="45"/>
      <c r="AI317" s="45"/>
      <c r="AJ317" s="45">
        <v>10498.998237794514</v>
      </c>
      <c r="AK317" s="45">
        <v>0.03</v>
      </c>
      <c r="AL317" s="45"/>
      <c r="AM317" s="45"/>
      <c r="AN317" s="45"/>
      <c r="AO317" s="23"/>
      <c r="AP317" s="23"/>
      <c r="AQ317" s="45">
        <v>10498.998237794514</v>
      </c>
      <c r="AR317" s="45">
        <v>0.083</v>
      </c>
      <c r="AS317" s="23"/>
      <c r="AT317" s="23"/>
      <c r="AU317" s="23"/>
      <c r="AV317" s="23"/>
      <c r="AW317" s="23"/>
      <c r="AX317" s="45">
        <v>10498.998237794514</v>
      </c>
      <c r="AY317" s="23"/>
      <c r="AZ317" s="23"/>
      <c r="BA317" s="23"/>
      <c r="BB317" s="23"/>
      <c r="BC317" s="23"/>
      <c r="BD317" s="23"/>
      <c r="BE317" s="45">
        <v>10498.998237794514</v>
      </c>
      <c r="BF317" s="45">
        <v>93.0</v>
      </c>
      <c r="BG317" s="23"/>
      <c r="BH317" s="23"/>
      <c r="BI317" s="23"/>
      <c r="BJ317" s="23"/>
      <c r="BK317" s="23"/>
      <c r="BL317" s="45">
        <v>10498.998237794514</v>
      </c>
      <c r="BM317" s="45">
        <v>0.066</v>
      </c>
      <c r="BN317" s="23"/>
      <c r="BO317" s="23"/>
      <c r="BP317" s="23"/>
      <c r="BQ317" s="23"/>
      <c r="BR317" s="23"/>
      <c r="BS317" s="45">
        <v>10498.998237794514</v>
      </c>
      <c r="BT317" s="45">
        <v>0.015</v>
      </c>
      <c r="BU317" s="23"/>
      <c r="BV317" s="23"/>
      <c r="BW317" s="23"/>
      <c r="BX317" s="23"/>
      <c r="BY317" s="23"/>
      <c r="BZ317" s="23"/>
      <c r="CA317" s="23"/>
    </row>
    <row r="318" ht="15.75" customHeight="1">
      <c r="A318" s="45">
        <v>10433.606399403354</v>
      </c>
      <c r="B318" s="46">
        <v>0.07</v>
      </c>
      <c r="C318" s="45"/>
      <c r="D318" s="45"/>
      <c r="E318" s="45"/>
      <c r="F318" s="45"/>
      <c r="G318" s="45"/>
      <c r="H318" s="45">
        <v>10433.606399403354</v>
      </c>
      <c r="I318" s="46">
        <v>0.124</v>
      </c>
      <c r="J318" s="45"/>
      <c r="K318" s="45"/>
      <c r="L318" s="45"/>
      <c r="M318" s="45"/>
      <c r="N318" s="45"/>
      <c r="O318" s="45">
        <v>10433.606399403354</v>
      </c>
      <c r="P318" s="45"/>
      <c r="Q318" s="45"/>
      <c r="R318" s="45"/>
      <c r="S318" s="45"/>
      <c r="T318" s="45"/>
      <c r="U318" s="45"/>
      <c r="V318" s="45">
        <v>10433.606399403354</v>
      </c>
      <c r="W318" s="45">
        <v>9.414117619985544E-6</v>
      </c>
      <c r="X318" s="45"/>
      <c r="Y318" s="45"/>
      <c r="Z318" s="45"/>
      <c r="AA318" s="45"/>
      <c r="AB318" s="45"/>
      <c r="AC318" s="45">
        <v>10433.606399403354</v>
      </c>
      <c r="AD318" s="45">
        <v>145.3958165753323</v>
      </c>
      <c r="AE318" s="45"/>
      <c r="AF318" s="45"/>
      <c r="AG318" s="45"/>
      <c r="AH318" s="45"/>
      <c r="AI318" s="45"/>
      <c r="AJ318" s="45">
        <v>10433.606399403354</v>
      </c>
      <c r="AK318" s="45">
        <v>0.029</v>
      </c>
      <c r="AL318" s="45"/>
      <c r="AM318" s="45"/>
      <c r="AN318" s="45"/>
      <c r="AO318" s="23"/>
      <c r="AP318" s="23"/>
      <c r="AQ318" s="45">
        <v>10433.606399403354</v>
      </c>
      <c r="AR318" s="45">
        <v>0.084</v>
      </c>
      <c r="AS318" s="23"/>
      <c r="AT318" s="23"/>
      <c r="AU318" s="23"/>
      <c r="AV318" s="23"/>
      <c r="AW318" s="23"/>
      <c r="AX318" s="45">
        <v>10433.606399403354</v>
      </c>
      <c r="AY318" s="23"/>
      <c r="AZ318" s="23"/>
      <c r="BA318" s="23"/>
      <c r="BB318" s="23"/>
      <c r="BC318" s="23"/>
      <c r="BD318" s="23"/>
      <c r="BE318" s="45">
        <v>10433.606399403354</v>
      </c>
      <c r="BF318" s="45">
        <v>93.0</v>
      </c>
      <c r="BG318" s="23"/>
      <c r="BH318" s="23"/>
      <c r="BI318" s="23"/>
      <c r="BJ318" s="23"/>
      <c r="BK318" s="23"/>
      <c r="BL318" s="45">
        <v>10433.606399403354</v>
      </c>
      <c r="BM318" s="45">
        <v>0.103</v>
      </c>
      <c r="BN318" s="23"/>
      <c r="BO318" s="23"/>
      <c r="BP318" s="23"/>
      <c r="BQ318" s="23"/>
      <c r="BR318" s="23"/>
      <c r="BS318" s="45">
        <v>10433.606399403354</v>
      </c>
      <c r="BT318" s="45">
        <v>0.022</v>
      </c>
      <c r="BU318" s="23"/>
      <c r="BV318" s="23"/>
      <c r="BW318" s="23"/>
      <c r="BX318" s="23"/>
      <c r="BY318" s="23"/>
      <c r="BZ318" s="23"/>
      <c r="CA318" s="23"/>
    </row>
    <row r="319" ht="15.75" customHeight="1">
      <c r="A319" s="45">
        <v>10366.828157940103</v>
      </c>
      <c r="B319" s="46">
        <v>0.063</v>
      </c>
      <c r="C319" s="45"/>
      <c r="D319" s="45"/>
      <c r="E319" s="45"/>
      <c r="F319" s="45"/>
      <c r="G319" s="45"/>
      <c r="H319" s="45">
        <v>10366.828157940103</v>
      </c>
      <c r="I319" s="46">
        <v>0.117</v>
      </c>
      <c r="J319" s="45"/>
      <c r="K319" s="45"/>
      <c r="L319" s="45"/>
      <c r="M319" s="45"/>
      <c r="N319" s="45"/>
      <c r="O319" s="45">
        <v>10366.828157940103</v>
      </c>
      <c r="P319" s="45"/>
      <c r="Q319" s="45"/>
      <c r="R319" s="45"/>
      <c r="S319" s="45"/>
      <c r="T319" s="45"/>
      <c r="U319" s="45"/>
      <c r="V319" s="45">
        <v>10366.828157940103</v>
      </c>
      <c r="W319" s="45"/>
      <c r="X319" s="45"/>
      <c r="Y319" s="45"/>
      <c r="Z319" s="45"/>
      <c r="AA319" s="45"/>
      <c r="AB319" s="45"/>
      <c r="AC319" s="45">
        <v>10366.828157940103</v>
      </c>
      <c r="AD319" s="45">
        <v>140.7175243685366</v>
      </c>
      <c r="AE319" s="45"/>
      <c r="AF319" s="45"/>
      <c r="AG319" s="45"/>
      <c r="AH319" s="45"/>
      <c r="AI319" s="45"/>
      <c r="AJ319" s="45">
        <v>10366.828157940103</v>
      </c>
      <c r="AK319" s="45">
        <v>0.029</v>
      </c>
      <c r="AL319" s="45"/>
      <c r="AM319" s="45"/>
      <c r="AN319" s="45"/>
      <c r="AO319" s="23"/>
      <c r="AP319" s="23"/>
      <c r="AQ319" s="45">
        <v>10366.828157940103</v>
      </c>
      <c r="AR319" s="45">
        <v>0.085</v>
      </c>
      <c r="AS319" s="23"/>
      <c r="AT319" s="23"/>
      <c r="AU319" s="23"/>
      <c r="AV319" s="23"/>
      <c r="AW319" s="23"/>
      <c r="AX319" s="45">
        <v>10366.828157940103</v>
      </c>
      <c r="AY319" s="23">
        <v>0.288</v>
      </c>
      <c r="AZ319" s="23"/>
      <c r="BA319" s="23"/>
      <c r="BB319" s="23"/>
      <c r="BC319" s="23"/>
      <c r="BD319" s="23"/>
      <c r="BE319" s="45">
        <v>10366.828157940103</v>
      </c>
      <c r="BF319" s="45">
        <v>93.0</v>
      </c>
      <c r="BG319" s="23"/>
      <c r="BH319" s="23"/>
      <c r="BI319" s="23"/>
      <c r="BJ319" s="23"/>
      <c r="BK319" s="23"/>
      <c r="BL319" s="45">
        <v>10366.828157940103</v>
      </c>
      <c r="BM319" s="45">
        <v>0.13</v>
      </c>
      <c r="BN319" s="23"/>
      <c r="BO319" s="23"/>
      <c r="BP319" s="23"/>
      <c r="BQ319" s="23"/>
      <c r="BR319" s="23"/>
      <c r="BS319" s="45">
        <v>10366.828157940103</v>
      </c>
      <c r="BT319" s="45">
        <v>0.026</v>
      </c>
      <c r="BU319" s="23"/>
      <c r="BV319" s="23"/>
      <c r="BW319" s="23"/>
      <c r="BX319" s="23"/>
      <c r="BY319" s="23"/>
      <c r="BZ319" s="23"/>
      <c r="CA319" s="23"/>
    </row>
    <row r="320" ht="15.75" customHeight="1">
      <c r="A320" s="45">
        <v>10296.502749672363</v>
      </c>
      <c r="B320" s="46">
        <v>0.071</v>
      </c>
      <c r="C320" s="45"/>
      <c r="D320" s="45"/>
      <c r="E320" s="45"/>
      <c r="F320" s="45"/>
      <c r="G320" s="45"/>
      <c r="H320" s="45">
        <v>10296.502749672363</v>
      </c>
      <c r="I320" s="46">
        <v>0.122</v>
      </c>
      <c r="J320" s="45"/>
      <c r="K320" s="45"/>
      <c r="L320" s="45"/>
      <c r="M320" s="45"/>
      <c r="N320" s="45"/>
      <c r="O320" s="45">
        <v>10296.502749672363</v>
      </c>
      <c r="P320" s="45">
        <v>1.4429917754622341E-5</v>
      </c>
      <c r="Q320" s="45"/>
      <c r="R320" s="45"/>
      <c r="S320" s="45"/>
      <c r="T320" s="45"/>
      <c r="U320" s="45"/>
      <c r="V320" s="45">
        <v>10296.502749672363</v>
      </c>
      <c r="W320" s="45"/>
      <c r="X320" s="45"/>
      <c r="Y320" s="45"/>
      <c r="Z320" s="45"/>
      <c r="AA320" s="45"/>
      <c r="AB320" s="45"/>
      <c r="AC320" s="45">
        <v>10296.502749672363</v>
      </c>
      <c r="AD320" s="45">
        <v>135.53815605234556</v>
      </c>
      <c r="AE320" s="45"/>
      <c r="AF320" s="45"/>
      <c r="AG320" s="45"/>
      <c r="AH320" s="45"/>
      <c r="AI320" s="45"/>
      <c r="AJ320" s="45">
        <v>10296.502749672363</v>
      </c>
      <c r="AK320" s="45">
        <v>0.029</v>
      </c>
      <c r="AL320" s="45"/>
      <c r="AM320" s="45"/>
      <c r="AN320" s="45"/>
      <c r="AO320" s="23"/>
      <c r="AP320" s="23"/>
      <c r="AQ320" s="45">
        <v>10296.502749672363</v>
      </c>
      <c r="AR320" s="45">
        <v>0.084</v>
      </c>
      <c r="AS320" s="23"/>
      <c r="AT320" s="23"/>
      <c r="AU320" s="23"/>
      <c r="AV320" s="23"/>
      <c r="AW320" s="23"/>
      <c r="AX320" s="45">
        <v>10296.502749672363</v>
      </c>
      <c r="AY320" s="23">
        <v>0.288</v>
      </c>
      <c r="AZ320" s="23"/>
      <c r="BA320" s="23"/>
      <c r="BB320" s="23"/>
      <c r="BC320" s="23"/>
      <c r="BD320" s="23"/>
      <c r="BE320" s="45">
        <v>10296.502749672363</v>
      </c>
      <c r="BF320" s="45">
        <v>73.0</v>
      </c>
      <c r="BG320" s="23"/>
      <c r="BH320" s="23"/>
      <c r="BI320" s="23"/>
      <c r="BJ320" s="23"/>
      <c r="BK320" s="23"/>
      <c r="BL320" s="45">
        <v>10296.502749672363</v>
      </c>
      <c r="BM320" s="45">
        <v>0.184</v>
      </c>
      <c r="BN320" s="23"/>
      <c r="BO320" s="23"/>
      <c r="BP320" s="23"/>
      <c r="BQ320" s="23"/>
      <c r="BR320" s="23"/>
      <c r="BS320" s="45">
        <v>10296.502749672363</v>
      </c>
      <c r="BT320" s="45">
        <v>0.03</v>
      </c>
      <c r="BU320" s="23"/>
      <c r="BV320" s="23"/>
      <c r="BW320" s="23"/>
      <c r="BX320" s="23"/>
      <c r="BY320" s="23"/>
      <c r="BZ320" s="23"/>
      <c r="CA320" s="23"/>
    </row>
    <row r="321" ht="15.75" customHeight="1">
      <c r="A321" s="45">
        <v>10241.68810717339</v>
      </c>
      <c r="B321" s="46">
        <v>0.085</v>
      </c>
      <c r="C321" s="45"/>
      <c r="D321" s="45"/>
      <c r="E321" s="45"/>
      <c r="F321" s="45"/>
      <c r="G321" s="45"/>
      <c r="H321" s="45">
        <v>10241.68810717339</v>
      </c>
      <c r="I321" s="46">
        <v>0.141</v>
      </c>
      <c r="J321" s="45"/>
      <c r="K321" s="45"/>
      <c r="L321" s="45"/>
      <c r="M321" s="45"/>
      <c r="N321" s="45"/>
      <c r="O321" s="45">
        <v>10241.68810717339</v>
      </c>
      <c r="P321" s="45">
        <v>9.714774228646926E-6</v>
      </c>
      <c r="Q321" s="45"/>
      <c r="R321" s="45"/>
      <c r="S321" s="45"/>
      <c r="T321" s="45"/>
      <c r="U321" s="45"/>
      <c r="V321" s="45">
        <v>10241.68810717339</v>
      </c>
      <c r="W321" s="45">
        <v>3.579127347396236E-6</v>
      </c>
      <c r="X321" s="45"/>
      <c r="Y321" s="45"/>
      <c r="Z321" s="45"/>
      <c r="AA321" s="45"/>
      <c r="AB321" s="45"/>
      <c r="AC321" s="45">
        <v>10241.68810717339</v>
      </c>
      <c r="AD321" s="45">
        <v>141.1198782687659</v>
      </c>
      <c r="AE321" s="45"/>
      <c r="AF321" s="45"/>
      <c r="AG321" s="45"/>
      <c r="AH321" s="45"/>
      <c r="AI321" s="45"/>
      <c r="AJ321" s="45">
        <v>10241.68810717339</v>
      </c>
      <c r="AK321" s="45">
        <v>0.028</v>
      </c>
      <c r="AL321" s="45"/>
      <c r="AM321" s="45"/>
      <c r="AN321" s="45"/>
      <c r="AO321" s="23"/>
      <c r="AP321" s="23"/>
      <c r="AQ321" s="45">
        <v>10241.68810717339</v>
      </c>
      <c r="AR321" s="45">
        <v>0.082</v>
      </c>
      <c r="AS321" s="23"/>
      <c r="AT321" s="23"/>
      <c r="AU321" s="23"/>
      <c r="AV321" s="23"/>
      <c r="AW321" s="23"/>
      <c r="AX321" s="45">
        <v>10241.68810717339</v>
      </c>
      <c r="AY321" s="23">
        <v>0.224</v>
      </c>
      <c r="AZ321" s="23"/>
      <c r="BA321" s="23"/>
      <c r="BB321" s="23"/>
      <c r="BC321" s="23"/>
      <c r="BD321" s="23"/>
      <c r="BE321" s="45">
        <v>10241.68810717339</v>
      </c>
      <c r="BF321" s="45">
        <v>73.0</v>
      </c>
      <c r="BG321" s="23"/>
      <c r="BH321" s="23"/>
      <c r="BI321" s="23"/>
      <c r="BJ321" s="23"/>
      <c r="BK321" s="23"/>
      <c r="BL321" s="45">
        <v>10241.68810717339</v>
      </c>
      <c r="BM321" s="45">
        <v>0.247</v>
      </c>
      <c r="BN321" s="23"/>
      <c r="BO321" s="23"/>
      <c r="BP321" s="23"/>
      <c r="BQ321" s="23"/>
      <c r="BR321" s="23"/>
      <c r="BS321" s="45">
        <v>10241.68810717339</v>
      </c>
      <c r="BT321" s="45">
        <v>0.034</v>
      </c>
      <c r="BU321" s="23"/>
      <c r="BV321" s="23"/>
      <c r="BW321" s="23"/>
      <c r="BX321" s="23"/>
      <c r="BY321" s="23"/>
      <c r="BZ321" s="23"/>
      <c r="CA321" s="23"/>
    </row>
    <row r="322" ht="15.75" customHeight="1">
      <c r="A322" s="45">
        <v>10157.310651714153</v>
      </c>
      <c r="B322" s="46">
        <v>0.089</v>
      </c>
      <c r="C322" s="45"/>
      <c r="D322" s="45"/>
      <c r="E322" s="45"/>
      <c r="F322" s="45"/>
      <c r="G322" s="45"/>
      <c r="H322" s="45">
        <v>10157.310651714153</v>
      </c>
      <c r="I322" s="46">
        <v>0.162</v>
      </c>
      <c r="J322" s="45"/>
      <c r="K322" s="45"/>
      <c r="L322" s="45"/>
      <c r="M322" s="45"/>
      <c r="N322" s="45"/>
      <c r="O322" s="45">
        <v>10157.310651714153</v>
      </c>
      <c r="P322" s="45">
        <v>1.6732591386569003E-5</v>
      </c>
      <c r="Q322" s="45"/>
      <c r="R322" s="45"/>
      <c r="S322" s="45"/>
      <c r="T322" s="45"/>
      <c r="U322" s="45"/>
      <c r="V322" s="45">
        <v>10157.310651714153</v>
      </c>
      <c r="W322" s="45"/>
      <c r="X322" s="45"/>
      <c r="Y322" s="45"/>
      <c r="Z322" s="45"/>
      <c r="AA322" s="45"/>
      <c r="AB322" s="45"/>
      <c r="AC322" s="45">
        <v>10157.310651714153</v>
      </c>
      <c r="AD322" s="45">
        <v>125.74795951118523</v>
      </c>
      <c r="AE322" s="45"/>
      <c r="AF322" s="45"/>
      <c r="AG322" s="45"/>
      <c r="AH322" s="45"/>
      <c r="AI322" s="45"/>
      <c r="AJ322" s="45">
        <v>10157.310651714153</v>
      </c>
      <c r="AK322" s="45">
        <v>0.028</v>
      </c>
      <c r="AL322" s="45"/>
      <c r="AM322" s="45"/>
      <c r="AN322" s="45"/>
      <c r="AO322" s="23"/>
      <c r="AP322" s="23"/>
      <c r="AQ322" s="45">
        <v>10157.310651714153</v>
      </c>
      <c r="AR322" s="45">
        <v>0.082</v>
      </c>
      <c r="AS322" s="23"/>
      <c r="AT322" s="23"/>
      <c r="AU322" s="23"/>
      <c r="AV322" s="23"/>
      <c r="AW322" s="23"/>
      <c r="AX322" s="45">
        <v>10157.310651714153</v>
      </c>
      <c r="AY322" s="23">
        <v>0.196</v>
      </c>
      <c r="AZ322" s="23"/>
      <c r="BA322" s="23"/>
      <c r="BB322" s="23"/>
      <c r="BC322" s="23"/>
      <c r="BD322" s="23"/>
      <c r="BE322" s="45">
        <v>10157.310651714153</v>
      </c>
      <c r="BF322" s="45">
        <v>40.0</v>
      </c>
      <c r="BG322" s="23"/>
      <c r="BH322" s="23"/>
      <c r="BI322" s="23"/>
      <c r="BJ322" s="23"/>
      <c r="BK322" s="23"/>
      <c r="BL322" s="45">
        <v>10157.310651714153</v>
      </c>
      <c r="BM322" s="45">
        <v>0.301</v>
      </c>
      <c r="BN322" s="23"/>
      <c r="BO322" s="23"/>
      <c r="BP322" s="23"/>
      <c r="BQ322" s="23"/>
      <c r="BR322" s="23"/>
      <c r="BS322" s="45">
        <v>10157.310651714153</v>
      </c>
      <c r="BT322" s="45">
        <v>0.036</v>
      </c>
      <c r="BU322" s="23"/>
      <c r="BV322" s="23"/>
      <c r="BW322" s="23"/>
      <c r="BX322" s="23"/>
      <c r="BY322" s="23"/>
      <c r="BZ322" s="23"/>
      <c r="CA322" s="23"/>
    </row>
    <row r="323" ht="15.75" customHeight="1">
      <c r="A323" s="45">
        <v>10075.725931252899</v>
      </c>
      <c r="B323" s="46">
        <v>0.098</v>
      </c>
      <c r="C323" s="45"/>
      <c r="D323" s="45"/>
      <c r="E323" s="45"/>
      <c r="F323" s="45"/>
      <c r="G323" s="45"/>
      <c r="H323" s="45">
        <v>10075.725931252899</v>
      </c>
      <c r="I323" s="46">
        <v>0.13</v>
      </c>
      <c r="J323" s="45"/>
      <c r="K323" s="45"/>
      <c r="L323" s="45"/>
      <c r="M323" s="45"/>
      <c r="N323" s="45"/>
      <c r="O323" s="45">
        <v>10075.725931252899</v>
      </c>
      <c r="P323" s="45"/>
      <c r="Q323" s="45"/>
      <c r="R323" s="45"/>
      <c r="S323" s="45"/>
      <c r="T323" s="45"/>
      <c r="U323" s="45"/>
      <c r="V323" s="45">
        <v>10075.725931252899</v>
      </c>
      <c r="W323" s="45"/>
      <c r="X323" s="45"/>
      <c r="Y323" s="45"/>
      <c r="Z323" s="45"/>
      <c r="AA323" s="45"/>
      <c r="AB323" s="45"/>
      <c r="AC323" s="45">
        <v>10075.725931252899</v>
      </c>
      <c r="AD323" s="45">
        <v>124.12852478525011</v>
      </c>
      <c r="AE323" s="45"/>
      <c r="AF323" s="45"/>
      <c r="AG323" s="45"/>
      <c r="AH323" s="45"/>
      <c r="AI323" s="45"/>
      <c r="AJ323" s="45">
        <v>10075.725931252899</v>
      </c>
      <c r="AK323" s="45">
        <v>0.028</v>
      </c>
      <c r="AL323" s="45"/>
      <c r="AM323" s="45"/>
      <c r="AN323" s="45"/>
      <c r="AO323" s="23"/>
      <c r="AP323" s="23"/>
      <c r="AQ323" s="45">
        <v>10075.725931252899</v>
      </c>
      <c r="AR323" s="45">
        <v>0.08</v>
      </c>
      <c r="AS323" s="23"/>
      <c r="AT323" s="23"/>
      <c r="AU323" s="23"/>
      <c r="AV323" s="23"/>
      <c r="AW323" s="23"/>
      <c r="AX323" s="45">
        <v>10075.725931252899</v>
      </c>
      <c r="AY323" s="23">
        <v>0.199</v>
      </c>
      <c r="AZ323" s="23"/>
      <c r="BA323" s="23"/>
      <c r="BB323" s="23"/>
      <c r="BC323" s="23"/>
      <c r="BD323" s="23"/>
      <c r="BE323" s="45">
        <v>10075.725931252899</v>
      </c>
      <c r="BF323" s="45">
        <v>40.0</v>
      </c>
      <c r="BG323" s="23"/>
      <c r="BH323" s="23"/>
      <c r="BI323" s="23"/>
      <c r="BJ323" s="23"/>
      <c r="BK323" s="23"/>
      <c r="BL323" s="45">
        <v>10075.725931252899</v>
      </c>
      <c r="BM323" s="45">
        <v>0.332</v>
      </c>
      <c r="BN323" s="23"/>
      <c r="BO323" s="23"/>
      <c r="BP323" s="23"/>
      <c r="BQ323" s="23"/>
      <c r="BR323" s="23"/>
      <c r="BS323" s="45">
        <v>10075.725931252899</v>
      </c>
      <c r="BT323" s="45">
        <v>0.037</v>
      </c>
      <c r="BU323" s="23"/>
      <c r="BV323" s="23"/>
      <c r="BW323" s="23"/>
      <c r="BX323" s="23"/>
      <c r="BY323" s="23"/>
      <c r="BZ323" s="23"/>
      <c r="CA323" s="23"/>
    </row>
    <row r="324" ht="15.75" customHeight="1">
      <c r="A324" s="45">
        <v>9996.868338774895</v>
      </c>
      <c r="B324" s="46">
        <v>0.108</v>
      </c>
      <c r="C324" s="45"/>
      <c r="D324" s="45"/>
      <c r="E324" s="45"/>
      <c r="F324" s="45"/>
      <c r="G324" s="45"/>
      <c r="H324" s="45">
        <v>9996.868338774895</v>
      </c>
      <c r="I324" s="46">
        <v>0.112</v>
      </c>
      <c r="J324" s="45"/>
      <c r="K324" s="45"/>
      <c r="L324" s="45"/>
      <c r="M324" s="45"/>
      <c r="N324" s="45"/>
      <c r="O324" s="45">
        <v>9996.868338774895</v>
      </c>
      <c r="P324" s="45"/>
      <c r="Q324" s="45"/>
      <c r="R324" s="45"/>
      <c r="S324" s="45"/>
      <c r="T324" s="45"/>
      <c r="U324" s="45"/>
      <c r="V324" s="45">
        <v>9996.868338774895</v>
      </c>
      <c r="W324" s="45"/>
      <c r="X324" s="45"/>
      <c r="Y324" s="45"/>
      <c r="Z324" s="45"/>
      <c r="AA324" s="45"/>
      <c r="AB324" s="45"/>
      <c r="AC324" s="45">
        <v>9996.868338774895</v>
      </c>
      <c r="AD324" s="45">
        <v>138.38274377140763</v>
      </c>
      <c r="AE324" s="45"/>
      <c r="AF324" s="45"/>
      <c r="AG324" s="45"/>
      <c r="AH324" s="45"/>
      <c r="AI324" s="45"/>
      <c r="AJ324" s="45">
        <v>9996.868338774895</v>
      </c>
      <c r="AK324" s="45">
        <v>0.028</v>
      </c>
      <c r="AL324" s="45"/>
      <c r="AM324" s="45"/>
      <c r="AN324" s="45"/>
      <c r="AO324" s="23"/>
      <c r="AP324" s="23"/>
      <c r="AQ324" s="45">
        <v>9996.868338774895</v>
      </c>
      <c r="AR324" s="45">
        <v>0.077</v>
      </c>
      <c r="AS324" s="23"/>
      <c r="AT324" s="23"/>
      <c r="AU324" s="23"/>
      <c r="AV324" s="23"/>
      <c r="AW324" s="23"/>
      <c r="AX324" s="45">
        <v>9996.868338774895</v>
      </c>
      <c r="AY324" s="23">
        <v>0.196</v>
      </c>
      <c r="AZ324" s="23"/>
      <c r="BA324" s="23"/>
      <c r="BB324" s="23"/>
      <c r="BC324" s="23"/>
      <c r="BD324" s="23"/>
      <c r="BE324" s="45">
        <v>9996.868338774895</v>
      </c>
      <c r="BF324" s="45">
        <v>40.0</v>
      </c>
      <c r="BG324" s="23"/>
      <c r="BH324" s="23"/>
      <c r="BI324" s="23"/>
      <c r="BJ324" s="23"/>
      <c r="BK324" s="23"/>
      <c r="BL324" s="45">
        <v>9996.868338774895</v>
      </c>
      <c r="BM324" s="45">
        <v>0.492</v>
      </c>
      <c r="BN324" s="23"/>
      <c r="BO324" s="23"/>
      <c r="BP324" s="23"/>
      <c r="BQ324" s="23"/>
      <c r="BR324" s="23"/>
      <c r="BS324" s="45">
        <v>9996.868338774895</v>
      </c>
      <c r="BT324" s="45">
        <v>0.039</v>
      </c>
      <c r="BU324" s="23"/>
      <c r="BV324" s="23"/>
      <c r="BW324" s="23"/>
      <c r="BX324" s="23"/>
      <c r="BY324" s="23"/>
      <c r="BZ324" s="23"/>
      <c r="CA324" s="23"/>
    </row>
    <row r="325" ht="15.75" customHeight="1">
      <c r="A325" s="45">
        <v>9906.253510689248</v>
      </c>
      <c r="B325" s="46">
        <v>0.117</v>
      </c>
      <c r="C325" s="45"/>
      <c r="D325" s="45"/>
      <c r="E325" s="45"/>
      <c r="F325" s="45"/>
      <c r="G325" s="45"/>
      <c r="H325" s="45">
        <v>9906.253510689248</v>
      </c>
      <c r="I325" s="46">
        <v>0.104</v>
      </c>
      <c r="J325" s="45"/>
      <c r="K325" s="45"/>
      <c r="L325" s="45"/>
      <c r="M325" s="45"/>
      <c r="N325" s="45"/>
      <c r="O325" s="45">
        <v>9906.253510689248</v>
      </c>
      <c r="P325" s="45">
        <v>9.361837994871684E-6</v>
      </c>
      <c r="Q325" s="45"/>
      <c r="R325" s="45"/>
      <c r="S325" s="45"/>
      <c r="T325" s="45"/>
      <c r="U325" s="45"/>
      <c r="V325" s="45">
        <v>9906.253510689248</v>
      </c>
      <c r="W325" s="45"/>
      <c r="X325" s="45"/>
      <c r="Y325" s="45"/>
      <c r="Z325" s="45"/>
      <c r="AA325" s="45"/>
      <c r="AB325" s="45"/>
      <c r="AC325" s="45">
        <v>9906.253510689248</v>
      </c>
      <c r="AD325" s="45">
        <v>147.81849465586868</v>
      </c>
      <c r="AE325" s="45"/>
      <c r="AF325" s="45"/>
      <c r="AG325" s="45"/>
      <c r="AH325" s="45"/>
      <c r="AI325" s="45"/>
      <c r="AJ325" s="45">
        <v>9906.253510689248</v>
      </c>
      <c r="AK325" s="45">
        <v>0.028</v>
      </c>
      <c r="AL325" s="45"/>
      <c r="AM325" s="45"/>
      <c r="AN325" s="45"/>
      <c r="AO325" s="23"/>
      <c r="AP325" s="23"/>
      <c r="AQ325" s="45">
        <v>9906.253510689248</v>
      </c>
      <c r="AR325" s="45">
        <v>0.073</v>
      </c>
      <c r="AS325" s="23"/>
      <c r="AT325" s="23"/>
      <c r="AU325" s="23"/>
      <c r="AV325" s="23"/>
      <c r="AW325" s="23"/>
      <c r="AX325" s="45">
        <v>9906.253510689248</v>
      </c>
      <c r="AY325" s="23">
        <v>0.16</v>
      </c>
      <c r="AZ325" s="23"/>
      <c r="BA325" s="23"/>
      <c r="BB325" s="23"/>
      <c r="BC325" s="23"/>
      <c r="BD325" s="23"/>
      <c r="BE325" s="45">
        <v>9906.253510689248</v>
      </c>
      <c r="BF325" s="45">
        <v>40.0</v>
      </c>
      <c r="BG325" s="23"/>
      <c r="BH325" s="23"/>
      <c r="BI325" s="23"/>
      <c r="BJ325" s="23"/>
      <c r="BK325" s="23"/>
      <c r="BL325" s="45">
        <v>9906.253510689248</v>
      </c>
      <c r="BM325" s="45">
        <v>0.607</v>
      </c>
      <c r="BN325" s="23"/>
      <c r="BO325" s="23"/>
      <c r="BP325" s="23"/>
      <c r="BQ325" s="23"/>
      <c r="BR325" s="23"/>
      <c r="BS325" s="45">
        <v>9906.253510689248</v>
      </c>
      <c r="BT325" s="45">
        <v>0.042</v>
      </c>
      <c r="BU325" s="23"/>
      <c r="BV325" s="23"/>
      <c r="BW325" s="23"/>
      <c r="BX325" s="23"/>
      <c r="BY325" s="23"/>
      <c r="BZ325" s="23"/>
      <c r="CA325" s="23"/>
    </row>
    <row r="326" ht="15.75" customHeight="1">
      <c r="A326" s="45">
        <v>9844.711185472412</v>
      </c>
      <c r="B326" s="46">
        <v>0.116</v>
      </c>
      <c r="C326" s="45"/>
      <c r="D326" s="45"/>
      <c r="E326" s="45"/>
      <c r="F326" s="45"/>
      <c r="G326" s="45"/>
      <c r="H326" s="45">
        <v>9844.711185472412</v>
      </c>
      <c r="I326" s="46">
        <v>0.101</v>
      </c>
      <c r="J326" s="45"/>
      <c r="K326" s="45"/>
      <c r="L326" s="45"/>
      <c r="M326" s="45"/>
      <c r="N326" s="45"/>
      <c r="O326" s="45">
        <v>9844.711185472412</v>
      </c>
      <c r="P326" s="45"/>
      <c r="Q326" s="45"/>
      <c r="R326" s="45"/>
      <c r="S326" s="45"/>
      <c r="T326" s="45"/>
      <c r="U326" s="45"/>
      <c r="V326" s="45">
        <v>9844.711185472412</v>
      </c>
      <c r="W326" s="45"/>
      <c r="X326" s="45"/>
      <c r="Y326" s="45"/>
      <c r="Z326" s="45"/>
      <c r="AA326" s="45"/>
      <c r="AB326" s="45"/>
      <c r="AC326" s="45">
        <v>9844.711185472412</v>
      </c>
      <c r="AD326" s="45">
        <v>124.78400425045514</v>
      </c>
      <c r="AE326" s="45"/>
      <c r="AF326" s="45"/>
      <c r="AG326" s="45"/>
      <c r="AH326" s="45"/>
      <c r="AI326" s="45"/>
      <c r="AJ326" s="45">
        <v>9844.711185472412</v>
      </c>
      <c r="AK326" s="45">
        <v>0.028</v>
      </c>
      <c r="AL326" s="45"/>
      <c r="AM326" s="45"/>
      <c r="AN326" s="45"/>
      <c r="AO326" s="23"/>
      <c r="AP326" s="23"/>
      <c r="AQ326" s="45">
        <v>9844.711185472412</v>
      </c>
      <c r="AR326" s="45">
        <v>0.074</v>
      </c>
      <c r="AS326" s="23"/>
      <c r="AT326" s="23"/>
      <c r="AU326" s="23"/>
      <c r="AV326" s="23"/>
      <c r="AW326" s="23"/>
      <c r="AX326" s="45">
        <v>9844.711185472412</v>
      </c>
      <c r="AY326" s="23">
        <v>0.16</v>
      </c>
      <c r="AZ326" s="23"/>
      <c r="BA326" s="23"/>
      <c r="BB326" s="23"/>
      <c r="BC326" s="23"/>
      <c r="BD326" s="23"/>
      <c r="BE326" s="45">
        <v>9844.711185472412</v>
      </c>
      <c r="BF326" s="45">
        <v>29.0</v>
      </c>
      <c r="BG326" s="23"/>
      <c r="BH326" s="23"/>
      <c r="BI326" s="23"/>
      <c r="BJ326" s="23"/>
      <c r="BK326" s="23"/>
      <c r="BL326" s="45">
        <v>9844.711185472412</v>
      </c>
      <c r="BM326" s="45">
        <v>0.753</v>
      </c>
      <c r="BN326" s="23"/>
      <c r="BO326" s="23"/>
      <c r="BP326" s="23"/>
      <c r="BQ326" s="23"/>
      <c r="BR326" s="23"/>
      <c r="BS326" s="45">
        <v>9844.711185472412</v>
      </c>
      <c r="BT326" s="45">
        <v>0.046</v>
      </c>
      <c r="BU326" s="23"/>
      <c r="BV326" s="23"/>
      <c r="BW326" s="23"/>
      <c r="BX326" s="23"/>
      <c r="BY326" s="23"/>
      <c r="BZ326" s="23"/>
      <c r="CA326" s="23"/>
    </row>
    <row r="327" ht="15.75" customHeight="1">
      <c r="A327" s="45">
        <v>6989.837358158873</v>
      </c>
      <c r="B327" s="46">
        <v>0.059</v>
      </c>
      <c r="C327" s="45"/>
      <c r="D327" s="45"/>
      <c r="E327" s="45"/>
      <c r="F327" s="45"/>
      <c r="G327" s="45"/>
      <c r="H327" s="45">
        <v>6989.837358158873</v>
      </c>
      <c r="I327" s="46">
        <v>0.205</v>
      </c>
      <c r="J327" s="45"/>
      <c r="K327" s="45"/>
      <c r="L327" s="45"/>
      <c r="M327" s="45"/>
      <c r="N327" s="45"/>
      <c r="O327" s="45">
        <v>6989.837358158873</v>
      </c>
      <c r="P327" s="45"/>
      <c r="Q327" s="45"/>
      <c r="R327" s="45"/>
      <c r="S327" s="45"/>
      <c r="T327" s="45"/>
      <c r="U327" s="45"/>
      <c r="V327" s="45">
        <v>6989.837358158873</v>
      </c>
      <c r="W327" s="45"/>
      <c r="X327" s="45"/>
      <c r="Y327" s="45"/>
      <c r="Z327" s="45"/>
      <c r="AA327" s="45"/>
      <c r="AB327" s="45"/>
      <c r="AC327" s="45">
        <v>6989.837358158873</v>
      </c>
      <c r="AD327" s="45"/>
      <c r="AE327" s="45"/>
      <c r="AF327" s="45"/>
      <c r="AG327" s="45"/>
      <c r="AH327" s="45"/>
      <c r="AI327" s="45"/>
      <c r="AJ327" s="45">
        <v>6989.837358158873</v>
      </c>
      <c r="AK327" s="45">
        <v>0.043</v>
      </c>
      <c r="AL327" s="45"/>
      <c r="AM327" s="45"/>
      <c r="AN327" s="45"/>
      <c r="AO327" s="23"/>
      <c r="AP327" s="23"/>
      <c r="AQ327" s="45">
        <v>6989.837358158873</v>
      </c>
      <c r="AR327" s="45">
        <v>0.119</v>
      </c>
      <c r="AS327" s="23"/>
      <c r="AT327" s="23"/>
      <c r="AU327" s="23"/>
      <c r="AV327" s="23"/>
      <c r="AW327" s="23"/>
      <c r="AX327" s="45">
        <v>6989.837358158873</v>
      </c>
      <c r="AY327" s="23"/>
      <c r="AZ327" s="23"/>
      <c r="BA327" s="23"/>
      <c r="BB327" s="23"/>
      <c r="BC327" s="23"/>
      <c r="BD327" s="23"/>
      <c r="BE327" s="45">
        <v>6989.837358158873</v>
      </c>
      <c r="BF327" s="45"/>
      <c r="BG327" s="23"/>
      <c r="BH327" s="23"/>
      <c r="BI327" s="23"/>
      <c r="BJ327" s="23"/>
      <c r="BK327" s="23"/>
      <c r="BL327" s="45">
        <v>6989.837358158873</v>
      </c>
      <c r="BM327" s="45">
        <v>0.001</v>
      </c>
      <c r="BN327" s="23"/>
      <c r="BO327" s="23"/>
      <c r="BP327" s="23"/>
      <c r="BQ327" s="23"/>
      <c r="BR327" s="23"/>
      <c r="BS327" s="45">
        <v>6989.837358158873</v>
      </c>
      <c r="BT327" s="45">
        <v>0.0</v>
      </c>
      <c r="BU327" s="23"/>
      <c r="BV327" s="23"/>
      <c r="BW327" s="23"/>
      <c r="BX327" s="23"/>
      <c r="BY327" s="23"/>
      <c r="BZ327" s="23"/>
      <c r="CA327" s="23"/>
    </row>
    <row r="328" ht="15.75" customHeight="1">
      <c r="A328" s="45">
        <v>6758.621412445769</v>
      </c>
      <c r="B328" s="46">
        <v>0.064</v>
      </c>
      <c r="C328" s="45"/>
      <c r="D328" s="45"/>
      <c r="E328" s="45"/>
      <c r="F328" s="45"/>
      <c r="G328" s="45"/>
      <c r="H328" s="45">
        <v>6758.621412445769</v>
      </c>
      <c r="I328" s="46">
        <v>0.221</v>
      </c>
      <c r="J328" s="45"/>
      <c r="K328" s="45"/>
      <c r="L328" s="45"/>
      <c r="M328" s="45"/>
      <c r="N328" s="45"/>
      <c r="O328" s="45">
        <v>6758.621412445769</v>
      </c>
      <c r="P328" s="45"/>
      <c r="Q328" s="45"/>
      <c r="R328" s="45"/>
      <c r="S328" s="45"/>
      <c r="T328" s="45"/>
      <c r="U328" s="45"/>
      <c r="V328" s="45">
        <v>6758.621412445769</v>
      </c>
      <c r="W328" s="45"/>
      <c r="X328" s="45"/>
      <c r="Y328" s="45"/>
      <c r="Z328" s="45"/>
      <c r="AA328" s="45"/>
      <c r="AB328" s="45"/>
      <c r="AC328" s="45">
        <v>6758.621412445769</v>
      </c>
      <c r="AD328" s="45"/>
      <c r="AE328" s="45"/>
      <c r="AF328" s="45"/>
      <c r="AG328" s="45"/>
      <c r="AH328" s="45"/>
      <c r="AI328" s="45"/>
      <c r="AJ328" s="45">
        <v>6758.621412445769</v>
      </c>
      <c r="AK328" s="45">
        <v>0.042</v>
      </c>
      <c r="AL328" s="45"/>
      <c r="AM328" s="45"/>
      <c r="AN328" s="45"/>
      <c r="AO328" s="23"/>
      <c r="AP328" s="23"/>
      <c r="AQ328" s="45">
        <v>6758.621412445769</v>
      </c>
      <c r="AR328" s="45">
        <v>0.112</v>
      </c>
      <c r="AS328" s="23"/>
      <c r="AT328" s="23"/>
      <c r="AU328" s="23"/>
      <c r="AV328" s="23"/>
      <c r="AW328" s="23"/>
      <c r="AX328" s="45">
        <v>6758.621412445769</v>
      </c>
      <c r="AY328" s="23"/>
      <c r="AZ328" s="23"/>
      <c r="BA328" s="23"/>
      <c r="BB328" s="23"/>
      <c r="BC328" s="23"/>
      <c r="BD328" s="23"/>
      <c r="BE328" s="45">
        <v>6758.621412445769</v>
      </c>
      <c r="BF328" s="45"/>
      <c r="BG328" s="23"/>
      <c r="BH328" s="23"/>
      <c r="BI328" s="23"/>
      <c r="BJ328" s="23"/>
      <c r="BK328" s="23"/>
      <c r="BL328" s="45">
        <v>6758.621412445769</v>
      </c>
      <c r="BM328" s="45">
        <v>0.001</v>
      </c>
      <c r="BN328" s="23"/>
      <c r="BO328" s="23"/>
      <c r="BP328" s="23"/>
      <c r="BQ328" s="23"/>
      <c r="BR328" s="23"/>
      <c r="BS328" s="45">
        <v>6758.621412445769</v>
      </c>
      <c r="BT328" s="45">
        <v>0.0</v>
      </c>
      <c r="BU328" s="23"/>
      <c r="BV328" s="23"/>
      <c r="BW328" s="23"/>
      <c r="BX328" s="23"/>
      <c r="BY328" s="23"/>
      <c r="BZ328" s="23"/>
      <c r="CA328" s="23"/>
    </row>
    <row r="329" ht="15.75" customHeight="1">
      <c r="A329" s="45">
        <v>6646.829314941709</v>
      </c>
      <c r="B329" s="46">
        <v>0.054</v>
      </c>
      <c r="C329" s="45"/>
      <c r="D329" s="45"/>
      <c r="E329" s="45"/>
      <c r="F329" s="45"/>
      <c r="G329" s="45"/>
      <c r="H329" s="45">
        <v>6646.829314941709</v>
      </c>
      <c r="I329" s="46">
        <v>0.202</v>
      </c>
      <c r="J329" s="45"/>
      <c r="K329" s="45"/>
      <c r="L329" s="45"/>
      <c r="M329" s="45"/>
      <c r="N329" s="45"/>
      <c r="O329" s="45">
        <v>6646.829314941709</v>
      </c>
      <c r="P329" s="45"/>
      <c r="Q329" s="45"/>
      <c r="R329" s="45"/>
      <c r="S329" s="45"/>
      <c r="T329" s="45"/>
      <c r="U329" s="45"/>
      <c r="V329" s="45">
        <v>6646.829314941709</v>
      </c>
      <c r="W329" s="45">
        <v>2.602035449557801E-4</v>
      </c>
      <c r="X329" s="45"/>
      <c r="Y329" s="45"/>
      <c r="Z329" s="45"/>
      <c r="AA329" s="45"/>
      <c r="AB329" s="45"/>
      <c r="AC329" s="45">
        <v>6646.829314941709</v>
      </c>
      <c r="AD329" s="45"/>
      <c r="AE329" s="45"/>
      <c r="AF329" s="45"/>
      <c r="AG329" s="45"/>
      <c r="AH329" s="45"/>
      <c r="AI329" s="45"/>
      <c r="AJ329" s="45">
        <v>6646.829314941709</v>
      </c>
      <c r="AK329" s="45">
        <v>0.042</v>
      </c>
      <c r="AL329" s="45"/>
      <c r="AM329" s="45"/>
      <c r="AN329" s="45"/>
      <c r="AO329" s="23"/>
      <c r="AP329" s="23"/>
      <c r="AQ329" s="45">
        <v>6646.829314941709</v>
      </c>
      <c r="AR329" s="45">
        <v>0.104</v>
      </c>
      <c r="AS329" s="23"/>
      <c r="AT329" s="23"/>
      <c r="AU329" s="23"/>
      <c r="AV329" s="23"/>
      <c r="AW329" s="23"/>
      <c r="AX329" s="45">
        <v>6646.829314941709</v>
      </c>
      <c r="AY329" s="23"/>
      <c r="AZ329" s="23"/>
      <c r="BA329" s="23"/>
      <c r="BB329" s="23"/>
      <c r="BC329" s="23"/>
      <c r="BD329" s="23"/>
      <c r="BE329" s="45">
        <v>6646.829314941709</v>
      </c>
      <c r="BF329" s="45"/>
      <c r="BG329" s="23"/>
      <c r="BH329" s="23"/>
      <c r="BI329" s="23"/>
      <c r="BJ329" s="23"/>
      <c r="BK329" s="23"/>
      <c r="BL329" s="45">
        <v>6646.829314941709</v>
      </c>
      <c r="BM329" s="45">
        <v>0.002</v>
      </c>
      <c r="BN329" s="23"/>
      <c r="BO329" s="23"/>
      <c r="BP329" s="23"/>
      <c r="BQ329" s="23"/>
      <c r="BR329" s="23"/>
      <c r="BS329" s="45">
        <v>6646.829314941709</v>
      </c>
      <c r="BT329" s="45">
        <v>0.0</v>
      </c>
      <c r="BU329" s="23"/>
      <c r="BV329" s="23"/>
      <c r="BW329" s="23"/>
      <c r="BX329" s="23"/>
      <c r="BY329" s="23"/>
      <c r="BZ329" s="23"/>
      <c r="CA329" s="23"/>
    </row>
    <row r="330" ht="15.75" customHeight="1">
      <c r="A330" s="45">
        <v>6538.6623242522455</v>
      </c>
      <c r="B330" s="46">
        <v>0.034</v>
      </c>
      <c r="C330" s="45"/>
      <c r="D330" s="45"/>
      <c r="E330" s="45"/>
      <c r="F330" s="45"/>
      <c r="G330" s="45"/>
      <c r="H330" s="45">
        <v>6538.6623242522455</v>
      </c>
      <c r="I330" s="46">
        <v>0.171</v>
      </c>
      <c r="J330" s="45"/>
      <c r="K330" s="45"/>
      <c r="L330" s="45"/>
      <c r="M330" s="45"/>
      <c r="N330" s="45"/>
      <c r="O330" s="45">
        <v>6538.6623242522455</v>
      </c>
      <c r="P330" s="45"/>
      <c r="Q330" s="45"/>
      <c r="R330" s="45"/>
      <c r="S330" s="45"/>
      <c r="T330" s="45"/>
      <c r="U330" s="45"/>
      <c r="V330" s="45">
        <v>6538.6623242522455</v>
      </c>
      <c r="W330" s="45">
        <v>1.690020747565314E-4</v>
      </c>
      <c r="X330" s="45"/>
      <c r="Y330" s="45"/>
      <c r="Z330" s="45"/>
      <c r="AA330" s="45"/>
      <c r="AB330" s="45"/>
      <c r="AC330" s="45">
        <v>6538.6623242522455</v>
      </c>
      <c r="AD330" s="45"/>
      <c r="AE330" s="45"/>
      <c r="AF330" s="45"/>
      <c r="AG330" s="45"/>
      <c r="AH330" s="45"/>
      <c r="AI330" s="45"/>
      <c r="AJ330" s="45">
        <v>6538.6623242522455</v>
      </c>
      <c r="AK330" s="45">
        <v>0.041</v>
      </c>
      <c r="AL330" s="45"/>
      <c r="AM330" s="45"/>
      <c r="AN330" s="45"/>
      <c r="AO330" s="23"/>
      <c r="AP330" s="23"/>
      <c r="AQ330" s="45">
        <v>6538.6623242522455</v>
      </c>
      <c r="AR330" s="45">
        <v>0.097</v>
      </c>
      <c r="AS330" s="23"/>
      <c r="AT330" s="23"/>
      <c r="AU330" s="23"/>
      <c r="AV330" s="23"/>
      <c r="AW330" s="23"/>
      <c r="AX330" s="45">
        <v>6538.6623242522455</v>
      </c>
      <c r="AY330" s="23"/>
      <c r="AZ330" s="23"/>
      <c r="BA330" s="23"/>
      <c r="BB330" s="23"/>
      <c r="BC330" s="23"/>
      <c r="BD330" s="23"/>
      <c r="BE330" s="45">
        <v>6538.6623242522455</v>
      </c>
      <c r="BF330" s="45"/>
      <c r="BG330" s="23"/>
      <c r="BH330" s="23"/>
      <c r="BI330" s="23"/>
      <c r="BJ330" s="23"/>
      <c r="BK330" s="23"/>
      <c r="BL330" s="45">
        <v>6538.6623242522455</v>
      </c>
      <c r="BM330" s="45">
        <v>0.015</v>
      </c>
      <c r="BN330" s="23"/>
      <c r="BO330" s="23"/>
      <c r="BP330" s="23"/>
      <c r="BQ330" s="23"/>
      <c r="BR330" s="23"/>
      <c r="BS330" s="45">
        <v>6538.6623242522455</v>
      </c>
      <c r="BT330" s="45">
        <v>0.0</v>
      </c>
      <c r="BU330" s="23"/>
      <c r="BV330" s="23"/>
      <c r="BW330" s="23"/>
      <c r="BX330" s="23"/>
      <c r="BY330" s="23"/>
      <c r="BZ330" s="23"/>
      <c r="CA330" s="23"/>
    </row>
    <row r="331" ht="15.75" customHeight="1">
      <c r="A331" s="45">
        <v>6415.720391265206</v>
      </c>
      <c r="B331" s="46">
        <v>0.088</v>
      </c>
      <c r="C331" s="45"/>
      <c r="D331" s="45"/>
      <c r="E331" s="45"/>
      <c r="F331" s="45"/>
      <c r="G331" s="45"/>
      <c r="H331" s="45">
        <v>6415.720391265206</v>
      </c>
      <c r="I331" s="46">
        <v>0.181</v>
      </c>
      <c r="J331" s="45"/>
      <c r="K331" s="45"/>
      <c r="L331" s="45"/>
      <c r="M331" s="45"/>
      <c r="N331" s="45"/>
      <c r="O331" s="45">
        <v>6415.720391265206</v>
      </c>
      <c r="P331" s="45"/>
      <c r="Q331" s="45"/>
      <c r="R331" s="45"/>
      <c r="S331" s="45"/>
      <c r="T331" s="45"/>
      <c r="U331" s="45"/>
      <c r="V331" s="45">
        <v>6415.720391265206</v>
      </c>
      <c r="W331" s="45">
        <v>1.8086799682099375E-4</v>
      </c>
      <c r="X331" s="45"/>
      <c r="Y331" s="45"/>
      <c r="Z331" s="45"/>
      <c r="AA331" s="45"/>
      <c r="AB331" s="45"/>
      <c r="AC331" s="45">
        <v>6415.720391265206</v>
      </c>
      <c r="AD331" s="45">
        <v>9.106201228834754</v>
      </c>
      <c r="AE331" s="45"/>
      <c r="AF331" s="45"/>
      <c r="AG331" s="45"/>
      <c r="AH331" s="45"/>
      <c r="AI331" s="45"/>
      <c r="AJ331" s="45">
        <v>6415.720391265206</v>
      </c>
      <c r="AK331" s="45">
        <v>0.041</v>
      </c>
      <c r="AL331" s="45"/>
      <c r="AM331" s="45"/>
      <c r="AN331" s="45"/>
      <c r="AO331" s="23"/>
      <c r="AP331" s="23"/>
      <c r="AQ331" s="45">
        <v>6415.720391265206</v>
      </c>
      <c r="AR331" s="45">
        <v>0.09</v>
      </c>
      <c r="AS331" s="23"/>
      <c r="AT331" s="23"/>
      <c r="AU331" s="23"/>
      <c r="AV331" s="23"/>
      <c r="AW331" s="23"/>
      <c r="AX331" s="45">
        <v>6415.720391265206</v>
      </c>
      <c r="AY331" s="23"/>
      <c r="AZ331" s="23"/>
      <c r="BA331" s="23"/>
      <c r="BB331" s="23"/>
      <c r="BC331" s="23"/>
      <c r="BD331" s="23"/>
      <c r="BE331" s="45">
        <v>6415.720391265206</v>
      </c>
      <c r="BF331" s="45"/>
      <c r="BG331" s="23"/>
      <c r="BH331" s="23"/>
      <c r="BI331" s="23"/>
      <c r="BJ331" s="23"/>
      <c r="BK331" s="23"/>
      <c r="BL331" s="45">
        <v>6415.720391265206</v>
      </c>
      <c r="BM331" s="45">
        <v>0.03</v>
      </c>
      <c r="BN331" s="23"/>
      <c r="BO331" s="23"/>
      <c r="BP331" s="23"/>
      <c r="BQ331" s="23"/>
      <c r="BR331" s="23"/>
      <c r="BS331" s="45">
        <v>6415.720391265206</v>
      </c>
      <c r="BT331" s="45">
        <v>0.0</v>
      </c>
      <c r="BU331" s="23"/>
      <c r="BV331" s="23"/>
      <c r="BW331" s="23"/>
      <c r="BX331" s="23"/>
      <c r="BY331" s="23"/>
      <c r="BZ331" s="23"/>
      <c r="CA331" s="23"/>
    </row>
    <row r="332" ht="15.75" customHeight="1">
      <c r="A332" s="45">
        <v>6269.195287092183</v>
      </c>
      <c r="B332" s="46">
        <v>0.08</v>
      </c>
      <c r="C332" s="45"/>
      <c r="D332" s="45"/>
      <c r="E332" s="45"/>
      <c r="F332" s="45"/>
      <c r="G332" s="45"/>
      <c r="H332" s="45">
        <v>6269.195287092183</v>
      </c>
      <c r="I332" s="46">
        <v>0.17</v>
      </c>
      <c r="J332" s="45"/>
      <c r="K332" s="45"/>
      <c r="L332" s="45"/>
      <c r="M332" s="45"/>
      <c r="N332" s="45"/>
      <c r="O332" s="45">
        <v>6269.195287092183</v>
      </c>
      <c r="P332" s="45"/>
      <c r="Q332" s="45"/>
      <c r="R332" s="45"/>
      <c r="S332" s="45"/>
      <c r="T332" s="45"/>
      <c r="U332" s="45"/>
      <c r="V332" s="45">
        <v>6269.195287092183</v>
      </c>
      <c r="W332" s="45">
        <v>1.5352686689587637E-4</v>
      </c>
      <c r="X332" s="45"/>
      <c r="Y332" s="45"/>
      <c r="Z332" s="45"/>
      <c r="AA332" s="45"/>
      <c r="AB332" s="45"/>
      <c r="AC332" s="45">
        <v>6269.195287092183</v>
      </c>
      <c r="AD332" s="45">
        <v>10.092403600724941</v>
      </c>
      <c r="AE332" s="45"/>
      <c r="AF332" s="45"/>
      <c r="AG332" s="45"/>
      <c r="AH332" s="45"/>
      <c r="AI332" s="45"/>
      <c r="AJ332" s="45">
        <v>6269.195287092183</v>
      </c>
      <c r="AK332" s="45">
        <v>0.04</v>
      </c>
      <c r="AL332" s="45"/>
      <c r="AM332" s="45"/>
      <c r="AN332" s="45"/>
      <c r="AO332" s="23"/>
      <c r="AP332" s="23"/>
      <c r="AQ332" s="45">
        <v>6269.195287092183</v>
      </c>
      <c r="AR332" s="45">
        <v>0.083</v>
      </c>
      <c r="AS332" s="23"/>
      <c r="AT332" s="23"/>
      <c r="AU332" s="23"/>
      <c r="AV332" s="23"/>
      <c r="AW332" s="23"/>
      <c r="AX332" s="45">
        <v>6269.195287092183</v>
      </c>
      <c r="AY332" s="23"/>
      <c r="AZ332" s="23"/>
      <c r="BA332" s="23"/>
      <c r="BB332" s="23"/>
      <c r="BC332" s="23"/>
      <c r="BD332" s="23"/>
      <c r="BE332" s="45">
        <v>6269.195287092183</v>
      </c>
      <c r="BF332" s="45"/>
      <c r="BG332" s="23"/>
      <c r="BH332" s="23"/>
      <c r="BI332" s="23"/>
      <c r="BJ332" s="23"/>
      <c r="BK332" s="23"/>
      <c r="BL332" s="45">
        <v>6269.195287092183</v>
      </c>
      <c r="BM332" s="45">
        <v>0.049</v>
      </c>
      <c r="BN332" s="23"/>
      <c r="BO332" s="23"/>
      <c r="BP332" s="23"/>
      <c r="BQ332" s="23"/>
      <c r="BR332" s="23"/>
      <c r="BS332" s="45">
        <v>6269.195287092183</v>
      </c>
      <c r="BT332" s="45"/>
      <c r="BU332" s="23"/>
      <c r="BV332" s="23"/>
      <c r="BW332" s="23"/>
      <c r="BX332" s="23"/>
      <c r="BY332" s="23"/>
      <c r="BZ332" s="23"/>
      <c r="CA332" s="23"/>
    </row>
    <row r="333" ht="15.75" customHeight="1">
      <c r="A333" s="45">
        <v>6058.511516368367</v>
      </c>
      <c r="B333" s="46">
        <v>0.109</v>
      </c>
      <c r="C333" s="45"/>
      <c r="D333" s="45"/>
      <c r="E333" s="45"/>
      <c r="F333" s="45"/>
      <c r="G333" s="45"/>
      <c r="H333" s="45">
        <v>6058.511516368367</v>
      </c>
      <c r="I333" s="46">
        <v>0.155</v>
      </c>
      <c r="J333" s="45"/>
      <c r="K333" s="45"/>
      <c r="L333" s="45"/>
      <c r="M333" s="45"/>
      <c r="N333" s="45"/>
      <c r="O333" s="45">
        <v>6058.511516368367</v>
      </c>
      <c r="P333" s="45"/>
      <c r="Q333" s="45"/>
      <c r="R333" s="45"/>
      <c r="S333" s="45"/>
      <c r="T333" s="45"/>
      <c r="U333" s="45"/>
      <c r="V333" s="45">
        <v>6058.511516368367</v>
      </c>
      <c r="W333" s="45">
        <v>1.8524038854983956E-4</v>
      </c>
      <c r="X333" s="45"/>
      <c r="Y333" s="45"/>
      <c r="Z333" s="45"/>
      <c r="AA333" s="45"/>
      <c r="AB333" s="45"/>
      <c r="AC333" s="45">
        <v>6058.511516368367</v>
      </c>
      <c r="AD333" s="45">
        <v>12.113007863705617</v>
      </c>
      <c r="AE333" s="45"/>
      <c r="AF333" s="45"/>
      <c r="AG333" s="45"/>
      <c r="AH333" s="45"/>
      <c r="AI333" s="45"/>
      <c r="AJ333" s="45">
        <v>6058.511516368367</v>
      </c>
      <c r="AK333" s="45">
        <v>0.04</v>
      </c>
      <c r="AL333" s="45"/>
      <c r="AM333" s="45"/>
      <c r="AN333" s="45"/>
      <c r="AO333" s="23"/>
      <c r="AP333" s="23"/>
      <c r="AQ333" s="45">
        <v>6058.511516368367</v>
      </c>
      <c r="AR333" s="45">
        <v>0.077</v>
      </c>
      <c r="AS333" s="23"/>
      <c r="AT333" s="23"/>
      <c r="AU333" s="23"/>
      <c r="AV333" s="23"/>
      <c r="AW333" s="23"/>
      <c r="AX333" s="45">
        <v>6058.511516368367</v>
      </c>
      <c r="AY333" s="23">
        <v>0.429</v>
      </c>
      <c r="AZ333" s="23"/>
      <c r="BA333" s="23"/>
      <c r="BB333" s="23"/>
      <c r="BC333" s="23"/>
      <c r="BD333" s="23"/>
      <c r="BE333" s="45">
        <v>6058.511516368367</v>
      </c>
      <c r="BF333" s="45">
        <v>68.0</v>
      </c>
      <c r="BG333" s="23"/>
      <c r="BH333" s="23"/>
      <c r="BI333" s="23"/>
      <c r="BJ333" s="23"/>
      <c r="BK333" s="23"/>
      <c r="BL333" s="45">
        <v>6058.511516368367</v>
      </c>
      <c r="BM333" s="45">
        <v>0.083</v>
      </c>
      <c r="BN333" s="23"/>
      <c r="BO333" s="23"/>
      <c r="BP333" s="23"/>
      <c r="BQ333" s="23"/>
      <c r="BR333" s="23"/>
      <c r="BS333" s="45">
        <v>6058.511516368367</v>
      </c>
      <c r="BT333" s="45"/>
      <c r="BU333" s="23"/>
      <c r="BV333" s="23"/>
      <c r="BW333" s="23"/>
      <c r="BX333" s="23"/>
      <c r="BY333" s="23"/>
      <c r="BZ333" s="23"/>
      <c r="CA333" s="23"/>
    </row>
    <row r="334" ht="15.75" customHeight="1">
      <c r="A334" s="45">
        <v>5826.681769608102</v>
      </c>
      <c r="B334" s="46">
        <v>0.102</v>
      </c>
      <c r="C334" s="45"/>
      <c r="D334" s="45"/>
      <c r="E334" s="45"/>
      <c r="F334" s="45"/>
      <c r="G334" s="45"/>
      <c r="H334" s="45">
        <v>5826.681769608102</v>
      </c>
      <c r="I334" s="46">
        <v>0.15</v>
      </c>
      <c r="J334" s="45"/>
      <c r="K334" s="45"/>
      <c r="L334" s="45"/>
      <c r="M334" s="45"/>
      <c r="N334" s="45"/>
      <c r="O334" s="45">
        <v>5826.681769608102</v>
      </c>
      <c r="P334" s="45"/>
      <c r="Q334" s="45"/>
      <c r="R334" s="45"/>
      <c r="S334" s="45"/>
      <c r="T334" s="45"/>
      <c r="U334" s="45"/>
      <c r="V334" s="45">
        <v>5826.681769608102</v>
      </c>
      <c r="W334" s="45">
        <v>1.924881909346579E-4</v>
      </c>
      <c r="X334" s="45"/>
      <c r="Y334" s="45"/>
      <c r="Z334" s="45"/>
      <c r="AA334" s="45"/>
      <c r="AB334" s="45"/>
      <c r="AC334" s="45">
        <v>5826.681769608102</v>
      </c>
      <c r="AD334" s="45">
        <v>13.627482544046579</v>
      </c>
      <c r="AE334" s="45"/>
      <c r="AF334" s="45"/>
      <c r="AG334" s="45"/>
      <c r="AH334" s="45"/>
      <c r="AI334" s="45"/>
      <c r="AJ334" s="45">
        <v>5826.681769608102</v>
      </c>
      <c r="AK334" s="45">
        <v>0.039</v>
      </c>
      <c r="AL334" s="45"/>
      <c r="AM334" s="45"/>
      <c r="AN334" s="45"/>
      <c r="AO334" s="23"/>
      <c r="AP334" s="23"/>
      <c r="AQ334" s="45">
        <v>5826.681769608102</v>
      </c>
      <c r="AR334" s="45">
        <v>0.072</v>
      </c>
      <c r="AS334" s="23"/>
      <c r="AT334" s="23"/>
      <c r="AU334" s="23"/>
      <c r="AV334" s="23"/>
      <c r="AW334" s="23"/>
      <c r="AX334" s="45">
        <v>5826.681769608102</v>
      </c>
      <c r="AY334" s="23">
        <v>0.429</v>
      </c>
      <c r="AZ334" s="23"/>
      <c r="BA334" s="23"/>
      <c r="BB334" s="23"/>
      <c r="BC334" s="23"/>
      <c r="BD334" s="23"/>
      <c r="BE334" s="45">
        <v>5826.681769608102</v>
      </c>
      <c r="BF334" s="45">
        <v>68.0</v>
      </c>
      <c r="BG334" s="23"/>
      <c r="BH334" s="23"/>
      <c r="BI334" s="23"/>
      <c r="BJ334" s="23"/>
      <c r="BK334" s="23"/>
      <c r="BL334" s="45">
        <v>5826.681769608102</v>
      </c>
      <c r="BM334" s="45">
        <v>0.16</v>
      </c>
      <c r="BN334" s="23"/>
      <c r="BO334" s="23"/>
      <c r="BP334" s="23"/>
      <c r="BQ334" s="23"/>
      <c r="BR334" s="23"/>
      <c r="BS334" s="45">
        <v>5826.681769608102</v>
      </c>
      <c r="BT334" s="45">
        <v>0.006</v>
      </c>
      <c r="BU334" s="23"/>
      <c r="BV334" s="23"/>
      <c r="BW334" s="23"/>
      <c r="BX334" s="23"/>
      <c r="BY334" s="23"/>
      <c r="BZ334" s="23"/>
      <c r="CA334" s="23"/>
    </row>
    <row r="335" ht="15.75" customHeight="1">
      <c r="A335" s="45">
        <v>5607.957582594234</v>
      </c>
      <c r="B335" s="46">
        <v>0.118</v>
      </c>
      <c r="C335" s="45"/>
      <c r="D335" s="45"/>
      <c r="E335" s="45"/>
      <c r="F335" s="45"/>
      <c r="G335" s="45"/>
      <c r="H335" s="45">
        <v>5607.957582594234</v>
      </c>
      <c r="I335" s="46">
        <v>0.144</v>
      </c>
      <c r="J335" s="45"/>
      <c r="K335" s="45"/>
      <c r="L335" s="45"/>
      <c r="M335" s="45"/>
      <c r="N335" s="45"/>
      <c r="O335" s="45">
        <v>5607.957582594234</v>
      </c>
      <c r="P335" s="45"/>
      <c r="Q335" s="45"/>
      <c r="R335" s="45"/>
      <c r="S335" s="45"/>
      <c r="T335" s="45"/>
      <c r="U335" s="45"/>
      <c r="V335" s="45">
        <v>5607.957582594234</v>
      </c>
      <c r="W335" s="45">
        <v>2.0175815486857948E-4</v>
      </c>
      <c r="X335" s="45"/>
      <c r="Y335" s="45"/>
      <c r="Z335" s="45"/>
      <c r="AA335" s="45"/>
      <c r="AB335" s="45"/>
      <c r="AC335" s="45">
        <v>5607.957582594234</v>
      </c>
      <c r="AD335" s="45">
        <v>15.792136278512293</v>
      </c>
      <c r="AE335" s="45"/>
      <c r="AF335" s="45"/>
      <c r="AG335" s="45"/>
      <c r="AH335" s="45"/>
      <c r="AI335" s="45"/>
      <c r="AJ335" s="45">
        <v>5607.957582594234</v>
      </c>
      <c r="AK335" s="45">
        <v>0.038</v>
      </c>
      <c r="AL335" s="45"/>
      <c r="AM335" s="45"/>
      <c r="AN335" s="45"/>
      <c r="AO335" s="23"/>
      <c r="AP335" s="23"/>
      <c r="AQ335" s="45">
        <v>5607.957582594234</v>
      </c>
      <c r="AR335" s="45">
        <v>0.067</v>
      </c>
      <c r="AS335" s="23"/>
      <c r="AT335" s="23"/>
      <c r="AU335" s="23"/>
      <c r="AV335" s="23"/>
      <c r="AW335" s="23"/>
      <c r="AX335" s="45">
        <v>5607.957582594234</v>
      </c>
      <c r="AY335" s="23">
        <v>0.429</v>
      </c>
      <c r="AZ335" s="23"/>
      <c r="BA335" s="23"/>
      <c r="BB335" s="23"/>
      <c r="BC335" s="23"/>
      <c r="BD335" s="23"/>
      <c r="BE335" s="45">
        <v>5607.957582594234</v>
      </c>
      <c r="BF335" s="45">
        <v>31.0</v>
      </c>
      <c r="BG335" s="23"/>
      <c r="BH335" s="23"/>
      <c r="BI335" s="23"/>
      <c r="BJ335" s="23"/>
      <c r="BK335" s="23"/>
      <c r="BL335" s="45">
        <v>5607.957582594234</v>
      </c>
      <c r="BM335" s="45">
        <v>0.233</v>
      </c>
      <c r="BN335" s="23"/>
      <c r="BO335" s="23"/>
      <c r="BP335" s="23"/>
      <c r="BQ335" s="23"/>
      <c r="BR335" s="23"/>
      <c r="BS335" s="45">
        <v>5607.957582594234</v>
      </c>
      <c r="BT335" s="45">
        <v>0.005</v>
      </c>
      <c r="BU335" s="23"/>
      <c r="BV335" s="23"/>
      <c r="BW335" s="23"/>
      <c r="BX335" s="23"/>
      <c r="BY335" s="23"/>
      <c r="BZ335" s="23"/>
      <c r="CA335" s="23"/>
    </row>
    <row r="336" ht="15.75" customHeight="1">
      <c r="A336" s="45">
        <v>5406.600653156926</v>
      </c>
      <c r="B336" s="46">
        <v>0.144</v>
      </c>
      <c r="C336" s="45"/>
      <c r="D336" s="45"/>
      <c r="E336" s="45"/>
      <c r="F336" s="45"/>
      <c r="G336" s="45"/>
      <c r="H336" s="45">
        <v>5406.600653156926</v>
      </c>
      <c r="I336" s="46">
        <v>0.142</v>
      </c>
      <c r="J336" s="45"/>
      <c r="K336" s="45"/>
      <c r="L336" s="45"/>
      <c r="M336" s="45"/>
      <c r="N336" s="45"/>
      <c r="O336" s="45">
        <v>5406.600653156926</v>
      </c>
      <c r="P336" s="45"/>
      <c r="Q336" s="45"/>
      <c r="R336" s="45"/>
      <c r="S336" s="45"/>
      <c r="T336" s="45"/>
      <c r="U336" s="45"/>
      <c r="V336" s="45">
        <v>5406.600653156926</v>
      </c>
      <c r="W336" s="45"/>
      <c r="X336" s="45"/>
      <c r="Y336" s="45"/>
      <c r="Z336" s="45"/>
      <c r="AA336" s="45"/>
      <c r="AB336" s="45"/>
      <c r="AC336" s="45">
        <v>5406.600653156926</v>
      </c>
      <c r="AD336" s="45">
        <v>13.345754479986601</v>
      </c>
      <c r="AE336" s="45"/>
      <c r="AF336" s="45"/>
      <c r="AG336" s="45"/>
      <c r="AH336" s="45"/>
      <c r="AI336" s="45"/>
      <c r="AJ336" s="45">
        <v>5406.600653156926</v>
      </c>
      <c r="AK336" s="45">
        <v>0.038</v>
      </c>
      <c r="AL336" s="45"/>
      <c r="AM336" s="45"/>
      <c r="AN336" s="45"/>
      <c r="AO336" s="23"/>
      <c r="AP336" s="23"/>
      <c r="AQ336" s="45">
        <v>5406.600653156926</v>
      </c>
      <c r="AR336" s="45">
        <v>0.064</v>
      </c>
      <c r="AS336" s="23"/>
      <c r="AT336" s="23"/>
      <c r="AU336" s="23"/>
      <c r="AV336" s="23"/>
      <c r="AW336" s="23"/>
      <c r="AX336" s="45">
        <v>5406.600653156926</v>
      </c>
      <c r="AY336" s="23">
        <v>0.429</v>
      </c>
      <c r="AZ336" s="23"/>
      <c r="BA336" s="23"/>
      <c r="BB336" s="23"/>
      <c r="BC336" s="23"/>
      <c r="BD336" s="23"/>
      <c r="BE336" s="45">
        <v>5406.600653156926</v>
      </c>
      <c r="BF336" s="45">
        <v>20.0</v>
      </c>
      <c r="BG336" s="23"/>
      <c r="BH336" s="23"/>
      <c r="BI336" s="23"/>
      <c r="BJ336" s="23"/>
      <c r="BK336" s="23"/>
      <c r="BL336" s="45">
        <v>5406.600653156926</v>
      </c>
      <c r="BM336" s="45">
        <v>0.284</v>
      </c>
      <c r="BN336" s="23"/>
      <c r="BO336" s="23"/>
      <c r="BP336" s="23"/>
      <c r="BQ336" s="23"/>
      <c r="BR336" s="23"/>
      <c r="BS336" s="45">
        <v>5406.600653156926</v>
      </c>
      <c r="BT336" s="45">
        <v>0.005</v>
      </c>
      <c r="BU336" s="23"/>
      <c r="BV336" s="23"/>
      <c r="BW336" s="23"/>
      <c r="BX336" s="23"/>
      <c r="BY336" s="23"/>
      <c r="BZ336" s="23"/>
      <c r="CA336" s="23"/>
    </row>
    <row r="337" ht="15.75" customHeight="1">
      <c r="A337" s="45">
        <v>5220.459359674986</v>
      </c>
      <c r="B337" s="46">
        <v>0.131</v>
      </c>
      <c r="C337" s="45"/>
      <c r="D337" s="45"/>
      <c r="E337" s="45"/>
      <c r="F337" s="45"/>
      <c r="G337" s="45"/>
      <c r="H337" s="45">
        <v>5220.459359674986</v>
      </c>
      <c r="I337" s="46">
        <v>0.142</v>
      </c>
      <c r="J337" s="45"/>
      <c r="K337" s="45"/>
      <c r="L337" s="45"/>
      <c r="M337" s="45"/>
      <c r="N337" s="45"/>
      <c r="O337" s="45">
        <v>5220.459359674986</v>
      </c>
      <c r="P337" s="45"/>
      <c r="Q337" s="45"/>
      <c r="R337" s="45"/>
      <c r="S337" s="45"/>
      <c r="T337" s="45"/>
      <c r="U337" s="45"/>
      <c r="V337" s="45">
        <v>5220.459359674986</v>
      </c>
      <c r="W337" s="45">
        <v>1.3441165844279546E-4</v>
      </c>
      <c r="X337" s="45"/>
      <c r="Y337" s="45"/>
      <c r="Z337" s="45"/>
      <c r="AA337" s="45"/>
      <c r="AB337" s="45"/>
      <c r="AC337" s="45">
        <v>5220.459359674986</v>
      </c>
      <c r="AD337" s="45">
        <v>33.85556810401239</v>
      </c>
      <c r="AE337" s="45"/>
      <c r="AF337" s="45"/>
      <c r="AG337" s="45"/>
      <c r="AH337" s="45"/>
      <c r="AI337" s="45"/>
      <c r="AJ337" s="45">
        <v>5220.459359674986</v>
      </c>
      <c r="AK337" s="45">
        <v>0.037</v>
      </c>
      <c r="AL337" s="45"/>
      <c r="AM337" s="45"/>
      <c r="AN337" s="45"/>
      <c r="AO337" s="23"/>
      <c r="AP337" s="23"/>
      <c r="AQ337" s="45">
        <v>5220.459359674986</v>
      </c>
      <c r="AR337" s="45">
        <v>0.06</v>
      </c>
      <c r="AS337" s="23"/>
      <c r="AT337" s="23"/>
      <c r="AU337" s="23"/>
      <c r="AV337" s="23"/>
      <c r="AW337" s="23"/>
      <c r="AX337" s="45">
        <v>5220.459359674986</v>
      </c>
      <c r="AY337" s="23">
        <v>0.429</v>
      </c>
      <c r="AZ337" s="23"/>
      <c r="BA337" s="23"/>
      <c r="BB337" s="23"/>
      <c r="BC337" s="23"/>
      <c r="BD337" s="23"/>
      <c r="BE337" s="45">
        <v>5220.459359674986</v>
      </c>
      <c r="BF337" s="45">
        <v>20.0</v>
      </c>
      <c r="BG337" s="23"/>
      <c r="BH337" s="23"/>
      <c r="BI337" s="23"/>
      <c r="BJ337" s="23"/>
      <c r="BK337" s="23"/>
      <c r="BL337" s="45">
        <v>5220.459359674986</v>
      </c>
      <c r="BM337" s="45">
        <v>0.397</v>
      </c>
      <c r="BN337" s="23"/>
      <c r="BO337" s="23"/>
      <c r="BP337" s="23"/>
      <c r="BQ337" s="23"/>
      <c r="BR337" s="23"/>
      <c r="BS337" s="45">
        <v>5220.459359674986</v>
      </c>
      <c r="BT337" s="45">
        <v>0.023</v>
      </c>
      <c r="BU337" s="23"/>
      <c r="BV337" s="23"/>
      <c r="BW337" s="23"/>
      <c r="BX337" s="23"/>
      <c r="BY337" s="23"/>
      <c r="BZ337" s="23"/>
      <c r="CA337" s="23"/>
    </row>
    <row r="338" ht="15.75" customHeight="1">
      <c r="A338" s="45">
        <v>5066.105849037318</v>
      </c>
      <c r="B338" s="46">
        <v>0.156</v>
      </c>
      <c r="C338" s="45"/>
      <c r="D338" s="45"/>
      <c r="E338" s="45"/>
      <c r="F338" s="45"/>
      <c r="G338" s="45"/>
      <c r="H338" s="45">
        <v>5066.105849037318</v>
      </c>
      <c r="I338" s="46">
        <v>0.138</v>
      </c>
      <c r="J338" s="45"/>
      <c r="K338" s="45"/>
      <c r="L338" s="45"/>
      <c r="M338" s="45"/>
      <c r="N338" s="45"/>
      <c r="O338" s="45">
        <v>5066.105849037318</v>
      </c>
      <c r="P338" s="45"/>
      <c r="Q338" s="45"/>
      <c r="R338" s="45"/>
      <c r="S338" s="45"/>
      <c r="T338" s="45"/>
      <c r="U338" s="45"/>
      <c r="V338" s="45">
        <v>5066.105849037318</v>
      </c>
      <c r="W338" s="45">
        <v>1.8604322821033032E-4</v>
      </c>
      <c r="X338" s="45"/>
      <c r="Y338" s="45"/>
      <c r="Z338" s="45"/>
      <c r="AA338" s="45"/>
      <c r="AB338" s="45"/>
      <c r="AC338" s="45">
        <v>5066.105849037318</v>
      </c>
      <c r="AD338" s="45">
        <v>32.35534403657919</v>
      </c>
      <c r="AE338" s="45"/>
      <c r="AF338" s="45"/>
      <c r="AG338" s="45"/>
      <c r="AH338" s="45"/>
      <c r="AI338" s="45"/>
      <c r="AJ338" s="45">
        <v>5066.105849037318</v>
      </c>
      <c r="AK338" s="45">
        <v>0.037</v>
      </c>
      <c r="AL338" s="45"/>
      <c r="AM338" s="45"/>
      <c r="AN338" s="45"/>
      <c r="AO338" s="23"/>
      <c r="AP338" s="23"/>
      <c r="AQ338" s="45">
        <v>5066.105849037318</v>
      </c>
      <c r="AR338" s="45">
        <v>0.058</v>
      </c>
      <c r="AS338" s="23"/>
      <c r="AT338" s="23"/>
      <c r="AU338" s="23"/>
      <c r="AV338" s="23"/>
      <c r="AW338" s="23"/>
      <c r="AX338" s="45">
        <v>5066.105849037318</v>
      </c>
      <c r="AY338" s="23">
        <v>0.429</v>
      </c>
      <c r="AZ338" s="23"/>
      <c r="BA338" s="23"/>
      <c r="BB338" s="23"/>
      <c r="BC338" s="23"/>
      <c r="BD338" s="23"/>
      <c r="BE338" s="45">
        <v>5066.105849037318</v>
      </c>
      <c r="BF338" s="45">
        <v>6.0</v>
      </c>
      <c r="BG338" s="23"/>
      <c r="BH338" s="23"/>
      <c r="BI338" s="23"/>
      <c r="BJ338" s="23"/>
      <c r="BK338" s="23"/>
      <c r="BL338" s="45">
        <v>5066.105849037318</v>
      </c>
      <c r="BM338" s="45">
        <v>0.498</v>
      </c>
      <c r="BN338" s="23"/>
      <c r="BO338" s="23"/>
      <c r="BP338" s="23"/>
      <c r="BQ338" s="23"/>
      <c r="BR338" s="23"/>
      <c r="BS338" s="45">
        <v>5066.105849037318</v>
      </c>
      <c r="BT338" s="45">
        <v>0.03</v>
      </c>
      <c r="BU338" s="23"/>
      <c r="BV338" s="23"/>
      <c r="BW338" s="23"/>
      <c r="BX338" s="23"/>
      <c r="BY338" s="23"/>
      <c r="BZ338" s="23"/>
      <c r="CA338" s="23"/>
    </row>
    <row r="339" ht="15.75" customHeight="1">
      <c r="A339" s="45">
        <v>4943.421415437777</v>
      </c>
      <c r="B339" s="46">
        <v>0.155</v>
      </c>
      <c r="C339" s="45"/>
      <c r="D339" s="45"/>
      <c r="E339" s="45"/>
      <c r="F339" s="45"/>
      <c r="G339" s="45"/>
      <c r="H339" s="45">
        <v>4943.421415437777</v>
      </c>
      <c r="I339" s="46">
        <v>0.135</v>
      </c>
      <c r="J339" s="45"/>
      <c r="K339" s="45"/>
      <c r="L339" s="45"/>
      <c r="M339" s="45"/>
      <c r="N339" s="45"/>
      <c r="O339" s="45">
        <v>4943.421415437777</v>
      </c>
      <c r="P339" s="45"/>
      <c r="Q339" s="45"/>
      <c r="R339" s="45"/>
      <c r="S339" s="45"/>
      <c r="T339" s="45"/>
      <c r="U339" s="45"/>
      <c r="V339" s="45">
        <v>4943.421415437777</v>
      </c>
      <c r="W339" s="45">
        <v>1.19796632091895E-4</v>
      </c>
      <c r="X339" s="45"/>
      <c r="Y339" s="45"/>
      <c r="Z339" s="45"/>
      <c r="AA339" s="45"/>
      <c r="AB339" s="45"/>
      <c r="AC339" s="45">
        <v>4943.421415437777</v>
      </c>
      <c r="AD339" s="45"/>
      <c r="AE339" s="45"/>
      <c r="AF339" s="45"/>
      <c r="AG339" s="45"/>
      <c r="AH339" s="45"/>
      <c r="AI339" s="45"/>
      <c r="AJ339" s="45">
        <v>4943.421415437777</v>
      </c>
      <c r="AK339" s="45">
        <v>0.036</v>
      </c>
      <c r="AL339" s="45"/>
      <c r="AM339" s="45"/>
      <c r="AN339" s="45"/>
      <c r="AO339" s="23"/>
      <c r="AP339" s="23"/>
      <c r="AQ339" s="45">
        <v>4943.421415437777</v>
      </c>
      <c r="AR339" s="45">
        <v>0.056</v>
      </c>
      <c r="AS339" s="23"/>
      <c r="AT339" s="23"/>
      <c r="AU339" s="23"/>
      <c r="AV339" s="23"/>
      <c r="AW339" s="23"/>
      <c r="AX339" s="45">
        <v>4943.421415437777</v>
      </c>
      <c r="AY339" s="23">
        <v>0.266</v>
      </c>
      <c r="AZ339" s="23"/>
      <c r="BA339" s="23"/>
      <c r="BB339" s="23"/>
      <c r="BC339" s="23"/>
      <c r="BD339" s="23"/>
      <c r="BE339" s="45">
        <v>4943.421415437777</v>
      </c>
      <c r="BF339" s="45">
        <v>6.0</v>
      </c>
      <c r="BG339" s="23"/>
      <c r="BH339" s="23"/>
      <c r="BI339" s="23"/>
      <c r="BJ339" s="23"/>
      <c r="BK339" s="23"/>
      <c r="BL339" s="45">
        <v>4943.421415437777</v>
      </c>
      <c r="BM339" s="45">
        <v>0.571</v>
      </c>
      <c r="BN339" s="23"/>
      <c r="BO339" s="23"/>
      <c r="BP339" s="23"/>
      <c r="BQ339" s="23"/>
      <c r="BR339" s="23"/>
      <c r="BS339" s="45">
        <v>4943.421415437777</v>
      </c>
      <c r="BT339" s="45">
        <v>0.038</v>
      </c>
      <c r="BU339" s="23"/>
      <c r="BV339" s="23"/>
      <c r="BW339" s="23"/>
      <c r="BX339" s="23"/>
      <c r="BY339" s="23"/>
      <c r="BZ339" s="23"/>
      <c r="CA339" s="23"/>
    </row>
    <row r="340" ht="15.75" customHeight="1">
      <c r="A340" s="45">
        <v>4005.0776502385443</v>
      </c>
      <c r="B340" s="46">
        <v>0.034</v>
      </c>
      <c r="C340" s="45"/>
      <c r="D340" s="45"/>
      <c r="E340" s="45"/>
      <c r="F340" s="45"/>
      <c r="G340" s="45"/>
      <c r="H340" s="45">
        <v>4005.0776502385443</v>
      </c>
      <c r="I340" s="46">
        <v>0.07</v>
      </c>
      <c r="J340" s="45"/>
      <c r="K340" s="45"/>
      <c r="L340" s="45"/>
      <c r="M340" s="45"/>
      <c r="N340" s="45"/>
      <c r="O340" s="45">
        <v>4005.0776502385443</v>
      </c>
      <c r="P340" s="45"/>
      <c r="Q340" s="45"/>
      <c r="R340" s="45"/>
      <c r="S340" s="45"/>
      <c r="T340" s="45"/>
      <c r="U340" s="45"/>
      <c r="V340" s="45">
        <v>4005.0776502385443</v>
      </c>
      <c r="W340" s="45"/>
      <c r="X340" s="45"/>
      <c r="Y340" s="45"/>
      <c r="Z340" s="45"/>
      <c r="AA340" s="45"/>
      <c r="AB340" s="45"/>
      <c r="AC340" s="45">
        <v>4005.0776502385443</v>
      </c>
      <c r="AD340" s="45">
        <v>95.63027596579334</v>
      </c>
      <c r="AE340" s="45"/>
      <c r="AF340" s="45"/>
      <c r="AG340" s="45"/>
      <c r="AH340" s="45"/>
      <c r="AI340" s="45"/>
      <c r="AJ340" s="45">
        <v>4005.0776502385443</v>
      </c>
      <c r="AK340" s="45">
        <v>0.022</v>
      </c>
      <c r="AL340" s="45"/>
      <c r="AM340" s="45"/>
      <c r="AN340" s="45"/>
      <c r="AO340" s="23"/>
      <c r="AP340" s="23"/>
      <c r="AQ340" s="45">
        <v>4005.0776502385443</v>
      </c>
      <c r="AR340" s="45">
        <v>0.024</v>
      </c>
      <c r="AS340" s="23"/>
      <c r="AT340" s="23"/>
      <c r="AU340" s="23"/>
      <c r="AV340" s="23"/>
      <c r="AW340" s="23"/>
      <c r="AX340" s="45">
        <v>4005.0776502385443</v>
      </c>
      <c r="AY340" s="23"/>
      <c r="AZ340" s="23"/>
      <c r="BA340" s="23"/>
      <c r="BB340" s="23"/>
      <c r="BC340" s="23"/>
      <c r="BD340" s="23"/>
      <c r="BE340" s="45">
        <v>4005.0776502385443</v>
      </c>
      <c r="BF340" s="45"/>
      <c r="BG340" s="23"/>
      <c r="BH340" s="23"/>
      <c r="BI340" s="23"/>
      <c r="BJ340" s="23"/>
      <c r="BK340" s="23"/>
      <c r="BL340" s="45">
        <v>4005.0776502385443</v>
      </c>
      <c r="BM340" s="45">
        <v>0.008</v>
      </c>
      <c r="BN340" s="23"/>
      <c r="BO340" s="23"/>
      <c r="BP340" s="23"/>
      <c r="BQ340" s="23"/>
      <c r="BR340" s="23"/>
      <c r="BS340" s="45">
        <v>4005.0776502385443</v>
      </c>
      <c r="BT340" s="45">
        <v>0.002</v>
      </c>
      <c r="BU340" s="23"/>
      <c r="BV340" s="23"/>
      <c r="BW340" s="23"/>
      <c r="BX340" s="23"/>
      <c r="BY340" s="23"/>
      <c r="BZ340" s="23"/>
      <c r="CA340" s="23"/>
    </row>
    <row r="341" ht="15.75" customHeight="1">
      <c r="A341" s="45">
        <v>3947.4171655722535</v>
      </c>
      <c r="B341" s="46">
        <v>0.041</v>
      </c>
      <c r="C341" s="45"/>
      <c r="D341" s="45"/>
      <c r="E341" s="45"/>
      <c r="F341" s="45"/>
      <c r="G341" s="45"/>
      <c r="H341" s="45">
        <v>3947.4171655722535</v>
      </c>
      <c r="I341" s="46">
        <v>0.07</v>
      </c>
      <c r="J341" s="45"/>
      <c r="K341" s="45"/>
      <c r="L341" s="45"/>
      <c r="M341" s="45"/>
      <c r="N341" s="45"/>
      <c r="O341" s="45">
        <v>3947.4171655722535</v>
      </c>
      <c r="P341" s="45">
        <v>0.0025371400449200436</v>
      </c>
      <c r="Q341" s="45"/>
      <c r="R341" s="45"/>
      <c r="S341" s="45"/>
      <c r="T341" s="45"/>
      <c r="U341" s="45"/>
      <c r="V341" s="45">
        <v>3947.4171655722535</v>
      </c>
      <c r="W341" s="45"/>
      <c r="X341" s="45"/>
      <c r="Y341" s="45"/>
      <c r="Z341" s="45"/>
      <c r="AA341" s="45"/>
      <c r="AB341" s="45"/>
      <c r="AC341" s="45">
        <v>3947.4171655722535</v>
      </c>
      <c r="AD341" s="45">
        <v>108.7726057333432</v>
      </c>
      <c r="AE341" s="45"/>
      <c r="AF341" s="45"/>
      <c r="AG341" s="45"/>
      <c r="AH341" s="45"/>
      <c r="AI341" s="45"/>
      <c r="AJ341" s="45">
        <v>3947.4171655722535</v>
      </c>
      <c r="AK341" s="45">
        <v>0.022</v>
      </c>
      <c r="AL341" s="45"/>
      <c r="AM341" s="45"/>
      <c r="AN341" s="45"/>
      <c r="AO341" s="23"/>
      <c r="AP341" s="23"/>
      <c r="AQ341" s="45">
        <v>3947.4171655722535</v>
      </c>
      <c r="AR341" s="45">
        <v>0.024</v>
      </c>
      <c r="AS341" s="23"/>
      <c r="AT341" s="23"/>
      <c r="AU341" s="23"/>
      <c r="AV341" s="23"/>
      <c r="AW341" s="23"/>
      <c r="AX341" s="45">
        <v>3947.4171655722535</v>
      </c>
      <c r="AY341" s="23"/>
      <c r="AZ341" s="23"/>
      <c r="BA341" s="23"/>
      <c r="BB341" s="23"/>
      <c r="BC341" s="23"/>
      <c r="BD341" s="23"/>
      <c r="BE341" s="45">
        <v>3947.4171655722535</v>
      </c>
      <c r="BF341" s="45"/>
      <c r="BG341" s="23"/>
      <c r="BH341" s="23"/>
      <c r="BI341" s="23"/>
      <c r="BJ341" s="23"/>
      <c r="BK341" s="23"/>
      <c r="BL341" s="45">
        <v>3947.4171655722535</v>
      </c>
      <c r="BM341" s="45">
        <v>0.01</v>
      </c>
      <c r="BN341" s="23"/>
      <c r="BO341" s="23"/>
      <c r="BP341" s="23"/>
      <c r="BQ341" s="23"/>
      <c r="BR341" s="23"/>
      <c r="BS341" s="45">
        <v>3947.4171655722535</v>
      </c>
      <c r="BT341" s="45">
        <v>0.004</v>
      </c>
      <c r="BU341" s="23"/>
      <c r="BV341" s="23"/>
      <c r="BW341" s="23"/>
      <c r="BX341" s="23"/>
      <c r="BY341" s="23"/>
      <c r="BZ341" s="23"/>
      <c r="CA341" s="23"/>
    </row>
    <row r="342" ht="15.75" customHeight="1">
      <c r="A342" s="45">
        <v>3890.453845216144</v>
      </c>
      <c r="B342" s="46">
        <v>0.049</v>
      </c>
      <c r="C342" s="45"/>
      <c r="D342" s="45"/>
      <c r="E342" s="45"/>
      <c r="F342" s="45"/>
      <c r="G342" s="45"/>
      <c r="H342" s="45">
        <v>3890.453845216144</v>
      </c>
      <c r="I342" s="46">
        <v>0.07</v>
      </c>
      <c r="J342" s="45"/>
      <c r="K342" s="45"/>
      <c r="L342" s="45"/>
      <c r="M342" s="45"/>
      <c r="N342" s="45"/>
      <c r="O342" s="45">
        <v>3890.453845216144</v>
      </c>
      <c r="P342" s="45">
        <v>0.0040467089569692395</v>
      </c>
      <c r="Q342" s="45"/>
      <c r="R342" s="45"/>
      <c r="S342" s="45"/>
      <c r="T342" s="45"/>
      <c r="U342" s="45"/>
      <c r="V342" s="45">
        <v>3890.453845216144</v>
      </c>
      <c r="W342" s="45">
        <v>0.011054438169204529</v>
      </c>
      <c r="X342" s="45"/>
      <c r="Y342" s="45"/>
      <c r="Z342" s="45"/>
      <c r="AA342" s="45"/>
      <c r="AB342" s="45"/>
      <c r="AC342" s="45">
        <v>3890.453845216144</v>
      </c>
      <c r="AD342" s="45">
        <v>122.46298911933195</v>
      </c>
      <c r="AE342" s="45"/>
      <c r="AF342" s="45"/>
      <c r="AG342" s="45"/>
      <c r="AH342" s="45"/>
      <c r="AI342" s="45"/>
      <c r="AJ342" s="45">
        <v>3890.453845216144</v>
      </c>
      <c r="AK342" s="45">
        <v>0.023</v>
      </c>
      <c r="AL342" s="45"/>
      <c r="AM342" s="45"/>
      <c r="AN342" s="45"/>
      <c r="AO342" s="23"/>
      <c r="AP342" s="23"/>
      <c r="AQ342" s="45">
        <v>3890.453845216144</v>
      </c>
      <c r="AR342" s="45">
        <v>0.023</v>
      </c>
      <c r="AS342" s="23"/>
      <c r="AT342" s="23"/>
      <c r="AU342" s="23"/>
      <c r="AV342" s="23"/>
      <c r="AW342" s="23"/>
      <c r="AX342" s="45">
        <v>3890.453845216144</v>
      </c>
      <c r="AY342" s="23"/>
      <c r="AZ342" s="23"/>
      <c r="BA342" s="23"/>
      <c r="BB342" s="23"/>
      <c r="BC342" s="23"/>
      <c r="BD342" s="23"/>
      <c r="BE342" s="45">
        <v>3890.453845216144</v>
      </c>
      <c r="BF342" s="45"/>
      <c r="BG342" s="23"/>
      <c r="BH342" s="23"/>
      <c r="BI342" s="23"/>
      <c r="BJ342" s="23"/>
      <c r="BK342" s="23"/>
      <c r="BL342" s="45">
        <v>3890.453845216144</v>
      </c>
      <c r="BM342" s="45">
        <v>0.013</v>
      </c>
      <c r="BN342" s="23"/>
      <c r="BO342" s="23"/>
      <c r="BP342" s="23"/>
      <c r="BQ342" s="23"/>
      <c r="BR342" s="23"/>
      <c r="BS342" s="45">
        <v>3890.453845216144</v>
      </c>
      <c r="BT342" s="45">
        <v>0.022</v>
      </c>
      <c r="BU342" s="23"/>
      <c r="BV342" s="23"/>
      <c r="BW342" s="23"/>
      <c r="BX342" s="23"/>
      <c r="BY342" s="23"/>
      <c r="BZ342" s="23"/>
      <c r="CA342" s="23"/>
    </row>
    <row r="343" ht="15.75" customHeight="1">
      <c r="A343" s="45">
        <v>3832.4919765603736</v>
      </c>
      <c r="B343" s="46">
        <v>0.041</v>
      </c>
      <c r="C343" s="45"/>
      <c r="D343" s="45"/>
      <c r="E343" s="45"/>
      <c r="F343" s="45"/>
      <c r="G343" s="45"/>
      <c r="H343" s="45">
        <v>3832.4919765603736</v>
      </c>
      <c r="I343" s="46">
        <v>0.07</v>
      </c>
      <c r="J343" s="45"/>
      <c r="K343" s="45"/>
      <c r="L343" s="45"/>
      <c r="M343" s="45"/>
      <c r="N343" s="45"/>
      <c r="O343" s="45">
        <v>3832.4919765603736</v>
      </c>
      <c r="P343" s="45">
        <v>0.003741001568985574</v>
      </c>
      <c r="Q343" s="45"/>
      <c r="R343" s="45"/>
      <c r="S343" s="45"/>
      <c r="T343" s="45"/>
      <c r="U343" s="45"/>
      <c r="V343" s="45">
        <v>3832.4919765603736</v>
      </c>
      <c r="W343" s="45">
        <v>0.012479963530490473</v>
      </c>
      <c r="X343" s="45"/>
      <c r="Y343" s="45"/>
      <c r="Z343" s="45"/>
      <c r="AA343" s="45"/>
      <c r="AB343" s="45"/>
      <c r="AC343" s="45">
        <v>3832.4919765603736</v>
      </c>
      <c r="AD343" s="45">
        <v>127.06053835310364</v>
      </c>
      <c r="AE343" s="45"/>
      <c r="AF343" s="45"/>
      <c r="AG343" s="45"/>
      <c r="AH343" s="45"/>
      <c r="AI343" s="45"/>
      <c r="AJ343" s="45">
        <v>3832.4919765603736</v>
      </c>
      <c r="AK343" s="45">
        <v>0.023</v>
      </c>
      <c r="AL343" s="45"/>
      <c r="AM343" s="45"/>
      <c r="AN343" s="45"/>
      <c r="AO343" s="23"/>
      <c r="AP343" s="23"/>
      <c r="AQ343" s="45">
        <v>3832.4919765603736</v>
      </c>
      <c r="AR343" s="45">
        <v>0.022</v>
      </c>
      <c r="AS343" s="23"/>
      <c r="AT343" s="23"/>
      <c r="AU343" s="23"/>
      <c r="AV343" s="23"/>
      <c r="AW343" s="23"/>
      <c r="AX343" s="45">
        <v>3832.4919765603736</v>
      </c>
      <c r="AY343" s="23"/>
      <c r="AZ343" s="23"/>
      <c r="BA343" s="23"/>
      <c r="BB343" s="23"/>
      <c r="BC343" s="23"/>
      <c r="BD343" s="23"/>
      <c r="BE343" s="45">
        <v>3832.4919765603736</v>
      </c>
      <c r="BF343" s="45"/>
      <c r="BG343" s="23"/>
      <c r="BH343" s="23"/>
      <c r="BI343" s="23"/>
      <c r="BJ343" s="23"/>
      <c r="BK343" s="23"/>
      <c r="BL343" s="45">
        <v>3832.4919765603736</v>
      </c>
      <c r="BM343" s="45">
        <v>0.023</v>
      </c>
      <c r="BN343" s="23"/>
      <c r="BO343" s="23"/>
      <c r="BP343" s="23"/>
      <c r="BQ343" s="23"/>
      <c r="BR343" s="23"/>
      <c r="BS343" s="45">
        <v>3832.4919765603736</v>
      </c>
      <c r="BT343" s="45">
        <v>0.028</v>
      </c>
      <c r="BU343" s="23"/>
      <c r="BV343" s="23"/>
      <c r="BW343" s="23"/>
      <c r="BX343" s="23"/>
      <c r="BY343" s="23"/>
      <c r="BZ343" s="23"/>
      <c r="CA343" s="23"/>
    </row>
    <row r="344" ht="15.75" customHeight="1">
      <c r="A344" s="45">
        <v>3794.9497766479026</v>
      </c>
      <c r="B344" s="46">
        <v>0.035</v>
      </c>
      <c r="C344" s="45"/>
      <c r="D344" s="45"/>
      <c r="E344" s="45"/>
      <c r="F344" s="45"/>
      <c r="G344" s="45"/>
      <c r="H344" s="45">
        <v>3794.9497766479026</v>
      </c>
      <c r="I344" s="46">
        <v>0.061</v>
      </c>
      <c r="J344" s="45"/>
      <c r="K344" s="45"/>
      <c r="L344" s="45"/>
      <c r="M344" s="45"/>
      <c r="N344" s="45"/>
      <c r="O344" s="45">
        <v>3794.9497766479026</v>
      </c>
      <c r="P344" s="45">
        <v>0.003220991465407663</v>
      </c>
      <c r="Q344" s="45"/>
      <c r="R344" s="45"/>
      <c r="S344" s="45"/>
      <c r="T344" s="45"/>
      <c r="U344" s="45"/>
      <c r="V344" s="45">
        <v>3794.9497766479026</v>
      </c>
      <c r="W344" s="45">
        <v>0.0109664063918649</v>
      </c>
      <c r="X344" s="45"/>
      <c r="Y344" s="45"/>
      <c r="Z344" s="45"/>
      <c r="AA344" s="45"/>
      <c r="AB344" s="45"/>
      <c r="AC344" s="45">
        <v>3794.9497766479026</v>
      </c>
      <c r="AD344" s="45">
        <v>143.27219901942982</v>
      </c>
      <c r="AE344" s="45"/>
      <c r="AF344" s="45"/>
      <c r="AG344" s="45"/>
      <c r="AH344" s="45"/>
      <c r="AI344" s="45"/>
      <c r="AJ344" s="45">
        <v>3794.9497766479026</v>
      </c>
      <c r="AK344" s="45">
        <v>0.023</v>
      </c>
      <c r="AL344" s="45"/>
      <c r="AM344" s="45"/>
      <c r="AN344" s="45"/>
      <c r="AO344" s="23"/>
      <c r="AP344" s="23"/>
      <c r="AQ344" s="45">
        <v>3794.9497766479026</v>
      </c>
      <c r="AR344" s="45">
        <v>0.021</v>
      </c>
      <c r="AS344" s="23"/>
      <c r="AT344" s="23"/>
      <c r="AU344" s="23"/>
      <c r="AV344" s="23"/>
      <c r="AW344" s="23"/>
      <c r="AX344" s="45">
        <v>3794.9497766479026</v>
      </c>
      <c r="AY344" s="23"/>
      <c r="AZ344" s="23"/>
      <c r="BA344" s="23"/>
      <c r="BB344" s="23"/>
      <c r="BC344" s="23"/>
      <c r="BD344" s="23"/>
      <c r="BE344" s="45">
        <v>3794.9497766479026</v>
      </c>
      <c r="BF344" s="45"/>
      <c r="BG344" s="23"/>
      <c r="BH344" s="23"/>
      <c r="BI344" s="23"/>
      <c r="BJ344" s="23"/>
      <c r="BK344" s="23"/>
      <c r="BL344" s="45">
        <v>3794.9497766479026</v>
      </c>
      <c r="BM344" s="45">
        <v>0.091</v>
      </c>
      <c r="BN344" s="23"/>
      <c r="BO344" s="23"/>
      <c r="BP344" s="23"/>
      <c r="BQ344" s="23"/>
      <c r="BR344" s="23"/>
      <c r="BS344" s="45">
        <v>3794.9497766479026</v>
      </c>
      <c r="BT344" s="45">
        <v>0.035</v>
      </c>
      <c r="BU344" s="23"/>
      <c r="BV344" s="23"/>
      <c r="BW344" s="23"/>
      <c r="BX344" s="23"/>
      <c r="BY344" s="23"/>
      <c r="BZ344" s="23"/>
      <c r="CA344" s="23"/>
    </row>
    <row r="345" ht="15.75" customHeight="1">
      <c r="A345" s="45">
        <v>3745.7165371037368</v>
      </c>
      <c r="B345" s="46">
        <v>0.026</v>
      </c>
      <c r="C345" s="45"/>
      <c r="D345" s="45"/>
      <c r="E345" s="45"/>
      <c r="F345" s="45"/>
      <c r="G345" s="45"/>
      <c r="H345" s="45">
        <v>3745.7165371037368</v>
      </c>
      <c r="I345" s="46">
        <v>0.061</v>
      </c>
      <c r="J345" s="45"/>
      <c r="K345" s="45"/>
      <c r="L345" s="45"/>
      <c r="M345" s="45"/>
      <c r="N345" s="45"/>
      <c r="O345" s="45">
        <v>3745.7165371037368</v>
      </c>
      <c r="P345" s="45"/>
      <c r="Q345" s="45"/>
      <c r="R345" s="45"/>
      <c r="S345" s="45"/>
      <c r="T345" s="45"/>
      <c r="U345" s="45"/>
      <c r="V345" s="45">
        <v>3745.7165371037368</v>
      </c>
      <c r="W345" s="45"/>
      <c r="X345" s="45"/>
      <c r="Y345" s="45"/>
      <c r="Z345" s="45"/>
      <c r="AA345" s="45"/>
      <c r="AB345" s="45"/>
      <c r="AC345" s="45">
        <v>3745.7165371037368</v>
      </c>
      <c r="AD345" s="45">
        <v>164.44869468848592</v>
      </c>
      <c r="AE345" s="45"/>
      <c r="AF345" s="45"/>
      <c r="AG345" s="45"/>
      <c r="AH345" s="45"/>
      <c r="AI345" s="45"/>
      <c r="AJ345" s="45">
        <v>3745.7165371037368</v>
      </c>
      <c r="AK345" s="45">
        <v>0.023</v>
      </c>
      <c r="AL345" s="45"/>
      <c r="AM345" s="45"/>
      <c r="AN345" s="45"/>
      <c r="AO345" s="23"/>
      <c r="AP345" s="23"/>
      <c r="AQ345" s="45">
        <v>3745.7165371037368</v>
      </c>
      <c r="AR345" s="45">
        <v>0.02</v>
      </c>
      <c r="AS345" s="23"/>
      <c r="AT345" s="23"/>
      <c r="AU345" s="23"/>
      <c r="AV345" s="23"/>
      <c r="AW345" s="23"/>
      <c r="AX345" s="45">
        <v>3745.7165371037368</v>
      </c>
      <c r="AY345" s="23"/>
      <c r="AZ345" s="23"/>
      <c r="BA345" s="23"/>
      <c r="BB345" s="23"/>
      <c r="BC345" s="23"/>
      <c r="BD345" s="23"/>
      <c r="BE345" s="45">
        <v>3745.7165371037368</v>
      </c>
      <c r="BF345" s="45"/>
      <c r="BG345" s="23"/>
      <c r="BH345" s="23"/>
      <c r="BI345" s="23"/>
      <c r="BJ345" s="23"/>
      <c r="BK345" s="23"/>
      <c r="BL345" s="45">
        <v>3745.7165371037368</v>
      </c>
      <c r="BM345" s="45">
        <v>0.357</v>
      </c>
      <c r="BN345" s="23"/>
      <c r="BO345" s="23"/>
      <c r="BP345" s="23"/>
      <c r="BQ345" s="23"/>
      <c r="BR345" s="23"/>
      <c r="BS345" s="45">
        <v>3745.7165371037368</v>
      </c>
      <c r="BT345" s="45">
        <v>0.039</v>
      </c>
      <c r="BU345" s="23"/>
      <c r="BV345" s="23"/>
      <c r="BW345" s="23"/>
      <c r="BX345" s="23"/>
      <c r="BY345" s="23"/>
      <c r="BZ345" s="23"/>
      <c r="CA345" s="23"/>
    </row>
    <row r="346" ht="15.75" customHeight="1">
      <c r="A346" s="45">
        <v>3689.8554434865187</v>
      </c>
      <c r="B346" s="46">
        <v>0.025</v>
      </c>
      <c r="C346" s="45"/>
      <c r="D346" s="45"/>
      <c r="E346" s="45"/>
      <c r="F346" s="45"/>
      <c r="G346" s="45"/>
      <c r="H346" s="45">
        <v>3689.8554434865187</v>
      </c>
      <c r="I346" s="46">
        <v>0.063</v>
      </c>
      <c r="J346" s="45"/>
      <c r="K346" s="45"/>
      <c r="L346" s="45"/>
      <c r="M346" s="45"/>
      <c r="N346" s="45"/>
      <c r="O346" s="45">
        <v>3689.8554434865187</v>
      </c>
      <c r="P346" s="45">
        <v>0.003129531036362597</v>
      </c>
      <c r="Q346" s="45"/>
      <c r="R346" s="45"/>
      <c r="S346" s="45"/>
      <c r="T346" s="45"/>
      <c r="U346" s="45"/>
      <c r="V346" s="45">
        <v>3689.8554434865187</v>
      </c>
      <c r="W346" s="45">
        <v>0.00885592568330996</v>
      </c>
      <c r="X346" s="45"/>
      <c r="Y346" s="45"/>
      <c r="Z346" s="45"/>
      <c r="AA346" s="45"/>
      <c r="AB346" s="45"/>
      <c r="AC346" s="45">
        <v>3689.8554434865187</v>
      </c>
      <c r="AD346" s="45">
        <v>160.90811970508972</v>
      </c>
      <c r="AE346" s="45"/>
      <c r="AF346" s="45"/>
      <c r="AG346" s="45"/>
      <c r="AH346" s="45"/>
      <c r="AI346" s="45"/>
      <c r="AJ346" s="45">
        <v>3689.8554434865187</v>
      </c>
      <c r="AK346" s="45">
        <v>0.023</v>
      </c>
      <c r="AL346" s="45"/>
      <c r="AM346" s="45"/>
      <c r="AN346" s="45"/>
      <c r="AO346" s="23"/>
      <c r="AP346" s="23"/>
      <c r="AQ346" s="45">
        <v>3689.8554434865187</v>
      </c>
      <c r="AR346" s="45">
        <v>0.019</v>
      </c>
      <c r="AS346" s="23"/>
      <c r="AT346" s="23"/>
      <c r="AU346" s="23"/>
      <c r="AV346" s="23"/>
      <c r="AW346" s="23"/>
      <c r="AX346" s="45">
        <v>3689.8554434865187</v>
      </c>
      <c r="AY346" s="23"/>
      <c r="AZ346" s="23"/>
      <c r="BA346" s="23"/>
      <c r="BB346" s="23"/>
      <c r="BC346" s="23"/>
      <c r="BD346" s="23"/>
      <c r="BE346" s="45">
        <v>3689.8554434865187</v>
      </c>
      <c r="BF346" s="45"/>
      <c r="BG346" s="23"/>
      <c r="BH346" s="23"/>
      <c r="BI346" s="23"/>
      <c r="BJ346" s="23"/>
      <c r="BK346" s="23"/>
      <c r="BL346" s="45">
        <v>3689.8554434865187</v>
      </c>
      <c r="BM346" s="45">
        <v>0.691</v>
      </c>
      <c r="BN346" s="23"/>
      <c r="BO346" s="23"/>
      <c r="BP346" s="23"/>
      <c r="BQ346" s="23"/>
      <c r="BR346" s="23"/>
      <c r="BS346" s="45">
        <v>3689.8554434865187</v>
      </c>
      <c r="BT346" s="45">
        <v>0.043</v>
      </c>
      <c r="BU346" s="23"/>
      <c r="BV346" s="23"/>
      <c r="BW346" s="23"/>
      <c r="BX346" s="23"/>
      <c r="BY346" s="23"/>
      <c r="BZ346" s="23"/>
      <c r="CA346" s="23"/>
    </row>
    <row r="347" ht="15.75" customHeight="1">
      <c r="A347" s="45">
        <v>3649.1594041481067</v>
      </c>
      <c r="B347" s="46">
        <v>0.025</v>
      </c>
      <c r="C347" s="45"/>
      <c r="D347" s="45"/>
      <c r="E347" s="45"/>
      <c r="F347" s="45"/>
      <c r="G347" s="45"/>
      <c r="H347" s="45">
        <v>3649.1594041481067</v>
      </c>
      <c r="I347" s="46">
        <v>0.06</v>
      </c>
      <c r="J347" s="45"/>
      <c r="K347" s="45"/>
      <c r="L347" s="45"/>
      <c r="M347" s="45"/>
      <c r="N347" s="45"/>
      <c r="O347" s="45">
        <v>3649.1594041481067</v>
      </c>
      <c r="P347" s="45">
        <v>0.003030901532797381</v>
      </c>
      <c r="Q347" s="45"/>
      <c r="R347" s="45"/>
      <c r="S347" s="45"/>
      <c r="T347" s="45"/>
      <c r="U347" s="45"/>
      <c r="V347" s="45">
        <v>3649.1594041481067</v>
      </c>
      <c r="W347" s="45">
        <v>0.009375300495943694</v>
      </c>
      <c r="X347" s="45"/>
      <c r="Y347" s="45"/>
      <c r="Z347" s="45"/>
      <c r="AA347" s="45"/>
      <c r="AB347" s="45"/>
      <c r="AC347" s="45">
        <v>3649.1594041481067</v>
      </c>
      <c r="AD347" s="45">
        <v>174.6767787803341</v>
      </c>
      <c r="AE347" s="45"/>
      <c r="AF347" s="45"/>
      <c r="AG347" s="45"/>
      <c r="AH347" s="45"/>
      <c r="AI347" s="45"/>
      <c r="AJ347" s="45">
        <v>3649.1594041481067</v>
      </c>
      <c r="AK347" s="45">
        <v>0.023</v>
      </c>
      <c r="AL347" s="45"/>
      <c r="AM347" s="45"/>
      <c r="AN347" s="45"/>
      <c r="AO347" s="23"/>
      <c r="AP347" s="23"/>
      <c r="AQ347" s="45">
        <v>3649.1594041481067</v>
      </c>
      <c r="AR347" s="45">
        <v>0.017</v>
      </c>
      <c r="AS347" s="23"/>
      <c r="AT347" s="23"/>
      <c r="AU347" s="23"/>
      <c r="AV347" s="23"/>
      <c r="AW347" s="23"/>
      <c r="AX347" s="45">
        <v>3649.1594041481067</v>
      </c>
      <c r="AY347" s="23"/>
      <c r="AZ347" s="23"/>
      <c r="BA347" s="23"/>
      <c r="BB347" s="23"/>
      <c r="BC347" s="23"/>
      <c r="BD347" s="23"/>
      <c r="BE347" s="45">
        <v>3649.1594041481067</v>
      </c>
      <c r="BF347" s="45"/>
      <c r="BG347" s="23"/>
      <c r="BH347" s="23"/>
      <c r="BI347" s="23"/>
      <c r="BJ347" s="23"/>
      <c r="BK347" s="23"/>
      <c r="BL347" s="45">
        <v>3649.1594041481067</v>
      </c>
      <c r="BM347" s="45">
        <v>0.778</v>
      </c>
      <c r="BN347" s="23"/>
      <c r="BO347" s="23"/>
      <c r="BP347" s="23"/>
      <c r="BQ347" s="23"/>
      <c r="BR347" s="23"/>
      <c r="BS347" s="45">
        <v>3649.1594041481067</v>
      </c>
      <c r="BT347" s="45">
        <v>0.047</v>
      </c>
      <c r="BU347" s="23"/>
      <c r="BV347" s="23"/>
      <c r="BW347" s="23"/>
      <c r="BX347" s="23"/>
      <c r="BY347" s="23"/>
      <c r="BZ347" s="23"/>
      <c r="CA347" s="23"/>
    </row>
    <row r="348" ht="15.75" customHeight="1">
      <c r="A348" s="45">
        <v>3594.1127874755075</v>
      </c>
      <c r="B348" s="46">
        <v>0.022</v>
      </c>
      <c r="C348" s="45"/>
      <c r="D348" s="45"/>
      <c r="E348" s="45"/>
      <c r="F348" s="45"/>
      <c r="G348" s="45"/>
      <c r="H348" s="45">
        <v>3594.1127874755075</v>
      </c>
      <c r="I348" s="46">
        <v>0.06</v>
      </c>
      <c r="J348" s="45"/>
      <c r="K348" s="45"/>
      <c r="L348" s="45"/>
      <c r="M348" s="45"/>
      <c r="N348" s="45"/>
      <c r="O348" s="45">
        <v>3594.1127874755075</v>
      </c>
      <c r="P348" s="45">
        <v>0.003006735802872479</v>
      </c>
      <c r="Q348" s="45"/>
      <c r="R348" s="45"/>
      <c r="S348" s="45"/>
      <c r="T348" s="45"/>
      <c r="U348" s="45"/>
      <c r="V348" s="45">
        <v>3594.1127874755075</v>
      </c>
      <c r="W348" s="45">
        <v>0.008866722649466845</v>
      </c>
      <c r="X348" s="45"/>
      <c r="Y348" s="45"/>
      <c r="Z348" s="45"/>
      <c r="AA348" s="45"/>
      <c r="AB348" s="45"/>
      <c r="AC348" s="45">
        <v>3594.1127874755075</v>
      </c>
      <c r="AD348" s="45">
        <v>227.84489190980474</v>
      </c>
      <c r="AE348" s="45"/>
      <c r="AF348" s="45"/>
      <c r="AG348" s="45"/>
      <c r="AH348" s="45"/>
      <c r="AI348" s="45"/>
      <c r="AJ348" s="45">
        <v>3594.1127874755075</v>
      </c>
      <c r="AK348" s="45">
        <v>0.022</v>
      </c>
      <c r="AL348" s="45"/>
      <c r="AM348" s="45"/>
      <c r="AN348" s="45"/>
      <c r="AO348" s="23"/>
      <c r="AP348" s="23"/>
      <c r="AQ348" s="45">
        <v>3594.1127874755075</v>
      </c>
      <c r="AR348" s="45">
        <v>0.016</v>
      </c>
      <c r="AS348" s="23"/>
      <c r="AT348" s="23"/>
      <c r="AU348" s="23"/>
      <c r="AV348" s="23"/>
      <c r="AW348" s="23"/>
      <c r="AX348" s="45">
        <v>3594.1127874755075</v>
      </c>
      <c r="AY348" s="23"/>
      <c r="AZ348" s="23"/>
      <c r="BA348" s="23"/>
      <c r="BB348" s="23"/>
      <c r="BC348" s="23"/>
      <c r="BD348" s="23"/>
      <c r="BE348" s="45">
        <v>3594.1127874755075</v>
      </c>
      <c r="BF348" s="45"/>
      <c r="BG348" s="23"/>
      <c r="BH348" s="23"/>
      <c r="BI348" s="23"/>
      <c r="BJ348" s="23"/>
      <c r="BK348" s="23"/>
      <c r="BL348" s="45">
        <v>3594.1127874755075</v>
      </c>
      <c r="BM348" s="45">
        <v>1.256</v>
      </c>
      <c r="BN348" s="23"/>
      <c r="BO348" s="23"/>
      <c r="BP348" s="23"/>
      <c r="BQ348" s="23"/>
      <c r="BR348" s="23"/>
      <c r="BS348" s="45">
        <v>3594.1127874755075</v>
      </c>
      <c r="BT348" s="45">
        <v>0.09</v>
      </c>
      <c r="BU348" s="23"/>
      <c r="BV348" s="23"/>
      <c r="BW348" s="23"/>
      <c r="BX348" s="23"/>
      <c r="BY348" s="23"/>
      <c r="BZ348" s="23"/>
      <c r="CA348" s="23"/>
    </row>
    <row r="349" ht="15.75" customHeight="1">
      <c r="A349" s="45">
        <v>3565.8708650182543</v>
      </c>
      <c r="B349" s="46">
        <v>0.035</v>
      </c>
      <c r="C349" s="45"/>
      <c r="D349" s="45"/>
      <c r="E349" s="45"/>
      <c r="F349" s="45"/>
      <c r="G349" s="45"/>
      <c r="H349" s="45">
        <v>3565.8708650182543</v>
      </c>
      <c r="I349" s="46">
        <v>0.06</v>
      </c>
      <c r="J349" s="45"/>
      <c r="K349" s="45"/>
      <c r="L349" s="45"/>
      <c r="M349" s="45"/>
      <c r="N349" s="45"/>
      <c r="O349" s="45">
        <v>3565.8708650182543</v>
      </c>
      <c r="P349" s="45"/>
      <c r="Q349" s="45"/>
      <c r="R349" s="45"/>
      <c r="S349" s="45"/>
      <c r="T349" s="45"/>
      <c r="U349" s="45"/>
      <c r="V349" s="45">
        <v>3565.8708650182543</v>
      </c>
      <c r="W349" s="45"/>
      <c r="X349" s="45"/>
      <c r="Y349" s="45"/>
      <c r="Z349" s="45"/>
      <c r="AA349" s="45"/>
      <c r="AB349" s="45"/>
      <c r="AC349" s="45">
        <v>3565.8708650182543</v>
      </c>
      <c r="AD349" s="45">
        <v>282.17778206251336</v>
      </c>
      <c r="AE349" s="45"/>
      <c r="AF349" s="45"/>
      <c r="AG349" s="45"/>
      <c r="AH349" s="45"/>
      <c r="AI349" s="45"/>
      <c r="AJ349" s="45">
        <v>3565.8708650182543</v>
      </c>
      <c r="AK349" s="45">
        <v>0.022</v>
      </c>
      <c r="AL349" s="45"/>
      <c r="AM349" s="45"/>
      <c r="AN349" s="45"/>
      <c r="AO349" s="23"/>
      <c r="AP349" s="23"/>
      <c r="AQ349" s="45">
        <v>3565.8708650182543</v>
      </c>
      <c r="AR349" s="45">
        <v>0.015</v>
      </c>
      <c r="AS349" s="23"/>
      <c r="AT349" s="23"/>
      <c r="AU349" s="23"/>
      <c r="AV349" s="23"/>
      <c r="AW349" s="23"/>
      <c r="AX349" s="45">
        <v>3565.8708650182543</v>
      </c>
      <c r="AY349" s="23"/>
      <c r="AZ349" s="23"/>
      <c r="BA349" s="23"/>
      <c r="BB349" s="23"/>
      <c r="BC349" s="23"/>
      <c r="BD349" s="23"/>
      <c r="BE349" s="45">
        <v>3565.8708650182543</v>
      </c>
      <c r="BF349" s="45"/>
      <c r="BG349" s="23"/>
      <c r="BH349" s="23"/>
      <c r="BI349" s="23"/>
      <c r="BJ349" s="23"/>
      <c r="BK349" s="23"/>
      <c r="BL349" s="45">
        <v>3565.8708650182543</v>
      </c>
      <c r="BM349" s="45">
        <v>1.599</v>
      </c>
      <c r="BN349" s="23"/>
      <c r="BO349" s="23"/>
      <c r="BP349" s="23"/>
      <c r="BQ349" s="23"/>
      <c r="BR349" s="23"/>
      <c r="BS349" s="45">
        <v>3565.8708650182543</v>
      </c>
      <c r="BT349" s="45">
        <v>0.108</v>
      </c>
      <c r="BU349" s="23"/>
      <c r="BV349" s="23"/>
      <c r="BW349" s="23"/>
      <c r="BX349" s="23"/>
      <c r="BY349" s="23"/>
      <c r="BZ349" s="23"/>
      <c r="CA349" s="23"/>
    </row>
    <row r="350" ht="15.75" customHeight="1">
      <c r="A350" s="45">
        <v>3524.073750970928</v>
      </c>
      <c r="B350" s="46">
        <v>0.033</v>
      </c>
      <c r="C350" s="45"/>
      <c r="D350" s="45"/>
      <c r="E350" s="45"/>
      <c r="F350" s="45"/>
      <c r="G350" s="45"/>
      <c r="H350" s="45">
        <v>3524.073750970928</v>
      </c>
      <c r="I350" s="46">
        <v>0.06</v>
      </c>
      <c r="J350" s="45"/>
      <c r="K350" s="45"/>
      <c r="L350" s="45"/>
      <c r="M350" s="45"/>
      <c r="N350" s="45"/>
      <c r="O350" s="45">
        <v>3524.073750970928</v>
      </c>
      <c r="P350" s="45">
        <v>0.002887290228208665</v>
      </c>
      <c r="Q350" s="45"/>
      <c r="R350" s="45"/>
      <c r="S350" s="45"/>
      <c r="T350" s="45"/>
      <c r="U350" s="45"/>
      <c r="V350" s="45">
        <v>3524.073750970928</v>
      </c>
      <c r="W350" s="45">
        <v>0.00813940706670119</v>
      </c>
      <c r="X350" s="45"/>
      <c r="Y350" s="45"/>
      <c r="Z350" s="45"/>
      <c r="AA350" s="45"/>
      <c r="AB350" s="45"/>
      <c r="AC350" s="45">
        <v>3524.073750970928</v>
      </c>
      <c r="AD350" s="45">
        <v>361.55276981868724</v>
      </c>
      <c r="AE350" s="45"/>
      <c r="AF350" s="45"/>
      <c r="AG350" s="45"/>
      <c r="AH350" s="45"/>
      <c r="AI350" s="45"/>
      <c r="AJ350" s="45">
        <v>3524.073750970928</v>
      </c>
      <c r="AK350" s="45">
        <v>0.022</v>
      </c>
      <c r="AL350" s="45"/>
      <c r="AM350" s="45"/>
      <c r="AN350" s="45"/>
      <c r="AO350" s="23"/>
      <c r="AP350" s="23"/>
      <c r="AQ350" s="45">
        <v>3524.073750970928</v>
      </c>
      <c r="AR350" s="45">
        <v>0.014</v>
      </c>
      <c r="AS350" s="23"/>
      <c r="AT350" s="23"/>
      <c r="AU350" s="23"/>
      <c r="AV350" s="23"/>
      <c r="AW350" s="23"/>
      <c r="AX350" s="45">
        <v>3524.073750970928</v>
      </c>
      <c r="AY350" s="23"/>
      <c r="AZ350" s="23"/>
      <c r="BA350" s="23"/>
      <c r="BB350" s="23"/>
      <c r="BC350" s="23"/>
      <c r="BD350" s="23"/>
      <c r="BE350" s="45">
        <v>3524.073750970928</v>
      </c>
      <c r="BF350" s="45"/>
      <c r="BG350" s="23"/>
      <c r="BH350" s="23"/>
      <c r="BI350" s="23"/>
      <c r="BJ350" s="23"/>
      <c r="BK350" s="23"/>
      <c r="BL350" s="45">
        <v>3524.073750970928</v>
      </c>
      <c r="BM350" s="45">
        <v>1.804</v>
      </c>
      <c r="BN350" s="23"/>
      <c r="BO350" s="23"/>
      <c r="BP350" s="23"/>
      <c r="BQ350" s="23"/>
      <c r="BR350" s="23"/>
      <c r="BS350" s="45">
        <v>3524.073750970928</v>
      </c>
      <c r="BT350" s="45">
        <v>0.14</v>
      </c>
      <c r="BU350" s="23"/>
      <c r="BV350" s="23"/>
      <c r="BW350" s="23"/>
      <c r="BX350" s="23"/>
      <c r="BY350" s="23"/>
      <c r="BZ350" s="23"/>
      <c r="CA350" s="23"/>
    </row>
    <row r="351" ht="15.75" customHeight="1">
      <c r="A351" s="45">
        <v>3492.1268666950778</v>
      </c>
      <c r="B351" s="46">
        <v>0.039</v>
      </c>
      <c r="C351" s="45"/>
      <c r="D351" s="45"/>
      <c r="E351" s="45"/>
      <c r="F351" s="45"/>
      <c r="G351" s="45"/>
      <c r="H351" s="45">
        <v>3492.1268666950778</v>
      </c>
      <c r="I351" s="46">
        <v>0.06</v>
      </c>
      <c r="J351" s="45"/>
      <c r="K351" s="45"/>
      <c r="L351" s="45"/>
      <c r="M351" s="45"/>
      <c r="N351" s="45"/>
      <c r="O351" s="45">
        <v>3492.1268666950778</v>
      </c>
      <c r="P351" s="45">
        <v>0.0029327079598632398</v>
      </c>
      <c r="Q351" s="45"/>
      <c r="R351" s="45"/>
      <c r="S351" s="45"/>
      <c r="T351" s="45"/>
      <c r="U351" s="45"/>
      <c r="V351" s="45">
        <v>3492.1268666950778</v>
      </c>
      <c r="W351" s="45">
        <v>0.008813034010007484</v>
      </c>
      <c r="X351" s="45"/>
      <c r="Y351" s="45"/>
      <c r="Z351" s="45"/>
      <c r="AA351" s="45"/>
      <c r="AB351" s="45"/>
      <c r="AC351" s="45">
        <v>3492.1268666950778</v>
      </c>
      <c r="AD351" s="45"/>
      <c r="AE351" s="45"/>
      <c r="AF351" s="45"/>
      <c r="AG351" s="45"/>
      <c r="AH351" s="45"/>
      <c r="AI351" s="45"/>
      <c r="AJ351" s="45">
        <v>3492.1268666950778</v>
      </c>
      <c r="AK351" s="45">
        <v>0.022</v>
      </c>
      <c r="AL351" s="45"/>
      <c r="AM351" s="45"/>
      <c r="AN351" s="45"/>
      <c r="AO351" s="23"/>
      <c r="AP351" s="23"/>
      <c r="AQ351" s="45">
        <v>3492.1268666950778</v>
      </c>
      <c r="AR351" s="45">
        <v>0.014</v>
      </c>
      <c r="AS351" s="23"/>
      <c r="AT351" s="23"/>
      <c r="AU351" s="23"/>
      <c r="AV351" s="23"/>
      <c r="AW351" s="23"/>
      <c r="AX351" s="45">
        <v>3492.1268666950778</v>
      </c>
      <c r="AY351" s="23"/>
      <c r="AZ351" s="23"/>
      <c r="BA351" s="23"/>
      <c r="BB351" s="23"/>
      <c r="BC351" s="23"/>
      <c r="BD351" s="23"/>
      <c r="BE351" s="45">
        <v>3492.1268666950778</v>
      </c>
      <c r="BF351" s="45"/>
      <c r="BG351" s="23"/>
      <c r="BH351" s="23"/>
      <c r="BI351" s="23"/>
      <c r="BJ351" s="23"/>
      <c r="BK351" s="23"/>
      <c r="BL351" s="45">
        <v>3492.1268666950778</v>
      </c>
      <c r="BM351" s="45">
        <v>1.638</v>
      </c>
      <c r="BN351" s="23"/>
      <c r="BO351" s="23"/>
      <c r="BP351" s="23"/>
      <c r="BQ351" s="23"/>
      <c r="BR351" s="23"/>
      <c r="BS351" s="45">
        <v>3492.1268666950778</v>
      </c>
      <c r="BT351" s="45">
        <v>0.14</v>
      </c>
      <c r="BU351" s="23"/>
      <c r="BV351" s="23"/>
      <c r="BW351" s="23"/>
      <c r="BX351" s="23"/>
      <c r="BY351" s="23"/>
      <c r="BZ351" s="23"/>
      <c r="CA351" s="23"/>
    </row>
    <row r="352" ht="15.75" customHeight="1">
      <c r="A352" s="45">
        <v>3471.8885949634932</v>
      </c>
      <c r="B352" s="46">
        <v>0.039</v>
      </c>
      <c r="C352" s="45"/>
      <c r="D352" s="45"/>
      <c r="E352" s="45"/>
      <c r="F352" s="45"/>
      <c r="G352" s="45"/>
      <c r="H352" s="45">
        <v>3471.8885949634932</v>
      </c>
      <c r="I352" s="46">
        <v>0.06</v>
      </c>
      <c r="J352" s="45"/>
      <c r="K352" s="45"/>
      <c r="L352" s="45"/>
      <c r="M352" s="45"/>
      <c r="N352" s="45"/>
      <c r="O352" s="45">
        <v>3471.8885949634932</v>
      </c>
      <c r="P352" s="45">
        <v>0.0027541898179628548</v>
      </c>
      <c r="Q352" s="45"/>
      <c r="R352" s="45"/>
      <c r="S352" s="45"/>
      <c r="T352" s="45"/>
      <c r="U352" s="45"/>
      <c r="V352" s="45">
        <v>3471.8885949634932</v>
      </c>
      <c r="W352" s="45">
        <v>0.007771718917633136</v>
      </c>
      <c r="X352" s="45"/>
      <c r="Y352" s="45"/>
      <c r="Z352" s="45"/>
      <c r="AA352" s="45"/>
      <c r="AB352" s="45"/>
      <c r="AC352" s="45">
        <v>3471.8885949634932</v>
      </c>
      <c r="AD352" s="45">
        <v>431.22056379407803</v>
      </c>
      <c r="AE352" s="45"/>
      <c r="AF352" s="45"/>
      <c r="AG352" s="45"/>
      <c r="AH352" s="45"/>
      <c r="AI352" s="45"/>
      <c r="AJ352" s="45">
        <v>3471.8885949634932</v>
      </c>
      <c r="AK352" s="45">
        <v>0.021</v>
      </c>
      <c r="AL352" s="45"/>
      <c r="AM352" s="45"/>
      <c r="AN352" s="45"/>
      <c r="AO352" s="23"/>
      <c r="AP352" s="23"/>
      <c r="AQ352" s="45">
        <v>3471.8885949634932</v>
      </c>
      <c r="AR352" s="45">
        <v>0.013</v>
      </c>
      <c r="AS352" s="23"/>
      <c r="AT352" s="23"/>
      <c r="AU352" s="23"/>
      <c r="AV352" s="23"/>
      <c r="AW352" s="23"/>
      <c r="AX352" s="45">
        <v>3471.8885949634932</v>
      </c>
      <c r="AY352" s="23">
        <v>0.316</v>
      </c>
      <c r="AZ352" s="23"/>
      <c r="BA352" s="23"/>
      <c r="BB352" s="23"/>
      <c r="BC352" s="23"/>
      <c r="BD352" s="23"/>
      <c r="BE352" s="45">
        <v>3471.8885949634932</v>
      </c>
      <c r="BF352" s="45">
        <v>35.0</v>
      </c>
      <c r="BG352" s="23"/>
      <c r="BH352" s="23"/>
      <c r="BI352" s="23"/>
      <c r="BJ352" s="23"/>
      <c r="BK352" s="23"/>
      <c r="BL352" s="45">
        <v>3471.8885949634932</v>
      </c>
      <c r="BM352" s="45">
        <v>1.558</v>
      </c>
      <c r="BN352" s="23"/>
      <c r="BO352" s="23"/>
      <c r="BP352" s="23"/>
      <c r="BQ352" s="23"/>
      <c r="BR352" s="23"/>
      <c r="BS352" s="45">
        <v>3471.8885949634932</v>
      </c>
      <c r="BT352" s="45"/>
      <c r="BU352" s="23"/>
      <c r="BV352" s="23"/>
      <c r="BW352" s="23"/>
      <c r="BX352" s="23"/>
      <c r="BY352" s="23"/>
      <c r="BZ352" s="23"/>
      <c r="CA352" s="23"/>
    </row>
    <row r="353" ht="15.75" customHeight="1">
      <c r="A353" s="45">
        <v>1516.3195701110672</v>
      </c>
      <c r="B353" s="46">
        <v>0.05</v>
      </c>
      <c r="C353" s="45"/>
      <c r="D353" s="45"/>
      <c r="E353" s="45"/>
      <c r="F353" s="45"/>
      <c r="G353" s="45"/>
      <c r="H353" s="45">
        <v>1516.3195701110672</v>
      </c>
      <c r="I353" s="46">
        <v>0.265</v>
      </c>
      <c r="J353" s="45"/>
      <c r="K353" s="45"/>
      <c r="L353" s="45"/>
      <c r="M353" s="45"/>
      <c r="N353" s="45"/>
      <c r="O353" s="45">
        <v>1516.3195701110672</v>
      </c>
      <c r="P353" s="45"/>
      <c r="Q353" s="45"/>
      <c r="R353" s="45"/>
      <c r="S353" s="45"/>
      <c r="T353" s="45"/>
      <c r="U353" s="45"/>
      <c r="V353" s="45">
        <v>1516.3195701110672</v>
      </c>
      <c r="W353" s="45"/>
      <c r="X353" s="45"/>
      <c r="Y353" s="45"/>
      <c r="Z353" s="45"/>
      <c r="AA353" s="45"/>
      <c r="AB353" s="45"/>
      <c r="AC353" s="45">
        <v>1516.3195701110672</v>
      </c>
      <c r="AD353" s="45">
        <v>8.828305401697104</v>
      </c>
      <c r="AE353" s="45"/>
      <c r="AF353" s="45"/>
      <c r="AG353" s="45"/>
      <c r="AH353" s="45"/>
      <c r="AI353" s="45"/>
      <c r="AJ353" s="45">
        <v>1516.3195701110672</v>
      </c>
      <c r="AK353" s="45">
        <v>0.041</v>
      </c>
      <c r="AL353" s="45"/>
      <c r="AM353" s="45"/>
      <c r="AN353" s="45"/>
      <c r="AO353" s="23"/>
      <c r="AP353" s="23"/>
      <c r="AQ353" s="45">
        <v>1516.3195701110672</v>
      </c>
      <c r="AR353" s="45">
        <v>0.071</v>
      </c>
      <c r="AS353" s="23"/>
      <c r="AT353" s="23"/>
      <c r="AU353" s="23"/>
      <c r="AV353" s="23"/>
      <c r="AW353" s="23"/>
      <c r="AX353" s="45">
        <v>1516.3195701110672</v>
      </c>
      <c r="AY353" s="23"/>
      <c r="AZ353" s="23"/>
      <c r="BA353" s="23"/>
      <c r="BB353" s="23"/>
      <c r="BC353" s="23"/>
      <c r="BD353" s="23"/>
      <c r="BE353" s="45">
        <v>1516.3195701110672</v>
      </c>
      <c r="BF353" s="45"/>
      <c r="BG353" s="23"/>
      <c r="BH353" s="23"/>
      <c r="BI353" s="23"/>
      <c r="BJ353" s="23"/>
      <c r="BK353" s="23"/>
      <c r="BL353" s="45">
        <v>1516.3195701110672</v>
      </c>
      <c r="BM353" s="45">
        <v>0.004</v>
      </c>
      <c r="BN353" s="23"/>
      <c r="BO353" s="23"/>
      <c r="BP353" s="23"/>
      <c r="BQ353" s="23"/>
      <c r="BR353" s="23"/>
      <c r="BS353" s="45">
        <v>1516.3195701110672</v>
      </c>
      <c r="BT353" s="45">
        <v>0.002</v>
      </c>
      <c r="BU353" s="23"/>
      <c r="BV353" s="23"/>
      <c r="BW353" s="23"/>
      <c r="BX353" s="23"/>
      <c r="BY353" s="23"/>
      <c r="BZ353" s="23"/>
      <c r="CA353" s="23"/>
    </row>
    <row r="354" ht="15.75" customHeight="1">
      <c r="A354" s="45">
        <v>1475.0483396318757</v>
      </c>
      <c r="B354" s="46">
        <v>0.05</v>
      </c>
      <c r="C354" s="45"/>
      <c r="D354" s="45"/>
      <c r="E354" s="45"/>
      <c r="F354" s="45"/>
      <c r="G354" s="45"/>
      <c r="H354" s="45">
        <v>1475.0483396318757</v>
      </c>
      <c r="I354" s="46">
        <v>0.253</v>
      </c>
      <c r="J354" s="45"/>
      <c r="K354" s="45"/>
      <c r="L354" s="45"/>
      <c r="M354" s="45"/>
      <c r="N354" s="45"/>
      <c r="O354" s="45">
        <v>1475.0483396318757</v>
      </c>
      <c r="P354" s="45"/>
      <c r="Q354" s="45"/>
      <c r="R354" s="45"/>
      <c r="S354" s="45"/>
      <c r="T354" s="45"/>
      <c r="U354" s="45"/>
      <c r="V354" s="45">
        <v>1475.0483396318757</v>
      </c>
      <c r="W354" s="45"/>
      <c r="X354" s="45"/>
      <c r="Y354" s="45"/>
      <c r="Z354" s="45"/>
      <c r="AA354" s="45"/>
      <c r="AB354" s="45"/>
      <c r="AC354" s="45">
        <v>1475.0483396318757</v>
      </c>
      <c r="AD354" s="45">
        <v>11.025041194542888</v>
      </c>
      <c r="AE354" s="45"/>
      <c r="AF354" s="45"/>
      <c r="AG354" s="45"/>
      <c r="AH354" s="45"/>
      <c r="AI354" s="45"/>
      <c r="AJ354" s="45">
        <v>1475.0483396318757</v>
      </c>
      <c r="AK354" s="45">
        <v>0.04</v>
      </c>
      <c r="AL354" s="45"/>
      <c r="AM354" s="45"/>
      <c r="AN354" s="45"/>
      <c r="AO354" s="23"/>
      <c r="AP354" s="23"/>
      <c r="AQ354" s="45">
        <v>1475.0483396318757</v>
      </c>
      <c r="AR354" s="45">
        <v>0.067</v>
      </c>
      <c r="AS354" s="23"/>
      <c r="AT354" s="23"/>
      <c r="AU354" s="23"/>
      <c r="AV354" s="23"/>
      <c r="AW354" s="23"/>
      <c r="AX354" s="45">
        <v>1475.0483396318757</v>
      </c>
      <c r="AY354" s="23"/>
      <c r="AZ354" s="23"/>
      <c r="BA354" s="23"/>
      <c r="BB354" s="23"/>
      <c r="BC354" s="23"/>
      <c r="BD354" s="23"/>
      <c r="BE354" s="45">
        <v>1475.0483396318757</v>
      </c>
      <c r="BF354" s="45"/>
      <c r="BG354" s="23"/>
      <c r="BH354" s="23"/>
      <c r="BI354" s="23"/>
      <c r="BJ354" s="23"/>
      <c r="BK354" s="23"/>
      <c r="BL354" s="45">
        <v>1475.0483396318757</v>
      </c>
      <c r="BM354" s="45">
        <v>0.009</v>
      </c>
      <c r="BN354" s="23"/>
      <c r="BO354" s="23"/>
      <c r="BP354" s="23"/>
      <c r="BQ354" s="23"/>
      <c r="BR354" s="23"/>
      <c r="BS354" s="45">
        <v>1475.0483396318757</v>
      </c>
      <c r="BT354" s="45">
        <v>0.002</v>
      </c>
      <c r="BU354" s="23"/>
      <c r="BV354" s="23"/>
      <c r="BW354" s="23"/>
      <c r="BX354" s="23"/>
      <c r="BY354" s="23"/>
      <c r="BZ354" s="23"/>
      <c r="CA354" s="23"/>
    </row>
    <row r="355" ht="15.75" customHeight="1">
      <c r="A355" s="45">
        <v>1431.9573843950677</v>
      </c>
      <c r="B355" s="46">
        <v>0.052</v>
      </c>
      <c r="C355" s="45"/>
      <c r="D355" s="45"/>
      <c r="E355" s="45"/>
      <c r="F355" s="45"/>
      <c r="G355" s="45"/>
      <c r="H355" s="45">
        <v>1431.9573843950677</v>
      </c>
      <c r="I355" s="46">
        <v>0.253</v>
      </c>
      <c r="J355" s="45"/>
      <c r="K355" s="45"/>
      <c r="L355" s="45"/>
      <c r="M355" s="45"/>
      <c r="N355" s="45"/>
      <c r="O355" s="45">
        <v>1431.9573843950677</v>
      </c>
      <c r="P355" s="45"/>
      <c r="Q355" s="45"/>
      <c r="R355" s="45"/>
      <c r="S355" s="45"/>
      <c r="T355" s="45"/>
      <c r="U355" s="45"/>
      <c r="V355" s="45">
        <v>1431.9573843950677</v>
      </c>
      <c r="W355" s="45">
        <v>1.2027942829209964E-4</v>
      </c>
      <c r="X355" s="45"/>
      <c r="Y355" s="45"/>
      <c r="Z355" s="45"/>
      <c r="AA355" s="45"/>
      <c r="AB355" s="45"/>
      <c r="AC355" s="45">
        <v>1431.9573843950677</v>
      </c>
      <c r="AD355" s="45">
        <v>11.472255455580294</v>
      </c>
      <c r="AE355" s="45"/>
      <c r="AF355" s="45"/>
      <c r="AG355" s="45"/>
      <c r="AH355" s="45"/>
      <c r="AI355" s="45"/>
      <c r="AJ355" s="45">
        <v>1431.9573843950677</v>
      </c>
      <c r="AK355" s="45">
        <v>0.04</v>
      </c>
      <c r="AL355" s="45"/>
      <c r="AM355" s="45"/>
      <c r="AN355" s="45"/>
      <c r="AO355" s="23"/>
      <c r="AP355" s="23"/>
      <c r="AQ355" s="45">
        <v>1431.9573843950677</v>
      </c>
      <c r="AR355" s="45">
        <v>0.064</v>
      </c>
      <c r="AS355" s="23"/>
      <c r="AT355" s="23"/>
      <c r="AU355" s="23"/>
      <c r="AV355" s="23"/>
      <c r="AW355" s="23"/>
      <c r="AX355" s="45">
        <v>1431.9573843950677</v>
      </c>
      <c r="AY355" s="23"/>
      <c r="AZ355" s="23"/>
      <c r="BA355" s="23"/>
      <c r="BB355" s="23"/>
      <c r="BC355" s="23"/>
      <c r="BD355" s="23"/>
      <c r="BE355" s="45">
        <v>1431.9573843950677</v>
      </c>
      <c r="BF355" s="45"/>
      <c r="BG355" s="23"/>
      <c r="BH355" s="23"/>
      <c r="BI355" s="23"/>
      <c r="BJ355" s="23"/>
      <c r="BK355" s="23"/>
      <c r="BL355" s="45">
        <v>1431.9573843950677</v>
      </c>
      <c r="BM355" s="45">
        <v>0.01</v>
      </c>
      <c r="BN355" s="23"/>
      <c r="BO355" s="23"/>
      <c r="BP355" s="23"/>
      <c r="BQ355" s="23"/>
      <c r="BR355" s="23"/>
      <c r="BS355" s="45">
        <v>1431.9573843950677</v>
      </c>
      <c r="BT355" s="45">
        <v>0.003</v>
      </c>
      <c r="BU355" s="23"/>
      <c r="BV355" s="23"/>
      <c r="BW355" s="23"/>
      <c r="BX355" s="23"/>
      <c r="BY355" s="23"/>
      <c r="BZ355" s="23"/>
      <c r="CA355" s="23"/>
    </row>
    <row r="356" ht="15.75" customHeight="1">
      <c r="A356" s="45">
        <v>1391.4916796629802</v>
      </c>
      <c r="B356" s="46">
        <v>0.048</v>
      </c>
      <c r="C356" s="45"/>
      <c r="D356" s="45"/>
      <c r="E356" s="45"/>
      <c r="F356" s="45"/>
      <c r="G356" s="45"/>
      <c r="H356" s="45">
        <v>1391.4916796629802</v>
      </c>
      <c r="I356" s="46">
        <v>0.243</v>
      </c>
      <c r="J356" s="45"/>
      <c r="K356" s="45"/>
      <c r="L356" s="45"/>
      <c r="M356" s="45"/>
      <c r="N356" s="45"/>
      <c r="O356" s="45">
        <v>1391.4916796629802</v>
      </c>
      <c r="P356" s="45"/>
      <c r="Q356" s="45"/>
      <c r="R356" s="45"/>
      <c r="S356" s="45"/>
      <c r="T356" s="45"/>
      <c r="U356" s="45"/>
      <c r="V356" s="45">
        <v>1391.4916796629802</v>
      </c>
      <c r="W356" s="45">
        <v>1.0565212790170061E-4</v>
      </c>
      <c r="X356" s="45"/>
      <c r="Y356" s="45"/>
      <c r="Z356" s="45"/>
      <c r="AA356" s="45"/>
      <c r="AB356" s="45"/>
      <c r="AC356" s="45">
        <v>1391.4916796629802</v>
      </c>
      <c r="AD356" s="45">
        <v>3.885122156648705</v>
      </c>
      <c r="AE356" s="45"/>
      <c r="AF356" s="45"/>
      <c r="AG356" s="45"/>
      <c r="AH356" s="45"/>
      <c r="AI356" s="45"/>
      <c r="AJ356" s="45">
        <v>1391.4916796629802</v>
      </c>
      <c r="AK356" s="45">
        <v>0.039</v>
      </c>
      <c r="AL356" s="45"/>
      <c r="AM356" s="45"/>
      <c r="AN356" s="45"/>
      <c r="AO356" s="23"/>
      <c r="AP356" s="23"/>
      <c r="AQ356" s="45">
        <v>1391.4916796629802</v>
      </c>
      <c r="AR356" s="45">
        <v>0.061</v>
      </c>
      <c r="AS356" s="23"/>
      <c r="AT356" s="23"/>
      <c r="AU356" s="23"/>
      <c r="AV356" s="23"/>
      <c r="AW356" s="23"/>
      <c r="AX356" s="45">
        <v>1391.4916796629802</v>
      </c>
      <c r="AY356" s="23"/>
      <c r="AZ356" s="23"/>
      <c r="BA356" s="23"/>
      <c r="BB356" s="23"/>
      <c r="BC356" s="23"/>
      <c r="BD356" s="23"/>
      <c r="BE356" s="45">
        <v>1391.4916796629802</v>
      </c>
      <c r="BF356" s="45">
        <v>67.0</v>
      </c>
      <c r="BG356" s="23"/>
      <c r="BH356" s="23"/>
      <c r="BI356" s="23"/>
      <c r="BJ356" s="23"/>
      <c r="BK356" s="23"/>
      <c r="BL356" s="45">
        <v>1391.4916796629802</v>
      </c>
      <c r="BM356" s="45">
        <v>0.016</v>
      </c>
      <c r="BN356" s="23"/>
      <c r="BO356" s="23"/>
      <c r="BP356" s="23"/>
      <c r="BQ356" s="23"/>
      <c r="BR356" s="23"/>
      <c r="BS356" s="45">
        <v>1391.4916796629802</v>
      </c>
      <c r="BT356" s="45">
        <v>0.004</v>
      </c>
      <c r="BU356" s="23"/>
      <c r="BV356" s="23"/>
      <c r="BW356" s="23"/>
      <c r="BX356" s="23"/>
      <c r="BY356" s="23"/>
      <c r="BZ356" s="23"/>
      <c r="CA356" s="23"/>
    </row>
    <row r="357" ht="15.75" customHeight="1">
      <c r="A357" s="45">
        <v>1351.640173847672</v>
      </c>
      <c r="B357" s="46">
        <v>0.049</v>
      </c>
      <c r="C357" s="45"/>
      <c r="D357" s="45"/>
      <c r="E357" s="45"/>
      <c r="F357" s="45"/>
      <c r="G357" s="45"/>
      <c r="H357" s="45">
        <v>1351.640173847672</v>
      </c>
      <c r="I357" s="46">
        <v>0.255</v>
      </c>
      <c r="J357" s="45"/>
      <c r="K357" s="45"/>
      <c r="L357" s="45"/>
      <c r="M357" s="45"/>
      <c r="N357" s="45"/>
      <c r="O357" s="45">
        <v>1351.640173847672</v>
      </c>
      <c r="P357" s="45"/>
      <c r="Q357" s="45"/>
      <c r="R357" s="45"/>
      <c r="S357" s="45"/>
      <c r="T357" s="45"/>
      <c r="U357" s="45"/>
      <c r="V357" s="45">
        <v>1351.640173847672</v>
      </c>
      <c r="W357" s="45">
        <v>1.0943871170369896E-4</v>
      </c>
      <c r="X357" s="45"/>
      <c r="Y357" s="45"/>
      <c r="Z357" s="45"/>
      <c r="AA357" s="45"/>
      <c r="AB357" s="45"/>
      <c r="AC357" s="45">
        <v>1351.640173847672</v>
      </c>
      <c r="AD357" s="45">
        <v>6.079928427983276</v>
      </c>
      <c r="AE357" s="45"/>
      <c r="AF357" s="45"/>
      <c r="AG357" s="45"/>
      <c r="AH357" s="45"/>
      <c r="AI357" s="45"/>
      <c r="AJ357" s="45">
        <v>1351.640173847672</v>
      </c>
      <c r="AK357" s="45">
        <v>0.038</v>
      </c>
      <c r="AL357" s="45"/>
      <c r="AM357" s="45"/>
      <c r="AN357" s="45"/>
      <c r="AO357" s="23"/>
      <c r="AP357" s="23"/>
      <c r="AQ357" s="45">
        <v>1351.640173847672</v>
      </c>
      <c r="AR357" s="45">
        <v>0.058</v>
      </c>
      <c r="AS357" s="23"/>
      <c r="AT357" s="23"/>
      <c r="AU357" s="23"/>
      <c r="AV357" s="23"/>
      <c r="AW357" s="23"/>
      <c r="AX357" s="45">
        <v>1351.640173847672</v>
      </c>
      <c r="AY357" s="23"/>
      <c r="AZ357" s="23"/>
      <c r="BA357" s="23"/>
      <c r="BB357" s="23"/>
      <c r="BC357" s="23"/>
      <c r="BD357" s="23"/>
      <c r="BE357" s="45">
        <v>1351.640173847672</v>
      </c>
      <c r="BF357" s="45">
        <v>44.0</v>
      </c>
      <c r="BG357" s="23"/>
      <c r="BH357" s="23"/>
      <c r="BI357" s="23"/>
      <c r="BJ357" s="23"/>
      <c r="BK357" s="23"/>
      <c r="BL357" s="45">
        <v>1351.640173847672</v>
      </c>
      <c r="BM357" s="45">
        <v>0.019</v>
      </c>
      <c r="BN357" s="23"/>
      <c r="BO357" s="23"/>
      <c r="BP357" s="23"/>
      <c r="BQ357" s="23"/>
      <c r="BR357" s="23"/>
      <c r="BS357" s="45">
        <v>1351.640173847672</v>
      </c>
      <c r="BT357" s="45">
        <v>0.005</v>
      </c>
      <c r="BU357" s="23"/>
      <c r="BV357" s="23"/>
      <c r="BW357" s="23"/>
      <c r="BX357" s="23"/>
      <c r="BY357" s="23"/>
      <c r="BZ357" s="23"/>
      <c r="CA357" s="23"/>
    </row>
    <row r="358" ht="15.75" customHeight="1">
      <c r="A358" s="45">
        <v>1315.581282721411</v>
      </c>
      <c r="B358" s="46">
        <v>0.049</v>
      </c>
      <c r="C358" s="45"/>
      <c r="D358" s="45"/>
      <c r="E358" s="45"/>
      <c r="F358" s="45"/>
      <c r="G358" s="45"/>
      <c r="H358" s="45">
        <v>1315.581282721411</v>
      </c>
      <c r="I358" s="46">
        <v>0.27</v>
      </c>
      <c r="J358" s="45"/>
      <c r="K358" s="45"/>
      <c r="L358" s="45"/>
      <c r="M358" s="45"/>
      <c r="N358" s="45"/>
      <c r="O358" s="45">
        <v>1315.581282721411</v>
      </c>
      <c r="P358" s="45"/>
      <c r="Q358" s="45"/>
      <c r="R358" s="45"/>
      <c r="S358" s="45"/>
      <c r="T358" s="45"/>
      <c r="U358" s="45"/>
      <c r="V358" s="45">
        <v>1315.581282721411</v>
      </c>
      <c r="W358" s="45"/>
      <c r="X358" s="45"/>
      <c r="Y358" s="45"/>
      <c r="Z358" s="45"/>
      <c r="AA358" s="45"/>
      <c r="AB358" s="45"/>
      <c r="AC358" s="45">
        <v>1315.581282721411</v>
      </c>
      <c r="AD358" s="45">
        <v>4.373880628268587</v>
      </c>
      <c r="AE358" s="45"/>
      <c r="AF358" s="45"/>
      <c r="AG358" s="45"/>
      <c r="AH358" s="45"/>
      <c r="AI358" s="45"/>
      <c r="AJ358" s="45">
        <v>1315.581282721411</v>
      </c>
      <c r="AK358" s="45">
        <v>0.038</v>
      </c>
      <c r="AL358" s="45"/>
      <c r="AM358" s="45"/>
      <c r="AN358" s="45"/>
      <c r="AO358" s="23"/>
      <c r="AP358" s="23"/>
      <c r="AQ358" s="45">
        <v>1315.581282721411</v>
      </c>
      <c r="AR358" s="45">
        <v>0.055</v>
      </c>
      <c r="AS358" s="23"/>
      <c r="AT358" s="23"/>
      <c r="AU358" s="23"/>
      <c r="AV358" s="23"/>
      <c r="AW358" s="23"/>
      <c r="AX358" s="45">
        <v>1315.581282721411</v>
      </c>
      <c r="AY358" s="23">
        <v>0.469</v>
      </c>
      <c r="AZ358" s="23"/>
      <c r="BA358" s="23"/>
      <c r="BB358" s="23"/>
      <c r="BC358" s="23"/>
      <c r="BD358" s="23"/>
      <c r="BE358" s="45">
        <v>1315.581282721411</v>
      </c>
      <c r="BF358" s="45">
        <v>38.0</v>
      </c>
      <c r="BG358" s="23"/>
      <c r="BH358" s="23"/>
      <c r="BI358" s="23"/>
      <c r="BJ358" s="23"/>
      <c r="BK358" s="23"/>
      <c r="BL358" s="45">
        <v>1315.581282721411</v>
      </c>
      <c r="BM358" s="45">
        <v>0.028</v>
      </c>
      <c r="BN358" s="23"/>
      <c r="BO358" s="23"/>
      <c r="BP358" s="23"/>
      <c r="BQ358" s="23"/>
      <c r="BR358" s="23"/>
      <c r="BS358" s="45">
        <v>1315.581282721411</v>
      </c>
      <c r="BT358" s="45">
        <v>0.006</v>
      </c>
      <c r="BU358" s="23"/>
      <c r="BV358" s="23"/>
      <c r="BW358" s="23"/>
      <c r="BX358" s="23"/>
      <c r="BY358" s="23"/>
      <c r="BZ358" s="23"/>
      <c r="CA358" s="23"/>
    </row>
    <row r="359" ht="15.75" customHeight="1">
      <c r="A359" s="45">
        <v>1278.7842636344833</v>
      </c>
      <c r="B359" s="46">
        <v>0.05</v>
      </c>
      <c r="C359" s="45"/>
      <c r="D359" s="45"/>
      <c r="E359" s="45"/>
      <c r="F359" s="45"/>
      <c r="G359" s="45"/>
      <c r="H359" s="45">
        <v>1278.7842636344833</v>
      </c>
      <c r="I359" s="46">
        <v>0.295</v>
      </c>
      <c r="J359" s="45"/>
      <c r="K359" s="45"/>
      <c r="L359" s="45"/>
      <c r="M359" s="45"/>
      <c r="N359" s="45"/>
      <c r="O359" s="45">
        <v>1278.7842636344833</v>
      </c>
      <c r="P359" s="45"/>
      <c r="Q359" s="45"/>
      <c r="R359" s="45"/>
      <c r="S359" s="45"/>
      <c r="T359" s="45"/>
      <c r="U359" s="45"/>
      <c r="V359" s="45">
        <v>1278.7842636344833</v>
      </c>
      <c r="W359" s="45">
        <v>9.603675233024575E-5</v>
      </c>
      <c r="X359" s="45"/>
      <c r="Y359" s="45"/>
      <c r="Z359" s="45"/>
      <c r="AA359" s="45"/>
      <c r="AB359" s="45"/>
      <c r="AC359" s="45">
        <v>1278.7842636344833</v>
      </c>
      <c r="AD359" s="45">
        <v>4.568119856416557</v>
      </c>
      <c r="AE359" s="45"/>
      <c r="AF359" s="45"/>
      <c r="AG359" s="45"/>
      <c r="AH359" s="45"/>
      <c r="AI359" s="45"/>
      <c r="AJ359" s="45">
        <v>1278.7842636344833</v>
      </c>
      <c r="AK359" s="45">
        <v>0.037</v>
      </c>
      <c r="AL359" s="45"/>
      <c r="AM359" s="45"/>
      <c r="AN359" s="45"/>
      <c r="AO359" s="23"/>
      <c r="AP359" s="23"/>
      <c r="AQ359" s="45">
        <v>1278.7842636344833</v>
      </c>
      <c r="AR359" s="45">
        <v>0.052</v>
      </c>
      <c r="AS359" s="23"/>
      <c r="AT359" s="23"/>
      <c r="AU359" s="23"/>
      <c r="AV359" s="23"/>
      <c r="AW359" s="23"/>
      <c r="AX359" s="45">
        <v>1278.7842636344833</v>
      </c>
      <c r="AY359" s="23">
        <v>0.465</v>
      </c>
      <c r="AZ359" s="23"/>
      <c r="BA359" s="23"/>
      <c r="BB359" s="23"/>
      <c r="BC359" s="23"/>
      <c r="BD359" s="23"/>
      <c r="BE359" s="45">
        <v>1278.7842636344833</v>
      </c>
      <c r="BF359" s="45">
        <v>21.0</v>
      </c>
      <c r="BG359" s="23"/>
      <c r="BH359" s="23"/>
      <c r="BI359" s="23"/>
      <c r="BJ359" s="23"/>
      <c r="BK359" s="23"/>
      <c r="BL359" s="45">
        <v>1278.7842636344833</v>
      </c>
      <c r="BM359" s="45">
        <v>0.056</v>
      </c>
      <c r="BN359" s="23"/>
      <c r="BO359" s="23"/>
      <c r="BP359" s="23"/>
      <c r="BQ359" s="23"/>
      <c r="BR359" s="23"/>
      <c r="BS359" s="45">
        <v>1278.7842636344833</v>
      </c>
      <c r="BT359" s="45">
        <v>0.006</v>
      </c>
      <c r="BU359" s="23"/>
      <c r="BV359" s="23"/>
      <c r="BW359" s="23"/>
      <c r="BX359" s="23"/>
      <c r="BY359" s="23"/>
      <c r="BZ359" s="23"/>
      <c r="CA359" s="23"/>
    </row>
    <row r="360" ht="15.75" customHeight="1">
      <c r="A360" s="45">
        <v>1259.9123466530395</v>
      </c>
      <c r="B360" s="46">
        <v>0.05</v>
      </c>
      <c r="C360" s="45"/>
      <c r="D360" s="45"/>
      <c r="E360" s="45"/>
      <c r="F360" s="45"/>
      <c r="G360" s="45"/>
      <c r="H360" s="45">
        <v>1259.9123466530395</v>
      </c>
      <c r="I360" s="46">
        <v>0.45</v>
      </c>
      <c r="J360" s="45"/>
      <c r="K360" s="45"/>
      <c r="L360" s="45"/>
      <c r="M360" s="45"/>
      <c r="N360" s="45"/>
      <c r="O360" s="45">
        <v>1259.9123466530395</v>
      </c>
      <c r="P360" s="45"/>
      <c r="Q360" s="45"/>
      <c r="R360" s="45"/>
      <c r="S360" s="45"/>
      <c r="T360" s="45"/>
      <c r="U360" s="45"/>
      <c r="V360" s="45">
        <v>1259.9123466530395</v>
      </c>
      <c r="W360" s="45">
        <v>9.36966519527647E-5</v>
      </c>
      <c r="X360" s="45"/>
      <c r="Y360" s="45"/>
      <c r="Z360" s="45"/>
      <c r="AA360" s="45"/>
      <c r="AB360" s="45"/>
      <c r="AC360" s="45">
        <v>1259.9123466530395</v>
      </c>
      <c r="AD360" s="45">
        <v>4.852608971658337</v>
      </c>
      <c r="AE360" s="45"/>
      <c r="AF360" s="45"/>
      <c r="AG360" s="45"/>
      <c r="AH360" s="45"/>
      <c r="AI360" s="45"/>
      <c r="AJ360" s="45">
        <v>1259.9123466530395</v>
      </c>
      <c r="AK360" s="45">
        <v>0.037</v>
      </c>
      <c r="AL360" s="45"/>
      <c r="AM360" s="45"/>
      <c r="AN360" s="45"/>
      <c r="AO360" s="23"/>
      <c r="AP360" s="23"/>
      <c r="AQ360" s="45">
        <v>1259.9123466530395</v>
      </c>
      <c r="AR360" s="45">
        <v>0.049</v>
      </c>
      <c r="AS360" s="23"/>
      <c r="AT360" s="23"/>
      <c r="AU360" s="23"/>
      <c r="AV360" s="23"/>
      <c r="AW360" s="23"/>
      <c r="AX360" s="45">
        <v>1259.9123466530395</v>
      </c>
      <c r="AY360" s="23">
        <v>0.465</v>
      </c>
      <c r="AZ360" s="23"/>
      <c r="BA360" s="23"/>
      <c r="BB360" s="23"/>
      <c r="BC360" s="23"/>
      <c r="BD360" s="23"/>
      <c r="BE360" s="45">
        <v>1259.9123466530395</v>
      </c>
      <c r="BF360" s="45">
        <v>7.0</v>
      </c>
      <c r="BG360" s="23"/>
      <c r="BH360" s="23"/>
      <c r="BI360" s="23"/>
      <c r="BJ360" s="23"/>
      <c r="BK360" s="23"/>
      <c r="BL360" s="45">
        <v>1259.9123466530395</v>
      </c>
      <c r="BM360" s="45">
        <v>0.114</v>
      </c>
      <c r="BN360" s="23"/>
      <c r="BO360" s="23"/>
      <c r="BP360" s="23"/>
      <c r="BQ360" s="23"/>
      <c r="BR360" s="23"/>
      <c r="BS360" s="45">
        <v>1259.9123466530395</v>
      </c>
      <c r="BT360" s="45">
        <v>0.007</v>
      </c>
      <c r="BU360" s="23"/>
      <c r="BV360" s="23"/>
      <c r="BW360" s="23"/>
      <c r="BX360" s="23"/>
      <c r="BY360" s="23"/>
      <c r="BZ360" s="23"/>
      <c r="CA360" s="23"/>
    </row>
    <row r="361" ht="15.75" customHeight="1">
      <c r="A361" s="45">
        <v>1227.911276204365</v>
      </c>
      <c r="B361" s="46">
        <v>0.043</v>
      </c>
      <c r="C361" s="45"/>
      <c r="D361" s="45"/>
      <c r="E361" s="45"/>
      <c r="F361" s="45"/>
      <c r="G361" s="45"/>
      <c r="H361" s="45">
        <v>1227.911276204365</v>
      </c>
      <c r="I361" s="46">
        <v>0.45</v>
      </c>
      <c r="J361" s="45"/>
      <c r="K361" s="45"/>
      <c r="L361" s="45"/>
      <c r="M361" s="45"/>
      <c r="N361" s="45"/>
      <c r="O361" s="45">
        <v>1227.911276204365</v>
      </c>
      <c r="P361" s="45"/>
      <c r="Q361" s="45"/>
      <c r="R361" s="45"/>
      <c r="S361" s="45"/>
      <c r="T361" s="45"/>
      <c r="U361" s="45"/>
      <c r="V361" s="45">
        <v>1227.911276204365</v>
      </c>
      <c r="W361" s="45"/>
      <c r="X361" s="45"/>
      <c r="Y361" s="45"/>
      <c r="Z361" s="45"/>
      <c r="AA361" s="45"/>
      <c r="AB361" s="45"/>
      <c r="AC361" s="45">
        <v>1227.911276204365</v>
      </c>
      <c r="AD361" s="45">
        <v>7.176270532351305</v>
      </c>
      <c r="AE361" s="45"/>
      <c r="AF361" s="45"/>
      <c r="AG361" s="45"/>
      <c r="AH361" s="45"/>
      <c r="AI361" s="45"/>
      <c r="AJ361" s="45">
        <v>1227.911276204365</v>
      </c>
      <c r="AK361" s="45">
        <v>0.036</v>
      </c>
      <c r="AL361" s="45"/>
      <c r="AM361" s="45"/>
      <c r="AN361" s="45"/>
      <c r="AO361" s="23"/>
      <c r="AP361" s="23"/>
      <c r="AQ361" s="45">
        <v>1227.911276204365</v>
      </c>
      <c r="AR361" s="45">
        <v>0.047</v>
      </c>
      <c r="AS361" s="23"/>
      <c r="AT361" s="23"/>
      <c r="AU361" s="23"/>
      <c r="AV361" s="23"/>
      <c r="AW361" s="23"/>
      <c r="AX361" s="45">
        <v>1227.911276204365</v>
      </c>
      <c r="AY361" s="23">
        <v>0.426</v>
      </c>
      <c r="AZ361" s="23"/>
      <c r="BA361" s="23"/>
      <c r="BB361" s="23"/>
      <c r="BC361" s="23"/>
      <c r="BD361" s="23"/>
      <c r="BE361" s="45">
        <v>1227.911276204365</v>
      </c>
      <c r="BF361" s="45">
        <v>7.0</v>
      </c>
      <c r="BG361" s="23"/>
      <c r="BH361" s="23"/>
      <c r="BI361" s="23"/>
      <c r="BJ361" s="23"/>
      <c r="BK361" s="23"/>
      <c r="BL361" s="45">
        <v>1227.911276204365</v>
      </c>
      <c r="BM361" s="45">
        <v>0.243</v>
      </c>
      <c r="BN361" s="23"/>
      <c r="BO361" s="23"/>
      <c r="BP361" s="23"/>
      <c r="BQ361" s="23"/>
      <c r="BR361" s="23"/>
      <c r="BS361" s="45">
        <v>1227.911276204365</v>
      </c>
      <c r="BT361" s="45">
        <v>0.017</v>
      </c>
      <c r="BU361" s="23"/>
      <c r="BV361" s="23"/>
      <c r="BW361" s="23"/>
      <c r="BX361" s="23"/>
      <c r="BY361" s="23"/>
      <c r="BZ361" s="23"/>
      <c r="CA361" s="23"/>
    </row>
    <row r="362" ht="15.75" customHeight="1">
      <c r="A362" s="45">
        <v>1199.135449078453</v>
      </c>
      <c r="B362" s="46">
        <v>0.045</v>
      </c>
      <c r="C362" s="45"/>
      <c r="D362" s="45"/>
      <c r="E362" s="45"/>
      <c r="F362" s="45"/>
      <c r="G362" s="45"/>
      <c r="H362" s="45">
        <v>1199.135449078453</v>
      </c>
      <c r="I362" s="46">
        <v>0.45</v>
      </c>
      <c r="J362" s="45"/>
      <c r="K362" s="45"/>
      <c r="L362" s="45"/>
      <c r="M362" s="45"/>
      <c r="N362" s="45"/>
      <c r="O362" s="45">
        <v>1199.135449078453</v>
      </c>
      <c r="P362" s="45"/>
      <c r="Q362" s="45"/>
      <c r="R362" s="45"/>
      <c r="S362" s="45"/>
      <c r="T362" s="45"/>
      <c r="U362" s="45"/>
      <c r="V362" s="45">
        <v>1199.135449078453</v>
      </c>
      <c r="W362" s="45">
        <v>8.499345838235786E-5</v>
      </c>
      <c r="X362" s="45"/>
      <c r="Y362" s="45"/>
      <c r="Z362" s="45"/>
      <c r="AA362" s="45"/>
      <c r="AB362" s="45"/>
      <c r="AC362" s="45">
        <v>1199.135449078453</v>
      </c>
      <c r="AD362" s="45">
        <v>6.001260264655578</v>
      </c>
      <c r="AE362" s="45"/>
      <c r="AF362" s="45"/>
      <c r="AG362" s="45"/>
      <c r="AH362" s="45"/>
      <c r="AI362" s="45"/>
      <c r="AJ362" s="45">
        <v>1199.135449078453</v>
      </c>
      <c r="AK362" s="45">
        <v>0.036</v>
      </c>
      <c r="AL362" s="45"/>
      <c r="AM362" s="45"/>
      <c r="AN362" s="45"/>
      <c r="AO362" s="23"/>
      <c r="AP362" s="23"/>
      <c r="AQ362" s="45">
        <v>1199.135449078453</v>
      </c>
      <c r="AR362" s="45">
        <v>0.045</v>
      </c>
      <c r="AS362" s="23"/>
      <c r="AT362" s="23"/>
      <c r="AU362" s="23"/>
      <c r="AV362" s="23"/>
      <c r="AW362" s="23"/>
      <c r="AX362" s="45">
        <v>1199.135449078453</v>
      </c>
      <c r="AY362" s="23">
        <v>0.384</v>
      </c>
      <c r="AZ362" s="23"/>
      <c r="BA362" s="23"/>
      <c r="BB362" s="23"/>
      <c r="BC362" s="23"/>
      <c r="BD362" s="23"/>
      <c r="BE362" s="45">
        <v>1199.135449078453</v>
      </c>
      <c r="BF362" s="45">
        <v>7.0</v>
      </c>
      <c r="BG362" s="23"/>
      <c r="BH362" s="23"/>
      <c r="BI362" s="23"/>
      <c r="BJ362" s="23"/>
      <c r="BK362" s="23"/>
      <c r="BL362" s="45">
        <v>1199.135449078453</v>
      </c>
      <c r="BM362" s="45">
        <v>0.307</v>
      </c>
      <c r="BN362" s="23"/>
      <c r="BO362" s="23"/>
      <c r="BP362" s="23"/>
      <c r="BQ362" s="23"/>
      <c r="BR362" s="23"/>
      <c r="BS362" s="45">
        <v>1199.135449078453</v>
      </c>
      <c r="BT362" s="45">
        <v>0.016</v>
      </c>
      <c r="BU362" s="23"/>
      <c r="BV362" s="23"/>
      <c r="BW362" s="23"/>
      <c r="BX362" s="23"/>
      <c r="BY362" s="23"/>
      <c r="BZ362" s="23"/>
      <c r="CA362" s="23"/>
    </row>
    <row r="363" ht="15.75" customHeight="1">
      <c r="A363" s="45">
        <v>1167.532578190066</v>
      </c>
      <c r="B363" s="46">
        <v>0.045</v>
      </c>
      <c r="C363" s="45"/>
      <c r="D363" s="45"/>
      <c r="E363" s="45"/>
      <c r="F363" s="45"/>
      <c r="G363" s="45"/>
      <c r="H363" s="45">
        <v>1167.532578190066</v>
      </c>
      <c r="I363" s="46">
        <v>0.49</v>
      </c>
      <c r="J363" s="45"/>
      <c r="K363" s="45"/>
      <c r="L363" s="45"/>
      <c r="M363" s="45"/>
      <c r="N363" s="45"/>
      <c r="O363" s="45">
        <v>1167.532578190066</v>
      </c>
      <c r="P363" s="45"/>
      <c r="Q363" s="45"/>
      <c r="R363" s="45"/>
      <c r="S363" s="45"/>
      <c r="T363" s="45"/>
      <c r="U363" s="45"/>
      <c r="V363" s="45">
        <v>1167.532578190066</v>
      </c>
      <c r="W363" s="45">
        <v>8.069439112784857E-5</v>
      </c>
      <c r="X363" s="45"/>
      <c r="Y363" s="45"/>
      <c r="Z363" s="45"/>
      <c r="AA363" s="45"/>
      <c r="AB363" s="45"/>
      <c r="AC363" s="45">
        <v>1167.532578190066</v>
      </c>
      <c r="AD363" s="45">
        <v>5.218332171700966</v>
      </c>
      <c r="AE363" s="45"/>
      <c r="AF363" s="45"/>
      <c r="AG363" s="45"/>
      <c r="AH363" s="45"/>
      <c r="AI363" s="45"/>
      <c r="AJ363" s="45">
        <v>1167.532578190066</v>
      </c>
      <c r="AK363" s="45">
        <v>0.035</v>
      </c>
      <c r="AL363" s="45"/>
      <c r="AM363" s="45"/>
      <c r="AN363" s="45"/>
      <c r="AO363" s="23"/>
      <c r="AP363" s="23"/>
      <c r="AQ363" s="45">
        <v>1167.532578190066</v>
      </c>
      <c r="AR363" s="45">
        <v>0.044</v>
      </c>
      <c r="AS363" s="23"/>
      <c r="AT363" s="23"/>
      <c r="AU363" s="23"/>
      <c r="AV363" s="23"/>
      <c r="AW363" s="23"/>
      <c r="AX363" s="45">
        <v>1167.532578190066</v>
      </c>
      <c r="AY363" s="23">
        <v>0.377</v>
      </c>
      <c r="AZ363" s="23"/>
      <c r="BA363" s="23"/>
      <c r="BB363" s="23"/>
      <c r="BC363" s="23"/>
      <c r="BD363" s="23"/>
      <c r="BE363" s="45">
        <v>1167.532578190066</v>
      </c>
      <c r="BF363" s="45">
        <v>7.0</v>
      </c>
      <c r="BG363" s="23"/>
      <c r="BH363" s="23"/>
      <c r="BI363" s="23"/>
      <c r="BJ363" s="23"/>
      <c r="BK363" s="23"/>
      <c r="BL363" s="45">
        <v>1167.532578190066</v>
      </c>
      <c r="BM363" s="45">
        <v>0.366</v>
      </c>
      <c r="BN363" s="23"/>
      <c r="BO363" s="23"/>
      <c r="BP363" s="23"/>
      <c r="BQ363" s="23"/>
      <c r="BR363" s="23"/>
      <c r="BS363" s="45">
        <v>1167.532578190066</v>
      </c>
      <c r="BT363" s="45">
        <v>0.017</v>
      </c>
      <c r="BU363" s="23"/>
      <c r="BV363" s="23"/>
      <c r="BW363" s="23"/>
      <c r="BX363" s="23"/>
      <c r="BY363" s="23"/>
      <c r="BZ363" s="23"/>
      <c r="CA363" s="23"/>
    </row>
    <row r="364" ht="15.75" customHeight="1">
      <c r="A364" s="45">
        <v>1136.4303512801876</v>
      </c>
      <c r="B364" s="46">
        <v>0.041</v>
      </c>
      <c r="C364" s="45"/>
      <c r="D364" s="45"/>
      <c r="E364" s="45"/>
      <c r="F364" s="45"/>
      <c r="G364" s="45"/>
      <c r="H364" s="45">
        <v>1136.4303512801876</v>
      </c>
      <c r="I364" s="46">
        <v>0.525</v>
      </c>
      <c r="J364" s="45"/>
      <c r="K364" s="45"/>
      <c r="L364" s="45"/>
      <c r="M364" s="45"/>
      <c r="N364" s="45"/>
      <c r="O364" s="45">
        <v>1136.4303512801876</v>
      </c>
      <c r="P364" s="45"/>
      <c r="Q364" s="45"/>
      <c r="R364" s="45"/>
      <c r="S364" s="45"/>
      <c r="T364" s="45"/>
      <c r="U364" s="45"/>
      <c r="V364" s="45">
        <v>1136.4303512801876</v>
      </c>
      <c r="W364" s="45">
        <v>7.76329684845205E-5</v>
      </c>
      <c r="X364" s="45"/>
      <c r="Y364" s="45"/>
      <c r="Z364" s="45"/>
      <c r="AA364" s="45"/>
      <c r="AB364" s="45"/>
      <c r="AC364" s="45">
        <v>1136.4303512801876</v>
      </c>
      <c r="AD364" s="45"/>
      <c r="AE364" s="45"/>
      <c r="AF364" s="45"/>
      <c r="AG364" s="45"/>
      <c r="AH364" s="45"/>
      <c r="AI364" s="45"/>
      <c r="AJ364" s="45">
        <v>1136.4303512801876</v>
      </c>
      <c r="AK364" s="45">
        <v>0.035</v>
      </c>
      <c r="AL364" s="45"/>
      <c r="AM364" s="45"/>
      <c r="AN364" s="45"/>
      <c r="AO364" s="23"/>
      <c r="AP364" s="23"/>
      <c r="AQ364" s="45">
        <v>1136.4303512801876</v>
      </c>
      <c r="AR364" s="45">
        <v>0.042</v>
      </c>
      <c r="AS364" s="23"/>
      <c r="AT364" s="23"/>
      <c r="AU364" s="23"/>
      <c r="AV364" s="23"/>
      <c r="AW364" s="23"/>
      <c r="AX364" s="45">
        <v>1136.4303512801876</v>
      </c>
      <c r="AY364" s="23">
        <v>0.371</v>
      </c>
      <c r="AZ364" s="23"/>
      <c r="BA364" s="23"/>
      <c r="BB364" s="23"/>
      <c r="BC364" s="23"/>
      <c r="BD364" s="23"/>
      <c r="BE364" s="45">
        <v>1136.4303512801876</v>
      </c>
      <c r="BF364" s="45">
        <v>8.0</v>
      </c>
      <c r="BG364" s="23"/>
      <c r="BH364" s="23"/>
      <c r="BI364" s="23"/>
      <c r="BJ364" s="23"/>
      <c r="BK364" s="23"/>
      <c r="BL364" s="45">
        <v>1136.4303512801876</v>
      </c>
      <c r="BM364" s="45">
        <v>0.4</v>
      </c>
      <c r="BN364" s="23"/>
      <c r="BO364" s="23"/>
      <c r="BP364" s="23"/>
      <c r="BQ364" s="23"/>
      <c r="BR364" s="23"/>
      <c r="BS364" s="45">
        <v>1136.4303512801876</v>
      </c>
      <c r="BT364" s="45">
        <v>0.019</v>
      </c>
      <c r="BU364" s="23"/>
      <c r="BV364" s="23"/>
      <c r="BW364" s="23"/>
      <c r="BX364" s="23"/>
      <c r="BY364" s="23"/>
      <c r="BZ364" s="23"/>
      <c r="CA364" s="23"/>
    </row>
    <row r="365" ht="15.75" customHeight="1">
      <c r="A365" s="45">
        <v>1106.741610288799</v>
      </c>
      <c r="B365" s="46">
        <v>0.041</v>
      </c>
      <c r="C365" s="45"/>
      <c r="D365" s="45"/>
      <c r="E365" s="45"/>
      <c r="F365" s="45"/>
      <c r="G365" s="45"/>
      <c r="H365" s="45">
        <v>1106.741610288799</v>
      </c>
      <c r="I365" s="46">
        <v>0.6</v>
      </c>
      <c r="J365" s="45"/>
      <c r="K365" s="45"/>
      <c r="L365" s="45"/>
      <c r="M365" s="45"/>
      <c r="N365" s="45"/>
      <c r="O365" s="45">
        <v>1106.741610288799</v>
      </c>
      <c r="P365" s="45"/>
      <c r="Q365" s="45"/>
      <c r="R365" s="45"/>
      <c r="S365" s="45"/>
      <c r="T365" s="45"/>
      <c r="U365" s="45"/>
      <c r="V365" s="45">
        <v>1106.741610288799</v>
      </c>
      <c r="W365" s="45">
        <v>5.544113967605688E-5</v>
      </c>
      <c r="X365" s="45"/>
      <c r="Y365" s="45"/>
      <c r="Z365" s="45"/>
      <c r="AA365" s="45"/>
      <c r="AB365" s="45"/>
      <c r="AC365" s="45">
        <v>1106.741610288799</v>
      </c>
      <c r="AD365" s="45"/>
      <c r="AE365" s="45"/>
      <c r="AF365" s="45"/>
      <c r="AG365" s="45"/>
      <c r="AH365" s="45"/>
      <c r="AI365" s="45"/>
      <c r="AJ365" s="45">
        <v>1106.741610288799</v>
      </c>
      <c r="AK365" s="45">
        <v>0.035</v>
      </c>
      <c r="AL365" s="45"/>
      <c r="AM365" s="45"/>
      <c r="AN365" s="45"/>
      <c r="AO365" s="23"/>
      <c r="AP365" s="23"/>
      <c r="AQ365" s="45">
        <v>1106.741610288799</v>
      </c>
      <c r="AR365" s="45">
        <v>0.041</v>
      </c>
      <c r="AS365" s="23"/>
      <c r="AT365" s="23"/>
      <c r="AU365" s="23"/>
      <c r="AV365" s="23"/>
      <c r="AW365" s="23"/>
      <c r="AX365" s="45">
        <v>1106.741610288799</v>
      </c>
      <c r="AY365" s="23">
        <v>0.364</v>
      </c>
      <c r="AZ365" s="23"/>
      <c r="BA365" s="23"/>
      <c r="BB365" s="23"/>
      <c r="BC365" s="23"/>
      <c r="BD365" s="23"/>
      <c r="BE365" s="45">
        <v>1106.741610288799</v>
      </c>
      <c r="BF365" s="45">
        <v>8.0</v>
      </c>
      <c r="BG365" s="23"/>
      <c r="BH365" s="23"/>
      <c r="BI365" s="23"/>
      <c r="BJ365" s="23"/>
      <c r="BK365" s="23"/>
      <c r="BL365" s="45">
        <v>1106.741610288799</v>
      </c>
      <c r="BM365" s="45">
        <v>0.394</v>
      </c>
      <c r="BN365" s="23"/>
      <c r="BO365" s="23"/>
      <c r="BP365" s="23"/>
      <c r="BQ365" s="23"/>
      <c r="BR365" s="23"/>
      <c r="BS365" s="45">
        <v>1106.741610288799</v>
      </c>
      <c r="BT365" s="45">
        <v>0.021</v>
      </c>
      <c r="BU365" s="23"/>
      <c r="BV365" s="23"/>
      <c r="BW365" s="23"/>
      <c r="BX365" s="23"/>
      <c r="BY365" s="23"/>
      <c r="BZ365" s="23"/>
      <c r="CA365" s="23"/>
    </row>
    <row r="366" ht="15.75" customHeight="1">
      <c r="A366" s="45">
        <v>2179.9568470456556</v>
      </c>
      <c r="B366" s="46">
        <v>0.061</v>
      </c>
      <c r="C366" s="45"/>
      <c r="D366" s="45"/>
      <c r="E366" s="45"/>
      <c r="F366" s="45"/>
      <c r="G366" s="45"/>
      <c r="H366" s="45">
        <v>2179.9568470456556</v>
      </c>
      <c r="I366" s="46">
        <v>0.531</v>
      </c>
      <c r="J366" s="45"/>
      <c r="K366" s="45"/>
      <c r="L366" s="45"/>
      <c r="M366" s="45"/>
      <c r="N366" s="45"/>
      <c r="O366" s="45">
        <v>2179.9568470456556</v>
      </c>
      <c r="P366" s="45"/>
      <c r="Q366" s="45"/>
      <c r="R366" s="45"/>
      <c r="S366" s="45"/>
      <c r="T366" s="45"/>
      <c r="U366" s="45"/>
      <c r="V366" s="45">
        <v>2179.9568470456556</v>
      </c>
      <c r="W366" s="45"/>
      <c r="X366" s="45"/>
      <c r="Y366" s="45"/>
      <c r="Z366" s="45"/>
      <c r="AA366" s="45"/>
      <c r="AB366" s="45"/>
      <c r="AC366" s="45">
        <v>2179.9568470456556</v>
      </c>
      <c r="AD366" s="45">
        <v>4.681360131205276</v>
      </c>
      <c r="AE366" s="45"/>
      <c r="AF366" s="45"/>
      <c r="AG366" s="45"/>
      <c r="AH366" s="45"/>
      <c r="AI366" s="45"/>
      <c r="AJ366" s="45">
        <v>2179.9568470456556</v>
      </c>
      <c r="AK366" s="45">
        <v>0.045</v>
      </c>
      <c r="AL366" s="45"/>
      <c r="AM366" s="45"/>
      <c r="AN366" s="45"/>
      <c r="AO366" s="23"/>
      <c r="AP366" s="23"/>
      <c r="AQ366" s="45">
        <v>2179.9568470456556</v>
      </c>
      <c r="AR366" s="45">
        <v>0.103</v>
      </c>
      <c r="AS366" s="23"/>
      <c r="AT366" s="23"/>
      <c r="AU366" s="23"/>
      <c r="AV366" s="23"/>
      <c r="AW366" s="23"/>
      <c r="AX366" s="45">
        <v>2179.9568470456556</v>
      </c>
      <c r="AY366" s="23"/>
      <c r="AZ366" s="23"/>
      <c r="BA366" s="23"/>
      <c r="BB366" s="23"/>
      <c r="BC366" s="23"/>
      <c r="BD366" s="23"/>
      <c r="BE366" s="45">
        <v>2179.9568470456556</v>
      </c>
      <c r="BF366" s="45"/>
      <c r="BG366" s="23"/>
      <c r="BH366" s="23"/>
      <c r="BI366" s="23"/>
      <c r="BJ366" s="23"/>
      <c r="BK366" s="23"/>
      <c r="BL366" s="45">
        <v>2179.9568470456556</v>
      </c>
      <c r="BM366" s="45">
        <v>0.004</v>
      </c>
      <c r="BN366" s="23"/>
      <c r="BO366" s="23"/>
      <c r="BP366" s="23"/>
      <c r="BQ366" s="23"/>
      <c r="BR366" s="23"/>
      <c r="BS366" s="45">
        <v>2179.9568470456556</v>
      </c>
      <c r="BT366" s="45">
        <v>0.001</v>
      </c>
      <c r="BU366" s="23"/>
      <c r="BV366" s="23"/>
      <c r="BW366" s="23"/>
      <c r="BX366" s="23"/>
      <c r="BY366" s="23"/>
      <c r="BZ366" s="23"/>
      <c r="CA366" s="23"/>
    </row>
    <row r="367" ht="15.75" customHeight="1">
      <c r="A367" s="45">
        <v>2130.022791380593</v>
      </c>
      <c r="B367" s="46">
        <v>0.051</v>
      </c>
      <c r="C367" s="45"/>
      <c r="D367" s="45"/>
      <c r="E367" s="45"/>
      <c r="F367" s="45"/>
      <c r="G367" s="45"/>
      <c r="H367" s="45">
        <v>2130.022791380593</v>
      </c>
      <c r="I367" s="46">
        <v>0.562</v>
      </c>
      <c r="J367" s="45"/>
      <c r="K367" s="45"/>
      <c r="L367" s="45"/>
      <c r="M367" s="45"/>
      <c r="N367" s="45"/>
      <c r="O367" s="45">
        <v>2130.022791380593</v>
      </c>
      <c r="P367" s="45"/>
      <c r="Q367" s="45"/>
      <c r="R367" s="45"/>
      <c r="S367" s="45"/>
      <c r="T367" s="45"/>
      <c r="U367" s="45"/>
      <c r="V367" s="45">
        <v>2130.022791380593</v>
      </c>
      <c r="W367" s="45"/>
      <c r="X367" s="45"/>
      <c r="Y367" s="45"/>
      <c r="Z367" s="45"/>
      <c r="AA367" s="45"/>
      <c r="AB367" s="45"/>
      <c r="AC367" s="45">
        <v>2130.022791380593</v>
      </c>
      <c r="AD367" s="45">
        <v>4.473824085451416</v>
      </c>
      <c r="AE367" s="45"/>
      <c r="AF367" s="45"/>
      <c r="AG367" s="45"/>
      <c r="AH367" s="45"/>
      <c r="AI367" s="45"/>
      <c r="AJ367" s="45">
        <v>2130.022791380593</v>
      </c>
      <c r="AK367" s="45">
        <v>0.045</v>
      </c>
      <c r="AL367" s="45"/>
      <c r="AM367" s="45"/>
      <c r="AN367" s="45"/>
      <c r="AO367" s="23"/>
      <c r="AP367" s="23"/>
      <c r="AQ367" s="45">
        <v>2130.022791380593</v>
      </c>
      <c r="AR367" s="45">
        <v>0.097</v>
      </c>
      <c r="AS367" s="23"/>
      <c r="AT367" s="23"/>
      <c r="AU367" s="23"/>
      <c r="AV367" s="23"/>
      <c r="AW367" s="23"/>
      <c r="AX367" s="45">
        <v>2130.022791380593</v>
      </c>
      <c r="AY367" s="23"/>
      <c r="AZ367" s="23"/>
      <c r="BA367" s="23"/>
      <c r="BB367" s="23"/>
      <c r="BC367" s="23"/>
      <c r="BD367" s="23"/>
      <c r="BE367" s="45">
        <v>2130.022791380593</v>
      </c>
      <c r="BF367" s="45"/>
      <c r="BG367" s="23"/>
      <c r="BH367" s="23"/>
      <c r="BI367" s="23"/>
      <c r="BJ367" s="23"/>
      <c r="BK367" s="23"/>
      <c r="BL367" s="45">
        <v>2130.022791380593</v>
      </c>
      <c r="BM367" s="45">
        <v>0.005</v>
      </c>
      <c r="BN367" s="23"/>
      <c r="BO367" s="23"/>
      <c r="BP367" s="23"/>
      <c r="BQ367" s="23"/>
      <c r="BR367" s="23"/>
      <c r="BS367" s="45">
        <v>2130.022791380593</v>
      </c>
      <c r="BT367" s="45">
        <v>0.002</v>
      </c>
      <c r="BU367" s="23"/>
      <c r="BV367" s="23"/>
      <c r="BW367" s="23"/>
      <c r="BX367" s="23"/>
      <c r="BY367" s="23"/>
      <c r="BZ367" s="23"/>
      <c r="CA367" s="23"/>
    </row>
    <row r="368" ht="15.75" customHeight="1">
      <c r="A368" s="45">
        <v>2083.652847650891</v>
      </c>
      <c r="B368" s="46">
        <v>0.048</v>
      </c>
      <c r="C368" s="45"/>
      <c r="D368" s="45"/>
      <c r="E368" s="45"/>
      <c r="F368" s="45"/>
      <c r="G368" s="45"/>
      <c r="H368" s="45">
        <v>2083.652847650891</v>
      </c>
      <c r="I368" s="46">
        <v>0.505</v>
      </c>
      <c r="J368" s="45"/>
      <c r="K368" s="45"/>
      <c r="L368" s="45"/>
      <c r="M368" s="45"/>
      <c r="N368" s="45"/>
      <c r="O368" s="45">
        <v>2083.652847650891</v>
      </c>
      <c r="P368" s="45"/>
      <c r="Q368" s="45"/>
      <c r="R368" s="45"/>
      <c r="S368" s="45"/>
      <c r="T368" s="45"/>
      <c r="U368" s="45"/>
      <c r="V368" s="45">
        <v>2083.652847650891</v>
      </c>
      <c r="W368" s="45">
        <v>1.0388388213480624E-4</v>
      </c>
      <c r="X368" s="45"/>
      <c r="Y368" s="45"/>
      <c r="Z368" s="45"/>
      <c r="AA368" s="45"/>
      <c r="AB368" s="45"/>
      <c r="AC368" s="45">
        <v>2083.652847650891</v>
      </c>
      <c r="AD368" s="45">
        <v>7.210664942367503</v>
      </c>
      <c r="AE368" s="45"/>
      <c r="AF368" s="45"/>
      <c r="AG368" s="45"/>
      <c r="AH368" s="45"/>
      <c r="AI368" s="45"/>
      <c r="AJ368" s="45">
        <v>2083.652847650891</v>
      </c>
      <c r="AK368" s="45">
        <v>0.044</v>
      </c>
      <c r="AL368" s="45"/>
      <c r="AM368" s="45"/>
      <c r="AN368" s="45"/>
      <c r="AO368" s="23"/>
      <c r="AP368" s="23"/>
      <c r="AQ368" s="45">
        <v>2083.652847650891</v>
      </c>
      <c r="AR368" s="45">
        <v>0.09</v>
      </c>
      <c r="AS368" s="23"/>
      <c r="AT368" s="23"/>
      <c r="AU368" s="23"/>
      <c r="AV368" s="23"/>
      <c r="AW368" s="23"/>
      <c r="AX368" s="45">
        <v>2083.652847650891</v>
      </c>
      <c r="AY368" s="23"/>
      <c r="AZ368" s="23"/>
      <c r="BA368" s="23"/>
      <c r="BB368" s="23"/>
      <c r="BC368" s="23"/>
      <c r="BD368" s="23"/>
      <c r="BE368" s="45">
        <v>2083.652847650891</v>
      </c>
      <c r="BF368" s="45"/>
      <c r="BG368" s="23"/>
      <c r="BH368" s="23"/>
      <c r="BI368" s="23"/>
      <c r="BJ368" s="23"/>
      <c r="BK368" s="23"/>
      <c r="BL368" s="45">
        <v>2083.652847650891</v>
      </c>
      <c r="BM368" s="45">
        <v>0.007</v>
      </c>
      <c r="BN368" s="23"/>
      <c r="BO368" s="23"/>
      <c r="BP368" s="23"/>
      <c r="BQ368" s="23"/>
      <c r="BR368" s="23"/>
      <c r="BS368" s="45">
        <v>2083.652847650891</v>
      </c>
      <c r="BT368" s="45">
        <v>0.002</v>
      </c>
      <c r="BU368" s="23"/>
      <c r="BV368" s="23"/>
      <c r="BW368" s="23"/>
      <c r="BX368" s="23"/>
      <c r="BY368" s="23"/>
      <c r="BZ368" s="23"/>
      <c r="CA368" s="23"/>
    </row>
    <row r="369" ht="15.75" customHeight="1">
      <c r="A369" s="45">
        <v>2033.2160037075714</v>
      </c>
      <c r="B369" s="46">
        <v>0.063</v>
      </c>
      <c r="C369" s="45"/>
      <c r="D369" s="45"/>
      <c r="E369" s="45"/>
      <c r="F369" s="45"/>
      <c r="G369" s="45"/>
      <c r="H369" s="45">
        <v>2033.2160037075714</v>
      </c>
      <c r="I369" s="46">
        <v>0.489</v>
      </c>
      <c r="J369" s="45"/>
      <c r="K369" s="45"/>
      <c r="L369" s="45"/>
      <c r="M369" s="45"/>
      <c r="N369" s="45"/>
      <c r="O369" s="45">
        <v>2033.2160037075714</v>
      </c>
      <c r="P369" s="45"/>
      <c r="Q369" s="45"/>
      <c r="R369" s="45"/>
      <c r="S369" s="45"/>
      <c r="T369" s="45"/>
      <c r="U369" s="45"/>
      <c r="V369" s="45">
        <v>2033.2160037075714</v>
      </c>
      <c r="W369" s="45">
        <v>8.661023002451478E-5</v>
      </c>
      <c r="X369" s="45"/>
      <c r="Y369" s="45"/>
      <c r="Z369" s="45"/>
      <c r="AA369" s="45"/>
      <c r="AB369" s="45"/>
      <c r="AC369" s="45">
        <v>2033.2160037075714</v>
      </c>
      <c r="AD369" s="45">
        <v>5.719543492184938</v>
      </c>
      <c r="AE369" s="45"/>
      <c r="AF369" s="45"/>
      <c r="AG369" s="45"/>
      <c r="AH369" s="45"/>
      <c r="AI369" s="45"/>
      <c r="AJ369" s="45">
        <v>2033.2160037075714</v>
      </c>
      <c r="AK369" s="45">
        <v>0.043</v>
      </c>
      <c r="AL369" s="45"/>
      <c r="AM369" s="45"/>
      <c r="AN369" s="45"/>
      <c r="AO369" s="23"/>
      <c r="AP369" s="23"/>
      <c r="AQ369" s="45">
        <v>2033.2160037075714</v>
      </c>
      <c r="AR369" s="45">
        <v>0.084</v>
      </c>
      <c r="AS369" s="23"/>
      <c r="AT369" s="23"/>
      <c r="AU369" s="23"/>
      <c r="AV369" s="23"/>
      <c r="AW369" s="23"/>
      <c r="AX369" s="45">
        <v>2033.2160037075714</v>
      </c>
      <c r="AY369" s="23"/>
      <c r="AZ369" s="23"/>
      <c r="BA369" s="23"/>
      <c r="BB369" s="23"/>
      <c r="BC369" s="23"/>
      <c r="BD369" s="23"/>
      <c r="BE369" s="45">
        <v>2033.2160037075714</v>
      </c>
      <c r="BF369" s="45">
        <v>45.0</v>
      </c>
      <c r="BG369" s="23"/>
      <c r="BH369" s="23"/>
      <c r="BI369" s="23"/>
      <c r="BJ369" s="23"/>
      <c r="BK369" s="23"/>
      <c r="BL369" s="45">
        <v>2033.2160037075714</v>
      </c>
      <c r="BM369" s="45">
        <v>0.011</v>
      </c>
      <c r="BN369" s="23"/>
      <c r="BO369" s="23"/>
      <c r="BP369" s="23"/>
      <c r="BQ369" s="23"/>
      <c r="BR369" s="23"/>
      <c r="BS369" s="45">
        <v>2033.2160037075714</v>
      </c>
      <c r="BT369" s="45">
        <v>0.003</v>
      </c>
      <c r="BU369" s="23"/>
      <c r="BV369" s="23"/>
      <c r="BW369" s="23"/>
      <c r="BX369" s="23"/>
      <c r="BY369" s="23"/>
      <c r="BZ369" s="23"/>
      <c r="CA369" s="23"/>
    </row>
    <row r="370" ht="15.75" customHeight="1">
      <c r="A370" s="45">
        <v>1980.6450152202733</v>
      </c>
      <c r="B370" s="46">
        <v>0.078</v>
      </c>
      <c r="C370" s="45"/>
      <c r="D370" s="45"/>
      <c r="E370" s="45"/>
      <c r="F370" s="45"/>
      <c r="G370" s="45"/>
      <c r="H370" s="45">
        <v>1980.6450152202733</v>
      </c>
      <c r="I370" s="46">
        <v>0.368</v>
      </c>
      <c r="J370" s="45"/>
      <c r="K370" s="45"/>
      <c r="L370" s="45"/>
      <c r="M370" s="45"/>
      <c r="N370" s="45"/>
      <c r="O370" s="45">
        <v>1980.6450152202733</v>
      </c>
      <c r="P370" s="45"/>
      <c r="Q370" s="45"/>
      <c r="R370" s="45"/>
      <c r="S370" s="45"/>
      <c r="T370" s="45"/>
      <c r="U370" s="45"/>
      <c r="V370" s="45">
        <v>1980.6450152202733</v>
      </c>
      <c r="W370" s="45">
        <v>9.18920867069862E-5</v>
      </c>
      <c r="X370" s="45"/>
      <c r="Y370" s="45"/>
      <c r="Z370" s="45"/>
      <c r="AA370" s="45"/>
      <c r="AB370" s="45"/>
      <c r="AC370" s="45">
        <v>1980.6450152202733</v>
      </c>
      <c r="AD370" s="45">
        <v>5.5692173761809824</v>
      </c>
      <c r="AE370" s="45"/>
      <c r="AF370" s="45"/>
      <c r="AG370" s="45"/>
      <c r="AH370" s="45"/>
      <c r="AI370" s="45"/>
      <c r="AJ370" s="45">
        <v>1980.6450152202733</v>
      </c>
      <c r="AK370" s="45">
        <v>0.043</v>
      </c>
      <c r="AL370" s="45"/>
      <c r="AM370" s="45"/>
      <c r="AN370" s="45"/>
      <c r="AO370" s="23"/>
      <c r="AP370" s="23"/>
      <c r="AQ370" s="45">
        <v>1980.6450152202733</v>
      </c>
      <c r="AR370" s="45">
        <v>0.078</v>
      </c>
      <c r="AS370" s="23"/>
      <c r="AT370" s="23"/>
      <c r="AU370" s="23"/>
      <c r="AV370" s="23"/>
      <c r="AW370" s="23"/>
      <c r="AX370" s="45">
        <v>1980.6450152202733</v>
      </c>
      <c r="AY370" s="23"/>
      <c r="AZ370" s="23"/>
      <c r="BA370" s="23"/>
      <c r="BB370" s="23"/>
      <c r="BC370" s="23"/>
      <c r="BD370" s="23"/>
      <c r="BE370" s="45">
        <v>1980.6450152202733</v>
      </c>
      <c r="BF370" s="45">
        <v>39.0</v>
      </c>
      <c r="BG370" s="23"/>
      <c r="BH370" s="23"/>
      <c r="BI370" s="23"/>
      <c r="BJ370" s="23"/>
      <c r="BK370" s="23"/>
      <c r="BL370" s="45">
        <v>1980.6450152202733</v>
      </c>
      <c r="BM370" s="45">
        <v>0.018</v>
      </c>
      <c r="BN370" s="23"/>
      <c r="BO370" s="23"/>
      <c r="BP370" s="23"/>
      <c r="BQ370" s="23"/>
      <c r="BR370" s="23"/>
      <c r="BS370" s="45">
        <v>1980.6450152202733</v>
      </c>
      <c r="BT370" s="45">
        <v>0.003</v>
      </c>
      <c r="BU370" s="23"/>
      <c r="BV370" s="23"/>
      <c r="BW370" s="23"/>
      <c r="BX370" s="23"/>
      <c r="BY370" s="23"/>
      <c r="BZ370" s="23"/>
      <c r="CA370" s="23"/>
    </row>
    <row r="371" ht="15.75" customHeight="1">
      <c r="A371" s="45">
        <v>1939.7822674426252</v>
      </c>
      <c r="B371" s="46">
        <v>0.082</v>
      </c>
      <c r="C371" s="45"/>
      <c r="D371" s="45"/>
      <c r="E371" s="45"/>
      <c r="F371" s="45"/>
      <c r="G371" s="45"/>
      <c r="H371" s="45">
        <v>1939.7822674426252</v>
      </c>
      <c r="I371" s="46">
        <v>0.331</v>
      </c>
      <c r="J371" s="45"/>
      <c r="K371" s="45"/>
      <c r="L371" s="45"/>
      <c r="M371" s="45"/>
      <c r="N371" s="45"/>
      <c r="O371" s="45">
        <v>1939.7822674426252</v>
      </c>
      <c r="P371" s="45"/>
      <c r="Q371" s="45"/>
      <c r="R371" s="45"/>
      <c r="S371" s="45"/>
      <c r="T371" s="45"/>
      <c r="U371" s="45"/>
      <c r="V371" s="45">
        <v>1939.7822674426252</v>
      </c>
      <c r="W371" s="45"/>
      <c r="X371" s="45"/>
      <c r="Y371" s="45"/>
      <c r="Z371" s="45"/>
      <c r="AA371" s="45"/>
      <c r="AB371" s="45"/>
      <c r="AC371" s="45">
        <v>1939.7822674426252</v>
      </c>
      <c r="AD371" s="45">
        <v>6.499160602459808</v>
      </c>
      <c r="AE371" s="45"/>
      <c r="AF371" s="45"/>
      <c r="AG371" s="45"/>
      <c r="AH371" s="45"/>
      <c r="AI371" s="45"/>
      <c r="AJ371" s="45">
        <v>1939.7822674426252</v>
      </c>
      <c r="AK371" s="45">
        <v>0.042</v>
      </c>
      <c r="AL371" s="45"/>
      <c r="AM371" s="45"/>
      <c r="AN371" s="45"/>
      <c r="AO371" s="23"/>
      <c r="AP371" s="23"/>
      <c r="AQ371" s="45">
        <v>1939.7822674426252</v>
      </c>
      <c r="AR371" s="45">
        <v>0.073</v>
      </c>
      <c r="AS371" s="23"/>
      <c r="AT371" s="23"/>
      <c r="AU371" s="23"/>
      <c r="AV371" s="23"/>
      <c r="AW371" s="23"/>
      <c r="AX371" s="45">
        <v>1939.7822674426252</v>
      </c>
      <c r="AY371" s="23">
        <v>0.334</v>
      </c>
      <c r="AZ371" s="23"/>
      <c r="BA371" s="23"/>
      <c r="BB371" s="23"/>
      <c r="BC371" s="23"/>
      <c r="BD371" s="23"/>
      <c r="BE371" s="45">
        <v>1939.7822674426252</v>
      </c>
      <c r="BF371" s="45">
        <v>39.0</v>
      </c>
      <c r="BG371" s="23"/>
      <c r="BH371" s="23"/>
      <c r="BI371" s="23"/>
      <c r="BJ371" s="23"/>
      <c r="BK371" s="23"/>
      <c r="BL371" s="45">
        <v>1939.7822674426252</v>
      </c>
      <c r="BM371" s="45">
        <v>0.033</v>
      </c>
      <c r="BN371" s="23"/>
      <c r="BO371" s="23"/>
      <c r="BP371" s="23"/>
      <c r="BQ371" s="23"/>
      <c r="BR371" s="23"/>
      <c r="BS371" s="45">
        <v>1939.7822674426252</v>
      </c>
      <c r="BT371" s="45">
        <v>0.004</v>
      </c>
      <c r="BU371" s="23"/>
      <c r="BV371" s="23"/>
      <c r="BW371" s="23"/>
      <c r="BX371" s="23"/>
      <c r="BY371" s="23"/>
      <c r="BZ371" s="23"/>
      <c r="CA371" s="23"/>
    </row>
    <row r="372" ht="15.75" customHeight="1">
      <c r="A372" s="45">
        <v>1885.167365180704</v>
      </c>
      <c r="B372" s="46">
        <v>0.09</v>
      </c>
      <c r="C372" s="45"/>
      <c r="D372" s="45"/>
      <c r="E372" s="45"/>
      <c r="F372" s="45"/>
      <c r="G372" s="45"/>
      <c r="H372" s="45">
        <v>1885.167365180704</v>
      </c>
      <c r="I372" s="46">
        <v>0.323</v>
      </c>
      <c r="J372" s="45"/>
      <c r="K372" s="45"/>
      <c r="L372" s="45"/>
      <c r="M372" s="45"/>
      <c r="N372" s="45"/>
      <c r="O372" s="45">
        <v>1885.167365180704</v>
      </c>
      <c r="P372" s="45"/>
      <c r="Q372" s="45"/>
      <c r="R372" s="45"/>
      <c r="S372" s="45"/>
      <c r="T372" s="45"/>
      <c r="U372" s="45"/>
      <c r="V372" s="45">
        <v>1885.167365180704</v>
      </c>
      <c r="W372" s="45">
        <v>7.32667620261754E-5</v>
      </c>
      <c r="X372" s="45"/>
      <c r="Y372" s="45"/>
      <c r="Z372" s="45"/>
      <c r="AA372" s="45"/>
      <c r="AB372" s="45"/>
      <c r="AC372" s="45">
        <v>1885.167365180704</v>
      </c>
      <c r="AD372" s="45">
        <v>6.387358740743496</v>
      </c>
      <c r="AE372" s="45"/>
      <c r="AF372" s="45"/>
      <c r="AG372" s="45"/>
      <c r="AH372" s="45"/>
      <c r="AI372" s="45"/>
      <c r="AJ372" s="45">
        <v>1885.167365180704</v>
      </c>
      <c r="AK372" s="45">
        <v>0.042</v>
      </c>
      <c r="AL372" s="45"/>
      <c r="AM372" s="45"/>
      <c r="AN372" s="45"/>
      <c r="AO372" s="23"/>
      <c r="AP372" s="23"/>
      <c r="AQ372" s="45">
        <v>1885.167365180704</v>
      </c>
      <c r="AR372" s="45">
        <v>0.068</v>
      </c>
      <c r="AS372" s="23"/>
      <c r="AT372" s="23"/>
      <c r="AU372" s="23"/>
      <c r="AV372" s="23"/>
      <c r="AW372" s="23"/>
      <c r="AX372" s="45">
        <v>1885.167365180704</v>
      </c>
      <c r="AY372" s="23">
        <v>0.334</v>
      </c>
      <c r="AZ372" s="23"/>
      <c r="BA372" s="23"/>
      <c r="BB372" s="23"/>
      <c r="BC372" s="23"/>
      <c r="BD372" s="23"/>
      <c r="BE372" s="45">
        <v>1885.167365180704</v>
      </c>
      <c r="BF372" s="45">
        <v>39.0</v>
      </c>
      <c r="BG372" s="23"/>
      <c r="BH372" s="23"/>
      <c r="BI372" s="23"/>
      <c r="BJ372" s="23"/>
      <c r="BK372" s="23"/>
      <c r="BL372" s="45">
        <v>1885.167365180704</v>
      </c>
      <c r="BM372" s="45">
        <v>0.047</v>
      </c>
      <c r="BN372" s="23"/>
      <c r="BO372" s="23"/>
      <c r="BP372" s="23"/>
      <c r="BQ372" s="23"/>
      <c r="BR372" s="23"/>
      <c r="BS372" s="45">
        <v>1885.167365180704</v>
      </c>
      <c r="BT372" s="45">
        <v>0.004</v>
      </c>
      <c r="BU372" s="23"/>
      <c r="BV372" s="23"/>
      <c r="BW372" s="23"/>
      <c r="BX372" s="23"/>
      <c r="BY372" s="23"/>
      <c r="BZ372" s="23"/>
      <c r="CA372" s="23"/>
    </row>
    <row r="373" ht="15.75" customHeight="1">
      <c r="A373" s="45">
        <v>1840.0797777676987</v>
      </c>
      <c r="B373" s="46">
        <v>0.067</v>
      </c>
      <c r="C373" s="45"/>
      <c r="D373" s="45"/>
      <c r="E373" s="45"/>
      <c r="F373" s="45"/>
      <c r="G373" s="45"/>
      <c r="H373" s="45">
        <v>1840.0797777676987</v>
      </c>
      <c r="I373" s="46">
        <v>0.277</v>
      </c>
      <c r="J373" s="45"/>
      <c r="K373" s="45"/>
      <c r="L373" s="45"/>
      <c r="M373" s="45"/>
      <c r="N373" s="45"/>
      <c r="O373" s="45">
        <v>1840.0797777676987</v>
      </c>
      <c r="P373" s="45"/>
      <c r="Q373" s="45"/>
      <c r="R373" s="45"/>
      <c r="S373" s="45"/>
      <c r="T373" s="45"/>
      <c r="U373" s="45"/>
      <c r="V373" s="45">
        <v>1840.0797777676987</v>
      </c>
      <c r="W373" s="45">
        <v>6.949225733748546E-5</v>
      </c>
      <c r="X373" s="45"/>
      <c r="Y373" s="45"/>
      <c r="Z373" s="45"/>
      <c r="AA373" s="45"/>
      <c r="AB373" s="45"/>
      <c r="AC373" s="45">
        <v>1840.0797777676987</v>
      </c>
      <c r="AD373" s="45">
        <v>5.760638331229121</v>
      </c>
      <c r="AE373" s="45"/>
      <c r="AF373" s="45"/>
      <c r="AG373" s="45"/>
      <c r="AH373" s="45"/>
      <c r="AI373" s="45"/>
      <c r="AJ373" s="45">
        <v>1840.0797777676987</v>
      </c>
      <c r="AK373" s="45">
        <v>0.042</v>
      </c>
      <c r="AL373" s="45"/>
      <c r="AM373" s="45"/>
      <c r="AN373" s="45"/>
      <c r="AO373" s="23"/>
      <c r="AP373" s="23"/>
      <c r="AQ373" s="45">
        <v>1840.0797777676987</v>
      </c>
      <c r="AR373" s="45">
        <v>0.064</v>
      </c>
      <c r="AS373" s="23"/>
      <c r="AT373" s="23"/>
      <c r="AU373" s="23"/>
      <c r="AV373" s="23"/>
      <c r="AW373" s="23"/>
      <c r="AX373" s="45">
        <v>1840.0797777676987</v>
      </c>
      <c r="AY373" s="23">
        <v>0.33</v>
      </c>
      <c r="AZ373" s="23"/>
      <c r="BA373" s="23"/>
      <c r="BB373" s="23"/>
      <c r="BC373" s="23"/>
      <c r="BD373" s="23"/>
      <c r="BE373" s="45">
        <v>1840.0797777676987</v>
      </c>
      <c r="BF373" s="45">
        <v>39.0</v>
      </c>
      <c r="BG373" s="23"/>
      <c r="BH373" s="23"/>
      <c r="BI373" s="23"/>
      <c r="BJ373" s="23"/>
      <c r="BK373" s="23"/>
      <c r="BL373" s="45">
        <v>1840.0797777676987</v>
      </c>
      <c r="BM373" s="45">
        <v>0.077</v>
      </c>
      <c r="BN373" s="23"/>
      <c r="BO373" s="23"/>
      <c r="BP373" s="23"/>
      <c r="BQ373" s="23"/>
      <c r="BR373" s="23"/>
      <c r="BS373" s="45">
        <v>1840.0797777676987</v>
      </c>
      <c r="BT373" s="45">
        <v>0.01</v>
      </c>
      <c r="BU373" s="23"/>
      <c r="BV373" s="23"/>
      <c r="BW373" s="23"/>
      <c r="BX373" s="23"/>
      <c r="BY373" s="23"/>
      <c r="BZ373" s="23"/>
      <c r="CA373" s="23"/>
    </row>
    <row r="374" ht="15.75" customHeight="1">
      <c r="A374" s="45">
        <v>1788.2910022466074</v>
      </c>
      <c r="B374" s="46">
        <v>0.084</v>
      </c>
      <c r="C374" s="45"/>
      <c r="D374" s="45"/>
      <c r="E374" s="45"/>
      <c r="F374" s="45"/>
      <c r="G374" s="45"/>
      <c r="H374" s="45">
        <v>1788.2910022466074</v>
      </c>
      <c r="I374" s="46">
        <v>0.253</v>
      </c>
      <c r="J374" s="45"/>
      <c r="K374" s="45"/>
      <c r="L374" s="45"/>
      <c r="M374" s="45"/>
      <c r="N374" s="45"/>
      <c r="O374" s="45">
        <v>1788.2910022466074</v>
      </c>
      <c r="P374" s="45"/>
      <c r="Q374" s="45"/>
      <c r="R374" s="45"/>
      <c r="S374" s="45"/>
      <c r="T374" s="45"/>
      <c r="U374" s="45"/>
      <c r="V374" s="45">
        <v>1788.2910022466074</v>
      </c>
      <c r="W374" s="45"/>
      <c r="X374" s="45"/>
      <c r="Y374" s="45"/>
      <c r="Z374" s="45"/>
      <c r="AA374" s="45"/>
      <c r="AB374" s="45"/>
      <c r="AC374" s="45">
        <v>1788.2910022466074</v>
      </c>
      <c r="AD374" s="45">
        <v>6.082808095821486</v>
      </c>
      <c r="AE374" s="45"/>
      <c r="AF374" s="45"/>
      <c r="AG374" s="45"/>
      <c r="AH374" s="45"/>
      <c r="AI374" s="45"/>
      <c r="AJ374" s="45">
        <v>1788.2910022466074</v>
      </c>
      <c r="AK374" s="45">
        <v>0.042</v>
      </c>
      <c r="AL374" s="45"/>
      <c r="AM374" s="45"/>
      <c r="AN374" s="45"/>
      <c r="AO374" s="23"/>
      <c r="AP374" s="23"/>
      <c r="AQ374" s="45">
        <v>1788.2910022466074</v>
      </c>
      <c r="AR374" s="45">
        <v>0.059</v>
      </c>
      <c r="AS374" s="23"/>
      <c r="AT374" s="23"/>
      <c r="AU374" s="23"/>
      <c r="AV374" s="23"/>
      <c r="AW374" s="23"/>
      <c r="AX374" s="45">
        <v>1788.2910022466074</v>
      </c>
      <c r="AY374" s="23">
        <v>0.322</v>
      </c>
      <c r="AZ374" s="23"/>
      <c r="BA374" s="23"/>
      <c r="BB374" s="23"/>
      <c r="BC374" s="23"/>
      <c r="BD374" s="23"/>
      <c r="BE374" s="45">
        <v>1788.2910022466074</v>
      </c>
      <c r="BF374" s="45">
        <v>39.0</v>
      </c>
      <c r="BG374" s="23"/>
      <c r="BH374" s="23"/>
      <c r="BI374" s="23"/>
      <c r="BJ374" s="23"/>
      <c r="BK374" s="23"/>
      <c r="BL374" s="45">
        <v>1788.2910022466074</v>
      </c>
      <c r="BM374" s="45">
        <v>0.107</v>
      </c>
      <c r="BN374" s="23"/>
      <c r="BO374" s="23"/>
      <c r="BP374" s="23"/>
      <c r="BQ374" s="23"/>
      <c r="BR374" s="23"/>
      <c r="BS374" s="45">
        <v>1788.2910022466074</v>
      </c>
      <c r="BT374" s="45">
        <v>0.007</v>
      </c>
      <c r="BU374" s="23"/>
      <c r="BV374" s="23"/>
      <c r="BW374" s="23"/>
      <c r="BX374" s="23"/>
      <c r="BY374" s="23"/>
      <c r="BZ374" s="23"/>
      <c r="CA374" s="23"/>
    </row>
    <row r="375" ht="15.75" customHeight="1">
      <c r="A375" s="45">
        <v>1737.5235175359276</v>
      </c>
      <c r="B375" s="46">
        <v>0.083</v>
      </c>
      <c r="C375" s="45"/>
      <c r="D375" s="45"/>
      <c r="E375" s="45"/>
      <c r="F375" s="45"/>
      <c r="G375" s="45"/>
      <c r="H375" s="45">
        <v>1737.5235175359276</v>
      </c>
      <c r="I375" s="46">
        <v>0.253</v>
      </c>
      <c r="J375" s="45"/>
      <c r="K375" s="45"/>
      <c r="L375" s="45"/>
      <c r="M375" s="45"/>
      <c r="N375" s="45"/>
      <c r="O375" s="45">
        <v>1737.5235175359276</v>
      </c>
      <c r="P375" s="45"/>
      <c r="Q375" s="45"/>
      <c r="R375" s="45"/>
      <c r="S375" s="45"/>
      <c r="T375" s="45"/>
      <c r="U375" s="45"/>
      <c r="V375" s="45">
        <v>1737.5235175359276</v>
      </c>
      <c r="W375" s="45">
        <v>6.29231271517891E-5</v>
      </c>
      <c r="X375" s="45"/>
      <c r="Y375" s="45"/>
      <c r="Z375" s="45"/>
      <c r="AA375" s="45"/>
      <c r="AB375" s="45"/>
      <c r="AC375" s="45">
        <v>1737.5235175359276</v>
      </c>
      <c r="AD375" s="45">
        <v>6.244279793688996</v>
      </c>
      <c r="AE375" s="45"/>
      <c r="AF375" s="45"/>
      <c r="AG375" s="45"/>
      <c r="AH375" s="45"/>
      <c r="AI375" s="45"/>
      <c r="AJ375" s="45">
        <v>1737.5235175359276</v>
      </c>
      <c r="AK375" s="45">
        <v>0.041</v>
      </c>
      <c r="AL375" s="45"/>
      <c r="AM375" s="45"/>
      <c r="AN375" s="45"/>
      <c r="AO375" s="23"/>
      <c r="AP375" s="23"/>
      <c r="AQ375" s="45">
        <v>1737.5235175359276</v>
      </c>
      <c r="AR375" s="45">
        <v>0.055</v>
      </c>
      <c r="AS375" s="23"/>
      <c r="AT375" s="23"/>
      <c r="AU375" s="23"/>
      <c r="AV375" s="23"/>
      <c r="AW375" s="23"/>
      <c r="AX375" s="45">
        <v>1737.5235175359276</v>
      </c>
      <c r="AY375" s="23">
        <v>0.263</v>
      </c>
      <c r="AZ375" s="23"/>
      <c r="BA375" s="23"/>
      <c r="BB375" s="23"/>
      <c r="BC375" s="23"/>
      <c r="BD375" s="23"/>
      <c r="BE375" s="45">
        <v>1737.5235175359276</v>
      </c>
      <c r="BF375" s="45">
        <v>39.0</v>
      </c>
      <c r="BG375" s="23"/>
      <c r="BH375" s="23"/>
      <c r="BI375" s="23"/>
      <c r="BJ375" s="23"/>
      <c r="BK375" s="23"/>
      <c r="BL375" s="45">
        <v>1737.5235175359276</v>
      </c>
      <c r="BM375" s="45">
        <v>0.171</v>
      </c>
      <c r="BN375" s="23"/>
      <c r="BO375" s="23"/>
      <c r="BP375" s="23"/>
      <c r="BQ375" s="23"/>
      <c r="BR375" s="23"/>
      <c r="BS375" s="45">
        <v>1737.5235175359276</v>
      </c>
      <c r="BT375" s="45">
        <v>0.011</v>
      </c>
      <c r="BU375" s="23"/>
      <c r="BV375" s="23"/>
      <c r="BW375" s="23"/>
      <c r="BX375" s="23"/>
      <c r="BY375" s="23"/>
      <c r="BZ375" s="23"/>
      <c r="CA375" s="23"/>
    </row>
    <row r="376" ht="15.75" customHeight="1">
      <c r="A376" s="45">
        <v>1697.578428000464</v>
      </c>
      <c r="B376" s="46">
        <v>0.085</v>
      </c>
      <c r="C376" s="45"/>
      <c r="D376" s="45"/>
      <c r="E376" s="45"/>
      <c r="F376" s="45"/>
      <c r="G376" s="45"/>
      <c r="H376" s="45">
        <v>1697.578428000464</v>
      </c>
      <c r="I376" s="46">
        <v>0.246</v>
      </c>
      <c r="J376" s="45"/>
      <c r="K376" s="45"/>
      <c r="L376" s="45"/>
      <c r="M376" s="45"/>
      <c r="N376" s="45"/>
      <c r="O376" s="45">
        <v>1697.578428000464</v>
      </c>
      <c r="P376" s="45"/>
      <c r="Q376" s="45"/>
      <c r="R376" s="45"/>
      <c r="S376" s="45"/>
      <c r="T376" s="45"/>
      <c r="U376" s="45"/>
      <c r="V376" s="45">
        <v>1697.578428000464</v>
      </c>
      <c r="W376" s="45">
        <v>6.374180797876924E-5</v>
      </c>
      <c r="X376" s="45"/>
      <c r="Y376" s="45"/>
      <c r="Z376" s="45"/>
      <c r="AA376" s="45"/>
      <c r="AB376" s="45"/>
      <c r="AC376" s="45">
        <v>1697.578428000464</v>
      </c>
      <c r="AD376" s="45">
        <v>6.19434497599325</v>
      </c>
      <c r="AE376" s="45"/>
      <c r="AF376" s="45"/>
      <c r="AG376" s="45"/>
      <c r="AH376" s="45"/>
      <c r="AI376" s="45"/>
      <c r="AJ376" s="45">
        <v>1697.578428000464</v>
      </c>
      <c r="AK376" s="45">
        <v>0.041</v>
      </c>
      <c r="AL376" s="45"/>
      <c r="AM376" s="45"/>
      <c r="AN376" s="45"/>
      <c r="AO376" s="23"/>
      <c r="AP376" s="23"/>
      <c r="AQ376" s="45">
        <v>1697.578428000464</v>
      </c>
      <c r="AR376" s="45">
        <v>0.053</v>
      </c>
      <c r="AS376" s="23"/>
      <c r="AT376" s="23"/>
      <c r="AU376" s="23"/>
      <c r="AV376" s="23"/>
      <c r="AW376" s="23"/>
      <c r="AX376" s="45">
        <v>1697.578428000464</v>
      </c>
      <c r="AY376" s="23">
        <v>0.259</v>
      </c>
      <c r="AZ376" s="23"/>
      <c r="BA376" s="23"/>
      <c r="BB376" s="23"/>
      <c r="BC376" s="23"/>
      <c r="BD376" s="23"/>
      <c r="BE376" s="45">
        <v>1697.578428000464</v>
      </c>
      <c r="BF376" s="45">
        <v>39.0</v>
      </c>
      <c r="BG376" s="23"/>
      <c r="BH376" s="23"/>
      <c r="BI376" s="23"/>
      <c r="BJ376" s="23"/>
      <c r="BK376" s="23"/>
      <c r="BL376" s="45">
        <v>1697.578428000464</v>
      </c>
      <c r="BM376" s="45">
        <v>0.208</v>
      </c>
      <c r="BN376" s="23"/>
      <c r="BO376" s="23"/>
      <c r="BP376" s="23"/>
      <c r="BQ376" s="23"/>
      <c r="BR376" s="23"/>
      <c r="BS376" s="45">
        <v>1697.578428000464</v>
      </c>
      <c r="BT376" s="45">
        <v>0.023</v>
      </c>
      <c r="BU376" s="23"/>
      <c r="BV376" s="23"/>
      <c r="BW376" s="23"/>
      <c r="BX376" s="23"/>
      <c r="BY376" s="23"/>
      <c r="BZ376" s="23"/>
      <c r="CA376" s="23"/>
    </row>
    <row r="377" ht="15.75" customHeight="1">
      <c r="A377" s="45">
        <v>1658.3291706806217</v>
      </c>
      <c r="B377" s="46">
        <v>0.083</v>
      </c>
      <c r="C377" s="45"/>
      <c r="D377" s="45"/>
      <c r="E377" s="45"/>
      <c r="F377" s="45"/>
      <c r="G377" s="45"/>
      <c r="H377" s="45">
        <v>1658.3291706806217</v>
      </c>
      <c r="I377" s="46">
        <v>0.238</v>
      </c>
      <c r="J377" s="45"/>
      <c r="K377" s="45"/>
      <c r="L377" s="45"/>
      <c r="M377" s="45"/>
      <c r="N377" s="45"/>
      <c r="O377" s="45">
        <v>1658.3291706806217</v>
      </c>
      <c r="P377" s="45"/>
      <c r="Q377" s="45"/>
      <c r="R377" s="45"/>
      <c r="S377" s="45"/>
      <c r="T377" s="45"/>
      <c r="U377" s="45"/>
      <c r="V377" s="45">
        <v>1658.3291706806217</v>
      </c>
      <c r="W377" s="45">
        <v>6.165279565022383E-5</v>
      </c>
      <c r="X377" s="45"/>
      <c r="Y377" s="45"/>
      <c r="Z377" s="45"/>
      <c r="AA377" s="45"/>
      <c r="AB377" s="45"/>
      <c r="AC377" s="45">
        <v>1658.3291706806217</v>
      </c>
      <c r="AD377" s="45">
        <v>6.275258319067903</v>
      </c>
      <c r="AE377" s="45"/>
      <c r="AF377" s="45"/>
      <c r="AG377" s="45"/>
      <c r="AH377" s="45"/>
      <c r="AI377" s="45"/>
      <c r="AJ377" s="45">
        <v>1658.3291706806217</v>
      </c>
      <c r="AK377" s="45">
        <v>0.04</v>
      </c>
      <c r="AL377" s="45"/>
      <c r="AM377" s="45"/>
      <c r="AN377" s="45"/>
      <c r="AO377" s="23"/>
      <c r="AP377" s="23"/>
      <c r="AQ377" s="45">
        <v>1658.3291706806217</v>
      </c>
      <c r="AR377" s="45">
        <v>0.049</v>
      </c>
      <c r="AS377" s="23"/>
      <c r="AT377" s="23"/>
      <c r="AU377" s="23"/>
      <c r="AV377" s="23"/>
      <c r="AW377" s="23"/>
      <c r="AX377" s="45">
        <v>1658.3291706806217</v>
      </c>
      <c r="AY377" s="23">
        <v>0.29</v>
      </c>
      <c r="AZ377" s="23"/>
      <c r="BA377" s="23"/>
      <c r="BB377" s="23"/>
      <c r="BC377" s="23"/>
      <c r="BD377" s="23"/>
      <c r="BE377" s="45">
        <v>1658.3291706806217</v>
      </c>
      <c r="BF377" s="45">
        <v>39.0</v>
      </c>
      <c r="BG377" s="23"/>
      <c r="BH377" s="23"/>
      <c r="BI377" s="23"/>
      <c r="BJ377" s="23"/>
      <c r="BK377" s="23"/>
      <c r="BL377" s="45">
        <v>1658.3291706806217</v>
      </c>
      <c r="BM377" s="45">
        <v>0.256</v>
      </c>
      <c r="BN377" s="23"/>
      <c r="BO377" s="23"/>
      <c r="BP377" s="23"/>
      <c r="BQ377" s="23"/>
      <c r="BR377" s="23"/>
      <c r="BS377" s="45">
        <v>1658.3291706806217</v>
      </c>
      <c r="BT377" s="45">
        <v>0.033</v>
      </c>
      <c r="BU377" s="23"/>
      <c r="BV377" s="23"/>
      <c r="BW377" s="23"/>
      <c r="BX377" s="23"/>
      <c r="BY377" s="23"/>
      <c r="BZ377" s="23"/>
      <c r="CA377" s="23"/>
    </row>
    <row r="378" ht="15.75" customHeight="1">
      <c r="A378" s="45">
        <v>1616.3942669790677</v>
      </c>
      <c r="B378" s="46">
        <v>0.092</v>
      </c>
      <c r="C378" s="45"/>
      <c r="D378" s="45"/>
      <c r="E378" s="45"/>
      <c r="F378" s="45"/>
      <c r="G378" s="45"/>
      <c r="H378" s="45">
        <v>1616.3942669790677</v>
      </c>
      <c r="I378" s="46">
        <v>0.323</v>
      </c>
      <c r="J378" s="45"/>
      <c r="K378" s="45"/>
      <c r="L378" s="45"/>
      <c r="M378" s="45"/>
      <c r="N378" s="45"/>
      <c r="O378" s="45">
        <v>1616.3942669790677</v>
      </c>
      <c r="P378" s="45"/>
      <c r="Q378" s="45"/>
      <c r="R378" s="45"/>
      <c r="S378" s="45"/>
      <c r="T378" s="45"/>
      <c r="U378" s="45"/>
      <c r="V378" s="45">
        <v>1616.3942669790677</v>
      </c>
      <c r="W378" s="45">
        <v>5.557482442850503E-5</v>
      </c>
      <c r="X378" s="45"/>
      <c r="Y378" s="45"/>
      <c r="Z378" s="45"/>
      <c r="AA378" s="45"/>
      <c r="AB378" s="45"/>
      <c r="AC378" s="45">
        <v>1616.3942669790677</v>
      </c>
      <c r="AD378" s="45">
        <v>6.349612293302045</v>
      </c>
      <c r="AE378" s="45"/>
      <c r="AF378" s="45"/>
      <c r="AG378" s="45"/>
      <c r="AH378" s="45"/>
      <c r="AI378" s="45"/>
      <c r="AJ378" s="45">
        <v>1616.3942669790677</v>
      </c>
      <c r="AK378" s="45">
        <v>0.04</v>
      </c>
      <c r="AL378" s="45"/>
      <c r="AM378" s="45"/>
      <c r="AN378" s="45"/>
      <c r="AO378" s="23"/>
      <c r="AP378" s="23"/>
      <c r="AQ378" s="45">
        <v>1616.3942669790677</v>
      </c>
      <c r="AR378" s="45">
        <v>0.046</v>
      </c>
      <c r="AS378" s="23"/>
      <c r="AT378" s="23"/>
      <c r="AU378" s="23"/>
      <c r="AV378" s="23"/>
      <c r="AW378" s="23"/>
      <c r="AX378" s="45">
        <v>1616.3942669790677</v>
      </c>
      <c r="AY378" s="23">
        <v>0.324</v>
      </c>
      <c r="AZ378" s="23"/>
      <c r="BA378" s="23"/>
      <c r="BB378" s="23"/>
      <c r="BC378" s="23"/>
      <c r="BD378" s="23"/>
      <c r="BE378" s="45">
        <v>1616.3942669790677</v>
      </c>
      <c r="BF378" s="45">
        <v>40.0</v>
      </c>
      <c r="BG378" s="23"/>
      <c r="BH378" s="23"/>
      <c r="BI378" s="23"/>
      <c r="BJ378" s="23"/>
      <c r="BK378" s="23"/>
      <c r="BL378" s="45">
        <v>1616.3942669790677</v>
      </c>
      <c r="BM378" s="45">
        <v>0.292</v>
      </c>
      <c r="BN378" s="23"/>
      <c r="BO378" s="23"/>
      <c r="BP378" s="23"/>
      <c r="BQ378" s="23"/>
      <c r="BR378" s="23"/>
      <c r="BS378" s="45">
        <v>1616.3942669790677</v>
      </c>
      <c r="BT378" s="45">
        <v>0.044</v>
      </c>
      <c r="BU378" s="23"/>
      <c r="BV378" s="23"/>
      <c r="BW378" s="23"/>
      <c r="BX378" s="23"/>
      <c r="BY378" s="23"/>
      <c r="BZ378" s="23"/>
      <c r="CA378" s="23"/>
    </row>
    <row r="379" ht="15.75" customHeight="1">
      <c r="A379" s="45">
        <v>2775.705339767929</v>
      </c>
      <c r="B379" s="46">
        <v>0.063</v>
      </c>
      <c r="C379" s="45"/>
      <c r="D379" s="45"/>
      <c r="E379" s="45"/>
      <c r="F379" s="45"/>
      <c r="G379" s="45"/>
      <c r="H379" s="45">
        <v>2775.705339767929</v>
      </c>
      <c r="I379" s="46"/>
      <c r="J379" s="45"/>
      <c r="K379" s="45"/>
      <c r="L379" s="45"/>
      <c r="M379" s="45"/>
      <c r="N379" s="45"/>
      <c r="O379" s="45">
        <v>2775.705339767929</v>
      </c>
      <c r="P379" s="45"/>
      <c r="Q379" s="45"/>
      <c r="R379" s="45"/>
      <c r="S379" s="45"/>
      <c r="T379" s="45"/>
      <c r="U379" s="45"/>
      <c r="V379" s="45">
        <v>2775.705339767929</v>
      </c>
      <c r="W379" s="45"/>
      <c r="X379" s="45"/>
      <c r="Y379" s="45"/>
      <c r="Z379" s="45"/>
      <c r="AA379" s="45"/>
      <c r="AB379" s="45"/>
      <c r="AC379" s="45">
        <v>2775.705339767929</v>
      </c>
      <c r="AD379" s="45">
        <v>6.432386794621784</v>
      </c>
      <c r="AE379" s="45"/>
      <c r="AF379" s="45"/>
      <c r="AG379" s="45"/>
      <c r="AH379" s="45"/>
      <c r="AI379" s="45"/>
      <c r="AJ379" s="45">
        <v>2775.705339767929</v>
      </c>
      <c r="AK379" s="45">
        <v>0.048</v>
      </c>
      <c r="AL379" s="45"/>
      <c r="AM379" s="45"/>
      <c r="AN379" s="45"/>
      <c r="AO379" s="23"/>
      <c r="AP379" s="23"/>
      <c r="AQ379" s="45">
        <v>2775.705339767929</v>
      </c>
      <c r="AR379" s="45">
        <v>0.116</v>
      </c>
      <c r="AS379" s="23"/>
      <c r="AT379" s="23"/>
      <c r="AU379" s="23"/>
      <c r="AV379" s="23"/>
      <c r="AW379" s="23"/>
      <c r="AX379" s="45">
        <v>2775.705339767929</v>
      </c>
      <c r="AY379" s="23"/>
      <c r="AZ379" s="23"/>
      <c r="BA379" s="23"/>
      <c r="BB379" s="23"/>
      <c r="BC379" s="23"/>
      <c r="BD379" s="23"/>
      <c r="BE379" s="45">
        <v>2775.705339767929</v>
      </c>
      <c r="BF379" s="45"/>
      <c r="BG379" s="23"/>
      <c r="BH379" s="23"/>
      <c r="BI379" s="23"/>
      <c r="BJ379" s="23"/>
      <c r="BK379" s="23"/>
      <c r="BL379" s="45">
        <v>2775.705339767929</v>
      </c>
      <c r="BM379" s="45">
        <v>0.001</v>
      </c>
      <c r="BN379" s="23"/>
      <c r="BO379" s="23"/>
      <c r="BP379" s="23"/>
      <c r="BQ379" s="23"/>
      <c r="BR379" s="23"/>
      <c r="BS379" s="45">
        <v>2775.705339767929</v>
      </c>
      <c r="BT379" s="45">
        <v>0.001</v>
      </c>
      <c r="BU379" s="23"/>
      <c r="BV379" s="23"/>
      <c r="BW379" s="23"/>
      <c r="BX379" s="23"/>
      <c r="BY379" s="23"/>
      <c r="BZ379" s="23"/>
      <c r="CA379" s="23"/>
    </row>
    <row r="380" ht="15.75" customHeight="1">
      <c r="A380" s="45">
        <v>2700.8087757868016</v>
      </c>
      <c r="B380" s="46">
        <v>0.064</v>
      </c>
      <c r="C380" s="45"/>
      <c r="D380" s="45"/>
      <c r="E380" s="45"/>
      <c r="F380" s="45"/>
      <c r="G380" s="45"/>
      <c r="H380" s="45">
        <v>2700.8087757868016</v>
      </c>
      <c r="I380" s="46"/>
      <c r="J380" s="45"/>
      <c r="K380" s="45"/>
      <c r="L380" s="45"/>
      <c r="M380" s="45"/>
      <c r="N380" s="45"/>
      <c r="O380" s="45">
        <v>2700.8087757868016</v>
      </c>
      <c r="P380" s="45"/>
      <c r="Q380" s="45"/>
      <c r="R380" s="45"/>
      <c r="S380" s="45"/>
      <c r="T380" s="45"/>
      <c r="U380" s="45"/>
      <c r="V380" s="45">
        <v>2700.8087757868016</v>
      </c>
      <c r="W380" s="45"/>
      <c r="X380" s="45"/>
      <c r="Y380" s="45"/>
      <c r="Z380" s="45"/>
      <c r="AA380" s="45"/>
      <c r="AB380" s="45"/>
      <c r="AC380" s="45">
        <v>2700.8087757868016</v>
      </c>
      <c r="AD380" s="45">
        <v>6.1536900176165945</v>
      </c>
      <c r="AE380" s="45"/>
      <c r="AF380" s="45"/>
      <c r="AG380" s="45"/>
      <c r="AH380" s="45"/>
      <c r="AI380" s="45"/>
      <c r="AJ380" s="45">
        <v>2700.8087757868016</v>
      </c>
      <c r="AK380" s="45">
        <v>0.048</v>
      </c>
      <c r="AL380" s="45"/>
      <c r="AM380" s="45"/>
      <c r="AN380" s="45"/>
      <c r="AO380" s="23"/>
      <c r="AP380" s="23"/>
      <c r="AQ380" s="45">
        <v>2700.8087757868016</v>
      </c>
      <c r="AR380" s="45">
        <v>0.113</v>
      </c>
      <c r="AS380" s="23"/>
      <c r="AT380" s="23"/>
      <c r="AU380" s="23"/>
      <c r="AV380" s="23"/>
      <c r="AW380" s="23"/>
      <c r="AX380" s="45">
        <v>2700.8087757868016</v>
      </c>
      <c r="AY380" s="23"/>
      <c r="AZ380" s="23"/>
      <c r="BA380" s="23"/>
      <c r="BB380" s="23"/>
      <c r="BC380" s="23"/>
      <c r="BD380" s="23"/>
      <c r="BE380" s="45">
        <v>2700.8087757868016</v>
      </c>
      <c r="BF380" s="45"/>
      <c r="BG380" s="23"/>
      <c r="BH380" s="23"/>
      <c r="BI380" s="23"/>
      <c r="BJ380" s="23"/>
      <c r="BK380" s="23"/>
      <c r="BL380" s="45">
        <v>2700.8087757868016</v>
      </c>
      <c r="BM380" s="45">
        <v>0.002</v>
      </c>
      <c r="BN380" s="23"/>
      <c r="BO380" s="23"/>
      <c r="BP380" s="23"/>
      <c r="BQ380" s="23"/>
      <c r="BR380" s="23"/>
      <c r="BS380" s="45">
        <v>2700.8087757868016</v>
      </c>
      <c r="BT380" s="45">
        <v>0.002</v>
      </c>
      <c r="BU380" s="23"/>
      <c r="BV380" s="23"/>
      <c r="BW380" s="23"/>
      <c r="BX380" s="23"/>
      <c r="BY380" s="23"/>
      <c r="BZ380" s="23"/>
      <c r="CA380" s="23"/>
    </row>
    <row r="381" ht="15.75" customHeight="1">
      <c r="A381" s="45">
        <v>2623.3420646529316</v>
      </c>
      <c r="B381" s="46">
        <v>0.063</v>
      </c>
      <c r="C381" s="45"/>
      <c r="D381" s="45"/>
      <c r="E381" s="45"/>
      <c r="F381" s="45"/>
      <c r="G381" s="45"/>
      <c r="H381" s="45">
        <v>2623.3420646529316</v>
      </c>
      <c r="I381" s="46"/>
      <c r="J381" s="45"/>
      <c r="K381" s="45"/>
      <c r="L381" s="45"/>
      <c r="M381" s="45"/>
      <c r="N381" s="45"/>
      <c r="O381" s="45">
        <v>2623.3420646529316</v>
      </c>
      <c r="P381" s="45"/>
      <c r="Q381" s="45"/>
      <c r="R381" s="45"/>
      <c r="S381" s="45"/>
      <c r="T381" s="45"/>
      <c r="U381" s="45"/>
      <c r="V381" s="45">
        <v>2623.3420646529316</v>
      </c>
      <c r="W381" s="45">
        <v>5.7247022833200184E-5</v>
      </c>
      <c r="X381" s="45"/>
      <c r="Y381" s="45"/>
      <c r="Z381" s="45"/>
      <c r="AA381" s="45"/>
      <c r="AB381" s="45"/>
      <c r="AC381" s="45">
        <v>2623.3420646529316</v>
      </c>
      <c r="AD381" s="45">
        <v>5.697135498649136</v>
      </c>
      <c r="AE381" s="45"/>
      <c r="AF381" s="45"/>
      <c r="AG381" s="45"/>
      <c r="AH381" s="45"/>
      <c r="AI381" s="45"/>
      <c r="AJ381" s="45">
        <v>2623.3420646529316</v>
      </c>
      <c r="AK381" s="45">
        <v>0.048</v>
      </c>
      <c r="AL381" s="45"/>
      <c r="AM381" s="45"/>
      <c r="AN381" s="45"/>
      <c r="AO381" s="23"/>
      <c r="AP381" s="23"/>
      <c r="AQ381" s="45">
        <v>2623.3420646529316</v>
      </c>
      <c r="AR381" s="45">
        <v>0.109</v>
      </c>
      <c r="AS381" s="23"/>
      <c r="AT381" s="23"/>
      <c r="AU381" s="23"/>
      <c r="AV381" s="23"/>
      <c r="AW381" s="23"/>
      <c r="AX381" s="45">
        <v>2623.3420646529316</v>
      </c>
      <c r="AY381" s="23"/>
      <c r="AZ381" s="23"/>
      <c r="BA381" s="23"/>
      <c r="BB381" s="23"/>
      <c r="BC381" s="23"/>
      <c r="BD381" s="23"/>
      <c r="BE381" s="45">
        <v>2623.3420646529316</v>
      </c>
      <c r="BF381" s="45"/>
      <c r="BG381" s="23"/>
      <c r="BH381" s="23"/>
      <c r="BI381" s="23"/>
      <c r="BJ381" s="23"/>
      <c r="BK381" s="23"/>
      <c r="BL381" s="45">
        <v>2623.3420646529316</v>
      </c>
      <c r="BM381" s="45">
        <v>0.004</v>
      </c>
      <c r="BN381" s="23"/>
      <c r="BO381" s="23"/>
      <c r="BP381" s="23"/>
      <c r="BQ381" s="23"/>
      <c r="BR381" s="23"/>
      <c r="BS381" s="45">
        <v>2623.3420646529316</v>
      </c>
      <c r="BT381" s="45">
        <v>0.002</v>
      </c>
      <c r="BU381" s="23"/>
      <c r="BV381" s="23"/>
      <c r="BW381" s="23"/>
      <c r="BX381" s="23"/>
      <c r="BY381" s="23"/>
      <c r="BZ381" s="23"/>
      <c r="CA381" s="23"/>
    </row>
    <row r="382" ht="15.75" customHeight="1">
      <c r="A382" s="45">
        <v>2560.1350395290015</v>
      </c>
      <c r="B382" s="46">
        <v>0.062</v>
      </c>
      <c r="C382" s="45"/>
      <c r="D382" s="45"/>
      <c r="E382" s="45"/>
      <c r="F382" s="45"/>
      <c r="G382" s="45"/>
      <c r="H382" s="45">
        <v>2560.1350395290015</v>
      </c>
      <c r="I382" s="46"/>
      <c r="J382" s="45"/>
      <c r="K382" s="45"/>
      <c r="L382" s="45"/>
      <c r="M382" s="45"/>
      <c r="N382" s="45"/>
      <c r="O382" s="45">
        <v>2560.1350395290015</v>
      </c>
      <c r="P382" s="45"/>
      <c r="Q382" s="45"/>
      <c r="R382" s="45"/>
      <c r="S382" s="45"/>
      <c r="T382" s="45"/>
      <c r="U382" s="45"/>
      <c r="V382" s="45">
        <v>2560.1350395290015</v>
      </c>
      <c r="W382" s="45">
        <v>5.454673313643627E-5</v>
      </c>
      <c r="X382" s="45"/>
      <c r="Y382" s="45"/>
      <c r="Z382" s="45"/>
      <c r="AA382" s="45"/>
      <c r="AB382" s="45"/>
      <c r="AC382" s="45">
        <v>2560.1350395290015</v>
      </c>
      <c r="AD382" s="45">
        <v>8.37809299808008</v>
      </c>
      <c r="AE382" s="45"/>
      <c r="AF382" s="45"/>
      <c r="AG382" s="45"/>
      <c r="AH382" s="45"/>
      <c r="AI382" s="45"/>
      <c r="AJ382" s="45">
        <v>2560.1350395290015</v>
      </c>
      <c r="AK382" s="45">
        <v>0.048</v>
      </c>
      <c r="AL382" s="45"/>
      <c r="AM382" s="45"/>
      <c r="AN382" s="45"/>
      <c r="AO382" s="23"/>
      <c r="AP382" s="23"/>
      <c r="AQ382" s="45">
        <v>2560.1350395290015</v>
      </c>
      <c r="AR382" s="45">
        <v>0.105</v>
      </c>
      <c r="AS382" s="23"/>
      <c r="AT382" s="23"/>
      <c r="AU382" s="23"/>
      <c r="AV382" s="23"/>
      <c r="AW382" s="23"/>
      <c r="AX382" s="45">
        <v>2560.1350395290015</v>
      </c>
      <c r="AY382" s="23"/>
      <c r="AZ382" s="23"/>
      <c r="BA382" s="23"/>
      <c r="BB382" s="23"/>
      <c r="BC382" s="23"/>
      <c r="BD382" s="23"/>
      <c r="BE382" s="45">
        <v>2560.1350395290015</v>
      </c>
      <c r="BF382" s="45">
        <v>41.0</v>
      </c>
      <c r="BG382" s="23"/>
      <c r="BH382" s="23"/>
      <c r="BI382" s="23"/>
      <c r="BJ382" s="23"/>
      <c r="BK382" s="23"/>
      <c r="BL382" s="45">
        <v>2560.1350395290015</v>
      </c>
      <c r="BM382" s="45">
        <v>0.022</v>
      </c>
      <c r="BN382" s="23"/>
      <c r="BO382" s="23"/>
      <c r="BP382" s="23"/>
      <c r="BQ382" s="23"/>
      <c r="BR382" s="23"/>
      <c r="BS382" s="45">
        <v>2560.1350395290015</v>
      </c>
      <c r="BT382" s="45">
        <v>0.003</v>
      </c>
      <c r="BU382" s="23"/>
      <c r="BV382" s="23"/>
      <c r="BW382" s="23"/>
      <c r="BX382" s="23"/>
      <c r="BY382" s="23"/>
      <c r="BZ382" s="23"/>
      <c r="CA382" s="23"/>
    </row>
    <row r="383" ht="15.75" customHeight="1">
      <c r="A383" s="45">
        <v>2485.599768459793</v>
      </c>
      <c r="B383" s="46">
        <v>0.063</v>
      </c>
      <c r="C383" s="45"/>
      <c r="D383" s="45"/>
      <c r="E383" s="45"/>
      <c r="F383" s="45"/>
      <c r="G383" s="45"/>
      <c r="H383" s="45">
        <v>2485.599768459793</v>
      </c>
      <c r="I383" s="46"/>
      <c r="J383" s="45"/>
      <c r="K383" s="45"/>
      <c r="L383" s="45"/>
      <c r="M383" s="45"/>
      <c r="N383" s="45"/>
      <c r="O383" s="45">
        <v>2485.599768459793</v>
      </c>
      <c r="P383" s="45"/>
      <c r="Q383" s="45"/>
      <c r="R383" s="45"/>
      <c r="S383" s="45"/>
      <c r="T383" s="45"/>
      <c r="U383" s="45"/>
      <c r="V383" s="45">
        <v>2485.599768459793</v>
      </c>
      <c r="W383" s="45">
        <v>5.1326646928661834E-5</v>
      </c>
      <c r="X383" s="45"/>
      <c r="Y383" s="45"/>
      <c r="Z383" s="45"/>
      <c r="AA383" s="45"/>
      <c r="AB383" s="45"/>
      <c r="AC383" s="45">
        <v>2485.599768459793</v>
      </c>
      <c r="AD383" s="45">
        <v>10.801062064112338</v>
      </c>
      <c r="AE383" s="45"/>
      <c r="AF383" s="45"/>
      <c r="AG383" s="45"/>
      <c r="AH383" s="45"/>
      <c r="AI383" s="45"/>
      <c r="AJ383" s="45">
        <v>2485.599768459793</v>
      </c>
      <c r="AK383" s="45">
        <v>0.048</v>
      </c>
      <c r="AL383" s="45"/>
      <c r="AM383" s="45"/>
      <c r="AN383" s="45"/>
      <c r="AO383" s="23"/>
      <c r="AP383" s="23"/>
      <c r="AQ383" s="45">
        <v>2485.599768459793</v>
      </c>
      <c r="AR383" s="45">
        <v>0.101</v>
      </c>
      <c r="AS383" s="23"/>
      <c r="AT383" s="23"/>
      <c r="AU383" s="23"/>
      <c r="AV383" s="23"/>
      <c r="AW383" s="23"/>
      <c r="AX383" s="45">
        <v>2485.599768459793</v>
      </c>
      <c r="AY383" s="23"/>
      <c r="AZ383" s="23"/>
      <c r="BA383" s="23"/>
      <c r="BB383" s="23"/>
      <c r="BC383" s="23"/>
      <c r="BD383" s="23"/>
      <c r="BE383" s="45">
        <v>2485.599768459793</v>
      </c>
      <c r="BF383" s="45">
        <v>41.0</v>
      </c>
      <c r="BG383" s="23"/>
      <c r="BH383" s="23"/>
      <c r="BI383" s="23"/>
      <c r="BJ383" s="23"/>
      <c r="BK383" s="23"/>
      <c r="BL383" s="45">
        <v>2485.599768459793</v>
      </c>
      <c r="BM383" s="45">
        <v>0.035</v>
      </c>
      <c r="BN383" s="23"/>
      <c r="BO383" s="23"/>
      <c r="BP383" s="23"/>
      <c r="BQ383" s="23"/>
      <c r="BR383" s="23"/>
      <c r="BS383" s="45">
        <v>2485.599768459793</v>
      </c>
      <c r="BT383" s="45">
        <v>0.004</v>
      </c>
      <c r="BU383" s="23"/>
      <c r="BV383" s="23"/>
      <c r="BW383" s="23"/>
      <c r="BX383" s="23"/>
      <c r="BY383" s="23"/>
      <c r="BZ383" s="23"/>
      <c r="CA383" s="23"/>
    </row>
    <row r="384" ht="15.75" customHeight="1">
      <c r="A384" s="45">
        <v>2412.986973399285</v>
      </c>
      <c r="B384" s="46">
        <v>0.063</v>
      </c>
      <c r="C384" s="45"/>
      <c r="D384" s="45"/>
      <c r="E384" s="45"/>
      <c r="F384" s="45"/>
      <c r="G384" s="45"/>
      <c r="H384" s="45">
        <v>2412.986973399285</v>
      </c>
      <c r="I384" s="46"/>
      <c r="J384" s="45"/>
      <c r="K384" s="45"/>
      <c r="L384" s="45"/>
      <c r="M384" s="45"/>
      <c r="N384" s="45"/>
      <c r="O384" s="45">
        <v>2412.986973399285</v>
      </c>
      <c r="P384" s="45"/>
      <c r="Q384" s="45"/>
      <c r="R384" s="45"/>
      <c r="S384" s="45"/>
      <c r="T384" s="45"/>
      <c r="U384" s="45"/>
      <c r="V384" s="45">
        <v>2412.986973399285</v>
      </c>
      <c r="W384" s="45">
        <v>4.6393771912473544E-5</v>
      </c>
      <c r="X384" s="45"/>
      <c r="Y384" s="45"/>
      <c r="Z384" s="45"/>
      <c r="AA384" s="45"/>
      <c r="AB384" s="45"/>
      <c r="AC384" s="45">
        <v>2412.986973399285</v>
      </c>
      <c r="AD384" s="45">
        <v>11.137854989817656</v>
      </c>
      <c r="AE384" s="45"/>
      <c r="AF384" s="45"/>
      <c r="AG384" s="45"/>
      <c r="AH384" s="45"/>
      <c r="AI384" s="45"/>
      <c r="AJ384" s="45">
        <v>2412.986973399285</v>
      </c>
      <c r="AK384" s="45">
        <v>0.048</v>
      </c>
      <c r="AL384" s="45"/>
      <c r="AM384" s="45"/>
      <c r="AN384" s="45"/>
      <c r="AO384" s="23"/>
      <c r="AP384" s="23"/>
      <c r="AQ384" s="45">
        <v>2412.986973399285</v>
      </c>
      <c r="AR384" s="45">
        <v>0.097</v>
      </c>
      <c r="AS384" s="23"/>
      <c r="AT384" s="23"/>
      <c r="AU384" s="23"/>
      <c r="AV384" s="23"/>
      <c r="AW384" s="23"/>
      <c r="AX384" s="45">
        <v>2412.986973399285</v>
      </c>
      <c r="AY384" s="23">
        <v>0.514</v>
      </c>
      <c r="AZ384" s="23"/>
      <c r="BA384" s="23"/>
      <c r="BB384" s="23"/>
      <c r="BC384" s="23"/>
      <c r="BD384" s="23"/>
      <c r="BE384" s="45">
        <v>2412.986973399285</v>
      </c>
      <c r="BF384" s="45">
        <v>41.0</v>
      </c>
      <c r="BG384" s="23"/>
      <c r="BH384" s="23"/>
      <c r="BI384" s="23"/>
      <c r="BJ384" s="23"/>
      <c r="BK384" s="23"/>
      <c r="BL384" s="45">
        <v>2412.986973399285</v>
      </c>
      <c r="BM384" s="45">
        <v>0.064</v>
      </c>
      <c r="BN384" s="23"/>
      <c r="BO384" s="23"/>
      <c r="BP384" s="23"/>
      <c r="BQ384" s="23"/>
      <c r="BR384" s="23"/>
      <c r="BS384" s="45">
        <v>2412.986973399285</v>
      </c>
      <c r="BT384" s="45">
        <v>0.005</v>
      </c>
      <c r="BU384" s="23"/>
      <c r="BV384" s="23"/>
      <c r="BW384" s="23"/>
      <c r="BX384" s="23"/>
      <c r="BY384" s="23"/>
      <c r="BZ384" s="23"/>
      <c r="CA384" s="23"/>
    </row>
    <row r="385" ht="15.75" customHeight="1">
      <c r="A385" s="45">
        <v>2339.0325333281407</v>
      </c>
      <c r="B385" s="46">
        <v>0.066</v>
      </c>
      <c r="C385" s="45"/>
      <c r="D385" s="45"/>
      <c r="E385" s="45"/>
      <c r="F385" s="45"/>
      <c r="G385" s="45"/>
      <c r="H385" s="45">
        <v>2339.0325333281407</v>
      </c>
      <c r="I385" s="46"/>
      <c r="J385" s="45"/>
      <c r="K385" s="45"/>
      <c r="L385" s="45"/>
      <c r="M385" s="45"/>
      <c r="N385" s="45"/>
      <c r="O385" s="45">
        <v>2339.0325333281407</v>
      </c>
      <c r="P385" s="45"/>
      <c r="Q385" s="45"/>
      <c r="R385" s="45"/>
      <c r="S385" s="45"/>
      <c r="T385" s="45"/>
      <c r="U385" s="45"/>
      <c r="V385" s="45">
        <v>2339.0325333281407</v>
      </c>
      <c r="W385" s="45">
        <v>4.5839757998530696E-5</v>
      </c>
      <c r="X385" s="45"/>
      <c r="Y385" s="45"/>
      <c r="Z385" s="45"/>
      <c r="AA385" s="45"/>
      <c r="AB385" s="45"/>
      <c r="AC385" s="45">
        <v>2339.0325333281407</v>
      </c>
      <c r="AD385" s="45">
        <v>15.90193374816286</v>
      </c>
      <c r="AE385" s="45"/>
      <c r="AF385" s="45"/>
      <c r="AG385" s="45"/>
      <c r="AH385" s="45"/>
      <c r="AI385" s="45"/>
      <c r="AJ385" s="45">
        <v>2339.0325333281407</v>
      </c>
      <c r="AK385" s="45">
        <v>0.048</v>
      </c>
      <c r="AL385" s="45"/>
      <c r="AM385" s="45"/>
      <c r="AN385" s="45"/>
      <c r="AO385" s="23"/>
      <c r="AP385" s="23"/>
      <c r="AQ385" s="45">
        <v>2339.0325333281407</v>
      </c>
      <c r="AR385" s="45">
        <v>0.093</v>
      </c>
      <c r="AS385" s="23"/>
      <c r="AT385" s="23"/>
      <c r="AU385" s="23"/>
      <c r="AV385" s="23"/>
      <c r="AW385" s="23"/>
      <c r="AX385" s="45">
        <v>2339.0325333281407</v>
      </c>
      <c r="AY385" s="23">
        <v>0.514</v>
      </c>
      <c r="AZ385" s="23"/>
      <c r="BA385" s="23"/>
      <c r="BB385" s="23"/>
      <c r="BC385" s="23"/>
      <c r="BD385" s="23"/>
      <c r="BE385" s="45">
        <v>2339.0325333281407</v>
      </c>
      <c r="BF385" s="45">
        <v>41.0</v>
      </c>
      <c r="BG385" s="23"/>
      <c r="BH385" s="23"/>
      <c r="BI385" s="23"/>
      <c r="BJ385" s="23"/>
      <c r="BK385" s="23"/>
      <c r="BL385" s="45">
        <v>2339.0325333281407</v>
      </c>
      <c r="BM385" s="45">
        <v>0.123</v>
      </c>
      <c r="BN385" s="23"/>
      <c r="BO385" s="23"/>
      <c r="BP385" s="23"/>
      <c r="BQ385" s="23"/>
      <c r="BR385" s="23"/>
      <c r="BS385" s="45">
        <v>2339.0325333281407</v>
      </c>
      <c r="BT385" s="45">
        <v>0.007</v>
      </c>
      <c r="BU385" s="23"/>
      <c r="BV385" s="23"/>
      <c r="BW385" s="23"/>
      <c r="BX385" s="23"/>
      <c r="BY385" s="23"/>
      <c r="BZ385" s="23"/>
      <c r="CA385" s="23"/>
    </row>
    <row r="386" ht="15.75" customHeight="1">
      <c r="A386" s="45">
        <v>2266.3081737649272</v>
      </c>
      <c r="B386" s="46">
        <v>0.07</v>
      </c>
      <c r="C386" s="45"/>
      <c r="D386" s="45"/>
      <c r="E386" s="45"/>
      <c r="F386" s="45"/>
      <c r="G386" s="45"/>
      <c r="H386" s="45">
        <v>2266.3081737649272</v>
      </c>
      <c r="I386" s="46"/>
      <c r="J386" s="45"/>
      <c r="K386" s="45"/>
      <c r="L386" s="45"/>
      <c r="M386" s="45"/>
      <c r="N386" s="45"/>
      <c r="O386" s="45">
        <v>2266.3081737649272</v>
      </c>
      <c r="P386" s="45"/>
      <c r="Q386" s="45"/>
      <c r="R386" s="45"/>
      <c r="S386" s="45"/>
      <c r="T386" s="45"/>
      <c r="U386" s="45"/>
      <c r="V386" s="45">
        <v>2266.3081737649272</v>
      </c>
      <c r="W386" s="45">
        <v>4.549873330426339E-5</v>
      </c>
      <c r="X386" s="45"/>
      <c r="Y386" s="45"/>
      <c r="Z386" s="45"/>
      <c r="AA386" s="45"/>
      <c r="AB386" s="45"/>
      <c r="AC386" s="45">
        <v>2266.3081737649272</v>
      </c>
      <c r="AD386" s="45">
        <v>15.794897053811642</v>
      </c>
      <c r="AE386" s="45"/>
      <c r="AF386" s="45"/>
      <c r="AG386" s="45"/>
      <c r="AH386" s="45"/>
      <c r="AI386" s="45"/>
      <c r="AJ386" s="45">
        <v>2266.3081737649272</v>
      </c>
      <c r="AK386" s="45">
        <v>0.048</v>
      </c>
      <c r="AL386" s="45"/>
      <c r="AM386" s="45"/>
      <c r="AN386" s="45"/>
      <c r="AO386" s="23"/>
      <c r="AP386" s="23"/>
      <c r="AQ386" s="45">
        <v>2266.3081737649272</v>
      </c>
      <c r="AR386" s="45">
        <v>0.09</v>
      </c>
      <c r="AS386" s="23"/>
      <c r="AT386" s="23"/>
      <c r="AU386" s="23"/>
      <c r="AV386" s="23"/>
      <c r="AW386" s="23"/>
      <c r="AX386" s="45">
        <v>2266.3081737649272</v>
      </c>
      <c r="AY386" s="23">
        <v>0.514</v>
      </c>
      <c r="AZ386" s="23"/>
      <c r="BA386" s="23"/>
      <c r="BB386" s="23"/>
      <c r="BC386" s="23"/>
      <c r="BD386" s="23"/>
      <c r="BE386" s="45">
        <v>2266.3081737649272</v>
      </c>
      <c r="BF386" s="45">
        <v>25.0</v>
      </c>
      <c r="BG386" s="23"/>
      <c r="BH386" s="23"/>
      <c r="BI386" s="23"/>
      <c r="BJ386" s="23"/>
      <c r="BK386" s="23"/>
      <c r="BL386" s="45">
        <v>2266.3081737649272</v>
      </c>
      <c r="BM386" s="45">
        <v>0.199</v>
      </c>
      <c r="BN386" s="23"/>
      <c r="BO386" s="23"/>
      <c r="BP386" s="23"/>
      <c r="BQ386" s="23"/>
      <c r="BR386" s="23"/>
      <c r="BS386" s="45">
        <v>2266.3081737649272</v>
      </c>
      <c r="BT386" s="45">
        <v>0.008</v>
      </c>
      <c r="BU386" s="23"/>
      <c r="BV386" s="23"/>
      <c r="BW386" s="23"/>
      <c r="BX386" s="23"/>
      <c r="BY386" s="23"/>
      <c r="BZ386" s="23"/>
      <c r="CA386" s="23"/>
    </row>
    <row r="387" ht="15.75" customHeight="1">
      <c r="A387" s="45">
        <v>2196.552652440015</v>
      </c>
      <c r="B387" s="46">
        <v>0.067</v>
      </c>
      <c r="C387" s="45"/>
      <c r="D387" s="45"/>
      <c r="E387" s="45"/>
      <c r="F387" s="45"/>
      <c r="G387" s="45"/>
      <c r="H387" s="45">
        <v>2196.552652440015</v>
      </c>
      <c r="I387" s="46"/>
      <c r="J387" s="45"/>
      <c r="K387" s="45"/>
      <c r="L387" s="45"/>
      <c r="M387" s="45"/>
      <c r="N387" s="45"/>
      <c r="O387" s="45">
        <v>2196.552652440015</v>
      </c>
      <c r="P387" s="45"/>
      <c r="Q387" s="45"/>
      <c r="R387" s="45"/>
      <c r="S387" s="45"/>
      <c r="T387" s="45"/>
      <c r="U387" s="45"/>
      <c r="V387" s="45">
        <v>2196.552652440015</v>
      </c>
      <c r="W387" s="45"/>
      <c r="X387" s="45"/>
      <c r="Y387" s="45"/>
      <c r="Z387" s="45"/>
      <c r="AA387" s="45"/>
      <c r="AB387" s="45"/>
      <c r="AC387" s="45">
        <v>2196.552652440015</v>
      </c>
      <c r="AD387" s="45">
        <v>17.35384466436637</v>
      </c>
      <c r="AE387" s="45"/>
      <c r="AF387" s="45"/>
      <c r="AG387" s="45"/>
      <c r="AH387" s="45"/>
      <c r="AI387" s="45"/>
      <c r="AJ387" s="45">
        <v>2196.552652440015</v>
      </c>
      <c r="AK387" s="45">
        <v>0.048</v>
      </c>
      <c r="AL387" s="45"/>
      <c r="AM387" s="45"/>
      <c r="AN387" s="45"/>
      <c r="AO387" s="23"/>
      <c r="AP387" s="23"/>
      <c r="AQ387" s="45">
        <v>2196.552652440015</v>
      </c>
      <c r="AR387" s="45">
        <v>0.088</v>
      </c>
      <c r="AS387" s="23"/>
      <c r="AT387" s="23"/>
      <c r="AU387" s="23"/>
      <c r="AV387" s="23"/>
      <c r="AW387" s="23"/>
      <c r="AX387" s="45">
        <v>2196.552652440015</v>
      </c>
      <c r="AY387" s="23">
        <v>0.514</v>
      </c>
      <c r="AZ387" s="23"/>
      <c r="BA387" s="23"/>
      <c r="BB387" s="23"/>
      <c r="BC387" s="23"/>
      <c r="BD387" s="23"/>
      <c r="BE387" s="45">
        <v>2196.552652440015</v>
      </c>
      <c r="BF387" s="45">
        <v>25.0</v>
      </c>
      <c r="BG387" s="23"/>
      <c r="BH387" s="23"/>
      <c r="BI387" s="23"/>
      <c r="BJ387" s="23"/>
      <c r="BK387" s="23"/>
      <c r="BL387" s="45">
        <v>2196.552652440015</v>
      </c>
      <c r="BM387" s="45">
        <v>0.262</v>
      </c>
      <c r="BN387" s="23"/>
      <c r="BO387" s="23"/>
      <c r="BP387" s="23"/>
      <c r="BQ387" s="23"/>
      <c r="BR387" s="23"/>
      <c r="BS387" s="45">
        <v>2196.552652440015</v>
      </c>
      <c r="BT387" s="45">
        <v>0.016</v>
      </c>
      <c r="BU387" s="23"/>
      <c r="BV387" s="23"/>
      <c r="BW387" s="23"/>
      <c r="BX387" s="23"/>
      <c r="BY387" s="23"/>
      <c r="BZ387" s="23"/>
      <c r="CA387" s="23"/>
    </row>
    <row r="388" ht="15.75" customHeight="1">
      <c r="A388" s="45">
        <v>2131.016502626685</v>
      </c>
      <c r="B388" s="46">
        <v>0.068</v>
      </c>
      <c r="C388" s="45"/>
      <c r="D388" s="45"/>
      <c r="E388" s="45"/>
      <c r="F388" s="45"/>
      <c r="G388" s="45"/>
      <c r="H388" s="45">
        <v>2131.016502626685</v>
      </c>
      <c r="I388" s="46"/>
      <c r="J388" s="45"/>
      <c r="K388" s="45"/>
      <c r="L388" s="45"/>
      <c r="M388" s="45"/>
      <c r="N388" s="45"/>
      <c r="O388" s="45">
        <v>2131.016502626685</v>
      </c>
      <c r="P388" s="45"/>
      <c r="Q388" s="45"/>
      <c r="R388" s="45"/>
      <c r="S388" s="45"/>
      <c r="T388" s="45"/>
      <c r="U388" s="45"/>
      <c r="V388" s="45">
        <v>2131.016502626685</v>
      </c>
      <c r="W388" s="45">
        <v>4.1890080428954424E-5</v>
      </c>
      <c r="X388" s="45"/>
      <c r="Y388" s="45"/>
      <c r="Z388" s="45"/>
      <c r="AA388" s="45"/>
      <c r="AB388" s="45"/>
      <c r="AC388" s="45">
        <v>2131.016502626685</v>
      </c>
      <c r="AD388" s="45">
        <v>17.036282709662803</v>
      </c>
      <c r="AE388" s="45"/>
      <c r="AF388" s="45"/>
      <c r="AG388" s="45"/>
      <c r="AH388" s="45"/>
      <c r="AI388" s="45"/>
      <c r="AJ388" s="45">
        <v>2131.016502626685</v>
      </c>
      <c r="AK388" s="45">
        <v>0.048</v>
      </c>
      <c r="AL388" s="45"/>
      <c r="AM388" s="45"/>
      <c r="AN388" s="45"/>
      <c r="AO388" s="23"/>
      <c r="AP388" s="23"/>
      <c r="AQ388" s="45">
        <v>2131.016502626685</v>
      </c>
      <c r="AR388" s="45">
        <v>0.085</v>
      </c>
      <c r="AS388" s="23"/>
      <c r="AT388" s="23"/>
      <c r="AU388" s="23"/>
      <c r="AV388" s="23"/>
      <c r="AW388" s="23"/>
      <c r="AX388" s="45">
        <v>2131.016502626685</v>
      </c>
      <c r="AY388" s="23">
        <v>0.514</v>
      </c>
      <c r="AZ388" s="23"/>
      <c r="BA388" s="23"/>
      <c r="BB388" s="23"/>
      <c r="BC388" s="23"/>
      <c r="BD388" s="23"/>
      <c r="BE388" s="45">
        <v>2131.016502626685</v>
      </c>
      <c r="BF388" s="45">
        <v>8.0</v>
      </c>
      <c r="BG388" s="23"/>
      <c r="BH388" s="23"/>
      <c r="BI388" s="23"/>
      <c r="BJ388" s="23"/>
      <c r="BK388" s="23"/>
      <c r="BL388" s="45">
        <v>2131.016502626685</v>
      </c>
      <c r="BM388" s="45">
        <v>0.329</v>
      </c>
      <c r="BN388" s="23"/>
      <c r="BO388" s="23"/>
      <c r="BP388" s="23"/>
      <c r="BQ388" s="23"/>
      <c r="BR388" s="23"/>
      <c r="BS388" s="45">
        <v>2131.016502626685</v>
      </c>
      <c r="BT388" s="45">
        <v>0.018</v>
      </c>
      <c r="BU388" s="23"/>
      <c r="BV388" s="23"/>
      <c r="BW388" s="23"/>
      <c r="BX388" s="23"/>
      <c r="BY388" s="23"/>
      <c r="BZ388" s="23"/>
      <c r="CA388" s="23"/>
    </row>
    <row r="389" ht="15.75" customHeight="1">
      <c r="A389" s="45">
        <v>2076.6809422677497</v>
      </c>
      <c r="B389" s="46">
        <v>0.069</v>
      </c>
      <c r="C389" s="45"/>
      <c r="D389" s="45"/>
      <c r="E389" s="45"/>
      <c r="F389" s="45"/>
      <c r="G389" s="45"/>
      <c r="H389" s="45">
        <v>2076.6809422677497</v>
      </c>
      <c r="I389" s="46"/>
      <c r="J389" s="45"/>
      <c r="K389" s="45"/>
      <c r="L389" s="45"/>
      <c r="M389" s="45"/>
      <c r="N389" s="45"/>
      <c r="O389" s="45">
        <v>2076.6809422677497</v>
      </c>
      <c r="P389" s="45"/>
      <c r="Q389" s="45"/>
      <c r="R389" s="45"/>
      <c r="S389" s="45"/>
      <c r="T389" s="45"/>
      <c r="U389" s="45"/>
      <c r="V389" s="45">
        <v>2076.6809422677497</v>
      </c>
      <c r="W389" s="45">
        <v>3.8538646003660385E-5</v>
      </c>
      <c r="X389" s="45"/>
      <c r="Y389" s="45"/>
      <c r="Z389" s="45"/>
      <c r="AA389" s="45"/>
      <c r="AB389" s="45"/>
      <c r="AC389" s="45">
        <v>2076.6809422677497</v>
      </c>
      <c r="AD389" s="45">
        <v>16.80256365651241</v>
      </c>
      <c r="AE389" s="45"/>
      <c r="AF389" s="45"/>
      <c r="AG389" s="45"/>
      <c r="AH389" s="45"/>
      <c r="AI389" s="45"/>
      <c r="AJ389" s="45">
        <v>2076.6809422677497</v>
      </c>
      <c r="AK389" s="45">
        <v>0.048</v>
      </c>
      <c r="AL389" s="45"/>
      <c r="AM389" s="45"/>
      <c r="AN389" s="45"/>
      <c r="AO389" s="23"/>
      <c r="AP389" s="23"/>
      <c r="AQ389" s="45">
        <v>2076.6809422677497</v>
      </c>
      <c r="AR389" s="45">
        <v>0.083</v>
      </c>
      <c r="AS389" s="23"/>
      <c r="AT389" s="23"/>
      <c r="AU389" s="23"/>
      <c r="AV389" s="23"/>
      <c r="AW389" s="23"/>
      <c r="AX389" s="45">
        <v>2076.6809422677497</v>
      </c>
      <c r="AY389" s="23">
        <v>0.514</v>
      </c>
      <c r="AZ389" s="23"/>
      <c r="BA389" s="23"/>
      <c r="BB389" s="23"/>
      <c r="BC389" s="23"/>
      <c r="BD389" s="23"/>
      <c r="BE389" s="45">
        <v>2076.6809422677497</v>
      </c>
      <c r="BF389" s="45">
        <v>8.0</v>
      </c>
      <c r="BG389" s="23"/>
      <c r="BH389" s="23"/>
      <c r="BI389" s="23"/>
      <c r="BJ389" s="23"/>
      <c r="BK389" s="23"/>
      <c r="BL389" s="45">
        <v>2076.6809422677497</v>
      </c>
      <c r="BM389" s="45">
        <v>0.532</v>
      </c>
      <c r="BN389" s="23"/>
      <c r="BO389" s="23"/>
      <c r="BP389" s="23"/>
      <c r="BQ389" s="23"/>
      <c r="BR389" s="23"/>
      <c r="BS389" s="45">
        <v>2076.6809422677497</v>
      </c>
      <c r="BT389" s="45">
        <v>0.019</v>
      </c>
      <c r="BU389" s="23"/>
      <c r="BV389" s="23"/>
      <c r="BW389" s="23"/>
      <c r="BX389" s="23"/>
      <c r="BY389" s="23"/>
      <c r="BZ389" s="23"/>
      <c r="CA389" s="23"/>
    </row>
    <row r="390" ht="15.75" customHeight="1">
      <c r="A390" s="45">
        <v>2021.5796676460145</v>
      </c>
      <c r="B390" s="46">
        <v>0.068</v>
      </c>
      <c r="C390" s="45"/>
      <c r="D390" s="45"/>
      <c r="E390" s="45"/>
      <c r="F390" s="45"/>
      <c r="G390" s="45"/>
      <c r="H390" s="45">
        <v>2021.5796676460145</v>
      </c>
      <c r="I390" s="46"/>
      <c r="J390" s="45"/>
      <c r="K390" s="45"/>
      <c r="L390" s="45"/>
      <c r="M390" s="45"/>
      <c r="N390" s="45"/>
      <c r="O390" s="45">
        <v>2021.5796676460145</v>
      </c>
      <c r="P390" s="45"/>
      <c r="Q390" s="45"/>
      <c r="R390" s="45"/>
      <c r="S390" s="45"/>
      <c r="T390" s="45"/>
      <c r="U390" s="45"/>
      <c r="V390" s="45">
        <v>2021.5796676460145</v>
      </c>
      <c r="W390" s="45">
        <v>3.939865171987253E-5</v>
      </c>
      <c r="X390" s="45"/>
      <c r="Y390" s="45"/>
      <c r="Z390" s="45"/>
      <c r="AA390" s="45"/>
      <c r="AB390" s="45"/>
      <c r="AC390" s="45">
        <v>2021.5796676460145</v>
      </c>
      <c r="AD390" s="45">
        <v>15.537496452907478</v>
      </c>
      <c r="AE390" s="45"/>
      <c r="AF390" s="45"/>
      <c r="AG390" s="45"/>
      <c r="AH390" s="45"/>
      <c r="AI390" s="45"/>
      <c r="AJ390" s="45">
        <v>2021.5796676460145</v>
      </c>
      <c r="AK390" s="45">
        <v>0.048</v>
      </c>
      <c r="AL390" s="45"/>
      <c r="AM390" s="45"/>
      <c r="AN390" s="45"/>
      <c r="AO390" s="23"/>
      <c r="AP390" s="23"/>
      <c r="AQ390" s="45">
        <v>2021.5796676460145</v>
      </c>
      <c r="AR390" s="45">
        <v>0.081</v>
      </c>
      <c r="AS390" s="23"/>
      <c r="AT390" s="23"/>
      <c r="AU390" s="23"/>
      <c r="AV390" s="23"/>
      <c r="AW390" s="23"/>
      <c r="AX390" s="45">
        <v>2021.5796676460145</v>
      </c>
      <c r="AY390" s="23">
        <v>0.511</v>
      </c>
      <c r="AZ390" s="23"/>
      <c r="BA390" s="23"/>
      <c r="BB390" s="23"/>
      <c r="BC390" s="23"/>
      <c r="BD390" s="23"/>
      <c r="BE390" s="45">
        <v>2021.5796676460145</v>
      </c>
      <c r="BF390" s="45">
        <v>8.0</v>
      </c>
      <c r="BG390" s="23"/>
      <c r="BH390" s="23"/>
      <c r="BI390" s="23"/>
      <c r="BJ390" s="23"/>
      <c r="BK390" s="23"/>
      <c r="BL390" s="45">
        <v>2021.5796676460145</v>
      </c>
      <c r="BM390" s="45">
        <v>0.751</v>
      </c>
      <c r="BN390" s="23"/>
      <c r="BO390" s="23"/>
      <c r="BP390" s="23"/>
      <c r="BQ390" s="23"/>
      <c r="BR390" s="23"/>
      <c r="BS390" s="45">
        <v>2021.5796676460145</v>
      </c>
      <c r="BT390" s="45">
        <v>0.02</v>
      </c>
      <c r="BU390" s="23"/>
      <c r="BV390" s="23"/>
      <c r="BW390" s="23"/>
      <c r="BX390" s="23"/>
      <c r="BY390" s="23"/>
      <c r="BZ390" s="23"/>
      <c r="CA390" s="23"/>
    </row>
    <row r="391" ht="15.75" customHeight="1">
      <c r="A391" s="45">
        <v>1962.6304075544926</v>
      </c>
      <c r="B391" s="46">
        <v>0.058</v>
      </c>
      <c r="C391" s="45"/>
      <c r="D391" s="45"/>
      <c r="E391" s="45"/>
      <c r="F391" s="45"/>
      <c r="G391" s="45"/>
      <c r="H391" s="45">
        <v>1962.6304075544926</v>
      </c>
      <c r="I391" s="46"/>
      <c r="J391" s="45"/>
      <c r="K391" s="45"/>
      <c r="L391" s="45"/>
      <c r="M391" s="45"/>
      <c r="N391" s="45"/>
      <c r="O391" s="45">
        <v>1962.6304075544926</v>
      </c>
      <c r="P391" s="45"/>
      <c r="Q391" s="45"/>
      <c r="R391" s="45"/>
      <c r="S391" s="45"/>
      <c r="T391" s="45"/>
      <c r="U391" s="45"/>
      <c r="V391" s="45">
        <v>1962.6304075544926</v>
      </c>
      <c r="W391" s="45"/>
      <c r="X391" s="45"/>
      <c r="Y391" s="45"/>
      <c r="Z391" s="45"/>
      <c r="AA391" s="45"/>
      <c r="AB391" s="45"/>
      <c r="AC391" s="45">
        <v>1962.6304075544926</v>
      </c>
      <c r="AD391" s="45"/>
      <c r="AE391" s="45"/>
      <c r="AF391" s="45"/>
      <c r="AG391" s="45"/>
      <c r="AH391" s="45"/>
      <c r="AI391" s="45"/>
      <c r="AJ391" s="45">
        <v>1962.6304075544926</v>
      </c>
      <c r="AK391" s="45">
        <v>0.047</v>
      </c>
      <c r="AL391" s="45"/>
      <c r="AM391" s="45"/>
      <c r="AN391" s="45"/>
      <c r="AO391" s="23"/>
      <c r="AP391" s="23"/>
      <c r="AQ391" s="45">
        <v>1962.6304075544926</v>
      </c>
      <c r="AR391" s="45">
        <v>0.079</v>
      </c>
      <c r="AS391" s="23"/>
      <c r="AT391" s="23"/>
      <c r="AU391" s="23"/>
      <c r="AV391" s="23"/>
      <c r="AW391" s="23"/>
      <c r="AX391" s="45">
        <v>1962.6304075544926</v>
      </c>
      <c r="AY391" s="23">
        <v>0.511</v>
      </c>
      <c r="AZ391" s="23"/>
      <c r="BA391" s="23"/>
      <c r="BB391" s="23"/>
      <c r="BC391" s="23"/>
      <c r="BD391" s="23"/>
      <c r="BE391" s="45">
        <v>1962.6304075544926</v>
      </c>
      <c r="BF391" s="45">
        <v>8.0</v>
      </c>
      <c r="BG391" s="23"/>
      <c r="BH391" s="23"/>
      <c r="BI391" s="23"/>
      <c r="BJ391" s="23"/>
      <c r="BK391" s="23"/>
      <c r="BL391" s="45">
        <v>1962.6304075544926</v>
      </c>
      <c r="BM391" s="45">
        <v>0.984</v>
      </c>
      <c r="BN391" s="23"/>
      <c r="BO391" s="23"/>
      <c r="BP391" s="23"/>
      <c r="BQ391" s="23"/>
      <c r="BR391" s="23"/>
      <c r="BS391" s="45">
        <v>1962.6304075544926</v>
      </c>
      <c r="BT391" s="45">
        <v>0.022</v>
      </c>
      <c r="BU391" s="23"/>
      <c r="BV391" s="23"/>
      <c r="BW391" s="23"/>
      <c r="BX391" s="23"/>
      <c r="BY391" s="23"/>
      <c r="BZ391" s="23"/>
      <c r="CA391" s="23"/>
    </row>
    <row r="392" ht="15.75" customHeight="1">
      <c r="A392" s="45">
        <v>11758.582265393201</v>
      </c>
      <c r="B392" s="46">
        <v>0.06</v>
      </c>
      <c r="C392" s="45"/>
      <c r="D392" s="45"/>
      <c r="E392" s="45"/>
      <c r="F392" s="45"/>
      <c r="G392" s="45"/>
      <c r="H392" s="45">
        <v>11758.582265393201</v>
      </c>
      <c r="I392" s="46">
        <v>0.256</v>
      </c>
      <c r="J392" s="45"/>
      <c r="K392" s="45"/>
      <c r="L392" s="45"/>
      <c r="M392" s="45"/>
      <c r="N392" s="45"/>
      <c r="O392" s="45">
        <v>11758.582265393201</v>
      </c>
      <c r="P392" s="45"/>
      <c r="Q392" s="45"/>
      <c r="R392" s="45"/>
      <c r="S392" s="45"/>
      <c r="T392" s="45"/>
      <c r="U392" s="45"/>
      <c r="V392" s="45">
        <v>11758.582265393201</v>
      </c>
      <c r="W392" s="45"/>
      <c r="X392" s="45"/>
      <c r="Y392" s="45"/>
      <c r="Z392" s="45"/>
      <c r="AA392" s="45"/>
      <c r="AB392" s="45"/>
      <c r="AC392" s="45">
        <v>11758.582265393201</v>
      </c>
      <c r="AD392" s="45"/>
      <c r="AE392" s="45"/>
      <c r="AF392" s="45"/>
      <c r="AG392" s="45"/>
      <c r="AH392" s="45"/>
      <c r="AI392" s="45"/>
      <c r="AJ392" s="45">
        <v>11758.582265393201</v>
      </c>
      <c r="AK392" s="45">
        <v>0.038</v>
      </c>
      <c r="AL392" s="45"/>
      <c r="AM392" s="45"/>
      <c r="AN392" s="45"/>
      <c r="AO392" s="23"/>
      <c r="AP392" s="23"/>
      <c r="AQ392" s="45">
        <v>11758.582265393201</v>
      </c>
      <c r="AR392" s="45">
        <v>0.076</v>
      </c>
      <c r="AS392" s="23"/>
      <c r="AT392" s="23"/>
      <c r="AU392" s="23"/>
      <c r="AV392" s="23"/>
      <c r="AW392" s="23"/>
      <c r="AX392" s="45">
        <v>11758.582265393201</v>
      </c>
      <c r="AY392" s="23"/>
      <c r="AZ392" s="23"/>
      <c r="BA392" s="23"/>
      <c r="BB392" s="23"/>
      <c r="BC392" s="23"/>
      <c r="BD392" s="23"/>
      <c r="BE392" s="45">
        <v>11758.582265393201</v>
      </c>
      <c r="BF392" s="45"/>
      <c r="BG392" s="23"/>
      <c r="BH392" s="23"/>
      <c r="BI392" s="23"/>
      <c r="BJ392" s="23"/>
      <c r="BK392" s="23"/>
      <c r="BL392" s="45">
        <v>11758.582265393201</v>
      </c>
      <c r="BM392" s="45">
        <v>0.006</v>
      </c>
      <c r="BN392" s="23"/>
      <c r="BO392" s="23"/>
      <c r="BP392" s="23"/>
      <c r="BQ392" s="23"/>
      <c r="BR392" s="23"/>
      <c r="BS392" s="45">
        <v>11758.582265393201</v>
      </c>
      <c r="BT392" s="45">
        <v>0.002</v>
      </c>
      <c r="BU392" s="23"/>
      <c r="BV392" s="23"/>
      <c r="BW392" s="23"/>
      <c r="BX392" s="23"/>
      <c r="BY392" s="23"/>
      <c r="BZ392" s="23"/>
      <c r="CA392" s="23"/>
    </row>
    <row r="393" ht="15.75" customHeight="1">
      <c r="A393" s="45">
        <v>11461.190413207982</v>
      </c>
      <c r="B393" s="46">
        <v>0.048</v>
      </c>
      <c r="C393" s="45"/>
      <c r="D393" s="45"/>
      <c r="E393" s="45"/>
      <c r="F393" s="45"/>
      <c r="G393" s="45"/>
      <c r="H393" s="45">
        <v>11461.190413207982</v>
      </c>
      <c r="I393" s="46">
        <v>0.225</v>
      </c>
      <c r="J393" s="45"/>
      <c r="K393" s="45"/>
      <c r="L393" s="45"/>
      <c r="M393" s="45"/>
      <c r="N393" s="45"/>
      <c r="O393" s="45">
        <v>11461.190413207982</v>
      </c>
      <c r="P393" s="45"/>
      <c r="Q393" s="45"/>
      <c r="R393" s="45"/>
      <c r="S393" s="45"/>
      <c r="T393" s="45"/>
      <c r="U393" s="45"/>
      <c r="V393" s="45">
        <v>11461.190413207982</v>
      </c>
      <c r="W393" s="45"/>
      <c r="X393" s="45"/>
      <c r="Y393" s="45"/>
      <c r="Z393" s="45"/>
      <c r="AA393" s="45"/>
      <c r="AB393" s="45"/>
      <c r="AC393" s="45">
        <v>11461.190413207982</v>
      </c>
      <c r="AD393" s="45"/>
      <c r="AE393" s="45"/>
      <c r="AF393" s="45"/>
      <c r="AG393" s="45"/>
      <c r="AH393" s="45"/>
      <c r="AI393" s="45"/>
      <c r="AJ393" s="45">
        <v>11461.190413207982</v>
      </c>
      <c r="AK393" s="45">
        <v>0.038</v>
      </c>
      <c r="AL393" s="45"/>
      <c r="AM393" s="45"/>
      <c r="AN393" s="45"/>
      <c r="AO393" s="23"/>
      <c r="AP393" s="23"/>
      <c r="AQ393" s="45">
        <v>11461.190413207982</v>
      </c>
      <c r="AR393" s="45">
        <v>0.076</v>
      </c>
      <c r="AS393" s="23"/>
      <c r="AT393" s="23"/>
      <c r="AU393" s="23"/>
      <c r="AV393" s="23"/>
      <c r="AW393" s="23"/>
      <c r="AX393" s="45">
        <v>11461.190413207982</v>
      </c>
      <c r="AY393" s="23"/>
      <c r="AZ393" s="23"/>
      <c r="BA393" s="23"/>
      <c r="BB393" s="23"/>
      <c r="BC393" s="23"/>
      <c r="BD393" s="23"/>
      <c r="BE393" s="45">
        <v>11461.190413207982</v>
      </c>
      <c r="BF393" s="45"/>
      <c r="BG393" s="23"/>
      <c r="BH393" s="23"/>
      <c r="BI393" s="23"/>
      <c r="BJ393" s="23"/>
      <c r="BK393" s="23"/>
      <c r="BL393" s="45">
        <v>11461.190413207982</v>
      </c>
      <c r="BM393" s="45">
        <v>0.04</v>
      </c>
      <c r="BN393" s="23"/>
      <c r="BO393" s="23"/>
      <c r="BP393" s="23"/>
      <c r="BQ393" s="23"/>
      <c r="BR393" s="23"/>
      <c r="BS393" s="45">
        <v>11461.190413207982</v>
      </c>
      <c r="BT393" s="45">
        <v>0.003</v>
      </c>
      <c r="BU393" s="23"/>
      <c r="BV393" s="23"/>
      <c r="BW393" s="23"/>
      <c r="BX393" s="23"/>
      <c r="BY393" s="23"/>
      <c r="BZ393" s="23"/>
      <c r="CA393" s="23"/>
    </row>
    <row r="394" ht="15.75" customHeight="1">
      <c r="A394" s="45">
        <v>11181.575090071665</v>
      </c>
      <c r="B394" s="46">
        <v>0.06</v>
      </c>
      <c r="C394" s="45"/>
      <c r="D394" s="45"/>
      <c r="E394" s="45"/>
      <c r="F394" s="45"/>
      <c r="G394" s="45"/>
      <c r="H394" s="45">
        <v>11181.575090071665</v>
      </c>
      <c r="I394" s="46">
        <v>0.21</v>
      </c>
      <c r="J394" s="45"/>
      <c r="K394" s="45"/>
      <c r="L394" s="45"/>
      <c r="M394" s="45"/>
      <c r="N394" s="45"/>
      <c r="O394" s="45">
        <v>11181.575090071665</v>
      </c>
      <c r="P394" s="45"/>
      <c r="Q394" s="45"/>
      <c r="R394" s="45"/>
      <c r="S394" s="45"/>
      <c r="T394" s="45"/>
      <c r="U394" s="45"/>
      <c r="V394" s="45">
        <v>11181.575090071665</v>
      </c>
      <c r="W394" s="45">
        <v>7.697838801347452E-4</v>
      </c>
      <c r="X394" s="45"/>
      <c r="Y394" s="45"/>
      <c r="Z394" s="45"/>
      <c r="AA394" s="45"/>
      <c r="AB394" s="45"/>
      <c r="AC394" s="45">
        <v>11181.575090071665</v>
      </c>
      <c r="AD394" s="45"/>
      <c r="AE394" s="45"/>
      <c r="AF394" s="45"/>
      <c r="AG394" s="45"/>
      <c r="AH394" s="45"/>
      <c r="AI394" s="45"/>
      <c r="AJ394" s="45">
        <v>11181.575090071665</v>
      </c>
      <c r="AK394" s="45">
        <v>0.038</v>
      </c>
      <c r="AL394" s="45"/>
      <c r="AM394" s="45"/>
      <c r="AN394" s="45"/>
      <c r="AO394" s="23"/>
      <c r="AP394" s="23"/>
      <c r="AQ394" s="45">
        <v>11181.575090071665</v>
      </c>
      <c r="AR394" s="45">
        <v>0.076</v>
      </c>
      <c r="AS394" s="23"/>
      <c r="AT394" s="23"/>
      <c r="AU394" s="23"/>
      <c r="AV394" s="23"/>
      <c r="AW394" s="23"/>
      <c r="AX394" s="45">
        <v>11181.575090071665</v>
      </c>
      <c r="AY394" s="23"/>
      <c r="AZ394" s="23"/>
      <c r="BA394" s="23"/>
      <c r="BB394" s="23"/>
      <c r="BC394" s="23"/>
      <c r="BD394" s="23"/>
      <c r="BE394" s="45">
        <v>11181.575090071665</v>
      </c>
      <c r="BF394" s="45"/>
      <c r="BG394" s="23"/>
      <c r="BH394" s="23"/>
      <c r="BI394" s="23"/>
      <c r="BJ394" s="23"/>
      <c r="BK394" s="23"/>
      <c r="BL394" s="45">
        <v>11181.575090071665</v>
      </c>
      <c r="BM394" s="45">
        <v>0.086</v>
      </c>
      <c r="BN394" s="23"/>
      <c r="BO394" s="23"/>
      <c r="BP394" s="23"/>
      <c r="BQ394" s="23"/>
      <c r="BR394" s="23"/>
      <c r="BS394" s="45">
        <v>11181.575090071665</v>
      </c>
      <c r="BT394" s="45">
        <v>0.004</v>
      </c>
      <c r="BU394" s="23"/>
      <c r="BV394" s="23"/>
      <c r="BW394" s="23"/>
      <c r="BX394" s="23"/>
      <c r="BY394" s="23"/>
      <c r="BZ394" s="23"/>
      <c r="CA394" s="23"/>
    </row>
    <row r="395" ht="15.75" customHeight="1">
      <c r="A395" s="45">
        <v>10885.564926203784</v>
      </c>
      <c r="B395" s="46">
        <v>0.054</v>
      </c>
      <c r="C395" s="45"/>
      <c r="D395" s="45"/>
      <c r="E395" s="45"/>
      <c r="F395" s="45"/>
      <c r="G395" s="45"/>
      <c r="H395" s="45">
        <v>10885.564926203784</v>
      </c>
      <c r="I395" s="46">
        <v>0.21</v>
      </c>
      <c r="J395" s="45"/>
      <c r="K395" s="45"/>
      <c r="L395" s="45"/>
      <c r="M395" s="45"/>
      <c r="N395" s="45"/>
      <c r="O395" s="45">
        <v>10885.564926203784</v>
      </c>
      <c r="P395" s="45"/>
      <c r="Q395" s="45"/>
      <c r="R395" s="45"/>
      <c r="S395" s="45"/>
      <c r="T395" s="45"/>
      <c r="U395" s="45"/>
      <c r="V395" s="45">
        <v>10885.564926203784</v>
      </c>
      <c r="W395" s="45">
        <v>7.45532118069898E-4</v>
      </c>
      <c r="X395" s="45"/>
      <c r="Y395" s="45"/>
      <c r="Z395" s="45"/>
      <c r="AA395" s="45"/>
      <c r="AB395" s="45"/>
      <c r="AC395" s="45">
        <v>10885.564926203784</v>
      </c>
      <c r="AD395" s="45"/>
      <c r="AE395" s="45"/>
      <c r="AF395" s="45"/>
      <c r="AG395" s="45"/>
      <c r="AH395" s="45"/>
      <c r="AI395" s="45"/>
      <c r="AJ395" s="45">
        <v>10885.564926203784</v>
      </c>
      <c r="AK395" s="45">
        <v>0.037</v>
      </c>
      <c r="AL395" s="45"/>
      <c r="AM395" s="45"/>
      <c r="AN395" s="45"/>
      <c r="AO395" s="23"/>
      <c r="AP395" s="23"/>
      <c r="AQ395" s="45">
        <v>10885.564926203784</v>
      </c>
      <c r="AR395" s="45">
        <v>0.076</v>
      </c>
      <c r="AS395" s="23"/>
      <c r="AT395" s="23"/>
      <c r="AU395" s="23"/>
      <c r="AV395" s="23"/>
      <c r="AW395" s="23"/>
      <c r="AX395" s="45">
        <v>10885.564926203784</v>
      </c>
      <c r="AY395" s="23"/>
      <c r="AZ395" s="23"/>
      <c r="BA395" s="23"/>
      <c r="BB395" s="23"/>
      <c r="BC395" s="23"/>
      <c r="BD395" s="23"/>
      <c r="BE395" s="45">
        <v>10885.564926203784</v>
      </c>
      <c r="BF395" s="45">
        <v>82.0</v>
      </c>
      <c r="BG395" s="23"/>
      <c r="BH395" s="23"/>
      <c r="BI395" s="23"/>
      <c r="BJ395" s="23"/>
      <c r="BK395" s="23"/>
      <c r="BL395" s="45">
        <v>10885.564926203784</v>
      </c>
      <c r="BM395" s="45">
        <v>0.118</v>
      </c>
      <c r="BN395" s="23"/>
      <c r="BO395" s="23"/>
      <c r="BP395" s="23"/>
      <c r="BQ395" s="23"/>
      <c r="BR395" s="23"/>
      <c r="BS395" s="45">
        <v>10885.564926203784</v>
      </c>
      <c r="BT395" s="45">
        <v>0.004</v>
      </c>
      <c r="BU395" s="23"/>
      <c r="BV395" s="23"/>
      <c r="BW395" s="23"/>
      <c r="BX395" s="23"/>
      <c r="BY395" s="23"/>
      <c r="BZ395" s="23"/>
      <c r="CA395" s="23"/>
    </row>
    <row r="396" ht="15.75" customHeight="1">
      <c r="A396" s="45">
        <v>10588.112695942464</v>
      </c>
      <c r="B396" s="46">
        <v>0.059</v>
      </c>
      <c r="C396" s="45"/>
      <c r="D396" s="45"/>
      <c r="E396" s="45"/>
      <c r="F396" s="45"/>
      <c r="G396" s="45"/>
      <c r="H396" s="45">
        <v>10588.112695942464</v>
      </c>
      <c r="I396" s="46">
        <v>0.21</v>
      </c>
      <c r="J396" s="45"/>
      <c r="K396" s="45"/>
      <c r="L396" s="45"/>
      <c r="M396" s="45"/>
      <c r="N396" s="45"/>
      <c r="O396" s="45">
        <v>10588.112695942464</v>
      </c>
      <c r="P396" s="45"/>
      <c r="Q396" s="45"/>
      <c r="R396" s="45"/>
      <c r="S396" s="45"/>
      <c r="T396" s="45"/>
      <c r="U396" s="45"/>
      <c r="V396" s="45">
        <v>10588.112695942464</v>
      </c>
      <c r="W396" s="45">
        <v>6.614464436207729E-4</v>
      </c>
      <c r="X396" s="45"/>
      <c r="Y396" s="45"/>
      <c r="Z396" s="45"/>
      <c r="AA396" s="45"/>
      <c r="AB396" s="45"/>
      <c r="AC396" s="45">
        <v>10588.112695942464</v>
      </c>
      <c r="AD396" s="45"/>
      <c r="AE396" s="45"/>
      <c r="AF396" s="45"/>
      <c r="AG396" s="45"/>
      <c r="AH396" s="45"/>
      <c r="AI396" s="45"/>
      <c r="AJ396" s="45">
        <v>10588.112695942464</v>
      </c>
      <c r="AK396" s="45">
        <v>0.037</v>
      </c>
      <c r="AL396" s="45"/>
      <c r="AM396" s="45"/>
      <c r="AN396" s="45"/>
      <c r="AO396" s="23"/>
      <c r="AP396" s="23"/>
      <c r="AQ396" s="45">
        <v>10588.112695942464</v>
      </c>
      <c r="AR396" s="45">
        <v>0.075</v>
      </c>
      <c r="AS396" s="23"/>
      <c r="AT396" s="23"/>
      <c r="AU396" s="23"/>
      <c r="AV396" s="23"/>
      <c r="AW396" s="23"/>
      <c r="AX396" s="45">
        <v>10588.112695942464</v>
      </c>
      <c r="AY396" s="23"/>
      <c r="AZ396" s="23"/>
      <c r="BA396" s="23"/>
      <c r="BB396" s="23"/>
      <c r="BC396" s="23"/>
      <c r="BD396" s="23"/>
      <c r="BE396" s="45">
        <v>10588.112695942464</v>
      </c>
      <c r="BF396" s="45">
        <v>82.0</v>
      </c>
      <c r="BG396" s="23"/>
      <c r="BH396" s="23"/>
      <c r="BI396" s="23"/>
      <c r="BJ396" s="23"/>
      <c r="BK396" s="23"/>
      <c r="BL396" s="45">
        <v>10588.112695942464</v>
      </c>
      <c r="BM396" s="45">
        <v>0.171</v>
      </c>
      <c r="BN396" s="23"/>
      <c r="BO396" s="23"/>
      <c r="BP396" s="23"/>
      <c r="BQ396" s="23"/>
      <c r="BR396" s="23"/>
      <c r="BS396" s="45">
        <v>10588.112695942464</v>
      </c>
      <c r="BT396" s="45">
        <v>0.005</v>
      </c>
      <c r="BU396" s="23"/>
      <c r="BV396" s="23"/>
      <c r="BW396" s="23"/>
      <c r="BX396" s="23"/>
      <c r="BY396" s="23"/>
      <c r="BZ396" s="23"/>
      <c r="CA396" s="23"/>
    </row>
    <row r="397" ht="15.75" customHeight="1">
      <c r="A397" s="45">
        <v>10308.699419356397</v>
      </c>
      <c r="B397" s="46">
        <v>0.05</v>
      </c>
      <c r="C397" s="45"/>
      <c r="D397" s="45"/>
      <c r="E397" s="45"/>
      <c r="F397" s="45"/>
      <c r="G397" s="45"/>
      <c r="H397" s="45">
        <v>10308.699419356397</v>
      </c>
      <c r="I397" s="46">
        <v>0.231</v>
      </c>
      <c r="J397" s="45"/>
      <c r="K397" s="45"/>
      <c r="L397" s="45"/>
      <c r="M397" s="45"/>
      <c r="N397" s="45"/>
      <c r="O397" s="45">
        <v>10308.699419356397</v>
      </c>
      <c r="P397" s="45"/>
      <c r="Q397" s="45"/>
      <c r="R397" s="45"/>
      <c r="S397" s="45"/>
      <c r="T397" s="45"/>
      <c r="U397" s="45"/>
      <c r="V397" s="45">
        <v>10308.699419356397</v>
      </c>
      <c r="W397" s="45">
        <v>4.5579315000743764E-4</v>
      </c>
      <c r="X397" s="45"/>
      <c r="Y397" s="45"/>
      <c r="Z397" s="45"/>
      <c r="AA397" s="45"/>
      <c r="AB397" s="45"/>
      <c r="AC397" s="45">
        <v>10308.699419356397</v>
      </c>
      <c r="AD397" s="45"/>
      <c r="AE397" s="45"/>
      <c r="AF397" s="45"/>
      <c r="AG397" s="45"/>
      <c r="AH397" s="45"/>
      <c r="AI397" s="45"/>
      <c r="AJ397" s="45">
        <v>10308.699419356397</v>
      </c>
      <c r="AK397" s="45">
        <v>0.037</v>
      </c>
      <c r="AL397" s="45"/>
      <c r="AM397" s="45"/>
      <c r="AN397" s="45"/>
      <c r="AO397" s="23"/>
      <c r="AP397" s="23"/>
      <c r="AQ397" s="45">
        <v>10308.699419356397</v>
      </c>
      <c r="AR397" s="45">
        <v>0.075</v>
      </c>
      <c r="AS397" s="23"/>
      <c r="AT397" s="23"/>
      <c r="AU397" s="23"/>
      <c r="AV397" s="23"/>
      <c r="AW397" s="23"/>
      <c r="AX397" s="45">
        <v>10308.699419356397</v>
      </c>
      <c r="AY397" s="23">
        <v>0.947</v>
      </c>
      <c r="AZ397" s="23"/>
      <c r="BA397" s="23"/>
      <c r="BB397" s="23"/>
      <c r="BC397" s="23"/>
      <c r="BD397" s="23"/>
      <c r="BE397" s="45">
        <v>10308.699419356397</v>
      </c>
      <c r="BF397" s="45">
        <v>82.0</v>
      </c>
      <c r="BG397" s="23"/>
      <c r="BH397" s="23"/>
      <c r="BI397" s="23"/>
      <c r="BJ397" s="23"/>
      <c r="BK397" s="23"/>
      <c r="BL397" s="45">
        <v>10308.699419356397</v>
      </c>
      <c r="BM397" s="45">
        <v>0.237</v>
      </c>
      <c r="BN397" s="23"/>
      <c r="BO397" s="23"/>
      <c r="BP397" s="23"/>
      <c r="BQ397" s="23"/>
      <c r="BR397" s="23"/>
      <c r="BS397" s="45">
        <v>10308.699419356397</v>
      </c>
      <c r="BT397" s="45">
        <v>0.007</v>
      </c>
      <c r="BU397" s="23"/>
      <c r="BV397" s="23"/>
      <c r="BW397" s="23"/>
      <c r="BX397" s="23"/>
      <c r="BY397" s="23"/>
      <c r="BZ397" s="23"/>
      <c r="CA397" s="23"/>
    </row>
    <row r="398" ht="15.75" customHeight="1">
      <c r="A398" s="45">
        <v>10019.459186468968</v>
      </c>
      <c r="B398" s="46">
        <v>0.035</v>
      </c>
      <c r="C398" s="45"/>
      <c r="D398" s="45"/>
      <c r="E398" s="45"/>
      <c r="F398" s="45"/>
      <c r="G398" s="45"/>
      <c r="H398" s="45">
        <v>10019.459186468968</v>
      </c>
      <c r="I398" s="46">
        <v>0.24</v>
      </c>
      <c r="J398" s="45"/>
      <c r="K398" s="45"/>
      <c r="L398" s="45"/>
      <c r="M398" s="45"/>
      <c r="N398" s="45"/>
      <c r="O398" s="45">
        <v>10019.459186468968</v>
      </c>
      <c r="P398" s="45"/>
      <c r="Q398" s="45"/>
      <c r="R398" s="45"/>
      <c r="S398" s="45"/>
      <c r="T398" s="45"/>
      <c r="U398" s="45"/>
      <c r="V398" s="45">
        <v>10019.459186468968</v>
      </c>
      <c r="W398" s="45">
        <v>5.040595012590677E-4</v>
      </c>
      <c r="X398" s="45"/>
      <c r="Y398" s="45"/>
      <c r="Z398" s="45"/>
      <c r="AA398" s="45"/>
      <c r="AB398" s="45"/>
      <c r="AC398" s="45">
        <v>10019.459186468968</v>
      </c>
      <c r="AD398" s="45"/>
      <c r="AE398" s="45"/>
      <c r="AF398" s="45"/>
      <c r="AG398" s="45"/>
      <c r="AH398" s="45"/>
      <c r="AI398" s="45"/>
      <c r="AJ398" s="45">
        <v>10019.459186468968</v>
      </c>
      <c r="AK398" s="45">
        <v>0.037</v>
      </c>
      <c r="AL398" s="45"/>
      <c r="AM398" s="45"/>
      <c r="AN398" s="45"/>
      <c r="AO398" s="23"/>
      <c r="AP398" s="23"/>
      <c r="AQ398" s="45">
        <v>10019.459186468968</v>
      </c>
      <c r="AR398" s="45">
        <v>0.074</v>
      </c>
      <c r="AS398" s="23"/>
      <c r="AT398" s="23"/>
      <c r="AU398" s="23"/>
      <c r="AV398" s="23"/>
      <c r="AW398" s="23"/>
      <c r="AX398" s="45">
        <v>10019.459186468968</v>
      </c>
      <c r="AY398" s="23">
        <v>0.947</v>
      </c>
      <c r="AZ398" s="23"/>
      <c r="BA398" s="23"/>
      <c r="BB398" s="23"/>
      <c r="BC398" s="23"/>
      <c r="BD398" s="23"/>
      <c r="BE398" s="45">
        <v>10019.459186468968</v>
      </c>
      <c r="BF398" s="45">
        <v>82.0</v>
      </c>
      <c r="BG398" s="23"/>
      <c r="BH398" s="23"/>
      <c r="BI398" s="23"/>
      <c r="BJ398" s="23"/>
      <c r="BK398" s="23"/>
      <c r="BL398" s="45">
        <v>10019.459186468968</v>
      </c>
      <c r="BM398" s="45">
        <v>0.327</v>
      </c>
      <c r="BN398" s="23"/>
      <c r="BO398" s="23"/>
      <c r="BP398" s="23"/>
      <c r="BQ398" s="23"/>
      <c r="BR398" s="23"/>
      <c r="BS398" s="45">
        <v>10019.459186468968</v>
      </c>
      <c r="BT398" s="45">
        <v>0.01</v>
      </c>
      <c r="BU398" s="23"/>
      <c r="BV398" s="23"/>
      <c r="BW398" s="23"/>
      <c r="BX398" s="23"/>
      <c r="BY398" s="23"/>
      <c r="BZ398" s="23"/>
      <c r="CA398" s="23"/>
    </row>
    <row r="399" ht="15.75" customHeight="1">
      <c r="A399" s="45">
        <v>9854.79391760512</v>
      </c>
      <c r="B399" s="46">
        <v>0.044</v>
      </c>
      <c r="C399" s="45"/>
      <c r="D399" s="45"/>
      <c r="E399" s="45"/>
      <c r="F399" s="45"/>
      <c r="G399" s="45"/>
      <c r="H399" s="45">
        <v>9854.79391760512</v>
      </c>
      <c r="I399" s="46">
        <v>0.235</v>
      </c>
      <c r="J399" s="45"/>
      <c r="K399" s="45"/>
      <c r="L399" s="45"/>
      <c r="M399" s="45"/>
      <c r="N399" s="45"/>
      <c r="O399" s="45">
        <v>9854.79391760512</v>
      </c>
      <c r="P399" s="45"/>
      <c r="Q399" s="45"/>
      <c r="R399" s="45"/>
      <c r="S399" s="45"/>
      <c r="T399" s="45"/>
      <c r="U399" s="45"/>
      <c r="V399" s="45">
        <v>9854.79391760512</v>
      </c>
      <c r="W399" s="45">
        <v>5.747683884593474E-4</v>
      </c>
      <c r="X399" s="45"/>
      <c r="Y399" s="45"/>
      <c r="Z399" s="45"/>
      <c r="AA399" s="45"/>
      <c r="AB399" s="45"/>
      <c r="AC399" s="45">
        <v>9854.79391760512</v>
      </c>
      <c r="AD399" s="45"/>
      <c r="AE399" s="45"/>
      <c r="AF399" s="45"/>
      <c r="AG399" s="45"/>
      <c r="AH399" s="45"/>
      <c r="AI399" s="45"/>
      <c r="AJ399" s="45">
        <v>9854.79391760512</v>
      </c>
      <c r="AK399" s="45">
        <v>0.036</v>
      </c>
      <c r="AL399" s="45"/>
      <c r="AM399" s="45"/>
      <c r="AN399" s="45"/>
      <c r="AO399" s="23"/>
      <c r="AP399" s="23"/>
      <c r="AQ399" s="45">
        <v>9854.79391760512</v>
      </c>
      <c r="AR399" s="45">
        <v>0.073</v>
      </c>
      <c r="AS399" s="23"/>
      <c r="AT399" s="23"/>
      <c r="AU399" s="23"/>
      <c r="AV399" s="23"/>
      <c r="AW399" s="23"/>
      <c r="AX399" s="45">
        <v>9854.79391760512</v>
      </c>
      <c r="AY399" s="23">
        <v>0.947</v>
      </c>
      <c r="AZ399" s="23"/>
      <c r="BA399" s="23"/>
      <c r="BB399" s="23"/>
      <c r="BC399" s="23"/>
      <c r="BD399" s="23"/>
      <c r="BE399" s="45">
        <v>9854.79391760512</v>
      </c>
      <c r="BF399" s="45">
        <v>65.0</v>
      </c>
      <c r="BG399" s="23"/>
      <c r="BH399" s="23"/>
      <c r="BI399" s="23"/>
      <c r="BJ399" s="23"/>
      <c r="BK399" s="23"/>
      <c r="BL399" s="45">
        <v>9854.79391760512</v>
      </c>
      <c r="BM399" s="45">
        <v>0.425</v>
      </c>
      <c r="BN399" s="23"/>
      <c r="BO399" s="23"/>
      <c r="BP399" s="23"/>
      <c r="BQ399" s="23"/>
      <c r="BR399" s="23"/>
      <c r="BS399" s="45">
        <v>9854.79391760512</v>
      </c>
      <c r="BT399" s="45">
        <v>0.014</v>
      </c>
      <c r="BU399" s="23"/>
      <c r="BV399" s="23"/>
      <c r="BW399" s="23"/>
      <c r="BX399" s="23"/>
      <c r="BY399" s="23"/>
      <c r="BZ399" s="23"/>
      <c r="CA399" s="23"/>
    </row>
    <row r="400" ht="15.75" customHeight="1">
      <c r="A400" s="45">
        <v>9655.652846226052</v>
      </c>
      <c r="B400" s="46">
        <v>0.043</v>
      </c>
      <c r="C400" s="45"/>
      <c r="D400" s="45"/>
      <c r="E400" s="45"/>
      <c r="F400" s="45"/>
      <c r="G400" s="45"/>
      <c r="H400" s="45">
        <v>9655.652846226052</v>
      </c>
      <c r="I400" s="46">
        <v>0.203</v>
      </c>
      <c r="J400" s="45"/>
      <c r="K400" s="45"/>
      <c r="L400" s="45"/>
      <c r="M400" s="45"/>
      <c r="N400" s="45"/>
      <c r="O400" s="45">
        <v>9655.652846226052</v>
      </c>
      <c r="P400" s="45"/>
      <c r="Q400" s="45"/>
      <c r="R400" s="45"/>
      <c r="S400" s="45"/>
      <c r="T400" s="45"/>
      <c r="U400" s="45"/>
      <c r="V400" s="45">
        <v>9655.652846226052</v>
      </c>
      <c r="W400" s="45"/>
      <c r="X400" s="45"/>
      <c r="Y400" s="45"/>
      <c r="Z400" s="45"/>
      <c r="AA400" s="45"/>
      <c r="AB400" s="45"/>
      <c r="AC400" s="45">
        <v>9655.652846226052</v>
      </c>
      <c r="AD400" s="45"/>
      <c r="AE400" s="45"/>
      <c r="AF400" s="45"/>
      <c r="AG400" s="45"/>
      <c r="AH400" s="45"/>
      <c r="AI400" s="45"/>
      <c r="AJ400" s="45">
        <v>9655.652846226052</v>
      </c>
      <c r="AK400" s="45">
        <v>0.036</v>
      </c>
      <c r="AL400" s="45"/>
      <c r="AM400" s="45"/>
      <c r="AN400" s="45"/>
      <c r="AO400" s="23"/>
      <c r="AP400" s="23"/>
      <c r="AQ400" s="45">
        <v>9655.652846226052</v>
      </c>
      <c r="AR400" s="45">
        <v>0.072</v>
      </c>
      <c r="AS400" s="23"/>
      <c r="AT400" s="23"/>
      <c r="AU400" s="23"/>
      <c r="AV400" s="23"/>
      <c r="AW400" s="23"/>
      <c r="AX400" s="45">
        <v>9655.652846226052</v>
      </c>
      <c r="AY400" s="23">
        <v>0.858</v>
      </c>
      <c r="AZ400" s="23"/>
      <c r="BA400" s="23"/>
      <c r="BB400" s="23"/>
      <c r="BC400" s="23"/>
      <c r="BD400" s="23"/>
      <c r="BE400" s="45">
        <v>9655.652846226052</v>
      </c>
      <c r="BF400" s="45">
        <v>19.0</v>
      </c>
      <c r="BG400" s="23"/>
      <c r="BH400" s="23"/>
      <c r="BI400" s="23"/>
      <c r="BJ400" s="23"/>
      <c r="BK400" s="23"/>
      <c r="BL400" s="45">
        <v>9655.652846226052</v>
      </c>
      <c r="BM400" s="45">
        <v>0.611</v>
      </c>
      <c r="BN400" s="23"/>
      <c r="BO400" s="23"/>
      <c r="BP400" s="23"/>
      <c r="BQ400" s="23"/>
      <c r="BR400" s="23"/>
      <c r="BS400" s="45">
        <v>9655.652846226052</v>
      </c>
      <c r="BT400" s="45">
        <v>0.019</v>
      </c>
      <c r="BU400" s="23"/>
      <c r="BV400" s="23"/>
      <c r="BW400" s="23"/>
      <c r="BX400" s="23"/>
      <c r="BY400" s="23"/>
      <c r="BZ400" s="23"/>
      <c r="CA400" s="23"/>
    </row>
    <row r="401" ht="15.75" customHeight="1">
      <c r="A401" s="45">
        <v>9444.954913956662</v>
      </c>
      <c r="B401" s="46">
        <v>0.054</v>
      </c>
      <c r="C401" s="45"/>
      <c r="D401" s="45"/>
      <c r="E401" s="45"/>
      <c r="F401" s="45"/>
      <c r="G401" s="45"/>
      <c r="H401" s="45">
        <v>9444.954913956662</v>
      </c>
      <c r="I401" s="46">
        <v>0.195</v>
      </c>
      <c r="J401" s="45"/>
      <c r="K401" s="45"/>
      <c r="L401" s="45"/>
      <c r="M401" s="45"/>
      <c r="N401" s="45"/>
      <c r="O401" s="45">
        <v>9444.954913956662</v>
      </c>
      <c r="P401" s="45"/>
      <c r="Q401" s="45"/>
      <c r="R401" s="45"/>
      <c r="S401" s="45"/>
      <c r="T401" s="45"/>
      <c r="U401" s="45"/>
      <c r="V401" s="45">
        <v>9444.954913956662</v>
      </c>
      <c r="W401" s="45">
        <v>4.7666760426463926E-4</v>
      </c>
      <c r="X401" s="45"/>
      <c r="Y401" s="45"/>
      <c r="Z401" s="45"/>
      <c r="AA401" s="45"/>
      <c r="AB401" s="45"/>
      <c r="AC401" s="45">
        <v>9444.954913956662</v>
      </c>
      <c r="AD401" s="45"/>
      <c r="AE401" s="45"/>
      <c r="AF401" s="45"/>
      <c r="AG401" s="45"/>
      <c r="AH401" s="45"/>
      <c r="AI401" s="45"/>
      <c r="AJ401" s="45">
        <v>9444.954913956662</v>
      </c>
      <c r="AK401" s="45">
        <v>0.036</v>
      </c>
      <c r="AL401" s="45"/>
      <c r="AM401" s="45"/>
      <c r="AN401" s="45"/>
      <c r="AO401" s="23"/>
      <c r="AP401" s="23"/>
      <c r="AQ401" s="45">
        <v>9444.954913956662</v>
      </c>
      <c r="AR401" s="45">
        <v>0.071</v>
      </c>
      <c r="AS401" s="23"/>
      <c r="AT401" s="23"/>
      <c r="AU401" s="23"/>
      <c r="AV401" s="23"/>
      <c r="AW401" s="23"/>
      <c r="AX401" s="45">
        <v>9444.954913956662</v>
      </c>
      <c r="AY401" s="23">
        <v>0.858</v>
      </c>
      <c r="AZ401" s="23"/>
      <c r="BA401" s="23"/>
      <c r="BB401" s="23"/>
      <c r="BC401" s="23"/>
      <c r="BD401" s="23"/>
      <c r="BE401" s="45">
        <v>9444.954913956662</v>
      </c>
      <c r="BF401" s="45">
        <v>19.0</v>
      </c>
      <c r="BG401" s="23"/>
      <c r="BH401" s="23"/>
      <c r="BI401" s="23"/>
      <c r="BJ401" s="23"/>
      <c r="BK401" s="23"/>
      <c r="BL401" s="45">
        <v>9444.954913956662</v>
      </c>
      <c r="BM401" s="45">
        <v>0.621</v>
      </c>
      <c r="BN401" s="23"/>
      <c r="BO401" s="23"/>
      <c r="BP401" s="23"/>
      <c r="BQ401" s="23"/>
      <c r="BR401" s="23"/>
      <c r="BS401" s="45">
        <v>9444.954913956662</v>
      </c>
      <c r="BT401" s="45">
        <v>0.023</v>
      </c>
      <c r="BU401" s="23"/>
      <c r="BV401" s="23"/>
      <c r="BW401" s="23"/>
      <c r="BX401" s="23"/>
      <c r="BY401" s="23"/>
      <c r="BZ401" s="23"/>
      <c r="CA401" s="23"/>
    </row>
    <row r="402" ht="15.75" customHeight="1">
      <c r="A402" s="45">
        <v>9217.685944002083</v>
      </c>
      <c r="B402" s="46">
        <v>0.06</v>
      </c>
      <c r="C402" s="45"/>
      <c r="D402" s="45"/>
      <c r="E402" s="45"/>
      <c r="F402" s="45"/>
      <c r="G402" s="45"/>
      <c r="H402" s="45">
        <v>9217.685944002083</v>
      </c>
      <c r="I402" s="46">
        <v>0.17</v>
      </c>
      <c r="J402" s="45"/>
      <c r="K402" s="45"/>
      <c r="L402" s="45"/>
      <c r="M402" s="45"/>
      <c r="N402" s="45"/>
      <c r="O402" s="45">
        <v>9217.685944002083</v>
      </c>
      <c r="P402" s="45"/>
      <c r="Q402" s="45"/>
      <c r="R402" s="45"/>
      <c r="S402" s="45"/>
      <c r="T402" s="45"/>
      <c r="U402" s="45"/>
      <c r="V402" s="45">
        <v>9217.685944002083</v>
      </c>
      <c r="W402" s="45">
        <v>4.083758609416471E-4</v>
      </c>
      <c r="X402" s="45"/>
      <c r="Y402" s="45"/>
      <c r="Z402" s="45"/>
      <c r="AA402" s="45"/>
      <c r="AB402" s="45"/>
      <c r="AC402" s="45">
        <v>9217.685944002083</v>
      </c>
      <c r="AD402" s="45"/>
      <c r="AE402" s="45"/>
      <c r="AF402" s="45"/>
      <c r="AG402" s="45"/>
      <c r="AH402" s="45"/>
      <c r="AI402" s="45"/>
      <c r="AJ402" s="45">
        <v>9217.685944002083</v>
      </c>
      <c r="AK402" s="45">
        <v>0.035</v>
      </c>
      <c r="AL402" s="45"/>
      <c r="AM402" s="45"/>
      <c r="AN402" s="45"/>
      <c r="AO402" s="23"/>
      <c r="AP402" s="23"/>
      <c r="AQ402" s="45">
        <v>9217.685944002083</v>
      </c>
      <c r="AR402" s="45">
        <v>0.07</v>
      </c>
      <c r="AS402" s="23"/>
      <c r="AT402" s="23"/>
      <c r="AU402" s="23"/>
      <c r="AV402" s="23"/>
      <c r="AW402" s="23"/>
      <c r="AX402" s="45">
        <v>9217.685944002083</v>
      </c>
      <c r="AY402" s="23">
        <v>0.682</v>
      </c>
      <c r="AZ402" s="23"/>
      <c r="BA402" s="23"/>
      <c r="BB402" s="23"/>
      <c r="BC402" s="23"/>
      <c r="BD402" s="23"/>
      <c r="BE402" s="45">
        <v>9217.685944002083</v>
      </c>
      <c r="BF402" s="45">
        <v>19.0</v>
      </c>
      <c r="BG402" s="23"/>
      <c r="BH402" s="23"/>
      <c r="BI402" s="23"/>
      <c r="BJ402" s="23"/>
      <c r="BK402" s="23"/>
      <c r="BL402" s="45">
        <v>9217.685944002083</v>
      </c>
      <c r="BM402" s="45">
        <v>0.769</v>
      </c>
      <c r="BN402" s="23"/>
      <c r="BO402" s="23"/>
      <c r="BP402" s="23"/>
      <c r="BQ402" s="23"/>
      <c r="BR402" s="23"/>
      <c r="BS402" s="45">
        <v>9217.685944002083</v>
      </c>
      <c r="BT402" s="45">
        <v>0.04</v>
      </c>
      <c r="BU402" s="23"/>
      <c r="BV402" s="23"/>
      <c r="BW402" s="23"/>
      <c r="BX402" s="23"/>
      <c r="BY402" s="23"/>
      <c r="BZ402" s="23"/>
      <c r="CA402" s="23"/>
    </row>
    <row r="403" ht="15.75" customHeight="1">
      <c r="A403" s="45">
        <v>9002.154492469543</v>
      </c>
      <c r="B403" s="46">
        <v>0.059</v>
      </c>
      <c r="C403" s="45"/>
      <c r="D403" s="45"/>
      <c r="E403" s="45"/>
      <c r="F403" s="45"/>
      <c r="G403" s="45"/>
      <c r="H403" s="45">
        <v>9002.154492469543</v>
      </c>
      <c r="I403" s="46">
        <v>0.17</v>
      </c>
      <c r="J403" s="45"/>
      <c r="K403" s="45"/>
      <c r="L403" s="45"/>
      <c r="M403" s="45"/>
      <c r="N403" s="45"/>
      <c r="O403" s="45">
        <v>9002.154492469543</v>
      </c>
      <c r="P403" s="45"/>
      <c r="Q403" s="45"/>
      <c r="R403" s="45"/>
      <c r="S403" s="45"/>
      <c r="T403" s="45"/>
      <c r="U403" s="45"/>
      <c r="V403" s="45">
        <v>9002.154492469543</v>
      </c>
      <c r="W403" s="45">
        <v>4.5263496475469805E-4</v>
      </c>
      <c r="X403" s="45"/>
      <c r="Y403" s="45"/>
      <c r="Z403" s="45"/>
      <c r="AA403" s="45"/>
      <c r="AB403" s="45"/>
      <c r="AC403" s="45">
        <v>9002.154492469543</v>
      </c>
      <c r="AD403" s="45"/>
      <c r="AE403" s="45"/>
      <c r="AF403" s="45"/>
      <c r="AG403" s="45"/>
      <c r="AH403" s="45"/>
      <c r="AI403" s="45"/>
      <c r="AJ403" s="45">
        <v>9002.154492469543</v>
      </c>
      <c r="AK403" s="45">
        <v>0.035</v>
      </c>
      <c r="AL403" s="45"/>
      <c r="AM403" s="45"/>
      <c r="AN403" s="45"/>
      <c r="AO403" s="23"/>
      <c r="AP403" s="23"/>
      <c r="AQ403" s="45">
        <v>9002.154492469543</v>
      </c>
      <c r="AR403" s="45">
        <v>0.069</v>
      </c>
      <c r="AS403" s="23"/>
      <c r="AT403" s="23"/>
      <c r="AU403" s="23"/>
      <c r="AV403" s="23"/>
      <c r="AW403" s="23"/>
      <c r="AX403" s="45">
        <v>9002.154492469543</v>
      </c>
      <c r="AY403" s="23">
        <v>0.682</v>
      </c>
      <c r="AZ403" s="23"/>
      <c r="BA403" s="23"/>
      <c r="BB403" s="23"/>
      <c r="BC403" s="23"/>
      <c r="BD403" s="23"/>
      <c r="BE403" s="45">
        <v>9002.154492469543</v>
      </c>
      <c r="BF403" s="45">
        <v>19.0</v>
      </c>
      <c r="BG403" s="23"/>
      <c r="BH403" s="23"/>
      <c r="BI403" s="23"/>
      <c r="BJ403" s="23"/>
      <c r="BK403" s="23"/>
      <c r="BL403" s="45">
        <v>9002.154492469543</v>
      </c>
      <c r="BM403" s="45">
        <v>0.895</v>
      </c>
      <c r="BN403" s="23"/>
      <c r="BO403" s="23"/>
      <c r="BP403" s="23"/>
      <c r="BQ403" s="23"/>
      <c r="BR403" s="23"/>
      <c r="BS403" s="45">
        <v>9002.154492469543</v>
      </c>
      <c r="BT403" s="45">
        <v>0.045</v>
      </c>
      <c r="BU403" s="23"/>
      <c r="BV403" s="23"/>
      <c r="BW403" s="23"/>
      <c r="BX403" s="23"/>
      <c r="BY403" s="23"/>
      <c r="BZ403" s="23"/>
      <c r="CA403" s="23"/>
    </row>
    <row r="404" ht="15.75" customHeight="1">
      <c r="A404" s="45">
        <v>8794.356001265496</v>
      </c>
      <c r="B404" s="46">
        <v>0.064</v>
      </c>
      <c r="C404" s="45"/>
      <c r="D404" s="45"/>
      <c r="E404" s="45"/>
      <c r="F404" s="45"/>
      <c r="G404" s="45"/>
      <c r="H404" s="45">
        <v>8794.356001265496</v>
      </c>
      <c r="I404" s="46">
        <v>0.17</v>
      </c>
      <c r="J404" s="45"/>
      <c r="K404" s="45"/>
      <c r="L404" s="45"/>
      <c r="M404" s="45"/>
      <c r="N404" s="45"/>
      <c r="O404" s="45">
        <v>8794.356001265496</v>
      </c>
      <c r="P404" s="45"/>
      <c r="Q404" s="45"/>
      <c r="R404" s="45"/>
      <c r="S404" s="45"/>
      <c r="T404" s="45"/>
      <c r="U404" s="45"/>
      <c r="V404" s="45">
        <v>8794.356001265496</v>
      </c>
      <c r="W404" s="45"/>
      <c r="X404" s="45"/>
      <c r="Y404" s="45"/>
      <c r="Z404" s="45"/>
      <c r="AA404" s="45"/>
      <c r="AB404" s="45"/>
      <c r="AC404" s="45">
        <v>8794.356001265496</v>
      </c>
      <c r="AD404" s="45"/>
      <c r="AE404" s="45"/>
      <c r="AF404" s="45"/>
      <c r="AG404" s="45"/>
      <c r="AH404" s="45"/>
      <c r="AI404" s="45"/>
      <c r="AJ404" s="45">
        <v>8794.356001265496</v>
      </c>
      <c r="AK404" s="45">
        <v>0.034</v>
      </c>
      <c r="AL404" s="45"/>
      <c r="AM404" s="45"/>
      <c r="AN404" s="45"/>
      <c r="AO404" s="23"/>
      <c r="AP404" s="23"/>
      <c r="AQ404" s="45">
        <v>8794.356001265496</v>
      </c>
      <c r="AR404" s="45">
        <v>0.068</v>
      </c>
      <c r="AS404" s="23"/>
      <c r="AT404" s="23"/>
      <c r="AU404" s="23"/>
      <c r="AV404" s="23"/>
      <c r="AW404" s="23"/>
      <c r="AX404" s="45">
        <v>8794.356001265496</v>
      </c>
      <c r="AY404" s="23">
        <v>0.682</v>
      </c>
      <c r="AZ404" s="23"/>
      <c r="BA404" s="23"/>
      <c r="BB404" s="23"/>
      <c r="BC404" s="23"/>
      <c r="BD404" s="23"/>
      <c r="BE404" s="45">
        <v>8794.356001265496</v>
      </c>
      <c r="BF404" s="45">
        <v>19.0</v>
      </c>
      <c r="BG404" s="23"/>
      <c r="BH404" s="23"/>
      <c r="BI404" s="23"/>
      <c r="BJ404" s="23"/>
      <c r="BK404" s="23"/>
      <c r="BL404" s="45">
        <v>8794.356001265496</v>
      </c>
      <c r="BM404" s="45">
        <v>1.06</v>
      </c>
      <c r="BN404" s="23"/>
      <c r="BO404" s="23"/>
      <c r="BP404" s="23"/>
      <c r="BQ404" s="23"/>
      <c r="BR404" s="23"/>
      <c r="BS404" s="45">
        <v>8794.356001265496</v>
      </c>
      <c r="BT404" s="45">
        <v>0.054</v>
      </c>
      <c r="BU404" s="23"/>
      <c r="BV404" s="23"/>
      <c r="BW404" s="23"/>
      <c r="BX404" s="23"/>
      <c r="BY404" s="23"/>
      <c r="BZ404" s="23"/>
      <c r="CA404" s="23"/>
    </row>
    <row r="405" ht="15.75" customHeight="1">
      <c r="A405" s="45">
        <v>28301.595874200524</v>
      </c>
      <c r="B405" s="46">
        <v>0.037</v>
      </c>
      <c r="C405" s="45"/>
      <c r="D405" s="45"/>
      <c r="E405" s="45"/>
      <c r="F405" s="45"/>
      <c r="G405" s="45"/>
      <c r="H405" s="45">
        <v>28301.595874200524</v>
      </c>
      <c r="I405" s="46">
        <v>0.208</v>
      </c>
      <c r="J405" s="45"/>
      <c r="K405" s="45"/>
      <c r="L405" s="45"/>
      <c r="M405" s="45"/>
      <c r="N405" s="45"/>
      <c r="O405" s="45">
        <v>28301.595874200524</v>
      </c>
      <c r="P405" s="45"/>
      <c r="Q405" s="45"/>
      <c r="R405" s="45"/>
      <c r="S405" s="45"/>
      <c r="T405" s="45"/>
      <c r="U405" s="45"/>
      <c r="V405" s="45">
        <v>28301.595874200524</v>
      </c>
      <c r="W405" s="45"/>
      <c r="X405" s="45"/>
      <c r="Y405" s="45"/>
      <c r="Z405" s="45"/>
      <c r="AA405" s="45"/>
      <c r="AB405" s="45"/>
      <c r="AC405" s="45">
        <v>28301.595874200524</v>
      </c>
      <c r="AD405" s="45">
        <v>171.0376763141465</v>
      </c>
      <c r="AE405" s="45"/>
      <c r="AF405" s="45"/>
      <c r="AG405" s="45"/>
      <c r="AH405" s="45"/>
      <c r="AI405" s="45"/>
      <c r="AJ405" s="45">
        <v>28301.595874200524</v>
      </c>
      <c r="AK405" s="45">
        <v>0.017</v>
      </c>
      <c r="AL405" s="45"/>
      <c r="AM405" s="45"/>
      <c r="AN405" s="45"/>
      <c r="AO405" s="23"/>
      <c r="AP405" s="23"/>
      <c r="AQ405" s="45">
        <v>28301.595874200524</v>
      </c>
      <c r="AR405" s="45">
        <v>0.016</v>
      </c>
      <c r="AS405" s="23"/>
      <c r="AT405" s="23"/>
      <c r="AU405" s="23"/>
      <c r="AV405" s="23"/>
      <c r="AW405" s="23"/>
      <c r="AX405" s="45">
        <v>28301.595874200524</v>
      </c>
      <c r="AY405" s="23"/>
      <c r="AZ405" s="23"/>
      <c r="BA405" s="23"/>
      <c r="BB405" s="23"/>
      <c r="BC405" s="23"/>
      <c r="BD405" s="23"/>
      <c r="BE405" s="45">
        <v>28301.595874200524</v>
      </c>
      <c r="BF405" s="45"/>
      <c r="BG405" s="23"/>
      <c r="BH405" s="23"/>
      <c r="BI405" s="23"/>
      <c r="BJ405" s="23"/>
      <c r="BK405" s="23"/>
      <c r="BL405" s="45">
        <v>28301.595874200524</v>
      </c>
      <c r="BM405" s="45">
        <v>0.152</v>
      </c>
      <c r="BN405" s="23"/>
      <c r="BO405" s="23"/>
      <c r="BP405" s="23"/>
      <c r="BQ405" s="23"/>
      <c r="BR405" s="23"/>
      <c r="BS405" s="45">
        <v>28301.595874200524</v>
      </c>
      <c r="BT405" s="45">
        <v>0.073</v>
      </c>
      <c r="BU405" s="23"/>
      <c r="BV405" s="23"/>
      <c r="BW405" s="23"/>
      <c r="BX405" s="23"/>
      <c r="BY405" s="23"/>
      <c r="BZ405" s="23"/>
      <c r="CA405" s="23"/>
    </row>
    <row r="406" ht="15.75" customHeight="1">
      <c r="A406" s="45">
        <v>28036.185028348646</v>
      </c>
      <c r="B406" s="46">
        <v>0.038</v>
      </c>
      <c r="C406" s="45"/>
      <c r="D406" s="45"/>
      <c r="E406" s="45"/>
      <c r="F406" s="45"/>
      <c r="G406" s="45"/>
      <c r="H406" s="45">
        <v>28036.185028348646</v>
      </c>
      <c r="I406" s="46">
        <v>0.211</v>
      </c>
      <c r="J406" s="45"/>
      <c r="K406" s="45"/>
      <c r="L406" s="45"/>
      <c r="M406" s="45"/>
      <c r="N406" s="45"/>
      <c r="O406" s="45">
        <v>28036.185028348646</v>
      </c>
      <c r="P406" s="45"/>
      <c r="Q406" s="45"/>
      <c r="R406" s="45"/>
      <c r="S406" s="45"/>
      <c r="T406" s="45"/>
      <c r="U406" s="45"/>
      <c r="V406" s="45">
        <v>28036.185028348646</v>
      </c>
      <c r="W406" s="45"/>
      <c r="X406" s="45"/>
      <c r="Y406" s="45"/>
      <c r="Z406" s="45"/>
      <c r="AA406" s="45"/>
      <c r="AB406" s="45"/>
      <c r="AC406" s="45">
        <v>28036.185028348646</v>
      </c>
      <c r="AD406" s="45">
        <v>180.01785177030055</v>
      </c>
      <c r="AE406" s="45"/>
      <c r="AF406" s="45"/>
      <c r="AG406" s="45"/>
      <c r="AH406" s="45"/>
      <c r="AI406" s="45"/>
      <c r="AJ406" s="45">
        <v>28036.185028348646</v>
      </c>
      <c r="AK406" s="45">
        <v>0.016</v>
      </c>
      <c r="AL406" s="45"/>
      <c r="AM406" s="45"/>
      <c r="AN406" s="45"/>
      <c r="AO406" s="23"/>
      <c r="AP406" s="23"/>
      <c r="AQ406" s="45">
        <v>28036.185028348646</v>
      </c>
      <c r="AR406" s="45">
        <v>0.015</v>
      </c>
      <c r="AS406" s="23"/>
      <c r="AT406" s="23"/>
      <c r="AU406" s="23"/>
      <c r="AV406" s="23"/>
      <c r="AW406" s="23"/>
      <c r="AX406" s="45">
        <v>28036.185028348646</v>
      </c>
      <c r="AY406" s="23"/>
      <c r="AZ406" s="23"/>
      <c r="BA406" s="23"/>
      <c r="BB406" s="23"/>
      <c r="BC406" s="23"/>
      <c r="BD406" s="23"/>
      <c r="BE406" s="45">
        <v>28036.185028348646</v>
      </c>
      <c r="BF406" s="45"/>
      <c r="BG406" s="23"/>
      <c r="BH406" s="23"/>
      <c r="BI406" s="23"/>
      <c r="BJ406" s="23"/>
      <c r="BK406" s="23"/>
      <c r="BL406" s="45">
        <v>28036.185028348646</v>
      </c>
      <c r="BM406" s="45">
        <v>0.228</v>
      </c>
      <c r="BN406" s="23"/>
      <c r="BO406" s="23"/>
      <c r="BP406" s="23"/>
      <c r="BQ406" s="23"/>
      <c r="BR406" s="23"/>
      <c r="BS406" s="45">
        <v>28036.185028348646</v>
      </c>
      <c r="BT406" s="45">
        <v>0.088</v>
      </c>
      <c r="BU406" s="23"/>
      <c r="BV406" s="23"/>
      <c r="BW406" s="23"/>
      <c r="BX406" s="23"/>
      <c r="BY406" s="23"/>
      <c r="BZ406" s="23"/>
      <c r="CA406" s="23"/>
    </row>
    <row r="407" ht="15.75" customHeight="1">
      <c r="A407" s="45">
        <v>27821.417125820943</v>
      </c>
      <c r="B407" s="46">
        <v>0.042</v>
      </c>
      <c r="C407" s="45"/>
      <c r="D407" s="45"/>
      <c r="E407" s="45"/>
      <c r="F407" s="45"/>
      <c r="G407" s="45"/>
      <c r="H407" s="45">
        <v>27821.417125820943</v>
      </c>
      <c r="I407" s="46">
        <v>0.21</v>
      </c>
      <c r="J407" s="45"/>
      <c r="K407" s="45"/>
      <c r="L407" s="45"/>
      <c r="M407" s="45"/>
      <c r="N407" s="45"/>
      <c r="O407" s="45">
        <v>27821.417125820943</v>
      </c>
      <c r="P407" s="45"/>
      <c r="Q407" s="45"/>
      <c r="R407" s="45"/>
      <c r="S407" s="45"/>
      <c r="T407" s="45"/>
      <c r="U407" s="45"/>
      <c r="V407" s="45">
        <v>27821.417125820943</v>
      </c>
      <c r="W407" s="45">
        <v>0.0034027545951234345</v>
      </c>
      <c r="X407" s="45"/>
      <c r="Y407" s="45"/>
      <c r="Z407" s="45"/>
      <c r="AA407" s="45"/>
      <c r="AB407" s="45"/>
      <c r="AC407" s="45">
        <v>27821.417125820943</v>
      </c>
      <c r="AD407" s="45">
        <v>184.26767234398395</v>
      </c>
      <c r="AE407" s="45"/>
      <c r="AF407" s="45"/>
      <c r="AG407" s="45"/>
      <c r="AH407" s="45"/>
      <c r="AI407" s="45"/>
      <c r="AJ407" s="45">
        <v>27821.417125820943</v>
      </c>
      <c r="AK407" s="45">
        <v>0.017</v>
      </c>
      <c r="AL407" s="45"/>
      <c r="AM407" s="45"/>
      <c r="AN407" s="45"/>
      <c r="AO407" s="23"/>
      <c r="AP407" s="23"/>
      <c r="AQ407" s="45">
        <v>27821.417125820943</v>
      </c>
      <c r="AR407" s="45">
        <v>0.014</v>
      </c>
      <c r="AS407" s="23"/>
      <c r="AT407" s="23"/>
      <c r="AU407" s="23"/>
      <c r="AV407" s="23"/>
      <c r="AW407" s="23"/>
      <c r="AX407" s="45">
        <v>27821.417125820943</v>
      </c>
      <c r="AY407" s="23"/>
      <c r="AZ407" s="23"/>
      <c r="BA407" s="23"/>
      <c r="BB407" s="23"/>
      <c r="BC407" s="23"/>
      <c r="BD407" s="23"/>
      <c r="BE407" s="45">
        <v>27821.417125820943</v>
      </c>
      <c r="BF407" s="45"/>
      <c r="BG407" s="23"/>
      <c r="BH407" s="23"/>
      <c r="BI407" s="23"/>
      <c r="BJ407" s="23"/>
      <c r="BK407" s="23"/>
      <c r="BL407" s="45">
        <v>27821.417125820943</v>
      </c>
      <c r="BM407" s="45">
        <v>0.29</v>
      </c>
      <c r="BN407" s="23"/>
      <c r="BO407" s="23"/>
      <c r="BP407" s="23"/>
      <c r="BQ407" s="23"/>
      <c r="BR407" s="23"/>
      <c r="BS407" s="45">
        <v>27821.417125820943</v>
      </c>
      <c r="BT407" s="45">
        <v>0.103</v>
      </c>
      <c r="BU407" s="23"/>
      <c r="BV407" s="23"/>
      <c r="BW407" s="23"/>
      <c r="BX407" s="23"/>
      <c r="BY407" s="23"/>
      <c r="BZ407" s="23"/>
      <c r="CA407" s="23"/>
    </row>
    <row r="408" ht="15.75" customHeight="1">
      <c r="A408" s="45">
        <v>27672.101260947114</v>
      </c>
      <c r="B408" s="46">
        <v>0.039</v>
      </c>
      <c r="C408" s="45"/>
      <c r="D408" s="45"/>
      <c r="E408" s="45"/>
      <c r="F408" s="45"/>
      <c r="G408" s="45"/>
      <c r="H408" s="45">
        <v>27672.101260947114</v>
      </c>
      <c r="I408" s="46">
        <v>0.21</v>
      </c>
      <c r="J408" s="45"/>
      <c r="K408" s="45"/>
      <c r="L408" s="45"/>
      <c r="M408" s="45"/>
      <c r="N408" s="45"/>
      <c r="O408" s="45">
        <v>27672.101260947114</v>
      </c>
      <c r="P408" s="45"/>
      <c r="Q408" s="45"/>
      <c r="R408" s="45"/>
      <c r="S408" s="45"/>
      <c r="T408" s="45"/>
      <c r="U408" s="45"/>
      <c r="V408" s="45">
        <v>27672.101260947114</v>
      </c>
      <c r="W408" s="45">
        <v>0.0031607501077435514</v>
      </c>
      <c r="X408" s="45"/>
      <c r="Y408" s="45"/>
      <c r="Z408" s="45"/>
      <c r="AA408" s="45"/>
      <c r="AB408" s="45"/>
      <c r="AC408" s="45">
        <v>27672.101260947114</v>
      </c>
      <c r="AD408" s="45">
        <v>192.99793672121038</v>
      </c>
      <c r="AE408" s="45"/>
      <c r="AF408" s="45"/>
      <c r="AG408" s="45"/>
      <c r="AH408" s="45"/>
      <c r="AI408" s="45"/>
      <c r="AJ408" s="45">
        <v>27672.101260947114</v>
      </c>
      <c r="AK408" s="45">
        <v>0.016</v>
      </c>
      <c r="AL408" s="45"/>
      <c r="AM408" s="45"/>
      <c r="AN408" s="45"/>
      <c r="AO408" s="23"/>
      <c r="AP408" s="23"/>
      <c r="AQ408" s="45">
        <v>27672.101260947114</v>
      </c>
      <c r="AR408" s="45">
        <v>0.014</v>
      </c>
      <c r="AS408" s="23"/>
      <c r="AT408" s="23"/>
      <c r="AU408" s="23"/>
      <c r="AV408" s="23"/>
      <c r="AW408" s="23"/>
      <c r="AX408" s="45">
        <v>27672.101260947114</v>
      </c>
      <c r="AY408" s="23"/>
      <c r="AZ408" s="23"/>
      <c r="BA408" s="23"/>
      <c r="BB408" s="23"/>
      <c r="BC408" s="23"/>
      <c r="BD408" s="23"/>
      <c r="BE408" s="45">
        <v>27672.101260947114</v>
      </c>
      <c r="BF408" s="45"/>
      <c r="BG408" s="23"/>
      <c r="BH408" s="23"/>
      <c r="BI408" s="23"/>
      <c r="BJ408" s="23"/>
      <c r="BK408" s="23"/>
      <c r="BL408" s="45">
        <v>27672.101260947114</v>
      </c>
      <c r="BM408" s="45">
        <v>0.384</v>
      </c>
      <c r="BN408" s="23"/>
      <c r="BO408" s="23"/>
      <c r="BP408" s="23"/>
      <c r="BQ408" s="23"/>
      <c r="BR408" s="23"/>
      <c r="BS408" s="45">
        <v>27672.101260947114</v>
      </c>
      <c r="BT408" s="45">
        <v>0.122</v>
      </c>
      <c r="BU408" s="23"/>
      <c r="BV408" s="23"/>
      <c r="BW408" s="23"/>
      <c r="BX408" s="23"/>
      <c r="BY408" s="23"/>
      <c r="BZ408" s="23"/>
      <c r="CA408" s="23"/>
    </row>
    <row r="409" ht="15.75" customHeight="1">
      <c r="A409" s="45">
        <v>27482.55685649099</v>
      </c>
      <c r="B409" s="46">
        <v>0.042</v>
      </c>
      <c r="C409" s="45"/>
      <c r="D409" s="45"/>
      <c r="E409" s="45"/>
      <c r="F409" s="45"/>
      <c r="G409" s="45"/>
      <c r="H409" s="45">
        <v>27482.55685649099</v>
      </c>
      <c r="I409" s="46">
        <v>0.21</v>
      </c>
      <c r="J409" s="45"/>
      <c r="K409" s="45"/>
      <c r="L409" s="45"/>
      <c r="M409" s="45"/>
      <c r="N409" s="45"/>
      <c r="O409" s="45">
        <v>27482.55685649099</v>
      </c>
      <c r="P409" s="45"/>
      <c r="Q409" s="45"/>
      <c r="R409" s="45"/>
      <c r="S409" s="45"/>
      <c r="T409" s="45"/>
      <c r="U409" s="45"/>
      <c r="V409" s="45">
        <v>27482.55685649099</v>
      </c>
      <c r="W409" s="45">
        <v>0.0032049982730467186</v>
      </c>
      <c r="X409" s="45"/>
      <c r="Y409" s="45"/>
      <c r="Z409" s="45"/>
      <c r="AA409" s="45"/>
      <c r="AB409" s="45"/>
      <c r="AC409" s="45">
        <v>27482.55685649099</v>
      </c>
      <c r="AD409" s="45">
        <v>224.58500420792842</v>
      </c>
      <c r="AE409" s="45"/>
      <c r="AF409" s="45"/>
      <c r="AG409" s="45"/>
      <c r="AH409" s="45"/>
      <c r="AI409" s="45"/>
      <c r="AJ409" s="45">
        <v>27482.55685649099</v>
      </c>
      <c r="AK409" s="45">
        <v>0.016</v>
      </c>
      <c r="AL409" s="45"/>
      <c r="AM409" s="45"/>
      <c r="AN409" s="45"/>
      <c r="AO409" s="23"/>
      <c r="AP409" s="23"/>
      <c r="AQ409" s="45">
        <v>27482.55685649099</v>
      </c>
      <c r="AR409" s="45">
        <v>0.014</v>
      </c>
      <c r="AS409" s="23"/>
      <c r="AT409" s="23"/>
      <c r="AU409" s="23"/>
      <c r="AV409" s="23"/>
      <c r="AW409" s="23"/>
      <c r="AX409" s="45">
        <v>27482.55685649099</v>
      </c>
      <c r="AY409" s="23"/>
      <c r="AZ409" s="23"/>
      <c r="BA409" s="23"/>
      <c r="BB409" s="23"/>
      <c r="BC409" s="23"/>
      <c r="BD409" s="23"/>
      <c r="BE409" s="45">
        <v>27482.55685649099</v>
      </c>
      <c r="BF409" s="45">
        <v>46.0</v>
      </c>
      <c r="BG409" s="23"/>
      <c r="BH409" s="23"/>
      <c r="BI409" s="23"/>
      <c r="BJ409" s="23"/>
      <c r="BK409" s="23"/>
      <c r="BL409" s="45">
        <v>27482.55685649099</v>
      </c>
      <c r="BM409" s="45">
        <v>0.453</v>
      </c>
      <c r="BN409" s="23"/>
      <c r="BO409" s="23"/>
      <c r="BP409" s="23"/>
      <c r="BQ409" s="23"/>
      <c r="BR409" s="23"/>
      <c r="BS409" s="45">
        <v>27482.55685649099</v>
      </c>
      <c r="BT409" s="45">
        <v>0.137</v>
      </c>
      <c r="BU409" s="23"/>
      <c r="BV409" s="23"/>
      <c r="BW409" s="23"/>
      <c r="BX409" s="23"/>
      <c r="BY409" s="23"/>
      <c r="BZ409" s="23"/>
      <c r="CA409" s="23"/>
    </row>
    <row r="410" ht="15.75" customHeight="1">
      <c r="A410" s="45">
        <v>27323.259925373193</v>
      </c>
      <c r="B410" s="46">
        <v>0.045</v>
      </c>
      <c r="C410" s="45"/>
      <c r="D410" s="45"/>
      <c r="E410" s="45"/>
      <c r="F410" s="45"/>
      <c r="G410" s="45"/>
      <c r="H410" s="45">
        <v>27323.259925373193</v>
      </c>
      <c r="I410" s="46">
        <v>0.21</v>
      </c>
      <c r="J410" s="45"/>
      <c r="K410" s="45"/>
      <c r="L410" s="45"/>
      <c r="M410" s="45"/>
      <c r="N410" s="45"/>
      <c r="O410" s="45">
        <v>27323.259925373193</v>
      </c>
      <c r="P410" s="45"/>
      <c r="Q410" s="45"/>
      <c r="R410" s="45"/>
      <c r="S410" s="45"/>
      <c r="T410" s="45"/>
      <c r="U410" s="45"/>
      <c r="V410" s="45">
        <v>27323.259925373193</v>
      </c>
      <c r="W410" s="45">
        <v>0.002397742052502588</v>
      </c>
      <c r="X410" s="45"/>
      <c r="Y410" s="45"/>
      <c r="Z410" s="45"/>
      <c r="AA410" s="45"/>
      <c r="AB410" s="45"/>
      <c r="AC410" s="45">
        <v>27323.259925373193</v>
      </c>
      <c r="AD410" s="45">
        <v>237.2807465576194</v>
      </c>
      <c r="AE410" s="45"/>
      <c r="AF410" s="45"/>
      <c r="AG410" s="45"/>
      <c r="AH410" s="45"/>
      <c r="AI410" s="45"/>
      <c r="AJ410" s="45">
        <v>27323.259925373193</v>
      </c>
      <c r="AK410" s="45">
        <v>0.015</v>
      </c>
      <c r="AL410" s="45"/>
      <c r="AM410" s="45"/>
      <c r="AN410" s="45"/>
      <c r="AO410" s="23"/>
      <c r="AP410" s="23"/>
      <c r="AQ410" s="45">
        <v>27323.259925373193</v>
      </c>
      <c r="AR410" s="45">
        <v>0.014</v>
      </c>
      <c r="AS410" s="23"/>
      <c r="AT410" s="23"/>
      <c r="AU410" s="23"/>
      <c r="AV410" s="23"/>
      <c r="AW410" s="23"/>
      <c r="AX410" s="45">
        <v>27323.259925373193</v>
      </c>
      <c r="AY410" s="23">
        <v>0.262</v>
      </c>
      <c r="AZ410" s="23"/>
      <c r="BA410" s="23"/>
      <c r="BB410" s="23"/>
      <c r="BC410" s="23"/>
      <c r="BD410" s="23"/>
      <c r="BE410" s="45">
        <v>27323.259925373193</v>
      </c>
      <c r="BF410" s="45">
        <v>46.0</v>
      </c>
      <c r="BG410" s="23"/>
      <c r="BH410" s="23"/>
      <c r="BI410" s="23"/>
      <c r="BJ410" s="23"/>
      <c r="BK410" s="23"/>
      <c r="BL410" s="45">
        <v>27323.259925373193</v>
      </c>
      <c r="BM410" s="45">
        <v>0.542</v>
      </c>
      <c r="BN410" s="23"/>
      <c r="BO410" s="23"/>
      <c r="BP410" s="23"/>
      <c r="BQ410" s="23"/>
      <c r="BR410" s="23"/>
      <c r="BS410" s="45">
        <v>27323.259925373193</v>
      </c>
      <c r="BT410" s="45">
        <v>0.152</v>
      </c>
      <c r="BU410" s="23"/>
      <c r="BV410" s="23"/>
      <c r="BW410" s="23"/>
      <c r="BX410" s="23"/>
      <c r="BY410" s="23"/>
      <c r="BZ410" s="23"/>
      <c r="CA410" s="23"/>
    </row>
    <row r="411" ht="15.75" customHeight="1">
      <c r="A411" s="45">
        <v>27202.961510276218</v>
      </c>
      <c r="B411" s="46">
        <v>0.048</v>
      </c>
      <c r="C411" s="45"/>
      <c r="D411" s="45"/>
      <c r="E411" s="45"/>
      <c r="F411" s="45"/>
      <c r="G411" s="45"/>
      <c r="H411" s="45">
        <v>27202.961510276218</v>
      </c>
      <c r="I411" s="46">
        <v>0.211</v>
      </c>
      <c r="J411" s="45"/>
      <c r="K411" s="45"/>
      <c r="L411" s="45"/>
      <c r="M411" s="45"/>
      <c r="N411" s="45"/>
      <c r="O411" s="45">
        <v>27202.961510276218</v>
      </c>
      <c r="P411" s="45">
        <v>8.13444261905104E-4</v>
      </c>
      <c r="Q411" s="45"/>
      <c r="R411" s="45"/>
      <c r="S411" s="45"/>
      <c r="T411" s="45"/>
      <c r="U411" s="45"/>
      <c r="V411" s="45">
        <v>27202.961510276218</v>
      </c>
      <c r="W411" s="45">
        <v>0.0025496967345681083</v>
      </c>
      <c r="X411" s="45"/>
      <c r="Y411" s="45"/>
      <c r="Z411" s="45"/>
      <c r="AA411" s="45"/>
      <c r="AB411" s="45"/>
      <c r="AC411" s="45">
        <v>27202.961510276218</v>
      </c>
      <c r="AD411" s="45">
        <v>277.00211862715514</v>
      </c>
      <c r="AE411" s="45"/>
      <c r="AF411" s="45"/>
      <c r="AG411" s="45"/>
      <c r="AH411" s="45"/>
      <c r="AI411" s="45"/>
      <c r="AJ411" s="45">
        <v>27202.961510276218</v>
      </c>
      <c r="AK411" s="45">
        <v>0.014</v>
      </c>
      <c r="AL411" s="45"/>
      <c r="AM411" s="45"/>
      <c r="AN411" s="45"/>
      <c r="AO411" s="23"/>
      <c r="AP411" s="23"/>
      <c r="AQ411" s="45">
        <v>27202.961510276218</v>
      </c>
      <c r="AR411" s="45">
        <v>0.014</v>
      </c>
      <c r="AS411" s="23"/>
      <c r="AT411" s="23"/>
      <c r="AU411" s="23"/>
      <c r="AV411" s="23"/>
      <c r="AW411" s="23"/>
      <c r="AX411" s="45">
        <v>27202.961510276218</v>
      </c>
      <c r="AY411" s="23">
        <v>0.26</v>
      </c>
      <c r="AZ411" s="23"/>
      <c r="BA411" s="23"/>
      <c r="BB411" s="23"/>
      <c r="BC411" s="23"/>
      <c r="BD411" s="23"/>
      <c r="BE411" s="45">
        <v>27202.961510276218</v>
      </c>
      <c r="BF411" s="45">
        <v>46.0</v>
      </c>
      <c r="BG411" s="23"/>
      <c r="BH411" s="23"/>
      <c r="BI411" s="23"/>
      <c r="BJ411" s="23"/>
      <c r="BK411" s="23"/>
      <c r="BL411" s="45">
        <v>27202.961510276218</v>
      </c>
      <c r="BM411" s="45">
        <v>0.635</v>
      </c>
      <c r="BN411" s="23"/>
      <c r="BO411" s="23"/>
      <c r="BP411" s="23"/>
      <c r="BQ411" s="23"/>
      <c r="BR411" s="23"/>
      <c r="BS411" s="45">
        <v>27202.961510276218</v>
      </c>
      <c r="BT411" s="45">
        <v>0.167</v>
      </c>
      <c r="BU411" s="23"/>
      <c r="BV411" s="23"/>
      <c r="BW411" s="23"/>
      <c r="BX411" s="23"/>
      <c r="BY411" s="23"/>
      <c r="BZ411" s="23"/>
      <c r="CA411" s="23"/>
    </row>
    <row r="412" ht="15.75" customHeight="1">
      <c r="A412" s="45">
        <v>27065.237456591265</v>
      </c>
      <c r="B412" s="46">
        <v>0.05</v>
      </c>
      <c r="C412" s="45"/>
      <c r="D412" s="45"/>
      <c r="E412" s="45"/>
      <c r="F412" s="45"/>
      <c r="G412" s="45"/>
      <c r="H412" s="45">
        <v>27065.237456591265</v>
      </c>
      <c r="I412" s="46">
        <v>0.219</v>
      </c>
      <c r="J412" s="45"/>
      <c r="K412" s="45"/>
      <c r="L412" s="45"/>
      <c r="M412" s="45"/>
      <c r="N412" s="45"/>
      <c r="O412" s="45">
        <v>27065.237456591265</v>
      </c>
      <c r="P412" s="45">
        <v>9.473160568484842E-4</v>
      </c>
      <c r="Q412" s="45"/>
      <c r="R412" s="45"/>
      <c r="S412" s="45"/>
      <c r="T412" s="45"/>
      <c r="U412" s="45"/>
      <c r="V412" s="45">
        <v>27065.237456591265</v>
      </c>
      <c r="W412" s="45">
        <v>0.0030839342654690603</v>
      </c>
      <c r="X412" s="45"/>
      <c r="Y412" s="45"/>
      <c r="Z412" s="45"/>
      <c r="AA412" s="45"/>
      <c r="AB412" s="45"/>
      <c r="AC412" s="45">
        <v>27065.237456591265</v>
      </c>
      <c r="AD412" s="45">
        <v>304.66446049398485</v>
      </c>
      <c r="AE412" s="45"/>
      <c r="AF412" s="45"/>
      <c r="AG412" s="45"/>
      <c r="AH412" s="45"/>
      <c r="AI412" s="45"/>
      <c r="AJ412" s="45">
        <v>27065.237456591265</v>
      </c>
      <c r="AK412" s="45">
        <v>0.014</v>
      </c>
      <c r="AL412" s="45"/>
      <c r="AM412" s="45"/>
      <c r="AN412" s="45"/>
      <c r="AO412" s="23"/>
      <c r="AP412" s="23"/>
      <c r="AQ412" s="45">
        <v>27065.237456591265</v>
      </c>
      <c r="AR412" s="45">
        <v>0.014</v>
      </c>
      <c r="AS412" s="23"/>
      <c r="AT412" s="23"/>
      <c r="AU412" s="23"/>
      <c r="AV412" s="23"/>
      <c r="AW412" s="23"/>
      <c r="AX412" s="45">
        <v>27065.237456591265</v>
      </c>
      <c r="AY412" s="23">
        <v>0.242</v>
      </c>
      <c r="AZ412" s="23"/>
      <c r="BA412" s="23"/>
      <c r="BB412" s="23"/>
      <c r="BC412" s="23"/>
      <c r="BD412" s="23"/>
      <c r="BE412" s="45">
        <v>27065.237456591265</v>
      </c>
      <c r="BF412" s="45">
        <v>7.0</v>
      </c>
      <c r="BG412" s="23"/>
      <c r="BH412" s="23"/>
      <c r="BI412" s="23"/>
      <c r="BJ412" s="23"/>
      <c r="BK412" s="23"/>
      <c r="BL412" s="45">
        <v>27065.237456591265</v>
      </c>
      <c r="BM412" s="45">
        <v>0.761</v>
      </c>
      <c r="BN412" s="23"/>
      <c r="BO412" s="23"/>
      <c r="BP412" s="23"/>
      <c r="BQ412" s="23"/>
      <c r="BR412" s="23"/>
      <c r="BS412" s="45">
        <v>27065.237456591265</v>
      </c>
      <c r="BT412" s="45">
        <v>0.202</v>
      </c>
      <c r="BU412" s="23"/>
      <c r="BV412" s="23"/>
      <c r="BW412" s="23"/>
      <c r="BX412" s="23"/>
      <c r="BY412" s="23"/>
      <c r="BZ412" s="23"/>
      <c r="CA412" s="23"/>
    </row>
    <row r="413" ht="15.75" customHeight="1">
      <c r="A413" s="45">
        <v>26914.985879320335</v>
      </c>
      <c r="B413" s="46">
        <v>0.046</v>
      </c>
      <c r="C413" s="45"/>
      <c r="D413" s="45"/>
      <c r="E413" s="45"/>
      <c r="F413" s="45"/>
      <c r="G413" s="45"/>
      <c r="H413" s="45">
        <v>26914.985879320335</v>
      </c>
      <c r="I413" s="46">
        <v>0.115</v>
      </c>
      <c r="J413" s="45"/>
      <c r="K413" s="45"/>
      <c r="L413" s="45"/>
      <c r="M413" s="45"/>
      <c r="N413" s="45"/>
      <c r="O413" s="45">
        <v>26914.985879320335</v>
      </c>
      <c r="P413" s="45"/>
      <c r="Q413" s="45"/>
      <c r="R413" s="45"/>
      <c r="S413" s="45"/>
      <c r="T413" s="45"/>
      <c r="U413" s="45"/>
      <c r="V413" s="45">
        <v>26914.985879320335</v>
      </c>
      <c r="W413" s="45"/>
      <c r="X413" s="45"/>
      <c r="Y413" s="45"/>
      <c r="Z413" s="45"/>
      <c r="AA413" s="45"/>
      <c r="AB413" s="45"/>
      <c r="AC413" s="45">
        <v>26914.985879320335</v>
      </c>
      <c r="AD413" s="45">
        <v>385.4749263932081</v>
      </c>
      <c r="AE413" s="45"/>
      <c r="AF413" s="45"/>
      <c r="AG413" s="45"/>
      <c r="AH413" s="45"/>
      <c r="AI413" s="45"/>
      <c r="AJ413" s="45">
        <v>26914.985879320335</v>
      </c>
      <c r="AK413" s="45">
        <v>0.013</v>
      </c>
      <c r="AL413" s="45"/>
      <c r="AM413" s="45"/>
      <c r="AN413" s="45"/>
      <c r="AO413" s="23"/>
      <c r="AP413" s="23"/>
      <c r="AQ413" s="45">
        <v>26914.985879320335</v>
      </c>
      <c r="AR413" s="45">
        <v>0.014</v>
      </c>
      <c r="AS413" s="23"/>
      <c r="AT413" s="23"/>
      <c r="AU413" s="23"/>
      <c r="AV413" s="23"/>
      <c r="AW413" s="23"/>
      <c r="AX413" s="45">
        <v>26914.985879320335</v>
      </c>
      <c r="AY413" s="23">
        <v>0.258</v>
      </c>
      <c r="AZ413" s="23"/>
      <c r="BA413" s="23"/>
      <c r="BB413" s="23"/>
      <c r="BC413" s="23"/>
      <c r="BD413" s="23"/>
      <c r="BE413" s="45">
        <v>26914.985879320335</v>
      </c>
      <c r="BF413" s="45">
        <v>6.0</v>
      </c>
      <c r="BG413" s="23"/>
      <c r="BH413" s="23"/>
      <c r="BI413" s="23"/>
      <c r="BJ413" s="23"/>
      <c r="BK413" s="23"/>
      <c r="BL413" s="45">
        <v>26914.985879320335</v>
      </c>
      <c r="BM413" s="45">
        <v>0.845</v>
      </c>
      <c r="BN413" s="23"/>
      <c r="BO413" s="23"/>
      <c r="BP413" s="23"/>
      <c r="BQ413" s="23"/>
      <c r="BR413" s="23"/>
      <c r="BS413" s="45">
        <v>26914.985879320335</v>
      </c>
      <c r="BT413" s="45">
        <v>0.218</v>
      </c>
      <c r="BU413" s="23"/>
      <c r="BV413" s="23"/>
      <c r="BW413" s="23"/>
      <c r="BX413" s="23"/>
      <c r="BY413" s="23"/>
      <c r="BZ413" s="23"/>
      <c r="CA413" s="23"/>
    </row>
    <row r="414" ht="15.75" customHeight="1">
      <c r="A414" s="45">
        <v>26911.72914875862</v>
      </c>
      <c r="B414" s="46">
        <v>0.05</v>
      </c>
      <c r="C414" s="45"/>
      <c r="D414" s="45"/>
      <c r="E414" s="45"/>
      <c r="F414" s="45"/>
      <c r="G414" s="45"/>
      <c r="H414" s="45">
        <v>26911.72914875862</v>
      </c>
      <c r="I414" s="46">
        <v>0.093</v>
      </c>
      <c r="J414" s="45"/>
      <c r="K414" s="45"/>
      <c r="L414" s="45"/>
      <c r="M414" s="45"/>
      <c r="N414" s="45"/>
      <c r="O414" s="45">
        <v>26911.72914875862</v>
      </c>
      <c r="P414" s="45">
        <v>8.446846824236568E-4</v>
      </c>
      <c r="Q414" s="45"/>
      <c r="R414" s="45"/>
      <c r="S414" s="45"/>
      <c r="T414" s="45"/>
      <c r="U414" s="45"/>
      <c r="V414" s="45">
        <v>26911.72914875862</v>
      </c>
      <c r="W414" s="45">
        <v>0.0026744426806542894</v>
      </c>
      <c r="X414" s="45"/>
      <c r="Y414" s="45"/>
      <c r="Z414" s="45"/>
      <c r="AA414" s="45"/>
      <c r="AB414" s="45"/>
      <c r="AC414" s="45">
        <v>26911.72914875862</v>
      </c>
      <c r="AD414" s="45">
        <v>301.1689118390754</v>
      </c>
      <c r="AE414" s="45"/>
      <c r="AF414" s="45"/>
      <c r="AG414" s="45"/>
      <c r="AH414" s="45"/>
      <c r="AI414" s="45"/>
      <c r="AJ414" s="45">
        <v>26911.72914875862</v>
      </c>
      <c r="AK414" s="45">
        <v>0.012</v>
      </c>
      <c r="AL414" s="45"/>
      <c r="AM414" s="45"/>
      <c r="AN414" s="45"/>
      <c r="AO414" s="23"/>
      <c r="AP414" s="23"/>
      <c r="AQ414" s="45">
        <v>26911.72914875862</v>
      </c>
      <c r="AR414" s="45">
        <v>0.014</v>
      </c>
      <c r="AS414" s="23"/>
      <c r="AT414" s="23"/>
      <c r="AU414" s="23"/>
      <c r="AV414" s="23"/>
      <c r="AW414" s="23"/>
      <c r="AX414" s="45">
        <v>26911.72914875862</v>
      </c>
      <c r="AY414" s="23">
        <v>0.26</v>
      </c>
      <c r="AZ414" s="23"/>
      <c r="BA414" s="23"/>
      <c r="BB414" s="23"/>
      <c r="BC414" s="23"/>
      <c r="BD414" s="23"/>
      <c r="BE414" s="45">
        <v>26911.72914875862</v>
      </c>
      <c r="BF414" s="45">
        <v>6.0</v>
      </c>
      <c r="BG414" s="23"/>
      <c r="BH414" s="23"/>
      <c r="BI414" s="23"/>
      <c r="BJ414" s="23"/>
      <c r="BK414" s="23"/>
      <c r="BL414" s="45">
        <v>26911.72914875862</v>
      </c>
      <c r="BM414" s="45">
        <v>0.886</v>
      </c>
      <c r="BN414" s="23"/>
      <c r="BO414" s="23"/>
      <c r="BP414" s="23"/>
      <c r="BQ414" s="23"/>
      <c r="BR414" s="23"/>
      <c r="BS414" s="45">
        <v>26911.72914875862</v>
      </c>
      <c r="BT414" s="45">
        <v>0.225</v>
      </c>
      <c r="BU414" s="23"/>
      <c r="BV414" s="23"/>
      <c r="BW414" s="23"/>
      <c r="BX414" s="23"/>
      <c r="BY414" s="23"/>
      <c r="BZ414" s="23"/>
      <c r="CA414" s="23"/>
    </row>
    <row r="415" ht="15.75" customHeight="1">
      <c r="A415" s="45">
        <v>26838.77986906327</v>
      </c>
      <c r="B415" s="46">
        <v>0.054</v>
      </c>
      <c r="C415" s="45"/>
      <c r="D415" s="45"/>
      <c r="E415" s="45"/>
      <c r="F415" s="45"/>
      <c r="G415" s="45"/>
      <c r="H415" s="45">
        <v>26838.77986906327</v>
      </c>
      <c r="I415" s="46">
        <v>0.089</v>
      </c>
      <c r="J415" s="45"/>
      <c r="K415" s="45"/>
      <c r="L415" s="45"/>
      <c r="M415" s="45"/>
      <c r="N415" s="45"/>
      <c r="O415" s="45">
        <v>26838.77986906327</v>
      </c>
      <c r="P415" s="45"/>
      <c r="Q415" s="45"/>
      <c r="R415" s="45"/>
      <c r="S415" s="45"/>
      <c r="T415" s="45"/>
      <c r="U415" s="45"/>
      <c r="V415" s="45">
        <v>26838.77986906327</v>
      </c>
      <c r="W415" s="45">
        <v>0.0024560395464524047</v>
      </c>
      <c r="X415" s="45"/>
      <c r="Y415" s="45"/>
      <c r="Z415" s="45"/>
      <c r="AA415" s="45"/>
      <c r="AB415" s="45"/>
      <c r="AC415" s="45">
        <v>26838.77986906327</v>
      </c>
      <c r="AD415" s="45">
        <v>330.2303649552979</v>
      </c>
      <c r="AE415" s="45"/>
      <c r="AF415" s="45"/>
      <c r="AG415" s="45"/>
      <c r="AH415" s="45"/>
      <c r="AI415" s="45"/>
      <c r="AJ415" s="45">
        <v>26838.77986906327</v>
      </c>
      <c r="AK415" s="45">
        <v>0.012</v>
      </c>
      <c r="AL415" s="45"/>
      <c r="AM415" s="45"/>
      <c r="AN415" s="45"/>
      <c r="AO415" s="23"/>
      <c r="AP415" s="23"/>
      <c r="AQ415" s="45">
        <v>26838.77986906327</v>
      </c>
      <c r="AR415" s="45">
        <v>0.013</v>
      </c>
      <c r="AS415" s="23"/>
      <c r="AT415" s="23"/>
      <c r="AU415" s="23"/>
      <c r="AV415" s="23"/>
      <c r="AW415" s="23"/>
      <c r="AX415" s="45">
        <v>26838.77986906327</v>
      </c>
      <c r="AY415" s="23">
        <v>0.272</v>
      </c>
      <c r="AZ415" s="23"/>
      <c r="BA415" s="23"/>
      <c r="BB415" s="23"/>
      <c r="BC415" s="23"/>
      <c r="BD415" s="23"/>
      <c r="BE415" s="45">
        <v>26838.77986906327</v>
      </c>
      <c r="BF415" s="45">
        <v>6.0</v>
      </c>
      <c r="BG415" s="23"/>
      <c r="BH415" s="23"/>
      <c r="BI415" s="23"/>
      <c r="BJ415" s="23"/>
      <c r="BK415" s="23"/>
      <c r="BL415" s="45">
        <v>26838.77986906327</v>
      </c>
      <c r="BM415" s="45">
        <v>0.968</v>
      </c>
      <c r="BN415" s="23"/>
      <c r="BO415" s="23"/>
      <c r="BP415" s="23"/>
      <c r="BQ415" s="23"/>
      <c r="BR415" s="23"/>
      <c r="BS415" s="45">
        <v>26838.77986906327</v>
      </c>
      <c r="BT415" s="45">
        <v>0.283</v>
      </c>
      <c r="BU415" s="23"/>
      <c r="BV415" s="23"/>
      <c r="BW415" s="23"/>
      <c r="BX415" s="23"/>
      <c r="BY415" s="23"/>
      <c r="BZ415" s="23"/>
      <c r="CA415" s="23"/>
    </row>
    <row r="416" ht="15.75" customHeight="1">
      <c r="A416" s="45">
        <v>26933.851023015417</v>
      </c>
      <c r="B416" s="46">
        <v>0.049</v>
      </c>
      <c r="C416" s="45"/>
      <c r="D416" s="45"/>
      <c r="E416" s="45"/>
      <c r="F416" s="45"/>
      <c r="G416" s="45"/>
      <c r="H416" s="45">
        <v>26933.851023015417</v>
      </c>
      <c r="I416" s="46">
        <v>0.089</v>
      </c>
      <c r="J416" s="45"/>
      <c r="K416" s="45"/>
      <c r="L416" s="45"/>
      <c r="M416" s="45"/>
      <c r="N416" s="45"/>
      <c r="O416" s="45">
        <v>26933.851023015417</v>
      </c>
      <c r="P416" s="45">
        <v>9.1209446592709E-4</v>
      </c>
      <c r="Q416" s="45"/>
      <c r="R416" s="45"/>
      <c r="S416" s="45"/>
      <c r="T416" s="45"/>
      <c r="U416" s="45"/>
      <c r="V416" s="45">
        <v>26933.851023015417</v>
      </c>
      <c r="W416" s="45">
        <v>0.002936897525836845</v>
      </c>
      <c r="X416" s="45"/>
      <c r="Y416" s="45"/>
      <c r="Z416" s="45"/>
      <c r="AA416" s="45"/>
      <c r="AB416" s="45"/>
      <c r="AC416" s="45">
        <v>26933.851023015417</v>
      </c>
      <c r="AD416" s="45">
        <v>332.02415767337374</v>
      </c>
      <c r="AE416" s="45"/>
      <c r="AF416" s="45"/>
      <c r="AG416" s="45"/>
      <c r="AH416" s="45"/>
      <c r="AI416" s="45"/>
      <c r="AJ416" s="45">
        <v>26933.851023015417</v>
      </c>
      <c r="AK416" s="45">
        <v>0.011</v>
      </c>
      <c r="AL416" s="45"/>
      <c r="AM416" s="45"/>
      <c r="AN416" s="45"/>
      <c r="AO416" s="23"/>
      <c r="AP416" s="23"/>
      <c r="AQ416" s="45">
        <v>26933.851023015417</v>
      </c>
      <c r="AR416" s="45">
        <v>0.013</v>
      </c>
      <c r="AS416" s="23"/>
      <c r="AT416" s="23"/>
      <c r="AU416" s="23"/>
      <c r="AV416" s="23"/>
      <c r="AW416" s="23"/>
      <c r="AX416" s="45">
        <v>26933.851023015417</v>
      </c>
      <c r="AY416" s="23">
        <v>0.277</v>
      </c>
      <c r="AZ416" s="23"/>
      <c r="BA416" s="23"/>
      <c r="BB416" s="23"/>
      <c r="BC416" s="23"/>
      <c r="BD416" s="23"/>
      <c r="BE416" s="45">
        <v>26933.851023015417</v>
      </c>
      <c r="BF416" s="45">
        <v>6.0</v>
      </c>
      <c r="BG416" s="23"/>
      <c r="BH416" s="23"/>
      <c r="BI416" s="23"/>
      <c r="BJ416" s="23"/>
      <c r="BK416" s="23"/>
      <c r="BL416" s="45">
        <v>26933.851023015417</v>
      </c>
      <c r="BM416" s="45">
        <v>1.048</v>
      </c>
      <c r="BN416" s="23"/>
      <c r="BO416" s="23"/>
      <c r="BP416" s="23"/>
      <c r="BQ416" s="23"/>
      <c r="BR416" s="23"/>
      <c r="BS416" s="45">
        <v>26933.851023015417</v>
      </c>
      <c r="BT416" s="45">
        <v>0.35</v>
      </c>
      <c r="BU416" s="23"/>
      <c r="BV416" s="23"/>
      <c r="BW416" s="23"/>
      <c r="BX416" s="23"/>
      <c r="BY416" s="23"/>
      <c r="BZ416" s="23"/>
      <c r="CA416" s="23"/>
    </row>
    <row r="417" ht="15.75" customHeight="1">
      <c r="A417" s="45">
        <v>26874.444222939404</v>
      </c>
      <c r="B417" s="46">
        <v>0.048</v>
      </c>
      <c r="C417" s="45"/>
      <c r="D417" s="45"/>
      <c r="E417" s="45"/>
      <c r="F417" s="45"/>
      <c r="G417" s="45"/>
      <c r="H417" s="45">
        <v>26874.444222939404</v>
      </c>
      <c r="I417" s="46">
        <v>0.087</v>
      </c>
      <c r="J417" s="45"/>
      <c r="K417" s="45"/>
      <c r="L417" s="45"/>
      <c r="M417" s="45"/>
      <c r="N417" s="45"/>
      <c r="O417" s="45">
        <v>26874.444222939404</v>
      </c>
      <c r="P417" s="45"/>
      <c r="Q417" s="45"/>
      <c r="R417" s="45"/>
      <c r="S417" s="45"/>
      <c r="T417" s="45"/>
      <c r="U417" s="45"/>
      <c r="V417" s="45">
        <v>26874.444222939404</v>
      </c>
      <c r="W417" s="45"/>
      <c r="X417" s="45"/>
      <c r="Y417" s="45"/>
      <c r="Z417" s="45"/>
      <c r="AA417" s="45"/>
      <c r="AB417" s="45"/>
      <c r="AC417" s="45">
        <v>26874.444222939404</v>
      </c>
      <c r="AD417" s="45">
        <v>305.15030201360474</v>
      </c>
      <c r="AE417" s="45"/>
      <c r="AF417" s="45"/>
      <c r="AG417" s="45"/>
      <c r="AH417" s="45"/>
      <c r="AI417" s="45"/>
      <c r="AJ417" s="45">
        <v>26874.444222939404</v>
      </c>
      <c r="AK417" s="45">
        <v>0.011</v>
      </c>
      <c r="AL417" s="45"/>
      <c r="AM417" s="45"/>
      <c r="AN417" s="45"/>
      <c r="AO417" s="23"/>
      <c r="AP417" s="23"/>
      <c r="AQ417" s="45">
        <v>26874.444222939404</v>
      </c>
      <c r="AR417" s="45">
        <v>0.013</v>
      </c>
      <c r="AS417" s="23"/>
      <c r="AT417" s="23"/>
      <c r="AU417" s="23"/>
      <c r="AV417" s="23"/>
      <c r="AW417" s="23"/>
      <c r="AX417" s="45">
        <v>26874.444222939404</v>
      </c>
      <c r="AY417" s="23">
        <v>0.275</v>
      </c>
      <c r="AZ417" s="23"/>
      <c r="BA417" s="23"/>
      <c r="BB417" s="23"/>
      <c r="BC417" s="23"/>
      <c r="BD417" s="23"/>
      <c r="BE417" s="45">
        <v>26874.444222939404</v>
      </c>
      <c r="BF417" s="45">
        <v>6.0</v>
      </c>
      <c r="BG417" s="23"/>
      <c r="BH417" s="23"/>
      <c r="BI417" s="23"/>
      <c r="BJ417" s="23"/>
      <c r="BK417" s="23"/>
      <c r="BL417" s="45">
        <v>26874.444222939404</v>
      </c>
      <c r="BM417" s="45">
        <v>1.199</v>
      </c>
      <c r="BN417" s="23"/>
      <c r="BO417" s="23"/>
      <c r="BP417" s="23"/>
      <c r="BQ417" s="23"/>
      <c r="BR417" s="23"/>
      <c r="BS417" s="45">
        <v>26874.444222939404</v>
      </c>
      <c r="BT417" s="45">
        <v>0.354</v>
      </c>
      <c r="BU417" s="23"/>
      <c r="BV417" s="23"/>
      <c r="BW417" s="23"/>
      <c r="BX417" s="23"/>
      <c r="BY417" s="23"/>
      <c r="BZ417" s="23"/>
      <c r="CA417" s="23"/>
    </row>
    <row r="418" ht="15.75" customHeight="1">
      <c r="A418" s="45">
        <v>1580.5983975756565</v>
      </c>
      <c r="B418" s="46">
        <v>0.042</v>
      </c>
      <c r="C418" s="45"/>
      <c r="D418" s="45"/>
      <c r="E418" s="45"/>
      <c r="F418" s="45"/>
      <c r="G418" s="45"/>
      <c r="H418" s="45">
        <v>1580.5983975756565</v>
      </c>
      <c r="I418" s="46">
        <v>0.133</v>
      </c>
      <c r="J418" s="45"/>
      <c r="K418" s="45"/>
      <c r="L418" s="45"/>
      <c r="M418" s="45"/>
      <c r="N418" s="45"/>
      <c r="O418" s="45">
        <v>1580.5983975756565</v>
      </c>
      <c r="P418" s="45"/>
      <c r="Q418" s="45"/>
      <c r="R418" s="45"/>
      <c r="S418" s="45"/>
      <c r="T418" s="45"/>
      <c r="U418" s="45"/>
      <c r="V418" s="45">
        <v>1580.5983975756565</v>
      </c>
      <c r="W418" s="45"/>
      <c r="X418" s="45"/>
      <c r="Y418" s="45"/>
      <c r="Z418" s="45"/>
      <c r="AA418" s="45"/>
      <c r="AB418" s="45"/>
      <c r="AC418" s="45">
        <v>1580.5983975756565</v>
      </c>
      <c r="AD418" s="45">
        <v>17.624445565767864</v>
      </c>
      <c r="AE418" s="45"/>
      <c r="AF418" s="45"/>
      <c r="AG418" s="45"/>
      <c r="AH418" s="45"/>
      <c r="AI418" s="45"/>
      <c r="AJ418" s="45">
        <v>1580.5983975756565</v>
      </c>
      <c r="AK418" s="45">
        <v>0.022</v>
      </c>
      <c r="AL418" s="45"/>
      <c r="AM418" s="45"/>
      <c r="AN418" s="45"/>
      <c r="AO418" s="23"/>
      <c r="AP418" s="23"/>
      <c r="AQ418" s="45">
        <v>1580.5983975756565</v>
      </c>
      <c r="AR418" s="45">
        <v>0.043</v>
      </c>
      <c r="AS418" s="23"/>
      <c r="AT418" s="23"/>
      <c r="AU418" s="23"/>
      <c r="AV418" s="23"/>
      <c r="AW418" s="23"/>
      <c r="AX418" s="45">
        <v>1580.5983975756565</v>
      </c>
      <c r="AY418" s="23"/>
      <c r="AZ418" s="23"/>
      <c r="BA418" s="23"/>
      <c r="BB418" s="23"/>
      <c r="BC418" s="23"/>
      <c r="BD418" s="23"/>
      <c r="BE418" s="45">
        <v>1580.5983975756565</v>
      </c>
      <c r="BF418" s="45"/>
      <c r="BG418" s="23"/>
      <c r="BH418" s="23"/>
      <c r="BI418" s="23"/>
      <c r="BJ418" s="23"/>
      <c r="BK418" s="23"/>
      <c r="BL418" s="45">
        <v>1580.5983975756565</v>
      </c>
      <c r="BM418" s="45">
        <v>0.082</v>
      </c>
      <c r="BN418" s="23"/>
      <c r="BO418" s="23"/>
      <c r="BP418" s="23"/>
      <c r="BQ418" s="23"/>
      <c r="BR418" s="23"/>
      <c r="BS418" s="45">
        <v>1580.5983975756565</v>
      </c>
      <c r="BT418" s="45">
        <v>0.007</v>
      </c>
      <c r="BU418" s="23"/>
      <c r="BV418" s="23"/>
      <c r="BW418" s="23"/>
      <c r="BX418" s="23"/>
      <c r="BY418" s="23"/>
      <c r="BZ418" s="23"/>
      <c r="CA418" s="23"/>
    </row>
    <row r="419" ht="15.75" customHeight="1">
      <c r="A419" s="45">
        <v>1566.321490949568</v>
      </c>
      <c r="B419" s="46">
        <v>0.044</v>
      </c>
      <c r="C419" s="45"/>
      <c r="D419" s="45"/>
      <c r="E419" s="45"/>
      <c r="F419" s="45"/>
      <c r="G419" s="45"/>
      <c r="H419" s="45">
        <v>1566.321490949568</v>
      </c>
      <c r="I419" s="46">
        <v>0.133</v>
      </c>
      <c r="J419" s="45"/>
      <c r="K419" s="45"/>
      <c r="L419" s="45"/>
      <c r="M419" s="45"/>
      <c r="N419" s="45"/>
      <c r="O419" s="45">
        <v>1566.321490949568</v>
      </c>
      <c r="P419" s="45">
        <v>5.955310670601819E-4</v>
      </c>
      <c r="Q419" s="45"/>
      <c r="R419" s="45"/>
      <c r="S419" s="45"/>
      <c r="T419" s="45"/>
      <c r="U419" s="45"/>
      <c r="V419" s="45">
        <v>1566.321490949568</v>
      </c>
      <c r="W419" s="45"/>
      <c r="X419" s="45"/>
      <c r="Y419" s="45"/>
      <c r="Z419" s="45"/>
      <c r="AA419" s="45"/>
      <c r="AB419" s="45"/>
      <c r="AC419" s="45">
        <v>1566.321490949568</v>
      </c>
      <c r="AD419" s="45">
        <v>20.295538882048668</v>
      </c>
      <c r="AE419" s="45"/>
      <c r="AF419" s="45"/>
      <c r="AG419" s="45"/>
      <c r="AH419" s="45"/>
      <c r="AI419" s="45"/>
      <c r="AJ419" s="45">
        <v>1566.321490949568</v>
      </c>
      <c r="AK419" s="45">
        <v>0.021</v>
      </c>
      <c r="AL419" s="45"/>
      <c r="AM419" s="45"/>
      <c r="AN419" s="45"/>
      <c r="AO419" s="23"/>
      <c r="AP419" s="23"/>
      <c r="AQ419" s="45">
        <v>1566.321490949568</v>
      </c>
      <c r="AR419" s="45">
        <v>0.041</v>
      </c>
      <c r="AS419" s="23"/>
      <c r="AT419" s="23"/>
      <c r="AU419" s="23"/>
      <c r="AV419" s="23"/>
      <c r="AW419" s="23"/>
      <c r="AX419" s="45">
        <v>1566.321490949568</v>
      </c>
      <c r="AY419" s="23"/>
      <c r="AZ419" s="23"/>
      <c r="BA419" s="23"/>
      <c r="BB419" s="23"/>
      <c r="BC419" s="23"/>
      <c r="BD419" s="23"/>
      <c r="BE419" s="45">
        <v>1566.321490949568</v>
      </c>
      <c r="BF419" s="45"/>
      <c r="BG419" s="23"/>
      <c r="BH419" s="23"/>
      <c r="BI419" s="23"/>
      <c r="BJ419" s="23"/>
      <c r="BK419" s="23"/>
      <c r="BL419" s="45">
        <v>1566.321490949568</v>
      </c>
      <c r="BM419" s="45">
        <v>0.164</v>
      </c>
      <c r="BN419" s="23"/>
      <c r="BO419" s="23"/>
      <c r="BP419" s="23"/>
      <c r="BQ419" s="23"/>
      <c r="BR419" s="23"/>
      <c r="BS419" s="45">
        <v>1566.321490949568</v>
      </c>
      <c r="BT419" s="45">
        <v>0.014</v>
      </c>
      <c r="BU419" s="23"/>
      <c r="BV419" s="23"/>
      <c r="BW419" s="23"/>
      <c r="BX419" s="23"/>
      <c r="BY419" s="23"/>
      <c r="BZ419" s="23"/>
      <c r="CA419" s="23"/>
    </row>
    <row r="420" ht="15.75" customHeight="1">
      <c r="A420" s="45">
        <v>1562.3996177192641</v>
      </c>
      <c r="B420" s="46">
        <v>0.053</v>
      </c>
      <c r="C420" s="45"/>
      <c r="D420" s="45"/>
      <c r="E420" s="45"/>
      <c r="F420" s="45"/>
      <c r="G420" s="45"/>
      <c r="H420" s="45">
        <v>1562.3996177192641</v>
      </c>
      <c r="I420" s="46">
        <v>0.131</v>
      </c>
      <c r="J420" s="45"/>
      <c r="K420" s="45"/>
      <c r="L420" s="45"/>
      <c r="M420" s="45"/>
      <c r="N420" s="45"/>
      <c r="O420" s="45">
        <v>1562.3996177192641</v>
      </c>
      <c r="P420" s="45">
        <v>5.521051965950636E-4</v>
      </c>
      <c r="Q420" s="45"/>
      <c r="R420" s="45"/>
      <c r="S420" s="45"/>
      <c r="T420" s="45"/>
      <c r="U420" s="45"/>
      <c r="V420" s="45">
        <v>1562.3996177192641</v>
      </c>
      <c r="W420" s="45">
        <v>0.0017265611931831537</v>
      </c>
      <c r="X420" s="45"/>
      <c r="Y420" s="45"/>
      <c r="Z420" s="45"/>
      <c r="AA420" s="45"/>
      <c r="AB420" s="45"/>
      <c r="AC420" s="45">
        <v>1562.3996177192641</v>
      </c>
      <c r="AD420" s="45">
        <v>22.823850739794693</v>
      </c>
      <c r="AE420" s="45"/>
      <c r="AF420" s="45"/>
      <c r="AG420" s="45"/>
      <c r="AH420" s="45"/>
      <c r="AI420" s="45"/>
      <c r="AJ420" s="45">
        <v>1562.3996177192641</v>
      </c>
      <c r="AK420" s="45">
        <v>0.021</v>
      </c>
      <c r="AL420" s="45"/>
      <c r="AM420" s="45"/>
      <c r="AN420" s="45"/>
      <c r="AO420" s="23"/>
      <c r="AP420" s="23"/>
      <c r="AQ420" s="45">
        <v>1562.3996177192641</v>
      </c>
      <c r="AR420" s="45">
        <v>0.04</v>
      </c>
      <c r="AS420" s="23"/>
      <c r="AT420" s="23"/>
      <c r="AU420" s="23"/>
      <c r="AV420" s="23"/>
      <c r="AW420" s="23"/>
      <c r="AX420" s="45">
        <v>1562.3996177192641</v>
      </c>
      <c r="AY420" s="23"/>
      <c r="AZ420" s="23"/>
      <c r="BA420" s="23"/>
      <c r="BB420" s="23"/>
      <c r="BC420" s="23"/>
      <c r="BD420" s="23"/>
      <c r="BE420" s="45">
        <v>1562.3996177192641</v>
      </c>
      <c r="BF420" s="45"/>
      <c r="BG420" s="23"/>
      <c r="BH420" s="23"/>
      <c r="BI420" s="23"/>
      <c r="BJ420" s="23"/>
      <c r="BK420" s="23"/>
      <c r="BL420" s="45">
        <v>1562.3996177192641</v>
      </c>
      <c r="BM420" s="45">
        <v>0.211</v>
      </c>
      <c r="BN420" s="23"/>
      <c r="BO420" s="23"/>
      <c r="BP420" s="23"/>
      <c r="BQ420" s="23"/>
      <c r="BR420" s="23"/>
      <c r="BS420" s="45">
        <v>1562.3996177192641</v>
      </c>
      <c r="BT420" s="45">
        <v>0.024</v>
      </c>
      <c r="BU420" s="23"/>
      <c r="BV420" s="23"/>
      <c r="BW420" s="23"/>
      <c r="BX420" s="23"/>
      <c r="BY420" s="23"/>
      <c r="BZ420" s="23"/>
      <c r="CA420" s="23"/>
    </row>
    <row r="421" ht="15.75" customHeight="1">
      <c r="A421" s="45">
        <v>1549.245076602556</v>
      </c>
      <c r="B421" s="46">
        <v>0.053</v>
      </c>
      <c r="C421" s="45"/>
      <c r="D421" s="45"/>
      <c r="E421" s="45"/>
      <c r="F421" s="45"/>
      <c r="G421" s="45"/>
      <c r="H421" s="45">
        <v>1549.245076602556</v>
      </c>
      <c r="I421" s="46">
        <v>0.126</v>
      </c>
      <c r="J421" s="45"/>
      <c r="K421" s="45"/>
      <c r="L421" s="45"/>
      <c r="M421" s="45"/>
      <c r="N421" s="45"/>
      <c r="O421" s="45">
        <v>1549.245076602556</v>
      </c>
      <c r="P421" s="45">
        <v>5.088056259422866E-4</v>
      </c>
      <c r="Q421" s="45"/>
      <c r="R421" s="45"/>
      <c r="S421" s="45"/>
      <c r="T421" s="45"/>
      <c r="U421" s="45"/>
      <c r="V421" s="45">
        <v>1549.245076602556</v>
      </c>
      <c r="W421" s="45">
        <v>0.0016744213840047045</v>
      </c>
      <c r="X421" s="45"/>
      <c r="Y421" s="45"/>
      <c r="Z421" s="45"/>
      <c r="AA421" s="45"/>
      <c r="AB421" s="45"/>
      <c r="AC421" s="45">
        <v>1549.245076602556</v>
      </c>
      <c r="AD421" s="45">
        <v>28.559901283461684</v>
      </c>
      <c r="AE421" s="45"/>
      <c r="AF421" s="45"/>
      <c r="AG421" s="45"/>
      <c r="AH421" s="45"/>
      <c r="AI421" s="45"/>
      <c r="AJ421" s="45">
        <v>1549.245076602556</v>
      </c>
      <c r="AK421" s="45">
        <v>0.021</v>
      </c>
      <c r="AL421" s="45"/>
      <c r="AM421" s="45"/>
      <c r="AN421" s="45"/>
      <c r="AO421" s="23"/>
      <c r="AP421" s="23"/>
      <c r="AQ421" s="45">
        <v>1549.245076602556</v>
      </c>
      <c r="AR421" s="45">
        <v>0.038</v>
      </c>
      <c r="AS421" s="23"/>
      <c r="AT421" s="23"/>
      <c r="AU421" s="23"/>
      <c r="AV421" s="23"/>
      <c r="AW421" s="23"/>
      <c r="AX421" s="45">
        <v>1549.245076602556</v>
      </c>
      <c r="AY421" s="23"/>
      <c r="AZ421" s="23"/>
      <c r="BA421" s="23"/>
      <c r="BB421" s="23"/>
      <c r="BC421" s="23"/>
      <c r="BD421" s="23"/>
      <c r="BE421" s="45">
        <v>1549.245076602556</v>
      </c>
      <c r="BF421" s="45">
        <v>36.0</v>
      </c>
      <c r="BG421" s="23"/>
      <c r="BH421" s="23"/>
      <c r="BI421" s="23"/>
      <c r="BJ421" s="23"/>
      <c r="BK421" s="23"/>
      <c r="BL421" s="45">
        <v>1549.245076602556</v>
      </c>
      <c r="BM421" s="45">
        <v>0.249</v>
      </c>
      <c r="BN421" s="23"/>
      <c r="BO421" s="23"/>
      <c r="BP421" s="23"/>
      <c r="BQ421" s="23"/>
      <c r="BR421" s="23"/>
      <c r="BS421" s="45">
        <v>1549.245076602556</v>
      </c>
      <c r="BT421" s="45">
        <v>0.034</v>
      </c>
      <c r="BU421" s="23"/>
      <c r="BV421" s="23"/>
      <c r="BW421" s="23"/>
      <c r="BX421" s="23"/>
      <c r="BY421" s="23"/>
      <c r="BZ421" s="23"/>
      <c r="CA421" s="23"/>
    </row>
    <row r="422" ht="15.75" customHeight="1">
      <c r="A422" s="45">
        <v>1539.101234600155</v>
      </c>
      <c r="B422" s="46">
        <v>0.052</v>
      </c>
      <c r="C422" s="45"/>
      <c r="D422" s="45"/>
      <c r="E422" s="45"/>
      <c r="F422" s="45"/>
      <c r="G422" s="45"/>
      <c r="H422" s="45">
        <v>1539.101234600155</v>
      </c>
      <c r="I422" s="46">
        <v>0.115</v>
      </c>
      <c r="J422" s="45"/>
      <c r="K422" s="45"/>
      <c r="L422" s="45"/>
      <c r="M422" s="45"/>
      <c r="N422" s="45"/>
      <c r="O422" s="45">
        <v>1539.101234600155</v>
      </c>
      <c r="P422" s="45">
        <v>5.001704860224908E-4</v>
      </c>
      <c r="Q422" s="45"/>
      <c r="R422" s="45"/>
      <c r="S422" s="45"/>
      <c r="T422" s="45"/>
      <c r="U422" s="45"/>
      <c r="V422" s="45">
        <v>1539.101234600155</v>
      </c>
      <c r="W422" s="45">
        <v>0.0016725047243719986</v>
      </c>
      <c r="X422" s="45"/>
      <c r="Y422" s="45"/>
      <c r="Z422" s="45"/>
      <c r="AA422" s="45"/>
      <c r="AB422" s="45"/>
      <c r="AC422" s="45">
        <v>1539.101234600155</v>
      </c>
      <c r="AD422" s="45">
        <v>30.5468079590512</v>
      </c>
      <c r="AE422" s="45"/>
      <c r="AF422" s="45"/>
      <c r="AG422" s="45"/>
      <c r="AH422" s="45"/>
      <c r="AI422" s="45"/>
      <c r="AJ422" s="45">
        <v>1539.101234600155</v>
      </c>
      <c r="AK422" s="45">
        <v>0.02</v>
      </c>
      <c r="AL422" s="45"/>
      <c r="AM422" s="45"/>
      <c r="AN422" s="45"/>
      <c r="AO422" s="23"/>
      <c r="AP422" s="23"/>
      <c r="AQ422" s="45">
        <v>1539.101234600155</v>
      </c>
      <c r="AR422" s="45">
        <v>0.037</v>
      </c>
      <c r="AS422" s="23"/>
      <c r="AT422" s="23"/>
      <c r="AU422" s="23"/>
      <c r="AV422" s="23"/>
      <c r="AW422" s="23"/>
      <c r="AX422" s="45">
        <v>1539.101234600155</v>
      </c>
      <c r="AY422" s="23"/>
      <c r="AZ422" s="23"/>
      <c r="BA422" s="23"/>
      <c r="BB422" s="23"/>
      <c r="BC422" s="23"/>
      <c r="BD422" s="23"/>
      <c r="BE422" s="45">
        <v>1539.101234600155</v>
      </c>
      <c r="BF422" s="45">
        <v>12.0</v>
      </c>
      <c r="BG422" s="23"/>
      <c r="BH422" s="23"/>
      <c r="BI422" s="23"/>
      <c r="BJ422" s="23"/>
      <c r="BK422" s="23"/>
      <c r="BL422" s="45">
        <v>1539.101234600155</v>
      </c>
      <c r="BM422" s="45">
        <v>0.313</v>
      </c>
      <c r="BN422" s="23"/>
      <c r="BO422" s="23"/>
      <c r="BP422" s="23"/>
      <c r="BQ422" s="23"/>
      <c r="BR422" s="23"/>
      <c r="BS422" s="45">
        <v>1539.101234600155</v>
      </c>
      <c r="BT422" s="45">
        <v>0.116</v>
      </c>
      <c r="BU422" s="23"/>
      <c r="BV422" s="23"/>
      <c r="BW422" s="23"/>
      <c r="BX422" s="23"/>
      <c r="BY422" s="23"/>
      <c r="BZ422" s="23"/>
      <c r="CA422" s="23"/>
    </row>
    <row r="423" ht="15.75" customHeight="1">
      <c r="A423" s="45">
        <v>1526.5670204705689</v>
      </c>
      <c r="B423" s="46">
        <v>0.051</v>
      </c>
      <c r="C423" s="45"/>
      <c r="D423" s="45"/>
      <c r="E423" s="45"/>
      <c r="F423" s="45"/>
      <c r="G423" s="45"/>
      <c r="H423" s="45">
        <v>1526.5670204705689</v>
      </c>
      <c r="I423" s="46">
        <v>0.115</v>
      </c>
      <c r="J423" s="45"/>
      <c r="K423" s="45"/>
      <c r="L423" s="45"/>
      <c r="M423" s="45"/>
      <c r="N423" s="45"/>
      <c r="O423" s="45">
        <v>1526.5670204705689</v>
      </c>
      <c r="P423" s="45">
        <v>3.6776220235086983E-4</v>
      </c>
      <c r="Q423" s="45"/>
      <c r="R423" s="45"/>
      <c r="S423" s="45"/>
      <c r="T423" s="45"/>
      <c r="U423" s="45"/>
      <c r="V423" s="45">
        <v>1526.5670204705689</v>
      </c>
      <c r="W423" s="45">
        <v>0.0012698235660917208</v>
      </c>
      <c r="X423" s="45"/>
      <c r="Y423" s="45"/>
      <c r="Z423" s="45"/>
      <c r="AA423" s="45"/>
      <c r="AB423" s="45"/>
      <c r="AC423" s="45">
        <v>1526.5670204705689</v>
      </c>
      <c r="AD423" s="45">
        <v>33.16133587404269</v>
      </c>
      <c r="AE423" s="45"/>
      <c r="AF423" s="45"/>
      <c r="AG423" s="45"/>
      <c r="AH423" s="45"/>
      <c r="AI423" s="45"/>
      <c r="AJ423" s="45">
        <v>1526.5670204705689</v>
      </c>
      <c r="AK423" s="45">
        <v>0.02</v>
      </c>
      <c r="AL423" s="45"/>
      <c r="AM423" s="45"/>
      <c r="AN423" s="45"/>
      <c r="AO423" s="23"/>
      <c r="AP423" s="23"/>
      <c r="AQ423" s="45">
        <v>1526.5670204705689</v>
      </c>
      <c r="AR423" s="45">
        <v>0.035</v>
      </c>
      <c r="AS423" s="23"/>
      <c r="AT423" s="23"/>
      <c r="AU423" s="23"/>
      <c r="AV423" s="23"/>
      <c r="AW423" s="23"/>
      <c r="AX423" s="45">
        <v>1526.5670204705689</v>
      </c>
      <c r="AY423" s="23">
        <v>0.517</v>
      </c>
      <c r="AZ423" s="23"/>
      <c r="BA423" s="23"/>
      <c r="BB423" s="23"/>
      <c r="BC423" s="23"/>
      <c r="BD423" s="23"/>
      <c r="BE423" s="45">
        <v>1526.5670204705689</v>
      </c>
      <c r="BF423" s="45">
        <v>12.0</v>
      </c>
      <c r="BG423" s="23"/>
      <c r="BH423" s="23"/>
      <c r="BI423" s="23"/>
      <c r="BJ423" s="23"/>
      <c r="BK423" s="23"/>
      <c r="BL423" s="45">
        <v>1526.5670204705689</v>
      </c>
      <c r="BM423" s="45">
        <v>0.411</v>
      </c>
      <c r="BN423" s="23"/>
      <c r="BO423" s="23"/>
      <c r="BP423" s="23"/>
      <c r="BQ423" s="23"/>
      <c r="BR423" s="23"/>
      <c r="BS423" s="45">
        <v>1526.5670204705689</v>
      </c>
      <c r="BT423" s="45">
        <v>0.151</v>
      </c>
      <c r="BU423" s="23"/>
      <c r="BV423" s="23"/>
      <c r="BW423" s="23"/>
      <c r="BX423" s="23"/>
      <c r="BY423" s="23"/>
      <c r="BZ423" s="23"/>
      <c r="CA423" s="23"/>
    </row>
    <row r="424" ht="15.75" customHeight="1">
      <c r="A424" s="45">
        <v>1526.0878928598254</v>
      </c>
      <c r="B424" s="46">
        <v>0.052</v>
      </c>
      <c r="C424" s="45"/>
      <c r="D424" s="45"/>
      <c r="E424" s="45"/>
      <c r="F424" s="45"/>
      <c r="G424" s="45"/>
      <c r="H424" s="45">
        <v>1526.0878928598254</v>
      </c>
      <c r="I424" s="46"/>
      <c r="J424" s="45"/>
      <c r="K424" s="45"/>
      <c r="L424" s="45"/>
      <c r="M424" s="45"/>
      <c r="N424" s="45"/>
      <c r="O424" s="45">
        <v>1526.0878928598254</v>
      </c>
      <c r="P424" s="45">
        <v>4.0207142619087544E-4</v>
      </c>
      <c r="Q424" s="45"/>
      <c r="R424" s="45"/>
      <c r="S424" s="45"/>
      <c r="T424" s="45"/>
      <c r="U424" s="45"/>
      <c r="V424" s="45">
        <v>1526.0878928598254</v>
      </c>
      <c r="W424" s="45">
        <v>0.001424933764810818</v>
      </c>
      <c r="X424" s="45"/>
      <c r="Y424" s="45"/>
      <c r="Z424" s="45"/>
      <c r="AA424" s="45"/>
      <c r="AB424" s="45"/>
      <c r="AC424" s="45">
        <v>1526.0878928598254</v>
      </c>
      <c r="AD424" s="45">
        <v>36.6177479216467</v>
      </c>
      <c r="AE424" s="45"/>
      <c r="AF424" s="45"/>
      <c r="AG424" s="45"/>
      <c r="AH424" s="45"/>
      <c r="AI424" s="45"/>
      <c r="AJ424" s="45">
        <v>1526.0878928598254</v>
      </c>
      <c r="AK424" s="45">
        <v>0.02</v>
      </c>
      <c r="AL424" s="45"/>
      <c r="AM424" s="45"/>
      <c r="AN424" s="45"/>
      <c r="AO424" s="23"/>
      <c r="AP424" s="23"/>
      <c r="AQ424" s="45">
        <v>1526.0878928598254</v>
      </c>
      <c r="AR424" s="45">
        <v>0.034</v>
      </c>
      <c r="AS424" s="23"/>
      <c r="AT424" s="23"/>
      <c r="AU424" s="23"/>
      <c r="AV424" s="23"/>
      <c r="AW424" s="23"/>
      <c r="AX424" s="45">
        <v>1526.0878928598254</v>
      </c>
      <c r="AY424" s="23">
        <v>0.517</v>
      </c>
      <c r="AZ424" s="23"/>
      <c r="BA424" s="23"/>
      <c r="BB424" s="23"/>
      <c r="BC424" s="23"/>
      <c r="BD424" s="23"/>
      <c r="BE424" s="45">
        <v>1526.0878928598254</v>
      </c>
      <c r="BF424" s="45">
        <v>12.0</v>
      </c>
      <c r="BG424" s="23"/>
      <c r="BH424" s="23"/>
      <c r="BI424" s="23"/>
      <c r="BJ424" s="23"/>
      <c r="BK424" s="23"/>
      <c r="BL424" s="45">
        <v>1526.0878928598254</v>
      </c>
      <c r="BM424" s="45">
        <v>0.527</v>
      </c>
      <c r="BN424" s="23"/>
      <c r="BO424" s="23"/>
      <c r="BP424" s="23"/>
      <c r="BQ424" s="23"/>
      <c r="BR424" s="23"/>
      <c r="BS424" s="45">
        <v>1526.0878928598254</v>
      </c>
      <c r="BT424" s="45">
        <v>0.198</v>
      </c>
      <c r="BU424" s="23"/>
      <c r="BV424" s="23"/>
      <c r="BW424" s="23"/>
      <c r="BX424" s="23"/>
      <c r="BY424" s="23"/>
      <c r="BZ424" s="23"/>
      <c r="CA424" s="23"/>
    </row>
    <row r="425" ht="15.75" customHeight="1">
      <c r="A425" s="45">
        <v>1512.566144269462</v>
      </c>
      <c r="B425" s="46">
        <v>0.055</v>
      </c>
      <c r="C425" s="45"/>
      <c r="D425" s="45"/>
      <c r="E425" s="45"/>
      <c r="F425" s="45"/>
      <c r="G425" s="45"/>
      <c r="H425" s="45">
        <v>1512.566144269462</v>
      </c>
      <c r="I425" s="46"/>
      <c r="J425" s="45"/>
      <c r="K425" s="45"/>
      <c r="L425" s="45"/>
      <c r="M425" s="45"/>
      <c r="N425" s="45"/>
      <c r="O425" s="45">
        <v>1512.566144269462</v>
      </c>
      <c r="P425" s="45"/>
      <c r="Q425" s="45"/>
      <c r="R425" s="45"/>
      <c r="S425" s="45"/>
      <c r="T425" s="45"/>
      <c r="U425" s="45"/>
      <c r="V425" s="45">
        <v>1512.566144269462</v>
      </c>
      <c r="W425" s="45"/>
      <c r="X425" s="45"/>
      <c r="Y425" s="45"/>
      <c r="Z425" s="45"/>
      <c r="AA425" s="45"/>
      <c r="AB425" s="45"/>
      <c r="AC425" s="45">
        <v>1512.566144269462</v>
      </c>
      <c r="AD425" s="45">
        <v>46.23849817357932</v>
      </c>
      <c r="AE425" s="45"/>
      <c r="AF425" s="45"/>
      <c r="AG425" s="45"/>
      <c r="AH425" s="45"/>
      <c r="AI425" s="45"/>
      <c r="AJ425" s="45">
        <v>1512.566144269462</v>
      </c>
      <c r="AK425" s="45">
        <v>0.02</v>
      </c>
      <c r="AL425" s="45"/>
      <c r="AM425" s="45"/>
      <c r="AN425" s="45"/>
      <c r="AO425" s="23"/>
      <c r="AP425" s="23"/>
      <c r="AQ425" s="45">
        <v>1512.566144269462</v>
      </c>
      <c r="AR425" s="45">
        <v>0.033</v>
      </c>
      <c r="AS425" s="23"/>
      <c r="AT425" s="23"/>
      <c r="AU425" s="23"/>
      <c r="AV425" s="23"/>
      <c r="AW425" s="23"/>
      <c r="AX425" s="45">
        <v>1512.566144269462</v>
      </c>
      <c r="AY425" s="23">
        <v>0.444</v>
      </c>
      <c r="AZ425" s="23"/>
      <c r="BA425" s="23"/>
      <c r="BB425" s="23"/>
      <c r="BC425" s="23"/>
      <c r="BD425" s="23"/>
      <c r="BE425" s="45">
        <v>1512.566144269462</v>
      </c>
      <c r="BF425" s="45">
        <v>12.0</v>
      </c>
      <c r="BG425" s="23"/>
      <c r="BH425" s="23"/>
      <c r="BI425" s="23"/>
      <c r="BJ425" s="23"/>
      <c r="BK425" s="23"/>
      <c r="BL425" s="45">
        <v>1512.566144269462</v>
      </c>
      <c r="BM425" s="45">
        <v>0.653</v>
      </c>
      <c r="BN425" s="23"/>
      <c r="BO425" s="23"/>
      <c r="BP425" s="23"/>
      <c r="BQ425" s="23"/>
      <c r="BR425" s="23"/>
      <c r="BS425" s="45">
        <v>1512.566144269462</v>
      </c>
      <c r="BT425" s="45">
        <v>0.215</v>
      </c>
      <c r="BU425" s="23"/>
      <c r="BV425" s="23"/>
      <c r="BW425" s="23"/>
      <c r="BX425" s="23"/>
      <c r="BY425" s="23"/>
      <c r="BZ425" s="23"/>
      <c r="CA425" s="23"/>
    </row>
    <row r="426" ht="15.75" customHeight="1">
      <c r="A426" s="45">
        <v>1501.6874877140804</v>
      </c>
      <c r="B426" s="46">
        <v>0.054</v>
      </c>
      <c r="C426" s="45"/>
      <c r="D426" s="45"/>
      <c r="E426" s="45"/>
      <c r="F426" s="45"/>
      <c r="G426" s="45"/>
      <c r="H426" s="45">
        <v>1501.6874877140804</v>
      </c>
      <c r="I426" s="46"/>
      <c r="J426" s="45"/>
      <c r="K426" s="45"/>
      <c r="L426" s="45"/>
      <c r="M426" s="45"/>
      <c r="N426" s="45"/>
      <c r="O426" s="45">
        <v>1501.6874877140804</v>
      </c>
      <c r="P426" s="45">
        <v>4.670305113355771E-4</v>
      </c>
      <c r="Q426" s="45"/>
      <c r="R426" s="45"/>
      <c r="S426" s="45"/>
      <c r="T426" s="45"/>
      <c r="U426" s="45"/>
      <c r="V426" s="45">
        <v>1501.6874877140804</v>
      </c>
      <c r="W426" s="45">
        <v>0.001623865443266615</v>
      </c>
      <c r="X426" s="45"/>
      <c r="Y426" s="45"/>
      <c r="Z426" s="45"/>
      <c r="AA426" s="45"/>
      <c r="AB426" s="45"/>
      <c r="AC426" s="45">
        <v>1501.6874877140804</v>
      </c>
      <c r="AD426" s="45">
        <v>61.70217034315226</v>
      </c>
      <c r="AE426" s="45"/>
      <c r="AF426" s="45"/>
      <c r="AG426" s="45"/>
      <c r="AH426" s="45"/>
      <c r="AI426" s="45"/>
      <c r="AJ426" s="45">
        <v>1501.6874877140804</v>
      </c>
      <c r="AK426" s="45">
        <v>0.021</v>
      </c>
      <c r="AL426" s="45"/>
      <c r="AM426" s="45"/>
      <c r="AN426" s="45"/>
      <c r="AO426" s="23"/>
      <c r="AP426" s="23"/>
      <c r="AQ426" s="45">
        <v>1501.6874877140804</v>
      </c>
      <c r="AR426" s="45">
        <v>0.031</v>
      </c>
      <c r="AS426" s="23"/>
      <c r="AT426" s="23"/>
      <c r="AU426" s="23"/>
      <c r="AV426" s="23"/>
      <c r="AW426" s="23"/>
      <c r="AX426" s="45">
        <v>1501.6874877140804</v>
      </c>
      <c r="AY426" s="23">
        <v>0.529</v>
      </c>
      <c r="AZ426" s="23"/>
      <c r="BA426" s="23"/>
      <c r="BB426" s="23"/>
      <c r="BC426" s="23"/>
      <c r="BD426" s="23"/>
      <c r="BE426" s="45">
        <v>1501.6874877140804</v>
      </c>
      <c r="BF426" s="45">
        <v>12.0</v>
      </c>
      <c r="BG426" s="23"/>
      <c r="BH426" s="23"/>
      <c r="BI426" s="23"/>
      <c r="BJ426" s="23"/>
      <c r="BK426" s="23"/>
      <c r="BL426" s="45">
        <v>1501.6874877140804</v>
      </c>
      <c r="BM426" s="45">
        <v>0.737</v>
      </c>
      <c r="BN426" s="23"/>
      <c r="BO426" s="23"/>
      <c r="BP426" s="23"/>
      <c r="BQ426" s="23"/>
      <c r="BR426" s="23"/>
      <c r="BS426" s="45">
        <v>1501.6874877140804</v>
      </c>
      <c r="BT426" s="45">
        <v>0.331</v>
      </c>
      <c r="BU426" s="23"/>
      <c r="BV426" s="23"/>
      <c r="BW426" s="23"/>
      <c r="BX426" s="23"/>
      <c r="BY426" s="23"/>
      <c r="BZ426" s="23"/>
      <c r="CA426" s="23"/>
    </row>
    <row r="427" ht="15.75" customHeight="1">
      <c r="A427" s="45">
        <v>1496.3934017816023</v>
      </c>
      <c r="B427" s="46">
        <v>0.057</v>
      </c>
      <c r="C427" s="45"/>
      <c r="D427" s="45"/>
      <c r="E427" s="45"/>
      <c r="F427" s="45"/>
      <c r="G427" s="45"/>
      <c r="H427" s="45">
        <v>1496.3934017816023</v>
      </c>
      <c r="I427" s="46"/>
      <c r="J427" s="45"/>
      <c r="K427" s="45"/>
      <c r="L427" s="45"/>
      <c r="M427" s="45"/>
      <c r="N427" s="45"/>
      <c r="O427" s="45">
        <v>1496.3934017816023</v>
      </c>
      <c r="P427" s="45">
        <v>4.2610179302304433E-4</v>
      </c>
      <c r="Q427" s="45"/>
      <c r="R427" s="45"/>
      <c r="S427" s="45"/>
      <c r="T427" s="45"/>
      <c r="U427" s="45"/>
      <c r="V427" s="45">
        <v>1496.3934017816023</v>
      </c>
      <c r="W427" s="45">
        <v>0.0014634280159419046</v>
      </c>
      <c r="X427" s="45"/>
      <c r="Y427" s="45"/>
      <c r="Z427" s="45"/>
      <c r="AA427" s="45"/>
      <c r="AB427" s="45"/>
      <c r="AC427" s="45">
        <v>1496.3934017816023</v>
      </c>
      <c r="AD427" s="45">
        <v>54.76944334422413</v>
      </c>
      <c r="AE427" s="45"/>
      <c r="AF427" s="45"/>
      <c r="AG427" s="45"/>
      <c r="AH427" s="45"/>
      <c r="AI427" s="45"/>
      <c r="AJ427" s="45">
        <v>1496.3934017816023</v>
      </c>
      <c r="AK427" s="45">
        <v>0.021</v>
      </c>
      <c r="AL427" s="45"/>
      <c r="AM427" s="45"/>
      <c r="AN427" s="45"/>
      <c r="AO427" s="23"/>
      <c r="AP427" s="23"/>
      <c r="AQ427" s="45">
        <v>1496.3934017816023</v>
      </c>
      <c r="AR427" s="45">
        <v>0.03</v>
      </c>
      <c r="AS427" s="23"/>
      <c r="AT427" s="23"/>
      <c r="AU427" s="23"/>
      <c r="AV427" s="23"/>
      <c r="AW427" s="23"/>
      <c r="AX427" s="45">
        <v>1496.3934017816023</v>
      </c>
      <c r="AY427" s="23">
        <v>0.493</v>
      </c>
      <c r="AZ427" s="23"/>
      <c r="BA427" s="23"/>
      <c r="BB427" s="23"/>
      <c r="BC427" s="23"/>
      <c r="BD427" s="23"/>
      <c r="BE427" s="45">
        <v>1496.3934017816023</v>
      </c>
      <c r="BF427" s="45">
        <v>12.0</v>
      </c>
      <c r="BG427" s="23"/>
      <c r="BH427" s="23"/>
      <c r="BI427" s="23"/>
      <c r="BJ427" s="23"/>
      <c r="BK427" s="23"/>
      <c r="BL427" s="45">
        <v>1496.3934017816023</v>
      </c>
      <c r="BM427" s="45">
        <v>0.809</v>
      </c>
      <c r="BN427" s="23"/>
      <c r="BO427" s="23"/>
      <c r="BP427" s="23"/>
      <c r="BQ427" s="23"/>
      <c r="BR427" s="23"/>
      <c r="BS427" s="45">
        <v>1496.3934017816023</v>
      </c>
      <c r="BT427" s="45">
        <v>0.413</v>
      </c>
      <c r="BU427" s="23"/>
      <c r="BV427" s="23"/>
      <c r="BW427" s="23"/>
      <c r="BX427" s="23"/>
      <c r="BY427" s="23"/>
      <c r="BZ427" s="23"/>
      <c r="CA427" s="23"/>
    </row>
    <row r="428" ht="15.75" customHeight="1">
      <c r="A428" s="45">
        <v>1484.966445201938</v>
      </c>
      <c r="B428" s="46">
        <v>0.059</v>
      </c>
      <c r="C428" s="45"/>
      <c r="D428" s="45"/>
      <c r="E428" s="45"/>
      <c r="F428" s="45"/>
      <c r="G428" s="45"/>
      <c r="H428" s="45">
        <v>1484.966445201938</v>
      </c>
      <c r="I428" s="46"/>
      <c r="J428" s="45"/>
      <c r="K428" s="45"/>
      <c r="L428" s="45"/>
      <c r="M428" s="45"/>
      <c r="N428" s="45"/>
      <c r="O428" s="45">
        <v>1484.966445201938</v>
      </c>
      <c r="P428" s="45"/>
      <c r="Q428" s="45"/>
      <c r="R428" s="45"/>
      <c r="S428" s="45"/>
      <c r="T428" s="45"/>
      <c r="U428" s="45"/>
      <c r="V428" s="45">
        <v>1484.966445201938</v>
      </c>
      <c r="W428" s="45"/>
      <c r="X428" s="45"/>
      <c r="Y428" s="45"/>
      <c r="Z428" s="45"/>
      <c r="AA428" s="45"/>
      <c r="AB428" s="45"/>
      <c r="AC428" s="45">
        <v>1484.966445201938</v>
      </c>
      <c r="AD428" s="45">
        <v>59.38242280285036</v>
      </c>
      <c r="AE428" s="45"/>
      <c r="AF428" s="45"/>
      <c r="AG428" s="45"/>
      <c r="AH428" s="45"/>
      <c r="AI428" s="45"/>
      <c r="AJ428" s="45">
        <v>1484.966445201938</v>
      </c>
      <c r="AK428" s="45">
        <v>0.022</v>
      </c>
      <c r="AL428" s="45"/>
      <c r="AM428" s="45"/>
      <c r="AN428" s="45"/>
      <c r="AO428" s="23"/>
      <c r="AP428" s="23"/>
      <c r="AQ428" s="45">
        <v>1484.966445201938</v>
      </c>
      <c r="AR428" s="45">
        <v>0.029</v>
      </c>
      <c r="AS428" s="23"/>
      <c r="AT428" s="23"/>
      <c r="AU428" s="23"/>
      <c r="AV428" s="23"/>
      <c r="AW428" s="23"/>
      <c r="AX428" s="45">
        <v>1484.966445201938</v>
      </c>
      <c r="AY428" s="23">
        <v>0.496</v>
      </c>
      <c r="AZ428" s="23"/>
      <c r="BA428" s="23"/>
      <c r="BB428" s="23"/>
      <c r="BC428" s="23"/>
      <c r="BD428" s="23"/>
      <c r="BE428" s="45">
        <v>1484.966445201938</v>
      </c>
      <c r="BF428" s="45">
        <v>12.0</v>
      </c>
      <c r="BG428" s="23"/>
      <c r="BH428" s="23"/>
      <c r="BI428" s="23"/>
      <c r="BJ428" s="23"/>
      <c r="BK428" s="23"/>
      <c r="BL428" s="45">
        <v>1484.966445201938</v>
      </c>
      <c r="BM428" s="45">
        <v>1.011</v>
      </c>
      <c r="BN428" s="23"/>
      <c r="BO428" s="23"/>
      <c r="BP428" s="23"/>
      <c r="BQ428" s="23"/>
      <c r="BR428" s="23"/>
      <c r="BS428" s="45">
        <v>1484.966445201938</v>
      </c>
      <c r="BT428" s="45">
        <v>0.52</v>
      </c>
      <c r="BU428" s="23"/>
      <c r="BV428" s="23"/>
      <c r="BW428" s="23"/>
      <c r="BX428" s="23"/>
      <c r="BY428" s="23"/>
      <c r="BZ428" s="23"/>
      <c r="CA428" s="23"/>
    </row>
    <row r="429" ht="15.75" customHeight="1">
      <c r="A429" s="45">
        <v>1466.0090956094532</v>
      </c>
      <c r="B429" s="46">
        <v>0.063</v>
      </c>
      <c r="C429" s="45"/>
      <c r="D429" s="45"/>
      <c r="E429" s="45"/>
      <c r="F429" s="45"/>
      <c r="G429" s="45"/>
      <c r="H429" s="45">
        <v>1466.0090956094532</v>
      </c>
      <c r="I429" s="46"/>
      <c r="J429" s="45"/>
      <c r="K429" s="45"/>
      <c r="L429" s="45"/>
      <c r="M429" s="45"/>
      <c r="N429" s="45"/>
      <c r="O429" s="45">
        <v>1466.0090956094532</v>
      </c>
      <c r="P429" s="45">
        <v>4.2570945753735314E-4</v>
      </c>
      <c r="Q429" s="45"/>
      <c r="R429" s="45"/>
      <c r="S429" s="45"/>
      <c r="T429" s="45"/>
      <c r="U429" s="45"/>
      <c r="V429" s="45">
        <v>1466.0090956094532</v>
      </c>
      <c r="W429" s="45">
        <v>0.0014792842192049365</v>
      </c>
      <c r="X429" s="45"/>
      <c r="Y429" s="45"/>
      <c r="Z429" s="45"/>
      <c r="AA429" s="45"/>
      <c r="AB429" s="45"/>
      <c r="AC429" s="45">
        <v>1466.0090956094532</v>
      </c>
      <c r="AD429" s="45">
        <v>70.49409247028268</v>
      </c>
      <c r="AE429" s="45"/>
      <c r="AF429" s="45"/>
      <c r="AG429" s="45"/>
      <c r="AH429" s="45"/>
      <c r="AI429" s="45"/>
      <c r="AJ429" s="45">
        <v>1466.0090956094532</v>
      </c>
      <c r="AK429" s="45">
        <v>0.022</v>
      </c>
      <c r="AL429" s="45"/>
      <c r="AM429" s="45"/>
      <c r="AN429" s="45"/>
      <c r="AO429" s="23"/>
      <c r="AP429" s="23"/>
      <c r="AQ429" s="45">
        <v>1466.0090956094532</v>
      </c>
      <c r="AR429" s="45">
        <v>0.028</v>
      </c>
      <c r="AS429" s="23"/>
      <c r="AT429" s="23"/>
      <c r="AU429" s="23"/>
      <c r="AV429" s="23"/>
      <c r="AW429" s="23"/>
      <c r="AX429" s="45">
        <v>1466.0090956094532</v>
      </c>
      <c r="AY429" s="23">
        <v>0.496</v>
      </c>
      <c r="AZ429" s="23"/>
      <c r="BA429" s="23"/>
      <c r="BB429" s="23"/>
      <c r="BC429" s="23"/>
      <c r="BD429" s="23"/>
      <c r="BE429" s="45">
        <v>1466.0090956094532</v>
      </c>
      <c r="BF429" s="45">
        <v>12.0</v>
      </c>
      <c r="BG429" s="23"/>
      <c r="BH429" s="23"/>
      <c r="BI429" s="23"/>
      <c r="BJ429" s="23"/>
      <c r="BK429" s="23"/>
      <c r="BL429" s="45">
        <v>1466.0090956094532</v>
      </c>
      <c r="BM429" s="45">
        <v>1.14</v>
      </c>
      <c r="BN429" s="23"/>
      <c r="BO429" s="23"/>
      <c r="BP429" s="23"/>
      <c r="BQ429" s="23"/>
      <c r="BR429" s="23"/>
      <c r="BS429" s="45">
        <v>1466.0090956094532</v>
      </c>
      <c r="BT429" s="45">
        <v>0.461</v>
      </c>
      <c r="BU429" s="23"/>
      <c r="BV429" s="23"/>
      <c r="BW429" s="23"/>
      <c r="BX429" s="23"/>
      <c r="BY429" s="23"/>
      <c r="BZ429" s="23"/>
      <c r="CA429" s="23"/>
    </row>
    <row r="430" ht="15.75" customHeight="1">
      <c r="A430" s="45">
        <v>1449.0550182076934</v>
      </c>
      <c r="B430" s="46">
        <v>0.064</v>
      </c>
      <c r="C430" s="45"/>
      <c r="D430" s="45"/>
      <c r="E430" s="45"/>
      <c r="F430" s="45"/>
      <c r="G430" s="45"/>
      <c r="H430" s="45">
        <v>1449.0550182076934</v>
      </c>
      <c r="I430" s="46"/>
      <c r="J430" s="45"/>
      <c r="K430" s="45"/>
      <c r="L430" s="45"/>
      <c r="M430" s="45"/>
      <c r="N430" s="45"/>
      <c r="O430" s="45">
        <v>1449.0550182076934</v>
      </c>
      <c r="P430" s="45"/>
      <c r="Q430" s="45"/>
      <c r="R430" s="45"/>
      <c r="S430" s="45"/>
      <c r="T430" s="45"/>
      <c r="U430" s="45"/>
      <c r="V430" s="45">
        <v>1449.0550182076934</v>
      </c>
      <c r="W430" s="45"/>
      <c r="X430" s="45"/>
      <c r="Y430" s="45"/>
      <c r="Z430" s="45"/>
      <c r="AA430" s="45"/>
      <c r="AB430" s="45"/>
      <c r="AC430" s="45">
        <v>1449.0550182076934</v>
      </c>
      <c r="AD430" s="45">
        <v>64.4196300234589</v>
      </c>
      <c r="AE430" s="45"/>
      <c r="AF430" s="45"/>
      <c r="AG430" s="45"/>
      <c r="AH430" s="45"/>
      <c r="AI430" s="45"/>
      <c r="AJ430" s="45">
        <v>1449.0550182076934</v>
      </c>
      <c r="AK430" s="45">
        <v>0.023</v>
      </c>
      <c r="AL430" s="45"/>
      <c r="AM430" s="45"/>
      <c r="AN430" s="45"/>
      <c r="AO430" s="23"/>
      <c r="AP430" s="23"/>
      <c r="AQ430" s="45">
        <v>1449.0550182076934</v>
      </c>
      <c r="AR430" s="45">
        <v>0.027</v>
      </c>
      <c r="AS430" s="23"/>
      <c r="AT430" s="23"/>
      <c r="AU430" s="23"/>
      <c r="AV430" s="23"/>
      <c r="AW430" s="23"/>
      <c r="AX430" s="45">
        <v>1449.0550182076934</v>
      </c>
      <c r="AY430" s="23">
        <v>0.496</v>
      </c>
      <c r="AZ430" s="23"/>
      <c r="BA430" s="23"/>
      <c r="BB430" s="23"/>
      <c r="BC430" s="23"/>
      <c r="BD430" s="23"/>
      <c r="BE430" s="45">
        <v>1449.0550182076934</v>
      </c>
      <c r="BF430" s="45">
        <v>12.0</v>
      </c>
      <c r="BG430" s="23"/>
      <c r="BH430" s="23"/>
      <c r="BI430" s="23"/>
      <c r="BJ430" s="23"/>
      <c r="BK430" s="23"/>
      <c r="BL430" s="45">
        <v>1449.0550182076934</v>
      </c>
      <c r="BM430" s="45">
        <v>1.2</v>
      </c>
      <c r="BN430" s="23"/>
      <c r="BO430" s="23"/>
      <c r="BP430" s="23"/>
      <c r="BQ430" s="23"/>
      <c r="BR430" s="23"/>
      <c r="BS430" s="45">
        <v>1449.0550182076934</v>
      </c>
      <c r="BT430" s="45">
        <v>0.554</v>
      </c>
      <c r="BU430" s="23"/>
      <c r="BV430" s="23"/>
      <c r="BW430" s="23"/>
      <c r="BX430" s="23"/>
      <c r="BY430" s="23"/>
      <c r="BZ430" s="23"/>
      <c r="CA430" s="23"/>
    </row>
    <row r="431" ht="15.75" customHeight="1">
      <c r="A431" s="45">
        <v>2584.684721632943</v>
      </c>
      <c r="B431" s="46">
        <v>0.062</v>
      </c>
      <c r="C431" s="45"/>
      <c r="D431" s="45"/>
      <c r="E431" s="45"/>
      <c r="F431" s="45"/>
      <c r="G431" s="45"/>
      <c r="H431" s="45">
        <v>2584.684721632943</v>
      </c>
      <c r="I431" s="46">
        <v>0.19</v>
      </c>
      <c r="J431" s="45"/>
      <c r="K431" s="45"/>
      <c r="L431" s="45"/>
      <c r="M431" s="45"/>
      <c r="N431" s="45"/>
      <c r="O431" s="45">
        <v>2584.684721632943</v>
      </c>
      <c r="P431" s="45"/>
      <c r="Q431" s="45"/>
      <c r="R431" s="45"/>
      <c r="S431" s="45"/>
      <c r="T431" s="45"/>
      <c r="U431" s="45"/>
      <c r="V431" s="45">
        <v>2584.684721632943</v>
      </c>
      <c r="W431" s="45"/>
      <c r="X431" s="45"/>
      <c r="Y431" s="45"/>
      <c r="Z431" s="45"/>
      <c r="AA431" s="45"/>
      <c r="AB431" s="45"/>
      <c r="AC431" s="45">
        <v>2584.684721632943</v>
      </c>
      <c r="AD431" s="45">
        <v>6.675560848339027</v>
      </c>
      <c r="AE431" s="45"/>
      <c r="AF431" s="45"/>
      <c r="AG431" s="45"/>
      <c r="AH431" s="45"/>
      <c r="AI431" s="45"/>
      <c r="AJ431" s="45">
        <v>2584.684721632943</v>
      </c>
      <c r="AK431" s="45">
        <v>0.044</v>
      </c>
      <c r="AL431" s="45"/>
      <c r="AM431" s="45"/>
      <c r="AN431" s="45"/>
      <c r="AO431" s="23"/>
      <c r="AP431" s="23"/>
      <c r="AQ431" s="45">
        <v>2584.684721632943</v>
      </c>
      <c r="AR431" s="45">
        <v>0.114</v>
      </c>
      <c r="AS431" s="23"/>
      <c r="AT431" s="23"/>
      <c r="AU431" s="23"/>
      <c r="AV431" s="23"/>
      <c r="AW431" s="23"/>
      <c r="AX431" s="45">
        <v>2584.684721632943</v>
      </c>
      <c r="AY431" s="23"/>
      <c r="AZ431" s="23"/>
      <c r="BA431" s="23"/>
      <c r="BB431" s="23"/>
      <c r="BC431" s="23"/>
      <c r="BD431" s="23"/>
      <c r="BE431" s="45">
        <v>2584.684721632943</v>
      </c>
      <c r="BF431" s="45"/>
      <c r="BG431" s="23"/>
      <c r="BH431" s="23"/>
      <c r="BI431" s="23"/>
      <c r="BJ431" s="23"/>
      <c r="BK431" s="23"/>
      <c r="BL431" s="45">
        <v>2584.684721632943</v>
      </c>
      <c r="BM431" s="45">
        <v>0.003</v>
      </c>
      <c r="BN431" s="23"/>
      <c r="BO431" s="23"/>
      <c r="BP431" s="23"/>
      <c r="BQ431" s="23"/>
      <c r="BR431" s="23"/>
      <c r="BS431" s="45">
        <v>2584.684721632943</v>
      </c>
      <c r="BT431" s="45">
        <v>0.001</v>
      </c>
      <c r="BU431" s="23"/>
      <c r="BV431" s="23"/>
      <c r="BW431" s="23"/>
      <c r="BX431" s="23"/>
      <c r="BY431" s="23"/>
      <c r="BZ431" s="23"/>
      <c r="CA431" s="23"/>
    </row>
    <row r="432" ht="15.75" customHeight="1">
      <c r="A432" s="45">
        <v>2520.5125177801287</v>
      </c>
      <c r="B432" s="46">
        <v>0.056</v>
      </c>
      <c r="C432" s="45"/>
      <c r="D432" s="45"/>
      <c r="E432" s="45"/>
      <c r="F432" s="45"/>
      <c r="G432" s="45"/>
      <c r="H432" s="45">
        <v>2520.5125177801287</v>
      </c>
      <c r="I432" s="46">
        <v>0.227</v>
      </c>
      <c r="J432" s="45"/>
      <c r="K432" s="45"/>
      <c r="L432" s="45"/>
      <c r="M432" s="45"/>
      <c r="N432" s="45"/>
      <c r="O432" s="45">
        <v>2520.5125177801287</v>
      </c>
      <c r="P432" s="45">
        <v>5.430721070617526E-4</v>
      </c>
      <c r="Q432" s="45"/>
      <c r="R432" s="45"/>
      <c r="S432" s="45"/>
      <c r="T432" s="45"/>
      <c r="U432" s="45"/>
      <c r="V432" s="45">
        <v>2520.5125177801287</v>
      </c>
      <c r="W432" s="45"/>
      <c r="X432" s="45"/>
      <c r="Y432" s="45"/>
      <c r="Z432" s="45"/>
      <c r="AA432" s="45"/>
      <c r="AB432" s="45"/>
      <c r="AC432" s="45">
        <v>2520.5125177801287</v>
      </c>
      <c r="AD432" s="45">
        <v>7.026614206248906</v>
      </c>
      <c r="AE432" s="45"/>
      <c r="AF432" s="45"/>
      <c r="AG432" s="45"/>
      <c r="AH432" s="45"/>
      <c r="AI432" s="45"/>
      <c r="AJ432" s="45">
        <v>2520.5125177801287</v>
      </c>
      <c r="AK432" s="45">
        <v>0.045</v>
      </c>
      <c r="AL432" s="45"/>
      <c r="AM432" s="45"/>
      <c r="AN432" s="45"/>
      <c r="AO432" s="23"/>
      <c r="AP432" s="23"/>
      <c r="AQ432" s="45">
        <v>2520.5125177801287</v>
      </c>
      <c r="AR432" s="45">
        <v>0.109</v>
      </c>
      <c r="AS432" s="23"/>
      <c r="AT432" s="23"/>
      <c r="AU432" s="23"/>
      <c r="AV432" s="23"/>
      <c r="AW432" s="23"/>
      <c r="AX432" s="45">
        <v>2520.5125177801287</v>
      </c>
      <c r="AY432" s="23"/>
      <c r="AZ432" s="23"/>
      <c r="BA432" s="23"/>
      <c r="BB432" s="23"/>
      <c r="BC432" s="23"/>
      <c r="BD432" s="23"/>
      <c r="BE432" s="45">
        <v>2520.5125177801287</v>
      </c>
      <c r="BF432" s="45"/>
      <c r="BG432" s="23"/>
      <c r="BH432" s="23"/>
      <c r="BI432" s="23"/>
      <c r="BJ432" s="23"/>
      <c r="BK432" s="23"/>
      <c r="BL432" s="45">
        <v>2520.5125177801287</v>
      </c>
      <c r="BM432" s="45">
        <v>0.008</v>
      </c>
      <c r="BN432" s="23"/>
      <c r="BO432" s="23"/>
      <c r="BP432" s="23"/>
      <c r="BQ432" s="23"/>
      <c r="BR432" s="23"/>
      <c r="BS432" s="45">
        <v>2520.5125177801287</v>
      </c>
      <c r="BT432" s="45">
        <v>0.002</v>
      </c>
      <c r="BU432" s="23"/>
      <c r="BV432" s="23"/>
      <c r="BW432" s="23"/>
      <c r="BX432" s="23"/>
      <c r="BY432" s="23"/>
      <c r="BZ432" s="23"/>
      <c r="CA432" s="23"/>
    </row>
    <row r="433" ht="15.75" customHeight="1">
      <c r="A433" s="45">
        <v>2455.415286232937</v>
      </c>
      <c r="B433" s="46">
        <v>0.064</v>
      </c>
      <c r="C433" s="45"/>
      <c r="D433" s="45"/>
      <c r="E433" s="45"/>
      <c r="F433" s="45"/>
      <c r="G433" s="45"/>
      <c r="H433" s="45">
        <v>2455.415286232937</v>
      </c>
      <c r="I433" s="46">
        <v>0.267</v>
      </c>
      <c r="J433" s="45"/>
      <c r="K433" s="45"/>
      <c r="L433" s="45"/>
      <c r="M433" s="45"/>
      <c r="N433" s="45"/>
      <c r="O433" s="45">
        <v>2455.415286232937</v>
      </c>
      <c r="P433" s="45">
        <v>5.111311687320852E-4</v>
      </c>
      <c r="Q433" s="45"/>
      <c r="R433" s="45"/>
      <c r="S433" s="45"/>
      <c r="T433" s="45"/>
      <c r="U433" s="45"/>
      <c r="V433" s="45">
        <v>2455.415286232937</v>
      </c>
      <c r="W433" s="45">
        <v>1.4917266109223994E-4</v>
      </c>
      <c r="X433" s="45"/>
      <c r="Y433" s="45"/>
      <c r="Z433" s="45"/>
      <c r="AA433" s="45"/>
      <c r="AB433" s="45"/>
      <c r="AC433" s="45">
        <v>2455.415286232937</v>
      </c>
      <c r="AD433" s="45">
        <v>5.952413610550865</v>
      </c>
      <c r="AE433" s="45"/>
      <c r="AF433" s="45"/>
      <c r="AG433" s="45"/>
      <c r="AH433" s="45"/>
      <c r="AI433" s="45"/>
      <c r="AJ433" s="45">
        <v>2455.415286232937</v>
      </c>
      <c r="AK433" s="45">
        <v>0.045</v>
      </c>
      <c r="AL433" s="45"/>
      <c r="AM433" s="45"/>
      <c r="AN433" s="45"/>
      <c r="AO433" s="23"/>
      <c r="AP433" s="23"/>
      <c r="AQ433" s="45">
        <v>2455.415286232937</v>
      </c>
      <c r="AR433" s="45">
        <v>0.104</v>
      </c>
      <c r="AS433" s="23"/>
      <c r="AT433" s="23"/>
      <c r="AU433" s="23"/>
      <c r="AV433" s="23"/>
      <c r="AW433" s="23"/>
      <c r="AX433" s="45">
        <v>2455.415286232937</v>
      </c>
      <c r="AY433" s="23"/>
      <c r="AZ433" s="23"/>
      <c r="BA433" s="23"/>
      <c r="BB433" s="23"/>
      <c r="BC433" s="23"/>
      <c r="BD433" s="23"/>
      <c r="BE433" s="45">
        <v>2455.415286232937</v>
      </c>
      <c r="BF433" s="45"/>
      <c r="BG433" s="23"/>
      <c r="BH433" s="23"/>
      <c r="BI433" s="23"/>
      <c r="BJ433" s="23"/>
      <c r="BK433" s="23"/>
      <c r="BL433" s="45">
        <v>2455.415286232937</v>
      </c>
      <c r="BM433" s="45">
        <v>0.013</v>
      </c>
      <c r="BN433" s="23"/>
      <c r="BO433" s="23"/>
      <c r="BP433" s="23"/>
      <c r="BQ433" s="23"/>
      <c r="BR433" s="23"/>
      <c r="BS433" s="45">
        <v>2455.415286232937</v>
      </c>
      <c r="BT433" s="45">
        <v>0.003</v>
      </c>
      <c r="BU433" s="23"/>
      <c r="BV433" s="23"/>
      <c r="BW433" s="23"/>
      <c r="BX433" s="23"/>
      <c r="BY433" s="23"/>
      <c r="BZ433" s="23"/>
      <c r="CA433" s="23"/>
    </row>
    <row r="434" ht="15.75" customHeight="1">
      <c r="A434" s="45">
        <v>2393.701452640859</v>
      </c>
      <c r="B434" s="46">
        <v>0.064</v>
      </c>
      <c r="C434" s="45"/>
      <c r="D434" s="45"/>
      <c r="E434" s="45"/>
      <c r="F434" s="45"/>
      <c r="G434" s="45"/>
      <c r="H434" s="45">
        <v>2393.701452640859</v>
      </c>
      <c r="I434" s="46">
        <v>0.247</v>
      </c>
      <c r="J434" s="45"/>
      <c r="K434" s="45"/>
      <c r="L434" s="45"/>
      <c r="M434" s="45"/>
      <c r="N434" s="45"/>
      <c r="O434" s="45">
        <v>2393.701452640859</v>
      </c>
      <c r="P434" s="45">
        <v>4.8074165243495597E-4</v>
      </c>
      <c r="Q434" s="45"/>
      <c r="R434" s="45"/>
      <c r="S434" s="45"/>
      <c r="T434" s="45"/>
      <c r="U434" s="45"/>
      <c r="V434" s="45">
        <v>2393.701452640859</v>
      </c>
      <c r="W434" s="45">
        <v>1.2951946968469506E-4</v>
      </c>
      <c r="X434" s="45"/>
      <c r="Y434" s="45"/>
      <c r="Z434" s="45"/>
      <c r="AA434" s="45"/>
      <c r="AB434" s="45"/>
      <c r="AC434" s="45">
        <v>2393.701452640859</v>
      </c>
      <c r="AD434" s="45">
        <v>7.094889365012434</v>
      </c>
      <c r="AE434" s="45"/>
      <c r="AF434" s="45"/>
      <c r="AG434" s="45"/>
      <c r="AH434" s="45"/>
      <c r="AI434" s="45"/>
      <c r="AJ434" s="45">
        <v>2393.701452640859</v>
      </c>
      <c r="AK434" s="45">
        <v>0.045</v>
      </c>
      <c r="AL434" s="45"/>
      <c r="AM434" s="45"/>
      <c r="AN434" s="45"/>
      <c r="AO434" s="23"/>
      <c r="AP434" s="23"/>
      <c r="AQ434" s="45">
        <v>2393.701452640859</v>
      </c>
      <c r="AR434" s="45">
        <v>0.099</v>
      </c>
      <c r="AS434" s="23"/>
      <c r="AT434" s="23"/>
      <c r="AU434" s="23"/>
      <c r="AV434" s="23"/>
      <c r="AW434" s="23"/>
      <c r="AX434" s="45">
        <v>2393.701452640859</v>
      </c>
      <c r="AY434" s="23"/>
      <c r="AZ434" s="23"/>
      <c r="BA434" s="23"/>
      <c r="BB434" s="23"/>
      <c r="BC434" s="23"/>
      <c r="BD434" s="23"/>
      <c r="BE434" s="45">
        <v>2393.701452640859</v>
      </c>
      <c r="BF434" s="45">
        <v>153.0</v>
      </c>
      <c r="BG434" s="23"/>
      <c r="BH434" s="23"/>
      <c r="BI434" s="23"/>
      <c r="BJ434" s="23"/>
      <c r="BK434" s="23"/>
      <c r="BL434" s="45">
        <v>2393.701452640859</v>
      </c>
      <c r="BM434" s="45">
        <v>0.022</v>
      </c>
      <c r="BN434" s="23"/>
      <c r="BO434" s="23"/>
      <c r="BP434" s="23"/>
      <c r="BQ434" s="23"/>
      <c r="BR434" s="23"/>
      <c r="BS434" s="45">
        <v>2393.701452640859</v>
      </c>
      <c r="BT434" s="45">
        <v>0.004</v>
      </c>
      <c r="BU434" s="23"/>
      <c r="BV434" s="23"/>
      <c r="BW434" s="23"/>
      <c r="BX434" s="23"/>
      <c r="BY434" s="23"/>
      <c r="BZ434" s="23"/>
      <c r="CA434" s="23"/>
    </row>
    <row r="435" ht="15.75" customHeight="1">
      <c r="A435" s="45">
        <v>2331.581442271614</v>
      </c>
      <c r="B435" s="46">
        <v>0.059</v>
      </c>
      <c r="C435" s="45"/>
      <c r="D435" s="45"/>
      <c r="E435" s="45"/>
      <c r="F435" s="45"/>
      <c r="G435" s="45"/>
      <c r="H435" s="45">
        <v>2331.581442271614</v>
      </c>
      <c r="I435" s="46">
        <v>0.221</v>
      </c>
      <c r="J435" s="45"/>
      <c r="K435" s="45"/>
      <c r="L435" s="45"/>
      <c r="M435" s="45"/>
      <c r="N435" s="45"/>
      <c r="O435" s="45">
        <v>2331.581442271614</v>
      </c>
      <c r="P435" s="45">
        <v>4.532549739767356E-4</v>
      </c>
      <c r="Q435" s="45"/>
      <c r="R435" s="45"/>
      <c r="S435" s="45"/>
      <c r="T435" s="45"/>
      <c r="U435" s="45"/>
      <c r="V435" s="45">
        <v>2331.581442271614</v>
      </c>
      <c r="W435" s="45">
        <v>1.1448797917806144E-4</v>
      </c>
      <c r="X435" s="45"/>
      <c r="Y435" s="45"/>
      <c r="Z435" s="45"/>
      <c r="AA435" s="45"/>
      <c r="AB435" s="45"/>
      <c r="AC435" s="45">
        <v>2331.581442271614</v>
      </c>
      <c r="AD435" s="45">
        <v>6.849708155952394</v>
      </c>
      <c r="AE435" s="45"/>
      <c r="AF435" s="45"/>
      <c r="AG435" s="45"/>
      <c r="AH435" s="45"/>
      <c r="AI435" s="45"/>
      <c r="AJ435" s="45">
        <v>2331.581442271614</v>
      </c>
      <c r="AK435" s="45">
        <v>0.044</v>
      </c>
      <c r="AL435" s="45"/>
      <c r="AM435" s="45"/>
      <c r="AN435" s="45"/>
      <c r="AO435" s="23"/>
      <c r="AP435" s="23"/>
      <c r="AQ435" s="45">
        <v>2331.581442271614</v>
      </c>
      <c r="AR435" s="45">
        <v>0.095</v>
      </c>
      <c r="AS435" s="23"/>
      <c r="AT435" s="23"/>
      <c r="AU435" s="23"/>
      <c r="AV435" s="23"/>
      <c r="AW435" s="23"/>
      <c r="AX435" s="45">
        <v>2331.581442271614</v>
      </c>
      <c r="AY435" s="23"/>
      <c r="AZ435" s="23"/>
      <c r="BA435" s="23"/>
      <c r="BB435" s="23"/>
      <c r="BC435" s="23"/>
      <c r="BD435" s="23"/>
      <c r="BE435" s="45">
        <v>2331.581442271614</v>
      </c>
      <c r="BF435" s="45">
        <v>153.0</v>
      </c>
      <c r="BG435" s="23"/>
      <c r="BH435" s="23"/>
      <c r="BI435" s="23"/>
      <c r="BJ435" s="23"/>
      <c r="BK435" s="23"/>
      <c r="BL435" s="45">
        <v>2331.581442271614</v>
      </c>
      <c r="BM435" s="45">
        <v>0.035</v>
      </c>
      <c r="BN435" s="23"/>
      <c r="BO435" s="23"/>
      <c r="BP435" s="23"/>
      <c r="BQ435" s="23"/>
      <c r="BR435" s="23"/>
      <c r="BS435" s="45">
        <v>2331.581442271614</v>
      </c>
      <c r="BT435" s="45">
        <v>0.007</v>
      </c>
      <c r="BU435" s="23"/>
      <c r="BV435" s="23"/>
      <c r="BW435" s="23"/>
      <c r="BX435" s="23"/>
      <c r="BY435" s="23"/>
      <c r="BZ435" s="23"/>
      <c r="CA435" s="23"/>
    </row>
    <row r="436" ht="15.75" customHeight="1">
      <c r="A436" s="45">
        <v>2271.57171013979</v>
      </c>
      <c r="B436" s="46">
        <v>0.069</v>
      </c>
      <c r="C436" s="45"/>
      <c r="D436" s="45"/>
      <c r="E436" s="45"/>
      <c r="F436" s="45"/>
      <c r="G436" s="45"/>
      <c r="H436" s="45">
        <v>2271.57171013979</v>
      </c>
      <c r="I436" s="46">
        <v>0.195</v>
      </c>
      <c r="J436" s="45"/>
      <c r="K436" s="45"/>
      <c r="L436" s="45"/>
      <c r="M436" s="45"/>
      <c r="N436" s="45"/>
      <c r="O436" s="45">
        <v>2271.57171013979</v>
      </c>
      <c r="P436" s="45">
        <v>3.638678336836999E-4</v>
      </c>
      <c r="Q436" s="45"/>
      <c r="R436" s="45"/>
      <c r="S436" s="45"/>
      <c r="T436" s="45"/>
      <c r="U436" s="45"/>
      <c r="V436" s="45">
        <v>2271.57171013979</v>
      </c>
      <c r="W436" s="45">
        <v>7.55817030594788E-5</v>
      </c>
      <c r="X436" s="45"/>
      <c r="Y436" s="45"/>
      <c r="Z436" s="45"/>
      <c r="AA436" s="45"/>
      <c r="AB436" s="45"/>
      <c r="AC436" s="45">
        <v>2271.57171013979</v>
      </c>
      <c r="AD436" s="45">
        <v>8.90036427715525</v>
      </c>
      <c r="AE436" s="45"/>
      <c r="AF436" s="45"/>
      <c r="AG436" s="45"/>
      <c r="AH436" s="45"/>
      <c r="AI436" s="45"/>
      <c r="AJ436" s="45">
        <v>2271.57171013979</v>
      </c>
      <c r="AK436" s="45">
        <v>0.044</v>
      </c>
      <c r="AL436" s="45"/>
      <c r="AM436" s="45"/>
      <c r="AN436" s="45"/>
      <c r="AO436" s="23"/>
      <c r="AP436" s="23"/>
      <c r="AQ436" s="45">
        <v>2271.57171013979</v>
      </c>
      <c r="AR436" s="45">
        <v>0.091</v>
      </c>
      <c r="AS436" s="23"/>
      <c r="AT436" s="23"/>
      <c r="AU436" s="23"/>
      <c r="AV436" s="23"/>
      <c r="AW436" s="23"/>
      <c r="AX436" s="45">
        <v>2271.57171013979</v>
      </c>
      <c r="AY436" s="23">
        <v>0.375</v>
      </c>
      <c r="AZ436" s="23"/>
      <c r="BA436" s="23"/>
      <c r="BB436" s="23"/>
      <c r="BC436" s="23"/>
      <c r="BD436" s="23"/>
      <c r="BE436" s="45">
        <v>2271.57171013979</v>
      </c>
      <c r="BF436" s="45">
        <v>153.0</v>
      </c>
      <c r="BG436" s="23"/>
      <c r="BH436" s="23"/>
      <c r="BI436" s="23"/>
      <c r="BJ436" s="23"/>
      <c r="BK436" s="23"/>
      <c r="BL436" s="45">
        <v>2271.57171013979</v>
      </c>
      <c r="BM436" s="45">
        <v>0.072</v>
      </c>
      <c r="BN436" s="23"/>
      <c r="BO436" s="23"/>
      <c r="BP436" s="23"/>
      <c r="BQ436" s="23"/>
      <c r="BR436" s="23"/>
      <c r="BS436" s="45">
        <v>2271.57171013979</v>
      </c>
      <c r="BT436" s="45">
        <v>0.009</v>
      </c>
      <c r="BU436" s="23"/>
      <c r="BV436" s="23"/>
      <c r="BW436" s="23"/>
      <c r="BX436" s="23"/>
      <c r="BY436" s="23"/>
      <c r="BZ436" s="23"/>
      <c r="CA436" s="23"/>
    </row>
    <row r="437" ht="15.75" customHeight="1">
      <c r="A437" s="45">
        <v>2212.437069692357</v>
      </c>
      <c r="B437" s="46">
        <v>0.065</v>
      </c>
      <c r="C437" s="45"/>
      <c r="D437" s="45"/>
      <c r="E437" s="45"/>
      <c r="F437" s="45"/>
      <c r="G437" s="45"/>
      <c r="H437" s="45">
        <v>2212.437069692357</v>
      </c>
      <c r="I437" s="46">
        <v>0.186</v>
      </c>
      <c r="J437" s="45"/>
      <c r="K437" s="45"/>
      <c r="L437" s="45"/>
      <c r="M437" s="45"/>
      <c r="N437" s="45"/>
      <c r="O437" s="45">
        <v>2212.437069692357</v>
      </c>
      <c r="P437" s="45">
        <v>3.8795928183201275E-4</v>
      </c>
      <c r="Q437" s="45"/>
      <c r="R437" s="45"/>
      <c r="S437" s="45"/>
      <c r="T437" s="45"/>
      <c r="U437" s="45"/>
      <c r="V437" s="45">
        <v>2212.437069692357</v>
      </c>
      <c r="W437" s="45">
        <v>8.903375996192579E-5</v>
      </c>
      <c r="X437" s="45"/>
      <c r="Y437" s="45"/>
      <c r="Z437" s="45"/>
      <c r="AA437" s="45"/>
      <c r="AB437" s="45"/>
      <c r="AC437" s="45">
        <v>2212.437069692357</v>
      </c>
      <c r="AD437" s="45">
        <v>9.079405282277552</v>
      </c>
      <c r="AE437" s="45"/>
      <c r="AF437" s="45"/>
      <c r="AG437" s="45"/>
      <c r="AH437" s="45"/>
      <c r="AI437" s="45"/>
      <c r="AJ437" s="45">
        <v>2212.437069692357</v>
      </c>
      <c r="AK437" s="45">
        <v>0.043</v>
      </c>
      <c r="AL437" s="45"/>
      <c r="AM437" s="45"/>
      <c r="AN437" s="45"/>
      <c r="AO437" s="23"/>
      <c r="AP437" s="23"/>
      <c r="AQ437" s="45">
        <v>2212.437069692357</v>
      </c>
      <c r="AR437" s="45">
        <v>0.087</v>
      </c>
      <c r="AS437" s="23"/>
      <c r="AT437" s="23"/>
      <c r="AU437" s="23"/>
      <c r="AV437" s="23"/>
      <c r="AW437" s="23"/>
      <c r="AX437" s="45">
        <v>2212.437069692357</v>
      </c>
      <c r="AY437" s="23">
        <v>0.375</v>
      </c>
      <c r="AZ437" s="23"/>
      <c r="BA437" s="23"/>
      <c r="BB437" s="23"/>
      <c r="BC437" s="23"/>
      <c r="BD437" s="23"/>
      <c r="BE437" s="45">
        <v>2212.437069692357</v>
      </c>
      <c r="BF437" s="45">
        <v>113.0</v>
      </c>
      <c r="BG437" s="23"/>
      <c r="BH437" s="23"/>
      <c r="BI437" s="23"/>
      <c r="BJ437" s="23"/>
      <c r="BK437" s="23"/>
      <c r="BL437" s="45">
        <v>2212.437069692357</v>
      </c>
      <c r="BM437" s="45">
        <v>0.108</v>
      </c>
      <c r="BN437" s="23"/>
      <c r="BO437" s="23"/>
      <c r="BP437" s="23"/>
      <c r="BQ437" s="23"/>
      <c r="BR437" s="23"/>
      <c r="BS437" s="45">
        <v>2212.437069692357</v>
      </c>
      <c r="BT437" s="45">
        <v>0.008</v>
      </c>
      <c r="BU437" s="23"/>
      <c r="BV437" s="23"/>
      <c r="BW437" s="23"/>
      <c r="BX437" s="23"/>
      <c r="BY437" s="23"/>
      <c r="BZ437" s="23"/>
      <c r="CA437" s="23"/>
    </row>
    <row r="438" ht="15.75" customHeight="1">
      <c r="A438" s="45">
        <v>2159.3507412521103</v>
      </c>
      <c r="B438" s="46">
        <v>0.06</v>
      </c>
      <c r="C438" s="45"/>
      <c r="D438" s="45"/>
      <c r="E438" s="45"/>
      <c r="F438" s="45"/>
      <c r="G438" s="45"/>
      <c r="H438" s="45">
        <v>2159.3507412521103</v>
      </c>
      <c r="I438" s="46">
        <v>0.195</v>
      </c>
      <c r="J438" s="45"/>
      <c r="K438" s="45"/>
      <c r="L438" s="45"/>
      <c r="M438" s="45"/>
      <c r="N438" s="45"/>
      <c r="O438" s="45">
        <v>2159.3507412521103</v>
      </c>
      <c r="P438" s="45"/>
      <c r="Q438" s="45"/>
      <c r="R438" s="45"/>
      <c r="S438" s="45"/>
      <c r="T438" s="45"/>
      <c r="U438" s="45"/>
      <c r="V438" s="45">
        <v>2159.3507412521103</v>
      </c>
      <c r="W438" s="45"/>
      <c r="X438" s="45"/>
      <c r="Y438" s="45"/>
      <c r="Z438" s="45"/>
      <c r="AA438" s="45"/>
      <c r="AB438" s="45"/>
      <c r="AC438" s="45">
        <v>2159.3507412521103</v>
      </c>
      <c r="AD438" s="45">
        <v>9.426556838709898</v>
      </c>
      <c r="AE438" s="45"/>
      <c r="AF438" s="45"/>
      <c r="AG438" s="45"/>
      <c r="AH438" s="45"/>
      <c r="AI438" s="45"/>
      <c r="AJ438" s="45">
        <v>2159.3507412521103</v>
      </c>
      <c r="AK438" s="45">
        <v>0.043</v>
      </c>
      <c r="AL438" s="45"/>
      <c r="AM438" s="45"/>
      <c r="AN438" s="45"/>
      <c r="AO438" s="23"/>
      <c r="AP438" s="23"/>
      <c r="AQ438" s="45">
        <v>2159.3507412521103</v>
      </c>
      <c r="AR438" s="45">
        <v>0.082</v>
      </c>
      <c r="AS438" s="23"/>
      <c r="AT438" s="23"/>
      <c r="AU438" s="23"/>
      <c r="AV438" s="23"/>
      <c r="AW438" s="23"/>
      <c r="AX438" s="45">
        <v>2159.3507412521103</v>
      </c>
      <c r="AY438" s="23">
        <v>0.375</v>
      </c>
      <c r="AZ438" s="23"/>
      <c r="BA438" s="23"/>
      <c r="BB438" s="23"/>
      <c r="BC438" s="23"/>
      <c r="BD438" s="23"/>
      <c r="BE438" s="45">
        <v>2159.3507412521103</v>
      </c>
      <c r="BF438" s="45">
        <v>29.0</v>
      </c>
      <c r="BG438" s="23"/>
      <c r="BH438" s="23"/>
      <c r="BI438" s="23"/>
      <c r="BJ438" s="23"/>
      <c r="BK438" s="23"/>
      <c r="BL438" s="45">
        <v>2159.3507412521103</v>
      </c>
      <c r="BM438" s="45">
        <v>0.139</v>
      </c>
      <c r="BN438" s="23"/>
      <c r="BO438" s="23"/>
      <c r="BP438" s="23"/>
      <c r="BQ438" s="23"/>
      <c r="BR438" s="23"/>
      <c r="BS438" s="45">
        <v>2159.3507412521103</v>
      </c>
      <c r="BT438" s="45">
        <v>0.009</v>
      </c>
      <c r="BU438" s="23"/>
      <c r="BV438" s="23"/>
      <c r="BW438" s="23"/>
      <c r="BX438" s="23"/>
      <c r="BY438" s="23"/>
      <c r="BZ438" s="23"/>
      <c r="CA438" s="23"/>
    </row>
    <row r="439" ht="15.75" customHeight="1">
      <c r="A439" s="45">
        <v>2119.400781020559</v>
      </c>
      <c r="B439" s="46">
        <v>0.055</v>
      </c>
      <c r="C439" s="45"/>
      <c r="D439" s="45"/>
      <c r="E439" s="45"/>
      <c r="F439" s="45"/>
      <c r="G439" s="45"/>
      <c r="H439" s="45">
        <v>2119.400781020559</v>
      </c>
      <c r="I439" s="46">
        <v>0.183</v>
      </c>
      <c r="J439" s="45"/>
      <c r="K439" s="45"/>
      <c r="L439" s="45"/>
      <c r="M439" s="45"/>
      <c r="N439" s="45"/>
      <c r="O439" s="45">
        <v>2119.400781020559</v>
      </c>
      <c r="P439" s="45">
        <v>4.017129031159768E-4</v>
      </c>
      <c r="Q439" s="45"/>
      <c r="R439" s="45"/>
      <c r="S439" s="45"/>
      <c r="T439" s="45"/>
      <c r="U439" s="45"/>
      <c r="V439" s="45">
        <v>2119.400781020559</v>
      </c>
      <c r="W439" s="45">
        <v>1.0504107079508973E-4</v>
      </c>
      <c r="X439" s="45"/>
      <c r="Y439" s="45"/>
      <c r="Z439" s="45"/>
      <c r="AA439" s="45"/>
      <c r="AB439" s="45"/>
      <c r="AC439" s="45">
        <v>2119.400781020559</v>
      </c>
      <c r="AD439" s="45">
        <v>10.323986464594768</v>
      </c>
      <c r="AE439" s="45"/>
      <c r="AF439" s="45"/>
      <c r="AG439" s="45"/>
      <c r="AH439" s="45"/>
      <c r="AI439" s="45"/>
      <c r="AJ439" s="45">
        <v>2119.400781020559</v>
      </c>
      <c r="AK439" s="45">
        <v>0.042</v>
      </c>
      <c r="AL439" s="45"/>
      <c r="AM439" s="45"/>
      <c r="AN439" s="45"/>
      <c r="AO439" s="23"/>
      <c r="AP439" s="23"/>
      <c r="AQ439" s="45">
        <v>2119.400781020559</v>
      </c>
      <c r="AR439" s="45">
        <v>0.078</v>
      </c>
      <c r="AS439" s="23"/>
      <c r="AT439" s="23"/>
      <c r="AU439" s="23"/>
      <c r="AV439" s="23"/>
      <c r="AW439" s="23"/>
      <c r="AX439" s="45">
        <v>2119.400781020559</v>
      </c>
      <c r="AY439" s="23">
        <v>0.375</v>
      </c>
      <c r="AZ439" s="23"/>
      <c r="BA439" s="23"/>
      <c r="BB439" s="23"/>
      <c r="BC439" s="23"/>
      <c r="BD439" s="23"/>
      <c r="BE439" s="45">
        <v>2119.400781020559</v>
      </c>
      <c r="BF439" s="45">
        <v>26.0</v>
      </c>
      <c r="BG439" s="23"/>
      <c r="BH439" s="23"/>
      <c r="BI439" s="23"/>
      <c r="BJ439" s="23"/>
      <c r="BK439" s="23"/>
      <c r="BL439" s="45">
        <v>2119.400781020559</v>
      </c>
      <c r="BM439" s="45">
        <v>0.194</v>
      </c>
      <c r="BN439" s="23"/>
      <c r="BO439" s="23"/>
      <c r="BP439" s="23"/>
      <c r="BQ439" s="23"/>
      <c r="BR439" s="23"/>
      <c r="BS439" s="45">
        <v>2119.400781020559</v>
      </c>
      <c r="BT439" s="45">
        <v>0.016</v>
      </c>
      <c r="BU439" s="23"/>
      <c r="BV439" s="23"/>
      <c r="BW439" s="23"/>
      <c r="BX439" s="23"/>
      <c r="BY439" s="23"/>
      <c r="BZ439" s="23"/>
      <c r="CA439" s="23"/>
    </row>
    <row r="440" ht="15.75" customHeight="1">
      <c r="A440" s="45">
        <v>2079.048929231487</v>
      </c>
      <c r="B440" s="46">
        <v>0.06</v>
      </c>
      <c r="C440" s="45"/>
      <c r="D440" s="45"/>
      <c r="E440" s="45"/>
      <c r="F440" s="45"/>
      <c r="G440" s="45"/>
      <c r="H440" s="45">
        <v>2079.048929231487</v>
      </c>
      <c r="I440" s="46">
        <v>0.157</v>
      </c>
      <c r="J440" s="45"/>
      <c r="K440" s="45"/>
      <c r="L440" s="45"/>
      <c r="M440" s="45"/>
      <c r="N440" s="45"/>
      <c r="O440" s="45">
        <v>2079.048929231487</v>
      </c>
      <c r="P440" s="45">
        <v>3.6338302792792695E-4</v>
      </c>
      <c r="Q440" s="45"/>
      <c r="R440" s="45"/>
      <c r="S440" s="45"/>
      <c r="T440" s="45"/>
      <c r="U440" s="45"/>
      <c r="V440" s="45">
        <v>2079.048929231487</v>
      </c>
      <c r="W440" s="45">
        <v>7.799315312577252E-5</v>
      </c>
      <c r="X440" s="45"/>
      <c r="Y440" s="45"/>
      <c r="Z440" s="45"/>
      <c r="AA440" s="45"/>
      <c r="AB440" s="45"/>
      <c r="AC440" s="45">
        <v>2079.048929231487</v>
      </c>
      <c r="AD440" s="45">
        <v>10.573166203109666</v>
      </c>
      <c r="AE440" s="45"/>
      <c r="AF440" s="45"/>
      <c r="AG440" s="45"/>
      <c r="AH440" s="45"/>
      <c r="AI440" s="45"/>
      <c r="AJ440" s="45">
        <v>2079.048929231487</v>
      </c>
      <c r="AK440" s="45">
        <v>0.041</v>
      </c>
      <c r="AL440" s="45"/>
      <c r="AM440" s="45"/>
      <c r="AN440" s="45"/>
      <c r="AO440" s="23"/>
      <c r="AP440" s="23"/>
      <c r="AQ440" s="45">
        <v>2079.048929231487</v>
      </c>
      <c r="AR440" s="45">
        <v>0.074</v>
      </c>
      <c r="AS440" s="23"/>
      <c r="AT440" s="23"/>
      <c r="AU440" s="23"/>
      <c r="AV440" s="23"/>
      <c r="AW440" s="23"/>
      <c r="AX440" s="45">
        <v>2079.048929231487</v>
      </c>
      <c r="AY440" s="23">
        <v>0.375</v>
      </c>
      <c r="AZ440" s="23"/>
      <c r="BA440" s="23"/>
      <c r="BB440" s="23"/>
      <c r="BC440" s="23"/>
      <c r="BD440" s="23"/>
      <c r="BE440" s="45">
        <v>2079.048929231487</v>
      </c>
      <c r="BF440" s="45">
        <v>26.0</v>
      </c>
      <c r="BG440" s="23"/>
      <c r="BH440" s="23"/>
      <c r="BI440" s="23"/>
      <c r="BJ440" s="23"/>
      <c r="BK440" s="23"/>
      <c r="BL440" s="45">
        <v>2079.048929231487</v>
      </c>
      <c r="BM440" s="45">
        <v>0.256</v>
      </c>
      <c r="BN440" s="23"/>
      <c r="BO440" s="23"/>
      <c r="BP440" s="23"/>
      <c r="BQ440" s="23"/>
      <c r="BR440" s="23"/>
      <c r="BS440" s="45">
        <v>2079.048929231487</v>
      </c>
      <c r="BT440" s="45">
        <v>0.027</v>
      </c>
      <c r="BU440" s="23"/>
      <c r="BV440" s="23"/>
      <c r="BW440" s="23"/>
      <c r="BX440" s="23"/>
      <c r="BY440" s="23"/>
      <c r="BZ440" s="23"/>
      <c r="CA440" s="23"/>
    </row>
    <row r="441" ht="15.75" customHeight="1">
      <c r="A441" s="45">
        <v>2038.300279986056</v>
      </c>
      <c r="B441" s="46">
        <v>0.057</v>
      </c>
      <c r="C441" s="45"/>
      <c r="D441" s="45"/>
      <c r="E441" s="45"/>
      <c r="F441" s="45"/>
      <c r="G441" s="45"/>
      <c r="H441" s="45">
        <v>2038.300279986056</v>
      </c>
      <c r="I441" s="46">
        <v>0.163</v>
      </c>
      <c r="J441" s="45"/>
      <c r="K441" s="45"/>
      <c r="L441" s="45"/>
      <c r="M441" s="45"/>
      <c r="N441" s="45"/>
      <c r="O441" s="45">
        <v>2038.300279986056</v>
      </c>
      <c r="P441" s="45"/>
      <c r="Q441" s="45"/>
      <c r="R441" s="45"/>
      <c r="S441" s="45"/>
      <c r="T441" s="45"/>
      <c r="U441" s="45"/>
      <c r="V441" s="45">
        <v>2038.300279986056</v>
      </c>
      <c r="W441" s="45"/>
      <c r="X441" s="45"/>
      <c r="Y441" s="45"/>
      <c r="Z441" s="45"/>
      <c r="AA441" s="45"/>
      <c r="AB441" s="45"/>
      <c r="AC441" s="45">
        <v>2038.300279986056</v>
      </c>
      <c r="AD441" s="45">
        <v>10.84812973028003</v>
      </c>
      <c r="AE441" s="45"/>
      <c r="AF441" s="45"/>
      <c r="AG441" s="45"/>
      <c r="AH441" s="45"/>
      <c r="AI441" s="45"/>
      <c r="AJ441" s="45">
        <v>2038.300279986056</v>
      </c>
      <c r="AK441" s="45">
        <v>0.041</v>
      </c>
      <c r="AL441" s="45"/>
      <c r="AM441" s="45"/>
      <c r="AN441" s="45"/>
      <c r="AO441" s="23"/>
      <c r="AP441" s="23"/>
      <c r="AQ441" s="45">
        <v>2038.300279986056</v>
      </c>
      <c r="AR441" s="45">
        <v>0.072</v>
      </c>
      <c r="AS441" s="23"/>
      <c r="AT441" s="23"/>
      <c r="AU441" s="23"/>
      <c r="AV441" s="23"/>
      <c r="AW441" s="23"/>
      <c r="AX441" s="45">
        <v>2038.300279986056</v>
      </c>
      <c r="AY441" s="23">
        <v>0.375</v>
      </c>
      <c r="AZ441" s="23"/>
      <c r="BA441" s="23"/>
      <c r="BB441" s="23"/>
      <c r="BC441" s="23"/>
      <c r="BD441" s="23"/>
      <c r="BE441" s="45">
        <v>2038.300279986056</v>
      </c>
      <c r="BF441" s="45">
        <v>13.0</v>
      </c>
      <c r="BG441" s="23"/>
      <c r="BH441" s="23"/>
      <c r="BI441" s="23"/>
      <c r="BJ441" s="23"/>
      <c r="BK441" s="23"/>
      <c r="BL441" s="45">
        <v>2038.300279986056</v>
      </c>
      <c r="BM441" s="45">
        <v>0.301</v>
      </c>
      <c r="BN441" s="23"/>
      <c r="BO441" s="23"/>
      <c r="BP441" s="23"/>
      <c r="BQ441" s="23"/>
      <c r="BR441" s="23"/>
      <c r="BS441" s="45">
        <v>2038.300279986056</v>
      </c>
      <c r="BT441" s="45">
        <v>0.042</v>
      </c>
      <c r="BU441" s="23"/>
      <c r="BV441" s="23"/>
      <c r="BW441" s="23"/>
      <c r="BX441" s="23"/>
      <c r="BY441" s="23"/>
      <c r="BZ441" s="23"/>
      <c r="CA441" s="23"/>
    </row>
    <row r="442" ht="15.75" customHeight="1">
      <c r="A442" s="45">
        <v>2001.8567443380996</v>
      </c>
      <c r="B442" s="46">
        <v>0.064</v>
      </c>
      <c r="C442" s="45"/>
      <c r="D442" s="45"/>
      <c r="E442" s="45"/>
      <c r="F442" s="45"/>
      <c r="G442" s="45"/>
      <c r="H442" s="45">
        <v>2001.8567443380996</v>
      </c>
      <c r="I442" s="46">
        <v>0.191</v>
      </c>
      <c r="J442" s="45"/>
      <c r="K442" s="45"/>
      <c r="L442" s="45"/>
      <c r="M442" s="45"/>
      <c r="N442" s="45"/>
      <c r="O442" s="45">
        <v>2001.8567443380996</v>
      </c>
      <c r="P442" s="45">
        <v>3.5563522565689696E-4</v>
      </c>
      <c r="Q442" s="45"/>
      <c r="R442" s="45"/>
      <c r="S442" s="45"/>
      <c r="T442" s="45"/>
      <c r="U442" s="45"/>
      <c r="V442" s="45">
        <v>2001.8567443380996</v>
      </c>
      <c r="W442" s="45">
        <v>8.054881569442416E-5</v>
      </c>
      <c r="X442" s="45"/>
      <c r="Y442" s="45"/>
      <c r="Z442" s="45"/>
      <c r="AA442" s="45"/>
      <c r="AB442" s="45"/>
      <c r="AC442" s="45">
        <v>2001.8567443380996</v>
      </c>
      <c r="AD442" s="45">
        <v>10.414392332208376</v>
      </c>
      <c r="AE442" s="45"/>
      <c r="AF442" s="45"/>
      <c r="AG442" s="45"/>
      <c r="AH442" s="45"/>
      <c r="AI442" s="45"/>
      <c r="AJ442" s="45">
        <v>2001.8567443380996</v>
      </c>
      <c r="AK442" s="45">
        <v>0.04</v>
      </c>
      <c r="AL442" s="45"/>
      <c r="AM442" s="45"/>
      <c r="AN442" s="45"/>
      <c r="AO442" s="23"/>
      <c r="AP442" s="23"/>
      <c r="AQ442" s="45">
        <v>2001.8567443380996</v>
      </c>
      <c r="AR442" s="45">
        <v>0.068</v>
      </c>
      <c r="AS442" s="23"/>
      <c r="AT442" s="23"/>
      <c r="AU442" s="23"/>
      <c r="AV442" s="23"/>
      <c r="AW442" s="23"/>
      <c r="AX442" s="45">
        <v>2001.8567443380996</v>
      </c>
      <c r="AY442" s="23">
        <v>0.375</v>
      </c>
      <c r="AZ442" s="23"/>
      <c r="BA442" s="23"/>
      <c r="BB442" s="23"/>
      <c r="BC442" s="23"/>
      <c r="BD442" s="23"/>
      <c r="BE442" s="45">
        <v>2001.8567443380996</v>
      </c>
      <c r="BF442" s="45">
        <v>13.0</v>
      </c>
      <c r="BG442" s="23"/>
      <c r="BH442" s="23"/>
      <c r="BI442" s="23"/>
      <c r="BJ442" s="23"/>
      <c r="BK442" s="23"/>
      <c r="BL442" s="45">
        <v>2001.8567443380996</v>
      </c>
      <c r="BM442" s="45">
        <v>0.32</v>
      </c>
      <c r="BN442" s="23"/>
      <c r="BO442" s="23"/>
      <c r="BP442" s="23"/>
      <c r="BQ442" s="23"/>
      <c r="BR442" s="23"/>
      <c r="BS442" s="45">
        <v>2001.8567443380996</v>
      </c>
      <c r="BT442" s="45">
        <v>0.043</v>
      </c>
      <c r="BU442" s="23"/>
      <c r="BV442" s="23"/>
      <c r="BW442" s="23"/>
      <c r="BX442" s="23"/>
      <c r="BY442" s="23"/>
      <c r="BZ442" s="23"/>
      <c r="CA442" s="23"/>
    </row>
    <row r="443" ht="15.75" customHeight="1">
      <c r="A443" s="45">
        <v>1952.461443230168</v>
      </c>
      <c r="B443" s="46">
        <v>0.064</v>
      </c>
      <c r="C443" s="45"/>
      <c r="D443" s="45"/>
      <c r="E443" s="45"/>
      <c r="F443" s="45"/>
      <c r="G443" s="45"/>
      <c r="H443" s="45">
        <v>1952.461443230168</v>
      </c>
      <c r="I443" s="46">
        <v>0.168</v>
      </c>
      <c r="J443" s="45"/>
      <c r="K443" s="45"/>
      <c r="L443" s="45"/>
      <c r="M443" s="45"/>
      <c r="N443" s="45"/>
      <c r="O443" s="45">
        <v>1952.461443230168</v>
      </c>
      <c r="P443" s="45"/>
      <c r="Q443" s="45"/>
      <c r="R443" s="45"/>
      <c r="S443" s="45"/>
      <c r="T443" s="45"/>
      <c r="U443" s="45"/>
      <c r="V443" s="45">
        <v>1952.461443230168</v>
      </c>
      <c r="W443" s="45"/>
      <c r="X443" s="45"/>
      <c r="Y443" s="45"/>
      <c r="Z443" s="45"/>
      <c r="AA443" s="45"/>
      <c r="AB443" s="45"/>
      <c r="AC443" s="45">
        <v>1952.461443230168</v>
      </c>
      <c r="AD443" s="45">
        <v>9.125754685033504</v>
      </c>
      <c r="AE443" s="45"/>
      <c r="AF443" s="45"/>
      <c r="AG443" s="45"/>
      <c r="AH443" s="45"/>
      <c r="AI443" s="45"/>
      <c r="AJ443" s="45">
        <v>1952.461443230168</v>
      </c>
      <c r="AK443" s="45">
        <v>0.039</v>
      </c>
      <c r="AL443" s="45"/>
      <c r="AM443" s="45"/>
      <c r="AN443" s="45"/>
      <c r="AO443" s="23"/>
      <c r="AP443" s="23"/>
      <c r="AQ443" s="45">
        <v>1952.461443230168</v>
      </c>
      <c r="AR443" s="45">
        <v>0.064</v>
      </c>
      <c r="AS443" s="23"/>
      <c r="AT443" s="23"/>
      <c r="AU443" s="23"/>
      <c r="AV443" s="23"/>
      <c r="AW443" s="23"/>
      <c r="AX443" s="45">
        <v>1952.461443230168</v>
      </c>
      <c r="AY443" s="23">
        <v>0.375</v>
      </c>
      <c r="AZ443" s="23"/>
      <c r="BA443" s="23"/>
      <c r="BB443" s="23"/>
      <c r="BC443" s="23"/>
      <c r="BD443" s="23"/>
      <c r="BE443" s="45">
        <v>1952.461443230168</v>
      </c>
      <c r="BF443" s="45">
        <v>13.0</v>
      </c>
      <c r="BG443" s="23"/>
      <c r="BH443" s="23"/>
      <c r="BI443" s="23"/>
      <c r="BJ443" s="23"/>
      <c r="BK443" s="23"/>
      <c r="BL443" s="45">
        <v>1952.461443230168</v>
      </c>
      <c r="BM443" s="45">
        <v>0.349</v>
      </c>
      <c r="BN443" s="23"/>
      <c r="BO443" s="23"/>
      <c r="BP443" s="23"/>
      <c r="BQ443" s="23"/>
      <c r="BR443" s="23"/>
      <c r="BS443" s="45">
        <v>1952.461443230168</v>
      </c>
      <c r="BT443" s="45">
        <v>0.048</v>
      </c>
      <c r="BU443" s="23"/>
      <c r="BV443" s="23"/>
      <c r="BW443" s="23"/>
      <c r="BX443" s="23"/>
      <c r="BY443" s="23"/>
      <c r="BZ443" s="23"/>
      <c r="CA443" s="23"/>
    </row>
    <row r="444" ht="15.75" customHeight="1">
      <c r="A444" s="45">
        <v>26967.708486458832</v>
      </c>
      <c r="B444" s="46">
        <v>0.061</v>
      </c>
      <c r="C444" s="45"/>
      <c r="D444" s="45"/>
      <c r="E444" s="45"/>
      <c r="F444" s="45"/>
      <c r="G444" s="45"/>
      <c r="H444" s="45">
        <v>26967.708486458832</v>
      </c>
      <c r="I444" s="46">
        <v>0.153</v>
      </c>
      <c r="J444" s="45"/>
      <c r="K444" s="45"/>
      <c r="L444" s="45"/>
      <c r="M444" s="45"/>
      <c r="N444" s="45"/>
      <c r="O444" s="45">
        <v>26967.708486458832</v>
      </c>
      <c r="P444" s="45"/>
      <c r="Q444" s="45"/>
      <c r="R444" s="45"/>
      <c r="S444" s="45"/>
      <c r="T444" s="45"/>
      <c r="U444" s="45"/>
      <c r="V444" s="45">
        <v>26967.708486458832</v>
      </c>
      <c r="W444" s="45"/>
      <c r="X444" s="45"/>
      <c r="Y444" s="45"/>
      <c r="Z444" s="45"/>
      <c r="AA444" s="45"/>
      <c r="AB444" s="45"/>
      <c r="AC444" s="45">
        <v>26967.708486458832</v>
      </c>
      <c r="AD444" s="45">
        <v>45.31197558632906</v>
      </c>
      <c r="AE444" s="45"/>
      <c r="AF444" s="45"/>
      <c r="AG444" s="45"/>
      <c r="AH444" s="45"/>
      <c r="AI444" s="45"/>
      <c r="AJ444" s="45">
        <v>26967.708486458832</v>
      </c>
      <c r="AK444" s="45">
        <v>0.032</v>
      </c>
      <c r="AL444" s="45"/>
      <c r="AM444" s="45"/>
      <c r="AN444" s="45"/>
      <c r="AO444" s="23"/>
      <c r="AP444" s="23"/>
      <c r="AQ444" s="45">
        <v>26967.708486458832</v>
      </c>
      <c r="AR444" s="45">
        <v>0.049</v>
      </c>
      <c r="AS444" s="23"/>
      <c r="AT444" s="23"/>
      <c r="AU444" s="23"/>
      <c r="AV444" s="23"/>
      <c r="AW444" s="23"/>
      <c r="AX444" s="45">
        <v>26967.708486458832</v>
      </c>
      <c r="AY444" s="23"/>
      <c r="AZ444" s="23"/>
      <c r="BA444" s="23"/>
      <c r="BB444" s="23"/>
      <c r="BC444" s="23"/>
      <c r="BD444" s="23"/>
      <c r="BE444" s="45">
        <v>26967.708486458832</v>
      </c>
      <c r="BF444" s="45"/>
      <c r="BG444" s="23"/>
      <c r="BH444" s="23"/>
      <c r="BI444" s="23"/>
      <c r="BJ444" s="23"/>
      <c r="BK444" s="23"/>
      <c r="BL444" s="45">
        <v>26967.708486458832</v>
      </c>
      <c r="BM444" s="45">
        <v>0.043</v>
      </c>
      <c r="BN444" s="23"/>
      <c r="BO444" s="23"/>
      <c r="BP444" s="23"/>
      <c r="BQ444" s="23"/>
      <c r="BR444" s="23"/>
      <c r="BS444" s="45">
        <v>26967.708486458832</v>
      </c>
      <c r="BT444" s="45">
        <v>0.016</v>
      </c>
      <c r="BU444" s="23"/>
      <c r="BV444" s="23"/>
      <c r="BW444" s="23"/>
      <c r="BX444" s="23"/>
      <c r="BY444" s="23"/>
      <c r="BZ444" s="23"/>
      <c r="CA444" s="23"/>
    </row>
    <row r="445" ht="15.75" customHeight="1">
      <c r="A445" s="45">
        <v>26560.131140351332</v>
      </c>
      <c r="B445" s="46">
        <v>0.062</v>
      </c>
      <c r="C445" s="45"/>
      <c r="D445" s="45"/>
      <c r="E445" s="45"/>
      <c r="F445" s="45"/>
      <c r="G445" s="45"/>
      <c r="H445" s="45">
        <v>26560.131140351332</v>
      </c>
      <c r="I445" s="46">
        <v>0.145</v>
      </c>
      <c r="J445" s="45"/>
      <c r="K445" s="45"/>
      <c r="L445" s="45"/>
      <c r="M445" s="45"/>
      <c r="N445" s="45"/>
      <c r="O445" s="45">
        <v>26560.131140351332</v>
      </c>
      <c r="P445" s="45">
        <v>8.227695385759304E-4</v>
      </c>
      <c r="Q445" s="45"/>
      <c r="R445" s="45"/>
      <c r="S445" s="45"/>
      <c r="T445" s="45"/>
      <c r="U445" s="45"/>
      <c r="V445" s="45">
        <v>26560.131140351332</v>
      </c>
      <c r="W445" s="45"/>
      <c r="X445" s="45"/>
      <c r="Y445" s="45"/>
      <c r="Z445" s="45"/>
      <c r="AA445" s="45"/>
      <c r="AB445" s="45"/>
      <c r="AC445" s="45">
        <v>26560.131140351332</v>
      </c>
      <c r="AD445" s="45">
        <v>36.76314489546322</v>
      </c>
      <c r="AE445" s="45"/>
      <c r="AF445" s="45"/>
      <c r="AG445" s="45"/>
      <c r="AH445" s="45"/>
      <c r="AI445" s="45"/>
      <c r="AJ445" s="45">
        <v>26560.131140351332</v>
      </c>
      <c r="AK445" s="45">
        <v>0.031</v>
      </c>
      <c r="AL445" s="45"/>
      <c r="AM445" s="45"/>
      <c r="AN445" s="45"/>
      <c r="AO445" s="23"/>
      <c r="AP445" s="23"/>
      <c r="AQ445" s="45">
        <v>26560.131140351332</v>
      </c>
      <c r="AR445" s="45">
        <v>0.049</v>
      </c>
      <c r="AS445" s="23"/>
      <c r="AT445" s="23"/>
      <c r="AU445" s="23"/>
      <c r="AV445" s="23"/>
      <c r="AW445" s="23"/>
      <c r="AX445" s="45">
        <v>26560.131140351332</v>
      </c>
      <c r="AY445" s="23"/>
      <c r="AZ445" s="23"/>
      <c r="BA445" s="23"/>
      <c r="BB445" s="23"/>
      <c r="BC445" s="23"/>
      <c r="BD445" s="23"/>
      <c r="BE445" s="45">
        <v>26560.131140351332</v>
      </c>
      <c r="BF445" s="45"/>
      <c r="BG445" s="23"/>
      <c r="BH445" s="23"/>
      <c r="BI445" s="23"/>
      <c r="BJ445" s="23"/>
      <c r="BK445" s="23"/>
      <c r="BL445" s="45">
        <v>26560.131140351332</v>
      </c>
      <c r="BM445" s="45">
        <v>0.055</v>
      </c>
      <c r="BN445" s="23"/>
      <c r="BO445" s="23"/>
      <c r="BP445" s="23"/>
      <c r="BQ445" s="23"/>
      <c r="BR445" s="23"/>
      <c r="BS445" s="45">
        <v>26560.131140351332</v>
      </c>
      <c r="BT445" s="45">
        <v>0.024</v>
      </c>
      <c r="BU445" s="23"/>
      <c r="BV445" s="23"/>
      <c r="BW445" s="23"/>
      <c r="BX445" s="23"/>
      <c r="BY445" s="23"/>
      <c r="BZ445" s="23"/>
      <c r="CA445" s="23"/>
    </row>
    <row r="446" ht="15.75" customHeight="1">
      <c r="A446" s="45">
        <v>26198.01911042367</v>
      </c>
      <c r="B446" s="46">
        <v>0.062</v>
      </c>
      <c r="C446" s="45"/>
      <c r="D446" s="45"/>
      <c r="E446" s="45"/>
      <c r="F446" s="45"/>
      <c r="G446" s="45"/>
      <c r="H446" s="45">
        <v>26198.01911042367</v>
      </c>
      <c r="I446" s="46">
        <v>0.138</v>
      </c>
      <c r="J446" s="45"/>
      <c r="K446" s="45"/>
      <c r="L446" s="45"/>
      <c r="M446" s="45"/>
      <c r="N446" s="45"/>
      <c r="O446" s="45">
        <v>26198.01911042367</v>
      </c>
      <c r="P446" s="45">
        <v>7.925229139719441E-4</v>
      </c>
      <c r="Q446" s="45"/>
      <c r="R446" s="45"/>
      <c r="S446" s="45"/>
      <c r="T446" s="45"/>
      <c r="U446" s="45"/>
      <c r="V446" s="45">
        <v>26198.01911042367</v>
      </c>
      <c r="W446" s="45">
        <v>0.001621812354880731</v>
      </c>
      <c r="X446" s="45"/>
      <c r="Y446" s="45"/>
      <c r="Z446" s="45"/>
      <c r="AA446" s="45"/>
      <c r="AB446" s="45"/>
      <c r="AC446" s="45">
        <v>26198.01911042367</v>
      </c>
      <c r="AD446" s="45">
        <v>33.19200348464972</v>
      </c>
      <c r="AE446" s="45"/>
      <c r="AF446" s="45"/>
      <c r="AG446" s="45"/>
      <c r="AH446" s="45"/>
      <c r="AI446" s="45"/>
      <c r="AJ446" s="45">
        <v>26198.01911042367</v>
      </c>
      <c r="AK446" s="45">
        <v>0.031</v>
      </c>
      <c r="AL446" s="45"/>
      <c r="AM446" s="45"/>
      <c r="AN446" s="45"/>
      <c r="AO446" s="23"/>
      <c r="AP446" s="23"/>
      <c r="AQ446" s="45">
        <v>26198.01911042367</v>
      </c>
      <c r="AR446" s="45">
        <v>0.049</v>
      </c>
      <c r="AS446" s="23"/>
      <c r="AT446" s="23"/>
      <c r="AU446" s="23"/>
      <c r="AV446" s="23"/>
      <c r="AW446" s="23"/>
      <c r="AX446" s="45">
        <v>26198.01911042367</v>
      </c>
      <c r="AY446" s="23"/>
      <c r="AZ446" s="23"/>
      <c r="BA446" s="23"/>
      <c r="BB446" s="23"/>
      <c r="BC446" s="23"/>
      <c r="BD446" s="23"/>
      <c r="BE446" s="45">
        <v>26198.01911042367</v>
      </c>
      <c r="BF446" s="45"/>
      <c r="BG446" s="23"/>
      <c r="BH446" s="23"/>
      <c r="BI446" s="23"/>
      <c r="BJ446" s="23"/>
      <c r="BK446" s="23"/>
      <c r="BL446" s="45">
        <v>26198.01911042367</v>
      </c>
      <c r="BM446" s="45">
        <v>0.077</v>
      </c>
      <c r="BN446" s="23"/>
      <c r="BO446" s="23"/>
      <c r="BP446" s="23"/>
      <c r="BQ446" s="23"/>
      <c r="BR446" s="23"/>
      <c r="BS446" s="45">
        <v>26198.01911042367</v>
      </c>
      <c r="BT446" s="45">
        <v>0.026</v>
      </c>
      <c r="BU446" s="23"/>
      <c r="BV446" s="23"/>
      <c r="BW446" s="23"/>
      <c r="BX446" s="23"/>
      <c r="BY446" s="23"/>
      <c r="BZ446" s="23"/>
      <c r="CA446" s="23"/>
    </row>
    <row r="447" ht="15.75" customHeight="1">
      <c r="A447" s="45">
        <v>25903.343088686514</v>
      </c>
      <c r="B447" s="46">
        <v>0.065</v>
      </c>
      <c r="C447" s="45"/>
      <c r="D447" s="45"/>
      <c r="E447" s="45"/>
      <c r="F447" s="45"/>
      <c r="G447" s="45"/>
      <c r="H447" s="45">
        <v>25903.343088686514</v>
      </c>
      <c r="I447" s="46">
        <v>0.147</v>
      </c>
      <c r="J447" s="45"/>
      <c r="K447" s="45"/>
      <c r="L447" s="45"/>
      <c r="M447" s="45"/>
      <c r="N447" s="45"/>
      <c r="O447" s="45">
        <v>25903.343088686514</v>
      </c>
      <c r="P447" s="45">
        <v>7.555885540195343E-4</v>
      </c>
      <c r="Q447" s="45"/>
      <c r="R447" s="45"/>
      <c r="S447" s="45"/>
      <c r="T447" s="45"/>
      <c r="U447" s="45"/>
      <c r="V447" s="45">
        <v>25903.343088686514</v>
      </c>
      <c r="W447" s="45">
        <v>0.0016065720557409335</v>
      </c>
      <c r="X447" s="45"/>
      <c r="Y447" s="45"/>
      <c r="Z447" s="45"/>
      <c r="AA447" s="45"/>
      <c r="AB447" s="45"/>
      <c r="AC447" s="45">
        <v>25903.343088686514</v>
      </c>
      <c r="AD447" s="45">
        <v>50.97825247559984</v>
      </c>
      <c r="AE447" s="45"/>
      <c r="AF447" s="45"/>
      <c r="AG447" s="45"/>
      <c r="AH447" s="45"/>
      <c r="AI447" s="45"/>
      <c r="AJ447" s="45">
        <v>25903.343088686514</v>
      </c>
      <c r="AK447" s="45">
        <v>0.03</v>
      </c>
      <c r="AL447" s="45"/>
      <c r="AM447" s="45"/>
      <c r="AN447" s="45"/>
      <c r="AO447" s="23"/>
      <c r="AP447" s="23"/>
      <c r="AQ447" s="45">
        <v>25903.343088686514</v>
      </c>
      <c r="AR447" s="45">
        <v>0.049</v>
      </c>
      <c r="AS447" s="23"/>
      <c r="AT447" s="23"/>
      <c r="AU447" s="23"/>
      <c r="AV447" s="23"/>
      <c r="AW447" s="23"/>
      <c r="AX447" s="45">
        <v>25903.343088686514</v>
      </c>
      <c r="AY447" s="23"/>
      <c r="AZ447" s="23"/>
      <c r="BA447" s="23"/>
      <c r="BB447" s="23"/>
      <c r="BC447" s="23"/>
      <c r="BD447" s="23"/>
      <c r="BE447" s="45">
        <v>25903.343088686514</v>
      </c>
      <c r="BF447" s="45">
        <v>85.0</v>
      </c>
      <c r="BG447" s="23"/>
      <c r="BH447" s="23"/>
      <c r="BI447" s="23"/>
      <c r="BJ447" s="23"/>
      <c r="BK447" s="23"/>
      <c r="BL447" s="45">
        <v>25903.343088686514</v>
      </c>
      <c r="BM447" s="45">
        <v>0.113</v>
      </c>
      <c r="BN447" s="23"/>
      <c r="BO447" s="23"/>
      <c r="BP447" s="23"/>
      <c r="BQ447" s="23"/>
      <c r="BR447" s="23"/>
      <c r="BS447" s="45">
        <v>25903.343088686514</v>
      </c>
      <c r="BT447" s="45">
        <v>0.034</v>
      </c>
      <c r="BU447" s="23"/>
      <c r="BV447" s="23"/>
      <c r="BW447" s="23"/>
      <c r="BX447" s="23"/>
      <c r="BY447" s="23"/>
      <c r="BZ447" s="23"/>
      <c r="CA447" s="23"/>
    </row>
    <row r="448" ht="15.75" customHeight="1">
      <c r="A448" s="45">
        <v>25869.502964079627</v>
      </c>
      <c r="B448" s="46">
        <v>0.065</v>
      </c>
      <c r="C448" s="45"/>
      <c r="D448" s="45"/>
      <c r="E448" s="45"/>
      <c r="F448" s="45"/>
      <c r="G448" s="45"/>
      <c r="H448" s="45">
        <v>25869.502964079627</v>
      </c>
      <c r="I448" s="46">
        <v>0.114</v>
      </c>
      <c r="J448" s="45"/>
      <c r="K448" s="45"/>
      <c r="L448" s="45"/>
      <c r="M448" s="45"/>
      <c r="N448" s="45"/>
      <c r="O448" s="45">
        <v>25869.502964079627</v>
      </c>
      <c r="P448" s="45">
        <v>7.262943513767147E-4</v>
      </c>
      <c r="Q448" s="45"/>
      <c r="R448" s="45"/>
      <c r="S448" s="45"/>
      <c r="T448" s="45"/>
      <c r="U448" s="45"/>
      <c r="V448" s="45">
        <v>25869.502964079627</v>
      </c>
      <c r="W448" s="45">
        <v>0.001786534352974063</v>
      </c>
      <c r="X448" s="45"/>
      <c r="Y448" s="45"/>
      <c r="Z448" s="45"/>
      <c r="AA448" s="45"/>
      <c r="AB448" s="45"/>
      <c r="AC448" s="45">
        <v>25869.502964079627</v>
      </c>
      <c r="AD448" s="45">
        <v>61.398079188547015</v>
      </c>
      <c r="AE448" s="45"/>
      <c r="AF448" s="45"/>
      <c r="AG448" s="45"/>
      <c r="AH448" s="45"/>
      <c r="AI448" s="45"/>
      <c r="AJ448" s="45">
        <v>25869.502964079627</v>
      </c>
      <c r="AK448" s="45">
        <v>0.03</v>
      </c>
      <c r="AL448" s="45"/>
      <c r="AM448" s="45"/>
      <c r="AN448" s="45"/>
      <c r="AO448" s="23"/>
      <c r="AP448" s="23"/>
      <c r="AQ448" s="45">
        <v>25869.502964079627</v>
      </c>
      <c r="AR448" s="45">
        <v>0.048</v>
      </c>
      <c r="AS448" s="23"/>
      <c r="AT448" s="23"/>
      <c r="AU448" s="23"/>
      <c r="AV448" s="23"/>
      <c r="AW448" s="23"/>
      <c r="AX448" s="45">
        <v>25869.502964079627</v>
      </c>
      <c r="AY448" s="23"/>
      <c r="AZ448" s="23"/>
      <c r="BA448" s="23"/>
      <c r="BB448" s="23"/>
      <c r="BC448" s="23"/>
      <c r="BD448" s="23"/>
      <c r="BE448" s="45">
        <v>25869.502964079627</v>
      </c>
      <c r="BF448" s="45">
        <v>85.0</v>
      </c>
      <c r="BG448" s="23"/>
      <c r="BH448" s="23"/>
      <c r="BI448" s="23"/>
      <c r="BJ448" s="23"/>
      <c r="BK448" s="23"/>
      <c r="BL448" s="45">
        <v>25869.502964079627</v>
      </c>
      <c r="BM448" s="45">
        <v>0.143</v>
      </c>
      <c r="BN448" s="23"/>
      <c r="BO448" s="23"/>
      <c r="BP448" s="23"/>
      <c r="BQ448" s="23"/>
      <c r="BR448" s="23"/>
      <c r="BS448" s="45">
        <v>25869.502964079627</v>
      </c>
      <c r="BT448" s="45">
        <v>0.038</v>
      </c>
      <c r="BU448" s="23"/>
      <c r="BV448" s="23"/>
      <c r="BW448" s="23"/>
      <c r="BX448" s="23"/>
      <c r="BY448" s="23"/>
      <c r="BZ448" s="23"/>
      <c r="CA448" s="23"/>
    </row>
    <row r="449" ht="15.75" customHeight="1">
      <c r="A449" s="45">
        <v>25610.752642048006</v>
      </c>
      <c r="B449" s="46">
        <v>0.073</v>
      </c>
      <c r="C449" s="45"/>
      <c r="D449" s="45"/>
      <c r="E449" s="45"/>
      <c r="F449" s="45"/>
      <c r="G449" s="45"/>
      <c r="H449" s="45">
        <v>25610.752642048006</v>
      </c>
      <c r="I449" s="46">
        <v>0.106</v>
      </c>
      <c r="J449" s="45"/>
      <c r="K449" s="45"/>
      <c r="L449" s="45"/>
      <c r="M449" s="45"/>
      <c r="N449" s="45"/>
      <c r="O449" s="45">
        <v>25610.752642048006</v>
      </c>
      <c r="P449" s="45"/>
      <c r="Q449" s="45"/>
      <c r="R449" s="45"/>
      <c r="S449" s="45"/>
      <c r="T449" s="45"/>
      <c r="U449" s="45"/>
      <c r="V449" s="45">
        <v>25610.752642048006</v>
      </c>
      <c r="W449" s="45"/>
      <c r="X449" s="45"/>
      <c r="Y449" s="45"/>
      <c r="Z449" s="45"/>
      <c r="AA449" s="45"/>
      <c r="AB449" s="45"/>
      <c r="AC449" s="45">
        <v>25610.752642048006</v>
      </c>
      <c r="AD449" s="45">
        <v>53.280026995213674</v>
      </c>
      <c r="AE449" s="45"/>
      <c r="AF449" s="45"/>
      <c r="AG449" s="45"/>
      <c r="AH449" s="45"/>
      <c r="AI449" s="45"/>
      <c r="AJ449" s="45">
        <v>25610.752642048006</v>
      </c>
      <c r="AK449" s="45">
        <v>0.029</v>
      </c>
      <c r="AL449" s="45"/>
      <c r="AM449" s="45"/>
      <c r="AN449" s="45"/>
      <c r="AO449" s="23"/>
      <c r="AP449" s="23"/>
      <c r="AQ449" s="45">
        <v>25610.752642048006</v>
      </c>
      <c r="AR449" s="45">
        <v>0.046</v>
      </c>
      <c r="AS449" s="23"/>
      <c r="AT449" s="23"/>
      <c r="AU449" s="23"/>
      <c r="AV449" s="23"/>
      <c r="AW449" s="23"/>
      <c r="AX449" s="45">
        <v>25610.752642048006</v>
      </c>
      <c r="AY449" s="23">
        <v>0.258</v>
      </c>
      <c r="AZ449" s="23"/>
      <c r="BA449" s="23"/>
      <c r="BB449" s="23"/>
      <c r="BC449" s="23"/>
      <c r="BD449" s="23"/>
      <c r="BE449" s="45">
        <v>25610.752642048006</v>
      </c>
      <c r="BF449" s="45">
        <v>95.0</v>
      </c>
      <c r="BG449" s="23"/>
      <c r="BH449" s="23"/>
      <c r="BI449" s="23"/>
      <c r="BJ449" s="23"/>
      <c r="BK449" s="23"/>
      <c r="BL449" s="45">
        <v>25610.752642048006</v>
      </c>
      <c r="BM449" s="45">
        <v>0.221</v>
      </c>
      <c r="BN449" s="23"/>
      <c r="BO449" s="23"/>
      <c r="BP449" s="23"/>
      <c r="BQ449" s="23"/>
      <c r="BR449" s="23"/>
      <c r="BS449" s="45">
        <v>25610.752642048006</v>
      </c>
      <c r="BT449" s="45">
        <v>0.04</v>
      </c>
      <c r="BU449" s="23"/>
      <c r="BV449" s="23"/>
      <c r="BW449" s="23"/>
      <c r="BX449" s="23"/>
      <c r="BY449" s="23"/>
      <c r="BZ449" s="23"/>
      <c r="CA449" s="23"/>
    </row>
    <row r="450" ht="15.75" customHeight="1">
      <c r="A450" s="45">
        <v>25335.299503490376</v>
      </c>
      <c r="B450" s="46">
        <v>0.072</v>
      </c>
      <c r="C450" s="45"/>
      <c r="D450" s="45"/>
      <c r="E450" s="45"/>
      <c r="F450" s="45"/>
      <c r="G450" s="45"/>
      <c r="H450" s="45">
        <v>25335.299503490376</v>
      </c>
      <c r="I450" s="46">
        <v>0.112</v>
      </c>
      <c r="J450" s="45"/>
      <c r="K450" s="45"/>
      <c r="L450" s="45"/>
      <c r="M450" s="45"/>
      <c r="N450" s="45"/>
      <c r="O450" s="45">
        <v>25335.299503490376</v>
      </c>
      <c r="P450" s="45">
        <v>5.665071061813573E-4</v>
      </c>
      <c r="Q450" s="45"/>
      <c r="R450" s="45"/>
      <c r="S450" s="45"/>
      <c r="T450" s="45"/>
      <c r="U450" s="45"/>
      <c r="V450" s="45">
        <v>25335.299503490376</v>
      </c>
      <c r="W450" s="45">
        <v>9.557067431881539E-4</v>
      </c>
      <c r="X450" s="45"/>
      <c r="Y450" s="45"/>
      <c r="Z450" s="45"/>
      <c r="AA450" s="45"/>
      <c r="AB450" s="45"/>
      <c r="AC450" s="45">
        <v>25335.299503490376</v>
      </c>
      <c r="AD450" s="45">
        <v>57.47879495219274</v>
      </c>
      <c r="AE450" s="45"/>
      <c r="AF450" s="45"/>
      <c r="AG450" s="45"/>
      <c r="AH450" s="45"/>
      <c r="AI450" s="45"/>
      <c r="AJ450" s="45">
        <v>25335.299503490376</v>
      </c>
      <c r="AK450" s="45">
        <v>0.029</v>
      </c>
      <c r="AL450" s="45"/>
      <c r="AM450" s="45"/>
      <c r="AN450" s="45"/>
      <c r="AO450" s="23"/>
      <c r="AP450" s="23"/>
      <c r="AQ450" s="45">
        <v>25335.299503490376</v>
      </c>
      <c r="AR450" s="45">
        <v>0.044</v>
      </c>
      <c r="AS450" s="23"/>
      <c r="AT450" s="23"/>
      <c r="AU450" s="23"/>
      <c r="AV450" s="23"/>
      <c r="AW450" s="23"/>
      <c r="AX450" s="45">
        <v>25335.299503490376</v>
      </c>
      <c r="AY450" s="23">
        <v>0.258</v>
      </c>
      <c r="AZ450" s="23"/>
      <c r="BA450" s="23"/>
      <c r="BB450" s="23"/>
      <c r="BC450" s="23"/>
      <c r="BD450" s="23"/>
      <c r="BE450" s="45">
        <v>25335.299503490376</v>
      </c>
      <c r="BF450" s="45">
        <v>95.0</v>
      </c>
      <c r="BG450" s="23"/>
      <c r="BH450" s="23"/>
      <c r="BI450" s="23"/>
      <c r="BJ450" s="23"/>
      <c r="BK450" s="23"/>
      <c r="BL450" s="45">
        <v>25335.299503490376</v>
      </c>
      <c r="BM450" s="45">
        <v>0.297</v>
      </c>
      <c r="BN450" s="23"/>
      <c r="BO450" s="23"/>
      <c r="BP450" s="23"/>
      <c r="BQ450" s="23"/>
      <c r="BR450" s="23"/>
      <c r="BS450" s="45">
        <v>25335.299503490376</v>
      </c>
      <c r="BT450" s="45">
        <v>0.044</v>
      </c>
      <c r="BU450" s="23"/>
      <c r="BV450" s="23"/>
      <c r="BW450" s="23"/>
      <c r="BX450" s="23"/>
      <c r="BY450" s="23"/>
      <c r="BZ450" s="23"/>
      <c r="CA450" s="23"/>
    </row>
    <row r="451" ht="15.75" customHeight="1">
      <c r="A451" s="45">
        <v>25017.21758783102</v>
      </c>
      <c r="B451" s="46">
        <v>0.069</v>
      </c>
      <c r="C451" s="45"/>
      <c r="D451" s="45"/>
      <c r="E451" s="45"/>
      <c r="F451" s="45"/>
      <c r="G451" s="45"/>
      <c r="H451" s="45">
        <v>25017.21758783102</v>
      </c>
      <c r="I451" s="46">
        <v>0.129</v>
      </c>
      <c r="J451" s="45"/>
      <c r="K451" s="45"/>
      <c r="L451" s="45"/>
      <c r="M451" s="45"/>
      <c r="N451" s="45"/>
      <c r="O451" s="45">
        <v>25017.21758783102</v>
      </c>
      <c r="P451" s="45"/>
      <c r="Q451" s="45"/>
      <c r="R451" s="45"/>
      <c r="S451" s="45"/>
      <c r="T451" s="45"/>
      <c r="U451" s="45"/>
      <c r="V451" s="45">
        <v>25017.21758783102</v>
      </c>
      <c r="W451" s="45"/>
      <c r="X451" s="45"/>
      <c r="Y451" s="45"/>
      <c r="Z451" s="45"/>
      <c r="AA451" s="45"/>
      <c r="AB451" s="45"/>
      <c r="AC451" s="45">
        <v>25017.21758783102</v>
      </c>
      <c r="AD451" s="45">
        <v>63.44018839813524</v>
      </c>
      <c r="AE451" s="45"/>
      <c r="AF451" s="45"/>
      <c r="AG451" s="45"/>
      <c r="AH451" s="45"/>
      <c r="AI451" s="45"/>
      <c r="AJ451" s="45">
        <v>25017.21758783102</v>
      </c>
      <c r="AK451" s="45">
        <v>0.028</v>
      </c>
      <c r="AL451" s="45"/>
      <c r="AM451" s="45"/>
      <c r="AN451" s="45"/>
      <c r="AO451" s="23"/>
      <c r="AP451" s="23"/>
      <c r="AQ451" s="45">
        <v>25017.21758783102</v>
      </c>
      <c r="AR451" s="45">
        <v>0.042</v>
      </c>
      <c r="AS451" s="23"/>
      <c r="AT451" s="23"/>
      <c r="AU451" s="23"/>
      <c r="AV451" s="23"/>
      <c r="AW451" s="23"/>
      <c r="AX451" s="45">
        <v>25017.21758783102</v>
      </c>
      <c r="AY451" s="23">
        <v>0.258</v>
      </c>
      <c r="AZ451" s="23"/>
      <c r="BA451" s="23"/>
      <c r="BB451" s="23"/>
      <c r="BC451" s="23"/>
      <c r="BD451" s="23"/>
      <c r="BE451" s="45">
        <v>25017.21758783102</v>
      </c>
      <c r="BF451" s="45">
        <v>99.0</v>
      </c>
      <c r="BG451" s="23"/>
      <c r="BH451" s="23"/>
      <c r="BI451" s="23"/>
      <c r="BJ451" s="23"/>
      <c r="BK451" s="23"/>
      <c r="BL451" s="45">
        <v>25017.21758783102</v>
      </c>
      <c r="BM451" s="45">
        <v>0.385</v>
      </c>
      <c r="BN451" s="23"/>
      <c r="BO451" s="23"/>
      <c r="BP451" s="23"/>
      <c r="BQ451" s="23"/>
      <c r="BR451" s="23"/>
      <c r="BS451" s="45">
        <v>25017.21758783102</v>
      </c>
      <c r="BT451" s="45">
        <v>0.048</v>
      </c>
      <c r="BU451" s="23"/>
      <c r="BV451" s="23"/>
      <c r="BW451" s="23"/>
      <c r="BX451" s="23"/>
      <c r="BY451" s="23"/>
      <c r="BZ451" s="23"/>
      <c r="CA451" s="23"/>
    </row>
    <row r="452" ht="15.75" customHeight="1">
      <c r="A452" s="45">
        <v>24976.876859433265</v>
      </c>
      <c r="B452" s="46">
        <v>0.069</v>
      </c>
      <c r="C452" s="45"/>
      <c r="D452" s="45"/>
      <c r="E452" s="45"/>
      <c r="F452" s="45"/>
      <c r="G452" s="45"/>
      <c r="H452" s="45">
        <v>24976.876859433265</v>
      </c>
      <c r="I452" s="46">
        <v>0.137</v>
      </c>
      <c r="J452" s="45"/>
      <c r="K452" s="45"/>
      <c r="L452" s="45"/>
      <c r="M452" s="45"/>
      <c r="N452" s="45"/>
      <c r="O452" s="45">
        <v>24976.876859433265</v>
      </c>
      <c r="P452" s="45">
        <v>6.372018830855353E-4</v>
      </c>
      <c r="Q452" s="45"/>
      <c r="R452" s="45"/>
      <c r="S452" s="45"/>
      <c r="T452" s="45"/>
      <c r="U452" s="45"/>
      <c r="V452" s="45">
        <v>24976.876859433265</v>
      </c>
      <c r="W452" s="45">
        <v>0.0011412783169911186</v>
      </c>
      <c r="X452" s="45"/>
      <c r="Y452" s="45"/>
      <c r="Z452" s="45"/>
      <c r="AA452" s="45"/>
      <c r="AB452" s="45"/>
      <c r="AC452" s="45">
        <v>24976.876859433265</v>
      </c>
      <c r="AD452" s="45">
        <v>54.00818934702678</v>
      </c>
      <c r="AE452" s="45"/>
      <c r="AF452" s="45"/>
      <c r="AG452" s="45"/>
      <c r="AH452" s="45"/>
      <c r="AI452" s="45"/>
      <c r="AJ452" s="45">
        <v>24976.876859433265</v>
      </c>
      <c r="AK452" s="45">
        <v>0.028</v>
      </c>
      <c r="AL452" s="45"/>
      <c r="AM452" s="45"/>
      <c r="AN452" s="45"/>
      <c r="AO452" s="23"/>
      <c r="AP452" s="23"/>
      <c r="AQ452" s="45">
        <v>24976.876859433265</v>
      </c>
      <c r="AR452" s="45">
        <v>0.041</v>
      </c>
      <c r="AS452" s="23"/>
      <c r="AT452" s="23"/>
      <c r="AU452" s="23"/>
      <c r="AV452" s="23"/>
      <c r="AW452" s="23"/>
      <c r="AX452" s="45">
        <v>24976.876859433265</v>
      </c>
      <c r="AY452" s="23">
        <v>0.228</v>
      </c>
      <c r="AZ452" s="23"/>
      <c r="BA452" s="23"/>
      <c r="BB452" s="23"/>
      <c r="BC452" s="23"/>
      <c r="BD452" s="23"/>
      <c r="BE452" s="45">
        <v>24976.876859433265</v>
      </c>
      <c r="BF452" s="45">
        <v>66.0</v>
      </c>
      <c r="BG452" s="23"/>
      <c r="BH452" s="23"/>
      <c r="BI452" s="23"/>
      <c r="BJ452" s="23"/>
      <c r="BK452" s="23"/>
      <c r="BL452" s="45">
        <v>24976.876859433265</v>
      </c>
      <c r="BM452" s="45">
        <v>0.498</v>
      </c>
      <c r="BN452" s="23"/>
      <c r="BO452" s="23"/>
      <c r="BP452" s="23"/>
      <c r="BQ452" s="23"/>
      <c r="BR452" s="23"/>
      <c r="BS452" s="45">
        <v>24976.876859433265</v>
      </c>
      <c r="BT452" s="45">
        <v>0.053</v>
      </c>
      <c r="BU452" s="23"/>
      <c r="BV452" s="23"/>
      <c r="BW452" s="23"/>
      <c r="BX452" s="23"/>
      <c r="BY452" s="23"/>
      <c r="BZ452" s="23"/>
      <c r="CA452" s="23"/>
    </row>
    <row r="453" ht="15.75" customHeight="1">
      <c r="A453" s="45">
        <v>24605.62127886287</v>
      </c>
      <c r="B453" s="46">
        <v>0.079</v>
      </c>
      <c r="C453" s="45"/>
      <c r="D453" s="45"/>
      <c r="E453" s="45"/>
      <c r="F453" s="45"/>
      <c r="G453" s="45"/>
      <c r="H453" s="45">
        <v>24605.62127886287</v>
      </c>
      <c r="I453" s="46">
        <v>0.111</v>
      </c>
      <c r="J453" s="45"/>
      <c r="K453" s="45"/>
      <c r="L453" s="45"/>
      <c r="M453" s="45"/>
      <c r="N453" s="45"/>
      <c r="O453" s="45">
        <v>24605.62127886287</v>
      </c>
      <c r="P453" s="45">
        <v>6.036861242697684E-4</v>
      </c>
      <c r="Q453" s="45"/>
      <c r="R453" s="45"/>
      <c r="S453" s="45"/>
      <c r="T453" s="45"/>
      <c r="U453" s="45"/>
      <c r="V453" s="45">
        <v>24605.62127886287</v>
      </c>
      <c r="W453" s="45">
        <v>0.0010776777025217658</v>
      </c>
      <c r="X453" s="45"/>
      <c r="Y453" s="45"/>
      <c r="Z453" s="45"/>
      <c r="AA453" s="45"/>
      <c r="AB453" s="45"/>
      <c r="AC453" s="45">
        <v>24605.62127886287</v>
      </c>
      <c r="AD453" s="45">
        <v>55.983257273857966</v>
      </c>
      <c r="AE453" s="45"/>
      <c r="AF453" s="45"/>
      <c r="AG453" s="45"/>
      <c r="AH453" s="45"/>
      <c r="AI453" s="45"/>
      <c r="AJ453" s="45">
        <v>24605.62127886287</v>
      </c>
      <c r="AK453" s="45">
        <v>0.027</v>
      </c>
      <c r="AL453" s="45"/>
      <c r="AM453" s="45"/>
      <c r="AN453" s="45"/>
      <c r="AO453" s="23"/>
      <c r="AP453" s="23"/>
      <c r="AQ453" s="45">
        <v>24605.62127886287</v>
      </c>
      <c r="AR453" s="45">
        <v>0.039</v>
      </c>
      <c r="AS453" s="23"/>
      <c r="AT453" s="23"/>
      <c r="AU453" s="23"/>
      <c r="AV453" s="23"/>
      <c r="AW453" s="23"/>
      <c r="AX453" s="45">
        <v>24605.62127886287</v>
      </c>
      <c r="AY453" s="23">
        <v>0.223</v>
      </c>
      <c r="AZ453" s="23"/>
      <c r="BA453" s="23"/>
      <c r="BB453" s="23"/>
      <c r="BC453" s="23"/>
      <c r="BD453" s="23"/>
      <c r="BE453" s="45">
        <v>24605.62127886287</v>
      </c>
      <c r="BF453" s="45">
        <v>66.0</v>
      </c>
      <c r="BG453" s="23"/>
      <c r="BH453" s="23"/>
      <c r="BI453" s="23"/>
      <c r="BJ453" s="23"/>
      <c r="BK453" s="23"/>
      <c r="BL453" s="45">
        <v>24605.62127886287</v>
      </c>
      <c r="BM453" s="45">
        <v>0.761</v>
      </c>
      <c r="BN453" s="23"/>
      <c r="BO453" s="23"/>
      <c r="BP453" s="23"/>
      <c r="BQ453" s="23"/>
      <c r="BR453" s="23"/>
      <c r="BS453" s="45">
        <v>24605.62127886287</v>
      </c>
      <c r="BT453" s="45">
        <v>0.065</v>
      </c>
      <c r="BU453" s="23"/>
      <c r="BV453" s="23"/>
      <c r="BW453" s="23"/>
      <c r="BX453" s="23"/>
      <c r="BY453" s="23"/>
      <c r="BZ453" s="23"/>
      <c r="CA453" s="23"/>
    </row>
    <row r="454" ht="15.75" customHeight="1">
      <c r="A454" s="45">
        <v>24250.018807535864</v>
      </c>
      <c r="B454" s="46">
        <v>0.082</v>
      </c>
      <c r="C454" s="45"/>
      <c r="D454" s="45"/>
      <c r="E454" s="45"/>
      <c r="F454" s="45"/>
      <c r="G454" s="45"/>
      <c r="H454" s="45">
        <v>24250.018807535864</v>
      </c>
      <c r="I454" s="46">
        <v>0.097</v>
      </c>
      <c r="J454" s="45"/>
      <c r="K454" s="45"/>
      <c r="L454" s="45"/>
      <c r="M454" s="45"/>
      <c r="N454" s="45"/>
      <c r="O454" s="45">
        <v>24250.018807535864</v>
      </c>
      <c r="P454" s="45"/>
      <c r="Q454" s="45"/>
      <c r="R454" s="45"/>
      <c r="S454" s="45"/>
      <c r="T454" s="45"/>
      <c r="U454" s="45"/>
      <c r="V454" s="45">
        <v>24250.018807535864</v>
      </c>
      <c r="W454" s="45"/>
      <c r="X454" s="45"/>
      <c r="Y454" s="45"/>
      <c r="Z454" s="45"/>
      <c r="AA454" s="45"/>
      <c r="AB454" s="45"/>
      <c r="AC454" s="45">
        <v>24250.018807535864</v>
      </c>
      <c r="AD454" s="45">
        <v>66.54529416920954</v>
      </c>
      <c r="AE454" s="45"/>
      <c r="AF454" s="45"/>
      <c r="AG454" s="45"/>
      <c r="AH454" s="45"/>
      <c r="AI454" s="45"/>
      <c r="AJ454" s="45">
        <v>24250.018807535864</v>
      </c>
      <c r="AK454" s="45">
        <v>0.027</v>
      </c>
      <c r="AL454" s="45"/>
      <c r="AM454" s="45"/>
      <c r="AN454" s="45"/>
      <c r="AO454" s="23"/>
      <c r="AP454" s="23"/>
      <c r="AQ454" s="45">
        <v>24250.018807535864</v>
      </c>
      <c r="AR454" s="45">
        <v>0.038</v>
      </c>
      <c r="AS454" s="23"/>
      <c r="AT454" s="23"/>
      <c r="AU454" s="23"/>
      <c r="AV454" s="23"/>
      <c r="AW454" s="23"/>
      <c r="AX454" s="45">
        <v>24250.018807535864</v>
      </c>
      <c r="AY454" s="23">
        <v>0.223</v>
      </c>
      <c r="AZ454" s="23"/>
      <c r="BA454" s="23"/>
      <c r="BB454" s="23"/>
      <c r="BC454" s="23"/>
      <c r="BD454" s="23"/>
      <c r="BE454" s="45">
        <v>24250.018807535864</v>
      </c>
      <c r="BF454" s="45">
        <v>66.0</v>
      </c>
      <c r="BG454" s="23"/>
      <c r="BH454" s="23"/>
      <c r="BI454" s="23"/>
      <c r="BJ454" s="23"/>
      <c r="BK454" s="23"/>
      <c r="BL454" s="45">
        <v>24250.018807535864</v>
      </c>
      <c r="BM454" s="45">
        <v>0.895</v>
      </c>
      <c r="BN454" s="23"/>
      <c r="BO454" s="23"/>
      <c r="BP454" s="23"/>
      <c r="BQ454" s="23"/>
      <c r="BR454" s="23"/>
      <c r="BS454" s="45">
        <v>24250.018807535864</v>
      </c>
      <c r="BT454" s="45">
        <v>0.116</v>
      </c>
      <c r="BU454" s="23"/>
      <c r="BV454" s="23"/>
      <c r="BW454" s="23"/>
      <c r="BX454" s="23"/>
      <c r="BY454" s="23"/>
      <c r="BZ454" s="23"/>
      <c r="CA454" s="23"/>
    </row>
    <row r="455" ht="15.75" customHeight="1">
      <c r="A455" s="45">
        <v>23855.64302598554</v>
      </c>
      <c r="B455" s="46">
        <v>0.086</v>
      </c>
      <c r="C455" s="45"/>
      <c r="D455" s="45"/>
      <c r="E455" s="45"/>
      <c r="F455" s="45"/>
      <c r="G455" s="45"/>
      <c r="H455" s="45">
        <v>23855.64302598554</v>
      </c>
      <c r="I455" s="46">
        <v>0.087</v>
      </c>
      <c r="J455" s="45"/>
      <c r="K455" s="45"/>
      <c r="L455" s="45"/>
      <c r="M455" s="45"/>
      <c r="N455" s="45"/>
      <c r="O455" s="45">
        <v>23855.64302598554</v>
      </c>
      <c r="P455" s="45">
        <v>4.8520529685455293E-4</v>
      </c>
      <c r="Q455" s="45"/>
      <c r="R455" s="45"/>
      <c r="S455" s="45"/>
      <c r="T455" s="45"/>
      <c r="U455" s="45"/>
      <c r="V455" s="45">
        <v>23855.64302598554</v>
      </c>
      <c r="W455" s="45">
        <v>8.450508608786545E-4</v>
      </c>
      <c r="X455" s="45"/>
      <c r="Y455" s="45"/>
      <c r="Z455" s="45"/>
      <c r="AA455" s="45"/>
      <c r="AB455" s="45"/>
      <c r="AC455" s="45">
        <v>23855.64302598554</v>
      </c>
      <c r="AD455" s="45">
        <v>93.34339818670303</v>
      </c>
      <c r="AE455" s="45"/>
      <c r="AF455" s="45"/>
      <c r="AG455" s="45"/>
      <c r="AH455" s="45"/>
      <c r="AI455" s="45"/>
      <c r="AJ455" s="45">
        <v>23855.64302598554</v>
      </c>
      <c r="AK455" s="45">
        <v>0.027</v>
      </c>
      <c r="AL455" s="45"/>
      <c r="AM455" s="45"/>
      <c r="AN455" s="45"/>
      <c r="AO455" s="23"/>
      <c r="AP455" s="23"/>
      <c r="AQ455" s="45">
        <v>23855.64302598554</v>
      </c>
      <c r="AR455" s="45">
        <v>0.036</v>
      </c>
      <c r="AS455" s="23"/>
      <c r="AT455" s="23"/>
      <c r="AU455" s="23"/>
      <c r="AV455" s="23"/>
      <c r="AW455" s="23"/>
      <c r="AX455" s="45">
        <v>23855.64302598554</v>
      </c>
      <c r="AY455" s="23">
        <v>0.218</v>
      </c>
      <c r="AZ455" s="23"/>
      <c r="BA455" s="23"/>
      <c r="BB455" s="23"/>
      <c r="BC455" s="23"/>
      <c r="BD455" s="23"/>
      <c r="BE455" s="45">
        <v>23855.64302598554</v>
      </c>
      <c r="BF455" s="45">
        <v>66.0</v>
      </c>
      <c r="BG455" s="23"/>
      <c r="BH455" s="23"/>
      <c r="BI455" s="23"/>
      <c r="BJ455" s="23"/>
      <c r="BK455" s="23"/>
      <c r="BL455" s="45">
        <v>23855.64302598554</v>
      </c>
      <c r="BM455" s="45">
        <v>0.99</v>
      </c>
      <c r="BN455" s="23"/>
      <c r="BO455" s="23"/>
      <c r="BP455" s="23"/>
      <c r="BQ455" s="23"/>
      <c r="BR455" s="23"/>
      <c r="BS455" s="45">
        <v>23855.64302598554</v>
      </c>
      <c r="BT455" s="45">
        <v>0.12</v>
      </c>
      <c r="BU455" s="23"/>
      <c r="BV455" s="23"/>
      <c r="BW455" s="23"/>
      <c r="BX455" s="23"/>
      <c r="BY455" s="23"/>
      <c r="BZ455" s="23"/>
      <c r="CA455" s="23"/>
    </row>
    <row r="456" ht="15.75" customHeight="1">
      <c r="A456" s="45">
        <v>23592.90281106474</v>
      </c>
      <c r="B456" s="46">
        <v>0.083</v>
      </c>
      <c r="C456" s="45"/>
      <c r="D456" s="45"/>
      <c r="E456" s="45"/>
      <c r="F456" s="45"/>
      <c r="G456" s="45"/>
      <c r="H456" s="45">
        <v>23592.90281106474</v>
      </c>
      <c r="I456" s="46">
        <v>0.087</v>
      </c>
      <c r="J456" s="45"/>
      <c r="K456" s="45"/>
      <c r="L456" s="45"/>
      <c r="M456" s="45"/>
      <c r="N456" s="45"/>
      <c r="O456" s="45">
        <v>23592.90281106474</v>
      </c>
      <c r="P456" s="45">
        <v>5.727201952028709E-4</v>
      </c>
      <c r="Q456" s="45"/>
      <c r="R456" s="45"/>
      <c r="S456" s="45"/>
      <c r="T456" s="45"/>
      <c r="U456" s="45"/>
      <c r="V456" s="45">
        <v>23592.90281106474</v>
      </c>
      <c r="W456" s="45">
        <v>0.001030807832015059</v>
      </c>
      <c r="X456" s="45"/>
      <c r="Y456" s="45"/>
      <c r="Z456" s="45"/>
      <c r="AA456" s="45"/>
      <c r="AB456" s="45"/>
      <c r="AC456" s="45">
        <v>23592.90281106474</v>
      </c>
      <c r="AD456" s="45"/>
      <c r="AE456" s="45"/>
      <c r="AF456" s="45"/>
      <c r="AG456" s="45"/>
      <c r="AH456" s="45"/>
      <c r="AI456" s="45"/>
      <c r="AJ456" s="45">
        <v>23592.90281106474</v>
      </c>
      <c r="AK456" s="45">
        <v>0.026</v>
      </c>
      <c r="AL456" s="45"/>
      <c r="AM456" s="45"/>
      <c r="AN456" s="45"/>
      <c r="AO456" s="23"/>
      <c r="AP456" s="23"/>
      <c r="AQ456" s="45">
        <v>23592.90281106474</v>
      </c>
      <c r="AR456" s="45">
        <v>0.036</v>
      </c>
      <c r="AS456" s="23"/>
      <c r="AT456" s="23"/>
      <c r="AU456" s="23"/>
      <c r="AV456" s="23"/>
      <c r="AW456" s="23"/>
      <c r="AX456" s="45">
        <v>23592.90281106474</v>
      </c>
      <c r="AY456" s="23">
        <v>0.218</v>
      </c>
      <c r="AZ456" s="23"/>
      <c r="BA456" s="23"/>
      <c r="BB456" s="23"/>
      <c r="BC456" s="23"/>
      <c r="BD456" s="23"/>
      <c r="BE456" s="45">
        <v>23592.90281106474</v>
      </c>
      <c r="BF456" s="45">
        <v>66.0</v>
      </c>
      <c r="BG456" s="23"/>
      <c r="BH456" s="23"/>
      <c r="BI456" s="23"/>
      <c r="BJ456" s="23"/>
      <c r="BK456" s="23"/>
      <c r="BL456" s="45">
        <v>23592.90281106474</v>
      </c>
      <c r="BM456" s="45">
        <v>0.95</v>
      </c>
      <c r="BN456" s="23"/>
      <c r="BO456" s="23"/>
      <c r="BP456" s="23"/>
      <c r="BQ456" s="23"/>
      <c r="BR456" s="23"/>
      <c r="BS456" s="45">
        <v>23592.90281106474</v>
      </c>
      <c r="BT456" s="45">
        <v>0.129</v>
      </c>
      <c r="BU456" s="23"/>
      <c r="BV456" s="23"/>
      <c r="BW456" s="23"/>
      <c r="BX456" s="23"/>
      <c r="BY456" s="23"/>
      <c r="BZ456" s="23"/>
      <c r="CA456" s="23"/>
    </row>
    <row r="457" ht="15.75" customHeight="1">
      <c r="A457" s="45">
        <v>6208.830630906889</v>
      </c>
      <c r="B457" s="46">
        <v>0.064</v>
      </c>
      <c r="C457" s="45"/>
      <c r="D457" s="45"/>
      <c r="E457" s="45"/>
      <c r="F457" s="45"/>
      <c r="G457" s="45"/>
      <c r="H457" s="45">
        <v>6208.830630906889</v>
      </c>
      <c r="I457" s="46"/>
      <c r="J457" s="45"/>
      <c r="K457" s="45"/>
      <c r="L457" s="45"/>
      <c r="M457" s="45"/>
      <c r="N457" s="45"/>
      <c r="O457" s="45">
        <v>6208.830630906889</v>
      </c>
      <c r="P457" s="45"/>
      <c r="Q457" s="45"/>
      <c r="R457" s="45"/>
      <c r="S457" s="45"/>
      <c r="T457" s="45"/>
      <c r="U457" s="45"/>
      <c r="V457" s="45">
        <v>6208.830630906889</v>
      </c>
      <c r="W457" s="45"/>
      <c r="X457" s="45"/>
      <c r="Y457" s="45"/>
      <c r="Z457" s="45"/>
      <c r="AA457" s="45"/>
      <c r="AB457" s="45"/>
      <c r="AC457" s="45">
        <v>6208.830630906889</v>
      </c>
      <c r="AD457" s="45">
        <v>2.911786959107137</v>
      </c>
      <c r="AE457" s="45"/>
      <c r="AF457" s="45"/>
      <c r="AG457" s="45"/>
      <c r="AH457" s="45"/>
      <c r="AI457" s="45"/>
      <c r="AJ457" s="45">
        <v>6208.830630906889</v>
      </c>
      <c r="AK457" s="45">
        <v>0.053</v>
      </c>
      <c r="AL457" s="45"/>
      <c r="AM457" s="45"/>
      <c r="AN457" s="45"/>
      <c r="AO457" s="23"/>
      <c r="AP457" s="23"/>
      <c r="AQ457" s="45">
        <v>6208.830630906889</v>
      </c>
      <c r="AR457" s="45">
        <v>0.101</v>
      </c>
      <c r="AS457" s="23"/>
      <c r="AT457" s="23"/>
      <c r="AU457" s="23"/>
      <c r="AV457" s="23"/>
      <c r="AW457" s="23"/>
      <c r="AX457" s="45">
        <v>6208.830630906889</v>
      </c>
      <c r="AY457" s="23"/>
      <c r="AZ457" s="23"/>
      <c r="BA457" s="23"/>
      <c r="BB457" s="23"/>
      <c r="BC457" s="23"/>
      <c r="BD457" s="23"/>
      <c r="BE457" s="45">
        <v>6208.830630906889</v>
      </c>
      <c r="BF457" s="45"/>
      <c r="BG457" s="23"/>
      <c r="BH457" s="23"/>
      <c r="BI457" s="23"/>
      <c r="BJ457" s="23"/>
      <c r="BK457" s="23"/>
      <c r="BL457" s="45">
        <v>6208.830630906889</v>
      </c>
      <c r="BM457" s="45">
        <v>0.0</v>
      </c>
      <c r="BN457" s="23"/>
      <c r="BO457" s="23"/>
      <c r="BP457" s="23"/>
      <c r="BQ457" s="23"/>
      <c r="BR457" s="23"/>
      <c r="BS457" s="45">
        <v>6208.830630906889</v>
      </c>
      <c r="BT457" s="45">
        <v>0.0</v>
      </c>
      <c r="BU457" s="23"/>
      <c r="BV457" s="23"/>
      <c r="BW457" s="23"/>
      <c r="BX457" s="23"/>
      <c r="BY457" s="23"/>
      <c r="BZ457" s="23"/>
      <c r="CA457" s="23"/>
    </row>
    <row r="458" ht="15.75" customHeight="1">
      <c r="A458" s="45">
        <v>6003.230604678622</v>
      </c>
      <c r="B458" s="46">
        <v>0.074</v>
      </c>
      <c r="C458" s="45"/>
      <c r="D458" s="45"/>
      <c r="E458" s="45"/>
      <c r="F458" s="45"/>
      <c r="G458" s="45"/>
      <c r="H458" s="45">
        <v>6003.230604678622</v>
      </c>
      <c r="I458" s="46"/>
      <c r="J458" s="45"/>
      <c r="K458" s="45"/>
      <c r="L458" s="45"/>
      <c r="M458" s="45"/>
      <c r="N458" s="45"/>
      <c r="O458" s="45">
        <v>6003.230604678622</v>
      </c>
      <c r="P458" s="45"/>
      <c r="Q458" s="45"/>
      <c r="R458" s="45"/>
      <c r="S458" s="45"/>
      <c r="T458" s="45"/>
      <c r="U458" s="45"/>
      <c r="V458" s="45">
        <v>6003.230604678622</v>
      </c>
      <c r="W458" s="45"/>
      <c r="X458" s="45"/>
      <c r="Y458" s="45"/>
      <c r="Z458" s="45"/>
      <c r="AA458" s="45"/>
      <c r="AB458" s="45"/>
      <c r="AC458" s="45">
        <v>6003.230604678622</v>
      </c>
      <c r="AD458" s="45">
        <v>2.8956426194369222</v>
      </c>
      <c r="AE458" s="45"/>
      <c r="AF458" s="45"/>
      <c r="AG458" s="45"/>
      <c r="AH458" s="45"/>
      <c r="AI458" s="45"/>
      <c r="AJ458" s="45">
        <v>6003.230604678622</v>
      </c>
      <c r="AK458" s="45">
        <v>0.053</v>
      </c>
      <c r="AL458" s="45"/>
      <c r="AM458" s="45"/>
      <c r="AN458" s="45"/>
      <c r="AO458" s="23"/>
      <c r="AP458" s="23"/>
      <c r="AQ458" s="45">
        <v>6003.230604678622</v>
      </c>
      <c r="AR458" s="45">
        <v>0.098</v>
      </c>
      <c r="AS458" s="23"/>
      <c r="AT458" s="23"/>
      <c r="AU458" s="23"/>
      <c r="AV458" s="23"/>
      <c r="AW458" s="23"/>
      <c r="AX458" s="45">
        <v>6003.230604678622</v>
      </c>
      <c r="AY458" s="23"/>
      <c r="AZ458" s="23"/>
      <c r="BA458" s="23"/>
      <c r="BB458" s="23"/>
      <c r="BC458" s="23"/>
      <c r="BD458" s="23"/>
      <c r="BE458" s="45">
        <v>6003.230604678622</v>
      </c>
      <c r="BF458" s="45"/>
      <c r="BG458" s="23"/>
      <c r="BH458" s="23"/>
      <c r="BI458" s="23"/>
      <c r="BJ458" s="23"/>
      <c r="BK458" s="23"/>
      <c r="BL458" s="45">
        <v>6003.230604678622</v>
      </c>
      <c r="BM458" s="45">
        <v>0.0</v>
      </c>
      <c r="BN458" s="23"/>
      <c r="BO458" s="23"/>
      <c r="BP458" s="23"/>
      <c r="BQ458" s="23"/>
      <c r="BR458" s="23"/>
      <c r="BS458" s="45">
        <v>6003.230604678622</v>
      </c>
      <c r="BT458" s="45">
        <v>0.001</v>
      </c>
      <c r="BU458" s="23"/>
      <c r="BV458" s="23"/>
      <c r="BW458" s="23"/>
      <c r="BX458" s="23"/>
      <c r="BY458" s="23"/>
      <c r="BZ458" s="23"/>
      <c r="CA458" s="23"/>
    </row>
    <row r="459" ht="15.75" customHeight="1">
      <c r="A459" s="45">
        <v>5816.127521716684</v>
      </c>
      <c r="B459" s="46">
        <v>0.07</v>
      </c>
      <c r="C459" s="45"/>
      <c r="D459" s="45"/>
      <c r="E459" s="45"/>
      <c r="F459" s="45"/>
      <c r="G459" s="45"/>
      <c r="H459" s="45">
        <v>5816.127521716684</v>
      </c>
      <c r="I459" s="46"/>
      <c r="J459" s="45"/>
      <c r="K459" s="45"/>
      <c r="L459" s="45"/>
      <c r="M459" s="45"/>
      <c r="N459" s="45"/>
      <c r="O459" s="45">
        <v>5816.127521716684</v>
      </c>
      <c r="P459" s="45"/>
      <c r="Q459" s="45"/>
      <c r="R459" s="45"/>
      <c r="S459" s="45"/>
      <c r="T459" s="45"/>
      <c r="U459" s="45"/>
      <c r="V459" s="45">
        <v>5816.127521716684</v>
      </c>
      <c r="W459" s="45">
        <v>1.1948586889201481E-4</v>
      </c>
      <c r="X459" s="45"/>
      <c r="Y459" s="45"/>
      <c r="Z459" s="45"/>
      <c r="AA459" s="45"/>
      <c r="AB459" s="45"/>
      <c r="AC459" s="45">
        <v>5816.127521716684</v>
      </c>
      <c r="AD459" s="45">
        <v>2.4540298851759417</v>
      </c>
      <c r="AE459" s="45"/>
      <c r="AF459" s="45"/>
      <c r="AG459" s="45"/>
      <c r="AH459" s="45"/>
      <c r="AI459" s="45"/>
      <c r="AJ459" s="45">
        <v>5816.127521716684</v>
      </c>
      <c r="AK459" s="45">
        <v>0.052</v>
      </c>
      <c r="AL459" s="45"/>
      <c r="AM459" s="45"/>
      <c r="AN459" s="45"/>
      <c r="AO459" s="23"/>
      <c r="AP459" s="23"/>
      <c r="AQ459" s="45">
        <v>5816.127521716684</v>
      </c>
      <c r="AR459" s="45">
        <v>0.094</v>
      </c>
      <c r="AS459" s="23"/>
      <c r="AT459" s="23"/>
      <c r="AU459" s="23"/>
      <c r="AV459" s="23"/>
      <c r="AW459" s="23"/>
      <c r="AX459" s="45">
        <v>5816.127521716684</v>
      </c>
      <c r="AY459" s="23"/>
      <c r="AZ459" s="23"/>
      <c r="BA459" s="23"/>
      <c r="BB459" s="23"/>
      <c r="BC459" s="23"/>
      <c r="BD459" s="23"/>
      <c r="BE459" s="45">
        <v>5816.127521716684</v>
      </c>
      <c r="BF459" s="45"/>
      <c r="BG459" s="23"/>
      <c r="BH459" s="23"/>
      <c r="BI459" s="23"/>
      <c r="BJ459" s="23"/>
      <c r="BK459" s="23"/>
      <c r="BL459" s="45">
        <v>5816.127521716684</v>
      </c>
      <c r="BM459" s="45">
        <v>0.005</v>
      </c>
      <c r="BN459" s="23"/>
      <c r="BO459" s="23"/>
      <c r="BP459" s="23"/>
      <c r="BQ459" s="23"/>
      <c r="BR459" s="23"/>
      <c r="BS459" s="45">
        <v>5816.127521716684</v>
      </c>
      <c r="BT459" s="45">
        <v>0.001</v>
      </c>
      <c r="BU459" s="23"/>
      <c r="BV459" s="23"/>
      <c r="BW459" s="23"/>
      <c r="BX459" s="23"/>
      <c r="BY459" s="23"/>
      <c r="BZ459" s="23"/>
      <c r="CA459" s="23"/>
    </row>
    <row r="460" ht="15.75" customHeight="1">
      <c r="A460" s="45">
        <v>5630.96701944828</v>
      </c>
      <c r="B460" s="46">
        <v>0.068</v>
      </c>
      <c r="C460" s="45"/>
      <c r="D460" s="45"/>
      <c r="E460" s="45"/>
      <c r="F460" s="45"/>
      <c r="G460" s="45"/>
      <c r="H460" s="45">
        <v>5630.96701944828</v>
      </c>
      <c r="I460" s="46"/>
      <c r="J460" s="45"/>
      <c r="K460" s="45"/>
      <c r="L460" s="45"/>
      <c r="M460" s="45"/>
      <c r="N460" s="45"/>
      <c r="O460" s="45">
        <v>5630.96701944828</v>
      </c>
      <c r="P460" s="45"/>
      <c r="Q460" s="45"/>
      <c r="R460" s="45"/>
      <c r="S460" s="45"/>
      <c r="T460" s="45"/>
      <c r="U460" s="45"/>
      <c r="V460" s="45">
        <v>5630.96701944828</v>
      </c>
      <c r="W460" s="45">
        <v>8.854222770612794E-5</v>
      </c>
      <c r="X460" s="45"/>
      <c r="Y460" s="45"/>
      <c r="Z460" s="45"/>
      <c r="AA460" s="45"/>
      <c r="AB460" s="45"/>
      <c r="AC460" s="45">
        <v>5630.96701944828</v>
      </c>
      <c r="AD460" s="45">
        <v>3.182623853031327</v>
      </c>
      <c r="AE460" s="45"/>
      <c r="AF460" s="45"/>
      <c r="AG460" s="45"/>
      <c r="AH460" s="45"/>
      <c r="AI460" s="45"/>
      <c r="AJ460" s="45">
        <v>5630.96701944828</v>
      </c>
      <c r="AK460" s="45">
        <v>0.052</v>
      </c>
      <c r="AL460" s="45"/>
      <c r="AM460" s="45"/>
      <c r="AN460" s="45"/>
      <c r="AO460" s="23"/>
      <c r="AP460" s="23"/>
      <c r="AQ460" s="45">
        <v>5630.96701944828</v>
      </c>
      <c r="AR460" s="45">
        <v>0.09</v>
      </c>
      <c r="AS460" s="23"/>
      <c r="AT460" s="23"/>
      <c r="AU460" s="23"/>
      <c r="AV460" s="23"/>
      <c r="AW460" s="23"/>
      <c r="AX460" s="45">
        <v>5630.96701944828</v>
      </c>
      <c r="AY460" s="23"/>
      <c r="AZ460" s="23"/>
      <c r="BA460" s="23"/>
      <c r="BB460" s="23"/>
      <c r="BC460" s="23"/>
      <c r="BD460" s="23"/>
      <c r="BE460" s="45">
        <v>5630.96701944828</v>
      </c>
      <c r="BF460" s="45">
        <v>35.0</v>
      </c>
      <c r="BG460" s="23"/>
      <c r="BH460" s="23"/>
      <c r="BI460" s="23"/>
      <c r="BJ460" s="23"/>
      <c r="BK460" s="23"/>
      <c r="BL460" s="45">
        <v>5630.96701944828</v>
      </c>
      <c r="BM460" s="45">
        <v>0.007</v>
      </c>
      <c r="BN460" s="23"/>
      <c r="BO460" s="23"/>
      <c r="BP460" s="23"/>
      <c r="BQ460" s="23"/>
      <c r="BR460" s="23"/>
      <c r="BS460" s="45">
        <v>5630.96701944828</v>
      </c>
      <c r="BT460" s="45">
        <v>0.002</v>
      </c>
      <c r="BU460" s="23"/>
      <c r="BV460" s="23"/>
      <c r="BW460" s="23"/>
      <c r="BX460" s="23"/>
      <c r="BY460" s="23"/>
      <c r="BZ460" s="23"/>
      <c r="CA460" s="23"/>
    </row>
    <row r="461" ht="15.75" customHeight="1">
      <c r="A461" s="45">
        <v>5476.125276568061</v>
      </c>
      <c r="B461" s="46">
        <v>0.071</v>
      </c>
      <c r="C461" s="45"/>
      <c r="D461" s="45"/>
      <c r="E461" s="45"/>
      <c r="F461" s="45"/>
      <c r="G461" s="45"/>
      <c r="H461" s="45">
        <v>5476.125276568061</v>
      </c>
      <c r="I461" s="46"/>
      <c r="J461" s="45"/>
      <c r="K461" s="45"/>
      <c r="L461" s="45"/>
      <c r="M461" s="45"/>
      <c r="N461" s="45"/>
      <c r="O461" s="45">
        <v>5476.125276568061</v>
      </c>
      <c r="P461" s="45"/>
      <c r="Q461" s="45"/>
      <c r="R461" s="45"/>
      <c r="S461" s="45"/>
      <c r="T461" s="45"/>
      <c r="U461" s="45"/>
      <c r="V461" s="45">
        <v>5476.125276568061</v>
      </c>
      <c r="W461" s="45">
        <v>7.215417671572914E-5</v>
      </c>
      <c r="X461" s="45"/>
      <c r="Y461" s="45"/>
      <c r="Z461" s="45"/>
      <c r="AA461" s="45"/>
      <c r="AB461" s="45"/>
      <c r="AC461" s="45">
        <v>5476.125276568061</v>
      </c>
      <c r="AD461" s="45">
        <v>3.304771452628816</v>
      </c>
      <c r="AE461" s="45"/>
      <c r="AF461" s="45"/>
      <c r="AG461" s="45"/>
      <c r="AH461" s="45"/>
      <c r="AI461" s="45"/>
      <c r="AJ461" s="45">
        <v>5476.125276568061</v>
      </c>
      <c r="AK461" s="45">
        <v>0.052</v>
      </c>
      <c r="AL461" s="45"/>
      <c r="AM461" s="45"/>
      <c r="AN461" s="45"/>
      <c r="AO461" s="23"/>
      <c r="AP461" s="23"/>
      <c r="AQ461" s="45">
        <v>5476.125276568061</v>
      </c>
      <c r="AR461" s="45">
        <v>0.086</v>
      </c>
      <c r="AS461" s="23"/>
      <c r="AT461" s="23"/>
      <c r="AU461" s="23"/>
      <c r="AV461" s="23"/>
      <c r="AW461" s="23"/>
      <c r="AX461" s="45">
        <v>5476.125276568061</v>
      </c>
      <c r="AY461" s="23"/>
      <c r="AZ461" s="23"/>
      <c r="BA461" s="23"/>
      <c r="BB461" s="23"/>
      <c r="BC461" s="23"/>
      <c r="BD461" s="23"/>
      <c r="BE461" s="45">
        <v>5476.125276568061</v>
      </c>
      <c r="BF461" s="45">
        <v>35.0</v>
      </c>
      <c r="BG461" s="23"/>
      <c r="BH461" s="23"/>
      <c r="BI461" s="23"/>
      <c r="BJ461" s="23"/>
      <c r="BK461" s="23"/>
      <c r="BL461" s="45">
        <v>5476.125276568061</v>
      </c>
      <c r="BM461" s="45">
        <v>0.014</v>
      </c>
      <c r="BN461" s="23"/>
      <c r="BO461" s="23"/>
      <c r="BP461" s="23"/>
      <c r="BQ461" s="23"/>
      <c r="BR461" s="23"/>
      <c r="BS461" s="45">
        <v>5476.125276568061</v>
      </c>
      <c r="BT461" s="45">
        <v>0.002</v>
      </c>
      <c r="BU461" s="23"/>
      <c r="BV461" s="23"/>
      <c r="BW461" s="23"/>
      <c r="BX461" s="23"/>
      <c r="BY461" s="23"/>
      <c r="BZ461" s="23"/>
      <c r="CA461" s="23"/>
    </row>
    <row r="462" ht="15.75" customHeight="1">
      <c r="A462" s="45">
        <v>5284.41311069845</v>
      </c>
      <c r="B462" s="46">
        <v>0.077</v>
      </c>
      <c r="C462" s="45"/>
      <c r="D462" s="45"/>
      <c r="E462" s="45"/>
      <c r="F462" s="45"/>
      <c r="G462" s="45"/>
      <c r="H462" s="45">
        <v>5284.41311069845</v>
      </c>
      <c r="I462" s="46"/>
      <c r="J462" s="45"/>
      <c r="K462" s="45"/>
      <c r="L462" s="45"/>
      <c r="M462" s="45"/>
      <c r="N462" s="45"/>
      <c r="O462" s="45">
        <v>5284.41311069845</v>
      </c>
      <c r="P462" s="45"/>
      <c r="Q462" s="45"/>
      <c r="R462" s="45"/>
      <c r="S462" s="45"/>
      <c r="T462" s="45"/>
      <c r="U462" s="45"/>
      <c r="V462" s="45">
        <v>5284.41311069845</v>
      </c>
      <c r="W462" s="45"/>
      <c r="X462" s="45"/>
      <c r="Y462" s="45"/>
      <c r="Z462" s="45"/>
      <c r="AA462" s="45"/>
      <c r="AB462" s="45"/>
      <c r="AC462" s="45">
        <v>5284.41311069845</v>
      </c>
      <c r="AD462" s="45">
        <v>3.1857284221132636</v>
      </c>
      <c r="AE462" s="45"/>
      <c r="AF462" s="45"/>
      <c r="AG462" s="45"/>
      <c r="AH462" s="45"/>
      <c r="AI462" s="45"/>
      <c r="AJ462" s="45">
        <v>5284.41311069845</v>
      </c>
      <c r="AK462" s="45">
        <v>0.051</v>
      </c>
      <c r="AL462" s="45"/>
      <c r="AM462" s="45"/>
      <c r="AN462" s="45"/>
      <c r="AO462" s="23"/>
      <c r="AP462" s="23"/>
      <c r="AQ462" s="45">
        <v>5284.41311069845</v>
      </c>
      <c r="AR462" s="45">
        <v>0.082</v>
      </c>
      <c r="AS462" s="23"/>
      <c r="AT462" s="23"/>
      <c r="AU462" s="23"/>
      <c r="AV462" s="23"/>
      <c r="AW462" s="23"/>
      <c r="AX462" s="45">
        <v>5284.41311069845</v>
      </c>
      <c r="AY462" s="23">
        <v>0.423</v>
      </c>
      <c r="AZ462" s="23"/>
      <c r="BA462" s="23"/>
      <c r="BB462" s="23"/>
      <c r="BC462" s="23"/>
      <c r="BD462" s="23"/>
      <c r="BE462" s="45">
        <v>5284.41311069845</v>
      </c>
      <c r="BF462" s="45">
        <v>35.0</v>
      </c>
      <c r="BG462" s="23"/>
      <c r="BH462" s="23"/>
      <c r="BI462" s="23"/>
      <c r="BJ462" s="23"/>
      <c r="BK462" s="23"/>
      <c r="BL462" s="45">
        <v>5284.41311069845</v>
      </c>
      <c r="BM462" s="45">
        <v>0.025</v>
      </c>
      <c r="BN462" s="23"/>
      <c r="BO462" s="23"/>
      <c r="BP462" s="23"/>
      <c r="BQ462" s="23"/>
      <c r="BR462" s="23"/>
      <c r="BS462" s="45">
        <v>5284.41311069845</v>
      </c>
      <c r="BT462" s="45">
        <v>0.002</v>
      </c>
      <c r="BU462" s="23"/>
      <c r="BV462" s="23"/>
      <c r="BW462" s="23"/>
      <c r="BX462" s="23"/>
      <c r="BY462" s="23"/>
      <c r="BZ462" s="23"/>
      <c r="CA462" s="23"/>
    </row>
    <row r="463" ht="15.75" customHeight="1">
      <c r="A463" s="45">
        <v>5115.016159924501</v>
      </c>
      <c r="B463" s="46">
        <v>0.079</v>
      </c>
      <c r="C463" s="45"/>
      <c r="D463" s="45"/>
      <c r="E463" s="45"/>
      <c r="F463" s="45"/>
      <c r="G463" s="45"/>
      <c r="H463" s="45">
        <v>5115.016159924501</v>
      </c>
      <c r="I463" s="46"/>
      <c r="J463" s="45"/>
      <c r="K463" s="45"/>
      <c r="L463" s="45"/>
      <c r="M463" s="45"/>
      <c r="N463" s="45"/>
      <c r="O463" s="45">
        <v>5115.016159924501</v>
      </c>
      <c r="P463" s="45"/>
      <c r="Q463" s="45"/>
      <c r="R463" s="45"/>
      <c r="S463" s="45"/>
      <c r="T463" s="45"/>
      <c r="U463" s="45"/>
      <c r="V463" s="45">
        <v>5115.016159924501</v>
      </c>
      <c r="W463" s="45">
        <v>7.046935588157786E-5</v>
      </c>
      <c r="X463" s="45"/>
      <c r="Y463" s="45"/>
      <c r="Z463" s="45"/>
      <c r="AA463" s="45"/>
      <c r="AB463" s="45"/>
      <c r="AC463" s="45">
        <v>5115.016159924501</v>
      </c>
      <c r="AD463" s="45">
        <v>3.070241646292811</v>
      </c>
      <c r="AE463" s="45"/>
      <c r="AF463" s="45"/>
      <c r="AG463" s="45"/>
      <c r="AH463" s="45"/>
      <c r="AI463" s="45"/>
      <c r="AJ463" s="45">
        <v>5115.016159924501</v>
      </c>
      <c r="AK463" s="45">
        <v>0.051</v>
      </c>
      <c r="AL463" s="45"/>
      <c r="AM463" s="45"/>
      <c r="AN463" s="45"/>
      <c r="AO463" s="23"/>
      <c r="AP463" s="23"/>
      <c r="AQ463" s="45">
        <v>5115.016159924501</v>
      </c>
      <c r="AR463" s="45">
        <v>0.079</v>
      </c>
      <c r="AS463" s="23"/>
      <c r="AT463" s="23"/>
      <c r="AU463" s="23"/>
      <c r="AV463" s="23"/>
      <c r="AW463" s="23"/>
      <c r="AX463" s="45">
        <v>5115.016159924501</v>
      </c>
      <c r="AY463" s="23">
        <v>0.423</v>
      </c>
      <c r="AZ463" s="23"/>
      <c r="BA463" s="23"/>
      <c r="BB463" s="23"/>
      <c r="BC463" s="23"/>
      <c r="BD463" s="23"/>
      <c r="BE463" s="45">
        <v>5115.016159924501</v>
      </c>
      <c r="BF463" s="45">
        <v>24.0</v>
      </c>
      <c r="BG463" s="23"/>
      <c r="BH463" s="23"/>
      <c r="BI463" s="23"/>
      <c r="BJ463" s="23"/>
      <c r="BK463" s="23"/>
      <c r="BL463" s="45">
        <v>5115.016159924501</v>
      </c>
      <c r="BM463" s="45">
        <v>0.035</v>
      </c>
      <c r="BN463" s="23"/>
      <c r="BO463" s="23"/>
      <c r="BP463" s="23"/>
      <c r="BQ463" s="23"/>
      <c r="BR463" s="23"/>
      <c r="BS463" s="45">
        <v>5115.016159924501</v>
      </c>
      <c r="BT463" s="45">
        <v>0.003</v>
      </c>
      <c r="BU463" s="23"/>
      <c r="BV463" s="23"/>
      <c r="BW463" s="23"/>
      <c r="BX463" s="23"/>
      <c r="BY463" s="23"/>
      <c r="BZ463" s="23"/>
      <c r="CA463" s="23"/>
    </row>
    <row r="464" ht="15.75" customHeight="1">
      <c r="A464" s="45">
        <v>4999.867821877825</v>
      </c>
      <c r="B464" s="46">
        <v>0.074</v>
      </c>
      <c r="C464" s="45"/>
      <c r="D464" s="45"/>
      <c r="E464" s="45"/>
      <c r="F464" s="45"/>
      <c r="G464" s="45"/>
      <c r="H464" s="45">
        <v>4999.867821877825</v>
      </c>
      <c r="I464" s="46"/>
      <c r="J464" s="45"/>
      <c r="K464" s="45"/>
      <c r="L464" s="45"/>
      <c r="M464" s="45"/>
      <c r="N464" s="45"/>
      <c r="O464" s="45">
        <v>4999.867821877825</v>
      </c>
      <c r="P464" s="45"/>
      <c r="Q464" s="45"/>
      <c r="R464" s="45"/>
      <c r="S464" s="45"/>
      <c r="T464" s="45"/>
      <c r="U464" s="45"/>
      <c r="V464" s="45">
        <v>4999.867821877825</v>
      </c>
      <c r="W464" s="45"/>
      <c r="X464" s="45"/>
      <c r="Y464" s="45"/>
      <c r="Z464" s="45"/>
      <c r="AA464" s="45"/>
      <c r="AB464" s="45"/>
      <c r="AC464" s="45">
        <v>4999.867821877825</v>
      </c>
      <c r="AD464" s="45">
        <v>3.3809271615165404</v>
      </c>
      <c r="AE464" s="45"/>
      <c r="AF464" s="45"/>
      <c r="AG464" s="45"/>
      <c r="AH464" s="45"/>
      <c r="AI464" s="45"/>
      <c r="AJ464" s="45">
        <v>4999.867821877825</v>
      </c>
      <c r="AK464" s="45">
        <v>0.051</v>
      </c>
      <c r="AL464" s="45"/>
      <c r="AM464" s="45"/>
      <c r="AN464" s="45"/>
      <c r="AO464" s="23"/>
      <c r="AP464" s="23"/>
      <c r="AQ464" s="45">
        <v>4999.867821877825</v>
      </c>
      <c r="AR464" s="45">
        <v>0.075</v>
      </c>
      <c r="AS464" s="23"/>
      <c r="AT464" s="23"/>
      <c r="AU464" s="23"/>
      <c r="AV464" s="23"/>
      <c r="AW464" s="23"/>
      <c r="AX464" s="45">
        <v>4999.867821877825</v>
      </c>
      <c r="AY464" s="23">
        <v>0.424</v>
      </c>
      <c r="AZ464" s="23"/>
      <c r="BA464" s="23"/>
      <c r="BB464" s="23"/>
      <c r="BC464" s="23"/>
      <c r="BD464" s="23"/>
      <c r="BE464" s="45">
        <v>4999.867821877825</v>
      </c>
      <c r="BF464" s="45">
        <v>23.0</v>
      </c>
      <c r="BG464" s="23"/>
      <c r="BH464" s="23"/>
      <c r="BI464" s="23"/>
      <c r="BJ464" s="23"/>
      <c r="BK464" s="23"/>
      <c r="BL464" s="45">
        <v>4999.867821877825</v>
      </c>
      <c r="BM464" s="45">
        <v>0.063</v>
      </c>
      <c r="BN464" s="23"/>
      <c r="BO464" s="23"/>
      <c r="BP464" s="23"/>
      <c r="BQ464" s="23"/>
      <c r="BR464" s="23"/>
      <c r="BS464" s="45">
        <v>4999.867821877825</v>
      </c>
      <c r="BT464" s="45">
        <v>0.004</v>
      </c>
      <c r="BU464" s="23"/>
      <c r="BV464" s="23"/>
      <c r="BW464" s="23"/>
      <c r="BX464" s="23"/>
      <c r="BY464" s="23"/>
      <c r="BZ464" s="23"/>
      <c r="CA464" s="23"/>
    </row>
    <row r="465" ht="15.75" customHeight="1">
      <c r="A465" s="45">
        <v>4872.0172513781645</v>
      </c>
      <c r="B465" s="46">
        <v>0.071</v>
      </c>
      <c r="C465" s="45"/>
      <c r="D465" s="45"/>
      <c r="E465" s="45"/>
      <c r="F465" s="45"/>
      <c r="G465" s="45"/>
      <c r="H465" s="45">
        <v>4872.0172513781645</v>
      </c>
      <c r="I465" s="46"/>
      <c r="J465" s="45"/>
      <c r="K465" s="45"/>
      <c r="L465" s="45"/>
      <c r="M465" s="45"/>
      <c r="N465" s="45"/>
      <c r="O465" s="45">
        <v>4872.0172513781645</v>
      </c>
      <c r="P465" s="45"/>
      <c r="Q465" s="45"/>
      <c r="R465" s="45"/>
      <c r="S465" s="45"/>
      <c r="T465" s="45"/>
      <c r="U465" s="45"/>
      <c r="V465" s="45">
        <v>4872.0172513781645</v>
      </c>
      <c r="W465" s="45">
        <v>5.5706734238505565E-5</v>
      </c>
      <c r="X465" s="45"/>
      <c r="Y465" s="45"/>
      <c r="Z465" s="45"/>
      <c r="AA465" s="45"/>
      <c r="AB465" s="45"/>
      <c r="AC465" s="45">
        <v>4872.0172513781645</v>
      </c>
      <c r="AD465" s="45">
        <v>6.649524915193113</v>
      </c>
      <c r="AE465" s="45"/>
      <c r="AF465" s="45"/>
      <c r="AG465" s="45"/>
      <c r="AH465" s="45"/>
      <c r="AI465" s="45"/>
      <c r="AJ465" s="45">
        <v>4872.0172513781645</v>
      </c>
      <c r="AK465" s="45">
        <v>0.05</v>
      </c>
      <c r="AL465" s="45"/>
      <c r="AM465" s="45"/>
      <c r="AN465" s="45"/>
      <c r="AO465" s="23"/>
      <c r="AP465" s="23"/>
      <c r="AQ465" s="45">
        <v>4872.0172513781645</v>
      </c>
      <c r="AR465" s="45">
        <v>0.072</v>
      </c>
      <c r="AS465" s="23"/>
      <c r="AT465" s="23"/>
      <c r="AU465" s="23"/>
      <c r="AV465" s="23"/>
      <c r="AW465" s="23"/>
      <c r="AX465" s="45">
        <v>4872.0172513781645</v>
      </c>
      <c r="AY465" s="23">
        <v>0.423</v>
      </c>
      <c r="AZ465" s="23"/>
      <c r="BA465" s="23"/>
      <c r="BB465" s="23"/>
      <c r="BC465" s="23"/>
      <c r="BD465" s="23"/>
      <c r="BE465" s="45">
        <v>4872.0172513781645</v>
      </c>
      <c r="BF465" s="45">
        <v>19.0</v>
      </c>
      <c r="BG465" s="23"/>
      <c r="BH465" s="23"/>
      <c r="BI465" s="23"/>
      <c r="BJ465" s="23"/>
      <c r="BK465" s="23"/>
      <c r="BL465" s="45">
        <v>4872.0172513781645</v>
      </c>
      <c r="BM465" s="45">
        <v>0.129</v>
      </c>
      <c r="BN465" s="23"/>
      <c r="BO465" s="23"/>
      <c r="BP465" s="23"/>
      <c r="BQ465" s="23"/>
      <c r="BR465" s="23"/>
      <c r="BS465" s="45">
        <v>4872.0172513781645</v>
      </c>
      <c r="BT465" s="45">
        <v>0.007</v>
      </c>
      <c r="BU465" s="23"/>
      <c r="BV465" s="23"/>
      <c r="BW465" s="23"/>
      <c r="BX465" s="23"/>
      <c r="BY465" s="23"/>
      <c r="BZ465" s="23"/>
      <c r="CA465" s="23"/>
    </row>
    <row r="466" ht="15.75" customHeight="1">
      <c r="A466" s="45">
        <v>4725.025556905767</v>
      </c>
      <c r="B466" s="46">
        <v>0.077</v>
      </c>
      <c r="C466" s="45"/>
      <c r="D466" s="45"/>
      <c r="E466" s="45"/>
      <c r="F466" s="45"/>
      <c r="G466" s="45"/>
      <c r="H466" s="45">
        <v>4725.025556905767</v>
      </c>
      <c r="I466" s="46"/>
      <c r="J466" s="45"/>
      <c r="K466" s="45"/>
      <c r="L466" s="45"/>
      <c r="M466" s="45"/>
      <c r="N466" s="45"/>
      <c r="O466" s="45">
        <v>4725.025556905767</v>
      </c>
      <c r="P466" s="45"/>
      <c r="Q466" s="45"/>
      <c r="R466" s="45"/>
      <c r="S466" s="45"/>
      <c r="T466" s="45"/>
      <c r="U466" s="45"/>
      <c r="V466" s="45">
        <v>4725.025556905767</v>
      </c>
      <c r="W466" s="45">
        <v>5.417256857959656E-5</v>
      </c>
      <c r="X466" s="45"/>
      <c r="Y466" s="45"/>
      <c r="Z466" s="45"/>
      <c r="AA466" s="45"/>
      <c r="AB466" s="45"/>
      <c r="AC466" s="45">
        <v>4725.025556905767</v>
      </c>
      <c r="AD466" s="45">
        <v>5.489138432673234</v>
      </c>
      <c r="AE466" s="45"/>
      <c r="AF466" s="45"/>
      <c r="AG466" s="45"/>
      <c r="AH466" s="45"/>
      <c r="AI466" s="45"/>
      <c r="AJ466" s="45">
        <v>4725.025556905767</v>
      </c>
      <c r="AK466" s="45">
        <v>0.05</v>
      </c>
      <c r="AL466" s="45"/>
      <c r="AM466" s="45"/>
      <c r="AN466" s="45"/>
      <c r="AO466" s="23"/>
      <c r="AP466" s="23"/>
      <c r="AQ466" s="45">
        <v>4725.025556905767</v>
      </c>
      <c r="AR466" s="45">
        <v>0.069</v>
      </c>
      <c r="AS466" s="23"/>
      <c r="AT466" s="23"/>
      <c r="AU466" s="23"/>
      <c r="AV466" s="23"/>
      <c r="AW466" s="23"/>
      <c r="AX466" s="45">
        <v>4725.025556905767</v>
      </c>
      <c r="AY466" s="23">
        <v>0.465</v>
      </c>
      <c r="AZ466" s="23"/>
      <c r="BA466" s="23"/>
      <c r="BB466" s="23"/>
      <c r="BC466" s="23"/>
      <c r="BD466" s="23"/>
      <c r="BE466" s="45">
        <v>4725.025556905767</v>
      </c>
      <c r="BF466" s="45">
        <v>17.0</v>
      </c>
      <c r="BG466" s="23"/>
      <c r="BH466" s="23"/>
      <c r="BI466" s="23"/>
      <c r="BJ466" s="23"/>
      <c r="BK466" s="23"/>
      <c r="BL466" s="45">
        <v>4725.025556905767</v>
      </c>
      <c r="BM466" s="45">
        <v>0.17</v>
      </c>
      <c r="BN466" s="23"/>
      <c r="BO466" s="23"/>
      <c r="BP466" s="23"/>
      <c r="BQ466" s="23"/>
      <c r="BR466" s="23"/>
      <c r="BS466" s="45">
        <v>4725.025556905767</v>
      </c>
      <c r="BT466" s="45">
        <v>0.008</v>
      </c>
      <c r="BU466" s="23"/>
      <c r="BV466" s="23"/>
      <c r="BW466" s="23"/>
      <c r="BX466" s="23"/>
      <c r="BY466" s="23"/>
      <c r="BZ466" s="23"/>
      <c r="CA466" s="23"/>
    </row>
    <row r="467" ht="15.75" customHeight="1">
      <c r="A467" s="45">
        <v>4549.5718203248</v>
      </c>
      <c r="B467" s="46">
        <v>0.069</v>
      </c>
      <c r="C467" s="45"/>
      <c r="D467" s="45"/>
      <c r="E467" s="45"/>
      <c r="F467" s="45"/>
      <c r="G467" s="45"/>
      <c r="H467" s="45">
        <v>4549.5718203248</v>
      </c>
      <c r="I467" s="46"/>
      <c r="J467" s="45"/>
      <c r="K467" s="45"/>
      <c r="L467" s="45"/>
      <c r="M467" s="45"/>
      <c r="N467" s="45"/>
      <c r="O467" s="45">
        <v>4549.5718203248</v>
      </c>
      <c r="P467" s="45"/>
      <c r="Q467" s="45"/>
      <c r="R467" s="45"/>
      <c r="S467" s="45"/>
      <c r="T467" s="45"/>
      <c r="U467" s="45"/>
      <c r="V467" s="45">
        <v>4549.5718203248</v>
      </c>
      <c r="W467" s="45"/>
      <c r="X467" s="45"/>
      <c r="Y467" s="45"/>
      <c r="Z467" s="45"/>
      <c r="AA467" s="45"/>
      <c r="AB467" s="45"/>
      <c r="AC467" s="45">
        <v>4549.5718203248</v>
      </c>
      <c r="AD467" s="45"/>
      <c r="AE467" s="45"/>
      <c r="AF467" s="45"/>
      <c r="AG467" s="45"/>
      <c r="AH467" s="45"/>
      <c r="AI467" s="45"/>
      <c r="AJ467" s="45">
        <v>4549.5718203248</v>
      </c>
      <c r="AK467" s="45">
        <v>0.05</v>
      </c>
      <c r="AL467" s="45"/>
      <c r="AM467" s="45"/>
      <c r="AN467" s="45"/>
      <c r="AO467" s="23"/>
      <c r="AP467" s="23"/>
      <c r="AQ467" s="45">
        <v>4549.5718203248</v>
      </c>
      <c r="AR467" s="45">
        <v>0.066</v>
      </c>
      <c r="AS467" s="23"/>
      <c r="AT467" s="23"/>
      <c r="AU467" s="23"/>
      <c r="AV467" s="23"/>
      <c r="AW467" s="23"/>
      <c r="AX467" s="45">
        <v>4549.5718203248</v>
      </c>
      <c r="AY467" s="23">
        <v>0.465</v>
      </c>
      <c r="AZ467" s="23"/>
      <c r="BA467" s="23"/>
      <c r="BB467" s="23"/>
      <c r="BC467" s="23"/>
      <c r="BD467" s="23"/>
      <c r="BE467" s="45">
        <v>4549.5718203248</v>
      </c>
      <c r="BF467" s="45">
        <v>17.0</v>
      </c>
      <c r="BG467" s="23"/>
      <c r="BH467" s="23"/>
      <c r="BI467" s="23"/>
      <c r="BJ467" s="23"/>
      <c r="BK467" s="23"/>
      <c r="BL467" s="45">
        <v>4549.5718203248</v>
      </c>
      <c r="BM467" s="45">
        <v>0.231</v>
      </c>
      <c r="BN467" s="23"/>
      <c r="BO467" s="23"/>
      <c r="BP467" s="23"/>
      <c r="BQ467" s="23"/>
      <c r="BR467" s="23"/>
      <c r="BS467" s="45">
        <v>4549.5718203248</v>
      </c>
      <c r="BT467" s="45">
        <v>0.008</v>
      </c>
      <c r="BU467" s="23"/>
      <c r="BV467" s="23"/>
      <c r="BW467" s="23"/>
      <c r="BX467" s="23"/>
      <c r="BY467" s="23"/>
      <c r="BZ467" s="23"/>
      <c r="CA467" s="23"/>
    </row>
    <row r="468" ht="15.75" customHeight="1">
      <c r="A468" s="45">
        <v>4381.015583114324</v>
      </c>
      <c r="B468" s="46">
        <v>0.068</v>
      </c>
      <c r="C468" s="45"/>
      <c r="D468" s="45"/>
      <c r="E468" s="45"/>
      <c r="F468" s="45"/>
      <c r="G468" s="45"/>
      <c r="H468" s="45">
        <v>4381.015583114324</v>
      </c>
      <c r="I468" s="46"/>
      <c r="J468" s="45"/>
      <c r="K468" s="45"/>
      <c r="L468" s="45"/>
      <c r="M468" s="45"/>
      <c r="N468" s="45"/>
      <c r="O468" s="45">
        <v>4381.015583114324</v>
      </c>
      <c r="P468" s="45"/>
      <c r="Q468" s="45"/>
      <c r="R468" s="45"/>
      <c r="S468" s="45"/>
      <c r="T468" s="45"/>
      <c r="U468" s="45"/>
      <c r="V468" s="45">
        <v>4381.015583114324</v>
      </c>
      <c r="W468" s="45">
        <v>5.329631016320663E-5</v>
      </c>
      <c r="X468" s="45"/>
      <c r="Y468" s="45"/>
      <c r="Z468" s="45"/>
      <c r="AA468" s="45"/>
      <c r="AB468" s="45"/>
      <c r="AC468" s="45">
        <v>4381.015583114324</v>
      </c>
      <c r="AD468" s="45"/>
      <c r="AE468" s="45"/>
      <c r="AF468" s="45"/>
      <c r="AG468" s="45"/>
      <c r="AH468" s="45"/>
      <c r="AI468" s="45"/>
      <c r="AJ468" s="45">
        <v>4381.015583114324</v>
      </c>
      <c r="AK468" s="45">
        <v>0.05</v>
      </c>
      <c r="AL468" s="45"/>
      <c r="AM468" s="45"/>
      <c r="AN468" s="45"/>
      <c r="AO468" s="23"/>
      <c r="AP468" s="23"/>
      <c r="AQ468" s="45">
        <v>4381.015583114324</v>
      </c>
      <c r="AR468" s="45">
        <v>0.064</v>
      </c>
      <c r="AS468" s="23"/>
      <c r="AT468" s="23"/>
      <c r="AU468" s="23"/>
      <c r="AV468" s="23"/>
      <c r="AW468" s="23"/>
      <c r="AX468" s="45">
        <v>4381.015583114324</v>
      </c>
      <c r="AY468" s="23">
        <v>0.438</v>
      </c>
      <c r="AZ468" s="23"/>
      <c r="BA468" s="23"/>
      <c r="BB468" s="23"/>
      <c r="BC468" s="23"/>
      <c r="BD468" s="23"/>
      <c r="BE468" s="45">
        <v>4381.015583114324</v>
      </c>
      <c r="BF468" s="45">
        <v>17.0</v>
      </c>
      <c r="BG468" s="23"/>
      <c r="BH468" s="23"/>
      <c r="BI468" s="23"/>
      <c r="BJ468" s="23"/>
      <c r="BK468" s="23"/>
      <c r="BL468" s="45">
        <v>4381.015583114324</v>
      </c>
      <c r="BM468" s="45">
        <v>0.287</v>
      </c>
      <c r="BN468" s="23"/>
      <c r="BO468" s="23"/>
      <c r="BP468" s="23"/>
      <c r="BQ468" s="23"/>
      <c r="BR468" s="23"/>
      <c r="BS468" s="45">
        <v>4381.015583114324</v>
      </c>
      <c r="BT468" s="45">
        <v>0.013</v>
      </c>
      <c r="BU468" s="23"/>
      <c r="BV468" s="23"/>
      <c r="BW468" s="23"/>
      <c r="BX468" s="23"/>
      <c r="BY468" s="23"/>
      <c r="BZ468" s="23"/>
      <c r="CA468" s="23"/>
    </row>
    <row r="469" ht="15.75" customHeight="1">
      <c r="A469" s="45">
        <v>4228.362558067994</v>
      </c>
      <c r="B469" s="46">
        <v>0.072</v>
      </c>
      <c r="C469" s="45"/>
      <c r="D469" s="45"/>
      <c r="E469" s="45"/>
      <c r="F469" s="45"/>
      <c r="G469" s="45"/>
      <c r="H469" s="45">
        <v>4228.362558067994</v>
      </c>
      <c r="I469" s="46"/>
      <c r="J469" s="45"/>
      <c r="K469" s="45"/>
      <c r="L469" s="45"/>
      <c r="M469" s="45"/>
      <c r="N469" s="45"/>
      <c r="O469" s="45">
        <v>4228.362558067994</v>
      </c>
      <c r="P469" s="45"/>
      <c r="Q469" s="45"/>
      <c r="R469" s="45"/>
      <c r="S469" s="45"/>
      <c r="T469" s="45"/>
      <c r="U469" s="45"/>
      <c r="V469" s="45">
        <v>4228.362558067994</v>
      </c>
      <c r="W469" s="45">
        <v>4.703607999560763E-5</v>
      </c>
      <c r="X469" s="45"/>
      <c r="Y469" s="45"/>
      <c r="Z469" s="45"/>
      <c r="AA469" s="45"/>
      <c r="AB469" s="45"/>
      <c r="AC469" s="45">
        <v>4228.362558067994</v>
      </c>
      <c r="AD469" s="45"/>
      <c r="AE469" s="45"/>
      <c r="AF469" s="45"/>
      <c r="AG469" s="45"/>
      <c r="AH469" s="45"/>
      <c r="AI469" s="45"/>
      <c r="AJ469" s="45">
        <v>4228.362558067994</v>
      </c>
      <c r="AK469" s="45">
        <v>0.05</v>
      </c>
      <c r="AL469" s="45"/>
      <c r="AM469" s="45"/>
      <c r="AN469" s="45"/>
      <c r="AO469" s="23"/>
      <c r="AP469" s="23"/>
      <c r="AQ469" s="45">
        <v>4228.362558067994</v>
      </c>
      <c r="AR469" s="45">
        <v>0.062</v>
      </c>
      <c r="AS469" s="23"/>
      <c r="AT469" s="23"/>
      <c r="AU469" s="23"/>
      <c r="AV469" s="23"/>
      <c r="AW469" s="23"/>
      <c r="AX469" s="45">
        <v>4228.362558067994</v>
      </c>
      <c r="AY469" s="23">
        <v>0.438</v>
      </c>
      <c r="AZ469" s="23"/>
      <c r="BA469" s="23"/>
      <c r="BB469" s="23"/>
      <c r="BC469" s="23"/>
      <c r="BD469" s="23"/>
      <c r="BE469" s="45">
        <v>4228.362558067994</v>
      </c>
      <c r="BF469" s="45">
        <v>17.0</v>
      </c>
      <c r="BG469" s="23"/>
      <c r="BH469" s="23"/>
      <c r="BI469" s="23"/>
      <c r="BJ469" s="23"/>
      <c r="BK469" s="23"/>
      <c r="BL469" s="45">
        <v>4228.362558067994</v>
      </c>
      <c r="BM469" s="45">
        <v>0.314</v>
      </c>
      <c r="BN469" s="23"/>
      <c r="BO469" s="23"/>
      <c r="BP469" s="23"/>
      <c r="BQ469" s="23"/>
      <c r="BR469" s="23"/>
      <c r="BS469" s="45">
        <v>4228.362558067994</v>
      </c>
      <c r="BT469" s="45">
        <v>0.014</v>
      </c>
      <c r="BU469" s="23"/>
      <c r="BV469" s="23"/>
      <c r="BW469" s="23"/>
      <c r="BX469" s="23"/>
      <c r="BY469" s="23"/>
      <c r="BZ469" s="23"/>
      <c r="CA469" s="23"/>
    </row>
    <row r="470" ht="15.75" customHeight="1">
      <c r="A470" s="45">
        <v>601.8419986886532</v>
      </c>
      <c r="B470" s="46">
        <v>0.046</v>
      </c>
      <c r="C470" s="45"/>
      <c r="D470" s="45"/>
      <c r="E470" s="45"/>
      <c r="F470" s="45"/>
      <c r="G470" s="45"/>
      <c r="H470" s="45">
        <v>601.8419986886532</v>
      </c>
      <c r="I470" s="46">
        <v>0.213</v>
      </c>
      <c r="J470" s="45"/>
      <c r="K470" s="45"/>
      <c r="L470" s="45"/>
      <c r="M470" s="45"/>
      <c r="N470" s="45"/>
      <c r="O470" s="45">
        <v>601.8419986886532</v>
      </c>
      <c r="P470" s="45"/>
      <c r="Q470" s="45"/>
      <c r="R470" s="45"/>
      <c r="S470" s="45"/>
      <c r="T470" s="45"/>
      <c r="U470" s="45"/>
      <c r="V470" s="45">
        <v>601.8419986886532</v>
      </c>
      <c r="W470" s="45"/>
      <c r="X470" s="45"/>
      <c r="Y470" s="45"/>
      <c r="Z470" s="45"/>
      <c r="AA470" s="45"/>
      <c r="AB470" s="45"/>
      <c r="AC470" s="45">
        <v>601.8419986886532</v>
      </c>
      <c r="AD470" s="45">
        <v>4.964324936812485</v>
      </c>
      <c r="AE470" s="45"/>
      <c r="AF470" s="45"/>
      <c r="AG470" s="45"/>
      <c r="AH470" s="45"/>
      <c r="AI470" s="45"/>
      <c r="AJ470" s="45">
        <v>601.8419986886532</v>
      </c>
      <c r="AK470" s="45">
        <v>0.043</v>
      </c>
      <c r="AL470" s="45"/>
      <c r="AM470" s="45"/>
      <c r="AN470" s="45"/>
      <c r="AO470" s="23"/>
      <c r="AP470" s="23"/>
      <c r="AQ470" s="45">
        <v>601.8419986886532</v>
      </c>
      <c r="AR470" s="45">
        <v>0.113</v>
      </c>
      <c r="AS470" s="23"/>
      <c r="AT470" s="23"/>
      <c r="AU470" s="23"/>
      <c r="AV470" s="23"/>
      <c r="AW470" s="23"/>
      <c r="AX470" s="45">
        <v>601.8419986886532</v>
      </c>
      <c r="AY470" s="23"/>
      <c r="AZ470" s="23"/>
      <c r="BA470" s="23"/>
      <c r="BB470" s="23"/>
      <c r="BC470" s="23"/>
      <c r="BD470" s="23"/>
      <c r="BE470" s="45">
        <v>601.8419986886532</v>
      </c>
      <c r="BF470" s="45"/>
      <c r="BG470" s="23"/>
      <c r="BH470" s="23"/>
      <c r="BI470" s="23"/>
      <c r="BJ470" s="23"/>
      <c r="BK470" s="23"/>
      <c r="BL470" s="45">
        <v>601.8419986886532</v>
      </c>
      <c r="BM470" s="45">
        <v>0.0</v>
      </c>
      <c r="BN470" s="23"/>
      <c r="BO470" s="23"/>
      <c r="BP470" s="23"/>
      <c r="BQ470" s="23"/>
      <c r="BR470" s="23"/>
      <c r="BS470" s="45">
        <v>601.8419986886532</v>
      </c>
      <c r="BT470" s="45">
        <v>0.001</v>
      </c>
      <c r="BU470" s="23"/>
      <c r="BV470" s="23"/>
      <c r="BW470" s="23"/>
      <c r="BX470" s="23"/>
      <c r="BY470" s="23"/>
      <c r="BZ470" s="23"/>
      <c r="CA470" s="23"/>
    </row>
    <row r="471" ht="15.75" customHeight="1">
      <c r="A471" s="45">
        <v>588.4509310075588</v>
      </c>
      <c r="B471" s="46">
        <v>0.048</v>
      </c>
      <c r="C471" s="45"/>
      <c r="D471" s="45"/>
      <c r="E471" s="45"/>
      <c r="F471" s="45"/>
      <c r="G471" s="45"/>
      <c r="H471" s="45">
        <v>588.4509310075588</v>
      </c>
      <c r="I471" s="46">
        <v>0.234</v>
      </c>
      <c r="J471" s="45"/>
      <c r="K471" s="45"/>
      <c r="L471" s="45"/>
      <c r="M471" s="45"/>
      <c r="N471" s="45"/>
      <c r="O471" s="45">
        <v>588.4509310075588</v>
      </c>
      <c r="P471" s="45">
        <v>9.390500973167793E-4</v>
      </c>
      <c r="Q471" s="45"/>
      <c r="R471" s="45"/>
      <c r="S471" s="45"/>
      <c r="T471" s="45"/>
      <c r="U471" s="45"/>
      <c r="V471" s="45">
        <v>588.4509310075588</v>
      </c>
      <c r="W471" s="45"/>
      <c r="X471" s="45"/>
      <c r="Y471" s="45"/>
      <c r="Z471" s="45"/>
      <c r="AA471" s="45"/>
      <c r="AB471" s="45"/>
      <c r="AC471" s="45">
        <v>588.4509310075588</v>
      </c>
      <c r="AD471" s="45">
        <v>6.809254033364011</v>
      </c>
      <c r="AE471" s="45"/>
      <c r="AF471" s="45"/>
      <c r="AG471" s="45"/>
      <c r="AH471" s="45"/>
      <c r="AI471" s="45"/>
      <c r="AJ471" s="45">
        <v>588.4509310075588</v>
      </c>
      <c r="AK471" s="45">
        <v>0.043</v>
      </c>
      <c r="AL471" s="45"/>
      <c r="AM471" s="45"/>
      <c r="AN471" s="45"/>
      <c r="AO471" s="23"/>
      <c r="AP471" s="23"/>
      <c r="AQ471" s="45">
        <v>588.4509310075588</v>
      </c>
      <c r="AR471" s="45">
        <v>0.11</v>
      </c>
      <c r="AS471" s="23"/>
      <c r="AT471" s="23"/>
      <c r="AU471" s="23"/>
      <c r="AV471" s="23"/>
      <c r="AW471" s="23"/>
      <c r="AX471" s="45">
        <v>588.4509310075588</v>
      </c>
      <c r="AY471" s="23"/>
      <c r="AZ471" s="23"/>
      <c r="BA471" s="23"/>
      <c r="BB471" s="23"/>
      <c r="BC471" s="23"/>
      <c r="BD471" s="23"/>
      <c r="BE471" s="45">
        <v>588.4509310075588</v>
      </c>
      <c r="BF471" s="45"/>
      <c r="BG471" s="23"/>
      <c r="BH471" s="23"/>
      <c r="BI471" s="23"/>
      <c r="BJ471" s="23"/>
      <c r="BK471" s="23"/>
      <c r="BL471" s="45">
        <v>588.4509310075588</v>
      </c>
      <c r="BM471" s="45">
        <v>0.002</v>
      </c>
      <c r="BN471" s="23"/>
      <c r="BO471" s="23"/>
      <c r="BP471" s="23"/>
      <c r="BQ471" s="23"/>
      <c r="BR471" s="23"/>
      <c r="BS471" s="45">
        <v>588.4509310075588</v>
      </c>
      <c r="BT471" s="45">
        <v>0.001</v>
      </c>
      <c r="BU471" s="23"/>
      <c r="BV471" s="23"/>
      <c r="BW471" s="23"/>
      <c r="BX471" s="23"/>
      <c r="BY471" s="23"/>
      <c r="BZ471" s="23"/>
      <c r="CA471" s="23"/>
    </row>
    <row r="472" ht="15.75" customHeight="1">
      <c r="A472" s="45">
        <v>578.4909777153105</v>
      </c>
      <c r="B472" s="46">
        <v>0.039</v>
      </c>
      <c r="C472" s="45"/>
      <c r="D472" s="45"/>
      <c r="E472" s="45"/>
      <c r="F472" s="45"/>
      <c r="G472" s="45"/>
      <c r="H472" s="45">
        <v>578.4909777153105</v>
      </c>
      <c r="I472" s="46">
        <v>0.248</v>
      </c>
      <c r="J472" s="45"/>
      <c r="K472" s="45"/>
      <c r="L472" s="45"/>
      <c r="M472" s="45"/>
      <c r="N472" s="45"/>
      <c r="O472" s="45">
        <v>578.4909777153105</v>
      </c>
      <c r="P472" s="45">
        <v>8.909910610624176E-4</v>
      </c>
      <c r="Q472" s="45"/>
      <c r="R472" s="45"/>
      <c r="S472" s="45"/>
      <c r="T472" s="45"/>
      <c r="U472" s="45"/>
      <c r="V472" s="45">
        <v>578.4909777153105</v>
      </c>
      <c r="W472" s="45">
        <v>6.106420523930881E-4</v>
      </c>
      <c r="X472" s="45"/>
      <c r="Y472" s="45"/>
      <c r="Z472" s="45"/>
      <c r="AA472" s="45"/>
      <c r="AB472" s="45"/>
      <c r="AC472" s="45">
        <v>578.4909777153105</v>
      </c>
      <c r="AD472" s="45">
        <v>7.042000604203652</v>
      </c>
      <c r="AE472" s="45"/>
      <c r="AF472" s="45"/>
      <c r="AG472" s="45"/>
      <c r="AH472" s="45"/>
      <c r="AI472" s="45"/>
      <c r="AJ472" s="45">
        <v>578.4909777153105</v>
      </c>
      <c r="AK472" s="45">
        <v>0.043</v>
      </c>
      <c r="AL472" s="45"/>
      <c r="AM472" s="45"/>
      <c r="AN472" s="45"/>
      <c r="AO472" s="23"/>
      <c r="AP472" s="23"/>
      <c r="AQ472" s="45">
        <v>578.4909777153105</v>
      </c>
      <c r="AR472" s="45">
        <v>0.106</v>
      </c>
      <c r="AS472" s="23"/>
      <c r="AT472" s="23"/>
      <c r="AU472" s="23"/>
      <c r="AV472" s="23"/>
      <c r="AW472" s="23"/>
      <c r="AX472" s="45">
        <v>578.4909777153105</v>
      </c>
      <c r="AY472" s="23"/>
      <c r="AZ472" s="23"/>
      <c r="BA472" s="23"/>
      <c r="BB472" s="23"/>
      <c r="BC472" s="23"/>
      <c r="BD472" s="23"/>
      <c r="BE472" s="45">
        <v>578.4909777153105</v>
      </c>
      <c r="BF472" s="45"/>
      <c r="BG472" s="23"/>
      <c r="BH472" s="23"/>
      <c r="BI472" s="23"/>
      <c r="BJ472" s="23"/>
      <c r="BK472" s="23"/>
      <c r="BL472" s="45">
        <v>578.4909777153105</v>
      </c>
      <c r="BM472" s="45">
        <v>0.012</v>
      </c>
      <c r="BN472" s="23"/>
      <c r="BO472" s="23"/>
      <c r="BP472" s="23"/>
      <c r="BQ472" s="23"/>
      <c r="BR472" s="23"/>
      <c r="BS472" s="45">
        <v>578.4909777153105</v>
      </c>
      <c r="BT472" s="45">
        <v>0.003</v>
      </c>
      <c r="BU472" s="23"/>
      <c r="BV472" s="23"/>
      <c r="BW472" s="23"/>
      <c r="BX472" s="23"/>
      <c r="BY472" s="23"/>
      <c r="BZ472" s="23"/>
      <c r="CA472" s="23"/>
    </row>
    <row r="473" ht="15.75" customHeight="1">
      <c r="A473" s="45">
        <v>567.5310109352879</v>
      </c>
      <c r="B473" s="46">
        <v>0.075</v>
      </c>
      <c r="C473" s="45"/>
      <c r="D473" s="45"/>
      <c r="E473" s="45"/>
      <c r="F473" s="45"/>
      <c r="G473" s="45"/>
      <c r="H473" s="45">
        <v>567.5310109352879</v>
      </c>
      <c r="I473" s="46">
        <v>0.207</v>
      </c>
      <c r="J473" s="45"/>
      <c r="K473" s="45"/>
      <c r="L473" s="45"/>
      <c r="M473" s="45"/>
      <c r="N473" s="45"/>
      <c r="O473" s="45">
        <v>567.5310109352879</v>
      </c>
      <c r="P473" s="45">
        <v>8.242540902218244E-4</v>
      </c>
      <c r="Q473" s="45"/>
      <c r="R473" s="45"/>
      <c r="S473" s="45"/>
      <c r="T473" s="45"/>
      <c r="U473" s="45"/>
      <c r="V473" s="45">
        <v>567.5310109352879</v>
      </c>
      <c r="W473" s="45">
        <v>5.410706978776169E-4</v>
      </c>
      <c r="X473" s="45"/>
      <c r="Y473" s="45"/>
      <c r="Z473" s="45"/>
      <c r="AA473" s="45"/>
      <c r="AB473" s="45"/>
      <c r="AC473" s="45">
        <v>567.5310109352879</v>
      </c>
      <c r="AD473" s="45">
        <v>15.661997082975676</v>
      </c>
      <c r="AE473" s="45"/>
      <c r="AF473" s="45"/>
      <c r="AG473" s="45"/>
      <c r="AH473" s="45"/>
      <c r="AI473" s="45"/>
      <c r="AJ473" s="45">
        <v>567.5310109352879</v>
      </c>
      <c r="AK473" s="45">
        <v>0.043</v>
      </c>
      <c r="AL473" s="45"/>
      <c r="AM473" s="45"/>
      <c r="AN473" s="45"/>
      <c r="AO473" s="23"/>
      <c r="AP473" s="23"/>
      <c r="AQ473" s="45">
        <v>567.5310109352879</v>
      </c>
      <c r="AR473" s="45">
        <v>0.103</v>
      </c>
      <c r="AS473" s="23"/>
      <c r="AT473" s="23"/>
      <c r="AU473" s="23"/>
      <c r="AV473" s="23"/>
      <c r="AW473" s="23"/>
      <c r="AX473" s="45">
        <v>567.5310109352879</v>
      </c>
      <c r="AY473" s="23"/>
      <c r="AZ473" s="23"/>
      <c r="BA473" s="23"/>
      <c r="BB473" s="23"/>
      <c r="BC473" s="23"/>
      <c r="BD473" s="23"/>
      <c r="BE473" s="45">
        <v>567.5310109352879</v>
      </c>
      <c r="BF473" s="45">
        <v>36.0</v>
      </c>
      <c r="BG473" s="23"/>
      <c r="BH473" s="23"/>
      <c r="BI473" s="23"/>
      <c r="BJ473" s="23"/>
      <c r="BK473" s="23"/>
      <c r="BL473" s="45">
        <v>567.5310109352879</v>
      </c>
      <c r="BM473" s="45">
        <v>0.024</v>
      </c>
      <c r="BN473" s="23"/>
      <c r="BO473" s="23"/>
      <c r="BP473" s="23"/>
      <c r="BQ473" s="23"/>
      <c r="BR473" s="23"/>
      <c r="BS473" s="45">
        <v>567.5310109352879</v>
      </c>
      <c r="BT473" s="45">
        <v>0.006</v>
      </c>
      <c r="BU473" s="23"/>
      <c r="BV473" s="23"/>
      <c r="BW473" s="23"/>
      <c r="BX473" s="23"/>
      <c r="BY473" s="23"/>
      <c r="BZ473" s="23"/>
      <c r="CA473" s="23"/>
    </row>
    <row r="474" ht="15.75" customHeight="1">
      <c r="A474" s="45">
        <v>555.0943674248203</v>
      </c>
      <c r="B474" s="46">
        <v>0.07</v>
      </c>
      <c r="C474" s="45"/>
      <c r="D474" s="45"/>
      <c r="E474" s="45"/>
      <c r="F474" s="45"/>
      <c r="G474" s="45"/>
      <c r="H474" s="45">
        <v>555.0943674248203</v>
      </c>
      <c r="I474" s="46">
        <v>0.192</v>
      </c>
      <c r="J474" s="45"/>
      <c r="K474" s="45"/>
      <c r="L474" s="45"/>
      <c r="M474" s="45"/>
      <c r="N474" s="45"/>
      <c r="O474" s="45">
        <v>555.0943674248203</v>
      </c>
      <c r="P474" s="45">
        <v>8.178353924745909E-4</v>
      </c>
      <c r="Q474" s="45"/>
      <c r="R474" s="45"/>
      <c r="S474" s="45"/>
      <c r="T474" s="45"/>
      <c r="U474" s="45"/>
      <c r="V474" s="45">
        <v>555.0943674248203</v>
      </c>
      <c r="W474" s="45">
        <v>6.810405204440465E-4</v>
      </c>
      <c r="X474" s="45"/>
      <c r="Y474" s="45"/>
      <c r="Z474" s="45"/>
      <c r="AA474" s="45"/>
      <c r="AB474" s="45"/>
      <c r="AC474" s="45">
        <v>555.0943674248203</v>
      </c>
      <c r="AD474" s="45"/>
      <c r="AE474" s="45"/>
      <c r="AF474" s="45"/>
      <c r="AG474" s="45"/>
      <c r="AH474" s="45"/>
      <c r="AI474" s="45"/>
      <c r="AJ474" s="45">
        <v>555.0943674248203</v>
      </c>
      <c r="AK474" s="45">
        <v>0.043</v>
      </c>
      <c r="AL474" s="45"/>
      <c r="AM474" s="45"/>
      <c r="AN474" s="45"/>
      <c r="AO474" s="23"/>
      <c r="AP474" s="23"/>
      <c r="AQ474" s="45">
        <v>555.0943674248203</v>
      </c>
      <c r="AR474" s="45">
        <v>0.1</v>
      </c>
      <c r="AS474" s="23"/>
      <c r="AT474" s="23"/>
      <c r="AU474" s="23"/>
      <c r="AV474" s="23"/>
      <c r="AW474" s="23"/>
      <c r="AX474" s="45">
        <v>555.0943674248203</v>
      </c>
      <c r="AY474" s="23"/>
      <c r="AZ474" s="23"/>
      <c r="BA474" s="23"/>
      <c r="BB474" s="23"/>
      <c r="BC474" s="23"/>
      <c r="BD474" s="23"/>
      <c r="BE474" s="45">
        <v>555.0943674248203</v>
      </c>
      <c r="BF474" s="45">
        <v>36.0</v>
      </c>
      <c r="BG474" s="23"/>
      <c r="BH474" s="23"/>
      <c r="BI474" s="23"/>
      <c r="BJ474" s="23"/>
      <c r="BK474" s="23"/>
      <c r="BL474" s="45">
        <v>555.0943674248203</v>
      </c>
      <c r="BM474" s="45">
        <v>0.067</v>
      </c>
      <c r="BN474" s="23"/>
      <c r="BO474" s="23"/>
      <c r="BP474" s="23"/>
      <c r="BQ474" s="23"/>
      <c r="BR474" s="23"/>
      <c r="BS474" s="45">
        <v>555.0943674248203</v>
      </c>
      <c r="BT474" s="45">
        <v>0.013</v>
      </c>
      <c r="BU474" s="23"/>
      <c r="BV474" s="23"/>
      <c r="BW474" s="23"/>
      <c r="BX474" s="23"/>
      <c r="BY474" s="23"/>
      <c r="BZ474" s="23"/>
      <c r="CA474" s="23"/>
    </row>
    <row r="475" ht="15.75" customHeight="1">
      <c r="A475" s="45">
        <v>542.9970964973817</v>
      </c>
      <c r="B475" s="46">
        <v>0.066</v>
      </c>
      <c r="C475" s="45"/>
      <c r="D475" s="45"/>
      <c r="E475" s="45"/>
      <c r="F475" s="45"/>
      <c r="G475" s="45"/>
      <c r="H475" s="45">
        <v>542.9970964973817</v>
      </c>
      <c r="I475" s="46">
        <v>0.179</v>
      </c>
      <c r="J475" s="45"/>
      <c r="K475" s="45"/>
      <c r="L475" s="45"/>
      <c r="M475" s="45"/>
      <c r="N475" s="45"/>
      <c r="O475" s="45">
        <v>542.9970964973817</v>
      </c>
      <c r="P475" s="45"/>
      <c r="Q475" s="45"/>
      <c r="R475" s="45"/>
      <c r="S475" s="45"/>
      <c r="T475" s="45"/>
      <c r="U475" s="45"/>
      <c r="V475" s="45">
        <v>542.9970964973817</v>
      </c>
      <c r="W475" s="45"/>
      <c r="X475" s="45"/>
      <c r="Y475" s="45"/>
      <c r="Z475" s="45"/>
      <c r="AA475" s="45"/>
      <c r="AB475" s="45"/>
      <c r="AC475" s="45">
        <v>542.9970964973817</v>
      </c>
      <c r="AD475" s="45">
        <v>3.58918796456298</v>
      </c>
      <c r="AE475" s="45"/>
      <c r="AF475" s="45"/>
      <c r="AG475" s="45"/>
      <c r="AH475" s="45"/>
      <c r="AI475" s="45"/>
      <c r="AJ475" s="45">
        <v>542.9970964973817</v>
      </c>
      <c r="AK475" s="45">
        <v>0.042</v>
      </c>
      <c r="AL475" s="45"/>
      <c r="AM475" s="45"/>
      <c r="AN475" s="45"/>
      <c r="AO475" s="23"/>
      <c r="AP475" s="23"/>
      <c r="AQ475" s="45">
        <v>542.9970964973817</v>
      </c>
      <c r="AR475" s="45">
        <v>0.097</v>
      </c>
      <c r="AS475" s="23"/>
      <c r="AT475" s="23"/>
      <c r="AU475" s="23"/>
      <c r="AV475" s="23"/>
      <c r="AW475" s="23"/>
      <c r="AX475" s="45">
        <v>542.9970964973817</v>
      </c>
      <c r="AY475" s="23">
        <v>0.316</v>
      </c>
      <c r="AZ475" s="23"/>
      <c r="BA475" s="23"/>
      <c r="BB475" s="23"/>
      <c r="BC475" s="23"/>
      <c r="BD475" s="23"/>
      <c r="BE475" s="45">
        <v>542.9970964973817</v>
      </c>
      <c r="BF475" s="45">
        <v>35.0</v>
      </c>
      <c r="BG475" s="23"/>
      <c r="BH475" s="23"/>
      <c r="BI475" s="23"/>
      <c r="BJ475" s="23"/>
      <c r="BK475" s="23"/>
      <c r="BL475" s="45">
        <v>542.9970964973817</v>
      </c>
      <c r="BM475" s="45">
        <v>0.133</v>
      </c>
      <c r="BN475" s="23"/>
      <c r="BO475" s="23"/>
      <c r="BP475" s="23"/>
      <c r="BQ475" s="23"/>
      <c r="BR475" s="23"/>
      <c r="BS475" s="45">
        <v>542.9970964973817</v>
      </c>
      <c r="BT475" s="45">
        <v>0.035</v>
      </c>
      <c r="BU475" s="23"/>
      <c r="BV475" s="23"/>
      <c r="BW475" s="23"/>
      <c r="BX475" s="23"/>
      <c r="BY475" s="23"/>
      <c r="BZ475" s="23"/>
      <c r="CA475" s="23"/>
    </row>
    <row r="476" ht="15.75" customHeight="1">
      <c r="A476" s="45">
        <v>529.1424076472044</v>
      </c>
      <c r="B476" s="46">
        <v>0.057</v>
      </c>
      <c r="C476" s="45"/>
      <c r="D476" s="45"/>
      <c r="E476" s="45"/>
      <c r="F476" s="45"/>
      <c r="G476" s="45"/>
      <c r="H476" s="45">
        <v>529.1424076472044</v>
      </c>
      <c r="I476" s="46">
        <v>0.169</v>
      </c>
      <c r="J476" s="45"/>
      <c r="K476" s="45"/>
      <c r="L476" s="45"/>
      <c r="M476" s="45"/>
      <c r="N476" s="45"/>
      <c r="O476" s="45">
        <v>529.1424076472044</v>
      </c>
      <c r="P476" s="45">
        <v>6.795454895763846E-4</v>
      </c>
      <c r="Q476" s="45"/>
      <c r="R476" s="45"/>
      <c r="S476" s="45"/>
      <c r="T476" s="45"/>
      <c r="U476" s="45"/>
      <c r="V476" s="45">
        <v>529.1424076472044</v>
      </c>
      <c r="W476" s="45">
        <v>6.846810334296762E-4</v>
      </c>
      <c r="X476" s="45"/>
      <c r="Y476" s="45"/>
      <c r="Z476" s="45"/>
      <c r="AA476" s="45"/>
      <c r="AB476" s="45"/>
      <c r="AC476" s="45">
        <v>529.1424076472044</v>
      </c>
      <c r="AD476" s="45">
        <v>24.672938947335897</v>
      </c>
      <c r="AE476" s="45"/>
      <c r="AF476" s="45"/>
      <c r="AG476" s="45"/>
      <c r="AH476" s="45"/>
      <c r="AI476" s="45"/>
      <c r="AJ476" s="45">
        <v>529.1424076472044</v>
      </c>
      <c r="AK476" s="45">
        <v>0.042</v>
      </c>
      <c r="AL476" s="45"/>
      <c r="AM476" s="45"/>
      <c r="AN476" s="45"/>
      <c r="AO476" s="23"/>
      <c r="AP476" s="23"/>
      <c r="AQ476" s="45">
        <v>529.1424076472044</v>
      </c>
      <c r="AR476" s="45">
        <v>0.094</v>
      </c>
      <c r="AS476" s="23"/>
      <c r="AT476" s="23"/>
      <c r="AU476" s="23"/>
      <c r="AV476" s="23"/>
      <c r="AW476" s="23"/>
      <c r="AX476" s="45">
        <v>529.1424076472044</v>
      </c>
      <c r="AY476" s="23">
        <v>0.322</v>
      </c>
      <c r="AZ476" s="23"/>
      <c r="BA476" s="23"/>
      <c r="BB476" s="23"/>
      <c r="BC476" s="23"/>
      <c r="BD476" s="23"/>
      <c r="BE476" s="45">
        <v>529.1424076472044</v>
      </c>
      <c r="BF476" s="45">
        <v>35.0</v>
      </c>
      <c r="BG476" s="23"/>
      <c r="BH476" s="23"/>
      <c r="BI476" s="23"/>
      <c r="BJ476" s="23"/>
      <c r="BK476" s="23"/>
      <c r="BL476" s="45">
        <v>529.1424076472044</v>
      </c>
      <c r="BM476" s="45">
        <v>0.226</v>
      </c>
      <c r="BN476" s="23"/>
      <c r="BO476" s="23"/>
      <c r="BP476" s="23"/>
      <c r="BQ476" s="23"/>
      <c r="BR476" s="23"/>
      <c r="BS476" s="45">
        <v>529.1424076472044</v>
      </c>
      <c r="BT476" s="45">
        <v>0.055</v>
      </c>
      <c r="BU476" s="23"/>
      <c r="BV476" s="23"/>
      <c r="BW476" s="23"/>
      <c r="BX476" s="23"/>
      <c r="BY476" s="23"/>
      <c r="BZ476" s="23"/>
      <c r="CA476" s="23"/>
    </row>
    <row r="477" ht="15.75" customHeight="1">
      <c r="A477" s="45">
        <v>518.1287459052273</v>
      </c>
      <c r="B477" s="46">
        <v>0.072</v>
      </c>
      <c r="C477" s="45"/>
      <c r="D477" s="45"/>
      <c r="E477" s="45"/>
      <c r="F477" s="45"/>
      <c r="G477" s="45"/>
      <c r="H477" s="45">
        <v>518.1287459052273</v>
      </c>
      <c r="I477" s="46">
        <v>0.169</v>
      </c>
      <c r="J477" s="45"/>
      <c r="K477" s="45"/>
      <c r="L477" s="45"/>
      <c r="M477" s="45"/>
      <c r="N477" s="45"/>
      <c r="O477" s="45">
        <v>518.1287459052273</v>
      </c>
      <c r="P477" s="45">
        <v>6.913026012499865E-4</v>
      </c>
      <c r="Q477" s="45"/>
      <c r="R477" s="45"/>
      <c r="S477" s="45"/>
      <c r="T477" s="45"/>
      <c r="U477" s="45"/>
      <c r="V477" s="45">
        <v>518.1287459052273</v>
      </c>
      <c r="W477" s="45">
        <v>6.593433336626415E-4</v>
      </c>
      <c r="X477" s="45"/>
      <c r="Y477" s="45"/>
      <c r="Z477" s="45"/>
      <c r="AA477" s="45"/>
      <c r="AB477" s="45"/>
      <c r="AC477" s="45">
        <v>518.1287459052273</v>
      </c>
      <c r="AD477" s="45">
        <v>45.275629082072015</v>
      </c>
      <c r="AE477" s="45"/>
      <c r="AF477" s="45"/>
      <c r="AG477" s="45"/>
      <c r="AH477" s="45"/>
      <c r="AI477" s="45"/>
      <c r="AJ477" s="45">
        <v>518.1287459052273</v>
      </c>
      <c r="AK477" s="45">
        <v>0.042</v>
      </c>
      <c r="AL477" s="45"/>
      <c r="AM477" s="45"/>
      <c r="AN477" s="45"/>
      <c r="AO477" s="23"/>
      <c r="AP477" s="23"/>
      <c r="AQ477" s="45">
        <v>518.1287459052273</v>
      </c>
      <c r="AR477" s="45">
        <v>0.091</v>
      </c>
      <c r="AS477" s="23"/>
      <c r="AT477" s="23"/>
      <c r="AU477" s="23"/>
      <c r="AV477" s="23"/>
      <c r="AW477" s="23"/>
      <c r="AX477" s="45">
        <v>518.1287459052273</v>
      </c>
      <c r="AY477" s="23">
        <v>0.322</v>
      </c>
      <c r="AZ477" s="23"/>
      <c r="BA477" s="23"/>
      <c r="BB477" s="23"/>
      <c r="BC477" s="23"/>
      <c r="BD477" s="23"/>
      <c r="BE477" s="45">
        <v>518.1287459052273</v>
      </c>
      <c r="BF477" s="45">
        <v>27.0</v>
      </c>
      <c r="BG477" s="23"/>
      <c r="BH477" s="23"/>
      <c r="BI477" s="23"/>
      <c r="BJ477" s="23"/>
      <c r="BK477" s="23"/>
      <c r="BL477" s="45">
        <v>518.1287459052273</v>
      </c>
      <c r="BM477" s="45">
        <v>0.274</v>
      </c>
      <c r="BN477" s="23"/>
      <c r="BO477" s="23"/>
      <c r="BP477" s="23"/>
      <c r="BQ477" s="23"/>
      <c r="BR477" s="23"/>
      <c r="BS477" s="45">
        <v>518.1287459052273</v>
      </c>
      <c r="BT477" s="45">
        <v>0.068</v>
      </c>
      <c r="BU477" s="23"/>
      <c r="BV477" s="23"/>
      <c r="BW477" s="23"/>
      <c r="BX477" s="23"/>
      <c r="BY477" s="23"/>
      <c r="BZ477" s="23"/>
      <c r="CA477" s="23"/>
    </row>
    <row r="478" ht="15.75" customHeight="1">
      <c r="A478" s="45">
        <v>507.70917136174205</v>
      </c>
      <c r="B478" s="46">
        <v>0.065</v>
      </c>
      <c r="C478" s="45"/>
      <c r="D478" s="45"/>
      <c r="E478" s="45"/>
      <c r="F478" s="45"/>
      <c r="G478" s="45"/>
      <c r="H478" s="45">
        <v>507.70917136174205</v>
      </c>
      <c r="I478" s="46">
        <v>0.155</v>
      </c>
      <c r="J478" s="45"/>
      <c r="K478" s="45"/>
      <c r="L478" s="45"/>
      <c r="M478" s="45"/>
      <c r="N478" s="45"/>
      <c r="O478" s="45">
        <v>507.70917136174205</v>
      </c>
      <c r="P478" s="45">
        <v>7.121510966874257E-4</v>
      </c>
      <c r="Q478" s="45"/>
      <c r="R478" s="45"/>
      <c r="S478" s="45"/>
      <c r="T478" s="45"/>
      <c r="U478" s="45"/>
      <c r="V478" s="45">
        <v>507.70917136174205</v>
      </c>
      <c r="W478" s="45">
        <v>6.296621185851973E-4</v>
      </c>
      <c r="X478" s="45"/>
      <c r="Y478" s="45"/>
      <c r="Z478" s="45"/>
      <c r="AA478" s="45"/>
      <c r="AB478" s="45"/>
      <c r="AC478" s="45">
        <v>507.70917136174205</v>
      </c>
      <c r="AD478" s="45">
        <v>72.80695581876313</v>
      </c>
      <c r="AE478" s="45"/>
      <c r="AF478" s="45"/>
      <c r="AG478" s="45"/>
      <c r="AH478" s="45"/>
      <c r="AI478" s="45"/>
      <c r="AJ478" s="45">
        <v>507.70917136174205</v>
      </c>
      <c r="AK478" s="45">
        <v>0.042</v>
      </c>
      <c r="AL478" s="45"/>
      <c r="AM478" s="45"/>
      <c r="AN478" s="45"/>
      <c r="AO478" s="23"/>
      <c r="AP478" s="23"/>
      <c r="AQ478" s="45">
        <v>507.70917136174205</v>
      </c>
      <c r="AR478" s="45">
        <v>0.088</v>
      </c>
      <c r="AS478" s="23"/>
      <c r="AT478" s="23"/>
      <c r="AU478" s="23"/>
      <c r="AV478" s="23"/>
      <c r="AW478" s="23"/>
      <c r="AX478" s="45">
        <v>507.70917136174205</v>
      </c>
      <c r="AY478" s="23">
        <v>0.322</v>
      </c>
      <c r="AZ478" s="23"/>
      <c r="BA478" s="23"/>
      <c r="BB478" s="23"/>
      <c r="BC478" s="23"/>
      <c r="BD478" s="23"/>
      <c r="BE478" s="45">
        <v>507.70917136174205</v>
      </c>
      <c r="BF478" s="45">
        <v>25.0</v>
      </c>
      <c r="BG478" s="23"/>
      <c r="BH478" s="23"/>
      <c r="BI478" s="23"/>
      <c r="BJ478" s="23"/>
      <c r="BK478" s="23"/>
      <c r="BL478" s="45">
        <v>507.70917136174205</v>
      </c>
      <c r="BM478" s="45">
        <v>0.417</v>
      </c>
      <c r="BN478" s="23"/>
      <c r="BO478" s="23"/>
      <c r="BP478" s="23"/>
      <c r="BQ478" s="23"/>
      <c r="BR478" s="23"/>
      <c r="BS478" s="45">
        <v>507.70917136174205</v>
      </c>
      <c r="BT478" s="45">
        <v>0.159</v>
      </c>
      <c r="BU478" s="23"/>
      <c r="BV478" s="23"/>
      <c r="BW478" s="23"/>
      <c r="BX478" s="23"/>
      <c r="BY478" s="23"/>
      <c r="BZ478" s="23"/>
      <c r="CA478" s="23"/>
    </row>
    <row r="479" ht="15.75" customHeight="1">
      <c r="A479" s="45">
        <v>498.22317765709096</v>
      </c>
      <c r="B479" s="46">
        <v>0.068</v>
      </c>
      <c r="C479" s="45"/>
      <c r="D479" s="45"/>
      <c r="E479" s="45"/>
      <c r="F479" s="45"/>
      <c r="G479" s="45"/>
      <c r="H479" s="45">
        <v>498.22317765709096</v>
      </c>
      <c r="I479" s="46">
        <v>0.184</v>
      </c>
      <c r="J479" s="45"/>
      <c r="K479" s="45"/>
      <c r="L479" s="45"/>
      <c r="M479" s="45"/>
      <c r="N479" s="45"/>
      <c r="O479" s="45">
        <v>498.22317765709096</v>
      </c>
      <c r="P479" s="45">
        <v>6.854698212175464E-4</v>
      </c>
      <c r="Q479" s="45"/>
      <c r="R479" s="45"/>
      <c r="S479" s="45"/>
      <c r="T479" s="45"/>
      <c r="U479" s="45"/>
      <c r="V479" s="45">
        <v>498.22317765709096</v>
      </c>
      <c r="W479" s="45">
        <v>6.73808165244378E-4</v>
      </c>
      <c r="X479" s="45"/>
      <c r="Y479" s="45"/>
      <c r="Z479" s="45"/>
      <c r="AA479" s="45"/>
      <c r="AB479" s="45"/>
      <c r="AC479" s="45">
        <v>498.22317765709096</v>
      </c>
      <c r="AD479" s="45">
        <v>40.13360190324404</v>
      </c>
      <c r="AE479" s="45"/>
      <c r="AF479" s="45"/>
      <c r="AG479" s="45"/>
      <c r="AH479" s="45"/>
      <c r="AI479" s="45"/>
      <c r="AJ479" s="45">
        <v>498.22317765709096</v>
      </c>
      <c r="AK479" s="45">
        <v>0.042</v>
      </c>
      <c r="AL479" s="45"/>
      <c r="AM479" s="45"/>
      <c r="AN479" s="45"/>
      <c r="AO479" s="23"/>
      <c r="AP479" s="23"/>
      <c r="AQ479" s="45">
        <v>498.22317765709096</v>
      </c>
      <c r="AR479" s="45">
        <v>0.085</v>
      </c>
      <c r="AS479" s="23"/>
      <c r="AT479" s="23"/>
      <c r="AU479" s="23"/>
      <c r="AV479" s="23"/>
      <c r="AW479" s="23"/>
      <c r="AX479" s="45">
        <v>498.22317765709096</v>
      </c>
      <c r="AY479" s="23">
        <v>0.322</v>
      </c>
      <c r="AZ479" s="23"/>
      <c r="BA479" s="23"/>
      <c r="BB479" s="23"/>
      <c r="BC479" s="23"/>
      <c r="BD479" s="23"/>
      <c r="BE479" s="45">
        <v>498.22317765709096</v>
      </c>
      <c r="BF479" s="45">
        <v>25.0</v>
      </c>
      <c r="BG479" s="23"/>
      <c r="BH479" s="23"/>
      <c r="BI479" s="23"/>
      <c r="BJ479" s="23"/>
      <c r="BK479" s="23"/>
      <c r="BL479" s="45">
        <v>498.22317765709096</v>
      </c>
      <c r="BM479" s="45">
        <v>0.48</v>
      </c>
      <c r="BN479" s="23"/>
      <c r="BO479" s="23"/>
      <c r="BP479" s="23"/>
      <c r="BQ479" s="23"/>
      <c r="BR479" s="23"/>
      <c r="BS479" s="45">
        <v>498.22317765709096</v>
      </c>
      <c r="BT479" s="45">
        <v>0.2</v>
      </c>
      <c r="BU479" s="23"/>
      <c r="BV479" s="23"/>
      <c r="BW479" s="23"/>
      <c r="BX479" s="23"/>
      <c r="BY479" s="23"/>
      <c r="BZ479" s="23"/>
      <c r="CA479" s="23"/>
    </row>
    <row r="480" ht="15.75" customHeight="1">
      <c r="A480" s="45">
        <v>487.3913242360516</v>
      </c>
      <c r="B480" s="46">
        <v>0.056</v>
      </c>
      <c r="C480" s="45"/>
      <c r="D480" s="45"/>
      <c r="E480" s="45"/>
      <c r="F480" s="45"/>
      <c r="G480" s="45"/>
      <c r="H480" s="45">
        <v>487.3913242360516</v>
      </c>
      <c r="I480" s="46">
        <v>0.176</v>
      </c>
      <c r="J480" s="45"/>
      <c r="K480" s="45"/>
      <c r="L480" s="45"/>
      <c r="M480" s="45"/>
      <c r="N480" s="45"/>
      <c r="O480" s="45">
        <v>487.3913242360516</v>
      </c>
      <c r="P480" s="45"/>
      <c r="Q480" s="45"/>
      <c r="R480" s="45"/>
      <c r="S480" s="45"/>
      <c r="T480" s="45"/>
      <c r="U480" s="45"/>
      <c r="V480" s="45">
        <v>487.3913242360516</v>
      </c>
      <c r="W480" s="45"/>
      <c r="X480" s="45"/>
      <c r="Y480" s="45"/>
      <c r="Z480" s="45"/>
      <c r="AA480" s="45"/>
      <c r="AB480" s="45"/>
      <c r="AC480" s="45">
        <v>487.3913242360516</v>
      </c>
      <c r="AD480" s="45">
        <v>52.464569978995385</v>
      </c>
      <c r="AE480" s="45"/>
      <c r="AF480" s="45"/>
      <c r="AG480" s="45"/>
      <c r="AH480" s="45"/>
      <c r="AI480" s="45"/>
      <c r="AJ480" s="45">
        <v>487.3913242360516</v>
      </c>
      <c r="AK480" s="45">
        <v>0.042</v>
      </c>
      <c r="AL480" s="45"/>
      <c r="AM480" s="45"/>
      <c r="AN480" s="45"/>
      <c r="AO480" s="23"/>
      <c r="AP480" s="23"/>
      <c r="AQ480" s="45">
        <v>487.3913242360516</v>
      </c>
      <c r="AR480" s="45">
        <v>0.082</v>
      </c>
      <c r="AS480" s="23"/>
      <c r="AT480" s="23"/>
      <c r="AU480" s="23"/>
      <c r="AV480" s="23"/>
      <c r="AW480" s="23"/>
      <c r="AX480" s="45">
        <v>487.3913242360516</v>
      </c>
      <c r="AY480" s="23">
        <v>0.322</v>
      </c>
      <c r="AZ480" s="23"/>
      <c r="BA480" s="23"/>
      <c r="BB480" s="23"/>
      <c r="BC480" s="23"/>
      <c r="BD480" s="23"/>
      <c r="BE480" s="45">
        <v>487.3913242360516</v>
      </c>
      <c r="BF480" s="45">
        <v>25.0</v>
      </c>
      <c r="BG480" s="23"/>
      <c r="BH480" s="23"/>
      <c r="BI480" s="23"/>
      <c r="BJ480" s="23"/>
      <c r="BK480" s="23"/>
      <c r="BL480" s="45">
        <v>487.3913242360516</v>
      </c>
      <c r="BM480" s="45">
        <v>0.547</v>
      </c>
      <c r="BN480" s="23"/>
      <c r="BO480" s="23"/>
      <c r="BP480" s="23"/>
      <c r="BQ480" s="23"/>
      <c r="BR480" s="23"/>
      <c r="BS480" s="45">
        <v>487.3913242360516</v>
      </c>
      <c r="BT480" s="45">
        <v>0.24</v>
      </c>
      <c r="BU480" s="23"/>
      <c r="BV480" s="23"/>
      <c r="BW480" s="23"/>
      <c r="BX480" s="23"/>
      <c r="BY480" s="23"/>
      <c r="BZ480" s="23"/>
      <c r="CA480" s="23"/>
    </row>
    <row r="481" ht="15.75" customHeight="1">
      <c r="A481" s="45">
        <v>476.8138911649208</v>
      </c>
      <c r="B481" s="46">
        <v>0.057</v>
      </c>
      <c r="C481" s="45"/>
      <c r="D481" s="45"/>
      <c r="E481" s="45"/>
      <c r="F481" s="45"/>
      <c r="G481" s="45"/>
      <c r="H481" s="45">
        <v>476.8138911649208</v>
      </c>
      <c r="I481" s="46">
        <v>0.16</v>
      </c>
      <c r="J481" s="45"/>
      <c r="K481" s="45"/>
      <c r="L481" s="45"/>
      <c r="M481" s="45"/>
      <c r="N481" s="45"/>
      <c r="O481" s="45">
        <v>476.8138911649208</v>
      </c>
      <c r="P481" s="45">
        <v>6.029918767815361E-4</v>
      </c>
      <c r="Q481" s="45"/>
      <c r="R481" s="45"/>
      <c r="S481" s="45"/>
      <c r="T481" s="45"/>
      <c r="U481" s="45"/>
      <c r="V481" s="45">
        <v>476.8138911649208</v>
      </c>
      <c r="W481" s="45">
        <v>5.672473402858253E-4</v>
      </c>
      <c r="X481" s="45"/>
      <c r="Y481" s="45"/>
      <c r="Z481" s="45"/>
      <c r="AA481" s="45"/>
      <c r="AB481" s="45"/>
      <c r="AC481" s="45">
        <v>476.8138911649208</v>
      </c>
      <c r="AD481" s="45">
        <v>58.06583931676715</v>
      </c>
      <c r="AE481" s="45"/>
      <c r="AF481" s="45"/>
      <c r="AG481" s="45"/>
      <c r="AH481" s="45"/>
      <c r="AI481" s="45"/>
      <c r="AJ481" s="45">
        <v>476.8138911649208</v>
      </c>
      <c r="AK481" s="45">
        <v>0.042</v>
      </c>
      <c r="AL481" s="45"/>
      <c r="AM481" s="45"/>
      <c r="AN481" s="45"/>
      <c r="AO481" s="23"/>
      <c r="AP481" s="23"/>
      <c r="AQ481" s="45">
        <v>476.8138911649208</v>
      </c>
      <c r="AR481" s="45">
        <v>0.079</v>
      </c>
      <c r="AS481" s="23"/>
      <c r="AT481" s="23"/>
      <c r="AU481" s="23"/>
      <c r="AV481" s="23"/>
      <c r="AW481" s="23"/>
      <c r="AX481" s="45">
        <v>476.8138911649208</v>
      </c>
      <c r="AY481" s="23">
        <v>0.327</v>
      </c>
      <c r="AZ481" s="23"/>
      <c r="BA481" s="23"/>
      <c r="BB481" s="23"/>
      <c r="BC481" s="23"/>
      <c r="BD481" s="23"/>
      <c r="BE481" s="45">
        <v>476.8138911649208</v>
      </c>
      <c r="BF481" s="45">
        <v>28.0</v>
      </c>
      <c r="BG481" s="23"/>
      <c r="BH481" s="23"/>
      <c r="BI481" s="23"/>
      <c r="BJ481" s="23"/>
      <c r="BK481" s="23"/>
      <c r="BL481" s="45">
        <v>476.8138911649208</v>
      </c>
      <c r="BM481" s="45">
        <v>0.58</v>
      </c>
      <c r="BN481" s="23"/>
      <c r="BO481" s="23"/>
      <c r="BP481" s="23"/>
      <c r="BQ481" s="23"/>
      <c r="BR481" s="23"/>
      <c r="BS481" s="45">
        <v>476.8138911649208</v>
      </c>
      <c r="BT481" s="45">
        <v>0.284</v>
      </c>
      <c r="BU481" s="23"/>
      <c r="BV481" s="23"/>
      <c r="BW481" s="23"/>
      <c r="BX481" s="23"/>
      <c r="BY481" s="23"/>
      <c r="BZ481" s="23"/>
      <c r="CA481" s="23"/>
    </row>
    <row r="482" ht="15.75" customHeight="1">
      <c r="A482" s="45">
        <v>464.5113289475916</v>
      </c>
      <c r="B482" s="46">
        <v>0.061</v>
      </c>
      <c r="C482" s="45"/>
      <c r="D482" s="45"/>
      <c r="E482" s="45"/>
      <c r="F482" s="45"/>
      <c r="G482" s="45"/>
      <c r="H482" s="45">
        <v>464.5113289475916</v>
      </c>
      <c r="I482" s="46">
        <v>0.168</v>
      </c>
      <c r="J482" s="45"/>
      <c r="K482" s="45"/>
      <c r="L482" s="45"/>
      <c r="M482" s="45"/>
      <c r="N482" s="45"/>
      <c r="O482" s="45">
        <v>464.5113289475916</v>
      </c>
      <c r="P482" s="45">
        <v>6.337890588906807E-4</v>
      </c>
      <c r="Q482" s="45"/>
      <c r="R482" s="45"/>
      <c r="S482" s="45"/>
      <c r="T482" s="45"/>
      <c r="U482" s="45"/>
      <c r="V482" s="45">
        <v>464.5113289475916</v>
      </c>
      <c r="W482" s="45">
        <v>5.834969893701838E-4</v>
      </c>
      <c r="X482" s="45"/>
      <c r="Y482" s="45"/>
      <c r="Z482" s="45"/>
      <c r="AA482" s="45"/>
      <c r="AB482" s="45"/>
      <c r="AC482" s="45">
        <v>464.5113289475916</v>
      </c>
      <c r="AD482" s="45">
        <v>54.965305046544714</v>
      </c>
      <c r="AE482" s="45"/>
      <c r="AF482" s="45"/>
      <c r="AG482" s="45"/>
      <c r="AH482" s="45"/>
      <c r="AI482" s="45"/>
      <c r="AJ482" s="45">
        <v>464.5113289475916</v>
      </c>
      <c r="AK482" s="45">
        <v>0.042</v>
      </c>
      <c r="AL482" s="45"/>
      <c r="AM482" s="45"/>
      <c r="AN482" s="45"/>
      <c r="AO482" s="23"/>
      <c r="AP482" s="23"/>
      <c r="AQ482" s="45">
        <v>464.5113289475916</v>
      </c>
      <c r="AR482" s="45">
        <v>0.077</v>
      </c>
      <c r="AS482" s="23"/>
      <c r="AT482" s="23"/>
      <c r="AU482" s="23"/>
      <c r="AV482" s="23"/>
      <c r="AW482" s="23"/>
      <c r="AX482" s="45">
        <v>464.5113289475916</v>
      </c>
      <c r="AY482" s="23">
        <v>0.338</v>
      </c>
      <c r="AZ482" s="23"/>
      <c r="BA482" s="23"/>
      <c r="BB482" s="23"/>
      <c r="BC482" s="23"/>
      <c r="BD482" s="23"/>
      <c r="BE482" s="45">
        <v>464.5113289475916</v>
      </c>
      <c r="BF482" s="45">
        <v>28.0</v>
      </c>
      <c r="BG482" s="23"/>
      <c r="BH482" s="23"/>
      <c r="BI482" s="23"/>
      <c r="BJ482" s="23"/>
      <c r="BK482" s="23"/>
      <c r="BL482" s="45">
        <v>464.5113289475916</v>
      </c>
      <c r="BM482" s="45">
        <v>0.668</v>
      </c>
      <c r="BN482" s="23"/>
      <c r="BO482" s="23"/>
      <c r="BP482" s="23"/>
      <c r="BQ482" s="23"/>
      <c r="BR482" s="23"/>
      <c r="BS482" s="45">
        <v>464.5113289475916</v>
      </c>
      <c r="BT482" s="45">
        <v>0.328</v>
      </c>
      <c r="BU482" s="23"/>
      <c r="BV482" s="23"/>
      <c r="BW482" s="23"/>
      <c r="BX482" s="23"/>
      <c r="BY482" s="23"/>
      <c r="BZ482" s="23"/>
      <c r="CA482" s="23"/>
    </row>
    <row r="483" ht="15.75" customHeight="1">
      <c r="A483" s="45">
        <v>20010.536500350125</v>
      </c>
      <c r="B483" s="46">
        <v>0.042</v>
      </c>
      <c r="C483" s="45"/>
      <c r="D483" s="45"/>
      <c r="E483" s="45"/>
      <c r="F483" s="45"/>
      <c r="G483" s="45"/>
      <c r="H483" s="45">
        <v>20010.536500350125</v>
      </c>
      <c r="I483" s="46">
        <v>0.17</v>
      </c>
      <c r="J483" s="45"/>
      <c r="K483" s="45"/>
      <c r="L483" s="45"/>
      <c r="M483" s="45"/>
      <c r="N483" s="45"/>
      <c r="O483" s="45">
        <v>20010.536500350125</v>
      </c>
      <c r="P483" s="45"/>
      <c r="Q483" s="45"/>
      <c r="R483" s="45"/>
      <c r="S483" s="45"/>
      <c r="T483" s="45"/>
      <c r="U483" s="45"/>
      <c r="V483" s="45">
        <v>20010.536500350125</v>
      </c>
      <c r="W483" s="45"/>
      <c r="X483" s="45"/>
      <c r="Y483" s="45"/>
      <c r="Z483" s="45"/>
      <c r="AA483" s="45"/>
      <c r="AB483" s="45"/>
      <c r="AC483" s="45">
        <v>20010.536500350125</v>
      </c>
      <c r="AD483" s="45">
        <v>4.168861770906276</v>
      </c>
      <c r="AE483" s="45"/>
      <c r="AF483" s="45"/>
      <c r="AG483" s="45"/>
      <c r="AH483" s="45"/>
      <c r="AI483" s="45"/>
      <c r="AJ483" s="45">
        <v>20010.536500350125</v>
      </c>
      <c r="AK483" s="45">
        <v>0.041</v>
      </c>
      <c r="AL483" s="45"/>
      <c r="AM483" s="45"/>
      <c r="AN483" s="45"/>
      <c r="AO483" s="23"/>
      <c r="AP483" s="23"/>
      <c r="AQ483" s="45">
        <v>20010.536500350125</v>
      </c>
      <c r="AR483" s="45">
        <v>0.108</v>
      </c>
      <c r="AS483" s="23"/>
      <c r="AT483" s="23"/>
      <c r="AU483" s="23"/>
      <c r="AV483" s="23"/>
      <c r="AW483" s="23"/>
      <c r="AX483" s="45">
        <v>20010.536500350125</v>
      </c>
      <c r="AY483" s="23"/>
      <c r="AZ483" s="23"/>
      <c r="BA483" s="23"/>
      <c r="BB483" s="23"/>
      <c r="BC483" s="23"/>
      <c r="BD483" s="23"/>
      <c r="BE483" s="45">
        <v>20010.536500350125</v>
      </c>
      <c r="BF483" s="45"/>
      <c r="BG483" s="23"/>
      <c r="BH483" s="23"/>
      <c r="BI483" s="23"/>
      <c r="BJ483" s="23"/>
      <c r="BK483" s="23"/>
      <c r="BL483" s="45">
        <v>20010.536500350125</v>
      </c>
      <c r="BM483" s="45">
        <v>0.005</v>
      </c>
      <c r="BN483" s="23"/>
      <c r="BO483" s="23"/>
      <c r="BP483" s="23"/>
      <c r="BQ483" s="23"/>
      <c r="BR483" s="23"/>
      <c r="BS483" s="45">
        <v>20010.536500350125</v>
      </c>
      <c r="BT483" s="45">
        <v>0.001</v>
      </c>
      <c r="BU483" s="23"/>
      <c r="BV483" s="23"/>
      <c r="BW483" s="23"/>
      <c r="BX483" s="23"/>
      <c r="BY483" s="23"/>
      <c r="BZ483" s="23"/>
      <c r="CA483" s="23"/>
    </row>
    <row r="484" ht="15.75" customHeight="1">
      <c r="A484" s="45">
        <v>19292.230835994007</v>
      </c>
      <c r="B484" s="46">
        <v>0.044</v>
      </c>
      <c r="C484" s="45"/>
      <c r="D484" s="45"/>
      <c r="E484" s="45"/>
      <c r="F484" s="45"/>
      <c r="G484" s="45"/>
      <c r="H484" s="45">
        <v>19292.230835994007</v>
      </c>
      <c r="I484" s="46">
        <v>0.173</v>
      </c>
      <c r="J484" s="45"/>
      <c r="K484" s="45"/>
      <c r="L484" s="45"/>
      <c r="M484" s="45"/>
      <c r="N484" s="45"/>
      <c r="O484" s="45">
        <v>19292.230835994007</v>
      </c>
      <c r="P484" s="45"/>
      <c r="Q484" s="45"/>
      <c r="R484" s="45"/>
      <c r="S484" s="45"/>
      <c r="T484" s="45"/>
      <c r="U484" s="45"/>
      <c r="V484" s="45">
        <v>19292.230835994007</v>
      </c>
      <c r="W484" s="45"/>
      <c r="X484" s="45"/>
      <c r="Y484" s="45"/>
      <c r="Z484" s="45"/>
      <c r="AA484" s="45"/>
      <c r="AB484" s="45"/>
      <c r="AC484" s="45">
        <v>19292.230835994007</v>
      </c>
      <c r="AD484" s="45">
        <v>3.7671219975609596</v>
      </c>
      <c r="AE484" s="45"/>
      <c r="AF484" s="45"/>
      <c r="AG484" s="45"/>
      <c r="AH484" s="45"/>
      <c r="AI484" s="45"/>
      <c r="AJ484" s="45">
        <v>19292.230835994007</v>
      </c>
      <c r="AK484" s="45">
        <v>0.04</v>
      </c>
      <c r="AL484" s="45"/>
      <c r="AM484" s="45"/>
      <c r="AN484" s="45"/>
      <c r="AO484" s="23"/>
      <c r="AP484" s="23"/>
      <c r="AQ484" s="45">
        <v>19292.230835994007</v>
      </c>
      <c r="AR484" s="45">
        <v>0.101</v>
      </c>
      <c r="AS484" s="23"/>
      <c r="AT484" s="23"/>
      <c r="AU484" s="23"/>
      <c r="AV484" s="23"/>
      <c r="AW484" s="23"/>
      <c r="AX484" s="45">
        <v>19292.230835994007</v>
      </c>
      <c r="AY484" s="23"/>
      <c r="AZ484" s="23"/>
      <c r="BA484" s="23"/>
      <c r="BB484" s="23"/>
      <c r="BC484" s="23"/>
      <c r="BD484" s="23"/>
      <c r="BE484" s="45">
        <v>19292.230835994007</v>
      </c>
      <c r="BF484" s="45"/>
      <c r="BG484" s="23"/>
      <c r="BH484" s="23"/>
      <c r="BI484" s="23"/>
      <c r="BJ484" s="23"/>
      <c r="BK484" s="23"/>
      <c r="BL484" s="45">
        <v>19292.230835994007</v>
      </c>
      <c r="BM484" s="45">
        <v>0.007</v>
      </c>
      <c r="BN484" s="23"/>
      <c r="BO484" s="23"/>
      <c r="BP484" s="23"/>
      <c r="BQ484" s="23"/>
      <c r="BR484" s="23"/>
      <c r="BS484" s="45">
        <v>19292.230835994007</v>
      </c>
      <c r="BT484" s="45">
        <v>0.002</v>
      </c>
      <c r="BU484" s="23"/>
      <c r="BV484" s="23"/>
      <c r="BW484" s="23"/>
      <c r="BX484" s="23"/>
      <c r="BY484" s="23"/>
      <c r="BZ484" s="23"/>
      <c r="CA484" s="23"/>
    </row>
    <row r="485" ht="15.75" customHeight="1">
      <c r="A485" s="45">
        <v>18803.84617652717</v>
      </c>
      <c r="B485" s="46">
        <v>0.042</v>
      </c>
      <c r="C485" s="45"/>
      <c r="D485" s="45"/>
      <c r="E485" s="45"/>
      <c r="F485" s="45"/>
      <c r="G485" s="45"/>
      <c r="H485" s="45">
        <v>18803.84617652717</v>
      </c>
      <c r="I485" s="46">
        <v>0.164</v>
      </c>
      <c r="J485" s="45"/>
      <c r="K485" s="45"/>
      <c r="L485" s="45"/>
      <c r="M485" s="45"/>
      <c r="N485" s="45"/>
      <c r="O485" s="45">
        <v>18803.84617652717</v>
      </c>
      <c r="P485" s="45"/>
      <c r="Q485" s="45"/>
      <c r="R485" s="45"/>
      <c r="S485" s="45"/>
      <c r="T485" s="45"/>
      <c r="U485" s="45"/>
      <c r="V485" s="45">
        <v>18803.84617652717</v>
      </c>
      <c r="W485" s="45">
        <v>6.609162502282331E-5</v>
      </c>
      <c r="X485" s="45"/>
      <c r="Y485" s="45"/>
      <c r="Z485" s="45"/>
      <c r="AA485" s="45"/>
      <c r="AB485" s="45"/>
      <c r="AC485" s="45">
        <v>18803.84617652717</v>
      </c>
      <c r="AD485" s="45">
        <v>2.6703686877908406</v>
      </c>
      <c r="AE485" s="45"/>
      <c r="AF485" s="45"/>
      <c r="AG485" s="45"/>
      <c r="AH485" s="45"/>
      <c r="AI485" s="45"/>
      <c r="AJ485" s="45">
        <v>18803.84617652717</v>
      </c>
      <c r="AK485" s="45">
        <v>0.04</v>
      </c>
      <c r="AL485" s="45"/>
      <c r="AM485" s="45"/>
      <c r="AN485" s="45"/>
      <c r="AO485" s="23"/>
      <c r="AP485" s="23"/>
      <c r="AQ485" s="45">
        <v>18803.84617652717</v>
      </c>
      <c r="AR485" s="45">
        <v>0.092</v>
      </c>
      <c r="AS485" s="23"/>
      <c r="AT485" s="23"/>
      <c r="AU485" s="23"/>
      <c r="AV485" s="23"/>
      <c r="AW485" s="23"/>
      <c r="AX485" s="45">
        <v>18803.84617652717</v>
      </c>
      <c r="AY485" s="23"/>
      <c r="AZ485" s="23"/>
      <c r="BA485" s="23"/>
      <c r="BB485" s="23"/>
      <c r="BC485" s="23"/>
      <c r="BD485" s="23"/>
      <c r="BE485" s="45">
        <v>18803.84617652717</v>
      </c>
      <c r="BF485" s="45"/>
      <c r="BG485" s="23"/>
      <c r="BH485" s="23"/>
      <c r="BI485" s="23"/>
      <c r="BJ485" s="23"/>
      <c r="BK485" s="23"/>
      <c r="BL485" s="45">
        <v>18803.84617652717</v>
      </c>
      <c r="BM485" s="45">
        <v>0.009</v>
      </c>
      <c r="BN485" s="23"/>
      <c r="BO485" s="23"/>
      <c r="BP485" s="23"/>
      <c r="BQ485" s="23"/>
      <c r="BR485" s="23"/>
      <c r="BS485" s="45">
        <v>18803.84617652717</v>
      </c>
      <c r="BT485" s="45">
        <v>0.003</v>
      </c>
      <c r="BU485" s="23"/>
      <c r="BV485" s="23"/>
      <c r="BW485" s="23"/>
      <c r="BX485" s="23"/>
      <c r="BY485" s="23"/>
      <c r="BZ485" s="23"/>
      <c r="CA485" s="23"/>
    </row>
    <row r="486" ht="15.75" customHeight="1">
      <c r="A486" s="45">
        <v>18518.179647600136</v>
      </c>
      <c r="B486" s="46">
        <v>0.063</v>
      </c>
      <c r="C486" s="45"/>
      <c r="D486" s="45"/>
      <c r="E486" s="45"/>
      <c r="F486" s="45"/>
      <c r="G486" s="45"/>
      <c r="H486" s="45">
        <v>18518.179647600136</v>
      </c>
      <c r="I486" s="46">
        <v>0.171</v>
      </c>
      <c r="J486" s="45"/>
      <c r="K486" s="45"/>
      <c r="L486" s="45"/>
      <c r="M486" s="45"/>
      <c r="N486" s="45"/>
      <c r="O486" s="45">
        <v>18518.179647600136</v>
      </c>
      <c r="P486" s="45"/>
      <c r="Q486" s="45"/>
      <c r="R486" s="45"/>
      <c r="S486" s="45"/>
      <c r="T486" s="45"/>
      <c r="U486" s="45"/>
      <c r="V486" s="45">
        <v>18518.179647600136</v>
      </c>
      <c r="W486" s="45">
        <v>6.31152158403413E-5</v>
      </c>
      <c r="X486" s="45"/>
      <c r="Y486" s="45"/>
      <c r="Z486" s="45"/>
      <c r="AA486" s="45"/>
      <c r="AB486" s="45"/>
      <c r="AC486" s="45">
        <v>18518.179647600136</v>
      </c>
      <c r="AD486" s="45">
        <v>2.848950715015406</v>
      </c>
      <c r="AE486" s="45"/>
      <c r="AF486" s="45"/>
      <c r="AG486" s="45"/>
      <c r="AH486" s="45"/>
      <c r="AI486" s="45"/>
      <c r="AJ486" s="45">
        <v>18518.179647600136</v>
      </c>
      <c r="AK486" s="45">
        <v>0.039</v>
      </c>
      <c r="AL486" s="45"/>
      <c r="AM486" s="45"/>
      <c r="AN486" s="45"/>
      <c r="AO486" s="23"/>
      <c r="AP486" s="23"/>
      <c r="AQ486" s="45">
        <v>18518.179647600136</v>
      </c>
      <c r="AR486" s="45">
        <v>0.083</v>
      </c>
      <c r="AS486" s="23"/>
      <c r="AT486" s="23"/>
      <c r="AU486" s="23"/>
      <c r="AV486" s="23"/>
      <c r="AW486" s="23"/>
      <c r="AX486" s="45">
        <v>18518.179647600136</v>
      </c>
      <c r="AY486" s="23"/>
      <c r="AZ486" s="23"/>
      <c r="BA486" s="23"/>
      <c r="BB486" s="23"/>
      <c r="BC486" s="23"/>
      <c r="BD486" s="23"/>
      <c r="BE486" s="45">
        <v>18518.179647600136</v>
      </c>
      <c r="BF486" s="45">
        <v>18.0</v>
      </c>
      <c r="BG486" s="23"/>
      <c r="BH486" s="23"/>
      <c r="BI486" s="23"/>
      <c r="BJ486" s="23"/>
      <c r="BK486" s="23"/>
      <c r="BL486" s="45">
        <v>18518.179647600136</v>
      </c>
      <c r="BM486" s="45">
        <v>0.014</v>
      </c>
      <c r="BN486" s="23"/>
      <c r="BO486" s="23"/>
      <c r="BP486" s="23"/>
      <c r="BQ486" s="23"/>
      <c r="BR486" s="23"/>
      <c r="BS486" s="45">
        <v>18518.179647600136</v>
      </c>
      <c r="BT486" s="45">
        <v>0.004</v>
      </c>
      <c r="BU486" s="23"/>
      <c r="BV486" s="23"/>
      <c r="BW486" s="23"/>
      <c r="BX486" s="23"/>
      <c r="BY486" s="23"/>
      <c r="BZ486" s="23"/>
      <c r="CA486" s="23"/>
    </row>
    <row r="487" ht="15.75" customHeight="1">
      <c r="A487" s="45">
        <v>18261.625118227814</v>
      </c>
      <c r="B487" s="46">
        <v>0.058</v>
      </c>
      <c r="C487" s="45"/>
      <c r="D487" s="45"/>
      <c r="E487" s="45"/>
      <c r="F487" s="45"/>
      <c r="G487" s="45"/>
      <c r="H487" s="45">
        <v>18261.625118227814</v>
      </c>
      <c r="I487" s="46">
        <v>0.165</v>
      </c>
      <c r="J487" s="45"/>
      <c r="K487" s="45"/>
      <c r="L487" s="45"/>
      <c r="M487" s="45"/>
      <c r="N487" s="45"/>
      <c r="O487" s="45">
        <v>18261.625118227814</v>
      </c>
      <c r="P487" s="45"/>
      <c r="Q487" s="45"/>
      <c r="R487" s="45"/>
      <c r="S487" s="45"/>
      <c r="T487" s="45"/>
      <c r="U487" s="45"/>
      <c r="V487" s="45">
        <v>18261.625118227814</v>
      </c>
      <c r="W487" s="45">
        <v>5.8674925675726054E-5</v>
      </c>
      <c r="X487" s="45"/>
      <c r="Y487" s="45"/>
      <c r="Z487" s="45"/>
      <c r="AA487" s="45"/>
      <c r="AB487" s="45"/>
      <c r="AC487" s="45">
        <v>18261.625118227814</v>
      </c>
      <c r="AD487" s="45">
        <v>3.3497655542311375</v>
      </c>
      <c r="AE487" s="45"/>
      <c r="AF487" s="45"/>
      <c r="AG487" s="45"/>
      <c r="AH487" s="45"/>
      <c r="AI487" s="45"/>
      <c r="AJ487" s="45">
        <v>18261.625118227814</v>
      </c>
      <c r="AK487" s="45">
        <v>0.039</v>
      </c>
      <c r="AL487" s="45"/>
      <c r="AM487" s="45"/>
      <c r="AN487" s="45"/>
      <c r="AO487" s="23"/>
      <c r="AP487" s="23"/>
      <c r="AQ487" s="45">
        <v>18261.625118227814</v>
      </c>
      <c r="AR487" s="45">
        <v>0.075</v>
      </c>
      <c r="AS487" s="23"/>
      <c r="AT487" s="23"/>
      <c r="AU487" s="23"/>
      <c r="AV487" s="23"/>
      <c r="AW487" s="23"/>
      <c r="AX487" s="45">
        <v>18261.625118227814</v>
      </c>
      <c r="AY487" s="23"/>
      <c r="AZ487" s="23"/>
      <c r="BA487" s="23"/>
      <c r="BB487" s="23"/>
      <c r="BC487" s="23"/>
      <c r="BD487" s="23"/>
      <c r="BE487" s="45">
        <v>18261.625118227814</v>
      </c>
      <c r="BF487" s="45">
        <v>18.0</v>
      </c>
      <c r="BG487" s="23"/>
      <c r="BH487" s="23"/>
      <c r="BI487" s="23"/>
      <c r="BJ487" s="23"/>
      <c r="BK487" s="23"/>
      <c r="BL487" s="45">
        <v>18261.625118227814</v>
      </c>
      <c r="BM487" s="45">
        <v>0.015</v>
      </c>
      <c r="BN487" s="23"/>
      <c r="BO487" s="23"/>
      <c r="BP487" s="23"/>
      <c r="BQ487" s="23"/>
      <c r="BR487" s="23"/>
      <c r="BS487" s="45">
        <v>18261.625118227814</v>
      </c>
      <c r="BT487" s="45">
        <v>0.004</v>
      </c>
      <c r="BU487" s="23"/>
      <c r="BV487" s="23"/>
      <c r="BW487" s="23"/>
      <c r="BX487" s="23"/>
      <c r="BY487" s="23"/>
      <c r="BZ487" s="23"/>
      <c r="CA487" s="23"/>
    </row>
    <row r="488" ht="15.75" customHeight="1">
      <c r="A488" s="45">
        <v>18028.609706794356</v>
      </c>
      <c r="B488" s="46">
        <v>0.061</v>
      </c>
      <c r="C488" s="45"/>
      <c r="D488" s="45"/>
      <c r="E488" s="45"/>
      <c r="F488" s="45"/>
      <c r="G488" s="45"/>
      <c r="H488" s="45">
        <v>18028.609706794356</v>
      </c>
      <c r="I488" s="46">
        <v>0.161</v>
      </c>
      <c r="J488" s="45"/>
      <c r="K488" s="45"/>
      <c r="L488" s="45"/>
      <c r="M488" s="45"/>
      <c r="N488" s="45"/>
      <c r="O488" s="45">
        <v>18028.609706794356</v>
      </c>
      <c r="P488" s="45"/>
      <c r="Q488" s="45"/>
      <c r="R488" s="45"/>
      <c r="S488" s="45"/>
      <c r="T488" s="45"/>
      <c r="U488" s="45"/>
      <c r="V488" s="45">
        <v>18028.609706794356</v>
      </c>
      <c r="W488" s="45"/>
      <c r="X488" s="45"/>
      <c r="Y488" s="45"/>
      <c r="Z488" s="45"/>
      <c r="AA488" s="45"/>
      <c r="AB488" s="45"/>
      <c r="AC488" s="45">
        <v>18028.609706794356</v>
      </c>
      <c r="AD488" s="45">
        <v>7.953798400056334</v>
      </c>
      <c r="AE488" s="45"/>
      <c r="AF488" s="45"/>
      <c r="AG488" s="45"/>
      <c r="AH488" s="45"/>
      <c r="AI488" s="45"/>
      <c r="AJ488" s="45">
        <v>18028.609706794356</v>
      </c>
      <c r="AK488" s="45">
        <v>0.038</v>
      </c>
      <c r="AL488" s="45"/>
      <c r="AM488" s="45"/>
      <c r="AN488" s="45"/>
      <c r="AO488" s="23"/>
      <c r="AP488" s="23"/>
      <c r="AQ488" s="45">
        <v>18028.609706794356</v>
      </c>
      <c r="AR488" s="45">
        <v>0.067</v>
      </c>
      <c r="AS488" s="23"/>
      <c r="AT488" s="23"/>
      <c r="AU488" s="23"/>
      <c r="AV488" s="23"/>
      <c r="AW488" s="23"/>
      <c r="AX488" s="45">
        <v>18028.609706794356</v>
      </c>
      <c r="AY488" s="23">
        <v>0.468</v>
      </c>
      <c r="AZ488" s="23"/>
      <c r="BA488" s="23"/>
      <c r="BB488" s="23"/>
      <c r="BC488" s="23"/>
      <c r="BD488" s="23"/>
      <c r="BE488" s="45">
        <v>18028.609706794356</v>
      </c>
      <c r="BF488" s="45">
        <v>18.0</v>
      </c>
      <c r="BG488" s="23"/>
      <c r="BH488" s="23"/>
      <c r="BI488" s="23"/>
      <c r="BJ488" s="23"/>
      <c r="BK488" s="23"/>
      <c r="BL488" s="45">
        <v>18028.609706794356</v>
      </c>
      <c r="BM488" s="45">
        <v>0.024</v>
      </c>
      <c r="BN488" s="23"/>
      <c r="BO488" s="23"/>
      <c r="BP488" s="23"/>
      <c r="BQ488" s="23"/>
      <c r="BR488" s="23"/>
      <c r="BS488" s="45">
        <v>18028.609706794356</v>
      </c>
      <c r="BT488" s="45">
        <v>0.006</v>
      </c>
      <c r="BU488" s="23"/>
      <c r="BV488" s="23"/>
      <c r="BW488" s="23"/>
      <c r="BX488" s="23"/>
      <c r="BY488" s="23"/>
      <c r="BZ488" s="23"/>
      <c r="CA488" s="23"/>
    </row>
    <row r="489" ht="15.75" customHeight="1">
      <c r="A489" s="45">
        <v>17596.6204551811</v>
      </c>
      <c r="B489" s="46">
        <v>0.1</v>
      </c>
      <c r="C489" s="45"/>
      <c r="D489" s="45"/>
      <c r="E489" s="45"/>
      <c r="F489" s="45"/>
      <c r="G489" s="45"/>
      <c r="H489" s="45">
        <v>17596.6204551811</v>
      </c>
      <c r="I489" s="46">
        <v>0.161</v>
      </c>
      <c r="J489" s="45"/>
      <c r="K489" s="45"/>
      <c r="L489" s="45"/>
      <c r="M489" s="45"/>
      <c r="N489" s="45"/>
      <c r="O489" s="45">
        <v>17596.6204551811</v>
      </c>
      <c r="P489" s="45"/>
      <c r="Q489" s="45"/>
      <c r="R489" s="45"/>
      <c r="S489" s="45"/>
      <c r="T489" s="45"/>
      <c r="U489" s="45"/>
      <c r="V489" s="45">
        <v>17596.6204551811</v>
      </c>
      <c r="W489" s="45"/>
      <c r="X489" s="45"/>
      <c r="Y489" s="45"/>
      <c r="Z489" s="45"/>
      <c r="AA489" s="45"/>
      <c r="AB489" s="45"/>
      <c r="AC489" s="45">
        <v>17596.6204551811</v>
      </c>
      <c r="AD489" s="45">
        <v>8.694800695501248</v>
      </c>
      <c r="AE489" s="45"/>
      <c r="AF489" s="45"/>
      <c r="AG489" s="45"/>
      <c r="AH489" s="45"/>
      <c r="AI489" s="45"/>
      <c r="AJ489" s="45">
        <v>17596.6204551811</v>
      </c>
      <c r="AK489" s="45">
        <v>0.038</v>
      </c>
      <c r="AL489" s="45"/>
      <c r="AM489" s="45"/>
      <c r="AN489" s="45"/>
      <c r="AO489" s="23"/>
      <c r="AP489" s="23"/>
      <c r="AQ489" s="45">
        <v>17596.6204551811</v>
      </c>
      <c r="AR489" s="45">
        <v>0.061</v>
      </c>
      <c r="AS489" s="23"/>
      <c r="AT489" s="23"/>
      <c r="AU489" s="23"/>
      <c r="AV489" s="23"/>
      <c r="AW489" s="23"/>
      <c r="AX489" s="45">
        <v>17596.6204551811</v>
      </c>
      <c r="AY489" s="23">
        <v>0.369</v>
      </c>
      <c r="AZ489" s="23"/>
      <c r="BA489" s="23"/>
      <c r="BB489" s="23"/>
      <c r="BC489" s="23"/>
      <c r="BD489" s="23"/>
      <c r="BE489" s="45">
        <v>17596.6204551811</v>
      </c>
      <c r="BF489" s="45">
        <v>16.0</v>
      </c>
      <c r="BG489" s="23"/>
      <c r="BH489" s="23"/>
      <c r="BI489" s="23"/>
      <c r="BJ489" s="23"/>
      <c r="BK489" s="23"/>
      <c r="BL489" s="45">
        <v>17596.6204551811</v>
      </c>
      <c r="BM489" s="45">
        <v>0.033</v>
      </c>
      <c r="BN489" s="23"/>
      <c r="BO489" s="23"/>
      <c r="BP489" s="23"/>
      <c r="BQ489" s="23"/>
      <c r="BR489" s="23"/>
      <c r="BS489" s="45">
        <v>17596.6204551811</v>
      </c>
      <c r="BT489" s="45"/>
      <c r="BU489" s="23"/>
      <c r="BV489" s="23"/>
      <c r="BW489" s="23"/>
      <c r="BX489" s="23"/>
      <c r="BY489" s="23"/>
      <c r="BZ489" s="23"/>
      <c r="CA489" s="23"/>
    </row>
    <row r="490" ht="15.75" customHeight="1">
      <c r="A490" s="45">
        <v>17223.764806772022</v>
      </c>
      <c r="B490" s="46">
        <v>0.1</v>
      </c>
      <c r="C490" s="45"/>
      <c r="D490" s="45"/>
      <c r="E490" s="45"/>
      <c r="F490" s="45"/>
      <c r="G490" s="45"/>
      <c r="H490" s="45">
        <v>17223.764806772022</v>
      </c>
      <c r="I490" s="46">
        <v>0.161</v>
      </c>
      <c r="J490" s="45"/>
      <c r="K490" s="45"/>
      <c r="L490" s="45"/>
      <c r="M490" s="45"/>
      <c r="N490" s="45"/>
      <c r="O490" s="45">
        <v>17223.764806772022</v>
      </c>
      <c r="P490" s="45"/>
      <c r="Q490" s="45"/>
      <c r="R490" s="45"/>
      <c r="S490" s="45"/>
      <c r="T490" s="45"/>
      <c r="U490" s="45"/>
      <c r="V490" s="45">
        <v>17223.764806772022</v>
      </c>
      <c r="W490" s="45">
        <v>6.939867808108727E-5</v>
      </c>
      <c r="X490" s="45"/>
      <c r="Y490" s="45"/>
      <c r="Z490" s="45"/>
      <c r="AA490" s="45"/>
      <c r="AB490" s="45"/>
      <c r="AC490" s="45">
        <v>17223.764806772022</v>
      </c>
      <c r="AD490" s="45">
        <v>9.870929538383965</v>
      </c>
      <c r="AE490" s="45"/>
      <c r="AF490" s="45"/>
      <c r="AG490" s="45"/>
      <c r="AH490" s="45"/>
      <c r="AI490" s="45"/>
      <c r="AJ490" s="45">
        <v>17223.764806772022</v>
      </c>
      <c r="AK490" s="45">
        <v>0.038</v>
      </c>
      <c r="AL490" s="45"/>
      <c r="AM490" s="45"/>
      <c r="AN490" s="45"/>
      <c r="AO490" s="23"/>
      <c r="AP490" s="23"/>
      <c r="AQ490" s="45">
        <v>17223.764806772022</v>
      </c>
      <c r="AR490" s="45">
        <v>0.055</v>
      </c>
      <c r="AS490" s="23"/>
      <c r="AT490" s="23"/>
      <c r="AU490" s="23"/>
      <c r="AV490" s="23"/>
      <c r="AW490" s="23"/>
      <c r="AX490" s="45">
        <v>17223.764806772022</v>
      </c>
      <c r="AY490" s="23">
        <v>0.335</v>
      </c>
      <c r="AZ490" s="23"/>
      <c r="BA490" s="23"/>
      <c r="BB490" s="23"/>
      <c r="BC490" s="23"/>
      <c r="BD490" s="23"/>
      <c r="BE490" s="45">
        <v>17223.764806772022</v>
      </c>
      <c r="BF490" s="45">
        <v>16.0</v>
      </c>
      <c r="BG490" s="23"/>
      <c r="BH490" s="23"/>
      <c r="BI490" s="23"/>
      <c r="BJ490" s="23"/>
      <c r="BK490" s="23"/>
      <c r="BL490" s="45">
        <v>17223.764806772022</v>
      </c>
      <c r="BM490" s="45">
        <v>0.064</v>
      </c>
      <c r="BN490" s="23"/>
      <c r="BO490" s="23"/>
      <c r="BP490" s="23"/>
      <c r="BQ490" s="23"/>
      <c r="BR490" s="23"/>
      <c r="BS490" s="45">
        <v>17223.764806772022</v>
      </c>
      <c r="BT490" s="45">
        <v>0.021</v>
      </c>
      <c r="BU490" s="23"/>
      <c r="BV490" s="23"/>
      <c r="BW490" s="23"/>
      <c r="BX490" s="23"/>
      <c r="BY490" s="23"/>
      <c r="BZ490" s="23"/>
      <c r="CA490" s="23"/>
    </row>
    <row r="491" ht="15.75" customHeight="1">
      <c r="A491" s="45">
        <v>16727.051976428356</v>
      </c>
      <c r="B491" s="46">
        <v>0.101</v>
      </c>
      <c r="C491" s="45"/>
      <c r="D491" s="45"/>
      <c r="E491" s="45"/>
      <c r="F491" s="45"/>
      <c r="G491" s="45"/>
      <c r="H491" s="45">
        <v>16727.051976428356</v>
      </c>
      <c r="I491" s="46">
        <v>0.165</v>
      </c>
      <c r="J491" s="45"/>
      <c r="K491" s="45"/>
      <c r="L491" s="45"/>
      <c r="M491" s="45"/>
      <c r="N491" s="45"/>
      <c r="O491" s="45">
        <v>16727.051976428356</v>
      </c>
      <c r="P491" s="45"/>
      <c r="Q491" s="45"/>
      <c r="R491" s="45"/>
      <c r="S491" s="45"/>
      <c r="T491" s="45"/>
      <c r="U491" s="45"/>
      <c r="V491" s="45">
        <v>16727.051976428356</v>
      </c>
      <c r="W491" s="45">
        <v>5.448519269514968E-5</v>
      </c>
      <c r="X491" s="45"/>
      <c r="Y491" s="45"/>
      <c r="Z491" s="45"/>
      <c r="AA491" s="45"/>
      <c r="AB491" s="45"/>
      <c r="AC491" s="45">
        <v>16727.051976428356</v>
      </c>
      <c r="AD491" s="45">
        <v>14.281576541278012</v>
      </c>
      <c r="AE491" s="45"/>
      <c r="AF491" s="45"/>
      <c r="AG491" s="45"/>
      <c r="AH491" s="45"/>
      <c r="AI491" s="45"/>
      <c r="AJ491" s="45">
        <v>16727.051976428356</v>
      </c>
      <c r="AK491" s="45">
        <v>0.038</v>
      </c>
      <c r="AL491" s="45"/>
      <c r="AM491" s="45"/>
      <c r="AN491" s="45"/>
      <c r="AO491" s="23"/>
      <c r="AP491" s="23"/>
      <c r="AQ491" s="45">
        <v>16727.051976428356</v>
      </c>
      <c r="AR491" s="45">
        <v>0.05</v>
      </c>
      <c r="AS491" s="23"/>
      <c r="AT491" s="23"/>
      <c r="AU491" s="23"/>
      <c r="AV491" s="23"/>
      <c r="AW491" s="23"/>
      <c r="AX491" s="45">
        <v>16727.051976428356</v>
      </c>
      <c r="AY491" s="23">
        <v>0.334</v>
      </c>
      <c r="AZ491" s="23"/>
      <c r="BA491" s="23"/>
      <c r="BB491" s="23"/>
      <c r="BC491" s="23"/>
      <c r="BD491" s="23"/>
      <c r="BE491" s="45">
        <v>16727.051976428356</v>
      </c>
      <c r="BF491" s="45">
        <v>14.0</v>
      </c>
      <c r="BG491" s="23"/>
      <c r="BH491" s="23"/>
      <c r="BI491" s="23"/>
      <c r="BJ491" s="23"/>
      <c r="BK491" s="23"/>
      <c r="BL491" s="45">
        <v>16727.051976428356</v>
      </c>
      <c r="BM491" s="45">
        <v>0.129</v>
      </c>
      <c r="BN491" s="23"/>
      <c r="BO491" s="23"/>
      <c r="BP491" s="23"/>
      <c r="BQ491" s="23"/>
      <c r="BR491" s="23"/>
      <c r="BS491" s="45">
        <v>16727.051976428356</v>
      </c>
      <c r="BT491" s="45">
        <v>0.045</v>
      </c>
      <c r="BU491" s="23"/>
      <c r="BV491" s="23"/>
      <c r="BW491" s="23"/>
      <c r="BX491" s="23"/>
      <c r="BY491" s="23"/>
      <c r="BZ491" s="23"/>
      <c r="CA491" s="23"/>
    </row>
    <row r="492" ht="15.75" customHeight="1">
      <c r="A492" s="45">
        <v>16239.828264290954</v>
      </c>
      <c r="B492" s="46">
        <v>0.1</v>
      </c>
      <c r="C492" s="45"/>
      <c r="D492" s="45"/>
      <c r="E492" s="45"/>
      <c r="F492" s="45"/>
      <c r="G492" s="45"/>
      <c r="H492" s="45">
        <v>16239.828264290954</v>
      </c>
      <c r="I492" s="46">
        <v>0.161</v>
      </c>
      <c r="J492" s="45"/>
      <c r="K492" s="45"/>
      <c r="L492" s="45"/>
      <c r="M492" s="45"/>
      <c r="N492" s="45"/>
      <c r="O492" s="45">
        <v>16239.828264290954</v>
      </c>
      <c r="P492" s="45"/>
      <c r="Q492" s="45"/>
      <c r="R492" s="45"/>
      <c r="S492" s="45"/>
      <c r="T492" s="45"/>
      <c r="U492" s="45"/>
      <c r="V492" s="45">
        <v>16239.828264290954</v>
      </c>
      <c r="W492" s="45"/>
      <c r="X492" s="45"/>
      <c r="Y492" s="45"/>
      <c r="Z492" s="45"/>
      <c r="AA492" s="45"/>
      <c r="AB492" s="45"/>
      <c r="AC492" s="45">
        <v>16239.828264290954</v>
      </c>
      <c r="AD492" s="45">
        <v>14.055523877865856</v>
      </c>
      <c r="AE492" s="45"/>
      <c r="AF492" s="45"/>
      <c r="AG492" s="45"/>
      <c r="AH492" s="45"/>
      <c r="AI492" s="45"/>
      <c r="AJ492" s="45">
        <v>16239.828264290954</v>
      </c>
      <c r="AK492" s="45">
        <v>0.037</v>
      </c>
      <c r="AL492" s="45"/>
      <c r="AM492" s="45"/>
      <c r="AN492" s="45"/>
      <c r="AO492" s="23"/>
      <c r="AP492" s="23"/>
      <c r="AQ492" s="45">
        <v>16239.828264290954</v>
      </c>
      <c r="AR492" s="45">
        <v>0.047</v>
      </c>
      <c r="AS492" s="23"/>
      <c r="AT492" s="23"/>
      <c r="AU492" s="23"/>
      <c r="AV492" s="23"/>
      <c r="AW492" s="23"/>
      <c r="AX492" s="45">
        <v>16239.828264290954</v>
      </c>
      <c r="AY492" s="23">
        <v>0.31</v>
      </c>
      <c r="AZ492" s="23"/>
      <c r="BA492" s="23"/>
      <c r="BB492" s="23"/>
      <c r="BC492" s="23"/>
      <c r="BD492" s="23"/>
      <c r="BE492" s="45">
        <v>16239.828264290954</v>
      </c>
      <c r="BF492" s="45">
        <v>3.0</v>
      </c>
      <c r="BG492" s="23"/>
      <c r="BH492" s="23"/>
      <c r="BI492" s="23"/>
      <c r="BJ492" s="23"/>
      <c r="BK492" s="23"/>
      <c r="BL492" s="45">
        <v>16239.828264290954</v>
      </c>
      <c r="BM492" s="45">
        <v>0.231</v>
      </c>
      <c r="BN492" s="23"/>
      <c r="BO492" s="23"/>
      <c r="BP492" s="23"/>
      <c r="BQ492" s="23"/>
      <c r="BR492" s="23"/>
      <c r="BS492" s="45">
        <v>16239.828264290954</v>
      </c>
      <c r="BT492" s="45">
        <v>0.077</v>
      </c>
      <c r="BU492" s="23"/>
      <c r="BV492" s="23"/>
      <c r="BW492" s="23"/>
      <c r="BX492" s="23"/>
      <c r="BY492" s="23"/>
      <c r="BZ492" s="23"/>
      <c r="CA492" s="23"/>
    </row>
    <row r="493" ht="15.75" customHeight="1">
      <c r="A493" s="45">
        <v>15779.664939577726</v>
      </c>
      <c r="B493" s="46">
        <v>0.108</v>
      </c>
      <c r="C493" s="45"/>
      <c r="D493" s="45"/>
      <c r="E493" s="45"/>
      <c r="F493" s="45"/>
      <c r="G493" s="45"/>
      <c r="H493" s="45">
        <v>15779.664939577726</v>
      </c>
      <c r="I493" s="46">
        <v>0.167</v>
      </c>
      <c r="J493" s="45"/>
      <c r="K493" s="45"/>
      <c r="L493" s="45"/>
      <c r="M493" s="45"/>
      <c r="N493" s="45"/>
      <c r="O493" s="45">
        <v>15779.664939577726</v>
      </c>
      <c r="P493" s="45"/>
      <c r="Q493" s="45"/>
      <c r="R493" s="45"/>
      <c r="S493" s="45"/>
      <c r="T493" s="45"/>
      <c r="U493" s="45"/>
      <c r="V493" s="45">
        <v>15779.664939577726</v>
      </c>
      <c r="W493" s="45">
        <v>4.872317595378385E-5</v>
      </c>
      <c r="X493" s="45"/>
      <c r="Y493" s="45"/>
      <c r="Z493" s="45"/>
      <c r="AA493" s="45"/>
      <c r="AB493" s="45"/>
      <c r="AC493" s="45">
        <v>15779.664939577726</v>
      </c>
      <c r="AD493" s="45">
        <v>11.073449080405421</v>
      </c>
      <c r="AE493" s="45"/>
      <c r="AF493" s="45"/>
      <c r="AG493" s="45"/>
      <c r="AH493" s="45"/>
      <c r="AI493" s="45"/>
      <c r="AJ493" s="45">
        <v>15779.664939577726</v>
      </c>
      <c r="AK493" s="45">
        <v>0.037</v>
      </c>
      <c r="AL493" s="45"/>
      <c r="AM493" s="45"/>
      <c r="AN493" s="45"/>
      <c r="AO493" s="23"/>
      <c r="AP493" s="23"/>
      <c r="AQ493" s="45">
        <v>15779.664939577726</v>
      </c>
      <c r="AR493" s="45">
        <v>0.044</v>
      </c>
      <c r="AS493" s="23"/>
      <c r="AT493" s="23"/>
      <c r="AU493" s="23"/>
      <c r="AV493" s="23"/>
      <c r="AW493" s="23"/>
      <c r="AX493" s="45">
        <v>15779.664939577726</v>
      </c>
      <c r="AY493" s="23">
        <v>0.31</v>
      </c>
      <c r="AZ493" s="23"/>
      <c r="BA493" s="23"/>
      <c r="BB493" s="23"/>
      <c r="BC493" s="23"/>
      <c r="BD493" s="23"/>
      <c r="BE493" s="45">
        <v>15779.664939577726</v>
      </c>
      <c r="BF493" s="45">
        <v>3.0</v>
      </c>
      <c r="BG493" s="23"/>
      <c r="BH493" s="23"/>
      <c r="BI493" s="23"/>
      <c r="BJ493" s="23"/>
      <c r="BK493" s="23"/>
      <c r="BL493" s="45">
        <v>15779.664939577726</v>
      </c>
      <c r="BM493" s="45">
        <v>0.327</v>
      </c>
      <c r="BN493" s="23"/>
      <c r="BO493" s="23"/>
      <c r="BP493" s="23"/>
      <c r="BQ493" s="23"/>
      <c r="BR493" s="23"/>
      <c r="BS493" s="45">
        <v>15779.664939577726</v>
      </c>
      <c r="BT493" s="45">
        <v>0.08</v>
      </c>
      <c r="BU493" s="23"/>
      <c r="BV493" s="23"/>
      <c r="BW493" s="23"/>
      <c r="BX493" s="23"/>
      <c r="BY493" s="23"/>
      <c r="BZ493" s="23"/>
      <c r="CA493" s="23"/>
    </row>
    <row r="494" ht="15.75" customHeight="1">
      <c r="A494" s="45">
        <v>15344.146320343601</v>
      </c>
      <c r="B494" s="46">
        <v>0.11</v>
      </c>
      <c r="C494" s="45"/>
      <c r="D494" s="45"/>
      <c r="E494" s="45"/>
      <c r="F494" s="45"/>
      <c r="G494" s="45"/>
      <c r="H494" s="45">
        <v>15344.146320343601</v>
      </c>
      <c r="I494" s="46"/>
      <c r="J494" s="45"/>
      <c r="K494" s="45"/>
      <c r="L494" s="45"/>
      <c r="M494" s="45"/>
      <c r="N494" s="45"/>
      <c r="O494" s="45">
        <v>15344.146320343601</v>
      </c>
      <c r="P494" s="45"/>
      <c r="Q494" s="45"/>
      <c r="R494" s="45"/>
      <c r="S494" s="45"/>
      <c r="T494" s="45"/>
      <c r="U494" s="45"/>
      <c r="V494" s="45">
        <v>15344.146320343601</v>
      </c>
      <c r="W494" s="45">
        <v>6.119712158172126E-5</v>
      </c>
      <c r="X494" s="45"/>
      <c r="Y494" s="45"/>
      <c r="Z494" s="45"/>
      <c r="AA494" s="45"/>
      <c r="AB494" s="45"/>
      <c r="AC494" s="45">
        <v>15344.146320343601</v>
      </c>
      <c r="AD494" s="45">
        <v>13.190581924505903</v>
      </c>
      <c r="AE494" s="45"/>
      <c r="AF494" s="45"/>
      <c r="AG494" s="45"/>
      <c r="AH494" s="45"/>
      <c r="AI494" s="45"/>
      <c r="AJ494" s="45">
        <v>15344.146320343601</v>
      </c>
      <c r="AK494" s="45">
        <v>0.036</v>
      </c>
      <c r="AL494" s="45"/>
      <c r="AM494" s="45"/>
      <c r="AN494" s="45"/>
      <c r="AO494" s="23"/>
      <c r="AP494" s="23"/>
      <c r="AQ494" s="45">
        <v>15344.146320343601</v>
      </c>
      <c r="AR494" s="45">
        <v>0.041</v>
      </c>
      <c r="AS494" s="23"/>
      <c r="AT494" s="23"/>
      <c r="AU494" s="23"/>
      <c r="AV494" s="23"/>
      <c r="AW494" s="23"/>
      <c r="AX494" s="45">
        <v>15344.146320343601</v>
      </c>
      <c r="AY494" s="23">
        <v>0.31</v>
      </c>
      <c r="AZ494" s="23"/>
      <c r="BA494" s="23"/>
      <c r="BB494" s="23"/>
      <c r="BC494" s="23"/>
      <c r="BD494" s="23"/>
      <c r="BE494" s="45">
        <v>15344.146320343601</v>
      </c>
      <c r="BF494" s="45">
        <v>3.0</v>
      </c>
      <c r="BG494" s="23"/>
      <c r="BH494" s="23"/>
      <c r="BI494" s="23"/>
      <c r="BJ494" s="23"/>
      <c r="BK494" s="23"/>
      <c r="BL494" s="45">
        <v>15344.146320343601</v>
      </c>
      <c r="BM494" s="45">
        <v>0.399</v>
      </c>
      <c r="BN494" s="23"/>
      <c r="BO494" s="23"/>
      <c r="BP494" s="23"/>
      <c r="BQ494" s="23"/>
      <c r="BR494" s="23"/>
      <c r="BS494" s="45">
        <v>15344.146320343601</v>
      </c>
      <c r="BT494" s="45">
        <v>0.07</v>
      </c>
      <c r="BU494" s="23"/>
      <c r="BV494" s="23"/>
      <c r="BW494" s="23"/>
      <c r="BX494" s="23"/>
      <c r="BY494" s="23"/>
      <c r="BZ494" s="23"/>
      <c r="CA494" s="23"/>
    </row>
    <row r="495" ht="15.75" customHeight="1">
      <c r="A495" s="45">
        <v>14924.32972086005</v>
      </c>
      <c r="B495" s="46">
        <v>0.107</v>
      </c>
      <c r="C495" s="45"/>
      <c r="D495" s="45"/>
      <c r="E495" s="45"/>
      <c r="F495" s="45"/>
      <c r="G495" s="45"/>
      <c r="H495" s="45">
        <v>14924.32972086005</v>
      </c>
      <c r="I495" s="46"/>
      <c r="J495" s="45"/>
      <c r="K495" s="45"/>
      <c r="L495" s="45"/>
      <c r="M495" s="45"/>
      <c r="N495" s="45"/>
      <c r="O495" s="45">
        <v>14924.32972086005</v>
      </c>
      <c r="P495" s="45"/>
      <c r="Q495" s="45"/>
      <c r="R495" s="45"/>
      <c r="S495" s="45"/>
      <c r="T495" s="45"/>
      <c r="U495" s="45"/>
      <c r="V495" s="45">
        <v>14924.32972086005</v>
      </c>
      <c r="W495" s="45">
        <v>4.6082140892480154E-5</v>
      </c>
      <c r="X495" s="45"/>
      <c r="Y495" s="45"/>
      <c r="Z495" s="45"/>
      <c r="AA495" s="45"/>
      <c r="AB495" s="45"/>
      <c r="AC495" s="45">
        <v>14924.32972086005</v>
      </c>
      <c r="AD495" s="45">
        <v>11.607812005113372</v>
      </c>
      <c r="AE495" s="45"/>
      <c r="AF495" s="45"/>
      <c r="AG495" s="45"/>
      <c r="AH495" s="45"/>
      <c r="AI495" s="45"/>
      <c r="AJ495" s="45">
        <v>14924.32972086005</v>
      </c>
      <c r="AK495" s="45">
        <v>0.036</v>
      </c>
      <c r="AL495" s="45"/>
      <c r="AM495" s="45"/>
      <c r="AN495" s="45"/>
      <c r="AO495" s="23"/>
      <c r="AP495" s="23"/>
      <c r="AQ495" s="45">
        <v>14924.32972086005</v>
      </c>
      <c r="AR495" s="45">
        <v>0.039</v>
      </c>
      <c r="AS495" s="23"/>
      <c r="AT495" s="23"/>
      <c r="AU495" s="23"/>
      <c r="AV495" s="23"/>
      <c r="AW495" s="23"/>
      <c r="AX495" s="45">
        <v>14924.32972086005</v>
      </c>
      <c r="AY495" s="23">
        <v>0.308</v>
      </c>
      <c r="AZ495" s="23"/>
      <c r="BA495" s="23"/>
      <c r="BB495" s="23"/>
      <c r="BC495" s="23"/>
      <c r="BD495" s="23"/>
      <c r="BE495" s="45">
        <v>14924.32972086005</v>
      </c>
      <c r="BF495" s="45">
        <v>3.0</v>
      </c>
      <c r="BG495" s="23"/>
      <c r="BH495" s="23"/>
      <c r="BI495" s="23"/>
      <c r="BJ495" s="23"/>
      <c r="BK495" s="23"/>
      <c r="BL495" s="45">
        <v>14924.32972086005</v>
      </c>
      <c r="BM495" s="45">
        <v>0.497</v>
      </c>
      <c r="BN495" s="23"/>
      <c r="BO495" s="23"/>
      <c r="BP495" s="23"/>
      <c r="BQ495" s="23"/>
      <c r="BR495" s="23"/>
      <c r="BS495" s="45">
        <v>14924.32972086005</v>
      </c>
      <c r="BT495" s="45">
        <v>0.08</v>
      </c>
      <c r="BU495" s="23"/>
      <c r="BV495" s="23"/>
      <c r="BW495" s="23"/>
      <c r="BX495" s="23"/>
      <c r="BY495" s="23"/>
      <c r="BZ495" s="23"/>
      <c r="CA495" s="23"/>
    </row>
    <row r="496" ht="15.75" customHeight="1">
      <c r="A496" s="45">
        <v>1355538.3423702556</v>
      </c>
      <c r="B496" s="46">
        <v>0.089</v>
      </c>
      <c r="C496" s="45"/>
      <c r="D496" s="45"/>
      <c r="E496" s="45"/>
      <c r="F496" s="45"/>
      <c r="G496" s="45"/>
      <c r="H496" s="45">
        <v>1355538.3423702556</v>
      </c>
      <c r="I496" s="46">
        <v>0.397</v>
      </c>
      <c r="J496" s="45"/>
      <c r="K496" s="45"/>
      <c r="L496" s="45"/>
      <c r="M496" s="45"/>
      <c r="N496" s="45"/>
      <c r="O496" s="45">
        <v>1355538.3423702556</v>
      </c>
      <c r="P496" s="45"/>
      <c r="Q496" s="45"/>
      <c r="R496" s="45"/>
      <c r="S496" s="45"/>
      <c r="T496" s="45"/>
      <c r="U496" s="45"/>
      <c r="V496" s="45">
        <v>1355538.3423702556</v>
      </c>
      <c r="W496" s="45"/>
      <c r="X496" s="45"/>
      <c r="Y496" s="45"/>
      <c r="Z496" s="45"/>
      <c r="AA496" s="45"/>
      <c r="AB496" s="45"/>
      <c r="AC496" s="45">
        <v>1355538.3423702556</v>
      </c>
      <c r="AD496" s="45">
        <v>15.778753191611441</v>
      </c>
      <c r="AE496" s="45"/>
      <c r="AF496" s="45"/>
      <c r="AG496" s="45"/>
      <c r="AH496" s="45"/>
      <c r="AI496" s="45"/>
      <c r="AJ496" s="45">
        <v>1355538.3423702556</v>
      </c>
      <c r="AK496" s="45">
        <v>0.036</v>
      </c>
      <c r="AL496" s="45"/>
      <c r="AM496" s="45"/>
      <c r="AN496" s="45"/>
      <c r="AO496" s="23"/>
      <c r="AP496" s="23"/>
      <c r="AQ496" s="45">
        <v>1355538.3423702556</v>
      </c>
      <c r="AR496" s="45">
        <v>0.058</v>
      </c>
      <c r="AS496" s="23"/>
      <c r="AT496" s="23"/>
      <c r="AU496" s="23"/>
      <c r="AV496" s="23"/>
      <c r="AW496" s="23"/>
      <c r="AX496" s="45">
        <v>1355538.3423702556</v>
      </c>
      <c r="AY496" s="23"/>
      <c r="AZ496" s="23"/>
      <c r="BA496" s="23"/>
      <c r="BB496" s="23"/>
      <c r="BC496" s="23"/>
      <c r="BD496" s="23"/>
      <c r="BE496" s="45">
        <v>1355538.3423702556</v>
      </c>
      <c r="BF496" s="45"/>
      <c r="BG496" s="23"/>
      <c r="BH496" s="23"/>
      <c r="BI496" s="23"/>
      <c r="BJ496" s="23"/>
      <c r="BK496" s="23"/>
      <c r="BL496" s="45">
        <v>1355538.3423702556</v>
      </c>
      <c r="BM496" s="45"/>
      <c r="BN496" s="23"/>
      <c r="BO496" s="23"/>
      <c r="BP496" s="23"/>
      <c r="BQ496" s="23"/>
      <c r="BR496" s="23"/>
      <c r="BS496" s="45">
        <v>1355538.3423702556</v>
      </c>
      <c r="BT496" s="45">
        <v>0.046</v>
      </c>
      <c r="BU496" s="23"/>
      <c r="BV496" s="23"/>
      <c r="BW496" s="23"/>
      <c r="BX496" s="23"/>
      <c r="BY496" s="23"/>
      <c r="BZ496" s="23"/>
      <c r="CA496" s="23"/>
    </row>
    <row r="497" ht="15.75" customHeight="1">
      <c r="A497" s="45">
        <v>1340076.0316822187</v>
      </c>
      <c r="B497" s="46">
        <v>0.103</v>
      </c>
      <c r="C497" s="45"/>
      <c r="D497" s="45"/>
      <c r="E497" s="45"/>
      <c r="F497" s="45"/>
      <c r="G497" s="45"/>
      <c r="H497" s="45">
        <v>1340076.0316822187</v>
      </c>
      <c r="I497" s="46">
        <v>0.37</v>
      </c>
      <c r="J497" s="45"/>
      <c r="K497" s="45"/>
      <c r="L497" s="45"/>
      <c r="M497" s="45"/>
      <c r="N497" s="45"/>
      <c r="O497" s="45">
        <v>1340076.0316822187</v>
      </c>
      <c r="P497" s="45"/>
      <c r="Q497" s="45"/>
      <c r="R497" s="45"/>
      <c r="S497" s="45"/>
      <c r="T497" s="45"/>
      <c r="U497" s="45"/>
      <c r="V497" s="45">
        <v>1340076.0316822187</v>
      </c>
      <c r="W497" s="45"/>
      <c r="X497" s="45"/>
      <c r="Y497" s="45"/>
      <c r="Z497" s="45"/>
      <c r="AA497" s="45"/>
      <c r="AB497" s="45"/>
      <c r="AC497" s="45">
        <v>1340076.0316822187</v>
      </c>
      <c r="AD497" s="45">
        <v>14.106063491391774</v>
      </c>
      <c r="AE497" s="45"/>
      <c r="AF497" s="45"/>
      <c r="AG497" s="45"/>
      <c r="AH497" s="45"/>
      <c r="AI497" s="45"/>
      <c r="AJ497" s="45">
        <v>1340076.0316822187</v>
      </c>
      <c r="AK497" s="45">
        <v>0.037</v>
      </c>
      <c r="AL497" s="45"/>
      <c r="AM497" s="45"/>
      <c r="AN497" s="45"/>
      <c r="AO497" s="23"/>
      <c r="AP497" s="23"/>
      <c r="AQ497" s="45">
        <v>1340076.0316822187</v>
      </c>
      <c r="AR497" s="45">
        <v>0.056</v>
      </c>
      <c r="AS497" s="23"/>
      <c r="AT497" s="23"/>
      <c r="AU497" s="23"/>
      <c r="AV497" s="23"/>
      <c r="AW497" s="23"/>
      <c r="AX497" s="45">
        <v>1340076.0316822187</v>
      </c>
      <c r="AY497" s="23"/>
      <c r="AZ497" s="23"/>
      <c r="BA497" s="23"/>
      <c r="BB497" s="23"/>
      <c r="BC497" s="23"/>
      <c r="BD497" s="23"/>
      <c r="BE497" s="45">
        <v>1340076.0316822187</v>
      </c>
      <c r="BF497" s="45"/>
      <c r="BG497" s="23"/>
      <c r="BH497" s="23"/>
      <c r="BI497" s="23"/>
      <c r="BJ497" s="23"/>
      <c r="BK497" s="23"/>
      <c r="BL497" s="45">
        <v>1340076.0316822187</v>
      </c>
      <c r="BM497" s="45"/>
      <c r="BN497" s="23"/>
      <c r="BO497" s="23"/>
      <c r="BP497" s="23"/>
      <c r="BQ497" s="23"/>
      <c r="BR497" s="23"/>
      <c r="BS497" s="45">
        <v>1340076.0316822187</v>
      </c>
      <c r="BT497" s="45">
        <v>0.063</v>
      </c>
      <c r="BU497" s="23"/>
      <c r="BV497" s="23"/>
      <c r="BW497" s="23"/>
      <c r="BX497" s="23"/>
      <c r="BY497" s="23"/>
      <c r="BZ497" s="23"/>
      <c r="CA497" s="23"/>
    </row>
    <row r="498" ht="15.75" customHeight="1">
      <c r="A498" s="45">
        <v>1315361.3436069977</v>
      </c>
      <c r="B498" s="46">
        <v>0.106</v>
      </c>
      <c r="C498" s="45"/>
      <c r="D498" s="45"/>
      <c r="E498" s="45"/>
      <c r="F498" s="45"/>
      <c r="G498" s="45"/>
      <c r="H498" s="45">
        <v>1315361.3436069977</v>
      </c>
      <c r="I498" s="46">
        <v>0.374</v>
      </c>
      <c r="J498" s="45"/>
      <c r="K498" s="45"/>
      <c r="L498" s="45"/>
      <c r="M498" s="45"/>
      <c r="N498" s="45"/>
      <c r="O498" s="45">
        <v>1315361.3436069977</v>
      </c>
      <c r="P498" s="45"/>
      <c r="Q498" s="45"/>
      <c r="R498" s="45"/>
      <c r="S498" s="45"/>
      <c r="T498" s="45"/>
      <c r="U498" s="45"/>
      <c r="V498" s="45">
        <v>1315361.3436069977</v>
      </c>
      <c r="W498" s="45">
        <v>6.853724895636462E-4</v>
      </c>
      <c r="X498" s="45"/>
      <c r="Y498" s="45"/>
      <c r="Z498" s="45"/>
      <c r="AA498" s="45"/>
      <c r="AB498" s="45"/>
      <c r="AC498" s="45">
        <v>1315361.3436069977</v>
      </c>
      <c r="AD498" s="45">
        <v>12.461317992066295</v>
      </c>
      <c r="AE498" s="45"/>
      <c r="AF498" s="45"/>
      <c r="AG498" s="45"/>
      <c r="AH498" s="45"/>
      <c r="AI498" s="45"/>
      <c r="AJ498" s="45">
        <v>1315361.3436069977</v>
      </c>
      <c r="AK498" s="45">
        <v>0.037</v>
      </c>
      <c r="AL498" s="45"/>
      <c r="AM498" s="45"/>
      <c r="AN498" s="45"/>
      <c r="AO498" s="23"/>
      <c r="AP498" s="23"/>
      <c r="AQ498" s="45">
        <v>1315361.3436069977</v>
      </c>
      <c r="AR498" s="45">
        <v>0.054</v>
      </c>
      <c r="AS498" s="23"/>
      <c r="AT498" s="23"/>
      <c r="AU498" s="23"/>
      <c r="AV498" s="23"/>
      <c r="AW498" s="23"/>
      <c r="AX498" s="45">
        <v>1315361.3436069977</v>
      </c>
      <c r="AY498" s="23"/>
      <c r="AZ498" s="23"/>
      <c r="BA498" s="23"/>
      <c r="BB498" s="23"/>
      <c r="BC498" s="23"/>
      <c r="BD498" s="23"/>
      <c r="BE498" s="45">
        <v>1315361.3436069977</v>
      </c>
      <c r="BF498" s="45"/>
      <c r="BG498" s="23"/>
      <c r="BH498" s="23"/>
      <c r="BI498" s="23"/>
      <c r="BJ498" s="23"/>
      <c r="BK498" s="23"/>
      <c r="BL498" s="45">
        <v>1315361.3436069977</v>
      </c>
      <c r="BM498" s="45">
        <v>0.014</v>
      </c>
      <c r="BN498" s="23"/>
      <c r="BO498" s="23"/>
      <c r="BP498" s="23"/>
      <c r="BQ498" s="23"/>
      <c r="BR498" s="23"/>
      <c r="BS498" s="45">
        <v>1315361.3436069977</v>
      </c>
      <c r="BT498" s="45">
        <v>0.076</v>
      </c>
      <c r="BU498" s="23"/>
      <c r="BV498" s="23"/>
      <c r="BW498" s="23"/>
      <c r="BX498" s="23"/>
      <c r="BY498" s="23"/>
      <c r="BZ498" s="23"/>
      <c r="CA498" s="23"/>
    </row>
    <row r="499" ht="15.75" customHeight="1">
      <c r="A499" s="45">
        <v>1295310.4336916348</v>
      </c>
      <c r="B499" s="46">
        <v>0.118</v>
      </c>
      <c r="C499" s="45"/>
      <c r="D499" s="45"/>
      <c r="E499" s="45"/>
      <c r="F499" s="45"/>
      <c r="G499" s="45"/>
      <c r="H499" s="45">
        <v>1295310.4336916348</v>
      </c>
      <c r="I499" s="46">
        <v>0.296</v>
      </c>
      <c r="J499" s="45"/>
      <c r="K499" s="45"/>
      <c r="L499" s="45"/>
      <c r="M499" s="45"/>
      <c r="N499" s="45"/>
      <c r="O499" s="45">
        <v>1295310.4336916348</v>
      </c>
      <c r="P499" s="45"/>
      <c r="Q499" s="45"/>
      <c r="R499" s="45"/>
      <c r="S499" s="45"/>
      <c r="T499" s="45"/>
      <c r="U499" s="45"/>
      <c r="V499" s="45">
        <v>1295310.4336916348</v>
      </c>
      <c r="W499" s="45">
        <v>6.239191617781697E-4</v>
      </c>
      <c r="X499" s="45"/>
      <c r="Y499" s="45"/>
      <c r="Z499" s="45"/>
      <c r="AA499" s="45"/>
      <c r="AB499" s="45"/>
      <c r="AC499" s="45">
        <v>1295310.4336916348</v>
      </c>
      <c r="AD499" s="45">
        <v>12.207114034790274</v>
      </c>
      <c r="AE499" s="45"/>
      <c r="AF499" s="45"/>
      <c r="AG499" s="45"/>
      <c r="AH499" s="45"/>
      <c r="AI499" s="45"/>
      <c r="AJ499" s="45">
        <v>1295310.4336916348</v>
      </c>
      <c r="AK499" s="45">
        <v>0.037</v>
      </c>
      <c r="AL499" s="45"/>
      <c r="AM499" s="45"/>
      <c r="AN499" s="45"/>
      <c r="AO499" s="23"/>
      <c r="AP499" s="23"/>
      <c r="AQ499" s="45">
        <v>1295310.4336916348</v>
      </c>
      <c r="AR499" s="45">
        <v>0.052</v>
      </c>
      <c r="AS499" s="23"/>
      <c r="AT499" s="23"/>
      <c r="AU499" s="23"/>
      <c r="AV499" s="23"/>
      <c r="AW499" s="23"/>
      <c r="AX499" s="45">
        <v>1295310.4336916348</v>
      </c>
      <c r="AY499" s="23"/>
      <c r="AZ499" s="23"/>
      <c r="BA499" s="23"/>
      <c r="BB499" s="23"/>
      <c r="BC499" s="23"/>
      <c r="BD499" s="23"/>
      <c r="BE499" s="45">
        <v>1295310.4336916348</v>
      </c>
      <c r="BF499" s="45"/>
      <c r="BG499" s="23"/>
      <c r="BH499" s="23"/>
      <c r="BI499" s="23"/>
      <c r="BJ499" s="23"/>
      <c r="BK499" s="23"/>
      <c r="BL499" s="45">
        <v>1295310.4336916348</v>
      </c>
      <c r="BM499" s="45">
        <v>0.033</v>
      </c>
      <c r="BN499" s="23"/>
      <c r="BO499" s="23"/>
      <c r="BP499" s="23"/>
      <c r="BQ499" s="23"/>
      <c r="BR499" s="23"/>
      <c r="BS499" s="45">
        <v>1295310.4336916348</v>
      </c>
      <c r="BT499" s="45">
        <v>0.102</v>
      </c>
      <c r="BU499" s="23"/>
      <c r="BV499" s="23"/>
      <c r="BW499" s="23"/>
      <c r="BX499" s="23"/>
      <c r="BY499" s="23"/>
      <c r="BZ499" s="23"/>
      <c r="CA499" s="23"/>
    </row>
    <row r="500" ht="15.75" customHeight="1">
      <c r="A500" s="45">
        <v>1272855.0403733707</v>
      </c>
      <c r="B500" s="46">
        <v>0.11</v>
      </c>
      <c r="C500" s="45"/>
      <c r="D500" s="45"/>
      <c r="E500" s="45"/>
      <c r="F500" s="45"/>
      <c r="G500" s="45"/>
      <c r="H500" s="45">
        <v>1272855.0403733707</v>
      </c>
      <c r="I500" s="46">
        <v>0.298</v>
      </c>
      <c r="J500" s="45"/>
      <c r="K500" s="45"/>
      <c r="L500" s="45"/>
      <c r="M500" s="45"/>
      <c r="N500" s="45"/>
      <c r="O500" s="45">
        <v>1272855.0403733707</v>
      </c>
      <c r="P500" s="45"/>
      <c r="Q500" s="45"/>
      <c r="R500" s="45"/>
      <c r="S500" s="45"/>
      <c r="T500" s="45"/>
      <c r="U500" s="45"/>
      <c r="V500" s="45">
        <v>1272855.0403733707</v>
      </c>
      <c r="W500" s="45">
        <v>5.568740801633498E-4</v>
      </c>
      <c r="X500" s="45"/>
      <c r="Y500" s="45"/>
      <c r="Z500" s="45"/>
      <c r="AA500" s="45"/>
      <c r="AB500" s="45"/>
      <c r="AC500" s="45">
        <v>1272855.0403733707</v>
      </c>
      <c r="AD500" s="45">
        <v>13.921852004083743</v>
      </c>
      <c r="AE500" s="45"/>
      <c r="AF500" s="45"/>
      <c r="AG500" s="45"/>
      <c r="AH500" s="45"/>
      <c r="AI500" s="45"/>
      <c r="AJ500" s="45">
        <v>1272855.0403733707</v>
      </c>
      <c r="AK500" s="45">
        <v>0.038</v>
      </c>
      <c r="AL500" s="45"/>
      <c r="AM500" s="45"/>
      <c r="AN500" s="45"/>
      <c r="AO500" s="23"/>
      <c r="AP500" s="23"/>
      <c r="AQ500" s="45">
        <v>1272855.0403733707</v>
      </c>
      <c r="AR500" s="45">
        <v>0.05</v>
      </c>
      <c r="AS500" s="23"/>
      <c r="AT500" s="23"/>
      <c r="AU500" s="23"/>
      <c r="AV500" s="23"/>
      <c r="AW500" s="23"/>
      <c r="AX500" s="45">
        <v>1272855.0403733707</v>
      </c>
      <c r="AY500" s="23"/>
      <c r="AZ500" s="23"/>
      <c r="BA500" s="23"/>
      <c r="BB500" s="23"/>
      <c r="BC500" s="23"/>
      <c r="BD500" s="23"/>
      <c r="BE500" s="45">
        <v>1272855.0403733707</v>
      </c>
      <c r="BF500" s="45">
        <v>192.0</v>
      </c>
      <c r="BG500" s="23"/>
      <c r="BH500" s="23"/>
      <c r="BI500" s="23"/>
      <c r="BJ500" s="23"/>
      <c r="BK500" s="23"/>
      <c r="BL500" s="45">
        <v>1272855.0403733707</v>
      </c>
      <c r="BM500" s="45">
        <v>0.051</v>
      </c>
      <c r="BN500" s="23"/>
      <c r="BO500" s="23"/>
      <c r="BP500" s="23"/>
      <c r="BQ500" s="23"/>
      <c r="BR500" s="23"/>
      <c r="BS500" s="45">
        <v>1272855.0403733707</v>
      </c>
      <c r="BT500" s="45">
        <v>0.133</v>
      </c>
      <c r="BU500" s="23"/>
      <c r="BV500" s="23"/>
      <c r="BW500" s="23"/>
      <c r="BX500" s="23"/>
      <c r="BY500" s="23"/>
      <c r="BZ500" s="23"/>
      <c r="CA500" s="23"/>
    </row>
    <row r="501" ht="15.75" customHeight="1">
      <c r="A501" s="45">
        <v>1241794.1338162532</v>
      </c>
      <c r="B501" s="46">
        <v>0.1</v>
      </c>
      <c r="C501" s="45"/>
      <c r="D501" s="45"/>
      <c r="E501" s="45"/>
      <c r="F501" s="45"/>
      <c r="G501" s="45"/>
      <c r="H501" s="45">
        <v>1241794.1338162532</v>
      </c>
      <c r="I501" s="46">
        <v>0.312</v>
      </c>
      <c r="J501" s="45"/>
      <c r="K501" s="45"/>
      <c r="L501" s="45"/>
      <c r="M501" s="45"/>
      <c r="N501" s="45"/>
      <c r="O501" s="45">
        <v>1241794.1338162532</v>
      </c>
      <c r="P501" s="45"/>
      <c r="Q501" s="45"/>
      <c r="R501" s="45"/>
      <c r="S501" s="45"/>
      <c r="T501" s="45"/>
      <c r="U501" s="45"/>
      <c r="V501" s="45">
        <v>1241794.1338162532</v>
      </c>
      <c r="W501" s="45"/>
      <c r="X501" s="45"/>
      <c r="Y501" s="45"/>
      <c r="Z501" s="45"/>
      <c r="AA501" s="45"/>
      <c r="AB501" s="45"/>
      <c r="AC501" s="45">
        <v>1241794.1338162532</v>
      </c>
      <c r="AD501" s="45">
        <v>3.233838890146493</v>
      </c>
      <c r="AE501" s="45"/>
      <c r="AF501" s="45"/>
      <c r="AG501" s="45"/>
      <c r="AH501" s="45"/>
      <c r="AI501" s="45"/>
      <c r="AJ501" s="45">
        <v>1241794.1338162532</v>
      </c>
      <c r="AK501" s="45">
        <v>0.038</v>
      </c>
      <c r="AL501" s="45"/>
      <c r="AM501" s="45"/>
      <c r="AN501" s="45"/>
      <c r="AO501" s="23"/>
      <c r="AP501" s="23"/>
      <c r="AQ501" s="45">
        <v>1241794.1338162532</v>
      </c>
      <c r="AR501" s="45">
        <v>0.048</v>
      </c>
      <c r="AS501" s="23"/>
      <c r="AT501" s="23"/>
      <c r="AU501" s="23"/>
      <c r="AV501" s="23"/>
      <c r="AW501" s="23"/>
      <c r="AX501" s="45">
        <v>1241794.1338162532</v>
      </c>
      <c r="AY501" s="23">
        <v>0.469</v>
      </c>
      <c r="AZ501" s="23"/>
      <c r="BA501" s="23"/>
      <c r="BB501" s="23"/>
      <c r="BC501" s="23"/>
      <c r="BD501" s="23"/>
      <c r="BE501" s="45">
        <v>1241794.1338162532</v>
      </c>
      <c r="BF501" s="45">
        <v>144.0</v>
      </c>
      <c r="BG501" s="23"/>
      <c r="BH501" s="23"/>
      <c r="BI501" s="23"/>
      <c r="BJ501" s="23"/>
      <c r="BK501" s="23"/>
      <c r="BL501" s="45">
        <v>1241794.1338162532</v>
      </c>
      <c r="BM501" s="45">
        <v>0.077</v>
      </c>
      <c r="BN501" s="23"/>
      <c r="BO501" s="23"/>
      <c r="BP501" s="23"/>
      <c r="BQ501" s="23"/>
      <c r="BR501" s="23"/>
      <c r="BS501" s="45">
        <v>1241794.1338162532</v>
      </c>
      <c r="BT501" s="45">
        <v>0.138</v>
      </c>
      <c r="BU501" s="23"/>
      <c r="BV501" s="23"/>
      <c r="BW501" s="23"/>
      <c r="BX501" s="23"/>
      <c r="BY501" s="23"/>
      <c r="BZ501" s="23"/>
      <c r="CA501" s="23"/>
    </row>
    <row r="502" ht="15.75" customHeight="1">
      <c r="A502" s="45">
        <v>1209022.329131141</v>
      </c>
      <c r="B502" s="46">
        <v>0.078</v>
      </c>
      <c r="C502" s="45"/>
      <c r="D502" s="45"/>
      <c r="E502" s="45"/>
      <c r="F502" s="45"/>
      <c r="G502" s="45"/>
      <c r="H502" s="45">
        <v>1209022.329131141</v>
      </c>
      <c r="I502" s="46">
        <v>0.293</v>
      </c>
      <c r="J502" s="45"/>
      <c r="K502" s="45"/>
      <c r="L502" s="45"/>
      <c r="M502" s="45"/>
      <c r="N502" s="45"/>
      <c r="O502" s="45">
        <v>1209022.329131141</v>
      </c>
      <c r="P502" s="45"/>
      <c r="Q502" s="45"/>
      <c r="R502" s="45"/>
      <c r="S502" s="45"/>
      <c r="T502" s="45"/>
      <c r="U502" s="45"/>
      <c r="V502" s="45">
        <v>1209022.329131141</v>
      </c>
      <c r="W502" s="45"/>
      <c r="X502" s="45"/>
      <c r="Y502" s="45"/>
      <c r="Z502" s="45"/>
      <c r="AA502" s="45"/>
      <c r="AB502" s="45"/>
      <c r="AC502" s="45">
        <v>1209022.329131141</v>
      </c>
      <c r="AD502" s="45">
        <v>6.9266904273138294</v>
      </c>
      <c r="AE502" s="45"/>
      <c r="AF502" s="45"/>
      <c r="AG502" s="45"/>
      <c r="AH502" s="45"/>
      <c r="AI502" s="45"/>
      <c r="AJ502" s="45">
        <v>1209022.329131141</v>
      </c>
      <c r="AK502" s="45">
        <v>0.038</v>
      </c>
      <c r="AL502" s="45"/>
      <c r="AM502" s="45"/>
      <c r="AN502" s="45"/>
      <c r="AO502" s="23"/>
      <c r="AP502" s="23"/>
      <c r="AQ502" s="45">
        <v>1209022.329131141</v>
      </c>
      <c r="AR502" s="45">
        <v>0.046</v>
      </c>
      <c r="AS502" s="23"/>
      <c r="AT502" s="23"/>
      <c r="AU502" s="23"/>
      <c r="AV502" s="23"/>
      <c r="AW502" s="23"/>
      <c r="AX502" s="45">
        <v>1209022.329131141</v>
      </c>
      <c r="AY502" s="23">
        <v>0.487</v>
      </c>
      <c r="AZ502" s="23"/>
      <c r="BA502" s="23"/>
      <c r="BB502" s="23"/>
      <c r="BC502" s="23"/>
      <c r="BD502" s="23"/>
      <c r="BE502" s="45">
        <v>1209022.329131141</v>
      </c>
      <c r="BF502" s="45">
        <v>144.0</v>
      </c>
      <c r="BG502" s="23"/>
      <c r="BH502" s="23"/>
      <c r="BI502" s="23"/>
      <c r="BJ502" s="23"/>
      <c r="BK502" s="23"/>
      <c r="BL502" s="45">
        <v>1209022.329131141</v>
      </c>
      <c r="BM502" s="45">
        <v>0.116</v>
      </c>
      <c r="BN502" s="23"/>
      <c r="BO502" s="23"/>
      <c r="BP502" s="23"/>
      <c r="BQ502" s="23"/>
      <c r="BR502" s="23"/>
      <c r="BS502" s="45">
        <v>1209022.329131141</v>
      </c>
      <c r="BT502" s="45">
        <v>0.142</v>
      </c>
      <c r="BU502" s="23"/>
      <c r="BV502" s="23"/>
      <c r="BW502" s="23"/>
      <c r="BX502" s="23"/>
      <c r="BY502" s="23"/>
      <c r="BZ502" s="23"/>
      <c r="CA502" s="23"/>
    </row>
    <row r="503" ht="15.75" customHeight="1">
      <c r="A503" s="45">
        <v>1175102.5154538222</v>
      </c>
      <c r="B503" s="46">
        <v>0.071</v>
      </c>
      <c r="C503" s="45"/>
      <c r="D503" s="45"/>
      <c r="E503" s="45"/>
      <c r="F503" s="45"/>
      <c r="G503" s="45"/>
      <c r="H503" s="45">
        <v>1175102.5154538222</v>
      </c>
      <c r="I503" s="46">
        <v>0.324</v>
      </c>
      <c r="J503" s="45"/>
      <c r="K503" s="45"/>
      <c r="L503" s="45"/>
      <c r="M503" s="45"/>
      <c r="N503" s="45"/>
      <c r="O503" s="45">
        <v>1175102.5154538222</v>
      </c>
      <c r="P503" s="45">
        <v>2.3257237285023564E-4</v>
      </c>
      <c r="Q503" s="45"/>
      <c r="R503" s="45"/>
      <c r="S503" s="45"/>
      <c r="T503" s="45"/>
      <c r="U503" s="45"/>
      <c r="V503" s="45">
        <v>1175102.5154538222</v>
      </c>
      <c r="W503" s="45">
        <v>4.467837688965053E-4</v>
      </c>
      <c r="X503" s="45"/>
      <c r="Y503" s="45"/>
      <c r="Z503" s="45"/>
      <c r="AA503" s="45"/>
      <c r="AB503" s="45"/>
      <c r="AC503" s="45">
        <v>1175102.5154538222</v>
      </c>
      <c r="AD503" s="45">
        <v>4.284227920925393</v>
      </c>
      <c r="AE503" s="45"/>
      <c r="AF503" s="45"/>
      <c r="AG503" s="45"/>
      <c r="AH503" s="45"/>
      <c r="AI503" s="45"/>
      <c r="AJ503" s="45">
        <v>1175102.5154538222</v>
      </c>
      <c r="AK503" s="45">
        <v>0.038</v>
      </c>
      <c r="AL503" s="45"/>
      <c r="AM503" s="45"/>
      <c r="AN503" s="45"/>
      <c r="AO503" s="23"/>
      <c r="AP503" s="23"/>
      <c r="AQ503" s="45">
        <v>1175102.5154538222</v>
      </c>
      <c r="AR503" s="45">
        <v>0.044</v>
      </c>
      <c r="AS503" s="23"/>
      <c r="AT503" s="23"/>
      <c r="AU503" s="23"/>
      <c r="AV503" s="23"/>
      <c r="AW503" s="23"/>
      <c r="AX503" s="45">
        <v>1175102.5154538222</v>
      </c>
      <c r="AY503" s="23">
        <v>0.487</v>
      </c>
      <c r="AZ503" s="23"/>
      <c r="BA503" s="23"/>
      <c r="BB503" s="23"/>
      <c r="BC503" s="23"/>
      <c r="BD503" s="23"/>
      <c r="BE503" s="45">
        <v>1175102.5154538222</v>
      </c>
      <c r="BF503" s="45">
        <v>144.0</v>
      </c>
      <c r="BG503" s="23"/>
      <c r="BH503" s="23"/>
      <c r="BI503" s="23"/>
      <c r="BJ503" s="23"/>
      <c r="BK503" s="23"/>
      <c r="BL503" s="45">
        <v>1175102.5154538222</v>
      </c>
      <c r="BM503" s="45">
        <v>0.184</v>
      </c>
      <c r="BN503" s="23"/>
      <c r="BO503" s="23"/>
      <c r="BP503" s="23"/>
      <c r="BQ503" s="23"/>
      <c r="BR503" s="23"/>
      <c r="BS503" s="45">
        <v>1175102.5154538222</v>
      </c>
      <c r="BT503" s="45">
        <v>0.146</v>
      </c>
      <c r="BU503" s="23"/>
      <c r="BV503" s="23"/>
      <c r="BW503" s="23"/>
      <c r="BX503" s="23"/>
      <c r="BY503" s="23"/>
      <c r="BZ503" s="23"/>
      <c r="CA503" s="23"/>
    </row>
    <row r="504" ht="15.75" customHeight="1">
      <c r="A504" s="45">
        <v>1141138.6424016214</v>
      </c>
      <c r="B504" s="46">
        <v>0.063</v>
      </c>
      <c r="C504" s="45"/>
      <c r="D504" s="45"/>
      <c r="E504" s="45"/>
      <c r="F504" s="45"/>
      <c r="G504" s="45"/>
      <c r="H504" s="45">
        <v>1141138.6424016214</v>
      </c>
      <c r="I504" s="46">
        <v>0.324</v>
      </c>
      <c r="J504" s="45"/>
      <c r="K504" s="45"/>
      <c r="L504" s="45"/>
      <c r="M504" s="45"/>
      <c r="N504" s="45"/>
      <c r="O504" s="45">
        <v>1141138.6424016214</v>
      </c>
      <c r="P504" s="45">
        <v>2.615109388837049E-4</v>
      </c>
      <c r="Q504" s="45"/>
      <c r="R504" s="45"/>
      <c r="S504" s="45"/>
      <c r="T504" s="45"/>
      <c r="U504" s="45"/>
      <c r="V504" s="45">
        <v>1141138.6424016214</v>
      </c>
      <c r="W504" s="45">
        <v>4.992481560507093E-4</v>
      </c>
      <c r="X504" s="45"/>
      <c r="Y504" s="45"/>
      <c r="Z504" s="45"/>
      <c r="AA504" s="45"/>
      <c r="AB504" s="45"/>
      <c r="AC504" s="45">
        <v>1141138.6424016214</v>
      </c>
      <c r="AD504" s="45">
        <v>1.7830291287525333</v>
      </c>
      <c r="AE504" s="45"/>
      <c r="AF504" s="45"/>
      <c r="AG504" s="45"/>
      <c r="AH504" s="45"/>
      <c r="AI504" s="45"/>
      <c r="AJ504" s="45">
        <v>1141138.6424016214</v>
      </c>
      <c r="AK504" s="45">
        <v>0.037</v>
      </c>
      <c r="AL504" s="45"/>
      <c r="AM504" s="45"/>
      <c r="AN504" s="45"/>
      <c r="AO504" s="23"/>
      <c r="AP504" s="23"/>
      <c r="AQ504" s="45">
        <v>1141138.6424016214</v>
      </c>
      <c r="AR504" s="45">
        <v>0.043</v>
      </c>
      <c r="AS504" s="23"/>
      <c r="AT504" s="23"/>
      <c r="AU504" s="23"/>
      <c r="AV504" s="23"/>
      <c r="AW504" s="23"/>
      <c r="AX504" s="45">
        <v>1141138.6424016214</v>
      </c>
      <c r="AY504" s="23">
        <v>0.472</v>
      </c>
      <c r="AZ504" s="23"/>
      <c r="BA504" s="23"/>
      <c r="BB504" s="23"/>
      <c r="BC504" s="23"/>
      <c r="BD504" s="23"/>
      <c r="BE504" s="45">
        <v>1141138.6424016214</v>
      </c>
      <c r="BF504" s="45">
        <v>144.0</v>
      </c>
      <c r="BG504" s="23"/>
      <c r="BH504" s="23"/>
      <c r="BI504" s="23"/>
      <c r="BJ504" s="23"/>
      <c r="BK504" s="23"/>
      <c r="BL504" s="45">
        <v>1141138.6424016214</v>
      </c>
      <c r="BM504" s="45">
        <v>0.3</v>
      </c>
      <c r="BN504" s="23"/>
      <c r="BO504" s="23"/>
      <c r="BP504" s="23"/>
      <c r="BQ504" s="23"/>
      <c r="BR504" s="23"/>
      <c r="BS504" s="45">
        <v>1141138.6424016214</v>
      </c>
      <c r="BT504" s="45">
        <v>0.155</v>
      </c>
      <c r="BU504" s="23"/>
      <c r="BV504" s="23"/>
      <c r="BW504" s="23"/>
      <c r="BX504" s="23"/>
      <c r="BY504" s="23"/>
      <c r="BZ504" s="23"/>
      <c r="CA504" s="23"/>
    </row>
    <row r="505" ht="15.75" customHeight="1">
      <c r="A505" s="45">
        <v>1108289.0787347034</v>
      </c>
      <c r="B505" s="46">
        <v>0.075</v>
      </c>
      <c r="C505" s="45"/>
      <c r="D505" s="45"/>
      <c r="E505" s="45"/>
      <c r="F505" s="45"/>
      <c r="G505" s="45"/>
      <c r="H505" s="45">
        <v>1108289.0787347034</v>
      </c>
      <c r="I505" s="46">
        <v>0.311</v>
      </c>
      <c r="J505" s="45"/>
      <c r="K505" s="45"/>
      <c r="L505" s="45"/>
      <c r="M505" s="45"/>
      <c r="N505" s="45"/>
      <c r="O505" s="45">
        <v>1108289.0787347034</v>
      </c>
      <c r="P505" s="45"/>
      <c r="Q505" s="45"/>
      <c r="R505" s="45"/>
      <c r="S505" s="45"/>
      <c r="T505" s="45"/>
      <c r="U505" s="45"/>
      <c r="V505" s="45">
        <v>1108289.0787347034</v>
      </c>
      <c r="W505" s="45"/>
      <c r="X505" s="45"/>
      <c r="Y505" s="45"/>
      <c r="Z505" s="45"/>
      <c r="AA505" s="45"/>
      <c r="AB505" s="45"/>
      <c r="AC505" s="45">
        <v>1108289.0787347034</v>
      </c>
      <c r="AD505" s="45">
        <v>2.3089355806972987</v>
      </c>
      <c r="AE505" s="45"/>
      <c r="AF505" s="45"/>
      <c r="AG505" s="45"/>
      <c r="AH505" s="45"/>
      <c r="AI505" s="45"/>
      <c r="AJ505" s="45">
        <v>1108289.0787347034</v>
      </c>
      <c r="AK505" s="45">
        <v>0.037</v>
      </c>
      <c r="AL505" s="45"/>
      <c r="AM505" s="45"/>
      <c r="AN505" s="45"/>
      <c r="AO505" s="23"/>
      <c r="AP505" s="23"/>
      <c r="AQ505" s="45">
        <v>1108289.0787347034</v>
      </c>
      <c r="AR505" s="45">
        <v>0.041</v>
      </c>
      <c r="AS505" s="23"/>
      <c r="AT505" s="23"/>
      <c r="AU505" s="23"/>
      <c r="AV505" s="23"/>
      <c r="AW505" s="23"/>
      <c r="AX505" s="45">
        <v>1108289.0787347034</v>
      </c>
      <c r="AY505" s="23">
        <v>0.472</v>
      </c>
      <c r="AZ505" s="23"/>
      <c r="BA505" s="23"/>
      <c r="BB505" s="23"/>
      <c r="BC505" s="23"/>
      <c r="BD505" s="23"/>
      <c r="BE505" s="45">
        <v>1108289.0787347034</v>
      </c>
      <c r="BF505" s="45">
        <v>144.0</v>
      </c>
      <c r="BG505" s="23"/>
      <c r="BH505" s="23"/>
      <c r="BI505" s="23"/>
      <c r="BJ505" s="23"/>
      <c r="BK505" s="23"/>
      <c r="BL505" s="45">
        <v>1108289.0787347034</v>
      </c>
      <c r="BM505" s="45">
        <v>0.467</v>
      </c>
      <c r="BN505" s="23"/>
      <c r="BO505" s="23"/>
      <c r="BP505" s="23"/>
      <c r="BQ505" s="23"/>
      <c r="BR505" s="23"/>
      <c r="BS505" s="45">
        <v>1108289.0787347034</v>
      </c>
      <c r="BT505" s="45">
        <v>0.164</v>
      </c>
      <c r="BU505" s="23"/>
      <c r="BV505" s="23"/>
      <c r="BW505" s="23"/>
      <c r="BX505" s="23"/>
      <c r="BY505" s="23"/>
      <c r="BZ505" s="23"/>
      <c r="CA505" s="23"/>
    </row>
    <row r="506" ht="15.75" customHeight="1">
      <c r="A506" s="45">
        <v>1077271.8091433444</v>
      </c>
      <c r="B506" s="46">
        <v>0.071</v>
      </c>
      <c r="C506" s="45"/>
      <c r="D506" s="45"/>
      <c r="E506" s="45"/>
      <c r="F506" s="45"/>
      <c r="G506" s="45"/>
      <c r="H506" s="45">
        <v>1077271.8091433444</v>
      </c>
      <c r="I506" s="46">
        <v>0.289</v>
      </c>
      <c r="J506" s="45"/>
      <c r="K506" s="45"/>
      <c r="L506" s="45"/>
      <c r="M506" s="45"/>
      <c r="N506" s="45"/>
      <c r="O506" s="45">
        <v>1077271.8091433444</v>
      </c>
      <c r="P506" s="45">
        <v>2.412639989227282E-4</v>
      </c>
      <c r="Q506" s="45"/>
      <c r="R506" s="45"/>
      <c r="S506" s="45"/>
      <c r="T506" s="45"/>
      <c r="U506" s="45"/>
      <c r="V506" s="45">
        <v>1077271.8091433444</v>
      </c>
      <c r="W506" s="45">
        <v>4.320308817918621E-4</v>
      </c>
      <c r="X506" s="45"/>
      <c r="Y506" s="45"/>
      <c r="Z506" s="45"/>
      <c r="AA506" s="45"/>
      <c r="AB506" s="45"/>
      <c r="AC506" s="45">
        <v>1077271.8091433444</v>
      </c>
      <c r="AD506" s="45">
        <v>3.3664744035729517</v>
      </c>
      <c r="AE506" s="45"/>
      <c r="AF506" s="45"/>
      <c r="AG506" s="45"/>
      <c r="AH506" s="45"/>
      <c r="AI506" s="45"/>
      <c r="AJ506" s="45">
        <v>1077271.8091433444</v>
      </c>
      <c r="AK506" s="45">
        <v>0.036</v>
      </c>
      <c r="AL506" s="45"/>
      <c r="AM506" s="45"/>
      <c r="AN506" s="45"/>
      <c r="AO506" s="23"/>
      <c r="AP506" s="23"/>
      <c r="AQ506" s="45">
        <v>1077271.8091433444</v>
      </c>
      <c r="AR506" s="45">
        <v>0.04</v>
      </c>
      <c r="AS506" s="23"/>
      <c r="AT506" s="23"/>
      <c r="AU506" s="23"/>
      <c r="AV506" s="23"/>
      <c r="AW506" s="23"/>
      <c r="AX506" s="45">
        <v>1077271.8091433444</v>
      </c>
      <c r="AY506" s="23">
        <v>0.333</v>
      </c>
      <c r="AZ506" s="23"/>
      <c r="BA506" s="23"/>
      <c r="BB506" s="23"/>
      <c r="BC506" s="23"/>
      <c r="BD506" s="23"/>
      <c r="BE506" s="45">
        <v>1077271.8091433444</v>
      </c>
      <c r="BF506" s="45">
        <v>144.0</v>
      </c>
      <c r="BG506" s="23"/>
      <c r="BH506" s="23"/>
      <c r="BI506" s="23"/>
      <c r="BJ506" s="23"/>
      <c r="BK506" s="23"/>
      <c r="BL506" s="45">
        <v>1077271.8091433444</v>
      </c>
      <c r="BM506" s="45">
        <v>0.576</v>
      </c>
      <c r="BN506" s="23"/>
      <c r="BO506" s="23"/>
      <c r="BP506" s="23"/>
      <c r="BQ506" s="23"/>
      <c r="BR506" s="23"/>
      <c r="BS506" s="45">
        <v>1077271.8091433444</v>
      </c>
      <c r="BT506" s="45">
        <v>0.188</v>
      </c>
      <c r="BU506" s="23"/>
      <c r="BV506" s="23"/>
      <c r="BW506" s="23"/>
      <c r="BX506" s="23"/>
      <c r="BY506" s="23"/>
      <c r="BZ506" s="23"/>
      <c r="CA506" s="23"/>
    </row>
    <row r="507" ht="15.75" customHeight="1">
      <c r="A507" s="45">
        <v>1053625.7281208886</v>
      </c>
      <c r="B507" s="46">
        <v>0.076</v>
      </c>
      <c r="C507" s="45"/>
      <c r="D507" s="45"/>
      <c r="E507" s="45"/>
      <c r="F507" s="45"/>
      <c r="G507" s="45"/>
      <c r="H507" s="45">
        <v>1053625.7281208886</v>
      </c>
      <c r="I507" s="46">
        <v>0.27</v>
      </c>
      <c r="J507" s="45"/>
      <c r="K507" s="45"/>
      <c r="L507" s="45"/>
      <c r="M507" s="45"/>
      <c r="N507" s="45"/>
      <c r="O507" s="45">
        <v>1053625.7281208886</v>
      </c>
      <c r="P507" s="45"/>
      <c r="Q507" s="45"/>
      <c r="R507" s="45"/>
      <c r="S507" s="45"/>
      <c r="T507" s="45"/>
      <c r="U507" s="45"/>
      <c r="V507" s="45">
        <v>1053625.7281208886</v>
      </c>
      <c r="W507" s="45">
        <v>3.6030724381336086E-4</v>
      </c>
      <c r="X507" s="45"/>
      <c r="Y507" s="45"/>
      <c r="Z507" s="45"/>
      <c r="AA507" s="45"/>
      <c r="AB507" s="45"/>
      <c r="AC507" s="45">
        <v>1053625.7281208886</v>
      </c>
      <c r="AD507" s="45">
        <v>7.642880929374321</v>
      </c>
      <c r="AE507" s="45"/>
      <c r="AF507" s="45"/>
      <c r="AG507" s="45"/>
      <c r="AH507" s="45"/>
      <c r="AI507" s="45"/>
      <c r="AJ507" s="45">
        <v>1053625.7281208886</v>
      </c>
      <c r="AK507" s="45">
        <v>0.036</v>
      </c>
      <c r="AL507" s="45"/>
      <c r="AM507" s="45"/>
      <c r="AN507" s="45"/>
      <c r="AO507" s="23"/>
      <c r="AP507" s="23"/>
      <c r="AQ507" s="45">
        <v>1053625.7281208886</v>
      </c>
      <c r="AR507" s="45">
        <v>0.039</v>
      </c>
      <c r="AS507" s="23"/>
      <c r="AT507" s="23"/>
      <c r="AU507" s="23"/>
      <c r="AV507" s="23"/>
      <c r="AW507" s="23"/>
      <c r="AX507" s="45">
        <v>1053625.7281208886</v>
      </c>
      <c r="AY507" s="23">
        <v>0.325</v>
      </c>
      <c r="AZ507" s="23"/>
      <c r="BA507" s="23"/>
      <c r="BB507" s="23"/>
      <c r="BC507" s="23"/>
      <c r="BD507" s="23"/>
      <c r="BE507" s="45">
        <v>1053625.7281208886</v>
      </c>
      <c r="BF507" s="45">
        <v>10.0</v>
      </c>
      <c r="BG507" s="23"/>
      <c r="BH507" s="23"/>
      <c r="BI507" s="23"/>
      <c r="BJ507" s="23"/>
      <c r="BK507" s="23"/>
      <c r="BL507" s="45">
        <v>1053625.7281208886</v>
      </c>
      <c r="BM507" s="45">
        <v>0.628</v>
      </c>
      <c r="BN507" s="23"/>
      <c r="BO507" s="23"/>
      <c r="BP507" s="23"/>
      <c r="BQ507" s="23"/>
      <c r="BR507" s="23"/>
      <c r="BS507" s="45">
        <v>1053625.7281208886</v>
      </c>
      <c r="BT507" s="45">
        <v>0.202</v>
      </c>
      <c r="BU507" s="23"/>
      <c r="BV507" s="23"/>
      <c r="BW507" s="23"/>
      <c r="BX507" s="23"/>
      <c r="BY507" s="23"/>
      <c r="BZ507" s="23"/>
      <c r="CA507" s="23"/>
    </row>
    <row r="508" ht="15.75" customHeight="1">
      <c r="A508" s="45">
        <v>1026060.8831566523</v>
      </c>
      <c r="B508" s="46">
        <v>0.079</v>
      </c>
      <c r="C508" s="45"/>
      <c r="D508" s="45"/>
      <c r="E508" s="45"/>
      <c r="F508" s="45"/>
      <c r="G508" s="45"/>
      <c r="H508" s="45">
        <v>1026060.8831566523</v>
      </c>
      <c r="I508" s="46">
        <v>0.262</v>
      </c>
      <c r="J508" s="45"/>
      <c r="K508" s="45"/>
      <c r="L508" s="45"/>
      <c r="M508" s="45"/>
      <c r="N508" s="45"/>
      <c r="O508" s="45">
        <v>1026060.8831566523</v>
      </c>
      <c r="P508" s="45">
        <v>2.33920615849185E-4</v>
      </c>
      <c r="Q508" s="45"/>
      <c r="R508" s="45"/>
      <c r="S508" s="45"/>
      <c r="T508" s="45"/>
      <c r="U508" s="45"/>
      <c r="V508" s="45">
        <v>1026060.8831566523</v>
      </c>
      <c r="W508" s="45">
        <v>4.4657572116662593E-4</v>
      </c>
      <c r="X508" s="45"/>
      <c r="Y508" s="45"/>
      <c r="Z508" s="45"/>
      <c r="AA508" s="45"/>
      <c r="AB508" s="45"/>
      <c r="AC508" s="45">
        <v>1026060.8831566523</v>
      </c>
      <c r="AD508" s="45">
        <v>6.911290922816829</v>
      </c>
      <c r="AE508" s="45"/>
      <c r="AF508" s="45"/>
      <c r="AG508" s="45"/>
      <c r="AH508" s="45"/>
      <c r="AI508" s="45"/>
      <c r="AJ508" s="45">
        <v>1026060.8831566523</v>
      </c>
      <c r="AK508" s="45">
        <v>0.035</v>
      </c>
      <c r="AL508" s="45"/>
      <c r="AM508" s="45"/>
      <c r="AN508" s="45"/>
      <c r="AO508" s="23"/>
      <c r="AP508" s="23"/>
      <c r="AQ508" s="45">
        <v>1026060.8831566523</v>
      </c>
      <c r="AR508" s="45">
        <v>0.038</v>
      </c>
      <c r="AS508" s="23"/>
      <c r="AT508" s="23"/>
      <c r="AU508" s="23"/>
      <c r="AV508" s="23"/>
      <c r="AW508" s="23"/>
      <c r="AX508" s="45">
        <v>1026060.8831566523</v>
      </c>
      <c r="AY508" s="23">
        <v>0.325</v>
      </c>
      <c r="AZ508" s="23"/>
      <c r="BA508" s="23"/>
      <c r="BB508" s="23"/>
      <c r="BC508" s="23"/>
      <c r="BD508" s="23"/>
      <c r="BE508" s="45">
        <v>1026060.8831566523</v>
      </c>
      <c r="BF508" s="45">
        <v>5.0</v>
      </c>
      <c r="BG508" s="23"/>
      <c r="BH508" s="23"/>
      <c r="BI508" s="23"/>
      <c r="BJ508" s="23"/>
      <c r="BK508" s="23"/>
      <c r="BL508" s="45">
        <v>1026060.8831566523</v>
      </c>
      <c r="BM508" s="45">
        <v>0.65</v>
      </c>
      <c r="BN508" s="23"/>
      <c r="BO508" s="23"/>
      <c r="BP508" s="23"/>
      <c r="BQ508" s="23"/>
      <c r="BR508" s="23"/>
      <c r="BS508" s="45">
        <v>1026060.8831566523</v>
      </c>
      <c r="BT508" s="45">
        <v>0.216</v>
      </c>
      <c r="BU508" s="23"/>
      <c r="BV508" s="23"/>
      <c r="BW508" s="23"/>
      <c r="BX508" s="23"/>
      <c r="BY508" s="23"/>
      <c r="BZ508" s="23"/>
      <c r="CA508" s="23"/>
    </row>
    <row r="509" ht="15.75" customHeight="1">
      <c r="A509" s="45">
        <v>20584.730044447806</v>
      </c>
      <c r="B509" s="46">
        <v>0.046</v>
      </c>
      <c r="C509" s="45"/>
      <c r="D509" s="45"/>
      <c r="E509" s="45"/>
      <c r="F509" s="45"/>
      <c r="G509" s="45"/>
      <c r="H509" s="45">
        <v>20584.730044447806</v>
      </c>
      <c r="I509" s="46"/>
      <c r="J509" s="45"/>
      <c r="K509" s="45"/>
      <c r="L509" s="45"/>
      <c r="M509" s="45"/>
      <c r="N509" s="45"/>
      <c r="O509" s="45">
        <v>20584.730044447806</v>
      </c>
      <c r="P509" s="45"/>
      <c r="Q509" s="45"/>
      <c r="R509" s="45"/>
      <c r="S509" s="45"/>
      <c r="T509" s="45"/>
      <c r="U509" s="45"/>
      <c r="V509" s="45">
        <v>20584.730044447806</v>
      </c>
      <c r="W509" s="45"/>
      <c r="X509" s="45"/>
      <c r="Y509" s="45"/>
      <c r="Z509" s="45"/>
      <c r="AA509" s="45"/>
      <c r="AB509" s="45"/>
      <c r="AC509" s="45">
        <v>20584.730044447806</v>
      </c>
      <c r="AD509" s="45">
        <v>12.675326382049143</v>
      </c>
      <c r="AE509" s="45"/>
      <c r="AF509" s="45"/>
      <c r="AG509" s="45"/>
      <c r="AH509" s="45"/>
      <c r="AI509" s="45"/>
      <c r="AJ509" s="45">
        <v>20584.730044447806</v>
      </c>
      <c r="AK509" s="45">
        <v>0.04</v>
      </c>
      <c r="AL509" s="45"/>
      <c r="AM509" s="45"/>
      <c r="AN509" s="45"/>
      <c r="AO509" s="23"/>
      <c r="AP509" s="23"/>
      <c r="AQ509" s="45">
        <v>20584.730044447806</v>
      </c>
      <c r="AR509" s="45">
        <v>0.069</v>
      </c>
      <c r="AS509" s="23"/>
      <c r="AT509" s="23"/>
      <c r="AU509" s="23"/>
      <c r="AV509" s="23"/>
      <c r="AW509" s="23"/>
      <c r="AX509" s="45">
        <v>20584.730044447806</v>
      </c>
      <c r="AY509" s="23"/>
      <c r="AZ509" s="23"/>
      <c r="BA509" s="23"/>
      <c r="BB509" s="23"/>
      <c r="BC509" s="23"/>
      <c r="BD509" s="23"/>
      <c r="BE509" s="45">
        <v>20584.730044447806</v>
      </c>
      <c r="BF509" s="45"/>
      <c r="BG509" s="23"/>
      <c r="BH509" s="23"/>
      <c r="BI509" s="23"/>
      <c r="BJ509" s="23"/>
      <c r="BK509" s="23"/>
      <c r="BL509" s="45">
        <v>20584.730044447806</v>
      </c>
      <c r="BM509" s="45">
        <v>0.025</v>
      </c>
      <c r="BN509" s="23"/>
      <c r="BO509" s="23"/>
      <c r="BP509" s="23"/>
      <c r="BQ509" s="23"/>
      <c r="BR509" s="23"/>
      <c r="BS509" s="45">
        <v>20584.730044447806</v>
      </c>
      <c r="BT509" s="45">
        <v>0.004</v>
      </c>
      <c r="BU509" s="23"/>
      <c r="BV509" s="23"/>
      <c r="BW509" s="23"/>
      <c r="BX509" s="23"/>
      <c r="BY509" s="23"/>
      <c r="BZ509" s="23"/>
      <c r="CA509" s="23"/>
    </row>
    <row r="510" ht="15.75" customHeight="1">
      <c r="A510" s="45">
        <v>20159.859782245843</v>
      </c>
      <c r="B510" s="46">
        <v>0.05</v>
      </c>
      <c r="C510" s="45"/>
      <c r="D510" s="45"/>
      <c r="E510" s="45"/>
      <c r="F510" s="45"/>
      <c r="G510" s="45"/>
      <c r="H510" s="45">
        <v>20159.859782245843</v>
      </c>
      <c r="I510" s="46"/>
      <c r="J510" s="45"/>
      <c r="K510" s="45"/>
      <c r="L510" s="45"/>
      <c r="M510" s="45"/>
      <c r="N510" s="45"/>
      <c r="O510" s="45">
        <v>20159.859782245843</v>
      </c>
      <c r="P510" s="45">
        <v>3.4736228987546146E-4</v>
      </c>
      <c r="Q510" s="45"/>
      <c r="R510" s="45"/>
      <c r="S510" s="45"/>
      <c r="T510" s="45"/>
      <c r="U510" s="45"/>
      <c r="V510" s="45">
        <v>20159.859782245843</v>
      </c>
      <c r="W510" s="45"/>
      <c r="X510" s="45"/>
      <c r="Y510" s="45"/>
      <c r="Z510" s="45"/>
      <c r="AA510" s="45"/>
      <c r="AB510" s="45"/>
      <c r="AC510" s="45">
        <v>20159.859782245843</v>
      </c>
      <c r="AD510" s="45">
        <v>11.068158311821248</v>
      </c>
      <c r="AE510" s="45"/>
      <c r="AF510" s="45"/>
      <c r="AG510" s="45"/>
      <c r="AH510" s="45"/>
      <c r="AI510" s="45"/>
      <c r="AJ510" s="45">
        <v>20159.859782245843</v>
      </c>
      <c r="AK510" s="45">
        <v>0.04</v>
      </c>
      <c r="AL510" s="45"/>
      <c r="AM510" s="45"/>
      <c r="AN510" s="45"/>
      <c r="AO510" s="23"/>
      <c r="AP510" s="23"/>
      <c r="AQ510" s="45">
        <v>20159.859782245843</v>
      </c>
      <c r="AR510" s="45">
        <v>0.067</v>
      </c>
      <c r="AS510" s="23"/>
      <c r="AT510" s="23"/>
      <c r="AU510" s="23"/>
      <c r="AV510" s="23"/>
      <c r="AW510" s="23"/>
      <c r="AX510" s="45">
        <v>20159.859782245843</v>
      </c>
      <c r="AY510" s="23"/>
      <c r="AZ510" s="23"/>
      <c r="BA510" s="23"/>
      <c r="BB510" s="23"/>
      <c r="BC510" s="23"/>
      <c r="BD510" s="23"/>
      <c r="BE510" s="45">
        <v>20159.859782245843</v>
      </c>
      <c r="BF510" s="45"/>
      <c r="BG510" s="23"/>
      <c r="BH510" s="23"/>
      <c r="BI510" s="23"/>
      <c r="BJ510" s="23"/>
      <c r="BK510" s="23"/>
      <c r="BL510" s="45">
        <v>20159.859782245843</v>
      </c>
      <c r="BM510" s="45">
        <v>0.03</v>
      </c>
      <c r="BN510" s="23"/>
      <c r="BO510" s="23"/>
      <c r="BP510" s="23"/>
      <c r="BQ510" s="23"/>
      <c r="BR510" s="23"/>
      <c r="BS510" s="45">
        <v>20159.859782245843</v>
      </c>
      <c r="BT510" s="45">
        <v>0.01</v>
      </c>
      <c r="BU510" s="23"/>
      <c r="BV510" s="23"/>
      <c r="BW510" s="23"/>
      <c r="BX510" s="23"/>
      <c r="BY510" s="23"/>
      <c r="BZ510" s="23"/>
      <c r="CA510" s="23"/>
    </row>
    <row r="511" ht="15.75" customHeight="1">
      <c r="A511" s="45">
        <v>19634.169229214487</v>
      </c>
      <c r="B511" s="46">
        <v>0.051</v>
      </c>
      <c r="C511" s="45"/>
      <c r="D511" s="45"/>
      <c r="E511" s="45"/>
      <c r="F511" s="45"/>
      <c r="G511" s="45"/>
      <c r="H511" s="45">
        <v>19634.169229214487</v>
      </c>
      <c r="I511" s="46"/>
      <c r="J511" s="45"/>
      <c r="K511" s="45"/>
      <c r="L511" s="45"/>
      <c r="M511" s="45"/>
      <c r="N511" s="45"/>
      <c r="O511" s="45">
        <v>19634.169229214487</v>
      </c>
      <c r="P511" s="45">
        <v>3.297385479376904E-4</v>
      </c>
      <c r="Q511" s="45"/>
      <c r="R511" s="45"/>
      <c r="S511" s="45"/>
      <c r="T511" s="45"/>
      <c r="U511" s="45"/>
      <c r="V511" s="45">
        <v>19634.169229214487</v>
      </c>
      <c r="W511" s="45">
        <v>6.794000028873779E-4</v>
      </c>
      <c r="X511" s="45"/>
      <c r="Y511" s="45"/>
      <c r="Z511" s="45"/>
      <c r="AA511" s="45"/>
      <c r="AB511" s="45"/>
      <c r="AC511" s="45">
        <v>19634.169229214487</v>
      </c>
      <c r="AD511" s="45">
        <v>10.779543890549132</v>
      </c>
      <c r="AE511" s="45"/>
      <c r="AF511" s="45"/>
      <c r="AG511" s="45"/>
      <c r="AH511" s="45"/>
      <c r="AI511" s="45"/>
      <c r="AJ511" s="45">
        <v>19634.169229214487</v>
      </c>
      <c r="AK511" s="45">
        <v>0.04</v>
      </c>
      <c r="AL511" s="45"/>
      <c r="AM511" s="45"/>
      <c r="AN511" s="45"/>
      <c r="AO511" s="23"/>
      <c r="AP511" s="23"/>
      <c r="AQ511" s="45">
        <v>19634.169229214487</v>
      </c>
      <c r="AR511" s="45">
        <v>0.065</v>
      </c>
      <c r="AS511" s="23"/>
      <c r="AT511" s="23"/>
      <c r="AU511" s="23"/>
      <c r="AV511" s="23"/>
      <c r="AW511" s="23"/>
      <c r="AX511" s="45">
        <v>19634.169229214487</v>
      </c>
      <c r="AY511" s="23"/>
      <c r="AZ511" s="23"/>
      <c r="BA511" s="23"/>
      <c r="BB511" s="23"/>
      <c r="BC511" s="23"/>
      <c r="BD511" s="23"/>
      <c r="BE511" s="45">
        <v>19634.169229214487</v>
      </c>
      <c r="BF511" s="45"/>
      <c r="BG511" s="23"/>
      <c r="BH511" s="23"/>
      <c r="BI511" s="23"/>
      <c r="BJ511" s="23"/>
      <c r="BK511" s="23"/>
      <c r="BL511" s="45">
        <v>19634.169229214487</v>
      </c>
      <c r="BM511" s="45">
        <v>0.053</v>
      </c>
      <c r="BN511" s="23"/>
      <c r="BO511" s="23"/>
      <c r="BP511" s="23"/>
      <c r="BQ511" s="23"/>
      <c r="BR511" s="23"/>
      <c r="BS511" s="45">
        <v>19634.169229214487</v>
      </c>
      <c r="BT511" s="45">
        <v>0.01</v>
      </c>
      <c r="BU511" s="23"/>
      <c r="BV511" s="23"/>
      <c r="BW511" s="23"/>
      <c r="BX511" s="23"/>
      <c r="BY511" s="23"/>
      <c r="BZ511" s="23"/>
      <c r="CA511" s="23"/>
    </row>
    <row r="512" ht="15.75" customHeight="1">
      <c r="A512" s="45">
        <v>19112.693217382995</v>
      </c>
      <c r="B512" s="46">
        <v>0.054</v>
      </c>
      <c r="C512" s="45"/>
      <c r="D512" s="45"/>
      <c r="E512" s="45"/>
      <c r="F512" s="45"/>
      <c r="G512" s="45"/>
      <c r="H512" s="45">
        <v>19112.693217382995</v>
      </c>
      <c r="I512" s="46"/>
      <c r="J512" s="45"/>
      <c r="K512" s="45"/>
      <c r="L512" s="45"/>
      <c r="M512" s="45"/>
      <c r="N512" s="45"/>
      <c r="O512" s="45">
        <v>19112.693217382995</v>
      </c>
      <c r="P512" s="45">
        <v>3.063652295139333E-4</v>
      </c>
      <c r="Q512" s="45"/>
      <c r="R512" s="45"/>
      <c r="S512" s="45"/>
      <c r="T512" s="45"/>
      <c r="U512" s="45"/>
      <c r="V512" s="45">
        <v>19112.693217382995</v>
      </c>
      <c r="W512" s="45">
        <v>5.479908952376134E-4</v>
      </c>
      <c r="X512" s="45"/>
      <c r="Y512" s="45"/>
      <c r="Z512" s="45"/>
      <c r="AA512" s="45"/>
      <c r="AB512" s="45"/>
      <c r="AC512" s="45">
        <v>19112.693217382995</v>
      </c>
      <c r="AD512" s="45">
        <v>12.085967769815717</v>
      </c>
      <c r="AE512" s="45"/>
      <c r="AF512" s="45"/>
      <c r="AG512" s="45"/>
      <c r="AH512" s="45"/>
      <c r="AI512" s="45"/>
      <c r="AJ512" s="45">
        <v>19112.693217382995</v>
      </c>
      <c r="AK512" s="45">
        <v>0.039</v>
      </c>
      <c r="AL512" s="45"/>
      <c r="AM512" s="45"/>
      <c r="AN512" s="45"/>
      <c r="AO512" s="23"/>
      <c r="AP512" s="23"/>
      <c r="AQ512" s="45">
        <v>19112.693217382995</v>
      </c>
      <c r="AR512" s="45">
        <v>0.062</v>
      </c>
      <c r="AS512" s="23"/>
      <c r="AT512" s="23"/>
      <c r="AU512" s="23"/>
      <c r="AV512" s="23"/>
      <c r="AW512" s="23"/>
      <c r="AX512" s="45">
        <v>19112.693217382995</v>
      </c>
      <c r="AY512" s="23"/>
      <c r="AZ512" s="23"/>
      <c r="BA512" s="23"/>
      <c r="BB512" s="23"/>
      <c r="BC512" s="23"/>
      <c r="BD512" s="23"/>
      <c r="BE512" s="45">
        <v>19112.693217382995</v>
      </c>
      <c r="BF512" s="45">
        <v>59.0</v>
      </c>
      <c r="BG512" s="23"/>
      <c r="BH512" s="23"/>
      <c r="BI512" s="23"/>
      <c r="BJ512" s="23"/>
      <c r="BK512" s="23"/>
      <c r="BL512" s="45">
        <v>19112.693217382995</v>
      </c>
      <c r="BM512" s="45">
        <v>0.073</v>
      </c>
      <c r="BN512" s="23"/>
      <c r="BO512" s="23"/>
      <c r="BP512" s="23"/>
      <c r="BQ512" s="23"/>
      <c r="BR512" s="23"/>
      <c r="BS512" s="45">
        <v>19112.693217382995</v>
      </c>
      <c r="BT512" s="45">
        <v>0.021</v>
      </c>
      <c r="BU512" s="23"/>
      <c r="BV512" s="23"/>
      <c r="BW512" s="23"/>
      <c r="BX512" s="23"/>
      <c r="BY512" s="23"/>
      <c r="BZ512" s="23"/>
      <c r="CA512" s="23"/>
    </row>
    <row r="513" ht="15.75" customHeight="1">
      <c r="A513" s="45">
        <v>18782.65081192111</v>
      </c>
      <c r="B513" s="46">
        <v>0.057</v>
      </c>
      <c r="C513" s="45"/>
      <c r="D513" s="45"/>
      <c r="E513" s="45"/>
      <c r="F513" s="45"/>
      <c r="G513" s="45"/>
      <c r="H513" s="45">
        <v>18782.65081192111</v>
      </c>
      <c r="I513" s="46"/>
      <c r="J513" s="45"/>
      <c r="K513" s="45"/>
      <c r="L513" s="45"/>
      <c r="M513" s="45"/>
      <c r="N513" s="45"/>
      <c r="O513" s="45">
        <v>18782.65081192111</v>
      </c>
      <c r="P513" s="45">
        <v>2.768161546844296E-4</v>
      </c>
      <c r="Q513" s="45"/>
      <c r="R513" s="45"/>
      <c r="S513" s="45"/>
      <c r="T513" s="45"/>
      <c r="U513" s="45"/>
      <c r="V513" s="45">
        <v>18782.65081192111</v>
      </c>
      <c r="W513" s="45">
        <v>4.961902219343432E-4</v>
      </c>
      <c r="X513" s="45"/>
      <c r="Y513" s="45"/>
      <c r="Z513" s="45"/>
      <c r="AA513" s="45"/>
      <c r="AB513" s="45"/>
      <c r="AC513" s="45">
        <v>18782.65081192111</v>
      </c>
      <c r="AD513" s="45">
        <v>12.58255248565589</v>
      </c>
      <c r="AE513" s="45"/>
      <c r="AF513" s="45"/>
      <c r="AG513" s="45"/>
      <c r="AH513" s="45"/>
      <c r="AI513" s="45"/>
      <c r="AJ513" s="45">
        <v>18782.65081192111</v>
      </c>
      <c r="AK513" s="45">
        <v>0.039</v>
      </c>
      <c r="AL513" s="45"/>
      <c r="AM513" s="45"/>
      <c r="AN513" s="45"/>
      <c r="AO513" s="23"/>
      <c r="AP513" s="23"/>
      <c r="AQ513" s="45">
        <v>18782.65081192111</v>
      </c>
      <c r="AR513" s="45">
        <v>0.059</v>
      </c>
      <c r="AS513" s="23"/>
      <c r="AT513" s="23"/>
      <c r="AU513" s="23"/>
      <c r="AV513" s="23"/>
      <c r="AW513" s="23"/>
      <c r="AX513" s="45">
        <v>18782.65081192111</v>
      </c>
      <c r="AY513" s="23"/>
      <c r="AZ513" s="23"/>
      <c r="BA513" s="23"/>
      <c r="BB513" s="23"/>
      <c r="BC513" s="23"/>
      <c r="BD513" s="23"/>
      <c r="BE513" s="45">
        <v>18782.65081192111</v>
      </c>
      <c r="BF513" s="45">
        <v>59.0</v>
      </c>
      <c r="BG513" s="23"/>
      <c r="BH513" s="23"/>
      <c r="BI513" s="23"/>
      <c r="BJ513" s="23"/>
      <c r="BK513" s="23"/>
      <c r="BL513" s="45">
        <v>18782.65081192111</v>
      </c>
      <c r="BM513" s="45">
        <v>0.102</v>
      </c>
      <c r="BN513" s="23"/>
      <c r="BO513" s="23"/>
      <c r="BP513" s="23"/>
      <c r="BQ513" s="23"/>
      <c r="BR513" s="23"/>
      <c r="BS513" s="45">
        <v>18782.65081192111</v>
      </c>
      <c r="BT513" s="45">
        <v>0.044</v>
      </c>
      <c r="BU513" s="23"/>
      <c r="BV513" s="23"/>
      <c r="BW513" s="23"/>
      <c r="BX513" s="23"/>
      <c r="BY513" s="23"/>
      <c r="BZ513" s="23"/>
      <c r="CA513" s="23"/>
    </row>
    <row r="514" ht="15.75" customHeight="1">
      <c r="A514" s="45">
        <v>18366.00085920943</v>
      </c>
      <c r="B514" s="46">
        <v>0.054</v>
      </c>
      <c r="C514" s="45"/>
      <c r="D514" s="45"/>
      <c r="E514" s="45"/>
      <c r="F514" s="45"/>
      <c r="G514" s="45"/>
      <c r="H514" s="45">
        <v>18366.00085920943</v>
      </c>
      <c r="I514" s="46"/>
      <c r="J514" s="45"/>
      <c r="K514" s="45"/>
      <c r="L514" s="45"/>
      <c r="M514" s="45"/>
      <c r="N514" s="45"/>
      <c r="O514" s="45">
        <v>18366.00085920943</v>
      </c>
      <c r="P514" s="45"/>
      <c r="Q514" s="45"/>
      <c r="R514" s="45"/>
      <c r="S514" s="45"/>
      <c r="T514" s="45"/>
      <c r="U514" s="45"/>
      <c r="V514" s="45">
        <v>18366.00085920943</v>
      </c>
      <c r="W514" s="45"/>
      <c r="X514" s="45"/>
      <c r="Y514" s="45"/>
      <c r="Z514" s="45"/>
      <c r="AA514" s="45"/>
      <c r="AB514" s="45"/>
      <c r="AC514" s="45">
        <v>18366.00085920943</v>
      </c>
      <c r="AD514" s="45">
        <v>12.776348423797865</v>
      </c>
      <c r="AE514" s="45"/>
      <c r="AF514" s="45"/>
      <c r="AG514" s="45"/>
      <c r="AH514" s="45"/>
      <c r="AI514" s="45"/>
      <c r="AJ514" s="45">
        <v>18366.00085920943</v>
      </c>
      <c r="AK514" s="45">
        <v>0.039</v>
      </c>
      <c r="AL514" s="45"/>
      <c r="AM514" s="45"/>
      <c r="AN514" s="45"/>
      <c r="AO514" s="23"/>
      <c r="AP514" s="23"/>
      <c r="AQ514" s="45">
        <v>18366.00085920943</v>
      </c>
      <c r="AR514" s="45">
        <v>0.057</v>
      </c>
      <c r="AS514" s="23"/>
      <c r="AT514" s="23"/>
      <c r="AU514" s="23"/>
      <c r="AV514" s="23"/>
      <c r="AW514" s="23"/>
      <c r="AX514" s="45">
        <v>18366.00085920943</v>
      </c>
      <c r="AY514" s="23">
        <v>0.503</v>
      </c>
      <c r="AZ514" s="23"/>
      <c r="BA514" s="23"/>
      <c r="BB514" s="23"/>
      <c r="BC514" s="23"/>
      <c r="BD514" s="23"/>
      <c r="BE514" s="45">
        <v>18366.00085920943</v>
      </c>
      <c r="BF514" s="45">
        <v>59.0</v>
      </c>
      <c r="BG514" s="23"/>
      <c r="BH514" s="23"/>
      <c r="BI514" s="23"/>
      <c r="BJ514" s="23"/>
      <c r="BK514" s="23"/>
      <c r="BL514" s="45">
        <v>18366.00085920943</v>
      </c>
      <c r="BM514" s="45">
        <v>0.154</v>
      </c>
      <c r="BN514" s="23"/>
      <c r="BO514" s="23"/>
      <c r="BP514" s="23"/>
      <c r="BQ514" s="23"/>
      <c r="BR514" s="23"/>
      <c r="BS514" s="45">
        <v>18366.00085920943</v>
      </c>
      <c r="BT514" s="45">
        <v>0.048</v>
      </c>
      <c r="BU514" s="23"/>
      <c r="BV514" s="23"/>
      <c r="BW514" s="23"/>
      <c r="BX514" s="23"/>
      <c r="BY514" s="23"/>
      <c r="BZ514" s="23"/>
      <c r="CA514" s="23"/>
    </row>
    <row r="515" ht="15.75" customHeight="1">
      <c r="A515" s="45">
        <v>17957.467565403385</v>
      </c>
      <c r="B515" s="46">
        <v>0.054</v>
      </c>
      <c r="C515" s="45"/>
      <c r="D515" s="45"/>
      <c r="E515" s="45"/>
      <c r="F515" s="45"/>
      <c r="G515" s="45"/>
      <c r="H515" s="45">
        <v>17957.467565403385</v>
      </c>
      <c r="I515" s="46"/>
      <c r="J515" s="45"/>
      <c r="K515" s="45"/>
      <c r="L515" s="45"/>
      <c r="M515" s="45"/>
      <c r="N515" s="45"/>
      <c r="O515" s="45">
        <v>17957.467565403385</v>
      </c>
      <c r="P515" s="45"/>
      <c r="Q515" s="45"/>
      <c r="R515" s="45"/>
      <c r="S515" s="45"/>
      <c r="T515" s="45"/>
      <c r="U515" s="45"/>
      <c r="V515" s="45">
        <v>17957.467565403385</v>
      </c>
      <c r="W515" s="45"/>
      <c r="X515" s="45"/>
      <c r="Y515" s="45"/>
      <c r="Z515" s="45"/>
      <c r="AA515" s="45"/>
      <c r="AB515" s="45"/>
      <c r="AC515" s="45">
        <v>17957.467565403385</v>
      </c>
      <c r="AD515" s="45">
        <v>12.000423036495532</v>
      </c>
      <c r="AE515" s="45"/>
      <c r="AF515" s="45"/>
      <c r="AG515" s="45"/>
      <c r="AH515" s="45"/>
      <c r="AI515" s="45"/>
      <c r="AJ515" s="45">
        <v>17957.467565403385</v>
      </c>
      <c r="AK515" s="45">
        <v>0.039</v>
      </c>
      <c r="AL515" s="45"/>
      <c r="AM515" s="45"/>
      <c r="AN515" s="45"/>
      <c r="AO515" s="23"/>
      <c r="AP515" s="23"/>
      <c r="AQ515" s="45">
        <v>17957.467565403385</v>
      </c>
      <c r="AR515" s="45">
        <v>0.055</v>
      </c>
      <c r="AS515" s="23"/>
      <c r="AT515" s="23"/>
      <c r="AU515" s="23"/>
      <c r="AV515" s="23"/>
      <c r="AW515" s="23"/>
      <c r="AX515" s="45">
        <v>17957.467565403385</v>
      </c>
      <c r="AY515" s="23">
        <v>0.455</v>
      </c>
      <c r="AZ515" s="23"/>
      <c r="BA515" s="23"/>
      <c r="BB515" s="23"/>
      <c r="BC515" s="23"/>
      <c r="BD515" s="23"/>
      <c r="BE515" s="45">
        <v>17957.467565403385</v>
      </c>
      <c r="BF515" s="45">
        <v>59.0</v>
      </c>
      <c r="BG515" s="23"/>
      <c r="BH515" s="23"/>
      <c r="BI515" s="23"/>
      <c r="BJ515" s="23"/>
      <c r="BK515" s="23"/>
      <c r="BL515" s="45">
        <v>17957.467565403385</v>
      </c>
      <c r="BM515" s="45">
        <v>0.258</v>
      </c>
      <c r="BN515" s="23"/>
      <c r="BO515" s="23"/>
      <c r="BP515" s="23"/>
      <c r="BQ515" s="23"/>
      <c r="BR515" s="23"/>
      <c r="BS515" s="45">
        <v>17957.467565403385</v>
      </c>
      <c r="BT515" s="45">
        <v>0.056</v>
      </c>
      <c r="BU515" s="23"/>
      <c r="BV515" s="23"/>
      <c r="BW515" s="23"/>
      <c r="BX515" s="23"/>
      <c r="BY515" s="23"/>
      <c r="BZ515" s="23"/>
      <c r="CA515" s="23"/>
    </row>
    <row r="516" ht="15.75" customHeight="1">
      <c r="A516" s="45">
        <v>17471.688724393687</v>
      </c>
      <c r="B516" s="46">
        <v>0.047</v>
      </c>
      <c r="C516" s="45"/>
      <c r="D516" s="45"/>
      <c r="E516" s="45"/>
      <c r="F516" s="45"/>
      <c r="G516" s="45"/>
      <c r="H516" s="45">
        <v>17471.688724393687</v>
      </c>
      <c r="I516" s="46"/>
      <c r="J516" s="45"/>
      <c r="K516" s="45"/>
      <c r="L516" s="45"/>
      <c r="M516" s="45"/>
      <c r="N516" s="45"/>
      <c r="O516" s="45">
        <v>17471.688724393687</v>
      </c>
      <c r="P516" s="45">
        <v>2.298199055285631E-4</v>
      </c>
      <c r="Q516" s="45"/>
      <c r="R516" s="45"/>
      <c r="S516" s="45"/>
      <c r="T516" s="45"/>
      <c r="U516" s="45"/>
      <c r="V516" s="45">
        <v>17471.688724393687</v>
      </c>
      <c r="W516" s="45">
        <v>4.435120983884551E-4</v>
      </c>
      <c r="X516" s="45"/>
      <c r="Y516" s="45"/>
      <c r="Z516" s="45"/>
      <c r="AA516" s="45"/>
      <c r="AB516" s="45"/>
      <c r="AC516" s="45">
        <v>17471.688724393687</v>
      </c>
      <c r="AD516" s="45">
        <v>29.567473225897007</v>
      </c>
      <c r="AE516" s="45"/>
      <c r="AF516" s="45"/>
      <c r="AG516" s="45"/>
      <c r="AH516" s="45"/>
      <c r="AI516" s="45"/>
      <c r="AJ516" s="45">
        <v>17471.688724393687</v>
      </c>
      <c r="AK516" s="45">
        <v>0.039</v>
      </c>
      <c r="AL516" s="45"/>
      <c r="AM516" s="45"/>
      <c r="AN516" s="45"/>
      <c r="AO516" s="23"/>
      <c r="AP516" s="23"/>
      <c r="AQ516" s="45">
        <v>17471.688724393687</v>
      </c>
      <c r="AR516" s="45">
        <v>0.052</v>
      </c>
      <c r="AS516" s="23"/>
      <c r="AT516" s="23"/>
      <c r="AU516" s="23"/>
      <c r="AV516" s="23"/>
      <c r="AW516" s="23"/>
      <c r="AX516" s="45">
        <v>17471.688724393687</v>
      </c>
      <c r="AY516" s="23">
        <v>0.455</v>
      </c>
      <c r="AZ516" s="23"/>
      <c r="BA516" s="23"/>
      <c r="BB516" s="23"/>
      <c r="BC516" s="23"/>
      <c r="BD516" s="23"/>
      <c r="BE516" s="45">
        <v>17471.688724393687</v>
      </c>
      <c r="BF516" s="45">
        <v>59.0</v>
      </c>
      <c r="BG516" s="23"/>
      <c r="BH516" s="23"/>
      <c r="BI516" s="23"/>
      <c r="BJ516" s="23"/>
      <c r="BK516" s="23"/>
      <c r="BL516" s="45">
        <v>17471.688724393687</v>
      </c>
      <c r="BM516" s="45">
        <v>0.305</v>
      </c>
      <c r="BN516" s="23"/>
      <c r="BO516" s="23"/>
      <c r="BP516" s="23"/>
      <c r="BQ516" s="23"/>
      <c r="BR516" s="23"/>
      <c r="BS516" s="45">
        <v>17471.688724393687</v>
      </c>
      <c r="BT516" s="45">
        <v>0.077</v>
      </c>
      <c r="BU516" s="23"/>
      <c r="BV516" s="23"/>
      <c r="BW516" s="23"/>
      <c r="BX516" s="23"/>
      <c r="BY516" s="23"/>
      <c r="BZ516" s="23"/>
      <c r="CA516" s="23"/>
    </row>
    <row r="517" ht="15.75" customHeight="1">
      <c r="A517" s="45">
        <v>16995.142739180694</v>
      </c>
      <c r="B517" s="46">
        <v>0.049</v>
      </c>
      <c r="C517" s="45"/>
      <c r="D517" s="45"/>
      <c r="E517" s="45"/>
      <c r="F517" s="45"/>
      <c r="G517" s="45"/>
      <c r="H517" s="45">
        <v>16995.142739180694</v>
      </c>
      <c r="I517" s="46"/>
      <c r="J517" s="45"/>
      <c r="K517" s="45"/>
      <c r="L517" s="45"/>
      <c r="M517" s="45"/>
      <c r="N517" s="45"/>
      <c r="O517" s="45">
        <v>16995.142739180694</v>
      </c>
      <c r="P517" s="45">
        <v>2.4512225104587535E-4</v>
      </c>
      <c r="Q517" s="45"/>
      <c r="R517" s="45"/>
      <c r="S517" s="45"/>
      <c r="T517" s="45"/>
      <c r="U517" s="45"/>
      <c r="V517" s="45">
        <v>16995.142739180694</v>
      </c>
      <c r="W517" s="45">
        <v>4.359090697765817E-4</v>
      </c>
      <c r="X517" s="45"/>
      <c r="Y517" s="45"/>
      <c r="Z517" s="45"/>
      <c r="AA517" s="45"/>
      <c r="AB517" s="45"/>
      <c r="AC517" s="45">
        <v>16995.142739180694</v>
      </c>
      <c r="AD517" s="45">
        <v>22.551247096220532</v>
      </c>
      <c r="AE517" s="45"/>
      <c r="AF517" s="45"/>
      <c r="AG517" s="45"/>
      <c r="AH517" s="45"/>
      <c r="AI517" s="45"/>
      <c r="AJ517" s="45">
        <v>16995.142739180694</v>
      </c>
      <c r="AK517" s="45">
        <v>0.039</v>
      </c>
      <c r="AL517" s="45"/>
      <c r="AM517" s="45"/>
      <c r="AN517" s="45"/>
      <c r="AO517" s="23"/>
      <c r="AP517" s="23"/>
      <c r="AQ517" s="45">
        <v>16995.142739180694</v>
      </c>
      <c r="AR517" s="45">
        <v>0.051</v>
      </c>
      <c r="AS517" s="23"/>
      <c r="AT517" s="23"/>
      <c r="AU517" s="23"/>
      <c r="AV517" s="23"/>
      <c r="AW517" s="23"/>
      <c r="AX517" s="45">
        <v>16995.142739180694</v>
      </c>
      <c r="AY517" s="23">
        <v>0.455</v>
      </c>
      <c r="AZ517" s="23"/>
      <c r="BA517" s="23"/>
      <c r="BB517" s="23"/>
      <c r="BC517" s="23"/>
      <c r="BD517" s="23"/>
      <c r="BE517" s="45">
        <v>16995.142739180694</v>
      </c>
      <c r="BF517" s="45">
        <v>9.0</v>
      </c>
      <c r="BG517" s="23"/>
      <c r="BH517" s="23"/>
      <c r="BI517" s="23"/>
      <c r="BJ517" s="23"/>
      <c r="BK517" s="23"/>
      <c r="BL517" s="45">
        <v>16995.142739180694</v>
      </c>
      <c r="BM517" s="45">
        <v>0.44</v>
      </c>
      <c r="BN517" s="23"/>
      <c r="BO517" s="23"/>
      <c r="BP517" s="23"/>
      <c r="BQ517" s="23"/>
      <c r="BR517" s="23"/>
      <c r="BS517" s="45">
        <v>16995.142739180694</v>
      </c>
      <c r="BT517" s="45">
        <v>0.106</v>
      </c>
      <c r="BU517" s="23"/>
      <c r="BV517" s="23"/>
      <c r="BW517" s="23"/>
      <c r="BX517" s="23"/>
      <c r="BY517" s="23"/>
      <c r="BZ517" s="23"/>
      <c r="CA517" s="23"/>
    </row>
    <row r="518" ht="15.75" customHeight="1">
      <c r="A518" s="45">
        <v>16525.21322490569</v>
      </c>
      <c r="B518" s="46">
        <v>0.048</v>
      </c>
      <c r="C518" s="45"/>
      <c r="D518" s="45"/>
      <c r="E518" s="45"/>
      <c r="F518" s="45"/>
      <c r="G518" s="45"/>
      <c r="H518" s="45">
        <v>16525.21322490569</v>
      </c>
      <c r="I518" s="46"/>
      <c r="J518" s="45"/>
      <c r="K518" s="45"/>
      <c r="L518" s="45"/>
      <c r="M518" s="45"/>
      <c r="N518" s="45"/>
      <c r="O518" s="45">
        <v>16525.21322490569</v>
      </c>
      <c r="P518" s="45"/>
      <c r="Q518" s="45"/>
      <c r="R518" s="45"/>
      <c r="S518" s="45"/>
      <c r="T518" s="45"/>
      <c r="U518" s="45"/>
      <c r="V518" s="45">
        <v>16525.21322490569</v>
      </c>
      <c r="W518" s="45"/>
      <c r="X518" s="45"/>
      <c r="Y518" s="45"/>
      <c r="Z518" s="45"/>
      <c r="AA518" s="45"/>
      <c r="AB518" s="45"/>
      <c r="AC518" s="45">
        <v>16525.21322490569</v>
      </c>
      <c r="AD518" s="45">
        <v>20.497620250123404</v>
      </c>
      <c r="AE518" s="45"/>
      <c r="AF518" s="45"/>
      <c r="AG518" s="45"/>
      <c r="AH518" s="45"/>
      <c r="AI518" s="45"/>
      <c r="AJ518" s="45">
        <v>16525.21322490569</v>
      </c>
      <c r="AK518" s="45">
        <v>0.039</v>
      </c>
      <c r="AL518" s="45"/>
      <c r="AM518" s="45"/>
      <c r="AN518" s="45"/>
      <c r="AO518" s="23"/>
      <c r="AP518" s="23"/>
      <c r="AQ518" s="45">
        <v>16525.21322490569</v>
      </c>
      <c r="AR518" s="45">
        <v>0.049</v>
      </c>
      <c r="AS518" s="23"/>
      <c r="AT518" s="23"/>
      <c r="AU518" s="23"/>
      <c r="AV518" s="23"/>
      <c r="AW518" s="23"/>
      <c r="AX518" s="45">
        <v>16525.21322490569</v>
      </c>
      <c r="AY518" s="23">
        <v>0.455</v>
      </c>
      <c r="AZ518" s="23"/>
      <c r="BA518" s="23"/>
      <c r="BB518" s="23"/>
      <c r="BC518" s="23"/>
      <c r="BD518" s="23"/>
      <c r="BE518" s="45">
        <v>16525.21322490569</v>
      </c>
      <c r="BF518" s="45">
        <v>9.0</v>
      </c>
      <c r="BG518" s="23"/>
      <c r="BH518" s="23"/>
      <c r="BI518" s="23"/>
      <c r="BJ518" s="23"/>
      <c r="BK518" s="23"/>
      <c r="BL518" s="45">
        <v>16525.21322490569</v>
      </c>
      <c r="BM518" s="45">
        <v>0.548</v>
      </c>
      <c r="BN518" s="23"/>
      <c r="BO518" s="23"/>
      <c r="BP518" s="23"/>
      <c r="BQ518" s="23"/>
      <c r="BR518" s="23"/>
      <c r="BS518" s="45">
        <v>16525.21322490569</v>
      </c>
      <c r="BT518" s="45">
        <v>0.145</v>
      </c>
      <c r="BU518" s="23"/>
      <c r="BV518" s="23"/>
      <c r="BW518" s="23"/>
      <c r="BX518" s="23"/>
      <c r="BY518" s="23"/>
      <c r="BZ518" s="23"/>
      <c r="CA518" s="23"/>
    </row>
    <row r="519" ht="15.75" customHeight="1">
      <c r="A519" s="45">
        <v>16138.293282053199</v>
      </c>
      <c r="B519" s="46">
        <v>0.048</v>
      </c>
      <c r="C519" s="45"/>
      <c r="D519" s="45"/>
      <c r="E519" s="45"/>
      <c r="F519" s="45"/>
      <c r="G519" s="45"/>
      <c r="H519" s="45">
        <v>16138.293282053199</v>
      </c>
      <c r="I519" s="46"/>
      <c r="J519" s="45"/>
      <c r="K519" s="45"/>
      <c r="L519" s="45"/>
      <c r="M519" s="45"/>
      <c r="N519" s="45"/>
      <c r="O519" s="45">
        <v>16138.293282053199</v>
      </c>
      <c r="P519" s="45">
        <v>2.1551184952253816E-4</v>
      </c>
      <c r="Q519" s="45"/>
      <c r="R519" s="45"/>
      <c r="S519" s="45"/>
      <c r="T519" s="45"/>
      <c r="U519" s="45"/>
      <c r="V519" s="45">
        <v>16138.293282053199</v>
      </c>
      <c r="W519" s="45">
        <v>4.5248994561163515E-4</v>
      </c>
      <c r="X519" s="45"/>
      <c r="Y519" s="45"/>
      <c r="Z519" s="45"/>
      <c r="AA519" s="45"/>
      <c r="AB519" s="45"/>
      <c r="AC519" s="45">
        <v>16138.293282053199</v>
      </c>
      <c r="AD519" s="45">
        <v>16.756026996198777</v>
      </c>
      <c r="AE519" s="45"/>
      <c r="AF519" s="45"/>
      <c r="AG519" s="45"/>
      <c r="AH519" s="45"/>
      <c r="AI519" s="45"/>
      <c r="AJ519" s="45">
        <v>16138.293282053199</v>
      </c>
      <c r="AK519" s="45">
        <v>0.039</v>
      </c>
      <c r="AL519" s="45"/>
      <c r="AM519" s="45"/>
      <c r="AN519" s="45"/>
      <c r="AO519" s="23"/>
      <c r="AP519" s="23"/>
      <c r="AQ519" s="45">
        <v>16138.293282053199</v>
      </c>
      <c r="AR519" s="45">
        <v>0.047</v>
      </c>
      <c r="AS519" s="23"/>
      <c r="AT519" s="23"/>
      <c r="AU519" s="23"/>
      <c r="AV519" s="23"/>
      <c r="AW519" s="23"/>
      <c r="AX519" s="45">
        <v>16138.293282053199</v>
      </c>
      <c r="AY519" s="23">
        <v>0.455</v>
      </c>
      <c r="AZ519" s="23"/>
      <c r="BA519" s="23"/>
      <c r="BB519" s="23"/>
      <c r="BC519" s="23"/>
      <c r="BD519" s="23"/>
      <c r="BE519" s="45">
        <v>16138.293282053199</v>
      </c>
      <c r="BF519" s="45">
        <v>9.0</v>
      </c>
      <c r="BG519" s="23"/>
      <c r="BH519" s="23"/>
      <c r="BI519" s="23"/>
      <c r="BJ519" s="23"/>
      <c r="BK519" s="23"/>
      <c r="BL519" s="45">
        <v>16138.293282053199</v>
      </c>
      <c r="BM519" s="45">
        <v>0.644</v>
      </c>
      <c r="BN519" s="23"/>
      <c r="BO519" s="23"/>
      <c r="BP519" s="23"/>
      <c r="BQ519" s="23"/>
      <c r="BR519" s="23"/>
      <c r="BS519" s="45">
        <v>16138.293282053199</v>
      </c>
      <c r="BT519" s="45">
        <v>0.16</v>
      </c>
      <c r="BU519" s="23"/>
      <c r="BV519" s="23"/>
      <c r="BW519" s="23"/>
      <c r="BX519" s="23"/>
      <c r="BY519" s="23"/>
      <c r="BZ519" s="23"/>
      <c r="CA519" s="23"/>
    </row>
    <row r="520" ht="15.75" customHeight="1">
      <c r="A520" s="45">
        <v>15828.082123291459</v>
      </c>
      <c r="B520" s="46">
        <v>0.05</v>
      </c>
      <c r="C520" s="45"/>
      <c r="D520" s="45"/>
      <c r="E520" s="45"/>
      <c r="F520" s="45"/>
      <c r="G520" s="45"/>
      <c r="H520" s="45">
        <v>15828.082123291459</v>
      </c>
      <c r="I520" s="46"/>
      <c r="J520" s="45"/>
      <c r="K520" s="45"/>
      <c r="L520" s="45"/>
      <c r="M520" s="45"/>
      <c r="N520" s="45"/>
      <c r="O520" s="45">
        <v>15828.082123291459</v>
      </c>
      <c r="P520" s="45">
        <v>1.9173733605276288E-4</v>
      </c>
      <c r="Q520" s="45"/>
      <c r="R520" s="45"/>
      <c r="S520" s="45"/>
      <c r="T520" s="45"/>
      <c r="U520" s="45"/>
      <c r="V520" s="45">
        <v>15828.082123291459</v>
      </c>
      <c r="W520" s="45">
        <v>3.7604822599080607E-4</v>
      </c>
      <c r="X520" s="45"/>
      <c r="Y520" s="45"/>
      <c r="Z520" s="45"/>
      <c r="AA520" s="45"/>
      <c r="AB520" s="45"/>
      <c r="AC520" s="45">
        <v>15828.082123291459</v>
      </c>
      <c r="AD520" s="45"/>
      <c r="AE520" s="45"/>
      <c r="AF520" s="45"/>
      <c r="AG520" s="45"/>
      <c r="AH520" s="45"/>
      <c r="AI520" s="45"/>
      <c r="AJ520" s="45">
        <v>15828.082123291459</v>
      </c>
      <c r="AK520" s="45">
        <v>0.038</v>
      </c>
      <c r="AL520" s="45"/>
      <c r="AM520" s="45"/>
      <c r="AN520" s="45"/>
      <c r="AO520" s="23"/>
      <c r="AP520" s="23"/>
      <c r="AQ520" s="45">
        <v>15828.082123291459</v>
      </c>
      <c r="AR520" s="45">
        <v>0.046</v>
      </c>
      <c r="AS520" s="23"/>
      <c r="AT520" s="23"/>
      <c r="AU520" s="23"/>
      <c r="AV520" s="23"/>
      <c r="AW520" s="23"/>
      <c r="AX520" s="45">
        <v>15828.082123291459</v>
      </c>
      <c r="AY520" s="23">
        <v>0.455</v>
      </c>
      <c r="AZ520" s="23"/>
      <c r="BA520" s="23"/>
      <c r="BB520" s="23"/>
      <c r="BC520" s="23"/>
      <c r="BD520" s="23"/>
      <c r="BE520" s="45">
        <v>15828.082123291459</v>
      </c>
      <c r="BF520" s="45">
        <v>6.0</v>
      </c>
      <c r="BG520" s="23"/>
      <c r="BH520" s="23"/>
      <c r="BI520" s="23"/>
      <c r="BJ520" s="23"/>
      <c r="BK520" s="23"/>
      <c r="BL520" s="45">
        <v>15828.082123291459</v>
      </c>
      <c r="BM520" s="45">
        <v>0.702</v>
      </c>
      <c r="BN520" s="23"/>
      <c r="BO520" s="23"/>
      <c r="BP520" s="23"/>
      <c r="BQ520" s="23"/>
      <c r="BR520" s="23"/>
      <c r="BS520" s="45">
        <v>15828.082123291459</v>
      </c>
      <c r="BT520" s="45">
        <v>0.175</v>
      </c>
      <c r="BU520" s="23"/>
      <c r="BV520" s="23"/>
      <c r="BW520" s="23"/>
      <c r="BX520" s="23"/>
      <c r="BY520" s="23"/>
      <c r="BZ520" s="23"/>
      <c r="CA520" s="23"/>
    </row>
    <row r="521" ht="15.75" customHeight="1">
      <c r="A521" s="45">
        <v>15445.116978911805</v>
      </c>
      <c r="B521" s="46">
        <v>0.05</v>
      </c>
      <c r="C521" s="45"/>
      <c r="D521" s="45"/>
      <c r="E521" s="45"/>
      <c r="F521" s="45"/>
      <c r="G521" s="45"/>
      <c r="H521" s="45">
        <v>15445.116978911805</v>
      </c>
      <c r="I521" s="46"/>
      <c r="J521" s="45"/>
      <c r="K521" s="45"/>
      <c r="L521" s="45"/>
      <c r="M521" s="45"/>
      <c r="N521" s="45"/>
      <c r="O521" s="45">
        <v>15445.116978911805</v>
      </c>
      <c r="P521" s="45">
        <v>2.0384640239148695E-4</v>
      </c>
      <c r="Q521" s="45"/>
      <c r="R521" s="45"/>
      <c r="S521" s="45"/>
      <c r="T521" s="45"/>
      <c r="U521" s="45"/>
      <c r="V521" s="45">
        <v>15445.116978911805</v>
      </c>
      <c r="W521" s="45">
        <v>3.488993642075879E-4</v>
      </c>
      <c r="X521" s="45"/>
      <c r="Y521" s="45"/>
      <c r="Z521" s="45"/>
      <c r="AA521" s="45"/>
      <c r="AB521" s="45"/>
      <c r="AC521" s="45">
        <v>15445.116978911805</v>
      </c>
      <c r="AD521" s="45"/>
      <c r="AE521" s="45"/>
      <c r="AF521" s="45"/>
      <c r="AG521" s="45"/>
      <c r="AH521" s="45"/>
      <c r="AI521" s="45"/>
      <c r="AJ521" s="45">
        <v>15445.116978911805</v>
      </c>
      <c r="AK521" s="45">
        <v>0.038</v>
      </c>
      <c r="AL521" s="45"/>
      <c r="AM521" s="45"/>
      <c r="AN521" s="45"/>
      <c r="AO521" s="23"/>
      <c r="AP521" s="23"/>
      <c r="AQ521" s="45">
        <v>15445.116978911805</v>
      </c>
      <c r="AR521" s="45">
        <v>0.045</v>
      </c>
      <c r="AS521" s="23"/>
      <c r="AT521" s="23"/>
      <c r="AU521" s="23"/>
      <c r="AV521" s="23"/>
      <c r="AW521" s="23"/>
      <c r="AX521" s="45">
        <v>15445.116978911805</v>
      </c>
      <c r="AY521" s="23">
        <v>0.455</v>
      </c>
      <c r="AZ521" s="23"/>
      <c r="BA521" s="23"/>
      <c r="BB521" s="23"/>
      <c r="BC521" s="23"/>
      <c r="BD521" s="23"/>
      <c r="BE521" s="45">
        <v>15445.116978911805</v>
      </c>
      <c r="BF521" s="45">
        <v>6.0</v>
      </c>
      <c r="BG521" s="23"/>
      <c r="BH521" s="23"/>
      <c r="BI521" s="23"/>
      <c r="BJ521" s="23"/>
      <c r="BK521" s="23"/>
      <c r="BL521" s="45">
        <v>15445.116978911805</v>
      </c>
      <c r="BM521" s="45">
        <v>0.836</v>
      </c>
      <c r="BN521" s="23"/>
      <c r="BO521" s="23"/>
      <c r="BP521" s="23"/>
      <c r="BQ521" s="23"/>
      <c r="BR521" s="23"/>
      <c r="BS521" s="45">
        <v>15445.116978911805</v>
      </c>
      <c r="BT521" s="45">
        <v>0.192</v>
      </c>
      <c r="BU521" s="23"/>
      <c r="BV521" s="23"/>
      <c r="BW521" s="23"/>
      <c r="BX521" s="23"/>
      <c r="BY521" s="23"/>
      <c r="BZ521" s="23"/>
      <c r="CA521" s="23"/>
    </row>
    <row r="522" ht="15.75" customHeight="1">
      <c r="A522" s="45">
        <v>2736315.341854532</v>
      </c>
      <c r="B522" s="46">
        <v>0.048</v>
      </c>
      <c r="C522" s="45"/>
      <c r="D522" s="45"/>
      <c r="E522" s="45"/>
      <c r="F522" s="45"/>
      <c r="G522" s="45"/>
      <c r="H522" s="45">
        <v>2736315.341854532</v>
      </c>
      <c r="I522" s="46">
        <v>0.107</v>
      </c>
      <c r="J522" s="45"/>
      <c r="K522" s="45"/>
      <c r="L522" s="45"/>
      <c r="M522" s="45"/>
      <c r="N522" s="45"/>
      <c r="O522" s="45">
        <v>2736315.341854532</v>
      </c>
      <c r="P522" s="45"/>
      <c r="Q522" s="45"/>
      <c r="R522" s="45"/>
      <c r="S522" s="45"/>
      <c r="T522" s="45"/>
      <c r="U522" s="45"/>
      <c r="V522" s="45">
        <v>2736315.341854532</v>
      </c>
      <c r="W522" s="45"/>
      <c r="X522" s="45"/>
      <c r="Y522" s="45"/>
      <c r="Z522" s="45"/>
      <c r="AA522" s="45"/>
      <c r="AB522" s="45"/>
      <c r="AC522" s="45">
        <v>2736315.341854532</v>
      </c>
      <c r="AD522" s="45">
        <v>542.3327704576549</v>
      </c>
      <c r="AE522" s="45"/>
      <c r="AF522" s="45"/>
      <c r="AG522" s="45"/>
      <c r="AH522" s="45"/>
      <c r="AI522" s="45"/>
      <c r="AJ522" s="45">
        <v>2736315.341854532</v>
      </c>
      <c r="AK522" s="45">
        <v>0.019</v>
      </c>
      <c r="AL522" s="45"/>
      <c r="AM522" s="45"/>
      <c r="AN522" s="45"/>
      <c r="AO522" s="23"/>
      <c r="AP522" s="23"/>
      <c r="AQ522" s="45">
        <v>2736315.341854532</v>
      </c>
      <c r="AR522" s="45">
        <v>0.012</v>
      </c>
      <c r="AS522" s="23"/>
      <c r="AT522" s="23"/>
      <c r="AU522" s="23"/>
      <c r="AV522" s="23"/>
      <c r="AW522" s="23"/>
      <c r="AX522" s="45">
        <v>2736315.341854532</v>
      </c>
      <c r="AY522" s="23"/>
      <c r="AZ522" s="23"/>
      <c r="BA522" s="23"/>
      <c r="BB522" s="23"/>
      <c r="BC522" s="23"/>
      <c r="BD522" s="23"/>
      <c r="BE522" s="45">
        <v>2736315.341854532</v>
      </c>
      <c r="BF522" s="45"/>
      <c r="BG522" s="23"/>
      <c r="BH522" s="23"/>
      <c r="BI522" s="23"/>
      <c r="BJ522" s="23"/>
      <c r="BK522" s="23"/>
      <c r="BL522" s="45">
        <v>2736315.341854532</v>
      </c>
      <c r="BM522" s="45">
        <v>0.325</v>
      </c>
      <c r="BN522" s="23"/>
      <c r="BO522" s="23"/>
      <c r="BP522" s="23"/>
      <c r="BQ522" s="23"/>
      <c r="BR522" s="23"/>
      <c r="BS522" s="45">
        <v>2736315.341854532</v>
      </c>
      <c r="BT522" s="45">
        <v>0.074</v>
      </c>
      <c r="BU522" s="23"/>
      <c r="BV522" s="23"/>
      <c r="BW522" s="23"/>
      <c r="BX522" s="23"/>
      <c r="BY522" s="23"/>
      <c r="BZ522" s="23"/>
      <c r="CA522" s="23"/>
    </row>
    <row r="523" ht="15.75" customHeight="1">
      <c r="A523" s="45">
        <v>2746237.7773946454</v>
      </c>
      <c r="B523" s="46">
        <v>0.047</v>
      </c>
      <c r="C523" s="45"/>
      <c r="D523" s="45"/>
      <c r="E523" s="45"/>
      <c r="F523" s="45"/>
      <c r="G523" s="45"/>
      <c r="H523" s="45">
        <v>2746237.7773946454</v>
      </c>
      <c r="I523" s="46">
        <v>0.106</v>
      </c>
      <c r="J523" s="45"/>
      <c r="K523" s="45"/>
      <c r="L523" s="45"/>
      <c r="M523" s="45"/>
      <c r="N523" s="45"/>
      <c r="O523" s="45">
        <v>2746237.7773946454</v>
      </c>
      <c r="P523" s="45"/>
      <c r="Q523" s="45"/>
      <c r="R523" s="45"/>
      <c r="S523" s="45"/>
      <c r="T523" s="45"/>
      <c r="U523" s="45"/>
      <c r="V523" s="45">
        <v>2746237.7773946454</v>
      </c>
      <c r="W523" s="45"/>
      <c r="X523" s="45"/>
      <c r="Y523" s="45"/>
      <c r="Z523" s="45"/>
      <c r="AA523" s="45"/>
      <c r="AB523" s="45"/>
      <c r="AC523" s="45">
        <v>2746237.7773946454</v>
      </c>
      <c r="AD523" s="45">
        <v>504.91367207704246</v>
      </c>
      <c r="AE523" s="45"/>
      <c r="AF523" s="45"/>
      <c r="AG523" s="45"/>
      <c r="AH523" s="45"/>
      <c r="AI523" s="45"/>
      <c r="AJ523" s="45">
        <v>2746237.7773946454</v>
      </c>
      <c r="AK523" s="45">
        <v>0.018</v>
      </c>
      <c r="AL523" s="45"/>
      <c r="AM523" s="45"/>
      <c r="AN523" s="45"/>
      <c r="AO523" s="23"/>
      <c r="AP523" s="23"/>
      <c r="AQ523" s="45">
        <v>2746237.7773946454</v>
      </c>
      <c r="AR523" s="45">
        <v>0.012</v>
      </c>
      <c r="AS523" s="23"/>
      <c r="AT523" s="23"/>
      <c r="AU523" s="23"/>
      <c r="AV523" s="23"/>
      <c r="AW523" s="23"/>
      <c r="AX523" s="45">
        <v>2746237.7773946454</v>
      </c>
      <c r="AY523" s="23"/>
      <c r="AZ523" s="23"/>
      <c r="BA523" s="23"/>
      <c r="BB523" s="23"/>
      <c r="BC523" s="23"/>
      <c r="BD523" s="23"/>
      <c r="BE523" s="45">
        <v>2746237.7773946454</v>
      </c>
      <c r="BF523" s="45"/>
      <c r="BG523" s="23"/>
      <c r="BH523" s="23"/>
      <c r="BI523" s="23"/>
      <c r="BJ523" s="23"/>
      <c r="BK523" s="23"/>
      <c r="BL523" s="45">
        <v>2746237.7773946454</v>
      </c>
      <c r="BM523" s="45">
        <v>0.452</v>
      </c>
      <c r="BN523" s="23"/>
      <c r="BO523" s="23"/>
      <c r="BP523" s="23"/>
      <c r="BQ523" s="23"/>
      <c r="BR523" s="23"/>
      <c r="BS523" s="45">
        <v>2746237.7773946454</v>
      </c>
      <c r="BT523" s="45">
        <v>0.11</v>
      </c>
      <c r="BU523" s="23"/>
      <c r="BV523" s="23"/>
      <c r="BW523" s="23"/>
      <c r="BX523" s="23"/>
      <c r="BY523" s="23"/>
      <c r="BZ523" s="23"/>
      <c r="CA523" s="23"/>
    </row>
    <row r="524" ht="15.75" customHeight="1">
      <c r="A524" s="45">
        <v>2664277.180406213</v>
      </c>
      <c r="B524" s="46">
        <v>0.044</v>
      </c>
      <c r="C524" s="45"/>
      <c r="D524" s="45"/>
      <c r="E524" s="45"/>
      <c r="F524" s="45"/>
      <c r="G524" s="45"/>
      <c r="H524" s="45">
        <v>2664277.180406213</v>
      </c>
      <c r="I524" s="46">
        <v>0.106</v>
      </c>
      <c r="J524" s="45"/>
      <c r="K524" s="45"/>
      <c r="L524" s="45"/>
      <c r="M524" s="45"/>
      <c r="N524" s="45"/>
      <c r="O524" s="45">
        <v>2664277.180406213</v>
      </c>
      <c r="P524" s="45"/>
      <c r="Q524" s="45"/>
      <c r="R524" s="45"/>
      <c r="S524" s="45"/>
      <c r="T524" s="45"/>
      <c r="U524" s="45"/>
      <c r="V524" s="45">
        <v>2664277.180406213</v>
      </c>
      <c r="W524" s="45">
        <v>0.008410991636798088</v>
      </c>
      <c r="X524" s="45"/>
      <c r="Y524" s="45"/>
      <c r="Z524" s="45"/>
      <c r="AA524" s="45"/>
      <c r="AB524" s="45"/>
      <c r="AC524" s="45">
        <v>2664277.180406213</v>
      </c>
      <c r="AD524" s="45">
        <v>633.2138590203107</v>
      </c>
      <c r="AE524" s="45"/>
      <c r="AF524" s="45"/>
      <c r="AG524" s="45"/>
      <c r="AH524" s="45"/>
      <c r="AI524" s="45"/>
      <c r="AJ524" s="45">
        <v>2664277.180406213</v>
      </c>
      <c r="AK524" s="45">
        <v>0.018</v>
      </c>
      <c r="AL524" s="45"/>
      <c r="AM524" s="45"/>
      <c r="AN524" s="45"/>
      <c r="AO524" s="23"/>
      <c r="AP524" s="23"/>
      <c r="AQ524" s="45">
        <v>2664277.180406213</v>
      </c>
      <c r="AR524" s="45">
        <v>0.012</v>
      </c>
      <c r="AS524" s="23"/>
      <c r="AT524" s="23"/>
      <c r="AU524" s="23"/>
      <c r="AV524" s="23"/>
      <c r="AW524" s="23"/>
      <c r="AX524" s="45">
        <v>2664277.180406213</v>
      </c>
      <c r="AY524" s="23"/>
      <c r="AZ524" s="23"/>
      <c r="BA524" s="23"/>
      <c r="BB524" s="23"/>
      <c r="BC524" s="23"/>
      <c r="BD524" s="23"/>
      <c r="BE524" s="45">
        <v>2664277.180406213</v>
      </c>
      <c r="BF524" s="45"/>
      <c r="BG524" s="23"/>
      <c r="BH524" s="23"/>
      <c r="BI524" s="23"/>
      <c r="BJ524" s="23"/>
      <c r="BK524" s="23"/>
      <c r="BL524" s="45">
        <v>2664277.180406213</v>
      </c>
      <c r="BM524" s="45">
        <v>0.541</v>
      </c>
      <c r="BN524" s="23"/>
      <c r="BO524" s="23"/>
      <c r="BP524" s="23"/>
      <c r="BQ524" s="23"/>
      <c r="BR524" s="23"/>
      <c r="BS524" s="45">
        <v>2664277.180406213</v>
      </c>
      <c r="BT524" s="45">
        <v>0.143</v>
      </c>
      <c r="BU524" s="23"/>
      <c r="BV524" s="23"/>
      <c r="BW524" s="23"/>
      <c r="BX524" s="23"/>
      <c r="BY524" s="23"/>
      <c r="BZ524" s="23"/>
      <c r="CA524" s="23"/>
    </row>
    <row r="525" ht="15.75" customHeight="1">
      <c r="A525" s="45">
        <v>2693236.7149758455</v>
      </c>
      <c r="B525" s="46">
        <v>0.048</v>
      </c>
      <c r="C525" s="45"/>
      <c r="D525" s="45"/>
      <c r="E525" s="45"/>
      <c r="F525" s="45"/>
      <c r="G525" s="45"/>
      <c r="H525" s="45">
        <v>2693236.7149758455</v>
      </c>
      <c r="I525" s="46">
        <v>0.106</v>
      </c>
      <c r="J525" s="45"/>
      <c r="K525" s="45"/>
      <c r="L525" s="45"/>
      <c r="M525" s="45"/>
      <c r="N525" s="45"/>
      <c r="O525" s="45">
        <v>2693236.7149758455</v>
      </c>
      <c r="P525" s="45"/>
      <c r="Q525" s="45"/>
      <c r="R525" s="45"/>
      <c r="S525" s="45"/>
      <c r="T525" s="45"/>
      <c r="U525" s="45"/>
      <c r="V525" s="45">
        <v>2693236.7149758455</v>
      </c>
      <c r="W525" s="45">
        <v>0.009118357487922705</v>
      </c>
      <c r="X525" s="45"/>
      <c r="Y525" s="45"/>
      <c r="Z525" s="45"/>
      <c r="AA525" s="45"/>
      <c r="AB525" s="45"/>
      <c r="AC525" s="45">
        <v>2693236.7149758455</v>
      </c>
      <c r="AD525" s="45">
        <v>652.1739130434783</v>
      </c>
      <c r="AE525" s="45"/>
      <c r="AF525" s="45"/>
      <c r="AG525" s="45"/>
      <c r="AH525" s="45"/>
      <c r="AI525" s="45"/>
      <c r="AJ525" s="45">
        <v>2693236.7149758455</v>
      </c>
      <c r="AK525" s="45">
        <v>0.018</v>
      </c>
      <c r="AL525" s="45"/>
      <c r="AM525" s="45"/>
      <c r="AN525" s="45"/>
      <c r="AO525" s="23"/>
      <c r="AP525" s="23"/>
      <c r="AQ525" s="45">
        <v>2693236.7149758455</v>
      </c>
      <c r="AR525" s="45">
        <v>0.012</v>
      </c>
      <c r="AS525" s="23"/>
      <c r="AT525" s="23"/>
      <c r="AU525" s="23"/>
      <c r="AV525" s="23"/>
      <c r="AW525" s="23"/>
      <c r="AX525" s="45">
        <v>2693236.7149758455</v>
      </c>
      <c r="AY525" s="23"/>
      <c r="AZ525" s="23"/>
      <c r="BA525" s="23"/>
      <c r="BB525" s="23"/>
      <c r="BC525" s="23"/>
      <c r="BD525" s="23"/>
      <c r="BE525" s="45">
        <v>2693236.7149758455</v>
      </c>
      <c r="BF525" s="45"/>
      <c r="BG525" s="23"/>
      <c r="BH525" s="23"/>
      <c r="BI525" s="23"/>
      <c r="BJ525" s="23"/>
      <c r="BK525" s="23"/>
      <c r="BL525" s="45">
        <v>2693236.7149758455</v>
      </c>
      <c r="BM525" s="45">
        <v>0.585</v>
      </c>
      <c r="BN525" s="23"/>
      <c r="BO525" s="23"/>
      <c r="BP525" s="23"/>
      <c r="BQ525" s="23"/>
      <c r="BR525" s="23"/>
      <c r="BS525" s="45">
        <v>2693236.7149758455</v>
      </c>
      <c r="BT525" s="45">
        <v>0.146</v>
      </c>
      <c r="BU525" s="23"/>
      <c r="BV525" s="23"/>
      <c r="BW525" s="23"/>
      <c r="BX525" s="23"/>
      <c r="BY525" s="23"/>
      <c r="BZ525" s="23"/>
      <c r="CA525" s="23"/>
    </row>
    <row r="526" ht="15.75" customHeight="1">
      <c r="A526" s="45">
        <v>2715151.515151515</v>
      </c>
      <c r="B526" s="46">
        <v>0.043</v>
      </c>
      <c r="C526" s="45"/>
      <c r="D526" s="45"/>
      <c r="E526" s="45"/>
      <c r="F526" s="45"/>
      <c r="G526" s="45"/>
      <c r="H526" s="45">
        <v>2715151.515151515</v>
      </c>
      <c r="I526" s="46">
        <v>0.1</v>
      </c>
      <c r="J526" s="45"/>
      <c r="K526" s="45"/>
      <c r="L526" s="45"/>
      <c r="M526" s="45"/>
      <c r="N526" s="45"/>
      <c r="O526" s="45">
        <v>2715151.515151515</v>
      </c>
      <c r="P526" s="45"/>
      <c r="Q526" s="45"/>
      <c r="R526" s="45"/>
      <c r="S526" s="45"/>
      <c r="T526" s="45"/>
      <c r="U526" s="45"/>
      <c r="V526" s="45">
        <v>2715151.515151515</v>
      </c>
      <c r="W526" s="45">
        <v>0.008581818181818182</v>
      </c>
      <c r="X526" s="45"/>
      <c r="Y526" s="45"/>
      <c r="Z526" s="45"/>
      <c r="AA526" s="45"/>
      <c r="AB526" s="45"/>
      <c r="AC526" s="45">
        <v>2715151.515151515</v>
      </c>
      <c r="AD526" s="45">
        <v>642.4242424242424</v>
      </c>
      <c r="AE526" s="45"/>
      <c r="AF526" s="45"/>
      <c r="AG526" s="45"/>
      <c r="AH526" s="45"/>
      <c r="AI526" s="45"/>
      <c r="AJ526" s="45">
        <v>2715151.515151515</v>
      </c>
      <c r="AK526" s="45">
        <v>0.017</v>
      </c>
      <c r="AL526" s="45"/>
      <c r="AM526" s="45"/>
      <c r="AN526" s="45"/>
      <c r="AO526" s="23"/>
      <c r="AP526" s="23"/>
      <c r="AQ526" s="45">
        <v>2715151.515151515</v>
      </c>
      <c r="AR526" s="45">
        <v>0.012</v>
      </c>
      <c r="AS526" s="23"/>
      <c r="AT526" s="23"/>
      <c r="AU526" s="23"/>
      <c r="AV526" s="23"/>
      <c r="AW526" s="23"/>
      <c r="AX526" s="45">
        <v>2715151.515151515</v>
      </c>
      <c r="AY526" s="23"/>
      <c r="AZ526" s="23"/>
      <c r="BA526" s="23"/>
      <c r="BB526" s="23"/>
      <c r="BC526" s="23"/>
      <c r="BD526" s="23"/>
      <c r="BE526" s="45">
        <v>2715151.515151515</v>
      </c>
      <c r="BF526" s="45"/>
      <c r="BG526" s="23"/>
      <c r="BH526" s="23"/>
      <c r="BI526" s="23"/>
      <c r="BJ526" s="23"/>
      <c r="BK526" s="23"/>
      <c r="BL526" s="45">
        <v>2715151.515151515</v>
      </c>
      <c r="BM526" s="45">
        <v>0.634</v>
      </c>
      <c r="BN526" s="23"/>
      <c r="BO526" s="23"/>
      <c r="BP526" s="23"/>
      <c r="BQ526" s="23"/>
      <c r="BR526" s="23"/>
      <c r="BS526" s="45">
        <v>2715151.515151515</v>
      </c>
      <c r="BT526" s="45">
        <v>0.243</v>
      </c>
      <c r="BU526" s="23"/>
      <c r="BV526" s="23"/>
      <c r="BW526" s="23"/>
      <c r="BX526" s="23"/>
      <c r="BY526" s="23"/>
      <c r="BZ526" s="23"/>
      <c r="CA526" s="23"/>
    </row>
    <row r="527" ht="15.75" customHeight="1">
      <c r="A527" s="45">
        <v>2714113.3896260555</v>
      </c>
      <c r="B527" s="46">
        <v>0.04</v>
      </c>
      <c r="C527" s="45"/>
      <c r="D527" s="45"/>
      <c r="E527" s="45"/>
      <c r="F527" s="45"/>
      <c r="G527" s="45"/>
      <c r="H527" s="45">
        <v>2714113.3896260555</v>
      </c>
      <c r="I527" s="46">
        <v>0.098</v>
      </c>
      <c r="J527" s="45"/>
      <c r="K527" s="45"/>
      <c r="L527" s="45"/>
      <c r="M527" s="45"/>
      <c r="N527" s="45"/>
      <c r="O527" s="45">
        <v>2714113.3896260555</v>
      </c>
      <c r="P527" s="45"/>
      <c r="Q527" s="45"/>
      <c r="R527" s="45"/>
      <c r="S527" s="45"/>
      <c r="T527" s="45"/>
      <c r="U527" s="45"/>
      <c r="V527" s="45">
        <v>2714113.3896260555</v>
      </c>
      <c r="W527" s="45"/>
      <c r="X527" s="45"/>
      <c r="Y527" s="45"/>
      <c r="Z527" s="45"/>
      <c r="AA527" s="45"/>
      <c r="AB527" s="45"/>
      <c r="AC527" s="45">
        <v>2714113.3896260555</v>
      </c>
      <c r="AD527" s="45">
        <v>711.7008443908323</v>
      </c>
      <c r="AE527" s="45"/>
      <c r="AF527" s="45"/>
      <c r="AG527" s="45"/>
      <c r="AH527" s="45"/>
      <c r="AI527" s="45"/>
      <c r="AJ527" s="45">
        <v>2714113.3896260555</v>
      </c>
      <c r="AK527" s="45">
        <v>0.019</v>
      </c>
      <c r="AL527" s="45"/>
      <c r="AM527" s="45"/>
      <c r="AN527" s="45"/>
      <c r="AO527" s="23"/>
      <c r="AP527" s="23"/>
      <c r="AQ527" s="45">
        <v>2714113.3896260555</v>
      </c>
      <c r="AR527" s="45">
        <v>0.012</v>
      </c>
      <c r="AS527" s="23"/>
      <c r="AT527" s="23"/>
      <c r="AU527" s="23"/>
      <c r="AV527" s="23"/>
      <c r="AW527" s="23"/>
      <c r="AX527" s="45">
        <v>2714113.3896260555</v>
      </c>
      <c r="AY527" s="23">
        <v>0.484</v>
      </c>
      <c r="AZ527" s="23"/>
      <c r="BA527" s="23"/>
      <c r="BB527" s="23"/>
      <c r="BC527" s="23"/>
      <c r="BD527" s="23"/>
      <c r="BE527" s="45">
        <v>2714113.3896260555</v>
      </c>
      <c r="BF527" s="45">
        <v>39.0</v>
      </c>
      <c r="BG527" s="23"/>
      <c r="BH527" s="23"/>
      <c r="BI527" s="23"/>
      <c r="BJ527" s="23"/>
      <c r="BK527" s="23"/>
      <c r="BL527" s="45">
        <v>2714113.3896260555</v>
      </c>
      <c r="BM527" s="45">
        <v>0.675</v>
      </c>
      <c r="BN527" s="23"/>
      <c r="BO527" s="23"/>
      <c r="BP527" s="23"/>
      <c r="BQ527" s="23"/>
      <c r="BR527" s="23"/>
      <c r="BS527" s="45">
        <v>2714113.3896260555</v>
      </c>
      <c r="BT527" s="45">
        <v>0.254</v>
      </c>
      <c r="BU527" s="23"/>
      <c r="BV527" s="23"/>
      <c r="BW527" s="23"/>
      <c r="BX527" s="23"/>
      <c r="BY527" s="23"/>
      <c r="BZ527" s="23"/>
      <c r="CA527" s="23"/>
    </row>
    <row r="528" ht="15.75" customHeight="1">
      <c r="A528" s="45">
        <v>2659574.4680851065</v>
      </c>
      <c r="B528" s="46">
        <v>0.038</v>
      </c>
      <c r="C528" s="45"/>
      <c r="D528" s="45"/>
      <c r="E528" s="45"/>
      <c r="F528" s="45"/>
      <c r="G528" s="45"/>
      <c r="H528" s="45">
        <v>2659574.4680851065</v>
      </c>
      <c r="I528" s="46">
        <v>0.1</v>
      </c>
      <c r="J528" s="45"/>
      <c r="K528" s="45"/>
      <c r="L528" s="45"/>
      <c r="M528" s="45"/>
      <c r="N528" s="45"/>
      <c r="O528" s="45">
        <v>2659574.4680851065</v>
      </c>
      <c r="P528" s="45"/>
      <c r="Q528" s="45"/>
      <c r="R528" s="45"/>
      <c r="S528" s="45"/>
      <c r="T528" s="45"/>
      <c r="U528" s="45"/>
      <c r="V528" s="45">
        <v>2659574.4680851065</v>
      </c>
      <c r="W528" s="45"/>
      <c r="X528" s="45"/>
      <c r="Y528" s="45"/>
      <c r="Z528" s="45"/>
      <c r="AA528" s="45"/>
      <c r="AB528" s="45"/>
      <c r="AC528" s="45">
        <v>2659574.4680851065</v>
      </c>
      <c r="AD528" s="45">
        <v>661.9385342789598</v>
      </c>
      <c r="AE528" s="45"/>
      <c r="AF528" s="45"/>
      <c r="AG528" s="45"/>
      <c r="AH528" s="45"/>
      <c r="AI528" s="45"/>
      <c r="AJ528" s="45">
        <v>2659574.4680851065</v>
      </c>
      <c r="AK528" s="45">
        <v>0.017</v>
      </c>
      <c r="AL528" s="45"/>
      <c r="AM528" s="45"/>
      <c r="AN528" s="45"/>
      <c r="AO528" s="23"/>
      <c r="AP528" s="23"/>
      <c r="AQ528" s="45">
        <v>2659574.4680851065</v>
      </c>
      <c r="AR528" s="45">
        <v>0.012</v>
      </c>
      <c r="AS528" s="23"/>
      <c r="AT528" s="23"/>
      <c r="AU528" s="23"/>
      <c r="AV528" s="23"/>
      <c r="AW528" s="23"/>
      <c r="AX528" s="45">
        <v>2659574.4680851065</v>
      </c>
      <c r="AY528" s="23">
        <v>0.484</v>
      </c>
      <c r="AZ528" s="23"/>
      <c r="BA528" s="23"/>
      <c r="BB528" s="23"/>
      <c r="BC528" s="23"/>
      <c r="BD528" s="23"/>
      <c r="BE528" s="45">
        <v>2659574.4680851065</v>
      </c>
      <c r="BF528" s="45">
        <v>39.0</v>
      </c>
      <c r="BG528" s="23"/>
      <c r="BH528" s="23"/>
      <c r="BI528" s="23"/>
      <c r="BJ528" s="23"/>
      <c r="BK528" s="23"/>
      <c r="BL528" s="45">
        <v>2659574.4680851065</v>
      </c>
      <c r="BM528" s="45">
        <v>0.797</v>
      </c>
      <c r="BN528" s="23"/>
      <c r="BO528" s="23"/>
      <c r="BP528" s="23"/>
      <c r="BQ528" s="23"/>
      <c r="BR528" s="23"/>
      <c r="BS528" s="45">
        <v>2659574.4680851065</v>
      </c>
      <c r="BT528" s="45">
        <v>0.35</v>
      </c>
      <c r="BU528" s="23"/>
      <c r="BV528" s="23"/>
      <c r="BW528" s="23"/>
      <c r="BX528" s="23"/>
      <c r="BY528" s="23"/>
      <c r="BZ528" s="23"/>
      <c r="CA528" s="23"/>
    </row>
    <row r="529" ht="15.75" customHeight="1">
      <c r="A529" s="45">
        <v>2646031.5406959653</v>
      </c>
      <c r="B529" s="46">
        <v>0.034</v>
      </c>
      <c r="C529" s="45"/>
      <c r="D529" s="45"/>
      <c r="E529" s="45"/>
      <c r="F529" s="45"/>
      <c r="G529" s="45"/>
      <c r="H529" s="45">
        <v>2646031.5406959653</v>
      </c>
      <c r="I529" s="46">
        <v>0.109</v>
      </c>
      <c r="J529" s="45"/>
      <c r="K529" s="45"/>
      <c r="L529" s="45"/>
      <c r="M529" s="45"/>
      <c r="N529" s="45"/>
      <c r="O529" s="45">
        <v>2646031.5406959653</v>
      </c>
      <c r="P529" s="45">
        <v>0.0030105958863029646</v>
      </c>
      <c r="Q529" s="45"/>
      <c r="R529" s="45"/>
      <c r="S529" s="45"/>
      <c r="T529" s="45"/>
      <c r="U529" s="45"/>
      <c r="V529" s="45">
        <v>2646031.5406959653</v>
      </c>
      <c r="W529" s="45">
        <v>0.008749544294567991</v>
      </c>
      <c r="X529" s="45"/>
      <c r="Y529" s="45"/>
      <c r="Z529" s="45"/>
      <c r="AA529" s="45"/>
      <c r="AB529" s="45"/>
      <c r="AC529" s="45">
        <v>2646031.5406959653</v>
      </c>
      <c r="AD529" s="45">
        <v>129.3615419895805</v>
      </c>
      <c r="AE529" s="45"/>
      <c r="AF529" s="45"/>
      <c r="AG529" s="45"/>
      <c r="AH529" s="45"/>
      <c r="AI529" s="45"/>
      <c r="AJ529" s="45">
        <v>2646031.5406959653</v>
      </c>
      <c r="AK529" s="45">
        <v>0.018</v>
      </c>
      <c r="AL529" s="45"/>
      <c r="AM529" s="45"/>
      <c r="AN529" s="45"/>
      <c r="AO529" s="23"/>
      <c r="AP529" s="23"/>
      <c r="AQ529" s="45">
        <v>2646031.5406959653</v>
      </c>
      <c r="AR529" s="45">
        <v>0.012</v>
      </c>
      <c r="AS529" s="23"/>
      <c r="AT529" s="23"/>
      <c r="AU529" s="23"/>
      <c r="AV529" s="23"/>
      <c r="AW529" s="23"/>
      <c r="AX529" s="45">
        <v>2646031.5406959653</v>
      </c>
      <c r="AY529" s="23">
        <v>0.484</v>
      </c>
      <c r="AZ529" s="23"/>
      <c r="BA529" s="23"/>
      <c r="BB529" s="23"/>
      <c r="BC529" s="23"/>
      <c r="BD529" s="23"/>
      <c r="BE529" s="45">
        <v>2646031.5406959653</v>
      </c>
      <c r="BF529" s="45">
        <v>39.0</v>
      </c>
      <c r="BG529" s="23"/>
      <c r="BH529" s="23"/>
      <c r="BI529" s="23"/>
      <c r="BJ529" s="23"/>
      <c r="BK529" s="23"/>
      <c r="BL529" s="45">
        <v>2646031.5406959653</v>
      </c>
      <c r="BM529" s="45">
        <v>0.867</v>
      </c>
      <c r="BN529" s="23"/>
      <c r="BO529" s="23"/>
      <c r="BP529" s="23"/>
      <c r="BQ529" s="23"/>
      <c r="BR529" s="23"/>
      <c r="BS529" s="45">
        <v>2646031.5406959653</v>
      </c>
      <c r="BT529" s="45">
        <v>0.384</v>
      </c>
      <c r="BU529" s="23"/>
      <c r="BV529" s="23"/>
      <c r="BW529" s="23"/>
      <c r="BX529" s="23"/>
      <c r="BY529" s="23"/>
      <c r="BZ529" s="23"/>
      <c r="CA529" s="23"/>
    </row>
    <row r="530" ht="15.75" customHeight="1">
      <c r="A530" s="45">
        <v>2587515.525093151</v>
      </c>
      <c r="B530" s="46">
        <v>0.027</v>
      </c>
      <c r="C530" s="45"/>
      <c r="D530" s="45"/>
      <c r="E530" s="45"/>
      <c r="F530" s="45"/>
      <c r="G530" s="45"/>
      <c r="H530" s="45">
        <v>2587515.525093151</v>
      </c>
      <c r="I530" s="46">
        <v>0.118</v>
      </c>
      <c r="J530" s="45"/>
      <c r="K530" s="45"/>
      <c r="L530" s="45"/>
      <c r="M530" s="45"/>
      <c r="N530" s="45"/>
      <c r="O530" s="45">
        <v>2587515.525093151</v>
      </c>
      <c r="P530" s="45">
        <v>0.0023575141450848706</v>
      </c>
      <c r="Q530" s="45"/>
      <c r="R530" s="45"/>
      <c r="S530" s="45"/>
      <c r="T530" s="45"/>
      <c r="U530" s="45"/>
      <c r="V530" s="45">
        <v>2587515.525093151</v>
      </c>
      <c r="W530" s="45">
        <v>0.007509545057270343</v>
      </c>
      <c r="X530" s="45"/>
      <c r="Y530" s="45"/>
      <c r="Z530" s="45"/>
      <c r="AA530" s="45"/>
      <c r="AB530" s="45"/>
      <c r="AC530" s="45">
        <v>2587515.525093151</v>
      </c>
      <c r="AD530" s="45">
        <v>80.50048300289802</v>
      </c>
      <c r="AE530" s="45"/>
      <c r="AF530" s="45"/>
      <c r="AG530" s="45"/>
      <c r="AH530" s="45"/>
      <c r="AI530" s="45"/>
      <c r="AJ530" s="45">
        <v>2587515.525093151</v>
      </c>
      <c r="AK530" s="45">
        <v>0.018</v>
      </c>
      <c r="AL530" s="45"/>
      <c r="AM530" s="45"/>
      <c r="AN530" s="45"/>
      <c r="AO530" s="23"/>
      <c r="AP530" s="23"/>
      <c r="AQ530" s="45">
        <v>2587515.525093151</v>
      </c>
      <c r="AR530" s="45">
        <v>0.012</v>
      </c>
      <c r="AS530" s="23"/>
      <c r="AT530" s="23"/>
      <c r="AU530" s="23"/>
      <c r="AV530" s="23"/>
      <c r="AW530" s="23"/>
      <c r="AX530" s="45">
        <v>2587515.525093151</v>
      </c>
      <c r="AY530" s="23">
        <v>0.466</v>
      </c>
      <c r="AZ530" s="23"/>
      <c r="BA530" s="23"/>
      <c r="BB530" s="23"/>
      <c r="BC530" s="23"/>
      <c r="BD530" s="23"/>
      <c r="BE530" s="45">
        <v>2587515.525093151</v>
      </c>
      <c r="BF530" s="45">
        <v>39.0</v>
      </c>
      <c r="BG530" s="23"/>
      <c r="BH530" s="23"/>
      <c r="BI530" s="23"/>
      <c r="BJ530" s="23"/>
      <c r="BK530" s="23"/>
      <c r="BL530" s="45">
        <v>2587515.525093151</v>
      </c>
      <c r="BM530" s="45">
        <v>1.04</v>
      </c>
      <c r="BN530" s="23"/>
      <c r="BO530" s="23"/>
      <c r="BP530" s="23"/>
      <c r="BQ530" s="23"/>
      <c r="BR530" s="23"/>
      <c r="BS530" s="45">
        <v>2587515.525093151</v>
      </c>
      <c r="BT530" s="45">
        <v>0.404</v>
      </c>
      <c r="BU530" s="23"/>
      <c r="BV530" s="23"/>
      <c r="BW530" s="23"/>
      <c r="BX530" s="23"/>
      <c r="BY530" s="23"/>
      <c r="BZ530" s="23"/>
      <c r="CA530" s="23"/>
    </row>
    <row r="531" ht="15.75" customHeight="1">
      <c r="A531" s="45">
        <v>2588833.650255447</v>
      </c>
      <c r="B531" s="46">
        <v>0.027</v>
      </c>
      <c r="C531" s="45"/>
      <c r="D531" s="45"/>
      <c r="E531" s="45"/>
      <c r="F531" s="45"/>
      <c r="G531" s="45"/>
      <c r="H531" s="45">
        <v>2588833.650255447</v>
      </c>
      <c r="I531" s="46">
        <v>0.153</v>
      </c>
      <c r="J531" s="45"/>
      <c r="K531" s="45"/>
      <c r="L531" s="45"/>
      <c r="M531" s="45"/>
      <c r="N531" s="45"/>
      <c r="O531" s="45">
        <v>2588833.650255447</v>
      </c>
      <c r="P531" s="45"/>
      <c r="Q531" s="45"/>
      <c r="R531" s="45"/>
      <c r="S531" s="45"/>
      <c r="T531" s="45"/>
      <c r="U531" s="45"/>
      <c r="V531" s="45">
        <v>2588833.650255447</v>
      </c>
      <c r="W531" s="45"/>
      <c r="X531" s="45"/>
      <c r="Y531" s="45"/>
      <c r="Z531" s="45"/>
      <c r="AA531" s="45"/>
      <c r="AB531" s="45"/>
      <c r="AC531" s="45">
        <v>2588833.650255447</v>
      </c>
      <c r="AD531" s="45">
        <v>57.27508075786387</v>
      </c>
      <c r="AE531" s="45"/>
      <c r="AF531" s="45"/>
      <c r="AG531" s="45"/>
      <c r="AH531" s="45"/>
      <c r="AI531" s="45"/>
      <c r="AJ531" s="45">
        <v>2588833.650255447</v>
      </c>
      <c r="AK531" s="45">
        <v>0.018</v>
      </c>
      <c r="AL531" s="45"/>
      <c r="AM531" s="45"/>
      <c r="AN531" s="45"/>
      <c r="AO531" s="23"/>
      <c r="AP531" s="23"/>
      <c r="AQ531" s="45">
        <v>2588833.650255447</v>
      </c>
      <c r="AR531" s="45">
        <v>0.012</v>
      </c>
      <c r="AS531" s="23"/>
      <c r="AT531" s="23"/>
      <c r="AU531" s="23"/>
      <c r="AV531" s="23"/>
      <c r="AW531" s="23"/>
      <c r="AX531" s="45">
        <v>2588833.650255447</v>
      </c>
      <c r="AY531" s="23">
        <v>0.441</v>
      </c>
      <c r="AZ531" s="23"/>
      <c r="BA531" s="23"/>
      <c r="BB531" s="23"/>
      <c r="BC531" s="23"/>
      <c r="BD531" s="23"/>
      <c r="BE531" s="45">
        <v>2588833.650255447</v>
      </c>
      <c r="BF531" s="45">
        <v>39.0</v>
      </c>
      <c r="BG531" s="23"/>
      <c r="BH531" s="23"/>
      <c r="BI531" s="23"/>
      <c r="BJ531" s="23"/>
      <c r="BK531" s="23"/>
      <c r="BL531" s="45">
        <v>2588833.650255447</v>
      </c>
      <c r="BM531" s="45">
        <v>1.222</v>
      </c>
      <c r="BN531" s="23"/>
      <c r="BO531" s="23"/>
      <c r="BP531" s="23"/>
      <c r="BQ531" s="23"/>
      <c r="BR531" s="23"/>
      <c r="BS531" s="45">
        <v>2588833.650255447</v>
      </c>
      <c r="BT531" s="45"/>
      <c r="BU531" s="23"/>
      <c r="BV531" s="23"/>
      <c r="BW531" s="23"/>
      <c r="BX531" s="23"/>
      <c r="BY531" s="23"/>
      <c r="BZ531" s="23"/>
      <c r="CA531" s="23"/>
    </row>
    <row r="532" ht="15.75" customHeight="1">
      <c r="A532" s="45">
        <v>2528684.4157290854</v>
      </c>
      <c r="B532" s="46">
        <v>0.037</v>
      </c>
      <c r="C532" s="45"/>
      <c r="D532" s="45"/>
      <c r="E532" s="45"/>
      <c r="F532" s="45"/>
      <c r="G532" s="45"/>
      <c r="H532" s="45">
        <v>2528684.4157290854</v>
      </c>
      <c r="I532" s="46">
        <v>0.127</v>
      </c>
      <c r="J532" s="45"/>
      <c r="K532" s="45"/>
      <c r="L532" s="45"/>
      <c r="M532" s="45"/>
      <c r="N532" s="45"/>
      <c r="O532" s="45">
        <v>2528684.4157290854</v>
      </c>
      <c r="P532" s="45">
        <v>0.002539823994653002</v>
      </c>
      <c r="Q532" s="45"/>
      <c r="R532" s="45"/>
      <c r="S532" s="45"/>
      <c r="T532" s="45"/>
      <c r="U532" s="45"/>
      <c r="V532" s="45">
        <v>2528684.4157290854</v>
      </c>
      <c r="W532" s="45">
        <v>0.0077642865099699235</v>
      </c>
      <c r="X532" s="45"/>
      <c r="Y532" s="45"/>
      <c r="Z532" s="45"/>
      <c r="AA532" s="45"/>
      <c r="AB532" s="45"/>
      <c r="AC532" s="45">
        <v>2528684.4157290854</v>
      </c>
      <c r="AD532" s="45">
        <v>55.69789461958338</v>
      </c>
      <c r="AE532" s="45"/>
      <c r="AF532" s="45"/>
      <c r="AG532" s="45"/>
      <c r="AH532" s="45"/>
      <c r="AI532" s="45"/>
      <c r="AJ532" s="45">
        <v>2528684.4157290854</v>
      </c>
      <c r="AK532" s="45">
        <v>0.017</v>
      </c>
      <c r="AL532" s="45"/>
      <c r="AM532" s="45"/>
      <c r="AN532" s="45"/>
      <c r="AO532" s="23"/>
      <c r="AP532" s="23"/>
      <c r="AQ532" s="45">
        <v>2528684.4157290854</v>
      </c>
      <c r="AR532" s="45">
        <v>0.012</v>
      </c>
      <c r="AS532" s="23"/>
      <c r="AT532" s="23"/>
      <c r="AU532" s="23"/>
      <c r="AV532" s="23"/>
      <c r="AW532" s="23"/>
      <c r="AX532" s="45">
        <v>2528684.4157290854</v>
      </c>
      <c r="AY532" s="23">
        <v>0.441</v>
      </c>
      <c r="AZ532" s="23"/>
      <c r="BA532" s="23"/>
      <c r="BB532" s="23"/>
      <c r="BC532" s="23"/>
      <c r="BD532" s="23"/>
      <c r="BE532" s="45">
        <v>2528684.4157290854</v>
      </c>
      <c r="BF532" s="45">
        <v>39.0</v>
      </c>
      <c r="BG532" s="23"/>
      <c r="BH532" s="23"/>
      <c r="BI532" s="23"/>
      <c r="BJ532" s="23"/>
      <c r="BK532" s="23"/>
      <c r="BL532" s="45">
        <v>2528684.4157290854</v>
      </c>
      <c r="BM532" s="45">
        <v>1.289</v>
      </c>
      <c r="BN532" s="23"/>
      <c r="BO532" s="23"/>
      <c r="BP532" s="23"/>
      <c r="BQ532" s="23"/>
      <c r="BR532" s="23"/>
      <c r="BS532" s="45">
        <v>2528684.4157290854</v>
      </c>
      <c r="BT532" s="45">
        <v>0.41</v>
      </c>
      <c r="BU532" s="23"/>
      <c r="BV532" s="23"/>
      <c r="BW532" s="23"/>
      <c r="BX532" s="23"/>
      <c r="BY532" s="23"/>
      <c r="BZ532" s="23"/>
      <c r="CA532" s="23"/>
    </row>
    <row r="533" ht="15.75" customHeight="1">
      <c r="A533" s="45">
        <v>2607472.4671492777</v>
      </c>
      <c r="B533" s="46">
        <v>0.036</v>
      </c>
      <c r="C533" s="45"/>
      <c r="D533" s="45"/>
      <c r="E533" s="45"/>
      <c r="F533" s="45"/>
      <c r="G533" s="45"/>
      <c r="H533" s="45">
        <v>2607472.4671492777</v>
      </c>
      <c r="I533" s="46">
        <v>0.112</v>
      </c>
      <c r="J533" s="45"/>
      <c r="K533" s="45"/>
      <c r="L533" s="45"/>
      <c r="M533" s="45"/>
      <c r="N533" s="45"/>
      <c r="O533" s="45">
        <v>2607472.4671492777</v>
      </c>
      <c r="P533" s="45"/>
      <c r="Q533" s="45"/>
      <c r="R533" s="45"/>
      <c r="S533" s="45"/>
      <c r="T533" s="45"/>
      <c r="U533" s="45"/>
      <c r="V533" s="45">
        <v>2607472.4671492777</v>
      </c>
      <c r="W533" s="45">
        <v>0.0063700094921146835</v>
      </c>
      <c r="X533" s="45"/>
      <c r="Y533" s="45"/>
      <c r="Z533" s="45"/>
      <c r="AA533" s="45"/>
      <c r="AB533" s="45"/>
      <c r="AC533" s="45">
        <v>2607472.4671492777</v>
      </c>
      <c r="AD533" s="45">
        <v>57.18141375327364</v>
      </c>
      <c r="AE533" s="45"/>
      <c r="AF533" s="45"/>
      <c r="AG533" s="45"/>
      <c r="AH533" s="45"/>
      <c r="AI533" s="45"/>
      <c r="AJ533" s="45">
        <v>2607472.4671492777</v>
      </c>
      <c r="AK533" s="45">
        <v>0.019</v>
      </c>
      <c r="AL533" s="45"/>
      <c r="AM533" s="45"/>
      <c r="AN533" s="45"/>
      <c r="AO533" s="23"/>
      <c r="AP533" s="23"/>
      <c r="AQ533" s="45">
        <v>2607472.4671492777</v>
      </c>
      <c r="AR533" s="45">
        <v>0.012</v>
      </c>
      <c r="AS533" s="23"/>
      <c r="AT533" s="23"/>
      <c r="AU533" s="23"/>
      <c r="AV533" s="23"/>
      <c r="AW533" s="23"/>
      <c r="AX533" s="45">
        <v>2607472.4671492777</v>
      </c>
      <c r="AY533" s="23">
        <v>0.322</v>
      </c>
      <c r="AZ533" s="23"/>
      <c r="BA533" s="23"/>
      <c r="BB533" s="23"/>
      <c r="BC533" s="23"/>
      <c r="BD533" s="23"/>
      <c r="BE533" s="45">
        <v>2607472.4671492777</v>
      </c>
      <c r="BF533" s="45">
        <v>39.0</v>
      </c>
      <c r="BG533" s="23"/>
      <c r="BH533" s="23"/>
      <c r="BI533" s="23"/>
      <c r="BJ533" s="23"/>
      <c r="BK533" s="23"/>
      <c r="BL533" s="45">
        <v>2607472.4671492777</v>
      </c>
      <c r="BM533" s="45">
        <v>1.379</v>
      </c>
      <c r="BN533" s="23"/>
      <c r="BO533" s="23"/>
      <c r="BP533" s="23"/>
      <c r="BQ533" s="23"/>
      <c r="BR533" s="23"/>
      <c r="BS533" s="45">
        <v>2607472.4671492777</v>
      </c>
      <c r="BT533" s="45">
        <v>0.432</v>
      </c>
      <c r="BU533" s="23"/>
      <c r="BV533" s="23"/>
      <c r="BW533" s="23"/>
      <c r="BX533" s="23"/>
      <c r="BY533" s="23"/>
      <c r="BZ533" s="23"/>
      <c r="CA533" s="23"/>
    </row>
    <row r="534" ht="15.75" customHeight="1">
      <c r="A534" s="45">
        <v>2593343.374517287</v>
      </c>
      <c r="B534" s="46">
        <v>0.047</v>
      </c>
      <c r="C534" s="45"/>
      <c r="D534" s="45"/>
      <c r="E534" s="45"/>
      <c r="F534" s="45"/>
      <c r="G534" s="45"/>
      <c r="H534" s="45">
        <v>2593343.374517287</v>
      </c>
      <c r="I534" s="46">
        <v>0.122</v>
      </c>
      <c r="J534" s="45"/>
      <c r="K534" s="45"/>
      <c r="L534" s="45"/>
      <c r="M534" s="45"/>
      <c r="N534" s="45"/>
      <c r="O534" s="45">
        <v>2593343.374517287</v>
      </c>
      <c r="P534" s="45">
        <v>0.0027518883843131036</v>
      </c>
      <c r="Q534" s="45"/>
      <c r="R534" s="45"/>
      <c r="S534" s="45"/>
      <c r="T534" s="45"/>
      <c r="U534" s="45"/>
      <c r="V534" s="45">
        <v>2593343.374517287</v>
      </c>
      <c r="W534" s="45">
        <v>0.008425534806291973</v>
      </c>
      <c r="X534" s="45"/>
      <c r="Y534" s="45"/>
      <c r="Z534" s="45"/>
      <c r="AA534" s="45"/>
      <c r="AB534" s="45"/>
      <c r="AC534" s="45">
        <v>2593343.374517287</v>
      </c>
      <c r="AD534" s="45">
        <v>45.29857422737619</v>
      </c>
      <c r="AE534" s="45"/>
      <c r="AF534" s="45"/>
      <c r="AG534" s="45"/>
      <c r="AH534" s="45"/>
      <c r="AI534" s="45"/>
      <c r="AJ534" s="45">
        <v>2593343.374517287</v>
      </c>
      <c r="AK534" s="45">
        <v>0.019</v>
      </c>
      <c r="AL534" s="45"/>
      <c r="AM534" s="45"/>
      <c r="AN534" s="45"/>
      <c r="AO534" s="23"/>
      <c r="AP534" s="23"/>
      <c r="AQ534" s="45">
        <v>2593343.374517287</v>
      </c>
      <c r="AR534" s="45">
        <v>0.012</v>
      </c>
      <c r="AS534" s="23"/>
      <c r="AT534" s="23"/>
      <c r="AU534" s="23"/>
      <c r="AV534" s="23"/>
      <c r="AW534" s="23"/>
      <c r="AX534" s="45">
        <v>2593343.374517287</v>
      </c>
      <c r="AY534" s="23">
        <v>0.257</v>
      </c>
      <c r="AZ534" s="23"/>
      <c r="BA534" s="23"/>
      <c r="BB534" s="23"/>
      <c r="BC534" s="23"/>
      <c r="BD534" s="23"/>
      <c r="BE534" s="45">
        <v>2593343.374517287</v>
      </c>
      <c r="BF534" s="45">
        <v>39.0</v>
      </c>
      <c r="BG534" s="23"/>
      <c r="BH534" s="23"/>
      <c r="BI534" s="23"/>
      <c r="BJ534" s="23"/>
      <c r="BK534" s="23"/>
      <c r="BL534" s="45">
        <v>2593343.374517287</v>
      </c>
      <c r="BM534" s="45">
        <v>1.478</v>
      </c>
      <c r="BN534" s="23"/>
      <c r="BO534" s="23"/>
      <c r="BP534" s="23"/>
      <c r="BQ534" s="23"/>
      <c r="BR534" s="23"/>
      <c r="BS534" s="45">
        <v>2593343.374517287</v>
      </c>
      <c r="BT534" s="45">
        <v>0.471</v>
      </c>
      <c r="BU534" s="23"/>
      <c r="BV534" s="23"/>
      <c r="BW534" s="23"/>
      <c r="BX534" s="23"/>
      <c r="BY534" s="23"/>
      <c r="BZ534" s="23"/>
      <c r="CA534" s="23"/>
    </row>
    <row r="535" ht="15.75" customHeight="1">
      <c r="A535" s="45">
        <v>55317.25654428509</v>
      </c>
      <c r="B535" s="46">
        <v>0.184</v>
      </c>
      <c r="C535" s="45"/>
      <c r="D535" s="45"/>
      <c r="E535" s="45"/>
      <c r="F535" s="45"/>
      <c r="G535" s="45"/>
      <c r="H535" s="45">
        <v>55317.25654428509</v>
      </c>
      <c r="I535" s="46">
        <v>0.263</v>
      </c>
      <c r="J535" s="45"/>
      <c r="K535" s="45"/>
      <c r="L535" s="45"/>
      <c r="M535" s="45"/>
      <c r="N535" s="45"/>
      <c r="O535" s="45">
        <v>55317.25654428509</v>
      </c>
      <c r="P535" s="45"/>
      <c r="Q535" s="45"/>
      <c r="R535" s="45"/>
      <c r="S535" s="45"/>
      <c r="T535" s="45"/>
      <c r="U535" s="45"/>
      <c r="V535" s="45">
        <v>55317.25654428509</v>
      </c>
      <c r="W535" s="45"/>
      <c r="X535" s="45"/>
      <c r="Y535" s="45"/>
      <c r="Z535" s="45"/>
      <c r="AA535" s="45"/>
      <c r="AB535" s="45"/>
      <c r="AC535" s="45">
        <v>55317.25654428509</v>
      </c>
      <c r="AD535" s="45">
        <v>8.454602528602525</v>
      </c>
      <c r="AE535" s="45"/>
      <c r="AF535" s="45"/>
      <c r="AG535" s="45"/>
      <c r="AH535" s="45"/>
      <c r="AI535" s="45"/>
      <c r="AJ535" s="45">
        <v>55317.25654428509</v>
      </c>
      <c r="AK535" s="45">
        <v>0.044</v>
      </c>
      <c r="AL535" s="45"/>
      <c r="AM535" s="45"/>
      <c r="AN535" s="45"/>
      <c r="AO535" s="23"/>
      <c r="AP535" s="23"/>
      <c r="AQ535" s="45">
        <v>55317.25654428509</v>
      </c>
      <c r="AR535" s="45">
        <v>0.141</v>
      </c>
      <c r="AS535" s="23"/>
      <c r="AT535" s="23"/>
      <c r="AU535" s="23"/>
      <c r="AV535" s="23"/>
      <c r="AW535" s="23"/>
      <c r="AX535" s="45">
        <v>55317.25654428509</v>
      </c>
      <c r="AY535" s="23"/>
      <c r="AZ535" s="23"/>
      <c r="BA535" s="23"/>
      <c r="BB535" s="23"/>
      <c r="BC535" s="23"/>
      <c r="BD535" s="23"/>
      <c r="BE535" s="45">
        <v>55317.25654428509</v>
      </c>
      <c r="BF535" s="45"/>
      <c r="BG535" s="23"/>
      <c r="BH535" s="23"/>
      <c r="BI535" s="23"/>
      <c r="BJ535" s="23"/>
      <c r="BK535" s="23"/>
      <c r="BL535" s="45">
        <v>55317.25654428509</v>
      </c>
      <c r="BM535" s="45">
        <v>0.003</v>
      </c>
      <c r="BN535" s="23"/>
      <c r="BO535" s="23"/>
      <c r="BP535" s="23"/>
      <c r="BQ535" s="23"/>
      <c r="BR535" s="23"/>
      <c r="BS535" s="45">
        <v>55317.25654428509</v>
      </c>
      <c r="BT535" s="45">
        <v>0.001</v>
      </c>
      <c r="BU535" s="23"/>
      <c r="BV535" s="23"/>
      <c r="BW535" s="23"/>
      <c r="BX535" s="23"/>
      <c r="BY535" s="23"/>
      <c r="BZ535" s="23"/>
      <c r="CA535" s="23"/>
    </row>
    <row r="536" ht="15.75" customHeight="1">
      <c r="A536" s="45">
        <v>53542.32532456543</v>
      </c>
      <c r="B536" s="46">
        <v>0.16</v>
      </c>
      <c r="C536" s="45"/>
      <c r="D536" s="45"/>
      <c r="E536" s="45"/>
      <c r="F536" s="45"/>
      <c r="G536" s="45"/>
      <c r="H536" s="45">
        <v>53542.32532456543</v>
      </c>
      <c r="I536" s="46">
        <v>0.243</v>
      </c>
      <c r="J536" s="45"/>
      <c r="K536" s="45"/>
      <c r="L536" s="45"/>
      <c r="M536" s="45"/>
      <c r="N536" s="45"/>
      <c r="O536" s="45">
        <v>53542.32532456543</v>
      </c>
      <c r="P536" s="45"/>
      <c r="Q536" s="45"/>
      <c r="R536" s="45"/>
      <c r="S536" s="45"/>
      <c r="T536" s="45"/>
      <c r="U536" s="45"/>
      <c r="V536" s="45">
        <v>53542.32532456543</v>
      </c>
      <c r="W536" s="45"/>
      <c r="X536" s="45"/>
      <c r="Y536" s="45"/>
      <c r="Z536" s="45"/>
      <c r="AA536" s="45"/>
      <c r="AB536" s="45"/>
      <c r="AC536" s="45">
        <v>53542.32532456543</v>
      </c>
      <c r="AD536" s="45">
        <v>9.777294189703252</v>
      </c>
      <c r="AE536" s="45"/>
      <c r="AF536" s="45"/>
      <c r="AG536" s="45"/>
      <c r="AH536" s="45"/>
      <c r="AI536" s="45"/>
      <c r="AJ536" s="45">
        <v>53542.32532456543</v>
      </c>
      <c r="AK536" s="45">
        <v>0.044</v>
      </c>
      <c r="AL536" s="45"/>
      <c r="AM536" s="45"/>
      <c r="AN536" s="45"/>
      <c r="AO536" s="23"/>
      <c r="AP536" s="23"/>
      <c r="AQ536" s="45">
        <v>53542.32532456543</v>
      </c>
      <c r="AR536" s="45">
        <v>0.139</v>
      </c>
      <c r="AS536" s="23"/>
      <c r="AT536" s="23"/>
      <c r="AU536" s="23"/>
      <c r="AV536" s="23"/>
      <c r="AW536" s="23"/>
      <c r="AX536" s="45">
        <v>53542.32532456543</v>
      </c>
      <c r="AY536" s="23"/>
      <c r="AZ536" s="23"/>
      <c r="BA536" s="23"/>
      <c r="BB536" s="23"/>
      <c r="BC536" s="23"/>
      <c r="BD536" s="23"/>
      <c r="BE536" s="45">
        <v>53542.32532456543</v>
      </c>
      <c r="BF536" s="45"/>
      <c r="BG536" s="23"/>
      <c r="BH536" s="23"/>
      <c r="BI536" s="23"/>
      <c r="BJ536" s="23"/>
      <c r="BK536" s="23"/>
      <c r="BL536" s="45">
        <v>53542.32532456543</v>
      </c>
      <c r="BM536" s="45">
        <v>0.006</v>
      </c>
      <c r="BN536" s="23"/>
      <c r="BO536" s="23"/>
      <c r="BP536" s="23"/>
      <c r="BQ536" s="23"/>
      <c r="BR536" s="23"/>
      <c r="BS536" s="45">
        <v>53542.32532456543</v>
      </c>
      <c r="BT536" s="45">
        <v>0.002</v>
      </c>
      <c r="BU536" s="23"/>
      <c r="BV536" s="23"/>
      <c r="BW536" s="23"/>
      <c r="BX536" s="23"/>
      <c r="BY536" s="23"/>
      <c r="BZ536" s="23"/>
      <c r="CA536" s="23"/>
    </row>
    <row r="537" ht="15.75" customHeight="1">
      <c r="A537" s="45">
        <v>51412.77177826095</v>
      </c>
      <c r="B537" s="46">
        <v>0.16</v>
      </c>
      <c r="C537" s="45"/>
      <c r="D537" s="45"/>
      <c r="E537" s="45"/>
      <c r="F537" s="45"/>
      <c r="G537" s="45"/>
      <c r="H537" s="45">
        <v>51412.77177826095</v>
      </c>
      <c r="I537" s="46">
        <v>0.222</v>
      </c>
      <c r="J537" s="45"/>
      <c r="K537" s="45"/>
      <c r="L537" s="45"/>
      <c r="M537" s="45"/>
      <c r="N537" s="45"/>
      <c r="O537" s="45">
        <v>51412.77177826095</v>
      </c>
      <c r="P537" s="45"/>
      <c r="Q537" s="45"/>
      <c r="R537" s="45"/>
      <c r="S537" s="45"/>
      <c r="T537" s="45"/>
      <c r="U537" s="45"/>
      <c r="V537" s="45">
        <v>51412.77177826095</v>
      </c>
      <c r="W537" s="45">
        <v>1.5334805088840602E-4</v>
      </c>
      <c r="X537" s="45"/>
      <c r="Y537" s="45"/>
      <c r="Z537" s="45"/>
      <c r="AA537" s="45"/>
      <c r="AB537" s="45"/>
      <c r="AC537" s="45">
        <v>51412.77177826095</v>
      </c>
      <c r="AD537" s="45">
        <v>8.680078352173926</v>
      </c>
      <c r="AE537" s="45"/>
      <c r="AF537" s="45"/>
      <c r="AG537" s="45"/>
      <c r="AH537" s="45"/>
      <c r="AI537" s="45"/>
      <c r="AJ537" s="45">
        <v>51412.77177826095</v>
      </c>
      <c r="AK537" s="45">
        <v>0.043</v>
      </c>
      <c r="AL537" s="45"/>
      <c r="AM537" s="45"/>
      <c r="AN537" s="45"/>
      <c r="AO537" s="23"/>
      <c r="AP537" s="23"/>
      <c r="AQ537" s="45">
        <v>51412.77177826095</v>
      </c>
      <c r="AR537" s="45">
        <v>0.136</v>
      </c>
      <c r="AS537" s="23"/>
      <c r="AT537" s="23"/>
      <c r="AU537" s="23"/>
      <c r="AV537" s="23"/>
      <c r="AW537" s="23"/>
      <c r="AX537" s="45">
        <v>51412.77177826095</v>
      </c>
      <c r="AY537" s="23"/>
      <c r="AZ537" s="23"/>
      <c r="BA537" s="23"/>
      <c r="BB537" s="23"/>
      <c r="BC537" s="23"/>
      <c r="BD537" s="23"/>
      <c r="BE537" s="45">
        <v>51412.77177826095</v>
      </c>
      <c r="BF537" s="45"/>
      <c r="BG537" s="23"/>
      <c r="BH537" s="23"/>
      <c r="BI537" s="23"/>
      <c r="BJ537" s="23"/>
      <c r="BK537" s="23"/>
      <c r="BL537" s="45">
        <v>51412.77177826095</v>
      </c>
      <c r="BM537" s="45">
        <v>0.015</v>
      </c>
      <c r="BN537" s="23"/>
      <c r="BO537" s="23"/>
      <c r="BP537" s="23"/>
      <c r="BQ537" s="23"/>
      <c r="BR537" s="23"/>
      <c r="BS537" s="45">
        <v>51412.77177826095</v>
      </c>
      <c r="BT537" s="45">
        <v>0.002</v>
      </c>
      <c r="BU537" s="23"/>
      <c r="BV537" s="23"/>
      <c r="BW537" s="23"/>
      <c r="BX537" s="23"/>
      <c r="BY537" s="23"/>
      <c r="BZ537" s="23"/>
      <c r="CA537" s="23"/>
    </row>
    <row r="538" ht="15.75" customHeight="1">
      <c r="A538" s="45">
        <v>49228.02186318302</v>
      </c>
      <c r="B538" s="46">
        <v>0.155</v>
      </c>
      <c r="C538" s="45"/>
      <c r="D538" s="45"/>
      <c r="E538" s="45"/>
      <c r="F538" s="45"/>
      <c r="G538" s="45"/>
      <c r="H538" s="45">
        <v>49228.02186318302</v>
      </c>
      <c r="I538" s="46">
        <v>0.2</v>
      </c>
      <c r="J538" s="45"/>
      <c r="K538" s="45"/>
      <c r="L538" s="45"/>
      <c r="M538" s="45"/>
      <c r="N538" s="45"/>
      <c r="O538" s="45">
        <v>49228.02186318302</v>
      </c>
      <c r="P538" s="45"/>
      <c r="Q538" s="45"/>
      <c r="R538" s="45"/>
      <c r="S538" s="45"/>
      <c r="T538" s="45"/>
      <c r="U538" s="45"/>
      <c r="V538" s="45">
        <v>49228.02186318302</v>
      </c>
      <c r="W538" s="45">
        <v>1.3855990636490737E-4</v>
      </c>
      <c r="X538" s="45"/>
      <c r="Y538" s="45"/>
      <c r="Z538" s="45"/>
      <c r="AA538" s="45"/>
      <c r="AB538" s="45"/>
      <c r="AC538" s="45">
        <v>49228.02186318302</v>
      </c>
      <c r="AD538" s="45">
        <v>8.063210477590323</v>
      </c>
      <c r="AE538" s="45"/>
      <c r="AF538" s="45"/>
      <c r="AG538" s="45"/>
      <c r="AH538" s="45"/>
      <c r="AI538" s="45"/>
      <c r="AJ538" s="45">
        <v>49228.02186318302</v>
      </c>
      <c r="AK538" s="45">
        <v>0.043</v>
      </c>
      <c r="AL538" s="45"/>
      <c r="AM538" s="45"/>
      <c r="AN538" s="45"/>
      <c r="AO538" s="23"/>
      <c r="AP538" s="23"/>
      <c r="AQ538" s="45">
        <v>49228.02186318302</v>
      </c>
      <c r="AR538" s="45">
        <v>0.133</v>
      </c>
      <c r="AS538" s="23"/>
      <c r="AT538" s="23"/>
      <c r="AU538" s="23"/>
      <c r="AV538" s="23"/>
      <c r="AW538" s="23"/>
      <c r="AX538" s="45">
        <v>49228.02186318302</v>
      </c>
      <c r="AY538" s="23"/>
      <c r="AZ538" s="23"/>
      <c r="BA538" s="23"/>
      <c r="BB538" s="23"/>
      <c r="BC538" s="23"/>
      <c r="BD538" s="23"/>
      <c r="BE538" s="45">
        <v>49228.02186318302</v>
      </c>
      <c r="BF538" s="45">
        <v>26.0</v>
      </c>
      <c r="BG538" s="23"/>
      <c r="BH538" s="23"/>
      <c r="BI538" s="23"/>
      <c r="BJ538" s="23"/>
      <c r="BK538" s="23"/>
      <c r="BL538" s="45">
        <v>49228.02186318302</v>
      </c>
      <c r="BM538" s="45">
        <v>0.024</v>
      </c>
      <c r="BN538" s="23"/>
      <c r="BO538" s="23"/>
      <c r="BP538" s="23"/>
      <c r="BQ538" s="23"/>
      <c r="BR538" s="23"/>
      <c r="BS538" s="45">
        <v>49228.02186318302</v>
      </c>
      <c r="BT538" s="45">
        <v>0.002</v>
      </c>
      <c r="BU538" s="23"/>
      <c r="BV538" s="23"/>
      <c r="BW538" s="23"/>
      <c r="BX538" s="23"/>
      <c r="BY538" s="23"/>
      <c r="BZ538" s="23"/>
      <c r="CA538" s="23"/>
    </row>
    <row r="539" ht="15.75" customHeight="1">
      <c r="A539" s="45">
        <v>47076.250336077755</v>
      </c>
      <c r="B539" s="46">
        <v>0.154</v>
      </c>
      <c r="C539" s="45"/>
      <c r="D539" s="45"/>
      <c r="E539" s="45"/>
      <c r="F539" s="45"/>
      <c r="G539" s="45"/>
      <c r="H539" s="45">
        <v>47076.250336077755</v>
      </c>
      <c r="I539" s="46">
        <v>0.221</v>
      </c>
      <c r="J539" s="45"/>
      <c r="K539" s="45"/>
      <c r="L539" s="45"/>
      <c r="M539" s="45"/>
      <c r="N539" s="45"/>
      <c r="O539" s="45">
        <v>47076.250336077755</v>
      </c>
      <c r="P539" s="45"/>
      <c r="Q539" s="45"/>
      <c r="R539" s="45"/>
      <c r="S539" s="45"/>
      <c r="T539" s="45"/>
      <c r="U539" s="45"/>
      <c r="V539" s="45">
        <v>47076.250336077755</v>
      </c>
      <c r="W539" s="45">
        <v>1.3473547509980875E-4</v>
      </c>
      <c r="X539" s="45"/>
      <c r="Y539" s="45"/>
      <c r="Z539" s="45"/>
      <c r="AA539" s="45"/>
      <c r="AB539" s="45"/>
      <c r="AC539" s="45">
        <v>47076.250336077755</v>
      </c>
      <c r="AD539" s="45">
        <v>6.087446164147986</v>
      </c>
      <c r="AE539" s="45"/>
      <c r="AF539" s="45"/>
      <c r="AG539" s="45"/>
      <c r="AH539" s="45"/>
      <c r="AI539" s="45"/>
      <c r="AJ539" s="45">
        <v>47076.250336077755</v>
      </c>
      <c r="AK539" s="45">
        <v>0.042</v>
      </c>
      <c r="AL539" s="45"/>
      <c r="AM539" s="45"/>
      <c r="AN539" s="45"/>
      <c r="AO539" s="23"/>
      <c r="AP539" s="23"/>
      <c r="AQ539" s="45">
        <v>47076.250336077755</v>
      </c>
      <c r="AR539" s="45">
        <v>0.13</v>
      </c>
      <c r="AS539" s="23"/>
      <c r="AT539" s="23"/>
      <c r="AU539" s="23"/>
      <c r="AV539" s="23"/>
      <c r="AW539" s="23"/>
      <c r="AX539" s="45">
        <v>47076.250336077755</v>
      </c>
      <c r="AY539" s="23"/>
      <c r="AZ539" s="23"/>
      <c r="BA539" s="23"/>
      <c r="BB539" s="23"/>
      <c r="BC539" s="23"/>
      <c r="BD539" s="23"/>
      <c r="BE539" s="45">
        <v>47076.250336077755</v>
      </c>
      <c r="BF539" s="45">
        <v>26.0</v>
      </c>
      <c r="BG539" s="23"/>
      <c r="BH539" s="23"/>
      <c r="BI539" s="23"/>
      <c r="BJ539" s="23"/>
      <c r="BK539" s="23"/>
      <c r="BL539" s="45">
        <v>47076.250336077755</v>
      </c>
      <c r="BM539" s="45"/>
      <c r="BN539" s="23"/>
      <c r="BO539" s="23"/>
      <c r="BP539" s="23"/>
      <c r="BQ539" s="23"/>
      <c r="BR539" s="23"/>
      <c r="BS539" s="45">
        <v>47076.250336077755</v>
      </c>
      <c r="BT539" s="45">
        <v>0.002</v>
      </c>
      <c r="BU539" s="23"/>
      <c r="BV539" s="23"/>
      <c r="BW539" s="23"/>
      <c r="BX539" s="23"/>
      <c r="BY539" s="23"/>
      <c r="BZ539" s="23"/>
      <c r="CA539" s="23"/>
    </row>
    <row r="540" ht="15.75" customHeight="1">
      <c r="A540" s="45">
        <v>45313.42927931139</v>
      </c>
      <c r="B540" s="46">
        <v>0.159</v>
      </c>
      <c r="C540" s="45"/>
      <c r="D540" s="45"/>
      <c r="E540" s="45"/>
      <c r="F540" s="45"/>
      <c r="G540" s="45"/>
      <c r="H540" s="45">
        <v>45313.42927931139</v>
      </c>
      <c r="I540" s="46">
        <v>0.246</v>
      </c>
      <c r="J540" s="45"/>
      <c r="K540" s="45"/>
      <c r="L540" s="45"/>
      <c r="M540" s="45"/>
      <c r="N540" s="45"/>
      <c r="O540" s="45">
        <v>45313.42927931139</v>
      </c>
      <c r="P540" s="45"/>
      <c r="Q540" s="45"/>
      <c r="R540" s="45"/>
      <c r="S540" s="45"/>
      <c r="T540" s="45"/>
      <c r="U540" s="45"/>
      <c r="V540" s="45">
        <v>45313.42927931139</v>
      </c>
      <c r="W540" s="45"/>
      <c r="X540" s="45"/>
      <c r="Y540" s="45"/>
      <c r="Z540" s="45"/>
      <c r="AA540" s="45"/>
      <c r="AB540" s="45"/>
      <c r="AC540" s="45">
        <v>45313.42927931139</v>
      </c>
      <c r="AD540" s="45">
        <v>6.64076118748529</v>
      </c>
      <c r="AE540" s="45"/>
      <c r="AF540" s="45"/>
      <c r="AG540" s="45"/>
      <c r="AH540" s="45"/>
      <c r="AI540" s="45"/>
      <c r="AJ540" s="45">
        <v>45313.42927931139</v>
      </c>
      <c r="AK540" s="45">
        <v>0.042</v>
      </c>
      <c r="AL540" s="45"/>
      <c r="AM540" s="45"/>
      <c r="AN540" s="45"/>
      <c r="AO540" s="23"/>
      <c r="AP540" s="23"/>
      <c r="AQ540" s="45">
        <v>45313.42927931139</v>
      </c>
      <c r="AR540" s="45">
        <v>0.128</v>
      </c>
      <c r="AS540" s="23"/>
      <c r="AT540" s="23"/>
      <c r="AU540" s="23"/>
      <c r="AV540" s="23"/>
      <c r="AW540" s="23"/>
      <c r="AX540" s="45">
        <v>45313.42927931139</v>
      </c>
      <c r="AY540" s="23">
        <v>2.72</v>
      </c>
      <c r="AZ540" s="23"/>
      <c r="BA540" s="23"/>
      <c r="BB540" s="23"/>
      <c r="BC540" s="23"/>
      <c r="BD540" s="23"/>
      <c r="BE540" s="45">
        <v>45313.42927931139</v>
      </c>
      <c r="BF540" s="45">
        <v>26.0</v>
      </c>
      <c r="BG540" s="23"/>
      <c r="BH540" s="23"/>
      <c r="BI540" s="23"/>
      <c r="BJ540" s="23"/>
      <c r="BK540" s="23"/>
      <c r="BL540" s="45">
        <v>45313.42927931139</v>
      </c>
      <c r="BM540" s="45"/>
      <c r="BN540" s="23"/>
      <c r="BO540" s="23"/>
      <c r="BP540" s="23"/>
      <c r="BQ540" s="23"/>
      <c r="BR540" s="23"/>
      <c r="BS540" s="45">
        <v>45313.42927931139</v>
      </c>
      <c r="BT540" s="45">
        <v>0.002</v>
      </c>
      <c r="BU540" s="23"/>
      <c r="BV540" s="23"/>
      <c r="BW540" s="23"/>
      <c r="BX540" s="23"/>
      <c r="BY540" s="23"/>
      <c r="BZ540" s="23"/>
      <c r="CA540" s="23"/>
    </row>
    <row r="541" ht="15.75" customHeight="1">
      <c r="A541" s="45">
        <v>44121.19201448084</v>
      </c>
      <c r="B541" s="46">
        <v>0.142</v>
      </c>
      <c r="C541" s="45"/>
      <c r="D541" s="45"/>
      <c r="E541" s="45"/>
      <c r="F541" s="45"/>
      <c r="G541" s="45"/>
      <c r="H541" s="45">
        <v>44121.19201448084</v>
      </c>
      <c r="I541" s="46">
        <v>0.24</v>
      </c>
      <c r="J541" s="45"/>
      <c r="K541" s="45"/>
      <c r="L541" s="45"/>
      <c r="M541" s="45"/>
      <c r="N541" s="45"/>
      <c r="O541" s="45">
        <v>44121.19201448084</v>
      </c>
      <c r="P541" s="45"/>
      <c r="Q541" s="45"/>
      <c r="R541" s="45"/>
      <c r="S541" s="45"/>
      <c r="T541" s="45"/>
      <c r="U541" s="45"/>
      <c r="V541" s="45">
        <v>44121.19201448084</v>
      </c>
      <c r="W541" s="45"/>
      <c r="X541" s="45"/>
      <c r="Y541" s="45"/>
      <c r="Z541" s="45"/>
      <c r="AA541" s="45"/>
      <c r="AB541" s="45"/>
      <c r="AC541" s="45">
        <v>44121.19201448084</v>
      </c>
      <c r="AD541" s="45">
        <v>2.8404200867691527</v>
      </c>
      <c r="AE541" s="45"/>
      <c r="AF541" s="45"/>
      <c r="AG541" s="45"/>
      <c r="AH541" s="45"/>
      <c r="AI541" s="45"/>
      <c r="AJ541" s="45">
        <v>44121.19201448084</v>
      </c>
      <c r="AK541" s="45">
        <v>0.041</v>
      </c>
      <c r="AL541" s="45"/>
      <c r="AM541" s="45"/>
      <c r="AN541" s="45"/>
      <c r="AO541" s="23"/>
      <c r="AP541" s="23"/>
      <c r="AQ541" s="45">
        <v>44121.19201448084</v>
      </c>
      <c r="AR541" s="45">
        <v>0.125</v>
      </c>
      <c r="AS541" s="23"/>
      <c r="AT541" s="23"/>
      <c r="AU541" s="23"/>
      <c r="AV541" s="23"/>
      <c r="AW541" s="23"/>
      <c r="AX541" s="45">
        <v>44121.19201448084</v>
      </c>
      <c r="AY541" s="23">
        <v>2.72</v>
      </c>
      <c r="AZ541" s="23"/>
      <c r="BA541" s="23"/>
      <c r="BB541" s="23"/>
      <c r="BC541" s="23"/>
      <c r="BD541" s="23"/>
      <c r="BE541" s="45">
        <v>44121.19201448084</v>
      </c>
      <c r="BF541" s="45">
        <v>26.0</v>
      </c>
      <c r="BG541" s="23"/>
      <c r="BH541" s="23"/>
      <c r="BI541" s="23"/>
      <c r="BJ541" s="23"/>
      <c r="BK541" s="23"/>
      <c r="BL541" s="45">
        <v>44121.19201448084</v>
      </c>
      <c r="BM541" s="45"/>
      <c r="BN541" s="23"/>
      <c r="BO541" s="23"/>
      <c r="BP541" s="23"/>
      <c r="BQ541" s="23"/>
      <c r="BR541" s="23"/>
      <c r="BS541" s="45">
        <v>44121.19201448084</v>
      </c>
      <c r="BT541" s="45">
        <v>0.002</v>
      </c>
      <c r="BU541" s="23"/>
      <c r="BV541" s="23"/>
      <c r="BW541" s="23"/>
      <c r="BX541" s="23"/>
      <c r="BY541" s="23"/>
      <c r="BZ541" s="23"/>
      <c r="CA541" s="23"/>
    </row>
    <row r="542" ht="15.75" customHeight="1">
      <c r="A542" s="45">
        <v>43020.56031971846</v>
      </c>
      <c r="B542" s="46">
        <v>0.14</v>
      </c>
      <c r="C542" s="45"/>
      <c r="D542" s="45"/>
      <c r="E542" s="45"/>
      <c r="F542" s="45"/>
      <c r="G542" s="45"/>
      <c r="H542" s="45">
        <v>43020.56031971846</v>
      </c>
      <c r="I542" s="46">
        <v>0.25</v>
      </c>
      <c r="J542" s="45"/>
      <c r="K542" s="45"/>
      <c r="L542" s="45"/>
      <c r="M542" s="45"/>
      <c r="N542" s="45"/>
      <c r="O542" s="45">
        <v>43020.56031971846</v>
      </c>
      <c r="P542" s="45"/>
      <c r="Q542" s="45"/>
      <c r="R542" s="45"/>
      <c r="S542" s="45"/>
      <c r="T542" s="45"/>
      <c r="U542" s="45"/>
      <c r="V542" s="45">
        <v>43020.56031971846</v>
      </c>
      <c r="W542" s="45">
        <v>1.1853733787664917E-4</v>
      </c>
      <c r="X542" s="45"/>
      <c r="Y542" s="45"/>
      <c r="Z542" s="45"/>
      <c r="AA542" s="45"/>
      <c r="AB542" s="45"/>
      <c r="AC542" s="45">
        <v>43020.56031971846</v>
      </c>
      <c r="AD542" s="45">
        <v>3.1388391649579996</v>
      </c>
      <c r="AE542" s="45"/>
      <c r="AF542" s="45"/>
      <c r="AG542" s="45"/>
      <c r="AH542" s="45"/>
      <c r="AI542" s="45"/>
      <c r="AJ542" s="45">
        <v>43020.56031971846</v>
      </c>
      <c r="AK542" s="45">
        <v>0.04</v>
      </c>
      <c r="AL542" s="45"/>
      <c r="AM542" s="45"/>
      <c r="AN542" s="45"/>
      <c r="AO542" s="23"/>
      <c r="AP542" s="23"/>
      <c r="AQ542" s="45">
        <v>43020.56031971846</v>
      </c>
      <c r="AR542" s="45">
        <v>0.122</v>
      </c>
      <c r="AS542" s="23"/>
      <c r="AT542" s="23"/>
      <c r="AU542" s="23"/>
      <c r="AV542" s="23"/>
      <c r="AW542" s="23"/>
      <c r="AX542" s="45">
        <v>43020.56031971846</v>
      </c>
      <c r="AY542" s="23">
        <v>2.352</v>
      </c>
      <c r="AZ542" s="23"/>
      <c r="BA542" s="23"/>
      <c r="BB542" s="23"/>
      <c r="BC542" s="23"/>
      <c r="BD542" s="23"/>
      <c r="BE542" s="45">
        <v>43020.56031971846</v>
      </c>
      <c r="BF542" s="45">
        <v>26.0</v>
      </c>
      <c r="BG542" s="23"/>
      <c r="BH542" s="23"/>
      <c r="BI542" s="23"/>
      <c r="BJ542" s="23"/>
      <c r="BK542" s="23"/>
      <c r="BL542" s="45">
        <v>43020.56031971846</v>
      </c>
      <c r="BM542" s="45">
        <v>0.143</v>
      </c>
      <c r="BN542" s="23"/>
      <c r="BO542" s="23"/>
      <c r="BP542" s="23"/>
      <c r="BQ542" s="23"/>
      <c r="BR542" s="23"/>
      <c r="BS542" s="45">
        <v>43020.56031971846</v>
      </c>
      <c r="BT542" s="45">
        <v>0.002</v>
      </c>
      <c r="BU542" s="23"/>
      <c r="BV542" s="23"/>
      <c r="BW542" s="23"/>
      <c r="BX542" s="23"/>
      <c r="BY542" s="23"/>
      <c r="BZ542" s="23"/>
      <c r="CA542" s="23"/>
    </row>
    <row r="543" ht="15.75" customHeight="1">
      <c r="A543" s="45">
        <v>42298.28643134238</v>
      </c>
      <c r="B543" s="46">
        <v>0.142</v>
      </c>
      <c r="C543" s="45"/>
      <c r="D543" s="45"/>
      <c r="E543" s="45"/>
      <c r="F543" s="45"/>
      <c r="G543" s="45"/>
      <c r="H543" s="45">
        <v>42298.28643134238</v>
      </c>
      <c r="I543" s="46">
        <v>0.245</v>
      </c>
      <c r="J543" s="45"/>
      <c r="K543" s="45"/>
      <c r="L543" s="45"/>
      <c r="M543" s="45"/>
      <c r="N543" s="45"/>
      <c r="O543" s="45">
        <v>42298.28643134238</v>
      </c>
      <c r="P543" s="45"/>
      <c r="Q543" s="45"/>
      <c r="R543" s="45"/>
      <c r="S543" s="45"/>
      <c r="T543" s="45"/>
      <c r="U543" s="45"/>
      <c r="V543" s="45">
        <v>42298.28643134238</v>
      </c>
      <c r="W543" s="45">
        <v>1.1460304956184218E-4</v>
      </c>
      <c r="X543" s="45"/>
      <c r="Y543" s="45"/>
      <c r="Z543" s="45"/>
      <c r="AA543" s="45"/>
      <c r="AB543" s="45"/>
      <c r="AC543" s="45">
        <v>42298.28643134238</v>
      </c>
      <c r="AD543" s="45">
        <v>4.338285787829988</v>
      </c>
      <c r="AE543" s="45"/>
      <c r="AF543" s="45"/>
      <c r="AG543" s="45"/>
      <c r="AH543" s="45"/>
      <c r="AI543" s="45"/>
      <c r="AJ543" s="45">
        <v>42298.28643134238</v>
      </c>
      <c r="AK543" s="45">
        <v>0.04</v>
      </c>
      <c r="AL543" s="45"/>
      <c r="AM543" s="45"/>
      <c r="AN543" s="45"/>
      <c r="AO543" s="23"/>
      <c r="AP543" s="23"/>
      <c r="AQ543" s="45">
        <v>42298.28643134238</v>
      </c>
      <c r="AR543" s="45">
        <v>0.12</v>
      </c>
      <c r="AS543" s="23"/>
      <c r="AT543" s="23"/>
      <c r="AU543" s="23"/>
      <c r="AV543" s="23"/>
      <c r="AW543" s="23"/>
      <c r="AX543" s="45">
        <v>42298.28643134238</v>
      </c>
      <c r="AY543" s="23">
        <v>2.352</v>
      </c>
      <c r="AZ543" s="23"/>
      <c r="BA543" s="23"/>
      <c r="BB543" s="23"/>
      <c r="BC543" s="23"/>
      <c r="BD543" s="23"/>
      <c r="BE543" s="45">
        <v>42298.28643134238</v>
      </c>
      <c r="BF543" s="45">
        <v>17.0</v>
      </c>
      <c r="BG543" s="23"/>
      <c r="BH543" s="23"/>
      <c r="BI543" s="23"/>
      <c r="BJ543" s="23"/>
      <c r="BK543" s="23"/>
      <c r="BL543" s="45">
        <v>42298.28643134238</v>
      </c>
      <c r="BM543" s="45">
        <v>0.182</v>
      </c>
      <c r="BN543" s="23"/>
      <c r="BO543" s="23"/>
      <c r="BP543" s="23"/>
      <c r="BQ543" s="23"/>
      <c r="BR543" s="23"/>
      <c r="BS543" s="45">
        <v>42298.28643134238</v>
      </c>
      <c r="BT543" s="45">
        <v>0.003</v>
      </c>
      <c r="BU543" s="23"/>
      <c r="BV543" s="23"/>
      <c r="BW543" s="23"/>
      <c r="BX543" s="23"/>
      <c r="BY543" s="23"/>
      <c r="BZ543" s="23"/>
      <c r="CA543" s="23"/>
    </row>
    <row r="544" ht="15.75" customHeight="1">
      <c r="A544" s="45">
        <v>41480.66841310917</v>
      </c>
      <c r="B544" s="46">
        <v>0.169</v>
      </c>
      <c r="C544" s="45"/>
      <c r="D544" s="45"/>
      <c r="E544" s="45"/>
      <c r="F544" s="45"/>
      <c r="G544" s="45"/>
      <c r="H544" s="45">
        <v>41480.66841310917</v>
      </c>
      <c r="I544" s="46">
        <v>0.222</v>
      </c>
      <c r="J544" s="45"/>
      <c r="K544" s="45"/>
      <c r="L544" s="45"/>
      <c r="M544" s="45"/>
      <c r="N544" s="45"/>
      <c r="O544" s="45">
        <v>41480.66841310917</v>
      </c>
      <c r="P544" s="45"/>
      <c r="Q544" s="45"/>
      <c r="R544" s="45"/>
      <c r="S544" s="45"/>
      <c r="T544" s="45"/>
      <c r="U544" s="45"/>
      <c r="V544" s="45">
        <v>41480.66841310917</v>
      </c>
      <c r="W544" s="45"/>
      <c r="X544" s="45"/>
      <c r="Y544" s="45"/>
      <c r="Z544" s="45"/>
      <c r="AA544" s="45"/>
      <c r="AB544" s="45"/>
      <c r="AC544" s="45">
        <v>41480.66841310917</v>
      </c>
      <c r="AD544" s="45">
        <v>3.8998919020871865</v>
      </c>
      <c r="AE544" s="45"/>
      <c r="AF544" s="45"/>
      <c r="AG544" s="45"/>
      <c r="AH544" s="45"/>
      <c r="AI544" s="45"/>
      <c r="AJ544" s="45">
        <v>41480.66841310917</v>
      </c>
      <c r="AK544" s="45">
        <v>0.039</v>
      </c>
      <c r="AL544" s="45"/>
      <c r="AM544" s="45"/>
      <c r="AN544" s="45"/>
      <c r="AO544" s="23"/>
      <c r="AP544" s="23"/>
      <c r="AQ544" s="45">
        <v>41480.66841310917</v>
      </c>
      <c r="AR544" s="45">
        <v>0.117</v>
      </c>
      <c r="AS544" s="23"/>
      <c r="AT544" s="23"/>
      <c r="AU544" s="23"/>
      <c r="AV544" s="23"/>
      <c r="AW544" s="23"/>
      <c r="AX544" s="45">
        <v>41480.66841310917</v>
      </c>
      <c r="AY544" s="23">
        <v>2.352</v>
      </c>
      <c r="AZ544" s="23"/>
      <c r="BA544" s="23"/>
      <c r="BB544" s="23"/>
      <c r="BC544" s="23"/>
      <c r="BD544" s="23"/>
      <c r="BE544" s="45">
        <v>41480.66841310917</v>
      </c>
      <c r="BF544" s="45">
        <v>12.0</v>
      </c>
      <c r="BG544" s="23"/>
      <c r="BH544" s="23"/>
      <c r="BI544" s="23"/>
      <c r="BJ544" s="23"/>
      <c r="BK544" s="23"/>
      <c r="BL544" s="45">
        <v>41480.66841310917</v>
      </c>
      <c r="BM544" s="45">
        <v>0.206</v>
      </c>
      <c r="BN544" s="23"/>
      <c r="BO544" s="23"/>
      <c r="BP544" s="23"/>
      <c r="BQ544" s="23"/>
      <c r="BR544" s="23"/>
      <c r="BS544" s="45">
        <v>41480.66841310917</v>
      </c>
      <c r="BT544" s="45">
        <v>0.003</v>
      </c>
      <c r="BU544" s="23"/>
      <c r="BV544" s="23"/>
      <c r="BW544" s="23"/>
      <c r="BX544" s="23"/>
      <c r="BY544" s="23"/>
      <c r="BZ544" s="23"/>
      <c r="CA544" s="23"/>
    </row>
    <row r="545" ht="15.75" customHeight="1">
      <c r="A545" s="45">
        <v>40855.52512736493</v>
      </c>
      <c r="B545" s="46">
        <v>0.154</v>
      </c>
      <c r="C545" s="45"/>
      <c r="D545" s="45"/>
      <c r="E545" s="45"/>
      <c r="F545" s="45"/>
      <c r="G545" s="45"/>
      <c r="H545" s="45">
        <v>40855.52512736493</v>
      </c>
      <c r="I545" s="46">
        <v>0.213</v>
      </c>
      <c r="J545" s="45"/>
      <c r="K545" s="45"/>
      <c r="L545" s="45"/>
      <c r="M545" s="45"/>
      <c r="N545" s="45"/>
      <c r="O545" s="45">
        <v>40855.52512736493</v>
      </c>
      <c r="P545" s="45"/>
      <c r="Q545" s="45"/>
      <c r="R545" s="45"/>
      <c r="S545" s="45"/>
      <c r="T545" s="45"/>
      <c r="U545" s="45"/>
      <c r="V545" s="45">
        <v>40855.52512736493</v>
      </c>
      <c r="W545" s="45">
        <v>9.492390093421808E-5</v>
      </c>
      <c r="X545" s="45"/>
      <c r="Y545" s="45"/>
      <c r="Z545" s="45"/>
      <c r="AA545" s="45"/>
      <c r="AB545" s="45"/>
      <c r="AC545" s="45">
        <v>40855.52512736493</v>
      </c>
      <c r="AD545" s="45">
        <v>3.824772565115014</v>
      </c>
      <c r="AE545" s="45"/>
      <c r="AF545" s="45"/>
      <c r="AG545" s="45"/>
      <c r="AH545" s="45"/>
      <c r="AI545" s="45"/>
      <c r="AJ545" s="45">
        <v>40855.52512736493</v>
      </c>
      <c r="AK545" s="45">
        <v>0.038</v>
      </c>
      <c r="AL545" s="45"/>
      <c r="AM545" s="45"/>
      <c r="AN545" s="45"/>
      <c r="AO545" s="23"/>
      <c r="AP545" s="23"/>
      <c r="AQ545" s="45">
        <v>40855.52512736493</v>
      </c>
      <c r="AR545" s="45">
        <v>0.114</v>
      </c>
      <c r="AS545" s="23"/>
      <c r="AT545" s="23"/>
      <c r="AU545" s="23"/>
      <c r="AV545" s="23"/>
      <c r="AW545" s="23"/>
      <c r="AX545" s="45">
        <v>40855.52512736493</v>
      </c>
      <c r="AY545" s="23">
        <v>2.352</v>
      </c>
      <c r="AZ545" s="23"/>
      <c r="BA545" s="23"/>
      <c r="BB545" s="23"/>
      <c r="BC545" s="23"/>
      <c r="BD545" s="23"/>
      <c r="BE545" s="45">
        <v>40855.52512736493</v>
      </c>
      <c r="BF545" s="45">
        <v>12.0</v>
      </c>
      <c r="BG545" s="23"/>
      <c r="BH545" s="23"/>
      <c r="BI545" s="23"/>
      <c r="BJ545" s="23"/>
      <c r="BK545" s="23"/>
      <c r="BL545" s="45">
        <v>40855.52512736493</v>
      </c>
      <c r="BM545" s="45">
        <v>0.348</v>
      </c>
      <c r="BN545" s="23"/>
      <c r="BO545" s="23"/>
      <c r="BP545" s="23"/>
      <c r="BQ545" s="23"/>
      <c r="BR545" s="23"/>
      <c r="BS545" s="45">
        <v>40855.52512736493</v>
      </c>
      <c r="BT545" s="45">
        <v>0.006</v>
      </c>
      <c r="BU545" s="23"/>
      <c r="BV545" s="23"/>
      <c r="BW545" s="23"/>
      <c r="BX545" s="23"/>
      <c r="BY545" s="23"/>
      <c r="BZ545" s="23"/>
      <c r="CA545" s="23"/>
    </row>
    <row r="546" ht="15.75" customHeight="1">
      <c r="A546" s="45">
        <v>40235.33579712253</v>
      </c>
      <c r="B546" s="46">
        <v>0.163</v>
      </c>
      <c r="C546" s="45"/>
      <c r="D546" s="45"/>
      <c r="E546" s="45"/>
      <c r="F546" s="45"/>
      <c r="G546" s="45"/>
      <c r="H546" s="45">
        <v>40235.33579712253</v>
      </c>
      <c r="I546" s="46">
        <v>0.21</v>
      </c>
      <c r="J546" s="45"/>
      <c r="K546" s="45"/>
      <c r="L546" s="45"/>
      <c r="M546" s="45"/>
      <c r="N546" s="45"/>
      <c r="O546" s="45">
        <v>40235.33579712253</v>
      </c>
      <c r="P546" s="45"/>
      <c r="Q546" s="45"/>
      <c r="R546" s="45"/>
      <c r="S546" s="45"/>
      <c r="T546" s="45"/>
      <c r="U546" s="45"/>
      <c r="V546" s="45">
        <v>40235.33579712253</v>
      </c>
      <c r="W546" s="45">
        <v>1.1132912828610597E-4</v>
      </c>
      <c r="X546" s="45"/>
      <c r="Y546" s="45"/>
      <c r="Z546" s="45"/>
      <c r="AA546" s="45"/>
      <c r="AB546" s="45"/>
      <c r="AC546" s="45">
        <v>40235.33579712253</v>
      </c>
      <c r="AD546" s="45">
        <v>4.944172619137937</v>
      </c>
      <c r="AE546" s="45"/>
      <c r="AF546" s="45"/>
      <c r="AG546" s="45"/>
      <c r="AH546" s="45"/>
      <c r="AI546" s="45"/>
      <c r="AJ546" s="45">
        <v>40235.33579712253</v>
      </c>
      <c r="AK546" s="45">
        <v>0.038</v>
      </c>
      <c r="AL546" s="45"/>
      <c r="AM546" s="45"/>
      <c r="AN546" s="45"/>
      <c r="AO546" s="23"/>
      <c r="AP546" s="23"/>
      <c r="AQ546" s="45">
        <v>40235.33579712253</v>
      </c>
      <c r="AR546" s="45">
        <v>0.112</v>
      </c>
      <c r="AS546" s="23"/>
      <c r="AT546" s="23"/>
      <c r="AU546" s="23"/>
      <c r="AV546" s="23"/>
      <c r="AW546" s="23"/>
      <c r="AX546" s="45">
        <v>40235.33579712253</v>
      </c>
      <c r="AY546" s="23">
        <v>0.324</v>
      </c>
      <c r="AZ546" s="23"/>
      <c r="BA546" s="23"/>
      <c r="BB546" s="23"/>
      <c r="BC546" s="23"/>
      <c r="BD546" s="23"/>
      <c r="BE546" s="45">
        <v>40235.33579712253</v>
      </c>
      <c r="BF546" s="45">
        <v>12.0</v>
      </c>
      <c r="BG546" s="23"/>
      <c r="BH546" s="23"/>
      <c r="BI546" s="23"/>
      <c r="BJ546" s="23"/>
      <c r="BK546" s="23"/>
      <c r="BL546" s="45">
        <v>40235.33579712253</v>
      </c>
      <c r="BM546" s="45">
        <v>0.364</v>
      </c>
      <c r="BN546" s="23"/>
      <c r="BO546" s="23"/>
      <c r="BP546" s="23"/>
      <c r="BQ546" s="23"/>
      <c r="BR546" s="23"/>
      <c r="BS546" s="45">
        <v>40235.33579712253</v>
      </c>
      <c r="BT546" s="45">
        <v>0.009</v>
      </c>
      <c r="BU546" s="23"/>
      <c r="BV546" s="23"/>
      <c r="BW546" s="23"/>
      <c r="BX546" s="23"/>
      <c r="BY546" s="23"/>
      <c r="BZ546" s="23"/>
      <c r="CA546" s="23"/>
    </row>
    <row r="547" ht="15.75" customHeight="1">
      <c r="A547" s="45">
        <v>39473.28586837967</v>
      </c>
      <c r="B547" s="46">
        <v>0.151</v>
      </c>
      <c r="C547" s="45"/>
      <c r="D547" s="45"/>
      <c r="E547" s="45"/>
      <c r="F547" s="45"/>
      <c r="G547" s="45"/>
      <c r="H547" s="45">
        <v>39473.28586837967</v>
      </c>
      <c r="I547" s="46">
        <v>0.21</v>
      </c>
      <c r="J547" s="45"/>
      <c r="K547" s="45"/>
      <c r="L547" s="45"/>
      <c r="M547" s="45"/>
      <c r="N547" s="45"/>
      <c r="O547" s="45">
        <v>39473.28586837967</v>
      </c>
      <c r="P547" s="45"/>
      <c r="Q547" s="45"/>
      <c r="R547" s="45"/>
      <c r="S547" s="45"/>
      <c r="T547" s="45"/>
      <c r="U547" s="45"/>
      <c r="V547" s="45">
        <v>39473.28586837967</v>
      </c>
      <c r="W547" s="45">
        <v>1.2260134975221313E-4</v>
      </c>
      <c r="X547" s="45"/>
      <c r="Y547" s="45"/>
      <c r="Z547" s="45"/>
      <c r="AA547" s="45"/>
      <c r="AB547" s="45"/>
      <c r="AC547" s="45">
        <v>39473.28586837967</v>
      </c>
      <c r="AD547" s="45">
        <v>4.181492147074118</v>
      </c>
      <c r="AE547" s="45"/>
      <c r="AF547" s="45"/>
      <c r="AG547" s="45"/>
      <c r="AH547" s="45"/>
      <c r="AI547" s="45"/>
      <c r="AJ547" s="45">
        <v>39473.28586837967</v>
      </c>
      <c r="AK547" s="45">
        <v>0.037</v>
      </c>
      <c r="AL547" s="45"/>
      <c r="AM547" s="45"/>
      <c r="AN547" s="45"/>
      <c r="AO547" s="23"/>
      <c r="AP547" s="23"/>
      <c r="AQ547" s="45">
        <v>39473.28586837967</v>
      </c>
      <c r="AR547" s="45">
        <v>0.11</v>
      </c>
      <c r="AS547" s="23"/>
      <c r="AT547" s="23"/>
      <c r="AU547" s="23"/>
      <c r="AV547" s="23"/>
      <c r="AW547" s="23"/>
      <c r="AX547" s="45">
        <v>39473.28586837967</v>
      </c>
      <c r="AY547" s="23">
        <v>0.324</v>
      </c>
      <c r="AZ547" s="23"/>
      <c r="BA547" s="23"/>
      <c r="BB547" s="23"/>
      <c r="BC547" s="23"/>
      <c r="BD547" s="23"/>
      <c r="BE547" s="45">
        <v>39473.28586837967</v>
      </c>
      <c r="BF547" s="45">
        <v>12.0</v>
      </c>
      <c r="BG547" s="23"/>
      <c r="BH547" s="23"/>
      <c r="BI547" s="23"/>
      <c r="BJ547" s="23"/>
      <c r="BK547" s="23"/>
      <c r="BL547" s="45">
        <v>39473.28586837967</v>
      </c>
      <c r="BM547" s="45">
        <v>0.37</v>
      </c>
      <c r="BN547" s="23"/>
      <c r="BO547" s="23"/>
      <c r="BP547" s="23"/>
      <c r="BQ547" s="23"/>
      <c r="BR547" s="23"/>
      <c r="BS547" s="45">
        <v>39473.28586837967</v>
      </c>
      <c r="BT547" s="45">
        <v>0.013</v>
      </c>
      <c r="BU547" s="23"/>
      <c r="BV547" s="23"/>
      <c r="BW547" s="23"/>
      <c r="BX547" s="23"/>
      <c r="BY547" s="23"/>
      <c r="BZ547" s="23"/>
      <c r="CA547" s="23"/>
    </row>
    <row r="548" ht="15.75" customHeight="1">
      <c r="A548" s="45">
        <v>41297.60598455118</v>
      </c>
      <c r="B548" s="46"/>
      <c r="C548" s="45"/>
      <c r="D548" s="45"/>
      <c r="E548" s="45"/>
      <c r="F548" s="45"/>
      <c r="G548" s="45"/>
      <c r="H548" s="45">
        <v>41297.60598455118</v>
      </c>
      <c r="I548" s="46"/>
      <c r="J548" s="45"/>
      <c r="K548" s="45"/>
      <c r="L548" s="45"/>
      <c r="M548" s="45"/>
      <c r="N548" s="45"/>
      <c r="O548" s="45">
        <v>41297.60598455118</v>
      </c>
      <c r="P548" s="45"/>
      <c r="Q548" s="45"/>
      <c r="R548" s="45"/>
      <c r="S548" s="45"/>
      <c r="T548" s="45"/>
      <c r="U548" s="45"/>
      <c r="V548" s="45">
        <v>41297.60598455118</v>
      </c>
      <c r="W548" s="45"/>
      <c r="X548" s="45"/>
      <c r="Y548" s="45"/>
      <c r="Z548" s="45"/>
      <c r="AA548" s="45"/>
      <c r="AB548" s="45"/>
      <c r="AC548" s="45">
        <v>41297.60598455118</v>
      </c>
      <c r="AD548" s="45"/>
      <c r="AE548" s="45"/>
      <c r="AF548" s="45"/>
      <c r="AG548" s="45"/>
      <c r="AH548" s="45"/>
      <c r="AI548" s="45"/>
      <c r="AJ548" s="45">
        <v>41297.60598455118</v>
      </c>
      <c r="AK548" s="45">
        <v>0.049</v>
      </c>
      <c r="AL548" s="45"/>
      <c r="AM548" s="45"/>
      <c r="AN548" s="45"/>
      <c r="AO548" s="23"/>
      <c r="AP548" s="23"/>
      <c r="AQ548" s="45">
        <v>41297.60598455118</v>
      </c>
      <c r="AR548" s="45">
        <v>0.105</v>
      </c>
      <c r="AS548" s="23"/>
      <c r="AT548" s="23"/>
      <c r="AU548" s="23"/>
      <c r="AV548" s="23"/>
      <c r="AW548" s="23"/>
      <c r="AX548" s="45">
        <v>41297.60598455118</v>
      </c>
      <c r="AY548" s="23"/>
      <c r="AZ548" s="23"/>
      <c r="BA548" s="23"/>
      <c r="BB548" s="23"/>
      <c r="BC548" s="23"/>
      <c r="BD548" s="23"/>
      <c r="BE548" s="45">
        <v>41297.60598455118</v>
      </c>
      <c r="BF548" s="45"/>
      <c r="BG548" s="23"/>
      <c r="BH548" s="23"/>
      <c r="BI548" s="23"/>
      <c r="BJ548" s="23"/>
      <c r="BK548" s="23"/>
      <c r="BL548" s="45">
        <v>41297.60598455118</v>
      </c>
      <c r="BM548" s="45">
        <v>0.011</v>
      </c>
      <c r="BN548" s="23"/>
      <c r="BO548" s="23"/>
      <c r="BP548" s="23"/>
      <c r="BQ548" s="23"/>
      <c r="BR548" s="23"/>
      <c r="BS548" s="45">
        <v>41297.60598455118</v>
      </c>
      <c r="BT548" s="45">
        <v>0.0</v>
      </c>
      <c r="BU548" s="23"/>
      <c r="BV548" s="23"/>
      <c r="BW548" s="23"/>
      <c r="BX548" s="23"/>
      <c r="BY548" s="23"/>
      <c r="BZ548" s="23"/>
      <c r="CA548" s="23"/>
    </row>
    <row r="549" ht="15.75" customHeight="1">
      <c r="A549" s="45">
        <v>40345.5524285197</v>
      </c>
      <c r="B549" s="46"/>
      <c r="C549" s="45"/>
      <c r="D549" s="45"/>
      <c r="E549" s="45"/>
      <c r="F549" s="45"/>
      <c r="G549" s="45"/>
      <c r="H549" s="45">
        <v>40345.5524285197</v>
      </c>
      <c r="I549" s="46"/>
      <c r="J549" s="45"/>
      <c r="K549" s="45"/>
      <c r="L549" s="45"/>
      <c r="M549" s="45"/>
      <c r="N549" s="45"/>
      <c r="O549" s="45">
        <v>40345.5524285197</v>
      </c>
      <c r="P549" s="45"/>
      <c r="Q549" s="45"/>
      <c r="R549" s="45"/>
      <c r="S549" s="45"/>
      <c r="T549" s="45"/>
      <c r="U549" s="45"/>
      <c r="V549" s="45">
        <v>40345.5524285197</v>
      </c>
      <c r="W549" s="45"/>
      <c r="X549" s="45"/>
      <c r="Y549" s="45"/>
      <c r="Z549" s="45"/>
      <c r="AA549" s="45"/>
      <c r="AB549" s="45"/>
      <c r="AC549" s="45">
        <v>40345.5524285197</v>
      </c>
      <c r="AD549" s="45"/>
      <c r="AE549" s="45"/>
      <c r="AF549" s="45"/>
      <c r="AG549" s="45"/>
      <c r="AH549" s="45"/>
      <c r="AI549" s="45"/>
      <c r="AJ549" s="45">
        <v>40345.5524285197</v>
      </c>
      <c r="AK549" s="45">
        <v>0.048</v>
      </c>
      <c r="AL549" s="45"/>
      <c r="AM549" s="45"/>
      <c r="AN549" s="45"/>
      <c r="AO549" s="23"/>
      <c r="AP549" s="23"/>
      <c r="AQ549" s="45">
        <v>40345.5524285197</v>
      </c>
      <c r="AR549" s="45">
        <v>0.105</v>
      </c>
      <c r="AS549" s="23"/>
      <c r="AT549" s="23"/>
      <c r="AU549" s="23"/>
      <c r="AV549" s="23"/>
      <c r="AW549" s="23"/>
      <c r="AX549" s="45">
        <v>40345.5524285197</v>
      </c>
      <c r="AY549" s="23"/>
      <c r="AZ549" s="23"/>
      <c r="BA549" s="23"/>
      <c r="BB549" s="23"/>
      <c r="BC549" s="23"/>
      <c r="BD549" s="23"/>
      <c r="BE549" s="45">
        <v>40345.5524285197</v>
      </c>
      <c r="BF549" s="45"/>
      <c r="BG549" s="23"/>
      <c r="BH549" s="23"/>
      <c r="BI549" s="23"/>
      <c r="BJ549" s="23"/>
      <c r="BK549" s="23"/>
      <c r="BL549" s="45">
        <v>40345.5524285197</v>
      </c>
      <c r="BM549" s="45">
        <v>0.011</v>
      </c>
      <c r="BN549" s="23"/>
      <c r="BO549" s="23"/>
      <c r="BP549" s="23"/>
      <c r="BQ549" s="23"/>
      <c r="BR549" s="23"/>
      <c r="BS549" s="45">
        <v>40345.5524285197</v>
      </c>
      <c r="BT549" s="45">
        <v>0.001</v>
      </c>
      <c r="BU549" s="23"/>
      <c r="BV549" s="23"/>
      <c r="BW549" s="23"/>
      <c r="BX549" s="23"/>
      <c r="BY549" s="23"/>
      <c r="BZ549" s="23"/>
      <c r="CA549" s="23"/>
    </row>
    <row r="550" ht="15.75" customHeight="1">
      <c r="A550" s="45">
        <v>39739.716358093945</v>
      </c>
      <c r="B550" s="46"/>
      <c r="C550" s="45"/>
      <c r="D550" s="45"/>
      <c r="E550" s="45"/>
      <c r="F550" s="45"/>
      <c r="G550" s="45"/>
      <c r="H550" s="45">
        <v>39739.716358093945</v>
      </c>
      <c r="I550" s="46"/>
      <c r="J550" s="45"/>
      <c r="K550" s="45"/>
      <c r="L550" s="45"/>
      <c r="M550" s="45"/>
      <c r="N550" s="45"/>
      <c r="O550" s="45">
        <v>39739.716358093945</v>
      </c>
      <c r="P550" s="45"/>
      <c r="Q550" s="45"/>
      <c r="R550" s="45"/>
      <c r="S550" s="45"/>
      <c r="T550" s="45"/>
      <c r="U550" s="45"/>
      <c r="V550" s="45">
        <v>39739.716358093945</v>
      </c>
      <c r="W550" s="45">
        <v>7.781828701633188E-5</v>
      </c>
      <c r="X550" s="45"/>
      <c r="Y550" s="45"/>
      <c r="Z550" s="45"/>
      <c r="AA550" s="45"/>
      <c r="AB550" s="45"/>
      <c r="AC550" s="45">
        <v>39739.716358093945</v>
      </c>
      <c r="AD550" s="45"/>
      <c r="AE550" s="45"/>
      <c r="AF550" s="45"/>
      <c r="AG550" s="45"/>
      <c r="AH550" s="45"/>
      <c r="AI550" s="45"/>
      <c r="AJ550" s="45">
        <v>39739.716358093945</v>
      </c>
      <c r="AK550" s="45">
        <v>0.048</v>
      </c>
      <c r="AL550" s="45"/>
      <c r="AM550" s="45"/>
      <c r="AN550" s="45"/>
      <c r="AO550" s="23"/>
      <c r="AP550" s="23"/>
      <c r="AQ550" s="45">
        <v>39739.716358093945</v>
      </c>
      <c r="AR550" s="45">
        <v>0.105</v>
      </c>
      <c r="AS550" s="23"/>
      <c r="AT550" s="23"/>
      <c r="AU550" s="23"/>
      <c r="AV550" s="23"/>
      <c r="AW550" s="23"/>
      <c r="AX550" s="45">
        <v>39739.716358093945</v>
      </c>
      <c r="AY550" s="23"/>
      <c r="AZ550" s="23"/>
      <c r="BA550" s="23"/>
      <c r="BB550" s="23"/>
      <c r="BC550" s="23"/>
      <c r="BD550" s="23"/>
      <c r="BE550" s="45">
        <v>39739.716358093945</v>
      </c>
      <c r="BF550" s="45"/>
      <c r="BG550" s="23"/>
      <c r="BH550" s="23"/>
      <c r="BI550" s="23"/>
      <c r="BJ550" s="23"/>
      <c r="BK550" s="23"/>
      <c r="BL550" s="45">
        <v>39739.716358093945</v>
      </c>
      <c r="BM550" s="45">
        <v>0.013</v>
      </c>
      <c r="BN550" s="23"/>
      <c r="BO550" s="23"/>
      <c r="BP550" s="23"/>
      <c r="BQ550" s="23"/>
      <c r="BR550" s="23"/>
      <c r="BS550" s="45">
        <v>39739.716358093945</v>
      </c>
      <c r="BT550" s="45">
        <v>0.001</v>
      </c>
      <c r="BU550" s="23"/>
      <c r="BV550" s="23"/>
      <c r="BW550" s="23"/>
      <c r="BX550" s="23"/>
      <c r="BY550" s="23"/>
      <c r="BZ550" s="23"/>
      <c r="CA550" s="23"/>
    </row>
    <row r="551" ht="15.75" customHeight="1">
      <c r="A551" s="45">
        <v>38692.631952450116</v>
      </c>
      <c r="B551" s="46"/>
      <c r="C551" s="45"/>
      <c r="D551" s="45"/>
      <c r="E551" s="45"/>
      <c r="F551" s="45"/>
      <c r="G551" s="45"/>
      <c r="H551" s="45">
        <v>38692.631952450116</v>
      </c>
      <c r="I551" s="46"/>
      <c r="J551" s="45"/>
      <c r="K551" s="45"/>
      <c r="L551" s="45"/>
      <c r="M551" s="45"/>
      <c r="N551" s="45"/>
      <c r="O551" s="45">
        <v>38692.631952450116</v>
      </c>
      <c r="P551" s="45"/>
      <c r="Q551" s="45"/>
      <c r="R551" s="45"/>
      <c r="S551" s="45"/>
      <c r="T551" s="45"/>
      <c r="U551" s="45"/>
      <c r="V551" s="45">
        <v>38692.631952450116</v>
      </c>
      <c r="W551" s="45">
        <v>7.390168289310408E-5</v>
      </c>
      <c r="X551" s="45"/>
      <c r="Y551" s="45"/>
      <c r="Z551" s="45"/>
      <c r="AA551" s="45"/>
      <c r="AB551" s="45"/>
      <c r="AC551" s="45">
        <v>38692.631952450116</v>
      </c>
      <c r="AD551" s="45"/>
      <c r="AE551" s="45"/>
      <c r="AF551" s="45"/>
      <c r="AG551" s="45"/>
      <c r="AH551" s="45"/>
      <c r="AI551" s="45"/>
      <c r="AJ551" s="45">
        <v>38692.631952450116</v>
      </c>
      <c r="AK551" s="45">
        <v>0.047</v>
      </c>
      <c r="AL551" s="45"/>
      <c r="AM551" s="45"/>
      <c r="AN551" s="45"/>
      <c r="AO551" s="23"/>
      <c r="AP551" s="23"/>
      <c r="AQ551" s="45">
        <v>38692.631952450116</v>
      </c>
      <c r="AR551" s="45">
        <v>0.105</v>
      </c>
      <c r="AS551" s="23"/>
      <c r="AT551" s="23"/>
      <c r="AU551" s="23"/>
      <c r="AV551" s="23"/>
      <c r="AW551" s="23"/>
      <c r="AX551" s="45">
        <v>38692.631952450116</v>
      </c>
      <c r="AY551" s="23"/>
      <c r="AZ551" s="23"/>
      <c r="BA551" s="23"/>
      <c r="BB551" s="23"/>
      <c r="BC551" s="23"/>
      <c r="BD551" s="23"/>
      <c r="BE551" s="45">
        <v>38692.631952450116</v>
      </c>
      <c r="BF551" s="45"/>
      <c r="BG551" s="23"/>
      <c r="BH551" s="23"/>
      <c r="BI551" s="23"/>
      <c r="BJ551" s="23"/>
      <c r="BK551" s="23"/>
      <c r="BL551" s="45">
        <v>38692.631952450116</v>
      </c>
      <c r="BM551" s="45">
        <v>0.025</v>
      </c>
      <c r="BN551" s="23"/>
      <c r="BO551" s="23"/>
      <c r="BP551" s="23"/>
      <c r="BQ551" s="23"/>
      <c r="BR551" s="23"/>
      <c r="BS551" s="45">
        <v>38692.631952450116</v>
      </c>
      <c r="BT551" s="45">
        <v>0.004</v>
      </c>
      <c r="BU551" s="23"/>
      <c r="BV551" s="23"/>
      <c r="BW551" s="23"/>
      <c r="BX551" s="23"/>
      <c r="BY551" s="23"/>
      <c r="BZ551" s="23"/>
      <c r="CA551" s="23"/>
    </row>
    <row r="552" ht="15.75" customHeight="1">
      <c r="A552" s="45">
        <v>37818.34225963383</v>
      </c>
      <c r="B552" s="46"/>
      <c r="C552" s="45"/>
      <c r="D552" s="45"/>
      <c r="E552" s="45"/>
      <c r="F552" s="45"/>
      <c r="G552" s="45"/>
      <c r="H552" s="45">
        <v>37818.34225963383</v>
      </c>
      <c r="I552" s="46"/>
      <c r="J552" s="45"/>
      <c r="K552" s="45"/>
      <c r="L552" s="45"/>
      <c r="M552" s="45"/>
      <c r="N552" s="45"/>
      <c r="O552" s="45">
        <v>37818.34225963383</v>
      </c>
      <c r="P552" s="45"/>
      <c r="Q552" s="45"/>
      <c r="R552" s="45"/>
      <c r="S552" s="45"/>
      <c r="T552" s="45"/>
      <c r="U552" s="45"/>
      <c r="V552" s="45">
        <v>37818.34225963383</v>
      </c>
      <c r="W552" s="45">
        <v>7.381849498755449E-5</v>
      </c>
      <c r="X552" s="45"/>
      <c r="Y552" s="45"/>
      <c r="Z552" s="45"/>
      <c r="AA552" s="45"/>
      <c r="AB552" s="45"/>
      <c r="AC552" s="45">
        <v>37818.34225963383</v>
      </c>
      <c r="AD552" s="45"/>
      <c r="AE552" s="45"/>
      <c r="AF552" s="45"/>
      <c r="AG552" s="45"/>
      <c r="AH552" s="45"/>
      <c r="AI552" s="45"/>
      <c r="AJ552" s="45">
        <v>37818.34225963383</v>
      </c>
      <c r="AK552" s="45">
        <v>0.047</v>
      </c>
      <c r="AL552" s="45"/>
      <c r="AM552" s="45"/>
      <c r="AN552" s="45"/>
      <c r="AO552" s="23"/>
      <c r="AP552" s="23"/>
      <c r="AQ552" s="45">
        <v>37818.34225963383</v>
      </c>
      <c r="AR552" s="45">
        <v>0.105</v>
      </c>
      <c r="AS552" s="23"/>
      <c r="AT552" s="23"/>
      <c r="AU552" s="23"/>
      <c r="AV552" s="23"/>
      <c r="AW552" s="23"/>
      <c r="AX552" s="45">
        <v>37818.34225963383</v>
      </c>
      <c r="AY552" s="23"/>
      <c r="AZ552" s="23"/>
      <c r="BA552" s="23"/>
      <c r="BB552" s="23"/>
      <c r="BC552" s="23"/>
      <c r="BD552" s="23"/>
      <c r="BE552" s="45">
        <v>37818.34225963383</v>
      </c>
      <c r="BF552" s="45"/>
      <c r="BG552" s="23"/>
      <c r="BH552" s="23"/>
      <c r="BI552" s="23"/>
      <c r="BJ552" s="23"/>
      <c r="BK552" s="23"/>
      <c r="BL552" s="45">
        <v>37818.34225963383</v>
      </c>
      <c r="BM552" s="45">
        <v>0.061</v>
      </c>
      <c r="BN552" s="23"/>
      <c r="BO552" s="23"/>
      <c r="BP552" s="23"/>
      <c r="BQ552" s="23"/>
      <c r="BR552" s="23"/>
      <c r="BS552" s="45">
        <v>37818.34225963383</v>
      </c>
      <c r="BT552" s="45">
        <v>0.011</v>
      </c>
      <c r="BU552" s="23"/>
      <c r="BV552" s="23"/>
      <c r="BW552" s="23"/>
      <c r="BX552" s="23"/>
      <c r="BY552" s="23"/>
      <c r="BZ552" s="23"/>
      <c r="CA552" s="23"/>
    </row>
    <row r="553" ht="15.75" customHeight="1">
      <c r="A553" s="45">
        <v>36967.31923630479</v>
      </c>
      <c r="B553" s="46"/>
      <c r="C553" s="45"/>
      <c r="D553" s="45"/>
      <c r="E553" s="45"/>
      <c r="F553" s="45"/>
      <c r="G553" s="45"/>
      <c r="H553" s="45">
        <v>36967.31923630479</v>
      </c>
      <c r="I553" s="46"/>
      <c r="J553" s="45"/>
      <c r="K553" s="45"/>
      <c r="L553" s="45"/>
      <c r="M553" s="45"/>
      <c r="N553" s="45"/>
      <c r="O553" s="45">
        <v>36967.31923630479</v>
      </c>
      <c r="P553" s="45"/>
      <c r="Q553" s="45"/>
      <c r="R553" s="45"/>
      <c r="S553" s="45"/>
      <c r="T553" s="45"/>
      <c r="U553" s="45"/>
      <c r="V553" s="45">
        <v>36967.31923630479</v>
      </c>
      <c r="W553" s="45"/>
      <c r="X553" s="45"/>
      <c r="Y553" s="45"/>
      <c r="Z553" s="45"/>
      <c r="AA553" s="45"/>
      <c r="AB553" s="45"/>
      <c r="AC553" s="45">
        <v>36967.31923630479</v>
      </c>
      <c r="AD553" s="45"/>
      <c r="AE553" s="45"/>
      <c r="AF553" s="45"/>
      <c r="AG553" s="45"/>
      <c r="AH553" s="45"/>
      <c r="AI553" s="45"/>
      <c r="AJ553" s="45">
        <v>36967.31923630479</v>
      </c>
      <c r="AK553" s="45">
        <v>0.047</v>
      </c>
      <c r="AL553" s="45"/>
      <c r="AM553" s="45"/>
      <c r="AN553" s="45"/>
      <c r="AO553" s="23"/>
      <c r="AP553" s="23"/>
      <c r="AQ553" s="45">
        <v>36967.31923630479</v>
      </c>
      <c r="AR553" s="45">
        <v>0.105</v>
      </c>
      <c r="AS553" s="23"/>
      <c r="AT553" s="23"/>
      <c r="AU553" s="23"/>
      <c r="AV553" s="23"/>
      <c r="AW553" s="23"/>
      <c r="AX553" s="45">
        <v>36967.31923630479</v>
      </c>
      <c r="AY553" s="23"/>
      <c r="AZ553" s="23"/>
      <c r="BA553" s="23"/>
      <c r="BB553" s="23"/>
      <c r="BC553" s="23"/>
      <c r="BD553" s="23"/>
      <c r="BE553" s="45">
        <v>36967.31923630479</v>
      </c>
      <c r="BF553" s="45"/>
      <c r="BG553" s="23"/>
      <c r="BH553" s="23"/>
      <c r="BI553" s="23"/>
      <c r="BJ553" s="23"/>
      <c r="BK553" s="23"/>
      <c r="BL553" s="45">
        <v>36967.31923630479</v>
      </c>
      <c r="BM553" s="45">
        <v>0.059</v>
      </c>
      <c r="BN553" s="23"/>
      <c r="BO553" s="23"/>
      <c r="BP553" s="23"/>
      <c r="BQ553" s="23"/>
      <c r="BR553" s="23"/>
      <c r="BS553" s="45">
        <v>36967.31923630479</v>
      </c>
      <c r="BT553" s="45">
        <v>0.011</v>
      </c>
      <c r="BU553" s="23"/>
      <c r="BV553" s="23"/>
      <c r="BW553" s="23"/>
      <c r="BX553" s="23"/>
      <c r="BY553" s="23"/>
      <c r="BZ553" s="23"/>
      <c r="CA553" s="23"/>
    </row>
    <row r="554" ht="15.75" customHeight="1">
      <c r="A554" s="45">
        <v>36258.279117613914</v>
      </c>
      <c r="B554" s="46"/>
      <c r="C554" s="45"/>
      <c r="D554" s="45"/>
      <c r="E554" s="45"/>
      <c r="F554" s="45"/>
      <c r="G554" s="45"/>
      <c r="H554" s="45">
        <v>36258.279117613914</v>
      </c>
      <c r="I554" s="46"/>
      <c r="J554" s="45"/>
      <c r="K554" s="45"/>
      <c r="L554" s="45"/>
      <c r="M554" s="45"/>
      <c r="N554" s="45"/>
      <c r="O554" s="45">
        <v>36258.279117613914</v>
      </c>
      <c r="P554" s="45"/>
      <c r="Q554" s="45"/>
      <c r="R554" s="45"/>
      <c r="S554" s="45"/>
      <c r="T554" s="45"/>
      <c r="U554" s="45"/>
      <c r="V554" s="45">
        <v>36258.279117613914</v>
      </c>
      <c r="W554" s="45"/>
      <c r="X554" s="45"/>
      <c r="Y554" s="45"/>
      <c r="Z554" s="45"/>
      <c r="AA554" s="45"/>
      <c r="AB554" s="45"/>
      <c r="AC554" s="45">
        <v>36258.279117613914</v>
      </c>
      <c r="AD554" s="45"/>
      <c r="AE554" s="45"/>
      <c r="AF554" s="45"/>
      <c r="AG554" s="45"/>
      <c r="AH554" s="45"/>
      <c r="AI554" s="45"/>
      <c r="AJ554" s="45">
        <v>36258.279117613914</v>
      </c>
      <c r="AK554" s="45">
        <v>0.047</v>
      </c>
      <c r="AL554" s="45"/>
      <c r="AM554" s="45"/>
      <c r="AN554" s="45"/>
      <c r="AO554" s="23"/>
      <c r="AP554" s="23"/>
      <c r="AQ554" s="45">
        <v>36258.279117613914</v>
      </c>
      <c r="AR554" s="45">
        <v>0.105</v>
      </c>
      <c r="AS554" s="23"/>
      <c r="AT554" s="23"/>
      <c r="AU554" s="23"/>
      <c r="AV554" s="23"/>
      <c r="AW554" s="23"/>
      <c r="AX554" s="45">
        <v>36258.279117613914</v>
      </c>
      <c r="AY554" s="23"/>
      <c r="AZ554" s="23"/>
      <c r="BA554" s="23"/>
      <c r="BB554" s="23"/>
      <c r="BC554" s="23"/>
      <c r="BD554" s="23"/>
      <c r="BE554" s="45">
        <v>36258.279117613914</v>
      </c>
      <c r="BF554" s="45"/>
      <c r="BG554" s="23"/>
      <c r="BH554" s="23"/>
      <c r="BI554" s="23"/>
      <c r="BJ554" s="23"/>
      <c r="BK554" s="23"/>
      <c r="BL554" s="45">
        <v>36258.279117613914</v>
      </c>
      <c r="BM554" s="45">
        <v>0.063</v>
      </c>
      <c r="BN554" s="23"/>
      <c r="BO554" s="23"/>
      <c r="BP554" s="23"/>
      <c r="BQ554" s="23"/>
      <c r="BR554" s="23"/>
      <c r="BS554" s="45">
        <v>36258.279117613914</v>
      </c>
      <c r="BT554" s="45">
        <v>0.011</v>
      </c>
      <c r="BU554" s="23"/>
      <c r="BV554" s="23"/>
      <c r="BW554" s="23"/>
      <c r="BX554" s="23"/>
      <c r="BY554" s="23"/>
      <c r="BZ554" s="23"/>
      <c r="CA554" s="23"/>
    </row>
    <row r="555" ht="15.75" customHeight="1">
      <c r="A555" s="45">
        <v>35350.15903643771</v>
      </c>
      <c r="B555" s="46"/>
      <c r="C555" s="45"/>
      <c r="D555" s="45"/>
      <c r="E555" s="45"/>
      <c r="F555" s="45"/>
      <c r="G555" s="45"/>
      <c r="H555" s="45">
        <v>35350.15903643771</v>
      </c>
      <c r="I555" s="46"/>
      <c r="J555" s="45"/>
      <c r="K555" s="45"/>
      <c r="L555" s="45"/>
      <c r="M555" s="45"/>
      <c r="N555" s="45"/>
      <c r="O555" s="45">
        <v>35350.15903643771</v>
      </c>
      <c r="P555" s="45"/>
      <c r="Q555" s="45"/>
      <c r="R555" s="45"/>
      <c r="S555" s="45"/>
      <c r="T555" s="45"/>
      <c r="U555" s="45"/>
      <c r="V555" s="45">
        <v>35350.15903643771</v>
      </c>
      <c r="W555" s="45">
        <v>6.46402908094861E-5</v>
      </c>
      <c r="X555" s="45"/>
      <c r="Y555" s="45"/>
      <c r="Z555" s="45"/>
      <c r="AA555" s="45"/>
      <c r="AB555" s="45"/>
      <c r="AC555" s="45">
        <v>35350.15903643771</v>
      </c>
      <c r="AD555" s="45"/>
      <c r="AE555" s="45"/>
      <c r="AF555" s="45"/>
      <c r="AG555" s="45"/>
      <c r="AH555" s="45"/>
      <c r="AI555" s="45"/>
      <c r="AJ555" s="45">
        <v>35350.15903643771</v>
      </c>
      <c r="AK555" s="45">
        <v>0.046</v>
      </c>
      <c r="AL555" s="45"/>
      <c r="AM555" s="45"/>
      <c r="AN555" s="45"/>
      <c r="AO555" s="23"/>
      <c r="AP555" s="23"/>
      <c r="AQ555" s="45">
        <v>35350.15903643771</v>
      </c>
      <c r="AR555" s="45">
        <v>0.104</v>
      </c>
      <c r="AS555" s="23"/>
      <c r="AT555" s="23"/>
      <c r="AU555" s="23"/>
      <c r="AV555" s="23"/>
      <c r="AW555" s="23"/>
      <c r="AX555" s="45">
        <v>35350.15903643771</v>
      </c>
      <c r="AY555" s="23"/>
      <c r="AZ555" s="23"/>
      <c r="BA555" s="23"/>
      <c r="BB555" s="23"/>
      <c r="BC555" s="23"/>
      <c r="BD555" s="23"/>
      <c r="BE555" s="45">
        <v>35350.15903643771</v>
      </c>
      <c r="BF555" s="45"/>
      <c r="BG555" s="23"/>
      <c r="BH555" s="23"/>
      <c r="BI555" s="23"/>
      <c r="BJ555" s="23"/>
      <c r="BK555" s="23"/>
      <c r="BL555" s="45">
        <v>35350.15903643771</v>
      </c>
      <c r="BM555" s="45">
        <v>0.067</v>
      </c>
      <c r="BN555" s="23"/>
      <c r="BO555" s="23"/>
      <c r="BP555" s="23"/>
      <c r="BQ555" s="23"/>
      <c r="BR555" s="23"/>
      <c r="BS555" s="45">
        <v>35350.15903643771</v>
      </c>
      <c r="BT555" s="45">
        <v>0.011</v>
      </c>
      <c r="BU555" s="23"/>
      <c r="BV555" s="23"/>
      <c r="BW555" s="23"/>
      <c r="BX555" s="23"/>
      <c r="BY555" s="23"/>
      <c r="BZ555" s="23"/>
      <c r="CA555" s="23"/>
    </row>
    <row r="556" ht="15.75" customHeight="1">
      <c r="A556" s="45">
        <v>34462.918392137464</v>
      </c>
      <c r="B556" s="46"/>
      <c r="C556" s="45"/>
      <c r="D556" s="45"/>
      <c r="E556" s="45"/>
      <c r="F556" s="45"/>
      <c r="G556" s="45"/>
      <c r="H556" s="45">
        <v>34462.918392137464</v>
      </c>
      <c r="I556" s="46"/>
      <c r="J556" s="45"/>
      <c r="K556" s="45"/>
      <c r="L556" s="45"/>
      <c r="M556" s="45"/>
      <c r="N556" s="45"/>
      <c r="O556" s="45">
        <v>34462.918392137464</v>
      </c>
      <c r="P556" s="45"/>
      <c r="Q556" s="45"/>
      <c r="R556" s="45"/>
      <c r="S556" s="45"/>
      <c r="T556" s="45"/>
      <c r="U556" s="45"/>
      <c r="V556" s="45">
        <v>34462.918392137464</v>
      </c>
      <c r="W556" s="45">
        <v>6.619068453093069E-5</v>
      </c>
      <c r="X556" s="45"/>
      <c r="Y556" s="45"/>
      <c r="Z556" s="45"/>
      <c r="AA556" s="45"/>
      <c r="AB556" s="45"/>
      <c r="AC556" s="45">
        <v>34462.918392137464</v>
      </c>
      <c r="AD556" s="45"/>
      <c r="AE556" s="45"/>
      <c r="AF556" s="45"/>
      <c r="AG556" s="45"/>
      <c r="AH556" s="45"/>
      <c r="AI556" s="45"/>
      <c r="AJ556" s="45">
        <v>34462.918392137464</v>
      </c>
      <c r="AK556" s="45">
        <v>0.046</v>
      </c>
      <c r="AL556" s="45"/>
      <c r="AM556" s="45"/>
      <c r="AN556" s="45"/>
      <c r="AO556" s="23"/>
      <c r="AP556" s="23"/>
      <c r="AQ556" s="45">
        <v>34462.918392137464</v>
      </c>
      <c r="AR556" s="45">
        <v>0.102</v>
      </c>
      <c r="AS556" s="23"/>
      <c r="AT556" s="23"/>
      <c r="AU556" s="23"/>
      <c r="AV556" s="23"/>
      <c r="AW556" s="23"/>
      <c r="AX556" s="45">
        <v>34462.918392137464</v>
      </c>
      <c r="AY556" s="23"/>
      <c r="AZ556" s="23"/>
      <c r="BA556" s="23"/>
      <c r="BB556" s="23"/>
      <c r="BC556" s="23"/>
      <c r="BD556" s="23"/>
      <c r="BE556" s="45">
        <v>34462.918392137464</v>
      </c>
      <c r="BF556" s="45"/>
      <c r="BG556" s="23"/>
      <c r="BH556" s="23"/>
      <c r="BI556" s="23"/>
      <c r="BJ556" s="23"/>
      <c r="BK556" s="23"/>
      <c r="BL556" s="45">
        <v>34462.918392137464</v>
      </c>
      <c r="BM556" s="45">
        <v>0.069</v>
      </c>
      <c r="BN556" s="23"/>
      <c r="BO556" s="23"/>
      <c r="BP556" s="23"/>
      <c r="BQ556" s="23"/>
      <c r="BR556" s="23"/>
      <c r="BS556" s="45">
        <v>34462.918392137464</v>
      </c>
      <c r="BT556" s="45">
        <v>0.011</v>
      </c>
      <c r="BU556" s="23"/>
      <c r="BV556" s="23"/>
      <c r="BW556" s="23"/>
      <c r="BX556" s="23"/>
      <c r="BY556" s="23"/>
      <c r="BZ556" s="23"/>
      <c r="CA556" s="23"/>
    </row>
    <row r="557" ht="15.75" customHeight="1">
      <c r="A557" s="45">
        <v>33685.63245947544</v>
      </c>
      <c r="B557" s="46"/>
      <c r="C557" s="45"/>
      <c r="D557" s="45"/>
      <c r="E557" s="45"/>
      <c r="F557" s="45"/>
      <c r="G557" s="45"/>
      <c r="H557" s="45">
        <v>33685.63245947544</v>
      </c>
      <c r="I557" s="46"/>
      <c r="J557" s="45"/>
      <c r="K557" s="45"/>
      <c r="L557" s="45"/>
      <c r="M557" s="45"/>
      <c r="N557" s="45"/>
      <c r="O557" s="45">
        <v>33685.63245947544</v>
      </c>
      <c r="P557" s="45"/>
      <c r="Q557" s="45"/>
      <c r="R557" s="45"/>
      <c r="S557" s="45"/>
      <c r="T557" s="45"/>
      <c r="U557" s="45"/>
      <c r="V557" s="45">
        <v>33685.63245947544</v>
      </c>
      <c r="W557" s="45"/>
      <c r="X557" s="45"/>
      <c r="Y557" s="45"/>
      <c r="Z557" s="45"/>
      <c r="AA557" s="45"/>
      <c r="AB557" s="45"/>
      <c r="AC557" s="45">
        <v>33685.63245947544</v>
      </c>
      <c r="AD557" s="45"/>
      <c r="AE557" s="45"/>
      <c r="AF557" s="45"/>
      <c r="AG557" s="45"/>
      <c r="AH557" s="45"/>
      <c r="AI557" s="45"/>
      <c r="AJ557" s="45">
        <v>33685.63245947544</v>
      </c>
      <c r="AK557" s="45">
        <v>0.046</v>
      </c>
      <c r="AL557" s="45"/>
      <c r="AM557" s="45"/>
      <c r="AN557" s="45"/>
      <c r="AO557" s="23"/>
      <c r="AP557" s="23"/>
      <c r="AQ557" s="45">
        <v>33685.63245947544</v>
      </c>
      <c r="AR557" s="45">
        <v>0.1</v>
      </c>
      <c r="AS557" s="23"/>
      <c r="AT557" s="23"/>
      <c r="AU557" s="23"/>
      <c r="AV557" s="23"/>
      <c r="AW557" s="23"/>
      <c r="AX557" s="45">
        <v>33685.63245947544</v>
      </c>
      <c r="AY557" s="23"/>
      <c r="AZ557" s="23"/>
      <c r="BA557" s="23"/>
      <c r="BB557" s="23"/>
      <c r="BC557" s="23"/>
      <c r="BD557" s="23"/>
      <c r="BE557" s="45">
        <v>33685.63245947544</v>
      </c>
      <c r="BF557" s="45"/>
      <c r="BG557" s="23"/>
      <c r="BH557" s="23"/>
      <c r="BI557" s="23"/>
      <c r="BJ557" s="23"/>
      <c r="BK557" s="23"/>
      <c r="BL557" s="45">
        <v>33685.63245947544</v>
      </c>
      <c r="BM557" s="45">
        <v>0.068</v>
      </c>
      <c r="BN557" s="23"/>
      <c r="BO557" s="23"/>
      <c r="BP557" s="23"/>
      <c r="BQ557" s="23"/>
      <c r="BR557" s="23"/>
      <c r="BS557" s="45">
        <v>33685.63245947544</v>
      </c>
      <c r="BT557" s="45">
        <v>0.012</v>
      </c>
      <c r="BU557" s="23"/>
      <c r="BV557" s="23"/>
      <c r="BW557" s="23"/>
      <c r="BX557" s="23"/>
      <c r="BY557" s="23"/>
      <c r="BZ557" s="23"/>
      <c r="CA557" s="23"/>
    </row>
    <row r="558" ht="15.75" customHeight="1">
      <c r="A558" s="45">
        <v>32793.10157673591</v>
      </c>
      <c r="B558" s="46"/>
      <c r="C558" s="45"/>
      <c r="D558" s="45"/>
      <c r="E558" s="45"/>
      <c r="F558" s="45"/>
      <c r="G558" s="45"/>
      <c r="H558" s="45">
        <v>32793.10157673591</v>
      </c>
      <c r="I558" s="46"/>
      <c r="J558" s="45"/>
      <c r="K558" s="45"/>
      <c r="L558" s="45"/>
      <c r="M558" s="45"/>
      <c r="N558" s="45"/>
      <c r="O558" s="45">
        <v>32793.10157673591</v>
      </c>
      <c r="P558" s="45"/>
      <c r="Q558" s="45"/>
      <c r="R558" s="45"/>
      <c r="S558" s="45"/>
      <c r="T558" s="45"/>
      <c r="U558" s="45"/>
      <c r="V558" s="45">
        <v>32793.10157673591</v>
      </c>
      <c r="W558" s="45">
        <v>6.008609434471548E-5</v>
      </c>
      <c r="X558" s="45"/>
      <c r="Y558" s="45"/>
      <c r="Z558" s="45"/>
      <c r="AA558" s="45"/>
      <c r="AB558" s="45"/>
      <c r="AC558" s="45">
        <v>32793.10157673591</v>
      </c>
      <c r="AD558" s="45"/>
      <c r="AE558" s="45"/>
      <c r="AF558" s="45"/>
      <c r="AG558" s="45"/>
      <c r="AH558" s="45"/>
      <c r="AI558" s="45"/>
      <c r="AJ558" s="45">
        <v>32793.10157673591</v>
      </c>
      <c r="AK558" s="45">
        <v>0.045</v>
      </c>
      <c r="AL558" s="45"/>
      <c r="AM558" s="45"/>
      <c r="AN558" s="45"/>
      <c r="AO558" s="23"/>
      <c r="AP558" s="23"/>
      <c r="AQ558" s="45">
        <v>32793.10157673591</v>
      </c>
      <c r="AR558" s="45">
        <v>0.097</v>
      </c>
      <c r="AS558" s="23"/>
      <c r="AT558" s="23"/>
      <c r="AU558" s="23"/>
      <c r="AV558" s="23"/>
      <c r="AW558" s="23"/>
      <c r="AX558" s="45">
        <v>32793.10157673591</v>
      </c>
      <c r="AY558" s="23"/>
      <c r="AZ558" s="23"/>
      <c r="BA558" s="23"/>
      <c r="BB558" s="23"/>
      <c r="BC558" s="23"/>
      <c r="BD558" s="23"/>
      <c r="BE558" s="45">
        <v>32793.10157673591</v>
      </c>
      <c r="BF558" s="45"/>
      <c r="BG558" s="23"/>
      <c r="BH558" s="23"/>
      <c r="BI558" s="23"/>
      <c r="BJ558" s="23"/>
      <c r="BK558" s="23"/>
      <c r="BL558" s="45">
        <v>32793.10157673591</v>
      </c>
      <c r="BM558" s="45">
        <v>0.067</v>
      </c>
      <c r="BN558" s="23"/>
      <c r="BO558" s="23"/>
      <c r="BP558" s="23"/>
      <c r="BQ558" s="23"/>
      <c r="BR558" s="23"/>
      <c r="BS558" s="45">
        <v>32793.10157673591</v>
      </c>
      <c r="BT558" s="45"/>
      <c r="BU558" s="23"/>
      <c r="BV558" s="23"/>
      <c r="BW558" s="23"/>
      <c r="BX558" s="23"/>
      <c r="BY558" s="23"/>
      <c r="BZ558" s="23"/>
      <c r="CA558" s="23"/>
    </row>
    <row r="559" ht="15.75" customHeight="1">
      <c r="A559" s="45">
        <v>32196.520292941907</v>
      </c>
      <c r="B559" s="46"/>
      <c r="C559" s="45"/>
      <c r="D559" s="45"/>
      <c r="E559" s="45"/>
      <c r="F559" s="45"/>
      <c r="G559" s="45"/>
      <c r="H559" s="45">
        <v>32196.520292941907</v>
      </c>
      <c r="I559" s="46"/>
      <c r="J559" s="45"/>
      <c r="K559" s="45"/>
      <c r="L559" s="45"/>
      <c r="M559" s="45"/>
      <c r="N559" s="45"/>
      <c r="O559" s="45">
        <v>32196.520292941907</v>
      </c>
      <c r="P559" s="45"/>
      <c r="Q559" s="45"/>
      <c r="R559" s="45"/>
      <c r="S559" s="45"/>
      <c r="T559" s="45"/>
      <c r="U559" s="45"/>
      <c r="V559" s="45">
        <v>32196.520292941907</v>
      </c>
      <c r="W559" s="45">
        <v>5.813540968255341E-5</v>
      </c>
      <c r="X559" s="45"/>
      <c r="Y559" s="45"/>
      <c r="Z559" s="45"/>
      <c r="AA559" s="45"/>
      <c r="AB559" s="45"/>
      <c r="AC559" s="45">
        <v>32196.520292941907</v>
      </c>
      <c r="AD559" s="45"/>
      <c r="AE559" s="45"/>
      <c r="AF559" s="45"/>
      <c r="AG559" s="45"/>
      <c r="AH559" s="45"/>
      <c r="AI559" s="45"/>
      <c r="AJ559" s="45">
        <v>32196.520292941907</v>
      </c>
      <c r="AK559" s="45">
        <v>0.045</v>
      </c>
      <c r="AL559" s="45"/>
      <c r="AM559" s="45"/>
      <c r="AN559" s="45"/>
      <c r="AO559" s="23"/>
      <c r="AP559" s="23"/>
      <c r="AQ559" s="45">
        <v>32196.520292941907</v>
      </c>
      <c r="AR559" s="45">
        <v>0.095</v>
      </c>
      <c r="AS559" s="23"/>
      <c r="AT559" s="23"/>
      <c r="AU559" s="23"/>
      <c r="AV559" s="23"/>
      <c r="AW559" s="23"/>
      <c r="AX559" s="45">
        <v>32196.520292941907</v>
      </c>
      <c r="AY559" s="23"/>
      <c r="AZ559" s="23"/>
      <c r="BA559" s="23"/>
      <c r="BB559" s="23"/>
      <c r="BC559" s="23"/>
      <c r="BD559" s="23"/>
      <c r="BE559" s="45">
        <v>32196.520292941907</v>
      </c>
      <c r="BF559" s="45"/>
      <c r="BG559" s="23"/>
      <c r="BH559" s="23"/>
      <c r="BI559" s="23"/>
      <c r="BJ559" s="23"/>
      <c r="BK559" s="23"/>
      <c r="BL559" s="45">
        <v>32196.520292941907</v>
      </c>
      <c r="BM559" s="45">
        <v>0.182</v>
      </c>
      <c r="BN559" s="23"/>
      <c r="BO559" s="23"/>
      <c r="BP559" s="23"/>
      <c r="BQ559" s="23"/>
      <c r="BR559" s="23"/>
      <c r="BS559" s="45">
        <v>32196.520292941907</v>
      </c>
      <c r="BT559" s="45">
        <v>0.013</v>
      </c>
      <c r="BU559" s="23"/>
      <c r="BV559" s="23"/>
      <c r="BW559" s="23"/>
      <c r="BX559" s="23"/>
      <c r="BY559" s="23"/>
      <c r="BZ559" s="23"/>
      <c r="CA559" s="23"/>
    </row>
    <row r="560" ht="15.75" customHeight="1">
      <c r="A560" s="45">
        <v>31485.6087227495</v>
      </c>
      <c r="B560" s="46"/>
      <c r="C560" s="45"/>
      <c r="D560" s="45"/>
      <c r="E560" s="45"/>
      <c r="F560" s="45"/>
      <c r="G560" s="45"/>
      <c r="H560" s="45">
        <v>31485.6087227495</v>
      </c>
      <c r="I560" s="46"/>
      <c r="J560" s="45"/>
      <c r="K560" s="45"/>
      <c r="L560" s="45"/>
      <c r="M560" s="45"/>
      <c r="N560" s="45"/>
      <c r="O560" s="45">
        <v>31485.6087227495</v>
      </c>
      <c r="P560" s="45"/>
      <c r="Q560" s="45"/>
      <c r="R560" s="45"/>
      <c r="S560" s="45"/>
      <c r="T560" s="45"/>
      <c r="U560" s="45"/>
      <c r="V560" s="45">
        <v>31485.6087227495</v>
      </c>
      <c r="W560" s="45">
        <v>5.649754088568135E-5</v>
      </c>
      <c r="X560" s="45"/>
      <c r="Y560" s="45"/>
      <c r="Z560" s="45"/>
      <c r="AA560" s="45"/>
      <c r="AB560" s="45"/>
      <c r="AC560" s="45">
        <v>31485.6087227495</v>
      </c>
      <c r="AD560" s="45"/>
      <c r="AE560" s="45"/>
      <c r="AF560" s="45"/>
      <c r="AG560" s="45"/>
      <c r="AH560" s="45"/>
      <c r="AI560" s="45"/>
      <c r="AJ560" s="45">
        <v>31485.6087227495</v>
      </c>
      <c r="AK560" s="45">
        <v>0.044</v>
      </c>
      <c r="AL560" s="45"/>
      <c r="AM560" s="45"/>
      <c r="AN560" s="45"/>
      <c r="AO560" s="23"/>
      <c r="AP560" s="23"/>
      <c r="AQ560" s="45">
        <v>31485.6087227495</v>
      </c>
      <c r="AR560" s="45">
        <v>0.092</v>
      </c>
      <c r="AS560" s="23"/>
      <c r="AT560" s="23"/>
      <c r="AU560" s="23"/>
      <c r="AV560" s="23"/>
      <c r="AW560" s="23"/>
      <c r="AX560" s="45">
        <v>31485.6087227495</v>
      </c>
      <c r="AY560" s="23"/>
      <c r="AZ560" s="23"/>
      <c r="BA560" s="23"/>
      <c r="BB560" s="23"/>
      <c r="BC560" s="23"/>
      <c r="BD560" s="23"/>
      <c r="BE560" s="45">
        <v>31485.6087227495</v>
      </c>
      <c r="BF560" s="45"/>
      <c r="BG560" s="23"/>
      <c r="BH560" s="23"/>
      <c r="BI560" s="23"/>
      <c r="BJ560" s="23"/>
      <c r="BK560" s="23"/>
      <c r="BL560" s="45">
        <v>31485.6087227495</v>
      </c>
      <c r="BM560" s="45">
        <v>0.226</v>
      </c>
      <c r="BN560" s="23"/>
      <c r="BO560" s="23"/>
      <c r="BP560" s="23"/>
      <c r="BQ560" s="23"/>
      <c r="BR560" s="23"/>
      <c r="BS560" s="45">
        <v>31485.6087227495</v>
      </c>
      <c r="BT560" s="45">
        <v>0.014</v>
      </c>
      <c r="BU560" s="23"/>
      <c r="BV560" s="23"/>
      <c r="BW560" s="23"/>
      <c r="BX560" s="23"/>
      <c r="BY560" s="23"/>
      <c r="BZ560" s="23"/>
      <c r="CA560" s="23"/>
    </row>
    <row r="561" ht="15.75" customHeight="1">
      <c r="A561" s="45">
        <v>7386.363636363636</v>
      </c>
      <c r="B561" s="46">
        <v>0.083</v>
      </c>
      <c r="C561" s="45"/>
      <c r="D561" s="45"/>
      <c r="E561" s="45"/>
      <c r="F561" s="45"/>
      <c r="G561" s="45"/>
      <c r="H561" s="45">
        <v>7386.363636363636</v>
      </c>
      <c r="I561" s="46">
        <v>0.145</v>
      </c>
      <c r="J561" s="45"/>
      <c r="K561" s="45"/>
      <c r="L561" s="45"/>
      <c r="M561" s="45"/>
      <c r="N561" s="45"/>
      <c r="O561" s="45">
        <v>7386.363636363636</v>
      </c>
      <c r="P561" s="45"/>
      <c r="Q561" s="45"/>
      <c r="R561" s="45"/>
      <c r="S561" s="45"/>
      <c r="T561" s="45"/>
      <c r="U561" s="45"/>
      <c r="V561" s="45">
        <v>7386.363636363636</v>
      </c>
      <c r="W561" s="45"/>
      <c r="X561" s="45"/>
      <c r="Y561" s="45"/>
      <c r="Z561" s="45"/>
      <c r="AA561" s="45"/>
      <c r="AB561" s="45"/>
      <c r="AC561" s="45">
        <v>7386.363636363636</v>
      </c>
      <c r="AD561" s="45">
        <v>61.0</v>
      </c>
      <c r="AE561" s="45"/>
      <c r="AF561" s="45"/>
      <c r="AG561" s="45"/>
      <c r="AH561" s="45"/>
      <c r="AI561" s="45"/>
      <c r="AJ561" s="45">
        <v>7386.363636363636</v>
      </c>
      <c r="AK561" s="45">
        <v>0.024</v>
      </c>
      <c r="AL561" s="45"/>
      <c r="AM561" s="45"/>
      <c r="AN561" s="45"/>
      <c r="AO561" s="23"/>
      <c r="AP561" s="23"/>
      <c r="AQ561" s="45">
        <v>7386.363636363636</v>
      </c>
      <c r="AR561" s="45">
        <v>0.052</v>
      </c>
      <c r="AS561" s="23"/>
      <c r="AT561" s="23"/>
      <c r="AU561" s="23"/>
      <c r="AV561" s="23"/>
      <c r="AW561" s="23"/>
      <c r="AX561" s="45">
        <v>7386.363636363636</v>
      </c>
      <c r="AY561" s="23"/>
      <c r="AZ561" s="23"/>
      <c r="BA561" s="23"/>
      <c r="BB561" s="23"/>
      <c r="BC561" s="23"/>
      <c r="BD561" s="23"/>
      <c r="BE561" s="45">
        <v>7386.363636363636</v>
      </c>
      <c r="BF561" s="45"/>
      <c r="BG561" s="23"/>
      <c r="BH561" s="23"/>
      <c r="BI561" s="23"/>
      <c r="BJ561" s="23"/>
      <c r="BK561" s="23"/>
      <c r="BL561" s="45">
        <v>7386.363636363636</v>
      </c>
      <c r="BM561" s="45">
        <v>0.186</v>
      </c>
      <c r="BN561" s="23"/>
      <c r="BO561" s="23"/>
      <c r="BP561" s="23"/>
      <c r="BQ561" s="23"/>
      <c r="BR561" s="23"/>
      <c r="BS561" s="45">
        <v>7386.363636363636</v>
      </c>
      <c r="BT561" s="45">
        <v>0.053</v>
      </c>
      <c r="BU561" s="23"/>
      <c r="BV561" s="23"/>
      <c r="BW561" s="23"/>
      <c r="BX561" s="23"/>
      <c r="BY561" s="23"/>
      <c r="BZ561" s="23"/>
      <c r="CA561" s="23"/>
    </row>
    <row r="562" ht="15.75" customHeight="1">
      <c r="A562" s="45">
        <v>7236.7378317816065</v>
      </c>
      <c r="B562" s="46">
        <v>0.086</v>
      </c>
      <c r="C562" s="45"/>
      <c r="D562" s="45"/>
      <c r="E562" s="45"/>
      <c r="F562" s="45"/>
      <c r="G562" s="45"/>
      <c r="H562" s="45">
        <v>7236.7378317816065</v>
      </c>
      <c r="I562" s="46">
        <v>0.138</v>
      </c>
      <c r="J562" s="45"/>
      <c r="K562" s="45"/>
      <c r="L562" s="45"/>
      <c r="M562" s="45"/>
      <c r="N562" s="45"/>
      <c r="O562" s="45">
        <v>7236.7378317816065</v>
      </c>
      <c r="P562" s="45">
        <v>0.0031479141561680897</v>
      </c>
      <c r="Q562" s="45"/>
      <c r="R562" s="45"/>
      <c r="S562" s="45"/>
      <c r="T562" s="45"/>
      <c r="U562" s="45"/>
      <c r="V562" s="45">
        <v>7236.7378317816065</v>
      </c>
      <c r="W562" s="45"/>
      <c r="X562" s="45"/>
      <c r="Y562" s="45"/>
      <c r="Z562" s="45"/>
      <c r="AA562" s="45"/>
      <c r="AB562" s="45"/>
      <c r="AC562" s="45">
        <v>7236.7378317816065</v>
      </c>
      <c r="AD562" s="45">
        <v>52.683451415370094</v>
      </c>
      <c r="AE562" s="45"/>
      <c r="AF562" s="45"/>
      <c r="AG562" s="45"/>
      <c r="AH562" s="45"/>
      <c r="AI562" s="45"/>
      <c r="AJ562" s="45">
        <v>7236.7378317816065</v>
      </c>
      <c r="AK562" s="45">
        <v>0.024</v>
      </c>
      <c r="AL562" s="45"/>
      <c r="AM562" s="45"/>
      <c r="AN562" s="45"/>
      <c r="AO562" s="23"/>
      <c r="AP562" s="23"/>
      <c r="AQ562" s="45">
        <v>7236.7378317816065</v>
      </c>
      <c r="AR562" s="45">
        <v>0.053</v>
      </c>
      <c r="AS562" s="23"/>
      <c r="AT562" s="23"/>
      <c r="AU562" s="23"/>
      <c r="AV562" s="23"/>
      <c r="AW562" s="23"/>
      <c r="AX562" s="45">
        <v>7236.7378317816065</v>
      </c>
      <c r="AY562" s="23"/>
      <c r="AZ562" s="23"/>
      <c r="BA562" s="23"/>
      <c r="BB562" s="23"/>
      <c r="BC562" s="23"/>
      <c r="BD562" s="23"/>
      <c r="BE562" s="45">
        <v>7236.7378317816065</v>
      </c>
      <c r="BF562" s="45"/>
      <c r="BG562" s="23"/>
      <c r="BH562" s="23"/>
      <c r="BI562" s="23"/>
      <c r="BJ562" s="23"/>
      <c r="BK562" s="23"/>
      <c r="BL562" s="45">
        <v>7236.7378317816065</v>
      </c>
      <c r="BM562" s="45">
        <v>0.237</v>
      </c>
      <c r="BN562" s="23"/>
      <c r="BO562" s="23"/>
      <c r="BP562" s="23"/>
      <c r="BQ562" s="23"/>
      <c r="BR562" s="23"/>
      <c r="BS562" s="45">
        <v>7236.7378317816065</v>
      </c>
      <c r="BT562" s="45">
        <v>0.063</v>
      </c>
      <c r="BU562" s="23"/>
      <c r="BV562" s="23"/>
      <c r="BW562" s="23"/>
      <c r="BX562" s="23"/>
      <c r="BY562" s="23"/>
      <c r="BZ562" s="23"/>
      <c r="CA562" s="23"/>
    </row>
    <row r="563" ht="15.75" customHeight="1">
      <c r="A563" s="45">
        <v>7160.206297768181</v>
      </c>
      <c r="B563" s="46">
        <v>0.085</v>
      </c>
      <c r="C563" s="45"/>
      <c r="D563" s="45"/>
      <c r="E563" s="45"/>
      <c r="F563" s="45"/>
      <c r="G563" s="45"/>
      <c r="H563" s="45">
        <v>7160.206297768181</v>
      </c>
      <c r="I563" s="46">
        <v>0.158</v>
      </c>
      <c r="J563" s="45"/>
      <c r="K563" s="45"/>
      <c r="L563" s="45"/>
      <c r="M563" s="45"/>
      <c r="N563" s="45"/>
      <c r="O563" s="45">
        <v>7160.206297768181</v>
      </c>
      <c r="P563" s="45">
        <v>0.0031061979094991836</v>
      </c>
      <c r="Q563" s="45"/>
      <c r="R563" s="45"/>
      <c r="S563" s="45"/>
      <c r="T563" s="45"/>
      <c r="U563" s="45"/>
      <c r="V563" s="45">
        <v>7160.206297768181</v>
      </c>
      <c r="W563" s="45">
        <v>0.0100444596419338</v>
      </c>
      <c r="X563" s="45"/>
      <c r="Y563" s="45"/>
      <c r="Z563" s="45"/>
      <c r="AA563" s="45"/>
      <c r="AB563" s="45"/>
      <c r="AC563" s="45">
        <v>7160.206297768181</v>
      </c>
      <c r="AD563" s="45">
        <v>49.139098708159075</v>
      </c>
      <c r="AE563" s="45"/>
      <c r="AF563" s="45"/>
      <c r="AG563" s="45"/>
      <c r="AH563" s="45"/>
      <c r="AI563" s="45"/>
      <c r="AJ563" s="45">
        <v>7160.206297768181</v>
      </c>
      <c r="AK563" s="45">
        <v>0.024</v>
      </c>
      <c r="AL563" s="45"/>
      <c r="AM563" s="45"/>
      <c r="AN563" s="45"/>
      <c r="AO563" s="23"/>
      <c r="AP563" s="23"/>
      <c r="AQ563" s="45">
        <v>7160.206297768181</v>
      </c>
      <c r="AR563" s="45">
        <v>0.053</v>
      </c>
      <c r="AS563" s="23"/>
      <c r="AT563" s="23"/>
      <c r="AU563" s="23"/>
      <c r="AV563" s="23"/>
      <c r="AW563" s="23"/>
      <c r="AX563" s="45">
        <v>7160.206297768181</v>
      </c>
      <c r="AY563" s="23"/>
      <c r="AZ563" s="23"/>
      <c r="BA563" s="23"/>
      <c r="BB563" s="23"/>
      <c r="BC563" s="23"/>
      <c r="BD563" s="23"/>
      <c r="BE563" s="45">
        <v>7160.206297768181</v>
      </c>
      <c r="BF563" s="45"/>
      <c r="BG563" s="23"/>
      <c r="BH563" s="23"/>
      <c r="BI563" s="23"/>
      <c r="BJ563" s="23"/>
      <c r="BK563" s="23"/>
      <c r="BL563" s="45">
        <v>7160.206297768181</v>
      </c>
      <c r="BM563" s="45">
        <v>0.297</v>
      </c>
      <c r="BN563" s="23"/>
      <c r="BO563" s="23"/>
      <c r="BP563" s="23"/>
      <c r="BQ563" s="23"/>
      <c r="BR563" s="23"/>
      <c r="BS563" s="45">
        <v>7160.206297768181</v>
      </c>
      <c r="BT563" s="45">
        <v>0.067</v>
      </c>
      <c r="BU563" s="23"/>
      <c r="BV563" s="23"/>
      <c r="BW563" s="23"/>
      <c r="BX563" s="23"/>
      <c r="BY563" s="23"/>
      <c r="BZ563" s="23"/>
      <c r="CA563" s="23"/>
    </row>
    <row r="564" ht="15.75" customHeight="1">
      <c r="A564" s="45">
        <v>7089.105073314814</v>
      </c>
      <c r="B564" s="46">
        <v>0.086</v>
      </c>
      <c r="C564" s="45"/>
      <c r="D564" s="45"/>
      <c r="E564" s="45"/>
      <c r="F564" s="45"/>
      <c r="G564" s="45"/>
      <c r="H564" s="45">
        <v>7089.105073314814</v>
      </c>
      <c r="I564" s="46">
        <v>0.15</v>
      </c>
      <c r="J564" s="45"/>
      <c r="K564" s="45"/>
      <c r="L564" s="45"/>
      <c r="M564" s="45"/>
      <c r="N564" s="45"/>
      <c r="O564" s="45">
        <v>7089.105073314814</v>
      </c>
      <c r="P564" s="45">
        <v>0.0030761329160227846</v>
      </c>
      <c r="Q564" s="45"/>
      <c r="R564" s="45"/>
      <c r="S564" s="45"/>
      <c r="T564" s="45"/>
      <c r="U564" s="45"/>
      <c r="V564" s="45">
        <v>7089.105073314814</v>
      </c>
      <c r="W564" s="45">
        <v>0.010858634345748755</v>
      </c>
      <c r="X564" s="45"/>
      <c r="Y564" s="45"/>
      <c r="Z564" s="45"/>
      <c r="AA564" s="45"/>
      <c r="AB564" s="45"/>
      <c r="AC564" s="45">
        <v>7089.105073314814</v>
      </c>
      <c r="AD564" s="45">
        <v>78.75586335247915</v>
      </c>
      <c r="AE564" s="45"/>
      <c r="AF564" s="45"/>
      <c r="AG564" s="45"/>
      <c r="AH564" s="45"/>
      <c r="AI564" s="45"/>
      <c r="AJ564" s="45">
        <v>7089.105073314814</v>
      </c>
      <c r="AK564" s="45">
        <v>0.023</v>
      </c>
      <c r="AL564" s="45"/>
      <c r="AM564" s="45"/>
      <c r="AN564" s="45"/>
      <c r="AO564" s="23"/>
      <c r="AP564" s="23"/>
      <c r="AQ564" s="45">
        <v>7089.105073314814</v>
      </c>
      <c r="AR564" s="45">
        <v>0.053</v>
      </c>
      <c r="AS564" s="23"/>
      <c r="AT564" s="23"/>
      <c r="AU564" s="23"/>
      <c r="AV564" s="23"/>
      <c r="AW564" s="23"/>
      <c r="AX564" s="45">
        <v>7089.105073314814</v>
      </c>
      <c r="AY564" s="23"/>
      <c r="AZ564" s="23"/>
      <c r="BA564" s="23"/>
      <c r="BB564" s="23"/>
      <c r="BC564" s="23"/>
      <c r="BD564" s="23"/>
      <c r="BE564" s="45">
        <v>7089.105073314814</v>
      </c>
      <c r="BF564" s="45">
        <v>38.0</v>
      </c>
      <c r="BG564" s="23"/>
      <c r="BH564" s="23"/>
      <c r="BI564" s="23"/>
      <c r="BJ564" s="23"/>
      <c r="BK564" s="23"/>
      <c r="BL564" s="45">
        <v>7089.105073314814</v>
      </c>
      <c r="BM564" s="45">
        <v>0.36</v>
      </c>
      <c r="BN564" s="23"/>
      <c r="BO564" s="23"/>
      <c r="BP564" s="23"/>
      <c r="BQ564" s="23"/>
      <c r="BR564" s="23"/>
      <c r="BS564" s="45">
        <v>7089.105073314814</v>
      </c>
      <c r="BT564" s="45">
        <v>0.07</v>
      </c>
      <c r="BU564" s="23"/>
      <c r="BV564" s="23"/>
      <c r="BW564" s="23"/>
      <c r="BX564" s="23"/>
      <c r="BY564" s="23"/>
      <c r="BZ564" s="23"/>
      <c r="CA564" s="23"/>
    </row>
    <row r="565" ht="15.75" customHeight="1">
      <c r="A565" s="45">
        <v>7018.37188574635</v>
      </c>
      <c r="B565" s="46">
        <v>0.089</v>
      </c>
      <c r="C565" s="45"/>
      <c r="D565" s="45"/>
      <c r="E565" s="45"/>
      <c r="F565" s="45"/>
      <c r="G565" s="45"/>
      <c r="H565" s="45">
        <v>7018.37188574635</v>
      </c>
      <c r="I565" s="46">
        <v>0.113</v>
      </c>
      <c r="J565" s="45"/>
      <c r="K565" s="45"/>
      <c r="L565" s="45"/>
      <c r="M565" s="45"/>
      <c r="N565" s="45"/>
      <c r="O565" s="45">
        <v>7018.37188574635</v>
      </c>
      <c r="P565" s="45">
        <v>0.0031214315300824858</v>
      </c>
      <c r="Q565" s="45"/>
      <c r="R565" s="45"/>
      <c r="S565" s="45"/>
      <c r="T565" s="45"/>
      <c r="U565" s="45"/>
      <c r="V565" s="45">
        <v>7018.37188574635</v>
      </c>
      <c r="W565" s="45">
        <v>0.009890013180077045</v>
      </c>
      <c r="X565" s="45"/>
      <c r="Y565" s="45"/>
      <c r="Z565" s="45"/>
      <c r="AA565" s="45"/>
      <c r="AB565" s="45"/>
      <c r="AC565" s="45">
        <v>7018.37188574635</v>
      </c>
      <c r="AD565" s="45">
        <v>90.1116414542645</v>
      </c>
      <c r="AE565" s="45"/>
      <c r="AF565" s="45"/>
      <c r="AG565" s="45"/>
      <c r="AH565" s="45"/>
      <c r="AI565" s="45"/>
      <c r="AJ565" s="45">
        <v>7018.37188574635</v>
      </c>
      <c r="AK565" s="45">
        <v>0.023</v>
      </c>
      <c r="AL565" s="45"/>
      <c r="AM565" s="45"/>
      <c r="AN565" s="45"/>
      <c r="AO565" s="23"/>
      <c r="AP565" s="23"/>
      <c r="AQ565" s="45">
        <v>7018.37188574635</v>
      </c>
      <c r="AR565" s="45">
        <v>0.052</v>
      </c>
      <c r="AS565" s="23"/>
      <c r="AT565" s="23"/>
      <c r="AU565" s="23"/>
      <c r="AV565" s="23"/>
      <c r="AW565" s="23"/>
      <c r="AX565" s="45">
        <v>7018.37188574635</v>
      </c>
      <c r="AY565" s="23"/>
      <c r="AZ565" s="23"/>
      <c r="BA565" s="23"/>
      <c r="BB565" s="23"/>
      <c r="BC565" s="23"/>
      <c r="BD565" s="23"/>
      <c r="BE565" s="45">
        <v>7018.37188574635</v>
      </c>
      <c r="BF565" s="45">
        <v>38.0</v>
      </c>
      <c r="BG565" s="23"/>
      <c r="BH565" s="23"/>
      <c r="BI565" s="23"/>
      <c r="BJ565" s="23"/>
      <c r="BK565" s="23"/>
      <c r="BL565" s="45">
        <v>7018.37188574635</v>
      </c>
      <c r="BM565" s="45">
        <v>0.438</v>
      </c>
      <c r="BN565" s="23"/>
      <c r="BO565" s="23"/>
      <c r="BP565" s="23"/>
      <c r="BQ565" s="23"/>
      <c r="BR565" s="23"/>
      <c r="BS565" s="45">
        <v>7018.37188574635</v>
      </c>
      <c r="BT565" s="45">
        <v>0.084</v>
      </c>
      <c r="BU565" s="23"/>
      <c r="BV565" s="23"/>
      <c r="BW565" s="23"/>
      <c r="BX565" s="23"/>
      <c r="BY565" s="23"/>
      <c r="BZ565" s="23"/>
      <c r="CA565" s="23"/>
    </row>
    <row r="566" ht="15.75" customHeight="1">
      <c r="A566" s="45">
        <v>7010.9805389454095</v>
      </c>
      <c r="B566" s="46">
        <v>0.088</v>
      </c>
      <c r="C566" s="45"/>
      <c r="D566" s="45"/>
      <c r="E566" s="45"/>
      <c r="F566" s="45"/>
      <c r="G566" s="45"/>
      <c r="H566" s="45">
        <v>7010.9805389454095</v>
      </c>
      <c r="I566" s="46">
        <v>0.106</v>
      </c>
      <c r="J566" s="45"/>
      <c r="K566" s="45"/>
      <c r="L566" s="45"/>
      <c r="M566" s="45"/>
      <c r="N566" s="45"/>
      <c r="O566" s="45">
        <v>7010.9805389454095</v>
      </c>
      <c r="P566" s="45"/>
      <c r="Q566" s="45"/>
      <c r="R566" s="45"/>
      <c r="S566" s="45"/>
      <c r="T566" s="45"/>
      <c r="U566" s="45"/>
      <c r="V566" s="45">
        <v>7010.9805389454095</v>
      </c>
      <c r="W566" s="45"/>
      <c r="X566" s="45"/>
      <c r="Y566" s="45"/>
      <c r="Z566" s="45"/>
      <c r="AA566" s="45"/>
      <c r="AB566" s="45"/>
      <c r="AC566" s="45">
        <v>7010.9805389454095</v>
      </c>
      <c r="AD566" s="45">
        <v>101.00849806408775</v>
      </c>
      <c r="AE566" s="45"/>
      <c r="AF566" s="45"/>
      <c r="AG566" s="45"/>
      <c r="AH566" s="45"/>
      <c r="AI566" s="45"/>
      <c r="AJ566" s="45">
        <v>7010.9805389454095</v>
      </c>
      <c r="AK566" s="45">
        <v>0.023</v>
      </c>
      <c r="AL566" s="45"/>
      <c r="AM566" s="45"/>
      <c r="AN566" s="45"/>
      <c r="AO566" s="23"/>
      <c r="AP566" s="23"/>
      <c r="AQ566" s="45">
        <v>7010.9805389454095</v>
      </c>
      <c r="AR566" s="45">
        <v>0.051</v>
      </c>
      <c r="AS566" s="23"/>
      <c r="AT566" s="23"/>
      <c r="AU566" s="23"/>
      <c r="AV566" s="23"/>
      <c r="AW566" s="23"/>
      <c r="AX566" s="45">
        <v>7010.9805389454095</v>
      </c>
      <c r="AY566" s="23">
        <v>0.376</v>
      </c>
      <c r="AZ566" s="23"/>
      <c r="BA566" s="23"/>
      <c r="BB566" s="23"/>
      <c r="BC566" s="23"/>
      <c r="BD566" s="23"/>
      <c r="BE566" s="45">
        <v>7010.9805389454095</v>
      </c>
      <c r="BF566" s="45">
        <v>35.0</v>
      </c>
      <c r="BG566" s="23"/>
      <c r="BH566" s="23"/>
      <c r="BI566" s="23"/>
      <c r="BJ566" s="23"/>
      <c r="BK566" s="23"/>
      <c r="BL566" s="45">
        <v>7010.9805389454095</v>
      </c>
      <c r="BM566" s="45">
        <v>0.704</v>
      </c>
      <c r="BN566" s="23"/>
      <c r="BO566" s="23"/>
      <c r="BP566" s="23"/>
      <c r="BQ566" s="23"/>
      <c r="BR566" s="23"/>
      <c r="BS566" s="45">
        <v>7010.9805389454095</v>
      </c>
      <c r="BT566" s="45">
        <v>0.075</v>
      </c>
      <c r="BU566" s="23"/>
      <c r="BV566" s="23"/>
      <c r="BW566" s="23"/>
      <c r="BX566" s="23"/>
      <c r="BY566" s="23"/>
      <c r="BZ566" s="23"/>
      <c r="CA566" s="23"/>
    </row>
    <row r="567" ht="15.75" customHeight="1">
      <c r="A567" s="45">
        <v>6940.163957333695</v>
      </c>
      <c r="B567" s="46">
        <v>0.085</v>
      </c>
      <c r="C567" s="45"/>
      <c r="D567" s="45"/>
      <c r="E567" s="45"/>
      <c r="F567" s="45"/>
      <c r="G567" s="45"/>
      <c r="H567" s="45">
        <v>6940.163957333695</v>
      </c>
      <c r="I567" s="46">
        <v>0.112</v>
      </c>
      <c r="J567" s="45"/>
      <c r="K567" s="45"/>
      <c r="L567" s="45"/>
      <c r="M567" s="45"/>
      <c r="N567" s="45"/>
      <c r="O567" s="45">
        <v>6940.163957333695</v>
      </c>
      <c r="P567" s="45"/>
      <c r="Q567" s="45"/>
      <c r="R567" s="45"/>
      <c r="S567" s="45"/>
      <c r="T567" s="45"/>
      <c r="U567" s="45"/>
      <c r="V567" s="45">
        <v>6940.163957333695</v>
      </c>
      <c r="W567" s="45"/>
      <c r="X567" s="45"/>
      <c r="Y567" s="45"/>
      <c r="Z567" s="45"/>
      <c r="AA567" s="45"/>
      <c r="AB567" s="45"/>
      <c r="AC567" s="45">
        <v>6940.163957333695</v>
      </c>
      <c r="AD567" s="45">
        <v>108.34942536374695</v>
      </c>
      <c r="AE567" s="45"/>
      <c r="AF567" s="45"/>
      <c r="AG567" s="45"/>
      <c r="AH567" s="45"/>
      <c r="AI567" s="45"/>
      <c r="AJ567" s="45">
        <v>6940.163957333695</v>
      </c>
      <c r="AK567" s="45">
        <v>0.023</v>
      </c>
      <c r="AL567" s="45"/>
      <c r="AM567" s="45"/>
      <c r="AN567" s="45"/>
      <c r="AO567" s="23"/>
      <c r="AP567" s="23"/>
      <c r="AQ567" s="45">
        <v>6940.163957333695</v>
      </c>
      <c r="AR567" s="45">
        <v>0.05</v>
      </c>
      <c r="AS567" s="23"/>
      <c r="AT567" s="23"/>
      <c r="AU567" s="23"/>
      <c r="AV567" s="23"/>
      <c r="AW567" s="23"/>
      <c r="AX567" s="45">
        <v>6940.163957333695</v>
      </c>
      <c r="AY567" s="23">
        <v>0.371</v>
      </c>
      <c r="AZ567" s="23"/>
      <c r="BA567" s="23"/>
      <c r="BB567" s="23"/>
      <c r="BC567" s="23"/>
      <c r="BD567" s="23"/>
      <c r="BE567" s="45">
        <v>6940.163957333695</v>
      </c>
      <c r="BF567" s="45">
        <v>35.0</v>
      </c>
      <c r="BG567" s="23"/>
      <c r="BH567" s="23"/>
      <c r="BI567" s="23"/>
      <c r="BJ567" s="23"/>
      <c r="BK567" s="23"/>
      <c r="BL567" s="45">
        <v>6940.163957333695</v>
      </c>
      <c r="BM567" s="45">
        <v>0.811</v>
      </c>
      <c r="BN567" s="23"/>
      <c r="BO567" s="23"/>
      <c r="BP567" s="23"/>
      <c r="BQ567" s="23"/>
      <c r="BR567" s="23"/>
      <c r="BS567" s="45">
        <v>6940.163957333695</v>
      </c>
      <c r="BT567" s="45">
        <v>0.076</v>
      </c>
      <c r="BU567" s="23"/>
      <c r="BV567" s="23"/>
      <c r="BW567" s="23"/>
      <c r="BX567" s="23"/>
      <c r="BY567" s="23"/>
      <c r="BZ567" s="23"/>
      <c r="CA567" s="23"/>
    </row>
    <row r="568" ht="15.75" customHeight="1">
      <c r="A568" s="45">
        <v>6849.280338958821</v>
      </c>
      <c r="B568" s="46">
        <v>0.078</v>
      </c>
      <c r="C568" s="45"/>
      <c r="D568" s="45"/>
      <c r="E568" s="45"/>
      <c r="F568" s="45"/>
      <c r="G568" s="45"/>
      <c r="H568" s="45">
        <v>6849.280338958821</v>
      </c>
      <c r="I568" s="46">
        <v>0.132</v>
      </c>
      <c r="J568" s="45"/>
      <c r="K568" s="45"/>
      <c r="L568" s="45"/>
      <c r="M568" s="45"/>
      <c r="N568" s="45"/>
      <c r="O568" s="45">
        <v>6849.280338958821</v>
      </c>
      <c r="P568" s="45">
        <v>0.002631800190422261</v>
      </c>
      <c r="Q568" s="45"/>
      <c r="R568" s="45"/>
      <c r="S568" s="45"/>
      <c r="T568" s="45"/>
      <c r="U568" s="45"/>
      <c r="V568" s="45">
        <v>6849.280338958821</v>
      </c>
      <c r="W568" s="45">
        <v>0.008732975551463162</v>
      </c>
      <c r="X568" s="45"/>
      <c r="Y568" s="45"/>
      <c r="Z568" s="45"/>
      <c r="AA568" s="45"/>
      <c r="AB568" s="45"/>
      <c r="AC568" s="45">
        <v>6849.280338958821</v>
      </c>
      <c r="AD568" s="45">
        <v>124.77957584676324</v>
      </c>
      <c r="AE568" s="45"/>
      <c r="AF568" s="45"/>
      <c r="AG568" s="45"/>
      <c r="AH568" s="45"/>
      <c r="AI568" s="45"/>
      <c r="AJ568" s="45">
        <v>6849.280338958821</v>
      </c>
      <c r="AK568" s="45">
        <v>0.022</v>
      </c>
      <c r="AL568" s="45"/>
      <c r="AM568" s="45"/>
      <c r="AN568" s="45"/>
      <c r="AO568" s="23"/>
      <c r="AP568" s="23"/>
      <c r="AQ568" s="45">
        <v>6849.280338958821</v>
      </c>
      <c r="AR568" s="45">
        <v>0.047</v>
      </c>
      <c r="AS568" s="23"/>
      <c r="AT568" s="23"/>
      <c r="AU568" s="23"/>
      <c r="AV568" s="23"/>
      <c r="AW568" s="23"/>
      <c r="AX568" s="45">
        <v>6849.280338958821</v>
      </c>
      <c r="AY568" s="23">
        <v>0.365</v>
      </c>
      <c r="AZ568" s="23"/>
      <c r="BA568" s="23"/>
      <c r="BB568" s="23"/>
      <c r="BC568" s="23"/>
      <c r="BD568" s="23"/>
      <c r="BE568" s="45">
        <v>6849.280338958821</v>
      </c>
      <c r="BF568" s="45">
        <v>31.0</v>
      </c>
      <c r="BG568" s="23"/>
      <c r="BH568" s="23"/>
      <c r="BI568" s="23"/>
      <c r="BJ568" s="23"/>
      <c r="BK568" s="23"/>
      <c r="BL568" s="45">
        <v>6849.280338958821</v>
      </c>
      <c r="BM568" s="45">
        <v>0.853</v>
      </c>
      <c r="BN568" s="23"/>
      <c r="BO568" s="23"/>
      <c r="BP568" s="23"/>
      <c r="BQ568" s="23"/>
      <c r="BR568" s="23"/>
      <c r="BS568" s="45">
        <v>6849.280338958821</v>
      </c>
      <c r="BT568" s="45">
        <v>0.081</v>
      </c>
      <c r="BU568" s="23"/>
      <c r="BV568" s="23"/>
      <c r="BW568" s="23"/>
      <c r="BX568" s="23"/>
      <c r="BY568" s="23"/>
      <c r="BZ568" s="23"/>
      <c r="CA568" s="23"/>
    </row>
    <row r="569" ht="15.75" customHeight="1">
      <c r="A569" s="45">
        <v>6860.197409040643</v>
      </c>
      <c r="B569" s="46">
        <v>0.08</v>
      </c>
      <c r="C569" s="45"/>
      <c r="D569" s="45"/>
      <c r="E569" s="45"/>
      <c r="F569" s="45"/>
      <c r="G569" s="45"/>
      <c r="H569" s="45">
        <v>6860.197409040643</v>
      </c>
      <c r="I569" s="46">
        <v>0.151</v>
      </c>
      <c r="J569" s="45"/>
      <c r="K569" s="45"/>
      <c r="L569" s="45"/>
      <c r="M569" s="45"/>
      <c r="N569" s="45"/>
      <c r="O569" s="45">
        <v>6860.197409040643</v>
      </c>
      <c r="P569" s="45">
        <v>0.002756265902542906</v>
      </c>
      <c r="Q569" s="45"/>
      <c r="R569" s="45"/>
      <c r="S569" s="45"/>
      <c r="T569" s="45"/>
      <c r="U569" s="45"/>
      <c r="V569" s="45">
        <v>6860.197409040643</v>
      </c>
      <c r="W569" s="45">
        <v>0.008951508412135479</v>
      </c>
      <c r="X569" s="45"/>
      <c r="Y569" s="45"/>
      <c r="Z569" s="45"/>
      <c r="AA569" s="45"/>
      <c r="AB569" s="45"/>
      <c r="AC569" s="45">
        <v>6860.197409040643</v>
      </c>
      <c r="AD569" s="45">
        <v>139.32253855713424</v>
      </c>
      <c r="AE569" s="45"/>
      <c r="AF569" s="45"/>
      <c r="AG569" s="45"/>
      <c r="AH569" s="45"/>
      <c r="AI569" s="45"/>
      <c r="AJ569" s="45">
        <v>6860.197409040643</v>
      </c>
      <c r="AK569" s="45">
        <v>0.022</v>
      </c>
      <c r="AL569" s="45"/>
      <c r="AM569" s="45"/>
      <c r="AN569" s="45"/>
      <c r="AO569" s="23"/>
      <c r="AP569" s="23"/>
      <c r="AQ569" s="45">
        <v>6860.197409040643</v>
      </c>
      <c r="AR569" s="45">
        <v>0.046</v>
      </c>
      <c r="AS569" s="23"/>
      <c r="AT569" s="23"/>
      <c r="AU569" s="23"/>
      <c r="AV569" s="23"/>
      <c r="AW569" s="23"/>
      <c r="AX569" s="45">
        <v>6860.197409040643</v>
      </c>
      <c r="AY569" s="23">
        <v>0.337</v>
      </c>
      <c r="AZ569" s="23"/>
      <c r="BA569" s="23"/>
      <c r="BB569" s="23"/>
      <c r="BC569" s="23"/>
      <c r="BD569" s="23"/>
      <c r="BE569" s="45">
        <v>6860.197409040643</v>
      </c>
      <c r="BF569" s="45">
        <v>22.0</v>
      </c>
      <c r="BG569" s="23"/>
      <c r="BH569" s="23"/>
      <c r="BI569" s="23"/>
      <c r="BJ569" s="23"/>
      <c r="BK569" s="23"/>
      <c r="BL569" s="45">
        <v>6860.197409040643</v>
      </c>
      <c r="BM569" s="45">
        <v>0.895</v>
      </c>
      <c r="BN569" s="23"/>
      <c r="BO569" s="23"/>
      <c r="BP569" s="23"/>
      <c r="BQ569" s="23"/>
      <c r="BR569" s="23"/>
      <c r="BS569" s="45">
        <v>6860.197409040643</v>
      </c>
      <c r="BT569" s="45">
        <v>0.084</v>
      </c>
      <c r="BU569" s="23"/>
      <c r="BV569" s="23"/>
      <c r="BW569" s="23"/>
      <c r="BX569" s="23"/>
      <c r="BY569" s="23"/>
      <c r="BZ569" s="23"/>
      <c r="CA569" s="23"/>
    </row>
    <row r="570" ht="15.75" customHeight="1">
      <c r="A570" s="45">
        <v>6809.629596768779</v>
      </c>
      <c r="B570" s="46">
        <v>0.087</v>
      </c>
      <c r="C570" s="45"/>
      <c r="D570" s="45"/>
      <c r="E570" s="45"/>
      <c r="F570" s="45"/>
      <c r="G570" s="45"/>
      <c r="H570" s="45">
        <v>6809.629596768779</v>
      </c>
      <c r="I570" s="46">
        <v>0.117</v>
      </c>
      <c r="J570" s="45"/>
      <c r="K570" s="45"/>
      <c r="L570" s="45"/>
      <c r="M570" s="45"/>
      <c r="N570" s="45"/>
      <c r="O570" s="45">
        <v>6809.629596768779</v>
      </c>
      <c r="P570" s="45"/>
      <c r="Q570" s="45"/>
      <c r="R570" s="45"/>
      <c r="S570" s="45"/>
      <c r="T570" s="45"/>
      <c r="U570" s="45"/>
      <c r="V570" s="45">
        <v>6809.629596768779</v>
      </c>
      <c r="W570" s="45"/>
      <c r="X570" s="45"/>
      <c r="Y570" s="45"/>
      <c r="Z570" s="45"/>
      <c r="AA570" s="45"/>
      <c r="AB570" s="45"/>
      <c r="AC570" s="45">
        <v>6809.629596768779</v>
      </c>
      <c r="AD570" s="45">
        <v>127.82988892179989</v>
      </c>
      <c r="AE570" s="45"/>
      <c r="AF570" s="45"/>
      <c r="AG570" s="45"/>
      <c r="AH570" s="45"/>
      <c r="AI570" s="45"/>
      <c r="AJ570" s="45">
        <v>6809.629596768779</v>
      </c>
      <c r="AK570" s="45">
        <v>0.022</v>
      </c>
      <c r="AL570" s="45"/>
      <c r="AM570" s="45"/>
      <c r="AN570" s="45"/>
      <c r="AO570" s="23"/>
      <c r="AP570" s="23"/>
      <c r="AQ570" s="45">
        <v>6809.629596768779</v>
      </c>
      <c r="AR570" s="45">
        <v>0.04</v>
      </c>
      <c r="AS570" s="23"/>
      <c r="AT570" s="23"/>
      <c r="AU570" s="23"/>
      <c r="AV570" s="23"/>
      <c r="AW570" s="23"/>
      <c r="AX570" s="45">
        <v>6809.629596768779</v>
      </c>
      <c r="AY570" s="23">
        <v>0.298</v>
      </c>
      <c r="AZ570" s="23"/>
      <c r="BA570" s="23"/>
      <c r="BB570" s="23"/>
      <c r="BC570" s="23"/>
      <c r="BD570" s="23"/>
      <c r="BE570" s="45">
        <v>6809.629596768779</v>
      </c>
      <c r="BF570" s="45">
        <v>22.0</v>
      </c>
      <c r="BG570" s="23"/>
      <c r="BH570" s="23"/>
      <c r="BI570" s="23"/>
      <c r="BJ570" s="23"/>
      <c r="BK570" s="23"/>
      <c r="BL570" s="45">
        <v>6809.629596768779</v>
      </c>
      <c r="BM570" s="45">
        <v>0.912</v>
      </c>
      <c r="BN570" s="23"/>
      <c r="BO570" s="23"/>
      <c r="BP570" s="23"/>
      <c r="BQ570" s="23"/>
      <c r="BR570" s="23"/>
      <c r="BS570" s="45">
        <v>6809.629596768779</v>
      </c>
      <c r="BT570" s="45">
        <v>0.1</v>
      </c>
      <c r="BU570" s="23"/>
      <c r="BV570" s="23"/>
      <c r="BW570" s="23"/>
      <c r="BX570" s="23"/>
      <c r="BY570" s="23"/>
      <c r="BZ570" s="23"/>
      <c r="CA570" s="23"/>
    </row>
    <row r="571" ht="15.75" customHeight="1">
      <c r="A571" s="45">
        <v>6719.624908179862</v>
      </c>
      <c r="B571" s="46">
        <v>0.087</v>
      </c>
      <c r="C571" s="45"/>
      <c r="D571" s="45"/>
      <c r="E571" s="45"/>
      <c r="F571" s="45"/>
      <c r="G571" s="45"/>
      <c r="H571" s="45">
        <v>6719.624908179862</v>
      </c>
      <c r="I571" s="46">
        <v>0.098</v>
      </c>
      <c r="J571" s="45"/>
      <c r="K571" s="45"/>
      <c r="L571" s="45"/>
      <c r="M571" s="45"/>
      <c r="N571" s="45"/>
      <c r="O571" s="45">
        <v>6719.624908179862</v>
      </c>
      <c r="P571" s="45">
        <v>0.002519152011629745</v>
      </c>
      <c r="Q571" s="45"/>
      <c r="R571" s="45"/>
      <c r="S571" s="45"/>
      <c r="T571" s="45"/>
      <c r="U571" s="45"/>
      <c r="V571" s="45">
        <v>6719.624908179862</v>
      </c>
      <c r="W571" s="45">
        <v>0.007782917133782112</v>
      </c>
      <c r="X571" s="45"/>
      <c r="Y571" s="45"/>
      <c r="Z571" s="45"/>
      <c r="AA571" s="45"/>
      <c r="AB571" s="45"/>
      <c r="AC571" s="45">
        <v>6719.624908179862</v>
      </c>
      <c r="AD571" s="45">
        <v>159.91528399905235</v>
      </c>
      <c r="AE571" s="45"/>
      <c r="AF571" s="45"/>
      <c r="AG571" s="45"/>
      <c r="AH571" s="45"/>
      <c r="AI571" s="45"/>
      <c r="AJ571" s="45">
        <v>6719.624908179862</v>
      </c>
      <c r="AK571" s="45">
        <v>0.022</v>
      </c>
      <c r="AL571" s="45"/>
      <c r="AM571" s="45"/>
      <c r="AN571" s="45"/>
      <c r="AO571" s="23"/>
      <c r="AP571" s="23"/>
      <c r="AQ571" s="45">
        <v>6719.624908179862</v>
      </c>
      <c r="AR571" s="45">
        <v>0.035</v>
      </c>
      <c r="AS571" s="23"/>
      <c r="AT571" s="23"/>
      <c r="AU571" s="23"/>
      <c r="AV571" s="23"/>
      <c r="AW571" s="23"/>
      <c r="AX571" s="45">
        <v>6719.624908179862</v>
      </c>
      <c r="AY571" s="23">
        <v>0.3</v>
      </c>
      <c r="AZ571" s="23"/>
      <c r="BA571" s="23"/>
      <c r="BB571" s="23"/>
      <c r="BC571" s="23"/>
      <c r="BD571" s="23"/>
      <c r="BE571" s="45">
        <v>6719.624908179862</v>
      </c>
      <c r="BF571" s="45">
        <v>22.0</v>
      </c>
      <c r="BG571" s="23"/>
      <c r="BH571" s="23"/>
      <c r="BI571" s="23"/>
      <c r="BJ571" s="23"/>
      <c r="BK571" s="23"/>
      <c r="BL571" s="45">
        <v>6719.624908179862</v>
      </c>
      <c r="BM571" s="45">
        <v>0.979</v>
      </c>
      <c r="BN571" s="23"/>
      <c r="BO571" s="23"/>
      <c r="BP571" s="23"/>
      <c r="BQ571" s="23"/>
      <c r="BR571" s="23"/>
      <c r="BS571" s="45">
        <v>6719.624908179862</v>
      </c>
      <c r="BT571" s="45">
        <v>0.24</v>
      </c>
      <c r="BU571" s="23"/>
      <c r="BV571" s="23"/>
      <c r="BW571" s="23"/>
      <c r="BX571" s="23"/>
      <c r="BY571" s="23"/>
      <c r="BZ571" s="23"/>
      <c r="CA571" s="23"/>
    </row>
    <row r="572" ht="15.75" customHeight="1">
      <c r="A572" s="45">
        <v>6669.303497299387</v>
      </c>
      <c r="B572" s="46">
        <v>0.087</v>
      </c>
      <c r="C572" s="45"/>
      <c r="D572" s="45"/>
      <c r="E572" s="45"/>
      <c r="F572" s="45"/>
      <c r="G572" s="45"/>
      <c r="H572" s="45">
        <v>6669.303497299387</v>
      </c>
      <c r="I572" s="46">
        <v>0.09</v>
      </c>
      <c r="J572" s="45"/>
      <c r="K572" s="45"/>
      <c r="L572" s="45"/>
      <c r="M572" s="45"/>
      <c r="N572" s="45"/>
      <c r="O572" s="45">
        <v>6669.303497299387</v>
      </c>
      <c r="P572" s="45">
        <v>0.002275589618290751</v>
      </c>
      <c r="Q572" s="45"/>
      <c r="R572" s="45"/>
      <c r="S572" s="45"/>
      <c r="T572" s="45"/>
      <c r="U572" s="45"/>
      <c r="V572" s="45">
        <v>6669.303497299387</v>
      </c>
      <c r="W572" s="45">
        <v>0.007382977134040922</v>
      </c>
      <c r="X572" s="45"/>
      <c r="Y572" s="45"/>
      <c r="Z572" s="45"/>
      <c r="AA572" s="45"/>
      <c r="AB572" s="45"/>
      <c r="AC572" s="45">
        <v>6669.303497299387</v>
      </c>
      <c r="AD572" s="45">
        <v>162.7969228686714</v>
      </c>
      <c r="AE572" s="45"/>
      <c r="AF572" s="45"/>
      <c r="AG572" s="45"/>
      <c r="AH572" s="45"/>
      <c r="AI572" s="45"/>
      <c r="AJ572" s="45">
        <v>6669.303497299387</v>
      </c>
      <c r="AK572" s="45">
        <v>0.021</v>
      </c>
      <c r="AL572" s="45"/>
      <c r="AM572" s="45"/>
      <c r="AN572" s="45"/>
      <c r="AO572" s="23"/>
      <c r="AP572" s="23"/>
      <c r="AQ572" s="45">
        <v>6669.303497299387</v>
      </c>
      <c r="AR572" s="45">
        <v>0.034</v>
      </c>
      <c r="AS572" s="23"/>
      <c r="AT572" s="23"/>
      <c r="AU572" s="23"/>
      <c r="AV572" s="23"/>
      <c r="AW572" s="23"/>
      <c r="AX572" s="45">
        <v>6669.303497299387</v>
      </c>
      <c r="AY572" s="23">
        <v>0.324</v>
      </c>
      <c r="AZ572" s="23"/>
      <c r="BA572" s="23"/>
      <c r="BB572" s="23"/>
      <c r="BC572" s="23"/>
      <c r="BD572" s="23"/>
      <c r="BE572" s="45">
        <v>6669.303497299387</v>
      </c>
      <c r="BF572" s="45">
        <v>19.0</v>
      </c>
      <c r="BG572" s="23"/>
      <c r="BH572" s="23"/>
      <c r="BI572" s="23"/>
      <c r="BJ572" s="23"/>
      <c r="BK572" s="23"/>
      <c r="BL572" s="45">
        <v>6669.303497299387</v>
      </c>
      <c r="BM572" s="45">
        <v>1.232</v>
      </c>
      <c r="BN572" s="23"/>
      <c r="BO572" s="23"/>
      <c r="BP572" s="23"/>
      <c r="BQ572" s="23"/>
      <c r="BR572" s="23"/>
      <c r="BS572" s="45">
        <v>6669.303497299387</v>
      </c>
      <c r="BT572" s="45">
        <v>0.34</v>
      </c>
      <c r="BU572" s="23"/>
      <c r="BV572" s="23"/>
      <c r="BW572" s="23"/>
      <c r="BX572" s="23"/>
      <c r="BY572" s="23"/>
      <c r="BZ572" s="23"/>
      <c r="CA572" s="23"/>
    </row>
    <row r="573" ht="15.75" customHeight="1">
      <c r="A573" s="45">
        <v>6580.590376517852</v>
      </c>
      <c r="B573" s="46">
        <v>0.088</v>
      </c>
      <c r="C573" s="45"/>
      <c r="D573" s="45"/>
      <c r="E573" s="45"/>
      <c r="F573" s="45"/>
      <c r="G573" s="45"/>
      <c r="H573" s="45">
        <v>6580.590376517852</v>
      </c>
      <c r="I573" s="46">
        <v>0.088</v>
      </c>
      <c r="J573" s="45"/>
      <c r="K573" s="45"/>
      <c r="L573" s="45"/>
      <c r="M573" s="45"/>
      <c r="N573" s="45"/>
      <c r="O573" s="45">
        <v>6580.590376517852</v>
      </c>
      <c r="P573" s="45">
        <v>0.0024343401987319165</v>
      </c>
      <c r="Q573" s="45"/>
      <c r="R573" s="45"/>
      <c r="S573" s="45"/>
      <c r="T573" s="45"/>
      <c r="U573" s="45"/>
      <c r="V573" s="45">
        <v>6580.590376517852</v>
      </c>
      <c r="W573" s="45">
        <v>0.008127105633492298</v>
      </c>
      <c r="X573" s="45"/>
      <c r="Y573" s="45"/>
      <c r="Z573" s="45"/>
      <c r="AA573" s="45"/>
      <c r="AB573" s="45"/>
      <c r="AC573" s="45">
        <v>6580.590376517852</v>
      </c>
      <c r="AD573" s="45">
        <v>136.66202805187075</v>
      </c>
      <c r="AE573" s="45"/>
      <c r="AF573" s="45"/>
      <c r="AG573" s="45"/>
      <c r="AH573" s="45"/>
      <c r="AI573" s="45"/>
      <c r="AJ573" s="45">
        <v>6580.590376517852</v>
      </c>
      <c r="AK573" s="45">
        <v>0.021</v>
      </c>
      <c r="AL573" s="45"/>
      <c r="AM573" s="45"/>
      <c r="AN573" s="45"/>
      <c r="AO573" s="23"/>
      <c r="AP573" s="23"/>
      <c r="AQ573" s="45">
        <v>6580.590376517852</v>
      </c>
      <c r="AR573" s="45">
        <v>0.034</v>
      </c>
      <c r="AS573" s="23"/>
      <c r="AT573" s="23"/>
      <c r="AU573" s="23"/>
      <c r="AV573" s="23"/>
      <c r="AW573" s="23"/>
      <c r="AX573" s="45">
        <v>6580.590376517852</v>
      </c>
      <c r="AY573" s="23">
        <v>0.327</v>
      </c>
      <c r="AZ573" s="23"/>
      <c r="BA573" s="23"/>
      <c r="BB573" s="23"/>
      <c r="BC573" s="23"/>
      <c r="BD573" s="23"/>
      <c r="BE573" s="45">
        <v>6580.590376517852</v>
      </c>
      <c r="BF573" s="45">
        <v>19.0</v>
      </c>
      <c r="BG573" s="23"/>
      <c r="BH573" s="23"/>
      <c r="BI573" s="23"/>
      <c r="BJ573" s="23"/>
      <c r="BK573" s="23"/>
      <c r="BL573" s="45">
        <v>6580.590376517852</v>
      </c>
      <c r="BM573" s="45">
        <v>1.306</v>
      </c>
      <c r="BN573" s="23"/>
      <c r="BO573" s="23"/>
      <c r="BP573" s="23"/>
      <c r="BQ573" s="23"/>
      <c r="BR573" s="23"/>
      <c r="BS573" s="45">
        <v>6580.590376517852</v>
      </c>
      <c r="BT573" s="45">
        <v>0.41</v>
      </c>
      <c r="BU573" s="23"/>
      <c r="BV573" s="23"/>
      <c r="BW573" s="23"/>
      <c r="BX573" s="23"/>
      <c r="BY573" s="23"/>
      <c r="BZ573" s="23"/>
      <c r="CA573" s="23"/>
    </row>
    <row r="574" ht="15.75" customHeight="1">
      <c r="A574" s="45">
        <v>56215.37643860259</v>
      </c>
      <c r="B574" s="46"/>
      <c r="C574" s="45"/>
      <c r="D574" s="45"/>
      <c r="E574" s="45"/>
      <c r="F574" s="45"/>
      <c r="G574" s="45"/>
      <c r="H574" s="45">
        <v>56215.37643860259</v>
      </c>
      <c r="I574" s="46"/>
      <c r="J574" s="45"/>
      <c r="K574" s="45"/>
      <c r="L574" s="45"/>
      <c r="M574" s="45"/>
      <c r="N574" s="45"/>
      <c r="O574" s="45">
        <v>56215.37643860259</v>
      </c>
      <c r="P574" s="45"/>
      <c r="Q574" s="45"/>
      <c r="R574" s="45"/>
      <c r="S574" s="45"/>
      <c r="T574" s="45"/>
      <c r="U574" s="45"/>
      <c r="V574" s="45">
        <v>56215.37643860259</v>
      </c>
      <c r="W574" s="45"/>
      <c r="X574" s="45"/>
      <c r="Y574" s="45"/>
      <c r="Z574" s="45"/>
      <c r="AA574" s="45"/>
      <c r="AB574" s="45"/>
      <c r="AC574" s="45">
        <v>56215.37643860259</v>
      </c>
      <c r="AD574" s="45"/>
      <c r="AE574" s="45"/>
      <c r="AF574" s="45"/>
      <c r="AG574" s="45"/>
      <c r="AH574" s="45"/>
      <c r="AI574" s="45"/>
      <c r="AJ574" s="45">
        <v>56215.37643860259</v>
      </c>
      <c r="AK574" s="45">
        <v>0.043</v>
      </c>
      <c r="AL574" s="45"/>
      <c r="AM574" s="45"/>
      <c r="AN574" s="45"/>
      <c r="AO574" s="23"/>
      <c r="AP574" s="23"/>
      <c r="AQ574" s="45">
        <v>56215.37643860259</v>
      </c>
      <c r="AR574" s="45">
        <v>0.11</v>
      </c>
      <c r="AS574" s="23"/>
      <c r="AT574" s="23"/>
      <c r="AU574" s="23"/>
      <c r="AV574" s="23"/>
      <c r="AW574" s="23"/>
      <c r="AX574" s="45">
        <v>56215.37643860259</v>
      </c>
      <c r="AY574" s="23"/>
      <c r="AZ574" s="23"/>
      <c r="BA574" s="23"/>
      <c r="BB574" s="23"/>
      <c r="BC574" s="23"/>
      <c r="BD574" s="23"/>
      <c r="BE574" s="45">
        <v>56215.37643860259</v>
      </c>
      <c r="BF574" s="45"/>
      <c r="BG574" s="23"/>
      <c r="BH574" s="23"/>
      <c r="BI574" s="23"/>
      <c r="BJ574" s="23"/>
      <c r="BK574" s="23"/>
      <c r="BL574" s="45">
        <v>56215.37643860259</v>
      </c>
      <c r="BM574" s="45"/>
      <c r="BN574" s="23"/>
      <c r="BO574" s="23"/>
      <c r="BP574" s="23"/>
      <c r="BQ574" s="23"/>
      <c r="BR574" s="23"/>
      <c r="BS574" s="45">
        <v>56215.37643860259</v>
      </c>
      <c r="BT574" s="45"/>
      <c r="BU574" s="23"/>
      <c r="BV574" s="23"/>
      <c r="BW574" s="23"/>
      <c r="BX574" s="23"/>
      <c r="BY574" s="23"/>
      <c r="BZ574" s="23"/>
      <c r="CA574" s="23"/>
    </row>
    <row r="575" ht="15.75" customHeight="1">
      <c r="A575" s="45">
        <v>54155.88663656562</v>
      </c>
      <c r="B575" s="46"/>
      <c r="C575" s="45"/>
      <c r="D575" s="45"/>
      <c r="E575" s="45"/>
      <c r="F575" s="45"/>
      <c r="G575" s="45"/>
      <c r="H575" s="45">
        <v>54155.88663656562</v>
      </c>
      <c r="I575" s="46"/>
      <c r="J575" s="45"/>
      <c r="K575" s="45"/>
      <c r="L575" s="45"/>
      <c r="M575" s="45"/>
      <c r="N575" s="45"/>
      <c r="O575" s="45">
        <v>54155.88663656562</v>
      </c>
      <c r="P575" s="45"/>
      <c r="Q575" s="45"/>
      <c r="R575" s="45"/>
      <c r="S575" s="45"/>
      <c r="T575" s="45"/>
      <c r="U575" s="45"/>
      <c r="V575" s="45">
        <v>54155.88663656562</v>
      </c>
      <c r="W575" s="45"/>
      <c r="X575" s="45"/>
      <c r="Y575" s="45"/>
      <c r="Z575" s="45"/>
      <c r="AA575" s="45"/>
      <c r="AB575" s="45"/>
      <c r="AC575" s="45">
        <v>54155.88663656562</v>
      </c>
      <c r="AD575" s="45"/>
      <c r="AE575" s="45"/>
      <c r="AF575" s="45"/>
      <c r="AG575" s="45"/>
      <c r="AH575" s="45"/>
      <c r="AI575" s="45"/>
      <c r="AJ575" s="45">
        <v>54155.88663656562</v>
      </c>
      <c r="AK575" s="45">
        <v>0.042</v>
      </c>
      <c r="AL575" s="45"/>
      <c r="AM575" s="45"/>
      <c r="AN575" s="45"/>
      <c r="AO575" s="23"/>
      <c r="AP575" s="23"/>
      <c r="AQ575" s="45">
        <v>54155.88663656562</v>
      </c>
      <c r="AR575" s="45">
        <v>0.105</v>
      </c>
      <c r="AS575" s="23"/>
      <c r="AT575" s="23"/>
      <c r="AU575" s="23"/>
      <c r="AV575" s="23"/>
      <c r="AW575" s="23"/>
      <c r="AX575" s="45">
        <v>54155.88663656562</v>
      </c>
      <c r="AY575" s="23"/>
      <c r="AZ575" s="23"/>
      <c r="BA575" s="23"/>
      <c r="BB575" s="23"/>
      <c r="BC575" s="23"/>
      <c r="BD575" s="23"/>
      <c r="BE575" s="45">
        <v>54155.88663656562</v>
      </c>
      <c r="BF575" s="45"/>
      <c r="BG575" s="23"/>
      <c r="BH575" s="23"/>
      <c r="BI575" s="23"/>
      <c r="BJ575" s="23"/>
      <c r="BK575" s="23"/>
      <c r="BL575" s="45">
        <v>54155.88663656562</v>
      </c>
      <c r="BM575" s="45"/>
      <c r="BN575" s="23"/>
      <c r="BO575" s="23"/>
      <c r="BP575" s="23"/>
      <c r="BQ575" s="23"/>
      <c r="BR575" s="23"/>
      <c r="BS575" s="45">
        <v>54155.88663656562</v>
      </c>
      <c r="BT575" s="45"/>
      <c r="BU575" s="23"/>
      <c r="BV575" s="23"/>
      <c r="BW575" s="23"/>
      <c r="BX575" s="23"/>
      <c r="BY575" s="23"/>
      <c r="BZ575" s="23"/>
      <c r="CA575" s="23"/>
    </row>
    <row r="576" ht="15.75" customHeight="1">
      <c r="A576" s="45">
        <v>52457.13681433513</v>
      </c>
      <c r="B576" s="46"/>
      <c r="C576" s="45"/>
      <c r="D576" s="45"/>
      <c r="E576" s="45"/>
      <c r="F576" s="45"/>
      <c r="G576" s="45"/>
      <c r="H576" s="45">
        <v>52457.13681433513</v>
      </c>
      <c r="I576" s="46"/>
      <c r="J576" s="45"/>
      <c r="K576" s="45"/>
      <c r="L576" s="45"/>
      <c r="M576" s="45"/>
      <c r="N576" s="45"/>
      <c r="O576" s="45">
        <v>52457.13681433513</v>
      </c>
      <c r="P576" s="45"/>
      <c r="Q576" s="45"/>
      <c r="R576" s="45"/>
      <c r="S576" s="45"/>
      <c r="T576" s="45"/>
      <c r="U576" s="45"/>
      <c r="V576" s="45">
        <v>52457.13681433513</v>
      </c>
      <c r="W576" s="45"/>
      <c r="X576" s="45"/>
      <c r="Y576" s="45"/>
      <c r="Z576" s="45"/>
      <c r="AA576" s="45"/>
      <c r="AB576" s="45"/>
      <c r="AC576" s="45">
        <v>52457.13681433513</v>
      </c>
      <c r="AD576" s="45"/>
      <c r="AE576" s="45"/>
      <c r="AF576" s="45"/>
      <c r="AG576" s="45"/>
      <c r="AH576" s="45"/>
      <c r="AI576" s="45"/>
      <c r="AJ576" s="45">
        <v>52457.13681433513</v>
      </c>
      <c r="AK576" s="45">
        <v>0.041</v>
      </c>
      <c r="AL576" s="45"/>
      <c r="AM576" s="45"/>
      <c r="AN576" s="45"/>
      <c r="AO576" s="23"/>
      <c r="AP576" s="23"/>
      <c r="AQ576" s="45">
        <v>52457.13681433513</v>
      </c>
      <c r="AR576" s="45">
        <v>0.1</v>
      </c>
      <c r="AS576" s="23"/>
      <c r="AT576" s="23"/>
      <c r="AU576" s="23"/>
      <c r="AV576" s="23"/>
      <c r="AW576" s="23"/>
      <c r="AX576" s="45">
        <v>52457.13681433513</v>
      </c>
      <c r="AY576" s="23"/>
      <c r="AZ576" s="23"/>
      <c r="BA576" s="23"/>
      <c r="BB576" s="23"/>
      <c r="BC576" s="23"/>
      <c r="BD576" s="23"/>
      <c r="BE576" s="45">
        <v>52457.13681433513</v>
      </c>
      <c r="BF576" s="45"/>
      <c r="BG576" s="23"/>
      <c r="BH576" s="23"/>
      <c r="BI576" s="23"/>
      <c r="BJ576" s="23"/>
      <c r="BK576" s="23"/>
      <c r="BL576" s="45">
        <v>52457.13681433513</v>
      </c>
      <c r="BM576" s="45"/>
      <c r="BN576" s="23"/>
      <c r="BO576" s="23"/>
      <c r="BP576" s="23"/>
      <c r="BQ576" s="23"/>
      <c r="BR576" s="23"/>
      <c r="BS576" s="45">
        <v>52457.13681433513</v>
      </c>
      <c r="BT576" s="45"/>
      <c r="BU576" s="23"/>
      <c r="BV576" s="23"/>
      <c r="BW576" s="23"/>
      <c r="BX576" s="23"/>
      <c r="BY576" s="23"/>
      <c r="BZ576" s="23"/>
      <c r="CA576" s="23"/>
    </row>
    <row r="577" ht="15.75" customHeight="1">
      <c r="A577" s="45">
        <v>50604.67214011454</v>
      </c>
      <c r="B577" s="46"/>
      <c r="C577" s="45"/>
      <c r="D577" s="45"/>
      <c r="E577" s="45"/>
      <c r="F577" s="45"/>
      <c r="G577" s="45"/>
      <c r="H577" s="45">
        <v>50604.67214011454</v>
      </c>
      <c r="I577" s="46"/>
      <c r="J577" s="45"/>
      <c r="K577" s="45"/>
      <c r="L577" s="45"/>
      <c r="M577" s="45"/>
      <c r="N577" s="45"/>
      <c r="O577" s="45">
        <v>50604.67214011454</v>
      </c>
      <c r="P577" s="45"/>
      <c r="Q577" s="45"/>
      <c r="R577" s="45"/>
      <c r="S577" s="45"/>
      <c r="T577" s="45"/>
      <c r="U577" s="45"/>
      <c r="V577" s="45">
        <v>50604.67214011454</v>
      </c>
      <c r="W577" s="45"/>
      <c r="X577" s="45"/>
      <c r="Y577" s="45"/>
      <c r="Z577" s="45"/>
      <c r="AA577" s="45"/>
      <c r="AB577" s="45"/>
      <c r="AC577" s="45">
        <v>50604.67214011454</v>
      </c>
      <c r="AD577" s="45"/>
      <c r="AE577" s="45"/>
      <c r="AF577" s="45"/>
      <c r="AG577" s="45"/>
      <c r="AH577" s="45"/>
      <c r="AI577" s="45"/>
      <c r="AJ577" s="45">
        <v>50604.67214011454</v>
      </c>
      <c r="AK577" s="45">
        <v>0.041</v>
      </c>
      <c r="AL577" s="45"/>
      <c r="AM577" s="45"/>
      <c r="AN577" s="45"/>
      <c r="AO577" s="23"/>
      <c r="AP577" s="23"/>
      <c r="AQ577" s="45">
        <v>50604.67214011454</v>
      </c>
      <c r="AR577" s="45">
        <v>0.095</v>
      </c>
      <c r="AS577" s="23"/>
      <c r="AT577" s="23"/>
      <c r="AU577" s="23"/>
      <c r="AV577" s="23"/>
      <c r="AW577" s="23"/>
      <c r="AX577" s="45">
        <v>50604.67214011454</v>
      </c>
      <c r="AY577" s="23"/>
      <c r="AZ577" s="23"/>
      <c r="BA577" s="23"/>
      <c r="BB577" s="23"/>
      <c r="BC577" s="23"/>
      <c r="BD577" s="23"/>
      <c r="BE577" s="45">
        <v>50604.67214011454</v>
      </c>
      <c r="BF577" s="45"/>
      <c r="BG577" s="23"/>
      <c r="BH577" s="23"/>
      <c r="BI577" s="23"/>
      <c r="BJ577" s="23"/>
      <c r="BK577" s="23"/>
      <c r="BL577" s="45">
        <v>50604.67214011454</v>
      </c>
      <c r="BM577" s="45"/>
      <c r="BN577" s="23"/>
      <c r="BO577" s="23"/>
      <c r="BP577" s="23"/>
      <c r="BQ577" s="23"/>
      <c r="BR577" s="23"/>
      <c r="BS577" s="45">
        <v>50604.67214011454</v>
      </c>
      <c r="BT577" s="45"/>
      <c r="BU577" s="23"/>
      <c r="BV577" s="23"/>
      <c r="BW577" s="23"/>
      <c r="BX577" s="23"/>
      <c r="BY577" s="23"/>
      <c r="BZ577" s="23"/>
      <c r="CA577" s="23"/>
    </row>
    <row r="578" ht="15.75" customHeight="1">
      <c r="A578" s="45">
        <v>48899.24943533009</v>
      </c>
      <c r="B578" s="46"/>
      <c r="C578" s="45"/>
      <c r="D578" s="45"/>
      <c r="E578" s="45"/>
      <c r="F578" s="45"/>
      <c r="G578" s="45"/>
      <c r="H578" s="45">
        <v>48899.24943533009</v>
      </c>
      <c r="I578" s="46"/>
      <c r="J578" s="45"/>
      <c r="K578" s="45"/>
      <c r="L578" s="45"/>
      <c r="M578" s="45"/>
      <c r="N578" s="45"/>
      <c r="O578" s="45">
        <v>48899.24943533009</v>
      </c>
      <c r="P578" s="45"/>
      <c r="Q578" s="45"/>
      <c r="R578" s="45"/>
      <c r="S578" s="45"/>
      <c r="T578" s="45"/>
      <c r="U578" s="45"/>
      <c r="V578" s="45">
        <v>48899.24943533009</v>
      </c>
      <c r="W578" s="45"/>
      <c r="X578" s="45"/>
      <c r="Y578" s="45"/>
      <c r="Z578" s="45"/>
      <c r="AA578" s="45"/>
      <c r="AB578" s="45"/>
      <c r="AC578" s="45">
        <v>48899.24943533009</v>
      </c>
      <c r="AD578" s="45"/>
      <c r="AE578" s="45"/>
      <c r="AF578" s="45"/>
      <c r="AG578" s="45"/>
      <c r="AH578" s="45"/>
      <c r="AI578" s="45"/>
      <c r="AJ578" s="45">
        <v>48899.24943533009</v>
      </c>
      <c r="AK578" s="45">
        <v>0.04</v>
      </c>
      <c r="AL578" s="45"/>
      <c r="AM578" s="45"/>
      <c r="AN578" s="45"/>
      <c r="AO578" s="23"/>
      <c r="AP578" s="23"/>
      <c r="AQ578" s="45">
        <v>48899.24943533009</v>
      </c>
      <c r="AR578" s="45">
        <v>0.091</v>
      </c>
      <c r="AS578" s="23"/>
      <c r="AT578" s="23"/>
      <c r="AU578" s="23"/>
      <c r="AV578" s="23"/>
      <c r="AW578" s="23"/>
      <c r="AX578" s="45">
        <v>48899.24943533009</v>
      </c>
      <c r="AY578" s="23"/>
      <c r="AZ578" s="23"/>
      <c r="BA578" s="23"/>
      <c r="BB578" s="23"/>
      <c r="BC578" s="23"/>
      <c r="BD578" s="23"/>
      <c r="BE578" s="45">
        <v>48899.24943533009</v>
      </c>
      <c r="BF578" s="45"/>
      <c r="BG578" s="23"/>
      <c r="BH578" s="23"/>
      <c r="BI578" s="23"/>
      <c r="BJ578" s="23"/>
      <c r="BK578" s="23"/>
      <c r="BL578" s="45">
        <v>48899.24943533009</v>
      </c>
      <c r="BM578" s="45"/>
      <c r="BN578" s="23"/>
      <c r="BO578" s="23"/>
      <c r="BP578" s="23"/>
      <c r="BQ578" s="23"/>
      <c r="BR578" s="23"/>
      <c r="BS578" s="45">
        <v>48899.24943533009</v>
      </c>
      <c r="BT578" s="45"/>
      <c r="BU578" s="23"/>
      <c r="BV578" s="23"/>
      <c r="BW578" s="23"/>
      <c r="BX578" s="23"/>
      <c r="BY578" s="23"/>
      <c r="BZ578" s="23"/>
      <c r="CA578" s="23"/>
    </row>
    <row r="579" ht="15.75" customHeight="1">
      <c r="A579" s="45">
        <v>47018.720789775194</v>
      </c>
      <c r="B579" s="46"/>
      <c r="C579" s="45"/>
      <c r="D579" s="45"/>
      <c r="E579" s="45"/>
      <c r="F579" s="45"/>
      <c r="G579" s="45"/>
      <c r="H579" s="45">
        <v>47018.720789775194</v>
      </c>
      <c r="I579" s="46"/>
      <c r="J579" s="45"/>
      <c r="K579" s="45"/>
      <c r="L579" s="45"/>
      <c r="M579" s="45"/>
      <c r="N579" s="45"/>
      <c r="O579" s="45">
        <v>47018.720789775194</v>
      </c>
      <c r="P579" s="45"/>
      <c r="Q579" s="45"/>
      <c r="R579" s="45"/>
      <c r="S579" s="45"/>
      <c r="T579" s="45"/>
      <c r="U579" s="45"/>
      <c r="V579" s="45">
        <v>47018.720789775194</v>
      </c>
      <c r="W579" s="45"/>
      <c r="X579" s="45"/>
      <c r="Y579" s="45"/>
      <c r="Z579" s="45"/>
      <c r="AA579" s="45"/>
      <c r="AB579" s="45"/>
      <c r="AC579" s="45">
        <v>47018.720789775194</v>
      </c>
      <c r="AD579" s="45"/>
      <c r="AE579" s="45"/>
      <c r="AF579" s="45"/>
      <c r="AG579" s="45"/>
      <c r="AH579" s="45"/>
      <c r="AI579" s="45"/>
      <c r="AJ579" s="45">
        <v>47018.720789775194</v>
      </c>
      <c r="AK579" s="45">
        <v>0.04</v>
      </c>
      <c r="AL579" s="45"/>
      <c r="AM579" s="45"/>
      <c r="AN579" s="45"/>
      <c r="AO579" s="23"/>
      <c r="AP579" s="23"/>
      <c r="AQ579" s="45">
        <v>47018.720789775194</v>
      </c>
      <c r="AR579" s="45">
        <v>0.087</v>
      </c>
      <c r="AS579" s="23"/>
      <c r="AT579" s="23"/>
      <c r="AU579" s="23"/>
      <c r="AV579" s="23"/>
      <c r="AW579" s="23"/>
      <c r="AX579" s="45">
        <v>47018.720789775194</v>
      </c>
      <c r="AY579" s="23"/>
      <c r="AZ579" s="23"/>
      <c r="BA579" s="23"/>
      <c r="BB579" s="23"/>
      <c r="BC579" s="23"/>
      <c r="BD579" s="23"/>
      <c r="BE579" s="45">
        <v>47018.720789775194</v>
      </c>
      <c r="BF579" s="45"/>
      <c r="BG579" s="23"/>
      <c r="BH579" s="23"/>
      <c r="BI579" s="23"/>
      <c r="BJ579" s="23"/>
      <c r="BK579" s="23"/>
      <c r="BL579" s="45">
        <v>47018.720789775194</v>
      </c>
      <c r="BM579" s="45"/>
      <c r="BN579" s="23"/>
      <c r="BO579" s="23"/>
      <c r="BP579" s="23"/>
      <c r="BQ579" s="23"/>
      <c r="BR579" s="23"/>
      <c r="BS579" s="45">
        <v>47018.720789775194</v>
      </c>
      <c r="BT579" s="45"/>
      <c r="BU579" s="23"/>
      <c r="BV579" s="23"/>
      <c r="BW579" s="23"/>
      <c r="BX579" s="23"/>
      <c r="BY579" s="23"/>
      <c r="BZ579" s="23"/>
      <c r="CA579" s="23"/>
    </row>
    <row r="580" ht="15.75" customHeight="1">
      <c r="A580" s="45">
        <v>45243.504960610095</v>
      </c>
      <c r="B580" s="46"/>
      <c r="C580" s="45"/>
      <c r="D580" s="45"/>
      <c r="E580" s="45"/>
      <c r="F580" s="45"/>
      <c r="G580" s="45"/>
      <c r="H580" s="45">
        <v>45243.504960610095</v>
      </c>
      <c r="I580" s="46"/>
      <c r="J580" s="45"/>
      <c r="K580" s="45"/>
      <c r="L580" s="45"/>
      <c r="M580" s="45"/>
      <c r="N580" s="45"/>
      <c r="O580" s="45">
        <v>45243.504960610095</v>
      </c>
      <c r="P580" s="45"/>
      <c r="Q580" s="45"/>
      <c r="R580" s="45"/>
      <c r="S580" s="45"/>
      <c r="T580" s="45"/>
      <c r="U580" s="45"/>
      <c r="V580" s="45">
        <v>45243.504960610095</v>
      </c>
      <c r="W580" s="45"/>
      <c r="X580" s="45"/>
      <c r="Y580" s="45"/>
      <c r="Z580" s="45"/>
      <c r="AA580" s="45"/>
      <c r="AB580" s="45"/>
      <c r="AC580" s="45">
        <v>45243.504960610095</v>
      </c>
      <c r="AD580" s="45"/>
      <c r="AE580" s="45"/>
      <c r="AF580" s="45"/>
      <c r="AG580" s="45"/>
      <c r="AH580" s="45"/>
      <c r="AI580" s="45"/>
      <c r="AJ580" s="45">
        <v>45243.504960610095</v>
      </c>
      <c r="AK580" s="45">
        <v>0.039</v>
      </c>
      <c r="AL580" s="45"/>
      <c r="AM580" s="45"/>
      <c r="AN580" s="45"/>
      <c r="AO580" s="23"/>
      <c r="AP580" s="23"/>
      <c r="AQ580" s="45">
        <v>45243.504960610095</v>
      </c>
      <c r="AR580" s="45">
        <v>0.083</v>
      </c>
      <c r="AS580" s="23"/>
      <c r="AT580" s="23"/>
      <c r="AU580" s="23"/>
      <c r="AV580" s="23"/>
      <c r="AW580" s="23"/>
      <c r="AX580" s="45">
        <v>45243.504960610095</v>
      </c>
      <c r="AY580" s="23"/>
      <c r="AZ580" s="23"/>
      <c r="BA580" s="23"/>
      <c r="BB580" s="23"/>
      <c r="BC580" s="23"/>
      <c r="BD580" s="23"/>
      <c r="BE580" s="45">
        <v>45243.504960610095</v>
      </c>
      <c r="BF580" s="45"/>
      <c r="BG580" s="23"/>
      <c r="BH580" s="23"/>
      <c r="BI580" s="23"/>
      <c r="BJ580" s="23"/>
      <c r="BK580" s="23"/>
      <c r="BL580" s="45">
        <v>45243.504960610095</v>
      </c>
      <c r="BM580" s="45"/>
      <c r="BN580" s="23"/>
      <c r="BO580" s="23"/>
      <c r="BP580" s="23"/>
      <c r="BQ580" s="23"/>
      <c r="BR580" s="23"/>
      <c r="BS580" s="45">
        <v>45243.504960610095</v>
      </c>
      <c r="BT580" s="45"/>
      <c r="BU580" s="23"/>
      <c r="BV580" s="23"/>
      <c r="BW580" s="23"/>
      <c r="BX580" s="23"/>
      <c r="BY580" s="23"/>
      <c r="BZ580" s="23"/>
      <c r="CA580" s="23"/>
    </row>
    <row r="581" ht="15.75" customHeight="1">
      <c r="A581" s="45">
        <v>43380.044904641734</v>
      </c>
      <c r="B581" s="46"/>
      <c r="C581" s="45"/>
      <c r="D581" s="45"/>
      <c r="E581" s="45"/>
      <c r="F581" s="45"/>
      <c r="G581" s="45"/>
      <c r="H581" s="45">
        <v>43380.044904641734</v>
      </c>
      <c r="I581" s="46"/>
      <c r="J581" s="45"/>
      <c r="K581" s="45"/>
      <c r="L581" s="45"/>
      <c r="M581" s="45"/>
      <c r="N581" s="45"/>
      <c r="O581" s="45">
        <v>43380.044904641734</v>
      </c>
      <c r="P581" s="45"/>
      <c r="Q581" s="45"/>
      <c r="R581" s="45"/>
      <c r="S581" s="45"/>
      <c r="T581" s="45"/>
      <c r="U581" s="45"/>
      <c r="V581" s="45">
        <v>43380.044904641734</v>
      </c>
      <c r="W581" s="45"/>
      <c r="X581" s="45"/>
      <c r="Y581" s="45"/>
      <c r="Z581" s="45"/>
      <c r="AA581" s="45"/>
      <c r="AB581" s="45"/>
      <c r="AC581" s="45">
        <v>43380.044904641734</v>
      </c>
      <c r="AD581" s="45"/>
      <c r="AE581" s="45"/>
      <c r="AF581" s="45"/>
      <c r="AG581" s="45"/>
      <c r="AH581" s="45"/>
      <c r="AI581" s="45"/>
      <c r="AJ581" s="45">
        <v>43380.044904641734</v>
      </c>
      <c r="AK581" s="45">
        <v>0.039</v>
      </c>
      <c r="AL581" s="45"/>
      <c r="AM581" s="45"/>
      <c r="AN581" s="45"/>
      <c r="AO581" s="23"/>
      <c r="AP581" s="23"/>
      <c r="AQ581" s="45">
        <v>43380.044904641734</v>
      </c>
      <c r="AR581" s="45">
        <v>0.079</v>
      </c>
      <c r="AS581" s="23"/>
      <c r="AT581" s="23"/>
      <c r="AU581" s="23"/>
      <c r="AV581" s="23"/>
      <c r="AW581" s="23"/>
      <c r="AX581" s="45">
        <v>43380.044904641734</v>
      </c>
      <c r="AY581" s="23"/>
      <c r="AZ581" s="23"/>
      <c r="BA581" s="23"/>
      <c r="BB581" s="23"/>
      <c r="BC581" s="23"/>
      <c r="BD581" s="23"/>
      <c r="BE581" s="45">
        <v>43380.044904641734</v>
      </c>
      <c r="BF581" s="45"/>
      <c r="BG581" s="23"/>
      <c r="BH581" s="23"/>
      <c r="BI581" s="23"/>
      <c r="BJ581" s="23"/>
      <c r="BK581" s="23"/>
      <c r="BL581" s="45">
        <v>43380.044904641734</v>
      </c>
      <c r="BM581" s="45"/>
      <c r="BN581" s="23"/>
      <c r="BO581" s="23"/>
      <c r="BP581" s="23"/>
      <c r="BQ581" s="23"/>
      <c r="BR581" s="23"/>
      <c r="BS581" s="45">
        <v>43380.044904641734</v>
      </c>
      <c r="BT581" s="45"/>
      <c r="BU581" s="23"/>
      <c r="BV581" s="23"/>
      <c r="BW581" s="23"/>
      <c r="BX581" s="23"/>
      <c r="BY581" s="23"/>
      <c r="BZ581" s="23"/>
      <c r="CA581" s="23"/>
    </row>
    <row r="582" ht="15.75" customHeight="1">
      <c r="A582" s="45">
        <v>41783.710406644335</v>
      </c>
      <c r="B582" s="46">
        <v>0.02</v>
      </c>
      <c r="C582" s="45"/>
      <c r="D582" s="45"/>
      <c r="E582" s="45"/>
      <c r="F582" s="45"/>
      <c r="G582" s="45"/>
      <c r="H582" s="45">
        <v>41783.710406644335</v>
      </c>
      <c r="I582" s="46"/>
      <c r="J582" s="45"/>
      <c r="K582" s="45"/>
      <c r="L582" s="45"/>
      <c r="M582" s="45"/>
      <c r="N582" s="45"/>
      <c r="O582" s="45">
        <v>41783.710406644335</v>
      </c>
      <c r="P582" s="45"/>
      <c r="Q582" s="45"/>
      <c r="R582" s="45"/>
      <c r="S582" s="45"/>
      <c r="T582" s="45"/>
      <c r="U582" s="45"/>
      <c r="V582" s="45">
        <v>41783.710406644335</v>
      </c>
      <c r="W582" s="45"/>
      <c r="X582" s="45"/>
      <c r="Y582" s="45"/>
      <c r="Z582" s="45"/>
      <c r="AA582" s="45"/>
      <c r="AB582" s="45"/>
      <c r="AC582" s="45">
        <v>41783.710406644335</v>
      </c>
      <c r="AD582" s="45"/>
      <c r="AE582" s="45"/>
      <c r="AF582" s="45"/>
      <c r="AG582" s="45"/>
      <c r="AH582" s="45"/>
      <c r="AI582" s="45"/>
      <c r="AJ582" s="45">
        <v>41783.710406644335</v>
      </c>
      <c r="AK582" s="45">
        <v>0.038</v>
      </c>
      <c r="AL582" s="45"/>
      <c r="AM582" s="45"/>
      <c r="AN582" s="45"/>
      <c r="AO582" s="23"/>
      <c r="AP582" s="23"/>
      <c r="AQ582" s="45">
        <v>41783.710406644335</v>
      </c>
      <c r="AR582" s="45">
        <v>0.076</v>
      </c>
      <c r="AS582" s="23"/>
      <c r="AT582" s="23"/>
      <c r="AU582" s="23"/>
      <c r="AV582" s="23"/>
      <c r="AW582" s="23"/>
      <c r="AX582" s="45">
        <v>41783.710406644335</v>
      </c>
      <c r="AY582" s="23"/>
      <c r="AZ582" s="23"/>
      <c r="BA582" s="23"/>
      <c r="BB582" s="23"/>
      <c r="BC582" s="23"/>
      <c r="BD582" s="23"/>
      <c r="BE582" s="45">
        <v>41783.710406644335</v>
      </c>
      <c r="BF582" s="45"/>
      <c r="BG582" s="23"/>
      <c r="BH582" s="23"/>
      <c r="BI582" s="23"/>
      <c r="BJ582" s="23"/>
      <c r="BK582" s="23"/>
      <c r="BL582" s="45">
        <v>41783.710406644335</v>
      </c>
      <c r="BM582" s="45"/>
      <c r="BN582" s="23"/>
      <c r="BO582" s="23"/>
      <c r="BP582" s="23"/>
      <c r="BQ582" s="23"/>
      <c r="BR582" s="23"/>
      <c r="BS582" s="45">
        <v>41783.710406644335</v>
      </c>
      <c r="BT582" s="45"/>
      <c r="BU582" s="23"/>
      <c r="BV582" s="23"/>
      <c r="BW582" s="23"/>
      <c r="BX582" s="23"/>
      <c r="BY582" s="23"/>
      <c r="BZ582" s="23"/>
      <c r="CA582" s="23"/>
    </row>
    <row r="583" ht="15.75" customHeight="1">
      <c r="A583" s="45">
        <v>40123.643844471095</v>
      </c>
      <c r="B583" s="46">
        <v>0.024</v>
      </c>
      <c r="C583" s="45"/>
      <c r="D583" s="45"/>
      <c r="E583" s="45"/>
      <c r="F583" s="45"/>
      <c r="G583" s="45"/>
      <c r="H583" s="45">
        <v>40123.643844471095</v>
      </c>
      <c r="I583" s="46"/>
      <c r="J583" s="45"/>
      <c r="K583" s="45"/>
      <c r="L583" s="45"/>
      <c r="M583" s="45"/>
      <c r="N583" s="45"/>
      <c r="O583" s="45">
        <v>40123.643844471095</v>
      </c>
      <c r="P583" s="45"/>
      <c r="Q583" s="45"/>
      <c r="R583" s="45"/>
      <c r="S583" s="45"/>
      <c r="T583" s="45"/>
      <c r="U583" s="45"/>
      <c r="V583" s="45">
        <v>40123.643844471095</v>
      </c>
      <c r="W583" s="45"/>
      <c r="X583" s="45"/>
      <c r="Y583" s="45"/>
      <c r="Z583" s="45"/>
      <c r="AA583" s="45"/>
      <c r="AB583" s="45"/>
      <c r="AC583" s="45">
        <v>40123.643844471095</v>
      </c>
      <c r="AD583" s="45"/>
      <c r="AE583" s="45"/>
      <c r="AF583" s="45"/>
      <c r="AG583" s="45"/>
      <c r="AH583" s="45"/>
      <c r="AI583" s="45"/>
      <c r="AJ583" s="45">
        <v>40123.643844471095</v>
      </c>
      <c r="AK583" s="45">
        <v>0.038</v>
      </c>
      <c r="AL583" s="45"/>
      <c r="AM583" s="45"/>
      <c r="AN583" s="45"/>
      <c r="AO583" s="23"/>
      <c r="AP583" s="23"/>
      <c r="AQ583" s="45">
        <v>40123.643844471095</v>
      </c>
      <c r="AR583" s="45">
        <v>0.073</v>
      </c>
      <c r="AS583" s="23"/>
      <c r="AT583" s="23"/>
      <c r="AU583" s="23"/>
      <c r="AV583" s="23"/>
      <c r="AW583" s="23"/>
      <c r="AX583" s="45">
        <v>40123.643844471095</v>
      </c>
      <c r="AY583" s="23"/>
      <c r="AZ583" s="23"/>
      <c r="BA583" s="23"/>
      <c r="BB583" s="23"/>
      <c r="BC583" s="23"/>
      <c r="BD583" s="23"/>
      <c r="BE583" s="45">
        <v>40123.643844471095</v>
      </c>
      <c r="BF583" s="45"/>
      <c r="BG583" s="23"/>
      <c r="BH583" s="23"/>
      <c r="BI583" s="23"/>
      <c r="BJ583" s="23"/>
      <c r="BK583" s="23"/>
      <c r="BL583" s="45">
        <v>40123.643844471095</v>
      </c>
      <c r="BM583" s="45"/>
      <c r="BN583" s="23"/>
      <c r="BO583" s="23"/>
      <c r="BP583" s="23"/>
      <c r="BQ583" s="23"/>
      <c r="BR583" s="23"/>
      <c r="BS583" s="45">
        <v>40123.643844471095</v>
      </c>
      <c r="BT583" s="45"/>
      <c r="BU583" s="23"/>
      <c r="BV583" s="23"/>
      <c r="BW583" s="23"/>
      <c r="BX583" s="23"/>
      <c r="BY583" s="23"/>
      <c r="BZ583" s="23"/>
      <c r="CA583" s="23"/>
    </row>
    <row r="584" ht="15.75" customHeight="1">
      <c r="A584" s="45">
        <v>38628.180525180294</v>
      </c>
      <c r="B584" s="46">
        <v>0.021</v>
      </c>
      <c r="C584" s="45"/>
      <c r="D584" s="45"/>
      <c r="E584" s="45"/>
      <c r="F584" s="45"/>
      <c r="G584" s="45"/>
      <c r="H584" s="45">
        <v>38628.180525180294</v>
      </c>
      <c r="I584" s="46"/>
      <c r="J584" s="45"/>
      <c r="K584" s="45"/>
      <c r="L584" s="45"/>
      <c r="M584" s="45"/>
      <c r="N584" s="45"/>
      <c r="O584" s="45">
        <v>38628.180525180294</v>
      </c>
      <c r="P584" s="45"/>
      <c r="Q584" s="45"/>
      <c r="R584" s="45"/>
      <c r="S584" s="45"/>
      <c r="T584" s="45"/>
      <c r="U584" s="45"/>
      <c r="V584" s="45">
        <v>38628.180525180294</v>
      </c>
      <c r="W584" s="45"/>
      <c r="X584" s="45"/>
      <c r="Y584" s="45"/>
      <c r="Z584" s="45"/>
      <c r="AA584" s="45"/>
      <c r="AB584" s="45"/>
      <c r="AC584" s="45">
        <v>38628.180525180294</v>
      </c>
      <c r="AD584" s="45"/>
      <c r="AE584" s="45"/>
      <c r="AF584" s="45"/>
      <c r="AG584" s="45"/>
      <c r="AH584" s="45"/>
      <c r="AI584" s="45"/>
      <c r="AJ584" s="45">
        <v>38628.180525180294</v>
      </c>
      <c r="AK584" s="45">
        <v>0.037</v>
      </c>
      <c r="AL584" s="45"/>
      <c r="AM584" s="45"/>
      <c r="AN584" s="45"/>
      <c r="AO584" s="23"/>
      <c r="AP584" s="23"/>
      <c r="AQ584" s="45">
        <v>38628.180525180294</v>
      </c>
      <c r="AR584" s="45">
        <v>0.071</v>
      </c>
      <c r="AS584" s="23"/>
      <c r="AT584" s="23"/>
      <c r="AU584" s="23"/>
      <c r="AV584" s="23"/>
      <c r="AW584" s="23"/>
      <c r="AX584" s="45">
        <v>38628.180525180294</v>
      </c>
      <c r="AY584" s="23"/>
      <c r="AZ584" s="23"/>
      <c r="BA584" s="23"/>
      <c r="BB584" s="23"/>
      <c r="BC584" s="23"/>
      <c r="BD584" s="23"/>
      <c r="BE584" s="45">
        <v>38628.180525180294</v>
      </c>
      <c r="BF584" s="45"/>
      <c r="BG584" s="23"/>
      <c r="BH584" s="23"/>
      <c r="BI584" s="23"/>
      <c r="BJ584" s="23"/>
      <c r="BK584" s="23"/>
      <c r="BL584" s="45">
        <v>38628.180525180294</v>
      </c>
      <c r="BM584" s="45"/>
      <c r="BN584" s="23"/>
      <c r="BO584" s="23"/>
      <c r="BP584" s="23"/>
      <c r="BQ584" s="23"/>
      <c r="BR584" s="23"/>
      <c r="BS584" s="45">
        <v>38628.180525180294</v>
      </c>
      <c r="BT584" s="45"/>
      <c r="BU584" s="23"/>
      <c r="BV584" s="23"/>
      <c r="BW584" s="23"/>
      <c r="BX584" s="23"/>
      <c r="BY584" s="23"/>
      <c r="BZ584" s="23"/>
      <c r="CA584" s="23"/>
    </row>
    <row r="585" ht="15.75" customHeight="1">
      <c r="A585" s="45">
        <v>36990.264046908276</v>
      </c>
      <c r="B585" s="46">
        <v>0.017</v>
      </c>
      <c r="C585" s="45"/>
      <c r="D585" s="45"/>
      <c r="E585" s="45"/>
      <c r="F585" s="45"/>
      <c r="G585" s="45"/>
      <c r="H585" s="45">
        <v>36990.264046908276</v>
      </c>
      <c r="I585" s="46"/>
      <c r="J585" s="45"/>
      <c r="K585" s="45"/>
      <c r="L585" s="45"/>
      <c r="M585" s="45"/>
      <c r="N585" s="45"/>
      <c r="O585" s="45">
        <v>36990.264046908276</v>
      </c>
      <c r="P585" s="45"/>
      <c r="Q585" s="45"/>
      <c r="R585" s="45"/>
      <c r="S585" s="45"/>
      <c r="T585" s="45"/>
      <c r="U585" s="45"/>
      <c r="V585" s="45">
        <v>36990.264046908276</v>
      </c>
      <c r="W585" s="45"/>
      <c r="X585" s="45"/>
      <c r="Y585" s="45"/>
      <c r="Z585" s="45"/>
      <c r="AA585" s="45"/>
      <c r="AB585" s="45"/>
      <c r="AC585" s="45">
        <v>36990.264046908276</v>
      </c>
      <c r="AD585" s="45"/>
      <c r="AE585" s="45"/>
      <c r="AF585" s="45"/>
      <c r="AG585" s="45"/>
      <c r="AH585" s="45"/>
      <c r="AI585" s="45"/>
      <c r="AJ585" s="45">
        <v>36990.264046908276</v>
      </c>
      <c r="AK585" s="45">
        <v>0.037</v>
      </c>
      <c r="AL585" s="45"/>
      <c r="AM585" s="45"/>
      <c r="AN585" s="45"/>
      <c r="AO585" s="23"/>
      <c r="AP585" s="23"/>
      <c r="AQ585" s="45">
        <v>36990.264046908276</v>
      </c>
      <c r="AR585" s="45">
        <v>0.068</v>
      </c>
      <c r="AS585" s="23"/>
      <c r="AT585" s="23"/>
      <c r="AU585" s="23"/>
      <c r="AV585" s="23"/>
      <c r="AW585" s="23"/>
      <c r="AX585" s="45">
        <v>36990.264046908276</v>
      </c>
      <c r="AY585" s="23"/>
      <c r="AZ585" s="23"/>
      <c r="BA585" s="23"/>
      <c r="BB585" s="23"/>
      <c r="BC585" s="23"/>
      <c r="BD585" s="23"/>
      <c r="BE585" s="45">
        <v>36990.264046908276</v>
      </c>
      <c r="BF585" s="45"/>
      <c r="BG585" s="23"/>
      <c r="BH585" s="23"/>
      <c r="BI585" s="23"/>
      <c r="BJ585" s="23"/>
      <c r="BK585" s="23"/>
      <c r="BL585" s="45">
        <v>36990.264046908276</v>
      </c>
      <c r="BM585" s="45">
        <v>0.173</v>
      </c>
      <c r="BN585" s="23"/>
      <c r="BO585" s="23"/>
      <c r="BP585" s="23"/>
      <c r="BQ585" s="23"/>
      <c r="BR585" s="23"/>
      <c r="BS585" s="45">
        <v>36990.264046908276</v>
      </c>
      <c r="BT585" s="45"/>
      <c r="BU585" s="23"/>
      <c r="BV585" s="23"/>
      <c r="BW585" s="23"/>
      <c r="BX585" s="23"/>
      <c r="BY585" s="23"/>
      <c r="BZ585" s="23"/>
      <c r="CA585" s="23"/>
    </row>
    <row r="586" ht="15.75" customHeight="1">
      <c r="A586" s="45">
        <v>35524.70965008899</v>
      </c>
      <c r="B586" s="46">
        <v>0.026</v>
      </c>
      <c r="C586" s="45"/>
      <c r="D586" s="45"/>
      <c r="E586" s="45"/>
      <c r="F586" s="45"/>
      <c r="G586" s="45"/>
      <c r="H586" s="45">
        <v>35524.70965008899</v>
      </c>
      <c r="I586" s="46"/>
      <c r="J586" s="45"/>
      <c r="K586" s="45"/>
      <c r="L586" s="45"/>
      <c r="M586" s="45"/>
      <c r="N586" s="45"/>
      <c r="O586" s="45">
        <v>35524.70965008899</v>
      </c>
      <c r="P586" s="45"/>
      <c r="Q586" s="45"/>
      <c r="R586" s="45"/>
      <c r="S586" s="45"/>
      <c r="T586" s="45"/>
      <c r="U586" s="45"/>
      <c r="V586" s="45">
        <v>35524.70965008899</v>
      </c>
      <c r="W586" s="45"/>
      <c r="X586" s="45"/>
      <c r="Y586" s="45"/>
      <c r="Z586" s="45"/>
      <c r="AA586" s="45"/>
      <c r="AB586" s="45"/>
      <c r="AC586" s="45">
        <v>35524.70965008899</v>
      </c>
      <c r="AD586" s="45"/>
      <c r="AE586" s="45"/>
      <c r="AF586" s="45"/>
      <c r="AG586" s="45"/>
      <c r="AH586" s="45"/>
      <c r="AI586" s="45"/>
      <c r="AJ586" s="45">
        <v>35524.70965008899</v>
      </c>
      <c r="AK586" s="45">
        <v>0.037</v>
      </c>
      <c r="AL586" s="45"/>
      <c r="AM586" s="45"/>
      <c r="AN586" s="45"/>
      <c r="AO586" s="23"/>
      <c r="AP586" s="23"/>
      <c r="AQ586" s="45">
        <v>35524.70965008899</v>
      </c>
      <c r="AR586" s="45">
        <v>0.066</v>
      </c>
      <c r="AS586" s="23"/>
      <c r="AT586" s="23"/>
      <c r="AU586" s="23"/>
      <c r="AV586" s="23"/>
      <c r="AW586" s="23"/>
      <c r="AX586" s="45">
        <v>35524.70965008899</v>
      </c>
      <c r="AY586" s="23">
        <v>0.263</v>
      </c>
      <c r="AZ586" s="23"/>
      <c r="BA586" s="23"/>
      <c r="BB586" s="23"/>
      <c r="BC586" s="23"/>
      <c r="BD586" s="23"/>
      <c r="BE586" s="45">
        <v>35524.70965008899</v>
      </c>
      <c r="BF586" s="45">
        <v>17.0</v>
      </c>
      <c r="BG586" s="23"/>
      <c r="BH586" s="23"/>
      <c r="BI586" s="23"/>
      <c r="BJ586" s="23"/>
      <c r="BK586" s="23"/>
      <c r="BL586" s="45">
        <v>35524.70965008899</v>
      </c>
      <c r="BM586" s="45">
        <v>0.212</v>
      </c>
      <c r="BN586" s="23"/>
      <c r="BO586" s="23"/>
      <c r="BP586" s="23"/>
      <c r="BQ586" s="23"/>
      <c r="BR586" s="23"/>
      <c r="BS586" s="45">
        <v>35524.70965008899</v>
      </c>
      <c r="BT586" s="45"/>
      <c r="BU586" s="23"/>
      <c r="BV586" s="23"/>
      <c r="BW586" s="23"/>
      <c r="BX586" s="23"/>
      <c r="BY586" s="23"/>
      <c r="BZ586" s="23"/>
      <c r="CA586" s="23"/>
    </row>
    <row r="587" ht="15.75" customHeight="1">
      <c r="A587" s="45">
        <v>22755.304600487892</v>
      </c>
      <c r="B587" s="46">
        <v>0.034</v>
      </c>
      <c r="C587" s="45"/>
      <c r="D587" s="45"/>
      <c r="E587" s="45"/>
      <c r="F587" s="45"/>
      <c r="G587" s="45"/>
      <c r="H587" s="45">
        <v>22755.304600487892</v>
      </c>
      <c r="I587" s="46"/>
      <c r="J587" s="45"/>
      <c r="K587" s="45"/>
      <c r="L587" s="45"/>
      <c r="M587" s="45"/>
      <c r="N587" s="45"/>
      <c r="O587" s="45">
        <v>22755.304600487892</v>
      </c>
      <c r="P587" s="45"/>
      <c r="Q587" s="45"/>
      <c r="R587" s="45"/>
      <c r="S587" s="45"/>
      <c r="T587" s="45"/>
      <c r="U587" s="45"/>
      <c r="V587" s="45">
        <v>22755.304600487892</v>
      </c>
      <c r="W587" s="45"/>
      <c r="X587" s="45"/>
      <c r="Y587" s="45"/>
      <c r="Z587" s="45"/>
      <c r="AA587" s="45"/>
      <c r="AB587" s="45"/>
      <c r="AC587" s="45">
        <v>22755.304600487892</v>
      </c>
      <c r="AD587" s="45">
        <v>1.9834259160488656</v>
      </c>
      <c r="AE587" s="45"/>
      <c r="AF587" s="45"/>
      <c r="AG587" s="45"/>
      <c r="AH587" s="45"/>
      <c r="AI587" s="45"/>
      <c r="AJ587" s="45">
        <v>22755.304600487892</v>
      </c>
      <c r="AK587" s="45">
        <v>0.04</v>
      </c>
      <c r="AL587" s="45"/>
      <c r="AM587" s="45"/>
      <c r="AN587" s="45"/>
      <c r="AO587" s="23"/>
      <c r="AP587" s="23"/>
      <c r="AQ587" s="45">
        <v>22755.304600487892</v>
      </c>
      <c r="AR587" s="45">
        <v>0.069</v>
      </c>
      <c r="AS587" s="23"/>
      <c r="AT587" s="23"/>
      <c r="AU587" s="23"/>
      <c r="AV587" s="23"/>
      <c r="AW587" s="23"/>
      <c r="AX587" s="45">
        <v>22755.304600487892</v>
      </c>
      <c r="AY587" s="23"/>
      <c r="AZ587" s="23"/>
      <c r="BA587" s="23"/>
      <c r="BB587" s="23"/>
      <c r="BC587" s="23"/>
      <c r="BD587" s="23"/>
      <c r="BE587" s="45">
        <v>22755.304600487892</v>
      </c>
      <c r="BF587" s="45"/>
      <c r="BG587" s="23"/>
      <c r="BH587" s="23"/>
      <c r="BI587" s="23"/>
      <c r="BJ587" s="23"/>
      <c r="BK587" s="23"/>
      <c r="BL587" s="45">
        <v>22755.304600487892</v>
      </c>
      <c r="BM587" s="45">
        <v>0.001</v>
      </c>
      <c r="BN587" s="23"/>
      <c r="BO587" s="23"/>
      <c r="BP587" s="23"/>
      <c r="BQ587" s="23"/>
      <c r="BR587" s="23"/>
      <c r="BS587" s="45">
        <v>22755.304600487892</v>
      </c>
      <c r="BT587" s="45">
        <v>0.0</v>
      </c>
      <c r="BU587" s="23"/>
      <c r="BV587" s="23"/>
      <c r="BW587" s="23"/>
      <c r="BX587" s="23"/>
      <c r="BY587" s="23"/>
      <c r="BZ587" s="23"/>
      <c r="CA587" s="23"/>
    </row>
    <row r="588" ht="15.75" customHeight="1">
      <c r="A588" s="45">
        <v>22437.287254600964</v>
      </c>
      <c r="B588" s="46">
        <v>0.035</v>
      </c>
      <c r="C588" s="45"/>
      <c r="D588" s="45"/>
      <c r="E588" s="45"/>
      <c r="F588" s="45"/>
      <c r="G588" s="45"/>
      <c r="H588" s="45">
        <v>22437.287254600964</v>
      </c>
      <c r="I588" s="46"/>
      <c r="J588" s="45"/>
      <c r="K588" s="45"/>
      <c r="L588" s="45"/>
      <c r="M588" s="45"/>
      <c r="N588" s="45"/>
      <c r="O588" s="45">
        <v>22437.287254600964</v>
      </c>
      <c r="P588" s="45">
        <v>5.845651861222214E-4</v>
      </c>
      <c r="Q588" s="45"/>
      <c r="R588" s="45"/>
      <c r="S588" s="45"/>
      <c r="T588" s="45"/>
      <c r="U588" s="45"/>
      <c r="V588" s="45">
        <v>22437.287254600964</v>
      </c>
      <c r="W588" s="45"/>
      <c r="X588" s="45"/>
      <c r="Y588" s="45"/>
      <c r="Z588" s="45"/>
      <c r="AA588" s="45"/>
      <c r="AB588" s="45"/>
      <c r="AC588" s="45">
        <v>22437.287254600964</v>
      </c>
      <c r="AD588" s="45">
        <v>2.602443976238983</v>
      </c>
      <c r="AE588" s="45"/>
      <c r="AF588" s="45"/>
      <c r="AG588" s="45"/>
      <c r="AH588" s="45"/>
      <c r="AI588" s="45"/>
      <c r="AJ588" s="45">
        <v>22437.287254600964</v>
      </c>
      <c r="AK588" s="45">
        <v>0.039</v>
      </c>
      <c r="AL588" s="45"/>
      <c r="AM588" s="45"/>
      <c r="AN588" s="45"/>
      <c r="AO588" s="23"/>
      <c r="AP588" s="23"/>
      <c r="AQ588" s="45">
        <v>22437.287254600964</v>
      </c>
      <c r="AR588" s="45">
        <v>0.067</v>
      </c>
      <c r="AS588" s="23"/>
      <c r="AT588" s="23"/>
      <c r="AU588" s="23"/>
      <c r="AV588" s="23"/>
      <c r="AW588" s="23"/>
      <c r="AX588" s="45">
        <v>22437.287254600964</v>
      </c>
      <c r="AY588" s="23"/>
      <c r="AZ588" s="23"/>
      <c r="BA588" s="23"/>
      <c r="BB588" s="23"/>
      <c r="BC588" s="23"/>
      <c r="BD588" s="23"/>
      <c r="BE588" s="45">
        <v>22437.287254600964</v>
      </c>
      <c r="BF588" s="45"/>
      <c r="BG588" s="23"/>
      <c r="BH588" s="23"/>
      <c r="BI588" s="23"/>
      <c r="BJ588" s="23"/>
      <c r="BK588" s="23"/>
      <c r="BL588" s="45">
        <v>22437.287254600964</v>
      </c>
      <c r="BM588" s="45">
        <v>0.003</v>
      </c>
      <c r="BN588" s="23"/>
      <c r="BO588" s="23"/>
      <c r="BP588" s="23"/>
      <c r="BQ588" s="23"/>
      <c r="BR588" s="23"/>
      <c r="BS588" s="45">
        <v>22437.287254600964</v>
      </c>
      <c r="BT588" s="45">
        <v>0.001</v>
      </c>
      <c r="BU588" s="23"/>
      <c r="BV588" s="23"/>
      <c r="BW588" s="23"/>
      <c r="BX588" s="23"/>
      <c r="BY588" s="23"/>
      <c r="BZ588" s="23"/>
      <c r="CA588" s="23"/>
    </row>
    <row r="589" ht="15.75" customHeight="1">
      <c r="A589" s="45">
        <v>22099.313492535417</v>
      </c>
      <c r="B589" s="46">
        <v>0.036</v>
      </c>
      <c r="C589" s="45"/>
      <c r="D589" s="45"/>
      <c r="E589" s="45"/>
      <c r="F589" s="45"/>
      <c r="G589" s="45"/>
      <c r="H589" s="45">
        <v>22099.313492535417</v>
      </c>
      <c r="I589" s="46"/>
      <c r="J589" s="45"/>
      <c r="K589" s="45"/>
      <c r="L589" s="45"/>
      <c r="M589" s="45"/>
      <c r="N589" s="45"/>
      <c r="O589" s="45">
        <v>22099.313492535417</v>
      </c>
      <c r="P589" s="45">
        <v>5.689288380520165E-4</v>
      </c>
      <c r="Q589" s="45"/>
      <c r="R589" s="45"/>
      <c r="S589" s="45"/>
      <c r="T589" s="45"/>
      <c r="U589" s="45"/>
      <c r="V589" s="45">
        <v>22099.313492535417</v>
      </c>
      <c r="W589" s="45">
        <v>4.856024343096193E-4</v>
      </c>
      <c r="X589" s="45"/>
      <c r="Y589" s="45"/>
      <c r="Z589" s="45"/>
      <c r="AA589" s="45"/>
      <c r="AB589" s="45"/>
      <c r="AC589" s="45">
        <v>22099.313492535417</v>
      </c>
      <c r="AD589" s="45">
        <v>3.1178876400321287</v>
      </c>
      <c r="AE589" s="45"/>
      <c r="AF589" s="45"/>
      <c r="AG589" s="45"/>
      <c r="AH589" s="45"/>
      <c r="AI589" s="45"/>
      <c r="AJ589" s="45">
        <v>22099.313492535417</v>
      </c>
      <c r="AK589" s="45">
        <v>0.039</v>
      </c>
      <c r="AL589" s="45"/>
      <c r="AM589" s="45"/>
      <c r="AN589" s="45"/>
      <c r="AO589" s="23"/>
      <c r="AP589" s="23"/>
      <c r="AQ589" s="45">
        <v>22099.313492535417</v>
      </c>
      <c r="AR589" s="45">
        <v>0.066</v>
      </c>
      <c r="AS589" s="23"/>
      <c r="AT589" s="23"/>
      <c r="AU589" s="23"/>
      <c r="AV589" s="23"/>
      <c r="AW589" s="23"/>
      <c r="AX589" s="45">
        <v>22099.313492535417</v>
      </c>
      <c r="AY589" s="23"/>
      <c r="AZ589" s="23"/>
      <c r="BA589" s="23"/>
      <c r="BB589" s="23"/>
      <c r="BC589" s="23"/>
      <c r="BD589" s="23"/>
      <c r="BE589" s="45">
        <v>22099.313492535417</v>
      </c>
      <c r="BF589" s="45"/>
      <c r="BG589" s="23"/>
      <c r="BH589" s="23"/>
      <c r="BI589" s="23"/>
      <c r="BJ589" s="23"/>
      <c r="BK589" s="23"/>
      <c r="BL589" s="45">
        <v>22099.313492535417</v>
      </c>
      <c r="BM589" s="45">
        <v>0.005</v>
      </c>
      <c r="BN589" s="23"/>
      <c r="BO589" s="23"/>
      <c r="BP589" s="23"/>
      <c r="BQ589" s="23"/>
      <c r="BR589" s="23"/>
      <c r="BS589" s="45">
        <v>22099.313492535417</v>
      </c>
      <c r="BT589" s="45">
        <v>0.004</v>
      </c>
      <c r="BU589" s="23"/>
      <c r="BV589" s="23"/>
      <c r="BW589" s="23"/>
      <c r="BX589" s="23"/>
      <c r="BY589" s="23"/>
      <c r="BZ589" s="23"/>
      <c r="CA589" s="23"/>
    </row>
    <row r="590" ht="15.75" customHeight="1">
      <c r="A590" s="45">
        <v>21585.389113670895</v>
      </c>
      <c r="B590" s="46">
        <v>0.038</v>
      </c>
      <c r="C590" s="45"/>
      <c r="D590" s="45"/>
      <c r="E590" s="45"/>
      <c r="F590" s="45"/>
      <c r="G590" s="45"/>
      <c r="H590" s="45">
        <v>21585.389113670895</v>
      </c>
      <c r="I590" s="46"/>
      <c r="J590" s="45"/>
      <c r="K590" s="45"/>
      <c r="L590" s="45"/>
      <c r="M590" s="45"/>
      <c r="N590" s="45"/>
      <c r="O590" s="45">
        <v>21585.389113670895</v>
      </c>
      <c r="P590" s="45">
        <v>5.437049248616609E-4</v>
      </c>
      <c r="Q590" s="45"/>
      <c r="R590" s="45"/>
      <c r="S590" s="45"/>
      <c r="T590" s="45"/>
      <c r="U590" s="45"/>
      <c r="V590" s="45">
        <v>21585.389113670895</v>
      </c>
      <c r="W590" s="45">
        <v>4.689400763242011E-4</v>
      </c>
      <c r="X590" s="45"/>
      <c r="Y590" s="45"/>
      <c r="Z590" s="45"/>
      <c r="AA590" s="45"/>
      <c r="AB590" s="45"/>
      <c r="AC590" s="45">
        <v>21585.389113670895</v>
      </c>
      <c r="AD590" s="45">
        <v>3.970110207924013</v>
      </c>
      <c r="AE590" s="45"/>
      <c r="AF590" s="45"/>
      <c r="AG590" s="45"/>
      <c r="AH590" s="45"/>
      <c r="AI590" s="45"/>
      <c r="AJ590" s="45">
        <v>21585.389113670895</v>
      </c>
      <c r="AK590" s="45">
        <v>0.039</v>
      </c>
      <c r="AL590" s="45"/>
      <c r="AM590" s="45"/>
      <c r="AN590" s="45"/>
      <c r="AO590" s="23"/>
      <c r="AP590" s="23"/>
      <c r="AQ590" s="45">
        <v>21585.389113670895</v>
      </c>
      <c r="AR590" s="45">
        <v>0.064</v>
      </c>
      <c r="AS590" s="23"/>
      <c r="AT590" s="23"/>
      <c r="AU590" s="23"/>
      <c r="AV590" s="23"/>
      <c r="AW590" s="23"/>
      <c r="AX590" s="45">
        <v>21585.389113670895</v>
      </c>
      <c r="AY590" s="23"/>
      <c r="AZ590" s="23"/>
      <c r="BA590" s="23"/>
      <c r="BB590" s="23"/>
      <c r="BC590" s="23"/>
      <c r="BD590" s="23"/>
      <c r="BE590" s="45">
        <v>21585.389113670895</v>
      </c>
      <c r="BF590" s="45"/>
      <c r="BG590" s="23"/>
      <c r="BH590" s="23"/>
      <c r="BI590" s="23"/>
      <c r="BJ590" s="23"/>
      <c r="BK590" s="23"/>
      <c r="BL590" s="45">
        <v>21585.389113670895</v>
      </c>
      <c r="BM590" s="45">
        <v>0.014</v>
      </c>
      <c r="BN590" s="23"/>
      <c r="BO590" s="23"/>
      <c r="BP590" s="23"/>
      <c r="BQ590" s="23"/>
      <c r="BR590" s="23"/>
      <c r="BS590" s="45">
        <v>21585.389113670895</v>
      </c>
      <c r="BT590" s="45">
        <v>0.005</v>
      </c>
      <c r="BU590" s="23"/>
      <c r="BV590" s="23"/>
      <c r="BW590" s="23"/>
      <c r="BX590" s="23"/>
      <c r="BY590" s="23"/>
      <c r="BZ590" s="23"/>
      <c r="CA590" s="23"/>
    </row>
    <row r="591" ht="15.75" customHeight="1">
      <c r="A591" s="45">
        <v>21410.999834560225</v>
      </c>
      <c r="B591" s="46">
        <v>0.041</v>
      </c>
      <c r="C591" s="45"/>
      <c r="D591" s="45"/>
      <c r="E591" s="45"/>
      <c r="F591" s="45"/>
      <c r="G591" s="45"/>
      <c r="H591" s="45">
        <v>21410.999834560225</v>
      </c>
      <c r="I591" s="46"/>
      <c r="J591" s="45"/>
      <c r="K591" s="45"/>
      <c r="L591" s="45"/>
      <c r="M591" s="45"/>
      <c r="N591" s="45"/>
      <c r="O591" s="45">
        <v>21410.999834560225</v>
      </c>
      <c r="P591" s="45"/>
      <c r="Q591" s="45"/>
      <c r="R591" s="45"/>
      <c r="S591" s="45"/>
      <c r="T591" s="45"/>
      <c r="U591" s="45"/>
      <c r="V591" s="45">
        <v>21410.999834560225</v>
      </c>
      <c r="W591" s="45"/>
      <c r="X591" s="45"/>
      <c r="Y591" s="45"/>
      <c r="Z591" s="45"/>
      <c r="AA591" s="45"/>
      <c r="AB591" s="45"/>
      <c r="AC591" s="45">
        <v>21410.999834560225</v>
      </c>
      <c r="AD591" s="45">
        <v>5.718263992234598</v>
      </c>
      <c r="AE591" s="45"/>
      <c r="AF591" s="45"/>
      <c r="AG591" s="45"/>
      <c r="AH591" s="45"/>
      <c r="AI591" s="45"/>
      <c r="AJ591" s="45">
        <v>21410.999834560225</v>
      </c>
      <c r="AK591" s="45">
        <v>0.038</v>
      </c>
      <c r="AL591" s="45"/>
      <c r="AM591" s="45"/>
      <c r="AN591" s="45"/>
      <c r="AO591" s="23"/>
      <c r="AP591" s="23"/>
      <c r="AQ591" s="45">
        <v>21410.999834560225</v>
      </c>
      <c r="AR591" s="45">
        <v>0.063</v>
      </c>
      <c r="AS591" s="23"/>
      <c r="AT591" s="23"/>
      <c r="AU591" s="23"/>
      <c r="AV591" s="23"/>
      <c r="AW591" s="23"/>
      <c r="AX591" s="45">
        <v>21410.999834560225</v>
      </c>
      <c r="AY591" s="23"/>
      <c r="AZ591" s="23"/>
      <c r="BA591" s="23"/>
      <c r="BB591" s="23"/>
      <c r="BC591" s="23"/>
      <c r="BD591" s="23"/>
      <c r="BE591" s="45">
        <v>21410.999834560225</v>
      </c>
      <c r="BF591" s="45">
        <v>39.0</v>
      </c>
      <c r="BG591" s="23"/>
      <c r="BH591" s="23"/>
      <c r="BI591" s="23"/>
      <c r="BJ591" s="23"/>
      <c r="BK591" s="23"/>
      <c r="BL591" s="45">
        <v>21410.999834560225</v>
      </c>
      <c r="BM591" s="45">
        <v>0.028</v>
      </c>
      <c r="BN591" s="23"/>
      <c r="BO591" s="23"/>
      <c r="BP591" s="23"/>
      <c r="BQ591" s="23"/>
      <c r="BR591" s="23"/>
      <c r="BS591" s="45">
        <v>21410.999834560225</v>
      </c>
      <c r="BT591" s="45">
        <v>0.008</v>
      </c>
      <c r="BU591" s="23"/>
      <c r="BV591" s="23"/>
      <c r="BW591" s="23"/>
      <c r="BX591" s="23"/>
      <c r="BY591" s="23"/>
      <c r="BZ591" s="23"/>
      <c r="CA591" s="23"/>
    </row>
    <row r="592" ht="15.75" customHeight="1">
      <c r="A592" s="45">
        <v>21022.057615571215</v>
      </c>
      <c r="B592" s="46">
        <v>0.041</v>
      </c>
      <c r="C592" s="45"/>
      <c r="D592" s="45"/>
      <c r="E592" s="45"/>
      <c r="F592" s="45"/>
      <c r="G592" s="45"/>
      <c r="H592" s="45">
        <v>21022.057615571215</v>
      </c>
      <c r="I592" s="46"/>
      <c r="J592" s="45"/>
      <c r="K592" s="45"/>
      <c r="L592" s="45"/>
      <c r="M592" s="45"/>
      <c r="N592" s="45"/>
      <c r="O592" s="45">
        <v>21022.057615571215</v>
      </c>
      <c r="P592" s="45">
        <v>4.91960471819821E-4</v>
      </c>
      <c r="Q592" s="45"/>
      <c r="R592" s="45"/>
      <c r="S592" s="45"/>
      <c r="T592" s="45"/>
      <c r="U592" s="45"/>
      <c r="V592" s="45">
        <v>21022.057615571215</v>
      </c>
      <c r="W592" s="45">
        <v>3.985642821120874E-4</v>
      </c>
      <c r="X592" s="45"/>
      <c r="Y592" s="45"/>
      <c r="Z592" s="45"/>
      <c r="AA592" s="45"/>
      <c r="AB592" s="45"/>
      <c r="AC592" s="45">
        <v>21022.057615571215</v>
      </c>
      <c r="AD592" s="45">
        <v>21.117036791545182</v>
      </c>
      <c r="AE592" s="45"/>
      <c r="AF592" s="45"/>
      <c r="AG592" s="45"/>
      <c r="AH592" s="45"/>
      <c r="AI592" s="45"/>
      <c r="AJ592" s="45">
        <v>21022.057615571215</v>
      </c>
      <c r="AK592" s="45">
        <v>0.038</v>
      </c>
      <c r="AL592" s="45"/>
      <c r="AM592" s="45"/>
      <c r="AN592" s="45"/>
      <c r="AO592" s="23"/>
      <c r="AP592" s="23"/>
      <c r="AQ592" s="45">
        <v>21022.057615571215</v>
      </c>
      <c r="AR592" s="45">
        <v>0.061</v>
      </c>
      <c r="AS592" s="23"/>
      <c r="AT592" s="23"/>
      <c r="AU592" s="23"/>
      <c r="AV592" s="23"/>
      <c r="AW592" s="23"/>
      <c r="AX592" s="45">
        <v>21022.057615571215</v>
      </c>
      <c r="AY592" s="23">
        <v>0.497</v>
      </c>
      <c r="AZ592" s="23"/>
      <c r="BA592" s="23"/>
      <c r="BB592" s="23"/>
      <c r="BC592" s="23"/>
      <c r="BD592" s="23"/>
      <c r="BE592" s="45">
        <v>21022.057615571215</v>
      </c>
      <c r="BF592" s="45">
        <v>39.0</v>
      </c>
      <c r="BG592" s="23"/>
      <c r="BH592" s="23"/>
      <c r="BI592" s="23"/>
      <c r="BJ592" s="23"/>
      <c r="BK592" s="23"/>
      <c r="BL592" s="45">
        <v>21022.057615571215</v>
      </c>
      <c r="BM592" s="45">
        <v>0.048</v>
      </c>
      <c r="BN592" s="23"/>
      <c r="BO592" s="23"/>
      <c r="BP592" s="23"/>
      <c r="BQ592" s="23"/>
      <c r="BR592" s="23"/>
      <c r="BS592" s="45">
        <v>21022.057615571215</v>
      </c>
      <c r="BT592" s="45">
        <v>0.013</v>
      </c>
      <c r="BU592" s="23"/>
      <c r="BV592" s="23"/>
      <c r="BW592" s="23"/>
      <c r="BX592" s="23"/>
      <c r="BY592" s="23"/>
      <c r="BZ592" s="23"/>
      <c r="CA592" s="23"/>
    </row>
    <row r="593" ht="15.75" customHeight="1">
      <c r="A593" s="45">
        <v>20680.58572974765</v>
      </c>
      <c r="B593" s="46">
        <v>0.05</v>
      </c>
      <c r="C593" s="45"/>
      <c r="D593" s="45"/>
      <c r="E593" s="45"/>
      <c r="F593" s="45"/>
      <c r="G593" s="45"/>
      <c r="H593" s="45">
        <v>20680.58572974765</v>
      </c>
      <c r="I593" s="46"/>
      <c r="J593" s="45"/>
      <c r="K593" s="45"/>
      <c r="L593" s="45"/>
      <c r="M593" s="45"/>
      <c r="N593" s="45"/>
      <c r="O593" s="45">
        <v>20680.58572974765</v>
      </c>
      <c r="P593" s="45"/>
      <c r="Q593" s="45"/>
      <c r="R593" s="45"/>
      <c r="S593" s="45"/>
      <c r="T593" s="45"/>
      <c r="U593" s="45"/>
      <c r="V593" s="45">
        <v>20680.58572974765</v>
      </c>
      <c r="W593" s="45"/>
      <c r="X593" s="45"/>
      <c r="Y593" s="45"/>
      <c r="Z593" s="45"/>
      <c r="AA593" s="45"/>
      <c r="AB593" s="45"/>
      <c r="AC593" s="45">
        <v>20680.58572974765</v>
      </c>
      <c r="AD593" s="45">
        <v>43.64529585352713</v>
      </c>
      <c r="AE593" s="45"/>
      <c r="AF593" s="45"/>
      <c r="AG593" s="45"/>
      <c r="AH593" s="45"/>
      <c r="AI593" s="45"/>
      <c r="AJ593" s="45">
        <v>20680.58572974765</v>
      </c>
      <c r="AK593" s="45">
        <v>0.037</v>
      </c>
      <c r="AL593" s="45"/>
      <c r="AM593" s="45"/>
      <c r="AN593" s="45"/>
      <c r="AO593" s="23"/>
      <c r="AP593" s="23"/>
      <c r="AQ593" s="45">
        <v>20680.58572974765</v>
      </c>
      <c r="AR593" s="45">
        <v>0.06</v>
      </c>
      <c r="AS593" s="23"/>
      <c r="AT593" s="23"/>
      <c r="AU593" s="23"/>
      <c r="AV593" s="23"/>
      <c r="AW593" s="23"/>
      <c r="AX593" s="45">
        <v>20680.58572974765</v>
      </c>
      <c r="AY593" s="23">
        <v>0.361</v>
      </c>
      <c r="AZ593" s="23"/>
      <c r="BA593" s="23"/>
      <c r="BB593" s="23"/>
      <c r="BC593" s="23"/>
      <c r="BD593" s="23"/>
      <c r="BE593" s="45">
        <v>20680.58572974765</v>
      </c>
      <c r="BF593" s="45">
        <v>39.0</v>
      </c>
      <c r="BG593" s="23"/>
      <c r="BH593" s="23"/>
      <c r="BI593" s="23"/>
      <c r="BJ593" s="23"/>
      <c r="BK593" s="23"/>
      <c r="BL593" s="45">
        <v>20680.58572974765</v>
      </c>
      <c r="BM593" s="45">
        <v>0.119</v>
      </c>
      <c r="BN593" s="23"/>
      <c r="BO593" s="23"/>
      <c r="BP593" s="23"/>
      <c r="BQ593" s="23"/>
      <c r="BR593" s="23"/>
      <c r="BS593" s="45">
        <v>20680.58572974765</v>
      </c>
      <c r="BT593" s="45"/>
      <c r="BU593" s="23"/>
      <c r="BV593" s="23"/>
      <c r="BW593" s="23"/>
      <c r="BX593" s="23"/>
      <c r="BY593" s="23"/>
      <c r="BZ593" s="23"/>
      <c r="CA593" s="23"/>
    </row>
    <row r="594" ht="15.75" customHeight="1">
      <c r="A594" s="45">
        <v>20410.46713779323</v>
      </c>
      <c r="B594" s="46">
        <v>0.062</v>
      </c>
      <c r="C594" s="45"/>
      <c r="D594" s="45"/>
      <c r="E594" s="45"/>
      <c r="F594" s="45"/>
      <c r="G594" s="45"/>
      <c r="H594" s="45">
        <v>20410.46713779323</v>
      </c>
      <c r="I594" s="46"/>
      <c r="J594" s="45"/>
      <c r="K594" s="45"/>
      <c r="L594" s="45"/>
      <c r="M594" s="45"/>
      <c r="N594" s="45"/>
      <c r="O594" s="45">
        <v>20410.46713779323</v>
      </c>
      <c r="P594" s="45">
        <v>4.446049987582127E-4</v>
      </c>
      <c r="Q594" s="45"/>
      <c r="R594" s="45"/>
      <c r="S594" s="45"/>
      <c r="T594" s="45"/>
      <c r="U594" s="45"/>
      <c r="V594" s="45">
        <v>20410.46713779323</v>
      </c>
      <c r="W594" s="45">
        <v>3.4264297487074125E-4</v>
      </c>
      <c r="X594" s="45"/>
      <c r="Y594" s="45"/>
      <c r="Z594" s="45"/>
      <c r="AA594" s="45"/>
      <c r="AB594" s="45"/>
      <c r="AC594" s="45">
        <v>20410.46713779323</v>
      </c>
      <c r="AD594" s="45">
        <v>44.46351026920443</v>
      </c>
      <c r="AE594" s="45"/>
      <c r="AF594" s="45"/>
      <c r="AG594" s="45"/>
      <c r="AH594" s="45"/>
      <c r="AI594" s="45"/>
      <c r="AJ594" s="45">
        <v>20410.46713779323</v>
      </c>
      <c r="AK594" s="45">
        <v>0.036</v>
      </c>
      <c r="AL594" s="45"/>
      <c r="AM594" s="45"/>
      <c r="AN594" s="45"/>
      <c r="AO594" s="23"/>
      <c r="AP594" s="23"/>
      <c r="AQ594" s="45">
        <v>20410.46713779323</v>
      </c>
      <c r="AR594" s="45">
        <v>0.059</v>
      </c>
      <c r="AS594" s="23"/>
      <c r="AT594" s="23"/>
      <c r="AU594" s="23"/>
      <c r="AV594" s="23"/>
      <c r="AW594" s="23"/>
      <c r="AX594" s="45">
        <v>20410.46713779323</v>
      </c>
      <c r="AY594" s="23">
        <v>0.361</v>
      </c>
      <c r="AZ594" s="23"/>
      <c r="BA594" s="23"/>
      <c r="BB594" s="23"/>
      <c r="BC594" s="23"/>
      <c r="BD594" s="23"/>
      <c r="BE594" s="45">
        <v>20410.46713779323</v>
      </c>
      <c r="BF594" s="45">
        <v>39.0</v>
      </c>
      <c r="BG594" s="23"/>
      <c r="BH594" s="23"/>
      <c r="BI594" s="23"/>
      <c r="BJ594" s="23"/>
      <c r="BK594" s="23"/>
      <c r="BL594" s="45">
        <v>20410.46713779323</v>
      </c>
      <c r="BM594" s="45">
        <v>0.204</v>
      </c>
      <c r="BN594" s="23"/>
      <c r="BO594" s="23"/>
      <c r="BP594" s="23"/>
      <c r="BQ594" s="23"/>
      <c r="BR594" s="23"/>
      <c r="BS594" s="45">
        <v>20410.46713779323</v>
      </c>
      <c r="BT594" s="45">
        <v>0.087</v>
      </c>
      <c r="BU594" s="23"/>
      <c r="BV594" s="23"/>
      <c r="BW594" s="23"/>
      <c r="BX594" s="23"/>
      <c r="BY594" s="23"/>
      <c r="BZ594" s="23"/>
      <c r="CA594" s="23"/>
    </row>
    <row r="595" ht="15.75" customHeight="1">
      <c r="A595" s="45">
        <v>20005.83723914746</v>
      </c>
      <c r="B595" s="46">
        <v>0.075</v>
      </c>
      <c r="C595" s="45"/>
      <c r="D595" s="45"/>
      <c r="E595" s="45"/>
      <c r="F595" s="45"/>
      <c r="G595" s="45"/>
      <c r="H595" s="45">
        <v>20005.83723914746</v>
      </c>
      <c r="I595" s="46"/>
      <c r="J595" s="45"/>
      <c r="K595" s="45"/>
      <c r="L595" s="45"/>
      <c r="M595" s="45"/>
      <c r="N595" s="45"/>
      <c r="O595" s="45">
        <v>20005.83723914746</v>
      </c>
      <c r="P595" s="45"/>
      <c r="Q595" s="45"/>
      <c r="R595" s="45"/>
      <c r="S595" s="45"/>
      <c r="T595" s="45"/>
      <c r="U595" s="45"/>
      <c r="V595" s="45">
        <v>20005.83723914746</v>
      </c>
      <c r="W595" s="45"/>
      <c r="X595" s="45"/>
      <c r="Y595" s="45"/>
      <c r="Z595" s="45"/>
      <c r="AA595" s="45"/>
      <c r="AB595" s="45"/>
      <c r="AC595" s="45">
        <v>20005.83723914746</v>
      </c>
      <c r="AD595" s="45">
        <v>34.900050866530364</v>
      </c>
      <c r="AE595" s="45"/>
      <c r="AF595" s="45"/>
      <c r="AG595" s="45"/>
      <c r="AH595" s="45"/>
      <c r="AI595" s="45"/>
      <c r="AJ595" s="45">
        <v>20005.83723914746</v>
      </c>
      <c r="AK595" s="45">
        <v>0.036</v>
      </c>
      <c r="AL595" s="45"/>
      <c r="AM595" s="45"/>
      <c r="AN595" s="45"/>
      <c r="AO595" s="23"/>
      <c r="AP595" s="23"/>
      <c r="AQ595" s="45">
        <v>20005.83723914746</v>
      </c>
      <c r="AR595" s="45">
        <v>0.058</v>
      </c>
      <c r="AS595" s="23"/>
      <c r="AT595" s="23"/>
      <c r="AU595" s="23"/>
      <c r="AV595" s="23"/>
      <c r="AW595" s="23"/>
      <c r="AX595" s="45">
        <v>20005.83723914746</v>
      </c>
      <c r="AY595" s="23">
        <v>0.361</v>
      </c>
      <c r="AZ595" s="23"/>
      <c r="BA595" s="23"/>
      <c r="BB595" s="23"/>
      <c r="BC595" s="23"/>
      <c r="BD595" s="23"/>
      <c r="BE595" s="45">
        <v>20005.83723914746</v>
      </c>
      <c r="BF595" s="45">
        <v>39.0</v>
      </c>
      <c r="BG595" s="23"/>
      <c r="BH595" s="23"/>
      <c r="BI595" s="23"/>
      <c r="BJ595" s="23"/>
      <c r="BK595" s="23"/>
      <c r="BL595" s="45">
        <v>20005.83723914746</v>
      </c>
      <c r="BM595" s="45">
        <v>0.29</v>
      </c>
      <c r="BN595" s="23"/>
      <c r="BO595" s="23"/>
      <c r="BP595" s="23"/>
      <c r="BQ595" s="23"/>
      <c r="BR595" s="23"/>
      <c r="BS595" s="45">
        <v>20005.83723914746</v>
      </c>
      <c r="BT595" s="45"/>
      <c r="BU595" s="23"/>
      <c r="BV595" s="23"/>
      <c r="BW595" s="23"/>
      <c r="BX595" s="23"/>
      <c r="BY595" s="23"/>
      <c r="BZ595" s="23"/>
      <c r="CA595" s="23"/>
    </row>
    <row r="596" ht="15.75" customHeight="1">
      <c r="A596" s="45">
        <v>19625.183103819112</v>
      </c>
      <c r="B596" s="46">
        <v>0.074</v>
      </c>
      <c r="C596" s="45"/>
      <c r="D596" s="45"/>
      <c r="E596" s="45"/>
      <c r="F596" s="45"/>
      <c r="G596" s="45"/>
      <c r="H596" s="45">
        <v>19625.183103819112</v>
      </c>
      <c r="I596" s="46"/>
      <c r="J596" s="45"/>
      <c r="K596" s="45"/>
      <c r="L596" s="45"/>
      <c r="M596" s="45"/>
      <c r="N596" s="45"/>
      <c r="O596" s="45">
        <v>19625.183103819112</v>
      </c>
      <c r="P596" s="45">
        <v>4.3881220817223614E-4</v>
      </c>
      <c r="Q596" s="45"/>
      <c r="R596" s="45"/>
      <c r="S596" s="45"/>
      <c r="T596" s="45"/>
      <c r="U596" s="45"/>
      <c r="V596" s="45">
        <v>19625.183103819112</v>
      </c>
      <c r="W596" s="45">
        <v>3.598237153581805E-4</v>
      </c>
      <c r="X596" s="45"/>
      <c r="Y596" s="45"/>
      <c r="Z596" s="45"/>
      <c r="AA596" s="45"/>
      <c r="AB596" s="45"/>
      <c r="AC596" s="45">
        <v>19625.183103819112</v>
      </c>
      <c r="AD596" s="45">
        <v>24.904472125899108</v>
      </c>
      <c r="AE596" s="45"/>
      <c r="AF596" s="45"/>
      <c r="AG596" s="45"/>
      <c r="AH596" s="45"/>
      <c r="AI596" s="45"/>
      <c r="AJ596" s="45">
        <v>19625.183103819112</v>
      </c>
      <c r="AK596" s="45">
        <v>0.035</v>
      </c>
      <c r="AL596" s="45"/>
      <c r="AM596" s="45"/>
      <c r="AN596" s="45"/>
      <c r="AO596" s="23"/>
      <c r="AP596" s="23"/>
      <c r="AQ596" s="45">
        <v>19625.183103819112</v>
      </c>
      <c r="AR596" s="45">
        <v>0.056</v>
      </c>
      <c r="AS596" s="23"/>
      <c r="AT596" s="23"/>
      <c r="AU596" s="23"/>
      <c r="AV596" s="23"/>
      <c r="AW596" s="23"/>
      <c r="AX596" s="45">
        <v>19625.183103819112</v>
      </c>
      <c r="AY596" s="23">
        <v>0.361</v>
      </c>
      <c r="AZ596" s="23"/>
      <c r="BA596" s="23"/>
      <c r="BB596" s="23"/>
      <c r="BC596" s="23"/>
      <c r="BD596" s="23"/>
      <c r="BE596" s="45">
        <v>19625.183103819112</v>
      </c>
      <c r="BF596" s="45">
        <v>36.0</v>
      </c>
      <c r="BG596" s="23"/>
      <c r="BH596" s="23"/>
      <c r="BI596" s="23"/>
      <c r="BJ596" s="23"/>
      <c r="BK596" s="23"/>
      <c r="BL596" s="45">
        <v>19625.183103819112</v>
      </c>
      <c r="BM596" s="45">
        <v>0.361</v>
      </c>
      <c r="BN596" s="23"/>
      <c r="BO596" s="23"/>
      <c r="BP596" s="23"/>
      <c r="BQ596" s="23"/>
      <c r="BR596" s="23"/>
      <c r="BS596" s="45">
        <v>19625.183103819112</v>
      </c>
      <c r="BT596" s="45"/>
      <c r="BU596" s="23"/>
      <c r="BV596" s="23"/>
      <c r="BW596" s="23"/>
      <c r="BX596" s="23"/>
      <c r="BY596" s="23"/>
      <c r="BZ596" s="23"/>
      <c r="CA596" s="23"/>
    </row>
    <row r="597" ht="15.75" customHeight="1">
      <c r="A597" s="45">
        <v>19241.556196479512</v>
      </c>
      <c r="B597" s="46">
        <v>0.065</v>
      </c>
      <c r="C597" s="45"/>
      <c r="D597" s="45"/>
      <c r="E597" s="45"/>
      <c r="F597" s="45"/>
      <c r="G597" s="45"/>
      <c r="H597" s="45">
        <v>19241.556196479512</v>
      </c>
      <c r="I597" s="46"/>
      <c r="J597" s="45"/>
      <c r="K597" s="45"/>
      <c r="L597" s="45"/>
      <c r="M597" s="45"/>
      <c r="N597" s="45"/>
      <c r="O597" s="45">
        <v>19241.556196479512</v>
      </c>
      <c r="P597" s="45">
        <v>4.1616176280928065E-4</v>
      </c>
      <c r="Q597" s="45"/>
      <c r="R597" s="45"/>
      <c r="S597" s="45"/>
      <c r="T597" s="45"/>
      <c r="U597" s="45"/>
      <c r="V597" s="45">
        <v>19241.556196479512</v>
      </c>
      <c r="W597" s="45">
        <v>3.003477897258056E-4</v>
      </c>
      <c r="X597" s="45"/>
      <c r="Y597" s="45"/>
      <c r="Z597" s="45"/>
      <c r="AA597" s="45"/>
      <c r="AB597" s="45"/>
      <c r="AC597" s="45">
        <v>19241.556196479512</v>
      </c>
      <c r="AD597" s="45">
        <v>31.302589963952094</v>
      </c>
      <c r="AE597" s="45"/>
      <c r="AF597" s="45"/>
      <c r="AG597" s="45"/>
      <c r="AH597" s="45"/>
      <c r="AI597" s="45"/>
      <c r="AJ597" s="45">
        <v>19241.556196479512</v>
      </c>
      <c r="AK597" s="45">
        <v>0.035</v>
      </c>
      <c r="AL597" s="45"/>
      <c r="AM597" s="45"/>
      <c r="AN597" s="45"/>
      <c r="AO597" s="23"/>
      <c r="AP597" s="23"/>
      <c r="AQ597" s="45">
        <v>19241.556196479512</v>
      </c>
      <c r="AR597" s="45">
        <v>0.055</v>
      </c>
      <c r="AS597" s="23"/>
      <c r="AT597" s="23"/>
      <c r="AU597" s="23"/>
      <c r="AV597" s="23"/>
      <c r="AW597" s="23"/>
      <c r="AX597" s="45">
        <v>19241.556196479512</v>
      </c>
      <c r="AY597" s="23">
        <v>0.361</v>
      </c>
      <c r="AZ597" s="23"/>
      <c r="BA597" s="23"/>
      <c r="BB597" s="23"/>
      <c r="BC597" s="23"/>
      <c r="BD597" s="23"/>
      <c r="BE597" s="45">
        <v>19241.556196479512</v>
      </c>
      <c r="BF597" s="45">
        <v>36.0</v>
      </c>
      <c r="BG597" s="23"/>
      <c r="BH597" s="23"/>
      <c r="BI597" s="23"/>
      <c r="BJ597" s="23"/>
      <c r="BK597" s="23"/>
      <c r="BL597" s="45">
        <v>19241.556196479512</v>
      </c>
      <c r="BM597" s="45">
        <v>0.415</v>
      </c>
      <c r="BN597" s="23"/>
      <c r="BO597" s="23"/>
      <c r="BP597" s="23"/>
      <c r="BQ597" s="23"/>
      <c r="BR597" s="23"/>
      <c r="BS597" s="45">
        <v>19241.556196479512</v>
      </c>
      <c r="BT597" s="45">
        <v>0.167</v>
      </c>
      <c r="BU597" s="23"/>
      <c r="BV597" s="23"/>
      <c r="BW597" s="23"/>
      <c r="BX597" s="23"/>
      <c r="BY597" s="23"/>
      <c r="BZ597" s="23"/>
      <c r="CA597" s="23"/>
    </row>
    <row r="598" ht="15.75" customHeight="1">
      <c r="A598" s="45">
        <v>19049.75067472213</v>
      </c>
      <c r="B598" s="46">
        <v>0.067</v>
      </c>
      <c r="C598" s="45"/>
      <c r="D598" s="45"/>
      <c r="E598" s="45"/>
      <c r="F598" s="45"/>
      <c r="G598" s="45"/>
      <c r="H598" s="45">
        <v>19049.75067472213</v>
      </c>
      <c r="I598" s="46"/>
      <c r="J598" s="45"/>
      <c r="K598" s="45"/>
      <c r="L598" s="45"/>
      <c r="M598" s="45"/>
      <c r="N598" s="45"/>
      <c r="O598" s="45">
        <v>19049.75067472213</v>
      </c>
      <c r="P598" s="45"/>
      <c r="Q598" s="45"/>
      <c r="R598" s="45"/>
      <c r="S598" s="45"/>
      <c r="T598" s="45"/>
      <c r="U598" s="45"/>
      <c r="V598" s="45">
        <v>19049.75067472213</v>
      </c>
      <c r="W598" s="45"/>
      <c r="X598" s="45"/>
      <c r="Y598" s="45"/>
      <c r="Z598" s="45"/>
      <c r="AA598" s="45"/>
      <c r="AB598" s="45"/>
      <c r="AC598" s="45">
        <v>19049.75067472213</v>
      </c>
      <c r="AD598" s="45">
        <v>25.719908331721378</v>
      </c>
      <c r="AE598" s="45"/>
      <c r="AF598" s="45"/>
      <c r="AG598" s="45"/>
      <c r="AH598" s="45"/>
      <c r="AI598" s="45"/>
      <c r="AJ598" s="45">
        <v>19049.75067472213</v>
      </c>
      <c r="AK598" s="45">
        <v>0.034</v>
      </c>
      <c r="AL598" s="45"/>
      <c r="AM598" s="45"/>
      <c r="AN598" s="45"/>
      <c r="AO598" s="23"/>
      <c r="AP598" s="23"/>
      <c r="AQ598" s="45">
        <v>19049.75067472213</v>
      </c>
      <c r="AR598" s="45">
        <v>0.054</v>
      </c>
      <c r="AS598" s="23"/>
      <c r="AT598" s="23"/>
      <c r="AU598" s="23"/>
      <c r="AV598" s="23"/>
      <c r="AW598" s="23"/>
      <c r="AX598" s="45">
        <v>19049.75067472213</v>
      </c>
      <c r="AY598" s="23">
        <v>0.361</v>
      </c>
      <c r="AZ598" s="23"/>
      <c r="BA598" s="23"/>
      <c r="BB598" s="23"/>
      <c r="BC598" s="23"/>
      <c r="BD598" s="23"/>
      <c r="BE598" s="45">
        <v>19049.75067472213</v>
      </c>
      <c r="BF598" s="45">
        <v>36.0</v>
      </c>
      <c r="BG598" s="23"/>
      <c r="BH598" s="23"/>
      <c r="BI598" s="23"/>
      <c r="BJ598" s="23"/>
      <c r="BK598" s="23"/>
      <c r="BL598" s="45">
        <v>19049.75067472213</v>
      </c>
      <c r="BM598" s="45">
        <v>0.688</v>
      </c>
      <c r="BN598" s="23"/>
      <c r="BO598" s="23"/>
      <c r="BP598" s="23"/>
      <c r="BQ598" s="23"/>
      <c r="BR598" s="23"/>
      <c r="BS598" s="45">
        <v>19049.75067472213</v>
      </c>
      <c r="BT598" s="45">
        <v>0.173</v>
      </c>
      <c r="BU598" s="23"/>
      <c r="BV598" s="23"/>
      <c r="BW598" s="23"/>
      <c r="BX598" s="23"/>
      <c r="BY598" s="23"/>
      <c r="BZ598" s="23"/>
      <c r="CA598" s="23"/>
    </row>
    <row r="599" ht="15.75" customHeight="1">
      <c r="A599" s="45">
        <v>19061.522987726235</v>
      </c>
      <c r="B599" s="46">
        <v>0.072</v>
      </c>
      <c r="C599" s="45"/>
      <c r="D599" s="45"/>
      <c r="E599" s="45"/>
      <c r="F599" s="45"/>
      <c r="G599" s="45"/>
      <c r="H599" s="45">
        <v>19061.522987726235</v>
      </c>
      <c r="I599" s="46"/>
      <c r="J599" s="45"/>
      <c r="K599" s="45"/>
      <c r="L599" s="45"/>
      <c r="M599" s="45"/>
      <c r="N599" s="45"/>
      <c r="O599" s="45">
        <v>19061.522987726235</v>
      </c>
      <c r="P599" s="45">
        <v>4.2792984682036455E-4</v>
      </c>
      <c r="Q599" s="45"/>
      <c r="R599" s="45"/>
      <c r="S599" s="45"/>
      <c r="T599" s="45"/>
      <c r="U599" s="45"/>
      <c r="V599" s="45">
        <v>19061.522987726235</v>
      </c>
      <c r="W599" s="45">
        <v>3.092590958079194E-4</v>
      </c>
      <c r="X599" s="45"/>
      <c r="Y599" s="45"/>
      <c r="Z599" s="45"/>
      <c r="AA599" s="45"/>
      <c r="AB599" s="45"/>
      <c r="AC599" s="45">
        <v>19061.522987726235</v>
      </c>
      <c r="AD599" s="45">
        <v>24.41165426354784</v>
      </c>
      <c r="AE599" s="45"/>
      <c r="AF599" s="45"/>
      <c r="AG599" s="45"/>
      <c r="AH599" s="45"/>
      <c r="AI599" s="45"/>
      <c r="AJ599" s="45">
        <v>19061.522987726235</v>
      </c>
      <c r="AK599" s="45">
        <v>0.034</v>
      </c>
      <c r="AL599" s="45"/>
      <c r="AM599" s="45"/>
      <c r="AN599" s="45"/>
      <c r="AO599" s="23"/>
      <c r="AP599" s="23"/>
      <c r="AQ599" s="45">
        <v>19061.522987726235</v>
      </c>
      <c r="AR599" s="45">
        <v>0.053</v>
      </c>
      <c r="AS599" s="23"/>
      <c r="AT599" s="23"/>
      <c r="AU599" s="23"/>
      <c r="AV599" s="23"/>
      <c r="AW599" s="23"/>
      <c r="AX599" s="45">
        <v>19061.522987726235</v>
      </c>
      <c r="AY599" s="23">
        <v>0.361</v>
      </c>
      <c r="AZ599" s="23"/>
      <c r="BA599" s="23"/>
      <c r="BB599" s="23"/>
      <c r="BC599" s="23"/>
      <c r="BD599" s="23"/>
      <c r="BE599" s="45">
        <v>19061.522987726235</v>
      </c>
      <c r="BF599" s="45">
        <v>36.0</v>
      </c>
      <c r="BG599" s="23"/>
      <c r="BH599" s="23"/>
      <c r="BI599" s="23"/>
      <c r="BJ599" s="23"/>
      <c r="BK599" s="23"/>
      <c r="BL599" s="45">
        <v>19061.522987726235</v>
      </c>
      <c r="BM599" s="45">
        <v>0.744</v>
      </c>
      <c r="BN599" s="23"/>
      <c r="BO599" s="23"/>
      <c r="BP599" s="23"/>
      <c r="BQ599" s="23"/>
      <c r="BR599" s="23"/>
      <c r="BS599" s="45">
        <v>19061.522987726235</v>
      </c>
      <c r="BT599" s="45">
        <v>0.21</v>
      </c>
      <c r="BU599" s="23"/>
      <c r="BV599" s="23"/>
      <c r="BW599" s="23"/>
      <c r="BX599" s="23"/>
      <c r="BY599" s="23"/>
      <c r="BZ599" s="23"/>
      <c r="CA599" s="23"/>
    </row>
    <row r="600" ht="15.75" customHeight="1">
      <c r="A600" s="45">
        <v>723878.1064476857</v>
      </c>
      <c r="B600" s="46">
        <v>0.053</v>
      </c>
      <c r="C600" s="45"/>
      <c r="D600" s="45"/>
      <c r="E600" s="45"/>
      <c r="F600" s="45"/>
      <c r="G600" s="45"/>
      <c r="H600" s="45">
        <v>723878.1064476857</v>
      </c>
      <c r="I600" s="46">
        <v>0.14</v>
      </c>
      <c r="J600" s="45"/>
      <c r="K600" s="45"/>
      <c r="L600" s="45"/>
      <c r="M600" s="45"/>
      <c r="N600" s="45"/>
      <c r="O600" s="45">
        <v>723878.1064476857</v>
      </c>
      <c r="P600" s="45"/>
      <c r="Q600" s="45"/>
      <c r="R600" s="45"/>
      <c r="S600" s="45"/>
      <c r="T600" s="45"/>
      <c r="U600" s="45"/>
      <c r="V600" s="45">
        <v>723878.1064476857</v>
      </c>
      <c r="W600" s="45"/>
      <c r="X600" s="45"/>
      <c r="Y600" s="45"/>
      <c r="Z600" s="45"/>
      <c r="AA600" s="45"/>
      <c r="AB600" s="45"/>
      <c r="AC600" s="45">
        <v>723878.1064476857</v>
      </c>
      <c r="AD600" s="45">
        <v>30.083245982241483</v>
      </c>
      <c r="AE600" s="45"/>
      <c r="AF600" s="45"/>
      <c r="AG600" s="45"/>
      <c r="AH600" s="45"/>
      <c r="AI600" s="45"/>
      <c r="AJ600" s="45">
        <v>723878.1064476857</v>
      </c>
      <c r="AK600" s="45">
        <v>0.033</v>
      </c>
      <c r="AL600" s="45"/>
      <c r="AM600" s="45"/>
      <c r="AN600" s="45"/>
      <c r="AO600" s="23"/>
      <c r="AP600" s="23"/>
      <c r="AQ600" s="45">
        <v>723878.1064476857</v>
      </c>
      <c r="AR600" s="45">
        <v>0.08</v>
      </c>
      <c r="AS600" s="23"/>
      <c r="AT600" s="23"/>
      <c r="AU600" s="23"/>
      <c r="AV600" s="23"/>
      <c r="AW600" s="23"/>
      <c r="AX600" s="45">
        <v>723878.1064476857</v>
      </c>
      <c r="AY600" s="23"/>
      <c r="AZ600" s="23"/>
      <c r="BA600" s="23"/>
      <c r="BB600" s="23"/>
      <c r="BC600" s="23"/>
      <c r="BD600" s="23"/>
      <c r="BE600" s="45">
        <v>723878.1064476857</v>
      </c>
      <c r="BF600" s="45"/>
      <c r="BG600" s="23"/>
      <c r="BH600" s="23"/>
      <c r="BI600" s="23"/>
      <c r="BJ600" s="23"/>
      <c r="BK600" s="23"/>
      <c r="BL600" s="45">
        <v>723878.1064476857</v>
      </c>
      <c r="BM600" s="45">
        <v>0.031</v>
      </c>
      <c r="BN600" s="23"/>
      <c r="BO600" s="23"/>
      <c r="BP600" s="23"/>
      <c r="BQ600" s="23"/>
      <c r="BR600" s="23"/>
      <c r="BS600" s="45">
        <v>723878.1064476857</v>
      </c>
      <c r="BT600" s="45">
        <v>0.009</v>
      </c>
      <c r="BU600" s="23"/>
      <c r="BV600" s="23"/>
      <c r="BW600" s="23"/>
      <c r="BX600" s="23"/>
      <c r="BY600" s="23"/>
      <c r="BZ600" s="23"/>
      <c r="CA600" s="23"/>
    </row>
    <row r="601" ht="15.75" customHeight="1">
      <c r="A601" s="45">
        <v>716438.3523406599</v>
      </c>
      <c r="B601" s="46">
        <v>0.052</v>
      </c>
      <c r="C601" s="45"/>
      <c r="D601" s="45"/>
      <c r="E601" s="45"/>
      <c r="F601" s="45"/>
      <c r="G601" s="45"/>
      <c r="H601" s="45">
        <v>716438.3523406599</v>
      </c>
      <c r="I601" s="46">
        <v>0.133</v>
      </c>
      <c r="J601" s="45"/>
      <c r="K601" s="45"/>
      <c r="L601" s="45"/>
      <c r="M601" s="45"/>
      <c r="N601" s="45"/>
      <c r="O601" s="45">
        <v>716438.3523406599</v>
      </c>
      <c r="P601" s="45"/>
      <c r="Q601" s="45"/>
      <c r="R601" s="45"/>
      <c r="S601" s="45"/>
      <c r="T601" s="45"/>
      <c r="U601" s="45"/>
      <c r="V601" s="45">
        <v>716438.3523406599</v>
      </c>
      <c r="W601" s="45"/>
      <c r="X601" s="45"/>
      <c r="Y601" s="45"/>
      <c r="Z601" s="45"/>
      <c r="AA601" s="45"/>
      <c r="AB601" s="45"/>
      <c r="AC601" s="45">
        <v>716438.3523406599</v>
      </c>
      <c r="AD601" s="45">
        <v>28.843621977351244</v>
      </c>
      <c r="AE601" s="45"/>
      <c r="AF601" s="45"/>
      <c r="AG601" s="45"/>
      <c r="AH601" s="45"/>
      <c r="AI601" s="45"/>
      <c r="AJ601" s="45">
        <v>716438.3523406599</v>
      </c>
      <c r="AK601" s="45">
        <v>0.032</v>
      </c>
      <c r="AL601" s="45"/>
      <c r="AM601" s="45"/>
      <c r="AN601" s="45"/>
      <c r="AO601" s="23"/>
      <c r="AP601" s="23"/>
      <c r="AQ601" s="45">
        <v>716438.3523406599</v>
      </c>
      <c r="AR601" s="45">
        <v>0.081</v>
      </c>
      <c r="AS601" s="23"/>
      <c r="AT601" s="23"/>
      <c r="AU601" s="23"/>
      <c r="AV601" s="23"/>
      <c r="AW601" s="23"/>
      <c r="AX601" s="45">
        <v>716438.3523406599</v>
      </c>
      <c r="AY601" s="23"/>
      <c r="AZ601" s="23"/>
      <c r="BA601" s="23"/>
      <c r="BB601" s="23"/>
      <c r="BC601" s="23"/>
      <c r="BD601" s="23"/>
      <c r="BE601" s="45">
        <v>716438.3523406599</v>
      </c>
      <c r="BF601" s="45"/>
      <c r="BG601" s="23"/>
      <c r="BH601" s="23"/>
      <c r="BI601" s="23"/>
      <c r="BJ601" s="23"/>
      <c r="BK601" s="23"/>
      <c r="BL601" s="45">
        <v>716438.3523406599</v>
      </c>
      <c r="BM601" s="45">
        <v>0.051</v>
      </c>
      <c r="BN601" s="23"/>
      <c r="BO601" s="23"/>
      <c r="BP601" s="23"/>
      <c r="BQ601" s="23"/>
      <c r="BR601" s="23"/>
      <c r="BS601" s="45">
        <v>716438.3523406599</v>
      </c>
      <c r="BT601" s="45">
        <v>0.013</v>
      </c>
      <c r="BU601" s="23"/>
      <c r="BV601" s="23"/>
      <c r="BW601" s="23"/>
      <c r="BX601" s="23"/>
      <c r="BY601" s="23"/>
      <c r="BZ601" s="23"/>
      <c r="CA601" s="23"/>
    </row>
    <row r="602" ht="15.75" customHeight="1">
      <c r="A602" s="45">
        <v>716145.0512528842</v>
      </c>
      <c r="B602" s="46">
        <v>0.052</v>
      </c>
      <c r="C602" s="45"/>
      <c r="D602" s="45"/>
      <c r="E602" s="45"/>
      <c r="F602" s="45"/>
      <c r="G602" s="45"/>
      <c r="H602" s="45">
        <v>716145.0512528842</v>
      </c>
      <c r="I602" s="46">
        <v>0.153</v>
      </c>
      <c r="J602" s="45"/>
      <c r="K602" s="45"/>
      <c r="L602" s="45"/>
      <c r="M602" s="45"/>
      <c r="N602" s="45"/>
      <c r="O602" s="45">
        <v>716145.0512528842</v>
      </c>
      <c r="P602" s="45"/>
      <c r="Q602" s="45"/>
      <c r="R602" s="45"/>
      <c r="S602" s="45"/>
      <c r="T602" s="45"/>
      <c r="U602" s="45"/>
      <c r="V602" s="45">
        <v>716145.0512528842</v>
      </c>
      <c r="W602" s="45">
        <v>9.453114676538072E-4</v>
      </c>
      <c r="X602" s="45"/>
      <c r="Y602" s="45"/>
      <c r="Z602" s="45"/>
      <c r="AA602" s="45"/>
      <c r="AB602" s="45"/>
      <c r="AC602" s="45">
        <v>716145.0512528842</v>
      </c>
      <c r="AD602" s="45">
        <v>24.949569527519838</v>
      </c>
      <c r="AE602" s="45"/>
      <c r="AF602" s="45"/>
      <c r="AG602" s="45"/>
      <c r="AH602" s="45"/>
      <c r="AI602" s="45"/>
      <c r="AJ602" s="45">
        <v>716145.0512528842</v>
      </c>
      <c r="AK602" s="45">
        <v>0.032</v>
      </c>
      <c r="AL602" s="45"/>
      <c r="AM602" s="45"/>
      <c r="AN602" s="45"/>
      <c r="AO602" s="23"/>
      <c r="AP602" s="23"/>
      <c r="AQ602" s="45">
        <v>716145.0512528842</v>
      </c>
      <c r="AR602" s="45">
        <v>0.082</v>
      </c>
      <c r="AS602" s="23"/>
      <c r="AT602" s="23"/>
      <c r="AU602" s="23"/>
      <c r="AV602" s="23"/>
      <c r="AW602" s="23"/>
      <c r="AX602" s="45">
        <v>716145.0512528842</v>
      </c>
      <c r="AY602" s="23"/>
      <c r="AZ602" s="23"/>
      <c r="BA602" s="23"/>
      <c r="BB602" s="23"/>
      <c r="BC602" s="23"/>
      <c r="BD602" s="23"/>
      <c r="BE602" s="45">
        <v>716145.0512528842</v>
      </c>
      <c r="BF602" s="45"/>
      <c r="BG602" s="23"/>
      <c r="BH602" s="23"/>
      <c r="BI602" s="23"/>
      <c r="BJ602" s="23"/>
      <c r="BK602" s="23"/>
      <c r="BL602" s="45">
        <v>716145.0512528842</v>
      </c>
      <c r="BM602" s="45">
        <v>0.063</v>
      </c>
      <c r="BN602" s="23"/>
      <c r="BO602" s="23"/>
      <c r="BP602" s="23"/>
      <c r="BQ602" s="23"/>
      <c r="BR602" s="23"/>
      <c r="BS602" s="45">
        <v>716145.0512528842</v>
      </c>
      <c r="BT602" s="45">
        <v>0.018</v>
      </c>
      <c r="BU602" s="23"/>
      <c r="BV602" s="23"/>
      <c r="BW602" s="23"/>
      <c r="BX602" s="23"/>
      <c r="BY602" s="23"/>
      <c r="BZ602" s="23"/>
      <c r="CA602" s="23"/>
    </row>
    <row r="603" ht="15.75" customHeight="1">
      <c r="A603" s="45">
        <v>714201.0186326498</v>
      </c>
      <c r="B603" s="46">
        <v>0.058</v>
      </c>
      <c r="C603" s="45"/>
      <c r="D603" s="45"/>
      <c r="E603" s="45"/>
      <c r="F603" s="45"/>
      <c r="G603" s="45"/>
      <c r="H603" s="45">
        <v>714201.0186326498</v>
      </c>
      <c r="I603" s="46">
        <v>0.146</v>
      </c>
      <c r="J603" s="45"/>
      <c r="K603" s="45"/>
      <c r="L603" s="45"/>
      <c r="M603" s="45"/>
      <c r="N603" s="45"/>
      <c r="O603" s="45">
        <v>714201.0186326498</v>
      </c>
      <c r="P603" s="45"/>
      <c r="Q603" s="45"/>
      <c r="R603" s="45"/>
      <c r="S603" s="45"/>
      <c r="T603" s="45"/>
      <c r="U603" s="45"/>
      <c r="V603" s="45">
        <v>714201.0186326498</v>
      </c>
      <c r="W603" s="45">
        <v>9.403187156514809E-4</v>
      </c>
      <c r="X603" s="45"/>
      <c r="Y603" s="45"/>
      <c r="Z603" s="45"/>
      <c r="AA603" s="45"/>
      <c r="AB603" s="45"/>
      <c r="AC603" s="45">
        <v>714201.0186326498</v>
      </c>
      <c r="AD603" s="45">
        <v>21.14108549363056</v>
      </c>
      <c r="AE603" s="45"/>
      <c r="AF603" s="45"/>
      <c r="AG603" s="45"/>
      <c r="AH603" s="45"/>
      <c r="AI603" s="45"/>
      <c r="AJ603" s="45">
        <v>714201.0186326498</v>
      </c>
      <c r="AK603" s="45">
        <v>0.032</v>
      </c>
      <c r="AL603" s="45"/>
      <c r="AM603" s="45"/>
      <c r="AN603" s="45"/>
      <c r="AO603" s="23"/>
      <c r="AP603" s="23"/>
      <c r="AQ603" s="45">
        <v>714201.0186326498</v>
      </c>
      <c r="AR603" s="45">
        <v>0.082</v>
      </c>
      <c r="AS603" s="23"/>
      <c r="AT603" s="23"/>
      <c r="AU603" s="23"/>
      <c r="AV603" s="23"/>
      <c r="AW603" s="23"/>
      <c r="AX603" s="45">
        <v>714201.0186326498</v>
      </c>
      <c r="AY603" s="23"/>
      <c r="AZ603" s="23"/>
      <c r="BA603" s="23"/>
      <c r="BB603" s="23"/>
      <c r="BC603" s="23"/>
      <c r="BD603" s="23"/>
      <c r="BE603" s="45">
        <v>714201.0186326498</v>
      </c>
      <c r="BF603" s="45"/>
      <c r="BG603" s="23"/>
      <c r="BH603" s="23"/>
      <c r="BI603" s="23"/>
      <c r="BJ603" s="23"/>
      <c r="BK603" s="23"/>
      <c r="BL603" s="45">
        <v>714201.0186326498</v>
      </c>
      <c r="BM603" s="45">
        <v>0.078</v>
      </c>
      <c r="BN603" s="23"/>
      <c r="BO603" s="23"/>
      <c r="BP603" s="23"/>
      <c r="BQ603" s="23"/>
      <c r="BR603" s="23"/>
      <c r="BS603" s="45">
        <v>714201.0186326498</v>
      </c>
      <c r="BT603" s="45">
        <v>0.024</v>
      </c>
      <c r="BU603" s="23"/>
      <c r="BV603" s="23"/>
      <c r="BW603" s="23"/>
      <c r="BX603" s="23"/>
      <c r="BY603" s="23"/>
      <c r="BZ603" s="23"/>
      <c r="CA603" s="23"/>
    </row>
    <row r="604" ht="15.75" customHeight="1">
      <c r="A604" s="45">
        <v>715226.5614866482</v>
      </c>
      <c r="B604" s="46">
        <v>0.059</v>
      </c>
      <c r="C604" s="45"/>
      <c r="D604" s="45"/>
      <c r="E604" s="45"/>
      <c r="F604" s="45"/>
      <c r="G604" s="45"/>
      <c r="H604" s="45">
        <v>715226.5614866482</v>
      </c>
      <c r="I604" s="46">
        <v>0.113</v>
      </c>
      <c r="J604" s="45"/>
      <c r="K604" s="45"/>
      <c r="L604" s="45"/>
      <c r="M604" s="45"/>
      <c r="N604" s="45"/>
      <c r="O604" s="45">
        <v>715226.5614866482</v>
      </c>
      <c r="P604" s="45"/>
      <c r="Q604" s="45"/>
      <c r="R604" s="45"/>
      <c r="S604" s="45"/>
      <c r="T604" s="45"/>
      <c r="U604" s="45"/>
      <c r="V604" s="45">
        <v>715226.5614866482</v>
      </c>
      <c r="W604" s="45"/>
      <c r="X604" s="45"/>
      <c r="Y604" s="45"/>
      <c r="Z604" s="45"/>
      <c r="AA604" s="45"/>
      <c r="AB604" s="45"/>
      <c r="AC604" s="45">
        <v>715226.5614866482</v>
      </c>
      <c r="AD604" s="45">
        <v>49.32596975769987</v>
      </c>
      <c r="AE604" s="45"/>
      <c r="AF604" s="45"/>
      <c r="AG604" s="45"/>
      <c r="AH604" s="45"/>
      <c r="AI604" s="45"/>
      <c r="AJ604" s="45">
        <v>715226.5614866482</v>
      </c>
      <c r="AK604" s="45">
        <v>0.032</v>
      </c>
      <c r="AL604" s="45"/>
      <c r="AM604" s="45"/>
      <c r="AN604" s="45"/>
      <c r="AO604" s="23"/>
      <c r="AP604" s="23"/>
      <c r="AQ604" s="45">
        <v>715226.5614866482</v>
      </c>
      <c r="AR604" s="45">
        <v>0.082</v>
      </c>
      <c r="AS604" s="23"/>
      <c r="AT604" s="23"/>
      <c r="AU604" s="23"/>
      <c r="AV604" s="23"/>
      <c r="AW604" s="23"/>
      <c r="AX604" s="45">
        <v>715226.5614866482</v>
      </c>
      <c r="AY604" s="23"/>
      <c r="AZ604" s="23"/>
      <c r="BA604" s="23"/>
      <c r="BB604" s="23"/>
      <c r="BC604" s="23"/>
      <c r="BD604" s="23"/>
      <c r="BE604" s="45">
        <v>715226.5614866482</v>
      </c>
      <c r="BF604" s="45"/>
      <c r="BG604" s="23"/>
      <c r="BH604" s="23"/>
      <c r="BI604" s="23"/>
      <c r="BJ604" s="23"/>
      <c r="BK604" s="23"/>
      <c r="BL604" s="45">
        <v>715226.5614866482</v>
      </c>
      <c r="BM604" s="45">
        <v>0.132</v>
      </c>
      <c r="BN604" s="23"/>
      <c r="BO604" s="23"/>
      <c r="BP604" s="23"/>
      <c r="BQ604" s="23"/>
      <c r="BR604" s="23"/>
      <c r="BS604" s="45">
        <v>715226.5614866482</v>
      </c>
      <c r="BT604" s="45">
        <v>0.032</v>
      </c>
      <c r="BU604" s="23"/>
      <c r="BV604" s="23"/>
      <c r="BW604" s="23"/>
      <c r="BX604" s="23"/>
      <c r="BY604" s="23"/>
      <c r="BZ604" s="23"/>
      <c r="CA604" s="23"/>
    </row>
    <row r="605" ht="15.75" customHeight="1">
      <c r="A605" s="45">
        <v>714258.556165708</v>
      </c>
      <c r="B605" s="46">
        <v>0.068</v>
      </c>
      <c r="C605" s="45"/>
      <c r="D605" s="45"/>
      <c r="E605" s="45"/>
      <c r="F605" s="45"/>
      <c r="G605" s="45"/>
      <c r="H605" s="45">
        <v>714258.556165708</v>
      </c>
      <c r="I605" s="46">
        <v>0.106</v>
      </c>
      <c r="J605" s="45"/>
      <c r="K605" s="45"/>
      <c r="L605" s="45"/>
      <c r="M605" s="45"/>
      <c r="N605" s="45"/>
      <c r="O605" s="45">
        <v>714258.556165708</v>
      </c>
      <c r="P605" s="45"/>
      <c r="Q605" s="45"/>
      <c r="R605" s="45"/>
      <c r="S605" s="45"/>
      <c r="T605" s="45"/>
      <c r="U605" s="45"/>
      <c r="V605" s="45">
        <v>714258.556165708</v>
      </c>
      <c r="W605" s="45">
        <v>9.894608388962215E-4</v>
      </c>
      <c r="X605" s="45"/>
      <c r="Y605" s="45"/>
      <c r="Z605" s="45"/>
      <c r="AA605" s="45"/>
      <c r="AB605" s="45"/>
      <c r="AC605" s="45">
        <v>714258.556165708</v>
      </c>
      <c r="AD605" s="45">
        <v>54.31624001260137</v>
      </c>
      <c r="AE605" s="45"/>
      <c r="AF605" s="45"/>
      <c r="AG605" s="45"/>
      <c r="AH605" s="45"/>
      <c r="AI605" s="45"/>
      <c r="AJ605" s="45">
        <v>714258.556165708</v>
      </c>
      <c r="AK605" s="45">
        <v>0.032</v>
      </c>
      <c r="AL605" s="45"/>
      <c r="AM605" s="45"/>
      <c r="AN605" s="45"/>
      <c r="AO605" s="23"/>
      <c r="AP605" s="23"/>
      <c r="AQ605" s="45">
        <v>714258.556165708</v>
      </c>
      <c r="AR605" s="45">
        <v>0.081</v>
      </c>
      <c r="AS605" s="23"/>
      <c r="AT605" s="23"/>
      <c r="AU605" s="23"/>
      <c r="AV605" s="23"/>
      <c r="AW605" s="23"/>
      <c r="AX605" s="45">
        <v>714258.556165708</v>
      </c>
      <c r="AY605" s="23">
        <v>0.363</v>
      </c>
      <c r="AZ605" s="23"/>
      <c r="BA605" s="23"/>
      <c r="BB605" s="23"/>
      <c r="BC605" s="23"/>
      <c r="BD605" s="23"/>
      <c r="BE605" s="45">
        <v>714258.556165708</v>
      </c>
      <c r="BF605" s="45">
        <v>60.0</v>
      </c>
      <c r="BG605" s="23"/>
      <c r="BH605" s="23"/>
      <c r="BI605" s="23"/>
      <c r="BJ605" s="23"/>
      <c r="BK605" s="23"/>
      <c r="BL605" s="45">
        <v>714258.556165708</v>
      </c>
      <c r="BM605" s="45">
        <v>0.181</v>
      </c>
      <c r="BN605" s="23"/>
      <c r="BO605" s="23"/>
      <c r="BP605" s="23"/>
      <c r="BQ605" s="23"/>
      <c r="BR605" s="23"/>
      <c r="BS605" s="45">
        <v>714258.556165708</v>
      </c>
      <c r="BT605" s="45">
        <v>0.037</v>
      </c>
      <c r="BU605" s="23"/>
      <c r="BV605" s="23"/>
      <c r="BW605" s="23"/>
      <c r="BX605" s="23"/>
      <c r="BY605" s="23"/>
      <c r="BZ605" s="23"/>
      <c r="CA605" s="23"/>
    </row>
    <row r="606" ht="15.75" customHeight="1">
      <c r="A606" s="45">
        <v>711824.604986528</v>
      </c>
      <c r="B606" s="46">
        <v>0.068</v>
      </c>
      <c r="C606" s="45"/>
      <c r="D606" s="45"/>
      <c r="E606" s="45"/>
      <c r="F606" s="45"/>
      <c r="G606" s="45"/>
      <c r="H606" s="45">
        <v>711824.604986528</v>
      </c>
      <c r="I606" s="46">
        <v>0.112</v>
      </c>
      <c r="J606" s="45"/>
      <c r="K606" s="45"/>
      <c r="L606" s="45"/>
      <c r="M606" s="45"/>
      <c r="N606" s="45"/>
      <c r="O606" s="45">
        <v>711824.604986528</v>
      </c>
      <c r="P606" s="45"/>
      <c r="Q606" s="45"/>
      <c r="R606" s="45"/>
      <c r="S606" s="45"/>
      <c r="T606" s="45"/>
      <c r="U606" s="45"/>
      <c r="V606" s="45">
        <v>711824.604986528</v>
      </c>
      <c r="W606" s="45"/>
      <c r="X606" s="45"/>
      <c r="Y606" s="45"/>
      <c r="Z606" s="45"/>
      <c r="AA606" s="45"/>
      <c r="AB606" s="45"/>
      <c r="AC606" s="45">
        <v>711824.604986528</v>
      </c>
      <c r="AD606" s="45">
        <v>48.28960888099562</v>
      </c>
      <c r="AE606" s="45"/>
      <c r="AF606" s="45"/>
      <c r="AG606" s="45"/>
      <c r="AH606" s="45"/>
      <c r="AI606" s="45"/>
      <c r="AJ606" s="45">
        <v>711824.604986528</v>
      </c>
      <c r="AK606" s="45">
        <v>0.031</v>
      </c>
      <c r="AL606" s="45"/>
      <c r="AM606" s="45"/>
      <c r="AN606" s="45"/>
      <c r="AO606" s="23"/>
      <c r="AP606" s="23"/>
      <c r="AQ606" s="45">
        <v>711824.604986528</v>
      </c>
      <c r="AR606" s="45">
        <v>0.076</v>
      </c>
      <c r="AS606" s="23"/>
      <c r="AT606" s="23"/>
      <c r="AU606" s="23"/>
      <c r="AV606" s="23"/>
      <c r="AW606" s="23"/>
      <c r="AX606" s="45">
        <v>711824.604986528</v>
      </c>
      <c r="AY606" s="23">
        <v>0.363</v>
      </c>
      <c r="AZ606" s="23"/>
      <c r="BA606" s="23"/>
      <c r="BB606" s="23"/>
      <c r="BC606" s="23"/>
      <c r="BD606" s="23"/>
      <c r="BE606" s="45">
        <v>711824.604986528</v>
      </c>
      <c r="BF606" s="45">
        <v>60.0</v>
      </c>
      <c r="BG606" s="23"/>
      <c r="BH606" s="23"/>
      <c r="BI606" s="23"/>
      <c r="BJ606" s="23"/>
      <c r="BK606" s="23"/>
      <c r="BL606" s="45">
        <v>711824.604986528</v>
      </c>
      <c r="BM606" s="45">
        <v>0.224</v>
      </c>
      <c r="BN606" s="23"/>
      <c r="BO606" s="23"/>
      <c r="BP606" s="23"/>
      <c r="BQ606" s="23"/>
      <c r="BR606" s="23"/>
      <c r="BS606" s="45">
        <v>711824.604986528</v>
      </c>
      <c r="BT606" s="45">
        <v>0.037</v>
      </c>
      <c r="BU606" s="23"/>
      <c r="BV606" s="23"/>
      <c r="BW606" s="23"/>
      <c r="BX606" s="23"/>
      <c r="BY606" s="23"/>
      <c r="BZ606" s="23"/>
      <c r="CA606" s="23"/>
    </row>
    <row r="607" ht="15.75" customHeight="1">
      <c r="A607" s="45">
        <v>733935.5775491486</v>
      </c>
      <c r="B607" s="46">
        <v>0.07</v>
      </c>
      <c r="C607" s="45"/>
      <c r="D607" s="45"/>
      <c r="E607" s="45"/>
      <c r="F607" s="45"/>
      <c r="G607" s="45"/>
      <c r="H607" s="45">
        <v>733935.5775491486</v>
      </c>
      <c r="I607" s="46">
        <v>0.132</v>
      </c>
      <c r="J607" s="45"/>
      <c r="K607" s="45"/>
      <c r="L607" s="45"/>
      <c r="M607" s="45"/>
      <c r="N607" s="45"/>
      <c r="O607" s="45">
        <v>733935.5775491486</v>
      </c>
      <c r="P607" s="45">
        <v>3.5771649998193796E-4</v>
      </c>
      <c r="Q607" s="45"/>
      <c r="R607" s="45"/>
      <c r="S607" s="45"/>
      <c r="T607" s="45"/>
      <c r="U607" s="45"/>
      <c r="V607" s="45">
        <v>733935.5775491486</v>
      </c>
      <c r="W607" s="45">
        <v>9.075073768014682E-4</v>
      </c>
      <c r="X607" s="45"/>
      <c r="Y607" s="45"/>
      <c r="Z607" s="45"/>
      <c r="AA607" s="45"/>
      <c r="AB607" s="45"/>
      <c r="AC607" s="45">
        <v>733935.5775491486</v>
      </c>
      <c r="AD607" s="45">
        <v>55.50773275581796</v>
      </c>
      <c r="AE607" s="45"/>
      <c r="AF607" s="45"/>
      <c r="AG607" s="45"/>
      <c r="AH607" s="45"/>
      <c r="AI607" s="45"/>
      <c r="AJ607" s="45">
        <v>733935.5775491486</v>
      </c>
      <c r="AK607" s="45">
        <v>0.031</v>
      </c>
      <c r="AL607" s="45"/>
      <c r="AM607" s="45"/>
      <c r="AN607" s="45"/>
      <c r="AO607" s="23"/>
      <c r="AP607" s="23"/>
      <c r="AQ607" s="45">
        <v>733935.5775491486</v>
      </c>
      <c r="AR607" s="45">
        <v>0.075</v>
      </c>
      <c r="AS607" s="23"/>
      <c r="AT607" s="23"/>
      <c r="AU607" s="23"/>
      <c r="AV607" s="23"/>
      <c r="AW607" s="23"/>
      <c r="AX607" s="45">
        <v>733935.5775491486</v>
      </c>
      <c r="AY607" s="23">
        <v>0.363</v>
      </c>
      <c r="AZ607" s="23"/>
      <c r="BA607" s="23"/>
      <c r="BB607" s="23"/>
      <c r="BC607" s="23"/>
      <c r="BD607" s="23"/>
      <c r="BE607" s="45">
        <v>733935.5775491486</v>
      </c>
      <c r="BF607" s="45">
        <v>60.0</v>
      </c>
      <c r="BG607" s="23"/>
      <c r="BH607" s="23"/>
      <c r="BI607" s="23"/>
      <c r="BJ607" s="23"/>
      <c r="BK607" s="23"/>
      <c r="BL607" s="45">
        <v>733935.5775491486</v>
      </c>
      <c r="BM607" s="45">
        <v>0.335</v>
      </c>
      <c r="BN607" s="23"/>
      <c r="BO607" s="23"/>
      <c r="BP607" s="23"/>
      <c r="BQ607" s="23"/>
      <c r="BR607" s="23"/>
      <c r="BS607" s="45">
        <v>733935.5775491486</v>
      </c>
      <c r="BT607" s="45">
        <v>0.041</v>
      </c>
      <c r="BU607" s="23"/>
      <c r="BV607" s="23"/>
      <c r="BW607" s="23"/>
      <c r="BX607" s="23"/>
      <c r="BY607" s="23"/>
      <c r="BZ607" s="23"/>
      <c r="CA607" s="23"/>
    </row>
    <row r="608" ht="15.75" customHeight="1">
      <c r="A608" s="45">
        <v>722748.10668594</v>
      </c>
      <c r="B608" s="46">
        <v>0.082</v>
      </c>
      <c r="C608" s="45"/>
      <c r="D608" s="45"/>
      <c r="E608" s="45"/>
      <c r="F608" s="45"/>
      <c r="G608" s="45"/>
      <c r="H608" s="45">
        <v>722748.10668594</v>
      </c>
      <c r="I608" s="46">
        <v>0.148</v>
      </c>
      <c r="J608" s="45"/>
      <c r="K608" s="45"/>
      <c r="L608" s="45"/>
      <c r="M608" s="45"/>
      <c r="N608" s="45"/>
      <c r="O608" s="45">
        <v>722748.10668594</v>
      </c>
      <c r="P608" s="45"/>
      <c r="Q608" s="45"/>
      <c r="R608" s="45"/>
      <c r="S608" s="45"/>
      <c r="T608" s="45"/>
      <c r="U608" s="45"/>
      <c r="V608" s="45">
        <v>722748.10668594</v>
      </c>
      <c r="W608" s="45"/>
      <c r="X608" s="45"/>
      <c r="Y608" s="45"/>
      <c r="Z608" s="45"/>
      <c r="AA608" s="45"/>
      <c r="AB608" s="45"/>
      <c r="AC608" s="45">
        <v>722748.10668594</v>
      </c>
      <c r="AD608" s="45">
        <v>51.12966222358568</v>
      </c>
      <c r="AE608" s="45"/>
      <c r="AF608" s="45"/>
      <c r="AG608" s="45"/>
      <c r="AH608" s="45"/>
      <c r="AI608" s="45"/>
      <c r="AJ608" s="45">
        <v>722748.10668594</v>
      </c>
      <c r="AK608" s="45">
        <v>0.031</v>
      </c>
      <c r="AL608" s="45"/>
      <c r="AM608" s="45"/>
      <c r="AN608" s="45"/>
      <c r="AO608" s="23"/>
      <c r="AP608" s="23"/>
      <c r="AQ608" s="45">
        <v>722748.10668594</v>
      </c>
      <c r="AR608" s="45">
        <v>0.074</v>
      </c>
      <c r="AS608" s="23"/>
      <c r="AT608" s="23"/>
      <c r="AU608" s="23"/>
      <c r="AV608" s="23"/>
      <c r="AW608" s="23"/>
      <c r="AX608" s="45">
        <v>722748.10668594</v>
      </c>
      <c r="AY608" s="23">
        <v>0.363</v>
      </c>
      <c r="AZ608" s="23"/>
      <c r="BA608" s="23"/>
      <c r="BB608" s="23"/>
      <c r="BC608" s="23"/>
      <c r="BD608" s="23"/>
      <c r="BE608" s="45">
        <v>722748.10668594</v>
      </c>
      <c r="BF608" s="45">
        <v>60.0</v>
      </c>
      <c r="BG608" s="23"/>
      <c r="BH608" s="23"/>
      <c r="BI608" s="23"/>
      <c r="BJ608" s="23"/>
      <c r="BK608" s="23"/>
      <c r="BL608" s="45">
        <v>722748.10668594</v>
      </c>
      <c r="BM608" s="45">
        <v>0.461</v>
      </c>
      <c r="BN608" s="23"/>
      <c r="BO608" s="23"/>
      <c r="BP608" s="23"/>
      <c r="BQ608" s="23"/>
      <c r="BR608" s="23"/>
      <c r="BS608" s="45">
        <v>722748.10668594</v>
      </c>
      <c r="BT608" s="45">
        <v>0.069</v>
      </c>
      <c r="BU608" s="23"/>
      <c r="BV608" s="23"/>
      <c r="BW608" s="23"/>
      <c r="BX608" s="23"/>
      <c r="BY608" s="23"/>
      <c r="BZ608" s="23"/>
      <c r="CA608" s="23"/>
    </row>
    <row r="609" ht="15.75" customHeight="1">
      <c r="A609" s="45">
        <v>720810.9890446954</v>
      </c>
      <c r="B609" s="46">
        <v>0.084</v>
      </c>
      <c r="C609" s="45"/>
      <c r="D609" s="45"/>
      <c r="E609" s="45"/>
      <c r="F609" s="45"/>
      <c r="G609" s="45"/>
      <c r="H609" s="45">
        <v>720810.9890446954</v>
      </c>
      <c r="I609" s="46">
        <v>0.114</v>
      </c>
      <c r="J609" s="45"/>
      <c r="K609" s="45"/>
      <c r="L609" s="45"/>
      <c r="M609" s="45"/>
      <c r="N609" s="45"/>
      <c r="O609" s="45">
        <v>720810.9890446954</v>
      </c>
      <c r="P609" s="45">
        <v>3.604054945223477E-4</v>
      </c>
      <c r="Q609" s="45"/>
      <c r="R609" s="45"/>
      <c r="S609" s="45"/>
      <c r="T609" s="45"/>
      <c r="U609" s="45"/>
      <c r="V609" s="45">
        <v>720810.9890446954</v>
      </c>
      <c r="W609" s="45">
        <v>9.056998597571054E-4</v>
      </c>
      <c r="X609" s="45"/>
      <c r="Y609" s="45"/>
      <c r="Z609" s="45"/>
      <c r="AA609" s="45"/>
      <c r="AB609" s="45"/>
      <c r="AC609" s="45">
        <v>720810.9890446954</v>
      </c>
      <c r="AD609" s="45">
        <v>83.49819967657228</v>
      </c>
      <c r="AE609" s="45"/>
      <c r="AF609" s="45"/>
      <c r="AG609" s="45"/>
      <c r="AH609" s="45"/>
      <c r="AI609" s="45"/>
      <c r="AJ609" s="45">
        <v>720810.9890446954</v>
      </c>
      <c r="AK609" s="45">
        <v>0.031</v>
      </c>
      <c r="AL609" s="45"/>
      <c r="AM609" s="45"/>
      <c r="AN609" s="45"/>
      <c r="AO609" s="23"/>
      <c r="AP609" s="23"/>
      <c r="AQ609" s="45">
        <v>720810.9890446954</v>
      </c>
      <c r="AR609" s="45">
        <v>0.068</v>
      </c>
      <c r="AS609" s="23"/>
      <c r="AT609" s="23"/>
      <c r="AU609" s="23"/>
      <c r="AV609" s="23"/>
      <c r="AW609" s="23"/>
      <c r="AX609" s="45">
        <v>720810.9890446954</v>
      </c>
      <c r="AY609" s="23">
        <v>0.363</v>
      </c>
      <c r="AZ609" s="23"/>
      <c r="BA609" s="23"/>
      <c r="BB609" s="23"/>
      <c r="BC609" s="23"/>
      <c r="BD609" s="23"/>
      <c r="BE609" s="45">
        <v>720810.9890446954</v>
      </c>
      <c r="BF609" s="45">
        <v>60.0</v>
      </c>
      <c r="BG609" s="23"/>
      <c r="BH609" s="23"/>
      <c r="BI609" s="23"/>
      <c r="BJ609" s="23"/>
      <c r="BK609" s="23"/>
      <c r="BL609" s="45">
        <v>720810.9890446954</v>
      </c>
      <c r="BM609" s="45">
        <v>0.566</v>
      </c>
      <c r="BN609" s="23"/>
      <c r="BO609" s="23"/>
      <c r="BP609" s="23"/>
      <c r="BQ609" s="23"/>
      <c r="BR609" s="23"/>
      <c r="BS609" s="45">
        <v>720810.9890446954</v>
      </c>
      <c r="BT609" s="45">
        <v>0.089</v>
      </c>
      <c r="BU609" s="23"/>
      <c r="BV609" s="23"/>
      <c r="BW609" s="23"/>
      <c r="BX609" s="23"/>
      <c r="BY609" s="23"/>
      <c r="BZ609" s="23"/>
      <c r="CA609" s="23"/>
    </row>
    <row r="610" ht="15.75" customHeight="1">
      <c r="A610" s="45">
        <v>715753.6198359298</v>
      </c>
      <c r="B610" s="46">
        <v>0.084</v>
      </c>
      <c r="C610" s="45"/>
      <c r="D610" s="45"/>
      <c r="E610" s="45"/>
      <c r="F610" s="45"/>
      <c r="G610" s="45"/>
      <c r="H610" s="45">
        <v>715753.6198359298</v>
      </c>
      <c r="I610" s="46">
        <v>0.098</v>
      </c>
      <c r="J610" s="45"/>
      <c r="K610" s="45"/>
      <c r="L610" s="45"/>
      <c r="M610" s="45"/>
      <c r="N610" s="45"/>
      <c r="O610" s="45">
        <v>715753.6198359298</v>
      </c>
      <c r="P610" s="45"/>
      <c r="Q610" s="45"/>
      <c r="R610" s="45"/>
      <c r="S610" s="45"/>
      <c r="T610" s="45"/>
      <c r="U610" s="45"/>
      <c r="V610" s="45">
        <v>715753.6198359298</v>
      </c>
      <c r="W610" s="45"/>
      <c r="X610" s="45"/>
      <c r="Y610" s="45"/>
      <c r="Z610" s="45"/>
      <c r="AA610" s="45"/>
      <c r="AB610" s="45"/>
      <c r="AC610" s="45">
        <v>715753.6198359298</v>
      </c>
      <c r="AD610" s="45">
        <v>72.91635237204437</v>
      </c>
      <c r="AE610" s="45"/>
      <c r="AF610" s="45"/>
      <c r="AG610" s="45"/>
      <c r="AH610" s="45"/>
      <c r="AI610" s="45"/>
      <c r="AJ610" s="45">
        <v>715753.6198359298</v>
      </c>
      <c r="AK610" s="45">
        <v>0.031</v>
      </c>
      <c r="AL610" s="45"/>
      <c r="AM610" s="45"/>
      <c r="AN610" s="45"/>
      <c r="AO610" s="23"/>
      <c r="AP610" s="23"/>
      <c r="AQ610" s="45">
        <v>715753.6198359298</v>
      </c>
      <c r="AR610" s="45">
        <v>0.063</v>
      </c>
      <c r="AS610" s="23"/>
      <c r="AT610" s="23"/>
      <c r="AU610" s="23"/>
      <c r="AV610" s="23"/>
      <c r="AW610" s="23"/>
      <c r="AX610" s="45">
        <v>715753.6198359298</v>
      </c>
      <c r="AY610" s="23">
        <v>0.365</v>
      </c>
      <c r="AZ610" s="23"/>
      <c r="BA610" s="23"/>
      <c r="BB610" s="23"/>
      <c r="BC610" s="23"/>
      <c r="BD610" s="23"/>
      <c r="BE610" s="45">
        <v>715753.6198359298</v>
      </c>
      <c r="BF610" s="45">
        <v>56.0</v>
      </c>
      <c r="BG610" s="23"/>
      <c r="BH610" s="23"/>
      <c r="BI610" s="23"/>
      <c r="BJ610" s="23"/>
      <c r="BK610" s="23"/>
      <c r="BL610" s="45">
        <v>715753.6198359298</v>
      </c>
      <c r="BM610" s="45">
        <v>0.608</v>
      </c>
      <c r="BN610" s="23"/>
      <c r="BO610" s="23"/>
      <c r="BP610" s="23"/>
      <c r="BQ610" s="23"/>
      <c r="BR610" s="23"/>
      <c r="BS610" s="45">
        <v>715753.6198359298</v>
      </c>
      <c r="BT610" s="45">
        <v>0.11</v>
      </c>
      <c r="BU610" s="23"/>
      <c r="BV610" s="23"/>
      <c r="BW610" s="23"/>
      <c r="BX610" s="23"/>
      <c r="BY610" s="23"/>
      <c r="BZ610" s="23"/>
      <c r="CA610" s="23"/>
    </row>
    <row r="611" ht="15.75" customHeight="1">
      <c r="A611" s="45">
        <v>714427.7277155885</v>
      </c>
      <c r="B611" s="46">
        <v>0.083</v>
      </c>
      <c r="C611" s="45"/>
      <c r="D611" s="45"/>
      <c r="E611" s="45"/>
      <c r="F611" s="45"/>
      <c r="G611" s="45"/>
      <c r="H611" s="45">
        <v>714427.7277155885</v>
      </c>
      <c r="I611" s="46">
        <v>0.09</v>
      </c>
      <c r="J611" s="45"/>
      <c r="K611" s="45"/>
      <c r="L611" s="45"/>
      <c r="M611" s="45"/>
      <c r="N611" s="45"/>
      <c r="O611" s="45">
        <v>714427.7277155885</v>
      </c>
      <c r="P611" s="45">
        <v>3.2916473828928383E-4</v>
      </c>
      <c r="Q611" s="45"/>
      <c r="R611" s="45"/>
      <c r="S611" s="45"/>
      <c r="T611" s="45"/>
      <c r="U611" s="45"/>
      <c r="V611" s="45">
        <v>714427.7277155885</v>
      </c>
      <c r="W611" s="45">
        <v>8.406487927738853E-4</v>
      </c>
      <c r="X611" s="45"/>
      <c r="Y611" s="45"/>
      <c r="Z611" s="45"/>
      <c r="AA611" s="45"/>
      <c r="AB611" s="45"/>
      <c r="AC611" s="45">
        <v>714427.7277155885</v>
      </c>
      <c r="AD611" s="45"/>
      <c r="AE611" s="45"/>
      <c r="AF611" s="45"/>
      <c r="AG611" s="45"/>
      <c r="AH611" s="45"/>
      <c r="AI611" s="45"/>
      <c r="AJ611" s="45">
        <v>714427.7277155885</v>
      </c>
      <c r="AK611" s="45">
        <v>0.031</v>
      </c>
      <c r="AL611" s="45"/>
      <c r="AM611" s="45"/>
      <c r="AN611" s="45"/>
      <c r="AO611" s="23"/>
      <c r="AP611" s="23"/>
      <c r="AQ611" s="45">
        <v>714427.7277155885</v>
      </c>
      <c r="AR611" s="45">
        <v>0.058</v>
      </c>
      <c r="AS611" s="23"/>
      <c r="AT611" s="23"/>
      <c r="AU611" s="23"/>
      <c r="AV611" s="23"/>
      <c r="AW611" s="23"/>
      <c r="AX611" s="45">
        <v>714427.7277155885</v>
      </c>
      <c r="AY611" s="23">
        <v>0.365</v>
      </c>
      <c r="AZ611" s="23"/>
      <c r="BA611" s="23"/>
      <c r="BB611" s="23"/>
      <c r="BC611" s="23"/>
      <c r="BD611" s="23"/>
      <c r="BE611" s="45">
        <v>714427.7277155885</v>
      </c>
      <c r="BF611" s="45">
        <v>56.0</v>
      </c>
      <c r="BG611" s="23"/>
      <c r="BH611" s="23"/>
      <c r="BI611" s="23"/>
      <c r="BJ611" s="23"/>
      <c r="BK611" s="23"/>
      <c r="BL611" s="45">
        <v>714427.7277155885</v>
      </c>
      <c r="BM611" s="45">
        <v>0.632</v>
      </c>
      <c r="BN611" s="23"/>
      <c r="BO611" s="23"/>
      <c r="BP611" s="23"/>
      <c r="BQ611" s="23"/>
      <c r="BR611" s="23"/>
      <c r="BS611" s="45">
        <v>714427.7277155885</v>
      </c>
      <c r="BT611" s="45">
        <v>0.181</v>
      </c>
      <c r="BU611" s="23"/>
      <c r="BV611" s="23"/>
      <c r="BW611" s="23"/>
      <c r="BX611" s="23"/>
      <c r="BY611" s="23"/>
      <c r="BZ611" s="23"/>
      <c r="CA611" s="23"/>
    </row>
    <row r="612" ht="15.75" customHeight="1">
      <c r="A612" s="45">
        <v>707563.4552817459</v>
      </c>
      <c r="B612" s="46">
        <v>0.085</v>
      </c>
      <c r="C612" s="45"/>
      <c r="D612" s="45"/>
      <c r="E612" s="45"/>
      <c r="F612" s="45"/>
      <c r="G612" s="45"/>
      <c r="H612" s="45">
        <v>707563.4552817459</v>
      </c>
      <c r="I612" s="46">
        <v>0.088</v>
      </c>
      <c r="J612" s="45"/>
      <c r="K612" s="45"/>
      <c r="L612" s="45"/>
      <c r="M612" s="45"/>
      <c r="N612" s="45"/>
      <c r="O612" s="45">
        <v>707563.4552817459</v>
      </c>
      <c r="P612" s="45">
        <v>3.2981717892581957E-4</v>
      </c>
      <c r="Q612" s="45"/>
      <c r="R612" s="45"/>
      <c r="S612" s="45"/>
      <c r="T612" s="45"/>
      <c r="U612" s="45"/>
      <c r="V612" s="45">
        <v>707563.4552817459</v>
      </c>
      <c r="W612" s="45">
        <v>8.253553048981101E-4</v>
      </c>
      <c r="X612" s="45"/>
      <c r="Y612" s="45"/>
      <c r="Z612" s="45"/>
      <c r="AA612" s="45"/>
      <c r="AB612" s="45"/>
      <c r="AC612" s="45">
        <v>707563.4552817459</v>
      </c>
      <c r="AD612" s="45"/>
      <c r="AE612" s="45"/>
      <c r="AF612" s="45"/>
      <c r="AG612" s="45"/>
      <c r="AH612" s="45"/>
      <c r="AI612" s="45"/>
      <c r="AJ612" s="45">
        <v>707563.4552817459</v>
      </c>
      <c r="AK612" s="45">
        <v>0.03</v>
      </c>
      <c r="AL612" s="45"/>
      <c r="AM612" s="45"/>
      <c r="AN612" s="45"/>
      <c r="AO612" s="23"/>
      <c r="AP612" s="23"/>
      <c r="AQ612" s="45">
        <v>707563.4552817459</v>
      </c>
      <c r="AR612" s="45">
        <v>0.057</v>
      </c>
      <c r="AS612" s="23"/>
      <c r="AT612" s="23"/>
      <c r="AU612" s="23"/>
      <c r="AV612" s="23"/>
      <c r="AW612" s="23"/>
      <c r="AX612" s="45">
        <v>707563.4552817459</v>
      </c>
      <c r="AY612" s="23">
        <v>0.365</v>
      </c>
      <c r="AZ612" s="23"/>
      <c r="BA612" s="23"/>
      <c r="BB612" s="23"/>
      <c r="BC612" s="23"/>
      <c r="BD612" s="23"/>
      <c r="BE612" s="45">
        <v>707563.4552817459</v>
      </c>
      <c r="BF612" s="45">
        <v>56.0</v>
      </c>
      <c r="BG612" s="23"/>
      <c r="BH612" s="23"/>
      <c r="BI612" s="23"/>
      <c r="BJ612" s="23"/>
      <c r="BK612" s="23"/>
      <c r="BL612" s="45">
        <v>707563.4552817459</v>
      </c>
      <c r="BM612" s="45">
        <v>0.654</v>
      </c>
      <c r="BN612" s="23"/>
      <c r="BO612" s="23"/>
      <c r="BP612" s="23"/>
      <c r="BQ612" s="23"/>
      <c r="BR612" s="23"/>
      <c r="BS612" s="45">
        <v>707563.4552817459</v>
      </c>
      <c r="BT612" s="45">
        <v>0.208</v>
      </c>
      <c r="BU612" s="23"/>
      <c r="BV612" s="23"/>
      <c r="BW612" s="23"/>
      <c r="BX612" s="23"/>
      <c r="BY612" s="23"/>
      <c r="BZ612" s="23"/>
      <c r="CA612" s="23"/>
    </row>
    <row r="613" ht="15.75" customHeight="1">
      <c r="A613" s="45">
        <v>42621.345616432816</v>
      </c>
      <c r="B613" s="46">
        <v>0.034</v>
      </c>
      <c r="C613" s="45"/>
      <c r="D613" s="45"/>
      <c r="E613" s="45"/>
      <c r="F613" s="45"/>
      <c r="G613" s="45"/>
      <c r="H613" s="45">
        <v>42621.345616432816</v>
      </c>
      <c r="I613" s="46">
        <v>0.216</v>
      </c>
      <c r="J613" s="45"/>
      <c r="K613" s="45"/>
      <c r="L613" s="45"/>
      <c r="M613" s="45"/>
      <c r="N613" s="45"/>
      <c r="O613" s="45">
        <v>42621.345616432816</v>
      </c>
      <c r="P613" s="45"/>
      <c r="Q613" s="45"/>
      <c r="R613" s="45"/>
      <c r="S613" s="45"/>
      <c r="T613" s="45"/>
      <c r="U613" s="45"/>
      <c r="V613" s="45">
        <v>42621.345616432816</v>
      </c>
      <c r="W613" s="45"/>
      <c r="X613" s="45"/>
      <c r="Y613" s="45"/>
      <c r="Z613" s="45"/>
      <c r="AA613" s="45"/>
      <c r="AB613" s="45"/>
      <c r="AC613" s="45">
        <v>42621.345616432816</v>
      </c>
      <c r="AD613" s="45">
        <v>10.84639760859566</v>
      </c>
      <c r="AE613" s="45"/>
      <c r="AF613" s="45"/>
      <c r="AG613" s="45"/>
      <c r="AH613" s="45"/>
      <c r="AI613" s="45"/>
      <c r="AJ613" s="45">
        <v>42621.345616432816</v>
      </c>
      <c r="AK613" s="45">
        <v>0.042</v>
      </c>
      <c r="AL613" s="45"/>
      <c r="AM613" s="45"/>
      <c r="AN613" s="45"/>
      <c r="AO613" s="23"/>
      <c r="AP613" s="23"/>
      <c r="AQ613" s="45">
        <v>42621.345616432816</v>
      </c>
      <c r="AR613" s="45">
        <v>0.08</v>
      </c>
      <c r="AS613" s="23"/>
      <c r="AT613" s="23"/>
      <c r="AU613" s="23"/>
      <c r="AV613" s="23"/>
      <c r="AW613" s="23"/>
      <c r="AX613" s="45">
        <v>42621.345616432816</v>
      </c>
      <c r="AY613" s="23"/>
      <c r="AZ613" s="23"/>
      <c r="BA613" s="23"/>
      <c r="BB613" s="23"/>
      <c r="BC613" s="23"/>
      <c r="BD613" s="23"/>
      <c r="BE613" s="45">
        <v>42621.345616432816</v>
      </c>
      <c r="BF613" s="45"/>
      <c r="BG613" s="23"/>
      <c r="BH613" s="23"/>
      <c r="BI613" s="23"/>
      <c r="BJ613" s="23"/>
      <c r="BK613" s="23"/>
      <c r="BL613" s="45">
        <v>42621.345616432816</v>
      </c>
      <c r="BM613" s="45">
        <v>0.003</v>
      </c>
      <c r="BN613" s="23"/>
      <c r="BO613" s="23"/>
      <c r="BP613" s="23"/>
      <c r="BQ613" s="23"/>
      <c r="BR613" s="23"/>
      <c r="BS613" s="45">
        <v>42621.345616432816</v>
      </c>
      <c r="BT613" s="45">
        <v>0.001</v>
      </c>
      <c r="BU613" s="23"/>
      <c r="BV613" s="23"/>
      <c r="BW613" s="23"/>
      <c r="BX613" s="23"/>
      <c r="BY613" s="23"/>
      <c r="BZ613" s="23"/>
      <c r="CA613" s="23"/>
    </row>
    <row r="614" ht="15.75" customHeight="1">
      <c r="A614" s="45">
        <v>41839.32792513214</v>
      </c>
      <c r="B614" s="46">
        <v>0.035</v>
      </c>
      <c r="C614" s="45"/>
      <c r="D614" s="45"/>
      <c r="E614" s="45"/>
      <c r="F614" s="45"/>
      <c r="G614" s="45"/>
      <c r="H614" s="45">
        <v>41839.32792513214</v>
      </c>
      <c r="I614" s="46">
        <v>0.201</v>
      </c>
      <c r="J614" s="45"/>
      <c r="K614" s="45"/>
      <c r="L614" s="45"/>
      <c r="M614" s="45"/>
      <c r="N614" s="45"/>
      <c r="O614" s="45">
        <v>41839.32792513214</v>
      </c>
      <c r="P614" s="45">
        <v>5.945483126456962E-4</v>
      </c>
      <c r="Q614" s="45"/>
      <c r="R614" s="45"/>
      <c r="S614" s="45"/>
      <c r="T614" s="45"/>
      <c r="U614" s="45"/>
      <c r="V614" s="45">
        <v>41839.32792513214</v>
      </c>
      <c r="W614" s="45"/>
      <c r="X614" s="45"/>
      <c r="Y614" s="45"/>
      <c r="Z614" s="45"/>
      <c r="AA614" s="45"/>
      <c r="AB614" s="45"/>
      <c r="AC614" s="45">
        <v>41839.32792513214</v>
      </c>
      <c r="AD614" s="45">
        <v>10.402517833440386</v>
      </c>
      <c r="AE614" s="45"/>
      <c r="AF614" s="45"/>
      <c r="AG614" s="45"/>
      <c r="AH614" s="45"/>
      <c r="AI614" s="45"/>
      <c r="AJ614" s="45">
        <v>41839.32792513214</v>
      </c>
      <c r="AK614" s="45">
        <v>0.042</v>
      </c>
      <c r="AL614" s="45"/>
      <c r="AM614" s="45"/>
      <c r="AN614" s="45"/>
      <c r="AO614" s="23"/>
      <c r="AP614" s="23"/>
      <c r="AQ614" s="45">
        <v>41839.32792513214</v>
      </c>
      <c r="AR614" s="45">
        <v>0.076</v>
      </c>
      <c r="AS614" s="23"/>
      <c r="AT614" s="23"/>
      <c r="AU614" s="23"/>
      <c r="AV614" s="23"/>
      <c r="AW614" s="23"/>
      <c r="AX614" s="45">
        <v>41839.32792513214</v>
      </c>
      <c r="AY614" s="23"/>
      <c r="AZ614" s="23"/>
      <c r="BA614" s="23"/>
      <c r="BB614" s="23"/>
      <c r="BC614" s="23"/>
      <c r="BD614" s="23"/>
      <c r="BE614" s="45">
        <v>41839.32792513214</v>
      </c>
      <c r="BF614" s="45"/>
      <c r="BG614" s="23"/>
      <c r="BH614" s="23"/>
      <c r="BI614" s="23"/>
      <c r="BJ614" s="23"/>
      <c r="BK614" s="23"/>
      <c r="BL614" s="45">
        <v>41839.32792513214</v>
      </c>
      <c r="BM614" s="45">
        <v>0.008</v>
      </c>
      <c r="BN614" s="23"/>
      <c r="BO614" s="23"/>
      <c r="BP614" s="23"/>
      <c r="BQ614" s="23"/>
      <c r="BR614" s="23"/>
      <c r="BS614" s="45">
        <v>41839.32792513214</v>
      </c>
      <c r="BT614" s="45">
        <v>0.002</v>
      </c>
      <c r="BU614" s="23"/>
      <c r="BV614" s="23"/>
      <c r="BW614" s="23"/>
      <c r="BX614" s="23"/>
      <c r="BY614" s="23"/>
      <c r="BZ614" s="23"/>
      <c r="CA614" s="23"/>
    </row>
    <row r="615" ht="15.75" customHeight="1">
      <c r="A615" s="45">
        <v>41612.559865881325</v>
      </c>
      <c r="B615" s="46">
        <v>0.034</v>
      </c>
      <c r="C615" s="45"/>
      <c r="D615" s="45"/>
      <c r="E615" s="45"/>
      <c r="F615" s="45"/>
      <c r="G615" s="45"/>
      <c r="H615" s="45">
        <v>41612.559865881325</v>
      </c>
      <c r="I615" s="46">
        <v>0.164</v>
      </c>
      <c r="J615" s="45"/>
      <c r="K615" s="45"/>
      <c r="L615" s="45"/>
      <c r="M615" s="45"/>
      <c r="N615" s="45"/>
      <c r="O615" s="45">
        <v>41612.559865881325</v>
      </c>
      <c r="P615" s="45">
        <v>5.597587499274224E-4</v>
      </c>
      <c r="Q615" s="45"/>
      <c r="R615" s="45"/>
      <c r="S615" s="45"/>
      <c r="T615" s="45"/>
      <c r="U615" s="45"/>
      <c r="V615" s="45">
        <v>41612.559865881325</v>
      </c>
      <c r="W615" s="45">
        <v>1.911943522428346E-4</v>
      </c>
      <c r="X615" s="45"/>
      <c r="Y615" s="45"/>
      <c r="Z615" s="45"/>
      <c r="AA615" s="45"/>
      <c r="AB615" s="45"/>
      <c r="AC615" s="45">
        <v>41612.559865881325</v>
      </c>
      <c r="AD615" s="45">
        <v>10.081969202404803</v>
      </c>
      <c r="AE615" s="45"/>
      <c r="AF615" s="45"/>
      <c r="AG615" s="45"/>
      <c r="AH615" s="45"/>
      <c r="AI615" s="45"/>
      <c r="AJ615" s="45">
        <v>41612.559865881325</v>
      </c>
      <c r="AK615" s="45">
        <v>0.042</v>
      </c>
      <c r="AL615" s="45"/>
      <c r="AM615" s="45"/>
      <c r="AN615" s="45"/>
      <c r="AO615" s="23"/>
      <c r="AP615" s="23"/>
      <c r="AQ615" s="45">
        <v>41612.559865881325</v>
      </c>
      <c r="AR615" s="45">
        <v>0.071</v>
      </c>
      <c r="AS615" s="23"/>
      <c r="AT615" s="23"/>
      <c r="AU615" s="23"/>
      <c r="AV615" s="23"/>
      <c r="AW615" s="23"/>
      <c r="AX615" s="45">
        <v>41612.559865881325</v>
      </c>
      <c r="AY615" s="23"/>
      <c r="AZ615" s="23"/>
      <c r="BA615" s="23"/>
      <c r="BB615" s="23"/>
      <c r="BC615" s="23"/>
      <c r="BD615" s="23"/>
      <c r="BE615" s="45">
        <v>41612.559865881325</v>
      </c>
      <c r="BF615" s="45"/>
      <c r="BG615" s="23"/>
      <c r="BH615" s="23"/>
      <c r="BI615" s="23"/>
      <c r="BJ615" s="23"/>
      <c r="BK615" s="23"/>
      <c r="BL615" s="45">
        <v>41612.559865881325</v>
      </c>
      <c r="BM615" s="45">
        <v>0.017</v>
      </c>
      <c r="BN615" s="23"/>
      <c r="BO615" s="23"/>
      <c r="BP615" s="23"/>
      <c r="BQ615" s="23"/>
      <c r="BR615" s="23"/>
      <c r="BS615" s="45">
        <v>41612.559865881325</v>
      </c>
      <c r="BT615" s="45">
        <v>0.002</v>
      </c>
      <c r="BU615" s="23"/>
      <c r="BV615" s="23"/>
      <c r="BW615" s="23"/>
      <c r="BX615" s="23"/>
      <c r="BY615" s="23"/>
      <c r="BZ615" s="23"/>
      <c r="CA615" s="23"/>
    </row>
    <row r="616" ht="15.75" customHeight="1">
      <c r="A616" s="45">
        <v>40532.27197176255</v>
      </c>
      <c r="B616" s="46">
        <v>0.037</v>
      </c>
      <c r="C616" s="45"/>
      <c r="D616" s="45"/>
      <c r="E616" s="45"/>
      <c r="F616" s="45"/>
      <c r="G616" s="45"/>
      <c r="H616" s="45">
        <v>40532.27197176255</v>
      </c>
      <c r="I616" s="46">
        <v>0.145</v>
      </c>
      <c r="J616" s="45"/>
      <c r="K616" s="45"/>
      <c r="L616" s="45"/>
      <c r="M616" s="45"/>
      <c r="N616" s="45"/>
      <c r="O616" s="45">
        <v>40532.27197176255</v>
      </c>
      <c r="P616" s="45">
        <v>5.262394639555346E-4</v>
      </c>
      <c r="Q616" s="45"/>
      <c r="R616" s="45"/>
      <c r="S616" s="45"/>
      <c r="T616" s="45"/>
      <c r="U616" s="45"/>
      <c r="V616" s="45">
        <v>40532.27197176255</v>
      </c>
      <c r="W616" s="45">
        <v>1.7537688416238467E-4</v>
      </c>
      <c r="X616" s="45"/>
      <c r="Y616" s="45"/>
      <c r="Z616" s="45"/>
      <c r="AA616" s="45"/>
      <c r="AB616" s="45"/>
      <c r="AC616" s="45">
        <v>40532.27197176255</v>
      </c>
      <c r="AD616" s="45">
        <v>10.201075160678496</v>
      </c>
      <c r="AE616" s="45"/>
      <c r="AF616" s="45"/>
      <c r="AG616" s="45"/>
      <c r="AH616" s="45"/>
      <c r="AI616" s="45"/>
      <c r="AJ616" s="45">
        <v>40532.27197176255</v>
      </c>
      <c r="AK616" s="45">
        <v>0.042</v>
      </c>
      <c r="AL616" s="45"/>
      <c r="AM616" s="45"/>
      <c r="AN616" s="45"/>
      <c r="AO616" s="23"/>
      <c r="AP616" s="23"/>
      <c r="AQ616" s="45">
        <v>40532.27197176255</v>
      </c>
      <c r="AR616" s="45">
        <v>0.066</v>
      </c>
      <c r="AS616" s="23"/>
      <c r="AT616" s="23"/>
      <c r="AU616" s="23"/>
      <c r="AV616" s="23"/>
      <c r="AW616" s="23"/>
      <c r="AX616" s="45">
        <v>40532.27197176255</v>
      </c>
      <c r="AY616" s="23"/>
      <c r="AZ616" s="23"/>
      <c r="BA616" s="23"/>
      <c r="BB616" s="23"/>
      <c r="BC616" s="23"/>
      <c r="BD616" s="23"/>
      <c r="BE616" s="45">
        <v>40532.27197176255</v>
      </c>
      <c r="BF616" s="45">
        <v>28.0</v>
      </c>
      <c r="BG616" s="23"/>
      <c r="BH616" s="23"/>
      <c r="BI616" s="23"/>
      <c r="BJ616" s="23"/>
      <c r="BK616" s="23"/>
      <c r="BL616" s="45">
        <v>40532.27197176255</v>
      </c>
      <c r="BM616" s="45">
        <v>0.035</v>
      </c>
      <c r="BN616" s="23"/>
      <c r="BO616" s="23"/>
      <c r="BP616" s="23"/>
      <c r="BQ616" s="23"/>
      <c r="BR616" s="23"/>
      <c r="BS616" s="45">
        <v>40532.27197176255</v>
      </c>
      <c r="BT616" s="45">
        <v>0.007</v>
      </c>
      <c r="BU616" s="23"/>
      <c r="BV616" s="23"/>
      <c r="BW616" s="23"/>
      <c r="BX616" s="23"/>
      <c r="BY616" s="23"/>
      <c r="BZ616" s="23"/>
      <c r="CA616" s="23"/>
    </row>
    <row r="617" ht="15.75" customHeight="1">
      <c r="A617" s="45">
        <v>39983.96510602013</v>
      </c>
      <c r="B617" s="46">
        <v>0.034</v>
      </c>
      <c r="C617" s="45"/>
      <c r="D617" s="45"/>
      <c r="E617" s="45"/>
      <c r="F617" s="45"/>
      <c r="G617" s="45"/>
      <c r="H617" s="45">
        <v>39983.96510602013</v>
      </c>
      <c r="I617" s="46">
        <v>0.141</v>
      </c>
      <c r="J617" s="45"/>
      <c r="K617" s="45"/>
      <c r="L617" s="45"/>
      <c r="M617" s="45"/>
      <c r="N617" s="45"/>
      <c r="O617" s="45">
        <v>39983.96510602013</v>
      </c>
      <c r="P617" s="45"/>
      <c r="Q617" s="45"/>
      <c r="R617" s="45"/>
      <c r="S617" s="45"/>
      <c r="T617" s="45"/>
      <c r="U617" s="45"/>
      <c r="V617" s="45">
        <v>39983.96510602013</v>
      </c>
      <c r="W617" s="45"/>
      <c r="X617" s="45"/>
      <c r="Y617" s="45"/>
      <c r="Z617" s="45"/>
      <c r="AA617" s="45"/>
      <c r="AB617" s="45"/>
      <c r="AC617" s="45">
        <v>39983.96510602013</v>
      </c>
      <c r="AD617" s="45">
        <v>12.445340132337392</v>
      </c>
      <c r="AE617" s="45"/>
      <c r="AF617" s="45"/>
      <c r="AG617" s="45"/>
      <c r="AH617" s="45"/>
      <c r="AI617" s="45"/>
      <c r="AJ617" s="45">
        <v>39983.96510602013</v>
      </c>
      <c r="AK617" s="45">
        <v>0.042</v>
      </c>
      <c r="AL617" s="45"/>
      <c r="AM617" s="45"/>
      <c r="AN617" s="45"/>
      <c r="AO617" s="23"/>
      <c r="AP617" s="23"/>
      <c r="AQ617" s="45">
        <v>39983.96510602013</v>
      </c>
      <c r="AR617" s="45">
        <v>0.061</v>
      </c>
      <c r="AS617" s="23"/>
      <c r="AT617" s="23"/>
      <c r="AU617" s="23"/>
      <c r="AV617" s="23"/>
      <c r="AW617" s="23"/>
      <c r="AX617" s="45">
        <v>39983.96510602013</v>
      </c>
      <c r="AY617" s="23"/>
      <c r="AZ617" s="23"/>
      <c r="BA617" s="23"/>
      <c r="BB617" s="23"/>
      <c r="BC617" s="23"/>
      <c r="BD617" s="23"/>
      <c r="BE617" s="45">
        <v>39983.96510602013</v>
      </c>
      <c r="BF617" s="45">
        <v>28.0</v>
      </c>
      <c r="BG617" s="23"/>
      <c r="BH617" s="23"/>
      <c r="BI617" s="23"/>
      <c r="BJ617" s="23"/>
      <c r="BK617" s="23"/>
      <c r="BL617" s="45">
        <v>39983.96510602013</v>
      </c>
      <c r="BM617" s="45">
        <v>0.051</v>
      </c>
      <c r="BN617" s="23"/>
      <c r="BO617" s="23"/>
      <c r="BP617" s="23"/>
      <c r="BQ617" s="23"/>
      <c r="BR617" s="23"/>
      <c r="BS617" s="45">
        <v>39983.96510602013</v>
      </c>
      <c r="BT617" s="45">
        <v>0.009</v>
      </c>
      <c r="BU617" s="23"/>
      <c r="BV617" s="23"/>
      <c r="BW617" s="23"/>
      <c r="BX617" s="23"/>
      <c r="BY617" s="23"/>
      <c r="BZ617" s="23"/>
      <c r="CA617" s="23"/>
    </row>
    <row r="618" ht="15.75" customHeight="1">
      <c r="A618" s="45">
        <v>39150.6533625878</v>
      </c>
      <c r="B618" s="46">
        <v>0.04</v>
      </c>
      <c r="C618" s="45"/>
      <c r="D618" s="45"/>
      <c r="E618" s="45"/>
      <c r="F618" s="45"/>
      <c r="G618" s="45"/>
      <c r="H618" s="45">
        <v>39150.6533625878</v>
      </c>
      <c r="I618" s="46">
        <v>0.152</v>
      </c>
      <c r="J618" s="45"/>
      <c r="K618" s="45"/>
      <c r="L618" s="45"/>
      <c r="M618" s="45"/>
      <c r="N618" s="45"/>
      <c r="O618" s="45">
        <v>39150.6533625878</v>
      </c>
      <c r="P618" s="45">
        <v>4.873483633378446E-4</v>
      </c>
      <c r="Q618" s="45"/>
      <c r="R618" s="45"/>
      <c r="S618" s="45"/>
      <c r="T618" s="45"/>
      <c r="U618" s="45"/>
      <c r="V618" s="45">
        <v>39150.6533625878</v>
      </c>
      <c r="W618" s="45">
        <v>1.683993234767099E-4</v>
      </c>
      <c r="X618" s="45"/>
      <c r="Y618" s="45"/>
      <c r="Z618" s="45"/>
      <c r="AA618" s="45"/>
      <c r="AB618" s="45"/>
      <c r="AC618" s="45">
        <v>39150.6533625878</v>
      </c>
      <c r="AD618" s="45">
        <v>14.861794072508658</v>
      </c>
      <c r="AE618" s="45"/>
      <c r="AF618" s="45"/>
      <c r="AG618" s="45"/>
      <c r="AH618" s="45"/>
      <c r="AI618" s="45"/>
      <c r="AJ618" s="45">
        <v>39150.6533625878</v>
      </c>
      <c r="AK618" s="45">
        <v>0.042</v>
      </c>
      <c r="AL618" s="45"/>
      <c r="AM618" s="45"/>
      <c r="AN618" s="45"/>
      <c r="AO618" s="23"/>
      <c r="AP618" s="23"/>
      <c r="AQ618" s="45">
        <v>39150.6533625878</v>
      </c>
      <c r="AR618" s="45">
        <v>0.057</v>
      </c>
      <c r="AS618" s="23"/>
      <c r="AT618" s="23"/>
      <c r="AU618" s="23"/>
      <c r="AV618" s="23"/>
      <c r="AW618" s="23"/>
      <c r="AX618" s="45">
        <v>39150.6533625878</v>
      </c>
      <c r="AY618" s="23">
        <v>0.438</v>
      </c>
      <c r="AZ618" s="23"/>
      <c r="BA618" s="23"/>
      <c r="BB618" s="23"/>
      <c r="BC618" s="23"/>
      <c r="BD618" s="23"/>
      <c r="BE618" s="45">
        <v>39150.6533625878</v>
      </c>
      <c r="BF618" s="45">
        <v>28.0</v>
      </c>
      <c r="BG618" s="23"/>
      <c r="BH618" s="23"/>
      <c r="BI618" s="23"/>
      <c r="BJ618" s="23"/>
      <c r="BK618" s="23"/>
      <c r="BL618" s="45">
        <v>39150.6533625878</v>
      </c>
      <c r="BM618" s="45">
        <v>0.076</v>
      </c>
      <c r="BN618" s="23"/>
      <c r="BO618" s="23"/>
      <c r="BP618" s="23"/>
      <c r="BQ618" s="23"/>
      <c r="BR618" s="23"/>
      <c r="BS618" s="45">
        <v>39150.6533625878</v>
      </c>
      <c r="BT618" s="45">
        <v>0.011</v>
      </c>
      <c r="BU618" s="23"/>
      <c r="BV618" s="23"/>
      <c r="BW618" s="23"/>
      <c r="BX618" s="23"/>
      <c r="BY618" s="23"/>
      <c r="BZ618" s="23"/>
      <c r="CA618" s="23"/>
    </row>
    <row r="619" ht="15.75" customHeight="1">
      <c r="A619" s="45">
        <v>38305.21025717392</v>
      </c>
      <c r="B619" s="46">
        <v>0.065</v>
      </c>
      <c r="C619" s="45"/>
      <c r="D619" s="45"/>
      <c r="E619" s="45"/>
      <c r="F619" s="45"/>
      <c r="G619" s="45"/>
      <c r="H619" s="45">
        <v>38305.21025717392</v>
      </c>
      <c r="I619" s="46">
        <v>0.157</v>
      </c>
      <c r="J619" s="45"/>
      <c r="K619" s="45"/>
      <c r="L619" s="45"/>
      <c r="M619" s="45"/>
      <c r="N619" s="45"/>
      <c r="O619" s="45">
        <v>38305.21025717392</v>
      </c>
      <c r="P619" s="45"/>
      <c r="Q619" s="45"/>
      <c r="R619" s="45"/>
      <c r="S619" s="45"/>
      <c r="T619" s="45"/>
      <c r="U619" s="45"/>
      <c r="V619" s="45">
        <v>38305.21025717392</v>
      </c>
      <c r="W619" s="45"/>
      <c r="X619" s="45"/>
      <c r="Y619" s="45"/>
      <c r="Z619" s="45"/>
      <c r="AA619" s="45"/>
      <c r="AB619" s="45"/>
      <c r="AC619" s="45">
        <v>38305.21025717392</v>
      </c>
      <c r="AD619" s="45">
        <v>14.295604612317849</v>
      </c>
      <c r="AE619" s="45"/>
      <c r="AF619" s="45"/>
      <c r="AG619" s="45"/>
      <c r="AH619" s="45"/>
      <c r="AI619" s="45"/>
      <c r="AJ619" s="45">
        <v>38305.21025717392</v>
      </c>
      <c r="AK619" s="45">
        <v>0.042</v>
      </c>
      <c r="AL619" s="45"/>
      <c r="AM619" s="45"/>
      <c r="AN619" s="45"/>
      <c r="AO619" s="23"/>
      <c r="AP619" s="23"/>
      <c r="AQ619" s="45">
        <v>38305.21025717392</v>
      </c>
      <c r="AR619" s="45">
        <v>0.054</v>
      </c>
      <c r="AS619" s="23"/>
      <c r="AT619" s="23"/>
      <c r="AU619" s="23"/>
      <c r="AV619" s="23"/>
      <c r="AW619" s="23"/>
      <c r="AX619" s="45">
        <v>38305.21025717392</v>
      </c>
      <c r="AY619" s="23">
        <v>0.438</v>
      </c>
      <c r="AZ619" s="23"/>
      <c r="BA619" s="23"/>
      <c r="BB619" s="23"/>
      <c r="BC619" s="23"/>
      <c r="BD619" s="23"/>
      <c r="BE619" s="45">
        <v>38305.21025717392</v>
      </c>
      <c r="BF619" s="45">
        <v>27.0</v>
      </c>
      <c r="BG619" s="23"/>
      <c r="BH619" s="23"/>
      <c r="BI619" s="23"/>
      <c r="BJ619" s="23"/>
      <c r="BK619" s="23"/>
      <c r="BL619" s="45">
        <v>38305.21025717392</v>
      </c>
      <c r="BM619" s="45">
        <v>0.14</v>
      </c>
      <c r="BN619" s="23"/>
      <c r="BO619" s="23"/>
      <c r="BP619" s="23"/>
      <c r="BQ619" s="23"/>
      <c r="BR619" s="23"/>
      <c r="BS619" s="45">
        <v>38305.21025717392</v>
      </c>
      <c r="BT619" s="45">
        <v>0.013</v>
      </c>
      <c r="BU619" s="23"/>
      <c r="BV619" s="23"/>
      <c r="BW619" s="23"/>
      <c r="BX619" s="23"/>
      <c r="BY619" s="23"/>
      <c r="BZ619" s="23"/>
      <c r="CA619" s="23"/>
    </row>
    <row r="620" ht="15.75" customHeight="1">
      <c r="A620" s="45">
        <v>37451.64147991085</v>
      </c>
      <c r="B620" s="46">
        <v>0.057</v>
      </c>
      <c r="C620" s="45"/>
      <c r="D620" s="45"/>
      <c r="E620" s="45"/>
      <c r="F620" s="45"/>
      <c r="G620" s="45"/>
      <c r="H620" s="45">
        <v>37451.64147991085</v>
      </c>
      <c r="I620" s="46">
        <v>0.161</v>
      </c>
      <c r="J620" s="45"/>
      <c r="K620" s="45"/>
      <c r="L620" s="45"/>
      <c r="M620" s="45"/>
      <c r="N620" s="45"/>
      <c r="O620" s="45">
        <v>37451.64147991085</v>
      </c>
      <c r="P620" s="45">
        <v>3.454062752851778E-4</v>
      </c>
      <c r="Q620" s="45"/>
      <c r="R620" s="45"/>
      <c r="S620" s="45"/>
      <c r="T620" s="45"/>
      <c r="U620" s="45"/>
      <c r="V620" s="45">
        <v>37451.64147991085</v>
      </c>
      <c r="W620" s="45">
        <v>7.607060685010464E-5</v>
      </c>
      <c r="X620" s="45"/>
      <c r="Y620" s="45"/>
      <c r="Z620" s="45"/>
      <c r="AA620" s="45"/>
      <c r="AB620" s="45"/>
      <c r="AC620" s="45">
        <v>37451.64147991085</v>
      </c>
      <c r="AD620" s="45">
        <v>14.980656591964342</v>
      </c>
      <c r="AE620" s="45"/>
      <c r="AF620" s="45"/>
      <c r="AG620" s="45"/>
      <c r="AH620" s="45"/>
      <c r="AI620" s="45"/>
      <c r="AJ620" s="45">
        <v>37451.64147991085</v>
      </c>
      <c r="AK620" s="45">
        <v>0.042</v>
      </c>
      <c r="AL620" s="45"/>
      <c r="AM620" s="45"/>
      <c r="AN620" s="45"/>
      <c r="AO620" s="23"/>
      <c r="AP620" s="23"/>
      <c r="AQ620" s="45">
        <v>37451.64147991085</v>
      </c>
      <c r="AR620" s="45">
        <v>0.05</v>
      </c>
      <c r="AS620" s="23"/>
      <c r="AT620" s="23"/>
      <c r="AU620" s="23"/>
      <c r="AV620" s="23"/>
      <c r="AW620" s="23"/>
      <c r="AX620" s="45">
        <v>37451.64147991085</v>
      </c>
      <c r="AY620" s="23">
        <v>0.439</v>
      </c>
      <c r="AZ620" s="23"/>
      <c r="BA620" s="23"/>
      <c r="BB620" s="23"/>
      <c r="BC620" s="23"/>
      <c r="BD620" s="23"/>
      <c r="BE620" s="45">
        <v>37451.64147991085</v>
      </c>
      <c r="BF620" s="45">
        <v>26.0</v>
      </c>
      <c r="BG620" s="23"/>
      <c r="BH620" s="23"/>
      <c r="BI620" s="23"/>
      <c r="BJ620" s="23"/>
      <c r="BK620" s="23"/>
      <c r="BL620" s="45">
        <v>37451.64147991085</v>
      </c>
      <c r="BM620" s="45">
        <v>0.201</v>
      </c>
      <c r="BN620" s="23"/>
      <c r="BO620" s="23"/>
      <c r="BP620" s="23"/>
      <c r="BQ620" s="23"/>
      <c r="BR620" s="23"/>
      <c r="BS620" s="45">
        <v>37451.64147991085</v>
      </c>
      <c r="BT620" s="45">
        <v>0.016</v>
      </c>
      <c r="BU620" s="23"/>
      <c r="BV620" s="23"/>
      <c r="BW620" s="23"/>
      <c r="BX620" s="23"/>
      <c r="BY620" s="23"/>
      <c r="BZ620" s="23"/>
      <c r="CA620" s="23"/>
    </row>
    <row r="621" ht="15.75" customHeight="1">
      <c r="A621" s="45">
        <v>37540.91428417622</v>
      </c>
      <c r="B621" s="46">
        <v>0.054</v>
      </c>
      <c r="C621" s="45"/>
      <c r="D621" s="45"/>
      <c r="E621" s="45"/>
      <c r="F621" s="45"/>
      <c r="G621" s="45"/>
      <c r="H621" s="45">
        <v>37540.91428417622</v>
      </c>
      <c r="I621" s="46">
        <v>0.15</v>
      </c>
      <c r="J621" s="45"/>
      <c r="K621" s="45"/>
      <c r="L621" s="45"/>
      <c r="M621" s="45"/>
      <c r="N621" s="45"/>
      <c r="O621" s="45">
        <v>37540.91428417622</v>
      </c>
      <c r="P621" s="45">
        <v>3.8244511294030595E-4</v>
      </c>
      <c r="Q621" s="45"/>
      <c r="R621" s="45"/>
      <c r="S621" s="45"/>
      <c r="T621" s="45"/>
      <c r="U621" s="45"/>
      <c r="V621" s="45">
        <v>37540.91428417622</v>
      </c>
      <c r="W621" s="45">
        <v>1.0277710684215037E-4</v>
      </c>
      <c r="X621" s="45"/>
      <c r="Y621" s="45"/>
      <c r="Z621" s="45"/>
      <c r="AA621" s="45"/>
      <c r="AB621" s="45"/>
      <c r="AC621" s="45">
        <v>37540.91428417622</v>
      </c>
      <c r="AD621" s="45">
        <v>17.613535884273876</v>
      </c>
      <c r="AE621" s="45"/>
      <c r="AF621" s="45"/>
      <c r="AG621" s="45"/>
      <c r="AH621" s="45"/>
      <c r="AI621" s="45"/>
      <c r="AJ621" s="45">
        <v>37540.91428417622</v>
      </c>
      <c r="AK621" s="45">
        <v>0.041</v>
      </c>
      <c r="AL621" s="45"/>
      <c r="AM621" s="45"/>
      <c r="AN621" s="45"/>
      <c r="AO621" s="23"/>
      <c r="AP621" s="23"/>
      <c r="AQ621" s="45">
        <v>37540.91428417622</v>
      </c>
      <c r="AR621" s="45">
        <v>0.047</v>
      </c>
      <c r="AS621" s="23"/>
      <c r="AT621" s="23"/>
      <c r="AU621" s="23"/>
      <c r="AV621" s="23"/>
      <c r="AW621" s="23"/>
      <c r="AX621" s="45">
        <v>37540.91428417622</v>
      </c>
      <c r="AY621" s="23">
        <v>0.444</v>
      </c>
      <c r="AZ621" s="23"/>
      <c r="BA621" s="23"/>
      <c r="BB621" s="23"/>
      <c r="BC621" s="23"/>
      <c r="BD621" s="23"/>
      <c r="BE621" s="45">
        <v>37540.91428417622</v>
      </c>
      <c r="BF621" s="45">
        <v>26.0</v>
      </c>
      <c r="BG621" s="23"/>
      <c r="BH621" s="23"/>
      <c r="BI621" s="23"/>
      <c r="BJ621" s="23"/>
      <c r="BK621" s="23"/>
      <c r="BL621" s="45">
        <v>37540.91428417622</v>
      </c>
      <c r="BM621" s="45">
        <v>0.307</v>
      </c>
      <c r="BN621" s="23"/>
      <c r="BO621" s="23"/>
      <c r="BP621" s="23"/>
      <c r="BQ621" s="23"/>
      <c r="BR621" s="23"/>
      <c r="BS621" s="45">
        <v>37540.91428417622</v>
      </c>
      <c r="BT621" s="45">
        <v>0.019</v>
      </c>
      <c r="BU621" s="23"/>
      <c r="BV621" s="23"/>
      <c r="BW621" s="23"/>
      <c r="BX621" s="23"/>
      <c r="BY621" s="23"/>
      <c r="BZ621" s="23"/>
      <c r="CA621" s="23"/>
    </row>
    <row r="622" ht="15.75" customHeight="1">
      <c r="A622" s="45">
        <v>36892.96859432198</v>
      </c>
      <c r="B622" s="46">
        <v>0.056</v>
      </c>
      <c r="C622" s="45"/>
      <c r="D622" s="45"/>
      <c r="E622" s="45"/>
      <c r="F622" s="45"/>
      <c r="G622" s="45"/>
      <c r="H622" s="45">
        <v>36892.96859432198</v>
      </c>
      <c r="I622" s="46">
        <v>0.15</v>
      </c>
      <c r="J622" s="45"/>
      <c r="K622" s="45"/>
      <c r="L622" s="45"/>
      <c r="M622" s="45"/>
      <c r="N622" s="45"/>
      <c r="O622" s="45">
        <v>36892.96859432198</v>
      </c>
      <c r="P622" s="45">
        <v>4.194799273836387E-4</v>
      </c>
      <c r="Q622" s="45"/>
      <c r="R622" s="45"/>
      <c r="S622" s="45"/>
      <c r="T622" s="45"/>
      <c r="U622" s="45"/>
      <c r="V622" s="45">
        <v>36892.96859432198</v>
      </c>
      <c r="W622" s="45">
        <v>1.4092655705284484E-4</v>
      </c>
      <c r="X622" s="45"/>
      <c r="Y622" s="45"/>
      <c r="Z622" s="45"/>
      <c r="AA622" s="45"/>
      <c r="AB622" s="45"/>
      <c r="AC622" s="45">
        <v>36892.96859432198</v>
      </c>
      <c r="AD622" s="45">
        <v>18.469399184486658</v>
      </c>
      <c r="AE622" s="45"/>
      <c r="AF622" s="45"/>
      <c r="AG622" s="45"/>
      <c r="AH622" s="45"/>
      <c r="AI622" s="45"/>
      <c r="AJ622" s="45">
        <v>36892.96859432198</v>
      </c>
      <c r="AK622" s="45">
        <v>0.041</v>
      </c>
      <c r="AL622" s="45"/>
      <c r="AM622" s="45"/>
      <c r="AN622" s="45"/>
      <c r="AO622" s="23"/>
      <c r="AP622" s="23"/>
      <c r="AQ622" s="45">
        <v>36892.96859432198</v>
      </c>
      <c r="AR622" s="45">
        <v>0.044</v>
      </c>
      <c r="AS622" s="23"/>
      <c r="AT622" s="23"/>
      <c r="AU622" s="23"/>
      <c r="AV622" s="23"/>
      <c r="AW622" s="23"/>
      <c r="AX622" s="45">
        <v>36892.96859432198</v>
      </c>
      <c r="AY622" s="23">
        <v>0.444</v>
      </c>
      <c r="AZ622" s="23"/>
      <c r="BA622" s="23"/>
      <c r="BB622" s="23"/>
      <c r="BC622" s="23"/>
      <c r="BD622" s="23"/>
      <c r="BE622" s="45">
        <v>36892.96859432198</v>
      </c>
      <c r="BF622" s="45">
        <v>26.0</v>
      </c>
      <c r="BG622" s="23"/>
      <c r="BH622" s="23"/>
      <c r="BI622" s="23"/>
      <c r="BJ622" s="23"/>
      <c r="BK622" s="23"/>
      <c r="BL622" s="45">
        <v>36892.96859432198</v>
      </c>
      <c r="BM622" s="45">
        <v>0.4</v>
      </c>
      <c r="BN622" s="23"/>
      <c r="BO622" s="23"/>
      <c r="BP622" s="23"/>
      <c r="BQ622" s="23"/>
      <c r="BR622" s="23"/>
      <c r="BS622" s="45">
        <v>36892.96859432198</v>
      </c>
      <c r="BT622" s="45">
        <v>0.024</v>
      </c>
      <c r="BU622" s="23"/>
      <c r="BV622" s="23"/>
      <c r="BW622" s="23"/>
      <c r="BX622" s="23"/>
      <c r="BY622" s="23"/>
      <c r="BZ622" s="23"/>
      <c r="CA622" s="23"/>
    </row>
    <row r="623" ht="15.75" customHeight="1">
      <c r="A623" s="45">
        <v>36021.34865263479</v>
      </c>
      <c r="B623" s="46">
        <v>0.072</v>
      </c>
      <c r="C623" s="45"/>
      <c r="D623" s="45"/>
      <c r="E623" s="45"/>
      <c r="F623" s="45"/>
      <c r="G623" s="45"/>
      <c r="H623" s="45">
        <v>36021.34865263479</v>
      </c>
      <c r="I623" s="46">
        <v>0.145</v>
      </c>
      <c r="J623" s="45"/>
      <c r="K623" s="45"/>
      <c r="L623" s="45"/>
      <c r="M623" s="45"/>
      <c r="N623" s="45"/>
      <c r="O623" s="45">
        <v>36021.34865263479</v>
      </c>
      <c r="P623" s="45"/>
      <c r="Q623" s="45"/>
      <c r="R623" s="45"/>
      <c r="S623" s="45"/>
      <c r="T623" s="45"/>
      <c r="U623" s="45"/>
      <c r="V623" s="45">
        <v>36021.34865263479</v>
      </c>
      <c r="W623" s="45"/>
      <c r="X623" s="45"/>
      <c r="Y623" s="45"/>
      <c r="Z623" s="45"/>
      <c r="AA623" s="45"/>
      <c r="AB623" s="45"/>
      <c r="AC623" s="45">
        <v>36021.34865263479</v>
      </c>
      <c r="AD623" s="45">
        <v>19.144679746863307</v>
      </c>
      <c r="AE623" s="45"/>
      <c r="AF623" s="45"/>
      <c r="AG623" s="45"/>
      <c r="AH623" s="45"/>
      <c r="AI623" s="45"/>
      <c r="AJ623" s="45">
        <v>36021.34865263479</v>
      </c>
      <c r="AK623" s="45">
        <v>0.041</v>
      </c>
      <c r="AL623" s="45"/>
      <c r="AM623" s="45"/>
      <c r="AN623" s="45"/>
      <c r="AO623" s="23"/>
      <c r="AP623" s="23"/>
      <c r="AQ623" s="45">
        <v>36021.34865263479</v>
      </c>
      <c r="AR623" s="45">
        <v>0.041</v>
      </c>
      <c r="AS623" s="23"/>
      <c r="AT623" s="23"/>
      <c r="AU623" s="23"/>
      <c r="AV623" s="23"/>
      <c r="AW623" s="23"/>
      <c r="AX623" s="45">
        <v>36021.34865263479</v>
      </c>
      <c r="AY623" s="23">
        <v>0.444</v>
      </c>
      <c r="AZ623" s="23"/>
      <c r="BA623" s="23"/>
      <c r="BB623" s="23"/>
      <c r="BC623" s="23"/>
      <c r="BD623" s="23"/>
      <c r="BE623" s="45">
        <v>36021.34865263479</v>
      </c>
      <c r="BF623" s="45">
        <v>26.0</v>
      </c>
      <c r="BG623" s="23"/>
      <c r="BH623" s="23"/>
      <c r="BI623" s="23"/>
      <c r="BJ623" s="23"/>
      <c r="BK623" s="23"/>
      <c r="BL623" s="45">
        <v>36021.34865263479</v>
      </c>
      <c r="BM623" s="45">
        <v>0.467</v>
      </c>
      <c r="BN623" s="23"/>
      <c r="BO623" s="23"/>
      <c r="BP623" s="23"/>
      <c r="BQ623" s="23"/>
      <c r="BR623" s="23"/>
      <c r="BS623" s="45">
        <v>36021.34865263479</v>
      </c>
      <c r="BT623" s="45">
        <v>0.029</v>
      </c>
      <c r="BU623" s="23"/>
      <c r="BV623" s="23"/>
      <c r="BW623" s="23"/>
      <c r="BX623" s="23"/>
      <c r="BY623" s="23"/>
      <c r="BZ623" s="23"/>
      <c r="CA623" s="23"/>
    </row>
    <row r="624" ht="15.75" customHeight="1">
      <c r="A624" s="45">
        <v>34947.98262446708</v>
      </c>
      <c r="B624" s="46">
        <v>0.074</v>
      </c>
      <c r="C624" s="45"/>
      <c r="D624" s="45"/>
      <c r="E624" s="45"/>
      <c r="F624" s="45"/>
      <c r="G624" s="45"/>
      <c r="H624" s="45">
        <v>34947.98262446708</v>
      </c>
      <c r="I624" s="46">
        <v>0.15</v>
      </c>
      <c r="J624" s="45"/>
      <c r="K624" s="45"/>
      <c r="L624" s="45"/>
      <c r="M624" s="45"/>
      <c r="N624" s="45"/>
      <c r="O624" s="45">
        <v>34947.98262446708</v>
      </c>
      <c r="P624" s="45">
        <v>3.6977985812715444E-4</v>
      </c>
      <c r="Q624" s="45"/>
      <c r="R624" s="45"/>
      <c r="S624" s="45"/>
      <c r="T624" s="45"/>
      <c r="U624" s="45"/>
      <c r="V624" s="45">
        <v>34947.98262446708</v>
      </c>
      <c r="W624" s="45">
        <v>1.2119615208904695E-4</v>
      </c>
      <c r="X624" s="45"/>
      <c r="Y624" s="45"/>
      <c r="Z624" s="45"/>
      <c r="AA624" s="45"/>
      <c r="AB624" s="45"/>
      <c r="AC624" s="45">
        <v>34947.98262446708</v>
      </c>
      <c r="AD624" s="45">
        <v>20.019585108336695</v>
      </c>
      <c r="AE624" s="45"/>
      <c r="AF624" s="45"/>
      <c r="AG624" s="45"/>
      <c r="AH624" s="45"/>
      <c r="AI624" s="45"/>
      <c r="AJ624" s="45">
        <v>34947.98262446708</v>
      </c>
      <c r="AK624" s="45">
        <v>0.04</v>
      </c>
      <c r="AL624" s="45"/>
      <c r="AM624" s="45"/>
      <c r="AN624" s="45"/>
      <c r="AO624" s="23"/>
      <c r="AP624" s="23"/>
      <c r="AQ624" s="45">
        <v>34947.98262446708</v>
      </c>
      <c r="AR624" s="45">
        <v>0.039</v>
      </c>
      <c r="AS624" s="23"/>
      <c r="AT624" s="23"/>
      <c r="AU624" s="23"/>
      <c r="AV624" s="23"/>
      <c r="AW624" s="23"/>
      <c r="AX624" s="45">
        <v>34947.98262446708</v>
      </c>
      <c r="AY624" s="23">
        <v>0.449</v>
      </c>
      <c r="AZ624" s="23"/>
      <c r="BA624" s="23"/>
      <c r="BB624" s="23"/>
      <c r="BC624" s="23"/>
      <c r="BD624" s="23"/>
      <c r="BE624" s="45">
        <v>34947.98262446708</v>
      </c>
      <c r="BF624" s="45">
        <v>26.0</v>
      </c>
      <c r="BG624" s="23"/>
      <c r="BH624" s="23"/>
      <c r="BI624" s="23"/>
      <c r="BJ624" s="23"/>
      <c r="BK624" s="23"/>
      <c r="BL624" s="45">
        <v>34947.98262446708</v>
      </c>
      <c r="BM624" s="45">
        <v>0.554</v>
      </c>
      <c r="BN624" s="23"/>
      <c r="BO624" s="23"/>
      <c r="BP624" s="23"/>
      <c r="BQ624" s="23"/>
      <c r="BR624" s="23"/>
      <c r="BS624" s="45">
        <v>34947.98262446708</v>
      </c>
      <c r="BT624" s="45">
        <v>0.035</v>
      </c>
      <c r="BU624" s="23"/>
      <c r="BV624" s="23"/>
      <c r="BW624" s="23"/>
      <c r="BX624" s="23"/>
      <c r="BY624" s="23"/>
      <c r="BZ624" s="23"/>
      <c r="CA624" s="23"/>
    </row>
    <row r="625" ht="15.75" customHeight="1">
      <c r="A625" s="45">
        <v>34321.75308315552</v>
      </c>
      <c r="B625" s="46">
        <v>0.07</v>
      </c>
      <c r="C625" s="45"/>
      <c r="D625" s="45"/>
      <c r="E625" s="45"/>
      <c r="F625" s="45"/>
      <c r="G625" s="45"/>
      <c r="H625" s="45">
        <v>34321.75308315552</v>
      </c>
      <c r="I625" s="46">
        <v>0.155</v>
      </c>
      <c r="J625" s="45"/>
      <c r="K625" s="45"/>
      <c r="L625" s="45"/>
      <c r="M625" s="45"/>
      <c r="N625" s="45"/>
      <c r="O625" s="45">
        <v>34321.75308315552</v>
      </c>
      <c r="P625" s="45">
        <v>3.241940713482696E-4</v>
      </c>
      <c r="Q625" s="45"/>
      <c r="R625" s="45"/>
      <c r="S625" s="45"/>
      <c r="T625" s="45"/>
      <c r="U625" s="45"/>
      <c r="V625" s="45">
        <v>34321.75308315552</v>
      </c>
      <c r="W625" s="45">
        <v>7.965158063078652E-5</v>
      </c>
      <c r="X625" s="45"/>
      <c r="Y625" s="45"/>
      <c r="Z625" s="45"/>
      <c r="AA625" s="45"/>
      <c r="AB625" s="45"/>
      <c r="AC625" s="45">
        <v>34321.75308315552</v>
      </c>
      <c r="AD625" s="45">
        <v>20.9906819161006</v>
      </c>
      <c r="AE625" s="45"/>
      <c r="AF625" s="45"/>
      <c r="AG625" s="45"/>
      <c r="AH625" s="45"/>
      <c r="AI625" s="45"/>
      <c r="AJ625" s="45">
        <v>34321.75308315552</v>
      </c>
      <c r="AK625" s="45">
        <v>0.04</v>
      </c>
      <c r="AL625" s="45"/>
      <c r="AM625" s="45"/>
      <c r="AN625" s="45"/>
      <c r="AO625" s="23"/>
      <c r="AP625" s="23"/>
      <c r="AQ625" s="45">
        <v>34321.75308315552</v>
      </c>
      <c r="AR625" s="45">
        <v>0.038</v>
      </c>
      <c r="AS625" s="23"/>
      <c r="AT625" s="23"/>
      <c r="AU625" s="23"/>
      <c r="AV625" s="23"/>
      <c r="AW625" s="23"/>
      <c r="AX625" s="45">
        <v>34321.75308315552</v>
      </c>
      <c r="AY625" s="23">
        <v>0.449</v>
      </c>
      <c r="AZ625" s="23"/>
      <c r="BA625" s="23"/>
      <c r="BB625" s="23"/>
      <c r="BC625" s="23"/>
      <c r="BD625" s="23"/>
      <c r="BE625" s="45">
        <v>34321.75308315552</v>
      </c>
      <c r="BF625" s="45">
        <v>26.0</v>
      </c>
      <c r="BG625" s="23"/>
      <c r="BH625" s="23"/>
      <c r="BI625" s="23"/>
      <c r="BJ625" s="23"/>
      <c r="BK625" s="23"/>
      <c r="BL625" s="45">
        <v>34321.75308315552</v>
      </c>
      <c r="BM625" s="45">
        <v>0.57</v>
      </c>
      <c r="BN625" s="23"/>
      <c r="BO625" s="23"/>
      <c r="BP625" s="23"/>
      <c r="BQ625" s="23"/>
      <c r="BR625" s="23"/>
      <c r="BS625" s="45">
        <v>34321.75308315552</v>
      </c>
      <c r="BT625" s="45">
        <v>0.04</v>
      </c>
      <c r="BU625" s="23"/>
      <c r="BV625" s="23"/>
      <c r="BW625" s="23"/>
      <c r="BX625" s="23"/>
      <c r="BY625" s="23"/>
      <c r="BZ625" s="23"/>
      <c r="CA625" s="23"/>
    </row>
    <row r="626" ht="15.75" customHeight="1">
      <c r="A626" s="45">
        <v>454288.22388310364</v>
      </c>
      <c r="B626" s="46">
        <v>0.053</v>
      </c>
      <c r="C626" s="45"/>
      <c r="D626" s="45"/>
      <c r="E626" s="45"/>
      <c r="F626" s="45"/>
      <c r="G626" s="45"/>
      <c r="H626" s="45">
        <v>454288.22388310364</v>
      </c>
      <c r="I626" s="46"/>
      <c r="J626" s="45"/>
      <c r="K626" s="45"/>
      <c r="L626" s="45"/>
      <c r="M626" s="45"/>
      <c r="N626" s="45"/>
      <c r="O626" s="45">
        <v>454288.22388310364</v>
      </c>
      <c r="P626" s="45"/>
      <c r="Q626" s="45"/>
      <c r="R626" s="45"/>
      <c r="S626" s="45"/>
      <c r="T626" s="45"/>
      <c r="U626" s="45"/>
      <c r="V626" s="45">
        <v>454288.22388310364</v>
      </c>
      <c r="W626" s="45"/>
      <c r="X626" s="45"/>
      <c r="Y626" s="45"/>
      <c r="Z626" s="45"/>
      <c r="AA626" s="45"/>
      <c r="AB626" s="45"/>
      <c r="AC626" s="45">
        <v>454288.22388310364</v>
      </c>
      <c r="AD626" s="45">
        <v>3.083404234500703</v>
      </c>
      <c r="AE626" s="45"/>
      <c r="AF626" s="45"/>
      <c r="AG626" s="45"/>
      <c r="AH626" s="45"/>
      <c r="AI626" s="45"/>
      <c r="AJ626" s="45">
        <v>454288.22388310364</v>
      </c>
      <c r="AK626" s="45">
        <v>0.039</v>
      </c>
      <c r="AL626" s="45"/>
      <c r="AM626" s="45"/>
      <c r="AN626" s="45"/>
      <c r="AO626" s="23"/>
      <c r="AP626" s="23"/>
      <c r="AQ626" s="45">
        <v>454288.22388310364</v>
      </c>
      <c r="AR626" s="45">
        <v>0.077</v>
      </c>
      <c r="AS626" s="23"/>
      <c r="AT626" s="23"/>
      <c r="AU626" s="23"/>
      <c r="AV626" s="23"/>
      <c r="AW626" s="23"/>
      <c r="AX626" s="45">
        <v>454288.22388310364</v>
      </c>
      <c r="AY626" s="23"/>
      <c r="AZ626" s="23"/>
      <c r="BA626" s="23"/>
      <c r="BB626" s="23"/>
      <c r="BC626" s="23"/>
      <c r="BD626" s="23"/>
      <c r="BE626" s="45">
        <v>454288.22388310364</v>
      </c>
      <c r="BF626" s="45"/>
      <c r="BG626" s="23"/>
      <c r="BH626" s="23"/>
      <c r="BI626" s="23"/>
      <c r="BJ626" s="23"/>
      <c r="BK626" s="23"/>
      <c r="BL626" s="45">
        <v>454288.22388310364</v>
      </c>
      <c r="BM626" s="45">
        <v>0.01</v>
      </c>
      <c r="BN626" s="23"/>
      <c r="BO626" s="23"/>
      <c r="BP626" s="23"/>
      <c r="BQ626" s="23"/>
      <c r="BR626" s="23"/>
      <c r="BS626" s="45">
        <v>454288.22388310364</v>
      </c>
      <c r="BT626" s="45">
        <v>0.008</v>
      </c>
      <c r="BU626" s="23"/>
      <c r="BV626" s="23"/>
      <c r="BW626" s="23"/>
      <c r="BX626" s="23"/>
      <c r="BY626" s="23"/>
      <c r="BZ626" s="23"/>
      <c r="CA626" s="23"/>
    </row>
    <row r="627" ht="15.75" customHeight="1">
      <c r="A627" s="45">
        <v>444691.49527515285</v>
      </c>
      <c r="B627" s="46">
        <v>0.052</v>
      </c>
      <c r="C627" s="45"/>
      <c r="D627" s="45"/>
      <c r="E627" s="45"/>
      <c r="F627" s="45"/>
      <c r="G627" s="45"/>
      <c r="H627" s="45">
        <v>444691.49527515285</v>
      </c>
      <c r="I627" s="46"/>
      <c r="J627" s="45"/>
      <c r="K627" s="45"/>
      <c r="L627" s="45"/>
      <c r="M627" s="45"/>
      <c r="N627" s="45"/>
      <c r="O627" s="45">
        <v>444691.49527515285</v>
      </c>
      <c r="P627" s="45">
        <v>5.536609427660011E-4</v>
      </c>
      <c r="Q627" s="45"/>
      <c r="R627" s="45"/>
      <c r="S627" s="45"/>
      <c r="T627" s="45"/>
      <c r="U627" s="45"/>
      <c r="V627" s="45">
        <v>444691.49527515285</v>
      </c>
      <c r="W627" s="45"/>
      <c r="X627" s="45"/>
      <c r="Y627" s="45"/>
      <c r="Z627" s="45"/>
      <c r="AA627" s="45"/>
      <c r="AB627" s="45"/>
      <c r="AC627" s="45">
        <v>444691.49527515285</v>
      </c>
      <c r="AD627" s="45">
        <v>4.00622968716354</v>
      </c>
      <c r="AE627" s="45"/>
      <c r="AF627" s="45"/>
      <c r="AG627" s="45"/>
      <c r="AH627" s="45"/>
      <c r="AI627" s="45"/>
      <c r="AJ627" s="45">
        <v>444691.49527515285</v>
      </c>
      <c r="AK627" s="45">
        <v>0.039</v>
      </c>
      <c r="AL627" s="45"/>
      <c r="AM627" s="45"/>
      <c r="AN627" s="45"/>
      <c r="AO627" s="23"/>
      <c r="AP627" s="23"/>
      <c r="AQ627" s="45">
        <v>444691.49527515285</v>
      </c>
      <c r="AR627" s="45">
        <v>0.075</v>
      </c>
      <c r="AS627" s="23"/>
      <c r="AT627" s="23"/>
      <c r="AU627" s="23"/>
      <c r="AV627" s="23"/>
      <c r="AW627" s="23"/>
      <c r="AX627" s="45">
        <v>444691.49527515285</v>
      </c>
      <c r="AY627" s="23"/>
      <c r="AZ627" s="23"/>
      <c r="BA627" s="23"/>
      <c r="BB627" s="23"/>
      <c r="BC627" s="23"/>
      <c r="BD627" s="23"/>
      <c r="BE627" s="45">
        <v>444691.49527515285</v>
      </c>
      <c r="BF627" s="45"/>
      <c r="BG627" s="23"/>
      <c r="BH627" s="23"/>
      <c r="BI627" s="23"/>
      <c r="BJ627" s="23"/>
      <c r="BK627" s="23"/>
      <c r="BL627" s="45">
        <v>444691.49527515285</v>
      </c>
      <c r="BM627" s="45">
        <v>0.019</v>
      </c>
      <c r="BN627" s="23"/>
      <c r="BO627" s="23"/>
      <c r="BP627" s="23"/>
      <c r="BQ627" s="23"/>
      <c r="BR627" s="23"/>
      <c r="BS627" s="45">
        <v>444691.49527515285</v>
      </c>
      <c r="BT627" s="45">
        <v>0.009</v>
      </c>
      <c r="BU627" s="23"/>
      <c r="BV627" s="23"/>
      <c r="BW627" s="23"/>
      <c r="BX627" s="23"/>
      <c r="BY627" s="23"/>
      <c r="BZ627" s="23"/>
      <c r="CA627" s="23"/>
    </row>
    <row r="628" ht="15.75" customHeight="1">
      <c r="A628" s="45">
        <v>439138.009170763</v>
      </c>
      <c r="B628" s="46">
        <v>0.05</v>
      </c>
      <c r="C628" s="45"/>
      <c r="D628" s="45"/>
      <c r="E628" s="45"/>
      <c r="F628" s="45"/>
      <c r="G628" s="45"/>
      <c r="H628" s="45">
        <v>439138.009170763</v>
      </c>
      <c r="I628" s="46"/>
      <c r="J628" s="45"/>
      <c r="K628" s="45"/>
      <c r="L628" s="45"/>
      <c r="M628" s="45"/>
      <c r="N628" s="45"/>
      <c r="O628" s="45">
        <v>439138.009170763</v>
      </c>
      <c r="P628" s="45">
        <v>5.254042314167529E-4</v>
      </c>
      <c r="Q628" s="45"/>
      <c r="R628" s="45"/>
      <c r="S628" s="45"/>
      <c r="T628" s="45"/>
      <c r="U628" s="45"/>
      <c r="V628" s="45">
        <v>439138.009170763</v>
      </c>
      <c r="W628" s="45">
        <v>3.0056557072132223E-4</v>
      </c>
      <c r="X628" s="45"/>
      <c r="Y628" s="45"/>
      <c r="Z628" s="45"/>
      <c r="AA628" s="45"/>
      <c r="AB628" s="45"/>
      <c r="AC628" s="45">
        <v>439138.009170763</v>
      </c>
      <c r="AD628" s="45">
        <v>5.074483661528817</v>
      </c>
      <c r="AE628" s="45"/>
      <c r="AF628" s="45"/>
      <c r="AG628" s="45"/>
      <c r="AH628" s="45"/>
      <c r="AI628" s="45"/>
      <c r="AJ628" s="45">
        <v>439138.009170763</v>
      </c>
      <c r="AK628" s="45">
        <v>0.039</v>
      </c>
      <c r="AL628" s="45"/>
      <c r="AM628" s="45"/>
      <c r="AN628" s="45"/>
      <c r="AO628" s="23"/>
      <c r="AP628" s="23"/>
      <c r="AQ628" s="45">
        <v>439138.009170763</v>
      </c>
      <c r="AR628" s="45">
        <v>0.073</v>
      </c>
      <c r="AS628" s="23"/>
      <c r="AT628" s="23"/>
      <c r="AU628" s="23"/>
      <c r="AV628" s="23"/>
      <c r="AW628" s="23"/>
      <c r="AX628" s="45">
        <v>439138.009170763</v>
      </c>
      <c r="AY628" s="23"/>
      <c r="AZ628" s="23"/>
      <c r="BA628" s="23"/>
      <c r="BB628" s="23"/>
      <c r="BC628" s="23"/>
      <c r="BD628" s="23"/>
      <c r="BE628" s="45">
        <v>439138.009170763</v>
      </c>
      <c r="BF628" s="45"/>
      <c r="BG628" s="23"/>
      <c r="BH628" s="23"/>
      <c r="BI628" s="23"/>
      <c r="BJ628" s="23"/>
      <c r="BK628" s="23"/>
      <c r="BL628" s="45">
        <v>439138.009170763</v>
      </c>
      <c r="BM628" s="45">
        <v>0.032</v>
      </c>
      <c r="BN628" s="23"/>
      <c r="BO628" s="23"/>
      <c r="BP628" s="23"/>
      <c r="BQ628" s="23"/>
      <c r="BR628" s="23"/>
      <c r="BS628" s="45">
        <v>439138.009170763</v>
      </c>
      <c r="BT628" s="45">
        <v>0.01</v>
      </c>
      <c r="BU628" s="23"/>
      <c r="BV628" s="23"/>
      <c r="BW628" s="23"/>
      <c r="BX628" s="23"/>
      <c r="BY628" s="23"/>
      <c r="BZ628" s="23"/>
      <c r="CA628" s="23"/>
    </row>
    <row r="629" ht="15.75" customHeight="1">
      <c r="A629" s="45">
        <v>429743.0896930874</v>
      </c>
      <c r="B629" s="46">
        <v>0.056</v>
      </c>
      <c r="C629" s="45"/>
      <c r="D629" s="45"/>
      <c r="E629" s="45"/>
      <c r="F629" s="45"/>
      <c r="G629" s="45"/>
      <c r="H629" s="45">
        <v>429743.0896930874</v>
      </c>
      <c r="I629" s="46"/>
      <c r="J629" s="45"/>
      <c r="K629" s="45"/>
      <c r="L629" s="45"/>
      <c r="M629" s="45"/>
      <c r="N629" s="45"/>
      <c r="O629" s="45">
        <v>429743.0896930874</v>
      </c>
      <c r="P629" s="45">
        <v>4.997189556254131E-4</v>
      </c>
      <c r="Q629" s="45"/>
      <c r="R629" s="45"/>
      <c r="S629" s="45"/>
      <c r="T629" s="45"/>
      <c r="U629" s="45"/>
      <c r="V629" s="45">
        <v>429743.0896930874</v>
      </c>
      <c r="W629" s="45">
        <v>2.85798169826863E-4</v>
      </c>
      <c r="X629" s="45"/>
      <c r="Y629" s="45"/>
      <c r="Z629" s="45"/>
      <c r="AA629" s="45"/>
      <c r="AB629" s="45"/>
      <c r="AC629" s="45">
        <v>429743.0896930874</v>
      </c>
      <c r="AD629" s="45">
        <v>7.0356169551523156</v>
      </c>
      <c r="AE629" s="45"/>
      <c r="AF629" s="45"/>
      <c r="AG629" s="45"/>
      <c r="AH629" s="45"/>
      <c r="AI629" s="45"/>
      <c r="AJ629" s="45">
        <v>429743.0896930874</v>
      </c>
      <c r="AK629" s="45">
        <v>0.039</v>
      </c>
      <c r="AL629" s="45"/>
      <c r="AM629" s="45"/>
      <c r="AN629" s="45"/>
      <c r="AO629" s="23"/>
      <c r="AP629" s="23"/>
      <c r="AQ629" s="45">
        <v>429743.0896930874</v>
      </c>
      <c r="AR629" s="45">
        <v>0.072</v>
      </c>
      <c r="AS629" s="23"/>
      <c r="AT629" s="23"/>
      <c r="AU629" s="23"/>
      <c r="AV629" s="23"/>
      <c r="AW629" s="23"/>
      <c r="AX629" s="45">
        <v>429743.0896930874</v>
      </c>
      <c r="AY629" s="23"/>
      <c r="AZ629" s="23"/>
      <c r="BA629" s="23"/>
      <c r="BB629" s="23"/>
      <c r="BC629" s="23"/>
      <c r="BD629" s="23"/>
      <c r="BE629" s="45">
        <v>429743.0896930874</v>
      </c>
      <c r="BF629" s="45">
        <v>65.0</v>
      </c>
      <c r="BG629" s="23"/>
      <c r="BH629" s="23"/>
      <c r="BI629" s="23"/>
      <c r="BJ629" s="23"/>
      <c r="BK629" s="23"/>
      <c r="BL629" s="45">
        <v>429743.0896930874</v>
      </c>
      <c r="BM629" s="45">
        <v>0.046</v>
      </c>
      <c r="BN629" s="23"/>
      <c r="BO629" s="23"/>
      <c r="BP629" s="23"/>
      <c r="BQ629" s="23"/>
      <c r="BR629" s="23"/>
      <c r="BS629" s="45">
        <v>429743.0896930874</v>
      </c>
      <c r="BT629" s="45">
        <v>0.012</v>
      </c>
      <c r="BU629" s="23"/>
      <c r="BV629" s="23"/>
      <c r="BW629" s="23"/>
      <c r="BX629" s="23"/>
      <c r="BY629" s="23"/>
      <c r="BZ629" s="23"/>
      <c r="CA629" s="23"/>
    </row>
    <row r="630" ht="15.75" customHeight="1">
      <c r="A630" s="45">
        <v>418685.139697261</v>
      </c>
      <c r="B630" s="46">
        <v>0.059</v>
      </c>
      <c r="C630" s="45"/>
      <c r="D630" s="45"/>
      <c r="E630" s="45"/>
      <c r="F630" s="45"/>
      <c r="G630" s="45"/>
      <c r="H630" s="45">
        <v>418685.139697261</v>
      </c>
      <c r="I630" s="46"/>
      <c r="J630" s="45"/>
      <c r="K630" s="45"/>
      <c r="L630" s="45"/>
      <c r="M630" s="45"/>
      <c r="N630" s="45"/>
      <c r="O630" s="45">
        <v>418685.139697261</v>
      </c>
      <c r="P630" s="45"/>
      <c r="Q630" s="45"/>
      <c r="R630" s="45"/>
      <c r="S630" s="45"/>
      <c r="T630" s="45"/>
      <c r="U630" s="45"/>
      <c r="V630" s="45">
        <v>418685.139697261</v>
      </c>
      <c r="W630" s="45"/>
      <c r="X630" s="45"/>
      <c r="Y630" s="45"/>
      <c r="Z630" s="45"/>
      <c r="AA630" s="45"/>
      <c r="AB630" s="45"/>
      <c r="AC630" s="45">
        <v>418685.139697261</v>
      </c>
      <c r="AD630" s="45">
        <v>7.039838632077839</v>
      </c>
      <c r="AE630" s="45"/>
      <c r="AF630" s="45"/>
      <c r="AG630" s="45"/>
      <c r="AH630" s="45"/>
      <c r="AI630" s="45"/>
      <c r="AJ630" s="45">
        <v>418685.139697261</v>
      </c>
      <c r="AK630" s="45">
        <v>0.038</v>
      </c>
      <c r="AL630" s="45"/>
      <c r="AM630" s="45"/>
      <c r="AN630" s="45"/>
      <c r="AO630" s="23"/>
      <c r="AP630" s="23"/>
      <c r="AQ630" s="45">
        <v>418685.139697261</v>
      </c>
      <c r="AR630" s="45">
        <v>0.07</v>
      </c>
      <c r="AS630" s="23"/>
      <c r="AT630" s="23"/>
      <c r="AU630" s="23"/>
      <c r="AV630" s="23"/>
      <c r="AW630" s="23"/>
      <c r="AX630" s="45">
        <v>418685.139697261</v>
      </c>
      <c r="AY630" s="23"/>
      <c r="AZ630" s="23"/>
      <c r="BA630" s="23"/>
      <c r="BB630" s="23"/>
      <c r="BC630" s="23"/>
      <c r="BD630" s="23"/>
      <c r="BE630" s="45">
        <v>418685.139697261</v>
      </c>
      <c r="BF630" s="45">
        <v>65.0</v>
      </c>
      <c r="BG630" s="23"/>
      <c r="BH630" s="23"/>
      <c r="BI630" s="23"/>
      <c r="BJ630" s="23"/>
      <c r="BK630" s="23"/>
      <c r="BL630" s="45">
        <v>418685.139697261</v>
      </c>
      <c r="BM630" s="45">
        <v>0.062</v>
      </c>
      <c r="BN630" s="23"/>
      <c r="BO630" s="23"/>
      <c r="BP630" s="23"/>
      <c r="BQ630" s="23"/>
      <c r="BR630" s="23"/>
      <c r="BS630" s="45">
        <v>418685.139697261</v>
      </c>
      <c r="BT630" s="45">
        <v>0.015</v>
      </c>
      <c r="BU630" s="23"/>
      <c r="BV630" s="23"/>
      <c r="BW630" s="23"/>
      <c r="BX630" s="23"/>
      <c r="BY630" s="23"/>
      <c r="BZ630" s="23"/>
      <c r="CA630" s="23"/>
    </row>
    <row r="631" ht="15.75" customHeight="1">
      <c r="A631" s="45">
        <v>415146.4185318473</v>
      </c>
      <c r="B631" s="46">
        <v>0.066</v>
      </c>
      <c r="C631" s="45"/>
      <c r="D631" s="45"/>
      <c r="E631" s="45"/>
      <c r="F631" s="45"/>
      <c r="G631" s="45"/>
      <c r="H631" s="45">
        <v>415146.4185318473</v>
      </c>
      <c r="I631" s="46"/>
      <c r="J631" s="45"/>
      <c r="K631" s="45"/>
      <c r="L631" s="45"/>
      <c r="M631" s="45"/>
      <c r="N631" s="45"/>
      <c r="O631" s="45">
        <v>415146.4185318473</v>
      </c>
      <c r="P631" s="45">
        <v>4.6261750899874985E-4</v>
      </c>
      <c r="Q631" s="45"/>
      <c r="R631" s="45"/>
      <c r="S631" s="45"/>
      <c r="T631" s="45"/>
      <c r="U631" s="45"/>
      <c r="V631" s="45">
        <v>415146.4185318473</v>
      </c>
      <c r="W631" s="45">
        <v>2.6280573277494333E-4</v>
      </c>
      <c r="X631" s="45"/>
      <c r="Y631" s="45"/>
      <c r="Z631" s="45"/>
      <c r="AA631" s="45"/>
      <c r="AB631" s="45"/>
      <c r="AC631" s="45">
        <v>415146.4185318473</v>
      </c>
      <c r="AD631" s="45">
        <v>7.580934599277212</v>
      </c>
      <c r="AE631" s="45"/>
      <c r="AF631" s="45"/>
      <c r="AG631" s="45"/>
      <c r="AH631" s="45"/>
      <c r="AI631" s="45"/>
      <c r="AJ631" s="45">
        <v>415146.4185318473</v>
      </c>
      <c r="AK631" s="45">
        <v>0.038</v>
      </c>
      <c r="AL631" s="45"/>
      <c r="AM631" s="45"/>
      <c r="AN631" s="45"/>
      <c r="AO631" s="23"/>
      <c r="AP631" s="23"/>
      <c r="AQ631" s="45">
        <v>415146.4185318473</v>
      </c>
      <c r="AR631" s="45">
        <v>0.068</v>
      </c>
      <c r="AS631" s="23"/>
      <c r="AT631" s="23"/>
      <c r="AU631" s="23"/>
      <c r="AV631" s="23"/>
      <c r="AW631" s="23"/>
      <c r="AX631" s="45">
        <v>415146.4185318473</v>
      </c>
      <c r="AY631" s="23">
        <v>0.525</v>
      </c>
      <c r="AZ631" s="23"/>
      <c r="BA631" s="23"/>
      <c r="BB631" s="23"/>
      <c r="BC631" s="23"/>
      <c r="BD631" s="23"/>
      <c r="BE631" s="45">
        <v>415146.4185318473</v>
      </c>
      <c r="BF631" s="45">
        <v>65.0</v>
      </c>
      <c r="BG631" s="23"/>
      <c r="BH631" s="23"/>
      <c r="BI631" s="23"/>
      <c r="BJ631" s="23"/>
      <c r="BK631" s="23"/>
      <c r="BL631" s="45">
        <v>415146.4185318473</v>
      </c>
      <c r="BM631" s="45">
        <v>0.078</v>
      </c>
      <c r="BN631" s="23"/>
      <c r="BO631" s="23"/>
      <c r="BP631" s="23"/>
      <c r="BQ631" s="23"/>
      <c r="BR631" s="23"/>
      <c r="BS631" s="45">
        <v>415146.4185318473</v>
      </c>
      <c r="BT631" s="45">
        <v>0.018</v>
      </c>
      <c r="BU631" s="23"/>
      <c r="BV631" s="23"/>
      <c r="BW631" s="23"/>
      <c r="BX631" s="23"/>
      <c r="BY631" s="23"/>
      <c r="BZ631" s="23"/>
      <c r="CA631" s="23"/>
    </row>
    <row r="632" ht="15.75" customHeight="1">
      <c r="A632" s="45">
        <v>406272.0668607744</v>
      </c>
      <c r="B632" s="46">
        <v>0.064</v>
      </c>
      <c r="C632" s="45"/>
      <c r="D632" s="45"/>
      <c r="E632" s="45"/>
      <c r="F632" s="45"/>
      <c r="G632" s="45"/>
      <c r="H632" s="45">
        <v>406272.0668607744</v>
      </c>
      <c r="I632" s="46"/>
      <c r="J632" s="45"/>
      <c r="K632" s="45"/>
      <c r="L632" s="45"/>
      <c r="M632" s="45"/>
      <c r="N632" s="45"/>
      <c r="O632" s="45">
        <v>406272.0668607744</v>
      </c>
      <c r="P632" s="45"/>
      <c r="Q632" s="45"/>
      <c r="R632" s="45"/>
      <c r="S632" s="45"/>
      <c r="T632" s="45"/>
      <c r="U632" s="45"/>
      <c r="V632" s="45">
        <v>406272.0668607744</v>
      </c>
      <c r="W632" s="45"/>
      <c r="X632" s="45"/>
      <c r="Y632" s="45"/>
      <c r="Z632" s="45"/>
      <c r="AA632" s="45"/>
      <c r="AB632" s="45"/>
      <c r="AC632" s="45">
        <v>406272.0668607744</v>
      </c>
      <c r="AD632" s="45">
        <v>7.386764852014081</v>
      </c>
      <c r="AE632" s="45"/>
      <c r="AF632" s="45"/>
      <c r="AG632" s="45"/>
      <c r="AH632" s="45"/>
      <c r="AI632" s="45"/>
      <c r="AJ632" s="45">
        <v>406272.0668607744</v>
      </c>
      <c r="AK632" s="45">
        <v>0.038</v>
      </c>
      <c r="AL632" s="45"/>
      <c r="AM632" s="45"/>
      <c r="AN632" s="45"/>
      <c r="AO632" s="23"/>
      <c r="AP632" s="23"/>
      <c r="AQ632" s="45">
        <v>406272.0668607744</v>
      </c>
      <c r="AR632" s="45">
        <v>0.067</v>
      </c>
      <c r="AS632" s="23"/>
      <c r="AT632" s="23"/>
      <c r="AU632" s="23"/>
      <c r="AV632" s="23"/>
      <c r="AW632" s="23"/>
      <c r="AX632" s="45">
        <v>406272.0668607744</v>
      </c>
      <c r="AY632" s="23">
        <v>0.525</v>
      </c>
      <c r="AZ632" s="23"/>
      <c r="BA632" s="23"/>
      <c r="BB632" s="23"/>
      <c r="BC632" s="23"/>
      <c r="BD632" s="23"/>
      <c r="BE632" s="45">
        <v>406272.0668607744</v>
      </c>
      <c r="BF632" s="45">
        <v>64.0</v>
      </c>
      <c r="BG632" s="23"/>
      <c r="BH632" s="23"/>
      <c r="BI632" s="23"/>
      <c r="BJ632" s="23"/>
      <c r="BK632" s="23"/>
      <c r="BL632" s="45">
        <v>406272.0668607744</v>
      </c>
      <c r="BM632" s="45">
        <v>0.125</v>
      </c>
      <c r="BN632" s="23"/>
      <c r="BO632" s="23"/>
      <c r="BP632" s="23"/>
      <c r="BQ632" s="23"/>
      <c r="BR632" s="23"/>
      <c r="BS632" s="45">
        <v>406272.0668607744</v>
      </c>
      <c r="BT632" s="45">
        <v>0.02</v>
      </c>
      <c r="BU632" s="23"/>
      <c r="BV632" s="23"/>
      <c r="BW632" s="23"/>
      <c r="BX632" s="23"/>
      <c r="BY632" s="23"/>
      <c r="BZ632" s="23"/>
      <c r="CA632" s="23"/>
    </row>
    <row r="633" ht="15.75" customHeight="1">
      <c r="A633" s="45">
        <v>397613.9052438076</v>
      </c>
      <c r="B633" s="46">
        <v>0.065</v>
      </c>
      <c r="C633" s="45"/>
      <c r="D633" s="45"/>
      <c r="E633" s="45"/>
      <c r="F633" s="45"/>
      <c r="G633" s="45"/>
      <c r="H633" s="45">
        <v>397613.9052438076</v>
      </c>
      <c r="I633" s="46"/>
      <c r="J633" s="45"/>
      <c r="K633" s="45"/>
      <c r="L633" s="45"/>
      <c r="M633" s="45"/>
      <c r="N633" s="45"/>
      <c r="O633" s="45">
        <v>397613.9052438076</v>
      </c>
      <c r="P633" s="45">
        <v>3.60937450191146E-4</v>
      </c>
      <c r="Q633" s="45"/>
      <c r="R633" s="45"/>
      <c r="S633" s="45"/>
      <c r="T633" s="45"/>
      <c r="U633" s="45"/>
      <c r="V633" s="45">
        <v>397613.9052438076</v>
      </c>
      <c r="W633" s="45">
        <v>1.9914972322987258E-4</v>
      </c>
      <c r="X633" s="45"/>
      <c r="Y633" s="45"/>
      <c r="Z633" s="45"/>
      <c r="AA633" s="45"/>
      <c r="AB633" s="45"/>
      <c r="AC633" s="45">
        <v>397613.9052438076</v>
      </c>
      <c r="AD633" s="45">
        <v>10.111732935079589</v>
      </c>
      <c r="AE633" s="45"/>
      <c r="AF633" s="45"/>
      <c r="AG633" s="45"/>
      <c r="AH633" s="45"/>
      <c r="AI633" s="45"/>
      <c r="AJ633" s="45">
        <v>397613.9052438076</v>
      </c>
      <c r="AK633" s="45">
        <v>0.038</v>
      </c>
      <c r="AL633" s="45"/>
      <c r="AM633" s="45"/>
      <c r="AN633" s="45"/>
      <c r="AO633" s="23"/>
      <c r="AP633" s="23"/>
      <c r="AQ633" s="45">
        <v>397613.9052438076</v>
      </c>
      <c r="AR633" s="45">
        <v>0.065</v>
      </c>
      <c r="AS633" s="23"/>
      <c r="AT633" s="23"/>
      <c r="AU633" s="23"/>
      <c r="AV633" s="23"/>
      <c r="AW633" s="23"/>
      <c r="AX633" s="45">
        <v>397613.9052438076</v>
      </c>
      <c r="AY633" s="23">
        <v>0.526</v>
      </c>
      <c r="AZ633" s="23"/>
      <c r="BA633" s="23"/>
      <c r="BB633" s="23"/>
      <c r="BC633" s="23"/>
      <c r="BD633" s="23"/>
      <c r="BE633" s="45">
        <v>397613.9052438076</v>
      </c>
      <c r="BF633" s="45">
        <v>62.0</v>
      </c>
      <c r="BG633" s="23"/>
      <c r="BH633" s="23"/>
      <c r="BI633" s="23"/>
      <c r="BJ633" s="23"/>
      <c r="BK633" s="23"/>
      <c r="BL633" s="45">
        <v>397613.9052438076</v>
      </c>
      <c r="BM633" s="45">
        <v>0.204</v>
      </c>
      <c r="BN633" s="23"/>
      <c r="BO633" s="23"/>
      <c r="BP633" s="23"/>
      <c r="BQ633" s="23"/>
      <c r="BR633" s="23"/>
      <c r="BS633" s="45">
        <v>397613.9052438076</v>
      </c>
      <c r="BT633" s="45">
        <v>0.022</v>
      </c>
      <c r="BU633" s="23"/>
      <c r="BV633" s="23"/>
      <c r="BW633" s="23"/>
      <c r="BX633" s="23"/>
      <c r="BY633" s="23"/>
      <c r="BZ633" s="23"/>
      <c r="CA633" s="23"/>
    </row>
    <row r="634" ht="15.75" customHeight="1">
      <c r="A634" s="45">
        <v>404175.9728741137</v>
      </c>
      <c r="B634" s="46">
        <v>0.065</v>
      </c>
      <c r="C634" s="45"/>
      <c r="D634" s="45"/>
      <c r="E634" s="45"/>
      <c r="F634" s="45"/>
      <c r="G634" s="45"/>
      <c r="H634" s="45">
        <v>404175.9728741137</v>
      </c>
      <c r="I634" s="46"/>
      <c r="J634" s="45"/>
      <c r="K634" s="45"/>
      <c r="L634" s="45"/>
      <c r="M634" s="45"/>
      <c r="N634" s="45"/>
      <c r="O634" s="45">
        <v>404175.9728741137</v>
      </c>
      <c r="P634" s="45">
        <v>3.886435904454804E-4</v>
      </c>
      <c r="Q634" s="45"/>
      <c r="R634" s="45"/>
      <c r="S634" s="45"/>
      <c r="T634" s="45"/>
      <c r="U634" s="45"/>
      <c r="V634" s="45">
        <v>404175.9728741137</v>
      </c>
      <c r="W634" s="45">
        <v>2.3331976615914747E-4</v>
      </c>
      <c r="X634" s="45"/>
      <c r="Y634" s="45"/>
      <c r="Z634" s="45"/>
      <c r="AA634" s="45"/>
      <c r="AB634" s="45"/>
      <c r="AC634" s="45">
        <v>404175.9728741137</v>
      </c>
      <c r="AD634" s="45">
        <v>11.357010808032948</v>
      </c>
      <c r="AE634" s="45"/>
      <c r="AF634" s="45"/>
      <c r="AG634" s="45"/>
      <c r="AH634" s="45"/>
      <c r="AI634" s="45"/>
      <c r="AJ634" s="45">
        <v>404175.9728741137</v>
      </c>
      <c r="AK634" s="45">
        <v>0.038</v>
      </c>
      <c r="AL634" s="45"/>
      <c r="AM634" s="45"/>
      <c r="AN634" s="45"/>
      <c r="AO634" s="23"/>
      <c r="AP634" s="23"/>
      <c r="AQ634" s="45">
        <v>404175.9728741137</v>
      </c>
      <c r="AR634" s="45">
        <v>0.064</v>
      </c>
      <c r="AS634" s="23"/>
      <c r="AT634" s="23"/>
      <c r="AU634" s="23"/>
      <c r="AV634" s="23"/>
      <c r="AW634" s="23"/>
      <c r="AX634" s="45">
        <v>404175.9728741137</v>
      </c>
      <c r="AY634" s="23">
        <v>0.526</v>
      </c>
      <c r="AZ634" s="23"/>
      <c r="BA634" s="23"/>
      <c r="BB634" s="23"/>
      <c r="BC634" s="23"/>
      <c r="BD634" s="23"/>
      <c r="BE634" s="45">
        <v>404175.9728741137</v>
      </c>
      <c r="BF634" s="45">
        <v>62.0</v>
      </c>
      <c r="BG634" s="23"/>
      <c r="BH634" s="23"/>
      <c r="BI634" s="23"/>
      <c r="BJ634" s="23"/>
      <c r="BK634" s="23"/>
      <c r="BL634" s="45">
        <v>404175.9728741137</v>
      </c>
      <c r="BM634" s="45">
        <v>0.259</v>
      </c>
      <c r="BN634" s="23"/>
      <c r="BO634" s="23"/>
      <c r="BP634" s="23"/>
      <c r="BQ634" s="23"/>
      <c r="BR634" s="23"/>
      <c r="BS634" s="45">
        <v>404175.9728741137</v>
      </c>
      <c r="BT634" s="45">
        <v>0.024</v>
      </c>
      <c r="BU634" s="23"/>
      <c r="BV634" s="23"/>
      <c r="BW634" s="23"/>
      <c r="BX634" s="23"/>
      <c r="BY634" s="23"/>
      <c r="BZ634" s="23"/>
      <c r="CA634" s="23"/>
    </row>
    <row r="635" ht="15.75" customHeight="1">
      <c r="A635" s="45">
        <v>400360.8455555959</v>
      </c>
      <c r="B635" s="46">
        <v>0.072</v>
      </c>
      <c r="C635" s="45"/>
      <c r="D635" s="45"/>
      <c r="E635" s="45"/>
      <c r="F635" s="45"/>
      <c r="G635" s="45"/>
      <c r="H635" s="45">
        <v>400360.8455555959</v>
      </c>
      <c r="I635" s="46"/>
      <c r="J635" s="45"/>
      <c r="K635" s="45"/>
      <c r="L635" s="45"/>
      <c r="M635" s="45"/>
      <c r="N635" s="45"/>
      <c r="O635" s="45">
        <v>400360.8455555959</v>
      </c>
      <c r="P635" s="45">
        <v>4.0003534893319297E-4</v>
      </c>
      <c r="Q635" s="45"/>
      <c r="R635" s="45"/>
      <c r="S635" s="45"/>
      <c r="T635" s="45"/>
      <c r="U635" s="45"/>
      <c r="V635" s="45">
        <v>400360.8455555959</v>
      </c>
      <c r="W635" s="45">
        <v>2.1417677754112364E-4</v>
      </c>
      <c r="X635" s="45"/>
      <c r="Y635" s="45"/>
      <c r="Z635" s="45"/>
      <c r="AA635" s="45"/>
      <c r="AB635" s="45"/>
      <c r="AC635" s="45">
        <v>400360.8455555959</v>
      </c>
      <c r="AD635" s="45">
        <v>15.298341252937403</v>
      </c>
      <c r="AE635" s="45"/>
      <c r="AF635" s="45"/>
      <c r="AG635" s="45"/>
      <c r="AH635" s="45"/>
      <c r="AI635" s="45"/>
      <c r="AJ635" s="45">
        <v>400360.8455555959</v>
      </c>
      <c r="AK635" s="45">
        <v>0.038</v>
      </c>
      <c r="AL635" s="45"/>
      <c r="AM635" s="45"/>
      <c r="AN635" s="45"/>
      <c r="AO635" s="23"/>
      <c r="AP635" s="23"/>
      <c r="AQ635" s="45">
        <v>400360.8455555959</v>
      </c>
      <c r="AR635" s="45">
        <v>0.062</v>
      </c>
      <c r="AS635" s="23"/>
      <c r="AT635" s="23"/>
      <c r="AU635" s="23"/>
      <c r="AV635" s="23"/>
      <c r="AW635" s="23"/>
      <c r="AX635" s="45">
        <v>400360.8455555959</v>
      </c>
      <c r="AY635" s="23">
        <v>0.525</v>
      </c>
      <c r="AZ635" s="23"/>
      <c r="BA635" s="23"/>
      <c r="BB635" s="23"/>
      <c r="BC635" s="23"/>
      <c r="BD635" s="23"/>
      <c r="BE635" s="45">
        <v>400360.8455555959</v>
      </c>
      <c r="BF635" s="45">
        <v>84.0</v>
      </c>
      <c r="BG635" s="23"/>
      <c r="BH635" s="23"/>
      <c r="BI635" s="23"/>
      <c r="BJ635" s="23"/>
      <c r="BK635" s="23"/>
      <c r="BL635" s="45">
        <v>400360.8455555959</v>
      </c>
      <c r="BM635" s="45">
        <v>0.356</v>
      </c>
      <c r="BN635" s="23"/>
      <c r="BO635" s="23"/>
      <c r="BP635" s="23"/>
      <c r="BQ635" s="23"/>
      <c r="BR635" s="23"/>
      <c r="BS635" s="45">
        <v>400360.8455555959</v>
      </c>
      <c r="BT635" s="45">
        <v>0.026</v>
      </c>
      <c r="BU635" s="23"/>
      <c r="BV635" s="23"/>
      <c r="BW635" s="23"/>
      <c r="BX635" s="23"/>
      <c r="BY635" s="23"/>
      <c r="BZ635" s="23"/>
      <c r="CA635" s="23"/>
    </row>
    <row r="636" ht="15.75" customHeight="1">
      <c r="A636" s="45">
        <v>390103.79615395714</v>
      </c>
      <c r="B636" s="46">
        <v>0.075</v>
      </c>
      <c r="C636" s="45"/>
      <c r="D636" s="45"/>
      <c r="E636" s="45"/>
      <c r="F636" s="45"/>
      <c r="G636" s="45"/>
      <c r="H636" s="45">
        <v>390103.79615395714</v>
      </c>
      <c r="I636" s="46"/>
      <c r="J636" s="45"/>
      <c r="K636" s="45"/>
      <c r="L636" s="45"/>
      <c r="M636" s="45"/>
      <c r="N636" s="45"/>
      <c r="O636" s="45">
        <v>390103.79615395714</v>
      </c>
      <c r="P636" s="45"/>
      <c r="Q636" s="45"/>
      <c r="R636" s="45"/>
      <c r="S636" s="45"/>
      <c r="T636" s="45"/>
      <c r="U636" s="45"/>
      <c r="V636" s="45">
        <v>390103.79615395714</v>
      </c>
      <c r="W636" s="45"/>
      <c r="X636" s="45"/>
      <c r="Y636" s="45"/>
      <c r="Z636" s="45"/>
      <c r="AA636" s="45"/>
      <c r="AB636" s="45"/>
      <c r="AC636" s="45">
        <v>390103.79615395714</v>
      </c>
      <c r="AD636" s="45">
        <v>14.113511324269181</v>
      </c>
      <c r="AE636" s="45"/>
      <c r="AF636" s="45"/>
      <c r="AG636" s="45"/>
      <c r="AH636" s="45"/>
      <c r="AI636" s="45"/>
      <c r="AJ636" s="45">
        <v>390103.79615395714</v>
      </c>
      <c r="AK636" s="45">
        <v>0.037</v>
      </c>
      <c r="AL636" s="45"/>
      <c r="AM636" s="45"/>
      <c r="AN636" s="45"/>
      <c r="AO636" s="23"/>
      <c r="AP636" s="23"/>
      <c r="AQ636" s="45">
        <v>390103.79615395714</v>
      </c>
      <c r="AR636" s="45">
        <v>0.061</v>
      </c>
      <c r="AS636" s="23"/>
      <c r="AT636" s="23"/>
      <c r="AU636" s="23"/>
      <c r="AV636" s="23"/>
      <c r="AW636" s="23"/>
      <c r="AX636" s="45">
        <v>390103.79615395714</v>
      </c>
      <c r="AY636" s="23">
        <v>0.503</v>
      </c>
      <c r="AZ636" s="23"/>
      <c r="BA636" s="23"/>
      <c r="BB636" s="23"/>
      <c r="BC636" s="23"/>
      <c r="BD636" s="23"/>
      <c r="BE636" s="45">
        <v>390103.79615395714</v>
      </c>
      <c r="BF636" s="45">
        <v>84.0</v>
      </c>
      <c r="BG636" s="23"/>
      <c r="BH636" s="23"/>
      <c r="BI636" s="23"/>
      <c r="BJ636" s="23"/>
      <c r="BK636" s="23"/>
      <c r="BL636" s="45">
        <v>390103.79615395714</v>
      </c>
      <c r="BM636" s="45">
        <v>0.413</v>
      </c>
      <c r="BN636" s="23"/>
      <c r="BO636" s="23"/>
      <c r="BP636" s="23"/>
      <c r="BQ636" s="23"/>
      <c r="BR636" s="23"/>
      <c r="BS636" s="45">
        <v>390103.79615395714</v>
      </c>
      <c r="BT636" s="45">
        <v>0.03</v>
      </c>
      <c r="BU636" s="23"/>
      <c r="BV636" s="23"/>
      <c r="BW636" s="23"/>
      <c r="BX636" s="23"/>
      <c r="BY636" s="23"/>
      <c r="BZ636" s="23"/>
      <c r="CA636" s="23"/>
    </row>
    <row r="637" ht="15.75" customHeight="1">
      <c r="A637" s="45">
        <v>383171.1242240785</v>
      </c>
      <c r="B637" s="46">
        <v>0.08</v>
      </c>
      <c r="C637" s="45"/>
      <c r="D637" s="45"/>
      <c r="E637" s="45"/>
      <c r="F637" s="45"/>
      <c r="G637" s="45"/>
      <c r="H637" s="45">
        <v>383171.1242240785</v>
      </c>
      <c r="I637" s="46"/>
      <c r="J637" s="45"/>
      <c r="K637" s="45"/>
      <c r="L637" s="45"/>
      <c r="M637" s="45"/>
      <c r="N637" s="45"/>
      <c r="O637" s="45">
        <v>383171.1242240785</v>
      </c>
      <c r="P637" s="45">
        <v>3.6648463978206216E-4</v>
      </c>
      <c r="Q637" s="45"/>
      <c r="R637" s="45"/>
      <c r="S637" s="45"/>
      <c r="T637" s="45"/>
      <c r="U637" s="45"/>
      <c r="V637" s="45">
        <v>383171.1242240785</v>
      </c>
      <c r="W637" s="45">
        <v>2.067270016983133E-4</v>
      </c>
      <c r="X637" s="45"/>
      <c r="Y637" s="45"/>
      <c r="Z637" s="45"/>
      <c r="AA637" s="45"/>
      <c r="AB637" s="45"/>
      <c r="AC637" s="45">
        <v>383171.1242240785</v>
      </c>
      <c r="AD637" s="45"/>
      <c r="AE637" s="45"/>
      <c r="AF637" s="45"/>
      <c r="AG637" s="45"/>
      <c r="AH637" s="45"/>
      <c r="AI637" s="45"/>
      <c r="AJ637" s="45">
        <v>383171.1242240785</v>
      </c>
      <c r="AK637" s="45">
        <v>0.037</v>
      </c>
      <c r="AL637" s="45"/>
      <c r="AM637" s="45"/>
      <c r="AN637" s="45"/>
      <c r="AO637" s="23"/>
      <c r="AP637" s="23"/>
      <c r="AQ637" s="45">
        <v>383171.1242240785</v>
      </c>
      <c r="AR637" s="45">
        <v>0.059</v>
      </c>
      <c r="AS637" s="23"/>
      <c r="AT637" s="23"/>
      <c r="AU637" s="23"/>
      <c r="AV637" s="23"/>
      <c r="AW637" s="23"/>
      <c r="AX637" s="45">
        <v>383171.1242240785</v>
      </c>
      <c r="AY637" s="23">
        <v>0.489</v>
      </c>
      <c r="AZ637" s="23"/>
      <c r="BA637" s="23"/>
      <c r="BB637" s="23"/>
      <c r="BC637" s="23"/>
      <c r="BD637" s="23"/>
      <c r="BE637" s="45">
        <v>383171.1242240785</v>
      </c>
      <c r="BF637" s="45">
        <v>84.0</v>
      </c>
      <c r="BG637" s="23"/>
      <c r="BH637" s="23"/>
      <c r="BI637" s="23"/>
      <c r="BJ637" s="23"/>
      <c r="BK637" s="23"/>
      <c r="BL637" s="45">
        <v>383171.1242240785</v>
      </c>
      <c r="BM637" s="45">
        <v>0.416</v>
      </c>
      <c r="BN637" s="23"/>
      <c r="BO637" s="23"/>
      <c r="BP637" s="23"/>
      <c r="BQ637" s="23"/>
      <c r="BR637" s="23"/>
      <c r="BS637" s="45">
        <v>383171.1242240785</v>
      </c>
      <c r="BT637" s="45">
        <v>0.035</v>
      </c>
      <c r="BU637" s="23"/>
      <c r="BV637" s="23"/>
      <c r="BW637" s="23"/>
      <c r="BX637" s="23"/>
      <c r="BY637" s="23"/>
      <c r="BZ637" s="23"/>
      <c r="CA637" s="23"/>
    </row>
    <row r="638" ht="15.75" customHeight="1">
      <c r="A638" s="45">
        <v>373329.3511535877</v>
      </c>
      <c r="B638" s="46">
        <v>0.086</v>
      </c>
      <c r="C638" s="45"/>
      <c r="D638" s="45"/>
      <c r="E638" s="45"/>
      <c r="F638" s="45"/>
      <c r="G638" s="45"/>
      <c r="H638" s="45">
        <v>373329.3511535877</v>
      </c>
      <c r="I638" s="46"/>
      <c r="J638" s="45"/>
      <c r="K638" s="45"/>
      <c r="L638" s="45"/>
      <c r="M638" s="45"/>
      <c r="N638" s="45"/>
      <c r="O638" s="45">
        <v>373329.3511535877</v>
      </c>
      <c r="P638" s="45">
        <v>3.4668447407528726E-4</v>
      </c>
      <c r="Q638" s="45"/>
      <c r="R638" s="45"/>
      <c r="S638" s="45"/>
      <c r="T638" s="45"/>
      <c r="U638" s="45"/>
      <c r="V638" s="45">
        <v>373329.3511535877</v>
      </c>
      <c r="W638" s="45">
        <v>2.2023420997487855E-4</v>
      </c>
      <c r="X638" s="45"/>
      <c r="Y638" s="45"/>
      <c r="Z638" s="45"/>
      <c r="AA638" s="45"/>
      <c r="AB638" s="45"/>
      <c r="AC638" s="45">
        <v>373329.3511535877</v>
      </c>
      <c r="AD638" s="45"/>
      <c r="AE638" s="45"/>
      <c r="AF638" s="45"/>
      <c r="AG638" s="45"/>
      <c r="AH638" s="45"/>
      <c r="AI638" s="45"/>
      <c r="AJ638" s="45">
        <v>373329.3511535877</v>
      </c>
      <c r="AK638" s="45">
        <v>0.037</v>
      </c>
      <c r="AL638" s="45"/>
      <c r="AM638" s="45"/>
      <c r="AN638" s="45"/>
      <c r="AO638" s="23"/>
      <c r="AP638" s="23"/>
      <c r="AQ638" s="45">
        <v>373329.3511535877</v>
      </c>
      <c r="AR638" s="45">
        <v>0.057</v>
      </c>
      <c r="AS638" s="23"/>
      <c r="AT638" s="23"/>
      <c r="AU638" s="23"/>
      <c r="AV638" s="23"/>
      <c r="AW638" s="23"/>
      <c r="AX638" s="45">
        <v>373329.3511535877</v>
      </c>
      <c r="AY638" s="23">
        <v>0.489</v>
      </c>
      <c r="AZ638" s="23"/>
      <c r="BA638" s="23"/>
      <c r="BB638" s="23"/>
      <c r="BC638" s="23"/>
      <c r="BD638" s="23"/>
      <c r="BE638" s="45">
        <v>373329.3511535877</v>
      </c>
      <c r="BF638" s="45">
        <v>38.0</v>
      </c>
      <c r="BG638" s="23"/>
      <c r="BH638" s="23"/>
      <c r="BI638" s="23"/>
      <c r="BJ638" s="23"/>
      <c r="BK638" s="23"/>
      <c r="BL638" s="45">
        <v>373329.3511535877</v>
      </c>
      <c r="BM638" s="45">
        <v>0.499</v>
      </c>
      <c r="BN638" s="23"/>
      <c r="BO638" s="23"/>
      <c r="BP638" s="23"/>
      <c r="BQ638" s="23"/>
      <c r="BR638" s="23"/>
      <c r="BS638" s="45">
        <v>373329.3511535877</v>
      </c>
      <c r="BT638" s="45">
        <v>0.04</v>
      </c>
      <c r="BU638" s="23"/>
      <c r="BV638" s="23"/>
      <c r="BW638" s="23"/>
      <c r="BX638" s="23"/>
      <c r="BY638" s="23"/>
      <c r="BZ638" s="23"/>
      <c r="CA638" s="23"/>
    </row>
    <row r="639" ht="15.75" customHeight="1">
      <c r="A639" s="45">
        <v>487269.3051707011</v>
      </c>
      <c r="B639" s="46">
        <v>0.054</v>
      </c>
      <c r="C639" s="45"/>
      <c r="D639" s="45"/>
      <c r="E639" s="45"/>
      <c r="F639" s="45"/>
      <c r="G639" s="45"/>
      <c r="H639" s="45">
        <v>487269.3051707011</v>
      </c>
      <c r="I639" s="46"/>
      <c r="J639" s="45"/>
      <c r="K639" s="45"/>
      <c r="L639" s="45"/>
      <c r="M639" s="45"/>
      <c r="N639" s="45"/>
      <c r="O639" s="45">
        <v>487269.3051707011</v>
      </c>
      <c r="P639" s="45"/>
      <c r="Q639" s="45"/>
      <c r="R639" s="45"/>
      <c r="S639" s="45"/>
      <c r="T639" s="45"/>
      <c r="U639" s="45"/>
      <c r="V639" s="45">
        <v>487269.3051707011</v>
      </c>
      <c r="W639" s="45"/>
      <c r="X639" s="45"/>
      <c r="Y639" s="45"/>
      <c r="Z639" s="45"/>
      <c r="AA639" s="45"/>
      <c r="AB639" s="45"/>
      <c r="AC639" s="45">
        <v>487269.3051707011</v>
      </c>
      <c r="AD639" s="45">
        <v>32.414910858995135</v>
      </c>
      <c r="AE639" s="45"/>
      <c r="AF639" s="45"/>
      <c r="AG639" s="45"/>
      <c r="AH639" s="45"/>
      <c r="AI639" s="45"/>
      <c r="AJ639" s="45">
        <v>487269.3051707011</v>
      </c>
      <c r="AK639" s="45">
        <v>0.017</v>
      </c>
      <c r="AL639" s="45"/>
      <c r="AM639" s="45"/>
      <c r="AN639" s="45"/>
      <c r="AO639" s="23"/>
      <c r="AP639" s="23"/>
      <c r="AQ639" s="45">
        <v>487269.3051707011</v>
      </c>
      <c r="AR639" s="45">
        <v>0.026</v>
      </c>
      <c r="AS639" s="23"/>
      <c r="AT639" s="23"/>
      <c r="AU639" s="23"/>
      <c r="AV639" s="23"/>
      <c r="AW639" s="23"/>
      <c r="AX639" s="45">
        <v>487269.3051707011</v>
      </c>
      <c r="AY639" s="23"/>
      <c r="AZ639" s="23"/>
      <c r="BA639" s="23"/>
      <c r="BB639" s="23"/>
      <c r="BC639" s="23"/>
      <c r="BD639" s="23"/>
      <c r="BE639" s="45">
        <v>487269.3051707011</v>
      </c>
      <c r="BF639" s="45"/>
      <c r="BG639" s="23"/>
      <c r="BH639" s="23"/>
      <c r="BI639" s="23"/>
      <c r="BJ639" s="23"/>
      <c r="BK639" s="23"/>
      <c r="BL639" s="45">
        <v>487269.3051707011</v>
      </c>
      <c r="BM639" s="45">
        <v>0.012</v>
      </c>
      <c r="BN639" s="23"/>
      <c r="BO639" s="23"/>
      <c r="BP639" s="23"/>
      <c r="BQ639" s="23"/>
      <c r="BR639" s="23"/>
      <c r="BS639" s="45">
        <v>487269.3051707011</v>
      </c>
      <c r="BT639" s="45">
        <v>0.028</v>
      </c>
      <c r="BU639" s="23"/>
      <c r="BV639" s="23"/>
      <c r="BW639" s="23"/>
      <c r="BX639" s="23"/>
      <c r="BY639" s="23"/>
      <c r="BZ639" s="23"/>
      <c r="CA639" s="23"/>
    </row>
    <row r="640" ht="15.75" customHeight="1">
      <c r="A640" s="45">
        <v>488959.642739001</v>
      </c>
      <c r="B640" s="46">
        <v>0.053</v>
      </c>
      <c r="C640" s="45"/>
      <c r="D640" s="45"/>
      <c r="E640" s="45"/>
      <c r="F640" s="45"/>
      <c r="G640" s="45"/>
      <c r="H640" s="45">
        <v>488959.642739001</v>
      </c>
      <c r="I640" s="46"/>
      <c r="J640" s="45"/>
      <c r="K640" s="45"/>
      <c r="L640" s="45"/>
      <c r="M640" s="45"/>
      <c r="N640" s="45"/>
      <c r="O640" s="45">
        <v>488959.642739001</v>
      </c>
      <c r="P640" s="45">
        <v>9.82467747270923E-4</v>
      </c>
      <c r="Q640" s="45"/>
      <c r="R640" s="45"/>
      <c r="S640" s="45"/>
      <c r="T640" s="45"/>
      <c r="U640" s="45"/>
      <c r="V640" s="45">
        <v>488959.642739001</v>
      </c>
      <c r="W640" s="45"/>
      <c r="X640" s="45"/>
      <c r="Y640" s="45"/>
      <c r="Z640" s="45"/>
      <c r="AA640" s="45"/>
      <c r="AB640" s="45"/>
      <c r="AC640" s="45">
        <v>488959.642739001</v>
      </c>
      <c r="AD640" s="45">
        <v>33.28647039364869</v>
      </c>
      <c r="AE640" s="45"/>
      <c r="AF640" s="45"/>
      <c r="AG640" s="45"/>
      <c r="AH640" s="45"/>
      <c r="AI640" s="45"/>
      <c r="AJ640" s="45">
        <v>488959.642739001</v>
      </c>
      <c r="AK640" s="45">
        <v>0.017</v>
      </c>
      <c r="AL640" s="45"/>
      <c r="AM640" s="45"/>
      <c r="AN640" s="45"/>
      <c r="AO640" s="23"/>
      <c r="AP640" s="23"/>
      <c r="AQ640" s="45">
        <v>488959.642739001</v>
      </c>
      <c r="AR640" s="45">
        <v>0.024</v>
      </c>
      <c r="AS640" s="23"/>
      <c r="AT640" s="23"/>
      <c r="AU640" s="23"/>
      <c r="AV640" s="23"/>
      <c r="AW640" s="23"/>
      <c r="AX640" s="45">
        <v>488959.642739001</v>
      </c>
      <c r="AY640" s="23"/>
      <c r="AZ640" s="23"/>
      <c r="BA640" s="23"/>
      <c r="BB640" s="23"/>
      <c r="BC640" s="23"/>
      <c r="BD640" s="23"/>
      <c r="BE640" s="45">
        <v>488959.642739001</v>
      </c>
      <c r="BF640" s="45"/>
      <c r="BG640" s="23"/>
      <c r="BH640" s="23"/>
      <c r="BI640" s="23"/>
      <c r="BJ640" s="23"/>
      <c r="BK640" s="23"/>
      <c r="BL640" s="45">
        <v>488959.642739001</v>
      </c>
      <c r="BM640" s="45">
        <v>0.04</v>
      </c>
      <c r="BN640" s="23"/>
      <c r="BO640" s="23"/>
      <c r="BP640" s="23"/>
      <c r="BQ640" s="23"/>
      <c r="BR640" s="23"/>
      <c r="BS640" s="45">
        <v>488959.642739001</v>
      </c>
      <c r="BT640" s="45">
        <v>0.043</v>
      </c>
      <c r="BU640" s="23"/>
      <c r="BV640" s="23"/>
      <c r="BW640" s="23"/>
      <c r="BX640" s="23"/>
      <c r="BY640" s="23"/>
      <c r="BZ640" s="23"/>
      <c r="CA640" s="23"/>
    </row>
    <row r="641" ht="15.75" customHeight="1">
      <c r="A641" s="45">
        <v>495813.69672558503</v>
      </c>
      <c r="B641" s="46">
        <v>0.053</v>
      </c>
      <c r="C641" s="45"/>
      <c r="D641" s="45"/>
      <c r="E641" s="45"/>
      <c r="F641" s="45"/>
      <c r="G641" s="45"/>
      <c r="H641" s="45">
        <v>495813.69672558503</v>
      </c>
      <c r="I641" s="46"/>
      <c r="J641" s="45"/>
      <c r="K641" s="45"/>
      <c r="L641" s="45"/>
      <c r="M641" s="45"/>
      <c r="N641" s="45"/>
      <c r="O641" s="45">
        <v>495813.69672558503</v>
      </c>
      <c r="P641" s="45">
        <v>9.889694231182081E-4</v>
      </c>
      <c r="Q641" s="45"/>
      <c r="R641" s="45"/>
      <c r="S641" s="45"/>
      <c r="T641" s="45"/>
      <c r="U641" s="45"/>
      <c r="V641" s="45">
        <v>495813.69672558503</v>
      </c>
      <c r="W641" s="45">
        <v>0.002645498318322616</v>
      </c>
      <c r="X641" s="45"/>
      <c r="Y641" s="45"/>
      <c r="Z641" s="45"/>
      <c r="AA641" s="45"/>
      <c r="AB641" s="45"/>
      <c r="AC641" s="45">
        <v>495813.69672558503</v>
      </c>
      <c r="AD641" s="45">
        <v>30.975577341825208</v>
      </c>
      <c r="AE641" s="45"/>
      <c r="AF641" s="45"/>
      <c r="AG641" s="45"/>
      <c r="AH641" s="45"/>
      <c r="AI641" s="45"/>
      <c r="AJ641" s="45">
        <v>495813.69672558503</v>
      </c>
      <c r="AK641" s="45">
        <v>0.017</v>
      </c>
      <c r="AL641" s="45"/>
      <c r="AM641" s="45"/>
      <c r="AN641" s="45"/>
      <c r="AO641" s="23"/>
      <c r="AP641" s="23"/>
      <c r="AQ641" s="45">
        <v>495813.69672558503</v>
      </c>
      <c r="AR641" s="45">
        <v>0.023</v>
      </c>
      <c r="AS641" s="23"/>
      <c r="AT641" s="23"/>
      <c r="AU641" s="23"/>
      <c r="AV641" s="23"/>
      <c r="AW641" s="23"/>
      <c r="AX641" s="45">
        <v>495813.69672558503</v>
      </c>
      <c r="AY641" s="23"/>
      <c r="AZ641" s="23"/>
      <c r="BA641" s="23"/>
      <c r="BB641" s="23"/>
      <c r="BC641" s="23"/>
      <c r="BD641" s="23"/>
      <c r="BE641" s="45">
        <v>495813.69672558503</v>
      </c>
      <c r="BF641" s="45"/>
      <c r="BG641" s="23"/>
      <c r="BH641" s="23"/>
      <c r="BI641" s="23"/>
      <c r="BJ641" s="23"/>
      <c r="BK641" s="23"/>
      <c r="BL641" s="45">
        <v>495813.69672558503</v>
      </c>
      <c r="BM641" s="45">
        <v>0.059</v>
      </c>
      <c r="BN641" s="23"/>
      <c r="BO641" s="23"/>
      <c r="BP641" s="23"/>
      <c r="BQ641" s="23"/>
      <c r="BR641" s="23"/>
      <c r="BS641" s="45">
        <v>495813.69672558503</v>
      </c>
      <c r="BT641" s="45">
        <v>0.053</v>
      </c>
      <c r="BU641" s="23"/>
      <c r="BV641" s="23"/>
      <c r="BW641" s="23"/>
      <c r="BX641" s="23"/>
      <c r="BY641" s="23"/>
      <c r="BZ641" s="23"/>
      <c r="CA641" s="23"/>
    </row>
    <row r="642" ht="15.75" customHeight="1">
      <c r="A642" s="45">
        <v>507124.12853919796</v>
      </c>
      <c r="B642" s="46">
        <v>0.054</v>
      </c>
      <c r="C642" s="45"/>
      <c r="D642" s="45"/>
      <c r="E642" s="45"/>
      <c r="F642" s="45"/>
      <c r="G642" s="45"/>
      <c r="H642" s="45">
        <v>507124.12853919796</v>
      </c>
      <c r="I642" s="46"/>
      <c r="J642" s="45"/>
      <c r="K642" s="45"/>
      <c r="L642" s="45"/>
      <c r="M642" s="45"/>
      <c r="N642" s="45"/>
      <c r="O642" s="45">
        <v>507124.12853919796</v>
      </c>
      <c r="P642" s="45">
        <v>9.342669566454602E-4</v>
      </c>
      <c r="Q642" s="45"/>
      <c r="R642" s="45"/>
      <c r="S642" s="45"/>
      <c r="T642" s="45"/>
      <c r="U642" s="45"/>
      <c r="V642" s="45">
        <v>507124.12853919796</v>
      </c>
      <c r="W642" s="45">
        <v>0.002521087826988353</v>
      </c>
      <c r="X642" s="45"/>
      <c r="Y642" s="45"/>
      <c r="Z642" s="45"/>
      <c r="AA642" s="45"/>
      <c r="AB642" s="45"/>
      <c r="AC642" s="45">
        <v>507124.12853919796</v>
      </c>
      <c r="AD642" s="45">
        <v>36.07796906441188</v>
      </c>
      <c r="AE642" s="45"/>
      <c r="AF642" s="45"/>
      <c r="AG642" s="45"/>
      <c r="AH642" s="45"/>
      <c r="AI642" s="45"/>
      <c r="AJ642" s="45">
        <v>507124.12853919796</v>
      </c>
      <c r="AK642" s="45">
        <v>0.017</v>
      </c>
      <c r="AL642" s="45"/>
      <c r="AM642" s="45"/>
      <c r="AN642" s="45"/>
      <c r="AO642" s="23"/>
      <c r="AP642" s="23"/>
      <c r="AQ642" s="45">
        <v>507124.12853919796</v>
      </c>
      <c r="AR642" s="45">
        <v>0.022</v>
      </c>
      <c r="AS642" s="23"/>
      <c r="AT642" s="23"/>
      <c r="AU642" s="23"/>
      <c r="AV642" s="23"/>
      <c r="AW642" s="23"/>
      <c r="AX642" s="45">
        <v>507124.12853919796</v>
      </c>
      <c r="AY642" s="23"/>
      <c r="AZ642" s="23"/>
      <c r="BA642" s="23"/>
      <c r="BB642" s="23"/>
      <c r="BC642" s="23"/>
      <c r="BD642" s="23"/>
      <c r="BE642" s="45">
        <v>507124.12853919796</v>
      </c>
      <c r="BF642" s="45">
        <v>11.0</v>
      </c>
      <c r="BG642" s="23"/>
      <c r="BH642" s="23"/>
      <c r="BI642" s="23"/>
      <c r="BJ642" s="23"/>
      <c r="BK642" s="23"/>
      <c r="BL642" s="45">
        <v>507124.12853919796</v>
      </c>
      <c r="BM642" s="45">
        <v>0.195</v>
      </c>
      <c r="BN642" s="23"/>
      <c r="BO642" s="23"/>
      <c r="BP642" s="23"/>
      <c r="BQ642" s="23"/>
      <c r="BR642" s="23"/>
      <c r="BS642" s="45">
        <v>507124.12853919796</v>
      </c>
      <c r="BT642" s="45">
        <v>0.065</v>
      </c>
      <c r="BU642" s="23"/>
      <c r="BV642" s="23"/>
      <c r="BW642" s="23"/>
      <c r="BX642" s="23"/>
      <c r="BY642" s="23"/>
      <c r="BZ642" s="23"/>
      <c r="CA642" s="23"/>
    </row>
    <row r="643" ht="15.75" customHeight="1">
      <c r="A643" s="45">
        <v>507430.22834360274</v>
      </c>
      <c r="B643" s="46">
        <v>0.056</v>
      </c>
      <c r="C643" s="45"/>
      <c r="D643" s="45"/>
      <c r="E643" s="45"/>
      <c r="F643" s="45"/>
      <c r="G643" s="45"/>
      <c r="H643" s="45">
        <v>507430.22834360274</v>
      </c>
      <c r="I643" s="46"/>
      <c r="J643" s="45"/>
      <c r="K643" s="45"/>
      <c r="L643" s="45"/>
      <c r="M643" s="45"/>
      <c r="N643" s="45"/>
      <c r="O643" s="45">
        <v>507430.22834360274</v>
      </c>
      <c r="P643" s="45"/>
      <c r="Q643" s="45"/>
      <c r="R643" s="45"/>
      <c r="S643" s="45"/>
      <c r="T643" s="45"/>
      <c r="U643" s="45"/>
      <c r="V643" s="45">
        <v>507430.22834360274</v>
      </c>
      <c r="W643" s="45"/>
      <c r="X643" s="45"/>
      <c r="Y643" s="45"/>
      <c r="Z643" s="45"/>
      <c r="AA643" s="45"/>
      <c r="AB643" s="45"/>
      <c r="AC643" s="45">
        <v>507430.22834360274</v>
      </c>
      <c r="AD643" s="45">
        <v>42.99061656799968</v>
      </c>
      <c r="AE643" s="45"/>
      <c r="AF643" s="45"/>
      <c r="AG643" s="45"/>
      <c r="AH643" s="45"/>
      <c r="AI643" s="45"/>
      <c r="AJ643" s="45">
        <v>507430.22834360274</v>
      </c>
      <c r="AK643" s="45">
        <v>0.017</v>
      </c>
      <c r="AL643" s="45"/>
      <c r="AM643" s="45"/>
      <c r="AN643" s="45"/>
      <c r="AO643" s="23"/>
      <c r="AP643" s="23"/>
      <c r="AQ643" s="45">
        <v>507430.22834360274</v>
      </c>
      <c r="AR643" s="45">
        <v>0.021</v>
      </c>
      <c r="AS643" s="23"/>
      <c r="AT643" s="23"/>
      <c r="AU643" s="23"/>
      <c r="AV643" s="23"/>
      <c r="AW643" s="23"/>
      <c r="AX643" s="45">
        <v>507430.22834360274</v>
      </c>
      <c r="AY643" s="23"/>
      <c r="AZ643" s="23"/>
      <c r="BA643" s="23"/>
      <c r="BB643" s="23"/>
      <c r="BC643" s="23"/>
      <c r="BD643" s="23"/>
      <c r="BE643" s="45">
        <v>507430.22834360274</v>
      </c>
      <c r="BF643" s="45">
        <v>11.0</v>
      </c>
      <c r="BG643" s="23"/>
      <c r="BH643" s="23"/>
      <c r="BI643" s="23"/>
      <c r="BJ643" s="23"/>
      <c r="BK643" s="23"/>
      <c r="BL643" s="45">
        <v>507430.22834360274</v>
      </c>
      <c r="BM643" s="45">
        <v>0.376</v>
      </c>
      <c r="BN643" s="23"/>
      <c r="BO643" s="23"/>
      <c r="BP643" s="23"/>
      <c r="BQ643" s="23"/>
      <c r="BR643" s="23"/>
      <c r="BS643" s="45">
        <v>507430.22834360274</v>
      </c>
      <c r="BT643" s="45">
        <v>0.085</v>
      </c>
      <c r="BU643" s="23"/>
      <c r="BV643" s="23"/>
      <c r="BW643" s="23"/>
      <c r="BX643" s="23"/>
      <c r="BY643" s="23"/>
      <c r="BZ643" s="23"/>
      <c r="CA643" s="23"/>
    </row>
    <row r="644" ht="15.75" customHeight="1">
      <c r="A644" s="45">
        <v>548409.6121248379</v>
      </c>
      <c r="B644" s="46">
        <v>0.056</v>
      </c>
      <c r="C644" s="45"/>
      <c r="D644" s="45"/>
      <c r="E644" s="45"/>
      <c r="F644" s="45"/>
      <c r="G644" s="45"/>
      <c r="H644" s="45">
        <v>548409.6121248379</v>
      </c>
      <c r="I644" s="46"/>
      <c r="J644" s="45"/>
      <c r="K644" s="45"/>
      <c r="L644" s="45"/>
      <c r="M644" s="45"/>
      <c r="N644" s="45"/>
      <c r="O644" s="45">
        <v>548409.6121248379</v>
      </c>
      <c r="P644" s="45">
        <v>9.399740751819723E-4</v>
      </c>
      <c r="Q644" s="45"/>
      <c r="R644" s="45"/>
      <c r="S644" s="45"/>
      <c r="T644" s="45"/>
      <c r="U644" s="45"/>
      <c r="V644" s="45">
        <v>548409.6121248379</v>
      </c>
      <c r="W644" s="45">
        <v>0.002494067205105195</v>
      </c>
      <c r="X644" s="45"/>
      <c r="Y644" s="45"/>
      <c r="Z644" s="45"/>
      <c r="AA644" s="45"/>
      <c r="AB644" s="45"/>
      <c r="AC644" s="45">
        <v>548409.6121248379</v>
      </c>
      <c r="AD644" s="45">
        <v>45.069299032804864</v>
      </c>
      <c r="AE644" s="45"/>
      <c r="AF644" s="45"/>
      <c r="AG644" s="45"/>
      <c r="AH644" s="45"/>
      <c r="AI644" s="45"/>
      <c r="AJ644" s="45">
        <v>548409.6121248379</v>
      </c>
      <c r="AK644" s="45">
        <v>0.017</v>
      </c>
      <c r="AL644" s="45"/>
      <c r="AM644" s="45"/>
      <c r="AN644" s="45"/>
      <c r="AO644" s="23"/>
      <c r="AP644" s="23"/>
      <c r="AQ644" s="45">
        <v>548409.6121248379</v>
      </c>
      <c r="AR644" s="45">
        <v>0.02</v>
      </c>
      <c r="AS644" s="23"/>
      <c r="AT644" s="23"/>
      <c r="AU644" s="23"/>
      <c r="AV644" s="23"/>
      <c r="AW644" s="23"/>
      <c r="AX644" s="45">
        <v>548409.6121248379</v>
      </c>
      <c r="AY644" s="23">
        <v>0.606</v>
      </c>
      <c r="AZ644" s="23"/>
      <c r="BA644" s="23"/>
      <c r="BB644" s="23"/>
      <c r="BC644" s="23"/>
      <c r="BD644" s="23"/>
      <c r="BE644" s="45">
        <v>548409.6121248379</v>
      </c>
      <c r="BF644" s="45">
        <v>11.0</v>
      </c>
      <c r="BG644" s="23"/>
      <c r="BH644" s="23"/>
      <c r="BI644" s="23"/>
      <c r="BJ644" s="23"/>
      <c r="BK644" s="23"/>
      <c r="BL644" s="45">
        <v>548409.6121248379</v>
      </c>
      <c r="BM644" s="45">
        <v>0.565</v>
      </c>
      <c r="BN644" s="23"/>
      <c r="BO644" s="23"/>
      <c r="BP644" s="23"/>
      <c r="BQ644" s="23"/>
      <c r="BR644" s="23"/>
      <c r="BS644" s="45">
        <v>548409.6121248379</v>
      </c>
      <c r="BT644" s="45">
        <v>0.097</v>
      </c>
      <c r="BU644" s="23"/>
      <c r="BV644" s="23"/>
      <c r="BW644" s="23"/>
      <c r="BX644" s="23"/>
      <c r="BY644" s="23"/>
      <c r="BZ644" s="23"/>
      <c r="CA644" s="23"/>
    </row>
    <row r="645" ht="15.75" customHeight="1">
      <c r="A645" s="45">
        <v>583536.5673041795</v>
      </c>
      <c r="B645" s="46">
        <v>0.056</v>
      </c>
      <c r="C645" s="45"/>
      <c r="D645" s="45"/>
      <c r="E645" s="45"/>
      <c r="F645" s="45"/>
      <c r="G645" s="45"/>
      <c r="H645" s="45">
        <v>583536.5673041795</v>
      </c>
      <c r="I645" s="46"/>
      <c r="J645" s="45"/>
      <c r="K645" s="45"/>
      <c r="L645" s="45"/>
      <c r="M645" s="45"/>
      <c r="N645" s="45"/>
      <c r="O645" s="45">
        <v>583536.5673041795</v>
      </c>
      <c r="P645" s="45"/>
      <c r="Q645" s="45"/>
      <c r="R645" s="45"/>
      <c r="S645" s="45"/>
      <c r="T645" s="45"/>
      <c r="U645" s="45"/>
      <c r="V645" s="45">
        <v>583536.5673041795</v>
      </c>
      <c r="W645" s="45"/>
      <c r="X645" s="45"/>
      <c r="Y645" s="45"/>
      <c r="Z645" s="45"/>
      <c r="AA645" s="45"/>
      <c r="AB645" s="45"/>
      <c r="AC645" s="45">
        <v>583536.5673041795</v>
      </c>
      <c r="AD645" s="45">
        <v>49.17110161040295</v>
      </c>
      <c r="AE645" s="45"/>
      <c r="AF645" s="45"/>
      <c r="AG645" s="45"/>
      <c r="AH645" s="45"/>
      <c r="AI645" s="45"/>
      <c r="AJ645" s="45">
        <v>583536.5673041795</v>
      </c>
      <c r="AK645" s="45">
        <v>0.017</v>
      </c>
      <c r="AL645" s="45"/>
      <c r="AM645" s="45"/>
      <c r="AN645" s="45"/>
      <c r="AO645" s="23"/>
      <c r="AP645" s="23"/>
      <c r="AQ645" s="45">
        <v>583536.5673041795</v>
      </c>
      <c r="AR645" s="45">
        <v>0.019</v>
      </c>
      <c r="AS645" s="23"/>
      <c r="AT645" s="23"/>
      <c r="AU645" s="23"/>
      <c r="AV645" s="23"/>
      <c r="AW645" s="23"/>
      <c r="AX645" s="45">
        <v>583536.5673041795</v>
      </c>
      <c r="AY645" s="23">
        <v>0.606</v>
      </c>
      <c r="AZ645" s="23"/>
      <c r="BA645" s="23"/>
      <c r="BB645" s="23"/>
      <c r="BC645" s="23"/>
      <c r="BD645" s="23"/>
      <c r="BE645" s="45">
        <v>583536.5673041795</v>
      </c>
      <c r="BF645" s="45">
        <v>11.0</v>
      </c>
      <c r="BG645" s="23"/>
      <c r="BH645" s="23"/>
      <c r="BI645" s="23"/>
      <c r="BJ645" s="23"/>
      <c r="BK645" s="23"/>
      <c r="BL645" s="45">
        <v>583536.5673041795</v>
      </c>
      <c r="BM645" s="45">
        <v>0.722</v>
      </c>
      <c r="BN645" s="23"/>
      <c r="BO645" s="23"/>
      <c r="BP645" s="23"/>
      <c r="BQ645" s="23"/>
      <c r="BR645" s="23"/>
      <c r="BS645" s="45">
        <v>583536.5673041795</v>
      </c>
      <c r="BT645" s="45">
        <v>0.13</v>
      </c>
      <c r="BU645" s="23"/>
      <c r="BV645" s="23"/>
      <c r="BW645" s="23"/>
      <c r="BX645" s="23"/>
      <c r="BY645" s="23"/>
      <c r="BZ645" s="23"/>
      <c r="CA645" s="23"/>
    </row>
    <row r="646" ht="15.75" customHeight="1">
      <c r="A646" s="45">
        <v>579945.4284065681</v>
      </c>
      <c r="B646" s="46">
        <v>0.056</v>
      </c>
      <c r="C646" s="45"/>
      <c r="D646" s="45"/>
      <c r="E646" s="45"/>
      <c r="F646" s="45"/>
      <c r="G646" s="45"/>
      <c r="H646" s="45">
        <v>579945.4284065681</v>
      </c>
      <c r="I646" s="46"/>
      <c r="J646" s="45"/>
      <c r="K646" s="45"/>
      <c r="L646" s="45"/>
      <c r="M646" s="45"/>
      <c r="N646" s="45"/>
      <c r="O646" s="45">
        <v>579945.4284065681</v>
      </c>
      <c r="P646" s="45">
        <v>7.541246540376134E-4</v>
      </c>
      <c r="Q646" s="45"/>
      <c r="R646" s="45"/>
      <c r="S646" s="45"/>
      <c r="T646" s="45"/>
      <c r="U646" s="45"/>
      <c r="V646" s="45">
        <v>579945.4284065681</v>
      </c>
      <c r="W646" s="45">
        <v>0.0020359703083588426</v>
      </c>
      <c r="X646" s="45"/>
      <c r="Y646" s="45"/>
      <c r="Z646" s="45"/>
      <c r="AA646" s="45"/>
      <c r="AB646" s="45"/>
      <c r="AC646" s="45">
        <v>579945.4284065681</v>
      </c>
      <c r="AD646" s="45">
        <v>51.83323390480289</v>
      </c>
      <c r="AE646" s="45"/>
      <c r="AF646" s="45"/>
      <c r="AG646" s="45"/>
      <c r="AH646" s="45"/>
      <c r="AI646" s="45"/>
      <c r="AJ646" s="45">
        <v>579945.4284065681</v>
      </c>
      <c r="AK646" s="45">
        <v>0.017</v>
      </c>
      <c r="AL646" s="45"/>
      <c r="AM646" s="45"/>
      <c r="AN646" s="45"/>
      <c r="AO646" s="23"/>
      <c r="AP646" s="23"/>
      <c r="AQ646" s="45">
        <v>579945.4284065681</v>
      </c>
      <c r="AR646" s="45">
        <v>0.018</v>
      </c>
      <c r="AS646" s="23"/>
      <c r="AT646" s="23"/>
      <c r="AU646" s="23"/>
      <c r="AV646" s="23"/>
      <c r="AW646" s="23"/>
      <c r="AX646" s="45">
        <v>579945.4284065681</v>
      </c>
      <c r="AY646" s="23">
        <v>0.606</v>
      </c>
      <c r="AZ646" s="23"/>
      <c r="BA646" s="23"/>
      <c r="BB646" s="23"/>
      <c r="BC646" s="23"/>
      <c r="BD646" s="23"/>
      <c r="BE646" s="45">
        <v>579945.4284065681</v>
      </c>
      <c r="BF646" s="45">
        <v>11.0</v>
      </c>
      <c r="BG646" s="23"/>
      <c r="BH646" s="23"/>
      <c r="BI646" s="23"/>
      <c r="BJ646" s="23"/>
      <c r="BK646" s="23"/>
      <c r="BL646" s="45">
        <v>579945.4284065681</v>
      </c>
      <c r="BM646" s="45">
        <v>0.763</v>
      </c>
      <c r="BN646" s="23"/>
      <c r="BO646" s="23"/>
      <c r="BP646" s="23"/>
      <c r="BQ646" s="23"/>
      <c r="BR646" s="23"/>
      <c r="BS646" s="45">
        <v>579945.4284065681</v>
      </c>
      <c r="BT646" s="45">
        <v>0.171</v>
      </c>
      <c r="BU646" s="23"/>
      <c r="BV646" s="23"/>
      <c r="BW646" s="23"/>
      <c r="BX646" s="23"/>
      <c r="BY646" s="23"/>
      <c r="BZ646" s="23"/>
      <c r="CA646" s="23"/>
    </row>
    <row r="647" ht="15.75" customHeight="1">
      <c r="A647" s="45">
        <v>575085.439882272</v>
      </c>
      <c r="B647" s="46">
        <v>0.056</v>
      </c>
      <c r="C647" s="45"/>
      <c r="D647" s="45"/>
      <c r="E647" s="45"/>
      <c r="F647" s="45"/>
      <c r="G647" s="45"/>
      <c r="H647" s="45">
        <v>575085.439882272</v>
      </c>
      <c r="I647" s="46"/>
      <c r="J647" s="45"/>
      <c r="K647" s="45"/>
      <c r="L647" s="45"/>
      <c r="M647" s="45"/>
      <c r="N647" s="45"/>
      <c r="O647" s="45">
        <v>575085.439882272</v>
      </c>
      <c r="P647" s="45">
        <v>8.193515282363078E-4</v>
      </c>
      <c r="Q647" s="45"/>
      <c r="R647" s="45"/>
      <c r="S647" s="45"/>
      <c r="T647" s="45"/>
      <c r="U647" s="45"/>
      <c r="V647" s="45">
        <v>575085.439882272</v>
      </c>
      <c r="W647" s="45">
        <v>0.002173125889494525</v>
      </c>
      <c r="X647" s="45"/>
      <c r="Y647" s="45"/>
      <c r="Z647" s="45"/>
      <c r="AA647" s="45"/>
      <c r="AB647" s="45"/>
      <c r="AC647" s="45">
        <v>575085.439882272</v>
      </c>
      <c r="AD647" s="45">
        <v>53.73273049405067</v>
      </c>
      <c r="AE647" s="45"/>
      <c r="AF647" s="45"/>
      <c r="AG647" s="45"/>
      <c r="AH647" s="45"/>
      <c r="AI647" s="45"/>
      <c r="AJ647" s="45">
        <v>575085.439882272</v>
      </c>
      <c r="AK647" s="45">
        <v>0.018</v>
      </c>
      <c r="AL647" s="45"/>
      <c r="AM647" s="45"/>
      <c r="AN647" s="45"/>
      <c r="AO647" s="23"/>
      <c r="AP647" s="23"/>
      <c r="AQ647" s="45">
        <v>575085.439882272</v>
      </c>
      <c r="AR647" s="45">
        <v>0.017</v>
      </c>
      <c r="AS647" s="23"/>
      <c r="AT647" s="23"/>
      <c r="AU647" s="23"/>
      <c r="AV647" s="23"/>
      <c r="AW647" s="23"/>
      <c r="AX647" s="45">
        <v>575085.439882272</v>
      </c>
      <c r="AY647" s="23">
        <v>0.586</v>
      </c>
      <c r="AZ647" s="23"/>
      <c r="BA647" s="23"/>
      <c r="BB647" s="23"/>
      <c r="BC647" s="23"/>
      <c r="BD647" s="23"/>
      <c r="BE647" s="45">
        <v>575085.439882272</v>
      </c>
      <c r="BF647" s="45">
        <v>11.0</v>
      </c>
      <c r="BG647" s="23"/>
      <c r="BH647" s="23"/>
      <c r="BI647" s="23"/>
      <c r="BJ647" s="23"/>
      <c r="BK647" s="23"/>
      <c r="BL647" s="45">
        <v>575085.439882272</v>
      </c>
      <c r="BM647" s="45">
        <v>0.828</v>
      </c>
      <c r="BN647" s="23"/>
      <c r="BO647" s="23"/>
      <c r="BP647" s="23"/>
      <c r="BQ647" s="23"/>
      <c r="BR647" s="23"/>
      <c r="BS647" s="45">
        <v>575085.439882272</v>
      </c>
      <c r="BT647" s="45">
        <v>0.275</v>
      </c>
      <c r="BU647" s="23"/>
      <c r="BV647" s="23"/>
      <c r="BW647" s="23"/>
      <c r="BX647" s="23"/>
      <c r="BY647" s="23"/>
      <c r="BZ647" s="23"/>
      <c r="CA647" s="23"/>
    </row>
    <row r="648" ht="15.75" customHeight="1">
      <c r="A648" s="45">
        <v>701176.290279321</v>
      </c>
      <c r="B648" s="46">
        <v>0.062</v>
      </c>
      <c r="C648" s="45"/>
      <c r="D648" s="45"/>
      <c r="E648" s="45"/>
      <c r="F648" s="45"/>
      <c r="G648" s="45"/>
      <c r="H648" s="45">
        <v>701176.290279321</v>
      </c>
      <c r="I648" s="46"/>
      <c r="J648" s="45"/>
      <c r="K648" s="45"/>
      <c r="L648" s="45"/>
      <c r="M648" s="45"/>
      <c r="N648" s="45"/>
      <c r="O648" s="45">
        <v>701176.290279321</v>
      </c>
      <c r="P648" s="45">
        <v>8.658377715621288E-4</v>
      </c>
      <c r="Q648" s="45"/>
      <c r="R648" s="45"/>
      <c r="S648" s="45"/>
      <c r="T648" s="45"/>
      <c r="U648" s="45"/>
      <c r="V648" s="45">
        <v>701176.290279321</v>
      </c>
      <c r="W648" s="45">
        <v>0.0022863902831526113</v>
      </c>
      <c r="X648" s="45"/>
      <c r="Y648" s="45"/>
      <c r="Z648" s="45"/>
      <c r="AA648" s="45"/>
      <c r="AB648" s="45"/>
      <c r="AC648" s="45">
        <v>701176.290279321</v>
      </c>
      <c r="AD648" s="45">
        <v>45.78719491168244</v>
      </c>
      <c r="AE648" s="45"/>
      <c r="AF648" s="45"/>
      <c r="AG648" s="45"/>
      <c r="AH648" s="45"/>
      <c r="AI648" s="45"/>
      <c r="AJ648" s="45">
        <v>701176.290279321</v>
      </c>
      <c r="AK648" s="45">
        <v>0.018</v>
      </c>
      <c r="AL648" s="45"/>
      <c r="AM648" s="45"/>
      <c r="AN648" s="45"/>
      <c r="AO648" s="23"/>
      <c r="AP648" s="23"/>
      <c r="AQ648" s="45">
        <v>701176.290279321</v>
      </c>
      <c r="AR648" s="45">
        <v>0.016</v>
      </c>
      <c r="AS648" s="23"/>
      <c r="AT648" s="23"/>
      <c r="AU648" s="23"/>
      <c r="AV648" s="23"/>
      <c r="AW648" s="23"/>
      <c r="AX648" s="45">
        <v>701176.290279321</v>
      </c>
      <c r="AY648" s="23">
        <v>0.623</v>
      </c>
      <c r="AZ648" s="23"/>
      <c r="BA648" s="23"/>
      <c r="BB648" s="23"/>
      <c r="BC648" s="23"/>
      <c r="BD648" s="23"/>
      <c r="BE648" s="45">
        <v>701176.290279321</v>
      </c>
      <c r="BF648" s="45">
        <v>11.0</v>
      </c>
      <c r="BG648" s="23"/>
      <c r="BH648" s="23"/>
      <c r="BI648" s="23"/>
      <c r="BJ648" s="23"/>
      <c r="BK648" s="23"/>
      <c r="BL648" s="45">
        <v>701176.290279321</v>
      </c>
      <c r="BM648" s="45">
        <v>0.932</v>
      </c>
      <c r="BN648" s="23"/>
      <c r="BO648" s="23"/>
      <c r="BP648" s="23"/>
      <c r="BQ648" s="23"/>
      <c r="BR648" s="23"/>
      <c r="BS648" s="45">
        <v>701176.290279321</v>
      </c>
      <c r="BT648" s="45">
        <v>0.341</v>
      </c>
      <c r="BU648" s="23"/>
      <c r="BV648" s="23"/>
      <c r="BW648" s="23"/>
      <c r="BX648" s="23"/>
      <c r="BY648" s="23"/>
      <c r="BZ648" s="23"/>
      <c r="CA648" s="23"/>
    </row>
    <row r="649" ht="15.75" customHeight="1">
      <c r="A649" s="45">
        <v>780161.3407778862</v>
      </c>
      <c r="B649" s="46">
        <v>0.067</v>
      </c>
      <c r="C649" s="45"/>
      <c r="D649" s="45"/>
      <c r="E649" s="45"/>
      <c r="F649" s="45"/>
      <c r="G649" s="45"/>
      <c r="H649" s="45">
        <v>780161.3407778862</v>
      </c>
      <c r="I649" s="46"/>
      <c r="J649" s="45"/>
      <c r="K649" s="45"/>
      <c r="L649" s="45"/>
      <c r="M649" s="45"/>
      <c r="N649" s="45"/>
      <c r="O649" s="45">
        <v>780161.3407778862</v>
      </c>
      <c r="P649" s="45">
        <v>7.407266970642046E-4</v>
      </c>
      <c r="Q649" s="45"/>
      <c r="R649" s="45"/>
      <c r="S649" s="45"/>
      <c r="T649" s="45"/>
      <c r="U649" s="45"/>
      <c r="V649" s="45">
        <v>780161.3407778862</v>
      </c>
      <c r="W649" s="45">
        <v>0.001992207866073883</v>
      </c>
      <c r="X649" s="45"/>
      <c r="Y649" s="45"/>
      <c r="Z649" s="45"/>
      <c r="AA649" s="45"/>
      <c r="AB649" s="45"/>
      <c r="AC649" s="45">
        <v>780161.3407778862</v>
      </c>
      <c r="AD649" s="45">
        <v>57.919632954470046</v>
      </c>
      <c r="AE649" s="45"/>
      <c r="AF649" s="45"/>
      <c r="AG649" s="45"/>
      <c r="AH649" s="45"/>
      <c r="AI649" s="45"/>
      <c r="AJ649" s="45">
        <v>780161.3407778862</v>
      </c>
      <c r="AK649" s="45">
        <v>0.019</v>
      </c>
      <c r="AL649" s="45"/>
      <c r="AM649" s="45"/>
      <c r="AN649" s="45"/>
      <c r="AO649" s="23"/>
      <c r="AP649" s="23"/>
      <c r="AQ649" s="45">
        <v>780161.3407778862</v>
      </c>
      <c r="AR649" s="45">
        <v>0.015</v>
      </c>
      <c r="AS649" s="23"/>
      <c r="AT649" s="23"/>
      <c r="AU649" s="23"/>
      <c r="AV649" s="23"/>
      <c r="AW649" s="23"/>
      <c r="AX649" s="45">
        <v>780161.3407778862</v>
      </c>
      <c r="AY649" s="23">
        <v>0.623</v>
      </c>
      <c r="AZ649" s="23"/>
      <c r="BA649" s="23"/>
      <c r="BB649" s="23"/>
      <c r="BC649" s="23"/>
      <c r="BD649" s="23"/>
      <c r="BE649" s="45">
        <v>780161.3407778862</v>
      </c>
      <c r="BF649" s="45">
        <v>11.0</v>
      </c>
      <c r="BG649" s="23"/>
      <c r="BH649" s="23"/>
      <c r="BI649" s="23"/>
      <c r="BJ649" s="23"/>
      <c r="BK649" s="23"/>
      <c r="BL649" s="45">
        <v>780161.3407778862</v>
      </c>
      <c r="BM649" s="45">
        <v>1.045</v>
      </c>
      <c r="BN649" s="23"/>
      <c r="BO649" s="23"/>
      <c r="BP649" s="23"/>
      <c r="BQ649" s="23"/>
      <c r="BR649" s="23"/>
      <c r="BS649" s="45">
        <v>780161.3407778862</v>
      </c>
      <c r="BT649" s="45">
        <v>0.368</v>
      </c>
      <c r="BU649" s="23"/>
      <c r="BV649" s="23"/>
      <c r="BW649" s="23"/>
      <c r="BX649" s="23"/>
      <c r="BY649" s="23"/>
      <c r="BZ649" s="23"/>
      <c r="CA649" s="23"/>
    </row>
    <row r="650" ht="15.75" customHeight="1">
      <c r="A650" s="45">
        <v>964979.6698457906</v>
      </c>
      <c r="B650" s="46">
        <v>0.07</v>
      </c>
      <c r="C650" s="45"/>
      <c r="D650" s="45"/>
      <c r="E650" s="45"/>
      <c r="F650" s="45"/>
      <c r="G650" s="45"/>
      <c r="H650" s="45">
        <v>964979.6698457906</v>
      </c>
      <c r="I650" s="46"/>
      <c r="J650" s="45"/>
      <c r="K650" s="45"/>
      <c r="L650" s="45"/>
      <c r="M650" s="45"/>
      <c r="N650" s="45"/>
      <c r="O650" s="45">
        <v>964979.6698457906</v>
      </c>
      <c r="P650" s="45">
        <v>7.789165995240682E-4</v>
      </c>
      <c r="Q650" s="45"/>
      <c r="R650" s="45"/>
      <c r="S650" s="45"/>
      <c r="T650" s="45"/>
      <c r="U650" s="45"/>
      <c r="V650" s="45">
        <v>964979.6698457906</v>
      </c>
      <c r="W650" s="45">
        <v>0.002136165189529502</v>
      </c>
      <c r="X650" s="45"/>
      <c r="Y650" s="45"/>
      <c r="Z650" s="45"/>
      <c r="AA650" s="45"/>
      <c r="AB650" s="45"/>
      <c r="AC650" s="45">
        <v>964979.6698457906</v>
      </c>
      <c r="AD650" s="45">
        <v>63.52002098596564</v>
      </c>
      <c r="AE650" s="45"/>
      <c r="AF650" s="45"/>
      <c r="AG650" s="45"/>
      <c r="AH650" s="45"/>
      <c r="AI650" s="45"/>
      <c r="AJ650" s="45">
        <v>964979.6698457906</v>
      </c>
      <c r="AK650" s="45">
        <v>0.019</v>
      </c>
      <c r="AL650" s="45"/>
      <c r="AM650" s="45"/>
      <c r="AN650" s="45"/>
      <c r="AO650" s="23"/>
      <c r="AP650" s="23"/>
      <c r="AQ650" s="45">
        <v>964979.6698457906</v>
      </c>
      <c r="AR650" s="45">
        <v>0.014</v>
      </c>
      <c r="AS650" s="23"/>
      <c r="AT650" s="23"/>
      <c r="AU650" s="23"/>
      <c r="AV650" s="23"/>
      <c r="AW650" s="23"/>
      <c r="AX650" s="45">
        <v>964979.6698457906</v>
      </c>
      <c r="AY650" s="23">
        <v>0.624</v>
      </c>
      <c r="AZ650" s="23"/>
      <c r="BA650" s="23"/>
      <c r="BB650" s="23"/>
      <c r="BC650" s="23"/>
      <c r="BD650" s="23"/>
      <c r="BE650" s="45">
        <v>964979.6698457906</v>
      </c>
      <c r="BF650" s="45">
        <v>11.0</v>
      </c>
      <c r="BG650" s="23"/>
      <c r="BH650" s="23"/>
      <c r="BI650" s="23"/>
      <c r="BJ650" s="23"/>
      <c r="BK650" s="23"/>
      <c r="BL650" s="45">
        <v>964979.6698457906</v>
      </c>
      <c r="BM650" s="45">
        <v>1.152</v>
      </c>
      <c r="BN650" s="23"/>
      <c r="BO650" s="23"/>
      <c r="BP650" s="23"/>
      <c r="BQ650" s="23"/>
      <c r="BR650" s="23"/>
      <c r="BS650" s="45">
        <v>964979.6698457906</v>
      </c>
      <c r="BT650" s="45">
        <v>0.391</v>
      </c>
      <c r="BU650" s="23"/>
      <c r="BV650" s="23"/>
      <c r="BW650" s="23"/>
      <c r="BX650" s="23"/>
      <c r="BY650" s="23"/>
      <c r="BZ650" s="23"/>
      <c r="CA650" s="23"/>
    </row>
    <row r="651" ht="15.75" customHeight="1">
      <c r="A651" s="45">
        <v>983530.5033634887</v>
      </c>
      <c r="B651" s="46">
        <v>0.07</v>
      </c>
      <c r="C651" s="45"/>
      <c r="D651" s="45"/>
      <c r="E651" s="45"/>
      <c r="F651" s="45"/>
      <c r="G651" s="45"/>
      <c r="H651" s="45">
        <v>983530.5033634887</v>
      </c>
      <c r="I651" s="46"/>
      <c r="J651" s="45"/>
      <c r="K651" s="45"/>
      <c r="L651" s="45"/>
      <c r="M651" s="45"/>
      <c r="N651" s="45"/>
      <c r="O651" s="45">
        <v>983530.5033634887</v>
      </c>
      <c r="P651" s="45">
        <v>7.448851774530271E-4</v>
      </c>
      <c r="Q651" s="45"/>
      <c r="R651" s="45"/>
      <c r="S651" s="45"/>
      <c r="T651" s="45"/>
      <c r="U651" s="45"/>
      <c r="V651" s="45">
        <v>983530.5033634887</v>
      </c>
      <c r="W651" s="45">
        <v>0.0019853398283460914</v>
      </c>
      <c r="X651" s="45"/>
      <c r="Y651" s="45"/>
      <c r="Z651" s="45"/>
      <c r="AA651" s="45"/>
      <c r="AB651" s="45"/>
      <c r="AC651" s="45">
        <v>983530.5033634887</v>
      </c>
      <c r="AD651" s="45">
        <v>62.44490837392716</v>
      </c>
      <c r="AE651" s="45"/>
      <c r="AF651" s="45"/>
      <c r="AG651" s="45"/>
      <c r="AH651" s="45"/>
      <c r="AI651" s="45"/>
      <c r="AJ651" s="45">
        <v>983530.5033634887</v>
      </c>
      <c r="AK651" s="45">
        <v>0.019</v>
      </c>
      <c r="AL651" s="45"/>
      <c r="AM651" s="45"/>
      <c r="AN651" s="45"/>
      <c r="AO651" s="23"/>
      <c r="AP651" s="23"/>
      <c r="AQ651" s="45">
        <v>983530.5033634887</v>
      </c>
      <c r="AR651" s="45">
        <v>0.014</v>
      </c>
      <c r="AS651" s="23"/>
      <c r="AT651" s="23"/>
      <c r="AU651" s="23"/>
      <c r="AV651" s="23"/>
      <c r="AW651" s="23"/>
      <c r="AX651" s="45">
        <v>983530.5033634887</v>
      </c>
      <c r="AY651" s="23">
        <v>0.624</v>
      </c>
      <c r="AZ651" s="23"/>
      <c r="BA651" s="23"/>
      <c r="BB651" s="23"/>
      <c r="BC651" s="23"/>
      <c r="BD651" s="23"/>
      <c r="BE651" s="45">
        <v>983530.5033634887</v>
      </c>
      <c r="BF651" s="45">
        <v>11.0</v>
      </c>
      <c r="BG651" s="23"/>
      <c r="BH651" s="23"/>
      <c r="BI651" s="23"/>
      <c r="BJ651" s="23"/>
      <c r="BK651" s="23"/>
      <c r="BL651" s="45">
        <v>983530.5033634887</v>
      </c>
      <c r="BM651" s="45">
        <v>1.181</v>
      </c>
      <c r="BN651" s="23"/>
      <c r="BO651" s="23"/>
      <c r="BP651" s="23"/>
      <c r="BQ651" s="23"/>
      <c r="BR651" s="23"/>
      <c r="BS651" s="45">
        <v>983530.5033634887</v>
      </c>
      <c r="BT651" s="45">
        <v>0.414</v>
      </c>
      <c r="BU651" s="23"/>
      <c r="BV651" s="23"/>
      <c r="BW651" s="23"/>
      <c r="BX651" s="23"/>
      <c r="BY651" s="23"/>
      <c r="BZ651" s="23"/>
      <c r="CA651" s="23"/>
    </row>
    <row r="652" ht="15.75" customHeight="1">
      <c r="A652" s="45"/>
      <c r="B652" s="46">
        <v>0.066</v>
      </c>
      <c r="C652" s="45"/>
      <c r="D652" s="45"/>
      <c r="E652" s="45"/>
      <c r="F652" s="45"/>
      <c r="G652" s="45"/>
      <c r="H652" s="45"/>
      <c r="I652" s="46">
        <v>0.229</v>
      </c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>
        <v>0.048</v>
      </c>
      <c r="AL652" s="45"/>
      <c r="AM652" s="45"/>
      <c r="AN652" s="45"/>
      <c r="AO652" s="23"/>
      <c r="AP652" s="23"/>
      <c r="AQ652" s="45"/>
      <c r="AR652" s="45">
        <v>0.089</v>
      </c>
      <c r="AS652" s="23"/>
      <c r="AT652" s="23"/>
      <c r="AU652" s="23"/>
      <c r="AV652" s="23"/>
      <c r="AW652" s="23"/>
      <c r="AX652" s="45"/>
      <c r="AY652" s="23"/>
      <c r="AZ652" s="23"/>
      <c r="BA652" s="23"/>
      <c r="BB652" s="23"/>
      <c r="BC652" s="23"/>
      <c r="BD652" s="23"/>
      <c r="BE652" s="45"/>
      <c r="BF652" s="45"/>
      <c r="BG652" s="23"/>
      <c r="BH652" s="23"/>
      <c r="BI652" s="23"/>
      <c r="BJ652" s="23"/>
      <c r="BK652" s="23"/>
      <c r="BL652" s="45"/>
      <c r="BM652" s="45">
        <v>0.005</v>
      </c>
      <c r="BN652" s="23"/>
      <c r="BO652" s="23"/>
      <c r="BP652" s="23"/>
      <c r="BQ652" s="23"/>
      <c r="BR652" s="23"/>
      <c r="BS652" s="45"/>
      <c r="BT652" s="45">
        <v>0.002</v>
      </c>
      <c r="BU652" s="23"/>
      <c r="BV652" s="23"/>
      <c r="BW652" s="23"/>
      <c r="BX652" s="23"/>
      <c r="BY652" s="23"/>
      <c r="BZ652" s="23"/>
      <c r="CA652" s="23"/>
    </row>
    <row r="653" ht="15.75" customHeight="1">
      <c r="A653" s="45"/>
      <c r="B653" s="46">
        <v>0.072</v>
      </c>
      <c r="C653" s="45"/>
      <c r="D653" s="45"/>
      <c r="E653" s="45"/>
      <c r="F653" s="45"/>
      <c r="G653" s="45"/>
      <c r="H653" s="45"/>
      <c r="I653" s="46">
        <v>0.227</v>
      </c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>
        <v>0.048</v>
      </c>
      <c r="AL653" s="45"/>
      <c r="AM653" s="45"/>
      <c r="AN653" s="45"/>
      <c r="AO653" s="23"/>
      <c r="AP653" s="23"/>
      <c r="AQ653" s="45"/>
      <c r="AR653" s="45">
        <v>0.085</v>
      </c>
      <c r="AS653" s="23"/>
      <c r="AT653" s="23"/>
      <c r="AU653" s="23"/>
      <c r="AV653" s="23"/>
      <c r="AW653" s="23"/>
      <c r="AX653" s="45"/>
      <c r="AY653" s="23"/>
      <c r="AZ653" s="23"/>
      <c r="BA653" s="23"/>
      <c r="BB653" s="23"/>
      <c r="BC653" s="23"/>
      <c r="BD653" s="23"/>
      <c r="BE653" s="45"/>
      <c r="BF653" s="45"/>
      <c r="BG653" s="23"/>
      <c r="BH653" s="23"/>
      <c r="BI653" s="23"/>
      <c r="BJ653" s="23"/>
      <c r="BK653" s="23"/>
      <c r="BL653" s="45"/>
      <c r="BM653" s="45">
        <v>0.011</v>
      </c>
      <c r="BN653" s="23"/>
      <c r="BO653" s="23"/>
      <c r="BP653" s="23"/>
      <c r="BQ653" s="23"/>
      <c r="BR653" s="23"/>
      <c r="BS653" s="45"/>
      <c r="BT653" s="45">
        <v>0.002</v>
      </c>
      <c r="BU653" s="23"/>
      <c r="BV653" s="23"/>
      <c r="BW653" s="23"/>
      <c r="BX653" s="23"/>
      <c r="BY653" s="23"/>
      <c r="BZ653" s="23"/>
      <c r="CA653" s="23"/>
    </row>
    <row r="654" ht="15.75" customHeight="1">
      <c r="A654" s="45"/>
      <c r="B654" s="46">
        <v>0.075</v>
      </c>
      <c r="C654" s="45"/>
      <c r="D654" s="45"/>
      <c r="E654" s="45"/>
      <c r="F654" s="45"/>
      <c r="G654" s="45"/>
      <c r="H654" s="45"/>
      <c r="I654" s="46">
        <v>0.191</v>
      </c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>
        <v>1.458557482794977E-4</v>
      </c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>
        <v>0.048</v>
      </c>
      <c r="AL654" s="45"/>
      <c r="AM654" s="45"/>
      <c r="AN654" s="45"/>
      <c r="AO654" s="23"/>
      <c r="AP654" s="23"/>
      <c r="AQ654" s="45"/>
      <c r="AR654" s="45">
        <v>0.081</v>
      </c>
      <c r="AS654" s="23"/>
      <c r="AT654" s="23"/>
      <c r="AU654" s="23"/>
      <c r="AV654" s="23"/>
      <c r="AW654" s="23"/>
      <c r="AX654" s="45"/>
      <c r="AY654" s="23"/>
      <c r="AZ654" s="23"/>
      <c r="BA654" s="23"/>
      <c r="BB654" s="23"/>
      <c r="BC654" s="23"/>
      <c r="BD654" s="23"/>
      <c r="BE654" s="45"/>
      <c r="BF654" s="45"/>
      <c r="BG654" s="23"/>
      <c r="BH654" s="23"/>
      <c r="BI654" s="23"/>
      <c r="BJ654" s="23"/>
      <c r="BK654" s="23"/>
      <c r="BL654" s="45"/>
      <c r="BM654" s="45">
        <v>0.015</v>
      </c>
      <c r="BN654" s="23"/>
      <c r="BO654" s="23"/>
      <c r="BP654" s="23"/>
      <c r="BQ654" s="23"/>
      <c r="BR654" s="23"/>
      <c r="BS654" s="45"/>
      <c r="BT654" s="45">
        <v>0.004</v>
      </c>
      <c r="BU654" s="23"/>
      <c r="BV654" s="23"/>
      <c r="BW654" s="23"/>
      <c r="BX654" s="23"/>
      <c r="BY654" s="23"/>
      <c r="BZ654" s="23"/>
      <c r="CA654" s="23"/>
    </row>
    <row r="655" ht="15.75" customHeight="1">
      <c r="A655" s="45"/>
      <c r="B655" s="46">
        <v>0.076</v>
      </c>
      <c r="C655" s="45"/>
      <c r="D655" s="45"/>
      <c r="E655" s="45"/>
      <c r="F655" s="45"/>
      <c r="G655" s="45"/>
      <c r="H655" s="45"/>
      <c r="I655" s="46">
        <v>0.189</v>
      </c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>
        <v>1.254171816620556E-4</v>
      </c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>
        <v>0.047</v>
      </c>
      <c r="AL655" s="45"/>
      <c r="AM655" s="45"/>
      <c r="AN655" s="45"/>
      <c r="AO655" s="23"/>
      <c r="AP655" s="23"/>
      <c r="AQ655" s="45"/>
      <c r="AR655" s="45">
        <v>0.077</v>
      </c>
      <c r="AS655" s="23"/>
      <c r="AT655" s="23"/>
      <c r="AU655" s="23"/>
      <c r="AV655" s="23"/>
      <c r="AW655" s="23"/>
      <c r="AX655" s="45"/>
      <c r="AY655" s="23"/>
      <c r="AZ655" s="23"/>
      <c r="BA655" s="23"/>
      <c r="BB655" s="23"/>
      <c r="BC655" s="23"/>
      <c r="BD655" s="23"/>
      <c r="BE655" s="45"/>
      <c r="BF655" s="45">
        <v>34.0</v>
      </c>
      <c r="BG655" s="23"/>
      <c r="BH655" s="23"/>
      <c r="BI655" s="23"/>
      <c r="BJ655" s="23"/>
      <c r="BK655" s="23"/>
      <c r="BL655" s="45"/>
      <c r="BM655" s="45">
        <v>0.029</v>
      </c>
      <c r="BN655" s="23"/>
      <c r="BO655" s="23"/>
      <c r="BP655" s="23"/>
      <c r="BQ655" s="23"/>
      <c r="BR655" s="23"/>
      <c r="BS655" s="45"/>
      <c r="BT655" s="45">
        <v>0.005</v>
      </c>
      <c r="BU655" s="23"/>
      <c r="BV655" s="23"/>
      <c r="BW655" s="23"/>
      <c r="BX655" s="23"/>
      <c r="BY655" s="23"/>
      <c r="BZ655" s="23"/>
      <c r="CA655" s="23"/>
    </row>
    <row r="656" ht="15.75" customHeight="1">
      <c r="A656" s="45"/>
      <c r="B656" s="46">
        <v>0.079</v>
      </c>
      <c r="C656" s="45"/>
      <c r="D656" s="45"/>
      <c r="E656" s="45"/>
      <c r="F656" s="45"/>
      <c r="G656" s="45"/>
      <c r="H656" s="45"/>
      <c r="I656" s="46">
        <v>0.206</v>
      </c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>
        <v>5.690210669605984</v>
      </c>
      <c r="AE656" s="45"/>
      <c r="AF656" s="45"/>
      <c r="AG656" s="45"/>
      <c r="AH656" s="45"/>
      <c r="AI656" s="45"/>
      <c r="AJ656" s="45"/>
      <c r="AK656" s="45">
        <v>0.047</v>
      </c>
      <c r="AL656" s="45"/>
      <c r="AM656" s="45"/>
      <c r="AN656" s="45"/>
      <c r="AO656" s="23"/>
      <c r="AP656" s="23"/>
      <c r="AQ656" s="45"/>
      <c r="AR656" s="45">
        <v>0.073</v>
      </c>
      <c r="AS656" s="23"/>
      <c r="AT656" s="23"/>
      <c r="AU656" s="23"/>
      <c r="AV656" s="23"/>
      <c r="AW656" s="23"/>
      <c r="AX656" s="45"/>
      <c r="AY656" s="23"/>
      <c r="AZ656" s="23"/>
      <c r="BA656" s="23"/>
      <c r="BB656" s="23"/>
      <c r="BC656" s="23"/>
      <c r="BD656" s="23"/>
      <c r="BE656" s="45"/>
      <c r="BF656" s="45">
        <v>34.0</v>
      </c>
      <c r="BG656" s="23"/>
      <c r="BH656" s="23"/>
      <c r="BI656" s="23"/>
      <c r="BJ656" s="23"/>
      <c r="BK656" s="23"/>
      <c r="BL656" s="45"/>
      <c r="BM656" s="45">
        <v>0.042</v>
      </c>
      <c r="BN656" s="23"/>
      <c r="BO656" s="23"/>
      <c r="BP656" s="23"/>
      <c r="BQ656" s="23"/>
      <c r="BR656" s="23"/>
      <c r="BS656" s="45"/>
      <c r="BT656" s="45">
        <v>0.007</v>
      </c>
      <c r="BU656" s="23"/>
      <c r="BV656" s="23"/>
      <c r="BW656" s="23"/>
      <c r="BX656" s="23"/>
      <c r="BY656" s="23"/>
      <c r="BZ656" s="23"/>
      <c r="CA656" s="23"/>
    </row>
    <row r="657" ht="15.75" customHeight="1">
      <c r="A657" s="45"/>
      <c r="B657" s="46">
        <v>0.092</v>
      </c>
      <c r="C657" s="45"/>
      <c r="D657" s="45"/>
      <c r="E657" s="45"/>
      <c r="F657" s="45"/>
      <c r="G657" s="45"/>
      <c r="H657" s="45"/>
      <c r="I657" s="46">
        <v>0.196</v>
      </c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>
        <v>1.1004401795531252E-4</v>
      </c>
      <c r="X657" s="45"/>
      <c r="Y657" s="45"/>
      <c r="Z657" s="45"/>
      <c r="AA657" s="45"/>
      <c r="AB657" s="45"/>
      <c r="AC657" s="45"/>
      <c r="AD657" s="45">
        <v>6.440412313107503</v>
      </c>
      <c r="AE657" s="45"/>
      <c r="AF657" s="45"/>
      <c r="AG657" s="45"/>
      <c r="AH657" s="45"/>
      <c r="AI657" s="45"/>
      <c r="AJ657" s="45"/>
      <c r="AK657" s="45">
        <v>0.047</v>
      </c>
      <c r="AL657" s="45"/>
      <c r="AM657" s="45"/>
      <c r="AN657" s="45"/>
      <c r="AO657" s="23"/>
      <c r="AP657" s="23"/>
      <c r="AQ657" s="45"/>
      <c r="AR657" s="45">
        <v>0.068</v>
      </c>
      <c r="AS657" s="23"/>
      <c r="AT657" s="23"/>
      <c r="AU657" s="23"/>
      <c r="AV657" s="23"/>
      <c r="AW657" s="23"/>
      <c r="AX657" s="45"/>
      <c r="AY657" s="23">
        <v>0.369</v>
      </c>
      <c r="AZ657" s="23"/>
      <c r="BA657" s="23"/>
      <c r="BB657" s="23"/>
      <c r="BC657" s="23"/>
      <c r="BD657" s="23"/>
      <c r="BE657" s="45"/>
      <c r="BF657" s="45">
        <v>34.0</v>
      </c>
      <c r="BG657" s="23"/>
      <c r="BH657" s="23"/>
      <c r="BI657" s="23"/>
      <c r="BJ657" s="23"/>
      <c r="BK657" s="23"/>
      <c r="BL657" s="45"/>
      <c r="BM657" s="45">
        <v>0.046</v>
      </c>
      <c r="BN657" s="23"/>
      <c r="BO657" s="23"/>
      <c r="BP657" s="23"/>
      <c r="BQ657" s="23"/>
      <c r="BR657" s="23"/>
      <c r="BS657" s="45"/>
      <c r="BT657" s="45">
        <v>0.017</v>
      </c>
      <c r="BU657" s="23"/>
      <c r="BV657" s="23"/>
      <c r="BW657" s="23"/>
      <c r="BX657" s="23"/>
      <c r="BY657" s="23"/>
      <c r="BZ657" s="23"/>
      <c r="CA657" s="23"/>
    </row>
    <row r="658" ht="15.75" customHeight="1">
      <c r="A658" s="45"/>
      <c r="B658" s="46">
        <v>0.096</v>
      </c>
      <c r="C658" s="45"/>
      <c r="D658" s="45"/>
      <c r="E658" s="45"/>
      <c r="F658" s="45"/>
      <c r="G658" s="45"/>
      <c r="H658" s="45"/>
      <c r="I658" s="46">
        <v>0.187</v>
      </c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>
        <v>6.596795162475868</v>
      </c>
      <c r="AE658" s="45"/>
      <c r="AF658" s="45"/>
      <c r="AG658" s="45"/>
      <c r="AH658" s="45"/>
      <c r="AI658" s="45"/>
      <c r="AJ658" s="45"/>
      <c r="AK658" s="45">
        <v>0.046</v>
      </c>
      <c r="AL658" s="45"/>
      <c r="AM658" s="45"/>
      <c r="AN658" s="45"/>
      <c r="AO658" s="23"/>
      <c r="AP658" s="23"/>
      <c r="AQ658" s="45"/>
      <c r="AR658" s="45">
        <v>0.064</v>
      </c>
      <c r="AS658" s="23"/>
      <c r="AT658" s="23"/>
      <c r="AU658" s="23"/>
      <c r="AV658" s="23"/>
      <c r="AW658" s="23"/>
      <c r="AX658" s="45"/>
      <c r="AY658" s="23">
        <v>0.352</v>
      </c>
      <c r="AZ658" s="23"/>
      <c r="BA658" s="23"/>
      <c r="BB658" s="23"/>
      <c r="BC658" s="23"/>
      <c r="BD658" s="23"/>
      <c r="BE658" s="45"/>
      <c r="BF658" s="45">
        <v>28.0</v>
      </c>
      <c r="BG658" s="23"/>
      <c r="BH658" s="23"/>
      <c r="BI658" s="23"/>
      <c r="BJ658" s="23"/>
      <c r="BK658" s="23"/>
      <c r="BL658" s="45"/>
      <c r="BM658" s="45">
        <v>0.068</v>
      </c>
      <c r="BN658" s="23"/>
      <c r="BO658" s="23"/>
      <c r="BP658" s="23"/>
      <c r="BQ658" s="23"/>
      <c r="BR658" s="23"/>
      <c r="BS658" s="45"/>
      <c r="BT658" s="45">
        <v>0.025</v>
      </c>
      <c r="BU658" s="23"/>
      <c r="BV658" s="23"/>
      <c r="BW658" s="23"/>
      <c r="BX658" s="23"/>
      <c r="BY658" s="23"/>
      <c r="BZ658" s="23"/>
      <c r="CA658" s="23"/>
    </row>
    <row r="659" ht="15.75" customHeight="1">
      <c r="A659" s="45"/>
      <c r="B659" s="46">
        <v>0.094</v>
      </c>
      <c r="C659" s="45"/>
      <c r="D659" s="45"/>
      <c r="E659" s="45"/>
      <c r="F659" s="45"/>
      <c r="G659" s="45"/>
      <c r="H659" s="45"/>
      <c r="I659" s="46">
        <v>0.191</v>
      </c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>
        <v>7.1594198097306085</v>
      </c>
      <c r="AE659" s="45"/>
      <c r="AF659" s="45"/>
      <c r="AG659" s="45"/>
      <c r="AH659" s="45"/>
      <c r="AI659" s="45"/>
      <c r="AJ659" s="45"/>
      <c r="AK659" s="45">
        <v>0.046</v>
      </c>
      <c r="AL659" s="45"/>
      <c r="AM659" s="45"/>
      <c r="AN659" s="45"/>
      <c r="AO659" s="23"/>
      <c r="AP659" s="23"/>
      <c r="AQ659" s="45"/>
      <c r="AR659" s="45">
        <v>0.061</v>
      </c>
      <c r="AS659" s="23"/>
      <c r="AT659" s="23"/>
      <c r="AU659" s="23"/>
      <c r="AV659" s="23"/>
      <c r="AW659" s="23"/>
      <c r="AX659" s="45"/>
      <c r="AY659" s="23">
        <v>0.368</v>
      </c>
      <c r="AZ659" s="23"/>
      <c r="BA659" s="23"/>
      <c r="BB659" s="23"/>
      <c r="BC659" s="23"/>
      <c r="BD659" s="23"/>
      <c r="BE659" s="45"/>
      <c r="BF659" s="45">
        <v>28.0</v>
      </c>
      <c r="BG659" s="23"/>
      <c r="BH659" s="23"/>
      <c r="BI659" s="23"/>
      <c r="BJ659" s="23"/>
      <c r="BK659" s="23"/>
      <c r="BL659" s="45"/>
      <c r="BM659" s="45">
        <v>0.137</v>
      </c>
      <c r="BN659" s="23"/>
      <c r="BO659" s="23"/>
      <c r="BP659" s="23"/>
      <c r="BQ659" s="23"/>
      <c r="BR659" s="23"/>
      <c r="BS659" s="45"/>
      <c r="BT659" s="45">
        <v>0.037</v>
      </c>
      <c r="BU659" s="23"/>
      <c r="BV659" s="23"/>
      <c r="BW659" s="23"/>
      <c r="BX659" s="23"/>
      <c r="BY659" s="23"/>
      <c r="BZ659" s="23"/>
      <c r="CA659" s="23"/>
    </row>
    <row r="660" ht="15.75" customHeight="1">
      <c r="A660" s="45"/>
      <c r="B660" s="46">
        <v>0.088</v>
      </c>
      <c r="C660" s="45"/>
      <c r="D660" s="45"/>
      <c r="E660" s="45"/>
      <c r="F660" s="45"/>
      <c r="G660" s="45"/>
      <c r="H660" s="45"/>
      <c r="I660" s="46">
        <v>0.205</v>
      </c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>
        <v>5.827784744162295E-5</v>
      </c>
      <c r="X660" s="45"/>
      <c r="Y660" s="45"/>
      <c r="Z660" s="45"/>
      <c r="AA660" s="45"/>
      <c r="AB660" s="45"/>
      <c r="AC660" s="45"/>
      <c r="AD660" s="45">
        <v>9.9122688683106</v>
      </c>
      <c r="AE660" s="45"/>
      <c r="AF660" s="45"/>
      <c r="AG660" s="45"/>
      <c r="AH660" s="45"/>
      <c r="AI660" s="45"/>
      <c r="AJ660" s="45"/>
      <c r="AK660" s="45">
        <v>0.046</v>
      </c>
      <c r="AL660" s="45"/>
      <c r="AM660" s="45"/>
      <c r="AN660" s="45"/>
      <c r="AO660" s="23"/>
      <c r="AP660" s="23"/>
      <c r="AQ660" s="45"/>
      <c r="AR660" s="45">
        <v>0.057</v>
      </c>
      <c r="AS660" s="23"/>
      <c r="AT660" s="23"/>
      <c r="AU660" s="23"/>
      <c r="AV660" s="23"/>
      <c r="AW660" s="23"/>
      <c r="AX660" s="45"/>
      <c r="AY660" s="23">
        <v>0.34</v>
      </c>
      <c r="AZ660" s="23"/>
      <c r="BA660" s="23"/>
      <c r="BB660" s="23"/>
      <c r="BC660" s="23"/>
      <c r="BD660" s="23"/>
      <c r="BE660" s="45"/>
      <c r="BF660" s="45">
        <v>25.0</v>
      </c>
      <c r="BG660" s="23"/>
      <c r="BH660" s="23"/>
      <c r="BI660" s="23"/>
      <c r="BJ660" s="23"/>
      <c r="BK660" s="23"/>
      <c r="BL660" s="45"/>
      <c r="BM660" s="45">
        <v>0.269</v>
      </c>
      <c r="BN660" s="23"/>
      <c r="BO660" s="23"/>
      <c r="BP660" s="23"/>
      <c r="BQ660" s="23"/>
      <c r="BR660" s="23"/>
      <c r="BS660" s="45"/>
      <c r="BT660" s="45">
        <v>0.079</v>
      </c>
      <c r="BU660" s="23"/>
      <c r="BV660" s="23"/>
      <c r="BW660" s="23"/>
      <c r="BX660" s="23"/>
      <c r="BY660" s="23"/>
      <c r="BZ660" s="23"/>
      <c r="CA660" s="23"/>
    </row>
    <row r="661" ht="15.75" customHeight="1">
      <c r="A661" s="45"/>
      <c r="B661" s="46">
        <v>0.093</v>
      </c>
      <c r="C661" s="45"/>
      <c r="D661" s="45"/>
      <c r="E661" s="45"/>
      <c r="F661" s="45"/>
      <c r="G661" s="45"/>
      <c r="H661" s="45"/>
      <c r="I661" s="46">
        <v>0.21</v>
      </c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>
        <v>9.517918638105121E-5</v>
      </c>
      <c r="X661" s="45"/>
      <c r="Y661" s="45"/>
      <c r="Z661" s="45"/>
      <c r="AA661" s="45"/>
      <c r="AB661" s="45"/>
      <c r="AC661" s="45"/>
      <c r="AD661" s="45">
        <v>10.680273152093662</v>
      </c>
      <c r="AE661" s="45"/>
      <c r="AF661" s="45"/>
      <c r="AG661" s="45"/>
      <c r="AH661" s="45"/>
      <c r="AI661" s="45"/>
      <c r="AJ661" s="45"/>
      <c r="AK661" s="45">
        <v>0.045</v>
      </c>
      <c r="AL661" s="45"/>
      <c r="AM661" s="45"/>
      <c r="AN661" s="45"/>
      <c r="AO661" s="23"/>
      <c r="AP661" s="23"/>
      <c r="AQ661" s="45"/>
      <c r="AR661" s="45">
        <v>0.054</v>
      </c>
      <c r="AS661" s="23"/>
      <c r="AT661" s="23"/>
      <c r="AU661" s="23"/>
      <c r="AV661" s="23"/>
      <c r="AW661" s="23"/>
      <c r="AX661" s="45"/>
      <c r="AY661" s="23">
        <v>0.35</v>
      </c>
      <c r="AZ661" s="23"/>
      <c r="BA661" s="23"/>
      <c r="BB661" s="23"/>
      <c r="BC661" s="23"/>
      <c r="BD661" s="23"/>
      <c r="BE661" s="45"/>
      <c r="BF661" s="45">
        <v>25.0</v>
      </c>
      <c r="BG661" s="23"/>
      <c r="BH661" s="23"/>
      <c r="BI661" s="23"/>
      <c r="BJ661" s="23"/>
      <c r="BK661" s="23"/>
      <c r="BL661" s="45"/>
      <c r="BM661" s="45">
        <v>0.286</v>
      </c>
      <c r="BN661" s="23"/>
      <c r="BO661" s="23"/>
      <c r="BP661" s="23"/>
      <c r="BQ661" s="23"/>
      <c r="BR661" s="23"/>
      <c r="BS661" s="45"/>
      <c r="BT661" s="45">
        <v>0.098</v>
      </c>
      <c r="BU661" s="23"/>
      <c r="BV661" s="23"/>
      <c r="BW661" s="23"/>
      <c r="BX661" s="23"/>
      <c r="BY661" s="23"/>
      <c r="BZ661" s="23"/>
      <c r="CA661" s="23"/>
    </row>
    <row r="662" ht="15.75" customHeight="1">
      <c r="A662" s="45"/>
      <c r="B662" s="46">
        <v>0.092</v>
      </c>
      <c r="C662" s="45"/>
      <c r="D662" s="45"/>
      <c r="E662" s="45"/>
      <c r="F662" s="45"/>
      <c r="G662" s="45"/>
      <c r="H662" s="45"/>
      <c r="I662" s="46">
        <v>0.202</v>
      </c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>
        <v>4.907728091738502E-5</v>
      </c>
      <c r="X662" s="45"/>
      <c r="Y662" s="45"/>
      <c r="Z662" s="45"/>
      <c r="AA662" s="45"/>
      <c r="AB662" s="45"/>
      <c r="AC662" s="45"/>
      <c r="AD662" s="45">
        <v>13.652193252797751</v>
      </c>
      <c r="AE662" s="45"/>
      <c r="AF662" s="45"/>
      <c r="AG662" s="45"/>
      <c r="AH662" s="45"/>
      <c r="AI662" s="45"/>
      <c r="AJ662" s="45"/>
      <c r="AK662" s="45">
        <v>0.045</v>
      </c>
      <c r="AL662" s="45"/>
      <c r="AM662" s="45"/>
      <c r="AN662" s="45"/>
      <c r="AO662" s="23"/>
      <c r="AP662" s="23"/>
      <c r="AQ662" s="45"/>
      <c r="AR662" s="45">
        <v>0.051</v>
      </c>
      <c r="AS662" s="23"/>
      <c r="AT662" s="23"/>
      <c r="AU662" s="23"/>
      <c r="AV662" s="23"/>
      <c r="AW662" s="23"/>
      <c r="AX662" s="45"/>
      <c r="AY662" s="23">
        <v>0.35</v>
      </c>
      <c r="AZ662" s="23"/>
      <c r="BA662" s="23"/>
      <c r="BB662" s="23"/>
      <c r="BC662" s="23"/>
      <c r="BD662" s="23"/>
      <c r="BE662" s="45"/>
      <c r="BF662" s="45">
        <v>24.0</v>
      </c>
      <c r="BG662" s="23"/>
      <c r="BH662" s="23"/>
      <c r="BI662" s="23"/>
      <c r="BJ662" s="23"/>
      <c r="BK662" s="23"/>
      <c r="BL662" s="45"/>
      <c r="BM662" s="45">
        <v>0.377</v>
      </c>
      <c r="BN662" s="23"/>
      <c r="BO662" s="23"/>
      <c r="BP662" s="23"/>
      <c r="BQ662" s="23"/>
      <c r="BR662" s="23"/>
      <c r="BS662" s="45"/>
      <c r="BT662" s="45">
        <v>0.125</v>
      </c>
      <c r="BU662" s="23"/>
      <c r="BV662" s="23"/>
      <c r="BW662" s="23"/>
      <c r="BX662" s="23"/>
      <c r="BY662" s="23"/>
      <c r="BZ662" s="23"/>
      <c r="CA662" s="23"/>
    </row>
    <row r="663" ht="15.75" customHeight="1">
      <c r="A663" s="45"/>
      <c r="B663" s="46">
        <v>0.093</v>
      </c>
      <c r="C663" s="45"/>
      <c r="D663" s="45"/>
      <c r="E663" s="45"/>
      <c r="F663" s="45"/>
      <c r="G663" s="45"/>
      <c r="H663" s="45"/>
      <c r="I663" s="46">
        <v>0.218</v>
      </c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>
        <v>6.501069304983626E-5</v>
      </c>
      <c r="X663" s="45"/>
      <c r="Y663" s="45"/>
      <c r="Z663" s="45"/>
      <c r="AA663" s="45"/>
      <c r="AB663" s="45"/>
      <c r="AC663" s="45"/>
      <c r="AD663" s="45">
        <v>15.022164520924965</v>
      </c>
      <c r="AE663" s="45"/>
      <c r="AF663" s="45"/>
      <c r="AG663" s="45"/>
      <c r="AH663" s="45"/>
      <c r="AI663" s="45"/>
      <c r="AJ663" s="45"/>
      <c r="AK663" s="45">
        <v>0.044</v>
      </c>
      <c r="AL663" s="45"/>
      <c r="AM663" s="45"/>
      <c r="AN663" s="45"/>
      <c r="AO663" s="23"/>
      <c r="AP663" s="23"/>
      <c r="AQ663" s="45"/>
      <c r="AR663" s="45">
        <v>0.049</v>
      </c>
      <c r="AS663" s="23"/>
      <c r="AT663" s="23"/>
      <c r="AU663" s="23"/>
      <c r="AV663" s="23"/>
      <c r="AW663" s="23"/>
      <c r="AX663" s="45"/>
      <c r="AY663" s="23">
        <v>0.35</v>
      </c>
      <c r="AZ663" s="23"/>
      <c r="BA663" s="23"/>
      <c r="BB663" s="23"/>
      <c r="BC663" s="23"/>
      <c r="BD663" s="23"/>
      <c r="BE663" s="45"/>
      <c r="BF663" s="45">
        <v>33.0</v>
      </c>
      <c r="BG663" s="23"/>
      <c r="BH663" s="23"/>
      <c r="BI663" s="23"/>
      <c r="BJ663" s="23"/>
      <c r="BK663" s="23"/>
      <c r="BL663" s="45"/>
      <c r="BM663" s="45">
        <v>0.475</v>
      </c>
      <c r="BN663" s="23"/>
      <c r="BO663" s="23"/>
      <c r="BP663" s="23"/>
      <c r="BQ663" s="23"/>
      <c r="BR663" s="23"/>
      <c r="BS663" s="45"/>
      <c r="BT663" s="45">
        <v>0.13</v>
      </c>
      <c r="BU663" s="23"/>
      <c r="BV663" s="23"/>
      <c r="BW663" s="23"/>
      <c r="BX663" s="23"/>
      <c r="BY663" s="23"/>
      <c r="BZ663" s="23"/>
      <c r="CA663" s="23"/>
    </row>
    <row r="664" ht="15.75" customHeight="1">
      <c r="A664" s="45"/>
      <c r="B664" s="46">
        <v>0.08</v>
      </c>
      <c r="C664" s="45"/>
      <c r="D664" s="45"/>
      <c r="E664" s="45"/>
      <c r="F664" s="45"/>
      <c r="G664" s="45"/>
      <c r="H664" s="45"/>
      <c r="I664" s="46">
        <v>0.263</v>
      </c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>
        <v>4.702048596456378E-5</v>
      </c>
      <c r="X664" s="45"/>
      <c r="Y664" s="45"/>
      <c r="Z664" s="45"/>
      <c r="AA664" s="45"/>
      <c r="AB664" s="45"/>
      <c r="AC664" s="45"/>
      <c r="AD664" s="45">
        <v>16.618123769804868</v>
      </c>
      <c r="AE664" s="45"/>
      <c r="AF664" s="45"/>
      <c r="AG664" s="45"/>
      <c r="AH664" s="45"/>
      <c r="AI664" s="45"/>
      <c r="AJ664" s="45"/>
      <c r="AK664" s="45">
        <v>0.044</v>
      </c>
      <c r="AL664" s="45"/>
      <c r="AM664" s="45"/>
      <c r="AN664" s="45"/>
      <c r="AO664" s="23"/>
      <c r="AP664" s="23"/>
      <c r="AQ664" s="45"/>
      <c r="AR664" s="45">
        <v>0.045</v>
      </c>
      <c r="AS664" s="23"/>
      <c r="AT664" s="23"/>
      <c r="AU664" s="23"/>
      <c r="AV664" s="23"/>
      <c r="AW664" s="23"/>
      <c r="AX664" s="45"/>
      <c r="AY664" s="23">
        <v>0.366</v>
      </c>
      <c r="AZ664" s="23"/>
      <c r="BA664" s="23"/>
      <c r="BB664" s="23"/>
      <c r="BC664" s="23"/>
      <c r="BD664" s="23"/>
      <c r="BE664" s="45"/>
      <c r="BF664" s="45">
        <v>33.0</v>
      </c>
      <c r="BG664" s="23"/>
      <c r="BH664" s="23"/>
      <c r="BI664" s="23"/>
      <c r="BJ664" s="23"/>
      <c r="BK664" s="23"/>
      <c r="BL664" s="45"/>
      <c r="BM664" s="45">
        <v>0.45</v>
      </c>
      <c r="BN664" s="23"/>
      <c r="BO664" s="23"/>
      <c r="BP664" s="23"/>
      <c r="BQ664" s="23"/>
      <c r="BR664" s="23"/>
      <c r="BS664" s="45"/>
      <c r="BT664" s="45">
        <v>0.147</v>
      </c>
      <c r="BU664" s="23"/>
      <c r="BV664" s="23"/>
      <c r="BW664" s="23"/>
      <c r="BX664" s="23"/>
      <c r="BY664" s="23"/>
      <c r="BZ664" s="23"/>
      <c r="CA664" s="23"/>
    </row>
    <row r="665" ht="15.75" customHeight="1">
      <c r="A665" s="45"/>
      <c r="B665" s="46">
        <v>0.056</v>
      </c>
      <c r="C665" s="45"/>
      <c r="D665" s="45"/>
      <c r="E665" s="45"/>
      <c r="F665" s="45"/>
      <c r="G665" s="45"/>
      <c r="H665" s="45"/>
      <c r="I665" s="46">
        <v>0.388</v>
      </c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>
        <v>10.098029092421815</v>
      </c>
      <c r="AE665" s="45"/>
      <c r="AF665" s="45"/>
      <c r="AG665" s="45"/>
      <c r="AH665" s="45"/>
      <c r="AI665" s="45"/>
      <c r="AJ665" s="45"/>
      <c r="AK665" s="45">
        <v>0.045</v>
      </c>
      <c r="AL665" s="45"/>
      <c r="AM665" s="45"/>
      <c r="AN665" s="45"/>
      <c r="AO665" s="23"/>
      <c r="AP665" s="23"/>
      <c r="AQ665" s="45"/>
      <c r="AR665" s="45">
        <v>0.1</v>
      </c>
      <c r="AS665" s="23"/>
      <c r="AT665" s="23"/>
      <c r="AU665" s="23"/>
      <c r="AV665" s="23"/>
      <c r="AW665" s="23"/>
      <c r="AX665" s="45"/>
      <c r="AY665" s="23"/>
      <c r="AZ665" s="23"/>
      <c r="BA665" s="23"/>
      <c r="BB665" s="23"/>
      <c r="BC665" s="23"/>
      <c r="BD665" s="23"/>
      <c r="BE665" s="45"/>
      <c r="BF665" s="45"/>
      <c r="BG665" s="23"/>
      <c r="BH665" s="23"/>
      <c r="BI665" s="23"/>
      <c r="BJ665" s="23"/>
      <c r="BK665" s="23"/>
      <c r="BL665" s="45"/>
      <c r="BM665" s="45">
        <v>0.01</v>
      </c>
      <c r="BN665" s="23"/>
      <c r="BO665" s="23"/>
      <c r="BP665" s="23"/>
      <c r="BQ665" s="23"/>
      <c r="BR665" s="23"/>
      <c r="BS665" s="45"/>
      <c r="BT665" s="45">
        <v>0.002</v>
      </c>
      <c r="BU665" s="23"/>
      <c r="BV665" s="23"/>
      <c r="BW665" s="23"/>
      <c r="BX665" s="23"/>
      <c r="BY665" s="23"/>
      <c r="BZ665" s="23"/>
      <c r="CA665" s="23"/>
    </row>
    <row r="666" ht="15.75" customHeight="1">
      <c r="A666" s="45"/>
      <c r="B666" s="46">
        <v>0.06</v>
      </c>
      <c r="C666" s="45"/>
      <c r="D666" s="45"/>
      <c r="E666" s="45"/>
      <c r="F666" s="45"/>
      <c r="G666" s="45"/>
      <c r="H666" s="45"/>
      <c r="I666" s="46">
        <v>0.462</v>
      </c>
      <c r="J666" s="45"/>
      <c r="K666" s="45"/>
      <c r="L666" s="45"/>
      <c r="M666" s="45"/>
      <c r="N666" s="45"/>
      <c r="O666" s="45"/>
      <c r="P666" s="45">
        <v>8.166269177873252E-4</v>
      </c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>
        <v>9.843529380088297</v>
      </c>
      <c r="AE666" s="45"/>
      <c r="AF666" s="45"/>
      <c r="AG666" s="45"/>
      <c r="AH666" s="45"/>
      <c r="AI666" s="45"/>
      <c r="AJ666" s="45"/>
      <c r="AK666" s="45">
        <v>0.045</v>
      </c>
      <c r="AL666" s="45"/>
      <c r="AM666" s="45"/>
      <c r="AN666" s="45"/>
      <c r="AO666" s="23"/>
      <c r="AP666" s="23"/>
      <c r="AQ666" s="45"/>
      <c r="AR666" s="45">
        <v>0.095</v>
      </c>
      <c r="AS666" s="23"/>
      <c r="AT666" s="23"/>
      <c r="AU666" s="23"/>
      <c r="AV666" s="23"/>
      <c r="AW666" s="23"/>
      <c r="AX666" s="45"/>
      <c r="AY666" s="23"/>
      <c r="AZ666" s="23"/>
      <c r="BA666" s="23"/>
      <c r="BB666" s="23"/>
      <c r="BC666" s="23"/>
      <c r="BD666" s="23"/>
      <c r="BE666" s="45"/>
      <c r="BF666" s="45"/>
      <c r="BG666" s="23"/>
      <c r="BH666" s="23"/>
      <c r="BI666" s="23"/>
      <c r="BJ666" s="23"/>
      <c r="BK666" s="23"/>
      <c r="BL666" s="45"/>
      <c r="BM666" s="45">
        <v>0.012</v>
      </c>
      <c r="BN666" s="23"/>
      <c r="BO666" s="23"/>
      <c r="BP666" s="23"/>
      <c r="BQ666" s="23"/>
      <c r="BR666" s="23"/>
      <c r="BS666" s="45"/>
      <c r="BT666" s="45">
        <v>0.002</v>
      </c>
      <c r="BU666" s="23"/>
      <c r="BV666" s="23"/>
      <c r="BW666" s="23"/>
      <c r="BX666" s="23"/>
      <c r="BY666" s="23"/>
      <c r="BZ666" s="23"/>
      <c r="CA666" s="23"/>
    </row>
    <row r="667" ht="15.75" customHeight="1">
      <c r="A667" s="45"/>
      <c r="B667" s="46">
        <v>0.067</v>
      </c>
      <c r="C667" s="45"/>
      <c r="D667" s="45"/>
      <c r="E667" s="45"/>
      <c r="F667" s="45"/>
      <c r="G667" s="45"/>
      <c r="H667" s="45"/>
      <c r="I667" s="46">
        <v>0.452</v>
      </c>
      <c r="J667" s="45"/>
      <c r="K667" s="45"/>
      <c r="L667" s="45"/>
      <c r="M667" s="45"/>
      <c r="N667" s="45"/>
      <c r="O667" s="45"/>
      <c r="P667" s="45">
        <v>7.579933523587719E-4</v>
      </c>
      <c r="Q667" s="45"/>
      <c r="R667" s="45"/>
      <c r="S667" s="45"/>
      <c r="T667" s="45"/>
      <c r="U667" s="45"/>
      <c r="V667" s="45"/>
      <c r="W667" s="45">
        <v>2.285085497302084E-4</v>
      </c>
      <c r="X667" s="45"/>
      <c r="Y667" s="45"/>
      <c r="Z667" s="45"/>
      <c r="AA667" s="45"/>
      <c r="AB667" s="45"/>
      <c r="AC667" s="45"/>
      <c r="AD667" s="45">
        <v>10.258415123802601</v>
      </c>
      <c r="AE667" s="45"/>
      <c r="AF667" s="45"/>
      <c r="AG667" s="45"/>
      <c r="AH667" s="45"/>
      <c r="AI667" s="45"/>
      <c r="AJ667" s="45"/>
      <c r="AK667" s="45">
        <v>0.045</v>
      </c>
      <c r="AL667" s="45"/>
      <c r="AM667" s="45"/>
      <c r="AN667" s="45"/>
      <c r="AO667" s="23"/>
      <c r="AP667" s="23"/>
      <c r="AQ667" s="45"/>
      <c r="AR667" s="45">
        <v>0.091</v>
      </c>
      <c r="AS667" s="23"/>
      <c r="AT667" s="23"/>
      <c r="AU667" s="23"/>
      <c r="AV667" s="23"/>
      <c r="AW667" s="23"/>
      <c r="AX667" s="45"/>
      <c r="AY667" s="23"/>
      <c r="AZ667" s="23"/>
      <c r="BA667" s="23"/>
      <c r="BB667" s="23"/>
      <c r="BC667" s="23"/>
      <c r="BD667" s="23"/>
      <c r="BE667" s="45"/>
      <c r="BF667" s="45"/>
      <c r="BG667" s="23"/>
      <c r="BH667" s="23"/>
      <c r="BI667" s="23"/>
      <c r="BJ667" s="23"/>
      <c r="BK667" s="23"/>
      <c r="BL667" s="45"/>
      <c r="BM667" s="45">
        <v>0.013</v>
      </c>
      <c r="BN667" s="23"/>
      <c r="BO667" s="23"/>
      <c r="BP667" s="23"/>
      <c r="BQ667" s="23"/>
      <c r="BR667" s="23"/>
      <c r="BS667" s="45"/>
      <c r="BT667" s="45">
        <v>0.005</v>
      </c>
      <c r="BU667" s="23"/>
      <c r="BV667" s="23"/>
      <c r="BW667" s="23"/>
      <c r="BX667" s="23"/>
      <c r="BY667" s="23"/>
      <c r="BZ667" s="23"/>
      <c r="CA667" s="23"/>
    </row>
    <row r="668" ht="15.75" customHeight="1">
      <c r="A668" s="45"/>
      <c r="B668" s="46">
        <v>0.067</v>
      </c>
      <c r="C668" s="45"/>
      <c r="D668" s="45"/>
      <c r="E668" s="45"/>
      <c r="F668" s="45"/>
      <c r="G668" s="45"/>
      <c r="H668" s="45"/>
      <c r="I668" s="46">
        <v>0.406</v>
      </c>
      <c r="J668" s="45"/>
      <c r="K668" s="45"/>
      <c r="L668" s="45"/>
      <c r="M668" s="45"/>
      <c r="N668" s="45"/>
      <c r="O668" s="45"/>
      <c r="P668" s="45">
        <v>7.198114942018091E-4</v>
      </c>
      <c r="Q668" s="45"/>
      <c r="R668" s="45"/>
      <c r="S668" s="45"/>
      <c r="T668" s="45"/>
      <c r="U668" s="45"/>
      <c r="V668" s="45"/>
      <c r="W668" s="45">
        <v>1.9789767680427193E-4</v>
      </c>
      <c r="X668" s="45"/>
      <c r="Y668" s="45"/>
      <c r="Z668" s="45"/>
      <c r="AA668" s="45"/>
      <c r="AB668" s="45"/>
      <c r="AC668" s="45"/>
      <c r="AD668" s="45">
        <v>10.555766619893912</v>
      </c>
      <c r="AE668" s="45"/>
      <c r="AF668" s="45"/>
      <c r="AG668" s="45"/>
      <c r="AH668" s="45"/>
      <c r="AI668" s="45"/>
      <c r="AJ668" s="45"/>
      <c r="AK668" s="45">
        <v>0.045</v>
      </c>
      <c r="AL668" s="45"/>
      <c r="AM668" s="45"/>
      <c r="AN668" s="45"/>
      <c r="AO668" s="23"/>
      <c r="AP668" s="23"/>
      <c r="AQ668" s="45"/>
      <c r="AR668" s="45">
        <v>0.086</v>
      </c>
      <c r="AS668" s="23"/>
      <c r="AT668" s="23"/>
      <c r="AU668" s="23"/>
      <c r="AV668" s="23"/>
      <c r="AW668" s="23"/>
      <c r="AX668" s="45"/>
      <c r="AY668" s="23"/>
      <c r="AZ668" s="23"/>
      <c r="BA668" s="23"/>
      <c r="BB668" s="23"/>
      <c r="BC668" s="23"/>
      <c r="BD668" s="23"/>
      <c r="BE668" s="45"/>
      <c r="BF668" s="45">
        <v>35.0</v>
      </c>
      <c r="BG668" s="23"/>
      <c r="BH668" s="23"/>
      <c r="BI668" s="23"/>
      <c r="BJ668" s="23"/>
      <c r="BK668" s="23"/>
      <c r="BL668" s="45"/>
      <c r="BM668" s="45">
        <v>0.022</v>
      </c>
      <c r="BN668" s="23"/>
      <c r="BO668" s="23"/>
      <c r="BP668" s="23"/>
      <c r="BQ668" s="23"/>
      <c r="BR668" s="23"/>
      <c r="BS668" s="45"/>
      <c r="BT668" s="45">
        <v>0.01</v>
      </c>
      <c r="BU668" s="23"/>
      <c r="BV668" s="23"/>
      <c r="BW668" s="23"/>
      <c r="BX668" s="23"/>
      <c r="BY668" s="23"/>
      <c r="BZ668" s="23"/>
      <c r="CA668" s="23"/>
    </row>
    <row r="669" ht="15.75" customHeight="1">
      <c r="A669" s="45"/>
      <c r="B669" s="46">
        <v>0.067</v>
      </c>
      <c r="C669" s="45"/>
      <c r="D669" s="45"/>
      <c r="E669" s="45"/>
      <c r="F669" s="45"/>
      <c r="G669" s="45"/>
      <c r="H669" s="45"/>
      <c r="I669" s="46">
        <v>0.307</v>
      </c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>
        <v>7.69599047844899</v>
      </c>
      <c r="AE669" s="45"/>
      <c r="AF669" s="45"/>
      <c r="AG669" s="45"/>
      <c r="AH669" s="45"/>
      <c r="AI669" s="45"/>
      <c r="AJ669" s="45"/>
      <c r="AK669" s="45">
        <v>0.044</v>
      </c>
      <c r="AL669" s="45"/>
      <c r="AM669" s="45"/>
      <c r="AN669" s="45"/>
      <c r="AO669" s="23"/>
      <c r="AP669" s="23"/>
      <c r="AQ669" s="45"/>
      <c r="AR669" s="45">
        <v>0.081</v>
      </c>
      <c r="AS669" s="23"/>
      <c r="AT669" s="23"/>
      <c r="AU669" s="23"/>
      <c r="AV669" s="23"/>
      <c r="AW669" s="23"/>
      <c r="AX669" s="45"/>
      <c r="AY669" s="23"/>
      <c r="AZ669" s="23"/>
      <c r="BA669" s="23"/>
      <c r="BB669" s="23"/>
      <c r="BC669" s="23"/>
      <c r="BD669" s="23"/>
      <c r="BE669" s="45"/>
      <c r="BF669" s="45">
        <v>35.0</v>
      </c>
      <c r="BG669" s="23"/>
      <c r="BH669" s="23"/>
      <c r="BI669" s="23"/>
      <c r="BJ669" s="23"/>
      <c r="BK669" s="23"/>
      <c r="BL669" s="45"/>
      <c r="BM669" s="45">
        <v>0.042</v>
      </c>
      <c r="BN669" s="23"/>
      <c r="BO669" s="23"/>
      <c r="BP669" s="23"/>
      <c r="BQ669" s="23"/>
      <c r="BR669" s="23"/>
      <c r="BS669" s="45"/>
      <c r="BT669" s="45">
        <v>0.02</v>
      </c>
      <c r="BU669" s="23"/>
      <c r="BV669" s="23"/>
      <c r="BW669" s="23"/>
      <c r="BX669" s="23"/>
      <c r="BY669" s="23"/>
      <c r="BZ669" s="23"/>
      <c r="CA669" s="23"/>
    </row>
    <row r="670" ht="15.75" customHeight="1">
      <c r="A670" s="45"/>
      <c r="B670" s="46">
        <v>0.071</v>
      </c>
      <c r="C670" s="45"/>
      <c r="D670" s="45"/>
      <c r="E670" s="45"/>
      <c r="F670" s="45"/>
      <c r="G670" s="45"/>
      <c r="H670" s="45"/>
      <c r="I670" s="46">
        <v>0.282</v>
      </c>
      <c r="J670" s="45"/>
      <c r="K670" s="45"/>
      <c r="L670" s="45"/>
      <c r="M670" s="45"/>
      <c r="N670" s="45"/>
      <c r="O670" s="45"/>
      <c r="P670" s="45">
        <v>6.661713464891349E-4</v>
      </c>
      <c r="Q670" s="45"/>
      <c r="R670" s="45"/>
      <c r="S670" s="45"/>
      <c r="T670" s="45"/>
      <c r="U670" s="45"/>
      <c r="V670" s="45"/>
      <c r="W670" s="45">
        <v>1.6085409426416095E-4</v>
      </c>
      <c r="X670" s="45"/>
      <c r="Y670" s="45"/>
      <c r="Z670" s="45"/>
      <c r="AA670" s="45"/>
      <c r="AB670" s="45"/>
      <c r="AC670" s="45"/>
      <c r="AD670" s="45">
        <v>7.672173601759439</v>
      </c>
      <c r="AE670" s="45"/>
      <c r="AF670" s="45"/>
      <c r="AG670" s="45"/>
      <c r="AH670" s="45"/>
      <c r="AI670" s="45"/>
      <c r="AJ670" s="45"/>
      <c r="AK670" s="45">
        <v>0.044</v>
      </c>
      <c r="AL670" s="45"/>
      <c r="AM670" s="45"/>
      <c r="AN670" s="45"/>
      <c r="AO670" s="23"/>
      <c r="AP670" s="23"/>
      <c r="AQ670" s="45"/>
      <c r="AR670" s="45">
        <v>0.076</v>
      </c>
      <c r="AS670" s="23"/>
      <c r="AT670" s="23"/>
      <c r="AU670" s="23"/>
      <c r="AV670" s="23"/>
      <c r="AW670" s="23"/>
      <c r="AX670" s="45"/>
      <c r="AY670" s="23">
        <v>0.154</v>
      </c>
      <c r="AZ670" s="23"/>
      <c r="BA670" s="23"/>
      <c r="BB670" s="23"/>
      <c r="BC670" s="23"/>
      <c r="BD670" s="23"/>
      <c r="BE670" s="45"/>
      <c r="BF670" s="45">
        <v>35.0</v>
      </c>
      <c r="BG670" s="23"/>
      <c r="BH670" s="23"/>
      <c r="BI670" s="23"/>
      <c r="BJ670" s="23"/>
      <c r="BK670" s="23"/>
      <c r="BL670" s="45"/>
      <c r="BM670" s="45">
        <v>0.083</v>
      </c>
      <c r="BN670" s="23"/>
      <c r="BO670" s="23"/>
      <c r="BP670" s="23"/>
      <c r="BQ670" s="23"/>
      <c r="BR670" s="23"/>
      <c r="BS670" s="45"/>
      <c r="BT670" s="45">
        <v>0.029</v>
      </c>
      <c r="BU670" s="23"/>
      <c r="BV670" s="23"/>
      <c r="BW670" s="23"/>
      <c r="BX670" s="23"/>
      <c r="BY670" s="23"/>
      <c r="BZ670" s="23"/>
      <c r="CA670" s="23"/>
    </row>
    <row r="671" ht="15.75" customHeight="1">
      <c r="A671" s="45"/>
      <c r="B671" s="46">
        <v>0.064</v>
      </c>
      <c r="C671" s="45"/>
      <c r="D671" s="45"/>
      <c r="E671" s="45"/>
      <c r="F671" s="45"/>
      <c r="G671" s="45"/>
      <c r="H671" s="45"/>
      <c r="I671" s="46">
        <v>0.232</v>
      </c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>
        <v>8.233168771811531</v>
      </c>
      <c r="AE671" s="45"/>
      <c r="AF671" s="45"/>
      <c r="AG671" s="45"/>
      <c r="AH671" s="45"/>
      <c r="AI671" s="45"/>
      <c r="AJ671" s="45"/>
      <c r="AK671" s="45">
        <v>0.044</v>
      </c>
      <c r="AL671" s="45"/>
      <c r="AM671" s="45"/>
      <c r="AN671" s="45"/>
      <c r="AO671" s="23"/>
      <c r="AP671" s="23"/>
      <c r="AQ671" s="45"/>
      <c r="AR671" s="45">
        <v>0.073</v>
      </c>
      <c r="AS671" s="23"/>
      <c r="AT671" s="23"/>
      <c r="AU671" s="23"/>
      <c r="AV671" s="23"/>
      <c r="AW671" s="23"/>
      <c r="AX671" s="45"/>
      <c r="AY671" s="23">
        <v>0.154</v>
      </c>
      <c r="AZ671" s="23"/>
      <c r="BA671" s="23"/>
      <c r="BB671" s="23"/>
      <c r="BC671" s="23"/>
      <c r="BD671" s="23"/>
      <c r="BE671" s="45"/>
      <c r="BF671" s="45">
        <v>35.0</v>
      </c>
      <c r="BG671" s="23"/>
      <c r="BH671" s="23"/>
      <c r="BI671" s="23"/>
      <c r="BJ671" s="23"/>
      <c r="BK671" s="23"/>
      <c r="BL671" s="45"/>
      <c r="BM671" s="45">
        <v>0.141</v>
      </c>
      <c r="BN671" s="23"/>
      <c r="BO671" s="23"/>
      <c r="BP671" s="23"/>
      <c r="BQ671" s="23"/>
      <c r="BR671" s="23"/>
      <c r="BS671" s="45"/>
      <c r="BT671" s="45">
        <v>0.042</v>
      </c>
      <c r="BU671" s="23"/>
      <c r="BV671" s="23"/>
      <c r="BW671" s="23"/>
      <c r="BX671" s="23"/>
      <c r="BY671" s="23"/>
      <c r="BZ671" s="23"/>
      <c r="CA671" s="23"/>
    </row>
    <row r="672" ht="15.75" customHeight="1">
      <c r="A672" s="45"/>
      <c r="B672" s="46">
        <v>0.06</v>
      </c>
      <c r="C672" s="45"/>
      <c r="D672" s="45"/>
      <c r="E672" s="45"/>
      <c r="F672" s="45"/>
      <c r="G672" s="45"/>
      <c r="H672" s="45"/>
      <c r="I672" s="46">
        <v>0.189</v>
      </c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>
        <v>8.092739491412612</v>
      </c>
      <c r="AE672" s="45"/>
      <c r="AF672" s="45"/>
      <c r="AG672" s="45"/>
      <c r="AH672" s="45"/>
      <c r="AI672" s="45"/>
      <c r="AJ672" s="45"/>
      <c r="AK672" s="45">
        <v>0.044</v>
      </c>
      <c r="AL672" s="45"/>
      <c r="AM672" s="45"/>
      <c r="AN672" s="45"/>
      <c r="AO672" s="23"/>
      <c r="AP672" s="23"/>
      <c r="AQ672" s="45"/>
      <c r="AR672" s="45">
        <v>0.07</v>
      </c>
      <c r="AS672" s="23"/>
      <c r="AT672" s="23"/>
      <c r="AU672" s="23"/>
      <c r="AV672" s="23"/>
      <c r="AW672" s="23"/>
      <c r="AX672" s="45"/>
      <c r="AY672" s="23">
        <v>0.15</v>
      </c>
      <c r="AZ672" s="23"/>
      <c r="BA672" s="23"/>
      <c r="BB672" s="23"/>
      <c r="BC672" s="23"/>
      <c r="BD672" s="23"/>
      <c r="BE672" s="45"/>
      <c r="BF672" s="45">
        <v>33.0</v>
      </c>
      <c r="BG672" s="23"/>
      <c r="BH672" s="23"/>
      <c r="BI672" s="23"/>
      <c r="BJ672" s="23"/>
      <c r="BK672" s="23"/>
      <c r="BL672" s="45"/>
      <c r="BM672" s="45">
        <v>0.218</v>
      </c>
      <c r="BN672" s="23"/>
      <c r="BO672" s="23"/>
      <c r="BP672" s="23"/>
      <c r="BQ672" s="23"/>
      <c r="BR672" s="23"/>
      <c r="BS672" s="45"/>
      <c r="BT672" s="45">
        <v>0.049</v>
      </c>
      <c r="BU672" s="23"/>
      <c r="BV672" s="23"/>
      <c r="BW672" s="23"/>
      <c r="BX672" s="23"/>
      <c r="BY672" s="23"/>
      <c r="BZ672" s="23"/>
      <c r="CA672" s="23"/>
    </row>
    <row r="673" ht="15.75" customHeight="1">
      <c r="A673" s="45"/>
      <c r="B673" s="46">
        <v>0.066</v>
      </c>
      <c r="C673" s="45"/>
      <c r="D673" s="45"/>
      <c r="E673" s="45"/>
      <c r="F673" s="45"/>
      <c r="G673" s="45"/>
      <c r="H673" s="45"/>
      <c r="I673" s="46">
        <v>0.191</v>
      </c>
      <c r="J673" s="45"/>
      <c r="K673" s="45"/>
      <c r="L673" s="45"/>
      <c r="M673" s="45"/>
      <c r="N673" s="45"/>
      <c r="O673" s="45"/>
      <c r="P673" s="45">
        <v>5.623557834378716E-4</v>
      </c>
      <c r="Q673" s="45"/>
      <c r="R673" s="45"/>
      <c r="S673" s="45"/>
      <c r="T673" s="45"/>
      <c r="U673" s="45"/>
      <c r="V673" s="45"/>
      <c r="W673" s="45">
        <v>1.7107497137845885E-4</v>
      </c>
      <c r="X673" s="45"/>
      <c r="Y673" s="45"/>
      <c r="Z673" s="45"/>
      <c r="AA673" s="45"/>
      <c r="AB673" s="45"/>
      <c r="AC673" s="45"/>
      <c r="AD673" s="45">
        <v>8.589874208115955</v>
      </c>
      <c r="AE673" s="45"/>
      <c r="AF673" s="45"/>
      <c r="AG673" s="45"/>
      <c r="AH673" s="45"/>
      <c r="AI673" s="45"/>
      <c r="AJ673" s="45"/>
      <c r="AK673" s="45">
        <v>0.043</v>
      </c>
      <c r="AL673" s="45"/>
      <c r="AM673" s="45"/>
      <c r="AN673" s="45"/>
      <c r="AO673" s="23"/>
      <c r="AP673" s="23"/>
      <c r="AQ673" s="45"/>
      <c r="AR673" s="45">
        <v>0.067</v>
      </c>
      <c r="AS673" s="23"/>
      <c r="AT673" s="23"/>
      <c r="AU673" s="23"/>
      <c r="AV673" s="23"/>
      <c r="AW673" s="23"/>
      <c r="AX673" s="45"/>
      <c r="AY673" s="23">
        <v>0.15</v>
      </c>
      <c r="AZ673" s="23"/>
      <c r="BA673" s="23"/>
      <c r="BB673" s="23"/>
      <c r="BC673" s="23"/>
      <c r="BD673" s="23"/>
      <c r="BE673" s="45"/>
      <c r="BF673" s="45">
        <v>18.0</v>
      </c>
      <c r="BG673" s="23"/>
      <c r="BH673" s="23"/>
      <c r="BI673" s="23"/>
      <c r="BJ673" s="23"/>
      <c r="BK673" s="23"/>
      <c r="BL673" s="45"/>
      <c r="BM673" s="45">
        <v>0.284</v>
      </c>
      <c r="BN673" s="23"/>
      <c r="BO673" s="23"/>
      <c r="BP673" s="23"/>
      <c r="BQ673" s="23"/>
      <c r="BR673" s="23"/>
      <c r="BS673" s="45"/>
      <c r="BT673" s="45">
        <v>0.056</v>
      </c>
      <c r="BU673" s="23"/>
      <c r="BV673" s="23"/>
      <c r="BW673" s="23"/>
      <c r="BX673" s="23"/>
      <c r="BY673" s="23"/>
      <c r="BZ673" s="23"/>
      <c r="CA673" s="23"/>
    </row>
    <row r="674" ht="15.75" customHeight="1">
      <c r="A674" s="45"/>
      <c r="B674" s="46">
        <v>0.064</v>
      </c>
      <c r="C674" s="45"/>
      <c r="D674" s="45"/>
      <c r="E674" s="45"/>
      <c r="F674" s="45"/>
      <c r="G674" s="45"/>
      <c r="H674" s="45"/>
      <c r="I674" s="46">
        <v>0.221</v>
      </c>
      <c r="J674" s="45"/>
      <c r="K674" s="45"/>
      <c r="L674" s="45"/>
      <c r="M674" s="45"/>
      <c r="N674" s="45"/>
      <c r="O674" s="45"/>
      <c r="P674" s="45">
        <v>5.769186834714084E-4</v>
      </c>
      <c r="Q674" s="45"/>
      <c r="R674" s="45"/>
      <c r="S674" s="45"/>
      <c r="T674" s="45"/>
      <c r="U674" s="45"/>
      <c r="V674" s="45"/>
      <c r="W674" s="45">
        <v>1.2896654986642916E-4</v>
      </c>
      <c r="X674" s="45"/>
      <c r="Y674" s="45"/>
      <c r="Z674" s="45"/>
      <c r="AA674" s="45"/>
      <c r="AB674" s="45"/>
      <c r="AC674" s="45"/>
      <c r="AD674" s="45">
        <v>6.471719249645479</v>
      </c>
      <c r="AE674" s="45"/>
      <c r="AF674" s="45"/>
      <c r="AG674" s="45"/>
      <c r="AH674" s="45"/>
      <c r="AI674" s="45"/>
      <c r="AJ674" s="45"/>
      <c r="AK674" s="45">
        <v>0.043</v>
      </c>
      <c r="AL674" s="45"/>
      <c r="AM674" s="45"/>
      <c r="AN674" s="45"/>
      <c r="AO674" s="23"/>
      <c r="AP674" s="23"/>
      <c r="AQ674" s="45"/>
      <c r="AR674" s="45">
        <v>0.065</v>
      </c>
      <c r="AS674" s="23"/>
      <c r="AT674" s="23"/>
      <c r="AU674" s="23"/>
      <c r="AV674" s="23"/>
      <c r="AW674" s="23"/>
      <c r="AX674" s="45"/>
      <c r="AY674" s="23">
        <v>0.15</v>
      </c>
      <c r="AZ674" s="23"/>
      <c r="BA674" s="23"/>
      <c r="BB674" s="23"/>
      <c r="BC674" s="23"/>
      <c r="BD674" s="23"/>
      <c r="BE674" s="45"/>
      <c r="BF674" s="45">
        <v>18.0</v>
      </c>
      <c r="BG674" s="23"/>
      <c r="BH674" s="23"/>
      <c r="BI674" s="23"/>
      <c r="BJ674" s="23"/>
      <c r="BK674" s="23"/>
      <c r="BL674" s="45"/>
      <c r="BM674" s="45">
        <v>0.344</v>
      </c>
      <c r="BN674" s="23"/>
      <c r="BO674" s="23"/>
      <c r="BP674" s="23"/>
      <c r="BQ674" s="23"/>
      <c r="BR674" s="23"/>
      <c r="BS674" s="45"/>
      <c r="BT674" s="45">
        <v>0.063</v>
      </c>
      <c r="BU674" s="23"/>
      <c r="BV674" s="23"/>
      <c r="BW674" s="23"/>
      <c r="BX674" s="23"/>
      <c r="BY674" s="23"/>
      <c r="BZ674" s="23"/>
      <c r="CA674" s="23"/>
    </row>
    <row r="675" ht="15.75" customHeight="1">
      <c r="A675" s="45"/>
      <c r="B675" s="46">
        <v>0.061</v>
      </c>
      <c r="C675" s="45"/>
      <c r="D675" s="45"/>
      <c r="E675" s="45"/>
      <c r="F675" s="45"/>
      <c r="G675" s="45"/>
      <c r="H675" s="45"/>
      <c r="I675" s="46">
        <v>0.209</v>
      </c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>
        <v>9.684508229373037</v>
      </c>
      <c r="AE675" s="45"/>
      <c r="AF675" s="45"/>
      <c r="AG675" s="45"/>
      <c r="AH675" s="45"/>
      <c r="AI675" s="45"/>
      <c r="AJ675" s="45"/>
      <c r="AK675" s="45">
        <v>0.043</v>
      </c>
      <c r="AL675" s="45"/>
      <c r="AM675" s="45"/>
      <c r="AN675" s="45"/>
      <c r="AO675" s="23"/>
      <c r="AP675" s="23"/>
      <c r="AQ675" s="45"/>
      <c r="AR675" s="45">
        <v>0.064</v>
      </c>
      <c r="AS675" s="23"/>
      <c r="AT675" s="23"/>
      <c r="AU675" s="23"/>
      <c r="AV675" s="23"/>
      <c r="AW675" s="23"/>
      <c r="AX675" s="45"/>
      <c r="AY675" s="23">
        <v>0.143</v>
      </c>
      <c r="AZ675" s="23"/>
      <c r="BA675" s="23"/>
      <c r="BB675" s="23"/>
      <c r="BC675" s="23"/>
      <c r="BD675" s="23"/>
      <c r="BE675" s="45"/>
      <c r="BF675" s="45">
        <v>18.0</v>
      </c>
      <c r="BG675" s="23"/>
      <c r="BH675" s="23"/>
      <c r="BI675" s="23"/>
      <c r="BJ675" s="23"/>
      <c r="BK675" s="23"/>
      <c r="BL675" s="45"/>
      <c r="BM675" s="45">
        <v>0.412</v>
      </c>
      <c r="BN675" s="23"/>
      <c r="BO675" s="23"/>
      <c r="BP675" s="23"/>
      <c r="BQ675" s="23"/>
      <c r="BR675" s="23"/>
      <c r="BS675" s="45"/>
      <c r="BT675" s="45">
        <v>0.1</v>
      </c>
      <c r="BU675" s="23"/>
      <c r="BV675" s="23"/>
      <c r="BW675" s="23"/>
      <c r="BX675" s="23"/>
      <c r="BY675" s="23"/>
      <c r="BZ675" s="23"/>
      <c r="CA675" s="23"/>
    </row>
    <row r="676" ht="15.75" customHeight="1">
      <c r="A676" s="45"/>
      <c r="B676" s="46">
        <v>0.062</v>
      </c>
      <c r="C676" s="45"/>
      <c r="D676" s="45"/>
      <c r="E676" s="45"/>
      <c r="F676" s="45"/>
      <c r="G676" s="45"/>
      <c r="H676" s="45"/>
      <c r="I676" s="46">
        <v>0.188</v>
      </c>
      <c r="J676" s="45"/>
      <c r="K676" s="45"/>
      <c r="L676" s="45"/>
      <c r="M676" s="45"/>
      <c r="N676" s="45"/>
      <c r="O676" s="45"/>
      <c r="P676" s="45">
        <v>5.290529504768885E-4</v>
      </c>
      <c r="Q676" s="45"/>
      <c r="R676" s="45"/>
      <c r="S676" s="45"/>
      <c r="T676" s="45"/>
      <c r="U676" s="45"/>
      <c r="V676" s="45"/>
      <c r="W676" s="45">
        <v>1.6679140570975245E-4</v>
      </c>
      <c r="X676" s="45"/>
      <c r="Y676" s="45"/>
      <c r="Z676" s="45"/>
      <c r="AA676" s="45"/>
      <c r="AB676" s="45"/>
      <c r="AC676" s="45"/>
      <c r="AD676" s="45">
        <v>10.268600175622401</v>
      </c>
      <c r="AE676" s="45"/>
      <c r="AF676" s="45"/>
      <c r="AG676" s="45"/>
      <c r="AH676" s="45"/>
      <c r="AI676" s="45"/>
      <c r="AJ676" s="45"/>
      <c r="AK676" s="45">
        <v>0.043</v>
      </c>
      <c r="AL676" s="45"/>
      <c r="AM676" s="45"/>
      <c r="AN676" s="45"/>
      <c r="AO676" s="23"/>
      <c r="AP676" s="23"/>
      <c r="AQ676" s="45"/>
      <c r="AR676" s="45">
        <v>0.059</v>
      </c>
      <c r="AS676" s="23"/>
      <c r="AT676" s="23"/>
      <c r="AU676" s="23"/>
      <c r="AV676" s="23"/>
      <c r="AW676" s="23"/>
      <c r="AX676" s="45"/>
      <c r="AY676" s="23">
        <v>0.144</v>
      </c>
      <c r="AZ676" s="23"/>
      <c r="BA676" s="23"/>
      <c r="BB676" s="23"/>
      <c r="BC676" s="23"/>
      <c r="BD676" s="23"/>
      <c r="BE676" s="45"/>
      <c r="BF676" s="45">
        <v>18.0</v>
      </c>
      <c r="BG676" s="23"/>
      <c r="BH676" s="23"/>
      <c r="BI676" s="23"/>
      <c r="BJ676" s="23"/>
      <c r="BK676" s="23"/>
      <c r="BL676" s="45"/>
      <c r="BM676" s="45">
        <v>0.599</v>
      </c>
      <c r="BN676" s="23"/>
      <c r="BO676" s="23"/>
      <c r="BP676" s="23"/>
      <c r="BQ676" s="23"/>
      <c r="BR676" s="23"/>
      <c r="BS676" s="45"/>
      <c r="BT676" s="45">
        <v>0.115</v>
      </c>
      <c r="BU676" s="23"/>
      <c r="BV676" s="23"/>
      <c r="BW676" s="23"/>
      <c r="BX676" s="23"/>
      <c r="BY676" s="23"/>
      <c r="BZ676" s="23"/>
      <c r="CA676" s="23"/>
    </row>
    <row r="677" ht="15.75" customHeight="1">
      <c r="A677" s="45"/>
      <c r="B677" s="46">
        <v>0.065</v>
      </c>
      <c r="C677" s="45"/>
      <c r="D677" s="45"/>
      <c r="E677" s="45"/>
      <c r="F677" s="45"/>
      <c r="G677" s="45"/>
      <c r="H677" s="45"/>
      <c r="I677" s="46">
        <v>0.121</v>
      </c>
      <c r="J677" s="45"/>
      <c r="K677" s="45"/>
      <c r="L677" s="45"/>
      <c r="M677" s="45"/>
      <c r="N677" s="45"/>
      <c r="O677" s="45"/>
      <c r="P677" s="45">
        <v>4.8511204077498853E-4</v>
      </c>
      <c r="Q677" s="45"/>
      <c r="R677" s="45"/>
      <c r="S677" s="45"/>
      <c r="T677" s="45"/>
      <c r="U677" s="45"/>
      <c r="V677" s="45"/>
      <c r="W677" s="45">
        <v>1.492707085044304E-4</v>
      </c>
      <c r="X677" s="45"/>
      <c r="Y677" s="45"/>
      <c r="Z677" s="45"/>
      <c r="AA677" s="45"/>
      <c r="AB677" s="45"/>
      <c r="AC677" s="45"/>
      <c r="AD677" s="45">
        <v>10.941308476764533</v>
      </c>
      <c r="AE677" s="45"/>
      <c r="AF677" s="45"/>
      <c r="AG677" s="45"/>
      <c r="AH677" s="45"/>
      <c r="AI677" s="45"/>
      <c r="AJ677" s="45"/>
      <c r="AK677" s="45">
        <v>0.043</v>
      </c>
      <c r="AL677" s="45"/>
      <c r="AM677" s="45"/>
      <c r="AN677" s="45"/>
      <c r="AO677" s="23"/>
      <c r="AP677" s="23"/>
      <c r="AQ677" s="45"/>
      <c r="AR677" s="45">
        <v>0.057</v>
      </c>
      <c r="AS677" s="23"/>
      <c r="AT677" s="23"/>
      <c r="AU677" s="23"/>
      <c r="AV677" s="23"/>
      <c r="AW677" s="23"/>
      <c r="AX677" s="45"/>
      <c r="AY677" s="23">
        <v>0.151</v>
      </c>
      <c r="AZ677" s="23"/>
      <c r="BA677" s="23"/>
      <c r="BB677" s="23"/>
      <c r="BC677" s="23"/>
      <c r="BD677" s="23"/>
      <c r="BE677" s="45"/>
      <c r="BF677" s="45">
        <v>17.0</v>
      </c>
      <c r="BG677" s="23"/>
      <c r="BH677" s="23"/>
      <c r="BI677" s="23"/>
      <c r="BJ677" s="23"/>
      <c r="BK677" s="23"/>
      <c r="BL677" s="45"/>
      <c r="BM677" s="45">
        <v>0.748</v>
      </c>
      <c r="BN677" s="23"/>
      <c r="BO677" s="23"/>
      <c r="BP677" s="23"/>
      <c r="BQ677" s="23"/>
      <c r="BR677" s="23"/>
      <c r="BS677" s="45"/>
      <c r="BT677" s="45">
        <v>0.135</v>
      </c>
      <c r="BU677" s="23"/>
      <c r="BV677" s="23"/>
      <c r="BW677" s="23"/>
      <c r="BX677" s="23"/>
      <c r="BY677" s="23"/>
      <c r="BZ677" s="23"/>
      <c r="CA677" s="23"/>
    </row>
    <row r="678" ht="15.75" customHeight="1">
      <c r="A678" s="45"/>
      <c r="B678" s="46"/>
      <c r="C678" s="45"/>
      <c r="D678" s="45"/>
      <c r="E678" s="45"/>
      <c r="F678" s="45"/>
      <c r="G678" s="45"/>
      <c r="H678" s="45"/>
      <c r="I678" s="46">
        <v>0.682</v>
      </c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>
        <v>0.032</v>
      </c>
      <c r="AL678" s="45"/>
      <c r="AM678" s="45"/>
      <c r="AN678" s="45"/>
      <c r="AO678" s="23"/>
      <c r="AP678" s="23"/>
      <c r="AQ678" s="45"/>
      <c r="AR678" s="45">
        <v>0.061</v>
      </c>
      <c r="AS678" s="23"/>
      <c r="AT678" s="23"/>
      <c r="AU678" s="23"/>
      <c r="AV678" s="23"/>
      <c r="AW678" s="23"/>
      <c r="AX678" s="45"/>
      <c r="AY678" s="23"/>
      <c r="AZ678" s="23"/>
      <c r="BA678" s="23"/>
      <c r="BB678" s="23"/>
      <c r="BC678" s="23"/>
      <c r="BD678" s="23"/>
      <c r="BE678" s="45"/>
      <c r="BF678" s="45"/>
      <c r="BG678" s="23"/>
      <c r="BH678" s="23"/>
      <c r="BI678" s="23"/>
      <c r="BJ678" s="23"/>
      <c r="BK678" s="23"/>
      <c r="BL678" s="45"/>
      <c r="BM678" s="45">
        <v>0.021</v>
      </c>
      <c r="BN678" s="23"/>
      <c r="BO678" s="23"/>
      <c r="BP678" s="23"/>
      <c r="BQ678" s="23"/>
      <c r="BR678" s="23"/>
      <c r="BS678" s="45"/>
      <c r="BT678" s="45">
        <v>0.004</v>
      </c>
      <c r="BU678" s="23"/>
      <c r="BV678" s="23"/>
      <c r="BW678" s="23"/>
      <c r="BX678" s="23"/>
      <c r="BY678" s="23"/>
      <c r="BZ678" s="23"/>
      <c r="CA678" s="23"/>
    </row>
    <row r="679" ht="15.75" customHeight="1">
      <c r="A679" s="45"/>
      <c r="B679" s="46"/>
      <c r="C679" s="45"/>
      <c r="D679" s="45"/>
      <c r="E679" s="45"/>
      <c r="F679" s="45"/>
      <c r="G679" s="45"/>
      <c r="H679" s="45"/>
      <c r="I679" s="46">
        <v>0.38</v>
      </c>
      <c r="J679" s="45"/>
      <c r="K679" s="45"/>
      <c r="L679" s="45"/>
      <c r="M679" s="45"/>
      <c r="N679" s="45"/>
      <c r="O679" s="45"/>
      <c r="P679" s="45">
        <v>7.398248461498798E-4</v>
      </c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>
        <v>0.032</v>
      </c>
      <c r="AL679" s="45"/>
      <c r="AM679" s="45"/>
      <c r="AN679" s="45"/>
      <c r="AO679" s="23"/>
      <c r="AP679" s="23"/>
      <c r="AQ679" s="45"/>
      <c r="AR679" s="45">
        <v>0.06</v>
      </c>
      <c r="AS679" s="23"/>
      <c r="AT679" s="23"/>
      <c r="AU679" s="23"/>
      <c r="AV679" s="23"/>
      <c r="AW679" s="23"/>
      <c r="AX679" s="45"/>
      <c r="AY679" s="23"/>
      <c r="AZ679" s="23"/>
      <c r="BA679" s="23"/>
      <c r="BB679" s="23"/>
      <c r="BC679" s="23"/>
      <c r="BD679" s="23"/>
      <c r="BE679" s="45"/>
      <c r="BF679" s="45"/>
      <c r="BG679" s="23"/>
      <c r="BH679" s="23"/>
      <c r="BI679" s="23"/>
      <c r="BJ679" s="23"/>
      <c r="BK679" s="23"/>
      <c r="BL679" s="45"/>
      <c r="BM679" s="45">
        <v>0.025</v>
      </c>
      <c r="BN679" s="23"/>
      <c r="BO679" s="23"/>
      <c r="BP679" s="23"/>
      <c r="BQ679" s="23"/>
      <c r="BR679" s="23"/>
      <c r="BS679" s="45"/>
      <c r="BT679" s="45">
        <v>0.008</v>
      </c>
      <c r="BU679" s="23"/>
      <c r="BV679" s="23"/>
      <c r="BW679" s="23"/>
      <c r="BX679" s="23"/>
      <c r="BY679" s="23"/>
      <c r="BZ679" s="23"/>
      <c r="CA679" s="23"/>
    </row>
    <row r="680" ht="15.75" customHeight="1">
      <c r="A680" s="45"/>
      <c r="B680" s="46"/>
      <c r="C680" s="45"/>
      <c r="D680" s="45"/>
      <c r="E680" s="45"/>
      <c r="F680" s="45"/>
      <c r="G680" s="45"/>
      <c r="H680" s="45"/>
      <c r="I680" s="46">
        <v>0.365</v>
      </c>
      <c r="J680" s="45"/>
      <c r="K680" s="45"/>
      <c r="L680" s="45"/>
      <c r="M680" s="45"/>
      <c r="N680" s="45"/>
      <c r="O680" s="45"/>
      <c r="P680" s="45">
        <v>7.119733829541865E-4</v>
      </c>
      <c r="Q680" s="45"/>
      <c r="R680" s="45"/>
      <c r="S680" s="45"/>
      <c r="T680" s="45"/>
      <c r="U680" s="45"/>
      <c r="V680" s="45"/>
      <c r="W680" s="45">
        <v>7.458316727213411E-4</v>
      </c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>
        <v>0.032</v>
      </c>
      <c r="AL680" s="45"/>
      <c r="AM680" s="45"/>
      <c r="AN680" s="45"/>
      <c r="AO680" s="23"/>
      <c r="AP680" s="23"/>
      <c r="AQ680" s="45"/>
      <c r="AR680" s="45">
        <v>0.059</v>
      </c>
      <c r="AS680" s="23"/>
      <c r="AT680" s="23"/>
      <c r="AU680" s="23"/>
      <c r="AV680" s="23"/>
      <c r="AW680" s="23"/>
      <c r="AX680" s="45"/>
      <c r="AY680" s="23"/>
      <c r="AZ680" s="23"/>
      <c r="BA680" s="23"/>
      <c r="BB680" s="23"/>
      <c r="BC680" s="23"/>
      <c r="BD680" s="23"/>
      <c r="BE680" s="45"/>
      <c r="BF680" s="45"/>
      <c r="BG680" s="23"/>
      <c r="BH680" s="23"/>
      <c r="BI680" s="23"/>
      <c r="BJ680" s="23"/>
      <c r="BK680" s="23"/>
      <c r="BL680" s="45"/>
      <c r="BM680" s="45">
        <v>0.027</v>
      </c>
      <c r="BN680" s="23"/>
      <c r="BO680" s="23"/>
      <c r="BP680" s="23"/>
      <c r="BQ680" s="23"/>
      <c r="BR680" s="23"/>
      <c r="BS680" s="45"/>
      <c r="BT680" s="45">
        <v>0.04</v>
      </c>
      <c r="BU680" s="23"/>
      <c r="BV680" s="23"/>
      <c r="BW680" s="23"/>
      <c r="BX680" s="23"/>
      <c r="BY680" s="23"/>
      <c r="BZ680" s="23"/>
      <c r="CA680" s="23"/>
    </row>
    <row r="681" ht="15.75" customHeight="1">
      <c r="A681" s="45"/>
      <c r="B681" s="46"/>
      <c r="C681" s="45"/>
      <c r="D681" s="45"/>
      <c r="E681" s="45"/>
      <c r="F681" s="45"/>
      <c r="G681" s="45"/>
      <c r="H681" s="45"/>
      <c r="I681" s="46">
        <v>0.973</v>
      </c>
      <c r="J681" s="45"/>
      <c r="K681" s="45"/>
      <c r="L681" s="45"/>
      <c r="M681" s="45"/>
      <c r="N681" s="45"/>
      <c r="O681" s="45"/>
      <c r="P681" s="45">
        <v>6.902019181884658E-4</v>
      </c>
      <c r="Q681" s="45"/>
      <c r="R681" s="45"/>
      <c r="S681" s="45"/>
      <c r="T681" s="45"/>
      <c r="U681" s="45"/>
      <c r="V681" s="45"/>
      <c r="W681" s="45">
        <v>6.892550309107406E-4</v>
      </c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>
        <v>0.032</v>
      </c>
      <c r="AL681" s="45"/>
      <c r="AM681" s="45"/>
      <c r="AN681" s="45"/>
      <c r="AO681" s="23"/>
      <c r="AP681" s="23"/>
      <c r="AQ681" s="45"/>
      <c r="AR681" s="45">
        <v>0.058</v>
      </c>
      <c r="AS681" s="23"/>
      <c r="AT681" s="23"/>
      <c r="AU681" s="23"/>
      <c r="AV681" s="23"/>
      <c r="AW681" s="23"/>
      <c r="AX681" s="45"/>
      <c r="AY681" s="23"/>
      <c r="AZ681" s="23"/>
      <c r="BA681" s="23"/>
      <c r="BB681" s="23"/>
      <c r="BC681" s="23"/>
      <c r="BD681" s="23"/>
      <c r="BE681" s="45"/>
      <c r="BF681" s="45">
        <v>97.0</v>
      </c>
      <c r="BG681" s="23"/>
      <c r="BH681" s="23"/>
      <c r="BI681" s="23"/>
      <c r="BJ681" s="23"/>
      <c r="BK681" s="23"/>
      <c r="BL681" s="45"/>
      <c r="BM681" s="45">
        <v>0.029</v>
      </c>
      <c r="BN681" s="23"/>
      <c r="BO681" s="23"/>
      <c r="BP681" s="23"/>
      <c r="BQ681" s="23"/>
      <c r="BR681" s="23"/>
      <c r="BS681" s="45"/>
      <c r="BT681" s="45">
        <v>0.064</v>
      </c>
      <c r="BU681" s="23"/>
      <c r="BV681" s="23"/>
      <c r="BW681" s="23"/>
      <c r="BX681" s="23"/>
      <c r="BY681" s="23"/>
      <c r="BZ681" s="23"/>
      <c r="CA681" s="23"/>
    </row>
    <row r="682" ht="15.75" customHeight="1">
      <c r="A682" s="45"/>
      <c r="B682" s="46"/>
      <c r="C682" s="45"/>
      <c r="D682" s="45"/>
      <c r="E682" s="45"/>
      <c r="F682" s="45"/>
      <c r="G682" s="45"/>
      <c r="H682" s="45"/>
      <c r="I682" s="46">
        <v>2.789</v>
      </c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>
        <v>0.032</v>
      </c>
      <c r="AL682" s="45"/>
      <c r="AM682" s="45"/>
      <c r="AN682" s="45"/>
      <c r="AO682" s="23"/>
      <c r="AP682" s="23"/>
      <c r="AQ682" s="45"/>
      <c r="AR682" s="45">
        <v>0.058</v>
      </c>
      <c r="AS682" s="23"/>
      <c r="AT682" s="23"/>
      <c r="AU682" s="23"/>
      <c r="AV682" s="23"/>
      <c r="AW682" s="23"/>
      <c r="AX682" s="45"/>
      <c r="AY682" s="23"/>
      <c r="AZ682" s="23"/>
      <c r="BA682" s="23"/>
      <c r="BB682" s="23"/>
      <c r="BC682" s="23"/>
      <c r="BD682" s="23"/>
      <c r="BE682" s="45"/>
      <c r="BF682" s="45">
        <v>97.0</v>
      </c>
      <c r="BG682" s="23"/>
      <c r="BH682" s="23"/>
      <c r="BI682" s="23"/>
      <c r="BJ682" s="23"/>
      <c r="BK682" s="23"/>
      <c r="BL682" s="45"/>
      <c r="BM682" s="45">
        <v>0.034</v>
      </c>
      <c r="BN682" s="23"/>
      <c r="BO682" s="23"/>
      <c r="BP682" s="23"/>
      <c r="BQ682" s="23"/>
      <c r="BR682" s="23"/>
      <c r="BS682" s="45"/>
      <c r="BT682" s="45">
        <v>0.066</v>
      </c>
      <c r="BU682" s="23"/>
      <c r="BV682" s="23"/>
      <c r="BW682" s="23"/>
      <c r="BX682" s="23"/>
      <c r="BY682" s="23"/>
      <c r="BZ682" s="23"/>
      <c r="CA682" s="23"/>
    </row>
    <row r="683" ht="15.75" customHeight="1">
      <c r="A683" s="45"/>
      <c r="B683" s="46"/>
      <c r="C683" s="45"/>
      <c r="D683" s="45"/>
      <c r="E683" s="45"/>
      <c r="F683" s="45"/>
      <c r="G683" s="45"/>
      <c r="H683" s="45"/>
      <c r="I683" s="46">
        <v>2.357</v>
      </c>
      <c r="J683" s="45"/>
      <c r="K683" s="45"/>
      <c r="L683" s="45"/>
      <c r="M683" s="45"/>
      <c r="N683" s="45"/>
      <c r="O683" s="45"/>
      <c r="P683" s="45">
        <v>6.827378337856728E-4</v>
      </c>
      <c r="Q683" s="45"/>
      <c r="R683" s="45"/>
      <c r="S683" s="45"/>
      <c r="T683" s="45"/>
      <c r="U683" s="45"/>
      <c r="V683" s="45"/>
      <c r="W683" s="45">
        <v>6.410403168570709E-4</v>
      </c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>
        <v>0.032</v>
      </c>
      <c r="AL683" s="45"/>
      <c r="AM683" s="45"/>
      <c r="AN683" s="45"/>
      <c r="AO683" s="23"/>
      <c r="AP683" s="23"/>
      <c r="AQ683" s="45"/>
      <c r="AR683" s="45">
        <v>0.057</v>
      </c>
      <c r="AS683" s="23"/>
      <c r="AT683" s="23"/>
      <c r="AU683" s="23"/>
      <c r="AV683" s="23"/>
      <c r="AW683" s="23"/>
      <c r="AX683" s="45"/>
      <c r="AY683" s="23">
        <v>0.323</v>
      </c>
      <c r="AZ683" s="23"/>
      <c r="BA683" s="23"/>
      <c r="BB683" s="23"/>
      <c r="BC683" s="23"/>
      <c r="BD683" s="23"/>
      <c r="BE683" s="45"/>
      <c r="BF683" s="45">
        <v>97.0</v>
      </c>
      <c r="BG683" s="23"/>
      <c r="BH683" s="23"/>
      <c r="BI683" s="23"/>
      <c r="BJ683" s="23"/>
      <c r="BK683" s="23"/>
      <c r="BL683" s="45"/>
      <c r="BM683" s="45">
        <v>0.051</v>
      </c>
      <c r="BN683" s="23"/>
      <c r="BO683" s="23"/>
      <c r="BP683" s="23"/>
      <c r="BQ683" s="23"/>
      <c r="BR683" s="23"/>
      <c r="BS683" s="45"/>
      <c r="BT683" s="45">
        <v>0.08</v>
      </c>
      <c r="BU683" s="23"/>
      <c r="BV683" s="23"/>
      <c r="BW683" s="23"/>
      <c r="BX683" s="23"/>
      <c r="BY683" s="23"/>
      <c r="BZ683" s="23"/>
      <c r="CA683" s="23"/>
    </row>
    <row r="684" ht="15.75" customHeight="1">
      <c r="A684" s="45"/>
      <c r="B684" s="46"/>
      <c r="C684" s="45"/>
      <c r="D684" s="45"/>
      <c r="E684" s="45"/>
      <c r="F684" s="45"/>
      <c r="G684" s="45"/>
      <c r="H684" s="45"/>
      <c r="I684" s="46">
        <v>4.965</v>
      </c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>
        <v>0.032</v>
      </c>
      <c r="AL684" s="45"/>
      <c r="AM684" s="45"/>
      <c r="AN684" s="45"/>
      <c r="AO684" s="23"/>
      <c r="AP684" s="23"/>
      <c r="AQ684" s="45"/>
      <c r="AR684" s="45">
        <v>0.057</v>
      </c>
      <c r="AS684" s="23"/>
      <c r="AT684" s="23"/>
      <c r="AU684" s="23"/>
      <c r="AV684" s="23"/>
      <c r="AW684" s="23"/>
      <c r="AX684" s="45"/>
      <c r="AY684" s="23">
        <v>0.323</v>
      </c>
      <c r="AZ684" s="23"/>
      <c r="BA684" s="23"/>
      <c r="BB684" s="23"/>
      <c r="BC684" s="23"/>
      <c r="BD684" s="23"/>
      <c r="BE684" s="45"/>
      <c r="BF684" s="45">
        <v>97.0</v>
      </c>
      <c r="BG684" s="23"/>
      <c r="BH684" s="23"/>
      <c r="BI684" s="23"/>
      <c r="BJ684" s="23"/>
      <c r="BK684" s="23"/>
      <c r="BL684" s="45"/>
      <c r="BM684" s="45">
        <v>0.067</v>
      </c>
      <c r="BN684" s="23"/>
      <c r="BO684" s="23"/>
      <c r="BP684" s="23"/>
      <c r="BQ684" s="23"/>
      <c r="BR684" s="23"/>
      <c r="BS684" s="45"/>
      <c r="BT684" s="45">
        <v>0.098</v>
      </c>
      <c r="BU684" s="23"/>
      <c r="BV684" s="23"/>
      <c r="BW684" s="23"/>
      <c r="BX684" s="23"/>
      <c r="BY684" s="23"/>
      <c r="BZ684" s="23"/>
      <c r="CA684" s="23"/>
    </row>
    <row r="685" ht="15.75" customHeight="1">
      <c r="A685" s="45"/>
      <c r="B685" s="46"/>
      <c r="C685" s="45"/>
      <c r="D685" s="45"/>
      <c r="E685" s="45"/>
      <c r="F685" s="45"/>
      <c r="G685" s="45"/>
      <c r="H685" s="45"/>
      <c r="I685" s="46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>
        <v>0.032</v>
      </c>
      <c r="AL685" s="45"/>
      <c r="AM685" s="45"/>
      <c r="AN685" s="45"/>
      <c r="AO685" s="23"/>
      <c r="AP685" s="23"/>
      <c r="AQ685" s="45"/>
      <c r="AR685" s="45">
        <v>0.058</v>
      </c>
      <c r="AS685" s="23"/>
      <c r="AT685" s="23"/>
      <c r="AU685" s="23"/>
      <c r="AV685" s="23"/>
      <c r="AW685" s="23"/>
      <c r="AX685" s="45"/>
      <c r="AY685" s="23">
        <v>0.514</v>
      </c>
      <c r="AZ685" s="23"/>
      <c r="BA685" s="23"/>
      <c r="BB685" s="23"/>
      <c r="BC685" s="23"/>
      <c r="BD685" s="23"/>
      <c r="BE685" s="45"/>
      <c r="BF685" s="45">
        <v>97.0</v>
      </c>
      <c r="BG685" s="23"/>
      <c r="BH685" s="23"/>
      <c r="BI685" s="23"/>
      <c r="BJ685" s="23"/>
      <c r="BK685" s="23"/>
      <c r="BL685" s="45"/>
      <c r="BM685" s="45">
        <v>0.096</v>
      </c>
      <c r="BN685" s="23"/>
      <c r="BO685" s="23"/>
      <c r="BP685" s="23"/>
      <c r="BQ685" s="23"/>
      <c r="BR685" s="23"/>
      <c r="BS685" s="45"/>
      <c r="BT685" s="45">
        <v>0.109</v>
      </c>
      <c r="BU685" s="23"/>
      <c r="BV685" s="23"/>
      <c r="BW685" s="23"/>
      <c r="BX685" s="23"/>
      <c r="BY685" s="23"/>
      <c r="BZ685" s="23"/>
      <c r="CA685" s="23"/>
    </row>
    <row r="686" ht="15.75" customHeight="1">
      <c r="A686" s="45"/>
      <c r="B686" s="46"/>
      <c r="C686" s="45"/>
      <c r="D686" s="45"/>
      <c r="E686" s="45"/>
      <c r="F686" s="45"/>
      <c r="G686" s="45"/>
      <c r="H686" s="45"/>
      <c r="I686" s="46"/>
      <c r="J686" s="45"/>
      <c r="K686" s="45"/>
      <c r="L686" s="45"/>
      <c r="M686" s="45"/>
      <c r="N686" s="45"/>
      <c r="O686" s="45"/>
      <c r="P686" s="45">
        <v>7.250446083519288E-4</v>
      </c>
      <c r="Q686" s="45"/>
      <c r="R686" s="45"/>
      <c r="S686" s="45"/>
      <c r="T686" s="45"/>
      <c r="U686" s="45"/>
      <c r="V686" s="45"/>
      <c r="W686" s="45">
        <v>7.76515031514683E-4</v>
      </c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>
        <v>0.032</v>
      </c>
      <c r="AL686" s="45"/>
      <c r="AM686" s="45"/>
      <c r="AN686" s="45"/>
      <c r="AO686" s="23"/>
      <c r="AP686" s="23"/>
      <c r="AQ686" s="45"/>
      <c r="AR686" s="45">
        <v>0.058</v>
      </c>
      <c r="AS686" s="23"/>
      <c r="AT686" s="23"/>
      <c r="AU686" s="23"/>
      <c r="AV686" s="23"/>
      <c r="AW686" s="23"/>
      <c r="AX686" s="45"/>
      <c r="AY686" s="23">
        <v>0.684</v>
      </c>
      <c r="AZ686" s="23"/>
      <c r="BA686" s="23"/>
      <c r="BB686" s="23"/>
      <c r="BC686" s="23"/>
      <c r="BD686" s="23"/>
      <c r="BE686" s="45"/>
      <c r="BF686" s="45">
        <v>97.0</v>
      </c>
      <c r="BG686" s="23"/>
      <c r="BH686" s="23"/>
      <c r="BI686" s="23"/>
      <c r="BJ686" s="23"/>
      <c r="BK686" s="23"/>
      <c r="BL686" s="45"/>
      <c r="BM686" s="45">
        <v>0.129</v>
      </c>
      <c r="BN686" s="23"/>
      <c r="BO686" s="23"/>
      <c r="BP686" s="23"/>
      <c r="BQ686" s="23"/>
      <c r="BR686" s="23"/>
      <c r="BS686" s="45"/>
      <c r="BT686" s="45">
        <v>0.114</v>
      </c>
      <c r="BU686" s="23"/>
      <c r="BV686" s="23"/>
      <c r="BW686" s="23"/>
      <c r="BX686" s="23"/>
      <c r="BY686" s="23"/>
      <c r="BZ686" s="23"/>
      <c r="CA686" s="23"/>
    </row>
    <row r="687" ht="15.75" customHeight="1">
      <c r="A687" s="45"/>
      <c r="B687" s="46"/>
      <c r="C687" s="45"/>
      <c r="D687" s="45"/>
      <c r="E687" s="45"/>
      <c r="F687" s="45"/>
      <c r="G687" s="45"/>
      <c r="H687" s="45"/>
      <c r="I687" s="46"/>
      <c r="J687" s="45"/>
      <c r="K687" s="45"/>
      <c r="L687" s="45"/>
      <c r="M687" s="45"/>
      <c r="N687" s="45"/>
      <c r="O687" s="45"/>
      <c r="P687" s="45">
        <v>7.322569667989198E-4</v>
      </c>
      <c r="Q687" s="45"/>
      <c r="R687" s="45"/>
      <c r="S687" s="45"/>
      <c r="T687" s="45"/>
      <c r="U687" s="45"/>
      <c r="V687" s="45"/>
      <c r="W687" s="45">
        <v>7.923861413347497E-4</v>
      </c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>
        <v>0.032</v>
      </c>
      <c r="AL687" s="45"/>
      <c r="AM687" s="45"/>
      <c r="AN687" s="45"/>
      <c r="AO687" s="23"/>
      <c r="AP687" s="23"/>
      <c r="AQ687" s="45"/>
      <c r="AR687" s="45">
        <v>0.059</v>
      </c>
      <c r="AS687" s="23"/>
      <c r="AT687" s="23"/>
      <c r="AU687" s="23"/>
      <c r="AV687" s="23"/>
      <c r="AW687" s="23"/>
      <c r="AX687" s="45"/>
      <c r="AY687" s="23">
        <v>0.382</v>
      </c>
      <c r="AZ687" s="23"/>
      <c r="BA687" s="23"/>
      <c r="BB687" s="23"/>
      <c r="BC687" s="23"/>
      <c r="BD687" s="23"/>
      <c r="BE687" s="45"/>
      <c r="BF687" s="45">
        <v>97.0</v>
      </c>
      <c r="BG687" s="23"/>
      <c r="BH687" s="23"/>
      <c r="BI687" s="23"/>
      <c r="BJ687" s="23"/>
      <c r="BK687" s="23"/>
      <c r="BL687" s="45"/>
      <c r="BM687" s="45">
        <v>0.31</v>
      </c>
      <c r="BN687" s="23"/>
      <c r="BO687" s="23"/>
      <c r="BP687" s="23"/>
      <c r="BQ687" s="23"/>
      <c r="BR687" s="23"/>
      <c r="BS687" s="45"/>
      <c r="BT687" s="45">
        <v>0.114</v>
      </c>
      <c r="BU687" s="23"/>
      <c r="BV687" s="23"/>
      <c r="BW687" s="23"/>
      <c r="BX687" s="23"/>
      <c r="BY687" s="23"/>
      <c r="BZ687" s="23"/>
      <c r="CA687" s="23"/>
    </row>
    <row r="688" ht="15.75" customHeight="1">
      <c r="A688" s="45"/>
      <c r="B688" s="46"/>
      <c r="C688" s="45"/>
      <c r="D688" s="45"/>
      <c r="E688" s="45"/>
      <c r="F688" s="45"/>
      <c r="G688" s="45"/>
      <c r="H688" s="45"/>
      <c r="I688" s="46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>
        <v>0.032</v>
      </c>
      <c r="AL688" s="45"/>
      <c r="AM688" s="45"/>
      <c r="AN688" s="45"/>
      <c r="AO688" s="23"/>
      <c r="AP688" s="23"/>
      <c r="AQ688" s="45"/>
      <c r="AR688" s="45">
        <v>0.059</v>
      </c>
      <c r="AS688" s="23"/>
      <c r="AT688" s="23"/>
      <c r="AU688" s="23"/>
      <c r="AV688" s="23"/>
      <c r="AW688" s="23"/>
      <c r="AX688" s="45"/>
      <c r="AY688" s="23">
        <v>0.391</v>
      </c>
      <c r="AZ688" s="23"/>
      <c r="BA688" s="23"/>
      <c r="BB688" s="23"/>
      <c r="BC688" s="23"/>
      <c r="BD688" s="23"/>
      <c r="BE688" s="45"/>
      <c r="BF688" s="45">
        <v>90.0</v>
      </c>
      <c r="BG688" s="23"/>
      <c r="BH688" s="23"/>
      <c r="BI688" s="23"/>
      <c r="BJ688" s="23"/>
      <c r="BK688" s="23"/>
      <c r="BL688" s="45"/>
      <c r="BM688" s="45">
        <v>0.589</v>
      </c>
      <c r="BN688" s="23"/>
      <c r="BO688" s="23"/>
      <c r="BP688" s="23"/>
      <c r="BQ688" s="23"/>
      <c r="BR688" s="23"/>
      <c r="BS688" s="45"/>
      <c r="BT688" s="45">
        <v>0.115</v>
      </c>
      <c r="BU688" s="23"/>
      <c r="BV688" s="23"/>
      <c r="BW688" s="23"/>
      <c r="BX688" s="23"/>
      <c r="BY688" s="23"/>
      <c r="BZ688" s="23"/>
      <c r="CA688" s="23"/>
    </row>
    <row r="689" ht="15.75" customHeight="1">
      <c r="A689" s="45"/>
      <c r="B689" s="46"/>
      <c r="C689" s="45"/>
      <c r="D689" s="45"/>
      <c r="E689" s="45"/>
      <c r="F689" s="45"/>
      <c r="G689" s="45"/>
      <c r="H689" s="45"/>
      <c r="I689" s="46"/>
      <c r="J689" s="45"/>
      <c r="K689" s="45"/>
      <c r="L689" s="45"/>
      <c r="M689" s="45"/>
      <c r="N689" s="45"/>
      <c r="O689" s="45"/>
      <c r="P689" s="45">
        <v>7.249936333806383E-4</v>
      </c>
      <c r="Q689" s="45"/>
      <c r="R689" s="45"/>
      <c r="S689" s="45"/>
      <c r="T689" s="45"/>
      <c r="U689" s="45"/>
      <c r="V689" s="45"/>
      <c r="W689" s="45">
        <v>8.065133098650487E-4</v>
      </c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>
        <v>0.032</v>
      </c>
      <c r="AL689" s="45"/>
      <c r="AM689" s="45"/>
      <c r="AN689" s="45"/>
      <c r="AO689" s="23"/>
      <c r="AP689" s="23"/>
      <c r="AQ689" s="45"/>
      <c r="AR689" s="45">
        <v>0.058</v>
      </c>
      <c r="AS689" s="23"/>
      <c r="AT689" s="23"/>
      <c r="AU689" s="23"/>
      <c r="AV689" s="23"/>
      <c r="AW689" s="23"/>
      <c r="AX689" s="45"/>
      <c r="AY689" s="23">
        <v>0.343</v>
      </c>
      <c r="AZ689" s="23"/>
      <c r="BA689" s="23"/>
      <c r="BB689" s="23"/>
      <c r="BC689" s="23"/>
      <c r="BD689" s="23"/>
      <c r="BE689" s="45"/>
      <c r="BF689" s="45">
        <v>90.0</v>
      </c>
      <c r="BG689" s="23"/>
      <c r="BH689" s="23"/>
      <c r="BI689" s="23"/>
      <c r="BJ689" s="23"/>
      <c r="BK689" s="23"/>
      <c r="BL689" s="45"/>
      <c r="BM689" s="45">
        <v>0.689</v>
      </c>
      <c r="BN689" s="23"/>
      <c r="BO689" s="23"/>
      <c r="BP689" s="23"/>
      <c r="BQ689" s="23"/>
      <c r="BR689" s="23"/>
      <c r="BS689" s="45"/>
      <c r="BT689" s="45">
        <v>0.157</v>
      </c>
      <c r="BU689" s="23"/>
      <c r="BV689" s="23"/>
      <c r="BW689" s="23"/>
      <c r="BX689" s="23"/>
      <c r="BY689" s="23"/>
      <c r="BZ689" s="23"/>
      <c r="CA689" s="23"/>
    </row>
    <row r="690" ht="15.75" customHeight="1">
      <c r="A690" s="45"/>
      <c r="B690" s="46"/>
      <c r="C690" s="45"/>
      <c r="D690" s="45"/>
      <c r="E690" s="45"/>
      <c r="F690" s="45"/>
      <c r="G690" s="45"/>
      <c r="H690" s="45"/>
      <c r="I690" s="46"/>
      <c r="J690" s="45"/>
      <c r="K690" s="45"/>
      <c r="L690" s="45"/>
      <c r="M690" s="45"/>
      <c r="N690" s="45"/>
      <c r="O690" s="45"/>
      <c r="P690" s="45">
        <v>6.922020236052548E-4</v>
      </c>
      <c r="Q690" s="45"/>
      <c r="R690" s="45"/>
      <c r="S690" s="45"/>
      <c r="T690" s="45"/>
      <c r="U690" s="45"/>
      <c r="V690" s="45"/>
      <c r="W690" s="45">
        <v>7.743190426161097E-4</v>
      </c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>
        <v>0.032</v>
      </c>
      <c r="AL690" s="45"/>
      <c r="AM690" s="45"/>
      <c r="AN690" s="45"/>
      <c r="AO690" s="23"/>
      <c r="AP690" s="23"/>
      <c r="AQ690" s="45"/>
      <c r="AR690" s="45">
        <v>0.055</v>
      </c>
      <c r="AS690" s="23"/>
      <c r="AT690" s="23"/>
      <c r="AU690" s="23"/>
      <c r="AV690" s="23"/>
      <c r="AW690" s="23"/>
      <c r="AX690" s="45"/>
      <c r="AY690" s="23">
        <v>0.345</v>
      </c>
      <c r="AZ690" s="23"/>
      <c r="BA690" s="23"/>
      <c r="BB690" s="23"/>
      <c r="BC690" s="23"/>
      <c r="BD690" s="23"/>
      <c r="BE690" s="45"/>
      <c r="BF690" s="45">
        <v>90.0</v>
      </c>
      <c r="BG690" s="23"/>
      <c r="BH690" s="23"/>
      <c r="BI690" s="23"/>
      <c r="BJ690" s="23"/>
      <c r="BK690" s="23"/>
      <c r="BL690" s="45"/>
      <c r="BM690" s="45">
        <v>0.919</v>
      </c>
      <c r="BN690" s="23"/>
      <c r="BO690" s="23"/>
      <c r="BP690" s="23"/>
      <c r="BQ690" s="23"/>
      <c r="BR690" s="23"/>
      <c r="BS690" s="45"/>
      <c r="BT690" s="45">
        <v>0.171</v>
      </c>
      <c r="BU690" s="23"/>
      <c r="BV690" s="23"/>
      <c r="BW690" s="23"/>
      <c r="BX690" s="23"/>
      <c r="BY690" s="23"/>
      <c r="BZ690" s="23"/>
      <c r="CA690" s="23"/>
    </row>
    <row r="691" ht="15.75" customHeight="1">
      <c r="A691" s="45">
        <v>3.063858655541831</v>
      </c>
      <c r="B691" s="46"/>
      <c r="C691" s="45"/>
      <c r="D691" s="45"/>
      <c r="E691" s="45"/>
      <c r="F691" s="45"/>
      <c r="G691" s="45"/>
      <c r="H691" s="45">
        <v>3.063858655541831</v>
      </c>
      <c r="I691" s="46"/>
      <c r="J691" s="45"/>
      <c r="K691" s="45"/>
      <c r="L691" s="45"/>
      <c r="M691" s="45"/>
      <c r="N691" s="45"/>
      <c r="O691" s="45">
        <v>3.063858655541831</v>
      </c>
      <c r="P691" s="45"/>
      <c r="Q691" s="45"/>
      <c r="R691" s="45"/>
      <c r="S691" s="45"/>
      <c r="T691" s="45"/>
      <c r="U691" s="45"/>
      <c r="V691" s="45">
        <v>3.063858655541831</v>
      </c>
      <c r="W691" s="45"/>
      <c r="X691" s="45"/>
      <c r="Y691" s="45"/>
      <c r="Z691" s="45"/>
      <c r="AA691" s="45"/>
      <c r="AB691" s="45"/>
      <c r="AC691" s="45">
        <v>3.063858655541831</v>
      </c>
      <c r="AD691" s="45"/>
      <c r="AE691" s="45"/>
      <c r="AF691" s="45"/>
      <c r="AG691" s="45"/>
      <c r="AH691" s="45"/>
      <c r="AI691" s="45"/>
      <c r="AJ691" s="45">
        <v>3.063858655541831</v>
      </c>
      <c r="AK691" s="45">
        <v>0.05</v>
      </c>
      <c r="AL691" s="45"/>
      <c r="AM691" s="45"/>
      <c r="AN691" s="45"/>
      <c r="AO691" s="23"/>
      <c r="AP691" s="23"/>
      <c r="AQ691" s="45">
        <v>3.063858655541831</v>
      </c>
      <c r="AR691" s="45">
        <v>0.095</v>
      </c>
      <c r="AS691" s="23"/>
      <c r="AT691" s="23"/>
      <c r="AU691" s="23"/>
      <c r="AV691" s="23"/>
      <c r="AW691" s="23"/>
      <c r="AX691" s="45">
        <v>3.063858655541831</v>
      </c>
      <c r="AY691" s="23"/>
      <c r="AZ691" s="23"/>
      <c r="BA691" s="23"/>
      <c r="BB691" s="23"/>
      <c r="BC691" s="23"/>
      <c r="BD691" s="23"/>
      <c r="BE691" s="45">
        <v>3.063858655541831</v>
      </c>
      <c r="BF691" s="45"/>
      <c r="BG691" s="23"/>
      <c r="BH691" s="23"/>
      <c r="BI691" s="23"/>
      <c r="BJ691" s="23"/>
      <c r="BK691" s="23"/>
      <c r="BL691" s="45">
        <v>3.063858655541831</v>
      </c>
      <c r="BM691" s="45"/>
      <c r="BN691" s="23"/>
      <c r="BO691" s="23"/>
      <c r="BP691" s="23"/>
      <c r="BQ691" s="23"/>
      <c r="BR691" s="23"/>
      <c r="BS691" s="45">
        <v>3.063858655541831</v>
      </c>
      <c r="BT691" s="45"/>
      <c r="BU691" s="23"/>
      <c r="BV691" s="23"/>
      <c r="BW691" s="23"/>
      <c r="BX691" s="23"/>
      <c r="BY691" s="23"/>
      <c r="BZ691" s="23"/>
      <c r="CA691" s="23"/>
    </row>
    <row r="692" ht="15.75" customHeight="1">
      <c r="A692" s="45">
        <v>3.1625166024273623</v>
      </c>
      <c r="B692" s="46"/>
      <c r="C692" s="45"/>
      <c r="D692" s="45"/>
      <c r="E692" s="45"/>
      <c r="F692" s="45"/>
      <c r="G692" s="45"/>
      <c r="H692" s="45">
        <v>3.1625166024273623</v>
      </c>
      <c r="I692" s="46"/>
      <c r="J692" s="45"/>
      <c r="K692" s="45"/>
      <c r="L692" s="45"/>
      <c r="M692" s="45"/>
      <c r="N692" s="45"/>
      <c r="O692" s="45">
        <v>3.1625166024273623</v>
      </c>
      <c r="P692" s="45"/>
      <c r="Q692" s="45"/>
      <c r="R692" s="45"/>
      <c r="S692" s="45"/>
      <c r="T692" s="45"/>
      <c r="U692" s="45"/>
      <c r="V692" s="45">
        <v>3.1625166024273623</v>
      </c>
      <c r="W692" s="45"/>
      <c r="X692" s="45"/>
      <c r="Y692" s="45"/>
      <c r="Z692" s="45"/>
      <c r="AA692" s="45"/>
      <c r="AB692" s="45"/>
      <c r="AC692" s="45">
        <v>3.1625166024273623</v>
      </c>
      <c r="AD692" s="45"/>
      <c r="AE692" s="45"/>
      <c r="AF692" s="45"/>
      <c r="AG692" s="45"/>
      <c r="AH692" s="45"/>
      <c r="AI692" s="45"/>
      <c r="AJ692" s="45">
        <v>3.1625166024273623</v>
      </c>
      <c r="AK692" s="45">
        <v>0.049</v>
      </c>
      <c r="AL692" s="45"/>
      <c r="AM692" s="45"/>
      <c r="AN692" s="45"/>
      <c r="AO692" s="23"/>
      <c r="AP692" s="23"/>
      <c r="AQ692" s="45">
        <v>3.1625166024273623</v>
      </c>
      <c r="AR692" s="45">
        <v>0.093</v>
      </c>
      <c r="AS692" s="23"/>
      <c r="AT692" s="23"/>
      <c r="AU692" s="23"/>
      <c r="AV692" s="23"/>
      <c r="AW692" s="23"/>
      <c r="AX692" s="45">
        <v>3.1625166024273623</v>
      </c>
      <c r="AY692" s="23"/>
      <c r="AZ692" s="23"/>
      <c r="BA692" s="23"/>
      <c r="BB692" s="23"/>
      <c r="BC692" s="23"/>
      <c r="BD692" s="23"/>
      <c r="BE692" s="45">
        <v>3.1625166024273623</v>
      </c>
      <c r="BF692" s="45"/>
      <c r="BG692" s="23"/>
      <c r="BH692" s="23"/>
      <c r="BI692" s="23"/>
      <c r="BJ692" s="23"/>
      <c r="BK692" s="23"/>
      <c r="BL692" s="45">
        <v>3.1625166024273623</v>
      </c>
      <c r="BM692" s="45"/>
      <c r="BN692" s="23"/>
      <c r="BO692" s="23"/>
      <c r="BP692" s="23"/>
      <c r="BQ692" s="23"/>
      <c r="BR692" s="23"/>
      <c r="BS692" s="45">
        <v>3.1625166024273623</v>
      </c>
      <c r="BT692" s="45">
        <v>0.0</v>
      </c>
      <c r="BU692" s="23"/>
      <c r="BV692" s="23"/>
      <c r="BW692" s="23"/>
      <c r="BX692" s="23"/>
      <c r="BY692" s="23"/>
      <c r="BZ692" s="23"/>
      <c r="CA692" s="23"/>
    </row>
    <row r="693" ht="15.75" customHeight="1">
      <c r="A693" s="45">
        <v>3.2545006248309334</v>
      </c>
      <c r="B693" s="46">
        <v>0.089</v>
      </c>
      <c r="C693" s="45"/>
      <c r="D693" s="45"/>
      <c r="E693" s="45"/>
      <c r="F693" s="45"/>
      <c r="G693" s="45"/>
      <c r="H693" s="45">
        <v>3.2545006248309334</v>
      </c>
      <c r="I693" s="46"/>
      <c r="J693" s="45"/>
      <c r="K693" s="45"/>
      <c r="L693" s="45"/>
      <c r="M693" s="45"/>
      <c r="N693" s="45"/>
      <c r="O693" s="45">
        <v>3.2545006248309334</v>
      </c>
      <c r="P693" s="45"/>
      <c r="Q693" s="45"/>
      <c r="R693" s="45"/>
      <c r="S693" s="45"/>
      <c r="T693" s="45"/>
      <c r="U693" s="45"/>
      <c r="V693" s="45">
        <v>3.2545006248309334</v>
      </c>
      <c r="W693" s="45">
        <v>3.709441049928554E-4</v>
      </c>
      <c r="X693" s="45"/>
      <c r="Y693" s="45"/>
      <c r="Z693" s="45"/>
      <c r="AA693" s="45"/>
      <c r="AB693" s="45"/>
      <c r="AC693" s="45">
        <v>3.2545006248309334</v>
      </c>
      <c r="AD693" s="45"/>
      <c r="AE693" s="45"/>
      <c r="AF693" s="45"/>
      <c r="AG693" s="45"/>
      <c r="AH693" s="45"/>
      <c r="AI693" s="45"/>
      <c r="AJ693" s="45">
        <v>3.2545006248309334</v>
      </c>
      <c r="AK693" s="45">
        <v>0.048</v>
      </c>
      <c r="AL693" s="45"/>
      <c r="AM693" s="45"/>
      <c r="AN693" s="45"/>
      <c r="AO693" s="23"/>
      <c r="AP693" s="23"/>
      <c r="AQ693" s="45">
        <v>3.2545006248309334</v>
      </c>
      <c r="AR693" s="45">
        <v>0.091</v>
      </c>
      <c r="AS693" s="23"/>
      <c r="AT693" s="23"/>
      <c r="AU693" s="23"/>
      <c r="AV693" s="23"/>
      <c r="AW693" s="23"/>
      <c r="AX693" s="45">
        <v>3.2545006248309334</v>
      </c>
      <c r="AY693" s="23"/>
      <c r="AZ693" s="23"/>
      <c r="BA693" s="23"/>
      <c r="BB693" s="23"/>
      <c r="BC693" s="23"/>
      <c r="BD693" s="23"/>
      <c r="BE693" s="45">
        <v>3.2545006248309334</v>
      </c>
      <c r="BF693" s="45"/>
      <c r="BG693" s="23"/>
      <c r="BH693" s="23"/>
      <c r="BI693" s="23"/>
      <c r="BJ693" s="23"/>
      <c r="BK693" s="23"/>
      <c r="BL693" s="45">
        <v>3.2545006248309334</v>
      </c>
      <c r="BM693" s="45">
        <v>0.001</v>
      </c>
      <c r="BN693" s="23"/>
      <c r="BO693" s="23"/>
      <c r="BP693" s="23"/>
      <c r="BQ693" s="23"/>
      <c r="BR693" s="23"/>
      <c r="BS693" s="45">
        <v>3.2545006248309334</v>
      </c>
      <c r="BT693" s="45">
        <v>0.0</v>
      </c>
      <c r="BU693" s="23"/>
      <c r="BV693" s="23"/>
      <c r="BW693" s="23"/>
      <c r="BX693" s="23"/>
      <c r="BY693" s="23"/>
      <c r="BZ693" s="23"/>
      <c r="CA693" s="23"/>
    </row>
    <row r="694" ht="15.75" customHeight="1">
      <c r="A694" s="45">
        <v>3.311687694252787</v>
      </c>
      <c r="B694" s="46">
        <v>0.1</v>
      </c>
      <c r="C694" s="45"/>
      <c r="D694" s="45"/>
      <c r="E694" s="45"/>
      <c r="F694" s="45"/>
      <c r="G694" s="45"/>
      <c r="H694" s="45">
        <v>3.311687694252787</v>
      </c>
      <c r="I694" s="46"/>
      <c r="J694" s="45"/>
      <c r="K694" s="45"/>
      <c r="L694" s="45"/>
      <c r="M694" s="45"/>
      <c r="N694" s="45"/>
      <c r="O694" s="45">
        <v>3.311687694252787</v>
      </c>
      <c r="P694" s="45"/>
      <c r="Q694" s="45"/>
      <c r="R694" s="45"/>
      <c r="S694" s="45"/>
      <c r="T694" s="45"/>
      <c r="U694" s="45"/>
      <c r="V694" s="45">
        <v>3.311687694252787</v>
      </c>
      <c r="W694" s="45">
        <v>2.82227025599687E-4</v>
      </c>
      <c r="X694" s="45"/>
      <c r="Y694" s="45"/>
      <c r="Z694" s="45"/>
      <c r="AA694" s="45"/>
      <c r="AB694" s="45"/>
      <c r="AC694" s="45">
        <v>3.311687694252787</v>
      </c>
      <c r="AD694" s="45"/>
      <c r="AE694" s="45"/>
      <c r="AF694" s="45"/>
      <c r="AG694" s="45"/>
      <c r="AH694" s="45"/>
      <c r="AI694" s="45"/>
      <c r="AJ694" s="45">
        <v>3.311687694252787</v>
      </c>
      <c r="AK694" s="45">
        <v>0.047</v>
      </c>
      <c r="AL694" s="45"/>
      <c r="AM694" s="45"/>
      <c r="AN694" s="45"/>
      <c r="AO694" s="23"/>
      <c r="AP694" s="23"/>
      <c r="AQ694" s="45">
        <v>3.311687694252787</v>
      </c>
      <c r="AR694" s="45">
        <v>0.088</v>
      </c>
      <c r="AS694" s="23"/>
      <c r="AT694" s="23"/>
      <c r="AU694" s="23"/>
      <c r="AV694" s="23"/>
      <c r="AW694" s="23"/>
      <c r="AX694" s="45">
        <v>3.311687694252787</v>
      </c>
      <c r="AY694" s="23"/>
      <c r="AZ694" s="23"/>
      <c r="BA694" s="23"/>
      <c r="BB694" s="23"/>
      <c r="BC694" s="23"/>
      <c r="BD694" s="23"/>
      <c r="BE694" s="45">
        <v>3.311687694252787</v>
      </c>
      <c r="BF694" s="45"/>
      <c r="BG694" s="23"/>
      <c r="BH694" s="23"/>
      <c r="BI694" s="23"/>
      <c r="BJ694" s="23"/>
      <c r="BK694" s="23"/>
      <c r="BL694" s="45">
        <v>3.311687694252787</v>
      </c>
      <c r="BM694" s="45">
        <v>0.009</v>
      </c>
      <c r="BN694" s="23"/>
      <c r="BO694" s="23"/>
      <c r="BP694" s="23"/>
      <c r="BQ694" s="23"/>
      <c r="BR694" s="23"/>
      <c r="BS694" s="45">
        <v>3.311687694252787</v>
      </c>
      <c r="BT694" s="45">
        <v>0.001</v>
      </c>
      <c r="BU694" s="23"/>
      <c r="BV694" s="23"/>
      <c r="BW694" s="23"/>
      <c r="BX694" s="23"/>
      <c r="BY694" s="23"/>
      <c r="BZ694" s="23"/>
      <c r="CA694" s="23"/>
    </row>
    <row r="695" ht="15.75" customHeight="1">
      <c r="A695" s="45">
        <v>3.1937349851253285</v>
      </c>
      <c r="B695" s="46">
        <v>0.098</v>
      </c>
      <c r="C695" s="45"/>
      <c r="D695" s="45"/>
      <c r="E695" s="45"/>
      <c r="F695" s="45"/>
      <c r="G695" s="45"/>
      <c r="H695" s="45">
        <v>3.1937349851253285</v>
      </c>
      <c r="I695" s="46"/>
      <c r="J695" s="45"/>
      <c r="K695" s="45"/>
      <c r="L695" s="45"/>
      <c r="M695" s="45"/>
      <c r="N695" s="45"/>
      <c r="O695" s="45">
        <v>3.1937349851253285</v>
      </c>
      <c r="P695" s="45"/>
      <c r="Q695" s="45"/>
      <c r="R695" s="45"/>
      <c r="S695" s="45"/>
      <c r="T695" s="45"/>
      <c r="U695" s="45"/>
      <c r="V695" s="45">
        <v>3.1937349851253285</v>
      </c>
      <c r="W695" s="45">
        <v>1.6349773064150647E-4</v>
      </c>
      <c r="X695" s="45"/>
      <c r="Y695" s="45"/>
      <c r="Z695" s="45"/>
      <c r="AA695" s="45"/>
      <c r="AB695" s="45"/>
      <c r="AC695" s="45">
        <v>3.1937349851253285</v>
      </c>
      <c r="AD695" s="45"/>
      <c r="AE695" s="45"/>
      <c r="AF695" s="45"/>
      <c r="AG695" s="45"/>
      <c r="AH695" s="45"/>
      <c r="AI695" s="45"/>
      <c r="AJ695" s="45">
        <v>3.1937349851253285</v>
      </c>
      <c r="AK695" s="45">
        <v>0.046</v>
      </c>
      <c r="AL695" s="45"/>
      <c r="AM695" s="45"/>
      <c r="AN695" s="45"/>
      <c r="AO695" s="23"/>
      <c r="AP695" s="23"/>
      <c r="AQ695" s="45">
        <v>3.1937349851253285</v>
      </c>
      <c r="AR695" s="45">
        <v>0.086</v>
      </c>
      <c r="AS695" s="23"/>
      <c r="AT695" s="23"/>
      <c r="AU695" s="23"/>
      <c r="AV695" s="23"/>
      <c r="AW695" s="23"/>
      <c r="AX695" s="45">
        <v>3.1937349851253285</v>
      </c>
      <c r="AY695" s="23"/>
      <c r="AZ695" s="23"/>
      <c r="BA695" s="23"/>
      <c r="BB695" s="23"/>
      <c r="BC695" s="23"/>
      <c r="BD695" s="23"/>
      <c r="BE695" s="45">
        <v>3.1937349851253285</v>
      </c>
      <c r="BF695" s="45">
        <v>9.0</v>
      </c>
      <c r="BG695" s="23"/>
      <c r="BH695" s="23"/>
      <c r="BI695" s="23"/>
      <c r="BJ695" s="23"/>
      <c r="BK695" s="23"/>
      <c r="BL695" s="45">
        <v>3.1937349851253285</v>
      </c>
      <c r="BM695" s="45">
        <v>0.025</v>
      </c>
      <c r="BN695" s="23"/>
      <c r="BO695" s="23"/>
      <c r="BP695" s="23"/>
      <c r="BQ695" s="23"/>
      <c r="BR695" s="23"/>
      <c r="BS695" s="45">
        <v>3.1937349851253285</v>
      </c>
      <c r="BT695" s="45">
        <v>0.001</v>
      </c>
      <c r="BU695" s="23"/>
      <c r="BV695" s="23"/>
      <c r="BW695" s="23"/>
      <c r="BX695" s="23"/>
      <c r="BY695" s="23"/>
      <c r="BZ695" s="23"/>
      <c r="CA695" s="23"/>
    </row>
    <row r="696" ht="15.75" customHeight="1">
      <c r="A696" s="45">
        <v>3.403662947231702</v>
      </c>
      <c r="B696" s="46">
        <v>0.092</v>
      </c>
      <c r="C696" s="45"/>
      <c r="D696" s="45"/>
      <c r="E696" s="45"/>
      <c r="F696" s="45"/>
      <c r="G696" s="45"/>
      <c r="H696" s="45">
        <v>3.403662947231702</v>
      </c>
      <c r="I696" s="46"/>
      <c r="J696" s="45"/>
      <c r="K696" s="45"/>
      <c r="L696" s="45"/>
      <c r="M696" s="45"/>
      <c r="N696" s="45"/>
      <c r="O696" s="45">
        <v>3.403662947231702</v>
      </c>
      <c r="P696" s="45"/>
      <c r="Q696" s="45"/>
      <c r="R696" s="45"/>
      <c r="S696" s="45"/>
      <c r="T696" s="45"/>
      <c r="U696" s="45"/>
      <c r="V696" s="45">
        <v>3.403662947231702</v>
      </c>
      <c r="W696" s="45">
        <v>8.008574121847378E-5</v>
      </c>
      <c r="X696" s="45"/>
      <c r="Y696" s="45"/>
      <c r="Z696" s="45"/>
      <c r="AA696" s="45"/>
      <c r="AB696" s="45"/>
      <c r="AC696" s="45">
        <v>3.403662947231702</v>
      </c>
      <c r="AD696" s="45"/>
      <c r="AE696" s="45"/>
      <c r="AF696" s="45"/>
      <c r="AG696" s="45"/>
      <c r="AH696" s="45"/>
      <c r="AI696" s="45"/>
      <c r="AJ696" s="45">
        <v>3.403662947231702</v>
      </c>
      <c r="AK696" s="45">
        <v>0.045</v>
      </c>
      <c r="AL696" s="45"/>
      <c r="AM696" s="45"/>
      <c r="AN696" s="45"/>
      <c r="AO696" s="23"/>
      <c r="AP696" s="23"/>
      <c r="AQ696" s="45">
        <v>3.403662947231702</v>
      </c>
      <c r="AR696" s="45">
        <v>0.084</v>
      </c>
      <c r="AS696" s="23"/>
      <c r="AT696" s="23"/>
      <c r="AU696" s="23"/>
      <c r="AV696" s="23"/>
      <c r="AW696" s="23"/>
      <c r="AX696" s="45">
        <v>3.403662947231702</v>
      </c>
      <c r="AY696" s="23">
        <v>0.363</v>
      </c>
      <c r="AZ696" s="23"/>
      <c r="BA696" s="23"/>
      <c r="BB696" s="23"/>
      <c r="BC696" s="23"/>
      <c r="BD696" s="23"/>
      <c r="BE696" s="45">
        <v>3.403662947231702</v>
      </c>
      <c r="BF696" s="45">
        <v>9.0</v>
      </c>
      <c r="BG696" s="23"/>
      <c r="BH696" s="23"/>
      <c r="BI696" s="23"/>
      <c r="BJ696" s="23"/>
      <c r="BK696" s="23"/>
      <c r="BL696" s="45">
        <v>3.403662947231702</v>
      </c>
      <c r="BM696" s="45">
        <v>0.048</v>
      </c>
      <c r="BN696" s="23"/>
      <c r="BO696" s="23"/>
      <c r="BP696" s="23"/>
      <c r="BQ696" s="23"/>
      <c r="BR696" s="23"/>
      <c r="BS696" s="45">
        <v>3.403662947231702</v>
      </c>
      <c r="BT696" s="45">
        <v>0.012</v>
      </c>
      <c r="BU696" s="23"/>
      <c r="BV696" s="23"/>
      <c r="BW696" s="23"/>
      <c r="BX696" s="23"/>
      <c r="BY696" s="23"/>
      <c r="BZ696" s="23"/>
      <c r="CA696" s="23"/>
    </row>
    <row r="697" ht="15.75" customHeight="1">
      <c r="A697" s="45">
        <v>3.5171287179470774</v>
      </c>
      <c r="B697" s="46">
        <v>0.091</v>
      </c>
      <c r="C697" s="45"/>
      <c r="D697" s="45"/>
      <c r="E697" s="45"/>
      <c r="F697" s="45"/>
      <c r="G697" s="45"/>
      <c r="H697" s="45">
        <v>3.5171287179470774</v>
      </c>
      <c r="I697" s="46">
        <v>0.18</v>
      </c>
      <c r="J697" s="45"/>
      <c r="K697" s="45"/>
      <c r="L697" s="45"/>
      <c r="M697" s="45"/>
      <c r="N697" s="45"/>
      <c r="O697" s="45">
        <v>3.5171287179470774</v>
      </c>
      <c r="P697" s="45"/>
      <c r="Q697" s="45"/>
      <c r="R697" s="45"/>
      <c r="S697" s="45"/>
      <c r="T697" s="45"/>
      <c r="U697" s="45"/>
      <c r="V697" s="45">
        <v>3.5171287179470774</v>
      </c>
      <c r="W697" s="45"/>
      <c r="X697" s="45"/>
      <c r="Y697" s="45"/>
      <c r="Z697" s="45"/>
      <c r="AA697" s="45"/>
      <c r="AB697" s="45"/>
      <c r="AC697" s="45">
        <v>3.5171287179470774</v>
      </c>
      <c r="AD697" s="45"/>
      <c r="AE697" s="45"/>
      <c r="AF697" s="45"/>
      <c r="AG697" s="45"/>
      <c r="AH697" s="45"/>
      <c r="AI697" s="45"/>
      <c r="AJ697" s="45">
        <v>3.5171287179470774</v>
      </c>
      <c r="AK697" s="45">
        <v>0.044</v>
      </c>
      <c r="AL697" s="45"/>
      <c r="AM697" s="45"/>
      <c r="AN697" s="45"/>
      <c r="AO697" s="23"/>
      <c r="AP697" s="23"/>
      <c r="AQ697" s="45">
        <v>3.5171287179470774</v>
      </c>
      <c r="AR697" s="45">
        <v>0.082</v>
      </c>
      <c r="AS697" s="23"/>
      <c r="AT697" s="23"/>
      <c r="AU697" s="23"/>
      <c r="AV697" s="23"/>
      <c r="AW697" s="23"/>
      <c r="AX697" s="45">
        <v>3.5171287179470774</v>
      </c>
      <c r="AY697" s="23">
        <v>0.363</v>
      </c>
      <c r="AZ697" s="23"/>
      <c r="BA697" s="23"/>
      <c r="BB697" s="23"/>
      <c r="BC697" s="23"/>
      <c r="BD697" s="23"/>
      <c r="BE697" s="45">
        <v>3.5171287179470774</v>
      </c>
      <c r="BF697" s="45">
        <v>9.0</v>
      </c>
      <c r="BG697" s="23"/>
      <c r="BH697" s="23"/>
      <c r="BI697" s="23"/>
      <c r="BJ697" s="23"/>
      <c r="BK697" s="23"/>
      <c r="BL697" s="45">
        <v>3.5171287179470774</v>
      </c>
      <c r="BM697" s="45">
        <v>0.098</v>
      </c>
      <c r="BN697" s="23"/>
      <c r="BO697" s="23"/>
      <c r="BP697" s="23"/>
      <c r="BQ697" s="23"/>
      <c r="BR697" s="23"/>
      <c r="BS697" s="45">
        <v>3.5171287179470774</v>
      </c>
      <c r="BT697" s="45">
        <v>0.021</v>
      </c>
      <c r="BU697" s="23"/>
      <c r="BV697" s="23"/>
      <c r="BW697" s="23"/>
      <c r="BX697" s="23"/>
      <c r="BY697" s="23"/>
      <c r="BZ697" s="23"/>
      <c r="CA697" s="23"/>
    </row>
    <row r="698" ht="15.75" customHeight="1">
      <c r="A698" s="45">
        <v>3.8450971817292814</v>
      </c>
      <c r="B698" s="46">
        <v>0.1</v>
      </c>
      <c r="C698" s="45"/>
      <c r="D698" s="45"/>
      <c r="E698" s="45"/>
      <c r="F698" s="45"/>
      <c r="G698" s="45"/>
      <c r="H698" s="45">
        <v>3.8450971817292814</v>
      </c>
      <c r="I698" s="46">
        <v>0.181</v>
      </c>
      <c r="J698" s="45"/>
      <c r="K698" s="45"/>
      <c r="L698" s="45"/>
      <c r="M698" s="45"/>
      <c r="N698" s="45"/>
      <c r="O698" s="45">
        <v>3.8450971817292814</v>
      </c>
      <c r="P698" s="45"/>
      <c r="Q698" s="45"/>
      <c r="R698" s="45"/>
      <c r="S698" s="45"/>
      <c r="T698" s="45"/>
      <c r="U698" s="45"/>
      <c r="V698" s="45">
        <v>3.8450971817292814</v>
      </c>
      <c r="W698" s="45"/>
      <c r="X698" s="45"/>
      <c r="Y698" s="45"/>
      <c r="Z698" s="45"/>
      <c r="AA698" s="45"/>
      <c r="AB698" s="45"/>
      <c r="AC698" s="45">
        <v>3.8450971817292814</v>
      </c>
      <c r="AD698" s="45"/>
      <c r="AE698" s="45"/>
      <c r="AF698" s="45"/>
      <c r="AG698" s="45"/>
      <c r="AH698" s="45"/>
      <c r="AI698" s="45"/>
      <c r="AJ698" s="45">
        <v>3.8450971817292814</v>
      </c>
      <c r="AK698" s="45">
        <v>0.042</v>
      </c>
      <c r="AL698" s="45"/>
      <c r="AM698" s="45"/>
      <c r="AN698" s="45"/>
      <c r="AO698" s="23"/>
      <c r="AP698" s="23"/>
      <c r="AQ698" s="45">
        <v>3.8450971817292814</v>
      </c>
      <c r="AR698" s="45">
        <v>0.08</v>
      </c>
      <c r="AS698" s="23"/>
      <c r="AT698" s="23"/>
      <c r="AU698" s="23"/>
      <c r="AV698" s="23"/>
      <c r="AW698" s="23"/>
      <c r="AX698" s="45">
        <v>3.8450971817292814</v>
      </c>
      <c r="AY698" s="23">
        <v>0.363</v>
      </c>
      <c r="AZ698" s="23"/>
      <c r="BA698" s="23"/>
      <c r="BB698" s="23"/>
      <c r="BC698" s="23"/>
      <c r="BD698" s="23"/>
      <c r="BE698" s="45">
        <v>3.8450971817292814</v>
      </c>
      <c r="BF698" s="45">
        <v>9.0</v>
      </c>
      <c r="BG698" s="23"/>
      <c r="BH698" s="23"/>
      <c r="BI698" s="23"/>
      <c r="BJ698" s="23"/>
      <c r="BK698" s="23"/>
      <c r="BL698" s="45">
        <v>3.8450971817292814</v>
      </c>
      <c r="BM698" s="45">
        <v>0.177</v>
      </c>
      <c r="BN698" s="23"/>
      <c r="BO698" s="23"/>
      <c r="BP698" s="23"/>
      <c r="BQ698" s="23"/>
      <c r="BR698" s="23"/>
      <c r="BS698" s="45">
        <v>3.8450971817292814</v>
      </c>
      <c r="BT698" s="45">
        <v>0.019</v>
      </c>
      <c r="BU698" s="23"/>
      <c r="BV698" s="23"/>
      <c r="BW698" s="23"/>
      <c r="BX698" s="23"/>
      <c r="BY698" s="23"/>
      <c r="BZ698" s="23"/>
      <c r="CA698" s="23"/>
    </row>
    <row r="699" ht="15.75" customHeight="1">
      <c r="A699" s="45">
        <v>3.7814505051143272</v>
      </c>
      <c r="B699" s="46">
        <v>0.097</v>
      </c>
      <c r="C699" s="45"/>
      <c r="D699" s="45"/>
      <c r="E699" s="45"/>
      <c r="F699" s="45"/>
      <c r="G699" s="45"/>
      <c r="H699" s="45">
        <v>3.7814505051143272</v>
      </c>
      <c r="I699" s="46">
        <v>0.149</v>
      </c>
      <c r="J699" s="45"/>
      <c r="K699" s="45"/>
      <c r="L699" s="45"/>
      <c r="M699" s="45"/>
      <c r="N699" s="45"/>
      <c r="O699" s="45">
        <v>3.7814505051143272</v>
      </c>
      <c r="P699" s="45"/>
      <c r="Q699" s="45"/>
      <c r="R699" s="45"/>
      <c r="S699" s="45"/>
      <c r="T699" s="45"/>
      <c r="U699" s="45"/>
      <c r="V699" s="45">
        <v>3.7814505051143272</v>
      </c>
      <c r="W699" s="45">
        <v>2.156687449414489E-5</v>
      </c>
      <c r="X699" s="45"/>
      <c r="Y699" s="45"/>
      <c r="Z699" s="45"/>
      <c r="AA699" s="45"/>
      <c r="AB699" s="45"/>
      <c r="AC699" s="45">
        <v>3.7814505051143272</v>
      </c>
      <c r="AD699" s="45">
        <v>2.145589572316301</v>
      </c>
      <c r="AE699" s="45"/>
      <c r="AF699" s="45"/>
      <c r="AG699" s="45"/>
      <c r="AH699" s="45"/>
      <c r="AI699" s="45"/>
      <c r="AJ699" s="45">
        <v>3.7814505051143272</v>
      </c>
      <c r="AK699" s="45">
        <v>0.041</v>
      </c>
      <c r="AL699" s="45"/>
      <c r="AM699" s="45"/>
      <c r="AN699" s="45"/>
      <c r="AO699" s="23"/>
      <c r="AP699" s="23"/>
      <c r="AQ699" s="45">
        <v>3.7814505051143272</v>
      </c>
      <c r="AR699" s="45">
        <v>0.079</v>
      </c>
      <c r="AS699" s="23"/>
      <c r="AT699" s="23"/>
      <c r="AU699" s="23"/>
      <c r="AV699" s="23"/>
      <c r="AW699" s="23"/>
      <c r="AX699" s="45">
        <v>3.7814505051143272</v>
      </c>
      <c r="AY699" s="23">
        <v>0.363</v>
      </c>
      <c r="AZ699" s="23"/>
      <c r="BA699" s="23"/>
      <c r="BB699" s="23"/>
      <c r="BC699" s="23"/>
      <c r="BD699" s="23"/>
      <c r="BE699" s="45">
        <v>3.7814505051143272</v>
      </c>
      <c r="BF699" s="45">
        <v>9.0</v>
      </c>
      <c r="BG699" s="23"/>
      <c r="BH699" s="23"/>
      <c r="BI699" s="23"/>
      <c r="BJ699" s="23"/>
      <c r="BK699" s="23"/>
      <c r="BL699" s="45">
        <v>3.7814505051143272</v>
      </c>
      <c r="BM699" s="45">
        <v>0.292</v>
      </c>
      <c r="BN699" s="23"/>
      <c r="BO699" s="23"/>
      <c r="BP699" s="23"/>
      <c r="BQ699" s="23"/>
      <c r="BR699" s="23"/>
      <c r="BS699" s="45">
        <v>3.7814505051143272</v>
      </c>
      <c r="BT699" s="45">
        <v>0.018</v>
      </c>
      <c r="BU699" s="23"/>
      <c r="BV699" s="23"/>
      <c r="BW699" s="23"/>
      <c r="BX699" s="23"/>
      <c r="BY699" s="23"/>
      <c r="BZ699" s="23"/>
      <c r="CA699" s="23"/>
    </row>
    <row r="700" ht="15.75" customHeight="1">
      <c r="A700" s="45">
        <v>3.77753604016026</v>
      </c>
      <c r="B700" s="46">
        <v>0.087</v>
      </c>
      <c r="C700" s="45"/>
      <c r="D700" s="45"/>
      <c r="E700" s="45"/>
      <c r="F700" s="45"/>
      <c r="G700" s="45"/>
      <c r="H700" s="45">
        <v>3.77753604016026</v>
      </c>
      <c r="I700" s="46">
        <v>0.15</v>
      </c>
      <c r="J700" s="45"/>
      <c r="K700" s="45"/>
      <c r="L700" s="45"/>
      <c r="M700" s="45"/>
      <c r="N700" s="45"/>
      <c r="O700" s="45">
        <v>3.77753604016026</v>
      </c>
      <c r="P700" s="45"/>
      <c r="Q700" s="45"/>
      <c r="R700" s="45"/>
      <c r="S700" s="45"/>
      <c r="T700" s="45"/>
      <c r="U700" s="45"/>
      <c r="V700" s="45">
        <v>3.77753604016026</v>
      </c>
      <c r="W700" s="45">
        <v>4.828897682840093E-5</v>
      </c>
      <c r="X700" s="45"/>
      <c r="Y700" s="45"/>
      <c r="Z700" s="45"/>
      <c r="AA700" s="45"/>
      <c r="AB700" s="45"/>
      <c r="AC700" s="45">
        <v>3.77753604016026</v>
      </c>
      <c r="AD700" s="45">
        <v>2.201515386048174</v>
      </c>
      <c r="AE700" s="45"/>
      <c r="AF700" s="45"/>
      <c r="AG700" s="45"/>
      <c r="AH700" s="45"/>
      <c r="AI700" s="45"/>
      <c r="AJ700" s="45">
        <v>3.77753604016026</v>
      </c>
      <c r="AK700" s="45">
        <v>0.039</v>
      </c>
      <c r="AL700" s="45"/>
      <c r="AM700" s="45"/>
      <c r="AN700" s="45"/>
      <c r="AO700" s="23"/>
      <c r="AP700" s="23"/>
      <c r="AQ700" s="45">
        <v>3.77753604016026</v>
      </c>
      <c r="AR700" s="45">
        <v>0.077</v>
      </c>
      <c r="AS700" s="23"/>
      <c r="AT700" s="23"/>
      <c r="AU700" s="23"/>
      <c r="AV700" s="23"/>
      <c r="AW700" s="23"/>
      <c r="AX700" s="45">
        <v>3.77753604016026</v>
      </c>
      <c r="AY700" s="23">
        <v>0.363</v>
      </c>
      <c r="AZ700" s="23"/>
      <c r="BA700" s="23"/>
      <c r="BB700" s="23"/>
      <c r="BC700" s="23"/>
      <c r="BD700" s="23"/>
      <c r="BE700" s="45">
        <v>3.77753604016026</v>
      </c>
      <c r="BF700" s="45">
        <v>7.0</v>
      </c>
      <c r="BG700" s="23"/>
      <c r="BH700" s="23"/>
      <c r="BI700" s="23"/>
      <c r="BJ700" s="23"/>
      <c r="BK700" s="23"/>
      <c r="BL700" s="45">
        <v>3.77753604016026</v>
      </c>
      <c r="BM700" s="45">
        <v>0.379</v>
      </c>
      <c r="BN700" s="23"/>
      <c r="BO700" s="23"/>
      <c r="BP700" s="23"/>
      <c r="BQ700" s="23"/>
      <c r="BR700" s="23"/>
      <c r="BS700" s="45">
        <v>3.77753604016026</v>
      </c>
      <c r="BT700" s="45">
        <v>0.036</v>
      </c>
      <c r="BU700" s="23"/>
      <c r="BV700" s="23"/>
      <c r="BW700" s="23"/>
      <c r="BX700" s="23"/>
      <c r="BY700" s="23"/>
      <c r="BZ700" s="23"/>
      <c r="CA700" s="23"/>
    </row>
    <row r="701" ht="15.75" customHeight="1">
      <c r="A701" s="45">
        <v>3.7378719177378876</v>
      </c>
      <c r="B701" s="46">
        <v>0.087</v>
      </c>
      <c r="C701" s="45"/>
      <c r="D701" s="45"/>
      <c r="E701" s="45"/>
      <c r="F701" s="45"/>
      <c r="G701" s="45"/>
      <c r="H701" s="45">
        <v>3.7378719177378876</v>
      </c>
      <c r="I701" s="46">
        <v>0.157</v>
      </c>
      <c r="J701" s="45"/>
      <c r="K701" s="45"/>
      <c r="L701" s="45"/>
      <c r="M701" s="45"/>
      <c r="N701" s="45"/>
      <c r="O701" s="45">
        <v>3.7378719177378876</v>
      </c>
      <c r="P701" s="45"/>
      <c r="Q701" s="45"/>
      <c r="R701" s="45"/>
      <c r="S701" s="45"/>
      <c r="T701" s="45"/>
      <c r="U701" s="45"/>
      <c r="V701" s="45">
        <v>3.7378719177378876</v>
      </c>
      <c r="W701" s="45"/>
      <c r="X701" s="45"/>
      <c r="Y701" s="45"/>
      <c r="Z701" s="45"/>
      <c r="AA701" s="45"/>
      <c r="AB701" s="45"/>
      <c r="AC701" s="45">
        <v>3.7378719177378876</v>
      </c>
      <c r="AD701" s="45">
        <v>3.028402329024504</v>
      </c>
      <c r="AE701" s="45"/>
      <c r="AF701" s="45"/>
      <c r="AG701" s="45"/>
      <c r="AH701" s="45"/>
      <c r="AI701" s="45"/>
      <c r="AJ701" s="45">
        <v>3.7378719177378876</v>
      </c>
      <c r="AK701" s="45">
        <v>0.038</v>
      </c>
      <c r="AL701" s="45"/>
      <c r="AM701" s="45"/>
      <c r="AN701" s="45"/>
      <c r="AO701" s="23"/>
      <c r="AP701" s="23"/>
      <c r="AQ701" s="45">
        <v>3.7378719177378876</v>
      </c>
      <c r="AR701" s="45">
        <v>0.075</v>
      </c>
      <c r="AS701" s="23"/>
      <c r="AT701" s="23"/>
      <c r="AU701" s="23"/>
      <c r="AV701" s="23"/>
      <c r="AW701" s="23"/>
      <c r="AX701" s="45">
        <v>3.7378719177378876</v>
      </c>
      <c r="AY701" s="23">
        <v>0.363</v>
      </c>
      <c r="AZ701" s="23"/>
      <c r="BA701" s="23"/>
      <c r="BB701" s="23"/>
      <c r="BC701" s="23"/>
      <c r="BD701" s="23"/>
      <c r="BE701" s="45">
        <v>3.7378719177378876</v>
      </c>
      <c r="BF701" s="45">
        <v>7.0</v>
      </c>
      <c r="BG701" s="23"/>
      <c r="BH701" s="23"/>
      <c r="BI701" s="23"/>
      <c r="BJ701" s="23"/>
      <c r="BK701" s="23"/>
      <c r="BL701" s="45">
        <v>3.7378719177378876</v>
      </c>
      <c r="BM701" s="45">
        <v>0.458</v>
      </c>
      <c r="BN701" s="23"/>
      <c r="BO701" s="23"/>
      <c r="BP701" s="23"/>
      <c r="BQ701" s="23"/>
      <c r="BR701" s="23"/>
      <c r="BS701" s="45">
        <v>3.7378719177378876</v>
      </c>
      <c r="BT701" s="45">
        <v>0.04</v>
      </c>
      <c r="BU701" s="23"/>
      <c r="BV701" s="23"/>
      <c r="BW701" s="23"/>
      <c r="BX701" s="23"/>
      <c r="BY701" s="23"/>
      <c r="BZ701" s="23"/>
      <c r="CA701" s="23"/>
    </row>
    <row r="702" ht="15.75" customHeight="1">
      <c r="A702" s="45">
        <v>3.8042101349986326</v>
      </c>
      <c r="B702" s="46">
        <v>0.084</v>
      </c>
      <c r="C702" s="45"/>
      <c r="D702" s="45"/>
      <c r="E702" s="45"/>
      <c r="F702" s="45"/>
      <c r="G702" s="45"/>
      <c r="H702" s="45">
        <v>3.8042101349986326</v>
      </c>
      <c r="I702" s="46">
        <v>0.151</v>
      </c>
      <c r="J702" s="45"/>
      <c r="K702" s="45"/>
      <c r="L702" s="45"/>
      <c r="M702" s="45"/>
      <c r="N702" s="45"/>
      <c r="O702" s="45">
        <v>3.8042101349986326</v>
      </c>
      <c r="P702" s="45"/>
      <c r="Q702" s="45"/>
      <c r="R702" s="45"/>
      <c r="S702" s="45"/>
      <c r="T702" s="45"/>
      <c r="U702" s="45"/>
      <c r="V702" s="45">
        <v>3.8042101349986326</v>
      </c>
      <c r="W702" s="45">
        <v>2.5184260833355092E-5</v>
      </c>
      <c r="X702" s="45"/>
      <c r="Y702" s="45"/>
      <c r="Z702" s="45"/>
      <c r="AA702" s="45"/>
      <c r="AB702" s="45"/>
      <c r="AC702" s="45">
        <v>3.8042101349986326</v>
      </c>
      <c r="AD702" s="45">
        <v>4.363439462259341</v>
      </c>
      <c r="AE702" s="45"/>
      <c r="AF702" s="45"/>
      <c r="AG702" s="45"/>
      <c r="AH702" s="45"/>
      <c r="AI702" s="45"/>
      <c r="AJ702" s="45">
        <v>3.8042101349986326</v>
      </c>
      <c r="AK702" s="45">
        <v>0.037</v>
      </c>
      <c r="AL702" s="45"/>
      <c r="AM702" s="45"/>
      <c r="AN702" s="45"/>
      <c r="AO702" s="23"/>
      <c r="AP702" s="23"/>
      <c r="AQ702" s="45">
        <v>3.8042101349986326</v>
      </c>
      <c r="AR702" s="45">
        <v>0.074</v>
      </c>
      <c r="AS702" s="23"/>
      <c r="AT702" s="23"/>
      <c r="AU702" s="23"/>
      <c r="AV702" s="23"/>
      <c r="AW702" s="23"/>
      <c r="AX702" s="45">
        <v>3.8042101349986326</v>
      </c>
      <c r="AY702" s="23">
        <v>0.363</v>
      </c>
      <c r="AZ702" s="23"/>
      <c r="BA702" s="23"/>
      <c r="BB702" s="23"/>
      <c r="BC702" s="23"/>
      <c r="BD702" s="23"/>
      <c r="BE702" s="45">
        <v>3.8042101349986326</v>
      </c>
      <c r="BF702" s="45">
        <v>7.0</v>
      </c>
      <c r="BG702" s="23"/>
      <c r="BH702" s="23"/>
      <c r="BI702" s="23"/>
      <c r="BJ702" s="23"/>
      <c r="BK702" s="23"/>
      <c r="BL702" s="45">
        <v>3.8042101349986326</v>
      </c>
      <c r="BM702" s="45">
        <v>0.603</v>
      </c>
      <c r="BN702" s="23"/>
      <c r="BO702" s="23"/>
      <c r="BP702" s="23"/>
      <c r="BQ702" s="23"/>
      <c r="BR702" s="23"/>
      <c r="BS702" s="45">
        <v>3.8042101349986326</v>
      </c>
      <c r="BT702" s="45">
        <v>0.05</v>
      </c>
      <c r="BU702" s="23"/>
      <c r="BV702" s="23"/>
      <c r="BW702" s="23"/>
      <c r="BX702" s="23"/>
      <c r="BY702" s="23"/>
      <c r="BZ702" s="23"/>
      <c r="CA702" s="23"/>
    </row>
    <row r="703" ht="15.75" customHeight="1">
      <c r="A703" s="45">
        <v>3.7196799641744636</v>
      </c>
      <c r="B703" s="46">
        <v>0.086</v>
      </c>
      <c r="C703" s="45"/>
      <c r="D703" s="45"/>
      <c r="E703" s="45"/>
      <c r="F703" s="45"/>
      <c r="G703" s="45"/>
      <c r="H703" s="45">
        <v>3.7196799641744636</v>
      </c>
      <c r="I703" s="46">
        <v>0.15</v>
      </c>
      <c r="J703" s="45"/>
      <c r="K703" s="45"/>
      <c r="L703" s="45"/>
      <c r="M703" s="45"/>
      <c r="N703" s="45"/>
      <c r="O703" s="45">
        <v>3.7196799641744636</v>
      </c>
      <c r="P703" s="45"/>
      <c r="Q703" s="45"/>
      <c r="R703" s="45"/>
      <c r="S703" s="45"/>
      <c r="T703" s="45"/>
      <c r="U703" s="45"/>
      <c r="V703" s="45">
        <v>3.7196799641744636</v>
      </c>
      <c r="W703" s="45">
        <v>1.2037069076280013E-5</v>
      </c>
      <c r="X703" s="45"/>
      <c r="Y703" s="45"/>
      <c r="Z703" s="45"/>
      <c r="AA703" s="45"/>
      <c r="AB703" s="45"/>
      <c r="AC703" s="45">
        <v>3.7196799641744636</v>
      </c>
      <c r="AD703" s="45">
        <v>2.6823552259119805</v>
      </c>
      <c r="AE703" s="45"/>
      <c r="AF703" s="45"/>
      <c r="AG703" s="45"/>
      <c r="AH703" s="45"/>
      <c r="AI703" s="45"/>
      <c r="AJ703" s="45">
        <v>3.7196799641744636</v>
      </c>
      <c r="AK703" s="45">
        <v>0.035</v>
      </c>
      <c r="AL703" s="45"/>
      <c r="AM703" s="45"/>
      <c r="AN703" s="45"/>
      <c r="AO703" s="23"/>
      <c r="AP703" s="23"/>
      <c r="AQ703" s="45">
        <v>3.7196799641744636</v>
      </c>
      <c r="AR703" s="45">
        <v>0.072</v>
      </c>
      <c r="AS703" s="23"/>
      <c r="AT703" s="23"/>
      <c r="AU703" s="23"/>
      <c r="AV703" s="23"/>
      <c r="AW703" s="23"/>
      <c r="AX703" s="45">
        <v>3.7196799641744636</v>
      </c>
      <c r="AY703" s="23">
        <v>0.363</v>
      </c>
      <c r="AZ703" s="23"/>
      <c r="BA703" s="23"/>
      <c r="BB703" s="23"/>
      <c r="BC703" s="23"/>
      <c r="BD703" s="23"/>
      <c r="BE703" s="45">
        <v>3.7196799641744636</v>
      </c>
      <c r="BF703" s="45">
        <v>7.0</v>
      </c>
      <c r="BG703" s="23"/>
      <c r="BH703" s="23"/>
      <c r="BI703" s="23"/>
      <c r="BJ703" s="23"/>
      <c r="BK703" s="23"/>
      <c r="BL703" s="45">
        <v>3.7196799641744636</v>
      </c>
      <c r="BM703" s="45">
        <v>0.655</v>
      </c>
      <c r="BN703" s="23"/>
      <c r="BO703" s="23"/>
      <c r="BP703" s="23"/>
      <c r="BQ703" s="23"/>
      <c r="BR703" s="23"/>
      <c r="BS703" s="45">
        <v>3.7196799641744636</v>
      </c>
      <c r="BT703" s="45">
        <v>0.055</v>
      </c>
      <c r="BU703" s="23"/>
      <c r="BV703" s="23"/>
      <c r="BW703" s="23"/>
      <c r="BX703" s="23"/>
      <c r="BY703" s="23"/>
      <c r="BZ703" s="23"/>
      <c r="CA703" s="23"/>
    </row>
    <row r="704" ht="15.75" customHeight="1">
      <c r="A704" s="45">
        <v>140.42667224408163</v>
      </c>
      <c r="B704" s="46">
        <v>0.063</v>
      </c>
      <c r="C704" s="45"/>
      <c r="D704" s="45"/>
      <c r="E704" s="45"/>
      <c r="F704" s="45"/>
      <c r="G704" s="45"/>
      <c r="H704" s="45">
        <v>140.42667224408163</v>
      </c>
      <c r="I704" s="46">
        <v>0.316</v>
      </c>
      <c r="J704" s="45"/>
      <c r="K704" s="45"/>
      <c r="L704" s="45"/>
      <c r="M704" s="45"/>
      <c r="N704" s="45"/>
      <c r="O704" s="45">
        <v>140.42667224408163</v>
      </c>
      <c r="P704" s="45">
        <v>8.875933018732272E-4</v>
      </c>
      <c r="Q704" s="45"/>
      <c r="R704" s="45"/>
      <c r="S704" s="45"/>
      <c r="T704" s="45"/>
      <c r="U704" s="45"/>
      <c r="V704" s="45">
        <v>140.42667224408163</v>
      </c>
      <c r="W704" s="45"/>
      <c r="X704" s="45"/>
      <c r="Y704" s="45"/>
      <c r="Z704" s="45"/>
      <c r="AA704" s="45"/>
      <c r="AB704" s="45"/>
      <c r="AC704" s="45">
        <v>140.42667224408163</v>
      </c>
      <c r="AD704" s="45">
        <v>19.281297794742414</v>
      </c>
      <c r="AE704" s="45"/>
      <c r="AF704" s="45"/>
      <c r="AG704" s="45"/>
      <c r="AH704" s="45"/>
      <c r="AI704" s="45"/>
      <c r="AJ704" s="45">
        <v>140.42667224408163</v>
      </c>
      <c r="AK704" s="45">
        <v>0.013</v>
      </c>
      <c r="AL704" s="45"/>
      <c r="AM704" s="45"/>
      <c r="AN704" s="45"/>
      <c r="AO704" s="23"/>
      <c r="AP704" s="23"/>
      <c r="AQ704" s="45">
        <v>140.42667224408163</v>
      </c>
      <c r="AR704" s="45">
        <v>0.025</v>
      </c>
      <c r="AS704" s="23"/>
      <c r="AT704" s="23"/>
      <c r="AU704" s="23"/>
      <c r="AV704" s="23"/>
      <c r="AW704" s="23"/>
      <c r="AX704" s="45">
        <v>140.42667224408163</v>
      </c>
      <c r="AY704" s="23"/>
      <c r="AZ704" s="23"/>
      <c r="BA704" s="23"/>
      <c r="BB704" s="23"/>
      <c r="BC704" s="23"/>
      <c r="BD704" s="23"/>
      <c r="BE704" s="45">
        <v>140.42667224408163</v>
      </c>
      <c r="BF704" s="45"/>
      <c r="BG704" s="23"/>
      <c r="BH704" s="23"/>
      <c r="BI704" s="23"/>
      <c r="BJ704" s="23"/>
      <c r="BK704" s="23"/>
      <c r="BL704" s="45">
        <v>140.42667224408163</v>
      </c>
      <c r="BM704" s="45">
        <v>0.008</v>
      </c>
      <c r="BN704" s="23"/>
      <c r="BO704" s="23"/>
      <c r="BP704" s="23"/>
      <c r="BQ704" s="23"/>
      <c r="BR704" s="23"/>
      <c r="BS704" s="45">
        <v>140.42667224408163</v>
      </c>
      <c r="BT704" s="45">
        <v>0.016</v>
      </c>
      <c r="BU704" s="23"/>
      <c r="BV704" s="23"/>
      <c r="BW704" s="23"/>
      <c r="BX704" s="23"/>
      <c r="BY704" s="23"/>
      <c r="BZ704" s="23"/>
      <c r="CA704" s="23"/>
    </row>
    <row r="705" ht="15.75" customHeight="1">
      <c r="A705" s="45">
        <v>141.45640042244804</v>
      </c>
      <c r="B705" s="46">
        <v>0.059</v>
      </c>
      <c r="C705" s="45"/>
      <c r="D705" s="45"/>
      <c r="E705" s="45"/>
      <c r="F705" s="45"/>
      <c r="G705" s="45"/>
      <c r="H705" s="45">
        <v>141.45640042244804</v>
      </c>
      <c r="I705" s="46">
        <v>0.267</v>
      </c>
      <c r="J705" s="45"/>
      <c r="K705" s="45"/>
      <c r="L705" s="45"/>
      <c r="M705" s="45"/>
      <c r="N705" s="45"/>
      <c r="O705" s="45">
        <v>141.45640042244804</v>
      </c>
      <c r="P705" s="45">
        <v>8.148993666561426E-4</v>
      </c>
      <c r="Q705" s="45"/>
      <c r="R705" s="45"/>
      <c r="S705" s="45"/>
      <c r="T705" s="45"/>
      <c r="U705" s="45"/>
      <c r="V705" s="45">
        <v>141.45640042244804</v>
      </c>
      <c r="W705" s="45">
        <v>0.0013852961041705913</v>
      </c>
      <c r="X705" s="45"/>
      <c r="Y705" s="45"/>
      <c r="Z705" s="45"/>
      <c r="AA705" s="45"/>
      <c r="AB705" s="45"/>
      <c r="AC705" s="45">
        <v>141.45640042244804</v>
      </c>
      <c r="AD705" s="45">
        <v>27.896273123548983</v>
      </c>
      <c r="AE705" s="45"/>
      <c r="AF705" s="45"/>
      <c r="AG705" s="45"/>
      <c r="AH705" s="45"/>
      <c r="AI705" s="45"/>
      <c r="AJ705" s="45">
        <v>141.45640042244804</v>
      </c>
      <c r="AK705" s="45">
        <v>0.013</v>
      </c>
      <c r="AL705" s="45"/>
      <c r="AM705" s="45"/>
      <c r="AN705" s="45"/>
      <c r="AO705" s="23"/>
      <c r="AP705" s="23"/>
      <c r="AQ705" s="45">
        <v>141.45640042244804</v>
      </c>
      <c r="AR705" s="45">
        <v>0.024</v>
      </c>
      <c r="AS705" s="23"/>
      <c r="AT705" s="23"/>
      <c r="AU705" s="23"/>
      <c r="AV705" s="23"/>
      <c r="AW705" s="23"/>
      <c r="AX705" s="45">
        <v>141.45640042244804</v>
      </c>
      <c r="AY705" s="23"/>
      <c r="AZ705" s="23"/>
      <c r="BA705" s="23"/>
      <c r="BB705" s="23"/>
      <c r="BC705" s="23"/>
      <c r="BD705" s="23"/>
      <c r="BE705" s="45">
        <v>141.45640042244804</v>
      </c>
      <c r="BF705" s="45"/>
      <c r="BG705" s="23"/>
      <c r="BH705" s="23"/>
      <c r="BI705" s="23"/>
      <c r="BJ705" s="23"/>
      <c r="BK705" s="23"/>
      <c r="BL705" s="45">
        <v>141.45640042244804</v>
      </c>
      <c r="BM705" s="45">
        <v>0.023</v>
      </c>
      <c r="BN705" s="23"/>
      <c r="BO705" s="23"/>
      <c r="BP705" s="23"/>
      <c r="BQ705" s="23"/>
      <c r="BR705" s="23"/>
      <c r="BS705" s="45">
        <v>141.45640042244804</v>
      </c>
      <c r="BT705" s="45">
        <v>0.02</v>
      </c>
      <c r="BU705" s="23"/>
      <c r="BV705" s="23"/>
      <c r="BW705" s="23"/>
      <c r="BX705" s="23"/>
      <c r="BY705" s="23"/>
      <c r="BZ705" s="23"/>
      <c r="CA705" s="23"/>
    </row>
    <row r="706" ht="15.75" customHeight="1">
      <c r="A706" s="45">
        <v>143.3124608041022</v>
      </c>
      <c r="B706" s="46">
        <v>0.054</v>
      </c>
      <c r="C706" s="45"/>
      <c r="D706" s="45"/>
      <c r="E706" s="45"/>
      <c r="F706" s="45"/>
      <c r="G706" s="45"/>
      <c r="H706" s="45">
        <v>143.3124608041022</v>
      </c>
      <c r="I706" s="46">
        <v>0.211</v>
      </c>
      <c r="J706" s="45"/>
      <c r="K706" s="45"/>
      <c r="L706" s="45"/>
      <c r="M706" s="45"/>
      <c r="N706" s="45"/>
      <c r="O706" s="45">
        <v>143.3124608041022</v>
      </c>
      <c r="P706" s="45">
        <v>8.59674733336144E-4</v>
      </c>
      <c r="Q706" s="45"/>
      <c r="R706" s="45"/>
      <c r="S706" s="45"/>
      <c r="T706" s="45"/>
      <c r="U706" s="45"/>
      <c r="V706" s="45">
        <v>143.3124608041022</v>
      </c>
      <c r="W706" s="45">
        <v>0.0014337793541043045</v>
      </c>
      <c r="X706" s="45"/>
      <c r="Y706" s="45"/>
      <c r="Z706" s="45"/>
      <c r="AA706" s="45"/>
      <c r="AB706" s="45"/>
      <c r="AC706" s="45">
        <v>143.3124608041022</v>
      </c>
      <c r="AD706" s="45">
        <v>31.94959736919769</v>
      </c>
      <c r="AE706" s="45"/>
      <c r="AF706" s="45"/>
      <c r="AG706" s="45"/>
      <c r="AH706" s="45"/>
      <c r="AI706" s="45"/>
      <c r="AJ706" s="45">
        <v>143.3124608041022</v>
      </c>
      <c r="AK706" s="45">
        <v>0.014</v>
      </c>
      <c r="AL706" s="45"/>
      <c r="AM706" s="45"/>
      <c r="AN706" s="45"/>
      <c r="AO706" s="23"/>
      <c r="AP706" s="23"/>
      <c r="AQ706" s="45">
        <v>143.3124608041022</v>
      </c>
      <c r="AR706" s="45">
        <v>0.023</v>
      </c>
      <c r="AS706" s="23"/>
      <c r="AT706" s="23"/>
      <c r="AU706" s="23"/>
      <c r="AV706" s="23"/>
      <c r="AW706" s="23"/>
      <c r="AX706" s="45">
        <v>143.3124608041022</v>
      </c>
      <c r="AY706" s="23"/>
      <c r="AZ706" s="23"/>
      <c r="BA706" s="23"/>
      <c r="BB706" s="23"/>
      <c r="BC706" s="23"/>
      <c r="BD706" s="23"/>
      <c r="BE706" s="45">
        <v>143.3124608041022</v>
      </c>
      <c r="BF706" s="45">
        <v>18.0</v>
      </c>
      <c r="BG706" s="23"/>
      <c r="BH706" s="23"/>
      <c r="BI706" s="23"/>
      <c r="BJ706" s="23"/>
      <c r="BK706" s="23"/>
      <c r="BL706" s="45">
        <v>143.3124608041022</v>
      </c>
      <c r="BM706" s="45">
        <v>0.038</v>
      </c>
      <c r="BN706" s="23"/>
      <c r="BO706" s="23"/>
      <c r="BP706" s="23"/>
      <c r="BQ706" s="23"/>
      <c r="BR706" s="23"/>
      <c r="BS706" s="45">
        <v>143.3124608041022</v>
      </c>
      <c r="BT706" s="45">
        <v>0.046</v>
      </c>
      <c r="BU706" s="23"/>
      <c r="BV706" s="23"/>
      <c r="BW706" s="23"/>
      <c r="BX706" s="23"/>
      <c r="BY706" s="23"/>
      <c r="BZ706" s="23"/>
      <c r="CA706" s="23"/>
    </row>
    <row r="707" ht="15.75" customHeight="1">
      <c r="A707" s="45">
        <v>144.26642588109934</v>
      </c>
      <c r="B707" s="46">
        <v>0.056</v>
      </c>
      <c r="C707" s="45"/>
      <c r="D707" s="45"/>
      <c r="E707" s="45"/>
      <c r="F707" s="45"/>
      <c r="G707" s="45"/>
      <c r="H707" s="45">
        <v>144.26642588109934</v>
      </c>
      <c r="I707" s="46">
        <v>0.208</v>
      </c>
      <c r="J707" s="45"/>
      <c r="K707" s="45"/>
      <c r="L707" s="45"/>
      <c r="M707" s="45"/>
      <c r="N707" s="45"/>
      <c r="O707" s="45">
        <v>144.26642588109934</v>
      </c>
      <c r="P707" s="45">
        <v>9.928438564646561E-4</v>
      </c>
      <c r="Q707" s="45"/>
      <c r="R707" s="45"/>
      <c r="S707" s="45"/>
      <c r="T707" s="45"/>
      <c r="U707" s="45"/>
      <c r="V707" s="45">
        <v>144.26642588109934</v>
      </c>
      <c r="W707" s="45">
        <v>0.001836298424273512</v>
      </c>
      <c r="X707" s="45"/>
      <c r="Y707" s="45"/>
      <c r="Z707" s="45"/>
      <c r="AA707" s="45"/>
      <c r="AB707" s="45"/>
      <c r="AC707" s="45">
        <v>144.26642588109934</v>
      </c>
      <c r="AD707" s="45">
        <v>71.38957157002854</v>
      </c>
      <c r="AE707" s="45"/>
      <c r="AF707" s="45"/>
      <c r="AG707" s="45"/>
      <c r="AH707" s="45"/>
      <c r="AI707" s="45"/>
      <c r="AJ707" s="45">
        <v>144.26642588109934</v>
      </c>
      <c r="AK707" s="45">
        <v>0.014</v>
      </c>
      <c r="AL707" s="45"/>
      <c r="AM707" s="45"/>
      <c r="AN707" s="45"/>
      <c r="AO707" s="23"/>
      <c r="AP707" s="23"/>
      <c r="AQ707" s="45">
        <v>144.26642588109934</v>
      </c>
      <c r="AR707" s="45">
        <v>0.022</v>
      </c>
      <c r="AS707" s="23"/>
      <c r="AT707" s="23"/>
      <c r="AU707" s="23"/>
      <c r="AV707" s="23"/>
      <c r="AW707" s="23"/>
      <c r="AX707" s="45">
        <v>144.26642588109934</v>
      </c>
      <c r="AY707" s="23"/>
      <c r="AZ707" s="23"/>
      <c r="BA707" s="23"/>
      <c r="BB707" s="23"/>
      <c r="BC707" s="23"/>
      <c r="BD707" s="23"/>
      <c r="BE707" s="45">
        <v>144.26642588109934</v>
      </c>
      <c r="BF707" s="45">
        <v>18.0</v>
      </c>
      <c r="BG707" s="23"/>
      <c r="BH707" s="23"/>
      <c r="BI707" s="23"/>
      <c r="BJ707" s="23"/>
      <c r="BK707" s="23"/>
      <c r="BL707" s="45">
        <v>144.26642588109934</v>
      </c>
      <c r="BM707" s="45">
        <v>0.067</v>
      </c>
      <c r="BN707" s="23"/>
      <c r="BO707" s="23"/>
      <c r="BP707" s="23"/>
      <c r="BQ707" s="23"/>
      <c r="BR707" s="23"/>
      <c r="BS707" s="45">
        <v>144.26642588109934</v>
      </c>
      <c r="BT707" s="45">
        <v>0.049</v>
      </c>
      <c r="BU707" s="23"/>
      <c r="BV707" s="23"/>
      <c r="BW707" s="23"/>
      <c r="BX707" s="23"/>
      <c r="BY707" s="23"/>
      <c r="BZ707" s="23"/>
      <c r="CA707" s="23"/>
    </row>
    <row r="708" ht="15.75" customHeight="1">
      <c r="A708" s="45">
        <v>144.9701381497401</v>
      </c>
      <c r="B708" s="46">
        <v>0.055</v>
      </c>
      <c r="C708" s="45"/>
      <c r="D708" s="45"/>
      <c r="E708" s="45"/>
      <c r="F708" s="45"/>
      <c r="G708" s="45"/>
      <c r="H708" s="45">
        <v>144.9701381497401</v>
      </c>
      <c r="I708" s="46">
        <v>0.186</v>
      </c>
      <c r="J708" s="45"/>
      <c r="K708" s="45"/>
      <c r="L708" s="45"/>
      <c r="M708" s="45"/>
      <c r="N708" s="45"/>
      <c r="O708" s="45">
        <v>144.9701381497401</v>
      </c>
      <c r="P708" s="45">
        <v>9.462947072838158E-4</v>
      </c>
      <c r="Q708" s="45"/>
      <c r="R708" s="45"/>
      <c r="S708" s="45"/>
      <c r="T708" s="45"/>
      <c r="U708" s="45"/>
      <c r="V708" s="45">
        <v>144.9701381497401</v>
      </c>
      <c r="W708" s="45">
        <v>0.0016809749654799783</v>
      </c>
      <c r="X708" s="45"/>
      <c r="Y708" s="45"/>
      <c r="Z708" s="45"/>
      <c r="AA708" s="45"/>
      <c r="AB708" s="45"/>
      <c r="AC708" s="45">
        <v>144.9701381497401</v>
      </c>
      <c r="AD708" s="45">
        <v>94.19828141205878</v>
      </c>
      <c r="AE708" s="45"/>
      <c r="AF708" s="45"/>
      <c r="AG708" s="45"/>
      <c r="AH708" s="45"/>
      <c r="AI708" s="45"/>
      <c r="AJ708" s="45">
        <v>144.9701381497401</v>
      </c>
      <c r="AK708" s="45">
        <v>0.014</v>
      </c>
      <c r="AL708" s="45"/>
      <c r="AM708" s="45"/>
      <c r="AN708" s="45"/>
      <c r="AO708" s="23"/>
      <c r="AP708" s="23"/>
      <c r="AQ708" s="45">
        <v>144.9701381497401</v>
      </c>
      <c r="AR708" s="45">
        <v>0.021</v>
      </c>
      <c r="AS708" s="23"/>
      <c r="AT708" s="23"/>
      <c r="AU708" s="23"/>
      <c r="AV708" s="23"/>
      <c r="AW708" s="23"/>
      <c r="AX708" s="45">
        <v>144.9701381497401</v>
      </c>
      <c r="AY708" s="23">
        <v>0.366</v>
      </c>
      <c r="AZ708" s="23"/>
      <c r="BA708" s="23"/>
      <c r="BB708" s="23"/>
      <c r="BC708" s="23"/>
      <c r="BD708" s="23"/>
      <c r="BE708" s="45">
        <v>144.9701381497401</v>
      </c>
      <c r="BF708" s="45">
        <v>18.0</v>
      </c>
      <c r="BG708" s="23"/>
      <c r="BH708" s="23"/>
      <c r="BI708" s="23"/>
      <c r="BJ708" s="23"/>
      <c r="BK708" s="23"/>
      <c r="BL708" s="45">
        <v>144.9701381497401</v>
      </c>
      <c r="BM708" s="45">
        <v>0.105</v>
      </c>
      <c r="BN708" s="23"/>
      <c r="BO708" s="23"/>
      <c r="BP708" s="23"/>
      <c r="BQ708" s="23"/>
      <c r="BR708" s="23"/>
      <c r="BS708" s="45">
        <v>144.9701381497401</v>
      </c>
      <c r="BT708" s="45">
        <v>0.053</v>
      </c>
      <c r="BU708" s="23"/>
      <c r="BV708" s="23"/>
      <c r="BW708" s="23"/>
      <c r="BX708" s="23"/>
      <c r="BY708" s="23"/>
      <c r="BZ708" s="23"/>
      <c r="CA708" s="23"/>
    </row>
    <row r="709" ht="15.75" customHeight="1">
      <c r="A709" s="45">
        <v>146.24417207169975</v>
      </c>
      <c r="B709" s="46">
        <v>0.053</v>
      </c>
      <c r="C709" s="45"/>
      <c r="D709" s="45"/>
      <c r="E709" s="45"/>
      <c r="F709" s="45"/>
      <c r="G709" s="45"/>
      <c r="H709" s="45">
        <v>146.24417207169975</v>
      </c>
      <c r="I709" s="46">
        <v>0.18</v>
      </c>
      <c r="J709" s="45"/>
      <c r="K709" s="45"/>
      <c r="L709" s="45"/>
      <c r="M709" s="45"/>
      <c r="N709" s="45"/>
      <c r="O709" s="45">
        <v>146.24417207169975</v>
      </c>
      <c r="P709" s="45"/>
      <c r="Q709" s="45"/>
      <c r="R709" s="45"/>
      <c r="S709" s="45"/>
      <c r="T709" s="45"/>
      <c r="U709" s="45"/>
      <c r="V709" s="45">
        <v>146.24417207169975</v>
      </c>
      <c r="W709" s="45"/>
      <c r="X709" s="45"/>
      <c r="Y709" s="45"/>
      <c r="Z709" s="45"/>
      <c r="AA709" s="45"/>
      <c r="AB709" s="45"/>
      <c r="AC709" s="45">
        <v>146.24417207169975</v>
      </c>
      <c r="AD709" s="45">
        <v>106.8962749811766</v>
      </c>
      <c r="AE709" s="45"/>
      <c r="AF709" s="45"/>
      <c r="AG709" s="45"/>
      <c r="AH709" s="45"/>
      <c r="AI709" s="45"/>
      <c r="AJ709" s="45">
        <v>146.24417207169975</v>
      </c>
      <c r="AK709" s="45">
        <v>0.014</v>
      </c>
      <c r="AL709" s="45"/>
      <c r="AM709" s="45"/>
      <c r="AN709" s="45"/>
      <c r="AO709" s="23"/>
      <c r="AP709" s="23"/>
      <c r="AQ709" s="45">
        <v>146.24417207169975</v>
      </c>
      <c r="AR709" s="45">
        <v>0.02</v>
      </c>
      <c r="AS709" s="23"/>
      <c r="AT709" s="23"/>
      <c r="AU709" s="23"/>
      <c r="AV709" s="23"/>
      <c r="AW709" s="23"/>
      <c r="AX709" s="45">
        <v>146.24417207169975</v>
      </c>
      <c r="AY709" s="23">
        <v>0.366</v>
      </c>
      <c r="AZ709" s="23"/>
      <c r="BA709" s="23"/>
      <c r="BB709" s="23"/>
      <c r="BC709" s="23"/>
      <c r="BD709" s="23"/>
      <c r="BE709" s="45">
        <v>146.24417207169975</v>
      </c>
      <c r="BF709" s="45">
        <v>17.0</v>
      </c>
      <c r="BG709" s="23"/>
      <c r="BH709" s="23"/>
      <c r="BI709" s="23"/>
      <c r="BJ709" s="23"/>
      <c r="BK709" s="23"/>
      <c r="BL709" s="45">
        <v>146.24417207169975</v>
      </c>
      <c r="BM709" s="45">
        <v>0.42</v>
      </c>
      <c r="BN709" s="23"/>
      <c r="BO709" s="23"/>
      <c r="BP709" s="23"/>
      <c r="BQ709" s="23"/>
      <c r="BR709" s="23"/>
      <c r="BS709" s="45">
        <v>146.24417207169975</v>
      </c>
      <c r="BT709" s="45">
        <v>0.056</v>
      </c>
      <c r="BU709" s="23"/>
      <c r="BV709" s="23"/>
      <c r="BW709" s="23"/>
      <c r="BX709" s="23"/>
      <c r="BY709" s="23"/>
      <c r="BZ709" s="23"/>
      <c r="CA709" s="23"/>
    </row>
    <row r="710" ht="15.75" customHeight="1">
      <c r="A710" s="45">
        <v>151.25085939846454</v>
      </c>
      <c r="B710" s="46">
        <v>0.046</v>
      </c>
      <c r="C710" s="45"/>
      <c r="D710" s="45"/>
      <c r="E710" s="45"/>
      <c r="F710" s="45"/>
      <c r="G710" s="45"/>
      <c r="H710" s="45">
        <v>151.25085939846454</v>
      </c>
      <c r="I710" s="46">
        <v>0.165</v>
      </c>
      <c r="J710" s="45"/>
      <c r="K710" s="45"/>
      <c r="L710" s="45"/>
      <c r="M710" s="45"/>
      <c r="N710" s="45"/>
      <c r="O710" s="45">
        <v>151.25085939846454</v>
      </c>
      <c r="P710" s="45"/>
      <c r="Q710" s="45"/>
      <c r="R710" s="45"/>
      <c r="S710" s="45"/>
      <c r="T710" s="45"/>
      <c r="U710" s="45"/>
      <c r="V710" s="45">
        <v>151.25085939846454</v>
      </c>
      <c r="W710" s="45"/>
      <c r="X710" s="45"/>
      <c r="Y710" s="45"/>
      <c r="Z710" s="45"/>
      <c r="AA710" s="45"/>
      <c r="AB710" s="45"/>
      <c r="AC710" s="45">
        <v>151.25085939846454</v>
      </c>
      <c r="AD710" s="45">
        <v>115.38916920467095</v>
      </c>
      <c r="AE710" s="45"/>
      <c r="AF710" s="45"/>
      <c r="AG710" s="45"/>
      <c r="AH710" s="45"/>
      <c r="AI710" s="45"/>
      <c r="AJ710" s="45">
        <v>151.25085939846454</v>
      </c>
      <c r="AK710" s="45">
        <v>0.014</v>
      </c>
      <c r="AL710" s="45"/>
      <c r="AM710" s="45"/>
      <c r="AN710" s="45"/>
      <c r="AO710" s="23"/>
      <c r="AP710" s="23"/>
      <c r="AQ710" s="45">
        <v>151.25085939846454</v>
      </c>
      <c r="AR710" s="45">
        <v>0.019</v>
      </c>
      <c r="AS710" s="23"/>
      <c r="AT710" s="23"/>
      <c r="AU710" s="23"/>
      <c r="AV710" s="23"/>
      <c r="AW710" s="23"/>
      <c r="AX710" s="45">
        <v>151.25085939846454</v>
      </c>
      <c r="AY710" s="23">
        <v>0.388</v>
      </c>
      <c r="AZ710" s="23"/>
      <c r="BA710" s="23"/>
      <c r="BB710" s="23"/>
      <c r="BC710" s="23"/>
      <c r="BD710" s="23"/>
      <c r="BE710" s="45">
        <v>151.25085939846454</v>
      </c>
      <c r="BF710" s="45">
        <v>17.0</v>
      </c>
      <c r="BG710" s="23"/>
      <c r="BH710" s="23"/>
      <c r="BI710" s="23"/>
      <c r="BJ710" s="23"/>
      <c r="BK710" s="23"/>
      <c r="BL710" s="45">
        <v>151.25085939846454</v>
      </c>
      <c r="BM710" s="45">
        <v>0.628</v>
      </c>
      <c r="BN710" s="23"/>
      <c r="BO710" s="23"/>
      <c r="BP710" s="23"/>
      <c r="BQ710" s="23"/>
      <c r="BR710" s="23"/>
      <c r="BS710" s="45">
        <v>151.25085939846454</v>
      </c>
      <c r="BT710" s="45">
        <v>0.06</v>
      </c>
      <c r="BU710" s="23"/>
      <c r="BV710" s="23"/>
      <c r="BW710" s="23"/>
      <c r="BX710" s="23"/>
      <c r="BY710" s="23"/>
      <c r="BZ710" s="23"/>
      <c r="CA710" s="23"/>
    </row>
    <row r="711" ht="15.75" customHeight="1">
      <c r="A711" s="45">
        <v>152.16951336159877</v>
      </c>
      <c r="B711" s="46">
        <v>0.043</v>
      </c>
      <c r="C711" s="45"/>
      <c r="D711" s="45"/>
      <c r="E711" s="45"/>
      <c r="F711" s="45"/>
      <c r="G711" s="45"/>
      <c r="H711" s="45">
        <v>152.16951336159877</v>
      </c>
      <c r="I711" s="46">
        <v>0.175</v>
      </c>
      <c r="J711" s="45"/>
      <c r="K711" s="45"/>
      <c r="L711" s="45"/>
      <c r="M711" s="45"/>
      <c r="N711" s="45"/>
      <c r="O711" s="45">
        <v>152.16951336159877</v>
      </c>
      <c r="P711" s="45">
        <v>6.653259391809471E-4</v>
      </c>
      <c r="Q711" s="45"/>
      <c r="R711" s="45"/>
      <c r="S711" s="45"/>
      <c r="T711" s="45"/>
      <c r="U711" s="45"/>
      <c r="V711" s="45">
        <v>152.16951336159877</v>
      </c>
      <c r="W711" s="45">
        <v>0.0011516419209749965</v>
      </c>
      <c r="X711" s="45"/>
      <c r="Y711" s="45"/>
      <c r="Z711" s="45"/>
      <c r="AA711" s="45"/>
      <c r="AB711" s="45"/>
      <c r="AC711" s="45">
        <v>152.16951336159877</v>
      </c>
      <c r="AD711" s="45">
        <v>128.63192059884037</v>
      </c>
      <c r="AE711" s="45"/>
      <c r="AF711" s="45"/>
      <c r="AG711" s="45"/>
      <c r="AH711" s="45"/>
      <c r="AI711" s="45"/>
      <c r="AJ711" s="45">
        <v>152.16951336159877</v>
      </c>
      <c r="AK711" s="45">
        <v>0.014</v>
      </c>
      <c r="AL711" s="45"/>
      <c r="AM711" s="45"/>
      <c r="AN711" s="45"/>
      <c r="AO711" s="23"/>
      <c r="AP711" s="23"/>
      <c r="AQ711" s="45">
        <v>152.16951336159877</v>
      </c>
      <c r="AR711" s="45">
        <v>0.018</v>
      </c>
      <c r="AS711" s="23"/>
      <c r="AT711" s="23"/>
      <c r="AU711" s="23"/>
      <c r="AV711" s="23"/>
      <c r="AW711" s="23"/>
      <c r="AX711" s="45">
        <v>152.16951336159877</v>
      </c>
      <c r="AY711" s="23">
        <v>0.386</v>
      </c>
      <c r="AZ711" s="23"/>
      <c r="BA711" s="23"/>
      <c r="BB711" s="23"/>
      <c r="BC711" s="23"/>
      <c r="BD711" s="23"/>
      <c r="BE711" s="45">
        <v>152.16951336159877</v>
      </c>
      <c r="BF711" s="45">
        <v>17.0</v>
      </c>
      <c r="BG711" s="23"/>
      <c r="BH711" s="23"/>
      <c r="BI711" s="23"/>
      <c r="BJ711" s="23"/>
      <c r="BK711" s="23"/>
      <c r="BL711" s="45">
        <v>152.16951336159877</v>
      </c>
      <c r="BM711" s="45">
        <v>0.484</v>
      </c>
      <c r="BN711" s="23"/>
      <c r="BO711" s="23"/>
      <c r="BP711" s="23"/>
      <c r="BQ711" s="23"/>
      <c r="BR711" s="23"/>
      <c r="BS711" s="45">
        <v>152.16951336159877</v>
      </c>
      <c r="BT711" s="45">
        <v>0.062</v>
      </c>
      <c r="BU711" s="23"/>
      <c r="BV711" s="23"/>
      <c r="BW711" s="23"/>
      <c r="BX711" s="23"/>
      <c r="BY711" s="23"/>
      <c r="BZ711" s="23"/>
      <c r="CA711" s="23"/>
    </row>
    <row r="712" ht="15.75" customHeight="1">
      <c r="A712" s="45">
        <v>153.46238773325103</v>
      </c>
      <c r="B712" s="46">
        <v>0.038</v>
      </c>
      <c r="C712" s="45"/>
      <c r="D712" s="45"/>
      <c r="E712" s="45"/>
      <c r="F712" s="45"/>
      <c r="G712" s="45"/>
      <c r="H712" s="45">
        <v>153.46238773325103</v>
      </c>
      <c r="I712" s="46">
        <v>0.17</v>
      </c>
      <c r="J712" s="45"/>
      <c r="K712" s="45"/>
      <c r="L712" s="45"/>
      <c r="M712" s="45"/>
      <c r="N712" s="45"/>
      <c r="O712" s="45">
        <v>153.46238773325103</v>
      </c>
      <c r="P712" s="45">
        <v>8.621520311951469E-4</v>
      </c>
      <c r="Q712" s="45"/>
      <c r="R712" s="45"/>
      <c r="S712" s="45"/>
      <c r="T712" s="45"/>
      <c r="U712" s="45"/>
      <c r="V712" s="45">
        <v>153.46238773325103</v>
      </c>
      <c r="W712" s="45">
        <v>0.0014763384918707048</v>
      </c>
      <c r="X712" s="45"/>
      <c r="Y712" s="45"/>
      <c r="Z712" s="45"/>
      <c r="AA712" s="45"/>
      <c r="AB712" s="45"/>
      <c r="AC712" s="45">
        <v>153.46238773325103</v>
      </c>
      <c r="AD712" s="45">
        <v>127.68879242788616</v>
      </c>
      <c r="AE712" s="45"/>
      <c r="AF712" s="45"/>
      <c r="AG712" s="45"/>
      <c r="AH712" s="45"/>
      <c r="AI712" s="45"/>
      <c r="AJ712" s="45">
        <v>153.46238773325103</v>
      </c>
      <c r="AK712" s="45">
        <v>0.014</v>
      </c>
      <c r="AL712" s="45"/>
      <c r="AM712" s="45"/>
      <c r="AN712" s="45"/>
      <c r="AO712" s="23"/>
      <c r="AP712" s="23"/>
      <c r="AQ712" s="45">
        <v>153.46238773325103</v>
      </c>
      <c r="AR712" s="45">
        <v>0.017</v>
      </c>
      <c r="AS712" s="23"/>
      <c r="AT712" s="23"/>
      <c r="AU712" s="23"/>
      <c r="AV712" s="23"/>
      <c r="AW712" s="23"/>
      <c r="AX712" s="45">
        <v>153.46238773325103</v>
      </c>
      <c r="AY712" s="23">
        <v>0.386</v>
      </c>
      <c r="AZ712" s="23"/>
      <c r="BA712" s="23"/>
      <c r="BB712" s="23"/>
      <c r="BC712" s="23"/>
      <c r="BD712" s="23"/>
      <c r="BE712" s="45">
        <v>153.46238773325103</v>
      </c>
      <c r="BF712" s="45">
        <v>14.0</v>
      </c>
      <c r="BG712" s="23"/>
      <c r="BH712" s="23"/>
      <c r="BI712" s="23"/>
      <c r="BJ712" s="23"/>
      <c r="BK712" s="23"/>
      <c r="BL712" s="45">
        <v>153.46238773325103</v>
      </c>
      <c r="BM712" s="45">
        <v>0.738</v>
      </c>
      <c r="BN712" s="23"/>
      <c r="BO712" s="23"/>
      <c r="BP712" s="23"/>
      <c r="BQ712" s="23"/>
      <c r="BR712" s="23"/>
      <c r="BS712" s="45">
        <v>153.46238773325103</v>
      </c>
      <c r="BT712" s="45">
        <v>0.153</v>
      </c>
      <c r="BU712" s="23"/>
      <c r="BV712" s="23"/>
      <c r="BW712" s="23"/>
      <c r="BX712" s="23"/>
      <c r="BY712" s="23"/>
      <c r="BZ712" s="23"/>
      <c r="CA712" s="23"/>
    </row>
    <row r="713" ht="15.75" customHeight="1">
      <c r="A713" s="45">
        <v>153.84046477538692</v>
      </c>
      <c r="B713" s="46">
        <v>0.045</v>
      </c>
      <c r="C713" s="45"/>
      <c r="D713" s="45"/>
      <c r="E713" s="45"/>
      <c r="F713" s="45"/>
      <c r="G713" s="45"/>
      <c r="H713" s="45">
        <v>153.84046477538692</v>
      </c>
      <c r="I713" s="46">
        <v>0.188</v>
      </c>
      <c r="J713" s="45"/>
      <c r="K713" s="45"/>
      <c r="L713" s="45"/>
      <c r="M713" s="45"/>
      <c r="N713" s="45"/>
      <c r="O713" s="45">
        <v>153.84046477538692</v>
      </c>
      <c r="P713" s="45"/>
      <c r="Q713" s="45"/>
      <c r="R713" s="45"/>
      <c r="S713" s="45"/>
      <c r="T713" s="45"/>
      <c r="U713" s="45"/>
      <c r="V713" s="45">
        <v>153.84046477538692</v>
      </c>
      <c r="W713" s="45"/>
      <c r="X713" s="45"/>
      <c r="Y713" s="45"/>
      <c r="Z713" s="45"/>
      <c r="AA713" s="45"/>
      <c r="AB713" s="45"/>
      <c r="AC713" s="45">
        <v>153.84046477538692</v>
      </c>
      <c r="AD713" s="45">
        <v>157.24671131663413</v>
      </c>
      <c r="AE713" s="45"/>
      <c r="AF713" s="45"/>
      <c r="AG713" s="45"/>
      <c r="AH713" s="45"/>
      <c r="AI713" s="45"/>
      <c r="AJ713" s="45">
        <v>153.84046477538692</v>
      </c>
      <c r="AK713" s="45">
        <v>0.014</v>
      </c>
      <c r="AL713" s="45"/>
      <c r="AM713" s="45"/>
      <c r="AN713" s="45"/>
      <c r="AO713" s="23"/>
      <c r="AP713" s="23"/>
      <c r="AQ713" s="45">
        <v>153.84046477538692</v>
      </c>
      <c r="AR713" s="45">
        <v>0.016</v>
      </c>
      <c r="AS713" s="23"/>
      <c r="AT713" s="23"/>
      <c r="AU713" s="23"/>
      <c r="AV713" s="23"/>
      <c r="AW713" s="23"/>
      <c r="AX713" s="45">
        <v>153.84046477538692</v>
      </c>
      <c r="AY713" s="23">
        <v>0.386</v>
      </c>
      <c r="AZ713" s="23"/>
      <c r="BA713" s="23"/>
      <c r="BB713" s="23"/>
      <c r="BC713" s="23"/>
      <c r="BD713" s="23"/>
      <c r="BE713" s="45">
        <v>153.84046477538692</v>
      </c>
      <c r="BF713" s="45">
        <v>14.0</v>
      </c>
      <c r="BG713" s="23"/>
      <c r="BH713" s="23"/>
      <c r="BI713" s="23"/>
      <c r="BJ713" s="23"/>
      <c r="BK713" s="23"/>
      <c r="BL713" s="45">
        <v>153.84046477538692</v>
      </c>
      <c r="BM713" s="45">
        <v>1.304</v>
      </c>
      <c r="BN713" s="23"/>
      <c r="BO713" s="23"/>
      <c r="BP713" s="23"/>
      <c r="BQ713" s="23"/>
      <c r="BR713" s="23"/>
      <c r="BS713" s="45">
        <v>153.84046477538692</v>
      </c>
      <c r="BT713" s="45">
        <v>0.25</v>
      </c>
      <c r="BU713" s="23"/>
      <c r="BV713" s="23"/>
      <c r="BW713" s="23"/>
      <c r="BX713" s="23"/>
      <c r="BY713" s="23"/>
      <c r="BZ713" s="23"/>
      <c r="CA713" s="23"/>
    </row>
    <row r="714" ht="15.75" customHeight="1">
      <c r="A714" s="45">
        <v>154.08804130736948</v>
      </c>
      <c r="B714" s="46">
        <v>0.046</v>
      </c>
      <c r="C714" s="45"/>
      <c r="D714" s="45"/>
      <c r="E714" s="45"/>
      <c r="F714" s="45"/>
      <c r="G714" s="45"/>
      <c r="H714" s="45">
        <v>154.08804130736948</v>
      </c>
      <c r="I714" s="46">
        <v>0.192</v>
      </c>
      <c r="J714" s="45"/>
      <c r="K714" s="45"/>
      <c r="L714" s="45"/>
      <c r="M714" s="45"/>
      <c r="N714" s="45"/>
      <c r="O714" s="45">
        <v>154.08804130736948</v>
      </c>
      <c r="P714" s="45">
        <v>6.767607249369121E-4</v>
      </c>
      <c r="Q714" s="45"/>
      <c r="R714" s="45"/>
      <c r="S714" s="45"/>
      <c r="T714" s="45"/>
      <c r="U714" s="45"/>
      <c r="V714" s="45">
        <v>154.08804130736948</v>
      </c>
      <c r="W714" s="45">
        <v>0.0011949583687570003</v>
      </c>
      <c r="X714" s="45"/>
      <c r="Y714" s="45"/>
      <c r="Z714" s="45"/>
      <c r="AA714" s="45"/>
      <c r="AB714" s="45"/>
      <c r="AC714" s="45">
        <v>154.08804130736948</v>
      </c>
      <c r="AD714" s="45">
        <v>184.203068701672</v>
      </c>
      <c r="AE714" s="45"/>
      <c r="AF714" s="45"/>
      <c r="AG714" s="45"/>
      <c r="AH714" s="45"/>
      <c r="AI714" s="45"/>
      <c r="AJ714" s="45">
        <v>154.08804130736948</v>
      </c>
      <c r="AK714" s="45">
        <v>0.014</v>
      </c>
      <c r="AL714" s="45"/>
      <c r="AM714" s="45"/>
      <c r="AN714" s="45"/>
      <c r="AO714" s="23"/>
      <c r="AP714" s="23"/>
      <c r="AQ714" s="45">
        <v>154.08804130736948</v>
      </c>
      <c r="AR714" s="45">
        <v>0.015</v>
      </c>
      <c r="AS714" s="23"/>
      <c r="AT714" s="23"/>
      <c r="AU714" s="23"/>
      <c r="AV714" s="23"/>
      <c r="AW714" s="23"/>
      <c r="AX714" s="45">
        <v>154.08804130736948</v>
      </c>
      <c r="AY714" s="23">
        <v>0.388</v>
      </c>
      <c r="AZ714" s="23"/>
      <c r="BA714" s="23"/>
      <c r="BB714" s="23"/>
      <c r="BC714" s="23"/>
      <c r="BD714" s="23"/>
      <c r="BE714" s="45">
        <v>154.08804130736948</v>
      </c>
      <c r="BF714" s="45">
        <v>8.0</v>
      </c>
      <c r="BG714" s="23"/>
      <c r="BH714" s="23"/>
      <c r="BI714" s="23"/>
      <c r="BJ714" s="23"/>
      <c r="BK714" s="23"/>
      <c r="BL714" s="45">
        <v>154.08804130736948</v>
      </c>
      <c r="BM714" s="45">
        <v>1.083</v>
      </c>
      <c r="BN714" s="23"/>
      <c r="BO714" s="23"/>
      <c r="BP714" s="23"/>
      <c r="BQ714" s="23"/>
      <c r="BR714" s="23"/>
      <c r="BS714" s="45">
        <v>154.08804130736948</v>
      </c>
      <c r="BT714" s="45">
        <v>0.32</v>
      </c>
      <c r="BU714" s="23"/>
      <c r="BV714" s="23"/>
      <c r="BW714" s="23"/>
      <c r="BX714" s="23"/>
      <c r="BY714" s="23"/>
      <c r="BZ714" s="23"/>
      <c r="CA714" s="23"/>
    </row>
    <row r="715" ht="15.75" customHeight="1">
      <c r="A715" s="45">
        <v>155.4612036519044</v>
      </c>
      <c r="B715" s="46">
        <v>0.037</v>
      </c>
      <c r="C715" s="45"/>
      <c r="D715" s="45"/>
      <c r="E715" s="45"/>
      <c r="F715" s="45"/>
      <c r="G715" s="45"/>
      <c r="H715" s="45">
        <v>155.4612036519044</v>
      </c>
      <c r="I715" s="46">
        <v>0.178</v>
      </c>
      <c r="J715" s="45"/>
      <c r="K715" s="45"/>
      <c r="L715" s="45"/>
      <c r="M715" s="45"/>
      <c r="N715" s="45"/>
      <c r="O715" s="45">
        <v>155.4612036519044</v>
      </c>
      <c r="P715" s="45">
        <v>7.056055392224059E-4</v>
      </c>
      <c r="Q715" s="45"/>
      <c r="R715" s="45"/>
      <c r="S715" s="45"/>
      <c r="T715" s="45"/>
      <c r="U715" s="45"/>
      <c r="V715" s="45">
        <v>155.4612036519044</v>
      </c>
      <c r="W715" s="45">
        <v>0.0012276525968809879</v>
      </c>
      <c r="X715" s="45"/>
      <c r="Y715" s="45"/>
      <c r="Z715" s="45"/>
      <c r="AA715" s="45"/>
      <c r="AB715" s="45"/>
      <c r="AC715" s="45">
        <v>155.4612036519044</v>
      </c>
      <c r="AD715" s="45">
        <v>187.26333165043326</v>
      </c>
      <c r="AE715" s="45"/>
      <c r="AF715" s="45"/>
      <c r="AG715" s="45"/>
      <c r="AH715" s="45"/>
      <c r="AI715" s="45"/>
      <c r="AJ715" s="45">
        <v>155.4612036519044</v>
      </c>
      <c r="AK715" s="45">
        <v>0.014</v>
      </c>
      <c r="AL715" s="45"/>
      <c r="AM715" s="45"/>
      <c r="AN715" s="45"/>
      <c r="AO715" s="23"/>
      <c r="AP715" s="23"/>
      <c r="AQ715" s="45">
        <v>155.4612036519044</v>
      </c>
      <c r="AR715" s="45">
        <v>0.015</v>
      </c>
      <c r="AS715" s="23"/>
      <c r="AT715" s="23"/>
      <c r="AU715" s="23"/>
      <c r="AV715" s="23"/>
      <c r="AW715" s="23"/>
      <c r="AX715" s="45">
        <v>155.4612036519044</v>
      </c>
      <c r="AY715" s="23">
        <v>0.388</v>
      </c>
      <c r="AZ715" s="23"/>
      <c r="BA715" s="23"/>
      <c r="BB715" s="23"/>
      <c r="BC715" s="23"/>
      <c r="BD715" s="23"/>
      <c r="BE715" s="45">
        <v>155.4612036519044</v>
      </c>
      <c r="BF715" s="45">
        <v>8.0</v>
      </c>
      <c r="BG715" s="23"/>
      <c r="BH715" s="23"/>
      <c r="BI715" s="23"/>
      <c r="BJ715" s="23"/>
      <c r="BK715" s="23"/>
      <c r="BL715" s="45">
        <v>155.4612036519044</v>
      </c>
      <c r="BM715" s="45">
        <v>1.119</v>
      </c>
      <c r="BN715" s="23"/>
      <c r="BO715" s="23"/>
      <c r="BP715" s="23"/>
      <c r="BQ715" s="23"/>
      <c r="BR715" s="23"/>
      <c r="BS715" s="45">
        <v>155.4612036519044</v>
      </c>
      <c r="BT715" s="45">
        <v>0.392</v>
      </c>
      <c r="BU715" s="23"/>
      <c r="BV715" s="23"/>
      <c r="BW715" s="23"/>
      <c r="BX715" s="23"/>
      <c r="BY715" s="23"/>
      <c r="BZ715" s="23"/>
      <c r="CA715" s="23"/>
    </row>
    <row r="716" ht="15.75" customHeight="1">
      <c r="A716" s="45">
        <v>150.38532582512</v>
      </c>
      <c r="B716" s="46">
        <v>0.045</v>
      </c>
      <c r="C716" s="45"/>
      <c r="D716" s="45"/>
      <c r="E716" s="45"/>
      <c r="F716" s="45"/>
      <c r="G716" s="45"/>
      <c r="H716" s="45">
        <v>150.38532582512</v>
      </c>
      <c r="I716" s="46">
        <v>0.172</v>
      </c>
      <c r="J716" s="45"/>
      <c r="K716" s="45"/>
      <c r="L716" s="45"/>
      <c r="M716" s="45"/>
      <c r="N716" s="45"/>
      <c r="O716" s="45">
        <v>150.38532582512</v>
      </c>
      <c r="P716" s="45"/>
      <c r="Q716" s="45"/>
      <c r="R716" s="45"/>
      <c r="S716" s="45"/>
      <c r="T716" s="45"/>
      <c r="U716" s="45"/>
      <c r="V716" s="45">
        <v>150.38532582512</v>
      </c>
      <c r="W716" s="45"/>
      <c r="X716" s="45"/>
      <c r="Y716" s="45"/>
      <c r="Z716" s="45"/>
      <c r="AA716" s="45"/>
      <c r="AB716" s="45"/>
      <c r="AC716" s="45">
        <v>150.38532582512</v>
      </c>
      <c r="AD716" s="45">
        <v>18.2048816390115</v>
      </c>
      <c r="AE716" s="45"/>
      <c r="AF716" s="45"/>
      <c r="AG716" s="45"/>
      <c r="AH716" s="45"/>
      <c r="AI716" s="45"/>
      <c r="AJ716" s="45">
        <v>150.38532582512</v>
      </c>
      <c r="AK716" s="45">
        <v>0.013</v>
      </c>
      <c r="AL716" s="45"/>
      <c r="AM716" s="45"/>
      <c r="AN716" s="45"/>
      <c r="AO716" s="23"/>
      <c r="AP716" s="23"/>
      <c r="AQ716" s="45">
        <v>150.38532582512</v>
      </c>
      <c r="AR716" s="45">
        <v>0.027</v>
      </c>
      <c r="AS716" s="23"/>
      <c r="AT716" s="23"/>
      <c r="AU716" s="23"/>
      <c r="AV716" s="23"/>
      <c r="AW716" s="23"/>
      <c r="AX716" s="45">
        <v>150.38532582512</v>
      </c>
      <c r="AY716" s="23"/>
      <c r="AZ716" s="23"/>
      <c r="BA716" s="23"/>
      <c r="BB716" s="23"/>
      <c r="BC716" s="23"/>
      <c r="BD716" s="23"/>
      <c r="BE716" s="45">
        <v>150.38532582512</v>
      </c>
      <c r="BF716" s="45"/>
      <c r="BG716" s="23"/>
      <c r="BH716" s="23"/>
      <c r="BI716" s="23"/>
      <c r="BJ716" s="23"/>
      <c r="BK716" s="23"/>
      <c r="BL716" s="45">
        <v>150.38532582512</v>
      </c>
      <c r="BM716" s="45">
        <v>0.006</v>
      </c>
      <c r="BN716" s="23"/>
      <c r="BO716" s="23"/>
      <c r="BP716" s="23"/>
      <c r="BQ716" s="23"/>
      <c r="BR716" s="23"/>
      <c r="BS716" s="45">
        <v>150.38532582512</v>
      </c>
      <c r="BT716" s="45">
        <v>0.013</v>
      </c>
      <c r="BU716" s="23"/>
      <c r="BV716" s="23"/>
      <c r="BW716" s="23"/>
      <c r="BX716" s="23"/>
      <c r="BY716" s="23"/>
      <c r="BZ716" s="23"/>
      <c r="CA716" s="23"/>
    </row>
    <row r="717" ht="15.75" customHeight="1">
      <c r="A717" s="45">
        <v>70.75884505375284</v>
      </c>
      <c r="B717" s="46">
        <v>0.047</v>
      </c>
      <c r="C717" s="45"/>
      <c r="D717" s="45"/>
      <c r="E717" s="45"/>
      <c r="F717" s="45"/>
      <c r="G717" s="45"/>
      <c r="H717" s="45">
        <v>70.75884505375284</v>
      </c>
      <c r="I717" s="46">
        <v>0.197</v>
      </c>
      <c r="J717" s="45"/>
      <c r="K717" s="45"/>
      <c r="L717" s="45"/>
      <c r="M717" s="45"/>
      <c r="N717" s="45"/>
      <c r="O717" s="45">
        <v>70.75884505375284</v>
      </c>
      <c r="P717" s="45">
        <v>0.001548599467403097</v>
      </c>
      <c r="Q717" s="45"/>
      <c r="R717" s="45"/>
      <c r="S717" s="45"/>
      <c r="T717" s="45"/>
      <c r="U717" s="45"/>
      <c r="V717" s="45">
        <v>70.75884505375284</v>
      </c>
      <c r="W717" s="45"/>
      <c r="X717" s="45"/>
      <c r="Y717" s="45"/>
      <c r="Z717" s="45"/>
      <c r="AA717" s="45"/>
      <c r="AB717" s="45"/>
      <c r="AC717" s="45">
        <v>70.75884505375284</v>
      </c>
      <c r="AD717" s="45">
        <v>14.671072097840023</v>
      </c>
      <c r="AE717" s="45"/>
      <c r="AF717" s="45"/>
      <c r="AG717" s="45"/>
      <c r="AH717" s="45"/>
      <c r="AI717" s="45"/>
      <c r="AJ717" s="45">
        <v>70.75884505375284</v>
      </c>
      <c r="AK717" s="45">
        <v>0.014</v>
      </c>
      <c r="AL717" s="45"/>
      <c r="AM717" s="45"/>
      <c r="AN717" s="45"/>
      <c r="AO717" s="23"/>
      <c r="AP717" s="23"/>
      <c r="AQ717" s="45">
        <v>70.75884505375284</v>
      </c>
      <c r="AR717" s="45">
        <v>0.057</v>
      </c>
      <c r="AS717" s="23"/>
      <c r="AT717" s="23"/>
      <c r="AU717" s="23"/>
      <c r="AV717" s="23"/>
      <c r="AW717" s="23"/>
      <c r="AX717" s="45">
        <v>70.75884505375284</v>
      </c>
      <c r="AY717" s="23"/>
      <c r="AZ717" s="23"/>
      <c r="BA717" s="23"/>
      <c r="BB717" s="23"/>
      <c r="BC717" s="23"/>
      <c r="BD717" s="23"/>
      <c r="BE717" s="45">
        <v>70.75884505375284</v>
      </c>
      <c r="BF717" s="45"/>
      <c r="BG717" s="23"/>
      <c r="BH717" s="23"/>
      <c r="BI717" s="23"/>
      <c r="BJ717" s="23"/>
      <c r="BK717" s="23"/>
      <c r="BL717" s="45">
        <v>70.75884505375284</v>
      </c>
      <c r="BM717" s="45">
        <v>0.089</v>
      </c>
      <c r="BN717" s="23"/>
      <c r="BO717" s="23"/>
      <c r="BP717" s="23"/>
      <c r="BQ717" s="23"/>
      <c r="BR717" s="23"/>
      <c r="BS717" s="45">
        <v>70.75884505375284</v>
      </c>
      <c r="BT717" s="45">
        <v>0.003</v>
      </c>
      <c r="BU717" s="23"/>
      <c r="BV717" s="23"/>
      <c r="BW717" s="23"/>
      <c r="BX717" s="23"/>
      <c r="BY717" s="23"/>
      <c r="BZ717" s="23"/>
      <c r="CA717" s="23"/>
    </row>
    <row r="718" ht="15.75" customHeight="1">
      <c r="A718" s="45">
        <v>70.7585472255704</v>
      </c>
      <c r="B718" s="46">
        <v>0.045</v>
      </c>
      <c r="C718" s="45"/>
      <c r="D718" s="45"/>
      <c r="E718" s="45"/>
      <c r="F718" s="45"/>
      <c r="G718" s="45"/>
      <c r="H718" s="45">
        <v>70.7585472255704</v>
      </c>
      <c r="I718" s="46">
        <v>0.197</v>
      </c>
      <c r="J718" s="45"/>
      <c r="K718" s="45"/>
      <c r="L718" s="45"/>
      <c r="M718" s="45"/>
      <c r="N718" s="45"/>
      <c r="O718" s="45">
        <v>70.7585472255704</v>
      </c>
      <c r="P718" s="45">
        <v>0.0014177766628528075</v>
      </c>
      <c r="Q718" s="45"/>
      <c r="R718" s="45"/>
      <c r="S718" s="45"/>
      <c r="T718" s="45"/>
      <c r="U718" s="45"/>
      <c r="V718" s="45">
        <v>70.7585472255704</v>
      </c>
      <c r="W718" s="45">
        <v>0.0055960939555430465</v>
      </c>
      <c r="X718" s="45"/>
      <c r="Y718" s="45"/>
      <c r="Z718" s="45"/>
      <c r="AA718" s="45"/>
      <c r="AB718" s="45"/>
      <c r="AC718" s="45">
        <v>70.7585472255704</v>
      </c>
      <c r="AD718" s="45">
        <v>13.46067951957611</v>
      </c>
      <c r="AE718" s="45"/>
      <c r="AF718" s="45"/>
      <c r="AG718" s="45"/>
      <c r="AH718" s="45"/>
      <c r="AI718" s="45"/>
      <c r="AJ718" s="45">
        <v>70.7585472255704</v>
      </c>
      <c r="AK718" s="45">
        <v>0.014</v>
      </c>
      <c r="AL718" s="45"/>
      <c r="AM718" s="45"/>
      <c r="AN718" s="45"/>
      <c r="AO718" s="23"/>
      <c r="AP718" s="23"/>
      <c r="AQ718" s="45">
        <v>70.7585472255704</v>
      </c>
      <c r="AR718" s="45">
        <v>0.053</v>
      </c>
      <c r="AS718" s="23"/>
      <c r="AT718" s="23"/>
      <c r="AU718" s="23"/>
      <c r="AV718" s="23"/>
      <c r="AW718" s="23"/>
      <c r="AX718" s="45">
        <v>70.7585472255704</v>
      </c>
      <c r="AY718" s="23"/>
      <c r="AZ718" s="23"/>
      <c r="BA718" s="23"/>
      <c r="BB718" s="23"/>
      <c r="BC718" s="23"/>
      <c r="BD718" s="23"/>
      <c r="BE718" s="45">
        <v>70.7585472255704</v>
      </c>
      <c r="BF718" s="45"/>
      <c r="BG718" s="23"/>
      <c r="BH718" s="23"/>
      <c r="BI718" s="23"/>
      <c r="BJ718" s="23"/>
      <c r="BK718" s="23"/>
      <c r="BL718" s="45">
        <v>70.7585472255704</v>
      </c>
      <c r="BM718" s="45">
        <v>0.096</v>
      </c>
      <c r="BN718" s="23"/>
      <c r="BO718" s="23"/>
      <c r="BP718" s="23"/>
      <c r="BQ718" s="23"/>
      <c r="BR718" s="23"/>
      <c r="BS718" s="45">
        <v>70.7585472255704</v>
      </c>
      <c r="BT718" s="45">
        <v>0.05</v>
      </c>
      <c r="BU718" s="23"/>
      <c r="BV718" s="23"/>
      <c r="BW718" s="23"/>
      <c r="BX718" s="23"/>
      <c r="BY718" s="23"/>
      <c r="BZ718" s="23"/>
      <c r="CA718" s="23"/>
    </row>
    <row r="719" ht="15.75" customHeight="1">
      <c r="A719" s="45">
        <v>70.25872275051312</v>
      </c>
      <c r="B719" s="46">
        <v>0.045</v>
      </c>
      <c r="C719" s="45"/>
      <c r="D719" s="45"/>
      <c r="E719" s="45"/>
      <c r="F719" s="45"/>
      <c r="G719" s="45"/>
      <c r="H719" s="45">
        <v>70.25872275051312</v>
      </c>
      <c r="I719" s="46">
        <v>0.174</v>
      </c>
      <c r="J719" s="45"/>
      <c r="K719" s="45"/>
      <c r="L719" s="45"/>
      <c r="M719" s="45"/>
      <c r="N719" s="45"/>
      <c r="O719" s="45">
        <v>70.25872275051312</v>
      </c>
      <c r="P719" s="45">
        <v>0.0014497030640871498</v>
      </c>
      <c r="Q719" s="45"/>
      <c r="R719" s="45"/>
      <c r="S719" s="45"/>
      <c r="T719" s="45"/>
      <c r="U719" s="45"/>
      <c r="V719" s="45">
        <v>70.25872275051312</v>
      </c>
      <c r="W719" s="45">
        <v>0.005177129255170571</v>
      </c>
      <c r="X719" s="45"/>
      <c r="Y719" s="45"/>
      <c r="Z719" s="45"/>
      <c r="AA719" s="45"/>
      <c r="AB719" s="45"/>
      <c r="AC719" s="45">
        <v>70.25872275051312</v>
      </c>
      <c r="AD719" s="45">
        <v>14.573541734980143</v>
      </c>
      <c r="AE719" s="45"/>
      <c r="AF719" s="45"/>
      <c r="AG719" s="45"/>
      <c r="AH719" s="45"/>
      <c r="AI719" s="45"/>
      <c r="AJ719" s="45">
        <v>70.25872275051312</v>
      </c>
      <c r="AK719" s="45">
        <v>0.014</v>
      </c>
      <c r="AL719" s="45"/>
      <c r="AM719" s="45"/>
      <c r="AN719" s="45"/>
      <c r="AO719" s="23"/>
      <c r="AP719" s="23"/>
      <c r="AQ719" s="45">
        <v>70.25872275051312</v>
      </c>
      <c r="AR719" s="45">
        <v>0.05</v>
      </c>
      <c r="AS719" s="23"/>
      <c r="AT719" s="23"/>
      <c r="AU719" s="23"/>
      <c r="AV719" s="23"/>
      <c r="AW719" s="23"/>
      <c r="AX719" s="45">
        <v>70.25872275051312</v>
      </c>
      <c r="AY719" s="23"/>
      <c r="AZ719" s="23"/>
      <c r="BA719" s="23"/>
      <c r="BB719" s="23"/>
      <c r="BC719" s="23"/>
      <c r="BD719" s="23"/>
      <c r="BE719" s="45">
        <v>70.25872275051312</v>
      </c>
      <c r="BF719" s="45">
        <v>105.0</v>
      </c>
      <c r="BG719" s="23"/>
      <c r="BH719" s="23"/>
      <c r="BI719" s="23"/>
      <c r="BJ719" s="23"/>
      <c r="BK719" s="23"/>
      <c r="BL719" s="45">
        <v>70.25872275051312</v>
      </c>
      <c r="BM719" s="45">
        <v>0.126</v>
      </c>
      <c r="BN719" s="23"/>
      <c r="BO719" s="23"/>
      <c r="BP719" s="23"/>
      <c r="BQ719" s="23"/>
      <c r="BR719" s="23"/>
      <c r="BS719" s="45">
        <v>70.25872275051312</v>
      </c>
      <c r="BT719" s="45"/>
      <c r="BU719" s="23"/>
      <c r="BV719" s="23"/>
      <c r="BW719" s="23"/>
      <c r="BX719" s="23"/>
      <c r="BY719" s="23"/>
      <c r="BZ719" s="23"/>
      <c r="CA719" s="23"/>
    </row>
    <row r="720" ht="15.75" customHeight="1">
      <c r="A720" s="45">
        <v>69.67863733220972</v>
      </c>
      <c r="B720" s="46">
        <v>0.066</v>
      </c>
      <c r="C720" s="45"/>
      <c r="D720" s="45"/>
      <c r="E720" s="45"/>
      <c r="F720" s="45"/>
      <c r="G720" s="45"/>
      <c r="H720" s="45">
        <v>69.67863733220972</v>
      </c>
      <c r="I720" s="46">
        <v>0.155</v>
      </c>
      <c r="J720" s="45"/>
      <c r="K720" s="45"/>
      <c r="L720" s="45"/>
      <c r="M720" s="45"/>
      <c r="N720" s="45"/>
      <c r="O720" s="45">
        <v>69.67863733220972</v>
      </c>
      <c r="P720" s="45">
        <v>0.0016038042496839824</v>
      </c>
      <c r="Q720" s="45"/>
      <c r="R720" s="45"/>
      <c r="S720" s="45"/>
      <c r="T720" s="45"/>
      <c r="U720" s="45"/>
      <c r="V720" s="45">
        <v>69.67863733220972</v>
      </c>
      <c r="W720" s="45">
        <v>0.005501956299283694</v>
      </c>
      <c r="X720" s="45"/>
      <c r="Y720" s="45"/>
      <c r="Z720" s="45"/>
      <c r="AA720" s="45"/>
      <c r="AB720" s="45"/>
      <c r="AC720" s="45">
        <v>69.67863733220972</v>
      </c>
      <c r="AD720" s="45">
        <v>16.854270751820863</v>
      </c>
      <c r="AE720" s="45"/>
      <c r="AF720" s="45"/>
      <c r="AG720" s="45"/>
      <c r="AH720" s="45"/>
      <c r="AI720" s="45"/>
      <c r="AJ720" s="45">
        <v>69.67863733220972</v>
      </c>
      <c r="AK720" s="45">
        <v>0.016</v>
      </c>
      <c r="AL720" s="45"/>
      <c r="AM720" s="45"/>
      <c r="AN720" s="45"/>
      <c r="AO720" s="23"/>
      <c r="AP720" s="23"/>
      <c r="AQ720" s="45">
        <v>69.67863733220972</v>
      </c>
      <c r="AR720" s="45">
        <v>0.047</v>
      </c>
      <c r="AS720" s="23"/>
      <c r="AT720" s="23"/>
      <c r="AU720" s="23"/>
      <c r="AV720" s="23"/>
      <c r="AW720" s="23"/>
      <c r="AX720" s="45">
        <v>69.67863733220972</v>
      </c>
      <c r="AY720" s="23"/>
      <c r="AZ720" s="23"/>
      <c r="BA720" s="23"/>
      <c r="BB720" s="23"/>
      <c r="BC720" s="23"/>
      <c r="BD720" s="23"/>
      <c r="BE720" s="45">
        <v>69.67863733220972</v>
      </c>
      <c r="BF720" s="45">
        <v>121.0</v>
      </c>
      <c r="BG720" s="23"/>
      <c r="BH720" s="23"/>
      <c r="BI720" s="23"/>
      <c r="BJ720" s="23"/>
      <c r="BK720" s="23"/>
      <c r="BL720" s="45">
        <v>69.67863733220972</v>
      </c>
      <c r="BM720" s="45">
        <v>0.172</v>
      </c>
      <c r="BN720" s="23"/>
      <c r="BO720" s="23"/>
      <c r="BP720" s="23"/>
      <c r="BQ720" s="23"/>
      <c r="BR720" s="23"/>
      <c r="BS720" s="45">
        <v>69.67863733220972</v>
      </c>
      <c r="BT720" s="45"/>
      <c r="BU720" s="23"/>
      <c r="BV720" s="23"/>
      <c r="BW720" s="23"/>
      <c r="BX720" s="23"/>
      <c r="BY720" s="23"/>
      <c r="BZ720" s="23"/>
      <c r="CA720" s="23"/>
    </row>
    <row r="721" ht="15.75" customHeight="1">
      <c r="A721" s="45">
        <v>70.4400150145677</v>
      </c>
      <c r="B721" s="46">
        <v>0.079</v>
      </c>
      <c r="C721" s="45"/>
      <c r="D721" s="45"/>
      <c r="E721" s="45"/>
      <c r="F721" s="45"/>
      <c r="G721" s="45"/>
      <c r="H721" s="45">
        <v>70.4400150145677</v>
      </c>
      <c r="I721" s="46">
        <v>0.157</v>
      </c>
      <c r="J721" s="45"/>
      <c r="K721" s="45"/>
      <c r="L721" s="45"/>
      <c r="M721" s="45"/>
      <c r="N721" s="45"/>
      <c r="O721" s="45">
        <v>70.4400150145677</v>
      </c>
      <c r="P721" s="45">
        <v>0.0014434242747427563</v>
      </c>
      <c r="Q721" s="45"/>
      <c r="R721" s="45"/>
      <c r="S721" s="45"/>
      <c r="T721" s="45"/>
      <c r="U721" s="45"/>
      <c r="V721" s="45">
        <v>70.4400150145677</v>
      </c>
      <c r="W721" s="45">
        <v>0.0049364562045317775</v>
      </c>
      <c r="X721" s="45"/>
      <c r="Y721" s="45"/>
      <c r="Z721" s="45"/>
      <c r="AA721" s="45"/>
      <c r="AB721" s="45"/>
      <c r="AC721" s="45">
        <v>70.4400150145677</v>
      </c>
      <c r="AD721" s="45">
        <v>22.402688322598713</v>
      </c>
      <c r="AE721" s="45"/>
      <c r="AF721" s="45"/>
      <c r="AG721" s="45"/>
      <c r="AH721" s="45"/>
      <c r="AI721" s="45"/>
      <c r="AJ721" s="45">
        <v>70.4400150145677</v>
      </c>
      <c r="AK721" s="45">
        <v>0.017</v>
      </c>
      <c r="AL721" s="45"/>
      <c r="AM721" s="45"/>
      <c r="AN721" s="45"/>
      <c r="AO721" s="23"/>
      <c r="AP721" s="23"/>
      <c r="AQ721" s="45">
        <v>70.4400150145677</v>
      </c>
      <c r="AR721" s="45">
        <v>0.044</v>
      </c>
      <c r="AS721" s="23"/>
      <c r="AT721" s="23"/>
      <c r="AU721" s="23"/>
      <c r="AV721" s="23"/>
      <c r="AW721" s="23"/>
      <c r="AX721" s="45">
        <v>70.4400150145677</v>
      </c>
      <c r="AY721" s="23">
        <v>0.464</v>
      </c>
      <c r="AZ721" s="23"/>
      <c r="BA721" s="23"/>
      <c r="BB721" s="23"/>
      <c r="BC721" s="23"/>
      <c r="BD721" s="23"/>
      <c r="BE721" s="45">
        <v>70.4400150145677</v>
      </c>
      <c r="BF721" s="45">
        <v>113.0</v>
      </c>
      <c r="BG721" s="23"/>
      <c r="BH721" s="23"/>
      <c r="BI721" s="23"/>
      <c r="BJ721" s="23"/>
      <c r="BK721" s="23"/>
      <c r="BL721" s="45">
        <v>70.4400150145677</v>
      </c>
      <c r="BM721" s="45">
        <v>0.262</v>
      </c>
      <c r="BN721" s="23"/>
      <c r="BO721" s="23"/>
      <c r="BP721" s="23"/>
      <c r="BQ721" s="23"/>
      <c r="BR721" s="23"/>
      <c r="BS721" s="45">
        <v>70.4400150145677</v>
      </c>
      <c r="BT721" s="45">
        <v>0.08</v>
      </c>
      <c r="BU721" s="23"/>
      <c r="BV721" s="23"/>
      <c r="BW721" s="23"/>
      <c r="BX721" s="23"/>
      <c r="BY721" s="23"/>
      <c r="BZ721" s="23"/>
      <c r="CA721" s="23"/>
    </row>
    <row r="722" ht="15.75" customHeight="1">
      <c r="A722" s="45">
        <v>70.2333971748649</v>
      </c>
      <c r="B722" s="46">
        <v>0.079</v>
      </c>
      <c r="C722" s="45"/>
      <c r="D722" s="45"/>
      <c r="E722" s="45"/>
      <c r="F722" s="45"/>
      <c r="G722" s="45"/>
      <c r="H722" s="45">
        <v>70.2333971748649</v>
      </c>
      <c r="I722" s="46">
        <v>0.17</v>
      </c>
      <c r="J722" s="45"/>
      <c r="K722" s="45"/>
      <c r="L722" s="45"/>
      <c r="M722" s="45"/>
      <c r="N722" s="45"/>
      <c r="O722" s="45">
        <v>70.2333971748649</v>
      </c>
      <c r="P722" s="45">
        <v>0.0015825235280598263</v>
      </c>
      <c r="Q722" s="45"/>
      <c r="R722" s="45"/>
      <c r="S722" s="45"/>
      <c r="T722" s="45"/>
      <c r="U722" s="45"/>
      <c r="V722" s="45">
        <v>70.2333971748649</v>
      </c>
      <c r="W722" s="45">
        <v>0.004047120943361757</v>
      </c>
      <c r="X722" s="45"/>
      <c r="Y722" s="45"/>
      <c r="Z722" s="45"/>
      <c r="AA722" s="45"/>
      <c r="AB722" s="45"/>
      <c r="AC722" s="45">
        <v>70.2333971748649</v>
      </c>
      <c r="AD722" s="45">
        <v>30.17248999652309</v>
      </c>
      <c r="AE722" s="45"/>
      <c r="AF722" s="45"/>
      <c r="AG722" s="45"/>
      <c r="AH722" s="45"/>
      <c r="AI722" s="45"/>
      <c r="AJ722" s="45">
        <v>70.2333971748649</v>
      </c>
      <c r="AK722" s="45">
        <v>0.018</v>
      </c>
      <c r="AL722" s="45"/>
      <c r="AM722" s="45"/>
      <c r="AN722" s="45"/>
      <c r="AO722" s="23"/>
      <c r="AP722" s="23"/>
      <c r="AQ722" s="45">
        <v>70.2333971748649</v>
      </c>
      <c r="AR722" s="45">
        <v>0.042</v>
      </c>
      <c r="AS722" s="23"/>
      <c r="AT722" s="23"/>
      <c r="AU722" s="23"/>
      <c r="AV722" s="23"/>
      <c r="AW722" s="23"/>
      <c r="AX722" s="45">
        <v>70.2333971748649</v>
      </c>
      <c r="AY722" s="23">
        <v>0.422</v>
      </c>
      <c r="AZ722" s="23"/>
      <c r="BA722" s="23"/>
      <c r="BB722" s="23"/>
      <c r="BC722" s="23"/>
      <c r="BD722" s="23"/>
      <c r="BE722" s="45">
        <v>70.2333971748649</v>
      </c>
      <c r="BF722" s="45">
        <v>51.0</v>
      </c>
      <c r="BG722" s="23"/>
      <c r="BH722" s="23"/>
      <c r="BI722" s="23"/>
      <c r="BJ722" s="23"/>
      <c r="BK722" s="23"/>
      <c r="BL722" s="45">
        <v>70.2333971748649</v>
      </c>
      <c r="BM722" s="45">
        <v>0.384</v>
      </c>
      <c r="BN722" s="23"/>
      <c r="BO722" s="23"/>
      <c r="BP722" s="23"/>
      <c r="BQ722" s="23"/>
      <c r="BR722" s="23"/>
      <c r="BS722" s="45">
        <v>70.2333971748649</v>
      </c>
      <c r="BT722" s="45">
        <v>0.12</v>
      </c>
      <c r="BU722" s="23"/>
      <c r="BV722" s="23"/>
      <c r="BW722" s="23"/>
      <c r="BX722" s="23"/>
      <c r="BY722" s="23"/>
      <c r="BZ722" s="23"/>
      <c r="CA722" s="23"/>
    </row>
    <row r="723" ht="15.75" customHeight="1">
      <c r="A723" s="45">
        <v>69.49286110496078</v>
      </c>
      <c r="B723" s="46">
        <v>0.062</v>
      </c>
      <c r="C723" s="45"/>
      <c r="D723" s="45"/>
      <c r="E723" s="45"/>
      <c r="F723" s="45"/>
      <c r="G723" s="45"/>
      <c r="H723" s="45">
        <v>69.49286110496078</v>
      </c>
      <c r="I723" s="46">
        <v>0.179</v>
      </c>
      <c r="J723" s="45"/>
      <c r="K723" s="45"/>
      <c r="L723" s="45"/>
      <c r="M723" s="45"/>
      <c r="N723" s="45"/>
      <c r="O723" s="45">
        <v>69.49286110496078</v>
      </c>
      <c r="P723" s="45"/>
      <c r="Q723" s="45"/>
      <c r="R723" s="45"/>
      <c r="S723" s="45"/>
      <c r="T723" s="45"/>
      <c r="U723" s="45"/>
      <c r="V723" s="45">
        <v>69.49286110496078</v>
      </c>
      <c r="W723" s="45"/>
      <c r="X723" s="45"/>
      <c r="Y723" s="45"/>
      <c r="Z723" s="45"/>
      <c r="AA723" s="45"/>
      <c r="AB723" s="45"/>
      <c r="AC723" s="45">
        <v>69.49286110496078</v>
      </c>
      <c r="AD723" s="45">
        <v>44.398867304487666</v>
      </c>
      <c r="AE723" s="45"/>
      <c r="AF723" s="45"/>
      <c r="AG723" s="45"/>
      <c r="AH723" s="45"/>
      <c r="AI723" s="45"/>
      <c r="AJ723" s="45">
        <v>69.49286110496078</v>
      </c>
      <c r="AK723" s="45">
        <v>0.018</v>
      </c>
      <c r="AL723" s="45"/>
      <c r="AM723" s="45"/>
      <c r="AN723" s="45"/>
      <c r="AO723" s="23"/>
      <c r="AP723" s="23"/>
      <c r="AQ723" s="45">
        <v>69.49286110496078</v>
      </c>
      <c r="AR723" s="45">
        <v>0.039</v>
      </c>
      <c r="AS723" s="23"/>
      <c r="AT723" s="23"/>
      <c r="AU723" s="23"/>
      <c r="AV723" s="23"/>
      <c r="AW723" s="23"/>
      <c r="AX723" s="45">
        <v>69.49286110496078</v>
      </c>
      <c r="AY723" s="23">
        <v>0.409</v>
      </c>
      <c r="AZ723" s="23"/>
      <c r="BA723" s="23"/>
      <c r="BB723" s="23"/>
      <c r="BC723" s="23"/>
      <c r="BD723" s="23"/>
      <c r="BE723" s="45">
        <v>69.49286110496078</v>
      </c>
      <c r="BF723" s="45">
        <v>36.0</v>
      </c>
      <c r="BG723" s="23"/>
      <c r="BH723" s="23"/>
      <c r="BI723" s="23"/>
      <c r="BJ723" s="23"/>
      <c r="BK723" s="23"/>
      <c r="BL723" s="45">
        <v>69.49286110496078</v>
      </c>
      <c r="BM723" s="45">
        <v>0.515</v>
      </c>
      <c r="BN723" s="23"/>
      <c r="BO723" s="23"/>
      <c r="BP723" s="23"/>
      <c r="BQ723" s="23"/>
      <c r="BR723" s="23"/>
      <c r="BS723" s="45">
        <v>69.49286110496078</v>
      </c>
      <c r="BT723" s="45">
        <v>0.145</v>
      </c>
      <c r="BU723" s="23"/>
      <c r="BV723" s="23"/>
      <c r="BW723" s="23"/>
      <c r="BX723" s="23"/>
      <c r="BY723" s="23"/>
      <c r="BZ723" s="23"/>
      <c r="CA723" s="23"/>
    </row>
    <row r="724" ht="15.75" customHeight="1">
      <c r="A724" s="45">
        <v>68.2115803227058</v>
      </c>
      <c r="B724" s="46">
        <v>0.051</v>
      </c>
      <c r="C724" s="45"/>
      <c r="D724" s="45"/>
      <c r="E724" s="45"/>
      <c r="F724" s="45"/>
      <c r="G724" s="45"/>
      <c r="H724" s="45">
        <v>68.2115803227058</v>
      </c>
      <c r="I724" s="46">
        <v>0.191</v>
      </c>
      <c r="J724" s="45"/>
      <c r="K724" s="45"/>
      <c r="L724" s="45"/>
      <c r="M724" s="45"/>
      <c r="N724" s="45"/>
      <c r="O724" s="45">
        <v>68.2115803227058</v>
      </c>
      <c r="P724" s="45">
        <v>0.001387361069904375</v>
      </c>
      <c r="Q724" s="45"/>
      <c r="R724" s="45"/>
      <c r="S724" s="45"/>
      <c r="T724" s="45"/>
      <c r="U724" s="45"/>
      <c r="V724" s="45">
        <v>68.2115803227058</v>
      </c>
      <c r="W724" s="45">
        <v>0.003493621197252208</v>
      </c>
      <c r="X724" s="45"/>
      <c r="Y724" s="45"/>
      <c r="Z724" s="45"/>
      <c r="AA724" s="45"/>
      <c r="AB724" s="45"/>
      <c r="AC724" s="45">
        <v>68.2115803227058</v>
      </c>
      <c r="AD724" s="45">
        <v>52.034598443526484</v>
      </c>
      <c r="AE724" s="45"/>
      <c r="AF724" s="45"/>
      <c r="AG724" s="45"/>
      <c r="AH724" s="45"/>
      <c r="AI724" s="45"/>
      <c r="AJ724" s="45">
        <v>68.2115803227058</v>
      </c>
      <c r="AK724" s="45">
        <v>0.017</v>
      </c>
      <c r="AL724" s="45"/>
      <c r="AM724" s="45"/>
      <c r="AN724" s="45"/>
      <c r="AO724" s="23"/>
      <c r="AP724" s="23"/>
      <c r="AQ724" s="45">
        <v>68.2115803227058</v>
      </c>
      <c r="AR724" s="45">
        <v>0.037</v>
      </c>
      <c r="AS724" s="23"/>
      <c r="AT724" s="23"/>
      <c r="AU724" s="23"/>
      <c r="AV724" s="23"/>
      <c r="AW724" s="23"/>
      <c r="AX724" s="45">
        <v>68.2115803227058</v>
      </c>
      <c r="AY724" s="23">
        <v>0.409</v>
      </c>
      <c r="AZ724" s="23"/>
      <c r="BA724" s="23"/>
      <c r="BB724" s="23"/>
      <c r="BC724" s="23"/>
      <c r="BD724" s="23"/>
      <c r="BE724" s="45">
        <v>68.2115803227058</v>
      </c>
      <c r="BF724" s="45">
        <v>10.0</v>
      </c>
      <c r="BG724" s="23"/>
      <c r="BH724" s="23"/>
      <c r="BI724" s="23"/>
      <c r="BJ724" s="23"/>
      <c r="BK724" s="23"/>
      <c r="BL724" s="45">
        <v>68.2115803227058</v>
      </c>
      <c r="BM724" s="45">
        <v>0.738</v>
      </c>
      <c r="BN724" s="23"/>
      <c r="BO724" s="23"/>
      <c r="BP724" s="23"/>
      <c r="BQ724" s="23"/>
      <c r="BR724" s="23"/>
      <c r="BS724" s="45">
        <v>68.2115803227058</v>
      </c>
      <c r="BT724" s="45">
        <v>0.171</v>
      </c>
      <c r="BU724" s="23"/>
      <c r="BV724" s="23"/>
      <c r="BW724" s="23"/>
      <c r="BX724" s="23"/>
      <c r="BY724" s="23"/>
      <c r="BZ724" s="23"/>
      <c r="CA724" s="23"/>
    </row>
    <row r="725" ht="15.75" customHeight="1">
      <c r="A725" s="45">
        <v>67.06136638962415</v>
      </c>
      <c r="B725" s="46">
        <v>0.044</v>
      </c>
      <c r="C725" s="45"/>
      <c r="D725" s="45"/>
      <c r="E725" s="45"/>
      <c r="F725" s="45"/>
      <c r="G725" s="45"/>
      <c r="H725" s="45">
        <v>67.06136638962415</v>
      </c>
      <c r="I725" s="46">
        <v>0.198</v>
      </c>
      <c r="J725" s="45"/>
      <c r="K725" s="45"/>
      <c r="L725" s="45"/>
      <c r="M725" s="45"/>
      <c r="N725" s="45"/>
      <c r="O725" s="45">
        <v>67.06136638962415</v>
      </c>
      <c r="P725" s="45">
        <v>0.0014788913188118395</v>
      </c>
      <c r="Q725" s="45"/>
      <c r="R725" s="45"/>
      <c r="S725" s="45"/>
      <c r="T725" s="45"/>
      <c r="U725" s="45"/>
      <c r="V725" s="45">
        <v>67.06136638962415</v>
      </c>
      <c r="W725" s="45">
        <v>0.004377549598239368</v>
      </c>
      <c r="X725" s="45"/>
      <c r="Y725" s="45"/>
      <c r="Z725" s="45"/>
      <c r="AA725" s="45"/>
      <c r="AB725" s="45"/>
      <c r="AC725" s="45">
        <v>67.06136638962415</v>
      </c>
      <c r="AD725" s="45">
        <v>54.54194102026736</v>
      </c>
      <c r="AE725" s="45"/>
      <c r="AF725" s="45"/>
      <c r="AG725" s="45"/>
      <c r="AH725" s="45"/>
      <c r="AI725" s="45"/>
      <c r="AJ725" s="45">
        <v>67.06136638962415</v>
      </c>
      <c r="AK725" s="45">
        <v>0.017</v>
      </c>
      <c r="AL725" s="45"/>
      <c r="AM725" s="45"/>
      <c r="AN725" s="45"/>
      <c r="AO725" s="23"/>
      <c r="AP725" s="23"/>
      <c r="AQ725" s="45">
        <v>67.06136638962415</v>
      </c>
      <c r="AR725" s="45">
        <v>0.035</v>
      </c>
      <c r="AS725" s="23"/>
      <c r="AT725" s="23"/>
      <c r="AU725" s="23"/>
      <c r="AV725" s="23"/>
      <c r="AW725" s="23"/>
      <c r="AX725" s="45">
        <v>67.06136638962415</v>
      </c>
      <c r="AY725" s="23">
        <v>0.409</v>
      </c>
      <c r="AZ725" s="23"/>
      <c r="BA725" s="23"/>
      <c r="BB725" s="23"/>
      <c r="BC725" s="23"/>
      <c r="BD725" s="23"/>
      <c r="BE725" s="45">
        <v>67.06136638962415</v>
      </c>
      <c r="BF725" s="45">
        <v>10.0</v>
      </c>
      <c r="BG725" s="23"/>
      <c r="BH725" s="23"/>
      <c r="BI725" s="23"/>
      <c r="BJ725" s="23"/>
      <c r="BK725" s="23"/>
      <c r="BL725" s="45">
        <v>67.06136638962415</v>
      </c>
      <c r="BM725" s="45">
        <v>0.863</v>
      </c>
      <c r="BN725" s="23"/>
      <c r="BO725" s="23"/>
      <c r="BP725" s="23"/>
      <c r="BQ725" s="23"/>
      <c r="BR725" s="23"/>
      <c r="BS725" s="45">
        <v>67.06136638962415</v>
      </c>
      <c r="BT725" s="45">
        <v>0.274</v>
      </c>
      <c r="BU725" s="23"/>
      <c r="BV725" s="23"/>
      <c r="BW725" s="23"/>
      <c r="BX725" s="23"/>
      <c r="BY725" s="23"/>
      <c r="BZ725" s="23"/>
      <c r="CA725" s="23"/>
    </row>
    <row r="726" ht="15.75" customHeight="1">
      <c r="A726" s="45">
        <v>66.71155663388531</v>
      </c>
      <c r="B726" s="46">
        <v>0.059</v>
      </c>
      <c r="C726" s="45"/>
      <c r="D726" s="45"/>
      <c r="E726" s="45"/>
      <c r="F726" s="45"/>
      <c r="G726" s="45"/>
      <c r="H726" s="45">
        <v>66.71155663388531</v>
      </c>
      <c r="I726" s="46">
        <v>0.2</v>
      </c>
      <c r="J726" s="45"/>
      <c r="K726" s="45"/>
      <c r="L726" s="45"/>
      <c r="M726" s="45"/>
      <c r="N726" s="45"/>
      <c r="O726" s="45">
        <v>66.71155663388531</v>
      </c>
      <c r="P726" s="45"/>
      <c r="Q726" s="45"/>
      <c r="R726" s="45"/>
      <c r="S726" s="45"/>
      <c r="T726" s="45"/>
      <c r="U726" s="45"/>
      <c r="V726" s="45">
        <v>66.71155663388531</v>
      </c>
      <c r="W726" s="45"/>
      <c r="X726" s="45"/>
      <c r="Y726" s="45"/>
      <c r="Z726" s="45"/>
      <c r="AA726" s="45"/>
      <c r="AB726" s="45"/>
      <c r="AC726" s="45">
        <v>66.71155663388531</v>
      </c>
      <c r="AD726" s="45">
        <v>94.54038133348766</v>
      </c>
      <c r="AE726" s="45"/>
      <c r="AF726" s="45"/>
      <c r="AG726" s="45"/>
      <c r="AH726" s="45"/>
      <c r="AI726" s="45"/>
      <c r="AJ726" s="45">
        <v>66.71155663388531</v>
      </c>
      <c r="AK726" s="45">
        <v>0.018</v>
      </c>
      <c r="AL726" s="45"/>
      <c r="AM726" s="45"/>
      <c r="AN726" s="45"/>
      <c r="AO726" s="23"/>
      <c r="AP726" s="23"/>
      <c r="AQ726" s="45">
        <v>66.71155663388531</v>
      </c>
      <c r="AR726" s="45">
        <v>0.034</v>
      </c>
      <c r="AS726" s="23"/>
      <c r="AT726" s="23"/>
      <c r="AU726" s="23"/>
      <c r="AV726" s="23"/>
      <c r="AW726" s="23"/>
      <c r="AX726" s="45">
        <v>66.71155663388531</v>
      </c>
      <c r="AY726" s="23">
        <v>0.409</v>
      </c>
      <c r="AZ726" s="23"/>
      <c r="BA726" s="23"/>
      <c r="BB726" s="23"/>
      <c r="BC726" s="23"/>
      <c r="BD726" s="23"/>
      <c r="BE726" s="45">
        <v>66.71155663388531</v>
      </c>
      <c r="BF726" s="45">
        <v>8.0</v>
      </c>
      <c r="BG726" s="23"/>
      <c r="BH726" s="23"/>
      <c r="BI726" s="23"/>
      <c r="BJ726" s="23"/>
      <c r="BK726" s="23"/>
      <c r="BL726" s="45">
        <v>66.71155663388531</v>
      </c>
      <c r="BM726" s="45">
        <v>1.001</v>
      </c>
      <c r="BN726" s="23"/>
      <c r="BO726" s="23"/>
      <c r="BP726" s="23"/>
      <c r="BQ726" s="23"/>
      <c r="BR726" s="23"/>
      <c r="BS726" s="45">
        <v>66.71155663388531</v>
      </c>
      <c r="BT726" s="45">
        <v>0.46</v>
      </c>
      <c r="BU726" s="23"/>
      <c r="BV726" s="23"/>
      <c r="BW726" s="23"/>
      <c r="BX726" s="23"/>
      <c r="BY726" s="23"/>
      <c r="BZ726" s="23"/>
      <c r="CA726" s="23"/>
    </row>
    <row r="727" ht="15.75" customHeight="1">
      <c r="A727" s="45">
        <v>66.27912134656596</v>
      </c>
      <c r="B727" s="46">
        <v>0.053</v>
      </c>
      <c r="C727" s="45"/>
      <c r="D727" s="45"/>
      <c r="E727" s="45"/>
      <c r="F727" s="45"/>
      <c r="G727" s="45"/>
      <c r="H727" s="45">
        <v>66.27912134656596</v>
      </c>
      <c r="I727" s="46">
        <v>0.207</v>
      </c>
      <c r="J727" s="45"/>
      <c r="K727" s="45"/>
      <c r="L727" s="45"/>
      <c r="M727" s="45"/>
      <c r="N727" s="45"/>
      <c r="O727" s="45">
        <v>66.27912134656596</v>
      </c>
      <c r="P727" s="45"/>
      <c r="Q727" s="45"/>
      <c r="R727" s="45"/>
      <c r="S727" s="45"/>
      <c r="T727" s="45"/>
      <c r="U727" s="45"/>
      <c r="V727" s="45">
        <v>66.27912134656596</v>
      </c>
      <c r="W727" s="45"/>
      <c r="X727" s="45"/>
      <c r="Y727" s="45"/>
      <c r="Z727" s="45"/>
      <c r="AA727" s="45"/>
      <c r="AB727" s="45"/>
      <c r="AC727" s="45">
        <v>66.27912134656596</v>
      </c>
      <c r="AD727" s="45">
        <v>193.8279849673207</v>
      </c>
      <c r="AE727" s="45"/>
      <c r="AF727" s="45"/>
      <c r="AG727" s="45"/>
      <c r="AH727" s="45"/>
      <c r="AI727" s="45"/>
      <c r="AJ727" s="45">
        <v>66.27912134656596</v>
      </c>
      <c r="AK727" s="45">
        <v>0.019</v>
      </c>
      <c r="AL727" s="45"/>
      <c r="AM727" s="45"/>
      <c r="AN727" s="45"/>
      <c r="AO727" s="23"/>
      <c r="AP727" s="23"/>
      <c r="AQ727" s="45">
        <v>66.27912134656596</v>
      </c>
      <c r="AR727" s="45">
        <v>0.032</v>
      </c>
      <c r="AS727" s="23"/>
      <c r="AT727" s="23"/>
      <c r="AU727" s="23"/>
      <c r="AV727" s="23"/>
      <c r="AW727" s="23"/>
      <c r="AX727" s="45">
        <v>66.27912134656596</v>
      </c>
      <c r="AY727" s="23">
        <v>0.4</v>
      </c>
      <c r="AZ727" s="23"/>
      <c r="BA727" s="23"/>
      <c r="BB727" s="23"/>
      <c r="BC727" s="23"/>
      <c r="BD727" s="23"/>
      <c r="BE727" s="45">
        <v>66.27912134656596</v>
      </c>
      <c r="BF727" s="45">
        <v>8.0</v>
      </c>
      <c r="BG727" s="23"/>
      <c r="BH727" s="23"/>
      <c r="BI727" s="23"/>
      <c r="BJ727" s="23"/>
      <c r="BK727" s="23"/>
      <c r="BL727" s="45">
        <v>66.27912134656596</v>
      </c>
      <c r="BM727" s="45">
        <v>1.1</v>
      </c>
      <c r="BN727" s="23"/>
      <c r="BO727" s="23"/>
      <c r="BP727" s="23"/>
      <c r="BQ727" s="23"/>
      <c r="BR727" s="23"/>
      <c r="BS727" s="45">
        <v>66.27912134656596</v>
      </c>
      <c r="BT727" s="45">
        <v>0.5</v>
      </c>
      <c r="BU727" s="23"/>
      <c r="BV727" s="23"/>
      <c r="BW727" s="23"/>
      <c r="BX727" s="23"/>
      <c r="BY727" s="23"/>
      <c r="BZ727" s="23"/>
      <c r="CA727" s="23"/>
    </row>
    <row r="728" ht="15.75" customHeight="1">
      <c r="A728" s="45">
        <v>65.43746627503393</v>
      </c>
      <c r="B728" s="46">
        <v>0.05</v>
      </c>
      <c r="C728" s="45"/>
      <c r="D728" s="45"/>
      <c r="E728" s="45"/>
      <c r="F728" s="45"/>
      <c r="G728" s="45"/>
      <c r="H728" s="45">
        <v>65.43746627503393</v>
      </c>
      <c r="I728" s="46">
        <v>0.19</v>
      </c>
      <c r="J728" s="45"/>
      <c r="K728" s="45"/>
      <c r="L728" s="45"/>
      <c r="M728" s="45"/>
      <c r="N728" s="45"/>
      <c r="O728" s="45">
        <v>65.43746627503393</v>
      </c>
      <c r="P728" s="45">
        <v>0.001375462252565249</v>
      </c>
      <c r="Q728" s="45"/>
      <c r="R728" s="45"/>
      <c r="S728" s="45"/>
      <c r="T728" s="45"/>
      <c r="U728" s="45"/>
      <c r="V728" s="45">
        <v>65.43746627503393</v>
      </c>
      <c r="W728" s="45">
        <v>0.003452102587581639</v>
      </c>
      <c r="X728" s="45"/>
      <c r="Y728" s="45"/>
      <c r="Z728" s="45"/>
      <c r="AA728" s="45"/>
      <c r="AB728" s="45"/>
      <c r="AC728" s="45">
        <v>65.43746627503393</v>
      </c>
      <c r="AD728" s="45">
        <v>281.4178986947201</v>
      </c>
      <c r="AE728" s="45"/>
      <c r="AF728" s="45"/>
      <c r="AG728" s="45"/>
      <c r="AH728" s="45"/>
      <c r="AI728" s="45"/>
      <c r="AJ728" s="45">
        <v>65.43746627503393</v>
      </c>
      <c r="AK728" s="45">
        <v>0.019</v>
      </c>
      <c r="AL728" s="45"/>
      <c r="AM728" s="45"/>
      <c r="AN728" s="45"/>
      <c r="AO728" s="23"/>
      <c r="AP728" s="23"/>
      <c r="AQ728" s="45">
        <v>65.43746627503393</v>
      </c>
      <c r="AR728" s="45">
        <v>0.031</v>
      </c>
      <c r="AS728" s="23"/>
      <c r="AT728" s="23"/>
      <c r="AU728" s="23"/>
      <c r="AV728" s="23"/>
      <c r="AW728" s="23"/>
      <c r="AX728" s="45">
        <v>65.43746627503393</v>
      </c>
      <c r="AY728" s="23">
        <v>0.4</v>
      </c>
      <c r="AZ728" s="23"/>
      <c r="BA728" s="23"/>
      <c r="BB728" s="23"/>
      <c r="BC728" s="23"/>
      <c r="BD728" s="23"/>
      <c r="BE728" s="45">
        <v>65.43746627503393</v>
      </c>
      <c r="BF728" s="45">
        <v>8.0</v>
      </c>
      <c r="BG728" s="23"/>
      <c r="BH728" s="23"/>
      <c r="BI728" s="23"/>
      <c r="BJ728" s="23"/>
      <c r="BK728" s="23"/>
      <c r="BL728" s="45">
        <v>65.43746627503393</v>
      </c>
      <c r="BM728" s="45">
        <v>1.088</v>
      </c>
      <c r="BN728" s="23"/>
      <c r="BO728" s="23"/>
      <c r="BP728" s="23"/>
      <c r="BQ728" s="23"/>
      <c r="BR728" s="23"/>
      <c r="BS728" s="45">
        <v>65.43746627503393</v>
      </c>
      <c r="BT728" s="45">
        <v>0.542</v>
      </c>
      <c r="BU728" s="23"/>
      <c r="BV728" s="23"/>
      <c r="BW728" s="23"/>
      <c r="BX728" s="23"/>
      <c r="BY728" s="23"/>
      <c r="BZ728" s="23"/>
      <c r="CA728" s="23"/>
    </row>
    <row r="729" ht="15.75" customHeight="1">
      <c r="A729" s="45">
        <v>75.79899696841687</v>
      </c>
      <c r="B729" s="46">
        <v>0.054</v>
      </c>
      <c r="C729" s="45"/>
      <c r="D729" s="45"/>
      <c r="E729" s="45"/>
      <c r="F729" s="45"/>
      <c r="G729" s="45"/>
      <c r="H729" s="45">
        <v>75.79899696841687</v>
      </c>
      <c r="I729" s="46">
        <v>0.183</v>
      </c>
      <c r="J729" s="45"/>
      <c r="K729" s="45"/>
      <c r="L729" s="45"/>
      <c r="M729" s="45"/>
      <c r="N729" s="45"/>
      <c r="O729" s="45">
        <v>75.79899696841687</v>
      </c>
      <c r="P729" s="45"/>
      <c r="Q729" s="45"/>
      <c r="R729" s="45"/>
      <c r="S729" s="45"/>
      <c r="T729" s="45"/>
      <c r="U729" s="45"/>
      <c r="V729" s="45">
        <v>75.79899696841687</v>
      </c>
      <c r="W729" s="45"/>
      <c r="X729" s="45"/>
      <c r="Y729" s="45"/>
      <c r="Z729" s="45"/>
      <c r="AA729" s="45"/>
      <c r="AB729" s="45"/>
      <c r="AC729" s="45">
        <v>75.79899696841687</v>
      </c>
      <c r="AD729" s="45">
        <v>17.145839027905474</v>
      </c>
      <c r="AE729" s="45"/>
      <c r="AF729" s="45"/>
      <c r="AG729" s="45"/>
      <c r="AH729" s="45"/>
      <c r="AI729" s="45"/>
      <c r="AJ729" s="45">
        <v>75.79899696841687</v>
      </c>
      <c r="AK729" s="45">
        <v>0.015</v>
      </c>
      <c r="AL729" s="45"/>
      <c r="AM729" s="45"/>
      <c r="AN729" s="45"/>
      <c r="AO729" s="23"/>
      <c r="AP729" s="23"/>
      <c r="AQ729" s="45">
        <v>75.79899696841687</v>
      </c>
      <c r="AR729" s="45">
        <v>0.061</v>
      </c>
      <c r="AS729" s="23"/>
      <c r="AT729" s="23"/>
      <c r="AU729" s="23"/>
      <c r="AV729" s="23"/>
      <c r="AW729" s="23"/>
      <c r="AX729" s="45">
        <v>75.79899696841687</v>
      </c>
      <c r="AY729" s="23"/>
      <c r="AZ729" s="23"/>
      <c r="BA729" s="23"/>
      <c r="BB729" s="23"/>
      <c r="BC729" s="23"/>
      <c r="BD729" s="23"/>
      <c r="BE729" s="45">
        <v>75.79899696841687</v>
      </c>
      <c r="BF729" s="45"/>
      <c r="BG729" s="23"/>
      <c r="BH729" s="23"/>
      <c r="BI729" s="23"/>
      <c r="BJ729" s="23"/>
      <c r="BK729" s="23"/>
      <c r="BL729" s="45">
        <v>75.79899696841687</v>
      </c>
      <c r="BM729" s="45">
        <v>0.052</v>
      </c>
      <c r="BN729" s="23"/>
      <c r="BO729" s="23"/>
      <c r="BP729" s="23"/>
      <c r="BQ729" s="23"/>
      <c r="BR729" s="23"/>
      <c r="BS729" s="45">
        <v>75.79899696841687</v>
      </c>
      <c r="BT729" s="45">
        <v>0.001</v>
      </c>
      <c r="BU729" s="23"/>
      <c r="BV729" s="23"/>
      <c r="BW729" s="23"/>
      <c r="BX729" s="23"/>
      <c r="BY729" s="23"/>
      <c r="BZ729" s="23"/>
      <c r="CA729" s="23"/>
    </row>
    <row r="730" ht="15.75" customHeight="1">
      <c r="A730" s="45">
        <v>5.16260759902009</v>
      </c>
      <c r="B730" s="46">
        <v>0.028</v>
      </c>
      <c r="C730" s="45"/>
      <c r="D730" s="45"/>
      <c r="E730" s="45"/>
      <c r="F730" s="45"/>
      <c r="G730" s="45"/>
      <c r="H730" s="45">
        <v>5.16260759902009</v>
      </c>
      <c r="I730" s="46">
        <v>0.155</v>
      </c>
      <c r="J730" s="45"/>
      <c r="K730" s="45"/>
      <c r="L730" s="45"/>
      <c r="M730" s="45"/>
      <c r="N730" s="45"/>
      <c r="O730" s="45">
        <v>5.16260759902009</v>
      </c>
      <c r="P730" s="45">
        <v>2.3227280813171262E-4</v>
      </c>
      <c r="Q730" s="45"/>
      <c r="R730" s="45"/>
      <c r="S730" s="45"/>
      <c r="T730" s="45"/>
      <c r="U730" s="45"/>
      <c r="V730" s="45">
        <v>5.16260759902009</v>
      </c>
      <c r="W730" s="45"/>
      <c r="X730" s="45"/>
      <c r="Y730" s="45"/>
      <c r="Z730" s="45"/>
      <c r="AA730" s="45"/>
      <c r="AB730" s="45"/>
      <c r="AC730" s="45">
        <v>5.16260759902009</v>
      </c>
      <c r="AD730" s="45">
        <v>2.5309972382218318</v>
      </c>
      <c r="AE730" s="45"/>
      <c r="AF730" s="45"/>
      <c r="AG730" s="45"/>
      <c r="AH730" s="45"/>
      <c r="AI730" s="45"/>
      <c r="AJ730" s="45">
        <v>5.16260759902009</v>
      </c>
      <c r="AK730" s="45">
        <v>0.026</v>
      </c>
      <c r="AL730" s="45"/>
      <c r="AM730" s="45"/>
      <c r="AN730" s="45"/>
      <c r="AO730" s="23"/>
      <c r="AP730" s="23"/>
      <c r="AQ730" s="45">
        <v>5.16260759902009</v>
      </c>
      <c r="AR730" s="45">
        <v>0.062</v>
      </c>
      <c r="AS730" s="23"/>
      <c r="AT730" s="23"/>
      <c r="AU730" s="23"/>
      <c r="AV730" s="23"/>
      <c r="AW730" s="23"/>
      <c r="AX730" s="45">
        <v>5.16260759902009</v>
      </c>
      <c r="AY730" s="23"/>
      <c r="AZ730" s="23"/>
      <c r="BA730" s="23"/>
      <c r="BB730" s="23"/>
      <c r="BC730" s="23"/>
      <c r="BD730" s="23"/>
      <c r="BE730" s="45">
        <v>5.16260759902009</v>
      </c>
      <c r="BF730" s="45"/>
      <c r="BG730" s="23"/>
      <c r="BH730" s="23"/>
      <c r="BI730" s="23"/>
      <c r="BJ730" s="23"/>
      <c r="BK730" s="23"/>
      <c r="BL730" s="45">
        <v>5.16260759902009</v>
      </c>
      <c r="BM730" s="45">
        <v>0.004</v>
      </c>
      <c r="BN730" s="23"/>
      <c r="BO730" s="23"/>
      <c r="BP730" s="23"/>
      <c r="BQ730" s="23"/>
      <c r="BR730" s="23"/>
      <c r="BS730" s="45">
        <v>5.16260759902009</v>
      </c>
      <c r="BT730" s="45">
        <v>0.001</v>
      </c>
      <c r="BU730" s="23"/>
      <c r="BV730" s="23"/>
      <c r="BW730" s="23"/>
      <c r="BX730" s="23"/>
      <c r="BY730" s="23"/>
      <c r="BZ730" s="23"/>
      <c r="CA730" s="23"/>
    </row>
    <row r="731" ht="15.75" customHeight="1">
      <c r="A731" s="45">
        <v>5.082113565028651</v>
      </c>
      <c r="B731" s="46">
        <v>0.03</v>
      </c>
      <c r="C731" s="45"/>
      <c r="D731" s="45"/>
      <c r="E731" s="45"/>
      <c r="F731" s="45"/>
      <c r="G731" s="45"/>
      <c r="H731" s="45">
        <v>5.082113565028651</v>
      </c>
      <c r="I731" s="46">
        <v>0.158</v>
      </c>
      <c r="J731" s="45"/>
      <c r="K731" s="45"/>
      <c r="L731" s="45"/>
      <c r="M731" s="45"/>
      <c r="N731" s="45"/>
      <c r="O731" s="45">
        <v>5.082113565028651</v>
      </c>
      <c r="P731" s="45">
        <v>2.244860616935666E-4</v>
      </c>
      <c r="Q731" s="45"/>
      <c r="R731" s="45"/>
      <c r="S731" s="45"/>
      <c r="T731" s="45"/>
      <c r="U731" s="45"/>
      <c r="V731" s="45">
        <v>5.082113565028651</v>
      </c>
      <c r="W731" s="45">
        <v>4.0985712778901176E-4</v>
      </c>
      <c r="X731" s="45"/>
      <c r="Y731" s="45"/>
      <c r="Z731" s="45"/>
      <c r="AA731" s="45"/>
      <c r="AB731" s="45"/>
      <c r="AC731" s="45">
        <v>5.082113565028651</v>
      </c>
      <c r="AD731" s="45">
        <v>2.255371084123816</v>
      </c>
      <c r="AE731" s="45"/>
      <c r="AF731" s="45"/>
      <c r="AG731" s="45"/>
      <c r="AH731" s="45"/>
      <c r="AI731" s="45"/>
      <c r="AJ731" s="45">
        <v>5.082113565028651</v>
      </c>
      <c r="AK731" s="45">
        <v>0.026</v>
      </c>
      <c r="AL731" s="45"/>
      <c r="AM731" s="45"/>
      <c r="AN731" s="45"/>
      <c r="AO731" s="23"/>
      <c r="AP731" s="23"/>
      <c r="AQ731" s="45">
        <v>5.082113565028651</v>
      </c>
      <c r="AR731" s="45">
        <v>0.059</v>
      </c>
      <c r="AS731" s="23"/>
      <c r="AT731" s="23"/>
      <c r="AU731" s="23"/>
      <c r="AV731" s="23"/>
      <c r="AW731" s="23"/>
      <c r="AX731" s="45">
        <v>5.082113565028651</v>
      </c>
      <c r="AY731" s="23"/>
      <c r="AZ731" s="23"/>
      <c r="BA731" s="23"/>
      <c r="BB731" s="23"/>
      <c r="BC731" s="23"/>
      <c r="BD731" s="23"/>
      <c r="BE731" s="45">
        <v>5.082113565028651</v>
      </c>
      <c r="BF731" s="45"/>
      <c r="BG731" s="23"/>
      <c r="BH731" s="23"/>
      <c r="BI731" s="23"/>
      <c r="BJ731" s="23"/>
      <c r="BK731" s="23"/>
      <c r="BL731" s="45">
        <v>5.082113565028651</v>
      </c>
      <c r="BM731" s="45">
        <v>0.008</v>
      </c>
      <c r="BN731" s="23"/>
      <c r="BO731" s="23"/>
      <c r="BP731" s="23"/>
      <c r="BQ731" s="23"/>
      <c r="BR731" s="23"/>
      <c r="BS731" s="45">
        <v>5.082113565028651</v>
      </c>
      <c r="BT731" s="45">
        <v>0.001</v>
      </c>
      <c r="BU731" s="23"/>
      <c r="BV731" s="23"/>
      <c r="BW731" s="23"/>
      <c r="BX731" s="23"/>
      <c r="BY731" s="23"/>
      <c r="BZ731" s="23"/>
      <c r="CA731" s="23"/>
    </row>
    <row r="732" ht="15.75" customHeight="1">
      <c r="A732" s="45">
        <v>5.015471492941825</v>
      </c>
      <c r="B732" s="46">
        <v>0.031</v>
      </c>
      <c r="C732" s="45"/>
      <c r="D732" s="45"/>
      <c r="E732" s="45"/>
      <c r="F732" s="45"/>
      <c r="G732" s="45"/>
      <c r="H732" s="45">
        <v>5.015471492941825</v>
      </c>
      <c r="I732" s="46">
        <v>0.16</v>
      </c>
      <c r="J732" s="45"/>
      <c r="K732" s="45"/>
      <c r="L732" s="45"/>
      <c r="M732" s="45"/>
      <c r="N732" s="45"/>
      <c r="O732" s="45">
        <v>5.015471492941825</v>
      </c>
      <c r="P732" s="45">
        <v>2.0929549617157577E-4</v>
      </c>
      <c r="Q732" s="45"/>
      <c r="R732" s="45"/>
      <c r="S732" s="45"/>
      <c r="T732" s="45"/>
      <c r="U732" s="45"/>
      <c r="V732" s="45">
        <v>5.015471492941825</v>
      </c>
      <c r="W732" s="45">
        <v>3.7595738984814173E-4</v>
      </c>
      <c r="X732" s="45"/>
      <c r="Y732" s="45"/>
      <c r="Z732" s="45"/>
      <c r="AA732" s="45"/>
      <c r="AB732" s="45"/>
      <c r="AC732" s="45">
        <v>5.015471492941825</v>
      </c>
      <c r="AD732" s="45">
        <v>2.794821599352682</v>
      </c>
      <c r="AE732" s="45"/>
      <c r="AF732" s="45"/>
      <c r="AG732" s="45"/>
      <c r="AH732" s="45"/>
      <c r="AI732" s="45"/>
      <c r="AJ732" s="45">
        <v>5.015471492941825</v>
      </c>
      <c r="AK732" s="45">
        <v>0.025</v>
      </c>
      <c r="AL732" s="45"/>
      <c r="AM732" s="45"/>
      <c r="AN732" s="45"/>
      <c r="AO732" s="23"/>
      <c r="AP732" s="23"/>
      <c r="AQ732" s="45">
        <v>5.015471492941825</v>
      </c>
      <c r="AR732" s="45">
        <v>0.056</v>
      </c>
      <c r="AS732" s="23"/>
      <c r="AT732" s="23"/>
      <c r="AU732" s="23"/>
      <c r="AV732" s="23"/>
      <c r="AW732" s="23"/>
      <c r="AX732" s="45">
        <v>5.015471492941825</v>
      </c>
      <c r="AY732" s="23"/>
      <c r="AZ732" s="23"/>
      <c r="BA732" s="23"/>
      <c r="BB732" s="23"/>
      <c r="BC732" s="23"/>
      <c r="BD732" s="23"/>
      <c r="BE732" s="45">
        <v>5.015471492941825</v>
      </c>
      <c r="BF732" s="45">
        <v>50.0</v>
      </c>
      <c r="BG732" s="23"/>
      <c r="BH732" s="23"/>
      <c r="BI732" s="23"/>
      <c r="BJ732" s="23"/>
      <c r="BK732" s="23"/>
      <c r="BL732" s="45">
        <v>5.015471492941825</v>
      </c>
      <c r="BM732" s="45">
        <v>0.01</v>
      </c>
      <c r="BN732" s="23"/>
      <c r="BO732" s="23"/>
      <c r="BP732" s="23"/>
      <c r="BQ732" s="23"/>
      <c r="BR732" s="23"/>
      <c r="BS732" s="45">
        <v>5.015471492941825</v>
      </c>
      <c r="BT732" s="45">
        <v>0.002</v>
      </c>
      <c r="BU732" s="23"/>
      <c r="BV732" s="23"/>
      <c r="BW732" s="23"/>
      <c r="BX732" s="23"/>
      <c r="BY732" s="23"/>
      <c r="BZ732" s="23"/>
      <c r="CA732" s="23"/>
    </row>
    <row r="733" ht="15.75" customHeight="1">
      <c r="A733" s="45">
        <v>4.959334565959502</v>
      </c>
      <c r="B733" s="46">
        <v>0.03</v>
      </c>
      <c r="C733" s="45"/>
      <c r="D733" s="45"/>
      <c r="E733" s="45"/>
      <c r="F733" s="45"/>
      <c r="G733" s="45"/>
      <c r="H733" s="45">
        <v>4.959334565959502</v>
      </c>
      <c r="I733" s="46">
        <v>0.16</v>
      </c>
      <c r="J733" s="45"/>
      <c r="K733" s="45"/>
      <c r="L733" s="45"/>
      <c r="M733" s="45"/>
      <c r="N733" s="45"/>
      <c r="O733" s="45">
        <v>4.959334565959502</v>
      </c>
      <c r="P733" s="45">
        <v>1.9735188227198725E-4</v>
      </c>
      <c r="Q733" s="45"/>
      <c r="R733" s="45"/>
      <c r="S733" s="45"/>
      <c r="T733" s="45"/>
      <c r="U733" s="45"/>
      <c r="V733" s="45">
        <v>4.959334565959502</v>
      </c>
      <c r="W733" s="45">
        <v>3.287781958633706E-4</v>
      </c>
      <c r="X733" s="45"/>
      <c r="Y733" s="45"/>
      <c r="Z733" s="45"/>
      <c r="AA733" s="45"/>
      <c r="AB733" s="45"/>
      <c r="AC733" s="45">
        <v>4.959334565959502</v>
      </c>
      <c r="AD733" s="45">
        <v>3.129535104374067</v>
      </c>
      <c r="AE733" s="45"/>
      <c r="AF733" s="45"/>
      <c r="AG733" s="45"/>
      <c r="AH733" s="45"/>
      <c r="AI733" s="45"/>
      <c r="AJ733" s="45">
        <v>4.959334565959502</v>
      </c>
      <c r="AK733" s="45">
        <v>0.024</v>
      </c>
      <c r="AL733" s="45"/>
      <c r="AM733" s="45"/>
      <c r="AN733" s="45"/>
      <c r="AO733" s="23"/>
      <c r="AP733" s="23"/>
      <c r="AQ733" s="45">
        <v>4.959334565959502</v>
      </c>
      <c r="AR733" s="45">
        <v>0.053</v>
      </c>
      <c r="AS733" s="23"/>
      <c r="AT733" s="23"/>
      <c r="AU733" s="23"/>
      <c r="AV733" s="23"/>
      <c r="AW733" s="23"/>
      <c r="AX733" s="45">
        <v>4.959334565959502</v>
      </c>
      <c r="AY733" s="23"/>
      <c r="AZ733" s="23"/>
      <c r="BA733" s="23"/>
      <c r="BB733" s="23"/>
      <c r="BC733" s="23"/>
      <c r="BD733" s="23"/>
      <c r="BE733" s="45">
        <v>4.959334565959502</v>
      </c>
      <c r="BF733" s="45">
        <v>50.0</v>
      </c>
      <c r="BG733" s="23"/>
      <c r="BH733" s="23"/>
      <c r="BI733" s="23"/>
      <c r="BJ733" s="23"/>
      <c r="BK733" s="23"/>
      <c r="BL733" s="45">
        <v>4.959334565959502</v>
      </c>
      <c r="BM733" s="45">
        <v>0.02</v>
      </c>
      <c r="BN733" s="23"/>
      <c r="BO733" s="23"/>
      <c r="BP733" s="23"/>
      <c r="BQ733" s="23"/>
      <c r="BR733" s="23"/>
      <c r="BS733" s="45">
        <v>4.959334565959502</v>
      </c>
      <c r="BT733" s="45">
        <v>0.002</v>
      </c>
      <c r="BU733" s="23"/>
      <c r="BV733" s="23"/>
      <c r="BW733" s="23"/>
      <c r="BX733" s="23"/>
      <c r="BY733" s="23"/>
      <c r="BZ733" s="23"/>
      <c r="CA733" s="23"/>
    </row>
    <row r="734" ht="15.75" customHeight="1">
      <c r="A734" s="45">
        <v>4.89610091663</v>
      </c>
      <c r="B734" s="46">
        <v>0.031</v>
      </c>
      <c r="C734" s="45"/>
      <c r="D734" s="45"/>
      <c r="E734" s="45"/>
      <c r="F734" s="45"/>
      <c r="G734" s="45"/>
      <c r="H734" s="45">
        <v>4.89610091663</v>
      </c>
      <c r="I734" s="46">
        <v>0.148</v>
      </c>
      <c r="J734" s="45"/>
      <c r="K734" s="45"/>
      <c r="L734" s="45"/>
      <c r="M734" s="45"/>
      <c r="N734" s="45"/>
      <c r="O734" s="45">
        <v>4.89610091663</v>
      </c>
      <c r="P734" s="45">
        <v>1.860199567988806E-4</v>
      </c>
      <c r="Q734" s="45"/>
      <c r="R734" s="45"/>
      <c r="S734" s="45"/>
      <c r="T734" s="45"/>
      <c r="U734" s="45"/>
      <c r="V734" s="45">
        <v>4.89610091663</v>
      </c>
      <c r="W734" s="45">
        <v>3.3860997694626854E-4</v>
      </c>
      <c r="X734" s="45"/>
      <c r="Y734" s="45"/>
      <c r="Z734" s="45"/>
      <c r="AA734" s="45"/>
      <c r="AB734" s="45"/>
      <c r="AC734" s="45">
        <v>4.89610091663</v>
      </c>
      <c r="AD734" s="45">
        <v>2.6199009914962903</v>
      </c>
      <c r="AE734" s="45"/>
      <c r="AF734" s="45"/>
      <c r="AG734" s="45"/>
      <c r="AH734" s="45"/>
      <c r="AI734" s="45"/>
      <c r="AJ734" s="45">
        <v>4.89610091663</v>
      </c>
      <c r="AK734" s="45">
        <v>0.023</v>
      </c>
      <c r="AL734" s="45"/>
      <c r="AM734" s="45"/>
      <c r="AN734" s="45"/>
      <c r="AO734" s="23"/>
      <c r="AP734" s="23"/>
      <c r="AQ734" s="45">
        <v>4.89610091663</v>
      </c>
      <c r="AR734" s="45">
        <v>0.051</v>
      </c>
      <c r="AS734" s="23"/>
      <c r="AT734" s="23"/>
      <c r="AU734" s="23"/>
      <c r="AV734" s="23"/>
      <c r="AW734" s="23"/>
      <c r="AX734" s="45">
        <v>4.89610091663</v>
      </c>
      <c r="AY734" s="23">
        <v>0.353</v>
      </c>
      <c r="AZ734" s="23"/>
      <c r="BA734" s="23"/>
      <c r="BB734" s="23"/>
      <c r="BC734" s="23"/>
      <c r="BD734" s="23"/>
      <c r="BE734" s="45">
        <v>4.89610091663</v>
      </c>
      <c r="BF734" s="45">
        <v>50.0</v>
      </c>
      <c r="BG734" s="23"/>
      <c r="BH734" s="23"/>
      <c r="BI734" s="23"/>
      <c r="BJ734" s="23"/>
      <c r="BK734" s="23"/>
      <c r="BL734" s="45">
        <v>4.89610091663</v>
      </c>
      <c r="BM734" s="45">
        <v>0.063</v>
      </c>
      <c r="BN734" s="23"/>
      <c r="BO734" s="23"/>
      <c r="BP734" s="23"/>
      <c r="BQ734" s="23"/>
      <c r="BR734" s="23"/>
      <c r="BS734" s="45">
        <v>4.89610091663</v>
      </c>
      <c r="BT734" s="45">
        <v>0.002</v>
      </c>
      <c r="BU734" s="23"/>
      <c r="BV734" s="23"/>
      <c r="BW734" s="23"/>
      <c r="BX734" s="23"/>
      <c r="BY734" s="23"/>
      <c r="BZ734" s="23"/>
      <c r="CA734" s="23"/>
    </row>
    <row r="735" ht="15.75" customHeight="1">
      <c r="A735" s="45">
        <v>4.850475004601063</v>
      </c>
      <c r="B735" s="46">
        <v>0.032</v>
      </c>
      <c r="C735" s="45"/>
      <c r="D735" s="45"/>
      <c r="E735" s="45"/>
      <c r="F735" s="45"/>
      <c r="G735" s="45"/>
      <c r="H735" s="45">
        <v>4.850475004601063</v>
      </c>
      <c r="I735" s="46">
        <v>0.14</v>
      </c>
      <c r="J735" s="45"/>
      <c r="K735" s="45"/>
      <c r="L735" s="45"/>
      <c r="M735" s="45"/>
      <c r="N735" s="45"/>
      <c r="O735" s="45">
        <v>4.850475004601063</v>
      </c>
      <c r="P735" s="45">
        <v>1.6475608375368753E-4</v>
      </c>
      <c r="Q735" s="45"/>
      <c r="R735" s="45"/>
      <c r="S735" s="45"/>
      <c r="T735" s="45"/>
      <c r="U735" s="45"/>
      <c r="V735" s="45">
        <v>4.850475004601063</v>
      </c>
      <c r="W735" s="45">
        <v>2.5922783514689045E-4</v>
      </c>
      <c r="X735" s="45"/>
      <c r="Y735" s="45"/>
      <c r="Z735" s="45"/>
      <c r="AA735" s="45"/>
      <c r="AB735" s="45"/>
      <c r="AC735" s="45">
        <v>4.850475004601063</v>
      </c>
      <c r="AD735" s="45">
        <v>3.06484419250198</v>
      </c>
      <c r="AE735" s="45"/>
      <c r="AF735" s="45"/>
      <c r="AG735" s="45"/>
      <c r="AH735" s="45"/>
      <c r="AI735" s="45"/>
      <c r="AJ735" s="45">
        <v>4.850475004601063</v>
      </c>
      <c r="AK735" s="45">
        <v>0.023</v>
      </c>
      <c r="AL735" s="45"/>
      <c r="AM735" s="45"/>
      <c r="AN735" s="45"/>
      <c r="AO735" s="23"/>
      <c r="AP735" s="23"/>
      <c r="AQ735" s="45">
        <v>4.850475004601063</v>
      </c>
      <c r="AR735" s="45">
        <v>0.048</v>
      </c>
      <c r="AS735" s="23"/>
      <c r="AT735" s="23"/>
      <c r="AU735" s="23"/>
      <c r="AV735" s="23"/>
      <c r="AW735" s="23"/>
      <c r="AX735" s="45">
        <v>4.850475004601063</v>
      </c>
      <c r="AY735" s="23">
        <v>0.353</v>
      </c>
      <c r="AZ735" s="23"/>
      <c r="BA735" s="23"/>
      <c r="BB735" s="23"/>
      <c r="BC735" s="23"/>
      <c r="BD735" s="23"/>
      <c r="BE735" s="45">
        <v>4.850475004601063</v>
      </c>
      <c r="BF735" s="45">
        <v>50.0</v>
      </c>
      <c r="BG735" s="23"/>
      <c r="BH735" s="23"/>
      <c r="BI735" s="23"/>
      <c r="BJ735" s="23"/>
      <c r="BK735" s="23"/>
      <c r="BL735" s="45">
        <v>4.850475004601063</v>
      </c>
      <c r="BM735" s="45">
        <v>0.132</v>
      </c>
      <c r="BN735" s="23"/>
      <c r="BO735" s="23"/>
      <c r="BP735" s="23"/>
      <c r="BQ735" s="23"/>
      <c r="BR735" s="23"/>
      <c r="BS735" s="45">
        <v>4.850475004601063</v>
      </c>
      <c r="BT735" s="45">
        <v>0.01</v>
      </c>
      <c r="BU735" s="23"/>
      <c r="BV735" s="23"/>
      <c r="BW735" s="23"/>
      <c r="BX735" s="23"/>
      <c r="BY735" s="23"/>
      <c r="BZ735" s="23"/>
      <c r="CA735" s="23"/>
    </row>
    <row r="736" ht="15.75" customHeight="1">
      <c r="A736" s="45">
        <v>4.800700419598052</v>
      </c>
      <c r="B736" s="46">
        <v>0.034</v>
      </c>
      <c r="C736" s="45"/>
      <c r="D736" s="45"/>
      <c r="E736" s="45"/>
      <c r="F736" s="45"/>
      <c r="G736" s="45"/>
      <c r="H736" s="45">
        <v>4.800700419598052</v>
      </c>
      <c r="I736" s="46">
        <v>0.153</v>
      </c>
      <c r="J736" s="45"/>
      <c r="K736" s="45"/>
      <c r="L736" s="45"/>
      <c r="M736" s="45"/>
      <c r="N736" s="45"/>
      <c r="O736" s="45">
        <v>4.800700419598052</v>
      </c>
      <c r="P736" s="45"/>
      <c r="Q736" s="45"/>
      <c r="R736" s="45"/>
      <c r="S736" s="45"/>
      <c r="T736" s="45"/>
      <c r="U736" s="45"/>
      <c r="V736" s="45">
        <v>4.800700419598052</v>
      </c>
      <c r="W736" s="45"/>
      <c r="X736" s="45"/>
      <c r="Y736" s="45"/>
      <c r="Z736" s="45"/>
      <c r="AA736" s="45"/>
      <c r="AB736" s="45"/>
      <c r="AC736" s="45">
        <v>4.800700419598052</v>
      </c>
      <c r="AD736" s="45">
        <v>3.618807960970569</v>
      </c>
      <c r="AE736" s="45"/>
      <c r="AF736" s="45"/>
      <c r="AG736" s="45"/>
      <c r="AH736" s="45"/>
      <c r="AI736" s="45"/>
      <c r="AJ736" s="45">
        <v>4.800700419598052</v>
      </c>
      <c r="AK736" s="45">
        <v>0.022</v>
      </c>
      <c r="AL736" s="45"/>
      <c r="AM736" s="45"/>
      <c r="AN736" s="45"/>
      <c r="AO736" s="23"/>
      <c r="AP736" s="23"/>
      <c r="AQ736" s="45">
        <v>4.800700419598052</v>
      </c>
      <c r="AR736" s="45">
        <v>0.046</v>
      </c>
      <c r="AS736" s="23"/>
      <c r="AT736" s="23"/>
      <c r="AU736" s="23"/>
      <c r="AV736" s="23"/>
      <c r="AW736" s="23"/>
      <c r="AX736" s="45">
        <v>4.800700419598052</v>
      </c>
      <c r="AY736" s="23">
        <v>0.37</v>
      </c>
      <c r="AZ736" s="23"/>
      <c r="BA736" s="23"/>
      <c r="BB736" s="23"/>
      <c r="BC736" s="23"/>
      <c r="BD736" s="23"/>
      <c r="BE736" s="45">
        <v>4.800700419598052</v>
      </c>
      <c r="BF736" s="45">
        <v>74.0</v>
      </c>
      <c r="BG736" s="23"/>
      <c r="BH736" s="23"/>
      <c r="BI736" s="23"/>
      <c r="BJ736" s="23"/>
      <c r="BK736" s="23"/>
      <c r="BL736" s="45">
        <v>4.800700419598052</v>
      </c>
      <c r="BM736" s="45">
        <v>0.235</v>
      </c>
      <c r="BN736" s="23"/>
      <c r="BO736" s="23"/>
      <c r="BP736" s="23"/>
      <c r="BQ736" s="23"/>
      <c r="BR736" s="23"/>
      <c r="BS736" s="45">
        <v>4.800700419598052</v>
      </c>
      <c r="BT736" s="45">
        <v>0.018</v>
      </c>
      <c r="BU736" s="23"/>
      <c r="BV736" s="23"/>
      <c r="BW736" s="23"/>
      <c r="BX736" s="23"/>
      <c r="BY736" s="23"/>
      <c r="BZ736" s="23"/>
      <c r="CA736" s="23"/>
    </row>
    <row r="737" ht="15.75" customHeight="1">
      <c r="A737" s="45">
        <v>4.762875536763484</v>
      </c>
      <c r="B737" s="46">
        <v>0.035</v>
      </c>
      <c r="C737" s="45"/>
      <c r="D737" s="45"/>
      <c r="E737" s="45"/>
      <c r="F737" s="45"/>
      <c r="G737" s="45"/>
      <c r="H737" s="45">
        <v>4.762875536763484</v>
      </c>
      <c r="I737" s="46">
        <v>0.16</v>
      </c>
      <c r="J737" s="45"/>
      <c r="K737" s="45"/>
      <c r="L737" s="45"/>
      <c r="M737" s="45"/>
      <c r="N737" s="45"/>
      <c r="O737" s="45">
        <v>4.762875536763484</v>
      </c>
      <c r="P737" s="45">
        <v>1.4673923661819835E-4</v>
      </c>
      <c r="Q737" s="45"/>
      <c r="R737" s="45"/>
      <c r="S737" s="45"/>
      <c r="T737" s="45"/>
      <c r="U737" s="45"/>
      <c r="V737" s="45">
        <v>4.762875536763484</v>
      </c>
      <c r="W737" s="45">
        <v>2.2898565625820543E-4</v>
      </c>
      <c r="X737" s="45"/>
      <c r="Y737" s="45"/>
      <c r="Z737" s="45"/>
      <c r="AA737" s="45"/>
      <c r="AB737" s="45"/>
      <c r="AC737" s="45">
        <v>4.762875536763484</v>
      </c>
      <c r="AD737" s="45">
        <v>4.967224193541924</v>
      </c>
      <c r="AE737" s="45"/>
      <c r="AF737" s="45"/>
      <c r="AG737" s="45"/>
      <c r="AH737" s="45"/>
      <c r="AI737" s="45"/>
      <c r="AJ737" s="45">
        <v>4.762875536763484</v>
      </c>
      <c r="AK737" s="45">
        <v>0.022</v>
      </c>
      <c r="AL737" s="45"/>
      <c r="AM737" s="45"/>
      <c r="AN737" s="45"/>
      <c r="AO737" s="23"/>
      <c r="AP737" s="23"/>
      <c r="AQ737" s="45">
        <v>4.762875536763484</v>
      </c>
      <c r="AR737" s="45">
        <v>0.043</v>
      </c>
      <c r="AS737" s="23"/>
      <c r="AT737" s="23"/>
      <c r="AU737" s="23"/>
      <c r="AV737" s="23"/>
      <c r="AW737" s="23"/>
      <c r="AX737" s="45">
        <v>4.762875536763484</v>
      </c>
      <c r="AY737" s="23">
        <v>0.361</v>
      </c>
      <c r="AZ737" s="23"/>
      <c r="BA737" s="23"/>
      <c r="BB737" s="23"/>
      <c r="BC737" s="23"/>
      <c r="BD737" s="23"/>
      <c r="BE737" s="45">
        <v>4.762875536763484</v>
      </c>
      <c r="BF737" s="45">
        <v>73.0</v>
      </c>
      <c r="BG737" s="23"/>
      <c r="BH737" s="23"/>
      <c r="BI737" s="23"/>
      <c r="BJ737" s="23"/>
      <c r="BK737" s="23"/>
      <c r="BL737" s="45">
        <v>4.762875536763484</v>
      </c>
      <c r="BM737" s="45">
        <v>0.302</v>
      </c>
      <c r="BN737" s="23"/>
      <c r="BO737" s="23"/>
      <c r="BP737" s="23"/>
      <c r="BQ737" s="23"/>
      <c r="BR737" s="23"/>
      <c r="BS737" s="45">
        <v>4.762875536763484</v>
      </c>
      <c r="BT737" s="45">
        <v>0.025</v>
      </c>
      <c r="BU737" s="23"/>
      <c r="BV737" s="23"/>
      <c r="BW737" s="23"/>
      <c r="BX737" s="23"/>
      <c r="BY737" s="23"/>
      <c r="BZ737" s="23"/>
      <c r="CA737" s="23"/>
    </row>
    <row r="738" ht="15.75" customHeight="1">
      <c r="A738" s="45">
        <v>4.724790402339483</v>
      </c>
      <c r="B738" s="46">
        <v>0.035</v>
      </c>
      <c r="C738" s="45"/>
      <c r="D738" s="45"/>
      <c r="E738" s="45"/>
      <c r="F738" s="45"/>
      <c r="G738" s="45"/>
      <c r="H738" s="45">
        <v>4.724790402339483</v>
      </c>
      <c r="I738" s="46">
        <v>0.164</v>
      </c>
      <c r="J738" s="45"/>
      <c r="K738" s="45"/>
      <c r="L738" s="45"/>
      <c r="M738" s="45"/>
      <c r="N738" s="45"/>
      <c r="O738" s="45">
        <v>4.724790402339483</v>
      </c>
      <c r="P738" s="45">
        <v>1.694413025549303E-4</v>
      </c>
      <c r="Q738" s="45"/>
      <c r="R738" s="45"/>
      <c r="S738" s="45"/>
      <c r="T738" s="45"/>
      <c r="U738" s="45"/>
      <c r="V738" s="45">
        <v>4.724790402339483</v>
      </c>
      <c r="W738" s="45">
        <v>3.219799455663461E-4</v>
      </c>
      <c r="X738" s="45"/>
      <c r="Y738" s="45"/>
      <c r="Z738" s="45"/>
      <c r="AA738" s="45"/>
      <c r="AB738" s="45"/>
      <c r="AC738" s="45">
        <v>4.724790402339483</v>
      </c>
      <c r="AD738" s="45">
        <v>4.354424757747498</v>
      </c>
      <c r="AE738" s="45"/>
      <c r="AF738" s="45"/>
      <c r="AG738" s="45"/>
      <c r="AH738" s="45"/>
      <c r="AI738" s="45"/>
      <c r="AJ738" s="45">
        <v>4.724790402339483</v>
      </c>
      <c r="AK738" s="45">
        <v>0.021</v>
      </c>
      <c r="AL738" s="45"/>
      <c r="AM738" s="45"/>
      <c r="AN738" s="45"/>
      <c r="AO738" s="23"/>
      <c r="AP738" s="23"/>
      <c r="AQ738" s="45">
        <v>4.724790402339483</v>
      </c>
      <c r="AR738" s="45">
        <v>0.041</v>
      </c>
      <c r="AS738" s="23"/>
      <c r="AT738" s="23"/>
      <c r="AU738" s="23"/>
      <c r="AV738" s="23"/>
      <c r="AW738" s="23"/>
      <c r="AX738" s="45">
        <v>4.724790402339483</v>
      </c>
      <c r="AY738" s="23">
        <v>0.35</v>
      </c>
      <c r="AZ738" s="23"/>
      <c r="BA738" s="23"/>
      <c r="BB738" s="23"/>
      <c r="BC738" s="23"/>
      <c r="BD738" s="23"/>
      <c r="BE738" s="45">
        <v>4.724790402339483</v>
      </c>
      <c r="BF738" s="45">
        <v>43.0</v>
      </c>
      <c r="BG738" s="23"/>
      <c r="BH738" s="23"/>
      <c r="BI738" s="23"/>
      <c r="BJ738" s="23"/>
      <c r="BK738" s="23"/>
      <c r="BL738" s="45">
        <v>4.724790402339483</v>
      </c>
      <c r="BM738" s="45">
        <v>0.344</v>
      </c>
      <c r="BN738" s="23"/>
      <c r="BO738" s="23"/>
      <c r="BP738" s="23"/>
      <c r="BQ738" s="23"/>
      <c r="BR738" s="23"/>
      <c r="BS738" s="45">
        <v>4.724790402339483</v>
      </c>
      <c r="BT738" s="45">
        <v>0.031</v>
      </c>
      <c r="BU738" s="23"/>
      <c r="BV738" s="23"/>
      <c r="BW738" s="23"/>
      <c r="BX738" s="23"/>
      <c r="BY738" s="23"/>
      <c r="BZ738" s="23"/>
      <c r="CA738" s="23"/>
    </row>
    <row r="739" ht="15.75" customHeight="1">
      <c r="A739" s="45">
        <v>4.674466253952221</v>
      </c>
      <c r="B739" s="46">
        <v>0.037</v>
      </c>
      <c r="C739" s="45"/>
      <c r="D739" s="45"/>
      <c r="E739" s="45"/>
      <c r="F739" s="45"/>
      <c r="G739" s="45"/>
      <c r="H739" s="45">
        <v>4.674466253952221</v>
      </c>
      <c r="I739" s="46">
        <v>0.146</v>
      </c>
      <c r="J739" s="45"/>
      <c r="K739" s="45"/>
      <c r="L739" s="45"/>
      <c r="M739" s="45"/>
      <c r="N739" s="45"/>
      <c r="O739" s="45">
        <v>4.674466253952221</v>
      </c>
      <c r="P739" s="45"/>
      <c r="Q739" s="45"/>
      <c r="R739" s="45"/>
      <c r="S739" s="45"/>
      <c r="T739" s="45"/>
      <c r="U739" s="45"/>
      <c r="V739" s="45">
        <v>4.674466253952221</v>
      </c>
      <c r="W739" s="45"/>
      <c r="X739" s="45"/>
      <c r="Y739" s="45"/>
      <c r="Z739" s="45"/>
      <c r="AA739" s="45"/>
      <c r="AB739" s="45"/>
      <c r="AC739" s="45">
        <v>4.674466253952221</v>
      </c>
      <c r="AD739" s="45">
        <v>5.525210094459587</v>
      </c>
      <c r="AE739" s="45"/>
      <c r="AF739" s="45"/>
      <c r="AG739" s="45"/>
      <c r="AH739" s="45"/>
      <c r="AI739" s="45"/>
      <c r="AJ739" s="45">
        <v>4.674466253952221</v>
      </c>
      <c r="AK739" s="45">
        <v>0.021</v>
      </c>
      <c r="AL739" s="45"/>
      <c r="AM739" s="45"/>
      <c r="AN739" s="45"/>
      <c r="AO739" s="23"/>
      <c r="AP739" s="23"/>
      <c r="AQ739" s="45">
        <v>4.674466253952221</v>
      </c>
      <c r="AR739" s="45">
        <v>0.039</v>
      </c>
      <c r="AS739" s="23"/>
      <c r="AT739" s="23"/>
      <c r="AU739" s="23"/>
      <c r="AV739" s="23"/>
      <c r="AW739" s="23"/>
      <c r="AX739" s="45">
        <v>4.674466253952221</v>
      </c>
      <c r="AY739" s="23">
        <v>0.35</v>
      </c>
      <c r="AZ739" s="23"/>
      <c r="BA739" s="23"/>
      <c r="BB739" s="23"/>
      <c r="BC739" s="23"/>
      <c r="BD739" s="23"/>
      <c r="BE739" s="45">
        <v>4.674466253952221</v>
      </c>
      <c r="BF739" s="45">
        <v>19.0</v>
      </c>
      <c r="BG739" s="23"/>
      <c r="BH739" s="23"/>
      <c r="BI739" s="23"/>
      <c r="BJ739" s="23"/>
      <c r="BK739" s="23"/>
      <c r="BL739" s="45">
        <v>4.674466253952221</v>
      </c>
      <c r="BM739" s="45">
        <v>0.449</v>
      </c>
      <c r="BN739" s="23"/>
      <c r="BO739" s="23"/>
      <c r="BP739" s="23"/>
      <c r="BQ739" s="23"/>
      <c r="BR739" s="23"/>
      <c r="BS739" s="45">
        <v>4.674466253952221</v>
      </c>
      <c r="BT739" s="45">
        <v>0.037</v>
      </c>
      <c r="BU739" s="23"/>
      <c r="BV739" s="23"/>
      <c r="BW739" s="23"/>
      <c r="BX739" s="23"/>
      <c r="BY739" s="23"/>
      <c r="BZ739" s="23"/>
      <c r="CA739" s="23"/>
    </row>
    <row r="740" ht="15.75" customHeight="1">
      <c r="A740" s="45">
        <v>4.633515844059813</v>
      </c>
      <c r="B740" s="46">
        <v>0.037</v>
      </c>
      <c r="C740" s="45"/>
      <c r="D740" s="45"/>
      <c r="E740" s="45"/>
      <c r="F740" s="45"/>
      <c r="G740" s="45"/>
      <c r="H740" s="45">
        <v>4.633515844059813</v>
      </c>
      <c r="I740" s="46">
        <v>0.13</v>
      </c>
      <c r="J740" s="45"/>
      <c r="K740" s="45"/>
      <c r="L740" s="45"/>
      <c r="M740" s="45"/>
      <c r="N740" s="45"/>
      <c r="O740" s="45">
        <v>4.633515844059813</v>
      </c>
      <c r="P740" s="45"/>
      <c r="Q740" s="45"/>
      <c r="R740" s="45"/>
      <c r="S740" s="45"/>
      <c r="T740" s="45"/>
      <c r="U740" s="45"/>
      <c r="V740" s="45">
        <v>4.633515844059813</v>
      </c>
      <c r="W740" s="45"/>
      <c r="X740" s="45"/>
      <c r="Y740" s="45"/>
      <c r="Z740" s="45"/>
      <c r="AA740" s="45"/>
      <c r="AB740" s="45"/>
      <c r="AC740" s="45">
        <v>4.633515844059813</v>
      </c>
      <c r="AD740" s="45">
        <v>5.3577585718233145</v>
      </c>
      <c r="AE740" s="45"/>
      <c r="AF740" s="45"/>
      <c r="AG740" s="45"/>
      <c r="AH740" s="45"/>
      <c r="AI740" s="45"/>
      <c r="AJ740" s="45">
        <v>4.633515844059813</v>
      </c>
      <c r="AK740" s="45">
        <v>0.021</v>
      </c>
      <c r="AL740" s="45"/>
      <c r="AM740" s="45"/>
      <c r="AN740" s="45"/>
      <c r="AO740" s="23"/>
      <c r="AP740" s="23"/>
      <c r="AQ740" s="45">
        <v>4.633515844059813</v>
      </c>
      <c r="AR740" s="45">
        <v>0.037</v>
      </c>
      <c r="AS740" s="23"/>
      <c r="AT740" s="23"/>
      <c r="AU740" s="23"/>
      <c r="AV740" s="23"/>
      <c r="AW740" s="23"/>
      <c r="AX740" s="45">
        <v>4.633515844059813</v>
      </c>
      <c r="AY740" s="23">
        <v>0.35</v>
      </c>
      <c r="AZ740" s="23"/>
      <c r="BA740" s="23"/>
      <c r="BB740" s="23"/>
      <c r="BC740" s="23"/>
      <c r="BD740" s="23"/>
      <c r="BE740" s="45">
        <v>4.633515844059813</v>
      </c>
      <c r="BF740" s="45">
        <v>19.0</v>
      </c>
      <c r="BG740" s="23"/>
      <c r="BH740" s="23"/>
      <c r="BI740" s="23"/>
      <c r="BJ740" s="23"/>
      <c r="BK740" s="23"/>
      <c r="BL740" s="45">
        <v>4.633515844059813</v>
      </c>
      <c r="BM740" s="45">
        <v>0.552</v>
      </c>
      <c r="BN740" s="23"/>
      <c r="BO740" s="23"/>
      <c r="BP740" s="23"/>
      <c r="BQ740" s="23"/>
      <c r="BR740" s="23"/>
      <c r="BS740" s="45">
        <v>4.633515844059813</v>
      </c>
      <c r="BT740" s="45">
        <v>0.05</v>
      </c>
      <c r="BU740" s="23"/>
      <c r="BV740" s="23"/>
      <c r="BW740" s="23"/>
      <c r="BX740" s="23"/>
      <c r="BY740" s="23"/>
      <c r="BZ740" s="23"/>
      <c r="CA740" s="23"/>
    </row>
    <row r="741" ht="15.75" customHeight="1">
      <c r="A741" s="45">
        <v>4.580830080187017</v>
      </c>
      <c r="B741" s="46">
        <v>0.038</v>
      </c>
      <c r="C741" s="45"/>
      <c r="D741" s="45"/>
      <c r="E741" s="45"/>
      <c r="F741" s="45"/>
      <c r="G741" s="45"/>
      <c r="H741" s="45">
        <v>4.580830080187017</v>
      </c>
      <c r="I741" s="46">
        <v>0.133</v>
      </c>
      <c r="J741" s="45"/>
      <c r="K741" s="45"/>
      <c r="L741" s="45"/>
      <c r="M741" s="45"/>
      <c r="N741" s="45"/>
      <c r="O741" s="45">
        <v>4.580830080187017</v>
      </c>
      <c r="P741" s="45">
        <v>1.4579622060823438E-4</v>
      </c>
      <c r="Q741" s="45"/>
      <c r="R741" s="45"/>
      <c r="S741" s="45"/>
      <c r="T741" s="45"/>
      <c r="U741" s="45"/>
      <c r="V741" s="45">
        <v>4.580830080187017</v>
      </c>
      <c r="W741" s="45">
        <v>2.5695662716934095E-4</v>
      </c>
      <c r="X741" s="45"/>
      <c r="Y741" s="45"/>
      <c r="Z741" s="45"/>
      <c r="AA741" s="45"/>
      <c r="AB741" s="45"/>
      <c r="AC741" s="45">
        <v>4.580830080187017</v>
      </c>
      <c r="AD741" s="45">
        <v>5.358919343984494</v>
      </c>
      <c r="AE741" s="45"/>
      <c r="AF741" s="45"/>
      <c r="AG741" s="45"/>
      <c r="AH741" s="45"/>
      <c r="AI741" s="45"/>
      <c r="AJ741" s="45">
        <v>4.580830080187017</v>
      </c>
      <c r="AK741" s="45">
        <v>0.02</v>
      </c>
      <c r="AL741" s="45"/>
      <c r="AM741" s="45"/>
      <c r="AN741" s="45"/>
      <c r="AO741" s="23"/>
      <c r="AP741" s="23"/>
      <c r="AQ741" s="45">
        <v>4.580830080187017</v>
      </c>
      <c r="AR741" s="45">
        <v>0.035</v>
      </c>
      <c r="AS741" s="23"/>
      <c r="AT741" s="23"/>
      <c r="AU741" s="23"/>
      <c r="AV741" s="23"/>
      <c r="AW741" s="23"/>
      <c r="AX741" s="45">
        <v>4.580830080187017</v>
      </c>
      <c r="AY741" s="23">
        <v>0.35</v>
      </c>
      <c r="AZ741" s="23"/>
      <c r="BA741" s="23"/>
      <c r="BB741" s="23"/>
      <c r="BC741" s="23"/>
      <c r="BD741" s="23"/>
      <c r="BE741" s="45">
        <v>4.580830080187017</v>
      </c>
      <c r="BF741" s="45">
        <v>19.0</v>
      </c>
      <c r="BG741" s="23"/>
      <c r="BH741" s="23"/>
      <c r="BI741" s="23"/>
      <c r="BJ741" s="23"/>
      <c r="BK741" s="23"/>
      <c r="BL741" s="45">
        <v>4.580830080187017</v>
      </c>
      <c r="BM741" s="45">
        <v>0.628</v>
      </c>
      <c r="BN741" s="23"/>
      <c r="BO741" s="23"/>
      <c r="BP741" s="23"/>
      <c r="BQ741" s="23"/>
      <c r="BR741" s="23"/>
      <c r="BS741" s="45">
        <v>4.580830080187017</v>
      </c>
      <c r="BT741" s="45">
        <v>0.058</v>
      </c>
      <c r="BU741" s="23"/>
      <c r="BV741" s="23"/>
      <c r="BW741" s="23"/>
      <c r="BX741" s="23"/>
      <c r="BY741" s="23"/>
      <c r="BZ741" s="23"/>
      <c r="CA741" s="23"/>
    </row>
    <row r="742" ht="15.75" customHeight="1">
      <c r="A742" s="45">
        <v>5.3548225223180586</v>
      </c>
      <c r="B742" s="46">
        <v>0.036</v>
      </c>
      <c r="C742" s="45"/>
      <c r="D742" s="45"/>
      <c r="E742" s="45"/>
      <c r="F742" s="45"/>
      <c r="G742" s="45"/>
      <c r="H742" s="45">
        <v>5.3548225223180586</v>
      </c>
      <c r="I742" s="46">
        <v>0.13</v>
      </c>
      <c r="J742" s="45"/>
      <c r="K742" s="45"/>
      <c r="L742" s="45"/>
      <c r="M742" s="45"/>
      <c r="N742" s="45"/>
      <c r="O742" s="45">
        <v>5.3548225223180586</v>
      </c>
      <c r="P742" s="45"/>
      <c r="Q742" s="45"/>
      <c r="R742" s="45"/>
      <c r="S742" s="45"/>
      <c r="T742" s="45"/>
      <c r="U742" s="45"/>
      <c r="V742" s="45">
        <v>5.3548225223180586</v>
      </c>
      <c r="W742" s="45"/>
      <c r="X742" s="45"/>
      <c r="Y742" s="45"/>
      <c r="Z742" s="45"/>
      <c r="AA742" s="45"/>
      <c r="AB742" s="45"/>
      <c r="AC742" s="45">
        <v>5.3548225223180586</v>
      </c>
      <c r="AD742" s="45">
        <v>3.557851515446458</v>
      </c>
      <c r="AE742" s="45"/>
      <c r="AF742" s="45"/>
      <c r="AG742" s="45"/>
      <c r="AH742" s="45"/>
      <c r="AI742" s="45"/>
      <c r="AJ742" s="45">
        <v>5.3548225223180586</v>
      </c>
      <c r="AK742" s="45">
        <v>0.027</v>
      </c>
      <c r="AL742" s="45"/>
      <c r="AM742" s="45"/>
      <c r="AN742" s="45"/>
      <c r="AO742" s="23"/>
      <c r="AP742" s="23"/>
      <c r="AQ742" s="45">
        <v>5.3548225223180586</v>
      </c>
      <c r="AR742" s="45">
        <v>0.064</v>
      </c>
      <c r="AS742" s="23"/>
      <c r="AT742" s="23"/>
      <c r="AU742" s="23"/>
      <c r="AV742" s="23"/>
      <c r="AW742" s="23"/>
      <c r="AX742" s="45">
        <v>5.3548225223180586</v>
      </c>
      <c r="AY742" s="23"/>
      <c r="AZ742" s="23"/>
      <c r="BA742" s="23"/>
      <c r="BB742" s="23"/>
      <c r="BC742" s="23"/>
      <c r="BD742" s="23"/>
      <c r="BE742" s="45">
        <v>5.3548225223180586</v>
      </c>
      <c r="BF742" s="45"/>
      <c r="BG742" s="23"/>
      <c r="BH742" s="23"/>
      <c r="BI742" s="23"/>
      <c r="BJ742" s="23"/>
      <c r="BK742" s="23"/>
      <c r="BL742" s="45">
        <v>5.3548225223180586</v>
      </c>
      <c r="BM742" s="45">
        <v>0.002</v>
      </c>
      <c r="BN742" s="23"/>
      <c r="BO742" s="23"/>
      <c r="BP742" s="23"/>
      <c r="BQ742" s="23"/>
      <c r="BR742" s="23"/>
      <c r="BS742" s="45">
        <v>5.3548225223180586</v>
      </c>
      <c r="BT742" s="45">
        <v>0.001</v>
      </c>
      <c r="BU742" s="23"/>
      <c r="BV742" s="23"/>
      <c r="BW742" s="23"/>
      <c r="BX742" s="23"/>
      <c r="BY742" s="23"/>
      <c r="BZ742" s="23"/>
      <c r="CA742" s="23"/>
    </row>
    <row r="743" ht="15.75" customHeight="1">
      <c r="A743" s="45">
        <v>1706.676441930286</v>
      </c>
      <c r="B743" s="46">
        <v>0.067</v>
      </c>
      <c r="C743" s="45"/>
      <c r="D743" s="45"/>
      <c r="E743" s="45"/>
      <c r="F743" s="45"/>
      <c r="G743" s="45"/>
      <c r="H743" s="45">
        <v>1706.676441930286</v>
      </c>
      <c r="I743" s="46">
        <v>0.16</v>
      </c>
      <c r="J743" s="45"/>
      <c r="K743" s="45"/>
      <c r="L743" s="45"/>
      <c r="M743" s="45"/>
      <c r="N743" s="45"/>
      <c r="O743" s="45">
        <v>1706.676441930286</v>
      </c>
      <c r="P743" s="45"/>
      <c r="Q743" s="45"/>
      <c r="R743" s="45"/>
      <c r="S743" s="45"/>
      <c r="T743" s="45"/>
      <c r="U743" s="45"/>
      <c r="V743" s="45">
        <v>1706.676441930286</v>
      </c>
      <c r="W743" s="45"/>
      <c r="X743" s="45"/>
      <c r="Y743" s="45"/>
      <c r="Z743" s="45"/>
      <c r="AA743" s="45"/>
      <c r="AB743" s="45"/>
      <c r="AC743" s="45">
        <v>1706.676441930286</v>
      </c>
      <c r="AD743" s="45"/>
      <c r="AE743" s="45"/>
      <c r="AF743" s="45"/>
      <c r="AG743" s="45"/>
      <c r="AH743" s="45"/>
      <c r="AI743" s="45"/>
      <c r="AJ743" s="45">
        <v>1706.676441930286</v>
      </c>
      <c r="AK743" s="45">
        <v>0.027</v>
      </c>
      <c r="AL743" s="45"/>
      <c r="AM743" s="45"/>
      <c r="AN743" s="45"/>
      <c r="AO743" s="23"/>
      <c r="AP743" s="23"/>
      <c r="AQ743" s="45">
        <v>1706.676441930286</v>
      </c>
      <c r="AR743" s="45">
        <v>0.056</v>
      </c>
      <c r="AS743" s="23"/>
      <c r="AT743" s="23"/>
      <c r="AU743" s="23"/>
      <c r="AV743" s="23"/>
      <c r="AW743" s="23"/>
      <c r="AX743" s="45">
        <v>1706.676441930286</v>
      </c>
      <c r="AY743" s="23"/>
      <c r="AZ743" s="23"/>
      <c r="BA743" s="23"/>
      <c r="BB743" s="23"/>
      <c r="BC743" s="23"/>
      <c r="BD743" s="23"/>
      <c r="BE743" s="45">
        <v>1706.676441930286</v>
      </c>
      <c r="BF743" s="45"/>
      <c r="BG743" s="23"/>
      <c r="BH743" s="23"/>
      <c r="BI743" s="23"/>
      <c r="BJ743" s="23"/>
      <c r="BK743" s="23"/>
      <c r="BL743" s="45">
        <v>1706.676441930286</v>
      </c>
      <c r="BM743" s="45"/>
      <c r="BN743" s="23"/>
      <c r="BO743" s="23"/>
      <c r="BP743" s="23"/>
      <c r="BQ743" s="23"/>
      <c r="BR743" s="23"/>
      <c r="BS743" s="45">
        <v>1706.676441930286</v>
      </c>
      <c r="BT743" s="45">
        <v>0.009</v>
      </c>
      <c r="BU743" s="23"/>
      <c r="BV743" s="23"/>
      <c r="BW743" s="23"/>
      <c r="BX743" s="23"/>
      <c r="BY743" s="23"/>
      <c r="BZ743" s="23"/>
      <c r="CA743" s="23"/>
    </row>
    <row r="744" ht="15.75" customHeight="1">
      <c r="A744" s="45">
        <v>1658.3936753807723</v>
      </c>
      <c r="B744" s="46">
        <v>0.062</v>
      </c>
      <c r="C744" s="45"/>
      <c r="D744" s="45"/>
      <c r="E744" s="45"/>
      <c r="F744" s="45"/>
      <c r="G744" s="45"/>
      <c r="H744" s="45">
        <v>1658.3936753807723</v>
      </c>
      <c r="I744" s="46">
        <v>0.158</v>
      </c>
      <c r="J744" s="45"/>
      <c r="K744" s="45"/>
      <c r="L744" s="45"/>
      <c r="M744" s="45"/>
      <c r="N744" s="45"/>
      <c r="O744" s="45">
        <v>1658.3936753807723</v>
      </c>
      <c r="P744" s="45"/>
      <c r="Q744" s="45"/>
      <c r="R744" s="45"/>
      <c r="S744" s="45"/>
      <c r="T744" s="45"/>
      <c r="U744" s="45"/>
      <c r="V744" s="45">
        <v>1658.3936753807723</v>
      </c>
      <c r="W744" s="45">
        <v>7.970524099556358E-4</v>
      </c>
      <c r="X744" s="45"/>
      <c r="Y744" s="45"/>
      <c r="Z744" s="45"/>
      <c r="AA744" s="45"/>
      <c r="AB744" s="45"/>
      <c r="AC744" s="45">
        <v>1658.3936753807723</v>
      </c>
      <c r="AD744" s="45"/>
      <c r="AE744" s="45"/>
      <c r="AF744" s="45"/>
      <c r="AG744" s="45"/>
      <c r="AH744" s="45"/>
      <c r="AI744" s="45"/>
      <c r="AJ744" s="45">
        <v>1658.3936753807723</v>
      </c>
      <c r="AK744" s="45">
        <v>0.026</v>
      </c>
      <c r="AL744" s="45"/>
      <c r="AM744" s="45"/>
      <c r="AN744" s="45"/>
      <c r="AO744" s="23"/>
      <c r="AP744" s="23"/>
      <c r="AQ744" s="45">
        <v>1658.3936753807723</v>
      </c>
      <c r="AR744" s="45">
        <v>0.053</v>
      </c>
      <c r="AS744" s="23"/>
      <c r="AT744" s="23"/>
      <c r="AU744" s="23"/>
      <c r="AV744" s="23"/>
      <c r="AW744" s="23"/>
      <c r="AX744" s="45">
        <v>1658.3936753807723</v>
      </c>
      <c r="AY744" s="23"/>
      <c r="AZ744" s="23"/>
      <c r="BA744" s="23"/>
      <c r="BB744" s="23"/>
      <c r="BC744" s="23"/>
      <c r="BD744" s="23"/>
      <c r="BE744" s="45">
        <v>1658.3936753807723</v>
      </c>
      <c r="BF744" s="45"/>
      <c r="BG744" s="23"/>
      <c r="BH744" s="23"/>
      <c r="BI744" s="23"/>
      <c r="BJ744" s="23"/>
      <c r="BK744" s="23"/>
      <c r="BL744" s="45">
        <v>1658.3936753807723</v>
      </c>
      <c r="BM744" s="45"/>
      <c r="BN744" s="23"/>
      <c r="BO744" s="23"/>
      <c r="BP744" s="23"/>
      <c r="BQ744" s="23"/>
      <c r="BR744" s="23"/>
      <c r="BS744" s="45">
        <v>1658.3936753807723</v>
      </c>
      <c r="BT744" s="45">
        <v>0.017</v>
      </c>
      <c r="BU744" s="23"/>
      <c r="BV744" s="23"/>
      <c r="BW744" s="23"/>
      <c r="BX744" s="23"/>
      <c r="BY744" s="23"/>
      <c r="BZ744" s="23"/>
      <c r="CA744" s="23"/>
    </row>
    <row r="745" ht="15.75" customHeight="1">
      <c r="A745" s="45">
        <v>1620.916441563119</v>
      </c>
      <c r="B745" s="46">
        <v>0.079</v>
      </c>
      <c r="C745" s="45"/>
      <c r="D745" s="45"/>
      <c r="E745" s="45"/>
      <c r="F745" s="45"/>
      <c r="G745" s="45"/>
      <c r="H745" s="45">
        <v>1620.916441563119</v>
      </c>
      <c r="I745" s="46">
        <v>0.153</v>
      </c>
      <c r="J745" s="45"/>
      <c r="K745" s="45"/>
      <c r="L745" s="45"/>
      <c r="M745" s="45"/>
      <c r="N745" s="45"/>
      <c r="O745" s="45">
        <v>1620.916441563119</v>
      </c>
      <c r="P745" s="45"/>
      <c r="Q745" s="45"/>
      <c r="R745" s="45"/>
      <c r="S745" s="45"/>
      <c r="T745" s="45"/>
      <c r="U745" s="45"/>
      <c r="V745" s="45">
        <v>1620.916441563119</v>
      </c>
      <c r="W745" s="45">
        <v>6.311011173247802E-4</v>
      </c>
      <c r="X745" s="45"/>
      <c r="Y745" s="45"/>
      <c r="Z745" s="45"/>
      <c r="AA745" s="45"/>
      <c r="AB745" s="45"/>
      <c r="AC745" s="45">
        <v>1620.916441563119</v>
      </c>
      <c r="AD745" s="45"/>
      <c r="AE745" s="45"/>
      <c r="AF745" s="45"/>
      <c r="AG745" s="45"/>
      <c r="AH745" s="45"/>
      <c r="AI745" s="45"/>
      <c r="AJ745" s="45">
        <v>1620.916441563119</v>
      </c>
      <c r="AK745" s="45">
        <v>0.025</v>
      </c>
      <c r="AL745" s="45"/>
      <c r="AM745" s="45"/>
      <c r="AN745" s="45"/>
      <c r="AO745" s="23"/>
      <c r="AP745" s="23"/>
      <c r="AQ745" s="45">
        <v>1620.916441563119</v>
      </c>
      <c r="AR745" s="45">
        <v>0.051</v>
      </c>
      <c r="AS745" s="23"/>
      <c r="AT745" s="23"/>
      <c r="AU745" s="23"/>
      <c r="AV745" s="23"/>
      <c r="AW745" s="23"/>
      <c r="AX745" s="45">
        <v>1620.916441563119</v>
      </c>
      <c r="AY745" s="23"/>
      <c r="AZ745" s="23"/>
      <c r="BA745" s="23"/>
      <c r="BB745" s="23"/>
      <c r="BC745" s="23"/>
      <c r="BD745" s="23"/>
      <c r="BE745" s="45">
        <v>1620.916441563119</v>
      </c>
      <c r="BF745" s="45">
        <v>62.0</v>
      </c>
      <c r="BG745" s="23"/>
      <c r="BH745" s="23"/>
      <c r="BI745" s="23"/>
      <c r="BJ745" s="23"/>
      <c r="BK745" s="23"/>
      <c r="BL745" s="45">
        <v>1620.916441563119</v>
      </c>
      <c r="BM745" s="45">
        <v>0.004</v>
      </c>
      <c r="BN745" s="23"/>
      <c r="BO745" s="23"/>
      <c r="BP745" s="23"/>
      <c r="BQ745" s="23"/>
      <c r="BR745" s="23"/>
      <c r="BS745" s="45">
        <v>1620.916441563119</v>
      </c>
      <c r="BT745" s="45">
        <v>0.024</v>
      </c>
      <c r="BU745" s="23"/>
      <c r="BV745" s="23"/>
      <c r="BW745" s="23"/>
      <c r="BX745" s="23"/>
      <c r="BY745" s="23"/>
      <c r="BZ745" s="23"/>
      <c r="CA745" s="23"/>
    </row>
    <row r="746" ht="15.75" customHeight="1">
      <c r="A746" s="45">
        <v>1577.5098021274885</v>
      </c>
      <c r="B746" s="46">
        <v>0.051</v>
      </c>
      <c r="C746" s="45"/>
      <c r="D746" s="45"/>
      <c r="E746" s="45"/>
      <c r="F746" s="45"/>
      <c r="G746" s="45"/>
      <c r="H746" s="45">
        <v>1577.5098021274885</v>
      </c>
      <c r="I746" s="46">
        <v>0.15</v>
      </c>
      <c r="J746" s="45"/>
      <c r="K746" s="45"/>
      <c r="L746" s="45"/>
      <c r="M746" s="45"/>
      <c r="N746" s="45"/>
      <c r="O746" s="45">
        <v>1577.5098021274885</v>
      </c>
      <c r="P746" s="45"/>
      <c r="Q746" s="45"/>
      <c r="R746" s="45"/>
      <c r="S746" s="45"/>
      <c r="T746" s="45"/>
      <c r="U746" s="45"/>
      <c r="V746" s="45">
        <v>1577.5098021274885</v>
      </c>
      <c r="W746" s="45">
        <v>6.657274965964288E-4</v>
      </c>
      <c r="X746" s="45"/>
      <c r="Y746" s="45"/>
      <c r="Z746" s="45"/>
      <c r="AA746" s="45"/>
      <c r="AB746" s="45"/>
      <c r="AC746" s="45">
        <v>1577.5098021274885</v>
      </c>
      <c r="AD746" s="45"/>
      <c r="AE746" s="45"/>
      <c r="AF746" s="45"/>
      <c r="AG746" s="45"/>
      <c r="AH746" s="45"/>
      <c r="AI746" s="45"/>
      <c r="AJ746" s="45">
        <v>1577.5098021274885</v>
      </c>
      <c r="AK746" s="45">
        <v>0.024</v>
      </c>
      <c r="AL746" s="45"/>
      <c r="AM746" s="45"/>
      <c r="AN746" s="45"/>
      <c r="AO746" s="23"/>
      <c r="AP746" s="23"/>
      <c r="AQ746" s="45">
        <v>1577.5098021274885</v>
      </c>
      <c r="AR746" s="45">
        <v>0.048</v>
      </c>
      <c r="AS746" s="23"/>
      <c r="AT746" s="23"/>
      <c r="AU746" s="23"/>
      <c r="AV746" s="23"/>
      <c r="AW746" s="23"/>
      <c r="AX746" s="45">
        <v>1577.5098021274885</v>
      </c>
      <c r="AY746" s="23"/>
      <c r="AZ746" s="23"/>
      <c r="BA746" s="23"/>
      <c r="BB746" s="23"/>
      <c r="BC746" s="23"/>
      <c r="BD746" s="23"/>
      <c r="BE746" s="45">
        <v>1577.5098021274885</v>
      </c>
      <c r="BF746" s="45">
        <v>62.0</v>
      </c>
      <c r="BG746" s="23"/>
      <c r="BH746" s="23"/>
      <c r="BI746" s="23"/>
      <c r="BJ746" s="23"/>
      <c r="BK746" s="23"/>
      <c r="BL746" s="45">
        <v>1577.5098021274885</v>
      </c>
      <c r="BM746" s="45">
        <v>0.03</v>
      </c>
      <c r="BN746" s="23"/>
      <c r="BO746" s="23"/>
      <c r="BP746" s="23"/>
      <c r="BQ746" s="23"/>
      <c r="BR746" s="23"/>
      <c r="BS746" s="45">
        <v>1577.5098021274885</v>
      </c>
      <c r="BT746" s="45">
        <v>0.032</v>
      </c>
      <c r="BU746" s="23"/>
      <c r="BV746" s="23"/>
      <c r="BW746" s="23"/>
      <c r="BX746" s="23"/>
      <c r="BY746" s="23"/>
      <c r="BZ746" s="23"/>
      <c r="CA746" s="23"/>
    </row>
    <row r="747" ht="15.75" customHeight="1">
      <c r="A747" s="45">
        <v>1540.5054680305097</v>
      </c>
      <c r="B747" s="46">
        <v>0.044</v>
      </c>
      <c r="C747" s="45"/>
      <c r="D747" s="45"/>
      <c r="E747" s="45"/>
      <c r="F747" s="45"/>
      <c r="G747" s="45"/>
      <c r="H747" s="45">
        <v>1540.5054680305097</v>
      </c>
      <c r="I747" s="46">
        <v>0.15</v>
      </c>
      <c r="J747" s="45"/>
      <c r="K747" s="45"/>
      <c r="L747" s="45"/>
      <c r="M747" s="45"/>
      <c r="N747" s="45"/>
      <c r="O747" s="45">
        <v>1540.5054680305097</v>
      </c>
      <c r="P747" s="45"/>
      <c r="Q747" s="45"/>
      <c r="R747" s="45"/>
      <c r="S747" s="45"/>
      <c r="T747" s="45"/>
      <c r="U747" s="45"/>
      <c r="V747" s="45">
        <v>1540.5054680305097</v>
      </c>
      <c r="W747" s="45">
        <v>6.426646289995495E-4</v>
      </c>
      <c r="X747" s="45"/>
      <c r="Y747" s="45"/>
      <c r="Z747" s="45"/>
      <c r="AA747" s="45"/>
      <c r="AB747" s="45"/>
      <c r="AC747" s="45">
        <v>1540.5054680305097</v>
      </c>
      <c r="AD747" s="45"/>
      <c r="AE747" s="45"/>
      <c r="AF747" s="45"/>
      <c r="AG747" s="45"/>
      <c r="AH747" s="45"/>
      <c r="AI747" s="45"/>
      <c r="AJ747" s="45">
        <v>1540.5054680305097</v>
      </c>
      <c r="AK747" s="45">
        <v>0.023</v>
      </c>
      <c r="AL747" s="45"/>
      <c r="AM747" s="45"/>
      <c r="AN747" s="45"/>
      <c r="AO747" s="23"/>
      <c r="AP747" s="23"/>
      <c r="AQ747" s="45">
        <v>1540.5054680305097</v>
      </c>
      <c r="AR747" s="45">
        <v>0.045</v>
      </c>
      <c r="AS747" s="23"/>
      <c r="AT747" s="23"/>
      <c r="AU747" s="23"/>
      <c r="AV747" s="23"/>
      <c r="AW747" s="23"/>
      <c r="AX747" s="45">
        <v>1540.5054680305097</v>
      </c>
      <c r="AY747" s="23">
        <v>0.408</v>
      </c>
      <c r="AZ747" s="23"/>
      <c r="BA747" s="23"/>
      <c r="BB747" s="23"/>
      <c r="BC747" s="23"/>
      <c r="BD747" s="23"/>
      <c r="BE747" s="45">
        <v>1540.5054680305097</v>
      </c>
      <c r="BF747" s="45">
        <v>62.0</v>
      </c>
      <c r="BG747" s="23"/>
      <c r="BH747" s="23"/>
      <c r="BI747" s="23"/>
      <c r="BJ747" s="23"/>
      <c r="BK747" s="23"/>
      <c r="BL747" s="45">
        <v>1540.5054680305097</v>
      </c>
      <c r="BM747" s="45">
        <v>0.055</v>
      </c>
      <c r="BN747" s="23"/>
      <c r="BO747" s="23"/>
      <c r="BP747" s="23"/>
      <c r="BQ747" s="23"/>
      <c r="BR747" s="23"/>
      <c r="BS747" s="45">
        <v>1540.5054680305097</v>
      </c>
      <c r="BT747" s="45">
        <v>0.038</v>
      </c>
      <c r="BU747" s="23"/>
      <c r="BV747" s="23"/>
      <c r="BW747" s="23"/>
      <c r="BX747" s="23"/>
      <c r="BY747" s="23"/>
      <c r="BZ747" s="23"/>
      <c r="CA747" s="23"/>
    </row>
    <row r="748" ht="15.75" customHeight="1">
      <c r="A748" s="45">
        <v>1527.1463907519592</v>
      </c>
      <c r="B748" s="46">
        <v>0.043</v>
      </c>
      <c r="C748" s="45"/>
      <c r="D748" s="45"/>
      <c r="E748" s="45"/>
      <c r="F748" s="45"/>
      <c r="G748" s="45"/>
      <c r="H748" s="45">
        <v>1527.1463907519592</v>
      </c>
      <c r="I748" s="46">
        <v>0.14</v>
      </c>
      <c r="J748" s="45"/>
      <c r="K748" s="45"/>
      <c r="L748" s="45"/>
      <c r="M748" s="45"/>
      <c r="N748" s="45"/>
      <c r="O748" s="45">
        <v>1527.1463907519592</v>
      </c>
      <c r="P748" s="45">
        <v>3.666041636617145E-4</v>
      </c>
      <c r="Q748" s="45"/>
      <c r="R748" s="45"/>
      <c r="S748" s="45"/>
      <c r="T748" s="45"/>
      <c r="U748" s="45"/>
      <c r="V748" s="45">
        <v>1527.1463907519592</v>
      </c>
      <c r="W748" s="45">
        <v>5.889706235876725E-4</v>
      </c>
      <c r="X748" s="45"/>
      <c r="Y748" s="45"/>
      <c r="Z748" s="45"/>
      <c r="AA748" s="45"/>
      <c r="AB748" s="45"/>
      <c r="AC748" s="45">
        <v>1527.1463907519592</v>
      </c>
      <c r="AD748" s="45">
        <v>33.054473772777534</v>
      </c>
      <c r="AE748" s="45"/>
      <c r="AF748" s="45"/>
      <c r="AG748" s="45"/>
      <c r="AH748" s="45"/>
      <c r="AI748" s="45"/>
      <c r="AJ748" s="45">
        <v>1527.1463907519592</v>
      </c>
      <c r="AK748" s="45">
        <v>0.022</v>
      </c>
      <c r="AL748" s="45"/>
      <c r="AM748" s="45"/>
      <c r="AN748" s="45"/>
      <c r="AO748" s="23"/>
      <c r="AP748" s="23"/>
      <c r="AQ748" s="45">
        <v>1527.1463907519592</v>
      </c>
      <c r="AR748" s="45">
        <v>0.043</v>
      </c>
      <c r="AS748" s="23"/>
      <c r="AT748" s="23"/>
      <c r="AU748" s="23"/>
      <c r="AV748" s="23"/>
      <c r="AW748" s="23"/>
      <c r="AX748" s="45">
        <v>1527.1463907519592</v>
      </c>
      <c r="AY748" s="23">
        <v>0.408</v>
      </c>
      <c r="AZ748" s="23"/>
      <c r="BA748" s="23"/>
      <c r="BB748" s="23"/>
      <c r="BC748" s="23"/>
      <c r="BD748" s="23"/>
      <c r="BE748" s="45">
        <v>1527.1463907519592</v>
      </c>
      <c r="BF748" s="45">
        <v>62.0</v>
      </c>
      <c r="BG748" s="23"/>
      <c r="BH748" s="23"/>
      <c r="BI748" s="23"/>
      <c r="BJ748" s="23"/>
      <c r="BK748" s="23"/>
      <c r="BL748" s="45">
        <v>1527.1463907519592</v>
      </c>
      <c r="BM748" s="45">
        <v>0.123</v>
      </c>
      <c r="BN748" s="23"/>
      <c r="BO748" s="23"/>
      <c r="BP748" s="23"/>
      <c r="BQ748" s="23"/>
      <c r="BR748" s="23"/>
      <c r="BS748" s="45">
        <v>1527.1463907519592</v>
      </c>
      <c r="BT748" s="45">
        <v>0.045</v>
      </c>
      <c r="BU748" s="23"/>
      <c r="BV748" s="23"/>
      <c r="BW748" s="23"/>
      <c r="BX748" s="23"/>
      <c r="BY748" s="23"/>
      <c r="BZ748" s="23"/>
      <c r="CA748" s="23"/>
    </row>
    <row r="749" ht="15.75" customHeight="1">
      <c r="A749" s="45">
        <v>1498.5600774252428</v>
      </c>
      <c r="B749" s="46">
        <v>0.044</v>
      </c>
      <c r="C749" s="45"/>
      <c r="D749" s="45"/>
      <c r="E749" s="45"/>
      <c r="F749" s="45"/>
      <c r="G749" s="45"/>
      <c r="H749" s="45">
        <v>1498.5600774252428</v>
      </c>
      <c r="I749" s="46">
        <v>0.14</v>
      </c>
      <c r="J749" s="45"/>
      <c r="K749" s="45"/>
      <c r="L749" s="45"/>
      <c r="M749" s="45"/>
      <c r="N749" s="45"/>
      <c r="O749" s="45">
        <v>1498.5600774252428</v>
      </c>
      <c r="P749" s="45"/>
      <c r="Q749" s="45"/>
      <c r="R749" s="45"/>
      <c r="S749" s="45"/>
      <c r="T749" s="45"/>
      <c r="U749" s="45"/>
      <c r="V749" s="45">
        <v>1498.5600774252428</v>
      </c>
      <c r="W749" s="45"/>
      <c r="X749" s="45"/>
      <c r="Y749" s="45"/>
      <c r="Z749" s="45"/>
      <c r="AA749" s="45"/>
      <c r="AB749" s="45"/>
      <c r="AC749" s="45">
        <v>1498.5600774252428</v>
      </c>
      <c r="AD749" s="45">
        <v>38.27103250829819</v>
      </c>
      <c r="AE749" s="45"/>
      <c r="AF749" s="45"/>
      <c r="AG749" s="45"/>
      <c r="AH749" s="45"/>
      <c r="AI749" s="45"/>
      <c r="AJ749" s="45">
        <v>1498.5600774252428</v>
      </c>
      <c r="AK749" s="45">
        <v>0.022</v>
      </c>
      <c r="AL749" s="45"/>
      <c r="AM749" s="45"/>
      <c r="AN749" s="45"/>
      <c r="AO749" s="23"/>
      <c r="AP749" s="23"/>
      <c r="AQ749" s="45">
        <v>1498.5600774252428</v>
      </c>
      <c r="AR749" s="45">
        <v>0.041</v>
      </c>
      <c r="AS749" s="23"/>
      <c r="AT749" s="23"/>
      <c r="AU749" s="23"/>
      <c r="AV749" s="23"/>
      <c r="AW749" s="23"/>
      <c r="AX749" s="45">
        <v>1498.5600774252428</v>
      </c>
      <c r="AY749" s="23">
        <v>0.408</v>
      </c>
      <c r="AZ749" s="23"/>
      <c r="BA749" s="23"/>
      <c r="BB749" s="23"/>
      <c r="BC749" s="23"/>
      <c r="BD749" s="23"/>
      <c r="BE749" s="45">
        <v>1498.5600774252428</v>
      </c>
      <c r="BF749" s="45">
        <v>48.0</v>
      </c>
      <c r="BG749" s="23"/>
      <c r="BH749" s="23"/>
      <c r="BI749" s="23"/>
      <c r="BJ749" s="23"/>
      <c r="BK749" s="23"/>
      <c r="BL749" s="45">
        <v>1498.5600774252428</v>
      </c>
      <c r="BM749" s="45">
        <v>0.22</v>
      </c>
      <c r="BN749" s="23"/>
      <c r="BO749" s="23"/>
      <c r="BP749" s="23"/>
      <c r="BQ749" s="23"/>
      <c r="BR749" s="23"/>
      <c r="BS749" s="45">
        <v>1498.5600774252428</v>
      </c>
      <c r="BT749" s="45">
        <v>0.059</v>
      </c>
      <c r="BU749" s="23"/>
      <c r="BV749" s="23"/>
      <c r="BW749" s="23"/>
      <c r="BX749" s="23"/>
      <c r="BY749" s="23"/>
      <c r="BZ749" s="23"/>
      <c r="CA749" s="23"/>
    </row>
    <row r="750" ht="15.75" customHeight="1">
      <c r="A750" s="45">
        <v>1491.274896374966</v>
      </c>
      <c r="B750" s="46">
        <v>0.05</v>
      </c>
      <c r="C750" s="45"/>
      <c r="D750" s="45"/>
      <c r="E750" s="45"/>
      <c r="F750" s="45"/>
      <c r="G750" s="45"/>
      <c r="H750" s="45">
        <v>1491.274896374966</v>
      </c>
      <c r="I750" s="46">
        <v>0.14</v>
      </c>
      <c r="J750" s="45"/>
      <c r="K750" s="45"/>
      <c r="L750" s="45"/>
      <c r="M750" s="45"/>
      <c r="N750" s="45"/>
      <c r="O750" s="45">
        <v>1491.274896374966</v>
      </c>
      <c r="P750" s="45"/>
      <c r="Q750" s="45"/>
      <c r="R750" s="45"/>
      <c r="S750" s="45"/>
      <c r="T750" s="45"/>
      <c r="U750" s="45"/>
      <c r="V750" s="45">
        <v>1491.274896374966</v>
      </c>
      <c r="W750" s="45">
        <v>5.46117293858781E-4</v>
      </c>
      <c r="X750" s="45"/>
      <c r="Y750" s="45"/>
      <c r="Z750" s="45"/>
      <c r="AA750" s="45"/>
      <c r="AB750" s="45"/>
      <c r="AC750" s="45">
        <v>1491.274896374966</v>
      </c>
      <c r="AD750" s="45">
        <v>95.35381321343796</v>
      </c>
      <c r="AE750" s="45"/>
      <c r="AF750" s="45"/>
      <c r="AG750" s="45"/>
      <c r="AH750" s="45"/>
      <c r="AI750" s="45"/>
      <c r="AJ750" s="45">
        <v>1491.274896374966</v>
      </c>
      <c r="AK750" s="45">
        <v>0.021</v>
      </c>
      <c r="AL750" s="45"/>
      <c r="AM750" s="45"/>
      <c r="AN750" s="45"/>
      <c r="AO750" s="23"/>
      <c r="AP750" s="23"/>
      <c r="AQ750" s="45">
        <v>1491.274896374966</v>
      </c>
      <c r="AR750" s="45">
        <v>0.038</v>
      </c>
      <c r="AS750" s="23"/>
      <c r="AT750" s="23"/>
      <c r="AU750" s="23"/>
      <c r="AV750" s="23"/>
      <c r="AW750" s="23"/>
      <c r="AX750" s="45">
        <v>1491.274896374966</v>
      </c>
      <c r="AY750" s="23">
        <v>0.408</v>
      </c>
      <c r="AZ750" s="23"/>
      <c r="BA750" s="23"/>
      <c r="BB750" s="23"/>
      <c r="BC750" s="23"/>
      <c r="BD750" s="23"/>
      <c r="BE750" s="45">
        <v>1491.274896374966</v>
      </c>
      <c r="BF750" s="45">
        <v>46.0</v>
      </c>
      <c r="BG750" s="23"/>
      <c r="BH750" s="23"/>
      <c r="BI750" s="23"/>
      <c r="BJ750" s="23"/>
      <c r="BK750" s="23"/>
      <c r="BL750" s="45">
        <v>1491.274896374966</v>
      </c>
      <c r="BM750" s="45">
        <v>0.366</v>
      </c>
      <c r="BN750" s="23"/>
      <c r="BO750" s="23"/>
      <c r="BP750" s="23"/>
      <c r="BQ750" s="23"/>
      <c r="BR750" s="23"/>
      <c r="BS750" s="45">
        <v>1491.274896374966</v>
      </c>
      <c r="BT750" s="45">
        <v>0.066</v>
      </c>
      <c r="BU750" s="23"/>
      <c r="BV750" s="23"/>
      <c r="BW750" s="23"/>
      <c r="BX750" s="23"/>
      <c r="BY750" s="23"/>
      <c r="BZ750" s="23"/>
      <c r="CA750" s="23"/>
    </row>
    <row r="751" ht="15.75" customHeight="1">
      <c r="A751" s="45">
        <v>1467.1031294088925</v>
      </c>
      <c r="B751" s="46">
        <v>0.052</v>
      </c>
      <c r="C751" s="45"/>
      <c r="D751" s="45"/>
      <c r="E751" s="45"/>
      <c r="F751" s="45"/>
      <c r="G751" s="45"/>
      <c r="H751" s="45">
        <v>1467.1031294088925</v>
      </c>
      <c r="I751" s="46">
        <v>0.138</v>
      </c>
      <c r="J751" s="45"/>
      <c r="K751" s="45"/>
      <c r="L751" s="45"/>
      <c r="M751" s="45"/>
      <c r="N751" s="45"/>
      <c r="O751" s="45">
        <v>1467.1031294088925</v>
      </c>
      <c r="P751" s="45">
        <v>2.994853394119868E-4</v>
      </c>
      <c r="Q751" s="45"/>
      <c r="R751" s="45"/>
      <c r="S751" s="45"/>
      <c r="T751" s="45"/>
      <c r="U751" s="45"/>
      <c r="V751" s="45">
        <v>1467.1031294088925</v>
      </c>
      <c r="W751" s="45">
        <v>5.563898248791414E-4</v>
      </c>
      <c r="X751" s="45"/>
      <c r="Y751" s="45"/>
      <c r="Z751" s="45"/>
      <c r="AA751" s="45"/>
      <c r="AB751" s="45"/>
      <c r="AC751" s="45">
        <v>1467.1031294088925</v>
      </c>
      <c r="AD751" s="45">
        <v>48.25830113747654</v>
      </c>
      <c r="AE751" s="45"/>
      <c r="AF751" s="45"/>
      <c r="AG751" s="45"/>
      <c r="AH751" s="45"/>
      <c r="AI751" s="45"/>
      <c r="AJ751" s="45">
        <v>1467.1031294088925</v>
      </c>
      <c r="AK751" s="45">
        <v>0.021</v>
      </c>
      <c r="AL751" s="45"/>
      <c r="AM751" s="45"/>
      <c r="AN751" s="45"/>
      <c r="AO751" s="23"/>
      <c r="AP751" s="23"/>
      <c r="AQ751" s="45">
        <v>1467.1031294088925</v>
      </c>
      <c r="AR751" s="45">
        <v>0.036</v>
      </c>
      <c r="AS751" s="23"/>
      <c r="AT751" s="23"/>
      <c r="AU751" s="23"/>
      <c r="AV751" s="23"/>
      <c r="AW751" s="23"/>
      <c r="AX751" s="45">
        <v>1467.1031294088925</v>
      </c>
      <c r="AY751" s="23">
        <v>0.408</v>
      </c>
      <c r="AZ751" s="23"/>
      <c r="BA751" s="23"/>
      <c r="BB751" s="23"/>
      <c r="BC751" s="23"/>
      <c r="BD751" s="23"/>
      <c r="BE751" s="45">
        <v>1467.1031294088925</v>
      </c>
      <c r="BF751" s="45">
        <v>46.0</v>
      </c>
      <c r="BG751" s="23"/>
      <c r="BH751" s="23"/>
      <c r="BI751" s="23"/>
      <c r="BJ751" s="23"/>
      <c r="BK751" s="23"/>
      <c r="BL751" s="45">
        <v>1467.1031294088925</v>
      </c>
      <c r="BM751" s="45">
        <v>0.481</v>
      </c>
      <c r="BN751" s="23"/>
      <c r="BO751" s="23"/>
      <c r="BP751" s="23"/>
      <c r="BQ751" s="23"/>
      <c r="BR751" s="23"/>
      <c r="BS751" s="45">
        <v>1467.1031294088925</v>
      </c>
      <c r="BT751" s="45">
        <v>0.072</v>
      </c>
      <c r="BU751" s="23"/>
      <c r="BV751" s="23"/>
      <c r="BW751" s="23"/>
      <c r="BX751" s="23"/>
      <c r="BY751" s="23"/>
      <c r="BZ751" s="23"/>
      <c r="CA751" s="23"/>
    </row>
    <row r="752" ht="15.75" customHeight="1">
      <c r="A752" s="45">
        <v>1458.9784263375266</v>
      </c>
      <c r="B752" s="46">
        <v>0.046</v>
      </c>
      <c r="C752" s="45"/>
      <c r="D752" s="45"/>
      <c r="E752" s="45"/>
      <c r="F752" s="45"/>
      <c r="G752" s="45"/>
      <c r="H752" s="45">
        <v>1458.9784263375266</v>
      </c>
      <c r="I752" s="46">
        <v>0.138</v>
      </c>
      <c r="J752" s="45"/>
      <c r="K752" s="45"/>
      <c r="L752" s="45"/>
      <c r="M752" s="45"/>
      <c r="N752" s="45"/>
      <c r="O752" s="45">
        <v>1458.9784263375266</v>
      </c>
      <c r="P752" s="45"/>
      <c r="Q752" s="45"/>
      <c r="R752" s="45"/>
      <c r="S752" s="45"/>
      <c r="T752" s="45"/>
      <c r="U752" s="45"/>
      <c r="V752" s="45">
        <v>1458.9784263375266</v>
      </c>
      <c r="W752" s="45"/>
      <c r="X752" s="45"/>
      <c r="Y752" s="45"/>
      <c r="Z752" s="45"/>
      <c r="AA752" s="45"/>
      <c r="AB752" s="45"/>
      <c r="AC752" s="45">
        <v>1458.9784263375266</v>
      </c>
      <c r="AD752" s="45">
        <v>59.97720866070893</v>
      </c>
      <c r="AE752" s="45"/>
      <c r="AF752" s="45"/>
      <c r="AG752" s="45"/>
      <c r="AH752" s="45"/>
      <c r="AI752" s="45"/>
      <c r="AJ752" s="45">
        <v>1458.9784263375266</v>
      </c>
      <c r="AK752" s="45">
        <v>0.021</v>
      </c>
      <c r="AL752" s="45"/>
      <c r="AM752" s="45"/>
      <c r="AN752" s="45"/>
      <c r="AO752" s="23"/>
      <c r="AP752" s="23"/>
      <c r="AQ752" s="45">
        <v>1458.9784263375266</v>
      </c>
      <c r="AR752" s="45">
        <v>0.034</v>
      </c>
      <c r="AS752" s="23"/>
      <c r="AT752" s="23"/>
      <c r="AU752" s="23"/>
      <c r="AV752" s="23"/>
      <c r="AW752" s="23"/>
      <c r="AX752" s="45">
        <v>1458.9784263375266</v>
      </c>
      <c r="AY752" s="23">
        <v>0.408</v>
      </c>
      <c r="AZ752" s="23"/>
      <c r="BA752" s="23"/>
      <c r="BB752" s="23"/>
      <c r="BC752" s="23"/>
      <c r="BD752" s="23"/>
      <c r="BE752" s="45">
        <v>1458.9784263375266</v>
      </c>
      <c r="BF752" s="45">
        <v>46.0</v>
      </c>
      <c r="BG752" s="23"/>
      <c r="BH752" s="23"/>
      <c r="BI752" s="23"/>
      <c r="BJ752" s="23"/>
      <c r="BK752" s="23"/>
      <c r="BL752" s="45">
        <v>1458.9784263375266</v>
      </c>
      <c r="BM752" s="45">
        <v>0.55</v>
      </c>
      <c r="BN752" s="23"/>
      <c r="BO752" s="23"/>
      <c r="BP752" s="23"/>
      <c r="BQ752" s="23"/>
      <c r="BR752" s="23"/>
      <c r="BS752" s="45">
        <v>1458.9784263375266</v>
      </c>
      <c r="BT752" s="45">
        <v>0.136</v>
      </c>
      <c r="BU752" s="23"/>
      <c r="BV752" s="23"/>
      <c r="BW752" s="23"/>
      <c r="BX752" s="23"/>
      <c r="BY752" s="23"/>
      <c r="BZ752" s="23"/>
      <c r="CA752" s="23"/>
    </row>
    <row r="753" ht="15.75" customHeight="1">
      <c r="A753" s="45">
        <v>1450.2439579451873</v>
      </c>
      <c r="B753" s="46">
        <v>0.041</v>
      </c>
      <c r="C753" s="45"/>
      <c r="D753" s="45"/>
      <c r="E753" s="45"/>
      <c r="F753" s="45"/>
      <c r="G753" s="45"/>
      <c r="H753" s="45">
        <v>1450.2439579451873</v>
      </c>
      <c r="I753" s="46">
        <v>0.14</v>
      </c>
      <c r="J753" s="45"/>
      <c r="K753" s="45"/>
      <c r="L753" s="45"/>
      <c r="M753" s="45"/>
      <c r="N753" s="45"/>
      <c r="O753" s="45">
        <v>1450.2439579451873</v>
      </c>
      <c r="P753" s="45"/>
      <c r="Q753" s="45"/>
      <c r="R753" s="45"/>
      <c r="S753" s="45"/>
      <c r="T753" s="45"/>
      <c r="U753" s="45"/>
      <c r="V753" s="45">
        <v>1450.2439579451873</v>
      </c>
      <c r="W753" s="45"/>
      <c r="X753" s="45"/>
      <c r="Y753" s="45"/>
      <c r="Z753" s="45"/>
      <c r="AA753" s="45"/>
      <c r="AB753" s="45"/>
      <c r="AC753" s="45">
        <v>1450.2439579451873</v>
      </c>
      <c r="AD753" s="45">
        <v>79.51425018747541</v>
      </c>
      <c r="AE753" s="45"/>
      <c r="AF753" s="45"/>
      <c r="AG753" s="45"/>
      <c r="AH753" s="45"/>
      <c r="AI753" s="45"/>
      <c r="AJ753" s="45">
        <v>1450.2439579451873</v>
      </c>
      <c r="AK753" s="45">
        <v>0.02</v>
      </c>
      <c r="AL753" s="45"/>
      <c r="AM753" s="45"/>
      <c r="AN753" s="45"/>
      <c r="AO753" s="23"/>
      <c r="AP753" s="23"/>
      <c r="AQ753" s="45">
        <v>1450.2439579451873</v>
      </c>
      <c r="AR753" s="45">
        <v>0.033</v>
      </c>
      <c r="AS753" s="23"/>
      <c r="AT753" s="23"/>
      <c r="AU753" s="23"/>
      <c r="AV753" s="23"/>
      <c r="AW753" s="23"/>
      <c r="AX753" s="45">
        <v>1450.2439579451873</v>
      </c>
      <c r="AY753" s="23">
        <v>0.408</v>
      </c>
      <c r="AZ753" s="23"/>
      <c r="BA753" s="23"/>
      <c r="BB753" s="23"/>
      <c r="BC753" s="23"/>
      <c r="BD753" s="23"/>
      <c r="BE753" s="45">
        <v>1450.2439579451873</v>
      </c>
      <c r="BF753" s="45">
        <v>36.0</v>
      </c>
      <c r="BG753" s="23"/>
      <c r="BH753" s="23"/>
      <c r="BI753" s="23"/>
      <c r="BJ753" s="23"/>
      <c r="BK753" s="23"/>
      <c r="BL753" s="45">
        <v>1450.2439579451873</v>
      </c>
      <c r="BM753" s="45">
        <v>0.664</v>
      </c>
      <c r="BN753" s="23"/>
      <c r="BO753" s="23"/>
      <c r="BP753" s="23"/>
      <c r="BQ753" s="23"/>
      <c r="BR753" s="23"/>
      <c r="BS753" s="45">
        <v>1450.2439579451873</v>
      </c>
      <c r="BT753" s="45">
        <v>0.21</v>
      </c>
      <c r="BU753" s="23"/>
      <c r="BV753" s="23"/>
      <c r="BW753" s="23"/>
      <c r="BX753" s="23"/>
      <c r="BY753" s="23"/>
      <c r="BZ753" s="23"/>
      <c r="CA753" s="23"/>
    </row>
    <row r="754" ht="15.75" customHeight="1">
      <c r="A754" s="45">
        <v>1428.3655957898256</v>
      </c>
      <c r="B754" s="46">
        <v>0.037</v>
      </c>
      <c r="C754" s="45"/>
      <c r="D754" s="45"/>
      <c r="E754" s="45"/>
      <c r="F754" s="45"/>
      <c r="G754" s="45"/>
      <c r="H754" s="45">
        <v>1428.3655957898256</v>
      </c>
      <c r="I754" s="46">
        <v>0.14</v>
      </c>
      <c r="J754" s="45"/>
      <c r="K754" s="45"/>
      <c r="L754" s="45"/>
      <c r="M754" s="45"/>
      <c r="N754" s="45"/>
      <c r="O754" s="45">
        <v>1428.3655957898256</v>
      </c>
      <c r="P754" s="45">
        <v>2.426458099112725E-4</v>
      </c>
      <c r="Q754" s="45"/>
      <c r="R754" s="45"/>
      <c r="S754" s="45"/>
      <c r="T754" s="45"/>
      <c r="U754" s="45"/>
      <c r="V754" s="45">
        <v>1428.3655957898256</v>
      </c>
      <c r="W754" s="45">
        <v>4.1519394140373297E-4</v>
      </c>
      <c r="X754" s="45"/>
      <c r="Y754" s="45"/>
      <c r="Z754" s="45"/>
      <c r="AA754" s="45"/>
      <c r="AB754" s="45"/>
      <c r="AC754" s="45">
        <v>1428.3655957898256</v>
      </c>
      <c r="AD754" s="45">
        <v>95.71029168722416</v>
      </c>
      <c r="AE754" s="45"/>
      <c r="AF754" s="45"/>
      <c r="AG754" s="45"/>
      <c r="AH754" s="45"/>
      <c r="AI754" s="45"/>
      <c r="AJ754" s="45">
        <v>1428.3655957898256</v>
      </c>
      <c r="AK754" s="45">
        <v>0.02</v>
      </c>
      <c r="AL754" s="45"/>
      <c r="AM754" s="45"/>
      <c r="AN754" s="45"/>
      <c r="AO754" s="23"/>
      <c r="AP754" s="23"/>
      <c r="AQ754" s="45">
        <v>1428.3655957898256</v>
      </c>
      <c r="AR754" s="45">
        <v>0.031</v>
      </c>
      <c r="AS754" s="23"/>
      <c r="AT754" s="23"/>
      <c r="AU754" s="23"/>
      <c r="AV754" s="23"/>
      <c r="AW754" s="23"/>
      <c r="AX754" s="45">
        <v>1428.3655957898256</v>
      </c>
      <c r="AY754" s="23">
        <v>0.408</v>
      </c>
      <c r="AZ754" s="23"/>
      <c r="BA754" s="23"/>
      <c r="BB754" s="23"/>
      <c r="BC754" s="23"/>
      <c r="BD754" s="23"/>
      <c r="BE754" s="45">
        <v>1428.3655957898256</v>
      </c>
      <c r="BF754" s="45">
        <v>36.0</v>
      </c>
      <c r="BG754" s="23"/>
      <c r="BH754" s="23"/>
      <c r="BI754" s="23"/>
      <c r="BJ754" s="23"/>
      <c r="BK754" s="23"/>
      <c r="BL754" s="45">
        <v>1428.3655957898256</v>
      </c>
      <c r="BM754" s="45">
        <v>0.756</v>
      </c>
      <c r="BN754" s="23"/>
      <c r="BO754" s="23"/>
      <c r="BP754" s="23"/>
      <c r="BQ754" s="23"/>
      <c r="BR754" s="23"/>
      <c r="BS754" s="45">
        <v>1428.3655957898256</v>
      </c>
      <c r="BT754" s="45">
        <v>0.254</v>
      </c>
      <c r="BU754" s="23"/>
      <c r="BV754" s="23"/>
      <c r="BW754" s="23"/>
      <c r="BX754" s="23"/>
      <c r="BY754" s="23"/>
      <c r="BZ754" s="23"/>
      <c r="CA754" s="23"/>
    </row>
    <row r="755" ht="15.75" customHeight="1">
      <c r="A755" s="45">
        <v>1882.4132967130327</v>
      </c>
      <c r="B755" s="46">
        <v>0.038</v>
      </c>
      <c r="C755" s="45"/>
      <c r="D755" s="45"/>
      <c r="E755" s="45"/>
      <c r="F755" s="45"/>
      <c r="G755" s="45"/>
      <c r="H755" s="45">
        <v>1882.4132967130327</v>
      </c>
      <c r="I755" s="46">
        <v>0.14</v>
      </c>
      <c r="J755" s="45"/>
      <c r="K755" s="45"/>
      <c r="L755" s="45"/>
      <c r="M755" s="45"/>
      <c r="N755" s="45"/>
      <c r="O755" s="45">
        <v>1882.4132967130327</v>
      </c>
      <c r="P755" s="45"/>
      <c r="Q755" s="45"/>
      <c r="R755" s="45"/>
      <c r="S755" s="45"/>
      <c r="T755" s="45"/>
      <c r="U755" s="45"/>
      <c r="V755" s="45">
        <v>1882.4132967130327</v>
      </c>
      <c r="W755" s="45"/>
      <c r="X755" s="45"/>
      <c r="Y755" s="45"/>
      <c r="Z755" s="45"/>
      <c r="AA755" s="45"/>
      <c r="AB755" s="45"/>
      <c r="AC755" s="45">
        <v>1882.4132967130327</v>
      </c>
      <c r="AD755" s="45"/>
      <c r="AE755" s="45"/>
      <c r="AF755" s="45"/>
      <c r="AG755" s="45"/>
      <c r="AH755" s="45"/>
      <c r="AI755" s="45"/>
      <c r="AJ755" s="45">
        <v>1882.4132967130327</v>
      </c>
      <c r="AK755" s="45">
        <v>0.028</v>
      </c>
      <c r="AL755" s="45"/>
      <c r="AM755" s="45"/>
      <c r="AN755" s="45"/>
      <c r="AO755" s="23"/>
      <c r="AP755" s="23"/>
      <c r="AQ755" s="45">
        <v>1882.4132967130327</v>
      </c>
      <c r="AR755" s="45">
        <v>0.059</v>
      </c>
      <c r="AS755" s="23"/>
      <c r="AT755" s="23"/>
      <c r="AU755" s="23"/>
      <c r="AV755" s="23"/>
      <c r="AW755" s="23"/>
      <c r="AX755" s="45">
        <v>1882.4132967130327</v>
      </c>
      <c r="AY755" s="23"/>
      <c r="AZ755" s="23"/>
      <c r="BA755" s="23"/>
      <c r="BB755" s="23"/>
      <c r="BC755" s="23"/>
      <c r="BD755" s="23"/>
      <c r="BE755" s="45">
        <v>1882.4132967130327</v>
      </c>
      <c r="BF755" s="45"/>
      <c r="BG755" s="23"/>
      <c r="BH755" s="23"/>
      <c r="BI755" s="23"/>
      <c r="BJ755" s="23"/>
      <c r="BK755" s="23"/>
      <c r="BL755" s="45">
        <v>1882.4132967130327</v>
      </c>
      <c r="BM755" s="45"/>
      <c r="BN755" s="23"/>
      <c r="BO755" s="23"/>
      <c r="BP755" s="23"/>
      <c r="BQ755" s="23"/>
      <c r="BR755" s="23"/>
      <c r="BS755" s="45">
        <v>1882.4132967130327</v>
      </c>
      <c r="BT755" s="45">
        <v>0.004</v>
      </c>
      <c r="BU755" s="23"/>
      <c r="BV755" s="23"/>
      <c r="BW755" s="23"/>
      <c r="BX755" s="23"/>
      <c r="BY755" s="23"/>
      <c r="BZ755" s="23"/>
      <c r="CA755" s="23"/>
    </row>
    <row r="756" ht="15.75" customHeight="1">
      <c r="A756" s="45">
        <v>3814.804086531373</v>
      </c>
      <c r="B756" s="46">
        <v>0.03</v>
      </c>
      <c r="C756" s="45"/>
      <c r="D756" s="45"/>
      <c r="E756" s="45"/>
      <c r="F756" s="45"/>
      <c r="G756" s="45"/>
      <c r="H756" s="45">
        <v>3814.804086531373</v>
      </c>
      <c r="I756" s="46">
        <v>0.055</v>
      </c>
      <c r="J756" s="45"/>
      <c r="K756" s="45"/>
      <c r="L756" s="45"/>
      <c r="M756" s="45"/>
      <c r="N756" s="45"/>
      <c r="O756" s="45">
        <v>3814.804086531373</v>
      </c>
      <c r="P756" s="45">
        <v>0.011300034796558089</v>
      </c>
      <c r="Q756" s="45"/>
      <c r="R756" s="45"/>
      <c r="S756" s="45"/>
      <c r="T756" s="45"/>
      <c r="U756" s="45"/>
      <c r="V756" s="45">
        <v>3814.804086531373</v>
      </c>
      <c r="W756" s="45"/>
      <c r="X756" s="45"/>
      <c r="Y756" s="45"/>
      <c r="Z756" s="45"/>
      <c r="AA756" s="45"/>
      <c r="AB756" s="45"/>
      <c r="AC756" s="45">
        <v>3814.804086531373</v>
      </c>
      <c r="AD756" s="45">
        <v>1344.6805499035722</v>
      </c>
      <c r="AE756" s="45"/>
      <c r="AF756" s="45"/>
      <c r="AG756" s="45"/>
      <c r="AH756" s="45"/>
      <c r="AI756" s="45"/>
      <c r="AJ756" s="45">
        <v>3814.804086531373</v>
      </c>
      <c r="AK756" s="45">
        <v>0.022</v>
      </c>
      <c r="AL756" s="45"/>
      <c r="AM756" s="45"/>
      <c r="AN756" s="45"/>
      <c r="AO756" s="23"/>
      <c r="AP756" s="23"/>
      <c r="AQ756" s="45">
        <v>3814.804086531373</v>
      </c>
      <c r="AR756" s="45">
        <v>0.008</v>
      </c>
      <c r="AS756" s="23"/>
      <c r="AT756" s="23"/>
      <c r="AU756" s="23"/>
      <c r="AV756" s="23"/>
      <c r="AW756" s="23"/>
      <c r="AX756" s="45">
        <v>3814.804086531373</v>
      </c>
      <c r="AY756" s="23"/>
      <c r="AZ756" s="23"/>
      <c r="BA756" s="23"/>
      <c r="BB756" s="23"/>
      <c r="BC756" s="23"/>
      <c r="BD756" s="23"/>
      <c r="BE756" s="45">
        <v>3814.804086531373</v>
      </c>
      <c r="BF756" s="45"/>
      <c r="BG756" s="23"/>
      <c r="BH756" s="23"/>
      <c r="BI756" s="23"/>
      <c r="BJ756" s="23"/>
      <c r="BK756" s="23"/>
      <c r="BL756" s="45">
        <v>3814.804086531373</v>
      </c>
      <c r="BM756" s="45">
        <v>0.422</v>
      </c>
      <c r="BN756" s="23"/>
      <c r="BO756" s="23"/>
      <c r="BP756" s="23"/>
      <c r="BQ756" s="23"/>
      <c r="BR756" s="23"/>
      <c r="BS756" s="45">
        <v>3814.804086531373</v>
      </c>
      <c r="BT756" s="45">
        <v>0.129</v>
      </c>
      <c r="BU756" s="23"/>
      <c r="BV756" s="23"/>
      <c r="BW756" s="23"/>
      <c r="BX756" s="23"/>
      <c r="BY756" s="23"/>
      <c r="BZ756" s="23"/>
      <c r="CA756" s="23"/>
    </row>
    <row r="757" ht="15.75" customHeight="1">
      <c r="A757" s="45">
        <v>3736.212836345686</v>
      </c>
      <c r="B757" s="46">
        <v>0.032</v>
      </c>
      <c r="C757" s="45"/>
      <c r="D757" s="45"/>
      <c r="E757" s="45"/>
      <c r="F757" s="45"/>
      <c r="G757" s="45"/>
      <c r="H757" s="45">
        <v>3736.212836345686</v>
      </c>
      <c r="I757" s="46">
        <v>0.055</v>
      </c>
      <c r="J757" s="45"/>
      <c r="K757" s="45"/>
      <c r="L757" s="45"/>
      <c r="M757" s="45"/>
      <c r="N757" s="45"/>
      <c r="O757" s="45">
        <v>3736.212836345686</v>
      </c>
      <c r="P757" s="45">
        <v>0.009353159722522928</v>
      </c>
      <c r="Q757" s="45"/>
      <c r="R757" s="45"/>
      <c r="S757" s="45"/>
      <c r="T757" s="45"/>
      <c r="U757" s="45"/>
      <c r="V757" s="45">
        <v>3736.212836345686</v>
      </c>
      <c r="W757" s="45">
        <v>0.02644288365997223</v>
      </c>
      <c r="X757" s="45"/>
      <c r="Y757" s="45"/>
      <c r="Z757" s="45"/>
      <c r="AA757" s="45"/>
      <c r="AB757" s="45"/>
      <c r="AC757" s="45">
        <v>3736.212836345686</v>
      </c>
      <c r="AD757" s="45">
        <v>1148.9375214704091</v>
      </c>
      <c r="AE757" s="45"/>
      <c r="AF757" s="45"/>
      <c r="AG757" s="45"/>
      <c r="AH757" s="45"/>
      <c r="AI757" s="45"/>
      <c r="AJ757" s="45">
        <v>3736.212836345686</v>
      </c>
      <c r="AK757" s="45">
        <v>0.022</v>
      </c>
      <c r="AL757" s="45"/>
      <c r="AM757" s="45"/>
      <c r="AN757" s="45"/>
      <c r="AO757" s="23"/>
      <c r="AP757" s="23"/>
      <c r="AQ757" s="45">
        <v>3736.212836345686</v>
      </c>
      <c r="AR757" s="45">
        <v>0.008</v>
      </c>
      <c r="AS757" s="23"/>
      <c r="AT757" s="23"/>
      <c r="AU757" s="23"/>
      <c r="AV757" s="23"/>
      <c r="AW757" s="23"/>
      <c r="AX757" s="45">
        <v>3736.212836345686</v>
      </c>
      <c r="AY757" s="23"/>
      <c r="AZ757" s="23"/>
      <c r="BA757" s="23"/>
      <c r="BB757" s="23"/>
      <c r="BC757" s="23"/>
      <c r="BD757" s="23"/>
      <c r="BE757" s="45">
        <v>3736.212836345686</v>
      </c>
      <c r="BF757" s="45"/>
      <c r="BG757" s="23"/>
      <c r="BH757" s="23"/>
      <c r="BI757" s="23"/>
      <c r="BJ757" s="23"/>
      <c r="BK757" s="23"/>
      <c r="BL757" s="45">
        <v>3736.212836345686</v>
      </c>
      <c r="BM757" s="45">
        <v>0.444</v>
      </c>
      <c r="BN757" s="23"/>
      <c r="BO757" s="23"/>
      <c r="BP757" s="23"/>
      <c r="BQ757" s="23"/>
      <c r="BR757" s="23"/>
      <c r="BS757" s="45">
        <v>3736.212836345686</v>
      </c>
      <c r="BT757" s="45">
        <v>0.153</v>
      </c>
      <c r="BU757" s="23"/>
      <c r="BV757" s="23"/>
      <c r="BW757" s="23"/>
      <c r="BX757" s="23"/>
      <c r="BY757" s="23"/>
      <c r="BZ757" s="23"/>
      <c r="CA757" s="23"/>
    </row>
    <row r="758" ht="15.75" customHeight="1">
      <c r="A758" s="45">
        <v>3663.3408520878047</v>
      </c>
      <c r="B758" s="46">
        <v>0.031</v>
      </c>
      <c r="C758" s="45"/>
      <c r="D758" s="45"/>
      <c r="E758" s="45"/>
      <c r="F758" s="45"/>
      <c r="G758" s="45"/>
      <c r="H758" s="45">
        <v>3663.3408520878047</v>
      </c>
      <c r="I758" s="46">
        <v>0.055</v>
      </c>
      <c r="J758" s="45"/>
      <c r="K758" s="45"/>
      <c r="L758" s="45"/>
      <c r="M758" s="45"/>
      <c r="N758" s="45"/>
      <c r="O758" s="45">
        <v>3663.3408520878047</v>
      </c>
      <c r="P758" s="45">
        <v>0.00860457685445173</v>
      </c>
      <c r="Q758" s="45"/>
      <c r="R758" s="45"/>
      <c r="S758" s="45"/>
      <c r="T758" s="45"/>
      <c r="U758" s="45"/>
      <c r="V758" s="45">
        <v>3663.3408520878047</v>
      </c>
      <c r="W758" s="45">
        <v>0.025714762377385486</v>
      </c>
      <c r="X758" s="45"/>
      <c r="Y758" s="45"/>
      <c r="Z758" s="45"/>
      <c r="AA758" s="45"/>
      <c r="AB758" s="45"/>
      <c r="AC758" s="45">
        <v>3663.3408520878047</v>
      </c>
      <c r="AD758" s="45">
        <v>1326.1736919940392</v>
      </c>
      <c r="AE758" s="45"/>
      <c r="AF758" s="45"/>
      <c r="AG758" s="45"/>
      <c r="AH758" s="45"/>
      <c r="AI758" s="45"/>
      <c r="AJ758" s="45">
        <v>3663.3408520878047</v>
      </c>
      <c r="AK758" s="45">
        <v>0.021</v>
      </c>
      <c r="AL758" s="45"/>
      <c r="AM758" s="45"/>
      <c r="AN758" s="45"/>
      <c r="AO758" s="23"/>
      <c r="AP758" s="23"/>
      <c r="AQ758" s="45">
        <v>3663.3408520878047</v>
      </c>
      <c r="AR758" s="45">
        <v>0.008</v>
      </c>
      <c r="AS758" s="23"/>
      <c r="AT758" s="23"/>
      <c r="AU758" s="23"/>
      <c r="AV758" s="23"/>
      <c r="AW758" s="23"/>
      <c r="AX758" s="45">
        <v>3663.3408520878047</v>
      </c>
      <c r="AY758" s="23"/>
      <c r="AZ758" s="23"/>
      <c r="BA758" s="23"/>
      <c r="BB758" s="23"/>
      <c r="BC758" s="23"/>
      <c r="BD758" s="23"/>
      <c r="BE758" s="45">
        <v>3663.3408520878047</v>
      </c>
      <c r="BF758" s="45"/>
      <c r="BG758" s="23"/>
      <c r="BH758" s="23"/>
      <c r="BI758" s="23"/>
      <c r="BJ758" s="23"/>
      <c r="BK758" s="23"/>
      <c r="BL758" s="45">
        <v>3663.3408520878047</v>
      </c>
      <c r="BM758" s="45">
        <v>0.502</v>
      </c>
      <c r="BN758" s="23"/>
      <c r="BO758" s="23"/>
      <c r="BP758" s="23"/>
      <c r="BQ758" s="23"/>
      <c r="BR758" s="23"/>
      <c r="BS758" s="45">
        <v>3663.3408520878047</v>
      </c>
      <c r="BT758" s="45">
        <v>0.196</v>
      </c>
      <c r="BU758" s="23"/>
      <c r="BV758" s="23"/>
      <c r="BW758" s="23"/>
      <c r="BX758" s="23"/>
      <c r="BY758" s="23"/>
      <c r="BZ758" s="23"/>
      <c r="CA758" s="23"/>
    </row>
    <row r="759" ht="15.75" customHeight="1">
      <c r="A759" s="45">
        <v>3591.842299132199</v>
      </c>
      <c r="B759" s="46">
        <v>0.031</v>
      </c>
      <c r="C759" s="45"/>
      <c r="D759" s="45"/>
      <c r="E759" s="45"/>
      <c r="F759" s="45"/>
      <c r="G759" s="45"/>
      <c r="H759" s="45">
        <v>3591.842299132199</v>
      </c>
      <c r="I759" s="46">
        <v>0.055</v>
      </c>
      <c r="J759" s="45"/>
      <c r="K759" s="45"/>
      <c r="L759" s="45"/>
      <c r="M759" s="45"/>
      <c r="N759" s="45"/>
      <c r="O759" s="45">
        <v>3591.842299132199</v>
      </c>
      <c r="P759" s="45">
        <v>0.009817154798958972</v>
      </c>
      <c r="Q759" s="45"/>
      <c r="R759" s="45"/>
      <c r="S759" s="45"/>
      <c r="T759" s="45"/>
      <c r="U759" s="45"/>
      <c r="V759" s="45">
        <v>3591.842299132199</v>
      </c>
      <c r="W759" s="45">
        <v>0.02933228380502055</v>
      </c>
      <c r="X759" s="45"/>
      <c r="Y759" s="45"/>
      <c r="Z759" s="45"/>
      <c r="AA759" s="45"/>
      <c r="AB759" s="45"/>
      <c r="AC759" s="45">
        <v>3591.842299132199</v>
      </c>
      <c r="AD759" s="45">
        <v>1058.767118351871</v>
      </c>
      <c r="AE759" s="45"/>
      <c r="AF759" s="45"/>
      <c r="AG759" s="45"/>
      <c r="AH759" s="45"/>
      <c r="AI759" s="45"/>
      <c r="AJ759" s="45">
        <v>3591.842299132199</v>
      </c>
      <c r="AK759" s="45">
        <v>0.02</v>
      </c>
      <c r="AL759" s="45"/>
      <c r="AM759" s="45"/>
      <c r="AN759" s="45"/>
      <c r="AO759" s="23"/>
      <c r="AP759" s="23"/>
      <c r="AQ759" s="45">
        <v>3591.842299132199</v>
      </c>
      <c r="AR759" s="45">
        <v>0.008</v>
      </c>
      <c r="AS759" s="23"/>
      <c r="AT759" s="23"/>
      <c r="AU759" s="23"/>
      <c r="AV759" s="23"/>
      <c r="AW759" s="23"/>
      <c r="AX759" s="45">
        <v>3591.842299132199</v>
      </c>
      <c r="AY759" s="23"/>
      <c r="AZ759" s="23"/>
      <c r="BA759" s="23"/>
      <c r="BB759" s="23"/>
      <c r="BC759" s="23"/>
      <c r="BD759" s="23"/>
      <c r="BE759" s="45">
        <v>3591.842299132199</v>
      </c>
      <c r="BF759" s="45"/>
      <c r="BG759" s="23"/>
      <c r="BH759" s="23"/>
      <c r="BI759" s="23"/>
      <c r="BJ759" s="23"/>
      <c r="BK759" s="23"/>
      <c r="BL759" s="45">
        <v>3591.842299132199</v>
      </c>
      <c r="BM759" s="45">
        <v>0.561</v>
      </c>
      <c r="BN759" s="23"/>
      <c r="BO759" s="23"/>
      <c r="BP759" s="23"/>
      <c r="BQ759" s="23"/>
      <c r="BR759" s="23"/>
      <c r="BS759" s="45">
        <v>3591.842299132199</v>
      </c>
      <c r="BT759" s="45">
        <v>0.297</v>
      </c>
      <c r="BU759" s="23"/>
      <c r="BV759" s="23"/>
      <c r="BW759" s="23"/>
      <c r="BX759" s="23"/>
      <c r="BY759" s="23"/>
      <c r="BZ759" s="23"/>
      <c r="CA759" s="23"/>
    </row>
    <row r="760" ht="15.75" customHeight="1">
      <c r="A760" s="45">
        <v>3543.563492516618</v>
      </c>
      <c r="B760" s="46">
        <v>0.03</v>
      </c>
      <c r="C760" s="45"/>
      <c r="D760" s="45"/>
      <c r="E760" s="45"/>
      <c r="F760" s="45"/>
      <c r="G760" s="45"/>
      <c r="H760" s="45">
        <v>3543.563492516618</v>
      </c>
      <c r="I760" s="46">
        <v>0.055</v>
      </c>
      <c r="J760" s="45"/>
      <c r="K760" s="45"/>
      <c r="L760" s="45"/>
      <c r="M760" s="45"/>
      <c r="N760" s="45"/>
      <c r="O760" s="45">
        <v>3543.563492516618</v>
      </c>
      <c r="P760" s="45"/>
      <c r="Q760" s="45"/>
      <c r="R760" s="45"/>
      <c r="S760" s="45"/>
      <c r="T760" s="45"/>
      <c r="U760" s="45"/>
      <c r="V760" s="45">
        <v>3543.563492516618</v>
      </c>
      <c r="W760" s="45"/>
      <c r="X760" s="45"/>
      <c r="Y760" s="45"/>
      <c r="Z760" s="45"/>
      <c r="AA760" s="45"/>
      <c r="AB760" s="45"/>
      <c r="AC760" s="45">
        <v>3543.563492516618</v>
      </c>
      <c r="AD760" s="45">
        <v>1016.815518671071</v>
      </c>
      <c r="AE760" s="45"/>
      <c r="AF760" s="45"/>
      <c r="AG760" s="45"/>
      <c r="AH760" s="45"/>
      <c r="AI760" s="45"/>
      <c r="AJ760" s="45">
        <v>3543.563492516618</v>
      </c>
      <c r="AK760" s="45">
        <v>0.02</v>
      </c>
      <c r="AL760" s="45"/>
      <c r="AM760" s="45"/>
      <c r="AN760" s="45"/>
      <c r="AO760" s="23"/>
      <c r="AP760" s="23"/>
      <c r="AQ760" s="45">
        <v>3543.563492516618</v>
      </c>
      <c r="AR760" s="45">
        <v>0.007</v>
      </c>
      <c r="AS760" s="23"/>
      <c r="AT760" s="23"/>
      <c r="AU760" s="23"/>
      <c r="AV760" s="23"/>
      <c r="AW760" s="23"/>
      <c r="AX760" s="45">
        <v>3543.563492516618</v>
      </c>
      <c r="AY760" s="23"/>
      <c r="AZ760" s="23"/>
      <c r="BA760" s="23"/>
      <c r="BB760" s="23"/>
      <c r="BC760" s="23"/>
      <c r="BD760" s="23"/>
      <c r="BE760" s="45">
        <v>3543.563492516618</v>
      </c>
      <c r="BF760" s="45"/>
      <c r="BG760" s="23"/>
      <c r="BH760" s="23"/>
      <c r="BI760" s="23"/>
      <c r="BJ760" s="23"/>
      <c r="BK760" s="23"/>
      <c r="BL760" s="45">
        <v>3543.563492516618</v>
      </c>
      <c r="BM760" s="45">
        <v>0.633</v>
      </c>
      <c r="BN760" s="23"/>
      <c r="BO760" s="23"/>
      <c r="BP760" s="23"/>
      <c r="BQ760" s="23"/>
      <c r="BR760" s="23"/>
      <c r="BS760" s="45">
        <v>3543.563492516618</v>
      </c>
      <c r="BT760" s="45">
        <v>0.365</v>
      </c>
      <c r="BU760" s="23"/>
      <c r="BV760" s="23"/>
      <c r="BW760" s="23"/>
      <c r="BX760" s="23"/>
      <c r="BY760" s="23"/>
      <c r="BZ760" s="23"/>
      <c r="CA760" s="23"/>
    </row>
    <row r="761" ht="15.75" customHeight="1">
      <c r="A761" s="45">
        <v>3515.794989017793</v>
      </c>
      <c r="B761" s="46">
        <v>0.026</v>
      </c>
      <c r="C761" s="45"/>
      <c r="D761" s="45"/>
      <c r="E761" s="45"/>
      <c r="F761" s="45"/>
      <c r="G761" s="45"/>
      <c r="H761" s="45">
        <v>3515.794989017793</v>
      </c>
      <c r="I761" s="46">
        <v>0.055</v>
      </c>
      <c r="J761" s="45"/>
      <c r="K761" s="45"/>
      <c r="L761" s="45"/>
      <c r="M761" s="45"/>
      <c r="N761" s="45"/>
      <c r="O761" s="45">
        <v>3515.794989017793</v>
      </c>
      <c r="P761" s="45">
        <v>0.008612292065322113</v>
      </c>
      <c r="Q761" s="45"/>
      <c r="R761" s="45"/>
      <c r="S761" s="45"/>
      <c r="T761" s="45"/>
      <c r="U761" s="45"/>
      <c r="V761" s="45">
        <v>3515.794989017793</v>
      </c>
      <c r="W761" s="45">
        <v>0.027157943618443703</v>
      </c>
      <c r="X761" s="45"/>
      <c r="Y761" s="45"/>
      <c r="Z761" s="45"/>
      <c r="AA761" s="45"/>
      <c r="AB761" s="45"/>
      <c r="AC761" s="45">
        <v>3515.794989017793</v>
      </c>
      <c r="AD761" s="45">
        <v>1088.8798148904314</v>
      </c>
      <c r="AE761" s="45"/>
      <c r="AF761" s="45"/>
      <c r="AG761" s="45"/>
      <c r="AH761" s="45"/>
      <c r="AI761" s="45"/>
      <c r="AJ761" s="45">
        <v>3515.794989017793</v>
      </c>
      <c r="AK761" s="45">
        <v>0.019</v>
      </c>
      <c r="AL761" s="45"/>
      <c r="AM761" s="45"/>
      <c r="AN761" s="45"/>
      <c r="AO761" s="23"/>
      <c r="AP761" s="23"/>
      <c r="AQ761" s="45">
        <v>3515.794989017793</v>
      </c>
      <c r="AR761" s="45">
        <v>0.007</v>
      </c>
      <c r="AS761" s="23"/>
      <c r="AT761" s="23"/>
      <c r="AU761" s="23"/>
      <c r="AV761" s="23"/>
      <c r="AW761" s="23"/>
      <c r="AX761" s="45">
        <v>3515.794989017793</v>
      </c>
      <c r="AY761" s="23">
        <v>0.374</v>
      </c>
      <c r="AZ761" s="23"/>
      <c r="BA761" s="23"/>
      <c r="BB761" s="23"/>
      <c r="BC761" s="23"/>
      <c r="BD761" s="23"/>
      <c r="BE761" s="45">
        <v>3515.794989017793</v>
      </c>
      <c r="BF761" s="45">
        <v>116.0</v>
      </c>
      <c r="BG761" s="23"/>
      <c r="BH761" s="23"/>
      <c r="BI761" s="23"/>
      <c r="BJ761" s="23"/>
      <c r="BK761" s="23"/>
      <c r="BL761" s="45">
        <v>3515.794989017793</v>
      </c>
      <c r="BM761" s="45">
        <v>0.804</v>
      </c>
      <c r="BN761" s="23"/>
      <c r="BO761" s="23"/>
      <c r="BP761" s="23"/>
      <c r="BQ761" s="23"/>
      <c r="BR761" s="23"/>
      <c r="BS761" s="45">
        <v>3515.794989017793</v>
      </c>
      <c r="BT761" s="45">
        <v>0.422</v>
      </c>
      <c r="BU761" s="23"/>
      <c r="BV761" s="23"/>
      <c r="BW761" s="23"/>
      <c r="BX761" s="23"/>
      <c r="BY761" s="23"/>
      <c r="BZ761" s="23"/>
      <c r="CA761" s="23"/>
    </row>
    <row r="762" ht="15.75" customHeight="1">
      <c r="A762" s="45">
        <v>3455.2603109270135</v>
      </c>
      <c r="B762" s="46">
        <v>0.022</v>
      </c>
      <c r="C762" s="45"/>
      <c r="D762" s="45"/>
      <c r="E762" s="45"/>
      <c r="F762" s="45"/>
      <c r="G762" s="45"/>
      <c r="H762" s="45">
        <v>3455.2603109270135</v>
      </c>
      <c r="I762" s="46">
        <v>0.055</v>
      </c>
      <c r="J762" s="45"/>
      <c r="K762" s="45"/>
      <c r="L762" s="45"/>
      <c r="M762" s="45"/>
      <c r="N762" s="45"/>
      <c r="O762" s="45">
        <v>3455.2603109270135</v>
      </c>
      <c r="P762" s="45"/>
      <c r="Q762" s="45"/>
      <c r="R762" s="45"/>
      <c r="S762" s="45"/>
      <c r="T762" s="45"/>
      <c r="U762" s="45"/>
      <c r="V762" s="45">
        <v>3455.2603109270135</v>
      </c>
      <c r="W762" s="45"/>
      <c r="X762" s="45"/>
      <c r="Y762" s="45"/>
      <c r="Z762" s="45"/>
      <c r="AA762" s="45"/>
      <c r="AB762" s="45"/>
      <c r="AC762" s="45">
        <v>3455.2603109270135</v>
      </c>
      <c r="AD762" s="45">
        <v>1127.3070469798658</v>
      </c>
      <c r="AE762" s="45"/>
      <c r="AF762" s="45"/>
      <c r="AG762" s="45"/>
      <c r="AH762" s="45"/>
      <c r="AI762" s="45"/>
      <c r="AJ762" s="45">
        <v>3455.2603109270135</v>
      </c>
      <c r="AK762" s="45">
        <v>0.018</v>
      </c>
      <c r="AL762" s="45"/>
      <c r="AM762" s="45"/>
      <c r="AN762" s="45"/>
      <c r="AO762" s="23"/>
      <c r="AP762" s="23"/>
      <c r="AQ762" s="45">
        <v>3455.2603109270135</v>
      </c>
      <c r="AR762" s="45">
        <v>0.008</v>
      </c>
      <c r="AS762" s="23"/>
      <c r="AT762" s="23"/>
      <c r="AU762" s="23"/>
      <c r="AV762" s="23"/>
      <c r="AW762" s="23"/>
      <c r="AX762" s="45">
        <v>3455.2603109270135</v>
      </c>
      <c r="AY762" s="23">
        <v>0.374</v>
      </c>
      <c r="AZ762" s="23"/>
      <c r="BA762" s="23"/>
      <c r="BB762" s="23"/>
      <c r="BC762" s="23"/>
      <c r="BD762" s="23"/>
      <c r="BE762" s="45">
        <v>3455.2603109270135</v>
      </c>
      <c r="BF762" s="45">
        <v>116.0</v>
      </c>
      <c r="BG762" s="23"/>
      <c r="BH762" s="23"/>
      <c r="BI762" s="23"/>
      <c r="BJ762" s="23"/>
      <c r="BK762" s="23"/>
      <c r="BL762" s="45">
        <v>3455.2603109270135</v>
      </c>
      <c r="BM762" s="45">
        <v>0.96</v>
      </c>
      <c r="BN762" s="23"/>
      <c r="BO762" s="23"/>
      <c r="BP762" s="23"/>
      <c r="BQ762" s="23"/>
      <c r="BR762" s="23"/>
      <c r="BS762" s="45">
        <v>3455.2603109270135</v>
      </c>
      <c r="BT762" s="45">
        <v>0.447</v>
      </c>
      <c r="BU762" s="23"/>
      <c r="BV762" s="23"/>
      <c r="BW762" s="23"/>
      <c r="BX762" s="23"/>
      <c r="BY762" s="23"/>
      <c r="BZ762" s="23"/>
      <c r="CA762" s="23"/>
    </row>
    <row r="763" ht="15.75" customHeight="1">
      <c r="A763" s="45">
        <v>3397.140197465575</v>
      </c>
      <c r="B763" s="46">
        <v>0.023</v>
      </c>
      <c r="C763" s="45"/>
      <c r="D763" s="45"/>
      <c r="E763" s="45"/>
      <c r="F763" s="45"/>
      <c r="G763" s="45"/>
      <c r="H763" s="45">
        <v>3397.140197465575</v>
      </c>
      <c r="I763" s="46">
        <v>0.055</v>
      </c>
      <c r="J763" s="45"/>
      <c r="K763" s="45"/>
      <c r="L763" s="45"/>
      <c r="M763" s="45"/>
      <c r="N763" s="45"/>
      <c r="O763" s="45">
        <v>3397.140197465575</v>
      </c>
      <c r="P763" s="45">
        <v>0.006146637905040243</v>
      </c>
      <c r="Q763" s="45"/>
      <c r="R763" s="45"/>
      <c r="S763" s="45"/>
      <c r="T763" s="45"/>
      <c r="U763" s="45"/>
      <c r="V763" s="45">
        <v>3397.140197465575</v>
      </c>
      <c r="W763" s="45">
        <v>0.016821427927126903</v>
      </c>
      <c r="X763" s="45"/>
      <c r="Y763" s="45"/>
      <c r="Z763" s="45"/>
      <c r="AA763" s="45"/>
      <c r="AB763" s="45"/>
      <c r="AC763" s="45">
        <v>3397.140197465575</v>
      </c>
      <c r="AD763" s="45">
        <v>1182.937860970009</v>
      </c>
      <c r="AE763" s="45"/>
      <c r="AF763" s="45"/>
      <c r="AG763" s="45"/>
      <c r="AH763" s="45"/>
      <c r="AI763" s="45"/>
      <c r="AJ763" s="45">
        <v>3397.140197465575</v>
      </c>
      <c r="AK763" s="45">
        <v>0.018</v>
      </c>
      <c r="AL763" s="45"/>
      <c r="AM763" s="45"/>
      <c r="AN763" s="45"/>
      <c r="AO763" s="23"/>
      <c r="AP763" s="23"/>
      <c r="AQ763" s="45">
        <v>3397.140197465575</v>
      </c>
      <c r="AR763" s="45">
        <v>0.008</v>
      </c>
      <c r="AS763" s="23"/>
      <c r="AT763" s="23"/>
      <c r="AU763" s="23"/>
      <c r="AV763" s="23"/>
      <c r="AW763" s="23"/>
      <c r="AX763" s="45">
        <v>3397.140197465575</v>
      </c>
      <c r="AY763" s="23">
        <v>0.374</v>
      </c>
      <c r="AZ763" s="23"/>
      <c r="BA763" s="23"/>
      <c r="BB763" s="23"/>
      <c r="BC763" s="23"/>
      <c r="BD763" s="23"/>
      <c r="BE763" s="45">
        <v>3397.140197465575</v>
      </c>
      <c r="BF763" s="45">
        <v>116.0</v>
      </c>
      <c r="BG763" s="23"/>
      <c r="BH763" s="23"/>
      <c r="BI763" s="23"/>
      <c r="BJ763" s="23"/>
      <c r="BK763" s="23"/>
      <c r="BL763" s="45">
        <v>3397.140197465575</v>
      </c>
      <c r="BM763" s="45">
        <v>1.028</v>
      </c>
      <c r="BN763" s="23"/>
      <c r="BO763" s="23"/>
      <c r="BP763" s="23"/>
      <c r="BQ763" s="23"/>
      <c r="BR763" s="23"/>
      <c r="BS763" s="45">
        <v>3397.140197465575</v>
      </c>
      <c r="BT763" s="45">
        <v>0.46</v>
      </c>
      <c r="BU763" s="23"/>
      <c r="BV763" s="23"/>
      <c r="BW763" s="23"/>
      <c r="BX763" s="23"/>
      <c r="BY763" s="23"/>
      <c r="BZ763" s="23"/>
      <c r="CA763" s="23"/>
    </row>
    <row r="764" ht="15.75" customHeight="1">
      <c r="A764" s="45">
        <v>3358.0741962474644</v>
      </c>
      <c r="B764" s="46">
        <v>0.022</v>
      </c>
      <c r="C764" s="45"/>
      <c r="D764" s="45"/>
      <c r="E764" s="45"/>
      <c r="F764" s="45"/>
      <c r="G764" s="45"/>
      <c r="H764" s="45">
        <v>3358.0741962474644</v>
      </c>
      <c r="I764" s="46">
        <v>0.055</v>
      </c>
      <c r="J764" s="45"/>
      <c r="K764" s="45"/>
      <c r="L764" s="45"/>
      <c r="M764" s="45"/>
      <c r="N764" s="45"/>
      <c r="O764" s="45">
        <v>3358.0741962474644</v>
      </c>
      <c r="P764" s="45">
        <v>0.006351419878296146</v>
      </c>
      <c r="Q764" s="45"/>
      <c r="R764" s="45"/>
      <c r="S764" s="45"/>
      <c r="T764" s="45"/>
      <c r="U764" s="45"/>
      <c r="V764" s="45">
        <v>3358.0741962474644</v>
      </c>
      <c r="W764" s="45">
        <v>0.013582657200811359</v>
      </c>
      <c r="X764" s="45"/>
      <c r="Y764" s="45"/>
      <c r="Z764" s="45"/>
      <c r="AA764" s="45"/>
      <c r="AB764" s="45"/>
      <c r="AC764" s="45">
        <v>3358.0741962474644</v>
      </c>
      <c r="AD764" s="45">
        <v>1209.4320486815416</v>
      </c>
      <c r="AE764" s="45"/>
      <c r="AF764" s="45"/>
      <c r="AG764" s="45"/>
      <c r="AH764" s="45"/>
      <c r="AI764" s="45"/>
      <c r="AJ764" s="45">
        <v>3358.0741962474644</v>
      </c>
      <c r="AK764" s="45">
        <v>0.017</v>
      </c>
      <c r="AL764" s="45"/>
      <c r="AM764" s="45"/>
      <c r="AN764" s="45"/>
      <c r="AO764" s="23"/>
      <c r="AP764" s="23"/>
      <c r="AQ764" s="45">
        <v>3358.0741962474644</v>
      </c>
      <c r="AR764" s="45">
        <v>0.008</v>
      </c>
      <c r="AS764" s="23"/>
      <c r="AT764" s="23"/>
      <c r="AU764" s="23"/>
      <c r="AV764" s="23"/>
      <c r="AW764" s="23"/>
      <c r="AX764" s="45">
        <v>3358.0741962474644</v>
      </c>
      <c r="AY764" s="23">
        <v>0.303</v>
      </c>
      <c r="AZ764" s="23"/>
      <c r="BA764" s="23"/>
      <c r="BB764" s="23"/>
      <c r="BC764" s="23"/>
      <c r="BD764" s="23"/>
      <c r="BE764" s="45">
        <v>3358.0741962474644</v>
      </c>
      <c r="BF764" s="45">
        <v>116.0</v>
      </c>
      <c r="BG764" s="23"/>
      <c r="BH764" s="23"/>
      <c r="BI764" s="23"/>
      <c r="BJ764" s="23"/>
      <c r="BK764" s="23"/>
      <c r="BL764" s="45">
        <v>3358.0741962474644</v>
      </c>
      <c r="BM764" s="45">
        <v>1.047</v>
      </c>
      <c r="BN764" s="23"/>
      <c r="BO764" s="23"/>
      <c r="BP764" s="23"/>
      <c r="BQ764" s="23"/>
      <c r="BR764" s="23"/>
      <c r="BS764" s="45">
        <v>3358.0741962474644</v>
      </c>
      <c r="BT764" s="45">
        <v>0.49</v>
      </c>
      <c r="BU764" s="23"/>
      <c r="BV764" s="23"/>
      <c r="BW764" s="23"/>
      <c r="BX764" s="23"/>
      <c r="BY764" s="23"/>
      <c r="BZ764" s="23"/>
      <c r="CA764" s="23"/>
    </row>
    <row r="765" ht="15.75" customHeight="1">
      <c r="A765" s="45">
        <v>3326.0911004096674</v>
      </c>
      <c r="B765" s="46">
        <v>0.028</v>
      </c>
      <c r="C765" s="45"/>
      <c r="D765" s="45"/>
      <c r="E765" s="45"/>
      <c r="F765" s="45"/>
      <c r="G765" s="45"/>
      <c r="H765" s="45">
        <v>3326.0911004096674</v>
      </c>
      <c r="I765" s="46">
        <v>0.055</v>
      </c>
      <c r="J765" s="45"/>
      <c r="K765" s="45"/>
      <c r="L765" s="45"/>
      <c r="M765" s="45"/>
      <c r="N765" s="45"/>
      <c r="O765" s="45">
        <v>3326.0911004096674</v>
      </c>
      <c r="P765" s="45">
        <v>0.007868806622579381</v>
      </c>
      <c r="Q765" s="45"/>
      <c r="R765" s="45"/>
      <c r="S765" s="45"/>
      <c r="T765" s="45"/>
      <c r="U765" s="45"/>
      <c r="V765" s="45">
        <v>3326.0911004096674</v>
      </c>
      <c r="W765" s="45">
        <v>0.012037876121217568</v>
      </c>
      <c r="X765" s="45"/>
      <c r="Y765" s="45"/>
      <c r="Z765" s="45"/>
      <c r="AA765" s="45"/>
      <c r="AB765" s="45"/>
      <c r="AC765" s="45">
        <v>3326.0911004096674</v>
      </c>
      <c r="AD765" s="45"/>
      <c r="AE765" s="45"/>
      <c r="AF765" s="45"/>
      <c r="AG765" s="45"/>
      <c r="AH765" s="45"/>
      <c r="AI765" s="45"/>
      <c r="AJ765" s="45">
        <v>3326.0911004096674</v>
      </c>
      <c r="AK765" s="45">
        <v>0.017</v>
      </c>
      <c r="AL765" s="45"/>
      <c r="AM765" s="45"/>
      <c r="AN765" s="45"/>
      <c r="AO765" s="23"/>
      <c r="AP765" s="23"/>
      <c r="AQ765" s="45">
        <v>3326.0911004096674</v>
      </c>
      <c r="AR765" s="45">
        <v>0.008</v>
      </c>
      <c r="AS765" s="23"/>
      <c r="AT765" s="23"/>
      <c r="AU765" s="23"/>
      <c r="AV765" s="23"/>
      <c r="AW765" s="23"/>
      <c r="AX765" s="45">
        <v>3326.0911004096674</v>
      </c>
      <c r="AY765" s="23">
        <v>0.173</v>
      </c>
      <c r="AZ765" s="23"/>
      <c r="BA765" s="23"/>
      <c r="BB765" s="23"/>
      <c r="BC765" s="23"/>
      <c r="BD765" s="23"/>
      <c r="BE765" s="45">
        <v>3326.0911004096674</v>
      </c>
      <c r="BF765" s="45">
        <v>105.0</v>
      </c>
      <c r="BG765" s="23"/>
      <c r="BH765" s="23"/>
      <c r="BI765" s="23"/>
      <c r="BJ765" s="23"/>
      <c r="BK765" s="23"/>
      <c r="BL765" s="45">
        <v>3326.0911004096674</v>
      </c>
      <c r="BM765" s="45">
        <v>1.086</v>
      </c>
      <c r="BN765" s="23"/>
      <c r="BO765" s="23"/>
      <c r="BP765" s="23"/>
      <c r="BQ765" s="23"/>
      <c r="BR765" s="23"/>
      <c r="BS765" s="45">
        <v>3326.0911004096674</v>
      </c>
      <c r="BT765" s="45">
        <v>0.53</v>
      </c>
      <c r="BU765" s="23"/>
      <c r="BV765" s="23"/>
      <c r="BW765" s="23"/>
      <c r="BX765" s="23"/>
      <c r="BY765" s="23"/>
      <c r="BZ765" s="23"/>
      <c r="CA765" s="23"/>
    </row>
    <row r="766" ht="15.75" customHeight="1">
      <c r="A766" s="45">
        <v>3292.645727555398</v>
      </c>
      <c r="B766" s="46">
        <v>0.027</v>
      </c>
      <c r="C766" s="45"/>
      <c r="D766" s="45"/>
      <c r="E766" s="45"/>
      <c r="F766" s="45"/>
      <c r="G766" s="45"/>
      <c r="H766" s="45">
        <v>3292.645727555398</v>
      </c>
      <c r="I766" s="46">
        <v>0.055</v>
      </c>
      <c r="J766" s="45"/>
      <c r="K766" s="45"/>
      <c r="L766" s="45"/>
      <c r="M766" s="45"/>
      <c r="N766" s="45"/>
      <c r="O766" s="45">
        <v>3292.645727555398</v>
      </c>
      <c r="P766" s="45"/>
      <c r="Q766" s="45"/>
      <c r="R766" s="45"/>
      <c r="S766" s="45"/>
      <c r="T766" s="45"/>
      <c r="U766" s="45"/>
      <c r="V766" s="45">
        <v>3292.645727555398</v>
      </c>
      <c r="W766" s="45"/>
      <c r="X766" s="45"/>
      <c r="Y766" s="45"/>
      <c r="Z766" s="45"/>
      <c r="AA766" s="45"/>
      <c r="AB766" s="45"/>
      <c r="AC766" s="45">
        <v>3292.645727555398</v>
      </c>
      <c r="AD766" s="45"/>
      <c r="AE766" s="45"/>
      <c r="AF766" s="45"/>
      <c r="AG766" s="45"/>
      <c r="AH766" s="45"/>
      <c r="AI766" s="45"/>
      <c r="AJ766" s="45">
        <v>3292.645727555398</v>
      </c>
      <c r="AK766" s="45">
        <v>0.016</v>
      </c>
      <c r="AL766" s="45"/>
      <c r="AM766" s="45"/>
      <c r="AN766" s="45"/>
      <c r="AO766" s="23"/>
      <c r="AP766" s="23"/>
      <c r="AQ766" s="45">
        <v>3292.645727555398</v>
      </c>
      <c r="AR766" s="45">
        <v>0.008</v>
      </c>
      <c r="AS766" s="23"/>
      <c r="AT766" s="23"/>
      <c r="AU766" s="23"/>
      <c r="AV766" s="23"/>
      <c r="AW766" s="23"/>
      <c r="AX766" s="45">
        <v>3292.645727555398</v>
      </c>
      <c r="AY766" s="23">
        <v>0.168</v>
      </c>
      <c r="AZ766" s="23"/>
      <c r="BA766" s="23"/>
      <c r="BB766" s="23"/>
      <c r="BC766" s="23"/>
      <c r="BD766" s="23"/>
      <c r="BE766" s="45">
        <v>3292.645727555398</v>
      </c>
      <c r="BF766" s="45">
        <v>101.0</v>
      </c>
      <c r="BG766" s="23"/>
      <c r="BH766" s="23"/>
      <c r="BI766" s="23"/>
      <c r="BJ766" s="23"/>
      <c r="BK766" s="23"/>
      <c r="BL766" s="45">
        <v>3292.645727555398</v>
      </c>
      <c r="BM766" s="45">
        <v>1.09</v>
      </c>
      <c r="BN766" s="23"/>
      <c r="BO766" s="23"/>
      <c r="BP766" s="23"/>
      <c r="BQ766" s="23"/>
      <c r="BR766" s="23"/>
      <c r="BS766" s="45">
        <v>3292.645727555398</v>
      </c>
      <c r="BT766" s="45">
        <v>0.56</v>
      </c>
      <c r="BU766" s="23"/>
      <c r="BV766" s="23"/>
      <c r="BW766" s="23"/>
      <c r="BX766" s="23"/>
      <c r="BY766" s="23"/>
      <c r="BZ766" s="23"/>
      <c r="CA766" s="23"/>
    </row>
    <row r="767" ht="15.75" customHeight="1">
      <c r="A767" s="45">
        <v>3268.5182030768633</v>
      </c>
      <c r="B767" s="46">
        <v>0.022</v>
      </c>
      <c r="C767" s="45"/>
      <c r="D767" s="45"/>
      <c r="E767" s="45"/>
      <c r="F767" s="45"/>
      <c r="G767" s="45"/>
      <c r="H767" s="45">
        <v>3268.5182030768633</v>
      </c>
      <c r="I767" s="46">
        <v>0.055</v>
      </c>
      <c r="J767" s="45"/>
      <c r="K767" s="45"/>
      <c r="L767" s="45"/>
      <c r="M767" s="45"/>
      <c r="N767" s="45"/>
      <c r="O767" s="45">
        <v>3268.5182030768633</v>
      </c>
      <c r="P767" s="45">
        <v>0.005569598144761036</v>
      </c>
      <c r="Q767" s="45"/>
      <c r="R767" s="45"/>
      <c r="S767" s="45"/>
      <c r="T767" s="45"/>
      <c r="U767" s="45"/>
      <c r="V767" s="45">
        <v>3268.5182030768633</v>
      </c>
      <c r="W767" s="45">
        <v>0.013004623542710763</v>
      </c>
      <c r="X767" s="45"/>
      <c r="Y767" s="45"/>
      <c r="Z767" s="45"/>
      <c r="AA767" s="45"/>
      <c r="AB767" s="45"/>
      <c r="AC767" s="45">
        <v>3268.5182030768633</v>
      </c>
      <c r="AD767" s="45"/>
      <c r="AE767" s="45"/>
      <c r="AF767" s="45"/>
      <c r="AG767" s="45"/>
      <c r="AH767" s="45"/>
      <c r="AI767" s="45"/>
      <c r="AJ767" s="45">
        <v>3268.5182030768633</v>
      </c>
      <c r="AK767" s="45">
        <v>0.016</v>
      </c>
      <c r="AL767" s="45"/>
      <c r="AM767" s="45"/>
      <c r="AN767" s="45"/>
      <c r="AO767" s="23"/>
      <c r="AP767" s="23"/>
      <c r="AQ767" s="45">
        <v>3268.5182030768633</v>
      </c>
      <c r="AR767" s="45">
        <v>0.008</v>
      </c>
      <c r="AS767" s="23"/>
      <c r="AT767" s="23"/>
      <c r="AU767" s="23"/>
      <c r="AV767" s="23"/>
      <c r="AW767" s="23"/>
      <c r="AX767" s="45">
        <v>3268.5182030768633</v>
      </c>
      <c r="AY767" s="23">
        <v>0.168</v>
      </c>
      <c r="AZ767" s="23"/>
      <c r="BA767" s="23"/>
      <c r="BB767" s="23"/>
      <c r="BC767" s="23"/>
      <c r="BD767" s="23"/>
      <c r="BE767" s="45">
        <v>3268.5182030768633</v>
      </c>
      <c r="BF767" s="45">
        <v>101.0</v>
      </c>
      <c r="BG767" s="23"/>
      <c r="BH767" s="23"/>
      <c r="BI767" s="23"/>
      <c r="BJ767" s="23"/>
      <c r="BK767" s="23"/>
      <c r="BL767" s="45">
        <v>3268.5182030768633</v>
      </c>
      <c r="BM767" s="45">
        <v>1.139</v>
      </c>
      <c r="BN767" s="23"/>
      <c r="BO767" s="23"/>
      <c r="BP767" s="23"/>
      <c r="BQ767" s="23"/>
      <c r="BR767" s="23"/>
      <c r="BS767" s="45">
        <v>3268.5182030768633</v>
      </c>
      <c r="BT767" s="45">
        <v>0.603</v>
      </c>
      <c r="BU767" s="23"/>
      <c r="BV767" s="23"/>
      <c r="BW767" s="23"/>
      <c r="BX767" s="23"/>
      <c r="BY767" s="23"/>
      <c r="BZ767" s="23"/>
      <c r="CA767" s="23"/>
    </row>
    <row r="768" ht="15.75" customHeight="1">
      <c r="A768" s="45">
        <v>4066.675456071561</v>
      </c>
      <c r="B768" s="46">
        <v>0.023</v>
      </c>
      <c r="C768" s="45"/>
      <c r="D768" s="45"/>
      <c r="E768" s="45"/>
      <c r="F768" s="45"/>
      <c r="G768" s="45"/>
      <c r="H768" s="45">
        <v>4066.675456071561</v>
      </c>
      <c r="I768" s="46">
        <v>0.055</v>
      </c>
      <c r="J768" s="45"/>
      <c r="K768" s="45"/>
      <c r="L768" s="45"/>
      <c r="M768" s="45"/>
      <c r="N768" s="45"/>
      <c r="O768" s="45">
        <v>4066.675456071561</v>
      </c>
      <c r="P768" s="45"/>
      <c r="Q768" s="45"/>
      <c r="R768" s="45"/>
      <c r="S768" s="45"/>
      <c r="T768" s="45"/>
      <c r="U768" s="45"/>
      <c r="V768" s="45">
        <v>4066.675456071561</v>
      </c>
      <c r="W768" s="45"/>
      <c r="X768" s="45"/>
      <c r="Y768" s="45"/>
      <c r="Z768" s="45"/>
      <c r="AA768" s="45"/>
      <c r="AB768" s="45"/>
      <c r="AC768" s="45">
        <v>4066.675456071561</v>
      </c>
      <c r="AD768" s="45"/>
      <c r="AE768" s="45"/>
      <c r="AF768" s="45"/>
      <c r="AG768" s="45"/>
      <c r="AH768" s="45"/>
      <c r="AI768" s="45"/>
      <c r="AJ768" s="45">
        <v>4066.675456071561</v>
      </c>
      <c r="AK768" s="45">
        <v>0.023</v>
      </c>
      <c r="AL768" s="45"/>
      <c r="AM768" s="45"/>
      <c r="AN768" s="45"/>
      <c r="AO768" s="23"/>
      <c r="AP768" s="23"/>
      <c r="AQ768" s="45">
        <v>4066.675456071561</v>
      </c>
      <c r="AR768" s="45">
        <v>0.008</v>
      </c>
      <c r="AS768" s="23"/>
      <c r="AT768" s="23"/>
      <c r="AU768" s="23"/>
      <c r="AV768" s="23"/>
      <c r="AW768" s="23"/>
      <c r="AX768" s="45">
        <v>4066.675456071561</v>
      </c>
      <c r="AY768" s="23"/>
      <c r="AZ768" s="23"/>
      <c r="BA768" s="23"/>
      <c r="BB768" s="23"/>
      <c r="BC768" s="23"/>
      <c r="BD768" s="23"/>
      <c r="BE768" s="45">
        <v>4066.675456071561</v>
      </c>
      <c r="BF768" s="45"/>
      <c r="BG768" s="23"/>
      <c r="BH768" s="23"/>
      <c r="BI768" s="23"/>
      <c r="BJ768" s="23"/>
      <c r="BK768" s="23"/>
      <c r="BL768" s="45">
        <v>4066.675456071561</v>
      </c>
      <c r="BM768" s="45">
        <v>0.286</v>
      </c>
      <c r="BN768" s="23"/>
      <c r="BO768" s="23"/>
      <c r="BP768" s="23"/>
      <c r="BQ768" s="23"/>
      <c r="BR768" s="23"/>
      <c r="BS768" s="45">
        <v>4066.675456071561</v>
      </c>
      <c r="BT768" s="45">
        <v>0.09</v>
      </c>
      <c r="BU768" s="23"/>
      <c r="BV768" s="23"/>
      <c r="BW768" s="23"/>
      <c r="BX768" s="23"/>
      <c r="BY768" s="23"/>
      <c r="BZ768" s="23"/>
      <c r="CA768" s="23"/>
    </row>
    <row r="769" ht="15.75" customHeight="1">
      <c r="A769" s="45">
        <v>129.45152601072465</v>
      </c>
      <c r="B769" s="46">
        <v>0.063</v>
      </c>
      <c r="C769" s="45"/>
      <c r="D769" s="45"/>
      <c r="E769" s="45"/>
      <c r="F769" s="45"/>
      <c r="G769" s="45"/>
      <c r="H769" s="45">
        <v>129.45152601072465</v>
      </c>
      <c r="I769" s="46"/>
      <c r="J769" s="45"/>
      <c r="K769" s="45"/>
      <c r="L769" s="45"/>
      <c r="M769" s="45"/>
      <c r="N769" s="45"/>
      <c r="O769" s="45">
        <v>129.45152601072465</v>
      </c>
      <c r="P769" s="45">
        <v>4.275777292696158E-4</v>
      </c>
      <c r="Q769" s="45"/>
      <c r="R769" s="45"/>
      <c r="S769" s="45"/>
      <c r="T769" s="45"/>
      <c r="U769" s="45"/>
      <c r="V769" s="45">
        <v>129.45152601072465</v>
      </c>
      <c r="W769" s="45"/>
      <c r="X769" s="45"/>
      <c r="Y769" s="45"/>
      <c r="Z769" s="45"/>
      <c r="AA769" s="45"/>
      <c r="AB769" s="45"/>
      <c r="AC769" s="45">
        <v>129.45152601072465</v>
      </c>
      <c r="AD769" s="45">
        <v>4.730374278437527</v>
      </c>
      <c r="AE769" s="45"/>
      <c r="AF769" s="45"/>
      <c r="AG769" s="45"/>
      <c r="AH769" s="45"/>
      <c r="AI769" s="45"/>
      <c r="AJ769" s="45">
        <v>129.45152601072465</v>
      </c>
      <c r="AK769" s="45">
        <v>0.027</v>
      </c>
      <c r="AL769" s="45"/>
      <c r="AM769" s="45"/>
      <c r="AN769" s="45"/>
      <c r="AO769" s="23"/>
      <c r="AP769" s="23"/>
      <c r="AQ769" s="45">
        <v>129.45152601072465</v>
      </c>
      <c r="AR769" s="45">
        <v>0.076</v>
      </c>
      <c r="AS769" s="23"/>
      <c r="AT769" s="23"/>
      <c r="AU769" s="23"/>
      <c r="AV769" s="23"/>
      <c r="AW769" s="23"/>
      <c r="AX769" s="45">
        <v>129.45152601072465</v>
      </c>
      <c r="AY769" s="23"/>
      <c r="AZ769" s="23"/>
      <c r="BA769" s="23"/>
      <c r="BB769" s="23"/>
      <c r="BC769" s="23"/>
      <c r="BD769" s="23"/>
      <c r="BE769" s="45">
        <v>129.45152601072465</v>
      </c>
      <c r="BF769" s="45"/>
      <c r="BG769" s="23"/>
      <c r="BH769" s="23"/>
      <c r="BI769" s="23"/>
      <c r="BJ769" s="23"/>
      <c r="BK769" s="23"/>
      <c r="BL769" s="45">
        <v>129.45152601072465</v>
      </c>
      <c r="BM769" s="45">
        <v>0.018</v>
      </c>
      <c r="BN769" s="23"/>
      <c r="BO769" s="23"/>
      <c r="BP769" s="23"/>
      <c r="BQ769" s="23"/>
      <c r="BR769" s="23"/>
      <c r="BS769" s="45">
        <v>129.45152601072465</v>
      </c>
      <c r="BT769" s="45">
        <v>0.001</v>
      </c>
      <c r="BU769" s="23"/>
      <c r="BV769" s="23"/>
      <c r="BW769" s="23"/>
      <c r="BX769" s="23"/>
      <c r="BY769" s="23"/>
      <c r="BZ769" s="23"/>
      <c r="CA769" s="23"/>
    </row>
    <row r="770" ht="15.75" customHeight="1">
      <c r="A770" s="45">
        <v>128.08325202827277</v>
      </c>
      <c r="B770" s="46">
        <v>0.062</v>
      </c>
      <c r="C770" s="45"/>
      <c r="D770" s="45"/>
      <c r="E770" s="45"/>
      <c r="F770" s="45"/>
      <c r="G770" s="45"/>
      <c r="H770" s="45">
        <v>128.08325202827277</v>
      </c>
      <c r="I770" s="46"/>
      <c r="J770" s="45"/>
      <c r="K770" s="45"/>
      <c r="L770" s="45"/>
      <c r="M770" s="45"/>
      <c r="N770" s="45"/>
      <c r="O770" s="45">
        <v>128.08325202827277</v>
      </c>
      <c r="P770" s="45">
        <v>3.9529995902224947E-4</v>
      </c>
      <c r="Q770" s="45"/>
      <c r="R770" s="45"/>
      <c r="S770" s="45"/>
      <c r="T770" s="45"/>
      <c r="U770" s="45"/>
      <c r="V770" s="45">
        <v>128.08325202827277</v>
      </c>
      <c r="W770" s="45">
        <v>3.2889208374064545E-4</v>
      </c>
      <c r="X770" s="45"/>
      <c r="Y770" s="45"/>
      <c r="Z770" s="45"/>
      <c r="AA770" s="45"/>
      <c r="AB770" s="45"/>
      <c r="AC770" s="45">
        <v>128.08325202827277</v>
      </c>
      <c r="AD770" s="45">
        <v>5.035668267799356</v>
      </c>
      <c r="AE770" s="45"/>
      <c r="AF770" s="45"/>
      <c r="AG770" s="45"/>
      <c r="AH770" s="45"/>
      <c r="AI770" s="45"/>
      <c r="AJ770" s="45">
        <v>128.08325202827277</v>
      </c>
      <c r="AK770" s="45">
        <v>0.027</v>
      </c>
      <c r="AL770" s="45"/>
      <c r="AM770" s="45"/>
      <c r="AN770" s="45"/>
      <c r="AO770" s="23"/>
      <c r="AP770" s="23"/>
      <c r="AQ770" s="45">
        <v>128.08325202827277</v>
      </c>
      <c r="AR770" s="45">
        <v>0.069</v>
      </c>
      <c r="AS770" s="23"/>
      <c r="AT770" s="23"/>
      <c r="AU770" s="23"/>
      <c r="AV770" s="23"/>
      <c r="AW770" s="23"/>
      <c r="AX770" s="45">
        <v>128.08325202827277</v>
      </c>
      <c r="AY770" s="23"/>
      <c r="AZ770" s="23"/>
      <c r="BA770" s="23"/>
      <c r="BB770" s="23"/>
      <c r="BC770" s="23"/>
      <c r="BD770" s="23"/>
      <c r="BE770" s="45">
        <v>128.08325202827277</v>
      </c>
      <c r="BF770" s="45"/>
      <c r="BG770" s="23"/>
      <c r="BH770" s="23"/>
      <c r="BI770" s="23"/>
      <c r="BJ770" s="23"/>
      <c r="BK770" s="23"/>
      <c r="BL770" s="45">
        <v>128.08325202827277</v>
      </c>
      <c r="BM770" s="45">
        <v>0.03</v>
      </c>
      <c r="BN770" s="23"/>
      <c r="BO770" s="23"/>
      <c r="BP770" s="23"/>
      <c r="BQ770" s="23"/>
      <c r="BR770" s="23"/>
      <c r="BS770" s="45">
        <v>128.08325202827277</v>
      </c>
      <c r="BT770" s="45">
        <v>0.002</v>
      </c>
      <c r="BU770" s="23"/>
      <c r="BV770" s="23"/>
      <c r="BW770" s="23"/>
      <c r="BX770" s="23"/>
      <c r="BY770" s="23"/>
      <c r="BZ770" s="23"/>
      <c r="CA770" s="23"/>
    </row>
    <row r="771" ht="15.75" customHeight="1">
      <c r="A771" s="45">
        <v>126.07245030662106</v>
      </c>
      <c r="B771" s="46">
        <v>0.064</v>
      </c>
      <c r="C771" s="45"/>
      <c r="D771" s="45"/>
      <c r="E771" s="45"/>
      <c r="F771" s="45"/>
      <c r="G771" s="45"/>
      <c r="H771" s="45">
        <v>126.07245030662106</v>
      </c>
      <c r="I771" s="46"/>
      <c r="J771" s="45"/>
      <c r="K771" s="45"/>
      <c r="L771" s="45"/>
      <c r="M771" s="45"/>
      <c r="N771" s="45"/>
      <c r="O771" s="45">
        <v>126.07245030662106</v>
      </c>
      <c r="P771" s="45">
        <v>3.793768370146236E-4</v>
      </c>
      <c r="Q771" s="45"/>
      <c r="R771" s="45"/>
      <c r="S771" s="45"/>
      <c r="T771" s="45"/>
      <c r="U771" s="45"/>
      <c r="V771" s="45">
        <v>126.07245030662106</v>
      </c>
      <c r="W771" s="45">
        <v>3.132738829393224E-4</v>
      </c>
      <c r="X771" s="45"/>
      <c r="Y771" s="45"/>
      <c r="Z771" s="45"/>
      <c r="AA771" s="45"/>
      <c r="AB771" s="45"/>
      <c r="AC771" s="45">
        <v>126.07245030662106</v>
      </c>
      <c r="AD771" s="45">
        <v>4.638803794757981</v>
      </c>
      <c r="AE771" s="45"/>
      <c r="AF771" s="45"/>
      <c r="AG771" s="45"/>
      <c r="AH771" s="45"/>
      <c r="AI771" s="45"/>
      <c r="AJ771" s="45">
        <v>126.07245030662106</v>
      </c>
      <c r="AK771" s="45">
        <v>0.026</v>
      </c>
      <c r="AL771" s="45"/>
      <c r="AM771" s="45"/>
      <c r="AN771" s="45"/>
      <c r="AO771" s="23"/>
      <c r="AP771" s="23"/>
      <c r="AQ771" s="45">
        <v>126.07245030662106</v>
      </c>
      <c r="AR771" s="45">
        <v>0.063</v>
      </c>
      <c r="AS771" s="23"/>
      <c r="AT771" s="23"/>
      <c r="AU771" s="23"/>
      <c r="AV771" s="23"/>
      <c r="AW771" s="23"/>
      <c r="AX771" s="45">
        <v>126.07245030662106</v>
      </c>
      <c r="AY771" s="23"/>
      <c r="AZ771" s="23"/>
      <c r="BA771" s="23"/>
      <c r="BB771" s="23"/>
      <c r="BC771" s="23"/>
      <c r="BD771" s="23"/>
      <c r="BE771" s="45">
        <v>126.07245030662106</v>
      </c>
      <c r="BF771" s="45">
        <v>94.0</v>
      </c>
      <c r="BG771" s="23"/>
      <c r="BH771" s="23"/>
      <c r="BI771" s="23"/>
      <c r="BJ771" s="23"/>
      <c r="BK771" s="23"/>
      <c r="BL771" s="45">
        <v>126.07245030662106</v>
      </c>
      <c r="BM771" s="45">
        <v>0.039</v>
      </c>
      <c r="BN771" s="23"/>
      <c r="BO771" s="23"/>
      <c r="BP771" s="23"/>
      <c r="BQ771" s="23"/>
      <c r="BR771" s="23"/>
      <c r="BS771" s="45">
        <v>126.07245030662106</v>
      </c>
      <c r="BT771" s="45">
        <v>0.003</v>
      </c>
      <c r="BU771" s="23"/>
      <c r="BV771" s="23"/>
      <c r="BW771" s="23"/>
      <c r="BX771" s="23"/>
      <c r="BY771" s="23"/>
      <c r="BZ771" s="23"/>
      <c r="CA771" s="23"/>
    </row>
    <row r="772" ht="15.75" customHeight="1">
      <c r="A772" s="45">
        <v>125.09723967339616</v>
      </c>
      <c r="B772" s="46">
        <v>0.073</v>
      </c>
      <c r="C772" s="45"/>
      <c r="D772" s="45"/>
      <c r="E772" s="45"/>
      <c r="F772" s="45"/>
      <c r="G772" s="45"/>
      <c r="H772" s="45">
        <v>125.09723967339616</v>
      </c>
      <c r="I772" s="46"/>
      <c r="J772" s="45"/>
      <c r="K772" s="45"/>
      <c r="L772" s="45"/>
      <c r="M772" s="45"/>
      <c r="N772" s="45"/>
      <c r="O772" s="45">
        <v>125.09723967339616</v>
      </c>
      <c r="P772" s="45">
        <v>2.672368124260707E-4</v>
      </c>
      <c r="Q772" s="45"/>
      <c r="R772" s="45"/>
      <c r="S772" s="45"/>
      <c r="T772" s="45"/>
      <c r="U772" s="45"/>
      <c r="V772" s="45">
        <v>125.09723967339616</v>
      </c>
      <c r="W772" s="45">
        <v>3.02295483606611E-4</v>
      </c>
      <c r="X772" s="45"/>
      <c r="Y772" s="45"/>
      <c r="Z772" s="45"/>
      <c r="AA772" s="45"/>
      <c r="AB772" s="45"/>
      <c r="AC772" s="45">
        <v>125.09723967339616</v>
      </c>
      <c r="AD772" s="45">
        <v>6.083934261265127</v>
      </c>
      <c r="AE772" s="45"/>
      <c r="AF772" s="45"/>
      <c r="AG772" s="45"/>
      <c r="AH772" s="45"/>
      <c r="AI772" s="45"/>
      <c r="AJ772" s="45">
        <v>125.09723967339616</v>
      </c>
      <c r="AK772" s="45">
        <v>0.026</v>
      </c>
      <c r="AL772" s="45"/>
      <c r="AM772" s="45"/>
      <c r="AN772" s="45"/>
      <c r="AO772" s="23"/>
      <c r="AP772" s="23"/>
      <c r="AQ772" s="45">
        <v>125.09723967339616</v>
      </c>
      <c r="AR772" s="45">
        <v>0.057</v>
      </c>
      <c r="AS772" s="23"/>
      <c r="AT772" s="23"/>
      <c r="AU772" s="23"/>
      <c r="AV772" s="23"/>
      <c r="AW772" s="23"/>
      <c r="AX772" s="45">
        <v>125.09723967339616</v>
      </c>
      <c r="AY772" s="23"/>
      <c r="AZ772" s="23"/>
      <c r="BA772" s="23"/>
      <c r="BB772" s="23"/>
      <c r="BC772" s="23"/>
      <c r="BD772" s="23"/>
      <c r="BE772" s="45">
        <v>125.09723967339616</v>
      </c>
      <c r="BF772" s="45">
        <v>94.0</v>
      </c>
      <c r="BG772" s="23"/>
      <c r="BH772" s="23"/>
      <c r="BI772" s="23"/>
      <c r="BJ772" s="23"/>
      <c r="BK772" s="23"/>
      <c r="BL772" s="45">
        <v>125.09723967339616</v>
      </c>
      <c r="BM772" s="45">
        <v>0.066</v>
      </c>
      <c r="BN772" s="23"/>
      <c r="BO772" s="23"/>
      <c r="BP772" s="23"/>
      <c r="BQ772" s="23"/>
      <c r="BR772" s="23"/>
      <c r="BS772" s="45">
        <v>125.09723967339616</v>
      </c>
      <c r="BT772" s="45">
        <v>0.003</v>
      </c>
      <c r="BU772" s="23"/>
      <c r="BV772" s="23"/>
      <c r="BW772" s="23"/>
      <c r="BX772" s="23"/>
      <c r="BY772" s="23"/>
      <c r="BZ772" s="23"/>
      <c r="CA772" s="23"/>
    </row>
    <row r="773" ht="15.75" customHeight="1">
      <c r="A773" s="45">
        <v>124.29242632608847</v>
      </c>
      <c r="B773" s="46">
        <v>0.071</v>
      </c>
      <c r="C773" s="45"/>
      <c r="D773" s="45"/>
      <c r="E773" s="45"/>
      <c r="F773" s="45"/>
      <c r="G773" s="45"/>
      <c r="H773" s="45">
        <v>124.29242632608847</v>
      </c>
      <c r="I773" s="46"/>
      <c r="J773" s="45"/>
      <c r="K773" s="45"/>
      <c r="L773" s="45"/>
      <c r="M773" s="45"/>
      <c r="N773" s="45"/>
      <c r="O773" s="45">
        <v>124.29242632608847</v>
      </c>
      <c r="P773" s="45"/>
      <c r="Q773" s="45"/>
      <c r="R773" s="45"/>
      <c r="S773" s="45"/>
      <c r="T773" s="45"/>
      <c r="U773" s="45"/>
      <c r="V773" s="45">
        <v>124.29242632608847</v>
      </c>
      <c r="W773" s="45"/>
      <c r="X773" s="45"/>
      <c r="Y773" s="45"/>
      <c r="Z773" s="45"/>
      <c r="AA773" s="45"/>
      <c r="AB773" s="45"/>
      <c r="AC773" s="45">
        <v>124.29242632608847</v>
      </c>
      <c r="AD773" s="45">
        <v>10.257236517798477</v>
      </c>
      <c r="AE773" s="45"/>
      <c r="AF773" s="45"/>
      <c r="AG773" s="45"/>
      <c r="AH773" s="45"/>
      <c r="AI773" s="45"/>
      <c r="AJ773" s="45">
        <v>124.29242632608847</v>
      </c>
      <c r="AK773" s="45">
        <v>0.026</v>
      </c>
      <c r="AL773" s="45"/>
      <c r="AM773" s="45"/>
      <c r="AN773" s="45"/>
      <c r="AO773" s="23"/>
      <c r="AP773" s="23"/>
      <c r="AQ773" s="45">
        <v>124.29242632608847</v>
      </c>
      <c r="AR773" s="45">
        <v>0.052</v>
      </c>
      <c r="AS773" s="23"/>
      <c r="AT773" s="23"/>
      <c r="AU773" s="23"/>
      <c r="AV773" s="23"/>
      <c r="AW773" s="23"/>
      <c r="AX773" s="45">
        <v>124.29242632608847</v>
      </c>
      <c r="AY773" s="23">
        <v>0.215</v>
      </c>
      <c r="AZ773" s="23"/>
      <c r="BA773" s="23"/>
      <c r="BB773" s="23"/>
      <c r="BC773" s="23"/>
      <c r="BD773" s="23"/>
      <c r="BE773" s="45">
        <v>124.29242632608847</v>
      </c>
      <c r="BF773" s="45">
        <v>86.0</v>
      </c>
      <c r="BG773" s="23"/>
      <c r="BH773" s="23"/>
      <c r="BI773" s="23"/>
      <c r="BJ773" s="23"/>
      <c r="BK773" s="23"/>
      <c r="BL773" s="45">
        <v>124.29242632608847</v>
      </c>
      <c r="BM773" s="45">
        <v>0.08</v>
      </c>
      <c r="BN773" s="23"/>
      <c r="BO773" s="23"/>
      <c r="BP773" s="23"/>
      <c r="BQ773" s="23"/>
      <c r="BR773" s="23"/>
      <c r="BS773" s="45">
        <v>124.29242632608847</v>
      </c>
      <c r="BT773" s="45">
        <v>0.003</v>
      </c>
      <c r="BU773" s="23"/>
      <c r="BV773" s="23"/>
      <c r="BW773" s="23"/>
      <c r="BX773" s="23"/>
      <c r="BY773" s="23"/>
      <c r="BZ773" s="23"/>
      <c r="CA773" s="23"/>
    </row>
    <row r="774" ht="15.75" customHeight="1">
      <c r="A774" s="45">
        <v>122.59767965513085</v>
      </c>
      <c r="B774" s="46">
        <v>0.069</v>
      </c>
      <c r="C774" s="45"/>
      <c r="D774" s="45"/>
      <c r="E774" s="45"/>
      <c r="F774" s="45"/>
      <c r="G774" s="45"/>
      <c r="H774" s="45">
        <v>122.59767965513085</v>
      </c>
      <c r="I774" s="46"/>
      <c r="J774" s="45"/>
      <c r="K774" s="45"/>
      <c r="L774" s="45"/>
      <c r="M774" s="45"/>
      <c r="N774" s="45"/>
      <c r="O774" s="45">
        <v>122.59767965513085</v>
      </c>
      <c r="P774" s="45">
        <v>2.568783569582239E-4</v>
      </c>
      <c r="Q774" s="45"/>
      <c r="R774" s="45"/>
      <c r="S774" s="45"/>
      <c r="T774" s="45"/>
      <c r="U774" s="45"/>
      <c r="V774" s="45">
        <v>122.59767965513085</v>
      </c>
      <c r="W774" s="45">
        <v>2.5702590340104877E-4</v>
      </c>
      <c r="X774" s="45"/>
      <c r="Y774" s="45"/>
      <c r="Z774" s="45"/>
      <c r="AA774" s="45"/>
      <c r="AB774" s="45"/>
      <c r="AC774" s="45">
        <v>122.59767965513085</v>
      </c>
      <c r="AD774" s="45">
        <v>12.984086968594887</v>
      </c>
      <c r="AE774" s="45"/>
      <c r="AF774" s="45"/>
      <c r="AG774" s="45"/>
      <c r="AH774" s="45"/>
      <c r="AI774" s="45"/>
      <c r="AJ774" s="45">
        <v>122.59767965513085</v>
      </c>
      <c r="AK774" s="45">
        <v>0.026</v>
      </c>
      <c r="AL774" s="45"/>
      <c r="AM774" s="45"/>
      <c r="AN774" s="45"/>
      <c r="AO774" s="23"/>
      <c r="AP774" s="23"/>
      <c r="AQ774" s="45">
        <v>122.59767965513085</v>
      </c>
      <c r="AR774" s="45">
        <v>0.048</v>
      </c>
      <c r="AS774" s="23"/>
      <c r="AT774" s="23"/>
      <c r="AU774" s="23"/>
      <c r="AV774" s="23"/>
      <c r="AW774" s="23"/>
      <c r="AX774" s="45">
        <v>122.59767965513085</v>
      </c>
      <c r="AY774" s="23">
        <v>0.215</v>
      </c>
      <c r="AZ774" s="23"/>
      <c r="BA774" s="23"/>
      <c r="BB774" s="23"/>
      <c r="BC774" s="23"/>
      <c r="BD774" s="23"/>
      <c r="BE774" s="45">
        <v>122.59767965513085</v>
      </c>
      <c r="BF774" s="45">
        <v>86.0</v>
      </c>
      <c r="BG774" s="23"/>
      <c r="BH774" s="23"/>
      <c r="BI774" s="23"/>
      <c r="BJ774" s="23"/>
      <c r="BK774" s="23"/>
      <c r="BL774" s="45">
        <v>122.59767965513085</v>
      </c>
      <c r="BM774" s="45">
        <v>0.127</v>
      </c>
      <c r="BN774" s="23"/>
      <c r="BO774" s="23"/>
      <c r="BP774" s="23"/>
      <c r="BQ774" s="23"/>
      <c r="BR774" s="23"/>
      <c r="BS774" s="45">
        <v>122.59767965513085</v>
      </c>
      <c r="BT774" s="45">
        <v>0.005</v>
      </c>
      <c r="BU774" s="23"/>
      <c r="BV774" s="23"/>
      <c r="BW774" s="23"/>
      <c r="BX774" s="23"/>
      <c r="BY774" s="23"/>
      <c r="BZ774" s="23"/>
      <c r="CA774" s="23"/>
    </row>
    <row r="775" ht="15.75" customHeight="1">
      <c r="A775" s="45">
        <v>121.74695038032229</v>
      </c>
      <c r="B775" s="46">
        <v>0.054</v>
      </c>
      <c r="C775" s="45"/>
      <c r="D775" s="45"/>
      <c r="E775" s="45"/>
      <c r="F775" s="45"/>
      <c r="G775" s="45"/>
      <c r="H775" s="45">
        <v>121.74695038032229</v>
      </c>
      <c r="I775" s="46"/>
      <c r="J775" s="45"/>
      <c r="K775" s="45"/>
      <c r="L775" s="45"/>
      <c r="M775" s="45"/>
      <c r="N775" s="45"/>
      <c r="O775" s="45">
        <v>121.74695038032229</v>
      </c>
      <c r="P775" s="45"/>
      <c r="Q775" s="45"/>
      <c r="R775" s="45"/>
      <c r="S775" s="45"/>
      <c r="T775" s="45"/>
      <c r="U775" s="45"/>
      <c r="V775" s="45">
        <v>121.74695038032229</v>
      </c>
      <c r="W775" s="45"/>
      <c r="X775" s="45"/>
      <c r="Y775" s="45"/>
      <c r="Z775" s="45"/>
      <c r="AA775" s="45"/>
      <c r="AB775" s="45"/>
      <c r="AC775" s="45">
        <v>121.74695038032229</v>
      </c>
      <c r="AD775" s="45">
        <v>14.11187428385875</v>
      </c>
      <c r="AE775" s="45"/>
      <c r="AF775" s="45"/>
      <c r="AG775" s="45"/>
      <c r="AH775" s="45"/>
      <c r="AI775" s="45"/>
      <c r="AJ775" s="45">
        <v>121.74695038032229</v>
      </c>
      <c r="AK775" s="45">
        <v>0.026</v>
      </c>
      <c r="AL775" s="45"/>
      <c r="AM775" s="45"/>
      <c r="AN775" s="45"/>
      <c r="AO775" s="23"/>
      <c r="AP775" s="23"/>
      <c r="AQ775" s="45">
        <v>121.74695038032229</v>
      </c>
      <c r="AR775" s="45">
        <v>0.045</v>
      </c>
      <c r="AS775" s="23"/>
      <c r="AT775" s="23"/>
      <c r="AU775" s="23"/>
      <c r="AV775" s="23"/>
      <c r="AW775" s="23"/>
      <c r="AX775" s="45">
        <v>121.74695038032229</v>
      </c>
      <c r="AY775" s="23">
        <v>0.215</v>
      </c>
      <c r="AZ775" s="23"/>
      <c r="BA775" s="23"/>
      <c r="BB775" s="23"/>
      <c r="BC775" s="23"/>
      <c r="BD775" s="23"/>
      <c r="BE775" s="45">
        <v>121.74695038032229</v>
      </c>
      <c r="BF775" s="45">
        <v>86.0</v>
      </c>
      <c r="BG775" s="23"/>
      <c r="BH775" s="23"/>
      <c r="BI775" s="23"/>
      <c r="BJ775" s="23"/>
      <c r="BK775" s="23"/>
      <c r="BL775" s="45">
        <v>121.74695038032229</v>
      </c>
      <c r="BM775" s="45">
        <v>0.188</v>
      </c>
      <c r="BN775" s="23"/>
      <c r="BO775" s="23"/>
      <c r="BP775" s="23"/>
      <c r="BQ775" s="23"/>
      <c r="BR775" s="23"/>
      <c r="BS775" s="45">
        <v>121.74695038032229</v>
      </c>
      <c r="BT775" s="45">
        <v>0.005</v>
      </c>
      <c r="BU775" s="23"/>
      <c r="BV775" s="23"/>
      <c r="BW775" s="23"/>
      <c r="BX775" s="23"/>
      <c r="BY775" s="23"/>
      <c r="BZ775" s="23"/>
      <c r="CA775" s="23"/>
    </row>
    <row r="776" ht="15.75" customHeight="1">
      <c r="A776" s="45">
        <v>120.13076745067866</v>
      </c>
      <c r="B776" s="46">
        <v>0.045</v>
      </c>
      <c r="C776" s="45"/>
      <c r="D776" s="45"/>
      <c r="E776" s="45"/>
      <c r="F776" s="45"/>
      <c r="G776" s="45"/>
      <c r="H776" s="45">
        <v>120.13076745067866</v>
      </c>
      <c r="I776" s="46"/>
      <c r="J776" s="45"/>
      <c r="K776" s="45"/>
      <c r="L776" s="45"/>
      <c r="M776" s="45"/>
      <c r="N776" s="45"/>
      <c r="O776" s="45">
        <v>120.13076745067866</v>
      </c>
      <c r="P776" s="45"/>
      <c r="Q776" s="45"/>
      <c r="R776" s="45"/>
      <c r="S776" s="45"/>
      <c r="T776" s="45"/>
      <c r="U776" s="45"/>
      <c r="V776" s="45">
        <v>120.13076745067866</v>
      </c>
      <c r="W776" s="45"/>
      <c r="X776" s="45"/>
      <c r="Y776" s="45"/>
      <c r="Z776" s="45"/>
      <c r="AA776" s="45"/>
      <c r="AB776" s="45"/>
      <c r="AC776" s="45">
        <v>120.13076745067866</v>
      </c>
      <c r="AD776" s="45">
        <v>12.912002265625997</v>
      </c>
      <c r="AE776" s="45"/>
      <c r="AF776" s="45"/>
      <c r="AG776" s="45"/>
      <c r="AH776" s="45"/>
      <c r="AI776" s="45"/>
      <c r="AJ776" s="45">
        <v>120.13076745067866</v>
      </c>
      <c r="AK776" s="45">
        <v>0.026</v>
      </c>
      <c r="AL776" s="45"/>
      <c r="AM776" s="45"/>
      <c r="AN776" s="45"/>
      <c r="AO776" s="23"/>
      <c r="AP776" s="23"/>
      <c r="AQ776" s="45">
        <v>120.13076745067866</v>
      </c>
      <c r="AR776" s="45">
        <v>0.042</v>
      </c>
      <c r="AS776" s="23"/>
      <c r="AT776" s="23"/>
      <c r="AU776" s="23"/>
      <c r="AV776" s="23"/>
      <c r="AW776" s="23"/>
      <c r="AX776" s="45">
        <v>120.13076745067866</v>
      </c>
      <c r="AY776" s="23">
        <v>0.215</v>
      </c>
      <c r="AZ776" s="23"/>
      <c r="BA776" s="23"/>
      <c r="BB776" s="23"/>
      <c r="BC776" s="23"/>
      <c r="BD776" s="23"/>
      <c r="BE776" s="45">
        <v>120.13076745067866</v>
      </c>
      <c r="BF776" s="45">
        <v>102.0</v>
      </c>
      <c r="BG776" s="23"/>
      <c r="BH776" s="23"/>
      <c r="BI776" s="23"/>
      <c r="BJ776" s="23"/>
      <c r="BK776" s="23"/>
      <c r="BL776" s="45">
        <v>120.13076745067866</v>
      </c>
      <c r="BM776" s="45">
        <v>0.304</v>
      </c>
      <c r="BN776" s="23"/>
      <c r="BO776" s="23"/>
      <c r="BP776" s="23"/>
      <c r="BQ776" s="23"/>
      <c r="BR776" s="23"/>
      <c r="BS776" s="45">
        <v>120.13076745067866</v>
      </c>
      <c r="BT776" s="45">
        <v>0.005</v>
      </c>
      <c r="BU776" s="23"/>
      <c r="BV776" s="23"/>
      <c r="BW776" s="23"/>
      <c r="BX776" s="23"/>
      <c r="BY776" s="23"/>
      <c r="BZ776" s="23"/>
      <c r="CA776" s="23"/>
    </row>
    <row r="777" ht="15.75" customHeight="1">
      <c r="A777" s="45">
        <v>118.59589358907964</v>
      </c>
      <c r="B777" s="46">
        <v>0.055</v>
      </c>
      <c r="C777" s="45"/>
      <c r="D777" s="45"/>
      <c r="E777" s="45"/>
      <c r="F777" s="45"/>
      <c r="G777" s="45"/>
      <c r="H777" s="45">
        <v>118.59589358907964</v>
      </c>
      <c r="I777" s="46"/>
      <c r="J777" s="45"/>
      <c r="K777" s="45"/>
      <c r="L777" s="45"/>
      <c r="M777" s="45"/>
      <c r="N777" s="45"/>
      <c r="O777" s="45">
        <v>118.59589358907964</v>
      </c>
      <c r="P777" s="45">
        <v>2.909314578918251E-4</v>
      </c>
      <c r="Q777" s="45"/>
      <c r="R777" s="45"/>
      <c r="S777" s="45"/>
      <c r="T777" s="45"/>
      <c r="U777" s="45"/>
      <c r="V777" s="45">
        <v>118.59589358907964</v>
      </c>
      <c r="W777" s="45">
        <v>1.6826655401762911E-4</v>
      </c>
      <c r="X777" s="45"/>
      <c r="Y777" s="45"/>
      <c r="Z777" s="45"/>
      <c r="AA777" s="45"/>
      <c r="AB777" s="45"/>
      <c r="AC777" s="45">
        <v>118.59589358907964</v>
      </c>
      <c r="AD777" s="45">
        <v>11.524137943224178</v>
      </c>
      <c r="AE777" s="45"/>
      <c r="AF777" s="45"/>
      <c r="AG777" s="45"/>
      <c r="AH777" s="45"/>
      <c r="AI777" s="45"/>
      <c r="AJ777" s="45">
        <v>118.59589358907964</v>
      </c>
      <c r="AK777" s="45">
        <v>0.026</v>
      </c>
      <c r="AL777" s="45"/>
      <c r="AM777" s="45"/>
      <c r="AN777" s="45"/>
      <c r="AO777" s="23"/>
      <c r="AP777" s="23"/>
      <c r="AQ777" s="45">
        <v>118.59589358907964</v>
      </c>
      <c r="AR777" s="45">
        <v>0.039</v>
      </c>
      <c r="AS777" s="23"/>
      <c r="AT777" s="23"/>
      <c r="AU777" s="23"/>
      <c r="AV777" s="23"/>
      <c r="AW777" s="23"/>
      <c r="AX777" s="45">
        <v>118.59589358907964</v>
      </c>
      <c r="AY777" s="23">
        <v>0.217</v>
      </c>
      <c r="AZ777" s="23"/>
      <c r="BA777" s="23"/>
      <c r="BB777" s="23"/>
      <c r="BC777" s="23"/>
      <c r="BD777" s="23"/>
      <c r="BE777" s="45">
        <v>118.59589358907964</v>
      </c>
      <c r="BF777" s="45">
        <v>102.0</v>
      </c>
      <c r="BG777" s="23"/>
      <c r="BH777" s="23"/>
      <c r="BI777" s="23"/>
      <c r="BJ777" s="23"/>
      <c r="BK777" s="23"/>
      <c r="BL777" s="45">
        <v>118.59589358907964</v>
      </c>
      <c r="BM777" s="45">
        <v>0.443</v>
      </c>
      <c r="BN777" s="23"/>
      <c r="BO777" s="23"/>
      <c r="BP777" s="23"/>
      <c r="BQ777" s="23"/>
      <c r="BR777" s="23"/>
      <c r="BS777" s="45">
        <v>118.59589358907964</v>
      </c>
      <c r="BT777" s="45">
        <v>0.005</v>
      </c>
      <c r="BU777" s="23"/>
      <c r="BV777" s="23"/>
      <c r="BW777" s="23"/>
      <c r="BX777" s="23"/>
      <c r="BY777" s="23"/>
      <c r="BZ777" s="23"/>
      <c r="CA777" s="23"/>
    </row>
    <row r="778" ht="15.75" customHeight="1">
      <c r="A778" s="45">
        <v>117.22979595237875</v>
      </c>
      <c r="B778" s="46">
        <v>0.063</v>
      </c>
      <c r="C778" s="45"/>
      <c r="D778" s="45"/>
      <c r="E778" s="45"/>
      <c r="F778" s="45"/>
      <c r="G778" s="45"/>
      <c r="H778" s="45">
        <v>117.22979595237875</v>
      </c>
      <c r="I778" s="46"/>
      <c r="J778" s="45"/>
      <c r="K778" s="45"/>
      <c r="L778" s="45"/>
      <c r="M778" s="45"/>
      <c r="N778" s="45"/>
      <c r="O778" s="45">
        <v>117.22979595237875</v>
      </c>
      <c r="P778" s="45">
        <v>2.3870633280452235E-4</v>
      </c>
      <c r="Q778" s="45"/>
      <c r="R778" s="45"/>
      <c r="S778" s="45"/>
      <c r="T778" s="45"/>
      <c r="U778" s="45"/>
      <c r="V778" s="45">
        <v>117.22979595237875</v>
      </c>
      <c r="W778" s="45">
        <v>2.088419359619618E-4</v>
      </c>
      <c r="X778" s="45"/>
      <c r="Y778" s="45"/>
      <c r="Z778" s="45"/>
      <c r="AA778" s="45"/>
      <c r="AB778" s="45"/>
      <c r="AC778" s="45">
        <v>117.22979595237875</v>
      </c>
      <c r="AD778" s="45">
        <v>18.65654627926859</v>
      </c>
      <c r="AE778" s="45"/>
      <c r="AF778" s="45"/>
      <c r="AG778" s="45"/>
      <c r="AH778" s="45"/>
      <c r="AI778" s="45"/>
      <c r="AJ778" s="45">
        <v>117.22979595237875</v>
      </c>
      <c r="AK778" s="45">
        <v>0.026</v>
      </c>
      <c r="AL778" s="45"/>
      <c r="AM778" s="45"/>
      <c r="AN778" s="45"/>
      <c r="AO778" s="23"/>
      <c r="AP778" s="23"/>
      <c r="AQ778" s="45">
        <v>117.22979595237875</v>
      </c>
      <c r="AR778" s="45">
        <v>0.037</v>
      </c>
      <c r="AS778" s="23"/>
      <c r="AT778" s="23"/>
      <c r="AU778" s="23"/>
      <c r="AV778" s="23"/>
      <c r="AW778" s="23"/>
      <c r="AX778" s="45">
        <v>117.22979595237875</v>
      </c>
      <c r="AY778" s="23">
        <v>0.214</v>
      </c>
      <c r="AZ778" s="23"/>
      <c r="BA778" s="23"/>
      <c r="BB778" s="23"/>
      <c r="BC778" s="23"/>
      <c r="BD778" s="23"/>
      <c r="BE778" s="45">
        <v>117.22979595237875</v>
      </c>
      <c r="BF778" s="45">
        <v>102.0</v>
      </c>
      <c r="BG778" s="23"/>
      <c r="BH778" s="23"/>
      <c r="BI778" s="23"/>
      <c r="BJ778" s="23"/>
      <c r="BK778" s="23"/>
      <c r="BL778" s="45">
        <v>117.22979595237875</v>
      </c>
      <c r="BM778" s="45">
        <v>0.567</v>
      </c>
      <c r="BN778" s="23"/>
      <c r="BO778" s="23"/>
      <c r="BP778" s="23"/>
      <c r="BQ778" s="23"/>
      <c r="BR778" s="23"/>
      <c r="BS778" s="45">
        <v>117.22979595237875</v>
      </c>
      <c r="BT778" s="45">
        <v>0.013</v>
      </c>
      <c r="BU778" s="23"/>
      <c r="BV778" s="23"/>
      <c r="BW778" s="23"/>
      <c r="BX778" s="23"/>
      <c r="BY778" s="23"/>
      <c r="BZ778" s="23"/>
      <c r="CA778" s="23"/>
    </row>
    <row r="779" ht="15.75" customHeight="1">
      <c r="A779" s="45">
        <v>115.30368717710738</v>
      </c>
      <c r="B779" s="46">
        <v>0.058</v>
      </c>
      <c r="C779" s="45"/>
      <c r="D779" s="45"/>
      <c r="E779" s="45"/>
      <c r="F779" s="45"/>
      <c r="G779" s="45"/>
      <c r="H779" s="45">
        <v>115.30368717710738</v>
      </c>
      <c r="I779" s="46"/>
      <c r="J779" s="45"/>
      <c r="K779" s="45"/>
      <c r="L779" s="45"/>
      <c r="M779" s="45"/>
      <c r="N779" s="45"/>
      <c r="O779" s="45">
        <v>115.30368717710738</v>
      </c>
      <c r="P779" s="45"/>
      <c r="Q779" s="45"/>
      <c r="R779" s="45"/>
      <c r="S779" s="45"/>
      <c r="T779" s="45"/>
      <c r="U779" s="45"/>
      <c r="V779" s="45">
        <v>115.30368717710738</v>
      </c>
      <c r="W779" s="45"/>
      <c r="X779" s="45"/>
      <c r="Y779" s="45"/>
      <c r="Z779" s="45"/>
      <c r="AA779" s="45"/>
      <c r="AB779" s="45"/>
      <c r="AC779" s="45">
        <v>115.30368717710738</v>
      </c>
      <c r="AD779" s="45">
        <v>22.799065197247515</v>
      </c>
      <c r="AE779" s="45"/>
      <c r="AF779" s="45"/>
      <c r="AG779" s="45"/>
      <c r="AH779" s="45"/>
      <c r="AI779" s="45"/>
      <c r="AJ779" s="45">
        <v>115.30368717710738</v>
      </c>
      <c r="AK779" s="45">
        <v>0.026</v>
      </c>
      <c r="AL779" s="45"/>
      <c r="AM779" s="45"/>
      <c r="AN779" s="45"/>
      <c r="AO779" s="23"/>
      <c r="AP779" s="23"/>
      <c r="AQ779" s="45">
        <v>115.30368717710738</v>
      </c>
      <c r="AR779" s="45">
        <v>0.036</v>
      </c>
      <c r="AS779" s="23"/>
      <c r="AT779" s="23"/>
      <c r="AU779" s="23"/>
      <c r="AV779" s="23"/>
      <c r="AW779" s="23"/>
      <c r="AX779" s="45">
        <v>115.30368717710738</v>
      </c>
      <c r="AY779" s="23">
        <v>0.214</v>
      </c>
      <c r="AZ779" s="23"/>
      <c r="BA779" s="23"/>
      <c r="BB779" s="23"/>
      <c r="BC779" s="23"/>
      <c r="BD779" s="23"/>
      <c r="BE779" s="45">
        <v>115.30368717710738</v>
      </c>
      <c r="BF779" s="45">
        <v>102.0</v>
      </c>
      <c r="BG779" s="23"/>
      <c r="BH779" s="23"/>
      <c r="BI779" s="23"/>
      <c r="BJ779" s="23"/>
      <c r="BK779" s="23"/>
      <c r="BL779" s="45">
        <v>115.30368717710738</v>
      </c>
      <c r="BM779" s="45">
        <v>0.942</v>
      </c>
      <c r="BN779" s="23"/>
      <c r="BO779" s="23"/>
      <c r="BP779" s="23"/>
      <c r="BQ779" s="23"/>
      <c r="BR779" s="23"/>
      <c r="BS779" s="45">
        <v>115.30368717710738</v>
      </c>
      <c r="BT779" s="45">
        <v>0.031</v>
      </c>
      <c r="BU779" s="23"/>
      <c r="BV779" s="23"/>
      <c r="BW779" s="23"/>
      <c r="BX779" s="23"/>
      <c r="BY779" s="23"/>
      <c r="BZ779" s="23"/>
      <c r="CA779" s="23"/>
    </row>
    <row r="780" ht="15.75" customHeight="1">
      <c r="A780" s="45">
        <v>113.534757773579</v>
      </c>
      <c r="B780" s="46">
        <v>0.056</v>
      </c>
      <c r="C780" s="45"/>
      <c r="D780" s="45"/>
      <c r="E780" s="45"/>
      <c r="F780" s="45"/>
      <c r="G780" s="45"/>
      <c r="H780" s="45">
        <v>113.534757773579</v>
      </c>
      <c r="I780" s="46"/>
      <c r="J780" s="45"/>
      <c r="K780" s="45"/>
      <c r="L780" s="45"/>
      <c r="M780" s="45"/>
      <c r="N780" s="45"/>
      <c r="O780" s="45">
        <v>113.534757773579</v>
      </c>
      <c r="P780" s="45">
        <v>2.2799062957839695E-4</v>
      </c>
      <c r="Q780" s="45"/>
      <c r="R780" s="45"/>
      <c r="S780" s="45"/>
      <c r="T780" s="45"/>
      <c r="U780" s="45"/>
      <c r="V780" s="45">
        <v>113.534757773579</v>
      </c>
      <c r="W780" s="45">
        <v>1.645515137057418E-4</v>
      </c>
      <c r="X780" s="45"/>
      <c r="Y780" s="45"/>
      <c r="Z780" s="45"/>
      <c r="AA780" s="45"/>
      <c r="AB780" s="45"/>
      <c r="AC780" s="45">
        <v>113.534757773579</v>
      </c>
      <c r="AD780" s="45">
        <v>25.69856019443719</v>
      </c>
      <c r="AE780" s="45"/>
      <c r="AF780" s="45"/>
      <c r="AG780" s="45"/>
      <c r="AH780" s="45"/>
      <c r="AI780" s="45"/>
      <c r="AJ780" s="45">
        <v>113.534757773579</v>
      </c>
      <c r="AK780" s="45">
        <v>0.026</v>
      </c>
      <c r="AL780" s="45"/>
      <c r="AM780" s="45"/>
      <c r="AN780" s="45"/>
      <c r="AO780" s="23"/>
      <c r="AP780" s="23"/>
      <c r="AQ780" s="45">
        <v>113.534757773579</v>
      </c>
      <c r="AR780" s="45">
        <v>0.034</v>
      </c>
      <c r="AS780" s="23"/>
      <c r="AT780" s="23"/>
      <c r="AU780" s="23"/>
      <c r="AV780" s="23"/>
      <c r="AW780" s="23"/>
      <c r="AX780" s="45">
        <v>113.534757773579</v>
      </c>
      <c r="AY780" s="23">
        <v>0.214</v>
      </c>
      <c r="AZ780" s="23"/>
      <c r="BA780" s="23"/>
      <c r="BB780" s="23"/>
      <c r="BC780" s="23"/>
      <c r="BD780" s="23"/>
      <c r="BE780" s="45">
        <v>113.534757773579</v>
      </c>
      <c r="BF780" s="45">
        <v>102.0</v>
      </c>
      <c r="BG780" s="23"/>
      <c r="BH780" s="23"/>
      <c r="BI780" s="23"/>
      <c r="BJ780" s="23"/>
      <c r="BK780" s="23"/>
      <c r="BL780" s="45">
        <v>113.534757773579</v>
      </c>
      <c r="BM780" s="45">
        <v>1.285</v>
      </c>
      <c r="BN780" s="23"/>
      <c r="BO780" s="23"/>
      <c r="BP780" s="23"/>
      <c r="BQ780" s="23"/>
      <c r="BR780" s="23"/>
      <c r="BS780" s="45">
        <v>113.534757773579</v>
      </c>
      <c r="BT780" s="45">
        <v>0.049</v>
      </c>
      <c r="BU780" s="23"/>
      <c r="BV780" s="23"/>
      <c r="BW780" s="23"/>
      <c r="BX780" s="23"/>
      <c r="BY780" s="23"/>
      <c r="BZ780" s="23"/>
      <c r="CA780" s="23"/>
    </row>
    <row r="781" ht="15.75" customHeight="1">
      <c r="A781" s="45">
        <v>138.93018096975743</v>
      </c>
      <c r="B781" s="46">
        <v>0.054</v>
      </c>
      <c r="C781" s="45"/>
      <c r="D781" s="45"/>
      <c r="E781" s="45"/>
      <c r="F781" s="45"/>
      <c r="G781" s="45"/>
      <c r="H781" s="45">
        <v>138.93018096975743</v>
      </c>
      <c r="I781" s="46"/>
      <c r="J781" s="45"/>
      <c r="K781" s="45"/>
      <c r="L781" s="45"/>
      <c r="M781" s="45"/>
      <c r="N781" s="45"/>
      <c r="O781" s="45">
        <v>138.93018096975743</v>
      </c>
      <c r="P781" s="45"/>
      <c r="Q781" s="45"/>
      <c r="R781" s="45"/>
      <c r="S781" s="45"/>
      <c r="T781" s="45"/>
      <c r="U781" s="45"/>
      <c r="V781" s="45">
        <v>138.93018096975743</v>
      </c>
      <c r="W781" s="45"/>
      <c r="X781" s="45"/>
      <c r="Y781" s="45"/>
      <c r="Z781" s="45"/>
      <c r="AA781" s="45"/>
      <c r="AB781" s="45"/>
      <c r="AC781" s="45">
        <v>138.93018096975743</v>
      </c>
      <c r="AD781" s="45">
        <v>4.254319627524499</v>
      </c>
      <c r="AE781" s="45"/>
      <c r="AF781" s="45"/>
      <c r="AG781" s="45"/>
      <c r="AH781" s="45"/>
      <c r="AI781" s="45"/>
      <c r="AJ781" s="45">
        <v>138.93018096975743</v>
      </c>
      <c r="AK781" s="45">
        <v>0.028</v>
      </c>
      <c r="AL781" s="45"/>
      <c r="AM781" s="45"/>
      <c r="AN781" s="45"/>
      <c r="AO781" s="23"/>
      <c r="AP781" s="23"/>
      <c r="AQ781" s="45">
        <v>138.93018096975743</v>
      </c>
      <c r="AR781" s="45">
        <v>0.082</v>
      </c>
      <c r="AS781" s="23"/>
      <c r="AT781" s="23"/>
      <c r="AU781" s="23"/>
      <c r="AV781" s="23"/>
      <c r="AW781" s="23"/>
      <c r="AX781" s="45">
        <v>138.93018096975743</v>
      </c>
      <c r="AY781" s="23"/>
      <c r="AZ781" s="23"/>
      <c r="BA781" s="23"/>
      <c r="BB781" s="23"/>
      <c r="BC781" s="23"/>
      <c r="BD781" s="23"/>
      <c r="BE781" s="45">
        <v>138.93018096975743</v>
      </c>
      <c r="BF781" s="45"/>
      <c r="BG781" s="23"/>
      <c r="BH781" s="23"/>
      <c r="BI781" s="23"/>
      <c r="BJ781" s="23"/>
      <c r="BK781" s="23"/>
      <c r="BL781" s="45">
        <v>138.93018096975743</v>
      </c>
      <c r="BM781" s="45">
        <v>0.011</v>
      </c>
      <c r="BN781" s="23"/>
      <c r="BO781" s="23"/>
      <c r="BP781" s="23"/>
      <c r="BQ781" s="23"/>
      <c r="BR781" s="23"/>
      <c r="BS781" s="45">
        <v>138.93018096975743</v>
      </c>
      <c r="BT781" s="45">
        <v>0.0</v>
      </c>
      <c r="BU781" s="23"/>
      <c r="BV781" s="23"/>
      <c r="BW781" s="23"/>
      <c r="BX781" s="23"/>
      <c r="BY781" s="23"/>
      <c r="BZ781" s="23"/>
      <c r="CA781" s="23"/>
    </row>
    <row r="782" ht="15.75" customHeight="1">
      <c r="A782" s="45">
        <v>1.8258155458583953</v>
      </c>
      <c r="B782" s="46">
        <v>0.046</v>
      </c>
      <c r="C782" s="45"/>
      <c r="D782" s="45"/>
      <c r="E782" s="45"/>
      <c r="F782" s="45"/>
      <c r="G782" s="45"/>
      <c r="H782" s="45">
        <v>1.8258155458583953</v>
      </c>
      <c r="I782" s="46">
        <v>0.059</v>
      </c>
      <c r="J782" s="45"/>
      <c r="K782" s="45"/>
      <c r="L782" s="45"/>
      <c r="M782" s="45"/>
      <c r="N782" s="45"/>
      <c r="O782" s="45">
        <v>1.8258155458583953</v>
      </c>
      <c r="P782" s="45">
        <v>0.0021446931635019854</v>
      </c>
      <c r="Q782" s="45"/>
      <c r="R782" s="45"/>
      <c r="S782" s="45"/>
      <c r="T782" s="45"/>
      <c r="U782" s="45"/>
      <c r="V782" s="45">
        <v>1.8258155458583953</v>
      </c>
      <c r="W782" s="45"/>
      <c r="X782" s="45"/>
      <c r="Y782" s="45"/>
      <c r="Z782" s="45"/>
      <c r="AA782" s="45"/>
      <c r="AB782" s="45"/>
      <c r="AC782" s="45">
        <v>1.8258155458583953</v>
      </c>
      <c r="AD782" s="45">
        <v>11.787553563706412</v>
      </c>
      <c r="AE782" s="45"/>
      <c r="AF782" s="45"/>
      <c r="AG782" s="45"/>
      <c r="AH782" s="45"/>
      <c r="AI782" s="45"/>
      <c r="AJ782" s="45">
        <v>1.8258155458583953</v>
      </c>
      <c r="AK782" s="45">
        <v>0.013</v>
      </c>
      <c r="AL782" s="45"/>
      <c r="AM782" s="45"/>
      <c r="AN782" s="45"/>
      <c r="AO782" s="23"/>
      <c r="AP782" s="23"/>
      <c r="AQ782" s="45">
        <v>1.8258155458583953</v>
      </c>
      <c r="AR782" s="45">
        <v>0.028</v>
      </c>
      <c r="AS782" s="23"/>
      <c r="AT782" s="23"/>
      <c r="AU782" s="23"/>
      <c r="AV782" s="23"/>
      <c r="AW782" s="23"/>
      <c r="AX782" s="45">
        <v>1.8258155458583953</v>
      </c>
      <c r="AY782" s="23"/>
      <c r="AZ782" s="23"/>
      <c r="BA782" s="23"/>
      <c r="BB782" s="23"/>
      <c r="BC782" s="23"/>
      <c r="BD782" s="23"/>
      <c r="BE782" s="45">
        <v>1.8258155458583953</v>
      </c>
      <c r="BF782" s="45"/>
      <c r="BG782" s="23"/>
      <c r="BH782" s="23"/>
      <c r="BI782" s="23"/>
      <c r="BJ782" s="23"/>
      <c r="BK782" s="23"/>
      <c r="BL782" s="45">
        <v>1.8258155458583953</v>
      </c>
      <c r="BM782" s="45">
        <v>0.112</v>
      </c>
      <c r="BN782" s="23"/>
      <c r="BO782" s="23"/>
      <c r="BP782" s="23"/>
      <c r="BQ782" s="23"/>
      <c r="BR782" s="23"/>
      <c r="BS782" s="45">
        <v>1.8258155458583953</v>
      </c>
      <c r="BT782" s="45">
        <v>0.026</v>
      </c>
      <c r="BU782" s="23"/>
      <c r="BV782" s="23"/>
      <c r="BW782" s="23"/>
      <c r="BX782" s="23"/>
      <c r="BY782" s="23"/>
      <c r="BZ782" s="23"/>
      <c r="CA782" s="23"/>
    </row>
    <row r="783" ht="15.75" customHeight="1">
      <c r="A783" s="45">
        <v>1.818335110121837</v>
      </c>
      <c r="B783" s="46">
        <v>0.046</v>
      </c>
      <c r="C783" s="45"/>
      <c r="D783" s="45"/>
      <c r="E783" s="45"/>
      <c r="F783" s="45"/>
      <c r="G783" s="45"/>
      <c r="H783" s="45">
        <v>1.818335110121837</v>
      </c>
      <c r="I783" s="46">
        <v>0.059</v>
      </c>
      <c r="J783" s="45"/>
      <c r="K783" s="45"/>
      <c r="L783" s="45"/>
      <c r="M783" s="45"/>
      <c r="N783" s="45"/>
      <c r="O783" s="45">
        <v>1.818335110121837</v>
      </c>
      <c r="P783" s="45">
        <v>0.001965581849422056</v>
      </c>
      <c r="Q783" s="45"/>
      <c r="R783" s="45"/>
      <c r="S783" s="45"/>
      <c r="T783" s="45"/>
      <c r="U783" s="45"/>
      <c r="V783" s="45">
        <v>1.818335110121837</v>
      </c>
      <c r="W783" s="45">
        <v>0.0064721118400499844</v>
      </c>
      <c r="X783" s="45"/>
      <c r="Y783" s="45"/>
      <c r="Z783" s="45"/>
      <c r="AA783" s="45"/>
      <c r="AB783" s="45"/>
      <c r="AC783" s="45">
        <v>1.818335110121837</v>
      </c>
      <c r="AD783" s="45">
        <v>13.088878475476413</v>
      </c>
      <c r="AE783" s="45"/>
      <c r="AF783" s="45"/>
      <c r="AG783" s="45"/>
      <c r="AH783" s="45"/>
      <c r="AI783" s="45"/>
      <c r="AJ783" s="45">
        <v>1.818335110121837</v>
      </c>
      <c r="AK783" s="45">
        <v>0.013</v>
      </c>
      <c r="AL783" s="45"/>
      <c r="AM783" s="45"/>
      <c r="AN783" s="45"/>
      <c r="AO783" s="23"/>
      <c r="AP783" s="23"/>
      <c r="AQ783" s="45">
        <v>1.818335110121837</v>
      </c>
      <c r="AR783" s="45">
        <v>0.026</v>
      </c>
      <c r="AS783" s="23"/>
      <c r="AT783" s="23"/>
      <c r="AU783" s="23"/>
      <c r="AV783" s="23"/>
      <c r="AW783" s="23"/>
      <c r="AX783" s="45">
        <v>1.818335110121837</v>
      </c>
      <c r="AY783" s="23"/>
      <c r="AZ783" s="23"/>
      <c r="BA783" s="23"/>
      <c r="BB783" s="23"/>
      <c r="BC783" s="23"/>
      <c r="BD783" s="23"/>
      <c r="BE783" s="45">
        <v>1.818335110121837</v>
      </c>
      <c r="BF783" s="45"/>
      <c r="BG783" s="23"/>
      <c r="BH783" s="23"/>
      <c r="BI783" s="23"/>
      <c r="BJ783" s="23"/>
      <c r="BK783" s="23"/>
      <c r="BL783" s="45">
        <v>1.818335110121837</v>
      </c>
      <c r="BM783" s="45">
        <v>0.159</v>
      </c>
      <c r="BN783" s="23"/>
      <c r="BO783" s="23"/>
      <c r="BP783" s="23"/>
      <c r="BQ783" s="23"/>
      <c r="BR783" s="23"/>
      <c r="BS783" s="45">
        <v>1.818335110121837</v>
      </c>
      <c r="BT783" s="45">
        <v>0.046</v>
      </c>
      <c r="BU783" s="23"/>
      <c r="BV783" s="23"/>
      <c r="BW783" s="23"/>
      <c r="BX783" s="23"/>
      <c r="BY783" s="23"/>
      <c r="BZ783" s="23"/>
      <c r="CA783" s="23"/>
    </row>
    <row r="784" ht="15.75" customHeight="1">
      <c r="A784" s="45">
        <v>1.809225075287178</v>
      </c>
      <c r="B784" s="46">
        <v>0.048</v>
      </c>
      <c r="C784" s="45"/>
      <c r="D784" s="45"/>
      <c r="E784" s="45"/>
      <c r="F784" s="45"/>
      <c r="G784" s="45"/>
      <c r="H784" s="45">
        <v>1.809225075287178</v>
      </c>
      <c r="I784" s="46">
        <v>0.053</v>
      </c>
      <c r="J784" s="45"/>
      <c r="K784" s="45"/>
      <c r="L784" s="45"/>
      <c r="M784" s="45"/>
      <c r="N784" s="45"/>
      <c r="O784" s="45">
        <v>1.809225075287178</v>
      </c>
      <c r="P784" s="45">
        <v>0.0017744000310462589</v>
      </c>
      <c r="Q784" s="45"/>
      <c r="R784" s="45"/>
      <c r="S784" s="45"/>
      <c r="T784" s="45"/>
      <c r="U784" s="45"/>
      <c r="V784" s="45">
        <v>1.809225075287178</v>
      </c>
      <c r="W784" s="45">
        <v>0.005970359360447066</v>
      </c>
      <c r="X784" s="45"/>
      <c r="Y784" s="45"/>
      <c r="Z784" s="45"/>
      <c r="AA784" s="45"/>
      <c r="AB784" s="45"/>
      <c r="AC784" s="45">
        <v>1.809225075287178</v>
      </c>
      <c r="AD784" s="45">
        <v>12.974231605091587</v>
      </c>
      <c r="AE784" s="45"/>
      <c r="AF784" s="45"/>
      <c r="AG784" s="45"/>
      <c r="AH784" s="45"/>
      <c r="AI784" s="45"/>
      <c r="AJ784" s="45">
        <v>1.809225075287178</v>
      </c>
      <c r="AK784" s="45">
        <v>0.012</v>
      </c>
      <c r="AL784" s="45"/>
      <c r="AM784" s="45"/>
      <c r="AN784" s="45"/>
      <c r="AO784" s="23"/>
      <c r="AP784" s="23"/>
      <c r="AQ784" s="45">
        <v>1.809225075287178</v>
      </c>
      <c r="AR784" s="45">
        <v>0.024</v>
      </c>
      <c r="AS784" s="23"/>
      <c r="AT784" s="23"/>
      <c r="AU784" s="23"/>
      <c r="AV784" s="23"/>
      <c r="AW784" s="23"/>
      <c r="AX784" s="45">
        <v>1.809225075287178</v>
      </c>
      <c r="AY784" s="23"/>
      <c r="AZ784" s="23"/>
      <c r="BA784" s="23"/>
      <c r="BB784" s="23"/>
      <c r="BC784" s="23"/>
      <c r="BD784" s="23"/>
      <c r="BE784" s="45">
        <v>1.809225075287178</v>
      </c>
      <c r="BF784" s="45">
        <v>48.0</v>
      </c>
      <c r="BG784" s="23"/>
      <c r="BH784" s="23"/>
      <c r="BI784" s="23"/>
      <c r="BJ784" s="23"/>
      <c r="BK784" s="23"/>
      <c r="BL784" s="45">
        <v>1.809225075287178</v>
      </c>
      <c r="BM784" s="45">
        <v>0.207</v>
      </c>
      <c r="BN784" s="23"/>
      <c r="BO784" s="23"/>
      <c r="BP784" s="23"/>
      <c r="BQ784" s="23"/>
      <c r="BR784" s="23"/>
      <c r="BS784" s="45">
        <v>1.809225075287178</v>
      </c>
      <c r="BT784" s="45">
        <v>0.062</v>
      </c>
      <c r="BU784" s="23"/>
      <c r="BV784" s="23"/>
      <c r="BW784" s="23"/>
      <c r="BX784" s="23"/>
      <c r="BY784" s="23"/>
      <c r="BZ784" s="23"/>
      <c r="CA784" s="23"/>
    </row>
    <row r="785" ht="15.75" customHeight="1">
      <c r="A785" s="45">
        <v>1.817527584437629</v>
      </c>
      <c r="B785" s="46">
        <v>0.048</v>
      </c>
      <c r="C785" s="45"/>
      <c r="D785" s="45"/>
      <c r="E785" s="45"/>
      <c r="F785" s="45"/>
      <c r="G785" s="45"/>
      <c r="H785" s="45">
        <v>1.817527584437629</v>
      </c>
      <c r="I785" s="46">
        <v>0.053</v>
      </c>
      <c r="J785" s="45"/>
      <c r="K785" s="45"/>
      <c r="L785" s="45"/>
      <c r="M785" s="45"/>
      <c r="N785" s="45"/>
      <c r="O785" s="45">
        <v>1.817527584437629</v>
      </c>
      <c r="P785" s="45">
        <v>0.0016363358601932758</v>
      </c>
      <c r="Q785" s="45"/>
      <c r="R785" s="45"/>
      <c r="S785" s="45"/>
      <c r="T785" s="45"/>
      <c r="U785" s="45"/>
      <c r="V785" s="45">
        <v>1.817527584437629</v>
      </c>
      <c r="W785" s="45">
        <v>0.00542826919738441</v>
      </c>
      <c r="X785" s="45"/>
      <c r="Y785" s="45"/>
      <c r="Z785" s="45"/>
      <c r="AA785" s="45"/>
      <c r="AB785" s="45"/>
      <c r="AC785" s="45">
        <v>1.817527584437629</v>
      </c>
      <c r="AD785" s="45">
        <v>16.48052774723685</v>
      </c>
      <c r="AE785" s="45"/>
      <c r="AF785" s="45"/>
      <c r="AG785" s="45"/>
      <c r="AH785" s="45"/>
      <c r="AI785" s="45"/>
      <c r="AJ785" s="45">
        <v>1.817527584437629</v>
      </c>
      <c r="AK785" s="45">
        <v>0.012</v>
      </c>
      <c r="AL785" s="45"/>
      <c r="AM785" s="45"/>
      <c r="AN785" s="45"/>
      <c r="AO785" s="23"/>
      <c r="AP785" s="23"/>
      <c r="AQ785" s="45">
        <v>1.817527584437629</v>
      </c>
      <c r="AR785" s="45">
        <v>0.022</v>
      </c>
      <c r="AS785" s="23"/>
      <c r="AT785" s="23"/>
      <c r="AU785" s="23"/>
      <c r="AV785" s="23"/>
      <c r="AW785" s="23"/>
      <c r="AX785" s="45">
        <v>1.817527584437629</v>
      </c>
      <c r="AY785" s="23"/>
      <c r="AZ785" s="23"/>
      <c r="BA785" s="23"/>
      <c r="BB785" s="23"/>
      <c r="BC785" s="23"/>
      <c r="BD785" s="23"/>
      <c r="BE785" s="45">
        <v>1.817527584437629</v>
      </c>
      <c r="BF785" s="45">
        <v>48.0</v>
      </c>
      <c r="BG785" s="23"/>
      <c r="BH785" s="23"/>
      <c r="BI785" s="23"/>
      <c r="BJ785" s="23"/>
      <c r="BK785" s="23"/>
      <c r="BL785" s="45">
        <v>1.817527584437629</v>
      </c>
      <c r="BM785" s="45">
        <v>0.256</v>
      </c>
      <c r="BN785" s="23"/>
      <c r="BO785" s="23"/>
      <c r="BP785" s="23"/>
      <c r="BQ785" s="23"/>
      <c r="BR785" s="23"/>
      <c r="BS785" s="45">
        <v>1.817527584437629</v>
      </c>
      <c r="BT785" s="45">
        <v>0.073</v>
      </c>
      <c r="BU785" s="23"/>
      <c r="BV785" s="23"/>
      <c r="BW785" s="23"/>
      <c r="BX785" s="23"/>
      <c r="BY785" s="23"/>
      <c r="BZ785" s="23"/>
      <c r="CA785" s="23"/>
    </row>
    <row r="786" ht="15.75" customHeight="1">
      <c r="A786" s="45">
        <v>1.8095314200902035</v>
      </c>
      <c r="B786" s="46">
        <v>0.047</v>
      </c>
      <c r="C786" s="45"/>
      <c r="D786" s="45"/>
      <c r="E786" s="45"/>
      <c r="F786" s="45"/>
      <c r="G786" s="45"/>
      <c r="H786" s="45">
        <v>1.8095314200902035</v>
      </c>
      <c r="I786" s="46">
        <v>0.056</v>
      </c>
      <c r="J786" s="45"/>
      <c r="K786" s="45"/>
      <c r="L786" s="45"/>
      <c r="M786" s="45"/>
      <c r="N786" s="45"/>
      <c r="O786" s="45">
        <v>1.8095314200902035</v>
      </c>
      <c r="P786" s="45"/>
      <c r="Q786" s="45"/>
      <c r="R786" s="45"/>
      <c r="S786" s="45"/>
      <c r="T786" s="45"/>
      <c r="U786" s="45"/>
      <c r="V786" s="45">
        <v>1.8095314200902035</v>
      </c>
      <c r="W786" s="45"/>
      <c r="X786" s="45"/>
      <c r="Y786" s="45"/>
      <c r="Z786" s="45"/>
      <c r="AA786" s="45"/>
      <c r="AB786" s="45"/>
      <c r="AC786" s="45">
        <v>1.8095314200902035</v>
      </c>
      <c r="AD786" s="45">
        <v>18.961893658147456</v>
      </c>
      <c r="AE786" s="45"/>
      <c r="AF786" s="45"/>
      <c r="AG786" s="45"/>
      <c r="AH786" s="45"/>
      <c r="AI786" s="45"/>
      <c r="AJ786" s="45">
        <v>1.8095314200902035</v>
      </c>
      <c r="AK786" s="45">
        <v>0.012</v>
      </c>
      <c r="AL786" s="45"/>
      <c r="AM786" s="45"/>
      <c r="AN786" s="45"/>
      <c r="AO786" s="23"/>
      <c r="AP786" s="23"/>
      <c r="AQ786" s="45">
        <v>1.8095314200902035</v>
      </c>
      <c r="AR786" s="45">
        <v>0.02</v>
      </c>
      <c r="AS786" s="23"/>
      <c r="AT786" s="23"/>
      <c r="AU786" s="23"/>
      <c r="AV786" s="23"/>
      <c r="AW786" s="23"/>
      <c r="AX786" s="45">
        <v>1.8095314200902035</v>
      </c>
      <c r="AY786" s="23">
        <v>0.8</v>
      </c>
      <c r="AZ786" s="23"/>
      <c r="BA786" s="23"/>
      <c r="BB786" s="23"/>
      <c r="BC786" s="23"/>
      <c r="BD786" s="23"/>
      <c r="BE786" s="45">
        <v>1.8095314200902035</v>
      </c>
      <c r="BF786" s="45">
        <v>48.0</v>
      </c>
      <c r="BG786" s="23"/>
      <c r="BH786" s="23"/>
      <c r="BI786" s="23"/>
      <c r="BJ786" s="23"/>
      <c r="BK786" s="23"/>
      <c r="BL786" s="45">
        <v>1.8095314200902035</v>
      </c>
      <c r="BM786" s="45">
        <v>0.298</v>
      </c>
      <c r="BN786" s="23"/>
      <c r="BO786" s="23"/>
      <c r="BP786" s="23"/>
      <c r="BQ786" s="23"/>
      <c r="BR786" s="23"/>
      <c r="BS786" s="45">
        <v>1.8095314200902035</v>
      </c>
      <c r="BT786" s="45">
        <v>0.085</v>
      </c>
      <c r="BU786" s="23"/>
      <c r="BV786" s="23"/>
      <c r="BW786" s="23"/>
      <c r="BX786" s="23"/>
      <c r="BY786" s="23"/>
      <c r="BZ786" s="23"/>
      <c r="CA786" s="23"/>
    </row>
    <row r="787" ht="15.75" customHeight="1">
      <c r="A787" s="45">
        <v>1.805005354609388</v>
      </c>
      <c r="B787" s="46">
        <v>0.047</v>
      </c>
      <c r="C787" s="45"/>
      <c r="D787" s="45"/>
      <c r="E787" s="45"/>
      <c r="F787" s="45"/>
      <c r="G787" s="45"/>
      <c r="H787" s="45">
        <v>1.805005354609388</v>
      </c>
      <c r="I787" s="46">
        <v>0.056</v>
      </c>
      <c r="J787" s="45"/>
      <c r="K787" s="45"/>
      <c r="L787" s="45"/>
      <c r="M787" s="45"/>
      <c r="N787" s="45"/>
      <c r="O787" s="45">
        <v>1.805005354609388</v>
      </c>
      <c r="P787" s="45">
        <v>0.0015595536299980168</v>
      </c>
      <c r="Q787" s="45"/>
      <c r="R787" s="45"/>
      <c r="S787" s="45"/>
      <c r="T787" s="45"/>
      <c r="U787" s="45"/>
      <c r="V787" s="45">
        <v>1.805005354609388</v>
      </c>
      <c r="W787" s="45">
        <v>0.005180550258577291</v>
      </c>
      <c r="X787" s="45"/>
      <c r="Y787" s="45"/>
      <c r="Z787" s="45"/>
      <c r="AA787" s="45"/>
      <c r="AB787" s="45"/>
      <c r="AC787" s="45">
        <v>1.805005354609388</v>
      </c>
      <c r="AD787" s="45">
        <v>21.54200546139647</v>
      </c>
      <c r="AE787" s="45"/>
      <c r="AF787" s="45"/>
      <c r="AG787" s="45"/>
      <c r="AH787" s="45"/>
      <c r="AI787" s="45"/>
      <c r="AJ787" s="45">
        <v>1.805005354609388</v>
      </c>
      <c r="AK787" s="45">
        <v>0.012</v>
      </c>
      <c r="AL787" s="45"/>
      <c r="AM787" s="45"/>
      <c r="AN787" s="45"/>
      <c r="AO787" s="23"/>
      <c r="AP787" s="23"/>
      <c r="AQ787" s="45">
        <v>1.805005354609388</v>
      </c>
      <c r="AR787" s="45">
        <v>0.019</v>
      </c>
      <c r="AS787" s="23"/>
      <c r="AT787" s="23"/>
      <c r="AU787" s="23"/>
      <c r="AV787" s="23"/>
      <c r="AW787" s="23"/>
      <c r="AX787" s="45">
        <v>1.805005354609388</v>
      </c>
      <c r="AY787" s="23">
        <v>0.807</v>
      </c>
      <c r="AZ787" s="23"/>
      <c r="BA787" s="23"/>
      <c r="BB787" s="23"/>
      <c r="BC787" s="23"/>
      <c r="BD787" s="23"/>
      <c r="BE787" s="45">
        <v>1.805005354609388</v>
      </c>
      <c r="BF787" s="45">
        <v>35.0</v>
      </c>
      <c r="BG787" s="23"/>
      <c r="BH787" s="23"/>
      <c r="BI787" s="23"/>
      <c r="BJ787" s="23"/>
      <c r="BK787" s="23"/>
      <c r="BL787" s="45">
        <v>1.805005354609388</v>
      </c>
      <c r="BM787" s="45">
        <v>0.348</v>
      </c>
      <c r="BN787" s="23"/>
      <c r="BO787" s="23"/>
      <c r="BP787" s="23"/>
      <c r="BQ787" s="23"/>
      <c r="BR787" s="23"/>
      <c r="BS787" s="45">
        <v>1.805005354609388</v>
      </c>
      <c r="BT787" s="45">
        <v>0.105</v>
      </c>
      <c r="BU787" s="23"/>
      <c r="BV787" s="23"/>
      <c r="BW787" s="23"/>
      <c r="BX787" s="23"/>
      <c r="BY787" s="23"/>
      <c r="BZ787" s="23"/>
      <c r="CA787" s="23"/>
    </row>
    <row r="788" ht="15.75" customHeight="1">
      <c r="A788" s="45">
        <v>1.8031429510162116</v>
      </c>
      <c r="B788" s="46">
        <v>0.046</v>
      </c>
      <c r="C788" s="45"/>
      <c r="D788" s="45"/>
      <c r="E788" s="45"/>
      <c r="F788" s="45"/>
      <c r="G788" s="45"/>
      <c r="H788" s="45">
        <v>1.8031429510162116</v>
      </c>
      <c r="I788" s="46">
        <v>0.061</v>
      </c>
      <c r="J788" s="45"/>
      <c r="K788" s="45"/>
      <c r="L788" s="45"/>
      <c r="M788" s="45"/>
      <c r="N788" s="45"/>
      <c r="O788" s="45">
        <v>1.8031429510162116</v>
      </c>
      <c r="P788" s="45">
        <v>9.513963661472738E-4</v>
      </c>
      <c r="Q788" s="45"/>
      <c r="R788" s="45"/>
      <c r="S788" s="45"/>
      <c r="T788" s="45"/>
      <c r="U788" s="45"/>
      <c r="V788" s="45">
        <v>1.8031429510162116</v>
      </c>
      <c r="W788" s="45">
        <v>0.002803159608008286</v>
      </c>
      <c r="X788" s="45"/>
      <c r="Y788" s="45"/>
      <c r="Z788" s="45"/>
      <c r="AA788" s="45"/>
      <c r="AB788" s="45"/>
      <c r="AC788" s="45">
        <v>1.8031429510162116</v>
      </c>
      <c r="AD788" s="45">
        <v>25.244236029699103</v>
      </c>
      <c r="AE788" s="45"/>
      <c r="AF788" s="45"/>
      <c r="AG788" s="45"/>
      <c r="AH788" s="45"/>
      <c r="AI788" s="45"/>
      <c r="AJ788" s="45">
        <v>1.8031429510162116</v>
      </c>
      <c r="AK788" s="45">
        <v>0.012</v>
      </c>
      <c r="AL788" s="45"/>
      <c r="AM788" s="45"/>
      <c r="AN788" s="45"/>
      <c r="AO788" s="23"/>
      <c r="AP788" s="23"/>
      <c r="AQ788" s="45">
        <v>1.8031429510162116</v>
      </c>
      <c r="AR788" s="45">
        <v>0.017</v>
      </c>
      <c r="AS788" s="23"/>
      <c r="AT788" s="23"/>
      <c r="AU788" s="23"/>
      <c r="AV788" s="23"/>
      <c r="AW788" s="23"/>
      <c r="AX788" s="45">
        <v>1.8031429510162116</v>
      </c>
      <c r="AY788" s="23">
        <v>0.812</v>
      </c>
      <c r="AZ788" s="23"/>
      <c r="BA788" s="23"/>
      <c r="BB788" s="23"/>
      <c r="BC788" s="23"/>
      <c r="BD788" s="23"/>
      <c r="BE788" s="45">
        <v>1.8031429510162116</v>
      </c>
      <c r="BF788" s="45">
        <v>35.0</v>
      </c>
      <c r="BG788" s="23"/>
      <c r="BH788" s="23"/>
      <c r="BI788" s="23"/>
      <c r="BJ788" s="23"/>
      <c r="BK788" s="23"/>
      <c r="BL788" s="45">
        <v>1.8031429510162116</v>
      </c>
      <c r="BM788" s="45">
        <v>0.41</v>
      </c>
      <c r="BN788" s="23"/>
      <c r="BO788" s="23"/>
      <c r="BP788" s="23"/>
      <c r="BQ788" s="23"/>
      <c r="BR788" s="23"/>
      <c r="BS788" s="45">
        <v>1.8031429510162116</v>
      </c>
      <c r="BT788" s="45">
        <v>0.16</v>
      </c>
      <c r="BU788" s="23"/>
      <c r="BV788" s="23"/>
      <c r="BW788" s="23"/>
      <c r="BX788" s="23"/>
      <c r="BY788" s="23"/>
      <c r="BZ788" s="23"/>
      <c r="CA788" s="23"/>
    </row>
    <row r="789" ht="15.75" customHeight="1">
      <c r="A789" s="45">
        <v>1.8215004608747183</v>
      </c>
      <c r="B789" s="46">
        <v>0.044</v>
      </c>
      <c r="C789" s="45"/>
      <c r="D789" s="45"/>
      <c r="E789" s="45"/>
      <c r="F789" s="45"/>
      <c r="G789" s="45"/>
      <c r="H789" s="45">
        <v>1.8215004608747183</v>
      </c>
      <c r="I789" s="46">
        <v>0.075</v>
      </c>
      <c r="J789" s="45"/>
      <c r="K789" s="45"/>
      <c r="L789" s="45"/>
      <c r="M789" s="45"/>
      <c r="N789" s="45"/>
      <c r="O789" s="45">
        <v>1.8215004608747183</v>
      </c>
      <c r="P789" s="45"/>
      <c r="Q789" s="45"/>
      <c r="R789" s="45"/>
      <c r="S789" s="45"/>
      <c r="T789" s="45"/>
      <c r="U789" s="45"/>
      <c r="V789" s="45">
        <v>1.8215004608747183</v>
      </c>
      <c r="W789" s="45"/>
      <c r="X789" s="45"/>
      <c r="Y789" s="45"/>
      <c r="Z789" s="45"/>
      <c r="AA789" s="45"/>
      <c r="AB789" s="45"/>
      <c r="AC789" s="45">
        <v>1.8215004608747183</v>
      </c>
      <c r="AD789" s="45">
        <v>30.94164140851769</v>
      </c>
      <c r="AE789" s="45"/>
      <c r="AF789" s="45"/>
      <c r="AG789" s="45"/>
      <c r="AH789" s="45"/>
      <c r="AI789" s="45"/>
      <c r="AJ789" s="45">
        <v>1.8215004608747183</v>
      </c>
      <c r="AK789" s="45">
        <v>0.012</v>
      </c>
      <c r="AL789" s="45"/>
      <c r="AM789" s="45"/>
      <c r="AN789" s="45"/>
      <c r="AO789" s="23"/>
      <c r="AP789" s="23"/>
      <c r="AQ789" s="45">
        <v>1.8215004608747183</v>
      </c>
      <c r="AR789" s="45">
        <v>0.016</v>
      </c>
      <c r="AS789" s="23"/>
      <c r="AT789" s="23"/>
      <c r="AU789" s="23"/>
      <c r="AV789" s="23"/>
      <c r="AW789" s="23"/>
      <c r="AX789" s="45">
        <v>1.8215004608747183</v>
      </c>
      <c r="AY789" s="23">
        <v>0.799</v>
      </c>
      <c r="AZ789" s="23"/>
      <c r="BA789" s="23"/>
      <c r="BB789" s="23"/>
      <c r="BC789" s="23"/>
      <c r="BD789" s="23"/>
      <c r="BE789" s="45">
        <v>1.8215004608747183</v>
      </c>
      <c r="BF789" s="45">
        <v>41.0</v>
      </c>
      <c r="BG789" s="23"/>
      <c r="BH789" s="23"/>
      <c r="BI789" s="23"/>
      <c r="BJ789" s="23"/>
      <c r="BK789" s="23"/>
      <c r="BL789" s="45">
        <v>1.8215004608747183</v>
      </c>
      <c r="BM789" s="45">
        <v>0.478</v>
      </c>
      <c r="BN789" s="23"/>
      <c r="BO789" s="23"/>
      <c r="BP789" s="23"/>
      <c r="BQ789" s="23"/>
      <c r="BR789" s="23"/>
      <c r="BS789" s="45">
        <v>1.8215004608747183</v>
      </c>
      <c r="BT789" s="45">
        <v>0.226</v>
      </c>
      <c r="BU789" s="23"/>
      <c r="BV789" s="23"/>
      <c r="BW789" s="23"/>
      <c r="BX789" s="23"/>
      <c r="BY789" s="23"/>
      <c r="BZ789" s="23"/>
      <c r="CA789" s="23"/>
    </row>
    <row r="790" ht="15.75" customHeight="1">
      <c r="A790" s="45">
        <v>1.8182853679972357</v>
      </c>
      <c r="B790" s="46">
        <v>0.046</v>
      </c>
      <c r="C790" s="45"/>
      <c r="D790" s="45"/>
      <c r="E790" s="45"/>
      <c r="F790" s="45"/>
      <c r="G790" s="45"/>
      <c r="H790" s="45">
        <v>1.8182853679972357</v>
      </c>
      <c r="I790" s="46">
        <v>0.053</v>
      </c>
      <c r="J790" s="45"/>
      <c r="K790" s="45"/>
      <c r="L790" s="45"/>
      <c r="M790" s="45"/>
      <c r="N790" s="45"/>
      <c r="O790" s="45">
        <v>1.8182853679972357</v>
      </c>
      <c r="P790" s="45">
        <v>0.0010723329777804487</v>
      </c>
      <c r="Q790" s="45"/>
      <c r="R790" s="45"/>
      <c r="S790" s="45"/>
      <c r="T790" s="45"/>
      <c r="U790" s="45"/>
      <c r="V790" s="45">
        <v>1.8182853679972357</v>
      </c>
      <c r="W790" s="45">
        <v>0.0033991684569505583</v>
      </c>
      <c r="X790" s="45"/>
      <c r="Y790" s="45"/>
      <c r="Z790" s="45"/>
      <c r="AA790" s="45"/>
      <c r="AB790" s="45"/>
      <c r="AC790" s="45">
        <v>1.8182853679972357</v>
      </c>
      <c r="AD790" s="45">
        <v>35.386025269293754</v>
      </c>
      <c r="AE790" s="45"/>
      <c r="AF790" s="45"/>
      <c r="AG790" s="45"/>
      <c r="AH790" s="45"/>
      <c r="AI790" s="45"/>
      <c r="AJ790" s="45">
        <v>1.8182853679972357</v>
      </c>
      <c r="AK790" s="45">
        <v>0.012</v>
      </c>
      <c r="AL790" s="45"/>
      <c r="AM790" s="45"/>
      <c r="AN790" s="45"/>
      <c r="AO790" s="23"/>
      <c r="AP790" s="23"/>
      <c r="AQ790" s="45">
        <v>1.8182853679972357</v>
      </c>
      <c r="AR790" s="45">
        <v>0.015</v>
      </c>
      <c r="AS790" s="23"/>
      <c r="AT790" s="23"/>
      <c r="AU790" s="23"/>
      <c r="AV790" s="23"/>
      <c r="AW790" s="23"/>
      <c r="AX790" s="45">
        <v>1.8182853679972357</v>
      </c>
      <c r="AY790" s="23">
        <v>0.638</v>
      </c>
      <c r="AZ790" s="23"/>
      <c r="BA790" s="23"/>
      <c r="BB790" s="23"/>
      <c r="BC790" s="23"/>
      <c r="BD790" s="23"/>
      <c r="BE790" s="45">
        <v>1.8182853679972357</v>
      </c>
      <c r="BF790" s="45">
        <v>38.0</v>
      </c>
      <c r="BG790" s="23"/>
      <c r="BH790" s="23"/>
      <c r="BI790" s="23"/>
      <c r="BJ790" s="23"/>
      <c r="BK790" s="23"/>
      <c r="BL790" s="45">
        <v>1.8182853679972357</v>
      </c>
      <c r="BM790" s="45">
        <v>0.553</v>
      </c>
      <c r="BN790" s="23"/>
      <c r="BO790" s="23"/>
      <c r="BP790" s="23"/>
      <c r="BQ790" s="23"/>
      <c r="BR790" s="23"/>
      <c r="BS790" s="45">
        <v>1.8182853679972357</v>
      </c>
      <c r="BT790" s="45">
        <v>0.289</v>
      </c>
      <c r="BU790" s="23"/>
      <c r="BV790" s="23"/>
      <c r="BW790" s="23"/>
      <c r="BX790" s="23"/>
      <c r="BY790" s="23"/>
      <c r="BZ790" s="23"/>
      <c r="CA790" s="23"/>
    </row>
    <row r="791" ht="15.75" customHeight="1">
      <c r="A791" s="45">
        <v>1.8101710466806957</v>
      </c>
      <c r="B791" s="46">
        <v>0.051</v>
      </c>
      <c r="C791" s="45"/>
      <c r="D791" s="45"/>
      <c r="E791" s="45"/>
      <c r="F791" s="45"/>
      <c r="G791" s="45"/>
      <c r="H791" s="45">
        <v>1.8101710466806957</v>
      </c>
      <c r="I791" s="46">
        <v>0.053</v>
      </c>
      <c r="J791" s="45"/>
      <c r="K791" s="45"/>
      <c r="L791" s="45"/>
      <c r="M791" s="45"/>
      <c r="N791" s="45"/>
      <c r="O791" s="45">
        <v>1.8101710466806957</v>
      </c>
      <c r="P791" s="45">
        <v>0.0014494555974598287</v>
      </c>
      <c r="Q791" s="45"/>
      <c r="R791" s="45"/>
      <c r="S791" s="45"/>
      <c r="T791" s="45"/>
      <c r="U791" s="45"/>
      <c r="V791" s="45">
        <v>1.8101710466806957</v>
      </c>
      <c r="W791" s="45">
        <v>0.0047951252331418365</v>
      </c>
      <c r="X791" s="45"/>
      <c r="Y791" s="45"/>
      <c r="Z791" s="45"/>
      <c r="AA791" s="45"/>
      <c r="AB791" s="45"/>
      <c r="AC791" s="45">
        <v>1.8101710466806957</v>
      </c>
      <c r="AD791" s="45">
        <v>44.73333059232043</v>
      </c>
      <c r="AE791" s="45"/>
      <c r="AF791" s="45"/>
      <c r="AG791" s="45"/>
      <c r="AH791" s="45"/>
      <c r="AI791" s="45"/>
      <c r="AJ791" s="45">
        <v>1.8101710466806957</v>
      </c>
      <c r="AK791" s="45">
        <v>0.012</v>
      </c>
      <c r="AL791" s="45"/>
      <c r="AM791" s="45"/>
      <c r="AN791" s="45"/>
      <c r="AO791" s="23"/>
      <c r="AP791" s="23"/>
      <c r="AQ791" s="45">
        <v>1.8101710466806957</v>
      </c>
      <c r="AR791" s="45">
        <v>0.014</v>
      </c>
      <c r="AS791" s="23"/>
      <c r="AT791" s="23"/>
      <c r="AU791" s="23"/>
      <c r="AV791" s="23"/>
      <c r="AW791" s="23"/>
      <c r="AX791" s="45">
        <v>1.8101710466806957</v>
      </c>
      <c r="AY791" s="23">
        <v>0.635</v>
      </c>
      <c r="AZ791" s="23"/>
      <c r="BA791" s="23"/>
      <c r="BB791" s="23"/>
      <c r="BC791" s="23"/>
      <c r="BD791" s="23"/>
      <c r="BE791" s="45">
        <v>1.8101710466806957</v>
      </c>
      <c r="BF791" s="45">
        <v>38.0</v>
      </c>
      <c r="BG791" s="23"/>
      <c r="BH791" s="23"/>
      <c r="BI791" s="23"/>
      <c r="BJ791" s="23"/>
      <c r="BK791" s="23"/>
      <c r="BL791" s="45">
        <v>1.8101710466806957</v>
      </c>
      <c r="BM791" s="45">
        <v>0.632</v>
      </c>
      <c r="BN791" s="23"/>
      <c r="BO791" s="23"/>
      <c r="BP791" s="23"/>
      <c r="BQ791" s="23"/>
      <c r="BR791" s="23"/>
      <c r="BS791" s="45">
        <v>1.8101710466806957</v>
      </c>
      <c r="BT791" s="45">
        <v>0.343</v>
      </c>
      <c r="BU791" s="23"/>
      <c r="BV791" s="23"/>
      <c r="BW791" s="23"/>
      <c r="BX791" s="23"/>
      <c r="BY791" s="23"/>
      <c r="BZ791" s="23"/>
      <c r="CA791" s="23"/>
    </row>
    <row r="792" ht="15.75" customHeight="1">
      <c r="A792" s="45">
        <v>1.80226787438715</v>
      </c>
      <c r="B792" s="46">
        <v>0.05</v>
      </c>
      <c r="C792" s="45"/>
      <c r="D792" s="45"/>
      <c r="E792" s="45"/>
      <c r="F792" s="45"/>
      <c r="G792" s="45"/>
      <c r="H792" s="45">
        <v>1.80226787438715</v>
      </c>
      <c r="I792" s="46">
        <v>0.058</v>
      </c>
      <c r="J792" s="45"/>
      <c r="K792" s="45"/>
      <c r="L792" s="45"/>
      <c r="M792" s="45"/>
      <c r="N792" s="45"/>
      <c r="O792" s="45">
        <v>1.80226787438715</v>
      </c>
      <c r="P792" s="45"/>
      <c r="Q792" s="45"/>
      <c r="R792" s="45"/>
      <c r="S792" s="45"/>
      <c r="T792" s="45"/>
      <c r="U792" s="45"/>
      <c r="V792" s="45">
        <v>1.80226787438715</v>
      </c>
      <c r="W792" s="45"/>
      <c r="X792" s="45"/>
      <c r="Y792" s="45"/>
      <c r="Z792" s="45"/>
      <c r="AA792" s="45"/>
      <c r="AB792" s="45"/>
      <c r="AC792" s="45">
        <v>1.80226787438715</v>
      </c>
      <c r="AD792" s="45">
        <v>58.7815166687746</v>
      </c>
      <c r="AE792" s="45"/>
      <c r="AF792" s="45"/>
      <c r="AG792" s="45"/>
      <c r="AH792" s="45"/>
      <c r="AI792" s="45"/>
      <c r="AJ792" s="45">
        <v>1.80226787438715</v>
      </c>
      <c r="AK792" s="45">
        <v>0.012</v>
      </c>
      <c r="AL792" s="45"/>
      <c r="AM792" s="45"/>
      <c r="AN792" s="45"/>
      <c r="AO792" s="23"/>
      <c r="AP792" s="23"/>
      <c r="AQ792" s="45">
        <v>1.80226787438715</v>
      </c>
      <c r="AR792" s="45">
        <v>0.013</v>
      </c>
      <c r="AS792" s="23"/>
      <c r="AT792" s="23"/>
      <c r="AU792" s="23"/>
      <c r="AV792" s="23"/>
      <c r="AW792" s="23"/>
      <c r="AX792" s="45">
        <v>1.80226787438715</v>
      </c>
      <c r="AY792" s="23">
        <v>0.635</v>
      </c>
      <c r="AZ792" s="23"/>
      <c r="BA792" s="23"/>
      <c r="BB792" s="23"/>
      <c r="BC792" s="23"/>
      <c r="BD792" s="23"/>
      <c r="BE792" s="45">
        <v>1.80226787438715</v>
      </c>
      <c r="BF792" s="45">
        <v>38.0</v>
      </c>
      <c r="BG792" s="23"/>
      <c r="BH792" s="23"/>
      <c r="BI792" s="23"/>
      <c r="BJ792" s="23"/>
      <c r="BK792" s="23"/>
      <c r="BL792" s="45">
        <v>1.80226787438715</v>
      </c>
      <c r="BM792" s="45">
        <v>0.721</v>
      </c>
      <c r="BN792" s="23"/>
      <c r="BO792" s="23"/>
      <c r="BP792" s="23"/>
      <c r="BQ792" s="23"/>
      <c r="BR792" s="23"/>
      <c r="BS792" s="45">
        <v>1.80226787438715</v>
      </c>
      <c r="BT792" s="45">
        <v>0.383</v>
      </c>
      <c r="BU792" s="23"/>
      <c r="BV792" s="23"/>
      <c r="BW792" s="23"/>
      <c r="BX792" s="23"/>
      <c r="BY792" s="23"/>
      <c r="BZ792" s="23"/>
      <c r="CA792" s="23"/>
    </row>
    <row r="793" ht="15.75" customHeight="1">
      <c r="A793" s="45">
        <v>1.7951178215659345</v>
      </c>
      <c r="B793" s="46">
        <v>0.051</v>
      </c>
      <c r="C793" s="45"/>
      <c r="D793" s="45"/>
      <c r="E793" s="45"/>
      <c r="F793" s="45"/>
      <c r="G793" s="45"/>
      <c r="H793" s="45">
        <v>1.7951178215659345</v>
      </c>
      <c r="I793" s="46">
        <v>0.066</v>
      </c>
      <c r="J793" s="45"/>
      <c r="K793" s="45"/>
      <c r="L793" s="45"/>
      <c r="M793" s="45"/>
      <c r="N793" s="45"/>
      <c r="O793" s="45">
        <v>1.7951178215659345</v>
      </c>
      <c r="P793" s="45">
        <v>0.001214081639452282</v>
      </c>
      <c r="Q793" s="45"/>
      <c r="R793" s="45"/>
      <c r="S793" s="45"/>
      <c r="T793" s="45"/>
      <c r="U793" s="45"/>
      <c r="V793" s="45">
        <v>1.7951178215659345</v>
      </c>
      <c r="W793" s="45">
        <v>0.003915144425647537</v>
      </c>
      <c r="X793" s="45"/>
      <c r="Y793" s="45"/>
      <c r="Z793" s="45"/>
      <c r="AA793" s="45"/>
      <c r="AB793" s="45"/>
      <c r="AC793" s="45">
        <v>1.7951178215659345</v>
      </c>
      <c r="AD793" s="45"/>
      <c r="AE793" s="45"/>
      <c r="AF793" s="45"/>
      <c r="AG793" s="45"/>
      <c r="AH793" s="45"/>
      <c r="AI793" s="45"/>
      <c r="AJ793" s="45">
        <v>1.7951178215659345</v>
      </c>
      <c r="AK793" s="45">
        <v>0.012</v>
      </c>
      <c r="AL793" s="45"/>
      <c r="AM793" s="45"/>
      <c r="AN793" s="45"/>
      <c r="AO793" s="23"/>
      <c r="AP793" s="23"/>
      <c r="AQ793" s="45">
        <v>1.7951178215659345</v>
      </c>
      <c r="AR793" s="45">
        <v>0.012</v>
      </c>
      <c r="AS793" s="23"/>
      <c r="AT793" s="23"/>
      <c r="AU793" s="23"/>
      <c r="AV793" s="23"/>
      <c r="AW793" s="23"/>
      <c r="AX793" s="45">
        <v>1.7951178215659345</v>
      </c>
      <c r="AY793" s="23">
        <v>0.637</v>
      </c>
      <c r="AZ793" s="23"/>
      <c r="BA793" s="23"/>
      <c r="BB793" s="23"/>
      <c r="BC793" s="23"/>
      <c r="BD793" s="23"/>
      <c r="BE793" s="45">
        <v>1.7951178215659345</v>
      </c>
      <c r="BF793" s="45">
        <v>33.0</v>
      </c>
      <c r="BG793" s="23"/>
      <c r="BH793" s="23"/>
      <c r="BI793" s="23"/>
      <c r="BJ793" s="23"/>
      <c r="BK793" s="23"/>
      <c r="BL793" s="45">
        <v>1.7951178215659345</v>
      </c>
      <c r="BM793" s="45">
        <v>0.808</v>
      </c>
      <c r="BN793" s="23"/>
      <c r="BO793" s="23"/>
      <c r="BP793" s="23"/>
      <c r="BQ793" s="23"/>
      <c r="BR793" s="23"/>
      <c r="BS793" s="45">
        <v>1.7951178215659345</v>
      </c>
      <c r="BT793" s="45">
        <v>0.423</v>
      </c>
      <c r="BU793" s="23"/>
      <c r="BV793" s="23"/>
      <c r="BW793" s="23"/>
      <c r="BX793" s="23"/>
      <c r="BY793" s="23"/>
      <c r="BZ793" s="23"/>
      <c r="CA793" s="23"/>
    </row>
    <row r="794" ht="15.75" customHeight="1">
      <c r="A794" s="45">
        <v>1.9435176134226169</v>
      </c>
      <c r="B794" s="46">
        <v>0.054</v>
      </c>
      <c r="C794" s="45"/>
      <c r="D794" s="45"/>
      <c r="E794" s="45"/>
      <c r="F794" s="45"/>
      <c r="G794" s="45"/>
      <c r="H794" s="45">
        <v>1.9435176134226169</v>
      </c>
      <c r="I794" s="46">
        <v>0.06</v>
      </c>
      <c r="J794" s="45"/>
      <c r="K794" s="45"/>
      <c r="L794" s="45"/>
      <c r="M794" s="45"/>
      <c r="N794" s="45"/>
      <c r="O794" s="45">
        <v>1.9435176134226169</v>
      </c>
      <c r="P794" s="45"/>
      <c r="Q794" s="45"/>
      <c r="R794" s="45"/>
      <c r="S794" s="45"/>
      <c r="T794" s="45"/>
      <c r="U794" s="45"/>
      <c r="V794" s="45">
        <v>1.9435176134226169</v>
      </c>
      <c r="W794" s="45"/>
      <c r="X794" s="45"/>
      <c r="Y794" s="45"/>
      <c r="Z794" s="45"/>
      <c r="AA794" s="45"/>
      <c r="AB794" s="45"/>
      <c r="AC794" s="45">
        <v>1.9435176134226169</v>
      </c>
      <c r="AD794" s="45">
        <v>11.221681470246981</v>
      </c>
      <c r="AE794" s="45"/>
      <c r="AF794" s="45"/>
      <c r="AG794" s="45"/>
      <c r="AH794" s="45"/>
      <c r="AI794" s="45"/>
      <c r="AJ794" s="45">
        <v>1.9435176134226169</v>
      </c>
      <c r="AK794" s="45">
        <v>0.014</v>
      </c>
      <c r="AL794" s="45"/>
      <c r="AM794" s="45"/>
      <c r="AN794" s="45"/>
      <c r="AO794" s="23"/>
      <c r="AP794" s="23"/>
      <c r="AQ794" s="45">
        <v>1.9435176134226169</v>
      </c>
      <c r="AR794" s="45">
        <v>0.03</v>
      </c>
      <c r="AS794" s="23"/>
      <c r="AT794" s="23"/>
      <c r="AU794" s="23"/>
      <c r="AV794" s="23"/>
      <c r="AW794" s="23"/>
      <c r="AX794" s="45">
        <v>1.9435176134226169</v>
      </c>
      <c r="AY794" s="23"/>
      <c r="AZ794" s="23"/>
      <c r="BA794" s="23"/>
      <c r="BB794" s="23"/>
      <c r="BC794" s="23"/>
      <c r="BD794" s="23"/>
      <c r="BE794" s="45">
        <v>1.9435176134226169</v>
      </c>
      <c r="BF794" s="45"/>
      <c r="BG794" s="23"/>
      <c r="BH794" s="23"/>
      <c r="BI794" s="23"/>
      <c r="BJ794" s="23"/>
      <c r="BK794" s="23"/>
      <c r="BL794" s="45">
        <v>1.9435176134226169</v>
      </c>
      <c r="BM794" s="45">
        <v>0.067</v>
      </c>
      <c r="BN794" s="23"/>
      <c r="BO794" s="23"/>
      <c r="BP794" s="23"/>
      <c r="BQ794" s="23"/>
      <c r="BR794" s="23"/>
      <c r="BS794" s="45">
        <v>1.9435176134226169</v>
      </c>
      <c r="BT794" s="45">
        <v>0.018</v>
      </c>
      <c r="BU794" s="23"/>
      <c r="BV794" s="23"/>
      <c r="BW794" s="23"/>
      <c r="BX794" s="23"/>
      <c r="BY794" s="23"/>
      <c r="BZ794" s="23"/>
      <c r="CA794" s="23"/>
    </row>
    <row r="795" ht="15.75" customHeight="1">
      <c r="A795" s="45">
        <v>1514.1474345336442</v>
      </c>
      <c r="B795" s="46">
        <v>0.069</v>
      </c>
      <c r="C795" s="45"/>
      <c r="D795" s="45"/>
      <c r="E795" s="45"/>
      <c r="F795" s="45"/>
      <c r="G795" s="45"/>
      <c r="H795" s="45">
        <v>1514.1474345336442</v>
      </c>
      <c r="I795" s="46">
        <v>0.247</v>
      </c>
      <c r="J795" s="45"/>
      <c r="K795" s="45"/>
      <c r="L795" s="45"/>
      <c r="M795" s="45"/>
      <c r="N795" s="45"/>
      <c r="O795" s="45">
        <v>1514.1474345336442</v>
      </c>
      <c r="P795" s="45"/>
      <c r="Q795" s="45"/>
      <c r="R795" s="45"/>
      <c r="S795" s="45"/>
      <c r="T795" s="45"/>
      <c r="U795" s="45"/>
      <c r="V795" s="45">
        <v>1514.1474345336442</v>
      </c>
      <c r="W795" s="45"/>
      <c r="X795" s="45"/>
      <c r="Y795" s="45"/>
      <c r="Z795" s="45"/>
      <c r="AA795" s="45"/>
      <c r="AB795" s="45"/>
      <c r="AC795" s="45">
        <v>1514.1474345336442</v>
      </c>
      <c r="AD795" s="45">
        <v>29.196749881176018</v>
      </c>
      <c r="AE795" s="45"/>
      <c r="AF795" s="45"/>
      <c r="AG795" s="45"/>
      <c r="AH795" s="45"/>
      <c r="AI795" s="45"/>
      <c r="AJ795" s="45">
        <v>1514.1474345336442</v>
      </c>
      <c r="AK795" s="45">
        <v>0.012</v>
      </c>
      <c r="AL795" s="45"/>
      <c r="AM795" s="45"/>
      <c r="AN795" s="45"/>
      <c r="AO795" s="23"/>
      <c r="AP795" s="23"/>
      <c r="AQ795" s="45">
        <v>1514.1474345336442</v>
      </c>
      <c r="AR795" s="45">
        <v>0.031</v>
      </c>
      <c r="AS795" s="23"/>
      <c r="AT795" s="23"/>
      <c r="AU795" s="23"/>
      <c r="AV795" s="23"/>
      <c r="AW795" s="23"/>
      <c r="AX795" s="45">
        <v>1514.1474345336442</v>
      </c>
      <c r="AY795" s="23"/>
      <c r="AZ795" s="23"/>
      <c r="BA795" s="23"/>
      <c r="BB795" s="23"/>
      <c r="BC795" s="23"/>
      <c r="BD795" s="23"/>
      <c r="BE795" s="45">
        <v>1514.1474345336442</v>
      </c>
      <c r="BF795" s="45"/>
      <c r="BG795" s="23"/>
      <c r="BH795" s="23"/>
      <c r="BI795" s="23"/>
      <c r="BJ795" s="23"/>
      <c r="BK795" s="23"/>
      <c r="BL795" s="45">
        <v>1514.1474345336442</v>
      </c>
      <c r="BM795" s="45">
        <v>0.041</v>
      </c>
      <c r="BN795" s="23"/>
      <c r="BO795" s="23"/>
      <c r="BP795" s="23"/>
      <c r="BQ795" s="23"/>
      <c r="BR795" s="23"/>
      <c r="BS795" s="45">
        <v>1514.1474345336442</v>
      </c>
      <c r="BT795" s="45">
        <v>0.005</v>
      </c>
      <c r="BU795" s="23"/>
      <c r="BV795" s="23"/>
      <c r="BW795" s="23"/>
      <c r="BX795" s="23"/>
      <c r="BY795" s="23"/>
      <c r="BZ795" s="23"/>
      <c r="CA795" s="23"/>
    </row>
    <row r="796" ht="15.75" customHeight="1">
      <c r="A796" s="45">
        <v>1534.638027539668</v>
      </c>
      <c r="B796" s="46">
        <v>0.078</v>
      </c>
      <c r="C796" s="45"/>
      <c r="D796" s="45"/>
      <c r="E796" s="45"/>
      <c r="F796" s="45"/>
      <c r="G796" s="45"/>
      <c r="H796" s="45">
        <v>1534.638027539668</v>
      </c>
      <c r="I796" s="46">
        <v>0.223</v>
      </c>
      <c r="J796" s="45"/>
      <c r="K796" s="45"/>
      <c r="L796" s="45"/>
      <c r="M796" s="45"/>
      <c r="N796" s="45"/>
      <c r="O796" s="45">
        <v>1534.638027539668</v>
      </c>
      <c r="P796" s="45">
        <v>8.077238737917199E-4</v>
      </c>
      <c r="Q796" s="45"/>
      <c r="R796" s="45"/>
      <c r="S796" s="45"/>
      <c r="T796" s="45"/>
      <c r="U796" s="45"/>
      <c r="V796" s="45">
        <v>1534.638027539668</v>
      </c>
      <c r="W796" s="45"/>
      <c r="X796" s="45"/>
      <c r="Y796" s="45"/>
      <c r="Z796" s="45"/>
      <c r="AA796" s="45"/>
      <c r="AB796" s="45"/>
      <c r="AC796" s="45">
        <v>1534.638027539668</v>
      </c>
      <c r="AD796" s="45">
        <v>31.004924311508297</v>
      </c>
      <c r="AE796" s="45"/>
      <c r="AF796" s="45"/>
      <c r="AG796" s="45"/>
      <c r="AH796" s="45"/>
      <c r="AI796" s="45"/>
      <c r="AJ796" s="45">
        <v>1534.638027539668</v>
      </c>
      <c r="AK796" s="45">
        <v>0.012</v>
      </c>
      <c r="AL796" s="45"/>
      <c r="AM796" s="45"/>
      <c r="AN796" s="45"/>
      <c r="AO796" s="23"/>
      <c r="AP796" s="23"/>
      <c r="AQ796" s="45">
        <v>1534.638027539668</v>
      </c>
      <c r="AR796" s="45">
        <v>0.029</v>
      </c>
      <c r="AS796" s="23"/>
      <c r="AT796" s="23"/>
      <c r="AU796" s="23"/>
      <c r="AV796" s="23"/>
      <c r="AW796" s="23"/>
      <c r="AX796" s="45">
        <v>1534.638027539668</v>
      </c>
      <c r="AY796" s="23"/>
      <c r="AZ796" s="23"/>
      <c r="BA796" s="23"/>
      <c r="BB796" s="23"/>
      <c r="BC796" s="23"/>
      <c r="BD796" s="23"/>
      <c r="BE796" s="45">
        <v>1534.638027539668</v>
      </c>
      <c r="BF796" s="45"/>
      <c r="BG796" s="23"/>
      <c r="BH796" s="23"/>
      <c r="BI796" s="23"/>
      <c r="BJ796" s="23"/>
      <c r="BK796" s="23"/>
      <c r="BL796" s="45">
        <v>1534.638027539668</v>
      </c>
      <c r="BM796" s="45">
        <v>0.064</v>
      </c>
      <c r="BN796" s="23"/>
      <c r="BO796" s="23"/>
      <c r="BP796" s="23"/>
      <c r="BQ796" s="23"/>
      <c r="BR796" s="23"/>
      <c r="BS796" s="45">
        <v>1534.638027539668</v>
      </c>
      <c r="BT796" s="45">
        <v>0.01</v>
      </c>
      <c r="BU796" s="23"/>
      <c r="BV796" s="23"/>
      <c r="BW796" s="23"/>
      <c r="BX796" s="23"/>
      <c r="BY796" s="23"/>
      <c r="BZ796" s="23"/>
      <c r="CA796" s="23"/>
    </row>
    <row r="797" ht="15.75" customHeight="1">
      <c r="A797" s="45">
        <v>1550.5678065182465</v>
      </c>
      <c r="B797" s="46">
        <v>0.087</v>
      </c>
      <c r="C797" s="45"/>
      <c r="D797" s="45"/>
      <c r="E797" s="45"/>
      <c r="F797" s="45"/>
      <c r="G797" s="45"/>
      <c r="H797" s="45">
        <v>1550.5678065182465</v>
      </c>
      <c r="I797" s="46">
        <v>0.236</v>
      </c>
      <c r="J797" s="45"/>
      <c r="K797" s="45"/>
      <c r="L797" s="45"/>
      <c r="M797" s="45"/>
      <c r="N797" s="45"/>
      <c r="O797" s="45">
        <v>1550.5678065182465</v>
      </c>
      <c r="P797" s="45">
        <v>7.165480835437227E-4</v>
      </c>
      <c r="Q797" s="45"/>
      <c r="R797" s="45"/>
      <c r="S797" s="45"/>
      <c r="T797" s="45"/>
      <c r="U797" s="45"/>
      <c r="V797" s="45">
        <v>1550.5678065182465</v>
      </c>
      <c r="W797" s="45">
        <v>0.0014324076199219646</v>
      </c>
      <c r="X797" s="45"/>
      <c r="Y797" s="45"/>
      <c r="Z797" s="45"/>
      <c r="AA797" s="45"/>
      <c r="AB797" s="45"/>
      <c r="AC797" s="45">
        <v>1550.5678065182465</v>
      </c>
      <c r="AD797" s="45">
        <v>43.37847142529263</v>
      </c>
      <c r="AE797" s="45"/>
      <c r="AF797" s="45"/>
      <c r="AG797" s="45"/>
      <c r="AH797" s="45"/>
      <c r="AI797" s="45"/>
      <c r="AJ797" s="45">
        <v>1550.5678065182465</v>
      </c>
      <c r="AK797" s="45">
        <v>0.012</v>
      </c>
      <c r="AL797" s="45"/>
      <c r="AM797" s="45"/>
      <c r="AN797" s="45"/>
      <c r="AO797" s="23"/>
      <c r="AP797" s="23"/>
      <c r="AQ797" s="45">
        <v>1550.5678065182465</v>
      </c>
      <c r="AR797" s="45">
        <v>0.028</v>
      </c>
      <c r="AS797" s="23"/>
      <c r="AT797" s="23"/>
      <c r="AU797" s="23"/>
      <c r="AV797" s="23"/>
      <c r="AW797" s="23"/>
      <c r="AX797" s="45">
        <v>1550.5678065182465</v>
      </c>
      <c r="AY797" s="23"/>
      <c r="AZ797" s="23"/>
      <c r="BA797" s="23"/>
      <c r="BB797" s="23"/>
      <c r="BC797" s="23"/>
      <c r="BD797" s="23"/>
      <c r="BE797" s="45">
        <v>1550.5678065182465</v>
      </c>
      <c r="BF797" s="45"/>
      <c r="BG797" s="23"/>
      <c r="BH797" s="23"/>
      <c r="BI797" s="23"/>
      <c r="BJ797" s="23"/>
      <c r="BK797" s="23"/>
      <c r="BL797" s="45">
        <v>1550.5678065182465</v>
      </c>
      <c r="BM797" s="45">
        <v>0.109</v>
      </c>
      <c r="BN797" s="23"/>
      <c r="BO797" s="23"/>
      <c r="BP797" s="23"/>
      <c r="BQ797" s="23"/>
      <c r="BR797" s="23"/>
      <c r="BS797" s="45">
        <v>1550.5678065182465</v>
      </c>
      <c r="BT797" s="45">
        <v>0.016</v>
      </c>
      <c r="BU797" s="23"/>
      <c r="BV797" s="23"/>
      <c r="BW797" s="23"/>
      <c r="BX797" s="23"/>
      <c r="BY797" s="23"/>
      <c r="BZ797" s="23"/>
      <c r="CA797" s="23"/>
    </row>
    <row r="798" ht="15.75" customHeight="1">
      <c r="A798" s="45">
        <v>1564.643560950819</v>
      </c>
      <c r="B798" s="46">
        <v>0.085</v>
      </c>
      <c r="C798" s="45"/>
      <c r="D798" s="45"/>
      <c r="E798" s="45"/>
      <c r="F798" s="45"/>
      <c r="G798" s="45"/>
      <c r="H798" s="45">
        <v>1564.643560950819</v>
      </c>
      <c r="I798" s="46">
        <v>0.238</v>
      </c>
      <c r="J798" s="45"/>
      <c r="K798" s="45"/>
      <c r="L798" s="45"/>
      <c r="M798" s="45"/>
      <c r="N798" s="45"/>
      <c r="O798" s="45">
        <v>1564.643560950819</v>
      </c>
      <c r="P798" s="45">
        <v>7.151932361569914E-4</v>
      </c>
      <c r="Q798" s="45"/>
      <c r="R798" s="45"/>
      <c r="S798" s="45"/>
      <c r="T798" s="45"/>
      <c r="U798" s="45"/>
      <c r="V798" s="45">
        <v>1564.643560950819</v>
      </c>
      <c r="W798" s="45">
        <v>0.001399431726304604</v>
      </c>
      <c r="X798" s="45"/>
      <c r="Y798" s="45"/>
      <c r="Z798" s="45"/>
      <c r="AA798" s="45"/>
      <c r="AB798" s="45"/>
      <c r="AC798" s="45">
        <v>1564.643560950819</v>
      </c>
      <c r="AD798" s="45">
        <v>39.27094642980896</v>
      </c>
      <c r="AE798" s="45"/>
      <c r="AF798" s="45"/>
      <c r="AG798" s="45"/>
      <c r="AH798" s="45"/>
      <c r="AI798" s="45"/>
      <c r="AJ798" s="45">
        <v>1564.643560950819</v>
      </c>
      <c r="AK798" s="45">
        <v>0.012</v>
      </c>
      <c r="AL798" s="45"/>
      <c r="AM798" s="45"/>
      <c r="AN798" s="45"/>
      <c r="AO798" s="23"/>
      <c r="AP798" s="23"/>
      <c r="AQ798" s="45">
        <v>1564.643560950819</v>
      </c>
      <c r="AR798" s="45">
        <v>0.026</v>
      </c>
      <c r="AS798" s="23"/>
      <c r="AT798" s="23"/>
      <c r="AU798" s="23"/>
      <c r="AV798" s="23"/>
      <c r="AW798" s="23"/>
      <c r="AX798" s="45">
        <v>1564.643560950819</v>
      </c>
      <c r="AY798" s="23"/>
      <c r="AZ798" s="23"/>
      <c r="BA798" s="23"/>
      <c r="BB798" s="23"/>
      <c r="BC798" s="23"/>
      <c r="BD798" s="23"/>
      <c r="BE798" s="45">
        <v>1564.643560950819</v>
      </c>
      <c r="BF798" s="45">
        <v>25.0</v>
      </c>
      <c r="BG798" s="23"/>
      <c r="BH798" s="23"/>
      <c r="BI798" s="23"/>
      <c r="BJ798" s="23"/>
      <c r="BK798" s="23"/>
      <c r="BL798" s="45">
        <v>1564.643560950819</v>
      </c>
      <c r="BM798" s="45">
        <v>0.156</v>
      </c>
      <c r="BN798" s="23"/>
      <c r="BO798" s="23"/>
      <c r="BP798" s="23"/>
      <c r="BQ798" s="23"/>
      <c r="BR798" s="23"/>
      <c r="BS798" s="45">
        <v>1564.643560950819</v>
      </c>
      <c r="BT798" s="45">
        <v>0.026</v>
      </c>
      <c r="BU798" s="23"/>
      <c r="BV798" s="23"/>
      <c r="BW798" s="23"/>
      <c r="BX798" s="23"/>
      <c r="BY798" s="23"/>
      <c r="BZ798" s="23"/>
      <c r="CA798" s="23"/>
    </row>
    <row r="799" ht="15.75" customHeight="1">
      <c r="A799" s="45">
        <v>1569.456668828011</v>
      </c>
      <c r="B799" s="46">
        <v>0.085</v>
      </c>
      <c r="C799" s="45"/>
      <c r="D799" s="45"/>
      <c r="E799" s="45"/>
      <c r="F799" s="45"/>
      <c r="G799" s="45"/>
      <c r="H799" s="45">
        <v>1569.456668828011</v>
      </c>
      <c r="I799" s="46">
        <v>0.221</v>
      </c>
      <c r="J799" s="45"/>
      <c r="K799" s="45"/>
      <c r="L799" s="45"/>
      <c r="M799" s="45"/>
      <c r="N799" s="45"/>
      <c r="O799" s="45">
        <v>1569.456668828011</v>
      </c>
      <c r="P799" s="45">
        <v>6.958756918231711E-4</v>
      </c>
      <c r="Q799" s="45"/>
      <c r="R799" s="45"/>
      <c r="S799" s="45"/>
      <c r="T799" s="45"/>
      <c r="U799" s="45"/>
      <c r="V799" s="45">
        <v>1569.456668828011</v>
      </c>
      <c r="W799" s="45">
        <v>0.0014445499386332584</v>
      </c>
      <c r="X799" s="45"/>
      <c r="Y799" s="45"/>
      <c r="Z799" s="45"/>
      <c r="AA799" s="45"/>
      <c r="AB799" s="45"/>
      <c r="AC799" s="45">
        <v>1569.456668828011</v>
      </c>
      <c r="AD799" s="45">
        <v>45.38823147998055</v>
      </c>
      <c r="AE799" s="45"/>
      <c r="AF799" s="45"/>
      <c r="AG799" s="45"/>
      <c r="AH799" s="45"/>
      <c r="AI799" s="45"/>
      <c r="AJ799" s="45">
        <v>1569.456668828011</v>
      </c>
      <c r="AK799" s="45">
        <v>0.012</v>
      </c>
      <c r="AL799" s="45"/>
      <c r="AM799" s="45"/>
      <c r="AN799" s="45"/>
      <c r="AO799" s="23"/>
      <c r="AP799" s="23"/>
      <c r="AQ799" s="45">
        <v>1569.456668828011</v>
      </c>
      <c r="AR799" s="45">
        <v>0.024</v>
      </c>
      <c r="AS799" s="23"/>
      <c r="AT799" s="23"/>
      <c r="AU799" s="23"/>
      <c r="AV799" s="23"/>
      <c r="AW799" s="23"/>
      <c r="AX799" s="45">
        <v>1569.456668828011</v>
      </c>
      <c r="AY799" s="23"/>
      <c r="AZ799" s="23"/>
      <c r="BA799" s="23"/>
      <c r="BB799" s="23"/>
      <c r="BC799" s="23"/>
      <c r="BD799" s="23"/>
      <c r="BE799" s="45">
        <v>1569.456668828011</v>
      </c>
      <c r="BF799" s="45">
        <v>25.0</v>
      </c>
      <c r="BG799" s="23"/>
      <c r="BH799" s="23"/>
      <c r="BI799" s="23"/>
      <c r="BJ799" s="23"/>
      <c r="BK799" s="23"/>
      <c r="BL799" s="45">
        <v>1569.456668828011</v>
      </c>
      <c r="BM799" s="45">
        <v>0.186</v>
      </c>
      <c r="BN799" s="23"/>
      <c r="BO799" s="23"/>
      <c r="BP799" s="23"/>
      <c r="BQ799" s="23"/>
      <c r="BR799" s="23"/>
      <c r="BS799" s="45">
        <v>1569.456668828011</v>
      </c>
      <c r="BT799" s="45">
        <v>0.039</v>
      </c>
      <c r="BU799" s="23"/>
      <c r="BV799" s="23"/>
      <c r="BW799" s="23"/>
      <c r="BX799" s="23"/>
      <c r="BY799" s="23"/>
      <c r="BZ799" s="23"/>
      <c r="CA799" s="23"/>
    </row>
    <row r="800" ht="15.75" customHeight="1">
      <c r="A800" s="45">
        <v>1556.0004477919933</v>
      </c>
      <c r="B800" s="46">
        <v>0.086</v>
      </c>
      <c r="C800" s="45"/>
      <c r="D800" s="45"/>
      <c r="E800" s="45"/>
      <c r="F800" s="45"/>
      <c r="G800" s="45"/>
      <c r="H800" s="45">
        <v>1556.0004477919933</v>
      </c>
      <c r="I800" s="46">
        <v>0.176</v>
      </c>
      <c r="J800" s="45"/>
      <c r="K800" s="45"/>
      <c r="L800" s="45"/>
      <c r="M800" s="45"/>
      <c r="N800" s="45"/>
      <c r="O800" s="45">
        <v>1556.0004477919933</v>
      </c>
      <c r="P800" s="45">
        <v>6.376392901361948E-4</v>
      </c>
      <c r="Q800" s="45"/>
      <c r="R800" s="45"/>
      <c r="S800" s="45"/>
      <c r="T800" s="45"/>
      <c r="U800" s="45"/>
      <c r="V800" s="45">
        <v>1556.0004477919933</v>
      </c>
      <c r="W800" s="45">
        <v>9.911954876874397E-4</v>
      </c>
      <c r="X800" s="45"/>
      <c r="Y800" s="45"/>
      <c r="Z800" s="45"/>
      <c r="AA800" s="45"/>
      <c r="AB800" s="45"/>
      <c r="AC800" s="45">
        <v>1556.0004477919933</v>
      </c>
      <c r="AD800" s="45">
        <v>54.3403494290824</v>
      </c>
      <c r="AE800" s="45"/>
      <c r="AF800" s="45"/>
      <c r="AG800" s="45"/>
      <c r="AH800" s="45"/>
      <c r="AI800" s="45"/>
      <c r="AJ800" s="45">
        <v>1556.0004477919933</v>
      </c>
      <c r="AK800" s="45">
        <v>0.013</v>
      </c>
      <c r="AL800" s="45"/>
      <c r="AM800" s="45"/>
      <c r="AN800" s="45"/>
      <c r="AO800" s="23"/>
      <c r="AP800" s="23"/>
      <c r="AQ800" s="45">
        <v>1556.0004477919933</v>
      </c>
      <c r="AR800" s="45">
        <v>0.022</v>
      </c>
      <c r="AS800" s="23"/>
      <c r="AT800" s="23"/>
      <c r="AU800" s="23"/>
      <c r="AV800" s="23"/>
      <c r="AW800" s="23"/>
      <c r="AX800" s="45">
        <v>1556.0004477919933</v>
      </c>
      <c r="AY800" s="23">
        <v>0.57</v>
      </c>
      <c r="AZ800" s="23"/>
      <c r="BA800" s="23"/>
      <c r="BB800" s="23"/>
      <c r="BC800" s="23"/>
      <c r="BD800" s="23"/>
      <c r="BE800" s="45">
        <v>1556.0004477919933</v>
      </c>
      <c r="BF800" s="45">
        <v>21.0</v>
      </c>
      <c r="BG800" s="23"/>
      <c r="BH800" s="23"/>
      <c r="BI800" s="23"/>
      <c r="BJ800" s="23"/>
      <c r="BK800" s="23"/>
      <c r="BL800" s="45">
        <v>1556.0004477919933</v>
      </c>
      <c r="BM800" s="45">
        <v>0.262</v>
      </c>
      <c r="BN800" s="23"/>
      <c r="BO800" s="23"/>
      <c r="BP800" s="23"/>
      <c r="BQ800" s="23"/>
      <c r="BR800" s="23"/>
      <c r="BS800" s="45">
        <v>1556.0004477919933</v>
      </c>
      <c r="BT800" s="45">
        <v>0.061</v>
      </c>
      <c r="BU800" s="23"/>
      <c r="BV800" s="23"/>
      <c r="BW800" s="23"/>
      <c r="BX800" s="23"/>
      <c r="BY800" s="23"/>
      <c r="BZ800" s="23"/>
      <c r="CA800" s="23"/>
    </row>
    <row r="801" ht="15.75" customHeight="1">
      <c r="A801" s="45">
        <v>1554.8774643019553</v>
      </c>
      <c r="B801" s="46">
        <v>0.084</v>
      </c>
      <c r="C801" s="45"/>
      <c r="D801" s="45"/>
      <c r="E801" s="45"/>
      <c r="F801" s="45"/>
      <c r="G801" s="45"/>
      <c r="H801" s="45">
        <v>1554.8774643019553</v>
      </c>
      <c r="I801" s="46">
        <v>0.171</v>
      </c>
      <c r="J801" s="45"/>
      <c r="K801" s="45"/>
      <c r="L801" s="45"/>
      <c r="M801" s="45"/>
      <c r="N801" s="45"/>
      <c r="O801" s="45">
        <v>1554.8774643019553</v>
      </c>
      <c r="P801" s="45">
        <v>7.596634834015462E-4</v>
      </c>
      <c r="Q801" s="45"/>
      <c r="R801" s="45"/>
      <c r="S801" s="45"/>
      <c r="T801" s="45"/>
      <c r="U801" s="45"/>
      <c r="V801" s="45">
        <v>1554.8774643019553</v>
      </c>
      <c r="W801" s="45">
        <v>0.0014074579354251932</v>
      </c>
      <c r="X801" s="45"/>
      <c r="Y801" s="45"/>
      <c r="Z801" s="45"/>
      <c r="AA801" s="45"/>
      <c r="AB801" s="45"/>
      <c r="AC801" s="45">
        <v>1554.8774643019553</v>
      </c>
      <c r="AD801" s="45">
        <v>58.435652569349706</v>
      </c>
      <c r="AE801" s="45"/>
      <c r="AF801" s="45"/>
      <c r="AG801" s="45"/>
      <c r="AH801" s="45"/>
      <c r="AI801" s="45"/>
      <c r="AJ801" s="45">
        <v>1554.8774643019553</v>
      </c>
      <c r="AK801" s="45">
        <v>0.013</v>
      </c>
      <c r="AL801" s="45"/>
      <c r="AM801" s="45"/>
      <c r="AN801" s="45"/>
      <c r="AO801" s="23"/>
      <c r="AP801" s="23"/>
      <c r="AQ801" s="45">
        <v>1554.8774643019553</v>
      </c>
      <c r="AR801" s="45">
        <v>0.02</v>
      </c>
      <c r="AS801" s="23"/>
      <c r="AT801" s="23"/>
      <c r="AU801" s="23"/>
      <c r="AV801" s="23"/>
      <c r="AW801" s="23"/>
      <c r="AX801" s="45">
        <v>1554.8774643019553</v>
      </c>
      <c r="AY801" s="23">
        <v>0.386</v>
      </c>
      <c r="AZ801" s="23"/>
      <c r="BA801" s="23"/>
      <c r="BB801" s="23"/>
      <c r="BC801" s="23"/>
      <c r="BD801" s="23"/>
      <c r="BE801" s="45">
        <v>1554.8774643019553</v>
      </c>
      <c r="BF801" s="45">
        <v>16.0</v>
      </c>
      <c r="BG801" s="23"/>
      <c r="BH801" s="23"/>
      <c r="BI801" s="23"/>
      <c r="BJ801" s="23"/>
      <c r="BK801" s="23"/>
      <c r="BL801" s="45">
        <v>1554.8774643019553</v>
      </c>
      <c r="BM801" s="45">
        <v>0.383</v>
      </c>
      <c r="BN801" s="23"/>
      <c r="BO801" s="23"/>
      <c r="BP801" s="23"/>
      <c r="BQ801" s="23"/>
      <c r="BR801" s="23"/>
      <c r="BS801" s="45">
        <v>1554.8774643019553</v>
      </c>
      <c r="BT801" s="45">
        <v>0.075</v>
      </c>
      <c r="BU801" s="23"/>
      <c r="BV801" s="23"/>
      <c r="BW801" s="23"/>
      <c r="BX801" s="23"/>
      <c r="BY801" s="23"/>
      <c r="BZ801" s="23"/>
      <c r="CA801" s="23"/>
    </row>
    <row r="802" ht="15.75" customHeight="1">
      <c r="A802" s="45">
        <v>1562.9734566128884</v>
      </c>
      <c r="B802" s="46">
        <v>0.082</v>
      </c>
      <c r="C802" s="45"/>
      <c r="D802" s="45"/>
      <c r="E802" s="45"/>
      <c r="F802" s="45"/>
      <c r="G802" s="45"/>
      <c r="H802" s="45">
        <v>1562.9734566128884</v>
      </c>
      <c r="I802" s="46">
        <v>0.171</v>
      </c>
      <c r="J802" s="45"/>
      <c r="K802" s="45"/>
      <c r="L802" s="45"/>
      <c r="M802" s="45"/>
      <c r="N802" s="45"/>
      <c r="O802" s="45">
        <v>1562.9734566128884</v>
      </c>
      <c r="P802" s="45">
        <v>6.473885698660104E-4</v>
      </c>
      <c r="Q802" s="45"/>
      <c r="R802" s="45"/>
      <c r="S802" s="45"/>
      <c r="T802" s="45"/>
      <c r="U802" s="45"/>
      <c r="V802" s="45">
        <v>1562.9734566128884</v>
      </c>
      <c r="W802" s="45">
        <v>0.0011548628201622458</v>
      </c>
      <c r="X802" s="45"/>
      <c r="Y802" s="45"/>
      <c r="Z802" s="45"/>
      <c r="AA802" s="45"/>
      <c r="AB802" s="45"/>
      <c r="AC802" s="45">
        <v>1562.9734566128884</v>
      </c>
      <c r="AD802" s="45">
        <v>63.120955245647615</v>
      </c>
      <c r="AE802" s="45"/>
      <c r="AF802" s="45"/>
      <c r="AG802" s="45"/>
      <c r="AH802" s="45"/>
      <c r="AI802" s="45"/>
      <c r="AJ802" s="45">
        <v>1562.9734566128884</v>
      </c>
      <c r="AK802" s="45">
        <v>0.013</v>
      </c>
      <c r="AL802" s="45"/>
      <c r="AM802" s="45"/>
      <c r="AN802" s="45"/>
      <c r="AO802" s="23"/>
      <c r="AP802" s="23"/>
      <c r="AQ802" s="45">
        <v>1562.9734566128884</v>
      </c>
      <c r="AR802" s="45">
        <v>0.019</v>
      </c>
      <c r="AS802" s="23"/>
      <c r="AT802" s="23"/>
      <c r="AU802" s="23"/>
      <c r="AV802" s="23"/>
      <c r="AW802" s="23"/>
      <c r="AX802" s="45">
        <v>1562.9734566128884</v>
      </c>
      <c r="AY802" s="23">
        <v>0.386</v>
      </c>
      <c r="AZ802" s="23"/>
      <c r="BA802" s="23"/>
      <c r="BB802" s="23"/>
      <c r="BC802" s="23"/>
      <c r="BD802" s="23"/>
      <c r="BE802" s="45">
        <v>1562.9734566128884</v>
      </c>
      <c r="BF802" s="45">
        <v>11.0</v>
      </c>
      <c r="BG802" s="23"/>
      <c r="BH802" s="23"/>
      <c r="BI802" s="23"/>
      <c r="BJ802" s="23"/>
      <c r="BK802" s="23"/>
      <c r="BL802" s="45">
        <v>1562.9734566128884</v>
      </c>
      <c r="BM802" s="45">
        <v>0.587</v>
      </c>
      <c r="BN802" s="23"/>
      <c r="BO802" s="23"/>
      <c r="BP802" s="23"/>
      <c r="BQ802" s="23"/>
      <c r="BR802" s="23"/>
      <c r="BS802" s="45">
        <v>1562.9734566128884</v>
      </c>
      <c r="BT802" s="45">
        <v>0.083</v>
      </c>
      <c r="BU802" s="23"/>
      <c r="BV802" s="23"/>
      <c r="BW802" s="23"/>
      <c r="BX802" s="23"/>
      <c r="BY802" s="23"/>
      <c r="BZ802" s="23"/>
      <c r="CA802" s="23"/>
    </row>
    <row r="803" ht="15.75" customHeight="1">
      <c r="A803" s="45">
        <v>1577.592326292258</v>
      </c>
      <c r="B803" s="46">
        <v>0.09</v>
      </c>
      <c r="C803" s="45"/>
      <c r="D803" s="45"/>
      <c r="E803" s="45"/>
      <c r="F803" s="45"/>
      <c r="G803" s="45"/>
      <c r="H803" s="45">
        <v>1577.592326292258</v>
      </c>
      <c r="I803" s="46">
        <v>0.18</v>
      </c>
      <c r="J803" s="45"/>
      <c r="K803" s="45"/>
      <c r="L803" s="45"/>
      <c r="M803" s="45"/>
      <c r="N803" s="45"/>
      <c r="O803" s="45">
        <v>1577.592326292258</v>
      </c>
      <c r="P803" s="45"/>
      <c r="Q803" s="45"/>
      <c r="R803" s="45"/>
      <c r="S803" s="45"/>
      <c r="T803" s="45"/>
      <c r="U803" s="45"/>
      <c r="V803" s="45">
        <v>1577.592326292258</v>
      </c>
      <c r="W803" s="45"/>
      <c r="X803" s="45"/>
      <c r="Y803" s="45"/>
      <c r="Z803" s="45"/>
      <c r="AA803" s="45"/>
      <c r="AB803" s="45"/>
      <c r="AC803" s="45">
        <v>1577.592326292258</v>
      </c>
      <c r="AD803" s="45">
        <v>76.87394497924176</v>
      </c>
      <c r="AE803" s="45"/>
      <c r="AF803" s="45"/>
      <c r="AG803" s="45"/>
      <c r="AH803" s="45"/>
      <c r="AI803" s="45"/>
      <c r="AJ803" s="45">
        <v>1577.592326292258</v>
      </c>
      <c r="AK803" s="45">
        <v>0.014</v>
      </c>
      <c r="AL803" s="45"/>
      <c r="AM803" s="45"/>
      <c r="AN803" s="45"/>
      <c r="AO803" s="23"/>
      <c r="AP803" s="23"/>
      <c r="AQ803" s="45">
        <v>1577.592326292258</v>
      </c>
      <c r="AR803" s="45">
        <v>0.017</v>
      </c>
      <c r="AS803" s="23"/>
      <c r="AT803" s="23"/>
      <c r="AU803" s="23"/>
      <c r="AV803" s="23"/>
      <c r="AW803" s="23"/>
      <c r="AX803" s="45">
        <v>1577.592326292258</v>
      </c>
      <c r="AY803" s="23">
        <v>0.386</v>
      </c>
      <c r="AZ803" s="23"/>
      <c r="BA803" s="23"/>
      <c r="BB803" s="23"/>
      <c r="BC803" s="23"/>
      <c r="BD803" s="23"/>
      <c r="BE803" s="45">
        <v>1577.592326292258</v>
      </c>
      <c r="BF803" s="45">
        <v>3.0</v>
      </c>
      <c r="BG803" s="23"/>
      <c r="BH803" s="23"/>
      <c r="BI803" s="23"/>
      <c r="BJ803" s="23"/>
      <c r="BK803" s="23"/>
      <c r="BL803" s="45">
        <v>1577.592326292258</v>
      </c>
      <c r="BM803" s="45">
        <v>0.624</v>
      </c>
      <c r="BN803" s="23"/>
      <c r="BO803" s="23"/>
      <c r="BP803" s="23"/>
      <c r="BQ803" s="23"/>
      <c r="BR803" s="23"/>
      <c r="BS803" s="45">
        <v>1577.592326292258</v>
      </c>
      <c r="BT803" s="45">
        <v>0.1</v>
      </c>
      <c r="BU803" s="23"/>
      <c r="BV803" s="23"/>
      <c r="BW803" s="23"/>
      <c r="BX803" s="23"/>
      <c r="BY803" s="23"/>
      <c r="BZ803" s="23"/>
      <c r="CA803" s="23"/>
    </row>
    <row r="804" ht="15.75" customHeight="1">
      <c r="A804" s="45">
        <v>1568.6688458137794</v>
      </c>
      <c r="B804" s="46">
        <v>0.102</v>
      </c>
      <c r="C804" s="45"/>
      <c r="D804" s="45"/>
      <c r="E804" s="45"/>
      <c r="F804" s="45"/>
      <c r="G804" s="45"/>
      <c r="H804" s="45">
        <v>1568.6688458137794</v>
      </c>
      <c r="I804" s="46">
        <v>0.179</v>
      </c>
      <c r="J804" s="45"/>
      <c r="K804" s="45"/>
      <c r="L804" s="45"/>
      <c r="M804" s="45"/>
      <c r="N804" s="45"/>
      <c r="O804" s="45">
        <v>1568.6688458137794</v>
      </c>
      <c r="P804" s="45">
        <v>6.132535310254143E-4</v>
      </c>
      <c r="Q804" s="45"/>
      <c r="R804" s="45"/>
      <c r="S804" s="45"/>
      <c r="T804" s="45"/>
      <c r="U804" s="45"/>
      <c r="V804" s="45">
        <v>1568.6688458137794</v>
      </c>
      <c r="W804" s="45">
        <v>8.553809880069827E-4</v>
      </c>
      <c r="X804" s="45"/>
      <c r="Y804" s="45"/>
      <c r="Z804" s="45"/>
      <c r="AA804" s="45"/>
      <c r="AB804" s="45"/>
      <c r="AC804" s="45">
        <v>1568.6688458137794</v>
      </c>
      <c r="AD804" s="45">
        <v>70.50715273526944</v>
      </c>
      <c r="AE804" s="45"/>
      <c r="AF804" s="45"/>
      <c r="AG804" s="45"/>
      <c r="AH804" s="45"/>
      <c r="AI804" s="45"/>
      <c r="AJ804" s="45">
        <v>1568.6688458137794</v>
      </c>
      <c r="AK804" s="45">
        <v>0.014</v>
      </c>
      <c r="AL804" s="45"/>
      <c r="AM804" s="45"/>
      <c r="AN804" s="45"/>
      <c r="AO804" s="23"/>
      <c r="AP804" s="23"/>
      <c r="AQ804" s="45">
        <v>1568.6688458137794</v>
      </c>
      <c r="AR804" s="45">
        <v>0.016</v>
      </c>
      <c r="AS804" s="23"/>
      <c r="AT804" s="23"/>
      <c r="AU804" s="23"/>
      <c r="AV804" s="23"/>
      <c r="AW804" s="23"/>
      <c r="AX804" s="45">
        <v>1568.6688458137794</v>
      </c>
      <c r="AY804" s="23">
        <v>0.153</v>
      </c>
      <c r="AZ804" s="23"/>
      <c r="BA804" s="23"/>
      <c r="BB804" s="23"/>
      <c r="BC804" s="23"/>
      <c r="BD804" s="23"/>
      <c r="BE804" s="45">
        <v>1568.6688458137794</v>
      </c>
      <c r="BF804" s="45">
        <v>3.0</v>
      </c>
      <c r="BG804" s="23"/>
      <c r="BH804" s="23"/>
      <c r="BI804" s="23"/>
      <c r="BJ804" s="23"/>
      <c r="BK804" s="23"/>
      <c r="BL804" s="45">
        <v>1568.6688458137794</v>
      </c>
      <c r="BM804" s="45">
        <v>0.645</v>
      </c>
      <c r="BN804" s="23"/>
      <c r="BO804" s="23"/>
      <c r="BP804" s="23"/>
      <c r="BQ804" s="23"/>
      <c r="BR804" s="23"/>
      <c r="BS804" s="45">
        <v>1568.6688458137794</v>
      </c>
      <c r="BT804" s="45">
        <v>0.201</v>
      </c>
      <c r="BU804" s="23"/>
      <c r="BV804" s="23"/>
      <c r="BW804" s="23"/>
      <c r="BX804" s="23"/>
      <c r="BY804" s="23"/>
      <c r="BZ804" s="23"/>
      <c r="CA804" s="23"/>
    </row>
    <row r="805" ht="15.75" customHeight="1">
      <c r="A805" s="45">
        <v>1560.6622799137622</v>
      </c>
      <c r="B805" s="46">
        <v>0.101</v>
      </c>
      <c r="C805" s="45"/>
      <c r="D805" s="45"/>
      <c r="E805" s="45"/>
      <c r="F805" s="45"/>
      <c r="G805" s="45"/>
      <c r="H805" s="45">
        <v>1560.6622799137622</v>
      </c>
      <c r="I805" s="46">
        <v>0.158</v>
      </c>
      <c r="J805" s="45"/>
      <c r="K805" s="45"/>
      <c r="L805" s="45"/>
      <c r="M805" s="45"/>
      <c r="N805" s="45"/>
      <c r="O805" s="45">
        <v>1560.6622799137622</v>
      </c>
      <c r="P805" s="45">
        <v>6.809198706431908E-4</v>
      </c>
      <c r="Q805" s="45"/>
      <c r="R805" s="45"/>
      <c r="S805" s="45"/>
      <c r="T805" s="45"/>
      <c r="U805" s="45"/>
      <c r="V805" s="45">
        <v>1560.6622799137622</v>
      </c>
      <c r="W805" s="45">
        <v>0.0013811534315486885</v>
      </c>
      <c r="X805" s="45"/>
      <c r="Y805" s="45"/>
      <c r="Z805" s="45"/>
      <c r="AA805" s="45"/>
      <c r="AB805" s="45"/>
      <c r="AC805" s="45">
        <v>1560.6622799137622</v>
      </c>
      <c r="AD805" s="45">
        <v>73.88609414301114</v>
      </c>
      <c r="AE805" s="45"/>
      <c r="AF805" s="45"/>
      <c r="AG805" s="45"/>
      <c r="AH805" s="45"/>
      <c r="AI805" s="45"/>
      <c r="AJ805" s="45">
        <v>1560.6622799137622</v>
      </c>
      <c r="AK805" s="45">
        <v>0.014</v>
      </c>
      <c r="AL805" s="45"/>
      <c r="AM805" s="45"/>
      <c r="AN805" s="45"/>
      <c r="AO805" s="23"/>
      <c r="AP805" s="23"/>
      <c r="AQ805" s="45">
        <v>1560.6622799137622</v>
      </c>
      <c r="AR805" s="45">
        <v>0.015</v>
      </c>
      <c r="AS805" s="23"/>
      <c r="AT805" s="23"/>
      <c r="AU805" s="23"/>
      <c r="AV805" s="23"/>
      <c r="AW805" s="23"/>
      <c r="AX805" s="45">
        <v>1560.6622799137622</v>
      </c>
      <c r="AY805" s="23">
        <v>0.153</v>
      </c>
      <c r="AZ805" s="23"/>
      <c r="BA805" s="23"/>
      <c r="BB805" s="23"/>
      <c r="BC805" s="23"/>
      <c r="BD805" s="23"/>
      <c r="BE805" s="45">
        <v>1560.6622799137622</v>
      </c>
      <c r="BF805" s="45">
        <v>3.0</v>
      </c>
      <c r="BG805" s="23"/>
      <c r="BH805" s="23"/>
      <c r="BI805" s="23"/>
      <c r="BJ805" s="23"/>
      <c r="BK805" s="23"/>
      <c r="BL805" s="45">
        <v>1560.6622799137622</v>
      </c>
      <c r="BM805" s="45">
        <v>0.906</v>
      </c>
      <c r="BN805" s="23"/>
      <c r="BO805" s="23"/>
      <c r="BP805" s="23"/>
      <c r="BQ805" s="23"/>
      <c r="BR805" s="23"/>
      <c r="BS805" s="45">
        <v>1560.6622799137622</v>
      </c>
      <c r="BT805" s="45">
        <v>0.269</v>
      </c>
      <c r="BU805" s="23"/>
      <c r="BV805" s="23"/>
      <c r="BW805" s="23"/>
      <c r="BX805" s="23"/>
      <c r="BY805" s="23"/>
      <c r="BZ805" s="23"/>
      <c r="CA805" s="23"/>
    </row>
    <row r="806" ht="15.75" customHeight="1">
      <c r="A806" s="45">
        <v>1551.9635986483322</v>
      </c>
      <c r="B806" s="46">
        <v>0.094</v>
      </c>
      <c r="C806" s="45"/>
      <c r="D806" s="45"/>
      <c r="E806" s="45"/>
      <c r="F806" s="45"/>
      <c r="G806" s="45"/>
      <c r="H806" s="45">
        <v>1551.9635986483322</v>
      </c>
      <c r="I806" s="46">
        <v>0.15</v>
      </c>
      <c r="J806" s="45"/>
      <c r="K806" s="45"/>
      <c r="L806" s="45"/>
      <c r="M806" s="45"/>
      <c r="N806" s="45"/>
      <c r="O806" s="45">
        <v>1551.9635986483322</v>
      </c>
      <c r="P806" s="45"/>
      <c r="Q806" s="45"/>
      <c r="R806" s="45"/>
      <c r="S806" s="45"/>
      <c r="T806" s="45"/>
      <c r="U806" s="45"/>
      <c r="V806" s="45">
        <v>1551.9635986483322</v>
      </c>
      <c r="W806" s="45"/>
      <c r="X806" s="45"/>
      <c r="Y806" s="45"/>
      <c r="Z806" s="45"/>
      <c r="AA806" s="45"/>
      <c r="AB806" s="45"/>
      <c r="AC806" s="45">
        <v>1551.9635986483322</v>
      </c>
      <c r="AD806" s="45">
        <v>85.65023921844157</v>
      </c>
      <c r="AE806" s="45"/>
      <c r="AF806" s="45"/>
      <c r="AG806" s="45"/>
      <c r="AH806" s="45"/>
      <c r="AI806" s="45"/>
      <c r="AJ806" s="45">
        <v>1551.9635986483322</v>
      </c>
      <c r="AK806" s="45">
        <v>0.014</v>
      </c>
      <c r="AL806" s="45"/>
      <c r="AM806" s="45"/>
      <c r="AN806" s="45"/>
      <c r="AO806" s="23"/>
      <c r="AP806" s="23"/>
      <c r="AQ806" s="45">
        <v>1551.9635986483322</v>
      </c>
      <c r="AR806" s="45">
        <v>0.014</v>
      </c>
      <c r="AS806" s="23"/>
      <c r="AT806" s="23"/>
      <c r="AU806" s="23"/>
      <c r="AV806" s="23"/>
      <c r="AW806" s="23"/>
      <c r="AX806" s="45">
        <v>1551.9635986483322</v>
      </c>
      <c r="AY806" s="23">
        <v>0.165</v>
      </c>
      <c r="AZ806" s="23"/>
      <c r="BA806" s="23"/>
      <c r="BB806" s="23"/>
      <c r="BC806" s="23"/>
      <c r="BD806" s="23"/>
      <c r="BE806" s="45">
        <v>1551.9635986483322</v>
      </c>
      <c r="BF806" s="45">
        <v>2.0</v>
      </c>
      <c r="BG806" s="23"/>
      <c r="BH806" s="23"/>
      <c r="BI806" s="23"/>
      <c r="BJ806" s="23"/>
      <c r="BK806" s="23"/>
      <c r="BL806" s="45">
        <v>1551.9635986483322</v>
      </c>
      <c r="BM806" s="45">
        <v>1.013</v>
      </c>
      <c r="BN806" s="23"/>
      <c r="BO806" s="23"/>
      <c r="BP806" s="23"/>
      <c r="BQ806" s="23"/>
      <c r="BR806" s="23"/>
      <c r="BS806" s="45">
        <v>1551.9635986483322</v>
      </c>
      <c r="BT806" s="45">
        <v>0.315</v>
      </c>
      <c r="BU806" s="23"/>
      <c r="BV806" s="23"/>
      <c r="BW806" s="23"/>
      <c r="BX806" s="23"/>
      <c r="BY806" s="23"/>
      <c r="BZ806" s="23"/>
      <c r="CA806" s="23"/>
    </row>
    <row r="807" ht="15.75" customHeight="1">
      <c r="A807" s="45">
        <v>1560.5643696973746</v>
      </c>
      <c r="B807" s="46">
        <v>0.092</v>
      </c>
      <c r="C807" s="45"/>
      <c r="D807" s="45"/>
      <c r="E807" s="45"/>
      <c r="F807" s="45"/>
      <c r="G807" s="45"/>
      <c r="H807" s="45">
        <v>1560.5643696973746</v>
      </c>
      <c r="I807" s="46">
        <v>0.148</v>
      </c>
      <c r="J807" s="45"/>
      <c r="K807" s="45"/>
      <c r="L807" s="45"/>
      <c r="M807" s="45"/>
      <c r="N807" s="45"/>
      <c r="O807" s="45">
        <v>1560.5643696973746</v>
      </c>
      <c r="P807" s="45"/>
      <c r="Q807" s="45"/>
      <c r="R807" s="45"/>
      <c r="S807" s="45"/>
      <c r="T807" s="45"/>
      <c r="U807" s="45"/>
      <c r="V807" s="45">
        <v>1560.5643696973746</v>
      </c>
      <c r="W807" s="45"/>
      <c r="X807" s="45"/>
      <c r="Y807" s="45"/>
      <c r="Z807" s="45"/>
      <c r="AA807" s="45"/>
      <c r="AB807" s="45"/>
      <c r="AC807" s="45">
        <v>1560.5643696973746</v>
      </c>
      <c r="AD807" s="45">
        <v>104.88342574654285</v>
      </c>
      <c r="AE807" s="45"/>
      <c r="AF807" s="45"/>
      <c r="AG807" s="45"/>
      <c r="AH807" s="45"/>
      <c r="AI807" s="45"/>
      <c r="AJ807" s="45">
        <v>1560.5643696973746</v>
      </c>
      <c r="AK807" s="45">
        <v>0.014</v>
      </c>
      <c r="AL807" s="45"/>
      <c r="AM807" s="45"/>
      <c r="AN807" s="45"/>
      <c r="AO807" s="23"/>
      <c r="AP807" s="23"/>
      <c r="AQ807" s="45">
        <v>1560.5643696973746</v>
      </c>
      <c r="AR807" s="45">
        <v>0.013</v>
      </c>
      <c r="AS807" s="23"/>
      <c r="AT807" s="23"/>
      <c r="AU807" s="23"/>
      <c r="AV807" s="23"/>
      <c r="AW807" s="23"/>
      <c r="AX807" s="45">
        <v>1560.5643696973746</v>
      </c>
      <c r="AY807" s="23">
        <v>0.165</v>
      </c>
      <c r="AZ807" s="23"/>
      <c r="BA807" s="23"/>
      <c r="BB807" s="23"/>
      <c r="BC807" s="23"/>
      <c r="BD807" s="23"/>
      <c r="BE807" s="45">
        <v>1560.5643696973746</v>
      </c>
      <c r="BF807" s="45">
        <v>2.0</v>
      </c>
      <c r="BG807" s="23"/>
      <c r="BH807" s="23"/>
      <c r="BI807" s="23"/>
      <c r="BJ807" s="23"/>
      <c r="BK807" s="23"/>
      <c r="BL807" s="45">
        <v>1560.5643696973746</v>
      </c>
      <c r="BM807" s="45">
        <v>1.078</v>
      </c>
      <c r="BN807" s="23"/>
      <c r="BO807" s="23"/>
      <c r="BP807" s="23"/>
      <c r="BQ807" s="23"/>
      <c r="BR807" s="23"/>
      <c r="BS807" s="45">
        <v>1560.5643696973746</v>
      </c>
      <c r="BT807" s="45">
        <v>0.369</v>
      </c>
      <c r="BU807" s="23"/>
      <c r="BV807" s="23"/>
      <c r="BW807" s="23"/>
      <c r="BX807" s="23"/>
      <c r="BY807" s="23"/>
      <c r="BZ807" s="23"/>
      <c r="CA807" s="23"/>
    </row>
    <row r="808" ht="15.75" customHeight="1">
      <c r="A808" s="45">
        <v>1475.4740211552887</v>
      </c>
      <c r="B808" s="46"/>
      <c r="C808" s="45"/>
      <c r="D808" s="45"/>
      <c r="E808" s="45"/>
      <c r="F808" s="45"/>
      <c r="G808" s="45"/>
      <c r="H808" s="45">
        <v>1475.4740211552887</v>
      </c>
      <c r="I808" s="46">
        <v>0.095</v>
      </c>
      <c r="J808" s="45"/>
      <c r="K808" s="45"/>
      <c r="L808" s="45"/>
      <c r="M808" s="45"/>
      <c r="N808" s="45"/>
      <c r="O808" s="45">
        <v>1475.4740211552887</v>
      </c>
      <c r="P808" s="45"/>
      <c r="Q808" s="45"/>
      <c r="R808" s="45"/>
      <c r="S808" s="45"/>
      <c r="T808" s="45"/>
      <c r="U808" s="45"/>
      <c r="V808" s="45">
        <v>1475.4740211552887</v>
      </c>
      <c r="W808" s="45"/>
      <c r="X808" s="45"/>
      <c r="Y808" s="45"/>
      <c r="Z808" s="45"/>
      <c r="AA808" s="45"/>
      <c r="AB808" s="45"/>
      <c r="AC808" s="45">
        <v>1475.4740211552887</v>
      </c>
      <c r="AD808" s="45">
        <v>1875.7689422355588</v>
      </c>
      <c r="AE808" s="45"/>
      <c r="AF808" s="45"/>
      <c r="AG808" s="45"/>
      <c r="AH808" s="45"/>
      <c r="AI808" s="45"/>
      <c r="AJ808" s="45">
        <v>1475.4740211552887</v>
      </c>
      <c r="AK808" s="45">
        <v>0.008</v>
      </c>
      <c r="AL808" s="45"/>
      <c r="AM808" s="45"/>
      <c r="AN808" s="45"/>
      <c r="AO808" s="23"/>
      <c r="AP808" s="23"/>
      <c r="AQ808" s="45">
        <v>1475.4740211552887</v>
      </c>
      <c r="AR808" s="45"/>
      <c r="AS808" s="23"/>
      <c r="AT808" s="23"/>
      <c r="AU808" s="23"/>
      <c r="AV808" s="23"/>
      <c r="AW808" s="23"/>
      <c r="AX808" s="45">
        <v>1475.4740211552887</v>
      </c>
      <c r="AY808" s="23"/>
      <c r="AZ808" s="23"/>
      <c r="BA808" s="23"/>
      <c r="BB808" s="23"/>
      <c r="BC808" s="23"/>
      <c r="BD808" s="23"/>
      <c r="BE808" s="45">
        <v>1475.4740211552887</v>
      </c>
      <c r="BF808" s="45"/>
      <c r="BG808" s="23"/>
      <c r="BH808" s="23"/>
      <c r="BI808" s="23"/>
      <c r="BJ808" s="23"/>
      <c r="BK808" s="23"/>
      <c r="BL808" s="45">
        <v>1475.4740211552887</v>
      </c>
      <c r="BM808" s="45">
        <v>0.797</v>
      </c>
      <c r="BN808" s="23"/>
      <c r="BO808" s="23"/>
      <c r="BP808" s="23"/>
      <c r="BQ808" s="23"/>
      <c r="BR808" s="23"/>
      <c r="BS808" s="45">
        <v>1475.4740211552887</v>
      </c>
      <c r="BT808" s="45">
        <v>0.278</v>
      </c>
      <c r="BU808" s="23"/>
      <c r="BV808" s="23"/>
      <c r="BW808" s="23"/>
      <c r="BX808" s="23"/>
      <c r="BY808" s="23"/>
      <c r="BZ808" s="23"/>
      <c r="CA808" s="23"/>
    </row>
    <row r="809" ht="15.75" customHeight="1">
      <c r="A809" s="45">
        <v>1466.1023500588296</v>
      </c>
      <c r="B809" s="46"/>
      <c r="C809" s="45"/>
      <c r="D809" s="45"/>
      <c r="E809" s="45"/>
      <c r="F809" s="45"/>
      <c r="G809" s="45"/>
      <c r="H809" s="45">
        <v>1466.1023500588296</v>
      </c>
      <c r="I809" s="46">
        <v>0.051</v>
      </c>
      <c r="J809" s="45"/>
      <c r="K809" s="45"/>
      <c r="L809" s="45"/>
      <c r="M809" s="45"/>
      <c r="N809" s="45"/>
      <c r="O809" s="45">
        <v>1466.1023500588296</v>
      </c>
      <c r="P809" s="45">
        <v>0.0022182505994668097</v>
      </c>
      <c r="Q809" s="45"/>
      <c r="R809" s="45"/>
      <c r="S809" s="45"/>
      <c r="T809" s="45"/>
      <c r="U809" s="45"/>
      <c r="V809" s="45">
        <v>1466.1023500588296</v>
      </c>
      <c r="W809" s="45"/>
      <c r="X809" s="45"/>
      <c r="Y809" s="45"/>
      <c r="Z809" s="45"/>
      <c r="AA809" s="45"/>
      <c r="AB809" s="45"/>
      <c r="AC809" s="45">
        <v>1466.1023500588296</v>
      </c>
      <c r="AD809" s="45">
        <v>1834.4429054406266</v>
      </c>
      <c r="AE809" s="45"/>
      <c r="AF809" s="45"/>
      <c r="AG809" s="45"/>
      <c r="AH809" s="45"/>
      <c r="AI809" s="45"/>
      <c r="AJ809" s="45">
        <v>1466.1023500588296</v>
      </c>
      <c r="AK809" s="45">
        <v>0.007</v>
      </c>
      <c r="AL809" s="45"/>
      <c r="AM809" s="45"/>
      <c r="AN809" s="45"/>
      <c r="AO809" s="23"/>
      <c r="AP809" s="23"/>
      <c r="AQ809" s="45">
        <v>1466.1023500588296</v>
      </c>
      <c r="AR809" s="45"/>
      <c r="AS809" s="23"/>
      <c r="AT809" s="23"/>
      <c r="AU809" s="23"/>
      <c r="AV809" s="23"/>
      <c r="AW809" s="23"/>
      <c r="AX809" s="45">
        <v>1466.1023500588296</v>
      </c>
      <c r="AY809" s="23"/>
      <c r="AZ809" s="23"/>
      <c r="BA809" s="23"/>
      <c r="BB809" s="23"/>
      <c r="BC809" s="23"/>
      <c r="BD809" s="23"/>
      <c r="BE809" s="45">
        <v>1466.1023500588296</v>
      </c>
      <c r="BF809" s="45"/>
      <c r="BG809" s="23"/>
      <c r="BH809" s="23"/>
      <c r="BI809" s="23"/>
      <c r="BJ809" s="23"/>
      <c r="BK809" s="23"/>
      <c r="BL809" s="45">
        <v>1466.1023500588296</v>
      </c>
      <c r="BM809" s="45">
        <v>0.838</v>
      </c>
      <c r="BN809" s="23"/>
      <c r="BO809" s="23"/>
      <c r="BP809" s="23"/>
      <c r="BQ809" s="23"/>
      <c r="BR809" s="23"/>
      <c r="BS809" s="45">
        <v>1466.1023500588296</v>
      </c>
      <c r="BT809" s="45">
        <v>0.387</v>
      </c>
      <c r="BU809" s="23"/>
      <c r="BV809" s="23"/>
      <c r="BW809" s="23"/>
      <c r="BX809" s="23"/>
      <c r="BY809" s="23"/>
      <c r="BZ809" s="23"/>
      <c r="CA809" s="23"/>
    </row>
    <row r="810" ht="15.75" customHeight="1">
      <c r="A810" s="45">
        <v>1459.8223361160126</v>
      </c>
      <c r="B810" s="46"/>
      <c r="C810" s="45"/>
      <c r="D810" s="45"/>
      <c r="E810" s="45"/>
      <c r="F810" s="45"/>
      <c r="G810" s="45"/>
      <c r="H810" s="45">
        <v>1459.8223361160126</v>
      </c>
      <c r="I810" s="46">
        <v>0.05</v>
      </c>
      <c r="J810" s="45"/>
      <c r="K810" s="45"/>
      <c r="L810" s="45"/>
      <c r="M810" s="45"/>
      <c r="N810" s="45"/>
      <c r="O810" s="45">
        <v>1459.8223361160126</v>
      </c>
      <c r="P810" s="45">
        <v>0.002051867558310227</v>
      </c>
      <c r="Q810" s="45"/>
      <c r="R810" s="45"/>
      <c r="S810" s="45"/>
      <c r="T810" s="45"/>
      <c r="U810" s="45"/>
      <c r="V810" s="45">
        <v>1459.8223361160126</v>
      </c>
      <c r="W810" s="45">
        <v>0.005380851410862828</v>
      </c>
      <c r="X810" s="45"/>
      <c r="Y810" s="45"/>
      <c r="Z810" s="45"/>
      <c r="AA810" s="45"/>
      <c r="AB810" s="45"/>
      <c r="AC810" s="45">
        <v>1459.8223361160126</v>
      </c>
      <c r="AD810" s="45">
        <v>1841.3131477884374</v>
      </c>
      <c r="AE810" s="45"/>
      <c r="AF810" s="45"/>
      <c r="AG810" s="45"/>
      <c r="AH810" s="45"/>
      <c r="AI810" s="45"/>
      <c r="AJ810" s="45">
        <v>1459.8223361160126</v>
      </c>
      <c r="AK810" s="45">
        <v>0.007</v>
      </c>
      <c r="AL810" s="45"/>
      <c r="AM810" s="45"/>
      <c r="AN810" s="45"/>
      <c r="AO810" s="23"/>
      <c r="AP810" s="23"/>
      <c r="AQ810" s="45">
        <v>1459.8223361160126</v>
      </c>
      <c r="AR810" s="45"/>
      <c r="AS810" s="23"/>
      <c r="AT810" s="23"/>
      <c r="AU810" s="23"/>
      <c r="AV810" s="23"/>
      <c r="AW810" s="23"/>
      <c r="AX810" s="45">
        <v>1459.8223361160126</v>
      </c>
      <c r="AY810" s="23"/>
      <c r="AZ810" s="23"/>
      <c r="BA810" s="23"/>
      <c r="BB810" s="23"/>
      <c r="BC810" s="23"/>
      <c r="BD810" s="23"/>
      <c r="BE810" s="45">
        <v>1459.8223361160126</v>
      </c>
      <c r="BF810" s="45"/>
      <c r="BG810" s="23"/>
      <c r="BH810" s="23"/>
      <c r="BI810" s="23"/>
      <c r="BJ810" s="23"/>
      <c r="BK810" s="23"/>
      <c r="BL810" s="45">
        <v>1459.8223361160126</v>
      </c>
      <c r="BM810" s="45">
        <v>0.925</v>
      </c>
      <c r="BN810" s="23"/>
      <c r="BO810" s="23"/>
      <c r="BP810" s="23"/>
      <c r="BQ810" s="23"/>
      <c r="BR810" s="23"/>
      <c r="BS810" s="45">
        <v>1459.8223361160126</v>
      </c>
      <c r="BT810" s="45">
        <v>0.431</v>
      </c>
      <c r="BU810" s="23"/>
      <c r="BV810" s="23"/>
      <c r="BW810" s="23"/>
      <c r="BX810" s="23"/>
      <c r="BY810" s="23"/>
      <c r="BZ810" s="23"/>
      <c r="CA810" s="23"/>
    </row>
    <row r="811" ht="15.75" customHeight="1">
      <c r="A811" s="45">
        <v>1464.013434361443</v>
      </c>
      <c r="B811" s="46"/>
      <c r="C811" s="45"/>
      <c r="D811" s="45"/>
      <c r="E811" s="45"/>
      <c r="F811" s="45"/>
      <c r="G811" s="45"/>
      <c r="H811" s="45">
        <v>1464.013434361443</v>
      </c>
      <c r="I811" s="46">
        <v>0.05</v>
      </c>
      <c r="J811" s="45"/>
      <c r="K811" s="45"/>
      <c r="L811" s="45"/>
      <c r="M811" s="45"/>
      <c r="N811" s="45"/>
      <c r="O811" s="45">
        <v>1464.013434361443</v>
      </c>
      <c r="P811" s="45">
        <v>0.0022186070006537115</v>
      </c>
      <c r="Q811" s="45"/>
      <c r="R811" s="45"/>
      <c r="S811" s="45"/>
      <c r="T811" s="45"/>
      <c r="U811" s="45"/>
      <c r="V811" s="45">
        <v>1464.013434361443</v>
      </c>
      <c r="W811" s="45">
        <v>0.005496523444464254</v>
      </c>
      <c r="X811" s="45"/>
      <c r="Y811" s="45"/>
      <c r="Z811" s="45"/>
      <c r="AA811" s="45"/>
      <c r="AB811" s="45"/>
      <c r="AC811" s="45">
        <v>1464.013434361443</v>
      </c>
      <c r="AD811" s="45">
        <v>1700.6893682771736</v>
      </c>
      <c r="AE811" s="45"/>
      <c r="AF811" s="45"/>
      <c r="AG811" s="45"/>
      <c r="AH811" s="45"/>
      <c r="AI811" s="45"/>
      <c r="AJ811" s="45">
        <v>1464.013434361443</v>
      </c>
      <c r="AK811" s="45">
        <v>0.007</v>
      </c>
      <c r="AL811" s="45"/>
      <c r="AM811" s="45"/>
      <c r="AN811" s="45"/>
      <c r="AO811" s="23"/>
      <c r="AP811" s="23"/>
      <c r="AQ811" s="45">
        <v>1464.013434361443</v>
      </c>
      <c r="AR811" s="45"/>
      <c r="AS811" s="23"/>
      <c r="AT811" s="23"/>
      <c r="AU811" s="23"/>
      <c r="AV811" s="23"/>
      <c r="AW811" s="23"/>
      <c r="AX811" s="45">
        <v>1464.013434361443</v>
      </c>
      <c r="AY811" s="23"/>
      <c r="AZ811" s="23"/>
      <c r="BA811" s="23"/>
      <c r="BB811" s="23"/>
      <c r="BC811" s="23"/>
      <c r="BD811" s="23"/>
      <c r="BE811" s="45">
        <v>1464.013434361443</v>
      </c>
      <c r="BF811" s="45">
        <v>11.0</v>
      </c>
      <c r="BG811" s="23"/>
      <c r="BH811" s="23"/>
      <c r="BI811" s="23"/>
      <c r="BJ811" s="23"/>
      <c r="BK811" s="23"/>
      <c r="BL811" s="45">
        <v>1464.013434361443</v>
      </c>
      <c r="BM811" s="45">
        <v>1.064</v>
      </c>
      <c r="BN811" s="23"/>
      <c r="BO811" s="23"/>
      <c r="BP811" s="23"/>
      <c r="BQ811" s="23"/>
      <c r="BR811" s="23"/>
      <c r="BS811" s="45">
        <v>1464.013434361443</v>
      </c>
      <c r="BT811" s="45">
        <v>0.522</v>
      </c>
      <c r="BU811" s="23"/>
      <c r="BV811" s="23"/>
      <c r="BW811" s="23"/>
      <c r="BX811" s="23"/>
      <c r="BY811" s="23"/>
      <c r="BZ811" s="23"/>
      <c r="CA811" s="23"/>
    </row>
    <row r="812" ht="15.75" customHeight="1">
      <c r="A812" s="45">
        <v>1452.6486570354537</v>
      </c>
      <c r="B812" s="46"/>
      <c r="C812" s="45"/>
      <c r="D812" s="45"/>
      <c r="E812" s="45"/>
      <c r="F812" s="45"/>
      <c r="G812" s="45"/>
      <c r="H812" s="45">
        <v>1452.6486570354537</v>
      </c>
      <c r="I812" s="46">
        <v>0.05</v>
      </c>
      <c r="J812" s="45"/>
      <c r="K812" s="45"/>
      <c r="L812" s="45"/>
      <c r="M812" s="45"/>
      <c r="N812" s="45"/>
      <c r="O812" s="45">
        <v>1452.6486570354537</v>
      </c>
      <c r="P812" s="45">
        <v>0.002084322252524508</v>
      </c>
      <c r="Q812" s="45"/>
      <c r="R812" s="45"/>
      <c r="S812" s="45"/>
      <c r="T812" s="45"/>
      <c r="U812" s="45"/>
      <c r="V812" s="45">
        <v>1452.6486570354537</v>
      </c>
      <c r="W812" s="45">
        <v>0.005686297633964768</v>
      </c>
      <c r="X812" s="45"/>
      <c r="Y812" s="45"/>
      <c r="Z812" s="45"/>
      <c r="AA812" s="45"/>
      <c r="AB812" s="45"/>
      <c r="AC812" s="45">
        <v>1452.6486570354537</v>
      </c>
      <c r="AD812" s="45">
        <v>1956.2172919584286</v>
      </c>
      <c r="AE812" s="45"/>
      <c r="AF812" s="45"/>
      <c r="AG812" s="45"/>
      <c r="AH812" s="45"/>
      <c r="AI812" s="45"/>
      <c r="AJ812" s="45">
        <v>1452.6486570354537</v>
      </c>
      <c r="AK812" s="45">
        <v>0.007</v>
      </c>
      <c r="AL812" s="45"/>
      <c r="AM812" s="45"/>
      <c r="AN812" s="45"/>
      <c r="AO812" s="23"/>
      <c r="AP812" s="23"/>
      <c r="AQ812" s="45">
        <v>1452.6486570354537</v>
      </c>
      <c r="AR812" s="45"/>
      <c r="AS812" s="23"/>
      <c r="AT812" s="23"/>
      <c r="AU812" s="23"/>
      <c r="AV812" s="23"/>
      <c r="AW812" s="23"/>
      <c r="AX812" s="45">
        <v>1452.6486570354537</v>
      </c>
      <c r="AY812" s="23"/>
      <c r="AZ812" s="23"/>
      <c r="BA812" s="23"/>
      <c r="BB812" s="23"/>
      <c r="BC812" s="23"/>
      <c r="BD812" s="23"/>
      <c r="BE812" s="45">
        <v>1452.6486570354537</v>
      </c>
      <c r="BF812" s="45">
        <v>11.0</v>
      </c>
      <c r="BG812" s="23"/>
      <c r="BH812" s="23"/>
      <c r="BI812" s="23"/>
      <c r="BJ812" s="23"/>
      <c r="BK812" s="23"/>
      <c r="BL812" s="45">
        <v>1452.6486570354537</v>
      </c>
      <c r="BM812" s="45">
        <v>1.191</v>
      </c>
      <c r="BN812" s="23"/>
      <c r="BO812" s="23"/>
      <c r="BP812" s="23"/>
      <c r="BQ812" s="23"/>
      <c r="BR812" s="23"/>
      <c r="BS812" s="45">
        <v>1452.6486570354537</v>
      </c>
      <c r="BT812" s="45">
        <v>0.564</v>
      </c>
      <c r="BU812" s="23"/>
      <c r="BV812" s="23"/>
      <c r="BW812" s="23"/>
      <c r="BX812" s="23"/>
      <c r="BY812" s="23"/>
      <c r="BZ812" s="23"/>
      <c r="CA812" s="23"/>
    </row>
    <row r="813" ht="15.75" customHeight="1">
      <c r="A813" s="45">
        <v>1450.2295372218634</v>
      </c>
      <c r="B813" s="46"/>
      <c r="C813" s="45"/>
      <c r="D813" s="45"/>
      <c r="E813" s="45"/>
      <c r="F813" s="45"/>
      <c r="G813" s="45"/>
      <c r="H813" s="45">
        <v>1450.2295372218634</v>
      </c>
      <c r="I813" s="46">
        <v>0.078</v>
      </c>
      <c r="J813" s="45"/>
      <c r="K813" s="45"/>
      <c r="L813" s="45"/>
      <c r="M813" s="45"/>
      <c r="N813" s="45"/>
      <c r="O813" s="45">
        <v>1450.2295372218634</v>
      </c>
      <c r="P813" s="45">
        <v>0.0018798802324898726</v>
      </c>
      <c r="Q813" s="45"/>
      <c r="R813" s="45"/>
      <c r="S813" s="45"/>
      <c r="T813" s="45"/>
      <c r="U813" s="45"/>
      <c r="V813" s="45">
        <v>1450.2295372218634</v>
      </c>
      <c r="W813" s="45">
        <v>0.0056383197322843895</v>
      </c>
      <c r="X813" s="45"/>
      <c r="Y813" s="45"/>
      <c r="Z813" s="45"/>
      <c r="AA813" s="45"/>
      <c r="AB813" s="45"/>
      <c r="AC813" s="45">
        <v>1450.2295372218634</v>
      </c>
      <c r="AD813" s="45">
        <v>1952.8268654963895</v>
      </c>
      <c r="AE813" s="45"/>
      <c r="AF813" s="45"/>
      <c r="AG813" s="45"/>
      <c r="AH813" s="45"/>
      <c r="AI813" s="45"/>
      <c r="AJ813" s="45">
        <v>1450.2295372218634</v>
      </c>
      <c r="AK813" s="45">
        <v>0.008</v>
      </c>
      <c r="AL813" s="45"/>
      <c r="AM813" s="45"/>
      <c r="AN813" s="45"/>
      <c r="AO813" s="23"/>
      <c r="AP813" s="23"/>
      <c r="AQ813" s="45">
        <v>1450.2295372218634</v>
      </c>
      <c r="AR813" s="45"/>
      <c r="AS813" s="23"/>
      <c r="AT813" s="23"/>
      <c r="AU813" s="23"/>
      <c r="AV813" s="23"/>
      <c r="AW813" s="23"/>
      <c r="AX813" s="45">
        <v>1450.2295372218634</v>
      </c>
      <c r="AY813" s="23">
        <v>0.241</v>
      </c>
      <c r="AZ813" s="23"/>
      <c r="BA813" s="23"/>
      <c r="BB813" s="23"/>
      <c r="BC813" s="23"/>
      <c r="BD813" s="23"/>
      <c r="BE813" s="45">
        <v>1450.2295372218634</v>
      </c>
      <c r="BF813" s="45">
        <v>11.0</v>
      </c>
      <c r="BG813" s="23"/>
      <c r="BH813" s="23"/>
      <c r="BI813" s="23"/>
      <c r="BJ813" s="23"/>
      <c r="BK813" s="23"/>
      <c r="BL813" s="45">
        <v>1450.2295372218634</v>
      </c>
      <c r="BM813" s="45">
        <v>1.239</v>
      </c>
      <c r="BN813" s="23"/>
      <c r="BO813" s="23"/>
      <c r="BP813" s="23"/>
      <c r="BQ813" s="23"/>
      <c r="BR813" s="23"/>
      <c r="BS813" s="45">
        <v>1450.2295372218634</v>
      </c>
      <c r="BT813" s="45">
        <v>0.569</v>
      </c>
      <c r="BU813" s="23"/>
      <c r="BV813" s="23"/>
      <c r="BW813" s="23"/>
      <c r="BX813" s="23"/>
      <c r="BY813" s="23"/>
      <c r="BZ813" s="23"/>
      <c r="CA813" s="23"/>
    </row>
    <row r="814" ht="15.75" customHeight="1">
      <c r="A814" s="45">
        <v>1442.447011856324</v>
      </c>
      <c r="B814" s="46"/>
      <c r="C814" s="45"/>
      <c r="D814" s="45"/>
      <c r="E814" s="45"/>
      <c r="F814" s="45"/>
      <c r="G814" s="45"/>
      <c r="H814" s="45">
        <v>1442.447011856324</v>
      </c>
      <c r="I814" s="46">
        <v>0.078</v>
      </c>
      <c r="J814" s="45"/>
      <c r="K814" s="45"/>
      <c r="L814" s="45"/>
      <c r="M814" s="45"/>
      <c r="N814" s="45"/>
      <c r="O814" s="45">
        <v>1442.447011856324</v>
      </c>
      <c r="P814" s="45"/>
      <c r="Q814" s="45"/>
      <c r="R814" s="45"/>
      <c r="S814" s="45"/>
      <c r="T814" s="45"/>
      <c r="U814" s="45"/>
      <c r="V814" s="45">
        <v>1442.447011856324</v>
      </c>
      <c r="W814" s="45"/>
      <c r="X814" s="45"/>
      <c r="Y814" s="45"/>
      <c r="Z814" s="45"/>
      <c r="AA814" s="45"/>
      <c r="AB814" s="45"/>
      <c r="AC814" s="45">
        <v>1442.447011856324</v>
      </c>
      <c r="AD814" s="45">
        <v>2048.09613393417</v>
      </c>
      <c r="AE814" s="45"/>
      <c r="AF814" s="45"/>
      <c r="AG814" s="45"/>
      <c r="AH814" s="45"/>
      <c r="AI814" s="45"/>
      <c r="AJ814" s="45">
        <v>1442.447011856324</v>
      </c>
      <c r="AK814" s="45">
        <v>0.01</v>
      </c>
      <c r="AL814" s="45"/>
      <c r="AM814" s="45"/>
      <c r="AN814" s="45"/>
      <c r="AO814" s="23"/>
      <c r="AP814" s="23"/>
      <c r="AQ814" s="45">
        <v>1442.447011856324</v>
      </c>
      <c r="AR814" s="45"/>
      <c r="AS814" s="23"/>
      <c r="AT814" s="23"/>
      <c r="AU814" s="23"/>
      <c r="AV814" s="23"/>
      <c r="AW814" s="23"/>
      <c r="AX814" s="45">
        <v>1442.447011856324</v>
      </c>
      <c r="AY814" s="23">
        <v>0.241</v>
      </c>
      <c r="AZ814" s="23"/>
      <c r="BA814" s="23"/>
      <c r="BB814" s="23"/>
      <c r="BC814" s="23"/>
      <c r="BD814" s="23"/>
      <c r="BE814" s="45">
        <v>1442.447011856324</v>
      </c>
      <c r="BF814" s="45">
        <v>11.0</v>
      </c>
      <c r="BG814" s="23"/>
      <c r="BH814" s="23"/>
      <c r="BI814" s="23"/>
      <c r="BJ814" s="23"/>
      <c r="BK814" s="23"/>
      <c r="BL814" s="45">
        <v>1442.447011856324</v>
      </c>
      <c r="BM814" s="45">
        <v>1.367</v>
      </c>
      <c r="BN814" s="23"/>
      <c r="BO814" s="23"/>
      <c r="BP814" s="23"/>
      <c r="BQ814" s="23"/>
      <c r="BR814" s="23"/>
      <c r="BS814" s="45">
        <v>1442.447011856324</v>
      </c>
      <c r="BT814" s="45">
        <v>0.608</v>
      </c>
      <c r="BU814" s="23"/>
      <c r="BV814" s="23"/>
      <c r="BW814" s="23"/>
      <c r="BX814" s="23"/>
      <c r="BY814" s="23"/>
      <c r="BZ814" s="23"/>
      <c r="CA814" s="23"/>
    </row>
    <row r="815" ht="15.75" customHeight="1">
      <c r="A815" s="45">
        <v>1431.1911799661668</v>
      </c>
      <c r="B815" s="46"/>
      <c r="C815" s="45"/>
      <c r="D815" s="45"/>
      <c r="E815" s="45"/>
      <c r="F815" s="45"/>
      <c r="G815" s="45"/>
      <c r="H815" s="45">
        <v>1431.1911799661668</v>
      </c>
      <c r="I815" s="46">
        <v>0.068</v>
      </c>
      <c r="J815" s="45"/>
      <c r="K815" s="45"/>
      <c r="L815" s="45"/>
      <c r="M815" s="45"/>
      <c r="N815" s="45"/>
      <c r="O815" s="45">
        <v>1431.1911799661668</v>
      </c>
      <c r="P815" s="45">
        <v>0.0020730737533074042</v>
      </c>
      <c r="Q815" s="45"/>
      <c r="R815" s="45"/>
      <c r="S815" s="45"/>
      <c r="T815" s="45"/>
      <c r="U815" s="45"/>
      <c r="V815" s="45">
        <v>1431.1911799661668</v>
      </c>
      <c r="W815" s="45">
        <v>0.005778089440886023</v>
      </c>
      <c r="X815" s="45"/>
      <c r="Y815" s="45"/>
      <c r="Z815" s="45"/>
      <c r="AA815" s="45"/>
      <c r="AB815" s="45"/>
      <c r="AC815" s="45">
        <v>1431.1911799661668</v>
      </c>
      <c r="AD815" s="45">
        <v>2174.8622818559056</v>
      </c>
      <c r="AE815" s="45"/>
      <c r="AF815" s="45"/>
      <c r="AG815" s="45"/>
      <c r="AH815" s="45"/>
      <c r="AI815" s="45"/>
      <c r="AJ815" s="45">
        <v>1431.1911799661668</v>
      </c>
      <c r="AK815" s="45">
        <v>0.01</v>
      </c>
      <c r="AL815" s="45"/>
      <c r="AM815" s="45"/>
      <c r="AN815" s="45"/>
      <c r="AO815" s="23"/>
      <c r="AP815" s="23"/>
      <c r="AQ815" s="45">
        <v>1431.1911799661668</v>
      </c>
      <c r="AR815" s="45"/>
      <c r="AS815" s="23"/>
      <c r="AT815" s="23"/>
      <c r="AU815" s="23"/>
      <c r="AV815" s="23"/>
      <c r="AW815" s="23"/>
      <c r="AX815" s="45">
        <v>1431.1911799661668</v>
      </c>
      <c r="AY815" s="23">
        <v>0.241</v>
      </c>
      <c r="AZ815" s="23"/>
      <c r="BA815" s="23"/>
      <c r="BB815" s="23"/>
      <c r="BC815" s="23"/>
      <c r="BD815" s="23"/>
      <c r="BE815" s="45">
        <v>1431.1911799661668</v>
      </c>
      <c r="BF815" s="45">
        <v>11.0</v>
      </c>
      <c r="BG815" s="23"/>
      <c r="BH815" s="23"/>
      <c r="BI815" s="23"/>
      <c r="BJ815" s="23"/>
      <c r="BK815" s="23"/>
      <c r="BL815" s="45">
        <v>1431.1911799661668</v>
      </c>
      <c r="BM815" s="45">
        <v>1.55</v>
      </c>
      <c r="BN815" s="23"/>
      <c r="BO815" s="23"/>
      <c r="BP815" s="23"/>
      <c r="BQ815" s="23"/>
      <c r="BR815" s="23"/>
      <c r="BS815" s="45">
        <v>1431.1911799661668</v>
      </c>
      <c r="BT815" s="45">
        <v>0.648</v>
      </c>
      <c r="BU815" s="23"/>
      <c r="BV815" s="23"/>
      <c r="BW815" s="23"/>
      <c r="BX815" s="23"/>
      <c r="BY815" s="23"/>
      <c r="BZ815" s="23"/>
      <c r="CA815" s="23"/>
    </row>
    <row r="816" ht="15.75" customHeight="1">
      <c r="A816" s="45">
        <v>1427.351101785047</v>
      </c>
      <c r="B816" s="46"/>
      <c r="C816" s="45"/>
      <c r="D816" s="45"/>
      <c r="E816" s="45"/>
      <c r="F816" s="45"/>
      <c r="G816" s="45"/>
      <c r="H816" s="45">
        <v>1427.351101785047</v>
      </c>
      <c r="I816" s="46">
        <v>0.05</v>
      </c>
      <c r="J816" s="45"/>
      <c r="K816" s="45"/>
      <c r="L816" s="45"/>
      <c r="M816" s="45"/>
      <c r="N816" s="45"/>
      <c r="O816" s="45">
        <v>1427.351101785047</v>
      </c>
      <c r="P816" s="45">
        <v>0.0018201155537669953</v>
      </c>
      <c r="Q816" s="45"/>
      <c r="R816" s="45"/>
      <c r="S816" s="45"/>
      <c r="T816" s="45"/>
      <c r="U816" s="45"/>
      <c r="V816" s="45">
        <v>1427.351101785047</v>
      </c>
      <c r="W816" s="45">
        <v>0.005827416712179137</v>
      </c>
      <c r="X816" s="45"/>
      <c r="Y816" s="45"/>
      <c r="Z816" s="45"/>
      <c r="AA816" s="45"/>
      <c r="AB816" s="45"/>
      <c r="AC816" s="45">
        <v>1427.351101785047</v>
      </c>
      <c r="AD816" s="45">
        <v>2313.231193768145</v>
      </c>
      <c r="AE816" s="45"/>
      <c r="AF816" s="45"/>
      <c r="AG816" s="45"/>
      <c r="AH816" s="45"/>
      <c r="AI816" s="45"/>
      <c r="AJ816" s="45">
        <v>1427.351101785047</v>
      </c>
      <c r="AK816" s="45">
        <v>0.011</v>
      </c>
      <c r="AL816" s="45"/>
      <c r="AM816" s="45"/>
      <c r="AN816" s="45"/>
      <c r="AO816" s="23"/>
      <c r="AP816" s="23"/>
      <c r="AQ816" s="45">
        <v>1427.351101785047</v>
      </c>
      <c r="AR816" s="45"/>
      <c r="AS816" s="23"/>
      <c r="AT816" s="23"/>
      <c r="AU816" s="23"/>
      <c r="AV816" s="23"/>
      <c r="AW816" s="23"/>
      <c r="AX816" s="45">
        <v>1427.351101785047</v>
      </c>
      <c r="AY816" s="23">
        <v>0.241</v>
      </c>
      <c r="AZ816" s="23"/>
      <c r="BA816" s="23"/>
      <c r="BB816" s="23"/>
      <c r="BC816" s="23"/>
      <c r="BD816" s="23"/>
      <c r="BE816" s="45">
        <v>1427.351101785047</v>
      </c>
      <c r="BF816" s="45">
        <v>11.0</v>
      </c>
      <c r="BG816" s="23"/>
      <c r="BH816" s="23"/>
      <c r="BI816" s="23"/>
      <c r="BJ816" s="23"/>
      <c r="BK816" s="23"/>
      <c r="BL816" s="45">
        <v>1427.351101785047</v>
      </c>
      <c r="BM816" s="45">
        <v>1.662</v>
      </c>
      <c r="BN816" s="23"/>
      <c r="BO816" s="23"/>
      <c r="BP816" s="23"/>
      <c r="BQ816" s="23"/>
      <c r="BR816" s="23"/>
      <c r="BS816" s="45">
        <v>1427.351101785047</v>
      </c>
      <c r="BT816" s="45">
        <v>0.667</v>
      </c>
      <c r="BU816" s="23"/>
      <c r="BV816" s="23"/>
      <c r="BW816" s="23"/>
      <c r="BX816" s="23"/>
      <c r="BY816" s="23"/>
      <c r="BZ816" s="23"/>
      <c r="CA816" s="23"/>
    </row>
    <row r="817" ht="15.75" customHeight="1">
      <c r="A817" s="45">
        <v>1425.9117933972007</v>
      </c>
      <c r="B817" s="46"/>
      <c r="C817" s="45"/>
      <c r="D817" s="45"/>
      <c r="E817" s="45"/>
      <c r="F817" s="45"/>
      <c r="G817" s="45"/>
      <c r="H817" s="45">
        <v>1425.9117933972007</v>
      </c>
      <c r="I817" s="46">
        <v>0.05</v>
      </c>
      <c r="J817" s="45"/>
      <c r="K817" s="45"/>
      <c r="L817" s="45"/>
      <c r="M817" s="45"/>
      <c r="N817" s="45"/>
      <c r="O817" s="45">
        <v>1425.9117933972007</v>
      </c>
      <c r="P817" s="45"/>
      <c r="Q817" s="45"/>
      <c r="R817" s="45"/>
      <c r="S817" s="45"/>
      <c r="T817" s="45"/>
      <c r="U817" s="45"/>
      <c r="V817" s="45">
        <v>1425.9117933972007</v>
      </c>
      <c r="W817" s="45"/>
      <c r="X817" s="45"/>
      <c r="Y817" s="45"/>
      <c r="Z817" s="45"/>
      <c r="AA817" s="45"/>
      <c r="AB817" s="45"/>
      <c r="AC817" s="45">
        <v>1425.9117933972007</v>
      </c>
      <c r="AD817" s="45">
        <v>2247.160394676457</v>
      </c>
      <c r="AE817" s="45"/>
      <c r="AF817" s="45"/>
      <c r="AG817" s="45"/>
      <c r="AH817" s="45"/>
      <c r="AI817" s="45"/>
      <c r="AJ817" s="45">
        <v>1425.9117933972007</v>
      </c>
      <c r="AK817" s="45">
        <v>0.012</v>
      </c>
      <c r="AL817" s="45"/>
      <c r="AM817" s="45"/>
      <c r="AN817" s="45"/>
      <c r="AO817" s="23"/>
      <c r="AP817" s="23"/>
      <c r="AQ817" s="45">
        <v>1425.9117933972007</v>
      </c>
      <c r="AR817" s="45"/>
      <c r="AS817" s="23"/>
      <c r="AT817" s="23"/>
      <c r="AU817" s="23"/>
      <c r="AV817" s="23"/>
      <c r="AW817" s="23"/>
      <c r="AX817" s="45">
        <v>1425.9117933972007</v>
      </c>
      <c r="AY817" s="23">
        <v>0.23</v>
      </c>
      <c r="AZ817" s="23"/>
      <c r="BA817" s="23"/>
      <c r="BB817" s="23"/>
      <c r="BC817" s="23"/>
      <c r="BD817" s="23"/>
      <c r="BE817" s="45">
        <v>1425.9117933972007</v>
      </c>
      <c r="BF817" s="45">
        <v>6.0</v>
      </c>
      <c r="BG817" s="23"/>
      <c r="BH817" s="23"/>
      <c r="BI817" s="23"/>
      <c r="BJ817" s="23"/>
      <c r="BK817" s="23"/>
      <c r="BL817" s="45">
        <v>1425.9117933972007</v>
      </c>
      <c r="BM817" s="45">
        <v>1.798</v>
      </c>
      <c r="BN817" s="23"/>
      <c r="BO817" s="23"/>
      <c r="BP817" s="23"/>
      <c r="BQ817" s="23"/>
      <c r="BR817" s="23"/>
      <c r="BS817" s="45">
        <v>1425.9117933972007</v>
      </c>
      <c r="BT817" s="45">
        <v>0.694</v>
      </c>
      <c r="BU817" s="23"/>
      <c r="BV817" s="23"/>
      <c r="BW817" s="23"/>
      <c r="BX817" s="23"/>
      <c r="BY817" s="23"/>
      <c r="BZ817" s="23"/>
      <c r="CA817" s="23"/>
    </row>
    <row r="818" ht="15.75" customHeight="1">
      <c r="A818" s="45">
        <v>1415.9008897810427</v>
      </c>
      <c r="B818" s="46"/>
      <c r="C818" s="45"/>
      <c r="D818" s="45"/>
      <c r="E818" s="45"/>
      <c r="F818" s="45"/>
      <c r="G818" s="45"/>
      <c r="H818" s="45">
        <v>1415.9008897810427</v>
      </c>
      <c r="I818" s="46">
        <v>0.05</v>
      </c>
      <c r="J818" s="45"/>
      <c r="K818" s="45"/>
      <c r="L818" s="45"/>
      <c r="M818" s="45"/>
      <c r="N818" s="45"/>
      <c r="O818" s="45">
        <v>1415.9008897810427</v>
      </c>
      <c r="P818" s="45">
        <v>0.0019373024686085247</v>
      </c>
      <c r="Q818" s="45"/>
      <c r="R818" s="45"/>
      <c r="S818" s="45"/>
      <c r="T818" s="45"/>
      <c r="U818" s="45"/>
      <c r="V818" s="45">
        <v>1415.9008897810427</v>
      </c>
      <c r="W818" s="45">
        <v>0.00570399476096922</v>
      </c>
      <c r="X818" s="45"/>
      <c r="Y818" s="45"/>
      <c r="Z818" s="45"/>
      <c r="AA818" s="45"/>
      <c r="AB818" s="45"/>
      <c r="AC818" s="45">
        <v>1415.9008897810427</v>
      </c>
      <c r="AD818" s="45">
        <v>2491.8140144073345</v>
      </c>
      <c r="AE818" s="45"/>
      <c r="AF818" s="45"/>
      <c r="AG818" s="45"/>
      <c r="AH818" s="45"/>
      <c r="AI818" s="45"/>
      <c r="AJ818" s="45">
        <v>1415.9008897810427</v>
      </c>
      <c r="AK818" s="45">
        <v>0.013</v>
      </c>
      <c r="AL818" s="45"/>
      <c r="AM818" s="45"/>
      <c r="AN818" s="45"/>
      <c r="AO818" s="23"/>
      <c r="AP818" s="23"/>
      <c r="AQ818" s="45">
        <v>1415.9008897810427</v>
      </c>
      <c r="AR818" s="45"/>
      <c r="AS818" s="23"/>
      <c r="AT818" s="23"/>
      <c r="AU818" s="23"/>
      <c r="AV818" s="23"/>
      <c r="AW818" s="23"/>
      <c r="AX818" s="45">
        <v>1415.9008897810427</v>
      </c>
      <c r="AY818" s="23">
        <v>0.23</v>
      </c>
      <c r="AZ818" s="23"/>
      <c r="BA818" s="23"/>
      <c r="BB818" s="23"/>
      <c r="BC818" s="23"/>
      <c r="BD818" s="23"/>
      <c r="BE818" s="45">
        <v>1415.9008897810427</v>
      </c>
      <c r="BF818" s="45">
        <v>6.0</v>
      </c>
      <c r="BG818" s="23"/>
      <c r="BH818" s="23"/>
      <c r="BI818" s="23"/>
      <c r="BJ818" s="23"/>
      <c r="BK818" s="23"/>
      <c r="BL818" s="45">
        <v>1415.9008897810427</v>
      </c>
      <c r="BM818" s="45">
        <v>1.957</v>
      </c>
      <c r="BN818" s="23"/>
      <c r="BO818" s="23"/>
      <c r="BP818" s="23"/>
      <c r="BQ818" s="23"/>
      <c r="BR818" s="23"/>
      <c r="BS818" s="45">
        <v>1415.9008897810427</v>
      </c>
      <c r="BT818" s="45">
        <v>0.72</v>
      </c>
      <c r="BU818" s="23"/>
      <c r="BV818" s="23"/>
      <c r="BW818" s="23"/>
      <c r="BX818" s="23"/>
      <c r="BY818" s="23"/>
      <c r="BZ818" s="23"/>
      <c r="CA818" s="23"/>
    </row>
    <row r="819" ht="15.75" customHeight="1">
      <c r="A819" s="45">
        <v>1408.1986933650094</v>
      </c>
      <c r="B819" s="46"/>
      <c r="C819" s="45"/>
      <c r="D819" s="45"/>
      <c r="E819" s="45"/>
      <c r="F819" s="45"/>
      <c r="G819" s="45"/>
      <c r="H819" s="45">
        <v>1408.1986933650094</v>
      </c>
      <c r="I819" s="46">
        <v>0.05</v>
      </c>
      <c r="J819" s="45"/>
      <c r="K819" s="45"/>
      <c r="L819" s="45"/>
      <c r="M819" s="45"/>
      <c r="N819" s="45"/>
      <c r="O819" s="45">
        <v>1408.1986933650094</v>
      </c>
      <c r="P819" s="45">
        <v>0.0018850048079642513</v>
      </c>
      <c r="Q819" s="45"/>
      <c r="R819" s="45"/>
      <c r="S819" s="45"/>
      <c r="T819" s="45"/>
      <c r="U819" s="45"/>
      <c r="V819" s="45">
        <v>1408.1986933650094</v>
      </c>
      <c r="W819" s="45">
        <v>0.005452090050342214</v>
      </c>
      <c r="X819" s="45"/>
      <c r="Y819" s="45"/>
      <c r="Z819" s="45"/>
      <c r="AA819" s="45"/>
      <c r="AB819" s="45"/>
      <c r="AC819" s="45">
        <v>1408.1986933650094</v>
      </c>
      <c r="AD819" s="45">
        <v>2711.1261949205273</v>
      </c>
      <c r="AE819" s="45"/>
      <c r="AF819" s="45"/>
      <c r="AG819" s="45"/>
      <c r="AH819" s="45"/>
      <c r="AI819" s="45"/>
      <c r="AJ819" s="45">
        <v>1408.1986933650094</v>
      </c>
      <c r="AK819" s="45">
        <v>0.014</v>
      </c>
      <c r="AL819" s="45"/>
      <c r="AM819" s="45"/>
      <c r="AN819" s="45"/>
      <c r="AO819" s="23"/>
      <c r="AP819" s="23"/>
      <c r="AQ819" s="45">
        <v>1408.1986933650094</v>
      </c>
      <c r="AR819" s="45"/>
      <c r="AS819" s="23"/>
      <c r="AT819" s="23"/>
      <c r="AU819" s="23"/>
      <c r="AV819" s="23"/>
      <c r="AW819" s="23"/>
      <c r="AX819" s="45">
        <v>1408.1986933650094</v>
      </c>
      <c r="AY819" s="23">
        <v>0.23</v>
      </c>
      <c r="AZ819" s="23"/>
      <c r="BA819" s="23"/>
      <c r="BB819" s="23"/>
      <c r="BC819" s="23"/>
      <c r="BD819" s="23"/>
      <c r="BE819" s="45">
        <v>1408.1986933650094</v>
      </c>
      <c r="BF819" s="45">
        <v>3.0</v>
      </c>
      <c r="BG819" s="23"/>
      <c r="BH819" s="23"/>
      <c r="BI819" s="23"/>
      <c r="BJ819" s="23"/>
      <c r="BK819" s="23"/>
      <c r="BL819" s="45">
        <v>1408.1986933650094</v>
      </c>
      <c r="BM819" s="45">
        <v>2.155</v>
      </c>
      <c r="BN819" s="23"/>
      <c r="BO819" s="23"/>
      <c r="BP819" s="23"/>
      <c r="BQ819" s="23"/>
      <c r="BR819" s="23"/>
      <c r="BS819" s="45">
        <v>1408.1986933650094</v>
      </c>
      <c r="BT819" s="45">
        <v>0.722</v>
      </c>
      <c r="BU819" s="23"/>
      <c r="BV819" s="23"/>
      <c r="BW819" s="23"/>
      <c r="BX819" s="23"/>
      <c r="BY819" s="23"/>
      <c r="BZ819" s="23"/>
      <c r="CA819" s="23"/>
    </row>
    <row r="820" ht="15.75" customHeight="1">
      <c r="A820" s="45">
        <v>1400.8946181477652</v>
      </c>
      <c r="B820" s="46"/>
      <c r="C820" s="45"/>
      <c r="D820" s="45"/>
      <c r="E820" s="45"/>
      <c r="F820" s="45"/>
      <c r="G820" s="45"/>
      <c r="H820" s="45">
        <v>1400.8946181477652</v>
      </c>
      <c r="I820" s="46">
        <v>0.05</v>
      </c>
      <c r="J820" s="45"/>
      <c r="K820" s="45"/>
      <c r="L820" s="45"/>
      <c r="M820" s="45"/>
      <c r="N820" s="45"/>
      <c r="O820" s="45">
        <v>1400.8946181477652</v>
      </c>
      <c r="P820" s="45"/>
      <c r="Q820" s="45"/>
      <c r="R820" s="45"/>
      <c r="S820" s="45"/>
      <c r="T820" s="45"/>
      <c r="U820" s="45"/>
      <c r="V820" s="45">
        <v>1400.8946181477652</v>
      </c>
      <c r="W820" s="45"/>
      <c r="X820" s="45"/>
      <c r="Y820" s="45"/>
      <c r="Z820" s="45"/>
      <c r="AA820" s="45"/>
      <c r="AB820" s="45"/>
      <c r="AC820" s="45">
        <v>1400.8946181477652</v>
      </c>
      <c r="AD820" s="45">
        <v>2829.787828809437</v>
      </c>
      <c r="AE820" s="45"/>
      <c r="AF820" s="45"/>
      <c r="AG820" s="45"/>
      <c r="AH820" s="45"/>
      <c r="AI820" s="45"/>
      <c r="AJ820" s="45">
        <v>1400.8946181477652</v>
      </c>
      <c r="AK820" s="45">
        <v>0.013</v>
      </c>
      <c r="AL820" s="45"/>
      <c r="AM820" s="45"/>
      <c r="AN820" s="45"/>
      <c r="AO820" s="23"/>
      <c r="AP820" s="23"/>
      <c r="AQ820" s="45">
        <v>1400.8946181477652</v>
      </c>
      <c r="AR820" s="45"/>
      <c r="AS820" s="23"/>
      <c r="AT820" s="23"/>
      <c r="AU820" s="23"/>
      <c r="AV820" s="23"/>
      <c r="AW820" s="23"/>
      <c r="AX820" s="45">
        <v>1400.8946181477652</v>
      </c>
      <c r="AY820" s="23">
        <v>0.23</v>
      </c>
      <c r="AZ820" s="23"/>
      <c r="BA820" s="23"/>
      <c r="BB820" s="23"/>
      <c r="BC820" s="23"/>
      <c r="BD820" s="23"/>
      <c r="BE820" s="45">
        <v>1400.8946181477652</v>
      </c>
      <c r="BF820" s="45">
        <v>3.0</v>
      </c>
      <c r="BG820" s="23"/>
      <c r="BH820" s="23"/>
      <c r="BI820" s="23"/>
      <c r="BJ820" s="23"/>
      <c r="BK820" s="23"/>
      <c r="BL820" s="45">
        <v>1400.8946181477652</v>
      </c>
      <c r="BM820" s="45">
        <v>2.292</v>
      </c>
      <c r="BN820" s="23"/>
      <c r="BO820" s="23"/>
      <c r="BP820" s="23"/>
      <c r="BQ820" s="23"/>
      <c r="BR820" s="23"/>
      <c r="BS820" s="45">
        <v>1400.8946181477652</v>
      </c>
      <c r="BT820" s="45">
        <v>0.729</v>
      </c>
      <c r="BU820" s="23"/>
      <c r="BV820" s="23"/>
      <c r="BW820" s="23"/>
      <c r="BX820" s="23"/>
      <c r="BY820" s="23"/>
      <c r="BZ820" s="23"/>
      <c r="CA820" s="23"/>
    </row>
    <row r="821" ht="15.75" customHeight="1">
      <c r="A821" s="45">
        <v>10.213339906499764</v>
      </c>
      <c r="B821" s="46">
        <v>0.043</v>
      </c>
      <c r="C821" s="45"/>
      <c r="D821" s="45"/>
      <c r="E821" s="45"/>
      <c r="F821" s="45"/>
      <c r="G821" s="45"/>
      <c r="H821" s="45">
        <v>10.213339906499764</v>
      </c>
      <c r="I821" s="46">
        <v>0.123</v>
      </c>
      <c r="J821" s="45"/>
      <c r="K821" s="45"/>
      <c r="L821" s="45"/>
      <c r="M821" s="45"/>
      <c r="N821" s="45"/>
      <c r="O821" s="45">
        <v>10.213339906499764</v>
      </c>
      <c r="P821" s="45"/>
      <c r="Q821" s="45"/>
      <c r="R821" s="45"/>
      <c r="S821" s="45"/>
      <c r="T821" s="45"/>
      <c r="U821" s="45"/>
      <c r="V821" s="45">
        <v>10.213339906499764</v>
      </c>
      <c r="W821" s="45"/>
      <c r="X821" s="45"/>
      <c r="Y821" s="45"/>
      <c r="Z821" s="45"/>
      <c r="AA821" s="45"/>
      <c r="AB821" s="45"/>
      <c r="AC821" s="45">
        <v>10.213339906499764</v>
      </c>
      <c r="AD821" s="45">
        <v>3.536539618486127</v>
      </c>
      <c r="AE821" s="45"/>
      <c r="AF821" s="45"/>
      <c r="AG821" s="45"/>
      <c r="AH821" s="45"/>
      <c r="AI821" s="45"/>
      <c r="AJ821" s="45">
        <v>10.213339906499764</v>
      </c>
      <c r="AK821" s="45">
        <v>0.026</v>
      </c>
      <c r="AL821" s="45"/>
      <c r="AM821" s="45"/>
      <c r="AN821" s="45"/>
      <c r="AO821" s="23"/>
      <c r="AP821" s="23"/>
      <c r="AQ821" s="45">
        <v>10.213339906499764</v>
      </c>
      <c r="AR821" s="45">
        <v>0.067</v>
      </c>
      <c r="AS821" s="23"/>
      <c r="AT821" s="23"/>
      <c r="AU821" s="23"/>
      <c r="AV821" s="23"/>
      <c r="AW821" s="23"/>
      <c r="AX821" s="45">
        <v>10.213339906499764</v>
      </c>
      <c r="AY821" s="23"/>
      <c r="AZ821" s="23"/>
      <c r="BA821" s="23"/>
      <c r="BB821" s="23"/>
      <c r="BC821" s="23"/>
      <c r="BD821" s="23"/>
      <c r="BE821" s="45">
        <v>10.213339906499764</v>
      </c>
      <c r="BF821" s="45"/>
      <c r="BG821" s="23"/>
      <c r="BH821" s="23"/>
      <c r="BI821" s="23"/>
      <c r="BJ821" s="23"/>
      <c r="BK821" s="23"/>
      <c r="BL821" s="45">
        <v>10.213339906499764</v>
      </c>
      <c r="BM821" s="45">
        <v>0.003</v>
      </c>
      <c r="BN821" s="23"/>
      <c r="BO821" s="23"/>
      <c r="BP821" s="23"/>
      <c r="BQ821" s="23"/>
      <c r="BR821" s="23"/>
      <c r="BS821" s="45">
        <v>10.213339906499764</v>
      </c>
      <c r="BT821" s="45">
        <v>0.005</v>
      </c>
      <c r="BU821" s="23"/>
      <c r="BV821" s="23"/>
      <c r="BW821" s="23"/>
      <c r="BX821" s="23"/>
      <c r="BY821" s="23"/>
      <c r="BZ821" s="23"/>
      <c r="CA821" s="23"/>
    </row>
    <row r="822" ht="15.75" customHeight="1">
      <c r="A822" s="45">
        <v>10.049586357685053</v>
      </c>
      <c r="B822" s="46">
        <v>0.045</v>
      </c>
      <c r="C822" s="45"/>
      <c r="D822" s="45"/>
      <c r="E822" s="45"/>
      <c r="F822" s="45"/>
      <c r="G822" s="45"/>
      <c r="H822" s="45">
        <v>10.049586357685053</v>
      </c>
      <c r="I822" s="46">
        <v>0.121</v>
      </c>
      <c r="J822" s="45"/>
      <c r="K822" s="45"/>
      <c r="L822" s="45"/>
      <c r="M822" s="45"/>
      <c r="N822" s="45"/>
      <c r="O822" s="45">
        <v>10.049586357685053</v>
      </c>
      <c r="P822" s="45">
        <v>7.073585388066234E-4</v>
      </c>
      <c r="Q822" s="45"/>
      <c r="R822" s="45"/>
      <c r="S822" s="45"/>
      <c r="T822" s="45"/>
      <c r="U822" s="45"/>
      <c r="V822" s="45">
        <v>10.049586357685053</v>
      </c>
      <c r="W822" s="45"/>
      <c r="X822" s="45"/>
      <c r="Y822" s="45"/>
      <c r="Z822" s="45"/>
      <c r="AA822" s="45"/>
      <c r="AB822" s="45"/>
      <c r="AC822" s="45">
        <v>10.049586357685053</v>
      </c>
      <c r="AD822" s="45">
        <v>4.121752090499427</v>
      </c>
      <c r="AE822" s="45"/>
      <c r="AF822" s="45"/>
      <c r="AG822" s="45"/>
      <c r="AH822" s="45"/>
      <c r="AI822" s="45"/>
      <c r="AJ822" s="45">
        <v>10.049586357685053</v>
      </c>
      <c r="AK822" s="45">
        <v>0.025</v>
      </c>
      <c r="AL822" s="45"/>
      <c r="AM822" s="45"/>
      <c r="AN822" s="45"/>
      <c r="AO822" s="23"/>
      <c r="AP822" s="23"/>
      <c r="AQ822" s="45">
        <v>10.049586357685053</v>
      </c>
      <c r="AR822" s="45">
        <v>0.064</v>
      </c>
      <c r="AS822" s="23"/>
      <c r="AT822" s="23"/>
      <c r="AU822" s="23"/>
      <c r="AV822" s="23"/>
      <c r="AW822" s="23"/>
      <c r="AX822" s="45">
        <v>10.049586357685053</v>
      </c>
      <c r="AY822" s="23"/>
      <c r="AZ822" s="23"/>
      <c r="BA822" s="23"/>
      <c r="BB822" s="23"/>
      <c r="BC822" s="23"/>
      <c r="BD822" s="23"/>
      <c r="BE822" s="45">
        <v>10.049586357685053</v>
      </c>
      <c r="BF822" s="45"/>
      <c r="BG822" s="23"/>
      <c r="BH822" s="23"/>
      <c r="BI822" s="23"/>
      <c r="BJ822" s="23"/>
      <c r="BK822" s="23"/>
      <c r="BL822" s="45">
        <v>10.049586357685053</v>
      </c>
      <c r="BM822" s="45">
        <v>0.006</v>
      </c>
      <c r="BN822" s="23"/>
      <c r="BO822" s="23"/>
      <c r="BP822" s="23"/>
      <c r="BQ822" s="23"/>
      <c r="BR822" s="23"/>
      <c r="BS822" s="45">
        <v>10.049586357685053</v>
      </c>
      <c r="BT822" s="45">
        <v>0.007</v>
      </c>
      <c r="BU822" s="23"/>
      <c r="BV822" s="23"/>
      <c r="BW822" s="23"/>
      <c r="BX822" s="23"/>
      <c r="BY822" s="23"/>
      <c r="BZ822" s="23"/>
      <c r="CA822" s="23"/>
    </row>
    <row r="823" ht="15.75" customHeight="1">
      <c r="A823" s="45">
        <v>9.898438212350804</v>
      </c>
      <c r="B823" s="46">
        <v>0.044</v>
      </c>
      <c r="C823" s="45"/>
      <c r="D823" s="45"/>
      <c r="E823" s="45"/>
      <c r="F823" s="45"/>
      <c r="G823" s="45"/>
      <c r="H823" s="45">
        <v>9.898438212350804</v>
      </c>
      <c r="I823" s="46">
        <v>0.119</v>
      </c>
      <c r="J823" s="45"/>
      <c r="K823" s="45"/>
      <c r="L823" s="45"/>
      <c r="M823" s="45"/>
      <c r="N823" s="45"/>
      <c r="O823" s="45">
        <v>9.898438212350804</v>
      </c>
      <c r="P823" s="45">
        <v>6.721827371581641E-4</v>
      </c>
      <c r="Q823" s="45"/>
      <c r="R823" s="45"/>
      <c r="S823" s="45"/>
      <c r="T823" s="45"/>
      <c r="U823" s="45"/>
      <c r="V823" s="45">
        <v>9.898438212350804</v>
      </c>
      <c r="W823" s="45">
        <v>0.001865712197017829</v>
      </c>
      <c r="X823" s="45"/>
      <c r="Y823" s="45"/>
      <c r="Z823" s="45"/>
      <c r="AA823" s="45"/>
      <c r="AB823" s="45"/>
      <c r="AC823" s="45">
        <v>9.898438212350804</v>
      </c>
      <c r="AD823" s="45">
        <v>4.040101122412256</v>
      </c>
      <c r="AE823" s="45"/>
      <c r="AF823" s="45"/>
      <c r="AG823" s="45"/>
      <c r="AH823" s="45"/>
      <c r="AI823" s="45"/>
      <c r="AJ823" s="45">
        <v>9.898438212350804</v>
      </c>
      <c r="AK823" s="45">
        <v>0.025</v>
      </c>
      <c r="AL823" s="45"/>
      <c r="AM823" s="45"/>
      <c r="AN823" s="45"/>
      <c r="AO823" s="23"/>
      <c r="AP823" s="23"/>
      <c r="AQ823" s="45">
        <v>9.898438212350804</v>
      </c>
      <c r="AR823" s="45">
        <v>0.062</v>
      </c>
      <c r="AS823" s="23"/>
      <c r="AT823" s="23"/>
      <c r="AU823" s="23"/>
      <c r="AV823" s="23"/>
      <c r="AW823" s="23"/>
      <c r="AX823" s="45">
        <v>9.898438212350804</v>
      </c>
      <c r="AY823" s="23"/>
      <c r="AZ823" s="23"/>
      <c r="BA823" s="23"/>
      <c r="BB823" s="23"/>
      <c r="BC823" s="23"/>
      <c r="BD823" s="23"/>
      <c r="BE823" s="45">
        <v>9.898438212350804</v>
      </c>
      <c r="BF823" s="45"/>
      <c r="BG823" s="23"/>
      <c r="BH823" s="23"/>
      <c r="BI823" s="23"/>
      <c r="BJ823" s="23"/>
      <c r="BK823" s="23"/>
      <c r="BL823" s="45">
        <v>9.898438212350804</v>
      </c>
      <c r="BM823" s="45">
        <v>0.012</v>
      </c>
      <c r="BN823" s="23"/>
      <c r="BO823" s="23"/>
      <c r="BP823" s="23"/>
      <c r="BQ823" s="23"/>
      <c r="BR823" s="23"/>
      <c r="BS823" s="45">
        <v>9.898438212350804</v>
      </c>
      <c r="BT823" s="45">
        <v>0.015</v>
      </c>
      <c r="BU823" s="23"/>
      <c r="BV823" s="23"/>
      <c r="BW823" s="23"/>
      <c r="BX823" s="23"/>
      <c r="BY823" s="23"/>
      <c r="BZ823" s="23"/>
      <c r="CA823" s="23"/>
    </row>
    <row r="824" ht="15.75" customHeight="1">
      <c r="A824" s="45">
        <v>9.747798788042015</v>
      </c>
      <c r="B824" s="46">
        <v>0.043</v>
      </c>
      <c r="C824" s="45"/>
      <c r="D824" s="45"/>
      <c r="E824" s="45"/>
      <c r="F824" s="45"/>
      <c r="G824" s="45"/>
      <c r="H824" s="45">
        <v>9.747798788042015</v>
      </c>
      <c r="I824" s="46">
        <v>0.115</v>
      </c>
      <c r="J824" s="45"/>
      <c r="K824" s="45"/>
      <c r="L824" s="45"/>
      <c r="M824" s="45"/>
      <c r="N824" s="45"/>
      <c r="O824" s="45">
        <v>9.747798788042015</v>
      </c>
      <c r="P824" s="45">
        <v>6.384791115253962E-4</v>
      </c>
      <c r="Q824" s="45"/>
      <c r="R824" s="45"/>
      <c r="S824" s="45"/>
      <c r="T824" s="45"/>
      <c r="U824" s="45"/>
      <c r="V824" s="45">
        <v>9.747798788042015</v>
      </c>
      <c r="W824" s="45">
        <v>0.001812293829901006</v>
      </c>
      <c r="X824" s="45"/>
      <c r="Y824" s="45"/>
      <c r="Z824" s="45"/>
      <c r="AA824" s="45"/>
      <c r="AB824" s="45"/>
      <c r="AC824" s="45">
        <v>9.747798788042015</v>
      </c>
      <c r="AD824" s="45">
        <v>4.009008110485799</v>
      </c>
      <c r="AE824" s="45"/>
      <c r="AF824" s="45"/>
      <c r="AG824" s="45"/>
      <c r="AH824" s="45"/>
      <c r="AI824" s="45"/>
      <c r="AJ824" s="45">
        <v>9.747798788042015</v>
      </c>
      <c r="AK824" s="45">
        <v>0.024</v>
      </c>
      <c r="AL824" s="45"/>
      <c r="AM824" s="45"/>
      <c r="AN824" s="45"/>
      <c r="AO824" s="23"/>
      <c r="AP824" s="23"/>
      <c r="AQ824" s="45">
        <v>9.747798788042015</v>
      </c>
      <c r="AR824" s="45">
        <v>0.06</v>
      </c>
      <c r="AS824" s="23"/>
      <c r="AT824" s="23"/>
      <c r="AU824" s="23"/>
      <c r="AV824" s="23"/>
      <c r="AW824" s="23"/>
      <c r="AX824" s="45">
        <v>9.747798788042015</v>
      </c>
      <c r="AY824" s="23"/>
      <c r="AZ824" s="23"/>
      <c r="BA824" s="23"/>
      <c r="BB824" s="23"/>
      <c r="BC824" s="23"/>
      <c r="BD824" s="23"/>
      <c r="BE824" s="45">
        <v>9.747798788042015</v>
      </c>
      <c r="BF824" s="45">
        <v>89.0</v>
      </c>
      <c r="BG824" s="23"/>
      <c r="BH824" s="23"/>
      <c r="BI824" s="23"/>
      <c r="BJ824" s="23"/>
      <c r="BK824" s="23"/>
      <c r="BL824" s="45">
        <v>9.747798788042015</v>
      </c>
      <c r="BM824" s="45">
        <v>0.031</v>
      </c>
      <c r="BN824" s="23"/>
      <c r="BO824" s="23"/>
      <c r="BP824" s="23"/>
      <c r="BQ824" s="23"/>
      <c r="BR824" s="23"/>
      <c r="BS824" s="45">
        <v>9.747798788042015</v>
      </c>
      <c r="BT824" s="45">
        <v>0.017</v>
      </c>
      <c r="BU824" s="23"/>
      <c r="BV824" s="23"/>
      <c r="BW824" s="23"/>
      <c r="BX824" s="23"/>
      <c r="BY824" s="23"/>
      <c r="BZ824" s="23"/>
      <c r="CA824" s="23"/>
    </row>
    <row r="825" ht="15.75" customHeight="1">
      <c r="A825" s="45">
        <v>9.628153178621297</v>
      </c>
      <c r="B825" s="46">
        <v>0.045</v>
      </c>
      <c r="C825" s="45"/>
      <c r="D825" s="45"/>
      <c r="E825" s="45"/>
      <c r="F825" s="45"/>
      <c r="G825" s="45"/>
      <c r="H825" s="45">
        <v>9.628153178621297</v>
      </c>
      <c r="I825" s="46">
        <v>0.109</v>
      </c>
      <c r="J825" s="45"/>
      <c r="K825" s="45"/>
      <c r="L825" s="45"/>
      <c r="M825" s="45"/>
      <c r="N825" s="45"/>
      <c r="O825" s="45">
        <v>9.628153178621297</v>
      </c>
      <c r="P825" s="45">
        <v>5.699091669471181E-4</v>
      </c>
      <c r="Q825" s="45"/>
      <c r="R825" s="45"/>
      <c r="S825" s="45"/>
      <c r="T825" s="45"/>
      <c r="U825" s="45"/>
      <c r="V825" s="45">
        <v>9.628153178621297</v>
      </c>
      <c r="W825" s="45">
        <v>0.0016308719801857927</v>
      </c>
      <c r="X825" s="45"/>
      <c r="Y825" s="45"/>
      <c r="Z825" s="45"/>
      <c r="AA825" s="45"/>
      <c r="AB825" s="45"/>
      <c r="AC825" s="45">
        <v>9.628153178621297</v>
      </c>
      <c r="AD825" s="45">
        <v>5.206972858232143</v>
      </c>
      <c r="AE825" s="45"/>
      <c r="AF825" s="45"/>
      <c r="AG825" s="45"/>
      <c r="AH825" s="45"/>
      <c r="AI825" s="45"/>
      <c r="AJ825" s="45">
        <v>9.628153178621297</v>
      </c>
      <c r="AK825" s="45">
        <v>0.024</v>
      </c>
      <c r="AL825" s="45"/>
      <c r="AM825" s="45"/>
      <c r="AN825" s="45"/>
      <c r="AO825" s="23"/>
      <c r="AP825" s="23"/>
      <c r="AQ825" s="45">
        <v>9.628153178621297</v>
      </c>
      <c r="AR825" s="45">
        <v>0.058</v>
      </c>
      <c r="AS825" s="23"/>
      <c r="AT825" s="23"/>
      <c r="AU825" s="23"/>
      <c r="AV825" s="23"/>
      <c r="AW825" s="23"/>
      <c r="AX825" s="45">
        <v>9.628153178621297</v>
      </c>
      <c r="AY825" s="23"/>
      <c r="AZ825" s="23"/>
      <c r="BA825" s="23"/>
      <c r="BB825" s="23"/>
      <c r="BC825" s="23"/>
      <c r="BD825" s="23"/>
      <c r="BE825" s="45">
        <v>9.628153178621297</v>
      </c>
      <c r="BF825" s="45">
        <v>89.0</v>
      </c>
      <c r="BG825" s="23"/>
      <c r="BH825" s="23"/>
      <c r="BI825" s="23"/>
      <c r="BJ825" s="23"/>
      <c r="BK825" s="23"/>
      <c r="BL825" s="45">
        <v>9.628153178621297</v>
      </c>
      <c r="BM825" s="45">
        <v>0.047</v>
      </c>
      <c r="BN825" s="23"/>
      <c r="BO825" s="23"/>
      <c r="BP825" s="23"/>
      <c r="BQ825" s="23"/>
      <c r="BR825" s="23"/>
      <c r="BS825" s="45">
        <v>9.628153178621297</v>
      </c>
      <c r="BT825" s="45">
        <v>0.02</v>
      </c>
      <c r="BU825" s="23"/>
      <c r="BV825" s="23"/>
      <c r="BW825" s="23"/>
      <c r="BX825" s="23"/>
      <c r="BY825" s="23"/>
      <c r="BZ825" s="23"/>
      <c r="CA825" s="23"/>
    </row>
    <row r="826" ht="15.75" customHeight="1">
      <c r="A826" s="45">
        <v>9.493921049353334</v>
      </c>
      <c r="B826" s="46">
        <v>0.042</v>
      </c>
      <c r="C826" s="45"/>
      <c r="D826" s="45"/>
      <c r="E826" s="45"/>
      <c r="F826" s="45"/>
      <c r="G826" s="45"/>
      <c r="H826" s="45">
        <v>9.493921049353334</v>
      </c>
      <c r="I826" s="46">
        <v>0.108</v>
      </c>
      <c r="J826" s="45"/>
      <c r="K826" s="45"/>
      <c r="L826" s="45"/>
      <c r="M826" s="45"/>
      <c r="N826" s="45"/>
      <c r="O826" s="45">
        <v>9.493921049353334</v>
      </c>
      <c r="P826" s="45">
        <v>4.606023792809751E-4</v>
      </c>
      <c r="Q826" s="45"/>
      <c r="R826" s="45"/>
      <c r="S826" s="45"/>
      <c r="T826" s="45"/>
      <c r="U826" s="45"/>
      <c r="V826" s="45">
        <v>9.493921049353334</v>
      </c>
      <c r="W826" s="45">
        <v>0.0011964092793618156</v>
      </c>
      <c r="X826" s="45"/>
      <c r="Y826" s="45"/>
      <c r="Z826" s="45"/>
      <c r="AA826" s="45"/>
      <c r="AB826" s="45"/>
      <c r="AC826" s="45">
        <v>9.493921049353334</v>
      </c>
      <c r="AD826" s="45">
        <v>7.343341506666727</v>
      </c>
      <c r="AE826" s="45"/>
      <c r="AF826" s="45"/>
      <c r="AG826" s="45"/>
      <c r="AH826" s="45"/>
      <c r="AI826" s="45"/>
      <c r="AJ826" s="45">
        <v>9.493921049353334</v>
      </c>
      <c r="AK826" s="45">
        <v>0.023</v>
      </c>
      <c r="AL826" s="45"/>
      <c r="AM826" s="45"/>
      <c r="AN826" s="45"/>
      <c r="AO826" s="23"/>
      <c r="AP826" s="23"/>
      <c r="AQ826" s="45">
        <v>9.493921049353334</v>
      </c>
      <c r="AR826" s="45">
        <v>0.056</v>
      </c>
      <c r="AS826" s="23"/>
      <c r="AT826" s="23"/>
      <c r="AU826" s="23"/>
      <c r="AV826" s="23"/>
      <c r="AW826" s="23"/>
      <c r="AX826" s="45">
        <v>9.493921049353334</v>
      </c>
      <c r="AY826" s="23">
        <v>0.666</v>
      </c>
      <c r="AZ826" s="23"/>
      <c r="BA826" s="23"/>
      <c r="BB826" s="23"/>
      <c r="BC826" s="23"/>
      <c r="BD826" s="23"/>
      <c r="BE826" s="45">
        <v>9.493921049353334</v>
      </c>
      <c r="BF826" s="45">
        <v>71.0</v>
      </c>
      <c r="BG826" s="23"/>
      <c r="BH826" s="23"/>
      <c r="BI826" s="23"/>
      <c r="BJ826" s="23"/>
      <c r="BK826" s="23"/>
      <c r="BL826" s="45">
        <v>9.493921049353334</v>
      </c>
      <c r="BM826" s="45">
        <v>0.08</v>
      </c>
      <c r="BN826" s="23"/>
      <c r="BO826" s="23"/>
      <c r="BP826" s="23"/>
      <c r="BQ826" s="23"/>
      <c r="BR826" s="23"/>
      <c r="BS826" s="45">
        <v>9.493921049353334</v>
      </c>
      <c r="BT826" s="45">
        <v>0.024</v>
      </c>
      <c r="BU826" s="23"/>
      <c r="BV826" s="23"/>
      <c r="BW826" s="23"/>
      <c r="BX826" s="23"/>
      <c r="BY826" s="23"/>
      <c r="BZ826" s="23"/>
      <c r="CA826" s="23"/>
    </row>
    <row r="827" ht="15.75" customHeight="1">
      <c r="A827" s="45">
        <v>9.360885607829724</v>
      </c>
      <c r="B827" s="46">
        <v>0.04</v>
      </c>
      <c r="C827" s="45"/>
      <c r="D827" s="45"/>
      <c r="E827" s="45"/>
      <c r="F827" s="45"/>
      <c r="G827" s="45"/>
      <c r="H827" s="45">
        <v>9.360885607829724</v>
      </c>
      <c r="I827" s="46">
        <v>0.112</v>
      </c>
      <c r="J827" s="45"/>
      <c r="K827" s="45"/>
      <c r="L827" s="45"/>
      <c r="M827" s="45"/>
      <c r="N827" s="45"/>
      <c r="O827" s="45">
        <v>9.360885607829724</v>
      </c>
      <c r="P827" s="45"/>
      <c r="Q827" s="45"/>
      <c r="R827" s="45"/>
      <c r="S827" s="45"/>
      <c r="T827" s="45"/>
      <c r="U827" s="45"/>
      <c r="V827" s="45">
        <v>9.360885607829724</v>
      </c>
      <c r="W827" s="45"/>
      <c r="X827" s="45"/>
      <c r="Y827" s="45"/>
      <c r="Z827" s="45"/>
      <c r="AA827" s="45"/>
      <c r="AB827" s="45"/>
      <c r="AC827" s="45">
        <v>9.360885607829724</v>
      </c>
      <c r="AD827" s="45">
        <v>7.64285961379768</v>
      </c>
      <c r="AE827" s="45"/>
      <c r="AF827" s="45"/>
      <c r="AG827" s="45"/>
      <c r="AH827" s="45"/>
      <c r="AI827" s="45"/>
      <c r="AJ827" s="45">
        <v>9.360885607829724</v>
      </c>
      <c r="AK827" s="45">
        <v>0.023</v>
      </c>
      <c r="AL827" s="45"/>
      <c r="AM827" s="45"/>
      <c r="AN827" s="45"/>
      <c r="AO827" s="23"/>
      <c r="AP827" s="23"/>
      <c r="AQ827" s="45">
        <v>9.360885607829724</v>
      </c>
      <c r="AR827" s="45">
        <v>0.054</v>
      </c>
      <c r="AS827" s="23"/>
      <c r="AT827" s="23"/>
      <c r="AU827" s="23"/>
      <c r="AV827" s="23"/>
      <c r="AW827" s="23"/>
      <c r="AX827" s="45">
        <v>9.360885607829724</v>
      </c>
      <c r="AY827" s="23">
        <v>0.74</v>
      </c>
      <c r="AZ827" s="23"/>
      <c r="BA827" s="23"/>
      <c r="BB827" s="23"/>
      <c r="BC827" s="23"/>
      <c r="BD827" s="23"/>
      <c r="BE827" s="45">
        <v>9.360885607829724</v>
      </c>
      <c r="BF827" s="45">
        <v>35.0</v>
      </c>
      <c r="BG827" s="23"/>
      <c r="BH827" s="23"/>
      <c r="BI827" s="23"/>
      <c r="BJ827" s="23"/>
      <c r="BK827" s="23"/>
      <c r="BL827" s="45">
        <v>9.360885607829724</v>
      </c>
      <c r="BM827" s="45">
        <v>0.145</v>
      </c>
      <c r="BN827" s="23"/>
      <c r="BO827" s="23"/>
      <c r="BP827" s="23"/>
      <c r="BQ827" s="23"/>
      <c r="BR827" s="23"/>
      <c r="BS827" s="45">
        <v>9.360885607829724</v>
      </c>
      <c r="BT827" s="45">
        <v>0.028</v>
      </c>
      <c r="BU827" s="23"/>
      <c r="BV827" s="23"/>
      <c r="BW827" s="23"/>
      <c r="BX827" s="23"/>
      <c r="BY827" s="23"/>
      <c r="BZ827" s="23"/>
      <c r="CA827" s="23"/>
    </row>
    <row r="828" ht="15.75" customHeight="1">
      <c r="A828" s="45">
        <v>9.254032789798767</v>
      </c>
      <c r="B828" s="46">
        <v>0.039</v>
      </c>
      <c r="C828" s="45"/>
      <c r="D828" s="45"/>
      <c r="E828" s="45"/>
      <c r="F828" s="45"/>
      <c r="G828" s="45"/>
      <c r="H828" s="45">
        <v>9.254032789798767</v>
      </c>
      <c r="I828" s="46">
        <v>0.13</v>
      </c>
      <c r="J828" s="45"/>
      <c r="K828" s="45"/>
      <c r="L828" s="45"/>
      <c r="M828" s="45"/>
      <c r="N828" s="45"/>
      <c r="O828" s="45">
        <v>9.254032789798767</v>
      </c>
      <c r="P828" s="45">
        <v>5.216646345500941E-4</v>
      </c>
      <c r="Q828" s="45"/>
      <c r="R828" s="45"/>
      <c r="S828" s="45"/>
      <c r="T828" s="45"/>
      <c r="U828" s="45"/>
      <c r="V828" s="45">
        <v>9.254032789798767</v>
      </c>
      <c r="W828" s="45">
        <v>0.0013902256954292584</v>
      </c>
      <c r="X828" s="45"/>
      <c r="Y828" s="45"/>
      <c r="Z828" s="45"/>
      <c r="AA828" s="45"/>
      <c r="AB828" s="45"/>
      <c r="AC828" s="45">
        <v>9.254032789798767</v>
      </c>
      <c r="AD828" s="45">
        <v>9.222710558083989</v>
      </c>
      <c r="AE828" s="45"/>
      <c r="AF828" s="45"/>
      <c r="AG828" s="45"/>
      <c r="AH828" s="45"/>
      <c r="AI828" s="45"/>
      <c r="AJ828" s="45">
        <v>9.254032789798767</v>
      </c>
      <c r="AK828" s="45">
        <v>0.022</v>
      </c>
      <c r="AL828" s="45"/>
      <c r="AM828" s="45"/>
      <c r="AN828" s="45"/>
      <c r="AO828" s="23"/>
      <c r="AP828" s="23"/>
      <c r="AQ828" s="45">
        <v>9.254032789798767</v>
      </c>
      <c r="AR828" s="45">
        <v>0.052</v>
      </c>
      <c r="AS828" s="23"/>
      <c r="AT828" s="23"/>
      <c r="AU828" s="23"/>
      <c r="AV828" s="23"/>
      <c r="AW828" s="23"/>
      <c r="AX828" s="45">
        <v>9.254032789798767</v>
      </c>
      <c r="AY828" s="23">
        <v>0.727</v>
      </c>
      <c r="AZ828" s="23"/>
      <c r="BA828" s="23"/>
      <c r="BB828" s="23"/>
      <c r="BC828" s="23"/>
      <c r="BD828" s="23"/>
      <c r="BE828" s="45">
        <v>9.254032789798767</v>
      </c>
      <c r="BF828" s="45">
        <v>33.0</v>
      </c>
      <c r="BG828" s="23"/>
      <c r="BH828" s="23"/>
      <c r="BI828" s="23"/>
      <c r="BJ828" s="23"/>
      <c r="BK828" s="23"/>
      <c r="BL828" s="45">
        <v>9.254032789798767</v>
      </c>
      <c r="BM828" s="45">
        <v>0.202</v>
      </c>
      <c r="BN828" s="23"/>
      <c r="BO828" s="23"/>
      <c r="BP828" s="23"/>
      <c r="BQ828" s="23"/>
      <c r="BR828" s="23"/>
      <c r="BS828" s="45">
        <v>9.254032789798767</v>
      </c>
      <c r="BT828" s="45">
        <v>0.04</v>
      </c>
      <c r="BU828" s="23"/>
      <c r="BV828" s="23"/>
      <c r="BW828" s="23"/>
      <c r="BX828" s="23"/>
      <c r="BY828" s="23"/>
      <c r="BZ828" s="23"/>
      <c r="CA828" s="23"/>
    </row>
    <row r="829" ht="15.75" customHeight="1">
      <c r="A829" s="45">
        <v>9.136143068838708</v>
      </c>
      <c r="B829" s="46">
        <v>0.039</v>
      </c>
      <c r="C829" s="45"/>
      <c r="D829" s="45"/>
      <c r="E829" s="45"/>
      <c r="F829" s="45"/>
      <c r="G829" s="45"/>
      <c r="H829" s="45">
        <v>9.136143068838708</v>
      </c>
      <c r="I829" s="46">
        <v>0.133</v>
      </c>
      <c r="J829" s="45"/>
      <c r="K829" s="45"/>
      <c r="L829" s="45"/>
      <c r="M829" s="45"/>
      <c r="N829" s="45"/>
      <c r="O829" s="45">
        <v>9.136143068838708</v>
      </c>
      <c r="P829" s="45">
        <v>4.5918557562261975E-4</v>
      </c>
      <c r="Q829" s="45"/>
      <c r="R829" s="45"/>
      <c r="S829" s="45"/>
      <c r="T829" s="45"/>
      <c r="U829" s="45"/>
      <c r="V829" s="45">
        <v>9.136143068838708</v>
      </c>
      <c r="W829" s="45">
        <v>0.0012013052254725655</v>
      </c>
      <c r="X829" s="45"/>
      <c r="Y829" s="45"/>
      <c r="Z829" s="45"/>
      <c r="AA829" s="45"/>
      <c r="AB829" s="45"/>
      <c r="AC829" s="45">
        <v>9.136143068838708</v>
      </c>
      <c r="AD829" s="45">
        <v>10.286360301393643</v>
      </c>
      <c r="AE829" s="45"/>
      <c r="AF829" s="45"/>
      <c r="AG829" s="45"/>
      <c r="AH829" s="45"/>
      <c r="AI829" s="45"/>
      <c r="AJ829" s="45">
        <v>9.136143068838708</v>
      </c>
      <c r="AK829" s="45">
        <v>0.022</v>
      </c>
      <c r="AL829" s="45"/>
      <c r="AM829" s="45"/>
      <c r="AN829" s="45"/>
      <c r="AO829" s="23"/>
      <c r="AP829" s="23"/>
      <c r="AQ829" s="45">
        <v>9.136143068838708</v>
      </c>
      <c r="AR829" s="45">
        <v>0.05</v>
      </c>
      <c r="AS829" s="23"/>
      <c r="AT829" s="23"/>
      <c r="AU829" s="23"/>
      <c r="AV829" s="23"/>
      <c r="AW829" s="23"/>
      <c r="AX829" s="45">
        <v>9.136143068838708</v>
      </c>
      <c r="AY829" s="23">
        <v>0.703</v>
      </c>
      <c r="AZ829" s="23"/>
      <c r="BA829" s="23"/>
      <c r="BB829" s="23"/>
      <c r="BC829" s="23"/>
      <c r="BD829" s="23"/>
      <c r="BE829" s="45">
        <v>9.136143068838708</v>
      </c>
      <c r="BF829" s="45">
        <v>30.0</v>
      </c>
      <c r="BG829" s="23"/>
      <c r="BH829" s="23"/>
      <c r="BI829" s="23"/>
      <c r="BJ829" s="23"/>
      <c r="BK829" s="23"/>
      <c r="BL829" s="45">
        <v>9.136143068838708</v>
      </c>
      <c r="BM829" s="45">
        <v>0.295</v>
      </c>
      <c r="BN829" s="23"/>
      <c r="BO829" s="23"/>
      <c r="BP829" s="23"/>
      <c r="BQ829" s="23"/>
      <c r="BR829" s="23"/>
      <c r="BS829" s="45">
        <v>9.136143068838708</v>
      </c>
      <c r="BT829" s="45">
        <v>0.044</v>
      </c>
      <c r="BU829" s="23"/>
      <c r="BV829" s="23"/>
      <c r="BW829" s="23"/>
      <c r="BX829" s="23"/>
      <c r="BY829" s="23"/>
      <c r="BZ829" s="23"/>
      <c r="CA829" s="23"/>
    </row>
    <row r="830" ht="15.75" customHeight="1">
      <c r="A830" s="45">
        <v>9.017748919684376</v>
      </c>
      <c r="B830" s="46">
        <v>0.039</v>
      </c>
      <c r="C830" s="45"/>
      <c r="D830" s="45"/>
      <c r="E830" s="45"/>
      <c r="F830" s="45"/>
      <c r="G830" s="45"/>
      <c r="H830" s="45">
        <v>9.017748919684376</v>
      </c>
      <c r="I830" s="46">
        <v>0.122</v>
      </c>
      <c r="J830" s="45"/>
      <c r="K830" s="45"/>
      <c r="L830" s="45"/>
      <c r="M830" s="45"/>
      <c r="N830" s="45"/>
      <c r="O830" s="45">
        <v>9.017748919684376</v>
      </c>
      <c r="P830" s="45"/>
      <c r="Q830" s="45"/>
      <c r="R830" s="45"/>
      <c r="S830" s="45"/>
      <c r="T830" s="45"/>
      <c r="U830" s="45"/>
      <c r="V830" s="45">
        <v>9.017748919684376</v>
      </c>
      <c r="W830" s="45"/>
      <c r="X830" s="45"/>
      <c r="Y830" s="45"/>
      <c r="Z830" s="45"/>
      <c r="AA830" s="45"/>
      <c r="AB830" s="45"/>
      <c r="AC830" s="45">
        <v>9.017748919684376</v>
      </c>
      <c r="AD830" s="45">
        <v>7.822621797000933</v>
      </c>
      <c r="AE830" s="45"/>
      <c r="AF830" s="45"/>
      <c r="AG830" s="45"/>
      <c r="AH830" s="45"/>
      <c r="AI830" s="45"/>
      <c r="AJ830" s="45">
        <v>9.017748919684376</v>
      </c>
      <c r="AK830" s="45">
        <v>0.022</v>
      </c>
      <c r="AL830" s="45"/>
      <c r="AM830" s="45"/>
      <c r="AN830" s="45"/>
      <c r="AO830" s="23"/>
      <c r="AP830" s="23"/>
      <c r="AQ830" s="45">
        <v>9.017748919684376</v>
      </c>
      <c r="AR830" s="45">
        <v>0.048</v>
      </c>
      <c r="AS830" s="23"/>
      <c r="AT830" s="23"/>
      <c r="AU830" s="23"/>
      <c r="AV830" s="23"/>
      <c r="AW830" s="23"/>
      <c r="AX830" s="45">
        <v>9.017748919684376</v>
      </c>
      <c r="AY830" s="23">
        <v>0.66</v>
      </c>
      <c r="AZ830" s="23"/>
      <c r="BA830" s="23"/>
      <c r="BB830" s="23"/>
      <c r="BC830" s="23"/>
      <c r="BD830" s="23"/>
      <c r="BE830" s="45">
        <v>9.017748919684376</v>
      </c>
      <c r="BF830" s="45">
        <v>30.0</v>
      </c>
      <c r="BG830" s="23"/>
      <c r="BH830" s="23"/>
      <c r="BI830" s="23"/>
      <c r="BJ830" s="23"/>
      <c r="BK830" s="23"/>
      <c r="BL830" s="45">
        <v>9.017748919684376</v>
      </c>
      <c r="BM830" s="45">
        <v>0.441</v>
      </c>
      <c r="BN830" s="23"/>
      <c r="BO830" s="23"/>
      <c r="BP830" s="23"/>
      <c r="BQ830" s="23"/>
      <c r="BR830" s="23"/>
      <c r="BS830" s="45">
        <v>9.017748919684376</v>
      </c>
      <c r="BT830" s="45">
        <v>0.051</v>
      </c>
      <c r="BU830" s="23"/>
      <c r="BV830" s="23"/>
      <c r="BW830" s="23"/>
      <c r="BX830" s="23"/>
      <c r="BY830" s="23"/>
      <c r="BZ830" s="23"/>
      <c r="CA830" s="23"/>
    </row>
    <row r="831" ht="15.75" customHeight="1">
      <c r="A831" s="45">
        <v>8.930504444199121</v>
      </c>
      <c r="B831" s="46">
        <v>0.037</v>
      </c>
      <c r="C831" s="45"/>
      <c r="D831" s="45"/>
      <c r="E831" s="45"/>
      <c r="F831" s="45"/>
      <c r="G831" s="45"/>
      <c r="H831" s="45">
        <v>8.930504444199121</v>
      </c>
      <c r="I831" s="46">
        <v>0.083</v>
      </c>
      <c r="J831" s="45"/>
      <c r="K831" s="45"/>
      <c r="L831" s="45"/>
      <c r="M831" s="45"/>
      <c r="N831" s="45"/>
      <c r="O831" s="45">
        <v>8.930504444199121</v>
      </c>
      <c r="P831" s="45">
        <v>4.060194031467744E-4</v>
      </c>
      <c r="Q831" s="45"/>
      <c r="R831" s="45"/>
      <c r="S831" s="45"/>
      <c r="T831" s="45"/>
      <c r="U831" s="45"/>
      <c r="V831" s="45">
        <v>8.930504444199121</v>
      </c>
      <c r="W831" s="45">
        <v>0.0010632778635759942</v>
      </c>
      <c r="X831" s="45"/>
      <c r="Y831" s="45"/>
      <c r="Z831" s="45"/>
      <c r="AA831" s="45"/>
      <c r="AB831" s="45"/>
      <c r="AC831" s="45">
        <v>8.930504444199121</v>
      </c>
      <c r="AD831" s="45">
        <v>8.700883825991587</v>
      </c>
      <c r="AE831" s="45"/>
      <c r="AF831" s="45"/>
      <c r="AG831" s="45"/>
      <c r="AH831" s="45"/>
      <c r="AI831" s="45"/>
      <c r="AJ831" s="45">
        <v>8.930504444199121</v>
      </c>
      <c r="AK831" s="45">
        <v>0.021</v>
      </c>
      <c r="AL831" s="45"/>
      <c r="AM831" s="45"/>
      <c r="AN831" s="45"/>
      <c r="AO831" s="23"/>
      <c r="AP831" s="23"/>
      <c r="AQ831" s="45">
        <v>8.930504444199121</v>
      </c>
      <c r="AR831" s="45">
        <v>0.046</v>
      </c>
      <c r="AS831" s="23"/>
      <c r="AT831" s="23"/>
      <c r="AU831" s="23"/>
      <c r="AV831" s="23"/>
      <c r="AW831" s="23"/>
      <c r="AX831" s="45">
        <v>8.930504444199121</v>
      </c>
      <c r="AY831" s="23">
        <v>0.649</v>
      </c>
      <c r="AZ831" s="23"/>
      <c r="BA831" s="23"/>
      <c r="BB831" s="23"/>
      <c r="BC831" s="23"/>
      <c r="BD831" s="23"/>
      <c r="BE831" s="45">
        <v>8.930504444199121</v>
      </c>
      <c r="BF831" s="45">
        <v>29.0</v>
      </c>
      <c r="BG831" s="23"/>
      <c r="BH831" s="23"/>
      <c r="BI831" s="23"/>
      <c r="BJ831" s="23"/>
      <c r="BK831" s="23"/>
      <c r="BL831" s="45">
        <v>8.930504444199121</v>
      </c>
      <c r="BM831" s="45">
        <v>0.624</v>
      </c>
      <c r="BN831" s="23"/>
      <c r="BO831" s="23"/>
      <c r="BP831" s="23"/>
      <c r="BQ831" s="23"/>
      <c r="BR831" s="23"/>
      <c r="BS831" s="45">
        <v>8.930504444199121</v>
      </c>
      <c r="BT831" s="45">
        <v>0.075</v>
      </c>
      <c r="BU831" s="23"/>
      <c r="BV831" s="23"/>
      <c r="BW831" s="23"/>
      <c r="BX831" s="23"/>
      <c r="BY831" s="23"/>
      <c r="BZ831" s="23"/>
      <c r="CA831" s="23"/>
    </row>
    <row r="832" ht="15.75" customHeight="1">
      <c r="A832" s="45">
        <v>8.848662452853425</v>
      </c>
      <c r="B832" s="46">
        <v>0.039</v>
      </c>
      <c r="C832" s="45"/>
      <c r="D832" s="45"/>
      <c r="E832" s="45"/>
      <c r="F832" s="45"/>
      <c r="G832" s="45"/>
      <c r="H832" s="45">
        <v>8.848662452853425</v>
      </c>
      <c r="I832" s="46">
        <v>0.102</v>
      </c>
      <c r="J832" s="45"/>
      <c r="K832" s="45"/>
      <c r="L832" s="45"/>
      <c r="M832" s="45"/>
      <c r="N832" s="45"/>
      <c r="O832" s="45">
        <v>8.848662452853425</v>
      </c>
      <c r="P832" s="45">
        <v>4.644630594586474E-4</v>
      </c>
      <c r="Q832" s="45"/>
      <c r="R832" s="45"/>
      <c r="S832" s="45"/>
      <c r="T832" s="45"/>
      <c r="U832" s="45"/>
      <c r="V832" s="45">
        <v>8.848662452853425</v>
      </c>
      <c r="W832" s="45">
        <v>0.001231918450237328</v>
      </c>
      <c r="X832" s="45"/>
      <c r="Y832" s="45"/>
      <c r="Z832" s="45"/>
      <c r="AA832" s="45"/>
      <c r="AB832" s="45"/>
      <c r="AC832" s="45">
        <v>8.848662452853425</v>
      </c>
      <c r="AD832" s="45">
        <v>11.218056023505701</v>
      </c>
      <c r="AE832" s="45"/>
      <c r="AF832" s="45"/>
      <c r="AG832" s="45"/>
      <c r="AH832" s="45"/>
      <c r="AI832" s="45"/>
      <c r="AJ832" s="45">
        <v>8.848662452853425</v>
      </c>
      <c r="AK832" s="45">
        <v>0.021</v>
      </c>
      <c r="AL832" s="45"/>
      <c r="AM832" s="45"/>
      <c r="AN832" s="45"/>
      <c r="AO832" s="23"/>
      <c r="AP832" s="23"/>
      <c r="AQ832" s="45">
        <v>8.848662452853425</v>
      </c>
      <c r="AR832" s="45">
        <v>0.045</v>
      </c>
      <c r="AS832" s="23"/>
      <c r="AT832" s="23"/>
      <c r="AU832" s="23"/>
      <c r="AV832" s="23"/>
      <c r="AW832" s="23"/>
      <c r="AX832" s="45">
        <v>8.848662452853425</v>
      </c>
      <c r="AY832" s="23">
        <v>0.629</v>
      </c>
      <c r="AZ832" s="23"/>
      <c r="BA832" s="23"/>
      <c r="BB832" s="23"/>
      <c r="BC832" s="23"/>
      <c r="BD832" s="23"/>
      <c r="BE832" s="45">
        <v>8.848662452853425</v>
      </c>
      <c r="BF832" s="45">
        <v>29.0</v>
      </c>
      <c r="BG832" s="23"/>
      <c r="BH832" s="23"/>
      <c r="BI832" s="23"/>
      <c r="BJ832" s="23"/>
      <c r="BK832" s="23"/>
      <c r="BL832" s="45">
        <v>8.848662452853425</v>
      </c>
      <c r="BM832" s="45">
        <v>0.732</v>
      </c>
      <c r="BN832" s="23"/>
      <c r="BO832" s="23"/>
      <c r="BP832" s="23"/>
      <c r="BQ832" s="23"/>
      <c r="BR832" s="23"/>
      <c r="BS832" s="45">
        <v>8.848662452853425</v>
      </c>
      <c r="BT832" s="45">
        <v>0.101</v>
      </c>
      <c r="BU832" s="23"/>
      <c r="BV832" s="23"/>
      <c r="BW832" s="23"/>
      <c r="BX832" s="23"/>
      <c r="BY832" s="23"/>
      <c r="BZ832" s="23"/>
      <c r="CA832" s="23"/>
    </row>
    <row r="833" ht="15.75" customHeight="1">
      <c r="A833" s="45">
        <v>8.766749956528198</v>
      </c>
      <c r="B833" s="46">
        <v>0.04</v>
      </c>
      <c r="C833" s="45"/>
      <c r="D833" s="45"/>
      <c r="E833" s="45"/>
      <c r="F833" s="45"/>
      <c r="G833" s="45"/>
      <c r="H833" s="45">
        <v>8.766749956528198</v>
      </c>
      <c r="I833" s="46">
        <v>0.106</v>
      </c>
      <c r="J833" s="45"/>
      <c r="K833" s="45"/>
      <c r="L833" s="45"/>
      <c r="M833" s="45"/>
      <c r="N833" s="45"/>
      <c r="O833" s="45">
        <v>8.766749956528198</v>
      </c>
      <c r="P833" s="45"/>
      <c r="Q833" s="45"/>
      <c r="R833" s="45"/>
      <c r="S833" s="45"/>
      <c r="T833" s="45"/>
      <c r="U833" s="45"/>
      <c r="V833" s="45">
        <v>8.766749956528198</v>
      </c>
      <c r="W833" s="45"/>
      <c r="X833" s="45"/>
      <c r="Y833" s="45"/>
      <c r="Z833" s="45"/>
      <c r="AA833" s="45"/>
      <c r="AB833" s="45"/>
      <c r="AC833" s="45">
        <v>8.766749956528198</v>
      </c>
      <c r="AD833" s="45">
        <v>11.407092544112457</v>
      </c>
      <c r="AE833" s="45"/>
      <c r="AF833" s="45"/>
      <c r="AG833" s="45"/>
      <c r="AH833" s="45"/>
      <c r="AI833" s="45"/>
      <c r="AJ833" s="45">
        <v>8.766749956528198</v>
      </c>
      <c r="AK833" s="45">
        <v>0.021</v>
      </c>
      <c r="AL833" s="45"/>
      <c r="AM833" s="45"/>
      <c r="AN833" s="45"/>
      <c r="AO833" s="23"/>
      <c r="AP833" s="23"/>
      <c r="AQ833" s="45">
        <v>8.766749956528198</v>
      </c>
      <c r="AR833" s="45">
        <v>0.043</v>
      </c>
      <c r="AS833" s="23"/>
      <c r="AT833" s="23"/>
      <c r="AU833" s="23"/>
      <c r="AV833" s="23"/>
      <c r="AW833" s="23"/>
      <c r="AX833" s="45">
        <v>8.766749956528198</v>
      </c>
      <c r="AY833" s="23">
        <v>0.628</v>
      </c>
      <c r="AZ833" s="23"/>
      <c r="BA833" s="23"/>
      <c r="BB833" s="23"/>
      <c r="BC833" s="23"/>
      <c r="BD833" s="23"/>
      <c r="BE833" s="45">
        <v>8.766749956528198</v>
      </c>
      <c r="BF833" s="45">
        <v>27.0</v>
      </c>
      <c r="BG833" s="23"/>
      <c r="BH833" s="23"/>
      <c r="BI833" s="23"/>
      <c r="BJ833" s="23"/>
      <c r="BK833" s="23"/>
      <c r="BL833" s="45">
        <v>8.766749956528198</v>
      </c>
      <c r="BM833" s="45">
        <v>0.699</v>
      </c>
      <c r="BN833" s="23"/>
      <c r="BO833" s="23"/>
      <c r="BP833" s="23"/>
      <c r="BQ833" s="23"/>
      <c r="BR833" s="23"/>
      <c r="BS833" s="45">
        <v>8.766749956528198</v>
      </c>
      <c r="BT833" s="45">
        <v>0.126</v>
      </c>
      <c r="BU833" s="23"/>
      <c r="BV833" s="23"/>
      <c r="BW833" s="23"/>
      <c r="BX833" s="23"/>
      <c r="BY833" s="23"/>
      <c r="BZ833" s="23"/>
      <c r="CA833" s="23"/>
    </row>
    <row r="834" ht="15.75" customHeight="1">
      <c r="A834" s="45">
        <v>52.07162881813306</v>
      </c>
      <c r="B834" s="46">
        <v>0.02</v>
      </c>
      <c r="C834" s="45"/>
      <c r="D834" s="45"/>
      <c r="E834" s="45"/>
      <c r="F834" s="45"/>
      <c r="G834" s="45"/>
      <c r="H834" s="45">
        <v>52.07162881813306</v>
      </c>
      <c r="I834" s="46">
        <v>0.185</v>
      </c>
      <c r="J834" s="45"/>
      <c r="K834" s="45"/>
      <c r="L834" s="45"/>
      <c r="M834" s="45"/>
      <c r="N834" s="45"/>
      <c r="O834" s="45">
        <v>52.07162881813306</v>
      </c>
      <c r="P834" s="45"/>
      <c r="Q834" s="45"/>
      <c r="R834" s="45"/>
      <c r="S834" s="45"/>
      <c r="T834" s="45"/>
      <c r="U834" s="45"/>
      <c r="V834" s="45">
        <v>52.07162881813306</v>
      </c>
      <c r="W834" s="45"/>
      <c r="X834" s="45"/>
      <c r="Y834" s="45"/>
      <c r="Z834" s="45"/>
      <c r="AA834" s="45"/>
      <c r="AB834" s="45"/>
      <c r="AC834" s="45">
        <v>52.07162881813306</v>
      </c>
      <c r="AD834" s="45">
        <v>15.30113871007275</v>
      </c>
      <c r="AE834" s="45"/>
      <c r="AF834" s="45"/>
      <c r="AG834" s="45"/>
      <c r="AH834" s="45"/>
      <c r="AI834" s="45"/>
      <c r="AJ834" s="45">
        <v>52.07162881813306</v>
      </c>
      <c r="AK834" s="45">
        <v>0.022</v>
      </c>
      <c r="AL834" s="45"/>
      <c r="AM834" s="45"/>
      <c r="AN834" s="45"/>
      <c r="AO834" s="23"/>
      <c r="AP834" s="23"/>
      <c r="AQ834" s="45">
        <v>52.07162881813306</v>
      </c>
      <c r="AR834" s="45">
        <v>0.041</v>
      </c>
      <c r="AS834" s="23"/>
      <c r="AT834" s="23"/>
      <c r="AU834" s="23"/>
      <c r="AV834" s="23"/>
      <c r="AW834" s="23"/>
      <c r="AX834" s="45">
        <v>52.07162881813306</v>
      </c>
      <c r="AY834" s="23"/>
      <c r="AZ834" s="23"/>
      <c r="BA834" s="23"/>
      <c r="BB834" s="23"/>
      <c r="BC834" s="23"/>
      <c r="BD834" s="23"/>
      <c r="BE834" s="45">
        <v>52.07162881813306</v>
      </c>
      <c r="BF834" s="45"/>
      <c r="BG834" s="23"/>
      <c r="BH834" s="23"/>
      <c r="BI834" s="23"/>
      <c r="BJ834" s="23"/>
      <c r="BK834" s="23"/>
      <c r="BL834" s="45">
        <v>52.07162881813306</v>
      </c>
      <c r="BM834" s="45">
        <v>0.018</v>
      </c>
      <c r="BN834" s="23"/>
      <c r="BO834" s="23"/>
      <c r="BP834" s="23"/>
      <c r="BQ834" s="23"/>
      <c r="BR834" s="23"/>
      <c r="BS834" s="45">
        <v>52.07162881813306</v>
      </c>
      <c r="BT834" s="45">
        <v>0.009</v>
      </c>
      <c r="BU834" s="23"/>
      <c r="BV834" s="23"/>
      <c r="BW834" s="23"/>
      <c r="BX834" s="23"/>
      <c r="BY834" s="23"/>
      <c r="BZ834" s="23"/>
      <c r="CA834" s="23"/>
    </row>
    <row r="835" ht="15.75" customHeight="1">
      <c r="A835" s="45">
        <v>51.6064018918946</v>
      </c>
      <c r="B835" s="46">
        <v>0.022</v>
      </c>
      <c r="C835" s="45"/>
      <c r="D835" s="45"/>
      <c r="E835" s="45"/>
      <c r="F835" s="45"/>
      <c r="G835" s="45"/>
      <c r="H835" s="45">
        <v>51.6064018918946</v>
      </c>
      <c r="I835" s="46">
        <v>0.185</v>
      </c>
      <c r="J835" s="45"/>
      <c r="K835" s="45"/>
      <c r="L835" s="45"/>
      <c r="M835" s="45"/>
      <c r="N835" s="45"/>
      <c r="O835" s="45">
        <v>51.6064018918946</v>
      </c>
      <c r="P835" s="45">
        <v>9.860293163330832E-4</v>
      </c>
      <c r="Q835" s="45"/>
      <c r="R835" s="45"/>
      <c r="S835" s="45"/>
      <c r="T835" s="45"/>
      <c r="U835" s="45"/>
      <c r="V835" s="45">
        <v>51.6064018918946</v>
      </c>
      <c r="W835" s="45"/>
      <c r="X835" s="45"/>
      <c r="Y835" s="45"/>
      <c r="Z835" s="45"/>
      <c r="AA835" s="45"/>
      <c r="AB835" s="45"/>
      <c r="AC835" s="45">
        <v>51.6064018918946</v>
      </c>
      <c r="AD835" s="45">
        <v>16.068283430045984</v>
      </c>
      <c r="AE835" s="45"/>
      <c r="AF835" s="45"/>
      <c r="AG835" s="45"/>
      <c r="AH835" s="45"/>
      <c r="AI835" s="45"/>
      <c r="AJ835" s="45">
        <v>51.6064018918946</v>
      </c>
      <c r="AK835" s="45">
        <v>0.021</v>
      </c>
      <c r="AL835" s="45"/>
      <c r="AM835" s="45"/>
      <c r="AN835" s="45"/>
      <c r="AO835" s="23"/>
      <c r="AP835" s="23"/>
      <c r="AQ835" s="45">
        <v>51.6064018918946</v>
      </c>
      <c r="AR835" s="45">
        <v>0.039</v>
      </c>
      <c r="AS835" s="23"/>
      <c r="AT835" s="23"/>
      <c r="AU835" s="23"/>
      <c r="AV835" s="23"/>
      <c r="AW835" s="23"/>
      <c r="AX835" s="45">
        <v>51.6064018918946</v>
      </c>
      <c r="AY835" s="23"/>
      <c r="AZ835" s="23"/>
      <c r="BA835" s="23"/>
      <c r="BB835" s="23"/>
      <c r="BC835" s="23"/>
      <c r="BD835" s="23"/>
      <c r="BE835" s="45">
        <v>51.6064018918946</v>
      </c>
      <c r="BF835" s="45"/>
      <c r="BG835" s="23"/>
      <c r="BH835" s="23"/>
      <c r="BI835" s="23"/>
      <c r="BJ835" s="23"/>
      <c r="BK835" s="23"/>
      <c r="BL835" s="45">
        <v>51.6064018918946</v>
      </c>
      <c r="BM835" s="45">
        <v>0.031</v>
      </c>
      <c r="BN835" s="23"/>
      <c r="BO835" s="23"/>
      <c r="BP835" s="23"/>
      <c r="BQ835" s="23"/>
      <c r="BR835" s="23"/>
      <c r="BS835" s="45">
        <v>51.6064018918946</v>
      </c>
      <c r="BT835" s="45">
        <v>0.02</v>
      </c>
      <c r="BU835" s="23"/>
      <c r="BV835" s="23"/>
      <c r="BW835" s="23"/>
      <c r="BX835" s="23"/>
      <c r="BY835" s="23"/>
      <c r="BZ835" s="23"/>
      <c r="CA835" s="23"/>
    </row>
    <row r="836" ht="15.75" customHeight="1">
      <c r="A836" s="45">
        <v>50.912102103120844</v>
      </c>
      <c r="B836" s="46">
        <v>0.022</v>
      </c>
      <c r="C836" s="45"/>
      <c r="D836" s="45"/>
      <c r="E836" s="45"/>
      <c r="F836" s="45"/>
      <c r="G836" s="45"/>
      <c r="H836" s="45">
        <v>50.912102103120844</v>
      </c>
      <c r="I836" s="46">
        <v>0.189</v>
      </c>
      <c r="J836" s="45"/>
      <c r="K836" s="45"/>
      <c r="L836" s="45"/>
      <c r="M836" s="45"/>
      <c r="N836" s="45"/>
      <c r="O836" s="45">
        <v>50.912102103120844</v>
      </c>
      <c r="P836" s="45">
        <v>9.825971221822198E-4</v>
      </c>
      <c r="Q836" s="45"/>
      <c r="R836" s="45"/>
      <c r="S836" s="45"/>
      <c r="T836" s="45"/>
      <c r="U836" s="45"/>
      <c r="V836" s="45">
        <v>50.912102103120844</v>
      </c>
      <c r="W836" s="45">
        <v>0.002018194109016448</v>
      </c>
      <c r="X836" s="45"/>
      <c r="Y836" s="45"/>
      <c r="Z836" s="45"/>
      <c r="AA836" s="45"/>
      <c r="AB836" s="45"/>
      <c r="AC836" s="45">
        <v>50.912102103120844</v>
      </c>
      <c r="AD836" s="45">
        <v>23.44698759107012</v>
      </c>
      <c r="AE836" s="45"/>
      <c r="AF836" s="45"/>
      <c r="AG836" s="45"/>
      <c r="AH836" s="45"/>
      <c r="AI836" s="45"/>
      <c r="AJ836" s="45">
        <v>50.912102103120844</v>
      </c>
      <c r="AK836" s="45">
        <v>0.021</v>
      </c>
      <c r="AL836" s="45"/>
      <c r="AM836" s="45"/>
      <c r="AN836" s="45"/>
      <c r="AO836" s="23"/>
      <c r="AP836" s="23"/>
      <c r="AQ836" s="45">
        <v>50.912102103120844</v>
      </c>
      <c r="AR836" s="45">
        <v>0.038</v>
      </c>
      <c r="AS836" s="23"/>
      <c r="AT836" s="23"/>
      <c r="AU836" s="23"/>
      <c r="AV836" s="23"/>
      <c r="AW836" s="23"/>
      <c r="AX836" s="45">
        <v>50.912102103120844</v>
      </c>
      <c r="AY836" s="23"/>
      <c r="AZ836" s="23"/>
      <c r="BA836" s="23"/>
      <c r="BB836" s="23"/>
      <c r="BC836" s="23"/>
      <c r="BD836" s="23"/>
      <c r="BE836" s="45">
        <v>50.912102103120844</v>
      </c>
      <c r="BF836" s="45"/>
      <c r="BG836" s="23"/>
      <c r="BH836" s="23"/>
      <c r="BI836" s="23"/>
      <c r="BJ836" s="23"/>
      <c r="BK836" s="23"/>
      <c r="BL836" s="45">
        <v>50.912102103120844</v>
      </c>
      <c r="BM836" s="45">
        <v>0.054</v>
      </c>
      <c r="BN836" s="23"/>
      <c r="BO836" s="23"/>
      <c r="BP836" s="23"/>
      <c r="BQ836" s="23"/>
      <c r="BR836" s="23"/>
      <c r="BS836" s="45">
        <v>50.912102103120844</v>
      </c>
      <c r="BT836" s="45">
        <v>0.021</v>
      </c>
      <c r="BU836" s="23"/>
      <c r="BV836" s="23"/>
      <c r="BW836" s="23"/>
      <c r="BX836" s="23"/>
      <c r="BY836" s="23"/>
      <c r="BZ836" s="23"/>
      <c r="CA836" s="23"/>
    </row>
    <row r="837" ht="15.75" customHeight="1">
      <c r="A837" s="45">
        <v>50.22437196618074</v>
      </c>
      <c r="B837" s="46">
        <v>0.025</v>
      </c>
      <c r="C837" s="45"/>
      <c r="D837" s="45"/>
      <c r="E837" s="45"/>
      <c r="F837" s="45"/>
      <c r="G837" s="45"/>
      <c r="H837" s="45">
        <v>50.22437196618074</v>
      </c>
      <c r="I837" s="46">
        <v>0.169</v>
      </c>
      <c r="J837" s="45"/>
      <c r="K837" s="45"/>
      <c r="L837" s="45"/>
      <c r="M837" s="45"/>
      <c r="N837" s="45"/>
      <c r="O837" s="45">
        <v>50.22437196618074</v>
      </c>
      <c r="P837" s="45">
        <v>9.158194546718763E-4</v>
      </c>
      <c r="Q837" s="45"/>
      <c r="R837" s="45"/>
      <c r="S837" s="45"/>
      <c r="T837" s="45"/>
      <c r="U837" s="45"/>
      <c r="V837" s="45">
        <v>50.22437196618074</v>
      </c>
      <c r="W837" s="45">
        <v>0.0020770804668516444</v>
      </c>
      <c r="X837" s="45"/>
      <c r="Y837" s="45"/>
      <c r="Z837" s="45"/>
      <c r="AA837" s="45"/>
      <c r="AB837" s="45"/>
      <c r="AC837" s="45">
        <v>50.22437196618074</v>
      </c>
      <c r="AD837" s="45">
        <v>20.293783853562367</v>
      </c>
      <c r="AE837" s="45"/>
      <c r="AF837" s="45"/>
      <c r="AG837" s="45"/>
      <c r="AH837" s="45"/>
      <c r="AI837" s="45"/>
      <c r="AJ837" s="45">
        <v>50.22437196618074</v>
      </c>
      <c r="AK837" s="45">
        <v>0.021</v>
      </c>
      <c r="AL837" s="45"/>
      <c r="AM837" s="45"/>
      <c r="AN837" s="45"/>
      <c r="AO837" s="23"/>
      <c r="AP837" s="23"/>
      <c r="AQ837" s="45">
        <v>50.22437196618074</v>
      </c>
      <c r="AR837" s="45">
        <v>0.036</v>
      </c>
      <c r="AS837" s="23"/>
      <c r="AT837" s="23"/>
      <c r="AU837" s="23"/>
      <c r="AV837" s="23"/>
      <c r="AW837" s="23"/>
      <c r="AX837" s="45">
        <v>50.22437196618074</v>
      </c>
      <c r="AY837" s="23"/>
      <c r="AZ837" s="23"/>
      <c r="BA837" s="23"/>
      <c r="BB837" s="23"/>
      <c r="BC837" s="23"/>
      <c r="BD837" s="23"/>
      <c r="BE837" s="45">
        <v>50.22437196618074</v>
      </c>
      <c r="BF837" s="45">
        <v>168.0</v>
      </c>
      <c r="BG837" s="23"/>
      <c r="BH837" s="23"/>
      <c r="BI837" s="23"/>
      <c r="BJ837" s="23"/>
      <c r="BK837" s="23"/>
      <c r="BL837" s="45">
        <v>50.22437196618074</v>
      </c>
      <c r="BM837" s="45">
        <v>0.085</v>
      </c>
      <c r="BN837" s="23"/>
      <c r="BO837" s="23"/>
      <c r="BP837" s="23"/>
      <c r="BQ837" s="23"/>
      <c r="BR837" s="23"/>
      <c r="BS837" s="45">
        <v>50.22437196618074</v>
      </c>
      <c r="BT837" s="45">
        <v>0.024</v>
      </c>
      <c r="BU837" s="23"/>
      <c r="BV837" s="23"/>
      <c r="BW837" s="23"/>
      <c r="BX837" s="23"/>
      <c r="BY837" s="23"/>
      <c r="BZ837" s="23"/>
      <c r="CA837" s="23"/>
    </row>
    <row r="838" ht="15.75" customHeight="1">
      <c r="A838" s="45">
        <v>49.57165122888646</v>
      </c>
      <c r="B838" s="46">
        <v>0.024</v>
      </c>
      <c r="C838" s="45"/>
      <c r="D838" s="45"/>
      <c r="E838" s="45"/>
      <c r="F838" s="45"/>
      <c r="G838" s="45"/>
      <c r="H838" s="45">
        <v>49.57165122888646</v>
      </c>
      <c r="I838" s="46">
        <v>0.141</v>
      </c>
      <c r="J838" s="45"/>
      <c r="K838" s="45"/>
      <c r="L838" s="45"/>
      <c r="M838" s="45"/>
      <c r="N838" s="45"/>
      <c r="O838" s="45">
        <v>49.57165122888646</v>
      </c>
      <c r="P838" s="45">
        <v>8.432455067866182E-4</v>
      </c>
      <c r="Q838" s="45"/>
      <c r="R838" s="45"/>
      <c r="S838" s="45"/>
      <c r="T838" s="45"/>
      <c r="U838" s="45"/>
      <c r="V838" s="45">
        <v>49.57165122888646</v>
      </c>
      <c r="W838" s="45">
        <v>0.0018635271552595756</v>
      </c>
      <c r="X838" s="45"/>
      <c r="Y838" s="45"/>
      <c r="Z838" s="45"/>
      <c r="AA838" s="45"/>
      <c r="AB838" s="45"/>
      <c r="AC838" s="45">
        <v>49.57165122888646</v>
      </c>
      <c r="AD838" s="45">
        <v>20.646760378918348</v>
      </c>
      <c r="AE838" s="45"/>
      <c r="AF838" s="45"/>
      <c r="AG838" s="45"/>
      <c r="AH838" s="45"/>
      <c r="AI838" s="45"/>
      <c r="AJ838" s="45">
        <v>49.57165122888646</v>
      </c>
      <c r="AK838" s="45">
        <v>0.021</v>
      </c>
      <c r="AL838" s="45"/>
      <c r="AM838" s="45"/>
      <c r="AN838" s="45"/>
      <c r="AO838" s="23"/>
      <c r="AP838" s="23"/>
      <c r="AQ838" s="45">
        <v>49.57165122888646</v>
      </c>
      <c r="AR838" s="45">
        <v>0.035</v>
      </c>
      <c r="AS838" s="23"/>
      <c r="AT838" s="23"/>
      <c r="AU838" s="23"/>
      <c r="AV838" s="23"/>
      <c r="AW838" s="23"/>
      <c r="AX838" s="45">
        <v>49.57165122888646</v>
      </c>
      <c r="AY838" s="23"/>
      <c r="AZ838" s="23"/>
      <c r="BA838" s="23"/>
      <c r="BB838" s="23"/>
      <c r="BC838" s="23"/>
      <c r="BD838" s="23"/>
      <c r="BE838" s="45">
        <v>49.57165122888646</v>
      </c>
      <c r="BF838" s="45">
        <v>151.0</v>
      </c>
      <c r="BG838" s="23"/>
      <c r="BH838" s="23"/>
      <c r="BI838" s="23"/>
      <c r="BJ838" s="23"/>
      <c r="BK838" s="23"/>
      <c r="BL838" s="45">
        <v>49.57165122888646</v>
      </c>
      <c r="BM838" s="45">
        <v>0.137</v>
      </c>
      <c r="BN838" s="23"/>
      <c r="BO838" s="23"/>
      <c r="BP838" s="23"/>
      <c r="BQ838" s="23"/>
      <c r="BR838" s="23"/>
      <c r="BS838" s="45">
        <v>49.57165122888646</v>
      </c>
      <c r="BT838" s="45">
        <v>0.026</v>
      </c>
      <c r="BU838" s="23"/>
      <c r="BV838" s="23"/>
      <c r="BW838" s="23"/>
      <c r="BX838" s="23"/>
      <c r="BY838" s="23"/>
      <c r="BZ838" s="23"/>
      <c r="CA838" s="23"/>
    </row>
    <row r="839" ht="15.75" customHeight="1">
      <c r="A839" s="45">
        <v>49.33656513611374</v>
      </c>
      <c r="B839" s="46">
        <v>0.028</v>
      </c>
      <c r="C839" s="45"/>
      <c r="D839" s="45"/>
      <c r="E839" s="45"/>
      <c r="F839" s="45"/>
      <c r="G839" s="45"/>
      <c r="H839" s="45">
        <v>49.33656513611374</v>
      </c>
      <c r="I839" s="46">
        <v>0.141</v>
      </c>
      <c r="J839" s="45"/>
      <c r="K839" s="45"/>
      <c r="L839" s="45"/>
      <c r="M839" s="45"/>
      <c r="N839" s="45"/>
      <c r="O839" s="45">
        <v>49.33656513611374</v>
      </c>
      <c r="P839" s="45">
        <v>7.850912893475958E-4</v>
      </c>
      <c r="Q839" s="45"/>
      <c r="R839" s="45"/>
      <c r="S839" s="45"/>
      <c r="T839" s="45"/>
      <c r="U839" s="45"/>
      <c r="V839" s="45">
        <v>49.33656513611374</v>
      </c>
      <c r="W839" s="45">
        <v>0.00150407005003958</v>
      </c>
      <c r="X839" s="45"/>
      <c r="Y839" s="45"/>
      <c r="Z839" s="45"/>
      <c r="AA839" s="45"/>
      <c r="AB839" s="45"/>
      <c r="AC839" s="45">
        <v>49.33656513611374</v>
      </c>
      <c r="AD839" s="45">
        <v>21.11538210549146</v>
      </c>
      <c r="AE839" s="45"/>
      <c r="AF839" s="45"/>
      <c r="AG839" s="45"/>
      <c r="AH839" s="45"/>
      <c r="AI839" s="45"/>
      <c r="AJ839" s="45">
        <v>49.33656513611374</v>
      </c>
      <c r="AK839" s="45">
        <v>0.021</v>
      </c>
      <c r="AL839" s="45"/>
      <c r="AM839" s="45"/>
      <c r="AN839" s="45"/>
      <c r="AO839" s="23"/>
      <c r="AP839" s="23"/>
      <c r="AQ839" s="45">
        <v>49.33656513611374</v>
      </c>
      <c r="AR839" s="45">
        <v>0.033</v>
      </c>
      <c r="AS839" s="23"/>
      <c r="AT839" s="23"/>
      <c r="AU839" s="23"/>
      <c r="AV839" s="23"/>
      <c r="AW839" s="23"/>
      <c r="AX839" s="45">
        <v>49.33656513611374</v>
      </c>
      <c r="AY839" s="23">
        <v>0.375</v>
      </c>
      <c r="AZ839" s="23"/>
      <c r="BA839" s="23"/>
      <c r="BB839" s="23"/>
      <c r="BC839" s="23"/>
      <c r="BD839" s="23"/>
      <c r="BE839" s="45">
        <v>49.33656513611374</v>
      </c>
      <c r="BF839" s="45">
        <v>151.0</v>
      </c>
      <c r="BG839" s="23"/>
      <c r="BH839" s="23"/>
      <c r="BI839" s="23"/>
      <c r="BJ839" s="23"/>
      <c r="BK839" s="23"/>
      <c r="BL839" s="45">
        <v>49.33656513611374</v>
      </c>
      <c r="BM839" s="45">
        <v>0.209</v>
      </c>
      <c r="BN839" s="23"/>
      <c r="BO839" s="23"/>
      <c r="BP839" s="23"/>
      <c r="BQ839" s="23"/>
      <c r="BR839" s="23"/>
      <c r="BS839" s="45">
        <v>49.33656513611374</v>
      </c>
      <c r="BT839" s="45">
        <v>0.036</v>
      </c>
      <c r="BU839" s="23"/>
      <c r="BV839" s="23"/>
      <c r="BW839" s="23"/>
      <c r="BX839" s="23"/>
      <c r="BY839" s="23"/>
      <c r="BZ839" s="23"/>
      <c r="CA839" s="23"/>
    </row>
    <row r="840" ht="15.75" customHeight="1">
      <c r="A840" s="45">
        <v>48.63988049509731</v>
      </c>
      <c r="B840" s="46">
        <v>0.029</v>
      </c>
      <c r="C840" s="45"/>
      <c r="D840" s="45"/>
      <c r="E840" s="45"/>
      <c r="F840" s="45"/>
      <c r="G840" s="45"/>
      <c r="H840" s="45">
        <v>48.63988049509731</v>
      </c>
      <c r="I840" s="46">
        <v>0.16</v>
      </c>
      <c r="J840" s="45"/>
      <c r="K840" s="45"/>
      <c r="L840" s="45"/>
      <c r="M840" s="45"/>
      <c r="N840" s="45"/>
      <c r="O840" s="45">
        <v>48.63988049509731</v>
      </c>
      <c r="P840" s="45"/>
      <c r="Q840" s="45"/>
      <c r="R840" s="45"/>
      <c r="S840" s="45"/>
      <c r="T840" s="45"/>
      <c r="U840" s="45"/>
      <c r="V840" s="45">
        <v>48.63988049509731</v>
      </c>
      <c r="W840" s="45"/>
      <c r="X840" s="45"/>
      <c r="Y840" s="45"/>
      <c r="Z840" s="45"/>
      <c r="AA840" s="45"/>
      <c r="AB840" s="45"/>
      <c r="AC840" s="45">
        <v>48.63988049509731</v>
      </c>
      <c r="AD840" s="45">
        <v>23.969102325191322</v>
      </c>
      <c r="AE840" s="45"/>
      <c r="AF840" s="45"/>
      <c r="AG840" s="45"/>
      <c r="AH840" s="45"/>
      <c r="AI840" s="45"/>
      <c r="AJ840" s="45">
        <v>48.63988049509731</v>
      </c>
      <c r="AK840" s="45">
        <v>0.021</v>
      </c>
      <c r="AL840" s="45"/>
      <c r="AM840" s="45"/>
      <c r="AN840" s="45"/>
      <c r="AO840" s="23"/>
      <c r="AP840" s="23"/>
      <c r="AQ840" s="45">
        <v>48.63988049509731</v>
      </c>
      <c r="AR840" s="45">
        <v>0.032</v>
      </c>
      <c r="AS840" s="23"/>
      <c r="AT840" s="23"/>
      <c r="AU840" s="23"/>
      <c r="AV840" s="23"/>
      <c r="AW840" s="23"/>
      <c r="AX840" s="45">
        <v>48.63988049509731</v>
      </c>
      <c r="AY840" s="23">
        <v>0.375</v>
      </c>
      <c r="AZ840" s="23"/>
      <c r="BA840" s="23"/>
      <c r="BB840" s="23"/>
      <c r="BC840" s="23"/>
      <c r="BD840" s="23"/>
      <c r="BE840" s="45">
        <v>48.63988049509731</v>
      </c>
      <c r="BF840" s="45">
        <v>97.0</v>
      </c>
      <c r="BG840" s="23"/>
      <c r="BH840" s="23"/>
      <c r="BI840" s="23"/>
      <c r="BJ840" s="23"/>
      <c r="BK840" s="23"/>
      <c r="BL840" s="45">
        <v>48.63988049509731</v>
      </c>
      <c r="BM840" s="45">
        <v>0.28</v>
      </c>
      <c r="BN840" s="23"/>
      <c r="BO840" s="23"/>
      <c r="BP840" s="23"/>
      <c r="BQ840" s="23"/>
      <c r="BR840" s="23"/>
      <c r="BS840" s="45">
        <v>48.63988049509731</v>
      </c>
      <c r="BT840" s="45">
        <v>0.048</v>
      </c>
      <c r="BU840" s="23"/>
      <c r="BV840" s="23"/>
      <c r="BW840" s="23"/>
      <c r="BX840" s="23"/>
      <c r="BY840" s="23"/>
      <c r="BZ840" s="23"/>
      <c r="CA840" s="23"/>
    </row>
    <row r="841" ht="15.75" customHeight="1">
      <c r="A841" s="45">
        <v>48.114071670289434</v>
      </c>
      <c r="B841" s="46">
        <v>0.031</v>
      </c>
      <c r="C841" s="45"/>
      <c r="D841" s="45"/>
      <c r="E841" s="45"/>
      <c r="F841" s="45"/>
      <c r="G841" s="45"/>
      <c r="H841" s="45">
        <v>48.114071670289434</v>
      </c>
      <c r="I841" s="46">
        <v>0.139</v>
      </c>
      <c r="J841" s="45"/>
      <c r="K841" s="45"/>
      <c r="L841" s="45"/>
      <c r="M841" s="45"/>
      <c r="N841" s="45"/>
      <c r="O841" s="45">
        <v>48.114071670289434</v>
      </c>
      <c r="P841" s="45">
        <v>7.918031632537455E-4</v>
      </c>
      <c r="Q841" s="45"/>
      <c r="R841" s="45"/>
      <c r="S841" s="45"/>
      <c r="T841" s="45"/>
      <c r="U841" s="45"/>
      <c r="V841" s="45">
        <v>48.114071670289434</v>
      </c>
      <c r="W841" s="45">
        <v>0.0016259273256096882</v>
      </c>
      <c r="X841" s="45"/>
      <c r="Y841" s="45"/>
      <c r="Z841" s="45"/>
      <c r="AA841" s="45"/>
      <c r="AB841" s="45"/>
      <c r="AC841" s="45">
        <v>48.114071670289434</v>
      </c>
      <c r="AD841" s="45">
        <v>28.47954292524339</v>
      </c>
      <c r="AE841" s="45"/>
      <c r="AF841" s="45"/>
      <c r="AG841" s="45"/>
      <c r="AH841" s="45"/>
      <c r="AI841" s="45"/>
      <c r="AJ841" s="45">
        <v>48.114071670289434</v>
      </c>
      <c r="AK841" s="45">
        <v>0.021</v>
      </c>
      <c r="AL841" s="45"/>
      <c r="AM841" s="45"/>
      <c r="AN841" s="45"/>
      <c r="AO841" s="23"/>
      <c r="AP841" s="23"/>
      <c r="AQ841" s="45">
        <v>48.114071670289434</v>
      </c>
      <c r="AR841" s="45">
        <v>0.031</v>
      </c>
      <c r="AS841" s="23"/>
      <c r="AT841" s="23"/>
      <c r="AU841" s="23"/>
      <c r="AV841" s="23"/>
      <c r="AW841" s="23"/>
      <c r="AX841" s="45">
        <v>48.114071670289434</v>
      </c>
      <c r="AY841" s="23">
        <v>0.375</v>
      </c>
      <c r="AZ841" s="23"/>
      <c r="BA841" s="23"/>
      <c r="BB841" s="23"/>
      <c r="BC841" s="23"/>
      <c r="BD841" s="23"/>
      <c r="BE841" s="45">
        <v>48.114071670289434</v>
      </c>
      <c r="BF841" s="45">
        <v>105.0</v>
      </c>
      <c r="BG841" s="23"/>
      <c r="BH841" s="23"/>
      <c r="BI841" s="23"/>
      <c r="BJ841" s="23"/>
      <c r="BK841" s="23"/>
      <c r="BL841" s="45">
        <v>48.114071670289434</v>
      </c>
      <c r="BM841" s="45">
        <v>0.404</v>
      </c>
      <c r="BN841" s="23"/>
      <c r="BO841" s="23"/>
      <c r="BP841" s="23"/>
      <c r="BQ841" s="23"/>
      <c r="BR841" s="23"/>
      <c r="BS841" s="45">
        <v>48.114071670289434</v>
      </c>
      <c r="BT841" s="45">
        <v>0.058</v>
      </c>
      <c r="BU841" s="23"/>
      <c r="BV841" s="23"/>
      <c r="BW841" s="23"/>
      <c r="BX841" s="23"/>
      <c r="BY841" s="23"/>
      <c r="BZ841" s="23"/>
      <c r="CA841" s="23"/>
    </row>
    <row r="842" ht="15.75" customHeight="1">
      <c r="A842" s="45">
        <v>47.563403045110896</v>
      </c>
      <c r="B842" s="46">
        <v>0.028</v>
      </c>
      <c r="C842" s="45"/>
      <c r="D842" s="45"/>
      <c r="E842" s="45"/>
      <c r="F842" s="45"/>
      <c r="G842" s="45"/>
      <c r="H842" s="45">
        <v>47.563403045110896</v>
      </c>
      <c r="I842" s="46">
        <v>0.136</v>
      </c>
      <c r="J842" s="45"/>
      <c r="K842" s="45"/>
      <c r="L842" s="45"/>
      <c r="M842" s="45"/>
      <c r="N842" s="45"/>
      <c r="O842" s="45">
        <v>47.563403045110896</v>
      </c>
      <c r="P842" s="45">
        <v>7.661301527147249E-4</v>
      </c>
      <c r="Q842" s="45"/>
      <c r="R842" s="45"/>
      <c r="S842" s="45"/>
      <c r="T842" s="45"/>
      <c r="U842" s="45"/>
      <c r="V842" s="45">
        <v>47.563403045110896</v>
      </c>
      <c r="W842" s="45">
        <v>0.0014599850841531823</v>
      </c>
      <c r="X842" s="45"/>
      <c r="Y842" s="45"/>
      <c r="Z842" s="45"/>
      <c r="AA842" s="45"/>
      <c r="AB842" s="45"/>
      <c r="AC842" s="45">
        <v>47.563403045110896</v>
      </c>
      <c r="AD842" s="45">
        <v>37.57201550221104</v>
      </c>
      <c r="AE842" s="45"/>
      <c r="AF842" s="45"/>
      <c r="AG842" s="45"/>
      <c r="AH842" s="45"/>
      <c r="AI842" s="45"/>
      <c r="AJ842" s="45">
        <v>47.563403045110896</v>
      </c>
      <c r="AK842" s="45">
        <v>0.021</v>
      </c>
      <c r="AL842" s="45"/>
      <c r="AM842" s="45"/>
      <c r="AN842" s="45"/>
      <c r="AO842" s="23"/>
      <c r="AP842" s="23"/>
      <c r="AQ842" s="45">
        <v>47.563403045110896</v>
      </c>
      <c r="AR842" s="45">
        <v>0.03</v>
      </c>
      <c r="AS842" s="23"/>
      <c r="AT842" s="23"/>
      <c r="AU842" s="23"/>
      <c r="AV842" s="23"/>
      <c r="AW842" s="23"/>
      <c r="AX842" s="45">
        <v>47.563403045110896</v>
      </c>
      <c r="AY842" s="23">
        <v>0.375</v>
      </c>
      <c r="AZ842" s="23"/>
      <c r="BA842" s="23"/>
      <c r="BB842" s="23"/>
      <c r="BC842" s="23"/>
      <c r="BD842" s="23"/>
      <c r="BE842" s="45">
        <v>47.563403045110896</v>
      </c>
      <c r="BF842" s="45">
        <v>77.0</v>
      </c>
      <c r="BG842" s="23"/>
      <c r="BH842" s="23"/>
      <c r="BI842" s="23"/>
      <c r="BJ842" s="23"/>
      <c r="BK842" s="23"/>
      <c r="BL842" s="45">
        <v>47.563403045110896</v>
      </c>
      <c r="BM842" s="45">
        <v>0.6</v>
      </c>
      <c r="BN842" s="23"/>
      <c r="BO842" s="23"/>
      <c r="BP842" s="23"/>
      <c r="BQ842" s="23"/>
      <c r="BR842" s="23"/>
      <c r="BS842" s="45">
        <v>47.563403045110896</v>
      </c>
      <c r="BT842" s="45">
        <v>0.079</v>
      </c>
      <c r="BU842" s="23"/>
      <c r="BV842" s="23"/>
      <c r="BW842" s="23"/>
      <c r="BX842" s="23"/>
      <c r="BY842" s="23"/>
      <c r="BZ842" s="23"/>
      <c r="CA842" s="23"/>
    </row>
    <row r="843" ht="15.75" customHeight="1">
      <c r="A843" s="45">
        <v>47.10345237409185</v>
      </c>
      <c r="B843" s="46">
        <v>0.028</v>
      </c>
      <c r="C843" s="45"/>
      <c r="D843" s="45"/>
      <c r="E843" s="45"/>
      <c r="F843" s="45"/>
      <c r="G843" s="45"/>
      <c r="H843" s="45">
        <v>47.10345237409185</v>
      </c>
      <c r="I843" s="46">
        <v>0.145</v>
      </c>
      <c r="J843" s="45"/>
      <c r="K843" s="45"/>
      <c r="L843" s="45"/>
      <c r="M843" s="45"/>
      <c r="N843" s="45"/>
      <c r="O843" s="45">
        <v>47.10345237409185</v>
      </c>
      <c r="P843" s="45"/>
      <c r="Q843" s="45"/>
      <c r="R843" s="45"/>
      <c r="S843" s="45"/>
      <c r="T843" s="45"/>
      <c r="U843" s="45"/>
      <c r="V843" s="45">
        <v>47.10345237409185</v>
      </c>
      <c r="W843" s="45"/>
      <c r="X843" s="45"/>
      <c r="Y843" s="45"/>
      <c r="Z843" s="45"/>
      <c r="AA843" s="45"/>
      <c r="AB843" s="45"/>
      <c r="AC843" s="45">
        <v>47.10345237409185</v>
      </c>
      <c r="AD843" s="45">
        <v>29.087920952808453</v>
      </c>
      <c r="AE843" s="45"/>
      <c r="AF843" s="45"/>
      <c r="AG843" s="45"/>
      <c r="AH843" s="45"/>
      <c r="AI843" s="45"/>
      <c r="AJ843" s="45">
        <v>47.10345237409185</v>
      </c>
      <c r="AK843" s="45">
        <v>0.02</v>
      </c>
      <c r="AL843" s="45"/>
      <c r="AM843" s="45"/>
      <c r="AN843" s="45"/>
      <c r="AO843" s="23"/>
      <c r="AP843" s="23"/>
      <c r="AQ843" s="45">
        <v>47.10345237409185</v>
      </c>
      <c r="AR843" s="45">
        <v>0.029</v>
      </c>
      <c r="AS843" s="23"/>
      <c r="AT843" s="23"/>
      <c r="AU843" s="23"/>
      <c r="AV843" s="23"/>
      <c r="AW843" s="23"/>
      <c r="AX843" s="45">
        <v>47.10345237409185</v>
      </c>
      <c r="AY843" s="23">
        <v>0.378</v>
      </c>
      <c r="AZ843" s="23"/>
      <c r="BA843" s="23"/>
      <c r="BB843" s="23"/>
      <c r="BC843" s="23"/>
      <c r="BD843" s="23"/>
      <c r="BE843" s="45">
        <v>47.10345237409185</v>
      </c>
      <c r="BF843" s="45">
        <v>63.0</v>
      </c>
      <c r="BG843" s="23"/>
      <c r="BH843" s="23"/>
      <c r="BI843" s="23"/>
      <c r="BJ843" s="23"/>
      <c r="BK843" s="23"/>
      <c r="BL843" s="45">
        <v>47.10345237409185</v>
      </c>
      <c r="BM843" s="45">
        <v>0.689</v>
      </c>
      <c r="BN843" s="23"/>
      <c r="BO843" s="23"/>
      <c r="BP843" s="23"/>
      <c r="BQ843" s="23"/>
      <c r="BR843" s="23"/>
      <c r="BS843" s="45">
        <v>47.10345237409185</v>
      </c>
      <c r="BT843" s="45">
        <v>0.069</v>
      </c>
      <c r="BU843" s="23"/>
      <c r="BV843" s="23"/>
      <c r="BW843" s="23"/>
      <c r="BX843" s="23"/>
      <c r="BY843" s="23"/>
      <c r="BZ843" s="23"/>
      <c r="CA843" s="23"/>
    </row>
    <row r="844" ht="15.75" customHeight="1">
      <c r="A844" s="45">
        <v>46.684912001270085</v>
      </c>
      <c r="B844" s="46">
        <v>0.029</v>
      </c>
      <c r="C844" s="45"/>
      <c r="D844" s="45"/>
      <c r="E844" s="45"/>
      <c r="F844" s="45"/>
      <c r="G844" s="45"/>
      <c r="H844" s="45">
        <v>46.684912001270085</v>
      </c>
      <c r="I844" s="46">
        <v>0.133</v>
      </c>
      <c r="J844" s="45"/>
      <c r="K844" s="45"/>
      <c r="L844" s="45"/>
      <c r="M844" s="45"/>
      <c r="N844" s="45"/>
      <c r="O844" s="45">
        <v>46.684912001270085</v>
      </c>
      <c r="P844" s="45">
        <v>6.870883127614233E-4</v>
      </c>
      <c r="Q844" s="45"/>
      <c r="R844" s="45"/>
      <c r="S844" s="45"/>
      <c r="T844" s="45"/>
      <c r="U844" s="45"/>
      <c r="V844" s="45">
        <v>46.684912001270085</v>
      </c>
      <c r="W844" s="45">
        <v>0.0013162565507801895</v>
      </c>
      <c r="X844" s="45"/>
      <c r="Y844" s="45"/>
      <c r="Z844" s="45"/>
      <c r="AA844" s="45"/>
      <c r="AB844" s="45"/>
      <c r="AC844" s="45">
        <v>46.684912001270085</v>
      </c>
      <c r="AD844" s="45">
        <v>35.034581795558466</v>
      </c>
      <c r="AE844" s="45"/>
      <c r="AF844" s="45"/>
      <c r="AG844" s="45"/>
      <c r="AH844" s="45"/>
      <c r="AI844" s="45"/>
      <c r="AJ844" s="45">
        <v>46.684912001270085</v>
      </c>
      <c r="AK844" s="45">
        <v>0.02</v>
      </c>
      <c r="AL844" s="45"/>
      <c r="AM844" s="45"/>
      <c r="AN844" s="45"/>
      <c r="AO844" s="23"/>
      <c r="AP844" s="23"/>
      <c r="AQ844" s="45">
        <v>46.684912001270085</v>
      </c>
      <c r="AR844" s="45">
        <v>0.027</v>
      </c>
      <c r="AS844" s="23"/>
      <c r="AT844" s="23"/>
      <c r="AU844" s="23"/>
      <c r="AV844" s="23"/>
      <c r="AW844" s="23"/>
      <c r="AX844" s="45">
        <v>46.684912001270085</v>
      </c>
      <c r="AY844" s="23">
        <v>0.322</v>
      </c>
      <c r="AZ844" s="23"/>
      <c r="BA844" s="23"/>
      <c r="BB844" s="23"/>
      <c r="BC844" s="23"/>
      <c r="BD844" s="23"/>
      <c r="BE844" s="45">
        <v>46.684912001270085</v>
      </c>
      <c r="BF844" s="45">
        <v>50.0</v>
      </c>
      <c r="BG844" s="23"/>
      <c r="BH844" s="23"/>
      <c r="BI844" s="23"/>
      <c r="BJ844" s="23"/>
      <c r="BK844" s="23"/>
      <c r="BL844" s="45">
        <v>46.684912001270085</v>
      </c>
      <c r="BM844" s="45">
        <v>0.878</v>
      </c>
      <c r="BN844" s="23"/>
      <c r="BO844" s="23"/>
      <c r="BP844" s="23"/>
      <c r="BQ844" s="23"/>
      <c r="BR844" s="23"/>
      <c r="BS844" s="45">
        <v>46.684912001270085</v>
      </c>
      <c r="BT844" s="45">
        <v>0.109</v>
      </c>
      <c r="BU844" s="23"/>
      <c r="BV844" s="23"/>
      <c r="BW844" s="23"/>
      <c r="BX844" s="23"/>
      <c r="BY844" s="23"/>
      <c r="BZ844" s="23"/>
      <c r="CA844" s="23"/>
    </row>
    <row r="845" ht="15.75" customHeight="1">
      <c r="A845" s="45">
        <v>46.11234928572404</v>
      </c>
      <c r="B845" s="46">
        <v>0.029</v>
      </c>
      <c r="C845" s="45"/>
      <c r="D845" s="45"/>
      <c r="E845" s="45"/>
      <c r="F845" s="45"/>
      <c r="G845" s="45"/>
      <c r="H845" s="45">
        <v>46.11234928572404</v>
      </c>
      <c r="I845" s="46">
        <v>0.124</v>
      </c>
      <c r="J845" s="45"/>
      <c r="K845" s="45"/>
      <c r="L845" s="45"/>
      <c r="M845" s="45"/>
      <c r="N845" s="45"/>
      <c r="O845" s="45">
        <v>46.11234928572404</v>
      </c>
      <c r="P845" s="45">
        <v>7.535880429417458E-4</v>
      </c>
      <c r="Q845" s="45"/>
      <c r="R845" s="45"/>
      <c r="S845" s="45"/>
      <c r="T845" s="45"/>
      <c r="U845" s="45"/>
      <c r="V845" s="45">
        <v>46.11234928572404</v>
      </c>
      <c r="W845" s="45">
        <v>0.0014155770298164402</v>
      </c>
      <c r="X845" s="45"/>
      <c r="Y845" s="45"/>
      <c r="Z845" s="45"/>
      <c r="AA845" s="45"/>
      <c r="AB845" s="45"/>
      <c r="AC845" s="45">
        <v>46.11234928572404</v>
      </c>
      <c r="AD845" s="45">
        <v>35.49196812413554</v>
      </c>
      <c r="AE845" s="45"/>
      <c r="AF845" s="45"/>
      <c r="AG845" s="45"/>
      <c r="AH845" s="45"/>
      <c r="AI845" s="45"/>
      <c r="AJ845" s="45">
        <v>46.11234928572404</v>
      </c>
      <c r="AK845" s="45">
        <v>0.02</v>
      </c>
      <c r="AL845" s="45"/>
      <c r="AM845" s="45"/>
      <c r="AN845" s="45"/>
      <c r="AO845" s="23"/>
      <c r="AP845" s="23"/>
      <c r="AQ845" s="45">
        <v>46.11234928572404</v>
      </c>
      <c r="AR845" s="45">
        <v>0.026</v>
      </c>
      <c r="AS845" s="23"/>
      <c r="AT845" s="23"/>
      <c r="AU845" s="23"/>
      <c r="AV845" s="23"/>
      <c r="AW845" s="23"/>
      <c r="AX845" s="45">
        <v>46.11234928572404</v>
      </c>
      <c r="AY845" s="23">
        <v>0.322</v>
      </c>
      <c r="AZ845" s="23"/>
      <c r="BA845" s="23"/>
      <c r="BB845" s="23"/>
      <c r="BC845" s="23"/>
      <c r="BD845" s="23"/>
      <c r="BE845" s="45">
        <v>46.11234928572404</v>
      </c>
      <c r="BF845" s="45">
        <v>48.0</v>
      </c>
      <c r="BG845" s="23"/>
      <c r="BH845" s="23"/>
      <c r="BI845" s="23"/>
      <c r="BJ845" s="23"/>
      <c r="BK845" s="23"/>
      <c r="BL845" s="45">
        <v>46.11234928572404</v>
      </c>
      <c r="BM845" s="45">
        <v>1.025</v>
      </c>
      <c r="BN845" s="23"/>
      <c r="BO845" s="23"/>
      <c r="BP845" s="23"/>
      <c r="BQ845" s="23"/>
      <c r="BR845" s="23"/>
      <c r="BS845" s="45">
        <v>46.11234928572404</v>
      </c>
      <c r="BT845" s="45">
        <v>0.111</v>
      </c>
      <c r="BU845" s="23"/>
      <c r="BV845" s="23"/>
      <c r="BW845" s="23"/>
      <c r="BX845" s="23"/>
      <c r="BY845" s="23"/>
      <c r="BZ845" s="23"/>
      <c r="CA845" s="23"/>
    </row>
    <row r="846" ht="15.75" customHeight="1">
      <c r="A846" s="45">
        <v>45.581361210869176</v>
      </c>
      <c r="B846" s="46">
        <v>0.03</v>
      </c>
      <c r="C846" s="45"/>
      <c r="D846" s="45"/>
      <c r="E846" s="45"/>
      <c r="F846" s="45"/>
      <c r="G846" s="45"/>
      <c r="H846" s="45">
        <v>45.581361210869176</v>
      </c>
      <c r="I846" s="46">
        <v>0.118</v>
      </c>
      <c r="J846" s="45"/>
      <c r="K846" s="45"/>
      <c r="L846" s="45"/>
      <c r="M846" s="45"/>
      <c r="N846" s="45"/>
      <c r="O846" s="45">
        <v>45.581361210869176</v>
      </c>
      <c r="P846" s="45"/>
      <c r="Q846" s="45"/>
      <c r="R846" s="45"/>
      <c r="S846" s="45"/>
      <c r="T846" s="45"/>
      <c r="U846" s="45"/>
      <c r="V846" s="45">
        <v>45.581361210869176</v>
      </c>
      <c r="W846" s="45"/>
      <c r="X846" s="45"/>
      <c r="Y846" s="45"/>
      <c r="Z846" s="45"/>
      <c r="AA846" s="45"/>
      <c r="AB846" s="45"/>
      <c r="AC846" s="45">
        <v>45.581361210869176</v>
      </c>
      <c r="AD846" s="45">
        <v>38.47459593684043</v>
      </c>
      <c r="AE846" s="45"/>
      <c r="AF846" s="45"/>
      <c r="AG846" s="45"/>
      <c r="AH846" s="45"/>
      <c r="AI846" s="45"/>
      <c r="AJ846" s="45">
        <v>45.581361210869176</v>
      </c>
      <c r="AK846" s="45">
        <v>0.019</v>
      </c>
      <c r="AL846" s="45"/>
      <c r="AM846" s="45"/>
      <c r="AN846" s="45"/>
      <c r="AO846" s="23"/>
      <c r="AP846" s="23"/>
      <c r="AQ846" s="45">
        <v>45.581361210869176</v>
      </c>
      <c r="AR846" s="45">
        <v>0.025</v>
      </c>
      <c r="AS846" s="23"/>
      <c r="AT846" s="23"/>
      <c r="AU846" s="23"/>
      <c r="AV846" s="23"/>
      <c r="AW846" s="23"/>
      <c r="AX846" s="45">
        <v>45.581361210869176</v>
      </c>
      <c r="AY846" s="23">
        <v>0.322</v>
      </c>
      <c r="AZ846" s="23"/>
      <c r="BA846" s="23"/>
      <c r="BB846" s="23"/>
      <c r="BC846" s="23"/>
      <c r="BD846" s="23"/>
      <c r="BE846" s="45">
        <v>45.581361210869176</v>
      </c>
      <c r="BF846" s="45">
        <v>48.0</v>
      </c>
      <c r="BG846" s="23"/>
      <c r="BH846" s="23"/>
      <c r="BI846" s="23"/>
      <c r="BJ846" s="23"/>
      <c r="BK846" s="23"/>
      <c r="BL846" s="45">
        <v>45.581361210869176</v>
      </c>
      <c r="BM846" s="45">
        <v>1.142</v>
      </c>
      <c r="BN846" s="23"/>
      <c r="BO846" s="23"/>
      <c r="BP846" s="23"/>
      <c r="BQ846" s="23"/>
      <c r="BR846" s="23"/>
      <c r="BS846" s="45">
        <v>45.581361210869176</v>
      </c>
      <c r="BT846" s="45">
        <v>0.147</v>
      </c>
      <c r="BU846" s="23"/>
      <c r="BV846" s="23"/>
      <c r="BW846" s="23"/>
      <c r="BX846" s="23"/>
      <c r="BY846" s="23"/>
      <c r="BZ846" s="23"/>
      <c r="CA846" s="23"/>
    </row>
    <row r="847" ht="15.75" customHeight="1">
      <c r="A847" s="45">
        <v>108.46984744226373</v>
      </c>
      <c r="B847" s="46">
        <v>0.076</v>
      </c>
      <c r="C847" s="45"/>
      <c r="D847" s="45"/>
      <c r="E847" s="45"/>
      <c r="F847" s="45"/>
      <c r="G847" s="45"/>
      <c r="H847" s="45">
        <v>108.46984744226373</v>
      </c>
      <c r="I847" s="46">
        <v>0.021</v>
      </c>
      <c r="J847" s="45"/>
      <c r="K847" s="45"/>
      <c r="L847" s="45"/>
      <c r="M847" s="45"/>
      <c r="N847" s="45"/>
      <c r="O847" s="45">
        <v>108.46984744226373</v>
      </c>
      <c r="P847" s="45">
        <v>0.003558768818475605</v>
      </c>
      <c r="Q847" s="45"/>
      <c r="R847" s="45"/>
      <c r="S847" s="45"/>
      <c r="T847" s="45"/>
      <c r="U847" s="45"/>
      <c r="V847" s="45">
        <v>108.46984744226373</v>
      </c>
      <c r="W847" s="45"/>
      <c r="X847" s="45"/>
      <c r="Y847" s="45"/>
      <c r="Z847" s="45"/>
      <c r="AA847" s="45"/>
      <c r="AB847" s="45"/>
      <c r="AC847" s="45">
        <v>108.46984744226373</v>
      </c>
      <c r="AD847" s="45">
        <v>336.1157089934579</v>
      </c>
      <c r="AE847" s="45"/>
      <c r="AF847" s="45"/>
      <c r="AG847" s="45"/>
      <c r="AH847" s="45"/>
      <c r="AI847" s="45"/>
      <c r="AJ847" s="45">
        <v>108.46984744226373</v>
      </c>
      <c r="AK847" s="45">
        <v>0.009</v>
      </c>
      <c r="AL847" s="45"/>
      <c r="AM847" s="45"/>
      <c r="AN847" s="45"/>
      <c r="AO847" s="23"/>
      <c r="AP847" s="23"/>
      <c r="AQ847" s="45">
        <v>108.46984744226373</v>
      </c>
      <c r="AR847" s="45">
        <v>0.003</v>
      </c>
      <c r="AS847" s="23"/>
      <c r="AT847" s="23"/>
      <c r="AU847" s="23"/>
      <c r="AV847" s="23"/>
      <c r="AW847" s="23"/>
      <c r="AX847" s="45">
        <v>108.46984744226373</v>
      </c>
      <c r="AY847" s="23"/>
      <c r="AZ847" s="23"/>
      <c r="BA847" s="23"/>
      <c r="BB847" s="23"/>
      <c r="BC847" s="23"/>
      <c r="BD847" s="23"/>
      <c r="BE847" s="45">
        <v>108.46984744226373</v>
      </c>
      <c r="BF847" s="45"/>
      <c r="BG847" s="23"/>
      <c r="BH847" s="23"/>
      <c r="BI847" s="23"/>
      <c r="BJ847" s="23"/>
      <c r="BK847" s="23"/>
      <c r="BL847" s="45">
        <v>108.46984744226373</v>
      </c>
      <c r="BM847" s="45">
        <v>0.531</v>
      </c>
      <c r="BN847" s="23"/>
      <c r="BO847" s="23"/>
      <c r="BP847" s="23"/>
      <c r="BQ847" s="23"/>
      <c r="BR847" s="23"/>
      <c r="BS847" s="45">
        <v>108.46984744226373</v>
      </c>
      <c r="BT847" s="45">
        <v>0.3</v>
      </c>
      <c r="BU847" s="23"/>
      <c r="BV847" s="23"/>
      <c r="BW847" s="23"/>
      <c r="BX847" s="23"/>
      <c r="BY847" s="23"/>
      <c r="BZ847" s="23"/>
      <c r="CA847" s="23"/>
    </row>
    <row r="848" ht="15.75" customHeight="1">
      <c r="A848" s="45">
        <v>108.45323507852991</v>
      </c>
      <c r="B848" s="46">
        <v>0.078</v>
      </c>
      <c r="C848" s="45"/>
      <c r="D848" s="45"/>
      <c r="E848" s="45"/>
      <c r="F848" s="45"/>
      <c r="G848" s="45"/>
      <c r="H848" s="45">
        <v>108.45323507852991</v>
      </c>
      <c r="I848" s="46">
        <v>0.02</v>
      </c>
      <c r="J848" s="45"/>
      <c r="K848" s="45"/>
      <c r="L848" s="45"/>
      <c r="M848" s="45"/>
      <c r="N848" s="45"/>
      <c r="O848" s="45">
        <v>108.45323507852991</v>
      </c>
      <c r="P848" s="45">
        <v>0.003629348244972434</v>
      </c>
      <c r="Q848" s="45"/>
      <c r="R848" s="45"/>
      <c r="S848" s="45"/>
      <c r="T848" s="45"/>
      <c r="U848" s="45"/>
      <c r="V848" s="45">
        <v>108.45323507852991</v>
      </c>
      <c r="W848" s="45"/>
      <c r="X848" s="45"/>
      <c r="Y848" s="45"/>
      <c r="Z848" s="45"/>
      <c r="AA848" s="45"/>
      <c r="AB848" s="45"/>
      <c r="AC848" s="45">
        <v>108.45323507852991</v>
      </c>
      <c r="AD848" s="45">
        <v>279.4044782106033</v>
      </c>
      <c r="AE848" s="45"/>
      <c r="AF848" s="45"/>
      <c r="AG848" s="45"/>
      <c r="AH848" s="45"/>
      <c r="AI848" s="45"/>
      <c r="AJ848" s="45">
        <v>108.45323507852991</v>
      </c>
      <c r="AK848" s="45">
        <v>0.009</v>
      </c>
      <c r="AL848" s="45"/>
      <c r="AM848" s="45"/>
      <c r="AN848" s="45"/>
      <c r="AO848" s="23"/>
      <c r="AP848" s="23"/>
      <c r="AQ848" s="45">
        <v>108.45323507852991</v>
      </c>
      <c r="AR848" s="45">
        <v>0.003</v>
      </c>
      <c r="AS848" s="23"/>
      <c r="AT848" s="23"/>
      <c r="AU848" s="23"/>
      <c r="AV848" s="23"/>
      <c r="AW848" s="23"/>
      <c r="AX848" s="45">
        <v>108.45323507852991</v>
      </c>
      <c r="AY848" s="23"/>
      <c r="AZ848" s="23"/>
      <c r="BA848" s="23"/>
      <c r="BB848" s="23"/>
      <c r="BC848" s="23"/>
      <c r="BD848" s="23"/>
      <c r="BE848" s="45">
        <v>108.45323507852991</v>
      </c>
      <c r="BF848" s="45"/>
      <c r="BG848" s="23"/>
      <c r="BH848" s="23"/>
      <c r="BI848" s="23"/>
      <c r="BJ848" s="23"/>
      <c r="BK848" s="23"/>
      <c r="BL848" s="45">
        <v>108.45323507852991</v>
      </c>
      <c r="BM848" s="45">
        <v>0.594</v>
      </c>
      <c r="BN848" s="23"/>
      <c r="BO848" s="23"/>
      <c r="BP848" s="23"/>
      <c r="BQ848" s="23"/>
      <c r="BR848" s="23"/>
      <c r="BS848" s="45">
        <v>108.45323507852991</v>
      </c>
      <c r="BT848" s="45">
        <v>0.385</v>
      </c>
      <c r="BU848" s="23"/>
      <c r="BV848" s="23"/>
      <c r="BW848" s="23"/>
      <c r="BX848" s="23"/>
      <c r="BY848" s="23"/>
      <c r="BZ848" s="23"/>
      <c r="CA848" s="23"/>
    </row>
    <row r="849" ht="15.75" customHeight="1">
      <c r="A849" s="45">
        <v>108.24206157165837</v>
      </c>
      <c r="B849" s="46">
        <v>0.079</v>
      </c>
      <c r="C849" s="45"/>
      <c r="D849" s="45"/>
      <c r="E849" s="45"/>
      <c r="F849" s="45"/>
      <c r="G849" s="45"/>
      <c r="H849" s="45">
        <v>108.24206157165837</v>
      </c>
      <c r="I849" s="46">
        <v>0.019</v>
      </c>
      <c r="J849" s="45"/>
      <c r="K849" s="45"/>
      <c r="L849" s="45"/>
      <c r="M849" s="45"/>
      <c r="N849" s="45"/>
      <c r="O849" s="45">
        <v>108.24206157165837</v>
      </c>
      <c r="P849" s="45">
        <v>0.003916136372552866</v>
      </c>
      <c r="Q849" s="45"/>
      <c r="R849" s="45"/>
      <c r="S849" s="45"/>
      <c r="T849" s="45"/>
      <c r="U849" s="45"/>
      <c r="V849" s="45">
        <v>108.24206157165837</v>
      </c>
      <c r="W849" s="45">
        <v>0.009186041037310213</v>
      </c>
      <c r="X849" s="45"/>
      <c r="Y849" s="45"/>
      <c r="Z849" s="45"/>
      <c r="AA849" s="45"/>
      <c r="AB849" s="45"/>
      <c r="AC849" s="45">
        <v>108.24206157165837</v>
      </c>
      <c r="AD849" s="45">
        <v>274.44780101220135</v>
      </c>
      <c r="AE849" s="45"/>
      <c r="AF849" s="45"/>
      <c r="AG849" s="45"/>
      <c r="AH849" s="45"/>
      <c r="AI849" s="45"/>
      <c r="AJ849" s="45">
        <v>108.24206157165837</v>
      </c>
      <c r="AK849" s="45">
        <v>0.009</v>
      </c>
      <c r="AL849" s="45"/>
      <c r="AM849" s="45"/>
      <c r="AN849" s="45"/>
      <c r="AO849" s="23"/>
      <c r="AP849" s="23"/>
      <c r="AQ849" s="45">
        <v>108.24206157165837</v>
      </c>
      <c r="AR849" s="45">
        <v>0.003</v>
      </c>
      <c r="AS849" s="23"/>
      <c r="AT849" s="23"/>
      <c r="AU849" s="23"/>
      <c r="AV849" s="23"/>
      <c r="AW849" s="23"/>
      <c r="AX849" s="45">
        <v>108.24206157165837</v>
      </c>
      <c r="AY849" s="23"/>
      <c r="AZ849" s="23"/>
      <c r="BA849" s="23"/>
      <c r="BB849" s="23"/>
      <c r="BC849" s="23"/>
      <c r="BD849" s="23"/>
      <c r="BE849" s="45">
        <v>108.24206157165837</v>
      </c>
      <c r="BF849" s="45"/>
      <c r="BG849" s="23"/>
      <c r="BH849" s="23"/>
      <c r="BI849" s="23"/>
      <c r="BJ849" s="23"/>
      <c r="BK849" s="23"/>
      <c r="BL849" s="45">
        <v>108.24206157165837</v>
      </c>
      <c r="BM849" s="45">
        <v>0.643</v>
      </c>
      <c r="BN849" s="23"/>
      <c r="BO849" s="23"/>
      <c r="BP849" s="23"/>
      <c r="BQ849" s="23"/>
      <c r="BR849" s="23"/>
      <c r="BS849" s="45">
        <v>108.24206157165837</v>
      </c>
      <c r="BT849" s="45">
        <v>0.466</v>
      </c>
      <c r="BU849" s="23"/>
      <c r="BV849" s="23"/>
      <c r="BW849" s="23"/>
      <c r="BX849" s="23"/>
      <c r="BY849" s="23"/>
      <c r="BZ849" s="23"/>
      <c r="CA849" s="23"/>
    </row>
    <row r="850" ht="15.75" customHeight="1">
      <c r="A850" s="45">
        <v>108.14998668942513</v>
      </c>
      <c r="B850" s="46">
        <v>0.08</v>
      </c>
      <c r="C850" s="45"/>
      <c r="D850" s="45"/>
      <c r="E850" s="45"/>
      <c r="F850" s="45"/>
      <c r="G850" s="45"/>
      <c r="H850" s="45">
        <v>108.14998668942513</v>
      </c>
      <c r="I850" s="46">
        <v>0.018</v>
      </c>
      <c r="J850" s="45"/>
      <c r="K850" s="45"/>
      <c r="L850" s="45"/>
      <c r="M850" s="45"/>
      <c r="N850" s="45"/>
      <c r="O850" s="45">
        <v>108.14998668942513</v>
      </c>
      <c r="P850" s="45">
        <v>0.0036970043376814542</v>
      </c>
      <c r="Q850" s="45"/>
      <c r="R850" s="45"/>
      <c r="S850" s="45"/>
      <c r="T850" s="45"/>
      <c r="U850" s="45"/>
      <c r="V850" s="45">
        <v>108.14998668942513</v>
      </c>
      <c r="W850" s="45">
        <v>0.00861781424701295</v>
      </c>
      <c r="X850" s="45"/>
      <c r="Y850" s="45"/>
      <c r="Z850" s="45"/>
      <c r="AA850" s="45"/>
      <c r="AB850" s="45"/>
      <c r="AC850" s="45">
        <v>108.14998668942513</v>
      </c>
      <c r="AD850" s="45">
        <v>285.8250207488373</v>
      </c>
      <c r="AE850" s="45"/>
      <c r="AF850" s="45"/>
      <c r="AG850" s="45"/>
      <c r="AH850" s="45"/>
      <c r="AI850" s="45"/>
      <c r="AJ850" s="45">
        <v>108.14998668942513</v>
      </c>
      <c r="AK850" s="45">
        <v>0.009</v>
      </c>
      <c r="AL850" s="45"/>
      <c r="AM850" s="45"/>
      <c r="AN850" s="45"/>
      <c r="AO850" s="23"/>
      <c r="AP850" s="23"/>
      <c r="AQ850" s="45">
        <v>108.14998668942513</v>
      </c>
      <c r="AR850" s="45">
        <v>0.003</v>
      </c>
      <c r="AS850" s="23"/>
      <c r="AT850" s="23"/>
      <c r="AU850" s="23"/>
      <c r="AV850" s="23"/>
      <c r="AW850" s="23"/>
      <c r="AX850" s="45">
        <v>108.14998668942513</v>
      </c>
      <c r="AY850" s="23"/>
      <c r="AZ850" s="23"/>
      <c r="BA850" s="23"/>
      <c r="BB850" s="23"/>
      <c r="BC850" s="23"/>
      <c r="BD850" s="23"/>
      <c r="BE850" s="45">
        <v>108.14998668942513</v>
      </c>
      <c r="BF850" s="45">
        <v>31.0</v>
      </c>
      <c r="BG850" s="23"/>
      <c r="BH850" s="23"/>
      <c r="BI850" s="23"/>
      <c r="BJ850" s="23"/>
      <c r="BK850" s="23"/>
      <c r="BL850" s="45">
        <v>108.14998668942513</v>
      </c>
      <c r="BM850" s="45">
        <v>0.685</v>
      </c>
      <c r="BN850" s="23"/>
      <c r="BO850" s="23"/>
      <c r="BP850" s="23"/>
      <c r="BQ850" s="23"/>
      <c r="BR850" s="23"/>
      <c r="BS850" s="45">
        <v>108.14998668942513</v>
      </c>
      <c r="BT850" s="45">
        <v>0.484</v>
      </c>
      <c r="BU850" s="23"/>
      <c r="BV850" s="23"/>
      <c r="BW850" s="23"/>
      <c r="BX850" s="23"/>
      <c r="BY850" s="23"/>
      <c r="BZ850" s="23"/>
      <c r="CA850" s="23"/>
    </row>
    <row r="851" ht="15.75" customHeight="1">
      <c r="A851" s="45">
        <v>108.55112835685381</v>
      </c>
      <c r="B851" s="46">
        <v>0.08</v>
      </c>
      <c r="C851" s="45"/>
      <c r="D851" s="45"/>
      <c r="E851" s="45"/>
      <c r="F851" s="45"/>
      <c r="G851" s="45"/>
      <c r="H851" s="45">
        <v>108.55112835685381</v>
      </c>
      <c r="I851" s="46">
        <v>0.018</v>
      </c>
      <c r="J851" s="45"/>
      <c r="K851" s="45"/>
      <c r="L851" s="45"/>
      <c r="M851" s="45"/>
      <c r="N851" s="45"/>
      <c r="O851" s="45">
        <v>108.55112835685381</v>
      </c>
      <c r="P851" s="45">
        <v>0.003877176916273354</v>
      </c>
      <c r="Q851" s="45"/>
      <c r="R851" s="45"/>
      <c r="S851" s="45"/>
      <c r="T851" s="45"/>
      <c r="U851" s="45"/>
      <c r="V851" s="45">
        <v>108.55112835685381</v>
      </c>
      <c r="W851" s="45">
        <v>0.009446669954054836</v>
      </c>
      <c r="X851" s="45"/>
      <c r="Y851" s="45"/>
      <c r="Z851" s="45"/>
      <c r="AA851" s="45"/>
      <c r="AB851" s="45"/>
      <c r="AC851" s="45">
        <v>108.55112835685381</v>
      </c>
      <c r="AD851" s="45">
        <v>377.07125022502953</v>
      </c>
      <c r="AE851" s="45"/>
      <c r="AF851" s="45"/>
      <c r="AG851" s="45"/>
      <c r="AH851" s="45"/>
      <c r="AI851" s="45"/>
      <c r="AJ851" s="45">
        <v>108.55112835685381</v>
      </c>
      <c r="AK851" s="45">
        <v>0.009</v>
      </c>
      <c r="AL851" s="45"/>
      <c r="AM851" s="45"/>
      <c r="AN851" s="45"/>
      <c r="AO851" s="23"/>
      <c r="AP851" s="23"/>
      <c r="AQ851" s="45">
        <v>108.55112835685381</v>
      </c>
      <c r="AR851" s="45">
        <v>0.003</v>
      </c>
      <c r="AS851" s="23"/>
      <c r="AT851" s="23"/>
      <c r="AU851" s="23"/>
      <c r="AV851" s="23"/>
      <c r="AW851" s="23"/>
      <c r="AX851" s="45">
        <v>108.55112835685381</v>
      </c>
      <c r="AY851" s="23"/>
      <c r="AZ851" s="23"/>
      <c r="BA851" s="23"/>
      <c r="BB851" s="23"/>
      <c r="BC851" s="23"/>
      <c r="BD851" s="23"/>
      <c r="BE851" s="45">
        <v>108.55112835685381</v>
      </c>
      <c r="BF851" s="45">
        <v>31.0</v>
      </c>
      <c r="BG851" s="23"/>
      <c r="BH851" s="23"/>
      <c r="BI851" s="23"/>
      <c r="BJ851" s="23"/>
      <c r="BK851" s="23"/>
      <c r="BL851" s="45">
        <v>108.55112835685381</v>
      </c>
      <c r="BM851" s="45">
        <v>0.722</v>
      </c>
      <c r="BN851" s="23"/>
      <c r="BO851" s="23"/>
      <c r="BP851" s="23"/>
      <c r="BQ851" s="23"/>
      <c r="BR851" s="23"/>
      <c r="BS851" s="45">
        <v>108.55112835685381</v>
      </c>
      <c r="BT851" s="45">
        <v>0.624</v>
      </c>
      <c r="BU851" s="23"/>
      <c r="BV851" s="23"/>
      <c r="BW851" s="23"/>
      <c r="BX851" s="23"/>
      <c r="BY851" s="23"/>
      <c r="BZ851" s="23"/>
      <c r="CA851" s="23"/>
    </row>
    <row r="852" ht="15.75" customHeight="1">
      <c r="A852" s="45">
        <v>108.57928426193327</v>
      </c>
      <c r="B852" s="46">
        <v>0.082</v>
      </c>
      <c r="C852" s="45"/>
      <c r="D852" s="45"/>
      <c r="E852" s="45"/>
      <c r="F852" s="45"/>
      <c r="G852" s="45"/>
      <c r="H852" s="45">
        <v>108.57928426193327</v>
      </c>
      <c r="I852" s="46">
        <v>0.017</v>
      </c>
      <c r="J852" s="45"/>
      <c r="K852" s="45"/>
      <c r="L852" s="45"/>
      <c r="M852" s="45"/>
      <c r="N852" s="45"/>
      <c r="O852" s="45">
        <v>108.57928426193327</v>
      </c>
      <c r="P852" s="45">
        <v>0.003997644259741886</v>
      </c>
      <c r="Q852" s="45"/>
      <c r="R852" s="45"/>
      <c r="S852" s="45"/>
      <c r="T852" s="45"/>
      <c r="U852" s="45"/>
      <c r="V852" s="45">
        <v>108.57928426193327</v>
      </c>
      <c r="W852" s="45">
        <v>0.009409390090238157</v>
      </c>
      <c r="X852" s="45"/>
      <c r="Y852" s="45"/>
      <c r="Z852" s="45"/>
      <c r="AA852" s="45"/>
      <c r="AB852" s="45"/>
      <c r="AC852" s="45">
        <v>108.57928426193327</v>
      </c>
      <c r="AD852" s="45">
        <v>376.4645112817262</v>
      </c>
      <c r="AE852" s="45"/>
      <c r="AF852" s="45"/>
      <c r="AG852" s="45"/>
      <c r="AH852" s="45"/>
      <c r="AI852" s="45"/>
      <c r="AJ852" s="45">
        <v>108.57928426193327</v>
      </c>
      <c r="AK852" s="45">
        <v>0.008</v>
      </c>
      <c r="AL852" s="45"/>
      <c r="AM852" s="45"/>
      <c r="AN852" s="45"/>
      <c r="AO852" s="23"/>
      <c r="AP852" s="23"/>
      <c r="AQ852" s="45">
        <v>108.57928426193327</v>
      </c>
      <c r="AR852" s="45">
        <v>0.003</v>
      </c>
      <c r="AS852" s="23"/>
      <c r="AT852" s="23"/>
      <c r="AU852" s="23"/>
      <c r="AV852" s="23"/>
      <c r="AW852" s="23"/>
      <c r="AX852" s="45">
        <v>108.57928426193327</v>
      </c>
      <c r="AY852" s="23">
        <v>0.525</v>
      </c>
      <c r="AZ852" s="23"/>
      <c r="BA852" s="23"/>
      <c r="BB852" s="23"/>
      <c r="BC852" s="23"/>
      <c r="BD852" s="23"/>
      <c r="BE852" s="45">
        <v>108.57928426193327</v>
      </c>
      <c r="BF852" s="45">
        <v>30.0</v>
      </c>
      <c r="BG852" s="23"/>
      <c r="BH852" s="23"/>
      <c r="BI852" s="23"/>
      <c r="BJ852" s="23"/>
      <c r="BK852" s="23"/>
      <c r="BL852" s="45">
        <v>108.57928426193327</v>
      </c>
      <c r="BM852" s="45">
        <v>0.76</v>
      </c>
      <c r="BN852" s="23"/>
      <c r="BO852" s="23"/>
      <c r="BP852" s="23"/>
      <c r="BQ852" s="23"/>
      <c r="BR852" s="23"/>
      <c r="BS852" s="45">
        <v>108.57928426193327</v>
      </c>
      <c r="BT852" s="45">
        <v>0.669</v>
      </c>
      <c r="BU852" s="23"/>
      <c r="BV852" s="23"/>
      <c r="BW852" s="23"/>
      <c r="BX852" s="23"/>
      <c r="BY852" s="23"/>
      <c r="BZ852" s="23"/>
      <c r="CA852" s="23"/>
    </row>
    <row r="853" ht="15.75" customHeight="1">
      <c r="A853" s="45">
        <v>108.84468165878707</v>
      </c>
      <c r="B853" s="46">
        <v>0.082</v>
      </c>
      <c r="C853" s="45"/>
      <c r="D853" s="45"/>
      <c r="E853" s="45"/>
      <c r="F853" s="45"/>
      <c r="G853" s="45"/>
      <c r="H853" s="45">
        <v>108.84468165878707</v>
      </c>
      <c r="I853" s="46">
        <v>0.017</v>
      </c>
      <c r="J853" s="45"/>
      <c r="K853" s="45"/>
      <c r="L853" s="45"/>
      <c r="M853" s="45"/>
      <c r="N853" s="45"/>
      <c r="O853" s="45">
        <v>108.84468165878707</v>
      </c>
      <c r="P853" s="45">
        <v>0.004089733554588434</v>
      </c>
      <c r="Q853" s="45"/>
      <c r="R853" s="45"/>
      <c r="S853" s="45"/>
      <c r="T853" s="45"/>
      <c r="U853" s="45"/>
      <c r="V853" s="45">
        <v>108.84468165878707</v>
      </c>
      <c r="W853" s="45">
        <v>0.009859850026613232</v>
      </c>
      <c r="X853" s="45"/>
      <c r="Y853" s="45"/>
      <c r="Z853" s="45"/>
      <c r="AA853" s="45"/>
      <c r="AB853" s="45"/>
      <c r="AC853" s="45">
        <v>108.84468165878707</v>
      </c>
      <c r="AD853" s="45">
        <v>294.77284824196124</v>
      </c>
      <c r="AE853" s="45"/>
      <c r="AF853" s="45"/>
      <c r="AG853" s="45"/>
      <c r="AH853" s="45"/>
      <c r="AI853" s="45"/>
      <c r="AJ853" s="45">
        <v>108.84468165878707</v>
      </c>
      <c r="AK853" s="45">
        <v>0.009</v>
      </c>
      <c r="AL853" s="45"/>
      <c r="AM853" s="45"/>
      <c r="AN853" s="45"/>
      <c r="AO853" s="23"/>
      <c r="AP853" s="23"/>
      <c r="AQ853" s="45">
        <v>108.84468165878707</v>
      </c>
      <c r="AR853" s="45">
        <v>0.003</v>
      </c>
      <c r="AS853" s="23"/>
      <c r="AT853" s="23"/>
      <c r="AU853" s="23"/>
      <c r="AV853" s="23"/>
      <c r="AW853" s="23"/>
      <c r="AX853" s="45">
        <v>108.84468165878707</v>
      </c>
      <c r="AY853" s="23">
        <v>0.525</v>
      </c>
      <c r="AZ853" s="23"/>
      <c r="BA853" s="23"/>
      <c r="BB853" s="23"/>
      <c r="BC853" s="23"/>
      <c r="BD853" s="23"/>
      <c r="BE853" s="45">
        <v>108.84468165878707</v>
      </c>
      <c r="BF853" s="45">
        <v>22.0</v>
      </c>
      <c r="BG853" s="23"/>
      <c r="BH853" s="23"/>
      <c r="BI853" s="23"/>
      <c r="BJ853" s="23"/>
      <c r="BK853" s="23"/>
      <c r="BL853" s="45">
        <v>108.84468165878707</v>
      </c>
      <c r="BM853" s="45">
        <v>0.785</v>
      </c>
      <c r="BN853" s="23"/>
      <c r="BO853" s="23"/>
      <c r="BP853" s="23"/>
      <c r="BQ853" s="23"/>
      <c r="BR853" s="23"/>
      <c r="BS853" s="45">
        <v>108.84468165878707</v>
      </c>
      <c r="BT853" s="45">
        <v>0.687</v>
      </c>
      <c r="BU853" s="23"/>
      <c r="BV853" s="23"/>
      <c r="BW853" s="23"/>
      <c r="BX853" s="23"/>
      <c r="BY853" s="23"/>
      <c r="BZ853" s="23"/>
      <c r="CA853" s="23"/>
    </row>
    <row r="854" ht="15.75" customHeight="1">
      <c r="A854" s="45">
        <v>109.90623365676417</v>
      </c>
      <c r="B854" s="46">
        <v>0.082</v>
      </c>
      <c r="C854" s="45"/>
      <c r="D854" s="45"/>
      <c r="E854" s="45"/>
      <c r="F854" s="45"/>
      <c r="G854" s="45"/>
      <c r="H854" s="45">
        <v>109.90623365676417</v>
      </c>
      <c r="I854" s="46">
        <v>0.019</v>
      </c>
      <c r="J854" s="45"/>
      <c r="K854" s="45"/>
      <c r="L854" s="45"/>
      <c r="M854" s="45"/>
      <c r="N854" s="45"/>
      <c r="O854" s="45">
        <v>109.90623365676417</v>
      </c>
      <c r="P854" s="45">
        <v>0.004032206119162641</v>
      </c>
      <c r="Q854" s="45"/>
      <c r="R854" s="45"/>
      <c r="S854" s="45"/>
      <c r="T854" s="45"/>
      <c r="U854" s="45"/>
      <c r="V854" s="45">
        <v>109.90623365676417</v>
      </c>
      <c r="W854" s="45">
        <v>0.00979203769250787</v>
      </c>
      <c r="X854" s="45"/>
      <c r="Y854" s="45"/>
      <c r="Z854" s="45"/>
      <c r="AA854" s="45"/>
      <c r="AB854" s="45"/>
      <c r="AC854" s="45">
        <v>109.90623365676417</v>
      </c>
      <c r="AD854" s="45">
        <v>291.6238653995535</v>
      </c>
      <c r="AE854" s="45"/>
      <c r="AF854" s="45"/>
      <c r="AG854" s="45"/>
      <c r="AH854" s="45"/>
      <c r="AI854" s="45"/>
      <c r="AJ854" s="45">
        <v>109.90623365676417</v>
      </c>
      <c r="AK854" s="45">
        <v>0.009</v>
      </c>
      <c r="AL854" s="45"/>
      <c r="AM854" s="45"/>
      <c r="AN854" s="45"/>
      <c r="AO854" s="23"/>
      <c r="AP854" s="23"/>
      <c r="AQ854" s="45">
        <v>109.90623365676417</v>
      </c>
      <c r="AR854" s="45">
        <v>0.003</v>
      </c>
      <c r="AS854" s="23"/>
      <c r="AT854" s="23"/>
      <c r="AU854" s="23"/>
      <c r="AV854" s="23"/>
      <c r="AW854" s="23"/>
      <c r="AX854" s="45">
        <v>109.90623365676417</v>
      </c>
      <c r="AY854" s="23">
        <v>0.525</v>
      </c>
      <c r="AZ854" s="23"/>
      <c r="BA854" s="23"/>
      <c r="BB854" s="23"/>
      <c r="BC854" s="23"/>
      <c r="BD854" s="23"/>
      <c r="BE854" s="45">
        <v>109.90623365676417</v>
      </c>
      <c r="BF854" s="45">
        <v>22.0</v>
      </c>
      <c r="BG854" s="23"/>
      <c r="BH854" s="23"/>
      <c r="BI854" s="23"/>
      <c r="BJ854" s="23"/>
      <c r="BK854" s="23"/>
      <c r="BL854" s="45">
        <v>109.90623365676417</v>
      </c>
      <c r="BM854" s="45">
        <v>0.844</v>
      </c>
      <c r="BN854" s="23"/>
      <c r="BO854" s="23"/>
      <c r="BP854" s="23"/>
      <c r="BQ854" s="23"/>
      <c r="BR854" s="23"/>
      <c r="BS854" s="45">
        <v>109.90623365676417</v>
      </c>
      <c r="BT854" s="45">
        <v>0.743</v>
      </c>
      <c r="BU854" s="23"/>
      <c r="BV854" s="23"/>
      <c r="BW854" s="23"/>
      <c r="BX854" s="23"/>
      <c r="BY854" s="23"/>
      <c r="BZ854" s="23"/>
      <c r="CA854" s="23"/>
    </row>
    <row r="855" ht="15.75" customHeight="1">
      <c r="A855" s="45">
        <v>109.98618702274415</v>
      </c>
      <c r="B855" s="46">
        <v>0.086</v>
      </c>
      <c r="C855" s="45"/>
      <c r="D855" s="45"/>
      <c r="E855" s="45"/>
      <c r="F855" s="45"/>
      <c r="G855" s="45"/>
      <c r="H855" s="45">
        <v>109.98618702274415</v>
      </c>
      <c r="I855" s="46">
        <v>0.019</v>
      </c>
      <c r="J855" s="45"/>
      <c r="K855" s="45"/>
      <c r="L855" s="45"/>
      <c r="M855" s="45"/>
      <c r="N855" s="45"/>
      <c r="O855" s="45">
        <v>109.98618702274415</v>
      </c>
      <c r="P855" s="45">
        <v>0.0040761513887892665</v>
      </c>
      <c r="Q855" s="45"/>
      <c r="R855" s="45"/>
      <c r="S855" s="45"/>
      <c r="T855" s="45"/>
      <c r="U855" s="45"/>
      <c r="V855" s="45">
        <v>109.98618702274415</v>
      </c>
      <c r="W855" s="45">
        <v>0.009695707355851858</v>
      </c>
      <c r="X855" s="45"/>
      <c r="Y855" s="45"/>
      <c r="Z855" s="45"/>
      <c r="AA855" s="45"/>
      <c r="AB855" s="45"/>
      <c r="AC855" s="45">
        <v>109.98618702274415</v>
      </c>
      <c r="AD855" s="45">
        <v>305.20569278779277</v>
      </c>
      <c r="AE855" s="45"/>
      <c r="AF855" s="45"/>
      <c r="AG855" s="45"/>
      <c r="AH855" s="45"/>
      <c r="AI855" s="45"/>
      <c r="AJ855" s="45">
        <v>109.98618702274415</v>
      </c>
      <c r="AK855" s="45">
        <v>0.009</v>
      </c>
      <c r="AL855" s="45"/>
      <c r="AM855" s="45"/>
      <c r="AN855" s="45"/>
      <c r="AO855" s="23"/>
      <c r="AP855" s="23"/>
      <c r="AQ855" s="45">
        <v>109.98618702274415</v>
      </c>
      <c r="AR855" s="45">
        <v>0.003</v>
      </c>
      <c r="AS855" s="23"/>
      <c r="AT855" s="23"/>
      <c r="AU855" s="23"/>
      <c r="AV855" s="23"/>
      <c r="AW855" s="23"/>
      <c r="AX855" s="45">
        <v>109.98618702274415</v>
      </c>
      <c r="AY855" s="23">
        <v>0.55</v>
      </c>
      <c r="AZ855" s="23"/>
      <c r="BA855" s="23"/>
      <c r="BB855" s="23"/>
      <c r="BC855" s="23"/>
      <c r="BD855" s="23"/>
      <c r="BE855" s="45">
        <v>109.98618702274415</v>
      </c>
      <c r="BF855" s="45">
        <v>22.0</v>
      </c>
      <c r="BG855" s="23"/>
      <c r="BH855" s="23"/>
      <c r="BI855" s="23"/>
      <c r="BJ855" s="23"/>
      <c r="BK855" s="23"/>
      <c r="BL855" s="45">
        <v>109.98618702274415</v>
      </c>
      <c r="BM855" s="45">
        <v>0.867</v>
      </c>
      <c r="BN855" s="23"/>
      <c r="BO855" s="23"/>
      <c r="BP855" s="23"/>
      <c r="BQ855" s="23"/>
      <c r="BR855" s="23"/>
      <c r="BS855" s="45">
        <v>109.98618702274415</v>
      </c>
      <c r="BT855" s="45">
        <v>0.754</v>
      </c>
      <c r="BU855" s="23"/>
      <c r="BV855" s="23"/>
      <c r="BW855" s="23"/>
      <c r="BX855" s="23"/>
      <c r="BY855" s="23"/>
      <c r="BZ855" s="23"/>
      <c r="CA855" s="23"/>
    </row>
    <row r="856" ht="15.75" customHeight="1">
      <c r="A856" s="45">
        <v>110.1808419745948</v>
      </c>
      <c r="B856" s="46">
        <v>0.095</v>
      </c>
      <c r="C856" s="45"/>
      <c r="D856" s="45"/>
      <c r="E856" s="45"/>
      <c r="F856" s="45"/>
      <c r="G856" s="45"/>
      <c r="H856" s="45">
        <v>110.1808419745948</v>
      </c>
      <c r="I856" s="46">
        <v>0.017</v>
      </c>
      <c r="J856" s="45"/>
      <c r="K856" s="45"/>
      <c r="L856" s="45"/>
      <c r="M856" s="45"/>
      <c r="N856" s="45"/>
      <c r="O856" s="45">
        <v>110.1808419745948</v>
      </c>
      <c r="P856" s="45"/>
      <c r="Q856" s="45"/>
      <c r="R856" s="45"/>
      <c r="S856" s="45"/>
      <c r="T856" s="45"/>
      <c r="U856" s="45"/>
      <c r="V856" s="45">
        <v>110.1808419745948</v>
      </c>
      <c r="W856" s="45"/>
      <c r="X856" s="45"/>
      <c r="Y856" s="45"/>
      <c r="Z856" s="45"/>
      <c r="AA856" s="45"/>
      <c r="AB856" s="45"/>
      <c r="AC856" s="45">
        <v>110.1808419745948</v>
      </c>
      <c r="AD856" s="45">
        <v>272.7230863949704</v>
      </c>
      <c r="AE856" s="45"/>
      <c r="AF856" s="45"/>
      <c r="AG856" s="45"/>
      <c r="AH856" s="45"/>
      <c r="AI856" s="45"/>
      <c r="AJ856" s="45">
        <v>110.1808419745948</v>
      </c>
      <c r="AK856" s="45">
        <v>0.009</v>
      </c>
      <c r="AL856" s="45"/>
      <c r="AM856" s="45"/>
      <c r="AN856" s="45"/>
      <c r="AO856" s="23"/>
      <c r="AP856" s="23"/>
      <c r="AQ856" s="45">
        <v>110.1808419745948</v>
      </c>
      <c r="AR856" s="45">
        <v>0.002</v>
      </c>
      <c r="AS856" s="23"/>
      <c r="AT856" s="23"/>
      <c r="AU856" s="23"/>
      <c r="AV856" s="23"/>
      <c r="AW856" s="23"/>
      <c r="AX856" s="45">
        <v>110.1808419745948</v>
      </c>
      <c r="AY856" s="23">
        <v>0.553</v>
      </c>
      <c r="AZ856" s="23"/>
      <c r="BA856" s="23"/>
      <c r="BB856" s="23"/>
      <c r="BC856" s="23"/>
      <c r="BD856" s="23"/>
      <c r="BE856" s="45">
        <v>110.1808419745948</v>
      </c>
      <c r="BF856" s="45">
        <v>22.0</v>
      </c>
      <c r="BG856" s="23"/>
      <c r="BH856" s="23"/>
      <c r="BI856" s="23"/>
      <c r="BJ856" s="23"/>
      <c r="BK856" s="23"/>
      <c r="BL856" s="45">
        <v>110.1808419745948</v>
      </c>
      <c r="BM856" s="45">
        <v>0.913</v>
      </c>
      <c r="BN856" s="23"/>
      <c r="BO856" s="23"/>
      <c r="BP856" s="23"/>
      <c r="BQ856" s="23"/>
      <c r="BR856" s="23"/>
      <c r="BS856" s="45">
        <v>110.1808419745948</v>
      </c>
      <c r="BT856" s="45">
        <v>0.78</v>
      </c>
      <c r="BU856" s="23"/>
      <c r="BV856" s="23"/>
      <c r="BW856" s="23"/>
      <c r="BX856" s="23"/>
      <c r="BY856" s="23"/>
      <c r="BZ856" s="23"/>
      <c r="CA856" s="23"/>
    </row>
    <row r="857" ht="15.75" customHeight="1">
      <c r="A857" s="45">
        <v>110.9601071895708</v>
      </c>
      <c r="B857" s="46">
        <v>0.096</v>
      </c>
      <c r="C857" s="45"/>
      <c r="D857" s="45"/>
      <c r="E857" s="45"/>
      <c r="F857" s="45"/>
      <c r="G857" s="45"/>
      <c r="H857" s="45">
        <v>110.9601071895708</v>
      </c>
      <c r="I857" s="46">
        <v>0.016</v>
      </c>
      <c r="J857" s="45"/>
      <c r="K857" s="45"/>
      <c r="L857" s="45"/>
      <c r="M857" s="45"/>
      <c r="N857" s="45"/>
      <c r="O857" s="45">
        <v>110.9601071895708</v>
      </c>
      <c r="P857" s="45">
        <v>0.003972029633883076</v>
      </c>
      <c r="Q857" s="45"/>
      <c r="R857" s="45"/>
      <c r="S857" s="45"/>
      <c r="T857" s="45"/>
      <c r="U857" s="45"/>
      <c r="V857" s="45">
        <v>110.9601071895708</v>
      </c>
      <c r="W857" s="45">
        <v>0.009709098026865481</v>
      </c>
      <c r="X857" s="45"/>
      <c r="Y857" s="45"/>
      <c r="Z857" s="45"/>
      <c r="AA857" s="45"/>
      <c r="AB857" s="45"/>
      <c r="AC857" s="45">
        <v>110.9601071895708</v>
      </c>
      <c r="AD857" s="45">
        <v>308.40218472653754</v>
      </c>
      <c r="AE857" s="45"/>
      <c r="AF857" s="45"/>
      <c r="AG857" s="45"/>
      <c r="AH857" s="45"/>
      <c r="AI857" s="45"/>
      <c r="AJ857" s="45">
        <v>110.9601071895708</v>
      </c>
      <c r="AK857" s="45">
        <v>0.009</v>
      </c>
      <c r="AL857" s="45"/>
      <c r="AM857" s="45"/>
      <c r="AN857" s="45"/>
      <c r="AO857" s="23"/>
      <c r="AP857" s="23"/>
      <c r="AQ857" s="45">
        <v>110.9601071895708</v>
      </c>
      <c r="AR857" s="45">
        <v>0.002</v>
      </c>
      <c r="AS857" s="23"/>
      <c r="AT857" s="23"/>
      <c r="AU857" s="23"/>
      <c r="AV857" s="23"/>
      <c r="AW857" s="23"/>
      <c r="AX857" s="45">
        <v>110.9601071895708</v>
      </c>
      <c r="AY857" s="23">
        <v>0.476</v>
      </c>
      <c r="AZ857" s="23"/>
      <c r="BA857" s="23"/>
      <c r="BB857" s="23"/>
      <c r="BC857" s="23"/>
      <c r="BD857" s="23"/>
      <c r="BE857" s="45">
        <v>110.9601071895708</v>
      </c>
      <c r="BF857" s="45">
        <v>22.0</v>
      </c>
      <c r="BG857" s="23"/>
      <c r="BH857" s="23"/>
      <c r="BI857" s="23"/>
      <c r="BJ857" s="23"/>
      <c r="BK857" s="23"/>
      <c r="BL857" s="45">
        <v>110.9601071895708</v>
      </c>
      <c r="BM857" s="45">
        <v>0.968</v>
      </c>
      <c r="BN857" s="23"/>
      <c r="BO857" s="23"/>
      <c r="BP857" s="23"/>
      <c r="BQ857" s="23"/>
      <c r="BR857" s="23"/>
      <c r="BS857" s="45">
        <v>110.9601071895708</v>
      </c>
      <c r="BT857" s="45">
        <v>0.782</v>
      </c>
      <c r="BU857" s="23"/>
      <c r="BV857" s="23"/>
      <c r="BW857" s="23"/>
      <c r="BX857" s="23"/>
      <c r="BY857" s="23"/>
      <c r="BZ857" s="23"/>
      <c r="CA857" s="23"/>
    </row>
    <row r="858" ht="15.75" customHeight="1">
      <c r="A858" s="45">
        <v>110.81404231448305</v>
      </c>
      <c r="B858" s="46">
        <v>0.1</v>
      </c>
      <c r="C858" s="45"/>
      <c r="D858" s="45"/>
      <c r="E858" s="45"/>
      <c r="F858" s="45"/>
      <c r="G858" s="45"/>
      <c r="H858" s="45">
        <v>110.81404231448305</v>
      </c>
      <c r="I858" s="46">
        <v>0.015</v>
      </c>
      <c r="J858" s="45"/>
      <c r="K858" s="45"/>
      <c r="L858" s="45"/>
      <c r="M858" s="45"/>
      <c r="N858" s="45"/>
      <c r="O858" s="45">
        <v>110.81404231448305</v>
      </c>
      <c r="P858" s="45">
        <v>0.00406679763644159</v>
      </c>
      <c r="Q858" s="45"/>
      <c r="R858" s="45"/>
      <c r="S858" s="45"/>
      <c r="T858" s="45"/>
      <c r="U858" s="45"/>
      <c r="V858" s="45">
        <v>110.81404231448305</v>
      </c>
      <c r="W858" s="45">
        <v>0.009633298634581301</v>
      </c>
      <c r="X858" s="45"/>
      <c r="Y858" s="45"/>
      <c r="Z858" s="45"/>
      <c r="AA858" s="45"/>
      <c r="AB858" s="45"/>
      <c r="AC858" s="45">
        <v>110.81404231448305</v>
      </c>
      <c r="AD858" s="45">
        <v>311.0690583715064</v>
      </c>
      <c r="AE858" s="45"/>
      <c r="AF858" s="45"/>
      <c r="AG858" s="45"/>
      <c r="AH858" s="45"/>
      <c r="AI858" s="45"/>
      <c r="AJ858" s="45">
        <v>110.81404231448305</v>
      </c>
      <c r="AK858" s="45">
        <v>0.008</v>
      </c>
      <c r="AL858" s="45"/>
      <c r="AM858" s="45"/>
      <c r="AN858" s="45"/>
      <c r="AO858" s="23"/>
      <c r="AP858" s="23"/>
      <c r="AQ858" s="45">
        <v>110.81404231448305</v>
      </c>
      <c r="AR858" s="45">
        <v>0.002</v>
      </c>
      <c r="AS858" s="23"/>
      <c r="AT858" s="23"/>
      <c r="AU858" s="23"/>
      <c r="AV858" s="23"/>
      <c r="AW858" s="23"/>
      <c r="AX858" s="45">
        <v>110.81404231448305</v>
      </c>
      <c r="AY858" s="23">
        <v>0.484</v>
      </c>
      <c r="AZ858" s="23"/>
      <c r="BA858" s="23"/>
      <c r="BB858" s="23"/>
      <c r="BC858" s="23"/>
      <c r="BD858" s="23"/>
      <c r="BE858" s="45">
        <v>110.81404231448305</v>
      </c>
      <c r="BF858" s="45">
        <v>22.0</v>
      </c>
      <c r="BG858" s="23"/>
      <c r="BH858" s="23"/>
      <c r="BI858" s="23"/>
      <c r="BJ858" s="23"/>
      <c r="BK858" s="23"/>
      <c r="BL858" s="45">
        <v>110.81404231448305</v>
      </c>
      <c r="BM858" s="45">
        <v>1.02</v>
      </c>
      <c r="BN858" s="23"/>
      <c r="BO858" s="23"/>
      <c r="BP858" s="23"/>
      <c r="BQ858" s="23"/>
      <c r="BR858" s="23"/>
      <c r="BS858" s="45">
        <v>110.81404231448305</v>
      </c>
      <c r="BT858" s="45">
        <v>0.791</v>
      </c>
      <c r="BU858" s="23"/>
      <c r="BV858" s="23"/>
      <c r="BW858" s="23"/>
      <c r="BX858" s="23"/>
      <c r="BY858" s="23"/>
      <c r="BZ858" s="23"/>
      <c r="CA858" s="23"/>
    </row>
    <row r="859" ht="15.75" customHeight="1">
      <c r="A859" s="45">
        <v>111.15658896079522</v>
      </c>
      <c r="B859" s="46">
        <v>0.101</v>
      </c>
      <c r="C859" s="45"/>
      <c r="D859" s="45"/>
      <c r="E859" s="45"/>
      <c r="F859" s="45"/>
      <c r="G859" s="45"/>
      <c r="H859" s="45">
        <v>111.15658896079522</v>
      </c>
      <c r="I859" s="46">
        <v>0.014</v>
      </c>
      <c r="J859" s="45"/>
      <c r="K859" s="45"/>
      <c r="L859" s="45"/>
      <c r="M859" s="45"/>
      <c r="N859" s="45"/>
      <c r="O859" s="45">
        <v>111.15658896079522</v>
      </c>
      <c r="P859" s="45"/>
      <c r="Q859" s="45"/>
      <c r="R859" s="45"/>
      <c r="S859" s="45"/>
      <c r="T859" s="45"/>
      <c r="U859" s="45"/>
      <c r="V859" s="45">
        <v>111.15658896079522</v>
      </c>
      <c r="W859" s="45"/>
      <c r="X859" s="45"/>
      <c r="Y859" s="45"/>
      <c r="Z859" s="45"/>
      <c r="AA859" s="45"/>
      <c r="AB859" s="45"/>
      <c r="AC859" s="45">
        <v>111.15658896079522</v>
      </c>
      <c r="AD859" s="45">
        <v>321.15492160804115</v>
      </c>
      <c r="AE859" s="45"/>
      <c r="AF859" s="45"/>
      <c r="AG859" s="45"/>
      <c r="AH859" s="45"/>
      <c r="AI859" s="45"/>
      <c r="AJ859" s="45">
        <v>111.15658896079522</v>
      </c>
      <c r="AK859" s="45">
        <v>0.008</v>
      </c>
      <c r="AL859" s="45"/>
      <c r="AM859" s="45"/>
      <c r="AN859" s="45"/>
      <c r="AO859" s="23"/>
      <c r="AP859" s="23"/>
      <c r="AQ859" s="45">
        <v>111.15658896079522</v>
      </c>
      <c r="AR859" s="45">
        <v>0.002</v>
      </c>
      <c r="AS859" s="23"/>
      <c r="AT859" s="23"/>
      <c r="AU859" s="23"/>
      <c r="AV859" s="23"/>
      <c r="AW859" s="23"/>
      <c r="AX859" s="45">
        <v>111.15658896079522</v>
      </c>
      <c r="AY859" s="23">
        <v>0.494</v>
      </c>
      <c r="AZ859" s="23"/>
      <c r="BA859" s="23"/>
      <c r="BB859" s="23"/>
      <c r="BC859" s="23"/>
      <c r="BD859" s="23"/>
      <c r="BE859" s="45">
        <v>111.15658896079522</v>
      </c>
      <c r="BF859" s="45">
        <v>22.0</v>
      </c>
      <c r="BG859" s="23"/>
      <c r="BH859" s="23"/>
      <c r="BI859" s="23"/>
      <c r="BJ859" s="23"/>
      <c r="BK859" s="23"/>
      <c r="BL859" s="45">
        <v>111.15658896079522</v>
      </c>
      <c r="BM859" s="45">
        <v>1.087</v>
      </c>
      <c r="BN859" s="23"/>
      <c r="BO859" s="23"/>
      <c r="BP859" s="23"/>
      <c r="BQ859" s="23"/>
      <c r="BR859" s="23"/>
      <c r="BS859" s="45">
        <v>111.15658896079522</v>
      </c>
      <c r="BT859" s="45">
        <v>0.863</v>
      </c>
      <c r="BU859" s="23"/>
      <c r="BV859" s="23"/>
      <c r="BW859" s="23"/>
      <c r="BX859" s="23"/>
      <c r="BY859" s="23"/>
      <c r="BZ859" s="23"/>
      <c r="CA859" s="23"/>
    </row>
    <row r="860" ht="15.75" customHeight="1">
      <c r="A860" s="45">
        <v>978.8414176760422</v>
      </c>
      <c r="B860" s="46">
        <v>0.042</v>
      </c>
      <c r="C860" s="45"/>
      <c r="D860" s="45"/>
      <c r="E860" s="45"/>
      <c r="F860" s="45"/>
      <c r="G860" s="45"/>
      <c r="H860" s="45">
        <v>978.8414176760422</v>
      </c>
      <c r="I860" s="46"/>
      <c r="J860" s="45"/>
      <c r="K860" s="45"/>
      <c r="L860" s="45"/>
      <c r="M860" s="45"/>
      <c r="N860" s="45"/>
      <c r="O860" s="45">
        <v>978.8414176760422</v>
      </c>
      <c r="P860" s="45"/>
      <c r="Q860" s="45"/>
      <c r="R860" s="45"/>
      <c r="S860" s="45"/>
      <c r="T860" s="45"/>
      <c r="U860" s="45"/>
      <c r="V860" s="45">
        <v>978.8414176760422</v>
      </c>
      <c r="W860" s="45"/>
      <c r="X860" s="45"/>
      <c r="Y860" s="45"/>
      <c r="Z860" s="45"/>
      <c r="AA860" s="45"/>
      <c r="AB860" s="45"/>
      <c r="AC860" s="45">
        <v>978.8414176760422</v>
      </c>
      <c r="AD860" s="45">
        <v>32.45176948144223</v>
      </c>
      <c r="AE860" s="45"/>
      <c r="AF860" s="45"/>
      <c r="AG860" s="45"/>
      <c r="AH860" s="45"/>
      <c r="AI860" s="45"/>
      <c r="AJ860" s="45">
        <v>978.8414176760422</v>
      </c>
      <c r="AK860" s="45">
        <v>0.015</v>
      </c>
      <c r="AL860" s="45"/>
      <c r="AM860" s="45"/>
      <c r="AN860" s="45"/>
      <c r="AO860" s="23"/>
      <c r="AP860" s="23"/>
      <c r="AQ860" s="45">
        <v>978.8414176760422</v>
      </c>
      <c r="AR860" s="45">
        <v>0.038</v>
      </c>
      <c r="AS860" s="23"/>
      <c r="AT860" s="23"/>
      <c r="AU860" s="23"/>
      <c r="AV860" s="23"/>
      <c r="AW860" s="23"/>
      <c r="AX860" s="45">
        <v>978.8414176760422</v>
      </c>
      <c r="AY860" s="23"/>
      <c r="AZ860" s="23"/>
      <c r="BA860" s="23"/>
      <c r="BB860" s="23"/>
      <c r="BC860" s="23"/>
      <c r="BD860" s="23"/>
      <c r="BE860" s="45">
        <v>978.8414176760422</v>
      </c>
      <c r="BF860" s="45"/>
      <c r="BG860" s="23"/>
      <c r="BH860" s="23"/>
      <c r="BI860" s="23"/>
      <c r="BJ860" s="23"/>
      <c r="BK860" s="23"/>
      <c r="BL860" s="45">
        <v>978.8414176760422</v>
      </c>
      <c r="BM860" s="45">
        <v>0.014</v>
      </c>
      <c r="BN860" s="23"/>
      <c r="BO860" s="23"/>
      <c r="BP860" s="23"/>
      <c r="BQ860" s="23"/>
      <c r="BR860" s="23"/>
      <c r="BS860" s="45">
        <v>978.8414176760422</v>
      </c>
      <c r="BT860" s="45">
        <v>0.007</v>
      </c>
      <c r="BU860" s="23"/>
      <c r="BV860" s="23"/>
      <c r="BW860" s="23"/>
      <c r="BX860" s="23"/>
      <c r="BY860" s="23"/>
      <c r="BZ860" s="23"/>
      <c r="CA860" s="23"/>
    </row>
    <row r="861" ht="15.75" customHeight="1">
      <c r="A861" s="45">
        <v>980.5625680804746</v>
      </c>
      <c r="B861" s="46">
        <v>0.035</v>
      </c>
      <c r="C861" s="45"/>
      <c r="D861" s="45"/>
      <c r="E861" s="45"/>
      <c r="F861" s="45"/>
      <c r="G861" s="45"/>
      <c r="H861" s="45">
        <v>980.5625680804746</v>
      </c>
      <c r="I861" s="46"/>
      <c r="J861" s="45"/>
      <c r="K861" s="45"/>
      <c r="L861" s="45"/>
      <c r="M861" s="45"/>
      <c r="N861" s="45"/>
      <c r="O861" s="45">
        <v>980.5625680804746</v>
      </c>
      <c r="P861" s="45">
        <v>0.00525637630326682</v>
      </c>
      <c r="Q861" s="45"/>
      <c r="R861" s="45"/>
      <c r="S861" s="45"/>
      <c r="T861" s="45"/>
      <c r="U861" s="45"/>
      <c r="V861" s="45">
        <v>980.5625680804746</v>
      </c>
      <c r="W861" s="45"/>
      <c r="X861" s="45"/>
      <c r="Y861" s="45"/>
      <c r="Z861" s="45"/>
      <c r="AA861" s="45"/>
      <c r="AB861" s="45"/>
      <c r="AC861" s="45">
        <v>980.5625680804746</v>
      </c>
      <c r="AD861" s="45">
        <v>51.21704417083072</v>
      </c>
      <c r="AE861" s="45"/>
      <c r="AF861" s="45"/>
      <c r="AG861" s="45"/>
      <c r="AH861" s="45"/>
      <c r="AI861" s="45"/>
      <c r="AJ861" s="45">
        <v>980.5625680804746</v>
      </c>
      <c r="AK861" s="45">
        <v>0.015</v>
      </c>
      <c r="AL861" s="45"/>
      <c r="AM861" s="45"/>
      <c r="AN861" s="45"/>
      <c r="AO861" s="23"/>
      <c r="AP861" s="23"/>
      <c r="AQ861" s="45">
        <v>980.5625680804746</v>
      </c>
      <c r="AR861" s="45">
        <v>0.036</v>
      </c>
      <c r="AS861" s="23"/>
      <c r="AT861" s="23"/>
      <c r="AU861" s="23"/>
      <c r="AV861" s="23"/>
      <c r="AW861" s="23"/>
      <c r="AX861" s="45">
        <v>980.5625680804746</v>
      </c>
      <c r="AY861" s="23"/>
      <c r="AZ861" s="23"/>
      <c r="BA861" s="23"/>
      <c r="BB861" s="23"/>
      <c r="BC861" s="23"/>
      <c r="BD861" s="23"/>
      <c r="BE861" s="45">
        <v>980.5625680804746</v>
      </c>
      <c r="BF861" s="45"/>
      <c r="BG861" s="23"/>
      <c r="BH861" s="23"/>
      <c r="BI861" s="23"/>
      <c r="BJ861" s="23"/>
      <c r="BK861" s="23"/>
      <c r="BL861" s="45">
        <v>980.5625680804746</v>
      </c>
      <c r="BM861" s="45">
        <v>0.04</v>
      </c>
      <c r="BN861" s="23"/>
      <c r="BO861" s="23"/>
      <c r="BP861" s="23"/>
      <c r="BQ861" s="23"/>
      <c r="BR861" s="23"/>
      <c r="BS861" s="45">
        <v>980.5625680804746</v>
      </c>
      <c r="BT861" s="45">
        <v>0.01</v>
      </c>
      <c r="BU861" s="23"/>
      <c r="BV861" s="23"/>
      <c r="BW861" s="23"/>
      <c r="BX861" s="23"/>
      <c r="BY861" s="23"/>
      <c r="BZ861" s="23"/>
      <c r="CA861" s="23"/>
    </row>
    <row r="862" ht="15.75" customHeight="1">
      <c r="A862" s="45">
        <v>981.7307149873598</v>
      </c>
      <c r="B862" s="46">
        <v>0.036</v>
      </c>
      <c r="C862" s="45"/>
      <c r="D862" s="45"/>
      <c r="E862" s="45"/>
      <c r="F862" s="45"/>
      <c r="G862" s="45"/>
      <c r="H862" s="45">
        <v>981.7307149873598</v>
      </c>
      <c r="I862" s="46"/>
      <c r="J862" s="45"/>
      <c r="K862" s="45"/>
      <c r="L862" s="45"/>
      <c r="M862" s="45"/>
      <c r="N862" s="45"/>
      <c r="O862" s="45">
        <v>981.7307149873598</v>
      </c>
      <c r="P862" s="45">
        <v>0.005009977826155661</v>
      </c>
      <c r="Q862" s="45"/>
      <c r="R862" s="45"/>
      <c r="S862" s="45"/>
      <c r="T862" s="45"/>
      <c r="U862" s="45"/>
      <c r="V862" s="45">
        <v>981.7307149873598</v>
      </c>
      <c r="W862" s="45">
        <v>0.016739341170047838</v>
      </c>
      <c r="X862" s="45"/>
      <c r="Y862" s="45"/>
      <c r="Z862" s="45"/>
      <c r="AA862" s="45"/>
      <c r="AB862" s="45"/>
      <c r="AC862" s="45">
        <v>981.7307149873598</v>
      </c>
      <c r="AD862" s="45">
        <v>58.07948180449922</v>
      </c>
      <c r="AE862" s="45"/>
      <c r="AF862" s="45"/>
      <c r="AG862" s="45"/>
      <c r="AH862" s="45"/>
      <c r="AI862" s="45"/>
      <c r="AJ862" s="45">
        <v>981.7307149873598</v>
      </c>
      <c r="AK862" s="45">
        <v>0.015</v>
      </c>
      <c r="AL862" s="45"/>
      <c r="AM862" s="45"/>
      <c r="AN862" s="45"/>
      <c r="AO862" s="23"/>
      <c r="AP862" s="23"/>
      <c r="AQ862" s="45">
        <v>981.7307149873598</v>
      </c>
      <c r="AR862" s="45">
        <v>0.034</v>
      </c>
      <c r="AS862" s="23"/>
      <c r="AT862" s="23"/>
      <c r="AU862" s="23"/>
      <c r="AV862" s="23"/>
      <c r="AW862" s="23"/>
      <c r="AX862" s="45">
        <v>981.7307149873598</v>
      </c>
      <c r="AY862" s="23"/>
      <c r="AZ862" s="23"/>
      <c r="BA862" s="23"/>
      <c r="BB862" s="23"/>
      <c r="BC862" s="23"/>
      <c r="BD862" s="23"/>
      <c r="BE862" s="45">
        <v>981.7307149873598</v>
      </c>
      <c r="BF862" s="45"/>
      <c r="BG862" s="23"/>
      <c r="BH862" s="23"/>
      <c r="BI862" s="23"/>
      <c r="BJ862" s="23"/>
      <c r="BK862" s="23"/>
      <c r="BL862" s="45">
        <v>981.7307149873598</v>
      </c>
      <c r="BM862" s="45">
        <v>0.07</v>
      </c>
      <c r="BN862" s="23"/>
      <c r="BO862" s="23"/>
      <c r="BP862" s="23"/>
      <c r="BQ862" s="23"/>
      <c r="BR862" s="23"/>
      <c r="BS862" s="45">
        <v>981.7307149873598</v>
      </c>
      <c r="BT862" s="45">
        <v>0.017</v>
      </c>
      <c r="BU862" s="23"/>
      <c r="BV862" s="23"/>
      <c r="BW862" s="23"/>
      <c r="BX862" s="23"/>
      <c r="BY862" s="23"/>
      <c r="BZ862" s="23"/>
      <c r="CA862" s="23"/>
    </row>
    <row r="863" ht="15.75" customHeight="1">
      <c r="A863" s="45">
        <v>978.932709920935</v>
      </c>
      <c r="B863" s="46">
        <v>0.037</v>
      </c>
      <c r="C863" s="45"/>
      <c r="D863" s="45"/>
      <c r="E863" s="45"/>
      <c r="F863" s="45"/>
      <c r="G863" s="45"/>
      <c r="H863" s="45">
        <v>978.932709920935</v>
      </c>
      <c r="I863" s="46"/>
      <c r="J863" s="45"/>
      <c r="K863" s="45"/>
      <c r="L863" s="45"/>
      <c r="M863" s="45"/>
      <c r="N863" s="45"/>
      <c r="O863" s="45">
        <v>978.932709920935</v>
      </c>
      <c r="P863" s="45">
        <v>0.004253600069434486</v>
      </c>
      <c r="Q863" s="45"/>
      <c r="R863" s="45"/>
      <c r="S863" s="45"/>
      <c r="T863" s="45"/>
      <c r="U863" s="45"/>
      <c r="V863" s="45">
        <v>978.932709920935</v>
      </c>
      <c r="W863" s="45">
        <v>0.014359564124209925</v>
      </c>
      <c r="X863" s="45"/>
      <c r="Y863" s="45"/>
      <c r="Z863" s="45"/>
      <c r="AA863" s="45"/>
      <c r="AB863" s="45"/>
      <c r="AC863" s="45">
        <v>978.932709920935</v>
      </c>
      <c r="AD863" s="45">
        <v>52.51854951144334</v>
      </c>
      <c r="AE863" s="45"/>
      <c r="AF863" s="45"/>
      <c r="AG863" s="45"/>
      <c r="AH863" s="45"/>
      <c r="AI863" s="45"/>
      <c r="AJ863" s="45">
        <v>978.932709920935</v>
      </c>
      <c r="AK863" s="45">
        <v>0.017</v>
      </c>
      <c r="AL863" s="45"/>
      <c r="AM863" s="45"/>
      <c r="AN863" s="45"/>
      <c r="AO863" s="23"/>
      <c r="AP863" s="23"/>
      <c r="AQ863" s="45">
        <v>978.932709920935</v>
      </c>
      <c r="AR863" s="45">
        <v>0.032</v>
      </c>
      <c r="AS863" s="23"/>
      <c r="AT863" s="23"/>
      <c r="AU863" s="23"/>
      <c r="AV863" s="23"/>
      <c r="AW863" s="23"/>
      <c r="AX863" s="45">
        <v>978.932709920935</v>
      </c>
      <c r="AY863" s="23"/>
      <c r="AZ863" s="23"/>
      <c r="BA863" s="23"/>
      <c r="BB863" s="23"/>
      <c r="BC863" s="23"/>
      <c r="BD863" s="23"/>
      <c r="BE863" s="45">
        <v>978.932709920935</v>
      </c>
      <c r="BF863" s="45">
        <v>26.0</v>
      </c>
      <c r="BG863" s="23"/>
      <c r="BH863" s="23"/>
      <c r="BI863" s="23"/>
      <c r="BJ863" s="23"/>
      <c r="BK863" s="23"/>
      <c r="BL863" s="45">
        <v>978.932709920935</v>
      </c>
      <c r="BM863" s="45">
        <v>0.09</v>
      </c>
      <c r="BN863" s="23"/>
      <c r="BO863" s="23"/>
      <c r="BP863" s="23"/>
      <c r="BQ863" s="23"/>
      <c r="BR863" s="23"/>
      <c r="BS863" s="45">
        <v>978.932709920935</v>
      </c>
      <c r="BT863" s="45">
        <v>0.02</v>
      </c>
      <c r="BU863" s="23"/>
      <c r="BV863" s="23"/>
      <c r="BW863" s="23"/>
      <c r="BX863" s="23"/>
      <c r="BY863" s="23"/>
      <c r="BZ863" s="23"/>
      <c r="CA863" s="23"/>
    </row>
    <row r="864" ht="15.75" customHeight="1">
      <c r="A864" s="45">
        <v>975.2086010876584</v>
      </c>
      <c r="B864" s="46">
        <v>0.04</v>
      </c>
      <c r="C864" s="45"/>
      <c r="D864" s="45"/>
      <c r="E864" s="45"/>
      <c r="F864" s="45"/>
      <c r="G864" s="45"/>
      <c r="H864" s="45">
        <v>975.2086010876584</v>
      </c>
      <c r="I864" s="46"/>
      <c r="J864" s="45"/>
      <c r="K864" s="45"/>
      <c r="L864" s="45"/>
      <c r="M864" s="45"/>
      <c r="N864" s="45"/>
      <c r="O864" s="45">
        <v>975.2086010876584</v>
      </c>
      <c r="P864" s="45">
        <v>0.00466149802987214</v>
      </c>
      <c r="Q864" s="45"/>
      <c r="R864" s="45"/>
      <c r="S864" s="45"/>
      <c r="T864" s="45"/>
      <c r="U864" s="45"/>
      <c r="V864" s="45">
        <v>975.2086010876584</v>
      </c>
      <c r="W864" s="45">
        <v>0.01534924600271032</v>
      </c>
      <c r="X864" s="45"/>
      <c r="Y864" s="45"/>
      <c r="Z864" s="45"/>
      <c r="AA864" s="45"/>
      <c r="AB864" s="45"/>
      <c r="AC864" s="45">
        <v>975.2086010876584</v>
      </c>
      <c r="AD864" s="45">
        <v>66.40917845451787</v>
      </c>
      <c r="AE864" s="45"/>
      <c r="AF864" s="45"/>
      <c r="AG864" s="45"/>
      <c r="AH864" s="45"/>
      <c r="AI864" s="45"/>
      <c r="AJ864" s="45">
        <v>975.2086010876584</v>
      </c>
      <c r="AK864" s="45">
        <v>0.018</v>
      </c>
      <c r="AL864" s="45"/>
      <c r="AM864" s="45"/>
      <c r="AN864" s="45"/>
      <c r="AO864" s="23"/>
      <c r="AP864" s="23"/>
      <c r="AQ864" s="45">
        <v>975.2086010876584</v>
      </c>
      <c r="AR864" s="45">
        <v>0.03</v>
      </c>
      <c r="AS864" s="23"/>
      <c r="AT864" s="23"/>
      <c r="AU864" s="23"/>
      <c r="AV864" s="23"/>
      <c r="AW864" s="23"/>
      <c r="AX864" s="45">
        <v>975.2086010876584</v>
      </c>
      <c r="AY864" s="23"/>
      <c r="AZ864" s="23"/>
      <c r="BA864" s="23"/>
      <c r="BB864" s="23"/>
      <c r="BC864" s="23"/>
      <c r="BD864" s="23"/>
      <c r="BE864" s="45">
        <v>975.2086010876584</v>
      </c>
      <c r="BF864" s="45">
        <v>26.0</v>
      </c>
      <c r="BG864" s="23"/>
      <c r="BH864" s="23"/>
      <c r="BI864" s="23"/>
      <c r="BJ864" s="23"/>
      <c r="BK864" s="23"/>
      <c r="BL864" s="45">
        <v>975.2086010876584</v>
      </c>
      <c r="BM864" s="45">
        <v>0.164</v>
      </c>
      <c r="BN864" s="23"/>
      <c r="BO864" s="23"/>
      <c r="BP864" s="23"/>
      <c r="BQ864" s="23"/>
      <c r="BR864" s="23"/>
      <c r="BS864" s="45">
        <v>975.2086010876584</v>
      </c>
      <c r="BT864" s="45">
        <v>0.027</v>
      </c>
      <c r="BU864" s="23"/>
      <c r="BV864" s="23"/>
      <c r="BW864" s="23"/>
      <c r="BX864" s="23"/>
      <c r="BY864" s="23"/>
      <c r="BZ864" s="23"/>
      <c r="CA864" s="23"/>
    </row>
    <row r="865" ht="15.75" customHeight="1">
      <c r="A865" s="45">
        <v>976.746138203076</v>
      </c>
      <c r="B865" s="46">
        <v>0.041</v>
      </c>
      <c r="C865" s="45"/>
      <c r="D865" s="45"/>
      <c r="E865" s="45"/>
      <c r="F865" s="45"/>
      <c r="G865" s="45"/>
      <c r="H865" s="45">
        <v>976.746138203076</v>
      </c>
      <c r="I865" s="46"/>
      <c r="J865" s="45"/>
      <c r="K865" s="45"/>
      <c r="L865" s="45"/>
      <c r="M865" s="45"/>
      <c r="N865" s="45"/>
      <c r="O865" s="45">
        <v>976.746138203076</v>
      </c>
      <c r="P865" s="45">
        <v>0.002277212250666451</v>
      </c>
      <c r="Q865" s="45"/>
      <c r="R865" s="45"/>
      <c r="S865" s="45"/>
      <c r="T865" s="45"/>
      <c r="U865" s="45"/>
      <c r="V865" s="45">
        <v>976.746138203076</v>
      </c>
      <c r="W865" s="45">
        <v>0.009764819226265428</v>
      </c>
      <c r="X865" s="45"/>
      <c r="Y865" s="45"/>
      <c r="Z865" s="45"/>
      <c r="AA865" s="45"/>
      <c r="AB865" s="45"/>
      <c r="AC865" s="45">
        <v>976.746138203076</v>
      </c>
      <c r="AD865" s="45">
        <v>62.05837461590652</v>
      </c>
      <c r="AE865" s="45"/>
      <c r="AF865" s="45"/>
      <c r="AG865" s="45"/>
      <c r="AH865" s="45"/>
      <c r="AI865" s="45"/>
      <c r="AJ865" s="45">
        <v>976.746138203076</v>
      </c>
      <c r="AK865" s="45">
        <v>0.018</v>
      </c>
      <c r="AL865" s="45"/>
      <c r="AM865" s="45"/>
      <c r="AN865" s="45"/>
      <c r="AO865" s="23"/>
      <c r="AP865" s="23"/>
      <c r="AQ865" s="45">
        <v>976.746138203076</v>
      </c>
      <c r="AR865" s="45">
        <v>0.029</v>
      </c>
      <c r="AS865" s="23"/>
      <c r="AT865" s="23"/>
      <c r="AU865" s="23"/>
      <c r="AV865" s="23"/>
      <c r="AW865" s="23"/>
      <c r="AX865" s="45">
        <v>976.746138203076</v>
      </c>
      <c r="AY865" s="23">
        <v>0.441</v>
      </c>
      <c r="AZ865" s="23"/>
      <c r="BA865" s="23"/>
      <c r="BB865" s="23"/>
      <c r="BC865" s="23"/>
      <c r="BD865" s="23"/>
      <c r="BE865" s="45">
        <v>976.746138203076</v>
      </c>
      <c r="BF865" s="45">
        <v>25.0</v>
      </c>
      <c r="BG865" s="23"/>
      <c r="BH865" s="23"/>
      <c r="BI865" s="23"/>
      <c r="BJ865" s="23"/>
      <c r="BK865" s="23"/>
      <c r="BL865" s="45">
        <v>976.746138203076</v>
      </c>
      <c r="BM865" s="45">
        <v>0.358</v>
      </c>
      <c r="BN865" s="23"/>
      <c r="BO865" s="23"/>
      <c r="BP865" s="23"/>
      <c r="BQ865" s="23"/>
      <c r="BR865" s="23"/>
      <c r="BS865" s="45">
        <v>976.746138203076</v>
      </c>
      <c r="BT865" s="45">
        <v>0.03</v>
      </c>
      <c r="BU865" s="23"/>
      <c r="BV865" s="23"/>
      <c r="BW865" s="23"/>
      <c r="BX865" s="23"/>
      <c r="BY865" s="23"/>
      <c r="BZ865" s="23"/>
      <c r="CA865" s="23"/>
    </row>
    <row r="866" ht="15.75" customHeight="1">
      <c r="A866" s="45">
        <v>967.0330614203581</v>
      </c>
      <c r="B866" s="46">
        <v>0.039</v>
      </c>
      <c r="C866" s="45"/>
      <c r="D866" s="45"/>
      <c r="E866" s="45"/>
      <c r="F866" s="45"/>
      <c r="G866" s="45"/>
      <c r="H866" s="45">
        <v>967.0330614203581</v>
      </c>
      <c r="I866" s="46"/>
      <c r="J866" s="45"/>
      <c r="K866" s="45"/>
      <c r="L866" s="45"/>
      <c r="M866" s="45"/>
      <c r="N866" s="45"/>
      <c r="O866" s="45">
        <v>967.0330614203581</v>
      </c>
      <c r="P866" s="45">
        <v>0.0033130860792245456</v>
      </c>
      <c r="Q866" s="45"/>
      <c r="R866" s="45"/>
      <c r="S866" s="45"/>
      <c r="T866" s="45"/>
      <c r="U866" s="45"/>
      <c r="V866" s="45">
        <v>967.0330614203581</v>
      </c>
      <c r="W866" s="45">
        <v>0.01124621474509808</v>
      </c>
      <c r="X866" s="45"/>
      <c r="Y866" s="45"/>
      <c r="Z866" s="45"/>
      <c r="AA866" s="45"/>
      <c r="AB866" s="45"/>
      <c r="AC866" s="45">
        <v>967.0330614203581</v>
      </c>
      <c r="AD866" s="45">
        <v>69.24445933272904</v>
      </c>
      <c r="AE866" s="45"/>
      <c r="AF866" s="45"/>
      <c r="AG866" s="45"/>
      <c r="AH866" s="45"/>
      <c r="AI866" s="45"/>
      <c r="AJ866" s="45">
        <v>967.0330614203581</v>
      </c>
      <c r="AK866" s="45">
        <v>0.02</v>
      </c>
      <c r="AL866" s="45"/>
      <c r="AM866" s="45"/>
      <c r="AN866" s="45"/>
      <c r="AO866" s="23"/>
      <c r="AP866" s="23"/>
      <c r="AQ866" s="45">
        <v>967.0330614203581</v>
      </c>
      <c r="AR866" s="45">
        <v>0.027</v>
      </c>
      <c r="AS866" s="23"/>
      <c r="AT866" s="23"/>
      <c r="AU866" s="23"/>
      <c r="AV866" s="23"/>
      <c r="AW866" s="23"/>
      <c r="AX866" s="45">
        <v>967.0330614203581</v>
      </c>
      <c r="AY866" s="23">
        <v>0.442</v>
      </c>
      <c r="AZ866" s="23"/>
      <c r="BA866" s="23"/>
      <c r="BB866" s="23"/>
      <c r="BC866" s="23"/>
      <c r="BD866" s="23"/>
      <c r="BE866" s="45">
        <v>967.0330614203581</v>
      </c>
      <c r="BF866" s="45">
        <v>21.0</v>
      </c>
      <c r="BG866" s="23"/>
      <c r="BH866" s="23"/>
      <c r="BI866" s="23"/>
      <c r="BJ866" s="23"/>
      <c r="BK866" s="23"/>
      <c r="BL866" s="45">
        <v>967.0330614203581</v>
      </c>
      <c r="BM866" s="45">
        <v>0.511</v>
      </c>
      <c r="BN866" s="23"/>
      <c r="BO866" s="23"/>
      <c r="BP866" s="23"/>
      <c r="BQ866" s="23"/>
      <c r="BR866" s="23"/>
      <c r="BS866" s="45">
        <v>967.0330614203581</v>
      </c>
      <c r="BT866" s="45">
        <v>0.033</v>
      </c>
      <c r="BU866" s="23"/>
      <c r="BV866" s="23"/>
      <c r="BW866" s="23"/>
      <c r="BX866" s="23"/>
      <c r="BY866" s="23"/>
      <c r="BZ866" s="23"/>
      <c r="CA866" s="23"/>
    </row>
    <row r="867" ht="15.75" customHeight="1">
      <c r="A867" s="45">
        <v>957.3952623423941</v>
      </c>
      <c r="B867" s="46">
        <v>0.034</v>
      </c>
      <c r="C867" s="45"/>
      <c r="D867" s="45"/>
      <c r="E867" s="45"/>
      <c r="F867" s="45"/>
      <c r="G867" s="45"/>
      <c r="H867" s="45">
        <v>957.3952623423941</v>
      </c>
      <c r="I867" s="46"/>
      <c r="J867" s="45"/>
      <c r="K867" s="45"/>
      <c r="L867" s="45"/>
      <c r="M867" s="45"/>
      <c r="N867" s="45"/>
      <c r="O867" s="45">
        <v>957.3952623423941</v>
      </c>
      <c r="P867" s="45">
        <v>0.004277330066689951</v>
      </c>
      <c r="Q867" s="45"/>
      <c r="R867" s="45"/>
      <c r="S867" s="45"/>
      <c r="T867" s="45"/>
      <c r="U867" s="45"/>
      <c r="V867" s="45">
        <v>957.3952623423941</v>
      </c>
      <c r="W867" s="45">
        <v>0.014228252917556175</v>
      </c>
      <c r="X867" s="45"/>
      <c r="Y867" s="45"/>
      <c r="Z867" s="45"/>
      <c r="AA867" s="45"/>
      <c r="AB867" s="45"/>
      <c r="AC867" s="45">
        <v>957.3952623423941</v>
      </c>
      <c r="AD867" s="45">
        <v>90.15646408931121</v>
      </c>
      <c r="AE867" s="45"/>
      <c r="AF867" s="45"/>
      <c r="AG867" s="45"/>
      <c r="AH867" s="45"/>
      <c r="AI867" s="45"/>
      <c r="AJ867" s="45">
        <v>957.3952623423941</v>
      </c>
      <c r="AK867" s="45">
        <v>0.021</v>
      </c>
      <c r="AL867" s="45"/>
      <c r="AM867" s="45"/>
      <c r="AN867" s="45"/>
      <c r="AO867" s="23"/>
      <c r="AP867" s="23"/>
      <c r="AQ867" s="45">
        <v>957.3952623423941</v>
      </c>
      <c r="AR867" s="45">
        <v>0.025</v>
      </c>
      <c r="AS867" s="23"/>
      <c r="AT867" s="23"/>
      <c r="AU867" s="23"/>
      <c r="AV867" s="23"/>
      <c r="AW867" s="23"/>
      <c r="AX867" s="45">
        <v>957.3952623423941</v>
      </c>
      <c r="AY867" s="23">
        <v>0.414</v>
      </c>
      <c r="AZ867" s="23"/>
      <c r="BA867" s="23"/>
      <c r="BB867" s="23"/>
      <c r="BC867" s="23"/>
      <c r="BD867" s="23"/>
      <c r="BE867" s="45">
        <v>957.3952623423941</v>
      </c>
      <c r="BF867" s="45">
        <v>21.0</v>
      </c>
      <c r="BG867" s="23"/>
      <c r="BH867" s="23"/>
      <c r="BI867" s="23"/>
      <c r="BJ867" s="23"/>
      <c r="BK867" s="23"/>
      <c r="BL867" s="45">
        <v>957.3952623423941</v>
      </c>
      <c r="BM867" s="45">
        <v>0.8</v>
      </c>
      <c r="BN867" s="23"/>
      <c r="BO867" s="23"/>
      <c r="BP867" s="23"/>
      <c r="BQ867" s="23"/>
      <c r="BR867" s="23"/>
      <c r="BS867" s="45">
        <v>957.3952623423941</v>
      </c>
      <c r="BT867" s="45">
        <v>0.04</v>
      </c>
      <c r="BU867" s="23"/>
      <c r="BV867" s="23"/>
      <c r="BW867" s="23"/>
      <c r="BX867" s="23"/>
      <c r="BY867" s="23"/>
      <c r="BZ867" s="23"/>
      <c r="CA867" s="23"/>
    </row>
    <row r="868" ht="15.75" customHeight="1">
      <c r="A868" s="45">
        <v>950.9062153247417</v>
      </c>
      <c r="B868" s="46">
        <v>0.039</v>
      </c>
      <c r="C868" s="45"/>
      <c r="D868" s="45"/>
      <c r="E868" s="45"/>
      <c r="F868" s="45"/>
      <c r="G868" s="45"/>
      <c r="H868" s="45">
        <v>950.9062153247417</v>
      </c>
      <c r="I868" s="46"/>
      <c r="J868" s="45"/>
      <c r="K868" s="45"/>
      <c r="L868" s="45"/>
      <c r="M868" s="45"/>
      <c r="N868" s="45"/>
      <c r="O868" s="45">
        <v>950.9062153247417</v>
      </c>
      <c r="P868" s="45">
        <v>0.0032413551103738676</v>
      </c>
      <c r="Q868" s="45"/>
      <c r="R868" s="45"/>
      <c r="S868" s="45"/>
      <c r="T868" s="45"/>
      <c r="U868" s="45"/>
      <c r="V868" s="45">
        <v>950.9062153247417</v>
      </c>
      <c r="W868" s="45">
        <v>0.011289205052953936</v>
      </c>
      <c r="X868" s="45"/>
      <c r="Y868" s="45"/>
      <c r="Z868" s="45"/>
      <c r="AA868" s="45"/>
      <c r="AB868" s="45"/>
      <c r="AC868" s="45">
        <v>950.9062153247417</v>
      </c>
      <c r="AD868" s="45">
        <v>86.83169580196504</v>
      </c>
      <c r="AE868" s="45"/>
      <c r="AF868" s="45"/>
      <c r="AG868" s="45"/>
      <c r="AH868" s="45"/>
      <c r="AI868" s="45"/>
      <c r="AJ868" s="45">
        <v>950.9062153247417</v>
      </c>
      <c r="AK868" s="45">
        <v>0.023</v>
      </c>
      <c r="AL868" s="45"/>
      <c r="AM868" s="45"/>
      <c r="AN868" s="45"/>
      <c r="AO868" s="23"/>
      <c r="AP868" s="23"/>
      <c r="AQ868" s="45">
        <v>950.9062153247417</v>
      </c>
      <c r="AR868" s="45">
        <v>0.023</v>
      </c>
      <c r="AS868" s="23"/>
      <c r="AT868" s="23"/>
      <c r="AU868" s="23"/>
      <c r="AV868" s="23"/>
      <c r="AW868" s="23"/>
      <c r="AX868" s="45">
        <v>950.9062153247417</v>
      </c>
      <c r="AY868" s="23">
        <v>0.415</v>
      </c>
      <c r="AZ868" s="23"/>
      <c r="BA868" s="23"/>
      <c r="BB868" s="23"/>
      <c r="BC868" s="23"/>
      <c r="BD868" s="23"/>
      <c r="BE868" s="45">
        <v>950.9062153247417</v>
      </c>
      <c r="BF868" s="45">
        <v>21.0</v>
      </c>
      <c r="BG868" s="23"/>
      <c r="BH868" s="23"/>
      <c r="BI868" s="23"/>
      <c r="BJ868" s="23"/>
      <c r="BK868" s="23"/>
      <c r="BL868" s="45">
        <v>950.9062153247417</v>
      </c>
      <c r="BM868" s="45">
        <v>0.958</v>
      </c>
      <c r="BN868" s="23"/>
      <c r="BO868" s="23"/>
      <c r="BP868" s="23"/>
      <c r="BQ868" s="23"/>
      <c r="BR868" s="23"/>
      <c r="BS868" s="45">
        <v>950.9062153247417</v>
      </c>
      <c r="BT868" s="45">
        <v>0.11</v>
      </c>
      <c r="BU868" s="23"/>
      <c r="BV868" s="23"/>
      <c r="BW868" s="23"/>
      <c r="BX868" s="23"/>
      <c r="BY868" s="23"/>
      <c r="BZ868" s="23"/>
      <c r="CA868" s="23"/>
    </row>
    <row r="869" ht="15.75" customHeight="1">
      <c r="A869" s="45">
        <v>932.1494987696597</v>
      </c>
      <c r="B869" s="46">
        <v>0.045</v>
      </c>
      <c r="C869" s="45"/>
      <c r="D869" s="45"/>
      <c r="E869" s="45"/>
      <c r="F869" s="45"/>
      <c r="G869" s="45"/>
      <c r="H869" s="45">
        <v>932.1494987696597</v>
      </c>
      <c r="I869" s="46"/>
      <c r="J869" s="45"/>
      <c r="K869" s="45"/>
      <c r="L869" s="45"/>
      <c r="M869" s="45"/>
      <c r="N869" s="45"/>
      <c r="O869" s="45">
        <v>932.1494987696597</v>
      </c>
      <c r="P869" s="45"/>
      <c r="Q869" s="45"/>
      <c r="R869" s="45"/>
      <c r="S869" s="45"/>
      <c r="T869" s="45"/>
      <c r="U869" s="45"/>
      <c r="V869" s="45">
        <v>932.1494987696597</v>
      </c>
      <c r="W869" s="45"/>
      <c r="X869" s="45"/>
      <c r="Y869" s="45"/>
      <c r="Z869" s="45"/>
      <c r="AA869" s="45"/>
      <c r="AB869" s="45"/>
      <c r="AC869" s="45">
        <v>932.1494987696597</v>
      </c>
      <c r="AD869" s="45">
        <v>81.9626239249707</v>
      </c>
      <c r="AE869" s="45"/>
      <c r="AF869" s="45"/>
      <c r="AG869" s="45"/>
      <c r="AH869" s="45"/>
      <c r="AI869" s="45"/>
      <c r="AJ869" s="45">
        <v>932.1494987696597</v>
      </c>
      <c r="AK869" s="45">
        <v>0.022</v>
      </c>
      <c r="AL869" s="45"/>
      <c r="AM869" s="45"/>
      <c r="AN869" s="45"/>
      <c r="AO869" s="23"/>
      <c r="AP869" s="23"/>
      <c r="AQ869" s="45">
        <v>932.1494987696597</v>
      </c>
      <c r="AR869" s="45">
        <v>0.021</v>
      </c>
      <c r="AS869" s="23"/>
      <c r="AT869" s="23"/>
      <c r="AU869" s="23"/>
      <c r="AV869" s="23"/>
      <c r="AW869" s="23"/>
      <c r="AX869" s="45">
        <v>932.1494987696597</v>
      </c>
      <c r="AY869" s="23">
        <v>0.347</v>
      </c>
      <c r="AZ869" s="23"/>
      <c r="BA869" s="23"/>
      <c r="BB869" s="23"/>
      <c r="BC869" s="23"/>
      <c r="BD869" s="23"/>
      <c r="BE869" s="45">
        <v>932.1494987696597</v>
      </c>
      <c r="BF869" s="45">
        <v>20.0</v>
      </c>
      <c r="BG869" s="23"/>
      <c r="BH869" s="23"/>
      <c r="BI869" s="23"/>
      <c r="BJ869" s="23"/>
      <c r="BK869" s="23"/>
      <c r="BL869" s="45">
        <v>932.1494987696597</v>
      </c>
      <c r="BM869" s="45">
        <v>1.084</v>
      </c>
      <c r="BN869" s="23"/>
      <c r="BO869" s="23"/>
      <c r="BP869" s="23"/>
      <c r="BQ869" s="23"/>
      <c r="BR869" s="23"/>
      <c r="BS869" s="45">
        <v>932.1494987696597</v>
      </c>
      <c r="BT869" s="45">
        <v>0.182</v>
      </c>
      <c r="BU869" s="23"/>
      <c r="BV869" s="23"/>
      <c r="BW869" s="23"/>
      <c r="BX869" s="23"/>
      <c r="BY869" s="23"/>
      <c r="BZ869" s="23"/>
      <c r="CA869" s="23"/>
    </row>
    <row r="870" ht="15.75" customHeight="1">
      <c r="A870" s="45">
        <v>921.8898585866161</v>
      </c>
      <c r="B870" s="46">
        <v>0.043</v>
      </c>
      <c r="C870" s="45"/>
      <c r="D870" s="45"/>
      <c r="E870" s="45"/>
      <c r="F870" s="45"/>
      <c r="G870" s="45"/>
      <c r="H870" s="45">
        <v>921.8898585866161</v>
      </c>
      <c r="I870" s="46"/>
      <c r="J870" s="45"/>
      <c r="K870" s="45"/>
      <c r="L870" s="45"/>
      <c r="M870" s="45"/>
      <c r="N870" s="45"/>
      <c r="O870" s="45">
        <v>921.8898585866161</v>
      </c>
      <c r="P870" s="45">
        <v>0.002637060711214189</v>
      </c>
      <c r="Q870" s="45"/>
      <c r="R870" s="45"/>
      <c r="S870" s="45"/>
      <c r="T870" s="45"/>
      <c r="U870" s="45"/>
      <c r="V870" s="45">
        <v>921.8898585866161</v>
      </c>
      <c r="W870" s="45">
        <v>0.009424087041567848</v>
      </c>
      <c r="X870" s="45"/>
      <c r="Y870" s="45"/>
      <c r="Z870" s="45"/>
      <c r="AA870" s="45"/>
      <c r="AB870" s="45"/>
      <c r="AC870" s="45">
        <v>921.8898585866161</v>
      </c>
      <c r="AD870" s="45">
        <v>91.22890729764475</v>
      </c>
      <c r="AE870" s="45"/>
      <c r="AF870" s="45"/>
      <c r="AG870" s="45"/>
      <c r="AH870" s="45"/>
      <c r="AI870" s="45"/>
      <c r="AJ870" s="45">
        <v>921.8898585866161</v>
      </c>
      <c r="AK870" s="45">
        <v>0.023</v>
      </c>
      <c r="AL870" s="45"/>
      <c r="AM870" s="45"/>
      <c r="AN870" s="45"/>
      <c r="AO870" s="23"/>
      <c r="AP870" s="23"/>
      <c r="AQ870" s="45">
        <v>921.8898585866161</v>
      </c>
      <c r="AR870" s="45">
        <v>0.019</v>
      </c>
      <c r="AS870" s="23"/>
      <c r="AT870" s="23"/>
      <c r="AU870" s="23"/>
      <c r="AV870" s="23"/>
      <c r="AW870" s="23"/>
      <c r="AX870" s="45">
        <v>921.8898585866161</v>
      </c>
      <c r="AY870" s="23">
        <v>0.286</v>
      </c>
      <c r="AZ870" s="23"/>
      <c r="BA870" s="23"/>
      <c r="BB870" s="23"/>
      <c r="BC870" s="23"/>
      <c r="BD870" s="23"/>
      <c r="BE870" s="45">
        <v>921.8898585866161</v>
      </c>
      <c r="BF870" s="45">
        <v>19.0</v>
      </c>
      <c r="BG870" s="23"/>
      <c r="BH870" s="23"/>
      <c r="BI870" s="23"/>
      <c r="BJ870" s="23"/>
      <c r="BK870" s="23"/>
      <c r="BL870" s="45">
        <v>921.8898585866161</v>
      </c>
      <c r="BM870" s="45">
        <v>1.219</v>
      </c>
      <c r="BN870" s="23"/>
      <c r="BO870" s="23"/>
      <c r="BP870" s="23"/>
      <c r="BQ870" s="23"/>
      <c r="BR870" s="23"/>
      <c r="BS870" s="45">
        <v>921.8898585866161</v>
      </c>
      <c r="BT870" s="45">
        <v>0.316</v>
      </c>
      <c r="BU870" s="23"/>
      <c r="BV870" s="23"/>
      <c r="BW870" s="23"/>
      <c r="BX870" s="23"/>
      <c r="BY870" s="23"/>
      <c r="BZ870" s="23"/>
      <c r="CA870" s="23"/>
    </row>
    <row r="871" ht="15.75" customHeight="1">
      <c r="A871" s="45">
        <v>909.4220546489014</v>
      </c>
      <c r="B871" s="46">
        <v>0.039</v>
      </c>
      <c r="C871" s="45"/>
      <c r="D871" s="45"/>
      <c r="E871" s="45"/>
      <c r="F871" s="45"/>
      <c r="G871" s="45"/>
      <c r="H871" s="45">
        <v>909.4220546489014</v>
      </c>
      <c r="I871" s="46"/>
      <c r="J871" s="45"/>
      <c r="K871" s="45"/>
      <c r="L871" s="45"/>
      <c r="M871" s="45"/>
      <c r="N871" s="45"/>
      <c r="O871" s="45">
        <v>909.4220546489014</v>
      </c>
      <c r="P871" s="45">
        <v>0.003714772356643272</v>
      </c>
      <c r="Q871" s="45"/>
      <c r="R871" s="45"/>
      <c r="S871" s="45"/>
      <c r="T871" s="45"/>
      <c r="U871" s="45"/>
      <c r="V871" s="45">
        <v>909.4220546489014</v>
      </c>
      <c r="W871" s="45">
        <v>0.011628716040733001</v>
      </c>
      <c r="X871" s="45"/>
      <c r="Y871" s="45"/>
      <c r="Z871" s="45"/>
      <c r="AA871" s="45"/>
      <c r="AB871" s="45"/>
      <c r="AC871" s="45">
        <v>909.4220546489014</v>
      </c>
      <c r="AD871" s="45">
        <v>110.59033859608857</v>
      </c>
      <c r="AE871" s="45"/>
      <c r="AF871" s="45"/>
      <c r="AG871" s="45"/>
      <c r="AH871" s="45"/>
      <c r="AI871" s="45"/>
      <c r="AJ871" s="45">
        <v>909.4220546489014</v>
      </c>
      <c r="AK871" s="45">
        <v>0.023</v>
      </c>
      <c r="AL871" s="45"/>
      <c r="AM871" s="45"/>
      <c r="AN871" s="45"/>
      <c r="AO871" s="23"/>
      <c r="AP871" s="23"/>
      <c r="AQ871" s="45">
        <v>909.4220546489014</v>
      </c>
      <c r="AR871" s="45">
        <v>0.018</v>
      </c>
      <c r="AS871" s="23"/>
      <c r="AT871" s="23"/>
      <c r="AU871" s="23"/>
      <c r="AV871" s="23"/>
      <c r="AW871" s="23"/>
      <c r="AX871" s="45">
        <v>909.4220546489014</v>
      </c>
      <c r="AY871" s="23">
        <v>0.286</v>
      </c>
      <c r="AZ871" s="23"/>
      <c r="BA871" s="23"/>
      <c r="BB871" s="23"/>
      <c r="BC871" s="23"/>
      <c r="BD871" s="23"/>
      <c r="BE871" s="45">
        <v>909.4220546489014</v>
      </c>
      <c r="BF871" s="45">
        <v>19.0</v>
      </c>
      <c r="BG871" s="23"/>
      <c r="BH871" s="23"/>
      <c r="BI871" s="23"/>
      <c r="BJ871" s="23"/>
      <c r="BK871" s="23"/>
      <c r="BL871" s="45">
        <v>909.4220546489014</v>
      </c>
      <c r="BM871" s="45">
        <v>1.568</v>
      </c>
      <c r="BN871" s="23"/>
      <c r="BO871" s="23"/>
      <c r="BP871" s="23"/>
      <c r="BQ871" s="23"/>
      <c r="BR871" s="23"/>
      <c r="BS871" s="45">
        <v>909.4220546489014</v>
      </c>
      <c r="BT871" s="45">
        <v>0.506</v>
      </c>
      <c r="BU871" s="23"/>
      <c r="BV871" s="23"/>
      <c r="BW871" s="23"/>
      <c r="BX871" s="23"/>
      <c r="BY871" s="23"/>
      <c r="BZ871" s="23"/>
      <c r="CA871" s="23"/>
    </row>
    <row r="872" ht="15.75" customHeight="1">
      <c r="A872" s="45">
        <v>899.4214561896921</v>
      </c>
      <c r="B872" s="46">
        <v>0.042</v>
      </c>
      <c r="C872" s="45"/>
      <c r="D872" s="45"/>
      <c r="E872" s="45"/>
      <c r="F872" s="45"/>
      <c r="G872" s="45"/>
      <c r="H872" s="45">
        <v>899.4214561896921</v>
      </c>
      <c r="I872" s="46"/>
      <c r="J872" s="45"/>
      <c r="K872" s="45"/>
      <c r="L872" s="45"/>
      <c r="M872" s="45"/>
      <c r="N872" s="45"/>
      <c r="O872" s="45">
        <v>899.4214561896921</v>
      </c>
      <c r="P872" s="45"/>
      <c r="Q872" s="45"/>
      <c r="R872" s="45"/>
      <c r="S872" s="45"/>
      <c r="T872" s="45"/>
      <c r="U872" s="45"/>
      <c r="V872" s="45">
        <v>899.4214561896921</v>
      </c>
      <c r="W872" s="45"/>
      <c r="X872" s="45"/>
      <c r="Y872" s="45"/>
      <c r="Z872" s="45"/>
      <c r="AA872" s="45"/>
      <c r="AB872" s="45"/>
      <c r="AC872" s="45">
        <v>899.4214561896921</v>
      </c>
      <c r="AD872" s="45">
        <v>126.19536459829943</v>
      </c>
      <c r="AE872" s="45"/>
      <c r="AF872" s="45"/>
      <c r="AG872" s="45"/>
      <c r="AH872" s="45"/>
      <c r="AI872" s="45"/>
      <c r="AJ872" s="45">
        <v>899.4214561896921</v>
      </c>
      <c r="AK872" s="45">
        <v>0.023</v>
      </c>
      <c r="AL872" s="45"/>
      <c r="AM872" s="45"/>
      <c r="AN872" s="45"/>
      <c r="AO872" s="23"/>
      <c r="AP872" s="23"/>
      <c r="AQ872" s="45">
        <v>899.4214561896921</v>
      </c>
      <c r="AR872" s="45">
        <v>0.016</v>
      </c>
      <c r="AS872" s="23"/>
      <c r="AT872" s="23"/>
      <c r="AU872" s="23"/>
      <c r="AV872" s="23"/>
      <c r="AW872" s="23"/>
      <c r="AX872" s="45">
        <v>899.4214561896921</v>
      </c>
      <c r="AY872" s="23">
        <v>0.286</v>
      </c>
      <c r="AZ872" s="23"/>
      <c r="BA872" s="23"/>
      <c r="BB872" s="23"/>
      <c r="BC872" s="23"/>
      <c r="BD872" s="23"/>
      <c r="BE872" s="45">
        <v>899.4214561896921</v>
      </c>
      <c r="BF872" s="45">
        <v>19.0</v>
      </c>
      <c r="BG872" s="23"/>
      <c r="BH872" s="23"/>
      <c r="BI872" s="23"/>
      <c r="BJ872" s="23"/>
      <c r="BK872" s="23"/>
      <c r="BL872" s="45">
        <v>899.4214561896921</v>
      </c>
      <c r="BM872" s="45">
        <v>1.858</v>
      </c>
      <c r="BN872" s="23"/>
      <c r="BO872" s="23"/>
      <c r="BP872" s="23"/>
      <c r="BQ872" s="23"/>
      <c r="BR872" s="23"/>
      <c r="BS872" s="45">
        <v>899.4214561896921</v>
      </c>
      <c r="BT872" s="45">
        <v>0.533</v>
      </c>
      <c r="BU872" s="23"/>
      <c r="BV872" s="23"/>
      <c r="BW872" s="23"/>
      <c r="BX872" s="23"/>
      <c r="BY872" s="23"/>
      <c r="BZ872" s="23"/>
      <c r="CA872" s="23"/>
    </row>
    <row r="873" ht="15.75" customHeight="1">
      <c r="A873" s="45">
        <v>3498.48930262943</v>
      </c>
      <c r="B873" s="46">
        <v>0.047</v>
      </c>
      <c r="C873" s="45"/>
      <c r="D873" s="45"/>
      <c r="E873" s="45"/>
      <c r="F873" s="45"/>
      <c r="G873" s="45"/>
      <c r="H873" s="45">
        <v>3498.48930262943</v>
      </c>
      <c r="I873" s="46">
        <v>0.519</v>
      </c>
      <c r="J873" s="45"/>
      <c r="K873" s="45"/>
      <c r="L873" s="45"/>
      <c r="M873" s="45"/>
      <c r="N873" s="45"/>
      <c r="O873" s="45">
        <v>3498.48930262943</v>
      </c>
      <c r="P873" s="45"/>
      <c r="Q873" s="45"/>
      <c r="R873" s="45"/>
      <c r="S873" s="45"/>
      <c r="T873" s="45"/>
      <c r="U873" s="45"/>
      <c r="V873" s="45">
        <v>3498.48930262943</v>
      </c>
      <c r="W873" s="45"/>
      <c r="X873" s="45"/>
      <c r="Y873" s="45"/>
      <c r="Z873" s="45"/>
      <c r="AA873" s="45"/>
      <c r="AB873" s="45"/>
      <c r="AC873" s="45">
        <v>3498.48930262943</v>
      </c>
      <c r="AD873" s="45">
        <v>5.7161522129675</v>
      </c>
      <c r="AE873" s="45"/>
      <c r="AF873" s="45"/>
      <c r="AG873" s="45"/>
      <c r="AH873" s="45"/>
      <c r="AI873" s="45"/>
      <c r="AJ873" s="45">
        <v>3498.48930262943</v>
      </c>
      <c r="AK873" s="45">
        <v>0.02</v>
      </c>
      <c r="AL873" s="45"/>
      <c r="AM873" s="45"/>
      <c r="AN873" s="45"/>
      <c r="AO873" s="23"/>
      <c r="AP873" s="23"/>
      <c r="AQ873" s="45">
        <v>3498.48930262943</v>
      </c>
      <c r="AR873" s="45">
        <v>0.042</v>
      </c>
      <c r="AS873" s="23"/>
      <c r="AT873" s="23"/>
      <c r="AU873" s="23"/>
      <c r="AV873" s="23"/>
      <c r="AW873" s="23"/>
      <c r="AX873" s="45">
        <v>3498.48930262943</v>
      </c>
      <c r="AY873" s="23"/>
      <c r="AZ873" s="23"/>
      <c r="BA873" s="23"/>
      <c r="BB873" s="23"/>
      <c r="BC873" s="23"/>
      <c r="BD873" s="23"/>
      <c r="BE873" s="45">
        <v>3498.48930262943</v>
      </c>
      <c r="BF873" s="45"/>
      <c r="BG873" s="23"/>
      <c r="BH873" s="23"/>
      <c r="BI873" s="23"/>
      <c r="BJ873" s="23"/>
      <c r="BK873" s="23"/>
      <c r="BL873" s="45">
        <v>3498.48930262943</v>
      </c>
      <c r="BM873" s="45">
        <v>0.002</v>
      </c>
      <c r="BN873" s="23"/>
      <c r="BO873" s="23"/>
      <c r="BP873" s="23"/>
      <c r="BQ873" s="23"/>
      <c r="BR873" s="23"/>
      <c r="BS873" s="45">
        <v>3498.48930262943</v>
      </c>
      <c r="BT873" s="45">
        <v>0.01</v>
      </c>
      <c r="BU873" s="23"/>
      <c r="BV873" s="23"/>
      <c r="BW873" s="23"/>
      <c r="BX873" s="23"/>
      <c r="BY873" s="23"/>
      <c r="BZ873" s="23"/>
      <c r="CA873" s="23"/>
    </row>
    <row r="874" ht="15.75" customHeight="1">
      <c r="A874" s="45">
        <v>3490.397533315808</v>
      </c>
      <c r="B874" s="46">
        <v>0.048</v>
      </c>
      <c r="C874" s="45"/>
      <c r="D874" s="45"/>
      <c r="E874" s="45"/>
      <c r="F874" s="45"/>
      <c r="G874" s="45"/>
      <c r="H874" s="45">
        <v>3490.397533315808</v>
      </c>
      <c r="I874" s="46">
        <v>0.373</v>
      </c>
      <c r="J874" s="45"/>
      <c r="K874" s="45"/>
      <c r="L874" s="45"/>
      <c r="M874" s="45"/>
      <c r="N874" s="45"/>
      <c r="O874" s="45">
        <v>3490.397533315808</v>
      </c>
      <c r="P874" s="45">
        <v>6.262765161472974E-4</v>
      </c>
      <c r="Q874" s="45"/>
      <c r="R874" s="45"/>
      <c r="S874" s="45"/>
      <c r="T874" s="45"/>
      <c r="U874" s="45"/>
      <c r="V874" s="45">
        <v>3490.397533315808</v>
      </c>
      <c r="W874" s="45"/>
      <c r="X874" s="45"/>
      <c r="Y874" s="45"/>
      <c r="Z874" s="45"/>
      <c r="AA874" s="45"/>
      <c r="AB874" s="45"/>
      <c r="AC874" s="45">
        <v>3490.397533315808</v>
      </c>
      <c r="AD874" s="45">
        <v>4.246627975167337</v>
      </c>
      <c r="AE874" s="45"/>
      <c r="AF874" s="45"/>
      <c r="AG874" s="45"/>
      <c r="AH874" s="45"/>
      <c r="AI874" s="45"/>
      <c r="AJ874" s="45">
        <v>3490.397533315808</v>
      </c>
      <c r="AK874" s="45">
        <v>0.02</v>
      </c>
      <c r="AL874" s="45"/>
      <c r="AM874" s="45"/>
      <c r="AN874" s="45"/>
      <c r="AO874" s="23"/>
      <c r="AP874" s="23"/>
      <c r="AQ874" s="45">
        <v>3490.397533315808</v>
      </c>
      <c r="AR874" s="45">
        <v>0.04</v>
      </c>
      <c r="AS874" s="23"/>
      <c r="AT874" s="23"/>
      <c r="AU874" s="23"/>
      <c r="AV874" s="23"/>
      <c r="AW874" s="23"/>
      <c r="AX874" s="45">
        <v>3490.397533315808</v>
      </c>
      <c r="AY874" s="23"/>
      <c r="AZ874" s="23"/>
      <c r="BA874" s="23"/>
      <c r="BB874" s="23"/>
      <c r="BC874" s="23"/>
      <c r="BD874" s="23"/>
      <c r="BE874" s="45">
        <v>3490.397533315808</v>
      </c>
      <c r="BF874" s="45"/>
      <c r="BG874" s="23"/>
      <c r="BH874" s="23"/>
      <c r="BI874" s="23"/>
      <c r="BJ874" s="23"/>
      <c r="BK874" s="23"/>
      <c r="BL874" s="45">
        <v>3490.397533315808</v>
      </c>
      <c r="BM874" s="45">
        <v>0.005</v>
      </c>
      <c r="BN874" s="23"/>
      <c r="BO874" s="23"/>
      <c r="BP874" s="23"/>
      <c r="BQ874" s="23"/>
      <c r="BR874" s="23"/>
      <c r="BS874" s="45">
        <v>3490.397533315808</v>
      </c>
      <c r="BT874" s="45">
        <v>0.03</v>
      </c>
      <c r="BU874" s="23"/>
      <c r="BV874" s="23"/>
      <c r="BW874" s="23"/>
      <c r="BX874" s="23"/>
      <c r="BY874" s="23"/>
      <c r="BZ874" s="23"/>
      <c r="CA874" s="23"/>
    </row>
    <row r="875" ht="15.75" customHeight="1">
      <c r="A875" s="45">
        <v>3474.4609303304146</v>
      </c>
      <c r="B875" s="46">
        <v>0.054</v>
      </c>
      <c r="C875" s="45"/>
      <c r="D875" s="45"/>
      <c r="E875" s="45"/>
      <c r="F875" s="45"/>
      <c r="G875" s="45"/>
      <c r="H875" s="45">
        <v>3474.4609303304146</v>
      </c>
      <c r="I875" s="46">
        <v>0.248</v>
      </c>
      <c r="J875" s="45"/>
      <c r="K875" s="45"/>
      <c r="L875" s="45"/>
      <c r="M875" s="45"/>
      <c r="N875" s="45"/>
      <c r="O875" s="45">
        <v>3474.4609303304146</v>
      </c>
      <c r="P875" s="45">
        <v>5.620454044522813E-4</v>
      </c>
      <c r="Q875" s="45"/>
      <c r="R875" s="45"/>
      <c r="S875" s="45"/>
      <c r="T875" s="45"/>
      <c r="U875" s="45"/>
      <c r="V875" s="45">
        <v>3474.4609303304146</v>
      </c>
      <c r="W875" s="45">
        <v>0.001282184863846755</v>
      </c>
      <c r="X875" s="45"/>
      <c r="Y875" s="45"/>
      <c r="Z875" s="45"/>
      <c r="AA875" s="45"/>
      <c r="AB875" s="45"/>
      <c r="AC875" s="45">
        <v>3474.4609303304146</v>
      </c>
      <c r="AD875" s="45">
        <v>5.410062716652974</v>
      </c>
      <c r="AE875" s="45"/>
      <c r="AF875" s="45"/>
      <c r="AG875" s="45"/>
      <c r="AH875" s="45"/>
      <c r="AI875" s="45"/>
      <c r="AJ875" s="45">
        <v>3474.4609303304146</v>
      </c>
      <c r="AK875" s="45">
        <v>0.019</v>
      </c>
      <c r="AL875" s="45"/>
      <c r="AM875" s="45"/>
      <c r="AN875" s="45"/>
      <c r="AO875" s="23"/>
      <c r="AP875" s="23"/>
      <c r="AQ875" s="45">
        <v>3474.4609303304146</v>
      </c>
      <c r="AR875" s="45">
        <v>0.039</v>
      </c>
      <c r="AS875" s="23"/>
      <c r="AT875" s="23"/>
      <c r="AU875" s="23"/>
      <c r="AV875" s="23"/>
      <c r="AW875" s="23"/>
      <c r="AX875" s="45">
        <v>3474.4609303304146</v>
      </c>
      <c r="AY875" s="23"/>
      <c r="AZ875" s="23"/>
      <c r="BA875" s="23"/>
      <c r="BB875" s="23"/>
      <c r="BC875" s="23"/>
      <c r="BD875" s="23"/>
      <c r="BE875" s="45">
        <v>3474.4609303304146</v>
      </c>
      <c r="BF875" s="45"/>
      <c r="BG875" s="23"/>
      <c r="BH875" s="23"/>
      <c r="BI875" s="23"/>
      <c r="BJ875" s="23"/>
      <c r="BK875" s="23"/>
      <c r="BL875" s="45">
        <v>3474.4609303304146</v>
      </c>
      <c r="BM875" s="45">
        <v>0.011</v>
      </c>
      <c r="BN875" s="23"/>
      <c r="BO875" s="23"/>
      <c r="BP875" s="23"/>
      <c r="BQ875" s="23"/>
      <c r="BR875" s="23"/>
      <c r="BS875" s="45">
        <v>3474.4609303304146</v>
      </c>
      <c r="BT875" s="45">
        <v>0.03</v>
      </c>
      <c r="BU875" s="23"/>
      <c r="BV875" s="23"/>
      <c r="BW875" s="23"/>
      <c r="BX875" s="23"/>
      <c r="BY875" s="23"/>
      <c r="BZ875" s="23"/>
      <c r="CA875" s="23"/>
    </row>
    <row r="876" ht="15.75" customHeight="1">
      <c r="A876" s="45">
        <v>3442.76023833601</v>
      </c>
      <c r="B876" s="46">
        <v>0.054</v>
      </c>
      <c r="C876" s="45"/>
      <c r="D876" s="45"/>
      <c r="E876" s="45"/>
      <c r="F876" s="45"/>
      <c r="G876" s="45"/>
      <c r="H876" s="45">
        <v>3442.76023833601</v>
      </c>
      <c r="I876" s="46">
        <v>0.191</v>
      </c>
      <c r="J876" s="45"/>
      <c r="K876" s="45"/>
      <c r="L876" s="45"/>
      <c r="M876" s="45"/>
      <c r="N876" s="45"/>
      <c r="O876" s="45">
        <v>3442.76023833601</v>
      </c>
      <c r="P876" s="45">
        <v>4.925346499315924E-4</v>
      </c>
      <c r="Q876" s="45"/>
      <c r="R876" s="45"/>
      <c r="S876" s="45"/>
      <c r="T876" s="45"/>
      <c r="U876" s="45"/>
      <c r="V876" s="45">
        <v>3442.76023833601</v>
      </c>
      <c r="W876" s="45">
        <v>0.0012848729998215455</v>
      </c>
      <c r="X876" s="45"/>
      <c r="Y876" s="45"/>
      <c r="Z876" s="45"/>
      <c r="AA876" s="45"/>
      <c r="AB876" s="45"/>
      <c r="AC876" s="45">
        <v>3442.76023833601</v>
      </c>
      <c r="AD876" s="45">
        <v>6.939900461999088</v>
      </c>
      <c r="AE876" s="45"/>
      <c r="AF876" s="45"/>
      <c r="AG876" s="45"/>
      <c r="AH876" s="45"/>
      <c r="AI876" s="45"/>
      <c r="AJ876" s="45">
        <v>3442.76023833601</v>
      </c>
      <c r="AK876" s="45">
        <v>0.021</v>
      </c>
      <c r="AL876" s="45"/>
      <c r="AM876" s="45"/>
      <c r="AN876" s="45"/>
      <c r="AO876" s="23"/>
      <c r="AP876" s="23"/>
      <c r="AQ876" s="45">
        <v>3442.76023833601</v>
      </c>
      <c r="AR876" s="45">
        <v>0.037</v>
      </c>
      <c r="AS876" s="23"/>
      <c r="AT876" s="23"/>
      <c r="AU876" s="23"/>
      <c r="AV876" s="23"/>
      <c r="AW876" s="23"/>
      <c r="AX876" s="45">
        <v>3442.76023833601</v>
      </c>
      <c r="AY876" s="23"/>
      <c r="AZ876" s="23"/>
      <c r="BA876" s="23"/>
      <c r="BB876" s="23"/>
      <c r="BC876" s="23"/>
      <c r="BD876" s="23"/>
      <c r="BE876" s="45">
        <v>3442.76023833601</v>
      </c>
      <c r="BF876" s="45">
        <v>21.0</v>
      </c>
      <c r="BG876" s="23"/>
      <c r="BH876" s="23"/>
      <c r="BI876" s="23"/>
      <c r="BJ876" s="23"/>
      <c r="BK876" s="23"/>
      <c r="BL876" s="45">
        <v>3442.76023833601</v>
      </c>
      <c r="BM876" s="45">
        <v>0.028</v>
      </c>
      <c r="BN876" s="23"/>
      <c r="BO876" s="23"/>
      <c r="BP876" s="23"/>
      <c r="BQ876" s="23"/>
      <c r="BR876" s="23"/>
      <c r="BS876" s="45">
        <v>3442.76023833601</v>
      </c>
      <c r="BT876" s="45">
        <v>0.039</v>
      </c>
      <c r="BU876" s="23"/>
      <c r="BV876" s="23"/>
      <c r="BW876" s="23"/>
      <c r="BX876" s="23"/>
      <c r="BY876" s="23"/>
      <c r="BZ876" s="23"/>
      <c r="CA876" s="23"/>
    </row>
    <row r="877" ht="15.75" customHeight="1">
      <c r="A877" s="45">
        <v>3402.218182459302</v>
      </c>
      <c r="B877" s="46">
        <v>0.056</v>
      </c>
      <c r="C877" s="45"/>
      <c r="D877" s="45"/>
      <c r="E877" s="45"/>
      <c r="F877" s="45"/>
      <c r="G877" s="45"/>
      <c r="H877" s="45">
        <v>3402.218182459302</v>
      </c>
      <c r="I877" s="46">
        <v>0.293</v>
      </c>
      <c r="J877" s="45"/>
      <c r="K877" s="45"/>
      <c r="L877" s="45"/>
      <c r="M877" s="45"/>
      <c r="N877" s="45"/>
      <c r="O877" s="45">
        <v>3402.218182459302</v>
      </c>
      <c r="P877" s="45">
        <v>5.575254177522675E-4</v>
      </c>
      <c r="Q877" s="45"/>
      <c r="R877" s="45"/>
      <c r="S877" s="45"/>
      <c r="T877" s="45"/>
      <c r="U877" s="45"/>
      <c r="V877" s="45">
        <v>3402.218182459302</v>
      </c>
      <c r="W877" s="45">
        <v>0.0011127000607283485</v>
      </c>
      <c r="X877" s="45"/>
      <c r="Y877" s="45"/>
      <c r="Z877" s="45"/>
      <c r="AA877" s="45"/>
      <c r="AB877" s="45"/>
      <c r="AC877" s="45">
        <v>3402.218182459302</v>
      </c>
      <c r="AD877" s="45">
        <v>14.300546555135464</v>
      </c>
      <c r="AE877" s="45"/>
      <c r="AF877" s="45"/>
      <c r="AG877" s="45"/>
      <c r="AH877" s="45"/>
      <c r="AI877" s="45"/>
      <c r="AJ877" s="45">
        <v>3402.218182459302</v>
      </c>
      <c r="AK877" s="45">
        <v>0.022</v>
      </c>
      <c r="AL877" s="45"/>
      <c r="AM877" s="45"/>
      <c r="AN877" s="45"/>
      <c r="AO877" s="23"/>
      <c r="AP877" s="23"/>
      <c r="AQ877" s="45">
        <v>3402.218182459302</v>
      </c>
      <c r="AR877" s="45">
        <v>0.036</v>
      </c>
      <c r="AS877" s="23"/>
      <c r="AT877" s="23"/>
      <c r="AU877" s="23"/>
      <c r="AV877" s="23"/>
      <c r="AW877" s="23"/>
      <c r="AX877" s="45">
        <v>3402.218182459302</v>
      </c>
      <c r="AY877" s="23"/>
      <c r="AZ877" s="23"/>
      <c r="BA877" s="23"/>
      <c r="BB877" s="23"/>
      <c r="BC877" s="23"/>
      <c r="BD877" s="23"/>
      <c r="BE877" s="45">
        <v>3402.218182459302</v>
      </c>
      <c r="BF877" s="45">
        <v>21.0</v>
      </c>
      <c r="BG877" s="23"/>
      <c r="BH877" s="23"/>
      <c r="BI877" s="23"/>
      <c r="BJ877" s="23"/>
      <c r="BK877" s="23"/>
      <c r="BL877" s="45">
        <v>3402.218182459302</v>
      </c>
      <c r="BM877" s="45">
        <v>0.052</v>
      </c>
      <c r="BN877" s="23"/>
      <c r="BO877" s="23"/>
      <c r="BP877" s="23"/>
      <c r="BQ877" s="23"/>
      <c r="BR877" s="23"/>
      <c r="BS877" s="45">
        <v>3402.218182459302</v>
      </c>
      <c r="BT877" s="45">
        <v>0.051</v>
      </c>
      <c r="BU877" s="23"/>
      <c r="BV877" s="23"/>
      <c r="BW877" s="23"/>
      <c r="BX877" s="23"/>
      <c r="BY877" s="23"/>
      <c r="BZ877" s="23"/>
      <c r="CA877" s="23"/>
    </row>
    <row r="878" ht="15.75" customHeight="1">
      <c r="A878" s="45">
        <v>3393.161588346957</v>
      </c>
      <c r="B878" s="46">
        <v>0.058</v>
      </c>
      <c r="C878" s="45"/>
      <c r="D878" s="45"/>
      <c r="E878" s="45"/>
      <c r="F878" s="45"/>
      <c r="G878" s="45"/>
      <c r="H878" s="45">
        <v>3393.161588346957</v>
      </c>
      <c r="I878" s="46">
        <v>0.266</v>
      </c>
      <c r="J878" s="45"/>
      <c r="K878" s="45"/>
      <c r="L878" s="45"/>
      <c r="M878" s="45"/>
      <c r="N878" s="45"/>
      <c r="O878" s="45">
        <v>3393.161588346957</v>
      </c>
      <c r="P878" s="45">
        <v>4.166505249292992E-4</v>
      </c>
      <c r="Q878" s="45"/>
      <c r="R878" s="45"/>
      <c r="S878" s="45"/>
      <c r="T878" s="45"/>
      <c r="U878" s="45"/>
      <c r="V878" s="45">
        <v>3393.161588346957</v>
      </c>
      <c r="W878" s="45">
        <v>7.323829078371364E-4</v>
      </c>
      <c r="X878" s="45"/>
      <c r="Y878" s="45"/>
      <c r="Z878" s="45"/>
      <c r="AA878" s="45"/>
      <c r="AB878" s="45"/>
      <c r="AC878" s="45">
        <v>3393.161588346957</v>
      </c>
      <c r="AD878" s="45">
        <v>18.207879750513307</v>
      </c>
      <c r="AE878" s="45"/>
      <c r="AF878" s="45"/>
      <c r="AG878" s="45"/>
      <c r="AH878" s="45"/>
      <c r="AI878" s="45"/>
      <c r="AJ878" s="45">
        <v>3393.161588346957</v>
      </c>
      <c r="AK878" s="45">
        <v>0.021</v>
      </c>
      <c r="AL878" s="45"/>
      <c r="AM878" s="45"/>
      <c r="AN878" s="45"/>
      <c r="AO878" s="23"/>
      <c r="AP878" s="23"/>
      <c r="AQ878" s="45">
        <v>3393.161588346957</v>
      </c>
      <c r="AR878" s="45">
        <v>0.034</v>
      </c>
      <c r="AS878" s="23"/>
      <c r="AT878" s="23"/>
      <c r="AU878" s="23"/>
      <c r="AV878" s="23"/>
      <c r="AW878" s="23"/>
      <c r="AX878" s="45">
        <v>3393.161588346957</v>
      </c>
      <c r="AY878" s="23">
        <v>0.681</v>
      </c>
      <c r="AZ878" s="23"/>
      <c r="BA878" s="23"/>
      <c r="BB878" s="23"/>
      <c r="BC878" s="23"/>
      <c r="BD878" s="23"/>
      <c r="BE878" s="45">
        <v>3393.161588346957</v>
      </c>
      <c r="BF878" s="45">
        <v>21.0</v>
      </c>
      <c r="BG878" s="23"/>
      <c r="BH878" s="23"/>
      <c r="BI878" s="23"/>
      <c r="BJ878" s="23"/>
      <c r="BK878" s="23"/>
      <c r="BL878" s="45">
        <v>3393.161588346957</v>
      </c>
      <c r="BM878" s="45">
        <v>0.107</v>
      </c>
      <c r="BN878" s="23"/>
      <c r="BO878" s="23"/>
      <c r="BP878" s="23"/>
      <c r="BQ878" s="23"/>
      <c r="BR878" s="23"/>
      <c r="BS878" s="45">
        <v>3393.161588346957</v>
      </c>
      <c r="BT878" s="45">
        <v>0.105</v>
      </c>
      <c r="BU878" s="23"/>
      <c r="BV878" s="23"/>
      <c r="BW878" s="23"/>
      <c r="BX878" s="23"/>
      <c r="BY878" s="23"/>
      <c r="BZ878" s="23"/>
      <c r="CA878" s="23"/>
    </row>
    <row r="879" ht="15.75" customHeight="1">
      <c r="A879" s="45">
        <v>3360.888592863713</v>
      </c>
      <c r="B879" s="46">
        <v>0.067</v>
      </c>
      <c r="C879" s="45"/>
      <c r="D879" s="45"/>
      <c r="E879" s="45"/>
      <c r="F879" s="45"/>
      <c r="G879" s="45"/>
      <c r="H879" s="45">
        <v>3360.888592863713</v>
      </c>
      <c r="I879" s="46">
        <v>0.232</v>
      </c>
      <c r="J879" s="45"/>
      <c r="K879" s="45"/>
      <c r="L879" s="45"/>
      <c r="M879" s="45"/>
      <c r="N879" s="45"/>
      <c r="O879" s="45">
        <v>3360.888592863713</v>
      </c>
      <c r="P879" s="45">
        <v>4.8712248965200063E-4</v>
      </c>
      <c r="Q879" s="45"/>
      <c r="R879" s="45"/>
      <c r="S879" s="45"/>
      <c r="T879" s="45"/>
      <c r="U879" s="45"/>
      <c r="V879" s="45">
        <v>3360.888592863713</v>
      </c>
      <c r="W879" s="45">
        <v>0.0010920971945423885</v>
      </c>
      <c r="X879" s="45"/>
      <c r="Y879" s="45"/>
      <c r="Z879" s="45"/>
      <c r="AA879" s="45"/>
      <c r="AB879" s="45"/>
      <c r="AC879" s="45">
        <v>3360.888592863713</v>
      </c>
      <c r="AD879" s="45">
        <v>27.211405794879656</v>
      </c>
      <c r="AE879" s="45"/>
      <c r="AF879" s="45"/>
      <c r="AG879" s="45"/>
      <c r="AH879" s="45"/>
      <c r="AI879" s="45"/>
      <c r="AJ879" s="45">
        <v>3360.888592863713</v>
      </c>
      <c r="AK879" s="45">
        <v>0.023</v>
      </c>
      <c r="AL879" s="45"/>
      <c r="AM879" s="45"/>
      <c r="AN879" s="45"/>
      <c r="AO879" s="23"/>
      <c r="AP879" s="23"/>
      <c r="AQ879" s="45">
        <v>3360.888592863713</v>
      </c>
      <c r="AR879" s="45">
        <v>0.033</v>
      </c>
      <c r="AS879" s="23"/>
      <c r="AT879" s="23"/>
      <c r="AU879" s="23"/>
      <c r="AV879" s="23"/>
      <c r="AW879" s="23"/>
      <c r="AX879" s="45">
        <v>3360.888592863713</v>
      </c>
      <c r="AY879" s="23">
        <v>0.672</v>
      </c>
      <c r="AZ879" s="23"/>
      <c r="BA879" s="23"/>
      <c r="BB879" s="23"/>
      <c r="BC879" s="23"/>
      <c r="BD879" s="23"/>
      <c r="BE879" s="45">
        <v>3360.888592863713</v>
      </c>
      <c r="BF879" s="45">
        <v>21.0</v>
      </c>
      <c r="BG879" s="23"/>
      <c r="BH879" s="23"/>
      <c r="BI879" s="23"/>
      <c r="BJ879" s="23"/>
      <c r="BK879" s="23"/>
      <c r="BL879" s="45">
        <v>3360.888592863713</v>
      </c>
      <c r="BM879" s="45">
        <v>0.248</v>
      </c>
      <c r="BN879" s="23"/>
      <c r="BO879" s="23"/>
      <c r="BP879" s="23"/>
      <c r="BQ879" s="23"/>
      <c r="BR879" s="23"/>
      <c r="BS879" s="45">
        <v>3360.888592863713</v>
      </c>
      <c r="BT879" s="45">
        <v>0.123</v>
      </c>
      <c r="BU879" s="23"/>
      <c r="BV879" s="23"/>
      <c r="BW879" s="23"/>
      <c r="BX879" s="23"/>
      <c r="BY879" s="23"/>
      <c r="BZ879" s="23"/>
      <c r="CA879" s="23"/>
    </row>
    <row r="880" ht="15.75" customHeight="1">
      <c r="A880" s="45">
        <v>3349.4555077442865</v>
      </c>
      <c r="B880" s="46">
        <v>0.069</v>
      </c>
      <c r="C880" s="45"/>
      <c r="D880" s="45"/>
      <c r="E880" s="45"/>
      <c r="F880" s="45"/>
      <c r="G880" s="45"/>
      <c r="H880" s="45">
        <v>3349.4555077442865</v>
      </c>
      <c r="I880" s="46">
        <v>0.253</v>
      </c>
      <c r="J880" s="45"/>
      <c r="K880" s="45"/>
      <c r="L880" s="45"/>
      <c r="M880" s="45"/>
      <c r="N880" s="45"/>
      <c r="O880" s="45">
        <v>3349.4555077442865</v>
      </c>
      <c r="P880" s="45">
        <v>5.174246450535267E-4</v>
      </c>
      <c r="Q880" s="45"/>
      <c r="R880" s="45"/>
      <c r="S880" s="45"/>
      <c r="T880" s="45"/>
      <c r="U880" s="45"/>
      <c r="V880" s="45">
        <v>3349.4555077442865</v>
      </c>
      <c r="W880" s="45">
        <v>0.0011143800774428669</v>
      </c>
      <c r="X880" s="45"/>
      <c r="Y880" s="45"/>
      <c r="Z880" s="45"/>
      <c r="AA880" s="45"/>
      <c r="AB880" s="45"/>
      <c r="AC880" s="45">
        <v>3349.4555077442865</v>
      </c>
      <c r="AD880" s="45">
        <v>40.809353883532005</v>
      </c>
      <c r="AE880" s="45"/>
      <c r="AF880" s="45"/>
      <c r="AG880" s="45"/>
      <c r="AH880" s="45"/>
      <c r="AI880" s="45"/>
      <c r="AJ880" s="45">
        <v>3349.4555077442865</v>
      </c>
      <c r="AK880" s="45">
        <v>0.023</v>
      </c>
      <c r="AL880" s="45"/>
      <c r="AM880" s="45"/>
      <c r="AN880" s="45"/>
      <c r="AO880" s="23"/>
      <c r="AP880" s="23"/>
      <c r="AQ880" s="45">
        <v>3349.4555077442865</v>
      </c>
      <c r="AR880" s="45">
        <v>0.032</v>
      </c>
      <c r="AS880" s="23"/>
      <c r="AT880" s="23"/>
      <c r="AU880" s="23"/>
      <c r="AV880" s="23"/>
      <c r="AW880" s="23"/>
      <c r="AX880" s="45">
        <v>3349.4555077442865</v>
      </c>
      <c r="AY880" s="23">
        <v>0.614</v>
      </c>
      <c r="AZ880" s="23"/>
      <c r="BA880" s="23"/>
      <c r="BB880" s="23"/>
      <c r="BC880" s="23"/>
      <c r="BD880" s="23"/>
      <c r="BE880" s="45">
        <v>3349.4555077442865</v>
      </c>
      <c r="BF880" s="45">
        <v>21.0</v>
      </c>
      <c r="BG880" s="23"/>
      <c r="BH880" s="23"/>
      <c r="BI880" s="23"/>
      <c r="BJ880" s="23"/>
      <c r="BK880" s="23"/>
      <c r="BL880" s="45">
        <v>3349.4555077442865</v>
      </c>
      <c r="BM880" s="45">
        <v>0.422</v>
      </c>
      <c r="BN880" s="23"/>
      <c r="BO880" s="23"/>
      <c r="BP880" s="23"/>
      <c r="BQ880" s="23"/>
      <c r="BR880" s="23"/>
      <c r="BS880" s="45">
        <v>3349.4555077442865</v>
      </c>
      <c r="BT880" s="45">
        <v>0.14</v>
      </c>
      <c r="BU880" s="23"/>
      <c r="BV880" s="23"/>
      <c r="BW880" s="23"/>
      <c r="BX880" s="23"/>
      <c r="BY880" s="23"/>
      <c r="BZ880" s="23"/>
      <c r="CA880" s="23"/>
    </row>
    <row r="881" ht="15.75" customHeight="1">
      <c r="A881" s="45">
        <v>3318.433309643334</v>
      </c>
      <c r="B881" s="46">
        <v>0.061</v>
      </c>
      <c r="C881" s="45"/>
      <c r="D881" s="45"/>
      <c r="E881" s="45"/>
      <c r="F881" s="45"/>
      <c r="G881" s="45"/>
      <c r="H881" s="45">
        <v>3318.433309643334</v>
      </c>
      <c r="I881" s="46">
        <v>0.199</v>
      </c>
      <c r="J881" s="45"/>
      <c r="K881" s="45"/>
      <c r="L881" s="45"/>
      <c r="M881" s="45"/>
      <c r="N881" s="45"/>
      <c r="O881" s="45">
        <v>3318.433309643334</v>
      </c>
      <c r="P881" s="45">
        <v>4.6947562374264387E-4</v>
      </c>
      <c r="Q881" s="45"/>
      <c r="R881" s="45"/>
      <c r="S881" s="45"/>
      <c r="T881" s="45"/>
      <c r="U881" s="45"/>
      <c r="V881" s="45">
        <v>3318.433309643334</v>
      </c>
      <c r="W881" s="45">
        <v>9.838870400661816E-4</v>
      </c>
      <c r="X881" s="45"/>
      <c r="Y881" s="45"/>
      <c r="Z881" s="45"/>
      <c r="AA881" s="45"/>
      <c r="AB881" s="45"/>
      <c r="AC881" s="45">
        <v>3318.433309643334</v>
      </c>
      <c r="AD881" s="45">
        <v>84.79515671122643</v>
      </c>
      <c r="AE881" s="45"/>
      <c r="AF881" s="45"/>
      <c r="AG881" s="45"/>
      <c r="AH881" s="45"/>
      <c r="AI881" s="45"/>
      <c r="AJ881" s="45">
        <v>3318.433309643334</v>
      </c>
      <c r="AK881" s="45">
        <v>0.024</v>
      </c>
      <c r="AL881" s="45"/>
      <c r="AM881" s="45"/>
      <c r="AN881" s="45"/>
      <c r="AO881" s="23"/>
      <c r="AP881" s="23"/>
      <c r="AQ881" s="45">
        <v>3318.433309643334</v>
      </c>
      <c r="AR881" s="45">
        <v>0.03</v>
      </c>
      <c r="AS881" s="23"/>
      <c r="AT881" s="23"/>
      <c r="AU881" s="23"/>
      <c r="AV881" s="23"/>
      <c r="AW881" s="23"/>
      <c r="AX881" s="45">
        <v>3318.433309643334</v>
      </c>
      <c r="AY881" s="23">
        <v>0.614</v>
      </c>
      <c r="AZ881" s="23"/>
      <c r="BA881" s="23"/>
      <c r="BB881" s="23"/>
      <c r="BC881" s="23"/>
      <c r="BD881" s="23"/>
      <c r="BE881" s="45">
        <v>3318.433309643334</v>
      </c>
      <c r="BF881" s="45">
        <v>15.0</v>
      </c>
      <c r="BG881" s="23"/>
      <c r="BH881" s="23"/>
      <c r="BI881" s="23"/>
      <c r="BJ881" s="23"/>
      <c r="BK881" s="23"/>
      <c r="BL881" s="45">
        <v>3318.433309643334</v>
      </c>
      <c r="BM881" s="45">
        <v>0.653</v>
      </c>
      <c r="BN881" s="23"/>
      <c r="BO881" s="23"/>
      <c r="BP881" s="23"/>
      <c r="BQ881" s="23"/>
      <c r="BR881" s="23"/>
      <c r="BS881" s="45">
        <v>3318.433309643334</v>
      </c>
      <c r="BT881" s="45">
        <v>0.157</v>
      </c>
      <c r="BU881" s="23"/>
      <c r="BV881" s="23"/>
      <c r="BW881" s="23"/>
      <c r="BX881" s="23"/>
      <c r="BY881" s="23"/>
      <c r="BZ881" s="23"/>
      <c r="CA881" s="23"/>
    </row>
    <row r="882" ht="15.75" customHeight="1">
      <c r="A882" s="45">
        <v>3289.8641312949308</v>
      </c>
      <c r="B882" s="46">
        <v>0.068</v>
      </c>
      <c r="C882" s="45"/>
      <c r="D882" s="45"/>
      <c r="E882" s="45"/>
      <c r="F882" s="45"/>
      <c r="G882" s="45"/>
      <c r="H882" s="45">
        <v>3289.8641312949308</v>
      </c>
      <c r="I882" s="46">
        <v>0.23</v>
      </c>
      <c r="J882" s="45"/>
      <c r="K882" s="45"/>
      <c r="L882" s="45"/>
      <c r="M882" s="45"/>
      <c r="N882" s="45"/>
      <c r="O882" s="45">
        <v>3289.8641312949308</v>
      </c>
      <c r="P882" s="45"/>
      <c r="Q882" s="45"/>
      <c r="R882" s="45"/>
      <c r="S882" s="45"/>
      <c r="T882" s="45"/>
      <c r="U882" s="45"/>
      <c r="V882" s="45">
        <v>3289.8641312949308</v>
      </c>
      <c r="W882" s="45"/>
      <c r="X882" s="45"/>
      <c r="Y882" s="45"/>
      <c r="Z882" s="45"/>
      <c r="AA882" s="45"/>
      <c r="AB882" s="45"/>
      <c r="AC882" s="45">
        <v>3289.8641312949308</v>
      </c>
      <c r="AD882" s="45">
        <v>73.0035480095852</v>
      </c>
      <c r="AE882" s="45"/>
      <c r="AF882" s="45"/>
      <c r="AG882" s="45"/>
      <c r="AH882" s="45"/>
      <c r="AI882" s="45"/>
      <c r="AJ882" s="45">
        <v>3289.8641312949308</v>
      </c>
      <c r="AK882" s="45">
        <v>0.025</v>
      </c>
      <c r="AL882" s="45"/>
      <c r="AM882" s="45"/>
      <c r="AN882" s="45"/>
      <c r="AO882" s="23"/>
      <c r="AP882" s="23"/>
      <c r="AQ882" s="45">
        <v>3289.8641312949308</v>
      </c>
      <c r="AR882" s="45">
        <v>0.029</v>
      </c>
      <c r="AS882" s="23"/>
      <c r="AT882" s="23"/>
      <c r="AU882" s="23"/>
      <c r="AV882" s="23"/>
      <c r="AW882" s="23"/>
      <c r="AX882" s="45">
        <v>3289.8641312949308</v>
      </c>
      <c r="AY882" s="23">
        <v>0.594</v>
      </c>
      <c r="AZ882" s="23"/>
      <c r="BA882" s="23"/>
      <c r="BB882" s="23"/>
      <c r="BC882" s="23"/>
      <c r="BD882" s="23"/>
      <c r="BE882" s="45">
        <v>3289.8641312949308</v>
      </c>
      <c r="BF882" s="45">
        <v>11.0</v>
      </c>
      <c r="BG882" s="23"/>
      <c r="BH882" s="23"/>
      <c r="BI882" s="23"/>
      <c r="BJ882" s="23"/>
      <c r="BK882" s="23"/>
      <c r="BL882" s="45">
        <v>3289.8641312949308</v>
      </c>
      <c r="BM882" s="45">
        <v>0.852</v>
      </c>
      <c r="BN882" s="23"/>
      <c r="BO882" s="23"/>
      <c r="BP882" s="23"/>
      <c r="BQ882" s="23"/>
      <c r="BR882" s="23"/>
      <c r="BS882" s="45">
        <v>3289.8641312949308</v>
      </c>
      <c r="BT882" s="45">
        <v>0.17</v>
      </c>
      <c r="BU882" s="23"/>
      <c r="BV882" s="23"/>
      <c r="BW882" s="23"/>
      <c r="BX882" s="23"/>
      <c r="BY882" s="23"/>
      <c r="BZ882" s="23"/>
      <c r="CA882" s="23"/>
    </row>
    <row r="883" ht="15.75" customHeight="1">
      <c r="A883" s="45">
        <v>3259.9514671708366</v>
      </c>
      <c r="B883" s="46">
        <v>0.067</v>
      </c>
      <c r="C883" s="45"/>
      <c r="D883" s="45"/>
      <c r="E883" s="45"/>
      <c r="F883" s="45"/>
      <c r="G883" s="45"/>
      <c r="H883" s="45">
        <v>3259.9514671708366</v>
      </c>
      <c r="I883" s="46">
        <v>0.315</v>
      </c>
      <c r="J883" s="45"/>
      <c r="K883" s="45"/>
      <c r="L883" s="45"/>
      <c r="M883" s="45"/>
      <c r="N883" s="45"/>
      <c r="O883" s="45">
        <v>3259.9514671708366</v>
      </c>
      <c r="P883" s="45">
        <v>4.743112024816902E-4</v>
      </c>
      <c r="Q883" s="45"/>
      <c r="R883" s="45"/>
      <c r="S883" s="45"/>
      <c r="T883" s="45"/>
      <c r="U883" s="45"/>
      <c r="V883" s="45">
        <v>3259.9514671708366</v>
      </c>
      <c r="W883" s="45">
        <v>9.77991519668129E-4</v>
      </c>
      <c r="X883" s="45"/>
      <c r="Y883" s="45"/>
      <c r="Z883" s="45"/>
      <c r="AA883" s="45"/>
      <c r="AB883" s="45"/>
      <c r="AC883" s="45">
        <v>3259.9514671708366</v>
      </c>
      <c r="AD883" s="45">
        <v>73.05567282806219</v>
      </c>
      <c r="AE883" s="45"/>
      <c r="AF883" s="45"/>
      <c r="AG883" s="45"/>
      <c r="AH883" s="45"/>
      <c r="AI883" s="45"/>
      <c r="AJ883" s="45">
        <v>3259.9514671708366</v>
      </c>
      <c r="AK883" s="45">
        <v>0.027</v>
      </c>
      <c r="AL883" s="45"/>
      <c r="AM883" s="45"/>
      <c r="AN883" s="45"/>
      <c r="AO883" s="23"/>
      <c r="AP883" s="23"/>
      <c r="AQ883" s="45">
        <v>3259.9514671708366</v>
      </c>
      <c r="AR883" s="45">
        <v>0.027</v>
      </c>
      <c r="AS883" s="23"/>
      <c r="AT883" s="23"/>
      <c r="AU883" s="23"/>
      <c r="AV883" s="23"/>
      <c r="AW883" s="23"/>
      <c r="AX883" s="45">
        <v>3259.9514671708366</v>
      </c>
      <c r="AY883" s="23">
        <v>0.306</v>
      </c>
      <c r="AZ883" s="23"/>
      <c r="BA883" s="23"/>
      <c r="BB883" s="23"/>
      <c r="BC883" s="23"/>
      <c r="BD883" s="23"/>
      <c r="BE883" s="45">
        <v>3259.9514671708366</v>
      </c>
      <c r="BF883" s="45">
        <v>10.0</v>
      </c>
      <c r="BG883" s="23"/>
      <c r="BH883" s="23"/>
      <c r="BI883" s="23"/>
      <c r="BJ883" s="23"/>
      <c r="BK883" s="23"/>
      <c r="BL883" s="45">
        <v>3259.9514671708366</v>
      </c>
      <c r="BM883" s="45">
        <v>0.989</v>
      </c>
      <c r="BN883" s="23"/>
      <c r="BO883" s="23"/>
      <c r="BP883" s="23"/>
      <c r="BQ883" s="23"/>
      <c r="BR883" s="23"/>
      <c r="BS883" s="45">
        <v>3259.9514671708366</v>
      </c>
      <c r="BT883" s="45">
        <v>0.184</v>
      </c>
      <c r="BU883" s="23"/>
      <c r="BV883" s="23"/>
      <c r="BW883" s="23"/>
      <c r="BX883" s="23"/>
      <c r="BY883" s="23"/>
      <c r="BZ883" s="23"/>
      <c r="CA883" s="23"/>
    </row>
    <row r="884" ht="15.75" customHeight="1">
      <c r="A884" s="45">
        <v>3232.407796576361</v>
      </c>
      <c r="B884" s="46">
        <v>0.062</v>
      </c>
      <c r="C884" s="45"/>
      <c r="D884" s="45"/>
      <c r="E884" s="45"/>
      <c r="F884" s="45"/>
      <c r="G884" s="45"/>
      <c r="H884" s="45">
        <v>3232.407796576361</v>
      </c>
      <c r="I884" s="46">
        <v>0.402</v>
      </c>
      <c r="J884" s="45"/>
      <c r="K884" s="45"/>
      <c r="L884" s="45"/>
      <c r="M884" s="45"/>
      <c r="N884" s="45"/>
      <c r="O884" s="45">
        <v>3232.407796576361</v>
      </c>
      <c r="P884" s="45">
        <v>4.442751967504443E-4</v>
      </c>
      <c r="Q884" s="45"/>
      <c r="R884" s="45"/>
      <c r="S884" s="45"/>
      <c r="T884" s="45"/>
      <c r="U884" s="45"/>
      <c r="V884" s="45">
        <v>3232.407796576361</v>
      </c>
      <c r="W884" s="45">
        <v>9.32977913175933E-4</v>
      </c>
      <c r="X884" s="45"/>
      <c r="Y884" s="45"/>
      <c r="Z884" s="45"/>
      <c r="AA884" s="45"/>
      <c r="AB884" s="45"/>
      <c r="AC884" s="45">
        <v>3232.407796576361</v>
      </c>
      <c r="AD884" s="45">
        <v>102.63663729010264</v>
      </c>
      <c r="AE884" s="45"/>
      <c r="AF884" s="45"/>
      <c r="AG884" s="45"/>
      <c r="AH884" s="45"/>
      <c r="AI884" s="45"/>
      <c r="AJ884" s="45">
        <v>3232.407796576361</v>
      </c>
      <c r="AK884" s="45">
        <v>0.027</v>
      </c>
      <c r="AL884" s="45"/>
      <c r="AM884" s="45"/>
      <c r="AN884" s="45"/>
      <c r="AO884" s="23"/>
      <c r="AP884" s="23"/>
      <c r="AQ884" s="45">
        <v>3232.407796576361</v>
      </c>
      <c r="AR884" s="45">
        <v>0.025</v>
      </c>
      <c r="AS884" s="23"/>
      <c r="AT884" s="23"/>
      <c r="AU884" s="23"/>
      <c r="AV884" s="23"/>
      <c r="AW884" s="23"/>
      <c r="AX884" s="45">
        <v>3232.407796576361</v>
      </c>
      <c r="AY884" s="23">
        <v>0.334</v>
      </c>
      <c r="AZ884" s="23"/>
      <c r="BA884" s="23"/>
      <c r="BB884" s="23"/>
      <c r="BC884" s="23"/>
      <c r="BD884" s="23"/>
      <c r="BE884" s="45">
        <v>3232.407796576361</v>
      </c>
      <c r="BF884" s="45">
        <v>10.0</v>
      </c>
      <c r="BG884" s="23"/>
      <c r="BH884" s="23"/>
      <c r="BI884" s="23"/>
      <c r="BJ884" s="23"/>
      <c r="BK884" s="23"/>
      <c r="BL884" s="45">
        <v>3232.407796576361</v>
      </c>
      <c r="BM884" s="45">
        <v>1.162</v>
      </c>
      <c r="BN884" s="23"/>
      <c r="BO884" s="23"/>
      <c r="BP884" s="23"/>
      <c r="BQ884" s="23"/>
      <c r="BR884" s="23"/>
      <c r="BS884" s="45">
        <v>3232.407796576361</v>
      </c>
      <c r="BT884" s="45">
        <v>0.2</v>
      </c>
      <c r="BU884" s="23"/>
      <c r="BV884" s="23"/>
      <c r="BW884" s="23"/>
      <c r="BX884" s="23"/>
      <c r="BY884" s="23"/>
      <c r="BZ884" s="23"/>
      <c r="CA884" s="23"/>
    </row>
    <row r="885" ht="15.75" customHeight="1">
      <c r="A885" s="45">
        <v>3182.3040838564702</v>
      </c>
      <c r="B885" s="46">
        <v>0.071</v>
      </c>
      <c r="C885" s="45"/>
      <c r="D885" s="45"/>
      <c r="E885" s="45"/>
      <c r="F885" s="45"/>
      <c r="G885" s="45"/>
      <c r="H885" s="45">
        <v>3182.3040838564702</v>
      </c>
      <c r="I885" s="46">
        <v>0.128</v>
      </c>
      <c r="J885" s="45"/>
      <c r="K885" s="45"/>
      <c r="L885" s="45"/>
      <c r="M885" s="45"/>
      <c r="N885" s="45"/>
      <c r="O885" s="45">
        <v>3182.3040838564702</v>
      </c>
      <c r="P885" s="45"/>
      <c r="Q885" s="45"/>
      <c r="R885" s="45"/>
      <c r="S885" s="45"/>
      <c r="T885" s="45"/>
      <c r="U885" s="45"/>
      <c r="V885" s="45">
        <v>3182.3040838564702</v>
      </c>
      <c r="W885" s="45"/>
      <c r="X885" s="45"/>
      <c r="Y885" s="45"/>
      <c r="Z885" s="45"/>
      <c r="AA885" s="45"/>
      <c r="AB885" s="45"/>
      <c r="AC885" s="45">
        <v>3182.3040838564702</v>
      </c>
      <c r="AD885" s="45">
        <v>131.61649308032528</v>
      </c>
      <c r="AE885" s="45"/>
      <c r="AF885" s="45"/>
      <c r="AG885" s="45"/>
      <c r="AH885" s="45"/>
      <c r="AI885" s="45"/>
      <c r="AJ885" s="45">
        <v>3182.3040838564702</v>
      </c>
      <c r="AK885" s="45">
        <v>0.028</v>
      </c>
      <c r="AL885" s="45"/>
      <c r="AM885" s="45"/>
      <c r="AN885" s="45"/>
      <c r="AO885" s="23"/>
      <c r="AP885" s="23"/>
      <c r="AQ885" s="45">
        <v>3182.3040838564702</v>
      </c>
      <c r="AR885" s="45">
        <v>0.023</v>
      </c>
      <c r="AS885" s="23"/>
      <c r="AT885" s="23"/>
      <c r="AU885" s="23"/>
      <c r="AV885" s="23"/>
      <c r="AW885" s="23"/>
      <c r="AX885" s="45">
        <v>3182.3040838564702</v>
      </c>
      <c r="AY885" s="23">
        <v>0.334</v>
      </c>
      <c r="AZ885" s="23"/>
      <c r="BA885" s="23"/>
      <c r="BB885" s="23"/>
      <c r="BC885" s="23"/>
      <c r="BD885" s="23"/>
      <c r="BE885" s="45">
        <v>3182.3040838564702</v>
      </c>
      <c r="BF885" s="45">
        <v>10.0</v>
      </c>
      <c r="BG885" s="23"/>
      <c r="BH885" s="23"/>
      <c r="BI885" s="23"/>
      <c r="BJ885" s="23"/>
      <c r="BK885" s="23"/>
      <c r="BL885" s="45">
        <v>3182.3040838564702</v>
      </c>
      <c r="BM885" s="45">
        <v>1.242</v>
      </c>
      <c r="BN885" s="23"/>
      <c r="BO885" s="23"/>
      <c r="BP885" s="23"/>
      <c r="BQ885" s="23"/>
      <c r="BR885" s="23"/>
      <c r="BS885" s="45">
        <v>3182.3040838564702</v>
      </c>
      <c r="BT885" s="45">
        <v>0.217</v>
      </c>
      <c r="BU885" s="23"/>
      <c r="BV885" s="23"/>
      <c r="BW885" s="23"/>
      <c r="BX885" s="23"/>
      <c r="BY885" s="23"/>
      <c r="BZ885" s="23"/>
      <c r="CA885" s="23"/>
    </row>
    <row r="886" ht="15.75" customHeight="1">
      <c r="A886" s="45">
        <v>3316.4861079071416</v>
      </c>
      <c r="B886" s="46">
        <v>0.033</v>
      </c>
      <c r="C886" s="45"/>
      <c r="D886" s="45"/>
      <c r="E886" s="45"/>
      <c r="F886" s="45"/>
      <c r="G886" s="45"/>
      <c r="H886" s="45">
        <v>3316.4861079071416</v>
      </c>
      <c r="I886" s="46">
        <v>0.32</v>
      </c>
      <c r="J886" s="45"/>
      <c r="K886" s="45"/>
      <c r="L886" s="45"/>
      <c r="M886" s="45"/>
      <c r="N886" s="45"/>
      <c r="O886" s="45">
        <v>3316.4861079071416</v>
      </c>
      <c r="P886" s="45"/>
      <c r="Q886" s="45"/>
      <c r="R886" s="45"/>
      <c r="S886" s="45"/>
      <c r="T886" s="45"/>
      <c r="U886" s="45"/>
      <c r="V886" s="45">
        <v>3316.4861079071416</v>
      </c>
      <c r="W886" s="45"/>
      <c r="X886" s="45"/>
      <c r="Y886" s="45"/>
      <c r="Z886" s="45"/>
      <c r="AA886" s="45"/>
      <c r="AB886" s="45"/>
      <c r="AC886" s="45">
        <v>3316.4861079071416</v>
      </c>
      <c r="AD886" s="45">
        <v>1.48470356315864</v>
      </c>
      <c r="AE886" s="45"/>
      <c r="AF886" s="45"/>
      <c r="AG886" s="45"/>
      <c r="AH886" s="45"/>
      <c r="AI886" s="45"/>
      <c r="AJ886" s="45">
        <v>3316.4861079071416</v>
      </c>
      <c r="AK886" s="45">
        <v>0.031</v>
      </c>
      <c r="AL886" s="45"/>
      <c r="AM886" s="45"/>
      <c r="AN886" s="45"/>
      <c r="AO886" s="23"/>
      <c r="AP886" s="23"/>
      <c r="AQ886" s="45">
        <v>3316.4861079071416</v>
      </c>
      <c r="AR886" s="45">
        <v>0.083</v>
      </c>
      <c r="AS886" s="23"/>
      <c r="AT886" s="23"/>
      <c r="AU886" s="23"/>
      <c r="AV886" s="23"/>
      <c r="AW886" s="23"/>
      <c r="AX886" s="45">
        <v>3316.4861079071416</v>
      </c>
      <c r="AY886" s="23"/>
      <c r="AZ886" s="23"/>
      <c r="BA886" s="23"/>
      <c r="BB886" s="23"/>
      <c r="BC886" s="23"/>
      <c r="BD886" s="23"/>
      <c r="BE886" s="45">
        <v>3316.4861079071416</v>
      </c>
      <c r="BF886" s="45"/>
      <c r="BG886" s="23"/>
      <c r="BH886" s="23"/>
      <c r="BI886" s="23"/>
      <c r="BJ886" s="23"/>
      <c r="BK886" s="23"/>
      <c r="BL886" s="45">
        <v>3316.4861079071416</v>
      </c>
      <c r="BM886" s="45">
        <v>0.002</v>
      </c>
      <c r="BN886" s="23"/>
      <c r="BO886" s="23"/>
      <c r="BP886" s="23"/>
      <c r="BQ886" s="23"/>
      <c r="BR886" s="23"/>
      <c r="BS886" s="45">
        <v>3316.4861079071416</v>
      </c>
      <c r="BT886" s="45">
        <v>0.001</v>
      </c>
      <c r="BU886" s="23"/>
      <c r="BV886" s="23"/>
      <c r="BW886" s="23"/>
      <c r="BX886" s="23"/>
      <c r="BY886" s="23"/>
      <c r="BZ886" s="23"/>
      <c r="CA886" s="23"/>
    </row>
    <row r="887" ht="15.75" customHeight="1">
      <c r="A887" s="45">
        <v>3282.001526643875</v>
      </c>
      <c r="B887" s="46">
        <v>0.041</v>
      </c>
      <c r="C887" s="45"/>
      <c r="D887" s="45"/>
      <c r="E887" s="45"/>
      <c r="F887" s="45"/>
      <c r="G887" s="45"/>
      <c r="H887" s="45">
        <v>3282.001526643875</v>
      </c>
      <c r="I887" s="46">
        <v>0.262</v>
      </c>
      <c r="J887" s="45"/>
      <c r="K887" s="45"/>
      <c r="L887" s="45"/>
      <c r="M887" s="45"/>
      <c r="N887" s="45"/>
      <c r="O887" s="45">
        <v>3282.001526643875</v>
      </c>
      <c r="P887" s="45"/>
      <c r="Q887" s="45"/>
      <c r="R887" s="45"/>
      <c r="S887" s="45"/>
      <c r="T887" s="45"/>
      <c r="U887" s="45"/>
      <c r="V887" s="45">
        <v>3282.001526643875</v>
      </c>
      <c r="W887" s="45"/>
      <c r="X887" s="45"/>
      <c r="Y887" s="45"/>
      <c r="Z887" s="45"/>
      <c r="AA887" s="45"/>
      <c r="AB887" s="45"/>
      <c r="AC887" s="45">
        <v>3282.001526643875</v>
      </c>
      <c r="AD887" s="45">
        <v>0.7312388337544964</v>
      </c>
      <c r="AE887" s="45"/>
      <c r="AF887" s="45"/>
      <c r="AG887" s="45"/>
      <c r="AH887" s="45"/>
      <c r="AI887" s="45"/>
      <c r="AJ887" s="45">
        <v>3282.001526643875</v>
      </c>
      <c r="AK887" s="45">
        <v>0.03</v>
      </c>
      <c r="AL887" s="45"/>
      <c r="AM887" s="45"/>
      <c r="AN887" s="45"/>
      <c r="AO887" s="23"/>
      <c r="AP887" s="23"/>
      <c r="AQ887" s="45">
        <v>3282.001526643875</v>
      </c>
      <c r="AR887" s="45">
        <v>0.08</v>
      </c>
      <c r="AS887" s="23"/>
      <c r="AT887" s="23"/>
      <c r="AU887" s="23"/>
      <c r="AV887" s="23"/>
      <c r="AW887" s="23"/>
      <c r="AX887" s="45">
        <v>3282.001526643875</v>
      </c>
      <c r="AY887" s="23"/>
      <c r="AZ887" s="23"/>
      <c r="BA887" s="23"/>
      <c r="BB887" s="23"/>
      <c r="BC887" s="23"/>
      <c r="BD887" s="23"/>
      <c r="BE887" s="45">
        <v>3282.001526643875</v>
      </c>
      <c r="BF887" s="45"/>
      <c r="BG887" s="23"/>
      <c r="BH887" s="23"/>
      <c r="BI887" s="23"/>
      <c r="BJ887" s="23"/>
      <c r="BK887" s="23"/>
      <c r="BL887" s="45">
        <v>3282.001526643875</v>
      </c>
      <c r="BM887" s="45">
        <v>0.005</v>
      </c>
      <c r="BN887" s="23"/>
      <c r="BO887" s="23"/>
      <c r="BP887" s="23"/>
      <c r="BQ887" s="23"/>
      <c r="BR887" s="23"/>
      <c r="BS887" s="45">
        <v>3282.001526643875</v>
      </c>
      <c r="BT887" s="45">
        <v>0.002</v>
      </c>
      <c r="BU887" s="23"/>
      <c r="BV887" s="23"/>
      <c r="BW887" s="23"/>
      <c r="BX887" s="23"/>
      <c r="BY887" s="23"/>
      <c r="BZ887" s="23"/>
      <c r="CA887" s="23"/>
    </row>
    <row r="888" ht="15.75" customHeight="1">
      <c r="A888" s="45">
        <v>3255.885872310421</v>
      </c>
      <c r="B888" s="46">
        <v>0.04</v>
      </c>
      <c r="C888" s="45"/>
      <c r="D888" s="45"/>
      <c r="E888" s="45"/>
      <c r="F888" s="45"/>
      <c r="G888" s="45"/>
      <c r="H888" s="45">
        <v>3255.885872310421</v>
      </c>
      <c r="I888" s="46">
        <v>0.293</v>
      </c>
      <c r="J888" s="45"/>
      <c r="K888" s="45"/>
      <c r="L888" s="45"/>
      <c r="M888" s="45"/>
      <c r="N888" s="45"/>
      <c r="O888" s="45">
        <v>3255.885872310421</v>
      </c>
      <c r="P888" s="45"/>
      <c r="Q888" s="45"/>
      <c r="R888" s="45"/>
      <c r="S888" s="45"/>
      <c r="T888" s="45"/>
      <c r="U888" s="45"/>
      <c r="V888" s="45">
        <v>3255.885872310421</v>
      </c>
      <c r="W888" s="45">
        <v>3.379471962014302E-4</v>
      </c>
      <c r="X888" s="45"/>
      <c r="Y888" s="45"/>
      <c r="Z888" s="45"/>
      <c r="AA888" s="45"/>
      <c r="AB888" s="45"/>
      <c r="AC888" s="45">
        <v>3255.885872310421</v>
      </c>
      <c r="AD888" s="45">
        <v>0.7213387325537465</v>
      </c>
      <c r="AE888" s="45"/>
      <c r="AF888" s="45"/>
      <c r="AG888" s="45"/>
      <c r="AH888" s="45"/>
      <c r="AI888" s="45"/>
      <c r="AJ888" s="45">
        <v>3255.885872310421</v>
      </c>
      <c r="AK888" s="45">
        <v>0.029</v>
      </c>
      <c r="AL888" s="45"/>
      <c r="AM888" s="45"/>
      <c r="AN888" s="45"/>
      <c r="AO888" s="23"/>
      <c r="AP888" s="23"/>
      <c r="AQ888" s="45">
        <v>3255.885872310421</v>
      </c>
      <c r="AR888" s="45">
        <v>0.078</v>
      </c>
      <c r="AS888" s="23"/>
      <c r="AT888" s="23"/>
      <c r="AU888" s="23"/>
      <c r="AV888" s="23"/>
      <c r="AW888" s="23"/>
      <c r="AX888" s="45">
        <v>3255.885872310421</v>
      </c>
      <c r="AY888" s="23"/>
      <c r="AZ888" s="23"/>
      <c r="BA888" s="23"/>
      <c r="BB888" s="23"/>
      <c r="BC888" s="23"/>
      <c r="BD888" s="23"/>
      <c r="BE888" s="45">
        <v>3255.885872310421</v>
      </c>
      <c r="BF888" s="45"/>
      <c r="BG888" s="23"/>
      <c r="BH888" s="23"/>
      <c r="BI888" s="23"/>
      <c r="BJ888" s="23"/>
      <c r="BK888" s="23"/>
      <c r="BL888" s="45">
        <v>3255.885872310421</v>
      </c>
      <c r="BM888" s="45">
        <v>0.01</v>
      </c>
      <c r="BN888" s="23"/>
      <c r="BO888" s="23"/>
      <c r="BP888" s="23"/>
      <c r="BQ888" s="23"/>
      <c r="BR888" s="23"/>
      <c r="BS888" s="45">
        <v>3255.885872310421</v>
      </c>
      <c r="BT888" s="45">
        <v>0.003</v>
      </c>
      <c r="BU888" s="23"/>
      <c r="BV888" s="23"/>
      <c r="BW888" s="23"/>
      <c r="BX888" s="23"/>
      <c r="BY888" s="23"/>
      <c r="BZ888" s="23"/>
      <c r="CA888" s="23"/>
    </row>
    <row r="889" ht="15.75" customHeight="1">
      <c r="A889" s="45">
        <v>3248.38446351166</v>
      </c>
      <c r="B889" s="46">
        <v>0.049</v>
      </c>
      <c r="C889" s="45"/>
      <c r="D889" s="45"/>
      <c r="E889" s="45"/>
      <c r="F889" s="45"/>
      <c r="G889" s="45"/>
      <c r="H889" s="45">
        <v>3248.38446351166</v>
      </c>
      <c r="I889" s="46">
        <v>0.305</v>
      </c>
      <c r="J889" s="45"/>
      <c r="K889" s="45"/>
      <c r="L889" s="45"/>
      <c r="M889" s="45"/>
      <c r="N889" s="45"/>
      <c r="O889" s="45">
        <v>3248.38446351166</v>
      </c>
      <c r="P889" s="45"/>
      <c r="Q889" s="45"/>
      <c r="R889" s="45"/>
      <c r="S889" s="45"/>
      <c r="T889" s="45"/>
      <c r="U889" s="45"/>
      <c r="V889" s="45">
        <v>3248.38446351166</v>
      </c>
      <c r="W889" s="45">
        <v>3.2229538380824295E-4</v>
      </c>
      <c r="X889" s="45"/>
      <c r="Y889" s="45"/>
      <c r="Z889" s="45"/>
      <c r="AA889" s="45"/>
      <c r="AB889" s="45"/>
      <c r="AC889" s="45">
        <v>3248.38446351166</v>
      </c>
      <c r="AD889" s="45">
        <v>0.8898271226069657</v>
      </c>
      <c r="AE889" s="45"/>
      <c r="AF889" s="45"/>
      <c r="AG889" s="45"/>
      <c r="AH889" s="45"/>
      <c r="AI889" s="45"/>
      <c r="AJ889" s="45">
        <v>3248.38446351166</v>
      </c>
      <c r="AK889" s="45">
        <v>0.029</v>
      </c>
      <c r="AL889" s="45"/>
      <c r="AM889" s="45"/>
      <c r="AN889" s="45"/>
      <c r="AO889" s="23"/>
      <c r="AP889" s="23"/>
      <c r="AQ889" s="45">
        <v>3248.38446351166</v>
      </c>
      <c r="AR889" s="45">
        <v>0.075</v>
      </c>
      <c r="AS889" s="23"/>
      <c r="AT889" s="23"/>
      <c r="AU889" s="23"/>
      <c r="AV889" s="23"/>
      <c r="AW889" s="23"/>
      <c r="AX889" s="45">
        <v>3248.38446351166</v>
      </c>
      <c r="AY889" s="23"/>
      <c r="AZ889" s="23"/>
      <c r="BA889" s="23"/>
      <c r="BB889" s="23"/>
      <c r="BC889" s="23"/>
      <c r="BD889" s="23"/>
      <c r="BE889" s="45">
        <v>3248.38446351166</v>
      </c>
      <c r="BF889" s="45">
        <v>153.0</v>
      </c>
      <c r="BG889" s="23"/>
      <c r="BH889" s="23"/>
      <c r="BI889" s="23"/>
      <c r="BJ889" s="23"/>
      <c r="BK889" s="23"/>
      <c r="BL889" s="45">
        <v>3248.38446351166</v>
      </c>
      <c r="BM889" s="45">
        <v>0.02</v>
      </c>
      <c r="BN889" s="23"/>
      <c r="BO889" s="23"/>
      <c r="BP889" s="23"/>
      <c r="BQ889" s="23"/>
      <c r="BR889" s="23"/>
      <c r="BS889" s="45">
        <v>3248.38446351166</v>
      </c>
      <c r="BT889" s="45">
        <v>0.003</v>
      </c>
      <c r="BU889" s="23"/>
      <c r="BV889" s="23"/>
      <c r="BW889" s="23"/>
      <c r="BX889" s="23"/>
      <c r="BY889" s="23"/>
      <c r="BZ889" s="23"/>
      <c r="CA889" s="23"/>
    </row>
    <row r="890" ht="15.75" customHeight="1">
      <c r="A890" s="45">
        <v>3204.494624074768</v>
      </c>
      <c r="B890" s="46">
        <v>0.046</v>
      </c>
      <c r="C890" s="45"/>
      <c r="D890" s="45"/>
      <c r="E890" s="45"/>
      <c r="F890" s="45"/>
      <c r="G890" s="45"/>
      <c r="H890" s="45">
        <v>3204.494624074768</v>
      </c>
      <c r="I890" s="46">
        <v>0.293</v>
      </c>
      <c r="J890" s="45"/>
      <c r="K890" s="45"/>
      <c r="L890" s="45"/>
      <c r="M890" s="45"/>
      <c r="N890" s="45"/>
      <c r="O890" s="45">
        <v>3204.494624074768</v>
      </c>
      <c r="P890" s="45"/>
      <c r="Q890" s="45"/>
      <c r="R890" s="45"/>
      <c r="S890" s="45"/>
      <c r="T890" s="45"/>
      <c r="U890" s="45"/>
      <c r="V890" s="45">
        <v>3204.494624074768</v>
      </c>
      <c r="W890" s="45">
        <v>3.056616539559145E-4</v>
      </c>
      <c r="X890" s="45"/>
      <c r="Y890" s="45"/>
      <c r="Z890" s="45"/>
      <c r="AA890" s="45"/>
      <c r="AB890" s="45"/>
      <c r="AC890" s="45">
        <v>3204.494624074768</v>
      </c>
      <c r="AD890" s="45">
        <v>1.4037274578916856</v>
      </c>
      <c r="AE890" s="45"/>
      <c r="AF890" s="45"/>
      <c r="AG890" s="45"/>
      <c r="AH890" s="45"/>
      <c r="AI890" s="45"/>
      <c r="AJ890" s="45">
        <v>3204.494624074768</v>
      </c>
      <c r="AK890" s="45">
        <v>0.028</v>
      </c>
      <c r="AL890" s="45"/>
      <c r="AM890" s="45"/>
      <c r="AN890" s="45"/>
      <c r="AO890" s="23"/>
      <c r="AP890" s="23"/>
      <c r="AQ890" s="45">
        <v>3204.494624074768</v>
      </c>
      <c r="AR890" s="45">
        <v>0.073</v>
      </c>
      <c r="AS890" s="23"/>
      <c r="AT890" s="23"/>
      <c r="AU890" s="23"/>
      <c r="AV890" s="23"/>
      <c r="AW890" s="23"/>
      <c r="AX890" s="45">
        <v>3204.494624074768</v>
      </c>
      <c r="AY890" s="23"/>
      <c r="AZ890" s="23"/>
      <c r="BA890" s="23"/>
      <c r="BB890" s="23"/>
      <c r="BC890" s="23"/>
      <c r="BD890" s="23"/>
      <c r="BE890" s="45">
        <v>3204.494624074768</v>
      </c>
      <c r="BF890" s="45">
        <v>153.0</v>
      </c>
      <c r="BG890" s="23"/>
      <c r="BH890" s="23"/>
      <c r="BI890" s="23"/>
      <c r="BJ890" s="23"/>
      <c r="BK890" s="23"/>
      <c r="BL890" s="45">
        <v>3204.494624074768</v>
      </c>
      <c r="BM890" s="45">
        <v>0.036</v>
      </c>
      <c r="BN890" s="23"/>
      <c r="BO890" s="23"/>
      <c r="BP890" s="23"/>
      <c r="BQ890" s="23"/>
      <c r="BR890" s="23"/>
      <c r="BS890" s="45">
        <v>3204.494624074768</v>
      </c>
      <c r="BT890" s="45">
        <v>0.004</v>
      </c>
      <c r="BU890" s="23"/>
      <c r="BV890" s="23"/>
      <c r="BW890" s="23"/>
      <c r="BX890" s="23"/>
      <c r="BY890" s="23"/>
      <c r="BZ890" s="23"/>
      <c r="CA890" s="23"/>
    </row>
    <row r="891" ht="15.75" customHeight="1">
      <c r="A891" s="45">
        <v>3158.8860066735215</v>
      </c>
      <c r="B891" s="46">
        <v>0.043</v>
      </c>
      <c r="C891" s="45"/>
      <c r="D891" s="45"/>
      <c r="E891" s="45"/>
      <c r="F891" s="45"/>
      <c r="G891" s="45"/>
      <c r="H891" s="45">
        <v>3158.8860066735215</v>
      </c>
      <c r="I891" s="46">
        <v>0.268</v>
      </c>
      <c r="J891" s="45"/>
      <c r="K891" s="45"/>
      <c r="L891" s="45"/>
      <c r="M891" s="45"/>
      <c r="N891" s="45"/>
      <c r="O891" s="45">
        <v>3158.8860066735215</v>
      </c>
      <c r="P891" s="45"/>
      <c r="Q891" s="45"/>
      <c r="R891" s="45"/>
      <c r="S891" s="45"/>
      <c r="T891" s="45"/>
      <c r="U891" s="45"/>
      <c r="V891" s="45">
        <v>3158.8860066735215</v>
      </c>
      <c r="W891" s="45">
        <v>1.5576845830327047E-4</v>
      </c>
      <c r="X891" s="45"/>
      <c r="Y891" s="45"/>
      <c r="Z891" s="45"/>
      <c r="AA891" s="45"/>
      <c r="AB891" s="45"/>
      <c r="AC891" s="45">
        <v>3158.8860066735215</v>
      </c>
      <c r="AD891" s="45">
        <v>1.7269230410562137</v>
      </c>
      <c r="AE891" s="45"/>
      <c r="AF891" s="45"/>
      <c r="AG891" s="45"/>
      <c r="AH891" s="45"/>
      <c r="AI891" s="45"/>
      <c r="AJ891" s="45">
        <v>3158.8860066735215</v>
      </c>
      <c r="AK891" s="45">
        <v>0.028</v>
      </c>
      <c r="AL891" s="45"/>
      <c r="AM891" s="45"/>
      <c r="AN891" s="45"/>
      <c r="AO891" s="23"/>
      <c r="AP891" s="23"/>
      <c r="AQ891" s="45">
        <v>3158.8860066735215</v>
      </c>
      <c r="AR891" s="45">
        <v>0.07</v>
      </c>
      <c r="AS891" s="23"/>
      <c r="AT891" s="23"/>
      <c r="AU891" s="23"/>
      <c r="AV891" s="23"/>
      <c r="AW891" s="23"/>
      <c r="AX891" s="45">
        <v>3158.8860066735215</v>
      </c>
      <c r="AY891" s="23">
        <v>0.352</v>
      </c>
      <c r="AZ891" s="23"/>
      <c r="BA891" s="23"/>
      <c r="BB891" s="23"/>
      <c r="BC891" s="23"/>
      <c r="BD891" s="23"/>
      <c r="BE891" s="45">
        <v>3158.8860066735215</v>
      </c>
      <c r="BF891" s="45">
        <v>153.0</v>
      </c>
      <c r="BG891" s="23"/>
      <c r="BH891" s="23"/>
      <c r="BI891" s="23"/>
      <c r="BJ891" s="23"/>
      <c r="BK891" s="23"/>
      <c r="BL891" s="45">
        <v>3158.8860066735215</v>
      </c>
      <c r="BM891" s="45">
        <v>0.114</v>
      </c>
      <c r="BN891" s="23"/>
      <c r="BO891" s="23"/>
      <c r="BP891" s="23"/>
      <c r="BQ891" s="23"/>
      <c r="BR891" s="23"/>
      <c r="BS891" s="45">
        <v>3158.8860066735215</v>
      </c>
      <c r="BT891" s="45">
        <v>0.009</v>
      </c>
      <c r="BU891" s="23"/>
      <c r="BV891" s="23"/>
      <c r="BW891" s="23"/>
      <c r="BX891" s="23"/>
      <c r="BY891" s="23"/>
      <c r="BZ891" s="23"/>
      <c r="CA891" s="23"/>
    </row>
    <row r="892" ht="15.75" customHeight="1">
      <c r="A892" s="45">
        <v>3108.4810057107193</v>
      </c>
      <c r="B892" s="46">
        <v>0.043</v>
      </c>
      <c r="C892" s="45"/>
      <c r="D892" s="45"/>
      <c r="E892" s="45"/>
      <c r="F892" s="45"/>
      <c r="G892" s="45"/>
      <c r="H892" s="45">
        <v>3108.4810057107193</v>
      </c>
      <c r="I892" s="46">
        <v>0.3</v>
      </c>
      <c r="J892" s="45"/>
      <c r="K892" s="45"/>
      <c r="L892" s="45"/>
      <c r="M892" s="45"/>
      <c r="N892" s="45"/>
      <c r="O892" s="45">
        <v>3108.4810057107193</v>
      </c>
      <c r="P892" s="45"/>
      <c r="Q892" s="45"/>
      <c r="R892" s="45"/>
      <c r="S892" s="45"/>
      <c r="T892" s="45"/>
      <c r="U892" s="45"/>
      <c r="V892" s="45">
        <v>3108.4810057107193</v>
      </c>
      <c r="W892" s="45">
        <v>2.413529332946626E-4</v>
      </c>
      <c r="X892" s="45"/>
      <c r="Y892" s="45"/>
      <c r="Z892" s="45"/>
      <c r="AA892" s="45"/>
      <c r="AB892" s="45"/>
      <c r="AC892" s="45">
        <v>3108.4810057107193</v>
      </c>
      <c r="AD892" s="45">
        <v>2.5441278983977083</v>
      </c>
      <c r="AE892" s="45"/>
      <c r="AF892" s="45"/>
      <c r="AG892" s="45"/>
      <c r="AH892" s="45"/>
      <c r="AI892" s="45"/>
      <c r="AJ892" s="45">
        <v>3108.4810057107193</v>
      </c>
      <c r="AK892" s="45">
        <v>0.029</v>
      </c>
      <c r="AL892" s="45"/>
      <c r="AM892" s="45"/>
      <c r="AN892" s="45"/>
      <c r="AO892" s="23"/>
      <c r="AP892" s="23"/>
      <c r="AQ892" s="45">
        <v>3108.4810057107193</v>
      </c>
      <c r="AR892" s="45">
        <v>0.068</v>
      </c>
      <c r="AS892" s="23"/>
      <c r="AT892" s="23"/>
      <c r="AU892" s="23"/>
      <c r="AV892" s="23"/>
      <c r="AW892" s="23"/>
      <c r="AX892" s="45">
        <v>3108.4810057107193</v>
      </c>
      <c r="AY892" s="23">
        <v>0.352</v>
      </c>
      <c r="AZ892" s="23"/>
      <c r="BA892" s="23"/>
      <c r="BB892" s="23"/>
      <c r="BC892" s="23"/>
      <c r="BD892" s="23"/>
      <c r="BE892" s="45">
        <v>3108.4810057107193</v>
      </c>
      <c r="BF892" s="45">
        <v>123.0</v>
      </c>
      <c r="BG892" s="23"/>
      <c r="BH892" s="23"/>
      <c r="BI892" s="23"/>
      <c r="BJ892" s="23"/>
      <c r="BK892" s="23"/>
      <c r="BL892" s="45">
        <v>3108.4810057107193</v>
      </c>
      <c r="BM892" s="45">
        <v>0.171</v>
      </c>
      <c r="BN892" s="23"/>
      <c r="BO892" s="23"/>
      <c r="BP892" s="23"/>
      <c r="BQ892" s="23"/>
      <c r="BR892" s="23"/>
      <c r="BS892" s="45">
        <v>3108.4810057107193</v>
      </c>
      <c r="BT892" s="45">
        <v>0.012</v>
      </c>
      <c r="BU892" s="23"/>
      <c r="BV892" s="23"/>
      <c r="BW892" s="23"/>
      <c r="BX892" s="23"/>
      <c r="BY892" s="23"/>
      <c r="BZ892" s="23"/>
      <c r="CA892" s="23"/>
    </row>
    <row r="893" ht="15.75" customHeight="1">
      <c r="A893" s="45">
        <v>3065.8429412377077</v>
      </c>
      <c r="B893" s="46">
        <v>0.042</v>
      </c>
      <c r="C893" s="45"/>
      <c r="D893" s="45"/>
      <c r="E893" s="45"/>
      <c r="F893" s="45"/>
      <c r="G893" s="45"/>
      <c r="H893" s="45">
        <v>3065.8429412377077</v>
      </c>
      <c r="I893" s="46">
        <v>0.285</v>
      </c>
      <c r="J893" s="45"/>
      <c r="K893" s="45"/>
      <c r="L893" s="45"/>
      <c r="M893" s="45"/>
      <c r="N893" s="45"/>
      <c r="O893" s="45">
        <v>3065.8429412377077</v>
      </c>
      <c r="P893" s="45"/>
      <c r="Q893" s="45"/>
      <c r="R893" s="45"/>
      <c r="S893" s="45"/>
      <c r="T893" s="45"/>
      <c r="U893" s="45"/>
      <c r="V893" s="45">
        <v>3065.8429412377077</v>
      </c>
      <c r="W893" s="45">
        <v>2.7738614446230493E-4</v>
      </c>
      <c r="X893" s="45"/>
      <c r="Y893" s="45"/>
      <c r="Z893" s="45"/>
      <c r="AA893" s="45"/>
      <c r="AB893" s="45"/>
      <c r="AC893" s="45">
        <v>3065.8429412377077</v>
      </c>
      <c r="AD893" s="45">
        <v>2.3281810686284587</v>
      </c>
      <c r="AE893" s="45"/>
      <c r="AF893" s="45"/>
      <c r="AG893" s="45"/>
      <c r="AH893" s="45"/>
      <c r="AI893" s="45"/>
      <c r="AJ893" s="45">
        <v>3065.8429412377077</v>
      </c>
      <c r="AK893" s="45">
        <v>0.029</v>
      </c>
      <c r="AL893" s="45"/>
      <c r="AM893" s="45"/>
      <c r="AN893" s="45"/>
      <c r="AO893" s="23"/>
      <c r="AP893" s="23"/>
      <c r="AQ893" s="45">
        <v>3065.8429412377077</v>
      </c>
      <c r="AR893" s="45">
        <v>0.065</v>
      </c>
      <c r="AS893" s="23"/>
      <c r="AT893" s="23"/>
      <c r="AU893" s="23"/>
      <c r="AV893" s="23"/>
      <c r="AW893" s="23"/>
      <c r="AX893" s="45">
        <v>3065.8429412377077</v>
      </c>
      <c r="AY893" s="23">
        <v>0.352</v>
      </c>
      <c r="AZ893" s="23"/>
      <c r="BA893" s="23"/>
      <c r="BB893" s="23"/>
      <c r="BC893" s="23"/>
      <c r="BD893" s="23"/>
      <c r="BE893" s="45">
        <v>3065.8429412377077</v>
      </c>
      <c r="BF893" s="45">
        <v>93.0</v>
      </c>
      <c r="BG893" s="23"/>
      <c r="BH893" s="23"/>
      <c r="BI893" s="23"/>
      <c r="BJ893" s="23"/>
      <c r="BK893" s="23"/>
      <c r="BL893" s="45">
        <v>3065.8429412377077</v>
      </c>
      <c r="BM893" s="45">
        <v>0.246</v>
      </c>
      <c r="BN893" s="23"/>
      <c r="BO893" s="23"/>
      <c r="BP893" s="23"/>
      <c r="BQ893" s="23"/>
      <c r="BR893" s="23"/>
      <c r="BS893" s="45">
        <v>3065.8429412377077</v>
      </c>
      <c r="BT893" s="45">
        <v>0.016</v>
      </c>
      <c r="BU893" s="23"/>
      <c r="BV893" s="23"/>
      <c r="BW893" s="23"/>
      <c r="BX893" s="23"/>
      <c r="BY893" s="23"/>
      <c r="BZ893" s="23"/>
      <c r="CA893" s="23"/>
    </row>
    <row r="894" ht="15.75" customHeight="1">
      <c r="A894" s="45">
        <v>3007.0896536266478</v>
      </c>
      <c r="B894" s="46">
        <v>0.041</v>
      </c>
      <c r="C894" s="45"/>
      <c r="D894" s="45"/>
      <c r="E894" s="45"/>
      <c r="F894" s="45"/>
      <c r="G894" s="45"/>
      <c r="H894" s="45">
        <v>3007.0896536266478</v>
      </c>
      <c r="I894" s="46">
        <v>0.24</v>
      </c>
      <c r="J894" s="45"/>
      <c r="K894" s="45"/>
      <c r="L894" s="45"/>
      <c r="M894" s="45"/>
      <c r="N894" s="45"/>
      <c r="O894" s="45">
        <v>3007.0896536266478</v>
      </c>
      <c r="P894" s="45"/>
      <c r="Q894" s="45"/>
      <c r="R894" s="45"/>
      <c r="S894" s="45"/>
      <c r="T894" s="45"/>
      <c r="U894" s="45"/>
      <c r="V894" s="45">
        <v>3007.0896536266478</v>
      </c>
      <c r="W894" s="45">
        <v>2.3358370009286336E-4</v>
      </c>
      <c r="X894" s="45"/>
      <c r="Y894" s="45"/>
      <c r="Z894" s="45"/>
      <c r="AA894" s="45"/>
      <c r="AB894" s="45"/>
      <c r="AC894" s="45">
        <v>3007.0896536266478</v>
      </c>
      <c r="AD894" s="45">
        <v>8.30737008698468</v>
      </c>
      <c r="AE894" s="45"/>
      <c r="AF894" s="45"/>
      <c r="AG894" s="45"/>
      <c r="AH894" s="45"/>
      <c r="AI894" s="45"/>
      <c r="AJ894" s="45">
        <v>3007.0896536266478</v>
      </c>
      <c r="AK894" s="45">
        <v>0.029</v>
      </c>
      <c r="AL894" s="45"/>
      <c r="AM894" s="45"/>
      <c r="AN894" s="45"/>
      <c r="AO894" s="23"/>
      <c r="AP894" s="23"/>
      <c r="AQ894" s="45">
        <v>3007.0896536266478</v>
      </c>
      <c r="AR894" s="45">
        <v>0.063</v>
      </c>
      <c r="AS894" s="23"/>
      <c r="AT894" s="23"/>
      <c r="AU894" s="23"/>
      <c r="AV894" s="23"/>
      <c r="AW894" s="23"/>
      <c r="AX894" s="45">
        <v>3007.0896536266478</v>
      </c>
      <c r="AY894" s="23">
        <v>0.334</v>
      </c>
      <c r="AZ894" s="23"/>
      <c r="BA894" s="23"/>
      <c r="BB894" s="23"/>
      <c r="BC894" s="23"/>
      <c r="BD894" s="23"/>
      <c r="BE894" s="45">
        <v>3007.0896536266478</v>
      </c>
      <c r="BF894" s="45">
        <v>93.0</v>
      </c>
      <c r="BG894" s="23"/>
      <c r="BH894" s="23"/>
      <c r="BI894" s="23"/>
      <c r="BJ894" s="23"/>
      <c r="BK894" s="23"/>
      <c r="BL894" s="45">
        <v>3007.0896536266478</v>
      </c>
      <c r="BM894" s="45">
        <v>0.329</v>
      </c>
      <c r="BN894" s="23"/>
      <c r="BO894" s="23"/>
      <c r="BP894" s="23"/>
      <c r="BQ894" s="23"/>
      <c r="BR894" s="23"/>
      <c r="BS894" s="45">
        <v>3007.0896536266478</v>
      </c>
      <c r="BT894" s="45">
        <v>0.036</v>
      </c>
      <c r="BU894" s="23"/>
      <c r="BV894" s="23"/>
      <c r="BW894" s="23"/>
      <c r="BX894" s="23"/>
      <c r="BY894" s="23"/>
      <c r="BZ894" s="23"/>
      <c r="CA894" s="23"/>
    </row>
    <row r="895" ht="15.75" customHeight="1">
      <c r="A895" s="45">
        <v>2952.173436750156</v>
      </c>
      <c r="B895" s="46">
        <v>0.036</v>
      </c>
      <c r="C895" s="45"/>
      <c r="D895" s="45"/>
      <c r="E895" s="45"/>
      <c r="F895" s="45"/>
      <c r="G895" s="45"/>
      <c r="H895" s="45">
        <v>2952.173436750156</v>
      </c>
      <c r="I895" s="46">
        <v>0.248</v>
      </c>
      <c r="J895" s="45"/>
      <c r="K895" s="45"/>
      <c r="L895" s="45"/>
      <c r="M895" s="45"/>
      <c r="N895" s="45"/>
      <c r="O895" s="45">
        <v>2952.173436750156</v>
      </c>
      <c r="P895" s="45"/>
      <c r="Q895" s="45"/>
      <c r="R895" s="45"/>
      <c r="S895" s="45"/>
      <c r="T895" s="45"/>
      <c r="U895" s="45"/>
      <c r="V895" s="45">
        <v>2952.173436750156</v>
      </c>
      <c r="W895" s="45"/>
      <c r="X895" s="45"/>
      <c r="Y895" s="45"/>
      <c r="Z895" s="45"/>
      <c r="AA895" s="45"/>
      <c r="AB895" s="45"/>
      <c r="AC895" s="45">
        <v>2952.173436750156</v>
      </c>
      <c r="AD895" s="45">
        <v>14.5182617396898</v>
      </c>
      <c r="AE895" s="45"/>
      <c r="AF895" s="45"/>
      <c r="AG895" s="45"/>
      <c r="AH895" s="45"/>
      <c r="AI895" s="45"/>
      <c r="AJ895" s="45">
        <v>2952.173436750156</v>
      </c>
      <c r="AK895" s="45">
        <v>0.029</v>
      </c>
      <c r="AL895" s="45"/>
      <c r="AM895" s="45"/>
      <c r="AN895" s="45"/>
      <c r="AO895" s="23"/>
      <c r="AP895" s="23"/>
      <c r="AQ895" s="45">
        <v>2952.173436750156</v>
      </c>
      <c r="AR895" s="45">
        <v>0.061</v>
      </c>
      <c r="AS895" s="23"/>
      <c r="AT895" s="23"/>
      <c r="AU895" s="23"/>
      <c r="AV895" s="23"/>
      <c r="AW895" s="23"/>
      <c r="AX895" s="45">
        <v>2952.173436750156</v>
      </c>
      <c r="AY895" s="23">
        <v>0.323</v>
      </c>
      <c r="AZ895" s="23"/>
      <c r="BA895" s="23"/>
      <c r="BB895" s="23"/>
      <c r="BC895" s="23"/>
      <c r="BD895" s="23"/>
      <c r="BE895" s="45">
        <v>2952.173436750156</v>
      </c>
      <c r="BF895" s="45">
        <v>93.0</v>
      </c>
      <c r="BG895" s="23"/>
      <c r="BH895" s="23"/>
      <c r="BI895" s="23"/>
      <c r="BJ895" s="23"/>
      <c r="BK895" s="23"/>
      <c r="BL895" s="45">
        <v>2952.173436750156</v>
      </c>
      <c r="BM895" s="45">
        <v>0.516</v>
      </c>
      <c r="BN895" s="23"/>
      <c r="BO895" s="23"/>
      <c r="BP895" s="23"/>
      <c r="BQ895" s="23"/>
      <c r="BR895" s="23"/>
      <c r="BS895" s="45">
        <v>2952.173436750156</v>
      </c>
      <c r="BT895" s="45">
        <v>0.06</v>
      </c>
      <c r="BU895" s="23"/>
      <c r="BV895" s="23"/>
      <c r="BW895" s="23"/>
      <c r="BX895" s="23"/>
      <c r="BY895" s="23"/>
      <c r="BZ895" s="23"/>
      <c r="CA895" s="23"/>
    </row>
    <row r="896" ht="15.75" customHeight="1">
      <c r="A896" s="45">
        <v>2893.38356130114</v>
      </c>
      <c r="B896" s="46">
        <v>0.026</v>
      </c>
      <c r="C896" s="45"/>
      <c r="D896" s="45"/>
      <c r="E896" s="45"/>
      <c r="F896" s="45"/>
      <c r="G896" s="45"/>
      <c r="H896" s="45">
        <v>2893.38356130114</v>
      </c>
      <c r="I896" s="46">
        <v>0.226</v>
      </c>
      <c r="J896" s="45"/>
      <c r="K896" s="45"/>
      <c r="L896" s="45"/>
      <c r="M896" s="45"/>
      <c r="N896" s="45"/>
      <c r="O896" s="45">
        <v>2893.38356130114</v>
      </c>
      <c r="P896" s="45"/>
      <c r="Q896" s="45"/>
      <c r="R896" s="45"/>
      <c r="S896" s="45"/>
      <c r="T896" s="45"/>
      <c r="U896" s="45"/>
      <c r="V896" s="45">
        <v>2893.38356130114</v>
      </c>
      <c r="W896" s="45">
        <v>1.765244938289132E-4</v>
      </c>
      <c r="X896" s="45"/>
      <c r="Y896" s="45"/>
      <c r="Z896" s="45"/>
      <c r="AA896" s="45"/>
      <c r="AB896" s="45"/>
      <c r="AC896" s="45">
        <v>2893.38356130114</v>
      </c>
      <c r="AD896" s="45">
        <v>33.61626764678152</v>
      </c>
      <c r="AE896" s="45"/>
      <c r="AF896" s="45"/>
      <c r="AG896" s="45"/>
      <c r="AH896" s="45"/>
      <c r="AI896" s="45"/>
      <c r="AJ896" s="45">
        <v>2893.38356130114</v>
      </c>
      <c r="AK896" s="45">
        <v>0.028</v>
      </c>
      <c r="AL896" s="45"/>
      <c r="AM896" s="45"/>
      <c r="AN896" s="45"/>
      <c r="AO896" s="23"/>
      <c r="AP896" s="23"/>
      <c r="AQ896" s="45">
        <v>2893.38356130114</v>
      </c>
      <c r="AR896" s="45">
        <v>0.059</v>
      </c>
      <c r="AS896" s="23"/>
      <c r="AT896" s="23"/>
      <c r="AU896" s="23"/>
      <c r="AV896" s="23"/>
      <c r="AW896" s="23"/>
      <c r="AX896" s="45">
        <v>2893.38356130114</v>
      </c>
      <c r="AY896" s="23">
        <v>0.323</v>
      </c>
      <c r="AZ896" s="23"/>
      <c r="BA896" s="23"/>
      <c r="BB896" s="23"/>
      <c r="BC896" s="23"/>
      <c r="BD896" s="23"/>
      <c r="BE896" s="45">
        <v>2893.38356130114</v>
      </c>
      <c r="BF896" s="45">
        <v>93.0</v>
      </c>
      <c r="BG896" s="23"/>
      <c r="BH896" s="23"/>
      <c r="BI896" s="23"/>
      <c r="BJ896" s="23"/>
      <c r="BK896" s="23"/>
      <c r="BL896" s="45">
        <v>2893.38356130114</v>
      </c>
      <c r="BM896" s="45">
        <v>0.626</v>
      </c>
      <c r="BN896" s="23"/>
      <c r="BO896" s="23"/>
      <c r="BP896" s="23"/>
      <c r="BQ896" s="23"/>
      <c r="BR896" s="23"/>
      <c r="BS896" s="45">
        <v>2893.38356130114</v>
      </c>
      <c r="BT896" s="45">
        <v>0.07</v>
      </c>
      <c r="BU896" s="23"/>
      <c r="BV896" s="23"/>
      <c r="BW896" s="23"/>
      <c r="BX896" s="23"/>
      <c r="BY896" s="23"/>
      <c r="BZ896" s="23"/>
      <c r="CA896" s="23"/>
    </row>
    <row r="897" ht="15.75" customHeight="1">
      <c r="A897" s="45">
        <v>2843.4897315172984</v>
      </c>
      <c r="B897" s="46">
        <v>0.028</v>
      </c>
      <c r="C897" s="45"/>
      <c r="D897" s="45"/>
      <c r="E897" s="45"/>
      <c r="F897" s="45"/>
      <c r="G897" s="45"/>
      <c r="H897" s="45">
        <v>2843.4897315172984</v>
      </c>
      <c r="I897" s="46"/>
      <c r="J897" s="45"/>
      <c r="K897" s="45"/>
      <c r="L897" s="45"/>
      <c r="M897" s="45"/>
      <c r="N897" s="45"/>
      <c r="O897" s="45">
        <v>2843.4897315172984</v>
      </c>
      <c r="P897" s="45"/>
      <c r="Q897" s="45"/>
      <c r="R897" s="45"/>
      <c r="S897" s="45"/>
      <c r="T897" s="45"/>
      <c r="U897" s="45"/>
      <c r="V897" s="45">
        <v>2843.4897315172984</v>
      </c>
      <c r="W897" s="45">
        <v>2.4228246025264234E-4</v>
      </c>
      <c r="X897" s="45"/>
      <c r="Y897" s="45"/>
      <c r="Z897" s="45"/>
      <c r="AA897" s="45"/>
      <c r="AB897" s="45"/>
      <c r="AC897" s="45">
        <v>2843.4897315172984</v>
      </c>
      <c r="AD897" s="45">
        <v>38.029145659908416</v>
      </c>
      <c r="AE897" s="45"/>
      <c r="AF897" s="45"/>
      <c r="AG897" s="45"/>
      <c r="AH897" s="45"/>
      <c r="AI897" s="45"/>
      <c r="AJ897" s="45">
        <v>2843.4897315172984</v>
      </c>
      <c r="AK897" s="45">
        <v>0.028</v>
      </c>
      <c r="AL897" s="45"/>
      <c r="AM897" s="45"/>
      <c r="AN897" s="45"/>
      <c r="AO897" s="23"/>
      <c r="AP897" s="23"/>
      <c r="AQ897" s="45">
        <v>2843.4897315172984</v>
      </c>
      <c r="AR897" s="45">
        <v>0.057</v>
      </c>
      <c r="AS897" s="23"/>
      <c r="AT897" s="23"/>
      <c r="AU897" s="23"/>
      <c r="AV897" s="23"/>
      <c r="AW897" s="23"/>
      <c r="AX897" s="45">
        <v>2843.4897315172984</v>
      </c>
      <c r="AY897" s="23">
        <v>0.319</v>
      </c>
      <c r="AZ897" s="23"/>
      <c r="BA897" s="23"/>
      <c r="BB897" s="23"/>
      <c r="BC897" s="23"/>
      <c r="BD897" s="23"/>
      <c r="BE897" s="45">
        <v>2843.4897315172984</v>
      </c>
      <c r="BF897" s="45">
        <v>93.0</v>
      </c>
      <c r="BG897" s="23"/>
      <c r="BH897" s="23"/>
      <c r="BI897" s="23"/>
      <c r="BJ897" s="23"/>
      <c r="BK897" s="23"/>
      <c r="BL897" s="45">
        <v>2843.4897315172984</v>
      </c>
      <c r="BM897" s="45">
        <v>0.84</v>
      </c>
      <c r="BN897" s="23"/>
      <c r="BO897" s="23"/>
      <c r="BP897" s="23"/>
      <c r="BQ897" s="23"/>
      <c r="BR897" s="23"/>
      <c r="BS897" s="45">
        <v>2843.4897315172984</v>
      </c>
      <c r="BT897" s="45">
        <v>0.09</v>
      </c>
      <c r="BU897" s="23"/>
      <c r="BV897" s="23"/>
      <c r="BW897" s="23"/>
      <c r="BX897" s="23"/>
      <c r="BY897" s="23"/>
      <c r="BZ897" s="23"/>
      <c r="CA897" s="23"/>
    </row>
    <row r="898" ht="15.75" customHeight="1">
      <c r="A898" s="45">
        <v>2791.330559763292</v>
      </c>
      <c r="B898" s="46">
        <v>0.029</v>
      </c>
      <c r="C898" s="45"/>
      <c r="D898" s="45"/>
      <c r="E898" s="45"/>
      <c r="F898" s="45"/>
      <c r="G898" s="45"/>
      <c r="H898" s="45">
        <v>2791.330559763292</v>
      </c>
      <c r="I898" s="46"/>
      <c r="J898" s="45"/>
      <c r="K898" s="45"/>
      <c r="L898" s="45"/>
      <c r="M898" s="45"/>
      <c r="N898" s="45"/>
      <c r="O898" s="45">
        <v>2791.330559763292</v>
      </c>
      <c r="P898" s="45"/>
      <c r="Q898" s="45"/>
      <c r="R898" s="45"/>
      <c r="S898" s="45"/>
      <c r="T898" s="45"/>
      <c r="U898" s="45"/>
      <c r="V898" s="45">
        <v>2791.330559763292</v>
      </c>
      <c r="W898" s="45">
        <v>1.7710361705172283E-4</v>
      </c>
      <c r="X898" s="45"/>
      <c r="Y898" s="45"/>
      <c r="Z898" s="45"/>
      <c r="AA898" s="45"/>
      <c r="AB898" s="45"/>
      <c r="AC898" s="45">
        <v>2791.330559763292</v>
      </c>
      <c r="AD898" s="45">
        <v>36.26335744219644</v>
      </c>
      <c r="AE898" s="45"/>
      <c r="AF898" s="45"/>
      <c r="AG898" s="45"/>
      <c r="AH898" s="45"/>
      <c r="AI898" s="45"/>
      <c r="AJ898" s="45">
        <v>2791.330559763292</v>
      </c>
      <c r="AK898" s="45">
        <v>0.027</v>
      </c>
      <c r="AL898" s="45"/>
      <c r="AM898" s="45"/>
      <c r="AN898" s="45"/>
      <c r="AO898" s="23"/>
      <c r="AP898" s="23"/>
      <c r="AQ898" s="45">
        <v>2791.330559763292</v>
      </c>
      <c r="AR898" s="45">
        <v>0.055</v>
      </c>
      <c r="AS898" s="23"/>
      <c r="AT898" s="23"/>
      <c r="AU898" s="23"/>
      <c r="AV898" s="23"/>
      <c r="AW898" s="23"/>
      <c r="AX898" s="45">
        <v>2791.330559763292</v>
      </c>
      <c r="AY898" s="23">
        <v>0.319</v>
      </c>
      <c r="AZ898" s="23"/>
      <c r="BA898" s="23"/>
      <c r="BB898" s="23"/>
      <c r="BC898" s="23"/>
      <c r="BD898" s="23"/>
      <c r="BE898" s="45">
        <v>2791.330559763292</v>
      </c>
      <c r="BF898" s="45">
        <v>92.0</v>
      </c>
      <c r="BG898" s="23"/>
      <c r="BH898" s="23"/>
      <c r="BI898" s="23"/>
      <c r="BJ898" s="23"/>
      <c r="BK898" s="23"/>
      <c r="BL898" s="45">
        <v>2791.330559763292</v>
      </c>
      <c r="BM898" s="45">
        <v>0.647</v>
      </c>
      <c r="BN898" s="23"/>
      <c r="BO898" s="23"/>
      <c r="BP898" s="23"/>
      <c r="BQ898" s="23"/>
      <c r="BR898" s="23"/>
      <c r="BS898" s="45">
        <v>2791.330559763292</v>
      </c>
      <c r="BT898" s="45">
        <v>0.107</v>
      </c>
      <c r="BU898" s="23"/>
      <c r="BV898" s="23"/>
      <c r="BW898" s="23"/>
      <c r="BX898" s="23"/>
      <c r="BY898" s="23"/>
      <c r="BZ898" s="23"/>
      <c r="CA898" s="23"/>
    </row>
    <row r="899" ht="15.75" customHeight="1">
      <c r="A899" s="45">
        <v>53580.417261123344</v>
      </c>
      <c r="B899" s="46"/>
      <c r="C899" s="45"/>
      <c r="D899" s="45"/>
      <c r="E899" s="45"/>
      <c r="F899" s="45"/>
      <c r="G899" s="45"/>
      <c r="H899" s="45">
        <v>53580.417261123344</v>
      </c>
      <c r="I899" s="46">
        <v>0.099</v>
      </c>
      <c r="J899" s="45"/>
      <c r="K899" s="45"/>
      <c r="L899" s="45"/>
      <c r="M899" s="45"/>
      <c r="N899" s="45"/>
      <c r="O899" s="45">
        <v>53580.417261123344</v>
      </c>
      <c r="P899" s="45"/>
      <c r="Q899" s="45"/>
      <c r="R899" s="45"/>
      <c r="S899" s="45"/>
      <c r="T899" s="45"/>
      <c r="U899" s="45"/>
      <c r="V899" s="45">
        <v>53580.417261123344</v>
      </c>
      <c r="W899" s="45"/>
      <c r="X899" s="45"/>
      <c r="Y899" s="45"/>
      <c r="Z899" s="45"/>
      <c r="AA899" s="45"/>
      <c r="AB899" s="45"/>
      <c r="AC899" s="45">
        <v>53580.417261123344</v>
      </c>
      <c r="AD899" s="45"/>
      <c r="AE899" s="45"/>
      <c r="AF899" s="45"/>
      <c r="AG899" s="45"/>
      <c r="AH899" s="45"/>
      <c r="AI899" s="45"/>
      <c r="AJ899" s="45">
        <v>53580.417261123344</v>
      </c>
      <c r="AK899" s="45">
        <v>0.009</v>
      </c>
      <c r="AL899" s="45"/>
      <c r="AM899" s="45"/>
      <c r="AN899" s="45"/>
      <c r="AO899" s="23"/>
      <c r="AP899" s="23"/>
      <c r="AQ899" s="45">
        <v>53580.417261123344</v>
      </c>
      <c r="AR899" s="45"/>
      <c r="AS899" s="23"/>
      <c r="AT899" s="23"/>
      <c r="AU899" s="23"/>
      <c r="AV899" s="23"/>
      <c r="AW899" s="23"/>
      <c r="AX899" s="45">
        <v>53580.417261123344</v>
      </c>
      <c r="AY899" s="23"/>
      <c r="AZ899" s="23"/>
      <c r="BA899" s="23"/>
      <c r="BB899" s="23"/>
      <c r="BC899" s="23"/>
      <c r="BD899" s="23"/>
      <c r="BE899" s="45">
        <v>53580.417261123344</v>
      </c>
      <c r="BF899" s="45"/>
      <c r="BG899" s="23"/>
      <c r="BH899" s="23"/>
      <c r="BI899" s="23"/>
      <c r="BJ899" s="23"/>
      <c r="BK899" s="23"/>
      <c r="BL899" s="45">
        <v>53580.417261123344</v>
      </c>
      <c r="BM899" s="45">
        <v>0.327</v>
      </c>
      <c r="BN899" s="23"/>
      <c r="BO899" s="23"/>
      <c r="BP899" s="23"/>
      <c r="BQ899" s="23"/>
      <c r="BR899" s="23"/>
      <c r="BS899" s="45">
        <v>53580.417261123344</v>
      </c>
      <c r="BT899" s="45">
        <v>0.136</v>
      </c>
      <c r="BU899" s="23"/>
      <c r="BV899" s="23"/>
      <c r="BW899" s="23"/>
      <c r="BX899" s="23"/>
      <c r="BY899" s="23"/>
      <c r="BZ899" s="23"/>
      <c r="CA899" s="23"/>
    </row>
    <row r="900" ht="15.75" customHeight="1">
      <c r="A900" s="45">
        <v>53438.95387600438</v>
      </c>
      <c r="B900" s="46"/>
      <c r="C900" s="45"/>
      <c r="D900" s="45"/>
      <c r="E900" s="45"/>
      <c r="F900" s="45"/>
      <c r="G900" s="45"/>
      <c r="H900" s="45">
        <v>53438.95387600438</v>
      </c>
      <c r="I900" s="46">
        <v>0.08</v>
      </c>
      <c r="J900" s="45"/>
      <c r="K900" s="45"/>
      <c r="L900" s="45"/>
      <c r="M900" s="45"/>
      <c r="N900" s="45"/>
      <c r="O900" s="45">
        <v>53438.95387600438</v>
      </c>
      <c r="P900" s="45"/>
      <c r="Q900" s="45"/>
      <c r="R900" s="45"/>
      <c r="S900" s="45"/>
      <c r="T900" s="45"/>
      <c r="U900" s="45"/>
      <c r="V900" s="45">
        <v>53438.95387600438</v>
      </c>
      <c r="W900" s="45"/>
      <c r="X900" s="45"/>
      <c r="Y900" s="45"/>
      <c r="Z900" s="45"/>
      <c r="AA900" s="45"/>
      <c r="AB900" s="45"/>
      <c r="AC900" s="45">
        <v>53438.95387600438</v>
      </c>
      <c r="AD900" s="45"/>
      <c r="AE900" s="45"/>
      <c r="AF900" s="45"/>
      <c r="AG900" s="45"/>
      <c r="AH900" s="45"/>
      <c r="AI900" s="45"/>
      <c r="AJ900" s="45">
        <v>53438.95387600438</v>
      </c>
      <c r="AK900" s="45">
        <v>0.008</v>
      </c>
      <c r="AL900" s="45"/>
      <c r="AM900" s="45"/>
      <c r="AN900" s="45"/>
      <c r="AO900" s="23"/>
      <c r="AP900" s="23"/>
      <c r="AQ900" s="45">
        <v>53438.95387600438</v>
      </c>
      <c r="AR900" s="45"/>
      <c r="AS900" s="23"/>
      <c r="AT900" s="23"/>
      <c r="AU900" s="23"/>
      <c r="AV900" s="23"/>
      <c r="AW900" s="23"/>
      <c r="AX900" s="45">
        <v>53438.95387600438</v>
      </c>
      <c r="AY900" s="23"/>
      <c r="AZ900" s="23"/>
      <c r="BA900" s="23"/>
      <c r="BB900" s="23"/>
      <c r="BC900" s="23"/>
      <c r="BD900" s="23"/>
      <c r="BE900" s="45">
        <v>53438.95387600438</v>
      </c>
      <c r="BF900" s="45"/>
      <c r="BG900" s="23"/>
      <c r="BH900" s="23"/>
      <c r="BI900" s="23"/>
      <c r="BJ900" s="23"/>
      <c r="BK900" s="23"/>
      <c r="BL900" s="45">
        <v>53438.95387600438</v>
      </c>
      <c r="BM900" s="45">
        <v>0.444</v>
      </c>
      <c r="BN900" s="23"/>
      <c r="BO900" s="23"/>
      <c r="BP900" s="23"/>
      <c r="BQ900" s="23"/>
      <c r="BR900" s="23"/>
      <c r="BS900" s="45">
        <v>53438.95387600438</v>
      </c>
      <c r="BT900" s="45">
        <v>0.225</v>
      </c>
      <c r="BU900" s="23"/>
      <c r="BV900" s="23"/>
      <c r="BW900" s="23"/>
      <c r="BX900" s="23"/>
      <c r="BY900" s="23"/>
      <c r="BZ900" s="23"/>
      <c r="CA900" s="23"/>
    </row>
    <row r="901" ht="15.75" customHeight="1">
      <c r="A901" s="45">
        <v>52716.99499718563</v>
      </c>
      <c r="B901" s="46"/>
      <c r="C901" s="45"/>
      <c r="D901" s="45"/>
      <c r="E901" s="45"/>
      <c r="F901" s="45"/>
      <c r="G901" s="45"/>
      <c r="H901" s="45">
        <v>52716.99499718563</v>
      </c>
      <c r="I901" s="46">
        <v>0.061</v>
      </c>
      <c r="J901" s="45"/>
      <c r="K901" s="45"/>
      <c r="L901" s="45"/>
      <c r="M901" s="45"/>
      <c r="N901" s="45"/>
      <c r="O901" s="45">
        <v>52716.99499718563</v>
      </c>
      <c r="P901" s="45"/>
      <c r="Q901" s="45"/>
      <c r="R901" s="45"/>
      <c r="S901" s="45"/>
      <c r="T901" s="45"/>
      <c r="U901" s="45"/>
      <c r="V901" s="45">
        <v>52716.99499718563</v>
      </c>
      <c r="W901" s="45">
        <v>0.002319036361589553</v>
      </c>
      <c r="X901" s="45"/>
      <c r="Y901" s="45"/>
      <c r="Z901" s="45"/>
      <c r="AA901" s="45"/>
      <c r="AB901" s="45"/>
      <c r="AC901" s="45">
        <v>52716.99499718563</v>
      </c>
      <c r="AD901" s="45">
        <v>1152.7637059551953</v>
      </c>
      <c r="AE901" s="45"/>
      <c r="AF901" s="45"/>
      <c r="AG901" s="45"/>
      <c r="AH901" s="45"/>
      <c r="AI901" s="45"/>
      <c r="AJ901" s="45">
        <v>52716.99499718563</v>
      </c>
      <c r="AK901" s="45">
        <v>0.008</v>
      </c>
      <c r="AL901" s="45"/>
      <c r="AM901" s="45"/>
      <c r="AN901" s="45"/>
      <c r="AO901" s="23"/>
      <c r="AP901" s="23"/>
      <c r="AQ901" s="45">
        <v>52716.99499718563</v>
      </c>
      <c r="AR901" s="45"/>
      <c r="AS901" s="23"/>
      <c r="AT901" s="23"/>
      <c r="AU901" s="23"/>
      <c r="AV901" s="23"/>
      <c r="AW901" s="23"/>
      <c r="AX901" s="45">
        <v>52716.99499718563</v>
      </c>
      <c r="AY901" s="23"/>
      <c r="AZ901" s="23"/>
      <c r="BA901" s="23"/>
      <c r="BB901" s="23"/>
      <c r="BC901" s="23"/>
      <c r="BD901" s="23"/>
      <c r="BE901" s="45">
        <v>52716.99499718563</v>
      </c>
      <c r="BF901" s="45"/>
      <c r="BG901" s="23"/>
      <c r="BH901" s="23"/>
      <c r="BI901" s="23"/>
      <c r="BJ901" s="23"/>
      <c r="BK901" s="23"/>
      <c r="BL901" s="45">
        <v>52716.99499718563</v>
      </c>
      <c r="BM901" s="45">
        <v>0.622</v>
      </c>
      <c r="BN901" s="23"/>
      <c r="BO901" s="23"/>
      <c r="BP901" s="23"/>
      <c r="BQ901" s="23"/>
      <c r="BR901" s="23"/>
      <c r="BS901" s="45">
        <v>52716.99499718563</v>
      </c>
      <c r="BT901" s="45">
        <v>0.252</v>
      </c>
      <c r="BU901" s="23"/>
      <c r="BV901" s="23"/>
      <c r="BW901" s="23"/>
      <c r="BX901" s="23"/>
      <c r="BY901" s="23"/>
      <c r="BZ901" s="23"/>
      <c r="CA901" s="23"/>
    </row>
    <row r="902" ht="15.75" customHeight="1">
      <c r="A902" s="45">
        <v>51998.60336224321</v>
      </c>
      <c r="B902" s="46"/>
      <c r="C902" s="45"/>
      <c r="D902" s="45"/>
      <c r="E902" s="45"/>
      <c r="F902" s="45"/>
      <c r="G902" s="45"/>
      <c r="H902" s="45">
        <v>51998.60336224321</v>
      </c>
      <c r="I902" s="46">
        <v>0.06</v>
      </c>
      <c r="J902" s="45"/>
      <c r="K902" s="45"/>
      <c r="L902" s="45"/>
      <c r="M902" s="45"/>
      <c r="N902" s="45"/>
      <c r="O902" s="45">
        <v>51998.60336224321</v>
      </c>
      <c r="P902" s="45"/>
      <c r="Q902" s="45"/>
      <c r="R902" s="45"/>
      <c r="S902" s="45"/>
      <c r="T902" s="45"/>
      <c r="U902" s="45"/>
      <c r="V902" s="45">
        <v>51998.60336224321</v>
      </c>
      <c r="W902" s="45">
        <v>0.0028887690781897934</v>
      </c>
      <c r="X902" s="45"/>
      <c r="Y902" s="45"/>
      <c r="Z902" s="45"/>
      <c r="AA902" s="45"/>
      <c r="AB902" s="45"/>
      <c r="AC902" s="45">
        <v>51998.60336224321</v>
      </c>
      <c r="AD902" s="45">
        <v>1045.0155421101326</v>
      </c>
      <c r="AE902" s="45"/>
      <c r="AF902" s="45"/>
      <c r="AG902" s="45"/>
      <c r="AH902" s="45"/>
      <c r="AI902" s="45"/>
      <c r="AJ902" s="45">
        <v>51998.60336224321</v>
      </c>
      <c r="AK902" s="45">
        <v>0.008</v>
      </c>
      <c r="AL902" s="45"/>
      <c r="AM902" s="45"/>
      <c r="AN902" s="45"/>
      <c r="AO902" s="23"/>
      <c r="AP902" s="23"/>
      <c r="AQ902" s="45">
        <v>51998.60336224321</v>
      </c>
      <c r="AR902" s="45"/>
      <c r="AS902" s="23"/>
      <c r="AT902" s="23"/>
      <c r="AU902" s="23"/>
      <c r="AV902" s="23"/>
      <c r="AW902" s="23"/>
      <c r="AX902" s="45">
        <v>51998.60336224321</v>
      </c>
      <c r="AY902" s="23"/>
      <c r="AZ902" s="23"/>
      <c r="BA902" s="23"/>
      <c r="BB902" s="23"/>
      <c r="BC902" s="23"/>
      <c r="BD902" s="23"/>
      <c r="BE902" s="45">
        <v>51998.60336224321</v>
      </c>
      <c r="BF902" s="45"/>
      <c r="BG902" s="23"/>
      <c r="BH902" s="23"/>
      <c r="BI902" s="23"/>
      <c r="BJ902" s="23"/>
      <c r="BK902" s="23"/>
      <c r="BL902" s="45">
        <v>51998.60336224321</v>
      </c>
      <c r="BM902" s="45">
        <v>0.808</v>
      </c>
      <c r="BN902" s="23"/>
      <c r="BO902" s="23"/>
      <c r="BP902" s="23"/>
      <c r="BQ902" s="23"/>
      <c r="BR902" s="23"/>
      <c r="BS902" s="45">
        <v>51998.60336224321</v>
      </c>
      <c r="BT902" s="45">
        <v>0.257</v>
      </c>
      <c r="BU902" s="23"/>
      <c r="BV902" s="23"/>
      <c r="BW902" s="23"/>
      <c r="BX902" s="23"/>
      <c r="BY902" s="23"/>
      <c r="BZ902" s="23"/>
      <c r="CA902" s="23"/>
    </row>
    <row r="903" ht="15.75" customHeight="1">
      <c r="A903" s="45">
        <v>51323.08606627092</v>
      </c>
      <c r="B903" s="46"/>
      <c r="C903" s="45"/>
      <c r="D903" s="45"/>
      <c r="E903" s="45"/>
      <c r="F903" s="45"/>
      <c r="G903" s="45"/>
      <c r="H903" s="45">
        <v>51323.08606627092</v>
      </c>
      <c r="I903" s="46">
        <v>0.06</v>
      </c>
      <c r="J903" s="45"/>
      <c r="K903" s="45"/>
      <c r="L903" s="45"/>
      <c r="M903" s="45"/>
      <c r="N903" s="45"/>
      <c r="O903" s="45">
        <v>51323.08606627092</v>
      </c>
      <c r="P903" s="45"/>
      <c r="Q903" s="45"/>
      <c r="R903" s="45"/>
      <c r="S903" s="45"/>
      <c r="T903" s="45"/>
      <c r="U903" s="45"/>
      <c r="V903" s="45">
        <v>51323.08606627092</v>
      </c>
      <c r="W903" s="45">
        <v>0.0025995437713448276</v>
      </c>
      <c r="X903" s="45"/>
      <c r="Y903" s="45"/>
      <c r="Z903" s="45"/>
      <c r="AA903" s="45"/>
      <c r="AB903" s="45"/>
      <c r="AC903" s="45">
        <v>51323.08606627092</v>
      </c>
      <c r="AD903" s="45">
        <v>1153.656589799844</v>
      </c>
      <c r="AE903" s="45"/>
      <c r="AF903" s="45"/>
      <c r="AG903" s="45"/>
      <c r="AH903" s="45"/>
      <c r="AI903" s="45"/>
      <c r="AJ903" s="45">
        <v>51323.08606627092</v>
      </c>
      <c r="AK903" s="45">
        <v>0.008</v>
      </c>
      <c r="AL903" s="45"/>
      <c r="AM903" s="45"/>
      <c r="AN903" s="45"/>
      <c r="AO903" s="23"/>
      <c r="AP903" s="23"/>
      <c r="AQ903" s="45">
        <v>51323.08606627092</v>
      </c>
      <c r="AR903" s="45"/>
      <c r="AS903" s="23"/>
      <c r="AT903" s="23"/>
      <c r="AU903" s="23"/>
      <c r="AV903" s="23"/>
      <c r="AW903" s="23"/>
      <c r="AX903" s="45">
        <v>51323.08606627092</v>
      </c>
      <c r="AY903" s="23"/>
      <c r="AZ903" s="23"/>
      <c r="BA903" s="23"/>
      <c r="BB903" s="23"/>
      <c r="BC903" s="23"/>
      <c r="BD903" s="23"/>
      <c r="BE903" s="45">
        <v>51323.08606627092</v>
      </c>
      <c r="BF903" s="45"/>
      <c r="BG903" s="23"/>
      <c r="BH903" s="23"/>
      <c r="BI903" s="23"/>
      <c r="BJ903" s="23"/>
      <c r="BK903" s="23"/>
      <c r="BL903" s="45">
        <v>51323.08606627092</v>
      </c>
      <c r="BM903" s="45">
        <v>0.943</v>
      </c>
      <c r="BN903" s="23"/>
      <c r="BO903" s="23"/>
      <c r="BP903" s="23"/>
      <c r="BQ903" s="23"/>
      <c r="BR903" s="23"/>
      <c r="BS903" s="45">
        <v>51323.08606627092</v>
      </c>
      <c r="BT903" s="45">
        <v>0.315</v>
      </c>
      <c r="BU903" s="23"/>
      <c r="BV903" s="23"/>
      <c r="BW903" s="23"/>
      <c r="BX903" s="23"/>
      <c r="BY903" s="23"/>
      <c r="BZ903" s="23"/>
      <c r="CA903" s="23"/>
    </row>
    <row r="904" ht="15.75" customHeight="1">
      <c r="A904" s="45">
        <v>50288.7985150027</v>
      </c>
      <c r="B904" s="46"/>
      <c r="C904" s="45"/>
      <c r="D904" s="45"/>
      <c r="E904" s="45"/>
      <c r="F904" s="45"/>
      <c r="G904" s="45"/>
      <c r="H904" s="45">
        <v>50288.7985150027</v>
      </c>
      <c r="I904" s="46">
        <v>0.07</v>
      </c>
      <c r="J904" s="45"/>
      <c r="K904" s="45"/>
      <c r="L904" s="45"/>
      <c r="M904" s="45"/>
      <c r="N904" s="45"/>
      <c r="O904" s="45">
        <v>50288.7985150027</v>
      </c>
      <c r="P904" s="45"/>
      <c r="Q904" s="45"/>
      <c r="R904" s="45"/>
      <c r="S904" s="45"/>
      <c r="T904" s="45"/>
      <c r="U904" s="45"/>
      <c r="V904" s="45">
        <v>50288.7985150027</v>
      </c>
      <c r="W904" s="45"/>
      <c r="X904" s="45"/>
      <c r="Y904" s="45"/>
      <c r="Z904" s="45"/>
      <c r="AA904" s="45"/>
      <c r="AB904" s="45"/>
      <c r="AC904" s="45">
        <v>50288.7985150027</v>
      </c>
      <c r="AD904" s="45">
        <v>1313.6843184541674</v>
      </c>
      <c r="AE904" s="45"/>
      <c r="AF904" s="45"/>
      <c r="AG904" s="45"/>
      <c r="AH904" s="45"/>
      <c r="AI904" s="45"/>
      <c r="AJ904" s="45">
        <v>50288.7985150027</v>
      </c>
      <c r="AK904" s="45">
        <v>0.008</v>
      </c>
      <c r="AL904" s="45"/>
      <c r="AM904" s="45"/>
      <c r="AN904" s="45"/>
      <c r="AO904" s="23"/>
      <c r="AP904" s="23"/>
      <c r="AQ904" s="45">
        <v>50288.7985150027</v>
      </c>
      <c r="AR904" s="45"/>
      <c r="AS904" s="23"/>
      <c r="AT904" s="23"/>
      <c r="AU904" s="23"/>
      <c r="AV904" s="23"/>
      <c r="AW904" s="23"/>
      <c r="AX904" s="45">
        <v>50288.7985150027</v>
      </c>
      <c r="AY904" s="23"/>
      <c r="AZ904" s="23"/>
      <c r="BA904" s="23"/>
      <c r="BB904" s="23"/>
      <c r="BC904" s="23"/>
      <c r="BD904" s="23"/>
      <c r="BE904" s="45">
        <v>50288.7985150027</v>
      </c>
      <c r="BF904" s="45"/>
      <c r="BG904" s="23"/>
      <c r="BH904" s="23"/>
      <c r="BI904" s="23"/>
      <c r="BJ904" s="23"/>
      <c r="BK904" s="23"/>
      <c r="BL904" s="45">
        <v>50288.7985150027</v>
      </c>
      <c r="BM904" s="45">
        <v>1.138</v>
      </c>
      <c r="BN904" s="23"/>
      <c r="BO904" s="23"/>
      <c r="BP904" s="23"/>
      <c r="BQ904" s="23"/>
      <c r="BR904" s="23"/>
      <c r="BS904" s="45">
        <v>50288.7985150027</v>
      </c>
      <c r="BT904" s="45">
        <v>0.349</v>
      </c>
      <c r="BU904" s="23"/>
      <c r="BV904" s="23"/>
      <c r="BW904" s="23"/>
      <c r="BX904" s="23"/>
      <c r="BY904" s="23"/>
      <c r="BZ904" s="23"/>
      <c r="CA904" s="23"/>
    </row>
    <row r="905" ht="15.75" customHeight="1">
      <c r="A905" s="45">
        <v>49290.24575246765</v>
      </c>
      <c r="B905" s="46"/>
      <c r="C905" s="45"/>
      <c r="D905" s="45"/>
      <c r="E905" s="45"/>
      <c r="F905" s="45"/>
      <c r="G905" s="45"/>
      <c r="H905" s="45">
        <v>49290.24575246765</v>
      </c>
      <c r="I905" s="46">
        <v>0.088</v>
      </c>
      <c r="J905" s="45"/>
      <c r="K905" s="45"/>
      <c r="L905" s="45"/>
      <c r="M905" s="45"/>
      <c r="N905" s="45"/>
      <c r="O905" s="45">
        <v>49290.24575246765</v>
      </c>
      <c r="P905" s="45"/>
      <c r="Q905" s="45"/>
      <c r="R905" s="45"/>
      <c r="S905" s="45"/>
      <c r="T905" s="45"/>
      <c r="U905" s="45"/>
      <c r="V905" s="45">
        <v>49290.24575246765</v>
      </c>
      <c r="W905" s="45">
        <v>0.003599356409230359</v>
      </c>
      <c r="X905" s="45"/>
      <c r="Y905" s="45"/>
      <c r="Z905" s="45"/>
      <c r="AA905" s="45"/>
      <c r="AB905" s="45"/>
      <c r="AC905" s="45">
        <v>49290.24575246765</v>
      </c>
      <c r="AD905" s="45">
        <v>1350.5402160864346</v>
      </c>
      <c r="AE905" s="45"/>
      <c r="AF905" s="45"/>
      <c r="AG905" s="45"/>
      <c r="AH905" s="45"/>
      <c r="AI905" s="45"/>
      <c r="AJ905" s="45">
        <v>49290.24575246765</v>
      </c>
      <c r="AK905" s="45">
        <v>0.008</v>
      </c>
      <c r="AL905" s="45"/>
      <c r="AM905" s="45"/>
      <c r="AN905" s="45"/>
      <c r="AO905" s="23"/>
      <c r="AP905" s="23"/>
      <c r="AQ905" s="45">
        <v>49290.24575246765</v>
      </c>
      <c r="AR905" s="45"/>
      <c r="AS905" s="23"/>
      <c r="AT905" s="23"/>
      <c r="AU905" s="23"/>
      <c r="AV905" s="23"/>
      <c r="AW905" s="23"/>
      <c r="AX905" s="45">
        <v>49290.24575246765</v>
      </c>
      <c r="AY905" s="23"/>
      <c r="AZ905" s="23"/>
      <c r="BA905" s="23"/>
      <c r="BB905" s="23"/>
      <c r="BC905" s="23"/>
      <c r="BD905" s="23"/>
      <c r="BE905" s="45">
        <v>49290.24575246765</v>
      </c>
      <c r="BF905" s="45"/>
      <c r="BG905" s="23"/>
      <c r="BH905" s="23"/>
      <c r="BI905" s="23"/>
      <c r="BJ905" s="23"/>
      <c r="BK905" s="23"/>
      <c r="BL905" s="45">
        <v>49290.24575246765</v>
      </c>
      <c r="BM905" s="45">
        <v>1.326</v>
      </c>
      <c r="BN905" s="23"/>
      <c r="BO905" s="23"/>
      <c r="BP905" s="23"/>
      <c r="BQ905" s="23"/>
      <c r="BR905" s="23"/>
      <c r="BS905" s="45">
        <v>49290.24575246765</v>
      </c>
      <c r="BT905" s="45">
        <v>0.464</v>
      </c>
      <c r="BU905" s="23"/>
      <c r="BV905" s="23"/>
      <c r="BW905" s="23"/>
      <c r="BX905" s="23"/>
      <c r="BY905" s="23"/>
      <c r="BZ905" s="23"/>
      <c r="CA905" s="23"/>
    </row>
    <row r="906" ht="15.75" customHeight="1">
      <c r="A906" s="45">
        <v>48004.98835577832</v>
      </c>
      <c r="B906" s="46"/>
      <c r="C906" s="45"/>
      <c r="D906" s="45"/>
      <c r="E906" s="45"/>
      <c r="F906" s="45"/>
      <c r="G906" s="45"/>
      <c r="H906" s="45">
        <v>48004.98835577832</v>
      </c>
      <c r="I906" s="46">
        <v>0.078</v>
      </c>
      <c r="J906" s="45"/>
      <c r="K906" s="45"/>
      <c r="L906" s="45"/>
      <c r="M906" s="45"/>
      <c r="N906" s="45"/>
      <c r="O906" s="45">
        <v>48004.98835577832</v>
      </c>
      <c r="P906" s="45"/>
      <c r="Q906" s="45"/>
      <c r="R906" s="45"/>
      <c r="S906" s="45"/>
      <c r="T906" s="45"/>
      <c r="U906" s="45"/>
      <c r="V906" s="45">
        <v>48004.98835577832</v>
      </c>
      <c r="W906" s="45">
        <v>0.002846680697315118</v>
      </c>
      <c r="X906" s="45"/>
      <c r="Y906" s="45"/>
      <c r="Z906" s="45"/>
      <c r="AA906" s="45"/>
      <c r="AB906" s="45"/>
      <c r="AC906" s="45">
        <v>48004.98835577832</v>
      </c>
      <c r="AD906" s="45">
        <v>1575.4066252235375</v>
      </c>
      <c r="AE906" s="45"/>
      <c r="AF906" s="45"/>
      <c r="AG906" s="45"/>
      <c r="AH906" s="45"/>
      <c r="AI906" s="45"/>
      <c r="AJ906" s="45">
        <v>48004.98835577832</v>
      </c>
      <c r="AK906" s="45">
        <v>0.008</v>
      </c>
      <c r="AL906" s="45"/>
      <c r="AM906" s="45"/>
      <c r="AN906" s="45"/>
      <c r="AO906" s="23"/>
      <c r="AP906" s="23"/>
      <c r="AQ906" s="45">
        <v>48004.98835577832</v>
      </c>
      <c r="AR906" s="45"/>
      <c r="AS906" s="23"/>
      <c r="AT906" s="23"/>
      <c r="AU906" s="23"/>
      <c r="AV906" s="23"/>
      <c r="AW906" s="23"/>
      <c r="AX906" s="45">
        <v>48004.98835577832</v>
      </c>
      <c r="AY906" s="23"/>
      <c r="AZ906" s="23"/>
      <c r="BA906" s="23"/>
      <c r="BB906" s="23"/>
      <c r="BC906" s="23"/>
      <c r="BD906" s="23"/>
      <c r="BE906" s="45">
        <v>48004.98835577832</v>
      </c>
      <c r="BF906" s="45"/>
      <c r="BG906" s="23"/>
      <c r="BH906" s="23"/>
      <c r="BI906" s="23"/>
      <c r="BJ906" s="23"/>
      <c r="BK906" s="23"/>
      <c r="BL906" s="45">
        <v>48004.98835577832</v>
      </c>
      <c r="BM906" s="45">
        <v>1.611</v>
      </c>
      <c r="BN906" s="23"/>
      <c r="BO906" s="23"/>
      <c r="BP906" s="23"/>
      <c r="BQ906" s="23"/>
      <c r="BR906" s="23"/>
      <c r="BS906" s="45">
        <v>48004.98835577832</v>
      </c>
      <c r="BT906" s="45">
        <v>0.473</v>
      </c>
      <c r="BU906" s="23"/>
      <c r="BV906" s="23"/>
      <c r="BW906" s="23"/>
      <c r="BX906" s="23"/>
      <c r="BY906" s="23"/>
      <c r="BZ906" s="23"/>
      <c r="CA906" s="23"/>
    </row>
    <row r="907" ht="15.75" customHeight="1">
      <c r="A907" s="45">
        <v>46766.95084015069</v>
      </c>
      <c r="B907" s="46"/>
      <c r="C907" s="45"/>
      <c r="D907" s="45"/>
      <c r="E907" s="45"/>
      <c r="F907" s="45"/>
      <c r="G907" s="45"/>
      <c r="H907" s="45">
        <v>46766.95084015069</v>
      </c>
      <c r="I907" s="46">
        <v>0.054</v>
      </c>
      <c r="J907" s="45"/>
      <c r="K907" s="45"/>
      <c r="L907" s="45"/>
      <c r="M907" s="45"/>
      <c r="N907" s="45"/>
      <c r="O907" s="45">
        <v>46766.95084015069</v>
      </c>
      <c r="P907" s="45"/>
      <c r="Q907" s="45"/>
      <c r="R907" s="45"/>
      <c r="S907" s="45"/>
      <c r="T907" s="45"/>
      <c r="U907" s="45"/>
      <c r="V907" s="45">
        <v>46766.95084015069</v>
      </c>
      <c r="W907" s="45">
        <v>0.0036195047366844786</v>
      </c>
      <c r="X907" s="45"/>
      <c r="Y907" s="45"/>
      <c r="Z907" s="45"/>
      <c r="AA907" s="45"/>
      <c r="AB907" s="45"/>
      <c r="AC907" s="45">
        <v>46766.95084015069</v>
      </c>
      <c r="AD907" s="45">
        <v>1777.241846755253</v>
      </c>
      <c r="AE907" s="45"/>
      <c r="AF907" s="45"/>
      <c r="AG907" s="45"/>
      <c r="AH907" s="45"/>
      <c r="AI907" s="45"/>
      <c r="AJ907" s="45">
        <v>46766.95084015069</v>
      </c>
      <c r="AK907" s="45">
        <v>0.009</v>
      </c>
      <c r="AL907" s="45"/>
      <c r="AM907" s="45"/>
      <c r="AN907" s="45"/>
      <c r="AO907" s="23"/>
      <c r="AP907" s="23"/>
      <c r="AQ907" s="45">
        <v>46766.95084015069</v>
      </c>
      <c r="AR907" s="45"/>
      <c r="AS907" s="23"/>
      <c r="AT907" s="23"/>
      <c r="AU907" s="23"/>
      <c r="AV907" s="23"/>
      <c r="AW907" s="23"/>
      <c r="AX907" s="45">
        <v>46766.95084015069</v>
      </c>
      <c r="AY907" s="23"/>
      <c r="AZ907" s="23"/>
      <c r="BA907" s="23"/>
      <c r="BB907" s="23"/>
      <c r="BC907" s="23"/>
      <c r="BD907" s="23"/>
      <c r="BE907" s="45">
        <v>46766.95084015069</v>
      </c>
      <c r="BF907" s="45"/>
      <c r="BG907" s="23"/>
      <c r="BH907" s="23"/>
      <c r="BI907" s="23"/>
      <c r="BJ907" s="23"/>
      <c r="BK907" s="23"/>
      <c r="BL907" s="45">
        <v>46766.95084015069</v>
      </c>
      <c r="BM907" s="45">
        <v>1.838</v>
      </c>
      <c r="BN907" s="23"/>
      <c r="BO907" s="23"/>
      <c r="BP907" s="23"/>
      <c r="BQ907" s="23"/>
      <c r="BR907" s="23"/>
      <c r="BS907" s="45">
        <v>46766.95084015069</v>
      </c>
      <c r="BT907" s="45">
        <v>0.492</v>
      </c>
      <c r="BU907" s="23"/>
      <c r="BV907" s="23"/>
      <c r="BW907" s="23"/>
      <c r="BX907" s="23"/>
      <c r="BY907" s="23"/>
      <c r="BZ907" s="23"/>
      <c r="CA907" s="23"/>
    </row>
    <row r="908" ht="15.75" customHeight="1">
      <c r="A908" s="45">
        <v>45591.97602455442</v>
      </c>
      <c r="B908" s="46"/>
      <c r="C908" s="45"/>
      <c r="D908" s="45"/>
      <c r="E908" s="45"/>
      <c r="F908" s="45"/>
      <c r="G908" s="45"/>
      <c r="H908" s="45">
        <v>45591.97602455442</v>
      </c>
      <c r="I908" s="46">
        <v>0.053</v>
      </c>
      <c r="J908" s="45"/>
      <c r="K908" s="45"/>
      <c r="L908" s="45"/>
      <c r="M908" s="45"/>
      <c r="N908" s="45"/>
      <c r="O908" s="45">
        <v>45591.97602455442</v>
      </c>
      <c r="P908" s="45"/>
      <c r="Q908" s="45"/>
      <c r="R908" s="45"/>
      <c r="S908" s="45"/>
      <c r="T908" s="45"/>
      <c r="U908" s="45"/>
      <c r="V908" s="45">
        <v>45591.97602455442</v>
      </c>
      <c r="W908" s="45"/>
      <c r="X908" s="45"/>
      <c r="Y908" s="45"/>
      <c r="Z908" s="45"/>
      <c r="AA908" s="45"/>
      <c r="AB908" s="45"/>
      <c r="AC908" s="45">
        <v>45591.97602455442</v>
      </c>
      <c r="AD908" s="45">
        <v>1884.5244691028092</v>
      </c>
      <c r="AE908" s="45"/>
      <c r="AF908" s="45"/>
      <c r="AG908" s="45"/>
      <c r="AH908" s="45"/>
      <c r="AI908" s="45"/>
      <c r="AJ908" s="45">
        <v>45591.97602455442</v>
      </c>
      <c r="AK908" s="45">
        <v>0.009</v>
      </c>
      <c r="AL908" s="45"/>
      <c r="AM908" s="45"/>
      <c r="AN908" s="45"/>
      <c r="AO908" s="23"/>
      <c r="AP908" s="23"/>
      <c r="AQ908" s="45">
        <v>45591.97602455442</v>
      </c>
      <c r="AR908" s="45"/>
      <c r="AS908" s="23"/>
      <c r="AT908" s="23"/>
      <c r="AU908" s="23"/>
      <c r="AV908" s="23"/>
      <c r="AW908" s="23"/>
      <c r="AX908" s="45">
        <v>45591.97602455442</v>
      </c>
      <c r="AY908" s="23"/>
      <c r="AZ908" s="23"/>
      <c r="BA908" s="23"/>
      <c r="BB908" s="23"/>
      <c r="BC908" s="23"/>
      <c r="BD908" s="23"/>
      <c r="BE908" s="45">
        <v>45591.97602455442</v>
      </c>
      <c r="BF908" s="45"/>
      <c r="BG908" s="23"/>
      <c r="BH908" s="23"/>
      <c r="BI908" s="23"/>
      <c r="BJ908" s="23"/>
      <c r="BK908" s="23"/>
      <c r="BL908" s="45">
        <v>45591.97602455442</v>
      </c>
      <c r="BM908" s="45">
        <v>1.989</v>
      </c>
      <c r="BN908" s="23"/>
      <c r="BO908" s="23"/>
      <c r="BP908" s="23"/>
      <c r="BQ908" s="23"/>
      <c r="BR908" s="23"/>
      <c r="BS908" s="45">
        <v>45591.97602455442</v>
      </c>
      <c r="BT908" s="45">
        <v>0.54</v>
      </c>
      <c r="BU908" s="23"/>
      <c r="BV908" s="23"/>
      <c r="BW908" s="23"/>
      <c r="BX908" s="23"/>
      <c r="BY908" s="23"/>
      <c r="BZ908" s="23"/>
      <c r="CA908" s="23"/>
    </row>
    <row r="909" ht="15.75" customHeight="1">
      <c r="A909" s="45">
        <v>44542.54001862984</v>
      </c>
      <c r="B909" s="46"/>
      <c r="C909" s="45"/>
      <c r="D909" s="45"/>
      <c r="E909" s="45"/>
      <c r="F909" s="45"/>
      <c r="G909" s="45"/>
      <c r="H909" s="45">
        <v>44542.54001862984</v>
      </c>
      <c r="I909" s="46">
        <v>0.053</v>
      </c>
      <c r="J909" s="45"/>
      <c r="K909" s="45"/>
      <c r="L909" s="45"/>
      <c r="M909" s="45"/>
      <c r="N909" s="45"/>
      <c r="O909" s="45">
        <v>44542.54001862984</v>
      </c>
      <c r="P909" s="45"/>
      <c r="Q909" s="45"/>
      <c r="R909" s="45"/>
      <c r="S909" s="45"/>
      <c r="T909" s="45"/>
      <c r="U909" s="45"/>
      <c r="V909" s="45">
        <v>44542.54001862984</v>
      </c>
      <c r="W909" s="45">
        <v>0.002873036477836843</v>
      </c>
      <c r="X909" s="45"/>
      <c r="Y909" s="45"/>
      <c r="Z909" s="45"/>
      <c r="AA909" s="45"/>
      <c r="AB909" s="45"/>
      <c r="AC909" s="45">
        <v>44542.54001862984</v>
      </c>
      <c r="AD909" s="45">
        <v>2313.7670072162596</v>
      </c>
      <c r="AE909" s="45"/>
      <c r="AF909" s="45"/>
      <c r="AG909" s="45"/>
      <c r="AH909" s="45"/>
      <c r="AI909" s="45"/>
      <c r="AJ909" s="45">
        <v>44542.54001862984</v>
      </c>
      <c r="AK909" s="45">
        <v>0.009</v>
      </c>
      <c r="AL909" s="45"/>
      <c r="AM909" s="45"/>
      <c r="AN909" s="45"/>
      <c r="AO909" s="23"/>
      <c r="AP909" s="23"/>
      <c r="AQ909" s="45">
        <v>44542.54001862984</v>
      </c>
      <c r="AR909" s="45"/>
      <c r="AS909" s="23"/>
      <c r="AT909" s="23"/>
      <c r="AU909" s="23"/>
      <c r="AV909" s="23"/>
      <c r="AW909" s="23"/>
      <c r="AX909" s="45">
        <v>44542.54001862984</v>
      </c>
      <c r="AY909" s="23"/>
      <c r="AZ909" s="23"/>
      <c r="BA909" s="23"/>
      <c r="BB909" s="23"/>
      <c r="BC909" s="23"/>
      <c r="BD909" s="23"/>
      <c r="BE909" s="45">
        <v>44542.54001862984</v>
      </c>
      <c r="BF909" s="45"/>
      <c r="BG909" s="23"/>
      <c r="BH909" s="23"/>
      <c r="BI909" s="23"/>
      <c r="BJ909" s="23"/>
      <c r="BK909" s="23"/>
      <c r="BL909" s="45">
        <v>44542.54001862984</v>
      </c>
      <c r="BM909" s="45">
        <v>2.099</v>
      </c>
      <c r="BN909" s="23"/>
      <c r="BO909" s="23"/>
      <c r="BP909" s="23"/>
      <c r="BQ909" s="23"/>
      <c r="BR909" s="23"/>
      <c r="BS909" s="45">
        <v>44542.54001862984</v>
      </c>
      <c r="BT909" s="45">
        <v>0.552</v>
      </c>
      <c r="BU909" s="23"/>
      <c r="BV909" s="23"/>
      <c r="BW909" s="23"/>
      <c r="BX909" s="23"/>
      <c r="BY909" s="23"/>
      <c r="BZ909" s="23"/>
      <c r="CA909" s="23"/>
    </row>
    <row r="910" ht="15.75" customHeight="1">
      <c r="A910" s="45">
        <v>43601.10221901669</v>
      </c>
      <c r="B910" s="46"/>
      <c r="C910" s="45"/>
      <c r="D910" s="45"/>
      <c r="E910" s="45"/>
      <c r="F910" s="45"/>
      <c r="G910" s="45"/>
      <c r="H910" s="45">
        <v>43601.10221901669</v>
      </c>
      <c r="I910" s="46">
        <v>0.053</v>
      </c>
      <c r="J910" s="45"/>
      <c r="K910" s="45"/>
      <c r="L910" s="45"/>
      <c r="M910" s="45"/>
      <c r="N910" s="45"/>
      <c r="O910" s="45">
        <v>43601.10221901669</v>
      </c>
      <c r="P910" s="45"/>
      <c r="Q910" s="45"/>
      <c r="R910" s="45"/>
      <c r="S910" s="45"/>
      <c r="T910" s="45"/>
      <c r="U910" s="45"/>
      <c r="V910" s="45">
        <v>43601.10221901669</v>
      </c>
      <c r="W910" s="45">
        <v>0.002987489886101948</v>
      </c>
      <c r="X910" s="45"/>
      <c r="Y910" s="45"/>
      <c r="Z910" s="45"/>
      <c r="AA910" s="45"/>
      <c r="AB910" s="45"/>
      <c r="AC910" s="45">
        <v>43601.10221901669</v>
      </c>
      <c r="AD910" s="45">
        <v>2701.9209999304385</v>
      </c>
      <c r="AE910" s="45"/>
      <c r="AF910" s="45"/>
      <c r="AG910" s="45"/>
      <c r="AH910" s="45"/>
      <c r="AI910" s="45"/>
      <c r="AJ910" s="45">
        <v>43601.10221901669</v>
      </c>
      <c r="AK910" s="45">
        <v>0.01</v>
      </c>
      <c r="AL910" s="45"/>
      <c r="AM910" s="45"/>
      <c r="AN910" s="45"/>
      <c r="AO910" s="23"/>
      <c r="AP910" s="23"/>
      <c r="AQ910" s="45">
        <v>43601.10221901669</v>
      </c>
      <c r="AR910" s="45"/>
      <c r="AS910" s="23"/>
      <c r="AT910" s="23"/>
      <c r="AU910" s="23"/>
      <c r="AV910" s="23"/>
      <c r="AW910" s="23"/>
      <c r="AX910" s="45">
        <v>43601.10221901669</v>
      </c>
      <c r="AY910" s="23"/>
      <c r="AZ910" s="23"/>
      <c r="BA910" s="23"/>
      <c r="BB910" s="23"/>
      <c r="BC910" s="23"/>
      <c r="BD910" s="23"/>
      <c r="BE910" s="45">
        <v>43601.10221901669</v>
      </c>
      <c r="BF910" s="45"/>
      <c r="BG910" s="23"/>
      <c r="BH910" s="23"/>
      <c r="BI910" s="23"/>
      <c r="BJ910" s="23"/>
      <c r="BK910" s="23"/>
      <c r="BL910" s="45">
        <v>43601.10221901669</v>
      </c>
      <c r="BM910" s="45">
        <v>2.477</v>
      </c>
      <c r="BN910" s="23"/>
      <c r="BO910" s="23"/>
      <c r="BP910" s="23"/>
      <c r="BQ910" s="23"/>
      <c r="BR910" s="23"/>
      <c r="BS910" s="45">
        <v>43601.10221901669</v>
      </c>
      <c r="BT910" s="45">
        <v>0.602</v>
      </c>
      <c r="BU910" s="23"/>
      <c r="BV910" s="23"/>
      <c r="BW910" s="23"/>
      <c r="BX910" s="23"/>
      <c r="BY910" s="23"/>
      <c r="BZ910" s="23"/>
      <c r="CA910" s="23"/>
    </row>
    <row r="911" ht="15.75" customHeight="1">
      <c r="A911" s="45">
        <v>42802.36890314539</v>
      </c>
      <c r="B911" s="46"/>
      <c r="C911" s="45"/>
      <c r="D911" s="45"/>
      <c r="E911" s="45"/>
      <c r="F911" s="45"/>
      <c r="G911" s="45"/>
      <c r="H911" s="45">
        <v>42802.36890314539</v>
      </c>
      <c r="I911" s="46">
        <v>0.053</v>
      </c>
      <c r="J911" s="45"/>
      <c r="K911" s="45"/>
      <c r="L911" s="45"/>
      <c r="M911" s="45"/>
      <c r="N911" s="45"/>
      <c r="O911" s="45">
        <v>42802.36890314539</v>
      </c>
      <c r="P911" s="45"/>
      <c r="Q911" s="45"/>
      <c r="R911" s="45"/>
      <c r="S911" s="45"/>
      <c r="T911" s="45"/>
      <c r="U911" s="45"/>
      <c r="V911" s="45">
        <v>42802.36890314539</v>
      </c>
      <c r="W911" s="45">
        <v>0.002738948567035991</v>
      </c>
      <c r="X911" s="45"/>
      <c r="Y911" s="45"/>
      <c r="Z911" s="45"/>
      <c r="AA911" s="45"/>
      <c r="AB911" s="45"/>
      <c r="AC911" s="45">
        <v>42802.36890314539</v>
      </c>
      <c r="AD911" s="45">
        <v>3073.01049062202</v>
      </c>
      <c r="AE911" s="45"/>
      <c r="AF911" s="45"/>
      <c r="AG911" s="45"/>
      <c r="AH911" s="45"/>
      <c r="AI911" s="45"/>
      <c r="AJ911" s="45">
        <v>42802.36890314539</v>
      </c>
      <c r="AK911" s="45">
        <v>0.01</v>
      </c>
      <c r="AL911" s="45"/>
      <c r="AM911" s="45"/>
      <c r="AN911" s="45"/>
      <c r="AO911" s="23"/>
      <c r="AP911" s="23"/>
      <c r="AQ911" s="45">
        <v>42802.36890314539</v>
      </c>
      <c r="AR911" s="45"/>
      <c r="AS911" s="23"/>
      <c r="AT911" s="23"/>
      <c r="AU911" s="23"/>
      <c r="AV911" s="23"/>
      <c r="AW911" s="23"/>
      <c r="AX911" s="45">
        <v>42802.36890314539</v>
      </c>
      <c r="AY911" s="23"/>
      <c r="AZ911" s="23"/>
      <c r="BA911" s="23"/>
      <c r="BB911" s="23"/>
      <c r="BC911" s="23"/>
      <c r="BD911" s="23"/>
      <c r="BE911" s="45">
        <v>42802.36890314539</v>
      </c>
      <c r="BF911" s="45"/>
      <c r="BG911" s="23"/>
      <c r="BH911" s="23"/>
      <c r="BI911" s="23"/>
      <c r="BJ911" s="23"/>
      <c r="BK911" s="23"/>
      <c r="BL911" s="45">
        <v>42802.36890314539</v>
      </c>
      <c r="BM911" s="45">
        <v>2.898</v>
      </c>
      <c r="BN911" s="23"/>
      <c r="BO911" s="23"/>
      <c r="BP911" s="23"/>
      <c r="BQ911" s="23"/>
      <c r="BR911" s="23"/>
      <c r="BS911" s="45">
        <v>42802.36890314539</v>
      </c>
      <c r="BT911" s="45">
        <v>0.613</v>
      </c>
      <c r="BU911" s="23"/>
      <c r="BV911" s="23"/>
      <c r="BW911" s="23"/>
      <c r="BX911" s="23"/>
      <c r="BY911" s="23"/>
      <c r="BZ911" s="23"/>
      <c r="CA911" s="23"/>
    </row>
    <row r="912" ht="15.75" customHeight="1">
      <c r="A912" s="45">
        <v>1097.8959585454795</v>
      </c>
      <c r="B912" s="46">
        <v>0.03</v>
      </c>
      <c r="C912" s="45"/>
      <c r="D912" s="45"/>
      <c r="E912" s="45"/>
      <c r="F912" s="45"/>
      <c r="G912" s="45"/>
      <c r="H912" s="45">
        <v>1097.8959585454795</v>
      </c>
      <c r="I912" s="46">
        <v>0.077</v>
      </c>
      <c r="J912" s="45"/>
      <c r="K912" s="45"/>
      <c r="L912" s="45"/>
      <c r="M912" s="45"/>
      <c r="N912" s="45"/>
      <c r="O912" s="45">
        <v>1097.8959585454795</v>
      </c>
      <c r="P912" s="45"/>
      <c r="Q912" s="45"/>
      <c r="R912" s="45"/>
      <c r="S912" s="45"/>
      <c r="T912" s="45"/>
      <c r="U912" s="45"/>
      <c r="V912" s="45">
        <v>1097.8959585454795</v>
      </c>
      <c r="W912" s="45"/>
      <c r="X912" s="45"/>
      <c r="Y912" s="45"/>
      <c r="Z912" s="45"/>
      <c r="AA912" s="45"/>
      <c r="AB912" s="45"/>
      <c r="AC912" s="45">
        <v>1097.8959585454795</v>
      </c>
      <c r="AD912" s="45">
        <v>108.57892644006164</v>
      </c>
      <c r="AE912" s="45"/>
      <c r="AF912" s="45"/>
      <c r="AG912" s="45"/>
      <c r="AH912" s="45"/>
      <c r="AI912" s="45"/>
      <c r="AJ912" s="45">
        <v>1097.8959585454795</v>
      </c>
      <c r="AK912" s="45">
        <v>0.023</v>
      </c>
      <c r="AL912" s="45"/>
      <c r="AM912" s="45"/>
      <c r="AN912" s="45"/>
      <c r="AO912" s="23"/>
      <c r="AP912" s="23"/>
      <c r="AQ912" s="45">
        <v>1097.8959585454795</v>
      </c>
      <c r="AR912" s="45">
        <v>0.009</v>
      </c>
      <c r="AS912" s="23"/>
      <c r="AT912" s="23"/>
      <c r="AU912" s="23"/>
      <c r="AV912" s="23"/>
      <c r="AW912" s="23"/>
      <c r="AX912" s="45">
        <v>1097.8959585454795</v>
      </c>
      <c r="AY912" s="23"/>
      <c r="AZ912" s="23"/>
      <c r="BA912" s="23"/>
      <c r="BB912" s="23"/>
      <c r="BC912" s="23"/>
      <c r="BD912" s="23"/>
      <c r="BE912" s="45">
        <v>1097.8959585454795</v>
      </c>
      <c r="BF912" s="45"/>
      <c r="BG912" s="23"/>
      <c r="BH912" s="23"/>
      <c r="BI912" s="23"/>
      <c r="BJ912" s="23"/>
      <c r="BK912" s="23"/>
      <c r="BL912" s="45">
        <v>1097.8959585454795</v>
      </c>
      <c r="BM912" s="45">
        <v>0.219</v>
      </c>
      <c r="BN912" s="23"/>
      <c r="BO912" s="23"/>
      <c r="BP912" s="23"/>
      <c r="BQ912" s="23"/>
      <c r="BR912" s="23"/>
      <c r="BS912" s="45">
        <v>1097.8959585454795</v>
      </c>
      <c r="BT912" s="45">
        <v>0.214</v>
      </c>
      <c r="BU912" s="23"/>
      <c r="BV912" s="23"/>
      <c r="BW912" s="23"/>
      <c r="BX912" s="23"/>
      <c r="BY912" s="23"/>
      <c r="BZ912" s="23"/>
      <c r="CA912" s="23"/>
    </row>
    <row r="913" ht="15.75" customHeight="1">
      <c r="A913" s="45">
        <v>1081.5038150122994</v>
      </c>
      <c r="B913" s="46">
        <v>0.033</v>
      </c>
      <c r="C913" s="45"/>
      <c r="D913" s="45"/>
      <c r="E913" s="45"/>
      <c r="F913" s="45"/>
      <c r="G913" s="45"/>
      <c r="H913" s="45">
        <v>1081.5038150122994</v>
      </c>
      <c r="I913" s="46">
        <v>0.071</v>
      </c>
      <c r="J913" s="45"/>
      <c r="K913" s="45"/>
      <c r="L913" s="45"/>
      <c r="M913" s="45"/>
      <c r="N913" s="45"/>
      <c r="O913" s="45">
        <v>1081.5038150122994</v>
      </c>
      <c r="P913" s="45">
        <v>0.003172607980141222</v>
      </c>
      <c r="Q913" s="45"/>
      <c r="R913" s="45"/>
      <c r="S913" s="45"/>
      <c r="T913" s="45"/>
      <c r="U913" s="45"/>
      <c r="V913" s="45">
        <v>1081.5038150122994</v>
      </c>
      <c r="W913" s="45"/>
      <c r="X913" s="45"/>
      <c r="Y913" s="45"/>
      <c r="Z913" s="45"/>
      <c r="AA913" s="45"/>
      <c r="AB913" s="45"/>
      <c r="AC913" s="45">
        <v>1081.5038150122994</v>
      </c>
      <c r="AD913" s="45">
        <v>141.73019169060672</v>
      </c>
      <c r="AE913" s="45"/>
      <c r="AF913" s="45"/>
      <c r="AG913" s="45"/>
      <c r="AH913" s="45"/>
      <c r="AI913" s="45"/>
      <c r="AJ913" s="45">
        <v>1081.5038150122994</v>
      </c>
      <c r="AK913" s="45">
        <v>0.022</v>
      </c>
      <c r="AL913" s="45"/>
      <c r="AM913" s="45"/>
      <c r="AN913" s="45"/>
      <c r="AO913" s="23"/>
      <c r="AP913" s="23"/>
      <c r="AQ913" s="45">
        <v>1081.5038150122994</v>
      </c>
      <c r="AR913" s="45">
        <v>0.008</v>
      </c>
      <c r="AS913" s="23"/>
      <c r="AT913" s="23"/>
      <c r="AU913" s="23"/>
      <c r="AV913" s="23"/>
      <c r="AW913" s="23"/>
      <c r="AX913" s="45">
        <v>1081.5038150122994</v>
      </c>
      <c r="AY913" s="23"/>
      <c r="AZ913" s="23"/>
      <c r="BA913" s="23"/>
      <c r="BB913" s="23"/>
      <c r="BC913" s="23"/>
      <c r="BD913" s="23"/>
      <c r="BE913" s="45">
        <v>1081.5038150122994</v>
      </c>
      <c r="BF913" s="45"/>
      <c r="BG913" s="23"/>
      <c r="BH913" s="23"/>
      <c r="BI913" s="23"/>
      <c r="BJ913" s="23"/>
      <c r="BK913" s="23"/>
      <c r="BL913" s="45">
        <v>1081.5038150122994</v>
      </c>
      <c r="BM913" s="45">
        <v>0.309</v>
      </c>
      <c r="BN913" s="23"/>
      <c r="BO913" s="23"/>
      <c r="BP913" s="23"/>
      <c r="BQ913" s="23"/>
      <c r="BR913" s="23"/>
      <c r="BS913" s="45">
        <v>1081.5038150122994</v>
      </c>
      <c r="BT913" s="45">
        <v>0.267</v>
      </c>
      <c r="BU913" s="23"/>
      <c r="BV913" s="23"/>
      <c r="BW913" s="23"/>
      <c r="BX913" s="23"/>
      <c r="BY913" s="23"/>
      <c r="BZ913" s="23"/>
      <c r="CA913" s="23"/>
    </row>
    <row r="914" ht="15.75" customHeight="1">
      <c r="A914" s="45">
        <v>1061.9037310668004</v>
      </c>
      <c r="B914" s="46">
        <v>0.033</v>
      </c>
      <c r="C914" s="45"/>
      <c r="D914" s="45"/>
      <c r="E914" s="45"/>
      <c r="F914" s="45"/>
      <c r="G914" s="45"/>
      <c r="H914" s="45">
        <v>1061.9037310668004</v>
      </c>
      <c r="I914" s="46">
        <v>0.065</v>
      </c>
      <c r="J914" s="45"/>
      <c r="K914" s="45"/>
      <c r="L914" s="45"/>
      <c r="M914" s="45"/>
      <c r="N914" s="45"/>
      <c r="O914" s="45">
        <v>1061.9037310668004</v>
      </c>
      <c r="P914" s="45">
        <v>0.0029755718027451284</v>
      </c>
      <c r="Q914" s="45"/>
      <c r="R914" s="45"/>
      <c r="S914" s="45"/>
      <c r="T914" s="45"/>
      <c r="U914" s="45"/>
      <c r="V914" s="45">
        <v>1061.9037310668004</v>
      </c>
      <c r="W914" s="45">
        <v>0.008880389140647735</v>
      </c>
      <c r="X914" s="45"/>
      <c r="Y914" s="45"/>
      <c r="Z914" s="45"/>
      <c r="AA914" s="45"/>
      <c r="AB914" s="45"/>
      <c r="AC914" s="45">
        <v>1061.9037310668004</v>
      </c>
      <c r="AD914" s="45">
        <v>136.39829448883305</v>
      </c>
      <c r="AE914" s="45"/>
      <c r="AF914" s="45"/>
      <c r="AG914" s="45"/>
      <c r="AH914" s="45"/>
      <c r="AI914" s="45"/>
      <c r="AJ914" s="45">
        <v>1061.9037310668004</v>
      </c>
      <c r="AK914" s="45">
        <v>0.021</v>
      </c>
      <c r="AL914" s="45"/>
      <c r="AM914" s="45"/>
      <c r="AN914" s="45"/>
      <c r="AO914" s="23"/>
      <c r="AP914" s="23"/>
      <c r="AQ914" s="45">
        <v>1061.9037310668004</v>
      </c>
      <c r="AR914" s="45">
        <v>0.008</v>
      </c>
      <c r="AS914" s="23"/>
      <c r="AT914" s="23"/>
      <c r="AU914" s="23"/>
      <c r="AV914" s="23"/>
      <c r="AW914" s="23"/>
      <c r="AX914" s="45">
        <v>1061.9037310668004</v>
      </c>
      <c r="AY914" s="23"/>
      <c r="AZ914" s="23"/>
      <c r="BA914" s="23"/>
      <c r="BB914" s="23"/>
      <c r="BC914" s="23"/>
      <c r="BD914" s="23"/>
      <c r="BE914" s="45">
        <v>1061.9037310668004</v>
      </c>
      <c r="BF914" s="45"/>
      <c r="BG914" s="23"/>
      <c r="BH914" s="23"/>
      <c r="BI914" s="23"/>
      <c r="BJ914" s="23"/>
      <c r="BK914" s="23"/>
      <c r="BL914" s="45">
        <v>1061.9037310668004</v>
      </c>
      <c r="BM914" s="45">
        <v>0.371</v>
      </c>
      <c r="BN914" s="23"/>
      <c r="BO914" s="23"/>
      <c r="BP914" s="23"/>
      <c r="BQ914" s="23"/>
      <c r="BR914" s="23"/>
      <c r="BS914" s="45">
        <v>1061.9037310668004</v>
      </c>
      <c r="BT914" s="45">
        <v>0.323</v>
      </c>
      <c r="BU914" s="23"/>
      <c r="BV914" s="23"/>
      <c r="BW914" s="23"/>
      <c r="BX914" s="23"/>
      <c r="BY914" s="23"/>
      <c r="BZ914" s="23"/>
      <c r="CA914" s="23"/>
    </row>
    <row r="915" ht="15.75" customHeight="1">
      <c r="A915" s="45">
        <v>1043.7075424374145</v>
      </c>
      <c r="B915" s="46">
        <v>0.039</v>
      </c>
      <c r="C915" s="45"/>
      <c r="D915" s="45"/>
      <c r="E915" s="45"/>
      <c r="F915" s="45"/>
      <c r="G915" s="45"/>
      <c r="H915" s="45">
        <v>1043.7075424374145</v>
      </c>
      <c r="I915" s="46">
        <v>0.063</v>
      </c>
      <c r="J915" s="45"/>
      <c r="K915" s="45"/>
      <c r="L915" s="45"/>
      <c r="M915" s="45"/>
      <c r="N915" s="45"/>
      <c r="O915" s="45">
        <v>1043.7075424374145</v>
      </c>
      <c r="P915" s="45">
        <v>0.0028065956000995393</v>
      </c>
      <c r="Q915" s="45"/>
      <c r="R915" s="45"/>
      <c r="S915" s="45"/>
      <c r="T915" s="45"/>
      <c r="U915" s="45"/>
      <c r="V915" s="45">
        <v>1043.7075424374145</v>
      </c>
      <c r="W915" s="45">
        <v>0.008191106589646058</v>
      </c>
      <c r="X915" s="45"/>
      <c r="Y915" s="45"/>
      <c r="Z915" s="45"/>
      <c r="AA915" s="45"/>
      <c r="AB915" s="45"/>
      <c r="AC915" s="45">
        <v>1043.7075424374145</v>
      </c>
      <c r="AD915" s="45">
        <v>136.63763113657038</v>
      </c>
      <c r="AE915" s="45"/>
      <c r="AF915" s="45"/>
      <c r="AG915" s="45"/>
      <c r="AH915" s="45"/>
      <c r="AI915" s="45"/>
      <c r="AJ915" s="45">
        <v>1043.7075424374145</v>
      </c>
      <c r="AK915" s="45">
        <v>0.02</v>
      </c>
      <c r="AL915" s="45"/>
      <c r="AM915" s="45"/>
      <c r="AN915" s="45"/>
      <c r="AO915" s="23"/>
      <c r="AP915" s="23"/>
      <c r="AQ915" s="45">
        <v>1043.7075424374145</v>
      </c>
      <c r="AR915" s="45">
        <v>0.007</v>
      </c>
      <c r="AS915" s="23"/>
      <c r="AT915" s="23"/>
      <c r="AU915" s="23"/>
      <c r="AV915" s="23"/>
      <c r="AW915" s="23"/>
      <c r="AX915" s="45">
        <v>1043.7075424374145</v>
      </c>
      <c r="AY915" s="23"/>
      <c r="AZ915" s="23"/>
      <c r="BA915" s="23"/>
      <c r="BB915" s="23"/>
      <c r="BC915" s="23"/>
      <c r="BD915" s="23"/>
      <c r="BE915" s="45">
        <v>1043.7075424374145</v>
      </c>
      <c r="BF915" s="45">
        <v>37.0</v>
      </c>
      <c r="BG915" s="23"/>
      <c r="BH915" s="23"/>
      <c r="BI915" s="23"/>
      <c r="BJ915" s="23"/>
      <c r="BK915" s="23"/>
      <c r="BL915" s="45">
        <v>1043.7075424374145</v>
      </c>
      <c r="BM915" s="45">
        <v>0.447</v>
      </c>
      <c r="BN915" s="23"/>
      <c r="BO915" s="23"/>
      <c r="BP915" s="23"/>
      <c r="BQ915" s="23"/>
      <c r="BR915" s="23"/>
      <c r="BS915" s="45">
        <v>1043.7075424374145</v>
      </c>
      <c r="BT915" s="45">
        <v>0.35</v>
      </c>
      <c r="BU915" s="23"/>
      <c r="BV915" s="23"/>
      <c r="BW915" s="23"/>
      <c r="BX915" s="23"/>
      <c r="BY915" s="23"/>
      <c r="BZ915" s="23"/>
      <c r="CA915" s="23"/>
    </row>
    <row r="916" ht="15.75" customHeight="1">
      <c r="A916" s="45">
        <v>1028.3940743121382</v>
      </c>
      <c r="B916" s="46">
        <v>0.037</v>
      </c>
      <c r="C916" s="45"/>
      <c r="D916" s="45"/>
      <c r="E916" s="45"/>
      <c r="F916" s="45"/>
      <c r="G916" s="45"/>
      <c r="H916" s="45">
        <v>1028.3940743121382</v>
      </c>
      <c r="I916" s="46">
        <v>0.06</v>
      </c>
      <c r="J916" s="45"/>
      <c r="K916" s="45"/>
      <c r="L916" s="45"/>
      <c r="M916" s="45"/>
      <c r="N916" s="45"/>
      <c r="O916" s="45">
        <v>1028.3940743121382</v>
      </c>
      <c r="P916" s="45">
        <v>0.002878207917977343</v>
      </c>
      <c r="Q916" s="45"/>
      <c r="R916" s="45"/>
      <c r="S916" s="45"/>
      <c r="T916" s="45"/>
      <c r="U916" s="45"/>
      <c r="V916" s="45">
        <v>1028.3940743121382</v>
      </c>
      <c r="W916" s="45">
        <v>0.008406081287552353</v>
      </c>
      <c r="X916" s="45"/>
      <c r="Y916" s="45"/>
      <c r="Z916" s="45"/>
      <c r="AA916" s="45"/>
      <c r="AB916" s="45"/>
      <c r="AC916" s="45">
        <v>1028.3940743121382</v>
      </c>
      <c r="AD916" s="45">
        <v>150.6795422637784</v>
      </c>
      <c r="AE916" s="45"/>
      <c r="AF916" s="45"/>
      <c r="AG916" s="45"/>
      <c r="AH916" s="45"/>
      <c r="AI916" s="45"/>
      <c r="AJ916" s="45">
        <v>1028.3940743121382</v>
      </c>
      <c r="AK916" s="45">
        <v>0.019</v>
      </c>
      <c r="AL916" s="45"/>
      <c r="AM916" s="45"/>
      <c r="AN916" s="45"/>
      <c r="AO916" s="23"/>
      <c r="AP916" s="23"/>
      <c r="AQ916" s="45">
        <v>1028.3940743121382</v>
      </c>
      <c r="AR916" s="45">
        <v>0.007</v>
      </c>
      <c r="AS916" s="23"/>
      <c r="AT916" s="23"/>
      <c r="AU916" s="23"/>
      <c r="AV916" s="23"/>
      <c r="AW916" s="23"/>
      <c r="AX916" s="45">
        <v>1028.3940743121382</v>
      </c>
      <c r="AY916" s="23"/>
      <c r="AZ916" s="23"/>
      <c r="BA916" s="23"/>
      <c r="BB916" s="23"/>
      <c r="BC916" s="23"/>
      <c r="BD916" s="23"/>
      <c r="BE916" s="45">
        <v>1028.3940743121382</v>
      </c>
      <c r="BF916" s="45">
        <v>37.0</v>
      </c>
      <c r="BG916" s="23"/>
      <c r="BH916" s="23"/>
      <c r="BI916" s="23"/>
      <c r="BJ916" s="23"/>
      <c r="BK916" s="23"/>
      <c r="BL916" s="45">
        <v>1028.3940743121382</v>
      </c>
      <c r="BM916" s="45">
        <v>0.576</v>
      </c>
      <c r="BN916" s="23"/>
      <c r="BO916" s="23"/>
      <c r="BP916" s="23"/>
      <c r="BQ916" s="23"/>
      <c r="BR916" s="23"/>
      <c r="BS916" s="45">
        <v>1028.3940743121382</v>
      </c>
      <c r="BT916" s="45">
        <v>0.423</v>
      </c>
      <c r="BU916" s="23"/>
      <c r="BV916" s="23"/>
      <c r="BW916" s="23"/>
      <c r="BX916" s="23"/>
      <c r="BY916" s="23"/>
      <c r="BZ916" s="23"/>
      <c r="CA916" s="23"/>
    </row>
    <row r="917" ht="15.75" customHeight="1">
      <c r="A917" s="45">
        <v>1018.5166187461078</v>
      </c>
      <c r="B917" s="46">
        <v>0.032</v>
      </c>
      <c r="C917" s="45"/>
      <c r="D917" s="45"/>
      <c r="E917" s="45"/>
      <c r="F917" s="45"/>
      <c r="G917" s="45"/>
      <c r="H917" s="45">
        <v>1018.5166187461078</v>
      </c>
      <c r="I917" s="46">
        <v>0.06</v>
      </c>
      <c r="J917" s="45"/>
      <c r="K917" s="45"/>
      <c r="L917" s="45"/>
      <c r="M917" s="45"/>
      <c r="N917" s="45"/>
      <c r="O917" s="45">
        <v>1018.5166187461078</v>
      </c>
      <c r="P917" s="45"/>
      <c r="Q917" s="45"/>
      <c r="R917" s="45"/>
      <c r="S917" s="45"/>
      <c r="T917" s="45"/>
      <c r="U917" s="45"/>
      <c r="V917" s="45">
        <v>1018.5166187461078</v>
      </c>
      <c r="W917" s="45"/>
      <c r="X917" s="45"/>
      <c r="Y917" s="45"/>
      <c r="Z917" s="45"/>
      <c r="AA917" s="45"/>
      <c r="AB917" s="45"/>
      <c r="AC917" s="45">
        <v>1018.5166187461078</v>
      </c>
      <c r="AD917" s="45">
        <v>167.8954363164755</v>
      </c>
      <c r="AE917" s="45"/>
      <c r="AF917" s="45"/>
      <c r="AG917" s="45"/>
      <c r="AH917" s="45"/>
      <c r="AI917" s="45"/>
      <c r="AJ917" s="45">
        <v>1018.5166187461078</v>
      </c>
      <c r="AK917" s="45">
        <v>0.019</v>
      </c>
      <c r="AL917" s="45"/>
      <c r="AM917" s="45"/>
      <c r="AN917" s="45"/>
      <c r="AO917" s="23"/>
      <c r="AP917" s="23"/>
      <c r="AQ917" s="45">
        <v>1018.5166187461078</v>
      </c>
      <c r="AR917" s="45">
        <v>0.007</v>
      </c>
      <c r="AS917" s="23"/>
      <c r="AT917" s="23"/>
      <c r="AU917" s="23"/>
      <c r="AV917" s="23"/>
      <c r="AW917" s="23"/>
      <c r="AX917" s="45">
        <v>1018.5166187461078</v>
      </c>
      <c r="AY917" s="23">
        <v>0.36</v>
      </c>
      <c r="AZ917" s="23"/>
      <c r="BA917" s="23"/>
      <c r="BB917" s="23"/>
      <c r="BC917" s="23"/>
      <c r="BD917" s="23"/>
      <c r="BE917" s="45">
        <v>1018.5166187461078</v>
      </c>
      <c r="BF917" s="45">
        <v>37.0</v>
      </c>
      <c r="BG917" s="23"/>
      <c r="BH917" s="23"/>
      <c r="BI917" s="23"/>
      <c r="BJ917" s="23"/>
      <c r="BK917" s="23"/>
      <c r="BL917" s="45">
        <v>1018.5166187461078</v>
      </c>
      <c r="BM917" s="45">
        <v>0.756</v>
      </c>
      <c r="BN917" s="23"/>
      <c r="BO917" s="23"/>
      <c r="BP917" s="23"/>
      <c r="BQ917" s="23"/>
      <c r="BR917" s="23"/>
      <c r="BS917" s="45">
        <v>1018.5166187461078</v>
      </c>
      <c r="BT917" s="45">
        <v>0.486</v>
      </c>
      <c r="BU917" s="23"/>
      <c r="BV917" s="23"/>
      <c r="BW917" s="23"/>
      <c r="BX917" s="23"/>
      <c r="BY917" s="23"/>
      <c r="BZ917" s="23"/>
      <c r="CA917" s="23"/>
    </row>
    <row r="918" ht="15.75" customHeight="1">
      <c r="A918" s="45">
        <v>1003.7330877486003</v>
      </c>
      <c r="B918" s="46">
        <v>0.036</v>
      </c>
      <c r="C918" s="45"/>
      <c r="D918" s="45"/>
      <c r="E918" s="45"/>
      <c r="F918" s="45"/>
      <c r="G918" s="45"/>
      <c r="H918" s="45">
        <v>1003.7330877486003</v>
      </c>
      <c r="I918" s="46">
        <v>0.065</v>
      </c>
      <c r="J918" s="45"/>
      <c r="K918" s="45"/>
      <c r="L918" s="45"/>
      <c r="M918" s="45"/>
      <c r="N918" s="45"/>
      <c r="O918" s="45">
        <v>1003.7330877486003</v>
      </c>
      <c r="P918" s="45">
        <v>0.0022293000162798044</v>
      </c>
      <c r="Q918" s="45"/>
      <c r="R918" s="45"/>
      <c r="S918" s="45"/>
      <c r="T918" s="45"/>
      <c r="U918" s="45"/>
      <c r="V918" s="45">
        <v>1003.7330877486003</v>
      </c>
      <c r="W918" s="45">
        <v>0.006355922707470455</v>
      </c>
      <c r="X918" s="45"/>
      <c r="Y918" s="45"/>
      <c r="Z918" s="45"/>
      <c r="AA918" s="45"/>
      <c r="AB918" s="45"/>
      <c r="AC918" s="45">
        <v>1003.7330877486003</v>
      </c>
      <c r="AD918" s="45">
        <v>193.14700009852967</v>
      </c>
      <c r="AE918" s="45"/>
      <c r="AF918" s="45"/>
      <c r="AG918" s="45"/>
      <c r="AH918" s="45"/>
      <c r="AI918" s="45"/>
      <c r="AJ918" s="45">
        <v>1003.7330877486003</v>
      </c>
      <c r="AK918" s="45">
        <v>0.018</v>
      </c>
      <c r="AL918" s="45"/>
      <c r="AM918" s="45"/>
      <c r="AN918" s="45"/>
      <c r="AO918" s="23"/>
      <c r="AP918" s="23"/>
      <c r="AQ918" s="45">
        <v>1003.7330877486003</v>
      </c>
      <c r="AR918" s="45">
        <v>0.007</v>
      </c>
      <c r="AS918" s="23"/>
      <c r="AT918" s="23"/>
      <c r="AU918" s="23"/>
      <c r="AV918" s="23"/>
      <c r="AW918" s="23"/>
      <c r="AX918" s="45">
        <v>1003.7330877486003</v>
      </c>
      <c r="AY918" s="23">
        <v>0.36</v>
      </c>
      <c r="AZ918" s="23"/>
      <c r="BA918" s="23"/>
      <c r="BB918" s="23"/>
      <c r="BC918" s="23"/>
      <c r="BD918" s="23"/>
      <c r="BE918" s="45">
        <v>1003.7330877486003</v>
      </c>
      <c r="BF918" s="45">
        <v>37.0</v>
      </c>
      <c r="BG918" s="23"/>
      <c r="BH918" s="23"/>
      <c r="BI918" s="23"/>
      <c r="BJ918" s="23"/>
      <c r="BK918" s="23"/>
      <c r="BL918" s="45">
        <v>1003.7330877486003</v>
      </c>
      <c r="BM918" s="45">
        <v>0.739</v>
      </c>
      <c r="BN918" s="23"/>
      <c r="BO918" s="23"/>
      <c r="BP918" s="23"/>
      <c r="BQ918" s="23"/>
      <c r="BR918" s="23"/>
      <c r="BS918" s="45">
        <v>1003.7330877486003</v>
      </c>
      <c r="BT918" s="45">
        <v>0.516</v>
      </c>
      <c r="BU918" s="23"/>
      <c r="BV918" s="23"/>
      <c r="BW918" s="23"/>
      <c r="BX918" s="23"/>
      <c r="BY918" s="23"/>
      <c r="BZ918" s="23"/>
      <c r="CA918" s="23"/>
    </row>
    <row r="919" ht="15.75" customHeight="1">
      <c r="A919" s="45">
        <v>987.2759224264175</v>
      </c>
      <c r="B919" s="46">
        <v>0.035</v>
      </c>
      <c r="C919" s="45"/>
      <c r="D919" s="45"/>
      <c r="E919" s="45"/>
      <c r="F919" s="45"/>
      <c r="G919" s="45"/>
      <c r="H919" s="45">
        <v>987.2759224264175</v>
      </c>
      <c r="I919" s="46">
        <v>0.064</v>
      </c>
      <c r="J919" s="45"/>
      <c r="K919" s="45"/>
      <c r="L919" s="45"/>
      <c r="M919" s="45"/>
      <c r="N919" s="45"/>
      <c r="O919" s="45">
        <v>987.2759224264175</v>
      </c>
      <c r="P919" s="45">
        <v>0.0026094753604475364</v>
      </c>
      <c r="Q919" s="45"/>
      <c r="R919" s="45"/>
      <c r="S919" s="45"/>
      <c r="T919" s="45"/>
      <c r="U919" s="45"/>
      <c r="V919" s="45">
        <v>987.2759224264175</v>
      </c>
      <c r="W919" s="45">
        <v>0.00765679816067976</v>
      </c>
      <c r="X919" s="45"/>
      <c r="Y919" s="45"/>
      <c r="Z919" s="45"/>
      <c r="AA919" s="45"/>
      <c r="AB919" s="45"/>
      <c r="AC919" s="45">
        <v>987.2759224264175</v>
      </c>
      <c r="AD919" s="45">
        <v>246.1417375868764</v>
      </c>
      <c r="AE919" s="45"/>
      <c r="AF919" s="45"/>
      <c r="AG919" s="45"/>
      <c r="AH919" s="45"/>
      <c r="AI919" s="45"/>
      <c r="AJ919" s="45">
        <v>987.2759224264175</v>
      </c>
      <c r="AK919" s="45">
        <v>0.018</v>
      </c>
      <c r="AL919" s="45"/>
      <c r="AM919" s="45"/>
      <c r="AN919" s="45"/>
      <c r="AO919" s="23"/>
      <c r="AP919" s="23"/>
      <c r="AQ919" s="45">
        <v>987.2759224264175</v>
      </c>
      <c r="AR919" s="45">
        <v>0.007</v>
      </c>
      <c r="AS919" s="23"/>
      <c r="AT919" s="23"/>
      <c r="AU919" s="23"/>
      <c r="AV919" s="23"/>
      <c r="AW919" s="23"/>
      <c r="AX919" s="45">
        <v>987.2759224264175</v>
      </c>
      <c r="AY919" s="23">
        <v>0.36</v>
      </c>
      <c r="AZ919" s="23"/>
      <c r="BA919" s="23"/>
      <c r="BB919" s="23"/>
      <c r="BC919" s="23"/>
      <c r="BD919" s="23"/>
      <c r="BE919" s="45">
        <v>987.2759224264175</v>
      </c>
      <c r="BF919" s="45">
        <v>31.0</v>
      </c>
      <c r="BG919" s="23"/>
      <c r="BH919" s="23"/>
      <c r="BI919" s="23"/>
      <c r="BJ919" s="23"/>
      <c r="BK919" s="23"/>
      <c r="BL919" s="45">
        <v>987.2759224264175</v>
      </c>
      <c r="BM919" s="45">
        <v>0.871</v>
      </c>
      <c r="BN919" s="23"/>
      <c r="BO919" s="23"/>
      <c r="BP919" s="23"/>
      <c r="BQ919" s="23"/>
      <c r="BR919" s="23"/>
      <c r="BS919" s="45">
        <v>987.2759224264175</v>
      </c>
      <c r="BT919" s="45">
        <v>0.557</v>
      </c>
      <c r="BU919" s="23"/>
      <c r="BV919" s="23"/>
      <c r="BW919" s="23"/>
      <c r="BX919" s="23"/>
      <c r="BY919" s="23"/>
      <c r="BZ919" s="23"/>
      <c r="CA919" s="23"/>
    </row>
    <row r="920" ht="15.75" customHeight="1">
      <c r="A920" s="45">
        <v>971.524368453585</v>
      </c>
      <c r="B920" s="46">
        <v>0.034</v>
      </c>
      <c r="C920" s="45"/>
      <c r="D920" s="45"/>
      <c r="E920" s="45"/>
      <c r="F920" s="45"/>
      <c r="G920" s="45"/>
      <c r="H920" s="45">
        <v>971.524368453585</v>
      </c>
      <c r="I920" s="46">
        <v>0.061</v>
      </c>
      <c r="J920" s="45"/>
      <c r="K920" s="45"/>
      <c r="L920" s="45"/>
      <c r="M920" s="45"/>
      <c r="N920" s="45"/>
      <c r="O920" s="45">
        <v>971.524368453585</v>
      </c>
      <c r="P920" s="45"/>
      <c r="Q920" s="45"/>
      <c r="R920" s="45"/>
      <c r="S920" s="45"/>
      <c r="T920" s="45"/>
      <c r="U920" s="45"/>
      <c r="V920" s="45">
        <v>971.524368453585</v>
      </c>
      <c r="W920" s="45"/>
      <c r="X920" s="45"/>
      <c r="Y920" s="45"/>
      <c r="Z920" s="45"/>
      <c r="AA920" s="45"/>
      <c r="AB920" s="45"/>
      <c r="AC920" s="45">
        <v>971.524368453585</v>
      </c>
      <c r="AD920" s="45">
        <v>282.9060709357305</v>
      </c>
      <c r="AE920" s="45"/>
      <c r="AF920" s="45"/>
      <c r="AG920" s="45"/>
      <c r="AH920" s="45"/>
      <c r="AI920" s="45"/>
      <c r="AJ920" s="45">
        <v>971.524368453585</v>
      </c>
      <c r="AK920" s="45">
        <v>0.018</v>
      </c>
      <c r="AL920" s="45"/>
      <c r="AM920" s="45"/>
      <c r="AN920" s="45"/>
      <c r="AO920" s="23"/>
      <c r="AP920" s="23"/>
      <c r="AQ920" s="45">
        <v>971.524368453585</v>
      </c>
      <c r="AR920" s="45">
        <v>0.007</v>
      </c>
      <c r="AS920" s="23"/>
      <c r="AT920" s="23"/>
      <c r="AU920" s="23"/>
      <c r="AV920" s="23"/>
      <c r="AW920" s="23"/>
      <c r="AX920" s="45">
        <v>971.524368453585</v>
      </c>
      <c r="AY920" s="23">
        <v>0.345</v>
      </c>
      <c r="AZ920" s="23"/>
      <c r="BA920" s="23"/>
      <c r="BB920" s="23"/>
      <c r="BC920" s="23"/>
      <c r="BD920" s="23"/>
      <c r="BE920" s="45">
        <v>971.524368453585</v>
      </c>
      <c r="BF920" s="45">
        <v>20.0</v>
      </c>
      <c r="BG920" s="23"/>
      <c r="BH920" s="23"/>
      <c r="BI920" s="23"/>
      <c r="BJ920" s="23"/>
      <c r="BK920" s="23"/>
      <c r="BL920" s="45">
        <v>971.524368453585</v>
      </c>
      <c r="BM920" s="45">
        <v>1.015</v>
      </c>
      <c r="BN920" s="23"/>
      <c r="BO920" s="23"/>
      <c r="BP920" s="23"/>
      <c r="BQ920" s="23"/>
      <c r="BR920" s="23"/>
      <c r="BS920" s="45">
        <v>971.524368453585</v>
      </c>
      <c r="BT920" s="45">
        <v>0.558</v>
      </c>
      <c r="BU920" s="23"/>
      <c r="BV920" s="23"/>
      <c r="BW920" s="23"/>
      <c r="BX920" s="23"/>
      <c r="BY920" s="23"/>
      <c r="BZ920" s="23"/>
      <c r="CA920" s="23"/>
    </row>
    <row r="921" ht="15.75" customHeight="1">
      <c r="A921" s="45">
        <v>954.4686209847715</v>
      </c>
      <c r="B921" s="46">
        <v>0.039</v>
      </c>
      <c r="C921" s="45"/>
      <c r="D921" s="45"/>
      <c r="E921" s="45"/>
      <c r="F921" s="45"/>
      <c r="G921" s="45"/>
      <c r="H921" s="45">
        <v>954.4686209847715</v>
      </c>
      <c r="I921" s="46">
        <v>0.051</v>
      </c>
      <c r="J921" s="45"/>
      <c r="K921" s="45"/>
      <c r="L921" s="45"/>
      <c r="M921" s="45"/>
      <c r="N921" s="45"/>
      <c r="O921" s="45">
        <v>954.4686209847715</v>
      </c>
      <c r="P921" s="45">
        <v>0.002285219848462364</v>
      </c>
      <c r="Q921" s="45"/>
      <c r="R921" s="45"/>
      <c r="S921" s="45"/>
      <c r="T921" s="45"/>
      <c r="U921" s="45"/>
      <c r="V921" s="45">
        <v>954.4686209847715</v>
      </c>
      <c r="W921" s="45">
        <v>0.00638254523408939</v>
      </c>
      <c r="X921" s="45"/>
      <c r="Y921" s="45"/>
      <c r="Z921" s="45"/>
      <c r="AA921" s="45"/>
      <c r="AB921" s="45"/>
      <c r="AC921" s="45">
        <v>954.4686209847715</v>
      </c>
      <c r="AD921" s="45">
        <v>258.93904655447704</v>
      </c>
      <c r="AE921" s="45"/>
      <c r="AF921" s="45"/>
      <c r="AG921" s="45"/>
      <c r="AH921" s="45"/>
      <c r="AI921" s="45"/>
      <c r="AJ921" s="45">
        <v>954.4686209847715</v>
      </c>
      <c r="AK921" s="45">
        <v>0.018</v>
      </c>
      <c r="AL921" s="45"/>
      <c r="AM921" s="45"/>
      <c r="AN921" s="45"/>
      <c r="AO921" s="23"/>
      <c r="AP921" s="23"/>
      <c r="AQ921" s="45">
        <v>954.4686209847715</v>
      </c>
      <c r="AR921" s="45">
        <v>0.007</v>
      </c>
      <c r="AS921" s="23"/>
      <c r="AT921" s="23"/>
      <c r="AU921" s="23"/>
      <c r="AV921" s="23"/>
      <c r="AW921" s="23"/>
      <c r="AX921" s="45">
        <v>954.4686209847715</v>
      </c>
      <c r="AY921" s="23">
        <v>0.342</v>
      </c>
      <c r="AZ921" s="23"/>
      <c r="BA921" s="23"/>
      <c r="BB921" s="23"/>
      <c r="BC921" s="23"/>
      <c r="BD921" s="23"/>
      <c r="BE921" s="45">
        <v>954.4686209847715</v>
      </c>
      <c r="BF921" s="45">
        <v>18.0</v>
      </c>
      <c r="BG921" s="23"/>
      <c r="BH921" s="23"/>
      <c r="BI921" s="23"/>
      <c r="BJ921" s="23"/>
      <c r="BK921" s="23"/>
      <c r="BL921" s="45">
        <v>954.4686209847715</v>
      </c>
      <c r="BM921" s="45">
        <v>1.085</v>
      </c>
      <c r="BN921" s="23"/>
      <c r="BO921" s="23"/>
      <c r="BP921" s="23"/>
      <c r="BQ921" s="23"/>
      <c r="BR921" s="23"/>
      <c r="BS921" s="45">
        <v>954.4686209847715</v>
      </c>
      <c r="BT921" s="45">
        <v>0.559</v>
      </c>
      <c r="BU921" s="23"/>
      <c r="BV921" s="23"/>
      <c r="BW921" s="23"/>
      <c r="BX921" s="23"/>
      <c r="BY921" s="23"/>
      <c r="BZ921" s="23"/>
      <c r="CA921" s="23"/>
    </row>
    <row r="922" ht="15.75" customHeight="1">
      <c r="A922" s="45">
        <v>939.685873785867</v>
      </c>
      <c r="B922" s="46">
        <v>0.04</v>
      </c>
      <c r="C922" s="45"/>
      <c r="D922" s="45"/>
      <c r="E922" s="45"/>
      <c r="F922" s="45"/>
      <c r="G922" s="45"/>
      <c r="H922" s="45">
        <v>939.685873785867</v>
      </c>
      <c r="I922" s="46">
        <v>0.05</v>
      </c>
      <c r="J922" s="45"/>
      <c r="K922" s="45"/>
      <c r="L922" s="45"/>
      <c r="M922" s="45"/>
      <c r="N922" s="45"/>
      <c r="O922" s="45">
        <v>939.685873785867</v>
      </c>
      <c r="P922" s="45">
        <v>0.0019316494101765695</v>
      </c>
      <c r="Q922" s="45"/>
      <c r="R922" s="45"/>
      <c r="S922" s="45"/>
      <c r="T922" s="45"/>
      <c r="U922" s="45"/>
      <c r="V922" s="45">
        <v>939.685873785867</v>
      </c>
      <c r="W922" s="45">
        <v>0.005667949328463686</v>
      </c>
      <c r="X922" s="45"/>
      <c r="Y922" s="45"/>
      <c r="Z922" s="45"/>
      <c r="AA922" s="45"/>
      <c r="AB922" s="45"/>
      <c r="AC922" s="45">
        <v>939.685873785867</v>
      </c>
      <c r="AD922" s="45">
        <v>294.3856476740651</v>
      </c>
      <c r="AE922" s="45"/>
      <c r="AF922" s="45"/>
      <c r="AG922" s="45"/>
      <c r="AH922" s="45"/>
      <c r="AI922" s="45"/>
      <c r="AJ922" s="45">
        <v>939.685873785867</v>
      </c>
      <c r="AK922" s="45">
        <v>0.018</v>
      </c>
      <c r="AL922" s="45"/>
      <c r="AM922" s="45"/>
      <c r="AN922" s="45"/>
      <c r="AO922" s="23"/>
      <c r="AP922" s="23"/>
      <c r="AQ922" s="45">
        <v>939.685873785867</v>
      </c>
      <c r="AR922" s="45">
        <v>0.007</v>
      </c>
      <c r="AS922" s="23"/>
      <c r="AT922" s="23"/>
      <c r="AU922" s="23"/>
      <c r="AV922" s="23"/>
      <c r="AW922" s="23"/>
      <c r="AX922" s="45">
        <v>939.685873785867</v>
      </c>
      <c r="AY922" s="23">
        <v>0.337</v>
      </c>
      <c r="AZ922" s="23"/>
      <c r="BA922" s="23"/>
      <c r="BB922" s="23"/>
      <c r="BC922" s="23"/>
      <c r="BD922" s="23"/>
      <c r="BE922" s="45">
        <v>939.685873785867</v>
      </c>
      <c r="BF922" s="45">
        <v>17.0</v>
      </c>
      <c r="BG922" s="23"/>
      <c r="BH922" s="23"/>
      <c r="BI922" s="23"/>
      <c r="BJ922" s="23"/>
      <c r="BK922" s="23"/>
      <c r="BL922" s="45">
        <v>939.685873785867</v>
      </c>
      <c r="BM922" s="45">
        <v>1.197</v>
      </c>
      <c r="BN922" s="23"/>
      <c r="BO922" s="23"/>
      <c r="BP922" s="23"/>
      <c r="BQ922" s="23"/>
      <c r="BR922" s="23"/>
      <c r="BS922" s="45">
        <v>939.685873785867</v>
      </c>
      <c r="BT922" s="45">
        <v>0.563</v>
      </c>
      <c r="BU922" s="23"/>
      <c r="BV922" s="23"/>
      <c r="BW922" s="23"/>
      <c r="BX922" s="23"/>
      <c r="BY922" s="23"/>
      <c r="BZ922" s="23"/>
      <c r="CA922" s="23"/>
    </row>
    <row r="923" ht="15.75" customHeight="1">
      <c r="A923" s="45">
        <v>923.9316486599936</v>
      </c>
      <c r="B923" s="46">
        <v>0.038</v>
      </c>
      <c r="C923" s="45"/>
      <c r="D923" s="45"/>
      <c r="E923" s="45"/>
      <c r="F923" s="45"/>
      <c r="G923" s="45"/>
      <c r="H923" s="45">
        <v>923.9316486599936</v>
      </c>
      <c r="I923" s="46">
        <v>0.049</v>
      </c>
      <c r="J923" s="45"/>
      <c r="K923" s="45"/>
      <c r="L923" s="45"/>
      <c r="M923" s="45"/>
      <c r="N923" s="45"/>
      <c r="O923" s="45">
        <v>923.9316486599936</v>
      </c>
      <c r="P923" s="45">
        <v>0.0022154828365190293</v>
      </c>
      <c r="Q923" s="45"/>
      <c r="R923" s="45"/>
      <c r="S923" s="45"/>
      <c r="T923" s="45"/>
      <c r="U923" s="45"/>
      <c r="V923" s="45">
        <v>923.9316486599936</v>
      </c>
      <c r="W923" s="45">
        <v>0.005933731697187465</v>
      </c>
      <c r="X923" s="45"/>
      <c r="Y923" s="45"/>
      <c r="Z923" s="45"/>
      <c r="AA923" s="45"/>
      <c r="AB923" s="45"/>
      <c r="AC923" s="45">
        <v>923.9316486599936</v>
      </c>
      <c r="AD923" s="45">
        <v>353.97654046556886</v>
      </c>
      <c r="AE923" s="45"/>
      <c r="AF923" s="45"/>
      <c r="AG923" s="45"/>
      <c r="AH923" s="45"/>
      <c r="AI923" s="45"/>
      <c r="AJ923" s="45">
        <v>923.9316486599936</v>
      </c>
      <c r="AK923" s="45">
        <v>0.018</v>
      </c>
      <c r="AL923" s="45"/>
      <c r="AM923" s="45"/>
      <c r="AN923" s="45"/>
      <c r="AO923" s="23"/>
      <c r="AP923" s="23"/>
      <c r="AQ923" s="45">
        <v>923.9316486599936</v>
      </c>
      <c r="AR923" s="45">
        <v>0.007</v>
      </c>
      <c r="AS923" s="23"/>
      <c r="AT923" s="23"/>
      <c r="AU923" s="23"/>
      <c r="AV923" s="23"/>
      <c r="AW923" s="23"/>
      <c r="AX923" s="45">
        <v>923.9316486599936</v>
      </c>
      <c r="AY923" s="23">
        <v>0.34</v>
      </c>
      <c r="AZ923" s="23"/>
      <c r="BA923" s="23"/>
      <c r="BB923" s="23"/>
      <c r="BC923" s="23"/>
      <c r="BD923" s="23"/>
      <c r="BE923" s="45">
        <v>923.9316486599936</v>
      </c>
      <c r="BF923" s="45">
        <v>6.0</v>
      </c>
      <c r="BG923" s="23"/>
      <c r="BH923" s="23"/>
      <c r="BI923" s="23"/>
      <c r="BJ923" s="23"/>
      <c r="BK923" s="23"/>
      <c r="BL923" s="45">
        <v>923.9316486599936</v>
      </c>
      <c r="BM923" s="45">
        <v>1.275</v>
      </c>
      <c r="BN923" s="23"/>
      <c r="BO923" s="23"/>
      <c r="BP923" s="23"/>
      <c r="BQ923" s="23"/>
      <c r="BR923" s="23"/>
      <c r="BS923" s="45">
        <v>923.9316486599936</v>
      </c>
      <c r="BT923" s="45">
        <v>0.61</v>
      </c>
      <c r="BU923" s="23"/>
      <c r="BV923" s="23"/>
      <c r="BW923" s="23"/>
      <c r="BX923" s="23"/>
      <c r="BY923" s="23"/>
      <c r="BZ923" s="23"/>
      <c r="CA923" s="23"/>
    </row>
    <row r="924" ht="15.75" customHeight="1">
      <c r="A924" s="45">
        <v>924.5956780261456</v>
      </c>
      <c r="B924" s="46">
        <v>0.039</v>
      </c>
      <c r="C924" s="45"/>
      <c r="D924" s="45"/>
      <c r="E924" s="45"/>
      <c r="F924" s="45"/>
      <c r="G924" s="45"/>
      <c r="H924" s="45">
        <v>924.5956780261456</v>
      </c>
      <c r="I924" s="46">
        <v>0.048</v>
      </c>
      <c r="J924" s="45"/>
      <c r="K924" s="45"/>
      <c r="L924" s="45"/>
      <c r="M924" s="45"/>
      <c r="N924" s="45"/>
      <c r="O924" s="45">
        <v>924.5956780261456</v>
      </c>
      <c r="P924" s="45">
        <v>0.0017444981993286097</v>
      </c>
      <c r="Q924" s="45"/>
      <c r="R924" s="45"/>
      <c r="S924" s="45"/>
      <c r="T924" s="45"/>
      <c r="U924" s="45"/>
      <c r="V924" s="45">
        <v>924.5956780261456</v>
      </c>
      <c r="W924" s="45">
        <v>0.00462138636666227</v>
      </c>
      <c r="X924" s="45"/>
      <c r="Y924" s="45"/>
      <c r="Z924" s="45"/>
      <c r="AA924" s="45"/>
      <c r="AB924" s="45"/>
      <c r="AC924" s="45">
        <v>924.5956780261456</v>
      </c>
      <c r="AD924" s="45">
        <v>394.836827055006</v>
      </c>
      <c r="AE924" s="45"/>
      <c r="AF924" s="45"/>
      <c r="AG924" s="45"/>
      <c r="AH924" s="45"/>
      <c r="AI924" s="45"/>
      <c r="AJ924" s="45">
        <v>924.5956780261456</v>
      </c>
      <c r="AK924" s="45">
        <v>0.018</v>
      </c>
      <c r="AL924" s="45"/>
      <c r="AM924" s="45"/>
      <c r="AN924" s="45"/>
      <c r="AO924" s="23"/>
      <c r="AP924" s="23"/>
      <c r="AQ924" s="45">
        <v>924.5956780261456</v>
      </c>
      <c r="AR924" s="45">
        <v>0.007</v>
      </c>
      <c r="AS924" s="23"/>
      <c r="AT924" s="23"/>
      <c r="AU924" s="23"/>
      <c r="AV924" s="23"/>
      <c r="AW924" s="23"/>
      <c r="AX924" s="45">
        <v>924.5956780261456</v>
      </c>
      <c r="AY924" s="23">
        <v>0.245</v>
      </c>
      <c r="AZ924" s="23"/>
      <c r="BA924" s="23"/>
      <c r="BB924" s="23"/>
      <c r="BC924" s="23"/>
      <c r="BD924" s="23"/>
      <c r="BE924" s="45">
        <v>924.5956780261456</v>
      </c>
      <c r="BF924" s="45">
        <v>6.0</v>
      </c>
      <c r="BG924" s="23"/>
      <c r="BH924" s="23"/>
      <c r="BI924" s="23"/>
      <c r="BJ924" s="23"/>
      <c r="BK924" s="23"/>
      <c r="BL924" s="45">
        <v>924.5956780261456</v>
      </c>
      <c r="BM924" s="45">
        <v>1.413</v>
      </c>
      <c r="BN924" s="23"/>
      <c r="BO924" s="23"/>
      <c r="BP924" s="23"/>
      <c r="BQ924" s="23"/>
      <c r="BR924" s="23"/>
      <c r="BS924" s="45">
        <v>924.5956780261456</v>
      </c>
      <c r="BT924" s="45">
        <v>0.658</v>
      </c>
      <c r="BU924" s="23"/>
      <c r="BV924" s="23"/>
      <c r="BW924" s="23"/>
      <c r="BX924" s="23"/>
      <c r="BY924" s="23"/>
      <c r="BZ924" s="23"/>
      <c r="CA924" s="23"/>
    </row>
    <row r="925" ht="15.75" customHeight="1">
      <c r="A925" s="45">
        <v>99768.0264496141</v>
      </c>
      <c r="B925" s="46">
        <v>0.071</v>
      </c>
      <c r="C925" s="45"/>
      <c r="D925" s="45"/>
      <c r="E925" s="45"/>
      <c r="F925" s="45"/>
      <c r="G925" s="45"/>
      <c r="H925" s="45">
        <v>99768.0264496141</v>
      </c>
      <c r="I925" s="46">
        <v>0.13</v>
      </c>
      <c r="J925" s="45"/>
      <c r="K925" s="45"/>
      <c r="L925" s="45"/>
      <c r="M925" s="45"/>
      <c r="N925" s="45"/>
      <c r="O925" s="45">
        <v>99768.0264496141</v>
      </c>
      <c r="P925" s="45"/>
      <c r="Q925" s="45"/>
      <c r="R925" s="45"/>
      <c r="S925" s="45"/>
      <c r="T925" s="45"/>
      <c r="U925" s="45"/>
      <c r="V925" s="45">
        <v>99768.0264496141</v>
      </c>
      <c r="W925" s="45"/>
      <c r="X925" s="45"/>
      <c r="Y925" s="45"/>
      <c r="Z925" s="45"/>
      <c r="AA925" s="45"/>
      <c r="AB925" s="45"/>
      <c r="AC925" s="45">
        <v>99768.0264496141</v>
      </c>
      <c r="AD925" s="45">
        <v>219.9857009294396</v>
      </c>
      <c r="AE925" s="45"/>
      <c r="AF925" s="45"/>
      <c r="AG925" s="45"/>
      <c r="AH925" s="45"/>
      <c r="AI925" s="45"/>
      <c r="AJ925" s="45">
        <v>99768.0264496141</v>
      </c>
      <c r="AK925" s="45">
        <v>0.025</v>
      </c>
      <c r="AL925" s="45"/>
      <c r="AM925" s="45"/>
      <c r="AN925" s="45"/>
      <c r="AO925" s="23"/>
      <c r="AP925" s="23"/>
      <c r="AQ925" s="45">
        <v>99768.0264496141</v>
      </c>
      <c r="AR925" s="45">
        <v>0.035</v>
      </c>
      <c r="AS925" s="23"/>
      <c r="AT925" s="23"/>
      <c r="AU925" s="23"/>
      <c r="AV925" s="23"/>
      <c r="AW925" s="23"/>
      <c r="AX925" s="45">
        <v>99768.0264496141</v>
      </c>
      <c r="AY925" s="23"/>
      <c r="AZ925" s="23"/>
      <c r="BA925" s="23"/>
      <c r="BB925" s="23"/>
      <c r="BC925" s="23"/>
      <c r="BD925" s="23"/>
      <c r="BE925" s="45">
        <v>99768.0264496141</v>
      </c>
      <c r="BF925" s="45"/>
      <c r="BG925" s="23"/>
      <c r="BH925" s="23"/>
      <c r="BI925" s="23"/>
      <c r="BJ925" s="23"/>
      <c r="BK925" s="23"/>
      <c r="BL925" s="45">
        <v>99768.0264496141</v>
      </c>
      <c r="BM925" s="45">
        <v>0.028</v>
      </c>
      <c r="BN925" s="23"/>
      <c r="BO925" s="23"/>
      <c r="BP925" s="23"/>
      <c r="BQ925" s="23"/>
      <c r="BR925" s="23"/>
      <c r="BS925" s="45">
        <v>99768.0264496141</v>
      </c>
      <c r="BT925" s="45">
        <v>0.022</v>
      </c>
      <c r="BU925" s="23"/>
      <c r="BV925" s="23"/>
      <c r="BW925" s="23"/>
      <c r="BX925" s="23"/>
      <c r="BY925" s="23"/>
      <c r="BZ925" s="23"/>
      <c r="CA925" s="23"/>
    </row>
    <row r="926" ht="15.75" customHeight="1">
      <c r="A926" s="45">
        <v>98035.59757401241</v>
      </c>
      <c r="B926" s="46">
        <v>0.053</v>
      </c>
      <c r="C926" s="45"/>
      <c r="D926" s="45"/>
      <c r="E926" s="45"/>
      <c r="F926" s="45"/>
      <c r="G926" s="45"/>
      <c r="H926" s="45">
        <v>98035.59757401241</v>
      </c>
      <c r="I926" s="46">
        <v>0.13</v>
      </c>
      <c r="J926" s="45"/>
      <c r="K926" s="45"/>
      <c r="L926" s="45"/>
      <c r="M926" s="45"/>
      <c r="N926" s="45"/>
      <c r="O926" s="45">
        <v>98035.59757401241</v>
      </c>
      <c r="P926" s="45"/>
      <c r="Q926" s="45"/>
      <c r="R926" s="45"/>
      <c r="S926" s="45"/>
      <c r="T926" s="45"/>
      <c r="U926" s="45"/>
      <c r="V926" s="45">
        <v>98035.59757401241</v>
      </c>
      <c r="W926" s="45"/>
      <c r="X926" s="45"/>
      <c r="Y926" s="45"/>
      <c r="Z926" s="45"/>
      <c r="AA926" s="45"/>
      <c r="AB926" s="45"/>
      <c r="AC926" s="45">
        <v>98035.59757401241</v>
      </c>
      <c r="AD926" s="45">
        <v>212.36389813731665</v>
      </c>
      <c r="AE926" s="45"/>
      <c r="AF926" s="45"/>
      <c r="AG926" s="45"/>
      <c r="AH926" s="45"/>
      <c r="AI926" s="45"/>
      <c r="AJ926" s="45">
        <v>98035.59757401241</v>
      </c>
      <c r="AK926" s="45">
        <v>0.023</v>
      </c>
      <c r="AL926" s="45"/>
      <c r="AM926" s="45"/>
      <c r="AN926" s="45"/>
      <c r="AO926" s="23"/>
      <c r="AP926" s="23"/>
      <c r="AQ926" s="45">
        <v>98035.59757401241</v>
      </c>
      <c r="AR926" s="45">
        <v>0.032</v>
      </c>
      <c r="AS926" s="23"/>
      <c r="AT926" s="23"/>
      <c r="AU926" s="23"/>
      <c r="AV926" s="23"/>
      <c r="AW926" s="23"/>
      <c r="AX926" s="45">
        <v>98035.59757401241</v>
      </c>
      <c r="AY926" s="23"/>
      <c r="AZ926" s="23"/>
      <c r="BA926" s="23"/>
      <c r="BB926" s="23"/>
      <c r="BC926" s="23"/>
      <c r="BD926" s="23"/>
      <c r="BE926" s="45">
        <v>98035.59757401241</v>
      </c>
      <c r="BF926" s="45"/>
      <c r="BG926" s="23"/>
      <c r="BH926" s="23"/>
      <c r="BI926" s="23"/>
      <c r="BJ926" s="23"/>
      <c r="BK926" s="23"/>
      <c r="BL926" s="45">
        <v>98035.59757401241</v>
      </c>
      <c r="BM926" s="45">
        <v>0.068</v>
      </c>
      <c r="BN926" s="23"/>
      <c r="BO926" s="23"/>
      <c r="BP926" s="23"/>
      <c r="BQ926" s="23"/>
      <c r="BR926" s="23"/>
      <c r="BS926" s="45">
        <v>98035.59757401241</v>
      </c>
      <c r="BT926" s="45">
        <v>0.036</v>
      </c>
      <c r="BU926" s="23"/>
      <c r="BV926" s="23"/>
      <c r="BW926" s="23"/>
      <c r="BX926" s="23"/>
      <c r="BY926" s="23"/>
      <c r="BZ926" s="23"/>
      <c r="CA926" s="23"/>
    </row>
    <row r="927" ht="15.75" customHeight="1">
      <c r="A927" s="45">
        <v>97094.51833643981</v>
      </c>
      <c r="B927" s="46">
        <v>0.052</v>
      </c>
      <c r="C927" s="45"/>
      <c r="D927" s="45"/>
      <c r="E927" s="45"/>
      <c r="F927" s="45"/>
      <c r="G927" s="45"/>
      <c r="H927" s="45">
        <v>97094.51833643981</v>
      </c>
      <c r="I927" s="46">
        <v>0.135</v>
      </c>
      <c r="J927" s="45"/>
      <c r="K927" s="45"/>
      <c r="L927" s="45"/>
      <c r="M927" s="45"/>
      <c r="N927" s="45"/>
      <c r="O927" s="45">
        <v>97094.51833643981</v>
      </c>
      <c r="P927" s="45"/>
      <c r="Q927" s="45"/>
      <c r="R927" s="45"/>
      <c r="S927" s="45"/>
      <c r="T927" s="45"/>
      <c r="U927" s="45"/>
      <c r="V927" s="45">
        <v>97094.51833643981</v>
      </c>
      <c r="W927" s="45">
        <v>0.003798502527029847</v>
      </c>
      <c r="X927" s="45"/>
      <c r="Y927" s="45"/>
      <c r="Z927" s="45"/>
      <c r="AA927" s="45"/>
      <c r="AB927" s="45"/>
      <c r="AC927" s="45">
        <v>97094.51833643981</v>
      </c>
      <c r="AD927" s="45">
        <v>212.2068450854663</v>
      </c>
      <c r="AE927" s="45"/>
      <c r="AF927" s="45"/>
      <c r="AG927" s="45"/>
      <c r="AH927" s="45"/>
      <c r="AI927" s="45"/>
      <c r="AJ927" s="45">
        <v>97094.51833643981</v>
      </c>
      <c r="AK927" s="45">
        <v>0.022</v>
      </c>
      <c r="AL927" s="45"/>
      <c r="AM927" s="45"/>
      <c r="AN927" s="45"/>
      <c r="AO927" s="23"/>
      <c r="AP927" s="23"/>
      <c r="AQ927" s="45">
        <v>97094.51833643981</v>
      </c>
      <c r="AR927" s="45">
        <v>0.028</v>
      </c>
      <c r="AS927" s="23"/>
      <c r="AT927" s="23"/>
      <c r="AU927" s="23"/>
      <c r="AV927" s="23"/>
      <c r="AW927" s="23"/>
      <c r="AX927" s="45">
        <v>97094.51833643981</v>
      </c>
      <c r="AY927" s="23"/>
      <c r="AZ927" s="23"/>
      <c r="BA927" s="23"/>
      <c r="BB927" s="23"/>
      <c r="BC927" s="23"/>
      <c r="BD927" s="23"/>
      <c r="BE927" s="45">
        <v>97094.51833643981</v>
      </c>
      <c r="BF927" s="45"/>
      <c r="BG927" s="23"/>
      <c r="BH927" s="23"/>
      <c r="BI927" s="23"/>
      <c r="BJ927" s="23"/>
      <c r="BK927" s="23"/>
      <c r="BL927" s="45">
        <v>97094.51833643981</v>
      </c>
      <c r="BM927" s="45">
        <v>0.148</v>
      </c>
      <c r="BN927" s="23"/>
      <c r="BO927" s="23"/>
      <c r="BP927" s="23"/>
      <c r="BQ927" s="23"/>
      <c r="BR927" s="23"/>
      <c r="BS927" s="45">
        <v>97094.51833643981</v>
      </c>
      <c r="BT927" s="45">
        <v>0.053</v>
      </c>
      <c r="BU927" s="23"/>
      <c r="BV927" s="23"/>
      <c r="BW927" s="23"/>
      <c r="BX927" s="23"/>
      <c r="BY927" s="23"/>
      <c r="BZ927" s="23"/>
      <c r="CA927" s="23"/>
    </row>
    <row r="928" ht="15.75" customHeight="1">
      <c r="A928" s="45">
        <v>95457.78070126637</v>
      </c>
      <c r="B928" s="46">
        <v>0.06</v>
      </c>
      <c r="C928" s="45"/>
      <c r="D928" s="45"/>
      <c r="E928" s="45"/>
      <c r="F928" s="45"/>
      <c r="G928" s="45"/>
      <c r="H928" s="45">
        <v>95457.78070126637</v>
      </c>
      <c r="I928" s="46">
        <v>0.14</v>
      </c>
      <c r="J928" s="45"/>
      <c r="K928" s="45"/>
      <c r="L928" s="45"/>
      <c r="M928" s="45"/>
      <c r="N928" s="45"/>
      <c r="O928" s="45">
        <v>95457.78070126637</v>
      </c>
      <c r="P928" s="45"/>
      <c r="Q928" s="45"/>
      <c r="R928" s="45"/>
      <c r="S928" s="45"/>
      <c r="T928" s="45"/>
      <c r="U928" s="45"/>
      <c r="V928" s="45">
        <v>95457.78070126637</v>
      </c>
      <c r="W928" s="45">
        <v>0.0037100913092762713</v>
      </c>
      <c r="X928" s="45"/>
      <c r="Y928" s="45"/>
      <c r="Z928" s="45"/>
      <c r="AA928" s="45"/>
      <c r="AB928" s="45"/>
      <c r="AC928" s="45">
        <v>95457.78070126637</v>
      </c>
      <c r="AD928" s="45">
        <v>208.62744007176784</v>
      </c>
      <c r="AE928" s="45"/>
      <c r="AF928" s="45"/>
      <c r="AG928" s="45"/>
      <c r="AH928" s="45"/>
      <c r="AI928" s="45"/>
      <c r="AJ928" s="45">
        <v>95457.78070126637</v>
      </c>
      <c r="AK928" s="45">
        <v>0.022</v>
      </c>
      <c r="AL928" s="45"/>
      <c r="AM928" s="45"/>
      <c r="AN928" s="45"/>
      <c r="AO928" s="23"/>
      <c r="AP928" s="23"/>
      <c r="AQ928" s="45">
        <v>95457.78070126637</v>
      </c>
      <c r="AR928" s="45">
        <v>0.025</v>
      </c>
      <c r="AS928" s="23"/>
      <c r="AT928" s="23"/>
      <c r="AU928" s="23"/>
      <c r="AV928" s="23"/>
      <c r="AW928" s="23"/>
      <c r="AX928" s="45">
        <v>95457.78070126637</v>
      </c>
      <c r="AY928" s="23"/>
      <c r="AZ928" s="23"/>
      <c r="BA928" s="23"/>
      <c r="BB928" s="23"/>
      <c r="BC928" s="23"/>
      <c r="BD928" s="23"/>
      <c r="BE928" s="45">
        <v>95457.78070126637</v>
      </c>
      <c r="BF928" s="45">
        <v>13.0</v>
      </c>
      <c r="BG928" s="23"/>
      <c r="BH928" s="23"/>
      <c r="BI928" s="23"/>
      <c r="BJ928" s="23"/>
      <c r="BK928" s="23"/>
      <c r="BL928" s="45">
        <v>95457.78070126637</v>
      </c>
      <c r="BM928" s="45">
        <v>0.231</v>
      </c>
      <c r="BN928" s="23"/>
      <c r="BO928" s="23"/>
      <c r="BP928" s="23"/>
      <c r="BQ928" s="23"/>
      <c r="BR928" s="23"/>
      <c r="BS928" s="45">
        <v>95457.78070126637</v>
      </c>
      <c r="BT928" s="45">
        <v>0.06</v>
      </c>
      <c r="BU928" s="23"/>
      <c r="BV928" s="23"/>
      <c r="BW928" s="23"/>
      <c r="BX928" s="23"/>
      <c r="BY928" s="23"/>
      <c r="BZ928" s="23"/>
      <c r="CA928" s="23"/>
    </row>
    <row r="929" ht="15.75" customHeight="1">
      <c r="A929" s="45">
        <v>95173.47817302268</v>
      </c>
      <c r="B929" s="46">
        <v>0.059</v>
      </c>
      <c r="C929" s="45"/>
      <c r="D929" s="45"/>
      <c r="E929" s="45"/>
      <c r="F929" s="45"/>
      <c r="G929" s="45"/>
      <c r="H929" s="45">
        <v>95173.47817302268</v>
      </c>
      <c r="I929" s="46">
        <v>0.13</v>
      </c>
      <c r="J929" s="45"/>
      <c r="K929" s="45"/>
      <c r="L929" s="45"/>
      <c r="M929" s="45"/>
      <c r="N929" s="45"/>
      <c r="O929" s="45">
        <v>95173.47817302268</v>
      </c>
      <c r="P929" s="45"/>
      <c r="Q929" s="45"/>
      <c r="R929" s="45"/>
      <c r="S929" s="45"/>
      <c r="T929" s="45"/>
      <c r="U929" s="45"/>
      <c r="V929" s="45">
        <v>95173.47817302268</v>
      </c>
      <c r="W929" s="45">
        <v>0.003446094938548059</v>
      </c>
      <c r="X929" s="45"/>
      <c r="Y929" s="45"/>
      <c r="Z929" s="45"/>
      <c r="AA929" s="45"/>
      <c r="AB929" s="45"/>
      <c r="AC929" s="45">
        <v>95173.47817302268</v>
      </c>
      <c r="AD929" s="45">
        <v>256.40587340387344</v>
      </c>
      <c r="AE929" s="45"/>
      <c r="AF929" s="45"/>
      <c r="AG929" s="45"/>
      <c r="AH929" s="45"/>
      <c r="AI929" s="45"/>
      <c r="AJ929" s="45">
        <v>95173.47817302268</v>
      </c>
      <c r="AK929" s="45">
        <v>0.021</v>
      </c>
      <c r="AL929" s="45"/>
      <c r="AM929" s="45"/>
      <c r="AN929" s="45"/>
      <c r="AO929" s="23"/>
      <c r="AP929" s="23"/>
      <c r="AQ929" s="45">
        <v>95173.47817302268</v>
      </c>
      <c r="AR929" s="45">
        <v>0.022</v>
      </c>
      <c r="AS929" s="23"/>
      <c r="AT929" s="23"/>
      <c r="AU929" s="23"/>
      <c r="AV929" s="23"/>
      <c r="AW929" s="23"/>
      <c r="AX929" s="45">
        <v>95173.47817302268</v>
      </c>
      <c r="AY929" s="23"/>
      <c r="AZ929" s="23"/>
      <c r="BA929" s="23"/>
      <c r="BB929" s="23"/>
      <c r="BC929" s="23"/>
      <c r="BD929" s="23"/>
      <c r="BE929" s="45">
        <v>95173.47817302268</v>
      </c>
      <c r="BF929" s="45">
        <v>9.0</v>
      </c>
      <c r="BG929" s="23"/>
      <c r="BH929" s="23"/>
      <c r="BI929" s="23"/>
      <c r="BJ929" s="23"/>
      <c r="BK929" s="23"/>
      <c r="BL929" s="45">
        <v>95173.47817302268</v>
      </c>
      <c r="BM929" s="45">
        <v>0.387</v>
      </c>
      <c r="BN929" s="23"/>
      <c r="BO929" s="23"/>
      <c r="BP929" s="23"/>
      <c r="BQ929" s="23"/>
      <c r="BR929" s="23"/>
      <c r="BS929" s="45">
        <v>95173.47817302268</v>
      </c>
      <c r="BT929" s="45">
        <v>0.066</v>
      </c>
      <c r="BU929" s="23"/>
      <c r="BV929" s="23"/>
      <c r="BW929" s="23"/>
      <c r="BX929" s="23"/>
      <c r="BY929" s="23"/>
      <c r="BZ929" s="23"/>
      <c r="CA929" s="23"/>
    </row>
    <row r="930" ht="15.75" customHeight="1">
      <c r="A930" s="45">
        <v>93871.92158305777</v>
      </c>
      <c r="B930" s="46">
        <v>0.07</v>
      </c>
      <c r="C930" s="45"/>
      <c r="D930" s="45"/>
      <c r="E930" s="45"/>
      <c r="F930" s="45"/>
      <c r="G930" s="45"/>
      <c r="H930" s="45">
        <v>93871.92158305777</v>
      </c>
      <c r="I930" s="46">
        <v>0.13</v>
      </c>
      <c r="J930" s="45"/>
      <c r="K930" s="45"/>
      <c r="L930" s="45"/>
      <c r="M930" s="45"/>
      <c r="N930" s="45"/>
      <c r="O930" s="45">
        <v>93871.92158305777</v>
      </c>
      <c r="P930" s="45"/>
      <c r="Q930" s="45"/>
      <c r="R930" s="45"/>
      <c r="S930" s="45"/>
      <c r="T930" s="45"/>
      <c r="U930" s="45"/>
      <c r="V930" s="45">
        <v>93871.92158305777</v>
      </c>
      <c r="W930" s="45">
        <v>0.0023153748958249323</v>
      </c>
      <c r="X930" s="45"/>
      <c r="Y930" s="45"/>
      <c r="Z930" s="45"/>
      <c r="AA930" s="45"/>
      <c r="AB930" s="45"/>
      <c r="AC930" s="45">
        <v>93871.92158305777</v>
      </c>
      <c r="AD930" s="45">
        <v>315.8856897061591</v>
      </c>
      <c r="AE930" s="45"/>
      <c r="AF930" s="45"/>
      <c r="AG930" s="45"/>
      <c r="AH930" s="45"/>
      <c r="AI930" s="45"/>
      <c r="AJ930" s="45">
        <v>93871.92158305777</v>
      </c>
      <c r="AK930" s="45">
        <v>0.021</v>
      </c>
      <c r="AL930" s="45"/>
      <c r="AM930" s="45"/>
      <c r="AN930" s="45"/>
      <c r="AO930" s="23"/>
      <c r="AP930" s="23"/>
      <c r="AQ930" s="45">
        <v>93871.92158305777</v>
      </c>
      <c r="AR930" s="45">
        <v>0.019</v>
      </c>
      <c r="AS930" s="23"/>
      <c r="AT930" s="23"/>
      <c r="AU930" s="23"/>
      <c r="AV930" s="23"/>
      <c r="AW930" s="23"/>
      <c r="AX930" s="45">
        <v>93871.92158305777</v>
      </c>
      <c r="AY930" s="23">
        <v>0.093</v>
      </c>
      <c r="AZ930" s="23"/>
      <c r="BA930" s="23"/>
      <c r="BB930" s="23"/>
      <c r="BC930" s="23"/>
      <c r="BD930" s="23"/>
      <c r="BE930" s="45">
        <v>93871.92158305777</v>
      </c>
      <c r="BF930" s="45">
        <v>9.0</v>
      </c>
      <c r="BG930" s="23"/>
      <c r="BH930" s="23"/>
      <c r="BI930" s="23"/>
      <c r="BJ930" s="23"/>
      <c r="BK930" s="23"/>
      <c r="BL930" s="45">
        <v>93871.92158305777</v>
      </c>
      <c r="BM930" s="45">
        <v>0.684</v>
      </c>
      <c r="BN930" s="23"/>
      <c r="BO930" s="23"/>
      <c r="BP930" s="23"/>
      <c r="BQ930" s="23"/>
      <c r="BR930" s="23"/>
      <c r="BS930" s="45">
        <v>93871.92158305777</v>
      </c>
      <c r="BT930" s="45">
        <v>0.069</v>
      </c>
      <c r="BU930" s="23"/>
      <c r="BV930" s="23"/>
      <c r="BW930" s="23"/>
      <c r="BX930" s="23"/>
      <c r="BY930" s="23"/>
      <c r="BZ930" s="23"/>
      <c r="CA930" s="23"/>
    </row>
    <row r="931" ht="15.75" customHeight="1">
      <c r="A931" s="45">
        <v>93010.13330471395</v>
      </c>
      <c r="B931" s="46">
        <v>0.067</v>
      </c>
      <c r="C931" s="45"/>
      <c r="D931" s="45"/>
      <c r="E931" s="45"/>
      <c r="F931" s="45"/>
      <c r="G931" s="45"/>
      <c r="H931" s="45">
        <v>93010.13330471395</v>
      </c>
      <c r="I931" s="46">
        <v>0.13</v>
      </c>
      <c r="J931" s="45"/>
      <c r="K931" s="45"/>
      <c r="L931" s="45"/>
      <c r="M931" s="45"/>
      <c r="N931" s="45"/>
      <c r="O931" s="45">
        <v>93010.13330471395</v>
      </c>
      <c r="P931" s="45">
        <v>8.25559316436886E-4</v>
      </c>
      <c r="Q931" s="45"/>
      <c r="R931" s="45"/>
      <c r="S931" s="45"/>
      <c r="T931" s="45"/>
      <c r="U931" s="45"/>
      <c r="V931" s="45">
        <v>93010.13330471395</v>
      </c>
      <c r="W931" s="45">
        <v>0.0025658383554858417</v>
      </c>
      <c r="X931" s="45"/>
      <c r="Y931" s="45"/>
      <c r="Z931" s="45"/>
      <c r="AA931" s="45"/>
      <c r="AB931" s="45"/>
      <c r="AC931" s="45">
        <v>93010.13330471395</v>
      </c>
      <c r="AD931" s="45">
        <v>350.0371501692397</v>
      </c>
      <c r="AE931" s="45"/>
      <c r="AF931" s="45"/>
      <c r="AG931" s="45"/>
      <c r="AH931" s="45"/>
      <c r="AI931" s="45"/>
      <c r="AJ931" s="45">
        <v>93010.13330471395</v>
      </c>
      <c r="AK931" s="45">
        <v>0.021</v>
      </c>
      <c r="AL931" s="45"/>
      <c r="AM931" s="45"/>
      <c r="AN931" s="45"/>
      <c r="AO931" s="23"/>
      <c r="AP931" s="23"/>
      <c r="AQ931" s="45">
        <v>93010.13330471395</v>
      </c>
      <c r="AR931" s="45">
        <v>0.017</v>
      </c>
      <c r="AS931" s="23"/>
      <c r="AT931" s="23"/>
      <c r="AU931" s="23"/>
      <c r="AV931" s="23"/>
      <c r="AW931" s="23"/>
      <c r="AX931" s="45">
        <v>93010.13330471395</v>
      </c>
      <c r="AY931" s="23">
        <v>0.093</v>
      </c>
      <c r="AZ931" s="23"/>
      <c r="BA931" s="23"/>
      <c r="BB931" s="23"/>
      <c r="BC931" s="23"/>
      <c r="BD931" s="23"/>
      <c r="BE931" s="45">
        <v>93010.13330471395</v>
      </c>
      <c r="BF931" s="45">
        <v>9.0</v>
      </c>
      <c r="BG931" s="23"/>
      <c r="BH931" s="23"/>
      <c r="BI931" s="23"/>
      <c r="BJ931" s="23"/>
      <c r="BK931" s="23"/>
      <c r="BL931" s="45">
        <v>93010.13330471395</v>
      </c>
      <c r="BM931" s="45">
        <v>0.895</v>
      </c>
      <c r="BN931" s="23"/>
      <c r="BO931" s="23"/>
      <c r="BP931" s="23"/>
      <c r="BQ931" s="23"/>
      <c r="BR931" s="23"/>
      <c r="BS931" s="45">
        <v>93010.13330471395</v>
      </c>
      <c r="BT931" s="45">
        <v>0.11</v>
      </c>
      <c r="BU931" s="23"/>
      <c r="BV931" s="23"/>
      <c r="BW931" s="23"/>
      <c r="BX931" s="23"/>
      <c r="BY931" s="23"/>
      <c r="BZ931" s="23"/>
      <c r="CA931" s="23"/>
    </row>
    <row r="932" ht="15.75" customHeight="1">
      <c r="A932" s="45">
        <v>91596.77795476887</v>
      </c>
      <c r="B932" s="46">
        <v>0.063</v>
      </c>
      <c r="C932" s="45"/>
      <c r="D932" s="45"/>
      <c r="E932" s="45"/>
      <c r="F932" s="45"/>
      <c r="G932" s="45"/>
      <c r="H932" s="45">
        <v>91596.77795476887</v>
      </c>
      <c r="I932" s="46">
        <v>0.13</v>
      </c>
      <c r="J932" s="45"/>
      <c r="K932" s="45"/>
      <c r="L932" s="45"/>
      <c r="M932" s="45"/>
      <c r="N932" s="45"/>
      <c r="O932" s="45">
        <v>91596.77795476887</v>
      </c>
      <c r="P932" s="45">
        <v>9.70026505406519E-4</v>
      </c>
      <c r="Q932" s="45"/>
      <c r="R932" s="45"/>
      <c r="S932" s="45"/>
      <c r="T932" s="45"/>
      <c r="U932" s="45"/>
      <c r="V932" s="45">
        <v>91596.77795476887</v>
      </c>
      <c r="W932" s="45">
        <v>0.0029749642323002607</v>
      </c>
      <c r="X932" s="45"/>
      <c r="Y932" s="45"/>
      <c r="Z932" s="45"/>
      <c r="AA932" s="45"/>
      <c r="AB932" s="45"/>
      <c r="AC932" s="45">
        <v>91596.77795476887</v>
      </c>
      <c r="AD932" s="45">
        <v>493.1238422133474</v>
      </c>
      <c r="AE932" s="45"/>
      <c r="AF932" s="45"/>
      <c r="AG932" s="45"/>
      <c r="AH932" s="45"/>
      <c r="AI932" s="45"/>
      <c r="AJ932" s="45">
        <v>91596.77795476887</v>
      </c>
      <c r="AK932" s="45">
        <v>0.022</v>
      </c>
      <c r="AL932" s="45"/>
      <c r="AM932" s="45"/>
      <c r="AN932" s="45"/>
      <c r="AO932" s="23"/>
      <c r="AP932" s="23"/>
      <c r="AQ932" s="45">
        <v>91596.77795476887</v>
      </c>
      <c r="AR932" s="45">
        <v>0.015</v>
      </c>
      <c r="AS932" s="23"/>
      <c r="AT932" s="23"/>
      <c r="AU932" s="23"/>
      <c r="AV932" s="23"/>
      <c r="AW932" s="23"/>
      <c r="AX932" s="45">
        <v>91596.77795476887</v>
      </c>
      <c r="AY932" s="23">
        <v>0.093</v>
      </c>
      <c r="AZ932" s="23"/>
      <c r="BA932" s="23"/>
      <c r="BB932" s="23"/>
      <c r="BC932" s="23"/>
      <c r="BD932" s="23"/>
      <c r="BE932" s="45">
        <v>91596.77795476887</v>
      </c>
      <c r="BF932" s="45">
        <v>9.0</v>
      </c>
      <c r="BG932" s="23"/>
      <c r="BH932" s="23"/>
      <c r="BI932" s="23"/>
      <c r="BJ932" s="23"/>
      <c r="BK932" s="23"/>
      <c r="BL932" s="45">
        <v>91596.77795476887</v>
      </c>
      <c r="BM932" s="45">
        <v>1.017</v>
      </c>
      <c r="BN932" s="23"/>
      <c r="BO932" s="23"/>
      <c r="BP932" s="23"/>
      <c r="BQ932" s="23"/>
      <c r="BR932" s="23"/>
      <c r="BS932" s="45">
        <v>91596.77795476887</v>
      </c>
      <c r="BT932" s="45">
        <v>0.163</v>
      </c>
      <c r="BU932" s="23"/>
      <c r="BV932" s="23"/>
      <c r="BW932" s="23"/>
      <c r="BX932" s="23"/>
      <c r="BY932" s="23"/>
      <c r="BZ932" s="23"/>
      <c r="CA932" s="23"/>
    </row>
    <row r="933" ht="15.75" customHeight="1">
      <c r="A933" s="45">
        <v>90008.80018353126</v>
      </c>
      <c r="B933" s="46">
        <v>0.079</v>
      </c>
      <c r="C933" s="45"/>
      <c r="D933" s="45"/>
      <c r="E933" s="45"/>
      <c r="F933" s="45"/>
      <c r="G933" s="45"/>
      <c r="H933" s="45">
        <v>90008.80018353126</v>
      </c>
      <c r="I933" s="46">
        <v>0.13</v>
      </c>
      <c r="J933" s="45"/>
      <c r="K933" s="45"/>
      <c r="L933" s="45"/>
      <c r="M933" s="45"/>
      <c r="N933" s="45"/>
      <c r="O933" s="45">
        <v>90008.80018353126</v>
      </c>
      <c r="P933" s="45"/>
      <c r="Q933" s="45"/>
      <c r="R933" s="45"/>
      <c r="S933" s="45"/>
      <c r="T933" s="45"/>
      <c r="U933" s="45"/>
      <c r="V933" s="45">
        <v>90008.80018353126</v>
      </c>
      <c r="W933" s="45"/>
      <c r="X933" s="45"/>
      <c r="Y933" s="45"/>
      <c r="Z933" s="45"/>
      <c r="AA933" s="45"/>
      <c r="AB933" s="45"/>
      <c r="AC933" s="45">
        <v>90008.80018353126</v>
      </c>
      <c r="AD933" s="45">
        <v>672.3106776318095</v>
      </c>
      <c r="AE933" s="45"/>
      <c r="AF933" s="45"/>
      <c r="AG933" s="45"/>
      <c r="AH933" s="45"/>
      <c r="AI933" s="45"/>
      <c r="AJ933" s="45">
        <v>90008.80018353126</v>
      </c>
      <c r="AK933" s="45">
        <v>0.022</v>
      </c>
      <c r="AL933" s="45"/>
      <c r="AM933" s="45"/>
      <c r="AN933" s="45"/>
      <c r="AO933" s="23"/>
      <c r="AP933" s="23"/>
      <c r="AQ933" s="45">
        <v>90008.80018353126</v>
      </c>
      <c r="AR933" s="45">
        <v>0.014</v>
      </c>
      <c r="AS933" s="23"/>
      <c r="AT933" s="23"/>
      <c r="AU933" s="23"/>
      <c r="AV933" s="23"/>
      <c r="AW933" s="23"/>
      <c r="AX933" s="45">
        <v>90008.80018353126</v>
      </c>
      <c r="AY933" s="23">
        <v>0.093</v>
      </c>
      <c r="AZ933" s="23"/>
      <c r="BA933" s="23"/>
      <c r="BB933" s="23"/>
      <c r="BC933" s="23"/>
      <c r="BD933" s="23"/>
      <c r="BE933" s="45">
        <v>90008.80018353126</v>
      </c>
      <c r="BF933" s="45">
        <v>9.0</v>
      </c>
      <c r="BG933" s="23"/>
      <c r="BH933" s="23"/>
      <c r="BI933" s="23"/>
      <c r="BJ933" s="23"/>
      <c r="BK933" s="23"/>
      <c r="BL933" s="45">
        <v>90008.80018353126</v>
      </c>
      <c r="BM933" s="45">
        <v>1.388</v>
      </c>
      <c r="BN933" s="23"/>
      <c r="BO933" s="23"/>
      <c r="BP933" s="23"/>
      <c r="BQ933" s="23"/>
      <c r="BR933" s="23"/>
      <c r="BS933" s="45">
        <v>90008.80018353126</v>
      </c>
      <c r="BT933" s="45">
        <v>0.232</v>
      </c>
      <c r="BU933" s="23"/>
      <c r="BV933" s="23"/>
      <c r="BW933" s="23"/>
      <c r="BX933" s="23"/>
      <c r="BY933" s="23"/>
      <c r="BZ933" s="23"/>
      <c r="CA933" s="23"/>
    </row>
    <row r="934" ht="15.75" customHeight="1">
      <c r="A934" s="45">
        <v>88429.61441218795</v>
      </c>
      <c r="B934" s="46">
        <v>0.076</v>
      </c>
      <c r="C934" s="45"/>
      <c r="D934" s="45"/>
      <c r="E934" s="45"/>
      <c r="F934" s="45"/>
      <c r="G934" s="45"/>
      <c r="H934" s="45">
        <v>88429.61441218795</v>
      </c>
      <c r="I934" s="46">
        <v>0.13</v>
      </c>
      <c r="J934" s="45"/>
      <c r="K934" s="45"/>
      <c r="L934" s="45"/>
      <c r="M934" s="45"/>
      <c r="N934" s="45"/>
      <c r="O934" s="45">
        <v>88429.61441218795</v>
      </c>
      <c r="P934" s="45">
        <v>7.038728649189764E-4</v>
      </c>
      <c r="Q934" s="45"/>
      <c r="R934" s="45"/>
      <c r="S934" s="45"/>
      <c r="T934" s="45"/>
      <c r="U934" s="45"/>
      <c r="V934" s="45">
        <v>88429.61441218795</v>
      </c>
      <c r="W934" s="45">
        <v>0.0021898266908590377</v>
      </c>
      <c r="X934" s="45"/>
      <c r="Y934" s="45"/>
      <c r="Z934" s="45"/>
      <c r="AA934" s="45"/>
      <c r="AB934" s="45"/>
      <c r="AC934" s="45">
        <v>88429.61441218795</v>
      </c>
      <c r="AD934" s="45">
        <v>663.20465494588</v>
      </c>
      <c r="AE934" s="45"/>
      <c r="AF934" s="45"/>
      <c r="AG934" s="45"/>
      <c r="AH934" s="45"/>
      <c r="AI934" s="45"/>
      <c r="AJ934" s="45">
        <v>88429.61441218795</v>
      </c>
      <c r="AK934" s="45">
        <v>0.022</v>
      </c>
      <c r="AL934" s="45"/>
      <c r="AM934" s="45"/>
      <c r="AN934" s="45"/>
      <c r="AO934" s="23"/>
      <c r="AP934" s="23"/>
      <c r="AQ934" s="45">
        <v>88429.61441218795</v>
      </c>
      <c r="AR934" s="45">
        <v>0.012</v>
      </c>
      <c r="AS934" s="23"/>
      <c r="AT934" s="23"/>
      <c r="AU934" s="23"/>
      <c r="AV934" s="23"/>
      <c r="AW934" s="23"/>
      <c r="AX934" s="45">
        <v>88429.61441218795</v>
      </c>
      <c r="AY934" s="23">
        <v>0.093</v>
      </c>
      <c r="AZ934" s="23"/>
      <c r="BA934" s="23"/>
      <c r="BB934" s="23"/>
      <c r="BC934" s="23"/>
      <c r="BD934" s="23"/>
      <c r="BE934" s="45">
        <v>88429.61441218795</v>
      </c>
      <c r="BF934" s="45">
        <v>9.0</v>
      </c>
      <c r="BG934" s="23"/>
      <c r="BH934" s="23"/>
      <c r="BI934" s="23"/>
      <c r="BJ934" s="23"/>
      <c r="BK934" s="23"/>
      <c r="BL934" s="45">
        <v>88429.61441218795</v>
      </c>
      <c r="BM934" s="45">
        <v>1.432</v>
      </c>
      <c r="BN934" s="23"/>
      <c r="BO934" s="23"/>
      <c r="BP934" s="23"/>
      <c r="BQ934" s="23"/>
      <c r="BR934" s="23"/>
      <c r="BS934" s="45">
        <v>88429.61441218795</v>
      </c>
      <c r="BT934" s="45">
        <v>0.248</v>
      </c>
      <c r="BU934" s="23"/>
      <c r="BV934" s="23"/>
      <c r="BW934" s="23"/>
      <c r="BX934" s="23"/>
      <c r="BY934" s="23"/>
      <c r="BZ934" s="23"/>
      <c r="CA934" s="23"/>
    </row>
    <row r="935" ht="15.75" customHeight="1">
      <c r="A935" s="45">
        <v>87074.69625783712</v>
      </c>
      <c r="B935" s="46">
        <v>0.058</v>
      </c>
      <c r="C935" s="45"/>
      <c r="D935" s="45"/>
      <c r="E935" s="45"/>
      <c r="F935" s="45"/>
      <c r="G935" s="45"/>
      <c r="H935" s="45">
        <v>87074.69625783712</v>
      </c>
      <c r="I935" s="46">
        <v>0.104</v>
      </c>
      <c r="J935" s="45"/>
      <c r="K935" s="45"/>
      <c r="L935" s="45"/>
      <c r="M935" s="45"/>
      <c r="N935" s="45"/>
      <c r="O935" s="45">
        <v>87074.69625783712</v>
      </c>
      <c r="P935" s="45"/>
      <c r="Q935" s="45"/>
      <c r="R935" s="45"/>
      <c r="S935" s="45"/>
      <c r="T935" s="45"/>
      <c r="U935" s="45"/>
      <c r="V935" s="45">
        <v>87074.69625783712</v>
      </c>
      <c r="W935" s="45">
        <v>0.001836079264585777</v>
      </c>
      <c r="X935" s="45"/>
      <c r="Y935" s="45"/>
      <c r="Z935" s="45"/>
      <c r="AA935" s="45"/>
      <c r="AB935" s="45"/>
      <c r="AC935" s="45">
        <v>87074.69625783712</v>
      </c>
      <c r="AD935" s="45">
        <v>773.7323991231033</v>
      </c>
      <c r="AE935" s="45"/>
      <c r="AF935" s="45"/>
      <c r="AG935" s="45"/>
      <c r="AH935" s="45"/>
      <c r="AI935" s="45"/>
      <c r="AJ935" s="45">
        <v>87074.69625783712</v>
      </c>
      <c r="AK935" s="45">
        <v>0.022</v>
      </c>
      <c r="AL935" s="45"/>
      <c r="AM935" s="45"/>
      <c r="AN935" s="45"/>
      <c r="AO935" s="23"/>
      <c r="AP935" s="23"/>
      <c r="AQ935" s="45">
        <v>87074.69625783712</v>
      </c>
      <c r="AR935" s="45">
        <v>0.011</v>
      </c>
      <c r="AS935" s="23"/>
      <c r="AT935" s="23"/>
      <c r="AU935" s="23"/>
      <c r="AV935" s="23"/>
      <c r="AW935" s="23"/>
      <c r="AX935" s="45">
        <v>87074.69625783712</v>
      </c>
      <c r="AY935" s="23">
        <v>0.093</v>
      </c>
      <c r="AZ935" s="23"/>
      <c r="BA935" s="23"/>
      <c r="BB935" s="23"/>
      <c r="BC935" s="23"/>
      <c r="BD935" s="23"/>
      <c r="BE935" s="45">
        <v>87074.69625783712</v>
      </c>
      <c r="BF935" s="45">
        <v>9.0</v>
      </c>
      <c r="BG935" s="23"/>
      <c r="BH935" s="23"/>
      <c r="BI935" s="23"/>
      <c r="BJ935" s="23"/>
      <c r="BK935" s="23"/>
      <c r="BL935" s="45">
        <v>87074.69625783712</v>
      </c>
      <c r="BM935" s="45">
        <v>1.518</v>
      </c>
      <c r="BN935" s="23"/>
      <c r="BO935" s="23"/>
      <c r="BP935" s="23"/>
      <c r="BQ935" s="23"/>
      <c r="BR935" s="23"/>
      <c r="BS935" s="45">
        <v>87074.69625783712</v>
      </c>
      <c r="BT935" s="45">
        <v>0.265</v>
      </c>
      <c r="BU935" s="23"/>
      <c r="BV935" s="23"/>
      <c r="BW935" s="23"/>
      <c r="BX935" s="23"/>
      <c r="BY935" s="23"/>
      <c r="BZ935" s="23"/>
      <c r="CA935" s="23"/>
    </row>
    <row r="936" ht="15.75" customHeight="1">
      <c r="A936" s="45">
        <v>85468.83908194865</v>
      </c>
      <c r="B936" s="46">
        <v>0.081</v>
      </c>
      <c r="C936" s="45"/>
      <c r="D936" s="45"/>
      <c r="E936" s="45"/>
      <c r="F936" s="45"/>
      <c r="G936" s="45"/>
      <c r="H936" s="45">
        <v>85468.83908194865</v>
      </c>
      <c r="I936" s="46">
        <v>0.102</v>
      </c>
      <c r="J936" s="45"/>
      <c r="K936" s="45"/>
      <c r="L936" s="45"/>
      <c r="M936" s="45"/>
      <c r="N936" s="45"/>
      <c r="O936" s="45">
        <v>85468.83908194865</v>
      </c>
      <c r="P936" s="45">
        <v>8.675639527177646E-4</v>
      </c>
      <c r="Q936" s="45"/>
      <c r="R936" s="45"/>
      <c r="S936" s="45"/>
      <c r="T936" s="45"/>
      <c r="U936" s="45"/>
      <c r="V936" s="45">
        <v>85468.83908194865</v>
      </c>
      <c r="W936" s="45">
        <v>0.0026719764793772817</v>
      </c>
      <c r="X936" s="45"/>
      <c r="Y936" s="45"/>
      <c r="Z936" s="45"/>
      <c r="AA936" s="45"/>
      <c r="AB936" s="45"/>
      <c r="AC936" s="45">
        <v>85468.83908194865</v>
      </c>
      <c r="AD936" s="45">
        <v>771.1679579713463</v>
      </c>
      <c r="AE936" s="45"/>
      <c r="AF936" s="45"/>
      <c r="AG936" s="45"/>
      <c r="AH936" s="45"/>
      <c r="AI936" s="45"/>
      <c r="AJ936" s="45">
        <v>85468.83908194865</v>
      </c>
      <c r="AK936" s="45">
        <v>0.022</v>
      </c>
      <c r="AL936" s="45"/>
      <c r="AM936" s="45"/>
      <c r="AN936" s="45"/>
      <c r="AO936" s="23"/>
      <c r="AP936" s="23"/>
      <c r="AQ936" s="45">
        <v>85468.83908194865</v>
      </c>
      <c r="AR936" s="45">
        <v>0.01</v>
      </c>
      <c r="AS936" s="23"/>
      <c r="AT936" s="23"/>
      <c r="AU936" s="23"/>
      <c r="AV936" s="23"/>
      <c r="AW936" s="23"/>
      <c r="AX936" s="45">
        <v>85468.83908194865</v>
      </c>
      <c r="AY936" s="23">
        <v>0.093</v>
      </c>
      <c r="AZ936" s="23"/>
      <c r="BA936" s="23"/>
      <c r="BB936" s="23"/>
      <c r="BC936" s="23"/>
      <c r="BD936" s="23"/>
      <c r="BE936" s="45">
        <v>85468.83908194865</v>
      </c>
      <c r="BF936" s="45">
        <v>9.0</v>
      </c>
      <c r="BG936" s="23"/>
      <c r="BH936" s="23"/>
      <c r="BI936" s="23"/>
      <c r="BJ936" s="23"/>
      <c r="BK936" s="23"/>
      <c r="BL936" s="45">
        <v>85468.83908194865</v>
      </c>
      <c r="BM936" s="45">
        <v>1.598</v>
      </c>
      <c r="BN936" s="23"/>
      <c r="BO936" s="23"/>
      <c r="BP936" s="23"/>
      <c r="BQ936" s="23"/>
      <c r="BR936" s="23"/>
      <c r="BS936" s="45">
        <v>85468.83908194865</v>
      </c>
      <c r="BT936" s="45">
        <v>0.34</v>
      </c>
      <c r="BU936" s="23"/>
      <c r="BV936" s="23"/>
      <c r="BW936" s="23"/>
      <c r="BX936" s="23"/>
      <c r="BY936" s="23"/>
      <c r="BZ936" s="23"/>
      <c r="CA936" s="23"/>
    </row>
    <row r="937" ht="15.75" customHeight="1">
      <c r="A937" s="45">
        <v>83973.98062888176</v>
      </c>
      <c r="B937" s="46">
        <v>0.085</v>
      </c>
      <c r="C937" s="45"/>
      <c r="D937" s="45"/>
      <c r="E937" s="45"/>
      <c r="F937" s="45"/>
      <c r="G937" s="45"/>
      <c r="H937" s="45">
        <v>83973.98062888176</v>
      </c>
      <c r="I937" s="46">
        <v>0.105</v>
      </c>
      <c r="J937" s="45"/>
      <c r="K937" s="45"/>
      <c r="L937" s="45"/>
      <c r="M937" s="45"/>
      <c r="N937" s="45"/>
      <c r="O937" s="45">
        <v>83973.98062888176</v>
      </c>
      <c r="P937" s="45"/>
      <c r="Q937" s="45"/>
      <c r="R937" s="45"/>
      <c r="S937" s="45"/>
      <c r="T937" s="45"/>
      <c r="U937" s="45"/>
      <c r="V937" s="45">
        <v>83973.98062888176</v>
      </c>
      <c r="W937" s="45"/>
      <c r="X937" s="45"/>
      <c r="Y937" s="45"/>
      <c r="Z937" s="45"/>
      <c r="AA937" s="45"/>
      <c r="AB937" s="45"/>
      <c r="AC937" s="45">
        <v>83973.98062888176</v>
      </c>
      <c r="AD937" s="45">
        <v>797.7733260056376</v>
      </c>
      <c r="AE937" s="45"/>
      <c r="AF937" s="45"/>
      <c r="AG937" s="45"/>
      <c r="AH937" s="45"/>
      <c r="AI937" s="45"/>
      <c r="AJ937" s="45">
        <v>83973.98062888176</v>
      </c>
      <c r="AK937" s="45">
        <v>0.022</v>
      </c>
      <c r="AL937" s="45"/>
      <c r="AM937" s="45"/>
      <c r="AN937" s="45"/>
      <c r="AO937" s="23"/>
      <c r="AP937" s="23"/>
      <c r="AQ937" s="45">
        <v>83973.98062888176</v>
      </c>
      <c r="AR937" s="45">
        <v>0.009</v>
      </c>
      <c r="AS937" s="23"/>
      <c r="AT937" s="23"/>
      <c r="AU937" s="23"/>
      <c r="AV937" s="23"/>
      <c r="AW937" s="23"/>
      <c r="AX937" s="45">
        <v>83973.98062888176</v>
      </c>
      <c r="AY937" s="23">
        <v>0.268</v>
      </c>
      <c r="AZ937" s="23"/>
      <c r="BA937" s="23"/>
      <c r="BB937" s="23"/>
      <c r="BC937" s="23"/>
      <c r="BD937" s="23"/>
      <c r="BE937" s="45">
        <v>83973.98062888176</v>
      </c>
      <c r="BF937" s="45">
        <v>9.0</v>
      </c>
      <c r="BG937" s="23"/>
      <c r="BH937" s="23"/>
      <c r="BI937" s="23"/>
      <c r="BJ937" s="23"/>
      <c r="BK937" s="23"/>
      <c r="BL937" s="45">
        <v>83973.98062888176</v>
      </c>
      <c r="BM937" s="45">
        <v>1.656</v>
      </c>
      <c r="BN937" s="23"/>
      <c r="BO937" s="23"/>
      <c r="BP937" s="23"/>
      <c r="BQ937" s="23"/>
      <c r="BR937" s="23"/>
      <c r="BS937" s="45">
        <v>83973.98062888176</v>
      </c>
      <c r="BT937" s="45">
        <v>0.389</v>
      </c>
      <c r="BU937" s="23"/>
      <c r="BV937" s="23"/>
      <c r="BW937" s="23"/>
      <c r="BX937" s="23"/>
      <c r="BY937" s="23"/>
      <c r="BZ937" s="23"/>
      <c r="CA937" s="23"/>
    </row>
    <row r="938" ht="15.75" customHeight="1">
      <c r="A938" s="45">
        <v>17477.22317998993</v>
      </c>
      <c r="B938" s="46">
        <v>0.047</v>
      </c>
      <c r="C938" s="45"/>
      <c r="D938" s="45"/>
      <c r="E938" s="45"/>
      <c r="F938" s="45"/>
      <c r="G938" s="45"/>
      <c r="H938" s="45">
        <v>17477.22317998993</v>
      </c>
      <c r="I938" s="46">
        <v>0.37</v>
      </c>
      <c r="J938" s="45"/>
      <c r="K938" s="45"/>
      <c r="L938" s="45"/>
      <c r="M938" s="45"/>
      <c r="N938" s="45"/>
      <c r="O938" s="45">
        <v>17477.22317998993</v>
      </c>
      <c r="P938" s="45"/>
      <c r="Q938" s="45"/>
      <c r="R938" s="45"/>
      <c r="S938" s="45"/>
      <c r="T938" s="45"/>
      <c r="U938" s="45"/>
      <c r="V938" s="45">
        <v>17477.22317998993</v>
      </c>
      <c r="W938" s="45"/>
      <c r="X938" s="45"/>
      <c r="Y938" s="45"/>
      <c r="Z938" s="45"/>
      <c r="AA938" s="45"/>
      <c r="AB938" s="45"/>
      <c r="AC938" s="45">
        <v>17477.22317998993</v>
      </c>
      <c r="AD938" s="45">
        <v>22.52371559554581</v>
      </c>
      <c r="AE938" s="45"/>
      <c r="AF938" s="45"/>
      <c r="AG938" s="45"/>
      <c r="AH938" s="45"/>
      <c r="AI938" s="45"/>
      <c r="AJ938" s="45">
        <v>17477.22317998993</v>
      </c>
      <c r="AK938" s="45">
        <v>0.019</v>
      </c>
      <c r="AL938" s="45"/>
      <c r="AM938" s="45"/>
      <c r="AN938" s="45"/>
      <c r="AO938" s="23"/>
      <c r="AP938" s="23"/>
      <c r="AQ938" s="45">
        <v>17477.22317998993</v>
      </c>
      <c r="AR938" s="45">
        <v>0.049</v>
      </c>
      <c r="AS938" s="23"/>
      <c r="AT938" s="23"/>
      <c r="AU938" s="23"/>
      <c r="AV938" s="23"/>
      <c r="AW938" s="23"/>
      <c r="AX938" s="45">
        <v>17477.22317998993</v>
      </c>
      <c r="AY938" s="23"/>
      <c r="AZ938" s="23"/>
      <c r="BA938" s="23"/>
      <c r="BB938" s="23"/>
      <c r="BC938" s="23"/>
      <c r="BD938" s="23"/>
      <c r="BE938" s="45">
        <v>17477.22317998993</v>
      </c>
      <c r="BF938" s="45"/>
      <c r="BG938" s="23"/>
      <c r="BH938" s="23"/>
      <c r="BI938" s="23"/>
      <c r="BJ938" s="23"/>
      <c r="BK938" s="23"/>
      <c r="BL938" s="45">
        <v>17477.22317998993</v>
      </c>
      <c r="BM938" s="45">
        <v>0.064</v>
      </c>
      <c r="BN938" s="23"/>
      <c r="BO938" s="23"/>
      <c r="BP938" s="23"/>
      <c r="BQ938" s="23"/>
      <c r="BR938" s="23"/>
      <c r="BS938" s="45">
        <v>17477.22317998993</v>
      </c>
      <c r="BT938" s="45">
        <v>0.013</v>
      </c>
      <c r="BU938" s="23"/>
      <c r="BV938" s="23"/>
      <c r="BW938" s="23"/>
      <c r="BX938" s="23"/>
      <c r="BY938" s="23"/>
      <c r="BZ938" s="23"/>
      <c r="CA938" s="23"/>
    </row>
    <row r="939" ht="15.75" customHeight="1">
      <c r="A939" s="45">
        <v>17385.838556843933</v>
      </c>
      <c r="B939" s="46">
        <v>0.046</v>
      </c>
      <c r="C939" s="45"/>
      <c r="D939" s="45"/>
      <c r="E939" s="45"/>
      <c r="F939" s="45"/>
      <c r="G939" s="45"/>
      <c r="H939" s="45">
        <v>17385.838556843933</v>
      </c>
      <c r="I939" s="46">
        <v>0.374</v>
      </c>
      <c r="J939" s="45"/>
      <c r="K939" s="45"/>
      <c r="L939" s="45"/>
      <c r="M939" s="45"/>
      <c r="N939" s="45"/>
      <c r="O939" s="45">
        <v>17385.838556843933</v>
      </c>
      <c r="P939" s="45">
        <v>0.0014906997610003683</v>
      </c>
      <c r="Q939" s="45"/>
      <c r="R939" s="45"/>
      <c r="S939" s="45"/>
      <c r="T939" s="45"/>
      <c r="U939" s="45"/>
      <c r="V939" s="45">
        <v>17385.838556843933</v>
      </c>
      <c r="W939" s="45"/>
      <c r="X939" s="45"/>
      <c r="Y939" s="45"/>
      <c r="Z939" s="45"/>
      <c r="AA939" s="45"/>
      <c r="AB939" s="45"/>
      <c r="AC939" s="45">
        <v>17385.838556843933</v>
      </c>
      <c r="AD939" s="45">
        <v>24.383500387862966</v>
      </c>
      <c r="AE939" s="45"/>
      <c r="AF939" s="45"/>
      <c r="AG939" s="45"/>
      <c r="AH939" s="45"/>
      <c r="AI939" s="45"/>
      <c r="AJ939" s="45">
        <v>17385.838556843933</v>
      </c>
      <c r="AK939" s="45">
        <v>0.019</v>
      </c>
      <c r="AL939" s="45"/>
      <c r="AM939" s="45"/>
      <c r="AN939" s="45"/>
      <c r="AO939" s="23"/>
      <c r="AP939" s="23"/>
      <c r="AQ939" s="45">
        <v>17385.838556843933</v>
      </c>
      <c r="AR939" s="45">
        <v>0.047</v>
      </c>
      <c r="AS939" s="23"/>
      <c r="AT939" s="23"/>
      <c r="AU939" s="23"/>
      <c r="AV939" s="23"/>
      <c r="AW939" s="23"/>
      <c r="AX939" s="45">
        <v>17385.838556843933</v>
      </c>
      <c r="AY939" s="23"/>
      <c r="AZ939" s="23"/>
      <c r="BA939" s="23"/>
      <c r="BB939" s="23"/>
      <c r="BC939" s="23"/>
      <c r="BD939" s="23"/>
      <c r="BE939" s="45">
        <v>17385.838556843933</v>
      </c>
      <c r="BF939" s="45"/>
      <c r="BG939" s="23"/>
      <c r="BH939" s="23"/>
      <c r="BI939" s="23"/>
      <c r="BJ939" s="23"/>
      <c r="BK939" s="23"/>
      <c r="BL939" s="45">
        <v>17385.838556843933</v>
      </c>
      <c r="BM939" s="45">
        <v>0.081</v>
      </c>
      <c r="BN939" s="23"/>
      <c r="BO939" s="23"/>
      <c r="BP939" s="23"/>
      <c r="BQ939" s="23"/>
      <c r="BR939" s="23"/>
      <c r="BS939" s="45">
        <v>17385.838556843933</v>
      </c>
      <c r="BT939" s="45">
        <v>0.017</v>
      </c>
      <c r="BU939" s="23"/>
      <c r="BV939" s="23"/>
      <c r="BW939" s="23"/>
      <c r="BX939" s="23"/>
      <c r="BY939" s="23"/>
      <c r="BZ939" s="23"/>
      <c r="CA939" s="23"/>
    </row>
    <row r="940" ht="15.75" customHeight="1">
      <c r="A940" s="45">
        <v>17236.870417492246</v>
      </c>
      <c r="B940" s="46">
        <v>0.048</v>
      </c>
      <c r="C940" s="45"/>
      <c r="D940" s="45"/>
      <c r="E940" s="45"/>
      <c r="F940" s="45"/>
      <c r="G940" s="45"/>
      <c r="H940" s="45">
        <v>17236.870417492246</v>
      </c>
      <c r="I940" s="46">
        <v>0.355</v>
      </c>
      <c r="J940" s="45"/>
      <c r="K940" s="45"/>
      <c r="L940" s="45"/>
      <c r="M940" s="45"/>
      <c r="N940" s="45"/>
      <c r="O940" s="45">
        <v>17236.870417492246</v>
      </c>
      <c r="P940" s="45">
        <v>0.0014137017744126528</v>
      </c>
      <c r="Q940" s="45"/>
      <c r="R940" s="45"/>
      <c r="S940" s="45"/>
      <c r="T940" s="45"/>
      <c r="U940" s="45"/>
      <c r="V940" s="45">
        <v>17236.870417492246</v>
      </c>
      <c r="W940" s="45">
        <v>0.004711384228507251</v>
      </c>
      <c r="X940" s="45"/>
      <c r="Y940" s="45"/>
      <c r="Z940" s="45"/>
      <c r="AA940" s="45"/>
      <c r="AB940" s="45"/>
      <c r="AC940" s="45">
        <v>17236.870417492246</v>
      </c>
      <c r="AD940" s="45">
        <v>51.16176079953144</v>
      </c>
      <c r="AE940" s="45"/>
      <c r="AF940" s="45"/>
      <c r="AG940" s="45"/>
      <c r="AH940" s="45"/>
      <c r="AI940" s="45"/>
      <c r="AJ940" s="45">
        <v>17236.870417492246</v>
      </c>
      <c r="AK940" s="45">
        <v>0.019</v>
      </c>
      <c r="AL940" s="45"/>
      <c r="AM940" s="45"/>
      <c r="AN940" s="45"/>
      <c r="AO940" s="23"/>
      <c r="AP940" s="23"/>
      <c r="AQ940" s="45">
        <v>17236.870417492246</v>
      </c>
      <c r="AR940" s="45">
        <v>0.044</v>
      </c>
      <c r="AS940" s="23"/>
      <c r="AT940" s="23"/>
      <c r="AU940" s="23"/>
      <c r="AV940" s="23"/>
      <c r="AW940" s="23"/>
      <c r="AX940" s="45">
        <v>17236.870417492246</v>
      </c>
      <c r="AY940" s="23"/>
      <c r="AZ940" s="23"/>
      <c r="BA940" s="23"/>
      <c r="BB940" s="23"/>
      <c r="BC940" s="23"/>
      <c r="BD940" s="23"/>
      <c r="BE940" s="45">
        <v>17236.870417492246</v>
      </c>
      <c r="BF940" s="45"/>
      <c r="BG940" s="23"/>
      <c r="BH940" s="23"/>
      <c r="BI940" s="23"/>
      <c r="BJ940" s="23"/>
      <c r="BK940" s="23"/>
      <c r="BL940" s="45">
        <v>17236.870417492246</v>
      </c>
      <c r="BM940" s="45">
        <v>0.088</v>
      </c>
      <c r="BN940" s="23"/>
      <c r="BO940" s="23"/>
      <c r="BP940" s="23"/>
      <c r="BQ940" s="23"/>
      <c r="BR940" s="23"/>
      <c r="BS940" s="45">
        <v>17236.870417492246</v>
      </c>
      <c r="BT940" s="45">
        <v>0.02</v>
      </c>
      <c r="BU940" s="23"/>
      <c r="BV940" s="23"/>
      <c r="BW940" s="23"/>
      <c r="BX940" s="23"/>
      <c r="BY940" s="23"/>
      <c r="BZ940" s="23"/>
      <c r="CA940" s="23"/>
    </row>
    <row r="941" ht="15.75" customHeight="1">
      <c r="A941" s="45">
        <v>17152.89838794942</v>
      </c>
      <c r="B941" s="46">
        <v>0.074</v>
      </c>
      <c r="C941" s="45"/>
      <c r="D941" s="45"/>
      <c r="E941" s="45"/>
      <c r="F941" s="45"/>
      <c r="G941" s="45"/>
      <c r="H941" s="45">
        <v>17152.89838794942</v>
      </c>
      <c r="I941" s="46">
        <v>0.319</v>
      </c>
      <c r="J941" s="45"/>
      <c r="K941" s="45"/>
      <c r="L941" s="45"/>
      <c r="M941" s="45"/>
      <c r="N941" s="45"/>
      <c r="O941" s="45">
        <v>17152.89838794942</v>
      </c>
      <c r="P941" s="45">
        <v>0.0013173485322622788</v>
      </c>
      <c r="Q941" s="45"/>
      <c r="R941" s="45"/>
      <c r="S941" s="45"/>
      <c r="T941" s="45"/>
      <c r="U941" s="45"/>
      <c r="V941" s="45">
        <v>17152.89838794942</v>
      </c>
      <c r="W941" s="45">
        <v>0.0044770405838138695</v>
      </c>
      <c r="X941" s="45"/>
      <c r="Y941" s="45"/>
      <c r="Z941" s="45"/>
      <c r="AA941" s="45"/>
      <c r="AB941" s="45"/>
      <c r="AC941" s="45">
        <v>17152.89838794942</v>
      </c>
      <c r="AD941" s="45">
        <v>58.33277633633707</v>
      </c>
      <c r="AE941" s="45"/>
      <c r="AF941" s="45"/>
      <c r="AG941" s="45"/>
      <c r="AH941" s="45"/>
      <c r="AI941" s="45"/>
      <c r="AJ941" s="45">
        <v>17152.89838794942</v>
      </c>
      <c r="AK941" s="45">
        <v>0.019</v>
      </c>
      <c r="AL941" s="45"/>
      <c r="AM941" s="45"/>
      <c r="AN941" s="45"/>
      <c r="AO941" s="23"/>
      <c r="AP941" s="23"/>
      <c r="AQ941" s="45">
        <v>17152.89838794942</v>
      </c>
      <c r="AR941" s="45">
        <v>0.042</v>
      </c>
      <c r="AS941" s="23"/>
      <c r="AT941" s="23"/>
      <c r="AU941" s="23"/>
      <c r="AV941" s="23"/>
      <c r="AW941" s="23"/>
      <c r="AX941" s="45">
        <v>17152.89838794942</v>
      </c>
      <c r="AY941" s="23"/>
      <c r="AZ941" s="23"/>
      <c r="BA941" s="23"/>
      <c r="BB941" s="23"/>
      <c r="BC941" s="23"/>
      <c r="BD941" s="23"/>
      <c r="BE941" s="45">
        <v>17152.89838794942</v>
      </c>
      <c r="BF941" s="45">
        <v>20.0</v>
      </c>
      <c r="BG941" s="23"/>
      <c r="BH941" s="23"/>
      <c r="BI941" s="23"/>
      <c r="BJ941" s="23"/>
      <c r="BK941" s="23"/>
      <c r="BL941" s="45">
        <v>17152.89838794942</v>
      </c>
      <c r="BM941" s="45">
        <v>0.129</v>
      </c>
      <c r="BN941" s="23"/>
      <c r="BO941" s="23"/>
      <c r="BP941" s="23"/>
      <c r="BQ941" s="23"/>
      <c r="BR941" s="23"/>
      <c r="BS941" s="45">
        <v>17152.89838794942</v>
      </c>
      <c r="BT941" s="45"/>
      <c r="BU941" s="23"/>
      <c r="BV941" s="23"/>
      <c r="BW941" s="23"/>
      <c r="BX941" s="23"/>
      <c r="BY941" s="23"/>
      <c r="BZ941" s="23"/>
      <c r="CA941" s="23"/>
    </row>
    <row r="942" ht="15.75" customHeight="1">
      <c r="A942" s="45">
        <v>16982.645967467975</v>
      </c>
      <c r="B942" s="46">
        <v>0.07</v>
      </c>
      <c r="C942" s="45"/>
      <c r="D942" s="45"/>
      <c r="E942" s="45"/>
      <c r="F942" s="45"/>
      <c r="G942" s="45"/>
      <c r="H942" s="45">
        <v>16982.645967467975</v>
      </c>
      <c r="I942" s="46">
        <v>0.315</v>
      </c>
      <c r="J942" s="45"/>
      <c r="K942" s="45"/>
      <c r="L942" s="45"/>
      <c r="M942" s="45"/>
      <c r="N942" s="45"/>
      <c r="O942" s="45">
        <v>16982.645967467975</v>
      </c>
      <c r="P942" s="45">
        <v>0.0012642974576244027</v>
      </c>
      <c r="Q942" s="45"/>
      <c r="R942" s="45"/>
      <c r="S942" s="45"/>
      <c r="T942" s="45"/>
      <c r="U942" s="45"/>
      <c r="V942" s="45">
        <v>16982.645967467975</v>
      </c>
      <c r="W942" s="45">
        <v>0.004017629658591614</v>
      </c>
      <c r="X942" s="45"/>
      <c r="Y942" s="45"/>
      <c r="Z942" s="45"/>
      <c r="AA942" s="45"/>
      <c r="AB942" s="45"/>
      <c r="AC942" s="45">
        <v>16982.645967467975</v>
      </c>
      <c r="AD942" s="45">
        <v>82.92445301909105</v>
      </c>
      <c r="AE942" s="45"/>
      <c r="AF942" s="45"/>
      <c r="AG942" s="45"/>
      <c r="AH942" s="45"/>
      <c r="AI942" s="45"/>
      <c r="AJ942" s="45">
        <v>16982.645967467975</v>
      </c>
      <c r="AK942" s="45">
        <v>0.02</v>
      </c>
      <c r="AL942" s="45"/>
      <c r="AM942" s="45"/>
      <c r="AN942" s="45"/>
      <c r="AO942" s="23"/>
      <c r="AP942" s="23"/>
      <c r="AQ942" s="45">
        <v>16982.645967467975</v>
      </c>
      <c r="AR942" s="45">
        <v>0.039</v>
      </c>
      <c r="AS942" s="23"/>
      <c r="AT942" s="23"/>
      <c r="AU942" s="23"/>
      <c r="AV942" s="23"/>
      <c r="AW942" s="23"/>
      <c r="AX942" s="45">
        <v>16982.645967467975</v>
      </c>
      <c r="AY942" s="23"/>
      <c r="AZ942" s="23"/>
      <c r="BA942" s="23"/>
      <c r="BB942" s="23"/>
      <c r="BC942" s="23"/>
      <c r="BD942" s="23"/>
      <c r="BE942" s="45">
        <v>16982.645967467975</v>
      </c>
      <c r="BF942" s="45">
        <v>13.0</v>
      </c>
      <c r="BG942" s="23"/>
      <c r="BH942" s="23"/>
      <c r="BI942" s="23"/>
      <c r="BJ942" s="23"/>
      <c r="BK942" s="23"/>
      <c r="BL942" s="45">
        <v>16982.645967467975</v>
      </c>
      <c r="BM942" s="45">
        <v>0.172</v>
      </c>
      <c r="BN942" s="23"/>
      <c r="BO942" s="23"/>
      <c r="BP942" s="23"/>
      <c r="BQ942" s="23"/>
      <c r="BR942" s="23"/>
      <c r="BS942" s="45">
        <v>16982.645967467975</v>
      </c>
      <c r="BT942" s="45"/>
      <c r="BU942" s="23"/>
      <c r="BV942" s="23"/>
      <c r="BW942" s="23"/>
      <c r="BX942" s="23"/>
      <c r="BY942" s="23"/>
      <c r="BZ942" s="23"/>
      <c r="CA942" s="23"/>
    </row>
    <row r="943" ht="15.75" customHeight="1">
      <c r="A943" s="45">
        <v>16839.36046993036</v>
      </c>
      <c r="B943" s="46">
        <v>0.06</v>
      </c>
      <c r="C943" s="45"/>
      <c r="D943" s="45"/>
      <c r="E943" s="45"/>
      <c r="F943" s="45"/>
      <c r="G943" s="45"/>
      <c r="H943" s="45">
        <v>16839.36046993036</v>
      </c>
      <c r="I943" s="46">
        <v>0.306</v>
      </c>
      <c r="J943" s="45"/>
      <c r="K943" s="45"/>
      <c r="L943" s="45"/>
      <c r="M943" s="45"/>
      <c r="N943" s="45"/>
      <c r="O943" s="45">
        <v>16839.36046993036</v>
      </c>
      <c r="P943" s="45">
        <v>0.0010235495558681528</v>
      </c>
      <c r="Q943" s="45"/>
      <c r="R943" s="45"/>
      <c r="S943" s="45"/>
      <c r="T943" s="45"/>
      <c r="U943" s="45"/>
      <c r="V943" s="45">
        <v>16839.36046993036</v>
      </c>
      <c r="W943" s="45">
        <v>0.0032800290678574565</v>
      </c>
      <c r="X943" s="45"/>
      <c r="Y943" s="45"/>
      <c r="Z943" s="45"/>
      <c r="AA943" s="45"/>
      <c r="AB943" s="45"/>
      <c r="AC943" s="45">
        <v>16839.36046993036</v>
      </c>
      <c r="AD943" s="45">
        <v>68.47411955343792</v>
      </c>
      <c r="AE943" s="45"/>
      <c r="AF943" s="45"/>
      <c r="AG943" s="45"/>
      <c r="AH943" s="45"/>
      <c r="AI943" s="45"/>
      <c r="AJ943" s="45">
        <v>16839.36046993036</v>
      </c>
      <c r="AK943" s="45">
        <v>0.02</v>
      </c>
      <c r="AL943" s="45"/>
      <c r="AM943" s="45"/>
      <c r="AN943" s="45"/>
      <c r="AO943" s="23"/>
      <c r="AP943" s="23"/>
      <c r="AQ943" s="45">
        <v>16839.36046993036</v>
      </c>
      <c r="AR943" s="45">
        <v>0.037</v>
      </c>
      <c r="AS943" s="23"/>
      <c r="AT943" s="23"/>
      <c r="AU943" s="23"/>
      <c r="AV943" s="23"/>
      <c r="AW943" s="23"/>
      <c r="AX943" s="45">
        <v>16839.36046993036</v>
      </c>
      <c r="AY943" s="23">
        <v>0.398</v>
      </c>
      <c r="AZ943" s="23"/>
      <c r="BA943" s="23"/>
      <c r="BB943" s="23"/>
      <c r="BC943" s="23"/>
      <c r="BD943" s="23"/>
      <c r="BE943" s="45">
        <v>16839.36046993036</v>
      </c>
      <c r="BF943" s="45">
        <v>13.0</v>
      </c>
      <c r="BG943" s="23"/>
      <c r="BH943" s="23"/>
      <c r="BI943" s="23"/>
      <c r="BJ943" s="23"/>
      <c r="BK943" s="23"/>
      <c r="BL943" s="45">
        <v>16839.36046993036</v>
      </c>
      <c r="BM943" s="45">
        <v>0.221</v>
      </c>
      <c r="BN943" s="23"/>
      <c r="BO943" s="23"/>
      <c r="BP943" s="23"/>
      <c r="BQ943" s="23"/>
      <c r="BR943" s="23"/>
      <c r="BS943" s="45">
        <v>16839.36046993036</v>
      </c>
      <c r="BT943" s="45"/>
      <c r="BU943" s="23"/>
      <c r="BV943" s="23"/>
      <c r="BW943" s="23"/>
      <c r="BX943" s="23"/>
      <c r="BY943" s="23"/>
      <c r="BZ943" s="23"/>
      <c r="CA943" s="23"/>
    </row>
    <row r="944" ht="15.75" customHeight="1">
      <c r="A944" s="45">
        <v>16661.17079299987</v>
      </c>
      <c r="B944" s="46">
        <v>0.054</v>
      </c>
      <c r="C944" s="45"/>
      <c r="D944" s="45"/>
      <c r="E944" s="45"/>
      <c r="F944" s="45"/>
      <c r="G944" s="45"/>
      <c r="H944" s="45">
        <v>16661.17079299987</v>
      </c>
      <c r="I944" s="46">
        <v>0.269</v>
      </c>
      <c r="J944" s="45"/>
      <c r="K944" s="45"/>
      <c r="L944" s="45"/>
      <c r="M944" s="45"/>
      <c r="N944" s="45"/>
      <c r="O944" s="45">
        <v>16661.17079299987</v>
      </c>
      <c r="P944" s="45">
        <v>0.0010158249905450134</v>
      </c>
      <c r="Q944" s="45"/>
      <c r="R944" s="45"/>
      <c r="S944" s="45"/>
      <c r="T944" s="45"/>
      <c r="U944" s="45"/>
      <c r="V944" s="45">
        <v>16661.17079299987</v>
      </c>
      <c r="W944" s="45">
        <v>0.0033408921131347735</v>
      </c>
      <c r="X944" s="45"/>
      <c r="Y944" s="45"/>
      <c r="Z944" s="45"/>
      <c r="AA944" s="45"/>
      <c r="AB944" s="45"/>
      <c r="AC944" s="45">
        <v>16661.17079299987</v>
      </c>
      <c r="AD944" s="45">
        <v>82.82880692136264</v>
      </c>
      <c r="AE944" s="45"/>
      <c r="AF944" s="45"/>
      <c r="AG944" s="45"/>
      <c r="AH944" s="45"/>
      <c r="AI944" s="45"/>
      <c r="AJ944" s="45">
        <v>16661.17079299987</v>
      </c>
      <c r="AK944" s="45">
        <v>0.021</v>
      </c>
      <c r="AL944" s="45"/>
      <c r="AM944" s="45"/>
      <c r="AN944" s="45"/>
      <c r="AO944" s="23"/>
      <c r="AP944" s="23"/>
      <c r="AQ944" s="45">
        <v>16661.17079299987</v>
      </c>
      <c r="AR944" s="45">
        <v>0.035</v>
      </c>
      <c r="AS944" s="23"/>
      <c r="AT944" s="23"/>
      <c r="AU944" s="23"/>
      <c r="AV944" s="23"/>
      <c r="AW944" s="23"/>
      <c r="AX944" s="45">
        <v>16661.17079299987</v>
      </c>
      <c r="AY944" s="23">
        <v>0.398</v>
      </c>
      <c r="AZ944" s="23"/>
      <c r="BA944" s="23"/>
      <c r="BB944" s="23"/>
      <c r="BC944" s="23"/>
      <c r="BD944" s="23"/>
      <c r="BE944" s="45">
        <v>16661.17079299987</v>
      </c>
      <c r="BF944" s="45">
        <v>13.0</v>
      </c>
      <c r="BG944" s="23"/>
      <c r="BH944" s="23"/>
      <c r="BI944" s="23"/>
      <c r="BJ944" s="23"/>
      <c r="BK944" s="23"/>
      <c r="BL944" s="45">
        <v>16661.17079299987</v>
      </c>
      <c r="BM944" s="45">
        <v>0.303</v>
      </c>
      <c r="BN944" s="23"/>
      <c r="BO944" s="23"/>
      <c r="BP944" s="23"/>
      <c r="BQ944" s="23"/>
      <c r="BR944" s="23"/>
      <c r="BS944" s="45">
        <v>16661.17079299987</v>
      </c>
      <c r="BT944" s="45"/>
      <c r="BU944" s="23"/>
      <c r="BV944" s="23"/>
      <c r="BW944" s="23"/>
      <c r="BX944" s="23"/>
      <c r="BY944" s="23"/>
      <c r="BZ944" s="23"/>
      <c r="CA944" s="23"/>
    </row>
    <row r="945" ht="15.75" customHeight="1">
      <c r="A945" s="45">
        <v>16460.868377244835</v>
      </c>
      <c r="B945" s="46">
        <v>0.057</v>
      </c>
      <c r="C945" s="45"/>
      <c r="D945" s="45"/>
      <c r="E945" s="45"/>
      <c r="F945" s="45"/>
      <c r="G945" s="45"/>
      <c r="H945" s="45">
        <v>16460.868377244835</v>
      </c>
      <c r="I945" s="46">
        <v>0.218</v>
      </c>
      <c r="J945" s="45"/>
      <c r="K945" s="45"/>
      <c r="L945" s="45"/>
      <c r="M945" s="45"/>
      <c r="N945" s="45"/>
      <c r="O945" s="45">
        <v>16460.868377244835</v>
      </c>
      <c r="P945" s="45"/>
      <c r="Q945" s="45"/>
      <c r="R945" s="45"/>
      <c r="S945" s="45"/>
      <c r="T945" s="45"/>
      <c r="U945" s="45"/>
      <c r="V945" s="45">
        <v>16460.868377244835</v>
      </c>
      <c r="W945" s="45"/>
      <c r="X945" s="45"/>
      <c r="Y945" s="45"/>
      <c r="Z945" s="45"/>
      <c r="AA945" s="45"/>
      <c r="AB945" s="45"/>
      <c r="AC945" s="45">
        <v>16460.868377244835</v>
      </c>
      <c r="AD945" s="45">
        <v>87.47362304186248</v>
      </c>
      <c r="AE945" s="45"/>
      <c r="AF945" s="45"/>
      <c r="AG945" s="45"/>
      <c r="AH945" s="45"/>
      <c r="AI945" s="45"/>
      <c r="AJ945" s="45">
        <v>16460.868377244835</v>
      </c>
      <c r="AK945" s="45">
        <v>0.022</v>
      </c>
      <c r="AL945" s="45"/>
      <c r="AM945" s="45"/>
      <c r="AN945" s="45"/>
      <c r="AO945" s="23"/>
      <c r="AP945" s="23"/>
      <c r="AQ945" s="45">
        <v>16460.868377244835</v>
      </c>
      <c r="AR945" s="45">
        <v>0.033</v>
      </c>
      <c r="AS945" s="23"/>
      <c r="AT945" s="23"/>
      <c r="AU945" s="23"/>
      <c r="AV945" s="23"/>
      <c r="AW945" s="23"/>
      <c r="AX945" s="45">
        <v>16460.868377244835</v>
      </c>
      <c r="AY945" s="23">
        <v>0.398</v>
      </c>
      <c r="AZ945" s="23"/>
      <c r="BA945" s="23"/>
      <c r="BB945" s="23"/>
      <c r="BC945" s="23"/>
      <c r="BD945" s="23"/>
      <c r="BE945" s="45">
        <v>16460.868377244835</v>
      </c>
      <c r="BF945" s="45">
        <v>13.0</v>
      </c>
      <c r="BG945" s="23"/>
      <c r="BH945" s="23"/>
      <c r="BI945" s="23"/>
      <c r="BJ945" s="23"/>
      <c r="BK945" s="23"/>
      <c r="BL945" s="45">
        <v>16460.868377244835</v>
      </c>
      <c r="BM945" s="45">
        <v>0.46</v>
      </c>
      <c r="BN945" s="23"/>
      <c r="BO945" s="23"/>
      <c r="BP945" s="23"/>
      <c r="BQ945" s="23"/>
      <c r="BR945" s="23"/>
      <c r="BS945" s="45">
        <v>16460.868377244835</v>
      </c>
      <c r="BT945" s="45">
        <v>0.09</v>
      </c>
      <c r="BU945" s="23"/>
      <c r="BV945" s="23"/>
      <c r="BW945" s="23"/>
      <c r="BX945" s="23"/>
      <c r="BY945" s="23"/>
      <c r="BZ945" s="23"/>
      <c r="CA945" s="23"/>
    </row>
    <row r="946" ht="15.75" customHeight="1">
      <c r="A946" s="45">
        <v>16258.228159846007</v>
      </c>
      <c r="B946" s="46">
        <v>0.064</v>
      </c>
      <c r="C946" s="45"/>
      <c r="D946" s="45"/>
      <c r="E946" s="45"/>
      <c r="F946" s="45"/>
      <c r="G946" s="45"/>
      <c r="H946" s="45">
        <v>16258.228159846007</v>
      </c>
      <c r="I946" s="46">
        <v>0.206</v>
      </c>
      <c r="J946" s="45"/>
      <c r="K946" s="45"/>
      <c r="L946" s="45"/>
      <c r="M946" s="45"/>
      <c r="N946" s="45"/>
      <c r="O946" s="45">
        <v>16258.228159846007</v>
      </c>
      <c r="P946" s="45">
        <v>0.0011827559200466113</v>
      </c>
      <c r="Q946" s="45"/>
      <c r="R946" s="45"/>
      <c r="S946" s="45"/>
      <c r="T946" s="45"/>
      <c r="U946" s="45"/>
      <c r="V946" s="45">
        <v>16258.228159846007</v>
      </c>
      <c r="W946" s="45">
        <v>0.0038331319027329488</v>
      </c>
      <c r="X946" s="45"/>
      <c r="Y946" s="45"/>
      <c r="Z946" s="45"/>
      <c r="AA946" s="45"/>
      <c r="AB946" s="45"/>
      <c r="AC946" s="45">
        <v>16258.228159846007</v>
      </c>
      <c r="AD946" s="45">
        <v>94.57489534091401</v>
      </c>
      <c r="AE946" s="45"/>
      <c r="AF946" s="45"/>
      <c r="AG946" s="45"/>
      <c r="AH946" s="45"/>
      <c r="AI946" s="45"/>
      <c r="AJ946" s="45">
        <v>16258.228159846007</v>
      </c>
      <c r="AK946" s="45">
        <v>0.022</v>
      </c>
      <c r="AL946" s="45"/>
      <c r="AM946" s="45"/>
      <c r="AN946" s="45"/>
      <c r="AO946" s="23"/>
      <c r="AP946" s="23"/>
      <c r="AQ946" s="45">
        <v>16258.228159846007</v>
      </c>
      <c r="AR946" s="45">
        <v>0.032</v>
      </c>
      <c r="AS946" s="23"/>
      <c r="AT946" s="23"/>
      <c r="AU946" s="23"/>
      <c r="AV946" s="23"/>
      <c r="AW946" s="23"/>
      <c r="AX946" s="45">
        <v>16258.228159846007</v>
      </c>
      <c r="AY946" s="23">
        <v>0.338</v>
      </c>
      <c r="AZ946" s="23"/>
      <c r="BA946" s="23"/>
      <c r="BB946" s="23"/>
      <c r="BC946" s="23"/>
      <c r="BD946" s="23"/>
      <c r="BE946" s="45">
        <v>16258.228159846007</v>
      </c>
      <c r="BF946" s="45">
        <v>13.0</v>
      </c>
      <c r="BG946" s="23"/>
      <c r="BH946" s="23"/>
      <c r="BI946" s="23"/>
      <c r="BJ946" s="23"/>
      <c r="BK946" s="23"/>
      <c r="BL946" s="45">
        <v>16258.228159846007</v>
      </c>
      <c r="BM946" s="45">
        <v>0.67</v>
      </c>
      <c r="BN946" s="23"/>
      <c r="BO946" s="23"/>
      <c r="BP946" s="23"/>
      <c r="BQ946" s="23"/>
      <c r="BR946" s="23"/>
      <c r="BS946" s="45">
        <v>16258.228159846007</v>
      </c>
      <c r="BT946" s="45">
        <v>0.098</v>
      </c>
      <c r="BU946" s="23"/>
      <c r="BV946" s="23"/>
      <c r="BW946" s="23"/>
      <c r="BX946" s="23"/>
      <c r="BY946" s="23"/>
      <c r="BZ946" s="23"/>
      <c r="CA946" s="23"/>
    </row>
    <row r="947" ht="15.75" customHeight="1">
      <c r="A947" s="45">
        <v>16084.547488738777</v>
      </c>
      <c r="B947" s="46">
        <v>0.064</v>
      </c>
      <c r="C947" s="45"/>
      <c r="D947" s="45"/>
      <c r="E947" s="45"/>
      <c r="F947" s="45"/>
      <c r="G947" s="45"/>
      <c r="H947" s="45">
        <v>16084.547488738777</v>
      </c>
      <c r="I947" s="46">
        <v>0.217</v>
      </c>
      <c r="J947" s="45"/>
      <c r="K947" s="45"/>
      <c r="L947" s="45"/>
      <c r="M947" s="45"/>
      <c r="N947" s="45"/>
      <c r="O947" s="45">
        <v>16084.547488738777</v>
      </c>
      <c r="P947" s="45">
        <v>9.823281964117516E-4</v>
      </c>
      <c r="Q947" s="45"/>
      <c r="R947" s="45"/>
      <c r="S947" s="45"/>
      <c r="T947" s="45"/>
      <c r="U947" s="45"/>
      <c r="V947" s="45">
        <v>16084.547488738777</v>
      </c>
      <c r="W947" s="45">
        <v>0.0032358826340466345</v>
      </c>
      <c r="X947" s="45"/>
      <c r="Y947" s="45"/>
      <c r="Z947" s="45"/>
      <c r="AA947" s="45"/>
      <c r="AB947" s="45"/>
      <c r="AC947" s="45">
        <v>16084.547488738777</v>
      </c>
      <c r="AD947" s="45">
        <v>90.561304202531</v>
      </c>
      <c r="AE947" s="45"/>
      <c r="AF947" s="45"/>
      <c r="AG947" s="45"/>
      <c r="AH947" s="45"/>
      <c r="AI947" s="45"/>
      <c r="AJ947" s="45">
        <v>16084.547488738777</v>
      </c>
      <c r="AK947" s="45">
        <v>0.023</v>
      </c>
      <c r="AL947" s="45"/>
      <c r="AM947" s="45"/>
      <c r="AN947" s="45"/>
      <c r="AO947" s="23"/>
      <c r="AP947" s="23"/>
      <c r="AQ947" s="45">
        <v>16084.547488738777</v>
      </c>
      <c r="AR947" s="45">
        <v>0.03</v>
      </c>
      <c r="AS947" s="23"/>
      <c r="AT947" s="23"/>
      <c r="AU947" s="23"/>
      <c r="AV947" s="23"/>
      <c r="AW947" s="23"/>
      <c r="AX947" s="45">
        <v>16084.547488738777</v>
      </c>
      <c r="AY947" s="23">
        <v>0.243</v>
      </c>
      <c r="AZ947" s="23"/>
      <c r="BA947" s="23"/>
      <c r="BB947" s="23"/>
      <c r="BC947" s="23"/>
      <c r="BD947" s="23"/>
      <c r="BE947" s="45">
        <v>16084.547488738777</v>
      </c>
      <c r="BF947" s="45">
        <v>13.0</v>
      </c>
      <c r="BG947" s="23"/>
      <c r="BH947" s="23"/>
      <c r="BI947" s="23"/>
      <c r="BJ947" s="23"/>
      <c r="BK947" s="23"/>
      <c r="BL947" s="45">
        <v>16084.547488738777</v>
      </c>
      <c r="BM947" s="45">
        <v>0.842</v>
      </c>
      <c r="BN947" s="23"/>
      <c r="BO947" s="23"/>
      <c r="BP947" s="23"/>
      <c r="BQ947" s="23"/>
      <c r="BR947" s="23"/>
      <c r="BS947" s="45">
        <v>16084.547488738777</v>
      </c>
      <c r="BT947" s="45">
        <v>0.1</v>
      </c>
      <c r="BU947" s="23"/>
      <c r="BV947" s="23"/>
      <c r="BW947" s="23"/>
      <c r="BX947" s="23"/>
      <c r="BY947" s="23"/>
      <c r="BZ947" s="23"/>
      <c r="CA947" s="23"/>
    </row>
    <row r="948" ht="15.75" customHeight="1">
      <c r="A948" s="45">
        <v>15881.765210646956</v>
      </c>
      <c r="B948" s="46">
        <v>0.063</v>
      </c>
      <c r="C948" s="45"/>
      <c r="D948" s="45"/>
      <c r="E948" s="45"/>
      <c r="F948" s="45"/>
      <c r="G948" s="45"/>
      <c r="H948" s="45">
        <v>15881.765210646956</v>
      </c>
      <c r="I948" s="46">
        <v>0.201</v>
      </c>
      <c r="J948" s="45"/>
      <c r="K948" s="45"/>
      <c r="L948" s="45"/>
      <c r="M948" s="45"/>
      <c r="N948" s="45"/>
      <c r="O948" s="45">
        <v>15881.765210646956</v>
      </c>
      <c r="P948" s="45"/>
      <c r="Q948" s="45"/>
      <c r="R948" s="45"/>
      <c r="S948" s="45"/>
      <c r="T948" s="45"/>
      <c r="U948" s="45"/>
      <c r="V948" s="45">
        <v>15881.765210646956</v>
      </c>
      <c r="W948" s="45"/>
      <c r="X948" s="45"/>
      <c r="Y948" s="45"/>
      <c r="Z948" s="45"/>
      <c r="AA948" s="45"/>
      <c r="AB948" s="45"/>
      <c r="AC948" s="45">
        <v>15881.765210646956</v>
      </c>
      <c r="AD948" s="45">
        <v>117.59336876616909</v>
      </c>
      <c r="AE948" s="45"/>
      <c r="AF948" s="45"/>
      <c r="AG948" s="45"/>
      <c r="AH948" s="45"/>
      <c r="AI948" s="45"/>
      <c r="AJ948" s="45">
        <v>15881.765210646956</v>
      </c>
      <c r="AK948" s="45">
        <v>0.023</v>
      </c>
      <c r="AL948" s="45"/>
      <c r="AM948" s="45"/>
      <c r="AN948" s="45"/>
      <c r="AO948" s="23"/>
      <c r="AP948" s="23"/>
      <c r="AQ948" s="45">
        <v>15881.765210646956</v>
      </c>
      <c r="AR948" s="45">
        <v>0.029</v>
      </c>
      <c r="AS948" s="23"/>
      <c r="AT948" s="23"/>
      <c r="AU948" s="23"/>
      <c r="AV948" s="23"/>
      <c r="AW948" s="23"/>
      <c r="AX948" s="45">
        <v>15881.765210646956</v>
      </c>
      <c r="AY948" s="23">
        <v>0.243</v>
      </c>
      <c r="AZ948" s="23"/>
      <c r="BA948" s="23"/>
      <c r="BB948" s="23"/>
      <c r="BC948" s="23"/>
      <c r="BD948" s="23"/>
      <c r="BE948" s="45">
        <v>15881.765210646956</v>
      </c>
      <c r="BF948" s="45">
        <v>13.0</v>
      </c>
      <c r="BG948" s="23"/>
      <c r="BH948" s="23"/>
      <c r="BI948" s="23"/>
      <c r="BJ948" s="23"/>
      <c r="BK948" s="23"/>
      <c r="BL948" s="45">
        <v>15881.765210646956</v>
      </c>
      <c r="BM948" s="45">
        <v>0.925</v>
      </c>
      <c r="BN948" s="23"/>
      <c r="BO948" s="23"/>
      <c r="BP948" s="23"/>
      <c r="BQ948" s="23"/>
      <c r="BR948" s="23"/>
      <c r="BS948" s="45">
        <v>15881.765210646956</v>
      </c>
      <c r="BT948" s="45">
        <v>0.102</v>
      </c>
      <c r="BU948" s="23"/>
      <c r="BV948" s="23"/>
      <c r="BW948" s="23"/>
      <c r="BX948" s="23"/>
      <c r="BY948" s="23"/>
      <c r="BZ948" s="23"/>
      <c r="CA948" s="23"/>
    </row>
    <row r="949" ht="15.75" customHeight="1">
      <c r="A949" s="45">
        <v>15667.528137116682</v>
      </c>
      <c r="B949" s="46">
        <v>0.06</v>
      </c>
      <c r="C949" s="45"/>
      <c r="D949" s="45"/>
      <c r="E949" s="45"/>
      <c r="F949" s="45"/>
      <c r="G949" s="45"/>
      <c r="H949" s="45">
        <v>15667.528137116682</v>
      </c>
      <c r="I949" s="46">
        <v>0.166</v>
      </c>
      <c r="J949" s="45"/>
      <c r="K949" s="45"/>
      <c r="L949" s="45"/>
      <c r="M949" s="45"/>
      <c r="N949" s="45"/>
      <c r="O949" s="45">
        <v>15667.528137116682</v>
      </c>
      <c r="P949" s="45">
        <v>0.0010620109076689532</v>
      </c>
      <c r="Q949" s="45"/>
      <c r="R949" s="45"/>
      <c r="S949" s="45"/>
      <c r="T949" s="45"/>
      <c r="U949" s="45"/>
      <c r="V949" s="45">
        <v>15667.528137116682</v>
      </c>
      <c r="W949" s="45">
        <v>0.0034485400345434934</v>
      </c>
      <c r="X949" s="45"/>
      <c r="Y949" s="45"/>
      <c r="Z949" s="45"/>
      <c r="AA949" s="45"/>
      <c r="AB949" s="45"/>
      <c r="AC949" s="45">
        <v>15667.528137116682</v>
      </c>
      <c r="AD949" s="45">
        <v>146.68458348658362</v>
      </c>
      <c r="AE949" s="45"/>
      <c r="AF949" s="45"/>
      <c r="AG949" s="45"/>
      <c r="AH949" s="45"/>
      <c r="AI949" s="45"/>
      <c r="AJ949" s="45">
        <v>15667.528137116682</v>
      </c>
      <c r="AK949" s="45">
        <v>0.023</v>
      </c>
      <c r="AL949" s="45"/>
      <c r="AM949" s="45"/>
      <c r="AN949" s="45"/>
      <c r="AO949" s="23"/>
      <c r="AP949" s="23"/>
      <c r="AQ949" s="45">
        <v>15667.528137116682</v>
      </c>
      <c r="AR949" s="45">
        <v>0.028</v>
      </c>
      <c r="AS949" s="23"/>
      <c r="AT949" s="23"/>
      <c r="AU949" s="23"/>
      <c r="AV949" s="23"/>
      <c r="AW949" s="23"/>
      <c r="AX949" s="45">
        <v>15667.528137116682</v>
      </c>
      <c r="AY949" s="23">
        <v>0.246</v>
      </c>
      <c r="AZ949" s="23"/>
      <c r="BA949" s="23"/>
      <c r="BB949" s="23"/>
      <c r="BC949" s="23"/>
      <c r="BD949" s="23"/>
      <c r="BE949" s="45">
        <v>15667.528137116682</v>
      </c>
      <c r="BF949" s="45">
        <v>13.0</v>
      </c>
      <c r="BG949" s="23"/>
      <c r="BH949" s="23"/>
      <c r="BI949" s="23"/>
      <c r="BJ949" s="23"/>
      <c r="BK949" s="23"/>
      <c r="BL949" s="45">
        <v>15667.528137116682</v>
      </c>
      <c r="BM949" s="45">
        <v>1.068</v>
      </c>
      <c r="BN949" s="23"/>
      <c r="BO949" s="23"/>
      <c r="BP949" s="23"/>
      <c r="BQ949" s="23"/>
      <c r="BR949" s="23"/>
      <c r="BS949" s="45">
        <v>15667.528137116682</v>
      </c>
      <c r="BT949" s="45">
        <v>0.125</v>
      </c>
      <c r="BU949" s="23"/>
      <c r="BV949" s="23"/>
      <c r="BW949" s="23"/>
      <c r="BX949" s="23"/>
      <c r="BY949" s="23"/>
      <c r="BZ949" s="23"/>
      <c r="CA949" s="23"/>
    </row>
    <row r="950" ht="15.75" customHeight="1">
      <c r="A950" s="45">
        <v>15449.791900829756</v>
      </c>
      <c r="B950" s="46">
        <v>0.063</v>
      </c>
      <c r="C950" s="45"/>
      <c r="D950" s="45"/>
      <c r="E950" s="45"/>
      <c r="F950" s="45"/>
      <c r="G950" s="45"/>
      <c r="H950" s="45">
        <v>15449.791900829756</v>
      </c>
      <c r="I950" s="46">
        <v>0.181</v>
      </c>
      <c r="J950" s="45"/>
      <c r="K950" s="45"/>
      <c r="L950" s="45"/>
      <c r="M950" s="45"/>
      <c r="N950" s="45"/>
      <c r="O950" s="45">
        <v>15449.791900829756</v>
      </c>
      <c r="P950" s="45"/>
      <c r="Q950" s="45"/>
      <c r="R950" s="45"/>
      <c r="S950" s="45"/>
      <c r="T950" s="45"/>
      <c r="U950" s="45"/>
      <c r="V950" s="45">
        <v>15449.791900829756</v>
      </c>
      <c r="W950" s="45"/>
      <c r="X950" s="45"/>
      <c r="Y950" s="45"/>
      <c r="Z950" s="45"/>
      <c r="AA950" s="45"/>
      <c r="AB950" s="45"/>
      <c r="AC950" s="45">
        <v>15449.791900829756</v>
      </c>
      <c r="AD950" s="45">
        <v>150.18859396299067</v>
      </c>
      <c r="AE950" s="45"/>
      <c r="AF950" s="45"/>
      <c r="AG950" s="45"/>
      <c r="AH950" s="45"/>
      <c r="AI950" s="45"/>
      <c r="AJ950" s="45">
        <v>15449.791900829756</v>
      </c>
      <c r="AK950" s="45">
        <v>0.023</v>
      </c>
      <c r="AL950" s="45"/>
      <c r="AM950" s="45"/>
      <c r="AN950" s="45"/>
      <c r="AO950" s="23"/>
      <c r="AP950" s="23"/>
      <c r="AQ950" s="45">
        <v>15449.791900829756</v>
      </c>
      <c r="AR950" s="45">
        <v>0.027</v>
      </c>
      <c r="AS950" s="23"/>
      <c r="AT950" s="23"/>
      <c r="AU950" s="23"/>
      <c r="AV950" s="23"/>
      <c r="AW950" s="23"/>
      <c r="AX950" s="45">
        <v>15449.791900829756</v>
      </c>
      <c r="AY950" s="23">
        <v>0.246</v>
      </c>
      <c r="AZ950" s="23"/>
      <c r="BA950" s="23"/>
      <c r="BB950" s="23"/>
      <c r="BC950" s="23"/>
      <c r="BD950" s="23"/>
      <c r="BE950" s="45">
        <v>15449.791900829756</v>
      </c>
      <c r="BF950" s="45">
        <v>12.0</v>
      </c>
      <c r="BG950" s="23"/>
      <c r="BH950" s="23"/>
      <c r="BI950" s="23"/>
      <c r="BJ950" s="23"/>
      <c r="BK950" s="23"/>
      <c r="BL950" s="45">
        <v>15449.791900829756</v>
      </c>
      <c r="BM950" s="45">
        <v>1.207</v>
      </c>
      <c r="BN950" s="23"/>
      <c r="BO950" s="23"/>
      <c r="BP950" s="23"/>
      <c r="BQ950" s="23"/>
      <c r="BR950" s="23"/>
      <c r="BS950" s="45">
        <v>15449.791900829756</v>
      </c>
      <c r="BT950" s="45">
        <v>0.164</v>
      </c>
      <c r="BU950" s="23"/>
      <c r="BV950" s="23"/>
      <c r="BW950" s="23"/>
      <c r="BX950" s="23"/>
      <c r="BY950" s="23"/>
      <c r="BZ950" s="23"/>
      <c r="CA950" s="23"/>
    </row>
    <row r="951" ht="15.75" customHeight="1">
      <c r="A951" s="45">
        <v>1019.9730001031928</v>
      </c>
      <c r="B951" s="46">
        <v>0.021</v>
      </c>
      <c r="C951" s="45"/>
      <c r="D951" s="45"/>
      <c r="E951" s="45"/>
      <c r="F951" s="45"/>
      <c r="G951" s="45"/>
      <c r="H951" s="45">
        <v>1019.9730001031928</v>
      </c>
      <c r="I951" s="46">
        <v>0.153</v>
      </c>
      <c r="J951" s="45"/>
      <c r="K951" s="45"/>
      <c r="L951" s="45"/>
      <c r="M951" s="45"/>
      <c r="N951" s="45"/>
      <c r="O951" s="45">
        <v>1019.9730001031928</v>
      </c>
      <c r="P951" s="45"/>
      <c r="Q951" s="45"/>
      <c r="R951" s="45"/>
      <c r="S951" s="45"/>
      <c r="T951" s="45"/>
      <c r="U951" s="45"/>
      <c r="V951" s="45">
        <v>1019.9730001031928</v>
      </c>
      <c r="W951" s="45"/>
      <c r="X951" s="45"/>
      <c r="Y951" s="45"/>
      <c r="Z951" s="45"/>
      <c r="AA951" s="45"/>
      <c r="AB951" s="45"/>
      <c r="AC951" s="45">
        <v>1019.9730001031928</v>
      </c>
      <c r="AD951" s="45">
        <v>0.6191567085629373</v>
      </c>
      <c r="AE951" s="45"/>
      <c r="AF951" s="45"/>
      <c r="AG951" s="45"/>
      <c r="AH951" s="45"/>
      <c r="AI951" s="45"/>
      <c r="AJ951" s="45">
        <v>1019.9730001031928</v>
      </c>
      <c r="AK951" s="45">
        <v>0.021</v>
      </c>
      <c r="AL951" s="45"/>
      <c r="AM951" s="45"/>
      <c r="AN951" s="45"/>
      <c r="AO951" s="23"/>
      <c r="AP951" s="23"/>
      <c r="AQ951" s="45">
        <v>1019.9730001031928</v>
      </c>
      <c r="AR951" s="45">
        <v>0.059</v>
      </c>
      <c r="AS951" s="23"/>
      <c r="AT951" s="23"/>
      <c r="AU951" s="23"/>
      <c r="AV951" s="23"/>
      <c r="AW951" s="23"/>
      <c r="AX951" s="45">
        <v>1019.9730001031928</v>
      </c>
      <c r="AY951" s="23"/>
      <c r="AZ951" s="23"/>
      <c r="BA951" s="23"/>
      <c r="BB951" s="23"/>
      <c r="BC951" s="23"/>
      <c r="BD951" s="23"/>
      <c r="BE951" s="45">
        <v>1019.9730001031928</v>
      </c>
      <c r="BF951" s="45"/>
      <c r="BG951" s="23"/>
      <c r="BH951" s="23"/>
      <c r="BI951" s="23"/>
      <c r="BJ951" s="23"/>
      <c r="BK951" s="23"/>
      <c r="BL951" s="45">
        <v>1019.9730001031928</v>
      </c>
      <c r="BM951" s="45">
        <v>0.0</v>
      </c>
      <c r="BN951" s="23"/>
      <c r="BO951" s="23"/>
      <c r="BP951" s="23"/>
      <c r="BQ951" s="23"/>
      <c r="BR951" s="23"/>
      <c r="BS951" s="45">
        <v>1019.9730001031928</v>
      </c>
      <c r="BT951" s="45"/>
      <c r="BU951" s="23"/>
      <c r="BV951" s="23"/>
      <c r="BW951" s="23"/>
      <c r="BX951" s="23"/>
      <c r="BY951" s="23"/>
      <c r="BZ951" s="23"/>
      <c r="CA951" s="23"/>
    </row>
    <row r="952" ht="15.75" customHeight="1">
      <c r="A952" s="45">
        <v>1010.8377819350077</v>
      </c>
      <c r="B952" s="46">
        <v>0.021</v>
      </c>
      <c r="C952" s="45"/>
      <c r="D952" s="45"/>
      <c r="E952" s="45"/>
      <c r="F952" s="45"/>
      <c r="G952" s="45"/>
      <c r="H952" s="45">
        <v>1010.8377819350077</v>
      </c>
      <c r="I952" s="46">
        <v>0.15</v>
      </c>
      <c r="J952" s="45"/>
      <c r="K952" s="45"/>
      <c r="L952" s="45"/>
      <c r="M952" s="45"/>
      <c r="N952" s="45"/>
      <c r="O952" s="45">
        <v>1010.8377819350077</v>
      </c>
      <c r="P952" s="45">
        <v>2.874778427209459E-4</v>
      </c>
      <c r="Q952" s="45"/>
      <c r="R952" s="45"/>
      <c r="S952" s="45"/>
      <c r="T952" s="45"/>
      <c r="U952" s="45"/>
      <c r="V952" s="45">
        <v>1010.8377819350077</v>
      </c>
      <c r="W952" s="45"/>
      <c r="X952" s="45"/>
      <c r="Y952" s="45"/>
      <c r="Z952" s="45"/>
      <c r="AA952" s="45"/>
      <c r="AB952" s="45"/>
      <c r="AC952" s="45">
        <v>1010.8377819350077</v>
      </c>
      <c r="AD952" s="45">
        <v>0.654474314674891</v>
      </c>
      <c r="AE952" s="45"/>
      <c r="AF952" s="45"/>
      <c r="AG952" s="45"/>
      <c r="AH952" s="45"/>
      <c r="AI952" s="45"/>
      <c r="AJ952" s="45">
        <v>1010.8377819350077</v>
      </c>
      <c r="AK952" s="45">
        <v>0.02</v>
      </c>
      <c r="AL952" s="45"/>
      <c r="AM952" s="45"/>
      <c r="AN952" s="45"/>
      <c r="AO952" s="23"/>
      <c r="AP952" s="23"/>
      <c r="AQ952" s="45">
        <v>1010.8377819350077</v>
      </c>
      <c r="AR952" s="45">
        <v>0.057</v>
      </c>
      <c r="AS952" s="23"/>
      <c r="AT952" s="23"/>
      <c r="AU952" s="23"/>
      <c r="AV952" s="23"/>
      <c r="AW952" s="23"/>
      <c r="AX952" s="45">
        <v>1010.8377819350077</v>
      </c>
      <c r="AY952" s="23"/>
      <c r="AZ952" s="23"/>
      <c r="BA952" s="23"/>
      <c r="BB952" s="23"/>
      <c r="BC952" s="23"/>
      <c r="BD952" s="23"/>
      <c r="BE952" s="45">
        <v>1010.8377819350077</v>
      </c>
      <c r="BF952" s="45"/>
      <c r="BG952" s="23"/>
      <c r="BH952" s="23"/>
      <c r="BI952" s="23"/>
      <c r="BJ952" s="23"/>
      <c r="BK952" s="23"/>
      <c r="BL952" s="45">
        <v>1010.8377819350077</v>
      </c>
      <c r="BM952" s="45">
        <v>0.0</v>
      </c>
      <c r="BN952" s="23"/>
      <c r="BO952" s="23"/>
      <c r="BP952" s="23"/>
      <c r="BQ952" s="23"/>
      <c r="BR952" s="23"/>
      <c r="BS952" s="45">
        <v>1010.8377819350077</v>
      </c>
      <c r="BT952" s="45">
        <v>0.0</v>
      </c>
      <c r="BU952" s="23"/>
      <c r="BV952" s="23"/>
      <c r="BW952" s="23"/>
      <c r="BX952" s="23"/>
      <c r="BY952" s="23"/>
      <c r="BZ952" s="23"/>
      <c r="CA952" s="23"/>
    </row>
    <row r="953" ht="15.75" customHeight="1">
      <c r="A953" s="45">
        <v>1006.2160070723247</v>
      </c>
      <c r="B953" s="46">
        <v>0.024</v>
      </c>
      <c r="C953" s="45"/>
      <c r="D953" s="45"/>
      <c r="E953" s="45"/>
      <c r="F953" s="45"/>
      <c r="G953" s="45"/>
      <c r="H953" s="45">
        <v>1006.2160070723247</v>
      </c>
      <c r="I953" s="46">
        <v>0.15</v>
      </c>
      <c r="J953" s="45"/>
      <c r="K953" s="45"/>
      <c r="L953" s="45"/>
      <c r="M953" s="45"/>
      <c r="N953" s="45"/>
      <c r="O953" s="45">
        <v>1006.2160070723247</v>
      </c>
      <c r="P953" s="45">
        <v>2.841377776511966E-4</v>
      </c>
      <c r="Q953" s="45"/>
      <c r="R953" s="45"/>
      <c r="S953" s="45"/>
      <c r="T953" s="45"/>
      <c r="U953" s="45"/>
      <c r="V953" s="45">
        <v>1006.2160070723247</v>
      </c>
      <c r="W953" s="45">
        <v>1.825976502087957E-4</v>
      </c>
      <c r="X953" s="45"/>
      <c r="Y953" s="45"/>
      <c r="Z953" s="45"/>
      <c r="AA953" s="45"/>
      <c r="AB953" s="45"/>
      <c r="AC953" s="45">
        <v>1006.2160070723247</v>
      </c>
      <c r="AD953" s="45">
        <v>0.6901967878931689</v>
      </c>
      <c r="AE953" s="45"/>
      <c r="AF953" s="45"/>
      <c r="AG953" s="45"/>
      <c r="AH953" s="45"/>
      <c r="AI953" s="45"/>
      <c r="AJ953" s="45">
        <v>1006.2160070723247</v>
      </c>
      <c r="AK953" s="45">
        <v>0.02</v>
      </c>
      <c r="AL953" s="45"/>
      <c r="AM953" s="45"/>
      <c r="AN953" s="45"/>
      <c r="AO953" s="23"/>
      <c r="AP953" s="23"/>
      <c r="AQ953" s="45">
        <v>1006.2160070723247</v>
      </c>
      <c r="AR953" s="45">
        <v>0.056</v>
      </c>
      <c r="AS953" s="23"/>
      <c r="AT953" s="23"/>
      <c r="AU953" s="23"/>
      <c r="AV953" s="23"/>
      <c r="AW953" s="23"/>
      <c r="AX953" s="45">
        <v>1006.2160070723247</v>
      </c>
      <c r="AY953" s="23"/>
      <c r="AZ953" s="23"/>
      <c r="BA953" s="23"/>
      <c r="BB953" s="23"/>
      <c r="BC953" s="23"/>
      <c r="BD953" s="23"/>
      <c r="BE953" s="45">
        <v>1006.2160070723247</v>
      </c>
      <c r="BF953" s="45"/>
      <c r="BG953" s="23"/>
      <c r="BH953" s="23"/>
      <c r="BI953" s="23"/>
      <c r="BJ953" s="23"/>
      <c r="BK953" s="23"/>
      <c r="BL953" s="45">
        <v>1006.2160070723247</v>
      </c>
      <c r="BM953" s="45">
        <v>0.001</v>
      </c>
      <c r="BN953" s="23"/>
      <c r="BO953" s="23"/>
      <c r="BP953" s="23"/>
      <c r="BQ953" s="23"/>
      <c r="BR953" s="23"/>
      <c r="BS953" s="45">
        <v>1006.2160070723247</v>
      </c>
      <c r="BT953" s="45">
        <v>0.0</v>
      </c>
      <c r="BU953" s="23"/>
      <c r="BV953" s="23"/>
      <c r="BW953" s="23"/>
      <c r="BX953" s="23"/>
      <c r="BY953" s="23"/>
      <c r="BZ953" s="23"/>
      <c r="CA953" s="23"/>
    </row>
    <row r="954" ht="15.75" customHeight="1">
      <c r="A954" s="45">
        <v>1004.9518718219231</v>
      </c>
      <c r="B954" s="46">
        <v>0.023</v>
      </c>
      <c r="C954" s="45"/>
      <c r="D954" s="45"/>
      <c r="E954" s="45"/>
      <c r="F954" s="45"/>
      <c r="G954" s="45"/>
      <c r="H954" s="45">
        <v>1004.9518718219231</v>
      </c>
      <c r="I954" s="46">
        <v>0.15</v>
      </c>
      <c r="J954" s="45"/>
      <c r="K954" s="45"/>
      <c r="L954" s="45"/>
      <c r="M954" s="45"/>
      <c r="N954" s="45"/>
      <c r="O954" s="45">
        <v>1004.9518718219231</v>
      </c>
      <c r="P954" s="45">
        <v>2.873501083725019E-4</v>
      </c>
      <c r="Q954" s="45"/>
      <c r="R954" s="45"/>
      <c r="S954" s="45"/>
      <c r="T954" s="45"/>
      <c r="U954" s="45"/>
      <c r="V954" s="45">
        <v>1004.9518718219231</v>
      </c>
      <c r="W954" s="45">
        <v>2.0961268610185596E-4</v>
      </c>
      <c r="X954" s="45"/>
      <c r="Y954" s="45"/>
      <c r="Z954" s="45"/>
      <c r="AA954" s="45"/>
      <c r="AB954" s="45"/>
      <c r="AC954" s="45">
        <v>1004.9518718219231</v>
      </c>
      <c r="AD954" s="45">
        <v>0.726140944925598</v>
      </c>
      <c r="AE954" s="45"/>
      <c r="AF954" s="45"/>
      <c r="AG954" s="45"/>
      <c r="AH954" s="45"/>
      <c r="AI954" s="45"/>
      <c r="AJ954" s="45">
        <v>1004.9518718219231</v>
      </c>
      <c r="AK954" s="45">
        <v>0.02</v>
      </c>
      <c r="AL954" s="45"/>
      <c r="AM954" s="45"/>
      <c r="AN954" s="45"/>
      <c r="AO954" s="23"/>
      <c r="AP954" s="23"/>
      <c r="AQ954" s="45">
        <v>1004.9518718219231</v>
      </c>
      <c r="AR954" s="45">
        <v>0.054</v>
      </c>
      <c r="AS954" s="23"/>
      <c r="AT954" s="23"/>
      <c r="AU954" s="23"/>
      <c r="AV954" s="23"/>
      <c r="AW954" s="23"/>
      <c r="AX954" s="45">
        <v>1004.9518718219231</v>
      </c>
      <c r="AY954" s="23"/>
      <c r="AZ954" s="23"/>
      <c r="BA954" s="23"/>
      <c r="BB954" s="23"/>
      <c r="BC954" s="23"/>
      <c r="BD954" s="23"/>
      <c r="BE954" s="45">
        <v>1004.9518718219231</v>
      </c>
      <c r="BF954" s="45"/>
      <c r="BG954" s="23"/>
      <c r="BH954" s="23"/>
      <c r="BI954" s="23"/>
      <c r="BJ954" s="23"/>
      <c r="BK954" s="23"/>
      <c r="BL954" s="45">
        <v>1004.9518718219231</v>
      </c>
      <c r="BM954" s="45">
        <v>0.001</v>
      </c>
      <c r="BN954" s="23"/>
      <c r="BO954" s="23"/>
      <c r="BP954" s="23"/>
      <c r="BQ954" s="23"/>
      <c r="BR954" s="23"/>
      <c r="BS954" s="45">
        <v>1004.9518718219231</v>
      </c>
      <c r="BT954" s="45">
        <v>0.0</v>
      </c>
      <c r="BU954" s="23"/>
      <c r="BV954" s="23"/>
      <c r="BW954" s="23"/>
      <c r="BX954" s="23"/>
      <c r="BY954" s="23"/>
      <c r="BZ954" s="23"/>
      <c r="CA954" s="23"/>
    </row>
    <row r="955" ht="15.75" customHeight="1">
      <c r="A955" s="45">
        <v>999.597192442596</v>
      </c>
      <c r="B955" s="46">
        <v>0.023</v>
      </c>
      <c r="C955" s="45"/>
      <c r="D955" s="45"/>
      <c r="E955" s="45"/>
      <c r="F955" s="45"/>
      <c r="G955" s="45"/>
      <c r="H955" s="45">
        <v>999.597192442596</v>
      </c>
      <c r="I955" s="46">
        <v>0.15</v>
      </c>
      <c r="J955" s="45"/>
      <c r="K955" s="45"/>
      <c r="L955" s="45"/>
      <c r="M955" s="45"/>
      <c r="N955" s="45"/>
      <c r="O955" s="45">
        <v>999.597192442596</v>
      </c>
      <c r="P955" s="45">
        <v>3.0141251250697515E-4</v>
      </c>
      <c r="Q955" s="45"/>
      <c r="R955" s="45"/>
      <c r="S955" s="45"/>
      <c r="T955" s="45"/>
      <c r="U955" s="45"/>
      <c r="V955" s="45">
        <v>999.597192442596</v>
      </c>
      <c r="W955" s="45">
        <v>1.8101191797465388E-4</v>
      </c>
      <c r="X955" s="45"/>
      <c r="Y955" s="45"/>
      <c r="Z955" s="45"/>
      <c r="AA955" s="45"/>
      <c r="AB955" s="45"/>
      <c r="AC955" s="45">
        <v>999.597192442596</v>
      </c>
      <c r="AD955" s="45">
        <v>0.6416018359757337</v>
      </c>
      <c r="AE955" s="45"/>
      <c r="AF955" s="45"/>
      <c r="AG955" s="45"/>
      <c r="AH955" s="45"/>
      <c r="AI955" s="45"/>
      <c r="AJ955" s="45">
        <v>999.597192442596</v>
      </c>
      <c r="AK955" s="45">
        <v>0.019</v>
      </c>
      <c r="AL955" s="45"/>
      <c r="AM955" s="45"/>
      <c r="AN955" s="45"/>
      <c r="AO955" s="23"/>
      <c r="AP955" s="23"/>
      <c r="AQ955" s="45">
        <v>999.597192442596</v>
      </c>
      <c r="AR955" s="45">
        <v>0.052</v>
      </c>
      <c r="AS955" s="23"/>
      <c r="AT955" s="23"/>
      <c r="AU955" s="23"/>
      <c r="AV955" s="23"/>
      <c r="AW955" s="23"/>
      <c r="AX955" s="45">
        <v>999.597192442596</v>
      </c>
      <c r="AY955" s="23"/>
      <c r="AZ955" s="23"/>
      <c r="BA955" s="23"/>
      <c r="BB955" s="23"/>
      <c r="BC955" s="23"/>
      <c r="BD955" s="23"/>
      <c r="BE955" s="45">
        <v>999.597192442596</v>
      </c>
      <c r="BF955" s="45"/>
      <c r="BG955" s="23"/>
      <c r="BH955" s="23"/>
      <c r="BI955" s="23"/>
      <c r="BJ955" s="23"/>
      <c r="BK955" s="23"/>
      <c r="BL955" s="45">
        <v>999.597192442596</v>
      </c>
      <c r="BM955" s="45">
        <v>0.002</v>
      </c>
      <c r="BN955" s="23"/>
      <c r="BO955" s="23"/>
      <c r="BP955" s="23"/>
      <c r="BQ955" s="23"/>
      <c r="BR955" s="23"/>
      <c r="BS955" s="45">
        <v>999.597192442596</v>
      </c>
      <c r="BT955" s="45">
        <v>0.0</v>
      </c>
      <c r="BU955" s="23"/>
      <c r="BV955" s="23"/>
      <c r="BW955" s="23"/>
      <c r="BX955" s="23"/>
      <c r="BY955" s="23"/>
      <c r="BZ955" s="23"/>
      <c r="CA955" s="23"/>
    </row>
    <row r="956" ht="15.75" customHeight="1">
      <c r="A956" s="45">
        <v>995.4937215903543</v>
      </c>
      <c r="B956" s="46">
        <v>0.021</v>
      </c>
      <c r="C956" s="45"/>
      <c r="D956" s="45"/>
      <c r="E956" s="45"/>
      <c r="F956" s="45"/>
      <c r="G956" s="45"/>
      <c r="H956" s="45">
        <v>995.4937215903543</v>
      </c>
      <c r="I956" s="46">
        <v>0.15</v>
      </c>
      <c r="J956" s="45"/>
      <c r="K956" s="45"/>
      <c r="L956" s="45"/>
      <c r="M956" s="45"/>
      <c r="N956" s="45"/>
      <c r="O956" s="45">
        <v>995.4937215903543</v>
      </c>
      <c r="P956" s="45">
        <v>2.584244003011497E-4</v>
      </c>
      <c r="Q956" s="45"/>
      <c r="R956" s="45"/>
      <c r="S956" s="45"/>
      <c r="T956" s="45"/>
      <c r="U956" s="45"/>
      <c r="V956" s="45">
        <v>995.4937215903543</v>
      </c>
      <c r="W956" s="45">
        <v>1.834956722681205E-4</v>
      </c>
      <c r="X956" s="45"/>
      <c r="Y956" s="45"/>
      <c r="Z956" s="45"/>
      <c r="AA956" s="45"/>
      <c r="AB956" s="45"/>
      <c r="AC956" s="45">
        <v>995.4937215903543</v>
      </c>
      <c r="AD956" s="45">
        <v>0.6775470088093067</v>
      </c>
      <c r="AE956" s="45"/>
      <c r="AF956" s="45"/>
      <c r="AG956" s="45"/>
      <c r="AH956" s="45"/>
      <c r="AI956" s="45"/>
      <c r="AJ956" s="45">
        <v>995.4937215903543</v>
      </c>
      <c r="AK956" s="45">
        <v>0.019</v>
      </c>
      <c r="AL956" s="45"/>
      <c r="AM956" s="45"/>
      <c r="AN956" s="45"/>
      <c r="AO956" s="23"/>
      <c r="AP956" s="23"/>
      <c r="AQ956" s="45">
        <v>995.4937215903543</v>
      </c>
      <c r="AR956" s="45">
        <v>0.051</v>
      </c>
      <c r="AS956" s="23"/>
      <c r="AT956" s="23"/>
      <c r="AU956" s="23"/>
      <c r="AV956" s="23"/>
      <c r="AW956" s="23"/>
      <c r="AX956" s="45">
        <v>995.4937215903543</v>
      </c>
      <c r="AY956" s="23"/>
      <c r="AZ956" s="23"/>
      <c r="BA956" s="23"/>
      <c r="BB956" s="23"/>
      <c r="BC956" s="23"/>
      <c r="BD956" s="23"/>
      <c r="BE956" s="45">
        <v>995.4937215903543</v>
      </c>
      <c r="BF956" s="45"/>
      <c r="BG956" s="23"/>
      <c r="BH956" s="23"/>
      <c r="BI956" s="23"/>
      <c r="BJ956" s="23"/>
      <c r="BK956" s="23"/>
      <c r="BL956" s="45">
        <v>995.4937215903543</v>
      </c>
      <c r="BM956" s="45">
        <v>0.003</v>
      </c>
      <c r="BN956" s="23"/>
      <c r="BO956" s="23"/>
      <c r="BP956" s="23"/>
      <c r="BQ956" s="23"/>
      <c r="BR956" s="23"/>
      <c r="BS956" s="45">
        <v>995.4937215903543</v>
      </c>
      <c r="BT956" s="45">
        <v>0.001</v>
      </c>
      <c r="BU956" s="23"/>
      <c r="BV956" s="23"/>
      <c r="BW956" s="23"/>
      <c r="BX956" s="23"/>
      <c r="BY956" s="23"/>
      <c r="BZ956" s="23"/>
      <c r="CA956" s="23"/>
    </row>
    <row r="957" ht="15.75" customHeight="1">
      <c r="A957" s="45">
        <v>990.1838683985983</v>
      </c>
      <c r="B957" s="46">
        <v>0.02</v>
      </c>
      <c r="C957" s="45"/>
      <c r="D957" s="45"/>
      <c r="E957" s="45"/>
      <c r="F957" s="45"/>
      <c r="G957" s="45"/>
      <c r="H957" s="45">
        <v>990.1838683985983</v>
      </c>
      <c r="I957" s="46">
        <v>0.161</v>
      </c>
      <c r="J957" s="45"/>
      <c r="K957" s="45"/>
      <c r="L957" s="45"/>
      <c r="M957" s="45"/>
      <c r="N957" s="45"/>
      <c r="O957" s="45">
        <v>990.1838683985983</v>
      </c>
      <c r="P957" s="45">
        <v>2.923560303975816E-4</v>
      </c>
      <c r="Q957" s="45"/>
      <c r="R957" s="45"/>
      <c r="S957" s="45"/>
      <c r="T957" s="45"/>
      <c r="U957" s="45"/>
      <c r="V957" s="45">
        <v>990.1838683985983</v>
      </c>
      <c r="W957" s="45">
        <v>2.462372824433709E-4</v>
      </c>
      <c r="X957" s="45"/>
      <c r="Y957" s="45"/>
      <c r="Z957" s="45"/>
      <c r="AA957" s="45"/>
      <c r="AB957" s="45"/>
      <c r="AC957" s="45">
        <v>990.1838683985983</v>
      </c>
      <c r="AD957" s="45">
        <v>0.7920781099907386</v>
      </c>
      <c r="AE957" s="45"/>
      <c r="AF957" s="45"/>
      <c r="AG957" s="45"/>
      <c r="AH957" s="45"/>
      <c r="AI957" s="45"/>
      <c r="AJ957" s="45">
        <v>990.1838683985983</v>
      </c>
      <c r="AK957" s="45">
        <v>0.019</v>
      </c>
      <c r="AL957" s="45"/>
      <c r="AM957" s="45"/>
      <c r="AN957" s="45"/>
      <c r="AO957" s="23"/>
      <c r="AP957" s="23"/>
      <c r="AQ957" s="45">
        <v>990.1838683985983</v>
      </c>
      <c r="AR957" s="45">
        <v>0.049</v>
      </c>
      <c r="AS957" s="23"/>
      <c r="AT957" s="23"/>
      <c r="AU957" s="23"/>
      <c r="AV957" s="23"/>
      <c r="AW957" s="23"/>
      <c r="AX957" s="45">
        <v>990.1838683985983</v>
      </c>
      <c r="AY957" s="23"/>
      <c r="AZ957" s="23"/>
      <c r="BA957" s="23"/>
      <c r="BB957" s="23"/>
      <c r="BC957" s="23"/>
      <c r="BD957" s="23"/>
      <c r="BE957" s="45">
        <v>990.1838683985983</v>
      </c>
      <c r="BF957" s="45"/>
      <c r="BG957" s="23"/>
      <c r="BH957" s="23"/>
      <c r="BI957" s="23"/>
      <c r="BJ957" s="23"/>
      <c r="BK957" s="23"/>
      <c r="BL957" s="45">
        <v>990.1838683985983</v>
      </c>
      <c r="BM957" s="45">
        <v>0.004</v>
      </c>
      <c r="BN957" s="23"/>
      <c r="BO957" s="23"/>
      <c r="BP957" s="23"/>
      <c r="BQ957" s="23"/>
      <c r="BR957" s="23"/>
      <c r="BS957" s="45">
        <v>990.1838683985983</v>
      </c>
      <c r="BT957" s="45">
        <v>0.002</v>
      </c>
      <c r="BU957" s="23"/>
      <c r="BV957" s="23"/>
      <c r="BW957" s="23"/>
      <c r="BX957" s="23"/>
      <c r="BY957" s="23"/>
      <c r="BZ957" s="23"/>
      <c r="CA957" s="23"/>
    </row>
    <row r="958" ht="15.75" customHeight="1">
      <c r="A958" s="45">
        <v>986.3069060296907</v>
      </c>
      <c r="B958" s="46">
        <v>0.019</v>
      </c>
      <c r="C958" s="45"/>
      <c r="D958" s="45"/>
      <c r="E958" s="45"/>
      <c r="F958" s="45"/>
      <c r="G958" s="45"/>
      <c r="H958" s="45">
        <v>986.3069060296907</v>
      </c>
      <c r="I958" s="46">
        <v>0.17</v>
      </c>
      <c r="J958" s="45"/>
      <c r="K958" s="45"/>
      <c r="L958" s="45"/>
      <c r="M958" s="45"/>
      <c r="N958" s="45"/>
      <c r="O958" s="45">
        <v>986.3069060296907</v>
      </c>
      <c r="P958" s="45"/>
      <c r="Q958" s="45"/>
      <c r="R958" s="45"/>
      <c r="S958" s="45"/>
      <c r="T958" s="45"/>
      <c r="U958" s="45"/>
      <c r="V958" s="45">
        <v>986.3069060296907</v>
      </c>
      <c r="W958" s="45"/>
      <c r="X958" s="45"/>
      <c r="Y958" s="45"/>
      <c r="Z958" s="45"/>
      <c r="AA958" s="45"/>
      <c r="AB958" s="45"/>
      <c r="AC958" s="45">
        <v>986.3069060296907</v>
      </c>
      <c r="AD958" s="45">
        <v>0.7672791410109343</v>
      </c>
      <c r="AE958" s="45"/>
      <c r="AF958" s="45"/>
      <c r="AG958" s="45"/>
      <c r="AH958" s="45"/>
      <c r="AI958" s="45"/>
      <c r="AJ958" s="45">
        <v>986.3069060296907</v>
      </c>
      <c r="AK958" s="45">
        <v>0.019</v>
      </c>
      <c r="AL958" s="45"/>
      <c r="AM958" s="45"/>
      <c r="AN958" s="45"/>
      <c r="AO958" s="23"/>
      <c r="AP958" s="23"/>
      <c r="AQ958" s="45">
        <v>986.3069060296907</v>
      </c>
      <c r="AR958" s="45">
        <v>0.048</v>
      </c>
      <c r="AS958" s="23"/>
      <c r="AT958" s="23"/>
      <c r="AU958" s="23"/>
      <c r="AV958" s="23"/>
      <c r="AW958" s="23"/>
      <c r="AX958" s="45">
        <v>986.3069060296907</v>
      </c>
      <c r="AY958" s="23"/>
      <c r="AZ958" s="23"/>
      <c r="BA958" s="23"/>
      <c r="BB958" s="23"/>
      <c r="BC958" s="23"/>
      <c r="BD958" s="23"/>
      <c r="BE958" s="45">
        <v>986.3069060296907</v>
      </c>
      <c r="BF958" s="45"/>
      <c r="BG958" s="23"/>
      <c r="BH958" s="23"/>
      <c r="BI958" s="23"/>
      <c r="BJ958" s="23"/>
      <c r="BK958" s="23"/>
      <c r="BL958" s="45">
        <v>986.3069060296907</v>
      </c>
      <c r="BM958" s="45">
        <v>0.005</v>
      </c>
      <c r="BN958" s="23"/>
      <c r="BO958" s="23"/>
      <c r="BP958" s="23"/>
      <c r="BQ958" s="23"/>
      <c r="BR958" s="23"/>
      <c r="BS958" s="45">
        <v>986.3069060296907</v>
      </c>
      <c r="BT958" s="45">
        <v>0.002</v>
      </c>
      <c r="BU958" s="23"/>
      <c r="BV958" s="23"/>
      <c r="BW958" s="23"/>
      <c r="BX958" s="23"/>
      <c r="BY958" s="23"/>
      <c r="BZ958" s="23"/>
      <c r="CA958" s="23"/>
    </row>
    <row r="959" ht="15.75" customHeight="1">
      <c r="A959" s="45">
        <v>981.9464987486423</v>
      </c>
      <c r="B959" s="46">
        <v>0.02</v>
      </c>
      <c r="C959" s="45"/>
      <c r="D959" s="45"/>
      <c r="E959" s="45"/>
      <c r="F959" s="45"/>
      <c r="G959" s="45"/>
      <c r="H959" s="45">
        <v>981.9464987486423</v>
      </c>
      <c r="I959" s="46">
        <v>0.17</v>
      </c>
      <c r="J959" s="45"/>
      <c r="K959" s="45"/>
      <c r="L959" s="45"/>
      <c r="M959" s="45"/>
      <c r="N959" s="45"/>
      <c r="O959" s="45">
        <v>981.9464987486423</v>
      </c>
      <c r="P959" s="45">
        <v>3.0474448967442814E-4</v>
      </c>
      <c r="Q959" s="45"/>
      <c r="R959" s="45"/>
      <c r="S959" s="45"/>
      <c r="T959" s="45"/>
      <c r="U959" s="45"/>
      <c r="V959" s="45">
        <v>981.9464987486423</v>
      </c>
      <c r="W959" s="45">
        <v>2.469221783601202E-4</v>
      </c>
      <c r="X959" s="45"/>
      <c r="Y959" s="45"/>
      <c r="Z959" s="45"/>
      <c r="AA959" s="45"/>
      <c r="AB959" s="45"/>
      <c r="AC959" s="45">
        <v>981.9464987486423</v>
      </c>
      <c r="AD959" s="45">
        <v>0.9770583189305166</v>
      </c>
      <c r="AE959" s="45"/>
      <c r="AF959" s="45"/>
      <c r="AG959" s="45"/>
      <c r="AH959" s="45"/>
      <c r="AI959" s="45"/>
      <c r="AJ959" s="45">
        <v>981.9464987486423</v>
      </c>
      <c r="AK959" s="45">
        <v>0.018</v>
      </c>
      <c r="AL959" s="45"/>
      <c r="AM959" s="45"/>
      <c r="AN959" s="45"/>
      <c r="AO959" s="23"/>
      <c r="AP959" s="23"/>
      <c r="AQ959" s="45">
        <v>981.9464987486423</v>
      </c>
      <c r="AR959" s="45">
        <v>0.046</v>
      </c>
      <c r="AS959" s="23"/>
      <c r="AT959" s="23"/>
      <c r="AU959" s="23"/>
      <c r="AV959" s="23"/>
      <c r="AW959" s="23"/>
      <c r="AX959" s="45">
        <v>981.9464987486423</v>
      </c>
      <c r="AY959" s="23"/>
      <c r="AZ959" s="23"/>
      <c r="BA959" s="23"/>
      <c r="BB959" s="23"/>
      <c r="BC959" s="23"/>
      <c r="BD959" s="23"/>
      <c r="BE959" s="45">
        <v>981.9464987486423</v>
      </c>
      <c r="BF959" s="45"/>
      <c r="BG959" s="23"/>
      <c r="BH959" s="23"/>
      <c r="BI959" s="23"/>
      <c r="BJ959" s="23"/>
      <c r="BK959" s="23"/>
      <c r="BL959" s="45">
        <v>981.9464987486423</v>
      </c>
      <c r="BM959" s="45">
        <v>0.007</v>
      </c>
      <c r="BN959" s="23"/>
      <c r="BO959" s="23"/>
      <c r="BP959" s="23"/>
      <c r="BQ959" s="23"/>
      <c r="BR959" s="23"/>
      <c r="BS959" s="45">
        <v>981.9464987486423</v>
      </c>
      <c r="BT959" s="45">
        <v>0.002</v>
      </c>
      <c r="BU959" s="23"/>
      <c r="BV959" s="23"/>
      <c r="BW959" s="23"/>
      <c r="BX959" s="23"/>
      <c r="BY959" s="23"/>
      <c r="BZ959" s="23"/>
      <c r="CA959" s="23"/>
    </row>
    <row r="960" ht="15.75" customHeight="1">
      <c r="A960" s="45">
        <v>977.6479591288324</v>
      </c>
      <c r="B960" s="46">
        <v>0.021</v>
      </c>
      <c r="C960" s="45"/>
      <c r="D960" s="45"/>
      <c r="E960" s="45"/>
      <c r="F960" s="45"/>
      <c r="G960" s="45"/>
      <c r="H960" s="45">
        <v>977.6479591288324</v>
      </c>
      <c r="I960" s="46">
        <v>0.17</v>
      </c>
      <c r="J960" s="45"/>
      <c r="K960" s="45"/>
      <c r="L960" s="45"/>
      <c r="M960" s="45"/>
      <c r="N960" s="45"/>
      <c r="O960" s="45">
        <v>977.6479591288324</v>
      </c>
      <c r="P960" s="45">
        <v>2.8748271504597646E-4</v>
      </c>
      <c r="Q960" s="45"/>
      <c r="R960" s="45"/>
      <c r="S960" s="45"/>
      <c r="T960" s="45"/>
      <c r="U960" s="45"/>
      <c r="V960" s="45">
        <v>977.6479591288324</v>
      </c>
      <c r="W960" s="45">
        <v>2.253179975588125E-4</v>
      </c>
      <c r="X960" s="45"/>
      <c r="Y960" s="45"/>
      <c r="Z960" s="45"/>
      <c r="AA960" s="45"/>
      <c r="AB960" s="45"/>
      <c r="AC960" s="45">
        <v>977.6479591288324</v>
      </c>
      <c r="AD960" s="45">
        <v>1.0089155147729485</v>
      </c>
      <c r="AE960" s="45"/>
      <c r="AF960" s="45"/>
      <c r="AG960" s="45"/>
      <c r="AH960" s="45"/>
      <c r="AI960" s="45"/>
      <c r="AJ960" s="45">
        <v>977.6479591288324</v>
      </c>
      <c r="AK960" s="45">
        <v>0.018</v>
      </c>
      <c r="AL960" s="45"/>
      <c r="AM960" s="45"/>
      <c r="AN960" s="45"/>
      <c r="AO960" s="23"/>
      <c r="AP960" s="23"/>
      <c r="AQ960" s="45">
        <v>977.6479591288324</v>
      </c>
      <c r="AR960" s="45">
        <v>0.045</v>
      </c>
      <c r="AS960" s="23"/>
      <c r="AT960" s="23"/>
      <c r="AU960" s="23"/>
      <c r="AV960" s="23"/>
      <c r="AW960" s="23"/>
      <c r="AX960" s="45">
        <v>977.6479591288324</v>
      </c>
      <c r="AY960" s="23"/>
      <c r="AZ960" s="23"/>
      <c r="BA960" s="23"/>
      <c r="BB960" s="23"/>
      <c r="BC960" s="23"/>
      <c r="BD960" s="23"/>
      <c r="BE960" s="45">
        <v>977.6479591288324</v>
      </c>
      <c r="BF960" s="45"/>
      <c r="BG960" s="23"/>
      <c r="BH960" s="23"/>
      <c r="BI960" s="23"/>
      <c r="BJ960" s="23"/>
      <c r="BK960" s="23"/>
      <c r="BL960" s="45">
        <v>977.6479591288324</v>
      </c>
      <c r="BM960" s="45">
        <v>0.01</v>
      </c>
      <c r="BN960" s="23"/>
      <c r="BO960" s="23"/>
      <c r="BP960" s="23"/>
      <c r="BQ960" s="23"/>
      <c r="BR960" s="23"/>
      <c r="BS960" s="45">
        <v>977.6479591288324</v>
      </c>
      <c r="BT960" s="45">
        <v>0.002</v>
      </c>
      <c r="BU960" s="23"/>
      <c r="BV960" s="23"/>
      <c r="BW960" s="23"/>
      <c r="BX960" s="23"/>
      <c r="BY960" s="23"/>
      <c r="BZ960" s="23"/>
      <c r="CA960" s="23"/>
    </row>
    <row r="961" ht="15.75" customHeight="1">
      <c r="A961" s="45">
        <v>975.9276283860862</v>
      </c>
      <c r="B961" s="46">
        <v>0.019</v>
      </c>
      <c r="C961" s="45"/>
      <c r="D961" s="45"/>
      <c r="E961" s="45"/>
      <c r="F961" s="45"/>
      <c r="G961" s="45"/>
      <c r="H961" s="45">
        <v>975.9276283860862</v>
      </c>
      <c r="I961" s="46">
        <v>0.17</v>
      </c>
      <c r="J961" s="45"/>
      <c r="K961" s="45"/>
      <c r="L961" s="45"/>
      <c r="M961" s="45"/>
      <c r="N961" s="45"/>
      <c r="O961" s="45">
        <v>975.9276283860862</v>
      </c>
      <c r="P961" s="45"/>
      <c r="Q961" s="45"/>
      <c r="R961" s="45"/>
      <c r="S961" s="45"/>
      <c r="T961" s="45"/>
      <c r="U961" s="45"/>
      <c r="V961" s="45">
        <v>975.9276283860862</v>
      </c>
      <c r="W961" s="45"/>
      <c r="X961" s="45"/>
      <c r="Y961" s="45"/>
      <c r="Z961" s="45"/>
      <c r="AA961" s="45"/>
      <c r="AB961" s="45"/>
      <c r="AC961" s="45">
        <v>975.9276283860862</v>
      </c>
      <c r="AD961" s="45">
        <v>1.0205804672721892</v>
      </c>
      <c r="AE961" s="45"/>
      <c r="AF961" s="45"/>
      <c r="AG961" s="45"/>
      <c r="AH961" s="45"/>
      <c r="AI961" s="45"/>
      <c r="AJ961" s="45">
        <v>975.9276283860862</v>
      </c>
      <c r="AK961" s="45">
        <v>0.018</v>
      </c>
      <c r="AL961" s="45"/>
      <c r="AM961" s="45"/>
      <c r="AN961" s="45"/>
      <c r="AO961" s="23"/>
      <c r="AP961" s="23"/>
      <c r="AQ961" s="45">
        <v>975.9276283860862</v>
      </c>
      <c r="AR961" s="45">
        <v>0.044</v>
      </c>
      <c r="AS961" s="23"/>
      <c r="AT961" s="23"/>
      <c r="AU961" s="23"/>
      <c r="AV961" s="23"/>
      <c r="AW961" s="23"/>
      <c r="AX961" s="45">
        <v>975.9276283860862</v>
      </c>
      <c r="AY961" s="23"/>
      <c r="AZ961" s="23"/>
      <c r="BA961" s="23"/>
      <c r="BB961" s="23"/>
      <c r="BC961" s="23"/>
      <c r="BD961" s="23"/>
      <c r="BE961" s="45">
        <v>975.9276283860862</v>
      </c>
      <c r="BF961" s="45"/>
      <c r="BG961" s="23"/>
      <c r="BH961" s="23"/>
      <c r="BI961" s="23"/>
      <c r="BJ961" s="23"/>
      <c r="BK961" s="23"/>
      <c r="BL961" s="45">
        <v>975.9276283860862</v>
      </c>
      <c r="BM961" s="45">
        <v>0.011</v>
      </c>
      <c r="BN961" s="23"/>
      <c r="BO961" s="23"/>
      <c r="BP961" s="23"/>
      <c r="BQ961" s="23"/>
      <c r="BR961" s="23"/>
      <c r="BS961" s="45">
        <v>975.9276283860862</v>
      </c>
      <c r="BT961" s="45">
        <v>0.003</v>
      </c>
      <c r="BU961" s="23"/>
      <c r="BV961" s="23"/>
      <c r="BW961" s="23"/>
      <c r="BX961" s="23"/>
      <c r="BY961" s="23"/>
      <c r="BZ961" s="23"/>
      <c r="CA961" s="23"/>
    </row>
    <row r="962" ht="15.75" customHeight="1">
      <c r="A962" s="45">
        <v>973.8189880441666</v>
      </c>
      <c r="B962" s="46">
        <v>0.018</v>
      </c>
      <c r="C962" s="45"/>
      <c r="D962" s="45"/>
      <c r="E962" s="45"/>
      <c r="F962" s="45"/>
      <c r="G962" s="45"/>
      <c r="H962" s="45">
        <v>973.8189880441666</v>
      </c>
      <c r="I962" s="46">
        <v>0.163</v>
      </c>
      <c r="J962" s="45"/>
      <c r="K962" s="45"/>
      <c r="L962" s="45"/>
      <c r="M962" s="45"/>
      <c r="N962" s="45"/>
      <c r="O962" s="45">
        <v>973.8189880441666</v>
      </c>
      <c r="P962" s="45">
        <v>2.8681530391448163E-4</v>
      </c>
      <c r="Q962" s="45"/>
      <c r="R962" s="45"/>
      <c r="S962" s="45"/>
      <c r="T962" s="45"/>
      <c r="U962" s="45"/>
      <c r="V962" s="45">
        <v>973.8189880441666</v>
      </c>
      <c r="W962" s="45">
        <v>2.4089429221881638E-4</v>
      </c>
      <c r="X962" s="45"/>
      <c r="Y962" s="45"/>
      <c r="Z962" s="45"/>
      <c r="AA962" s="45"/>
      <c r="AB962" s="45"/>
      <c r="AC962" s="45">
        <v>973.8189880441666</v>
      </c>
      <c r="AD962" s="45">
        <v>2.521453221226212</v>
      </c>
      <c r="AE962" s="45"/>
      <c r="AF962" s="45"/>
      <c r="AG962" s="45"/>
      <c r="AH962" s="45"/>
      <c r="AI962" s="45"/>
      <c r="AJ962" s="45">
        <v>973.8189880441666</v>
      </c>
      <c r="AK962" s="45">
        <v>0.018</v>
      </c>
      <c r="AL962" s="45"/>
      <c r="AM962" s="45"/>
      <c r="AN962" s="45"/>
      <c r="AO962" s="23"/>
      <c r="AP962" s="23"/>
      <c r="AQ962" s="45">
        <v>973.8189880441666</v>
      </c>
      <c r="AR962" s="45">
        <v>0.042</v>
      </c>
      <c r="AS962" s="23"/>
      <c r="AT962" s="23"/>
      <c r="AU962" s="23"/>
      <c r="AV962" s="23"/>
      <c r="AW962" s="23"/>
      <c r="AX962" s="45">
        <v>973.8189880441666</v>
      </c>
      <c r="AY962" s="23"/>
      <c r="AZ962" s="23"/>
      <c r="BA962" s="23"/>
      <c r="BB962" s="23"/>
      <c r="BC962" s="23"/>
      <c r="BD962" s="23"/>
      <c r="BE962" s="45">
        <v>973.8189880441666</v>
      </c>
      <c r="BF962" s="45"/>
      <c r="BG962" s="23"/>
      <c r="BH962" s="23"/>
      <c r="BI962" s="23"/>
      <c r="BJ962" s="23"/>
      <c r="BK962" s="23"/>
      <c r="BL962" s="45">
        <v>973.8189880441666</v>
      </c>
      <c r="BM962" s="45">
        <v>0.024</v>
      </c>
      <c r="BN962" s="23"/>
      <c r="BO962" s="23"/>
      <c r="BP962" s="23"/>
      <c r="BQ962" s="23"/>
      <c r="BR962" s="23"/>
      <c r="BS962" s="45">
        <v>973.8189880441666</v>
      </c>
      <c r="BT962" s="45">
        <v>0.01</v>
      </c>
      <c r="BU962" s="23"/>
      <c r="BV962" s="23"/>
      <c r="BW962" s="23"/>
      <c r="BX962" s="23"/>
      <c r="BY962" s="23"/>
      <c r="BZ962" s="23"/>
      <c r="CA962" s="23"/>
    </row>
    <row r="963" ht="15.75" customHeight="1">
      <c r="A963" s="45">
        <v>966.1054380431704</v>
      </c>
      <c r="B963" s="46">
        <v>0.018</v>
      </c>
      <c r="C963" s="45"/>
      <c r="D963" s="45"/>
      <c r="E963" s="45"/>
      <c r="F963" s="45"/>
      <c r="G963" s="45"/>
      <c r="H963" s="45">
        <v>966.1054380431704</v>
      </c>
      <c r="I963" s="46">
        <v>0.13</v>
      </c>
      <c r="J963" s="45"/>
      <c r="K963" s="45"/>
      <c r="L963" s="45"/>
      <c r="M963" s="45"/>
      <c r="N963" s="45"/>
      <c r="O963" s="45">
        <v>966.1054380431704</v>
      </c>
      <c r="P963" s="45"/>
      <c r="Q963" s="45"/>
      <c r="R963" s="45"/>
      <c r="S963" s="45"/>
      <c r="T963" s="45"/>
      <c r="U963" s="45"/>
      <c r="V963" s="45">
        <v>966.1054380431704</v>
      </c>
      <c r="W963" s="45"/>
      <c r="X963" s="45"/>
      <c r="Y963" s="45"/>
      <c r="Z963" s="45"/>
      <c r="AA963" s="45"/>
      <c r="AB963" s="45"/>
      <c r="AC963" s="45">
        <v>966.1054380431704</v>
      </c>
      <c r="AD963" s="45"/>
      <c r="AE963" s="45"/>
      <c r="AF963" s="45"/>
      <c r="AG963" s="45"/>
      <c r="AH963" s="45"/>
      <c r="AI963" s="45"/>
      <c r="AJ963" s="45">
        <v>966.1054380431704</v>
      </c>
      <c r="AK963" s="45">
        <v>0.017</v>
      </c>
      <c r="AL963" s="45"/>
      <c r="AM963" s="45"/>
      <c r="AN963" s="45"/>
      <c r="AO963" s="23"/>
      <c r="AP963" s="23"/>
      <c r="AQ963" s="45">
        <v>966.1054380431704</v>
      </c>
      <c r="AR963" s="45">
        <v>0.041</v>
      </c>
      <c r="AS963" s="23"/>
      <c r="AT963" s="23"/>
      <c r="AU963" s="23"/>
      <c r="AV963" s="23"/>
      <c r="AW963" s="23"/>
      <c r="AX963" s="45">
        <v>966.1054380431704</v>
      </c>
      <c r="AY963" s="23">
        <v>0.527</v>
      </c>
      <c r="AZ963" s="23"/>
      <c r="BA963" s="23"/>
      <c r="BB963" s="23"/>
      <c r="BC963" s="23"/>
      <c r="BD963" s="23"/>
      <c r="BE963" s="45">
        <v>966.1054380431704</v>
      </c>
      <c r="BF963" s="45">
        <v>72.0</v>
      </c>
      <c r="BG963" s="23"/>
      <c r="BH963" s="23"/>
      <c r="BI963" s="23"/>
      <c r="BJ963" s="23"/>
      <c r="BK963" s="23"/>
      <c r="BL963" s="45">
        <v>966.1054380431704</v>
      </c>
      <c r="BM963" s="45">
        <v>0.071</v>
      </c>
      <c r="BN963" s="23"/>
      <c r="BO963" s="23"/>
      <c r="BP963" s="23"/>
      <c r="BQ963" s="23"/>
      <c r="BR963" s="23"/>
      <c r="BS963" s="45">
        <v>966.1054380431704</v>
      </c>
      <c r="BT963" s="45">
        <v>0.011</v>
      </c>
      <c r="BU963" s="23"/>
      <c r="BV963" s="23"/>
      <c r="BW963" s="23"/>
      <c r="BX963" s="23"/>
      <c r="BY963" s="23"/>
      <c r="BZ963" s="23"/>
      <c r="CA963" s="23"/>
    </row>
    <row r="964" ht="15.75" customHeight="1">
      <c r="A964" s="45">
        <v>2309.4535838386673</v>
      </c>
      <c r="B964" s="46">
        <v>0.05</v>
      </c>
      <c r="C964" s="45"/>
      <c r="D964" s="45"/>
      <c r="E964" s="45"/>
      <c r="F964" s="45"/>
      <c r="G964" s="45"/>
      <c r="H964" s="45">
        <v>2309.4535838386673</v>
      </c>
      <c r="I964" s="46">
        <v>0.095</v>
      </c>
      <c r="J964" s="45"/>
      <c r="K964" s="45"/>
      <c r="L964" s="45"/>
      <c r="M964" s="45"/>
      <c r="N964" s="45"/>
      <c r="O964" s="45">
        <v>2309.4535838386673</v>
      </c>
      <c r="P964" s="45"/>
      <c r="Q964" s="45"/>
      <c r="R964" s="45"/>
      <c r="S964" s="45"/>
      <c r="T964" s="45"/>
      <c r="U964" s="45"/>
      <c r="V964" s="45">
        <v>2309.4535838386673</v>
      </c>
      <c r="W964" s="45"/>
      <c r="X964" s="45"/>
      <c r="Y964" s="45"/>
      <c r="Z964" s="45"/>
      <c r="AA964" s="45"/>
      <c r="AB964" s="45"/>
      <c r="AC964" s="45">
        <v>2309.4535838386673</v>
      </c>
      <c r="AD964" s="45">
        <v>4.701482394652181</v>
      </c>
      <c r="AE964" s="45"/>
      <c r="AF964" s="45"/>
      <c r="AG964" s="45"/>
      <c r="AH964" s="45"/>
      <c r="AI964" s="45"/>
      <c r="AJ964" s="45">
        <v>2309.4535838386673</v>
      </c>
      <c r="AK964" s="45">
        <v>0.033</v>
      </c>
      <c r="AL964" s="45"/>
      <c r="AM964" s="45"/>
      <c r="AN964" s="45"/>
      <c r="AO964" s="23"/>
      <c r="AP964" s="23"/>
      <c r="AQ964" s="45">
        <v>2309.4535838386673</v>
      </c>
      <c r="AR964" s="45">
        <v>0.06</v>
      </c>
      <c r="AS964" s="23"/>
      <c r="AT964" s="23"/>
      <c r="AU964" s="23"/>
      <c r="AV964" s="23"/>
      <c r="AW964" s="23"/>
      <c r="AX964" s="45">
        <v>2309.4535838386673</v>
      </c>
      <c r="AY964" s="23"/>
      <c r="AZ964" s="23"/>
      <c r="BA964" s="23"/>
      <c r="BB964" s="23"/>
      <c r="BC964" s="23"/>
      <c r="BD964" s="23"/>
      <c r="BE964" s="45">
        <v>2309.4535838386673</v>
      </c>
      <c r="BF964" s="45"/>
      <c r="BG964" s="23"/>
      <c r="BH964" s="23"/>
      <c r="BI964" s="23"/>
      <c r="BJ964" s="23"/>
      <c r="BK964" s="23"/>
      <c r="BL964" s="45">
        <v>2309.4535838386673</v>
      </c>
      <c r="BM964" s="45">
        <v>0.0</v>
      </c>
      <c r="BN964" s="23"/>
      <c r="BO964" s="23"/>
      <c r="BP964" s="23"/>
      <c r="BQ964" s="23"/>
      <c r="BR964" s="23"/>
      <c r="BS964" s="45">
        <v>2309.4535838386673</v>
      </c>
      <c r="BT964" s="45">
        <v>0.002</v>
      </c>
      <c r="BU964" s="23"/>
      <c r="BV964" s="23"/>
      <c r="BW964" s="23"/>
      <c r="BX964" s="23"/>
      <c r="BY964" s="23"/>
      <c r="BZ964" s="23"/>
      <c r="CA964" s="23"/>
    </row>
    <row r="965" ht="15.75" customHeight="1">
      <c r="A965" s="45">
        <v>2282.4977164562138</v>
      </c>
      <c r="B965" s="46">
        <v>0.053</v>
      </c>
      <c r="C965" s="45"/>
      <c r="D965" s="45"/>
      <c r="E965" s="45"/>
      <c r="F965" s="45"/>
      <c r="G965" s="45"/>
      <c r="H965" s="45">
        <v>2282.4977164562138</v>
      </c>
      <c r="I965" s="46">
        <v>0.077</v>
      </c>
      <c r="J965" s="45"/>
      <c r="K965" s="45"/>
      <c r="L965" s="45"/>
      <c r="M965" s="45"/>
      <c r="N965" s="45"/>
      <c r="O965" s="45">
        <v>2282.4977164562138</v>
      </c>
      <c r="P965" s="45">
        <v>4.392706711811511E-4</v>
      </c>
      <c r="Q965" s="45"/>
      <c r="R965" s="45"/>
      <c r="S965" s="45"/>
      <c r="T965" s="45"/>
      <c r="U965" s="45"/>
      <c r="V965" s="45">
        <v>2282.4977164562138</v>
      </c>
      <c r="W965" s="45"/>
      <c r="X965" s="45"/>
      <c r="Y965" s="45"/>
      <c r="Z965" s="45"/>
      <c r="AA965" s="45"/>
      <c r="AB965" s="45"/>
      <c r="AC965" s="45">
        <v>2282.4977164562138</v>
      </c>
      <c r="AD965" s="45">
        <v>5.411090935539153</v>
      </c>
      <c r="AE965" s="45"/>
      <c r="AF965" s="45"/>
      <c r="AG965" s="45"/>
      <c r="AH965" s="45"/>
      <c r="AI965" s="45"/>
      <c r="AJ965" s="45">
        <v>2282.4977164562138</v>
      </c>
      <c r="AK965" s="45">
        <v>0.032</v>
      </c>
      <c r="AL965" s="45"/>
      <c r="AM965" s="45"/>
      <c r="AN965" s="45"/>
      <c r="AO965" s="23"/>
      <c r="AP965" s="23"/>
      <c r="AQ965" s="45">
        <v>2282.4977164562138</v>
      </c>
      <c r="AR965" s="45">
        <v>0.057</v>
      </c>
      <c r="AS965" s="23"/>
      <c r="AT965" s="23"/>
      <c r="AU965" s="23"/>
      <c r="AV965" s="23"/>
      <c r="AW965" s="23"/>
      <c r="AX965" s="45">
        <v>2282.4977164562138</v>
      </c>
      <c r="AY965" s="23"/>
      <c r="AZ965" s="23"/>
      <c r="BA965" s="23"/>
      <c r="BB965" s="23"/>
      <c r="BC965" s="23"/>
      <c r="BD965" s="23"/>
      <c r="BE965" s="45">
        <v>2282.4977164562138</v>
      </c>
      <c r="BF965" s="45"/>
      <c r="BG965" s="23"/>
      <c r="BH965" s="23"/>
      <c r="BI965" s="23"/>
      <c r="BJ965" s="23"/>
      <c r="BK965" s="23"/>
      <c r="BL965" s="45">
        <v>2282.4977164562138</v>
      </c>
      <c r="BM965" s="45">
        <v>0.001</v>
      </c>
      <c r="BN965" s="23"/>
      <c r="BO965" s="23"/>
      <c r="BP965" s="23"/>
      <c r="BQ965" s="23"/>
      <c r="BR965" s="23"/>
      <c r="BS965" s="45">
        <v>2282.4977164562138</v>
      </c>
      <c r="BT965" s="45">
        <v>0.002</v>
      </c>
      <c r="BU965" s="23"/>
      <c r="BV965" s="23"/>
      <c r="BW965" s="23"/>
      <c r="BX965" s="23"/>
      <c r="BY965" s="23"/>
      <c r="BZ965" s="23"/>
      <c r="CA965" s="23"/>
    </row>
    <row r="966" ht="15.75" customHeight="1">
      <c r="A966" s="45">
        <v>2243.8160826295234</v>
      </c>
      <c r="B966" s="46">
        <v>0.056</v>
      </c>
      <c r="C966" s="45"/>
      <c r="D966" s="45"/>
      <c r="E966" s="45"/>
      <c r="F966" s="45"/>
      <c r="G966" s="45"/>
      <c r="H966" s="45">
        <v>2243.8160826295234</v>
      </c>
      <c r="I966" s="46">
        <v>0.068</v>
      </c>
      <c r="J966" s="45"/>
      <c r="K966" s="45"/>
      <c r="L966" s="45"/>
      <c r="M966" s="45"/>
      <c r="N966" s="45"/>
      <c r="O966" s="45">
        <v>2243.8160826295234</v>
      </c>
      <c r="P966" s="45">
        <v>4.2393305824013763E-4</v>
      </c>
      <c r="Q966" s="45"/>
      <c r="R966" s="45"/>
      <c r="S966" s="45"/>
      <c r="T966" s="45"/>
      <c r="U966" s="45"/>
      <c r="V966" s="45">
        <v>2243.8160826295234</v>
      </c>
      <c r="W966" s="45">
        <v>1.5579062768562505E-4</v>
      </c>
      <c r="X966" s="45"/>
      <c r="Y966" s="45"/>
      <c r="Z966" s="45"/>
      <c r="AA966" s="45"/>
      <c r="AB966" s="45"/>
      <c r="AC966" s="45">
        <v>2243.8160826295234</v>
      </c>
      <c r="AD966" s="45">
        <v>4.480795683101865</v>
      </c>
      <c r="AE966" s="45"/>
      <c r="AF966" s="45"/>
      <c r="AG966" s="45"/>
      <c r="AH966" s="45"/>
      <c r="AI966" s="45"/>
      <c r="AJ966" s="45">
        <v>2243.8160826295234</v>
      </c>
      <c r="AK966" s="45">
        <v>0.031</v>
      </c>
      <c r="AL966" s="45"/>
      <c r="AM966" s="45"/>
      <c r="AN966" s="45"/>
      <c r="AO966" s="23"/>
      <c r="AP966" s="23"/>
      <c r="AQ966" s="45">
        <v>2243.8160826295234</v>
      </c>
      <c r="AR966" s="45">
        <v>0.054</v>
      </c>
      <c r="AS966" s="23"/>
      <c r="AT966" s="23"/>
      <c r="AU966" s="23"/>
      <c r="AV966" s="23"/>
      <c r="AW966" s="23"/>
      <c r="AX966" s="45">
        <v>2243.8160826295234</v>
      </c>
      <c r="AY966" s="23"/>
      <c r="AZ966" s="23"/>
      <c r="BA966" s="23"/>
      <c r="BB966" s="23"/>
      <c r="BC966" s="23"/>
      <c r="BD966" s="23"/>
      <c r="BE966" s="45">
        <v>2243.8160826295234</v>
      </c>
      <c r="BF966" s="45"/>
      <c r="BG966" s="23"/>
      <c r="BH966" s="23"/>
      <c r="BI966" s="23"/>
      <c r="BJ966" s="23"/>
      <c r="BK966" s="23"/>
      <c r="BL966" s="45">
        <v>2243.8160826295234</v>
      </c>
      <c r="BM966" s="45">
        <v>0.001</v>
      </c>
      <c r="BN966" s="23"/>
      <c r="BO966" s="23"/>
      <c r="BP966" s="23"/>
      <c r="BQ966" s="23"/>
      <c r="BR966" s="23"/>
      <c r="BS966" s="45">
        <v>2243.8160826295234</v>
      </c>
      <c r="BT966" s="45">
        <v>0.003</v>
      </c>
      <c r="BU966" s="23"/>
      <c r="BV966" s="23"/>
      <c r="BW966" s="23"/>
      <c r="BX966" s="23"/>
      <c r="BY966" s="23"/>
      <c r="BZ966" s="23"/>
      <c r="CA966" s="23"/>
    </row>
    <row r="967" ht="15.75" customHeight="1">
      <c r="A967" s="45">
        <v>2224.4014094376034</v>
      </c>
      <c r="B967" s="46">
        <v>0.054</v>
      </c>
      <c r="C967" s="45"/>
      <c r="D967" s="45"/>
      <c r="E967" s="45"/>
      <c r="F967" s="45"/>
      <c r="G967" s="45"/>
      <c r="H967" s="45">
        <v>2224.4014094376034</v>
      </c>
      <c r="I967" s="46">
        <v>0.074</v>
      </c>
      <c r="J967" s="45"/>
      <c r="K967" s="45"/>
      <c r="L967" s="45"/>
      <c r="M967" s="45"/>
      <c r="N967" s="45"/>
      <c r="O967" s="45">
        <v>2224.4014094376034</v>
      </c>
      <c r="P967" s="45">
        <v>4.0716760133227716E-4</v>
      </c>
      <c r="Q967" s="45"/>
      <c r="R967" s="45"/>
      <c r="S967" s="45"/>
      <c r="T967" s="45"/>
      <c r="U967" s="45"/>
      <c r="V967" s="45">
        <v>2224.4014094376034</v>
      </c>
      <c r="W967" s="45">
        <v>1.4295309536060122E-4</v>
      </c>
      <c r="X967" s="45"/>
      <c r="Y967" s="45"/>
      <c r="Z967" s="45"/>
      <c r="AA967" s="45"/>
      <c r="AB967" s="45"/>
      <c r="AC967" s="45">
        <v>2224.4014094376034</v>
      </c>
      <c r="AD967" s="45">
        <v>4.852087378183556</v>
      </c>
      <c r="AE967" s="45"/>
      <c r="AF967" s="45"/>
      <c r="AG967" s="45"/>
      <c r="AH967" s="45"/>
      <c r="AI967" s="45"/>
      <c r="AJ967" s="45">
        <v>2224.4014094376034</v>
      </c>
      <c r="AK967" s="45">
        <v>0.03</v>
      </c>
      <c r="AL967" s="45"/>
      <c r="AM967" s="45"/>
      <c r="AN967" s="45"/>
      <c r="AO967" s="23"/>
      <c r="AP967" s="23"/>
      <c r="AQ967" s="45">
        <v>2224.4014094376034</v>
      </c>
      <c r="AR967" s="45">
        <v>0.052</v>
      </c>
      <c r="AS967" s="23"/>
      <c r="AT967" s="23"/>
      <c r="AU967" s="23"/>
      <c r="AV967" s="23"/>
      <c r="AW967" s="23"/>
      <c r="AX967" s="45">
        <v>2224.4014094376034</v>
      </c>
      <c r="AY967" s="23"/>
      <c r="AZ967" s="23"/>
      <c r="BA967" s="23"/>
      <c r="BB967" s="23"/>
      <c r="BC967" s="23"/>
      <c r="BD967" s="23"/>
      <c r="BE967" s="45">
        <v>2224.4014094376034</v>
      </c>
      <c r="BF967" s="45">
        <v>31.0</v>
      </c>
      <c r="BG967" s="23"/>
      <c r="BH967" s="23"/>
      <c r="BI967" s="23"/>
      <c r="BJ967" s="23"/>
      <c r="BK967" s="23"/>
      <c r="BL967" s="45">
        <v>2224.4014094376034</v>
      </c>
      <c r="BM967" s="45">
        <v>0.003</v>
      </c>
      <c r="BN967" s="23"/>
      <c r="BO967" s="23"/>
      <c r="BP967" s="23"/>
      <c r="BQ967" s="23"/>
      <c r="BR967" s="23"/>
      <c r="BS967" s="45">
        <v>2224.4014094376034</v>
      </c>
      <c r="BT967" s="45">
        <v>0.004</v>
      </c>
      <c r="BU967" s="23"/>
      <c r="BV967" s="23"/>
      <c r="BW967" s="23"/>
      <c r="BX967" s="23"/>
      <c r="BY967" s="23"/>
      <c r="BZ967" s="23"/>
      <c r="CA967" s="23"/>
    </row>
    <row r="968" ht="15.75" customHeight="1">
      <c r="A968" s="45">
        <v>2196.5717359544274</v>
      </c>
      <c r="B968" s="46">
        <v>0.058</v>
      </c>
      <c r="C968" s="45"/>
      <c r="D968" s="45"/>
      <c r="E968" s="45"/>
      <c r="F968" s="45"/>
      <c r="G968" s="45"/>
      <c r="H968" s="45">
        <v>2196.5717359544274</v>
      </c>
      <c r="I968" s="46">
        <v>0.085</v>
      </c>
      <c r="J968" s="45"/>
      <c r="K968" s="45"/>
      <c r="L968" s="45"/>
      <c r="M968" s="45"/>
      <c r="N968" s="45"/>
      <c r="O968" s="45">
        <v>2196.5717359544274</v>
      </c>
      <c r="P968" s="45">
        <v>3.8656748218736045E-4</v>
      </c>
      <c r="Q968" s="45"/>
      <c r="R968" s="45"/>
      <c r="S968" s="45"/>
      <c r="T968" s="45"/>
      <c r="U968" s="45"/>
      <c r="V968" s="45">
        <v>2196.5717359544274</v>
      </c>
      <c r="W968" s="45">
        <v>1.2226189726228848E-4</v>
      </c>
      <c r="X968" s="45"/>
      <c r="Y968" s="45"/>
      <c r="Z968" s="45"/>
      <c r="AA968" s="45"/>
      <c r="AB968" s="45"/>
      <c r="AC968" s="45">
        <v>2196.5717359544274</v>
      </c>
      <c r="AD968" s="45">
        <v>8.225693777082094</v>
      </c>
      <c r="AE968" s="45"/>
      <c r="AF968" s="45"/>
      <c r="AG968" s="45"/>
      <c r="AH968" s="45"/>
      <c r="AI968" s="45"/>
      <c r="AJ968" s="45">
        <v>2196.5717359544274</v>
      </c>
      <c r="AK968" s="45">
        <v>0.029</v>
      </c>
      <c r="AL968" s="45"/>
      <c r="AM968" s="45"/>
      <c r="AN968" s="45"/>
      <c r="AO968" s="23"/>
      <c r="AP968" s="23"/>
      <c r="AQ968" s="45">
        <v>2196.5717359544274</v>
      </c>
      <c r="AR968" s="45">
        <v>0.049</v>
      </c>
      <c r="AS968" s="23"/>
      <c r="AT968" s="23"/>
      <c r="AU968" s="23"/>
      <c r="AV968" s="23"/>
      <c r="AW968" s="23"/>
      <c r="AX968" s="45">
        <v>2196.5717359544274</v>
      </c>
      <c r="AY968" s="23"/>
      <c r="AZ968" s="23"/>
      <c r="BA968" s="23"/>
      <c r="BB968" s="23"/>
      <c r="BC968" s="23"/>
      <c r="BD968" s="23"/>
      <c r="BE968" s="45">
        <v>2196.5717359544274</v>
      </c>
      <c r="BF968" s="45">
        <v>31.0</v>
      </c>
      <c r="BG968" s="23"/>
      <c r="BH968" s="23"/>
      <c r="BI968" s="23"/>
      <c r="BJ968" s="23"/>
      <c r="BK968" s="23"/>
      <c r="BL968" s="45">
        <v>2196.5717359544274</v>
      </c>
      <c r="BM968" s="45">
        <v>0.005</v>
      </c>
      <c r="BN968" s="23"/>
      <c r="BO968" s="23"/>
      <c r="BP968" s="23"/>
      <c r="BQ968" s="23"/>
      <c r="BR968" s="23"/>
      <c r="BS968" s="45">
        <v>2196.5717359544274</v>
      </c>
      <c r="BT968" s="45">
        <v>0.004</v>
      </c>
      <c r="BU968" s="23"/>
      <c r="BV968" s="23"/>
      <c r="BW968" s="23"/>
      <c r="BX968" s="23"/>
      <c r="BY968" s="23"/>
      <c r="BZ968" s="23"/>
      <c r="CA968" s="23"/>
    </row>
    <row r="969" ht="15.75" customHeight="1">
      <c r="A969" s="45">
        <v>2164.5022601956707</v>
      </c>
      <c r="B969" s="46">
        <v>0.057</v>
      </c>
      <c r="C969" s="45"/>
      <c r="D969" s="45"/>
      <c r="E969" s="45"/>
      <c r="F969" s="45"/>
      <c r="G969" s="45"/>
      <c r="H969" s="45">
        <v>2164.5022601956707</v>
      </c>
      <c r="I969" s="46">
        <v>0.081</v>
      </c>
      <c r="J969" s="45"/>
      <c r="K969" s="45"/>
      <c r="L969" s="45"/>
      <c r="M969" s="45"/>
      <c r="N969" s="45"/>
      <c r="O969" s="45">
        <v>2164.5022601956707</v>
      </c>
      <c r="P969" s="45"/>
      <c r="Q969" s="45"/>
      <c r="R969" s="45"/>
      <c r="S969" s="45"/>
      <c r="T969" s="45"/>
      <c r="U969" s="45"/>
      <c r="V969" s="45">
        <v>2164.5022601956707</v>
      </c>
      <c r="W969" s="45"/>
      <c r="X969" s="45"/>
      <c r="Y969" s="45"/>
      <c r="Z969" s="45"/>
      <c r="AA969" s="45"/>
      <c r="AB969" s="45"/>
      <c r="AC969" s="45">
        <v>2164.5022601956707</v>
      </c>
      <c r="AD969" s="45">
        <v>8.737920812928706</v>
      </c>
      <c r="AE969" s="45"/>
      <c r="AF969" s="45"/>
      <c r="AG969" s="45"/>
      <c r="AH969" s="45"/>
      <c r="AI969" s="45"/>
      <c r="AJ969" s="45">
        <v>2164.5022601956707</v>
      </c>
      <c r="AK969" s="45">
        <v>0.028</v>
      </c>
      <c r="AL969" s="45"/>
      <c r="AM969" s="45"/>
      <c r="AN969" s="45"/>
      <c r="AO969" s="23"/>
      <c r="AP969" s="23"/>
      <c r="AQ969" s="45">
        <v>2164.5022601956707</v>
      </c>
      <c r="AR969" s="45">
        <v>0.047</v>
      </c>
      <c r="AS969" s="23"/>
      <c r="AT969" s="23"/>
      <c r="AU969" s="23"/>
      <c r="AV969" s="23"/>
      <c r="AW969" s="23"/>
      <c r="AX969" s="45">
        <v>2164.5022601956707</v>
      </c>
      <c r="AY969" s="23">
        <v>0.325</v>
      </c>
      <c r="AZ969" s="23"/>
      <c r="BA969" s="23"/>
      <c r="BB969" s="23"/>
      <c r="BC969" s="23"/>
      <c r="BD969" s="23"/>
      <c r="BE969" s="45">
        <v>2164.5022601956707</v>
      </c>
      <c r="BF969" s="45">
        <v>31.0</v>
      </c>
      <c r="BG969" s="23"/>
      <c r="BH969" s="23"/>
      <c r="BI969" s="23"/>
      <c r="BJ969" s="23"/>
      <c r="BK969" s="23"/>
      <c r="BL969" s="45">
        <v>2164.5022601956707</v>
      </c>
      <c r="BM969" s="45">
        <v>0.009</v>
      </c>
      <c r="BN969" s="23"/>
      <c r="BO969" s="23"/>
      <c r="BP969" s="23"/>
      <c r="BQ969" s="23"/>
      <c r="BR969" s="23"/>
      <c r="BS969" s="45">
        <v>2164.5022601956707</v>
      </c>
      <c r="BT969" s="45">
        <v>0.008</v>
      </c>
      <c r="BU969" s="23"/>
      <c r="BV969" s="23"/>
      <c r="BW969" s="23"/>
      <c r="BX969" s="23"/>
      <c r="BY969" s="23"/>
      <c r="BZ969" s="23"/>
      <c r="CA969" s="23"/>
    </row>
    <row r="970" ht="15.75" customHeight="1">
      <c r="A970" s="45">
        <v>2137.3943609675616</v>
      </c>
      <c r="B970" s="46">
        <v>0.056</v>
      </c>
      <c r="C970" s="45"/>
      <c r="D970" s="45"/>
      <c r="E970" s="45"/>
      <c r="F970" s="45"/>
      <c r="G970" s="45"/>
      <c r="H970" s="45">
        <v>2137.3943609675616</v>
      </c>
      <c r="I970" s="46">
        <v>0.08</v>
      </c>
      <c r="J970" s="45"/>
      <c r="K970" s="45"/>
      <c r="L970" s="45"/>
      <c r="M970" s="45"/>
      <c r="N970" s="45"/>
      <c r="O970" s="45">
        <v>2137.3943609675616</v>
      </c>
      <c r="P970" s="45">
        <v>3.445418266638626E-4</v>
      </c>
      <c r="Q970" s="45"/>
      <c r="R970" s="45"/>
      <c r="S970" s="45"/>
      <c r="T970" s="45"/>
      <c r="U970" s="45"/>
      <c r="V970" s="45">
        <v>2137.3943609675616</v>
      </c>
      <c r="W970" s="45">
        <v>1.0802041644386724E-4</v>
      </c>
      <c r="X970" s="45"/>
      <c r="Y970" s="45"/>
      <c r="Z970" s="45"/>
      <c r="AA970" s="45"/>
      <c r="AB970" s="45"/>
      <c r="AC970" s="45">
        <v>2137.3943609675616</v>
      </c>
      <c r="AD970" s="45">
        <v>10.181772730895396</v>
      </c>
      <c r="AE970" s="45"/>
      <c r="AF970" s="45"/>
      <c r="AG970" s="45"/>
      <c r="AH970" s="45"/>
      <c r="AI970" s="45"/>
      <c r="AJ970" s="45">
        <v>2137.3943609675616</v>
      </c>
      <c r="AK970" s="45">
        <v>0.027</v>
      </c>
      <c r="AL970" s="45"/>
      <c r="AM970" s="45"/>
      <c r="AN970" s="45"/>
      <c r="AO970" s="23"/>
      <c r="AP970" s="23"/>
      <c r="AQ970" s="45">
        <v>2137.3943609675616</v>
      </c>
      <c r="AR970" s="45">
        <v>0.044</v>
      </c>
      <c r="AS970" s="23"/>
      <c r="AT970" s="23"/>
      <c r="AU970" s="23"/>
      <c r="AV970" s="23"/>
      <c r="AW970" s="23"/>
      <c r="AX970" s="45">
        <v>2137.3943609675616</v>
      </c>
      <c r="AY970" s="23">
        <v>0.325</v>
      </c>
      <c r="AZ970" s="23"/>
      <c r="BA970" s="23"/>
      <c r="BB970" s="23"/>
      <c r="BC970" s="23"/>
      <c r="BD970" s="23"/>
      <c r="BE970" s="45">
        <v>2137.3943609675616</v>
      </c>
      <c r="BF970" s="45">
        <v>31.0</v>
      </c>
      <c r="BG970" s="23"/>
      <c r="BH970" s="23"/>
      <c r="BI970" s="23"/>
      <c r="BJ970" s="23"/>
      <c r="BK970" s="23"/>
      <c r="BL970" s="45">
        <v>2137.3943609675616</v>
      </c>
      <c r="BM970" s="45">
        <v>0.045</v>
      </c>
      <c r="BN970" s="23"/>
      <c r="BO970" s="23"/>
      <c r="BP970" s="23"/>
      <c r="BQ970" s="23"/>
      <c r="BR970" s="23"/>
      <c r="BS970" s="45">
        <v>2137.3943609675616</v>
      </c>
      <c r="BT970" s="45">
        <v>0.011</v>
      </c>
      <c r="BU970" s="23"/>
      <c r="BV970" s="23"/>
      <c r="BW970" s="23"/>
      <c r="BX970" s="23"/>
      <c r="BY970" s="23"/>
      <c r="BZ970" s="23"/>
      <c r="CA970" s="23"/>
    </row>
    <row r="971" ht="15.75" customHeight="1">
      <c r="A971" s="45">
        <v>2124.986920242303</v>
      </c>
      <c r="B971" s="46">
        <v>0.055</v>
      </c>
      <c r="C971" s="45"/>
      <c r="D971" s="45"/>
      <c r="E971" s="45"/>
      <c r="F971" s="45"/>
      <c r="G971" s="45"/>
      <c r="H971" s="45">
        <v>2124.986920242303</v>
      </c>
      <c r="I971" s="46">
        <v>0.08</v>
      </c>
      <c r="J971" s="45"/>
      <c r="K971" s="45"/>
      <c r="L971" s="45"/>
      <c r="M971" s="45"/>
      <c r="N971" s="45"/>
      <c r="O971" s="45">
        <v>2124.986920242303</v>
      </c>
      <c r="P971" s="45"/>
      <c r="Q971" s="45"/>
      <c r="R971" s="45"/>
      <c r="S971" s="45"/>
      <c r="T971" s="45"/>
      <c r="U971" s="45"/>
      <c r="V971" s="45">
        <v>2124.986920242303</v>
      </c>
      <c r="W971" s="45"/>
      <c r="X971" s="45"/>
      <c r="Y971" s="45"/>
      <c r="Z971" s="45"/>
      <c r="AA971" s="45"/>
      <c r="AB971" s="45"/>
      <c r="AC971" s="45">
        <v>2124.986920242303</v>
      </c>
      <c r="AD971" s="45">
        <v>15.491316346475545</v>
      </c>
      <c r="AE971" s="45"/>
      <c r="AF971" s="45"/>
      <c r="AG971" s="45"/>
      <c r="AH971" s="45"/>
      <c r="AI971" s="45"/>
      <c r="AJ971" s="45">
        <v>2124.986920242303</v>
      </c>
      <c r="AK971" s="45">
        <v>0.026</v>
      </c>
      <c r="AL971" s="45"/>
      <c r="AM971" s="45"/>
      <c r="AN971" s="45"/>
      <c r="AO971" s="23"/>
      <c r="AP971" s="23"/>
      <c r="AQ971" s="45">
        <v>2124.986920242303</v>
      </c>
      <c r="AR971" s="45">
        <v>0.042</v>
      </c>
      <c r="AS971" s="23"/>
      <c r="AT971" s="23"/>
      <c r="AU971" s="23"/>
      <c r="AV971" s="23"/>
      <c r="AW971" s="23"/>
      <c r="AX971" s="45">
        <v>2124.986920242303</v>
      </c>
      <c r="AY971" s="23">
        <v>0.328</v>
      </c>
      <c r="AZ971" s="23"/>
      <c r="BA971" s="23"/>
      <c r="BB971" s="23"/>
      <c r="BC971" s="23"/>
      <c r="BD971" s="23"/>
      <c r="BE971" s="45">
        <v>2124.986920242303</v>
      </c>
      <c r="BF971" s="45">
        <v>31.0</v>
      </c>
      <c r="BG971" s="23"/>
      <c r="BH971" s="23"/>
      <c r="BI971" s="23"/>
      <c r="BJ971" s="23"/>
      <c r="BK971" s="23"/>
      <c r="BL971" s="45">
        <v>2124.986920242303</v>
      </c>
      <c r="BM971" s="45">
        <v>0.126</v>
      </c>
      <c r="BN971" s="23"/>
      <c r="BO971" s="23"/>
      <c r="BP971" s="23"/>
      <c r="BQ971" s="23"/>
      <c r="BR971" s="23"/>
      <c r="BS971" s="45">
        <v>2124.986920242303</v>
      </c>
      <c r="BT971" s="45">
        <v>0.014</v>
      </c>
      <c r="BU971" s="23"/>
      <c r="BV971" s="23"/>
      <c r="BW971" s="23"/>
      <c r="BX971" s="23"/>
      <c r="BY971" s="23"/>
      <c r="BZ971" s="23"/>
      <c r="CA971" s="23"/>
    </row>
    <row r="972" ht="15.75" customHeight="1">
      <c r="A972" s="45">
        <v>2103.701698689479</v>
      </c>
      <c r="B972" s="46">
        <v>0.061</v>
      </c>
      <c r="C972" s="45"/>
      <c r="D972" s="45"/>
      <c r="E972" s="45"/>
      <c r="F972" s="45"/>
      <c r="G972" s="45"/>
      <c r="H972" s="45">
        <v>2103.701698689479</v>
      </c>
      <c r="I972" s="46">
        <v>0.08</v>
      </c>
      <c r="J972" s="45"/>
      <c r="K972" s="45"/>
      <c r="L972" s="45"/>
      <c r="M972" s="45"/>
      <c r="N972" s="45"/>
      <c r="O972" s="45">
        <v>2103.701698689479</v>
      </c>
      <c r="P972" s="45">
        <v>3.5459841919506616E-4</v>
      </c>
      <c r="Q972" s="45"/>
      <c r="R972" s="45"/>
      <c r="S972" s="45"/>
      <c r="T972" s="45"/>
      <c r="U972" s="45"/>
      <c r="V972" s="45">
        <v>2103.701698689479</v>
      </c>
      <c r="W972" s="45">
        <v>1.0282135081730592E-4</v>
      </c>
      <c r="X972" s="45"/>
      <c r="Y972" s="45"/>
      <c r="Z972" s="45"/>
      <c r="AA972" s="45"/>
      <c r="AB972" s="45"/>
      <c r="AC972" s="45">
        <v>2103.701698689479</v>
      </c>
      <c r="AD972" s="45">
        <v>20.762369838989155</v>
      </c>
      <c r="AE972" s="45"/>
      <c r="AF972" s="45"/>
      <c r="AG972" s="45"/>
      <c r="AH972" s="45"/>
      <c r="AI972" s="45"/>
      <c r="AJ972" s="45">
        <v>2103.701698689479</v>
      </c>
      <c r="AK972" s="45">
        <v>0.025</v>
      </c>
      <c r="AL972" s="45"/>
      <c r="AM972" s="45"/>
      <c r="AN972" s="45"/>
      <c r="AO972" s="23"/>
      <c r="AP972" s="23"/>
      <c r="AQ972" s="45">
        <v>2103.701698689479</v>
      </c>
      <c r="AR972" s="45">
        <v>0.04</v>
      </c>
      <c r="AS972" s="23"/>
      <c r="AT972" s="23"/>
      <c r="AU972" s="23"/>
      <c r="AV972" s="23"/>
      <c r="AW972" s="23"/>
      <c r="AX972" s="45">
        <v>2103.701698689479</v>
      </c>
      <c r="AY972" s="23">
        <v>0.341</v>
      </c>
      <c r="AZ972" s="23"/>
      <c r="BA972" s="23"/>
      <c r="BB972" s="23"/>
      <c r="BC972" s="23"/>
      <c r="BD972" s="23"/>
      <c r="BE972" s="45">
        <v>2103.701698689479</v>
      </c>
      <c r="BF972" s="45">
        <v>31.0</v>
      </c>
      <c r="BG972" s="23"/>
      <c r="BH972" s="23"/>
      <c r="BI972" s="23"/>
      <c r="BJ972" s="23"/>
      <c r="BK972" s="23"/>
      <c r="BL972" s="45">
        <v>2103.701698689479</v>
      </c>
      <c r="BM972" s="45">
        <v>0.16</v>
      </c>
      <c r="BN972" s="23"/>
      <c r="BO972" s="23"/>
      <c r="BP972" s="23"/>
      <c r="BQ972" s="23"/>
      <c r="BR972" s="23"/>
      <c r="BS972" s="45">
        <v>2103.701698689479</v>
      </c>
      <c r="BT972" s="45">
        <v>0.017</v>
      </c>
      <c r="BU972" s="23"/>
      <c r="BV972" s="23"/>
      <c r="BW972" s="23"/>
      <c r="BX972" s="23"/>
      <c r="BY972" s="23"/>
      <c r="BZ972" s="23"/>
      <c r="CA972" s="23"/>
    </row>
    <row r="973" ht="15.75" customHeight="1">
      <c r="A973" s="45">
        <v>2088.279072025131</v>
      </c>
      <c r="B973" s="46">
        <v>0.06</v>
      </c>
      <c r="C973" s="45"/>
      <c r="D973" s="45"/>
      <c r="E973" s="45"/>
      <c r="F973" s="45"/>
      <c r="G973" s="45"/>
      <c r="H973" s="45">
        <v>2088.279072025131</v>
      </c>
      <c r="I973" s="46">
        <v>0.08</v>
      </c>
      <c r="J973" s="45"/>
      <c r="K973" s="45"/>
      <c r="L973" s="45"/>
      <c r="M973" s="45"/>
      <c r="N973" s="45"/>
      <c r="O973" s="45">
        <v>2088.279072025131</v>
      </c>
      <c r="P973" s="45">
        <v>3.440203280903636E-4</v>
      </c>
      <c r="Q973" s="45"/>
      <c r="R973" s="45"/>
      <c r="S973" s="45"/>
      <c r="T973" s="45"/>
      <c r="U973" s="45"/>
      <c r="V973" s="45">
        <v>2088.279072025131</v>
      </c>
      <c r="W973" s="45">
        <v>1.221324905463161E-4</v>
      </c>
      <c r="X973" s="45"/>
      <c r="Y973" s="45"/>
      <c r="Z973" s="45"/>
      <c r="AA973" s="45"/>
      <c r="AB973" s="45"/>
      <c r="AC973" s="45">
        <v>2088.279072025131</v>
      </c>
      <c r="AD973" s="45">
        <v>21.548360454192725</v>
      </c>
      <c r="AE973" s="45"/>
      <c r="AF973" s="45"/>
      <c r="AG973" s="45"/>
      <c r="AH973" s="45"/>
      <c r="AI973" s="45"/>
      <c r="AJ973" s="45">
        <v>2088.279072025131</v>
      </c>
      <c r="AK973" s="45">
        <v>0.024</v>
      </c>
      <c r="AL973" s="45"/>
      <c r="AM973" s="45"/>
      <c r="AN973" s="45"/>
      <c r="AO973" s="23"/>
      <c r="AP973" s="23"/>
      <c r="AQ973" s="45">
        <v>2088.279072025131</v>
      </c>
      <c r="AR973" s="45">
        <v>0.038</v>
      </c>
      <c r="AS973" s="23"/>
      <c r="AT973" s="23"/>
      <c r="AU973" s="23"/>
      <c r="AV973" s="23"/>
      <c r="AW973" s="23"/>
      <c r="AX973" s="45">
        <v>2088.279072025131</v>
      </c>
      <c r="AY973" s="23">
        <v>0.325</v>
      </c>
      <c r="AZ973" s="23"/>
      <c r="BA973" s="23"/>
      <c r="BB973" s="23"/>
      <c r="BC973" s="23"/>
      <c r="BD973" s="23"/>
      <c r="BE973" s="45">
        <v>2088.279072025131</v>
      </c>
      <c r="BF973" s="45">
        <v>31.0</v>
      </c>
      <c r="BG973" s="23"/>
      <c r="BH973" s="23"/>
      <c r="BI973" s="23"/>
      <c r="BJ973" s="23"/>
      <c r="BK973" s="23"/>
      <c r="BL973" s="45">
        <v>2088.279072025131</v>
      </c>
      <c r="BM973" s="45">
        <v>0.211</v>
      </c>
      <c r="BN973" s="23"/>
      <c r="BO973" s="23"/>
      <c r="BP973" s="23"/>
      <c r="BQ973" s="23"/>
      <c r="BR973" s="23"/>
      <c r="BS973" s="45">
        <v>2088.279072025131</v>
      </c>
      <c r="BT973" s="45">
        <v>0.02</v>
      </c>
      <c r="BU973" s="23"/>
      <c r="BV973" s="23"/>
      <c r="BW973" s="23"/>
      <c r="BX973" s="23"/>
      <c r="BY973" s="23"/>
      <c r="BZ973" s="23"/>
      <c r="CA973" s="23"/>
    </row>
    <row r="974" ht="15.75" customHeight="1">
      <c r="A974" s="45">
        <v>2088.698216003447</v>
      </c>
      <c r="B974" s="46">
        <v>0.059</v>
      </c>
      <c r="C974" s="45"/>
      <c r="D974" s="45"/>
      <c r="E974" s="45"/>
      <c r="F974" s="45"/>
      <c r="G974" s="45"/>
      <c r="H974" s="45">
        <v>2088.698216003447</v>
      </c>
      <c r="I974" s="46">
        <v>0.08</v>
      </c>
      <c r="J974" s="45"/>
      <c r="K974" s="45"/>
      <c r="L974" s="45"/>
      <c r="M974" s="45"/>
      <c r="N974" s="45"/>
      <c r="O974" s="45">
        <v>2088.698216003447</v>
      </c>
      <c r="P974" s="45"/>
      <c r="Q974" s="45"/>
      <c r="R974" s="45"/>
      <c r="S974" s="45"/>
      <c r="T974" s="45"/>
      <c r="U974" s="45"/>
      <c r="V974" s="45">
        <v>2088.698216003447</v>
      </c>
      <c r="W974" s="45"/>
      <c r="X974" s="45"/>
      <c r="Y974" s="45"/>
      <c r="Z974" s="45"/>
      <c r="AA974" s="45"/>
      <c r="AB974" s="45"/>
      <c r="AC974" s="45">
        <v>2088.698216003447</v>
      </c>
      <c r="AD974" s="45">
        <v>19.66772276377992</v>
      </c>
      <c r="AE974" s="45"/>
      <c r="AF974" s="45"/>
      <c r="AG974" s="45"/>
      <c r="AH974" s="45"/>
      <c r="AI974" s="45"/>
      <c r="AJ974" s="45">
        <v>2088.698216003447</v>
      </c>
      <c r="AK974" s="45">
        <v>0.023</v>
      </c>
      <c r="AL974" s="45"/>
      <c r="AM974" s="45"/>
      <c r="AN974" s="45"/>
      <c r="AO974" s="23"/>
      <c r="AP974" s="23"/>
      <c r="AQ974" s="45">
        <v>2088.698216003447</v>
      </c>
      <c r="AR974" s="45">
        <v>0.036</v>
      </c>
      <c r="AS974" s="23"/>
      <c r="AT974" s="23"/>
      <c r="AU974" s="23"/>
      <c r="AV974" s="23"/>
      <c r="AW974" s="23"/>
      <c r="AX974" s="45">
        <v>2088.698216003447</v>
      </c>
      <c r="AY974" s="23">
        <v>0.317</v>
      </c>
      <c r="AZ974" s="23"/>
      <c r="BA974" s="23"/>
      <c r="BB974" s="23"/>
      <c r="BC974" s="23"/>
      <c r="BD974" s="23"/>
      <c r="BE974" s="45">
        <v>2088.698216003447</v>
      </c>
      <c r="BF974" s="45">
        <v>31.0</v>
      </c>
      <c r="BG974" s="23"/>
      <c r="BH974" s="23"/>
      <c r="BI974" s="23"/>
      <c r="BJ974" s="23"/>
      <c r="BK974" s="23"/>
      <c r="BL974" s="45">
        <v>2088.698216003447</v>
      </c>
      <c r="BM974" s="45">
        <v>0.343</v>
      </c>
      <c r="BN974" s="23"/>
      <c r="BO974" s="23"/>
      <c r="BP974" s="23"/>
      <c r="BQ974" s="23"/>
      <c r="BR974" s="23"/>
      <c r="BS974" s="45">
        <v>2088.698216003447</v>
      </c>
      <c r="BT974" s="45">
        <v>0.079</v>
      </c>
      <c r="BU974" s="23"/>
      <c r="BV974" s="23"/>
      <c r="BW974" s="23"/>
      <c r="BX974" s="23"/>
      <c r="BY974" s="23"/>
      <c r="BZ974" s="23"/>
      <c r="CA974" s="23"/>
    </row>
    <row r="975" ht="15.75" customHeight="1">
      <c r="A975" s="45">
        <v>2067.8661824315454</v>
      </c>
      <c r="B975" s="46">
        <v>0.061</v>
      </c>
      <c r="C975" s="45"/>
      <c r="D975" s="45"/>
      <c r="E975" s="45"/>
      <c r="F975" s="45"/>
      <c r="G975" s="45"/>
      <c r="H975" s="45">
        <v>2067.8661824315454</v>
      </c>
      <c r="I975" s="46"/>
      <c r="J975" s="45"/>
      <c r="K975" s="45"/>
      <c r="L975" s="45"/>
      <c r="M975" s="45"/>
      <c r="N975" s="45"/>
      <c r="O975" s="45">
        <v>2067.8661824315454</v>
      </c>
      <c r="P975" s="45">
        <v>3.206246255252037E-4</v>
      </c>
      <c r="Q975" s="45"/>
      <c r="R975" s="45"/>
      <c r="S975" s="45"/>
      <c r="T975" s="45"/>
      <c r="U975" s="45"/>
      <c r="V975" s="45">
        <v>2067.8661824315454</v>
      </c>
      <c r="W975" s="45">
        <v>1.087037894280925E-4</v>
      </c>
      <c r="X975" s="45"/>
      <c r="Y975" s="45"/>
      <c r="Z975" s="45"/>
      <c r="AA975" s="45"/>
      <c r="AB975" s="45"/>
      <c r="AC975" s="45">
        <v>2067.8661824315454</v>
      </c>
      <c r="AD975" s="45">
        <v>15.465986300744868</v>
      </c>
      <c r="AE975" s="45"/>
      <c r="AF975" s="45"/>
      <c r="AG975" s="45"/>
      <c r="AH975" s="45"/>
      <c r="AI975" s="45"/>
      <c r="AJ975" s="45">
        <v>2067.8661824315454</v>
      </c>
      <c r="AK975" s="45">
        <v>0.022</v>
      </c>
      <c r="AL975" s="45"/>
      <c r="AM975" s="45"/>
      <c r="AN975" s="45"/>
      <c r="AO975" s="23"/>
      <c r="AP975" s="23"/>
      <c r="AQ975" s="45">
        <v>2067.8661824315454</v>
      </c>
      <c r="AR975" s="45">
        <v>0.035</v>
      </c>
      <c r="AS975" s="23"/>
      <c r="AT975" s="23"/>
      <c r="AU975" s="23"/>
      <c r="AV975" s="23"/>
      <c r="AW975" s="23"/>
      <c r="AX975" s="45">
        <v>2067.8661824315454</v>
      </c>
      <c r="AY975" s="23">
        <v>0.315</v>
      </c>
      <c r="AZ975" s="23"/>
      <c r="BA975" s="23"/>
      <c r="BB975" s="23"/>
      <c r="BC975" s="23"/>
      <c r="BD975" s="23"/>
      <c r="BE975" s="45">
        <v>2067.8661824315454</v>
      </c>
      <c r="BF975" s="45">
        <v>29.0</v>
      </c>
      <c r="BG975" s="23"/>
      <c r="BH975" s="23"/>
      <c r="BI975" s="23"/>
      <c r="BJ975" s="23"/>
      <c r="BK975" s="23"/>
      <c r="BL975" s="45">
        <v>2067.8661824315454</v>
      </c>
      <c r="BM975" s="45">
        <v>0.492</v>
      </c>
      <c r="BN975" s="23"/>
      <c r="BO975" s="23"/>
      <c r="BP975" s="23"/>
      <c r="BQ975" s="23"/>
      <c r="BR975" s="23"/>
      <c r="BS975" s="45">
        <v>2067.8661824315454</v>
      </c>
      <c r="BT975" s="45">
        <v>0.09</v>
      </c>
      <c r="BU975" s="23"/>
      <c r="BV975" s="23"/>
      <c r="BW975" s="23"/>
      <c r="BX975" s="23"/>
      <c r="BY975" s="23"/>
      <c r="BZ975" s="23"/>
      <c r="CA975" s="23"/>
    </row>
    <row r="976" ht="15.75" customHeight="1">
      <c r="A976" s="45">
        <v>2055.8928415374075</v>
      </c>
      <c r="B976" s="46">
        <v>0.055</v>
      </c>
      <c r="C976" s="45"/>
      <c r="D976" s="45"/>
      <c r="E976" s="45"/>
      <c r="F976" s="45"/>
      <c r="G976" s="45"/>
      <c r="H976" s="45">
        <v>2055.8928415374075</v>
      </c>
      <c r="I976" s="46"/>
      <c r="J976" s="45"/>
      <c r="K976" s="45"/>
      <c r="L976" s="45"/>
      <c r="M976" s="45"/>
      <c r="N976" s="45"/>
      <c r="O976" s="45">
        <v>2055.8928415374075</v>
      </c>
      <c r="P976" s="45">
        <v>3.323460255349921E-4</v>
      </c>
      <c r="Q976" s="45"/>
      <c r="R976" s="45"/>
      <c r="S976" s="45"/>
      <c r="T976" s="45"/>
      <c r="U976" s="45"/>
      <c r="V976" s="45">
        <v>2055.8928415374075</v>
      </c>
      <c r="W976" s="45">
        <v>9.689027707525452E-5</v>
      </c>
      <c r="X976" s="45"/>
      <c r="Y976" s="45"/>
      <c r="Z976" s="45"/>
      <c r="AA976" s="45"/>
      <c r="AB976" s="45"/>
      <c r="AC976" s="45">
        <v>2055.8928415374075</v>
      </c>
      <c r="AD976" s="45">
        <v>20.41902533404124</v>
      </c>
      <c r="AE976" s="45"/>
      <c r="AF976" s="45"/>
      <c r="AG976" s="45"/>
      <c r="AH976" s="45"/>
      <c r="AI976" s="45"/>
      <c r="AJ976" s="45">
        <v>2055.8928415374075</v>
      </c>
      <c r="AK976" s="45">
        <v>0.022</v>
      </c>
      <c r="AL976" s="45"/>
      <c r="AM976" s="45"/>
      <c r="AN976" s="45"/>
      <c r="AO976" s="23"/>
      <c r="AP976" s="23"/>
      <c r="AQ976" s="45">
        <v>2055.8928415374075</v>
      </c>
      <c r="AR976" s="45">
        <v>0.033</v>
      </c>
      <c r="AS976" s="23"/>
      <c r="AT976" s="23"/>
      <c r="AU976" s="23"/>
      <c r="AV976" s="23"/>
      <c r="AW976" s="23"/>
      <c r="AX976" s="45">
        <v>2055.8928415374075</v>
      </c>
      <c r="AY976" s="23">
        <v>0.315</v>
      </c>
      <c r="AZ976" s="23"/>
      <c r="BA976" s="23"/>
      <c r="BB976" s="23"/>
      <c r="BC976" s="23"/>
      <c r="BD976" s="23"/>
      <c r="BE976" s="45">
        <v>2055.8928415374075</v>
      </c>
      <c r="BF976" s="45">
        <v>29.0</v>
      </c>
      <c r="BG976" s="23"/>
      <c r="BH976" s="23"/>
      <c r="BI976" s="23"/>
      <c r="BJ976" s="23"/>
      <c r="BK976" s="23"/>
      <c r="BL976" s="45">
        <v>2055.8928415374075</v>
      </c>
      <c r="BM976" s="45">
        <v>0.605</v>
      </c>
      <c r="BN976" s="23"/>
      <c r="BO976" s="23"/>
      <c r="BP976" s="23"/>
      <c r="BQ976" s="23"/>
      <c r="BR976" s="23"/>
      <c r="BS976" s="45">
        <v>2055.8928415374075</v>
      </c>
      <c r="BT976" s="45">
        <v>0.111</v>
      </c>
      <c r="BU976" s="23"/>
      <c r="BV976" s="23"/>
      <c r="BW976" s="23"/>
      <c r="BX976" s="23"/>
      <c r="BY976" s="23"/>
      <c r="BZ976" s="23"/>
      <c r="CA976" s="23"/>
    </row>
    <row r="977" ht="15.75" customHeight="1">
      <c r="A977" s="45">
        <v>3452.0319177678853</v>
      </c>
      <c r="B977" s="46"/>
      <c r="C977" s="45"/>
      <c r="D977" s="45"/>
      <c r="E977" s="45"/>
      <c r="F977" s="45"/>
      <c r="G977" s="45"/>
      <c r="H977" s="45">
        <v>3452.0319177678853</v>
      </c>
      <c r="I977" s="46"/>
      <c r="J977" s="45"/>
      <c r="K977" s="45"/>
      <c r="L977" s="45"/>
      <c r="M977" s="45"/>
      <c r="N977" s="45"/>
      <c r="O977" s="45">
        <v>3452.0319177678853</v>
      </c>
      <c r="P977" s="45"/>
      <c r="Q977" s="45"/>
      <c r="R977" s="45"/>
      <c r="S977" s="45"/>
      <c r="T977" s="45"/>
      <c r="U977" s="45"/>
      <c r="V977" s="45">
        <v>3452.0319177678853</v>
      </c>
      <c r="W977" s="45"/>
      <c r="X977" s="45"/>
      <c r="Y977" s="45"/>
      <c r="Z977" s="45"/>
      <c r="AA977" s="45"/>
      <c r="AB977" s="45"/>
      <c r="AC977" s="45">
        <v>3452.0319177678853</v>
      </c>
      <c r="AD977" s="45"/>
      <c r="AE977" s="45"/>
      <c r="AF977" s="45"/>
      <c r="AG977" s="45"/>
      <c r="AH977" s="45"/>
      <c r="AI977" s="45"/>
      <c r="AJ977" s="45">
        <v>3452.0319177678853</v>
      </c>
      <c r="AK977" s="45">
        <v>0.018</v>
      </c>
      <c r="AL977" s="45"/>
      <c r="AM977" s="45"/>
      <c r="AN977" s="45"/>
      <c r="AO977" s="23"/>
      <c r="AP977" s="23"/>
      <c r="AQ977" s="45">
        <v>3452.0319177678853</v>
      </c>
      <c r="AR977" s="45">
        <v>0.045</v>
      </c>
      <c r="AS977" s="23"/>
      <c r="AT977" s="23"/>
      <c r="AU977" s="23"/>
      <c r="AV977" s="23"/>
      <c r="AW977" s="23"/>
      <c r="AX977" s="45">
        <v>3452.0319177678853</v>
      </c>
      <c r="AY977" s="23"/>
      <c r="AZ977" s="23"/>
      <c r="BA977" s="23"/>
      <c r="BB977" s="23"/>
      <c r="BC977" s="23"/>
      <c r="BD977" s="23"/>
      <c r="BE977" s="45">
        <v>3452.0319177678853</v>
      </c>
      <c r="BF977" s="45"/>
      <c r="BG977" s="23"/>
      <c r="BH977" s="23"/>
      <c r="BI977" s="23"/>
      <c r="BJ977" s="23"/>
      <c r="BK977" s="23"/>
      <c r="BL977" s="45">
        <v>3452.0319177678853</v>
      </c>
      <c r="BM977" s="45"/>
      <c r="BN977" s="23"/>
      <c r="BO977" s="23"/>
      <c r="BP977" s="23"/>
      <c r="BQ977" s="23"/>
      <c r="BR977" s="23"/>
      <c r="BS977" s="45">
        <v>3452.0319177678853</v>
      </c>
      <c r="BT977" s="45"/>
      <c r="BU977" s="23"/>
      <c r="BV977" s="23"/>
      <c r="BW977" s="23"/>
      <c r="BX977" s="23"/>
      <c r="BY977" s="23"/>
      <c r="BZ977" s="23"/>
      <c r="CA977" s="23"/>
    </row>
    <row r="978" ht="15.75" customHeight="1">
      <c r="A978" s="45">
        <v>3442.568005509939</v>
      </c>
      <c r="B978" s="46"/>
      <c r="C978" s="45"/>
      <c r="D978" s="45"/>
      <c r="E978" s="45"/>
      <c r="F978" s="45"/>
      <c r="G978" s="45"/>
      <c r="H978" s="45">
        <v>3442.568005509939</v>
      </c>
      <c r="I978" s="46"/>
      <c r="J978" s="45"/>
      <c r="K978" s="45"/>
      <c r="L978" s="45"/>
      <c r="M978" s="45"/>
      <c r="N978" s="45"/>
      <c r="O978" s="45">
        <v>3442.568005509939</v>
      </c>
      <c r="P978" s="45">
        <v>8.261350112997407E-4</v>
      </c>
      <c r="Q978" s="45"/>
      <c r="R978" s="45"/>
      <c r="S978" s="45"/>
      <c r="T978" s="45"/>
      <c r="U978" s="45"/>
      <c r="V978" s="45">
        <v>3442.568005509939</v>
      </c>
      <c r="W978" s="45"/>
      <c r="X978" s="45"/>
      <c r="Y978" s="45"/>
      <c r="Z978" s="45"/>
      <c r="AA978" s="45"/>
      <c r="AB978" s="45"/>
      <c r="AC978" s="45">
        <v>3442.568005509939</v>
      </c>
      <c r="AD978" s="45"/>
      <c r="AE978" s="45"/>
      <c r="AF978" s="45"/>
      <c r="AG978" s="45"/>
      <c r="AH978" s="45"/>
      <c r="AI978" s="45"/>
      <c r="AJ978" s="45">
        <v>3442.568005509939</v>
      </c>
      <c r="AK978" s="45">
        <v>0.017</v>
      </c>
      <c r="AL978" s="45"/>
      <c r="AM978" s="45"/>
      <c r="AN978" s="45"/>
      <c r="AO978" s="23"/>
      <c r="AP978" s="23"/>
      <c r="AQ978" s="45">
        <v>3442.568005509939</v>
      </c>
      <c r="AR978" s="45">
        <v>0.039</v>
      </c>
      <c r="AS978" s="23"/>
      <c r="AT978" s="23"/>
      <c r="AU978" s="23"/>
      <c r="AV978" s="23"/>
      <c r="AW978" s="23"/>
      <c r="AX978" s="45">
        <v>3442.568005509939</v>
      </c>
      <c r="AY978" s="23"/>
      <c r="AZ978" s="23"/>
      <c r="BA978" s="23"/>
      <c r="BB978" s="23"/>
      <c r="BC978" s="23"/>
      <c r="BD978" s="23"/>
      <c r="BE978" s="45">
        <v>3442.568005509939</v>
      </c>
      <c r="BF978" s="45"/>
      <c r="BG978" s="23"/>
      <c r="BH978" s="23"/>
      <c r="BI978" s="23"/>
      <c r="BJ978" s="23"/>
      <c r="BK978" s="23"/>
      <c r="BL978" s="45">
        <v>3442.568005509939</v>
      </c>
      <c r="BM978" s="45"/>
      <c r="BN978" s="23"/>
      <c r="BO978" s="23"/>
      <c r="BP978" s="23"/>
      <c r="BQ978" s="23"/>
      <c r="BR978" s="23"/>
      <c r="BS978" s="45">
        <v>3442.568005509939</v>
      </c>
      <c r="BT978" s="45"/>
      <c r="BU978" s="23"/>
      <c r="BV978" s="23"/>
      <c r="BW978" s="23"/>
      <c r="BX978" s="23"/>
      <c r="BY978" s="23"/>
      <c r="BZ978" s="23"/>
      <c r="CA978" s="23"/>
    </row>
    <row r="979" ht="15.75" customHeight="1">
      <c r="A979" s="45">
        <v>3421.9781822645923</v>
      </c>
      <c r="B979" s="46"/>
      <c r="C979" s="45"/>
      <c r="D979" s="45"/>
      <c r="E979" s="45"/>
      <c r="F979" s="45"/>
      <c r="G979" s="45"/>
      <c r="H979" s="45">
        <v>3421.9781822645923</v>
      </c>
      <c r="I979" s="46"/>
      <c r="J979" s="45"/>
      <c r="K979" s="45"/>
      <c r="L979" s="45"/>
      <c r="M979" s="45"/>
      <c r="N979" s="45"/>
      <c r="O979" s="45">
        <v>3421.9781822645923</v>
      </c>
      <c r="P979" s="45">
        <v>8.084115753491507E-4</v>
      </c>
      <c r="Q979" s="45"/>
      <c r="R979" s="45"/>
      <c r="S979" s="45"/>
      <c r="T979" s="45"/>
      <c r="U979" s="45"/>
      <c r="V979" s="45">
        <v>3421.9781822645923</v>
      </c>
      <c r="W979" s="45">
        <v>0.0030808593526022968</v>
      </c>
      <c r="X979" s="45"/>
      <c r="Y979" s="45"/>
      <c r="Z979" s="45"/>
      <c r="AA979" s="45"/>
      <c r="AB979" s="45"/>
      <c r="AC979" s="45">
        <v>3421.9781822645923</v>
      </c>
      <c r="AD979" s="45"/>
      <c r="AE979" s="45"/>
      <c r="AF979" s="45"/>
      <c r="AG979" s="45"/>
      <c r="AH979" s="45"/>
      <c r="AI979" s="45"/>
      <c r="AJ979" s="45">
        <v>3421.9781822645923</v>
      </c>
      <c r="AK979" s="45">
        <v>0.017</v>
      </c>
      <c r="AL979" s="45"/>
      <c r="AM979" s="45"/>
      <c r="AN979" s="45"/>
      <c r="AO979" s="23"/>
      <c r="AP979" s="23"/>
      <c r="AQ979" s="45">
        <v>3421.9781822645923</v>
      </c>
      <c r="AR979" s="45">
        <v>0.034</v>
      </c>
      <c r="AS979" s="23"/>
      <c r="AT979" s="23"/>
      <c r="AU979" s="23"/>
      <c r="AV979" s="23"/>
      <c r="AW979" s="23"/>
      <c r="AX979" s="45">
        <v>3421.9781822645923</v>
      </c>
      <c r="AY979" s="23"/>
      <c r="AZ979" s="23"/>
      <c r="BA979" s="23"/>
      <c r="BB979" s="23"/>
      <c r="BC979" s="23"/>
      <c r="BD979" s="23"/>
      <c r="BE979" s="45">
        <v>3421.9781822645923</v>
      </c>
      <c r="BF979" s="45"/>
      <c r="BG979" s="23"/>
      <c r="BH979" s="23"/>
      <c r="BI979" s="23"/>
      <c r="BJ979" s="23"/>
      <c r="BK979" s="23"/>
      <c r="BL979" s="45">
        <v>3421.9781822645923</v>
      </c>
      <c r="BM979" s="45"/>
      <c r="BN979" s="23"/>
      <c r="BO979" s="23"/>
      <c r="BP979" s="23"/>
      <c r="BQ979" s="23"/>
      <c r="BR979" s="23"/>
      <c r="BS979" s="45">
        <v>3421.9781822645923</v>
      </c>
      <c r="BT979" s="45"/>
      <c r="BU979" s="23"/>
      <c r="BV979" s="23"/>
      <c r="BW979" s="23"/>
      <c r="BX979" s="23"/>
      <c r="BY979" s="23"/>
      <c r="BZ979" s="23"/>
      <c r="CA979" s="23"/>
    </row>
    <row r="980" ht="15.75" customHeight="1">
      <c r="A980" s="45">
        <v>3399.3549290422948</v>
      </c>
      <c r="B980" s="46"/>
      <c r="C980" s="45"/>
      <c r="D980" s="45"/>
      <c r="E980" s="45"/>
      <c r="F980" s="45"/>
      <c r="G980" s="45"/>
      <c r="H980" s="45">
        <v>3399.3549290422948</v>
      </c>
      <c r="I980" s="46"/>
      <c r="J980" s="45"/>
      <c r="K980" s="45"/>
      <c r="L980" s="45"/>
      <c r="M980" s="45"/>
      <c r="N980" s="45"/>
      <c r="O980" s="45">
        <v>3399.3549290422948</v>
      </c>
      <c r="P980" s="45">
        <v>8.255299332428682E-4</v>
      </c>
      <c r="Q980" s="45"/>
      <c r="R980" s="45"/>
      <c r="S980" s="45"/>
      <c r="T980" s="45"/>
      <c r="U980" s="45"/>
      <c r="V980" s="45">
        <v>3399.3549290422948</v>
      </c>
      <c r="W980" s="45">
        <v>0.0031850154248464126</v>
      </c>
      <c r="X980" s="45"/>
      <c r="Y980" s="45"/>
      <c r="Z980" s="45"/>
      <c r="AA980" s="45"/>
      <c r="AB980" s="45"/>
      <c r="AC980" s="45">
        <v>3399.3549290422948</v>
      </c>
      <c r="AD980" s="45"/>
      <c r="AE980" s="45"/>
      <c r="AF980" s="45"/>
      <c r="AG980" s="45"/>
      <c r="AH980" s="45"/>
      <c r="AI980" s="45"/>
      <c r="AJ980" s="45">
        <v>3399.3549290422948</v>
      </c>
      <c r="AK980" s="45">
        <v>0.016</v>
      </c>
      <c r="AL980" s="45"/>
      <c r="AM980" s="45"/>
      <c r="AN980" s="45"/>
      <c r="AO980" s="23"/>
      <c r="AP980" s="23"/>
      <c r="AQ980" s="45">
        <v>3399.3549290422948</v>
      </c>
      <c r="AR980" s="45">
        <v>0.03</v>
      </c>
      <c r="AS980" s="23"/>
      <c r="AT980" s="23"/>
      <c r="AU980" s="23"/>
      <c r="AV980" s="23"/>
      <c r="AW980" s="23"/>
      <c r="AX980" s="45">
        <v>3399.3549290422948</v>
      </c>
      <c r="AY980" s="23"/>
      <c r="AZ980" s="23"/>
      <c r="BA980" s="23"/>
      <c r="BB980" s="23"/>
      <c r="BC980" s="23"/>
      <c r="BD980" s="23"/>
      <c r="BE980" s="45">
        <v>3399.3549290422948</v>
      </c>
      <c r="BF980" s="45"/>
      <c r="BG980" s="23"/>
      <c r="BH980" s="23"/>
      <c r="BI980" s="23"/>
      <c r="BJ980" s="23"/>
      <c r="BK980" s="23"/>
      <c r="BL980" s="45">
        <v>3399.3549290422948</v>
      </c>
      <c r="BM980" s="45"/>
      <c r="BN980" s="23"/>
      <c r="BO980" s="23"/>
      <c r="BP980" s="23"/>
      <c r="BQ980" s="23"/>
      <c r="BR980" s="23"/>
      <c r="BS980" s="45">
        <v>3399.3549290422948</v>
      </c>
      <c r="BT980" s="45"/>
      <c r="BU980" s="23"/>
      <c r="BV980" s="23"/>
      <c r="BW980" s="23"/>
      <c r="BX980" s="23"/>
      <c r="BY980" s="23"/>
      <c r="BZ980" s="23"/>
      <c r="CA980" s="23"/>
    </row>
    <row r="981" ht="15.75" customHeight="1">
      <c r="A981" s="45">
        <v>3397.8291576532524</v>
      </c>
      <c r="B981" s="46"/>
      <c r="C981" s="45"/>
      <c r="D981" s="45"/>
      <c r="E981" s="45"/>
      <c r="F981" s="45"/>
      <c r="G981" s="45"/>
      <c r="H981" s="45">
        <v>3397.8291576532524</v>
      </c>
      <c r="I981" s="46"/>
      <c r="J981" s="45"/>
      <c r="K981" s="45"/>
      <c r="L981" s="45"/>
      <c r="M981" s="45"/>
      <c r="N981" s="45"/>
      <c r="O981" s="45">
        <v>3397.8291576532524</v>
      </c>
      <c r="P981" s="45">
        <v>8.529862322928895E-4</v>
      </c>
      <c r="Q981" s="45"/>
      <c r="R981" s="45"/>
      <c r="S981" s="45"/>
      <c r="T981" s="45"/>
      <c r="U981" s="45"/>
      <c r="V981" s="45">
        <v>3397.8291576532524</v>
      </c>
      <c r="W981" s="45">
        <v>0.003303016167608664</v>
      </c>
      <c r="X981" s="45"/>
      <c r="Y981" s="45"/>
      <c r="Z981" s="45"/>
      <c r="AA981" s="45"/>
      <c r="AB981" s="45"/>
      <c r="AC981" s="45">
        <v>3397.8291576532524</v>
      </c>
      <c r="AD981" s="45"/>
      <c r="AE981" s="45"/>
      <c r="AF981" s="45"/>
      <c r="AG981" s="45"/>
      <c r="AH981" s="45"/>
      <c r="AI981" s="45"/>
      <c r="AJ981" s="45">
        <v>3397.8291576532524</v>
      </c>
      <c r="AK981" s="45">
        <v>0.016</v>
      </c>
      <c r="AL981" s="45"/>
      <c r="AM981" s="45"/>
      <c r="AN981" s="45"/>
      <c r="AO981" s="23"/>
      <c r="AP981" s="23"/>
      <c r="AQ981" s="45">
        <v>3397.8291576532524</v>
      </c>
      <c r="AR981" s="45">
        <v>0.028</v>
      </c>
      <c r="AS981" s="23"/>
      <c r="AT981" s="23"/>
      <c r="AU981" s="23"/>
      <c r="AV981" s="23"/>
      <c r="AW981" s="23"/>
      <c r="AX981" s="45">
        <v>3397.8291576532524</v>
      </c>
      <c r="AY981" s="23"/>
      <c r="AZ981" s="23"/>
      <c r="BA981" s="23"/>
      <c r="BB981" s="23"/>
      <c r="BC981" s="23"/>
      <c r="BD981" s="23"/>
      <c r="BE981" s="45">
        <v>3397.8291576532524</v>
      </c>
      <c r="BF981" s="45"/>
      <c r="BG981" s="23"/>
      <c r="BH981" s="23"/>
      <c r="BI981" s="23"/>
      <c r="BJ981" s="23"/>
      <c r="BK981" s="23"/>
      <c r="BL981" s="45">
        <v>3397.8291576532524</v>
      </c>
      <c r="BM981" s="45"/>
      <c r="BN981" s="23"/>
      <c r="BO981" s="23"/>
      <c r="BP981" s="23"/>
      <c r="BQ981" s="23"/>
      <c r="BR981" s="23"/>
      <c r="BS981" s="45">
        <v>3397.8291576532524</v>
      </c>
      <c r="BT981" s="45"/>
      <c r="BU981" s="23"/>
      <c r="BV981" s="23"/>
      <c r="BW981" s="23"/>
      <c r="BX981" s="23"/>
      <c r="BY981" s="23"/>
      <c r="BZ981" s="23"/>
      <c r="CA981" s="23"/>
    </row>
    <row r="982" ht="15.75" customHeight="1">
      <c r="A982" s="45">
        <v>3392.9708707722684</v>
      </c>
      <c r="B982" s="46"/>
      <c r="C982" s="45"/>
      <c r="D982" s="45"/>
      <c r="E982" s="45"/>
      <c r="F982" s="45"/>
      <c r="G982" s="45"/>
      <c r="H982" s="45">
        <v>3392.9708707722684</v>
      </c>
      <c r="I982" s="46"/>
      <c r="J982" s="45"/>
      <c r="K982" s="45"/>
      <c r="L982" s="45"/>
      <c r="M982" s="45"/>
      <c r="N982" s="45"/>
      <c r="O982" s="45">
        <v>3392.9708707722684</v>
      </c>
      <c r="P982" s="45"/>
      <c r="Q982" s="45"/>
      <c r="R982" s="45"/>
      <c r="S982" s="45"/>
      <c r="T982" s="45"/>
      <c r="U982" s="45"/>
      <c r="V982" s="45">
        <v>3392.9708707722684</v>
      </c>
      <c r="W982" s="45"/>
      <c r="X982" s="45"/>
      <c r="Y982" s="45"/>
      <c r="Z982" s="45"/>
      <c r="AA982" s="45"/>
      <c r="AB982" s="45"/>
      <c r="AC982" s="45">
        <v>3392.9708707722684</v>
      </c>
      <c r="AD982" s="45"/>
      <c r="AE982" s="45"/>
      <c r="AF982" s="45"/>
      <c r="AG982" s="45"/>
      <c r="AH982" s="45"/>
      <c r="AI982" s="45"/>
      <c r="AJ982" s="45">
        <v>3392.9708707722684</v>
      </c>
      <c r="AK982" s="45">
        <v>0.016</v>
      </c>
      <c r="AL982" s="45"/>
      <c r="AM982" s="45"/>
      <c r="AN982" s="45"/>
      <c r="AO982" s="23"/>
      <c r="AP982" s="23"/>
      <c r="AQ982" s="45">
        <v>3392.9708707722684</v>
      </c>
      <c r="AR982" s="45">
        <v>0.026</v>
      </c>
      <c r="AS982" s="23"/>
      <c r="AT982" s="23"/>
      <c r="AU982" s="23"/>
      <c r="AV982" s="23"/>
      <c r="AW982" s="23"/>
      <c r="AX982" s="45">
        <v>3392.9708707722684</v>
      </c>
      <c r="AY982" s="23"/>
      <c r="AZ982" s="23"/>
      <c r="BA982" s="23"/>
      <c r="BB982" s="23"/>
      <c r="BC982" s="23"/>
      <c r="BD982" s="23"/>
      <c r="BE982" s="45">
        <v>3392.9708707722684</v>
      </c>
      <c r="BF982" s="45"/>
      <c r="BG982" s="23"/>
      <c r="BH982" s="23"/>
      <c r="BI982" s="23"/>
      <c r="BJ982" s="23"/>
      <c r="BK982" s="23"/>
      <c r="BL982" s="45">
        <v>3392.9708707722684</v>
      </c>
      <c r="BM982" s="45"/>
      <c r="BN982" s="23"/>
      <c r="BO982" s="23"/>
      <c r="BP982" s="23"/>
      <c r="BQ982" s="23"/>
      <c r="BR982" s="23"/>
      <c r="BS982" s="45">
        <v>3392.9708707722684</v>
      </c>
      <c r="BT982" s="45"/>
      <c r="BU982" s="23"/>
      <c r="BV982" s="23"/>
      <c r="BW982" s="23"/>
      <c r="BX982" s="23"/>
      <c r="BY982" s="23"/>
      <c r="BZ982" s="23"/>
      <c r="CA982" s="23"/>
    </row>
    <row r="983" ht="15.75" customHeight="1">
      <c r="A983" s="45">
        <v>3379.3969714621876</v>
      </c>
      <c r="B983" s="46"/>
      <c r="C983" s="45"/>
      <c r="D983" s="45"/>
      <c r="E983" s="45"/>
      <c r="F983" s="45"/>
      <c r="G983" s="45"/>
      <c r="H983" s="45">
        <v>3379.3969714621876</v>
      </c>
      <c r="I983" s="46"/>
      <c r="J983" s="45"/>
      <c r="K983" s="45"/>
      <c r="L983" s="45"/>
      <c r="M983" s="45"/>
      <c r="N983" s="45"/>
      <c r="O983" s="45">
        <v>3379.3969714621876</v>
      </c>
      <c r="P983" s="45">
        <v>8.162731644001938E-4</v>
      </c>
      <c r="Q983" s="45"/>
      <c r="R983" s="45"/>
      <c r="S983" s="45"/>
      <c r="T983" s="45"/>
      <c r="U983" s="45"/>
      <c r="V983" s="45">
        <v>3379.3969714621876</v>
      </c>
      <c r="W983" s="45">
        <v>0.0031751882995673286</v>
      </c>
      <c r="X983" s="45"/>
      <c r="Y983" s="45"/>
      <c r="Z983" s="45"/>
      <c r="AA983" s="45"/>
      <c r="AB983" s="45"/>
      <c r="AC983" s="45">
        <v>3379.3969714621876</v>
      </c>
      <c r="AD983" s="45"/>
      <c r="AE983" s="45"/>
      <c r="AF983" s="45"/>
      <c r="AG983" s="45"/>
      <c r="AH983" s="45"/>
      <c r="AI983" s="45"/>
      <c r="AJ983" s="45">
        <v>3379.3969714621876</v>
      </c>
      <c r="AK983" s="45">
        <v>0.015</v>
      </c>
      <c r="AL983" s="45"/>
      <c r="AM983" s="45"/>
      <c r="AN983" s="45"/>
      <c r="AO983" s="23"/>
      <c r="AP983" s="23"/>
      <c r="AQ983" s="45">
        <v>3379.3969714621876</v>
      </c>
      <c r="AR983" s="45">
        <v>0.026</v>
      </c>
      <c r="AS983" s="23"/>
      <c r="AT983" s="23"/>
      <c r="AU983" s="23"/>
      <c r="AV983" s="23"/>
      <c r="AW983" s="23"/>
      <c r="AX983" s="45">
        <v>3379.3969714621876</v>
      </c>
      <c r="AY983" s="23"/>
      <c r="AZ983" s="23"/>
      <c r="BA983" s="23"/>
      <c r="BB983" s="23"/>
      <c r="BC983" s="23"/>
      <c r="BD983" s="23"/>
      <c r="BE983" s="45">
        <v>3379.3969714621876</v>
      </c>
      <c r="BF983" s="45"/>
      <c r="BG983" s="23"/>
      <c r="BH983" s="23"/>
      <c r="BI983" s="23"/>
      <c r="BJ983" s="23"/>
      <c r="BK983" s="23"/>
      <c r="BL983" s="45">
        <v>3379.3969714621876</v>
      </c>
      <c r="BM983" s="45"/>
      <c r="BN983" s="23"/>
      <c r="BO983" s="23"/>
      <c r="BP983" s="23"/>
      <c r="BQ983" s="23"/>
      <c r="BR983" s="23"/>
      <c r="BS983" s="45">
        <v>3379.3969714621876</v>
      </c>
      <c r="BT983" s="45"/>
      <c r="BU983" s="23"/>
      <c r="BV983" s="23"/>
      <c r="BW983" s="23"/>
      <c r="BX983" s="23"/>
      <c r="BY983" s="23"/>
      <c r="BZ983" s="23"/>
      <c r="CA983" s="23"/>
    </row>
    <row r="984" ht="15.75" customHeight="1">
      <c r="A984" s="45">
        <v>3360.4152142322228</v>
      </c>
      <c r="B984" s="46"/>
      <c r="C984" s="45"/>
      <c r="D984" s="45"/>
      <c r="E984" s="45"/>
      <c r="F984" s="45"/>
      <c r="G984" s="45"/>
      <c r="H984" s="45">
        <v>3360.4152142322228</v>
      </c>
      <c r="I984" s="46"/>
      <c r="J984" s="45"/>
      <c r="K984" s="45"/>
      <c r="L984" s="45"/>
      <c r="M984" s="45"/>
      <c r="N984" s="45"/>
      <c r="O984" s="45">
        <v>3360.4152142322228</v>
      </c>
      <c r="P984" s="45">
        <v>8.499506200006976E-4</v>
      </c>
      <c r="Q984" s="45"/>
      <c r="R984" s="45"/>
      <c r="S984" s="45"/>
      <c r="T984" s="45"/>
      <c r="U984" s="45"/>
      <c r="V984" s="45">
        <v>3360.4152142322228</v>
      </c>
      <c r="W984" s="45">
        <v>0.0032963684580313967</v>
      </c>
      <c r="X984" s="45"/>
      <c r="Y984" s="45"/>
      <c r="Z984" s="45"/>
      <c r="AA984" s="45"/>
      <c r="AB984" s="45"/>
      <c r="AC984" s="45">
        <v>3360.4152142322228</v>
      </c>
      <c r="AD984" s="45"/>
      <c r="AE984" s="45"/>
      <c r="AF984" s="45"/>
      <c r="AG984" s="45"/>
      <c r="AH984" s="45"/>
      <c r="AI984" s="45"/>
      <c r="AJ984" s="45">
        <v>3360.4152142322228</v>
      </c>
      <c r="AK984" s="45">
        <v>0.015</v>
      </c>
      <c r="AL984" s="45"/>
      <c r="AM984" s="45"/>
      <c r="AN984" s="45"/>
      <c r="AO984" s="23"/>
      <c r="AP984" s="23"/>
      <c r="AQ984" s="45">
        <v>3360.4152142322228</v>
      </c>
      <c r="AR984" s="45">
        <v>0.026</v>
      </c>
      <c r="AS984" s="23"/>
      <c r="AT984" s="23"/>
      <c r="AU984" s="23"/>
      <c r="AV984" s="23"/>
      <c r="AW984" s="23"/>
      <c r="AX984" s="45">
        <v>3360.4152142322228</v>
      </c>
      <c r="AY984" s="23"/>
      <c r="AZ984" s="23"/>
      <c r="BA984" s="23"/>
      <c r="BB984" s="23"/>
      <c r="BC984" s="23"/>
      <c r="BD984" s="23"/>
      <c r="BE984" s="45">
        <v>3360.4152142322228</v>
      </c>
      <c r="BF984" s="45"/>
      <c r="BG984" s="23"/>
      <c r="BH984" s="23"/>
      <c r="BI984" s="23"/>
      <c r="BJ984" s="23"/>
      <c r="BK984" s="23"/>
      <c r="BL984" s="45">
        <v>3360.4152142322228</v>
      </c>
      <c r="BM984" s="45"/>
      <c r="BN984" s="23"/>
      <c r="BO984" s="23"/>
      <c r="BP984" s="23"/>
      <c r="BQ984" s="23"/>
      <c r="BR984" s="23"/>
      <c r="BS984" s="45">
        <v>3360.4152142322228</v>
      </c>
      <c r="BT984" s="45"/>
      <c r="BU984" s="23"/>
      <c r="BV984" s="23"/>
      <c r="BW984" s="23"/>
      <c r="BX984" s="23"/>
      <c r="BY984" s="23"/>
      <c r="BZ984" s="23"/>
      <c r="CA984" s="23"/>
    </row>
    <row r="985" ht="15.75" customHeight="1">
      <c r="A985" s="45">
        <v>3355.7999300772394</v>
      </c>
      <c r="B985" s="46"/>
      <c r="C985" s="45"/>
      <c r="D985" s="45"/>
      <c r="E985" s="45"/>
      <c r="F985" s="45"/>
      <c r="G985" s="45"/>
      <c r="H985" s="45">
        <v>3355.7999300772394</v>
      </c>
      <c r="I985" s="46"/>
      <c r="J985" s="45"/>
      <c r="K985" s="45"/>
      <c r="L985" s="45"/>
      <c r="M985" s="45"/>
      <c r="N985" s="45"/>
      <c r="O985" s="45">
        <v>3355.7999300772394</v>
      </c>
      <c r="P985" s="45">
        <v>7.548292365904586E-4</v>
      </c>
      <c r="Q985" s="45"/>
      <c r="R985" s="45"/>
      <c r="S985" s="45"/>
      <c r="T985" s="45"/>
      <c r="U985" s="45"/>
      <c r="V985" s="45">
        <v>3355.7999300772394</v>
      </c>
      <c r="W985" s="45">
        <v>0.0029025865234355505</v>
      </c>
      <c r="X985" s="45"/>
      <c r="Y985" s="45"/>
      <c r="Z985" s="45"/>
      <c r="AA985" s="45"/>
      <c r="AB985" s="45"/>
      <c r="AC985" s="45">
        <v>3355.7999300772394</v>
      </c>
      <c r="AD985" s="45"/>
      <c r="AE985" s="45"/>
      <c r="AF985" s="45"/>
      <c r="AG985" s="45"/>
      <c r="AH985" s="45"/>
      <c r="AI985" s="45"/>
      <c r="AJ985" s="45">
        <v>3355.7999300772394</v>
      </c>
      <c r="AK985" s="45">
        <v>0.015</v>
      </c>
      <c r="AL985" s="45"/>
      <c r="AM985" s="45"/>
      <c r="AN985" s="45"/>
      <c r="AO985" s="23"/>
      <c r="AP985" s="23"/>
      <c r="AQ985" s="45">
        <v>3355.7999300772394</v>
      </c>
      <c r="AR985" s="45">
        <v>0.026</v>
      </c>
      <c r="AS985" s="23"/>
      <c r="AT985" s="23"/>
      <c r="AU985" s="23"/>
      <c r="AV985" s="23"/>
      <c r="AW985" s="23"/>
      <c r="AX985" s="45">
        <v>3355.7999300772394</v>
      </c>
      <c r="AY985" s="23"/>
      <c r="AZ985" s="23"/>
      <c r="BA985" s="23"/>
      <c r="BB985" s="23"/>
      <c r="BC985" s="23"/>
      <c r="BD985" s="23"/>
      <c r="BE985" s="45">
        <v>3355.7999300772394</v>
      </c>
      <c r="BF985" s="45"/>
      <c r="BG985" s="23"/>
      <c r="BH985" s="23"/>
      <c r="BI985" s="23"/>
      <c r="BJ985" s="23"/>
      <c r="BK985" s="23"/>
      <c r="BL985" s="45">
        <v>3355.7999300772394</v>
      </c>
      <c r="BM985" s="45"/>
      <c r="BN985" s="23"/>
      <c r="BO985" s="23"/>
      <c r="BP985" s="23"/>
      <c r="BQ985" s="23"/>
      <c r="BR985" s="23"/>
      <c r="BS985" s="45">
        <v>3355.7999300772394</v>
      </c>
      <c r="BT985" s="45"/>
      <c r="BU985" s="23"/>
      <c r="BV985" s="23"/>
      <c r="BW985" s="23"/>
      <c r="BX985" s="23"/>
      <c r="BY985" s="23"/>
      <c r="BZ985" s="23"/>
      <c r="CA985" s="23"/>
    </row>
    <row r="986" ht="15.75" customHeight="1">
      <c r="A986" s="45">
        <v>3359.3515522509256</v>
      </c>
      <c r="B986" s="46"/>
      <c r="C986" s="45"/>
      <c r="D986" s="45"/>
      <c r="E986" s="45"/>
      <c r="F986" s="45"/>
      <c r="G986" s="45"/>
      <c r="H986" s="45">
        <v>3359.3515522509256</v>
      </c>
      <c r="I986" s="46"/>
      <c r="J986" s="45"/>
      <c r="K986" s="45"/>
      <c r="L986" s="45"/>
      <c r="M986" s="45"/>
      <c r="N986" s="45"/>
      <c r="O986" s="45">
        <v>3359.3515522509256</v>
      </c>
      <c r="P986" s="45">
        <v>8.752305168274976E-4</v>
      </c>
      <c r="Q986" s="45"/>
      <c r="R986" s="45"/>
      <c r="S986" s="45"/>
      <c r="T986" s="45"/>
      <c r="U986" s="45"/>
      <c r="V986" s="45">
        <v>3359.3515522509256</v>
      </c>
      <c r="W986" s="45">
        <v>0.003406140646191828</v>
      </c>
      <c r="X986" s="45"/>
      <c r="Y986" s="45"/>
      <c r="Z986" s="45"/>
      <c r="AA986" s="45"/>
      <c r="AB986" s="45"/>
      <c r="AC986" s="45">
        <v>3359.3515522509256</v>
      </c>
      <c r="AD986" s="45"/>
      <c r="AE986" s="45"/>
      <c r="AF986" s="45"/>
      <c r="AG986" s="45"/>
      <c r="AH986" s="45"/>
      <c r="AI986" s="45"/>
      <c r="AJ986" s="45">
        <v>3359.3515522509256</v>
      </c>
      <c r="AK986" s="45">
        <v>0.014</v>
      </c>
      <c r="AL986" s="45"/>
      <c r="AM986" s="45"/>
      <c r="AN986" s="45"/>
      <c r="AO986" s="23"/>
      <c r="AP986" s="23"/>
      <c r="AQ986" s="45">
        <v>3359.3515522509256</v>
      </c>
      <c r="AR986" s="45">
        <v>0.025</v>
      </c>
      <c r="AS986" s="23"/>
      <c r="AT986" s="23"/>
      <c r="AU986" s="23"/>
      <c r="AV986" s="23"/>
      <c r="AW986" s="23"/>
      <c r="AX986" s="45">
        <v>3359.3515522509256</v>
      </c>
      <c r="AY986" s="23"/>
      <c r="AZ986" s="23"/>
      <c r="BA986" s="23"/>
      <c r="BB986" s="23"/>
      <c r="BC986" s="23"/>
      <c r="BD986" s="23"/>
      <c r="BE986" s="45">
        <v>3359.3515522509256</v>
      </c>
      <c r="BF986" s="45"/>
      <c r="BG986" s="23"/>
      <c r="BH986" s="23"/>
      <c r="BI986" s="23"/>
      <c r="BJ986" s="23"/>
      <c r="BK986" s="23"/>
      <c r="BL986" s="45">
        <v>3359.3515522509256</v>
      </c>
      <c r="BM986" s="45">
        <v>0.003</v>
      </c>
      <c r="BN986" s="23"/>
      <c r="BO986" s="23"/>
      <c r="BP986" s="23"/>
      <c r="BQ986" s="23"/>
      <c r="BR986" s="23"/>
      <c r="BS986" s="45">
        <v>3359.3515522509256</v>
      </c>
      <c r="BT986" s="45"/>
      <c r="BU986" s="23"/>
      <c r="BV986" s="23"/>
      <c r="BW986" s="23"/>
      <c r="BX986" s="23"/>
      <c r="BY986" s="23"/>
      <c r="BZ986" s="23"/>
      <c r="CA986" s="23"/>
    </row>
    <row r="987" ht="15.75" customHeight="1">
      <c r="A987" s="45">
        <v>3366.087530713634</v>
      </c>
      <c r="B987" s="46"/>
      <c r="C987" s="45"/>
      <c r="D987" s="45"/>
      <c r="E987" s="45"/>
      <c r="F987" s="45"/>
      <c r="G987" s="45"/>
      <c r="H987" s="45">
        <v>3366.087530713634</v>
      </c>
      <c r="I987" s="46"/>
      <c r="J987" s="45"/>
      <c r="K987" s="45"/>
      <c r="L987" s="45"/>
      <c r="M987" s="45"/>
      <c r="N987" s="45"/>
      <c r="O987" s="45">
        <v>3366.087530713634</v>
      </c>
      <c r="P987" s="45"/>
      <c r="Q987" s="45"/>
      <c r="R987" s="45"/>
      <c r="S987" s="45"/>
      <c r="T987" s="45"/>
      <c r="U987" s="45"/>
      <c r="V987" s="45">
        <v>3366.087530713634</v>
      </c>
      <c r="W987" s="45"/>
      <c r="X987" s="45"/>
      <c r="Y987" s="45"/>
      <c r="Z987" s="45"/>
      <c r="AA987" s="45"/>
      <c r="AB987" s="45"/>
      <c r="AC987" s="45">
        <v>3366.087530713634</v>
      </c>
      <c r="AD987" s="45"/>
      <c r="AE987" s="45"/>
      <c r="AF987" s="45"/>
      <c r="AG987" s="45"/>
      <c r="AH987" s="45"/>
      <c r="AI987" s="45"/>
      <c r="AJ987" s="45">
        <v>3366.087530713634</v>
      </c>
      <c r="AK987" s="45">
        <v>0.014</v>
      </c>
      <c r="AL987" s="45"/>
      <c r="AM987" s="45"/>
      <c r="AN987" s="45"/>
      <c r="AO987" s="23"/>
      <c r="AP987" s="23"/>
      <c r="AQ987" s="45">
        <v>3366.087530713634</v>
      </c>
      <c r="AR987" s="45">
        <v>0.025</v>
      </c>
      <c r="AS987" s="23"/>
      <c r="AT987" s="23"/>
      <c r="AU987" s="23"/>
      <c r="AV987" s="23"/>
      <c r="AW987" s="23"/>
      <c r="AX987" s="45">
        <v>3366.087530713634</v>
      </c>
      <c r="AY987" s="23"/>
      <c r="AZ987" s="23"/>
      <c r="BA987" s="23"/>
      <c r="BB987" s="23"/>
      <c r="BC987" s="23"/>
      <c r="BD987" s="23"/>
      <c r="BE987" s="45">
        <v>3366.087530713634</v>
      </c>
      <c r="BF987" s="45"/>
      <c r="BG987" s="23"/>
      <c r="BH987" s="23"/>
      <c r="BI987" s="23"/>
      <c r="BJ987" s="23"/>
      <c r="BK987" s="23"/>
      <c r="BL987" s="45">
        <v>3366.087530713634</v>
      </c>
      <c r="BM987" s="45">
        <v>0.018</v>
      </c>
      <c r="BN987" s="23"/>
      <c r="BO987" s="23"/>
      <c r="BP987" s="23"/>
      <c r="BQ987" s="23"/>
      <c r="BR987" s="23"/>
      <c r="BS987" s="45">
        <v>3366.087530713634</v>
      </c>
      <c r="BT987" s="45"/>
      <c r="BU987" s="23"/>
      <c r="BV987" s="23"/>
      <c r="BW987" s="23"/>
      <c r="BX987" s="23"/>
      <c r="BY987" s="23"/>
      <c r="BZ987" s="23"/>
      <c r="CA987" s="23"/>
    </row>
    <row r="988" ht="15.75" customHeight="1">
      <c r="A988" s="45">
        <v>3366.5990394900537</v>
      </c>
      <c r="B988" s="46"/>
      <c r="C988" s="45"/>
      <c r="D988" s="45"/>
      <c r="E988" s="45"/>
      <c r="F988" s="45"/>
      <c r="G988" s="45"/>
      <c r="H988" s="45">
        <v>3366.5990394900537</v>
      </c>
      <c r="I988" s="46"/>
      <c r="J988" s="45"/>
      <c r="K988" s="45"/>
      <c r="L988" s="45"/>
      <c r="M988" s="45"/>
      <c r="N988" s="45"/>
      <c r="O988" s="45">
        <v>3366.5990394900537</v>
      </c>
      <c r="P988" s="45">
        <v>8.130714707564455E-4</v>
      </c>
      <c r="Q988" s="45"/>
      <c r="R988" s="45"/>
      <c r="S988" s="45"/>
      <c r="T988" s="45"/>
      <c r="U988" s="45"/>
      <c r="V988" s="45">
        <v>3366.5990394900537</v>
      </c>
      <c r="W988" s="45">
        <v>0.003157650161333403</v>
      </c>
      <c r="X988" s="45"/>
      <c r="Y988" s="45"/>
      <c r="Z988" s="45"/>
      <c r="AA988" s="45"/>
      <c r="AB988" s="45"/>
      <c r="AC988" s="45">
        <v>3366.5990394900537</v>
      </c>
      <c r="AD988" s="45"/>
      <c r="AE988" s="45"/>
      <c r="AF988" s="45"/>
      <c r="AG988" s="45"/>
      <c r="AH988" s="45"/>
      <c r="AI988" s="45"/>
      <c r="AJ988" s="45">
        <v>3366.5990394900537</v>
      </c>
      <c r="AK988" s="45">
        <v>0.014</v>
      </c>
      <c r="AL988" s="45"/>
      <c r="AM988" s="45"/>
      <c r="AN988" s="45"/>
      <c r="AO988" s="23"/>
      <c r="AP988" s="23"/>
      <c r="AQ988" s="45">
        <v>3366.5990394900537</v>
      </c>
      <c r="AR988" s="45">
        <v>0.024</v>
      </c>
      <c r="AS988" s="23"/>
      <c r="AT988" s="23"/>
      <c r="AU988" s="23"/>
      <c r="AV988" s="23"/>
      <c r="AW988" s="23"/>
      <c r="AX988" s="45">
        <v>3366.5990394900537</v>
      </c>
      <c r="AY988" s="23"/>
      <c r="AZ988" s="23"/>
      <c r="BA988" s="23"/>
      <c r="BB988" s="23"/>
      <c r="BC988" s="23"/>
      <c r="BD988" s="23"/>
      <c r="BE988" s="45">
        <v>3366.5990394900537</v>
      </c>
      <c r="BF988" s="45"/>
      <c r="BG988" s="23"/>
      <c r="BH988" s="23"/>
      <c r="BI988" s="23"/>
      <c r="BJ988" s="23"/>
      <c r="BK988" s="23"/>
      <c r="BL988" s="45">
        <v>3366.5990394900537</v>
      </c>
      <c r="BM988" s="45">
        <v>0.041</v>
      </c>
      <c r="BN988" s="23"/>
      <c r="BO988" s="23"/>
      <c r="BP988" s="23"/>
      <c r="BQ988" s="23"/>
      <c r="BR988" s="23"/>
      <c r="BS988" s="45">
        <v>3366.5990394900537</v>
      </c>
      <c r="BT988" s="45"/>
      <c r="BU988" s="23"/>
      <c r="BV988" s="23"/>
      <c r="BW988" s="23"/>
      <c r="BX988" s="23"/>
      <c r="BY988" s="23"/>
      <c r="BZ988" s="23"/>
      <c r="CA988" s="23"/>
    </row>
    <row r="989" ht="15.75" customHeight="1">
      <c r="A989" s="45">
        <v>3361.6350646370734</v>
      </c>
      <c r="B989" s="46"/>
      <c r="C989" s="45"/>
      <c r="D989" s="45"/>
      <c r="E989" s="45"/>
      <c r="F989" s="45"/>
      <c r="G989" s="45"/>
      <c r="H989" s="45">
        <v>3361.6350646370734</v>
      </c>
      <c r="I989" s="46"/>
      <c r="J989" s="45"/>
      <c r="K989" s="45"/>
      <c r="L989" s="45"/>
      <c r="M989" s="45"/>
      <c r="N989" s="45"/>
      <c r="O989" s="45">
        <v>3361.6350646370734</v>
      </c>
      <c r="P989" s="45">
        <v>8.700010677138985E-4</v>
      </c>
      <c r="Q989" s="45"/>
      <c r="R989" s="45"/>
      <c r="S989" s="45"/>
      <c r="T989" s="45"/>
      <c r="U989" s="45"/>
      <c r="V989" s="45">
        <v>3361.6350646370734</v>
      </c>
      <c r="W989" s="45">
        <v>0.0034146249667046102</v>
      </c>
      <c r="X989" s="45"/>
      <c r="Y989" s="45"/>
      <c r="Z989" s="45"/>
      <c r="AA989" s="45"/>
      <c r="AB989" s="45"/>
      <c r="AC989" s="45">
        <v>3361.6350646370734</v>
      </c>
      <c r="AD989" s="45"/>
      <c r="AE989" s="45"/>
      <c r="AF989" s="45"/>
      <c r="AG989" s="45"/>
      <c r="AH989" s="45"/>
      <c r="AI989" s="45"/>
      <c r="AJ989" s="45">
        <v>3361.6350646370734</v>
      </c>
      <c r="AK989" s="45">
        <v>0.014</v>
      </c>
      <c r="AL989" s="45"/>
      <c r="AM989" s="45"/>
      <c r="AN989" s="45"/>
      <c r="AO989" s="23"/>
      <c r="AP989" s="23"/>
      <c r="AQ989" s="45">
        <v>3361.6350646370734</v>
      </c>
      <c r="AR989" s="45">
        <v>0.023</v>
      </c>
      <c r="AS989" s="23"/>
      <c r="AT989" s="23"/>
      <c r="AU989" s="23"/>
      <c r="AV989" s="23"/>
      <c r="AW989" s="23"/>
      <c r="AX989" s="45">
        <v>3361.6350646370734</v>
      </c>
      <c r="AY989" s="23"/>
      <c r="AZ989" s="23"/>
      <c r="BA989" s="23"/>
      <c r="BB989" s="23"/>
      <c r="BC989" s="23"/>
      <c r="BD989" s="23"/>
      <c r="BE989" s="45">
        <v>3361.6350646370734</v>
      </c>
      <c r="BF989" s="45"/>
      <c r="BG989" s="23"/>
      <c r="BH989" s="23"/>
      <c r="BI989" s="23"/>
      <c r="BJ989" s="23"/>
      <c r="BK989" s="23"/>
      <c r="BL989" s="45">
        <v>3361.6350646370734</v>
      </c>
      <c r="BM989" s="45">
        <v>0.069</v>
      </c>
      <c r="BN989" s="23"/>
      <c r="BO989" s="23"/>
      <c r="BP989" s="23"/>
      <c r="BQ989" s="23"/>
      <c r="BR989" s="23"/>
      <c r="BS989" s="45">
        <v>3361.6350646370734</v>
      </c>
      <c r="BT989" s="45"/>
      <c r="BU989" s="23"/>
      <c r="BV989" s="23"/>
      <c r="BW989" s="23"/>
      <c r="BX989" s="23"/>
      <c r="BY989" s="23"/>
      <c r="BZ989" s="23"/>
      <c r="CA989" s="23"/>
    </row>
    <row r="990" ht="15.75" customHeight="1">
      <c r="A990" s="45">
        <v>676.702768453204</v>
      </c>
      <c r="B990" s="46">
        <v>0.03</v>
      </c>
      <c r="C990" s="45"/>
      <c r="D990" s="45"/>
      <c r="E990" s="45"/>
      <c r="F990" s="45"/>
      <c r="G990" s="45"/>
      <c r="H990" s="45">
        <v>676.702768453204</v>
      </c>
      <c r="I990" s="46"/>
      <c r="J990" s="45"/>
      <c r="K990" s="45"/>
      <c r="L990" s="45"/>
      <c r="M990" s="45"/>
      <c r="N990" s="45"/>
      <c r="O990" s="45">
        <v>676.702768453204</v>
      </c>
      <c r="P990" s="45"/>
      <c r="Q990" s="45"/>
      <c r="R990" s="45"/>
      <c r="S990" s="45"/>
      <c r="T990" s="45"/>
      <c r="U990" s="45"/>
      <c r="V990" s="45">
        <v>676.702768453204</v>
      </c>
      <c r="W990" s="45"/>
      <c r="X990" s="45"/>
      <c r="Y990" s="45"/>
      <c r="Z990" s="45"/>
      <c r="AA990" s="45"/>
      <c r="AB990" s="45"/>
      <c r="AC990" s="45">
        <v>676.702768453204</v>
      </c>
      <c r="AD990" s="45">
        <v>3.9907666175070036</v>
      </c>
      <c r="AE990" s="45"/>
      <c r="AF990" s="45"/>
      <c r="AG990" s="45"/>
      <c r="AH990" s="45"/>
      <c r="AI990" s="45"/>
      <c r="AJ990" s="45">
        <v>676.702768453204</v>
      </c>
      <c r="AK990" s="45">
        <v>0.031</v>
      </c>
      <c r="AL990" s="45"/>
      <c r="AM990" s="45"/>
      <c r="AN990" s="45"/>
      <c r="AO990" s="23"/>
      <c r="AP990" s="23"/>
      <c r="AQ990" s="45">
        <v>676.702768453204</v>
      </c>
      <c r="AR990" s="45">
        <v>0.088</v>
      </c>
      <c r="AS990" s="23"/>
      <c r="AT990" s="23"/>
      <c r="AU990" s="23"/>
      <c r="AV990" s="23"/>
      <c r="AW990" s="23"/>
      <c r="AX990" s="45">
        <v>676.702768453204</v>
      </c>
      <c r="AY990" s="23"/>
      <c r="AZ990" s="23"/>
      <c r="BA990" s="23"/>
      <c r="BB990" s="23"/>
      <c r="BC990" s="23"/>
      <c r="BD990" s="23"/>
      <c r="BE990" s="45">
        <v>676.702768453204</v>
      </c>
      <c r="BF990" s="45"/>
      <c r="BG990" s="23"/>
      <c r="BH990" s="23"/>
      <c r="BI990" s="23"/>
      <c r="BJ990" s="23"/>
      <c r="BK990" s="23"/>
      <c r="BL990" s="45">
        <v>676.702768453204</v>
      </c>
      <c r="BM990" s="45">
        <v>0.002</v>
      </c>
      <c r="BN990" s="23"/>
      <c r="BO990" s="23"/>
      <c r="BP990" s="23"/>
      <c r="BQ990" s="23"/>
      <c r="BR990" s="23"/>
      <c r="BS990" s="45">
        <v>676.702768453204</v>
      </c>
      <c r="BT990" s="45"/>
      <c r="BU990" s="23"/>
      <c r="BV990" s="23"/>
      <c r="BW990" s="23"/>
      <c r="BX990" s="23"/>
      <c r="BY990" s="23"/>
      <c r="BZ990" s="23"/>
      <c r="CA990" s="23"/>
    </row>
    <row r="991" ht="15.75" customHeight="1">
      <c r="A991" s="45">
        <v>664.8096733653585</v>
      </c>
      <c r="B991" s="46">
        <v>0.028</v>
      </c>
      <c r="C991" s="45"/>
      <c r="D991" s="45"/>
      <c r="E991" s="45"/>
      <c r="F991" s="45"/>
      <c r="G991" s="45"/>
      <c r="H991" s="45">
        <v>664.8096733653585</v>
      </c>
      <c r="I991" s="46"/>
      <c r="J991" s="45"/>
      <c r="K991" s="45"/>
      <c r="L991" s="45"/>
      <c r="M991" s="45"/>
      <c r="N991" s="45"/>
      <c r="O991" s="45">
        <v>664.8096733653585</v>
      </c>
      <c r="P991" s="45">
        <v>5.777385701953317E-4</v>
      </c>
      <c r="Q991" s="45"/>
      <c r="R991" s="45"/>
      <c r="S991" s="45"/>
      <c r="T991" s="45"/>
      <c r="U991" s="45"/>
      <c r="V991" s="45">
        <v>664.8096733653585</v>
      </c>
      <c r="W991" s="45"/>
      <c r="X991" s="45"/>
      <c r="Y991" s="45"/>
      <c r="Z991" s="45"/>
      <c r="AA991" s="45"/>
      <c r="AB991" s="45"/>
      <c r="AC991" s="45">
        <v>664.8096733653585</v>
      </c>
      <c r="AD991" s="45">
        <v>3.7791844711934592</v>
      </c>
      <c r="AE991" s="45"/>
      <c r="AF991" s="45"/>
      <c r="AG991" s="45"/>
      <c r="AH991" s="45"/>
      <c r="AI991" s="45"/>
      <c r="AJ991" s="45">
        <v>664.8096733653585</v>
      </c>
      <c r="AK991" s="45">
        <v>0.03</v>
      </c>
      <c r="AL991" s="45"/>
      <c r="AM991" s="45"/>
      <c r="AN991" s="45"/>
      <c r="AO991" s="23"/>
      <c r="AP991" s="23"/>
      <c r="AQ991" s="45">
        <v>664.8096733653585</v>
      </c>
      <c r="AR991" s="45">
        <v>0.086</v>
      </c>
      <c r="AS991" s="23"/>
      <c r="AT991" s="23"/>
      <c r="AU991" s="23"/>
      <c r="AV991" s="23"/>
      <c r="AW991" s="23"/>
      <c r="AX991" s="45">
        <v>664.8096733653585</v>
      </c>
      <c r="AY991" s="23"/>
      <c r="AZ991" s="23"/>
      <c r="BA991" s="23"/>
      <c r="BB991" s="23"/>
      <c r="BC991" s="23"/>
      <c r="BD991" s="23"/>
      <c r="BE991" s="45">
        <v>664.8096733653585</v>
      </c>
      <c r="BF991" s="45"/>
      <c r="BG991" s="23"/>
      <c r="BH991" s="23"/>
      <c r="BI991" s="23"/>
      <c r="BJ991" s="23"/>
      <c r="BK991" s="23"/>
      <c r="BL991" s="45">
        <v>664.8096733653585</v>
      </c>
      <c r="BM991" s="45">
        <v>0.005</v>
      </c>
      <c r="BN991" s="23"/>
      <c r="BO991" s="23"/>
      <c r="BP991" s="23"/>
      <c r="BQ991" s="23"/>
      <c r="BR991" s="23"/>
      <c r="BS991" s="45">
        <v>664.8096733653585</v>
      </c>
      <c r="BT991" s="45">
        <v>0.013</v>
      </c>
      <c r="BU991" s="23"/>
      <c r="BV991" s="23"/>
      <c r="BW991" s="23"/>
      <c r="BX991" s="23"/>
      <c r="BY991" s="23"/>
      <c r="BZ991" s="23"/>
      <c r="CA991" s="23"/>
    </row>
    <row r="992" ht="15.75" customHeight="1">
      <c r="A992" s="45">
        <v>653.3231477555192</v>
      </c>
      <c r="B992" s="46">
        <v>0.03</v>
      </c>
      <c r="C992" s="45"/>
      <c r="D992" s="45"/>
      <c r="E992" s="45"/>
      <c r="F992" s="45"/>
      <c r="G992" s="45"/>
      <c r="H992" s="45">
        <v>653.3231477555192</v>
      </c>
      <c r="I992" s="46"/>
      <c r="J992" s="45"/>
      <c r="K992" s="45"/>
      <c r="L992" s="45"/>
      <c r="M992" s="45"/>
      <c r="N992" s="45"/>
      <c r="O992" s="45">
        <v>653.3231477555192</v>
      </c>
      <c r="P992" s="45">
        <v>5.632234957889072E-4</v>
      </c>
      <c r="Q992" s="45"/>
      <c r="R992" s="45"/>
      <c r="S992" s="45"/>
      <c r="T992" s="45"/>
      <c r="U992" s="45"/>
      <c r="V992" s="45">
        <v>653.3231477555192</v>
      </c>
      <c r="W992" s="45">
        <v>0.001078175081855825</v>
      </c>
      <c r="X992" s="45"/>
      <c r="Y992" s="45"/>
      <c r="Z992" s="45"/>
      <c r="AA992" s="45"/>
      <c r="AB992" s="45"/>
      <c r="AC992" s="45">
        <v>653.3231477555192</v>
      </c>
      <c r="AD992" s="45">
        <v>3.280031507541761</v>
      </c>
      <c r="AE992" s="45"/>
      <c r="AF992" s="45"/>
      <c r="AG992" s="45"/>
      <c r="AH992" s="45"/>
      <c r="AI992" s="45"/>
      <c r="AJ992" s="45">
        <v>653.3231477555192</v>
      </c>
      <c r="AK992" s="45">
        <v>0.029</v>
      </c>
      <c r="AL992" s="45"/>
      <c r="AM992" s="45"/>
      <c r="AN992" s="45"/>
      <c r="AO992" s="23"/>
      <c r="AP992" s="23"/>
      <c r="AQ992" s="45">
        <v>653.3231477555192</v>
      </c>
      <c r="AR992" s="45">
        <v>0.085</v>
      </c>
      <c r="AS992" s="23"/>
      <c r="AT992" s="23"/>
      <c r="AU992" s="23"/>
      <c r="AV992" s="23"/>
      <c r="AW992" s="23"/>
      <c r="AX992" s="45">
        <v>653.3231477555192</v>
      </c>
      <c r="AY992" s="23"/>
      <c r="AZ992" s="23"/>
      <c r="BA992" s="23"/>
      <c r="BB992" s="23"/>
      <c r="BC992" s="23"/>
      <c r="BD992" s="23"/>
      <c r="BE992" s="45">
        <v>653.3231477555192</v>
      </c>
      <c r="BF992" s="45"/>
      <c r="BG992" s="23"/>
      <c r="BH992" s="23"/>
      <c r="BI992" s="23"/>
      <c r="BJ992" s="23"/>
      <c r="BK992" s="23"/>
      <c r="BL992" s="45">
        <v>653.3231477555192</v>
      </c>
      <c r="BM992" s="45">
        <v>0.011</v>
      </c>
      <c r="BN992" s="23"/>
      <c r="BO992" s="23"/>
      <c r="BP992" s="23"/>
      <c r="BQ992" s="23"/>
      <c r="BR992" s="23"/>
      <c r="BS992" s="45">
        <v>653.3231477555192</v>
      </c>
      <c r="BT992" s="45">
        <v>0.026</v>
      </c>
      <c r="BU992" s="23"/>
      <c r="BV992" s="23"/>
      <c r="BW992" s="23"/>
      <c r="BX992" s="23"/>
      <c r="BY992" s="23"/>
      <c r="BZ992" s="23"/>
      <c r="CA992" s="23"/>
    </row>
    <row r="993" ht="15.75" customHeight="1">
      <c r="A993" s="45">
        <v>642.3626024696737</v>
      </c>
      <c r="B993" s="46">
        <v>0.029</v>
      </c>
      <c r="C993" s="45"/>
      <c r="D993" s="45"/>
      <c r="E993" s="45"/>
      <c r="F993" s="45"/>
      <c r="G993" s="45"/>
      <c r="H993" s="45">
        <v>642.3626024696737</v>
      </c>
      <c r="I993" s="46"/>
      <c r="J993" s="45"/>
      <c r="K993" s="45"/>
      <c r="L993" s="45"/>
      <c r="M993" s="45"/>
      <c r="N993" s="45"/>
      <c r="O993" s="45">
        <v>642.3626024696737</v>
      </c>
      <c r="P993" s="45">
        <v>5.458405339972043E-4</v>
      </c>
      <c r="Q993" s="45"/>
      <c r="R993" s="45"/>
      <c r="S993" s="45"/>
      <c r="T993" s="45"/>
      <c r="U993" s="45"/>
      <c r="V993" s="45">
        <v>642.3626024696737</v>
      </c>
      <c r="W993" s="45">
        <v>0.0010358878554853972</v>
      </c>
      <c r="X993" s="45"/>
      <c r="Y993" s="45"/>
      <c r="Z993" s="45"/>
      <c r="AA993" s="45"/>
      <c r="AB993" s="45"/>
      <c r="AC993" s="45">
        <v>642.3626024696737</v>
      </c>
      <c r="AD993" s="45">
        <v>7.630233554560244</v>
      </c>
      <c r="AE993" s="45"/>
      <c r="AF993" s="45"/>
      <c r="AG993" s="45"/>
      <c r="AH993" s="45"/>
      <c r="AI993" s="45"/>
      <c r="AJ993" s="45">
        <v>642.3626024696737</v>
      </c>
      <c r="AK993" s="45">
        <v>0.029</v>
      </c>
      <c r="AL993" s="45"/>
      <c r="AM993" s="45"/>
      <c r="AN993" s="45"/>
      <c r="AO993" s="23"/>
      <c r="AP993" s="23"/>
      <c r="AQ993" s="45">
        <v>642.3626024696737</v>
      </c>
      <c r="AR993" s="45">
        <v>0.083</v>
      </c>
      <c r="AS993" s="23"/>
      <c r="AT993" s="23"/>
      <c r="AU993" s="23"/>
      <c r="AV993" s="23"/>
      <c r="AW993" s="23"/>
      <c r="AX993" s="45">
        <v>642.3626024696737</v>
      </c>
      <c r="AY993" s="23"/>
      <c r="AZ993" s="23"/>
      <c r="BA993" s="23"/>
      <c r="BB993" s="23"/>
      <c r="BC993" s="23"/>
      <c r="BD993" s="23"/>
      <c r="BE993" s="45">
        <v>642.3626024696737</v>
      </c>
      <c r="BF993" s="45">
        <v>24.0</v>
      </c>
      <c r="BG993" s="23"/>
      <c r="BH993" s="23"/>
      <c r="BI993" s="23"/>
      <c r="BJ993" s="23"/>
      <c r="BK993" s="23"/>
      <c r="BL993" s="45">
        <v>642.3626024696737</v>
      </c>
      <c r="BM993" s="45">
        <v>0.016</v>
      </c>
      <c r="BN993" s="23"/>
      <c r="BO993" s="23"/>
      <c r="BP993" s="23"/>
      <c r="BQ993" s="23"/>
      <c r="BR993" s="23"/>
      <c r="BS993" s="45">
        <v>642.3626024696737</v>
      </c>
      <c r="BT993" s="45">
        <v>0.05</v>
      </c>
      <c r="BU993" s="23"/>
      <c r="BV993" s="23"/>
      <c r="BW993" s="23"/>
      <c r="BX993" s="23"/>
      <c r="BY993" s="23"/>
      <c r="BZ993" s="23"/>
      <c r="CA993" s="23"/>
    </row>
    <row r="994" ht="15.75" customHeight="1">
      <c r="A994" s="45">
        <v>631.2118108071913</v>
      </c>
      <c r="B994" s="46">
        <v>0.028</v>
      </c>
      <c r="C994" s="45"/>
      <c r="D994" s="45"/>
      <c r="E994" s="45"/>
      <c r="F994" s="45"/>
      <c r="G994" s="45"/>
      <c r="H994" s="45">
        <v>631.2118108071913</v>
      </c>
      <c r="I994" s="46">
        <v>0.073</v>
      </c>
      <c r="J994" s="45"/>
      <c r="K994" s="45"/>
      <c r="L994" s="45"/>
      <c r="M994" s="45"/>
      <c r="N994" s="45"/>
      <c r="O994" s="45">
        <v>631.2118108071913</v>
      </c>
      <c r="P994" s="45">
        <v>5.288125223032157E-4</v>
      </c>
      <c r="Q994" s="45"/>
      <c r="R994" s="45"/>
      <c r="S994" s="45"/>
      <c r="T994" s="45"/>
      <c r="U994" s="45"/>
      <c r="V994" s="45">
        <v>631.2118108071913</v>
      </c>
      <c r="W994" s="45">
        <v>0.0010098265697825442</v>
      </c>
      <c r="X994" s="45"/>
      <c r="Y994" s="45"/>
      <c r="Z994" s="45"/>
      <c r="AA994" s="45"/>
      <c r="AB994" s="45"/>
      <c r="AC994" s="45">
        <v>631.2118108071913</v>
      </c>
      <c r="AD994" s="45">
        <v>10.389851863013233</v>
      </c>
      <c r="AE994" s="45"/>
      <c r="AF994" s="45"/>
      <c r="AG994" s="45"/>
      <c r="AH994" s="45"/>
      <c r="AI994" s="45"/>
      <c r="AJ994" s="45">
        <v>631.2118108071913</v>
      </c>
      <c r="AK994" s="45">
        <v>0.028</v>
      </c>
      <c r="AL994" s="45"/>
      <c r="AM994" s="45"/>
      <c r="AN994" s="45"/>
      <c r="AO994" s="23"/>
      <c r="AP994" s="23"/>
      <c r="AQ994" s="45">
        <v>631.2118108071913</v>
      </c>
      <c r="AR994" s="45">
        <v>0.082</v>
      </c>
      <c r="AS994" s="23"/>
      <c r="AT994" s="23"/>
      <c r="AU994" s="23"/>
      <c r="AV994" s="23"/>
      <c r="AW994" s="23"/>
      <c r="AX994" s="45">
        <v>631.2118108071913</v>
      </c>
      <c r="AY994" s="23"/>
      <c r="AZ994" s="23"/>
      <c r="BA994" s="23"/>
      <c r="BB994" s="23"/>
      <c r="BC994" s="23"/>
      <c r="BD994" s="23"/>
      <c r="BE994" s="45">
        <v>631.2118108071913</v>
      </c>
      <c r="BF994" s="45">
        <v>24.0</v>
      </c>
      <c r="BG994" s="23"/>
      <c r="BH994" s="23"/>
      <c r="BI994" s="23"/>
      <c r="BJ994" s="23"/>
      <c r="BK994" s="23"/>
      <c r="BL994" s="45">
        <v>631.2118108071913</v>
      </c>
      <c r="BM994" s="45">
        <v>0.032</v>
      </c>
      <c r="BN994" s="23"/>
      <c r="BO994" s="23"/>
      <c r="BP994" s="23"/>
      <c r="BQ994" s="23"/>
      <c r="BR994" s="23"/>
      <c r="BS994" s="45">
        <v>631.2118108071913</v>
      </c>
      <c r="BT994" s="45">
        <v>0.062</v>
      </c>
      <c r="BU994" s="23"/>
      <c r="BV994" s="23"/>
      <c r="BW994" s="23"/>
      <c r="BX994" s="23"/>
      <c r="BY994" s="23"/>
      <c r="BZ994" s="23"/>
      <c r="CA994" s="23"/>
    </row>
    <row r="995" ht="15.75" customHeight="1">
      <c r="A995" s="45">
        <v>620.2246539223568</v>
      </c>
      <c r="B995" s="46">
        <v>0.032</v>
      </c>
      <c r="C995" s="45"/>
      <c r="D995" s="45"/>
      <c r="E995" s="45"/>
      <c r="F995" s="45"/>
      <c r="G995" s="45"/>
      <c r="H995" s="45">
        <v>620.2246539223568</v>
      </c>
      <c r="I995" s="46">
        <v>0.091</v>
      </c>
      <c r="J995" s="45"/>
      <c r="K995" s="45"/>
      <c r="L995" s="45"/>
      <c r="M995" s="45"/>
      <c r="N995" s="45"/>
      <c r="O995" s="45">
        <v>620.2246539223568</v>
      </c>
      <c r="P995" s="45"/>
      <c r="Q995" s="45"/>
      <c r="R995" s="45"/>
      <c r="S995" s="45"/>
      <c r="T995" s="45"/>
      <c r="U995" s="45"/>
      <c r="V995" s="45">
        <v>620.2246539223568</v>
      </c>
      <c r="W995" s="45"/>
      <c r="X995" s="45"/>
      <c r="Y995" s="45"/>
      <c r="Z995" s="45"/>
      <c r="AA995" s="45"/>
      <c r="AB995" s="45"/>
      <c r="AC995" s="45">
        <v>620.2246539223568</v>
      </c>
      <c r="AD995" s="45">
        <v>11.096944342747072</v>
      </c>
      <c r="AE995" s="45"/>
      <c r="AF995" s="45"/>
      <c r="AG995" s="45"/>
      <c r="AH995" s="45"/>
      <c r="AI995" s="45"/>
      <c r="AJ995" s="45">
        <v>620.2246539223568</v>
      </c>
      <c r="AK995" s="45">
        <v>0.028</v>
      </c>
      <c r="AL995" s="45"/>
      <c r="AM995" s="45"/>
      <c r="AN995" s="45"/>
      <c r="AO995" s="23"/>
      <c r="AP995" s="23"/>
      <c r="AQ995" s="45">
        <v>620.2246539223568</v>
      </c>
      <c r="AR995" s="45">
        <v>0.08</v>
      </c>
      <c r="AS995" s="23"/>
      <c r="AT995" s="23"/>
      <c r="AU995" s="23"/>
      <c r="AV995" s="23"/>
      <c r="AW995" s="23"/>
      <c r="AX995" s="45">
        <v>620.2246539223568</v>
      </c>
      <c r="AY995" s="23">
        <v>0.431</v>
      </c>
      <c r="AZ995" s="23"/>
      <c r="BA995" s="23"/>
      <c r="BB995" s="23"/>
      <c r="BC995" s="23"/>
      <c r="BD995" s="23"/>
      <c r="BE995" s="45">
        <v>620.2246539223568</v>
      </c>
      <c r="BF995" s="45">
        <v>24.0</v>
      </c>
      <c r="BG995" s="23"/>
      <c r="BH995" s="23"/>
      <c r="BI995" s="23"/>
      <c r="BJ995" s="23"/>
      <c r="BK995" s="23"/>
      <c r="BL995" s="45">
        <v>620.2246539223568</v>
      </c>
      <c r="BM995" s="45">
        <v>0.081</v>
      </c>
      <c r="BN995" s="23"/>
      <c r="BO995" s="23"/>
      <c r="BP995" s="23"/>
      <c r="BQ995" s="23"/>
      <c r="BR995" s="23"/>
      <c r="BS995" s="45">
        <v>620.2246539223568</v>
      </c>
      <c r="BT995" s="45">
        <v>0.063</v>
      </c>
      <c r="BU995" s="23"/>
      <c r="BV995" s="23"/>
      <c r="BW995" s="23"/>
      <c r="BX995" s="23"/>
      <c r="BY995" s="23"/>
      <c r="BZ995" s="23"/>
      <c r="CA995" s="23"/>
    </row>
    <row r="996" ht="15.75" customHeight="1">
      <c r="A996" s="45">
        <v>610.3170216791572</v>
      </c>
      <c r="B996" s="46">
        <v>0.037</v>
      </c>
      <c r="C996" s="45"/>
      <c r="D996" s="45"/>
      <c r="E996" s="45"/>
      <c r="F996" s="45"/>
      <c r="G996" s="45"/>
      <c r="H996" s="45">
        <v>610.3170216791572</v>
      </c>
      <c r="I996" s="46">
        <v>0.11</v>
      </c>
      <c r="J996" s="45"/>
      <c r="K996" s="45"/>
      <c r="L996" s="45"/>
      <c r="M996" s="45"/>
      <c r="N996" s="45"/>
      <c r="O996" s="45">
        <v>610.3170216791572</v>
      </c>
      <c r="P996" s="45">
        <v>4.087795620336705E-4</v>
      </c>
      <c r="Q996" s="45"/>
      <c r="R996" s="45"/>
      <c r="S996" s="45"/>
      <c r="T996" s="45"/>
      <c r="U996" s="45"/>
      <c r="V996" s="45">
        <v>610.3170216791572</v>
      </c>
      <c r="W996" s="45">
        <v>7.090111372869519E-4</v>
      </c>
      <c r="X996" s="45"/>
      <c r="Y996" s="45"/>
      <c r="Z996" s="45"/>
      <c r="AA996" s="45"/>
      <c r="AB996" s="45"/>
      <c r="AC996" s="45">
        <v>610.3170216791572</v>
      </c>
      <c r="AD996" s="45">
        <v>12.609862886603077</v>
      </c>
      <c r="AE996" s="45"/>
      <c r="AF996" s="45"/>
      <c r="AG996" s="45"/>
      <c r="AH996" s="45"/>
      <c r="AI996" s="45"/>
      <c r="AJ996" s="45">
        <v>610.3170216791572</v>
      </c>
      <c r="AK996" s="45">
        <v>0.028</v>
      </c>
      <c r="AL996" s="45"/>
      <c r="AM996" s="45"/>
      <c r="AN996" s="45"/>
      <c r="AO996" s="23"/>
      <c r="AP996" s="23"/>
      <c r="AQ996" s="45">
        <v>610.3170216791572</v>
      </c>
      <c r="AR996" s="45">
        <v>0.079</v>
      </c>
      <c r="AS996" s="23"/>
      <c r="AT996" s="23"/>
      <c r="AU996" s="23"/>
      <c r="AV996" s="23"/>
      <c r="AW996" s="23"/>
      <c r="AX996" s="45">
        <v>610.3170216791572</v>
      </c>
      <c r="AY996" s="23">
        <v>0.416</v>
      </c>
      <c r="AZ996" s="23"/>
      <c r="BA996" s="23"/>
      <c r="BB996" s="23"/>
      <c r="BC996" s="23"/>
      <c r="BD996" s="23"/>
      <c r="BE996" s="45">
        <v>610.3170216791572</v>
      </c>
      <c r="BF996" s="45">
        <v>24.0</v>
      </c>
      <c r="BG996" s="23"/>
      <c r="BH996" s="23"/>
      <c r="BI996" s="23"/>
      <c r="BJ996" s="23"/>
      <c r="BK996" s="23"/>
      <c r="BL996" s="45">
        <v>610.3170216791572</v>
      </c>
      <c r="BM996" s="45">
        <v>0.214</v>
      </c>
      <c r="BN996" s="23"/>
      <c r="BO996" s="23"/>
      <c r="BP996" s="23"/>
      <c r="BQ996" s="23"/>
      <c r="BR996" s="23"/>
      <c r="BS996" s="45">
        <v>610.3170216791572</v>
      </c>
      <c r="BT996" s="45">
        <v>0.065</v>
      </c>
      <c r="BU996" s="23"/>
      <c r="BV996" s="23"/>
      <c r="BW996" s="23"/>
      <c r="BX996" s="23"/>
      <c r="BY996" s="23"/>
      <c r="BZ996" s="23"/>
      <c r="CA996" s="23"/>
    </row>
    <row r="997" ht="15.75" customHeight="1">
      <c r="A997" s="45">
        <v>600.1480561666679</v>
      </c>
      <c r="B997" s="46">
        <v>0.035</v>
      </c>
      <c r="C997" s="45"/>
      <c r="D997" s="45"/>
      <c r="E997" s="45"/>
      <c r="F997" s="45"/>
      <c r="G997" s="45"/>
      <c r="H997" s="45">
        <v>600.1480561666679</v>
      </c>
      <c r="I997" s="46">
        <v>0.118</v>
      </c>
      <c r="J997" s="45"/>
      <c r="K997" s="45"/>
      <c r="L997" s="45"/>
      <c r="M997" s="45"/>
      <c r="N997" s="45"/>
      <c r="O997" s="45">
        <v>600.1480561666679</v>
      </c>
      <c r="P997" s="45">
        <v>4.488546942975305E-4</v>
      </c>
      <c r="Q997" s="45"/>
      <c r="R997" s="45"/>
      <c r="S997" s="45"/>
      <c r="T997" s="45"/>
      <c r="U997" s="45"/>
      <c r="V997" s="45">
        <v>600.1480561666679</v>
      </c>
      <c r="W997" s="45">
        <v>8.02795958470363E-4</v>
      </c>
      <c r="X997" s="45"/>
      <c r="Y997" s="45"/>
      <c r="Z997" s="45"/>
      <c r="AA997" s="45"/>
      <c r="AB997" s="45"/>
      <c r="AC997" s="45">
        <v>600.1480561666679</v>
      </c>
      <c r="AD997" s="45">
        <v>12.706772604264147</v>
      </c>
      <c r="AE997" s="45"/>
      <c r="AF997" s="45"/>
      <c r="AG997" s="45"/>
      <c r="AH997" s="45"/>
      <c r="AI997" s="45"/>
      <c r="AJ997" s="45">
        <v>600.1480561666679</v>
      </c>
      <c r="AK997" s="45">
        <v>0.028</v>
      </c>
      <c r="AL997" s="45"/>
      <c r="AM997" s="45"/>
      <c r="AN997" s="45"/>
      <c r="AO997" s="23"/>
      <c r="AP997" s="23"/>
      <c r="AQ997" s="45">
        <v>600.1480561666679</v>
      </c>
      <c r="AR997" s="45">
        <v>0.078</v>
      </c>
      <c r="AS997" s="23"/>
      <c r="AT997" s="23"/>
      <c r="AU997" s="23"/>
      <c r="AV997" s="23"/>
      <c r="AW997" s="23"/>
      <c r="AX997" s="45">
        <v>600.1480561666679</v>
      </c>
      <c r="AY997" s="23">
        <v>0.402</v>
      </c>
      <c r="AZ997" s="23"/>
      <c r="BA997" s="23"/>
      <c r="BB997" s="23"/>
      <c r="BC997" s="23"/>
      <c r="BD997" s="23"/>
      <c r="BE997" s="45">
        <v>600.1480561666679</v>
      </c>
      <c r="BF997" s="45">
        <v>24.0</v>
      </c>
      <c r="BG997" s="23"/>
      <c r="BH997" s="23"/>
      <c r="BI997" s="23"/>
      <c r="BJ997" s="23"/>
      <c r="BK997" s="23"/>
      <c r="BL997" s="45">
        <v>600.1480561666679</v>
      </c>
      <c r="BM997" s="45">
        <v>0.383</v>
      </c>
      <c r="BN997" s="23"/>
      <c r="BO997" s="23"/>
      <c r="BP997" s="23"/>
      <c r="BQ997" s="23"/>
      <c r="BR997" s="23"/>
      <c r="BS997" s="45">
        <v>600.1480561666679</v>
      </c>
      <c r="BT997" s="45">
        <v>0.068</v>
      </c>
      <c r="BU997" s="23"/>
      <c r="BV997" s="23"/>
      <c r="BW997" s="23"/>
      <c r="BX997" s="23"/>
      <c r="BY997" s="23"/>
      <c r="BZ997" s="23"/>
      <c r="CA997" s="23"/>
    </row>
    <row r="998" ht="15.75" customHeight="1">
      <c r="A998" s="45">
        <v>593.5659060226444</v>
      </c>
      <c r="B998" s="46">
        <v>0.033</v>
      </c>
      <c r="C998" s="45"/>
      <c r="D998" s="45"/>
      <c r="E998" s="45"/>
      <c r="F998" s="45"/>
      <c r="G998" s="45"/>
      <c r="H998" s="45">
        <v>593.5659060226444</v>
      </c>
      <c r="I998" s="46">
        <v>0.129</v>
      </c>
      <c r="J998" s="45"/>
      <c r="K998" s="45"/>
      <c r="L998" s="45"/>
      <c r="M998" s="45"/>
      <c r="N998" s="45"/>
      <c r="O998" s="45">
        <v>593.5659060226444</v>
      </c>
      <c r="P998" s="45">
        <v>5.002033344697454E-4</v>
      </c>
      <c r="Q998" s="45"/>
      <c r="R998" s="45"/>
      <c r="S998" s="45"/>
      <c r="T998" s="45"/>
      <c r="U998" s="45"/>
      <c r="V998" s="45">
        <v>593.5659060226444</v>
      </c>
      <c r="W998" s="45">
        <v>9.51421015951665E-4</v>
      </c>
      <c r="X998" s="45"/>
      <c r="Y998" s="45"/>
      <c r="Z998" s="45"/>
      <c r="AA998" s="45"/>
      <c r="AB998" s="45"/>
      <c r="AC998" s="45">
        <v>593.5659060226444</v>
      </c>
      <c r="AD998" s="45">
        <v>12.95146894177571</v>
      </c>
      <c r="AE998" s="45"/>
      <c r="AF998" s="45"/>
      <c r="AG998" s="45"/>
      <c r="AH998" s="45"/>
      <c r="AI998" s="45"/>
      <c r="AJ998" s="45">
        <v>593.5659060226444</v>
      </c>
      <c r="AK998" s="45">
        <v>0.027</v>
      </c>
      <c r="AL998" s="45"/>
      <c r="AM998" s="45"/>
      <c r="AN998" s="45"/>
      <c r="AO998" s="23"/>
      <c r="AP998" s="23"/>
      <c r="AQ998" s="45">
        <v>593.5659060226444</v>
      </c>
      <c r="AR998" s="45">
        <v>0.076</v>
      </c>
      <c r="AS998" s="23"/>
      <c r="AT998" s="23"/>
      <c r="AU998" s="23"/>
      <c r="AV998" s="23"/>
      <c r="AW998" s="23"/>
      <c r="AX998" s="45">
        <v>593.5659060226444</v>
      </c>
      <c r="AY998" s="23">
        <v>0.288</v>
      </c>
      <c r="AZ998" s="23"/>
      <c r="BA998" s="23"/>
      <c r="BB998" s="23"/>
      <c r="BC998" s="23"/>
      <c r="BD998" s="23"/>
      <c r="BE998" s="45">
        <v>593.5659060226444</v>
      </c>
      <c r="BF998" s="45">
        <v>24.0</v>
      </c>
      <c r="BG998" s="23"/>
      <c r="BH998" s="23"/>
      <c r="BI998" s="23"/>
      <c r="BJ998" s="23"/>
      <c r="BK998" s="23"/>
      <c r="BL998" s="45">
        <v>593.5659060226444</v>
      </c>
      <c r="BM998" s="45">
        <v>0.527</v>
      </c>
      <c r="BN998" s="23"/>
      <c r="BO998" s="23"/>
      <c r="BP998" s="23"/>
      <c r="BQ998" s="23"/>
      <c r="BR998" s="23"/>
      <c r="BS998" s="45">
        <v>593.5659060226444</v>
      </c>
      <c r="BT998" s="45">
        <v>0.07</v>
      </c>
      <c r="BU998" s="23"/>
      <c r="BV998" s="23"/>
      <c r="BW998" s="23"/>
      <c r="BX998" s="23"/>
      <c r="BY998" s="23"/>
      <c r="BZ998" s="23"/>
      <c r="CA998" s="23"/>
    </row>
    <row r="999" ht="15.75" customHeight="1">
      <c r="A999" s="45">
        <v>583.0459293040667</v>
      </c>
      <c r="B999" s="46">
        <v>0.03</v>
      </c>
      <c r="C999" s="45"/>
      <c r="D999" s="45"/>
      <c r="E999" s="45"/>
      <c r="F999" s="45"/>
      <c r="G999" s="45"/>
      <c r="H999" s="45">
        <v>583.0459293040667</v>
      </c>
      <c r="I999" s="46">
        <v>0.145</v>
      </c>
      <c r="J999" s="45"/>
      <c r="K999" s="45"/>
      <c r="L999" s="45"/>
      <c r="M999" s="45"/>
      <c r="N999" s="45"/>
      <c r="O999" s="45">
        <v>583.0459293040667</v>
      </c>
      <c r="P999" s="45">
        <v>4.4814632172884595E-4</v>
      </c>
      <c r="Q999" s="45"/>
      <c r="R999" s="45"/>
      <c r="S999" s="45"/>
      <c r="T999" s="45"/>
      <c r="U999" s="45"/>
      <c r="V999" s="45">
        <v>583.0459293040667</v>
      </c>
      <c r="W999" s="45">
        <v>8.032970052047515E-4</v>
      </c>
      <c r="X999" s="45"/>
      <c r="Y999" s="45"/>
      <c r="Z999" s="45"/>
      <c r="AA999" s="45"/>
      <c r="AB999" s="45"/>
      <c r="AC999" s="45">
        <v>583.0459293040667</v>
      </c>
      <c r="AD999" s="45">
        <v>6.455254191536763</v>
      </c>
      <c r="AE999" s="45"/>
      <c r="AF999" s="45"/>
      <c r="AG999" s="45"/>
      <c r="AH999" s="45"/>
      <c r="AI999" s="45"/>
      <c r="AJ999" s="45">
        <v>583.0459293040667</v>
      </c>
      <c r="AK999" s="45">
        <v>0.027</v>
      </c>
      <c r="AL999" s="45"/>
      <c r="AM999" s="45"/>
      <c r="AN999" s="45"/>
      <c r="AO999" s="23"/>
      <c r="AP999" s="23"/>
      <c r="AQ999" s="45">
        <v>583.0459293040667</v>
      </c>
      <c r="AR999" s="45">
        <v>0.075</v>
      </c>
      <c r="AS999" s="23"/>
      <c r="AT999" s="23"/>
      <c r="AU999" s="23"/>
      <c r="AV999" s="23"/>
      <c r="AW999" s="23"/>
      <c r="AX999" s="45">
        <v>583.0459293040667</v>
      </c>
      <c r="AY999" s="23">
        <v>0.309</v>
      </c>
      <c r="AZ999" s="23"/>
      <c r="BA999" s="23"/>
      <c r="BB999" s="23"/>
      <c r="BC999" s="23"/>
      <c r="BD999" s="23"/>
      <c r="BE999" s="45">
        <v>583.0459293040667</v>
      </c>
      <c r="BF999" s="45">
        <v>21.0</v>
      </c>
      <c r="BG999" s="23"/>
      <c r="BH999" s="23"/>
      <c r="BI999" s="23"/>
      <c r="BJ999" s="23"/>
      <c r="BK999" s="23"/>
      <c r="BL999" s="45">
        <v>583.0459293040667</v>
      </c>
      <c r="BM999" s="45">
        <v>0.555</v>
      </c>
      <c r="BN999" s="23"/>
      <c r="BO999" s="23"/>
      <c r="BP999" s="23"/>
      <c r="BQ999" s="23"/>
      <c r="BR999" s="23"/>
      <c r="BS999" s="45">
        <v>583.0459293040667</v>
      </c>
      <c r="BT999" s="45">
        <v>0.075</v>
      </c>
      <c r="BU999" s="23"/>
      <c r="BV999" s="23"/>
      <c r="BW999" s="23"/>
      <c r="BX999" s="23"/>
      <c r="BY999" s="23"/>
      <c r="BZ999" s="23"/>
      <c r="CA999" s="23"/>
    </row>
    <row r="1000" ht="15.75" customHeight="1">
      <c r="A1000" s="45">
        <v>572.9814419758633</v>
      </c>
      <c r="B1000" s="46">
        <v>0.03</v>
      </c>
      <c r="C1000" s="45"/>
      <c r="D1000" s="45"/>
      <c r="E1000" s="45"/>
      <c r="F1000" s="45"/>
      <c r="G1000" s="45"/>
      <c r="H1000" s="45">
        <v>572.9814419758633</v>
      </c>
      <c r="I1000" s="46">
        <v>0.14</v>
      </c>
      <c r="J1000" s="45"/>
      <c r="K1000" s="45"/>
      <c r="L1000" s="45"/>
      <c r="M1000" s="45"/>
      <c r="N1000" s="45"/>
      <c r="O1000" s="45">
        <v>572.9814419758633</v>
      </c>
      <c r="P1000" s="45"/>
      <c r="Q1000" s="45"/>
      <c r="R1000" s="45"/>
      <c r="S1000" s="45"/>
      <c r="T1000" s="45"/>
      <c r="U1000" s="45"/>
      <c r="V1000" s="45">
        <v>572.9814419758633</v>
      </c>
      <c r="W1000" s="45"/>
      <c r="X1000" s="45"/>
      <c r="Y1000" s="45"/>
      <c r="Z1000" s="45"/>
      <c r="AA1000" s="45"/>
      <c r="AB1000" s="45"/>
      <c r="AC1000" s="45">
        <v>572.9814419758633</v>
      </c>
      <c r="AD1000" s="45">
        <v>7.912246555582498</v>
      </c>
      <c r="AE1000" s="45"/>
      <c r="AF1000" s="45"/>
      <c r="AG1000" s="45"/>
      <c r="AH1000" s="45"/>
      <c r="AI1000" s="45"/>
      <c r="AJ1000" s="45">
        <v>572.9814419758633</v>
      </c>
      <c r="AK1000" s="45">
        <v>0.027</v>
      </c>
      <c r="AL1000" s="45"/>
      <c r="AM1000" s="45"/>
      <c r="AN1000" s="45"/>
      <c r="AO1000" s="23"/>
      <c r="AP1000" s="23"/>
      <c r="AQ1000" s="45">
        <v>572.9814419758633</v>
      </c>
      <c r="AR1000" s="45">
        <v>0.073</v>
      </c>
      <c r="AS1000" s="23"/>
      <c r="AT1000" s="23"/>
      <c r="AU1000" s="23"/>
      <c r="AV1000" s="23"/>
      <c r="AW1000" s="23"/>
      <c r="AX1000" s="45">
        <v>572.9814419758633</v>
      </c>
      <c r="AY1000" s="23">
        <v>0.309</v>
      </c>
      <c r="AZ1000" s="23"/>
      <c r="BA1000" s="23"/>
      <c r="BB1000" s="23"/>
      <c r="BC1000" s="23"/>
      <c r="BD1000" s="23"/>
      <c r="BE1000" s="45">
        <v>572.9814419758633</v>
      </c>
      <c r="BF1000" s="45">
        <v>21.0</v>
      </c>
      <c r="BG1000" s="23"/>
      <c r="BH1000" s="23"/>
      <c r="BI1000" s="23"/>
      <c r="BJ1000" s="23"/>
      <c r="BK1000" s="23"/>
      <c r="BL1000" s="45">
        <v>572.9814419758633</v>
      </c>
      <c r="BM1000" s="45">
        <v>0.573</v>
      </c>
      <c r="BN1000" s="23"/>
      <c r="BO1000" s="23"/>
      <c r="BP1000" s="23"/>
      <c r="BQ1000" s="23"/>
      <c r="BR1000" s="23"/>
      <c r="BS1000" s="45">
        <v>572.9814419758633</v>
      </c>
      <c r="BT1000" s="45">
        <v>0.08</v>
      </c>
      <c r="BU1000" s="23"/>
      <c r="BV1000" s="23"/>
      <c r="BW1000" s="23"/>
      <c r="BX1000" s="23"/>
      <c r="BY1000" s="23"/>
      <c r="BZ1000" s="23"/>
      <c r="CA1000" s="23"/>
    </row>
    <row r="1001" ht="15.75" customHeight="1">
      <c r="A1001" s="45">
        <v>566.7287725312676</v>
      </c>
      <c r="B1001" s="46">
        <v>0.03</v>
      </c>
      <c r="C1001" s="45"/>
      <c r="D1001" s="45"/>
      <c r="E1001" s="45"/>
      <c r="F1001" s="45"/>
      <c r="G1001" s="45"/>
      <c r="H1001" s="45">
        <v>566.7287725312676</v>
      </c>
      <c r="I1001" s="46">
        <v>0.144</v>
      </c>
      <c r="J1001" s="45"/>
      <c r="K1001" s="45"/>
      <c r="L1001" s="45"/>
      <c r="M1001" s="45"/>
      <c r="N1001" s="45"/>
      <c r="O1001" s="45">
        <v>566.7287725312676</v>
      </c>
      <c r="P1001" s="45">
        <v>3.899439298717843E-4</v>
      </c>
      <c r="Q1001" s="45"/>
      <c r="R1001" s="45"/>
      <c r="S1001" s="45"/>
      <c r="T1001" s="45"/>
      <c r="U1001" s="45"/>
      <c r="V1001" s="45">
        <v>566.7287725312676</v>
      </c>
      <c r="W1001" s="45">
        <v>6.749018639217671E-4</v>
      </c>
      <c r="X1001" s="45"/>
      <c r="Y1001" s="45"/>
      <c r="Z1001" s="45"/>
      <c r="AA1001" s="45"/>
      <c r="AB1001" s="45"/>
      <c r="AC1001" s="45">
        <v>566.7287725312676</v>
      </c>
      <c r="AD1001" s="45">
        <v>10.507114261484428</v>
      </c>
      <c r="AE1001" s="45"/>
      <c r="AF1001" s="45"/>
      <c r="AG1001" s="45"/>
      <c r="AH1001" s="45"/>
      <c r="AI1001" s="45"/>
      <c r="AJ1001" s="45">
        <v>566.7287725312676</v>
      </c>
      <c r="AK1001" s="45">
        <v>0.026</v>
      </c>
      <c r="AL1001" s="45"/>
      <c r="AM1001" s="45"/>
      <c r="AN1001" s="45"/>
      <c r="AO1001" s="23"/>
      <c r="AP1001" s="23"/>
      <c r="AQ1001" s="45">
        <v>566.7287725312676</v>
      </c>
      <c r="AR1001" s="45">
        <v>0.072</v>
      </c>
      <c r="AS1001" s="23"/>
      <c r="AT1001" s="23"/>
      <c r="AU1001" s="23"/>
      <c r="AV1001" s="23"/>
      <c r="AW1001" s="23"/>
      <c r="AX1001" s="45">
        <v>566.7287725312676</v>
      </c>
      <c r="AY1001" s="23">
        <v>0.346</v>
      </c>
      <c r="AZ1001" s="23"/>
      <c r="BA1001" s="23"/>
      <c r="BB1001" s="23"/>
      <c r="BC1001" s="23"/>
      <c r="BD1001" s="23"/>
      <c r="BE1001" s="45">
        <v>566.7287725312676</v>
      </c>
      <c r="BF1001" s="45">
        <v>21.0</v>
      </c>
      <c r="BG1001" s="23"/>
      <c r="BH1001" s="23"/>
      <c r="BI1001" s="23"/>
      <c r="BJ1001" s="23"/>
      <c r="BK1001" s="23"/>
      <c r="BL1001" s="45">
        <v>566.7287725312676</v>
      </c>
      <c r="BM1001" s="45">
        <v>0.618</v>
      </c>
      <c r="BN1001" s="23"/>
      <c r="BO1001" s="23"/>
      <c r="BP1001" s="23"/>
      <c r="BQ1001" s="23"/>
      <c r="BR1001" s="23"/>
      <c r="BS1001" s="45">
        <v>566.7287725312676</v>
      </c>
      <c r="BT1001" s="45">
        <v>0.09</v>
      </c>
      <c r="BU1001" s="23"/>
      <c r="BV1001" s="23"/>
      <c r="BW1001" s="23"/>
      <c r="BX1001" s="23"/>
      <c r="BY1001" s="23"/>
      <c r="BZ1001" s="23"/>
      <c r="CA1001" s="23"/>
    </row>
    <row r="1002" ht="15.75" customHeight="1">
      <c r="A1002" s="45">
        <v>557.5268792728086</v>
      </c>
      <c r="B1002" s="46">
        <v>0.031</v>
      </c>
      <c r="C1002" s="45"/>
      <c r="D1002" s="45"/>
      <c r="E1002" s="45"/>
      <c r="F1002" s="45"/>
      <c r="G1002" s="45"/>
      <c r="H1002" s="45">
        <v>557.5268792728086</v>
      </c>
      <c r="I1002" s="46">
        <v>0.135</v>
      </c>
      <c r="J1002" s="45"/>
      <c r="K1002" s="45"/>
      <c r="L1002" s="45"/>
      <c r="M1002" s="45"/>
      <c r="N1002" s="45"/>
      <c r="O1002" s="45">
        <v>557.5268792728086</v>
      </c>
      <c r="P1002" s="45">
        <v>4.4287201853765315E-4</v>
      </c>
      <c r="Q1002" s="45"/>
      <c r="R1002" s="45"/>
      <c r="S1002" s="45"/>
      <c r="T1002" s="45"/>
      <c r="U1002" s="45"/>
      <c r="V1002" s="45">
        <v>557.5268792728086</v>
      </c>
      <c r="W1002" s="45">
        <v>8.15332158395459E-4</v>
      </c>
      <c r="X1002" s="45"/>
      <c r="Y1002" s="45"/>
      <c r="Z1002" s="45"/>
      <c r="AA1002" s="45"/>
      <c r="AB1002" s="45"/>
      <c r="AC1002" s="45">
        <v>557.5268792728086</v>
      </c>
      <c r="AD1002" s="45">
        <v>10.052460840460185</v>
      </c>
      <c r="AE1002" s="45"/>
      <c r="AF1002" s="45"/>
      <c r="AG1002" s="45"/>
      <c r="AH1002" s="45"/>
      <c r="AI1002" s="45"/>
      <c r="AJ1002" s="45">
        <v>557.5268792728086</v>
      </c>
      <c r="AK1002" s="45">
        <v>0.026</v>
      </c>
      <c r="AL1002" s="45"/>
      <c r="AM1002" s="45"/>
      <c r="AN1002" s="45"/>
      <c r="AO1002" s="23"/>
      <c r="AP1002" s="23"/>
      <c r="AQ1002" s="45">
        <v>557.5268792728086</v>
      </c>
      <c r="AR1002" s="45">
        <v>0.071</v>
      </c>
      <c r="AS1002" s="23"/>
      <c r="AT1002" s="23"/>
      <c r="AU1002" s="23"/>
      <c r="AV1002" s="23"/>
      <c r="AW1002" s="23"/>
      <c r="AX1002" s="45">
        <v>557.5268792728086</v>
      </c>
      <c r="AY1002" s="23">
        <v>0.346</v>
      </c>
      <c r="AZ1002" s="23"/>
      <c r="BA1002" s="23"/>
      <c r="BB1002" s="23"/>
      <c r="BC1002" s="23"/>
      <c r="BD1002" s="23"/>
      <c r="BE1002" s="45">
        <v>557.5268792728086</v>
      </c>
      <c r="BF1002" s="45">
        <v>21.0</v>
      </c>
      <c r="BG1002" s="23"/>
      <c r="BH1002" s="23"/>
      <c r="BI1002" s="23"/>
      <c r="BJ1002" s="23"/>
      <c r="BK1002" s="23"/>
      <c r="BL1002" s="45">
        <v>557.5268792728086</v>
      </c>
      <c r="BM1002" s="45">
        <v>0.671</v>
      </c>
      <c r="BN1002" s="23"/>
      <c r="BO1002" s="23"/>
      <c r="BP1002" s="23"/>
      <c r="BQ1002" s="23"/>
      <c r="BR1002" s="23"/>
      <c r="BS1002" s="45">
        <v>557.5268792728086</v>
      </c>
      <c r="BT1002" s="45">
        <v>0.1</v>
      </c>
      <c r="BU1002" s="23"/>
      <c r="BV1002" s="23"/>
      <c r="BW1002" s="23"/>
      <c r="BX1002" s="23"/>
      <c r="BY1002" s="23"/>
      <c r="BZ1002" s="23"/>
      <c r="CA1002" s="23"/>
    </row>
    <row r="1003" ht="15.75" customHeight="1">
      <c r="A1003" s="45">
        <v>1532.4812359906746</v>
      </c>
      <c r="B1003" s="46">
        <v>0.032</v>
      </c>
      <c r="C1003" s="45"/>
      <c r="D1003" s="45"/>
      <c r="E1003" s="45"/>
      <c r="F1003" s="45"/>
      <c r="G1003" s="45"/>
      <c r="H1003" s="45">
        <v>1532.4812359906746</v>
      </c>
      <c r="I1003" s="46">
        <v>0.109</v>
      </c>
      <c r="J1003" s="45"/>
      <c r="K1003" s="45"/>
      <c r="L1003" s="45"/>
      <c r="M1003" s="45"/>
      <c r="N1003" s="45"/>
      <c r="O1003" s="45">
        <v>1532.4812359906746</v>
      </c>
      <c r="P1003" s="45"/>
      <c r="Q1003" s="45"/>
      <c r="R1003" s="45"/>
      <c r="S1003" s="45"/>
      <c r="T1003" s="45"/>
      <c r="U1003" s="45"/>
      <c r="V1003" s="45">
        <v>1532.4812359906746</v>
      </c>
      <c r="W1003" s="45"/>
      <c r="X1003" s="45"/>
      <c r="Y1003" s="45"/>
      <c r="Z1003" s="45"/>
      <c r="AA1003" s="45"/>
      <c r="AB1003" s="45"/>
      <c r="AC1003" s="45">
        <v>1532.4812359906746</v>
      </c>
      <c r="AD1003" s="45">
        <v>23.708386180326322</v>
      </c>
      <c r="AE1003" s="45"/>
      <c r="AF1003" s="45"/>
      <c r="AG1003" s="45"/>
      <c r="AH1003" s="45"/>
      <c r="AI1003" s="45"/>
      <c r="AJ1003" s="45">
        <v>1532.4812359906746</v>
      </c>
      <c r="AK1003" s="45">
        <v>0.03</v>
      </c>
      <c r="AL1003" s="45"/>
      <c r="AM1003" s="45"/>
      <c r="AN1003" s="45"/>
      <c r="AO1003" s="23"/>
      <c r="AP1003" s="23"/>
      <c r="AQ1003" s="45">
        <v>1532.4812359906746</v>
      </c>
      <c r="AR1003" s="45">
        <v>0.03</v>
      </c>
      <c r="AS1003" s="23"/>
      <c r="AT1003" s="23"/>
      <c r="AU1003" s="23"/>
      <c r="AV1003" s="23"/>
      <c r="AW1003" s="23"/>
      <c r="AX1003" s="45">
        <v>1532.4812359906746</v>
      </c>
      <c r="AY1003" s="23"/>
      <c r="AZ1003" s="23"/>
      <c r="BA1003" s="23"/>
      <c r="BB1003" s="23"/>
      <c r="BC1003" s="23"/>
      <c r="BD1003" s="23"/>
      <c r="BE1003" s="45">
        <v>1532.4812359906746</v>
      </c>
      <c r="BF1003" s="45"/>
      <c r="BG1003" s="23"/>
      <c r="BH1003" s="23"/>
      <c r="BI1003" s="23"/>
      <c r="BJ1003" s="23"/>
      <c r="BK1003" s="23"/>
      <c r="BL1003" s="45">
        <v>1532.4812359906746</v>
      </c>
      <c r="BM1003" s="45">
        <v>0.083</v>
      </c>
      <c r="BN1003" s="23"/>
      <c r="BO1003" s="23"/>
      <c r="BP1003" s="23"/>
      <c r="BQ1003" s="23"/>
      <c r="BR1003" s="23"/>
      <c r="BS1003" s="45">
        <v>1532.4812359906746</v>
      </c>
      <c r="BT1003" s="45">
        <v>0.02</v>
      </c>
      <c r="BU1003" s="23"/>
      <c r="BV1003" s="23"/>
      <c r="BW1003" s="23"/>
      <c r="BX1003" s="23"/>
      <c r="BY1003" s="23"/>
      <c r="BZ1003" s="23"/>
      <c r="CA1003" s="23"/>
    </row>
    <row r="1004" ht="15.75" customHeight="1">
      <c r="A1004" s="45">
        <v>1513.2836798055168</v>
      </c>
      <c r="B1004" s="46">
        <v>0.03</v>
      </c>
      <c r="C1004" s="45"/>
      <c r="D1004" s="45"/>
      <c r="E1004" s="45"/>
      <c r="F1004" s="45"/>
      <c r="G1004" s="45"/>
      <c r="H1004" s="45">
        <v>1513.2836798055168</v>
      </c>
      <c r="I1004" s="46">
        <v>0.124</v>
      </c>
      <c r="J1004" s="45"/>
      <c r="K1004" s="45"/>
      <c r="L1004" s="45"/>
      <c r="M1004" s="45"/>
      <c r="N1004" s="45"/>
      <c r="O1004" s="45">
        <v>1513.2836798055168</v>
      </c>
      <c r="P1004" s="45">
        <v>5.101279284624397E-4</v>
      </c>
      <c r="Q1004" s="45"/>
      <c r="R1004" s="45"/>
      <c r="S1004" s="45"/>
      <c r="T1004" s="45"/>
      <c r="U1004" s="45"/>
      <c r="V1004" s="45">
        <v>1513.2836798055168</v>
      </c>
      <c r="W1004" s="45"/>
      <c r="X1004" s="45"/>
      <c r="Y1004" s="45"/>
      <c r="Z1004" s="45"/>
      <c r="AA1004" s="45"/>
      <c r="AB1004" s="45"/>
      <c r="AC1004" s="45">
        <v>1513.2836798055168</v>
      </c>
      <c r="AD1004" s="45">
        <v>24.187317482224845</v>
      </c>
      <c r="AE1004" s="45"/>
      <c r="AF1004" s="45"/>
      <c r="AG1004" s="45"/>
      <c r="AH1004" s="45"/>
      <c r="AI1004" s="45"/>
      <c r="AJ1004" s="45">
        <v>1513.2836798055168</v>
      </c>
      <c r="AK1004" s="45">
        <v>0.029</v>
      </c>
      <c r="AL1004" s="45"/>
      <c r="AM1004" s="45"/>
      <c r="AN1004" s="45"/>
      <c r="AO1004" s="23"/>
      <c r="AP1004" s="23"/>
      <c r="AQ1004" s="45">
        <v>1513.2836798055168</v>
      </c>
      <c r="AR1004" s="45">
        <v>0.03</v>
      </c>
      <c r="AS1004" s="23"/>
      <c r="AT1004" s="23"/>
      <c r="AU1004" s="23"/>
      <c r="AV1004" s="23"/>
      <c r="AW1004" s="23"/>
      <c r="AX1004" s="45">
        <v>1513.2836798055168</v>
      </c>
      <c r="AY1004" s="23"/>
      <c r="AZ1004" s="23"/>
      <c r="BA1004" s="23"/>
      <c r="BB1004" s="23"/>
      <c r="BC1004" s="23"/>
      <c r="BD1004" s="23"/>
      <c r="BE1004" s="45">
        <v>1513.2836798055168</v>
      </c>
      <c r="BF1004" s="45"/>
      <c r="BG1004" s="23"/>
      <c r="BH1004" s="23"/>
      <c r="BI1004" s="23"/>
      <c r="BJ1004" s="23"/>
      <c r="BK1004" s="23"/>
      <c r="BL1004" s="45">
        <v>1513.2836798055168</v>
      </c>
      <c r="BM1004" s="45">
        <v>0.153</v>
      </c>
      <c r="BN1004" s="23"/>
      <c r="BO1004" s="23"/>
      <c r="BP1004" s="23"/>
      <c r="BQ1004" s="23"/>
      <c r="BR1004" s="23"/>
      <c r="BS1004" s="45">
        <v>1513.2836798055168</v>
      </c>
      <c r="BT1004" s="45">
        <v>0.025</v>
      </c>
      <c r="BU1004" s="23"/>
      <c r="BV1004" s="23"/>
      <c r="BW1004" s="23"/>
      <c r="BX1004" s="23"/>
      <c r="BY1004" s="23"/>
      <c r="BZ1004" s="23"/>
      <c r="CA1004" s="23"/>
    </row>
    <row r="1005" ht="15.75" customHeight="1">
      <c r="A1005" s="45">
        <v>1482.3296668567837</v>
      </c>
      <c r="B1005" s="46">
        <v>0.028</v>
      </c>
      <c r="C1005" s="45"/>
      <c r="D1005" s="45"/>
      <c r="E1005" s="45"/>
      <c r="F1005" s="45"/>
      <c r="G1005" s="45"/>
      <c r="H1005" s="45">
        <v>1482.3296668567837</v>
      </c>
      <c r="I1005" s="46">
        <v>0.091</v>
      </c>
      <c r="J1005" s="45"/>
      <c r="K1005" s="45"/>
      <c r="L1005" s="45"/>
      <c r="M1005" s="45"/>
      <c r="N1005" s="45"/>
      <c r="O1005" s="45">
        <v>1482.3296668567837</v>
      </c>
      <c r="P1005" s="45">
        <v>5.004344955308502E-4</v>
      </c>
      <c r="Q1005" s="45"/>
      <c r="R1005" s="45"/>
      <c r="S1005" s="45"/>
      <c r="T1005" s="45"/>
      <c r="U1005" s="45"/>
      <c r="V1005" s="45">
        <v>1482.3296668567837</v>
      </c>
      <c r="W1005" s="45">
        <v>0.0010078729987375986</v>
      </c>
      <c r="X1005" s="45"/>
      <c r="Y1005" s="45"/>
      <c r="Z1005" s="45"/>
      <c r="AA1005" s="45"/>
      <c r="AB1005" s="45"/>
      <c r="AC1005" s="45">
        <v>1482.3296668567837</v>
      </c>
      <c r="AD1005" s="45">
        <v>23.14904829741344</v>
      </c>
      <c r="AE1005" s="45"/>
      <c r="AF1005" s="45"/>
      <c r="AG1005" s="45"/>
      <c r="AH1005" s="45"/>
      <c r="AI1005" s="45"/>
      <c r="AJ1005" s="45">
        <v>1482.3296668567837</v>
      </c>
      <c r="AK1005" s="45">
        <v>0.029</v>
      </c>
      <c r="AL1005" s="45"/>
      <c r="AM1005" s="45"/>
      <c r="AN1005" s="45"/>
      <c r="AO1005" s="23"/>
      <c r="AP1005" s="23"/>
      <c r="AQ1005" s="45">
        <v>1482.3296668567837</v>
      </c>
      <c r="AR1005" s="45">
        <v>0.029</v>
      </c>
      <c r="AS1005" s="23"/>
      <c r="AT1005" s="23"/>
      <c r="AU1005" s="23"/>
      <c r="AV1005" s="23"/>
      <c r="AW1005" s="23"/>
      <c r="AX1005" s="45">
        <v>1482.3296668567837</v>
      </c>
      <c r="AY1005" s="23"/>
      <c r="AZ1005" s="23"/>
      <c r="BA1005" s="23"/>
      <c r="BB1005" s="23"/>
      <c r="BC1005" s="23"/>
      <c r="BD1005" s="23"/>
      <c r="BE1005" s="45">
        <v>1482.3296668567837</v>
      </c>
      <c r="BF1005" s="45"/>
      <c r="BG1005" s="23"/>
      <c r="BH1005" s="23"/>
      <c r="BI1005" s="23"/>
      <c r="BJ1005" s="23"/>
      <c r="BK1005" s="23"/>
      <c r="BL1005" s="45">
        <v>1482.3296668567837</v>
      </c>
      <c r="BM1005" s="45">
        <v>0.19</v>
      </c>
      <c r="BN1005" s="23"/>
      <c r="BO1005" s="23"/>
      <c r="BP1005" s="23"/>
      <c r="BQ1005" s="23"/>
      <c r="BR1005" s="23"/>
      <c r="BS1005" s="45">
        <v>1482.3296668567837</v>
      </c>
      <c r="BT1005" s="45">
        <v>0.043</v>
      </c>
      <c r="BU1005" s="23"/>
      <c r="BV1005" s="23"/>
      <c r="BW1005" s="23"/>
      <c r="BX1005" s="23"/>
      <c r="BY1005" s="23"/>
      <c r="BZ1005" s="23"/>
      <c r="CA1005" s="23"/>
    </row>
    <row r="1006" ht="15.75" customHeight="1">
      <c r="A1006" s="45">
        <v>1464.8080294626402</v>
      </c>
      <c r="B1006" s="46">
        <v>0.032</v>
      </c>
      <c r="C1006" s="45"/>
      <c r="D1006" s="45"/>
      <c r="E1006" s="45"/>
      <c r="F1006" s="45"/>
      <c r="G1006" s="45"/>
      <c r="H1006" s="45">
        <v>1464.8080294626402</v>
      </c>
      <c r="I1006" s="46">
        <v>0.095</v>
      </c>
      <c r="J1006" s="45"/>
      <c r="K1006" s="45"/>
      <c r="L1006" s="45"/>
      <c r="M1006" s="45"/>
      <c r="N1006" s="45"/>
      <c r="O1006" s="45">
        <v>1464.8080294626402</v>
      </c>
      <c r="P1006" s="45">
        <v>4.612571532114506E-4</v>
      </c>
      <c r="Q1006" s="45"/>
      <c r="R1006" s="45"/>
      <c r="S1006" s="45"/>
      <c r="T1006" s="45"/>
      <c r="U1006" s="45"/>
      <c r="V1006" s="45">
        <v>1464.8080294626402</v>
      </c>
      <c r="W1006" s="45">
        <v>9.053361031682939E-4</v>
      </c>
      <c r="X1006" s="45"/>
      <c r="Y1006" s="45"/>
      <c r="Z1006" s="45"/>
      <c r="AA1006" s="45"/>
      <c r="AB1006" s="45"/>
      <c r="AC1006" s="45">
        <v>1464.8080294626402</v>
      </c>
      <c r="AD1006" s="45">
        <v>19.96254909573466</v>
      </c>
      <c r="AE1006" s="45"/>
      <c r="AF1006" s="45"/>
      <c r="AG1006" s="45"/>
      <c r="AH1006" s="45"/>
      <c r="AI1006" s="45"/>
      <c r="AJ1006" s="45">
        <v>1464.8080294626402</v>
      </c>
      <c r="AK1006" s="45">
        <v>0.028</v>
      </c>
      <c r="AL1006" s="45"/>
      <c r="AM1006" s="45"/>
      <c r="AN1006" s="45"/>
      <c r="AO1006" s="23"/>
      <c r="AP1006" s="23"/>
      <c r="AQ1006" s="45">
        <v>1464.8080294626402</v>
      </c>
      <c r="AR1006" s="45">
        <v>0.029</v>
      </c>
      <c r="AS1006" s="23"/>
      <c r="AT1006" s="23"/>
      <c r="AU1006" s="23"/>
      <c r="AV1006" s="23"/>
      <c r="AW1006" s="23"/>
      <c r="AX1006" s="45">
        <v>1464.8080294626402</v>
      </c>
      <c r="AY1006" s="23"/>
      <c r="AZ1006" s="23"/>
      <c r="BA1006" s="23"/>
      <c r="BB1006" s="23"/>
      <c r="BC1006" s="23"/>
      <c r="BD1006" s="23"/>
      <c r="BE1006" s="45">
        <v>1464.8080294626402</v>
      </c>
      <c r="BF1006" s="45">
        <v>49.0</v>
      </c>
      <c r="BG1006" s="23"/>
      <c r="BH1006" s="23"/>
      <c r="BI1006" s="23"/>
      <c r="BJ1006" s="23"/>
      <c r="BK1006" s="23"/>
      <c r="BL1006" s="45">
        <v>1464.8080294626402</v>
      </c>
      <c r="BM1006" s="45">
        <v>0.272</v>
      </c>
      <c r="BN1006" s="23"/>
      <c r="BO1006" s="23"/>
      <c r="BP1006" s="23"/>
      <c r="BQ1006" s="23"/>
      <c r="BR1006" s="23"/>
      <c r="BS1006" s="45">
        <v>1464.8080294626402</v>
      </c>
      <c r="BT1006" s="45">
        <v>0.049</v>
      </c>
      <c r="BU1006" s="23"/>
      <c r="BV1006" s="23"/>
      <c r="BW1006" s="23"/>
      <c r="BX1006" s="23"/>
      <c r="BY1006" s="23"/>
      <c r="BZ1006" s="23"/>
      <c r="CA1006" s="23"/>
    </row>
    <row r="1007" ht="15.75" customHeight="1">
      <c r="A1007" s="45">
        <v>1436.5201337378876</v>
      </c>
      <c r="B1007" s="46">
        <v>0.032</v>
      </c>
      <c r="C1007" s="45"/>
      <c r="D1007" s="45"/>
      <c r="E1007" s="45"/>
      <c r="F1007" s="45"/>
      <c r="G1007" s="45"/>
      <c r="H1007" s="45">
        <v>1436.5201337378876</v>
      </c>
      <c r="I1007" s="46">
        <v>0.101</v>
      </c>
      <c r="J1007" s="45"/>
      <c r="K1007" s="45"/>
      <c r="L1007" s="45"/>
      <c r="M1007" s="45"/>
      <c r="N1007" s="45"/>
      <c r="O1007" s="45">
        <v>1436.5201337378876</v>
      </c>
      <c r="P1007" s="45">
        <v>4.749895374439598E-4</v>
      </c>
      <c r="Q1007" s="45"/>
      <c r="R1007" s="45"/>
      <c r="S1007" s="45"/>
      <c r="T1007" s="45"/>
      <c r="U1007" s="45"/>
      <c r="V1007" s="45">
        <v>1436.5201337378876</v>
      </c>
      <c r="W1007" s="45">
        <v>9.016122730296705E-4</v>
      </c>
      <c r="X1007" s="45"/>
      <c r="Y1007" s="45"/>
      <c r="Z1007" s="45"/>
      <c r="AA1007" s="45"/>
      <c r="AB1007" s="45"/>
      <c r="AC1007" s="45">
        <v>1436.5201337378876</v>
      </c>
      <c r="AD1007" s="45">
        <v>18.116774579206748</v>
      </c>
      <c r="AE1007" s="45"/>
      <c r="AF1007" s="45"/>
      <c r="AG1007" s="45"/>
      <c r="AH1007" s="45"/>
      <c r="AI1007" s="45"/>
      <c r="AJ1007" s="45">
        <v>1436.5201337378876</v>
      </c>
      <c r="AK1007" s="45">
        <v>0.028</v>
      </c>
      <c r="AL1007" s="45"/>
      <c r="AM1007" s="45"/>
      <c r="AN1007" s="45"/>
      <c r="AO1007" s="23"/>
      <c r="AP1007" s="23"/>
      <c r="AQ1007" s="45">
        <v>1436.5201337378876</v>
      </c>
      <c r="AR1007" s="45">
        <v>0.028</v>
      </c>
      <c r="AS1007" s="23"/>
      <c r="AT1007" s="23"/>
      <c r="AU1007" s="23"/>
      <c r="AV1007" s="23"/>
      <c r="AW1007" s="23"/>
      <c r="AX1007" s="45">
        <v>1436.5201337378876</v>
      </c>
      <c r="AY1007" s="23"/>
      <c r="AZ1007" s="23"/>
      <c r="BA1007" s="23"/>
      <c r="BB1007" s="23"/>
      <c r="BC1007" s="23"/>
      <c r="BD1007" s="23"/>
      <c r="BE1007" s="45">
        <v>1436.5201337378876</v>
      </c>
      <c r="BF1007" s="45">
        <v>49.0</v>
      </c>
      <c r="BG1007" s="23"/>
      <c r="BH1007" s="23"/>
      <c r="BI1007" s="23"/>
      <c r="BJ1007" s="23"/>
      <c r="BK1007" s="23"/>
      <c r="BL1007" s="45">
        <v>1436.5201337378876</v>
      </c>
      <c r="BM1007" s="45">
        <v>0.391</v>
      </c>
      <c r="BN1007" s="23"/>
      <c r="BO1007" s="23"/>
      <c r="BP1007" s="23"/>
      <c r="BQ1007" s="23"/>
      <c r="BR1007" s="23"/>
      <c r="BS1007" s="45">
        <v>1436.5201337378876</v>
      </c>
      <c r="BT1007" s="45">
        <v>0.052</v>
      </c>
      <c r="BU1007" s="23"/>
      <c r="BV1007" s="23"/>
      <c r="BW1007" s="23"/>
      <c r="BX1007" s="23"/>
      <c r="BY1007" s="23"/>
      <c r="BZ1007" s="23"/>
      <c r="CA1007" s="23"/>
    </row>
    <row r="1008" ht="15.75" customHeight="1">
      <c r="A1008" s="45">
        <v>1421.5599420441663</v>
      </c>
      <c r="B1008" s="46">
        <v>0.039</v>
      </c>
      <c r="C1008" s="45"/>
      <c r="D1008" s="45"/>
      <c r="E1008" s="45"/>
      <c r="F1008" s="45"/>
      <c r="G1008" s="45"/>
      <c r="H1008" s="45">
        <v>1421.5599420441663</v>
      </c>
      <c r="I1008" s="46">
        <v>0.102</v>
      </c>
      <c r="J1008" s="45"/>
      <c r="K1008" s="45"/>
      <c r="L1008" s="45"/>
      <c r="M1008" s="45"/>
      <c r="N1008" s="45"/>
      <c r="O1008" s="45">
        <v>1421.5599420441663</v>
      </c>
      <c r="P1008" s="45"/>
      <c r="Q1008" s="45"/>
      <c r="R1008" s="45"/>
      <c r="S1008" s="45"/>
      <c r="T1008" s="45"/>
      <c r="U1008" s="45"/>
      <c r="V1008" s="45">
        <v>1421.5599420441663</v>
      </c>
      <c r="W1008" s="45"/>
      <c r="X1008" s="45"/>
      <c r="Y1008" s="45"/>
      <c r="Z1008" s="45"/>
      <c r="AA1008" s="45"/>
      <c r="AB1008" s="45"/>
      <c r="AC1008" s="45">
        <v>1421.5599420441663</v>
      </c>
      <c r="AD1008" s="45">
        <v>18.02584615034693</v>
      </c>
      <c r="AE1008" s="45"/>
      <c r="AF1008" s="45"/>
      <c r="AG1008" s="45"/>
      <c r="AH1008" s="45"/>
      <c r="AI1008" s="45"/>
      <c r="AJ1008" s="45">
        <v>1421.5599420441663</v>
      </c>
      <c r="AK1008" s="45">
        <v>0.027</v>
      </c>
      <c r="AL1008" s="45"/>
      <c r="AM1008" s="45"/>
      <c r="AN1008" s="45"/>
      <c r="AO1008" s="23"/>
      <c r="AP1008" s="23"/>
      <c r="AQ1008" s="45">
        <v>1421.5599420441663</v>
      </c>
      <c r="AR1008" s="45">
        <v>0.028</v>
      </c>
      <c r="AS1008" s="23"/>
      <c r="AT1008" s="23"/>
      <c r="AU1008" s="23"/>
      <c r="AV1008" s="23"/>
      <c r="AW1008" s="23"/>
      <c r="AX1008" s="45">
        <v>1421.5599420441663</v>
      </c>
      <c r="AY1008" s="23">
        <v>0.472</v>
      </c>
      <c r="AZ1008" s="23"/>
      <c r="BA1008" s="23"/>
      <c r="BB1008" s="23"/>
      <c r="BC1008" s="23"/>
      <c r="BD1008" s="23"/>
      <c r="BE1008" s="45">
        <v>1421.5599420441663</v>
      </c>
      <c r="BF1008" s="45">
        <v>47.0</v>
      </c>
      <c r="BG1008" s="23"/>
      <c r="BH1008" s="23"/>
      <c r="BI1008" s="23"/>
      <c r="BJ1008" s="23"/>
      <c r="BK1008" s="23"/>
      <c r="BL1008" s="45">
        <v>1421.5599420441663</v>
      </c>
      <c r="BM1008" s="45">
        <v>0.405</v>
      </c>
      <c r="BN1008" s="23"/>
      <c r="BO1008" s="23"/>
      <c r="BP1008" s="23"/>
      <c r="BQ1008" s="23"/>
      <c r="BR1008" s="23"/>
      <c r="BS1008" s="45">
        <v>1421.5599420441663</v>
      </c>
      <c r="BT1008" s="45">
        <v>0.054</v>
      </c>
      <c r="BU1008" s="23"/>
      <c r="BV1008" s="23"/>
      <c r="BW1008" s="23"/>
      <c r="BX1008" s="23"/>
      <c r="BY1008" s="23"/>
      <c r="BZ1008" s="23"/>
      <c r="CA1008" s="23"/>
    </row>
    <row r="1009" ht="15.75" customHeight="1">
      <c r="A1009" s="45">
        <v>1396.4150797124662</v>
      </c>
      <c r="B1009" s="46">
        <v>0.04</v>
      </c>
      <c r="C1009" s="45"/>
      <c r="D1009" s="45"/>
      <c r="E1009" s="45"/>
      <c r="F1009" s="45"/>
      <c r="G1009" s="45"/>
      <c r="H1009" s="45">
        <v>1396.4150797124662</v>
      </c>
      <c r="I1009" s="46">
        <v>0.098</v>
      </c>
      <c r="J1009" s="45"/>
      <c r="K1009" s="45"/>
      <c r="L1009" s="45"/>
      <c r="M1009" s="45"/>
      <c r="N1009" s="45"/>
      <c r="O1009" s="45">
        <v>1396.4150797124662</v>
      </c>
      <c r="P1009" s="45">
        <v>4.3726105635389864E-4</v>
      </c>
      <c r="Q1009" s="45"/>
      <c r="R1009" s="45"/>
      <c r="S1009" s="45"/>
      <c r="T1009" s="45"/>
      <c r="U1009" s="45"/>
      <c r="V1009" s="45">
        <v>1396.4150797124662</v>
      </c>
      <c r="W1009" s="45">
        <v>8.132629856043455E-4</v>
      </c>
      <c r="X1009" s="45"/>
      <c r="Y1009" s="45"/>
      <c r="Z1009" s="45"/>
      <c r="AA1009" s="45"/>
      <c r="AB1009" s="45"/>
      <c r="AC1009" s="45">
        <v>1396.4150797124662</v>
      </c>
      <c r="AD1009" s="45">
        <v>17.832907329442808</v>
      </c>
      <c r="AE1009" s="45"/>
      <c r="AF1009" s="45"/>
      <c r="AG1009" s="45"/>
      <c r="AH1009" s="45"/>
      <c r="AI1009" s="45"/>
      <c r="AJ1009" s="45">
        <v>1396.4150797124662</v>
      </c>
      <c r="AK1009" s="45">
        <v>0.027</v>
      </c>
      <c r="AL1009" s="45"/>
      <c r="AM1009" s="45"/>
      <c r="AN1009" s="45"/>
      <c r="AO1009" s="23"/>
      <c r="AP1009" s="23"/>
      <c r="AQ1009" s="45">
        <v>1396.4150797124662</v>
      </c>
      <c r="AR1009" s="45">
        <v>0.027</v>
      </c>
      <c r="AS1009" s="23"/>
      <c r="AT1009" s="23"/>
      <c r="AU1009" s="23"/>
      <c r="AV1009" s="23"/>
      <c r="AW1009" s="23"/>
      <c r="AX1009" s="45">
        <v>1396.4150797124662</v>
      </c>
      <c r="AY1009" s="23">
        <v>0.476</v>
      </c>
      <c r="AZ1009" s="23"/>
      <c r="BA1009" s="23"/>
      <c r="BB1009" s="23"/>
      <c r="BC1009" s="23"/>
      <c r="BD1009" s="23"/>
      <c r="BE1009" s="45">
        <v>1396.4150797124662</v>
      </c>
      <c r="BF1009" s="45">
        <v>47.0</v>
      </c>
      <c r="BG1009" s="23"/>
      <c r="BH1009" s="23"/>
      <c r="BI1009" s="23"/>
      <c r="BJ1009" s="23"/>
      <c r="BK1009" s="23"/>
      <c r="BL1009" s="45">
        <v>1396.4150797124662</v>
      </c>
      <c r="BM1009" s="45">
        <v>0.491</v>
      </c>
      <c r="BN1009" s="23"/>
      <c r="BO1009" s="23"/>
      <c r="BP1009" s="23"/>
      <c r="BQ1009" s="23"/>
      <c r="BR1009" s="23"/>
      <c r="BS1009" s="45">
        <v>1396.4150797124662</v>
      </c>
      <c r="BT1009" s="45">
        <v>0.057</v>
      </c>
      <c r="BU1009" s="23"/>
      <c r="BV1009" s="23"/>
      <c r="BW1009" s="23"/>
      <c r="BX1009" s="23"/>
      <c r="BY1009" s="23"/>
      <c r="BZ1009" s="23"/>
      <c r="CA1009" s="23"/>
    </row>
    <row r="1010" ht="15.75" customHeight="1">
      <c r="A1010" s="45">
        <v>1383.9577112930995</v>
      </c>
      <c r="B1010" s="46">
        <v>0.039</v>
      </c>
      <c r="C1010" s="45"/>
      <c r="D1010" s="45"/>
      <c r="E1010" s="45"/>
      <c r="F1010" s="45"/>
      <c r="G1010" s="45"/>
      <c r="H1010" s="45">
        <v>1383.9577112930995</v>
      </c>
      <c r="I1010" s="46">
        <v>0.087</v>
      </c>
      <c r="J1010" s="45"/>
      <c r="K1010" s="45"/>
      <c r="L1010" s="45"/>
      <c r="M1010" s="45"/>
      <c r="N1010" s="45"/>
      <c r="O1010" s="45">
        <v>1383.9577112930995</v>
      </c>
      <c r="P1010" s="45">
        <v>4.347990068089369E-4</v>
      </c>
      <c r="Q1010" s="45"/>
      <c r="R1010" s="45"/>
      <c r="S1010" s="45"/>
      <c r="T1010" s="45"/>
      <c r="U1010" s="45"/>
      <c r="V1010" s="45">
        <v>1383.9577112930995</v>
      </c>
      <c r="W1010" s="45">
        <v>8.333675759726398E-4</v>
      </c>
      <c r="X1010" s="45"/>
      <c r="Y1010" s="45"/>
      <c r="Z1010" s="45"/>
      <c r="AA1010" s="45"/>
      <c r="AB1010" s="45"/>
      <c r="AC1010" s="45">
        <v>1383.9577112930995</v>
      </c>
      <c r="AD1010" s="45">
        <v>23.12222029843349</v>
      </c>
      <c r="AE1010" s="45"/>
      <c r="AF1010" s="45"/>
      <c r="AG1010" s="45"/>
      <c r="AH1010" s="45"/>
      <c r="AI1010" s="45"/>
      <c r="AJ1010" s="45">
        <v>1383.9577112930995</v>
      </c>
      <c r="AK1010" s="45">
        <v>0.026</v>
      </c>
      <c r="AL1010" s="45"/>
      <c r="AM1010" s="45"/>
      <c r="AN1010" s="45"/>
      <c r="AO1010" s="23"/>
      <c r="AP1010" s="23"/>
      <c r="AQ1010" s="45">
        <v>1383.9577112930995</v>
      </c>
      <c r="AR1010" s="45">
        <v>0.027</v>
      </c>
      <c r="AS1010" s="23"/>
      <c r="AT1010" s="23"/>
      <c r="AU1010" s="23"/>
      <c r="AV1010" s="23"/>
      <c r="AW1010" s="23"/>
      <c r="AX1010" s="45">
        <v>1383.9577112930995</v>
      </c>
      <c r="AY1010" s="23">
        <v>0.491</v>
      </c>
      <c r="AZ1010" s="23"/>
      <c r="BA1010" s="23"/>
      <c r="BB1010" s="23"/>
      <c r="BC1010" s="23"/>
      <c r="BD1010" s="23"/>
      <c r="BE1010" s="45">
        <v>1383.9577112930995</v>
      </c>
      <c r="BF1010" s="45">
        <v>47.0</v>
      </c>
      <c r="BG1010" s="23"/>
      <c r="BH1010" s="23"/>
      <c r="BI1010" s="23"/>
      <c r="BJ1010" s="23"/>
      <c r="BK1010" s="23"/>
      <c r="BL1010" s="45">
        <v>1383.9577112930995</v>
      </c>
      <c r="BM1010" s="45">
        <v>0.645</v>
      </c>
      <c r="BN1010" s="23"/>
      <c r="BO1010" s="23"/>
      <c r="BP1010" s="23"/>
      <c r="BQ1010" s="23"/>
      <c r="BR1010" s="23"/>
      <c r="BS1010" s="45">
        <v>1383.9577112930995</v>
      </c>
      <c r="BT1010" s="45">
        <v>0.06</v>
      </c>
      <c r="BU1010" s="23"/>
      <c r="BV1010" s="23"/>
      <c r="BW1010" s="23"/>
      <c r="BX1010" s="23"/>
      <c r="BY1010" s="23"/>
      <c r="BZ1010" s="23"/>
      <c r="CA1010" s="23"/>
    </row>
    <row r="1011" ht="15.75" customHeight="1">
      <c r="A1011" s="45">
        <v>1361.0517685777784</v>
      </c>
      <c r="B1011" s="46">
        <v>0.038</v>
      </c>
      <c r="C1011" s="45"/>
      <c r="D1011" s="45"/>
      <c r="E1011" s="45"/>
      <c r="F1011" s="45"/>
      <c r="G1011" s="45"/>
      <c r="H1011" s="45">
        <v>1361.0517685777784</v>
      </c>
      <c r="I1011" s="46">
        <v>0.088</v>
      </c>
      <c r="J1011" s="45"/>
      <c r="K1011" s="45"/>
      <c r="L1011" s="45"/>
      <c r="M1011" s="45"/>
      <c r="N1011" s="45"/>
      <c r="O1011" s="45">
        <v>1361.0517685777784</v>
      </c>
      <c r="P1011" s="45">
        <v>4.2617518548784193E-4</v>
      </c>
      <c r="Q1011" s="45"/>
      <c r="R1011" s="45"/>
      <c r="S1011" s="45"/>
      <c r="T1011" s="45"/>
      <c r="U1011" s="45"/>
      <c r="V1011" s="45">
        <v>1361.0517685777784</v>
      </c>
      <c r="W1011" s="45">
        <v>7.709196395532133E-4</v>
      </c>
      <c r="X1011" s="45"/>
      <c r="Y1011" s="45"/>
      <c r="Z1011" s="45"/>
      <c r="AA1011" s="45"/>
      <c r="AB1011" s="45"/>
      <c r="AC1011" s="45">
        <v>1361.0517685777784</v>
      </c>
      <c r="AD1011" s="45">
        <v>28.250123294138767</v>
      </c>
      <c r="AE1011" s="45"/>
      <c r="AF1011" s="45"/>
      <c r="AG1011" s="45"/>
      <c r="AH1011" s="45"/>
      <c r="AI1011" s="45"/>
      <c r="AJ1011" s="45">
        <v>1361.0517685777784</v>
      </c>
      <c r="AK1011" s="45">
        <v>0.026</v>
      </c>
      <c r="AL1011" s="45"/>
      <c r="AM1011" s="45"/>
      <c r="AN1011" s="45"/>
      <c r="AO1011" s="23"/>
      <c r="AP1011" s="23"/>
      <c r="AQ1011" s="45">
        <v>1361.0517685777784</v>
      </c>
      <c r="AR1011" s="45">
        <v>0.026</v>
      </c>
      <c r="AS1011" s="23"/>
      <c r="AT1011" s="23"/>
      <c r="AU1011" s="23"/>
      <c r="AV1011" s="23"/>
      <c r="AW1011" s="23"/>
      <c r="AX1011" s="45">
        <v>1361.0517685777784</v>
      </c>
      <c r="AY1011" s="23">
        <v>0.471</v>
      </c>
      <c r="AZ1011" s="23"/>
      <c r="BA1011" s="23"/>
      <c r="BB1011" s="23"/>
      <c r="BC1011" s="23"/>
      <c r="BD1011" s="23"/>
      <c r="BE1011" s="45">
        <v>1361.0517685777784</v>
      </c>
      <c r="BF1011" s="45">
        <v>41.0</v>
      </c>
      <c r="BG1011" s="23"/>
      <c r="BH1011" s="23"/>
      <c r="BI1011" s="23"/>
      <c r="BJ1011" s="23"/>
      <c r="BK1011" s="23"/>
      <c r="BL1011" s="45">
        <v>1361.0517685777784</v>
      </c>
      <c r="BM1011" s="45">
        <v>0.754</v>
      </c>
      <c r="BN1011" s="23"/>
      <c r="BO1011" s="23"/>
      <c r="BP1011" s="23"/>
      <c r="BQ1011" s="23"/>
      <c r="BR1011" s="23"/>
      <c r="BS1011" s="45">
        <v>1361.0517685777784</v>
      </c>
      <c r="BT1011" s="45">
        <v>0.062</v>
      </c>
      <c r="BU1011" s="23"/>
      <c r="BV1011" s="23"/>
      <c r="BW1011" s="23"/>
      <c r="BX1011" s="23"/>
      <c r="BY1011" s="23"/>
      <c r="BZ1011" s="23"/>
      <c r="CA1011" s="23"/>
    </row>
    <row r="1012" ht="15.75" customHeight="1">
      <c r="A1012" s="45">
        <v>1338.6094133625868</v>
      </c>
      <c r="B1012" s="46">
        <v>0.043</v>
      </c>
      <c r="C1012" s="45"/>
      <c r="D1012" s="45"/>
      <c r="E1012" s="45"/>
      <c r="F1012" s="45"/>
      <c r="G1012" s="45"/>
      <c r="H1012" s="45">
        <v>1338.6094133625868</v>
      </c>
      <c r="I1012" s="46">
        <v>0.086</v>
      </c>
      <c r="J1012" s="45"/>
      <c r="K1012" s="45"/>
      <c r="L1012" s="45"/>
      <c r="M1012" s="45"/>
      <c r="N1012" s="45"/>
      <c r="O1012" s="45">
        <v>1338.6094133625868</v>
      </c>
      <c r="P1012" s="45"/>
      <c r="Q1012" s="45"/>
      <c r="R1012" s="45"/>
      <c r="S1012" s="45"/>
      <c r="T1012" s="45"/>
      <c r="U1012" s="45"/>
      <c r="V1012" s="45">
        <v>1338.6094133625868</v>
      </c>
      <c r="W1012" s="45"/>
      <c r="X1012" s="45"/>
      <c r="Y1012" s="45"/>
      <c r="Z1012" s="45"/>
      <c r="AA1012" s="45"/>
      <c r="AB1012" s="45"/>
      <c r="AC1012" s="45">
        <v>1338.6094133625868</v>
      </c>
      <c r="AD1012" s="45">
        <v>35.38064392554284</v>
      </c>
      <c r="AE1012" s="45"/>
      <c r="AF1012" s="45"/>
      <c r="AG1012" s="45"/>
      <c r="AH1012" s="45"/>
      <c r="AI1012" s="45"/>
      <c r="AJ1012" s="45">
        <v>1338.6094133625868</v>
      </c>
      <c r="AK1012" s="45">
        <v>0.025</v>
      </c>
      <c r="AL1012" s="45"/>
      <c r="AM1012" s="45"/>
      <c r="AN1012" s="45"/>
      <c r="AO1012" s="23"/>
      <c r="AP1012" s="23"/>
      <c r="AQ1012" s="45">
        <v>1338.6094133625868</v>
      </c>
      <c r="AR1012" s="45">
        <v>0.026</v>
      </c>
      <c r="AS1012" s="23"/>
      <c r="AT1012" s="23"/>
      <c r="AU1012" s="23"/>
      <c r="AV1012" s="23"/>
      <c r="AW1012" s="23"/>
      <c r="AX1012" s="45">
        <v>1338.6094133625868</v>
      </c>
      <c r="AY1012" s="23">
        <v>0.471</v>
      </c>
      <c r="AZ1012" s="23"/>
      <c r="BA1012" s="23"/>
      <c r="BB1012" s="23"/>
      <c r="BC1012" s="23"/>
      <c r="BD1012" s="23"/>
      <c r="BE1012" s="45">
        <v>1338.6094133625868</v>
      </c>
      <c r="BF1012" s="45">
        <v>42.0</v>
      </c>
      <c r="BG1012" s="23"/>
      <c r="BH1012" s="23"/>
      <c r="BI1012" s="23"/>
      <c r="BJ1012" s="23"/>
      <c r="BK1012" s="23"/>
      <c r="BL1012" s="45">
        <v>1338.6094133625868</v>
      </c>
      <c r="BM1012" s="45">
        <v>0.823</v>
      </c>
      <c r="BN1012" s="23"/>
      <c r="BO1012" s="23"/>
      <c r="BP1012" s="23"/>
      <c r="BQ1012" s="23"/>
      <c r="BR1012" s="23"/>
      <c r="BS1012" s="45">
        <v>1338.6094133625868</v>
      </c>
      <c r="BT1012" s="45">
        <v>0.09</v>
      </c>
      <c r="BU1012" s="23"/>
      <c r="BV1012" s="23"/>
      <c r="BW1012" s="23"/>
      <c r="BX1012" s="23"/>
      <c r="BY1012" s="23"/>
      <c r="BZ1012" s="23"/>
      <c r="CA1012" s="23"/>
    </row>
    <row r="1013" ht="15.75" customHeight="1">
      <c r="A1013" s="45">
        <v>1316.2918555928952</v>
      </c>
      <c r="B1013" s="46">
        <v>0.042</v>
      </c>
      <c r="C1013" s="45"/>
      <c r="D1013" s="45"/>
      <c r="E1013" s="45"/>
      <c r="F1013" s="45"/>
      <c r="G1013" s="45"/>
      <c r="H1013" s="45">
        <v>1316.2918555928952</v>
      </c>
      <c r="I1013" s="46">
        <v>0.077</v>
      </c>
      <c r="J1013" s="45"/>
      <c r="K1013" s="45"/>
      <c r="L1013" s="45"/>
      <c r="M1013" s="45"/>
      <c r="N1013" s="45"/>
      <c r="O1013" s="45">
        <v>1316.2918555928952</v>
      </c>
      <c r="P1013" s="45">
        <v>4.1474965166957926E-4</v>
      </c>
      <c r="Q1013" s="45"/>
      <c r="R1013" s="45"/>
      <c r="S1013" s="45"/>
      <c r="T1013" s="45"/>
      <c r="U1013" s="45"/>
      <c r="V1013" s="45">
        <v>1316.2918555928952</v>
      </c>
      <c r="W1013" s="45">
        <v>8.008191230709556E-4</v>
      </c>
      <c r="X1013" s="45"/>
      <c r="Y1013" s="45"/>
      <c r="Z1013" s="45"/>
      <c r="AA1013" s="45"/>
      <c r="AB1013" s="45"/>
      <c r="AC1013" s="45">
        <v>1316.2918555928952</v>
      </c>
      <c r="AD1013" s="45">
        <v>44.88234180777726</v>
      </c>
      <c r="AE1013" s="45"/>
      <c r="AF1013" s="45"/>
      <c r="AG1013" s="45"/>
      <c r="AH1013" s="45"/>
      <c r="AI1013" s="45"/>
      <c r="AJ1013" s="45">
        <v>1316.2918555928952</v>
      </c>
      <c r="AK1013" s="45">
        <v>0.025</v>
      </c>
      <c r="AL1013" s="45"/>
      <c r="AM1013" s="45"/>
      <c r="AN1013" s="45"/>
      <c r="AO1013" s="23"/>
      <c r="AP1013" s="23"/>
      <c r="AQ1013" s="45">
        <v>1316.2918555928952</v>
      </c>
      <c r="AR1013" s="45">
        <v>0.025</v>
      </c>
      <c r="AS1013" s="23"/>
      <c r="AT1013" s="23"/>
      <c r="AU1013" s="23"/>
      <c r="AV1013" s="23"/>
      <c r="AW1013" s="23"/>
      <c r="AX1013" s="45">
        <v>1316.2918555928952</v>
      </c>
      <c r="AY1013" s="23">
        <v>0.438</v>
      </c>
      <c r="AZ1013" s="23"/>
      <c r="BA1013" s="23"/>
      <c r="BB1013" s="23"/>
      <c r="BC1013" s="23"/>
      <c r="BD1013" s="23"/>
      <c r="BE1013" s="45">
        <v>1316.2918555928952</v>
      </c>
      <c r="BF1013" s="45">
        <v>37.0</v>
      </c>
      <c r="BG1013" s="23"/>
      <c r="BH1013" s="23"/>
      <c r="BI1013" s="23"/>
      <c r="BJ1013" s="23"/>
      <c r="BK1013" s="23"/>
      <c r="BL1013" s="45">
        <v>1316.2918555928952</v>
      </c>
      <c r="BM1013" s="45">
        <v>0.89</v>
      </c>
      <c r="BN1013" s="23"/>
      <c r="BO1013" s="23"/>
      <c r="BP1013" s="23"/>
      <c r="BQ1013" s="23"/>
      <c r="BR1013" s="23"/>
      <c r="BS1013" s="45">
        <v>1316.2918555928952</v>
      </c>
      <c r="BT1013" s="45">
        <v>0.25</v>
      </c>
      <c r="BU1013" s="23"/>
      <c r="BV1013" s="23"/>
      <c r="BW1013" s="23"/>
      <c r="BX1013" s="23"/>
      <c r="BY1013" s="23"/>
      <c r="BZ1013" s="23"/>
      <c r="CA1013" s="23"/>
    </row>
    <row r="1014" ht="15.75" customHeight="1">
      <c r="A1014" s="45">
        <v>1294.0089688708467</v>
      </c>
      <c r="B1014" s="46">
        <v>0.044</v>
      </c>
      <c r="C1014" s="45"/>
      <c r="D1014" s="45"/>
      <c r="E1014" s="45"/>
      <c r="F1014" s="45"/>
      <c r="G1014" s="45"/>
      <c r="H1014" s="45">
        <v>1294.0089688708467</v>
      </c>
      <c r="I1014" s="46">
        <v>0.067</v>
      </c>
      <c r="J1014" s="45"/>
      <c r="K1014" s="45"/>
      <c r="L1014" s="45"/>
      <c r="M1014" s="45"/>
      <c r="N1014" s="45"/>
      <c r="O1014" s="45">
        <v>1294.0089688708467</v>
      </c>
      <c r="P1014" s="45">
        <v>4.084228958496261E-4</v>
      </c>
      <c r="Q1014" s="45"/>
      <c r="R1014" s="45"/>
      <c r="S1014" s="45"/>
      <c r="T1014" s="45"/>
      <c r="U1014" s="45"/>
      <c r="V1014" s="45">
        <v>1294.0089688708467</v>
      </c>
      <c r="W1014" s="45">
        <v>7.525451183843042E-4</v>
      </c>
      <c r="X1014" s="45"/>
      <c r="Y1014" s="45"/>
      <c r="Z1014" s="45"/>
      <c r="AA1014" s="45"/>
      <c r="AB1014" s="45"/>
      <c r="AC1014" s="45">
        <v>1294.0089688708467</v>
      </c>
      <c r="AD1014" s="45">
        <v>61.09195188807323</v>
      </c>
      <c r="AE1014" s="45"/>
      <c r="AF1014" s="45"/>
      <c r="AG1014" s="45"/>
      <c r="AH1014" s="45"/>
      <c r="AI1014" s="45"/>
      <c r="AJ1014" s="45">
        <v>1294.0089688708467</v>
      </c>
      <c r="AK1014" s="45">
        <v>0.025</v>
      </c>
      <c r="AL1014" s="45"/>
      <c r="AM1014" s="45"/>
      <c r="AN1014" s="45"/>
      <c r="AO1014" s="23"/>
      <c r="AP1014" s="23"/>
      <c r="AQ1014" s="45">
        <v>1294.0089688708467</v>
      </c>
      <c r="AR1014" s="45">
        <v>0.025</v>
      </c>
      <c r="AS1014" s="23"/>
      <c r="AT1014" s="23"/>
      <c r="AU1014" s="23"/>
      <c r="AV1014" s="23"/>
      <c r="AW1014" s="23"/>
      <c r="AX1014" s="45">
        <v>1294.0089688708467</v>
      </c>
      <c r="AY1014" s="23">
        <v>0.445</v>
      </c>
      <c r="AZ1014" s="23"/>
      <c r="BA1014" s="23"/>
      <c r="BB1014" s="23"/>
      <c r="BC1014" s="23"/>
      <c r="BD1014" s="23"/>
      <c r="BE1014" s="45">
        <v>1294.0089688708467</v>
      </c>
      <c r="BF1014" s="45">
        <v>36.0</v>
      </c>
      <c r="BG1014" s="23"/>
      <c r="BH1014" s="23"/>
      <c r="BI1014" s="23"/>
      <c r="BJ1014" s="23"/>
      <c r="BK1014" s="23"/>
      <c r="BL1014" s="45">
        <v>1294.0089688708467</v>
      </c>
      <c r="BM1014" s="45">
        <v>0.991</v>
      </c>
      <c r="BN1014" s="23"/>
      <c r="BO1014" s="23"/>
      <c r="BP1014" s="23"/>
      <c r="BQ1014" s="23"/>
      <c r="BR1014" s="23"/>
      <c r="BS1014" s="45">
        <v>1294.0089688708467</v>
      </c>
      <c r="BT1014" s="45">
        <v>0.29</v>
      </c>
      <c r="BU1014" s="23"/>
      <c r="BV1014" s="23"/>
      <c r="BW1014" s="23"/>
      <c r="BX1014" s="23"/>
      <c r="BY1014" s="23"/>
      <c r="BZ1014" s="23"/>
      <c r="CA1014" s="23"/>
    </row>
    <row r="1015" ht="15.75" customHeight="1">
      <c r="A1015" s="45">
        <v>1282.2267530324973</v>
      </c>
      <c r="B1015" s="46">
        <v>0.046</v>
      </c>
      <c r="C1015" s="45"/>
      <c r="D1015" s="45"/>
      <c r="E1015" s="45"/>
      <c r="F1015" s="45"/>
      <c r="G1015" s="45"/>
      <c r="H1015" s="45">
        <v>1282.2267530324973</v>
      </c>
      <c r="I1015" s="46">
        <v>0.057</v>
      </c>
      <c r="J1015" s="45"/>
      <c r="K1015" s="45"/>
      <c r="L1015" s="45"/>
      <c r="M1015" s="45"/>
      <c r="N1015" s="45"/>
      <c r="O1015" s="45">
        <v>1282.2267530324973</v>
      </c>
      <c r="P1015" s="45">
        <v>3.976557420533687E-4</v>
      </c>
      <c r="Q1015" s="45"/>
      <c r="R1015" s="45"/>
      <c r="S1015" s="45"/>
      <c r="T1015" s="45"/>
      <c r="U1015" s="45"/>
      <c r="V1015" s="45">
        <v>1282.2267530324973</v>
      </c>
      <c r="W1015" s="45">
        <v>6.999820612341035E-4</v>
      </c>
      <c r="X1015" s="45"/>
      <c r="Y1015" s="45"/>
      <c r="Z1015" s="45"/>
      <c r="AA1015" s="45"/>
      <c r="AB1015" s="45"/>
      <c r="AC1015" s="45">
        <v>1282.2267530324973</v>
      </c>
      <c r="AD1015" s="45">
        <v>70.7189416450746</v>
      </c>
      <c r="AE1015" s="45"/>
      <c r="AF1015" s="45"/>
      <c r="AG1015" s="45"/>
      <c r="AH1015" s="45"/>
      <c r="AI1015" s="45"/>
      <c r="AJ1015" s="45">
        <v>1282.2267530324973</v>
      </c>
      <c r="AK1015" s="45">
        <v>0.025</v>
      </c>
      <c r="AL1015" s="45"/>
      <c r="AM1015" s="45"/>
      <c r="AN1015" s="45"/>
      <c r="AO1015" s="23"/>
      <c r="AP1015" s="23"/>
      <c r="AQ1015" s="45">
        <v>1282.2267530324973</v>
      </c>
      <c r="AR1015" s="45">
        <v>0.024</v>
      </c>
      <c r="AS1015" s="23"/>
      <c r="AT1015" s="23"/>
      <c r="AU1015" s="23"/>
      <c r="AV1015" s="23"/>
      <c r="AW1015" s="23"/>
      <c r="AX1015" s="45">
        <v>1282.2267530324973</v>
      </c>
      <c r="AY1015" s="23">
        <v>0.445</v>
      </c>
      <c r="AZ1015" s="23"/>
      <c r="BA1015" s="23"/>
      <c r="BB1015" s="23"/>
      <c r="BC1015" s="23"/>
      <c r="BD1015" s="23"/>
      <c r="BE1015" s="45">
        <v>1282.2267530324973</v>
      </c>
      <c r="BF1015" s="45">
        <v>36.0</v>
      </c>
      <c r="BG1015" s="23"/>
      <c r="BH1015" s="23"/>
      <c r="BI1015" s="23"/>
      <c r="BJ1015" s="23"/>
      <c r="BK1015" s="23"/>
      <c r="BL1015" s="45">
        <v>1282.2267530324973</v>
      </c>
      <c r="BM1015" s="45">
        <v>1.055</v>
      </c>
      <c r="BN1015" s="23"/>
      <c r="BO1015" s="23"/>
      <c r="BP1015" s="23"/>
      <c r="BQ1015" s="23"/>
      <c r="BR1015" s="23"/>
      <c r="BS1015" s="45">
        <v>1282.2267530324973</v>
      </c>
      <c r="BT1015" s="45">
        <v>0.362</v>
      </c>
      <c r="BU1015" s="23"/>
      <c r="BV1015" s="23"/>
      <c r="BW1015" s="23"/>
      <c r="BX1015" s="23"/>
      <c r="BY1015" s="23"/>
      <c r="BZ1015" s="23"/>
      <c r="CA1015" s="23"/>
    </row>
    <row r="1016" ht="15.75" customHeight="1">
      <c r="A1016" s="45">
        <v>58839.593833014726</v>
      </c>
      <c r="B1016" s="46">
        <v>0.027</v>
      </c>
      <c r="C1016" s="45"/>
      <c r="D1016" s="45"/>
      <c r="E1016" s="45"/>
      <c r="F1016" s="45"/>
      <c r="G1016" s="45"/>
      <c r="H1016" s="45">
        <v>58839.593833014726</v>
      </c>
      <c r="I1016" s="46">
        <v>0.058</v>
      </c>
      <c r="J1016" s="45"/>
      <c r="K1016" s="45"/>
      <c r="L1016" s="45"/>
      <c r="M1016" s="45"/>
      <c r="N1016" s="45"/>
      <c r="O1016" s="45">
        <v>58839.593833014726</v>
      </c>
      <c r="P1016" s="45"/>
      <c r="Q1016" s="45"/>
      <c r="R1016" s="45"/>
      <c r="S1016" s="45"/>
      <c r="T1016" s="45"/>
      <c r="U1016" s="45"/>
      <c r="V1016" s="45">
        <v>58839.593833014726</v>
      </c>
      <c r="W1016" s="45"/>
      <c r="X1016" s="45"/>
      <c r="Y1016" s="45"/>
      <c r="Z1016" s="45"/>
      <c r="AA1016" s="45"/>
      <c r="AB1016" s="45"/>
      <c r="AC1016" s="45">
        <v>58839.593833014726</v>
      </c>
      <c r="AD1016" s="45">
        <v>1125.8968693363788</v>
      </c>
      <c r="AE1016" s="45"/>
      <c r="AF1016" s="45"/>
      <c r="AG1016" s="45"/>
      <c r="AH1016" s="45"/>
      <c r="AI1016" s="45"/>
      <c r="AJ1016" s="45">
        <v>58839.593833014726</v>
      </c>
      <c r="AK1016" s="45">
        <v>0.012</v>
      </c>
      <c r="AL1016" s="45"/>
      <c r="AM1016" s="45"/>
      <c r="AN1016" s="45"/>
      <c r="AO1016" s="23"/>
      <c r="AP1016" s="23"/>
      <c r="AQ1016" s="45">
        <v>58839.593833014726</v>
      </c>
      <c r="AR1016" s="45">
        <v>0.003</v>
      </c>
      <c r="AS1016" s="23"/>
      <c r="AT1016" s="23"/>
      <c r="AU1016" s="23"/>
      <c r="AV1016" s="23"/>
      <c r="AW1016" s="23"/>
      <c r="AX1016" s="45">
        <v>58839.593833014726</v>
      </c>
      <c r="AY1016" s="23"/>
      <c r="AZ1016" s="23"/>
      <c r="BA1016" s="23"/>
      <c r="BB1016" s="23"/>
      <c r="BC1016" s="23"/>
      <c r="BD1016" s="23"/>
      <c r="BE1016" s="45">
        <v>58839.593833014726</v>
      </c>
      <c r="BF1016" s="45"/>
      <c r="BG1016" s="23"/>
      <c r="BH1016" s="23"/>
      <c r="BI1016" s="23"/>
      <c r="BJ1016" s="23"/>
      <c r="BK1016" s="23"/>
      <c r="BL1016" s="45">
        <v>58839.593833014726</v>
      </c>
      <c r="BM1016" s="45">
        <v>0.701</v>
      </c>
      <c r="BN1016" s="23"/>
      <c r="BO1016" s="23"/>
      <c r="BP1016" s="23"/>
      <c r="BQ1016" s="23"/>
      <c r="BR1016" s="23"/>
      <c r="BS1016" s="45">
        <v>58839.593833014726</v>
      </c>
      <c r="BT1016" s="45">
        <v>0.36</v>
      </c>
      <c r="BU1016" s="23"/>
      <c r="BV1016" s="23"/>
      <c r="BW1016" s="23"/>
      <c r="BX1016" s="23"/>
      <c r="BY1016" s="23"/>
      <c r="BZ1016" s="23"/>
      <c r="CA1016" s="23"/>
    </row>
    <row r="1017" ht="15.75" customHeight="1">
      <c r="A1017" s="45">
        <v>57515.70807153214</v>
      </c>
      <c r="B1017" s="46">
        <v>0.024</v>
      </c>
      <c r="C1017" s="45"/>
      <c r="D1017" s="45"/>
      <c r="E1017" s="45"/>
      <c r="F1017" s="45"/>
      <c r="G1017" s="45"/>
      <c r="H1017" s="45">
        <v>57515.70807153214</v>
      </c>
      <c r="I1017" s="46">
        <v>0.056</v>
      </c>
      <c r="J1017" s="45"/>
      <c r="K1017" s="45"/>
      <c r="L1017" s="45"/>
      <c r="M1017" s="45"/>
      <c r="N1017" s="45"/>
      <c r="O1017" s="45">
        <v>57515.70807153214</v>
      </c>
      <c r="P1017" s="45">
        <v>0.008082890285161914</v>
      </c>
      <c r="Q1017" s="45"/>
      <c r="R1017" s="45"/>
      <c r="S1017" s="45"/>
      <c r="T1017" s="45"/>
      <c r="U1017" s="45"/>
      <c r="V1017" s="45">
        <v>57515.70807153214</v>
      </c>
      <c r="W1017" s="45"/>
      <c r="X1017" s="45"/>
      <c r="Y1017" s="45"/>
      <c r="Z1017" s="45"/>
      <c r="AA1017" s="45"/>
      <c r="AB1017" s="45"/>
      <c r="AC1017" s="45">
        <v>57515.70807153214</v>
      </c>
      <c r="AD1017" s="45">
        <v>1594.9734171097148</v>
      </c>
      <c r="AE1017" s="45"/>
      <c r="AF1017" s="45"/>
      <c r="AG1017" s="45"/>
      <c r="AH1017" s="45"/>
      <c r="AI1017" s="45"/>
      <c r="AJ1017" s="45">
        <v>57515.70807153214</v>
      </c>
      <c r="AK1017" s="45">
        <v>0.012</v>
      </c>
      <c r="AL1017" s="45"/>
      <c r="AM1017" s="45"/>
      <c r="AN1017" s="45"/>
      <c r="AO1017" s="23"/>
      <c r="AP1017" s="23"/>
      <c r="AQ1017" s="45">
        <v>57515.70807153214</v>
      </c>
      <c r="AR1017" s="45">
        <v>0.003</v>
      </c>
      <c r="AS1017" s="23"/>
      <c r="AT1017" s="23"/>
      <c r="AU1017" s="23"/>
      <c r="AV1017" s="23"/>
      <c r="AW1017" s="23"/>
      <c r="AX1017" s="45">
        <v>57515.70807153214</v>
      </c>
      <c r="AY1017" s="23"/>
      <c r="AZ1017" s="23"/>
      <c r="BA1017" s="23"/>
      <c r="BB1017" s="23"/>
      <c r="BC1017" s="23"/>
      <c r="BD1017" s="23"/>
      <c r="BE1017" s="45">
        <v>57515.70807153214</v>
      </c>
      <c r="BF1017" s="45"/>
      <c r="BG1017" s="23"/>
      <c r="BH1017" s="23"/>
      <c r="BI1017" s="23"/>
      <c r="BJ1017" s="23"/>
      <c r="BK1017" s="23"/>
      <c r="BL1017" s="45">
        <v>57515.70807153214</v>
      </c>
      <c r="BM1017" s="45">
        <v>0.744</v>
      </c>
      <c r="BN1017" s="23"/>
      <c r="BO1017" s="23"/>
      <c r="BP1017" s="23"/>
      <c r="BQ1017" s="23"/>
      <c r="BR1017" s="23"/>
      <c r="BS1017" s="45">
        <v>57515.70807153214</v>
      </c>
      <c r="BT1017" s="45">
        <v>0.417</v>
      </c>
      <c r="BU1017" s="23"/>
      <c r="BV1017" s="23"/>
      <c r="BW1017" s="23"/>
      <c r="BX1017" s="23"/>
      <c r="BY1017" s="23"/>
      <c r="BZ1017" s="23"/>
      <c r="CA1017" s="23"/>
    </row>
    <row r="1018" ht="15.75" customHeight="1">
      <c r="A1018" s="45">
        <v>57231.80076628352</v>
      </c>
      <c r="B1018" s="46">
        <v>0.029</v>
      </c>
      <c r="C1018" s="45"/>
      <c r="D1018" s="45"/>
      <c r="E1018" s="45"/>
      <c r="F1018" s="45"/>
      <c r="G1018" s="45"/>
      <c r="H1018" s="45">
        <v>57231.80076628352</v>
      </c>
      <c r="I1018" s="46">
        <v>0.053</v>
      </c>
      <c r="J1018" s="45"/>
      <c r="K1018" s="45"/>
      <c r="L1018" s="45"/>
      <c r="M1018" s="45"/>
      <c r="N1018" s="45"/>
      <c r="O1018" s="45">
        <v>57231.80076628352</v>
      </c>
      <c r="P1018" s="45">
        <v>0.008208812260536399</v>
      </c>
      <c r="Q1018" s="45"/>
      <c r="R1018" s="45"/>
      <c r="S1018" s="45"/>
      <c r="T1018" s="45"/>
      <c r="U1018" s="45"/>
      <c r="V1018" s="45">
        <v>57231.80076628352</v>
      </c>
      <c r="W1018" s="45">
        <v>0.0032375478927203064</v>
      </c>
      <c r="X1018" s="45"/>
      <c r="Y1018" s="45"/>
      <c r="Z1018" s="45"/>
      <c r="AA1018" s="45"/>
      <c r="AB1018" s="45"/>
      <c r="AC1018" s="45">
        <v>57231.80076628352</v>
      </c>
      <c r="AD1018" s="45">
        <v>1966.4750957854405</v>
      </c>
      <c r="AE1018" s="45"/>
      <c r="AF1018" s="45"/>
      <c r="AG1018" s="45"/>
      <c r="AH1018" s="45"/>
      <c r="AI1018" s="45"/>
      <c r="AJ1018" s="45">
        <v>57231.80076628352</v>
      </c>
      <c r="AK1018" s="45">
        <v>0.011</v>
      </c>
      <c r="AL1018" s="45"/>
      <c r="AM1018" s="45"/>
      <c r="AN1018" s="45"/>
      <c r="AO1018" s="23"/>
      <c r="AP1018" s="23"/>
      <c r="AQ1018" s="45">
        <v>57231.80076628352</v>
      </c>
      <c r="AR1018" s="45">
        <v>0.003</v>
      </c>
      <c r="AS1018" s="23"/>
      <c r="AT1018" s="23"/>
      <c r="AU1018" s="23"/>
      <c r="AV1018" s="23"/>
      <c r="AW1018" s="23"/>
      <c r="AX1018" s="45">
        <v>57231.80076628352</v>
      </c>
      <c r="AY1018" s="23"/>
      <c r="AZ1018" s="23"/>
      <c r="BA1018" s="23"/>
      <c r="BB1018" s="23"/>
      <c r="BC1018" s="23"/>
      <c r="BD1018" s="23"/>
      <c r="BE1018" s="45">
        <v>57231.80076628352</v>
      </c>
      <c r="BF1018" s="45"/>
      <c r="BG1018" s="23"/>
      <c r="BH1018" s="23"/>
      <c r="BI1018" s="23"/>
      <c r="BJ1018" s="23"/>
      <c r="BK1018" s="23"/>
      <c r="BL1018" s="45">
        <v>57231.80076628352</v>
      </c>
      <c r="BM1018" s="45">
        <v>0.801</v>
      </c>
      <c r="BN1018" s="23"/>
      <c r="BO1018" s="23"/>
      <c r="BP1018" s="23"/>
      <c r="BQ1018" s="23"/>
      <c r="BR1018" s="23"/>
      <c r="BS1018" s="45">
        <v>57231.80076628352</v>
      </c>
      <c r="BT1018" s="45">
        <v>0.47</v>
      </c>
      <c r="BU1018" s="23"/>
      <c r="BV1018" s="23"/>
      <c r="BW1018" s="23"/>
      <c r="BX1018" s="23"/>
      <c r="BY1018" s="23"/>
      <c r="BZ1018" s="23"/>
      <c r="CA1018" s="23"/>
    </row>
    <row r="1019" ht="15.75" customHeight="1">
      <c r="A1019" s="45">
        <v>58326.04257801108</v>
      </c>
      <c r="B1019" s="46">
        <v>0.036</v>
      </c>
      <c r="C1019" s="45"/>
      <c r="D1019" s="45"/>
      <c r="E1019" s="45"/>
      <c r="F1019" s="45"/>
      <c r="G1019" s="45"/>
      <c r="H1019" s="45">
        <v>58326.04257801108</v>
      </c>
      <c r="I1019" s="46">
        <v>0.053</v>
      </c>
      <c r="J1019" s="45"/>
      <c r="K1019" s="45"/>
      <c r="L1019" s="45"/>
      <c r="M1019" s="45"/>
      <c r="N1019" s="45"/>
      <c r="O1019" s="45">
        <v>58326.04257801108</v>
      </c>
      <c r="P1019" s="45">
        <v>0.006868377563915622</v>
      </c>
      <c r="Q1019" s="45"/>
      <c r="R1019" s="45"/>
      <c r="S1019" s="45"/>
      <c r="T1019" s="45"/>
      <c r="U1019" s="45"/>
      <c r="V1019" s="45">
        <v>58326.04257801108</v>
      </c>
      <c r="W1019" s="45">
        <v>0.006019004568873335</v>
      </c>
      <c r="X1019" s="45"/>
      <c r="Y1019" s="45"/>
      <c r="Z1019" s="45"/>
      <c r="AA1019" s="45"/>
      <c r="AB1019" s="45"/>
      <c r="AC1019" s="45">
        <v>58326.04257801108</v>
      </c>
      <c r="AD1019" s="45">
        <v>2037.037037037037</v>
      </c>
      <c r="AE1019" s="45"/>
      <c r="AF1019" s="45"/>
      <c r="AG1019" s="45"/>
      <c r="AH1019" s="45"/>
      <c r="AI1019" s="45"/>
      <c r="AJ1019" s="45">
        <v>58326.04257801108</v>
      </c>
      <c r="AK1019" s="45">
        <v>0.011</v>
      </c>
      <c r="AL1019" s="45"/>
      <c r="AM1019" s="45"/>
      <c r="AN1019" s="45"/>
      <c r="AO1019" s="23"/>
      <c r="AP1019" s="23"/>
      <c r="AQ1019" s="45">
        <v>58326.04257801108</v>
      </c>
      <c r="AR1019" s="45">
        <v>0.003</v>
      </c>
      <c r="AS1019" s="23"/>
      <c r="AT1019" s="23"/>
      <c r="AU1019" s="23"/>
      <c r="AV1019" s="23"/>
      <c r="AW1019" s="23"/>
      <c r="AX1019" s="45">
        <v>58326.04257801108</v>
      </c>
      <c r="AY1019" s="23"/>
      <c r="AZ1019" s="23"/>
      <c r="BA1019" s="23"/>
      <c r="BB1019" s="23"/>
      <c r="BC1019" s="23"/>
      <c r="BD1019" s="23"/>
      <c r="BE1019" s="45">
        <v>58326.04257801108</v>
      </c>
      <c r="BF1019" s="45">
        <v>8.0</v>
      </c>
      <c r="BG1019" s="23"/>
      <c r="BH1019" s="23"/>
      <c r="BI1019" s="23"/>
      <c r="BJ1019" s="23"/>
      <c r="BK1019" s="23"/>
      <c r="BL1019" s="45">
        <v>58326.04257801108</v>
      </c>
      <c r="BM1019" s="45">
        <v>0.841</v>
      </c>
      <c r="BN1019" s="23"/>
      <c r="BO1019" s="23"/>
      <c r="BP1019" s="23"/>
      <c r="BQ1019" s="23"/>
      <c r="BR1019" s="23"/>
      <c r="BS1019" s="45">
        <v>58326.04257801108</v>
      </c>
      <c r="BT1019" s="45">
        <v>0.538</v>
      </c>
      <c r="BU1019" s="23"/>
      <c r="BV1019" s="23"/>
      <c r="BW1019" s="23"/>
      <c r="BX1019" s="23"/>
      <c r="BY1019" s="23"/>
      <c r="BZ1019" s="23"/>
      <c r="CA1019" s="23"/>
    </row>
    <row r="1020" ht="15.75" customHeight="1">
      <c r="A1020" s="45">
        <v>58559.53152374781</v>
      </c>
      <c r="B1020" s="46">
        <v>0.032</v>
      </c>
      <c r="C1020" s="45"/>
      <c r="D1020" s="45"/>
      <c r="E1020" s="45"/>
      <c r="F1020" s="45"/>
      <c r="G1020" s="45"/>
      <c r="H1020" s="45">
        <v>58559.53152374781</v>
      </c>
      <c r="I1020" s="46">
        <v>0.053</v>
      </c>
      <c r="J1020" s="45"/>
      <c r="K1020" s="45"/>
      <c r="L1020" s="45"/>
      <c r="M1020" s="45"/>
      <c r="N1020" s="45"/>
      <c r="O1020" s="45">
        <v>58559.53152374781</v>
      </c>
      <c r="P1020" s="45">
        <v>0.006038831689346485</v>
      </c>
      <c r="Q1020" s="45"/>
      <c r="R1020" s="45"/>
      <c r="S1020" s="45"/>
      <c r="T1020" s="45"/>
      <c r="U1020" s="45"/>
      <c r="V1020" s="45">
        <v>58559.53152374781</v>
      </c>
      <c r="W1020" s="45">
        <v>0.004712842297261622</v>
      </c>
      <c r="X1020" s="45"/>
      <c r="Y1020" s="45"/>
      <c r="Z1020" s="45"/>
      <c r="AA1020" s="45"/>
      <c r="AB1020" s="45"/>
      <c r="AC1020" s="45">
        <v>58559.53152374781</v>
      </c>
      <c r="AD1020" s="45">
        <v>2229.8221614227086</v>
      </c>
      <c r="AE1020" s="45"/>
      <c r="AF1020" s="45"/>
      <c r="AG1020" s="45"/>
      <c r="AH1020" s="45"/>
      <c r="AI1020" s="45"/>
      <c r="AJ1020" s="45">
        <v>58559.53152374781</v>
      </c>
      <c r="AK1020" s="45">
        <v>0.01</v>
      </c>
      <c r="AL1020" s="45"/>
      <c r="AM1020" s="45"/>
      <c r="AN1020" s="45"/>
      <c r="AO1020" s="23"/>
      <c r="AP1020" s="23"/>
      <c r="AQ1020" s="45">
        <v>58559.53152374781</v>
      </c>
      <c r="AR1020" s="45">
        <v>0.002</v>
      </c>
      <c r="AS1020" s="23"/>
      <c r="AT1020" s="23"/>
      <c r="AU1020" s="23"/>
      <c r="AV1020" s="23"/>
      <c r="AW1020" s="23"/>
      <c r="AX1020" s="45">
        <v>58559.53152374781</v>
      </c>
      <c r="AY1020" s="23"/>
      <c r="AZ1020" s="23"/>
      <c r="BA1020" s="23"/>
      <c r="BB1020" s="23"/>
      <c r="BC1020" s="23"/>
      <c r="BD1020" s="23"/>
      <c r="BE1020" s="45">
        <v>58559.53152374781</v>
      </c>
      <c r="BF1020" s="45">
        <v>8.0</v>
      </c>
      <c r="BG1020" s="23"/>
      <c r="BH1020" s="23"/>
      <c r="BI1020" s="23"/>
      <c r="BJ1020" s="23"/>
      <c r="BK1020" s="23"/>
      <c r="BL1020" s="45">
        <v>58559.53152374781</v>
      </c>
      <c r="BM1020" s="45">
        <v>0.912</v>
      </c>
      <c r="BN1020" s="23"/>
      <c r="BO1020" s="23"/>
      <c r="BP1020" s="23"/>
      <c r="BQ1020" s="23"/>
      <c r="BR1020" s="23"/>
      <c r="BS1020" s="45">
        <v>58559.53152374781</v>
      </c>
      <c r="BT1020" s="45">
        <v>0.62</v>
      </c>
      <c r="BU1020" s="23"/>
      <c r="BV1020" s="23"/>
      <c r="BW1020" s="23"/>
      <c r="BX1020" s="23"/>
      <c r="BY1020" s="23"/>
      <c r="BZ1020" s="23"/>
      <c r="CA1020" s="23"/>
    </row>
    <row r="1021" ht="15.75" customHeight="1">
      <c r="A1021" s="45">
        <v>57433.54118805382</v>
      </c>
      <c r="B1021" s="46">
        <v>0.038</v>
      </c>
      <c r="C1021" s="45"/>
      <c r="D1021" s="45"/>
      <c r="E1021" s="45"/>
      <c r="F1021" s="45"/>
      <c r="G1021" s="45"/>
      <c r="H1021" s="45">
        <v>57433.54118805382</v>
      </c>
      <c r="I1021" s="46">
        <v>0.053</v>
      </c>
      <c r="J1021" s="45"/>
      <c r="K1021" s="45"/>
      <c r="L1021" s="45"/>
      <c r="M1021" s="45"/>
      <c r="N1021" s="45"/>
      <c r="O1021" s="45">
        <v>57433.54118805382</v>
      </c>
      <c r="P1021" s="45"/>
      <c r="Q1021" s="45"/>
      <c r="R1021" s="45"/>
      <c r="S1021" s="45"/>
      <c r="T1021" s="45"/>
      <c r="U1021" s="45"/>
      <c r="V1021" s="45">
        <v>57433.54118805382</v>
      </c>
      <c r="W1021" s="45"/>
      <c r="X1021" s="45"/>
      <c r="Y1021" s="45"/>
      <c r="Z1021" s="45"/>
      <c r="AA1021" s="45"/>
      <c r="AB1021" s="45"/>
      <c r="AC1021" s="45">
        <v>57433.54118805382</v>
      </c>
      <c r="AD1021" s="45">
        <v>2360.870176754653</v>
      </c>
      <c r="AE1021" s="45"/>
      <c r="AF1021" s="45"/>
      <c r="AG1021" s="45"/>
      <c r="AH1021" s="45"/>
      <c r="AI1021" s="45"/>
      <c r="AJ1021" s="45">
        <v>57433.54118805382</v>
      </c>
      <c r="AK1021" s="45">
        <v>0.01</v>
      </c>
      <c r="AL1021" s="45"/>
      <c r="AM1021" s="45"/>
      <c r="AN1021" s="45"/>
      <c r="AO1021" s="23"/>
      <c r="AP1021" s="23"/>
      <c r="AQ1021" s="45">
        <v>57433.54118805382</v>
      </c>
      <c r="AR1021" s="45">
        <v>0.002</v>
      </c>
      <c r="AS1021" s="23"/>
      <c r="AT1021" s="23"/>
      <c r="AU1021" s="23"/>
      <c r="AV1021" s="23"/>
      <c r="AW1021" s="23"/>
      <c r="AX1021" s="45">
        <v>57433.54118805382</v>
      </c>
      <c r="AY1021" s="23">
        <v>0.277</v>
      </c>
      <c r="AZ1021" s="23"/>
      <c r="BA1021" s="23"/>
      <c r="BB1021" s="23"/>
      <c r="BC1021" s="23"/>
      <c r="BD1021" s="23"/>
      <c r="BE1021" s="45">
        <v>57433.54118805382</v>
      </c>
      <c r="BF1021" s="45">
        <v>6.0</v>
      </c>
      <c r="BG1021" s="23"/>
      <c r="BH1021" s="23"/>
      <c r="BI1021" s="23"/>
      <c r="BJ1021" s="23"/>
      <c r="BK1021" s="23"/>
      <c r="BL1021" s="45">
        <v>57433.54118805382</v>
      </c>
      <c r="BM1021" s="45">
        <v>0.975</v>
      </c>
      <c r="BN1021" s="23"/>
      <c r="BO1021" s="23"/>
      <c r="BP1021" s="23"/>
      <c r="BQ1021" s="23"/>
      <c r="BR1021" s="23"/>
      <c r="BS1021" s="45">
        <v>57433.54118805382</v>
      </c>
      <c r="BT1021" s="45">
        <v>0.61</v>
      </c>
      <c r="BU1021" s="23"/>
      <c r="BV1021" s="23"/>
      <c r="BW1021" s="23"/>
      <c r="BX1021" s="23"/>
      <c r="BY1021" s="23"/>
      <c r="BZ1021" s="23"/>
      <c r="CA1021" s="23"/>
    </row>
    <row r="1022" ht="15.75" customHeight="1">
      <c r="A1022" s="45">
        <v>55891.30731131004</v>
      </c>
      <c r="B1022" s="46">
        <v>0.037</v>
      </c>
      <c r="C1022" s="45"/>
      <c r="D1022" s="45"/>
      <c r="E1022" s="45"/>
      <c r="F1022" s="45"/>
      <c r="G1022" s="45"/>
      <c r="H1022" s="45">
        <v>55891.30731131004</v>
      </c>
      <c r="I1022" s="46">
        <v>0.053</v>
      </c>
      <c r="J1022" s="45"/>
      <c r="K1022" s="45"/>
      <c r="L1022" s="45"/>
      <c r="M1022" s="45"/>
      <c r="N1022" s="45"/>
      <c r="O1022" s="45">
        <v>55891.30731131004</v>
      </c>
      <c r="P1022" s="45"/>
      <c r="Q1022" s="45"/>
      <c r="R1022" s="45"/>
      <c r="S1022" s="45"/>
      <c r="T1022" s="45"/>
      <c r="U1022" s="45"/>
      <c r="V1022" s="45">
        <v>55891.30731131004</v>
      </c>
      <c r="W1022" s="45"/>
      <c r="X1022" s="45"/>
      <c r="Y1022" s="45"/>
      <c r="Z1022" s="45"/>
      <c r="AA1022" s="45"/>
      <c r="AB1022" s="45"/>
      <c r="AC1022" s="45">
        <v>55891.30731131004</v>
      </c>
      <c r="AD1022" s="45">
        <v>2560.0945153814696</v>
      </c>
      <c r="AE1022" s="45"/>
      <c r="AF1022" s="45"/>
      <c r="AG1022" s="45"/>
      <c r="AH1022" s="45"/>
      <c r="AI1022" s="45"/>
      <c r="AJ1022" s="45">
        <v>55891.30731131004</v>
      </c>
      <c r="AK1022" s="45">
        <v>0.01</v>
      </c>
      <c r="AL1022" s="45"/>
      <c r="AM1022" s="45"/>
      <c r="AN1022" s="45"/>
      <c r="AO1022" s="23"/>
      <c r="AP1022" s="23"/>
      <c r="AQ1022" s="45">
        <v>55891.30731131004</v>
      </c>
      <c r="AR1022" s="45">
        <v>0.002</v>
      </c>
      <c r="AS1022" s="23"/>
      <c r="AT1022" s="23"/>
      <c r="AU1022" s="23"/>
      <c r="AV1022" s="23"/>
      <c r="AW1022" s="23"/>
      <c r="AX1022" s="45">
        <v>55891.30731131004</v>
      </c>
      <c r="AY1022" s="23">
        <v>0.238</v>
      </c>
      <c r="AZ1022" s="23"/>
      <c r="BA1022" s="23"/>
      <c r="BB1022" s="23"/>
      <c r="BC1022" s="23"/>
      <c r="BD1022" s="23"/>
      <c r="BE1022" s="45">
        <v>55891.30731131004</v>
      </c>
      <c r="BF1022" s="45">
        <v>6.0</v>
      </c>
      <c r="BG1022" s="23"/>
      <c r="BH1022" s="23"/>
      <c r="BI1022" s="23"/>
      <c r="BJ1022" s="23"/>
      <c r="BK1022" s="23"/>
      <c r="BL1022" s="45">
        <v>55891.30731131004</v>
      </c>
      <c r="BM1022" s="45">
        <v>1.038</v>
      </c>
      <c r="BN1022" s="23"/>
      <c r="BO1022" s="23"/>
      <c r="BP1022" s="23"/>
      <c r="BQ1022" s="23"/>
      <c r="BR1022" s="23"/>
      <c r="BS1022" s="45">
        <v>55891.30731131004</v>
      </c>
      <c r="BT1022" s="45">
        <v>0.59</v>
      </c>
      <c r="BU1022" s="23"/>
      <c r="BV1022" s="23"/>
      <c r="BW1022" s="23"/>
      <c r="BX1022" s="23"/>
      <c r="BY1022" s="23"/>
      <c r="BZ1022" s="23"/>
      <c r="CA1022" s="23"/>
    </row>
    <row r="1023" ht="15.75" customHeight="1">
      <c r="A1023" s="45">
        <v>53829.05461360764</v>
      </c>
      <c r="B1023" s="46">
        <v>0.035</v>
      </c>
      <c r="C1023" s="45"/>
      <c r="D1023" s="45"/>
      <c r="E1023" s="45"/>
      <c r="F1023" s="45"/>
      <c r="G1023" s="45"/>
      <c r="H1023" s="45">
        <v>53829.05461360764</v>
      </c>
      <c r="I1023" s="46">
        <v>0.053</v>
      </c>
      <c r="J1023" s="45"/>
      <c r="K1023" s="45"/>
      <c r="L1023" s="45"/>
      <c r="M1023" s="45"/>
      <c r="N1023" s="45"/>
      <c r="O1023" s="45">
        <v>53829.05461360764</v>
      </c>
      <c r="P1023" s="45">
        <v>0.006722093884845051</v>
      </c>
      <c r="Q1023" s="45"/>
      <c r="R1023" s="45"/>
      <c r="S1023" s="45"/>
      <c r="T1023" s="45"/>
      <c r="U1023" s="45"/>
      <c r="V1023" s="45">
        <v>53829.05461360764</v>
      </c>
      <c r="W1023" s="45">
        <v>0.006205378546833457</v>
      </c>
      <c r="X1023" s="45"/>
      <c r="Y1023" s="45"/>
      <c r="Z1023" s="45"/>
      <c r="AA1023" s="45"/>
      <c r="AB1023" s="45"/>
      <c r="AC1023" s="45">
        <v>53829.05461360764</v>
      </c>
      <c r="AD1023" s="45">
        <v>2922.2420781937844</v>
      </c>
      <c r="AE1023" s="45"/>
      <c r="AF1023" s="45"/>
      <c r="AG1023" s="45"/>
      <c r="AH1023" s="45"/>
      <c r="AI1023" s="45"/>
      <c r="AJ1023" s="45">
        <v>53829.05461360764</v>
      </c>
      <c r="AK1023" s="45">
        <v>0.01</v>
      </c>
      <c r="AL1023" s="45"/>
      <c r="AM1023" s="45"/>
      <c r="AN1023" s="45"/>
      <c r="AO1023" s="23"/>
      <c r="AP1023" s="23"/>
      <c r="AQ1023" s="45">
        <v>53829.05461360764</v>
      </c>
      <c r="AR1023" s="45">
        <v>0.002</v>
      </c>
      <c r="AS1023" s="23"/>
      <c r="AT1023" s="23"/>
      <c r="AU1023" s="23"/>
      <c r="AV1023" s="23"/>
      <c r="AW1023" s="23"/>
      <c r="AX1023" s="45">
        <v>53829.05461360764</v>
      </c>
      <c r="AY1023" s="23">
        <v>0.232</v>
      </c>
      <c r="AZ1023" s="23"/>
      <c r="BA1023" s="23"/>
      <c r="BB1023" s="23"/>
      <c r="BC1023" s="23"/>
      <c r="BD1023" s="23"/>
      <c r="BE1023" s="45">
        <v>53829.05461360764</v>
      </c>
      <c r="BF1023" s="45">
        <v>5.0</v>
      </c>
      <c r="BG1023" s="23"/>
      <c r="BH1023" s="23"/>
      <c r="BI1023" s="23"/>
      <c r="BJ1023" s="23"/>
      <c r="BK1023" s="23"/>
      <c r="BL1023" s="45">
        <v>53829.05461360764</v>
      </c>
      <c r="BM1023" s="45">
        <v>1.252</v>
      </c>
      <c r="BN1023" s="23"/>
      <c r="BO1023" s="23"/>
      <c r="BP1023" s="23"/>
      <c r="BQ1023" s="23"/>
      <c r="BR1023" s="23"/>
      <c r="BS1023" s="45">
        <v>53829.05461360764</v>
      </c>
      <c r="BT1023" s="45">
        <v>0.699</v>
      </c>
      <c r="BU1023" s="23"/>
      <c r="BV1023" s="23"/>
      <c r="BW1023" s="23"/>
      <c r="BX1023" s="23"/>
      <c r="BY1023" s="23"/>
      <c r="BZ1023" s="23"/>
      <c r="CA1023" s="23"/>
    </row>
    <row r="1024" ht="15.75" customHeight="1">
      <c r="A1024" s="45">
        <v>51039.38504773319</v>
      </c>
      <c r="B1024" s="46">
        <v>0.04</v>
      </c>
      <c r="C1024" s="45"/>
      <c r="D1024" s="45"/>
      <c r="E1024" s="45"/>
      <c r="F1024" s="45"/>
      <c r="G1024" s="45"/>
      <c r="H1024" s="45">
        <v>51039.38504773319</v>
      </c>
      <c r="I1024" s="46">
        <v>0.054</v>
      </c>
      <c r="J1024" s="45"/>
      <c r="K1024" s="45"/>
      <c r="L1024" s="45"/>
      <c r="M1024" s="45"/>
      <c r="N1024" s="45"/>
      <c r="O1024" s="45">
        <v>51039.38504773319</v>
      </c>
      <c r="P1024" s="45">
        <v>0.004508616770674051</v>
      </c>
      <c r="Q1024" s="45"/>
      <c r="R1024" s="45"/>
      <c r="S1024" s="45"/>
      <c r="T1024" s="45"/>
      <c r="U1024" s="45"/>
      <c r="V1024" s="45">
        <v>51039.38504773319</v>
      </c>
      <c r="W1024" s="45">
        <v>0.0036917799727238915</v>
      </c>
      <c r="X1024" s="45"/>
      <c r="Y1024" s="45"/>
      <c r="Z1024" s="45"/>
      <c r="AA1024" s="45"/>
      <c r="AB1024" s="45"/>
      <c r="AC1024" s="45">
        <v>51039.38504773319</v>
      </c>
      <c r="AD1024" s="45">
        <v>3376.4516262346574</v>
      </c>
      <c r="AE1024" s="45"/>
      <c r="AF1024" s="45"/>
      <c r="AG1024" s="45"/>
      <c r="AH1024" s="45"/>
      <c r="AI1024" s="45"/>
      <c r="AJ1024" s="45">
        <v>51039.38504773319</v>
      </c>
      <c r="AK1024" s="45">
        <v>0.01</v>
      </c>
      <c r="AL1024" s="45"/>
      <c r="AM1024" s="45"/>
      <c r="AN1024" s="45"/>
      <c r="AO1024" s="23"/>
      <c r="AP1024" s="23"/>
      <c r="AQ1024" s="45">
        <v>51039.38504773319</v>
      </c>
      <c r="AR1024" s="45">
        <v>0.002</v>
      </c>
      <c r="AS1024" s="23"/>
      <c r="AT1024" s="23"/>
      <c r="AU1024" s="23"/>
      <c r="AV1024" s="23"/>
      <c r="AW1024" s="23"/>
      <c r="AX1024" s="45">
        <v>51039.38504773319</v>
      </c>
      <c r="AY1024" s="23">
        <v>0.279</v>
      </c>
      <c r="AZ1024" s="23"/>
      <c r="BA1024" s="23"/>
      <c r="BB1024" s="23"/>
      <c r="BC1024" s="23"/>
      <c r="BD1024" s="23"/>
      <c r="BE1024" s="45">
        <v>51039.38504773319</v>
      </c>
      <c r="BF1024" s="45">
        <v>4.0</v>
      </c>
      <c r="BG1024" s="23"/>
      <c r="BH1024" s="23"/>
      <c r="BI1024" s="23"/>
      <c r="BJ1024" s="23"/>
      <c r="BK1024" s="23"/>
      <c r="BL1024" s="45">
        <v>51039.38504773319</v>
      </c>
      <c r="BM1024" s="45">
        <v>1.323</v>
      </c>
      <c r="BN1024" s="23"/>
      <c r="BO1024" s="23"/>
      <c r="BP1024" s="23"/>
      <c r="BQ1024" s="23"/>
      <c r="BR1024" s="23"/>
      <c r="BS1024" s="45">
        <v>51039.38504773319</v>
      </c>
      <c r="BT1024" s="45">
        <v>0.69</v>
      </c>
      <c r="BU1024" s="23"/>
      <c r="BV1024" s="23"/>
      <c r="BW1024" s="23"/>
      <c r="BX1024" s="23"/>
      <c r="BY1024" s="23"/>
      <c r="BZ1024" s="23"/>
      <c r="CA1024" s="23"/>
    </row>
    <row r="1025" ht="15.75" customHeight="1">
      <c r="A1025" s="45">
        <v>49522.81658513113</v>
      </c>
      <c r="B1025" s="46">
        <v>0.045</v>
      </c>
      <c r="C1025" s="45"/>
      <c r="D1025" s="45"/>
      <c r="E1025" s="45"/>
      <c r="F1025" s="45"/>
      <c r="G1025" s="45"/>
      <c r="H1025" s="45">
        <v>49522.81658513113</v>
      </c>
      <c r="I1025" s="46">
        <v>0.054</v>
      </c>
      <c r="J1025" s="45"/>
      <c r="K1025" s="45"/>
      <c r="L1025" s="45"/>
      <c r="M1025" s="45"/>
      <c r="N1025" s="45"/>
      <c r="O1025" s="45">
        <v>49522.81658513113</v>
      </c>
      <c r="P1025" s="45"/>
      <c r="Q1025" s="45"/>
      <c r="R1025" s="45"/>
      <c r="S1025" s="45"/>
      <c r="T1025" s="45"/>
      <c r="U1025" s="45"/>
      <c r="V1025" s="45">
        <v>49522.81658513113</v>
      </c>
      <c r="W1025" s="45"/>
      <c r="X1025" s="45"/>
      <c r="Y1025" s="45"/>
      <c r="Z1025" s="45"/>
      <c r="AA1025" s="45"/>
      <c r="AB1025" s="45"/>
      <c r="AC1025" s="45">
        <v>49522.81658513113</v>
      </c>
      <c r="AD1025" s="45">
        <v>3144.7991017723957</v>
      </c>
      <c r="AE1025" s="45"/>
      <c r="AF1025" s="45"/>
      <c r="AG1025" s="45"/>
      <c r="AH1025" s="45"/>
      <c r="AI1025" s="45"/>
      <c r="AJ1025" s="45">
        <v>49522.81658513113</v>
      </c>
      <c r="AK1025" s="45">
        <v>0.01</v>
      </c>
      <c r="AL1025" s="45"/>
      <c r="AM1025" s="45"/>
      <c r="AN1025" s="45"/>
      <c r="AO1025" s="23"/>
      <c r="AP1025" s="23"/>
      <c r="AQ1025" s="45">
        <v>49522.81658513113</v>
      </c>
      <c r="AR1025" s="45">
        <v>0.002</v>
      </c>
      <c r="AS1025" s="23"/>
      <c r="AT1025" s="23"/>
      <c r="AU1025" s="23"/>
      <c r="AV1025" s="23"/>
      <c r="AW1025" s="23"/>
      <c r="AX1025" s="45">
        <v>49522.81658513113</v>
      </c>
      <c r="AY1025" s="23">
        <v>0.278</v>
      </c>
      <c r="AZ1025" s="23"/>
      <c r="BA1025" s="23"/>
      <c r="BB1025" s="23"/>
      <c r="BC1025" s="23"/>
      <c r="BD1025" s="23"/>
      <c r="BE1025" s="45">
        <v>49522.81658513113</v>
      </c>
      <c r="BF1025" s="45">
        <v>3.0</v>
      </c>
      <c r="BG1025" s="23"/>
      <c r="BH1025" s="23"/>
      <c r="BI1025" s="23"/>
      <c r="BJ1025" s="23"/>
      <c r="BK1025" s="23"/>
      <c r="BL1025" s="45">
        <v>49522.81658513113</v>
      </c>
      <c r="BM1025" s="45">
        <v>1.387</v>
      </c>
      <c r="BN1025" s="23"/>
      <c r="BO1025" s="23"/>
      <c r="BP1025" s="23"/>
      <c r="BQ1025" s="23"/>
      <c r="BR1025" s="23"/>
      <c r="BS1025" s="45">
        <v>49522.81658513113</v>
      </c>
      <c r="BT1025" s="45">
        <v>0.69</v>
      </c>
      <c r="BU1025" s="23"/>
      <c r="BV1025" s="23"/>
      <c r="BW1025" s="23"/>
      <c r="BX1025" s="23"/>
      <c r="BY1025" s="23"/>
      <c r="BZ1025" s="23"/>
      <c r="CA1025" s="23"/>
    </row>
    <row r="1026" ht="15.75" customHeight="1">
      <c r="A1026" s="45">
        <v>48653.65296353931</v>
      </c>
      <c r="B1026" s="46">
        <v>0.041</v>
      </c>
      <c r="C1026" s="45"/>
      <c r="D1026" s="45"/>
      <c r="E1026" s="45"/>
      <c r="F1026" s="45"/>
      <c r="G1026" s="45"/>
      <c r="H1026" s="45">
        <v>48653.65296353931</v>
      </c>
      <c r="I1026" s="46">
        <v>0.054</v>
      </c>
      <c r="J1026" s="45"/>
      <c r="K1026" s="45"/>
      <c r="L1026" s="45"/>
      <c r="M1026" s="45"/>
      <c r="N1026" s="45"/>
      <c r="O1026" s="45">
        <v>48653.65296353931</v>
      </c>
      <c r="P1026" s="45">
        <v>0.004323083893080151</v>
      </c>
      <c r="Q1026" s="45"/>
      <c r="R1026" s="45"/>
      <c r="S1026" s="45"/>
      <c r="T1026" s="45"/>
      <c r="U1026" s="45"/>
      <c r="V1026" s="45">
        <v>48653.65296353931</v>
      </c>
      <c r="W1026" s="45">
        <v>0.0059800657907695945</v>
      </c>
      <c r="X1026" s="45"/>
      <c r="Y1026" s="45"/>
      <c r="Z1026" s="45"/>
      <c r="AA1026" s="45"/>
      <c r="AB1026" s="45"/>
      <c r="AC1026" s="45">
        <v>48653.65296353931</v>
      </c>
      <c r="AD1026" s="45">
        <v>3683.4951838792917</v>
      </c>
      <c r="AE1026" s="45"/>
      <c r="AF1026" s="45"/>
      <c r="AG1026" s="45"/>
      <c r="AH1026" s="45"/>
      <c r="AI1026" s="45"/>
      <c r="AJ1026" s="45">
        <v>48653.65296353931</v>
      </c>
      <c r="AK1026" s="45">
        <v>0.009</v>
      </c>
      <c r="AL1026" s="45"/>
      <c r="AM1026" s="45"/>
      <c r="AN1026" s="45"/>
      <c r="AO1026" s="23"/>
      <c r="AP1026" s="23"/>
      <c r="AQ1026" s="45">
        <v>48653.65296353931</v>
      </c>
      <c r="AR1026" s="45">
        <v>0.002</v>
      </c>
      <c r="AS1026" s="23"/>
      <c r="AT1026" s="23"/>
      <c r="AU1026" s="23"/>
      <c r="AV1026" s="23"/>
      <c r="AW1026" s="23"/>
      <c r="AX1026" s="45">
        <v>48653.65296353931</v>
      </c>
      <c r="AY1026" s="23">
        <v>0.254</v>
      </c>
      <c r="AZ1026" s="23"/>
      <c r="BA1026" s="23"/>
      <c r="BB1026" s="23"/>
      <c r="BC1026" s="23"/>
      <c r="BD1026" s="23"/>
      <c r="BE1026" s="45">
        <v>48653.65296353931</v>
      </c>
      <c r="BF1026" s="45">
        <v>3.0</v>
      </c>
      <c r="BG1026" s="23"/>
      <c r="BH1026" s="23"/>
      <c r="BI1026" s="23"/>
      <c r="BJ1026" s="23"/>
      <c r="BK1026" s="23"/>
      <c r="BL1026" s="45">
        <v>48653.65296353931</v>
      </c>
      <c r="BM1026" s="45">
        <v>1.454</v>
      </c>
      <c r="BN1026" s="23"/>
      <c r="BO1026" s="23"/>
      <c r="BP1026" s="23"/>
      <c r="BQ1026" s="23"/>
      <c r="BR1026" s="23"/>
      <c r="BS1026" s="45">
        <v>48653.65296353931</v>
      </c>
      <c r="BT1026" s="45">
        <v>0.71</v>
      </c>
      <c r="BU1026" s="23"/>
      <c r="BV1026" s="23"/>
      <c r="BW1026" s="23"/>
      <c r="BX1026" s="23"/>
      <c r="BY1026" s="23"/>
      <c r="BZ1026" s="23"/>
      <c r="CA1026" s="23"/>
    </row>
    <row r="1027" ht="15.75" customHeight="1">
      <c r="A1027" s="45">
        <v>47842.274823002874</v>
      </c>
      <c r="B1027" s="46">
        <v>0.042</v>
      </c>
      <c r="C1027" s="45"/>
      <c r="D1027" s="45"/>
      <c r="E1027" s="45"/>
      <c r="F1027" s="45"/>
      <c r="G1027" s="45"/>
      <c r="H1027" s="45">
        <v>47842.274823002874</v>
      </c>
      <c r="I1027" s="46">
        <v>0.054</v>
      </c>
      <c r="J1027" s="45"/>
      <c r="K1027" s="45"/>
      <c r="L1027" s="45"/>
      <c r="M1027" s="45"/>
      <c r="N1027" s="45"/>
      <c r="O1027" s="45">
        <v>47842.274823002874</v>
      </c>
      <c r="P1027" s="45">
        <v>0.004945116422632482</v>
      </c>
      <c r="Q1027" s="45"/>
      <c r="R1027" s="45"/>
      <c r="S1027" s="45"/>
      <c r="T1027" s="45"/>
      <c r="U1027" s="45"/>
      <c r="V1027" s="45">
        <v>47842.274823002874</v>
      </c>
      <c r="W1027" s="45">
        <v>0.006005941701873179</v>
      </c>
      <c r="X1027" s="45"/>
      <c r="Y1027" s="45"/>
      <c r="Z1027" s="45"/>
      <c r="AA1027" s="45"/>
      <c r="AB1027" s="45"/>
      <c r="AC1027" s="45">
        <v>47842.274823002874</v>
      </c>
      <c r="AD1027" s="45">
        <v>4135.4630862125505</v>
      </c>
      <c r="AE1027" s="45"/>
      <c r="AF1027" s="45"/>
      <c r="AG1027" s="45"/>
      <c r="AH1027" s="45"/>
      <c r="AI1027" s="45"/>
      <c r="AJ1027" s="45">
        <v>47842.274823002874</v>
      </c>
      <c r="AK1027" s="45">
        <v>0.01</v>
      </c>
      <c r="AL1027" s="45"/>
      <c r="AM1027" s="45"/>
      <c r="AN1027" s="45"/>
      <c r="AO1027" s="23"/>
      <c r="AP1027" s="23"/>
      <c r="AQ1027" s="45">
        <v>47842.274823002874</v>
      </c>
      <c r="AR1027" s="45">
        <v>0.002</v>
      </c>
      <c r="AS1027" s="23"/>
      <c r="AT1027" s="23"/>
      <c r="AU1027" s="23"/>
      <c r="AV1027" s="23"/>
      <c r="AW1027" s="23"/>
      <c r="AX1027" s="45">
        <v>47842.274823002874</v>
      </c>
      <c r="AY1027" s="23">
        <v>0.271</v>
      </c>
      <c r="AZ1027" s="23"/>
      <c r="BA1027" s="23"/>
      <c r="BB1027" s="23"/>
      <c r="BC1027" s="23"/>
      <c r="BD1027" s="23"/>
      <c r="BE1027" s="45">
        <v>47842.274823002874</v>
      </c>
      <c r="BF1027" s="45">
        <v>3.0</v>
      </c>
      <c r="BG1027" s="23"/>
      <c r="BH1027" s="23"/>
      <c r="BI1027" s="23"/>
      <c r="BJ1027" s="23"/>
      <c r="BK1027" s="23"/>
      <c r="BL1027" s="45">
        <v>47842.274823002874</v>
      </c>
      <c r="BM1027" s="45">
        <v>1.501</v>
      </c>
      <c r="BN1027" s="23"/>
      <c r="BO1027" s="23"/>
      <c r="BP1027" s="23"/>
      <c r="BQ1027" s="23"/>
      <c r="BR1027" s="23"/>
      <c r="BS1027" s="45">
        <v>47842.274823002874</v>
      </c>
      <c r="BT1027" s="45">
        <v>0.71</v>
      </c>
      <c r="BU1027" s="23"/>
      <c r="BV1027" s="23"/>
      <c r="BW1027" s="23"/>
      <c r="BX1027" s="23"/>
      <c r="BY1027" s="23"/>
      <c r="BZ1027" s="23"/>
      <c r="CA1027" s="23"/>
    </row>
    <row r="1028" ht="15.75" customHeight="1">
      <c r="A1028" s="45">
        <v>46683.23168436112</v>
      </c>
      <c r="B1028" s="46">
        <v>0.047</v>
      </c>
      <c r="C1028" s="45"/>
      <c r="D1028" s="45"/>
      <c r="E1028" s="45"/>
      <c r="F1028" s="45"/>
      <c r="G1028" s="45"/>
      <c r="H1028" s="45">
        <v>46683.23168436112</v>
      </c>
      <c r="I1028" s="46">
        <v>0.054</v>
      </c>
      <c r="J1028" s="45"/>
      <c r="K1028" s="45"/>
      <c r="L1028" s="45"/>
      <c r="M1028" s="45"/>
      <c r="N1028" s="45"/>
      <c r="O1028" s="45">
        <v>46683.23168436112</v>
      </c>
      <c r="P1028" s="45">
        <v>0.004425306829305023</v>
      </c>
      <c r="Q1028" s="45"/>
      <c r="R1028" s="45"/>
      <c r="S1028" s="45"/>
      <c r="T1028" s="45"/>
      <c r="U1028" s="45"/>
      <c r="V1028" s="45">
        <v>46683.23168436112</v>
      </c>
      <c r="W1028" s="45">
        <v>0.005797567954220315</v>
      </c>
      <c r="X1028" s="45"/>
      <c r="Y1028" s="45"/>
      <c r="Z1028" s="45"/>
      <c r="AA1028" s="45"/>
      <c r="AB1028" s="45"/>
      <c r="AC1028" s="45">
        <v>46683.23168436112</v>
      </c>
      <c r="AD1028" s="45">
        <v>4218.808824636699</v>
      </c>
      <c r="AE1028" s="45"/>
      <c r="AF1028" s="45"/>
      <c r="AG1028" s="45"/>
      <c r="AH1028" s="45"/>
      <c r="AI1028" s="45"/>
      <c r="AJ1028" s="45">
        <v>46683.23168436112</v>
      </c>
      <c r="AK1028" s="45">
        <v>0.01</v>
      </c>
      <c r="AL1028" s="45"/>
      <c r="AM1028" s="45"/>
      <c r="AN1028" s="45"/>
      <c r="AO1028" s="23"/>
      <c r="AP1028" s="23"/>
      <c r="AQ1028" s="45">
        <v>46683.23168436112</v>
      </c>
      <c r="AR1028" s="45">
        <v>0.002</v>
      </c>
      <c r="AS1028" s="23"/>
      <c r="AT1028" s="23"/>
      <c r="AU1028" s="23"/>
      <c r="AV1028" s="23"/>
      <c r="AW1028" s="23"/>
      <c r="AX1028" s="45">
        <v>46683.23168436112</v>
      </c>
      <c r="AY1028" s="23">
        <v>0.276</v>
      </c>
      <c r="AZ1028" s="23"/>
      <c r="BA1028" s="23"/>
      <c r="BB1028" s="23"/>
      <c r="BC1028" s="23"/>
      <c r="BD1028" s="23"/>
      <c r="BE1028" s="45">
        <v>46683.23168436112</v>
      </c>
      <c r="BF1028" s="45">
        <v>3.0</v>
      </c>
      <c r="BG1028" s="23"/>
      <c r="BH1028" s="23"/>
      <c r="BI1028" s="23"/>
      <c r="BJ1028" s="23"/>
      <c r="BK1028" s="23"/>
      <c r="BL1028" s="45">
        <v>46683.23168436112</v>
      </c>
      <c r="BM1028" s="45">
        <v>1.521</v>
      </c>
      <c r="BN1028" s="23"/>
      <c r="BO1028" s="23"/>
      <c r="BP1028" s="23"/>
      <c r="BQ1028" s="23"/>
      <c r="BR1028" s="23"/>
      <c r="BS1028" s="45">
        <v>46683.23168436112</v>
      </c>
      <c r="BT1028" s="45">
        <v>0.72</v>
      </c>
      <c r="BU1028" s="23"/>
      <c r="BV1028" s="23"/>
      <c r="BW1028" s="23"/>
      <c r="BX1028" s="23"/>
      <c r="BY1028" s="23"/>
      <c r="BZ1028" s="23"/>
      <c r="CA1028" s="23"/>
    </row>
    <row r="1029" ht="15.75" customHeight="1">
      <c r="A1029" s="45">
        <v>7339.158980457649</v>
      </c>
      <c r="B1029" s="46">
        <v>0.043</v>
      </c>
      <c r="C1029" s="45"/>
      <c r="D1029" s="45"/>
      <c r="E1029" s="45"/>
      <c r="F1029" s="45"/>
      <c r="G1029" s="45"/>
      <c r="H1029" s="45">
        <v>7339.158980457649</v>
      </c>
      <c r="I1029" s="46">
        <v>0.085</v>
      </c>
      <c r="J1029" s="45"/>
      <c r="K1029" s="45"/>
      <c r="L1029" s="45"/>
      <c r="M1029" s="45"/>
      <c r="N1029" s="45"/>
      <c r="O1029" s="45">
        <v>7339.158980457649</v>
      </c>
      <c r="P1029" s="45">
        <v>0.005594821710661804</v>
      </c>
      <c r="Q1029" s="45"/>
      <c r="R1029" s="45"/>
      <c r="S1029" s="45"/>
      <c r="T1029" s="45"/>
      <c r="U1029" s="45"/>
      <c r="V1029" s="45">
        <v>7339.158980457649</v>
      </c>
      <c r="W1029" s="45"/>
      <c r="X1029" s="45"/>
      <c r="Y1029" s="45"/>
      <c r="Z1029" s="45"/>
      <c r="AA1029" s="45"/>
      <c r="AB1029" s="45"/>
      <c r="AC1029" s="45">
        <v>7339.158980457649</v>
      </c>
      <c r="AD1029" s="45">
        <v>169.0133857963363</v>
      </c>
      <c r="AE1029" s="45"/>
      <c r="AF1029" s="45"/>
      <c r="AG1029" s="45"/>
      <c r="AH1029" s="45"/>
      <c r="AI1029" s="45"/>
      <c r="AJ1029" s="45">
        <v>7339.158980457649</v>
      </c>
      <c r="AK1029" s="45">
        <v>0.013</v>
      </c>
      <c r="AL1029" s="45"/>
      <c r="AM1029" s="45"/>
      <c r="AN1029" s="45"/>
      <c r="AO1029" s="23"/>
      <c r="AP1029" s="23"/>
      <c r="AQ1029" s="45">
        <v>7339.158980457649</v>
      </c>
      <c r="AR1029" s="45">
        <v>0.005</v>
      </c>
      <c r="AS1029" s="23"/>
      <c r="AT1029" s="23"/>
      <c r="AU1029" s="23"/>
      <c r="AV1029" s="23"/>
      <c r="AW1029" s="23"/>
      <c r="AX1029" s="45">
        <v>7339.158980457649</v>
      </c>
      <c r="AY1029" s="23"/>
      <c r="AZ1029" s="23"/>
      <c r="BA1029" s="23"/>
      <c r="BB1029" s="23"/>
      <c r="BC1029" s="23"/>
      <c r="BD1029" s="23"/>
      <c r="BE1029" s="45">
        <v>7339.158980457649</v>
      </c>
      <c r="BF1029" s="45"/>
      <c r="BG1029" s="23"/>
      <c r="BH1029" s="23"/>
      <c r="BI1029" s="23"/>
      <c r="BJ1029" s="23"/>
      <c r="BK1029" s="23"/>
      <c r="BL1029" s="45">
        <v>7339.158980457649</v>
      </c>
      <c r="BM1029" s="45">
        <v>0.583</v>
      </c>
      <c r="BN1029" s="23"/>
      <c r="BO1029" s="23"/>
      <c r="BP1029" s="23"/>
      <c r="BQ1029" s="23"/>
      <c r="BR1029" s="23"/>
      <c r="BS1029" s="45">
        <v>7339.158980457649</v>
      </c>
      <c r="BT1029" s="45">
        <v>0.447</v>
      </c>
      <c r="BU1029" s="23"/>
      <c r="BV1029" s="23"/>
      <c r="BW1029" s="23"/>
      <c r="BX1029" s="23"/>
      <c r="BY1029" s="23"/>
      <c r="BZ1029" s="23"/>
      <c r="CA1029" s="23"/>
    </row>
    <row r="1030" ht="15.75" customHeight="1">
      <c r="A1030" s="45">
        <v>7306.150203214444</v>
      </c>
      <c r="B1030" s="46">
        <v>0.05</v>
      </c>
      <c r="C1030" s="45"/>
      <c r="D1030" s="45"/>
      <c r="E1030" s="45"/>
      <c r="F1030" s="45"/>
      <c r="G1030" s="45"/>
      <c r="H1030" s="45">
        <v>7306.150203214444</v>
      </c>
      <c r="I1030" s="46">
        <v>0.077</v>
      </c>
      <c r="J1030" s="45"/>
      <c r="K1030" s="45"/>
      <c r="L1030" s="45"/>
      <c r="M1030" s="45"/>
      <c r="N1030" s="45"/>
      <c r="O1030" s="45">
        <v>7306.150203214444</v>
      </c>
      <c r="P1030" s="45">
        <v>0.005499461730997601</v>
      </c>
      <c r="Q1030" s="45"/>
      <c r="R1030" s="45"/>
      <c r="S1030" s="45"/>
      <c r="T1030" s="45"/>
      <c r="U1030" s="45"/>
      <c r="V1030" s="45">
        <v>7306.150203214444</v>
      </c>
      <c r="W1030" s="45"/>
      <c r="X1030" s="45"/>
      <c r="Y1030" s="45"/>
      <c r="Z1030" s="45"/>
      <c r="AA1030" s="45"/>
      <c r="AB1030" s="45"/>
      <c r="AC1030" s="45">
        <v>7306.150203214444</v>
      </c>
      <c r="AD1030" s="45">
        <v>176.29782672438554</v>
      </c>
      <c r="AE1030" s="45"/>
      <c r="AF1030" s="45"/>
      <c r="AG1030" s="45"/>
      <c r="AH1030" s="45"/>
      <c r="AI1030" s="45"/>
      <c r="AJ1030" s="45">
        <v>7306.150203214444</v>
      </c>
      <c r="AK1030" s="45">
        <v>0.012</v>
      </c>
      <c r="AL1030" s="45"/>
      <c r="AM1030" s="45"/>
      <c r="AN1030" s="45"/>
      <c r="AO1030" s="23"/>
      <c r="AP1030" s="23"/>
      <c r="AQ1030" s="45">
        <v>7306.150203214444</v>
      </c>
      <c r="AR1030" s="45">
        <v>0.006</v>
      </c>
      <c r="AS1030" s="23"/>
      <c r="AT1030" s="23"/>
      <c r="AU1030" s="23"/>
      <c r="AV1030" s="23"/>
      <c r="AW1030" s="23"/>
      <c r="AX1030" s="45">
        <v>7306.150203214444</v>
      </c>
      <c r="AY1030" s="23"/>
      <c r="AZ1030" s="23"/>
      <c r="BA1030" s="23"/>
      <c r="BB1030" s="23"/>
      <c r="BC1030" s="23"/>
      <c r="BD1030" s="23"/>
      <c r="BE1030" s="45">
        <v>7306.150203214444</v>
      </c>
      <c r="BF1030" s="45"/>
      <c r="BG1030" s="23"/>
      <c r="BH1030" s="23"/>
      <c r="BI1030" s="23"/>
      <c r="BJ1030" s="23"/>
      <c r="BK1030" s="23"/>
      <c r="BL1030" s="45">
        <v>7306.150203214444</v>
      </c>
      <c r="BM1030" s="45">
        <v>0.629</v>
      </c>
      <c r="BN1030" s="23"/>
      <c r="BO1030" s="23"/>
      <c r="BP1030" s="23"/>
      <c r="BQ1030" s="23"/>
      <c r="BR1030" s="23"/>
      <c r="BS1030" s="45">
        <v>7306.150203214444</v>
      </c>
      <c r="BT1030" s="45">
        <v>0.566</v>
      </c>
      <c r="BU1030" s="23"/>
      <c r="BV1030" s="23"/>
      <c r="BW1030" s="23"/>
      <c r="BX1030" s="23"/>
      <c r="BY1030" s="23"/>
      <c r="BZ1030" s="23"/>
      <c r="CA1030" s="23"/>
    </row>
    <row r="1031" ht="15.75" customHeight="1">
      <c r="A1031" s="45">
        <v>7328.518083979316</v>
      </c>
      <c r="B1031" s="46">
        <v>0.048</v>
      </c>
      <c r="C1031" s="45"/>
      <c r="D1031" s="45"/>
      <c r="E1031" s="45"/>
      <c r="F1031" s="45"/>
      <c r="G1031" s="45"/>
      <c r="H1031" s="45">
        <v>7328.518083979316</v>
      </c>
      <c r="I1031" s="46">
        <v>0.068</v>
      </c>
      <c r="J1031" s="45"/>
      <c r="K1031" s="45"/>
      <c r="L1031" s="45"/>
      <c r="M1031" s="45"/>
      <c r="N1031" s="45"/>
      <c r="O1031" s="45">
        <v>7328.518083979316</v>
      </c>
      <c r="P1031" s="45">
        <v>0.0052488988376613345</v>
      </c>
      <c r="Q1031" s="45"/>
      <c r="R1031" s="45"/>
      <c r="S1031" s="45"/>
      <c r="T1031" s="45"/>
      <c r="U1031" s="45"/>
      <c r="V1031" s="45">
        <v>7328.518083979316</v>
      </c>
      <c r="W1031" s="45">
        <v>0.011918123276131485</v>
      </c>
      <c r="X1031" s="45"/>
      <c r="Y1031" s="45"/>
      <c r="Z1031" s="45"/>
      <c r="AA1031" s="45"/>
      <c r="AB1031" s="45"/>
      <c r="AC1031" s="45">
        <v>7328.518083979316</v>
      </c>
      <c r="AD1031" s="45">
        <v>240.22420309662857</v>
      </c>
      <c r="AE1031" s="45"/>
      <c r="AF1031" s="45"/>
      <c r="AG1031" s="45"/>
      <c r="AH1031" s="45"/>
      <c r="AI1031" s="45"/>
      <c r="AJ1031" s="45">
        <v>7328.518083979316</v>
      </c>
      <c r="AK1031" s="45">
        <v>0.01</v>
      </c>
      <c r="AL1031" s="45"/>
      <c r="AM1031" s="45"/>
      <c r="AN1031" s="45"/>
      <c r="AO1031" s="23"/>
      <c r="AP1031" s="23"/>
      <c r="AQ1031" s="45">
        <v>7328.518083979316</v>
      </c>
      <c r="AR1031" s="45">
        <v>0.006</v>
      </c>
      <c r="AS1031" s="23"/>
      <c r="AT1031" s="23"/>
      <c r="AU1031" s="23"/>
      <c r="AV1031" s="23"/>
      <c r="AW1031" s="23"/>
      <c r="AX1031" s="45">
        <v>7328.518083979316</v>
      </c>
      <c r="AY1031" s="23"/>
      <c r="AZ1031" s="23"/>
      <c r="BA1031" s="23"/>
      <c r="BB1031" s="23"/>
      <c r="BC1031" s="23"/>
      <c r="BD1031" s="23"/>
      <c r="BE1031" s="45">
        <v>7328.518083979316</v>
      </c>
      <c r="BF1031" s="45"/>
      <c r="BG1031" s="23"/>
      <c r="BH1031" s="23"/>
      <c r="BI1031" s="23"/>
      <c r="BJ1031" s="23"/>
      <c r="BK1031" s="23"/>
      <c r="BL1031" s="45">
        <v>7328.518083979316</v>
      </c>
      <c r="BM1031" s="45">
        <v>0.697</v>
      </c>
      <c r="BN1031" s="23"/>
      <c r="BO1031" s="23"/>
      <c r="BP1031" s="23"/>
      <c r="BQ1031" s="23"/>
      <c r="BR1031" s="23"/>
      <c r="BS1031" s="45">
        <v>7328.518083979316</v>
      </c>
      <c r="BT1031" s="45">
        <v>0.594</v>
      </c>
      <c r="BU1031" s="23"/>
      <c r="BV1031" s="23"/>
      <c r="BW1031" s="23"/>
      <c r="BX1031" s="23"/>
      <c r="BY1031" s="23"/>
      <c r="BZ1031" s="23"/>
      <c r="CA1031" s="23"/>
    </row>
    <row r="1032" ht="15.75" customHeight="1">
      <c r="A1032" s="45">
        <v>7438.468974198145</v>
      </c>
      <c r="B1032" s="46">
        <v>0.052</v>
      </c>
      <c r="C1032" s="45"/>
      <c r="D1032" s="45"/>
      <c r="E1032" s="45"/>
      <c r="F1032" s="45"/>
      <c r="G1032" s="45"/>
      <c r="H1032" s="45">
        <v>7438.468974198145</v>
      </c>
      <c r="I1032" s="46">
        <v>0.062</v>
      </c>
      <c r="J1032" s="45"/>
      <c r="K1032" s="45"/>
      <c r="L1032" s="45"/>
      <c r="M1032" s="45"/>
      <c r="N1032" s="45"/>
      <c r="O1032" s="45">
        <v>7438.468974198145</v>
      </c>
      <c r="P1032" s="45">
        <v>0.004788577085867367</v>
      </c>
      <c r="Q1032" s="45"/>
      <c r="R1032" s="45"/>
      <c r="S1032" s="45"/>
      <c r="T1032" s="45"/>
      <c r="U1032" s="45"/>
      <c r="V1032" s="45">
        <v>7438.468974198145</v>
      </c>
      <c r="W1032" s="45">
        <v>0.010643195427531333</v>
      </c>
      <c r="X1032" s="45"/>
      <c r="Y1032" s="45"/>
      <c r="Z1032" s="45"/>
      <c r="AA1032" s="45"/>
      <c r="AB1032" s="45"/>
      <c r="AC1032" s="45">
        <v>7438.468974198145</v>
      </c>
      <c r="AD1032" s="45">
        <v>231.15669174593842</v>
      </c>
      <c r="AE1032" s="45"/>
      <c r="AF1032" s="45"/>
      <c r="AG1032" s="45"/>
      <c r="AH1032" s="45"/>
      <c r="AI1032" s="45"/>
      <c r="AJ1032" s="45">
        <v>7438.468974198145</v>
      </c>
      <c r="AK1032" s="45">
        <v>0.01</v>
      </c>
      <c r="AL1032" s="45"/>
      <c r="AM1032" s="45"/>
      <c r="AN1032" s="45"/>
      <c r="AO1032" s="23"/>
      <c r="AP1032" s="23"/>
      <c r="AQ1032" s="45">
        <v>7438.468974198145</v>
      </c>
      <c r="AR1032" s="45">
        <v>0.005</v>
      </c>
      <c r="AS1032" s="23"/>
      <c r="AT1032" s="23"/>
      <c r="AU1032" s="23"/>
      <c r="AV1032" s="23"/>
      <c r="AW1032" s="23"/>
      <c r="AX1032" s="45">
        <v>7438.468974198145</v>
      </c>
      <c r="AY1032" s="23"/>
      <c r="AZ1032" s="23"/>
      <c r="BA1032" s="23"/>
      <c r="BB1032" s="23"/>
      <c r="BC1032" s="23"/>
      <c r="BD1032" s="23"/>
      <c r="BE1032" s="45">
        <v>7438.468974198145</v>
      </c>
      <c r="BF1032" s="45">
        <v>17.0</v>
      </c>
      <c r="BG1032" s="23"/>
      <c r="BH1032" s="23"/>
      <c r="BI1032" s="23"/>
      <c r="BJ1032" s="23"/>
      <c r="BK1032" s="23"/>
      <c r="BL1032" s="45">
        <v>7438.468974198145</v>
      </c>
      <c r="BM1032" s="45">
        <v>0.721</v>
      </c>
      <c r="BN1032" s="23"/>
      <c r="BO1032" s="23"/>
      <c r="BP1032" s="23"/>
      <c r="BQ1032" s="23"/>
      <c r="BR1032" s="23"/>
      <c r="BS1032" s="45">
        <v>7438.468974198145</v>
      </c>
      <c r="BT1032" s="45">
        <v>0.655</v>
      </c>
      <c r="BU1032" s="23"/>
      <c r="BV1032" s="23"/>
      <c r="BW1032" s="23"/>
      <c r="BX1032" s="23"/>
      <c r="BY1032" s="23"/>
      <c r="BZ1032" s="23"/>
      <c r="CA1032" s="23"/>
    </row>
    <row r="1033" ht="15.75" customHeight="1">
      <c r="A1033" s="45">
        <v>7535.478939533298</v>
      </c>
      <c r="B1033" s="46">
        <v>0.052</v>
      </c>
      <c r="C1033" s="45"/>
      <c r="D1033" s="45"/>
      <c r="E1033" s="45"/>
      <c r="F1033" s="45"/>
      <c r="G1033" s="45"/>
      <c r="H1033" s="45">
        <v>7535.478939533298</v>
      </c>
      <c r="I1033" s="46">
        <v>0.059</v>
      </c>
      <c r="J1033" s="45"/>
      <c r="K1033" s="45"/>
      <c r="L1033" s="45"/>
      <c r="M1033" s="45"/>
      <c r="N1033" s="45"/>
      <c r="O1033" s="45">
        <v>7535.478939533298</v>
      </c>
      <c r="P1033" s="45">
        <v>0.004724162440362773</v>
      </c>
      <c r="Q1033" s="45"/>
      <c r="R1033" s="45"/>
      <c r="S1033" s="45"/>
      <c r="T1033" s="45"/>
      <c r="U1033" s="45"/>
      <c r="V1033" s="45">
        <v>7535.478939533298</v>
      </c>
      <c r="W1033" s="45">
        <v>0.010575732448032516</v>
      </c>
      <c r="X1033" s="45"/>
      <c r="Y1033" s="45"/>
      <c r="Z1033" s="45"/>
      <c r="AA1033" s="45"/>
      <c r="AB1033" s="45"/>
      <c r="AC1033" s="45">
        <v>7535.478939533298</v>
      </c>
      <c r="AD1033" s="45">
        <v>281.16495590131564</v>
      </c>
      <c r="AE1033" s="45"/>
      <c r="AF1033" s="45"/>
      <c r="AG1033" s="45"/>
      <c r="AH1033" s="45"/>
      <c r="AI1033" s="45"/>
      <c r="AJ1033" s="45">
        <v>7535.478939533298</v>
      </c>
      <c r="AK1033" s="45">
        <v>0.01</v>
      </c>
      <c r="AL1033" s="45"/>
      <c r="AM1033" s="45"/>
      <c r="AN1033" s="45"/>
      <c r="AO1033" s="23"/>
      <c r="AP1033" s="23"/>
      <c r="AQ1033" s="45">
        <v>7535.478939533298</v>
      </c>
      <c r="AR1033" s="45">
        <v>0.005</v>
      </c>
      <c r="AS1033" s="23"/>
      <c r="AT1033" s="23"/>
      <c r="AU1033" s="23"/>
      <c r="AV1033" s="23"/>
      <c r="AW1033" s="23"/>
      <c r="AX1033" s="45">
        <v>7535.478939533298</v>
      </c>
      <c r="AY1033" s="23"/>
      <c r="AZ1033" s="23"/>
      <c r="BA1033" s="23"/>
      <c r="BB1033" s="23"/>
      <c r="BC1033" s="23"/>
      <c r="BD1033" s="23"/>
      <c r="BE1033" s="45">
        <v>7535.478939533298</v>
      </c>
      <c r="BF1033" s="45">
        <v>17.0</v>
      </c>
      <c r="BG1033" s="23"/>
      <c r="BH1033" s="23"/>
      <c r="BI1033" s="23"/>
      <c r="BJ1033" s="23"/>
      <c r="BK1033" s="23"/>
      <c r="BL1033" s="45">
        <v>7535.478939533298</v>
      </c>
      <c r="BM1033" s="45">
        <v>0.782</v>
      </c>
      <c r="BN1033" s="23"/>
      <c r="BO1033" s="23"/>
      <c r="BP1033" s="23"/>
      <c r="BQ1033" s="23"/>
      <c r="BR1033" s="23"/>
      <c r="BS1033" s="45">
        <v>7535.478939533298</v>
      </c>
      <c r="BT1033" s="45">
        <v>0.727</v>
      </c>
      <c r="BU1033" s="23"/>
      <c r="BV1033" s="23"/>
      <c r="BW1033" s="23"/>
      <c r="BX1033" s="23"/>
      <c r="BY1033" s="23"/>
      <c r="BZ1033" s="23"/>
      <c r="CA1033" s="23"/>
    </row>
    <row r="1034" ht="15.75" customHeight="1">
      <c r="A1034" s="45">
        <v>7520.034504078757</v>
      </c>
      <c r="B1034" s="46">
        <v>0.056</v>
      </c>
      <c r="C1034" s="45"/>
      <c r="D1034" s="45"/>
      <c r="E1034" s="45"/>
      <c r="F1034" s="45"/>
      <c r="G1034" s="45"/>
      <c r="H1034" s="45">
        <v>7520.034504078757</v>
      </c>
      <c r="I1034" s="46">
        <v>0.056</v>
      </c>
      <c r="J1034" s="45"/>
      <c r="K1034" s="45"/>
      <c r="L1034" s="45"/>
      <c r="M1034" s="45"/>
      <c r="N1034" s="45"/>
      <c r="O1034" s="45">
        <v>7520.034504078757</v>
      </c>
      <c r="P1034" s="45"/>
      <c r="Q1034" s="45"/>
      <c r="R1034" s="45"/>
      <c r="S1034" s="45"/>
      <c r="T1034" s="45"/>
      <c r="U1034" s="45"/>
      <c r="V1034" s="45">
        <v>7520.034504078757</v>
      </c>
      <c r="W1034" s="45"/>
      <c r="X1034" s="45"/>
      <c r="Y1034" s="45"/>
      <c r="Z1034" s="45"/>
      <c r="AA1034" s="45"/>
      <c r="AB1034" s="45"/>
      <c r="AC1034" s="45">
        <v>7520.034504078757</v>
      </c>
      <c r="AD1034" s="45">
        <v>351.57199985367095</v>
      </c>
      <c r="AE1034" s="45"/>
      <c r="AF1034" s="45"/>
      <c r="AG1034" s="45"/>
      <c r="AH1034" s="45"/>
      <c r="AI1034" s="45"/>
      <c r="AJ1034" s="45">
        <v>7520.034504078757</v>
      </c>
      <c r="AK1034" s="45">
        <v>0.009</v>
      </c>
      <c r="AL1034" s="45"/>
      <c r="AM1034" s="45"/>
      <c r="AN1034" s="45"/>
      <c r="AO1034" s="23"/>
      <c r="AP1034" s="23"/>
      <c r="AQ1034" s="45">
        <v>7520.034504078757</v>
      </c>
      <c r="AR1034" s="45">
        <v>0.005</v>
      </c>
      <c r="AS1034" s="23"/>
      <c r="AT1034" s="23"/>
      <c r="AU1034" s="23"/>
      <c r="AV1034" s="23"/>
      <c r="AW1034" s="23"/>
      <c r="AX1034" s="45">
        <v>7520.034504078757</v>
      </c>
      <c r="AY1034" s="23">
        <v>0.354</v>
      </c>
      <c r="AZ1034" s="23"/>
      <c r="BA1034" s="23"/>
      <c r="BB1034" s="23"/>
      <c r="BC1034" s="23"/>
      <c r="BD1034" s="23"/>
      <c r="BE1034" s="45">
        <v>7520.034504078757</v>
      </c>
      <c r="BF1034" s="45">
        <v>17.0</v>
      </c>
      <c r="BG1034" s="23"/>
      <c r="BH1034" s="23"/>
      <c r="BI1034" s="23"/>
      <c r="BJ1034" s="23"/>
      <c r="BK1034" s="23"/>
      <c r="BL1034" s="45">
        <v>7520.034504078757</v>
      </c>
      <c r="BM1034" s="45">
        <v>0.815</v>
      </c>
      <c r="BN1034" s="23"/>
      <c r="BO1034" s="23"/>
      <c r="BP1034" s="23"/>
      <c r="BQ1034" s="23"/>
      <c r="BR1034" s="23"/>
      <c r="BS1034" s="45">
        <v>7520.034504078757</v>
      </c>
      <c r="BT1034" s="45">
        <v>0.735</v>
      </c>
      <c r="BU1034" s="23"/>
      <c r="BV1034" s="23"/>
      <c r="BW1034" s="23"/>
      <c r="BX1034" s="23"/>
      <c r="BY1034" s="23"/>
      <c r="BZ1034" s="23"/>
      <c r="CA1034" s="23"/>
    </row>
    <row r="1035" ht="15.75" customHeight="1">
      <c r="A1035" s="45">
        <v>7504.349731970676</v>
      </c>
      <c r="B1035" s="46">
        <v>0.061</v>
      </c>
      <c r="C1035" s="45"/>
      <c r="D1035" s="45"/>
      <c r="E1035" s="45"/>
      <c r="F1035" s="45"/>
      <c r="G1035" s="45"/>
      <c r="H1035" s="45">
        <v>7504.349731970676</v>
      </c>
      <c r="I1035" s="46">
        <v>0.06</v>
      </c>
      <c r="J1035" s="45"/>
      <c r="K1035" s="45"/>
      <c r="L1035" s="45"/>
      <c r="M1035" s="45"/>
      <c r="N1035" s="45"/>
      <c r="O1035" s="45">
        <v>7504.349731970676</v>
      </c>
      <c r="P1035" s="45"/>
      <c r="Q1035" s="45"/>
      <c r="R1035" s="45"/>
      <c r="S1035" s="45"/>
      <c r="T1035" s="45"/>
      <c r="U1035" s="45"/>
      <c r="V1035" s="45">
        <v>7504.349731970676</v>
      </c>
      <c r="W1035" s="45"/>
      <c r="X1035" s="45"/>
      <c r="Y1035" s="45"/>
      <c r="Z1035" s="45"/>
      <c r="AA1035" s="45"/>
      <c r="AB1035" s="45"/>
      <c r="AC1035" s="45">
        <v>7504.349731970676</v>
      </c>
      <c r="AD1035" s="45">
        <v>433.908530370062</v>
      </c>
      <c r="AE1035" s="45"/>
      <c r="AF1035" s="45"/>
      <c r="AG1035" s="45"/>
      <c r="AH1035" s="45"/>
      <c r="AI1035" s="45"/>
      <c r="AJ1035" s="45">
        <v>7504.349731970676</v>
      </c>
      <c r="AK1035" s="45">
        <v>0.009</v>
      </c>
      <c r="AL1035" s="45"/>
      <c r="AM1035" s="45"/>
      <c r="AN1035" s="45"/>
      <c r="AO1035" s="23"/>
      <c r="AP1035" s="23"/>
      <c r="AQ1035" s="45">
        <v>7504.349731970676</v>
      </c>
      <c r="AR1035" s="45">
        <v>0.005</v>
      </c>
      <c r="AS1035" s="23"/>
      <c r="AT1035" s="23"/>
      <c r="AU1035" s="23"/>
      <c r="AV1035" s="23"/>
      <c r="AW1035" s="23"/>
      <c r="AX1035" s="45">
        <v>7504.349731970676</v>
      </c>
      <c r="AY1035" s="23">
        <v>0.311</v>
      </c>
      <c r="AZ1035" s="23"/>
      <c r="BA1035" s="23"/>
      <c r="BB1035" s="23"/>
      <c r="BC1035" s="23"/>
      <c r="BD1035" s="23"/>
      <c r="BE1035" s="45">
        <v>7504.349731970676</v>
      </c>
      <c r="BF1035" s="45">
        <v>17.0</v>
      </c>
      <c r="BG1035" s="23"/>
      <c r="BH1035" s="23"/>
      <c r="BI1035" s="23"/>
      <c r="BJ1035" s="23"/>
      <c r="BK1035" s="23"/>
      <c r="BL1035" s="45">
        <v>7504.349731970676</v>
      </c>
      <c r="BM1035" s="45">
        <v>0.85</v>
      </c>
      <c r="BN1035" s="23"/>
      <c r="BO1035" s="23"/>
      <c r="BP1035" s="23"/>
      <c r="BQ1035" s="23"/>
      <c r="BR1035" s="23"/>
      <c r="BS1035" s="45">
        <v>7504.349731970676</v>
      </c>
      <c r="BT1035" s="45">
        <v>0.781</v>
      </c>
      <c r="BU1035" s="23"/>
      <c r="BV1035" s="23"/>
      <c r="BW1035" s="23"/>
      <c r="BX1035" s="23"/>
      <c r="BY1035" s="23"/>
      <c r="BZ1035" s="23"/>
      <c r="CA1035" s="23"/>
    </row>
    <row r="1036" ht="15.75" customHeight="1">
      <c r="A1036" s="45">
        <v>7510.65092609824</v>
      </c>
      <c r="B1036" s="46">
        <v>0.064</v>
      </c>
      <c r="C1036" s="45"/>
      <c r="D1036" s="45"/>
      <c r="E1036" s="45"/>
      <c r="F1036" s="45"/>
      <c r="G1036" s="45"/>
      <c r="H1036" s="45">
        <v>7510.65092609824</v>
      </c>
      <c r="I1036" s="46">
        <v>0.066</v>
      </c>
      <c r="J1036" s="45"/>
      <c r="K1036" s="45"/>
      <c r="L1036" s="45"/>
      <c r="M1036" s="45"/>
      <c r="N1036" s="45"/>
      <c r="O1036" s="45">
        <v>7510.65092609824</v>
      </c>
      <c r="P1036" s="45">
        <v>0.00428588607531903</v>
      </c>
      <c r="Q1036" s="45"/>
      <c r="R1036" s="45"/>
      <c r="S1036" s="45"/>
      <c r="T1036" s="45"/>
      <c r="U1036" s="45"/>
      <c r="V1036" s="45">
        <v>7510.65092609824</v>
      </c>
      <c r="W1036" s="45">
        <v>0.009923874511468167</v>
      </c>
      <c r="X1036" s="45"/>
      <c r="Y1036" s="45"/>
      <c r="Z1036" s="45"/>
      <c r="AA1036" s="45"/>
      <c r="AB1036" s="45"/>
      <c r="AC1036" s="45">
        <v>7510.65092609824</v>
      </c>
      <c r="AD1036" s="45">
        <v>503.0901492936325</v>
      </c>
      <c r="AE1036" s="45"/>
      <c r="AF1036" s="45"/>
      <c r="AG1036" s="45"/>
      <c r="AH1036" s="45"/>
      <c r="AI1036" s="45"/>
      <c r="AJ1036" s="45">
        <v>7510.65092609824</v>
      </c>
      <c r="AK1036" s="45">
        <v>0.01</v>
      </c>
      <c r="AL1036" s="45"/>
      <c r="AM1036" s="45"/>
      <c r="AN1036" s="45"/>
      <c r="AO1036" s="23"/>
      <c r="AP1036" s="23"/>
      <c r="AQ1036" s="45">
        <v>7510.65092609824</v>
      </c>
      <c r="AR1036" s="45">
        <v>0.004</v>
      </c>
      <c r="AS1036" s="23"/>
      <c r="AT1036" s="23"/>
      <c r="AU1036" s="23"/>
      <c r="AV1036" s="23"/>
      <c r="AW1036" s="23"/>
      <c r="AX1036" s="45">
        <v>7510.65092609824</v>
      </c>
      <c r="AY1036" s="23">
        <v>0.302</v>
      </c>
      <c r="AZ1036" s="23"/>
      <c r="BA1036" s="23"/>
      <c r="BB1036" s="23"/>
      <c r="BC1036" s="23"/>
      <c r="BD1036" s="23"/>
      <c r="BE1036" s="45">
        <v>7510.65092609824</v>
      </c>
      <c r="BF1036" s="45">
        <v>17.0</v>
      </c>
      <c r="BG1036" s="23"/>
      <c r="BH1036" s="23"/>
      <c r="BI1036" s="23"/>
      <c r="BJ1036" s="23"/>
      <c r="BK1036" s="23"/>
      <c r="BL1036" s="45">
        <v>7510.65092609824</v>
      </c>
      <c r="BM1036" s="45">
        <v>0.933</v>
      </c>
      <c r="BN1036" s="23"/>
      <c r="BO1036" s="23"/>
      <c r="BP1036" s="23"/>
      <c r="BQ1036" s="23"/>
      <c r="BR1036" s="23"/>
      <c r="BS1036" s="45">
        <v>7510.65092609824</v>
      </c>
      <c r="BT1036" s="45">
        <v>0.788</v>
      </c>
      <c r="BU1036" s="23"/>
      <c r="BV1036" s="23"/>
      <c r="BW1036" s="23"/>
      <c r="BX1036" s="23"/>
      <c r="BY1036" s="23"/>
      <c r="BZ1036" s="23"/>
      <c r="CA1036" s="23"/>
    </row>
    <row r="1037" ht="15.75" customHeight="1">
      <c r="A1037" s="45">
        <v>7456.786695327422</v>
      </c>
      <c r="B1037" s="46">
        <v>0.066</v>
      </c>
      <c r="C1037" s="45"/>
      <c r="D1037" s="45"/>
      <c r="E1037" s="45"/>
      <c r="F1037" s="45"/>
      <c r="G1037" s="45"/>
      <c r="H1037" s="45">
        <v>7456.786695327422</v>
      </c>
      <c r="I1037" s="46">
        <v>0.072</v>
      </c>
      <c r="J1037" s="45"/>
      <c r="K1037" s="45"/>
      <c r="L1037" s="45"/>
      <c r="M1037" s="45"/>
      <c r="N1037" s="45"/>
      <c r="O1037" s="45">
        <v>7456.786695327422</v>
      </c>
      <c r="P1037" s="45">
        <v>0.004538363819196989</v>
      </c>
      <c r="Q1037" s="45"/>
      <c r="R1037" s="45"/>
      <c r="S1037" s="45"/>
      <c r="T1037" s="45"/>
      <c r="U1037" s="45"/>
      <c r="V1037" s="45">
        <v>7456.786695327422</v>
      </c>
      <c r="W1037" s="45">
        <v>0.01012972806753716</v>
      </c>
      <c r="X1037" s="45"/>
      <c r="Y1037" s="45"/>
      <c r="Z1037" s="45"/>
      <c r="AA1037" s="45"/>
      <c r="AB1037" s="45"/>
      <c r="AC1037" s="45">
        <v>7456.786695327422</v>
      </c>
      <c r="AD1037" s="45">
        <v>438.3364803697128</v>
      </c>
      <c r="AE1037" s="45"/>
      <c r="AF1037" s="45"/>
      <c r="AG1037" s="45"/>
      <c r="AH1037" s="45"/>
      <c r="AI1037" s="45"/>
      <c r="AJ1037" s="45">
        <v>7456.786695327422</v>
      </c>
      <c r="AK1037" s="45">
        <v>0.009</v>
      </c>
      <c r="AL1037" s="45"/>
      <c r="AM1037" s="45"/>
      <c r="AN1037" s="45"/>
      <c r="AO1037" s="23"/>
      <c r="AP1037" s="23"/>
      <c r="AQ1037" s="45">
        <v>7456.786695327422</v>
      </c>
      <c r="AR1037" s="45">
        <v>0.004</v>
      </c>
      <c r="AS1037" s="23"/>
      <c r="AT1037" s="23"/>
      <c r="AU1037" s="23"/>
      <c r="AV1037" s="23"/>
      <c r="AW1037" s="23"/>
      <c r="AX1037" s="45">
        <v>7456.786695327422</v>
      </c>
      <c r="AY1037" s="23">
        <v>0.325</v>
      </c>
      <c r="AZ1037" s="23"/>
      <c r="BA1037" s="23"/>
      <c r="BB1037" s="23"/>
      <c r="BC1037" s="23"/>
      <c r="BD1037" s="23"/>
      <c r="BE1037" s="45">
        <v>7456.786695327422</v>
      </c>
      <c r="BF1037" s="45">
        <v>17.0</v>
      </c>
      <c r="BG1037" s="23"/>
      <c r="BH1037" s="23"/>
      <c r="BI1037" s="23"/>
      <c r="BJ1037" s="23"/>
      <c r="BK1037" s="23"/>
      <c r="BL1037" s="45">
        <v>7456.786695327422</v>
      </c>
      <c r="BM1037" s="45">
        <v>0.953</v>
      </c>
      <c r="BN1037" s="23"/>
      <c r="BO1037" s="23"/>
      <c r="BP1037" s="23"/>
      <c r="BQ1037" s="23"/>
      <c r="BR1037" s="23"/>
      <c r="BS1037" s="45">
        <v>7456.786695327422</v>
      </c>
      <c r="BT1037" s="45">
        <v>0.81</v>
      </c>
      <c r="BU1037" s="23"/>
      <c r="BV1037" s="23"/>
      <c r="BW1037" s="23"/>
      <c r="BX1037" s="23"/>
      <c r="BY1037" s="23"/>
      <c r="BZ1037" s="23"/>
      <c r="CA1037" s="23"/>
    </row>
    <row r="1038" ht="15.75" customHeight="1">
      <c r="A1038" s="45">
        <v>7441.741230812761</v>
      </c>
      <c r="B1038" s="46">
        <v>0.071</v>
      </c>
      <c r="C1038" s="45"/>
      <c r="D1038" s="45"/>
      <c r="E1038" s="45"/>
      <c r="F1038" s="45"/>
      <c r="G1038" s="45"/>
      <c r="H1038" s="45">
        <v>7441.741230812761</v>
      </c>
      <c r="I1038" s="46">
        <v>0.056</v>
      </c>
      <c r="J1038" s="45"/>
      <c r="K1038" s="45"/>
      <c r="L1038" s="45"/>
      <c r="M1038" s="45"/>
      <c r="N1038" s="45"/>
      <c r="O1038" s="45">
        <v>7441.741230812761</v>
      </c>
      <c r="P1038" s="45"/>
      <c r="Q1038" s="45"/>
      <c r="R1038" s="45"/>
      <c r="S1038" s="45"/>
      <c r="T1038" s="45"/>
      <c r="U1038" s="45"/>
      <c r="V1038" s="45">
        <v>7441.741230812761</v>
      </c>
      <c r="W1038" s="45"/>
      <c r="X1038" s="45"/>
      <c r="Y1038" s="45"/>
      <c r="Z1038" s="45"/>
      <c r="AA1038" s="45"/>
      <c r="AB1038" s="45"/>
      <c r="AC1038" s="45">
        <v>7441.741230812761</v>
      </c>
      <c r="AD1038" s="45">
        <v>332.6417664920677</v>
      </c>
      <c r="AE1038" s="45"/>
      <c r="AF1038" s="45"/>
      <c r="AG1038" s="45"/>
      <c r="AH1038" s="45"/>
      <c r="AI1038" s="45"/>
      <c r="AJ1038" s="45">
        <v>7441.741230812761</v>
      </c>
      <c r="AK1038" s="45">
        <v>0.009</v>
      </c>
      <c r="AL1038" s="45"/>
      <c r="AM1038" s="45"/>
      <c r="AN1038" s="45"/>
      <c r="AO1038" s="23"/>
      <c r="AP1038" s="23"/>
      <c r="AQ1038" s="45">
        <v>7441.741230812761</v>
      </c>
      <c r="AR1038" s="45">
        <v>0.004</v>
      </c>
      <c r="AS1038" s="23"/>
      <c r="AT1038" s="23"/>
      <c r="AU1038" s="23"/>
      <c r="AV1038" s="23"/>
      <c r="AW1038" s="23"/>
      <c r="AX1038" s="45">
        <v>7441.741230812761</v>
      </c>
      <c r="AY1038" s="23">
        <v>0.31</v>
      </c>
      <c r="AZ1038" s="23"/>
      <c r="BA1038" s="23"/>
      <c r="BB1038" s="23"/>
      <c r="BC1038" s="23"/>
      <c r="BD1038" s="23"/>
      <c r="BE1038" s="45">
        <v>7441.741230812761</v>
      </c>
      <c r="BF1038" s="45">
        <v>14.0</v>
      </c>
      <c r="BG1038" s="23"/>
      <c r="BH1038" s="23"/>
      <c r="BI1038" s="23"/>
      <c r="BJ1038" s="23"/>
      <c r="BK1038" s="23"/>
      <c r="BL1038" s="45">
        <v>7441.741230812761</v>
      </c>
      <c r="BM1038" s="45">
        <v>0.995</v>
      </c>
      <c r="BN1038" s="23"/>
      <c r="BO1038" s="23"/>
      <c r="BP1038" s="23"/>
      <c r="BQ1038" s="23"/>
      <c r="BR1038" s="23"/>
      <c r="BS1038" s="45">
        <v>7441.741230812761</v>
      </c>
      <c r="BT1038" s="45">
        <v>0.816</v>
      </c>
      <c r="BU1038" s="23"/>
      <c r="BV1038" s="23"/>
      <c r="BW1038" s="23"/>
      <c r="BX1038" s="23"/>
      <c r="BY1038" s="23"/>
      <c r="BZ1038" s="23"/>
      <c r="CA1038" s="23"/>
    </row>
    <row r="1039" ht="15.75" customHeight="1">
      <c r="A1039" s="45">
        <v>7468.0685425402435</v>
      </c>
      <c r="B1039" s="46">
        <v>0.073</v>
      </c>
      <c r="C1039" s="45"/>
      <c r="D1039" s="45"/>
      <c r="E1039" s="45"/>
      <c r="F1039" s="45"/>
      <c r="G1039" s="45"/>
      <c r="H1039" s="45">
        <v>7468.0685425402435</v>
      </c>
      <c r="I1039" s="46">
        <v>0.055</v>
      </c>
      <c r="J1039" s="45"/>
      <c r="K1039" s="45"/>
      <c r="L1039" s="45"/>
      <c r="M1039" s="45"/>
      <c r="N1039" s="45"/>
      <c r="O1039" s="45">
        <v>7468.0685425402435</v>
      </c>
      <c r="P1039" s="45">
        <v>0.004253682314354846</v>
      </c>
      <c r="Q1039" s="45"/>
      <c r="R1039" s="45"/>
      <c r="S1039" s="45"/>
      <c r="T1039" s="45"/>
      <c r="U1039" s="45"/>
      <c r="V1039" s="45">
        <v>7468.0685425402435</v>
      </c>
      <c r="W1039" s="45">
        <v>0.009368843776627762</v>
      </c>
      <c r="X1039" s="45"/>
      <c r="Y1039" s="45"/>
      <c r="Z1039" s="45"/>
      <c r="AA1039" s="45"/>
      <c r="AB1039" s="45"/>
      <c r="AC1039" s="45">
        <v>7468.0685425402435</v>
      </c>
      <c r="AD1039" s="45">
        <v>421.00477458515485</v>
      </c>
      <c r="AE1039" s="45"/>
      <c r="AF1039" s="45"/>
      <c r="AG1039" s="45"/>
      <c r="AH1039" s="45"/>
      <c r="AI1039" s="45"/>
      <c r="AJ1039" s="45">
        <v>7468.0685425402435</v>
      </c>
      <c r="AK1039" s="45">
        <v>0.009</v>
      </c>
      <c r="AL1039" s="45"/>
      <c r="AM1039" s="45"/>
      <c r="AN1039" s="45"/>
      <c r="AO1039" s="23"/>
      <c r="AP1039" s="23"/>
      <c r="AQ1039" s="45">
        <v>7468.0685425402435</v>
      </c>
      <c r="AR1039" s="45">
        <v>0.004</v>
      </c>
      <c r="AS1039" s="23"/>
      <c r="AT1039" s="23"/>
      <c r="AU1039" s="23"/>
      <c r="AV1039" s="23"/>
      <c r="AW1039" s="23"/>
      <c r="AX1039" s="45">
        <v>7468.0685425402435</v>
      </c>
      <c r="AY1039" s="23">
        <v>0.288</v>
      </c>
      <c r="AZ1039" s="23"/>
      <c r="BA1039" s="23"/>
      <c r="BB1039" s="23"/>
      <c r="BC1039" s="23"/>
      <c r="BD1039" s="23"/>
      <c r="BE1039" s="45">
        <v>7468.0685425402435</v>
      </c>
      <c r="BF1039" s="45">
        <v>14.0</v>
      </c>
      <c r="BG1039" s="23"/>
      <c r="BH1039" s="23"/>
      <c r="BI1039" s="23"/>
      <c r="BJ1039" s="23"/>
      <c r="BK1039" s="23"/>
      <c r="BL1039" s="45">
        <v>7468.0685425402435</v>
      </c>
      <c r="BM1039" s="45">
        <v>1.048</v>
      </c>
      <c r="BN1039" s="23"/>
      <c r="BO1039" s="23"/>
      <c r="BP1039" s="23"/>
      <c r="BQ1039" s="23"/>
      <c r="BR1039" s="23"/>
      <c r="BS1039" s="45">
        <v>7468.0685425402435</v>
      </c>
      <c r="BT1039" s="45">
        <v>0.837</v>
      </c>
      <c r="BU1039" s="23"/>
      <c r="BV1039" s="23"/>
      <c r="BW1039" s="23"/>
      <c r="BX1039" s="23"/>
      <c r="BY1039" s="23"/>
      <c r="BZ1039" s="23"/>
      <c r="CA1039" s="23"/>
    </row>
    <row r="1040" ht="15.75" customHeight="1">
      <c r="A1040" s="45">
        <v>7432.787512274143</v>
      </c>
      <c r="B1040" s="46">
        <v>0.074</v>
      </c>
      <c r="C1040" s="45"/>
      <c r="D1040" s="45"/>
      <c r="E1040" s="45"/>
      <c r="F1040" s="45"/>
      <c r="G1040" s="45"/>
      <c r="H1040" s="45">
        <v>7432.787512274143</v>
      </c>
      <c r="I1040" s="46">
        <v>0.058</v>
      </c>
      <c r="J1040" s="45"/>
      <c r="K1040" s="45"/>
      <c r="L1040" s="45"/>
      <c r="M1040" s="45"/>
      <c r="N1040" s="45"/>
      <c r="O1040" s="45">
        <v>7432.787512274143</v>
      </c>
      <c r="P1040" s="45"/>
      <c r="Q1040" s="45"/>
      <c r="R1040" s="45"/>
      <c r="S1040" s="45"/>
      <c r="T1040" s="45"/>
      <c r="U1040" s="45"/>
      <c r="V1040" s="45">
        <v>7432.787512274143</v>
      </c>
      <c r="W1040" s="45"/>
      <c r="X1040" s="45"/>
      <c r="Y1040" s="45"/>
      <c r="Z1040" s="45"/>
      <c r="AA1040" s="45"/>
      <c r="AB1040" s="45"/>
      <c r="AC1040" s="45">
        <v>7432.787512274143</v>
      </c>
      <c r="AD1040" s="45">
        <v>446.148048270531</v>
      </c>
      <c r="AE1040" s="45"/>
      <c r="AF1040" s="45"/>
      <c r="AG1040" s="45"/>
      <c r="AH1040" s="45"/>
      <c r="AI1040" s="45"/>
      <c r="AJ1040" s="45">
        <v>7432.787512274143</v>
      </c>
      <c r="AK1040" s="45">
        <v>0.009</v>
      </c>
      <c r="AL1040" s="45"/>
      <c r="AM1040" s="45"/>
      <c r="AN1040" s="45"/>
      <c r="AO1040" s="23"/>
      <c r="AP1040" s="23"/>
      <c r="AQ1040" s="45">
        <v>7432.787512274143</v>
      </c>
      <c r="AR1040" s="45">
        <v>0.003</v>
      </c>
      <c r="AS1040" s="23"/>
      <c r="AT1040" s="23"/>
      <c r="AU1040" s="23"/>
      <c r="AV1040" s="23"/>
      <c r="AW1040" s="23"/>
      <c r="AX1040" s="45">
        <v>7432.787512274143</v>
      </c>
      <c r="AY1040" s="23">
        <v>0.287</v>
      </c>
      <c r="AZ1040" s="23"/>
      <c r="BA1040" s="23"/>
      <c r="BB1040" s="23"/>
      <c r="BC1040" s="23"/>
      <c r="BD1040" s="23"/>
      <c r="BE1040" s="45">
        <v>7432.787512274143</v>
      </c>
      <c r="BF1040" s="45">
        <v>6.0</v>
      </c>
      <c r="BG1040" s="23"/>
      <c r="BH1040" s="23"/>
      <c r="BI1040" s="23"/>
      <c r="BJ1040" s="23"/>
      <c r="BK1040" s="23"/>
      <c r="BL1040" s="45">
        <v>7432.787512274143</v>
      </c>
      <c r="BM1040" s="45">
        <v>1.077</v>
      </c>
      <c r="BN1040" s="23"/>
      <c r="BO1040" s="23"/>
      <c r="BP1040" s="23"/>
      <c r="BQ1040" s="23"/>
      <c r="BR1040" s="23"/>
      <c r="BS1040" s="45">
        <v>7432.787512274143</v>
      </c>
      <c r="BT1040" s="45">
        <v>0.838</v>
      </c>
      <c r="BU1040" s="23"/>
      <c r="BV1040" s="23"/>
      <c r="BW1040" s="23"/>
      <c r="BX1040" s="23"/>
      <c r="BY1040" s="23"/>
      <c r="BZ1040" s="23"/>
      <c r="CA1040" s="23"/>
    </row>
    <row r="1041" ht="15.75" customHeight="1">
      <c r="A1041" s="45">
        <v>7419.341014131125</v>
      </c>
      <c r="B1041" s="46">
        <v>0.075</v>
      </c>
      <c r="C1041" s="45"/>
      <c r="D1041" s="45"/>
      <c r="E1041" s="45"/>
      <c r="F1041" s="45"/>
      <c r="G1041" s="45"/>
      <c r="H1041" s="45">
        <v>7419.341014131125</v>
      </c>
      <c r="I1041" s="46">
        <v>0.054</v>
      </c>
      <c r="J1041" s="45"/>
      <c r="K1041" s="45"/>
      <c r="L1041" s="45"/>
      <c r="M1041" s="45"/>
      <c r="N1041" s="45"/>
      <c r="O1041" s="45">
        <v>7419.341014131125</v>
      </c>
      <c r="P1041" s="45">
        <v>0.0042716205946587826</v>
      </c>
      <c r="Q1041" s="45"/>
      <c r="R1041" s="45"/>
      <c r="S1041" s="45"/>
      <c r="T1041" s="45"/>
      <c r="U1041" s="45"/>
      <c r="V1041" s="45">
        <v>7419.341014131125</v>
      </c>
      <c r="W1041" s="45">
        <v>0.009415283734498701</v>
      </c>
      <c r="X1041" s="45"/>
      <c r="Y1041" s="45"/>
      <c r="Z1041" s="45"/>
      <c r="AA1041" s="45"/>
      <c r="AB1041" s="45"/>
      <c r="AC1041" s="45">
        <v>7419.341014131125</v>
      </c>
      <c r="AD1041" s="45">
        <v>447.680237041346</v>
      </c>
      <c r="AE1041" s="45"/>
      <c r="AF1041" s="45"/>
      <c r="AG1041" s="45"/>
      <c r="AH1041" s="45"/>
      <c r="AI1041" s="45"/>
      <c r="AJ1041" s="45">
        <v>7419.341014131125</v>
      </c>
      <c r="AK1041" s="45">
        <v>0.01</v>
      </c>
      <c r="AL1041" s="45"/>
      <c r="AM1041" s="45"/>
      <c r="AN1041" s="45"/>
      <c r="AO1041" s="23"/>
      <c r="AP1041" s="23"/>
      <c r="AQ1041" s="45">
        <v>7419.341014131125</v>
      </c>
      <c r="AR1041" s="45">
        <v>0.003</v>
      </c>
      <c r="AS1041" s="23"/>
      <c r="AT1041" s="23"/>
      <c r="AU1041" s="23"/>
      <c r="AV1041" s="23"/>
      <c r="AW1041" s="23"/>
      <c r="AX1041" s="45">
        <v>7419.341014131125</v>
      </c>
      <c r="AY1041" s="23">
        <v>0.29</v>
      </c>
      <c r="AZ1041" s="23"/>
      <c r="BA1041" s="23"/>
      <c r="BB1041" s="23"/>
      <c r="BC1041" s="23"/>
      <c r="BD1041" s="23"/>
      <c r="BE1041" s="45">
        <v>7419.341014131125</v>
      </c>
      <c r="BF1041" s="45">
        <v>6.0</v>
      </c>
      <c r="BG1041" s="23"/>
      <c r="BH1041" s="23"/>
      <c r="BI1041" s="23"/>
      <c r="BJ1041" s="23"/>
      <c r="BK1041" s="23"/>
      <c r="BL1041" s="45">
        <v>7419.341014131125</v>
      </c>
      <c r="BM1041" s="45">
        <v>1.094</v>
      </c>
      <c r="BN1041" s="23"/>
      <c r="BO1041" s="23"/>
      <c r="BP1041" s="23"/>
      <c r="BQ1041" s="23"/>
      <c r="BR1041" s="23"/>
      <c r="BS1041" s="45">
        <v>7419.341014131125</v>
      </c>
      <c r="BT1041" s="45">
        <v>0.841</v>
      </c>
      <c r="BU1041" s="23"/>
      <c r="BV1041" s="23"/>
      <c r="BW1041" s="23"/>
      <c r="BX1041" s="23"/>
      <c r="BY1041" s="23"/>
      <c r="BZ1041" s="23"/>
      <c r="CA1041" s="23"/>
    </row>
    <row r="1042" ht="15.75" customHeight="1">
      <c r="A1042" s="45">
        <v>21568.422154748194</v>
      </c>
      <c r="B1042" s="46">
        <v>0.037</v>
      </c>
      <c r="C1042" s="45"/>
      <c r="D1042" s="45"/>
      <c r="E1042" s="45"/>
      <c r="F1042" s="45"/>
      <c r="G1042" s="45"/>
      <c r="H1042" s="45">
        <v>21568.422154748194</v>
      </c>
      <c r="I1042" s="46">
        <v>0.162</v>
      </c>
      <c r="J1042" s="45"/>
      <c r="K1042" s="45"/>
      <c r="L1042" s="45"/>
      <c r="M1042" s="45"/>
      <c r="N1042" s="45"/>
      <c r="O1042" s="45">
        <v>21568.422154748194</v>
      </c>
      <c r="P1042" s="45"/>
      <c r="Q1042" s="45"/>
      <c r="R1042" s="45"/>
      <c r="S1042" s="45"/>
      <c r="T1042" s="45"/>
      <c r="U1042" s="45"/>
      <c r="V1042" s="45">
        <v>21568.422154748194</v>
      </c>
      <c r="W1042" s="45"/>
      <c r="X1042" s="45"/>
      <c r="Y1042" s="45"/>
      <c r="Z1042" s="45"/>
      <c r="AA1042" s="45"/>
      <c r="AB1042" s="45"/>
      <c r="AC1042" s="45">
        <v>21568.422154748194</v>
      </c>
      <c r="AD1042" s="45">
        <v>20.050256517642133</v>
      </c>
      <c r="AE1042" s="45"/>
      <c r="AF1042" s="45"/>
      <c r="AG1042" s="45"/>
      <c r="AH1042" s="45"/>
      <c r="AI1042" s="45"/>
      <c r="AJ1042" s="45">
        <v>21568.422154748194</v>
      </c>
      <c r="AK1042" s="45">
        <v>0.018</v>
      </c>
      <c r="AL1042" s="45"/>
      <c r="AM1042" s="45"/>
      <c r="AN1042" s="45"/>
      <c r="AO1042" s="23"/>
      <c r="AP1042" s="23"/>
      <c r="AQ1042" s="45">
        <v>21568.422154748194</v>
      </c>
      <c r="AR1042" s="45">
        <v>0.014</v>
      </c>
      <c r="AS1042" s="23"/>
      <c r="AT1042" s="23"/>
      <c r="AU1042" s="23"/>
      <c r="AV1042" s="23"/>
      <c r="AW1042" s="23"/>
      <c r="AX1042" s="45">
        <v>21568.422154748194</v>
      </c>
      <c r="AY1042" s="23"/>
      <c r="AZ1042" s="23"/>
      <c r="BA1042" s="23"/>
      <c r="BB1042" s="23"/>
      <c r="BC1042" s="23"/>
      <c r="BD1042" s="23"/>
      <c r="BE1042" s="45">
        <v>21568.422154748194</v>
      </c>
      <c r="BF1042" s="45"/>
      <c r="BG1042" s="23"/>
      <c r="BH1042" s="23"/>
      <c r="BI1042" s="23"/>
      <c r="BJ1042" s="23"/>
      <c r="BK1042" s="23"/>
      <c r="BL1042" s="45">
        <v>21568.422154748194</v>
      </c>
      <c r="BM1042" s="45">
        <v>0.023</v>
      </c>
      <c r="BN1042" s="23"/>
      <c r="BO1042" s="23"/>
      <c r="BP1042" s="23"/>
      <c r="BQ1042" s="23"/>
      <c r="BR1042" s="23"/>
      <c r="BS1042" s="45">
        <v>21568.422154748194</v>
      </c>
      <c r="BT1042" s="45">
        <v>0.006</v>
      </c>
      <c r="BU1042" s="23"/>
      <c r="BV1042" s="23"/>
      <c r="BW1042" s="23"/>
      <c r="BX1042" s="23"/>
      <c r="BY1042" s="23"/>
      <c r="BZ1042" s="23"/>
      <c r="CA1042" s="23"/>
    </row>
    <row r="1043" ht="15.75" customHeight="1">
      <c r="A1043" s="45">
        <v>22024.791190083524</v>
      </c>
      <c r="B1043" s="46">
        <v>0.037</v>
      </c>
      <c r="C1043" s="45"/>
      <c r="D1043" s="45"/>
      <c r="E1043" s="45"/>
      <c r="F1043" s="45"/>
      <c r="G1043" s="45"/>
      <c r="H1043" s="45">
        <v>22024.791190083524</v>
      </c>
      <c r="I1043" s="46">
        <v>0.194</v>
      </c>
      <c r="J1043" s="45"/>
      <c r="K1043" s="45"/>
      <c r="L1043" s="45"/>
      <c r="M1043" s="45"/>
      <c r="N1043" s="45"/>
      <c r="O1043" s="45">
        <v>22024.791190083524</v>
      </c>
      <c r="P1043" s="45">
        <v>5.543969782412087E-4</v>
      </c>
      <c r="Q1043" s="45"/>
      <c r="R1043" s="45"/>
      <c r="S1043" s="45"/>
      <c r="T1043" s="45"/>
      <c r="U1043" s="45"/>
      <c r="V1043" s="45">
        <v>22024.791190083524</v>
      </c>
      <c r="W1043" s="45"/>
      <c r="X1043" s="45"/>
      <c r="Y1043" s="45"/>
      <c r="Z1043" s="45"/>
      <c r="AA1043" s="45"/>
      <c r="AB1043" s="45"/>
      <c r="AC1043" s="45">
        <v>22024.791190083524</v>
      </c>
      <c r="AD1043" s="45">
        <v>21.386391445443422</v>
      </c>
      <c r="AE1043" s="45"/>
      <c r="AF1043" s="45"/>
      <c r="AG1043" s="45"/>
      <c r="AH1043" s="45"/>
      <c r="AI1043" s="45"/>
      <c r="AJ1043" s="45">
        <v>22024.791190083524</v>
      </c>
      <c r="AK1043" s="45">
        <v>0.018</v>
      </c>
      <c r="AL1043" s="45"/>
      <c r="AM1043" s="45"/>
      <c r="AN1043" s="45"/>
      <c r="AO1043" s="23"/>
      <c r="AP1043" s="23"/>
      <c r="AQ1043" s="45">
        <v>22024.791190083524</v>
      </c>
      <c r="AR1043" s="45">
        <v>0.013</v>
      </c>
      <c r="AS1043" s="23"/>
      <c r="AT1043" s="23"/>
      <c r="AU1043" s="23"/>
      <c r="AV1043" s="23"/>
      <c r="AW1043" s="23"/>
      <c r="AX1043" s="45">
        <v>22024.791190083524</v>
      </c>
      <c r="AY1043" s="23"/>
      <c r="AZ1043" s="23"/>
      <c r="BA1043" s="23"/>
      <c r="BB1043" s="23"/>
      <c r="BC1043" s="23"/>
      <c r="BD1043" s="23"/>
      <c r="BE1043" s="45">
        <v>22024.791190083524</v>
      </c>
      <c r="BF1043" s="45"/>
      <c r="BG1043" s="23"/>
      <c r="BH1043" s="23"/>
      <c r="BI1043" s="23"/>
      <c r="BJ1043" s="23"/>
      <c r="BK1043" s="23"/>
      <c r="BL1043" s="45">
        <v>22024.791190083524</v>
      </c>
      <c r="BM1043" s="45">
        <v>0.035</v>
      </c>
      <c r="BN1043" s="23"/>
      <c r="BO1043" s="23"/>
      <c r="BP1043" s="23"/>
      <c r="BQ1043" s="23"/>
      <c r="BR1043" s="23"/>
      <c r="BS1043" s="45">
        <v>22024.791190083524</v>
      </c>
      <c r="BT1043" s="45">
        <v>0.008</v>
      </c>
      <c r="BU1043" s="23"/>
      <c r="BV1043" s="23"/>
      <c r="BW1043" s="23"/>
      <c r="BX1043" s="23"/>
      <c r="BY1043" s="23"/>
      <c r="BZ1043" s="23"/>
      <c r="CA1043" s="23"/>
    </row>
    <row r="1044" ht="15.75" customHeight="1">
      <c r="A1044" s="45">
        <v>21933.301622535808</v>
      </c>
      <c r="B1044" s="46">
        <v>0.039</v>
      </c>
      <c r="C1044" s="45"/>
      <c r="D1044" s="45"/>
      <c r="E1044" s="45"/>
      <c r="F1044" s="45"/>
      <c r="G1044" s="45"/>
      <c r="H1044" s="45">
        <v>21933.301622535808</v>
      </c>
      <c r="I1044" s="46">
        <v>0.132</v>
      </c>
      <c r="J1044" s="45"/>
      <c r="K1044" s="45"/>
      <c r="L1044" s="45"/>
      <c r="M1044" s="45"/>
      <c r="N1044" s="45"/>
      <c r="O1044" s="45">
        <v>21933.301622535808</v>
      </c>
      <c r="P1044" s="45">
        <v>5.202684847523915E-4</v>
      </c>
      <c r="Q1044" s="45"/>
      <c r="R1044" s="45"/>
      <c r="S1044" s="45"/>
      <c r="T1044" s="45"/>
      <c r="U1044" s="45"/>
      <c r="V1044" s="45">
        <v>21933.301622535808</v>
      </c>
      <c r="W1044" s="45">
        <v>6.717403942709159E-4</v>
      </c>
      <c r="X1044" s="45"/>
      <c r="Y1044" s="45"/>
      <c r="Z1044" s="45"/>
      <c r="AA1044" s="45"/>
      <c r="AB1044" s="45"/>
      <c r="AC1044" s="45">
        <v>21933.301622535808</v>
      </c>
      <c r="AD1044" s="45">
        <v>23.148882194387188</v>
      </c>
      <c r="AE1044" s="45"/>
      <c r="AF1044" s="45"/>
      <c r="AG1044" s="45"/>
      <c r="AH1044" s="45"/>
      <c r="AI1044" s="45"/>
      <c r="AJ1044" s="45">
        <v>21933.301622535808</v>
      </c>
      <c r="AK1044" s="45">
        <v>0.019</v>
      </c>
      <c r="AL1044" s="45"/>
      <c r="AM1044" s="45"/>
      <c r="AN1044" s="45"/>
      <c r="AO1044" s="23"/>
      <c r="AP1044" s="23"/>
      <c r="AQ1044" s="45">
        <v>21933.301622535808</v>
      </c>
      <c r="AR1044" s="45">
        <v>0.013</v>
      </c>
      <c r="AS1044" s="23"/>
      <c r="AT1044" s="23"/>
      <c r="AU1044" s="23"/>
      <c r="AV1044" s="23"/>
      <c r="AW1044" s="23"/>
      <c r="AX1044" s="45">
        <v>21933.301622535808</v>
      </c>
      <c r="AY1044" s="23"/>
      <c r="AZ1044" s="23"/>
      <c r="BA1044" s="23"/>
      <c r="BB1044" s="23"/>
      <c r="BC1044" s="23"/>
      <c r="BD1044" s="23"/>
      <c r="BE1044" s="45">
        <v>21933.301622535808</v>
      </c>
      <c r="BF1044" s="45"/>
      <c r="BG1044" s="23"/>
      <c r="BH1044" s="23"/>
      <c r="BI1044" s="23"/>
      <c r="BJ1044" s="23"/>
      <c r="BK1044" s="23"/>
      <c r="BL1044" s="45">
        <v>21933.301622535808</v>
      </c>
      <c r="BM1044" s="45">
        <v>0.048</v>
      </c>
      <c r="BN1044" s="23"/>
      <c r="BO1044" s="23"/>
      <c r="BP1044" s="23"/>
      <c r="BQ1044" s="23"/>
      <c r="BR1044" s="23"/>
      <c r="BS1044" s="45">
        <v>21933.301622535808</v>
      </c>
      <c r="BT1044" s="45">
        <v>0.011</v>
      </c>
      <c r="BU1044" s="23"/>
      <c r="BV1044" s="23"/>
      <c r="BW1044" s="23"/>
      <c r="BX1044" s="23"/>
      <c r="BY1044" s="23"/>
      <c r="BZ1044" s="23"/>
      <c r="CA1044" s="23"/>
    </row>
    <row r="1045" ht="15.75" customHeight="1">
      <c r="A1045" s="45">
        <v>21697.178323684348</v>
      </c>
      <c r="B1045" s="46">
        <v>0.039</v>
      </c>
      <c r="C1045" s="45"/>
      <c r="D1045" s="45"/>
      <c r="E1045" s="45"/>
      <c r="F1045" s="45"/>
      <c r="G1045" s="45"/>
      <c r="H1045" s="45">
        <v>21697.178323684348</v>
      </c>
      <c r="I1045" s="46">
        <v>0.103</v>
      </c>
      <c r="J1045" s="45"/>
      <c r="K1045" s="45"/>
      <c r="L1045" s="45"/>
      <c r="M1045" s="45"/>
      <c r="N1045" s="45"/>
      <c r="O1045" s="45">
        <v>21697.178323684348</v>
      </c>
      <c r="P1045" s="45">
        <v>4.7368695561466646E-4</v>
      </c>
      <c r="Q1045" s="45"/>
      <c r="R1045" s="45"/>
      <c r="S1045" s="45"/>
      <c r="T1045" s="45"/>
      <c r="U1045" s="45"/>
      <c r="V1045" s="45">
        <v>21697.178323684348</v>
      </c>
      <c r="W1045" s="45">
        <v>6.692223439211391E-4</v>
      </c>
      <c r="X1045" s="45"/>
      <c r="Y1045" s="45"/>
      <c r="Z1045" s="45"/>
      <c r="AA1045" s="45"/>
      <c r="AB1045" s="45"/>
      <c r="AC1045" s="45">
        <v>21697.178323684348</v>
      </c>
      <c r="AD1045" s="45">
        <v>24.096385542168676</v>
      </c>
      <c r="AE1045" s="45"/>
      <c r="AF1045" s="45"/>
      <c r="AG1045" s="45"/>
      <c r="AH1045" s="45"/>
      <c r="AI1045" s="45"/>
      <c r="AJ1045" s="45">
        <v>21697.178323684348</v>
      </c>
      <c r="AK1045" s="45">
        <v>0.019</v>
      </c>
      <c r="AL1045" s="45"/>
      <c r="AM1045" s="45"/>
      <c r="AN1045" s="45"/>
      <c r="AO1045" s="23"/>
      <c r="AP1045" s="23"/>
      <c r="AQ1045" s="45">
        <v>21697.178323684348</v>
      </c>
      <c r="AR1045" s="45">
        <v>0.013</v>
      </c>
      <c r="AS1045" s="23"/>
      <c r="AT1045" s="23"/>
      <c r="AU1045" s="23"/>
      <c r="AV1045" s="23"/>
      <c r="AW1045" s="23"/>
      <c r="AX1045" s="45">
        <v>21697.178323684348</v>
      </c>
      <c r="AY1045" s="23"/>
      <c r="AZ1045" s="23"/>
      <c r="BA1045" s="23"/>
      <c r="BB1045" s="23"/>
      <c r="BC1045" s="23"/>
      <c r="BD1045" s="23"/>
      <c r="BE1045" s="45">
        <v>21697.178323684348</v>
      </c>
      <c r="BF1045" s="45">
        <v>58.0</v>
      </c>
      <c r="BG1045" s="23"/>
      <c r="BH1045" s="23"/>
      <c r="BI1045" s="23"/>
      <c r="BJ1045" s="23"/>
      <c r="BK1045" s="23"/>
      <c r="BL1045" s="45">
        <v>21697.178323684348</v>
      </c>
      <c r="BM1045" s="45">
        <v>0.071</v>
      </c>
      <c r="BN1045" s="23"/>
      <c r="BO1045" s="23"/>
      <c r="BP1045" s="23"/>
      <c r="BQ1045" s="23"/>
      <c r="BR1045" s="23"/>
      <c r="BS1045" s="45">
        <v>21697.178323684348</v>
      </c>
      <c r="BT1045" s="45">
        <v>0.015</v>
      </c>
      <c r="BU1045" s="23"/>
      <c r="BV1045" s="23"/>
      <c r="BW1045" s="23"/>
      <c r="BX1045" s="23"/>
      <c r="BY1045" s="23"/>
      <c r="BZ1045" s="23"/>
      <c r="CA1045" s="23"/>
    </row>
    <row r="1046" ht="15.75" customHeight="1">
      <c r="A1046" s="45">
        <v>21404.68227424749</v>
      </c>
      <c r="B1046" s="46">
        <v>0.042</v>
      </c>
      <c r="C1046" s="45"/>
      <c r="D1046" s="45"/>
      <c r="E1046" s="45"/>
      <c r="F1046" s="45"/>
      <c r="G1046" s="45"/>
      <c r="H1046" s="45">
        <v>21404.68227424749</v>
      </c>
      <c r="I1046" s="46">
        <v>0.095</v>
      </c>
      <c r="J1046" s="45"/>
      <c r="K1046" s="45"/>
      <c r="L1046" s="45"/>
      <c r="M1046" s="45"/>
      <c r="N1046" s="45"/>
      <c r="O1046" s="45">
        <v>21404.68227424749</v>
      </c>
      <c r="P1046" s="45"/>
      <c r="Q1046" s="45"/>
      <c r="R1046" s="45"/>
      <c r="S1046" s="45"/>
      <c r="T1046" s="45"/>
      <c r="U1046" s="45"/>
      <c r="V1046" s="45">
        <v>21404.68227424749</v>
      </c>
      <c r="W1046" s="45"/>
      <c r="X1046" s="45"/>
      <c r="Y1046" s="45"/>
      <c r="Z1046" s="45"/>
      <c r="AA1046" s="45"/>
      <c r="AB1046" s="45"/>
      <c r="AC1046" s="45">
        <v>21404.68227424749</v>
      </c>
      <c r="AD1046" s="45">
        <v>25.67532801646514</v>
      </c>
      <c r="AE1046" s="45"/>
      <c r="AF1046" s="45"/>
      <c r="AG1046" s="45"/>
      <c r="AH1046" s="45"/>
      <c r="AI1046" s="45"/>
      <c r="AJ1046" s="45">
        <v>21404.68227424749</v>
      </c>
      <c r="AK1046" s="45">
        <v>0.019</v>
      </c>
      <c r="AL1046" s="45"/>
      <c r="AM1046" s="45"/>
      <c r="AN1046" s="45"/>
      <c r="AO1046" s="23"/>
      <c r="AP1046" s="23"/>
      <c r="AQ1046" s="45">
        <v>21404.68227424749</v>
      </c>
      <c r="AR1046" s="45">
        <v>0.012</v>
      </c>
      <c r="AS1046" s="23"/>
      <c r="AT1046" s="23"/>
      <c r="AU1046" s="23"/>
      <c r="AV1046" s="23"/>
      <c r="AW1046" s="23"/>
      <c r="AX1046" s="45">
        <v>21404.68227424749</v>
      </c>
      <c r="AY1046" s="23"/>
      <c r="AZ1046" s="23"/>
      <c r="BA1046" s="23"/>
      <c r="BB1046" s="23"/>
      <c r="BC1046" s="23"/>
      <c r="BD1046" s="23"/>
      <c r="BE1046" s="45">
        <v>21404.68227424749</v>
      </c>
      <c r="BF1046" s="45">
        <v>48.0</v>
      </c>
      <c r="BG1046" s="23"/>
      <c r="BH1046" s="23"/>
      <c r="BI1046" s="23"/>
      <c r="BJ1046" s="23"/>
      <c r="BK1046" s="23"/>
      <c r="BL1046" s="45">
        <v>21404.68227424749</v>
      </c>
      <c r="BM1046" s="45">
        <v>0.112</v>
      </c>
      <c r="BN1046" s="23"/>
      <c r="BO1046" s="23"/>
      <c r="BP1046" s="23"/>
      <c r="BQ1046" s="23"/>
      <c r="BR1046" s="23"/>
      <c r="BS1046" s="45">
        <v>21404.68227424749</v>
      </c>
      <c r="BT1046" s="45">
        <v>0.014</v>
      </c>
      <c r="BU1046" s="23"/>
      <c r="BV1046" s="23"/>
      <c r="BW1046" s="23"/>
      <c r="BX1046" s="23"/>
      <c r="BY1046" s="23"/>
      <c r="BZ1046" s="23"/>
      <c r="CA1046" s="23"/>
    </row>
    <row r="1047" ht="15.75" customHeight="1">
      <c r="A1047" s="45">
        <v>21431.480350234167</v>
      </c>
      <c r="B1047" s="46">
        <v>0.04</v>
      </c>
      <c r="C1047" s="45"/>
      <c r="D1047" s="45"/>
      <c r="E1047" s="45"/>
      <c r="F1047" s="45"/>
      <c r="G1047" s="45"/>
      <c r="H1047" s="45">
        <v>21431.480350234167</v>
      </c>
      <c r="I1047" s="46">
        <v>0.108</v>
      </c>
      <c r="J1047" s="45"/>
      <c r="K1047" s="45"/>
      <c r="L1047" s="45"/>
      <c r="M1047" s="45"/>
      <c r="N1047" s="45"/>
      <c r="O1047" s="45">
        <v>21431.480350234167</v>
      </c>
      <c r="P1047" s="45">
        <v>4.552026063938098E-4</v>
      </c>
      <c r="Q1047" s="45"/>
      <c r="R1047" s="45"/>
      <c r="S1047" s="45"/>
      <c r="T1047" s="45"/>
      <c r="U1047" s="45"/>
      <c r="V1047" s="45">
        <v>21431.480350234167</v>
      </c>
      <c r="W1047" s="45">
        <v>6.053756872327428E-4</v>
      </c>
      <c r="X1047" s="45"/>
      <c r="Y1047" s="45"/>
      <c r="Z1047" s="45"/>
      <c r="AA1047" s="45"/>
      <c r="AB1047" s="45"/>
      <c r="AC1047" s="45">
        <v>21431.480350234167</v>
      </c>
      <c r="AD1047" s="45">
        <v>28.100183262064753</v>
      </c>
      <c r="AE1047" s="45"/>
      <c r="AF1047" s="45"/>
      <c r="AG1047" s="45"/>
      <c r="AH1047" s="45"/>
      <c r="AI1047" s="45"/>
      <c r="AJ1047" s="45">
        <v>21431.480350234167</v>
      </c>
      <c r="AK1047" s="45">
        <v>0.019</v>
      </c>
      <c r="AL1047" s="45"/>
      <c r="AM1047" s="45"/>
      <c r="AN1047" s="45"/>
      <c r="AO1047" s="23"/>
      <c r="AP1047" s="23"/>
      <c r="AQ1047" s="45">
        <v>21431.480350234167</v>
      </c>
      <c r="AR1047" s="45">
        <v>0.012</v>
      </c>
      <c r="AS1047" s="23"/>
      <c r="AT1047" s="23"/>
      <c r="AU1047" s="23"/>
      <c r="AV1047" s="23"/>
      <c r="AW1047" s="23"/>
      <c r="AX1047" s="45">
        <v>21431.480350234167</v>
      </c>
      <c r="AY1047" s="23">
        <v>0.567</v>
      </c>
      <c r="AZ1047" s="23"/>
      <c r="BA1047" s="23"/>
      <c r="BB1047" s="23"/>
      <c r="BC1047" s="23"/>
      <c r="BD1047" s="23"/>
      <c r="BE1047" s="45">
        <v>21431.480350234167</v>
      </c>
      <c r="BF1047" s="45">
        <v>48.0</v>
      </c>
      <c r="BG1047" s="23"/>
      <c r="BH1047" s="23"/>
      <c r="BI1047" s="23"/>
      <c r="BJ1047" s="23"/>
      <c r="BK1047" s="23"/>
      <c r="BL1047" s="45">
        <v>21431.480350234167</v>
      </c>
      <c r="BM1047" s="45">
        <v>0.168</v>
      </c>
      <c r="BN1047" s="23"/>
      <c r="BO1047" s="23"/>
      <c r="BP1047" s="23"/>
      <c r="BQ1047" s="23"/>
      <c r="BR1047" s="23"/>
      <c r="BS1047" s="45">
        <v>21431.480350234167</v>
      </c>
      <c r="BT1047" s="45">
        <v>0.018</v>
      </c>
      <c r="BU1047" s="23"/>
      <c r="BV1047" s="23"/>
      <c r="BW1047" s="23"/>
      <c r="BX1047" s="23"/>
      <c r="BY1047" s="23"/>
      <c r="BZ1047" s="23"/>
      <c r="CA1047" s="23"/>
    </row>
    <row r="1048" ht="15.75" customHeight="1">
      <c r="A1048" s="45">
        <v>21301.23879544768</v>
      </c>
      <c r="B1048" s="46">
        <v>0.04</v>
      </c>
      <c r="C1048" s="45"/>
      <c r="D1048" s="45"/>
      <c r="E1048" s="45"/>
      <c r="F1048" s="45"/>
      <c r="G1048" s="45"/>
      <c r="H1048" s="45">
        <v>21301.23879544768</v>
      </c>
      <c r="I1048" s="46">
        <v>0.129</v>
      </c>
      <c r="J1048" s="45"/>
      <c r="K1048" s="45"/>
      <c r="L1048" s="45"/>
      <c r="M1048" s="45"/>
      <c r="N1048" s="45"/>
      <c r="O1048" s="45">
        <v>21301.23879544768</v>
      </c>
      <c r="P1048" s="45"/>
      <c r="Q1048" s="45"/>
      <c r="R1048" s="45"/>
      <c r="S1048" s="45"/>
      <c r="T1048" s="45"/>
      <c r="U1048" s="45"/>
      <c r="V1048" s="45">
        <v>21301.23879544768</v>
      </c>
      <c r="W1048" s="45"/>
      <c r="X1048" s="45"/>
      <c r="Y1048" s="45"/>
      <c r="Z1048" s="45"/>
      <c r="AA1048" s="45"/>
      <c r="AB1048" s="45"/>
      <c r="AC1048" s="45">
        <v>21301.23879544768</v>
      </c>
      <c r="AD1048" s="45">
        <v>33.5381206566623</v>
      </c>
      <c r="AE1048" s="45"/>
      <c r="AF1048" s="45"/>
      <c r="AG1048" s="45"/>
      <c r="AH1048" s="45"/>
      <c r="AI1048" s="45"/>
      <c r="AJ1048" s="45">
        <v>21301.23879544768</v>
      </c>
      <c r="AK1048" s="45">
        <v>0.019</v>
      </c>
      <c r="AL1048" s="45"/>
      <c r="AM1048" s="45"/>
      <c r="AN1048" s="45"/>
      <c r="AO1048" s="23"/>
      <c r="AP1048" s="23"/>
      <c r="AQ1048" s="45">
        <v>21301.23879544768</v>
      </c>
      <c r="AR1048" s="45">
        <v>0.011</v>
      </c>
      <c r="AS1048" s="23"/>
      <c r="AT1048" s="23"/>
      <c r="AU1048" s="23"/>
      <c r="AV1048" s="23"/>
      <c r="AW1048" s="23"/>
      <c r="AX1048" s="45">
        <v>21301.23879544768</v>
      </c>
      <c r="AY1048" s="23">
        <v>0.598</v>
      </c>
      <c r="AZ1048" s="23"/>
      <c r="BA1048" s="23"/>
      <c r="BB1048" s="23"/>
      <c r="BC1048" s="23"/>
      <c r="BD1048" s="23"/>
      <c r="BE1048" s="45">
        <v>21301.23879544768</v>
      </c>
      <c r="BF1048" s="45">
        <v>48.0</v>
      </c>
      <c r="BG1048" s="23"/>
      <c r="BH1048" s="23"/>
      <c r="BI1048" s="23"/>
      <c r="BJ1048" s="23"/>
      <c r="BK1048" s="23"/>
      <c r="BL1048" s="45">
        <v>21301.23879544768</v>
      </c>
      <c r="BM1048" s="45">
        <v>0.269</v>
      </c>
      <c r="BN1048" s="23"/>
      <c r="BO1048" s="23"/>
      <c r="BP1048" s="23"/>
      <c r="BQ1048" s="23"/>
      <c r="BR1048" s="23"/>
      <c r="BS1048" s="45">
        <v>21301.23879544768</v>
      </c>
      <c r="BT1048" s="45">
        <v>0.025</v>
      </c>
      <c r="BU1048" s="23"/>
      <c r="BV1048" s="23"/>
      <c r="BW1048" s="23"/>
      <c r="BX1048" s="23"/>
      <c r="BY1048" s="23"/>
      <c r="BZ1048" s="23"/>
      <c r="CA1048" s="23"/>
    </row>
    <row r="1049" ht="15.75" customHeight="1">
      <c r="A1049" s="45">
        <v>21208.64314586556</v>
      </c>
      <c r="B1049" s="46">
        <v>0.037</v>
      </c>
      <c r="C1049" s="45"/>
      <c r="D1049" s="45"/>
      <c r="E1049" s="45"/>
      <c r="F1049" s="45"/>
      <c r="G1049" s="45"/>
      <c r="H1049" s="45">
        <v>21208.64314586556</v>
      </c>
      <c r="I1049" s="46">
        <v>0.171</v>
      </c>
      <c r="J1049" s="45"/>
      <c r="K1049" s="45"/>
      <c r="L1049" s="45"/>
      <c r="M1049" s="45"/>
      <c r="N1049" s="45"/>
      <c r="O1049" s="45">
        <v>21208.64314586556</v>
      </c>
      <c r="P1049" s="45">
        <v>4.390438644642946E-4</v>
      </c>
      <c r="Q1049" s="45"/>
      <c r="R1049" s="45"/>
      <c r="S1049" s="45"/>
      <c r="T1049" s="45"/>
      <c r="U1049" s="45"/>
      <c r="V1049" s="45">
        <v>21208.64314586556</v>
      </c>
      <c r="W1049" s="45">
        <v>5.970856829183093E-4</v>
      </c>
      <c r="X1049" s="45"/>
      <c r="Y1049" s="45"/>
      <c r="Z1049" s="45"/>
      <c r="AA1049" s="45"/>
      <c r="AB1049" s="45"/>
      <c r="AC1049" s="45">
        <v>21208.64314586556</v>
      </c>
      <c r="AD1049" s="45">
        <v>35.38100703627926</v>
      </c>
      <c r="AE1049" s="45"/>
      <c r="AF1049" s="45"/>
      <c r="AG1049" s="45"/>
      <c r="AH1049" s="45"/>
      <c r="AI1049" s="45"/>
      <c r="AJ1049" s="45">
        <v>21208.64314586556</v>
      </c>
      <c r="AK1049" s="45">
        <v>0.019</v>
      </c>
      <c r="AL1049" s="45"/>
      <c r="AM1049" s="45"/>
      <c r="AN1049" s="45"/>
      <c r="AO1049" s="23"/>
      <c r="AP1049" s="23"/>
      <c r="AQ1049" s="45">
        <v>21208.64314586556</v>
      </c>
      <c r="AR1049" s="45">
        <v>0.011</v>
      </c>
      <c r="AS1049" s="23"/>
      <c r="AT1049" s="23"/>
      <c r="AU1049" s="23"/>
      <c r="AV1049" s="23"/>
      <c r="AW1049" s="23"/>
      <c r="AX1049" s="45">
        <v>21208.64314586556</v>
      </c>
      <c r="AY1049" s="23">
        <v>0.617</v>
      </c>
      <c r="AZ1049" s="23"/>
      <c r="BA1049" s="23"/>
      <c r="BB1049" s="23"/>
      <c r="BC1049" s="23"/>
      <c r="BD1049" s="23"/>
      <c r="BE1049" s="45">
        <v>21208.64314586556</v>
      </c>
      <c r="BF1049" s="45">
        <v>40.0</v>
      </c>
      <c r="BG1049" s="23"/>
      <c r="BH1049" s="23"/>
      <c r="BI1049" s="23"/>
      <c r="BJ1049" s="23"/>
      <c r="BK1049" s="23"/>
      <c r="BL1049" s="45">
        <v>21208.64314586556</v>
      </c>
      <c r="BM1049" s="45">
        <v>0.393</v>
      </c>
      <c r="BN1049" s="23"/>
      <c r="BO1049" s="23"/>
      <c r="BP1049" s="23"/>
      <c r="BQ1049" s="23"/>
      <c r="BR1049" s="23"/>
      <c r="BS1049" s="45">
        <v>21208.64314586556</v>
      </c>
      <c r="BT1049" s="45">
        <v>0.039</v>
      </c>
      <c r="BU1049" s="23"/>
      <c r="BV1049" s="23"/>
      <c r="BW1049" s="23"/>
      <c r="BX1049" s="23"/>
      <c r="BY1049" s="23"/>
      <c r="BZ1049" s="23"/>
      <c r="CA1049" s="23"/>
    </row>
    <row r="1050" ht="15.75" customHeight="1">
      <c r="A1050" s="45">
        <v>21219.765543849237</v>
      </c>
      <c r="B1050" s="46">
        <v>0.034</v>
      </c>
      <c r="C1050" s="45"/>
      <c r="D1050" s="45"/>
      <c r="E1050" s="45"/>
      <c r="F1050" s="45"/>
      <c r="G1050" s="45"/>
      <c r="H1050" s="45">
        <v>21219.765543849237</v>
      </c>
      <c r="I1050" s="46">
        <v>0.189</v>
      </c>
      <c r="J1050" s="45"/>
      <c r="K1050" s="45"/>
      <c r="L1050" s="45"/>
      <c r="M1050" s="45"/>
      <c r="N1050" s="45"/>
      <c r="O1050" s="45">
        <v>21219.765543849237</v>
      </c>
      <c r="P1050" s="45">
        <v>4.580798338032349E-4</v>
      </c>
      <c r="Q1050" s="45"/>
      <c r="R1050" s="45"/>
      <c r="S1050" s="45"/>
      <c r="T1050" s="45"/>
      <c r="U1050" s="45"/>
      <c r="V1050" s="45">
        <v>21219.765543849237</v>
      </c>
      <c r="W1050" s="45">
        <v>6.161646139387644E-4</v>
      </c>
      <c r="X1050" s="45"/>
      <c r="Y1050" s="45"/>
      <c r="Z1050" s="45"/>
      <c r="AA1050" s="45"/>
      <c r="AB1050" s="45"/>
      <c r="AC1050" s="45">
        <v>21219.765543849237</v>
      </c>
      <c r="AD1050" s="45">
        <v>38.4330019290696</v>
      </c>
      <c r="AE1050" s="45"/>
      <c r="AF1050" s="45"/>
      <c r="AG1050" s="45"/>
      <c r="AH1050" s="45"/>
      <c r="AI1050" s="45"/>
      <c r="AJ1050" s="45">
        <v>21219.765543849237</v>
      </c>
      <c r="AK1050" s="45">
        <v>0.019</v>
      </c>
      <c r="AL1050" s="45"/>
      <c r="AM1050" s="45"/>
      <c r="AN1050" s="45"/>
      <c r="AO1050" s="23"/>
      <c r="AP1050" s="23"/>
      <c r="AQ1050" s="45">
        <v>21219.765543849237</v>
      </c>
      <c r="AR1050" s="45">
        <v>0.01</v>
      </c>
      <c r="AS1050" s="23"/>
      <c r="AT1050" s="23"/>
      <c r="AU1050" s="23"/>
      <c r="AV1050" s="23"/>
      <c r="AW1050" s="23"/>
      <c r="AX1050" s="45">
        <v>21219.765543849237</v>
      </c>
      <c r="AY1050" s="23">
        <v>0.617</v>
      </c>
      <c r="AZ1050" s="23"/>
      <c r="BA1050" s="23"/>
      <c r="BB1050" s="23"/>
      <c r="BC1050" s="23"/>
      <c r="BD1050" s="23"/>
      <c r="BE1050" s="45">
        <v>21219.765543849237</v>
      </c>
      <c r="BF1050" s="45">
        <v>40.0</v>
      </c>
      <c r="BG1050" s="23"/>
      <c r="BH1050" s="23"/>
      <c r="BI1050" s="23"/>
      <c r="BJ1050" s="23"/>
      <c r="BK1050" s="23"/>
      <c r="BL1050" s="45">
        <v>21219.765543849237</v>
      </c>
      <c r="BM1050" s="45">
        <v>0.542</v>
      </c>
      <c r="BN1050" s="23"/>
      <c r="BO1050" s="23"/>
      <c r="BP1050" s="23"/>
      <c r="BQ1050" s="23"/>
      <c r="BR1050" s="23"/>
      <c r="BS1050" s="45">
        <v>21219.765543849237</v>
      </c>
      <c r="BT1050" s="45">
        <v>0.058</v>
      </c>
      <c r="BU1050" s="23"/>
      <c r="BV1050" s="23"/>
      <c r="BW1050" s="23"/>
      <c r="BX1050" s="23"/>
      <c r="BY1050" s="23"/>
      <c r="BZ1050" s="23"/>
      <c r="CA1050" s="23"/>
    </row>
    <row r="1051" ht="15.75" customHeight="1">
      <c r="A1051" s="45">
        <v>21026.89486552567</v>
      </c>
      <c r="B1051" s="46">
        <v>0.033</v>
      </c>
      <c r="C1051" s="45"/>
      <c r="D1051" s="45"/>
      <c r="E1051" s="45"/>
      <c r="F1051" s="45"/>
      <c r="G1051" s="45"/>
      <c r="H1051" s="45">
        <v>21026.89486552567</v>
      </c>
      <c r="I1051" s="46">
        <v>0.157</v>
      </c>
      <c r="J1051" s="45"/>
      <c r="K1051" s="45"/>
      <c r="L1051" s="45"/>
      <c r="M1051" s="45"/>
      <c r="N1051" s="45"/>
      <c r="O1051" s="45">
        <v>21026.89486552567</v>
      </c>
      <c r="P1051" s="45"/>
      <c r="Q1051" s="45"/>
      <c r="R1051" s="45"/>
      <c r="S1051" s="45"/>
      <c r="T1051" s="45"/>
      <c r="U1051" s="45"/>
      <c r="V1051" s="45">
        <v>21026.89486552567</v>
      </c>
      <c r="W1051" s="45"/>
      <c r="X1051" s="45"/>
      <c r="Y1051" s="45"/>
      <c r="Z1051" s="45"/>
      <c r="AA1051" s="45"/>
      <c r="AB1051" s="45"/>
      <c r="AC1051" s="45">
        <v>21026.89486552567</v>
      </c>
      <c r="AD1051" s="45">
        <v>35.94132029339853</v>
      </c>
      <c r="AE1051" s="45"/>
      <c r="AF1051" s="45"/>
      <c r="AG1051" s="45"/>
      <c r="AH1051" s="45"/>
      <c r="AI1051" s="45"/>
      <c r="AJ1051" s="45">
        <v>21026.89486552567</v>
      </c>
      <c r="AK1051" s="45">
        <v>0.019</v>
      </c>
      <c r="AL1051" s="45"/>
      <c r="AM1051" s="45"/>
      <c r="AN1051" s="45"/>
      <c r="AO1051" s="23"/>
      <c r="AP1051" s="23"/>
      <c r="AQ1051" s="45">
        <v>21026.89486552567</v>
      </c>
      <c r="AR1051" s="45">
        <v>0.01</v>
      </c>
      <c r="AS1051" s="23"/>
      <c r="AT1051" s="23"/>
      <c r="AU1051" s="23"/>
      <c r="AV1051" s="23"/>
      <c r="AW1051" s="23"/>
      <c r="AX1051" s="45">
        <v>21026.89486552567</v>
      </c>
      <c r="AY1051" s="23">
        <v>0.617</v>
      </c>
      <c r="AZ1051" s="23"/>
      <c r="BA1051" s="23"/>
      <c r="BB1051" s="23"/>
      <c r="BC1051" s="23"/>
      <c r="BD1051" s="23"/>
      <c r="BE1051" s="45">
        <v>21026.89486552567</v>
      </c>
      <c r="BF1051" s="45">
        <v>40.0</v>
      </c>
      <c r="BG1051" s="23"/>
      <c r="BH1051" s="23"/>
      <c r="BI1051" s="23"/>
      <c r="BJ1051" s="23"/>
      <c r="BK1051" s="23"/>
      <c r="BL1051" s="45">
        <v>21026.89486552567</v>
      </c>
      <c r="BM1051" s="45">
        <v>0.791</v>
      </c>
      <c r="BN1051" s="23"/>
      <c r="BO1051" s="23"/>
      <c r="BP1051" s="23"/>
      <c r="BQ1051" s="23"/>
      <c r="BR1051" s="23"/>
      <c r="BS1051" s="45">
        <v>21026.89486552567</v>
      </c>
      <c r="BT1051" s="45">
        <v>0.088</v>
      </c>
      <c r="BU1051" s="23"/>
      <c r="BV1051" s="23"/>
      <c r="BW1051" s="23"/>
      <c r="BX1051" s="23"/>
      <c r="BY1051" s="23"/>
      <c r="BZ1051" s="23"/>
      <c r="CA1051" s="23"/>
    </row>
    <row r="1052" ht="15.75" customHeight="1">
      <c r="A1052" s="45">
        <v>20868.63893865298</v>
      </c>
      <c r="B1052" s="46">
        <v>0.034</v>
      </c>
      <c r="C1052" s="45"/>
      <c r="D1052" s="45"/>
      <c r="E1052" s="45"/>
      <c r="F1052" s="45"/>
      <c r="G1052" s="45"/>
      <c r="H1052" s="45">
        <v>20868.63893865298</v>
      </c>
      <c r="I1052" s="46">
        <v>0.102</v>
      </c>
      <c r="J1052" s="45"/>
      <c r="K1052" s="45"/>
      <c r="L1052" s="45"/>
      <c r="M1052" s="45"/>
      <c r="N1052" s="45"/>
      <c r="O1052" s="45">
        <v>20868.63893865298</v>
      </c>
      <c r="P1052" s="45">
        <v>4.358204619183654E-4</v>
      </c>
      <c r="Q1052" s="45"/>
      <c r="R1052" s="45"/>
      <c r="S1052" s="45"/>
      <c r="T1052" s="45"/>
      <c r="U1052" s="45"/>
      <c r="V1052" s="45">
        <v>20868.63893865298</v>
      </c>
      <c r="W1052" s="45">
        <v>5.637437660388321E-4</v>
      </c>
      <c r="X1052" s="45"/>
      <c r="Y1052" s="45"/>
      <c r="Z1052" s="45"/>
      <c r="AA1052" s="45"/>
      <c r="AB1052" s="45"/>
      <c r="AC1052" s="45">
        <v>20868.63893865298</v>
      </c>
      <c r="AD1052" s="45">
        <v>40.09102793782986</v>
      </c>
      <c r="AE1052" s="45"/>
      <c r="AF1052" s="45"/>
      <c r="AG1052" s="45"/>
      <c r="AH1052" s="45"/>
      <c r="AI1052" s="45"/>
      <c r="AJ1052" s="45">
        <v>20868.63893865298</v>
      </c>
      <c r="AK1052" s="45">
        <v>0.018</v>
      </c>
      <c r="AL1052" s="45"/>
      <c r="AM1052" s="45"/>
      <c r="AN1052" s="45"/>
      <c r="AO1052" s="23"/>
      <c r="AP1052" s="23"/>
      <c r="AQ1052" s="45">
        <v>20868.63893865298</v>
      </c>
      <c r="AR1052" s="45">
        <v>0.009</v>
      </c>
      <c r="AS1052" s="23"/>
      <c r="AT1052" s="23"/>
      <c r="AU1052" s="23"/>
      <c r="AV1052" s="23"/>
      <c r="AW1052" s="23"/>
      <c r="AX1052" s="45">
        <v>20868.63893865298</v>
      </c>
      <c r="AY1052" s="23">
        <v>0.966</v>
      </c>
      <c r="AZ1052" s="23"/>
      <c r="BA1052" s="23"/>
      <c r="BB1052" s="23"/>
      <c r="BC1052" s="23"/>
      <c r="BD1052" s="23"/>
      <c r="BE1052" s="45">
        <v>20868.63893865298</v>
      </c>
      <c r="BF1052" s="45">
        <v>37.0</v>
      </c>
      <c r="BG1052" s="23"/>
      <c r="BH1052" s="23"/>
      <c r="BI1052" s="23"/>
      <c r="BJ1052" s="23"/>
      <c r="BK1052" s="23"/>
      <c r="BL1052" s="45">
        <v>20868.63893865298</v>
      </c>
      <c r="BM1052" s="45">
        <v>0.836</v>
      </c>
      <c r="BN1052" s="23"/>
      <c r="BO1052" s="23"/>
      <c r="BP1052" s="23"/>
      <c r="BQ1052" s="23"/>
      <c r="BR1052" s="23"/>
      <c r="BS1052" s="45">
        <v>20868.63893865298</v>
      </c>
      <c r="BT1052" s="45">
        <v>0.12</v>
      </c>
      <c r="BU1052" s="23"/>
      <c r="BV1052" s="23"/>
      <c r="BW1052" s="23"/>
      <c r="BX1052" s="23"/>
      <c r="BY1052" s="23"/>
      <c r="BZ1052" s="23"/>
      <c r="CA1052" s="23"/>
    </row>
    <row r="1053" ht="15.75" customHeight="1">
      <c r="A1053" s="45">
        <v>20700.560640184005</v>
      </c>
      <c r="B1053" s="46">
        <v>0.033</v>
      </c>
      <c r="C1053" s="45"/>
      <c r="D1053" s="45"/>
      <c r="E1053" s="45"/>
      <c r="F1053" s="45"/>
      <c r="G1053" s="45"/>
      <c r="H1053" s="45">
        <v>20700.560640184005</v>
      </c>
      <c r="I1053" s="46">
        <v>0.094</v>
      </c>
      <c r="J1053" s="45"/>
      <c r="K1053" s="45"/>
      <c r="L1053" s="45"/>
      <c r="M1053" s="45"/>
      <c r="N1053" s="45"/>
      <c r="O1053" s="45">
        <v>20700.560640184005</v>
      </c>
      <c r="P1053" s="45"/>
      <c r="Q1053" s="45"/>
      <c r="R1053" s="45"/>
      <c r="S1053" s="45"/>
      <c r="T1053" s="45"/>
      <c r="U1053" s="45"/>
      <c r="V1053" s="45">
        <v>20700.560640184005</v>
      </c>
      <c r="W1053" s="45"/>
      <c r="X1053" s="45"/>
      <c r="Y1053" s="45"/>
      <c r="Z1053" s="45"/>
      <c r="AA1053" s="45"/>
      <c r="AB1053" s="45"/>
      <c r="AC1053" s="45">
        <v>20700.560640184005</v>
      </c>
      <c r="AD1053" s="45">
        <v>44.372035075949974</v>
      </c>
      <c r="AE1053" s="45"/>
      <c r="AF1053" s="45"/>
      <c r="AG1053" s="45"/>
      <c r="AH1053" s="45"/>
      <c r="AI1053" s="45"/>
      <c r="AJ1053" s="45">
        <v>20700.560640184005</v>
      </c>
      <c r="AK1053" s="45">
        <v>0.018</v>
      </c>
      <c r="AL1053" s="45"/>
      <c r="AM1053" s="45"/>
      <c r="AN1053" s="45"/>
      <c r="AO1053" s="23"/>
      <c r="AP1053" s="23"/>
      <c r="AQ1053" s="45">
        <v>20700.560640184005</v>
      </c>
      <c r="AR1053" s="45">
        <v>0.009</v>
      </c>
      <c r="AS1053" s="23"/>
      <c r="AT1053" s="23"/>
      <c r="AU1053" s="23"/>
      <c r="AV1053" s="23"/>
      <c r="AW1053" s="23"/>
      <c r="AX1053" s="45">
        <v>20700.560640184005</v>
      </c>
      <c r="AY1053" s="23">
        <v>1.129</v>
      </c>
      <c r="AZ1053" s="23"/>
      <c r="BA1053" s="23"/>
      <c r="BB1053" s="23"/>
      <c r="BC1053" s="23"/>
      <c r="BD1053" s="23"/>
      <c r="BE1053" s="45">
        <v>20700.560640184005</v>
      </c>
      <c r="BF1053" s="45">
        <v>37.0</v>
      </c>
      <c r="BG1053" s="23"/>
      <c r="BH1053" s="23"/>
      <c r="BI1053" s="23"/>
      <c r="BJ1053" s="23"/>
      <c r="BK1053" s="23"/>
      <c r="BL1053" s="45">
        <v>20700.560640184005</v>
      </c>
      <c r="BM1053" s="45">
        <v>0.875</v>
      </c>
      <c r="BN1053" s="23"/>
      <c r="BO1053" s="23"/>
      <c r="BP1053" s="23"/>
      <c r="BQ1053" s="23"/>
      <c r="BR1053" s="23"/>
      <c r="BS1053" s="45">
        <v>20700.560640184005</v>
      </c>
      <c r="BT1053" s="45">
        <v>0.15</v>
      </c>
      <c r="BU1053" s="23"/>
      <c r="BV1053" s="23"/>
      <c r="BW1053" s="23"/>
      <c r="BX1053" s="23"/>
      <c r="BY1053" s="23"/>
      <c r="BZ1053" s="23"/>
      <c r="CA1053" s="23"/>
    </row>
    <row r="1054" ht="15.75" customHeight="1">
      <c r="A1054" s="45">
        <v>21546.63518299882</v>
      </c>
      <c r="B1054" s="46">
        <v>0.031</v>
      </c>
      <c r="C1054" s="45"/>
      <c r="D1054" s="45"/>
      <c r="E1054" s="45"/>
      <c r="F1054" s="45"/>
      <c r="G1054" s="45"/>
      <c r="H1054" s="45">
        <v>21546.63518299882</v>
      </c>
      <c r="I1054" s="46">
        <v>0.133</v>
      </c>
      <c r="J1054" s="45"/>
      <c r="K1054" s="45"/>
      <c r="L1054" s="45"/>
      <c r="M1054" s="45"/>
      <c r="N1054" s="45"/>
      <c r="O1054" s="45">
        <v>21546.63518299882</v>
      </c>
      <c r="P1054" s="45">
        <v>4.468221172766627E-4</v>
      </c>
      <c r="Q1054" s="45"/>
      <c r="R1054" s="45"/>
      <c r="S1054" s="45"/>
      <c r="T1054" s="45"/>
      <c r="U1054" s="45"/>
      <c r="V1054" s="45">
        <v>21546.63518299882</v>
      </c>
      <c r="W1054" s="45">
        <v>5.774301456119638E-4</v>
      </c>
      <c r="X1054" s="45"/>
      <c r="Y1054" s="45"/>
      <c r="Z1054" s="45"/>
      <c r="AA1054" s="45"/>
      <c r="AB1054" s="45"/>
      <c r="AC1054" s="45">
        <v>21546.63518299882</v>
      </c>
      <c r="AD1054" s="45">
        <v>59.96654860291224</v>
      </c>
      <c r="AE1054" s="45"/>
      <c r="AF1054" s="45"/>
      <c r="AG1054" s="45"/>
      <c r="AH1054" s="45"/>
      <c r="AI1054" s="45"/>
      <c r="AJ1054" s="45">
        <v>21546.63518299882</v>
      </c>
      <c r="AK1054" s="45">
        <v>0.018</v>
      </c>
      <c r="AL1054" s="45"/>
      <c r="AM1054" s="45"/>
      <c r="AN1054" s="45"/>
      <c r="AO1054" s="23"/>
      <c r="AP1054" s="23"/>
      <c r="AQ1054" s="45">
        <v>21546.63518299882</v>
      </c>
      <c r="AR1054" s="45">
        <v>0.009</v>
      </c>
      <c r="AS1054" s="23"/>
      <c r="AT1054" s="23"/>
      <c r="AU1054" s="23"/>
      <c r="AV1054" s="23"/>
      <c r="AW1054" s="23"/>
      <c r="AX1054" s="45">
        <v>21546.63518299882</v>
      </c>
      <c r="AY1054" s="23">
        <v>0.553</v>
      </c>
      <c r="AZ1054" s="23"/>
      <c r="BA1054" s="23"/>
      <c r="BB1054" s="23"/>
      <c r="BC1054" s="23"/>
      <c r="BD1054" s="23"/>
      <c r="BE1054" s="45">
        <v>21546.63518299882</v>
      </c>
      <c r="BF1054" s="45">
        <v>8.0</v>
      </c>
      <c r="BG1054" s="23"/>
      <c r="BH1054" s="23"/>
      <c r="BI1054" s="23"/>
      <c r="BJ1054" s="23"/>
      <c r="BK1054" s="23"/>
      <c r="BL1054" s="45">
        <v>21546.63518299882</v>
      </c>
      <c r="BM1054" s="45">
        <v>0.916</v>
      </c>
      <c r="BN1054" s="23"/>
      <c r="BO1054" s="23"/>
      <c r="BP1054" s="23"/>
      <c r="BQ1054" s="23"/>
      <c r="BR1054" s="23"/>
      <c r="BS1054" s="45">
        <v>21546.63518299882</v>
      </c>
      <c r="BT1054" s="45">
        <v>0.183</v>
      </c>
      <c r="BU1054" s="23"/>
      <c r="BV1054" s="23"/>
      <c r="BW1054" s="23"/>
      <c r="BX1054" s="23"/>
      <c r="BY1054" s="23"/>
      <c r="BZ1054" s="23"/>
      <c r="CA1054" s="23"/>
    </row>
    <row r="1055" ht="15.75" customHeight="1">
      <c r="A1055" s="45">
        <v>213379.8199591604</v>
      </c>
      <c r="B1055" s="46">
        <v>0.046</v>
      </c>
      <c r="C1055" s="45"/>
      <c r="D1055" s="45"/>
      <c r="E1055" s="45"/>
      <c r="F1055" s="45"/>
      <c r="G1055" s="45"/>
      <c r="H1055" s="45">
        <v>213379.8199591604</v>
      </c>
      <c r="I1055" s="46">
        <v>0.256</v>
      </c>
      <c r="J1055" s="45"/>
      <c r="K1055" s="45"/>
      <c r="L1055" s="45"/>
      <c r="M1055" s="45"/>
      <c r="N1055" s="45"/>
      <c r="O1055" s="45">
        <v>213379.8199591604</v>
      </c>
      <c r="P1055" s="45"/>
      <c r="Q1055" s="45"/>
      <c r="R1055" s="45"/>
      <c r="S1055" s="45"/>
      <c r="T1055" s="45"/>
      <c r="U1055" s="45"/>
      <c r="V1055" s="45">
        <v>213379.8199591604</v>
      </c>
      <c r="W1055" s="45"/>
      <c r="X1055" s="45"/>
      <c r="Y1055" s="45"/>
      <c r="Z1055" s="45"/>
      <c r="AA1055" s="45"/>
      <c r="AB1055" s="45"/>
      <c r="AC1055" s="45">
        <v>213379.8199591604</v>
      </c>
      <c r="AD1055" s="45"/>
      <c r="AE1055" s="45"/>
      <c r="AF1055" s="45"/>
      <c r="AG1055" s="45"/>
      <c r="AH1055" s="45"/>
      <c r="AI1055" s="45"/>
      <c r="AJ1055" s="45">
        <v>213379.8199591604</v>
      </c>
      <c r="AK1055" s="45">
        <v>0.03</v>
      </c>
      <c r="AL1055" s="45"/>
      <c r="AM1055" s="45"/>
      <c r="AN1055" s="45"/>
      <c r="AO1055" s="23"/>
      <c r="AP1055" s="23"/>
      <c r="AQ1055" s="45">
        <v>213379.8199591604</v>
      </c>
      <c r="AR1055" s="45">
        <v>0.075</v>
      </c>
      <c r="AS1055" s="23"/>
      <c r="AT1055" s="23"/>
      <c r="AU1055" s="23"/>
      <c r="AV1055" s="23"/>
      <c r="AW1055" s="23"/>
      <c r="AX1055" s="45">
        <v>213379.8199591604</v>
      </c>
      <c r="AY1055" s="23"/>
      <c r="AZ1055" s="23"/>
      <c r="BA1055" s="23"/>
      <c r="BB1055" s="23"/>
      <c r="BC1055" s="23"/>
      <c r="BD1055" s="23"/>
      <c r="BE1055" s="45">
        <v>213379.8199591604</v>
      </c>
      <c r="BF1055" s="45"/>
      <c r="BG1055" s="23"/>
      <c r="BH1055" s="23"/>
      <c r="BI1055" s="23"/>
      <c r="BJ1055" s="23"/>
      <c r="BK1055" s="23"/>
      <c r="BL1055" s="45">
        <v>213379.8199591604</v>
      </c>
      <c r="BM1055" s="45">
        <v>0.0</v>
      </c>
      <c r="BN1055" s="23"/>
      <c r="BO1055" s="23"/>
      <c r="BP1055" s="23"/>
      <c r="BQ1055" s="23"/>
      <c r="BR1055" s="23"/>
      <c r="BS1055" s="45">
        <v>213379.8199591604</v>
      </c>
      <c r="BT1055" s="45">
        <v>0.0</v>
      </c>
      <c r="BU1055" s="23"/>
      <c r="BV1055" s="23"/>
      <c r="BW1055" s="23"/>
      <c r="BX1055" s="23"/>
      <c r="BY1055" s="23"/>
      <c r="BZ1055" s="23"/>
      <c r="CA1055" s="23"/>
    </row>
    <row r="1056" ht="15.75" customHeight="1">
      <c r="A1056" s="45">
        <v>209878.93801257366</v>
      </c>
      <c r="B1056" s="46">
        <v>0.046</v>
      </c>
      <c r="C1056" s="45"/>
      <c r="D1056" s="45"/>
      <c r="E1056" s="45"/>
      <c r="F1056" s="45"/>
      <c r="G1056" s="45"/>
      <c r="H1056" s="45">
        <v>209878.93801257366</v>
      </c>
      <c r="I1056" s="46">
        <v>0.211</v>
      </c>
      <c r="J1056" s="45"/>
      <c r="K1056" s="45"/>
      <c r="L1056" s="45"/>
      <c r="M1056" s="45"/>
      <c r="N1056" s="45"/>
      <c r="O1056" s="45">
        <v>209878.93801257366</v>
      </c>
      <c r="P1056" s="45">
        <v>3.8080307313644995E-4</v>
      </c>
      <c r="Q1056" s="45"/>
      <c r="R1056" s="45"/>
      <c r="S1056" s="45"/>
      <c r="T1056" s="45"/>
      <c r="U1056" s="45"/>
      <c r="V1056" s="45">
        <v>209878.93801257366</v>
      </c>
      <c r="W1056" s="45"/>
      <c r="X1056" s="45"/>
      <c r="Y1056" s="45"/>
      <c r="Z1056" s="45"/>
      <c r="AA1056" s="45"/>
      <c r="AB1056" s="45"/>
      <c r="AC1056" s="45">
        <v>209878.93801257366</v>
      </c>
      <c r="AD1056" s="45"/>
      <c r="AE1056" s="45"/>
      <c r="AF1056" s="45"/>
      <c r="AG1056" s="45"/>
      <c r="AH1056" s="45"/>
      <c r="AI1056" s="45"/>
      <c r="AJ1056" s="45">
        <v>209878.93801257366</v>
      </c>
      <c r="AK1056" s="45">
        <v>0.03</v>
      </c>
      <c r="AL1056" s="45"/>
      <c r="AM1056" s="45"/>
      <c r="AN1056" s="45"/>
      <c r="AO1056" s="23"/>
      <c r="AP1056" s="23"/>
      <c r="AQ1056" s="45">
        <v>209878.93801257366</v>
      </c>
      <c r="AR1056" s="45">
        <v>0.07</v>
      </c>
      <c r="AS1056" s="23"/>
      <c r="AT1056" s="23"/>
      <c r="AU1056" s="23"/>
      <c r="AV1056" s="23"/>
      <c r="AW1056" s="23"/>
      <c r="AX1056" s="45">
        <v>209878.93801257366</v>
      </c>
      <c r="AY1056" s="23"/>
      <c r="AZ1056" s="23"/>
      <c r="BA1056" s="23"/>
      <c r="BB1056" s="23"/>
      <c r="BC1056" s="23"/>
      <c r="BD1056" s="23"/>
      <c r="BE1056" s="45">
        <v>209878.93801257366</v>
      </c>
      <c r="BF1056" s="45"/>
      <c r="BG1056" s="23"/>
      <c r="BH1056" s="23"/>
      <c r="BI1056" s="23"/>
      <c r="BJ1056" s="23"/>
      <c r="BK1056" s="23"/>
      <c r="BL1056" s="45">
        <v>209878.93801257366</v>
      </c>
      <c r="BM1056" s="45">
        <v>0.0</v>
      </c>
      <c r="BN1056" s="23"/>
      <c r="BO1056" s="23"/>
      <c r="BP1056" s="23"/>
      <c r="BQ1056" s="23"/>
      <c r="BR1056" s="23"/>
      <c r="BS1056" s="45">
        <v>209878.93801257366</v>
      </c>
      <c r="BT1056" s="45">
        <v>0.001</v>
      </c>
      <c r="BU1056" s="23"/>
      <c r="BV1056" s="23"/>
      <c r="BW1056" s="23"/>
      <c r="BX1056" s="23"/>
      <c r="BY1056" s="23"/>
      <c r="BZ1056" s="23"/>
      <c r="CA1056" s="23"/>
    </row>
    <row r="1057" ht="15.75" customHeight="1">
      <c r="A1057" s="45">
        <v>207678.87162603813</v>
      </c>
      <c r="B1057" s="46">
        <v>0.045</v>
      </c>
      <c r="C1057" s="45"/>
      <c r="D1057" s="45"/>
      <c r="E1057" s="45"/>
      <c r="F1057" s="45"/>
      <c r="G1057" s="45"/>
      <c r="H1057" s="45">
        <v>207678.87162603813</v>
      </c>
      <c r="I1057" s="46">
        <v>0.147</v>
      </c>
      <c r="J1057" s="45"/>
      <c r="K1057" s="45"/>
      <c r="L1057" s="45"/>
      <c r="M1057" s="45"/>
      <c r="N1057" s="45"/>
      <c r="O1057" s="45">
        <v>207678.87162603813</v>
      </c>
      <c r="P1057" s="45">
        <v>3.700743802659476E-4</v>
      </c>
      <c r="Q1057" s="45"/>
      <c r="R1057" s="45"/>
      <c r="S1057" s="45"/>
      <c r="T1057" s="45"/>
      <c r="U1057" s="45"/>
      <c r="V1057" s="45">
        <v>207678.87162603813</v>
      </c>
      <c r="W1057" s="45">
        <v>4.4658764875975113E-4</v>
      </c>
      <c r="X1057" s="45"/>
      <c r="Y1057" s="45"/>
      <c r="Z1057" s="45"/>
      <c r="AA1057" s="45"/>
      <c r="AB1057" s="45"/>
      <c r="AC1057" s="45">
        <v>207678.87162603813</v>
      </c>
      <c r="AD1057" s="45">
        <v>0.2654541968152367</v>
      </c>
      <c r="AE1057" s="45"/>
      <c r="AF1057" s="45"/>
      <c r="AG1057" s="45"/>
      <c r="AH1057" s="45"/>
      <c r="AI1057" s="45"/>
      <c r="AJ1057" s="45">
        <v>207678.87162603813</v>
      </c>
      <c r="AK1057" s="45">
        <v>0.029</v>
      </c>
      <c r="AL1057" s="45"/>
      <c r="AM1057" s="45"/>
      <c r="AN1057" s="45"/>
      <c r="AO1057" s="23"/>
      <c r="AP1057" s="23"/>
      <c r="AQ1057" s="45">
        <v>207678.87162603813</v>
      </c>
      <c r="AR1057" s="45">
        <v>0.066</v>
      </c>
      <c r="AS1057" s="23"/>
      <c r="AT1057" s="23"/>
      <c r="AU1057" s="23"/>
      <c r="AV1057" s="23"/>
      <c r="AW1057" s="23"/>
      <c r="AX1057" s="45">
        <v>207678.87162603813</v>
      </c>
      <c r="AY1057" s="23"/>
      <c r="AZ1057" s="23"/>
      <c r="BA1057" s="23"/>
      <c r="BB1057" s="23"/>
      <c r="BC1057" s="23"/>
      <c r="BD1057" s="23"/>
      <c r="BE1057" s="45">
        <v>207678.87162603813</v>
      </c>
      <c r="BF1057" s="45"/>
      <c r="BG1057" s="23"/>
      <c r="BH1057" s="23"/>
      <c r="BI1057" s="23"/>
      <c r="BJ1057" s="23"/>
      <c r="BK1057" s="23"/>
      <c r="BL1057" s="45">
        <v>207678.87162603813</v>
      </c>
      <c r="BM1057" s="45">
        <v>0.002</v>
      </c>
      <c r="BN1057" s="23"/>
      <c r="BO1057" s="23"/>
      <c r="BP1057" s="23"/>
      <c r="BQ1057" s="23"/>
      <c r="BR1057" s="23"/>
      <c r="BS1057" s="45">
        <v>207678.87162603813</v>
      </c>
      <c r="BT1057" s="45">
        <v>0.001</v>
      </c>
      <c r="BU1057" s="23"/>
      <c r="BV1057" s="23"/>
      <c r="BW1057" s="23"/>
      <c r="BX1057" s="23"/>
      <c r="BY1057" s="23"/>
      <c r="BZ1057" s="23"/>
      <c r="CA1057" s="23"/>
    </row>
    <row r="1058" ht="15.75" customHeight="1">
      <c r="A1058" s="45">
        <v>205219.02613158</v>
      </c>
      <c r="B1058" s="46">
        <v>0.045</v>
      </c>
      <c r="C1058" s="45"/>
      <c r="D1058" s="45"/>
      <c r="E1058" s="45"/>
      <c r="F1058" s="45"/>
      <c r="G1058" s="45"/>
      <c r="H1058" s="45">
        <v>205219.02613158</v>
      </c>
      <c r="I1058" s="46">
        <v>0.167</v>
      </c>
      <c r="J1058" s="45"/>
      <c r="K1058" s="45"/>
      <c r="L1058" s="45"/>
      <c r="M1058" s="45"/>
      <c r="N1058" s="45"/>
      <c r="O1058" s="45">
        <v>205219.02613158</v>
      </c>
      <c r="P1058" s="45">
        <v>3.5729551340669865E-4</v>
      </c>
      <c r="Q1058" s="45"/>
      <c r="R1058" s="45"/>
      <c r="S1058" s="45"/>
      <c r="T1058" s="45"/>
      <c r="U1058" s="45"/>
      <c r="V1058" s="45">
        <v>205219.02613158</v>
      </c>
      <c r="W1058" s="45">
        <v>4.430586885064634E-4</v>
      </c>
      <c r="X1058" s="45"/>
      <c r="Y1058" s="45"/>
      <c r="Z1058" s="45"/>
      <c r="AA1058" s="45"/>
      <c r="AB1058" s="45"/>
      <c r="AC1058" s="45">
        <v>205219.02613158</v>
      </c>
      <c r="AD1058" s="45">
        <v>0.3216119066241179</v>
      </c>
      <c r="AE1058" s="45"/>
      <c r="AF1058" s="45"/>
      <c r="AG1058" s="45"/>
      <c r="AH1058" s="45"/>
      <c r="AI1058" s="45"/>
      <c r="AJ1058" s="45">
        <v>205219.02613158</v>
      </c>
      <c r="AK1058" s="45">
        <v>0.029</v>
      </c>
      <c r="AL1058" s="45"/>
      <c r="AM1058" s="45"/>
      <c r="AN1058" s="45"/>
      <c r="AO1058" s="23"/>
      <c r="AP1058" s="23"/>
      <c r="AQ1058" s="45">
        <v>205219.02613158</v>
      </c>
      <c r="AR1058" s="45">
        <v>0.061</v>
      </c>
      <c r="AS1058" s="23"/>
      <c r="AT1058" s="23"/>
      <c r="AU1058" s="23"/>
      <c r="AV1058" s="23"/>
      <c r="AW1058" s="23"/>
      <c r="AX1058" s="45">
        <v>205219.02613158</v>
      </c>
      <c r="AY1058" s="23"/>
      <c r="AZ1058" s="23"/>
      <c r="BA1058" s="23"/>
      <c r="BB1058" s="23"/>
      <c r="BC1058" s="23"/>
      <c r="BD1058" s="23"/>
      <c r="BE1058" s="45">
        <v>205219.02613158</v>
      </c>
      <c r="BF1058" s="45"/>
      <c r="BG1058" s="23"/>
      <c r="BH1058" s="23"/>
      <c r="BI1058" s="23"/>
      <c r="BJ1058" s="23"/>
      <c r="BK1058" s="23"/>
      <c r="BL1058" s="45">
        <v>205219.02613158</v>
      </c>
      <c r="BM1058" s="45">
        <v>0.007</v>
      </c>
      <c r="BN1058" s="23"/>
      <c r="BO1058" s="23"/>
      <c r="BP1058" s="23"/>
      <c r="BQ1058" s="23"/>
      <c r="BR1058" s="23"/>
      <c r="BS1058" s="45">
        <v>205219.02613158</v>
      </c>
      <c r="BT1058" s="45">
        <v>0.001</v>
      </c>
      <c r="BU1058" s="23"/>
      <c r="BV1058" s="23"/>
      <c r="BW1058" s="23"/>
      <c r="BX1058" s="23"/>
      <c r="BY1058" s="23"/>
      <c r="BZ1058" s="23"/>
      <c r="CA1058" s="23"/>
    </row>
    <row r="1059" ht="15.75" customHeight="1">
      <c r="A1059" s="45">
        <v>205584.4232434049</v>
      </c>
      <c r="B1059" s="46">
        <v>0.043</v>
      </c>
      <c r="C1059" s="45"/>
      <c r="D1059" s="45"/>
      <c r="E1059" s="45"/>
      <c r="F1059" s="45"/>
      <c r="G1059" s="45"/>
      <c r="H1059" s="45">
        <v>205584.4232434049</v>
      </c>
      <c r="I1059" s="46">
        <v>0.203</v>
      </c>
      <c r="J1059" s="45"/>
      <c r="K1059" s="45"/>
      <c r="L1059" s="45"/>
      <c r="M1059" s="45"/>
      <c r="N1059" s="45"/>
      <c r="O1059" s="45">
        <v>205584.4232434049</v>
      </c>
      <c r="P1059" s="45"/>
      <c r="Q1059" s="45"/>
      <c r="R1059" s="45"/>
      <c r="S1059" s="45"/>
      <c r="T1059" s="45"/>
      <c r="U1059" s="45"/>
      <c r="V1059" s="45">
        <v>205584.4232434049</v>
      </c>
      <c r="W1059" s="45"/>
      <c r="X1059" s="45"/>
      <c r="Y1059" s="45"/>
      <c r="Z1059" s="45"/>
      <c r="AA1059" s="45"/>
      <c r="AB1059" s="45"/>
      <c r="AC1059" s="45">
        <v>205584.4232434049</v>
      </c>
      <c r="AD1059" s="45">
        <v>0.5102095175383772</v>
      </c>
      <c r="AE1059" s="45"/>
      <c r="AF1059" s="45"/>
      <c r="AG1059" s="45"/>
      <c r="AH1059" s="45"/>
      <c r="AI1059" s="45"/>
      <c r="AJ1059" s="45">
        <v>205584.4232434049</v>
      </c>
      <c r="AK1059" s="45">
        <v>0.029</v>
      </c>
      <c r="AL1059" s="45"/>
      <c r="AM1059" s="45"/>
      <c r="AN1059" s="45"/>
      <c r="AO1059" s="23"/>
      <c r="AP1059" s="23"/>
      <c r="AQ1059" s="45">
        <v>205584.4232434049</v>
      </c>
      <c r="AR1059" s="45">
        <v>0.058</v>
      </c>
      <c r="AS1059" s="23"/>
      <c r="AT1059" s="23"/>
      <c r="AU1059" s="23"/>
      <c r="AV1059" s="23"/>
      <c r="AW1059" s="23"/>
      <c r="AX1059" s="45">
        <v>205584.4232434049</v>
      </c>
      <c r="AY1059" s="23"/>
      <c r="AZ1059" s="23"/>
      <c r="BA1059" s="23"/>
      <c r="BB1059" s="23"/>
      <c r="BC1059" s="23"/>
      <c r="BD1059" s="23"/>
      <c r="BE1059" s="45">
        <v>205584.4232434049</v>
      </c>
      <c r="BF1059" s="45"/>
      <c r="BG1059" s="23"/>
      <c r="BH1059" s="23"/>
      <c r="BI1059" s="23"/>
      <c r="BJ1059" s="23"/>
      <c r="BK1059" s="23"/>
      <c r="BL1059" s="45">
        <v>205584.4232434049</v>
      </c>
      <c r="BM1059" s="45">
        <v>0.02</v>
      </c>
      <c r="BN1059" s="23"/>
      <c r="BO1059" s="23"/>
      <c r="BP1059" s="23"/>
      <c r="BQ1059" s="23"/>
      <c r="BR1059" s="23"/>
      <c r="BS1059" s="45">
        <v>205584.4232434049</v>
      </c>
      <c r="BT1059" s="45">
        <v>0.001</v>
      </c>
      <c r="BU1059" s="23"/>
      <c r="BV1059" s="23"/>
      <c r="BW1059" s="23"/>
      <c r="BX1059" s="23"/>
      <c r="BY1059" s="23"/>
      <c r="BZ1059" s="23"/>
      <c r="CA1059" s="23"/>
    </row>
    <row r="1060" ht="15.75" customHeight="1">
      <c r="A1060" s="45">
        <v>201303.1809576007</v>
      </c>
      <c r="B1060" s="46">
        <v>0.048</v>
      </c>
      <c r="C1060" s="45"/>
      <c r="D1060" s="45"/>
      <c r="E1060" s="45"/>
      <c r="F1060" s="45"/>
      <c r="G1060" s="45"/>
      <c r="H1060" s="45">
        <v>201303.1809576007</v>
      </c>
      <c r="I1060" s="46">
        <v>0.233</v>
      </c>
      <c r="J1060" s="45"/>
      <c r="K1060" s="45"/>
      <c r="L1060" s="45"/>
      <c r="M1060" s="45"/>
      <c r="N1060" s="45"/>
      <c r="O1060" s="45">
        <v>201303.1809576007</v>
      </c>
      <c r="P1060" s="45">
        <v>3.633742821227347E-4</v>
      </c>
      <c r="Q1060" s="45"/>
      <c r="R1060" s="45"/>
      <c r="S1060" s="45"/>
      <c r="T1060" s="45"/>
      <c r="U1060" s="45"/>
      <c r="V1060" s="45">
        <v>201303.1809576007</v>
      </c>
      <c r="W1060" s="45">
        <v>4.4565879404700944E-4</v>
      </c>
      <c r="X1060" s="45"/>
      <c r="Y1060" s="45"/>
      <c r="Z1060" s="45"/>
      <c r="AA1060" s="45"/>
      <c r="AB1060" s="45"/>
      <c r="AC1060" s="45">
        <v>201303.1809576007</v>
      </c>
      <c r="AD1060" s="45">
        <v>0.5583591880575786</v>
      </c>
      <c r="AE1060" s="45"/>
      <c r="AF1060" s="45"/>
      <c r="AG1060" s="45"/>
      <c r="AH1060" s="45"/>
      <c r="AI1060" s="45"/>
      <c r="AJ1060" s="45">
        <v>201303.1809576007</v>
      </c>
      <c r="AK1060" s="45">
        <v>0.03</v>
      </c>
      <c r="AL1060" s="45"/>
      <c r="AM1060" s="45"/>
      <c r="AN1060" s="45"/>
      <c r="AO1060" s="23"/>
      <c r="AP1060" s="23"/>
      <c r="AQ1060" s="45">
        <v>201303.1809576007</v>
      </c>
      <c r="AR1060" s="45">
        <v>0.054</v>
      </c>
      <c r="AS1060" s="23"/>
      <c r="AT1060" s="23"/>
      <c r="AU1060" s="23"/>
      <c r="AV1060" s="23"/>
      <c r="AW1060" s="23"/>
      <c r="AX1060" s="45">
        <v>201303.1809576007</v>
      </c>
      <c r="AY1060" s="23">
        <v>0.799</v>
      </c>
      <c r="AZ1060" s="23"/>
      <c r="BA1060" s="23"/>
      <c r="BB1060" s="23"/>
      <c r="BC1060" s="23"/>
      <c r="BD1060" s="23"/>
      <c r="BE1060" s="45">
        <v>201303.1809576007</v>
      </c>
      <c r="BF1060" s="45">
        <v>80.0</v>
      </c>
      <c r="BG1060" s="23"/>
      <c r="BH1060" s="23"/>
      <c r="BI1060" s="23"/>
      <c r="BJ1060" s="23"/>
      <c r="BK1060" s="23"/>
      <c r="BL1060" s="45">
        <v>201303.1809576007</v>
      </c>
      <c r="BM1060" s="45">
        <v>0.039</v>
      </c>
      <c r="BN1060" s="23"/>
      <c r="BO1060" s="23"/>
      <c r="BP1060" s="23"/>
      <c r="BQ1060" s="23"/>
      <c r="BR1060" s="23"/>
      <c r="BS1060" s="45">
        <v>201303.1809576007</v>
      </c>
      <c r="BT1060" s="45">
        <v>0.003</v>
      </c>
      <c r="BU1060" s="23"/>
      <c r="BV1060" s="23"/>
      <c r="BW1060" s="23"/>
      <c r="BX1060" s="23"/>
      <c r="BY1060" s="23"/>
      <c r="BZ1060" s="23"/>
      <c r="CA1060" s="23"/>
    </row>
    <row r="1061" ht="15.75" customHeight="1">
      <c r="A1061" s="45">
        <v>196994.12842464226</v>
      </c>
      <c r="B1061" s="46">
        <v>0.048</v>
      </c>
      <c r="C1061" s="45"/>
      <c r="D1061" s="45"/>
      <c r="E1061" s="45"/>
      <c r="F1061" s="45"/>
      <c r="G1061" s="45"/>
      <c r="H1061" s="45">
        <v>196994.12842464226</v>
      </c>
      <c r="I1061" s="46">
        <v>0.144</v>
      </c>
      <c r="J1061" s="45"/>
      <c r="K1061" s="45"/>
      <c r="L1061" s="45"/>
      <c r="M1061" s="45"/>
      <c r="N1061" s="45"/>
      <c r="O1061" s="45">
        <v>196994.12842464226</v>
      </c>
      <c r="P1061" s="45"/>
      <c r="Q1061" s="45"/>
      <c r="R1061" s="45"/>
      <c r="S1061" s="45"/>
      <c r="T1061" s="45"/>
      <c r="U1061" s="45"/>
      <c r="V1061" s="45">
        <v>196994.12842464226</v>
      </c>
      <c r="W1061" s="45"/>
      <c r="X1061" s="45"/>
      <c r="Y1061" s="45"/>
      <c r="Z1061" s="45"/>
      <c r="AA1061" s="45"/>
      <c r="AB1061" s="45"/>
      <c r="AC1061" s="45">
        <v>196994.12842464226</v>
      </c>
      <c r="AD1061" s="45">
        <v>0.8627480076991633</v>
      </c>
      <c r="AE1061" s="45"/>
      <c r="AF1061" s="45"/>
      <c r="AG1061" s="45"/>
      <c r="AH1061" s="45"/>
      <c r="AI1061" s="45"/>
      <c r="AJ1061" s="45">
        <v>196994.12842464226</v>
      </c>
      <c r="AK1061" s="45">
        <v>0.03</v>
      </c>
      <c r="AL1061" s="45"/>
      <c r="AM1061" s="45"/>
      <c r="AN1061" s="45"/>
      <c r="AO1061" s="23"/>
      <c r="AP1061" s="23"/>
      <c r="AQ1061" s="45">
        <v>196994.12842464226</v>
      </c>
      <c r="AR1061" s="45">
        <v>0.052</v>
      </c>
      <c r="AS1061" s="23"/>
      <c r="AT1061" s="23"/>
      <c r="AU1061" s="23"/>
      <c r="AV1061" s="23"/>
      <c r="AW1061" s="23"/>
      <c r="AX1061" s="45">
        <v>196994.12842464226</v>
      </c>
      <c r="AY1061" s="23">
        <v>0.799</v>
      </c>
      <c r="AZ1061" s="23"/>
      <c r="BA1061" s="23"/>
      <c r="BB1061" s="23"/>
      <c r="BC1061" s="23"/>
      <c r="BD1061" s="23"/>
      <c r="BE1061" s="45">
        <v>196994.12842464226</v>
      </c>
      <c r="BF1061" s="45">
        <v>80.0</v>
      </c>
      <c r="BG1061" s="23"/>
      <c r="BH1061" s="23"/>
      <c r="BI1061" s="23"/>
      <c r="BJ1061" s="23"/>
      <c r="BK1061" s="23"/>
      <c r="BL1061" s="45">
        <v>196994.12842464226</v>
      </c>
      <c r="BM1061" s="45">
        <v>0.309</v>
      </c>
      <c r="BN1061" s="23"/>
      <c r="BO1061" s="23"/>
      <c r="BP1061" s="23"/>
      <c r="BQ1061" s="23"/>
      <c r="BR1061" s="23"/>
      <c r="BS1061" s="45">
        <v>196994.12842464226</v>
      </c>
      <c r="BT1061" s="45">
        <v>0.038</v>
      </c>
      <c r="BU1061" s="23"/>
      <c r="BV1061" s="23"/>
      <c r="BW1061" s="23"/>
      <c r="BX1061" s="23"/>
      <c r="BY1061" s="23"/>
      <c r="BZ1061" s="23"/>
      <c r="CA1061" s="23"/>
    </row>
    <row r="1062" ht="15.75" customHeight="1">
      <c r="A1062" s="45">
        <v>194064.85000404302</v>
      </c>
      <c r="B1062" s="46">
        <v>0.053</v>
      </c>
      <c r="C1062" s="45"/>
      <c r="D1062" s="45"/>
      <c r="E1062" s="45"/>
      <c r="F1062" s="45"/>
      <c r="G1062" s="45"/>
      <c r="H1062" s="45">
        <v>194064.85000404302</v>
      </c>
      <c r="I1062" s="46">
        <v>0.227</v>
      </c>
      <c r="J1062" s="45"/>
      <c r="K1062" s="45"/>
      <c r="L1062" s="45"/>
      <c r="M1062" s="45"/>
      <c r="N1062" s="45"/>
      <c r="O1062" s="45">
        <v>194064.85000404302</v>
      </c>
      <c r="P1062" s="45">
        <v>3.299102450068731E-4</v>
      </c>
      <c r="Q1062" s="45"/>
      <c r="R1062" s="45"/>
      <c r="S1062" s="45"/>
      <c r="T1062" s="45"/>
      <c r="U1062" s="45"/>
      <c r="V1062" s="45">
        <v>194064.85000404302</v>
      </c>
      <c r="W1062" s="45">
        <v>3.604262395364944E-4</v>
      </c>
      <c r="X1062" s="45"/>
      <c r="Y1062" s="45"/>
      <c r="Z1062" s="45"/>
      <c r="AA1062" s="45"/>
      <c r="AB1062" s="45"/>
      <c r="AC1062" s="45">
        <v>194064.85000404302</v>
      </c>
      <c r="AD1062" s="45">
        <v>0.928136239149771</v>
      </c>
      <c r="AE1062" s="45"/>
      <c r="AF1062" s="45"/>
      <c r="AG1062" s="45"/>
      <c r="AH1062" s="45"/>
      <c r="AI1062" s="45"/>
      <c r="AJ1062" s="45">
        <v>194064.85000404302</v>
      </c>
      <c r="AK1062" s="45">
        <v>0.031</v>
      </c>
      <c r="AL1062" s="45"/>
      <c r="AM1062" s="45"/>
      <c r="AN1062" s="45"/>
      <c r="AO1062" s="23"/>
      <c r="AP1062" s="23"/>
      <c r="AQ1062" s="45">
        <v>194064.85000404302</v>
      </c>
      <c r="AR1062" s="45">
        <v>0.05</v>
      </c>
      <c r="AS1062" s="23"/>
      <c r="AT1062" s="23"/>
      <c r="AU1062" s="23"/>
      <c r="AV1062" s="23"/>
      <c r="AW1062" s="23"/>
      <c r="AX1062" s="45">
        <v>194064.85000404302</v>
      </c>
      <c r="AY1062" s="23">
        <v>0.8</v>
      </c>
      <c r="AZ1062" s="23"/>
      <c r="BA1062" s="23"/>
      <c r="BB1062" s="23"/>
      <c r="BC1062" s="23"/>
      <c r="BD1062" s="23"/>
      <c r="BE1062" s="45">
        <v>194064.85000404302</v>
      </c>
      <c r="BF1062" s="45">
        <v>62.0</v>
      </c>
      <c r="BG1062" s="23"/>
      <c r="BH1062" s="23"/>
      <c r="BI1062" s="23"/>
      <c r="BJ1062" s="23"/>
      <c r="BK1062" s="23"/>
      <c r="BL1062" s="45">
        <v>194064.85000404302</v>
      </c>
      <c r="BM1062" s="45">
        <v>0.3</v>
      </c>
      <c r="BN1062" s="23"/>
      <c r="BO1062" s="23"/>
      <c r="BP1062" s="23"/>
      <c r="BQ1062" s="23"/>
      <c r="BR1062" s="23"/>
      <c r="BS1062" s="45">
        <v>194064.85000404302</v>
      </c>
      <c r="BT1062" s="45">
        <v>0.072</v>
      </c>
      <c r="BU1062" s="23"/>
      <c r="BV1062" s="23"/>
      <c r="BW1062" s="23"/>
      <c r="BX1062" s="23"/>
      <c r="BY1062" s="23"/>
      <c r="BZ1062" s="23"/>
      <c r="CA1062" s="23"/>
    </row>
    <row r="1063" ht="15.75" customHeight="1">
      <c r="A1063" s="45">
        <v>191058.6739813274</v>
      </c>
      <c r="B1063" s="46">
        <v>0.056</v>
      </c>
      <c r="C1063" s="45"/>
      <c r="D1063" s="45"/>
      <c r="E1063" s="45"/>
      <c r="F1063" s="45"/>
      <c r="G1063" s="45"/>
      <c r="H1063" s="45">
        <v>191058.6739813274</v>
      </c>
      <c r="I1063" s="46">
        <v>0.237</v>
      </c>
      <c r="J1063" s="45"/>
      <c r="K1063" s="45"/>
      <c r="L1063" s="45"/>
      <c r="M1063" s="45"/>
      <c r="N1063" s="45"/>
      <c r="O1063" s="45">
        <v>191058.6739813274</v>
      </c>
      <c r="P1063" s="45"/>
      <c r="Q1063" s="45"/>
      <c r="R1063" s="45"/>
      <c r="S1063" s="45"/>
      <c r="T1063" s="45"/>
      <c r="U1063" s="45"/>
      <c r="V1063" s="45">
        <v>191058.6739813274</v>
      </c>
      <c r="W1063" s="45"/>
      <c r="X1063" s="45"/>
      <c r="Y1063" s="45"/>
      <c r="Z1063" s="45"/>
      <c r="AA1063" s="45"/>
      <c r="AB1063" s="45"/>
      <c r="AC1063" s="45">
        <v>191058.6739813274</v>
      </c>
      <c r="AD1063" s="45">
        <v>1.4844846611498819</v>
      </c>
      <c r="AE1063" s="45"/>
      <c r="AF1063" s="45"/>
      <c r="AG1063" s="45"/>
      <c r="AH1063" s="45"/>
      <c r="AI1063" s="45"/>
      <c r="AJ1063" s="45">
        <v>191058.6739813274</v>
      </c>
      <c r="AK1063" s="45">
        <v>0.031</v>
      </c>
      <c r="AL1063" s="45"/>
      <c r="AM1063" s="45"/>
      <c r="AN1063" s="45"/>
      <c r="AO1063" s="23"/>
      <c r="AP1063" s="23"/>
      <c r="AQ1063" s="45">
        <v>191058.6739813274</v>
      </c>
      <c r="AR1063" s="45">
        <v>0.048</v>
      </c>
      <c r="AS1063" s="23"/>
      <c r="AT1063" s="23"/>
      <c r="AU1063" s="23"/>
      <c r="AV1063" s="23"/>
      <c r="AW1063" s="23"/>
      <c r="AX1063" s="45">
        <v>191058.6739813274</v>
      </c>
      <c r="AY1063" s="23">
        <v>0.834</v>
      </c>
      <c r="AZ1063" s="23"/>
      <c r="BA1063" s="23"/>
      <c r="BB1063" s="23"/>
      <c r="BC1063" s="23"/>
      <c r="BD1063" s="23"/>
      <c r="BE1063" s="45">
        <v>191058.6739813274</v>
      </c>
      <c r="BF1063" s="45">
        <v>62.0</v>
      </c>
      <c r="BG1063" s="23"/>
      <c r="BH1063" s="23"/>
      <c r="BI1063" s="23"/>
      <c r="BJ1063" s="23"/>
      <c r="BK1063" s="23"/>
      <c r="BL1063" s="45">
        <v>191058.6739813274</v>
      </c>
      <c r="BM1063" s="45">
        <v>0.505</v>
      </c>
      <c r="BN1063" s="23"/>
      <c r="BO1063" s="23"/>
      <c r="BP1063" s="23"/>
      <c r="BQ1063" s="23"/>
      <c r="BR1063" s="23"/>
      <c r="BS1063" s="45">
        <v>191058.6739813274</v>
      </c>
      <c r="BT1063" s="45">
        <v>0.088</v>
      </c>
      <c r="BU1063" s="23"/>
      <c r="BV1063" s="23"/>
      <c r="BW1063" s="23"/>
      <c r="BX1063" s="23"/>
      <c r="BY1063" s="23"/>
      <c r="BZ1063" s="23"/>
      <c r="CA1063" s="23"/>
    </row>
    <row r="1064" ht="15.75" customHeight="1">
      <c r="A1064" s="45">
        <v>193356.17442660496</v>
      </c>
      <c r="B1064" s="46">
        <v>0.059</v>
      </c>
      <c r="C1064" s="45"/>
      <c r="D1064" s="45"/>
      <c r="E1064" s="45"/>
      <c r="F1064" s="45"/>
      <c r="G1064" s="45"/>
      <c r="H1064" s="45">
        <v>193356.17442660496</v>
      </c>
      <c r="I1064" s="46">
        <v>0.226</v>
      </c>
      <c r="J1064" s="45"/>
      <c r="K1064" s="45"/>
      <c r="L1064" s="45"/>
      <c r="M1064" s="45"/>
      <c r="N1064" s="45"/>
      <c r="O1064" s="45">
        <v>193356.17442660496</v>
      </c>
      <c r="P1064" s="45">
        <v>3.4683263787772264E-4</v>
      </c>
      <c r="Q1064" s="45"/>
      <c r="R1064" s="45"/>
      <c r="S1064" s="45"/>
      <c r="T1064" s="45"/>
      <c r="U1064" s="45"/>
      <c r="V1064" s="45">
        <v>193356.17442660496</v>
      </c>
      <c r="W1064" s="45">
        <v>4.327687154006582E-4</v>
      </c>
      <c r="X1064" s="45"/>
      <c r="Y1064" s="45"/>
      <c r="Z1064" s="45"/>
      <c r="AA1064" s="45"/>
      <c r="AB1064" s="45"/>
      <c r="AC1064" s="45">
        <v>193356.17442660496</v>
      </c>
      <c r="AD1064" s="45">
        <v>0.7787957025516032</v>
      </c>
      <c r="AE1064" s="45"/>
      <c r="AF1064" s="45"/>
      <c r="AG1064" s="45"/>
      <c r="AH1064" s="45"/>
      <c r="AI1064" s="45"/>
      <c r="AJ1064" s="45">
        <v>193356.17442660496</v>
      </c>
      <c r="AK1064" s="45">
        <v>0.032</v>
      </c>
      <c r="AL1064" s="45"/>
      <c r="AM1064" s="45"/>
      <c r="AN1064" s="45"/>
      <c r="AO1064" s="23"/>
      <c r="AP1064" s="23"/>
      <c r="AQ1064" s="45">
        <v>193356.17442660496</v>
      </c>
      <c r="AR1064" s="45">
        <v>0.046</v>
      </c>
      <c r="AS1064" s="23"/>
      <c r="AT1064" s="23"/>
      <c r="AU1064" s="23"/>
      <c r="AV1064" s="23"/>
      <c r="AW1064" s="23"/>
      <c r="AX1064" s="45">
        <v>193356.17442660496</v>
      </c>
      <c r="AY1064" s="23">
        <v>0.838</v>
      </c>
      <c r="AZ1064" s="23"/>
      <c r="BA1064" s="23"/>
      <c r="BB1064" s="23"/>
      <c r="BC1064" s="23"/>
      <c r="BD1064" s="23"/>
      <c r="BE1064" s="45">
        <v>193356.17442660496</v>
      </c>
      <c r="BF1064" s="45">
        <v>38.0</v>
      </c>
      <c r="BG1064" s="23"/>
      <c r="BH1064" s="23"/>
      <c r="BI1064" s="23"/>
      <c r="BJ1064" s="23"/>
      <c r="BK1064" s="23"/>
      <c r="BL1064" s="45">
        <v>193356.17442660496</v>
      </c>
      <c r="BM1064" s="45">
        <v>0.658</v>
      </c>
      <c r="BN1064" s="23"/>
      <c r="BO1064" s="23"/>
      <c r="BP1064" s="23"/>
      <c r="BQ1064" s="23"/>
      <c r="BR1064" s="23"/>
      <c r="BS1064" s="45">
        <v>193356.17442660496</v>
      </c>
      <c r="BT1064" s="45">
        <v>0.101</v>
      </c>
      <c r="BU1064" s="23"/>
      <c r="BV1064" s="23"/>
      <c r="BW1064" s="23"/>
      <c r="BX1064" s="23"/>
      <c r="BY1064" s="23"/>
      <c r="BZ1064" s="23"/>
      <c r="CA1064" s="23"/>
    </row>
    <row r="1065" ht="15.75" customHeight="1">
      <c r="A1065" s="45">
        <v>190105.94276421383</v>
      </c>
      <c r="B1065" s="46">
        <v>0.06</v>
      </c>
      <c r="C1065" s="45"/>
      <c r="D1065" s="45"/>
      <c r="E1065" s="45"/>
      <c r="F1065" s="45"/>
      <c r="G1065" s="45"/>
      <c r="H1065" s="45">
        <v>190105.94276421383</v>
      </c>
      <c r="I1065" s="46">
        <v>0.242</v>
      </c>
      <c r="J1065" s="45"/>
      <c r="K1065" s="45"/>
      <c r="L1065" s="45"/>
      <c r="M1065" s="45"/>
      <c r="N1065" s="45"/>
      <c r="O1065" s="45">
        <v>190105.94276421383</v>
      </c>
      <c r="P1065" s="45"/>
      <c r="Q1065" s="45"/>
      <c r="R1065" s="45"/>
      <c r="S1065" s="45"/>
      <c r="T1065" s="45"/>
      <c r="U1065" s="45"/>
      <c r="V1065" s="45">
        <v>190105.94276421383</v>
      </c>
      <c r="W1065" s="45"/>
      <c r="X1065" s="45"/>
      <c r="Y1065" s="45"/>
      <c r="Z1065" s="45"/>
      <c r="AA1065" s="45"/>
      <c r="AB1065" s="45"/>
      <c r="AC1065" s="45">
        <v>190105.94276421383</v>
      </c>
      <c r="AD1065" s="45">
        <v>2.333714331864142</v>
      </c>
      <c r="AE1065" s="45"/>
      <c r="AF1065" s="45"/>
      <c r="AG1065" s="45"/>
      <c r="AH1065" s="45"/>
      <c r="AI1065" s="45"/>
      <c r="AJ1065" s="45">
        <v>190105.94276421383</v>
      </c>
      <c r="AK1065" s="45">
        <v>0.033</v>
      </c>
      <c r="AL1065" s="45"/>
      <c r="AM1065" s="45"/>
      <c r="AN1065" s="45"/>
      <c r="AO1065" s="23"/>
      <c r="AP1065" s="23"/>
      <c r="AQ1065" s="45">
        <v>190105.94276421383</v>
      </c>
      <c r="AR1065" s="45">
        <v>0.045</v>
      </c>
      <c r="AS1065" s="23"/>
      <c r="AT1065" s="23"/>
      <c r="AU1065" s="23"/>
      <c r="AV1065" s="23"/>
      <c r="AW1065" s="23"/>
      <c r="AX1065" s="45">
        <v>190105.94276421383</v>
      </c>
      <c r="AY1065" s="23">
        <v>0.84</v>
      </c>
      <c r="AZ1065" s="23"/>
      <c r="BA1065" s="23"/>
      <c r="BB1065" s="23"/>
      <c r="BC1065" s="23"/>
      <c r="BD1065" s="23"/>
      <c r="BE1065" s="45">
        <v>190105.94276421383</v>
      </c>
      <c r="BF1065" s="45">
        <v>27.0</v>
      </c>
      <c r="BG1065" s="23"/>
      <c r="BH1065" s="23"/>
      <c r="BI1065" s="23"/>
      <c r="BJ1065" s="23"/>
      <c r="BK1065" s="23"/>
      <c r="BL1065" s="45">
        <v>190105.94276421383</v>
      </c>
      <c r="BM1065" s="45">
        <v>0.779</v>
      </c>
      <c r="BN1065" s="23"/>
      <c r="BO1065" s="23"/>
      <c r="BP1065" s="23"/>
      <c r="BQ1065" s="23"/>
      <c r="BR1065" s="23"/>
      <c r="BS1065" s="45">
        <v>190105.94276421383</v>
      </c>
      <c r="BT1065" s="45">
        <v>0.116</v>
      </c>
      <c r="BU1065" s="23"/>
      <c r="BV1065" s="23"/>
      <c r="BW1065" s="23"/>
      <c r="BX1065" s="23"/>
      <c r="BY1065" s="23"/>
      <c r="BZ1065" s="23"/>
      <c r="CA1065" s="23"/>
    </row>
    <row r="1066" ht="15.75" customHeight="1">
      <c r="A1066" s="45">
        <v>185544.1883081569</v>
      </c>
      <c r="B1066" s="46">
        <v>0.058</v>
      </c>
      <c r="C1066" s="45"/>
      <c r="D1066" s="45"/>
      <c r="E1066" s="45"/>
      <c r="F1066" s="45"/>
      <c r="G1066" s="45"/>
      <c r="H1066" s="45">
        <v>185544.1883081569</v>
      </c>
      <c r="I1066" s="46">
        <v>0.248</v>
      </c>
      <c r="J1066" s="45"/>
      <c r="K1066" s="45"/>
      <c r="L1066" s="45"/>
      <c r="M1066" s="45"/>
      <c r="N1066" s="45"/>
      <c r="O1066" s="45">
        <v>185544.1883081569</v>
      </c>
      <c r="P1066" s="45">
        <v>2.996858544949679E-4</v>
      </c>
      <c r="Q1066" s="45"/>
      <c r="R1066" s="45"/>
      <c r="S1066" s="45"/>
      <c r="T1066" s="45"/>
      <c r="U1066" s="45"/>
      <c r="V1066" s="45">
        <v>185544.1883081569</v>
      </c>
      <c r="W1066" s="45">
        <v>3.120981208852377E-4</v>
      </c>
      <c r="X1066" s="45"/>
      <c r="Y1066" s="45"/>
      <c r="Z1066" s="45"/>
      <c r="AA1066" s="45"/>
      <c r="AB1066" s="45"/>
      <c r="AC1066" s="45">
        <v>185544.1883081569</v>
      </c>
      <c r="AD1066" s="45">
        <v>1.0748766770955296</v>
      </c>
      <c r="AE1066" s="45"/>
      <c r="AF1066" s="45"/>
      <c r="AG1066" s="45"/>
      <c r="AH1066" s="45"/>
      <c r="AI1066" s="45"/>
      <c r="AJ1066" s="45">
        <v>185544.1883081569</v>
      </c>
      <c r="AK1066" s="45">
        <v>0.033</v>
      </c>
      <c r="AL1066" s="45"/>
      <c r="AM1066" s="45"/>
      <c r="AN1066" s="45"/>
      <c r="AO1066" s="23"/>
      <c r="AP1066" s="23"/>
      <c r="AQ1066" s="45">
        <v>185544.1883081569</v>
      </c>
      <c r="AR1066" s="45">
        <v>0.043</v>
      </c>
      <c r="AS1066" s="23"/>
      <c r="AT1066" s="23"/>
      <c r="AU1066" s="23"/>
      <c r="AV1066" s="23"/>
      <c r="AW1066" s="23"/>
      <c r="AX1066" s="45">
        <v>185544.1883081569</v>
      </c>
      <c r="AY1066" s="23">
        <v>0.845</v>
      </c>
      <c r="AZ1066" s="23"/>
      <c r="BA1066" s="23"/>
      <c r="BB1066" s="23"/>
      <c r="BC1066" s="23"/>
      <c r="BD1066" s="23"/>
      <c r="BE1066" s="45">
        <v>185544.1883081569</v>
      </c>
      <c r="BF1066" s="45">
        <v>24.0</v>
      </c>
      <c r="BG1066" s="23"/>
      <c r="BH1066" s="23"/>
      <c r="BI1066" s="23"/>
      <c r="BJ1066" s="23"/>
      <c r="BK1066" s="23"/>
      <c r="BL1066" s="45">
        <v>185544.1883081569</v>
      </c>
      <c r="BM1066" s="45">
        <v>0.809</v>
      </c>
      <c r="BN1066" s="23"/>
      <c r="BO1066" s="23"/>
      <c r="BP1066" s="23"/>
      <c r="BQ1066" s="23"/>
      <c r="BR1066" s="23"/>
      <c r="BS1066" s="45">
        <v>185544.1883081569</v>
      </c>
      <c r="BT1066" s="45">
        <v>0.13</v>
      </c>
      <c r="BU1066" s="23"/>
      <c r="BV1066" s="23"/>
      <c r="BW1066" s="23"/>
      <c r="BX1066" s="23"/>
      <c r="BY1066" s="23"/>
      <c r="BZ1066" s="23"/>
      <c r="CA1066" s="23"/>
    </row>
    <row r="1067" ht="15.75" customHeight="1">
      <c r="A1067" s="45">
        <v>181046.54894062798</v>
      </c>
      <c r="B1067" s="46">
        <v>0.058</v>
      </c>
      <c r="C1067" s="45"/>
      <c r="D1067" s="45"/>
      <c r="E1067" s="45"/>
      <c r="F1067" s="45"/>
      <c r="G1067" s="45"/>
      <c r="H1067" s="45">
        <v>181046.54894062798</v>
      </c>
      <c r="I1067" s="46">
        <v>0.252</v>
      </c>
      <c r="J1067" s="45"/>
      <c r="K1067" s="45"/>
      <c r="L1067" s="45"/>
      <c r="M1067" s="45"/>
      <c r="N1067" s="45"/>
      <c r="O1067" s="45">
        <v>181046.54894062798</v>
      </c>
      <c r="P1067" s="45">
        <v>2.709455249663191E-4</v>
      </c>
      <c r="Q1067" s="45"/>
      <c r="R1067" s="45"/>
      <c r="S1067" s="45"/>
      <c r="T1067" s="45"/>
      <c r="U1067" s="45"/>
      <c r="V1067" s="45">
        <v>181046.54894062798</v>
      </c>
      <c r="W1067" s="45">
        <v>2.5920871420740944E-4</v>
      </c>
      <c r="X1067" s="45"/>
      <c r="Y1067" s="45"/>
      <c r="Z1067" s="45"/>
      <c r="AA1067" s="45"/>
      <c r="AB1067" s="45"/>
      <c r="AC1067" s="45">
        <v>181046.54894062798</v>
      </c>
      <c r="AD1067" s="45">
        <v>0.8490458846870829</v>
      </c>
      <c r="AE1067" s="45"/>
      <c r="AF1067" s="45"/>
      <c r="AG1067" s="45"/>
      <c r="AH1067" s="45"/>
      <c r="AI1067" s="45"/>
      <c r="AJ1067" s="45">
        <v>181046.54894062798</v>
      </c>
      <c r="AK1067" s="45">
        <v>0.033</v>
      </c>
      <c r="AL1067" s="45"/>
      <c r="AM1067" s="45"/>
      <c r="AN1067" s="45"/>
      <c r="AO1067" s="23"/>
      <c r="AP1067" s="23"/>
      <c r="AQ1067" s="45">
        <v>181046.54894062798</v>
      </c>
      <c r="AR1067" s="45">
        <v>0.042</v>
      </c>
      <c r="AS1067" s="23"/>
      <c r="AT1067" s="23"/>
      <c r="AU1067" s="23"/>
      <c r="AV1067" s="23"/>
      <c r="AW1067" s="23"/>
      <c r="AX1067" s="45">
        <v>181046.54894062798</v>
      </c>
      <c r="AY1067" s="23">
        <v>0.845</v>
      </c>
      <c r="AZ1067" s="23"/>
      <c r="BA1067" s="23"/>
      <c r="BB1067" s="23"/>
      <c r="BC1067" s="23"/>
      <c r="BD1067" s="23"/>
      <c r="BE1067" s="45">
        <v>181046.54894062798</v>
      </c>
      <c r="BF1067" s="45">
        <v>24.0</v>
      </c>
      <c r="BG1067" s="23"/>
      <c r="BH1067" s="23"/>
      <c r="BI1067" s="23"/>
      <c r="BJ1067" s="23"/>
      <c r="BK1067" s="23"/>
      <c r="BL1067" s="45">
        <v>181046.54894062798</v>
      </c>
      <c r="BM1067" s="45">
        <v>0.815</v>
      </c>
      <c r="BN1067" s="23"/>
      <c r="BO1067" s="23"/>
      <c r="BP1067" s="23"/>
      <c r="BQ1067" s="23"/>
      <c r="BR1067" s="23"/>
      <c r="BS1067" s="45">
        <v>181046.54894062798</v>
      </c>
      <c r="BT1067" s="45">
        <v>0.145</v>
      </c>
      <c r="BU1067" s="23"/>
      <c r="BV1067" s="23"/>
      <c r="BW1067" s="23"/>
      <c r="BX1067" s="23"/>
      <c r="BY1067" s="23"/>
      <c r="BZ1067" s="23"/>
      <c r="CA1067" s="23"/>
    </row>
    <row r="1068" ht="15.75" customHeight="1">
      <c r="A1068" s="45">
        <v>26466.32291137123</v>
      </c>
      <c r="B1068" s="46">
        <v>0.034</v>
      </c>
      <c r="C1068" s="45"/>
      <c r="D1068" s="45"/>
      <c r="E1068" s="45"/>
      <c r="F1068" s="45"/>
      <c r="G1068" s="45"/>
      <c r="H1068" s="45">
        <v>26466.32291137123</v>
      </c>
      <c r="I1068" s="46">
        <v>0.078</v>
      </c>
      <c r="J1068" s="45"/>
      <c r="K1068" s="45"/>
      <c r="L1068" s="45"/>
      <c r="M1068" s="45"/>
      <c r="N1068" s="45"/>
      <c r="O1068" s="45">
        <v>26466.32291137123</v>
      </c>
      <c r="P1068" s="45"/>
      <c r="Q1068" s="45"/>
      <c r="R1068" s="45"/>
      <c r="S1068" s="45"/>
      <c r="T1068" s="45"/>
      <c r="U1068" s="45"/>
      <c r="V1068" s="45">
        <v>26466.32291137123</v>
      </c>
      <c r="W1068" s="45"/>
      <c r="X1068" s="45"/>
      <c r="Y1068" s="45"/>
      <c r="Z1068" s="45"/>
      <c r="AA1068" s="45"/>
      <c r="AB1068" s="45"/>
      <c r="AC1068" s="45">
        <v>26466.32291137123</v>
      </c>
      <c r="AD1068" s="45">
        <v>51.61734977502583</v>
      </c>
      <c r="AE1068" s="45"/>
      <c r="AF1068" s="45"/>
      <c r="AG1068" s="45"/>
      <c r="AH1068" s="45"/>
      <c r="AI1068" s="45"/>
      <c r="AJ1068" s="45">
        <v>26466.32291137123</v>
      </c>
      <c r="AK1068" s="45">
        <v>0.015</v>
      </c>
      <c r="AL1068" s="45"/>
      <c r="AM1068" s="45"/>
      <c r="AN1068" s="45"/>
      <c r="AO1068" s="23"/>
      <c r="AP1068" s="23"/>
      <c r="AQ1068" s="45">
        <v>26466.32291137123</v>
      </c>
      <c r="AR1068" s="45">
        <v>0.019</v>
      </c>
      <c r="AS1068" s="23"/>
      <c r="AT1068" s="23"/>
      <c r="AU1068" s="23"/>
      <c r="AV1068" s="23"/>
      <c r="AW1068" s="23"/>
      <c r="AX1068" s="45">
        <v>26466.32291137123</v>
      </c>
      <c r="AY1068" s="23"/>
      <c r="AZ1068" s="23"/>
      <c r="BA1068" s="23"/>
      <c r="BB1068" s="23"/>
      <c r="BC1068" s="23"/>
      <c r="BD1068" s="23"/>
      <c r="BE1068" s="45">
        <v>26466.32291137123</v>
      </c>
      <c r="BF1068" s="45"/>
      <c r="BG1068" s="23"/>
      <c r="BH1068" s="23"/>
      <c r="BI1068" s="23"/>
      <c r="BJ1068" s="23"/>
      <c r="BK1068" s="23"/>
      <c r="BL1068" s="45">
        <v>26466.32291137123</v>
      </c>
      <c r="BM1068" s="45">
        <v>0.049</v>
      </c>
      <c r="BN1068" s="23"/>
      <c r="BO1068" s="23"/>
      <c r="BP1068" s="23"/>
      <c r="BQ1068" s="23"/>
      <c r="BR1068" s="23"/>
      <c r="BS1068" s="45">
        <v>26466.32291137123</v>
      </c>
      <c r="BT1068" s="45">
        <v>0.037</v>
      </c>
      <c r="BU1068" s="23"/>
      <c r="BV1068" s="23"/>
      <c r="BW1068" s="23"/>
      <c r="BX1068" s="23"/>
      <c r="BY1068" s="23"/>
      <c r="BZ1068" s="23"/>
      <c r="CA1068" s="23"/>
    </row>
    <row r="1069" ht="15.75" customHeight="1">
      <c r="A1069" s="45">
        <v>26320.35005431347</v>
      </c>
      <c r="B1069" s="46">
        <v>0.033</v>
      </c>
      <c r="C1069" s="45"/>
      <c r="D1069" s="45"/>
      <c r="E1069" s="45"/>
      <c r="F1069" s="45"/>
      <c r="G1069" s="45"/>
      <c r="H1069" s="45">
        <v>26320.35005431347</v>
      </c>
      <c r="I1069" s="46">
        <v>0.073</v>
      </c>
      <c r="J1069" s="45"/>
      <c r="K1069" s="45"/>
      <c r="L1069" s="45"/>
      <c r="M1069" s="45"/>
      <c r="N1069" s="45"/>
      <c r="O1069" s="45">
        <v>26320.35005431347</v>
      </c>
      <c r="P1069" s="45">
        <v>0.0018891510529646307</v>
      </c>
      <c r="Q1069" s="45"/>
      <c r="R1069" s="45"/>
      <c r="S1069" s="45"/>
      <c r="T1069" s="45"/>
      <c r="U1069" s="45"/>
      <c r="V1069" s="45">
        <v>26320.35005431347</v>
      </c>
      <c r="W1069" s="45"/>
      <c r="X1069" s="45"/>
      <c r="Y1069" s="45"/>
      <c r="Z1069" s="45"/>
      <c r="AA1069" s="45"/>
      <c r="AB1069" s="45"/>
      <c r="AC1069" s="45">
        <v>26320.35005431347</v>
      </c>
      <c r="AD1069" s="45">
        <v>52.86267896450669</v>
      </c>
      <c r="AE1069" s="45"/>
      <c r="AF1069" s="45"/>
      <c r="AG1069" s="45"/>
      <c r="AH1069" s="45"/>
      <c r="AI1069" s="45"/>
      <c r="AJ1069" s="45">
        <v>26320.35005431347</v>
      </c>
      <c r="AK1069" s="45">
        <v>0.014</v>
      </c>
      <c r="AL1069" s="45"/>
      <c r="AM1069" s="45"/>
      <c r="AN1069" s="45"/>
      <c r="AO1069" s="23"/>
      <c r="AP1069" s="23"/>
      <c r="AQ1069" s="45">
        <v>26320.35005431347</v>
      </c>
      <c r="AR1069" s="45">
        <v>0.018</v>
      </c>
      <c r="AS1069" s="23"/>
      <c r="AT1069" s="23"/>
      <c r="AU1069" s="23"/>
      <c r="AV1069" s="23"/>
      <c r="AW1069" s="23"/>
      <c r="AX1069" s="45">
        <v>26320.35005431347</v>
      </c>
      <c r="AY1069" s="23"/>
      <c r="AZ1069" s="23"/>
      <c r="BA1069" s="23"/>
      <c r="BB1069" s="23"/>
      <c r="BC1069" s="23"/>
      <c r="BD1069" s="23"/>
      <c r="BE1069" s="45">
        <v>26320.35005431347</v>
      </c>
      <c r="BF1069" s="45"/>
      <c r="BG1069" s="23"/>
      <c r="BH1069" s="23"/>
      <c r="BI1069" s="23"/>
      <c r="BJ1069" s="23"/>
      <c r="BK1069" s="23"/>
      <c r="BL1069" s="45">
        <v>26320.35005431347</v>
      </c>
      <c r="BM1069" s="45">
        <v>0.12</v>
      </c>
      <c r="BN1069" s="23"/>
      <c r="BO1069" s="23"/>
      <c r="BP1069" s="23"/>
      <c r="BQ1069" s="23"/>
      <c r="BR1069" s="23"/>
      <c r="BS1069" s="45">
        <v>26320.35005431347</v>
      </c>
      <c r="BT1069" s="45">
        <v>0.056</v>
      </c>
      <c r="BU1069" s="23"/>
      <c r="BV1069" s="23"/>
      <c r="BW1069" s="23"/>
      <c r="BX1069" s="23"/>
      <c r="BY1069" s="23"/>
      <c r="BZ1069" s="23"/>
      <c r="CA1069" s="23"/>
    </row>
    <row r="1070" ht="15.75" customHeight="1">
      <c r="A1070" s="45">
        <v>26803.414867910655</v>
      </c>
      <c r="B1070" s="46">
        <v>0.037</v>
      </c>
      <c r="C1070" s="45"/>
      <c r="D1070" s="45"/>
      <c r="E1070" s="45"/>
      <c r="F1070" s="45"/>
      <c r="G1070" s="45"/>
      <c r="H1070" s="45">
        <v>26803.414867910655</v>
      </c>
      <c r="I1070" s="46">
        <v>0.069</v>
      </c>
      <c r="J1070" s="45"/>
      <c r="K1070" s="45"/>
      <c r="L1070" s="45"/>
      <c r="M1070" s="45"/>
      <c r="N1070" s="45"/>
      <c r="O1070" s="45">
        <v>26803.414867910655</v>
      </c>
      <c r="P1070" s="45">
        <v>0.0018406422248677663</v>
      </c>
      <c r="Q1070" s="45"/>
      <c r="R1070" s="45"/>
      <c r="S1070" s="45"/>
      <c r="T1070" s="45"/>
      <c r="U1070" s="45"/>
      <c r="V1070" s="45">
        <v>26803.414867910655</v>
      </c>
      <c r="W1070" s="45">
        <v>0.004628401139781517</v>
      </c>
      <c r="X1070" s="45"/>
      <c r="Y1070" s="45"/>
      <c r="Z1070" s="45"/>
      <c r="AA1070" s="45"/>
      <c r="AB1070" s="45"/>
      <c r="AC1070" s="45">
        <v>26803.414867910655</v>
      </c>
      <c r="AD1070" s="45">
        <v>60.942501173354756</v>
      </c>
      <c r="AE1070" s="45"/>
      <c r="AF1070" s="45"/>
      <c r="AG1070" s="45"/>
      <c r="AH1070" s="45"/>
      <c r="AI1070" s="45"/>
      <c r="AJ1070" s="45">
        <v>26803.414867910655</v>
      </c>
      <c r="AK1070" s="45">
        <v>0.014</v>
      </c>
      <c r="AL1070" s="45"/>
      <c r="AM1070" s="45"/>
      <c r="AN1070" s="45"/>
      <c r="AO1070" s="23"/>
      <c r="AP1070" s="23"/>
      <c r="AQ1070" s="45">
        <v>26803.414867910655</v>
      </c>
      <c r="AR1070" s="45">
        <v>0.018</v>
      </c>
      <c r="AS1070" s="23"/>
      <c r="AT1070" s="23"/>
      <c r="AU1070" s="23"/>
      <c r="AV1070" s="23"/>
      <c r="AW1070" s="23"/>
      <c r="AX1070" s="45">
        <v>26803.414867910655</v>
      </c>
      <c r="AY1070" s="23"/>
      <c r="AZ1070" s="23"/>
      <c r="BA1070" s="23"/>
      <c r="BB1070" s="23"/>
      <c r="BC1070" s="23"/>
      <c r="BD1070" s="23"/>
      <c r="BE1070" s="45">
        <v>26803.414867910655</v>
      </c>
      <c r="BF1070" s="45"/>
      <c r="BG1070" s="23"/>
      <c r="BH1070" s="23"/>
      <c r="BI1070" s="23"/>
      <c r="BJ1070" s="23"/>
      <c r="BK1070" s="23"/>
      <c r="BL1070" s="45">
        <v>26803.414867910655</v>
      </c>
      <c r="BM1070" s="45">
        <v>0.274</v>
      </c>
      <c r="BN1070" s="23"/>
      <c r="BO1070" s="23"/>
      <c r="BP1070" s="23"/>
      <c r="BQ1070" s="23"/>
      <c r="BR1070" s="23"/>
      <c r="BS1070" s="45">
        <v>26803.414867910655</v>
      </c>
      <c r="BT1070" s="45">
        <v>0.075</v>
      </c>
      <c r="BU1070" s="23"/>
      <c r="BV1070" s="23"/>
      <c r="BW1070" s="23"/>
      <c r="BX1070" s="23"/>
      <c r="BY1070" s="23"/>
      <c r="BZ1070" s="23"/>
      <c r="CA1070" s="23"/>
    </row>
    <row r="1071" ht="15.75" customHeight="1">
      <c r="A1071" s="45">
        <v>26981.622630746042</v>
      </c>
      <c r="B1071" s="46">
        <v>0.036</v>
      </c>
      <c r="C1071" s="45"/>
      <c r="D1071" s="45"/>
      <c r="E1071" s="45"/>
      <c r="F1071" s="45"/>
      <c r="G1071" s="45"/>
      <c r="H1071" s="45">
        <v>26981.622630746042</v>
      </c>
      <c r="I1071" s="46">
        <v>0.059</v>
      </c>
      <c r="J1071" s="45"/>
      <c r="K1071" s="45"/>
      <c r="L1071" s="45"/>
      <c r="M1071" s="45"/>
      <c r="N1071" s="45"/>
      <c r="O1071" s="45">
        <v>26981.622630746042</v>
      </c>
      <c r="P1071" s="45">
        <v>0.001663866728896006</v>
      </c>
      <c r="Q1071" s="45"/>
      <c r="R1071" s="45"/>
      <c r="S1071" s="45"/>
      <c r="T1071" s="45"/>
      <c r="U1071" s="45"/>
      <c r="V1071" s="45">
        <v>26981.622630746042</v>
      </c>
      <c r="W1071" s="45">
        <v>0.004288946010672503</v>
      </c>
      <c r="X1071" s="45"/>
      <c r="Y1071" s="45"/>
      <c r="Z1071" s="45"/>
      <c r="AA1071" s="45"/>
      <c r="AB1071" s="45"/>
      <c r="AC1071" s="45">
        <v>26981.622630746042</v>
      </c>
      <c r="AD1071" s="45">
        <v>54.86263268251695</v>
      </c>
      <c r="AE1071" s="45"/>
      <c r="AF1071" s="45"/>
      <c r="AG1071" s="45"/>
      <c r="AH1071" s="45"/>
      <c r="AI1071" s="45"/>
      <c r="AJ1071" s="45">
        <v>26981.622630746042</v>
      </c>
      <c r="AK1071" s="45">
        <v>0.013</v>
      </c>
      <c r="AL1071" s="45"/>
      <c r="AM1071" s="45"/>
      <c r="AN1071" s="45"/>
      <c r="AO1071" s="23"/>
      <c r="AP1071" s="23"/>
      <c r="AQ1071" s="45">
        <v>26981.622630746042</v>
      </c>
      <c r="AR1071" s="45">
        <v>0.017</v>
      </c>
      <c r="AS1071" s="23"/>
      <c r="AT1071" s="23"/>
      <c r="AU1071" s="23"/>
      <c r="AV1071" s="23"/>
      <c r="AW1071" s="23"/>
      <c r="AX1071" s="45">
        <v>26981.622630746042</v>
      </c>
      <c r="AY1071" s="23"/>
      <c r="AZ1071" s="23"/>
      <c r="BA1071" s="23"/>
      <c r="BB1071" s="23"/>
      <c r="BC1071" s="23"/>
      <c r="BD1071" s="23"/>
      <c r="BE1071" s="45">
        <v>26981.622630746042</v>
      </c>
      <c r="BF1071" s="45">
        <v>33.0</v>
      </c>
      <c r="BG1071" s="23"/>
      <c r="BH1071" s="23"/>
      <c r="BI1071" s="23"/>
      <c r="BJ1071" s="23"/>
      <c r="BK1071" s="23"/>
      <c r="BL1071" s="45">
        <v>26981.622630746042</v>
      </c>
      <c r="BM1071" s="45">
        <v>0.335</v>
      </c>
      <c r="BN1071" s="23"/>
      <c r="BO1071" s="23"/>
      <c r="BP1071" s="23"/>
      <c r="BQ1071" s="23"/>
      <c r="BR1071" s="23"/>
      <c r="BS1071" s="45">
        <v>26981.622630746042</v>
      </c>
      <c r="BT1071" s="45">
        <v>0.093</v>
      </c>
      <c r="BU1071" s="23"/>
      <c r="BV1071" s="23"/>
      <c r="BW1071" s="23"/>
      <c r="BX1071" s="23"/>
      <c r="BY1071" s="23"/>
      <c r="BZ1071" s="23"/>
      <c r="CA1071" s="23"/>
    </row>
    <row r="1072" ht="15.75" customHeight="1">
      <c r="A1072" s="45">
        <v>27347.843054108784</v>
      </c>
      <c r="B1072" s="46">
        <v>0.035</v>
      </c>
      <c r="C1072" s="45"/>
      <c r="D1072" s="45"/>
      <c r="E1072" s="45"/>
      <c r="F1072" s="45"/>
      <c r="G1072" s="45"/>
      <c r="H1072" s="45">
        <v>27347.843054108784</v>
      </c>
      <c r="I1072" s="46">
        <v>0.055</v>
      </c>
      <c r="J1072" s="45"/>
      <c r="K1072" s="45"/>
      <c r="L1072" s="45"/>
      <c r="M1072" s="45"/>
      <c r="N1072" s="45"/>
      <c r="O1072" s="45">
        <v>27347.843054108784</v>
      </c>
      <c r="P1072" s="45"/>
      <c r="Q1072" s="45"/>
      <c r="R1072" s="45"/>
      <c r="S1072" s="45"/>
      <c r="T1072" s="45"/>
      <c r="U1072" s="45"/>
      <c r="V1072" s="45">
        <v>27347.843054108784</v>
      </c>
      <c r="W1072" s="45"/>
      <c r="X1072" s="45"/>
      <c r="Y1072" s="45"/>
      <c r="Z1072" s="45"/>
      <c r="AA1072" s="45"/>
      <c r="AB1072" s="45"/>
      <c r="AC1072" s="45">
        <v>27347.843054108784</v>
      </c>
      <c r="AD1072" s="45">
        <v>82.08962103264226</v>
      </c>
      <c r="AE1072" s="45"/>
      <c r="AF1072" s="45"/>
      <c r="AG1072" s="45"/>
      <c r="AH1072" s="45"/>
      <c r="AI1072" s="45"/>
      <c r="AJ1072" s="45">
        <v>27347.843054108784</v>
      </c>
      <c r="AK1072" s="45">
        <v>0.013</v>
      </c>
      <c r="AL1072" s="45"/>
      <c r="AM1072" s="45"/>
      <c r="AN1072" s="45"/>
      <c r="AO1072" s="23"/>
      <c r="AP1072" s="23"/>
      <c r="AQ1072" s="45">
        <v>27347.843054108784</v>
      </c>
      <c r="AR1072" s="45">
        <v>0.016</v>
      </c>
      <c r="AS1072" s="23"/>
      <c r="AT1072" s="23"/>
      <c r="AU1072" s="23"/>
      <c r="AV1072" s="23"/>
      <c r="AW1072" s="23"/>
      <c r="AX1072" s="45">
        <v>27347.843054108784</v>
      </c>
      <c r="AY1072" s="23"/>
      <c r="AZ1072" s="23"/>
      <c r="BA1072" s="23"/>
      <c r="BB1072" s="23"/>
      <c r="BC1072" s="23"/>
      <c r="BD1072" s="23"/>
      <c r="BE1072" s="45">
        <v>27347.843054108784</v>
      </c>
      <c r="BF1072" s="45">
        <v>33.0</v>
      </c>
      <c r="BG1072" s="23"/>
      <c r="BH1072" s="23"/>
      <c r="BI1072" s="23"/>
      <c r="BJ1072" s="23"/>
      <c r="BK1072" s="23"/>
      <c r="BL1072" s="45">
        <v>27347.843054108784</v>
      </c>
      <c r="BM1072" s="45">
        <v>0.414</v>
      </c>
      <c r="BN1072" s="23"/>
      <c r="BO1072" s="23"/>
      <c r="BP1072" s="23"/>
      <c r="BQ1072" s="23"/>
      <c r="BR1072" s="23"/>
      <c r="BS1072" s="45">
        <v>27347.843054108784</v>
      </c>
      <c r="BT1072" s="45">
        <v>0.107</v>
      </c>
      <c r="BU1072" s="23"/>
      <c r="BV1072" s="23"/>
      <c r="BW1072" s="23"/>
      <c r="BX1072" s="23"/>
      <c r="BY1072" s="23"/>
      <c r="BZ1072" s="23"/>
      <c r="CA1072" s="23"/>
    </row>
    <row r="1073" ht="15.75" customHeight="1">
      <c r="A1073" s="45">
        <v>27303.447325632675</v>
      </c>
      <c r="B1073" s="46">
        <v>0.035</v>
      </c>
      <c r="C1073" s="45"/>
      <c r="D1073" s="45"/>
      <c r="E1073" s="45"/>
      <c r="F1073" s="45"/>
      <c r="G1073" s="45"/>
      <c r="H1073" s="45">
        <v>27303.447325632675</v>
      </c>
      <c r="I1073" s="46">
        <v>0.058</v>
      </c>
      <c r="J1073" s="45"/>
      <c r="K1073" s="45"/>
      <c r="L1073" s="45"/>
      <c r="M1073" s="45"/>
      <c r="N1073" s="45"/>
      <c r="O1073" s="45">
        <v>27303.447325632675</v>
      </c>
      <c r="P1073" s="45">
        <v>0.0016421116901052016</v>
      </c>
      <c r="Q1073" s="45"/>
      <c r="R1073" s="45"/>
      <c r="S1073" s="45"/>
      <c r="T1073" s="45"/>
      <c r="U1073" s="45"/>
      <c r="V1073" s="45">
        <v>27303.447325632675</v>
      </c>
      <c r="W1073" s="45">
        <v>0.003993899464161457</v>
      </c>
      <c r="X1073" s="45"/>
      <c r="Y1073" s="45"/>
      <c r="Z1073" s="45"/>
      <c r="AA1073" s="45"/>
      <c r="AB1073" s="45"/>
      <c r="AC1073" s="45">
        <v>27303.447325632675</v>
      </c>
      <c r="AD1073" s="45">
        <v>75.00058687158428</v>
      </c>
      <c r="AE1073" s="45"/>
      <c r="AF1073" s="45"/>
      <c r="AG1073" s="45"/>
      <c r="AH1073" s="45"/>
      <c r="AI1073" s="45"/>
      <c r="AJ1073" s="45">
        <v>27303.447325632675</v>
      </c>
      <c r="AK1073" s="45">
        <v>0.013</v>
      </c>
      <c r="AL1073" s="45"/>
      <c r="AM1073" s="45"/>
      <c r="AN1073" s="45"/>
      <c r="AO1073" s="23"/>
      <c r="AP1073" s="23"/>
      <c r="AQ1073" s="45">
        <v>27303.447325632675</v>
      </c>
      <c r="AR1073" s="45">
        <v>0.015</v>
      </c>
      <c r="AS1073" s="23"/>
      <c r="AT1073" s="23"/>
      <c r="AU1073" s="23"/>
      <c r="AV1073" s="23"/>
      <c r="AW1073" s="23"/>
      <c r="AX1073" s="45">
        <v>27303.447325632675</v>
      </c>
      <c r="AY1073" s="23">
        <v>0.375</v>
      </c>
      <c r="AZ1073" s="23"/>
      <c r="BA1073" s="23"/>
      <c r="BB1073" s="23"/>
      <c r="BC1073" s="23"/>
      <c r="BD1073" s="23"/>
      <c r="BE1073" s="45">
        <v>27303.447325632675</v>
      </c>
      <c r="BF1073" s="45">
        <v>33.0</v>
      </c>
      <c r="BG1073" s="23"/>
      <c r="BH1073" s="23"/>
      <c r="BI1073" s="23"/>
      <c r="BJ1073" s="23"/>
      <c r="BK1073" s="23"/>
      <c r="BL1073" s="45">
        <v>27303.447325632675</v>
      </c>
      <c r="BM1073" s="45">
        <v>0.465</v>
      </c>
      <c r="BN1073" s="23"/>
      <c r="BO1073" s="23"/>
      <c r="BP1073" s="23"/>
      <c r="BQ1073" s="23"/>
      <c r="BR1073" s="23"/>
      <c r="BS1073" s="45">
        <v>27303.447325632675</v>
      </c>
      <c r="BT1073" s="45">
        <v>0.15</v>
      </c>
      <c r="BU1073" s="23"/>
      <c r="BV1073" s="23"/>
      <c r="BW1073" s="23"/>
      <c r="BX1073" s="23"/>
      <c r="BY1073" s="23"/>
      <c r="BZ1073" s="23"/>
      <c r="CA1073" s="23"/>
    </row>
    <row r="1074" ht="15.75" customHeight="1">
      <c r="A1074" s="45">
        <v>27168.979715715635</v>
      </c>
      <c r="B1074" s="46">
        <v>0.035</v>
      </c>
      <c r="C1074" s="45"/>
      <c r="D1074" s="45"/>
      <c r="E1074" s="45"/>
      <c r="F1074" s="45"/>
      <c r="G1074" s="45"/>
      <c r="H1074" s="45">
        <v>27168.979715715635</v>
      </c>
      <c r="I1074" s="46">
        <v>0.074</v>
      </c>
      <c r="J1074" s="45"/>
      <c r="K1074" s="45"/>
      <c r="L1074" s="45"/>
      <c r="M1074" s="45"/>
      <c r="N1074" s="45"/>
      <c r="O1074" s="45">
        <v>27168.979715715635</v>
      </c>
      <c r="P1074" s="45"/>
      <c r="Q1074" s="45"/>
      <c r="R1074" s="45"/>
      <c r="S1074" s="45"/>
      <c r="T1074" s="45"/>
      <c r="U1074" s="45"/>
      <c r="V1074" s="45">
        <v>27168.979715715635</v>
      </c>
      <c r="W1074" s="45"/>
      <c r="X1074" s="45"/>
      <c r="Y1074" s="45"/>
      <c r="Z1074" s="45"/>
      <c r="AA1074" s="45"/>
      <c r="AB1074" s="45"/>
      <c r="AC1074" s="45">
        <v>27168.979715715635</v>
      </c>
      <c r="AD1074" s="45">
        <v>93.69503451682269</v>
      </c>
      <c r="AE1074" s="45"/>
      <c r="AF1074" s="45"/>
      <c r="AG1074" s="45"/>
      <c r="AH1074" s="45"/>
      <c r="AI1074" s="45"/>
      <c r="AJ1074" s="45">
        <v>27168.979715715635</v>
      </c>
      <c r="AK1074" s="45">
        <v>0.012</v>
      </c>
      <c r="AL1074" s="45"/>
      <c r="AM1074" s="45"/>
      <c r="AN1074" s="45"/>
      <c r="AO1074" s="23"/>
      <c r="AP1074" s="23"/>
      <c r="AQ1074" s="45">
        <v>27168.979715715635</v>
      </c>
      <c r="AR1074" s="45">
        <v>0.015</v>
      </c>
      <c r="AS1074" s="23"/>
      <c r="AT1074" s="23"/>
      <c r="AU1074" s="23"/>
      <c r="AV1074" s="23"/>
      <c r="AW1074" s="23"/>
      <c r="AX1074" s="45">
        <v>27168.979715715635</v>
      </c>
      <c r="AY1074" s="23">
        <v>0.374</v>
      </c>
      <c r="AZ1074" s="23"/>
      <c r="BA1074" s="23"/>
      <c r="BB1074" s="23"/>
      <c r="BC1074" s="23"/>
      <c r="BD1074" s="23"/>
      <c r="BE1074" s="45">
        <v>27168.979715715635</v>
      </c>
      <c r="BF1074" s="45">
        <v>33.0</v>
      </c>
      <c r="BG1074" s="23"/>
      <c r="BH1074" s="23"/>
      <c r="BI1074" s="23"/>
      <c r="BJ1074" s="23"/>
      <c r="BK1074" s="23"/>
      <c r="BL1074" s="45">
        <v>27168.979715715635</v>
      </c>
      <c r="BM1074" s="45">
        <v>0.609</v>
      </c>
      <c r="BN1074" s="23"/>
      <c r="BO1074" s="23"/>
      <c r="BP1074" s="23"/>
      <c r="BQ1074" s="23"/>
      <c r="BR1074" s="23"/>
      <c r="BS1074" s="45">
        <v>27168.979715715635</v>
      </c>
      <c r="BT1074" s="45">
        <v>0.172</v>
      </c>
      <c r="BU1074" s="23"/>
      <c r="BV1074" s="23"/>
      <c r="BW1074" s="23"/>
      <c r="BX1074" s="23"/>
      <c r="BY1074" s="23"/>
      <c r="BZ1074" s="23"/>
      <c r="CA1074" s="23"/>
    </row>
    <row r="1075" ht="15.75" customHeight="1">
      <c r="A1075" s="45">
        <v>27543.653777967003</v>
      </c>
      <c r="B1075" s="46">
        <v>0.036</v>
      </c>
      <c r="C1075" s="45"/>
      <c r="D1075" s="45"/>
      <c r="E1075" s="45"/>
      <c r="F1075" s="45"/>
      <c r="G1075" s="45"/>
      <c r="H1075" s="45">
        <v>27543.653777967003</v>
      </c>
      <c r="I1075" s="46">
        <v>0.071</v>
      </c>
      <c r="J1075" s="45"/>
      <c r="K1075" s="45"/>
      <c r="L1075" s="45"/>
      <c r="M1075" s="45"/>
      <c r="N1075" s="45"/>
      <c r="O1075" s="45">
        <v>27543.653777967003</v>
      </c>
      <c r="P1075" s="45">
        <v>0.001125733344106635</v>
      </c>
      <c r="Q1075" s="45"/>
      <c r="R1075" s="45"/>
      <c r="S1075" s="45"/>
      <c r="T1075" s="45"/>
      <c r="U1075" s="45"/>
      <c r="V1075" s="45">
        <v>27543.653777967003</v>
      </c>
      <c r="W1075" s="45">
        <v>0.0030590405634329815</v>
      </c>
      <c r="X1075" s="45"/>
      <c r="Y1075" s="45"/>
      <c r="Z1075" s="45"/>
      <c r="AA1075" s="45"/>
      <c r="AB1075" s="45"/>
      <c r="AC1075" s="45">
        <v>27543.653777967003</v>
      </c>
      <c r="AD1075" s="45">
        <v>104.22700196091141</v>
      </c>
      <c r="AE1075" s="45"/>
      <c r="AF1075" s="45"/>
      <c r="AG1075" s="45"/>
      <c r="AH1075" s="45"/>
      <c r="AI1075" s="45"/>
      <c r="AJ1075" s="45">
        <v>27543.653777967003</v>
      </c>
      <c r="AK1075" s="45">
        <v>0.012</v>
      </c>
      <c r="AL1075" s="45"/>
      <c r="AM1075" s="45"/>
      <c r="AN1075" s="45"/>
      <c r="AO1075" s="23"/>
      <c r="AP1075" s="23"/>
      <c r="AQ1075" s="45">
        <v>27543.653777967003</v>
      </c>
      <c r="AR1075" s="45">
        <v>0.014</v>
      </c>
      <c r="AS1075" s="23"/>
      <c r="AT1075" s="23"/>
      <c r="AU1075" s="23"/>
      <c r="AV1075" s="23"/>
      <c r="AW1075" s="23"/>
      <c r="AX1075" s="45">
        <v>27543.653777967003</v>
      </c>
      <c r="AY1075" s="23">
        <v>0.374</v>
      </c>
      <c r="AZ1075" s="23"/>
      <c r="BA1075" s="23"/>
      <c r="BB1075" s="23"/>
      <c r="BC1075" s="23"/>
      <c r="BD1075" s="23"/>
      <c r="BE1075" s="45">
        <v>27543.653777967003</v>
      </c>
      <c r="BF1075" s="45">
        <v>33.0</v>
      </c>
      <c r="BG1075" s="23"/>
      <c r="BH1075" s="23"/>
      <c r="BI1075" s="23"/>
      <c r="BJ1075" s="23"/>
      <c r="BK1075" s="23"/>
      <c r="BL1075" s="45">
        <v>27543.653777967003</v>
      </c>
      <c r="BM1075" s="45">
        <v>0.802</v>
      </c>
      <c r="BN1075" s="23"/>
      <c r="BO1075" s="23"/>
      <c r="BP1075" s="23"/>
      <c r="BQ1075" s="23"/>
      <c r="BR1075" s="23"/>
      <c r="BS1075" s="45">
        <v>27543.653777967003</v>
      </c>
      <c r="BT1075" s="45">
        <v>0.2</v>
      </c>
      <c r="BU1075" s="23"/>
      <c r="BV1075" s="23"/>
      <c r="BW1075" s="23"/>
      <c r="BX1075" s="23"/>
      <c r="BY1075" s="23"/>
      <c r="BZ1075" s="23"/>
      <c r="CA1075" s="23"/>
    </row>
    <row r="1076" ht="15.75" customHeight="1">
      <c r="A1076" s="45">
        <v>28102.900128638757</v>
      </c>
      <c r="B1076" s="46">
        <v>0.039</v>
      </c>
      <c r="C1076" s="45"/>
      <c r="D1076" s="45"/>
      <c r="E1076" s="45"/>
      <c r="F1076" s="45"/>
      <c r="G1076" s="45"/>
      <c r="H1076" s="45">
        <v>28102.900128638757</v>
      </c>
      <c r="I1076" s="46">
        <v>0.07</v>
      </c>
      <c r="J1076" s="45"/>
      <c r="K1076" s="45"/>
      <c r="L1076" s="45"/>
      <c r="M1076" s="45"/>
      <c r="N1076" s="45"/>
      <c r="O1076" s="45">
        <v>28102.900128638757</v>
      </c>
      <c r="P1076" s="45">
        <v>0.0014548690087563198</v>
      </c>
      <c r="Q1076" s="45"/>
      <c r="R1076" s="45"/>
      <c r="S1076" s="45"/>
      <c r="T1076" s="45"/>
      <c r="U1076" s="45"/>
      <c r="V1076" s="45">
        <v>28102.900128638757</v>
      </c>
      <c r="W1076" s="45">
        <v>0.003812702329549112</v>
      </c>
      <c r="X1076" s="45"/>
      <c r="Y1076" s="45"/>
      <c r="Z1076" s="45"/>
      <c r="AA1076" s="45"/>
      <c r="AB1076" s="45"/>
      <c r="AC1076" s="45">
        <v>28102.900128638757</v>
      </c>
      <c r="AD1076" s="45">
        <v>101.2308768074622</v>
      </c>
      <c r="AE1076" s="45"/>
      <c r="AF1076" s="45"/>
      <c r="AG1076" s="45"/>
      <c r="AH1076" s="45"/>
      <c r="AI1076" s="45"/>
      <c r="AJ1076" s="45">
        <v>28102.900128638757</v>
      </c>
      <c r="AK1076" s="45">
        <v>0.012</v>
      </c>
      <c r="AL1076" s="45"/>
      <c r="AM1076" s="45"/>
      <c r="AN1076" s="45"/>
      <c r="AO1076" s="23"/>
      <c r="AP1076" s="23"/>
      <c r="AQ1076" s="45">
        <v>28102.900128638757</v>
      </c>
      <c r="AR1076" s="45">
        <v>0.013</v>
      </c>
      <c r="AS1076" s="23"/>
      <c r="AT1076" s="23"/>
      <c r="AU1076" s="23"/>
      <c r="AV1076" s="23"/>
      <c r="AW1076" s="23"/>
      <c r="AX1076" s="45">
        <v>28102.900128638757</v>
      </c>
      <c r="AY1076" s="23">
        <v>0.375</v>
      </c>
      <c r="AZ1076" s="23"/>
      <c r="BA1076" s="23"/>
      <c r="BB1076" s="23"/>
      <c r="BC1076" s="23"/>
      <c r="BD1076" s="23"/>
      <c r="BE1076" s="45">
        <v>28102.900128638757</v>
      </c>
      <c r="BF1076" s="45">
        <v>33.0</v>
      </c>
      <c r="BG1076" s="23"/>
      <c r="BH1076" s="23"/>
      <c r="BI1076" s="23"/>
      <c r="BJ1076" s="23"/>
      <c r="BK1076" s="23"/>
      <c r="BL1076" s="45">
        <v>28102.900128638757</v>
      </c>
      <c r="BM1076" s="45">
        <v>0.934</v>
      </c>
      <c r="BN1076" s="23"/>
      <c r="BO1076" s="23"/>
      <c r="BP1076" s="23"/>
      <c r="BQ1076" s="23"/>
      <c r="BR1076" s="23"/>
      <c r="BS1076" s="45">
        <v>28102.900128638757</v>
      </c>
      <c r="BT1076" s="45">
        <v>0.182</v>
      </c>
      <c r="BU1076" s="23"/>
      <c r="BV1076" s="23"/>
      <c r="BW1076" s="23"/>
      <c r="BX1076" s="23"/>
      <c r="BY1076" s="23"/>
      <c r="BZ1076" s="23"/>
      <c r="CA1076" s="23"/>
    </row>
    <row r="1077" ht="15.75" customHeight="1">
      <c r="A1077" s="45">
        <v>28214.773572292852</v>
      </c>
      <c r="B1077" s="46">
        <v>0.041</v>
      </c>
      <c r="C1077" s="45"/>
      <c r="D1077" s="45"/>
      <c r="E1077" s="45"/>
      <c r="F1077" s="45"/>
      <c r="G1077" s="45"/>
      <c r="H1077" s="45">
        <v>28214.773572292852</v>
      </c>
      <c r="I1077" s="46">
        <v>0.06</v>
      </c>
      <c r="J1077" s="45"/>
      <c r="K1077" s="45"/>
      <c r="L1077" s="45"/>
      <c r="M1077" s="45"/>
      <c r="N1077" s="45"/>
      <c r="O1077" s="45">
        <v>28214.773572292852</v>
      </c>
      <c r="P1077" s="45">
        <v>0.0015825319470072236</v>
      </c>
      <c r="Q1077" s="45"/>
      <c r="R1077" s="45"/>
      <c r="S1077" s="45"/>
      <c r="T1077" s="45"/>
      <c r="U1077" s="45"/>
      <c r="V1077" s="45">
        <v>28214.773572292852</v>
      </c>
      <c r="W1077" s="45">
        <v>0.003956178986375961</v>
      </c>
      <c r="X1077" s="45"/>
      <c r="Y1077" s="45"/>
      <c r="Z1077" s="45"/>
      <c r="AA1077" s="45"/>
      <c r="AB1077" s="45"/>
      <c r="AC1077" s="45">
        <v>28214.773572292852</v>
      </c>
      <c r="AD1077" s="45">
        <v>86.74156859203829</v>
      </c>
      <c r="AE1077" s="45"/>
      <c r="AF1077" s="45"/>
      <c r="AG1077" s="45"/>
      <c r="AH1077" s="45"/>
      <c r="AI1077" s="45"/>
      <c r="AJ1077" s="45">
        <v>28214.773572292852</v>
      </c>
      <c r="AK1077" s="45">
        <v>0.011</v>
      </c>
      <c r="AL1077" s="45"/>
      <c r="AM1077" s="45"/>
      <c r="AN1077" s="45"/>
      <c r="AO1077" s="23"/>
      <c r="AP1077" s="23"/>
      <c r="AQ1077" s="45">
        <v>28214.773572292852</v>
      </c>
      <c r="AR1077" s="45">
        <v>0.013</v>
      </c>
      <c r="AS1077" s="23"/>
      <c r="AT1077" s="23"/>
      <c r="AU1077" s="23"/>
      <c r="AV1077" s="23"/>
      <c r="AW1077" s="23"/>
      <c r="AX1077" s="45">
        <v>28214.773572292852</v>
      </c>
      <c r="AY1077" s="23">
        <v>0.369</v>
      </c>
      <c r="AZ1077" s="23"/>
      <c r="BA1077" s="23"/>
      <c r="BB1077" s="23"/>
      <c r="BC1077" s="23"/>
      <c r="BD1077" s="23"/>
      <c r="BE1077" s="45">
        <v>28214.773572292852</v>
      </c>
      <c r="BF1077" s="45">
        <v>32.0</v>
      </c>
      <c r="BG1077" s="23"/>
      <c r="BH1077" s="23"/>
      <c r="BI1077" s="23"/>
      <c r="BJ1077" s="23"/>
      <c r="BK1077" s="23"/>
      <c r="BL1077" s="45">
        <v>28214.773572292852</v>
      </c>
      <c r="BM1077" s="45">
        <v>0.995</v>
      </c>
      <c r="BN1077" s="23"/>
      <c r="BO1077" s="23"/>
      <c r="BP1077" s="23"/>
      <c r="BQ1077" s="23"/>
      <c r="BR1077" s="23"/>
      <c r="BS1077" s="45">
        <v>28214.773572292852</v>
      </c>
      <c r="BT1077" s="45">
        <v>0.201</v>
      </c>
      <c r="BU1077" s="23"/>
      <c r="BV1077" s="23"/>
      <c r="BW1077" s="23"/>
      <c r="BX1077" s="23"/>
      <c r="BY1077" s="23"/>
      <c r="BZ1077" s="23"/>
      <c r="CA1077" s="23"/>
    </row>
    <row r="1078" ht="15.75" customHeight="1">
      <c r="A1078" s="45">
        <v>28312.265493872233</v>
      </c>
      <c r="B1078" s="46">
        <v>0.038</v>
      </c>
      <c r="C1078" s="45"/>
      <c r="D1078" s="45"/>
      <c r="E1078" s="45"/>
      <c r="F1078" s="45"/>
      <c r="G1078" s="45"/>
      <c r="H1078" s="45">
        <v>28312.265493872233</v>
      </c>
      <c r="I1078" s="46">
        <v>0.059</v>
      </c>
      <c r="J1078" s="45"/>
      <c r="K1078" s="45"/>
      <c r="L1078" s="45"/>
      <c r="M1078" s="45"/>
      <c r="N1078" s="45"/>
      <c r="O1078" s="45">
        <v>28312.265493872233</v>
      </c>
      <c r="P1078" s="45"/>
      <c r="Q1078" s="45"/>
      <c r="R1078" s="45"/>
      <c r="S1078" s="45"/>
      <c r="T1078" s="45"/>
      <c r="U1078" s="45"/>
      <c r="V1078" s="45">
        <v>28312.265493872233</v>
      </c>
      <c r="W1078" s="45"/>
      <c r="X1078" s="45"/>
      <c r="Y1078" s="45"/>
      <c r="Z1078" s="45"/>
      <c r="AA1078" s="45"/>
      <c r="AB1078" s="45"/>
      <c r="AC1078" s="45">
        <v>28312.265493872233</v>
      </c>
      <c r="AD1078" s="45">
        <v>107.69202688653209</v>
      </c>
      <c r="AE1078" s="45"/>
      <c r="AF1078" s="45"/>
      <c r="AG1078" s="45"/>
      <c r="AH1078" s="45"/>
      <c r="AI1078" s="45"/>
      <c r="AJ1078" s="45">
        <v>28312.265493872233</v>
      </c>
      <c r="AK1078" s="45">
        <v>0.011</v>
      </c>
      <c r="AL1078" s="45"/>
      <c r="AM1078" s="45"/>
      <c r="AN1078" s="45"/>
      <c r="AO1078" s="23"/>
      <c r="AP1078" s="23"/>
      <c r="AQ1078" s="45">
        <v>28312.265493872233</v>
      </c>
      <c r="AR1078" s="45">
        <v>0.013</v>
      </c>
      <c r="AS1078" s="23"/>
      <c r="AT1078" s="23"/>
      <c r="AU1078" s="23"/>
      <c r="AV1078" s="23"/>
      <c r="AW1078" s="23"/>
      <c r="AX1078" s="45">
        <v>28312.265493872233</v>
      </c>
      <c r="AY1078" s="23">
        <v>0.369</v>
      </c>
      <c r="AZ1078" s="23"/>
      <c r="BA1078" s="23"/>
      <c r="BB1078" s="23"/>
      <c r="BC1078" s="23"/>
      <c r="BD1078" s="23"/>
      <c r="BE1078" s="45">
        <v>28312.265493872233</v>
      </c>
      <c r="BF1078" s="45">
        <v>32.0</v>
      </c>
      <c r="BG1078" s="23"/>
      <c r="BH1078" s="23"/>
      <c r="BI1078" s="23"/>
      <c r="BJ1078" s="23"/>
      <c r="BK1078" s="23"/>
      <c r="BL1078" s="45">
        <v>28312.265493872233</v>
      </c>
      <c r="BM1078" s="45">
        <v>1.08</v>
      </c>
      <c r="BN1078" s="23"/>
      <c r="BO1078" s="23"/>
      <c r="BP1078" s="23"/>
      <c r="BQ1078" s="23"/>
      <c r="BR1078" s="23"/>
      <c r="BS1078" s="45">
        <v>28312.265493872233</v>
      </c>
      <c r="BT1078" s="45">
        <v>0.224</v>
      </c>
      <c r="BU1078" s="23"/>
      <c r="BV1078" s="23"/>
      <c r="BW1078" s="23"/>
      <c r="BX1078" s="23"/>
      <c r="BY1078" s="23"/>
      <c r="BZ1078" s="23"/>
      <c r="CA1078" s="23"/>
    </row>
    <row r="1079" ht="15.75" customHeight="1">
      <c r="A1079" s="45">
        <v>28238.263411688105</v>
      </c>
      <c r="B1079" s="46">
        <v>0.041</v>
      </c>
      <c r="C1079" s="45"/>
      <c r="D1079" s="45"/>
      <c r="E1079" s="45"/>
      <c r="F1079" s="45"/>
      <c r="G1079" s="45"/>
      <c r="H1079" s="45">
        <v>28238.263411688105</v>
      </c>
      <c r="I1079" s="46">
        <v>0.069</v>
      </c>
      <c r="J1079" s="45"/>
      <c r="K1079" s="45"/>
      <c r="L1079" s="45"/>
      <c r="M1079" s="45"/>
      <c r="N1079" s="45"/>
      <c r="O1079" s="45">
        <v>28238.263411688105</v>
      </c>
      <c r="P1079" s="45">
        <v>0.0014895083135550333</v>
      </c>
      <c r="Q1079" s="45"/>
      <c r="R1079" s="45"/>
      <c r="S1079" s="45"/>
      <c r="T1079" s="45"/>
      <c r="U1079" s="45"/>
      <c r="V1079" s="45">
        <v>28238.263411688105</v>
      </c>
      <c r="W1079" s="45">
        <v>0.003847748776547197</v>
      </c>
      <c r="X1079" s="45"/>
      <c r="Y1079" s="45"/>
      <c r="Z1079" s="45"/>
      <c r="AA1079" s="45"/>
      <c r="AB1079" s="45"/>
      <c r="AC1079" s="45">
        <v>28238.263411688105</v>
      </c>
      <c r="AD1079" s="45">
        <v>109.94898307104093</v>
      </c>
      <c r="AE1079" s="45"/>
      <c r="AF1079" s="45"/>
      <c r="AG1079" s="45"/>
      <c r="AH1079" s="45"/>
      <c r="AI1079" s="45"/>
      <c r="AJ1079" s="45">
        <v>28238.263411688105</v>
      </c>
      <c r="AK1079" s="45">
        <v>0.011</v>
      </c>
      <c r="AL1079" s="45"/>
      <c r="AM1079" s="45"/>
      <c r="AN1079" s="45"/>
      <c r="AO1079" s="23"/>
      <c r="AP1079" s="23"/>
      <c r="AQ1079" s="45">
        <v>28238.263411688105</v>
      </c>
      <c r="AR1079" s="45">
        <v>0.012</v>
      </c>
      <c r="AS1079" s="23"/>
      <c r="AT1079" s="23"/>
      <c r="AU1079" s="23"/>
      <c r="AV1079" s="23"/>
      <c r="AW1079" s="23"/>
      <c r="AX1079" s="45">
        <v>28238.263411688105</v>
      </c>
      <c r="AY1079" s="23">
        <v>0.369</v>
      </c>
      <c r="AZ1079" s="23"/>
      <c r="BA1079" s="23"/>
      <c r="BB1079" s="23"/>
      <c r="BC1079" s="23"/>
      <c r="BD1079" s="23"/>
      <c r="BE1079" s="45">
        <v>28238.263411688105</v>
      </c>
      <c r="BF1079" s="45">
        <v>29.0</v>
      </c>
      <c r="BG1079" s="23"/>
      <c r="BH1079" s="23"/>
      <c r="BI1079" s="23"/>
      <c r="BJ1079" s="23"/>
      <c r="BK1079" s="23"/>
      <c r="BL1079" s="45">
        <v>28238.263411688105</v>
      </c>
      <c r="BM1079" s="45">
        <v>1.163</v>
      </c>
      <c r="BN1079" s="23"/>
      <c r="BO1079" s="23"/>
      <c r="BP1079" s="23"/>
      <c r="BQ1079" s="23"/>
      <c r="BR1079" s="23"/>
      <c r="BS1079" s="45">
        <v>28238.263411688105</v>
      </c>
      <c r="BT1079" s="45">
        <v>0.237</v>
      </c>
      <c r="BU1079" s="23"/>
      <c r="BV1079" s="23"/>
      <c r="BW1079" s="23"/>
      <c r="BX1079" s="23"/>
      <c r="BY1079" s="23"/>
      <c r="BZ1079" s="23"/>
      <c r="CA1079" s="23"/>
    </row>
    <row r="1080" ht="15.75" customHeight="1">
      <c r="A1080" s="45">
        <v>28150.033268697563</v>
      </c>
      <c r="B1080" s="46">
        <v>0.039</v>
      </c>
      <c r="C1080" s="45"/>
      <c r="D1080" s="45"/>
      <c r="E1080" s="45"/>
      <c r="F1080" s="45"/>
      <c r="G1080" s="45"/>
      <c r="H1080" s="45">
        <v>28150.033268697563</v>
      </c>
      <c r="I1080" s="46">
        <v>0.071</v>
      </c>
      <c r="J1080" s="45"/>
      <c r="K1080" s="45"/>
      <c r="L1080" s="45"/>
      <c r="M1080" s="45"/>
      <c r="N1080" s="45"/>
      <c r="O1080" s="45">
        <v>28150.033268697563</v>
      </c>
      <c r="P1080" s="45">
        <v>0.0013342367098265074</v>
      </c>
      <c r="Q1080" s="45"/>
      <c r="R1080" s="45"/>
      <c r="S1080" s="45"/>
      <c r="T1080" s="45"/>
      <c r="U1080" s="45"/>
      <c r="V1080" s="45">
        <v>28150.033268697563</v>
      </c>
      <c r="W1080" s="45">
        <v>0.0034767986302792746</v>
      </c>
      <c r="X1080" s="45"/>
      <c r="Y1080" s="45"/>
      <c r="Z1080" s="45"/>
      <c r="AA1080" s="45"/>
      <c r="AB1080" s="45"/>
      <c r="AC1080" s="45">
        <v>28150.033268697563</v>
      </c>
      <c r="AD1080" s="45">
        <v>117.75099022608384</v>
      </c>
      <c r="AE1080" s="45"/>
      <c r="AF1080" s="45"/>
      <c r="AG1080" s="45"/>
      <c r="AH1080" s="45"/>
      <c r="AI1080" s="45"/>
      <c r="AJ1080" s="45">
        <v>28150.033268697563</v>
      </c>
      <c r="AK1080" s="45">
        <v>0.01</v>
      </c>
      <c r="AL1080" s="45"/>
      <c r="AM1080" s="45"/>
      <c r="AN1080" s="45"/>
      <c r="AO1080" s="23"/>
      <c r="AP1080" s="23"/>
      <c r="AQ1080" s="45">
        <v>28150.033268697563</v>
      </c>
      <c r="AR1080" s="45">
        <v>0.012</v>
      </c>
      <c r="AS1080" s="23"/>
      <c r="AT1080" s="23"/>
      <c r="AU1080" s="23"/>
      <c r="AV1080" s="23"/>
      <c r="AW1080" s="23"/>
      <c r="AX1080" s="45">
        <v>28150.033268697563</v>
      </c>
      <c r="AY1080" s="23">
        <v>0.372</v>
      </c>
      <c r="AZ1080" s="23"/>
      <c r="BA1080" s="23"/>
      <c r="BB1080" s="23"/>
      <c r="BC1080" s="23"/>
      <c r="BD1080" s="23"/>
      <c r="BE1080" s="45">
        <v>28150.033268697563</v>
      </c>
      <c r="BF1080" s="45">
        <v>29.0</v>
      </c>
      <c r="BG1080" s="23"/>
      <c r="BH1080" s="23"/>
      <c r="BI1080" s="23"/>
      <c r="BJ1080" s="23"/>
      <c r="BK1080" s="23"/>
      <c r="BL1080" s="45">
        <v>28150.033268697563</v>
      </c>
      <c r="BM1080" s="45">
        <v>1.273</v>
      </c>
      <c r="BN1080" s="23"/>
      <c r="BO1080" s="23"/>
      <c r="BP1080" s="23"/>
      <c r="BQ1080" s="23"/>
      <c r="BR1080" s="23"/>
      <c r="BS1080" s="45">
        <v>28150.033268697563</v>
      </c>
      <c r="BT1080" s="45">
        <v>0.265</v>
      </c>
      <c r="BU1080" s="23"/>
      <c r="BV1080" s="23"/>
      <c r="BW1080" s="23"/>
      <c r="BX1080" s="23"/>
      <c r="BY1080" s="23"/>
      <c r="BZ1080" s="23"/>
      <c r="CA1080" s="23"/>
    </row>
    <row r="1081" ht="15.75" customHeight="1">
      <c r="A1081" s="45">
        <v>2214190.73671632</v>
      </c>
      <c r="B1081" s="46">
        <v>0.051</v>
      </c>
      <c r="C1081" s="45"/>
      <c r="D1081" s="45"/>
      <c r="E1081" s="45"/>
      <c r="F1081" s="45"/>
      <c r="G1081" s="45"/>
      <c r="H1081" s="45">
        <v>2214190.73671632</v>
      </c>
      <c r="I1081" s="46"/>
      <c r="J1081" s="45"/>
      <c r="K1081" s="45"/>
      <c r="L1081" s="45"/>
      <c r="M1081" s="45"/>
      <c r="N1081" s="45"/>
      <c r="O1081" s="45">
        <v>2214190.73671632</v>
      </c>
      <c r="P1081" s="45"/>
      <c r="Q1081" s="45"/>
      <c r="R1081" s="45"/>
      <c r="S1081" s="45"/>
      <c r="T1081" s="45"/>
      <c r="U1081" s="45"/>
      <c r="V1081" s="45">
        <v>2214190.73671632</v>
      </c>
      <c r="W1081" s="45"/>
      <c r="X1081" s="45"/>
      <c r="Y1081" s="45"/>
      <c r="Z1081" s="45"/>
      <c r="AA1081" s="45"/>
      <c r="AB1081" s="45"/>
      <c r="AC1081" s="45">
        <v>2214190.73671632</v>
      </c>
      <c r="AD1081" s="45"/>
      <c r="AE1081" s="45"/>
      <c r="AF1081" s="45"/>
      <c r="AG1081" s="45"/>
      <c r="AH1081" s="45"/>
      <c r="AI1081" s="45"/>
      <c r="AJ1081" s="45">
        <v>2214190.73671632</v>
      </c>
      <c r="AK1081" s="45">
        <v>0.043</v>
      </c>
      <c r="AL1081" s="45"/>
      <c r="AM1081" s="45"/>
      <c r="AN1081" s="45"/>
      <c r="AO1081" s="23"/>
      <c r="AP1081" s="23"/>
      <c r="AQ1081" s="45">
        <v>2214190.73671632</v>
      </c>
      <c r="AR1081" s="45">
        <v>0.084</v>
      </c>
      <c r="AS1081" s="23"/>
      <c r="AT1081" s="23"/>
      <c r="AU1081" s="23"/>
      <c r="AV1081" s="23"/>
      <c r="AW1081" s="23"/>
      <c r="AX1081" s="45">
        <v>2214190.73671632</v>
      </c>
      <c r="AY1081" s="23"/>
      <c r="AZ1081" s="23"/>
      <c r="BA1081" s="23"/>
      <c r="BB1081" s="23"/>
      <c r="BC1081" s="23"/>
      <c r="BD1081" s="23"/>
      <c r="BE1081" s="45">
        <v>2214190.73671632</v>
      </c>
      <c r="BF1081" s="45"/>
      <c r="BG1081" s="23"/>
      <c r="BH1081" s="23"/>
      <c r="BI1081" s="23"/>
      <c r="BJ1081" s="23"/>
      <c r="BK1081" s="23"/>
      <c r="BL1081" s="45">
        <v>2214190.73671632</v>
      </c>
      <c r="BM1081" s="45"/>
      <c r="BN1081" s="23"/>
      <c r="BO1081" s="23"/>
      <c r="BP1081" s="23"/>
      <c r="BQ1081" s="23"/>
      <c r="BR1081" s="23"/>
      <c r="BS1081" s="45">
        <v>2214190.73671632</v>
      </c>
      <c r="BT1081" s="45"/>
      <c r="BU1081" s="23"/>
      <c r="BV1081" s="23"/>
      <c r="BW1081" s="23"/>
      <c r="BX1081" s="23"/>
      <c r="BY1081" s="23"/>
      <c r="BZ1081" s="23"/>
      <c r="CA1081" s="23"/>
    </row>
    <row r="1082" ht="15.75" customHeight="1">
      <c r="A1082" s="45">
        <v>2180516.966143457</v>
      </c>
      <c r="B1082" s="46">
        <v>0.062</v>
      </c>
      <c r="C1082" s="45"/>
      <c r="D1082" s="45"/>
      <c r="E1082" s="45"/>
      <c r="F1082" s="45"/>
      <c r="G1082" s="45"/>
      <c r="H1082" s="45">
        <v>2180516.966143457</v>
      </c>
      <c r="I1082" s="46"/>
      <c r="J1082" s="45"/>
      <c r="K1082" s="45"/>
      <c r="L1082" s="45"/>
      <c r="M1082" s="45"/>
      <c r="N1082" s="45"/>
      <c r="O1082" s="45">
        <v>2180516.966143457</v>
      </c>
      <c r="P1082" s="45"/>
      <c r="Q1082" s="45"/>
      <c r="R1082" s="45"/>
      <c r="S1082" s="45"/>
      <c r="T1082" s="45"/>
      <c r="U1082" s="45"/>
      <c r="V1082" s="45">
        <v>2180516.966143457</v>
      </c>
      <c r="W1082" s="45"/>
      <c r="X1082" s="45"/>
      <c r="Y1082" s="45"/>
      <c r="Z1082" s="45"/>
      <c r="AA1082" s="45"/>
      <c r="AB1082" s="45"/>
      <c r="AC1082" s="45">
        <v>2180516.966143457</v>
      </c>
      <c r="AD1082" s="45"/>
      <c r="AE1082" s="45"/>
      <c r="AF1082" s="45"/>
      <c r="AG1082" s="45"/>
      <c r="AH1082" s="45"/>
      <c r="AI1082" s="45"/>
      <c r="AJ1082" s="45">
        <v>2180516.966143457</v>
      </c>
      <c r="AK1082" s="45">
        <v>0.041</v>
      </c>
      <c r="AL1082" s="45"/>
      <c r="AM1082" s="45"/>
      <c r="AN1082" s="45"/>
      <c r="AO1082" s="23"/>
      <c r="AP1082" s="23"/>
      <c r="AQ1082" s="45">
        <v>2180516.966143457</v>
      </c>
      <c r="AR1082" s="45">
        <v>0.08</v>
      </c>
      <c r="AS1082" s="23"/>
      <c r="AT1082" s="23"/>
      <c r="AU1082" s="23"/>
      <c r="AV1082" s="23"/>
      <c r="AW1082" s="23"/>
      <c r="AX1082" s="45">
        <v>2180516.966143457</v>
      </c>
      <c r="AY1082" s="23"/>
      <c r="AZ1082" s="23"/>
      <c r="BA1082" s="23"/>
      <c r="BB1082" s="23"/>
      <c r="BC1082" s="23"/>
      <c r="BD1082" s="23"/>
      <c r="BE1082" s="45">
        <v>2180516.966143457</v>
      </c>
      <c r="BF1082" s="45"/>
      <c r="BG1082" s="23"/>
      <c r="BH1082" s="23"/>
      <c r="BI1082" s="23"/>
      <c r="BJ1082" s="23"/>
      <c r="BK1082" s="23"/>
      <c r="BL1082" s="45">
        <v>2180516.966143457</v>
      </c>
      <c r="BM1082" s="45"/>
      <c r="BN1082" s="23"/>
      <c r="BO1082" s="23"/>
      <c r="BP1082" s="23"/>
      <c r="BQ1082" s="23"/>
      <c r="BR1082" s="23"/>
      <c r="BS1082" s="45">
        <v>2180516.966143457</v>
      </c>
      <c r="BT1082" s="45"/>
      <c r="BU1082" s="23"/>
      <c r="BV1082" s="23"/>
      <c r="BW1082" s="23"/>
      <c r="BX1082" s="23"/>
      <c r="BY1082" s="23"/>
      <c r="BZ1082" s="23"/>
      <c r="CA1082" s="23"/>
    </row>
    <row r="1083" ht="15.75" customHeight="1">
      <c r="A1083" s="45">
        <v>2145953.7652593437</v>
      </c>
      <c r="B1083" s="46">
        <v>0.061</v>
      </c>
      <c r="C1083" s="45"/>
      <c r="D1083" s="45"/>
      <c r="E1083" s="45"/>
      <c r="F1083" s="45"/>
      <c r="G1083" s="45"/>
      <c r="H1083" s="45">
        <v>2145953.7652593437</v>
      </c>
      <c r="I1083" s="46"/>
      <c r="J1083" s="45"/>
      <c r="K1083" s="45"/>
      <c r="L1083" s="45"/>
      <c r="M1083" s="45"/>
      <c r="N1083" s="45"/>
      <c r="O1083" s="45">
        <v>2145953.7652593437</v>
      </c>
      <c r="P1083" s="45"/>
      <c r="Q1083" s="45"/>
      <c r="R1083" s="45"/>
      <c r="S1083" s="45"/>
      <c r="T1083" s="45"/>
      <c r="U1083" s="45"/>
      <c r="V1083" s="45">
        <v>2145953.7652593437</v>
      </c>
      <c r="W1083" s="45">
        <v>2.0347644509972014E-4</v>
      </c>
      <c r="X1083" s="45"/>
      <c r="Y1083" s="45"/>
      <c r="Z1083" s="45"/>
      <c r="AA1083" s="45"/>
      <c r="AB1083" s="45"/>
      <c r="AC1083" s="45">
        <v>2145953.7652593437</v>
      </c>
      <c r="AD1083" s="45"/>
      <c r="AE1083" s="45"/>
      <c r="AF1083" s="45"/>
      <c r="AG1083" s="45"/>
      <c r="AH1083" s="45"/>
      <c r="AI1083" s="45"/>
      <c r="AJ1083" s="45">
        <v>2145953.7652593437</v>
      </c>
      <c r="AK1083" s="45">
        <v>0.04</v>
      </c>
      <c r="AL1083" s="45"/>
      <c r="AM1083" s="45"/>
      <c r="AN1083" s="45"/>
      <c r="AO1083" s="23"/>
      <c r="AP1083" s="23"/>
      <c r="AQ1083" s="45">
        <v>2145953.7652593437</v>
      </c>
      <c r="AR1083" s="45">
        <v>0.076</v>
      </c>
      <c r="AS1083" s="23"/>
      <c r="AT1083" s="23"/>
      <c r="AU1083" s="23"/>
      <c r="AV1083" s="23"/>
      <c r="AW1083" s="23"/>
      <c r="AX1083" s="45">
        <v>2145953.7652593437</v>
      </c>
      <c r="AY1083" s="23"/>
      <c r="AZ1083" s="23"/>
      <c r="BA1083" s="23"/>
      <c r="BB1083" s="23"/>
      <c r="BC1083" s="23"/>
      <c r="BD1083" s="23"/>
      <c r="BE1083" s="45">
        <v>2145953.7652593437</v>
      </c>
      <c r="BF1083" s="45"/>
      <c r="BG1083" s="23"/>
      <c r="BH1083" s="23"/>
      <c r="BI1083" s="23"/>
      <c r="BJ1083" s="23"/>
      <c r="BK1083" s="23"/>
      <c r="BL1083" s="45">
        <v>2145953.7652593437</v>
      </c>
      <c r="BM1083" s="45"/>
      <c r="BN1083" s="23"/>
      <c r="BO1083" s="23"/>
      <c r="BP1083" s="23"/>
      <c r="BQ1083" s="23"/>
      <c r="BR1083" s="23"/>
      <c r="BS1083" s="45">
        <v>2145953.7652593437</v>
      </c>
      <c r="BT1083" s="45"/>
      <c r="BU1083" s="23"/>
      <c r="BV1083" s="23"/>
      <c r="BW1083" s="23"/>
      <c r="BX1083" s="23"/>
      <c r="BY1083" s="23"/>
      <c r="BZ1083" s="23"/>
      <c r="CA1083" s="23"/>
    </row>
    <row r="1084" ht="15.75" customHeight="1">
      <c r="A1084" s="45">
        <v>2153489.1345223594</v>
      </c>
      <c r="B1084" s="46">
        <v>0.075</v>
      </c>
      <c r="C1084" s="45"/>
      <c r="D1084" s="45"/>
      <c r="E1084" s="45"/>
      <c r="F1084" s="45"/>
      <c r="G1084" s="45"/>
      <c r="H1084" s="45">
        <v>2153489.1345223594</v>
      </c>
      <c r="I1084" s="46">
        <v>0.167</v>
      </c>
      <c r="J1084" s="45"/>
      <c r="K1084" s="45"/>
      <c r="L1084" s="45"/>
      <c r="M1084" s="45"/>
      <c r="N1084" s="45"/>
      <c r="O1084" s="45">
        <v>2153489.1345223594</v>
      </c>
      <c r="P1084" s="45"/>
      <c r="Q1084" s="45"/>
      <c r="R1084" s="45"/>
      <c r="S1084" s="45"/>
      <c r="T1084" s="45"/>
      <c r="U1084" s="45"/>
      <c r="V1084" s="45">
        <v>2153489.1345223594</v>
      </c>
      <c r="W1084" s="45">
        <v>1.960639361281551E-4</v>
      </c>
      <c r="X1084" s="45"/>
      <c r="Y1084" s="45"/>
      <c r="Z1084" s="45"/>
      <c r="AA1084" s="45"/>
      <c r="AB1084" s="45"/>
      <c r="AC1084" s="45">
        <v>2153489.1345223594</v>
      </c>
      <c r="AD1084" s="45"/>
      <c r="AE1084" s="45"/>
      <c r="AF1084" s="45"/>
      <c r="AG1084" s="45"/>
      <c r="AH1084" s="45"/>
      <c r="AI1084" s="45"/>
      <c r="AJ1084" s="45">
        <v>2153489.1345223594</v>
      </c>
      <c r="AK1084" s="45">
        <v>0.039</v>
      </c>
      <c r="AL1084" s="45"/>
      <c r="AM1084" s="45"/>
      <c r="AN1084" s="45"/>
      <c r="AO1084" s="23"/>
      <c r="AP1084" s="23"/>
      <c r="AQ1084" s="45">
        <v>2153489.1345223594</v>
      </c>
      <c r="AR1084" s="45">
        <v>0.072</v>
      </c>
      <c r="AS1084" s="23"/>
      <c r="AT1084" s="23"/>
      <c r="AU1084" s="23"/>
      <c r="AV1084" s="23"/>
      <c r="AW1084" s="23"/>
      <c r="AX1084" s="45">
        <v>2153489.1345223594</v>
      </c>
      <c r="AY1084" s="23"/>
      <c r="AZ1084" s="23"/>
      <c r="BA1084" s="23"/>
      <c r="BB1084" s="23"/>
      <c r="BC1084" s="23"/>
      <c r="BD1084" s="23"/>
      <c r="BE1084" s="45">
        <v>2153489.1345223594</v>
      </c>
      <c r="BF1084" s="45"/>
      <c r="BG1084" s="23"/>
      <c r="BH1084" s="23"/>
      <c r="BI1084" s="23"/>
      <c r="BJ1084" s="23"/>
      <c r="BK1084" s="23"/>
      <c r="BL1084" s="45">
        <v>2153489.1345223594</v>
      </c>
      <c r="BM1084" s="45">
        <v>0.021</v>
      </c>
      <c r="BN1084" s="23"/>
      <c r="BO1084" s="23"/>
      <c r="BP1084" s="23"/>
      <c r="BQ1084" s="23"/>
      <c r="BR1084" s="23"/>
      <c r="BS1084" s="45">
        <v>2153489.1345223594</v>
      </c>
      <c r="BT1084" s="45"/>
      <c r="BU1084" s="23"/>
      <c r="BV1084" s="23"/>
      <c r="BW1084" s="23"/>
      <c r="BX1084" s="23"/>
      <c r="BY1084" s="23"/>
      <c r="BZ1084" s="23"/>
      <c r="CA1084" s="23"/>
    </row>
    <row r="1085" ht="15.75" customHeight="1">
      <c r="A1085" s="45">
        <v>2078621.5326576263</v>
      </c>
      <c r="B1085" s="46">
        <v>0.086</v>
      </c>
      <c r="C1085" s="45"/>
      <c r="D1085" s="45"/>
      <c r="E1085" s="45"/>
      <c r="F1085" s="45"/>
      <c r="G1085" s="45"/>
      <c r="H1085" s="45">
        <v>2078621.5326576263</v>
      </c>
      <c r="I1085" s="46">
        <v>0.155</v>
      </c>
      <c r="J1085" s="45"/>
      <c r="K1085" s="45"/>
      <c r="L1085" s="45"/>
      <c r="M1085" s="45"/>
      <c r="N1085" s="45"/>
      <c r="O1085" s="45">
        <v>2078621.5326576263</v>
      </c>
      <c r="P1085" s="45"/>
      <c r="Q1085" s="45"/>
      <c r="R1085" s="45"/>
      <c r="S1085" s="45"/>
      <c r="T1085" s="45"/>
      <c r="U1085" s="45"/>
      <c r="V1085" s="45">
        <v>2078621.5326576263</v>
      </c>
      <c r="W1085" s="45"/>
      <c r="X1085" s="45"/>
      <c r="Y1085" s="45"/>
      <c r="Z1085" s="45"/>
      <c r="AA1085" s="45"/>
      <c r="AB1085" s="45"/>
      <c r="AC1085" s="45">
        <v>2078621.5326576263</v>
      </c>
      <c r="AD1085" s="45"/>
      <c r="AE1085" s="45"/>
      <c r="AF1085" s="45"/>
      <c r="AG1085" s="45"/>
      <c r="AH1085" s="45"/>
      <c r="AI1085" s="45"/>
      <c r="AJ1085" s="45">
        <v>2078621.5326576263</v>
      </c>
      <c r="AK1085" s="45">
        <v>0.038</v>
      </c>
      <c r="AL1085" s="45"/>
      <c r="AM1085" s="45"/>
      <c r="AN1085" s="45"/>
      <c r="AO1085" s="23"/>
      <c r="AP1085" s="23"/>
      <c r="AQ1085" s="45">
        <v>2078621.5326576263</v>
      </c>
      <c r="AR1085" s="45">
        <v>0.069</v>
      </c>
      <c r="AS1085" s="23"/>
      <c r="AT1085" s="23"/>
      <c r="AU1085" s="23"/>
      <c r="AV1085" s="23"/>
      <c r="AW1085" s="23"/>
      <c r="AX1085" s="45">
        <v>2078621.5326576263</v>
      </c>
      <c r="AY1085" s="23"/>
      <c r="AZ1085" s="23"/>
      <c r="BA1085" s="23"/>
      <c r="BB1085" s="23"/>
      <c r="BC1085" s="23"/>
      <c r="BD1085" s="23"/>
      <c r="BE1085" s="45">
        <v>2078621.5326576263</v>
      </c>
      <c r="BF1085" s="45">
        <v>158.0</v>
      </c>
      <c r="BG1085" s="23"/>
      <c r="BH1085" s="23"/>
      <c r="BI1085" s="23"/>
      <c r="BJ1085" s="23"/>
      <c r="BK1085" s="23"/>
      <c r="BL1085" s="45">
        <v>2078621.5326576263</v>
      </c>
      <c r="BM1085" s="45">
        <v>0.027</v>
      </c>
      <c r="BN1085" s="23"/>
      <c r="BO1085" s="23"/>
      <c r="BP1085" s="23"/>
      <c r="BQ1085" s="23"/>
      <c r="BR1085" s="23"/>
      <c r="BS1085" s="45">
        <v>2078621.5326576263</v>
      </c>
      <c r="BT1085" s="45"/>
      <c r="BU1085" s="23"/>
      <c r="BV1085" s="23"/>
      <c r="BW1085" s="23"/>
      <c r="BX1085" s="23"/>
      <c r="BY1085" s="23"/>
      <c r="BZ1085" s="23"/>
      <c r="CA1085" s="23"/>
    </row>
    <row r="1086" ht="15.75" customHeight="1">
      <c r="A1086" s="45">
        <v>2055165.9444759276</v>
      </c>
      <c r="B1086" s="46">
        <v>0.073</v>
      </c>
      <c r="C1086" s="45"/>
      <c r="D1086" s="45"/>
      <c r="E1086" s="45"/>
      <c r="F1086" s="45"/>
      <c r="G1086" s="45"/>
      <c r="H1086" s="45">
        <v>2055165.9444759276</v>
      </c>
      <c r="I1086" s="46">
        <v>0.167</v>
      </c>
      <c r="J1086" s="45"/>
      <c r="K1086" s="45"/>
      <c r="L1086" s="45"/>
      <c r="M1086" s="45"/>
      <c r="N1086" s="45"/>
      <c r="O1086" s="45">
        <v>2055165.9444759276</v>
      </c>
      <c r="P1086" s="45"/>
      <c r="Q1086" s="45"/>
      <c r="R1086" s="45"/>
      <c r="S1086" s="45"/>
      <c r="T1086" s="45"/>
      <c r="U1086" s="45"/>
      <c r="V1086" s="45">
        <v>2055165.9444759276</v>
      </c>
      <c r="W1086" s="45">
        <v>1.943250967301496E-4</v>
      </c>
      <c r="X1086" s="45"/>
      <c r="Y1086" s="45"/>
      <c r="Z1086" s="45"/>
      <c r="AA1086" s="45"/>
      <c r="AB1086" s="45"/>
      <c r="AC1086" s="45">
        <v>2055165.9444759276</v>
      </c>
      <c r="AD1086" s="45"/>
      <c r="AE1086" s="45"/>
      <c r="AF1086" s="45"/>
      <c r="AG1086" s="45"/>
      <c r="AH1086" s="45"/>
      <c r="AI1086" s="45"/>
      <c r="AJ1086" s="45">
        <v>2055165.9444759276</v>
      </c>
      <c r="AK1086" s="45">
        <v>0.038</v>
      </c>
      <c r="AL1086" s="45"/>
      <c r="AM1086" s="45"/>
      <c r="AN1086" s="45"/>
      <c r="AO1086" s="23"/>
      <c r="AP1086" s="23"/>
      <c r="AQ1086" s="45">
        <v>2055165.9444759276</v>
      </c>
      <c r="AR1086" s="45">
        <v>0.065</v>
      </c>
      <c r="AS1086" s="23"/>
      <c r="AT1086" s="23"/>
      <c r="AU1086" s="23"/>
      <c r="AV1086" s="23"/>
      <c r="AW1086" s="23"/>
      <c r="AX1086" s="45">
        <v>2055165.9444759276</v>
      </c>
      <c r="AY1086" s="23">
        <v>0.484</v>
      </c>
      <c r="AZ1086" s="23"/>
      <c r="BA1086" s="23"/>
      <c r="BB1086" s="23"/>
      <c r="BC1086" s="23"/>
      <c r="BD1086" s="23"/>
      <c r="BE1086" s="45">
        <v>2055165.9444759276</v>
      </c>
      <c r="BF1086" s="45">
        <v>167.0</v>
      </c>
      <c r="BG1086" s="23"/>
      <c r="BH1086" s="23"/>
      <c r="BI1086" s="23"/>
      <c r="BJ1086" s="23"/>
      <c r="BK1086" s="23"/>
      <c r="BL1086" s="45">
        <v>2055165.9444759276</v>
      </c>
      <c r="BM1086" s="45">
        <v>0.033</v>
      </c>
      <c r="BN1086" s="23"/>
      <c r="BO1086" s="23"/>
      <c r="BP1086" s="23"/>
      <c r="BQ1086" s="23"/>
      <c r="BR1086" s="23"/>
      <c r="BS1086" s="45">
        <v>2055165.9444759276</v>
      </c>
      <c r="BT1086" s="45">
        <v>0.001</v>
      </c>
      <c r="BU1086" s="23"/>
      <c r="BV1086" s="23"/>
      <c r="BW1086" s="23"/>
      <c r="BX1086" s="23"/>
      <c r="BY1086" s="23"/>
      <c r="BZ1086" s="23"/>
      <c r="CA1086" s="23"/>
    </row>
    <row r="1087" ht="15.75" customHeight="1">
      <c r="A1087" s="45">
        <v>2061952.6691777112</v>
      </c>
      <c r="B1087" s="46">
        <v>0.106</v>
      </c>
      <c r="C1087" s="45"/>
      <c r="D1087" s="45"/>
      <c r="E1087" s="45"/>
      <c r="F1087" s="45"/>
      <c r="G1087" s="45"/>
      <c r="H1087" s="45">
        <v>2061952.6691777112</v>
      </c>
      <c r="I1087" s="46">
        <v>0.165</v>
      </c>
      <c r="J1087" s="45"/>
      <c r="K1087" s="45"/>
      <c r="L1087" s="45"/>
      <c r="M1087" s="45"/>
      <c r="N1087" s="45"/>
      <c r="O1087" s="45">
        <v>2061952.6691777112</v>
      </c>
      <c r="P1087" s="45"/>
      <c r="Q1087" s="45"/>
      <c r="R1087" s="45"/>
      <c r="S1087" s="45"/>
      <c r="T1087" s="45"/>
      <c r="U1087" s="45"/>
      <c r="V1087" s="45">
        <v>2061952.6691777112</v>
      </c>
      <c r="W1087" s="45"/>
      <c r="X1087" s="45"/>
      <c r="Y1087" s="45"/>
      <c r="Z1087" s="45"/>
      <c r="AA1087" s="45"/>
      <c r="AB1087" s="45"/>
      <c r="AC1087" s="45">
        <v>2061952.6691777112</v>
      </c>
      <c r="AD1087" s="45">
        <v>2.001895795318166</v>
      </c>
      <c r="AE1087" s="45"/>
      <c r="AF1087" s="45"/>
      <c r="AG1087" s="45"/>
      <c r="AH1087" s="45"/>
      <c r="AI1087" s="45"/>
      <c r="AJ1087" s="45">
        <v>2061952.6691777112</v>
      </c>
      <c r="AK1087" s="45">
        <v>0.038</v>
      </c>
      <c r="AL1087" s="45"/>
      <c r="AM1087" s="45"/>
      <c r="AN1087" s="45"/>
      <c r="AO1087" s="23"/>
      <c r="AP1087" s="23"/>
      <c r="AQ1087" s="45">
        <v>2061952.6691777112</v>
      </c>
      <c r="AR1087" s="45">
        <v>0.062</v>
      </c>
      <c r="AS1087" s="23"/>
      <c r="AT1087" s="23"/>
      <c r="AU1087" s="23"/>
      <c r="AV1087" s="23"/>
      <c r="AW1087" s="23"/>
      <c r="AX1087" s="45">
        <v>2061952.6691777112</v>
      </c>
      <c r="AY1087" s="23">
        <v>0.484</v>
      </c>
      <c r="AZ1087" s="23"/>
      <c r="BA1087" s="23"/>
      <c r="BB1087" s="23"/>
      <c r="BC1087" s="23"/>
      <c r="BD1087" s="23"/>
      <c r="BE1087" s="45">
        <v>2061952.6691777112</v>
      </c>
      <c r="BF1087" s="45">
        <v>167.0</v>
      </c>
      <c r="BG1087" s="23"/>
      <c r="BH1087" s="23"/>
      <c r="BI1087" s="23"/>
      <c r="BJ1087" s="23"/>
      <c r="BK1087" s="23"/>
      <c r="BL1087" s="45">
        <v>2061952.6691777112</v>
      </c>
      <c r="BM1087" s="45">
        <v>0.048</v>
      </c>
      <c r="BN1087" s="23"/>
      <c r="BO1087" s="23"/>
      <c r="BP1087" s="23"/>
      <c r="BQ1087" s="23"/>
      <c r="BR1087" s="23"/>
      <c r="BS1087" s="45">
        <v>2061952.6691777112</v>
      </c>
      <c r="BT1087" s="45">
        <v>0.001</v>
      </c>
      <c r="BU1087" s="23"/>
      <c r="BV1087" s="23"/>
      <c r="BW1087" s="23"/>
      <c r="BX1087" s="23"/>
      <c r="BY1087" s="23"/>
      <c r="BZ1087" s="23"/>
      <c r="CA1087" s="23"/>
    </row>
    <row r="1088" ht="15.75" customHeight="1">
      <c r="A1088" s="45">
        <v>2028593.3182469015</v>
      </c>
      <c r="B1088" s="46">
        <v>0.08</v>
      </c>
      <c r="C1088" s="45"/>
      <c r="D1088" s="45"/>
      <c r="E1088" s="45"/>
      <c r="F1088" s="45"/>
      <c r="G1088" s="45"/>
      <c r="H1088" s="45">
        <v>2028593.3182469015</v>
      </c>
      <c r="I1088" s="46">
        <v>0.15</v>
      </c>
      <c r="J1088" s="45"/>
      <c r="K1088" s="45"/>
      <c r="L1088" s="45"/>
      <c r="M1088" s="45"/>
      <c r="N1088" s="45"/>
      <c r="O1088" s="45">
        <v>2028593.3182469015</v>
      </c>
      <c r="P1088" s="45"/>
      <c r="Q1088" s="45"/>
      <c r="R1088" s="45"/>
      <c r="S1088" s="45"/>
      <c r="T1088" s="45"/>
      <c r="U1088" s="45"/>
      <c r="V1088" s="45">
        <v>2028593.3182469015</v>
      </c>
      <c r="W1088" s="45"/>
      <c r="X1088" s="45"/>
      <c r="Y1088" s="45"/>
      <c r="Z1088" s="45"/>
      <c r="AA1088" s="45"/>
      <c r="AB1088" s="45"/>
      <c r="AC1088" s="45">
        <v>2028593.3182469015</v>
      </c>
      <c r="AD1088" s="45">
        <v>4.923770189919664</v>
      </c>
      <c r="AE1088" s="45"/>
      <c r="AF1088" s="45"/>
      <c r="AG1088" s="45"/>
      <c r="AH1088" s="45"/>
      <c r="AI1088" s="45"/>
      <c r="AJ1088" s="45">
        <v>2028593.3182469015</v>
      </c>
      <c r="AK1088" s="45">
        <v>0.037</v>
      </c>
      <c r="AL1088" s="45"/>
      <c r="AM1088" s="45"/>
      <c r="AN1088" s="45"/>
      <c r="AO1088" s="23"/>
      <c r="AP1088" s="23"/>
      <c r="AQ1088" s="45">
        <v>2028593.3182469015</v>
      </c>
      <c r="AR1088" s="45">
        <v>0.059</v>
      </c>
      <c r="AS1088" s="23"/>
      <c r="AT1088" s="23"/>
      <c r="AU1088" s="23"/>
      <c r="AV1088" s="23"/>
      <c r="AW1088" s="23"/>
      <c r="AX1088" s="45">
        <v>2028593.3182469015</v>
      </c>
      <c r="AY1088" s="23">
        <v>0.484</v>
      </c>
      <c r="AZ1088" s="23"/>
      <c r="BA1088" s="23"/>
      <c r="BB1088" s="23"/>
      <c r="BC1088" s="23"/>
      <c r="BD1088" s="23"/>
      <c r="BE1088" s="45">
        <v>2028593.3182469015</v>
      </c>
      <c r="BF1088" s="45">
        <v>158.0</v>
      </c>
      <c r="BG1088" s="23"/>
      <c r="BH1088" s="23"/>
      <c r="BI1088" s="23"/>
      <c r="BJ1088" s="23"/>
      <c r="BK1088" s="23"/>
      <c r="BL1088" s="45">
        <v>2028593.3182469015</v>
      </c>
      <c r="BM1088" s="45">
        <v>0.076</v>
      </c>
      <c r="BN1088" s="23"/>
      <c r="BO1088" s="23"/>
      <c r="BP1088" s="23"/>
      <c r="BQ1088" s="23"/>
      <c r="BR1088" s="23"/>
      <c r="BS1088" s="45">
        <v>2028593.3182469015</v>
      </c>
      <c r="BT1088" s="45">
        <v>0.001</v>
      </c>
      <c r="BU1088" s="23"/>
      <c r="BV1088" s="23"/>
      <c r="BW1088" s="23"/>
      <c r="BX1088" s="23"/>
      <c r="BY1088" s="23"/>
      <c r="BZ1088" s="23"/>
      <c r="CA1088" s="23"/>
    </row>
    <row r="1089" ht="15.75" customHeight="1">
      <c r="A1089" s="45">
        <v>2044213.1329552347</v>
      </c>
      <c r="B1089" s="46">
        <v>0.086</v>
      </c>
      <c r="C1089" s="45"/>
      <c r="D1089" s="45"/>
      <c r="E1089" s="45"/>
      <c r="F1089" s="45"/>
      <c r="G1089" s="45"/>
      <c r="H1089" s="45">
        <v>2044213.1329552347</v>
      </c>
      <c r="I1089" s="46">
        <v>0.131</v>
      </c>
      <c r="J1089" s="45"/>
      <c r="K1089" s="45"/>
      <c r="L1089" s="45"/>
      <c r="M1089" s="45"/>
      <c r="N1089" s="45"/>
      <c r="O1089" s="45">
        <v>2044213.1329552347</v>
      </c>
      <c r="P1089" s="45">
        <v>5.61916406215183E-5</v>
      </c>
      <c r="Q1089" s="45"/>
      <c r="R1089" s="45"/>
      <c r="S1089" s="45"/>
      <c r="T1089" s="45"/>
      <c r="U1089" s="45"/>
      <c r="V1089" s="45">
        <v>2044213.1329552347</v>
      </c>
      <c r="W1089" s="45">
        <v>1.7051256464460724E-4</v>
      </c>
      <c r="X1089" s="45"/>
      <c r="Y1089" s="45"/>
      <c r="Z1089" s="45"/>
      <c r="AA1089" s="45"/>
      <c r="AB1089" s="45"/>
      <c r="AC1089" s="45">
        <v>2044213.1329552347</v>
      </c>
      <c r="AD1089" s="45">
        <v>49.40989089133505</v>
      </c>
      <c r="AE1089" s="45"/>
      <c r="AF1089" s="45"/>
      <c r="AG1089" s="45"/>
      <c r="AH1089" s="45"/>
      <c r="AI1089" s="45"/>
      <c r="AJ1089" s="45">
        <v>2044213.1329552347</v>
      </c>
      <c r="AK1089" s="45">
        <v>0.037</v>
      </c>
      <c r="AL1089" s="45"/>
      <c r="AM1089" s="45"/>
      <c r="AN1089" s="45"/>
      <c r="AO1089" s="23"/>
      <c r="AP1089" s="23"/>
      <c r="AQ1089" s="45">
        <v>2044213.1329552347</v>
      </c>
      <c r="AR1089" s="45">
        <v>0.056</v>
      </c>
      <c r="AS1089" s="23"/>
      <c r="AT1089" s="23"/>
      <c r="AU1089" s="23"/>
      <c r="AV1089" s="23"/>
      <c r="AW1089" s="23"/>
      <c r="AX1089" s="45">
        <v>2044213.1329552347</v>
      </c>
      <c r="AY1089" s="23">
        <v>0.326</v>
      </c>
      <c r="AZ1089" s="23"/>
      <c r="BA1089" s="23"/>
      <c r="BB1089" s="23"/>
      <c r="BC1089" s="23"/>
      <c r="BD1089" s="23"/>
      <c r="BE1089" s="45">
        <v>2044213.1329552347</v>
      </c>
      <c r="BF1089" s="45">
        <v>157.0</v>
      </c>
      <c r="BG1089" s="23"/>
      <c r="BH1089" s="23"/>
      <c r="BI1089" s="23"/>
      <c r="BJ1089" s="23"/>
      <c r="BK1089" s="23"/>
      <c r="BL1089" s="45">
        <v>2044213.1329552347</v>
      </c>
      <c r="BM1089" s="45">
        <v>0.119</v>
      </c>
      <c r="BN1089" s="23"/>
      <c r="BO1089" s="23"/>
      <c r="BP1089" s="23"/>
      <c r="BQ1089" s="23"/>
      <c r="BR1089" s="23"/>
      <c r="BS1089" s="45">
        <v>2044213.1329552347</v>
      </c>
      <c r="BT1089" s="45">
        <v>0.002</v>
      </c>
      <c r="BU1089" s="23"/>
      <c r="BV1089" s="23"/>
      <c r="BW1089" s="23"/>
      <c r="BX1089" s="23"/>
      <c r="BY1089" s="23"/>
      <c r="BZ1089" s="23"/>
      <c r="CA1089" s="23"/>
    </row>
    <row r="1090" ht="15.75" customHeight="1">
      <c r="A1090" s="45">
        <v>2030203.3253396063</v>
      </c>
      <c r="B1090" s="46">
        <v>0.068</v>
      </c>
      <c r="C1090" s="45"/>
      <c r="D1090" s="45"/>
      <c r="E1090" s="45"/>
      <c r="F1090" s="45"/>
      <c r="G1090" s="45"/>
      <c r="H1090" s="45">
        <v>2030203.3253396063</v>
      </c>
      <c r="I1090" s="46">
        <v>0.112</v>
      </c>
      <c r="J1090" s="45"/>
      <c r="K1090" s="45"/>
      <c r="L1090" s="45"/>
      <c r="M1090" s="45"/>
      <c r="N1090" s="45"/>
      <c r="O1090" s="45">
        <v>2030203.3253396063</v>
      </c>
      <c r="P1090" s="45">
        <v>5.814197316700281E-5</v>
      </c>
      <c r="Q1090" s="45"/>
      <c r="R1090" s="45"/>
      <c r="S1090" s="45"/>
      <c r="T1090" s="45"/>
      <c r="U1090" s="45"/>
      <c r="V1090" s="45">
        <v>2030203.3253396063</v>
      </c>
      <c r="W1090" s="45">
        <v>1.7442591950100843E-4</v>
      </c>
      <c r="X1090" s="45"/>
      <c r="Y1090" s="45"/>
      <c r="Z1090" s="45"/>
      <c r="AA1090" s="45"/>
      <c r="AB1090" s="45"/>
      <c r="AC1090" s="45">
        <v>2030203.3253396063</v>
      </c>
      <c r="AD1090" s="45">
        <v>65.76714997579006</v>
      </c>
      <c r="AE1090" s="45"/>
      <c r="AF1090" s="45"/>
      <c r="AG1090" s="45"/>
      <c r="AH1090" s="45"/>
      <c r="AI1090" s="45"/>
      <c r="AJ1090" s="45">
        <v>2030203.3253396063</v>
      </c>
      <c r="AK1090" s="45">
        <v>0.037</v>
      </c>
      <c r="AL1090" s="45"/>
      <c r="AM1090" s="45"/>
      <c r="AN1090" s="45"/>
      <c r="AO1090" s="23"/>
      <c r="AP1090" s="23"/>
      <c r="AQ1090" s="45">
        <v>2030203.3253396063</v>
      </c>
      <c r="AR1090" s="45">
        <v>0.054</v>
      </c>
      <c r="AS1090" s="23"/>
      <c r="AT1090" s="23"/>
      <c r="AU1090" s="23"/>
      <c r="AV1090" s="23"/>
      <c r="AW1090" s="23"/>
      <c r="AX1090" s="45">
        <v>2030203.3253396063</v>
      </c>
      <c r="AY1090" s="23">
        <v>0.11</v>
      </c>
      <c r="AZ1090" s="23"/>
      <c r="BA1090" s="23"/>
      <c r="BB1090" s="23"/>
      <c r="BC1090" s="23"/>
      <c r="BD1090" s="23"/>
      <c r="BE1090" s="45">
        <v>2030203.3253396063</v>
      </c>
      <c r="BF1090" s="45">
        <v>157.0</v>
      </c>
      <c r="BG1090" s="23"/>
      <c r="BH1090" s="23"/>
      <c r="BI1090" s="23"/>
      <c r="BJ1090" s="23"/>
      <c r="BK1090" s="23"/>
      <c r="BL1090" s="45">
        <v>2030203.3253396063</v>
      </c>
      <c r="BM1090" s="45">
        <v>0.33</v>
      </c>
      <c r="BN1090" s="23"/>
      <c r="BO1090" s="23"/>
      <c r="BP1090" s="23"/>
      <c r="BQ1090" s="23"/>
      <c r="BR1090" s="23"/>
      <c r="BS1090" s="45">
        <v>2030203.3253396063</v>
      </c>
      <c r="BT1090" s="45">
        <v>0.002</v>
      </c>
      <c r="BU1090" s="23"/>
      <c r="BV1090" s="23"/>
      <c r="BW1090" s="23"/>
      <c r="BX1090" s="23"/>
      <c r="BY1090" s="23"/>
      <c r="BZ1090" s="23"/>
      <c r="CA1090" s="23"/>
    </row>
    <row r="1091" ht="15.75" customHeight="1">
      <c r="A1091" s="45">
        <v>2006734.751863497</v>
      </c>
      <c r="B1091" s="46">
        <v>0.056</v>
      </c>
      <c r="C1091" s="45"/>
      <c r="D1091" s="45"/>
      <c r="E1091" s="45"/>
      <c r="F1091" s="45"/>
      <c r="G1091" s="45"/>
      <c r="H1091" s="45">
        <v>2006734.751863497</v>
      </c>
      <c r="I1091" s="46">
        <v>0.11</v>
      </c>
      <c r="J1091" s="45"/>
      <c r="K1091" s="45"/>
      <c r="L1091" s="45"/>
      <c r="M1091" s="45"/>
      <c r="N1091" s="45"/>
      <c r="O1091" s="45">
        <v>2006734.751863497</v>
      </c>
      <c r="P1091" s="45"/>
      <c r="Q1091" s="45"/>
      <c r="R1091" s="45"/>
      <c r="S1091" s="45"/>
      <c r="T1091" s="45"/>
      <c r="U1091" s="45"/>
      <c r="V1091" s="45">
        <v>2006734.751863497</v>
      </c>
      <c r="W1091" s="45"/>
      <c r="X1091" s="45"/>
      <c r="Y1091" s="45"/>
      <c r="Z1091" s="45"/>
      <c r="AA1091" s="45"/>
      <c r="AB1091" s="45"/>
      <c r="AC1091" s="45">
        <v>2006734.751863497</v>
      </c>
      <c r="AD1091" s="45">
        <v>63.76540333024196</v>
      </c>
      <c r="AE1091" s="45"/>
      <c r="AF1091" s="45"/>
      <c r="AG1091" s="45"/>
      <c r="AH1091" s="45"/>
      <c r="AI1091" s="45"/>
      <c r="AJ1091" s="45">
        <v>2006734.751863497</v>
      </c>
      <c r="AK1091" s="45">
        <v>0.036</v>
      </c>
      <c r="AL1091" s="45"/>
      <c r="AM1091" s="45"/>
      <c r="AN1091" s="45"/>
      <c r="AO1091" s="23"/>
      <c r="AP1091" s="23"/>
      <c r="AQ1091" s="45">
        <v>2006734.751863497</v>
      </c>
      <c r="AR1091" s="45">
        <v>0.052</v>
      </c>
      <c r="AS1091" s="23"/>
      <c r="AT1091" s="23"/>
      <c r="AU1091" s="23"/>
      <c r="AV1091" s="23"/>
      <c r="AW1091" s="23"/>
      <c r="AX1091" s="45">
        <v>2006734.751863497</v>
      </c>
      <c r="AY1091" s="23">
        <v>0.11</v>
      </c>
      <c r="AZ1091" s="23"/>
      <c r="BA1091" s="23"/>
      <c r="BB1091" s="23"/>
      <c r="BC1091" s="23"/>
      <c r="BD1091" s="23"/>
      <c r="BE1091" s="45">
        <v>2006734.751863497</v>
      </c>
      <c r="BF1091" s="45">
        <v>110.0</v>
      </c>
      <c r="BG1091" s="23"/>
      <c r="BH1091" s="23"/>
      <c r="BI1091" s="23"/>
      <c r="BJ1091" s="23"/>
      <c r="BK1091" s="23"/>
      <c r="BL1091" s="45">
        <v>2006734.751863497</v>
      </c>
      <c r="BM1091" s="45">
        <v>0.438</v>
      </c>
      <c r="BN1091" s="23"/>
      <c r="BO1091" s="23"/>
      <c r="BP1091" s="23"/>
      <c r="BQ1091" s="23"/>
      <c r="BR1091" s="23"/>
      <c r="BS1091" s="45">
        <v>2006734.751863497</v>
      </c>
      <c r="BT1091" s="45">
        <v>0.002</v>
      </c>
      <c r="BU1091" s="23"/>
      <c r="BV1091" s="23"/>
      <c r="BW1091" s="23"/>
      <c r="BX1091" s="23"/>
      <c r="BY1091" s="23"/>
      <c r="BZ1091" s="23"/>
      <c r="CA1091" s="23"/>
    </row>
    <row r="1092" ht="15.75" customHeight="1">
      <c r="A1092" s="45">
        <v>1910045.7696948925</v>
      </c>
      <c r="B1092" s="46">
        <v>0.046</v>
      </c>
      <c r="C1092" s="45"/>
      <c r="D1092" s="45"/>
      <c r="E1092" s="45"/>
      <c r="F1092" s="45"/>
      <c r="G1092" s="45"/>
      <c r="H1092" s="45">
        <v>1910045.7696948925</v>
      </c>
      <c r="I1092" s="46">
        <v>0.11</v>
      </c>
      <c r="J1092" s="45"/>
      <c r="K1092" s="45"/>
      <c r="L1092" s="45"/>
      <c r="M1092" s="45"/>
      <c r="N1092" s="45"/>
      <c r="O1092" s="45">
        <v>1910045.7696948925</v>
      </c>
      <c r="P1092" s="45">
        <v>5.176759562724475E-5</v>
      </c>
      <c r="Q1092" s="45"/>
      <c r="R1092" s="45"/>
      <c r="S1092" s="45"/>
      <c r="T1092" s="45"/>
      <c r="U1092" s="45"/>
      <c r="V1092" s="45">
        <v>1910045.7696948925</v>
      </c>
      <c r="W1092" s="45">
        <v>1.57087876386122E-4</v>
      </c>
      <c r="X1092" s="45"/>
      <c r="Y1092" s="45"/>
      <c r="Z1092" s="45"/>
      <c r="AA1092" s="45"/>
      <c r="AB1092" s="45"/>
      <c r="AC1092" s="45">
        <v>1910045.7696948925</v>
      </c>
      <c r="AD1092" s="45">
        <v>56.23031938821413</v>
      </c>
      <c r="AE1092" s="45"/>
      <c r="AF1092" s="45"/>
      <c r="AG1092" s="45"/>
      <c r="AH1092" s="45"/>
      <c r="AI1092" s="45"/>
      <c r="AJ1092" s="45">
        <v>1910045.7696948925</v>
      </c>
      <c r="AK1092" s="45">
        <v>0.036</v>
      </c>
      <c r="AL1092" s="45"/>
      <c r="AM1092" s="45"/>
      <c r="AN1092" s="45"/>
      <c r="AO1092" s="23"/>
      <c r="AP1092" s="23"/>
      <c r="AQ1092" s="45">
        <v>1910045.7696948925</v>
      </c>
      <c r="AR1092" s="45">
        <v>0.05</v>
      </c>
      <c r="AS1092" s="23"/>
      <c r="AT1092" s="23"/>
      <c r="AU1092" s="23"/>
      <c r="AV1092" s="23"/>
      <c r="AW1092" s="23"/>
      <c r="AX1092" s="45">
        <v>1910045.7696948925</v>
      </c>
      <c r="AY1092" s="23">
        <v>0.11</v>
      </c>
      <c r="AZ1092" s="23"/>
      <c r="BA1092" s="23"/>
      <c r="BB1092" s="23"/>
      <c r="BC1092" s="23"/>
      <c r="BD1092" s="23"/>
      <c r="BE1092" s="45">
        <v>1910045.7696948925</v>
      </c>
      <c r="BF1092" s="45">
        <v>94.0</v>
      </c>
      <c r="BG1092" s="23"/>
      <c r="BH1092" s="23"/>
      <c r="BI1092" s="23"/>
      <c r="BJ1092" s="23"/>
      <c r="BK1092" s="23"/>
      <c r="BL1092" s="45">
        <v>1910045.7696948925</v>
      </c>
      <c r="BM1092" s="45">
        <v>0.56</v>
      </c>
      <c r="BN1092" s="23"/>
      <c r="BO1092" s="23"/>
      <c r="BP1092" s="23"/>
      <c r="BQ1092" s="23"/>
      <c r="BR1092" s="23"/>
      <c r="BS1092" s="45">
        <v>1910045.7696948925</v>
      </c>
      <c r="BT1092" s="45">
        <v>0.009</v>
      </c>
      <c r="BU1092" s="23"/>
      <c r="BV1092" s="23"/>
      <c r="BW1092" s="23"/>
      <c r="BX1092" s="23"/>
      <c r="BY1092" s="23"/>
      <c r="BZ1092" s="23"/>
      <c r="CA1092" s="23"/>
    </row>
    <row r="1093" ht="15.75" customHeight="1">
      <c r="A1093" s="45">
        <v>1914778.4340245684</v>
      </c>
      <c r="B1093" s="46">
        <v>0.043</v>
      </c>
      <c r="C1093" s="45"/>
      <c r="D1093" s="45"/>
      <c r="E1093" s="45"/>
      <c r="F1093" s="45"/>
      <c r="G1093" s="45"/>
      <c r="H1093" s="45">
        <v>1914778.4340245684</v>
      </c>
      <c r="I1093" s="46">
        <v>0.122</v>
      </c>
      <c r="J1093" s="45"/>
      <c r="K1093" s="45"/>
      <c r="L1093" s="45"/>
      <c r="M1093" s="45"/>
      <c r="N1093" s="45"/>
      <c r="O1093" s="45">
        <v>1914778.4340245684</v>
      </c>
      <c r="P1093" s="45"/>
      <c r="Q1093" s="45"/>
      <c r="R1093" s="45"/>
      <c r="S1093" s="45"/>
      <c r="T1093" s="45"/>
      <c r="U1093" s="45"/>
      <c r="V1093" s="45">
        <v>1914778.4340245684</v>
      </c>
      <c r="W1093" s="45">
        <v>1.401269672172525E-4</v>
      </c>
      <c r="X1093" s="45"/>
      <c r="Y1093" s="45"/>
      <c r="Z1093" s="45"/>
      <c r="AA1093" s="45"/>
      <c r="AB1093" s="45"/>
      <c r="AC1093" s="45">
        <v>1914778.4340245684</v>
      </c>
      <c r="AD1093" s="45">
        <v>69.62830669180248</v>
      </c>
      <c r="AE1093" s="45"/>
      <c r="AF1093" s="45"/>
      <c r="AG1093" s="45"/>
      <c r="AH1093" s="45"/>
      <c r="AI1093" s="45"/>
      <c r="AJ1093" s="45">
        <v>1914778.4340245684</v>
      </c>
      <c r="AK1093" s="45">
        <v>0.036</v>
      </c>
      <c r="AL1093" s="45"/>
      <c r="AM1093" s="45"/>
      <c r="AN1093" s="45"/>
      <c r="AO1093" s="23"/>
      <c r="AP1093" s="23"/>
      <c r="AQ1093" s="45">
        <v>1914778.4340245684</v>
      </c>
      <c r="AR1093" s="45">
        <v>0.048</v>
      </c>
      <c r="AS1093" s="23"/>
      <c r="AT1093" s="23"/>
      <c r="AU1093" s="23"/>
      <c r="AV1093" s="23"/>
      <c r="AW1093" s="23"/>
      <c r="AX1093" s="45">
        <v>1914778.4340245684</v>
      </c>
      <c r="AY1093" s="23">
        <v>0.11</v>
      </c>
      <c r="AZ1093" s="23"/>
      <c r="BA1093" s="23"/>
      <c r="BB1093" s="23"/>
      <c r="BC1093" s="23"/>
      <c r="BD1093" s="23"/>
      <c r="BE1093" s="45">
        <v>1914778.4340245684</v>
      </c>
      <c r="BF1093" s="45">
        <v>94.0</v>
      </c>
      <c r="BG1093" s="23"/>
      <c r="BH1093" s="23"/>
      <c r="BI1093" s="23"/>
      <c r="BJ1093" s="23"/>
      <c r="BK1093" s="23"/>
      <c r="BL1093" s="45">
        <v>1914778.4340245684</v>
      </c>
      <c r="BM1093" s="45">
        <v>0.557</v>
      </c>
      <c r="BN1093" s="23"/>
      <c r="BO1093" s="23"/>
      <c r="BP1093" s="23"/>
      <c r="BQ1093" s="23"/>
      <c r="BR1093" s="23"/>
      <c r="BS1093" s="45">
        <v>1914778.4340245684</v>
      </c>
      <c r="BT1093" s="45">
        <v>0.009</v>
      </c>
      <c r="BU1093" s="23"/>
      <c r="BV1093" s="23"/>
      <c r="BW1093" s="23"/>
      <c r="BX1093" s="23"/>
      <c r="BY1093" s="23"/>
      <c r="BZ1093" s="23"/>
      <c r="CA1093" s="23"/>
    </row>
    <row r="1094" ht="15.75" customHeight="1">
      <c r="A1094" s="45"/>
      <c r="B1094" s="46">
        <v>0.039</v>
      </c>
      <c r="C1094" s="45"/>
      <c r="D1094" s="45"/>
      <c r="E1094" s="45"/>
      <c r="F1094" s="45"/>
      <c r="G1094" s="45"/>
      <c r="H1094" s="45"/>
      <c r="I1094" s="46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>
        <v>0.024</v>
      </c>
      <c r="AL1094" s="45"/>
      <c r="AM1094" s="45"/>
      <c r="AN1094" s="45"/>
      <c r="AO1094" s="23"/>
      <c r="AP1094" s="23"/>
      <c r="AQ1094" s="45"/>
      <c r="AR1094" s="45">
        <v>0.066</v>
      </c>
      <c r="AS1094" s="23"/>
      <c r="AT1094" s="23"/>
      <c r="AU1094" s="23"/>
      <c r="AV1094" s="23"/>
      <c r="AW1094" s="23"/>
      <c r="AX1094" s="45"/>
      <c r="AY1094" s="23"/>
      <c r="AZ1094" s="23"/>
      <c r="BA1094" s="23"/>
      <c r="BB1094" s="23"/>
      <c r="BC1094" s="23"/>
      <c r="BD1094" s="23"/>
      <c r="BE1094" s="45"/>
      <c r="BF1094" s="45"/>
      <c r="BG1094" s="23"/>
      <c r="BH1094" s="23"/>
      <c r="BI1094" s="23"/>
      <c r="BJ1094" s="23"/>
      <c r="BK1094" s="23"/>
      <c r="BL1094" s="45"/>
      <c r="BM1094" s="45">
        <v>0.002</v>
      </c>
      <c r="BN1094" s="23"/>
      <c r="BO1094" s="23"/>
      <c r="BP1094" s="23"/>
      <c r="BQ1094" s="23"/>
      <c r="BR1094" s="23"/>
      <c r="BS1094" s="45"/>
      <c r="BT1094" s="45">
        <v>0.001</v>
      </c>
      <c r="BU1094" s="23"/>
      <c r="BV1094" s="23"/>
      <c r="BW1094" s="23"/>
      <c r="BX1094" s="23"/>
      <c r="BY1094" s="23"/>
      <c r="BZ1094" s="23"/>
      <c r="CA1094" s="23"/>
    </row>
    <row r="1095" ht="15.75" customHeight="1">
      <c r="A1095" s="45"/>
      <c r="B1095" s="46">
        <v>0.038</v>
      </c>
      <c r="C1095" s="45"/>
      <c r="D1095" s="45"/>
      <c r="E1095" s="45"/>
      <c r="F1095" s="45"/>
      <c r="G1095" s="45"/>
      <c r="H1095" s="45"/>
      <c r="I1095" s="46"/>
      <c r="J1095" s="45"/>
      <c r="K1095" s="45"/>
      <c r="L1095" s="45"/>
      <c r="M1095" s="45"/>
      <c r="N1095" s="45"/>
      <c r="O1095" s="45"/>
      <c r="P1095" s="45">
        <v>0.005428666964573279</v>
      </c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>
        <v>0.023</v>
      </c>
      <c r="AL1095" s="45"/>
      <c r="AM1095" s="45"/>
      <c r="AN1095" s="45"/>
      <c r="AO1095" s="23"/>
      <c r="AP1095" s="23"/>
      <c r="AQ1095" s="45"/>
      <c r="AR1095" s="45">
        <v>0.065</v>
      </c>
      <c r="AS1095" s="23"/>
      <c r="AT1095" s="23"/>
      <c r="AU1095" s="23"/>
      <c r="AV1095" s="23"/>
      <c r="AW1095" s="23"/>
      <c r="AX1095" s="45"/>
      <c r="AY1095" s="23"/>
      <c r="AZ1095" s="23"/>
      <c r="BA1095" s="23"/>
      <c r="BB1095" s="23"/>
      <c r="BC1095" s="23"/>
      <c r="BD1095" s="23"/>
      <c r="BE1095" s="45"/>
      <c r="BF1095" s="45"/>
      <c r="BG1095" s="23"/>
      <c r="BH1095" s="23"/>
      <c r="BI1095" s="23"/>
      <c r="BJ1095" s="23"/>
      <c r="BK1095" s="23"/>
      <c r="BL1095" s="45"/>
      <c r="BM1095" s="45">
        <v>0.002</v>
      </c>
      <c r="BN1095" s="23"/>
      <c r="BO1095" s="23"/>
      <c r="BP1095" s="23"/>
      <c r="BQ1095" s="23"/>
      <c r="BR1095" s="23"/>
      <c r="BS1095" s="45"/>
      <c r="BT1095" s="45">
        <v>0.002</v>
      </c>
      <c r="BU1095" s="23"/>
      <c r="BV1095" s="23"/>
      <c r="BW1095" s="23"/>
      <c r="BX1095" s="23"/>
      <c r="BY1095" s="23"/>
      <c r="BZ1095" s="23"/>
      <c r="CA1095" s="23"/>
    </row>
    <row r="1096" ht="15.75" customHeight="1">
      <c r="A1096" s="45"/>
      <c r="B1096" s="46">
        <v>0.033</v>
      </c>
      <c r="C1096" s="45"/>
      <c r="D1096" s="45"/>
      <c r="E1096" s="45"/>
      <c r="F1096" s="45"/>
      <c r="G1096" s="45"/>
      <c r="H1096" s="45"/>
      <c r="I1096" s="46"/>
      <c r="J1096" s="45"/>
      <c r="K1096" s="45"/>
      <c r="L1096" s="45"/>
      <c r="M1096" s="45"/>
      <c r="N1096" s="45"/>
      <c r="O1096" s="45"/>
      <c r="P1096" s="45">
        <v>0.00492916458975112</v>
      </c>
      <c r="Q1096" s="45"/>
      <c r="R1096" s="45"/>
      <c r="S1096" s="45"/>
      <c r="T1096" s="45"/>
      <c r="U1096" s="45"/>
      <c r="V1096" s="45"/>
      <c r="W1096" s="45">
        <v>0.011533049532289126</v>
      </c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>
        <v>0.023</v>
      </c>
      <c r="AL1096" s="45"/>
      <c r="AM1096" s="45"/>
      <c r="AN1096" s="45"/>
      <c r="AO1096" s="23"/>
      <c r="AP1096" s="23"/>
      <c r="AQ1096" s="45"/>
      <c r="AR1096" s="45">
        <v>0.063</v>
      </c>
      <c r="AS1096" s="23"/>
      <c r="AT1096" s="23"/>
      <c r="AU1096" s="23"/>
      <c r="AV1096" s="23"/>
      <c r="AW1096" s="23"/>
      <c r="AX1096" s="45"/>
      <c r="AY1096" s="23"/>
      <c r="AZ1096" s="23"/>
      <c r="BA1096" s="23"/>
      <c r="BB1096" s="23"/>
      <c r="BC1096" s="23"/>
      <c r="BD1096" s="23"/>
      <c r="BE1096" s="45"/>
      <c r="BF1096" s="45"/>
      <c r="BG1096" s="23"/>
      <c r="BH1096" s="23"/>
      <c r="BI1096" s="23"/>
      <c r="BJ1096" s="23"/>
      <c r="BK1096" s="23"/>
      <c r="BL1096" s="45"/>
      <c r="BM1096" s="45">
        <v>0.002</v>
      </c>
      <c r="BN1096" s="23"/>
      <c r="BO1096" s="23"/>
      <c r="BP1096" s="23"/>
      <c r="BQ1096" s="23"/>
      <c r="BR1096" s="23"/>
      <c r="BS1096" s="45"/>
      <c r="BT1096" s="45">
        <v>0.003</v>
      </c>
      <c r="BU1096" s="23"/>
      <c r="BV1096" s="23"/>
      <c r="BW1096" s="23"/>
      <c r="BX1096" s="23"/>
      <c r="BY1096" s="23"/>
      <c r="BZ1096" s="23"/>
      <c r="CA1096" s="23"/>
    </row>
    <row r="1097" ht="15.75" customHeight="1">
      <c r="A1097" s="45"/>
      <c r="B1097" s="46">
        <v>0.038</v>
      </c>
      <c r="C1097" s="45"/>
      <c r="D1097" s="45"/>
      <c r="E1097" s="45"/>
      <c r="F1097" s="45"/>
      <c r="G1097" s="45"/>
      <c r="H1097" s="45"/>
      <c r="I1097" s="46"/>
      <c r="J1097" s="45"/>
      <c r="K1097" s="45"/>
      <c r="L1097" s="45"/>
      <c r="M1097" s="45"/>
      <c r="N1097" s="45"/>
      <c r="O1097" s="45"/>
      <c r="P1097" s="45">
        <v>0.004275568374348139</v>
      </c>
      <c r="Q1097" s="45"/>
      <c r="R1097" s="45"/>
      <c r="S1097" s="45"/>
      <c r="T1097" s="45"/>
      <c r="U1097" s="45"/>
      <c r="V1097" s="45"/>
      <c r="W1097" s="45">
        <v>0.010439891076598573</v>
      </c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>
        <v>0.023</v>
      </c>
      <c r="AL1097" s="45"/>
      <c r="AM1097" s="45"/>
      <c r="AN1097" s="45"/>
      <c r="AO1097" s="23"/>
      <c r="AP1097" s="23"/>
      <c r="AQ1097" s="45"/>
      <c r="AR1097" s="45">
        <v>0.062</v>
      </c>
      <c r="AS1097" s="23"/>
      <c r="AT1097" s="23"/>
      <c r="AU1097" s="23"/>
      <c r="AV1097" s="23"/>
      <c r="AW1097" s="23"/>
      <c r="AX1097" s="45"/>
      <c r="AY1097" s="23"/>
      <c r="AZ1097" s="23"/>
      <c r="BA1097" s="23"/>
      <c r="BB1097" s="23"/>
      <c r="BC1097" s="23"/>
      <c r="BD1097" s="23"/>
      <c r="BE1097" s="45"/>
      <c r="BF1097" s="45"/>
      <c r="BG1097" s="23"/>
      <c r="BH1097" s="23"/>
      <c r="BI1097" s="23"/>
      <c r="BJ1097" s="23"/>
      <c r="BK1097" s="23"/>
      <c r="BL1097" s="45"/>
      <c r="BM1097" s="45">
        <v>0.002</v>
      </c>
      <c r="BN1097" s="23"/>
      <c r="BO1097" s="23"/>
      <c r="BP1097" s="23"/>
      <c r="BQ1097" s="23"/>
      <c r="BR1097" s="23"/>
      <c r="BS1097" s="45"/>
      <c r="BT1097" s="45">
        <v>0.004</v>
      </c>
      <c r="BU1097" s="23"/>
      <c r="BV1097" s="23"/>
      <c r="BW1097" s="23"/>
      <c r="BX1097" s="23"/>
      <c r="BY1097" s="23"/>
      <c r="BZ1097" s="23"/>
      <c r="CA1097" s="23"/>
    </row>
    <row r="1098" ht="15.75" customHeight="1">
      <c r="A1098" s="45"/>
      <c r="B1098" s="46">
        <v>0.037</v>
      </c>
      <c r="C1098" s="45"/>
      <c r="D1098" s="45"/>
      <c r="E1098" s="45"/>
      <c r="F1098" s="45"/>
      <c r="G1098" s="45"/>
      <c r="H1098" s="45"/>
      <c r="I1098" s="46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>
        <v>0.023</v>
      </c>
      <c r="AL1098" s="45"/>
      <c r="AM1098" s="45"/>
      <c r="AN1098" s="45"/>
      <c r="AO1098" s="23"/>
      <c r="AP1098" s="23"/>
      <c r="AQ1098" s="45"/>
      <c r="AR1098" s="45">
        <v>0.06</v>
      </c>
      <c r="AS1098" s="23"/>
      <c r="AT1098" s="23"/>
      <c r="AU1098" s="23"/>
      <c r="AV1098" s="23"/>
      <c r="AW1098" s="23"/>
      <c r="AX1098" s="45"/>
      <c r="AY1098" s="23"/>
      <c r="AZ1098" s="23"/>
      <c r="BA1098" s="23"/>
      <c r="BB1098" s="23"/>
      <c r="BC1098" s="23"/>
      <c r="BD1098" s="23"/>
      <c r="BE1098" s="45"/>
      <c r="BF1098" s="45"/>
      <c r="BG1098" s="23"/>
      <c r="BH1098" s="23"/>
      <c r="BI1098" s="23"/>
      <c r="BJ1098" s="23"/>
      <c r="BK1098" s="23"/>
      <c r="BL1098" s="45"/>
      <c r="BM1098" s="45">
        <v>0.011</v>
      </c>
      <c r="BN1098" s="23"/>
      <c r="BO1098" s="23"/>
      <c r="BP1098" s="23"/>
      <c r="BQ1098" s="23"/>
      <c r="BR1098" s="23"/>
      <c r="BS1098" s="45"/>
      <c r="BT1098" s="45">
        <v>0.008</v>
      </c>
      <c r="BU1098" s="23"/>
      <c r="BV1098" s="23"/>
      <c r="BW1098" s="23"/>
      <c r="BX1098" s="23"/>
      <c r="BY1098" s="23"/>
      <c r="BZ1098" s="23"/>
      <c r="CA1098" s="23"/>
    </row>
    <row r="1099" ht="15.75" customHeight="1">
      <c r="A1099" s="45"/>
      <c r="B1099" s="46">
        <v>0.03</v>
      </c>
      <c r="C1099" s="45"/>
      <c r="D1099" s="45"/>
      <c r="E1099" s="45"/>
      <c r="F1099" s="45"/>
      <c r="G1099" s="45"/>
      <c r="H1099" s="45"/>
      <c r="I1099" s="46"/>
      <c r="J1099" s="45"/>
      <c r="K1099" s="45"/>
      <c r="L1099" s="45"/>
      <c r="M1099" s="45"/>
      <c r="N1099" s="45"/>
      <c r="O1099" s="45"/>
      <c r="P1099" s="45">
        <v>0.004774593241261972</v>
      </c>
      <c r="Q1099" s="45"/>
      <c r="R1099" s="45"/>
      <c r="S1099" s="45"/>
      <c r="T1099" s="45"/>
      <c r="U1099" s="45"/>
      <c r="V1099" s="45"/>
      <c r="W1099" s="45">
        <v>0.011603805436536496</v>
      </c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>
        <v>0.023</v>
      </c>
      <c r="AL1099" s="45"/>
      <c r="AM1099" s="45"/>
      <c r="AN1099" s="45"/>
      <c r="AO1099" s="23"/>
      <c r="AP1099" s="23"/>
      <c r="AQ1099" s="45"/>
      <c r="AR1099" s="45">
        <v>0.058</v>
      </c>
      <c r="AS1099" s="23"/>
      <c r="AT1099" s="23"/>
      <c r="AU1099" s="23"/>
      <c r="AV1099" s="23"/>
      <c r="AW1099" s="23"/>
      <c r="AX1099" s="45"/>
      <c r="AY1099" s="23"/>
      <c r="AZ1099" s="23"/>
      <c r="BA1099" s="23"/>
      <c r="BB1099" s="23"/>
      <c r="BC1099" s="23"/>
      <c r="BD1099" s="23"/>
      <c r="BE1099" s="45"/>
      <c r="BF1099" s="45"/>
      <c r="BG1099" s="23"/>
      <c r="BH1099" s="23"/>
      <c r="BI1099" s="23"/>
      <c r="BJ1099" s="23"/>
      <c r="BK1099" s="23"/>
      <c r="BL1099" s="45"/>
      <c r="BM1099" s="45">
        <v>0.022</v>
      </c>
      <c r="BN1099" s="23"/>
      <c r="BO1099" s="23"/>
      <c r="BP1099" s="23"/>
      <c r="BQ1099" s="23"/>
      <c r="BR1099" s="23"/>
      <c r="BS1099" s="45"/>
      <c r="BT1099" s="45">
        <v>0.01</v>
      </c>
      <c r="BU1099" s="23"/>
      <c r="BV1099" s="23"/>
      <c r="BW1099" s="23"/>
      <c r="BX1099" s="23"/>
      <c r="BY1099" s="23"/>
      <c r="BZ1099" s="23"/>
      <c r="CA1099" s="23"/>
    </row>
    <row r="1100" ht="15.75" customHeight="1">
      <c r="A1100" s="45"/>
      <c r="B1100" s="46">
        <v>0.022</v>
      </c>
      <c r="C1100" s="45"/>
      <c r="D1100" s="45"/>
      <c r="E1100" s="45"/>
      <c r="F1100" s="45"/>
      <c r="G1100" s="45"/>
      <c r="H1100" s="45"/>
      <c r="I1100" s="46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>
        <v>0.022</v>
      </c>
      <c r="AL1100" s="45"/>
      <c r="AM1100" s="45"/>
      <c r="AN1100" s="45"/>
      <c r="AO1100" s="23"/>
      <c r="AP1100" s="23"/>
      <c r="AQ1100" s="45"/>
      <c r="AR1100" s="45">
        <v>0.057</v>
      </c>
      <c r="AS1100" s="23"/>
      <c r="AT1100" s="23"/>
      <c r="AU1100" s="23"/>
      <c r="AV1100" s="23"/>
      <c r="AW1100" s="23"/>
      <c r="AX1100" s="45"/>
      <c r="AY1100" s="23"/>
      <c r="AZ1100" s="23"/>
      <c r="BA1100" s="23"/>
      <c r="BB1100" s="23"/>
      <c r="BC1100" s="23"/>
      <c r="BD1100" s="23"/>
      <c r="BE1100" s="45"/>
      <c r="BF1100" s="45"/>
      <c r="BG1100" s="23"/>
      <c r="BH1100" s="23"/>
      <c r="BI1100" s="23"/>
      <c r="BJ1100" s="23"/>
      <c r="BK1100" s="23"/>
      <c r="BL1100" s="45"/>
      <c r="BM1100" s="45">
        <v>0.045</v>
      </c>
      <c r="BN1100" s="23"/>
      <c r="BO1100" s="23"/>
      <c r="BP1100" s="23"/>
      <c r="BQ1100" s="23"/>
      <c r="BR1100" s="23"/>
      <c r="BS1100" s="45"/>
      <c r="BT1100" s="45">
        <v>0.013</v>
      </c>
      <c r="BU1100" s="23"/>
      <c r="BV1100" s="23"/>
      <c r="BW1100" s="23"/>
      <c r="BX1100" s="23"/>
      <c r="BY1100" s="23"/>
      <c r="BZ1100" s="23"/>
      <c r="CA1100" s="23"/>
    </row>
    <row r="1101" ht="15.75" customHeight="1">
      <c r="A1101" s="45"/>
      <c r="B1101" s="46">
        <v>0.021</v>
      </c>
      <c r="C1101" s="45"/>
      <c r="D1101" s="45"/>
      <c r="E1101" s="45"/>
      <c r="F1101" s="45"/>
      <c r="G1101" s="45"/>
      <c r="H1101" s="45"/>
      <c r="I1101" s="46"/>
      <c r="J1101" s="45"/>
      <c r="K1101" s="45"/>
      <c r="L1101" s="45"/>
      <c r="M1101" s="45"/>
      <c r="N1101" s="45"/>
      <c r="O1101" s="45"/>
      <c r="P1101" s="45">
        <v>0.0031190333281462656</v>
      </c>
      <c r="Q1101" s="45"/>
      <c r="R1101" s="45"/>
      <c r="S1101" s="45"/>
      <c r="T1101" s="45"/>
      <c r="U1101" s="45"/>
      <c r="V1101" s="45"/>
      <c r="W1101" s="45">
        <v>0.008083180808836788</v>
      </c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>
        <v>0.022</v>
      </c>
      <c r="AL1101" s="45"/>
      <c r="AM1101" s="45"/>
      <c r="AN1101" s="45"/>
      <c r="AO1101" s="23"/>
      <c r="AP1101" s="23"/>
      <c r="AQ1101" s="45"/>
      <c r="AR1101" s="45">
        <v>0.055</v>
      </c>
      <c r="AS1101" s="23"/>
      <c r="AT1101" s="23"/>
      <c r="AU1101" s="23"/>
      <c r="AV1101" s="23"/>
      <c r="AW1101" s="23"/>
      <c r="AX1101" s="45"/>
      <c r="AY1101" s="23"/>
      <c r="AZ1101" s="23"/>
      <c r="BA1101" s="23"/>
      <c r="BB1101" s="23"/>
      <c r="BC1101" s="23"/>
      <c r="BD1101" s="23"/>
      <c r="BE1101" s="45"/>
      <c r="BF1101" s="45"/>
      <c r="BG1101" s="23"/>
      <c r="BH1101" s="23"/>
      <c r="BI1101" s="23"/>
      <c r="BJ1101" s="23"/>
      <c r="BK1101" s="23"/>
      <c r="BL1101" s="45"/>
      <c r="BM1101" s="45">
        <v>0.079</v>
      </c>
      <c r="BN1101" s="23"/>
      <c r="BO1101" s="23"/>
      <c r="BP1101" s="23"/>
      <c r="BQ1101" s="23"/>
      <c r="BR1101" s="23"/>
      <c r="BS1101" s="45"/>
      <c r="BT1101" s="45">
        <v>0.014</v>
      </c>
      <c r="BU1101" s="23"/>
      <c r="BV1101" s="23"/>
      <c r="BW1101" s="23"/>
      <c r="BX1101" s="23"/>
      <c r="BY1101" s="23"/>
      <c r="BZ1101" s="23"/>
      <c r="CA1101" s="23"/>
    </row>
    <row r="1102" ht="15.75" customHeight="1">
      <c r="A1102" s="45"/>
      <c r="B1102" s="46">
        <v>0.019</v>
      </c>
      <c r="C1102" s="45"/>
      <c r="D1102" s="45"/>
      <c r="E1102" s="45"/>
      <c r="F1102" s="45"/>
      <c r="G1102" s="45"/>
      <c r="H1102" s="45"/>
      <c r="I1102" s="46"/>
      <c r="J1102" s="45"/>
      <c r="K1102" s="45"/>
      <c r="L1102" s="45"/>
      <c r="M1102" s="45"/>
      <c r="N1102" s="45"/>
      <c r="O1102" s="45"/>
      <c r="P1102" s="45">
        <v>0.0037429260913427703</v>
      </c>
      <c r="Q1102" s="45"/>
      <c r="R1102" s="45"/>
      <c r="S1102" s="45"/>
      <c r="T1102" s="45"/>
      <c r="U1102" s="45"/>
      <c r="V1102" s="45"/>
      <c r="W1102" s="45">
        <v>0.00881273432687828</v>
      </c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>
        <v>0.022</v>
      </c>
      <c r="AL1102" s="45"/>
      <c r="AM1102" s="45"/>
      <c r="AN1102" s="45"/>
      <c r="AO1102" s="23"/>
      <c r="AP1102" s="23"/>
      <c r="AQ1102" s="45"/>
      <c r="AR1102" s="45">
        <v>0.054</v>
      </c>
      <c r="AS1102" s="23"/>
      <c r="AT1102" s="23"/>
      <c r="AU1102" s="23"/>
      <c r="AV1102" s="23"/>
      <c r="AW1102" s="23"/>
      <c r="AX1102" s="45"/>
      <c r="AY1102" s="23"/>
      <c r="AZ1102" s="23"/>
      <c r="BA1102" s="23"/>
      <c r="BB1102" s="23"/>
      <c r="BC1102" s="23"/>
      <c r="BD1102" s="23"/>
      <c r="BE1102" s="45"/>
      <c r="BF1102" s="45"/>
      <c r="BG1102" s="23"/>
      <c r="BH1102" s="23"/>
      <c r="BI1102" s="23"/>
      <c r="BJ1102" s="23"/>
      <c r="BK1102" s="23"/>
      <c r="BL1102" s="45"/>
      <c r="BM1102" s="45">
        <v>0.231</v>
      </c>
      <c r="BN1102" s="23"/>
      <c r="BO1102" s="23"/>
      <c r="BP1102" s="23"/>
      <c r="BQ1102" s="23"/>
      <c r="BR1102" s="23"/>
      <c r="BS1102" s="45"/>
      <c r="BT1102" s="45">
        <v>0.018</v>
      </c>
      <c r="BU1102" s="23"/>
      <c r="BV1102" s="23"/>
      <c r="BW1102" s="23"/>
      <c r="BX1102" s="23"/>
      <c r="BY1102" s="23"/>
      <c r="BZ1102" s="23"/>
      <c r="CA1102" s="23"/>
    </row>
    <row r="1103" ht="15.75" customHeight="1">
      <c r="A1103" s="45"/>
      <c r="B1103" s="46">
        <v>0.021</v>
      </c>
      <c r="C1103" s="45"/>
      <c r="D1103" s="45"/>
      <c r="E1103" s="45"/>
      <c r="F1103" s="45"/>
      <c r="G1103" s="45"/>
      <c r="H1103" s="45"/>
      <c r="I1103" s="46"/>
      <c r="J1103" s="45"/>
      <c r="K1103" s="45"/>
      <c r="L1103" s="45"/>
      <c r="M1103" s="45"/>
      <c r="N1103" s="45"/>
      <c r="O1103" s="45"/>
      <c r="P1103" s="45">
        <v>0.004492301809091936</v>
      </c>
      <c r="Q1103" s="45"/>
      <c r="R1103" s="45"/>
      <c r="S1103" s="45"/>
      <c r="T1103" s="45"/>
      <c r="U1103" s="45"/>
      <c r="V1103" s="45"/>
      <c r="W1103" s="45">
        <v>0.010748425073338579</v>
      </c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>
        <v>0.022</v>
      </c>
      <c r="AL1103" s="45"/>
      <c r="AM1103" s="45"/>
      <c r="AN1103" s="45"/>
      <c r="AO1103" s="23"/>
      <c r="AP1103" s="23"/>
      <c r="AQ1103" s="45"/>
      <c r="AR1103" s="45">
        <v>0.052</v>
      </c>
      <c r="AS1103" s="23"/>
      <c r="AT1103" s="23"/>
      <c r="AU1103" s="23"/>
      <c r="AV1103" s="23"/>
      <c r="AW1103" s="23"/>
      <c r="AX1103" s="45"/>
      <c r="AY1103" s="23"/>
      <c r="AZ1103" s="23"/>
      <c r="BA1103" s="23"/>
      <c r="BB1103" s="23"/>
      <c r="BC1103" s="23"/>
      <c r="BD1103" s="23"/>
      <c r="BE1103" s="45"/>
      <c r="BF1103" s="45"/>
      <c r="BG1103" s="23"/>
      <c r="BH1103" s="23"/>
      <c r="BI1103" s="23"/>
      <c r="BJ1103" s="23"/>
      <c r="BK1103" s="23"/>
      <c r="BL1103" s="45"/>
      <c r="BM1103" s="45">
        <v>0.428</v>
      </c>
      <c r="BN1103" s="23"/>
      <c r="BO1103" s="23"/>
      <c r="BP1103" s="23"/>
      <c r="BQ1103" s="23"/>
      <c r="BR1103" s="23"/>
      <c r="BS1103" s="45"/>
      <c r="BT1103" s="45">
        <v>0.02</v>
      </c>
      <c r="BU1103" s="23"/>
      <c r="BV1103" s="23"/>
      <c r="BW1103" s="23"/>
      <c r="BX1103" s="23"/>
      <c r="BY1103" s="23"/>
      <c r="BZ1103" s="23"/>
      <c r="CA1103" s="23"/>
    </row>
    <row r="1104" ht="15.75" customHeight="1">
      <c r="A1104" s="45"/>
      <c r="B1104" s="46">
        <v>0.021</v>
      </c>
      <c r="C1104" s="45"/>
      <c r="D1104" s="45"/>
      <c r="E1104" s="45"/>
      <c r="F1104" s="45"/>
      <c r="G1104" s="45"/>
      <c r="H1104" s="45"/>
      <c r="I1104" s="46"/>
      <c r="J1104" s="45"/>
      <c r="K1104" s="45"/>
      <c r="L1104" s="45"/>
      <c r="M1104" s="45"/>
      <c r="N1104" s="45"/>
      <c r="O1104" s="45"/>
      <c r="P1104" s="45">
        <v>0.0031358618959360335</v>
      </c>
      <c r="Q1104" s="45"/>
      <c r="R1104" s="45"/>
      <c r="S1104" s="45"/>
      <c r="T1104" s="45"/>
      <c r="U1104" s="45"/>
      <c r="V1104" s="45"/>
      <c r="W1104" s="45">
        <v>0.007981959521974932</v>
      </c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>
        <v>0.022</v>
      </c>
      <c r="AL1104" s="45"/>
      <c r="AM1104" s="45"/>
      <c r="AN1104" s="45"/>
      <c r="AO1104" s="23"/>
      <c r="AP1104" s="23"/>
      <c r="AQ1104" s="45"/>
      <c r="AR1104" s="45">
        <v>0.051</v>
      </c>
      <c r="AS1104" s="23"/>
      <c r="AT1104" s="23"/>
      <c r="AU1104" s="23"/>
      <c r="AV1104" s="23"/>
      <c r="AW1104" s="23"/>
      <c r="AX1104" s="45"/>
      <c r="AY1104" s="23"/>
      <c r="AZ1104" s="23"/>
      <c r="BA1104" s="23"/>
      <c r="BB1104" s="23"/>
      <c r="BC1104" s="23"/>
      <c r="BD1104" s="23"/>
      <c r="BE1104" s="45"/>
      <c r="BF1104" s="45"/>
      <c r="BG1104" s="23"/>
      <c r="BH1104" s="23"/>
      <c r="BI1104" s="23"/>
      <c r="BJ1104" s="23"/>
      <c r="BK1104" s="23"/>
      <c r="BL1104" s="45"/>
      <c r="BM1104" s="45">
        <v>0.634</v>
      </c>
      <c r="BN1104" s="23"/>
      <c r="BO1104" s="23"/>
      <c r="BP1104" s="23"/>
      <c r="BQ1104" s="23"/>
      <c r="BR1104" s="23"/>
      <c r="BS1104" s="45"/>
      <c r="BT1104" s="45">
        <v>0.03</v>
      </c>
      <c r="BU1104" s="23"/>
      <c r="BV1104" s="23"/>
      <c r="BW1104" s="23"/>
      <c r="BX1104" s="23"/>
      <c r="BY1104" s="23"/>
      <c r="BZ1104" s="23"/>
      <c r="CA1104" s="23"/>
    </row>
    <row r="1105" ht="15.75" customHeight="1">
      <c r="A1105" s="45"/>
      <c r="B1105" s="46">
        <v>0.021</v>
      </c>
      <c r="C1105" s="45"/>
      <c r="D1105" s="45"/>
      <c r="E1105" s="45"/>
      <c r="F1105" s="45"/>
      <c r="G1105" s="45"/>
      <c r="H1105" s="45"/>
      <c r="I1105" s="46"/>
      <c r="J1105" s="45"/>
      <c r="K1105" s="45"/>
      <c r="L1105" s="45"/>
      <c r="M1105" s="45"/>
      <c r="N1105" s="45"/>
      <c r="O1105" s="45"/>
      <c r="P1105" s="45">
        <v>0.0037531321793388564</v>
      </c>
      <c r="Q1105" s="45"/>
      <c r="R1105" s="45"/>
      <c r="S1105" s="45"/>
      <c r="T1105" s="45"/>
      <c r="U1105" s="45"/>
      <c r="V1105" s="45"/>
      <c r="W1105" s="45">
        <v>0.008885441544271138</v>
      </c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>
        <v>0.022</v>
      </c>
      <c r="AL1105" s="45"/>
      <c r="AM1105" s="45"/>
      <c r="AN1105" s="45"/>
      <c r="AO1105" s="23"/>
      <c r="AP1105" s="23"/>
      <c r="AQ1105" s="45"/>
      <c r="AR1105" s="45">
        <v>0.05</v>
      </c>
      <c r="AS1105" s="23"/>
      <c r="AT1105" s="23"/>
      <c r="AU1105" s="23"/>
      <c r="AV1105" s="23"/>
      <c r="AW1105" s="23"/>
      <c r="AX1105" s="45"/>
      <c r="AY1105" s="23"/>
      <c r="AZ1105" s="23"/>
      <c r="BA1105" s="23"/>
      <c r="BB1105" s="23"/>
      <c r="BC1105" s="23"/>
      <c r="BD1105" s="23"/>
      <c r="BE1105" s="45"/>
      <c r="BF1105" s="45"/>
      <c r="BG1105" s="23"/>
      <c r="BH1105" s="23"/>
      <c r="BI1105" s="23"/>
      <c r="BJ1105" s="23"/>
      <c r="BK1105" s="23"/>
      <c r="BL1105" s="45"/>
      <c r="BM1105" s="45">
        <v>1.038</v>
      </c>
      <c r="BN1105" s="23"/>
      <c r="BO1105" s="23"/>
      <c r="BP1105" s="23"/>
      <c r="BQ1105" s="23"/>
      <c r="BR1105" s="23"/>
      <c r="BS1105" s="45"/>
      <c r="BT1105" s="45">
        <v>0.05</v>
      </c>
      <c r="BU1105" s="23"/>
      <c r="BV1105" s="23"/>
      <c r="BW1105" s="23"/>
      <c r="BX1105" s="23"/>
      <c r="BY1105" s="23"/>
      <c r="BZ1105" s="23"/>
      <c r="CA1105" s="23"/>
    </row>
    <row r="1106" ht="15.75" customHeight="1">
      <c r="A1106" s="45"/>
      <c r="B1106" s="46">
        <v>0.02</v>
      </c>
      <c r="C1106" s="45"/>
      <c r="D1106" s="45"/>
      <c r="E1106" s="45"/>
      <c r="F1106" s="45"/>
      <c r="G1106" s="45"/>
      <c r="H1106" s="45"/>
      <c r="I1106" s="46"/>
      <c r="J1106" s="45"/>
      <c r="K1106" s="45"/>
      <c r="L1106" s="45"/>
      <c r="M1106" s="45"/>
      <c r="N1106" s="45"/>
      <c r="O1106" s="45"/>
      <c r="P1106" s="45">
        <v>0.0034079325627966043</v>
      </c>
      <c r="Q1106" s="45"/>
      <c r="R1106" s="45"/>
      <c r="S1106" s="45"/>
      <c r="T1106" s="45"/>
      <c r="U1106" s="45"/>
      <c r="V1106" s="45"/>
      <c r="W1106" s="45">
        <v>0.00816075064600707</v>
      </c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>
        <v>0.022</v>
      </c>
      <c r="AL1106" s="45"/>
      <c r="AM1106" s="45"/>
      <c r="AN1106" s="45"/>
      <c r="AO1106" s="23"/>
      <c r="AP1106" s="23"/>
      <c r="AQ1106" s="45"/>
      <c r="AR1106" s="45">
        <v>0.048</v>
      </c>
      <c r="AS1106" s="23"/>
      <c r="AT1106" s="23"/>
      <c r="AU1106" s="23"/>
      <c r="AV1106" s="23"/>
      <c r="AW1106" s="23"/>
      <c r="AX1106" s="45"/>
      <c r="AY1106" s="23"/>
      <c r="AZ1106" s="23"/>
      <c r="BA1106" s="23"/>
      <c r="BB1106" s="23"/>
      <c r="BC1106" s="23"/>
      <c r="BD1106" s="23"/>
      <c r="BE1106" s="45"/>
      <c r="BF1106" s="45"/>
      <c r="BG1106" s="23"/>
      <c r="BH1106" s="23"/>
      <c r="BI1106" s="23"/>
      <c r="BJ1106" s="23"/>
      <c r="BK1106" s="23"/>
      <c r="BL1106" s="45"/>
      <c r="BM1106" s="45">
        <v>1.141</v>
      </c>
      <c r="BN1106" s="23"/>
      <c r="BO1106" s="23"/>
      <c r="BP1106" s="23"/>
      <c r="BQ1106" s="23"/>
      <c r="BR1106" s="23"/>
      <c r="BS1106" s="45"/>
      <c r="BT1106" s="45">
        <v>0.072</v>
      </c>
      <c r="BU1106" s="23"/>
      <c r="BV1106" s="23"/>
      <c r="BW1106" s="23"/>
      <c r="BX1106" s="23"/>
      <c r="BY1106" s="23"/>
      <c r="BZ1106" s="23"/>
      <c r="CA1106" s="23"/>
    </row>
    <row r="1107" ht="15.75" customHeight="1">
      <c r="A1107" s="45"/>
      <c r="B1107" s="46">
        <v>0.053</v>
      </c>
      <c r="C1107" s="45"/>
      <c r="D1107" s="45"/>
      <c r="E1107" s="45"/>
      <c r="F1107" s="45"/>
      <c r="G1107" s="45"/>
      <c r="H1107" s="45"/>
      <c r="I1107" s="46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>
        <v>0.021</v>
      </c>
      <c r="AL1107" s="45"/>
      <c r="AM1107" s="45"/>
      <c r="AN1107" s="45"/>
      <c r="AO1107" s="23"/>
      <c r="AP1107" s="23"/>
      <c r="AQ1107" s="45"/>
      <c r="AR1107" s="45">
        <v>0.053</v>
      </c>
      <c r="AS1107" s="23"/>
      <c r="AT1107" s="23"/>
      <c r="AU1107" s="23"/>
      <c r="AV1107" s="23"/>
      <c r="AW1107" s="23"/>
      <c r="AX1107" s="45"/>
      <c r="AY1107" s="23"/>
      <c r="AZ1107" s="23"/>
      <c r="BA1107" s="23"/>
      <c r="BB1107" s="23"/>
      <c r="BC1107" s="23"/>
      <c r="BD1107" s="23"/>
      <c r="BE1107" s="45"/>
      <c r="BF1107" s="45"/>
      <c r="BG1107" s="23"/>
      <c r="BH1107" s="23"/>
      <c r="BI1107" s="23"/>
      <c r="BJ1107" s="23"/>
      <c r="BK1107" s="23"/>
      <c r="BL1107" s="45"/>
      <c r="BM1107" s="45">
        <v>0.002</v>
      </c>
      <c r="BN1107" s="23"/>
      <c r="BO1107" s="23"/>
      <c r="BP1107" s="23"/>
      <c r="BQ1107" s="23"/>
      <c r="BR1107" s="23"/>
      <c r="BS1107" s="45"/>
      <c r="BT1107" s="45">
        <v>0.005</v>
      </c>
      <c r="BU1107" s="23"/>
      <c r="BV1107" s="23"/>
      <c r="BW1107" s="23"/>
      <c r="BX1107" s="23"/>
      <c r="BY1107" s="23"/>
      <c r="BZ1107" s="23"/>
      <c r="CA1107" s="23"/>
    </row>
    <row r="1108" ht="15.75" customHeight="1">
      <c r="A1108" s="45"/>
      <c r="B1108" s="46">
        <v>0.053</v>
      </c>
      <c r="C1108" s="45"/>
      <c r="D1108" s="45"/>
      <c r="E1108" s="45"/>
      <c r="F1108" s="45"/>
      <c r="G1108" s="45"/>
      <c r="H1108" s="45"/>
      <c r="I1108" s="46"/>
      <c r="J1108" s="45"/>
      <c r="K1108" s="45"/>
      <c r="L1108" s="45"/>
      <c r="M1108" s="45"/>
      <c r="N1108" s="45"/>
      <c r="O1108" s="45"/>
      <c r="P1108" s="45">
        <v>0.0019129201724852741</v>
      </c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>
        <v>0.021</v>
      </c>
      <c r="AL1108" s="45"/>
      <c r="AM1108" s="45"/>
      <c r="AN1108" s="45"/>
      <c r="AO1108" s="23"/>
      <c r="AP1108" s="23"/>
      <c r="AQ1108" s="45"/>
      <c r="AR1108" s="45">
        <v>0.052</v>
      </c>
      <c r="AS1108" s="23"/>
      <c r="AT1108" s="23"/>
      <c r="AU1108" s="23"/>
      <c r="AV1108" s="23"/>
      <c r="AW1108" s="23"/>
      <c r="AX1108" s="45"/>
      <c r="AY1108" s="23"/>
      <c r="AZ1108" s="23"/>
      <c r="BA1108" s="23"/>
      <c r="BB1108" s="23"/>
      <c r="BC1108" s="23"/>
      <c r="BD1108" s="23"/>
      <c r="BE1108" s="45"/>
      <c r="BF1108" s="45"/>
      <c r="BG1108" s="23"/>
      <c r="BH1108" s="23"/>
      <c r="BI1108" s="23"/>
      <c r="BJ1108" s="23"/>
      <c r="BK1108" s="23"/>
      <c r="BL1108" s="45"/>
      <c r="BM1108" s="45">
        <v>0.005</v>
      </c>
      <c r="BN1108" s="23"/>
      <c r="BO1108" s="23"/>
      <c r="BP1108" s="23"/>
      <c r="BQ1108" s="23"/>
      <c r="BR1108" s="23"/>
      <c r="BS1108" s="45"/>
      <c r="BT1108" s="45">
        <v>0.006</v>
      </c>
      <c r="BU1108" s="23"/>
      <c r="BV1108" s="23"/>
      <c r="BW1108" s="23"/>
      <c r="BX1108" s="23"/>
      <c r="BY1108" s="23"/>
      <c r="BZ1108" s="23"/>
      <c r="CA1108" s="23"/>
    </row>
    <row r="1109" ht="15.75" customHeight="1">
      <c r="A1109" s="45"/>
      <c r="B1109" s="46">
        <v>0.054</v>
      </c>
      <c r="C1109" s="45"/>
      <c r="D1109" s="45"/>
      <c r="E1109" s="45"/>
      <c r="F1109" s="45"/>
      <c r="G1109" s="45"/>
      <c r="H1109" s="45"/>
      <c r="I1109" s="46"/>
      <c r="J1109" s="45"/>
      <c r="K1109" s="45"/>
      <c r="L1109" s="45"/>
      <c r="M1109" s="45"/>
      <c r="N1109" s="45"/>
      <c r="O1109" s="45"/>
      <c r="P1109" s="45">
        <v>0.0017310564917091546</v>
      </c>
      <c r="Q1109" s="45"/>
      <c r="R1109" s="45"/>
      <c r="S1109" s="45"/>
      <c r="T1109" s="45"/>
      <c r="U1109" s="45"/>
      <c r="V1109" s="45"/>
      <c r="W1109" s="45">
        <v>0.004132780148663434</v>
      </c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>
        <v>0.021</v>
      </c>
      <c r="AL1109" s="45"/>
      <c r="AM1109" s="45"/>
      <c r="AN1109" s="45"/>
      <c r="AO1109" s="23"/>
      <c r="AP1109" s="23"/>
      <c r="AQ1109" s="45"/>
      <c r="AR1109" s="45">
        <v>0.05</v>
      </c>
      <c r="AS1109" s="23"/>
      <c r="AT1109" s="23"/>
      <c r="AU1109" s="23"/>
      <c r="AV1109" s="23"/>
      <c r="AW1109" s="23"/>
      <c r="AX1109" s="45"/>
      <c r="AY1109" s="23"/>
      <c r="AZ1109" s="23"/>
      <c r="BA1109" s="23"/>
      <c r="BB1109" s="23"/>
      <c r="BC1109" s="23"/>
      <c r="BD1109" s="23"/>
      <c r="BE1109" s="45"/>
      <c r="BF1109" s="45"/>
      <c r="BG1109" s="23"/>
      <c r="BH1109" s="23"/>
      <c r="BI1109" s="23"/>
      <c r="BJ1109" s="23"/>
      <c r="BK1109" s="23"/>
      <c r="BL1109" s="45"/>
      <c r="BM1109" s="45">
        <v>0.007</v>
      </c>
      <c r="BN1109" s="23"/>
      <c r="BO1109" s="23"/>
      <c r="BP1109" s="23"/>
      <c r="BQ1109" s="23"/>
      <c r="BR1109" s="23"/>
      <c r="BS1109" s="45"/>
      <c r="BT1109" s="45">
        <v>0.011</v>
      </c>
      <c r="BU1109" s="23"/>
      <c r="BV1109" s="23"/>
      <c r="BW1109" s="23"/>
      <c r="BX1109" s="23"/>
      <c r="BY1109" s="23"/>
      <c r="BZ1109" s="23"/>
      <c r="CA1109" s="23"/>
    </row>
    <row r="1110" ht="15.75" customHeight="1">
      <c r="A1110" s="45"/>
      <c r="B1110" s="46">
        <v>0.052</v>
      </c>
      <c r="C1110" s="45"/>
      <c r="D1110" s="45"/>
      <c r="E1110" s="45"/>
      <c r="F1110" s="45"/>
      <c r="G1110" s="45"/>
      <c r="H1110" s="45"/>
      <c r="I1110" s="46"/>
      <c r="J1110" s="45"/>
      <c r="K1110" s="45"/>
      <c r="L1110" s="45"/>
      <c r="M1110" s="45"/>
      <c r="N1110" s="45"/>
      <c r="O1110" s="45"/>
      <c r="P1110" s="45">
        <v>0.001753426693497447</v>
      </c>
      <c r="Q1110" s="45"/>
      <c r="R1110" s="45"/>
      <c r="S1110" s="45"/>
      <c r="T1110" s="45"/>
      <c r="U1110" s="45"/>
      <c r="V1110" s="45"/>
      <c r="W1110" s="45">
        <v>0.004560724196396618</v>
      </c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>
        <v>0.02</v>
      </c>
      <c r="AL1110" s="45"/>
      <c r="AM1110" s="45"/>
      <c r="AN1110" s="45"/>
      <c r="AO1110" s="23"/>
      <c r="AP1110" s="23"/>
      <c r="AQ1110" s="45"/>
      <c r="AR1110" s="45">
        <v>0.049</v>
      </c>
      <c r="AS1110" s="23"/>
      <c r="AT1110" s="23"/>
      <c r="AU1110" s="23"/>
      <c r="AV1110" s="23"/>
      <c r="AW1110" s="23"/>
      <c r="AX1110" s="45"/>
      <c r="AY1110" s="23"/>
      <c r="AZ1110" s="23"/>
      <c r="BA1110" s="23"/>
      <c r="BB1110" s="23"/>
      <c r="BC1110" s="23"/>
      <c r="BD1110" s="23"/>
      <c r="BE1110" s="45"/>
      <c r="BF1110" s="45">
        <v>29.0</v>
      </c>
      <c r="BG1110" s="23"/>
      <c r="BH1110" s="23"/>
      <c r="BI1110" s="23"/>
      <c r="BJ1110" s="23"/>
      <c r="BK1110" s="23"/>
      <c r="BL1110" s="45"/>
      <c r="BM1110" s="45">
        <v>0.013</v>
      </c>
      <c r="BN1110" s="23"/>
      <c r="BO1110" s="23"/>
      <c r="BP1110" s="23"/>
      <c r="BQ1110" s="23"/>
      <c r="BR1110" s="23"/>
      <c r="BS1110" s="45"/>
      <c r="BT1110" s="45">
        <v>0.019</v>
      </c>
      <c r="BU1110" s="23"/>
      <c r="BV1110" s="23"/>
      <c r="BW1110" s="23"/>
      <c r="BX1110" s="23"/>
      <c r="BY1110" s="23"/>
      <c r="BZ1110" s="23"/>
      <c r="CA1110" s="23"/>
    </row>
    <row r="1111" ht="15.75" customHeight="1">
      <c r="A1111" s="45"/>
      <c r="B1111" s="46">
        <v>0.051</v>
      </c>
      <c r="C1111" s="45"/>
      <c r="D1111" s="45"/>
      <c r="E1111" s="45"/>
      <c r="F1111" s="45"/>
      <c r="G1111" s="45"/>
      <c r="H1111" s="45"/>
      <c r="I1111" s="46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>
        <v>0.021</v>
      </c>
      <c r="AL1111" s="45"/>
      <c r="AM1111" s="45"/>
      <c r="AN1111" s="45"/>
      <c r="AO1111" s="23"/>
      <c r="AP1111" s="23"/>
      <c r="AQ1111" s="45"/>
      <c r="AR1111" s="45">
        <v>0.048</v>
      </c>
      <c r="AS1111" s="23"/>
      <c r="AT1111" s="23"/>
      <c r="AU1111" s="23"/>
      <c r="AV1111" s="23"/>
      <c r="AW1111" s="23"/>
      <c r="AX1111" s="45"/>
      <c r="AY1111" s="23"/>
      <c r="AZ1111" s="23"/>
      <c r="BA1111" s="23"/>
      <c r="BB1111" s="23"/>
      <c r="BC1111" s="23"/>
      <c r="BD1111" s="23"/>
      <c r="BE1111" s="45"/>
      <c r="BF1111" s="45">
        <v>29.0</v>
      </c>
      <c r="BG1111" s="23"/>
      <c r="BH1111" s="23"/>
      <c r="BI1111" s="23"/>
      <c r="BJ1111" s="23"/>
      <c r="BK1111" s="23"/>
      <c r="BL1111" s="45"/>
      <c r="BM1111" s="45">
        <v>0.021</v>
      </c>
      <c r="BN1111" s="23"/>
      <c r="BO1111" s="23"/>
      <c r="BP1111" s="23"/>
      <c r="BQ1111" s="23"/>
      <c r="BR1111" s="23"/>
      <c r="BS1111" s="45"/>
      <c r="BT1111" s="45">
        <v>0.026</v>
      </c>
      <c r="BU1111" s="23"/>
      <c r="BV1111" s="23"/>
      <c r="BW1111" s="23"/>
      <c r="BX1111" s="23"/>
      <c r="BY1111" s="23"/>
      <c r="BZ1111" s="23"/>
      <c r="CA1111" s="23"/>
    </row>
    <row r="1112" ht="15.75" customHeight="1">
      <c r="A1112" s="45"/>
      <c r="B1112" s="46">
        <v>0.051</v>
      </c>
      <c r="C1112" s="45"/>
      <c r="D1112" s="45"/>
      <c r="E1112" s="45"/>
      <c r="F1112" s="45"/>
      <c r="G1112" s="45"/>
      <c r="H1112" s="45"/>
      <c r="I1112" s="46"/>
      <c r="J1112" s="45"/>
      <c r="K1112" s="45"/>
      <c r="L1112" s="45"/>
      <c r="M1112" s="45"/>
      <c r="N1112" s="45"/>
      <c r="O1112" s="45"/>
      <c r="P1112" s="45">
        <v>0.001930370313753965</v>
      </c>
      <c r="Q1112" s="45"/>
      <c r="R1112" s="45"/>
      <c r="S1112" s="45"/>
      <c r="T1112" s="45"/>
      <c r="U1112" s="45"/>
      <c r="V1112" s="45"/>
      <c r="W1112" s="45">
        <v>0.00458741926854435</v>
      </c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>
        <v>0.02</v>
      </c>
      <c r="AL1112" s="45"/>
      <c r="AM1112" s="45"/>
      <c r="AN1112" s="45"/>
      <c r="AO1112" s="23"/>
      <c r="AP1112" s="23"/>
      <c r="AQ1112" s="45"/>
      <c r="AR1112" s="45">
        <v>0.047</v>
      </c>
      <c r="AS1112" s="23"/>
      <c r="AT1112" s="23"/>
      <c r="AU1112" s="23"/>
      <c r="AV1112" s="23"/>
      <c r="AW1112" s="23"/>
      <c r="AX1112" s="45"/>
      <c r="AY1112" s="23">
        <v>0.967</v>
      </c>
      <c r="AZ1112" s="23"/>
      <c r="BA1112" s="23"/>
      <c r="BB1112" s="23"/>
      <c r="BC1112" s="23"/>
      <c r="BD1112" s="23"/>
      <c r="BE1112" s="45"/>
      <c r="BF1112" s="45">
        <v>29.0</v>
      </c>
      <c r="BG1112" s="23"/>
      <c r="BH1112" s="23"/>
      <c r="BI1112" s="23"/>
      <c r="BJ1112" s="23"/>
      <c r="BK1112" s="23"/>
      <c r="BL1112" s="45"/>
      <c r="BM1112" s="45">
        <v>0.028</v>
      </c>
      <c r="BN1112" s="23"/>
      <c r="BO1112" s="23"/>
      <c r="BP1112" s="23"/>
      <c r="BQ1112" s="23"/>
      <c r="BR1112" s="23"/>
      <c r="BS1112" s="45"/>
      <c r="BT1112" s="45">
        <v>0.033</v>
      </c>
      <c r="BU1112" s="23"/>
      <c r="BV1112" s="23"/>
      <c r="BW1112" s="23"/>
      <c r="BX1112" s="23"/>
      <c r="BY1112" s="23"/>
      <c r="BZ1112" s="23"/>
      <c r="CA1112" s="23"/>
    </row>
    <row r="1113" ht="15.75" customHeight="1">
      <c r="A1113" s="45"/>
      <c r="B1113" s="46">
        <v>0.055</v>
      </c>
      <c r="C1113" s="45"/>
      <c r="D1113" s="45"/>
      <c r="E1113" s="45"/>
      <c r="F1113" s="45"/>
      <c r="G1113" s="45"/>
      <c r="H1113" s="45"/>
      <c r="I1113" s="46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>
        <v>0.021</v>
      </c>
      <c r="AL1113" s="45"/>
      <c r="AM1113" s="45"/>
      <c r="AN1113" s="45"/>
      <c r="AO1113" s="23"/>
      <c r="AP1113" s="23"/>
      <c r="AQ1113" s="45"/>
      <c r="AR1113" s="45">
        <v>0.045</v>
      </c>
      <c r="AS1113" s="23"/>
      <c r="AT1113" s="23"/>
      <c r="AU1113" s="23"/>
      <c r="AV1113" s="23"/>
      <c r="AW1113" s="23"/>
      <c r="AX1113" s="45"/>
      <c r="AY1113" s="23">
        <v>1.121</v>
      </c>
      <c r="AZ1113" s="23"/>
      <c r="BA1113" s="23"/>
      <c r="BB1113" s="23"/>
      <c r="BC1113" s="23"/>
      <c r="BD1113" s="23"/>
      <c r="BE1113" s="45"/>
      <c r="BF1113" s="45">
        <v>29.0</v>
      </c>
      <c r="BG1113" s="23"/>
      <c r="BH1113" s="23"/>
      <c r="BI1113" s="23"/>
      <c r="BJ1113" s="23"/>
      <c r="BK1113" s="23"/>
      <c r="BL1113" s="45"/>
      <c r="BM1113" s="45">
        <v>0.096</v>
      </c>
      <c r="BN1113" s="23"/>
      <c r="BO1113" s="23"/>
      <c r="BP1113" s="23"/>
      <c r="BQ1113" s="23"/>
      <c r="BR1113" s="23"/>
      <c r="BS1113" s="45"/>
      <c r="BT1113" s="45">
        <v>0.064</v>
      </c>
      <c r="BU1113" s="23"/>
      <c r="BV1113" s="23"/>
      <c r="BW1113" s="23"/>
      <c r="BX1113" s="23"/>
      <c r="BY1113" s="23"/>
      <c r="BZ1113" s="23"/>
      <c r="CA1113" s="23"/>
    </row>
    <row r="1114" ht="15.75" customHeight="1">
      <c r="A1114" s="45"/>
      <c r="B1114" s="46">
        <v>0.054</v>
      </c>
      <c r="C1114" s="45"/>
      <c r="D1114" s="45"/>
      <c r="E1114" s="45"/>
      <c r="F1114" s="45"/>
      <c r="G1114" s="45"/>
      <c r="H1114" s="45"/>
      <c r="I1114" s="46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>
        <v>0.023</v>
      </c>
      <c r="AL1114" s="45"/>
      <c r="AM1114" s="45"/>
      <c r="AN1114" s="45"/>
      <c r="AO1114" s="23"/>
      <c r="AP1114" s="23"/>
      <c r="AQ1114" s="45"/>
      <c r="AR1114" s="45">
        <v>0.044</v>
      </c>
      <c r="AS1114" s="23"/>
      <c r="AT1114" s="23"/>
      <c r="AU1114" s="23"/>
      <c r="AV1114" s="23"/>
      <c r="AW1114" s="23"/>
      <c r="AX1114" s="45"/>
      <c r="AY1114" s="23">
        <v>0.903</v>
      </c>
      <c r="AZ1114" s="23"/>
      <c r="BA1114" s="23"/>
      <c r="BB1114" s="23"/>
      <c r="BC1114" s="23"/>
      <c r="BD1114" s="23"/>
      <c r="BE1114" s="45"/>
      <c r="BF1114" s="45">
        <v>15.0</v>
      </c>
      <c r="BG1114" s="23"/>
      <c r="BH1114" s="23"/>
      <c r="BI1114" s="23"/>
      <c r="BJ1114" s="23"/>
      <c r="BK1114" s="23"/>
      <c r="BL1114" s="45"/>
      <c r="BM1114" s="45">
        <v>0.213</v>
      </c>
      <c r="BN1114" s="23"/>
      <c r="BO1114" s="23"/>
      <c r="BP1114" s="23"/>
      <c r="BQ1114" s="23"/>
      <c r="BR1114" s="23"/>
      <c r="BS1114" s="45"/>
      <c r="BT1114" s="45">
        <v>0.075</v>
      </c>
      <c r="BU1114" s="23"/>
      <c r="BV1114" s="23"/>
      <c r="BW1114" s="23"/>
      <c r="BX1114" s="23"/>
      <c r="BY1114" s="23"/>
      <c r="BZ1114" s="23"/>
      <c r="CA1114" s="23"/>
    </row>
    <row r="1115" ht="15.75" customHeight="1">
      <c r="A1115" s="45"/>
      <c r="B1115" s="46">
        <v>0.052</v>
      </c>
      <c r="C1115" s="45"/>
      <c r="D1115" s="45"/>
      <c r="E1115" s="45"/>
      <c r="F1115" s="45"/>
      <c r="G1115" s="45"/>
      <c r="H1115" s="45"/>
      <c r="I1115" s="46"/>
      <c r="J1115" s="45"/>
      <c r="K1115" s="45"/>
      <c r="L1115" s="45"/>
      <c r="M1115" s="45"/>
      <c r="N1115" s="45"/>
      <c r="O1115" s="45"/>
      <c r="P1115" s="45">
        <v>0.0018561466223244501</v>
      </c>
      <c r="Q1115" s="45"/>
      <c r="R1115" s="45"/>
      <c r="S1115" s="45"/>
      <c r="T1115" s="45"/>
      <c r="U1115" s="45"/>
      <c r="V1115" s="45"/>
      <c r="W1115" s="45">
        <v>0.0043697349722372795</v>
      </c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>
        <v>0.024</v>
      </c>
      <c r="AL1115" s="45"/>
      <c r="AM1115" s="45"/>
      <c r="AN1115" s="45"/>
      <c r="AO1115" s="23"/>
      <c r="AP1115" s="23"/>
      <c r="AQ1115" s="45"/>
      <c r="AR1115" s="45">
        <v>0.043</v>
      </c>
      <c r="AS1115" s="23"/>
      <c r="AT1115" s="23"/>
      <c r="AU1115" s="23"/>
      <c r="AV1115" s="23"/>
      <c r="AW1115" s="23"/>
      <c r="AX1115" s="45"/>
      <c r="AY1115" s="23">
        <v>0.898</v>
      </c>
      <c r="AZ1115" s="23"/>
      <c r="BA1115" s="23"/>
      <c r="BB1115" s="23"/>
      <c r="BC1115" s="23"/>
      <c r="BD1115" s="23"/>
      <c r="BE1115" s="45"/>
      <c r="BF1115" s="45">
        <v>15.0</v>
      </c>
      <c r="BG1115" s="23"/>
      <c r="BH1115" s="23"/>
      <c r="BI1115" s="23"/>
      <c r="BJ1115" s="23"/>
      <c r="BK1115" s="23"/>
      <c r="BL1115" s="45"/>
      <c r="BM1115" s="45">
        <v>0.458</v>
      </c>
      <c r="BN1115" s="23"/>
      <c r="BO1115" s="23"/>
      <c r="BP1115" s="23"/>
      <c r="BQ1115" s="23"/>
      <c r="BR1115" s="23"/>
      <c r="BS1115" s="45"/>
      <c r="BT1115" s="45">
        <v>0.091</v>
      </c>
      <c r="BU1115" s="23"/>
      <c r="BV1115" s="23"/>
      <c r="BW1115" s="23"/>
      <c r="BX1115" s="23"/>
      <c r="BY1115" s="23"/>
      <c r="BZ1115" s="23"/>
      <c r="CA1115" s="23"/>
    </row>
    <row r="1116" ht="15.75" customHeight="1">
      <c r="A1116" s="45"/>
      <c r="B1116" s="46">
        <v>0.054</v>
      </c>
      <c r="C1116" s="45"/>
      <c r="D1116" s="45"/>
      <c r="E1116" s="45"/>
      <c r="F1116" s="45"/>
      <c r="G1116" s="45"/>
      <c r="H1116" s="45"/>
      <c r="I1116" s="46"/>
      <c r="J1116" s="45"/>
      <c r="K1116" s="45"/>
      <c r="L1116" s="45"/>
      <c r="M1116" s="45"/>
      <c r="N1116" s="45"/>
      <c r="O1116" s="45"/>
      <c r="P1116" s="45">
        <v>0.0017545034825010625</v>
      </c>
      <c r="Q1116" s="45"/>
      <c r="R1116" s="45"/>
      <c r="S1116" s="45"/>
      <c r="T1116" s="45"/>
      <c r="U1116" s="45"/>
      <c r="V1116" s="45"/>
      <c r="W1116" s="45">
        <v>0.004211557437858784</v>
      </c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>
        <v>0.023</v>
      </c>
      <c r="AL1116" s="45"/>
      <c r="AM1116" s="45"/>
      <c r="AN1116" s="45"/>
      <c r="AO1116" s="23"/>
      <c r="AP1116" s="23"/>
      <c r="AQ1116" s="45"/>
      <c r="AR1116" s="45">
        <v>0.041</v>
      </c>
      <c r="AS1116" s="23"/>
      <c r="AT1116" s="23"/>
      <c r="AU1116" s="23"/>
      <c r="AV1116" s="23"/>
      <c r="AW1116" s="23"/>
      <c r="AX1116" s="45"/>
      <c r="AY1116" s="23">
        <v>0.948</v>
      </c>
      <c r="AZ1116" s="23"/>
      <c r="BA1116" s="23"/>
      <c r="BB1116" s="23"/>
      <c r="BC1116" s="23"/>
      <c r="BD1116" s="23"/>
      <c r="BE1116" s="45"/>
      <c r="BF1116" s="45">
        <v>15.0</v>
      </c>
      <c r="BG1116" s="23"/>
      <c r="BH1116" s="23"/>
      <c r="BI1116" s="23"/>
      <c r="BJ1116" s="23"/>
      <c r="BK1116" s="23"/>
      <c r="BL1116" s="45"/>
      <c r="BM1116" s="45">
        <v>0.599</v>
      </c>
      <c r="BN1116" s="23"/>
      <c r="BO1116" s="23"/>
      <c r="BP1116" s="23"/>
      <c r="BQ1116" s="23"/>
      <c r="BR1116" s="23"/>
      <c r="BS1116" s="45"/>
      <c r="BT1116" s="45">
        <v>0.171</v>
      </c>
      <c r="BU1116" s="23"/>
      <c r="BV1116" s="23"/>
      <c r="BW1116" s="23"/>
      <c r="BX1116" s="23"/>
      <c r="BY1116" s="23"/>
      <c r="BZ1116" s="23"/>
      <c r="CA1116" s="23"/>
    </row>
    <row r="1117" ht="15.75" customHeight="1">
      <c r="A1117" s="45"/>
      <c r="B1117" s="46">
        <v>0.054</v>
      </c>
      <c r="C1117" s="45"/>
      <c r="D1117" s="45"/>
      <c r="E1117" s="45"/>
      <c r="F1117" s="45"/>
      <c r="G1117" s="45"/>
      <c r="H1117" s="45"/>
      <c r="I1117" s="46"/>
      <c r="J1117" s="45"/>
      <c r="K1117" s="45"/>
      <c r="L1117" s="45"/>
      <c r="M1117" s="45"/>
      <c r="N1117" s="45"/>
      <c r="O1117" s="45"/>
      <c r="P1117" s="45">
        <v>0.0018621684452286922</v>
      </c>
      <c r="Q1117" s="45"/>
      <c r="R1117" s="45"/>
      <c r="S1117" s="45"/>
      <c r="T1117" s="45"/>
      <c r="U1117" s="45"/>
      <c r="V1117" s="45"/>
      <c r="W1117" s="45">
        <v>0.004443429123603059</v>
      </c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>
        <v>0.023</v>
      </c>
      <c r="AL1117" s="45"/>
      <c r="AM1117" s="45"/>
      <c r="AN1117" s="45"/>
      <c r="AO1117" s="23"/>
      <c r="AP1117" s="23"/>
      <c r="AQ1117" s="45"/>
      <c r="AR1117" s="45">
        <v>0.04</v>
      </c>
      <c r="AS1117" s="23"/>
      <c r="AT1117" s="23"/>
      <c r="AU1117" s="23"/>
      <c r="AV1117" s="23"/>
      <c r="AW1117" s="23"/>
      <c r="AX1117" s="45"/>
      <c r="AY1117" s="23">
        <v>0.956</v>
      </c>
      <c r="AZ1117" s="23"/>
      <c r="BA1117" s="23"/>
      <c r="BB1117" s="23"/>
      <c r="BC1117" s="23"/>
      <c r="BD1117" s="23"/>
      <c r="BE1117" s="45"/>
      <c r="BF1117" s="45">
        <v>15.0</v>
      </c>
      <c r="BG1117" s="23"/>
      <c r="BH1117" s="23"/>
      <c r="BI1117" s="23"/>
      <c r="BJ1117" s="23"/>
      <c r="BK1117" s="23"/>
      <c r="BL1117" s="45"/>
      <c r="BM1117" s="45">
        <v>0.755</v>
      </c>
      <c r="BN1117" s="23"/>
      <c r="BO1117" s="23"/>
      <c r="BP1117" s="23"/>
      <c r="BQ1117" s="23"/>
      <c r="BR1117" s="23"/>
      <c r="BS1117" s="45"/>
      <c r="BT1117" s="45">
        <v>0.2</v>
      </c>
      <c r="BU1117" s="23"/>
      <c r="BV1117" s="23"/>
      <c r="BW1117" s="23"/>
      <c r="BX1117" s="23"/>
      <c r="BY1117" s="23"/>
      <c r="BZ1117" s="23"/>
      <c r="CA1117" s="23"/>
    </row>
    <row r="1118" ht="15.75" customHeight="1">
      <c r="A1118" s="45"/>
      <c r="B1118" s="46">
        <v>0.056</v>
      </c>
      <c r="C1118" s="45"/>
      <c r="D1118" s="45"/>
      <c r="E1118" s="45"/>
      <c r="F1118" s="45"/>
      <c r="G1118" s="45"/>
      <c r="H1118" s="45"/>
      <c r="I1118" s="46"/>
      <c r="J1118" s="45"/>
      <c r="K1118" s="45"/>
      <c r="L1118" s="45"/>
      <c r="M1118" s="45"/>
      <c r="N1118" s="45"/>
      <c r="O1118" s="45"/>
      <c r="P1118" s="45">
        <v>0.00160074848156404</v>
      </c>
      <c r="Q1118" s="45"/>
      <c r="R1118" s="45"/>
      <c r="S1118" s="45"/>
      <c r="T1118" s="45"/>
      <c r="U1118" s="45"/>
      <c r="V1118" s="45"/>
      <c r="W1118" s="45">
        <v>0.00381357491973251</v>
      </c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>
        <v>0.022</v>
      </c>
      <c r="AL1118" s="45"/>
      <c r="AM1118" s="45"/>
      <c r="AN1118" s="45"/>
      <c r="AO1118" s="23"/>
      <c r="AP1118" s="23"/>
      <c r="AQ1118" s="45"/>
      <c r="AR1118" s="45">
        <v>0.039</v>
      </c>
      <c r="AS1118" s="23"/>
      <c r="AT1118" s="23"/>
      <c r="AU1118" s="23"/>
      <c r="AV1118" s="23"/>
      <c r="AW1118" s="23"/>
      <c r="AX1118" s="45"/>
      <c r="AY1118" s="23">
        <v>0.975</v>
      </c>
      <c r="AZ1118" s="23"/>
      <c r="BA1118" s="23"/>
      <c r="BB1118" s="23"/>
      <c r="BC1118" s="23"/>
      <c r="BD1118" s="23"/>
      <c r="BE1118" s="45"/>
      <c r="BF1118" s="45">
        <v>14.0</v>
      </c>
      <c r="BG1118" s="23"/>
      <c r="BH1118" s="23"/>
      <c r="BI1118" s="23"/>
      <c r="BJ1118" s="23"/>
      <c r="BK1118" s="23"/>
      <c r="BL1118" s="45"/>
      <c r="BM1118" s="45">
        <v>0.904</v>
      </c>
      <c r="BN1118" s="23"/>
      <c r="BO1118" s="23"/>
      <c r="BP1118" s="23"/>
      <c r="BQ1118" s="23"/>
      <c r="BR1118" s="23"/>
      <c r="BS1118" s="45"/>
      <c r="BT1118" s="45">
        <v>0.302</v>
      </c>
      <c r="BU1118" s="23"/>
      <c r="BV1118" s="23"/>
      <c r="BW1118" s="23"/>
      <c r="BX1118" s="23"/>
      <c r="BY1118" s="23"/>
      <c r="BZ1118" s="23"/>
      <c r="CA1118" s="23"/>
    </row>
    <row r="1119" ht="15.75" customHeight="1">
      <c r="A1119" s="45"/>
      <c r="B1119" s="46">
        <v>0.059</v>
      </c>
      <c r="C1119" s="45"/>
      <c r="D1119" s="45"/>
      <c r="E1119" s="45"/>
      <c r="F1119" s="45"/>
      <c r="G1119" s="45"/>
      <c r="H1119" s="45"/>
      <c r="I1119" s="46"/>
      <c r="J1119" s="45"/>
      <c r="K1119" s="45"/>
      <c r="L1119" s="45"/>
      <c r="M1119" s="45"/>
      <c r="N1119" s="45"/>
      <c r="O1119" s="45"/>
      <c r="P1119" s="45">
        <v>0.0017267124552889218</v>
      </c>
      <c r="Q1119" s="45"/>
      <c r="R1119" s="45"/>
      <c r="S1119" s="45"/>
      <c r="T1119" s="45"/>
      <c r="U1119" s="45"/>
      <c r="V1119" s="45"/>
      <c r="W1119" s="45">
        <v>0.004120405044585131</v>
      </c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>
        <v>0.021</v>
      </c>
      <c r="AL1119" s="45"/>
      <c r="AM1119" s="45"/>
      <c r="AN1119" s="45"/>
      <c r="AO1119" s="23"/>
      <c r="AP1119" s="23"/>
      <c r="AQ1119" s="45"/>
      <c r="AR1119" s="45">
        <v>0.038</v>
      </c>
      <c r="AS1119" s="23"/>
      <c r="AT1119" s="23"/>
      <c r="AU1119" s="23"/>
      <c r="AV1119" s="23"/>
      <c r="AW1119" s="23"/>
      <c r="AX1119" s="45"/>
      <c r="AY1119" s="23">
        <v>0.985</v>
      </c>
      <c r="AZ1119" s="23"/>
      <c r="BA1119" s="23"/>
      <c r="BB1119" s="23"/>
      <c r="BC1119" s="23"/>
      <c r="BD1119" s="23"/>
      <c r="BE1119" s="45"/>
      <c r="BF1119" s="45">
        <v>12.0</v>
      </c>
      <c r="BG1119" s="23"/>
      <c r="BH1119" s="23"/>
      <c r="BI1119" s="23"/>
      <c r="BJ1119" s="23"/>
      <c r="BK1119" s="23"/>
      <c r="BL1119" s="45"/>
      <c r="BM1119" s="45">
        <v>0.71</v>
      </c>
      <c r="BN1119" s="23"/>
      <c r="BO1119" s="23"/>
      <c r="BP1119" s="23"/>
      <c r="BQ1119" s="23"/>
      <c r="BR1119" s="23"/>
      <c r="BS1119" s="45"/>
      <c r="BT1119" s="45">
        <v>0.365</v>
      </c>
      <c r="BU1119" s="23"/>
      <c r="BV1119" s="23"/>
      <c r="BW1119" s="23"/>
      <c r="BX1119" s="23"/>
      <c r="BY1119" s="23"/>
      <c r="BZ1119" s="23"/>
      <c r="CA1119" s="23"/>
    </row>
    <row r="1120" ht="15.75" customHeight="1">
      <c r="A1120" s="45"/>
      <c r="B1120" s="46">
        <v>0.053</v>
      </c>
      <c r="C1120" s="45"/>
      <c r="D1120" s="45"/>
      <c r="E1120" s="45"/>
      <c r="F1120" s="45"/>
      <c r="G1120" s="45"/>
      <c r="H1120" s="45"/>
      <c r="I1120" s="46">
        <v>0.106</v>
      </c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>
        <v>0.017</v>
      </c>
      <c r="AL1120" s="45"/>
      <c r="AM1120" s="45"/>
      <c r="AN1120" s="45"/>
      <c r="AO1120" s="23"/>
      <c r="AP1120" s="23"/>
      <c r="AQ1120" s="45"/>
      <c r="AR1120" s="45">
        <v>0.027</v>
      </c>
      <c r="AS1120" s="23"/>
      <c r="AT1120" s="23"/>
      <c r="AU1120" s="23"/>
      <c r="AV1120" s="23"/>
      <c r="AW1120" s="23"/>
      <c r="AX1120" s="45"/>
      <c r="AY1120" s="23"/>
      <c r="AZ1120" s="23"/>
      <c r="BA1120" s="23"/>
      <c r="BB1120" s="23"/>
      <c r="BC1120" s="23"/>
      <c r="BD1120" s="23"/>
      <c r="BE1120" s="45"/>
      <c r="BF1120" s="45"/>
      <c r="BG1120" s="23"/>
      <c r="BH1120" s="23"/>
      <c r="BI1120" s="23"/>
      <c r="BJ1120" s="23"/>
      <c r="BK1120" s="23"/>
      <c r="BL1120" s="45"/>
      <c r="BM1120" s="45">
        <v>0.01</v>
      </c>
      <c r="BN1120" s="23"/>
      <c r="BO1120" s="23"/>
      <c r="BP1120" s="23"/>
      <c r="BQ1120" s="23"/>
      <c r="BR1120" s="23"/>
      <c r="BS1120" s="45"/>
      <c r="BT1120" s="45">
        <v>0.003</v>
      </c>
      <c r="BU1120" s="23"/>
      <c r="BV1120" s="23"/>
      <c r="BW1120" s="23"/>
      <c r="BX1120" s="23"/>
      <c r="BY1120" s="23"/>
      <c r="BZ1120" s="23"/>
      <c r="CA1120" s="23"/>
    </row>
    <row r="1121" ht="15.75" customHeight="1">
      <c r="A1121" s="45"/>
      <c r="B1121" s="46">
        <v>0.056</v>
      </c>
      <c r="C1121" s="45"/>
      <c r="D1121" s="45"/>
      <c r="E1121" s="45"/>
      <c r="F1121" s="45"/>
      <c r="G1121" s="45"/>
      <c r="H1121" s="45"/>
      <c r="I1121" s="46">
        <v>0.094</v>
      </c>
      <c r="J1121" s="45"/>
      <c r="K1121" s="45"/>
      <c r="L1121" s="45"/>
      <c r="M1121" s="45"/>
      <c r="N1121" s="45"/>
      <c r="O1121" s="45"/>
      <c r="P1121" s="45">
        <v>7.785451724094071E-4</v>
      </c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>
        <v>0.017</v>
      </c>
      <c r="AL1121" s="45"/>
      <c r="AM1121" s="45"/>
      <c r="AN1121" s="45"/>
      <c r="AO1121" s="23"/>
      <c r="AP1121" s="23"/>
      <c r="AQ1121" s="45"/>
      <c r="AR1121" s="45">
        <v>0.026</v>
      </c>
      <c r="AS1121" s="23"/>
      <c r="AT1121" s="23"/>
      <c r="AU1121" s="23"/>
      <c r="AV1121" s="23"/>
      <c r="AW1121" s="23"/>
      <c r="AX1121" s="45"/>
      <c r="AY1121" s="23"/>
      <c r="AZ1121" s="23"/>
      <c r="BA1121" s="23"/>
      <c r="BB1121" s="23"/>
      <c r="BC1121" s="23"/>
      <c r="BD1121" s="23"/>
      <c r="BE1121" s="45"/>
      <c r="BF1121" s="45"/>
      <c r="BG1121" s="23"/>
      <c r="BH1121" s="23"/>
      <c r="BI1121" s="23"/>
      <c r="BJ1121" s="23"/>
      <c r="BK1121" s="23"/>
      <c r="BL1121" s="45"/>
      <c r="BM1121" s="45">
        <v>0.015</v>
      </c>
      <c r="BN1121" s="23"/>
      <c r="BO1121" s="23"/>
      <c r="BP1121" s="23"/>
      <c r="BQ1121" s="23"/>
      <c r="BR1121" s="23"/>
      <c r="BS1121" s="45"/>
      <c r="BT1121" s="45">
        <v>0.013</v>
      </c>
      <c r="BU1121" s="23"/>
      <c r="BV1121" s="23"/>
      <c r="BW1121" s="23"/>
      <c r="BX1121" s="23"/>
      <c r="BY1121" s="23"/>
      <c r="BZ1121" s="23"/>
      <c r="CA1121" s="23"/>
    </row>
    <row r="1122" ht="15.75" customHeight="1">
      <c r="A1122" s="45"/>
      <c r="B1122" s="46">
        <v>0.051</v>
      </c>
      <c r="C1122" s="45"/>
      <c r="D1122" s="45"/>
      <c r="E1122" s="45"/>
      <c r="F1122" s="45"/>
      <c r="G1122" s="45"/>
      <c r="H1122" s="45"/>
      <c r="I1122" s="46">
        <v>0.091</v>
      </c>
      <c r="J1122" s="45"/>
      <c r="K1122" s="45"/>
      <c r="L1122" s="45"/>
      <c r="M1122" s="45"/>
      <c r="N1122" s="45"/>
      <c r="O1122" s="45"/>
      <c r="P1122" s="45">
        <v>7.406708935398743E-4</v>
      </c>
      <c r="Q1122" s="45"/>
      <c r="R1122" s="45"/>
      <c r="S1122" s="45"/>
      <c r="T1122" s="45"/>
      <c r="U1122" s="45"/>
      <c r="V1122" s="45"/>
      <c r="W1122" s="45">
        <v>0.0018887660975097657</v>
      </c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>
        <v>0.017</v>
      </c>
      <c r="AL1122" s="45"/>
      <c r="AM1122" s="45"/>
      <c r="AN1122" s="45"/>
      <c r="AO1122" s="23"/>
      <c r="AP1122" s="23"/>
      <c r="AQ1122" s="45"/>
      <c r="AR1122" s="45">
        <v>0.026</v>
      </c>
      <c r="AS1122" s="23"/>
      <c r="AT1122" s="23"/>
      <c r="AU1122" s="23"/>
      <c r="AV1122" s="23"/>
      <c r="AW1122" s="23"/>
      <c r="AX1122" s="45"/>
      <c r="AY1122" s="23"/>
      <c r="AZ1122" s="23"/>
      <c r="BA1122" s="23"/>
      <c r="BB1122" s="23"/>
      <c r="BC1122" s="23"/>
      <c r="BD1122" s="23"/>
      <c r="BE1122" s="45"/>
      <c r="BF1122" s="45"/>
      <c r="BG1122" s="23"/>
      <c r="BH1122" s="23"/>
      <c r="BI1122" s="23"/>
      <c r="BJ1122" s="23"/>
      <c r="BK1122" s="23"/>
      <c r="BL1122" s="45"/>
      <c r="BM1122" s="45">
        <v>0.023</v>
      </c>
      <c r="BN1122" s="23"/>
      <c r="BO1122" s="23"/>
      <c r="BP1122" s="23"/>
      <c r="BQ1122" s="23"/>
      <c r="BR1122" s="23"/>
      <c r="BS1122" s="45"/>
      <c r="BT1122" s="45">
        <v>0.019</v>
      </c>
      <c r="BU1122" s="23"/>
      <c r="BV1122" s="23"/>
      <c r="BW1122" s="23"/>
      <c r="BX1122" s="23"/>
      <c r="BY1122" s="23"/>
      <c r="BZ1122" s="23"/>
      <c r="CA1122" s="23"/>
    </row>
    <row r="1123" ht="15.75" customHeight="1">
      <c r="A1123" s="45"/>
      <c r="B1123" s="46">
        <v>0.052</v>
      </c>
      <c r="C1123" s="45"/>
      <c r="D1123" s="45"/>
      <c r="E1123" s="45"/>
      <c r="F1123" s="45"/>
      <c r="G1123" s="45"/>
      <c r="H1123" s="45"/>
      <c r="I1123" s="46">
        <v>0.095</v>
      </c>
      <c r="J1123" s="45"/>
      <c r="K1123" s="45"/>
      <c r="L1123" s="45"/>
      <c r="M1123" s="45"/>
      <c r="N1123" s="45"/>
      <c r="O1123" s="45"/>
      <c r="P1123" s="45">
        <v>6.642358988124531E-4</v>
      </c>
      <c r="Q1123" s="45"/>
      <c r="R1123" s="45"/>
      <c r="S1123" s="45"/>
      <c r="T1123" s="45"/>
      <c r="U1123" s="45"/>
      <c r="V1123" s="45"/>
      <c r="W1123" s="45">
        <v>0.0017405217451819596</v>
      </c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>
        <v>0.017</v>
      </c>
      <c r="AL1123" s="45"/>
      <c r="AM1123" s="45"/>
      <c r="AN1123" s="45"/>
      <c r="AO1123" s="23"/>
      <c r="AP1123" s="23"/>
      <c r="AQ1123" s="45"/>
      <c r="AR1123" s="45">
        <v>0.025</v>
      </c>
      <c r="AS1123" s="23"/>
      <c r="AT1123" s="23"/>
      <c r="AU1123" s="23"/>
      <c r="AV1123" s="23"/>
      <c r="AW1123" s="23"/>
      <c r="AX1123" s="45"/>
      <c r="AY1123" s="23"/>
      <c r="AZ1123" s="23"/>
      <c r="BA1123" s="23"/>
      <c r="BB1123" s="23"/>
      <c r="BC1123" s="23"/>
      <c r="BD1123" s="23"/>
      <c r="BE1123" s="45"/>
      <c r="BF1123" s="45">
        <v>59.0</v>
      </c>
      <c r="BG1123" s="23"/>
      <c r="BH1123" s="23"/>
      <c r="BI1123" s="23"/>
      <c r="BJ1123" s="23"/>
      <c r="BK1123" s="23"/>
      <c r="BL1123" s="45"/>
      <c r="BM1123" s="45">
        <v>0.033</v>
      </c>
      <c r="BN1123" s="23"/>
      <c r="BO1123" s="23"/>
      <c r="BP1123" s="23"/>
      <c r="BQ1123" s="23"/>
      <c r="BR1123" s="23"/>
      <c r="BS1123" s="45"/>
      <c r="BT1123" s="45">
        <v>0.038</v>
      </c>
      <c r="BU1123" s="23"/>
      <c r="BV1123" s="23"/>
      <c r="BW1123" s="23"/>
      <c r="BX1123" s="23"/>
      <c r="BY1123" s="23"/>
      <c r="BZ1123" s="23"/>
      <c r="CA1123" s="23"/>
    </row>
    <row r="1124" ht="15.75" customHeight="1">
      <c r="A1124" s="45"/>
      <c r="B1124" s="46">
        <v>0.055</v>
      </c>
      <c r="C1124" s="45"/>
      <c r="D1124" s="45"/>
      <c r="E1124" s="45"/>
      <c r="F1124" s="45"/>
      <c r="G1124" s="45"/>
      <c r="H1124" s="45"/>
      <c r="I1124" s="46">
        <v>0.097</v>
      </c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>
        <v>0.017</v>
      </c>
      <c r="AL1124" s="45"/>
      <c r="AM1124" s="45"/>
      <c r="AN1124" s="45"/>
      <c r="AO1124" s="23"/>
      <c r="AP1124" s="23"/>
      <c r="AQ1124" s="45"/>
      <c r="AR1124" s="45">
        <v>0.024</v>
      </c>
      <c r="AS1124" s="23"/>
      <c r="AT1124" s="23"/>
      <c r="AU1124" s="23"/>
      <c r="AV1124" s="23"/>
      <c r="AW1124" s="23"/>
      <c r="AX1124" s="45"/>
      <c r="AY1124" s="23"/>
      <c r="AZ1124" s="23"/>
      <c r="BA1124" s="23"/>
      <c r="BB1124" s="23"/>
      <c r="BC1124" s="23"/>
      <c r="BD1124" s="23"/>
      <c r="BE1124" s="45"/>
      <c r="BF1124" s="45">
        <v>51.0</v>
      </c>
      <c r="BG1124" s="23"/>
      <c r="BH1124" s="23"/>
      <c r="BI1124" s="23"/>
      <c r="BJ1124" s="23"/>
      <c r="BK1124" s="23"/>
      <c r="BL1124" s="45"/>
      <c r="BM1124" s="45">
        <v>0.059</v>
      </c>
      <c r="BN1124" s="23"/>
      <c r="BO1124" s="23"/>
      <c r="BP1124" s="23"/>
      <c r="BQ1124" s="23"/>
      <c r="BR1124" s="23"/>
      <c r="BS1124" s="45"/>
      <c r="BT1124" s="45">
        <v>0.076</v>
      </c>
      <c r="BU1124" s="23"/>
      <c r="BV1124" s="23"/>
      <c r="BW1124" s="23"/>
      <c r="BX1124" s="23"/>
      <c r="BY1124" s="23"/>
      <c r="BZ1124" s="23"/>
      <c r="CA1124" s="23"/>
    </row>
    <row r="1125" ht="15.75" customHeight="1">
      <c r="A1125" s="45"/>
      <c r="B1125" s="46">
        <v>0.059</v>
      </c>
      <c r="C1125" s="45"/>
      <c r="D1125" s="45"/>
      <c r="E1125" s="45"/>
      <c r="F1125" s="45"/>
      <c r="G1125" s="45"/>
      <c r="H1125" s="45"/>
      <c r="I1125" s="46">
        <v>0.11</v>
      </c>
      <c r="J1125" s="45"/>
      <c r="K1125" s="45"/>
      <c r="L1125" s="45"/>
      <c r="M1125" s="45"/>
      <c r="N1125" s="45"/>
      <c r="O1125" s="45"/>
      <c r="P1125" s="45">
        <v>5.945129166742522E-4</v>
      </c>
      <c r="Q1125" s="45"/>
      <c r="R1125" s="45"/>
      <c r="S1125" s="45"/>
      <c r="T1125" s="45"/>
      <c r="U1125" s="45"/>
      <c r="V1125" s="45"/>
      <c r="W1125" s="45">
        <v>0.0015433741739336235</v>
      </c>
      <c r="X1125" s="45"/>
      <c r="Y1125" s="45"/>
      <c r="Z1125" s="45"/>
      <c r="AA1125" s="45"/>
      <c r="AB1125" s="45"/>
      <c r="AC1125" s="45"/>
      <c r="AD1125" s="45">
        <v>10.923191756631288</v>
      </c>
      <c r="AE1125" s="45"/>
      <c r="AF1125" s="45"/>
      <c r="AG1125" s="45"/>
      <c r="AH1125" s="45"/>
      <c r="AI1125" s="45"/>
      <c r="AJ1125" s="45"/>
      <c r="AK1125" s="45">
        <v>0.017</v>
      </c>
      <c r="AL1125" s="45"/>
      <c r="AM1125" s="45"/>
      <c r="AN1125" s="45"/>
      <c r="AO1125" s="23"/>
      <c r="AP1125" s="23"/>
      <c r="AQ1125" s="45"/>
      <c r="AR1125" s="45">
        <v>0.024</v>
      </c>
      <c r="AS1125" s="23"/>
      <c r="AT1125" s="23"/>
      <c r="AU1125" s="23"/>
      <c r="AV1125" s="23"/>
      <c r="AW1125" s="23"/>
      <c r="AX1125" s="45"/>
      <c r="AY1125" s="23">
        <v>0.399</v>
      </c>
      <c r="AZ1125" s="23"/>
      <c r="BA1125" s="23"/>
      <c r="BB1125" s="23"/>
      <c r="BC1125" s="23"/>
      <c r="BD1125" s="23"/>
      <c r="BE1125" s="45"/>
      <c r="BF1125" s="45">
        <v>45.0</v>
      </c>
      <c r="BG1125" s="23"/>
      <c r="BH1125" s="23"/>
      <c r="BI1125" s="23"/>
      <c r="BJ1125" s="23"/>
      <c r="BK1125" s="23"/>
      <c r="BL1125" s="45"/>
      <c r="BM1125" s="45">
        <v>0.113</v>
      </c>
      <c r="BN1125" s="23"/>
      <c r="BO1125" s="23"/>
      <c r="BP1125" s="23"/>
      <c r="BQ1125" s="23"/>
      <c r="BR1125" s="23"/>
      <c r="BS1125" s="45"/>
      <c r="BT1125" s="45">
        <v>0.127</v>
      </c>
      <c r="BU1125" s="23"/>
      <c r="BV1125" s="23"/>
      <c r="BW1125" s="23"/>
      <c r="BX1125" s="23"/>
      <c r="BY1125" s="23"/>
      <c r="BZ1125" s="23"/>
      <c r="CA1125" s="23"/>
    </row>
    <row r="1126" ht="15.75" customHeight="1">
      <c r="A1126" s="45"/>
      <c r="B1126" s="46">
        <v>0.065</v>
      </c>
      <c r="C1126" s="45"/>
      <c r="D1126" s="45"/>
      <c r="E1126" s="45"/>
      <c r="F1126" s="45"/>
      <c r="G1126" s="45"/>
      <c r="H1126" s="45"/>
      <c r="I1126" s="46">
        <v>0.112</v>
      </c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>
        <v>12.603075150336682</v>
      </c>
      <c r="AE1126" s="45"/>
      <c r="AF1126" s="45"/>
      <c r="AG1126" s="45"/>
      <c r="AH1126" s="45"/>
      <c r="AI1126" s="45"/>
      <c r="AJ1126" s="45"/>
      <c r="AK1126" s="45">
        <v>0.017</v>
      </c>
      <c r="AL1126" s="45"/>
      <c r="AM1126" s="45"/>
      <c r="AN1126" s="45"/>
      <c r="AO1126" s="23"/>
      <c r="AP1126" s="23"/>
      <c r="AQ1126" s="45"/>
      <c r="AR1126" s="45">
        <v>0.023</v>
      </c>
      <c r="AS1126" s="23"/>
      <c r="AT1126" s="23"/>
      <c r="AU1126" s="23"/>
      <c r="AV1126" s="23"/>
      <c r="AW1126" s="23"/>
      <c r="AX1126" s="45"/>
      <c r="AY1126" s="23">
        <v>0.399</v>
      </c>
      <c r="AZ1126" s="23"/>
      <c r="BA1126" s="23"/>
      <c r="BB1126" s="23"/>
      <c r="BC1126" s="23"/>
      <c r="BD1126" s="23"/>
      <c r="BE1126" s="45"/>
      <c r="BF1126" s="45">
        <v>50.0</v>
      </c>
      <c r="BG1126" s="23"/>
      <c r="BH1126" s="23"/>
      <c r="BI1126" s="23"/>
      <c r="BJ1126" s="23"/>
      <c r="BK1126" s="23"/>
      <c r="BL1126" s="45"/>
      <c r="BM1126" s="45">
        <v>0.22</v>
      </c>
      <c r="BN1126" s="23"/>
      <c r="BO1126" s="23"/>
      <c r="BP1126" s="23"/>
      <c r="BQ1126" s="23"/>
      <c r="BR1126" s="23"/>
      <c r="BS1126" s="45"/>
      <c r="BT1126" s="45">
        <v>0.173</v>
      </c>
      <c r="BU1126" s="23"/>
      <c r="BV1126" s="23"/>
      <c r="BW1126" s="23"/>
      <c r="BX1126" s="23"/>
      <c r="BY1126" s="23"/>
      <c r="BZ1126" s="23"/>
      <c r="CA1126" s="23"/>
    </row>
    <row r="1127" ht="15.75" customHeight="1">
      <c r="A1127" s="45"/>
      <c r="B1127" s="46">
        <v>0.071</v>
      </c>
      <c r="C1127" s="45"/>
      <c r="D1127" s="45"/>
      <c r="E1127" s="45"/>
      <c r="F1127" s="45"/>
      <c r="G1127" s="45"/>
      <c r="H1127" s="45"/>
      <c r="I1127" s="46">
        <v>0.112</v>
      </c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>
        <v>14.48568114166165</v>
      </c>
      <c r="AE1127" s="45"/>
      <c r="AF1127" s="45"/>
      <c r="AG1127" s="45"/>
      <c r="AH1127" s="45"/>
      <c r="AI1127" s="45"/>
      <c r="AJ1127" s="45"/>
      <c r="AK1127" s="45">
        <v>0.017</v>
      </c>
      <c r="AL1127" s="45"/>
      <c r="AM1127" s="45"/>
      <c r="AN1127" s="45"/>
      <c r="AO1127" s="23"/>
      <c r="AP1127" s="23"/>
      <c r="AQ1127" s="45"/>
      <c r="AR1127" s="45">
        <v>0.022</v>
      </c>
      <c r="AS1127" s="23"/>
      <c r="AT1127" s="23"/>
      <c r="AU1127" s="23"/>
      <c r="AV1127" s="23"/>
      <c r="AW1127" s="23"/>
      <c r="AX1127" s="45"/>
      <c r="AY1127" s="23">
        <v>0.399</v>
      </c>
      <c r="AZ1127" s="23"/>
      <c r="BA1127" s="23"/>
      <c r="BB1127" s="23"/>
      <c r="BC1127" s="23"/>
      <c r="BD1127" s="23"/>
      <c r="BE1127" s="45"/>
      <c r="BF1127" s="45">
        <v>39.0</v>
      </c>
      <c r="BG1127" s="23"/>
      <c r="BH1127" s="23"/>
      <c r="BI1127" s="23"/>
      <c r="BJ1127" s="23"/>
      <c r="BK1127" s="23"/>
      <c r="BL1127" s="45"/>
      <c r="BM1127" s="45">
        <v>0.52</v>
      </c>
      <c r="BN1127" s="23"/>
      <c r="BO1127" s="23"/>
      <c r="BP1127" s="23"/>
      <c r="BQ1127" s="23"/>
      <c r="BR1127" s="23"/>
      <c r="BS1127" s="45"/>
      <c r="BT1127" s="45">
        <v>0.208</v>
      </c>
      <c r="BU1127" s="23"/>
      <c r="BV1127" s="23"/>
      <c r="BW1127" s="23"/>
      <c r="BX1127" s="23"/>
      <c r="BY1127" s="23"/>
      <c r="BZ1127" s="23"/>
      <c r="CA1127" s="23"/>
    </row>
    <row r="1128" ht="15.75" customHeight="1">
      <c r="A1128" s="45"/>
      <c r="B1128" s="46">
        <v>0.06</v>
      </c>
      <c r="C1128" s="45"/>
      <c r="D1128" s="45"/>
      <c r="E1128" s="45"/>
      <c r="F1128" s="45"/>
      <c r="G1128" s="45"/>
      <c r="H1128" s="45"/>
      <c r="I1128" s="46">
        <v>0.158</v>
      </c>
      <c r="J1128" s="45"/>
      <c r="K1128" s="45"/>
      <c r="L1128" s="45"/>
      <c r="M1128" s="45"/>
      <c r="N1128" s="45"/>
      <c r="O1128" s="45"/>
      <c r="P1128" s="45">
        <v>4.5778838212783257E-4</v>
      </c>
      <c r="Q1128" s="45"/>
      <c r="R1128" s="45"/>
      <c r="S1128" s="45"/>
      <c r="T1128" s="45"/>
      <c r="U1128" s="45"/>
      <c r="V1128" s="45"/>
      <c r="W1128" s="45">
        <v>0.0010637518018192648</v>
      </c>
      <c r="X1128" s="45"/>
      <c r="Y1128" s="45"/>
      <c r="Z1128" s="45"/>
      <c r="AA1128" s="45"/>
      <c r="AB1128" s="45"/>
      <c r="AC1128" s="45"/>
      <c r="AD1128" s="45">
        <v>15.272143727319397</v>
      </c>
      <c r="AE1128" s="45"/>
      <c r="AF1128" s="45"/>
      <c r="AG1128" s="45"/>
      <c r="AH1128" s="45"/>
      <c r="AI1128" s="45"/>
      <c r="AJ1128" s="45"/>
      <c r="AK1128" s="45">
        <v>0.017</v>
      </c>
      <c r="AL1128" s="45"/>
      <c r="AM1128" s="45"/>
      <c r="AN1128" s="45"/>
      <c r="AO1128" s="23"/>
      <c r="AP1128" s="23"/>
      <c r="AQ1128" s="45"/>
      <c r="AR1128" s="45">
        <v>0.022</v>
      </c>
      <c r="AS1128" s="23"/>
      <c r="AT1128" s="23"/>
      <c r="AU1128" s="23"/>
      <c r="AV1128" s="23"/>
      <c r="AW1128" s="23"/>
      <c r="AX1128" s="45"/>
      <c r="AY1128" s="23">
        <v>0.399</v>
      </c>
      <c r="AZ1128" s="23"/>
      <c r="BA1128" s="23"/>
      <c r="BB1128" s="23"/>
      <c r="BC1128" s="23"/>
      <c r="BD1128" s="23"/>
      <c r="BE1128" s="45"/>
      <c r="BF1128" s="45">
        <v>39.0</v>
      </c>
      <c r="BG1128" s="23"/>
      <c r="BH1128" s="23"/>
      <c r="BI1128" s="23"/>
      <c r="BJ1128" s="23"/>
      <c r="BK1128" s="23"/>
      <c r="BL1128" s="45"/>
      <c r="BM1128" s="45">
        <v>0.857</v>
      </c>
      <c r="BN1128" s="23"/>
      <c r="BO1128" s="23"/>
      <c r="BP1128" s="23"/>
      <c r="BQ1128" s="23"/>
      <c r="BR1128" s="23"/>
      <c r="BS1128" s="45"/>
      <c r="BT1128" s="45">
        <v>0.239</v>
      </c>
      <c r="BU1128" s="23"/>
      <c r="BV1128" s="23"/>
      <c r="BW1128" s="23"/>
      <c r="BX1128" s="23"/>
      <c r="BY1128" s="23"/>
      <c r="BZ1128" s="23"/>
      <c r="CA1128" s="23"/>
    </row>
    <row r="1129" ht="15.75" customHeight="1">
      <c r="A1129" s="45"/>
      <c r="B1129" s="46">
        <v>0.065</v>
      </c>
      <c r="C1129" s="45"/>
      <c r="D1129" s="45"/>
      <c r="E1129" s="45"/>
      <c r="F1129" s="45"/>
      <c r="G1129" s="45"/>
      <c r="H1129" s="45"/>
      <c r="I1129" s="46">
        <v>0.101</v>
      </c>
      <c r="J1129" s="45"/>
      <c r="K1129" s="45"/>
      <c r="L1129" s="45"/>
      <c r="M1129" s="45"/>
      <c r="N1129" s="45"/>
      <c r="O1129" s="45"/>
      <c r="P1129" s="45">
        <v>5.321360069747167E-4</v>
      </c>
      <c r="Q1129" s="45"/>
      <c r="R1129" s="45"/>
      <c r="S1129" s="45"/>
      <c r="T1129" s="45"/>
      <c r="U1129" s="45"/>
      <c r="V1129" s="45"/>
      <c r="W1129" s="45">
        <v>0.001321139203719849</v>
      </c>
      <c r="X1129" s="45"/>
      <c r="Y1129" s="45"/>
      <c r="Z1129" s="45"/>
      <c r="AA1129" s="45"/>
      <c r="AB1129" s="45"/>
      <c r="AC1129" s="45"/>
      <c r="AD1129" s="45">
        <v>12.786980528916013</v>
      </c>
      <c r="AE1129" s="45"/>
      <c r="AF1129" s="45"/>
      <c r="AG1129" s="45"/>
      <c r="AH1129" s="45"/>
      <c r="AI1129" s="45"/>
      <c r="AJ1129" s="45"/>
      <c r="AK1129" s="45">
        <v>0.017</v>
      </c>
      <c r="AL1129" s="45"/>
      <c r="AM1129" s="45"/>
      <c r="AN1129" s="45"/>
      <c r="AO1129" s="23"/>
      <c r="AP1129" s="23"/>
      <c r="AQ1129" s="45"/>
      <c r="AR1129" s="45">
        <v>0.021</v>
      </c>
      <c r="AS1129" s="23"/>
      <c r="AT1129" s="23"/>
      <c r="AU1129" s="23"/>
      <c r="AV1129" s="23"/>
      <c r="AW1129" s="23"/>
      <c r="AX1129" s="45"/>
      <c r="AY1129" s="23">
        <v>0.399</v>
      </c>
      <c r="AZ1129" s="23"/>
      <c r="BA1129" s="23"/>
      <c r="BB1129" s="23"/>
      <c r="BC1129" s="23"/>
      <c r="BD1129" s="23"/>
      <c r="BE1129" s="45"/>
      <c r="BF1129" s="45">
        <v>39.0</v>
      </c>
      <c r="BG1129" s="23"/>
      <c r="BH1129" s="23"/>
      <c r="BI1129" s="23"/>
      <c r="BJ1129" s="23"/>
      <c r="BK1129" s="23"/>
      <c r="BL1129" s="45"/>
      <c r="BM1129" s="45">
        <v>1.114</v>
      </c>
      <c r="BN1129" s="23"/>
      <c r="BO1129" s="23"/>
      <c r="BP1129" s="23"/>
      <c r="BQ1129" s="23"/>
      <c r="BR1129" s="23"/>
      <c r="BS1129" s="45"/>
      <c r="BT1129" s="45">
        <v>0.266</v>
      </c>
      <c r="BU1129" s="23"/>
      <c r="BV1129" s="23"/>
      <c r="BW1129" s="23"/>
      <c r="BX1129" s="23"/>
      <c r="BY1129" s="23"/>
      <c r="BZ1129" s="23"/>
      <c r="CA1129" s="23"/>
    </row>
    <row r="1130" ht="15.75" customHeight="1">
      <c r="A1130" s="45"/>
      <c r="B1130" s="46">
        <v>0.069</v>
      </c>
      <c r="C1130" s="45"/>
      <c r="D1130" s="45"/>
      <c r="E1130" s="45"/>
      <c r="F1130" s="45"/>
      <c r="G1130" s="45"/>
      <c r="H1130" s="45"/>
      <c r="I1130" s="46">
        <v>0.131</v>
      </c>
      <c r="J1130" s="45"/>
      <c r="K1130" s="45"/>
      <c r="L1130" s="45"/>
      <c r="M1130" s="45"/>
      <c r="N1130" s="45"/>
      <c r="O1130" s="45"/>
      <c r="P1130" s="45">
        <v>3.846777672331982E-4</v>
      </c>
      <c r="Q1130" s="45"/>
      <c r="R1130" s="45"/>
      <c r="S1130" s="45"/>
      <c r="T1130" s="45"/>
      <c r="U1130" s="45"/>
      <c r="V1130" s="45"/>
      <c r="W1130" s="45">
        <v>8.144940039685963E-4</v>
      </c>
      <c r="X1130" s="45"/>
      <c r="Y1130" s="45"/>
      <c r="Z1130" s="45"/>
      <c r="AA1130" s="45"/>
      <c r="AB1130" s="45"/>
      <c r="AC1130" s="45"/>
      <c r="AD1130" s="45">
        <v>16.909671296695713</v>
      </c>
      <c r="AE1130" s="45"/>
      <c r="AF1130" s="45"/>
      <c r="AG1130" s="45"/>
      <c r="AH1130" s="45"/>
      <c r="AI1130" s="45"/>
      <c r="AJ1130" s="45"/>
      <c r="AK1130" s="45">
        <v>0.016</v>
      </c>
      <c r="AL1130" s="45"/>
      <c r="AM1130" s="45"/>
      <c r="AN1130" s="45"/>
      <c r="AO1130" s="23"/>
      <c r="AP1130" s="23"/>
      <c r="AQ1130" s="45"/>
      <c r="AR1130" s="45">
        <v>0.021</v>
      </c>
      <c r="AS1130" s="23"/>
      <c r="AT1130" s="23"/>
      <c r="AU1130" s="23"/>
      <c r="AV1130" s="23"/>
      <c r="AW1130" s="23"/>
      <c r="AX1130" s="45"/>
      <c r="AY1130" s="23">
        <v>0.329</v>
      </c>
      <c r="AZ1130" s="23"/>
      <c r="BA1130" s="23"/>
      <c r="BB1130" s="23"/>
      <c r="BC1130" s="23"/>
      <c r="BD1130" s="23"/>
      <c r="BE1130" s="45"/>
      <c r="BF1130" s="45">
        <v>38.0</v>
      </c>
      <c r="BG1130" s="23"/>
      <c r="BH1130" s="23"/>
      <c r="BI1130" s="23"/>
      <c r="BJ1130" s="23"/>
      <c r="BK1130" s="23"/>
      <c r="BL1130" s="45"/>
      <c r="BM1130" s="45">
        <v>1.253</v>
      </c>
      <c r="BN1130" s="23"/>
      <c r="BO1130" s="23"/>
      <c r="BP1130" s="23"/>
      <c r="BQ1130" s="23"/>
      <c r="BR1130" s="23"/>
      <c r="BS1130" s="45"/>
      <c r="BT1130" s="45">
        <v>0.307</v>
      </c>
      <c r="BU1130" s="23"/>
      <c r="BV1130" s="23"/>
      <c r="BW1130" s="23"/>
      <c r="BX1130" s="23"/>
      <c r="BY1130" s="23"/>
      <c r="BZ1130" s="23"/>
      <c r="CA1130" s="23"/>
    </row>
    <row r="1131" ht="15.75" customHeight="1">
      <c r="A1131" s="45"/>
      <c r="B1131" s="46">
        <v>0.068</v>
      </c>
      <c r="C1131" s="45"/>
      <c r="D1131" s="45"/>
      <c r="E1131" s="45"/>
      <c r="F1131" s="45"/>
      <c r="G1131" s="45"/>
      <c r="H1131" s="45"/>
      <c r="I1131" s="46">
        <v>0.17</v>
      </c>
      <c r="J1131" s="45"/>
      <c r="K1131" s="45"/>
      <c r="L1131" s="45"/>
      <c r="M1131" s="45"/>
      <c r="N1131" s="45"/>
      <c r="O1131" s="45"/>
      <c r="P1131" s="45">
        <v>4.7193761384335155E-4</v>
      </c>
      <c r="Q1131" s="45"/>
      <c r="R1131" s="45"/>
      <c r="S1131" s="45"/>
      <c r="T1131" s="45"/>
      <c r="U1131" s="45"/>
      <c r="V1131" s="45"/>
      <c r="W1131" s="45">
        <v>0.001115004553734062</v>
      </c>
      <c r="X1131" s="45"/>
      <c r="Y1131" s="45"/>
      <c r="Z1131" s="45"/>
      <c r="AA1131" s="45"/>
      <c r="AB1131" s="45"/>
      <c r="AC1131" s="45"/>
      <c r="AD1131" s="45">
        <v>19.4672131147541</v>
      </c>
      <c r="AE1131" s="45"/>
      <c r="AF1131" s="45"/>
      <c r="AG1131" s="45"/>
      <c r="AH1131" s="45"/>
      <c r="AI1131" s="45"/>
      <c r="AJ1131" s="45"/>
      <c r="AK1131" s="45">
        <v>0.016</v>
      </c>
      <c r="AL1131" s="45"/>
      <c r="AM1131" s="45"/>
      <c r="AN1131" s="45"/>
      <c r="AO1131" s="23"/>
      <c r="AP1131" s="23"/>
      <c r="AQ1131" s="45"/>
      <c r="AR1131" s="45">
        <v>0.02</v>
      </c>
      <c r="AS1131" s="23"/>
      <c r="AT1131" s="23"/>
      <c r="AU1131" s="23"/>
      <c r="AV1131" s="23"/>
      <c r="AW1131" s="23"/>
      <c r="AX1131" s="45"/>
      <c r="AY1131" s="23">
        <v>0.4</v>
      </c>
      <c r="AZ1131" s="23"/>
      <c r="BA1131" s="23"/>
      <c r="BB1131" s="23"/>
      <c r="BC1131" s="23"/>
      <c r="BD1131" s="23"/>
      <c r="BE1131" s="45"/>
      <c r="BF1131" s="45">
        <v>38.0</v>
      </c>
      <c r="BG1131" s="23"/>
      <c r="BH1131" s="23"/>
      <c r="BI1131" s="23"/>
      <c r="BJ1131" s="23"/>
      <c r="BK1131" s="23"/>
      <c r="BL1131" s="45"/>
      <c r="BM1131" s="45">
        <v>1.416</v>
      </c>
      <c r="BN1131" s="23"/>
      <c r="BO1131" s="23"/>
      <c r="BP1131" s="23"/>
      <c r="BQ1131" s="23"/>
      <c r="BR1131" s="23"/>
      <c r="BS1131" s="45"/>
      <c r="BT1131" s="45">
        <v>0.351</v>
      </c>
      <c r="BU1131" s="23"/>
      <c r="BV1131" s="23"/>
      <c r="BW1131" s="23"/>
      <c r="BX1131" s="23"/>
      <c r="BY1131" s="23"/>
      <c r="BZ1131" s="23"/>
      <c r="CA1131" s="23"/>
    </row>
    <row r="1132" ht="15.75" customHeight="1">
      <c r="A1132" s="45"/>
      <c r="B1132" s="46">
        <v>0.066</v>
      </c>
      <c r="C1132" s="45"/>
      <c r="D1132" s="45"/>
      <c r="E1132" s="45"/>
      <c r="F1132" s="45"/>
      <c r="G1132" s="45"/>
      <c r="H1132" s="45"/>
      <c r="I1132" s="46">
        <v>0.135</v>
      </c>
      <c r="J1132" s="45"/>
      <c r="K1132" s="45"/>
      <c r="L1132" s="45"/>
      <c r="M1132" s="45"/>
      <c r="N1132" s="45"/>
      <c r="O1132" s="45"/>
      <c r="P1132" s="45">
        <v>3.9551484743654874E-4</v>
      </c>
      <c r="Q1132" s="45"/>
      <c r="R1132" s="45"/>
      <c r="S1132" s="45"/>
      <c r="T1132" s="45"/>
      <c r="U1132" s="45"/>
      <c r="V1132" s="45"/>
      <c r="W1132" s="45">
        <v>8.872865480343663E-4</v>
      </c>
      <c r="X1132" s="45"/>
      <c r="Y1132" s="45"/>
      <c r="Z1132" s="45"/>
      <c r="AA1132" s="45"/>
      <c r="AB1132" s="45"/>
      <c r="AC1132" s="45"/>
      <c r="AD1132" s="45">
        <v>20.907281388802215</v>
      </c>
      <c r="AE1132" s="45"/>
      <c r="AF1132" s="45"/>
      <c r="AG1132" s="45"/>
      <c r="AH1132" s="45"/>
      <c r="AI1132" s="45"/>
      <c r="AJ1132" s="45"/>
      <c r="AK1132" s="45">
        <v>0.016</v>
      </c>
      <c r="AL1132" s="45"/>
      <c r="AM1132" s="45"/>
      <c r="AN1132" s="45"/>
      <c r="AO1132" s="23"/>
      <c r="AP1132" s="23"/>
      <c r="AQ1132" s="45"/>
      <c r="AR1132" s="45">
        <v>0.02</v>
      </c>
      <c r="AS1132" s="23"/>
      <c r="AT1132" s="23"/>
      <c r="AU1132" s="23"/>
      <c r="AV1132" s="23"/>
      <c r="AW1132" s="23"/>
      <c r="AX1132" s="45"/>
      <c r="AY1132" s="23">
        <v>0.343</v>
      </c>
      <c r="AZ1132" s="23"/>
      <c r="BA1132" s="23"/>
      <c r="BB1132" s="23"/>
      <c r="BC1132" s="23"/>
      <c r="BD1132" s="23"/>
      <c r="BE1132" s="45"/>
      <c r="BF1132" s="45">
        <v>34.0</v>
      </c>
      <c r="BG1132" s="23"/>
      <c r="BH1132" s="23"/>
      <c r="BI1132" s="23"/>
      <c r="BJ1132" s="23"/>
      <c r="BK1132" s="23"/>
      <c r="BL1132" s="45"/>
      <c r="BM1132" s="45">
        <v>1.477</v>
      </c>
      <c r="BN1132" s="23"/>
      <c r="BO1132" s="23"/>
      <c r="BP1132" s="23"/>
      <c r="BQ1132" s="23"/>
      <c r="BR1132" s="23"/>
      <c r="BS1132" s="45"/>
      <c r="BT1132" s="45">
        <v>0.395</v>
      </c>
      <c r="BU1132" s="23"/>
      <c r="BV1132" s="23"/>
      <c r="BW1132" s="23"/>
      <c r="BX1132" s="23"/>
      <c r="BY1132" s="23"/>
      <c r="BZ1132" s="23"/>
      <c r="CA1132" s="23"/>
    </row>
    <row r="1133" ht="15.75" customHeight="1">
      <c r="A1133" s="45">
        <v>37.277803981642116</v>
      </c>
      <c r="B1133" s="46">
        <v>0.064</v>
      </c>
      <c r="C1133" s="45"/>
      <c r="D1133" s="45"/>
      <c r="E1133" s="45"/>
      <c r="F1133" s="45"/>
      <c r="G1133" s="45"/>
      <c r="H1133" s="45">
        <v>37.277803981642116</v>
      </c>
      <c r="I1133" s="46">
        <v>0.221</v>
      </c>
      <c r="J1133" s="45"/>
      <c r="K1133" s="45"/>
      <c r="L1133" s="45"/>
      <c r="M1133" s="45"/>
      <c r="N1133" s="45"/>
      <c r="O1133" s="45">
        <v>37.277803981642116</v>
      </c>
      <c r="P1133" s="45"/>
      <c r="Q1133" s="45"/>
      <c r="R1133" s="45"/>
      <c r="S1133" s="45"/>
      <c r="T1133" s="45"/>
      <c r="U1133" s="45"/>
      <c r="V1133" s="45">
        <v>37.277803981642116</v>
      </c>
      <c r="W1133" s="45"/>
      <c r="X1133" s="45"/>
      <c r="Y1133" s="45"/>
      <c r="Z1133" s="45"/>
      <c r="AA1133" s="45"/>
      <c r="AB1133" s="45"/>
      <c r="AC1133" s="45">
        <v>37.277803981642116</v>
      </c>
      <c r="AD1133" s="45">
        <v>93.88069447110692</v>
      </c>
      <c r="AE1133" s="45"/>
      <c r="AF1133" s="45"/>
      <c r="AG1133" s="45"/>
      <c r="AH1133" s="45"/>
      <c r="AI1133" s="45"/>
      <c r="AJ1133" s="45">
        <v>37.277803981642116</v>
      </c>
      <c r="AK1133" s="45">
        <v>0.019</v>
      </c>
      <c r="AL1133" s="45"/>
      <c r="AM1133" s="45"/>
      <c r="AN1133" s="45"/>
      <c r="AO1133" s="23"/>
      <c r="AP1133" s="23"/>
      <c r="AQ1133" s="45">
        <v>37.277803981642116</v>
      </c>
      <c r="AR1133" s="45">
        <v>0.023</v>
      </c>
      <c r="AS1133" s="23"/>
      <c r="AT1133" s="23"/>
      <c r="AU1133" s="23"/>
      <c r="AV1133" s="23"/>
      <c r="AW1133" s="23"/>
      <c r="AX1133" s="45">
        <v>37.277803981642116</v>
      </c>
      <c r="AY1133" s="23"/>
      <c r="AZ1133" s="23"/>
      <c r="BA1133" s="23"/>
      <c r="BB1133" s="23"/>
      <c r="BC1133" s="23"/>
      <c r="BD1133" s="23"/>
      <c r="BE1133" s="45">
        <v>37.277803981642116</v>
      </c>
      <c r="BF1133" s="45"/>
      <c r="BG1133" s="23"/>
      <c r="BH1133" s="23"/>
      <c r="BI1133" s="23"/>
      <c r="BJ1133" s="23"/>
      <c r="BK1133" s="23"/>
      <c r="BL1133" s="45">
        <v>37.277803981642116</v>
      </c>
      <c r="BM1133" s="45">
        <v>0.009</v>
      </c>
      <c r="BN1133" s="23"/>
      <c r="BO1133" s="23"/>
      <c r="BP1133" s="23"/>
      <c r="BQ1133" s="23"/>
      <c r="BR1133" s="23"/>
      <c r="BS1133" s="45">
        <v>37.277803981642116</v>
      </c>
      <c r="BT1133" s="45">
        <v>0.001</v>
      </c>
      <c r="BU1133" s="23"/>
      <c r="BV1133" s="23"/>
      <c r="BW1133" s="23"/>
      <c r="BX1133" s="23"/>
      <c r="BY1133" s="23"/>
      <c r="BZ1133" s="23"/>
      <c r="CA1133" s="23"/>
    </row>
    <row r="1134" ht="15.75" customHeight="1">
      <c r="A1134" s="45">
        <v>40.14381006432208</v>
      </c>
      <c r="B1134" s="46">
        <v>0.06</v>
      </c>
      <c r="C1134" s="45"/>
      <c r="D1134" s="45"/>
      <c r="E1134" s="45"/>
      <c r="F1134" s="45"/>
      <c r="G1134" s="45"/>
      <c r="H1134" s="45">
        <v>40.14381006432208</v>
      </c>
      <c r="I1134" s="46">
        <v>0.197</v>
      </c>
      <c r="J1134" s="45"/>
      <c r="K1134" s="45"/>
      <c r="L1134" s="45"/>
      <c r="M1134" s="45"/>
      <c r="N1134" s="45"/>
      <c r="O1134" s="45">
        <v>40.14381006432208</v>
      </c>
      <c r="P1134" s="45">
        <v>7.091779638531371E-4</v>
      </c>
      <c r="Q1134" s="45"/>
      <c r="R1134" s="45"/>
      <c r="S1134" s="45"/>
      <c r="T1134" s="45"/>
      <c r="U1134" s="45"/>
      <c r="V1134" s="45">
        <v>40.14381006432208</v>
      </c>
      <c r="W1134" s="45"/>
      <c r="X1134" s="45"/>
      <c r="Y1134" s="45"/>
      <c r="Z1134" s="45"/>
      <c r="AA1134" s="45"/>
      <c r="AB1134" s="45"/>
      <c r="AC1134" s="45">
        <v>40.14381006432208</v>
      </c>
      <c r="AD1134" s="45">
        <v>87.7905532795646</v>
      </c>
      <c r="AE1134" s="45"/>
      <c r="AF1134" s="45"/>
      <c r="AG1134" s="45"/>
      <c r="AH1134" s="45"/>
      <c r="AI1134" s="45"/>
      <c r="AJ1134" s="45">
        <v>40.14381006432208</v>
      </c>
      <c r="AK1134" s="45">
        <v>0.018</v>
      </c>
      <c r="AL1134" s="45"/>
      <c r="AM1134" s="45"/>
      <c r="AN1134" s="45"/>
      <c r="AO1134" s="23"/>
      <c r="AP1134" s="23"/>
      <c r="AQ1134" s="45">
        <v>40.14381006432208</v>
      </c>
      <c r="AR1134" s="45">
        <v>0.022</v>
      </c>
      <c r="AS1134" s="23"/>
      <c r="AT1134" s="23"/>
      <c r="AU1134" s="23"/>
      <c r="AV1134" s="23"/>
      <c r="AW1134" s="23"/>
      <c r="AX1134" s="45">
        <v>40.14381006432208</v>
      </c>
      <c r="AY1134" s="23"/>
      <c r="AZ1134" s="23"/>
      <c r="BA1134" s="23"/>
      <c r="BB1134" s="23"/>
      <c r="BC1134" s="23"/>
      <c r="BD1134" s="23"/>
      <c r="BE1134" s="45">
        <v>40.14381006432208</v>
      </c>
      <c r="BF1134" s="45"/>
      <c r="BG1134" s="23"/>
      <c r="BH1134" s="23"/>
      <c r="BI1134" s="23"/>
      <c r="BJ1134" s="23"/>
      <c r="BK1134" s="23"/>
      <c r="BL1134" s="45">
        <v>40.14381006432208</v>
      </c>
      <c r="BM1134" s="45">
        <v>0.119</v>
      </c>
      <c r="BN1134" s="23"/>
      <c r="BO1134" s="23"/>
      <c r="BP1134" s="23"/>
      <c r="BQ1134" s="23"/>
      <c r="BR1134" s="23"/>
      <c r="BS1134" s="45">
        <v>40.14381006432208</v>
      </c>
      <c r="BT1134" s="45">
        <v>0.003</v>
      </c>
      <c r="BU1134" s="23"/>
      <c r="BV1134" s="23"/>
      <c r="BW1134" s="23"/>
      <c r="BX1134" s="23"/>
      <c r="BY1134" s="23"/>
      <c r="BZ1134" s="23"/>
      <c r="CA1134" s="23"/>
    </row>
    <row r="1135" ht="15.75" customHeight="1">
      <c r="A1135" s="45">
        <v>40.39372627954069</v>
      </c>
      <c r="B1135" s="46">
        <v>0.065</v>
      </c>
      <c r="C1135" s="45"/>
      <c r="D1135" s="45"/>
      <c r="E1135" s="45"/>
      <c r="F1135" s="45"/>
      <c r="G1135" s="45"/>
      <c r="H1135" s="45">
        <v>40.39372627954069</v>
      </c>
      <c r="I1135" s="46">
        <v>0.153</v>
      </c>
      <c r="J1135" s="45"/>
      <c r="K1135" s="45"/>
      <c r="L1135" s="45"/>
      <c r="M1135" s="45"/>
      <c r="N1135" s="45"/>
      <c r="O1135" s="45">
        <v>40.39372627954069</v>
      </c>
      <c r="P1135" s="45">
        <v>6.747662650949867E-4</v>
      </c>
      <c r="Q1135" s="45"/>
      <c r="R1135" s="45"/>
      <c r="S1135" s="45"/>
      <c r="T1135" s="45"/>
      <c r="U1135" s="45"/>
      <c r="V1135" s="45">
        <v>40.39372627954069</v>
      </c>
      <c r="W1135" s="45">
        <v>0.0014036055917444527</v>
      </c>
      <c r="X1135" s="45"/>
      <c r="Y1135" s="45"/>
      <c r="Z1135" s="45"/>
      <c r="AA1135" s="45"/>
      <c r="AB1135" s="45"/>
      <c r="AC1135" s="45">
        <v>40.39372627954069</v>
      </c>
      <c r="AD1135" s="45">
        <v>126.49819248502422</v>
      </c>
      <c r="AE1135" s="45"/>
      <c r="AF1135" s="45"/>
      <c r="AG1135" s="45"/>
      <c r="AH1135" s="45"/>
      <c r="AI1135" s="45"/>
      <c r="AJ1135" s="45">
        <v>40.39372627954069</v>
      </c>
      <c r="AK1135" s="45">
        <v>0.017</v>
      </c>
      <c r="AL1135" s="45"/>
      <c r="AM1135" s="45"/>
      <c r="AN1135" s="45"/>
      <c r="AO1135" s="23"/>
      <c r="AP1135" s="23"/>
      <c r="AQ1135" s="45">
        <v>40.39372627954069</v>
      </c>
      <c r="AR1135" s="45">
        <v>0.021</v>
      </c>
      <c r="AS1135" s="23"/>
      <c r="AT1135" s="23"/>
      <c r="AU1135" s="23"/>
      <c r="AV1135" s="23"/>
      <c r="AW1135" s="23"/>
      <c r="AX1135" s="45">
        <v>40.39372627954069</v>
      </c>
      <c r="AY1135" s="23"/>
      <c r="AZ1135" s="23"/>
      <c r="BA1135" s="23"/>
      <c r="BB1135" s="23"/>
      <c r="BC1135" s="23"/>
      <c r="BD1135" s="23"/>
      <c r="BE1135" s="45">
        <v>40.39372627954069</v>
      </c>
      <c r="BF1135" s="45"/>
      <c r="BG1135" s="23"/>
      <c r="BH1135" s="23"/>
      <c r="BI1135" s="23"/>
      <c r="BJ1135" s="23"/>
      <c r="BK1135" s="23"/>
      <c r="BL1135" s="45">
        <v>40.39372627954069</v>
      </c>
      <c r="BM1135" s="45">
        <v>0.261</v>
      </c>
      <c r="BN1135" s="23"/>
      <c r="BO1135" s="23"/>
      <c r="BP1135" s="23"/>
      <c r="BQ1135" s="23"/>
      <c r="BR1135" s="23"/>
      <c r="BS1135" s="45">
        <v>40.39372627954069</v>
      </c>
      <c r="BT1135" s="45">
        <v>0.004</v>
      </c>
      <c r="BU1135" s="23"/>
      <c r="BV1135" s="23"/>
      <c r="BW1135" s="23"/>
      <c r="BX1135" s="23"/>
      <c r="BY1135" s="23"/>
      <c r="BZ1135" s="23"/>
      <c r="CA1135" s="23"/>
    </row>
    <row r="1136" ht="15.75" customHeight="1">
      <c r="A1136" s="45">
        <v>41.11703787406561</v>
      </c>
      <c r="B1136" s="46">
        <v>0.062</v>
      </c>
      <c r="C1136" s="45"/>
      <c r="D1136" s="45"/>
      <c r="E1136" s="45"/>
      <c r="F1136" s="45"/>
      <c r="G1136" s="45"/>
      <c r="H1136" s="45">
        <v>41.11703787406561</v>
      </c>
      <c r="I1136" s="46">
        <v>0.143</v>
      </c>
      <c r="J1136" s="45"/>
      <c r="K1136" s="45"/>
      <c r="L1136" s="45"/>
      <c r="M1136" s="45"/>
      <c r="N1136" s="45"/>
      <c r="O1136" s="45">
        <v>41.11703787406561</v>
      </c>
      <c r="P1136" s="45">
        <v>6.816850542529665E-4</v>
      </c>
      <c r="Q1136" s="45"/>
      <c r="R1136" s="45"/>
      <c r="S1136" s="45"/>
      <c r="T1136" s="45"/>
      <c r="U1136" s="45"/>
      <c r="V1136" s="45">
        <v>41.11703787406561</v>
      </c>
      <c r="W1136" s="45">
        <v>0.001278983564072297</v>
      </c>
      <c r="X1136" s="45"/>
      <c r="Y1136" s="45"/>
      <c r="Z1136" s="45"/>
      <c r="AA1136" s="45"/>
      <c r="AB1136" s="45"/>
      <c r="AC1136" s="45">
        <v>41.11703787406561</v>
      </c>
      <c r="AD1136" s="45">
        <v>167.12491417130272</v>
      </c>
      <c r="AE1136" s="45"/>
      <c r="AF1136" s="45"/>
      <c r="AG1136" s="45"/>
      <c r="AH1136" s="45"/>
      <c r="AI1136" s="45"/>
      <c r="AJ1136" s="45">
        <v>41.11703787406561</v>
      </c>
      <c r="AK1136" s="45">
        <v>0.016</v>
      </c>
      <c r="AL1136" s="45"/>
      <c r="AM1136" s="45"/>
      <c r="AN1136" s="45"/>
      <c r="AO1136" s="23"/>
      <c r="AP1136" s="23"/>
      <c r="AQ1136" s="45">
        <v>41.11703787406561</v>
      </c>
      <c r="AR1136" s="45">
        <v>0.02</v>
      </c>
      <c r="AS1136" s="23"/>
      <c r="AT1136" s="23"/>
      <c r="AU1136" s="23"/>
      <c r="AV1136" s="23"/>
      <c r="AW1136" s="23"/>
      <c r="AX1136" s="45">
        <v>41.11703787406561</v>
      </c>
      <c r="AY1136" s="23"/>
      <c r="AZ1136" s="23"/>
      <c r="BA1136" s="23"/>
      <c r="BB1136" s="23"/>
      <c r="BC1136" s="23"/>
      <c r="BD1136" s="23"/>
      <c r="BE1136" s="45">
        <v>41.11703787406561</v>
      </c>
      <c r="BF1136" s="45">
        <v>41.0</v>
      </c>
      <c r="BG1136" s="23"/>
      <c r="BH1136" s="23"/>
      <c r="BI1136" s="23"/>
      <c r="BJ1136" s="23"/>
      <c r="BK1136" s="23"/>
      <c r="BL1136" s="45">
        <v>41.11703787406561</v>
      </c>
      <c r="BM1136" s="45">
        <v>0.34</v>
      </c>
      <c r="BN1136" s="23"/>
      <c r="BO1136" s="23"/>
      <c r="BP1136" s="23"/>
      <c r="BQ1136" s="23"/>
      <c r="BR1136" s="23"/>
      <c r="BS1136" s="45">
        <v>41.11703787406561</v>
      </c>
      <c r="BT1136" s="45">
        <v>0.01</v>
      </c>
      <c r="BU1136" s="23"/>
      <c r="BV1136" s="23"/>
      <c r="BW1136" s="23"/>
      <c r="BX1136" s="23"/>
      <c r="BY1136" s="23"/>
      <c r="BZ1136" s="23"/>
      <c r="CA1136" s="23"/>
    </row>
    <row r="1137" ht="15.75" customHeight="1">
      <c r="A1137" s="45">
        <v>42.091311921167105</v>
      </c>
      <c r="B1137" s="46">
        <v>0.065</v>
      </c>
      <c r="C1137" s="45"/>
      <c r="D1137" s="45"/>
      <c r="E1137" s="45"/>
      <c r="F1137" s="45"/>
      <c r="G1137" s="45"/>
      <c r="H1137" s="45">
        <v>42.091311921167105</v>
      </c>
      <c r="I1137" s="46">
        <v>0.118</v>
      </c>
      <c r="J1137" s="45"/>
      <c r="K1137" s="45"/>
      <c r="L1137" s="45"/>
      <c r="M1137" s="45"/>
      <c r="N1137" s="45"/>
      <c r="O1137" s="45">
        <v>42.091311921167105</v>
      </c>
      <c r="P1137" s="45">
        <v>6.836775549753382E-4</v>
      </c>
      <c r="Q1137" s="45"/>
      <c r="R1137" s="45"/>
      <c r="S1137" s="45"/>
      <c r="T1137" s="45"/>
      <c r="U1137" s="45"/>
      <c r="V1137" s="45">
        <v>42.091311921167105</v>
      </c>
      <c r="W1137" s="45">
        <v>0.0013696771589001317</v>
      </c>
      <c r="X1137" s="45"/>
      <c r="Y1137" s="45"/>
      <c r="Z1137" s="45"/>
      <c r="AA1137" s="45"/>
      <c r="AB1137" s="45"/>
      <c r="AC1137" s="45">
        <v>42.091311921167105</v>
      </c>
      <c r="AD1137" s="45">
        <v>221.9215353122277</v>
      </c>
      <c r="AE1137" s="45"/>
      <c r="AF1137" s="45"/>
      <c r="AG1137" s="45"/>
      <c r="AH1137" s="45"/>
      <c r="AI1137" s="45"/>
      <c r="AJ1137" s="45">
        <v>42.091311921167105</v>
      </c>
      <c r="AK1137" s="45">
        <v>0.015</v>
      </c>
      <c r="AL1137" s="45"/>
      <c r="AM1137" s="45"/>
      <c r="AN1137" s="45"/>
      <c r="AO1137" s="23"/>
      <c r="AP1137" s="23"/>
      <c r="AQ1137" s="45">
        <v>42.091311921167105</v>
      </c>
      <c r="AR1137" s="45">
        <v>0.019</v>
      </c>
      <c r="AS1137" s="23"/>
      <c r="AT1137" s="23"/>
      <c r="AU1137" s="23"/>
      <c r="AV1137" s="23"/>
      <c r="AW1137" s="23"/>
      <c r="AX1137" s="45">
        <v>42.091311921167105</v>
      </c>
      <c r="AY1137" s="23"/>
      <c r="AZ1137" s="23"/>
      <c r="BA1137" s="23"/>
      <c r="BB1137" s="23"/>
      <c r="BC1137" s="23"/>
      <c r="BD1137" s="23"/>
      <c r="BE1137" s="45">
        <v>42.091311921167105</v>
      </c>
      <c r="BF1137" s="45">
        <v>41.0</v>
      </c>
      <c r="BG1137" s="23"/>
      <c r="BH1137" s="23"/>
      <c r="BI1137" s="23"/>
      <c r="BJ1137" s="23"/>
      <c r="BK1137" s="23"/>
      <c r="BL1137" s="45">
        <v>42.091311921167105</v>
      </c>
      <c r="BM1137" s="45">
        <v>0.392</v>
      </c>
      <c r="BN1137" s="23"/>
      <c r="BO1137" s="23"/>
      <c r="BP1137" s="23"/>
      <c r="BQ1137" s="23"/>
      <c r="BR1137" s="23"/>
      <c r="BS1137" s="45">
        <v>42.091311921167105</v>
      </c>
      <c r="BT1137" s="45">
        <v>0.024</v>
      </c>
      <c r="BU1137" s="23"/>
      <c r="BV1137" s="23"/>
      <c r="BW1137" s="23"/>
      <c r="BX1137" s="23"/>
      <c r="BY1137" s="23"/>
      <c r="BZ1137" s="23"/>
      <c r="CA1137" s="23"/>
    </row>
    <row r="1138" ht="15.75" customHeight="1">
      <c r="A1138" s="45">
        <v>42.47810790437073</v>
      </c>
      <c r="B1138" s="46">
        <v>0.063</v>
      </c>
      <c r="C1138" s="45"/>
      <c r="D1138" s="45"/>
      <c r="E1138" s="45"/>
      <c r="F1138" s="45"/>
      <c r="G1138" s="45"/>
      <c r="H1138" s="45">
        <v>42.47810790437073</v>
      </c>
      <c r="I1138" s="46">
        <v>0.131</v>
      </c>
      <c r="J1138" s="45"/>
      <c r="K1138" s="45"/>
      <c r="L1138" s="45"/>
      <c r="M1138" s="45"/>
      <c r="N1138" s="45"/>
      <c r="O1138" s="45">
        <v>42.47810790437073</v>
      </c>
      <c r="P1138" s="45">
        <v>6.766410801664303E-4</v>
      </c>
      <c r="Q1138" s="45"/>
      <c r="R1138" s="45"/>
      <c r="S1138" s="45"/>
      <c r="T1138" s="45"/>
      <c r="U1138" s="45"/>
      <c r="V1138" s="45">
        <v>42.47810790437073</v>
      </c>
      <c r="W1138" s="45">
        <v>0.001355287022792613</v>
      </c>
      <c r="X1138" s="45"/>
      <c r="Y1138" s="45"/>
      <c r="Z1138" s="45"/>
      <c r="AA1138" s="45"/>
      <c r="AB1138" s="45"/>
      <c r="AC1138" s="45">
        <v>42.47810790437073</v>
      </c>
      <c r="AD1138" s="45">
        <v>269.988144579988</v>
      </c>
      <c r="AE1138" s="45"/>
      <c r="AF1138" s="45"/>
      <c r="AG1138" s="45"/>
      <c r="AH1138" s="45"/>
      <c r="AI1138" s="45"/>
      <c r="AJ1138" s="45">
        <v>42.47810790437073</v>
      </c>
      <c r="AK1138" s="45">
        <v>0.014</v>
      </c>
      <c r="AL1138" s="45"/>
      <c r="AM1138" s="45"/>
      <c r="AN1138" s="45"/>
      <c r="AO1138" s="23"/>
      <c r="AP1138" s="23"/>
      <c r="AQ1138" s="45">
        <v>42.47810790437073</v>
      </c>
      <c r="AR1138" s="45">
        <v>0.018</v>
      </c>
      <c r="AS1138" s="23"/>
      <c r="AT1138" s="23"/>
      <c r="AU1138" s="23"/>
      <c r="AV1138" s="23"/>
      <c r="AW1138" s="23"/>
      <c r="AX1138" s="45">
        <v>42.47810790437073</v>
      </c>
      <c r="AY1138" s="23">
        <v>0.582</v>
      </c>
      <c r="AZ1138" s="23"/>
      <c r="BA1138" s="23"/>
      <c r="BB1138" s="23"/>
      <c r="BC1138" s="23"/>
      <c r="BD1138" s="23"/>
      <c r="BE1138" s="45">
        <v>42.47810790437073</v>
      </c>
      <c r="BF1138" s="45">
        <v>41.0</v>
      </c>
      <c r="BG1138" s="23"/>
      <c r="BH1138" s="23"/>
      <c r="BI1138" s="23"/>
      <c r="BJ1138" s="23"/>
      <c r="BK1138" s="23"/>
      <c r="BL1138" s="45">
        <v>42.47810790437073</v>
      </c>
      <c r="BM1138" s="45">
        <v>0.479</v>
      </c>
      <c r="BN1138" s="23"/>
      <c r="BO1138" s="23"/>
      <c r="BP1138" s="23"/>
      <c r="BQ1138" s="23"/>
      <c r="BR1138" s="23"/>
      <c r="BS1138" s="45">
        <v>42.47810790437073</v>
      </c>
      <c r="BT1138" s="45">
        <v>0.06</v>
      </c>
      <c r="BU1138" s="23"/>
      <c r="BV1138" s="23"/>
      <c r="BW1138" s="23"/>
      <c r="BX1138" s="23"/>
      <c r="BY1138" s="23"/>
      <c r="BZ1138" s="23"/>
      <c r="CA1138" s="23"/>
    </row>
    <row r="1139" ht="15.75" customHeight="1">
      <c r="A1139" s="45">
        <v>44.17288718300501</v>
      </c>
      <c r="B1139" s="46">
        <v>0.06</v>
      </c>
      <c r="C1139" s="45"/>
      <c r="D1139" s="45"/>
      <c r="E1139" s="45"/>
      <c r="F1139" s="45"/>
      <c r="G1139" s="45"/>
      <c r="H1139" s="45">
        <v>44.17288718300501</v>
      </c>
      <c r="I1139" s="46">
        <v>0.129</v>
      </c>
      <c r="J1139" s="45"/>
      <c r="K1139" s="45"/>
      <c r="L1139" s="45"/>
      <c r="M1139" s="45"/>
      <c r="N1139" s="45"/>
      <c r="O1139" s="45">
        <v>44.17288718300501</v>
      </c>
      <c r="P1139" s="45"/>
      <c r="Q1139" s="45"/>
      <c r="R1139" s="45"/>
      <c r="S1139" s="45"/>
      <c r="T1139" s="45"/>
      <c r="U1139" s="45"/>
      <c r="V1139" s="45">
        <v>44.17288718300501</v>
      </c>
      <c r="W1139" s="45"/>
      <c r="X1139" s="45"/>
      <c r="Y1139" s="45"/>
      <c r="Z1139" s="45"/>
      <c r="AA1139" s="45"/>
      <c r="AB1139" s="45"/>
      <c r="AC1139" s="45">
        <v>44.17288718300501</v>
      </c>
      <c r="AD1139" s="45">
        <v>333.2178806938479</v>
      </c>
      <c r="AE1139" s="45"/>
      <c r="AF1139" s="45"/>
      <c r="AG1139" s="45"/>
      <c r="AH1139" s="45"/>
      <c r="AI1139" s="45"/>
      <c r="AJ1139" s="45">
        <v>44.17288718300501</v>
      </c>
      <c r="AK1139" s="45">
        <v>0.014</v>
      </c>
      <c r="AL1139" s="45"/>
      <c r="AM1139" s="45"/>
      <c r="AN1139" s="45"/>
      <c r="AO1139" s="23"/>
      <c r="AP1139" s="23"/>
      <c r="AQ1139" s="45">
        <v>44.17288718300501</v>
      </c>
      <c r="AR1139" s="45">
        <v>0.017</v>
      </c>
      <c r="AS1139" s="23"/>
      <c r="AT1139" s="23"/>
      <c r="AU1139" s="23"/>
      <c r="AV1139" s="23"/>
      <c r="AW1139" s="23"/>
      <c r="AX1139" s="45">
        <v>44.17288718300501</v>
      </c>
      <c r="AY1139" s="23">
        <v>0.565</v>
      </c>
      <c r="AZ1139" s="23"/>
      <c r="BA1139" s="23"/>
      <c r="BB1139" s="23"/>
      <c r="BC1139" s="23"/>
      <c r="BD1139" s="23"/>
      <c r="BE1139" s="45">
        <v>44.17288718300501</v>
      </c>
      <c r="BF1139" s="45">
        <v>39.0</v>
      </c>
      <c r="BG1139" s="23"/>
      <c r="BH1139" s="23"/>
      <c r="BI1139" s="23"/>
      <c r="BJ1139" s="23"/>
      <c r="BK1139" s="23"/>
      <c r="BL1139" s="45">
        <v>44.17288718300501</v>
      </c>
      <c r="BM1139" s="45">
        <v>0.601</v>
      </c>
      <c r="BN1139" s="23"/>
      <c r="BO1139" s="23"/>
      <c r="BP1139" s="23"/>
      <c r="BQ1139" s="23"/>
      <c r="BR1139" s="23"/>
      <c r="BS1139" s="45">
        <v>44.17288718300501</v>
      </c>
      <c r="BT1139" s="45">
        <v>0.096</v>
      </c>
      <c r="BU1139" s="23"/>
      <c r="BV1139" s="23"/>
      <c r="BW1139" s="23"/>
      <c r="BX1139" s="23"/>
      <c r="BY1139" s="23"/>
      <c r="BZ1139" s="23"/>
      <c r="CA1139" s="23"/>
    </row>
    <row r="1140" ht="15.75" customHeight="1">
      <c r="A1140" s="45">
        <v>45.919743750170014</v>
      </c>
      <c r="B1140" s="46">
        <v>0.064</v>
      </c>
      <c r="C1140" s="45"/>
      <c r="D1140" s="45"/>
      <c r="E1140" s="45"/>
      <c r="F1140" s="45"/>
      <c r="G1140" s="45"/>
      <c r="H1140" s="45">
        <v>45.919743750170014</v>
      </c>
      <c r="I1140" s="46">
        <v>0.141</v>
      </c>
      <c r="J1140" s="45"/>
      <c r="K1140" s="45"/>
      <c r="L1140" s="45"/>
      <c r="M1140" s="45"/>
      <c r="N1140" s="45"/>
      <c r="O1140" s="45">
        <v>45.919743750170014</v>
      </c>
      <c r="P1140" s="45"/>
      <c r="Q1140" s="45"/>
      <c r="R1140" s="45"/>
      <c r="S1140" s="45"/>
      <c r="T1140" s="45"/>
      <c r="U1140" s="45"/>
      <c r="V1140" s="45">
        <v>45.919743750170014</v>
      </c>
      <c r="W1140" s="45"/>
      <c r="X1140" s="45"/>
      <c r="Y1140" s="45"/>
      <c r="Z1140" s="45"/>
      <c r="AA1140" s="45"/>
      <c r="AB1140" s="45"/>
      <c r="AC1140" s="45">
        <v>45.919743750170014</v>
      </c>
      <c r="AD1140" s="45">
        <v>452.58562063055956</v>
      </c>
      <c r="AE1140" s="45"/>
      <c r="AF1140" s="45"/>
      <c r="AG1140" s="45"/>
      <c r="AH1140" s="45"/>
      <c r="AI1140" s="45"/>
      <c r="AJ1140" s="45">
        <v>45.919743750170014</v>
      </c>
      <c r="AK1140" s="45">
        <v>0.013</v>
      </c>
      <c r="AL1140" s="45"/>
      <c r="AM1140" s="45"/>
      <c r="AN1140" s="45"/>
      <c r="AO1140" s="23"/>
      <c r="AP1140" s="23"/>
      <c r="AQ1140" s="45">
        <v>45.919743750170014</v>
      </c>
      <c r="AR1140" s="45">
        <v>0.017</v>
      </c>
      <c r="AS1140" s="23"/>
      <c r="AT1140" s="23"/>
      <c r="AU1140" s="23"/>
      <c r="AV1140" s="23"/>
      <c r="AW1140" s="23"/>
      <c r="AX1140" s="45">
        <v>45.919743750170014</v>
      </c>
      <c r="AY1140" s="23">
        <v>0.459</v>
      </c>
      <c r="AZ1140" s="23"/>
      <c r="BA1140" s="23"/>
      <c r="BB1140" s="23"/>
      <c r="BC1140" s="23"/>
      <c r="BD1140" s="23"/>
      <c r="BE1140" s="45">
        <v>45.919743750170014</v>
      </c>
      <c r="BF1140" s="45">
        <v>36.0</v>
      </c>
      <c r="BG1140" s="23"/>
      <c r="BH1140" s="23"/>
      <c r="BI1140" s="23"/>
      <c r="BJ1140" s="23"/>
      <c r="BK1140" s="23"/>
      <c r="BL1140" s="45">
        <v>45.919743750170014</v>
      </c>
      <c r="BM1140" s="45">
        <v>0.734</v>
      </c>
      <c r="BN1140" s="23"/>
      <c r="BO1140" s="23"/>
      <c r="BP1140" s="23"/>
      <c r="BQ1140" s="23"/>
      <c r="BR1140" s="23"/>
      <c r="BS1140" s="45">
        <v>45.919743750170014</v>
      </c>
      <c r="BT1140" s="45">
        <v>0.15</v>
      </c>
      <c r="BU1140" s="23"/>
      <c r="BV1140" s="23"/>
      <c r="BW1140" s="23"/>
      <c r="BX1140" s="23"/>
      <c r="BY1140" s="23"/>
      <c r="BZ1140" s="23"/>
      <c r="CA1140" s="23"/>
    </row>
    <row r="1141" ht="15.75" customHeight="1">
      <c r="A1141" s="45">
        <v>46.41343299826716</v>
      </c>
      <c r="B1141" s="46">
        <v>0.061</v>
      </c>
      <c r="C1141" s="45"/>
      <c r="D1141" s="45"/>
      <c r="E1141" s="45"/>
      <c r="F1141" s="45"/>
      <c r="G1141" s="45"/>
      <c r="H1141" s="45">
        <v>46.41343299826716</v>
      </c>
      <c r="I1141" s="46">
        <v>0.13</v>
      </c>
      <c r="J1141" s="45"/>
      <c r="K1141" s="45"/>
      <c r="L1141" s="45"/>
      <c r="M1141" s="45"/>
      <c r="N1141" s="45"/>
      <c r="O1141" s="45">
        <v>46.41343299826716</v>
      </c>
      <c r="P1141" s="45">
        <v>6.784411920925893E-4</v>
      </c>
      <c r="Q1141" s="45"/>
      <c r="R1141" s="45"/>
      <c r="S1141" s="45"/>
      <c r="T1141" s="45"/>
      <c r="U1141" s="45"/>
      <c r="V1141" s="45">
        <v>46.41343299826716</v>
      </c>
      <c r="W1141" s="45">
        <v>0.0014743048982012038</v>
      </c>
      <c r="X1141" s="45"/>
      <c r="Y1141" s="45"/>
      <c r="Z1141" s="45"/>
      <c r="AA1141" s="45"/>
      <c r="AB1141" s="45"/>
      <c r="AC1141" s="45">
        <v>46.41343299826716</v>
      </c>
      <c r="AD1141" s="45">
        <v>564.4520849191381</v>
      </c>
      <c r="AE1141" s="45"/>
      <c r="AF1141" s="45"/>
      <c r="AG1141" s="45"/>
      <c r="AH1141" s="45"/>
      <c r="AI1141" s="45"/>
      <c r="AJ1141" s="45">
        <v>46.41343299826716</v>
      </c>
      <c r="AK1141" s="45">
        <v>0.013</v>
      </c>
      <c r="AL1141" s="45"/>
      <c r="AM1141" s="45"/>
      <c r="AN1141" s="45"/>
      <c r="AO1141" s="23"/>
      <c r="AP1141" s="23"/>
      <c r="AQ1141" s="45">
        <v>46.41343299826716</v>
      </c>
      <c r="AR1141" s="45">
        <v>0.016</v>
      </c>
      <c r="AS1141" s="23"/>
      <c r="AT1141" s="23"/>
      <c r="AU1141" s="23"/>
      <c r="AV1141" s="23"/>
      <c r="AW1141" s="23"/>
      <c r="AX1141" s="45">
        <v>46.41343299826716</v>
      </c>
      <c r="AY1141" s="23">
        <v>0.462</v>
      </c>
      <c r="AZ1141" s="23"/>
      <c r="BA1141" s="23"/>
      <c r="BB1141" s="23"/>
      <c r="BC1141" s="23"/>
      <c r="BD1141" s="23"/>
      <c r="BE1141" s="45">
        <v>46.41343299826716</v>
      </c>
      <c r="BF1141" s="45">
        <v>9.0</v>
      </c>
      <c r="BG1141" s="23"/>
      <c r="BH1141" s="23"/>
      <c r="BI1141" s="23"/>
      <c r="BJ1141" s="23"/>
      <c r="BK1141" s="23"/>
      <c r="BL1141" s="45">
        <v>46.41343299826716</v>
      </c>
      <c r="BM1141" s="45">
        <v>0.589</v>
      </c>
      <c r="BN1141" s="23"/>
      <c r="BO1141" s="23"/>
      <c r="BP1141" s="23"/>
      <c r="BQ1141" s="23"/>
      <c r="BR1141" s="23"/>
      <c r="BS1141" s="45">
        <v>46.41343299826716</v>
      </c>
      <c r="BT1141" s="45">
        <v>0.239</v>
      </c>
      <c r="BU1141" s="23"/>
      <c r="BV1141" s="23"/>
      <c r="BW1141" s="23"/>
      <c r="BX1141" s="23"/>
      <c r="BY1141" s="23"/>
      <c r="BZ1141" s="23"/>
      <c r="CA1141" s="23"/>
    </row>
    <row r="1142" ht="15.75" customHeight="1">
      <c r="A1142" s="45">
        <v>47.691529981420125</v>
      </c>
      <c r="B1142" s="46">
        <v>0.06</v>
      </c>
      <c r="C1142" s="45"/>
      <c r="D1142" s="45"/>
      <c r="E1142" s="45"/>
      <c r="F1142" s="45"/>
      <c r="G1142" s="45"/>
      <c r="H1142" s="45">
        <v>47.691529981420125</v>
      </c>
      <c r="I1142" s="46">
        <v>0.127</v>
      </c>
      <c r="J1142" s="45"/>
      <c r="K1142" s="45"/>
      <c r="L1142" s="45"/>
      <c r="M1142" s="45"/>
      <c r="N1142" s="45"/>
      <c r="O1142" s="45">
        <v>47.691529981420125</v>
      </c>
      <c r="P1142" s="45">
        <v>7.169843112876837E-4</v>
      </c>
      <c r="Q1142" s="45"/>
      <c r="R1142" s="45"/>
      <c r="S1142" s="45"/>
      <c r="T1142" s="45"/>
      <c r="U1142" s="45"/>
      <c r="V1142" s="45">
        <v>47.691529981420125</v>
      </c>
      <c r="W1142" s="45">
        <v>0.0013400117810091381</v>
      </c>
      <c r="X1142" s="45"/>
      <c r="Y1142" s="45"/>
      <c r="Z1142" s="45"/>
      <c r="AA1142" s="45"/>
      <c r="AB1142" s="45"/>
      <c r="AC1142" s="45">
        <v>47.691529981420125</v>
      </c>
      <c r="AD1142" s="45">
        <v>586.9702316296173</v>
      </c>
      <c r="AE1142" s="45"/>
      <c r="AF1142" s="45"/>
      <c r="AG1142" s="45"/>
      <c r="AH1142" s="45"/>
      <c r="AI1142" s="45"/>
      <c r="AJ1142" s="45">
        <v>47.691529981420125</v>
      </c>
      <c r="AK1142" s="45">
        <v>0.013</v>
      </c>
      <c r="AL1142" s="45"/>
      <c r="AM1142" s="45"/>
      <c r="AN1142" s="45"/>
      <c r="AO1142" s="23"/>
      <c r="AP1142" s="23"/>
      <c r="AQ1142" s="45">
        <v>47.691529981420125</v>
      </c>
      <c r="AR1142" s="45">
        <v>0.015</v>
      </c>
      <c r="AS1142" s="23"/>
      <c r="AT1142" s="23"/>
      <c r="AU1142" s="23"/>
      <c r="AV1142" s="23"/>
      <c r="AW1142" s="23"/>
      <c r="AX1142" s="45">
        <v>47.691529981420125</v>
      </c>
      <c r="AY1142" s="23">
        <v>0.37</v>
      </c>
      <c r="AZ1142" s="23"/>
      <c r="BA1142" s="23"/>
      <c r="BB1142" s="23"/>
      <c r="BC1142" s="23"/>
      <c r="BD1142" s="23"/>
      <c r="BE1142" s="45">
        <v>47.691529981420125</v>
      </c>
      <c r="BF1142" s="45">
        <v>6.0</v>
      </c>
      <c r="BG1142" s="23"/>
      <c r="BH1142" s="23"/>
      <c r="BI1142" s="23"/>
      <c r="BJ1142" s="23"/>
      <c r="BK1142" s="23"/>
      <c r="BL1142" s="45">
        <v>47.691529981420125</v>
      </c>
      <c r="BM1142" s="45">
        <v>0.782</v>
      </c>
      <c r="BN1142" s="23"/>
      <c r="BO1142" s="23"/>
      <c r="BP1142" s="23"/>
      <c r="BQ1142" s="23"/>
      <c r="BR1142" s="23"/>
      <c r="BS1142" s="45">
        <v>47.691529981420125</v>
      </c>
      <c r="BT1142" s="45">
        <v>0.412</v>
      </c>
      <c r="BU1142" s="23"/>
      <c r="BV1142" s="23"/>
      <c r="BW1142" s="23"/>
      <c r="BX1142" s="23"/>
      <c r="BY1142" s="23"/>
      <c r="BZ1142" s="23"/>
      <c r="CA1142" s="23"/>
    </row>
    <row r="1143" ht="15.75" customHeight="1">
      <c r="A1143" s="45">
        <v>50.18146319162186</v>
      </c>
      <c r="B1143" s="46">
        <v>0.055</v>
      </c>
      <c r="C1143" s="45"/>
      <c r="D1143" s="45"/>
      <c r="E1143" s="45"/>
      <c r="F1143" s="45"/>
      <c r="G1143" s="45"/>
      <c r="H1143" s="45">
        <v>50.18146319162186</v>
      </c>
      <c r="I1143" s="46">
        <v>0.128</v>
      </c>
      <c r="J1143" s="45"/>
      <c r="K1143" s="45"/>
      <c r="L1143" s="45"/>
      <c r="M1143" s="45"/>
      <c r="N1143" s="45"/>
      <c r="O1143" s="45">
        <v>50.18146319162186</v>
      </c>
      <c r="P1143" s="45"/>
      <c r="Q1143" s="45"/>
      <c r="R1143" s="45"/>
      <c r="S1143" s="45"/>
      <c r="T1143" s="45"/>
      <c r="U1143" s="45"/>
      <c r="V1143" s="45">
        <v>50.18146319162186</v>
      </c>
      <c r="W1143" s="45"/>
      <c r="X1143" s="45"/>
      <c r="Y1143" s="45"/>
      <c r="Z1143" s="45"/>
      <c r="AA1143" s="45"/>
      <c r="AB1143" s="45"/>
      <c r="AC1143" s="45">
        <v>50.18146319162186</v>
      </c>
      <c r="AD1143" s="45">
        <v>508.9837023698547</v>
      </c>
      <c r="AE1143" s="45"/>
      <c r="AF1143" s="45"/>
      <c r="AG1143" s="45"/>
      <c r="AH1143" s="45"/>
      <c r="AI1143" s="45"/>
      <c r="AJ1143" s="45">
        <v>50.18146319162186</v>
      </c>
      <c r="AK1143" s="45">
        <v>0.013</v>
      </c>
      <c r="AL1143" s="45"/>
      <c r="AM1143" s="45"/>
      <c r="AN1143" s="45"/>
      <c r="AO1143" s="23"/>
      <c r="AP1143" s="23"/>
      <c r="AQ1143" s="45">
        <v>50.18146319162186</v>
      </c>
      <c r="AR1143" s="45">
        <v>0.015</v>
      </c>
      <c r="AS1143" s="23"/>
      <c r="AT1143" s="23"/>
      <c r="AU1143" s="23"/>
      <c r="AV1143" s="23"/>
      <c r="AW1143" s="23"/>
      <c r="AX1143" s="45">
        <v>50.18146319162186</v>
      </c>
      <c r="AY1143" s="23">
        <v>0.331</v>
      </c>
      <c r="AZ1143" s="23"/>
      <c r="BA1143" s="23"/>
      <c r="BB1143" s="23"/>
      <c r="BC1143" s="23"/>
      <c r="BD1143" s="23"/>
      <c r="BE1143" s="45">
        <v>50.18146319162186</v>
      </c>
      <c r="BF1143" s="45">
        <v>6.0</v>
      </c>
      <c r="BG1143" s="23"/>
      <c r="BH1143" s="23"/>
      <c r="BI1143" s="23"/>
      <c r="BJ1143" s="23"/>
      <c r="BK1143" s="23"/>
      <c r="BL1143" s="45">
        <v>50.18146319162186</v>
      </c>
      <c r="BM1143" s="45">
        <v>0.855</v>
      </c>
      <c r="BN1143" s="23"/>
      <c r="BO1143" s="23"/>
      <c r="BP1143" s="23"/>
      <c r="BQ1143" s="23"/>
      <c r="BR1143" s="23"/>
      <c r="BS1143" s="45">
        <v>50.18146319162186</v>
      </c>
      <c r="BT1143" s="45">
        <v>0.45</v>
      </c>
      <c r="BU1143" s="23"/>
      <c r="BV1143" s="23"/>
      <c r="BW1143" s="23"/>
      <c r="BX1143" s="23"/>
      <c r="BY1143" s="23"/>
      <c r="BZ1143" s="23"/>
      <c r="CA1143" s="23"/>
    </row>
    <row r="1144" ht="15.75" customHeight="1">
      <c r="A1144" s="45">
        <v>50.986947472146305</v>
      </c>
      <c r="B1144" s="46">
        <v>0.06</v>
      </c>
      <c r="C1144" s="45"/>
      <c r="D1144" s="45"/>
      <c r="E1144" s="45"/>
      <c r="F1144" s="45"/>
      <c r="G1144" s="45"/>
      <c r="H1144" s="45">
        <v>50.986947472146305</v>
      </c>
      <c r="I1144" s="46">
        <v>0.124</v>
      </c>
      <c r="J1144" s="45"/>
      <c r="K1144" s="45"/>
      <c r="L1144" s="45"/>
      <c r="M1144" s="45"/>
      <c r="N1144" s="45"/>
      <c r="O1144" s="45">
        <v>50.986947472146305</v>
      </c>
      <c r="P1144" s="45">
        <v>7.676710126789421E-4</v>
      </c>
      <c r="Q1144" s="45"/>
      <c r="R1144" s="45"/>
      <c r="S1144" s="45"/>
      <c r="T1144" s="45"/>
      <c r="U1144" s="45"/>
      <c r="V1144" s="45">
        <v>50.986947472146305</v>
      </c>
      <c r="W1144" s="45">
        <v>0.0014724297600462583</v>
      </c>
      <c r="X1144" s="45"/>
      <c r="Y1144" s="45"/>
      <c r="Z1144" s="45"/>
      <c r="AA1144" s="45"/>
      <c r="AB1144" s="45"/>
      <c r="AC1144" s="45">
        <v>50.986947472146305</v>
      </c>
      <c r="AD1144" s="45">
        <v>593.0718044545418</v>
      </c>
      <c r="AE1144" s="45"/>
      <c r="AF1144" s="45"/>
      <c r="AG1144" s="45"/>
      <c r="AH1144" s="45"/>
      <c r="AI1144" s="45"/>
      <c r="AJ1144" s="45">
        <v>50.986947472146305</v>
      </c>
      <c r="AK1144" s="45">
        <v>0.013</v>
      </c>
      <c r="AL1144" s="45"/>
      <c r="AM1144" s="45"/>
      <c r="AN1144" s="45"/>
      <c r="AO1144" s="23"/>
      <c r="AP1144" s="23"/>
      <c r="AQ1144" s="45">
        <v>50.986947472146305</v>
      </c>
      <c r="AR1144" s="45">
        <v>0.014</v>
      </c>
      <c r="AS1144" s="23"/>
      <c r="AT1144" s="23"/>
      <c r="AU1144" s="23"/>
      <c r="AV1144" s="23"/>
      <c r="AW1144" s="23"/>
      <c r="AX1144" s="45">
        <v>50.986947472146305</v>
      </c>
      <c r="AY1144" s="23">
        <v>0.315</v>
      </c>
      <c r="AZ1144" s="23"/>
      <c r="BA1144" s="23"/>
      <c r="BB1144" s="23"/>
      <c r="BC1144" s="23"/>
      <c r="BD1144" s="23"/>
      <c r="BE1144" s="45">
        <v>50.986947472146305</v>
      </c>
      <c r="BF1144" s="45">
        <v>6.0</v>
      </c>
      <c r="BG1144" s="23"/>
      <c r="BH1144" s="23"/>
      <c r="BI1144" s="23"/>
      <c r="BJ1144" s="23"/>
      <c r="BK1144" s="23"/>
      <c r="BL1144" s="45">
        <v>50.986947472146305</v>
      </c>
      <c r="BM1144" s="45">
        <v>0.983</v>
      </c>
      <c r="BN1144" s="23"/>
      <c r="BO1144" s="23"/>
      <c r="BP1144" s="23"/>
      <c r="BQ1144" s="23"/>
      <c r="BR1144" s="23"/>
      <c r="BS1144" s="45">
        <v>50.986947472146305</v>
      </c>
      <c r="BT1144" s="45">
        <v>0.49</v>
      </c>
      <c r="BU1144" s="23"/>
      <c r="BV1144" s="23"/>
      <c r="BW1144" s="23"/>
      <c r="BX1144" s="23"/>
      <c r="BY1144" s="23"/>
      <c r="BZ1144" s="23"/>
      <c r="CA1144" s="23"/>
    </row>
    <row r="1145" ht="15.75" customHeight="1">
      <c r="A1145" s="45">
        <v>53.44613358908455</v>
      </c>
      <c r="B1145" s="46">
        <v>0.06</v>
      </c>
      <c r="C1145" s="45"/>
      <c r="D1145" s="45"/>
      <c r="E1145" s="45"/>
      <c r="F1145" s="45"/>
      <c r="G1145" s="45"/>
      <c r="H1145" s="45">
        <v>53.44613358908455</v>
      </c>
      <c r="I1145" s="46">
        <v>0.109</v>
      </c>
      <c r="J1145" s="45"/>
      <c r="K1145" s="45"/>
      <c r="L1145" s="45"/>
      <c r="M1145" s="45"/>
      <c r="N1145" s="45"/>
      <c r="O1145" s="45">
        <v>53.44613358908455</v>
      </c>
      <c r="P1145" s="45">
        <v>7.049339307365828E-4</v>
      </c>
      <c r="Q1145" s="45"/>
      <c r="R1145" s="45"/>
      <c r="S1145" s="45"/>
      <c r="T1145" s="45"/>
      <c r="U1145" s="45"/>
      <c r="V1145" s="45">
        <v>53.44613358908455</v>
      </c>
      <c r="W1145" s="45">
        <v>0.00133883907554072</v>
      </c>
      <c r="X1145" s="45"/>
      <c r="Y1145" s="45"/>
      <c r="Z1145" s="45"/>
      <c r="AA1145" s="45"/>
      <c r="AB1145" s="45"/>
      <c r="AC1145" s="45">
        <v>53.44613358908455</v>
      </c>
      <c r="AD1145" s="45">
        <v>490.4198586491467</v>
      </c>
      <c r="AE1145" s="45"/>
      <c r="AF1145" s="45"/>
      <c r="AG1145" s="45"/>
      <c r="AH1145" s="45"/>
      <c r="AI1145" s="45"/>
      <c r="AJ1145" s="45">
        <v>53.44613358908455</v>
      </c>
      <c r="AK1145" s="45">
        <v>0.013</v>
      </c>
      <c r="AL1145" s="45"/>
      <c r="AM1145" s="45"/>
      <c r="AN1145" s="45"/>
      <c r="AO1145" s="23"/>
      <c r="AP1145" s="23"/>
      <c r="AQ1145" s="45">
        <v>53.44613358908455</v>
      </c>
      <c r="AR1145" s="45">
        <v>0.014</v>
      </c>
      <c r="AS1145" s="23"/>
      <c r="AT1145" s="23"/>
      <c r="AU1145" s="23"/>
      <c r="AV1145" s="23"/>
      <c r="AW1145" s="23"/>
      <c r="AX1145" s="45">
        <v>53.44613358908455</v>
      </c>
      <c r="AY1145" s="23">
        <v>0.32</v>
      </c>
      <c r="AZ1145" s="23"/>
      <c r="BA1145" s="23"/>
      <c r="BB1145" s="23"/>
      <c r="BC1145" s="23"/>
      <c r="BD1145" s="23"/>
      <c r="BE1145" s="45">
        <v>53.44613358908455</v>
      </c>
      <c r="BF1145" s="45">
        <v>5.0</v>
      </c>
      <c r="BG1145" s="23"/>
      <c r="BH1145" s="23"/>
      <c r="BI1145" s="23"/>
      <c r="BJ1145" s="23"/>
      <c r="BK1145" s="23"/>
      <c r="BL1145" s="45">
        <v>53.44613358908455</v>
      </c>
      <c r="BM1145" s="45">
        <v>1.107</v>
      </c>
      <c r="BN1145" s="23"/>
      <c r="BO1145" s="23"/>
      <c r="BP1145" s="23"/>
      <c r="BQ1145" s="23"/>
      <c r="BR1145" s="23"/>
      <c r="BS1145" s="45">
        <v>53.44613358908455</v>
      </c>
      <c r="BT1145" s="45">
        <v>0.547</v>
      </c>
      <c r="BU1145" s="23"/>
      <c r="BV1145" s="23"/>
      <c r="BW1145" s="23"/>
      <c r="BX1145" s="23"/>
      <c r="BY1145" s="23"/>
      <c r="BZ1145" s="23"/>
      <c r="CA1145" s="23"/>
    </row>
    <row r="1146" ht="15.75" customHeight="1">
      <c r="A1146" s="45">
        <v>3674.1998970588234</v>
      </c>
      <c r="B1146" s="46">
        <v>0.062</v>
      </c>
      <c r="C1146" s="45"/>
      <c r="D1146" s="45"/>
      <c r="E1146" s="45"/>
      <c r="F1146" s="45"/>
      <c r="G1146" s="45"/>
      <c r="H1146" s="45">
        <v>3674.1998970588234</v>
      </c>
      <c r="I1146" s="46"/>
      <c r="J1146" s="45"/>
      <c r="K1146" s="45"/>
      <c r="L1146" s="45"/>
      <c r="M1146" s="45"/>
      <c r="N1146" s="45"/>
      <c r="O1146" s="45">
        <v>3674.1998970588234</v>
      </c>
      <c r="P1146" s="45"/>
      <c r="Q1146" s="45"/>
      <c r="R1146" s="45"/>
      <c r="S1146" s="45"/>
      <c r="T1146" s="45"/>
      <c r="U1146" s="45"/>
      <c r="V1146" s="45">
        <v>3674.1998970588234</v>
      </c>
      <c r="W1146" s="45"/>
      <c r="X1146" s="45"/>
      <c r="Y1146" s="45"/>
      <c r="Z1146" s="45"/>
      <c r="AA1146" s="45"/>
      <c r="AB1146" s="45"/>
      <c r="AC1146" s="45">
        <v>3674.1998970588234</v>
      </c>
      <c r="AD1146" s="45"/>
      <c r="AE1146" s="45"/>
      <c r="AF1146" s="45"/>
      <c r="AG1146" s="45"/>
      <c r="AH1146" s="45"/>
      <c r="AI1146" s="45"/>
      <c r="AJ1146" s="45">
        <v>3674.1998970588234</v>
      </c>
      <c r="AK1146" s="45">
        <v>0.012</v>
      </c>
      <c r="AL1146" s="45"/>
      <c r="AM1146" s="45"/>
      <c r="AN1146" s="45"/>
      <c r="AO1146" s="23"/>
      <c r="AP1146" s="23"/>
      <c r="AQ1146" s="45">
        <v>3674.1998970588234</v>
      </c>
      <c r="AR1146" s="45">
        <v>0.004</v>
      </c>
      <c r="AS1146" s="23"/>
      <c r="AT1146" s="23"/>
      <c r="AU1146" s="23"/>
      <c r="AV1146" s="23"/>
      <c r="AW1146" s="23"/>
      <c r="AX1146" s="45">
        <v>3674.1998970588234</v>
      </c>
      <c r="AY1146" s="23"/>
      <c r="AZ1146" s="23"/>
      <c r="BA1146" s="23"/>
      <c r="BB1146" s="23"/>
      <c r="BC1146" s="23"/>
      <c r="BD1146" s="23"/>
      <c r="BE1146" s="45">
        <v>3674.1998970588234</v>
      </c>
      <c r="BF1146" s="45"/>
      <c r="BG1146" s="23"/>
      <c r="BH1146" s="23"/>
      <c r="BI1146" s="23"/>
      <c r="BJ1146" s="23"/>
      <c r="BK1146" s="23"/>
      <c r="BL1146" s="45">
        <v>3674.1998970588234</v>
      </c>
      <c r="BM1146" s="45">
        <v>0.433</v>
      </c>
      <c r="BN1146" s="23"/>
      <c r="BO1146" s="23"/>
      <c r="BP1146" s="23"/>
      <c r="BQ1146" s="23"/>
      <c r="BR1146" s="23"/>
      <c r="BS1146" s="45">
        <v>3674.1998970588234</v>
      </c>
      <c r="BT1146" s="45"/>
      <c r="BU1146" s="23"/>
      <c r="BV1146" s="23"/>
      <c r="BW1146" s="23"/>
      <c r="BX1146" s="23"/>
      <c r="BY1146" s="23"/>
      <c r="BZ1146" s="23"/>
      <c r="CA1146" s="23"/>
    </row>
    <row r="1147" ht="15.75" customHeight="1">
      <c r="A1147" s="45">
        <v>3505.94537891372</v>
      </c>
      <c r="B1147" s="46">
        <v>0.056</v>
      </c>
      <c r="C1147" s="45"/>
      <c r="D1147" s="45"/>
      <c r="E1147" s="45"/>
      <c r="F1147" s="45"/>
      <c r="G1147" s="45"/>
      <c r="H1147" s="45">
        <v>3505.94537891372</v>
      </c>
      <c r="I1147" s="46"/>
      <c r="J1147" s="45"/>
      <c r="K1147" s="45"/>
      <c r="L1147" s="45"/>
      <c r="M1147" s="45"/>
      <c r="N1147" s="45"/>
      <c r="O1147" s="45">
        <v>3505.94537891372</v>
      </c>
      <c r="P1147" s="45"/>
      <c r="Q1147" s="45"/>
      <c r="R1147" s="45"/>
      <c r="S1147" s="45"/>
      <c r="T1147" s="45"/>
      <c r="U1147" s="45"/>
      <c r="V1147" s="45">
        <v>3505.94537891372</v>
      </c>
      <c r="W1147" s="45">
        <v>0.007216739485475789</v>
      </c>
      <c r="X1147" s="45"/>
      <c r="Y1147" s="45"/>
      <c r="Z1147" s="45"/>
      <c r="AA1147" s="45"/>
      <c r="AB1147" s="45"/>
      <c r="AC1147" s="45">
        <v>3505.94537891372</v>
      </c>
      <c r="AD1147" s="45"/>
      <c r="AE1147" s="45"/>
      <c r="AF1147" s="45"/>
      <c r="AG1147" s="45"/>
      <c r="AH1147" s="45"/>
      <c r="AI1147" s="45"/>
      <c r="AJ1147" s="45">
        <v>3505.94537891372</v>
      </c>
      <c r="AK1147" s="45">
        <v>0.011</v>
      </c>
      <c r="AL1147" s="45"/>
      <c r="AM1147" s="45"/>
      <c r="AN1147" s="45"/>
      <c r="AO1147" s="23"/>
      <c r="AP1147" s="23"/>
      <c r="AQ1147" s="45">
        <v>3505.94537891372</v>
      </c>
      <c r="AR1147" s="45">
        <v>0.004</v>
      </c>
      <c r="AS1147" s="23"/>
      <c r="AT1147" s="23"/>
      <c r="AU1147" s="23"/>
      <c r="AV1147" s="23"/>
      <c r="AW1147" s="23"/>
      <c r="AX1147" s="45">
        <v>3505.94537891372</v>
      </c>
      <c r="AY1147" s="23"/>
      <c r="AZ1147" s="23"/>
      <c r="BA1147" s="23"/>
      <c r="BB1147" s="23"/>
      <c r="BC1147" s="23"/>
      <c r="BD1147" s="23"/>
      <c r="BE1147" s="45">
        <v>3505.94537891372</v>
      </c>
      <c r="BF1147" s="45"/>
      <c r="BG1147" s="23"/>
      <c r="BH1147" s="23"/>
      <c r="BI1147" s="23"/>
      <c r="BJ1147" s="23"/>
      <c r="BK1147" s="23"/>
      <c r="BL1147" s="45">
        <v>3505.94537891372</v>
      </c>
      <c r="BM1147" s="45">
        <v>0.458</v>
      </c>
      <c r="BN1147" s="23"/>
      <c r="BO1147" s="23"/>
      <c r="BP1147" s="23"/>
      <c r="BQ1147" s="23"/>
      <c r="BR1147" s="23"/>
      <c r="BS1147" s="45">
        <v>3505.94537891372</v>
      </c>
      <c r="BT1147" s="45">
        <v>0.113</v>
      </c>
      <c r="BU1147" s="23"/>
      <c r="BV1147" s="23"/>
      <c r="BW1147" s="23"/>
      <c r="BX1147" s="23"/>
      <c r="BY1147" s="23"/>
      <c r="BZ1147" s="23"/>
      <c r="CA1147" s="23"/>
    </row>
    <row r="1148" ht="15.75" customHeight="1">
      <c r="A1148" s="45">
        <v>3344.542191610592</v>
      </c>
      <c r="B1148" s="46">
        <v>0.058</v>
      </c>
      <c r="C1148" s="45"/>
      <c r="D1148" s="45"/>
      <c r="E1148" s="45"/>
      <c r="F1148" s="45"/>
      <c r="G1148" s="45"/>
      <c r="H1148" s="45">
        <v>3344.542191610592</v>
      </c>
      <c r="I1148" s="46"/>
      <c r="J1148" s="45"/>
      <c r="K1148" s="45"/>
      <c r="L1148" s="45"/>
      <c r="M1148" s="45"/>
      <c r="N1148" s="45"/>
      <c r="O1148" s="45">
        <v>3344.542191610592</v>
      </c>
      <c r="P1148" s="45"/>
      <c r="Q1148" s="45"/>
      <c r="R1148" s="45"/>
      <c r="S1148" s="45"/>
      <c r="T1148" s="45"/>
      <c r="U1148" s="45"/>
      <c r="V1148" s="45">
        <v>3344.542191610592</v>
      </c>
      <c r="W1148" s="45">
        <v>0.006834736856021046</v>
      </c>
      <c r="X1148" s="45"/>
      <c r="Y1148" s="45"/>
      <c r="Z1148" s="45"/>
      <c r="AA1148" s="45"/>
      <c r="AB1148" s="45"/>
      <c r="AC1148" s="45">
        <v>3344.542191610592</v>
      </c>
      <c r="AD1148" s="45"/>
      <c r="AE1148" s="45"/>
      <c r="AF1148" s="45"/>
      <c r="AG1148" s="45"/>
      <c r="AH1148" s="45"/>
      <c r="AI1148" s="45"/>
      <c r="AJ1148" s="45">
        <v>3344.542191610592</v>
      </c>
      <c r="AK1148" s="45">
        <v>0.01</v>
      </c>
      <c r="AL1148" s="45"/>
      <c r="AM1148" s="45"/>
      <c r="AN1148" s="45"/>
      <c r="AO1148" s="23"/>
      <c r="AP1148" s="23"/>
      <c r="AQ1148" s="45">
        <v>3344.542191610592</v>
      </c>
      <c r="AR1148" s="45">
        <v>0.003</v>
      </c>
      <c r="AS1148" s="23"/>
      <c r="AT1148" s="23"/>
      <c r="AU1148" s="23"/>
      <c r="AV1148" s="23"/>
      <c r="AW1148" s="23"/>
      <c r="AX1148" s="45">
        <v>3344.542191610592</v>
      </c>
      <c r="AY1148" s="23"/>
      <c r="AZ1148" s="23"/>
      <c r="BA1148" s="23"/>
      <c r="BB1148" s="23"/>
      <c r="BC1148" s="23"/>
      <c r="BD1148" s="23"/>
      <c r="BE1148" s="45">
        <v>3344.542191610592</v>
      </c>
      <c r="BF1148" s="45"/>
      <c r="BG1148" s="23"/>
      <c r="BH1148" s="23"/>
      <c r="BI1148" s="23"/>
      <c r="BJ1148" s="23"/>
      <c r="BK1148" s="23"/>
      <c r="BL1148" s="45">
        <v>3344.542191610592</v>
      </c>
      <c r="BM1148" s="45">
        <v>0.686</v>
      </c>
      <c r="BN1148" s="23"/>
      <c r="BO1148" s="23"/>
      <c r="BP1148" s="23"/>
      <c r="BQ1148" s="23"/>
      <c r="BR1148" s="23"/>
      <c r="BS1148" s="45">
        <v>3344.542191610592</v>
      </c>
      <c r="BT1148" s="45">
        <v>0.135</v>
      </c>
      <c r="BU1148" s="23"/>
      <c r="BV1148" s="23"/>
      <c r="BW1148" s="23"/>
      <c r="BX1148" s="23"/>
      <c r="BY1148" s="23"/>
      <c r="BZ1148" s="23"/>
      <c r="CA1148" s="23"/>
    </row>
    <row r="1149" ht="15.75" customHeight="1">
      <c r="A1149" s="45">
        <v>3236.6662787756136</v>
      </c>
      <c r="B1149" s="46">
        <v>0.058</v>
      </c>
      <c r="C1149" s="45"/>
      <c r="D1149" s="45"/>
      <c r="E1149" s="45"/>
      <c r="F1149" s="45"/>
      <c r="G1149" s="45"/>
      <c r="H1149" s="45">
        <v>3236.6662787756136</v>
      </c>
      <c r="I1149" s="46"/>
      <c r="J1149" s="45"/>
      <c r="K1149" s="45"/>
      <c r="L1149" s="45"/>
      <c r="M1149" s="45"/>
      <c r="N1149" s="45"/>
      <c r="O1149" s="45">
        <v>3236.6662787756136</v>
      </c>
      <c r="P1149" s="45"/>
      <c r="Q1149" s="45"/>
      <c r="R1149" s="45"/>
      <c r="S1149" s="45"/>
      <c r="T1149" s="45"/>
      <c r="U1149" s="45"/>
      <c r="V1149" s="45">
        <v>3236.6662787756136</v>
      </c>
      <c r="W1149" s="45">
        <v>0.006817606880849987</v>
      </c>
      <c r="X1149" s="45"/>
      <c r="Y1149" s="45"/>
      <c r="Z1149" s="45"/>
      <c r="AA1149" s="45"/>
      <c r="AB1149" s="45"/>
      <c r="AC1149" s="45">
        <v>3236.6662787756136</v>
      </c>
      <c r="AD1149" s="45"/>
      <c r="AE1149" s="45"/>
      <c r="AF1149" s="45"/>
      <c r="AG1149" s="45"/>
      <c r="AH1149" s="45"/>
      <c r="AI1149" s="45"/>
      <c r="AJ1149" s="45">
        <v>3236.6662787756136</v>
      </c>
      <c r="AK1149" s="45">
        <v>0.011</v>
      </c>
      <c r="AL1149" s="45"/>
      <c r="AM1149" s="45"/>
      <c r="AN1149" s="45"/>
      <c r="AO1149" s="23"/>
      <c r="AP1149" s="23"/>
      <c r="AQ1149" s="45">
        <v>3236.6662787756136</v>
      </c>
      <c r="AR1149" s="45">
        <v>0.003</v>
      </c>
      <c r="AS1149" s="23"/>
      <c r="AT1149" s="23"/>
      <c r="AU1149" s="23"/>
      <c r="AV1149" s="23"/>
      <c r="AW1149" s="23"/>
      <c r="AX1149" s="45">
        <v>3236.6662787756136</v>
      </c>
      <c r="AY1149" s="23"/>
      <c r="AZ1149" s="23"/>
      <c r="BA1149" s="23"/>
      <c r="BB1149" s="23"/>
      <c r="BC1149" s="23"/>
      <c r="BD1149" s="23"/>
      <c r="BE1149" s="45">
        <v>3236.6662787756136</v>
      </c>
      <c r="BF1149" s="45"/>
      <c r="BG1149" s="23"/>
      <c r="BH1149" s="23"/>
      <c r="BI1149" s="23"/>
      <c r="BJ1149" s="23"/>
      <c r="BK1149" s="23"/>
      <c r="BL1149" s="45">
        <v>3236.6662787756136</v>
      </c>
      <c r="BM1149" s="45">
        <v>0.738</v>
      </c>
      <c r="BN1149" s="23"/>
      <c r="BO1149" s="23"/>
      <c r="BP1149" s="23"/>
      <c r="BQ1149" s="23"/>
      <c r="BR1149" s="23"/>
      <c r="BS1149" s="45">
        <v>3236.6662787756136</v>
      </c>
      <c r="BT1149" s="45">
        <v>0.268</v>
      </c>
      <c r="BU1149" s="23"/>
      <c r="BV1149" s="23"/>
      <c r="BW1149" s="23"/>
      <c r="BX1149" s="23"/>
      <c r="BY1149" s="23"/>
      <c r="BZ1149" s="23"/>
      <c r="CA1149" s="23"/>
    </row>
    <row r="1150" ht="15.75" customHeight="1">
      <c r="A1150" s="45">
        <v>3160.1602994225773</v>
      </c>
      <c r="B1150" s="46">
        <v>0.057</v>
      </c>
      <c r="C1150" s="45"/>
      <c r="D1150" s="45"/>
      <c r="E1150" s="45"/>
      <c r="F1150" s="45"/>
      <c r="G1150" s="45"/>
      <c r="H1150" s="45">
        <v>3160.1602994225773</v>
      </c>
      <c r="I1150" s="46"/>
      <c r="J1150" s="45"/>
      <c r="K1150" s="45"/>
      <c r="L1150" s="45"/>
      <c r="M1150" s="45"/>
      <c r="N1150" s="45"/>
      <c r="O1150" s="45">
        <v>3160.1602994225773</v>
      </c>
      <c r="P1150" s="45"/>
      <c r="Q1150" s="45"/>
      <c r="R1150" s="45"/>
      <c r="S1150" s="45"/>
      <c r="T1150" s="45"/>
      <c r="U1150" s="45"/>
      <c r="V1150" s="45">
        <v>3160.1602994225773</v>
      </c>
      <c r="W1150" s="45">
        <v>0.006636051364761213</v>
      </c>
      <c r="X1150" s="45"/>
      <c r="Y1150" s="45"/>
      <c r="Z1150" s="45"/>
      <c r="AA1150" s="45"/>
      <c r="AB1150" s="45"/>
      <c r="AC1150" s="45">
        <v>3160.1602994225773</v>
      </c>
      <c r="AD1150" s="45"/>
      <c r="AE1150" s="45"/>
      <c r="AF1150" s="45"/>
      <c r="AG1150" s="45"/>
      <c r="AH1150" s="45"/>
      <c r="AI1150" s="45"/>
      <c r="AJ1150" s="45">
        <v>3160.1602994225773</v>
      </c>
      <c r="AK1150" s="45">
        <v>0.011</v>
      </c>
      <c r="AL1150" s="45"/>
      <c r="AM1150" s="45"/>
      <c r="AN1150" s="45"/>
      <c r="AO1150" s="23"/>
      <c r="AP1150" s="23"/>
      <c r="AQ1150" s="45">
        <v>3160.1602994225773</v>
      </c>
      <c r="AR1150" s="45">
        <v>0.003</v>
      </c>
      <c r="AS1150" s="23"/>
      <c r="AT1150" s="23"/>
      <c r="AU1150" s="23"/>
      <c r="AV1150" s="23"/>
      <c r="AW1150" s="23"/>
      <c r="AX1150" s="45">
        <v>3160.1602994225773</v>
      </c>
      <c r="AY1150" s="23"/>
      <c r="AZ1150" s="23"/>
      <c r="BA1150" s="23"/>
      <c r="BB1150" s="23"/>
      <c r="BC1150" s="23"/>
      <c r="BD1150" s="23"/>
      <c r="BE1150" s="45">
        <v>3160.1602994225773</v>
      </c>
      <c r="BF1150" s="45"/>
      <c r="BG1150" s="23"/>
      <c r="BH1150" s="23"/>
      <c r="BI1150" s="23"/>
      <c r="BJ1150" s="23"/>
      <c r="BK1150" s="23"/>
      <c r="BL1150" s="45">
        <v>3160.1602994225773</v>
      </c>
      <c r="BM1150" s="45">
        <v>0.795</v>
      </c>
      <c r="BN1150" s="23"/>
      <c r="BO1150" s="23"/>
      <c r="BP1150" s="23"/>
      <c r="BQ1150" s="23"/>
      <c r="BR1150" s="23"/>
      <c r="BS1150" s="45">
        <v>3160.1602994225773</v>
      </c>
      <c r="BT1150" s="45">
        <v>0.376</v>
      </c>
      <c r="BU1150" s="23"/>
      <c r="BV1150" s="23"/>
      <c r="BW1150" s="23"/>
      <c r="BX1150" s="23"/>
      <c r="BY1150" s="23"/>
      <c r="BZ1150" s="23"/>
      <c r="CA1150" s="23"/>
    </row>
    <row r="1151" ht="15.75" customHeight="1">
      <c r="A1151" s="45">
        <v>3150.1750430523834</v>
      </c>
      <c r="B1151" s="46">
        <v>0.058</v>
      </c>
      <c r="C1151" s="45"/>
      <c r="D1151" s="45"/>
      <c r="E1151" s="45"/>
      <c r="F1151" s="45"/>
      <c r="G1151" s="45"/>
      <c r="H1151" s="45">
        <v>3150.1750430523834</v>
      </c>
      <c r="I1151" s="46"/>
      <c r="J1151" s="45"/>
      <c r="K1151" s="45"/>
      <c r="L1151" s="45"/>
      <c r="M1151" s="45"/>
      <c r="N1151" s="45"/>
      <c r="O1151" s="45">
        <v>3150.1750430523834</v>
      </c>
      <c r="P1151" s="45"/>
      <c r="Q1151" s="45"/>
      <c r="R1151" s="45"/>
      <c r="S1151" s="45"/>
      <c r="T1151" s="45"/>
      <c r="U1151" s="45"/>
      <c r="V1151" s="45">
        <v>3150.1750430523834</v>
      </c>
      <c r="W1151" s="45"/>
      <c r="X1151" s="45"/>
      <c r="Y1151" s="45"/>
      <c r="Z1151" s="45"/>
      <c r="AA1151" s="45"/>
      <c r="AB1151" s="45"/>
      <c r="AC1151" s="45">
        <v>3150.1750430523834</v>
      </c>
      <c r="AD1151" s="45"/>
      <c r="AE1151" s="45"/>
      <c r="AF1151" s="45"/>
      <c r="AG1151" s="45"/>
      <c r="AH1151" s="45"/>
      <c r="AI1151" s="45"/>
      <c r="AJ1151" s="45">
        <v>3150.1750430523834</v>
      </c>
      <c r="AK1151" s="45">
        <v>0.011</v>
      </c>
      <c r="AL1151" s="45"/>
      <c r="AM1151" s="45"/>
      <c r="AN1151" s="45"/>
      <c r="AO1151" s="23"/>
      <c r="AP1151" s="23"/>
      <c r="AQ1151" s="45">
        <v>3150.1750430523834</v>
      </c>
      <c r="AR1151" s="45">
        <v>0.003</v>
      </c>
      <c r="AS1151" s="23"/>
      <c r="AT1151" s="23"/>
      <c r="AU1151" s="23"/>
      <c r="AV1151" s="23"/>
      <c r="AW1151" s="23"/>
      <c r="AX1151" s="45">
        <v>3150.1750430523834</v>
      </c>
      <c r="AY1151" s="23"/>
      <c r="AZ1151" s="23"/>
      <c r="BA1151" s="23"/>
      <c r="BB1151" s="23"/>
      <c r="BC1151" s="23"/>
      <c r="BD1151" s="23"/>
      <c r="BE1151" s="45">
        <v>3150.1750430523834</v>
      </c>
      <c r="BF1151" s="45"/>
      <c r="BG1151" s="23"/>
      <c r="BH1151" s="23"/>
      <c r="BI1151" s="23"/>
      <c r="BJ1151" s="23"/>
      <c r="BK1151" s="23"/>
      <c r="BL1151" s="45">
        <v>3150.1750430523834</v>
      </c>
      <c r="BM1151" s="45">
        <v>0.843</v>
      </c>
      <c r="BN1151" s="23"/>
      <c r="BO1151" s="23"/>
      <c r="BP1151" s="23"/>
      <c r="BQ1151" s="23"/>
      <c r="BR1151" s="23"/>
      <c r="BS1151" s="45">
        <v>3150.1750430523834</v>
      </c>
      <c r="BT1151" s="45">
        <v>0.489</v>
      </c>
      <c r="BU1151" s="23"/>
      <c r="BV1151" s="23"/>
      <c r="BW1151" s="23"/>
      <c r="BX1151" s="23"/>
      <c r="BY1151" s="23"/>
      <c r="BZ1151" s="23"/>
      <c r="CA1151" s="23"/>
    </row>
    <row r="1152" ht="15.75" customHeight="1">
      <c r="A1152" s="45">
        <v>3214.826083747478</v>
      </c>
      <c r="B1152" s="46">
        <v>0.06</v>
      </c>
      <c r="C1152" s="45"/>
      <c r="D1152" s="45"/>
      <c r="E1152" s="45"/>
      <c r="F1152" s="45"/>
      <c r="G1152" s="45"/>
      <c r="H1152" s="45">
        <v>3214.826083747478</v>
      </c>
      <c r="I1152" s="46"/>
      <c r="J1152" s="45"/>
      <c r="K1152" s="45"/>
      <c r="L1152" s="45"/>
      <c r="M1152" s="45"/>
      <c r="N1152" s="45"/>
      <c r="O1152" s="45">
        <v>3214.826083747478</v>
      </c>
      <c r="P1152" s="45"/>
      <c r="Q1152" s="45"/>
      <c r="R1152" s="45"/>
      <c r="S1152" s="45"/>
      <c r="T1152" s="45"/>
      <c r="U1152" s="45"/>
      <c r="V1152" s="45">
        <v>3214.826083747478</v>
      </c>
      <c r="W1152" s="45"/>
      <c r="X1152" s="45"/>
      <c r="Y1152" s="45"/>
      <c r="Z1152" s="45"/>
      <c r="AA1152" s="45"/>
      <c r="AB1152" s="45"/>
      <c r="AC1152" s="45">
        <v>3214.826083747478</v>
      </c>
      <c r="AD1152" s="45"/>
      <c r="AE1152" s="45"/>
      <c r="AF1152" s="45"/>
      <c r="AG1152" s="45"/>
      <c r="AH1152" s="45"/>
      <c r="AI1152" s="45"/>
      <c r="AJ1152" s="45">
        <v>3214.826083747478</v>
      </c>
      <c r="AK1152" s="45">
        <v>0.01</v>
      </c>
      <c r="AL1152" s="45"/>
      <c r="AM1152" s="45"/>
      <c r="AN1152" s="45"/>
      <c r="AO1152" s="23"/>
      <c r="AP1152" s="23"/>
      <c r="AQ1152" s="45">
        <v>3214.826083747478</v>
      </c>
      <c r="AR1152" s="45">
        <v>0.003</v>
      </c>
      <c r="AS1152" s="23"/>
      <c r="AT1152" s="23"/>
      <c r="AU1152" s="23"/>
      <c r="AV1152" s="23"/>
      <c r="AW1152" s="23"/>
      <c r="AX1152" s="45">
        <v>3214.826083747478</v>
      </c>
      <c r="AY1152" s="23"/>
      <c r="AZ1152" s="23"/>
      <c r="BA1152" s="23"/>
      <c r="BB1152" s="23"/>
      <c r="BC1152" s="23"/>
      <c r="BD1152" s="23"/>
      <c r="BE1152" s="45">
        <v>3214.826083747478</v>
      </c>
      <c r="BF1152" s="45"/>
      <c r="BG1152" s="23"/>
      <c r="BH1152" s="23"/>
      <c r="BI1152" s="23"/>
      <c r="BJ1152" s="23"/>
      <c r="BK1152" s="23"/>
      <c r="BL1152" s="45">
        <v>3214.826083747478</v>
      </c>
      <c r="BM1152" s="45">
        <v>0.781</v>
      </c>
      <c r="BN1152" s="23"/>
      <c r="BO1152" s="23"/>
      <c r="BP1152" s="23"/>
      <c r="BQ1152" s="23"/>
      <c r="BR1152" s="23"/>
      <c r="BS1152" s="45">
        <v>3214.826083747478</v>
      </c>
      <c r="BT1152" s="45">
        <v>0.709</v>
      </c>
      <c r="BU1152" s="23"/>
      <c r="BV1152" s="23"/>
      <c r="BW1152" s="23"/>
      <c r="BX1152" s="23"/>
      <c r="BY1152" s="23"/>
      <c r="BZ1152" s="23"/>
      <c r="CA1152" s="23"/>
    </row>
    <row r="1153" ht="15.75" customHeight="1">
      <c r="A1153" s="45">
        <v>3283.8197551551225</v>
      </c>
      <c r="B1153" s="46">
        <v>0.062</v>
      </c>
      <c r="C1153" s="45"/>
      <c r="D1153" s="45"/>
      <c r="E1153" s="45"/>
      <c r="F1153" s="45"/>
      <c r="G1153" s="45"/>
      <c r="H1153" s="45">
        <v>3283.8197551551225</v>
      </c>
      <c r="I1153" s="46"/>
      <c r="J1153" s="45"/>
      <c r="K1153" s="45"/>
      <c r="L1153" s="45"/>
      <c r="M1153" s="45"/>
      <c r="N1153" s="45"/>
      <c r="O1153" s="45">
        <v>3283.8197551551225</v>
      </c>
      <c r="P1153" s="45"/>
      <c r="Q1153" s="45"/>
      <c r="R1153" s="45"/>
      <c r="S1153" s="45"/>
      <c r="T1153" s="45"/>
      <c r="U1153" s="45"/>
      <c r="V1153" s="45">
        <v>3283.8197551551225</v>
      </c>
      <c r="W1153" s="45">
        <v>0.006690092410809189</v>
      </c>
      <c r="X1153" s="45"/>
      <c r="Y1153" s="45"/>
      <c r="Z1153" s="45"/>
      <c r="AA1153" s="45"/>
      <c r="AB1153" s="45"/>
      <c r="AC1153" s="45">
        <v>3283.8197551551225</v>
      </c>
      <c r="AD1153" s="45"/>
      <c r="AE1153" s="45"/>
      <c r="AF1153" s="45"/>
      <c r="AG1153" s="45"/>
      <c r="AH1153" s="45"/>
      <c r="AI1153" s="45"/>
      <c r="AJ1153" s="45">
        <v>3283.8197551551225</v>
      </c>
      <c r="AK1153" s="45">
        <v>0.01</v>
      </c>
      <c r="AL1153" s="45"/>
      <c r="AM1153" s="45"/>
      <c r="AN1153" s="45"/>
      <c r="AO1153" s="23"/>
      <c r="AP1153" s="23"/>
      <c r="AQ1153" s="45">
        <v>3283.8197551551225</v>
      </c>
      <c r="AR1153" s="45">
        <v>0.003</v>
      </c>
      <c r="AS1153" s="23"/>
      <c r="AT1153" s="23"/>
      <c r="AU1153" s="23"/>
      <c r="AV1153" s="23"/>
      <c r="AW1153" s="23"/>
      <c r="AX1153" s="45">
        <v>3283.8197551551225</v>
      </c>
      <c r="AY1153" s="23"/>
      <c r="AZ1153" s="23"/>
      <c r="BA1153" s="23"/>
      <c r="BB1153" s="23"/>
      <c r="BC1153" s="23"/>
      <c r="BD1153" s="23"/>
      <c r="BE1153" s="45">
        <v>3283.8197551551225</v>
      </c>
      <c r="BF1153" s="45"/>
      <c r="BG1153" s="23"/>
      <c r="BH1153" s="23"/>
      <c r="BI1153" s="23"/>
      <c r="BJ1153" s="23"/>
      <c r="BK1153" s="23"/>
      <c r="BL1153" s="45">
        <v>3283.8197551551225</v>
      </c>
      <c r="BM1153" s="45">
        <v>0.803</v>
      </c>
      <c r="BN1153" s="23"/>
      <c r="BO1153" s="23"/>
      <c r="BP1153" s="23"/>
      <c r="BQ1153" s="23"/>
      <c r="BR1153" s="23"/>
      <c r="BS1153" s="45">
        <v>3283.8197551551225</v>
      </c>
      <c r="BT1153" s="45">
        <v>0.7</v>
      </c>
      <c r="BU1153" s="23"/>
      <c r="BV1153" s="23"/>
      <c r="BW1153" s="23"/>
      <c r="BX1153" s="23"/>
      <c r="BY1153" s="23"/>
      <c r="BZ1153" s="23"/>
      <c r="CA1153" s="23"/>
    </row>
    <row r="1154" ht="15.75" customHeight="1">
      <c r="A1154" s="45">
        <v>3347.721811871496</v>
      </c>
      <c r="B1154" s="46">
        <v>0.062</v>
      </c>
      <c r="C1154" s="45"/>
      <c r="D1154" s="45"/>
      <c r="E1154" s="45"/>
      <c r="F1154" s="45"/>
      <c r="G1154" s="45"/>
      <c r="H1154" s="45">
        <v>3347.721811871496</v>
      </c>
      <c r="I1154" s="46"/>
      <c r="J1154" s="45"/>
      <c r="K1154" s="45"/>
      <c r="L1154" s="45"/>
      <c r="M1154" s="45"/>
      <c r="N1154" s="45"/>
      <c r="O1154" s="45">
        <v>3347.721811871496</v>
      </c>
      <c r="P1154" s="45"/>
      <c r="Q1154" s="45"/>
      <c r="R1154" s="45"/>
      <c r="S1154" s="45"/>
      <c r="T1154" s="45"/>
      <c r="U1154" s="45"/>
      <c r="V1154" s="45">
        <v>3347.721811871496</v>
      </c>
      <c r="W1154" s="45">
        <v>0.0069413544540357745</v>
      </c>
      <c r="X1154" s="45"/>
      <c r="Y1154" s="45"/>
      <c r="Z1154" s="45"/>
      <c r="AA1154" s="45"/>
      <c r="AB1154" s="45"/>
      <c r="AC1154" s="45">
        <v>3347.721811871496</v>
      </c>
      <c r="AD1154" s="45"/>
      <c r="AE1154" s="45"/>
      <c r="AF1154" s="45"/>
      <c r="AG1154" s="45"/>
      <c r="AH1154" s="45"/>
      <c r="AI1154" s="45"/>
      <c r="AJ1154" s="45">
        <v>3347.721811871496</v>
      </c>
      <c r="AK1154" s="45">
        <v>0.01</v>
      </c>
      <c r="AL1154" s="45"/>
      <c r="AM1154" s="45"/>
      <c r="AN1154" s="45"/>
      <c r="AO1154" s="23"/>
      <c r="AP1154" s="23"/>
      <c r="AQ1154" s="45">
        <v>3347.721811871496</v>
      </c>
      <c r="AR1154" s="45">
        <v>0.003</v>
      </c>
      <c r="AS1154" s="23"/>
      <c r="AT1154" s="23"/>
      <c r="AU1154" s="23"/>
      <c r="AV1154" s="23"/>
      <c r="AW1154" s="23"/>
      <c r="AX1154" s="45">
        <v>3347.721811871496</v>
      </c>
      <c r="AY1154" s="23"/>
      <c r="AZ1154" s="23"/>
      <c r="BA1154" s="23"/>
      <c r="BB1154" s="23"/>
      <c r="BC1154" s="23"/>
      <c r="BD1154" s="23"/>
      <c r="BE1154" s="45">
        <v>3347.721811871496</v>
      </c>
      <c r="BF1154" s="45"/>
      <c r="BG1154" s="23"/>
      <c r="BH1154" s="23"/>
      <c r="BI1154" s="23"/>
      <c r="BJ1154" s="23"/>
      <c r="BK1154" s="23"/>
      <c r="BL1154" s="45">
        <v>3347.721811871496</v>
      </c>
      <c r="BM1154" s="45">
        <v>0.821</v>
      </c>
      <c r="BN1154" s="23"/>
      <c r="BO1154" s="23"/>
      <c r="BP1154" s="23"/>
      <c r="BQ1154" s="23"/>
      <c r="BR1154" s="23"/>
      <c r="BS1154" s="45">
        <v>3347.721811871496</v>
      </c>
      <c r="BT1154" s="45">
        <v>0.785</v>
      </c>
      <c r="BU1154" s="23"/>
      <c r="BV1154" s="23"/>
      <c r="BW1154" s="23"/>
      <c r="BX1154" s="23"/>
      <c r="BY1154" s="23"/>
      <c r="BZ1154" s="23"/>
      <c r="CA1154" s="23"/>
    </row>
    <row r="1155" ht="15.75" customHeight="1">
      <c r="A1155" s="45">
        <v>3399.0906337042884</v>
      </c>
      <c r="B1155" s="46">
        <v>0.062</v>
      </c>
      <c r="C1155" s="45"/>
      <c r="D1155" s="45"/>
      <c r="E1155" s="45"/>
      <c r="F1155" s="45"/>
      <c r="G1155" s="45"/>
      <c r="H1155" s="45">
        <v>3399.0906337042884</v>
      </c>
      <c r="I1155" s="46"/>
      <c r="J1155" s="45"/>
      <c r="K1155" s="45"/>
      <c r="L1155" s="45"/>
      <c r="M1155" s="45"/>
      <c r="N1155" s="45"/>
      <c r="O1155" s="45">
        <v>3399.0906337042884</v>
      </c>
      <c r="P1155" s="45"/>
      <c r="Q1155" s="45"/>
      <c r="R1155" s="45"/>
      <c r="S1155" s="45"/>
      <c r="T1155" s="45"/>
      <c r="U1155" s="45"/>
      <c r="V1155" s="45">
        <v>3399.0906337042884</v>
      </c>
      <c r="W1155" s="45"/>
      <c r="X1155" s="45"/>
      <c r="Y1155" s="45"/>
      <c r="Z1155" s="45"/>
      <c r="AA1155" s="45"/>
      <c r="AB1155" s="45"/>
      <c r="AC1155" s="45">
        <v>3399.0906337042884</v>
      </c>
      <c r="AD1155" s="45"/>
      <c r="AE1155" s="45"/>
      <c r="AF1155" s="45"/>
      <c r="AG1155" s="45"/>
      <c r="AH1155" s="45"/>
      <c r="AI1155" s="45"/>
      <c r="AJ1155" s="45">
        <v>3399.0906337042884</v>
      </c>
      <c r="AK1155" s="45">
        <v>0.01</v>
      </c>
      <c r="AL1155" s="45"/>
      <c r="AM1155" s="45"/>
      <c r="AN1155" s="45"/>
      <c r="AO1155" s="23"/>
      <c r="AP1155" s="23"/>
      <c r="AQ1155" s="45">
        <v>3399.0906337042884</v>
      </c>
      <c r="AR1155" s="45">
        <v>0.002</v>
      </c>
      <c r="AS1155" s="23"/>
      <c r="AT1155" s="23"/>
      <c r="AU1155" s="23"/>
      <c r="AV1155" s="23"/>
      <c r="AW1155" s="23"/>
      <c r="AX1155" s="45">
        <v>3399.0906337042884</v>
      </c>
      <c r="AY1155" s="23"/>
      <c r="AZ1155" s="23"/>
      <c r="BA1155" s="23"/>
      <c r="BB1155" s="23"/>
      <c r="BC1155" s="23"/>
      <c r="BD1155" s="23"/>
      <c r="BE1155" s="45">
        <v>3399.0906337042884</v>
      </c>
      <c r="BF1155" s="45"/>
      <c r="BG1155" s="23"/>
      <c r="BH1155" s="23"/>
      <c r="BI1155" s="23"/>
      <c r="BJ1155" s="23"/>
      <c r="BK1155" s="23"/>
      <c r="BL1155" s="45">
        <v>3399.0906337042884</v>
      </c>
      <c r="BM1155" s="45">
        <v>0.841</v>
      </c>
      <c r="BN1155" s="23"/>
      <c r="BO1155" s="23"/>
      <c r="BP1155" s="23"/>
      <c r="BQ1155" s="23"/>
      <c r="BR1155" s="23"/>
      <c r="BS1155" s="45">
        <v>3399.0906337042884</v>
      </c>
      <c r="BT1155" s="45">
        <v>0.81</v>
      </c>
      <c r="BU1155" s="23"/>
      <c r="BV1155" s="23"/>
      <c r="BW1155" s="23"/>
      <c r="BX1155" s="23"/>
      <c r="BY1155" s="23"/>
      <c r="BZ1155" s="23"/>
      <c r="CA1155" s="23"/>
    </row>
    <row r="1156" ht="15.75" customHeight="1">
      <c r="A1156" s="45">
        <v>3493.414152700186</v>
      </c>
      <c r="B1156" s="46">
        <v>0.072</v>
      </c>
      <c r="C1156" s="45"/>
      <c r="D1156" s="45"/>
      <c r="E1156" s="45"/>
      <c r="F1156" s="45"/>
      <c r="G1156" s="45"/>
      <c r="H1156" s="45">
        <v>3493.414152700186</v>
      </c>
      <c r="I1156" s="46"/>
      <c r="J1156" s="45"/>
      <c r="K1156" s="45"/>
      <c r="L1156" s="45"/>
      <c r="M1156" s="45"/>
      <c r="N1156" s="45"/>
      <c r="O1156" s="45">
        <v>3493.414152700186</v>
      </c>
      <c r="P1156" s="45"/>
      <c r="Q1156" s="45"/>
      <c r="R1156" s="45"/>
      <c r="S1156" s="45"/>
      <c r="T1156" s="45"/>
      <c r="U1156" s="45"/>
      <c r="V1156" s="45">
        <v>3493.414152700186</v>
      </c>
      <c r="W1156" s="45">
        <v>0.007256148462081808</v>
      </c>
      <c r="X1156" s="45"/>
      <c r="Y1156" s="45"/>
      <c r="Z1156" s="45"/>
      <c r="AA1156" s="45"/>
      <c r="AB1156" s="45"/>
      <c r="AC1156" s="45">
        <v>3493.414152700186</v>
      </c>
      <c r="AD1156" s="45"/>
      <c r="AE1156" s="45"/>
      <c r="AF1156" s="45"/>
      <c r="AG1156" s="45"/>
      <c r="AH1156" s="45"/>
      <c r="AI1156" s="45"/>
      <c r="AJ1156" s="45">
        <v>3493.414152700186</v>
      </c>
      <c r="AK1156" s="45"/>
      <c r="AL1156" s="45"/>
      <c r="AM1156" s="45"/>
      <c r="AN1156" s="45"/>
      <c r="AO1156" s="23"/>
      <c r="AP1156" s="23"/>
      <c r="AQ1156" s="45">
        <v>3493.414152700186</v>
      </c>
      <c r="AR1156" s="45">
        <v>0.002</v>
      </c>
      <c r="AS1156" s="23"/>
      <c r="AT1156" s="23"/>
      <c r="AU1156" s="23"/>
      <c r="AV1156" s="23"/>
      <c r="AW1156" s="23"/>
      <c r="AX1156" s="45">
        <v>3493.414152700186</v>
      </c>
      <c r="AY1156" s="23"/>
      <c r="AZ1156" s="23"/>
      <c r="BA1156" s="23"/>
      <c r="BB1156" s="23"/>
      <c r="BC1156" s="23"/>
      <c r="BD1156" s="23"/>
      <c r="BE1156" s="45">
        <v>3493.414152700186</v>
      </c>
      <c r="BF1156" s="45"/>
      <c r="BG1156" s="23"/>
      <c r="BH1156" s="23"/>
      <c r="BI1156" s="23"/>
      <c r="BJ1156" s="23"/>
      <c r="BK1156" s="23"/>
      <c r="BL1156" s="45">
        <v>3493.414152700186</v>
      </c>
      <c r="BM1156" s="45">
        <v>0.835</v>
      </c>
      <c r="BN1156" s="23"/>
      <c r="BO1156" s="23"/>
      <c r="BP1156" s="23"/>
      <c r="BQ1156" s="23"/>
      <c r="BR1156" s="23"/>
      <c r="BS1156" s="45">
        <v>3493.414152700186</v>
      </c>
      <c r="BT1156" s="45">
        <v>0.81</v>
      </c>
      <c r="BU1156" s="23"/>
      <c r="BV1156" s="23"/>
      <c r="BW1156" s="23"/>
      <c r="BX1156" s="23"/>
      <c r="BY1156" s="23"/>
      <c r="BZ1156" s="23"/>
      <c r="CA1156" s="23"/>
    </row>
    <row r="1157" ht="15.75" customHeight="1">
      <c r="A1157" s="45">
        <v>3541.48702143951</v>
      </c>
      <c r="B1157" s="46">
        <v>0.072</v>
      </c>
      <c r="C1157" s="45"/>
      <c r="D1157" s="45"/>
      <c r="E1157" s="45"/>
      <c r="F1157" s="45"/>
      <c r="G1157" s="45"/>
      <c r="H1157" s="45">
        <v>3541.48702143951</v>
      </c>
      <c r="I1157" s="46"/>
      <c r="J1157" s="45"/>
      <c r="K1157" s="45"/>
      <c r="L1157" s="45"/>
      <c r="M1157" s="45"/>
      <c r="N1157" s="45"/>
      <c r="O1157" s="45">
        <v>3541.48702143951</v>
      </c>
      <c r="P1157" s="45"/>
      <c r="Q1157" s="45"/>
      <c r="R1157" s="45"/>
      <c r="S1157" s="45"/>
      <c r="T1157" s="45"/>
      <c r="U1157" s="45"/>
      <c r="V1157" s="45">
        <v>3541.48702143951</v>
      </c>
      <c r="W1157" s="45">
        <v>0.006789178152118428</v>
      </c>
      <c r="X1157" s="45"/>
      <c r="Y1157" s="45"/>
      <c r="Z1157" s="45"/>
      <c r="AA1157" s="45"/>
      <c r="AB1157" s="45"/>
      <c r="AC1157" s="45">
        <v>3541.48702143951</v>
      </c>
      <c r="AD1157" s="45"/>
      <c r="AE1157" s="45"/>
      <c r="AF1157" s="45"/>
      <c r="AG1157" s="45"/>
      <c r="AH1157" s="45"/>
      <c r="AI1157" s="45"/>
      <c r="AJ1157" s="45">
        <v>3541.48702143951</v>
      </c>
      <c r="AK1157" s="45">
        <v>0.01</v>
      </c>
      <c r="AL1157" s="45"/>
      <c r="AM1157" s="45"/>
      <c r="AN1157" s="45"/>
      <c r="AO1157" s="23"/>
      <c r="AP1157" s="23"/>
      <c r="AQ1157" s="45">
        <v>3541.48702143951</v>
      </c>
      <c r="AR1157" s="45">
        <v>0.002</v>
      </c>
      <c r="AS1157" s="23"/>
      <c r="AT1157" s="23"/>
      <c r="AU1157" s="23"/>
      <c r="AV1157" s="23"/>
      <c r="AW1157" s="23"/>
      <c r="AX1157" s="45">
        <v>3541.48702143951</v>
      </c>
      <c r="AY1157" s="23"/>
      <c r="AZ1157" s="23"/>
      <c r="BA1157" s="23"/>
      <c r="BB1157" s="23"/>
      <c r="BC1157" s="23"/>
      <c r="BD1157" s="23"/>
      <c r="BE1157" s="45">
        <v>3541.48702143951</v>
      </c>
      <c r="BF1157" s="45"/>
      <c r="BG1157" s="23"/>
      <c r="BH1157" s="23"/>
      <c r="BI1157" s="23"/>
      <c r="BJ1157" s="23"/>
      <c r="BK1157" s="23"/>
      <c r="BL1157" s="45">
        <v>3541.48702143951</v>
      </c>
      <c r="BM1157" s="45">
        <v>0.815</v>
      </c>
      <c r="BN1157" s="23"/>
      <c r="BO1157" s="23"/>
      <c r="BP1157" s="23"/>
      <c r="BQ1157" s="23"/>
      <c r="BR1157" s="23"/>
      <c r="BS1157" s="45">
        <v>3541.48702143951</v>
      </c>
      <c r="BT1157" s="45">
        <v>0.864</v>
      </c>
      <c r="BU1157" s="23"/>
      <c r="BV1157" s="23"/>
      <c r="BW1157" s="23"/>
      <c r="BX1157" s="23"/>
      <c r="BY1157" s="23"/>
      <c r="BZ1157" s="23"/>
      <c r="CA1157" s="23"/>
    </row>
    <row r="1158" ht="15.75" customHeight="1">
      <c r="A1158" s="45">
        <v>4497.274117341244</v>
      </c>
      <c r="B1158" s="46">
        <v>0.083</v>
      </c>
      <c r="C1158" s="45"/>
      <c r="D1158" s="45"/>
      <c r="E1158" s="45"/>
      <c r="F1158" s="45"/>
      <c r="G1158" s="45"/>
      <c r="H1158" s="45">
        <v>4497.274117341244</v>
      </c>
      <c r="I1158" s="46"/>
      <c r="J1158" s="45"/>
      <c r="K1158" s="45"/>
      <c r="L1158" s="45"/>
      <c r="M1158" s="45"/>
      <c r="N1158" s="45"/>
      <c r="O1158" s="45">
        <v>4497.274117341244</v>
      </c>
      <c r="P1158" s="45"/>
      <c r="Q1158" s="45"/>
      <c r="R1158" s="45"/>
      <c r="S1158" s="45"/>
      <c r="T1158" s="45"/>
      <c r="U1158" s="45"/>
      <c r="V1158" s="45">
        <v>4497.274117341244</v>
      </c>
      <c r="W1158" s="45"/>
      <c r="X1158" s="45"/>
      <c r="Y1158" s="45"/>
      <c r="Z1158" s="45"/>
      <c r="AA1158" s="45"/>
      <c r="AB1158" s="45"/>
      <c r="AC1158" s="45">
        <v>4497.274117341244</v>
      </c>
      <c r="AD1158" s="45"/>
      <c r="AE1158" s="45"/>
      <c r="AF1158" s="45"/>
      <c r="AG1158" s="45"/>
      <c r="AH1158" s="45"/>
      <c r="AI1158" s="45"/>
      <c r="AJ1158" s="45">
        <v>4497.274117341244</v>
      </c>
      <c r="AK1158" s="45">
        <v>0.011</v>
      </c>
      <c r="AL1158" s="45"/>
      <c r="AM1158" s="45"/>
      <c r="AN1158" s="45"/>
      <c r="AO1158" s="23"/>
      <c r="AP1158" s="23"/>
      <c r="AQ1158" s="45">
        <v>4497.274117341244</v>
      </c>
      <c r="AR1158" s="45">
        <v>0.004</v>
      </c>
      <c r="AS1158" s="23"/>
      <c r="AT1158" s="23"/>
      <c r="AU1158" s="23"/>
      <c r="AV1158" s="23"/>
      <c r="AW1158" s="23"/>
      <c r="AX1158" s="45">
        <v>4497.274117341244</v>
      </c>
      <c r="AY1158" s="23"/>
      <c r="AZ1158" s="23"/>
      <c r="BA1158" s="23"/>
      <c r="BB1158" s="23"/>
      <c r="BC1158" s="23"/>
      <c r="BD1158" s="23"/>
      <c r="BE1158" s="45">
        <v>4497.274117341244</v>
      </c>
      <c r="BF1158" s="45"/>
      <c r="BG1158" s="23"/>
      <c r="BH1158" s="23"/>
      <c r="BI1158" s="23"/>
      <c r="BJ1158" s="23"/>
      <c r="BK1158" s="23"/>
      <c r="BL1158" s="45">
        <v>4497.274117341244</v>
      </c>
      <c r="BM1158" s="45">
        <v>0.36</v>
      </c>
      <c r="BN1158" s="23"/>
      <c r="BO1158" s="23"/>
      <c r="BP1158" s="23"/>
      <c r="BQ1158" s="23"/>
      <c r="BR1158" s="23"/>
      <c r="BS1158" s="45">
        <v>4497.274117341244</v>
      </c>
      <c r="BT1158" s="45">
        <v>0.105</v>
      </c>
      <c r="BU1158" s="23"/>
      <c r="BV1158" s="23"/>
      <c r="BW1158" s="23"/>
      <c r="BX1158" s="23"/>
      <c r="BY1158" s="23"/>
      <c r="BZ1158" s="23"/>
      <c r="CA1158" s="23"/>
    </row>
    <row r="1159" ht="15.75" customHeight="1">
      <c r="A1159" s="45">
        <v>66.5481456594531</v>
      </c>
      <c r="B1159" s="46">
        <v>0.1</v>
      </c>
      <c r="C1159" s="45"/>
      <c r="D1159" s="45"/>
      <c r="E1159" s="45"/>
      <c r="F1159" s="45"/>
      <c r="G1159" s="45"/>
      <c r="H1159" s="45">
        <v>66.5481456594531</v>
      </c>
      <c r="I1159" s="46"/>
      <c r="J1159" s="45"/>
      <c r="K1159" s="45"/>
      <c r="L1159" s="45"/>
      <c r="M1159" s="45"/>
      <c r="N1159" s="45"/>
      <c r="O1159" s="45">
        <v>66.5481456594531</v>
      </c>
      <c r="P1159" s="45">
        <v>0.004105669863060199</v>
      </c>
      <c r="Q1159" s="45"/>
      <c r="R1159" s="45"/>
      <c r="S1159" s="45"/>
      <c r="T1159" s="45"/>
      <c r="U1159" s="45"/>
      <c r="V1159" s="45">
        <v>66.5481456594531</v>
      </c>
      <c r="W1159" s="45"/>
      <c r="X1159" s="45"/>
      <c r="Y1159" s="45"/>
      <c r="Z1159" s="45"/>
      <c r="AA1159" s="45"/>
      <c r="AB1159" s="45"/>
      <c r="AC1159" s="45">
        <v>66.5481456594531</v>
      </c>
      <c r="AD1159" s="45">
        <v>921.1303293724812</v>
      </c>
      <c r="AE1159" s="45"/>
      <c r="AF1159" s="45"/>
      <c r="AG1159" s="45"/>
      <c r="AH1159" s="45"/>
      <c r="AI1159" s="45"/>
      <c r="AJ1159" s="45">
        <v>66.5481456594531</v>
      </c>
      <c r="AK1159" s="45">
        <v>0.009</v>
      </c>
      <c r="AL1159" s="45"/>
      <c r="AM1159" s="45"/>
      <c r="AN1159" s="45"/>
      <c r="AO1159" s="23"/>
      <c r="AP1159" s="23"/>
      <c r="AQ1159" s="45">
        <v>66.5481456594531</v>
      </c>
      <c r="AR1159" s="45">
        <v>0.005</v>
      </c>
      <c r="AS1159" s="23"/>
      <c r="AT1159" s="23"/>
      <c r="AU1159" s="23"/>
      <c r="AV1159" s="23"/>
      <c r="AW1159" s="23"/>
      <c r="AX1159" s="45">
        <v>66.5481456594531</v>
      </c>
      <c r="AY1159" s="23"/>
      <c r="AZ1159" s="23"/>
      <c r="BA1159" s="23"/>
      <c r="BB1159" s="23"/>
      <c r="BC1159" s="23"/>
      <c r="BD1159" s="23"/>
      <c r="BE1159" s="45">
        <v>66.5481456594531</v>
      </c>
      <c r="BF1159" s="45"/>
      <c r="BG1159" s="23"/>
      <c r="BH1159" s="23"/>
      <c r="BI1159" s="23"/>
      <c r="BJ1159" s="23"/>
      <c r="BK1159" s="23"/>
      <c r="BL1159" s="45">
        <v>66.5481456594531</v>
      </c>
      <c r="BM1159" s="45">
        <v>0.813</v>
      </c>
      <c r="BN1159" s="23"/>
      <c r="BO1159" s="23"/>
      <c r="BP1159" s="23"/>
      <c r="BQ1159" s="23"/>
      <c r="BR1159" s="23"/>
      <c r="BS1159" s="45">
        <v>66.5481456594531</v>
      </c>
      <c r="BT1159" s="45">
        <v>0.392</v>
      </c>
      <c r="BU1159" s="23"/>
      <c r="BV1159" s="23"/>
      <c r="BW1159" s="23"/>
      <c r="BX1159" s="23"/>
      <c r="BY1159" s="23"/>
      <c r="BZ1159" s="23"/>
      <c r="CA1159" s="23"/>
    </row>
    <row r="1160" ht="15.75" customHeight="1">
      <c r="A1160" s="45">
        <v>66.32057062416936</v>
      </c>
      <c r="B1160" s="46">
        <v>0.101</v>
      </c>
      <c r="C1160" s="45"/>
      <c r="D1160" s="45"/>
      <c r="E1160" s="45"/>
      <c r="F1160" s="45"/>
      <c r="G1160" s="45"/>
      <c r="H1160" s="45">
        <v>66.32057062416936</v>
      </c>
      <c r="I1160" s="46"/>
      <c r="J1160" s="45"/>
      <c r="K1160" s="45"/>
      <c r="L1160" s="45"/>
      <c r="M1160" s="45"/>
      <c r="N1160" s="45"/>
      <c r="O1160" s="45">
        <v>66.32057062416936</v>
      </c>
      <c r="P1160" s="45">
        <v>0.00423511285694789</v>
      </c>
      <c r="Q1160" s="45"/>
      <c r="R1160" s="45"/>
      <c r="S1160" s="45"/>
      <c r="T1160" s="45"/>
      <c r="U1160" s="45"/>
      <c r="V1160" s="45">
        <v>66.32057062416936</v>
      </c>
      <c r="W1160" s="45">
        <v>0.008277326890009437</v>
      </c>
      <c r="X1160" s="45"/>
      <c r="Y1160" s="45"/>
      <c r="Z1160" s="45"/>
      <c r="AA1160" s="45"/>
      <c r="AB1160" s="45"/>
      <c r="AC1160" s="45">
        <v>66.32057062416936</v>
      </c>
      <c r="AD1160" s="45">
        <v>958.0600342219094</v>
      </c>
      <c r="AE1160" s="45"/>
      <c r="AF1160" s="45"/>
      <c r="AG1160" s="45"/>
      <c r="AH1160" s="45"/>
      <c r="AI1160" s="45"/>
      <c r="AJ1160" s="45">
        <v>66.32057062416936</v>
      </c>
      <c r="AK1160" s="45">
        <v>0.01</v>
      </c>
      <c r="AL1160" s="45"/>
      <c r="AM1160" s="45"/>
      <c r="AN1160" s="45"/>
      <c r="AO1160" s="23"/>
      <c r="AP1160" s="23"/>
      <c r="AQ1160" s="45">
        <v>66.32057062416936</v>
      </c>
      <c r="AR1160" s="45">
        <v>0.004</v>
      </c>
      <c r="AS1160" s="23"/>
      <c r="AT1160" s="23"/>
      <c r="AU1160" s="23"/>
      <c r="AV1160" s="23"/>
      <c r="AW1160" s="23"/>
      <c r="AX1160" s="45">
        <v>66.32057062416936</v>
      </c>
      <c r="AY1160" s="23"/>
      <c r="AZ1160" s="23"/>
      <c r="BA1160" s="23"/>
      <c r="BB1160" s="23"/>
      <c r="BC1160" s="23"/>
      <c r="BD1160" s="23"/>
      <c r="BE1160" s="45">
        <v>66.32057062416936</v>
      </c>
      <c r="BF1160" s="45"/>
      <c r="BG1160" s="23"/>
      <c r="BH1160" s="23"/>
      <c r="BI1160" s="23"/>
      <c r="BJ1160" s="23"/>
      <c r="BK1160" s="23"/>
      <c r="BL1160" s="45">
        <v>66.32057062416936</v>
      </c>
      <c r="BM1160" s="45">
        <v>0.832</v>
      </c>
      <c r="BN1160" s="23"/>
      <c r="BO1160" s="23"/>
      <c r="BP1160" s="23"/>
      <c r="BQ1160" s="23"/>
      <c r="BR1160" s="23"/>
      <c r="BS1160" s="45">
        <v>66.32057062416936</v>
      </c>
      <c r="BT1160" s="45">
        <v>0.366</v>
      </c>
      <c r="BU1160" s="23"/>
      <c r="BV1160" s="23"/>
      <c r="BW1160" s="23"/>
      <c r="BX1160" s="23"/>
      <c r="BY1160" s="23"/>
      <c r="BZ1160" s="23"/>
      <c r="CA1160" s="23"/>
    </row>
    <row r="1161" ht="15.75" customHeight="1">
      <c r="A1161" s="45">
        <v>66.04885202999523</v>
      </c>
      <c r="B1161" s="46">
        <v>0.101</v>
      </c>
      <c r="C1161" s="45"/>
      <c r="D1161" s="45"/>
      <c r="E1161" s="45"/>
      <c r="F1161" s="45"/>
      <c r="G1161" s="45"/>
      <c r="H1161" s="45">
        <v>66.04885202999523</v>
      </c>
      <c r="I1161" s="46"/>
      <c r="J1161" s="45"/>
      <c r="K1161" s="45"/>
      <c r="L1161" s="45"/>
      <c r="M1161" s="45"/>
      <c r="N1161" s="45"/>
      <c r="O1161" s="45">
        <v>66.04885202999523</v>
      </c>
      <c r="P1161" s="45">
        <v>0.003935640342831546</v>
      </c>
      <c r="Q1161" s="45"/>
      <c r="R1161" s="45"/>
      <c r="S1161" s="45"/>
      <c r="T1161" s="45"/>
      <c r="U1161" s="45"/>
      <c r="V1161" s="45">
        <v>66.04885202999523</v>
      </c>
      <c r="W1161" s="45">
        <v>0.007666390483539645</v>
      </c>
      <c r="X1161" s="45"/>
      <c r="Y1161" s="45"/>
      <c r="Z1161" s="45"/>
      <c r="AA1161" s="45"/>
      <c r="AB1161" s="45"/>
      <c r="AC1161" s="45">
        <v>66.04885202999523</v>
      </c>
      <c r="AD1161" s="45">
        <v>1201.8829705089859</v>
      </c>
      <c r="AE1161" s="45"/>
      <c r="AF1161" s="45"/>
      <c r="AG1161" s="45"/>
      <c r="AH1161" s="45"/>
      <c r="AI1161" s="45"/>
      <c r="AJ1161" s="45">
        <v>66.04885202999523</v>
      </c>
      <c r="AK1161" s="45">
        <v>0.01</v>
      </c>
      <c r="AL1161" s="45"/>
      <c r="AM1161" s="45"/>
      <c r="AN1161" s="45"/>
      <c r="AO1161" s="23"/>
      <c r="AP1161" s="23"/>
      <c r="AQ1161" s="45">
        <v>66.04885202999523</v>
      </c>
      <c r="AR1161" s="45">
        <v>0.004</v>
      </c>
      <c r="AS1161" s="23"/>
      <c r="AT1161" s="23"/>
      <c r="AU1161" s="23"/>
      <c r="AV1161" s="23"/>
      <c r="AW1161" s="23"/>
      <c r="AX1161" s="45">
        <v>66.04885202999523</v>
      </c>
      <c r="AY1161" s="23"/>
      <c r="AZ1161" s="23"/>
      <c r="BA1161" s="23"/>
      <c r="BB1161" s="23"/>
      <c r="BC1161" s="23"/>
      <c r="BD1161" s="23"/>
      <c r="BE1161" s="45">
        <v>66.04885202999523</v>
      </c>
      <c r="BF1161" s="45">
        <v>25.0</v>
      </c>
      <c r="BG1161" s="23"/>
      <c r="BH1161" s="23"/>
      <c r="BI1161" s="23"/>
      <c r="BJ1161" s="23"/>
      <c r="BK1161" s="23"/>
      <c r="BL1161" s="45">
        <v>66.04885202999523</v>
      </c>
      <c r="BM1161" s="45">
        <v>0.893</v>
      </c>
      <c r="BN1161" s="23"/>
      <c r="BO1161" s="23"/>
      <c r="BP1161" s="23"/>
      <c r="BQ1161" s="23"/>
      <c r="BR1161" s="23"/>
      <c r="BS1161" s="45">
        <v>66.04885202999523</v>
      </c>
      <c r="BT1161" s="45">
        <v>0.427</v>
      </c>
      <c r="BU1161" s="23"/>
      <c r="BV1161" s="23"/>
      <c r="BW1161" s="23"/>
      <c r="BX1161" s="23"/>
      <c r="BY1161" s="23"/>
      <c r="BZ1161" s="23"/>
      <c r="CA1161" s="23"/>
    </row>
    <row r="1162" ht="15.75" customHeight="1">
      <c r="A1162" s="45">
        <v>65.71859611261232</v>
      </c>
      <c r="B1162" s="46">
        <v>0.103</v>
      </c>
      <c r="C1162" s="45"/>
      <c r="D1162" s="45"/>
      <c r="E1162" s="45"/>
      <c r="F1162" s="45"/>
      <c r="G1162" s="45"/>
      <c r="H1162" s="45">
        <v>65.71859611261232</v>
      </c>
      <c r="I1162" s="46"/>
      <c r="J1162" s="45"/>
      <c r="K1162" s="45"/>
      <c r="L1162" s="45"/>
      <c r="M1162" s="45"/>
      <c r="N1162" s="45"/>
      <c r="O1162" s="45">
        <v>65.71859611261232</v>
      </c>
      <c r="P1162" s="45">
        <v>0.004104887367372796</v>
      </c>
      <c r="Q1162" s="45"/>
      <c r="R1162" s="45"/>
      <c r="S1162" s="45"/>
      <c r="T1162" s="45"/>
      <c r="U1162" s="45"/>
      <c r="V1162" s="45">
        <v>65.71859611261232</v>
      </c>
      <c r="W1162" s="45">
        <v>0.008354048462756697</v>
      </c>
      <c r="X1162" s="45"/>
      <c r="Y1162" s="45"/>
      <c r="Z1162" s="45"/>
      <c r="AA1162" s="45"/>
      <c r="AB1162" s="45"/>
      <c r="AC1162" s="45">
        <v>65.71859611261232</v>
      </c>
      <c r="AD1162" s="45">
        <v>1323.0598365191436</v>
      </c>
      <c r="AE1162" s="45"/>
      <c r="AF1162" s="45"/>
      <c r="AG1162" s="45"/>
      <c r="AH1162" s="45"/>
      <c r="AI1162" s="45"/>
      <c r="AJ1162" s="45">
        <v>65.71859611261232</v>
      </c>
      <c r="AK1162" s="45">
        <v>0.01</v>
      </c>
      <c r="AL1162" s="45"/>
      <c r="AM1162" s="45"/>
      <c r="AN1162" s="45"/>
      <c r="AO1162" s="23"/>
      <c r="AP1162" s="23"/>
      <c r="AQ1162" s="45">
        <v>65.71859611261232</v>
      </c>
      <c r="AR1162" s="45">
        <v>0.004</v>
      </c>
      <c r="AS1162" s="23"/>
      <c r="AT1162" s="23"/>
      <c r="AU1162" s="23"/>
      <c r="AV1162" s="23"/>
      <c r="AW1162" s="23"/>
      <c r="AX1162" s="45">
        <v>65.71859611261232</v>
      </c>
      <c r="AY1162" s="23"/>
      <c r="AZ1162" s="23"/>
      <c r="BA1162" s="23"/>
      <c r="BB1162" s="23"/>
      <c r="BC1162" s="23"/>
      <c r="BD1162" s="23"/>
      <c r="BE1162" s="45">
        <v>65.71859611261232</v>
      </c>
      <c r="BF1162" s="45">
        <v>25.0</v>
      </c>
      <c r="BG1162" s="23"/>
      <c r="BH1162" s="23"/>
      <c r="BI1162" s="23"/>
      <c r="BJ1162" s="23"/>
      <c r="BK1162" s="23"/>
      <c r="BL1162" s="45">
        <v>65.71859611261232</v>
      </c>
      <c r="BM1162" s="45">
        <v>0.975</v>
      </c>
      <c r="BN1162" s="23"/>
      <c r="BO1162" s="23"/>
      <c r="BP1162" s="23"/>
      <c r="BQ1162" s="23"/>
      <c r="BR1162" s="23"/>
      <c r="BS1162" s="45">
        <v>65.71859611261232</v>
      </c>
      <c r="BT1162" s="45">
        <v>0.543</v>
      </c>
      <c r="BU1162" s="23"/>
      <c r="BV1162" s="23"/>
      <c r="BW1162" s="23"/>
      <c r="BX1162" s="23"/>
      <c r="BY1162" s="23"/>
      <c r="BZ1162" s="23"/>
      <c r="CA1162" s="23"/>
    </row>
    <row r="1163" ht="15.75" customHeight="1">
      <c r="A1163" s="45">
        <v>65.87399908286864</v>
      </c>
      <c r="B1163" s="46">
        <v>0.104</v>
      </c>
      <c r="C1163" s="45"/>
      <c r="D1163" s="45"/>
      <c r="E1163" s="45"/>
      <c r="F1163" s="45"/>
      <c r="G1163" s="45"/>
      <c r="H1163" s="45">
        <v>65.87399908286864</v>
      </c>
      <c r="I1163" s="46"/>
      <c r="J1163" s="45"/>
      <c r="K1163" s="45"/>
      <c r="L1163" s="45"/>
      <c r="M1163" s="45"/>
      <c r="N1163" s="45"/>
      <c r="O1163" s="45">
        <v>65.87399908286864</v>
      </c>
      <c r="P1163" s="45">
        <v>0.004058543268218141</v>
      </c>
      <c r="Q1163" s="45"/>
      <c r="R1163" s="45"/>
      <c r="S1163" s="45"/>
      <c r="T1163" s="45"/>
      <c r="U1163" s="45"/>
      <c r="V1163" s="45">
        <v>65.87399908286864</v>
      </c>
      <c r="W1163" s="45">
        <v>0.008403310277838784</v>
      </c>
      <c r="X1163" s="45"/>
      <c r="Y1163" s="45"/>
      <c r="Z1163" s="45"/>
      <c r="AA1163" s="45"/>
      <c r="AB1163" s="45"/>
      <c r="AC1163" s="45">
        <v>65.87399908286864</v>
      </c>
      <c r="AD1163" s="45">
        <v>1346.284663913166</v>
      </c>
      <c r="AE1163" s="45"/>
      <c r="AF1163" s="45"/>
      <c r="AG1163" s="45"/>
      <c r="AH1163" s="45"/>
      <c r="AI1163" s="45"/>
      <c r="AJ1163" s="45">
        <v>65.87399908286864</v>
      </c>
      <c r="AK1163" s="45">
        <v>0.01</v>
      </c>
      <c r="AL1163" s="45"/>
      <c r="AM1163" s="45"/>
      <c r="AN1163" s="45"/>
      <c r="AO1163" s="23"/>
      <c r="AP1163" s="23"/>
      <c r="AQ1163" s="45">
        <v>65.87399908286864</v>
      </c>
      <c r="AR1163" s="45">
        <v>0.004</v>
      </c>
      <c r="AS1163" s="23"/>
      <c r="AT1163" s="23"/>
      <c r="AU1163" s="23"/>
      <c r="AV1163" s="23"/>
      <c r="AW1163" s="23"/>
      <c r="AX1163" s="45">
        <v>65.87399908286864</v>
      </c>
      <c r="AY1163" s="23">
        <v>0.582</v>
      </c>
      <c r="AZ1163" s="23"/>
      <c r="BA1163" s="23"/>
      <c r="BB1163" s="23"/>
      <c r="BC1163" s="23"/>
      <c r="BD1163" s="23"/>
      <c r="BE1163" s="45">
        <v>65.87399908286864</v>
      </c>
      <c r="BF1163" s="45">
        <v>25.0</v>
      </c>
      <c r="BG1163" s="23"/>
      <c r="BH1163" s="23"/>
      <c r="BI1163" s="23"/>
      <c r="BJ1163" s="23"/>
      <c r="BK1163" s="23"/>
      <c r="BL1163" s="45">
        <v>65.87399908286864</v>
      </c>
      <c r="BM1163" s="45">
        <v>1.052</v>
      </c>
      <c r="BN1163" s="23"/>
      <c r="BO1163" s="23"/>
      <c r="BP1163" s="23"/>
      <c r="BQ1163" s="23"/>
      <c r="BR1163" s="23"/>
      <c r="BS1163" s="45">
        <v>65.87399908286864</v>
      </c>
      <c r="BT1163" s="45">
        <v>0.58</v>
      </c>
      <c r="BU1163" s="23"/>
      <c r="BV1163" s="23"/>
      <c r="BW1163" s="23"/>
      <c r="BX1163" s="23"/>
      <c r="BY1163" s="23"/>
      <c r="BZ1163" s="23"/>
      <c r="CA1163" s="23"/>
    </row>
    <row r="1164" ht="15.75" customHeight="1">
      <c r="A1164" s="45">
        <v>65.71529783431158</v>
      </c>
      <c r="B1164" s="46">
        <v>0.104</v>
      </c>
      <c r="C1164" s="45"/>
      <c r="D1164" s="45"/>
      <c r="E1164" s="45"/>
      <c r="F1164" s="45"/>
      <c r="G1164" s="45"/>
      <c r="H1164" s="45">
        <v>65.71529783431158</v>
      </c>
      <c r="I1164" s="46"/>
      <c r="J1164" s="45"/>
      <c r="K1164" s="45"/>
      <c r="L1164" s="45"/>
      <c r="M1164" s="45"/>
      <c r="N1164" s="45"/>
      <c r="O1164" s="45">
        <v>65.71529783431158</v>
      </c>
      <c r="P1164" s="45">
        <v>0.004086765890549608</v>
      </c>
      <c r="Q1164" s="45"/>
      <c r="R1164" s="45"/>
      <c r="S1164" s="45"/>
      <c r="T1164" s="45"/>
      <c r="U1164" s="45"/>
      <c r="V1164" s="45">
        <v>65.71529783431158</v>
      </c>
      <c r="W1164" s="45">
        <v>0.008978258942430806</v>
      </c>
      <c r="X1164" s="45"/>
      <c r="Y1164" s="45"/>
      <c r="Z1164" s="45"/>
      <c r="AA1164" s="45"/>
      <c r="AB1164" s="45"/>
      <c r="AC1164" s="45">
        <v>65.71529783431158</v>
      </c>
      <c r="AD1164" s="45">
        <v>1417.5243549695772</v>
      </c>
      <c r="AE1164" s="45"/>
      <c r="AF1164" s="45"/>
      <c r="AG1164" s="45"/>
      <c r="AH1164" s="45"/>
      <c r="AI1164" s="45"/>
      <c r="AJ1164" s="45">
        <v>65.71529783431158</v>
      </c>
      <c r="AK1164" s="45">
        <v>0.009</v>
      </c>
      <c r="AL1164" s="45"/>
      <c r="AM1164" s="45"/>
      <c r="AN1164" s="45"/>
      <c r="AO1164" s="23"/>
      <c r="AP1164" s="23"/>
      <c r="AQ1164" s="45">
        <v>65.71529783431158</v>
      </c>
      <c r="AR1164" s="45">
        <v>0.004</v>
      </c>
      <c r="AS1164" s="23"/>
      <c r="AT1164" s="23"/>
      <c r="AU1164" s="23"/>
      <c r="AV1164" s="23"/>
      <c r="AW1164" s="23"/>
      <c r="AX1164" s="45">
        <v>65.71529783431158</v>
      </c>
      <c r="AY1164" s="23">
        <v>0.524</v>
      </c>
      <c r="AZ1164" s="23"/>
      <c r="BA1164" s="23"/>
      <c r="BB1164" s="23"/>
      <c r="BC1164" s="23"/>
      <c r="BD1164" s="23"/>
      <c r="BE1164" s="45">
        <v>65.71529783431158</v>
      </c>
      <c r="BF1164" s="45">
        <v>25.0</v>
      </c>
      <c r="BG1164" s="23"/>
      <c r="BH1164" s="23"/>
      <c r="BI1164" s="23"/>
      <c r="BJ1164" s="23"/>
      <c r="BK1164" s="23"/>
      <c r="BL1164" s="45">
        <v>65.71529783431158</v>
      </c>
      <c r="BM1164" s="45">
        <v>1.121</v>
      </c>
      <c r="BN1164" s="23"/>
      <c r="BO1164" s="23"/>
      <c r="BP1164" s="23"/>
      <c r="BQ1164" s="23"/>
      <c r="BR1164" s="23"/>
      <c r="BS1164" s="45">
        <v>65.71529783431158</v>
      </c>
      <c r="BT1164" s="45">
        <v>0.636</v>
      </c>
      <c r="BU1164" s="23"/>
      <c r="BV1164" s="23"/>
      <c r="BW1164" s="23"/>
      <c r="BX1164" s="23"/>
      <c r="BY1164" s="23"/>
      <c r="BZ1164" s="23"/>
      <c r="CA1164" s="23"/>
    </row>
    <row r="1165" ht="15.75" customHeight="1">
      <c r="A1165" s="45">
        <v>65.58196185711525</v>
      </c>
      <c r="B1165" s="46">
        <v>0.102</v>
      </c>
      <c r="C1165" s="45"/>
      <c r="D1165" s="45"/>
      <c r="E1165" s="45"/>
      <c r="F1165" s="45"/>
      <c r="G1165" s="45"/>
      <c r="H1165" s="45">
        <v>65.58196185711525</v>
      </c>
      <c r="I1165" s="46"/>
      <c r="J1165" s="45"/>
      <c r="K1165" s="45"/>
      <c r="L1165" s="45"/>
      <c r="M1165" s="45"/>
      <c r="N1165" s="45"/>
      <c r="O1165" s="45">
        <v>65.58196185711525</v>
      </c>
      <c r="P1165" s="45"/>
      <c r="Q1165" s="45"/>
      <c r="R1165" s="45"/>
      <c r="S1165" s="45"/>
      <c r="T1165" s="45"/>
      <c r="U1165" s="45"/>
      <c r="V1165" s="45">
        <v>65.58196185711525</v>
      </c>
      <c r="W1165" s="45"/>
      <c r="X1165" s="45"/>
      <c r="Y1165" s="45"/>
      <c r="Z1165" s="45"/>
      <c r="AA1165" s="45"/>
      <c r="AB1165" s="45"/>
      <c r="AC1165" s="45">
        <v>65.58196185711525</v>
      </c>
      <c r="AD1165" s="45">
        <v>1545.0340377323214</v>
      </c>
      <c r="AE1165" s="45"/>
      <c r="AF1165" s="45"/>
      <c r="AG1165" s="45"/>
      <c r="AH1165" s="45"/>
      <c r="AI1165" s="45"/>
      <c r="AJ1165" s="45">
        <v>65.58196185711525</v>
      </c>
      <c r="AK1165" s="45">
        <v>0.009</v>
      </c>
      <c r="AL1165" s="45"/>
      <c r="AM1165" s="45"/>
      <c r="AN1165" s="45"/>
      <c r="AO1165" s="23"/>
      <c r="AP1165" s="23"/>
      <c r="AQ1165" s="45">
        <v>65.58196185711525</v>
      </c>
      <c r="AR1165" s="45">
        <v>0.004</v>
      </c>
      <c r="AS1165" s="23"/>
      <c r="AT1165" s="23"/>
      <c r="AU1165" s="23"/>
      <c r="AV1165" s="23"/>
      <c r="AW1165" s="23"/>
      <c r="AX1165" s="45">
        <v>65.58196185711525</v>
      </c>
      <c r="AY1165" s="23">
        <v>0.524</v>
      </c>
      <c r="AZ1165" s="23"/>
      <c r="BA1165" s="23"/>
      <c r="BB1165" s="23"/>
      <c r="BC1165" s="23"/>
      <c r="BD1165" s="23"/>
      <c r="BE1165" s="45">
        <v>65.58196185711525</v>
      </c>
      <c r="BF1165" s="45">
        <v>25.0</v>
      </c>
      <c r="BG1165" s="23"/>
      <c r="BH1165" s="23"/>
      <c r="BI1165" s="23"/>
      <c r="BJ1165" s="23"/>
      <c r="BK1165" s="23"/>
      <c r="BL1165" s="45">
        <v>65.58196185711525</v>
      </c>
      <c r="BM1165" s="45">
        <v>1.193</v>
      </c>
      <c r="BN1165" s="23"/>
      <c r="BO1165" s="23"/>
      <c r="BP1165" s="23"/>
      <c r="BQ1165" s="23"/>
      <c r="BR1165" s="23"/>
      <c r="BS1165" s="45">
        <v>65.58196185711525</v>
      </c>
      <c r="BT1165" s="45">
        <v>0.694</v>
      </c>
      <c r="BU1165" s="23"/>
      <c r="BV1165" s="23"/>
      <c r="BW1165" s="23"/>
      <c r="BX1165" s="23"/>
      <c r="BY1165" s="23"/>
      <c r="BZ1165" s="23"/>
      <c r="CA1165" s="23"/>
    </row>
    <row r="1166" ht="15.75" customHeight="1">
      <c r="A1166" s="45">
        <v>66.11919813130163</v>
      </c>
      <c r="B1166" s="46">
        <v>0.103</v>
      </c>
      <c r="C1166" s="45"/>
      <c r="D1166" s="45"/>
      <c r="E1166" s="45"/>
      <c r="F1166" s="45"/>
      <c r="G1166" s="45"/>
      <c r="H1166" s="45">
        <v>66.11919813130163</v>
      </c>
      <c r="I1166" s="46"/>
      <c r="J1166" s="45"/>
      <c r="K1166" s="45"/>
      <c r="L1166" s="45"/>
      <c r="M1166" s="45"/>
      <c r="N1166" s="45"/>
      <c r="O1166" s="45">
        <v>66.11919813130163</v>
      </c>
      <c r="P1166" s="45">
        <v>0.003864014146221281</v>
      </c>
      <c r="Q1166" s="45"/>
      <c r="R1166" s="45"/>
      <c r="S1166" s="45"/>
      <c r="T1166" s="45"/>
      <c r="U1166" s="45"/>
      <c r="V1166" s="45">
        <v>66.11919813130163</v>
      </c>
      <c r="W1166" s="45">
        <v>0.008674300335639299</v>
      </c>
      <c r="X1166" s="45"/>
      <c r="Y1166" s="45"/>
      <c r="Z1166" s="45"/>
      <c r="AA1166" s="45"/>
      <c r="AB1166" s="45"/>
      <c r="AC1166" s="45">
        <v>66.11919813130163</v>
      </c>
      <c r="AD1166" s="45">
        <v>1678.4363925024643</v>
      </c>
      <c r="AE1166" s="45"/>
      <c r="AF1166" s="45"/>
      <c r="AG1166" s="45"/>
      <c r="AH1166" s="45"/>
      <c r="AI1166" s="45"/>
      <c r="AJ1166" s="45">
        <v>66.11919813130163</v>
      </c>
      <c r="AK1166" s="45">
        <v>0.009</v>
      </c>
      <c r="AL1166" s="45"/>
      <c r="AM1166" s="45"/>
      <c r="AN1166" s="45"/>
      <c r="AO1166" s="23"/>
      <c r="AP1166" s="23"/>
      <c r="AQ1166" s="45">
        <v>66.11919813130163</v>
      </c>
      <c r="AR1166" s="45">
        <v>0.004</v>
      </c>
      <c r="AS1166" s="23"/>
      <c r="AT1166" s="23"/>
      <c r="AU1166" s="23"/>
      <c r="AV1166" s="23"/>
      <c r="AW1166" s="23"/>
      <c r="AX1166" s="45">
        <v>66.11919813130163</v>
      </c>
      <c r="AY1166" s="23">
        <v>0.524</v>
      </c>
      <c r="AZ1166" s="23"/>
      <c r="BA1166" s="23"/>
      <c r="BB1166" s="23"/>
      <c r="BC1166" s="23"/>
      <c r="BD1166" s="23"/>
      <c r="BE1166" s="45">
        <v>66.11919813130163</v>
      </c>
      <c r="BF1166" s="45">
        <v>25.0</v>
      </c>
      <c r="BG1166" s="23"/>
      <c r="BH1166" s="23"/>
      <c r="BI1166" s="23"/>
      <c r="BJ1166" s="23"/>
      <c r="BK1166" s="23"/>
      <c r="BL1166" s="45">
        <v>66.11919813130163</v>
      </c>
      <c r="BM1166" s="45">
        <v>1.297</v>
      </c>
      <c r="BN1166" s="23"/>
      <c r="BO1166" s="23"/>
      <c r="BP1166" s="23"/>
      <c r="BQ1166" s="23"/>
      <c r="BR1166" s="23"/>
      <c r="BS1166" s="45">
        <v>66.11919813130163</v>
      </c>
      <c r="BT1166" s="45">
        <v>0.729</v>
      </c>
      <c r="BU1166" s="23"/>
      <c r="BV1166" s="23"/>
      <c r="BW1166" s="23"/>
      <c r="BX1166" s="23"/>
      <c r="BY1166" s="23"/>
      <c r="BZ1166" s="23"/>
      <c r="CA1166" s="23"/>
    </row>
    <row r="1167" ht="15.75" customHeight="1">
      <c r="A1167" s="45">
        <v>65.91912937709759</v>
      </c>
      <c r="B1167" s="46">
        <v>0.105</v>
      </c>
      <c r="C1167" s="45"/>
      <c r="D1167" s="45"/>
      <c r="E1167" s="45"/>
      <c r="F1167" s="45"/>
      <c r="G1167" s="45"/>
      <c r="H1167" s="45">
        <v>65.91912937709759</v>
      </c>
      <c r="I1167" s="46"/>
      <c r="J1167" s="45"/>
      <c r="K1167" s="45"/>
      <c r="L1167" s="45"/>
      <c r="M1167" s="45"/>
      <c r="N1167" s="45"/>
      <c r="O1167" s="45">
        <v>65.91912937709759</v>
      </c>
      <c r="P1167" s="45">
        <v>0.004040393172968014</v>
      </c>
      <c r="Q1167" s="45"/>
      <c r="R1167" s="45"/>
      <c r="S1167" s="45"/>
      <c r="T1167" s="45"/>
      <c r="U1167" s="45"/>
      <c r="V1167" s="45">
        <v>65.91912937709759</v>
      </c>
      <c r="W1167" s="45">
        <v>0.008555008651837507</v>
      </c>
      <c r="X1167" s="45"/>
      <c r="Y1167" s="45"/>
      <c r="Z1167" s="45"/>
      <c r="AA1167" s="45"/>
      <c r="AB1167" s="45"/>
      <c r="AC1167" s="45">
        <v>65.91912937709759</v>
      </c>
      <c r="AD1167" s="45">
        <v>1526.1901132957375</v>
      </c>
      <c r="AE1167" s="45"/>
      <c r="AF1167" s="45"/>
      <c r="AG1167" s="45"/>
      <c r="AH1167" s="45"/>
      <c r="AI1167" s="45"/>
      <c r="AJ1167" s="45">
        <v>65.91912937709759</v>
      </c>
      <c r="AK1167" s="45">
        <v>0.009</v>
      </c>
      <c r="AL1167" s="45"/>
      <c r="AM1167" s="45"/>
      <c r="AN1167" s="45"/>
      <c r="AO1167" s="23"/>
      <c r="AP1167" s="23"/>
      <c r="AQ1167" s="45">
        <v>65.91912937709759</v>
      </c>
      <c r="AR1167" s="45">
        <v>0.004</v>
      </c>
      <c r="AS1167" s="23"/>
      <c r="AT1167" s="23"/>
      <c r="AU1167" s="23"/>
      <c r="AV1167" s="23"/>
      <c r="AW1167" s="23"/>
      <c r="AX1167" s="45">
        <v>65.91912937709759</v>
      </c>
      <c r="AY1167" s="23">
        <v>0.534</v>
      </c>
      <c r="AZ1167" s="23"/>
      <c r="BA1167" s="23"/>
      <c r="BB1167" s="23"/>
      <c r="BC1167" s="23"/>
      <c r="BD1167" s="23"/>
      <c r="BE1167" s="45">
        <v>65.91912937709759</v>
      </c>
      <c r="BF1167" s="45">
        <v>25.0</v>
      </c>
      <c r="BG1167" s="23"/>
      <c r="BH1167" s="23"/>
      <c r="BI1167" s="23"/>
      <c r="BJ1167" s="23"/>
      <c r="BK1167" s="23"/>
      <c r="BL1167" s="45">
        <v>65.91912937709759</v>
      </c>
      <c r="BM1167" s="45">
        <v>1.366</v>
      </c>
      <c r="BN1167" s="23"/>
      <c r="BO1167" s="23"/>
      <c r="BP1167" s="23"/>
      <c r="BQ1167" s="23"/>
      <c r="BR1167" s="23"/>
      <c r="BS1167" s="45">
        <v>65.91912937709759</v>
      </c>
      <c r="BT1167" s="45">
        <v>0.735</v>
      </c>
      <c r="BU1167" s="23"/>
      <c r="BV1167" s="23"/>
      <c r="BW1167" s="23"/>
      <c r="BX1167" s="23"/>
      <c r="BY1167" s="23"/>
      <c r="BZ1167" s="23"/>
      <c r="CA1167" s="23"/>
    </row>
    <row r="1168" ht="15.75" customHeight="1">
      <c r="A1168" s="45">
        <v>66.59299759194857</v>
      </c>
      <c r="B1168" s="46">
        <v>0.112</v>
      </c>
      <c r="C1168" s="45"/>
      <c r="D1168" s="45"/>
      <c r="E1168" s="45"/>
      <c r="F1168" s="45"/>
      <c r="G1168" s="45"/>
      <c r="H1168" s="45">
        <v>66.59299759194857</v>
      </c>
      <c r="I1168" s="46"/>
      <c r="J1168" s="45"/>
      <c r="K1168" s="45"/>
      <c r="L1168" s="45"/>
      <c r="M1168" s="45"/>
      <c r="N1168" s="45"/>
      <c r="O1168" s="45">
        <v>66.59299759194857</v>
      </c>
      <c r="P1168" s="45"/>
      <c r="Q1168" s="45"/>
      <c r="R1168" s="45"/>
      <c r="S1168" s="45"/>
      <c r="T1168" s="45"/>
      <c r="U1168" s="45"/>
      <c r="V1168" s="45">
        <v>66.59299759194857</v>
      </c>
      <c r="W1168" s="45"/>
      <c r="X1168" s="45"/>
      <c r="Y1168" s="45"/>
      <c r="Z1168" s="45"/>
      <c r="AA1168" s="45"/>
      <c r="AB1168" s="45"/>
      <c r="AC1168" s="45">
        <v>66.59299759194857</v>
      </c>
      <c r="AD1168" s="45">
        <v>1455.7012342768355</v>
      </c>
      <c r="AE1168" s="45"/>
      <c r="AF1168" s="45"/>
      <c r="AG1168" s="45"/>
      <c r="AH1168" s="45"/>
      <c r="AI1168" s="45"/>
      <c r="AJ1168" s="45">
        <v>66.59299759194857</v>
      </c>
      <c r="AK1168" s="45">
        <v>0.009</v>
      </c>
      <c r="AL1168" s="45"/>
      <c r="AM1168" s="45"/>
      <c r="AN1168" s="45"/>
      <c r="AO1168" s="23"/>
      <c r="AP1168" s="23"/>
      <c r="AQ1168" s="45">
        <v>66.59299759194857</v>
      </c>
      <c r="AR1168" s="45">
        <v>0.004</v>
      </c>
      <c r="AS1168" s="23"/>
      <c r="AT1168" s="23"/>
      <c r="AU1168" s="23"/>
      <c r="AV1168" s="23"/>
      <c r="AW1168" s="23"/>
      <c r="AX1168" s="45">
        <v>66.59299759194857</v>
      </c>
      <c r="AY1168" s="23">
        <v>0.532</v>
      </c>
      <c r="AZ1168" s="23"/>
      <c r="BA1168" s="23"/>
      <c r="BB1168" s="23"/>
      <c r="BC1168" s="23"/>
      <c r="BD1168" s="23"/>
      <c r="BE1168" s="45">
        <v>66.59299759194857</v>
      </c>
      <c r="BF1168" s="45">
        <v>25.0</v>
      </c>
      <c r="BG1168" s="23"/>
      <c r="BH1168" s="23"/>
      <c r="BI1168" s="23"/>
      <c r="BJ1168" s="23"/>
      <c r="BK1168" s="23"/>
      <c r="BL1168" s="45">
        <v>66.59299759194857</v>
      </c>
      <c r="BM1168" s="45">
        <v>1.457</v>
      </c>
      <c r="BN1168" s="23"/>
      <c r="BO1168" s="23"/>
      <c r="BP1168" s="23"/>
      <c r="BQ1168" s="23"/>
      <c r="BR1168" s="23"/>
      <c r="BS1168" s="45">
        <v>66.59299759194857</v>
      </c>
      <c r="BT1168" s="45">
        <v>0.752</v>
      </c>
      <c r="BU1168" s="23"/>
      <c r="BV1168" s="23"/>
      <c r="BW1168" s="23"/>
      <c r="BX1168" s="23"/>
      <c r="BY1168" s="23"/>
      <c r="BZ1168" s="23"/>
      <c r="CA1168" s="23"/>
    </row>
    <row r="1169" ht="15.75" customHeight="1">
      <c r="A1169" s="45">
        <v>68.09477840547682</v>
      </c>
      <c r="B1169" s="46">
        <v>0.116</v>
      </c>
      <c r="C1169" s="45"/>
      <c r="D1169" s="45"/>
      <c r="E1169" s="45"/>
      <c r="F1169" s="45"/>
      <c r="G1169" s="45"/>
      <c r="H1169" s="45">
        <v>68.09477840547682</v>
      </c>
      <c r="I1169" s="46"/>
      <c r="J1169" s="45"/>
      <c r="K1169" s="45"/>
      <c r="L1169" s="45"/>
      <c r="M1169" s="45"/>
      <c r="N1169" s="45"/>
      <c r="O1169" s="45">
        <v>68.09477840547682</v>
      </c>
      <c r="P1169" s="45">
        <v>0.0035898559001839954</v>
      </c>
      <c r="Q1169" s="45"/>
      <c r="R1169" s="45"/>
      <c r="S1169" s="45"/>
      <c r="T1169" s="45"/>
      <c r="U1169" s="45"/>
      <c r="V1169" s="45">
        <v>68.09477840547682</v>
      </c>
      <c r="W1169" s="45">
        <v>0.007817575316846985</v>
      </c>
      <c r="X1169" s="45"/>
      <c r="Y1169" s="45"/>
      <c r="Z1169" s="45"/>
      <c r="AA1169" s="45"/>
      <c r="AB1169" s="45"/>
      <c r="AC1169" s="45">
        <v>68.09477840547682</v>
      </c>
      <c r="AD1169" s="45">
        <v>1536.9631915159632</v>
      </c>
      <c r="AE1169" s="45"/>
      <c r="AF1169" s="45"/>
      <c r="AG1169" s="45"/>
      <c r="AH1169" s="45"/>
      <c r="AI1169" s="45"/>
      <c r="AJ1169" s="45">
        <v>68.09477840547682</v>
      </c>
      <c r="AK1169" s="45">
        <v>0.009</v>
      </c>
      <c r="AL1169" s="45"/>
      <c r="AM1169" s="45"/>
      <c r="AN1169" s="45"/>
      <c r="AO1169" s="23"/>
      <c r="AP1169" s="23"/>
      <c r="AQ1169" s="45">
        <v>68.09477840547682</v>
      </c>
      <c r="AR1169" s="45">
        <v>0.003</v>
      </c>
      <c r="AS1169" s="23"/>
      <c r="AT1169" s="23"/>
      <c r="AU1169" s="23"/>
      <c r="AV1169" s="23"/>
      <c r="AW1169" s="23"/>
      <c r="AX1169" s="45">
        <v>68.09477840547682</v>
      </c>
      <c r="AY1169" s="23">
        <v>0.523</v>
      </c>
      <c r="AZ1169" s="23"/>
      <c r="BA1169" s="23"/>
      <c r="BB1169" s="23"/>
      <c r="BC1169" s="23"/>
      <c r="BD1169" s="23"/>
      <c r="BE1169" s="45">
        <v>68.09477840547682</v>
      </c>
      <c r="BF1169" s="45">
        <v>25.0</v>
      </c>
      <c r="BG1169" s="23"/>
      <c r="BH1169" s="23"/>
      <c r="BI1169" s="23"/>
      <c r="BJ1169" s="23"/>
      <c r="BK1169" s="23"/>
      <c r="BL1169" s="45">
        <v>68.09477840547682</v>
      </c>
      <c r="BM1169" s="45">
        <v>1.544</v>
      </c>
      <c r="BN1169" s="23"/>
      <c r="BO1169" s="23"/>
      <c r="BP1169" s="23"/>
      <c r="BQ1169" s="23"/>
      <c r="BR1169" s="23"/>
      <c r="BS1169" s="45">
        <v>68.09477840547682</v>
      </c>
      <c r="BT1169" s="45">
        <v>0.787</v>
      </c>
      <c r="BU1169" s="23"/>
      <c r="BV1169" s="23"/>
      <c r="BW1169" s="23"/>
      <c r="BX1169" s="23"/>
      <c r="BY1169" s="23"/>
      <c r="BZ1169" s="23"/>
      <c r="CA1169" s="23"/>
    </row>
    <row r="1170" ht="15.75" customHeight="1">
      <c r="A1170" s="45">
        <v>67.95423079336621</v>
      </c>
      <c r="B1170" s="46">
        <v>0.113</v>
      </c>
      <c r="C1170" s="45"/>
      <c r="D1170" s="45"/>
      <c r="E1170" s="45"/>
      <c r="F1170" s="45"/>
      <c r="G1170" s="45"/>
      <c r="H1170" s="45">
        <v>67.95423079336621</v>
      </c>
      <c r="I1170" s="46"/>
      <c r="J1170" s="45"/>
      <c r="K1170" s="45"/>
      <c r="L1170" s="45"/>
      <c r="M1170" s="45"/>
      <c r="N1170" s="45"/>
      <c r="O1170" s="45">
        <v>67.95423079336621</v>
      </c>
      <c r="P1170" s="45">
        <v>0.003877821459121368</v>
      </c>
      <c r="Q1170" s="45"/>
      <c r="R1170" s="45"/>
      <c r="S1170" s="45"/>
      <c r="T1170" s="45"/>
      <c r="U1170" s="45"/>
      <c r="V1170" s="45">
        <v>67.95423079336621</v>
      </c>
      <c r="W1170" s="45">
        <v>0.008525038757455375</v>
      </c>
      <c r="X1170" s="45"/>
      <c r="Y1170" s="45"/>
      <c r="Z1170" s="45"/>
      <c r="AA1170" s="45"/>
      <c r="AB1170" s="45"/>
      <c r="AC1170" s="45">
        <v>67.95423079336621</v>
      </c>
      <c r="AD1170" s="45">
        <v>1465.2447434404141</v>
      </c>
      <c r="AE1170" s="45"/>
      <c r="AF1170" s="45"/>
      <c r="AG1170" s="45"/>
      <c r="AH1170" s="45"/>
      <c r="AI1170" s="45"/>
      <c r="AJ1170" s="45">
        <v>67.95423079336621</v>
      </c>
      <c r="AK1170" s="45">
        <v>0.009</v>
      </c>
      <c r="AL1170" s="45"/>
      <c r="AM1170" s="45"/>
      <c r="AN1170" s="45"/>
      <c r="AO1170" s="23"/>
      <c r="AP1170" s="23"/>
      <c r="AQ1170" s="45">
        <v>67.95423079336621</v>
      </c>
      <c r="AR1170" s="45">
        <v>0.003</v>
      </c>
      <c r="AS1170" s="23"/>
      <c r="AT1170" s="23"/>
      <c r="AU1170" s="23"/>
      <c r="AV1170" s="23"/>
      <c r="AW1170" s="23"/>
      <c r="AX1170" s="45">
        <v>67.95423079336621</v>
      </c>
      <c r="AY1170" s="23">
        <v>0.524</v>
      </c>
      <c r="AZ1170" s="23"/>
      <c r="BA1170" s="23"/>
      <c r="BB1170" s="23"/>
      <c r="BC1170" s="23"/>
      <c r="BD1170" s="23"/>
      <c r="BE1170" s="45">
        <v>67.95423079336621</v>
      </c>
      <c r="BF1170" s="45">
        <v>25.0</v>
      </c>
      <c r="BG1170" s="23"/>
      <c r="BH1170" s="23"/>
      <c r="BI1170" s="23"/>
      <c r="BJ1170" s="23"/>
      <c r="BK1170" s="23"/>
      <c r="BL1170" s="45">
        <v>67.95423079336621</v>
      </c>
      <c r="BM1170" s="45">
        <v>1.605</v>
      </c>
      <c r="BN1170" s="23"/>
      <c r="BO1170" s="23"/>
      <c r="BP1170" s="23"/>
      <c r="BQ1170" s="23"/>
      <c r="BR1170" s="23"/>
      <c r="BS1170" s="45">
        <v>67.95423079336621</v>
      </c>
      <c r="BT1170" s="45">
        <v>0.8</v>
      </c>
      <c r="BU1170" s="23"/>
      <c r="BV1170" s="23"/>
      <c r="BW1170" s="23"/>
      <c r="BX1170" s="23"/>
      <c r="BY1170" s="23"/>
      <c r="BZ1170" s="23"/>
      <c r="CA1170" s="23"/>
    </row>
    <row r="1171" ht="15.75" customHeight="1">
      <c r="A1171" s="45">
        <v>71.5180686272821</v>
      </c>
      <c r="B1171" s="46">
        <v>0.115</v>
      </c>
      <c r="C1171" s="45"/>
      <c r="D1171" s="45"/>
      <c r="E1171" s="45"/>
      <c r="F1171" s="45"/>
      <c r="G1171" s="45"/>
      <c r="H1171" s="45">
        <v>71.5180686272821</v>
      </c>
      <c r="I1171" s="46"/>
      <c r="J1171" s="45"/>
      <c r="K1171" s="45"/>
      <c r="L1171" s="45"/>
      <c r="M1171" s="45"/>
      <c r="N1171" s="45"/>
      <c r="O1171" s="45">
        <v>71.5180686272821</v>
      </c>
      <c r="P1171" s="45">
        <v>0.004106063658465773</v>
      </c>
      <c r="Q1171" s="45"/>
      <c r="R1171" s="45"/>
      <c r="S1171" s="45"/>
      <c r="T1171" s="45"/>
      <c r="U1171" s="45"/>
      <c r="V1171" s="45">
        <v>71.5180686272821</v>
      </c>
      <c r="W1171" s="45"/>
      <c r="X1171" s="45"/>
      <c r="Y1171" s="45"/>
      <c r="Z1171" s="45"/>
      <c r="AA1171" s="45"/>
      <c r="AB1171" s="45"/>
      <c r="AC1171" s="45">
        <v>71.5180686272821</v>
      </c>
      <c r="AD1171" s="45">
        <v>873.8616145707343</v>
      </c>
      <c r="AE1171" s="45"/>
      <c r="AF1171" s="45"/>
      <c r="AG1171" s="45"/>
      <c r="AH1171" s="45"/>
      <c r="AI1171" s="45"/>
      <c r="AJ1171" s="45">
        <v>71.5180686272821</v>
      </c>
      <c r="AK1171" s="45">
        <v>0.01</v>
      </c>
      <c r="AL1171" s="45"/>
      <c r="AM1171" s="45"/>
      <c r="AN1171" s="45"/>
      <c r="AO1171" s="23"/>
      <c r="AP1171" s="23"/>
      <c r="AQ1171" s="45">
        <v>71.5180686272821</v>
      </c>
      <c r="AR1171" s="45">
        <v>0.005</v>
      </c>
      <c r="AS1171" s="23"/>
      <c r="AT1171" s="23"/>
      <c r="AU1171" s="23"/>
      <c r="AV1171" s="23"/>
      <c r="AW1171" s="23"/>
      <c r="AX1171" s="45">
        <v>71.5180686272821</v>
      </c>
      <c r="AY1171" s="23"/>
      <c r="AZ1171" s="23"/>
      <c r="BA1171" s="23"/>
      <c r="BB1171" s="23"/>
      <c r="BC1171" s="23"/>
      <c r="BD1171" s="23"/>
      <c r="BE1171" s="45">
        <v>71.5180686272821</v>
      </c>
      <c r="BF1171" s="45"/>
      <c r="BG1171" s="23"/>
      <c r="BH1171" s="23"/>
      <c r="BI1171" s="23"/>
      <c r="BJ1171" s="23"/>
      <c r="BK1171" s="23"/>
      <c r="BL1171" s="45">
        <v>71.5180686272821</v>
      </c>
      <c r="BM1171" s="45">
        <v>0.763</v>
      </c>
      <c r="BN1171" s="23"/>
      <c r="BO1171" s="23"/>
      <c r="BP1171" s="23"/>
      <c r="BQ1171" s="23"/>
      <c r="BR1171" s="23"/>
      <c r="BS1171" s="45">
        <v>71.5180686272821</v>
      </c>
      <c r="BT1171" s="45">
        <v>0.337</v>
      </c>
      <c r="BU1171" s="23"/>
      <c r="BV1171" s="23"/>
      <c r="BW1171" s="23"/>
      <c r="BX1171" s="23"/>
      <c r="BY1171" s="23"/>
      <c r="BZ1171" s="23"/>
      <c r="CA1171" s="23"/>
    </row>
    <row r="1172" ht="15.75" customHeight="1">
      <c r="A1172" s="45">
        <v>77.44497219983884</v>
      </c>
      <c r="B1172" s="46">
        <v>0.061</v>
      </c>
      <c r="C1172" s="45"/>
      <c r="D1172" s="45"/>
      <c r="E1172" s="45"/>
      <c r="F1172" s="45"/>
      <c r="G1172" s="45"/>
      <c r="H1172" s="45">
        <v>77.44497219983884</v>
      </c>
      <c r="I1172" s="46">
        <v>0.677</v>
      </c>
      <c r="J1172" s="45"/>
      <c r="K1172" s="45"/>
      <c r="L1172" s="45"/>
      <c r="M1172" s="45"/>
      <c r="N1172" s="45"/>
      <c r="O1172" s="45">
        <v>77.44497219983884</v>
      </c>
      <c r="P1172" s="45">
        <v>0.002971494762288477</v>
      </c>
      <c r="Q1172" s="45"/>
      <c r="R1172" s="45"/>
      <c r="S1172" s="45"/>
      <c r="T1172" s="45"/>
      <c r="U1172" s="45"/>
      <c r="V1172" s="45">
        <v>77.44497219983884</v>
      </c>
      <c r="W1172" s="45"/>
      <c r="X1172" s="45"/>
      <c r="Y1172" s="45"/>
      <c r="Z1172" s="45"/>
      <c r="AA1172" s="45"/>
      <c r="AB1172" s="45"/>
      <c r="AC1172" s="45">
        <v>77.44497219983884</v>
      </c>
      <c r="AD1172" s="45">
        <v>48.95245769540693</v>
      </c>
      <c r="AE1172" s="45"/>
      <c r="AF1172" s="45"/>
      <c r="AG1172" s="45"/>
      <c r="AH1172" s="45"/>
      <c r="AI1172" s="45"/>
      <c r="AJ1172" s="45">
        <v>77.44497219983884</v>
      </c>
      <c r="AK1172" s="45">
        <v>0.009</v>
      </c>
      <c r="AL1172" s="45"/>
      <c r="AM1172" s="45"/>
      <c r="AN1172" s="45"/>
      <c r="AO1172" s="23"/>
      <c r="AP1172" s="23"/>
      <c r="AQ1172" s="45">
        <v>77.44497219983884</v>
      </c>
      <c r="AR1172" s="45">
        <v>0.01</v>
      </c>
      <c r="AS1172" s="23"/>
      <c r="AT1172" s="23"/>
      <c r="AU1172" s="23"/>
      <c r="AV1172" s="23"/>
      <c r="AW1172" s="23"/>
      <c r="AX1172" s="45">
        <v>77.44497219983884</v>
      </c>
      <c r="AY1172" s="23"/>
      <c r="AZ1172" s="23"/>
      <c r="BA1172" s="23"/>
      <c r="BB1172" s="23"/>
      <c r="BC1172" s="23"/>
      <c r="BD1172" s="23"/>
      <c r="BE1172" s="45">
        <v>77.44497219983884</v>
      </c>
      <c r="BF1172" s="45"/>
      <c r="BG1172" s="23"/>
      <c r="BH1172" s="23"/>
      <c r="BI1172" s="23"/>
      <c r="BJ1172" s="23"/>
      <c r="BK1172" s="23"/>
      <c r="BL1172" s="45">
        <v>77.44497219983884</v>
      </c>
      <c r="BM1172" s="45">
        <v>0.014</v>
      </c>
      <c r="BN1172" s="23"/>
      <c r="BO1172" s="23"/>
      <c r="BP1172" s="23"/>
      <c r="BQ1172" s="23"/>
      <c r="BR1172" s="23"/>
      <c r="BS1172" s="45">
        <v>77.44497219983884</v>
      </c>
      <c r="BT1172" s="45">
        <v>0.043</v>
      </c>
      <c r="BU1172" s="23"/>
      <c r="BV1172" s="23"/>
      <c r="BW1172" s="23"/>
      <c r="BX1172" s="23"/>
      <c r="BY1172" s="23"/>
      <c r="BZ1172" s="23"/>
      <c r="CA1172" s="23"/>
    </row>
    <row r="1173" ht="15.75" customHeight="1">
      <c r="A1173" s="45">
        <v>78.16635549923974</v>
      </c>
      <c r="B1173" s="46">
        <v>0.066</v>
      </c>
      <c r="C1173" s="45"/>
      <c r="D1173" s="45"/>
      <c r="E1173" s="45"/>
      <c r="F1173" s="45"/>
      <c r="G1173" s="45"/>
      <c r="H1173" s="45">
        <v>78.16635549923974</v>
      </c>
      <c r="I1173" s="46">
        <v>0.47</v>
      </c>
      <c r="J1173" s="45"/>
      <c r="K1173" s="45"/>
      <c r="L1173" s="45"/>
      <c r="M1173" s="45"/>
      <c r="N1173" s="45"/>
      <c r="O1173" s="45">
        <v>78.16635549923974</v>
      </c>
      <c r="P1173" s="45">
        <v>0.0028064875823618856</v>
      </c>
      <c r="Q1173" s="45"/>
      <c r="R1173" s="45"/>
      <c r="S1173" s="45"/>
      <c r="T1173" s="45"/>
      <c r="U1173" s="45"/>
      <c r="V1173" s="45">
        <v>78.16635549923974</v>
      </c>
      <c r="W1173" s="45">
        <v>0.006307349214394324</v>
      </c>
      <c r="X1173" s="45"/>
      <c r="Y1173" s="45"/>
      <c r="Z1173" s="45"/>
      <c r="AA1173" s="45"/>
      <c r="AB1173" s="45"/>
      <c r="AC1173" s="45">
        <v>78.16635549923974</v>
      </c>
      <c r="AD1173" s="45">
        <v>53.42118601115053</v>
      </c>
      <c r="AE1173" s="45"/>
      <c r="AF1173" s="45"/>
      <c r="AG1173" s="45"/>
      <c r="AH1173" s="45"/>
      <c r="AI1173" s="45"/>
      <c r="AJ1173" s="45">
        <v>78.16635549923974</v>
      </c>
      <c r="AK1173" s="45">
        <v>0.009</v>
      </c>
      <c r="AL1173" s="45"/>
      <c r="AM1173" s="45"/>
      <c r="AN1173" s="45"/>
      <c r="AO1173" s="23"/>
      <c r="AP1173" s="23"/>
      <c r="AQ1173" s="45">
        <v>78.16635549923974</v>
      </c>
      <c r="AR1173" s="45">
        <v>0.009</v>
      </c>
      <c r="AS1173" s="23"/>
      <c r="AT1173" s="23"/>
      <c r="AU1173" s="23"/>
      <c r="AV1173" s="23"/>
      <c r="AW1173" s="23"/>
      <c r="AX1173" s="45">
        <v>78.16635549923974</v>
      </c>
      <c r="AY1173" s="23"/>
      <c r="AZ1173" s="23"/>
      <c r="BA1173" s="23"/>
      <c r="BB1173" s="23"/>
      <c r="BC1173" s="23"/>
      <c r="BD1173" s="23"/>
      <c r="BE1173" s="45">
        <v>78.16635549923974</v>
      </c>
      <c r="BF1173" s="45"/>
      <c r="BG1173" s="23"/>
      <c r="BH1173" s="23"/>
      <c r="BI1173" s="23"/>
      <c r="BJ1173" s="23"/>
      <c r="BK1173" s="23"/>
      <c r="BL1173" s="45">
        <v>78.16635549923974</v>
      </c>
      <c r="BM1173" s="45">
        <v>0.047</v>
      </c>
      <c r="BN1173" s="23"/>
      <c r="BO1173" s="23"/>
      <c r="BP1173" s="23"/>
      <c r="BQ1173" s="23"/>
      <c r="BR1173" s="23"/>
      <c r="BS1173" s="45">
        <v>78.16635549923974</v>
      </c>
      <c r="BT1173" s="45">
        <v>0.09</v>
      </c>
      <c r="BU1173" s="23"/>
      <c r="BV1173" s="23"/>
      <c r="BW1173" s="23"/>
      <c r="BX1173" s="23"/>
      <c r="BY1173" s="23"/>
      <c r="BZ1173" s="23"/>
      <c r="CA1173" s="23"/>
    </row>
    <row r="1174" ht="15.75" customHeight="1">
      <c r="A1174" s="45">
        <v>78.71803939981628</v>
      </c>
      <c r="B1174" s="46">
        <v>0.065</v>
      </c>
      <c r="C1174" s="45"/>
      <c r="D1174" s="45"/>
      <c r="E1174" s="45"/>
      <c r="F1174" s="45"/>
      <c r="G1174" s="45"/>
      <c r="H1174" s="45">
        <v>78.71803939981628</v>
      </c>
      <c r="I1174" s="46">
        <v>0.369</v>
      </c>
      <c r="J1174" s="45"/>
      <c r="K1174" s="45"/>
      <c r="L1174" s="45"/>
      <c r="M1174" s="45"/>
      <c r="N1174" s="45"/>
      <c r="O1174" s="45">
        <v>78.71803939981628</v>
      </c>
      <c r="P1174" s="45">
        <v>0.002729100745126059</v>
      </c>
      <c r="Q1174" s="45"/>
      <c r="R1174" s="45"/>
      <c r="S1174" s="45"/>
      <c r="T1174" s="45"/>
      <c r="U1174" s="45"/>
      <c r="V1174" s="45">
        <v>78.71803939981628</v>
      </c>
      <c r="W1174" s="45">
        <v>0.006154230887006226</v>
      </c>
      <c r="X1174" s="45"/>
      <c r="Y1174" s="45"/>
      <c r="Z1174" s="45"/>
      <c r="AA1174" s="45"/>
      <c r="AB1174" s="45"/>
      <c r="AC1174" s="45">
        <v>78.71803939981628</v>
      </c>
      <c r="AD1174" s="45">
        <v>44.50341941410636</v>
      </c>
      <c r="AE1174" s="45"/>
      <c r="AF1174" s="45"/>
      <c r="AG1174" s="45"/>
      <c r="AH1174" s="45"/>
      <c r="AI1174" s="45"/>
      <c r="AJ1174" s="45">
        <v>78.71803939981628</v>
      </c>
      <c r="AK1174" s="45">
        <v>0.009</v>
      </c>
      <c r="AL1174" s="45"/>
      <c r="AM1174" s="45"/>
      <c r="AN1174" s="45"/>
      <c r="AO1174" s="23"/>
      <c r="AP1174" s="23"/>
      <c r="AQ1174" s="45">
        <v>78.71803939981628</v>
      </c>
      <c r="AR1174" s="45">
        <v>0.009</v>
      </c>
      <c r="AS1174" s="23"/>
      <c r="AT1174" s="23"/>
      <c r="AU1174" s="23"/>
      <c r="AV1174" s="23"/>
      <c r="AW1174" s="23"/>
      <c r="AX1174" s="45">
        <v>78.71803939981628</v>
      </c>
      <c r="AY1174" s="23"/>
      <c r="AZ1174" s="23"/>
      <c r="BA1174" s="23"/>
      <c r="BB1174" s="23"/>
      <c r="BC1174" s="23"/>
      <c r="BD1174" s="23"/>
      <c r="BE1174" s="45">
        <v>78.71803939981628</v>
      </c>
      <c r="BF1174" s="45">
        <v>79.0</v>
      </c>
      <c r="BG1174" s="23"/>
      <c r="BH1174" s="23"/>
      <c r="BI1174" s="23"/>
      <c r="BJ1174" s="23"/>
      <c r="BK1174" s="23"/>
      <c r="BL1174" s="45">
        <v>78.71803939981628</v>
      </c>
      <c r="BM1174" s="45">
        <v>0.114</v>
      </c>
      <c r="BN1174" s="23"/>
      <c r="BO1174" s="23"/>
      <c r="BP1174" s="23"/>
      <c r="BQ1174" s="23"/>
      <c r="BR1174" s="23"/>
      <c r="BS1174" s="45">
        <v>78.71803939981628</v>
      </c>
      <c r="BT1174" s="45"/>
      <c r="BU1174" s="23"/>
      <c r="BV1174" s="23"/>
      <c r="BW1174" s="23"/>
      <c r="BX1174" s="23"/>
      <c r="BY1174" s="23"/>
      <c r="BZ1174" s="23"/>
      <c r="CA1174" s="23"/>
    </row>
    <row r="1175" ht="15.75" customHeight="1">
      <c r="A1175" s="45">
        <v>79.2889484069887</v>
      </c>
      <c r="B1175" s="46">
        <v>0.066</v>
      </c>
      <c r="C1175" s="45"/>
      <c r="D1175" s="45"/>
      <c r="E1175" s="45"/>
      <c r="F1175" s="45"/>
      <c r="G1175" s="45"/>
      <c r="H1175" s="45">
        <v>79.2889484069887</v>
      </c>
      <c r="I1175" s="46">
        <v>0.24</v>
      </c>
      <c r="J1175" s="45"/>
      <c r="K1175" s="45"/>
      <c r="L1175" s="45"/>
      <c r="M1175" s="45"/>
      <c r="N1175" s="45"/>
      <c r="O1175" s="45">
        <v>79.2889484069887</v>
      </c>
      <c r="P1175" s="45">
        <v>0.002887769784172662</v>
      </c>
      <c r="Q1175" s="45"/>
      <c r="R1175" s="45"/>
      <c r="S1175" s="45"/>
      <c r="T1175" s="45"/>
      <c r="U1175" s="45"/>
      <c r="V1175" s="45">
        <v>79.2889484069887</v>
      </c>
      <c r="W1175" s="45">
        <v>0.006455909558067832</v>
      </c>
      <c r="X1175" s="45"/>
      <c r="Y1175" s="45"/>
      <c r="Z1175" s="45"/>
      <c r="AA1175" s="45"/>
      <c r="AB1175" s="45"/>
      <c r="AC1175" s="45">
        <v>79.2889484069887</v>
      </c>
      <c r="AD1175" s="45">
        <v>51.38746145940391</v>
      </c>
      <c r="AE1175" s="45"/>
      <c r="AF1175" s="45"/>
      <c r="AG1175" s="45"/>
      <c r="AH1175" s="45"/>
      <c r="AI1175" s="45"/>
      <c r="AJ1175" s="45">
        <v>79.2889484069887</v>
      </c>
      <c r="AK1175" s="45">
        <v>0.009</v>
      </c>
      <c r="AL1175" s="45"/>
      <c r="AM1175" s="45"/>
      <c r="AN1175" s="45"/>
      <c r="AO1175" s="23"/>
      <c r="AP1175" s="23"/>
      <c r="AQ1175" s="45">
        <v>79.2889484069887</v>
      </c>
      <c r="AR1175" s="45">
        <v>0.008</v>
      </c>
      <c r="AS1175" s="23"/>
      <c r="AT1175" s="23"/>
      <c r="AU1175" s="23"/>
      <c r="AV1175" s="23"/>
      <c r="AW1175" s="23"/>
      <c r="AX1175" s="45">
        <v>79.2889484069887</v>
      </c>
      <c r="AY1175" s="23"/>
      <c r="AZ1175" s="23"/>
      <c r="BA1175" s="23"/>
      <c r="BB1175" s="23"/>
      <c r="BC1175" s="23"/>
      <c r="BD1175" s="23"/>
      <c r="BE1175" s="45">
        <v>79.2889484069887</v>
      </c>
      <c r="BF1175" s="45">
        <v>79.0</v>
      </c>
      <c r="BG1175" s="23"/>
      <c r="BH1175" s="23"/>
      <c r="BI1175" s="23"/>
      <c r="BJ1175" s="23"/>
      <c r="BK1175" s="23"/>
      <c r="BL1175" s="45">
        <v>79.2889484069887</v>
      </c>
      <c r="BM1175" s="45">
        <v>0.23</v>
      </c>
      <c r="BN1175" s="23"/>
      <c r="BO1175" s="23"/>
      <c r="BP1175" s="23"/>
      <c r="BQ1175" s="23"/>
      <c r="BR1175" s="23"/>
      <c r="BS1175" s="45">
        <v>79.2889484069887</v>
      </c>
      <c r="BT1175" s="45"/>
      <c r="BU1175" s="23"/>
      <c r="BV1175" s="23"/>
      <c r="BW1175" s="23"/>
      <c r="BX1175" s="23"/>
      <c r="BY1175" s="23"/>
      <c r="BZ1175" s="23"/>
      <c r="CA1175" s="23"/>
    </row>
    <row r="1176" ht="15.75" customHeight="1">
      <c r="A1176" s="45">
        <v>80.08979012728966</v>
      </c>
      <c r="B1176" s="46">
        <v>0.066</v>
      </c>
      <c r="C1176" s="45"/>
      <c r="D1176" s="45"/>
      <c r="E1176" s="45"/>
      <c r="F1176" s="45"/>
      <c r="G1176" s="45"/>
      <c r="H1176" s="45">
        <v>80.08979012728966</v>
      </c>
      <c r="I1176" s="46">
        <v>0.169</v>
      </c>
      <c r="J1176" s="45"/>
      <c r="K1176" s="45"/>
      <c r="L1176" s="45"/>
      <c r="M1176" s="45"/>
      <c r="N1176" s="45"/>
      <c r="O1176" s="45">
        <v>80.08979012728966</v>
      </c>
      <c r="P1176" s="45">
        <v>0.0029016868467349683</v>
      </c>
      <c r="Q1176" s="45"/>
      <c r="R1176" s="45"/>
      <c r="S1176" s="45"/>
      <c r="T1176" s="45"/>
      <c r="U1176" s="45"/>
      <c r="V1176" s="45">
        <v>80.08979012728966</v>
      </c>
      <c r="W1176" s="45">
        <v>0.00623843526855014</v>
      </c>
      <c r="X1176" s="45"/>
      <c r="Y1176" s="45"/>
      <c r="Z1176" s="45"/>
      <c r="AA1176" s="45"/>
      <c r="AB1176" s="45"/>
      <c r="AC1176" s="45">
        <v>80.08979012728966</v>
      </c>
      <c r="AD1176" s="45">
        <v>53.39956535237504</v>
      </c>
      <c r="AE1176" s="45"/>
      <c r="AF1176" s="45"/>
      <c r="AG1176" s="45"/>
      <c r="AH1176" s="45"/>
      <c r="AI1176" s="45"/>
      <c r="AJ1176" s="45">
        <v>80.08979012728966</v>
      </c>
      <c r="AK1176" s="45">
        <v>0.009</v>
      </c>
      <c r="AL1176" s="45"/>
      <c r="AM1176" s="45"/>
      <c r="AN1176" s="45"/>
      <c r="AO1176" s="23"/>
      <c r="AP1176" s="23"/>
      <c r="AQ1176" s="45">
        <v>80.08979012728966</v>
      </c>
      <c r="AR1176" s="45">
        <v>0.007</v>
      </c>
      <c r="AS1176" s="23"/>
      <c r="AT1176" s="23"/>
      <c r="AU1176" s="23"/>
      <c r="AV1176" s="23"/>
      <c r="AW1176" s="23"/>
      <c r="AX1176" s="45">
        <v>80.08979012728966</v>
      </c>
      <c r="AY1176" s="23">
        <v>1.373</v>
      </c>
      <c r="AZ1176" s="23"/>
      <c r="BA1176" s="23"/>
      <c r="BB1176" s="23"/>
      <c r="BC1176" s="23"/>
      <c r="BD1176" s="23"/>
      <c r="BE1176" s="45">
        <v>80.08979012728966</v>
      </c>
      <c r="BF1176" s="45">
        <v>79.0</v>
      </c>
      <c r="BG1176" s="23"/>
      <c r="BH1176" s="23"/>
      <c r="BI1176" s="23"/>
      <c r="BJ1176" s="23"/>
      <c r="BK1176" s="23"/>
      <c r="BL1176" s="45">
        <v>80.08979012728966</v>
      </c>
      <c r="BM1176" s="45">
        <v>0.424</v>
      </c>
      <c r="BN1176" s="23"/>
      <c r="BO1176" s="23"/>
      <c r="BP1176" s="23"/>
      <c r="BQ1176" s="23"/>
      <c r="BR1176" s="23"/>
      <c r="BS1176" s="45">
        <v>80.08979012728966</v>
      </c>
      <c r="BT1176" s="45"/>
      <c r="BU1176" s="23"/>
      <c r="BV1176" s="23"/>
      <c r="BW1176" s="23"/>
      <c r="BX1176" s="23"/>
      <c r="BY1176" s="23"/>
      <c r="BZ1176" s="23"/>
      <c r="CA1176" s="23"/>
    </row>
    <row r="1177" ht="15.75" customHeight="1">
      <c r="A1177" s="45">
        <v>81.04035370678884</v>
      </c>
      <c r="B1177" s="46">
        <v>0.069</v>
      </c>
      <c r="C1177" s="45"/>
      <c r="D1177" s="45"/>
      <c r="E1177" s="45"/>
      <c r="F1177" s="45"/>
      <c r="G1177" s="45"/>
      <c r="H1177" s="45">
        <v>81.04035370678884</v>
      </c>
      <c r="I1177" s="46">
        <v>0.114</v>
      </c>
      <c r="J1177" s="45"/>
      <c r="K1177" s="45"/>
      <c r="L1177" s="45"/>
      <c r="M1177" s="45"/>
      <c r="N1177" s="45"/>
      <c r="O1177" s="45">
        <v>81.04035370678884</v>
      </c>
      <c r="P1177" s="45">
        <v>0.0027982090795501875</v>
      </c>
      <c r="Q1177" s="45"/>
      <c r="R1177" s="45"/>
      <c r="S1177" s="45"/>
      <c r="T1177" s="45"/>
      <c r="U1177" s="45"/>
      <c r="V1177" s="45">
        <v>81.04035370678884</v>
      </c>
      <c r="W1177" s="45">
        <v>0.006149937526030821</v>
      </c>
      <c r="X1177" s="45"/>
      <c r="Y1177" s="45"/>
      <c r="Z1177" s="45"/>
      <c r="AA1177" s="45"/>
      <c r="AB1177" s="45"/>
      <c r="AC1177" s="45">
        <v>81.04035370678884</v>
      </c>
      <c r="AD1177" s="45">
        <v>70.2832153269471</v>
      </c>
      <c r="AE1177" s="45"/>
      <c r="AF1177" s="45"/>
      <c r="AG1177" s="45"/>
      <c r="AH1177" s="45"/>
      <c r="AI1177" s="45"/>
      <c r="AJ1177" s="45">
        <v>81.04035370678884</v>
      </c>
      <c r="AK1177" s="45">
        <v>0.01</v>
      </c>
      <c r="AL1177" s="45"/>
      <c r="AM1177" s="45"/>
      <c r="AN1177" s="45"/>
      <c r="AO1177" s="23"/>
      <c r="AP1177" s="23"/>
      <c r="AQ1177" s="45">
        <v>81.04035370678884</v>
      </c>
      <c r="AR1177" s="45">
        <v>0.007</v>
      </c>
      <c r="AS1177" s="23"/>
      <c r="AT1177" s="23"/>
      <c r="AU1177" s="23"/>
      <c r="AV1177" s="23"/>
      <c r="AW1177" s="23"/>
      <c r="AX1177" s="45">
        <v>81.04035370678884</v>
      </c>
      <c r="AY1177" s="23">
        <v>1.373</v>
      </c>
      <c r="AZ1177" s="23"/>
      <c r="BA1177" s="23"/>
      <c r="BB1177" s="23"/>
      <c r="BC1177" s="23"/>
      <c r="BD1177" s="23"/>
      <c r="BE1177" s="45">
        <v>81.04035370678884</v>
      </c>
      <c r="BF1177" s="45">
        <v>69.0</v>
      </c>
      <c r="BG1177" s="23"/>
      <c r="BH1177" s="23"/>
      <c r="BI1177" s="23"/>
      <c r="BJ1177" s="23"/>
      <c r="BK1177" s="23"/>
      <c r="BL1177" s="45">
        <v>81.04035370678884</v>
      </c>
      <c r="BM1177" s="45">
        <v>0.62</v>
      </c>
      <c r="BN1177" s="23"/>
      <c r="BO1177" s="23"/>
      <c r="BP1177" s="23"/>
      <c r="BQ1177" s="23"/>
      <c r="BR1177" s="23"/>
      <c r="BS1177" s="45">
        <v>81.04035370678884</v>
      </c>
      <c r="BT1177" s="45">
        <v>0.162</v>
      </c>
      <c r="BU1177" s="23"/>
      <c r="BV1177" s="23"/>
      <c r="BW1177" s="23"/>
      <c r="BX1177" s="23"/>
      <c r="BY1177" s="23"/>
      <c r="BZ1177" s="23"/>
      <c r="CA1177" s="23"/>
    </row>
    <row r="1178" ht="15.75" customHeight="1">
      <c r="A1178" s="45">
        <v>81.4349900627615</v>
      </c>
      <c r="B1178" s="46">
        <v>0.063</v>
      </c>
      <c r="C1178" s="45"/>
      <c r="D1178" s="45"/>
      <c r="E1178" s="45"/>
      <c r="F1178" s="45"/>
      <c r="G1178" s="45"/>
      <c r="H1178" s="45">
        <v>81.4349900627615</v>
      </c>
      <c r="I1178" s="46">
        <v>0.088</v>
      </c>
      <c r="J1178" s="45"/>
      <c r="K1178" s="45"/>
      <c r="L1178" s="45"/>
      <c r="M1178" s="45"/>
      <c r="N1178" s="45"/>
      <c r="O1178" s="45">
        <v>81.4349900627615</v>
      </c>
      <c r="P1178" s="45"/>
      <c r="Q1178" s="45"/>
      <c r="R1178" s="45"/>
      <c r="S1178" s="45"/>
      <c r="T1178" s="45"/>
      <c r="U1178" s="45"/>
      <c r="V1178" s="45">
        <v>81.4349900627615</v>
      </c>
      <c r="W1178" s="45"/>
      <c r="X1178" s="45"/>
      <c r="Y1178" s="45"/>
      <c r="Z1178" s="45"/>
      <c r="AA1178" s="45"/>
      <c r="AB1178" s="45"/>
      <c r="AC1178" s="45">
        <v>81.4349900627615</v>
      </c>
      <c r="AD1178" s="45">
        <v>75.73221757322176</v>
      </c>
      <c r="AE1178" s="45"/>
      <c r="AF1178" s="45"/>
      <c r="AG1178" s="45"/>
      <c r="AH1178" s="45"/>
      <c r="AI1178" s="45"/>
      <c r="AJ1178" s="45">
        <v>81.4349900627615</v>
      </c>
      <c r="AK1178" s="45">
        <v>0.011</v>
      </c>
      <c r="AL1178" s="45"/>
      <c r="AM1178" s="45"/>
      <c r="AN1178" s="45"/>
      <c r="AO1178" s="23"/>
      <c r="AP1178" s="23"/>
      <c r="AQ1178" s="45">
        <v>81.4349900627615</v>
      </c>
      <c r="AR1178" s="45">
        <v>0.006</v>
      </c>
      <c r="AS1178" s="23"/>
      <c r="AT1178" s="23"/>
      <c r="AU1178" s="23"/>
      <c r="AV1178" s="23"/>
      <c r="AW1178" s="23"/>
      <c r="AX1178" s="45">
        <v>81.4349900627615</v>
      </c>
      <c r="AY1178" s="23">
        <v>1.208</v>
      </c>
      <c r="AZ1178" s="23"/>
      <c r="BA1178" s="23"/>
      <c r="BB1178" s="23"/>
      <c r="BC1178" s="23"/>
      <c r="BD1178" s="23"/>
      <c r="BE1178" s="45">
        <v>81.4349900627615</v>
      </c>
      <c r="BF1178" s="45">
        <v>48.0</v>
      </c>
      <c r="BG1178" s="23"/>
      <c r="BH1178" s="23"/>
      <c r="BI1178" s="23"/>
      <c r="BJ1178" s="23"/>
      <c r="BK1178" s="23"/>
      <c r="BL1178" s="45">
        <v>81.4349900627615</v>
      </c>
      <c r="BM1178" s="45">
        <v>0.726</v>
      </c>
      <c r="BN1178" s="23"/>
      <c r="BO1178" s="23"/>
      <c r="BP1178" s="23"/>
      <c r="BQ1178" s="23"/>
      <c r="BR1178" s="23"/>
      <c r="BS1178" s="45">
        <v>81.4349900627615</v>
      </c>
      <c r="BT1178" s="45">
        <v>0.197</v>
      </c>
      <c r="BU1178" s="23"/>
      <c r="BV1178" s="23"/>
      <c r="BW1178" s="23"/>
      <c r="BX1178" s="23"/>
      <c r="BY1178" s="23"/>
      <c r="BZ1178" s="23"/>
      <c r="CA1178" s="23"/>
    </row>
    <row r="1179" ht="15.75" customHeight="1">
      <c r="A1179" s="45">
        <v>82.00444510915197</v>
      </c>
      <c r="B1179" s="46">
        <v>0.064</v>
      </c>
      <c r="C1179" s="45"/>
      <c r="D1179" s="45"/>
      <c r="E1179" s="45"/>
      <c r="F1179" s="45"/>
      <c r="G1179" s="45"/>
      <c r="H1179" s="45">
        <v>82.00444510915197</v>
      </c>
      <c r="I1179" s="46">
        <v>0.086</v>
      </c>
      <c r="J1179" s="45"/>
      <c r="K1179" s="45"/>
      <c r="L1179" s="45"/>
      <c r="M1179" s="45"/>
      <c r="N1179" s="45"/>
      <c r="O1179" s="45">
        <v>82.00444510915197</v>
      </c>
      <c r="P1179" s="45">
        <v>0.0027297439126784213</v>
      </c>
      <c r="Q1179" s="45"/>
      <c r="R1179" s="45"/>
      <c r="S1179" s="45"/>
      <c r="T1179" s="45"/>
      <c r="U1179" s="45"/>
      <c r="V1179" s="45">
        <v>82.00444510915197</v>
      </c>
      <c r="W1179" s="45">
        <v>0.0056383291351805205</v>
      </c>
      <c r="X1179" s="45"/>
      <c r="Y1179" s="45"/>
      <c r="Z1179" s="45"/>
      <c r="AA1179" s="45"/>
      <c r="AB1179" s="45"/>
      <c r="AC1179" s="45">
        <v>82.00444510915197</v>
      </c>
      <c r="AD1179" s="45">
        <v>90.26028547439127</v>
      </c>
      <c r="AE1179" s="45"/>
      <c r="AF1179" s="45"/>
      <c r="AG1179" s="45"/>
      <c r="AH1179" s="45"/>
      <c r="AI1179" s="45"/>
      <c r="AJ1179" s="45">
        <v>82.00444510915197</v>
      </c>
      <c r="AK1179" s="45">
        <v>0.011</v>
      </c>
      <c r="AL1179" s="45"/>
      <c r="AM1179" s="45"/>
      <c r="AN1179" s="45"/>
      <c r="AO1179" s="23"/>
      <c r="AP1179" s="23"/>
      <c r="AQ1179" s="45">
        <v>82.00444510915197</v>
      </c>
      <c r="AR1179" s="45">
        <v>0.006</v>
      </c>
      <c r="AS1179" s="23"/>
      <c r="AT1179" s="23"/>
      <c r="AU1179" s="23"/>
      <c r="AV1179" s="23"/>
      <c r="AW1179" s="23"/>
      <c r="AX1179" s="45">
        <v>82.00444510915197</v>
      </c>
      <c r="AY1179" s="23">
        <v>1.175</v>
      </c>
      <c r="AZ1179" s="23"/>
      <c r="BA1179" s="23"/>
      <c r="BB1179" s="23"/>
      <c r="BC1179" s="23"/>
      <c r="BD1179" s="23"/>
      <c r="BE1179" s="45">
        <v>82.00444510915197</v>
      </c>
      <c r="BF1179" s="45">
        <v>31.0</v>
      </c>
      <c r="BG1179" s="23"/>
      <c r="BH1179" s="23"/>
      <c r="BI1179" s="23"/>
      <c r="BJ1179" s="23"/>
      <c r="BK1179" s="23"/>
      <c r="BL1179" s="45">
        <v>82.00444510915197</v>
      </c>
      <c r="BM1179" s="45">
        <v>0.851</v>
      </c>
      <c r="BN1179" s="23"/>
      <c r="BO1179" s="23"/>
      <c r="BP1179" s="23"/>
      <c r="BQ1179" s="23"/>
      <c r="BR1179" s="23"/>
      <c r="BS1179" s="45">
        <v>82.00444510915197</v>
      </c>
      <c r="BT1179" s="45">
        <v>0.23</v>
      </c>
      <c r="BU1179" s="23"/>
      <c r="BV1179" s="23"/>
      <c r="BW1179" s="23"/>
      <c r="BX1179" s="23"/>
      <c r="BY1179" s="23"/>
      <c r="BZ1179" s="23"/>
      <c r="CA1179" s="23"/>
    </row>
    <row r="1180" ht="15.75" customHeight="1">
      <c r="A1180" s="45">
        <v>82.35130598506363</v>
      </c>
      <c r="B1180" s="46">
        <v>0.059</v>
      </c>
      <c r="C1180" s="45"/>
      <c r="D1180" s="45"/>
      <c r="E1180" s="45"/>
      <c r="F1180" s="45"/>
      <c r="G1180" s="45"/>
      <c r="H1180" s="45">
        <v>82.35130598506363</v>
      </c>
      <c r="I1180" s="46">
        <v>0.086</v>
      </c>
      <c r="J1180" s="45"/>
      <c r="K1180" s="45"/>
      <c r="L1180" s="45"/>
      <c r="M1180" s="45"/>
      <c r="N1180" s="45"/>
      <c r="O1180" s="45">
        <v>82.35130598506363</v>
      </c>
      <c r="P1180" s="45">
        <v>0.0030105185652676975</v>
      </c>
      <c r="Q1180" s="45"/>
      <c r="R1180" s="45"/>
      <c r="S1180" s="45"/>
      <c r="T1180" s="45"/>
      <c r="U1180" s="45"/>
      <c r="V1180" s="45">
        <v>82.35130598506363</v>
      </c>
      <c r="W1180" s="45">
        <v>0.006503523719364679</v>
      </c>
      <c r="X1180" s="45"/>
      <c r="Y1180" s="45"/>
      <c r="Z1180" s="45"/>
      <c r="AA1180" s="45"/>
      <c r="AB1180" s="45"/>
      <c r="AC1180" s="45">
        <v>82.35130598506363</v>
      </c>
      <c r="AD1180" s="45">
        <v>79.09961081308509</v>
      </c>
      <c r="AE1180" s="45"/>
      <c r="AF1180" s="45"/>
      <c r="AG1180" s="45"/>
      <c r="AH1180" s="45"/>
      <c r="AI1180" s="45"/>
      <c r="AJ1180" s="45">
        <v>82.35130598506363</v>
      </c>
      <c r="AK1180" s="45">
        <v>0.011</v>
      </c>
      <c r="AL1180" s="45"/>
      <c r="AM1180" s="45"/>
      <c r="AN1180" s="45"/>
      <c r="AO1180" s="23"/>
      <c r="AP1180" s="23"/>
      <c r="AQ1180" s="45">
        <v>82.35130598506363</v>
      </c>
      <c r="AR1180" s="45">
        <v>0.005</v>
      </c>
      <c r="AS1180" s="23"/>
      <c r="AT1180" s="23"/>
      <c r="AU1180" s="23"/>
      <c r="AV1180" s="23"/>
      <c r="AW1180" s="23"/>
      <c r="AX1180" s="45">
        <v>82.35130598506363</v>
      </c>
      <c r="AY1180" s="23">
        <v>0.997</v>
      </c>
      <c r="AZ1180" s="23"/>
      <c r="BA1180" s="23"/>
      <c r="BB1180" s="23"/>
      <c r="BC1180" s="23"/>
      <c r="BD1180" s="23"/>
      <c r="BE1180" s="45">
        <v>82.35130598506363</v>
      </c>
      <c r="BF1180" s="45">
        <v>10.0</v>
      </c>
      <c r="BG1180" s="23"/>
      <c r="BH1180" s="23"/>
      <c r="BI1180" s="23"/>
      <c r="BJ1180" s="23"/>
      <c r="BK1180" s="23"/>
      <c r="BL1180" s="45">
        <v>82.35130598506363</v>
      </c>
      <c r="BM1180" s="45">
        <v>1.017</v>
      </c>
      <c r="BN1180" s="23"/>
      <c r="BO1180" s="23"/>
      <c r="BP1180" s="23"/>
      <c r="BQ1180" s="23"/>
      <c r="BR1180" s="23"/>
      <c r="BS1180" s="45">
        <v>82.35130598506363</v>
      </c>
      <c r="BT1180" s="45">
        <v>0.274</v>
      </c>
      <c r="BU1180" s="23"/>
      <c r="BV1180" s="23"/>
      <c r="BW1180" s="23"/>
      <c r="BX1180" s="23"/>
      <c r="BY1180" s="23"/>
      <c r="BZ1180" s="23"/>
      <c r="CA1180" s="23"/>
    </row>
    <row r="1181" ht="15.75" customHeight="1">
      <c r="A1181" s="45">
        <v>82.68223645943098</v>
      </c>
      <c r="B1181" s="46">
        <v>0.061</v>
      </c>
      <c r="C1181" s="45"/>
      <c r="D1181" s="45"/>
      <c r="E1181" s="45"/>
      <c r="F1181" s="45"/>
      <c r="G1181" s="45"/>
      <c r="H1181" s="45">
        <v>82.68223645943098</v>
      </c>
      <c r="I1181" s="46">
        <v>0.117</v>
      </c>
      <c r="J1181" s="45"/>
      <c r="K1181" s="45"/>
      <c r="L1181" s="45"/>
      <c r="M1181" s="45"/>
      <c r="N1181" s="45"/>
      <c r="O1181" s="45">
        <v>82.68223645943098</v>
      </c>
      <c r="P1181" s="45"/>
      <c r="Q1181" s="45"/>
      <c r="R1181" s="45"/>
      <c r="S1181" s="45"/>
      <c r="T1181" s="45"/>
      <c r="U1181" s="45"/>
      <c r="V1181" s="45">
        <v>82.68223645943098</v>
      </c>
      <c r="W1181" s="45"/>
      <c r="X1181" s="45"/>
      <c r="Y1181" s="45"/>
      <c r="Z1181" s="45"/>
      <c r="AA1181" s="45"/>
      <c r="AB1181" s="45"/>
      <c r="AC1181" s="45">
        <v>82.68223645943098</v>
      </c>
      <c r="AD1181" s="45">
        <v>78.81981032665963</v>
      </c>
      <c r="AE1181" s="45"/>
      <c r="AF1181" s="45"/>
      <c r="AG1181" s="45"/>
      <c r="AH1181" s="45"/>
      <c r="AI1181" s="45"/>
      <c r="AJ1181" s="45">
        <v>82.68223645943098</v>
      </c>
      <c r="AK1181" s="45">
        <v>0.011</v>
      </c>
      <c r="AL1181" s="45"/>
      <c r="AM1181" s="45"/>
      <c r="AN1181" s="45"/>
      <c r="AO1181" s="23"/>
      <c r="AP1181" s="23"/>
      <c r="AQ1181" s="45">
        <v>82.68223645943098</v>
      </c>
      <c r="AR1181" s="45">
        <v>0.005</v>
      </c>
      <c r="AS1181" s="23"/>
      <c r="AT1181" s="23"/>
      <c r="AU1181" s="23"/>
      <c r="AV1181" s="23"/>
      <c r="AW1181" s="23"/>
      <c r="AX1181" s="45">
        <v>82.68223645943098</v>
      </c>
      <c r="AY1181" s="23">
        <v>0.805</v>
      </c>
      <c r="AZ1181" s="23"/>
      <c r="BA1181" s="23"/>
      <c r="BB1181" s="23"/>
      <c r="BC1181" s="23"/>
      <c r="BD1181" s="23"/>
      <c r="BE1181" s="45">
        <v>82.68223645943098</v>
      </c>
      <c r="BF1181" s="45">
        <v>10.0</v>
      </c>
      <c r="BG1181" s="23"/>
      <c r="BH1181" s="23"/>
      <c r="BI1181" s="23"/>
      <c r="BJ1181" s="23"/>
      <c r="BK1181" s="23"/>
      <c r="BL1181" s="45">
        <v>82.68223645943098</v>
      </c>
      <c r="BM1181" s="45">
        <v>1.089</v>
      </c>
      <c r="BN1181" s="23"/>
      <c r="BO1181" s="23"/>
      <c r="BP1181" s="23"/>
      <c r="BQ1181" s="23"/>
      <c r="BR1181" s="23"/>
      <c r="BS1181" s="45">
        <v>82.68223645943098</v>
      </c>
      <c r="BT1181" s="45">
        <v>0.318</v>
      </c>
      <c r="BU1181" s="23"/>
      <c r="BV1181" s="23"/>
      <c r="BW1181" s="23"/>
      <c r="BX1181" s="23"/>
      <c r="BY1181" s="23"/>
      <c r="BZ1181" s="23"/>
      <c r="CA1181" s="23"/>
    </row>
    <row r="1182" ht="15.75" customHeight="1">
      <c r="A1182" s="45">
        <v>82.94576818325768</v>
      </c>
      <c r="B1182" s="46">
        <v>0.056</v>
      </c>
      <c r="C1182" s="45"/>
      <c r="D1182" s="45"/>
      <c r="E1182" s="45"/>
      <c r="F1182" s="45"/>
      <c r="G1182" s="45"/>
      <c r="H1182" s="45">
        <v>82.94576818325768</v>
      </c>
      <c r="I1182" s="46">
        <v>0.092</v>
      </c>
      <c r="J1182" s="45"/>
      <c r="K1182" s="45"/>
      <c r="L1182" s="45"/>
      <c r="M1182" s="45"/>
      <c r="N1182" s="45"/>
      <c r="O1182" s="45">
        <v>82.94576818325768</v>
      </c>
      <c r="P1182" s="45"/>
      <c r="Q1182" s="45"/>
      <c r="R1182" s="45"/>
      <c r="S1182" s="45"/>
      <c r="T1182" s="45"/>
      <c r="U1182" s="45"/>
      <c r="V1182" s="45">
        <v>82.94576818325768</v>
      </c>
      <c r="W1182" s="45"/>
      <c r="X1182" s="45"/>
      <c r="Y1182" s="45"/>
      <c r="Z1182" s="45"/>
      <c r="AA1182" s="45"/>
      <c r="AB1182" s="45"/>
      <c r="AC1182" s="45">
        <v>82.94576818325768</v>
      </c>
      <c r="AD1182" s="45">
        <v>76.95555790140399</v>
      </c>
      <c r="AE1182" s="45"/>
      <c r="AF1182" s="45"/>
      <c r="AG1182" s="45"/>
      <c r="AH1182" s="45"/>
      <c r="AI1182" s="45"/>
      <c r="AJ1182" s="45">
        <v>82.94576818325768</v>
      </c>
      <c r="AK1182" s="45">
        <v>0.012</v>
      </c>
      <c r="AL1182" s="45"/>
      <c r="AM1182" s="45"/>
      <c r="AN1182" s="45"/>
      <c r="AO1182" s="23"/>
      <c r="AP1182" s="23"/>
      <c r="AQ1182" s="45">
        <v>82.94576818325768</v>
      </c>
      <c r="AR1182" s="45">
        <v>0.004</v>
      </c>
      <c r="AS1182" s="23"/>
      <c r="AT1182" s="23"/>
      <c r="AU1182" s="23"/>
      <c r="AV1182" s="23"/>
      <c r="AW1182" s="23"/>
      <c r="AX1182" s="45">
        <v>82.94576818325768</v>
      </c>
      <c r="AY1182" s="23">
        <v>0.623</v>
      </c>
      <c r="AZ1182" s="23"/>
      <c r="BA1182" s="23"/>
      <c r="BB1182" s="23"/>
      <c r="BC1182" s="23"/>
      <c r="BD1182" s="23"/>
      <c r="BE1182" s="45">
        <v>82.94576818325768</v>
      </c>
      <c r="BF1182" s="45">
        <v>10.0</v>
      </c>
      <c r="BG1182" s="23"/>
      <c r="BH1182" s="23"/>
      <c r="BI1182" s="23"/>
      <c r="BJ1182" s="23"/>
      <c r="BK1182" s="23"/>
      <c r="BL1182" s="45">
        <v>82.94576818325768</v>
      </c>
      <c r="BM1182" s="45">
        <v>1.132</v>
      </c>
      <c r="BN1182" s="23"/>
      <c r="BO1182" s="23"/>
      <c r="BP1182" s="23"/>
      <c r="BQ1182" s="23"/>
      <c r="BR1182" s="23"/>
      <c r="BS1182" s="45">
        <v>82.94576818325768</v>
      </c>
      <c r="BT1182" s="45">
        <v>0.396</v>
      </c>
      <c r="BU1182" s="23"/>
      <c r="BV1182" s="23"/>
      <c r="BW1182" s="23"/>
      <c r="BX1182" s="23"/>
      <c r="BY1182" s="23"/>
      <c r="BZ1182" s="23"/>
      <c r="CA1182" s="23"/>
    </row>
    <row r="1183" ht="15.75" customHeight="1">
      <c r="A1183" s="45">
        <v>83.04298076923077</v>
      </c>
      <c r="B1183" s="46">
        <v>0.049</v>
      </c>
      <c r="C1183" s="45"/>
      <c r="D1183" s="45"/>
      <c r="E1183" s="45"/>
      <c r="F1183" s="45"/>
      <c r="G1183" s="45"/>
      <c r="H1183" s="45">
        <v>83.04298076923077</v>
      </c>
      <c r="I1183" s="46">
        <v>0.136</v>
      </c>
      <c r="J1183" s="45"/>
      <c r="K1183" s="45"/>
      <c r="L1183" s="45"/>
      <c r="M1183" s="45"/>
      <c r="N1183" s="45"/>
      <c r="O1183" s="45">
        <v>83.04298076923077</v>
      </c>
      <c r="P1183" s="45">
        <v>0.0028410819949281486</v>
      </c>
      <c r="Q1183" s="45"/>
      <c r="R1183" s="45"/>
      <c r="S1183" s="45"/>
      <c r="T1183" s="45"/>
      <c r="U1183" s="45"/>
      <c r="V1183" s="45">
        <v>83.04298076923077</v>
      </c>
      <c r="W1183" s="45">
        <v>0.006132502113271344</v>
      </c>
      <c r="X1183" s="45"/>
      <c r="Y1183" s="45"/>
      <c r="Z1183" s="45"/>
      <c r="AA1183" s="45"/>
      <c r="AB1183" s="45"/>
      <c r="AC1183" s="45">
        <v>83.04298076923077</v>
      </c>
      <c r="AD1183" s="45">
        <v>82.52324598478445</v>
      </c>
      <c r="AE1183" s="45"/>
      <c r="AF1183" s="45"/>
      <c r="AG1183" s="45"/>
      <c r="AH1183" s="45"/>
      <c r="AI1183" s="45"/>
      <c r="AJ1183" s="45">
        <v>83.04298076923077</v>
      </c>
      <c r="AK1183" s="45">
        <v>0.012</v>
      </c>
      <c r="AL1183" s="45"/>
      <c r="AM1183" s="45"/>
      <c r="AN1183" s="45"/>
      <c r="AO1183" s="23"/>
      <c r="AP1183" s="23"/>
      <c r="AQ1183" s="45">
        <v>83.04298076923077</v>
      </c>
      <c r="AR1183" s="45">
        <v>0.004</v>
      </c>
      <c r="AS1183" s="23"/>
      <c r="AT1183" s="23"/>
      <c r="AU1183" s="23"/>
      <c r="AV1183" s="23"/>
      <c r="AW1183" s="23"/>
      <c r="AX1183" s="45">
        <v>83.04298076923077</v>
      </c>
      <c r="AY1183" s="23">
        <v>0.605</v>
      </c>
      <c r="AZ1183" s="23"/>
      <c r="BA1183" s="23"/>
      <c r="BB1183" s="23"/>
      <c r="BC1183" s="23"/>
      <c r="BD1183" s="23"/>
      <c r="BE1183" s="45">
        <v>83.04298076923077</v>
      </c>
      <c r="BF1183" s="45">
        <v>10.0</v>
      </c>
      <c r="BG1183" s="23"/>
      <c r="BH1183" s="23"/>
      <c r="BI1183" s="23"/>
      <c r="BJ1183" s="23"/>
      <c r="BK1183" s="23"/>
      <c r="BL1183" s="45">
        <v>83.04298076923077</v>
      </c>
      <c r="BM1183" s="45">
        <v>1.135</v>
      </c>
      <c r="BN1183" s="23"/>
      <c r="BO1183" s="23"/>
      <c r="BP1183" s="23"/>
      <c r="BQ1183" s="23"/>
      <c r="BR1183" s="23"/>
      <c r="BS1183" s="45">
        <v>83.04298076923077</v>
      </c>
      <c r="BT1183" s="45">
        <v>0.469</v>
      </c>
      <c r="BU1183" s="23"/>
      <c r="BV1183" s="23"/>
      <c r="BW1183" s="23"/>
      <c r="BX1183" s="23"/>
      <c r="BY1183" s="23"/>
      <c r="BZ1183" s="23"/>
      <c r="CA1183" s="23"/>
    </row>
    <row r="1184" ht="15.75" customHeight="1">
      <c r="A1184" s="45">
        <v>78.65450624687657</v>
      </c>
      <c r="B1184" s="46">
        <v>0.05</v>
      </c>
      <c r="C1184" s="45"/>
      <c r="D1184" s="45"/>
      <c r="E1184" s="45"/>
      <c r="F1184" s="45"/>
      <c r="G1184" s="45"/>
      <c r="H1184" s="45">
        <v>78.65450624687657</v>
      </c>
      <c r="I1184" s="46">
        <v>0.195</v>
      </c>
      <c r="J1184" s="45"/>
      <c r="K1184" s="45"/>
      <c r="L1184" s="45"/>
      <c r="M1184" s="45"/>
      <c r="N1184" s="45"/>
      <c r="O1184" s="45">
        <v>78.65450624687657</v>
      </c>
      <c r="P1184" s="45"/>
      <c r="Q1184" s="45"/>
      <c r="R1184" s="45"/>
      <c r="S1184" s="45"/>
      <c r="T1184" s="45"/>
      <c r="U1184" s="45"/>
      <c r="V1184" s="45">
        <v>78.65450624687657</v>
      </c>
      <c r="W1184" s="45"/>
      <c r="X1184" s="45"/>
      <c r="Y1184" s="45"/>
      <c r="Z1184" s="45"/>
      <c r="AA1184" s="45"/>
      <c r="AB1184" s="45"/>
      <c r="AC1184" s="45">
        <v>78.65450624687657</v>
      </c>
      <c r="AD1184" s="45">
        <v>24.687656171914043</v>
      </c>
      <c r="AE1184" s="45"/>
      <c r="AF1184" s="45"/>
      <c r="AG1184" s="45"/>
      <c r="AH1184" s="45"/>
      <c r="AI1184" s="45"/>
      <c r="AJ1184" s="45">
        <v>78.65450624687657</v>
      </c>
      <c r="AK1184" s="45">
        <v>0.009</v>
      </c>
      <c r="AL1184" s="45"/>
      <c r="AM1184" s="45"/>
      <c r="AN1184" s="45"/>
      <c r="AO1184" s="23"/>
      <c r="AP1184" s="23"/>
      <c r="AQ1184" s="45">
        <v>78.65450624687657</v>
      </c>
      <c r="AR1184" s="45">
        <v>0.011</v>
      </c>
      <c r="AS1184" s="23"/>
      <c r="AT1184" s="23"/>
      <c r="AU1184" s="23"/>
      <c r="AV1184" s="23"/>
      <c r="AW1184" s="23"/>
      <c r="AX1184" s="45">
        <v>78.65450624687657</v>
      </c>
      <c r="AY1184" s="23"/>
      <c r="AZ1184" s="23"/>
      <c r="BA1184" s="23"/>
      <c r="BB1184" s="23"/>
      <c r="BC1184" s="23"/>
      <c r="BD1184" s="23"/>
      <c r="BE1184" s="45">
        <v>78.65450624687657</v>
      </c>
      <c r="BF1184" s="45"/>
      <c r="BG1184" s="23"/>
      <c r="BH1184" s="23"/>
      <c r="BI1184" s="23"/>
      <c r="BJ1184" s="23"/>
      <c r="BK1184" s="23"/>
      <c r="BL1184" s="45">
        <v>78.65450624687657</v>
      </c>
      <c r="BM1184" s="45">
        <v>0.005</v>
      </c>
      <c r="BN1184" s="23"/>
      <c r="BO1184" s="23"/>
      <c r="BP1184" s="23"/>
      <c r="BQ1184" s="23"/>
      <c r="BR1184" s="23"/>
      <c r="BS1184" s="45">
        <v>78.65450624687657</v>
      </c>
      <c r="BT1184" s="45">
        <v>0.019</v>
      </c>
      <c r="BU1184" s="23"/>
      <c r="BV1184" s="23"/>
      <c r="BW1184" s="23"/>
      <c r="BX1184" s="23"/>
      <c r="BY1184" s="23"/>
      <c r="BZ1184" s="23"/>
      <c r="CA1184" s="23"/>
    </row>
    <row r="1185" ht="15.75" customHeight="1">
      <c r="A1185" s="45">
        <v>76.57493129391041</v>
      </c>
      <c r="B1185" s="46">
        <v>0.081</v>
      </c>
      <c r="C1185" s="45"/>
      <c r="D1185" s="45"/>
      <c r="E1185" s="45"/>
      <c r="F1185" s="45"/>
      <c r="G1185" s="45"/>
      <c r="H1185" s="45">
        <v>76.57493129391041</v>
      </c>
      <c r="I1185" s="46">
        <v>0.08</v>
      </c>
      <c r="J1185" s="45"/>
      <c r="K1185" s="45"/>
      <c r="L1185" s="45"/>
      <c r="M1185" s="45"/>
      <c r="N1185" s="45"/>
      <c r="O1185" s="45">
        <v>76.57493129391041</v>
      </c>
      <c r="P1185" s="45">
        <v>0.005744772066879436</v>
      </c>
      <c r="Q1185" s="45"/>
      <c r="R1185" s="45"/>
      <c r="S1185" s="45"/>
      <c r="T1185" s="45"/>
      <c r="U1185" s="45"/>
      <c r="V1185" s="45">
        <v>76.57493129391041</v>
      </c>
      <c r="W1185" s="45"/>
      <c r="X1185" s="45"/>
      <c r="Y1185" s="45"/>
      <c r="Z1185" s="45"/>
      <c r="AA1185" s="45"/>
      <c r="AB1185" s="45"/>
      <c r="AC1185" s="45">
        <v>76.57493129391041</v>
      </c>
      <c r="AD1185" s="45">
        <v>1057.495355594722</v>
      </c>
      <c r="AE1185" s="45"/>
      <c r="AF1185" s="45"/>
      <c r="AG1185" s="45"/>
      <c r="AH1185" s="45"/>
      <c r="AI1185" s="45"/>
      <c r="AJ1185" s="45">
        <v>76.57493129391041</v>
      </c>
      <c r="AK1185" s="45">
        <v>0.011</v>
      </c>
      <c r="AL1185" s="45"/>
      <c r="AM1185" s="45"/>
      <c r="AN1185" s="45"/>
      <c r="AO1185" s="23"/>
      <c r="AP1185" s="23"/>
      <c r="AQ1185" s="45">
        <v>76.57493129391041</v>
      </c>
      <c r="AR1185" s="45">
        <v>0.005</v>
      </c>
      <c r="AS1185" s="23"/>
      <c r="AT1185" s="23"/>
      <c r="AU1185" s="23"/>
      <c r="AV1185" s="23"/>
      <c r="AW1185" s="23"/>
      <c r="AX1185" s="45">
        <v>76.57493129391041</v>
      </c>
      <c r="AY1185" s="23"/>
      <c r="AZ1185" s="23"/>
      <c r="BA1185" s="23"/>
      <c r="BB1185" s="23"/>
      <c r="BC1185" s="23"/>
      <c r="BD1185" s="23"/>
      <c r="BE1185" s="45">
        <v>76.57493129391041</v>
      </c>
      <c r="BF1185" s="45"/>
      <c r="BG1185" s="23"/>
      <c r="BH1185" s="23"/>
      <c r="BI1185" s="23"/>
      <c r="BJ1185" s="23"/>
      <c r="BK1185" s="23"/>
      <c r="BL1185" s="45">
        <v>76.57493129391041</v>
      </c>
      <c r="BM1185" s="45">
        <v>0.747</v>
      </c>
      <c r="BN1185" s="23"/>
      <c r="BO1185" s="23"/>
      <c r="BP1185" s="23"/>
      <c r="BQ1185" s="23"/>
      <c r="BR1185" s="23"/>
      <c r="BS1185" s="45">
        <v>76.57493129391041</v>
      </c>
      <c r="BT1185" s="45">
        <v>0.313</v>
      </c>
      <c r="BU1185" s="23"/>
      <c r="BV1185" s="23"/>
      <c r="BW1185" s="23"/>
      <c r="BX1185" s="23"/>
      <c r="BY1185" s="23"/>
      <c r="BZ1185" s="23"/>
      <c r="CA1185" s="23"/>
    </row>
    <row r="1186" ht="15.75" customHeight="1">
      <c r="A1186" s="45">
        <v>77.31408376347713</v>
      </c>
      <c r="B1186" s="46">
        <v>0.083</v>
      </c>
      <c r="C1186" s="45"/>
      <c r="D1186" s="45"/>
      <c r="E1186" s="45"/>
      <c r="F1186" s="45"/>
      <c r="G1186" s="45"/>
      <c r="H1186" s="45">
        <v>77.31408376347713</v>
      </c>
      <c r="I1186" s="46">
        <v>0.085</v>
      </c>
      <c r="J1186" s="45"/>
      <c r="K1186" s="45"/>
      <c r="L1186" s="45"/>
      <c r="M1186" s="45"/>
      <c r="N1186" s="45"/>
      <c r="O1186" s="45">
        <v>77.31408376347713</v>
      </c>
      <c r="P1186" s="45">
        <v>0.005893086907353632</v>
      </c>
      <c r="Q1186" s="45"/>
      <c r="R1186" s="45"/>
      <c r="S1186" s="45"/>
      <c r="T1186" s="45"/>
      <c r="U1186" s="45"/>
      <c r="V1186" s="45">
        <v>77.31408376347713</v>
      </c>
      <c r="W1186" s="45">
        <v>0.01054381756709348</v>
      </c>
      <c r="X1186" s="45"/>
      <c r="Y1186" s="45"/>
      <c r="Z1186" s="45"/>
      <c r="AA1186" s="45"/>
      <c r="AB1186" s="45"/>
      <c r="AC1186" s="45">
        <v>77.31408376347713</v>
      </c>
      <c r="AD1186" s="45">
        <v>1090.7030389193233</v>
      </c>
      <c r="AE1186" s="45"/>
      <c r="AF1186" s="45"/>
      <c r="AG1186" s="45"/>
      <c r="AH1186" s="45"/>
      <c r="AI1186" s="45"/>
      <c r="AJ1186" s="45">
        <v>77.31408376347713</v>
      </c>
      <c r="AK1186" s="45">
        <v>0.011</v>
      </c>
      <c r="AL1186" s="45"/>
      <c r="AM1186" s="45"/>
      <c r="AN1186" s="45"/>
      <c r="AO1186" s="23"/>
      <c r="AP1186" s="23"/>
      <c r="AQ1186" s="45">
        <v>77.31408376347713</v>
      </c>
      <c r="AR1186" s="45">
        <v>0.004</v>
      </c>
      <c r="AS1186" s="23"/>
      <c r="AT1186" s="23"/>
      <c r="AU1186" s="23"/>
      <c r="AV1186" s="23"/>
      <c r="AW1186" s="23"/>
      <c r="AX1186" s="45">
        <v>77.31408376347713</v>
      </c>
      <c r="AY1186" s="23"/>
      <c r="AZ1186" s="23"/>
      <c r="BA1186" s="23"/>
      <c r="BB1186" s="23"/>
      <c r="BC1186" s="23"/>
      <c r="BD1186" s="23"/>
      <c r="BE1186" s="45">
        <v>77.31408376347713</v>
      </c>
      <c r="BF1186" s="45"/>
      <c r="BG1186" s="23"/>
      <c r="BH1186" s="23"/>
      <c r="BI1186" s="23"/>
      <c r="BJ1186" s="23"/>
      <c r="BK1186" s="23"/>
      <c r="BL1186" s="45">
        <v>77.31408376347713</v>
      </c>
      <c r="BM1186" s="45">
        <v>0.784</v>
      </c>
      <c r="BN1186" s="23"/>
      <c r="BO1186" s="23"/>
      <c r="BP1186" s="23"/>
      <c r="BQ1186" s="23"/>
      <c r="BR1186" s="23"/>
      <c r="BS1186" s="45">
        <v>77.31408376347713</v>
      </c>
      <c r="BT1186" s="45">
        <v>0.463</v>
      </c>
      <c r="BU1186" s="23"/>
      <c r="BV1186" s="23"/>
      <c r="BW1186" s="23"/>
      <c r="BX1186" s="23"/>
      <c r="BY1186" s="23"/>
      <c r="BZ1186" s="23"/>
      <c r="CA1186" s="23"/>
    </row>
    <row r="1187" ht="15.75" customHeight="1">
      <c r="A1187" s="45">
        <v>77.24279044996821</v>
      </c>
      <c r="B1187" s="46">
        <v>0.085</v>
      </c>
      <c r="C1187" s="45"/>
      <c r="D1187" s="45"/>
      <c r="E1187" s="45"/>
      <c r="F1187" s="45"/>
      <c r="G1187" s="45"/>
      <c r="H1187" s="45">
        <v>77.24279044996821</v>
      </c>
      <c r="I1187" s="46">
        <v>0.077</v>
      </c>
      <c r="J1187" s="45"/>
      <c r="K1187" s="45"/>
      <c r="L1187" s="45"/>
      <c r="M1187" s="45"/>
      <c r="N1187" s="45"/>
      <c r="O1187" s="45">
        <v>77.24279044996821</v>
      </c>
      <c r="P1187" s="45">
        <v>0.005502628002166125</v>
      </c>
      <c r="Q1187" s="45"/>
      <c r="R1187" s="45"/>
      <c r="S1187" s="45"/>
      <c r="T1187" s="45"/>
      <c r="U1187" s="45"/>
      <c r="V1187" s="45">
        <v>77.24279044996821</v>
      </c>
      <c r="W1187" s="45">
        <v>0.010041698578844354</v>
      </c>
      <c r="X1187" s="45"/>
      <c r="Y1187" s="45"/>
      <c r="Z1187" s="45"/>
      <c r="AA1187" s="45"/>
      <c r="AB1187" s="45"/>
      <c r="AC1187" s="45">
        <v>77.24279044996821</v>
      </c>
      <c r="AD1187" s="45">
        <v>1291.6179852359255</v>
      </c>
      <c r="AE1187" s="45"/>
      <c r="AF1187" s="45"/>
      <c r="AG1187" s="45"/>
      <c r="AH1187" s="45"/>
      <c r="AI1187" s="45"/>
      <c r="AJ1187" s="45">
        <v>77.24279044996821</v>
      </c>
      <c r="AK1187" s="45">
        <v>0.011</v>
      </c>
      <c r="AL1187" s="45"/>
      <c r="AM1187" s="45"/>
      <c r="AN1187" s="45"/>
      <c r="AO1187" s="23"/>
      <c r="AP1187" s="23"/>
      <c r="AQ1187" s="45">
        <v>77.24279044996821</v>
      </c>
      <c r="AR1187" s="45">
        <v>0.004</v>
      </c>
      <c r="AS1187" s="23"/>
      <c r="AT1187" s="23"/>
      <c r="AU1187" s="23"/>
      <c r="AV1187" s="23"/>
      <c r="AW1187" s="23"/>
      <c r="AX1187" s="45">
        <v>77.24279044996821</v>
      </c>
      <c r="AY1187" s="23"/>
      <c r="AZ1187" s="23"/>
      <c r="BA1187" s="23"/>
      <c r="BB1187" s="23"/>
      <c r="BC1187" s="23"/>
      <c r="BD1187" s="23"/>
      <c r="BE1187" s="45">
        <v>77.24279044996821</v>
      </c>
      <c r="BF1187" s="45">
        <v>56.0</v>
      </c>
      <c r="BG1187" s="23"/>
      <c r="BH1187" s="23"/>
      <c r="BI1187" s="23"/>
      <c r="BJ1187" s="23"/>
      <c r="BK1187" s="23"/>
      <c r="BL1187" s="45">
        <v>77.24279044996821</v>
      </c>
      <c r="BM1187" s="45">
        <v>0.829</v>
      </c>
      <c r="BN1187" s="23"/>
      <c r="BO1187" s="23"/>
      <c r="BP1187" s="23"/>
      <c r="BQ1187" s="23"/>
      <c r="BR1187" s="23"/>
      <c r="BS1187" s="45">
        <v>77.24279044996821</v>
      </c>
      <c r="BT1187" s="45">
        <v>0.5</v>
      </c>
      <c r="BU1187" s="23"/>
      <c r="BV1187" s="23"/>
      <c r="BW1187" s="23"/>
      <c r="BX1187" s="23"/>
      <c r="BY1187" s="23"/>
      <c r="BZ1187" s="23"/>
      <c r="CA1187" s="23"/>
    </row>
    <row r="1188" ht="15.75" customHeight="1">
      <c r="A1188" s="45">
        <v>77.001464427538</v>
      </c>
      <c r="B1188" s="46">
        <v>0.1</v>
      </c>
      <c r="C1188" s="45"/>
      <c r="D1188" s="45"/>
      <c r="E1188" s="45"/>
      <c r="F1188" s="45"/>
      <c r="G1188" s="45"/>
      <c r="H1188" s="45">
        <v>77.001464427538</v>
      </c>
      <c r="I1188" s="46">
        <v>0.069</v>
      </c>
      <c r="J1188" s="45"/>
      <c r="K1188" s="45"/>
      <c r="L1188" s="45"/>
      <c r="M1188" s="45"/>
      <c r="N1188" s="45"/>
      <c r="O1188" s="45">
        <v>77.001464427538</v>
      </c>
      <c r="P1188" s="45">
        <v>0.0056231867981392045</v>
      </c>
      <c r="Q1188" s="45"/>
      <c r="R1188" s="45"/>
      <c r="S1188" s="45"/>
      <c r="T1188" s="45"/>
      <c r="U1188" s="45"/>
      <c r="V1188" s="45">
        <v>77.001464427538</v>
      </c>
      <c r="W1188" s="45">
        <v>0.009968394043759333</v>
      </c>
      <c r="X1188" s="45"/>
      <c r="Y1188" s="45"/>
      <c r="Z1188" s="45"/>
      <c r="AA1188" s="45"/>
      <c r="AB1188" s="45"/>
      <c r="AC1188" s="45">
        <v>77.001464427538</v>
      </c>
      <c r="AD1188" s="45">
        <v>1483.1395077139855</v>
      </c>
      <c r="AE1188" s="45"/>
      <c r="AF1188" s="45"/>
      <c r="AG1188" s="45"/>
      <c r="AH1188" s="45"/>
      <c r="AI1188" s="45"/>
      <c r="AJ1188" s="45">
        <v>77.001464427538</v>
      </c>
      <c r="AK1188" s="45">
        <v>0.011</v>
      </c>
      <c r="AL1188" s="45"/>
      <c r="AM1188" s="45"/>
      <c r="AN1188" s="45"/>
      <c r="AO1188" s="23"/>
      <c r="AP1188" s="23"/>
      <c r="AQ1188" s="45">
        <v>77.001464427538</v>
      </c>
      <c r="AR1188" s="45">
        <v>0.004</v>
      </c>
      <c r="AS1188" s="23"/>
      <c r="AT1188" s="23"/>
      <c r="AU1188" s="23"/>
      <c r="AV1188" s="23"/>
      <c r="AW1188" s="23"/>
      <c r="AX1188" s="45">
        <v>77.001464427538</v>
      </c>
      <c r="AY1188" s="23"/>
      <c r="AZ1188" s="23"/>
      <c r="BA1188" s="23"/>
      <c r="BB1188" s="23"/>
      <c r="BC1188" s="23"/>
      <c r="BD1188" s="23"/>
      <c r="BE1188" s="45">
        <v>77.001464427538</v>
      </c>
      <c r="BF1188" s="45">
        <v>34.0</v>
      </c>
      <c r="BG1188" s="23"/>
      <c r="BH1188" s="23"/>
      <c r="BI1188" s="23"/>
      <c r="BJ1188" s="23"/>
      <c r="BK1188" s="23"/>
      <c r="BL1188" s="45">
        <v>77.001464427538</v>
      </c>
      <c r="BM1188" s="45">
        <v>0.875</v>
      </c>
      <c r="BN1188" s="23"/>
      <c r="BO1188" s="23"/>
      <c r="BP1188" s="23"/>
      <c r="BQ1188" s="23"/>
      <c r="BR1188" s="23"/>
      <c r="BS1188" s="45">
        <v>77.001464427538</v>
      </c>
      <c r="BT1188" s="45">
        <v>0.539</v>
      </c>
      <c r="BU1188" s="23"/>
      <c r="BV1188" s="23"/>
      <c r="BW1188" s="23"/>
      <c r="BX1188" s="23"/>
      <c r="BY1188" s="23"/>
      <c r="BZ1188" s="23"/>
      <c r="CA1188" s="23"/>
    </row>
    <row r="1189" ht="15.75" customHeight="1">
      <c r="A1189" s="45">
        <v>76.96682434332699</v>
      </c>
      <c r="B1189" s="46">
        <v>0.1</v>
      </c>
      <c r="C1189" s="45"/>
      <c r="D1189" s="45"/>
      <c r="E1189" s="45"/>
      <c r="F1189" s="45"/>
      <c r="G1189" s="45"/>
      <c r="H1189" s="45">
        <v>76.96682434332699</v>
      </c>
      <c r="I1189" s="46">
        <v>0.067</v>
      </c>
      <c r="J1189" s="45"/>
      <c r="K1189" s="45"/>
      <c r="L1189" s="45"/>
      <c r="M1189" s="45"/>
      <c r="N1189" s="45"/>
      <c r="O1189" s="45">
        <v>76.96682434332699</v>
      </c>
      <c r="P1189" s="45">
        <v>0.005380003868831164</v>
      </c>
      <c r="Q1189" s="45"/>
      <c r="R1189" s="45"/>
      <c r="S1189" s="45"/>
      <c r="T1189" s="45"/>
      <c r="U1189" s="45"/>
      <c r="V1189" s="45">
        <v>76.96682434332699</v>
      </c>
      <c r="W1189" s="45">
        <v>0.010261945827393062</v>
      </c>
      <c r="X1189" s="45"/>
      <c r="Y1189" s="45"/>
      <c r="Z1189" s="45"/>
      <c r="AA1189" s="45"/>
      <c r="AB1189" s="45"/>
      <c r="AC1189" s="45">
        <v>76.96682434332699</v>
      </c>
      <c r="AD1189" s="45">
        <v>1600.4974702291343</v>
      </c>
      <c r="AE1189" s="45"/>
      <c r="AF1189" s="45"/>
      <c r="AG1189" s="45"/>
      <c r="AH1189" s="45"/>
      <c r="AI1189" s="45"/>
      <c r="AJ1189" s="45">
        <v>76.96682434332699</v>
      </c>
      <c r="AK1189" s="45">
        <v>0.011</v>
      </c>
      <c r="AL1189" s="45"/>
      <c r="AM1189" s="45"/>
      <c r="AN1189" s="45"/>
      <c r="AO1189" s="23"/>
      <c r="AP1189" s="23"/>
      <c r="AQ1189" s="45">
        <v>76.96682434332699</v>
      </c>
      <c r="AR1189" s="45">
        <v>0.004</v>
      </c>
      <c r="AS1189" s="23"/>
      <c r="AT1189" s="23"/>
      <c r="AU1189" s="23"/>
      <c r="AV1189" s="23"/>
      <c r="AW1189" s="23"/>
      <c r="AX1189" s="45">
        <v>76.96682434332699</v>
      </c>
      <c r="AY1189" s="23">
        <v>0.595</v>
      </c>
      <c r="AZ1189" s="23"/>
      <c r="BA1189" s="23"/>
      <c r="BB1189" s="23"/>
      <c r="BC1189" s="23"/>
      <c r="BD1189" s="23"/>
      <c r="BE1189" s="45">
        <v>76.96682434332699</v>
      </c>
      <c r="BF1189" s="45">
        <v>34.0</v>
      </c>
      <c r="BG1189" s="23"/>
      <c r="BH1189" s="23"/>
      <c r="BI1189" s="23"/>
      <c r="BJ1189" s="23"/>
      <c r="BK1189" s="23"/>
      <c r="BL1189" s="45">
        <v>76.96682434332699</v>
      </c>
      <c r="BM1189" s="45">
        <v>0.914</v>
      </c>
      <c r="BN1189" s="23"/>
      <c r="BO1189" s="23"/>
      <c r="BP1189" s="23"/>
      <c r="BQ1189" s="23"/>
      <c r="BR1189" s="23"/>
      <c r="BS1189" s="45">
        <v>76.96682434332699</v>
      </c>
      <c r="BT1189" s="45">
        <v>0.558</v>
      </c>
      <c r="BU1189" s="23"/>
      <c r="BV1189" s="23"/>
      <c r="BW1189" s="23"/>
      <c r="BX1189" s="23"/>
      <c r="BY1189" s="23"/>
      <c r="BZ1189" s="23"/>
      <c r="CA1189" s="23"/>
    </row>
    <row r="1190" ht="15.75" customHeight="1">
      <c r="A1190" s="45">
        <v>77.28559717435355</v>
      </c>
      <c r="B1190" s="46">
        <v>0.1</v>
      </c>
      <c r="C1190" s="45"/>
      <c r="D1190" s="45"/>
      <c r="E1190" s="45"/>
      <c r="F1190" s="45"/>
      <c r="G1190" s="45"/>
      <c r="H1190" s="45">
        <v>77.28559717435355</v>
      </c>
      <c r="I1190" s="46">
        <v>0.067</v>
      </c>
      <c r="J1190" s="45"/>
      <c r="K1190" s="45"/>
      <c r="L1190" s="45"/>
      <c r="M1190" s="45"/>
      <c r="N1190" s="45"/>
      <c r="O1190" s="45">
        <v>77.28559717435355</v>
      </c>
      <c r="P1190" s="45">
        <v>0.005405690845564611</v>
      </c>
      <c r="Q1190" s="45"/>
      <c r="R1190" s="45"/>
      <c r="S1190" s="45"/>
      <c r="T1190" s="45"/>
      <c r="U1190" s="45"/>
      <c r="V1190" s="45">
        <v>77.28559717435355</v>
      </c>
      <c r="W1190" s="45">
        <v>0.009785306312368706</v>
      </c>
      <c r="X1190" s="45"/>
      <c r="Y1190" s="45"/>
      <c r="Z1190" s="45"/>
      <c r="AA1190" s="45"/>
      <c r="AB1190" s="45"/>
      <c r="AC1190" s="45">
        <v>77.28559717435355</v>
      </c>
      <c r="AD1190" s="45">
        <v>1696.157682842499</v>
      </c>
      <c r="AE1190" s="45"/>
      <c r="AF1190" s="45"/>
      <c r="AG1190" s="45"/>
      <c r="AH1190" s="45"/>
      <c r="AI1190" s="45"/>
      <c r="AJ1190" s="45">
        <v>77.28559717435355</v>
      </c>
      <c r="AK1190" s="45">
        <v>0.012</v>
      </c>
      <c r="AL1190" s="45"/>
      <c r="AM1190" s="45"/>
      <c r="AN1190" s="45"/>
      <c r="AO1190" s="23"/>
      <c r="AP1190" s="23"/>
      <c r="AQ1190" s="45">
        <v>77.28559717435355</v>
      </c>
      <c r="AR1190" s="45">
        <v>0.004</v>
      </c>
      <c r="AS1190" s="23"/>
      <c r="AT1190" s="23"/>
      <c r="AU1190" s="23"/>
      <c r="AV1190" s="23"/>
      <c r="AW1190" s="23"/>
      <c r="AX1190" s="45">
        <v>77.28559717435355</v>
      </c>
      <c r="AY1190" s="23">
        <v>0.593</v>
      </c>
      <c r="AZ1190" s="23"/>
      <c r="BA1190" s="23"/>
      <c r="BB1190" s="23"/>
      <c r="BC1190" s="23"/>
      <c r="BD1190" s="23"/>
      <c r="BE1190" s="45">
        <v>77.28559717435355</v>
      </c>
      <c r="BF1190" s="45">
        <v>27.0</v>
      </c>
      <c r="BG1190" s="23"/>
      <c r="BH1190" s="23"/>
      <c r="BI1190" s="23"/>
      <c r="BJ1190" s="23"/>
      <c r="BK1190" s="23"/>
      <c r="BL1190" s="45">
        <v>77.28559717435355</v>
      </c>
      <c r="BM1190" s="45">
        <v>0.93</v>
      </c>
      <c r="BN1190" s="23"/>
      <c r="BO1190" s="23"/>
      <c r="BP1190" s="23"/>
      <c r="BQ1190" s="23"/>
      <c r="BR1190" s="23"/>
      <c r="BS1190" s="45">
        <v>77.28559717435355</v>
      </c>
      <c r="BT1190" s="45">
        <v>0.597</v>
      </c>
      <c r="BU1190" s="23"/>
      <c r="BV1190" s="23"/>
      <c r="BW1190" s="23"/>
      <c r="BX1190" s="23"/>
      <c r="BY1190" s="23"/>
      <c r="BZ1190" s="23"/>
      <c r="CA1190" s="23"/>
    </row>
    <row r="1191" ht="15.75" customHeight="1">
      <c r="A1191" s="45">
        <v>77.06496004969084</v>
      </c>
      <c r="B1191" s="46">
        <v>0.095</v>
      </c>
      <c r="C1191" s="45"/>
      <c r="D1191" s="45"/>
      <c r="E1191" s="45"/>
      <c r="F1191" s="45"/>
      <c r="G1191" s="45"/>
      <c r="H1191" s="45">
        <v>77.06496004969084</v>
      </c>
      <c r="I1191" s="46">
        <v>0.075</v>
      </c>
      <c r="J1191" s="45"/>
      <c r="K1191" s="45"/>
      <c r="L1191" s="45"/>
      <c r="M1191" s="45"/>
      <c r="N1191" s="45"/>
      <c r="O1191" s="45">
        <v>77.06496004969084</v>
      </c>
      <c r="P1191" s="45"/>
      <c r="Q1191" s="45"/>
      <c r="R1191" s="45"/>
      <c r="S1191" s="45"/>
      <c r="T1191" s="45"/>
      <c r="U1191" s="45"/>
      <c r="V1191" s="45">
        <v>77.06496004969084</v>
      </c>
      <c r="W1191" s="45"/>
      <c r="X1191" s="45"/>
      <c r="Y1191" s="45"/>
      <c r="Z1191" s="45"/>
      <c r="AA1191" s="45"/>
      <c r="AB1191" s="45"/>
      <c r="AC1191" s="45">
        <v>77.06496004969084</v>
      </c>
      <c r="AD1191" s="45">
        <v>1808.3514497868375</v>
      </c>
      <c r="AE1191" s="45"/>
      <c r="AF1191" s="45"/>
      <c r="AG1191" s="45"/>
      <c r="AH1191" s="45"/>
      <c r="AI1191" s="45"/>
      <c r="AJ1191" s="45">
        <v>77.06496004969084</v>
      </c>
      <c r="AK1191" s="45">
        <v>0.012</v>
      </c>
      <c r="AL1191" s="45"/>
      <c r="AM1191" s="45"/>
      <c r="AN1191" s="45"/>
      <c r="AO1191" s="23"/>
      <c r="AP1191" s="23"/>
      <c r="AQ1191" s="45">
        <v>77.06496004969084</v>
      </c>
      <c r="AR1191" s="45">
        <v>0.004</v>
      </c>
      <c r="AS1191" s="23"/>
      <c r="AT1191" s="23"/>
      <c r="AU1191" s="23"/>
      <c r="AV1191" s="23"/>
      <c r="AW1191" s="23"/>
      <c r="AX1191" s="45">
        <v>77.06496004969084</v>
      </c>
      <c r="AY1191" s="23">
        <v>0.573</v>
      </c>
      <c r="AZ1191" s="23"/>
      <c r="BA1191" s="23"/>
      <c r="BB1191" s="23"/>
      <c r="BC1191" s="23"/>
      <c r="BD1191" s="23"/>
      <c r="BE1191" s="45">
        <v>77.06496004969084</v>
      </c>
      <c r="BF1191" s="45">
        <v>4.0</v>
      </c>
      <c r="BG1191" s="23"/>
      <c r="BH1191" s="23"/>
      <c r="BI1191" s="23"/>
      <c r="BJ1191" s="23"/>
      <c r="BK1191" s="23"/>
      <c r="BL1191" s="45">
        <v>77.06496004969084</v>
      </c>
      <c r="BM1191" s="45">
        <v>1.006</v>
      </c>
      <c r="BN1191" s="23"/>
      <c r="BO1191" s="23"/>
      <c r="BP1191" s="23"/>
      <c r="BQ1191" s="23"/>
      <c r="BR1191" s="23"/>
      <c r="BS1191" s="45">
        <v>77.06496004969084</v>
      </c>
      <c r="BT1191" s="45">
        <v>0.644</v>
      </c>
      <c r="BU1191" s="23"/>
      <c r="BV1191" s="23"/>
      <c r="BW1191" s="23"/>
      <c r="BX1191" s="23"/>
      <c r="BY1191" s="23"/>
      <c r="BZ1191" s="23"/>
      <c r="CA1191" s="23"/>
    </row>
    <row r="1192" ht="15.75" customHeight="1">
      <c r="A1192" s="45">
        <v>76.7808320338436</v>
      </c>
      <c r="B1192" s="46">
        <v>0.095</v>
      </c>
      <c r="C1192" s="45"/>
      <c r="D1192" s="45"/>
      <c r="E1192" s="45"/>
      <c r="F1192" s="45"/>
      <c r="G1192" s="45"/>
      <c r="H1192" s="45">
        <v>76.7808320338436</v>
      </c>
      <c r="I1192" s="46">
        <v>0.086</v>
      </c>
      <c r="J1192" s="45"/>
      <c r="K1192" s="45"/>
      <c r="L1192" s="45"/>
      <c r="M1192" s="45"/>
      <c r="N1192" s="45"/>
      <c r="O1192" s="45">
        <v>76.7808320338436</v>
      </c>
      <c r="P1192" s="45">
        <v>0.005531479864608436</v>
      </c>
      <c r="Q1192" s="45"/>
      <c r="R1192" s="45"/>
      <c r="S1192" s="45"/>
      <c r="T1192" s="45"/>
      <c r="U1192" s="45"/>
      <c r="V1192" s="45">
        <v>76.7808320338436</v>
      </c>
      <c r="W1192" s="45">
        <v>0.010722342624019688</v>
      </c>
      <c r="X1192" s="45"/>
      <c r="Y1192" s="45"/>
      <c r="Z1192" s="45"/>
      <c r="AA1192" s="45"/>
      <c r="AB1192" s="45"/>
      <c r="AC1192" s="45">
        <v>76.7808320338436</v>
      </c>
      <c r="AD1192" s="45">
        <v>2002.3393149543888</v>
      </c>
      <c r="AE1192" s="45"/>
      <c r="AF1192" s="45"/>
      <c r="AG1192" s="45"/>
      <c r="AH1192" s="45"/>
      <c r="AI1192" s="45"/>
      <c r="AJ1192" s="45">
        <v>76.7808320338436</v>
      </c>
      <c r="AK1192" s="45">
        <v>0.012</v>
      </c>
      <c r="AL1192" s="45"/>
      <c r="AM1192" s="45"/>
      <c r="AN1192" s="45"/>
      <c r="AO1192" s="23"/>
      <c r="AP1192" s="23"/>
      <c r="AQ1192" s="45">
        <v>76.7808320338436</v>
      </c>
      <c r="AR1192" s="45">
        <v>0.004</v>
      </c>
      <c r="AS1192" s="23"/>
      <c r="AT1192" s="23"/>
      <c r="AU1192" s="23"/>
      <c r="AV1192" s="23"/>
      <c r="AW1192" s="23"/>
      <c r="AX1192" s="45">
        <v>76.7808320338436</v>
      </c>
      <c r="AY1192" s="23">
        <v>0.552</v>
      </c>
      <c r="AZ1192" s="23"/>
      <c r="BA1192" s="23"/>
      <c r="BB1192" s="23"/>
      <c r="BC1192" s="23"/>
      <c r="BD1192" s="23"/>
      <c r="BE1192" s="45">
        <v>76.7808320338436</v>
      </c>
      <c r="BF1192" s="45">
        <v>4.0</v>
      </c>
      <c r="BG1192" s="23"/>
      <c r="BH1192" s="23"/>
      <c r="BI1192" s="23"/>
      <c r="BJ1192" s="23"/>
      <c r="BK1192" s="23"/>
      <c r="BL1192" s="45">
        <v>76.7808320338436</v>
      </c>
      <c r="BM1192" s="45">
        <v>1.053</v>
      </c>
      <c r="BN1192" s="23"/>
      <c r="BO1192" s="23"/>
      <c r="BP1192" s="23"/>
      <c r="BQ1192" s="23"/>
      <c r="BR1192" s="23"/>
      <c r="BS1192" s="45">
        <v>76.7808320338436</v>
      </c>
      <c r="BT1192" s="45">
        <v>0.66</v>
      </c>
      <c r="BU1192" s="23"/>
      <c r="BV1192" s="23"/>
      <c r="BW1192" s="23"/>
      <c r="BX1192" s="23"/>
      <c r="BY1192" s="23"/>
      <c r="BZ1192" s="23"/>
      <c r="CA1192" s="23"/>
    </row>
    <row r="1193" ht="15.75" customHeight="1">
      <c r="A1193" s="45">
        <v>76.40263833820853</v>
      </c>
      <c r="B1193" s="46">
        <v>0.099</v>
      </c>
      <c r="C1193" s="45"/>
      <c r="D1193" s="45"/>
      <c r="E1193" s="45"/>
      <c r="F1193" s="45"/>
      <c r="G1193" s="45"/>
      <c r="H1193" s="45">
        <v>76.40263833820853</v>
      </c>
      <c r="I1193" s="46">
        <v>0.092</v>
      </c>
      <c r="J1193" s="45"/>
      <c r="K1193" s="45"/>
      <c r="L1193" s="45"/>
      <c r="M1193" s="45"/>
      <c r="N1193" s="45"/>
      <c r="O1193" s="45">
        <v>76.40263833820853</v>
      </c>
      <c r="P1193" s="45">
        <v>0.005382395931715975</v>
      </c>
      <c r="Q1193" s="45"/>
      <c r="R1193" s="45"/>
      <c r="S1193" s="45"/>
      <c r="T1193" s="45"/>
      <c r="U1193" s="45"/>
      <c r="V1193" s="45">
        <v>76.40263833820853</v>
      </c>
      <c r="W1193" s="45">
        <v>0.009895250244685936</v>
      </c>
      <c r="X1193" s="45"/>
      <c r="Y1193" s="45"/>
      <c r="Z1193" s="45"/>
      <c r="AA1193" s="45"/>
      <c r="AB1193" s="45"/>
      <c r="AC1193" s="45">
        <v>76.40263833820853</v>
      </c>
      <c r="AD1193" s="45">
        <v>2064.744542510239</v>
      </c>
      <c r="AE1193" s="45"/>
      <c r="AF1193" s="45"/>
      <c r="AG1193" s="45"/>
      <c r="AH1193" s="45"/>
      <c r="AI1193" s="45"/>
      <c r="AJ1193" s="45">
        <v>76.40263833820853</v>
      </c>
      <c r="AK1193" s="45">
        <v>0.012</v>
      </c>
      <c r="AL1193" s="45"/>
      <c r="AM1193" s="45"/>
      <c r="AN1193" s="45"/>
      <c r="AO1193" s="23"/>
      <c r="AP1193" s="23"/>
      <c r="AQ1193" s="45">
        <v>76.40263833820853</v>
      </c>
      <c r="AR1193" s="45">
        <v>0.004</v>
      </c>
      <c r="AS1193" s="23"/>
      <c r="AT1193" s="23"/>
      <c r="AU1193" s="23"/>
      <c r="AV1193" s="23"/>
      <c r="AW1193" s="23"/>
      <c r="AX1193" s="45">
        <v>76.40263833820853</v>
      </c>
      <c r="AY1193" s="23">
        <v>0.545</v>
      </c>
      <c r="AZ1193" s="23"/>
      <c r="BA1193" s="23"/>
      <c r="BB1193" s="23"/>
      <c r="BC1193" s="23"/>
      <c r="BD1193" s="23"/>
      <c r="BE1193" s="45">
        <v>76.40263833820853</v>
      </c>
      <c r="BF1193" s="45">
        <v>4.0</v>
      </c>
      <c r="BG1193" s="23"/>
      <c r="BH1193" s="23"/>
      <c r="BI1193" s="23"/>
      <c r="BJ1193" s="23"/>
      <c r="BK1193" s="23"/>
      <c r="BL1193" s="45">
        <v>76.40263833820853</v>
      </c>
      <c r="BM1193" s="45">
        <v>1.084</v>
      </c>
      <c r="BN1193" s="23"/>
      <c r="BO1193" s="23"/>
      <c r="BP1193" s="23"/>
      <c r="BQ1193" s="23"/>
      <c r="BR1193" s="23"/>
      <c r="BS1193" s="45">
        <v>76.40263833820853</v>
      </c>
      <c r="BT1193" s="45">
        <v>0.7</v>
      </c>
      <c r="BU1193" s="23"/>
      <c r="BV1193" s="23"/>
      <c r="BW1193" s="23"/>
      <c r="BX1193" s="23"/>
      <c r="BY1193" s="23"/>
      <c r="BZ1193" s="23"/>
      <c r="CA1193" s="23"/>
    </row>
    <row r="1194" ht="15.75" customHeight="1">
      <c r="A1194" s="45">
        <v>75.58369278713937</v>
      </c>
      <c r="B1194" s="46">
        <v>0.106</v>
      </c>
      <c r="C1194" s="45"/>
      <c r="D1194" s="45"/>
      <c r="E1194" s="45"/>
      <c r="F1194" s="45"/>
      <c r="G1194" s="45"/>
      <c r="H1194" s="45">
        <v>75.58369278713937</v>
      </c>
      <c r="I1194" s="46">
        <v>0.095</v>
      </c>
      <c r="J1194" s="45"/>
      <c r="K1194" s="45"/>
      <c r="L1194" s="45"/>
      <c r="M1194" s="45"/>
      <c r="N1194" s="45"/>
      <c r="O1194" s="45">
        <v>75.58369278713937</v>
      </c>
      <c r="P1194" s="45"/>
      <c r="Q1194" s="45"/>
      <c r="R1194" s="45"/>
      <c r="S1194" s="45"/>
      <c r="T1194" s="45"/>
      <c r="U1194" s="45"/>
      <c r="V1194" s="45">
        <v>75.58369278713937</v>
      </c>
      <c r="W1194" s="45"/>
      <c r="X1194" s="45"/>
      <c r="Y1194" s="45"/>
      <c r="Z1194" s="45"/>
      <c r="AA1194" s="45"/>
      <c r="AB1194" s="45"/>
      <c r="AC1194" s="45">
        <v>75.58369278713937</v>
      </c>
      <c r="AD1194" s="45">
        <v>1911.6739949334594</v>
      </c>
      <c r="AE1194" s="45"/>
      <c r="AF1194" s="45"/>
      <c r="AG1194" s="45"/>
      <c r="AH1194" s="45"/>
      <c r="AI1194" s="45"/>
      <c r="AJ1194" s="45">
        <v>75.58369278713937</v>
      </c>
      <c r="AK1194" s="45">
        <v>0.012</v>
      </c>
      <c r="AL1194" s="45"/>
      <c r="AM1194" s="45"/>
      <c r="AN1194" s="45"/>
      <c r="AO1194" s="23"/>
      <c r="AP1194" s="23"/>
      <c r="AQ1194" s="45">
        <v>75.58369278713937</v>
      </c>
      <c r="AR1194" s="45">
        <v>0.004</v>
      </c>
      <c r="AS1194" s="23"/>
      <c r="AT1194" s="23"/>
      <c r="AU1194" s="23"/>
      <c r="AV1194" s="23"/>
      <c r="AW1194" s="23"/>
      <c r="AX1194" s="45">
        <v>75.58369278713937</v>
      </c>
      <c r="AY1194" s="23">
        <v>0.567</v>
      </c>
      <c r="AZ1194" s="23"/>
      <c r="BA1194" s="23"/>
      <c r="BB1194" s="23"/>
      <c r="BC1194" s="23"/>
      <c r="BD1194" s="23"/>
      <c r="BE1194" s="45">
        <v>75.58369278713937</v>
      </c>
      <c r="BF1194" s="45">
        <v>4.0</v>
      </c>
      <c r="BG1194" s="23"/>
      <c r="BH1194" s="23"/>
      <c r="BI1194" s="23"/>
      <c r="BJ1194" s="23"/>
      <c r="BK1194" s="23"/>
      <c r="BL1194" s="45">
        <v>75.58369278713937</v>
      </c>
      <c r="BM1194" s="45">
        <v>1.111</v>
      </c>
      <c r="BN1194" s="23"/>
      <c r="BO1194" s="23"/>
      <c r="BP1194" s="23"/>
      <c r="BQ1194" s="23"/>
      <c r="BR1194" s="23"/>
      <c r="BS1194" s="45">
        <v>75.58369278713937</v>
      </c>
      <c r="BT1194" s="45">
        <v>0.75</v>
      </c>
      <c r="BU1194" s="23"/>
      <c r="BV1194" s="23"/>
      <c r="BW1194" s="23"/>
      <c r="BX1194" s="23"/>
      <c r="BY1194" s="23"/>
      <c r="BZ1194" s="23"/>
      <c r="CA1194" s="23"/>
    </row>
    <row r="1195" ht="15.75" customHeight="1">
      <c r="A1195" s="45">
        <v>74.75968948954646</v>
      </c>
      <c r="B1195" s="46">
        <v>0.105</v>
      </c>
      <c r="C1195" s="45"/>
      <c r="D1195" s="45"/>
      <c r="E1195" s="45"/>
      <c r="F1195" s="45"/>
      <c r="G1195" s="45"/>
      <c r="H1195" s="45">
        <v>74.75968948954646</v>
      </c>
      <c r="I1195" s="46"/>
      <c r="J1195" s="45"/>
      <c r="K1195" s="45"/>
      <c r="L1195" s="45"/>
      <c r="M1195" s="45"/>
      <c r="N1195" s="45"/>
      <c r="O1195" s="45">
        <v>74.75968948954646</v>
      </c>
      <c r="P1195" s="45"/>
      <c r="Q1195" s="45"/>
      <c r="R1195" s="45"/>
      <c r="S1195" s="45"/>
      <c r="T1195" s="45"/>
      <c r="U1195" s="45"/>
      <c r="V1195" s="45">
        <v>74.75968948954646</v>
      </c>
      <c r="W1195" s="45"/>
      <c r="X1195" s="45"/>
      <c r="Y1195" s="45"/>
      <c r="Z1195" s="45"/>
      <c r="AA1195" s="45"/>
      <c r="AB1195" s="45"/>
      <c r="AC1195" s="45">
        <v>74.75968948954646</v>
      </c>
      <c r="AD1195" s="45">
        <v>2191.850209418321</v>
      </c>
      <c r="AE1195" s="45"/>
      <c r="AF1195" s="45"/>
      <c r="AG1195" s="45"/>
      <c r="AH1195" s="45"/>
      <c r="AI1195" s="45"/>
      <c r="AJ1195" s="45">
        <v>74.75968948954646</v>
      </c>
      <c r="AK1195" s="45">
        <v>0.012</v>
      </c>
      <c r="AL1195" s="45"/>
      <c r="AM1195" s="45"/>
      <c r="AN1195" s="45"/>
      <c r="AO1195" s="23"/>
      <c r="AP1195" s="23"/>
      <c r="AQ1195" s="45">
        <v>74.75968948954646</v>
      </c>
      <c r="AR1195" s="45">
        <v>0.004</v>
      </c>
      <c r="AS1195" s="23"/>
      <c r="AT1195" s="23"/>
      <c r="AU1195" s="23"/>
      <c r="AV1195" s="23"/>
      <c r="AW1195" s="23"/>
      <c r="AX1195" s="45">
        <v>74.75968948954646</v>
      </c>
      <c r="AY1195" s="23">
        <v>0.57</v>
      </c>
      <c r="AZ1195" s="23"/>
      <c r="BA1195" s="23"/>
      <c r="BB1195" s="23"/>
      <c r="BC1195" s="23"/>
      <c r="BD1195" s="23"/>
      <c r="BE1195" s="45">
        <v>74.75968948954646</v>
      </c>
      <c r="BF1195" s="45">
        <v>4.0</v>
      </c>
      <c r="BG1195" s="23"/>
      <c r="BH1195" s="23"/>
      <c r="BI1195" s="23"/>
      <c r="BJ1195" s="23"/>
      <c r="BK1195" s="23"/>
      <c r="BL1195" s="45">
        <v>74.75968948954646</v>
      </c>
      <c r="BM1195" s="45">
        <v>1.135</v>
      </c>
      <c r="BN1195" s="23"/>
      <c r="BO1195" s="23"/>
      <c r="BP1195" s="23"/>
      <c r="BQ1195" s="23"/>
      <c r="BR1195" s="23"/>
      <c r="BS1195" s="45">
        <v>74.75968948954646</v>
      </c>
      <c r="BT1195" s="45">
        <v>0.816</v>
      </c>
      <c r="BU1195" s="23"/>
      <c r="BV1195" s="23"/>
      <c r="BW1195" s="23"/>
      <c r="BX1195" s="23"/>
      <c r="BY1195" s="23"/>
      <c r="BZ1195" s="23"/>
      <c r="CA1195" s="23"/>
    </row>
    <row r="1196" ht="15.75" customHeight="1">
      <c r="A1196" s="45">
        <v>74.28843683002694</v>
      </c>
      <c r="B1196" s="46">
        <v>0.105</v>
      </c>
      <c r="C1196" s="45"/>
      <c r="D1196" s="45"/>
      <c r="E1196" s="45"/>
      <c r="F1196" s="45"/>
      <c r="G1196" s="45"/>
      <c r="H1196" s="45">
        <v>74.28843683002694</v>
      </c>
      <c r="I1196" s="46"/>
      <c r="J1196" s="45"/>
      <c r="K1196" s="45"/>
      <c r="L1196" s="45"/>
      <c r="M1196" s="45"/>
      <c r="N1196" s="45"/>
      <c r="O1196" s="45">
        <v>74.28843683002694</v>
      </c>
      <c r="P1196" s="45">
        <v>0.005292388396158748</v>
      </c>
      <c r="Q1196" s="45"/>
      <c r="R1196" s="45"/>
      <c r="S1196" s="45"/>
      <c r="T1196" s="45"/>
      <c r="U1196" s="45"/>
      <c r="V1196" s="45">
        <v>74.28843683002694</v>
      </c>
      <c r="W1196" s="45">
        <v>0.00999995866374629</v>
      </c>
      <c r="X1196" s="45"/>
      <c r="Y1196" s="45"/>
      <c r="Z1196" s="45"/>
      <c r="AA1196" s="45"/>
      <c r="AB1196" s="45"/>
      <c r="AC1196" s="45">
        <v>74.28843683002694</v>
      </c>
      <c r="AD1196" s="45">
        <v>2137.264039633919</v>
      </c>
      <c r="AE1196" s="45"/>
      <c r="AF1196" s="45"/>
      <c r="AG1196" s="45"/>
      <c r="AH1196" s="45"/>
      <c r="AI1196" s="45"/>
      <c r="AJ1196" s="45">
        <v>74.28843683002694</v>
      </c>
      <c r="AK1196" s="45">
        <v>0.011</v>
      </c>
      <c r="AL1196" s="45"/>
      <c r="AM1196" s="45"/>
      <c r="AN1196" s="45"/>
      <c r="AO1196" s="23"/>
      <c r="AP1196" s="23"/>
      <c r="AQ1196" s="45">
        <v>74.28843683002694</v>
      </c>
      <c r="AR1196" s="45">
        <v>0.004</v>
      </c>
      <c r="AS1196" s="23"/>
      <c r="AT1196" s="23"/>
      <c r="AU1196" s="23"/>
      <c r="AV1196" s="23"/>
      <c r="AW1196" s="23"/>
      <c r="AX1196" s="45">
        <v>74.28843683002694</v>
      </c>
      <c r="AY1196" s="23">
        <v>0.576</v>
      </c>
      <c r="AZ1196" s="23"/>
      <c r="BA1196" s="23"/>
      <c r="BB1196" s="23"/>
      <c r="BC1196" s="23"/>
      <c r="BD1196" s="23"/>
      <c r="BE1196" s="45">
        <v>74.28843683002694</v>
      </c>
      <c r="BF1196" s="45">
        <v>4.0</v>
      </c>
      <c r="BG1196" s="23"/>
      <c r="BH1196" s="23"/>
      <c r="BI1196" s="23"/>
      <c r="BJ1196" s="23"/>
      <c r="BK1196" s="23"/>
      <c r="BL1196" s="45">
        <v>74.28843683002694</v>
      </c>
      <c r="BM1196" s="45">
        <v>1.113</v>
      </c>
      <c r="BN1196" s="23"/>
      <c r="BO1196" s="23"/>
      <c r="BP1196" s="23"/>
      <c r="BQ1196" s="23"/>
      <c r="BR1196" s="23"/>
      <c r="BS1196" s="45">
        <v>74.28843683002694</v>
      </c>
      <c r="BT1196" s="45">
        <v>0.807</v>
      </c>
      <c r="BU1196" s="23"/>
      <c r="BV1196" s="23"/>
      <c r="BW1196" s="23"/>
      <c r="BX1196" s="23"/>
      <c r="BY1196" s="23"/>
      <c r="BZ1196" s="23"/>
      <c r="CA1196" s="23"/>
    </row>
    <row r="1197" ht="15.75" customHeight="1">
      <c r="A1197" s="45">
        <v>80.7941355444458</v>
      </c>
      <c r="B1197" s="46">
        <v>0.108</v>
      </c>
      <c r="C1197" s="45"/>
      <c r="D1197" s="45"/>
      <c r="E1197" s="45"/>
      <c r="F1197" s="45"/>
      <c r="G1197" s="45"/>
      <c r="H1197" s="45">
        <v>80.7941355444458</v>
      </c>
      <c r="I1197" s="46"/>
      <c r="J1197" s="45"/>
      <c r="K1197" s="45"/>
      <c r="L1197" s="45"/>
      <c r="M1197" s="45"/>
      <c r="N1197" s="45"/>
      <c r="O1197" s="45">
        <v>80.7941355444458</v>
      </c>
      <c r="P1197" s="45">
        <v>0.0055881965613949515</v>
      </c>
      <c r="Q1197" s="45"/>
      <c r="R1197" s="45"/>
      <c r="S1197" s="45"/>
      <c r="T1197" s="45"/>
      <c r="U1197" s="45"/>
      <c r="V1197" s="45">
        <v>80.7941355444458</v>
      </c>
      <c r="W1197" s="45"/>
      <c r="X1197" s="45"/>
      <c r="Y1197" s="45"/>
      <c r="Z1197" s="45"/>
      <c r="AA1197" s="45"/>
      <c r="AB1197" s="45"/>
      <c r="AC1197" s="45">
        <v>80.7941355444458</v>
      </c>
      <c r="AD1197" s="45">
        <v>919.7902694793318</v>
      </c>
      <c r="AE1197" s="45"/>
      <c r="AF1197" s="45"/>
      <c r="AG1197" s="45"/>
      <c r="AH1197" s="45"/>
      <c r="AI1197" s="45"/>
      <c r="AJ1197" s="45">
        <v>80.7941355444458</v>
      </c>
      <c r="AK1197" s="45">
        <v>0.011</v>
      </c>
      <c r="AL1197" s="45"/>
      <c r="AM1197" s="45"/>
      <c r="AN1197" s="45"/>
      <c r="AO1197" s="23"/>
      <c r="AP1197" s="23"/>
      <c r="AQ1197" s="45">
        <v>80.7941355444458</v>
      </c>
      <c r="AR1197" s="45">
        <v>0.005</v>
      </c>
      <c r="AS1197" s="23"/>
      <c r="AT1197" s="23"/>
      <c r="AU1197" s="23"/>
      <c r="AV1197" s="23"/>
      <c r="AW1197" s="23"/>
      <c r="AX1197" s="45">
        <v>80.7941355444458</v>
      </c>
      <c r="AY1197" s="23"/>
      <c r="AZ1197" s="23"/>
      <c r="BA1197" s="23"/>
      <c r="BB1197" s="23"/>
      <c r="BC1197" s="23"/>
      <c r="BD1197" s="23"/>
      <c r="BE1197" s="45">
        <v>80.7941355444458</v>
      </c>
      <c r="BF1197" s="45"/>
      <c r="BG1197" s="23"/>
      <c r="BH1197" s="23"/>
      <c r="BI1197" s="23"/>
      <c r="BJ1197" s="23"/>
      <c r="BK1197" s="23"/>
      <c r="BL1197" s="45">
        <v>80.7941355444458</v>
      </c>
      <c r="BM1197" s="45">
        <v>0.548</v>
      </c>
      <c r="BN1197" s="23"/>
      <c r="BO1197" s="23"/>
      <c r="BP1197" s="23"/>
      <c r="BQ1197" s="23"/>
      <c r="BR1197" s="23"/>
      <c r="BS1197" s="45">
        <v>80.7941355444458</v>
      </c>
      <c r="BT1197" s="45">
        <v>0.294</v>
      </c>
      <c r="BU1197" s="23"/>
      <c r="BV1197" s="23"/>
      <c r="BW1197" s="23"/>
      <c r="BX1197" s="23"/>
      <c r="BY1197" s="23"/>
      <c r="BZ1197" s="23"/>
      <c r="CA1197" s="23"/>
    </row>
    <row r="1198" ht="15.75" customHeight="1">
      <c r="A1198" s="45">
        <v>290.92781708702455</v>
      </c>
      <c r="B1198" s="46">
        <v>0.071</v>
      </c>
      <c r="C1198" s="45"/>
      <c r="D1198" s="45"/>
      <c r="E1198" s="45"/>
      <c r="F1198" s="45"/>
      <c r="G1198" s="45"/>
      <c r="H1198" s="45">
        <v>290.92781708702455</v>
      </c>
      <c r="I1198" s="46">
        <v>0.305</v>
      </c>
      <c r="J1198" s="45"/>
      <c r="K1198" s="45"/>
      <c r="L1198" s="45"/>
      <c r="M1198" s="45"/>
      <c r="N1198" s="45"/>
      <c r="O1198" s="45">
        <v>290.92781708702455</v>
      </c>
      <c r="P1198" s="45">
        <v>0.0018289132234163789</v>
      </c>
      <c r="Q1198" s="45"/>
      <c r="R1198" s="45"/>
      <c r="S1198" s="45"/>
      <c r="T1198" s="45"/>
      <c r="U1198" s="45"/>
      <c r="V1198" s="45">
        <v>290.92781708702455</v>
      </c>
      <c r="W1198" s="45"/>
      <c r="X1198" s="45"/>
      <c r="Y1198" s="45"/>
      <c r="Z1198" s="45"/>
      <c r="AA1198" s="45"/>
      <c r="AB1198" s="45"/>
      <c r="AC1198" s="45">
        <v>290.92781708702455</v>
      </c>
      <c r="AD1198" s="45">
        <v>24.746394566310414</v>
      </c>
      <c r="AE1198" s="45"/>
      <c r="AF1198" s="45"/>
      <c r="AG1198" s="45"/>
      <c r="AH1198" s="45"/>
      <c r="AI1198" s="45"/>
      <c r="AJ1198" s="45">
        <v>290.92781708702455</v>
      </c>
      <c r="AK1198" s="45">
        <v>0.01</v>
      </c>
      <c r="AL1198" s="45"/>
      <c r="AM1198" s="45"/>
      <c r="AN1198" s="45"/>
      <c r="AO1198" s="23"/>
      <c r="AP1198" s="23"/>
      <c r="AQ1198" s="45">
        <v>290.92781708702455</v>
      </c>
      <c r="AR1198" s="45">
        <v>0.008</v>
      </c>
      <c r="AS1198" s="23"/>
      <c r="AT1198" s="23"/>
      <c r="AU1198" s="23"/>
      <c r="AV1198" s="23"/>
      <c r="AW1198" s="23"/>
      <c r="AX1198" s="45">
        <v>290.92781708702455</v>
      </c>
      <c r="AY1198" s="23"/>
      <c r="AZ1198" s="23"/>
      <c r="BA1198" s="23"/>
      <c r="BB1198" s="23"/>
      <c r="BC1198" s="23"/>
      <c r="BD1198" s="23"/>
      <c r="BE1198" s="45">
        <v>290.92781708702455</v>
      </c>
      <c r="BF1198" s="45"/>
      <c r="BG1198" s="23"/>
      <c r="BH1198" s="23"/>
      <c r="BI1198" s="23"/>
      <c r="BJ1198" s="23"/>
      <c r="BK1198" s="23"/>
      <c r="BL1198" s="45">
        <v>290.92781708702455</v>
      </c>
      <c r="BM1198" s="45">
        <v>0.115</v>
      </c>
      <c r="BN1198" s="23"/>
      <c r="BO1198" s="23"/>
      <c r="BP1198" s="23"/>
      <c r="BQ1198" s="23"/>
      <c r="BR1198" s="23"/>
      <c r="BS1198" s="45">
        <v>290.92781708702455</v>
      </c>
      <c r="BT1198" s="45">
        <v>0.012</v>
      </c>
      <c r="BU1198" s="23"/>
      <c r="BV1198" s="23"/>
      <c r="BW1198" s="23"/>
      <c r="BX1198" s="23"/>
      <c r="BY1198" s="23"/>
      <c r="BZ1198" s="23"/>
      <c r="CA1198" s="23"/>
    </row>
    <row r="1199" ht="15.75" customHeight="1">
      <c r="A1199" s="45">
        <v>290.85858041620196</v>
      </c>
      <c r="B1199" s="46">
        <v>0.072</v>
      </c>
      <c r="C1199" s="45"/>
      <c r="D1199" s="45"/>
      <c r="E1199" s="45"/>
      <c r="F1199" s="45"/>
      <c r="G1199" s="45"/>
      <c r="H1199" s="45">
        <v>290.85858041620196</v>
      </c>
      <c r="I1199" s="46"/>
      <c r="J1199" s="45"/>
      <c r="K1199" s="45"/>
      <c r="L1199" s="45"/>
      <c r="M1199" s="45"/>
      <c r="N1199" s="45"/>
      <c r="O1199" s="45">
        <v>290.85858041620196</v>
      </c>
      <c r="P1199" s="45">
        <v>0.0016551300178905932</v>
      </c>
      <c r="Q1199" s="45"/>
      <c r="R1199" s="45"/>
      <c r="S1199" s="45"/>
      <c r="T1199" s="45"/>
      <c r="U1199" s="45"/>
      <c r="V1199" s="45">
        <v>290.85858041620196</v>
      </c>
      <c r="W1199" s="45">
        <v>0.007985726524080718</v>
      </c>
      <c r="X1199" s="45"/>
      <c r="Y1199" s="45"/>
      <c r="Z1199" s="45"/>
      <c r="AA1199" s="45"/>
      <c r="AB1199" s="45"/>
      <c r="AC1199" s="45">
        <v>290.85858041620196</v>
      </c>
      <c r="AD1199" s="45">
        <v>28.73578701034668</v>
      </c>
      <c r="AE1199" s="45"/>
      <c r="AF1199" s="45"/>
      <c r="AG1199" s="45"/>
      <c r="AH1199" s="45"/>
      <c r="AI1199" s="45"/>
      <c r="AJ1199" s="45">
        <v>290.85858041620196</v>
      </c>
      <c r="AK1199" s="45">
        <v>0.009</v>
      </c>
      <c r="AL1199" s="45"/>
      <c r="AM1199" s="45"/>
      <c r="AN1199" s="45"/>
      <c r="AO1199" s="23"/>
      <c r="AP1199" s="23"/>
      <c r="AQ1199" s="45">
        <v>290.85858041620196</v>
      </c>
      <c r="AR1199" s="45">
        <v>0.007</v>
      </c>
      <c r="AS1199" s="23"/>
      <c r="AT1199" s="23"/>
      <c r="AU1199" s="23"/>
      <c r="AV1199" s="23"/>
      <c r="AW1199" s="23"/>
      <c r="AX1199" s="45">
        <v>290.85858041620196</v>
      </c>
      <c r="AY1199" s="23"/>
      <c r="AZ1199" s="23"/>
      <c r="BA1199" s="23"/>
      <c r="BB1199" s="23"/>
      <c r="BC1199" s="23"/>
      <c r="BD1199" s="23"/>
      <c r="BE1199" s="45">
        <v>290.85858041620196</v>
      </c>
      <c r="BF1199" s="45"/>
      <c r="BG1199" s="23"/>
      <c r="BH1199" s="23"/>
      <c r="BI1199" s="23"/>
      <c r="BJ1199" s="23"/>
      <c r="BK1199" s="23"/>
      <c r="BL1199" s="45">
        <v>290.85858041620196</v>
      </c>
      <c r="BM1199" s="45">
        <v>0.192</v>
      </c>
      <c r="BN1199" s="23"/>
      <c r="BO1199" s="23"/>
      <c r="BP1199" s="23"/>
      <c r="BQ1199" s="23"/>
      <c r="BR1199" s="23"/>
      <c r="BS1199" s="45">
        <v>290.85858041620196</v>
      </c>
      <c r="BT1199" s="45">
        <v>0.026</v>
      </c>
      <c r="BU1199" s="23"/>
      <c r="BV1199" s="23"/>
      <c r="BW1199" s="23"/>
      <c r="BX1199" s="23"/>
      <c r="BY1199" s="23"/>
      <c r="BZ1199" s="23"/>
      <c r="CA1199" s="23"/>
    </row>
    <row r="1200" ht="15.75" customHeight="1">
      <c r="A1200" s="45">
        <v>291.48356618791775</v>
      </c>
      <c r="B1200" s="46">
        <v>0.071</v>
      </c>
      <c r="C1200" s="45"/>
      <c r="D1200" s="45"/>
      <c r="E1200" s="45"/>
      <c r="F1200" s="45"/>
      <c r="G1200" s="45"/>
      <c r="H1200" s="45">
        <v>291.48356618791775</v>
      </c>
      <c r="I1200" s="46">
        <v>0.127</v>
      </c>
      <c r="J1200" s="45"/>
      <c r="K1200" s="45"/>
      <c r="L1200" s="45"/>
      <c r="M1200" s="45"/>
      <c r="N1200" s="45"/>
      <c r="O1200" s="45">
        <v>291.48356618791775</v>
      </c>
      <c r="P1200" s="45">
        <v>0.001581455210883369</v>
      </c>
      <c r="Q1200" s="45"/>
      <c r="R1200" s="45"/>
      <c r="S1200" s="45"/>
      <c r="T1200" s="45"/>
      <c r="U1200" s="45"/>
      <c r="V1200" s="45">
        <v>291.48356618791775</v>
      </c>
      <c r="W1200" s="45">
        <v>0.007852088118961573</v>
      </c>
      <c r="X1200" s="45"/>
      <c r="Y1200" s="45"/>
      <c r="Z1200" s="45"/>
      <c r="AA1200" s="45"/>
      <c r="AB1200" s="45"/>
      <c r="AC1200" s="45">
        <v>291.48356618791775</v>
      </c>
      <c r="AD1200" s="45">
        <v>37.21977042332227</v>
      </c>
      <c r="AE1200" s="45"/>
      <c r="AF1200" s="45"/>
      <c r="AG1200" s="45"/>
      <c r="AH1200" s="45"/>
      <c r="AI1200" s="45"/>
      <c r="AJ1200" s="45">
        <v>291.48356618791775</v>
      </c>
      <c r="AK1200" s="45">
        <v>0.009</v>
      </c>
      <c r="AL1200" s="45"/>
      <c r="AM1200" s="45"/>
      <c r="AN1200" s="45"/>
      <c r="AO1200" s="23"/>
      <c r="AP1200" s="23"/>
      <c r="AQ1200" s="45">
        <v>291.48356618791775</v>
      </c>
      <c r="AR1200" s="45">
        <v>0.007</v>
      </c>
      <c r="AS1200" s="23"/>
      <c r="AT1200" s="23"/>
      <c r="AU1200" s="23"/>
      <c r="AV1200" s="23"/>
      <c r="AW1200" s="23"/>
      <c r="AX1200" s="45">
        <v>291.48356618791775</v>
      </c>
      <c r="AY1200" s="23"/>
      <c r="AZ1200" s="23"/>
      <c r="BA1200" s="23"/>
      <c r="BB1200" s="23"/>
      <c r="BC1200" s="23"/>
      <c r="BD1200" s="23"/>
      <c r="BE1200" s="45">
        <v>291.48356618791775</v>
      </c>
      <c r="BF1200" s="45">
        <v>68.0</v>
      </c>
      <c r="BG1200" s="23"/>
      <c r="BH1200" s="23"/>
      <c r="BI1200" s="23"/>
      <c r="BJ1200" s="23"/>
      <c r="BK1200" s="23"/>
      <c r="BL1200" s="45">
        <v>291.48356618791775</v>
      </c>
      <c r="BM1200" s="45">
        <v>0.276</v>
      </c>
      <c r="BN1200" s="23"/>
      <c r="BO1200" s="23"/>
      <c r="BP1200" s="23"/>
      <c r="BQ1200" s="23"/>
      <c r="BR1200" s="23"/>
      <c r="BS1200" s="45">
        <v>291.48356618791775</v>
      </c>
      <c r="BT1200" s="45">
        <v>0.04</v>
      </c>
      <c r="BU1200" s="23"/>
      <c r="BV1200" s="23"/>
      <c r="BW1200" s="23"/>
      <c r="BX1200" s="23"/>
      <c r="BY1200" s="23"/>
      <c r="BZ1200" s="23"/>
      <c r="CA1200" s="23"/>
    </row>
    <row r="1201" ht="15.75" customHeight="1">
      <c r="A1201" s="45">
        <v>292.5076374107442</v>
      </c>
      <c r="B1201" s="46">
        <v>0.08</v>
      </c>
      <c r="C1201" s="45"/>
      <c r="D1201" s="45"/>
      <c r="E1201" s="45"/>
      <c r="F1201" s="45"/>
      <c r="G1201" s="45"/>
      <c r="H1201" s="45">
        <v>292.5076374107442</v>
      </c>
      <c r="I1201" s="46">
        <v>0.109</v>
      </c>
      <c r="J1201" s="45"/>
      <c r="K1201" s="45"/>
      <c r="L1201" s="45"/>
      <c r="M1201" s="45"/>
      <c r="N1201" s="45"/>
      <c r="O1201" s="45">
        <v>292.5076374107442</v>
      </c>
      <c r="P1201" s="45">
        <v>0.0015318817420227786</v>
      </c>
      <c r="Q1201" s="45"/>
      <c r="R1201" s="45"/>
      <c r="S1201" s="45"/>
      <c r="T1201" s="45"/>
      <c r="U1201" s="45"/>
      <c r="V1201" s="45">
        <v>292.5076374107442</v>
      </c>
      <c r="W1201" s="45">
        <v>0.007975098817178379</v>
      </c>
      <c r="X1201" s="45"/>
      <c r="Y1201" s="45"/>
      <c r="Z1201" s="45"/>
      <c r="AA1201" s="45"/>
      <c r="AB1201" s="45"/>
      <c r="AC1201" s="45">
        <v>292.5076374107442</v>
      </c>
      <c r="AD1201" s="45">
        <v>41.68035643394191</v>
      </c>
      <c r="AE1201" s="45"/>
      <c r="AF1201" s="45"/>
      <c r="AG1201" s="45"/>
      <c r="AH1201" s="45"/>
      <c r="AI1201" s="45"/>
      <c r="AJ1201" s="45">
        <v>292.5076374107442</v>
      </c>
      <c r="AK1201" s="45">
        <v>0.008</v>
      </c>
      <c r="AL1201" s="45"/>
      <c r="AM1201" s="45"/>
      <c r="AN1201" s="45"/>
      <c r="AO1201" s="23"/>
      <c r="AP1201" s="23"/>
      <c r="AQ1201" s="45">
        <v>292.5076374107442</v>
      </c>
      <c r="AR1201" s="45">
        <v>0.007</v>
      </c>
      <c r="AS1201" s="23"/>
      <c r="AT1201" s="23"/>
      <c r="AU1201" s="23"/>
      <c r="AV1201" s="23"/>
      <c r="AW1201" s="23"/>
      <c r="AX1201" s="45">
        <v>292.5076374107442</v>
      </c>
      <c r="AY1201" s="23"/>
      <c r="AZ1201" s="23"/>
      <c r="BA1201" s="23"/>
      <c r="BB1201" s="23"/>
      <c r="BC1201" s="23"/>
      <c r="BD1201" s="23"/>
      <c r="BE1201" s="45">
        <v>292.5076374107442</v>
      </c>
      <c r="BF1201" s="45">
        <v>63.0</v>
      </c>
      <c r="BG1201" s="23"/>
      <c r="BH1201" s="23"/>
      <c r="BI1201" s="23"/>
      <c r="BJ1201" s="23"/>
      <c r="BK1201" s="23"/>
      <c r="BL1201" s="45">
        <v>292.5076374107442</v>
      </c>
      <c r="BM1201" s="45">
        <v>0.362</v>
      </c>
      <c r="BN1201" s="23"/>
      <c r="BO1201" s="23"/>
      <c r="BP1201" s="23"/>
      <c r="BQ1201" s="23"/>
      <c r="BR1201" s="23"/>
      <c r="BS1201" s="45">
        <v>292.5076374107442</v>
      </c>
      <c r="BT1201" s="45">
        <v>0.155</v>
      </c>
      <c r="BU1201" s="23"/>
      <c r="BV1201" s="23"/>
      <c r="BW1201" s="23"/>
      <c r="BX1201" s="23"/>
      <c r="BY1201" s="23"/>
      <c r="BZ1201" s="23"/>
      <c r="CA1201" s="23"/>
    </row>
    <row r="1202" ht="15.75" customHeight="1">
      <c r="A1202" s="45">
        <v>293.76425243593275</v>
      </c>
      <c r="B1202" s="46">
        <v>0.09</v>
      </c>
      <c r="C1202" s="45"/>
      <c r="D1202" s="45"/>
      <c r="E1202" s="45"/>
      <c r="F1202" s="45"/>
      <c r="G1202" s="45"/>
      <c r="H1202" s="45">
        <v>293.76425243593275</v>
      </c>
      <c r="I1202" s="46">
        <v>0.103</v>
      </c>
      <c r="J1202" s="45"/>
      <c r="K1202" s="45"/>
      <c r="L1202" s="45"/>
      <c r="M1202" s="45"/>
      <c r="N1202" s="45"/>
      <c r="O1202" s="45">
        <v>293.76425243593275</v>
      </c>
      <c r="P1202" s="45"/>
      <c r="Q1202" s="45"/>
      <c r="R1202" s="45"/>
      <c r="S1202" s="45"/>
      <c r="T1202" s="45"/>
      <c r="U1202" s="45"/>
      <c r="V1202" s="45">
        <v>293.76425243593275</v>
      </c>
      <c r="W1202" s="45"/>
      <c r="X1202" s="45"/>
      <c r="Y1202" s="45"/>
      <c r="Z1202" s="45"/>
      <c r="AA1202" s="45"/>
      <c r="AB1202" s="45"/>
      <c r="AC1202" s="45">
        <v>293.76425243593275</v>
      </c>
      <c r="AD1202" s="45">
        <v>40.723454751086905</v>
      </c>
      <c r="AE1202" s="45"/>
      <c r="AF1202" s="45"/>
      <c r="AG1202" s="45"/>
      <c r="AH1202" s="45"/>
      <c r="AI1202" s="45"/>
      <c r="AJ1202" s="45">
        <v>293.76425243593275</v>
      </c>
      <c r="AK1202" s="45">
        <v>0.008</v>
      </c>
      <c r="AL1202" s="45"/>
      <c r="AM1202" s="45"/>
      <c r="AN1202" s="45"/>
      <c r="AO1202" s="23"/>
      <c r="AP1202" s="23"/>
      <c r="AQ1202" s="45">
        <v>293.76425243593275</v>
      </c>
      <c r="AR1202" s="45">
        <v>0.007</v>
      </c>
      <c r="AS1202" s="23"/>
      <c r="AT1202" s="23"/>
      <c r="AU1202" s="23"/>
      <c r="AV1202" s="23"/>
      <c r="AW1202" s="23"/>
      <c r="AX1202" s="45">
        <v>293.76425243593275</v>
      </c>
      <c r="AY1202" s="23">
        <v>0.428</v>
      </c>
      <c r="AZ1202" s="23"/>
      <c r="BA1202" s="23"/>
      <c r="BB1202" s="23"/>
      <c r="BC1202" s="23"/>
      <c r="BD1202" s="23"/>
      <c r="BE1202" s="45">
        <v>293.76425243593275</v>
      </c>
      <c r="BF1202" s="45">
        <v>63.0</v>
      </c>
      <c r="BG1202" s="23"/>
      <c r="BH1202" s="23"/>
      <c r="BI1202" s="23"/>
      <c r="BJ1202" s="23"/>
      <c r="BK1202" s="23"/>
      <c r="BL1202" s="45">
        <v>293.76425243593275</v>
      </c>
      <c r="BM1202" s="45">
        <v>0.411</v>
      </c>
      <c r="BN1202" s="23"/>
      <c r="BO1202" s="23"/>
      <c r="BP1202" s="23"/>
      <c r="BQ1202" s="23"/>
      <c r="BR1202" s="23"/>
      <c r="BS1202" s="45">
        <v>293.76425243593275</v>
      </c>
      <c r="BT1202" s="45">
        <v>0.213</v>
      </c>
      <c r="BU1202" s="23"/>
      <c r="BV1202" s="23"/>
      <c r="BW1202" s="23"/>
      <c r="BX1202" s="23"/>
      <c r="BY1202" s="23"/>
      <c r="BZ1202" s="23"/>
      <c r="CA1202" s="23"/>
    </row>
    <row r="1203" ht="15.75" customHeight="1">
      <c r="A1203" s="45">
        <v>294.5476376828087</v>
      </c>
      <c r="B1203" s="46">
        <v>0.087</v>
      </c>
      <c r="C1203" s="45"/>
      <c r="D1203" s="45"/>
      <c r="E1203" s="45"/>
      <c r="F1203" s="45"/>
      <c r="G1203" s="45"/>
      <c r="H1203" s="45">
        <v>294.5476376828087</v>
      </c>
      <c r="I1203" s="46">
        <v>0.096</v>
      </c>
      <c r="J1203" s="45"/>
      <c r="K1203" s="45"/>
      <c r="L1203" s="45"/>
      <c r="M1203" s="45"/>
      <c r="N1203" s="45"/>
      <c r="O1203" s="45">
        <v>294.5476376828087</v>
      </c>
      <c r="P1203" s="45">
        <v>0.0013689767924241522</v>
      </c>
      <c r="Q1203" s="45"/>
      <c r="R1203" s="45"/>
      <c r="S1203" s="45"/>
      <c r="T1203" s="45"/>
      <c r="U1203" s="45"/>
      <c r="V1203" s="45">
        <v>294.5476376828087</v>
      </c>
      <c r="W1203" s="45">
        <v>0.007195579430717258</v>
      </c>
      <c r="X1203" s="45"/>
      <c r="Y1203" s="45"/>
      <c r="Z1203" s="45"/>
      <c r="AA1203" s="45"/>
      <c r="AB1203" s="45"/>
      <c r="AC1203" s="45">
        <v>294.5476376828087</v>
      </c>
      <c r="AD1203" s="45">
        <v>54.191352763255786</v>
      </c>
      <c r="AE1203" s="45"/>
      <c r="AF1203" s="45"/>
      <c r="AG1203" s="45"/>
      <c r="AH1203" s="45"/>
      <c r="AI1203" s="45"/>
      <c r="AJ1203" s="45">
        <v>294.5476376828087</v>
      </c>
      <c r="AK1203" s="45">
        <v>0.008</v>
      </c>
      <c r="AL1203" s="45"/>
      <c r="AM1203" s="45"/>
      <c r="AN1203" s="45"/>
      <c r="AO1203" s="23"/>
      <c r="AP1203" s="23"/>
      <c r="AQ1203" s="45">
        <v>294.5476376828087</v>
      </c>
      <c r="AR1203" s="45">
        <v>0.007</v>
      </c>
      <c r="AS1203" s="23"/>
      <c r="AT1203" s="23"/>
      <c r="AU1203" s="23"/>
      <c r="AV1203" s="23"/>
      <c r="AW1203" s="23"/>
      <c r="AX1203" s="45">
        <v>294.5476376828087</v>
      </c>
      <c r="AY1203" s="23">
        <v>0.427</v>
      </c>
      <c r="AZ1203" s="23"/>
      <c r="BA1203" s="23"/>
      <c r="BB1203" s="23"/>
      <c r="BC1203" s="23"/>
      <c r="BD1203" s="23"/>
      <c r="BE1203" s="45">
        <v>294.5476376828087</v>
      </c>
      <c r="BF1203" s="45">
        <v>63.0</v>
      </c>
      <c r="BG1203" s="23"/>
      <c r="BH1203" s="23"/>
      <c r="BI1203" s="23"/>
      <c r="BJ1203" s="23"/>
      <c r="BK1203" s="23"/>
      <c r="BL1203" s="45">
        <v>294.5476376828087</v>
      </c>
      <c r="BM1203" s="45">
        <v>0.487</v>
      </c>
      <c r="BN1203" s="23"/>
      <c r="BO1203" s="23"/>
      <c r="BP1203" s="23"/>
      <c r="BQ1203" s="23"/>
      <c r="BR1203" s="23"/>
      <c r="BS1203" s="45">
        <v>294.5476376828087</v>
      </c>
      <c r="BT1203" s="45">
        <v>0.251</v>
      </c>
      <c r="BU1203" s="23"/>
      <c r="BV1203" s="23"/>
      <c r="BW1203" s="23"/>
      <c r="BX1203" s="23"/>
      <c r="BY1203" s="23"/>
      <c r="BZ1203" s="23"/>
      <c r="CA1203" s="23"/>
    </row>
    <row r="1204" ht="15.75" customHeight="1">
      <c r="A1204" s="45">
        <v>296.1113291018995</v>
      </c>
      <c r="B1204" s="46">
        <v>0.085</v>
      </c>
      <c r="C1204" s="45"/>
      <c r="D1204" s="45"/>
      <c r="E1204" s="45"/>
      <c r="F1204" s="45"/>
      <c r="G1204" s="45"/>
      <c r="H1204" s="45">
        <v>296.1113291018995</v>
      </c>
      <c r="I1204" s="46">
        <v>0.08</v>
      </c>
      <c r="J1204" s="45"/>
      <c r="K1204" s="45"/>
      <c r="L1204" s="45"/>
      <c r="M1204" s="45"/>
      <c r="N1204" s="45"/>
      <c r="O1204" s="45">
        <v>296.1113291018995</v>
      </c>
      <c r="P1204" s="45"/>
      <c r="Q1204" s="45"/>
      <c r="R1204" s="45"/>
      <c r="S1204" s="45"/>
      <c r="T1204" s="45"/>
      <c r="U1204" s="45"/>
      <c r="V1204" s="45">
        <v>296.1113291018995</v>
      </c>
      <c r="W1204" s="45"/>
      <c r="X1204" s="45"/>
      <c r="Y1204" s="45"/>
      <c r="Z1204" s="45"/>
      <c r="AA1204" s="45"/>
      <c r="AB1204" s="45"/>
      <c r="AC1204" s="45">
        <v>296.1113291018995</v>
      </c>
      <c r="AD1204" s="45">
        <v>68.24059462372679</v>
      </c>
      <c r="AE1204" s="45"/>
      <c r="AF1204" s="45"/>
      <c r="AG1204" s="45"/>
      <c r="AH1204" s="45"/>
      <c r="AI1204" s="45"/>
      <c r="AJ1204" s="45">
        <v>296.1113291018995</v>
      </c>
      <c r="AK1204" s="45">
        <v>0.008</v>
      </c>
      <c r="AL1204" s="45"/>
      <c r="AM1204" s="45"/>
      <c r="AN1204" s="45"/>
      <c r="AO1204" s="23"/>
      <c r="AP1204" s="23"/>
      <c r="AQ1204" s="45">
        <v>296.1113291018995</v>
      </c>
      <c r="AR1204" s="45">
        <v>0.007</v>
      </c>
      <c r="AS1204" s="23"/>
      <c r="AT1204" s="23"/>
      <c r="AU1204" s="23"/>
      <c r="AV1204" s="23"/>
      <c r="AW1204" s="23"/>
      <c r="AX1204" s="45">
        <v>296.1113291018995</v>
      </c>
      <c r="AY1204" s="23">
        <v>0.428</v>
      </c>
      <c r="AZ1204" s="23"/>
      <c r="BA1204" s="23"/>
      <c r="BB1204" s="23"/>
      <c r="BC1204" s="23"/>
      <c r="BD1204" s="23"/>
      <c r="BE1204" s="45">
        <v>296.1113291018995</v>
      </c>
      <c r="BF1204" s="45">
        <v>63.0</v>
      </c>
      <c r="BG1204" s="23"/>
      <c r="BH1204" s="23"/>
      <c r="BI1204" s="23"/>
      <c r="BJ1204" s="23"/>
      <c r="BK1204" s="23"/>
      <c r="BL1204" s="45">
        <v>296.1113291018995</v>
      </c>
      <c r="BM1204" s="45">
        <v>0.633</v>
      </c>
      <c r="BN1204" s="23"/>
      <c r="BO1204" s="23"/>
      <c r="BP1204" s="23"/>
      <c r="BQ1204" s="23"/>
      <c r="BR1204" s="23"/>
      <c r="BS1204" s="45">
        <v>296.1113291018995</v>
      </c>
      <c r="BT1204" s="45">
        <v>0.279</v>
      </c>
      <c r="BU1204" s="23"/>
      <c r="BV1204" s="23"/>
      <c r="BW1204" s="23"/>
      <c r="BX1204" s="23"/>
      <c r="BY1204" s="23"/>
      <c r="BZ1204" s="23"/>
      <c r="CA1204" s="23"/>
    </row>
    <row r="1205" ht="15.75" customHeight="1">
      <c r="A1205" s="45">
        <v>299.1037744473805</v>
      </c>
      <c r="B1205" s="46">
        <v>0.086</v>
      </c>
      <c r="C1205" s="45"/>
      <c r="D1205" s="45"/>
      <c r="E1205" s="45"/>
      <c r="F1205" s="45"/>
      <c r="G1205" s="45"/>
      <c r="H1205" s="45">
        <v>299.1037744473805</v>
      </c>
      <c r="I1205" s="46">
        <v>0.072</v>
      </c>
      <c r="J1205" s="45"/>
      <c r="K1205" s="45"/>
      <c r="L1205" s="45"/>
      <c r="M1205" s="45"/>
      <c r="N1205" s="45"/>
      <c r="O1205" s="45">
        <v>299.1037744473805</v>
      </c>
      <c r="P1205" s="45">
        <v>0.00113954181613441</v>
      </c>
      <c r="Q1205" s="45"/>
      <c r="R1205" s="45"/>
      <c r="S1205" s="45"/>
      <c r="T1205" s="45"/>
      <c r="U1205" s="45"/>
      <c r="V1205" s="45">
        <v>299.1037744473805</v>
      </c>
      <c r="W1205" s="45">
        <v>0.0060183347098480494</v>
      </c>
      <c r="X1205" s="45"/>
      <c r="Y1205" s="45"/>
      <c r="Z1205" s="45"/>
      <c r="AA1205" s="45"/>
      <c r="AB1205" s="45"/>
      <c r="AC1205" s="45">
        <v>299.1037744473805</v>
      </c>
      <c r="AD1205" s="45">
        <v>89.3504378559935</v>
      </c>
      <c r="AE1205" s="45"/>
      <c r="AF1205" s="45"/>
      <c r="AG1205" s="45"/>
      <c r="AH1205" s="45"/>
      <c r="AI1205" s="45"/>
      <c r="AJ1205" s="45">
        <v>299.1037744473805</v>
      </c>
      <c r="AK1205" s="45">
        <v>0.008</v>
      </c>
      <c r="AL1205" s="45"/>
      <c r="AM1205" s="45"/>
      <c r="AN1205" s="45"/>
      <c r="AO1205" s="23"/>
      <c r="AP1205" s="23"/>
      <c r="AQ1205" s="45">
        <v>299.1037744473805</v>
      </c>
      <c r="AR1205" s="45">
        <v>0.007</v>
      </c>
      <c r="AS1205" s="23"/>
      <c r="AT1205" s="23"/>
      <c r="AU1205" s="23"/>
      <c r="AV1205" s="23"/>
      <c r="AW1205" s="23"/>
      <c r="AX1205" s="45">
        <v>299.1037744473805</v>
      </c>
      <c r="AY1205" s="23">
        <v>0.428</v>
      </c>
      <c r="AZ1205" s="23"/>
      <c r="BA1205" s="23"/>
      <c r="BB1205" s="23"/>
      <c r="BC1205" s="23"/>
      <c r="BD1205" s="23"/>
      <c r="BE1205" s="45">
        <v>299.1037744473805</v>
      </c>
      <c r="BF1205" s="45">
        <v>69.0</v>
      </c>
      <c r="BG1205" s="23"/>
      <c r="BH1205" s="23"/>
      <c r="BI1205" s="23"/>
      <c r="BJ1205" s="23"/>
      <c r="BK1205" s="23"/>
      <c r="BL1205" s="45">
        <v>299.1037744473805</v>
      </c>
      <c r="BM1205" s="45">
        <v>0.823</v>
      </c>
      <c r="BN1205" s="23"/>
      <c r="BO1205" s="23"/>
      <c r="BP1205" s="23"/>
      <c r="BQ1205" s="23"/>
      <c r="BR1205" s="23"/>
      <c r="BS1205" s="45">
        <v>299.1037744473805</v>
      </c>
      <c r="BT1205" s="45">
        <v>0.347</v>
      </c>
      <c r="BU1205" s="23"/>
      <c r="BV1205" s="23"/>
      <c r="BW1205" s="23"/>
      <c r="BX1205" s="23"/>
      <c r="BY1205" s="23"/>
      <c r="BZ1205" s="23"/>
      <c r="CA1205" s="23"/>
    </row>
    <row r="1206" ht="15.75" customHeight="1">
      <c r="A1206" s="45">
        <v>299.76966849931205</v>
      </c>
      <c r="B1206" s="46">
        <v>0.088</v>
      </c>
      <c r="C1206" s="45"/>
      <c r="D1206" s="45"/>
      <c r="E1206" s="45"/>
      <c r="F1206" s="45"/>
      <c r="G1206" s="45"/>
      <c r="H1206" s="45">
        <v>299.76966849931205</v>
      </c>
      <c r="I1206" s="46">
        <v>0.07</v>
      </c>
      <c r="J1206" s="45"/>
      <c r="K1206" s="45"/>
      <c r="L1206" s="45"/>
      <c r="M1206" s="45"/>
      <c r="N1206" s="45"/>
      <c r="O1206" s="45">
        <v>299.76966849931205</v>
      </c>
      <c r="P1206" s="45"/>
      <c r="Q1206" s="45"/>
      <c r="R1206" s="45"/>
      <c r="S1206" s="45"/>
      <c r="T1206" s="45"/>
      <c r="U1206" s="45"/>
      <c r="V1206" s="45">
        <v>299.76966849931205</v>
      </c>
      <c r="W1206" s="45"/>
      <c r="X1206" s="45"/>
      <c r="Y1206" s="45"/>
      <c r="Z1206" s="45"/>
      <c r="AA1206" s="45"/>
      <c r="AB1206" s="45"/>
      <c r="AC1206" s="45">
        <v>299.76966849931205</v>
      </c>
      <c r="AD1206" s="45">
        <v>73.95977522456523</v>
      </c>
      <c r="AE1206" s="45"/>
      <c r="AF1206" s="45"/>
      <c r="AG1206" s="45"/>
      <c r="AH1206" s="45"/>
      <c r="AI1206" s="45"/>
      <c r="AJ1206" s="45">
        <v>299.76966849931205</v>
      </c>
      <c r="AK1206" s="45">
        <v>0.009</v>
      </c>
      <c r="AL1206" s="45"/>
      <c r="AM1206" s="45"/>
      <c r="AN1206" s="45"/>
      <c r="AO1206" s="23"/>
      <c r="AP1206" s="23"/>
      <c r="AQ1206" s="45">
        <v>299.76966849931205</v>
      </c>
      <c r="AR1206" s="45">
        <v>0.007</v>
      </c>
      <c r="AS1206" s="23"/>
      <c r="AT1206" s="23"/>
      <c r="AU1206" s="23"/>
      <c r="AV1206" s="23"/>
      <c r="AW1206" s="23"/>
      <c r="AX1206" s="45">
        <v>299.76966849931205</v>
      </c>
      <c r="AY1206" s="23">
        <v>0.259</v>
      </c>
      <c r="AZ1206" s="23"/>
      <c r="BA1206" s="23"/>
      <c r="BB1206" s="23"/>
      <c r="BC1206" s="23"/>
      <c r="BD1206" s="23"/>
      <c r="BE1206" s="45">
        <v>299.76966849931205</v>
      </c>
      <c r="BF1206" s="45">
        <v>69.0</v>
      </c>
      <c r="BG1206" s="23"/>
      <c r="BH1206" s="23"/>
      <c r="BI1206" s="23"/>
      <c r="BJ1206" s="23"/>
      <c r="BK1206" s="23"/>
      <c r="BL1206" s="45">
        <v>299.76966849931205</v>
      </c>
      <c r="BM1206" s="45">
        <v>0.845</v>
      </c>
      <c r="BN1206" s="23"/>
      <c r="BO1206" s="23"/>
      <c r="BP1206" s="23"/>
      <c r="BQ1206" s="23"/>
      <c r="BR1206" s="23"/>
      <c r="BS1206" s="45">
        <v>299.76966849931205</v>
      </c>
      <c r="BT1206" s="45">
        <v>0.377</v>
      </c>
      <c r="BU1206" s="23"/>
      <c r="BV1206" s="23"/>
      <c r="BW1206" s="23"/>
      <c r="BX1206" s="23"/>
      <c r="BY1206" s="23"/>
      <c r="BZ1206" s="23"/>
      <c r="CA1206" s="23"/>
    </row>
    <row r="1207" ht="15.75" customHeight="1">
      <c r="A1207" s="45">
        <v>301.58943651845885</v>
      </c>
      <c r="B1207" s="46">
        <v>0.099</v>
      </c>
      <c r="C1207" s="45"/>
      <c r="D1207" s="45"/>
      <c r="E1207" s="45"/>
      <c r="F1207" s="45"/>
      <c r="G1207" s="45"/>
      <c r="H1207" s="45">
        <v>301.58943651845885</v>
      </c>
      <c r="I1207" s="46">
        <v>0.079</v>
      </c>
      <c r="J1207" s="45"/>
      <c r="K1207" s="45"/>
      <c r="L1207" s="45"/>
      <c r="M1207" s="45"/>
      <c r="N1207" s="45"/>
      <c r="O1207" s="45">
        <v>301.58943651845885</v>
      </c>
      <c r="P1207" s="45">
        <v>0.0013783405777901777</v>
      </c>
      <c r="Q1207" s="45"/>
      <c r="R1207" s="45"/>
      <c r="S1207" s="45"/>
      <c r="T1207" s="45"/>
      <c r="U1207" s="45"/>
      <c r="V1207" s="45">
        <v>301.58943651845885</v>
      </c>
      <c r="W1207" s="45">
        <v>0.007064352982075332</v>
      </c>
      <c r="X1207" s="45"/>
      <c r="Y1207" s="45"/>
      <c r="Z1207" s="45"/>
      <c r="AA1207" s="45"/>
      <c r="AB1207" s="45"/>
      <c r="AC1207" s="45">
        <v>301.58943651845885</v>
      </c>
      <c r="AD1207" s="45">
        <v>64.22375452068928</v>
      </c>
      <c r="AE1207" s="45"/>
      <c r="AF1207" s="45"/>
      <c r="AG1207" s="45"/>
      <c r="AH1207" s="45"/>
      <c r="AI1207" s="45"/>
      <c r="AJ1207" s="45">
        <v>301.58943651845885</v>
      </c>
      <c r="AK1207" s="45">
        <v>0.009</v>
      </c>
      <c r="AL1207" s="45"/>
      <c r="AM1207" s="45"/>
      <c r="AN1207" s="45"/>
      <c r="AO1207" s="23"/>
      <c r="AP1207" s="23"/>
      <c r="AQ1207" s="45">
        <v>301.58943651845885</v>
      </c>
      <c r="AR1207" s="45">
        <v>0.007</v>
      </c>
      <c r="AS1207" s="23"/>
      <c r="AT1207" s="23"/>
      <c r="AU1207" s="23"/>
      <c r="AV1207" s="23"/>
      <c r="AW1207" s="23"/>
      <c r="AX1207" s="45">
        <v>301.58943651845885</v>
      </c>
      <c r="AY1207" s="23">
        <v>0.222</v>
      </c>
      <c r="AZ1207" s="23"/>
      <c r="BA1207" s="23"/>
      <c r="BB1207" s="23"/>
      <c r="BC1207" s="23"/>
      <c r="BD1207" s="23"/>
      <c r="BE1207" s="45">
        <v>301.58943651845885</v>
      </c>
      <c r="BF1207" s="45">
        <v>64.0</v>
      </c>
      <c r="BG1207" s="23"/>
      <c r="BH1207" s="23"/>
      <c r="BI1207" s="23"/>
      <c r="BJ1207" s="23"/>
      <c r="BK1207" s="23"/>
      <c r="BL1207" s="45">
        <v>301.58943651845885</v>
      </c>
      <c r="BM1207" s="45">
        <v>0.809</v>
      </c>
      <c r="BN1207" s="23"/>
      <c r="BO1207" s="23"/>
      <c r="BP1207" s="23"/>
      <c r="BQ1207" s="23"/>
      <c r="BR1207" s="23"/>
      <c r="BS1207" s="45">
        <v>301.58943651845885</v>
      </c>
      <c r="BT1207" s="45">
        <v>0.52</v>
      </c>
      <c r="BU1207" s="23"/>
      <c r="BV1207" s="23"/>
      <c r="BW1207" s="23"/>
      <c r="BX1207" s="23"/>
      <c r="BY1207" s="23"/>
      <c r="BZ1207" s="23"/>
      <c r="CA1207" s="23"/>
    </row>
    <row r="1208" ht="15.75" customHeight="1">
      <c r="A1208" s="45">
        <v>304.516446132937</v>
      </c>
      <c r="B1208" s="46">
        <v>0.098</v>
      </c>
      <c r="C1208" s="45"/>
      <c r="D1208" s="45"/>
      <c r="E1208" s="45"/>
      <c r="F1208" s="45"/>
      <c r="G1208" s="45"/>
      <c r="H1208" s="45">
        <v>304.516446132937</v>
      </c>
      <c r="I1208" s="46">
        <v>0.079</v>
      </c>
      <c r="J1208" s="45"/>
      <c r="K1208" s="45"/>
      <c r="L1208" s="45"/>
      <c r="M1208" s="45"/>
      <c r="N1208" s="45"/>
      <c r="O1208" s="45">
        <v>304.516446132937</v>
      </c>
      <c r="P1208" s="45"/>
      <c r="Q1208" s="45"/>
      <c r="R1208" s="45"/>
      <c r="S1208" s="45"/>
      <c r="T1208" s="45"/>
      <c r="U1208" s="45"/>
      <c r="V1208" s="45">
        <v>304.516446132937</v>
      </c>
      <c r="W1208" s="45"/>
      <c r="X1208" s="45"/>
      <c r="Y1208" s="45"/>
      <c r="Z1208" s="45"/>
      <c r="AA1208" s="45"/>
      <c r="AB1208" s="45"/>
      <c r="AC1208" s="45">
        <v>304.516446132937</v>
      </c>
      <c r="AD1208" s="45">
        <v>61.99011179578061</v>
      </c>
      <c r="AE1208" s="45"/>
      <c r="AF1208" s="45"/>
      <c r="AG1208" s="45"/>
      <c r="AH1208" s="45"/>
      <c r="AI1208" s="45"/>
      <c r="AJ1208" s="45">
        <v>304.516446132937</v>
      </c>
      <c r="AK1208" s="45">
        <v>0.009</v>
      </c>
      <c r="AL1208" s="45"/>
      <c r="AM1208" s="45"/>
      <c r="AN1208" s="45"/>
      <c r="AO1208" s="23"/>
      <c r="AP1208" s="23"/>
      <c r="AQ1208" s="45">
        <v>304.516446132937</v>
      </c>
      <c r="AR1208" s="45">
        <v>0.006</v>
      </c>
      <c r="AS1208" s="23"/>
      <c r="AT1208" s="23"/>
      <c r="AU1208" s="23"/>
      <c r="AV1208" s="23"/>
      <c r="AW1208" s="23"/>
      <c r="AX1208" s="45">
        <v>304.516446132937</v>
      </c>
      <c r="AY1208" s="23">
        <v>0.237</v>
      </c>
      <c r="AZ1208" s="23"/>
      <c r="BA1208" s="23"/>
      <c r="BB1208" s="23"/>
      <c r="BC1208" s="23"/>
      <c r="BD1208" s="23"/>
      <c r="BE1208" s="45">
        <v>304.516446132937</v>
      </c>
      <c r="BF1208" s="45">
        <v>40.0</v>
      </c>
      <c r="BG1208" s="23"/>
      <c r="BH1208" s="23"/>
      <c r="BI1208" s="23"/>
      <c r="BJ1208" s="23"/>
      <c r="BK1208" s="23"/>
      <c r="BL1208" s="45">
        <v>304.516446132937</v>
      </c>
      <c r="BM1208" s="45">
        <v>0.826</v>
      </c>
      <c r="BN1208" s="23"/>
      <c r="BO1208" s="23"/>
      <c r="BP1208" s="23"/>
      <c r="BQ1208" s="23"/>
      <c r="BR1208" s="23"/>
      <c r="BS1208" s="45">
        <v>304.516446132937</v>
      </c>
      <c r="BT1208" s="45">
        <v>0.6</v>
      </c>
      <c r="BU1208" s="23"/>
      <c r="BV1208" s="23"/>
      <c r="BW1208" s="23"/>
      <c r="BX1208" s="23"/>
      <c r="BY1208" s="23"/>
      <c r="BZ1208" s="23"/>
      <c r="CA1208" s="23"/>
    </row>
    <row r="1209" ht="15.75" customHeight="1">
      <c r="A1209" s="45">
        <v>307.7793045022374</v>
      </c>
      <c r="B1209" s="46">
        <v>0.099</v>
      </c>
      <c r="C1209" s="45"/>
      <c r="D1209" s="45"/>
      <c r="E1209" s="45"/>
      <c r="F1209" s="45"/>
      <c r="G1209" s="45"/>
      <c r="H1209" s="45">
        <v>307.7793045022374</v>
      </c>
      <c r="I1209" s="46">
        <v>0.074</v>
      </c>
      <c r="J1209" s="45"/>
      <c r="K1209" s="45"/>
      <c r="L1209" s="45"/>
      <c r="M1209" s="45"/>
      <c r="N1209" s="45"/>
      <c r="O1209" s="45">
        <v>307.7793045022374</v>
      </c>
      <c r="P1209" s="45">
        <v>0.0012548527406442917</v>
      </c>
      <c r="Q1209" s="45"/>
      <c r="R1209" s="45"/>
      <c r="S1209" s="45"/>
      <c r="T1209" s="45"/>
      <c r="U1209" s="45"/>
      <c r="V1209" s="45">
        <v>307.7793045022374</v>
      </c>
      <c r="W1209" s="45">
        <v>0.006420850117738626</v>
      </c>
      <c r="X1209" s="45"/>
      <c r="Y1209" s="45"/>
      <c r="Z1209" s="45"/>
      <c r="AA1209" s="45"/>
      <c r="AB1209" s="45"/>
      <c r="AC1209" s="45">
        <v>307.7793045022374</v>
      </c>
      <c r="AD1209" s="45">
        <v>50.60100429952038</v>
      </c>
      <c r="AE1209" s="45"/>
      <c r="AF1209" s="45"/>
      <c r="AG1209" s="45"/>
      <c r="AH1209" s="45"/>
      <c r="AI1209" s="45"/>
      <c r="AJ1209" s="45">
        <v>307.7793045022374</v>
      </c>
      <c r="AK1209" s="45">
        <v>0.009</v>
      </c>
      <c r="AL1209" s="45"/>
      <c r="AM1209" s="45"/>
      <c r="AN1209" s="45"/>
      <c r="AO1209" s="23"/>
      <c r="AP1209" s="23"/>
      <c r="AQ1209" s="45">
        <v>307.7793045022374</v>
      </c>
      <c r="AR1209" s="45">
        <v>0.006</v>
      </c>
      <c r="AS1209" s="23"/>
      <c r="AT1209" s="23"/>
      <c r="AU1209" s="23"/>
      <c r="AV1209" s="23"/>
      <c r="AW1209" s="23"/>
      <c r="AX1209" s="45">
        <v>307.7793045022374</v>
      </c>
      <c r="AY1209" s="23">
        <v>0.237</v>
      </c>
      <c r="AZ1209" s="23"/>
      <c r="BA1209" s="23"/>
      <c r="BB1209" s="23"/>
      <c r="BC1209" s="23"/>
      <c r="BD1209" s="23"/>
      <c r="BE1209" s="45">
        <v>307.7793045022374</v>
      </c>
      <c r="BF1209" s="45">
        <v>37.0</v>
      </c>
      <c r="BG1209" s="23"/>
      <c r="BH1209" s="23"/>
      <c r="BI1209" s="23"/>
      <c r="BJ1209" s="23"/>
      <c r="BK1209" s="23"/>
      <c r="BL1209" s="45">
        <v>307.7793045022374</v>
      </c>
      <c r="BM1209" s="45">
        <v>0.876</v>
      </c>
      <c r="BN1209" s="23"/>
      <c r="BO1209" s="23"/>
      <c r="BP1209" s="23"/>
      <c r="BQ1209" s="23"/>
      <c r="BR1209" s="23"/>
      <c r="BS1209" s="45">
        <v>307.7793045022374</v>
      </c>
      <c r="BT1209" s="45">
        <v>0.654</v>
      </c>
      <c r="BU1209" s="23"/>
      <c r="BV1209" s="23"/>
      <c r="BW1209" s="23"/>
      <c r="BX1209" s="23"/>
      <c r="BY1209" s="23"/>
      <c r="BZ1209" s="23"/>
      <c r="CA1209" s="23"/>
    </row>
    <row r="1210" ht="15.75" customHeight="1">
      <c r="A1210" s="45">
        <v>308.8058603721504</v>
      </c>
      <c r="B1210" s="46">
        <v>0.099</v>
      </c>
      <c r="C1210" s="45"/>
      <c r="D1210" s="45"/>
      <c r="E1210" s="45"/>
      <c r="F1210" s="45"/>
      <c r="G1210" s="45"/>
      <c r="H1210" s="45">
        <v>308.8058603721504</v>
      </c>
      <c r="I1210" s="46">
        <v>0.069</v>
      </c>
      <c r="J1210" s="45"/>
      <c r="K1210" s="45"/>
      <c r="L1210" s="45"/>
      <c r="M1210" s="45"/>
      <c r="N1210" s="45"/>
      <c r="O1210" s="45">
        <v>308.8058603721504</v>
      </c>
      <c r="P1210" s="45"/>
      <c r="Q1210" s="45"/>
      <c r="R1210" s="45"/>
      <c r="S1210" s="45"/>
      <c r="T1210" s="45"/>
      <c r="U1210" s="45"/>
      <c r="V1210" s="45">
        <v>308.8058603721504</v>
      </c>
      <c r="W1210" s="45"/>
      <c r="X1210" s="45"/>
      <c r="Y1210" s="45"/>
      <c r="Z1210" s="45"/>
      <c r="AA1210" s="45"/>
      <c r="AB1210" s="45"/>
      <c r="AC1210" s="45">
        <v>308.8058603721504</v>
      </c>
      <c r="AD1210" s="45">
        <v>23.99354886494866</v>
      </c>
      <c r="AE1210" s="45"/>
      <c r="AF1210" s="45"/>
      <c r="AG1210" s="45"/>
      <c r="AH1210" s="45"/>
      <c r="AI1210" s="45"/>
      <c r="AJ1210" s="45">
        <v>308.8058603721504</v>
      </c>
      <c r="AK1210" s="45">
        <v>0.01</v>
      </c>
      <c r="AL1210" s="45"/>
      <c r="AM1210" s="45"/>
      <c r="AN1210" s="45"/>
      <c r="AO1210" s="23"/>
      <c r="AP1210" s="23"/>
      <c r="AQ1210" s="45">
        <v>308.8058603721504</v>
      </c>
      <c r="AR1210" s="45">
        <v>0.008</v>
      </c>
      <c r="AS1210" s="23"/>
      <c r="AT1210" s="23"/>
      <c r="AU1210" s="23"/>
      <c r="AV1210" s="23"/>
      <c r="AW1210" s="23"/>
      <c r="AX1210" s="45">
        <v>308.8058603721504</v>
      </c>
      <c r="AY1210" s="23"/>
      <c r="AZ1210" s="23"/>
      <c r="BA1210" s="23"/>
      <c r="BB1210" s="23"/>
      <c r="BC1210" s="23"/>
      <c r="BD1210" s="23"/>
      <c r="BE1210" s="45">
        <v>308.8058603721504</v>
      </c>
      <c r="BF1210" s="45"/>
      <c r="BG1210" s="23"/>
      <c r="BH1210" s="23"/>
      <c r="BI1210" s="23"/>
      <c r="BJ1210" s="23"/>
      <c r="BK1210" s="23"/>
      <c r="BL1210" s="45">
        <v>308.8058603721504</v>
      </c>
      <c r="BM1210" s="45">
        <v>0.024</v>
      </c>
      <c r="BN1210" s="23"/>
      <c r="BO1210" s="23"/>
      <c r="BP1210" s="23"/>
      <c r="BQ1210" s="23"/>
      <c r="BR1210" s="23"/>
      <c r="BS1210" s="45">
        <v>308.8058603721504</v>
      </c>
      <c r="BT1210" s="45">
        <v>0.011</v>
      </c>
      <c r="BU1210" s="23"/>
      <c r="BV1210" s="23"/>
      <c r="BW1210" s="23"/>
      <c r="BX1210" s="23"/>
      <c r="BY1210" s="23"/>
      <c r="BZ1210" s="23"/>
      <c r="CA1210" s="23"/>
    </row>
    <row r="1211" ht="15.75" customHeight="1">
      <c r="A1211" s="45">
        <v>168.360781703187</v>
      </c>
      <c r="B1211" s="46">
        <v>0.062</v>
      </c>
      <c r="C1211" s="45"/>
      <c r="D1211" s="45"/>
      <c r="E1211" s="45"/>
      <c r="F1211" s="45"/>
      <c r="G1211" s="45"/>
      <c r="H1211" s="45">
        <v>168.360781703187</v>
      </c>
      <c r="I1211" s="46">
        <v>0.113</v>
      </c>
      <c r="J1211" s="45"/>
      <c r="K1211" s="45"/>
      <c r="L1211" s="45"/>
      <c r="M1211" s="45"/>
      <c r="N1211" s="45"/>
      <c r="O1211" s="45">
        <v>168.360781703187</v>
      </c>
      <c r="P1211" s="45">
        <v>0.0023959257292948052</v>
      </c>
      <c r="Q1211" s="45"/>
      <c r="R1211" s="45"/>
      <c r="S1211" s="45"/>
      <c r="T1211" s="45"/>
      <c r="U1211" s="45"/>
      <c r="V1211" s="45">
        <v>168.360781703187</v>
      </c>
      <c r="W1211" s="45"/>
      <c r="X1211" s="45"/>
      <c r="Y1211" s="45"/>
      <c r="Z1211" s="45"/>
      <c r="AA1211" s="45"/>
      <c r="AB1211" s="45"/>
      <c r="AC1211" s="45">
        <v>168.360781703187</v>
      </c>
      <c r="AD1211" s="45">
        <v>104.23573634942014</v>
      </c>
      <c r="AE1211" s="45"/>
      <c r="AF1211" s="45"/>
      <c r="AG1211" s="45"/>
      <c r="AH1211" s="45"/>
      <c r="AI1211" s="45"/>
      <c r="AJ1211" s="45">
        <v>168.360781703187</v>
      </c>
      <c r="AK1211" s="45">
        <v>0.009</v>
      </c>
      <c r="AL1211" s="45"/>
      <c r="AM1211" s="45"/>
      <c r="AN1211" s="45"/>
      <c r="AO1211" s="23"/>
      <c r="AP1211" s="23"/>
      <c r="AQ1211" s="45">
        <v>168.360781703187</v>
      </c>
      <c r="AR1211" s="45">
        <v>0.017</v>
      </c>
      <c r="AS1211" s="23"/>
      <c r="AT1211" s="23"/>
      <c r="AU1211" s="23"/>
      <c r="AV1211" s="23"/>
      <c r="AW1211" s="23"/>
      <c r="AX1211" s="45">
        <v>168.360781703187</v>
      </c>
      <c r="AY1211" s="23"/>
      <c r="AZ1211" s="23"/>
      <c r="BA1211" s="23"/>
      <c r="BB1211" s="23"/>
      <c r="BC1211" s="23"/>
      <c r="BD1211" s="23"/>
      <c r="BE1211" s="45">
        <v>168.360781703187</v>
      </c>
      <c r="BF1211" s="45"/>
      <c r="BG1211" s="23"/>
      <c r="BH1211" s="23"/>
      <c r="BI1211" s="23"/>
      <c r="BJ1211" s="23"/>
      <c r="BK1211" s="23"/>
      <c r="BL1211" s="45">
        <v>168.360781703187</v>
      </c>
      <c r="BM1211" s="45">
        <v>0.195</v>
      </c>
      <c r="BN1211" s="23"/>
      <c r="BO1211" s="23"/>
      <c r="BP1211" s="23"/>
      <c r="BQ1211" s="23"/>
      <c r="BR1211" s="23"/>
      <c r="BS1211" s="45">
        <v>168.360781703187</v>
      </c>
      <c r="BT1211" s="45">
        <v>0.076</v>
      </c>
      <c r="BU1211" s="23"/>
      <c r="BV1211" s="23"/>
      <c r="BW1211" s="23"/>
      <c r="BX1211" s="23"/>
      <c r="BY1211" s="23"/>
      <c r="BZ1211" s="23"/>
      <c r="CA1211" s="23"/>
    </row>
    <row r="1212" ht="15.75" customHeight="1">
      <c r="A1212" s="45">
        <v>172.0325916048715</v>
      </c>
      <c r="B1212" s="46">
        <v>0.074</v>
      </c>
      <c r="C1212" s="45"/>
      <c r="D1212" s="45"/>
      <c r="E1212" s="45"/>
      <c r="F1212" s="45"/>
      <c r="G1212" s="45"/>
      <c r="H1212" s="45">
        <v>172.0325916048715</v>
      </c>
      <c r="I1212" s="46">
        <v>0.111</v>
      </c>
      <c r="J1212" s="45"/>
      <c r="K1212" s="45"/>
      <c r="L1212" s="45"/>
      <c r="M1212" s="45"/>
      <c r="N1212" s="45"/>
      <c r="O1212" s="45">
        <v>172.0325916048715</v>
      </c>
      <c r="P1212" s="45">
        <v>0.002274521545998535</v>
      </c>
      <c r="Q1212" s="45"/>
      <c r="R1212" s="45"/>
      <c r="S1212" s="45"/>
      <c r="T1212" s="45"/>
      <c r="U1212" s="45"/>
      <c r="V1212" s="45">
        <v>172.0325916048715</v>
      </c>
      <c r="W1212" s="45">
        <v>0.005678233679033835</v>
      </c>
      <c r="X1212" s="45"/>
      <c r="Y1212" s="45"/>
      <c r="Z1212" s="45"/>
      <c r="AA1212" s="45"/>
      <c r="AB1212" s="45"/>
      <c r="AC1212" s="45">
        <v>172.0325916048715</v>
      </c>
      <c r="AD1212" s="45">
        <v>129.37715448547291</v>
      </c>
      <c r="AE1212" s="45"/>
      <c r="AF1212" s="45"/>
      <c r="AG1212" s="45"/>
      <c r="AH1212" s="45"/>
      <c r="AI1212" s="45"/>
      <c r="AJ1212" s="45">
        <v>172.0325916048715</v>
      </c>
      <c r="AK1212" s="45">
        <v>0.009</v>
      </c>
      <c r="AL1212" s="45"/>
      <c r="AM1212" s="45"/>
      <c r="AN1212" s="45"/>
      <c r="AO1212" s="23"/>
      <c r="AP1212" s="23"/>
      <c r="AQ1212" s="45">
        <v>172.0325916048715</v>
      </c>
      <c r="AR1212" s="45">
        <v>0.016</v>
      </c>
      <c r="AS1212" s="23"/>
      <c r="AT1212" s="23"/>
      <c r="AU1212" s="23"/>
      <c r="AV1212" s="23"/>
      <c r="AW1212" s="23"/>
      <c r="AX1212" s="45">
        <v>172.0325916048715</v>
      </c>
      <c r="AY1212" s="23"/>
      <c r="AZ1212" s="23"/>
      <c r="BA1212" s="23"/>
      <c r="BB1212" s="23"/>
      <c r="BC1212" s="23"/>
      <c r="BD1212" s="23"/>
      <c r="BE1212" s="45">
        <v>172.0325916048715</v>
      </c>
      <c r="BF1212" s="45"/>
      <c r="BG1212" s="23"/>
      <c r="BH1212" s="23"/>
      <c r="BI1212" s="23"/>
      <c r="BJ1212" s="23"/>
      <c r="BK1212" s="23"/>
      <c r="BL1212" s="45">
        <v>172.0325916048715</v>
      </c>
      <c r="BM1212" s="45">
        <v>0.33</v>
      </c>
      <c r="BN1212" s="23"/>
      <c r="BO1212" s="23"/>
      <c r="BP1212" s="23"/>
      <c r="BQ1212" s="23"/>
      <c r="BR1212" s="23"/>
      <c r="BS1212" s="45">
        <v>172.0325916048715</v>
      </c>
      <c r="BT1212" s="45">
        <v>0.091</v>
      </c>
      <c r="BU1212" s="23"/>
      <c r="BV1212" s="23"/>
      <c r="BW1212" s="23"/>
      <c r="BX1212" s="23"/>
      <c r="BY1212" s="23"/>
      <c r="BZ1212" s="23"/>
      <c r="CA1212" s="23"/>
    </row>
    <row r="1213" ht="15.75" customHeight="1">
      <c r="A1213" s="45">
        <v>173.19487798197162</v>
      </c>
      <c r="B1213" s="46">
        <v>0.076</v>
      </c>
      <c r="C1213" s="45"/>
      <c r="D1213" s="45"/>
      <c r="E1213" s="45"/>
      <c r="F1213" s="45"/>
      <c r="G1213" s="45"/>
      <c r="H1213" s="45">
        <v>173.19487798197162</v>
      </c>
      <c r="I1213" s="46">
        <v>0.092</v>
      </c>
      <c r="J1213" s="45"/>
      <c r="K1213" s="45"/>
      <c r="L1213" s="45"/>
      <c r="M1213" s="45"/>
      <c r="N1213" s="45"/>
      <c r="O1213" s="45">
        <v>173.19487798197162</v>
      </c>
      <c r="P1213" s="45">
        <v>0.0022383680466570386</v>
      </c>
      <c r="Q1213" s="45"/>
      <c r="R1213" s="45"/>
      <c r="S1213" s="45"/>
      <c r="T1213" s="45"/>
      <c r="U1213" s="45"/>
      <c r="V1213" s="45">
        <v>173.19487798197162</v>
      </c>
      <c r="W1213" s="45">
        <v>0.005471296495954462</v>
      </c>
      <c r="X1213" s="45"/>
      <c r="Y1213" s="45"/>
      <c r="Z1213" s="45"/>
      <c r="AA1213" s="45"/>
      <c r="AB1213" s="45"/>
      <c r="AC1213" s="45">
        <v>173.19487798197162</v>
      </c>
      <c r="AD1213" s="45">
        <v>187.5106169738394</v>
      </c>
      <c r="AE1213" s="45"/>
      <c r="AF1213" s="45"/>
      <c r="AG1213" s="45"/>
      <c r="AH1213" s="45"/>
      <c r="AI1213" s="45"/>
      <c r="AJ1213" s="45">
        <v>173.19487798197162</v>
      </c>
      <c r="AK1213" s="45">
        <v>0.009</v>
      </c>
      <c r="AL1213" s="45"/>
      <c r="AM1213" s="45"/>
      <c r="AN1213" s="45"/>
      <c r="AO1213" s="23"/>
      <c r="AP1213" s="23"/>
      <c r="AQ1213" s="45">
        <v>173.19487798197162</v>
      </c>
      <c r="AR1213" s="45">
        <v>0.016</v>
      </c>
      <c r="AS1213" s="23"/>
      <c r="AT1213" s="23"/>
      <c r="AU1213" s="23"/>
      <c r="AV1213" s="23"/>
      <c r="AW1213" s="23"/>
      <c r="AX1213" s="45">
        <v>173.19487798197162</v>
      </c>
      <c r="AY1213" s="23"/>
      <c r="AZ1213" s="23"/>
      <c r="BA1213" s="23"/>
      <c r="BB1213" s="23"/>
      <c r="BC1213" s="23"/>
      <c r="BD1213" s="23"/>
      <c r="BE1213" s="45">
        <v>173.19487798197162</v>
      </c>
      <c r="BF1213" s="45">
        <v>32.0</v>
      </c>
      <c r="BG1213" s="23"/>
      <c r="BH1213" s="23"/>
      <c r="BI1213" s="23"/>
      <c r="BJ1213" s="23"/>
      <c r="BK1213" s="23"/>
      <c r="BL1213" s="45">
        <v>173.19487798197162</v>
      </c>
      <c r="BM1213" s="45">
        <v>0.448</v>
      </c>
      <c r="BN1213" s="23"/>
      <c r="BO1213" s="23"/>
      <c r="BP1213" s="23"/>
      <c r="BQ1213" s="23"/>
      <c r="BR1213" s="23"/>
      <c r="BS1213" s="45">
        <v>173.19487798197162</v>
      </c>
      <c r="BT1213" s="45">
        <v>0.12</v>
      </c>
      <c r="BU1213" s="23"/>
      <c r="BV1213" s="23"/>
      <c r="BW1213" s="23"/>
      <c r="BX1213" s="23"/>
      <c r="BY1213" s="23"/>
      <c r="BZ1213" s="23"/>
      <c r="CA1213" s="23"/>
    </row>
    <row r="1214" ht="15.75" customHeight="1">
      <c r="A1214" s="45">
        <v>174.2771162298274</v>
      </c>
      <c r="B1214" s="46">
        <v>0.076</v>
      </c>
      <c r="C1214" s="45"/>
      <c r="D1214" s="45"/>
      <c r="E1214" s="45"/>
      <c r="F1214" s="45"/>
      <c r="G1214" s="45"/>
      <c r="H1214" s="45">
        <v>174.2771162298274</v>
      </c>
      <c r="I1214" s="46">
        <v>0.085</v>
      </c>
      <c r="J1214" s="45"/>
      <c r="K1214" s="45"/>
      <c r="L1214" s="45"/>
      <c r="M1214" s="45"/>
      <c r="N1214" s="45"/>
      <c r="O1214" s="45">
        <v>174.2771162298274</v>
      </c>
      <c r="P1214" s="45">
        <v>0.0025465351507313627</v>
      </c>
      <c r="Q1214" s="45"/>
      <c r="R1214" s="45"/>
      <c r="S1214" s="45"/>
      <c r="T1214" s="45"/>
      <c r="U1214" s="45"/>
      <c r="V1214" s="45">
        <v>174.2771162298274</v>
      </c>
      <c r="W1214" s="45">
        <v>0.006527560604387957</v>
      </c>
      <c r="X1214" s="45"/>
      <c r="Y1214" s="45"/>
      <c r="Z1214" s="45"/>
      <c r="AA1214" s="45"/>
      <c r="AB1214" s="45"/>
      <c r="AC1214" s="45">
        <v>174.2771162298274</v>
      </c>
      <c r="AD1214" s="45">
        <v>248.67754310699908</v>
      </c>
      <c r="AE1214" s="45"/>
      <c r="AF1214" s="45"/>
      <c r="AG1214" s="45"/>
      <c r="AH1214" s="45"/>
      <c r="AI1214" s="45"/>
      <c r="AJ1214" s="45">
        <v>174.2771162298274</v>
      </c>
      <c r="AK1214" s="45">
        <v>0.009</v>
      </c>
      <c r="AL1214" s="45"/>
      <c r="AM1214" s="45"/>
      <c r="AN1214" s="45"/>
      <c r="AO1214" s="23"/>
      <c r="AP1214" s="23"/>
      <c r="AQ1214" s="45">
        <v>174.2771162298274</v>
      </c>
      <c r="AR1214" s="45">
        <v>0.015</v>
      </c>
      <c r="AS1214" s="23"/>
      <c r="AT1214" s="23"/>
      <c r="AU1214" s="23"/>
      <c r="AV1214" s="23"/>
      <c r="AW1214" s="23"/>
      <c r="AX1214" s="45">
        <v>174.2771162298274</v>
      </c>
      <c r="AY1214" s="23"/>
      <c r="AZ1214" s="23"/>
      <c r="BA1214" s="23"/>
      <c r="BB1214" s="23"/>
      <c r="BC1214" s="23"/>
      <c r="BD1214" s="23"/>
      <c r="BE1214" s="45">
        <v>174.2771162298274</v>
      </c>
      <c r="BF1214" s="45">
        <v>32.0</v>
      </c>
      <c r="BG1214" s="23"/>
      <c r="BH1214" s="23"/>
      <c r="BI1214" s="23"/>
      <c r="BJ1214" s="23"/>
      <c r="BK1214" s="23"/>
      <c r="BL1214" s="45">
        <v>174.2771162298274</v>
      </c>
      <c r="BM1214" s="45">
        <v>0.611</v>
      </c>
      <c r="BN1214" s="23"/>
      <c r="BO1214" s="23"/>
      <c r="BP1214" s="23"/>
      <c r="BQ1214" s="23"/>
      <c r="BR1214" s="23"/>
      <c r="BS1214" s="45">
        <v>174.2771162298274</v>
      </c>
      <c r="BT1214" s="45">
        <v>0.181</v>
      </c>
      <c r="BU1214" s="23"/>
      <c r="BV1214" s="23"/>
      <c r="BW1214" s="23"/>
      <c r="BX1214" s="23"/>
      <c r="BY1214" s="23"/>
      <c r="BZ1214" s="23"/>
      <c r="CA1214" s="23"/>
    </row>
    <row r="1215" ht="15.75" customHeight="1">
      <c r="A1215" s="45">
        <v>176.7988347394669</v>
      </c>
      <c r="B1215" s="46">
        <v>0.073</v>
      </c>
      <c r="C1215" s="45"/>
      <c r="D1215" s="45"/>
      <c r="E1215" s="45"/>
      <c r="F1215" s="45"/>
      <c r="G1215" s="45"/>
      <c r="H1215" s="45">
        <v>176.7988347394669</v>
      </c>
      <c r="I1215" s="46">
        <v>0.089</v>
      </c>
      <c r="J1215" s="45"/>
      <c r="K1215" s="45"/>
      <c r="L1215" s="45"/>
      <c r="M1215" s="45"/>
      <c r="N1215" s="45"/>
      <c r="O1215" s="45">
        <v>176.7988347394669</v>
      </c>
      <c r="P1215" s="45"/>
      <c r="Q1215" s="45"/>
      <c r="R1215" s="45"/>
      <c r="S1215" s="45"/>
      <c r="T1215" s="45"/>
      <c r="U1215" s="45"/>
      <c r="V1215" s="45">
        <v>176.7988347394669</v>
      </c>
      <c r="W1215" s="45"/>
      <c r="X1215" s="45"/>
      <c r="Y1215" s="45"/>
      <c r="Z1215" s="45"/>
      <c r="AA1215" s="45"/>
      <c r="AB1215" s="45"/>
      <c r="AC1215" s="45">
        <v>176.7988347394669</v>
      </c>
      <c r="AD1215" s="45">
        <v>240.05478106952287</v>
      </c>
      <c r="AE1215" s="45"/>
      <c r="AF1215" s="45"/>
      <c r="AG1215" s="45"/>
      <c r="AH1215" s="45"/>
      <c r="AI1215" s="45"/>
      <c r="AJ1215" s="45">
        <v>176.7988347394669</v>
      </c>
      <c r="AK1215" s="45">
        <v>0.009</v>
      </c>
      <c r="AL1215" s="45"/>
      <c r="AM1215" s="45"/>
      <c r="AN1215" s="45"/>
      <c r="AO1215" s="23"/>
      <c r="AP1215" s="23"/>
      <c r="AQ1215" s="45">
        <v>176.7988347394669</v>
      </c>
      <c r="AR1215" s="45">
        <v>0.014</v>
      </c>
      <c r="AS1215" s="23"/>
      <c r="AT1215" s="23"/>
      <c r="AU1215" s="23"/>
      <c r="AV1215" s="23"/>
      <c r="AW1215" s="23"/>
      <c r="AX1215" s="45">
        <v>176.7988347394669</v>
      </c>
      <c r="AY1215" s="23">
        <v>0.452</v>
      </c>
      <c r="AZ1215" s="23"/>
      <c r="BA1215" s="23"/>
      <c r="BB1215" s="23"/>
      <c r="BC1215" s="23"/>
      <c r="BD1215" s="23"/>
      <c r="BE1215" s="45">
        <v>176.7988347394669</v>
      </c>
      <c r="BF1215" s="45">
        <v>32.0</v>
      </c>
      <c r="BG1215" s="23"/>
      <c r="BH1215" s="23"/>
      <c r="BI1215" s="23"/>
      <c r="BJ1215" s="23"/>
      <c r="BK1215" s="23"/>
      <c r="BL1215" s="45">
        <v>176.7988347394669</v>
      </c>
      <c r="BM1215" s="45">
        <v>0.813</v>
      </c>
      <c r="BN1215" s="23"/>
      <c r="BO1215" s="23"/>
      <c r="BP1215" s="23"/>
      <c r="BQ1215" s="23"/>
      <c r="BR1215" s="23"/>
      <c r="BS1215" s="45">
        <v>176.7988347394669</v>
      </c>
      <c r="BT1215" s="45">
        <v>0.2</v>
      </c>
      <c r="BU1215" s="23"/>
      <c r="BV1215" s="23"/>
      <c r="BW1215" s="23"/>
      <c r="BX1215" s="23"/>
      <c r="BY1215" s="23"/>
      <c r="BZ1215" s="23"/>
      <c r="CA1215" s="23"/>
    </row>
    <row r="1216" ht="15.75" customHeight="1">
      <c r="A1216" s="45">
        <v>177.87978210213768</v>
      </c>
      <c r="B1216" s="46">
        <v>0.073</v>
      </c>
      <c r="C1216" s="45"/>
      <c r="D1216" s="45"/>
      <c r="E1216" s="45"/>
      <c r="F1216" s="45"/>
      <c r="G1216" s="45"/>
      <c r="H1216" s="45">
        <v>177.87978210213768</v>
      </c>
      <c r="I1216" s="46">
        <v>0.087</v>
      </c>
      <c r="J1216" s="45"/>
      <c r="K1216" s="45"/>
      <c r="L1216" s="45"/>
      <c r="M1216" s="45"/>
      <c r="N1216" s="45"/>
      <c r="O1216" s="45">
        <v>177.87978210213768</v>
      </c>
      <c r="P1216" s="45">
        <v>0.0026129299573192434</v>
      </c>
      <c r="Q1216" s="45"/>
      <c r="R1216" s="45"/>
      <c r="S1216" s="45"/>
      <c r="T1216" s="45"/>
      <c r="U1216" s="45"/>
      <c r="V1216" s="45">
        <v>177.87978210213768</v>
      </c>
      <c r="W1216" s="45">
        <v>0.0068595743354349</v>
      </c>
      <c r="X1216" s="45"/>
      <c r="Y1216" s="45"/>
      <c r="Z1216" s="45"/>
      <c r="AA1216" s="45"/>
      <c r="AB1216" s="45"/>
      <c r="AC1216" s="45">
        <v>177.87978210213768</v>
      </c>
      <c r="AD1216" s="45">
        <v>272.63210122846806</v>
      </c>
      <c r="AE1216" s="45"/>
      <c r="AF1216" s="45"/>
      <c r="AG1216" s="45"/>
      <c r="AH1216" s="45"/>
      <c r="AI1216" s="45"/>
      <c r="AJ1216" s="45">
        <v>177.87978210213768</v>
      </c>
      <c r="AK1216" s="45">
        <v>0.01</v>
      </c>
      <c r="AL1216" s="45"/>
      <c r="AM1216" s="45"/>
      <c r="AN1216" s="45"/>
      <c r="AO1216" s="23"/>
      <c r="AP1216" s="23"/>
      <c r="AQ1216" s="45">
        <v>177.87978210213768</v>
      </c>
      <c r="AR1216" s="45">
        <v>0.013</v>
      </c>
      <c r="AS1216" s="23"/>
      <c r="AT1216" s="23"/>
      <c r="AU1216" s="23"/>
      <c r="AV1216" s="23"/>
      <c r="AW1216" s="23"/>
      <c r="AX1216" s="45">
        <v>177.87978210213768</v>
      </c>
      <c r="AY1216" s="23">
        <v>0.416</v>
      </c>
      <c r="AZ1216" s="23"/>
      <c r="BA1216" s="23"/>
      <c r="BB1216" s="23"/>
      <c r="BC1216" s="23"/>
      <c r="BD1216" s="23"/>
      <c r="BE1216" s="45">
        <v>177.87978210213768</v>
      </c>
      <c r="BF1216" s="45">
        <v>32.0</v>
      </c>
      <c r="BG1216" s="23"/>
      <c r="BH1216" s="23"/>
      <c r="BI1216" s="23"/>
      <c r="BJ1216" s="23"/>
      <c r="BK1216" s="23"/>
      <c r="BL1216" s="45">
        <v>177.87978210213768</v>
      </c>
      <c r="BM1216" s="45">
        <v>1.083</v>
      </c>
      <c r="BN1216" s="23"/>
      <c r="BO1216" s="23"/>
      <c r="BP1216" s="23"/>
      <c r="BQ1216" s="23"/>
      <c r="BR1216" s="23"/>
      <c r="BS1216" s="45">
        <v>177.87978210213768</v>
      </c>
      <c r="BT1216" s="45">
        <v>0.271</v>
      </c>
      <c r="BU1216" s="23"/>
      <c r="BV1216" s="23"/>
      <c r="BW1216" s="23"/>
      <c r="BX1216" s="23"/>
      <c r="BY1216" s="23"/>
      <c r="BZ1216" s="23"/>
      <c r="CA1216" s="23"/>
    </row>
    <row r="1217" ht="15.75" customHeight="1">
      <c r="A1217" s="45">
        <v>181.5282436651612</v>
      </c>
      <c r="B1217" s="46">
        <v>0.069</v>
      </c>
      <c r="C1217" s="45"/>
      <c r="D1217" s="45"/>
      <c r="E1217" s="45"/>
      <c r="F1217" s="45"/>
      <c r="G1217" s="45"/>
      <c r="H1217" s="45">
        <v>181.5282436651612</v>
      </c>
      <c r="I1217" s="46">
        <v>0.089</v>
      </c>
      <c r="J1217" s="45"/>
      <c r="K1217" s="45"/>
      <c r="L1217" s="45"/>
      <c r="M1217" s="45"/>
      <c r="N1217" s="45"/>
      <c r="O1217" s="45">
        <v>181.5282436651612</v>
      </c>
      <c r="P1217" s="45"/>
      <c r="Q1217" s="45"/>
      <c r="R1217" s="45"/>
      <c r="S1217" s="45"/>
      <c r="T1217" s="45"/>
      <c r="U1217" s="45"/>
      <c r="V1217" s="45">
        <v>181.5282436651612</v>
      </c>
      <c r="W1217" s="45"/>
      <c r="X1217" s="45"/>
      <c r="Y1217" s="45"/>
      <c r="Z1217" s="45"/>
      <c r="AA1217" s="45"/>
      <c r="AB1217" s="45"/>
      <c r="AC1217" s="45">
        <v>181.5282436651612</v>
      </c>
      <c r="AD1217" s="45">
        <v>283.88390288148787</v>
      </c>
      <c r="AE1217" s="45"/>
      <c r="AF1217" s="45"/>
      <c r="AG1217" s="45"/>
      <c r="AH1217" s="45"/>
      <c r="AI1217" s="45"/>
      <c r="AJ1217" s="45">
        <v>181.5282436651612</v>
      </c>
      <c r="AK1217" s="45">
        <v>0.01</v>
      </c>
      <c r="AL1217" s="45"/>
      <c r="AM1217" s="45"/>
      <c r="AN1217" s="45"/>
      <c r="AO1217" s="23"/>
      <c r="AP1217" s="23"/>
      <c r="AQ1217" s="45">
        <v>181.5282436651612</v>
      </c>
      <c r="AR1217" s="45">
        <v>0.012</v>
      </c>
      <c r="AS1217" s="23"/>
      <c r="AT1217" s="23"/>
      <c r="AU1217" s="23"/>
      <c r="AV1217" s="23"/>
      <c r="AW1217" s="23"/>
      <c r="AX1217" s="45">
        <v>181.5282436651612</v>
      </c>
      <c r="AY1217" s="23">
        <v>0.358</v>
      </c>
      <c r="AZ1217" s="23"/>
      <c r="BA1217" s="23"/>
      <c r="BB1217" s="23"/>
      <c r="BC1217" s="23"/>
      <c r="BD1217" s="23"/>
      <c r="BE1217" s="45">
        <v>181.5282436651612</v>
      </c>
      <c r="BF1217" s="45">
        <v>32.0</v>
      </c>
      <c r="BG1217" s="23"/>
      <c r="BH1217" s="23"/>
      <c r="BI1217" s="23"/>
      <c r="BJ1217" s="23"/>
      <c r="BK1217" s="23"/>
      <c r="BL1217" s="45">
        <v>181.5282436651612</v>
      </c>
      <c r="BM1217" s="45">
        <v>1.309</v>
      </c>
      <c r="BN1217" s="23"/>
      <c r="BO1217" s="23"/>
      <c r="BP1217" s="23"/>
      <c r="BQ1217" s="23"/>
      <c r="BR1217" s="23"/>
      <c r="BS1217" s="45">
        <v>181.5282436651612</v>
      </c>
      <c r="BT1217" s="45">
        <v>0.336</v>
      </c>
      <c r="BU1217" s="23"/>
      <c r="BV1217" s="23"/>
      <c r="BW1217" s="23"/>
      <c r="BX1217" s="23"/>
      <c r="BY1217" s="23"/>
      <c r="BZ1217" s="23"/>
      <c r="CA1217" s="23"/>
    </row>
    <row r="1218" ht="15.75" customHeight="1">
      <c r="A1218" s="45">
        <v>183.04056063073762</v>
      </c>
      <c r="B1218" s="46">
        <v>0.068</v>
      </c>
      <c r="C1218" s="45"/>
      <c r="D1218" s="45"/>
      <c r="E1218" s="45"/>
      <c r="F1218" s="45"/>
      <c r="G1218" s="45"/>
      <c r="H1218" s="45">
        <v>183.04056063073762</v>
      </c>
      <c r="I1218" s="46">
        <v>0.1</v>
      </c>
      <c r="J1218" s="45"/>
      <c r="K1218" s="45"/>
      <c r="L1218" s="45"/>
      <c r="M1218" s="45"/>
      <c r="N1218" s="45"/>
      <c r="O1218" s="45">
        <v>183.04056063073762</v>
      </c>
      <c r="P1218" s="45">
        <v>0.0024942072543686997</v>
      </c>
      <c r="Q1218" s="45"/>
      <c r="R1218" s="45"/>
      <c r="S1218" s="45"/>
      <c r="T1218" s="45"/>
      <c r="U1218" s="45"/>
      <c r="V1218" s="45">
        <v>183.04056063073762</v>
      </c>
      <c r="W1218" s="45">
        <v>0.005809895975488221</v>
      </c>
      <c r="X1218" s="45"/>
      <c r="Y1218" s="45"/>
      <c r="Z1218" s="45"/>
      <c r="AA1218" s="45"/>
      <c r="AB1218" s="45"/>
      <c r="AC1218" s="45">
        <v>183.04056063073762</v>
      </c>
      <c r="AD1218" s="45">
        <v>347.27778659392965</v>
      </c>
      <c r="AE1218" s="45"/>
      <c r="AF1218" s="45"/>
      <c r="AG1218" s="45"/>
      <c r="AH1218" s="45"/>
      <c r="AI1218" s="45"/>
      <c r="AJ1218" s="45">
        <v>183.04056063073762</v>
      </c>
      <c r="AK1218" s="45">
        <v>0.01</v>
      </c>
      <c r="AL1218" s="45"/>
      <c r="AM1218" s="45"/>
      <c r="AN1218" s="45"/>
      <c r="AO1218" s="23"/>
      <c r="AP1218" s="23"/>
      <c r="AQ1218" s="45">
        <v>183.04056063073762</v>
      </c>
      <c r="AR1218" s="45">
        <v>0.012</v>
      </c>
      <c r="AS1218" s="23"/>
      <c r="AT1218" s="23"/>
      <c r="AU1218" s="23"/>
      <c r="AV1218" s="23"/>
      <c r="AW1218" s="23"/>
      <c r="AX1218" s="45">
        <v>183.04056063073762</v>
      </c>
      <c r="AY1218" s="23">
        <v>0.339</v>
      </c>
      <c r="AZ1218" s="23"/>
      <c r="BA1218" s="23"/>
      <c r="BB1218" s="23"/>
      <c r="BC1218" s="23"/>
      <c r="BD1218" s="23"/>
      <c r="BE1218" s="45">
        <v>183.04056063073762</v>
      </c>
      <c r="BF1218" s="45">
        <v>49.0</v>
      </c>
      <c r="BG1218" s="23"/>
      <c r="BH1218" s="23"/>
      <c r="BI1218" s="23"/>
      <c r="BJ1218" s="23"/>
      <c r="BK1218" s="23"/>
      <c r="BL1218" s="45">
        <v>183.04056063073762</v>
      </c>
      <c r="BM1218" s="45">
        <v>1.39</v>
      </c>
      <c r="BN1218" s="23"/>
      <c r="BO1218" s="23"/>
      <c r="BP1218" s="23"/>
      <c r="BQ1218" s="23"/>
      <c r="BR1218" s="23"/>
      <c r="BS1218" s="45">
        <v>183.04056063073762</v>
      </c>
      <c r="BT1218" s="45">
        <v>0.397</v>
      </c>
      <c r="BU1218" s="23"/>
      <c r="BV1218" s="23"/>
      <c r="BW1218" s="23"/>
      <c r="BX1218" s="23"/>
      <c r="BY1218" s="23"/>
      <c r="BZ1218" s="23"/>
      <c r="CA1218" s="23"/>
    </row>
    <row r="1219" ht="15.75" customHeight="1">
      <c r="A1219" s="45">
        <v>184.75749011712495</v>
      </c>
      <c r="B1219" s="46">
        <v>0.07</v>
      </c>
      <c r="C1219" s="45"/>
      <c r="D1219" s="45"/>
      <c r="E1219" s="45"/>
      <c r="F1219" s="45"/>
      <c r="G1219" s="45"/>
      <c r="H1219" s="45">
        <v>184.75749011712495</v>
      </c>
      <c r="I1219" s="46">
        <v>0.109</v>
      </c>
      <c r="J1219" s="45"/>
      <c r="K1219" s="45"/>
      <c r="L1219" s="45"/>
      <c r="M1219" s="45"/>
      <c r="N1219" s="45"/>
      <c r="O1219" s="45">
        <v>184.75749011712495</v>
      </c>
      <c r="P1219" s="45">
        <v>0.002605836326505556</v>
      </c>
      <c r="Q1219" s="45"/>
      <c r="R1219" s="45"/>
      <c r="S1219" s="45"/>
      <c r="T1219" s="45"/>
      <c r="U1219" s="45"/>
      <c r="V1219" s="45">
        <v>184.75749011712495</v>
      </c>
      <c r="W1219" s="45">
        <v>0.006354807203171547</v>
      </c>
      <c r="X1219" s="45"/>
      <c r="Y1219" s="45"/>
      <c r="Z1219" s="45"/>
      <c r="AA1219" s="45"/>
      <c r="AB1219" s="45"/>
      <c r="AC1219" s="45">
        <v>184.75749011712495</v>
      </c>
      <c r="AD1219" s="45">
        <v>262.6119912530729</v>
      </c>
      <c r="AE1219" s="45"/>
      <c r="AF1219" s="45"/>
      <c r="AG1219" s="45"/>
      <c r="AH1219" s="45"/>
      <c r="AI1219" s="45"/>
      <c r="AJ1219" s="45">
        <v>184.75749011712495</v>
      </c>
      <c r="AK1219" s="45">
        <v>0.011</v>
      </c>
      <c r="AL1219" s="45"/>
      <c r="AM1219" s="45"/>
      <c r="AN1219" s="45"/>
      <c r="AO1219" s="23"/>
      <c r="AP1219" s="23"/>
      <c r="AQ1219" s="45">
        <v>184.75749011712495</v>
      </c>
      <c r="AR1219" s="45">
        <v>0.012</v>
      </c>
      <c r="AS1219" s="23"/>
      <c r="AT1219" s="23"/>
      <c r="AU1219" s="23"/>
      <c r="AV1219" s="23"/>
      <c r="AW1219" s="23"/>
      <c r="AX1219" s="45">
        <v>184.75749011712495</v>
      </c>
      <c r="AY1219" s="23">
        <v>0.304</v>
      </c>
      <c r="AZ1219" s="23"/>
      <c r="BA1219" s="23"/>
      <c r="BB1219" s="23"/>
      <c r="BC1219" s="23"/>
      <c r="BD1219" s="23"/>
      <c r="BE1219" s="45">
        <v>184.75749011712495</v>
      </c>
      <c r="BF1219" s="45">
        <v>18.0</v>
      </c>
      <c r="BG1219" s="23"/>
      <c r="BH1219" s="23"/>
      <c r="BI1219" s="23"/>
      <c r="BJ1219" s="23"/>
      <c r="BK1219" s="23"/>
      <c r="BL1219" s="45">
        <v>184.75749011712495</v>
      </c>
      <c r="BM1219" s="45">
        <v>1.404</v>
      </c>
      <c r="BN1219" s="23"/>
      <c r="BO1219" s="23"/>
      <c r="BP1219" s="23"/>
      <c r="BQ1219" s="23"/>
      <c r="BR1219" s="23"/>
      <c r="BS1219" s="45">
        <v>184.75749011712495</v>
      </c>
      <c r="BT1219" s="45">
        <v>0.45</v>
      </c>
      <c r="BU1219" s="23"/>
      <c r="BV1219" s="23"/>
      <c r="BW1219" s="23"/>
      <c r="BX1219" s="23"/>
      <c r="BY1219" s="23"/>
      <c r="BZ1219" s="23"/>
      <c r="CA1219" s="23"/>
    </row>
    <row r="1220" ht="15.75" customHeight="1">
      <c r="A1220" s="45">
        <v>186.62299024054713</v>
      </c>
      <c r="B1220" s="46">
        <v>0.072</v>
      </c>
      <c r="C1220" s="45"/>
      <c r="D1220" s="45"/>
      <c r="E1220" s="45"/>
      <c r="F1220" s="45"/>
      <c r="G1220" s="45"/>
      <c r="H1220" s="45">
        <v>186.62299024054713</v>
      </c>
      <c r="I1220" s="46">
        <v>0.113</v>
      </c>
      <c r="J1220" s="45"/>
      <c r="K1220" s="45"/>
      <c r="L1220" s="45"/>
      <c r="M1220" s="45"/>
      <c r="N1220" s="45"/>
      <c r="O1220" s="45">
        <v>186.62299024054713</v>
      </c>
      <c r="P1220" s="45">
        <v>0.0027663749751710444</v>
      </c>
      <c r="Q1220" s="45"/>
      <c r="R1220" s="45"/>
      <c r="S1220" s="45"/>
      <c r="T1220" s="45"/>
      <c r="U1220" s="45"/>
      <c r="V1220" s="45">
        <v>186.62299024054713</v>
      </c>
      <c r="W1220" s="45">
        <v>0.006617854753888089</v>
      </c>
      <c r="X1220" s="45"/>
      <c r="Y1220" s="45"/>
      <c r="Z1220" s="45"/>
      <c r="AA1220" s="45"/>
      <c r="AB1220" s="45"/>
      <c r="AC1220" s="45">
        <v>186.62299024054713</v>
      </c>
      <c r="AD1220" s="45">
        <v>186.8678926480465</v>
      </c>
      <c r="AE1220" s="45"/>
      <c r="AF1220" s="45"/>
      <c r="AG1220" s="45"/>
      <c r="AH1220" s="45"/>
      <c r="AI1220" s="45"/>
      <c r="AJ1220" s="45">
        <v>186.62299024054713</v>
      </c>
      <c r="AK1220" s="45">
        <v>0.01</v>
      </c>
      <c r="AL1220" s="45"/>
      <c r="AM1220" s="45"/>
      <c r="AN1220" s="45"/>
      <c r="AO1220" s="23"/>
      <c r="AP1220" s="23"/>
      <c r="AQ1220" s="45">
        <v>186.62299024054713</v>
      </c>
      <c r="AR1220" s="45">
        <v>0.011</v>
      </c>
      <c r="AS1220" s="23"/>
      <c r="AT1220" s="23"/>
      <c r="AU1220" s="23"/>
      <c r="AV1220" s="23"/>
      <c r="AW1220" s="23"/>
      <c r="AX1220" s="45">
        <v>186.62299024054713</v>
      </c>
      <c r="AY1220" s="23">
        <v>0.28</v>
      </c>
      <c r="AZ1220" s="23"/>
      <c r="BA1220" s="23"/>
      <c r="BB1220" s="23"/>
      <c r="BC1220" s="23"/>
      <c r="BD1220" s="23"/>
      <c r="BE1220" s="45">
        <v>186.62299024054713</v>
      </c>
      <c r="BF1220" s="45">
        <v>18.0</v>
      </c>
      <c r="BG1220" s="23"/>
      <c r="BH1220" s="23"/>
      <c r="BI1220" s="23"/>
      <c r="BJ1220" s="23"/>
      <c r="BK1220" s="23"/>
      <c r="BL1220" s="45">
        <v>186.62299024054713</v>
      </c>
      <c r="BM1220" s="45">
        <v>1.38</v>
      </c>
      <c r="BN1220" s="23"/>
      <c r="BO1220" s="23"/>
      <c r="BP1220" s="23"/>
      <c r="BQ1220" s="23"/>
      <c r="BR1220" s="23"/>
      <c r="BS1220" s="45">
        <v>186.62299024054713</v>
      </c>
      <c r="BT1220" s="45">
        <v>0.462</v>
      </c>
      <c r="BU1220" s="23"/>
      <c r="BV1220" s="23"/>
      <c r="BW1220" s="23"/>
      <c r="BX1220" s="23"/>
      <c r="BY1220" s="23"/>
      <c r="BZ1220" s="23"/>
      <c r="CA1220" s="23"/>
    </row>
    <row r="1221" ht="15.75" customHeight="1">
      <c r="A1221" s="45">
        <v>188.48617154813994</v>
      </c>
      <c r="B1221" s="46">
        <v>0.076</v>
      </c>
      <c r="C1221" s="45"/>
      <c r="D1221" s="45"/>
      <c r="E1221" s="45"/>
      <c r="F1221" s="45"/>
      <c r="G1221" s="45"/>
      <c r="H1221" s="45">
        <v>188.48617154813994</v>
      </c>
      <c r="I1221" s="46">
        <v>0.111</v>
      </c>
      <c r="J1221" s="45"/>
      <c r="K1221" s="45"/>
      <c r="L1221" s="45"/>
      <c r="M1221" s="45"/>
      <c r="N1221" s="45"/>
      <c r="O1221" s="45">
        <v>188.48617154813994</v>
      </c>
      <c r="P1221" s="45"/>
      <c r="Q1221" s="45"/>
      <c r="R1221" s="45"/>
      <c r="S1221" s="45"/>
      <c r="T1221" s="45"/>
      <c r="U1221" s="45"/>
      <c r="V1221" s="45">
        <v>188.48617154813994</v>
      </c>
      <c r="W1221" s="45"/>
      <c r="X1221" s="45"/>
      <c r="Y1221" s="45"/>
      <c r="Z1221" s="45"/>
      <c r="AA1221" s="45"/>
      <c r="AB1221" s="45"/>
      <c r="AC1221" s="45">
        <v>188.48617154813994</v>
      </c>
      <c r="AD1221" s="45">
        <v>203.85589755928152</v>
      </c>
      <c r="AE1221" s="45"/>
      <c r="AF1221" s="45"/>
      <c r="AG1221" s="45"/>
      <c r="AH1221" s="45"/>
      <c r="AI1221" s="45"/>
      <c r="AJ1221" s="45">
        <v>188.48617154813994</v>
      </c>
      <c r="AK1221" s="45">
        <v>0.01</v>
      </c>
      <c r="AL1221" s="45"/>
      <c r="AM1221" s="45"/>
      <c r="AN1221" s="45"/>
      <c r="AO1221" s="23"/>
      <c r="AP1221" s="23"/>
      <c r="AQ1221" s="45">
        <v>188.48617154813994</v>
      </c>
      <c r="AR1221" s="45">
        <v>0.011</v>
      </c>
      <c r="AS1221" s="23"/>
      <c r="AT1221" s="23"/>
      <c r="AU1221" s="23"/>
      <c r="AV1221" s="23"/>
      <c r="AW1221" s="23"/>
      <c r="AX1221" s="45">
        <v>188.48617154813994</v>
      </c>
      <c r="AY1221" s="23">
        <v>0.272</v>
      </c>
      <c r="AZ1221" s="23"/>
      <c r="BA1221" s="23"/>
      <c r="BB1221" s="23"/>
      <c r="BC1221" s="23"/>
      <c r="BD1221" s="23"/>
      <c r="BE1221" s="45">
        <v>188.48617154813994</v>
      </c>
      <c r="BF1221" s="45">
        <v>18.0</v>
      </c>
      <c r="BG1221" s="23"/>
      <c r="BH1221" s="23"/>
      <c r="BI1221" s="23"/>
      <c r="BJ1221" s="23"/>
      <c r="BK1221" s="23"/>
      <c r="BL1221" s="45">
        <v>188.48617154813994</v>
      </c>
      <c r="BM1221" s="45">
        <v>1.428</v>
      </c>
      <c r="BN1221" s="23"/>
      <c r="BO1221" s="23"/>
      <c r="BP1221" s="23"/>
      <c r="BQ1221" s="23"/>
      <c r="BR1221" s="23"/>
      <c r="BS1221" s="45">
        <v>188.48617154813994</v>
      </c>
      <c r="BT1221" s="45">
        <v>0.48</v>
      </c>
      <c r="BU1221" s="23"/>
      <c r="BV1221" s="23"/>
      <c r="BW1221" s="23"/>
      <c r="BX1221" s="23"/>
      <c r="BY1221" s="23"/>
      <c r="BZ1221" s="23"/>
      <c r="CA1221" s="23"/>
    </row>
    <row r="1222" ht="15.75" customHeight="1">
      <c r="A1222" s="45">
        <v>191.15482909127542</v>
      </c>
      <c r="B1222" s="46">
        <v>0.073</v>
      </c>
      <c r="C1222" s="45"/>
      <c r="D1222" s="45"/>
      <c r="E1222" s="45"/>
      <c r="F1222" s="45"/>
      <c r="G1222" s="45"/>
      <c r="H1222" s="45">
        <v>191.15482909127542</v>
      </c>
      <c r="I1222" s="46">
        <v>0.106</v>
      </c>
      <c r="J1222" s="45"/>
      <c r="K1222" s="45"/>
      <c r="L1222" s="45"/>
      <c r="M1222" s="45"/>
      <c r="N1222" s="45"/>
      <c r="O1222" s="45">
        <v>191.15482909127542</v>
      </c>
      <c r="P1222" s="45">
        <v>0.002577783836817646</v>
      </c>
      <c r="Q1222" s="45"/>
      <c r="R1222" s="45"/>
      <c r="S1222" s="45"/>
      <c r="T1222" s="45"/>
      <c r="U1222" s="45"/>
      <c r="V1222" s="45">
        <v>191.15482909127542</v>
      </c>
      <c r="W1222" s="45">
        <v>0.006404012763403983</v>
      </c>
      <c r="X1222" s="45"/>
      <c r="Y1222" s="45"/>
      <c r="Z1222" s="45"/>
      <c r="AA1222" s="45"/>
      <c r="AB1222" s="45"/>
      <c r="AC1222" s="45">
        <v>191.15482909127542</v>
      </c>
      <c r="AD1222" s="45">
        <v>201.8919534490537</v>
      </c>
      <c r="AE1222" s="45"/>
      <c r="AF1222" s="45"/>
      <c r="AG1222" s="45"/>
      <c r="AH1222" s="45"/>
      <c r="AI1222" s="45"/>
      <c r="AJ1222" s="45">
        <v>191.15482909127542</v>
      </c>
      <c r="AK1222" s="45">
        <v>0.01</v>
      </c>
      <c r="AL1222" s="45"/>
      <c r="AM1222" s="45"/>
      <c r="AN1222" s="45"/>
      <c r="AO1222" s="23"/>
      <c r="AP1222" s="23"/>
      <c r="AQ1222" s="45">
        <v>191.15482909127542</v>
      </c>
      <c r="AR1222" s="45">
        <v>0.011</v>
      </c>
      <c r="AS1222" s="23"/>
      <c r="AT1222" s="23"/>
      <c r="AU1222" s="23"/>
      <c r="AV1222" s="23"/>
      <c r="AW1222" s="23"/>
      <c r="AX1222" s="45">
        <v>191.15482909127542</v>
      </c>
      <c r="AY1222" s="23">
        <v>0.277</v>
      </c>
      <c r="AZ1222" s="23"/>
      <c r="BA1222" s="23"/>
      <c r="BB1222" s="23"/>
      <c r="BC1222" s="23"/>
      <c r="BD1222" s="23"/>
      <c r="BE1222" s="45">
        <v>191.15482909127542</v>
      </c>
      <c r="BF1222" s="45">
        <v>18.0</v>
      </c>
      <c r="BG1222" s="23"/>
      <c r="BH1222" s="23"/>
      <c r="BI1222" s="23"/>
      <c r="BJ1222" s="23"/>
      <c r="BK1222" s="23"/>
      <c r="BL1222" s="45">
        <v>191.15482909127542</v>
      </c>
      <c r="BM1222" s="45">
        <v>1.481</v>
      </c>
      <c r="BN1222" s="23"/>
      <c r="BO1222" s="23"/>
      <c r="BP1222" s="23"/>
      <c r="BQ1222" s="23"/>
      <c r="BR1222" s="23"/>
      <c r="BS1222" s="45">
        <v>191.15482909127542</v>
      </c>
      <c r="BT1222" s="45">
        <v>0.519</v>
      </c>
      <c r="BU1222" s="23"/>
      <c r="BV1222" s="23"/>
      <c r="BW1222" s="23"/>
      <c r="BX1222" s="23"/>
      <c r="BY1222" s="23"/>
      <c r="BZ1222" s="23"/>
      <c r="CA1222" s="23"/>
    </row>
    <row r="1223" ht="15.75" customHeight="1">
      <c r="A1223" s="45">
        <v>171.17142699076592</v>
      </c>
      <c r="B1223" s="46">
        <v>0.074</v>
      </c>
      <c r="C1223" s="45"/>
      <c r="D1223" s="45"/>
      <c r="E1223" s="45"/>
      <c r="F1223" s="45"/>
      <c r="G1223" s="45"/>
      <c r="H1223" s="45">
        <v>171.17142699076592</v>
      </c>
      <c r="I1223" s="46">
        <v>0.097</v>
      </c>
      <c r="J1223" s="45"/>
      <c r="K1223" s="45"/>
      <c r="L1223" s="45"/>
      <c r="M1223" s="45"/>
      <c r="N1223" s="45"/>
      <c r="O1223" s="45">
        <v>171.17142699076592</v>
      </c>
      <c r="P1223" s="45"/>
      <c r="Q1223" s="45"/>
      <c r="R1223" s="45"/>
      <c r="S1223" s="45"/>
      <c r="T1223" s="45"/>
      <c r="U1223" s="45"/>
      <c r="V1223" s="45">
        <v>171.17142699076592</v>
      </c>
      <c r="W1223" s="45"/>
      <c r="X1223" s="45"/>
      <c r="Y1223" s="45"/>
      <c r="Z1223" s="45"/>
      <c r="AA1223" s="45"/>
      <c r="AB1223" s="45"/>
      <c r="AC1223" s="45">
        <v>171.17142699076592</v>
      </c>
      <c r="AD1223" s="45">
        <v>93.51088324701121</v>
      </c>
      <c r="AE1223" s="45"/>
      <c r="AF1223" s="45"/>
      <c r="AG1223" s="45"/>
      <c r="AH1223" s="45"/>
      <c r="AI1223" s="45"/>
      <c r="AJ1223" s="45">
        <v>171.17142699076592</v>
      </c>
      <c r="AK1223" s="45">
        <v>0.009</v>
      </c>
      <c r="AL1223" s="45"/>
      <c r="AM1223" s="45"/>
      <c r="AN1223" s="45"/>
      <c r="AO1223" s="23"/>
      <c r="AP1223" s="23"/>
      <c r="AQ1223" s="45">
        <v>171.17142699076592</v>
      </c>
      <c r="AR1223" s="45">
        <v>0.018</v>
      </c>
      <c r="AS1223" s="23"/>
      <c r="AT1223" s="23"/>
      <c r="AU1223" s="23"/>
      <c r="AV1223" s="23"/>
      <c r="AW1223" s="23"/>
      <c r="AX1223" s="45">
        <v>171.17142699076592</v>
      </c>
      <c r="AY1223" s="23"/>
      <c r="AZ1223" s="23"/>
      <c r="BA1223" s="23"/>
      <c r="BB1223" s="23"/>
      <c r="BC1223" s="23"/>
      <c r="BD1223" s="23"/>
      <c r="BE1223" s="45">
        <v>171.17142699076592</v>
      </c>
      <c r="BF1223" s="45"/>
      <c r="BG1223" s="23"/>
      <c r="BH1223" s="23"/>
      <c r="BI1223" s="23"/>
      <c r="BJ1223" s="23"/>
      <c r="BK1223" s="23"/>
      <c r="BL1223" s="45">
        <v>171.17142699076592</v>
      </c>
      <c r="BM1223" s="45">
        <v>0.092</v>
      </c>
      <c r="BN1223" s="23"/>
      <c r="BO1223" s="23"/>
      <c r="BP1223" s="23"/>
      <c r="BQ1223" s="23"/>
      <c r="BR1223" s="23"/>
      <c r="BS1223" s="45">
        <v>171.17142699076592</v>
      </c>
      <c r="BT1223" s="45">
        <v>0.054</v>
      </c>
      <c r="BU1223" s="23"/>
      <c r="BV1223" s="23"/>
      <c r="BW1223" s="23"/>
      <c r="BX1223" s="23"/>
      <c r="BY1223" s="23"/>
      <c r="BZ1223" s="23"/>
      <c r="CA1223" s="23"/>
    </row>
    <row r="1224" ht="15.75" customHeight="1">
      <c r="A1224" s="45">
        <v>704.2001034794397</v>
      </c>
      <c r="B1224" s="46">
        <v>0.078</v>
      </c>
      <c r="C1224" s="45"/>
      <c r="D1224" s="45"/>
      <c r="E1224" s="45"/>
      <c r="F1224" s="45"/>
      <c r="G1224" s="45"/>
      <c r="H1224" s="45">
        <v>704.2001034794397</v>
      </c>
      <c r="I1224" s="46">
        <v>0.121</v>
      </c>
      <c r="J1224" s="45"/>
      <c r="K1224" s="45"/>
      <c r="L1224" s="45"/>
      <c r="M1224" s="45"/>
      <c r="N1224" s="45"/>
      <c r="O1224" s="45">
        <v>704.2001034794397</v>
      </c>
      <c r="P1224" s="45"/>
      <c r="Q1224" s="45"/>
      <c r="R1224" s="45"/>
      <c r="S1224" s="45"/>
      <c r="T1224" s="45"/>
      <c r="U1224" s="45"/>
      <c r="V1224" s="45">
        <v>704.2001034794397</v>
      </c>
      <c r="W1224" s="45"/>
      <c r="X1224" s="45"/>
      <c r="Y1224" s="45"/>
      <c r="Z1224" s="45"/>
      <c r="AA1224" s="45"/>
      <c r="AB1224" s="45"/>
      <c r="AC1224" s="45">
        <v>704.2001034794397</v>
      </c>
      <c r="AD1224" s="45">
        <v>143.24446452779034</v>
      </c>
      <c r="AE1224" s="45"/>
      <c r="AF1224" s="45"/>
      <c r="AG1224" s="45"/>
      <c r="AH1224" s="45"/>
      <c r="AI1224" s="45"/>
      <c r="AJ1224" s="45">
        <v>704.2001034794397</v>
      </c>
      <c r="AK1224" s="45">
        <v>0.01</v>
      </c>
      <c r="AL1224" s="45"/>
      <c r="AM1224" s="45"/>
      <c r="AN1224" s="45"/>
      <c r="AO1224" s="23"/>
      <c r="AP1224" s="23"/>
      <c r="AQ1224" s="45">
        <v>704.2001034794397</v>
      </c>
      <c r="AR1224" s="45">
        <v>0.007</v>
      </c>
      <c r="AS1224" s="23"/>
      <c r="AT1224" s="23"/>
      <c r="AU1224" s="23"/>
      <c r="AV1224" s="23"/>
      <c r="AW1224" s="23"/>
      <c r="AX1224" s="45">
        <v>704.2001034794397</v>
      </c>
      <c r="AY1224" s="23"/>
      <c r="AZ1224" s="23"/>
      <c r="BA1224" s="23"/>
      <c r="BB1224" s="23"/>
      <c r="BC1224" s="23"/>
      <c r="BD1224" s="23"/>
      <c r="BE1224" s="45">
        <v>704.2001034794397</v>
      </c>
      <c r="BF1224" s="45"/>
      <c r="BG1224" s="23"/>
      <c r="BH1224" s="23"/>
      <c r="BI1224" s="23"/>
      <c r="BJ1224" s="23"/>
      <c r="BK1224" s="23"/>
      <c r="BL1224" s="45">
        <v>704.2001034794397</v>
      </c>
      <c r="BM1224" s="45">
        <v>0.231</v>
      </c>
      <c r="BN1224" s="23"/>
      <c r="BO1224" s="23"/>
      <c r="BP1224" s="23"/>
      <c r="BQ1224" s="23"/>
      <c r="BR1224" s="23"/>
      <c r="BS1224" s="45">
        <v>704.2001034794397</v>
      </c>
      <c r="BT1224" s="45">
        <v>0.066</v>
      </c>
      <c r="BU1224" s="23"/>
      <c r="BV1224" s="23"/>
      <c r="BW1224" s="23"/>
      <c r="BX1224" s="23"/>
      <c r="BY1224" s="23"/>
      <c r="BZ1224" s="23"/>
      <c r="CA1224" s="23"/>
    </row>
    <row r="1225" ht="15.75" customHeight="1">
      <c r="A1225" s="45">
        <v>702.5900900900901</v>
      </c>
      <c r="B1225" s="46">
        <v>0.072</v>
      </c>
      <c r="C1225" s="45"/>
      <c r="D1225" s="45"/>
      <c r="E1225" s="45"/>
      <c r="F1225" s="45"/>
      <c r="G1225" s="45"/>
      <c r="H1225" s="45">
        <v>702.5900900900901</v>
      </c>
      <c r="I1225" s="46">
        <v>0.095</v>
      </c>
      <c r="J1225" s="45"/>
      <c r="K1225" s="45"/>
      <c r="L1225" s="45"/>
      <c r="M1225" s="45"/>
      <c r="N1225" s="45"/>
      <c r="O1225" s="45">
        <v>702.5900900900901</v>
      </c>
      <c r="P1225" s="45">
        <v>0.0019006756756756757</v>
      </c>
      <c r="Q1225" s="45"/>
      <c r="R1225" s="45"/>
      <c r="S1225" s="45"/>
      <c r="T1225" s="45"/>
      <c r="U1225" s="45"/>
      <c r="V1225" s="45">
        <v>702.5900900900901</v>
      </c>
      <c r="W1225" s="45"/>
      <c r="X1225" s="45"/>
      <c r="Y1225" s="45"/>
      <c r="Z1225" s="45"/>
      <c r="AA1225" s="45"/>
      <c r="AB1225" s="45"/>
      <c r="AC1225" s="45">
        <v>702.5900900900901</v>
      </c>
      <c r="AD1225" s="45">
        <v>152.47747747747746</v>
      </c>
      <c r="AE1225" s="45"/>
      <c r="AF1225" s="45"/>
      <c r="AG1225" s="45"/>
      <c r="AH1225" s="45"/>
      <c r="AI1225" s="45"/>
      <c r="AJ1225" s="45">
        <v>702.5900900900901</v>
      </c>
      <c r="AK1225" s="45">
        <v>0.009</v>
      </c>
      <c r="AL1225" s="45"/>
      <c r="AM1225" s="45"/>
      <c r="AN1225" s="45"/>
      <c r="AO1225" s="23"/>
      <c r="AP1225" s="23"/>
      <c r="AQ1225" s="45">
        <v>702.5900900900901</v>
      </c>
      <c r="AR1225" s="45">
        <v>0.007</v>
      </c>
      <c r="AS1225" s="23"/>
      <c r="AT1225" s="23"/>
      <c r="AU1225" s="23"/>
      <c r="AV1225" s="23"/>
      <c r="AW1225" s="23"/>
      <c r="AX1225" s="45">
        <v>702.5900900900901</v>
      </c>
      <c r="AY1225" s="23"/>
      <c r="AZ1225" s="23"/>
      <c r="BA1225" s="23"/>
      <c r="BB1225" s="23"/>
      <c r="BC1225" s="23"/>
      <c r="BD1225" s="23"/>
      <c r="BE1225" s="45">
        <v>702.5900900900901</v>
      </c>
      <c r="BF1225" s="45"/>
      <c r="BG1225" s="23"/>
      <c r="BH1225" s="23"/>
      <c r="BI1225" s="23"/>
      <c r="BJ1225" s="23"/>
      <c r="BK1225" s="23"/>
      <c r="BL1225" s="45">
        <v>702.5900900900901</v>
      </c>
      <c r="BM1225" s="45">
        <v>0.395</v>
      </c>
      <c r="BN1225" s="23"/>
      <c r="BO1225" s="23"/>
      <c r="BP1225" s="23"/>
      <c r="BQ1225" s="23"/>
      <c r="BR1225" s="23"/>
      <c r="BS1225" s="45">
        <v>702.5900900900901</v>
      </c>
      <c r="BT1225" s="45">
        <v>0.116</v>
      </c>
      <c r="BU1225" s="23"/>
      <c r="BV1225" s="23"/>
      <c r="BW1225" s="23"/>
      <c r="BX1225" s="23"/>
      <c r="BY1225" s="23"/>
      <c r="BZ1225" s="23"/>
      <c r="CA1225" s="23"/>
    </row>
    <row r="1226" ht="15.75" customHeight="1">
      <c r="A1226" s="45">
        <v>708.2614299549549</v>
      </c>
      <c r="B1226" s="46">
        <v>0.063</v>
      </c>
      <c r="C1226" s="45"/>
      <c r="D1226" s="45"/>
      <c r="E1226" s="45"/>
      <c r="F1226" s="45"/>
      <c r="G1226" s="45"/>
      <c r="H1226" s="45">
        <v>708.2614299549549</v>
      </c>
      <c r="I1226" s="46">
        <v>0.128</v>
      </c>
      <c r="J1226" s="45"/>
      <c r="K1226" s="45"/>
      <c r="L1226" s="45"/>
      <c r="M1226" s="45"/>
      <c r="N1226" s="45"/>
      <c r="O1226" s="45">
        <v>708.2614299549549</v>
      </c>
      <c r="P1226" s="45">
        <v>0.0019288288288288288</v>
      </c>
      <c r="Q1226" s="45"/>
      <c r="R1226" s="45"/>
      <c r="S1226" s="45"/>
      <c r="T1226" s="45"/>
      <c r="U1226" s="45"/>
      <c r="V1226" s="45">
        <v>708.2614299549549</v>
      </c>
      <c r="W1226" s="45">
        <v>0.0047036036036036035</v>
      </c>
      <c r="X1226" s="45"/>
      <c r="Y1226" s="45"/>
      <c r="Z1226" s="45"/>
      <c r="AA1226" s="45"/>
      <c r="AB1226" s="45"/>
      <c r="AC1226" s="45">
        <v>708.2614299549549</v>
      </c>
      <c r="AD1226" s="45">
        <v>191.8918918918919</v>
      </c>
      <c r="AE1226" s="45"/>
      <c r="AF1226" s="45"/>
      <c r="AG1226" s="45"/>
      <c r="AH1226" s="45"/>
      <c r="AI1226" s="45"/>
      <c r="AJ1226" s="45">
        <v>708.2614299549549</v>
      </c>
      <c r="AK1226" s="45">
        <v>0.009</v>
      </c>
      <c r="AL1226" s="45"/>
      <c r="AM1226" s="45"/>
      <c r="AN1226" s="45"/>
      <c r="AO1226" s="23"/>
      <c r="AP1226" s="23"/>
      <c r="AQ1226" s="45">
        <v>708.2614299549549</v>
      </c>
      <c r="AR1226" s="45">
        <v>0.007</v>
      </c>
      <c r="AS1226" s="23"/>
      <c r="AT1226" s="23"/>
      <c r="AU1226" s="23"/>
      <c r="AV1226" s="23"/>
      <c r="AW1226" s="23"/>
      <c r="AX1226" s="45">
        <v>708.2614299549549</v>
      </c>
      <c r="AY1226" s="23"/>
      <c r="AZ1226" s="23"/>
      <c r="BA1226" s="23"/>
      <c r="BB1226" s="23"/>
      <c r="BC1226" s="23"/>
      <c r="BD1226" s="23"/>
      <c r="BE1226" s="45">
        <v>708.2614299549549</v>
      </c>
      <c r="BF1226" s="45"/>
      <c r="BG1226" s="23"/>
      <c r="BH1226" s="23"/>
      <c r="BI1226" s="23"/>
      <c r="BJ1226" s="23"/>
      <c r="BK1226" s="23"/>
      <c r="BL1226" s="45">
        <v>708.2614299549549</v>
      </c>
      <c r="BM1226" s="45">
        <v>0.522</v>
      </c>
      <c r="BN1226" s="23"/>
      <c r="BO1226" s="23"/>
      <c r="BP1226" s="23"/>
      <c r="BQ1226" s="23"/>
      <c r="BR1226" s="23"/>
      <c r="BS1226" s="45">
        <v>708.2614299549549</v>
      </c>
      <c r="BT1226" s="45">
        <v>0.178</v>
      </c>
      <c r="BU1226" s="23"/>
      <c r="BV1226" s="23"/>
      <c r="BW1226" s="23"/>
      <c r="BX1226" s="23"/>
      <c r="BY1226" s="23"/>
      <c r="BZ1226" s="23"/>
      <c r="CA1226" s="23"/>
    </row>
    <row r="1227" ht="15.75" customHeight="1">
      <c r="A1227" s="45">
        <v>712.3875204954956</v>
      </c>
      <c r="B1227" s="46">
        <v>0.064</v>
      </c>
      <c r="C1227" s="45"/>
      <c r="D1227" s="45"/>
      <c r="E1227" s="45"/>
      <c r="F1227" s="45"/>
      <c r="G1227" s="45"/>
      <c r="H1227" s="45">
        <v>712.3875204954956</v>
      </c>
      <c r="I1227" s="46">
        <v>0.116</v>
      </c>
      <c r="J1227" s="45"/>
      <c r="K1227" s="45"/>
      <c r="L1227" s="45"/>
      <c r="M1227" s="45"/>
      <c r="N1227" s="45"/>
      <c r="O1227" s="45">
        <v>712.3875204954956</v>
      </c>
      <c r="P1227" s="45">
        <v>0.0019644144144144145</v>
      </c>
      <c r="Q1227" s="45"/>
      <c r="R1227" s="45"/>
      <c r="S1227" s="45"/>
      <c r="T1227" s="45"/>
      <c r="U1227" s="45"/>
      <c r="V1227" s="45">
        <v>712.3875204954956</v>
      </c>
      <c r="W1227" s="45">
        <v>0.00485472972972973</v>
      </c>
      <c r="X1227" s="45"/>
      <c r="Y1227" s="45"/>
      <c r="Z1227" s="45"/>
      <c r="AA1227" s="45"/>
      <c r="AB1227" s="45"/>
      <c r="AC1227" s="45">
        <v>712.3875204954956</v>
      </c>
      <c r="AD1227" s="45">
        <v>159.6846846846847</v>
      </c>
      <c r="AE1227" s="45"/>
      <c r="AF1227" s="45"/>
      <c r="AG1227" s="45"/>
      <c r="AH1227" s="45"/>
      <c r="AI1227" s="45"/>
      <c r="AJ1227" s="45">
        <v>712.3875204954956</v>
      </c>
      <c r="AK1227" s="45">
        <v>0.009</v>
      </c>
      <c r="AL1227" s="45"/>
      <c r="AM1227" s="45"/>
      <c r="AN1227" s="45"/>
      <c r="AO1227" s="23"/>
      <c r="AP1227" s="23"/>
      <c r="AQ1227" s="45">
        <v>712.3875204954956</v>
      </c>
      <c r="AR1227" s="45">
        <v>0.006</v>
      </c>
      <c r="AS1227" s="23"/>
      <c r="AT1227" s="23"/>
      <c r="AU1227" s="23"/>
      <c r="AV1227" s="23"/>
      <c r="AW1227" s="23"/>
      <c r="AX1227" s="45">
        <v>712.3875204954956</v>
      </c>
      <c r="AY1227" s="23"/>
      <c r="AZ1227" s="23"/>
      <c r="BA1227" s="23"/>
      <c r="BB1227" s="23"/>
      <c r="BC1227" s="23"/>
      <c r="BD1227" s="23"/>
      <c r="BE1227" s="45">
        <v>712.3875204954956</v>
      </c>
      <c r="BF1227" s="45">
        <v>29.0</v>
      </c>
      <c r="BG1227" s="23"/>
      <c r="BH1227" s="23"/>
      <c r="BI1227" s="23"/>
      <c r="BJ1227" s="23"/>
      <c r="BK1227" s="23"/>
      <c r="BL1227" s="45">
        <v>712.3875204954956</v>
      </c>
      <c r="BM1227" s="45">
        <v>0.575</v>
      </c>
      <c r="BN1227" s="23"/>
      <c r="BO1227" s="23"/>
      <c r="BP1227" s="23"/>
      <c r="BQ1227" s="23"/>
      <c r="BR1227" s="23"/>
      <c r="BS1227" s="45">
        <v>712.3875204954956</v>
      </c>
      <c r="BT1227" s="45">
        <v>0.228</v>
      </c>
      <c r="BU1227" s="23"/>
      <c r="BV1227" s="23"/>
      <c r="BW1227" s="23"/>
      <c r="BX1227" s="23"/>
      <c r="BY1227" s="23"/>
      <c r="BZ1227" s="23"/>
      <c r="CA1227" s="23"/>
    </row>
    <row r="1228" ht="15.75" customHeight="1">
      <c r="A1228" s="45">
        <v>712.6417111962154</v>
      </c>
      <c r="B1228" s="46">
        <v>0.066</v>
      </c>
      <c r="C1228" s="45"/>
      <c r="D1228" s="45"/>
      <c r="E1228" s="45"/>
      <c r="F1228" s="45"/>
      <c r="G1228" s="45"/>
      <c r="H1228" s="45">
        <v>712.6417111962154</v>
      </c>
      <c r="I1228" s="46">
        <v>0.117</v>
      </c>
      <c r="J1228" s="45"/>
      <c r="K1228" s="45"/>
      <c r="L1228" s="45"/>
      <c r="M1228" s="45"/>
      <c r="N1228" s="45"/>
      <c r="O1228" s="45">
        <v>712.6417111962154</v>
      </c>
      <c r="P1228" s="45">
        <v>0.002046406848389277</v>
      </c>
      <c r="Q1228" s="45"/>
      <c r="R1228" s="45"/>
      <c r="S1228" s="45"/>
      <c r="T1228" s="45"/>
      <c r="U1228" s="45"/>
      <c r="V1228" s="45">
        <v>712.6417111962154</v>
      </c>
      <c r="W1228" s="45">
        <v>0.005263798152737103</v>
      </c>
      <c r="X1228" s="45"/>
      <c r="Y1228" s="45"/>
      <c r="Z1228" s="45"/>
      <c r="AA1228" s="45"/>
      <c r="AB1228" s="45"/>
      <c r="AC1228" s="45">
        <v>712.6417111962154</v>
      </c>
      <c r="AD1228" s="45">
        <v>198.46812345122774</v>
      </c>
      <c r="AE1228" s="45"/>
      <c r="AF1228" s="45"/>
      <c r="AG1228" s="45"/>
      <c r="AH1228" s="45"/>
      <c r="AI1228" s="45"/>
      <c r="AJ1228" s="45">
        <v>712.6417111962154</v>
      </c>
      <c r="AK1228" s="45">
        <v>0.009</v>
      </c>
      <c r="AL1228" s="45"/>
      <c r="AM1228" s="45"/>
      <c r="AN1228" s="45"/>
      <c r="AO1228" s="23"/>
      <c r="AP1228" s="23"/>
      <c r="AQ1228" s="45">
        <v>712.6417111962154</v>
      </c>
      <c r="AR1228" s="45">
        <v>0.006</v>
      </c>
      <c r="AS1228" s="23"/>
      <c r="AT1228" s="23"/>
      <c r="AU1228" s="23"/>
      <c r="AV1228" s="23"/>
      <c r="AW1228" s="23"/>
      <c r="AX1228" s="45">
        <v>712.6417111962154</v>
      </c>
      <c r="AY1228" s="23"/>
      <c r="AZ1228" s="23"/>
      <c r="BA1228" s="23"/>
      <c r="BB1228" s="23"/>
      <c r="BC1228" s="23"/>
      <c r="BD1228" s="23"/>
      <c r="BE1228" s="45">
        <v>712.6417111962154</v>
      </c>
      <c r="BF1228" s="45">
        <v>29.0</v>
      </c>
      <c r="BG1228" s="23"/>
      <c r="BH1228" s="23"/>
      <c r="BI1228" s="23"/>
      <c r="BJ1228" s="23"/>
      <c r="BK1228" s="23"/>
      <c r="BL1228" s="45">
        <v>712.6417111962154</v>
      </c>
      <c r="BM1228" s="45">
        <v>0.644</v>
      </c>
      <c r="BN1228" s="23"/>
      <c r="BO1228" s="23"/>
      <c r="BP1228" s="23"/>
      <c r="BQ1228" s="23"/>
      <c r="BR1228" s="23"/>
      <c r="BS1228" s="45">
        <v>712.6417111962154</v>
      </c>
      <c r="BT1228" s="45">
        <v>0.309</v>
      </c>
      <c r="BU1228" s="23"/>
      <c r="BV1228" s="23"/>
      <c r="BW1228" s="23"/>
      <c r="BX1228" s="23"/>
      <c r="BY1228" s="23"/>
      <c r="BZ1228" s="23"/>
      <c r="CA1228" s="23"/>
    </row>
    <row r="1229" ht="15.75" customHeight="1">
      <c r="A1229" s="45">
        <v>713.3273300315174</v>
      </c>
      <c r="B1229" s="46">
        <v>0.07</v>
      </c>
      <c r="C1229" s="45"/>
      <c r="D1229" s="45"/>
      <c r="E1229" s="45"/>
      <c r="F1229" s="45"/>
      <c r="G1229" s="45"/>
      <c r="H1229" s="45">
        <v>713.3273300315174</v>
      </c>
      <c r="I1229" s="46">
        <v>0.112</v>
      </c>
      <c r="J1229" s="45"/>
      <c r="K1229" s="45"/>
      <c r="L1229" s="45"/>
      <c r="M1229" s="45"/>
      <c r="N1229" s="45"/>
      <c r="O1229" s="45">
        <v>713.3273300315174</v>
      </c>
      <c r="P1229" s="45">
        <v>0.0019880684376407023</v>
      </c>
      <c r="Q1229" s="45"/>
      <c r="R1229" s="45"/>
      <c r="S1229" s="45"/>
      <c r="T1229" s="45"/>
      <c r="U1229" s="45"/>
      <c r="V1229" s="45">
        <v>713.3273300315174</v>
      </c>
      <c r="W1229" s="45">
        <v>0.005188428635749662</v>
      </c>
      <c r="X1229" s="45"/>
      <c r="Y1229" s="45"/>
      <c r="Z1229" s="45"/>
      <c r="AA1229" s="45"/>
      <c r="AB1229" s="45"/>
      <c r="AC1229" s="45">
        <v>713.3273300315174</v>
      </c>
      <c r="AD1229" s="45">
        <v>176.94732102656462</v>
      </c>
      <c r="AE1229" s="45"/>
      <c r="AF1229" s="45"/>
      <c r="AG1229" s="45"/>
      <c r="AH1229" s="45"/>
      <c r="AI1229" s="45"/>
      <c r="AJ1229" s="45">
        <v>713.3273300315174</v>
      </c>
      <c r="AK1229" s="45">
        <v>0.01</v>
      </c>
      <c r="AL1229" s="45"/>
      <c r="AM1229" s="45"/>
      <c r="AN1229" s="45"/>
      <c r="AO1229" s="23"/>
      <c r="AP1229" s="23"/>
      <c r="AQ1229" s="45">
        <v>713.3273300315174</v>
      </c>
      <c r="AR1229" s="45">
        <v>0.006</v>
      </c>
      <c r="AS1229" s="23"/>
      <c r="AT1229" s="23"/>
      <c r="AU1229" s="23"/>
      <c r="AV1229" s="23"/>
      <c r="AW1229" s="23"/>
      <c r="AX1229" s="45">
        <v>713.3273300315174</v>
      </c>
      <c r="AY1229" s="23">
        <v>0.214</v>
      </c>
      <c r="AZ1229" s="23"/>
      <c r="BA1229" s="23"/>
      <c r="BB1229" s="23"/>
      <c r="BC1229" s="23"/>
      <c r="BD1229" s="23"/>
      <c r="BE1229" s="45">
        <v>713.3273300315174</v>
      </c>
      <c r="BF1229" s="45">
        <v>29.0</v>
      </c>
      <c r="BG1229" s="23"/>
      <c r="BH1229" s="23"/>
      <c r="BI1229" s="23"/>
      <c r="BJ1229" s="23"/>
      <c r="BK1229" s="23"/>
      <c r="BL1229" s="45">
        <v>713.3273300315174</v>
      </c>
      <c r="BM1229" s="45">
        <v>0.832</v>
      </c>
      <c r="BN1229" s="23"/>
      <c r="BO1229" s="23"/>
      <c r="BP1229" s="23"/>
      <c r="BQ1229" s="23"/>
      <c r="BR1229" s="23"/>
      <c r="BS1229" s="45">
        <v>713.3273300315174</v>
      </c>
      <c r="BT1229" s="45">
        <v>0.331</v>
      </c>
      <c r="BU1229" s="23"/>
      <c r="BV1229" s="23"/>
      <c r="BW1229" s="23"/>
      <c r="BX1229" s="23"/>
      <c r="BY1229" s="23"/>
      <c r="BZ1229" s="23"/>
      <c r="CA1229" s="23"/>
    </row>
    <row r="1230" ht="15.75" customHeight="1">
      <c r="A1230" s="45">
        <v>714.6273662162162</v>
      </c>
      <c r="B1230" s="46">
        <v>0.07</v>
      </c>
      <c r="C1230" s="45"/>
      <c r="D1230" s="45"/>
      <c r="E1230" s="45"/>
      <c r="F1230" s="45"/>
      <c r="G1230" s="45"/>
      <c r="H1230" s="45">
        <v>714.6273662162162</v>
      </c>
      <c r="I1230" s="46">
        <v>0.099</v>
      </c>
      <c r="J1230" s="45"/>
      <c r="K1230" s="45"/>
      <c r="L1230" s="45"/>
      <c r="M1230" s="45"/>
      <c r="N1230" s="45"/>
      <c r="O1230" s="45">
        <v>714.6273662162162</v>
      </c>
      <c r="P1230" s="45">
        <v>0.002100225225225225</v>
      </c>
      <c r="Q1230" s="45"/>
      <c r="R1230" s="45"/>
      <c r="S1230" s="45"/>
      <c r="T1230" s="45"/>
      <c r="U1230" s="45"/>
      <c r="V1230" s="45">
        <v>714.6273662162162</v>
      </c>
      <c r="W1230" s="45">
        <v>0.005493018018018018</v>
      </c>
      <c r="X1230" s="45"/>
      <c r="Y1230" s="45"/>
      <c r="Z1230" s="45"/>
      <c r="AA1230" s="45"/>
      <c r="AB1230" s="45"/>
      <c r="AC1230" s="45">
        <v>714.6273662162162</v>
      </c>
      <c r="AD1230" s="45">
        <v>173.42342342342343</v>
      </c>
      <c r="AE1230" s="45"/>
      <c r="AF1230" s="45"/>
      <c r="AG1230" s="45"/>
      <c r="AH1230" s="45"/>
      <c r="AI1230" s="45"/>
      <c r="AJ1230" s="45">
        <v>714.6273662162162</v>
      </c>
      <c r="AK1230" s="45">
        <v>0.009</v>
      </c>
      <c r="AL1230" s="45"/>
      <c r="AM1230" s="45"/>
      <c r="AN1230" s="45"/>
      <c r="AO1230" s="23"/>
      <c r="AP1230" s="23"/>
      <c r="AQ1230" s="45">
        <v>714.6273662162162</v>
      </c>
      <c r="AR1230" s="45">
        <v>0.006</v>
      </c>
      <c r="AS1230" s="23"/>
      <c r="AT1230" s="23"/>
      <c r="AU1230" s="23"/>
      <c r="AV1230" s="23"/>
      <c r="AW1230" s="23"/>
      <c r="AX1230" s="45">
        <v>714.6273662162162</v>
      </c>
      <c r="AY1230" s="23">
        <v>0.214</v>
      </c>
      <c r="AZ1230" s="23"/>
      <c r="BA1230" s="23"/>
      <c r="BB1230" s="23"/>
      <c r="BC1230" s="23"/>
      <c r="BD1230" s="23"/>
      <c r="BE1230" s="45">
        <v>714.6273662162162</v>
      </c>
      <c r="BF1230" s="45">
        <v>25.0</v>
      </c>
      <c r="BG1230" s="23"/>
      <c r="BH1230" s="23"/>
      <c r="BI1230" s="23"/>
      <c r="BJ1230" s="23"/>
      <c r="BK1230" s="23"/>
      <c r="BL1230" s="45">
        <v>714.6273662162162</v>
      </c>
      <c r="BM1230" s="45">
        <v>1.004</v>
      </c>
      <c r="BN1230" s="23"/>
      <c r="BO1230" s="23"/>
      <c r="BP1230" s="23"/>
      <c r="BQ1230" s="23"/>
      <c r="BR1230" s="23"/>
      <c r="BS1230" s="45">
        <v>714.6273662162162</v>
      </c>
      <c r="BT1230" s="45">
        <v>0.38</v>
      </c>
      <c r="BU1230" s="23"/>
      <c r="BV1230" s="23"/>
      <c r="BW1230" s="23"/>
      <c r="BX1230" s="23"/>
      <c r="BY1230" s="23"/>
      <c r="BZ1230" s="23"/>
      <c r="CA1230" s="23"/>
    </row>
    <row r="1231" ht="15.75" customHeight="1">
      <c r="A1231" s="45">
        <v>722.6312608205591</v>
      </c>
      <c r="B1231" s="46">
        <v>0.075</v>
      </c>
      <c r="C1231" s="45"/>
      <c r="D1231" s="45"/>
      <c r="E1231" s="45"/>
      <c r="F1231" s="45"/>
      <c r="G1231" s="45"/>
      <c r="H1231" s="45">
        <v>722.6312608205591</v>
      </c>
      <c r="I1231" s="46">
        <v>0.093</v>
      </c>
      <c r="J1231" s="45"/>
      <c r="K1231" s="45"/>
      <c r="L1231" s="45"/>
      <c r="M1231" s="45"/>
      <c r="N1231" s="45"/>
      <c r="O1231" s="45">
        <v>722.6312608205591</v>
      </c>
      <c r="P1231" s="45">
        <v>0.002007439134355275</v>
      </c>
      <c r="Q1231" s="45"/>
      <c r="R1231" s="45"/>
      <c r="S1231" s="45"/>
      <c r="T1231" s="45"/>
      <c r="U1231" s="45"/>
      <c r="V1231" s="45">
        <v>722.6312608205591</v>
      </c>
      <c r="W1231" s="45">
        <v>0.005208746618575293</v>
      </c>
      <c r="X1231" s="45"/>
      <c r="Y1231" s="45"/>
      <c r="Z1231" s="45"/>
      <c r="AA1231" s="45"/>
      <c r="AB1231" s="45"/>
      <c r="AC1231" s="45">
        <v>722.6312608205591</v>
      </c>
      <c r="AD1231" s="45">
        <v>231.06402164111813</v>
      </c>
      <c r="AE1231" s="45"/>
      <c r="AF1231" s="45"/>
      <c r="AG1231" s="45"/>
      <c r="AH1231" s="45"/>
      <c r="AI1231" s="45"/>
      <c r="AJ1231" s="45">
        <v>722.6312608205591</v>
      </c>
      <c r="AK1231" s="45">
        <v>0.009</v>
      </c>
      <c r="AL1231" s="45"/>
      <c r="AM1231" s="45"/>
      <c r="AN1231" s="45"/>
      <c r="AO1231" s="23"/>
      <c r="AP1231" s="23"/>
      <c r="AQ1231" s="45">
        <v>722.6312608205591</v>
      </c>
      <c r="AR1231" s="45">
        <v>0.005</v>
      </c>
      <c r="AS1231" s="23"/>
      <c r="AT1231" s="23"/>
      <c r="AU1231" s="23"/>
      <c r="AV1231" s="23"/>
      <c r="AW1231" s="23"/>
      <c r="AX1231" s="45">
        <v>722.6312608205591</v>
      </c>
      <c r="AY1231" s="23">
        <v>0.214</v>
      </c>
      <c r="AZ1231" s="23"/>
      <c r="BA1231" s="23"/>
      <c r="BB1231" s="23"/>
      <c r="BC1231" s="23"/>
      <c r="BD1231" s="23"/>
      <c r="BE1231" s="45">
        <v>722.6312608205591</v>
      </c>
      <c r="BF1231" s="45">
        <v>22.0</v>
      </c>
      <c r="BG1231" s="23"/>
      <c r="BH1231" s="23"/>
      <c r="BI1231" s="23"/>
      <c r="BJ1231" s="23"/>
      <c r="BK1231" s="23"/>
      <c r="BL1231" s="45">
        <v>722.6312608205591</v>
      </c>
      <c r="BM1231" s="45">
        <v>1.152</v>
      </c>
      <c r="BN1231" s="23"/>
      <c r="BO1231" s="23"/>
      <c r="BP1231" s="23"/>
      <c r="BQ1231" s="23"/>
      <c r="BR1231" s="23"/>
      <c r="BS1231" s="45">
        <v>722.6312608205591</v>
      </c>
      <c r="BT1231" s="45">
        <v>0.414</v>
      </c>
      <c r="BU1231" s="23"/>
      <c r="BV1231" s="23"/>
      <c r="BW1231" s="23"/>
      <c r="BX1231" s="23"/>
      <c r="BY1231" s="23"/>
      <c r="BZ1231" s="23"/>
      <c r="CA1231" s="23"/>
    </row>
    <row r="1232" ht="15.75" customHeight="1">
      <c r="A1232" s="45">
        <v>724.9129957596198</v>
      </c>
      <c r="B1232" s="46">
        <v>0.078</v>
      </c>
      <c r="C1232" s="45"/>
      <c r="D1232" s="45"/>
      <c r="E1232" s="45"/>
      <c r="F1232" s="45"/>
      <c r="G1232" s="45"/>
      <c r="H1232" s="45">
        <v>724.9129957596198</v>
      </c>
      <c r="I1232" s="46">
        <v>0.101</v>
      </c>
      <c r="J1232" s="45"/>
      <c r="K1232" s="45"/>
      <c r="L1232" s="45"/>
      <c r="M1232" s="45"/>
      <c r="N1232" s="45"/>
      <c r="O1232" s="45">
        <v>724.9129957596198</v>
      </c>
      <c r="P1232" s="45"/>
      <c r="Q1232" s="45"/>
      <c r="R1232" s="45"/>
      <c r="S1232" s="45"/>
      <c r="T1232" s="45"/>
      <c r="U1232" s="45"/>
      <c r="V1232" s="45">
        <v>724.9129957596198</v>
      </c>
      <c r="W1232" s="45"/>
      <c r="X1232" s="45"/>
      <c r="Y1232" s="45"/>
      <c r="Z1232" s="45"/>
      <c r="AA1232" s="45"/>
      <c r="AB1232" s="45"/>
      <c r="AC1232" s="45">
        <v>724.9129957596198</v>
      </c>
      <c r="AD1232" s="45">
        <v>260.6828085550866</v>
      </c>
      <c r="AE1232" s="45"/>
      <c r="AF1232" s="45"/>
      <c r="AG1232" s="45"/>
      <c r="AH1232" s="45"/>
      <c r="AI1232" s="45"/>
      <c r="AJ1232" s="45">
        <v>724.9129957596198</v>
      </c>
      <c r="AK1232" s="45">
        <v>0.01</v>
      </c>
      <c r="AL1232" s="45"/>
      <c r="AM1232" s="45"/>
      <c r="AN1232" s="45"/>
      <c r="AO1232" s="23"/>
      <c r="AP1232" s="23"/>
      <c r="AQ1232" s="45">
        <v>724.9129957596198</v>
      </c>
      <c r="AR1232" s="45">
        <v>0.005</v>
      </c>
      <c r="AS1232" s="23"/>
      <c r="AT1232" s="23"/>
      <c r="AU1232" s="23"/>
      <c r="AV1232" s="23"/>
      <c r="AW1232" s="23"/>
      <c r="AX1232" s="45">
        <v>724.9129957596198</v>
      </c>
      <c r="AY1232" s="23">
        <v>0.214</v>
      </c>
      <c r="AZ1232" s="23"/>
      <c r="BA1232" s="23"/>
      <c r="BB1232" s="23"/>
      <c r="BC1232" s="23"/>
      <c r="BD1232" s="23"/>
      <c r="BE1232" s="45">
        <v>724.9129957596198</v>
      </c>
      <c r="BF1232" s="45">
        <v>22.0</v>
      </c>
      <c r="BG1232" s="23"/>
      <c r="BH1232" s="23"/>
      <c r="BI1232" s="23"/>
      <c r="BJ1232" s="23"/>
      <c r="BK1232" s="23"/>
      <c r="BL1232" s="45">
        <v>724.9129957596198</v>
      </c>
      <c r="BM1232" s="45">
        <v>1.045</v>
      </c>
      <c r="BN1232" s="23"/>
      <c r="BO1232" s="23"/>
      <c r="BP1232" s="23"/>
      <c r="BQ1232" s="23"/>
      <c r="BR1232" s="23"/>
      <c r="BS1232" s="45">
        <v>724.9129957596198</v>
      </c>
      <c r="BT1232" s="45">
        <v>0.442</v>
      </c>
      <c r="BU1232" s="23"/>
      <c r="BV1232" s="23"/>
      <c r="BW1232" s="23"/>
      <c r="BX1232" s="23"/>
      <c r="BY1232" s="23"/>
      <c r="BZ1232" s="23"/>
      <c r="CA1232" s="23"/>
    </row>
    <row r="1233" ht="15.75" customHeight="1">
      <c r="A1233" s="45">
        <v>726.8979735737325</v>
      </c>
      <c r="B1233" s="46">
        <v>0.078</v>
      </c>
      <c r="C1233" s="45"/>
      <c r="D1233" s="45"/>
      <c r="E1233" s="45"/>
      <c r="F1233" s="45"/>
      <c r="G1233" s="45"/>
      <c r="H1233" s="45">
        <v>726.8979735737325</v>
      </c>
      <c r="I1233" s="46">
        <v>0.116</v>
      </c>
      <c r="J1233" s="45"/>
      <c r="K1233" s="45"/>
      <c r="L1233" s="45"/>
      <c r="M1233" s="45"/>
      <c r="N1233" s="45"/>
      <c r="O1233" s="45">
        <v>726.8979735737325</v>
      </c>
      <c r="P1233" s="45">
        <v>0.0019895788694622224</v>
      </c>
      <c r="Q1233" s="45"/>
      <c r="R1233" s="45"/>
      <c r="S1233" s="45"/>
      <c r="T1233" s="45"/>
      <c r="U1233" s="45"/>
      <c r="V1233" s="45">
        <v>726.8979735737325</v>
      </c>
      <c r="W1233" s="45">
        <v>0.005315327478992242</v>
      </c>
      <c r="X1233" s="45"/>
      <c r="Y1233" s="45"/>
      <c r="Z1233" s="45"/>
      <c r="AA1233" s="45"/>
      <c r="AB1233" s="45"/>
      <c r="AC1233" s="45">
        <v>726.8979735737325</v>
      </c>
      <c r="AD1233" s="45">
        <v>235.03763085680586</v>
      </c>
      <c r="AE1233" s="45"/>
      <c r="AF1233" s="45"/>
      <c r="AG1233" s="45"/>
      <c r="AH1233" s="45"/>
      <c r="AI1233" s="45"/>
      <c r="AJ1233" s="45">
        <v>726.8979735737325</v>
      </c>
      <c r="AK1233" s="45">
        <v>0.01</v>
      </c>
      <c r="AL1233" s="45"/>
      <c r="AM1233" s="45"/>
      <c r="AN1233" s="45"/>
      <c r="AO1233" s="23"/>
      <c r="AP1233" s="23"/>
      <c r="AQ1233" s="45">
        <v>726.8979735737325</v>
      </c>
      <c r="AR1233" s="45">
        <v>0.005</v>
      </c>
      <c r="AS1233" s="23"/>
      <c r="AT1233" s="23"/>
      <c r="AU1233" s="23"/>
      <c r="AV1233" s="23"/>
      <c r="AW1233" s="23"/>
      <c r="AX1233" s="45">
        <v>726.8979735737325</v>
      </c>
      <c r="AY1233" s="23">
        <v>0.214</v>
      </c>
      <c r="AZ1233" s="23"/>
      <c r="BA1233" s="23"/>
      <c r="BB1233" s="23"/>
      <c r="BC1233" s="23"/>
      <c r="BD1233" s="23"/>
      <c r="BE1233" s="45">
        <v>726.8979735737325</v>
      </c>
      <c r="BF1233" s="45">
        <v>22.0</v>
      </c>
      <c r="BG1233" s="23"/>
      <c r="BH1233" s="23"/>
      <c r="BI1233" s="23"/>
      <c r="BJ1233" s="23"/>
      <c r="BK1233" s="23"/>
      <c r="BL1233" s="45">
        <v>726.8979735737325</v>
      </c>
      <c r="BM1233" s="45">
        <v>1.075</v>
      </c>
      <c r="BN1233" s="23"/>
      <c r="BO1233" s="23"/>
      <c r="BP1233" s="23"/>
      <c r="BQ1233" s="23"/>
      <c r="BR1233" s="23"/>
      <c r="BS1233" s="45">
        <v>726.8979735737325</v>
      </c>
      <c r="BT1233" s="45">
        <v>0.506</v>
      </c>
      <c r="BU1233" s="23"/>
      <c r="BV1233" s="23"/>
      <c r="BW1233" s="23"/>
      <c r="BX1233" s="23"/>
      <c r="BY1233" s="23"/>
      <c r="BZ1233" s="23"/>
      <c r="CA1233" s="23"/>
    </row>
    <row r="1234" ht="15.75" customHeight="1">
      <c r="A1234" s="45">
        <v>728.8524863500477</v>
      </c>
      <c r="B1234" s="46">
        <v>0.078</v>
      </c>
      <c r="C1234" s="45"/>
      <c r="D1234" s="45"/>
      <c r="E1234" s="45"/>
      <c r="F1234" s="45"/>
      <c r="G1234" s="45"/>
      <c r="H1234" s="45">
        <v>728.8524863500477</v>
      </c>
      <c r="I1234" s="46">
        <v>0.104</v>
      </c>
      <c r="J1234" s="45"/>
      <c r="K1234" s="45"/>
      <c r="L1234" s="45"/>
      <c r="M1234" s="45"/>
      <c r="N1234" s="45"/>
      <c r="O1234" s="45">
        <v>728.8524863500477</v>
      </c>
      <c r="P1234" s="45">
        <v>0.0020245458070465693</v>
      </c>
      <c r="Q1234" s="45"/>
      <c r="R1234" s="45"/>
      <c r="S1234" s="45"/>
      <c r="T1234" s="45"/>
      <c r="U1234" s="45"/>
      <c r="V1234" s="45">
        <v>728.8524863500477</v>
      </c>
      <c r="W1234" s="45">
        <v>0.0052458462744078985</v>
      </c>
      <c r="X1234" s="45"/>
      <c r="Y1234" s="45"/>
      <c r="Z1234" s="45"/>
      <c r="AA1234" s="45"/>
      <c r="AB1234" s="45"/>
      <c r="AC1234" s="45">
        <v>728.8524863500477</v>
      </c>
      <c r="AD1234" s="45">
        <v>194.4415080783769</v>
      </c>
      <c r="AE1234" s="45"/>
      <c r="AF1234" s="45"/>
      <c r="AG1234" s="45"/>
      <c r="AH1234" s="45"/>
      <c r="AI1234" s="45"/>
      <c r="AJ1234" s="45">
        <v>728.8524863500477</v>
      </c>
      <c r="AK1234" s="45">
        <v>0.01</v>
      </c>
      <c r="AL1234" s="45"/>
      <c r="AM1234" s="45"/>
      <c r="AN1234" s="45"/>
      <c r="AO1234" s="23"/>
      <c r="AP1234" s="23"/>
      <c r="AQ1234" s="45">
        <v>728.8524863500477</v>
      </c>
      <c r="AR1234" s="45">
        <v>0.005</v>
      </c>
      <c r="AS1234" s="23"/>
      <c r="AT1234" s="23"/>
      <c r="AU1234" s="23"/>
      <c r="AV1234" s="23"/>
      <c r="AW1234" s="23"/>
      <c r="AX1234" s="45">
        <v>728.8524863500477</v>
      </c>
      <c r="AY1234" s="23">
        <v>0.221</v>
      </c>
      <c r="AZ1234" s="23"/>
      <c r="BA1234" s="23"/>
      <c r="BB1234" s="23"/>
      <c r="BC1234" s="23"/>
      <c r="BD1234" s="23"/>
      <c r="BE1234" s="45">
        <v>728.8524863500477</v>
      </c>
      <c r="BF1234" s="45">
        <v>9.0</v>
      </c>
      <c r="BG1234" s="23"/>
      <c r="BH1234" s="23"/>
      <c r="BI1234" s="23"/>
      <c r="BJ1234" s="23"/>
      <c r="BK1234" s="23"/>
      <c r="BL1234" s="45">
        <v>728.8524863500477</v>
      </c>
      <c r="BM1234" s="45">
        <v>1.136</v>
      </c>
      <c r="BN1234" s="23"/>
      <c r="BO1234" s="23"/>
      <c r="BP1234" s="23"/>
      <c r="BQ1234" s="23"/>
      <c r="BR1234" s="23"/>
      <c r="BS1234" s="45">
        <v>728.8524863500477</v>
      </c>
      <c r="BT1234" s="45">
        <v>0.566</v>
      </c>
      <c r="BU1234" s="23"/>
      <c r="BV1234" s="23"/>
      <c r="BW1234" s="23"/>
      <c r="BX1234" s="23"/>
      <c r="BY1234" s="23"/>
      <c r="BZ1234" s="23"/>
      <c r="CA1234" s="23"/>
    </row>
    <row r="1235" ht="15.75" customHeight="1">
      <c r="A1235" s="45">
        <v>753.4174089653326</v>
      </c>
      <c r="B1235" s="46">
        <v>0.068</v>
      </c>
      <c r="C1235" s="45"/>
      <c r="D1235" s="45"/>
      <c r="E1235" s="45"/>
      <c r="F1235" s="45"/>
      <c r="G1235" s="45"/>
      <c r="H1235" s="45">
        <v>753.4174089653326</v>
      </c>
      <c r="I1235" s="46">
        <v>0.097</v>
      </c>
      <c r="J1235" s="45"/>
      <c r="K1235" s="45"/>
      <c r="L1235" s="45"/>
      <c r="M1235" s="45"/>
      <c r="N1235" s="45"/>
      <c r="O1235" s="45">
        <v>753.4174089653326</v>
      </c>
      <c r="P1235" s="45"/>
      <c r="Q1235" s="45"/>
      <c r="R1235" s="45"/>
      <c r="S1235" s="45"/>
      <c r="T1235" s="45"/>
      <c r="U1235" s="45"/>
      <c r="V1235" s="45">
        <v>753.4174089653326</v>
      </c>
      <c r="W1235" s="45"/>
      <c r="X1235" s="45"/>
      <c r="Y1235" s="45"/>
      <c r="Z1235" s="45"/>
      <c r="AA1235" s="45"/>
      <c r="AB1235" s="45"/>
      <c r="AC1235" s="45">
        <v>753.4174089653326</v>
      </c>
      <c r="AD1235" s="45">
        <v>214.68842612125061</v>
      </c>
      <c r="AE1235" s="45"/>
      <c r="AF1235" s="45"/>
      <c r="AG1235" s="45"/>
      <c r="AH1235" s="45"/>
      <c r="AI1235" s="45"/>
      <c r="AJ1235" s="45">
        <v>753.4174089653326</v>
      </c>
      <c r="AK1235" s="45">
        <v>0.01</v>
      </c>
      <c r="AL1235" s="45"/>
      <c r="AM1235" s="45"/>
      <c r="AN1235" s="45"/>
      <c r="AO1235" s="23"/>
      <c r="AP1235" s="23"/>
      <c r="AQ1235" s="45">
        <v>753.4174089653326</v>
      </c>
      <c r="AR1235" s="45">
        <v>0.004</v>
      </c>
      <c r="AS1235" s="23"/>
      <c r="AT1235" s="23"/>
      <c r="AU1235" s="23"/>
      <c r="AV1235" s="23"/>
      <c r="AW1235" s="23"/>
      <c r="AX1235" s="45">
        <v>753.4174089653326</v>
      </c>
      <c r="AY1235" s="23">
        <v>0.219</v>
      </c>
      <c r="AZ1235" s="23"/>
      <c r="BA1235" s="23"/>
      <c r="BB1235" s="23"/>
      <c r="BC1235" s="23"/>
      <c r="BD1235" s="23"/>
      <c r="BE1235" s="45">
        <v>753.4174089653326</v>
      </c>
      <c r="BF1235" s="45">
        <v>8.0</v>
      </c>
      <c r="BG1235" s="23"/>
      <c r="BH1235" s="23"/>
      <c r="BI1235" s="23"/>
      <c r="BJ1235" s="23"/>
      <c r="BK1235" s="23"/>
      <c r="BL1235" s="45">
        <v>753.4174089653326</v>
      </c>
      <c r="BM1235" s="45">
        <v>1.183</v>
      </c>
      <c r="BN1235" s="23"/>
      <c r="BO1235" s="23"/>
      <c r="BP1235" s="23"/>
      <c r="BQ1235" s="23"/>
      <c r="BR1235" s="23"/>
      <c r="BS1235" s="45">
        <v>753.4174089653326</v>
      </c>
      <c r="BT1235" s="45">
        <v>0.578</v>
      </c>
      <c r="BU1235" s="23"/>
      <c r="BV1235" s="23"/>
      <c r="BW1235" s="23"/>
      <c r="BX1235" s="23"/>
      <c r="BY1235" s="23"/>
      <c r="BZ1235" s="23"/>
      <c r="CA1235" s="23"/>
    </row>
    <row r="1236" ht="15.75" customHeight="1">
      <c r="A1236" s="45">
        <v>760.4844700411804</v>
      </c>
      <c r="B1236" s="46">
        <v>0.068</v>
      </c>
      <c r="C1236" s="45"/>
      <c r="D1236" s="45"/>
      <c r="E1236" s="45"/>
      <c r="F1236" s="45"/>
      <c r="G1236" s="45"/>
      <c r="H1236" s="45">
        <v>760.4844700411804</v>
      </c>
      <c r="I1236" s="46">
        <v>0.095</v>
      </c>
      <c r="J1236" s="45"/>
      <c r="K1236" s="45"/>
      <c r="L1236" s="45"/>
      <c r="M1236" s="45"/>
      <c r="N1236" s="45"/>
      <c r="O1236" s="45">
        <v>760.4844700411804</v>
      </c>
      <c r="P1236" s="45"/>
      <c r="Q1236" s="45"/>
      <c r="R1236" s="45"/>
      <c r="S1236" s="45"/>
      <c r="T1236" s="45"/>
      <c r="U1236" s="45"/>
      <c r="V1236" s="45">
        <v>760.4844700411804</v>
      </c>
      <c r="W1236" s="45"/>
      <c r="X1236" s="45"/>
      <c r="Y1236" s="45"/>
      <c r="Z1236" s="45"/>
      <c r="AA1236" s="45"/>
      <c r="AB1236" s="45"/>
      <c r="AC1236" s="45">
        <v>760.4844700411804</v>
      </c>
      <c r="AD1236" s="45">
        <v>225.421658006757</v>
      </c>
      <c r="AE1236" s="45"/>
      <c r="AF1236" s="45"/>
      <c r="AG1236" s="45"/>
      <c r="AH1236" s="45"/>
      <c r="AI1236" s="45"/>
      <c r="AJ1236" s="45">
        <v>760.4844700411804</v>
      </c>
      <c r="AK1236" s="45">
        <v>0.01</v>
      </c>
      <c r="AL1236" s="45"/>
      <c r="AM1236" s="45"/>
      <c r="AN1236" s="45"/>
      <c r="AO1236" s="23"/>
      <c r="AP1236" s="23"/>
      <c r="AQ1236" s="45">
        <v>760.4844700411804</v>
      </c>
      <c r="AR1236" s="45">
        <v>0.004</v>
      </c>
      <c r="AS1236" s="23"/>
      <c r="AT1236" s="23"/>
      <c r="AU1236" s="23"/>
      <c r="AV1236" s="23"/>
      <c r="AW1236" s="23"/>
      <c r="AX1236" s="45">
        <v>760.4844700411804</v>
      </c>
      <c r="AY1236" s="23">
        <v>0.218</v>
      </c>
      <c r="AZ1236" s="23"/>
      <c r="BA1236" s="23"/>
      <c r="BB1236" s="23"/>
      <c r="BC1236" s="23"/>
      <c r="BD1236" s="23"/>
      <c r="BE1236" s="45">
        <v>760.4844700411804</v>
      </c>
      <c r="BF1236" s="45">
        <v>8.0</v>
      </c>
      <c r="BG1236" s="23"/>
      <c r="BH1236" s="23"/>
      <c r="BI1236" s="23"/>
      <c r="BJ1236" s="23"/>
      <c r="BK1236" s="23"/>
      <c r="BL1236" s="45">
        <v>760.4844700411804</v>
      </c>
      <c r="BM1236" s="45">
        <v>1.154</v>
      </c>
      <c r="BN1236" s="23"/>
      <c r="BO1236" s="23"/>
      <c r="BP1236" s="23"/>
      <c r="BQ1236" s="23"/>
      <c r="BR1236" s="23"/>
      <c r="BS1236" s="45">
        <v>760.4844700411804</v>
      </c>
      <c r="BT1236" s="45">
        <v>0.619</v>
      </c>
      <c r="BU1236" s="23"/>
      <c r="BV1236" s="23"/>
      <c r="BW1236" s="23"/>
      <c r="BX1236" s="23"/>
      <c r="BY1236" s="23"/>
      <c r="BZ1236" s="23"/>
      <c r="CA1236" s="23"/>
    </row>
    <row r="1237" ht="15.75" customHeight="1">
      <c r="A1237" s="45">
        <v>3760.034435966996</v>
      </c>
      <c r="B1237" s="46">
        <v>0.058</v>
      </c>
      <c r="C1237" s="45"/>
      <c r="D1237" s="45"/>
      <c r="E1237" s="45"/>
      <c r="F1237" s="45"/>
      <c r="G1237" s="45"/>
      <c r="H1237" s="45">
        <v>3760.034435966996</v>
      </c>
      <c r="I1237" s="46">
        <v>0.08</v>
      </c>
      <c r="J1237" s="45"/>
      <c r="K1237" s="45"/>
      <c r="L1237" s="45"/>
      <c r="M1237" s="45"/>
      <c r="N1237" s="45"/>
      <c r="O1237" s="45">
        <v>3760.034435966996</v>
      </c>
      <c r="P1237" s="45"/>
      <c r="Q1237" s="45"/>
      <c r="R1237" s="45"/>
      <c r="S1237" s="45"/>
      <c r="T1237" s="45"/>
      <c r="U1237" s="45"/>
      <c r="V1237" s="45">
        <v>3760.034435966996</v>
      </c>
      <c r="W1237" s="45"/>
      <c r="X1237" s="45"/>
      <c r="Y1237" s="45"/>
      <c r="Z1237" s="45"/>
      <c r="AA1237" s="45"/>
      <c r="AB1237" s="45"/>
      <c r="AC1237" s="45">
        <v>3760.034435966996</v>
      </c>
      <c r="AD1237" s="45">
        <v>575.6466483689481</v>
      </c>
      <c r="AE1237" s="45"/>
      <c r="AF1237" s="45"/>
      <c r="AG1237" s="45"/>
      <c r="AH1237" s="45"/>
      <c r="AI1237" s="45"/>
      <c r="AJ1237" s="45">
        <v>3760.034435966996</v>
      </c>
      <c r="AK1237" s="45">
        <v>0.013</v>
      </c>
      <c r="AL1237" s="45"/>
      <c r="AM1237" s="45"/>
      <c r="AN1237" s="45"/>
      <c r="AO1237" s="23"/>
      <c r="AP1237" s="23"/>
      <c r="AQ1237" s="45">
        <v>3760.034435966996</v>
      </c>
      <c r="AR1237" s="45">
        <v>0.006</v>
      </c>
      <c r="AS1237" s="23"/>
      <c r="AT1237" s="23"/>
      <c r="AU1237" s="23"/>
      <c r="AV1237" s="23"/>
      <c r="AW1237" s="23"/>
      <c r="AX1237" s="45">
        <v>3760.034435966996</v>
      </c>
      <c r="AY1237" s="23"/>
      <c r="AZ1237" s="23"/>
      <c r="BA1237" s="23"/>
      <c r="BB1237" s="23"/>
      <c r="BC1237" s="23"/>
      <c r="BD1237" s="23"/>
      <c r="BE1237" s="45">
        <v>3760.034435966996</v>
      </c>
      <c r="BF1237" s="45"/>
      <c r="BG1237" s="23"/>
      <c r="BH1237" s="23"/>
      <c r="BI1237" s="23"/>
      <c r="BJ1237" s="23"/>
      <c r="BK1237" s="23"/>
      <c r="BL1237" s="45">
        <v>3760.034435966996</v>
      </c>
      <c r="BM1237" s="45">
        <v>0.231</v>
      </c>
      <c r="BN1237" s="23"/>
      <c r="BO1237" s="23"/>
      <c r="BP1237" s="23"/>
      <c r="BQ1237" s="23"/>
      <c r="BR1237" s="23"/>
      <c r="BS1237" s="45">
        <v>3760.034435966996</v>
      </c>
      <c r="BT1237" s="45">
        <v>0.153</v>
      </c>
      <c r="BU1237" s="23"/>
      <c r="BV1237" s="23"/>
      <c r="BW1237" s="23"/>
      <c r="BX1237" s="23"/>
      <c r="BY1237" s="23"/>
      <c r="BZ1237" s="23"/>
      <c r="CA1237" s="23"/>
    </row>
    <row r="1238" ht="15.75" customHeight="1">
      <c r="A1238" s="45">
        <v>3699.7399865415955</v>
      </c>
      <c r="B1238" s="46">
        <v>0.058</v>
      </c>
      <c r="C1238" s="45"/>
      <c r="D1238" s="45"/>
      <c r="E1238" s="45"/>
      <c r="F1238" s="45"/>
      <c r="G1238" s="45"/>
      <c r="H1238" s="45">
        <v>3699.7399865415955</v>
      </c>
      <c r="I1238" s="46">
        <v>0.075</v>
      </c>
      <c r="J1238" s="45"/>
      <c r="K1238" s="45"/>
      <c r="L1238" s="45"/>
      <c r="M1238" s="45"/>
      <c r="N1238" s="45"/>
      <c r="O1238" s="45">
        <v>3699.7399865415955</v>
      </c>
      <c r="P1238" s="45">
        <v>0.002462867180942733</v>
      </c>
      <c r="Q1238" s="45"/>
      <c r="R1238" s="45"/>
      <c r="S1238" s="45"/>
      <c r="T1238" s="45"/>
      <c r="U1238" s="45"/>
      <c r="V1238" s="45">
        <v>3699.7399865415955</v>
      </c>
      <c r="W1238" s="45"/>
      <c r="X1238" s="45"/>
      <c r="Y1238" s="45"/>
      <c r="Z1238" s="45"/>
      <c r="AA1238" s="45"/>
      <c r="AB1238" s="45"/>
      <c r="AC1238" s="45">
        <v>3699.7399865415955</v>
      </c>
      <c r="AD1238" s="45">
        <v>590.7553035369393</v>
      </c>
      <c r="AE1238" s="45"/>
      <c r="AF1238" s="45"/>
      <c r="AG1238" s="45"/>
      <c r="AH1238" s="45"/>
      <c r="AI1238" s="45"/>
      <c r="AJ1238" s="45">
        <v>3699.7399865415955</v>
      </c>
      <c r="AK1238" s="45">
        <v>0.013</v>
      </c>
      <c r="AL1238" s="45"/>
      <c r="AM1238" s="45"/>
      <c r="AN1238" s="45"/>
      <c r="AO1238" s="23"/>
      <c r="AP1238" s="23"/>
      <c r="AQ1238" s="45">
        <v>3699.7399865415955</v>
      </c>
      <c r="AR1238" s="45">
        <v>0.005</v>
      </c>
      <c r="AS1238" s="23"/>
      <c r="AT1238" s="23"/>
      <c r="AU1238" s="23"/>
      <c r="AV1238" s="23"/>
      <c r="AW1238" s="23"/>
      <c r="AX1238" s="45">
        <v>3699.7399865415955</v>
      </c>
      <c r="AY1238" s="23"/>
      <c r="AZ1238" s="23"/>
      <c r="BA1238" s="23"/>
      <c r="BB1238" s="23"/>
      <c r="BC1238" s="23"/>
      <c r="BD1238" s="23"/>
      <c r="BE1238" s="45">
        <v>3699.7399865415955</v>
      </c>
      <c r="BF1238" s="45"/>
      <c r="BG1238" s="23"/>
      <c r="BH1238" s="23"/>
      <c r="BI1238" s="23"/>
      <c r="BJ1238" s="23"/>
      <c r="BK1238" s="23"/>
      <c r="BL1238" s="45">
        <v>3699.7399865415955</v>
      </c>
      <c r="BM1238" s="45">
        <v>0.327</v>
      </c>
      <c r="BN1238" s="23"/>
      <c r="BO1238" s="23"/>
      <c r="BP1238" s="23"/>
      <c r="BQ1238" s="23"/>
      <c r="BR1238" s="23"/>
      <c r="BS1238" s="45">
        <v>3699.7399865415955</v>
      </c>
      <c r="BT1238" s="45">
        <v>0.188</v>
      </c>
      <c r="BU1238" s="23"/>
      <c r="BV1238" s="23"/>
      <c r="BW1238" s="23"/>
      <c r="BX1238" s="23"/>
      <c r="BY1238" s="23"/>
      <c r="BZ1238" s="23"/>
      <c r="CA1238" s="23"/>
    </row>
    <row r="1239" ht="15.75" customHeight="1">
      <c r="A1239" s="45">
        <v>3650.0655082219505</v>
      </c>
      <c r="B1239" s="46">
        <v>0.061</v>
      </c>
      <c r="C1239" s="45"/>
      <c r="D1239" s="45"/>
      <c r="E1239" s="45"/>
      <c r="F1239" s="45"/>
      <c r="G1239" s="45"/>
      <c r="H1239" s="45">
        <v>3650.0655082219505</v>
      </c>
      <c r="I1239" s="46">
        <v>0.072</v>
      </c>
      <c r="J1239" s="45"/>
      <c r="K1239" s="45"/>
      <c r="L1239" s="45"/>
      <c r="M1239" s="45"/>
      <c r="N1239" s="45"/>
      <c r="O1239" s="45">
        <v>3650.0655082219505</v>
      </c>
      <c r="P1239" s="45">
        <v>0.0024931700611403266</v>
      </c>
      <c r="Q1239" s="45"/>
      <c r="R1239" s="45"/>
      <c r="S1239" s="45"/>
      <c r="T1239" s="45"/>
      <c r="U1239" s="45"/>
      <c r="V1239" s="45">
        <v>3650.0655082219505</v>
      </c>
      <c r="W1239" s="45">
        <v>0.007866293422541809</v>
      </c>
      <c r="X1239" s="45"/>
      <c r="Y1239" s="45"/>
      <c r="Z1239" s="45"/>
      <c r="AA1239" s="45"/>
      <c r="AB1239" s="45"/>
      <c r="AC1239" s="45">
        <v>3650.0655082219505</v>
      </c>
      <c r="AD1239" s="45">
        <v>593.9520980694516</v>
      </c>
      <c r="AE1239" s="45"/>
      <c r="AF1239" s="45"/>
      <c r="AG1239" s="45"/>
      <c r="AH1239" s="45"/>
      <c r="AI1239" s="45"/>
      <c r="AJ1239" s="45">
        <v>3650.0655082219505</v>
      </c>
      <c r="AK1239" s="45">
        <v>0.013</v>
      </c>
      <c r="AL1239" s="45"/>
      <c r="AM1239" s="45"/>
      <c r="AN1239" s="45"/>
      <c r="AO1239" s="23"/>
      <c r="AP1239" s="23"/>
      <c r="AQ1239" s="45">
        <v>3650.0655082219505</v>
      </c>
      <c r="AR1239" s="45">
        <v>0.005</v>
      </c>
      <c r="AS1239" s="23"/>
      <c r="AT1239" s="23"/>
      <c r="AU1239" s="23"/>
      <c r="AV1239" s="23"/>
      <c r="AW1239" s="23"/>
      <c r="AX1239" s="45">
        <v>3650.0655082219505</v>
      </c>
      <c r="AY1239" s="23"/>
      <c r="AZ1239" s="23"/>
      <c r="BA1239" s="23"/>
      <c r="BB1239" s="23"/>
      <c r="BC1239" s="23"/>
      <c r="BD1239" s="23"/>
      <c r="BE1239" s="45">
        <v>3650.0655082219505</v>
      </c>
      <c r="BF1239" s="45"/>
      <c r="BG1239" s="23"/>
      <c r="BH1239" s="23"/>
      <c r="BI1239" s="23"/>
      <c r="BJ1239" s="23"/>
      <c r="BK1239" s="23"/>
      <c r="BL1239" s="45">
        <v>3650.0655082219505</v>
      </c>
      <c r="BM1239" s="45">
        <v>0.427</v>
      </c>
      <c r="BN1239" s="23"/>
      <c r="BO1239" s="23"/>
      <c r="BP1239" s="23"/>
      <c r="BQ1239" s="23"/>
      <c r="BR1239" s="23"/>
      <c r="BS1239" s="45">
        <v>3650.0655082219505</v>
      </c>
      <c r="BT1239" s="45">
        <v>0.283</v>
      </c>
      <c r="BU1239" s="23"/>
      <c r="BV1239" s="23"/>
      <c r="BW1239" s="23"/>
      <c r="BX1239" s="23"/>
      <c r="BY1239" s="23"/>
      <c r="BZ1239" s="23"/>
      <c r="CA1239" s="23"/>
    </row>
    <row r="1240" ht="15.75" customHeight="1">
      <c r="A1240" s="45">
        <v>3593.560825012874</v>
      </c>
      <c r="B1240" s="46">
        <v>0.068</v>
      </c>
      <c r="C1240" s="45"/>
      <c r="D1240" s="45"/>
      <c r="E1240" s="45"/>
      <c r="F1240" s="45"/>
      <c r="G1240" s="45"/>
      <c r="H1240" s="45">
        <v>3593.560825012874</v>
      </c>
      <c r="I1240" s="46">
        <v>0.069</v>
      </c>
      <c r="J1240" s="45"/>
      <c r="K1240" s="45"/>
      <c r="L1240" s="45"/>
      <c r="M1240" s="45"/>
      <c r="N1240" s="45"/>
      <c r="O1240" s="45">
        <v>3593.560825012874</v>
      </c>
      <c r="P1240" s="45">
        <v>0.0025297001829399026</v>
      </c>
      <c r="Q1240" s="45"/>
      <c r="R1240" s="45"/>
      <c r="S1240" s="45"/>
      <c r="T1240" s="45"/>
      <c r="U1240" s="45"/>
      <c r="V1240" s="45">
        <v>3593.560825012874</v>
      </c>
      <c r="W1240" s="45">
        <v>0.008156154134381682</v>
      </c>
      <c r="X1240" s="45"/>
      <c r="Y1240" s="45"/>
      <c r="Z1240" s="45"/>
      <c r="AA1240" s="45"/>
      <c r="AB1240" s="45"/>
      <c r="AC1240" s="45">
        <v>3593.560825012874</v>
      </c>
      <c r="AD1240" s="45">
        <v>701.3030210130422</v>
      </c>
      <c r="AE1240" s="45"/>
      <c r="AF1240" s="45"/>
      <c r="AG1240" s="45"/>
      <c r="AH1240" s="45"/>
      <c r="AI1240" s="45"/>
      <c r="AJ1240" s="45">
        <v>3593.560825012874</v>
      </c>
      <c r="AK1240" s="45">
        <v>0.012</v>
      </c>
      <c r="AL1240" s="45"/>
      <c r="AM1240" s="45"/>
      <c r="AN1240" s="45"/>
      <c r="AO1240" s="23"/>
      <c r="AP1240" s="23"/>
      <c r="AQ1240" s="45">
        <v>3593.560825012874</v>
      </c>
      <c r="AR1240" s="45">
        <v>0.005</v>
      </c>
      <c r="AS1240" s="23"/>
      <c r="AT1240" s="23"/>
      <c r="AU1240" s="23"/>
      <c r="AV1240" s="23"/>
      <c r="AW1240" s="23"/>
      <c r="AX1240" s="45">
        <v>3593.560825012874</v>
      </c>
      <c r="AY1240" s="23"/>
      <c r="AZ1240" s="23"/>
      <c r="BA1240" s="23"/>
      <c r="BB1240" s="23"/>
      <c r="BC1240" s="23"/>
      <c r="BD1240" s="23"/>
      <c r="BE1240" s="45">
        <v>3593.560825012874</v>
      </c>
      <c r="BF1240" s="45"/>
      <c r="BG1240" s="23"/>
      <c r="BH1240" s="23"/>
      <c r="BI1240" s="23"/>
      <c r="BJ1240" s="23"/>
      <c r="BK1240" s="23"/>
      <c r="BL1240" s="45">
        <v>3593.560825012874</v>
      </c>
      <c r="BM1240" s="45">
        <v>0.553</v>
      </c>
      <c r="BN1240" s="23"/>
      <c r="BO1240" s="23"/>
      <c r="BP1240" s="23"/>
      <c r="BQ1240" s="23"/>
      <c r="BR1240" s="23"/>
      <c r="BS1240" s="45">
        <v>3593.560825012874</v>
      </c>
      <c r="BT1240" s="45">
        <v>0.301</v>
      </c>
      <c r="BU1240" s="23"/>
      <c r="BV1240" s="23"/>
      <c r="BW1240" s="23"/>
      <c r="BX1240" s="23"/>
      <c r="BY1240" s="23"/>
      <c r="BZ1240" s="23"/>
      <c r="CA1240" s="23"/>
    </row>
    <row r="1241" ht="15.75" customHeight="1">
      <c r="A1241" s="45">
        <v>3533.095037506645</v>
      </c>
      <c r="B1241" s="46">
        <v>0.064</v>
      </c>
      <c r="C1241" s="45"/>
      <c r="D1241" s="45"/>
      <c r="E1241" s="45"/>
      <c r="F1241" s="45"/>
      <c r="G1241" s="45"/>
      <c r="H1241" s="45">
        <v>3533.095037506645</v>
      </c>
      <c r="I1241" s="46">
        <v>0.076</v>
      </c>
      <c r="J1241" s="45"/>
      <c r="K1241" s="45"/>
      <c r="L1241" s="45"/>
      <c r="M1241" s="45"/>
      <c r="N1241" s="45"/>
      <c r="O1241" s="45">
        <v>3533.095037506645</v>
      </c>
      <c r="P1241" s="45">
        <v>0.0025339134886101866</v>
      </c>
      <c r="Q1241" s="45"/>
      <c r="R1241" s="45"/>
      <c r="S1241" s="45"/>
      <c r="T1241" s="45"/>
      <c r="U1241" s="45"/>
      <c r="V1241" s="45">
        <v>3533.095037506645</v>
      </c>
      <c r="W1241" s="45">
        <v>0.008421767635998504</v>
      </c>
      <c r="X1241" s="45"/>
      <c r="Y1241" s="45"/>
      <c r="Z1241" s="45"/>
      <c r="AA1241" s="45"/>
      <c r="AB1241" s="45"/>
      <c r="AC1241" s="45">
        <v>3533.095037506645</v>
      </c>
      <c r="AD1241" s="45">
        <v>892.8747218995492</v>
      </c>
      <c r="AE1241" s="45"/>
      <c r="AF1241" s="45"/>
      <c r="AG1241" s="45"/>
      <c r="AH1241" s="45"/>
      <c r="AI1241" s="45"/>
      <c r="AJ1241" s="45">
        <v>3533.095037506645</v>
      </c>
      <c r="AK1241" s="45">
        <v>0.012</v>
      </c>
      <c r="AL1241" s="45"/>
      <c r="AM1241" s="45"/>
      <c r="AN1241" s="45"/>
      <c r="AO1241" s="23"/>
      <c r="AP1241" s="23"/>
      <c r="AQ1241" s="45">
        <v>3533.095037506645</v>
      </c>
      <c r="AR1241" s="45">
        <v>0.004</v>
      </c>
      <c r="AS1241" s="23"/>
      <c r="AT1241" s="23"/>
      <c r="AU1241" s="23"/>
      <c r="AV1241" s="23"/>
      <c r="AW1241" s="23"/>
      <c r="AX1241" s="45">
        <v>3533.095037506645</v>
      </c>
      <c r="AY1241" s="23"/>
      <c r="AZ1241" s="23"/>
      <c r="BA1241" s="23"/>
      <c r="BB1241" s="23"/>
      <c r="BC1241" s="23"/>
      <c r="BD1241" s="23"/>
      <c r="BE1241" s="45">
        <v>3533.095037506645</v>
      </c>
      <c r="BF1241" s="45"/>
      <c r="BG1241" s="23"/>
      <c r="BH1241" s="23"/>
      <c r="BI1241" s="23"/>
      <c r="BJ1241" s="23"/>
      <c r="BK1241" s="23"/>
      <c r="BL1241" s="45">
        <v>3533.095037506645</v>
      </c>
      <c r="BM1241" s="45">
        <v>0.648</v>
      </c>
      <c r="BN1241" s="23"/>
      <c r="BO1241" s="23"/>
      <c r="BP1241" s="23"/>
      <c r="BQ1241" s="23"/>
      <c r="BR1241" s="23"/>
      <c r="BS1241" s="45">
        <v>3533.095037506645</v>
      </c>
      <c r="BT1241" s="45">
        <v>0.338</v>
      </c>
      <c r="BU1241" s="23"/>
      <c r="BV1241" s="23"/>
      <c r="BW1241" s="23"/>
      <c r="BX1241" s="23"/>
      <c r="BY1241" s="23"/>
      <c r="BZ1241" s="23"/>
      <c r="CA1241" s="23"/>
    </row>
    <row r="1242" ht="15.75" customHeight="1">
      <c r="A1242" s="45">
        <v>3515.3843118151904</v>
      </c>
      <c r="B1242" s="46">
        <v>0.064</v>
      </c>
      <c r="C1242" s="45"/>
      <c r="D1242" s="45"/>
      <c r="E1242" s="45"/>
      <c r="F1242" s="45"/>
      <c r="G1242" s="45"/>
      <c r="H1242" s="45">
        <v>3515.3843118151904</v>
      </c>
      <c r="I1242" s="46">
        <v>0.071</v>
      </c>
      <c r="J1242" s="45"/>
      <c r="K1242" s="45"/>
      <c r="L1242" s="45"/>
      <c r="M1242" s="45"/>
      <c r="N1242" s="45"/>
      <c r="O1242" s="45">
        <v>3515.3843118151904</v>
      </c>
      <c r="P1242" s="45">
        <v>0.002115078066136864</v>
      </c>
      <c r="Q1242" s="45"/>
      <c r="R1242" s="45"/>
      <c r="S1242" s="45"/>
      <c r="T1242" s="45"/>
      <c r="U1242" s="45"/>
      <c r="V1242" s="45">
        <v>3515.3843118151904</v>
      </c>
      <c r="W1242" s="45">
        <v>0.00710255610670685</v>
      </c>
      <c r="X1242" s="45"/>
      <c r="Y1242" s="45"/>
      <c r="Z1242" s="45"/>
      <c r="AA1242" s="45"/>
      <c r="AB1242" s="45"/>
      <c r="AC1242" s="45">
        <v>3515.3843118151904</v>
      </c>
      <c r="AD1242" s="45">
        <v>969.4107803127293</v>
      </c>
      <c r="AE1242" s="45"/>
      <c r="AF1242" s="45"/>
      <c r="AG1242" s="45"/>
      <c r="AH1242" s="45"/>
      <c r="AI1242" s="45"/>
      <c r="AJ1242" s="45">
        <v>3515.3843118151904</v>
      </c>
      <c r="AK1242" s="45">
        <v>0.012</v>
      </c>
      <c r="AL1242" s="45"/>
      <c r="AM1242" s="45"/>
      <c r="AN1242" s="45"/>
      <c r="AO1242" s="23"/>
      <c r="AP1242" s="23"/>
      <c r="AQ1242" s="45">
        <v>3515.3843118151904</v>
      </c>
      <c r="AR1242" s="45">
        <v>0.004</v>
      </c>
      <c r="AS1242" s="23"/>
      <c r="AT1242" s="23"/>
      <c r="AU1242" s="23"/>
      <c r="AV1242" s="23"/>
      <c r="AW1242" s="23"/>
      <c r="AX1242" s="45">
        <v>3515.3843118151904</v>
      </c>
      <c r="AY1242" s="23"/>
      <c r="AZ1242" s="23"/>
      <c r="BA1242" s="23"/>
      <c r="BB1242" s="23"/>
      <c r="BC1242" s="23"/>
      <c r="BD1242" s="23"/>
      <c r="BE1242" s="45">
        <v>3515.3843118151904</v>
      </c>
      <c r="BF1242" s="45"/>
      <c r="BG1242" s="23"/>
      <c r="BH1242" s="23"/>
      <c r="BI1242" s="23"/>
      <c r="BJ1242" s="23"/>
      <c r="BK1242" s="23"/>
      <c r="BL1242" s="45">
        <v>3515.3843118151904</v>
      </c>
      <c r="BM1242" s="45">
        <v>0.758</v>
      </c>
      <c r="BN1242" s="23"/>
      <c r="BO1242" s="23"/>
      <c r="BP1242" s="23"/>
      <c r="BQ1242" s="23"/>
      <c r="BR1242" s="23"/>
      <c r="BS1242" s="45">
        <v>3515.3843118151904</v>
      </c>
      <c r="BT1242" s="45">
        <v>0.328</v>
      </c>
      <c r="BU1242" s="23"/>
      <c r="BV1242" s="23"/>
      <c r="BW1242" s="23"/>
      <c r="BX1242" s="23"/>
      <c r="BY1242" s="23"/>
      <c r="BZ1242" s="23"/>
      <c r="CA1242" s="23"/>
    </row>
    <row r="1243" ht="15.75" customHeight="1">
      <c r="A1243" s="45">
        <v>3472.180423041188</v>
      </c>
      <c r="B1243" s="46">
        <v>0.063</v>
      </c>
      <c r="C1243" s="45"/>
      <c r="D1243" s="45"/>
      <c r="E1243" s="45"/>
      <c r="F1243" s="45"/>
      <c r="G1243" s="45"/>
      <c r="H1243" s="45">
        <v>3472.180423041188</v>
      </c>
      <c r="I1243" s="46">
        <v>0.067</v>
      </c>
      <c r="J1243" s="45"/>
      <c r="K1243" s="45"/>
      <c r="L1243" s="45"/>
      <c r="M1243" s="45"/>
      <c r="N1243" s="45"/>
      <c r="O1243" s="45">
        <v>3472.180423041188</v>
      </c>
      <c r="P1243" s="45">
        <v>0.002324685161125388</v>
      </c>
      <c r="Q1243" s="45"/>
      <c r="R1243" s="45"/>
      <c r="S1243" s="45"/>
      <c r="T1243" s="45"/>
      <c r="U1243" s="45"/>
      <c r="V1243" s="45">
        <v>3472.180423041188</v>
      </c>
      <c r="W1243" s="45">
        <v>0.007818268190637538</v>
      </c>
      <c r="X1243" s="45"/>
      <c r="Y1243" s="45"/>
      <c r="Z1243" s="45"/>
      <c r="AA1243" s="45"/>
      <c r="AB1243" s="45"/>
      <c r="AC1243" s="45">
        <v>3472.180423041188</v>
      </c>
      <c r="AD1243" s="45">
        <v>983.4839561429113</v>
      </c>
      <c r="AE1243" s="45"/>
      <c r="AF1243" s="45"/>
      <c r="AG1243" s="45"/>
      <c r="AH1243" s="45"/>
      <c r="AI1243" s="45"/>
      <c r="AJ1243" s="45">
        <v>3472.180423041188</v>
      </c>
      <c r="AK1243" s="45">
        <v>0.012</v>
      </c>
      <c r="AL1243" s="45"/>
      <c r="AM1243" s="45"/>
      <c r="AN1243" s="45"/>
      <c r="AO1243" s="23"/>
      <c r="AP1243" s="23"/>
      <c r="AQ1243" s="45">
        <v>3472.180423041188</v>
      </c>
      <c r="AR1243" s="45">
        <v>0.004</v>
      </c>
      <c r="AS1243" s="23"/>
      <c r="AT1243" s="23"/>
      <c r="AU1243" s="23"/>
      <c r="AV1243" s="23"/>
      <c r="AW1243" s="23"/>
      <c r="AX1243" s="45">
        <v>3472.180423041188</v>
      </c>
      <c r="AY1243" s="23"/>
      <c r="AZ1243" s="23"/>
      <c r="BA1243" s="23"/>
      <c r="BB1243" s="23"/>
      <c r="BC1243" s="23"/>
      <c r="BD1243" s="23"/>
      <c r="BE1243" s="45">
        <v>3472.180423041188</v>
      </c>
      <c r="BF1243" s="45"/>
      <c r="BG1243" s="23"/>
      <c r="BH1243" s="23"/>
      <c r="BI1243" s="23"/>
      <c r="BJ1243" s="23"/>
      <c r="BK1243" s="23"/>
      <c r="BL1243" s="45">
        <v>3472.180423041188</v>
      </c>
      <c r="BM1243" s="45">
        <v>0.828</v>
      </c>
      <c r="BN1243" s="23"/>
      <c r="BO1243" s="23"/>
      <c r="BP1243" s="23"/>
      <c r="BQ1243" s="23"/>
      <c r="BR1243" s="23"/>
      <c r="BS1243" s="45">
        <v>3472.180423041188</v>
      </c>
      <c r="BT1243" s="45">
        <v>0.358</v>
      </c>
      <c r="BU1243" s="23"/>
      <c r="BV1243" s="23"/>
      <c r="BW1243" s="23"/>
      <c r="BX1243" s="23"/>
      <c r="BY1243" s="23"/>
      <c r="BZ1243" s="23"/>
      <c r="CA1243" s="23"/>
    </row>
    <row r="1244" ht="15.75" customHeight="1">
      <c r="A1244" s="45">
        <v>3430.293617221415</v>
      </c>
      <c r="B1244" s="46">
        <v>0.061</v>
      </c>
      <c r="C1244" s="45"/>
      <c r="D1244" s="45"/>
      <c r="E1244" s="45"/>
      <c r="F1244" s="45"/>
      <c r="G1244" s="45"/>
      <c r="H1244" s="45">
        <v>3430.293617221415</v>
      </c>
      <c r="I1244" s="46">
        <v>0.067</v>
      </c>
      <c r="J1244" s="45"/>
      <c r="K1244" s="45"/>
      <c r="L1244" s="45"/>
      <c r="M1244" s="45"/>
      <c r="N1244" s="45"/>
      <c r="O1244" s="45">
        <v>3430.293617221415</v>
      </c>
      <c r="P1244" s="45">
        <v>0.0020873016992836954</v>
      </c>
      <c r="Q1244" s="45"/>
      <c r="R1244" s="45"/>
      <c r="S1244" s="45"/>
      <c r="T1244" s="45"/>
      <c r="U1244" s="45"/>
      <c r="V1244" s="45">
        <v>3430.293617221415</v>
      </c>
      <c r="W1244" s="45">
        <v>0.0070576947497636615</v>
      </c>
      <c r="X1244" s="45"/>
      <c r="Y1244" s="45"/>
      <c r="Z1244" s="45"/>
      <c r="AA1244" s="45"/>
      <c r="AB1244" s="45"/>
      <c r="AC1244" s="45">
        <v>3430.293617221415</v>
      </c>
      <c r="AD1244" s="45">
        <v>1461.7696442933134</v>
      </c>
      <c r="AE1244" s="45"/>
      <c r="AF1244" s="45"/>
      <c r="AG1244" s="45"/>
      <c r="AH1244" s="45"/>
      <c r="AI1244" s="45"/>
      <c r="AJ1244" s="45">
        <v>3430.293617221415</v>
      </c>
      <c r="AK1244" s="45">
        <v>0.012</v>
      </c>
      <c r="AL1244" s="45"/>
      <c r="AM1244" s="45"/>
      <c r="AN1244" s="45"/>
      <c r="AO1244" s="23"/>
      <c r="AP1244" s="23"/>
      <c r="AQ1244" s="45">
        <v>3430.293617221415</v>
      </c>
      <c r="AR1244" s="45">
        <v>0.004</v>
      </c>
      <c r="AS1244" s="23"/>
      <c r="AT1244" s="23"/>
      <c r="AU1244" s="23"/>
      <c r="AV1244" s="23"/>
      <c r="AW1244" s="23"/>
      <c r="AX1244" s="45">
        <v>3430.293617221415</v>
      </c>
      <c r="AY1244" s="23"/>
      <c r="AZ1244" s="23"/>
      <c r="BA1244" s="23"/>
      <c r="BB1244" s="23"/>
      <c r="BC1244" s="23"/>
      <c r="BD1244" s="23"/>
      <c r="BE1244" s="45">
        <v>3430.293617221415</v>
      </c>
      <c r="BF1244" s="45"/>
      <c r="BG1244" s="23"/>
      <c r="BH1244" s="23"/>
      <c r="BI1244" s="23"/>
      <c r="BJ1244" s="23"/>
      <c r="BK1244" s="23"/>
      <c r="BL1244" s="45">
        <v>3430.293617221415</v>
      </c>
      <c r="BM1244" s="45">
        <v>0.93</v>
      </c>
      <c r="BN1244" s="23"/>
      <c r="BO1244" s="23"/>
      <c r="BP1244" s="23"/>
      <c r="BQ1244" s="23"/>
      <c r="BR1244" s="23"/>
      <c r="BS1244" s="45">
        <v>3430.293617221415</v>
      </c>
      <c r="BT1244" s="45">
        <v>0.408</v>
      </c>
      <c r="BU1244" s="23"/>
      <c r="BV1244" s="23"/>
      <c r="BW1244" s="23"/>
      <c r="BX1244" s="23"/>
      <c r="BY1244" s="23"/>
      <c r="BZ1244" s="23"/>
      <c r="CA1244" s="23"/>
    </row>
    <row r="1245" ht="15.75" customHeight="1">
      <c r="A1245" s="45">
        <v>3386.7370467992896</v>
      </c>
      <c r="B1245" s="46">
        <v>0.069</v>
      </c>
      <c r="C1245" s="45"/>
      <c r="D1245" s="45"/>
      <c r="E1245" s="45"/>
      <c r="F1245" s="45"/>
      <c r="G1245" s="45"/>
      <c r="H1245" s="45">
        <v>3386.7370467992896</v>
      </c>
      <c r="I1245" s="46"/>
      <c r="J1245" s="45"/>
      <c r="K1245" s="45"/>
      <c r="L1245" s="45"/>
      <c r="M1245" s="45"/>
      <c r="N1245" s="45"/>
      <c r="O1245" s="45">
        <v>3386.7370467992896</v>
      </c>
      <c r="P1245" s="45"/>
      <c r="Q1245" s="45"/>
      <c r="R1245" s="45"/>
      <c r="S1245" s="45"/>
      <c r="T1245" s="45"/>
      <c r="U1245" s="45"/>
      <c r="V1245" s="45">
        <v>3386.7370467992896</v>
      </c>
      <c r="W1245" s="45"/>
      <c r="X1245" s="45"/>
      <c r="Y1245" s="45"/>
      <c r="Z1245" s="45"/>
      <c r="AA1245" s="45"/>
      <c r="AB1245" s="45"/>
      <c r="AC1245" s="45">
        <v>3386.7370467992896</v>
      </c>
      <c r="AD1245" s="45">
        <v>1759.371788218058</v>
      </c>
      <c r="AE1245" s="45"/>
      <c r="AF1245" s="45"/>
      <c r="AG1245" s="45"/>
      <c r="AH1245" s="45"/>
      <c r="AI1245" s="45"/>
      <c r="AJ1245" s="45">
        <v>3386.7370467992896</v>
      </c>
      <c r="AK1245" s="45">
        <v>0.012</v>
      </c>
      <c r="AL1245" s="45"/>
      <c r="AM1245" s="45"/>
      <c r="AN1245" s="45"/>
      <c r="AO1245" s="23"/>
      <c r="AP1245" s="23"/>
      <c r="AQ1245" s="45">
        <v>3386.7370467992896</v>
      </c>
      <c r="AR1245" s="45">
        <v>0.003</v>
      </c>
      <c r="AS1245" s="23"/>
      <c r="AT1245" s="23"/>
      <c r="AU1245" s="23"/>
      <c r="AV1245" s="23"/>
      <c r="AW1245" s="23"/>
      <c r="AX1245" s="45">
        <v>3386.7370467992896</v>
      </c>
      <c r="AY1245" s="23">
        <v>0.206</v>
      </c>
      <c r="AZ1245" s="23"/>
      <c r="BA1245" s="23"/>
      <c r="BB1245" s="23"/>
      <c r="BC1245" s="23"/>
      <c r="BD1245" s="23"/>
      <c r="BE1245" s="45">
        <v>3386.7370467992896</v>
      </c>
      <c r="BF1245" s="45">
        <v>8.0</v>
      </c>
      <c r="BG1245" s="23"/>
      <c r="BH1245" s="23"/>
      <c r="BI1245" s="23"/>
      <c r="BJ1245" s="23"/>
      <c r="BK1245" s="23"/>
      <c r="BL1245" s="45">
        <v>3386.7370467992896</v>
      </c>
      <c r="BM1245" s="45">
        <v>0.944</v>
      </c>
      <c r="BN1245" s="23"/>
      <c r="BO1245" s="23"/>
      <c r="BP1245" s="23"/>
      <c r="BQ1245" s="23"/>
      <c r="BR1245" s="23"/>
      <c r="BS1245" s="45">
        <v>3386.7370467992896</v>
      </c>
      <c r="BT1245" s="45">
        <v>0.423</v>
      </c>
      <c r="BU1245" s="23"/>
      <c r="BV1245" s="23"/>
      <c r="BW1245" s="23"/>
      <c r="BX1245" s="23"/>
      <c r="BY1245" s="23"/>
      <c r="BZ1245" s="23"/>
      <c r="CA1245" s="23"/>
    </row>
    <row r="1246" ht="15.75" customHeight="1">
      <c r="A1246" s="45">
        <v>3350.4311225589217</v>
      </c>
      <c r="B1246" s="46">
        <v>0.074</v>
      </c>
      <c r="C1246" s="45"/>
      <c r="D1246" s="45"/>
      <c r="E1246" s="45"/>
      <c r="F1246" s="45"/>
      <c r="G1246" s="45"/>
      <c r="H1246" s="45">
        <v>3350.4311225589217</v>
      </c>
      <c r="I1246" s="46"/>
      <c r="J1246" s="45"/>
      <c r="K1246" s="45"/>
      <c r="L1246" s="45"/>
      <c r="M1246" s="45"/>
      <c r="N1246" s="45"/>
      <c r="O1246" s="45">
        <v>3350.4311225589217</v>
      </c>
      <c r="P1246" s="45">
        <v>0.002138364664532581</v>
      </c>
      <c r="Q1246" s="45"/>
      <c r="R1246" s="45"/>
      <c r="S1246" s="45"/>
      <c r="T1246" s="45"/>
      <c r="U1246" s="45"/>
      <c r="V1246" s="45">
        <v>3350.4311225589217</v>
      </c>
      <c r="W1246" s="45">
        <v>0.007104652410290926</v>
      </c>
      <c r="X1246" s="45"/>
      <c r="Y1246" s="45"/>
      <c r="Z1246" s="45"/>
      <c r="AA1246" s="45"/>
      <c r="AB1246" s="45"/>
      <c r="AC1246" s="45">
        <v>3350.4311225589217</v>
      </c>
      <c r="AD1246" s="45">
        <v>1501.9902746588198</v>
      </c>
      <c r="AE1246" s="45"/>
      <c r="AF1246" s="45"/>
      <c r="AG1246" s="45"/>
      <c r="AH1246" s="45"/>
      <c r="AI1246" s="45"/>
      <c r="AJ1246" s="45">
        <v>3350.4311225589217</v>
      </c>
      <c r="AK1246" s="45">
        <v>0.012</v>
      </c>
      <c r="AL1246" s="45"/>
      <c r="AM1246" s="45"/>
      <c r="AN1246" s="45"/>
      <c r="AO1246" s="23"/>
      <c r="AP1246" s="23"/>
      <c r="AQ1246" s="45">
        <v>3350.4311225589217</v>
      </c>
      <c r="AR1246" s="45">
        <v>0.003</v>
      </c>
      <c r="AS1246" s="23"/>
      <c r="AT1246" s="23"/>
      <c r="AU1246" s="23"/>
      <c r="AV1246" s="23"/>
      <c r="AW1246" s="23"/>
      <c r="AX1246" s="45">
        <v>3350.4311225589217</v>
      </c>
      <c r="AY1246" s="23">
        <v>0.206</v>
      </c>
      <c r="AZ1246" s="23"/>
      <c r="BA1246" s="23"/>
      <c r="BB1246" s="23"/>
      <c r="BC1246" s="23"/>
      <c r="BD1246" s="23"/>
      <c r="BE1246" s="45">
        <v>3350.4311225589217</v>
      </c>
      <c r="BF1246" s="45">
        <v>8.0</v>
      </c>
      <c r="BG1246" s="23"/>
      <c r="BH1246" s="23"/>
      <c r="BI1246" s="23"/>
      <c r="BJ1246" s="23"/>
      <c r="BK1246" s="23"/>
      <c r="BL1246" s="45">
        <v>3350.4311225589217</v>
      </c>
      <c r="BM1246" s="45">
        <v>0.896</v>
      </c>
      <c r="BN1246" s="23"/>
      <c r="BO1246" s="23"/>
      <c r="BP1246" s="23"/>
      <c r="BQ1246" s="23"/>
      <c r="BR1246" s="23"/>
      <c r="BS1246" s="45">
        <v>3350.4311225589217</v>
      </c>
      <c r="BT1246" s="45">
        <v>0.498</v>
      </c>
      <c r="BU1246" s="23"/>
      <c r="BV1246" s="23"/>
      <c r="BW1246" s="23"/>
      <c r="BX1246" s="23"/>
      <c r="BY1246" s="23"/>
      <c r="BZ1246" s="23"/>
      <c r="CA1246" s="23"/>
    </row>
    <row r="1247" ht="15.75" customHeight="1">
      <c r="A1247" s="45">
        <v>3310.7559820057354</v>
      </c>
      <c r="B1247" s="46">
        <v>0.074</v>
      </c>
      <c r="C1247" s="45"/>
      <c r="D1247" s="45"/>
      <c r="E1247" s="45"/>
      <c r="F1247" s="45"/>
      <c r="G1247" s="45"/>
      <c r="H1247" s="45">
        <v>3310.7559820057354</v>
      </c>
      <c r="I1247" s="46"/>
      <c r="J1247" s="45"/>
      <c r="K1247" s="45"/>
      <c r="L1247" s="45"/>
      <c r="M1247" s="45"/>
      <c r="N1247" s="45"/>
      <c r="O1247" s="45">
        <v>3310.7559820057354</v>
      </c>
      <c r="P1247" s="45">
        <v>0.0020911763773178034</v>
      </c>
      <c r="Q1247" s="45"/>
      <c r="R1247" s="45"/>
      <c r="S1247" s="45"/>
      <c r="T1247" s="45"/>
      <c r="U1247" s="45"/>
      <c r="V1247" s="45">
        <v>3310.7559820057354</v>
      </c>
      <c r="W1247" s="45">
        <v>0.00705726724563621</v>
      </c>
      <c r="X1247" s="45"/>
      <c r="Y1247" s="45"/>
      <c r="Z1247" s="45"/>
      <c r="AA1247" s="45"/>
      <c r="AB1247" s="45"/>
      <c r="AC1247" s="45">
        <v>3310.7559820057354</v>
      </c>
      <c r="AD1247" s="45">
        <v>1320.12304235357</v>
      </c>
      <c r="AE1247" s="45"/>
      <c r="AF1247" s="45"/>
      <c r="AG1247" s="45"/>
      <c r="AH1247" s="45"/>
      <c r="AI1247" s="45"/>
      <c r="AJ1247" s="45">
        <v>3310.7559820057354</v>
      </c>
      <c r="AK1247" s="45">
        <v>0.012</v>
      </c>
      <c r="AL1247" s="45"/>
      <c r="AM1247" s="45"/>
      <c r="AN1247" s="45"/>
      <c r="AO1247" s="23"/>
      <c r="AP1247" s="23"/>
      <c r="AQ1247" s="45">
        <v>3310.7559820057354</v>
      </c>
      <c r="AR1247" s="45">
        <v>0.003</v>
      </c>
      <c r="AS1247" s="23"/>
      <c r="AT1247" s="23"/>
      <c r="AU1247" s="23"/>
      <c r="AV1247" s="23"/>
      <c r="AW1247" s="23"/>
      <c r="AX1247" s="45">
        <v>3310.7559820057354</v>
      </c>
      <c r="AY1247" s="23">
        <v>0.223</v>
      </c>
      <c r="AZ1247" s="23"/>
      <c r="BA1247" s="23"/>
      <c r="BB1247" s="23"/>
      <c r="BC1247" s="23"/>
      <c r="BD1247" s="23"/>
      <c r="BE1247" s="45">
        <v>3310.7559820057354</v>
      </c>
      <c r="BF1247" s="45">
        <v>8.0</v>
      </c>
      <c r="BG1247" s="23"/>
      <c r="BH1247" s="23"/>
      <c r="BI1247" s="23"/>
      <c r="BJ1247" s="23"/>
      <c r="BK1247" s="23"/>
      <c r="BL1247" s="45">
        <v>3310.7559820057354</v>
      </c>
      <c r="BM1247" s="45">
        <v>0.937</v>
      </c>
      <c r="BN1247" s="23"/>
      <c r="BO1247" s="23"/>
      <c r="BP1247" s="23"/>
      <c r="BQ1247" s="23"/>
      <c r="BR1247" s="23"/>
      <c r="BS1247" s="45">
        <v>3310.7559820057354</v>
      </c>
      <c r="BT1247" s="45">
        <v>0.53</v>
      </c>
      <c r="BU1247" s="23"/>
      <c r="BV1247" s="23"/>
      <c r="BW1247" s="23"/>
      <c r="BX1247" s="23"/>
      <c r="BY1247" s="23"/>
      <c r="BZ1247" s="23"/>
      <c r="CA1247" s="23"/>
    </row>
    <row r="1248" ht="15.75" customHeight="1">
      <c r="A1248" s="45">
        <v>3276.590938036548</v>
      </c>
      <c r="B1248" s="46">
        <v>0.074</v>
      </c>
      <c r="C1248" s="45"/>
      <c r="D1248" s="45"/>
      <c r="E1248" s="45"/>
      <c r="F1248" s="45"/>
      <c r="G1248" s="45"/>
      <c r="H1248" s="45">
        <v>3276.590938036548</v>
      </c>
      <c r="I1248" s="46"/>
      <c r="J1248" s="45"/>
      <c r="K1248" s="45"/>
      <c r="L1248" s="45"/>
      <c r="M1248" s="45"/>
      <c r="N1248" s="45"/>
      <c r="O1248" s="45">
        <v>3276.590938036548</v>
      </c>
      <c r="P1248" s="45"/>
      <c r="Q1248" s="45"/>
      <c r="R1248" s="45"/>
      <c r="S1248" s="45"/>
      <c r="T1248" s="45"/>
      <c r="U1248" s="45"/>
      <c r="V1248" s="45">
        <v>3276.590938036548</v>
      </c>
      <c r="W1248" s="45"/>
      <c r="X1248" s="45"/>
      <c r="Y1248" s="45"/>
      <c r="Z1248" s="45"/>
      <c r="AA1248" s="45"/>
      <c r="AB1248" s="45"/>
      <c r="AC1248" s="45">
        <v>3276.590938036548</v>
      </c>
      <c r="AD1248" s="45">
        <v>1541.4061457412497</v>
      </c>
      <c r="AE1248" s="45"/>
      <c r="AF1248" s="45"/>
      <c r="AG1248" s="45"/>
      <c r="AH1248" s="45"/>
      <c r="AI1248" s="45"/>
      <c r="AJ1248" s="45">
        <v>3276.590938036548</v>
      </c>
      <c r="AK1248" s="45">
        <v>0.012</v>
      </c>
      <c r="AL1248" s="45"/>
      <c r="AM1248" s="45"/>
      <c r="AN1248" s="45"/>
      <c r="AO1248" s="23"/>
      <c r="AP1248" s="23"/>
      <c r="AQ1248" s="45">
        <v>3276.590938036548</v>
      </c>
      <c r="AR1248" s="45">
        <v>0.003</v>
      </c>
      <c r="AS1248" s="23"/>
      <c r="AT1248" s="23"/>
      <c r="AU1248" s="23"/>
      <c r="AV1248" s="23"/>
      <c r="AW1248" s="23"/>
      <c r="AX1248" s="45">
        <v>3276.590938036548</v>
      </c>
      <c r="AY1248" s="23">
        <v>0.22</v>
      </c>
      <c r="AZ1248" s="23"/>
      <c r="BA1248" s="23"/>
      <c r="BB1248" s="23"/>
      <c r="BC1248" s="23"/>
      <c r="BD1248" s="23"/>
      <c r="BE1248" s="45">
        <v>3276.590938036548</v>
      </c>
      <c r="BF1248" s="45">
        <v>8.0</v>
      </c>
      <c r="BG1248" s="23"/>
      <c r="BH1248" s="23"/>
      <c r="BI1248" s="23"/>
      <c r="BJ1248" s="23"/>
      <c r="BK1248" s="23"/>
      <c r="BL1248" s="45">
        <v>3276.590938036548</v>
      </c>
      <c r="BM1248" s="45">
        <v>0.977</v>
      </c>
      <c r="BN1248" s="23"/>
      <c r="BO1248" s="23"/>
      <c r="BP1248" s="23"/>
      <c r="BQ1248" s="23"/>
      <c r="BR1248" s="23"/>
      <c r="BS1248" s="45">
        <v>3276.590938036548</v>
      </c>
      <c r="BT1248" s="45">
        <v>0.569</v>
      </c>
      <c r="BU1248" s="23"/>
      <c r="BV1248" s="23"/>
      <c r="BW1248" s="23"/>
      <c r="BX1248" s="23"/>
      <c r="BY1248" s="23"/>
      <c r="BZ1248" s="23"/>
      <c r="CA1248" s="23"/>
    </row>
    <row r="1249" ht="15.75" customHeight="1">
      <c r="A1249" s="45">
        <v>3242.252736507014</v>
      </c>
      <c r="B1249" s="46">
        <v>0.073</v>
      </c>
      <c r="C1249" s="45"/>
      <c r="D1249" s="45"/>
      <c r="E1249" s="45"/>
      <c r="F1249" s="45"/>
      <c r="G1249" s="45"/>
      <c r="H1249" s="45">
        <v>3242.252736507014</v>
      </c>
      <c r="I1249" s="46"/>
      <c r="J1249" s="45"/>
      <c r="K1249" s="45"/>
      <c r="L1249" s="45"/>
      <c r="M1249" s="45"/>
      <c r="N1249" s="45"/>
      <c r="O1249" s="45">
        <v>3242.252736507014</v>
      </c>
      <c r="P1249" s="45"/>
      <c r="Q1249" s="45"/>
      <c r="R1249" s="45"/>
      <c r="S1249" s="45"/>
      <c r="T1249" s="45"/>
      <c r="U1249" s="45"/>
      <c r="V1249" s="45">
        <v>3242.252736507014</v>
      </c>
      <c r="W1249" s="45"/>
      <c r="X1249" s="45"/>
      <c r="Y1249" s="45"/>
      <c r="Z1249" s="45"/>
      <c r="AA1249" s="45"/>
      <c r="AB1249" s="45"/>
      <c r="AC1249" s="45">
        <v>3242.252736507014</v>
      </c>
      <c r="AD1249" s="45">
        <v>1449.9634187604186</v>
      </c>
      <c r="AE1249" s="45"/>
      <c r="AF1249" s="45"/>
      <c r="AG1249" s="45"/>
      <c r="AH1249" s="45"/>
      <c r="AI1249" s="45"/>
      <c r="AJ1249" s="45">
        <v>3242.252736507014</v>
      </c>
      <c r="AK1249" s="45">
        <v>0.012</v>
      </c>
      <c r="AL1249" s="45"/>
      <c r="AM1249" s="45"/>
      <c r="AN1249" s="45"/>
      <c r="AO1249" s="23"/>
      <c r="AP1249" s="23"/>
      <c r="AQ1249" s="45">
        <v>3242.252736507014</v>
      </c>
      <c r="AR1249" s="45">
        <v>0.003</v>
      </c>
      <c r="AS1249" s="23"/>
      <c r="AT1249" s="23"/>
      <c r="AU1249" s="23"/>
      <c r="AV1249" s="23"/>
      <c r="AW1249" s="23"/>
      <c r="AX1249" s="45">
        <v>3242.252736507014</v>
      </c>
      <c r="AY1249" s="23">
        <v>0.222</v>
      </c>
      <c r="AZ1249" s="23"/>
      <c r="BA1249" s="23"/>
      <c r="BB1249" s="23"/>
      <c r="BC1249" s="23"/>
      <c r="BD1249" s="23"/>
      <c r="BE1249" s="45">
        <v>3242.252736507014</v>
      </c>
      <c r="BF1249" s="45">
        <v>8.0</v>
      </c>
      <c r="BG1249" s="23"/>
      <c r="BH1249" s="23"/>
      <c r="BI1249" s="23"/>
      <c r="BJ1249" s="23"/>
      <c r="BK1249" s="23"/>
      <c r="BL1249" s="45">
        <v>3242.252736507014</v>
      </c>
      <c r="BM1249" s="45">
        <v>0.984</v>
      </c>
      <c r="BN1249" s="23"/>
      <c r="BO1249" s="23"/>
      <c r="BP1249" s="23"/>
      <c r="BQ1249" s="23"/>
      <c r="BR1249" s="23"/>
      <c r="BS1249" s="45">
        <v>3242.252736507014</v>
      </c>
      <c r="BT1249" s="45">
        <v>0.607</v>
      </c>
      <c r="BU1249" s="23"/>
      <c r="BV1249" s="23"/>
      <c r="BW1249" s="23"/>
      <c r="BX1249" s="23"/>
      <c r="BY1249" s="23"/>
      <c r="BZ1249" s="23"/>
      <c r="CA1249" s="23"/>
    </row>
    <row r="1250" ht="15.75" customHeight="1">
      <c r="A1250" s="45">
        <v>357.336063756995</v>
      </c>
      <c r="B1250" s="46">
        <v>0.063</v>
      </c>
      <c r="C1250" s="45"/>
      <c r="D1250" s="45"/>
      <c r="E1250" s="45"/>
      <c r="F1250" s="45"/>
      <c r="G1250" s="45"/>
      <c r="H1250" s="45">
        <v>357.336063756995</v>
      </c>
      <c r="I1250" s="46">
        <v>0.072</v>
      </c>
      <c r="J1250" s="45"/>
      <c r="K1250" s="45"/>
      <c r="L1250" s="45"/>
      <c r="M1250" s="45"/>
      <c r="N1250" s="45"/>
      <c r="O1250" s="45">
        <v>357.336063756995</v>
      </c>
      <c r="P1250" s="45">
        <v>0.004175791021469102</v>
      </c>
      <c r="Q1250" s="45"/>
      <c r="R1250" s="45"/>
      <c r="S1250" s="45"/>
      <c r="T1250" s="45"/>
      <c r="U1250" s="45"/>
      <c r="V1250" s="45">
        <v>357.336063756995</v>
      </c>
      <c r="W1250" s="45"/>
      <c r="X1250" s="45"/>
      <c r="Y1250" s="45"/>
      <c r="Z1250" s="45"/>
      <c r="AA1250" s="45"/>
      <c r="AB1250" s="45"/>
      <c r="AC1250" s="45">
        <v>357.336063756995</v>
      </c>
      <c r="AD1250" s="45">
        <v>124.42634433352579</v>
      </c>
      <c r="AE1250" s="45"/>
      <c r="AF1250" s="45"/>
      <c r="AG1250" s="45"/>
      <c r="AH1250" s="45"/>
      <c r="AI1250" s="45"/>
      <c r="AJ1250" s="45">
        <v>357.336063756995</v>
      </c>
      <c r="AK1250" s="45">
        <v>0.009</v>
      </c>
      <c r="AL1250" s="45"/>
      <c r="AM1250" s="45"/>
      <c r="AN1250" s="45"/>
      <c r="AO1250" s="23"/>
      <c r="AP1250" s="23"/>
      <c r="AQ1250" s="45">
        <v>357.336063756995</v>
      </c>
      <c r="AR1250" s="45">
        <v>0.006</v>
      </c>
      <c r="AS1250" s="23"/>
      <c r="AT1250" s="23"/>
      <c r="AU1250" s="23"/>
      <c r="AV1250" s="23"/>
      <c r="AW1250" s="23"/>
      <c r="AX1250" s="45">
        <v>357.336063756995</v>
      </c>
      <c r="AY1250" s="23"/>
      <c r="AZ1250" s="23"/>
      <c r="BA1250" s="23"/>
      <c r="BB1250" s="23"/>
      <c r="BC1250" s="23"/>
      <c r="BD1250" s="23"/>
      <c r="BE1250" s="45">
        <v>357.336063756995</v>
      </c>
      <c r="BF1250" s="45"/>
      <c r="BG1250" s="23"/>
      <c r="BH1250" s="23"/>
      <c r="BI1250" s="23"/>
      <c r="BJ1250" s="23"/>
      <c r="BK1250" s="23"/>
      <c r="BL1250" s="45">
        <v>357.336063756995</v>
      </c>
      <c r="BM1250" s="45">
        <v>0.424</v>
      </c>
      <c r="BN1250" s="23"/>
      <c r="BO1250" s="23"/>
      <c r="BP1250" s="23"/>
      <c r="BQ1250" s="23"/>
      <c r="BR1250" s="23"/>
      <c r="BS1250" s="45">
        <v>357.336063756995</v>
      </c>
      <c r="BT1250" s="45">
        <v>0.098</v>
      </c>
      <c r="BU1250" s="23"/>
      <c r="BV1250" s="23"/>
      <c r="BW1250" s="23"/>
      <c r="BX1250" s="23"/>
      <c r="BY1250" s="23"/>
      <c r="BZ1250" s="23"/>
      <c r="CA1250" s="23"/>
    </row>
    <row r="1251" ht="15.75" customHeight="1">
      <c r="A1251" s="45">
        <v>358.8617793288475</v>
      </c>
      <c r="B1251" s="46">
        <v>0.064</v>
      </c>
      <c r="C1251" s="45"/>
      <c r="D1251" s="45"/>
      <c r="E1251" s="45"/>
      <c r="F1251" s="45"/>
      <c r="G1251" s="45"/>
      <c r="H1251" s="45">
        <v>358.8617793288475</v>
      </c>
      <c r="I1251" s="46">
        <v>0.072</v>
      </c>
      <c r="J1251" s="45"/>
      <c r="K1251" s="45"/>
      <c r="L1251" s="45"/>
      <c r="M1251" s="45"/>
      <c r="N1251" s="45"/>
      <c r="O1251" s="45">
        <v>358.8617793288475</v>
      </c>
      <c r="P1251" s="45">
        <v>0.004250825004979639</v>
      </c>
      <c r="Q1251" s="45"/>
      <c r="R1251" s="45"/>
      <c r="S1251" s="45"/>
      <c r="T1251" s="45"/>
      <c r="U1251" s="45"/>
      <c r="V1251" s="45">
        <v>358.8617793288475</v>
      </c>
      <c r="W1251" s="45"/>
      <c r="X1251" s="45"/>
      <c r="Y1251" s="45"/>
      <c r="Z1251" s="45"/>
      <c r="AA1251" s="45"/>
      <c r="AB1251" s="45"/>
      <c r="AC1251" s="45">
        <v>358.8617793288475</v>
      </c>
      <c r="AD1251" s="45">
        <v>135.66150399276472</v>
      </c>
      <c r="AE1251" s="45"/>
      <c r="AF1251" s="45"/>
      <c r="AG1251" s="45"/>
      <c r="AH1251" s="45"/>
      <c r="AI1251" s="45"/>
      <c r="AJ1251" s="45">
        <v>358.8617793288475</v>
      </c>
      <c r="AK1251" s="45">
        <v>0.009</v>
      </c>
      <c r="AL1251" s="45"/>
      <c r="AM1251" s="45"/>
      <c r="AN1251" s="45"/>
      <c r="AO1251" s="23"/>
      <c r="AP1251" s="23"/>
      <c r="AQ1251" s="45">
        <v>358.8617793288475</v>
      </c>
      <c r="AR1251" s="45">
        <v>0.005</v>
      </c>
      <c r="AS1251" s="23"/>
      <c r="AT1251" s="23"/>
      <c r="AU1251" s="23"/>
      <c r="AV1251" s="23"/>
      <c r="AW1251" s="23"/>
      <c r="AX1251" s="45">
        <v>358.8617793288475</v>
      </c>
      <c r="AY1251" s="23"/>
      <c r="AZ1251" s="23"/>
      <c r="BA1251" s="23"/>
      <c r="BB1251" s="23"/>
      <c r="BC1251" s="23"/>
      <c r="BD1251" s="23"/>
      <c r="BE1251" s="45">
        <v>358.8617793288475</v>
      </c>
      <c r="BF1251" s="45"/>
      <c r="BG1251" s="23"/>
      <c r="BH1251" s="23"/>
      <c r="BI1251" s="23"/>
      <c r="BJ1251" s="23"/>
      <c r="BK1251" s="23"/>
      <c r="BL1251" s="45">
        <v>358.8617793288475</v>
      </c>
      <c r="BM1251" s="45">
        <v>0.679</v>
      </c>
      <c r="BN1251" s="23"/>
      <c r="BO1251" s="23"/>
      <c r="BP1251" s="23"/>
      <c r="BQ1251" s="23"/>
      <c r="BR1251" s="23"/>
      <c r="BS1251" s="45">
        <v>358.8617793288475</v>
      </c>
      <c r="BT1251" s="45">
        <v>0.147</v>
      </c>
      <c r="BU1251" s="23"/>
      <c r="BV1251" s="23"/>
      <c r="BW1251" s="23"/>
      <c r="BX1251" s="23"/>
      <c r="BY1251" s="23"/>
      <c r="BZ1251" s="23"/>
      <c r="CA1251" s="23"/>
    </row>
    <row r="1252" ht="15.75" customHeight="1">
      <c r="A1252" s="45">
        <v>360.24443194393285</v>
      </c>
      <c r="B1252" s="46">
        <v>0.068</v>
      </c>
      <c r="C1252" s="45"/>
      <c r="D1252" s="45"/>
      <c r="E1252" s="45"/>
      <c r="F1252" s="45"/>
      <c r="G1252" s="45"/>
      <c r="H1252" s="45">
        <v>360.24443194393285</v>
      </c>
      <c r="I1252" s="46">
        <v>0.067</v>
      </c>
      <c r="J1252" s="45"/>
      <c r="K1252" s="45"/>
      <c r="L1252" s="45"/>
      <c r="M1252" s="45"/>
      <c r="N1252" s="45"/>
      <c r="O1252" s="45">
        <v>360.24443194393285</v>
      </c>
      <c r="P1252" s="45">
        <v>0.004319247113539035</v>
      </c>
      <c r="Q1252" s="45"/>
      <c r="R1252" s="45"/>
      <c r="S1252" s="45"/>
      <c r="T1252" s="45"/>
      <c r="U1252" s="45"/>
      <c r="V1252" s="45">
        <v>360.24443194393285</v>
      </c>
      <c r="W1252" s="45">
        <v>0.010959392035788076</v>
      </c>
      <c r="X1252" s="45"/>
      <c r="Y1252" s="45"/>
      <c r="Z1252" s="45"/>
      <c r="AA1252" s="45"/>
      <c r="AB1252" s="45"/>
      <c r="AC1252" s="45">
        <v>360.24443194393285</v>
      </c>
      <c r="AD1252" s="45">
        <v>176.2297541727322</v>
      </c>
      <c r="AE1252" s="45"/>
      <c r="AF1252" s="45"/>
      <c r="AG1252" s="45"/>
      <c r="AH1252" s="45"/>
      <c r="AI1252" s="45"/>
      <c r="AJ1252" s="45">
        <v>360.24443194393285</v>
      </c>
      <c r="AK1252" s="45">
        <v>0.009</v>
      </c>
      <c r="AL1252" s="45"/>
      <c r="AM1252" s="45"/>
      <c r="AN1252" s="45"/>
      <c r="AO1252" s="23"/>
      <c r="AP1252" s="23"/>
      <c r="AQ1252" s="45">
        <v>360.24443194393285</v>
      </c>
      <c r="AR1252" s="45">
        <v>0.005</v>
      </c>
      <c r="AS1252" s="23"/>
      <c r="AT1252" s="23"/>
      <c r="AU1252" s="23"/>
      <c r="AV1252" s="23"/>
      <c r="AW1252" s="23"/>
      <c r="AX1252" s="45">
        <v>360.24443194393285</v>
      </c>
      <c r="AY1252" s="23"/>
      <c r="AZ1252" s="23"/>
      <c r="BA1252" s="23"/>
      <c r="BB1252" s="23"/>
      <c r="BC1252" s="23"/>
      <c r="BD1252" s="23"/>
      <c r="BE1252" s="45">
        <v>360.24443194393285</v>
      </c>
      <c r="BF1252" s="45"/>
      <c r="BG1252" s="23"/>
      <c r="BH1252" s="23"/>
      <c r="BI1252" s="23"/>
      <c r="BJ1252" s="23"/>
      <c r="BK1252" s="23"/>
      <c r="BL1252" s="45">
        <v>360.24443194393285</v>
      </c>
      <c r="BM1252" s="45">
        <v>0.843</v>
      </c>
      <c r="BN1252" s="23"/>
      <c r="BO1252" s="23"/>
      <c r="BP1252" s="23"/>
      <c r="BQ1252" s="23"/>
      <c r="BR1252" s="23"/>
      <c r="BS1252" s="45">
        <v>360.24443194393285</v>
      </c>
      <c r="BT1252" s="45">
        <v>0.239</v>
      </c>
      <c r="BU1252" s="23"/>
      <c r="BV1252" s="23"/>
      <c r="BW1252" s="23"/>
      <c r="BX1252" s="23"/>
      <c r="BY1252" s="23"/>
      <c r="BZ1252" s="23"/>
      <c r="CA1252" s="23"/>
    </row>
    <row r="1253" ht="15.75" customHeight="1">
      <c r="A1253" s="45">
        <v>361.0441163516022</v>
      </c>
      <c r="B1253" s="46">
        <v>0.071</v>
      </c>
      <c r="C1253" s="45"/>
      <c r="D1253" s="45"/>
      <c r="E1253" s="45"/>
      <c r="F1253" s="45"/>
      <c r="G1253" s="45"/>
      <c r="H1253" s="45">
        <v>361.0441163516022</v>
      </c>
      <c r="I1253" s="46">
        <v>0.059</v>
      </c>
      <c r="J1253" s="45"/>
      <c r="K1253" s="45"/>
      <c r="L1253" s="45"/>
      <c r="M1253" s="45"/>
      <c r="N1253" s="45"/>
      <c r="O1253" s="45">
        <v>361.0441163516022</v>
      </c>
      <c r="P1253" s="45">
        <v>0.0041243877034309795</v>
      </c>
      <c r="Q1253" s="45"/>
      <c r="R1253" s="45"/>
      <c r="S1253" s="45"/>
      <c r="T1253" s="45"/>
      <c r="U1253" s="45"/>
      <c r="V1253" s="45">
        <v>361.0441163516022</v>
      </c>
      <c r="W1253" s="45">
        <v>0.010606339141914684</v>
      </c>
      <c r="X1253" s="45"/>
      <c r="Y1253" s="45"/>
      <c r="Z1253" s="45"/>
      <c r="AA1253" s="45"/>
      <c r="AB1253" s="45"/>
      <c r="AC1253" s="45">
        <v>361.0441163516022</v>
      </c>
      <c r="AD1253" s="45">
        <v>213.55703620895355</v>
      </c>
      <c r="AE1253" s="45"/>
      <c r="AF1253" s="45"/>
      <c r="AG1253" s="45"/>
      <c r="AH1253" s="45"/>
      <c r="AI1253" s="45"/>
      <c r="AJ1253" s="45">
        <v>361.0441163516022</v>
      </c>
      <c r="AK1253" s="45">
        <v>0.009</v>
      </c>
      <c r="AL1253" s="45"/>
      <c r="AM1253" s="45"/>
      <c r="AN1253" s="45"/>
      <c r="AO1253" s="23"/>
      <c r="AP1253" s="23"/>
      <c r="AQ1253" s="45">
        <v>361.0441163516022</v>
      </c>
      <c r="AR1253" s="45">
        <v>0.005</v>
      </c>
      <c r="AS1253" s="23"/>
      <c r="AT1253" s="23"/>
      <c r="AU1253" s="23"/>
      <c r="AV1253" s="23"/>
      <c r="AW1253" s="23"/>
      <c r="AX1253" s="45">
        <v>361.0441163516022</v>
      </c>
      <c r="AY1253" s="23"/>
      <c r="AZ1253" s="23"/>
      <c r="BA1253" s="23"/>
      <c r="BB1253" s="23"/>
      <c r="BC1253" s="23"/>
      <c r="BD1253" s="23"/>
      <c r="BE1253" s="45">
        <v>361.0441163516022</v>
      </c>
      <c r="BF1253" s="45">
        <v>40.0</v>
      </c>
      <c r="BG1253" s="23"/>
      <c r="BH1253" s="23"/>
      <c r="BI1253" s="23"/>
      <c r="BJ1253" s="23"/>
      <c r="BK1253" s="23"/>
      <c r="BL1253" s="45">
        <v>361.0441163516022</v>
      </c>
      <c r="BM1253" s="45">
        <v>0.951</v>
      </c>
      <c r="BN1253" s="23"/>
      <c r="BO1253" s="23"/>
      <c r="BP1253" s="23"/>
      <c r="BQ1253" s="23"/>
      <c r="BR1253" s="23"/>
      <c r="BS1253" s="45">
        <v>361.0441163516022</v>
      </c>
      <c r="BT1253" s="45">
        <v>0.343</v>
      </c>
      <c r="BU1253" s="23"/>
      <c r="BV1253" s="23"/>
      <c r="BW1253" s="23"/>
      <c r="BX1253" s="23"/>
      <c r="BY1253" s="23"/>
      <c r="BZ1253" s="23"/>
      <c r="CA1253" s="23"/>
    </row>
    <row r="1254" ht="15.75" customHeight="1">
      <c r="A1254" s="45">
        <v>361.53896945808424</v>
      </c>
      <c r="B1254" s="46">
        <v>0.069</v>
      </c>
      <c r="C1254" s="45"/>
      <c r="D1254" s="45"/>
      <c r="E1254" s="45"/>
      <c r="F1254" s="45"/>
      <c r="G1254" s="45"/>
      <c r="H1254" s="45">
        <v>361.53896945808424</v>
      </c>
      <c r="I1254" s="46">
        <v>0.06</v>
      </c>
      <c r="J1254" s="45"/>
      <c r="K1254" s="45"/>
      <c r="L1254" s="45"/>
      <c r="M1254" s="45"/>
      <c r="N1254" s="45"/>
      <c r="O1254" s="45">
        <v>361.53896945808424</v>
      </c>
      <c r="P1254" s="45">
        <v>0.004400270233667392</v>
      </c>
      <c r="Q1254" s="45"/>
      <c r="R1254" s="45"/>
      <c r="S1254" s="45"/>
      <c r="T1254" s="45"/>
      <c r="U1254" s="45"/>
      <c r="V1254" s="45">
        <v>361.53896945808424</v>
      </c>
      <c r="W1254" s="45">
        <v>0.011475222222472839</v>
      </c>
      <c r="X1254" s="45"/>
      <c r="Y1254" s="45"/>
      <c r="Z1254" s="45"/>
      <c r="AA1254" s="45"/>
      <c r="AB1254" s="45"/>
      <c r="AC1254" s="45">
        <v>361.53896945808424</v>
      </c>
      <c r="AD1254" s="45">
        <v>263.01592972355576</v>
      </c>
      <c r="AE1254" s="45"/>
      <c r="AF1254" s="45"/>
      <c r="AG1254" s="45"/>
      <c r="AH1254" s="45"/>
      <c r="AI1254" s="45"/>
      <c r="AJ1254" s="45">
        <v>361.53896945808424</v>
      </c>
      <c r="AK1254" s="45">
        <v>0.01</v>
      </c>
      <c r="AL1254" s="45"/>
      <c r="AM1254" s="45"/>
      <c r="AN1254" s="45"/>
      <c r="AO1254" s="23"/>
      <c r="AP1254" s="23"/>
      <c r="AQ1254" s="45">
        <v>361.53896945808424</v>
      </c>
      <c r="AR1254" s="45">
        <v>0.005</v>
      </c>
      <c r="AS1254" s="23"/>
      <c r="AT1254" s="23"/>
      <c r="AU1254" s="23"/>
      <c r="AV1254" s="23"/>
      <c r="AW1254" s="23"/>
      <c r="AX1254" s="45">
        <v>361.53896945808424</v>
      </c>
      <c r="AY1254" s="23"/>
      <c r="AZ1254" s="23"/>
      <c r="BA1254" s="23"/>
      <c r="BB1254" s="23"/>
      <c r="BC1254" s="23"/>
      <c r="BD1254" s="23"/>
      <c r="BE1254" s="45">
        <v>361.53896945808424</v>
      </c>
      <c r="BF1254" s="45">
        <v>40.0</v>
      </c>
      <c r="BG1254" s="23"/>
      <c r="BH1254" s="23"/>
      <c r="BI1254" s="23"/>
      <c r="BJ1254" s="23"/>
      <c r="BK1254" s="23"/>
      <c r="BL1254" s="45">
        <v>361.53896945808424</v>
      </c>
      <c r="BM1254" s="45">
        <v>1.056</v>
      </c>
      <c r="BN1254" s="23"/>
      <c r="BO1254" s="23"/>
      <c r="BP1254" s="23"/>
      <c r="BQ1254" s="23"/>
      <c r="BR1254" s="23"/>
      <c r="BS1254" s="45">
        <v>361.53896945808424</v>
      </c>
      <c r="BT1254" s="45">
        <v>0.355</v>
      </c>
      <c r="BU1254" s="23"/>
      <c r="BV1254" s="23"/>
      <c r="BW1254" s="23"/>
      <c r="BX1254" s="23"/>
      <c r="BY1254" s="23"/>
      <c r="BZ1254" s="23"/>
      <c r="CA1254" s="23"/>
    </row>
    <row r="1255" ht="15.75" customHeight="1">
      <c r="A1255" s="45">
        <v>363.1105696912101</v>
      </c>
      <c r="B1255" s="46">
        <v>0.069</v>
      </c>
      <c r="C1255" s="45"/>
      <c r="D1255" s="45"/>
      <c r="E1255" s="45"/>
      <c r="F1255" s="45"/>
      <c r="G1255" s="45"/>
      <c r="H1255" s="45">
        <v>363.1105696912101</v>
      </c>
      <c r="I1255" s="46">
        <v>0.058</v>
      </c>
      <c r="J1255" s="45"/>
      <c r="K1255" s="45"/>
      <c r="L1255" s="45"/>
      <c r="M1255" s="45"/>
      <c r="N1255" s="45"/>
      <c r="O1255" s="45">
        <v>363.1105696912101</v>
      </c>
      <c r="P1255" s="45">
        <v>0.004456961834907811</v>
      </c>
      <c r="Q1255" s="45"/>
      <c r="R1255" s="45"/>
      <c r="S1255" s="45"/>
      <c r="T1255" s="45"/>
      <c r="U1255" s="45"/>
      <c r="V1255" s="45">
        <v>363.1105696912101</v>
      </c>
      <c r="W1255" s="45">
        <v>0.012017080042181069</v>
      </c>
      <c r="X1255" s="45"/>
      <c r="Y1255" s="45"/>
      <c r="Z1255" s="45"/>
      <c r="AA1255" s="45"/>
      <c r="AB1255" s="45"/>
      <c r="AC1255" s="45">
        <v>363.1105696912101</v>
      </c>
      <c r="AD1255" s="45">
        <v>254.91577105018638</v>
      </c>
      <c r="AE1255" s="45"/>
      <c r="AF1255" s="45"/>
      <c r="AG1255" s="45"/>
      <c r="AH1255" s="45"/>
      <c r="AI1255" s="45"/>
      <c r="AJ1255" s="45">
        <v>363.1105696912101</v>
      </c>
      <c r="AK1255" s="45">
        <v>0.01</v>
      </c>
      <c r="AL1255" s="45"/>
      <c r="AM1255" s="45"/>
      <c r="AN1255" s="45"/>
      <c r="AO1255" s="23"/>
      <c r="AP1255" s="23"/>
      <c r="AQ1255" s="45">
        <v>363.1105696912101</v>
      </c>
      <c r="AR1255" s="45">
        <v>0.004</v>
      </c>
      <c r="AS1255" s="23"/>
      <c r="AT1255" s="23"/>
      <c r="AU1255" s="23"/>
      <c r="AV1255" s="23"/>
      <c r="AW1255" s="23"/>
      <c r="AX1255" s="45">
        <v>363.1105696912101</v>
      </c>
      <c r="AY1255" s="23">
        <v>0.488</v>
      </c>
      <c r="AZ1255" s="23"/>
      <c r="BA1255" s="23"/>
      <c r="BB1255" s="23"/>
      <c r="BC1255" s="23"/>
      <c r="BD1255" s="23"/>
      <c r="BE1255" s="45">
        <v>363.1105696912101</v>
      </c>
      <c r="BF1255" s="45">
        <v>40.0</v>
      </c>
      <c r="BG1255" s="23"/>
      <c r="BH1255" s="23"/>
      <c r="BI1255" s="23"/>
      <c r="BJ1255" s="23"/>
      <c r="BK1255" s="23"/>
      <c r="BL1255" s="45">
        <v>363.1105696912101</v>
      </c>
      <c r="BM1255" s="45">
        <v>1.151</v>
      </c>
      <c r="BN1255" s="23"/>
      <c r="BO1255" s="23"/>
      <c r="BP1255" s="23"/>
      <c r="BQ1255" s="23"/>
      <c r="BR1255" s="23"/>
      <c r="BS1255" s="45">
        <v>363.1105696912101</v>
      </c>
      <c r="BT1255" s="45">
        <v>0.353</v>
      </c>
      <c r="BU1255" s="23"/>
      <c r="BV1255" s="23"/>
      <c r="BW1255" s="23"/>
      <c r="BX1255" s="23"/>
      <c r="BY1255" s="23"/>
      <c r="BZ1255" s="23"/>
      <c r="CA1255" s="23"/>
    </row>
    <row r="1256" ht="15.75" customHeight="1">
      <c r="A1256" s="45">
        <v>362.4688467174957</v>
      </c>
      <c r="B1256" s="46">
        <v>0.067</v>
      </c>
      <c r="C1256" s="45"/>
      <c r="D1256" s="45"/>
      <c r="E1256" s="45"/>
      <c r="F1256" s="45"/>
      <c r="G1256" s="45"/>
      <c r="H1256" s="45">
        <v>362.4688467174957</v>
      </c>
      <c r="I1256" s="46">
        <v>0.056</v>
      </c>
      <c r="J1256" s="45"/>
      <c r="K1256" s="45"/>
      <c r="L1256" s="45"/>
      <c r="M1256" s="45"/>
      <c r="N1256" s="45"/>
      <c r="O1256" s="45">
        <v>362.4688467174957</v>
      </c>
      <c r="P1256" s="45">
        <v>0.004477529579579066</v>
      </c>
      <c r="Q1256" s="45"/>
      <c r="R1256" s="45"/>
      <c r="S1256" s="45"/>
      <c r="T1256" s="45"/>
      <c r="U1256" s="45"/>
      <c r="V1256" s="45">
        <v>362.4688467174957</v>
      </c>
      <c r="W1256" s="45">
        <v>0.012105591369389598</v>
      </c>
      <c r="X1256" s="45"/>
      <c r="Y1256" s="45"/>
      <c r="Z1256" s="45"/>
      <c r="AA1256" s="45"/>
      <c r="AB1256" s="45"/>
      <c r="AC1256" s="45">
        <v>362.4688467174957</v>
      </c>
      <c r="AD1256" s="45">
        <v>280.69407812651843</v>
      </c>
      <c r="AE1256" s="45"/>
      <c r="AF1256" s="45"/>
      <c r="AG1256" s="45"/>
      <c r="AH1256" s="45"/>
      <c r="AI1256" s="45"/>
      <c r="AJ1256" s="45">
        <v>362.4688467174957</v>
      </c>
      <c r="AK1256" s="45">
        <v>0.01</v>
      </c>
      <c r="AL1256" s="45"/>
      <c r="AM1256" s="45"/>
      <c r="AN1256" s="45"/>
      <c r="AO1256" s="23"/>
      <c r="AP1256" s="23"/>
      <c r="AQ1256" s="45">
        <v>362.4688467174957</v>
      </c>
      <c r="AR1256" s="45">
        <v>0.004</v>
      </c>
      <c r="AS1256" s="23"/>
      <c r="AT1256" s="23"/>
      <c r="AU1256" s="23"/>
      <c r="AV1256" s="23"/>
      <c r="AW1256" s="23"/>
      <c r="AX1256" s="45">
        <v>362.4688467174957</v>
      </c>
      <c r="AY1256" s="23">
        <v>0.482</v>
      </c>
      <c r="AZ1256" s="23"/>
      <c r="BA1256" s="23"/>
      <c r="BB1256" s="23"/>
      <c r="BC1256" s="23"/>
      <c r="BD1256" s="23"/>
      <c r="BE1256" s="45">
        <v>362.4688467174957</v>
      </c>
      <c r="BF1256" s="45">
        <v>24.0</v>
      </c>
      <c r="BG1256" s="23"/>
      <c r="BH1256" s="23"/>
      <c r="BI1256" s="23"/>
      <c r="BJ1256" s="23"/>
      <c r="BK1256" s="23"/>
      <c r="BL1256" s="45">
        <v>362.4688467174957</v>
      </c>
      <c r="BM1256" s="45">
        <v>1.207</v>
      </c>
      <c r="BN1256" s="23"/>
      <c r="BO1256" s="23"/>
      <c r="BP1256" s="23"/>
      <c r="BQ1256" s="23"/>
      <c r="BR1256" s="23"/>
      <c r="BS1256" s="45">
        <v>362.4688467174957</v>
      </c>
      <c r="BT1256" s="45">
        <v>0.479</v>
      </c>
      <c r="BU1256" s="23"/>
      <c r="BV1256" s="23"/>
      <c r="BW1256" s="23"/>
      <c r="BX1256" s="23"/>
      <c r="BY1256" s="23"/>
      <c r="BZ1256" s="23"/>
      <c r="CA1256" s="23"/>
    </row>
    <row r="1257" ht="15.75" customHeight="1">
      <c r="A1257" s="45">
        <v>360.4326887486615</v>
      </c>
      <c r="B1257" s="46">
        <v>0.065</v>
      </c>
      <c r="C1257" s="45"/>
      <c r="D1257" s="45"/>
      <c r="E1257" s="45"/>
      <c r="F1257" s="45"/>
      <c r="G1257" s="45"/>
      <c r="H1257" s="45">
        <v>360.4326887486615</v>
      </c>
      <c r="I1257" s="46">
        <v>0.058</v>
      </c>
      <c r="J1257" s="45"/>
      <c r="K1257" s="45"/>
      <c r="L1257" s="45"/>
      <c r="M1257" s="45"/>
      <c r="N1257" s="45"/>
      <c r="O1257" s="45">
        <v>360.4326887486615</v>
      </c>
      <c r="P1257" s="45">
        <v>0.004363700413289745</v>
      </c>
      <c r="Q1257" s="45"/>
      <c r="R1257" s="45"/>
      <c r="S1257" s="45"/>
      <c r="T1257" s="45"/>
      <c r="U1257" s="45"/>
      <c r="V1257" s="45">
        <v>360.4326887486615</v>
      </c>
      <c r="W1257" s="45">
        <v>0.011723275697001639</v>
      </c>
      <c r="X1257" s="45"/>
      <c r="Y1257" s="45"/>
      <c r="Z1257" s="45"/>
      <c r="AA1257" s="45"/>
      <c r="AB1257" s="45"/>
      <c r="AC1257" s="45">
        <v>360.4326887486615</v>
      </c>
      <c r="AD1257" s="45">
        <v>359.6525740598833</v>
      </c>
      <c r="AE1257" s="45"/>
      <c r="AF1257" s="45"/>
      <c r="AG1257" s="45"/>
      <c r="AH1257" s="45"/>
      <c r="AI1257" s="45"/>
      <c r="AJ1257" s="45">
        <v>360.4326887486615</v>
      </c>
      <c r="AK1257" s="45">
        <v>0.011</v>
      </c>
      <c r="AL1257" s="45"/>
      <c r="AM1257" s="45"/>
      <c r="AN1257" s="45"/>
      <c r="AO1257" s="23"/>
      <c r="AP1257" s="23"/>
      <c r="AQ1257" s="45">
        <v>360.4326887486615</v>
      </c>
      <c r="AR1257" s="45">
        <v>0.004</v>
      </c>
      <c r="AS1257" s="23"/>
      <c r="AT1257" s="23"/>
      <c r="AU1257" s="23"/>
      <c r="AV1257" s="23"/>
      <c r="AW1257" s="23"/>
      <c r="AX1257" s="45">
        <v>360.4326887486615</v>
      </c>
      <c r="AY1257" s="23">
        <v>0.477</v>
      </c>
      <c r="AZ1257" s="23"/>
      <c r="BA1257" s="23"/>
      <c r="BB1257" s="23"/>
      <c r="BC1257" s="23"/>
      <c r="BD1257" s="23"/>
      <c r="BE1257" s="45">
        <v>360.4326887486615</v>
      </c>
      <c r="BF1257" s="45">
        <v>17.0</v>
      </c>
      <c r="BG1257" s="23"/>
      <c r="BH1257" s="23"/>
      <c r="BI1257" s="23"/>
      <c r="BJ1257" s="23"/>
      <c r="BK1257" s="23"/>
      <c r="BL1257" s="45">
        <v>360.4326887486615</v>
      </c>
      <c r="BM1257" s="45">
        <v>1.28</v>
      </c>
      <c r="BN1257" s="23"/>
      <c r="BO1257" s="23"/>
      <c r="BP1257" s="23"/>
      <c r="BQ1257" s="23"/>
      <c r="BR1257" s="23"/>
      <c r="BS1257" s="45">
        <v>360.4326887486615</v>
      </c>
      <c r="BT1257" s="45">
        <v>0.519</v>
      </c>
      <c r="BU1257" s="23"/>
      <c r="BV1257" s="23"/>
      <c r="BW1257" s="23"/>
      <c r="BX1257" s="23"/>
      <c r="BY1257" s="23"/>
      <c r="BZ1257" s="23"/>
      <c r="CA1257" s="23"/>
    </row>
    <row r="1258" ht="15.75" customHeight="1">
      <c r="A1258" s="45">
        <v>358.17424806706623</v>
      </c>
      <c r="B1258" s="46">
        <v>0.068</v>
      </c>
      <c r="C1258" s="45"/>
      <c r="D1258" s="45"/>
      <c r="E1258" s="45"/>
      <c r="F1258" s="45"/>
      <c r="G1258" s="45"/>
      <c r="H1258" s="45">
        <v>358.17424806706623</v>
      </c>
      <c r="I1258" s="46">
        <v>0.063</v>
      </c>
      <c r="J1258" s="45"/>
      <c r="K1258" s="45"/>
      <c r="L1258" s="45"/>
      <c r="M1258" s="45"/>
      <c r="N1258" s="45"/>
      <c r="O1258" s="45">
        <v>358.17424806706623</v>
      </c>
      <c r="P1258" s="45">
        <v>0.004095967847783878</v>
      </c>
      <c r="Q1258" s="45"/>
      <c r="R1258" s="45"/>
      <c r="S1258" s="45"/>
      <c r="T1258" s="45"/>
      <c r="U1258" s="45"/>
      <c r="V1258" s="45">
        <v>358.17424806706623</v>
      </c>
      <c r="W1258" s="45">
        <v>0.011574154543991716</v>
      </c>
      <c r="X1258" s="45"/>
      <c r="Y1258" s="45"/>
      <c r="Z1258" s="45"/>
      <c r="AA1258" s="45"/>
      <c r="AB1258" s="45"/>
      <c r="AC1258" s="45">
        <v>358.17424806706623</v>
      </c>
      <c r="AD1258" s="45">
        <v>461.93388423226196</v>
      </c>
      <c r="AE1258" s="45"/>
      <c r="AF1258" s="45"/>
      <c r="AG1258" s="45"/>
      <c r="AH1258" s="45"/>
      <c r="AI1258" s="45"/>
      <c r="AJ1258" s="45">
        <v>358.17424806706623</v>
      </c>
      <c r="AK1258" s="45">
        <v>0.012</v>
      </c>
      <c r="AL1258" s="45"/>
      <c r="AM1258" s="45"/>
      <c r="AN1258" s="45"/>
      <c r="AO1258" s="23"/>
      <c r="AP1258" s="23"/>
      <c r="AQ1258" s="45">
        <v>358.17424806706623</v>
      </c>
      <c r="AR1258" s="45">
        <v>0.004</v>
      </c>
      <c r="AS1258" s="23"/>
      <c r="AT1258" s="23"/>
      <c r="AU1258" s="23"/>
      <c r="AV1258" s="23"/>
      <c r="AW1258" s="23"/>
      <c r="AX1258" s="45">
        <v>358.17424806706623</v>
      </c>
      <c r="AY1258" s="23">
        <v>0.477</v>
      </c>
      <c r="AZ1258" s="23"/>
      <c r="BA1258" s="23"/>
      <c r="BB1258" s="23"/>
      <c r="BC1258" s="23"/>
      <c r="BD1258" s="23"/>
      <c r="BE1258" s="45">
        <v>358.17424806706623</v>
      </c>
      <c r="BF1258" s="45">
        <v>20.0</v>
      </c>
      <c r="BG1258" s="23"/>
      <c r="BH1258" s="23"/>
      <c r="BI1258" s="23"/>
      <c r="BJ1258" s="23"/>
      <c r="BK1258" s="23"/>
      <c r="BL1258" s="45">
        <v>358.17424806706623</v>
      </c>
      <c r="BM1258" s="45">
        <v>1.324</v>
      </c>
      <c r="BN1258" s="23"/>
      <c r="BO1258" s="23"/>
      <c r="BP1258" s="23"/>
      <c r="BQ1258" s="23"/>
      <c r="BR1258" s="23"/>
      <c r="BS1258" s="45">
        <v>358.17424806706623</v>
      </c>
      <c r="BT1258" s="45">
        <v>0.63</v>
      </c>
      <c r="BU1258" s="23"/>
      <c r="BV1258" s="23"/>
      <c r="BW1258" s="23"/>
      <c r="BX1258" s="23"/>
      <c r="BY1258" s="23"/>
      <c r="BZ1258" s="23"/>
      <c r="CA1258" s="23"/>
    </row>
    <row r="1259" ht="15.75" customHeight="1">
      <c r="A1259" s="45">
        <v>358.40098790341113</v>
      </c>
      <c r="B1259" s="46">
        <v>0.08</v>
      </c>
      <c r="C1259" s="45"/>
      <c r="D1259" s="45"/>
      <c r="E1259" s="45"/>
      <c r="F1259" s="45"/>
      <c r="G1259" s="45"/>
      <c r="H1259" s="45">
        <v>358.40098790341113</v>
      </c>
      <c r="I1259" s="46">
        <v>0.06</v>
      </c>
      <c r="J1259" s="45"/>
      <c r="K1259" s="45"/>
      <c r="L1259" s="45"/>
      <c r="M1259" s="45"/>
      <c r="N1259" s="45"/>
      <c r="O1259" s="45">
        <v>358.40098790341113</v>
      </c>
      <c r="P1259" s="45">
        <v>0.004252707025397321</v>
      </c>
      <c r="Q1259" s="45"/>
      <c r="R1259" s="45"/>
      <c r="S1259" s="45"/>
      <c r="T1259" s="45"/>
      <c r="U1259" s="45"/>
      <c r="V1259" s="45">
        <v>358.40098790341113</v>
      </c>
      <c r="W1259" s="45">
        <v>0.011717708725905636</v>
      </c>
      <c r="X1259" s="45"/>
      <c r="Y1259" s="45"/>
      <c r="Z1259" s="45"/>
      <c r="AA1259" s="45"/>
      <c r="AB1259" s="45"/>
      <c r="AC1259" s="45">
        <v>358.40098790341113</v>
      </c>
      <c r="AD1259" s="45">
        <v>398.1257640797492</v>
      </c>
      <c r="AE1259" s="45"/>
      <c r="AF1259" s="45"/>
      <c r="AG1259" s="45"/>
      <c r="AH1259" s="45"/>
      <c r="AI1259" s="45"/>
      <c r="AJ1259" s="45">
        <v>358.40098790341113</v>
      </c>
      <c r="AK1259" s="45">
        <v>0.011</v>
      </c>
      <c r="AL1259" s="45"/>
      <c r="AM1259" s="45"/>
      <c r="AN1259" s="45"/>
      <c r="AO1259" s="23"/>
      <c r="AP1259" s="23"/>
      <c r="AQ1259" s="45">
        <v>358.40098790341113</v>
      </c>
      <c r="AR1259" s="45">
        <v>0.004</v>
      </c>
      <c r="AS1259" s="23"/>
      <c r="AT1259" s="23"/>
      <c r="AU1259" s="23"/>
      <c r="AV1259" s="23"/>
      <c r="AW1259" s="23"/>
      <c r="AX1259" s="45">
        <v>358.40098790341113</v>
      </c>
      <c r="AY1259" s="23">
        <v>0.464</v>
      </c>
      <c r="AZ1259" s="23"/>
      <c r="BA1259" s="23"/>
      <c r="BB1259" s="23"/>
      <c r="BC1259" s="23"/>
      <c r="BD1259" s="23"/>
      <c r="BE1259" s="45">
        <v>358.40098790341113</v>
      </c>
      <c r="BF1259" s="45">
        <v>20.0</v>
      </c>
      <c r="BG1259" s="23"/>
      <c r="BH1259" s="23"/>
      <c r="BI1259" s="23"/>
      <c r="BJ1259" s="23"/>
      <c r="BK1259" s="23"/>
      <c r="BL1259" s="45">
        <v>358.40098790341113</v>
      </c>
      <c r="BM1259" s="45">
        <v>1.246</v>
      </c>
      <c r="BN1259" s="23"/>
      <c r="BO1259" s="23"/>
      <c r="BP1259" s="23"/>
      <c r="BQ1259" s="23"/>
      <c r="BR1259" s="23"/>
      <c r="BS1259" s="45">
        <v>358.40098790341113</v>
      </c>
      <c r="BT1259" s="45">
        <v>0.644</v>
      </c>
      <c r="BU1259" s="23"/>
      <c r="BV1259" s="23"/>
      <c r="BW1259" s="23"/>
      <c r="BX1259" s="23"/>
      <c r="BY1259" s="23"/>
      <c r="BZ1259" s="23"/>
      <c r="CA1259" s="23"/>
    </row>
    <row r="1260" ht="15.75" customHeight="1">
      <c r="A1260" s="45">
        <v>358.34814457329816</v>
      </c>
      <c r="B1260" s="46">
        <v>0.074</v>
      </c>
      <c r="C1260" s="45"/>
      <c r="D1260" s="45"/>
      <c r="E1260" s="45"/>
      <c r="F1260" s="45"/>
      <c r="G1260" s="45"/>
      <c r="H1260" s="45">
        <v>358.34814457329816</v>
      </c>
      <c r="I1260" s="46">
        <v>0.059</v>
      </c>
      <c r="J1260" s="45"/>
      <c r="K1260" s="45"/>
      <c r="L1260" s="45"/>
      <c r="M1260" s="45"/>
      <c r="N1260" s="45"/>
      <c r="O1260" s="45">
        <v>358.34814457329816</v>
      </c>
      <c r="P1260" s="45">
        <v>0.004382490278688728</v>
      </c>
      <c r="Q1260" s="45"/>
      <c r="R1260" s="45"/>
      <c r="S1260" s="45"/>
      <c r="T1260" s="45"/>
      <c r="U1260" s="45"/>
      <c r="V1260" s="45">
        <v>358.34814457329816</v>
      </c>
      <c r="W1260" s="45">
        <v>0.011720373748974883</v>
      </c>
      <c r="X1260" s="45"/>
      <c r="Y1260" s="45"/>
      <c r="Z1260" s="45"/>
      <c r="AA1260" s="45"/>
      <c r="AB1260" s="45"/>
      <c r="AC1260" s="45">
        <v>358.34814457329816</v>
      </c>
      <c r="AD1260" s="45">
        <v>397.73123259448505</v>
      </c>
      <c r="AE1260" s="45"/>
      <c r="AF1260" s="45"/>
      <c r="AG1260" s="45"/>
      <c r="AH1260" s="45"/>
      <c r="AI1260" s="45"/>
      <c r="AJ1260" s="45">
        <v>358.34814457329816</v>
      </c>
      <c r="AK1260" s="45">
        <v>0.011</v>
      </c>
      <c r="AL1260" s="45"/>
      <c r="AM1260" s="45"/>
      <c r="AN1260" s="45"/>
      <c r="AO1260" s="23"/>
      <c r="AP1260" s="23"/>
      <c r="AQ1260" s="45">
        <v>358.34814457329816</v>
      </c>
      <c r="AR1260" s="45">
        <v>0.003</v>
      </c>
      <c r="AS1260" s="23"/>
      <c r="AT1260" s="23"/>
      <c r="AU1260" s="23"/>
      <c r="AV1260" s="23"/>
      <c r="AW1260" s="23"/>
      <c r="AX1260" s="45">
        <v>358.34814457329816</v>
      </c>
      <c r="AY1260" s="23">
        <v>0.48</v>
      </c>
      <c r="AZ1260" s="23"/>
      <c r="BA1260" s="23"/>
      <c r="BB1260" s="23"/>
      <c r="BC1260" s="23"/>
      <c r="BD1260" s="23"/>
      <c r="BE1260" s="45">
        <v>358.34814457329816</v>
      </c>
      <c r="BF1260" s="45">
        <v>20.0</v>
      </c>
      <c r="BG1260" s="23"/>
      <c r="BH1260" s="23"/>
      <c r="BI1260" s="23"/>
      <c r="BJ1260" s="23"/>
      <c r="BK1260" s="23"/>
      <c r="BL1260" s="45">
        <v>358.34814457329816</v>
      </c>
      <c r="BM1260" s="45">
        <v>1.226</v>
      </c>
      <c r="BN1260" s="23"/>
      <c r="BO1260" s="23"/>
      <c r="BP1260" s="23"/>
      <c r="BQ1260" s="23"/>
      <c r="BR1260" s="23"/>
      <c r="BS1260" s="45">
        <v>358.34814457329816</v>
      </c>
      <c r="BT1260" s="45">
        <v>0.688</v>
      </c>
      <c r="BU1260" s="23"/>
      <c r="BV1260" s="23"/>
      <c r="BW1260" s="23"/>
      <c r="BX1260" s="23"/>
      <c r="BY1260" s="23"/>
      <c r="BZ1260" s="23"/>
      <c r="CA1260" s="23"/>
    </row>
    <row r="1261" ht="15.75" customHeight="1">
      <c r="A1261" s="45">
        <v>357.8498053751074</v>
      </c>
      <c r="B1261" s="46">
        <v>0.075</v>
      </c>
      <c r="C1261" s="45"/>
      <c r="D1261" s="45"/>
      <c r="E1261" s="45"/>
      <c r="F1261" s="45"/>
      <c r="G1261" s="45"/>
      <c r="H1261" s="45">
        <v>357.8498053751074</v>
      </c>
      <c r="I1261" s="46">
        <v>0.057</v>
      </c>
      <c r="J1261" s="45"/>
      <c r="K1261" s="45"/>
      <c r="L1261" s="45"/>
      <c r="M1261" s="45"/>
      <c r="N1261" s="45"/>
      <c r="O1261" s="45">
        <v>357.8498053751074</v>
      </c>
      <c r="P1261" s="45"/>
      <c r="Q1261" s="45"/>
      <c r="R1261" s="45"/>
      <c r="S1261" s="45"/>
      <c r="T1261" s="45"/>
      <c r="U1261" s="45"/>
      <c r="V1261" s="45">
        <v>357.8498053751074</v>
      </c>
      <c r="W1261" s="45"/>
      <c r="X1261" s="45"/>
      <c r="Y1261" s="45"/>
      <c r="Z1261" s="45"/>
      <c r="AA1261" s="45"/>
      <c r="AB1261" s="45"/>
      <c r="AC1261" s="45">
        <v>357.8498053751074</v>
      </c>
      <c r="AD1261" s="45">
        <v>443.97493618574845</v>
      </c>
      <c r="AE1261" s="45"/>
      <c r="AF1261" s="45"/>
      <c r="AG1261" s="45"/>
      <c r="AH1261" s="45"/>
      <c r="AI1261" s="45"/>
      <c r="AJ1261" s="45">
        <v>357.8498053751074</v>
      </c>
      <c r="AK1261" s="45">
        <v>0.01</v>
      </c>
      <c r="AL1261" s="45"/>
      <c r="AM1261" s="45"/>
      <c r="AN1261" s="45"/>
      <c r="AO1261" s="23"/>
      <c r="AP1261" s="23"/>
      <c r="AQ1261" s="45">
        <v>357.8498053751074</v>
      </c>
      <c r="AR1261" s="45">
        <v>0.003</v>
      </c>
      <c r="AS1261" s="23"/>
      <c r="AT1261" s="23"/>
      <c r="AU1261" s="23"/>
      <c r="AV1261" s="23"/>
      <c r="AW1261" s="23"/>
      <c r="AX1261" s="45">
        <v>357.8498053751074</v>
      </c>
      <c r="AY1261" s="23">
        <v>0.481</v>
      </c>
      <c r="AZ1261" s="23"/>
      <c r="BA1261" s="23"/>
      <c r="BB1261" s="23"/>
      <c r="BC1261" s="23"/>
      <c r="BD1261" s="23"/>
      <c r="BE1261" s="45">
        <v>357.8498053751074</v>
      </c>
      <c r="BF1261" s="45">
        <v>20.0</v>
      </c>
      <c r="BG1261" s="23"/>
      <c r="BH1261" s="23"/>
      <c r="BI1261" s="23"/>
      <c r="BJ1261" s="23"/>
      <c r="BK1261" s="23"/>
      <c r="BL1261" s="45">
        <v>357.8498053751074</v>
      </c>
      <c r="BM1261" s="45">
        <v>1.241</v>
      </c>
      <c r="BN1261" s="23"/>
      <c r="BO1261" s="23"/>
      <c r="BP1261" s="23"/>
      <c r="BQ1261" s="23"/>
      <c r="BR1261" s="23"/>
      <c r="BS1261" s="45">
        <v>357.8498053751074</v>
      </c>
      <c r="BT1261" s="45">
        <v>0.705</v>
      </c>
      <c r="BU1261" s="23"/>
      <c r="BV1261" s="23"/>
      <c r="BW1261" s="23"/>
      <c r="BX1261" s="23"/>
      <c r="BY1261" s="23"/>
      <c r="BZ1261" s="23"/>
      <c r="CA1261" s="23"/>
    </row>
    <row r="1262" ht="15.75" customHeight="1">
      <c r="A1262" s="45">
        <v>360.3339423268576</v>
      </c>
      <c r="B1262" s="46">
        <v>0.077</v>
      </c>
      <c r="C1262" s="45"/>
      <c r="D1262" s="45"/>
      <c r="E1262" s="45"/>
      <c r="F1262" s="45"/>
      <c r="G1262" s="45"/>
      <c r="H1262" s="45">
        <v>360.3339423268576</v>
      </c>
      <c r="I1262" s="46">
        <v>0.054</v>
      </c>
      <c r="J1262" s="45"/>
      <c r="K1262" s="45"/>
      <c r="L1262" s="45"/>
      <c r="M1262" s="45"/>
      <c r="N1262" s="45"/>
      <c r="O1262" s="45">
        <v>360.3339423268576</v>
      </c>
      <c r="P1262" s="45"/>
      <c r="Q1262" s="45"/>
      <c r="R1262" s="45"/>
      <c r="S1262" s="45"/>
      <c r="T1262" s="45"/>
      <c r="U1262" s="45"/>
      <c r="V1262" s="45">
        <v>360.3339423268576</v>
      </c>
      <c r="W1262" s="45"/>
      <c r="X1262" s="45"/>
      <c r="Y1262" s="45"/>
      <c r="Z1262" s="45"/>
      <c r="AA1262" s="45"/>
      <c r="AB1262" s="45"/>
      <c r="AC1262" s="45">
        <v>360.3339423268576</v>
      </c>
      <c r="AD1262" s="45">
        <v>416.61969110775266</v>
      </c>
      <c r="AE1262" s="45"/>
      <c r="AF1262" s="45"/>
      <c r="AG1262" s="45"/>
      <c r="AH1262" s="45"/>
      <c r="AI1262" s="45"/>
      <c r="AJ1262" s="45">
        <v>360.3339423268576</v>
      </c>
      <c r="AK1262" s="45">
        <v>0.01</v>
      </c>
      <c r="AL1262" s="45"/>
      <c r="AM1262" s="45"/>
      <c r="AN1262" s="45"/>
      <c r="AO1262" s="23"/>
      <c r="AP1262" s="23"/>
      <c r="AQ1262" s="45">
        <v>360.3339423268576</v>
      </c>
      <c r="AR1262" s="45">
        <v>0.003</v>
      </c>
      <c r="AS1262" s="23"/>
      <c r="AT1262" s="23"/>
      <c r="AU1262" s="23"/>
      <c r="AV1262" s="23"/>
      <c r="AW1262" s="23"/>
      <c r="AX1262" s="45">
        <v>360.3339423268576</v>
      </c>
      <c r="AY1262" s="23">
        <v>0.481</v>
      </c>
      <c r="AZ1262" s="23"/>
      <c r="BA1262" s="23"/>
      <c r="BB1262" s="23"/>
      <c r="BC1262" s="23"/>
      <c r="BD1262" s="23"/>
      <c r="BE1262" s="45">
        <v>360.3339423268576</v>
      </c>
      <c r="BF1262" s="45">
        <v>20.0</v>
      </c>
      <c r="BG1262" s="23"/>
      <c r="BH1262" s="23"/>
      <c r="BI1262" s="23"/>
      <c r="BJ1262" s="23"/>
      <c r="BK1262" s="23"/>
      <c r="BL1262" s="45">
        <v>360.3339423268576</v>
      </c>
      <c r="BM1262" s="45">
        <v>1.268</v>
      </c>
      <c r="BN1262" s="23"/>
      <c r="BO1262" s="23"/>
      <c r="BP1262" s="23"/>
      <c r="BQ1262" s="23"/>
      <c r="BR1262" s="23"/>
      <c r="BS1262" s="45">
        <v>360.3339423268576</v>
      </c>
      <c r="BT1262" s="45">
        <v>0.734</v>
      </c>
      <c r="BU1262" s="23"/>
      <c r="BV1262" s="23"/>
      <c r="BW1262" s="23"/>
      <c r="BX1262" s="23"/>
      <c r="BY1262" s="23"/>
      <c r="BZ1262" s="23"/>
      <c r="CA1262" s="23"/>
    </row>
    <row r="1263" ht="15.75" customHeight="1">
      <c r="A1263" s="45">
        <v>709.8339713941976</v>
      </c>
      <c r="B1263" s="46">
        <v>0.087</v>
      </c>
      <c r="C1263" s="45"/>
      <c r="D1263" s="45"/>
      <c r="E1263" s="45"/>
      <c r="F1263" s="45"/>
      <c r="G1263" s="45"/>
      <c r="H1263" s="45">
        <v>709.8339713941976</v>
      </c>
      <c r="I1263" s="46">
        <v>0.081</v>
      </c>
      <c r="J1263" s="45"/>
      <c r="K1263" s="45"/>
      <c r="L1263" s="45"/>
      <c r="M1263" s="45"/>
      <c r="N1263" s="45"/>
      <c r="O1263" s="45">
        <v>709.8339713941976</v>
      </c>
      <c r="P1263" s="45">
        <v>0.0031914279978185697</v>
      </c>
      <c r="Q1263" s="45"/>
      <c r="R1263" s="45"/>
      <c r="S1263" s="45"/>
      <c r="T1263" s="45"/>
      <c r="U1263" s="45"/>
      <c r="V1263" s="45">
        <v>709.8339713941976</v>
      </c>
      <c r="W1263" s="45"/>
      <c r="X1263" s="45"/>
      <c r="Y1263" s="45"/>
      <c r="Z1263" s="45"/>
      <c r="AA1263" s="45"/>
      <c r="AB1263" s="45"/>
      <c r="AC1263" s="45">
        <v>709.8339713941976</v>
      </c>
      <c r="AD1263" s="45">
        <v>874.4074480262251</v>
      </c>
      <c r="AE1263" s="45"/>
      <c r="AF1263" s="45"/>
      <c r="AG1263" s="45"/>
      <c r="AH1263" s="45"/>
      <c r="AI1263" s="45"/>
      <c r="AJ1263" s="45">
        <v>709.8339713941976</v>
      </c>
      <c r="AK1263" s="45">
        <v>0.013</v>
      </c>
      <c r="AL1263" s="45"/>
      <c r="AM1263" s="45"/>
      <c r="AN1263" s="45"/>
      <c r="AO1263" s="23"/>
      <c r="AP1263" s="23"/>
      <c r="AQ1263" s="45">
        <v>709.8339713941976</v>
      </c>
      <c r="AR1263" s="45">
        <v>0.005</v>
      </c>
      <c r="AS1263" s="23"/>
      <c r="AT1263" s="23"/>
      <c r="AU1263" s="23"/>
      <c r="AV1263" s="23"/>
      <c r="AW1263" s="23"/>
      <c r="AX1263" s="45">
        <v>709.8339713941976</v>
      </c>
      <c r="AY1263" s="23"/>
      <c r="AZ1263" s="23"/>
      <c r="BA1263" s="23"/>
      <c r="BB1263" s="23"/>
      <c r="BC1263" s="23"/>
      <c r="BD1263" s="23"/>
      <c r="BE1263" s="45">
        <v>709.8339713941976</v>
      </c>
      <c r="BF1263" s="45"/>
      <c r="BG1263" s="23"/>
      <c r="BH1263" s="23"/>
      <c r="BI1263" s="23"/>
      <c r="BJ1263" s="23"/>
      <c r="BK1263" s="23"/>
      <c r="BL1263" s="45">
        <v>709.8339713941976</v>
      </c>
      <c r="BM1263" s="45">
        <v>0.63</v>
      </c>
      <c r="BN1263" s="23"/>
      <c r="BO1263" s="23"/>
      <c r="BP1263" s="23"/>
      <c r="BQ1263" s="23"/>
      <c r="BR1263" s="23"/>
      <c r="BS1263" s="45">
        <v>709.8339713941976</v>
      </c>
      <c r="BT1263" s="45">
        <v>0.392</v>
      </c>
      <c r="BU1263" s="23"/>
      <c r="BV1263" s="23"/>
      <c r="BW1263" s="23"/>
      <c r="BX1263" s="23"/>
      <c r="BY1263" s="23"/>
      <c r="BZ1263" s="23"/>
      <c r="CA1263" s="23"/>
    </row>
    <row r="1264" ht="15.75" customHeight="1">
      <c r="A1264" s="45">
        <v>707.4939884671576</v>
      </c>
      <c r="B1264" s="46">
        <v>0.091</v>
      </c>
      <c r="C1264" s="45"/>
      <c r="D1264" s="45"/>
      <c r="E1264" s="45"/>
      <c r="F1264" s="45"/>
      <c r="G1264" s="45"/>
      <c r="H1264" s="45">
        <v>707.4939884671576</v>
      </c>
      <c r="I1264" s="46">
        <v>0.082</v>
      </c>
      <c r="J1264" s="45"/>
      <c r="K1264" s="45"/>
      <c r="L1264" s="45"/>
      <c r="M1264" s="45"/>
      <c r="N1264" s="45"/>
      <c r="O1264" s="45">
        <v>707.4939884671576</v>
      </c>
      <c r="P1264" s="45">
        <v>0.003358411788646788</v>
      </c>
      <c r="Q1264" s="45"/>
      <c r="R1264" s="45"/>
      <c r="S1264" s="45"/>
      <c r="T1264" s="45"/>
      <c r="U1264" s="45"/>
      <c r="V1264" s="45">
        <v>707.4939884671576</v>
      </c>
      <c r="W1264" s="45"/>
      <c r="X1264" s="45"/>
      <c r="Y1264" s="45"/>
      <c r="Z1264" s="45"/>
      <c r="AA1264" s="45"/>
      <c r="AB1264" s="45"/>
      <c r="AC1264" s="45">
        <v>707.4939884671576</v>
      </c>
      <c r="AD1264" s="45">
        <v>907.1089461917006</v>
      </c>
      <c r="AE1264" s="45"/>
      <c r="AF1264" s="45"/>
      <c r="AG1264" s="45"/>
      <c r="AH1264" s="45"/>
      <c r="AI1264" s="45"/>
      <c r="AJ1264" s="45">
        <v>707.4939884671576</v>
      </c>
      <c r="AK1264" s="45">
        <v>0.012</v>
      </c>
      <c r="AL1264" s="45"/>
      <c r="AM1264" s="45"/>
      <c r="AN1264" s="45"/>
      <c r="AO1264" s="23"/>
      <c r="AP1264" s="23"/>
      <c r="AQ1264" s="45">
        <v>707.4939884671576</v>
      </c>
      <c r="AR1264" s="45">
        <v>0.005</v>
      </c>
      <c r="AS1264" s="23"/>
      <c r="AT1264" s="23"/>
      <c r="AU1264" s="23"/>
      <c r="AV1264" s="23"/>
      <c r="AW1264" s="23"/>
      <c r="AX1264" s="45">
        <v>707.4939884671576</v>
      </c>
      <c r="AY1264" s="23"/>
      <c r="AZ1264" s="23"/>
      <c r="BA1264" s="23"/>
      <c r="BB1264" s="23"/>
      <c r="BC1264" s="23"/>
      <c r="BD1264" s="23"/>
      <c r="BE1264" s="45">
        <v>707.4939884671576</v>
      </c>
      <c r="BF1264" s="45"/>
      <c r="BG1264" s="23"/>
      <c r="BH1264" s="23"/>
      <c r="BI1264" s="23"/>
      <c r="BJ1264" s="23"/>
      <c r="BK1264" s="23"/>
      <c r="BL1264" s="45">
        <v>707.4939884671576</v>
      </c>
      <c r="BM1264" s="45">
        <v>0.74</v>
      </c>
      <c r="BN1264" s="23"/>
      <c r="BO1264" s="23"/>
      <c r="BP1264" s="23"/>
      <c r="BQ1264" s="23"/>
      <c r="BR1264" s="23"/>
      <c r="BS1264" s="45">
        <v>707.4939884671576</v>
      </c>
      <c r="BT1264" s="45">
        <v>0.43</v>
      </c>
      <c r="BU1264" s="23"/>
      <c r="BV1264" s="23"/>
      <c r="BW1264" s="23"/>
      <c r="BX1264" s="23"/>
      <c r="BY1264" s="23"/>
      <c r="BZ1264" s="23"/>
      <c r="CA1264" s="23"/>
    </row>
    <row r="1265" ht="15.75" customHeight="1">
      <c r="A1265" s="45">
        <v>707.3316549263747</v>
      </c>
      <c r="B1265" s="46">
        <v>0.093</v>
      </c>
      <c r="C1265" s="45"/>
      <c r="D1265" s="45"/>
      <c r="E1265" s="45"/>
      <c r="F1265" s="45"/>
      <c r="G1265" s="45"/>
      <c r="H1265" s="45">
        <v>707.3316549263747</v>
      </c>
      <c r="I1265" s="46">
        <v>0.071</v>
      </c>
      <c r="J1265" s="45"/>
      <c r="K1265" s="45"/>
      <c r="L1265" s="45"/>
      <c r="M1265" s="45"/>
      <c r="N1265" s="45"/>
      <c r="O1265" s="45">
        <v>707.3316549263747</v>
      </c>
      <c r="P1265" s="45">
        <v>0.0035913779399326367</v>
      </c>
      <c r="Q1265" s="45"/>
      <c r="R1265" s="45"/>
      <c r="S1265" s="45"/>
      <c r="T1265" s="45"/>
      <c r="U1265" s="45"/>
      <c r="V1265" s="45">
        <v>707.3316549263747</v>
      </c>
      <c r="W1265" s="45">
        <v>0.008613019772761221</v>
      </c>
      <c r="X1265" s="45"/>
      <c r="Y1265" s="45"/>
      <c r="Z1265" s="45"/>
      <c r="AA1265" s="45"/>
      <c r="AB1265" s="45"/>
      <c r="AC1265" s="45">
        <v>707.3316549263747</v>
      </c>
      <c r="AD1265" s="45">
        <v>1085.9514379927869</v>
      </c>
      <c r="AE1265" s="45"/>
      <c r="AF1265" s="45"/>
      <c r="AG1265" s="45"/>
      <c r="AH1265" s="45"/>
      <c r="AI1265" s="45"/>
      <c r="AJ1265" s="45">
        <v>707.3316549263747</v>
      </c>
      <c r="AK1265" s="45">
        <v>0.012</v>
      </c>
      <c r="AL1265" s="45"/>
      <c r="AM1265" s="45"/>
      <c r="AN1265" s="45"/>
      <c r="AO1265" s="23"/>
      <c r="AP1265" s="23"/>
      <c r="AQ1265" s="45">
        <v>707.3316549263747</v>
      </c>
      <c r="AR1265" s="45">
        <v>0.004</v>
      </c>
      <c r="AS1265" s="23"/>
      <c r="AT1265" s="23"/>
      <c r="AU1265" s="23"/>
      <c r="AV1265" s="23"/>
      <c r="AW1265" s="23"/>
      <c r="AX1265" s="45">
        <v>707.3316549263747</v>
      </c>
      <c r="AY1265" s="23"/>
      <c r="AZ1265" s="23"/>
      <c r="BA1265" s="23"/>
      <c r="BB1265" s="23"/>
      <c r="BC1265" s="23"/>
      <c r="BD1265" s="23"/>
      <c r="BE1265" s="45">
        <v>707.3316549263747</v>
      </c>
      <c r="BF1265" s="45"/>
      <c r="BG1265" s="23"/>
      <c r="BH1265" s="23"/>
      <c r="BI1265" s="23"/>
      <c r="BJ1265" s="23"/>
      <c r="BK1265" s="23"/>
      <c r="BL1265" s="45">
        <v>707.3316549263747</v>
      </c>
      <c r="BM1265" s="45">
        <v>0.834</v>
      </c>
      <c r="BN1265" s="23"/>
      <c r="BO1265" s="23"/>
      <c r="BP1265" s="23"/>
      <c r="BQ1265" s="23"/>
      <c r="BR1265" s="23"/>
      <c r="BS1265" s="45">
        <v>707.3316549263747</v>
      </c>
      <c r="BT1265" s="45">
        <v>0.643</v>
      </c>
      <c r="BU1265" s="23"/>
      <c r="BV1265" s="23"/>
      <c r="BW1265" s="23"/>
      <c r="BX1265" s="23"/>
      <c r="BY1265" s="23"/>
      <c r="BZ1265" s="23"/>
      <c r="CA1265" s="23"/>
    </row>
    <row r="1266" ht="15.75" customHeight="1">
      <c r="A1266" s="45">
        <v>718.92340889857</v>
      </c>
      <c r="B1266" s="46">
        <v>0.095</v>
      </c>
      <c r="C1266" s="45"/>
      <c r="D1266" s="45"/>
      <c r="E1266" s="45"/>
      <c r="F1266" s="45"/>
      <c r="G1266" s="45"/>
      <c r="H1266" s="45">
        <v>718.92340889857</v>
      </c>
      <c r="I1266" s="46"/>
      <c r="J1266" s="45"/>
      <c r="K1266" s="45"/>
      <c r="L1266" s="45"/>
      <c r="M1266" s="45"/>
      <c r="N1266" s="45"/>
      <c r="O1266" s="45">
        <v>718.92340889857</v>
      </c>
      <c r="P1266" s="45">
        <v>0.0034055742486792688</v>
      </c>
      <c r="Q1266" s="45"/>
      <c r="R1266" s="45"/>
      <c r="S1266" s="45"/>
      <c r="T1266" s="45"/>
      <c r="U1266" s="45"/>
      <c r="V1266" s="45">
        <v>718.92340889857</v>
      </c>
      <c r="W1266" s="45">
        <v>0.00825570709167521</v>
      </c>
      <c r="X1266" s="45"/>
      <c r="Y1266" s="45"/>
      <c r="Z1266" s="45"/>
      <c r="AA1266" s="45"/>
      <c r="AB1266" s="45"/>
      <c r="AC1266" s="45">
        <v>718.92340889857</v>
      </c>
      <c r="AD1266" s="45">
        <v>1235.304440677375</v>
      </c>
      <c r="AE1266" s="45"/>
      <c r="AF1266" s="45"/>
      <c r="AG1266" s="45"/>
      <c r="AH1266" s="45"/>
      <c r="AI1266" s="45"/>
      <c r="AJ1266" s="45">
        <v>718.92340889857</v>
      </c>
      <c r="AK1266" s="45">
        <v>0.012</v>
      </c>
      <c r="AL1266" s="45"/>
      <c r="AM1266" s="45"/>
      <c r="AN1266" s="45"/>
      <c r="AO1266" s="23"/>
      <c r="AP1266" s="23"/>
      <c r="AQ1266" s="45">
        <v>718.92340889857</v>
      </c>
      <c r="AR1266" s="45">
        <v>0.004</v>
      </c>
      <c r="AS1266" s="23"/>
      <c r="AT1266" s="23"/>
      <c r="AU1266" s="23"/>
      <c r="AV1266" s="23"/>
      <c r="AW1266" s="23"/>
      <c r="AX1266" s="45">
        <v>718.92340889857</v>
      </c>
      <c r="AY1266" s="23"/>
      <c r="AZ1266" s="23"/>
      <c r="BA1266" s="23"/>
      <c r="BB1266" s="23"/>
      <c r="BC1266" s="23"/>
      <c r="BD1266" s="23"/>
      <c r="BE1266" s="45">
        <v>718.92340889857</v>
      </c>
      <c r="BF1266" s="45">
        <v>7.0</v>
      </c>
      <c r="BG1266" s="23"/>
      <c r="BH1266" s="23"/>
      <c r="BI1266" s="23"/>
      <c r="BJ1266" s="23"/>
      <c r="BK1266" s="23"/>
      <c r="BL1266" s="45">
        <v>718.92340889857</v>
      </c>
      <c r="BM1266" s="45">
        <v>0.886</v>
      </c>
      <c r="BN1266" s="23"/>
      <c r="BO1266" s="23"/>
      <c r="BP1266" s="23"/>
      <c r="BQ1266" s="23"/>
      <c r="BR1266" s="23"/>
      <c r="BS1266" s="45">
        <v>718.92340889857</v>
      </c>
      <c r="BT1266" s="45">
        <v>0.763</v>
      </c>
      <c r="BU1266" s="23"/>
      <c r="BV1266" s="23"/>
      <c r="BW1266" s="23"/>
      <c r="BX1266" s="23"/>
      <c r="BY1266" s="23"/>
      <c r="BZ1266" s="23"/>
      <c r="CA1266" s="23"/>
    </row>
    <row r="1267" ht="15.75" customHeight="1">
      <c r="A1267" s="45">
        <v>717.4867485992751</v>
      </c>
      <c r="B1267" s="46">
        <v>0.097</v>
      </c>
      <c r="C1267" s="45"/>
      <c r="D1267" s="45"/>
      <c r="E1267" s="45"/>
      <c r="F1267" s="45"/>
      <c r="G1267" s="45"/>
      <c r="H1267" s="45">
        <v>717.4867485992751</v>
      </c>
      <c r="I1267" s="46"/>
      <c r="J1267" s="45"/>
      <c r="K1267" s="45"/>
      <c r="L1267" s="45"/>
      <c r="M1267" s="45"/>
      <c r="N1267" s="45"/>
      <c r="O1267" s="45">
        <v>717.4867485992751</v>
      </c>
      <c r="P1267" s="45">
        <v>0.0035525799409124544</v>
      </c>
      <c r="Q1267" s="45"/>
      <c r="R1267" s="45"/>
      <c r="S1267" s="45"/>
      <c r="T1267" s="45"/>
      <c r="U1267" s="45"/>
      <c r="V1267" s="45">
        <v>717.4867485992751</v>
      </c>
      <c r="W1267" s="45">
        <v>0.008689018438815045</v>
      </c>
      <c r="X1267" s="45"/>
      <c r="Y1267" s="45"/>
      <c r="Z1267" s="45"/>
      <c r="AA1267" s="45"/>
      <c r="AB1267" s="45"/>
      <c r="AC1267" s="45">
        <v>717.4867485992751</v>
      </c>
      <c r="AD1267" s="45">
        <v>1346.8348640573831</v>
      </c>
      <c r="AE1267" s="45"/>
      <c r="AF1267" s="45"/>
      <c r="AG1267" s="45"/>
      <c r="AH1267" s="45"/>
      <c r="AI1267" s="45"/>
      <c r="AJ1267" s="45">
        <v>717.4867485992751</v>
      </c>
      <c r="AK1267" s="45">
        <v>0.012</v>
      </c>
      <c r="AL1267" s="45"/>
      <c r="AM1267" s="45"/>
      <c r="AN1267" s="45"/>
      <c r="AO1267" s="23"/>
      <c r="AP1267" s="23"/>
      <c r="AQ1267" s="45">
        <v>717.4867485992751</v>
      </c>
      <c r="AR1267" s="45">
        <v>0.004</v>
      </c>
      <c r="AS1267" s="23"/>
      <c r="AT1267" s="23"/>
      <c r="AU1267" s="23"/>
      <c r="AV1267" s="23"/>
      <c r="AW1267" s="23"/>
      <c r="AX1267" s="45">
        <v>717.4867485992751</v>
      </c>
      <c r="AY1267" s="23"/>
      <c r="AZ1267" s="23"/>
      <c r="BA1267" s="23"/>
      <c r="BB1267" s="23"/>
      <c r="BC1267" s="23"/>
      <c r="BD1267" s="23"/>
      <c r="BE1267" s="45">
        <v>717.4867485992751</v>
      </c>
      <c r="BF1267" s="45">
        <v>7.0</v>
      </c>
      <c r="BG1267" s="23"/>
      <c r="BH1267" s="23"/>
      <c r="BI1267" s="23"/>
      <c r="BJ1267" s="23"/>
      <c r="BK1267" s="23"/>
      <c r="BL1267" s="45">
        <v>717.4867485992751</v>
      </c>
      <c r="BM1267" s="45">
        <v>0.957</v>
      </c>
      <c r="BN1267" s="23"/>
      <c r="BO1267" s="23"/>
      <c r="BP1267" s="23"/>
      <c r="BQ1267" s="23"/>
      <c r="BR1267" s="23"/>
      <c r="BS1267" s="45">
        <v>717.4867485992751</v>
      </c>
      <c r="BT1267" s="45">
        <v>0.809</v>
      </c>
      <c r="BU1267" s="23"/>
      <c r="BV1267" s="23"/>
      <c r="BW1267" s="23"/>
      <c r="BX1267" s="23"/>
      <c r="BY1267" s="23"/>
      <c r="BZ1267" s="23"/>
      <c r="CA1267" s="23"/>
    </row>
    <row r="1268" ht="15.75" customHeight="1">
      <c r="A1268" s="45">
        <v>718.0641808957101</v>
      </c>
      <c r="B1268" s="46">
        <v>0.098</v>
      </c>
      <c r="C1268" s="45"/>
      <c r="D1268" s="45"/>
      <c r="E1268" s="45"/>
      <c r="F1268" s="45"/>
      <c r="G1268" s="45"/>
      <c r="H1268" s="45">
        <v>718.0641808957101</v>
      </c>
      <c r="I1268" s="46"/>
      <c r="J1268" s="45"/>
      <c r="K1268" s="45"/>
      <c r="L1268" s="45"/>
      <c r="M1268" s="45"/>
      <c r="N1268" s="45"/>
      <c r="O1268" s="45">
        <v>718.0641808957101</v>
      </c>
      <c r="P1268" s="45">
        <v>0.003584877529600888</v>
      </c>
      <c r="Q1268" s="45"/>
      <c r="R1268" s="45"/>
      <c r="S1268" s="45"/>
      <c r="T1268" s="45"/>
      <c r="U1268" s="45"/>
      <c r="V1268" s="45">
        <v>718.0641808957101</v>
      </c>
      <c r="W1268" s="45">
        <v>0.009336218260511434</v>
      </c>
      <c r="X1268" s="45"/>
      <c r="Y1268" s="45"/>
      <c r="Z1268" s="45"/>
      <c r="AA1268" s="45"/>
      <c r="AB1268" s="45"/>
      <c r="AC1268" s="45">
        <v>718.0641808957101</v>
      </c>
      <c r="AD1268" s="45">
        <v>1263.9700987114518</v>
      </c>
      <c r="AE1268" s="45"/>
      <c r="AF1268" s="45"/>
      <c r="AG1268" s="45"/>
      <c r="AH1268" s="45"/>
      <c r="AI1268" s="45"/>
      <c r="AJ1268" s="45">
        <v>718.0641808957101</v>
      </c>
      <c r="AK1268" s="45">
        <v>0.012</v>
      </c>
      <c r="AL1268" s="45"/>
      <c r="AM1268" s="45"/>
      <c r="AN1268" s="45"/>
      <c r="AO1268" s="23"/>
      <c r="AP1268" s="23"/>
      <c r="AQ1268" s="45">
        <v>718.0641808957101</v>
      </c>
      <c r="AR1268" s="45">
        <v>0.004</v>
      </c>
      <c r="AS1268" s="23"/>
      <c r="AT1268" s="23"/>
      <c r="AU1268" s="23"/>
      <c r="AV1268" s="23"/>
      <c r="AW1268" s="23"/>
      <c r="AX1268" s="45">
        <v>718.0641808957101</v>
      </c>
      <c r="AY1268" s="23">
        <v>0.333</v>
      </c>
      <c r="AZ1268" s="23"/>
      <c r="BA1268" s="23"/>
      <c r="BB1268" s="23"/>
      <c r="BC1268" s="23"/>
      <c r="BD1268" s="23"/>
      <c r="BE1268" s="45">
        <v>718.0641808957101</v>
      </c>
      <c r="BF1268" s="45">
        <v>6.0</v>
      </c>
      <c r="BG1268" s="23"/>
      <c r="BH1268" s="23"/>
      <c r="BI1268" s="23"/>
      <c r="BJ1268" s="23"/>
      <c r="BK1268" s="23"/>
      <c r="BL1268" s="45">
        <v>718.0641808957101</v>
      </c>
      <c r="BM1268" s="45">
        <v>1.006</v>
      </c>
      <c r="BN1268" s="23"/>
      <c r="BO1268" s="23"/>
      <c r="BP1268" s="23"/>
      <c r="BQ1268" s="23"/>
      <c r="BR1268" s="23"/>
      <c r="BS1268" s="45">
        <v>718.0641808957101</v>
      </c>
      <c r="BT1268" s="45">
        <v>0.827</v>
      </c>
      <c r="BU1268" s="23"/>
      <c r="BV1268" s="23"/>
      <c r="BW1268" s="23"/>
      <c r="BX1268" s="23"/>
      <c r="BY1268" s="23"/>
      <c r="BZ1268" s="23"/>
      <c r="CA1268" s="23"/>
    </row>
    <row r="1269" ht="15.75" customHeight="1">
      <c r="A1269" s="45">
        <v>715.7198459080215</v>
      </c>
      <c r="B1269" s="46">
        <v>0.099</v>
      </c>
      <c r="C1269" s="45"/>
      <c r="D1269" s="45"/>
      <c r="E1269" s="45"/>
      <c r="F1269" s="45"/>
      <c r="G1269" s="45"/>
      <c r="H1269" s="45">
        <v>715.7198459080215</v>
      </c>
      <c r="I1269" s="46"/>
      <c r="J1269" s="45"/>
      <c r="K1269" s="45"/>
      <c r="L1269" s="45"/>
      <c r="M1269" s="45"/>
      <c r="N1269" s="45"/>
      <c r="O1269" s="45">
        <v>715.7198459080215</v>
      </c>
      <c r="P1269" s="45">
        <v>0.0036347271205119038</v>
      </c>
      <c r="Q1269" s="45"/>
      <c r="R1269" s="45"/>
      <c r="S1269" s="45"/>
      <c r="T1269" s="45"/>
      <c r="U1269" s="45"/>
      <c r="V1269" s="45">
        <v>715.7198459080215</v>
      </c>
      <c r="W1269" s="45">
        <v>0.009242318574461604</v>
      </c>
      <c r="X1269" s="45"/>
      <c r="Y1269" s="45"/>
      <c r="Z1269" s="45"/>
      <c r="AA1269" s="45"/>
      <c r="AB1269" s="45"/>
      <c r="AC1269" s="45">
        <v>715.7198459080215</v>
      </c>
      <c r="AD1269" s="45">
        <v>1376.793362553869</v>
      </c>
      <c r="AE1269" s="45"/>
      <c r="AF1269" s="45"/>
      <c r="AG1269" s="45"/>
      <c r="AH1269" s="45"/>
      <c r="AI1269" s="45"/>
      <c r="AJ1269" s="45">
        <v>715.7198459080215</v>
      </c>
      <c r="AK1269" s="45">
        <v>0.012</v>
      </c>
      <c r="AL1269" s="45"/>
      <c r="AM1269" s="45"/>
      <c r="AN1269" s="45"/>
      <c r="AO1269" s="23"/>
      <c r="AP1269" s="23"/>
      <c r="AQ1269" s="45">
        <v>715.7198459080215</v>
      </c>
      <c r="AR1269" s="45">
        <v>0.004</v>
      </c>
      <c r="AS1269" s="23"/>
      <c r="AT1269" s="23"/>
      <c r="AU1269" s="23"/>
      <c r="AV1269" s="23"/>
      <c r="AW1269" s="23"/>
      <c r="AX1269" s="45">
        <v>715.7198459080215</v>
      </c>
      <c r="AY1269" s="23">
        <v>0.315</v>
      </c>
      <c r="AZ1269" s="23"/>
      <c r="BA1269" s="23"/>
      <c r="BB1269" s="23"/>
      <c r="BC1269" s="23"/>
      <c r="BD1269" s="23"/>
      <c r="BE1269" s="45">
        <v>715.7198459080215</v>
      </c>
      <c r="BF1269" s="45">
        <v>6.0</v>
      </c>
      <c r="BG1269" s="23"/>
      <c r="BH1269" s="23"/>
      <c r="BI1269" s="23"/>
      <c r="BJ1269" s="23"/>
      <c r="BK1269" s="23"/>
      <c r="BL1269" s="45">
        <v>715.7198459080215</v>
      </c>
      <c r="BM1269" s="45">
        <v>1.071</v>
      </c>
      <c r="BN1269" s="23"/>
      <c r="BO1269" s="23"/>
      <c r="BP1269" s="23"/>
      <c r="BQ1269" s="23"/>
      <c r="BR1269" s="23"/>
      <c r="BS1269" s="45">
        <v>715.7198459080215</v>
      </c>
      <c r="BT1269" s="45">
        <v>0.867</v>
      </c>
      <c r="BU1269" s="23"/>
      <c r="BV1269" s="23"/>
      <c r="BW1269" s="23"/>
      <c r="BX1269" s="23"/>
      <c r="BY1269" s="23"/>
      <c r="BZ1269" s="23"/>
      <c r="CA1269" s="23"/>
    </row>
    <row r="1270" ht="15.75" customHeight="1">
      <c r="A1270" s="45">
        <v>715.6806624921861</v>
      </c>
      <c r="B1270" s="46">
        <v>0.1</v>
      </c>
      <c r="C1270" s="45"/>
      <c r="D1270" s="45"/>
      <c r="E1270" s="45"/>
      <c r="F1270" s="45"/>
      <c r="G1270" s="45"/>
      <c r="H1270" s="45">
        <v>715.6806624921861</v>
      </c>
      <c r="I1270" s="46"/>
      <c r="J1270" s="45"/>
      <c r="K1270" s="45"/>
      <c r="L1270" s="45"/>
      <c r="M1270" s="45"/>
      <c r="N1270" s="45"/>
      <c r="O1270" s="45">
        <v>715.6806624921861</v>
      </c>
      <c r="P1270" s="45">
        <v>0.0034584298128075425</v>
      </c>
      <c r="Q1270" s="45"/>
      <c r="R1270" s="45"/>
      <c r="S1270" s="45"/>
      <c r="T1270" s="45"/>
      <c r="U1270" s="45"/>
      <c r="V1270" s="45">
        <v>715.6806624921861</v>
      </c>
      <c r="W1270" s="45">
        <v>0.008623919194908007</v>
      </c>
      <c r="X1270" s="45"/>
      <c r="Y1270" s="45"/>
      <c r="Z1270" s="45"/>
      <c r="AA1270" s="45"/>
      <c r="AB1270" s="45"/>
      <c r="AC1270" s="45">
        <v>715.6806624921861</v>
      </c>
      <c r="AD1270" s="45">
        <v>1616.790303213183</v>
      </c>
      <c r="AE1270" s="45"/>
      <c r="AF1270" s="45"/>
      <c r="AG1270" s="45"/>
      <c r="AH1270" s="45"/>
      <c r="AI1270" s="45"/>
      <c r="AJ1270" s="45">
        <v>715.6806624921861</v>
      </c>
      <c r="AK1270" s="45">
        <v>0.012</v>
      </c>
      <c r="AL1270" s="45"/>
      <c r="AM1270" s="45"/>
      <c r="AN1270" s="45"/>
      <c r="AO1270" s="23"/>
      <c r="AP1270" s="23"/>
      <c r="AQ1270" s="45">
        <v>715.6806624921861</v>
      </c>
      <c r="AR1270" s="45">
        <v>0.004</v>
      </c>
      <c r="AS1270" s="23"/>
      <c r="AT1270" s="23"/>
      <c r="AU1270" s="23"/>
      <c r="AV1270" s="23"/>
      <c r="AW1270" s="23"/>
      <c r="AX1270" s="45">
        <v>715.6806624921861</v>
      </c>
      <c r="AY1270" s="23">
        <v>0.32</v>
      </c>
      <c r="AZ1270" s="23"/>
      <c r="BA1270" s="23"/>
      <c r="BB1270" s="23"/>
      <c r="BC1270" s="23"/>
      <c r="BD1270" s="23"/>
      <c r="BE1270" s="45">
        <v>715.6806624921861</v>
      </c>
      <c r="BF1270" s="45">
        <v>6.0</v>
      </c>
      <c r="BG1270" s="23"/>
      <c r="BH1270" s="23"/>
      <c r="BI1270" s="23"/>
      <c r="BJ1270" s="23"/>
      <c r="BK1270" s="23"/>
      <c r="BL1270" s="45">
        <v>715.6806624921861</v>
      </c>
      <c r="BM1270" s="45">
        <v>1.154</v>
      </c>
      <c r="BN1270" s="23"/>
      <c r="BO1270" s="23"/>
      <c r="BP1270" s="23"/>
      <c r="BQ1270" s="23"/>
      <c r="BR1270" s="23"/>
      <c r="BS1270" s="45">
        <v>715.6806624921861</v>
      </c>
      <c r="BT1270" s="45">
        <v>0.85</v>
      </c>
      <c r="BU1270" s="23"/>
      <c r="BV1270" s="23"/>
      <c r="BW1270" s="23"/>
      <c r="BX1270" s="23"/>
      <c r="BY1270" s="23"/>
      <c r="BZ1270" s="23"/>
      <c r="CA1270" s="23"/>
    </row>
    <row r="1271" ht="15.75" customHeight="1">
      <c r="A1271" s="45">
        <v>712.7820095343308</v>
      </c>
      <c r="B1271" s="46">
        <v>0.102</v>
      </c>
      <c r="C1271" s="45"/>
      <c r="D1271" s="45"/>
      <c r="E1271" s="45"/>
      <c r="F1271" s="45"/>
      <c r="G1271" s="45"/>
      <c r="H1271" s="45">
        <v>712.7820095343308</v>
      </c>
      <c r="I1271" s="46"/>
      <c r="J1271" s="45"/>
      <c r="K1271" s="45"/>
      <c r="L1271" s="45"/>
      <c r="M1271" s="45"/>
      <c r="N1271" s="45"/>
      <c r="O1271" s="45">
        <v>712.7820095343308</v>
      </c>
      <c r="P1271" s="45">
        <v>0.0034592848687596033</v>
      </c>
      <c r="Q1271" s="45"/>
      <c r="R1271" s="45"/>
      <c r="S1271" s="45"/>
      <c r="T1271" s="45"/>
      <c r="U1271" s="45"/>
      <c r="V1271" s="45">
        <v>712.7820095343308</v>
      </c>
      <c r="W1271" s="45">
        <v>0.008967855627463198</v>
      </c>
      <c r="X1271" s="45"/>
      <c r="Y1271" s="45"/>
      <c r="Z1271" s="45"/>
      <c r="AA1271" s="45"/>
      <c r="AB1271" s="45"/>
      <c r="AC1271" s="45">
        <v>712.7820095343308</v>
      </c>
      <c r="AD1271" s="45">
        <v>1765.3201777115676</v>
      </c>
      <c r="AE1271" s="45"/>
      <c r="AF1271" s="45"/>
      <c r="AG1271" s="45"/>
      <c r="AH1271" s="45"/>
      <c r="AI1271" s="45"/>
      <c r="AJ1271" s="45">
        <v>712.7820095343308</v>
      </c>
      <c r="AK1271" s="45">
        <v>0.012</v>
      </c>
      <c r="AL1271" s="45"/>
      <c r="AM1271" s="45"/>
      <c r="AN1271" s="45"/>
      <c r="AO1271" s="23"/>
      <c r="AP1271" s="23"/>
      <c r="AQ1271" s="45">
        <v>712.7820095343308</v>
      </c>
      <c r="AR1271" s="45">
        <v>0.004</v>
      </c>
      <c r="AS1271" s="23"/>
      <c r="AT1271" s="23"/>
      <c r="AU1271" s="23"/>
      <c r="AV1271" s="23"/>
      <c r="AW1271" s="23"/>
      <c r="AX1271" s="45">
        <v>712.7820095343308</v>
      </c>
      <c r="AY1271" s="23">
        <v>0.292</v>
      </c>
      <c r="AZ1271" s="23"/>
      <c r="BA1271" s="23"/>
      <c r="BB1271" s="23"/>
      <c r="BC1271" s="23"/>
      <c r="BD1271" s="23"/>
      <c r="BE1271" s="45">
        <v>712.7820095343308</v>
      </c>
      <c r="BF1271" s="45">
        <v>6.0</v>
      </c>
      <c r="BG1271" s="23"/>
      <c r="BH1271" s="23"/>
      <c r="BI1271" s="23"/>
      <c r="BJ1271" s="23"/>
      <c r="BK1271" s="23"/>
      <c r="BL1271" s="45">
        <v>712.7820095343308</v>
      </c>
      <c r="BM1271" s="45">
        <v>1.193</v>
      </c>
      <c r="BN1271" s="23"/>
      <c r="BO1271" s="23"/>
      <c r="BP1271" s="23"/>
      <c r="BQ1271" s="23"/>
      <c r="BR1271" s="23"/>
      <c r="BS1271" s="45">
        <v>712.7820095343308</v>
      </c>
      <c r="BT1271" s="45">
        <v>0.85</v>
      </c>
      <c r="BU1271" s="23"/>
      <c r="BV1271" s="23"/>
      <c r="BW1271" s="23"/>
      <c r="BX1271" s="23"/>
      <c r="BY1271" s="23"/>
      <c r="BZ1271" s="23"/>
      <c r="CA1271" s="23"/>
    </row>
    <row r="1272" ht="15.75" customHeight="1">
      <c r="A1272" s="45">
        <v>709.3161946336248</v>
      </c>
      <c r="B1272" s="46">
        <v>0.115</v>
      </c>
      <c r="C1272" s="45"/>
      <c r="D1272" s="45"/>
      <c r="E1272" s="45"/>
      <c r="F1272" s="45"/>
      <c r="G1272" s="45"/>
      <c r="H1272" s="45">
        <v>709.3161946336248</v>
      </c>
      <c r="I1272" s="46"/>
      <c r="J1272" s="45"/>
      <c r="K1272" s="45"/>
      <c r="L1272" s="45"/>
      <c r="M1272" s="45"/>
      <c r="N1272" s="45"/>
      <c r="O1272" s="45">
        <v>709.3161946336248</v>
      </c>
      <c r="P1272" s="45">
        <v>0.0036369101020351812</v>
      </c>
      <c r="Q1272" s="45"/>
      <c r="R1272" s="45"/>
      <c r="S1272" s="45"/>
      <c r="T1272" s="45"/>
      <c r="U1272" s="45"/>
      <c r="V1272" s="45">
        <v>709.3161946336248</v>
      </c>
      <c r="W1272" s="45">
        <v>0.010091262236119423</v>
      </c>
      <c r="X1272" s="45"/>
      <c r="Y1272" s="45"/>
      <c r="Z1272" s="45"/>
      <c r="AA1272" s="45"/>
      <c r="AB1272" s="45"/>
      <c r="AC1272" s="45">
        <v>709.3161946336248</v>
      </c>
      <c r="AD1272" s="45">
        <v>1623.7272761015336</v>
      </c>
      <c r="AE1272" s="45"/>
      <c r="AF1272" s="45"/>
      <c r="AG1272" s="45"/>
      <c r="AH1272" s="45"/>
      <c r="AI1272" s="45"/>
      <c r="AJ1272" s="45">
        <v>709.3161946336248</v>
      </c>
      <c r="AK1272" s="45">
        <v>0.011</v>
      </c>
      <c r="AL1272" s="45"/>
      <c r="AM1272" s="45"/>
      <c r="AN1272" s="45"/>
      <c r="AO1272" s="23"/>
      <c r="AP1272" s="23"/>
      <c r="AQ1272" s="45">
        <v>709.3161946336248</v>
      </c>
      <c r="AR1272" s="45">
        <v>0.004</v>
      </c>
      <c r="AS1272" s="23"/>
      <c r="AT1272" s="23"/>
      <c r="AU1272" s="23"/>
      <c r="AV1272" s="23"/>
      <c r="AW1272" s="23"/>
      <c r="AX1272" s="45">
        <v>709.3161946336248</v>
      </c>
      <c r="AY1272" s="23">
        <v>0.282</v>
      </c>
      <c r="AZ1272" s="23"/>
      <c r="BA1272" s="23"/>
      <c r="BB1272" s="23"/>
      <c r="BC1272" s="23"/>
      <c r="BD1272" s="23"/>
      <c r="BE1272" s="45">
        <v>709.3161946336248</v>
      </c>
      <c r="BF1272" s="45">
        <v>6.0</v>
      </c>
      <c r="BG1272" s="23"/>
      <c r="BH1272" s="23"/>
      <c r="BI1272" s="23"/>
      <c r="BJ1272" s="23"/>
      <c r="BK1272" s="23"/>
      <c r="BL1272" s="45">
        <v>709.3161946336248</v>
      </c>
      <c r="BM1272" s="45">
        <v>1.237</v>
      </c>
      <c r="BN1272" s="23"/>
      <c r="BO1272" s="23"/>
      <c r="BP1272" s="23"/>
      <c r="BQ1272" s="23"/>
      <c r="BR1272" s="23"/>
      <c r="BS1272" s="45">
        <v>709.3161946336248</v>
      </c>
      <c r="BT1272" s="45">
        <v>0.868</v>
      </c>
      <c r="BU1272" s="23"/>
      <c r="BV1272" s="23"/>
      <c r="BW1272" s="23"/>
      <c r="BX1272" s="23"/>
      <c r="BY1272" s="23"/>
      <c r="BZ1272" s="23"/>
      <c r="CA1272" s="23"/>
    </row>
    <row r="1273" ht="15.75" customHeight="1">
      <c r="A1273" s="45">
        <v>706.2725660424361</v>
      </c>
      <c r="B1273" s="46">
        <v>0.111</v>
      </c>
      <c r="C1273" s="45"/>
      <c r="D1273" s="45"/>
      <c r="E1273" s="45"/>
      <c r="F1273" s="45"/>
      <c r="G1273" s="45"/>
      <c r="H1273" s="45">
        <v>706.2725660424361</v>
      </c>
      <c r="I1273" s="46"/>
      <c r="J1273" s="45"/>
      <c r="K1273" s="45"/>
      <c r="L1273" s="45"/>
      <c r="M1273" s="45"/>
      <c r="N1273" s="45"/>
      <c r="O1273" s="45">
        <v>706.2725660424361</v>
      </c>
      <c r="P1273" s="45">
        <v>0.0036505330243274533</v>
      </c>
      <c r="Q1273" s="45"/>
      <c r="R1273" s="45"/>
      <c r="S1273" s="45"/>
      <c r="T1273" s="45"/>
      <c r="U1273" s="45"/>
      <c r="V1273" s="45">
        <v>706.2725660424361</v>
      </c>
      <c r="W1273" s="45">
        <v>0.009914950079159173</v>
      </c>
      <c r="X1273" s="45"/>
      <c r="Y1273" s="45"/>
      <c r="Z1273" s="45"/>
      <c r="AA1273" s="45"/>
      <c r="AB1273" s="45"/>
      <c r="AC1273" s="45">
        <v>706.2725660424361</v>
      </c>
      <c r="AD1273" s="45">
        <v>1637.0798403585786</v>
      </c>
      <c r="AE1273" s="45"/>
      <c r="AF1273" s="45"/>
      <c r="AG1273" s="45"/>
      <c r="AH1273" s="45"/>
      <c r="AI1273" s="45"/>
      <c r="AJ1273" s="45">
        <v>706.2725660424361</v>
      </c>
      <c r="AK1273" s="45">
        <v>0.011</v>
      </c>
      <c r="AL1273" s="45"/>
      <c r="AM1273" s="45"/>
      <c r="AN1273" s="45"/>
      <c r="AO1273" s="23"/>
      <c r="AP1273" s="23"/>
      <c r="AQ1273" s="45">
        <v>706.2725660424361</v>
      </c>
      <c r="AR1273" s="45">
        <v>0.003</v>
      </c>
      <c r="AS1273" s="23"/>
      <c r="AT1273" s="23"/>
      <c r="AU1273" s="23"/>
      <c r="AV1273" s="23"/>
      <c r="AW1273" s="23"/>
      <c r="AX1273" s="45">
        <v>706.2725660424361</v>
      </c>
      <c r="AY1273" s="23">
        <v>0.281</v>
      </c>
      <c r="AZ1273" s="23"/>
      <c r="BA1273" s="23"/>
      <c r="BB1273" s="23"/>
      <c r="BC1273" s="23"/>
      <c r="BD1273" s="23"/>
      <c r="BE1273" s="45">
        <v>706.2725660424361</v>
      </c>
      <c r="BF1273" s="45">
        <v>6.0</v>
      </c>
      <c r="BG1273" s="23"/>
      <c r="BH1273" s="23"/>
      <c r="BI1273" s="23"/>
      <c r="BJ1273" s="23"/>
      <c r="BK1273" s="23"/>
      <c r="BL1273" s="45">
        <v>706.2725660424361</v>
      </c>
      <c r="BM1273" s="45">
        <v>1.157</v>
      </c>
      <c r="BN1273" s="23"/>
      <c r="BO1273" s="23"/>
      <c r="BP1273" s="23"/>
      <c r="BQ1273" s="23"/>
      <c r="BR1273" s="23"/>
      <c r="BS1273" s="45">
        <v>706.2725660424361</v>
      </c>
      <c r="BT1273" s="45">
        <v>0.887</v>
      </c>
      <c r="BU1273" s="23"/>
      <c r="BV1273" s="23"/>
      <c r="BW1273" s="23"/>
      <c r="BX1273" s="23"/>
      <c r="BY1273" s="23"/>
      <c r="BZ1273" s="23"/>
      <c r="CA1273" s="23"/>
    </row>
    <row r="1274" ht="15.75" customHeight="1">
      <c r="A1274" s="45">
        <v>704.9750828101675</v>
      </c>
      <c r="B1274" s="46">
        <v>0.109</v>
      </c>
      <c r="C1274" s="45"/>
      <c r="D1274" s="45"/>
      <c r="E1274" s="45"/>
      <c r="F1274" s="45"/>
      <c r="G1274" s="45"/>
      <c r="H1274" s="45">
        <v>704.9750828101675</v>
      </c>
      <c r="I1274" s="46"/>
      <c r="J1274" s="45"/>
      <c r="K1274" s="45"/>
      <c r="L1274" s="45"/>
      <c r="M1274" s="45"/>
      <c r="N1274" s="45"/>
      <c r="O1274" s="45">
        <v>704.9750828101675</v>
      </c>
      <c r="P1274" s="45"/>
      <c r="Q1274" s="45"/>
      <c r="R1274" s="45"/>
      <c r="S1274" s="45"/>
      <c r="T1274" s="45"/>
      <c r="U1274" s="45"/>
      <c r="V1274" s="45">
        <v>704.9750828101675</v>
      </c>
      <c r="W1274" s="45"/>
      <c r="X1274" s="45"/>
      <c r="Y1274" s="45"/>
      <c r="Z1274" s="45"/>
      <c r="AA1274" s="45"/>
      <c r="AB1274" s="45"/>
      <c r="AC1274" s="45">
        <v>704.9750828101675</v>
      </c>
      <c r="AD1274" s="45">
        <v>1766.4254227393524</v>
      </c>
      <c r="AE1274" s="45"/>
      <c r="AF1274" s="45"/>
      <c r="AG1274" s="45"/>
      <c r="AH1274" s="45"/>
      <c r="AI1274" s="45"/>
      <c r="AJ1274" s="45">
        <v>704.9750828101675</v>
      </c>
      <c r="AK1274" s="45">
        <v>0.011</v>
      </c>
      <c r="AL1274" s="45"/>
      <c r="AM1274" s="45"/>
      <c r="AN1274" s="45"/>
      <c r="AO1274" s="23"/>
      <c r="AP1274" s="23"/>
      <c r="AQ1274" s="45">
        <v>704.9750828101675</v>
      </c>
      <c r="AR1274" s="45">
        <v>0.003</v>
      </c>
      <c r="AS1274" s="23"/>
      <c r="AT1274" s="23"/>
      <c r="AU1274" s="23"/>
      <c r="AV1274" s="23"/>
      <c r="AW1274" s="23"/>
      <c r="AX1274" s="45">
        <v>704.9750828101675</v>
      </c>
      <c r="AY1274" s="23">
        <v>0.264</v>
      </c>
      <c r="AZ1274" s="23"/>
      <c r="BA1274" s="23"/>
      <c r="BB1274" s="23"/>
      <c r="BC1274" s="23"/>
      <c r="BD1274" s="23"/>
      <c r="BE1274" s="45">
        <v>704.9750828101675</v>
      </c>
      <c r="BF1274" s="45">
        <v>6.0</v>
      </c>
      <c r="BG1274" s="23"/>
      <c r="BH1274" s="23"/>
      <c r="BI1274" s="23"/>
      <c r="BJ1274" s="23"/>
      <c r="BK1274" s="23"/>
      <c r="BL1274" s="45">
        <v>704.9750828101675</v>
      </c>
      <c r="BM1274" s="45">
        <v>1.287</v>
      </c>
      <c r="BN1274" s="23"/>
      <c r="BO1274" s="23"/>
      <c r="BP1274" s="23"/>
      <c r="BQ1274" s="23"/>
      <c r="BR1274" s="23"/>
      <c r="BS1274" s="45">
        <v>704.9750828101675</v>
      </c>
      <c r="BT1274" s="45">
        <v>0.898</v>
      </c>
      <c r="BU1274" s="23"/>
      <c r="BV1274" s="23"/>
      <c r="BW1274" s="23"/>
      <c r="BX1274" s="23"/>
      <c r="BY1274" s="23"/>
      <c r="BZ1274" s="23"/>
      <c r="CA1274" s="23"/>
    </row>
    <row r="1275" ht="15.75" customHeight="1">
      <c r="A1275" s="45">
        <v>704.1361534824196</v>
      </c>
      <c r="B1275" s="46">
        <v>0.112</v>
      </c>
      <c r="C1275" s="45"/>
      <c r="D1275" s="45"/>
      <c r="E1275" s="45"/>
      <c r="F1275" s="45"/>
      <c r="G1275" s="45"/>
      <c r="H1275" s="45">
        <v>704.1361534824196</v>
      </c>
      <c r="I1275" s="46"/>
      <c r="J1275" s="45"/>
      <c r="K1275" s="45"/>
      <c r="L1275" s="45"/>
      <c r="M1275" s="45"/>
      <c r="N1275" s="45"/>
      <c r="O1275" s="45">
        <v>704.1361534824196</v>
      </c>
      <c r="P1275" s="45"/>
      <c r="Q1275" s="45"/>
      <c r="R1275" s="45"/>
      <c r="S1275" s="45"/>
      <c r="T1275" s="45"/>
      <c r="U1275" s="45"/>
      <c r="V1275" s="45">
        <v>704.1361534824196</v>
      </c>
      <c r="W1275" s="45"/>
      <c r="X1275" s="45"/>
      <c r="Y1275" s="45"/>
      <c r="Z1275" s="45"/>
      <c r="AA1275" s="45"/>
      <c r="AB1275" s="45"/>
      <c r="AC1275" s="45">
        <v>704.1361534824196</v>
      </c>
      <c r="AD1275" s="45">
        <v>1716.8696030382869</v>
      </c>
      <c r="AE1275" s="45"/>
      <c r="AF1275" s="45"/>
      <c r="AG1275" s="45"/>
      <c r="AH1275" s="45"/>
      <c r="AI1275" s="45"/>
      <c r="AJ1275" s="45">
        <v>704.1361534824196</v>
      </c>
      <c r="AK1275" s="45">
        <v>0.01</v>
      </c>
      <c r="AL1275" s="45"/>
      <c r="AM1275" s="45"/>
      <c r="AN1275" s="45"/>
      <c r="AO1275" s="23"/>
      <c r="AP1275" s="23"/>
      <c r="AQ1275" s="45">
        <v>704.1361534824196</v>
      </c>
      <c r="AR1275" s="45">
        <v>0.003</v>
      </c>
      <c r="AS1275" s="23"/>
      <c r="AT1275" s="23"/>
      <c r="AU1275" s="23"/>
      <c r="AV1275" s="23"/>
      <c r="AW1275" s="23"/>
      <c r="AX1275" s="45">
        <v>704.1361534824196</v>
      </c>
      <c r="AY1275" s="23">
        <v>0.27</v>
      </c>
      <c r="AZ1275" s="23"/>
      <c r="BA1275" s="23"/>
      <c r="BB1275" s="23"/>
      <c r="BC1275" s="23"/>
      <c r="BD1275" s="23"/>
      <c r="BE1275" s="45">
        <v>704.1361534824196</v>
      </c>
      <c r="BF1275" s="45">
        <v>6.0</v>
      </c>
      <c r="BG1275" s="23"/>
      <c r="BH1275" s="23"/>
      <c r="BI1275" s="23"/>
      <c r="BJ1275" s="23"/>
      <c r="BK1275" s="23"/>
      <c r="BL1275" s="45">
        <v>704.1361534824196</v>
      </c>
      <c r="BM1275" s="45">
        <v>1.303</v>
      </c>
      <c r="BN1275" s="23"/>
      <c r="BO1275" s="23"/>
      <c r="BP1275" s="23"/>
      <c r="BQ1275" s="23"/>
      <c r="BR1275" s="23"/>
      <c r="BS1275" s="45">
        <v>704.1361534824196</v>
      </c>
      <c r="BT1275" s="45">
        <v>0.923</v>
      </c>
      <c r="BU1275" s="23"/>
      <c r="BV1275" s="23"/>
      <c r="BW1275" s="23"/>
      <c r="BX1275" s="23"/>
      <c r="BY1275" s="23"/>
      <c r="BZ1275" s="23"/>
      <c r="CA1275" s="23"/>
    </row>
    <row r="1276" ht="15.75" customHeight="1">
      <c r="A1276" s="45">
        <v>3788.1223499178586</v>
      </c>
      <c r="B1276" s="46">
        <v>0.053</v>
      </c>
      <c r="C1276" s="45"/>
      <c r="D1276" s="45"/>
      <c r="E1276" s="45"/>
      <c r="F1276" s="45"/>
      <c r="G1276" s="45"/>
      <c r="H1276" s="45">
        <v>3788.1223499178586</v>
      </c>
      <c r="I1276" s="46">
        <v>0.074</v>
      </c>
      <c r="J1276" s="45"/>
      <c r="K1276" s="45"/>
      <c r="L1276" s="45"/>
      <c r="M1276" s="45"/>
      <c r="N1276" s="45"/>
      <c r="O1276" s="45">
        <v>3788.1223499178586</v>
      </c>
      <c r="P1276" s="45">
        <v>0.004095247980472231</v>
      </c>
      <c r="Q1276" s="45"/>
      <c r="R1276" s="45"/>
      <c r="S1276" s="45"/>
      <c r="T1276" s="45"/>
      <c r="U1276" s="45"/>
      <c r="V1276" s="45">
        <v>3788.1223499178586</v>
      </c>
      <c r="W1276" s="45"/>
      <c r="X1276" s="45"/>
      <c r="Y1276" s="45"/>
      <c r="Z1276" s="45"/>
      <c r="AA1276" s="45"/>
      <c r="AB1276" s="45"/>
      <c r="AC1276" s="45">
        <v>3788.1223499178586</v>
      </c>
      <c r="AD1276" s="45">
        <v>181.10430677494747</v>
      </c>
      <c r="AE1276" s="45"/>
      <c r="AF1276" s="45"/>
      <c r="AG1276" s="45"/>
      <c r="AH1276" s="45"/>
      <c r="AI1276" s="45"/>
      <c r="AJ1276" s="45">
        <v>3788.1223499178586</v>
      </c>
      <c r="AK1276" s="45">
        <v>0.01</v>
      </c>
      <c r="AL1276" s="45"/>
      <c r="AM1276" s="45"/>
      <c r="AN1276" s="45"/>
      <c r="AO1276" s="23"/>
      <c r="AP1276" s="23"/>
      <c r="AQ1276" s="45">
        <v>3788.1223499178586</v>
      </c>
      <c r="AR1276" s="45">
        <v>0.009</v>
      </c>
      <c r="AS1276" s="23"/>
      <c r="AT1276" s="23"/>
      <c r="AU1276" s="23"/>
      <c r="AV1276" s="23"/>
      <c r="AW1276" s="23"/>
      <c r="AX1276" s="45">
        <v>3788.1223499178586</v>
      </c>
      <c r="AY1276" s="23"/>
      <c r="AZ1276" s="23"/>
      <c r="BA1276" s="23"/>
      <c r="BB1276" s="23"/>
      <c r="BC1276" s="23"/>
      <c r="BD1276" s="23"/>
      <c r="BE1276" s="45">
        <v>3788.1223499178586</v>
      </c>
      <c r="BF1276" s="45"/>
      <c r="BG1276" s="23"/>
      <c r="BH1276" s="23"/>
      <c r="BI1276" s="23"/>
      <c r="BJ1276" s="23"/>
      <c r="BK1276" s="23"/>
      <c r="BL1276" s="45">
        <v>3788.1223499178586</v>
      </c>
      <c r="BM1276" s="45">
        <v>0.408</v>
      </c>
      <c r="BN1276" s="23"/>
      <c r="BO1276" s="23"/>
      <c r="BP1276" s="23"/>
      <c r="BQ1276" s="23"/>
      <c r="BR1276" s="23"/>
      <c r="BS1276" s="45">
        <v>3788.1223499178586</v>
      </c>
      <c r="BT1276" s="45">
        <v>0.286</v>
      </c>
      <c r="BU1276" s="23"/>
      <c r="BV1276" s="23"/>
      <c r="BW1276" s="23"/>
      <c r="BX1276" s="23"/>
      <c r="BY1276" s="23"/>
      <c r="BZ1276" s="23"/>
      <c r="CA1276" s="23"/>
    </row>
    <row r="1277" ht="15.75" customHeight="1">
      <c r="A1277" s="45">
        <v>3821.958234728391</v>
      </c>
      <c r="B1277" s="46">
        <v>0.049</v>
      </c>
      <c r="C1277" s="45"/>
      <c r="D1277" s="45"/>
      <c r="E1277" s="45"/>
      <c r="F1277" s="45"/>
      <c r="G1277" s="45"/>
      <c r="H1277" s="45">
        <v>3821.958234728391</v>
      </c>
      <c r="I1277" s="46">
        <v>0.078</v>
      </c>
      <c r="J1277" s="45"/>
      <c r="K1277" s="45"/>
      <c r="L1277" s="45"/>
      <c r="M1277" s="45"/>
      <c r="N1277" s="45"/>
      <c r="O1277" s="45">
        <v>3821.958234728391</v>
      </c>
      <c r="P1277" s="45">
        <v>0.004036409087143356</v>
      </c>
      <c r="Q1277" s="45"/>
      <c r="R1277" s="45"/>
      <c r="S1277" s="45"/>
      <c r="T1277" s="45"/>
      <c r="U1277" s="45"/>
      <c r="V1277" s="45">
        <v>3821.958234728391</v>
      </c>
      <c r="W1277" s="45"/>
      <c r="X1277" s="45"/>
      <c r="Y1277" s="45"/>
      <c r="Z1277" s="45"/>
      <c r="AA1277" s="45"/>
      <c r="AB1277" s="45"/>
      <c r="AC1277" s="45">
        <v>3821.958234728391</v>
      </c>
      <c r="AD1277" s="45">
        <v>182.26155613908068</v>
      </c>
      <c r="AE1277" s="45"/>
      <c r="AF1277" s="45"/>
      <c r="AG1277" s="45"/>
      <c r="AH1277" s="45"/>
      <c r="AI1277" s="45"/>
      <c r="AJ1277" s="45">
        <v>3821.958234728391</v>
      </c>
      <c r="AK1277" s="45">
        <v>0.009</v>
      </c>
      <c r="AL1277" s="45"/>
      <c r="AM1277" s="45"/>
      <c r="AN1277" s="45"/>
      <c r="AO1277" s="23"/>
      <c r="AP1277" s="23"/>
      <c r="AQ1277" s="45">
        <v>3821.958234728391</v>
      </c>
      <c r="AR1277" s="45">
        <v>0.008</v>
      </c>
      <c r="AS1277" s="23"/>
      <c r="AT1277" s="23"/>
      <c r="AU1277" s="23"/>
      <c r="AV1277" s="23"/>
      <c r="AW1277" s="23"/>
      <c r="AX1277" s="45">
        <v>3821.958234728391</v>
      </c>
      <c r="AY1277" s="23"/>
      <c r="AZ1277" s="23"/>
      <c r="BA1277" s="23"/>
      <c r="BB1277" s="23"/>
      <c r="BC1277" s="23"/>
      <c r="BD1277" s="23"/>
      <c r="BE1277" s="45">
        <v>3821.958234728391</v>
      </c>
      <c r="BF1277" s="45"/>
      <c r="BG1277" s="23"/>
      <c r="BH1277" s="23"/>
      <c r="BI1277" s="23"/>
      <c r="BJ1277" s="23"/>
      <c r="BK1277" s="23"/>
      <c r="BL1277" s="45">
        <v>3821.958234728391</v>
      </c>
      <c r="BM1277" s="45">
        <v>0.48</v>
      </c>
      <c r="BN1277" s="23"/>
      <c r="BO1277" s="23"/>
      <c r="BP1277" s="23"/>
      <c r="BQ1277" s="23"/>
      <c r="BR1277" s="23"/>
      <c r="BS1277" s="45">
        <v>3821.958234728391</v>
      </c>
      <c r="BT1277" s="45">
        <v>0.315</v>
      </c>
      <c r="BU1277" s="23"/>
      <c r="BV1277" s="23"/>
      <c r="BW1277" s="23"/>
      <c r="BX1277" s="23"/>
      <c r="BY1277" s="23"/>
      <c r="BZ1277" s="23"/>
      <c r="CA1277" s="23"/>
    </row>
    <row r="1278" ht="15.75" customHeight="1">
      <c r="A1278" s="45">
        <v>3853.1711922282234</v>
      </c>
      <c r="B1278" s="46">
        <v>0.048</v>
      </c>
      <c r="C1278" s="45"/>
      <c r="D1278" s="45"/>
      <c r="E1278" s="45"/>
      <c r="F1278" s="45"/>
      <c r="G1278" s="45"/>
      <c r="H1278" s="45">
        <v>3853.1711922282234</v>
      </c>
      <c r="I1278" s="46">
        <v>0.067</v>
      </c>
      <c r="J1278" s="45"/>
      <c r="K1278" s="45"/>
      <c r="L1278" s="45"/>
      <c r="M1278" s="45"/>
      <c r="N1278" s="45"/>
      <c r="O1278" s="45">
        <v>3853.1711922282234</v>
      </c>
      <c r="P1278" s="45">
        <v>0.004036683945336571</v>
      </c>
      <c r="Q1278" s="45"/>
      <c r="R1278" s="45"/>
      <c r="S1278" s="45"/>
      <c r="T1278" s="45"/>
      <c r="U1278" s="45"/>
      <c r="V1278" s="45">
        <v>3853.1711922282234</v>
      </c>
      <c r="W1278" s="45">
        <v>0.013295392757458223</v>
      </c>
      <c r="X1278" s="45"/>
      <c r="Y1278" s="45"/>
      <c r="Z1278" s="45"/>
      <c r="AA1278" s="45"/>
      <c r="AB1278" s="45"/>
      <c r="AC1278" s="45">
        <v>3853.1711922282234</v>
      </c>
      <c r="AD1278" s="45">
        <v>221.11864283901838</v>
      </c>
      <c r="AE1278" s="45"/>
      <c r="AF1278" s="45"/>
      <c r="AG1278" s="45"/>
      <c r="AH1278" s="45"/>
      <c r="AI1278" s="45"/>
      <c r="AJ1278" s="45">
        <v>3853.1711922282234</v>
      </c>
      <c r="AK1278" s="45">
        <v>0.01</v>
      </c>
      <c r="AL1278" s="45"/>
      <c r="AM1278" s="45"/>
      <c r="AN1278" s="45"/>
      <c r="AO1278" s="23"/>
      <c r="AP1278" s="23"/>
      <c r="AQ1278" s="45">
        <v>3853.1711922282234</v>
      </c>
      <c r="AR1278" s="45">
        <v>0.008</v>
      </c>
      <c r="AS1278" s="23"/>
      <c r="AT1278" s="23"/>
      <c r="AU1278" s="23"/>
      <c r="AV1278" s="23"/>
      <c r="AW1278" s="23"/>
      <c r="AX1278" s="45">
        <v>3853.1711922282234</v>
      </c>
      <c r="AY1278" s="23"/>
      <c r="AZ1278" s="23"/>
      <c r="BA1278" s="23"/>
      <c r="BB1278" s="23"/>
      <c r="BC1278" s="23"/>
      <c r="BD1278" s="23"/>
      <c r="BE1278" s="45">
        <v>3853.1711922282234</v>
      </c>
      <c r="BF1278" s="45"/>
      <c r="BG1278" s="23"/>
      <c r="BH1278" s="23"/>
      <c r="BI1278" s="23"/>
      <c r="BJ1278" s="23"/>
      <c r="BK1278" s="23"/>
      <c r="BL1278" s="45">
        <v>3853.1711922282234</v>
      </c>
      <c r="BM1278" s="45">
        <v>0.654</v>
      </c>
      <c r="BN1278" s="23"/>
      <c r="BO1278" s="23"/>
      <c r="BP1278" s="23"/>
      <c r="BQ1278" s="23"/>
      <c r="BR1278" s="23"/>
      <c r="BS1278" s="45">
        <v>3853.1711922282234</v>
      </c>
      <c r="BT1278" s="45">
        <v>0.415</v>
      </c>
      <c r="BU1278" s="23"/>
      <c r="BV1278" s="23"/>
      <c r="BW1278" s="23"/>
      <c r="BX1278" s="23"/>
      <c r="BY1278" s="23"/>
      <c r="BZ1278" s="23"/>
      <c r="CA1278" s="23"/>
    </row>
    <row r="1279" ht="15.75" customHeight="1">
      <c r="A1279" s="45">
        <v>3882.9503093264852</v>
      </c>
      <c r="B1279" s="46">
        <v>0.049</v>
      </c>
      <c r="C1279" s="45"/>
      <c r="D1279" s="45"/>
      <c r="E1279" s="45"/>
      <c r="F1279" s="45"/>
      <c r="G1279" s="45"/>
      <c r="H1279" s="45">
        <v>3882.9503093264852</v>
      </c>
      <c r="I1279" s="46">
        <v>0.055</v>
      </c>
      <c r="J1279" s="45"/>
      <c r="K1279" s="45"/>
      <c r="L1279" s="45"/>
      <c r="M1279" s="45"/>
      <c r="N1279" s="45"/>
      <c r="O1279" s="45">
        <v>3882.9503093264852</v>
      </c>
      <c r="P1279" s="45">
        <v>0.003464602544648068</v>
      </c>
      <c r="Q1279" s="45"/>
      <c r="R1279" s="45"/>
      <c r="S1279" s="45"/>
      <c r="T1279" s="45"/>
      <c r="U1279" s="45"/>
      <c r="V1279" s="45">
        <v>3882.9503093264852</v>
      </c>
      <c r="W1279" s="45">
        <v>0.010757120345511849</v>
      </c>
      <c r="X1279" s="45"/>
      <c r="Y1279" s="45"/>
      <c r="Z1279" s="45"/>
      <c r="AA1279" s="45"/>
      <c r="AB1279" s="45"/>
      <c r="AC1279" s="45">
        <v>3882.9503093264852</v>
      </c>
      <c r="AD1279" s="45">
        <v>294.7356134002568</v>
      </c>
      <c r="AE1279" s="45"/>
      <c r="AF1279" s="45"/>
      <c r="AG1279" s="45"/>
      <c r="AH1279" s="45"/>
      <c r="AI1279" s="45"/>
      <c r="AJ1279" s="45">
        <v>3882.9503093264852</v>
      </c>
      <c r="AK1279" s="45">
        <v>0.01</v>
      </c>
      <c r="AL1279" s="45"/>
      <c r="AM1279" s="45"/>
      <c r="AN1279" s="45"/>
      <c r="AO1279" s="23"/>
      <c r="AP1279" s="23"/>
      <c r="AQ1279" s="45">
        <v>3882.9503093264852</v>
      </c>
      <c r="AR1279" s="45">
        <v>0.007</v>
      </c>
      <c r="AS1279" s="23"/>
      <c r="AT1279" s="23"/>
      <c r="AU1279" s="23"/>
      <c r="AV1279" s="23"/>
      <c r="AW1279" s="23"/>
      <c r="AX1279" s="45">
        <v>3882.9503093264852</v>
      </c>
      <c r="AY1279" s="23"/>
      <c r="AZ1279" s="23"/>
      <c r="BA1279" s="23"/>
      <c r="BB1279" s="23"/>
      <c r="BC1279" s="23"/>
      <c r="BD1279" s="23"/>
      <c r="BE1279" s="45">
        <v>3882.9503093264852</v>
      </c>
      <c r="BF1279" s="45">
        <v>72.0</v>
      </c>
      <c r="BG1279" s="23"/>
      <c r="BH1279" s="23"/>
      <c r="BI1279" s="23"/>
      <c r="BJ1279" s="23"/>
      <c r="BK1279" s="23"/>
      <c r="BL1279" s="45">
        <v>3882.9503093264852</v>
      </c>
      <c r="BM1279" s="45">
        <v>0.784</v>
      </c>
      <c r="BN1279" s="23"/>
      <c r="BO1279" s="23"/>
      <c r="BP1279" s="23"/>
      <c r="BQ1279" s="23"/>
      <c r="BR1279" s="23"/>
      <c r="BS1279" s="45">
        <v>3882.9503093264852</v>
      </c>
      <c r="BT1279" s="45">
        <v>0.453</v>
      </c>
      <c r="BU1279" s="23"/>
      <c r="BV1279" s="23"/>
      <c r="BW1279" s="23"/>
      <c r="BX1279" s="23"/>
      <c r="BY1279" s="23"/>
      <c r="BZ1279" s="23"/>
      <c r="CA1279" s="23"/>
    </row>
    <row r="1280" ht="15.75" customHeight="1">
      <c r="A1280" s="45">
        <v>3906.753196579942</v>
      </c>
      <c r="B1280" s="46">
        <v>0.051</v>
      </c>
      <c r="C1280" s="45"/>
      <c r="D1280" s="45"/>
      <c r="E1280" s="45"/>
      <c r="F1280" s="45"/>
      <c r="G1280" s="45"/>
      <c r="H1280" s="45">
        <v>3906.753196579942</v>
      </c>
      <c r="I1280" s="46">
        <v>0.057</v>
      </c>
      <c r="J1280" s="45"/>
      <c r="K1280" s="45"/>
      <c r="L1280" s="45"/>
      <c r="M1280" s="45"/>
      <c r="N1280" s="45"/>
      <c r="O1280" s="45">
        <v>3906.753196579942</v>
      </c>
      <c r="P1280" s="45">
        <v>0.003992514036182159</v>
      </c>
      <c r="Q1280" s="45"/>
      <c r="R1280" s="45"/>
      <c r="S1280" s="45"/>
      <c r="T1280" s="45"/>
      <c r="U1280" s="45"/>
      <c r="V1280" s="45">
        <v>3906.753196579942</v>
      </c>
      <c r="W1280" s="45">
        <v>0.012837694029576897</v>
      </c>
      <c r="X1280" s="45"/>
      <c r="Y1280" s="45"/>
      <c r="Z1280" s="45"/>
      <c r="AA1280" s="45"/>
      <c r="AB1280" s="45"/>
      <c r="AC1280" s="45">
        <v>3906.753196579942</v>
      </c>
      <c r="AD1280" s="45">
        <v>356.68415837950903</v>
      </c>
      <c r="AE1280" s="45"/>
      <c r="AF1280" s="45"/>
      <c r="AG1280" s="45"/>
      <c r="AH1280" s="45"/>
      <c r="AI1280" s="45"/>
      <c r="AJ1280" s="45">
        <v>3906.753196579942</v>
      </c>
      <c r="AK1280" s="45">
        <v>0.01</v>
      </c>
      <c r="AL1280" s="45"/>
      <c r="AM1280" s="45"/>
      <c r="AN1280" s="45"/>
      <c r="AO1280" s="23"/>
      <c r="AP1280" s="23"/>
      <c r="AQ1280" s="45">
        <v>3906.753196579942</v>
      </c>
      <c r="AR1280" s="45">
        <v>0.006</v>
      </c>
      <c r="AS1280" s="23"/>
      <c r="AT1280" s="23"/>
      <c r="AU1280" s="23"/>
      <c r="AV1280" s="23"/>
      <c r="AW1280" s="23"/>
      <c r="AX1280" s="45">
        <v>3906.753196579942</v>
      </c>
      <c r="AY1280" s="23"/>
      <c r="AZ1280" s="23"/>
      <c r="BA1280" s="23"/>
      <c r="BB1280" s="23"/>
      <c r="BC1280" s="23"/>
      <c r="BD1280" s="23"/>
      <c r="BE1280" s="45">
        <v>3906.753196579942</v>
      </c>
      <c r="BF1280" s="45">
        <v>72.0</v>
      </c>
      <c r="BG1280" s="23"/>
      <c r="BH1280" s="23"/>
      <c r="BI1280" s="23"/>
      <c r="BJ1280" s="23"/>
      <c r="BK1280" s="23"/>
      <c r="BL1280" s="45">
        <v>3906.753196579942</v>
      </c>
      <c r="BM1280" s="45">
        <v>0.943</v>
      </c>
      <c r="BN1280" s="23"/>
      <c r="BO1280" s="23"/>
      <c r="BP1280" s="23"/>
      <c r="BQ1280" s="23"/>
      <c r="BR1280" s="23"/>
      <c r="BS1280" s="45">
        <v>3906.753196579942</v>
      </c>
      <c r="BT1280" s="45">
        <v>0.532</v>
      </c>
      <c r="BU1280" s="23"/>
      <c r="BV1280" s="23"/>
      <c r="BW1280" s="23"/>
      <c r="BX1280" s="23"/>
      <c r="BY1280" s="23"/>
      <c r="BZ1280" s="23"/>
      <c r="CA1280" s="23"/>
    </row>
    <row r="1281" ht="15.75" customHeight="1">
      <c r="A1281" s="45">
        <v>3937.08353342806</v>
      </c>
      <c r="B1281" s="46">
        <v>0.05</v>
      </c>
      <c r="C1281" s="45"/>
      <c r="D1281" s="45"/>
      <c r="E1281" s="45"/>
      <c r="F1281" s="45"/>
      <c r="G1281" s="45"/>
      <c r="H1281" s="45">
        <v>3937.08353342806</v>
      </c>
      <c r="I1281" s="46">
        <v>0.049</v>
      </c>
      <c r="J1281" s="45"/>
      <c r="K1281" s="45"/>
      <c r="L1281" s="45"/>
      <c r="M1281" s="45"/>
      <c r="N1281" s="45"/>
      <c r="O1281" s="45">
        <v>3937.08353342806</v>
      </c>
      <c r="P1281" s="45">
        <v>0.003898802384159731</v>
      </c>
      <c r="Q1281" s="45"/>
      <c r="R1281" s="45"/>
      <c r="S1281" s="45"/>
      <c r="T1281" s="45"/>
      <c r="U1281" s="45"/>
      <c r="V1281" s="45">
        <v>3937.08353342806</v>
      </c>
      <c r="W1281" s="45">
        <v>0.012708383310881881</v>
      </c>
      <c r="X1281" s="45"/>
      <c r="Y1281" s="45"/>
      <c r="Z1281" s="45"/>
      <c r="AA1281" s="45"/>
      <c r="AB1281" s="45"/>
      <c r="AC1281" s="45">
        <v>3937.08353342806</v>
      </c>
      <c r="AD1281" s="45">
        <v>391.2088723219723</v>
      </c>
      <c r="AE1281" s="45"/>
      <c r="AF1281" s="45"/>
      <c r="AG1281" s="45"/>
      <c r="AH1281" s="45"/>
      <c r="AI1281" s="45"/>
      <c r="AJ1281" s="45">
        <v>3937.08353342806</v>
      </c>
      <c r="AK1281" s="45">
        <v>0.011</v>
      </c>
      <c r="AL1281" s="45"/>
      <c r="AM1281" s="45"/>
      <c r="AN1281" s="45"/>
      <c r="AO1281" s="23"/>
      <c r="AP1281" s="23"/>
      <c r="AQ1281" s="45">
        <v>3937.08353342806</v>
      </c>
      <c r="AR1281" s="45">
        <v>0.006</v>
      </c>
      <c r="AS1281" s="23"/>
      <c r="AT1281" s="23"/>
      <c r="AU1281" s="23"/>
      <c r="AV1281" s="23"/>
      <c r="AW1281" s="23"/>
      <c r="AX1281" s="45">
        <v>3937.08353342806</v>
      </c>
      <c r="AY1281" s="23">
        <v>0.503</v>
      </c>
      <c r="AZ1281" s="23"/>
      <c r="BA1281" s="23"/>
      <c r="BB1281" s="23"/>
      <c r="BC1281" s="23"/>
      <c r="BD1281" s="23"/>
      <c r="BE1281" s="45">
        <v>3937.08353342806</v>
      </c>
      <c r="BF1281" s="45">
        <v>35.0</v>
      </c>
      <c r="BG1281" s="23"/>
      <c r="BH1281" s="23"/>
      <c r="BI1281" s="23"/>
      <c r="BJ1281" s="23"/>
      <c r="BK1281" s="23"/>
      <c r="BL1281" s="45">
        <v>3937.08353342806</v>
      </c>
      <c r="BM1281" s="45">
        <v>1.091</v>
      </c>
      <c r="BN1281" s="23"/>
      <c r="BO1281" s="23"/>
      <c r="BP1281" s="23"/>
      <c r="BQ1281" s="23"/>
      <c r="BR1281" s="23"/>
      <c r="BS1281" s="45">
        <v>3937.08353342806</v>
      </c>
      <c r="BT1281" s="45">
        <v>0.615</v>
      </c>
      <c r="BU1281" s="23"/>
      <c r="BV1281" s="23"/>
      <c r="BW1281" s="23"/>
      <c r="BX1281" s="23"/>
      <c r="BY1281" s="23"/>
      <c r="BZ1281" s="23"/>
      <c r="CA1281" s="23"/>
    </row>
    <row r="1282" ht="15.75" customHeight="1">
      <c r="A1282" s="45">
        <v>3963.315728276446</v>
      </c>
      <c r="B1282" s="46">
        <v>0.05</v>
      </c>
      <c r="C1282" s="45"/>
      <c r="D1282" s="45"/>
      <c r="E1282" s="45"/>
      <c r="F1282" s="45"/>
      <c r="G1282" s="45"/>
      <c r="H1282" s="45">
        <v>3963.315728276446</v>
      </c>
      <c r="I1282" s="46">
        <v>0.05</v>
      </c>
      <c r="J1282" s="45"/>
      <c r="K1282" s="45"/>
      <c r="L1282" s="45"/>
      <c r="M1282" s="45"/>
      <c r="N1282" s="45"/>
      <c r="O1282" s="45">
        <v>3963.315728276446</v>
      </c>
      <c r="P1282" s="45">
        <v>0.00417579317052888</v>
      </c>
      <c r="Q1282" s="45"/>
      <c r="R1282" s="45"/>
      <c r="S1282" s="45"/>
      <c r="T1282" s="45"/>
      <c r="U1282" s="45"/>
      <c r="V1282" s="45">
        <v>3963.315728276446</v>
      </c>
      <c r="W1282" s="45">
        <v>0.0139923225993273</v>
      </c>
      <c r="X1282" s="45"/>
      <c r="Y1282" s="45"/>
      <c r="Z1282" s="45"/>
      <c r="AA1282" s="45"/>
      <c r="AB1282" s="45"/>
      <c r="AC1282" s="45">
        <v>3963.315728276446</v>
      </c>
      <c r="AD1282" s="45">
        <v>524.2016320045144</v>
      </c>
      <c r="AE1282" s="45"/>
      <c r="AF1282" s="45"/>
      <c r="AG1282" s="45"/>
      <c r="AH1282" s="45"/>
      <c r="AI1282" s="45"/>
      <c r="AJ1282" s="45">
        <v>3963.315728276446</v>
      </c>
      <c r="AK1282" s="45">
        <v>0.011</v>
      </c>
      <c r="AL1282" s="45"/>
      <c r="AM1282" s="45"/>
      <c r="AN1282" s="45"/>
      <c r="AO1282" s="23"/>
      <c r="AP1282" s="23"/>
      <c r="AQ1282" s="45">
        <v>3963.315728276446</v>
      </c>
      <c r="AR1282" s="45">
        <v>0.005</v>
      </c>
      <c r="AS1282" s="23"/>
      <c r="AT1282" s="23"/>
      <c r="AU1282" s="23"/>
      <c r="AV1282" s="23"/>
      <c r="AW1282" s="23"/>
      <c r="AX1282" s="45">
        <v>3963.315728276446</v>
      </c>
      <c r="AY1282" s="23">
        <v>0.491</v>
      </c>
      <c r="AZ1282" s="23"/>
      <c r="BA1282" s="23"/>
      <c r="BB1282" s="23"/>
      <c r="BC1282" s="23"/>
      <c r="BD1282" s="23"/>
      <c r="BE1282" s="45">
        <v>3963.315728276446</v>
      </c>
      <c r="BF1282" s="45">
        <v>35.0</v>
      </c>
      <c r="BG1282" s="23"/>
      <c r="BH1282" s="23"/>
      <c r="BI1282" s="23"/>
      <c r="BJ1282" s="23"/>
      <c r="BK1282" s="23"/>
      <c r="BL1282" s="45">
        <v>3963.315728276446</v>
      </c>
      <c r="BM1282" s="45">
        <v>1.258</v>
      </c>
      <c r="BN1282" s="23"/>
      <c r="BO1282" s="23"/>
      <c r="BP1282" s="23"/>
      <c r="BQ1282" s="23"/>
      <c r="BR1282" s="23"/>
      <c r="BS1282" s="45">
        <v>3963.315728276446</v>
      </c>
      <c r="BT1282" s="45">
        <v>0.635</v>
      </c>
      <c r="BU1282" s="23"/>
      <c r="BV1282" s="23"/>
      <c r="BW1282" s="23"/>
      <c r="BX1282" s="23"/>
      <c r="BY1282" s="23"/>
      <c r="BZ1282" s="23"/>
      <c r="CA1282" s="23"/>
    </row>
    <row r="1283" ht="15.75" customHeight="1">
      <c r="A1283" s="45">
        <v>3991.2532274666587</v>
      </c>
      <c r="B1283" s="46">
        <v>0.051</v>
      </c>
      <c r="C1283" s="45"/>
      <c r="D1283" s="45"/>
      <c r="E1283" s="45"/>
      <c r="F1283" s="45"/>
      <c r="G1283" s="45"/>
      <c r="H1283" s="45">
        <v>3991.2532274666587</v>
      </c>
      <c r="I1283" s="46">
        <v>0.065</v>
      </c>
      <c r="J1283" s="45"/>
      <c r="K1283" s="45"/>
      <c r="L1283" s="45"/>
      <c r="M1283" s="45"/>
      <c r="N1283" s="45"/>
      <c r="O1283" s="45">
        <v>3991.2532274666587</v>
      </c>
      <c r="P1283" s="45">
        <v>0.003851776710326103</v>
      </c>
      <c r="Q1283" s="45"/>
      <c r="R1283" s="45"/>
      <c r="S1283" s="45"/>
      <c r="T1283" s="45"/>
      <c r="U1283" s="45"/>
      <c r="V1283" s="45">
        <v>3991.2532274666587</v>
      </c>
      <c r="W1283" s="45">
        <v>0.012516036638123937</v>
      </c>
      <c r="X1283" s="45"/>
      <c r="Y1283" s="45"/>
      <c r="Z1283" s="45"/>
      <c r="AA1283" s="45"/>
      <c r="AB1283" s="45"/>
      <c r="AC1283" s="45">
        <v>3991.2532274666587</v>
      </c>
      <c r="AD1283" s="45">
        <v>599.6956768207178</v>
      </c>
      <c r="AE1283" s="45"/>
      <c r="AF1283" s="45"/>
      <c r="AG1283" s="45"/>
      <c r="AH1283" s="45"/>
      <c r="AI1283" s="45"/>
      <c r="AJ1283" s="45">
        <v>3991.2532274666587</v>
      </c>
      <c r="AK1283" s="45">
        <v>0.012</v>
      </c>
      <c r="AL1283" s="45"/>
      <c r="AM1283" s="45"/>
      <c r="AN1283" s="45"/>
      <c r="AO1283" s="23"/>
      <c r="AP1283" s="23"/>
      <c r="AQ1283" s="45">
        <v>3991.2532274666587</v>
      </c>
      <c r="AR1283" s="45">
        <v>0.005</v>
      </c>
      <c r="AS1283" s="23"/>
      <c r="AT1283" s="23"/>
      <c r="AU1283" s="23"/>
      <c r="AV1283" s="23"/>
      <c r="AW1283" s="23"/>
      <c r="AX1283" s="45">
        <v>3991.2532274666587</v>
      </c>
      <c r="AY1283" s="23">
        <v>0.484</v>
      </c>
      <c r="AZ1283" s="23"/>
      <c r="BA1283" s="23"/>
      <c r="BB1283" s="23"/>
      <c r="BC1283" s="23"/>
      <c r="BD1283" s="23"/>
      <c r="BE1283" s="45">
        <v>3991.2532274666587</v>
      </c>
      <c r="BF1283" s="45">
        <v>7.0</v>
      </c>
      <c r="BG1283" s="23"/>
      <c r="BH1283" s="23"/>
      <c r="BI1283" s="23"/>
      <c r="BJ1283" s="23"/>
      <c r="BK1283" s="23"/>
      <c r="BL1283" s="45">
        <v>3991.2532274666587</v>
      </c>
      <c r="BM1283" s="45">
        <v>1.281</v>
      </c>
      <c r="BN1283" s="23"/>
      <c r="BO1283" s="23"/>
      <c r="BP1283" s="23"/>
      <c r="BQ1283" s="23"/>
      <c r="BR1283" s="23"/>
      <c r="BS1283" s="45">
        <v>3991.2532274666587</v>
      </c>
      <c r="BT1283" s="45">
        <v>0.662</v>
      </c>
      <c r="BU1283" s="23"/>
      <c r="BV1283" s="23"/>
      <c r="BW1283" s="23"/>
      <c r="BX1283" s="23"/>
      <c r="BY1283" s="23"/>
      <c r="BZ1283" s="23"/>
      <c r="CA1283" s="23"/>
    </row>
    <row r="1284" ht="15.75" customHeight="1">
      <c r="A1284" s="45">
        <v>4036.4687208789237</v>
      </c>
      <c r="B1284" s="46">
        <v>0.06</v>
      </c>
      <c r="C1284" s="45"/>
      <c r="D1284" s="45"/>
      <c r="E1284" s="45"/>
      <c r="F1284" s="45"/>
      <c r="G1284" s="45"/>
      <c r="H1284" s="45">
        <v>4036.4687208789237</v>
      </c>
      <c r="I1284" s="46">
        <v>0.085</v>
      </c>
      <c r="J1284" s="45"/>
      <c r="K1284" s="45"/>
      <c r="L1284" s="45"/>
      <c r="M1284" s="45"/>
      <c r="N1284" s="45"/>
      <c r="O1284" s="45">
        <v>4036.4687208789237</v>
      </c>
      <c r="P1284" s="45">
        <v>0.0035248188229662926</v>
      </c>
      <c r="Q1284" s="45"/>
      <c r="R1284" s="45"/>
      <c r="S1284" s="45"/>
      <c r="T1284" s="45"/>
      <c r="U1284" s="45"/>
      <c r="V1284" s="45">
        <v>4036.4687208789237</v>
      </c>
      <c r="W1284" s="45">
        <v>0.011170527040064618</v>
      </c>
      <c r="X1284" s="45"/>
      <c r="Y1284" s="45"/>
      <c r="Z1284" s="45"/>
      <c r="AA1284" s="45"/>
      <c r="AB1284" s="45"/>
      <c r="AC1284" s="45">
        <v>4036.4687208789237</v>
      </c>
      <c r="AD1284" s="45">
        <v>702.2713504700506</v>
      </c>
      <c r="AE1284" s="45"/>
      <c r="AF1284" s="45"/>
      <c r="AG1284" s="45"/>
      <c r="AH1284" s="45"/>
      <c r="AI1284" s="45"/>
      <c r="AJ1284" s="45">
        <v>4036.4687208789237</v>
      </c>
      <c r="AK1284" s="45">
        <v>0.012</v>
      </c>
      <c r="AL1284" s="45"/>
      <c r="AM1284" s="45"/>
      <c r="AN1284" s="45"/>
      <c r="AO1284" s="23"/>
      <c r="AP1284" s="23"/>
      <c r="AQ1284" s="45">
        <v>4036.4687208789237</v>
      </c>
      <c r="AR1284" s="45">
        <v>0.004</v>
      </c>
      <c r="AS1284" s="23"/>
      <c r="AT1284" s="23"/>
      <c r="AU1284" s="23"/>
      <c r="AV1284" s="23"/>
      <c r="AW1284" s="23"/>
      <c r="AX1284" s="45">
        <v>4036.4687208789237</v>
      </c>
      <c r="AY1284" s="23">
        <v>0.479</v>
      </c>
      <c r="AZ1284" s="23"/>
      <c r="BA1284" s="23"/>
      <c r="BB1284" s="23"/>
      <c r="BC1284" s="23"/>
      <c r="BD1284" s="23"/>
      <c r="BE1284" s="45">
        <v>4036.4687208789237</v>
      </c>
      <c r="BF1284" s="45">
        <v>7.0</v>
      </c>
      <c r="BG1284" s="23"/>
      <c r="BH1284" s="23"/>
      <c r="BI1284" s="23"/>
      <c r="BJ1284" s="23"/>
      <c r="BK1284" s="23"/>
      <c r="BL1284" s="45">
        <v>4036.4687208789237</v>
      </c>
      <c r="BM1284" s="45">
        <v>1.242</v>
      </c>
      <c r="BN1284" s="23"/>
      <c r="BO1284" s="23"/>
      <c r="BP1284" s="23"/>
      <c r="BQ1284" s="23"/>
      <c r="BR1284" s="23"/>
      <c r="BS1284" s="45">
        <v>4036.4687208789237</v>
      </c>
      <c r="BT1284" s="45">
        <v>0.706</v>
      </c>
      <c r="BU1284" s="23"/>
      <c r="BV1284" s="23"/>
      <c r="BW1284" s="23"/>
      <c r="BX1284" s="23"/>
      <c r="BY1284" s="23"/>
      <c r="BZ1284" s="23"/>
      <c r="CA1284" s="23"/>
    </row>
    <row r="1285" ht="15.75" customHeight="1">
      <c r="A1285" s="45">
        <v>4045.377522920312</v>
      </c>
      <c r="B1285" s="46">
        <v>0.068</v>
      </c>
      <c r="C1285" s="45"/>
      <c r="D1285" s="45"/>
      <c r="E1285" s="45"/>
      <c r="F1285" s="45"/>
      <c r="G1285" s="45"/>
      <c r="H1285" s="45">
        <v>4045.377522920312</v>
      </c>
      <c r="I1285" s="46">
        <v>0.094</v>
      </c>
      <c r="J1285" s="45"/>
      <c r="K1285" s="45"/>
      <c r="L1285" s="45"/>
      <c r="M1285" s="45"/>
      <c r="N1285" s="45"/>
      <c r="O1285" s="45">
        <v>4045.377522920312</v>
      </c>
      <c r="P1285" s="45">
        <v>0.003887554654687283</v>
      </c>
      <c r="Q1285" s="45"/>
      <c r="R1285" s="45"/>
      <c r="S1285" s="45"/>
      <c r="T1285" s="45"/>
      <c r="U1285" s="45"/>
      <c r="V1285" s="45">
        <v>4045.377522920312</v>
      </c>
      <c r="W1285" s="45">
        <v>0.01277767578483569</v>
      </c>
      <c r="X1285" s="45"/>
      <c r="Y1285" s="45"/>
      <c r="Z1285" s="45"/>
      <c r="AA1285" s="45"/>
      <c r="AB1285" s="45"/>
      <c r="AC1285" s="45">
        <v>4045.377522920312</v>
      </c>
      <c r="AD1285" s="45">
        <v>521.5377871361505</v>
      </c>
      <c r="AE1285" s="45"/>
      <c r="AF1285" s="45"/>
      <c r="AG1285" s="45"/>
      <c r="AH1285" s="45"/>
      <c r="AI1285" s="45"/>
      <c r="AJ1285" s="45">
        <v>4045.377522920312</v>
      </c>
      <c r="AK1285" s="45">
        <v>0.012</v>
      </c>
      <c r="AL1285" s="45"/>
      <c r="AM1285" s="45"/>
      <c r="AN1285" s="45"/>
      <c r="AO1285" s="23"/>
      <c r="AP1285" s="23"/>
      <c r="AQ1285" s="45">
        <v>4045.377522920312</v>
      </c>
      <c r="AR1285" s="45">
        <v>0.004</v>
      </c>
      <c r="AS1285" s="23"/>
      <c r="AT1285" s="23"/>
      <c r="AU1285" s="23"/>
      <c r="AV1285" s="23"/>
      <c r="AW1285" s="23"/>
      <c r="AX1285" s="45">
        <v>4045.377522920312</v>
      </c>
      <c r="AY1285" s="23">
        <v>0.481</v>
      </c>
      <c r="AZ1285" s="23"/>
      <c r="BA1285" s="23"/>
      <c r="BB1285" s="23"/>
      <c r="BC1285" s="23"/>
      <c r="BD1285" s="23"/>
      <c r="BE1285" s="45">
        <v>4045.377522920312</v>
      </c>
      <c r="BF1285" s="45">
        <v>7.0</v>
      </c>
      <c r="BG1285" s="23"/>
      <c r="BH1285" s="23"/>
      <c r="BI1285" s="23"/>
      <c r="BJ1285" s="23"/>
      <c r="BK1285" s="23"/>
      <c r="BL1285" s="45">
        <v>4045.377522920312</v>
      </c>
      <c r="BM1285" s="45">
        <v>1.205</v>
      </c>
      <c r="BN1285" s="23"/>
      <c r="BO1285" s="23"/>
      <c r="BP1285" s="23"/>
      <c r="BQ1285" s="23"/>
      <c r="BR1285" s="23"/>
      <c r="BS1285" s="45">
        <v>4045.377522920312</v>
      </c>
      <c r="BT1285" s="45">
        <v>0.725</v>
      </c>
      <c r="BU1285" s="23"/>
      <c r="BV1285" s="23"/>
      <c r="BW1285" s="23"/>
      <c r="BX1285" s="23"/>
      <c r="BY1285" s="23"/>
      <c r="BZ1285" s="23"/>
      <c r="CA1285" s="23"/>
    </row>
    <row r="1286" ht="15.75" customHeight="1">
      <c r="A1286" s="45">
        <v>4058.1794280778836</v>
      </c>
      <c r="B1286" s="46">
        <v>0.063</v>
      </c>
      <c r="C1286" s="45"/>
      <c r="D1286" s="45"/>
      <c r="E1286" s="45"/>
      <c r="F1286" s="45"/>
      <c r="G1286" s="45"/>
      <c r="H1286" s="45">
        <v>4058.1794280778836</v>
      </c>
      <c r="I1286" s="46">
        <v>0.078</v>
      </c>
      <c r="J1286" s="45"/>
      <c r="K1286" s="45"/>
      <c r="L1286" s="45"/>
      <c r="M1286" s="45"/>
      <c r="N1286" s="45"/>
      <c r="O1286" s="45">
        <v>4058.1794280778836</v>
      </c>
      <c r="P1286" s="45">
        <v>0.0037837736345030888</v>
      </c>
      <c r="Q1286" s="45"/>
      <c r="R1286" s="45"/>
      <c r="S1286" s="45"/>
      <c r="T1286" s="45"/>
      <c r="U1286" s="45"/>
      <c r="V1286" s="45">
        <v>4058.1794280778836</v>
      </c>
      <c r="W1286" s="45">
        <v>0.012159447229576221</v>
      </c>
      <c r="X1286" s="45"/>
      <c r="Y1286" s="45"/>
      <c r="Z1286" s="45"/>
      <c r="AA1286" s="45"/>
      <c r="AB1286" s="45"/>
      <c r="AC1286" s="45">
        <v>4058.1794280778836</v>
      </c>
      <c r="AD1286" s="45">
        <v>543.0068157494508</v>
      </c>
      <c r="AE1286" s="45"/>
      <c r="AF1286" s="45"/>
      <c r="AG1286" s="45"/>
      <c r="AH1286" s="45"/>
      <c r="AI1286" s="45"/>
      <c r="AJ1286" s="45">
        <v>4058.1794280778836</v>
      </c>
      <c r="AK1286" s="45">
        <v>0.012</v>
      </c>
      <c r="AL1286" s="45"/>
      <c r="AM1286" s="45"/>
      <c r="AN1286" s="45"/>
      <c r="AO1286" s="23"/>
      <c r="AP1286" s="23"/>
      <c r="AQ1286" s="45">
        <v>4058.1794280778836</v>
      </c>
      <c r="AR1286" s="45">
        <v>0.004</v>
      </c>
      <c r="AS1286" s="23"/>
      <c r="AT1286" s="23"/>
      <c r="AU1286" s="23"/>
      <c r="AV1286" s="23"/>
      <c r="AW1286" s="23"/>
      <c r="AX1286" s="45">
        <v>4058.1794280778836</v>
      </c>
      <c r="AY1286" s="23">
        <v>0.486</v>
      </c>
      <c r="AZ1286" s="23"/>
      <c r="BA1286" s="23"/>
      <c r="BB1286" s="23"/>
      <c r="BC1286" s="23"/>
      <c r="BD1286" s="23"/>
      <c r="BE1286" s="45">
        <v>4058.1794280778836</v>
      </c>
      <c r="BF1286" s="45">
        <v>7.0</v>
      </c>
      <c r="BG1286" s="23"/>
      <c r="BH1286" s="23"/>
      <c r="BI1286" s="23"/>
      <c r="BJ1286" s="23"/>
      <c r="BK1286" s="23"/>
      <c r="BL1286" s="45">
        <v>4058.1794280778836</v>
      </c>
      <c r="BM1286" s="45">
        <v>1.273</v>
      </c>
      <c r="BN1286" s="23"/>
      <c r="BO1286" s="23"/>
      <c r="BP1286" s="23"/>
      <c r="BQ1286" s="23"/>
      <c r="BR1286" s="23"/>
      <c r="BS1286" s="45">
        <v>4058.1794280778836</v>
      </c>
      <c r="BT1286" s="45">
        <v>0.741</v>
      </c>
      <c r="BU1286" s="23"/>
      <c r="BV1286" s="23"/>
      <c r="BW1286" s="23"/>
      <c r="BX1286" s="23"/>
      <c r="BY1286" s="23"/>
      <c r="BZ1286" s="23"/>
      <c r="CA1286" s="23"/>
    </row>
    <row r="1287" ht="15.75" customHeight="1">
      <c r="A1287" s="45">
        <v>4078.7554079697825</v>
      </c>
      <c r="B1287" s="46">
        <v>0.058</v>
      </c>
      <c r="C1287" s="45"/>
      <c r="D1287" s="45"/>
      <c r="E1287" s="45"/>
      <c r="F1287" s="45"/>
      <c r="G1287" s="45"/>
      <c r="H1287" s="45">
        <v>4078.7554079697825</v>
      </c>
      <c r="I1287" s="46">
        <v>0.061</v>
      </c>
      <c r="J1287" s="45"/>
      <c r="K1287" s="45"/>
      <c r="L1287" s="45"/>
      <c r="M1287" s="45"/>
      <c r="N1287" s="45"/>
      <c r="O1287" s="45">
        <v>4078.7554079697825</v>
      </c>
      <c r="P1287" s="45"/>
      <c r="Q1287" s="45"/>
      <c r="R1287" s="45"/>
      <c r="S1287" s="45"/>
      <c r="T1287" s="45"/>
      <c r="U1287" s="45"/>
      <c r="V1287" s="45">
        <v>4078.7554079697825</v>
      </c>
      <c r="W1287" s="45"/>
      <c r="X1287" s="45"/>
      <c r="Y1287" s="45"/>
      <c r="Z1287" s="45"/>
      <c r="AA1287" s="45"/>
      <c r="AB1287" s="45"/>
      <c r="AC1287" s="45">
        <v>4078.7554079697825</v>
      </c>
      <c r="AD1287" s="45">
        <v>707.377137480517</v>
      </c>
      <c r="AE1287" s="45"/>
      <c r="AF1287" s="45"/>
      <c r="AG1287" s="45"/>
      <c r="AH1287" s="45"/>
      <c r="AI1287" s="45"/>
      <c r="AJ1287" s="45">
        <v>4078.7554079697825</v>
      </c>
      <c r="AK1287" s="45">
        <v>0.011</v>
      </c>
      <c r="AL1287" s="45"/>
      <c r="AM1287" s="45"/>
      <c r="AN1287" s="45"/>
      <c r="AO1287" s="23"/>
      <c r="AP1287" s="23"/>
      <c r="AQ1287" s="45">
        <v>4078.7554079697825</v>
      </c>
      <c r="AR1287" s="45">
        <v>0.003</v>
      </c>
      <c r="AS1287" s="23"/>
      <c r="AT1287" s="23"/>
      <c r="AU1287" s="23"/>
      <c r="AV1287" s="23"/>
      <c r="AW1287" s="23"/>
      <c r="AX1287" s="45">
        <v>4078.7554079697825</v>
      </c>
      <c r="AY1287" s="23">
        <v>0.576</v>
      </c>
      <c r="AZ1287" s="23"/>
      <c r="BA1287" s="23"/>
      <c r="BB1287" s="23"/>
      <c r="BC1287" s="23"/>
      <c r="BD1287" s="23"/>
      <c r="BE1287" s="45">
        <v>4078.7554079697825</v>
      </c>
      <c r="BF1287" s="45">
        <v>7.0</v>
      </c>
      <c r="BG1287" s="23"/>
      <c r="BH1287" s="23"/>
      <c r="BI1287" s="23"/>
      <c r="BJ1287" s="23"/>
      <c r="BK1287" s="23"/>
      <c r="BL1287" s="45">
        <v>4078.7554079697825</v>
      </c>
      <c r="BM1287" s="45">
        <v>1.439</v>
      </c>
      <c r="BN1287" s="23"/>
      <c r="BO1287" s="23"/>
      <c r="BP1287" s="23"/>
      <c r="BQ1287" s="23"/>
      <c r="BR1287" s="23"/>
      <c r="BS1287" s="45">
        <v>4078.7554079697825</v>
      </c>
      <c r="BT1287" s="45">
        <v>0.765</v>
      </c>
      <c r="BU1287" s="23"/>
      <c r="BV1287" s="23"/>
      <c r="BW1287" s="23"/>
      <c r="BX1287" s="23"/>
      <c r="BY1287" s="23"/>
      <c r="BZ1287" s="23"/>
      <c r="CA1287" s="23"/>
    </row>
    <row r="1288" ht="15.75" customHeight="1">
      <c r="A1288" s="45">
        <v>4104.747803045398</v>
      </c>
      <c r="B1288" s="46">
        <v>0.059</v>
      </c>
      <c r="C1288" s="45"/>
      <c r="D1288" s="45"/>
      <c r="E1288" s="45"/>
      <c r="F1288" s="45"/>
      <c r="G1288" s="45"/>
      <c r="H1288" s="45">
        <v>4104.747803045398</v>
      </c>
      <c r="I1288" s="46">
        <v>0.057</v>
      </c>
      <c r="J1288" s="45"/>
      <c r="K1288" s="45"/>
      <c r="L1288" s="45"/>
      <c r="M1288" s="45"/>
      <c r="N1288" s="45"/>
      <c r="O1288" s="45">
        <v>4104.747803045398</v>
      </c>
      <c r="P1288" s="45"/>
      <c r="Q1288" s="45"/>
      <c r="R1288" s="45"/>
      <c r="S1288" s="45"/>
      <c r="T1288" s="45"/>
      <c r="U1288" s="45"/>
      <c r="V1288" s="45">
        <v>4104.747803045398</v>
      </c>
      <c r="W1288" s="45"/>
      <c r="X1288" s="45"/>
      <c r="Y1288" s="45"/>
      <c r="Z1288" s="45"/>
      <c r="AA1288" s="45"/>
      <c r="AB1288" s="45"/>
      <c r="AC1288" s="45">
        <v>4104.747803045398</v>
      </c>
      <c r="AD1288" s="45">
        <v>723.0101372360787</v>
      </c>
      <c r="AE1288" s="45"/>
      <c r="AF1288" s="45"/>
      <c r="AG1288" s="45"/>
      <c r="AH1288" s="45"/>
      <c r="AI1288" s="45"/>
      <c r="AJ1288" s="45">
        <v>4104.747803045398</v>
      </c>
      <c r="AK1288" s="45">
        <v>0.011</v>
      </c>
      <c r="AL1288" s="45"/>
      <c r="AM1288" s="45"/>
      <c r="AN1288" s="45"/>
      <c r="AO1288" s="23"/>
      <c r="AP1288" s="23"/>
      <c r="AQ1288" s="45">
        <v>4104.747803045398</v>
      </c>
      <c r="AR1288" s="45">
        <v>0.003</v>
      </c>
      <c r="AS1288" s="23"/>
      <c r="AT1288" s="23"/>
      <c r="AU1288" s="23"/>
      <c r="AV1288" s="23"/>
      <c r="AW1288" s="23"/>
      <c r="AX1288" s="45">
        <v>4104.747803045398</v>
      </c>
      <c r="AY1288" s="23">
        <v>0.664</v>
      </c>
      <c r="AZ1288" s="23"/>
      <c r="BA1288" s="23"/>
      <c r="BB1288" s="23"/>
      <c r="BC1288" s="23"/>
      <c r="BD1288" s="23"/>
      <c r="BE1288" s="45">
        <v>4104.747803045398</v>
      </c>
      <c r="BF1288" s="45">
        <v>7.0</v>
      </c>
      <c r="BG1288" s="23"/>
      <c r="BH1288" s="23"/>
      <c r="BI1288" s="23"/>
      <c r="BJ1288" s="23"/>
      <c r="BK1288" s="23"/>
      <c r="BL1288" s="45">
        <v>4104.747803045398</v>
      </c>
      <c r="BM1288" s="45">
        <v>1.604</v>
      </c>
      <c r="BN1288" s="23"/>
      <c r="BO1288" s="23"/>
      <c r="BP1288" s="23"/>
      <c r="BQ1288" s="23"/>
      <c r="BR1288" s="23"/>
      <c r="BS1288" s="45">
        <v>4104.747803045398</v>
      </c>
      <c r="BT1288" s="45">
        <v>0.784</v>
      </c>
      <c r="BU1288" s="23"/>
      <c r="BV1288" s="23"/>
      <c r="BW1288" s="23"/>
      <c r="BX1288" s="23"/>
      <c r="BY1288" s="23"/>
      <c r="BZ1288" s="23"/>
      <c r="CA1288" s="23"/>
    </row>
    <row r="1289" ht="15.75" customHeight="1">
      <c r="A1289" s="45">
        <v>119394.52797315609</v>
      </c>
      <c r="B1289" s="46"/>
      <c r="C1289" s="45"/>
      <c r="D1289" s="45"/>
      <c r="E1289" s="45"/>
      <c r="F1289" s="45"/>
      <c r="G1289" s="45"/>
      <c r="H1289" s="45">
        <v>119394.52797315609</v>
      </c>
      <c r="I1289" s="46"/>
      <c r="J1289" s="45"/>
      <c r="K1289" s="45"/>
      <c r="L1289" s="45"/>
      <c r="M1289" s="45"/>
      <c r="N1289" s="45"/>
      <c r="O1289" s="45">
        <v>119394.52797315609</v>
      </c>
      <c r="P1289" s="45"/>
      <c r="Q1289" s="45"/>
      <c r="R1289" s="45"/>
      <c r="S1289" s="45"/>
      <c r="T1289" s="45"/>
      <c r="U1289" s="45"/>
      <c r="V1289" s="45">
        <v>119394.52797315609</v>
      </c>
      <c r="W1289" s="45"/>
      <c r="X1289" s="45"/>
      <c r="Y1289" s="45"/>
      <c r="Z1289" s="45"/>
      <c r="AA1289" s="45"/>
      <c r="AB1289" s="45"/>
      <c r="AC1289" s="45">
        <v>119394.52797315609</v>
      </c>
      <c r="AD1289" s="45"/>
      <c r="AE1289" s="45"/>
      <c r="AF1289" s="45"/>
      <c r="AG1289" s="45"/>
      <c r="AH1289" s="45"/>
      <c r="AI1289" s="45"/>
      <c r="AJ1289" s="45">
        <v>119394.52797315609</v>
      </c>
      <c r="AK1289" s="45"/>
      <c r="AL1289" s="45"/>
      <c r="AM1289" s="45"/>
      <c r="AN1289" s="45"/>
      <c r="AO1289" s="23"/>
      <c r="AP1289" s="23"/>
      <c r="AQ1289" s="45">
        <v>119394.52797315609</v>
      </c>
      <c r="AR1289" s="45"/>
      <c r="AS1289" s="23"/>
      <c r="AT1289" s="23"/>
      <c r="AU1289" s="23"/>
      <c r="AV1289" s="23"/>
      <c r="AW1289" s="23"/>
      <c r="AX1289" s="45">
        <v>119394.52797315609</v>
      </c>
      <c r="AY1289" s="23"/>
      <c r="AZ1289" s="23"/>
      <c r="BA1289" s="23"/>
      <c r="BB1289" s="23"/>
      <c r="BC1289" s="23"/>
      <c r="BD1289" s="23"/>
      <c r="BE1289" s="45">
        <v>119394.52797315609</v>
      </c>
      <c r="BF1289" s="45"/>
      <c r="BG1289" s="23"/>
      <c r="BH1289" s="23"/>
      <c r="BI1289" s="23"/>
      <c r="BJ1289" s="23"/>
      <c r="BK1289" s="23"/>
      <c r="BL1289" s="45">
        <v>119394.52797315609</v>
      </c>
      <c r="BM1289" s="45">
        <v>0.365</v>
      </c>
      <c r="BN1289" s="23"/>
      <c r="BO1289" s="23"/>
      <c r="BP1289" s="23"/>
      <c r="BQ1289" s="23"/>
      <c r="BR1289" s="23"/>
      <c r="BS1289" s="45">
        <v>119394.52797315609</v>
      </c>
      <c r="BT1289" s="45">
        <v>0.329</v>
      </c>
      <c r="BU1289" s="23"/>
      <c r="BV1289" s="23"/>
      <c r="BW1289" s="23"/>
      <c r="BX1289" s="23"/>
      <c r="BY1289" s="23"/>
      <c r="BZ1289" s="23"/>
      <c r="CA1289" s="23"/>
    </row>
    <row r="1290" ht="15.75" customHeight="1">
      <c r="A1290" s="45">
        <v>117907.70940914395</v>
      </c>
      <c r="B1290" s="46"/>
      <c r="C1290" s="45"/>
      <c r="D1290" s="45"/>
      <c r="E1290" s="45"/>
      <c r="F1290" s="45"/>
      <c r="G1290" s="45"/>
      <c r="H1290" s="45">
        <v>117907.70940914395</v>
      </c>
      <c r="I1290" s="46"/>
      <c r="J1290" s="45"/>
      <c r="K1290" s="45"/>
      <c r="L1290" s="45"/>
      <c r="M1290" s="45"/>
      <c r="N1290" s="45"/>
      <c r="O1290" s="45">
        <v>117907.70940914395</v>
      </c>
      <c r="P1290" s="45"/>
      <c r="Q1290" s="45"/>
      <c r="R1290" s="45"/>
      <c r="S1290" s="45"/>
      <c r="T1290" s="45"/>
      <c r="U1290" s="45"/>
      <c r="V1290" s="45">
        <v>117907.70940914395</v>
      </c>
      <c r="W1290" s="45"/>
      <c r="X1290" s="45"/>
      <c r="Y1290" s="45"/>
      <c r="Z1290" s="45"/>
      <c r="AA1290" s="45"/>
      <c r="AB1290" s="45"/>
      <c r="AC1290" s="45">
        <v>117907.70940914395</v>
      </c>
      <c r="AD1290" s="45"/>
      <c r="AE1290" s="45"/>
      <c r="AF1290" s="45"/>
      <c r="AG1290" s="45"/>
      <c r="AH1290" s="45"/>
      <c r="AI1290" s="45"/>
      <c r="AJ1290" s="45">
        <v>117907.70940914395</v>
      </c>
      <c r="AK1290" s="45"/>
      <c r="AL1290" s="45"/>
      <c r="AM1290" s="45"/>
      <c r="AN1290" s="45"/>
      <c r="AO1290" s="23"/>
      <c r="AP1290" s="23"/>
      <c r="AQ1290" s="45">
        <v>117907.70940914395</v>
      </c>
      <c r="AR1290" s="45"/>
      <c r="AS1290" s="23"/>
      <c r="AT1290" s="23"/>
      <c r="AU1290" s="23"/>
      <c r="AV1290" s="23"/>
      <c r="AW1290" s="23"/>
      <c r="AX1290" s="45">
        <v>117907.70940914395</v>
      </c>
      <c r="AY1290" s="23"/>
      <c r="AZ1290" s="23"/>
      <c r="BA1290" s="23"/>
      <c r="BB1290" s="23"/>
      <c r="BC1290" s="23"/>
      <c r="BD1290" s="23"/>
      <c r="BE1290" s="45">
        <v>117907.70940914395</v>
      </c>
      <c r="BF1290" s="45"/>
      <c r="BG1290" s="23"/>
      <c r="BH1290" s="23"/>
      <c r="BI1290" s="23"/>
      <c r="BJ1290" s="23"/>
      <c r="BK1290" s="23"/>
      <c r="BL1290" s="45">
        <v>117907.70940914395</v>
      </c>
      <c r="BM1290" s="45">
        <v>0.52</v>
      </c>
      <c r="BN1290" s="23"/>
      <c r="BO1290" s="23"/>
      <c r="BP1290" s="23"/>
      <c r="BQ1290" s="23"/>
      <c r="BR1290" s="23"/>
      <c r="BS1290" s="45">
        <v>117907.70940914395</v>
      </c>
      <c r="BT1290" s="45">
        <v>0.432</v>
      </c>
      <c r="BU1290" s="23"/>
      <c r="BV1290" s="23"/>
      <c r="BW1290" s="23"/>
      <c r="BX1290" s="23"/>
      <c r="BY1290" s="23"/>
      <c r="BZ1290" s="23"/>
      <c r="CA1290" s="23"/>
    </row>
    <row r="1291" ht="15.75" customHeight="1">
      <c r="A1291" s="45">
        <v>117247.81562689786</v>
      </c>
      <c r="B1291" s="46"/>
      <c r="C1291" s="45"/>
      <c r="D1291" s="45"/>
      <c r="E1291" s="45"/>
      <c r="F1291" s="45"/>
      <c r="G1291" s="45"/>
      <c r="H1291" s="45">
        <v>117247.81562689786</v>
      </c>
      <c r="I1291" s="46"/>
      <c r="J1291" s="45"/>
      <c r="K1291" s="45"/>
      <c r="L1291" s="45"/>
      <c r="M1291" s="45"/>
      <c r="N1291" s="45"/>
      <c r="O1291" s="45">
        <v>117247.81562689786</v>
      </c>
      <c r="P1291" s="45"/>
      <c r="Q1291" s="45"/>
      <c r="R1291" s="45"/>
      <c r="S1291" s="45"/>
      <c r="T1291" s="45"/>
      <c r="U1291" s="45"/>
      <c r="V1291" s="45">
        <v>117247.81562689786</v>
      </c>
      <c r="W1291" s="45">
        <v>0.014889740528994158</v>
      </c>
      <c r="X1291" s="45"/>
      <c r="Y1291" s="45"/>
      <c r="Z1291" s="45"/>
      <c r="AA1291" s="45"/>
      <c r="AB1291" s="45"/>
      <c r="AC1291" s="45">
        <v>117247.81562689786</v>
      </c>
      <c r="AD1291" s="45"/>
      <c r="AE1291" s="45"/>
      <c r="AF1291" s="45"/>
      <c r="AG1291" s="45"/>
      <c r="AH1291" s="45"/>
      <c r="AI1291" s="45"/>
      <c r="AJ1291" s="45">
        <v>117247.81562689786</v>
      </c>
      <c r="AK1291" s="45"/>
      <c r="AL1291" s="45"/>
      <c r="AM1291" s="45"/>
      <c r="AN1291" s="45"/>
      <c r="AO1291" s="23"/>
      <c r="AP1291" s="23"/>
      <c r="AQ1291" s="45">
        <v>117247.81562689786</v>
      </c>
      <c r="AR1291" s="45"/>
      <c r="AS1291" s="23"/>
      <c r="AT1291" s="23"/>
      <c r="AU1291" s="23"/>
      <c r="AV1291" s="23"/>
      <c r="AW1291" s="23"/>
      <c r="AX1291" s="45">
        <v>117247.81562689786</v>
      </c>
      <c r="AY1291" s="23"/>
      <c r="AZ1291" s="23"/>
      <c r="BA1291" s="23"/>
      <c r="BB1291" s="23"/>
      <c r="BC1291" s="23"/>
      <c r="BD1291" s="23"/>
      <c r="BE1291" s="45">
        <v>117247.81562689786</v>
      </c>
      <c r="BF1291" s="45"/>
      <c r="BG1291" s="23"/>
      <c r="BH1291" s="23"/>
      <c r="BI1291" s="23"/>
      <c r="BJ1291" s="23"/>
      <c r="BK1291" s="23"/>
      <c r="BL1291" s="45">
        <v>117247.81562689786</v>
      </c>
      <c r="BM1291" s="45">
        <v>0.727</v>
      </c>
      <c r="BN1291" s="23"/>
      <c r="BO1291" s="23"/>
      <c r="BP1291" s="23"/>
      <c r="BQ1291" s="23"/>
      <c r="BR1291" s="23"/>
      <c r="BS1291" s="45">
        <v>117247.81562689786</v>
      </c>
      <c r="BT1291" s="45">
        <v>0.533</v>
      </c>
      <c r="BU1291" s="23"/>
      <c r="BV1291" s="23"/>
      <c r="BW1291" s="23"/>
      <c r="BX1291" s="23"/>
      <c r="BY1291" s="23"/>
      <c r="BZ1291" s="23"/>
      <c r="CA1291" s="23"/>
    </row>
    <row r="1292" ht="15.75" customHeight="1">
      <c r="A1292" s="45">
        <v>115945.40415666142</v>
      </c>
      <c r="B1292" s="46"/>
      <c r="C1292" s="45"/>
      <c r="D1292" s="45"/>
      <c r="E1292" s="45"/>
      <c r="F1292" s="45"/>
      <c r="G1292" s="45"/>
      <c r="H1292" s="45">
        <v>115945.40415666142</v>
      </c>
      <c r="I1292" s="46"/>
      <c r="J1292" s="45"/>
      <c r="K1292" s="45"/>
      <c r="L1292" s="45"/>
      <c r="M1292" s="45"/>
      <c r="N1292" s="45"/>
      <c r="O1292" s="45">
        <v>115945.40415666142</v>
      </c>
      <c r="P1292" s="45"/>
      <c r="Q1292" s="45"/>
      <c r="R1292" s="45"/>
      <c r="S1292" s="45"/>
      <c r="T1292" s="45"/>
      <c r="U1292" s="45"/>
      <c r="V1292" s="45">
        <v>115945.40415666142</v>
      </c>
      <c r="W1292" s="45">
        <v>0.013807236896580276</v>
      </c>
      <c r="X1292" s="45"/>
      <c r="Y1292" s="45"/>
      <c r="Z1292" s="45"/>
      <c r="AA1292" s="45"/>
      <c r="AB1292" s="45"/>
      <c r="AC1292" s="45">
        <v>115945.40415666142</v>
      </c>
      <c r="AD1292" s="45"/>
      <c r="AE1292" s="45"/>
      <c r="AF1292" s="45"/>
      <c r="AG1292" s="45"/>
      <c r="AH1292" s="45"/>
      <c r="AI1292" s="45"/>
      <c r="AJ1292" s="45">
        <v>115945.40415666142</v>
      </c>
      <c r="AK1292" s="45"/>
      <c r="AL1292" s="45"/>
      <c r="AM1292" s="45"/>
      <c r="AN1292" s="45"/>
      <c r="AO1292" s="23"/>
      <c r="AP1292" s="23"/>
      <c r="AQ1292" s="45">
        <v>115945.40415666142</v>
      </c>
      <c r="AR1292" s="45"/>
      <c r="AS1292" s="23"/>
      <c r="AT1292" s="23"/>
      <c r="AU1292" s="23"/>
      <c r="AV1292" s="23"/>
      <c r="AW1292" s="23"/>
      <c r="AX1292" s="45">
        <v>115945.40415666142</v>
      </c>
      <c r="AY1292" s="23"/>
      <c r="AZ1292" s="23"/>
      <c r="BA1292" s="23"/>
      <c r="BB1292" s="23"/>
      <c r="BC1292" s="23"/>
      <c r="BD1292" s="23"/>
      <c r="BE1292" s="45">
        <v>115945.40415666142</v>
      </c>
      <c r="BF1292" s="45"/>
      <c r="BG1292" s="23"/>
      <c r="BH1292" s="23"/>
      <c r="BI1292" s="23"/>
      <c r="BJ1292" s="23"/>
      <c r="BK1292" s="23"/>
      <c r="BL1292" s="45">
        <v>115945.40415666142</v>
      </c>
      <c r="BM1292" s="45">
        <v>0.787</v>
      </c>
      <c r="BN1292" s="23"/>
      <c r="BO1292" s="23"/>
      <c r="BP1292" s="23"/>
      <c r="BQ1292" s="23"/>
      <c r="BR1292" s="23"/>
      <c r="BS1292" s="45">
        <v>115945.40415666142</v>
      </c>
      <c r="BT1292" s="45">
        <v>0.589</v>
      </c>
      <c r="BU1292" s="23"/>
      <c r="BV1292" s="23"/>
      <c r="BW1292" s="23"/>
      <c r="BX1292" s="23"/>
      <c r="BY1292" s="23"/>
      <c r="BZ1292" s="23"/>
      <c r="CA1292" s="23"/>
    </row>
    <row r="1293" ht="15.75" customHeight="1">
      <c r="A1293" s="45">
        <v>114998.08031651018</v>
      </c>
      <c r="B1293" s="46"/>
      <c r="C1293" s="45"/>
      <c r="D1293" s="45"/>
      <c r="E1293" s="45"/>
      <c r="F1293" s="45"/>
      <c r="G1293" s="45"/>
      <c r="H1293" s="45">
        <v>114998.08031651018</v>
      </c>
      <c r="I1293" s="46"/>
      <c r="J1293" s="45"/>
      <c r="K1293" s="45"/>
      <c r="L1293" s="45"/>
      <c r="M1293" s="45"/>
      <c r="N1293" s="45"/>
      <c r="O1293" s="45">
        <v>114998.08031651018</v>
      </c>
      <c r="P1293" s="45"/>
      <c r="Q1293" s="45"/>
      <c r="R1293" s="45"/>
      <c r="S1293" s="45"/>
      <c r="T1293" s="45"/>
      <c r="U1293" s="45"/>
      <c r="V1293" s="45">
        <v>114998.08031651018</v>
      </c>
      <c r="W1293" s="45">
        <v>0.01473904308966422</v>
      </c>
      <c r="X1293" s="45"/>
      <c r="Y1293" s="45"/>
      <c r="Z1293" s="45"/>
      <c r="AA1293" s="45"/>
      <c r="AB1293" s="45"/>
      <c r="AC1293" s="45">
        <v>114998.08031651018</v>
      </c>
      <c r="AD1293" s="45"/>
      <c r="AE1293" s="45"/>
      <c r="AF1293" s="45"/>
      <c r="AG1293" s="45"/>
      <c r="AH1293" s="45"/>
      <c r="AI1293" s="45"/>
      <c r="AJ1293" s="45">
        <v>114998.08031651018</v>
      </c>
      <c r="AK1293" s="45"/>
      <c r="AL1293" s="45"/>
      <c r="AM1293" s="45"/>
      <c r="AN1293" s="45"/>
      <c r="AO1293" s="23"/>
      <c r="AP1293" s="23"/>
      <c r="AQ1293" s="45">
        <v>114998.08031651018</v>
      </c>
      <c r="AR1293" s="45"/>
      <c r="AS1293" s="23"/>
      <c r="AT1293" s="23"/>
      <c r="AU1293" s="23"/>
      <c r="AV1293" s="23"/>
      <c r="AW1293" s="23"/>
      <c r="AX1293" s="45">
        <v>114998.08031651018</v>
      </c>
      <c r="AY1293" s="23"/>
      <c r="AZ1293" s="23"/>
      <c r="BA1293" s="23"/>
      <c r="BB1293" s="23"/>
      <c r="BC1293" s="23"/>
      <c r="BD1293" s="23"/>
      <c r="BE1293" s="45">
        <v>114998.08031651018</v>
      </c>
      <c r="BF1293" s="45"/>
      <c r="BG1293" s="23"/>
      <c r="BH1293" s="23"/>
      <c r="BI1293" s="23"/>
      <c r="BJ1293" s="23"/>
      <c r="BK1293" s="23"/>
      <c r="BL1293" s="45">
        <v>114998.08031651018</v>
      </c>
      <c r="BM1293" s="45">
        <v>0.847</v>
      </c>
      <c r="BN1293" s="23"/>
      <c r="BO1293" s="23"/>
      <c r="BP1293" s="23"/>
      <c r="BQ1293" s="23"/>
      <c r="BR1293" s="23"/>
      <c r="BS1293" s="45">
        <v>114998.08031651018</v>
      </c>
      <c r="BT1293" s="45">
        <v>0.665</v>
      </c>
      <c r="BU1293" s="23"/>
      <c r="BV1293" s="23"/>
      <c r="BW1293" s="23"/>
      <c r="BX1293" s="23"/>
      <c r="BY1293" s="23"/>
      <c r="BZ1293" s="23"/>
      <c r="CA1293" s="23"/>
    </row>
    <row r="1294" ht="15.75" customHeight="1">
      <c r="A1294" s="45">
        <v>114339.21740545599</v>
      </c>
      <c r="B1294" s="46"/>
      <c r="C1294" s="45"/>
      <c r="D1294" s="45"/>
      <c r="E1294" s="45"/>
      <c r="F1294" s="45"/>
      <c r="G1294" s="45"/>
      <c r="H1294" s="45">
        <v>114339.21740545599</v>
      </c>
      <c r="I1294" s="46"/>
      <c r="J1294" s="45"/>
      <c r="K1294" s="45"/>
      <c r="L1294" s="45"/>
      <c r="M1294" s="45"/>
      <c r="N1294" s="45"/>
      <c r="O1294" s="45">
        <v>114339.21740545599</v>
      </c>
      <c r="P1294" s="45"/>
      <c r="Q1294" s="45"/>
      <c r="R1294" s="45"/>
      <c r="S1294" s="45"/>
      <c r="T1294" s="45"/>
      <c r="U1294" s="45"/>
      <c r="V1294" s="45">
        <v>114339.21740545599</v>
      </c>
      <c r="W1294" s="45">
        <v>0.016193014219744898</v>
      </c>
      <c r="X1294" s="45"/>
      <c r="Y1294" s="45"/>
      <c r="Z1294" s="45"/>
      <c r="AA1294" s="45"/>
      <c r="AB1294" s="45"/>
      <c r="AC1294" s="45">
        <v>114339.21740545599</v>
      </c>
      <c r="AD1294" s="45"/>
      <c r="AE1294" s="45"/>
      <c r="AF1294" s="45"/>
      <c r="AG1294" s="45"/>
      <c r="AH1294" s="45"/>
      <c r="AI1294" s="45"/>
      <c r="AJ1294" s="45">
        <v>114339.21740545599</v>
      </c>
      <c r="AK1294" s="45"/>
      <c r="AL1294" s="45"/>
      <c r="AM1294" s="45"/>
      <c r="AN1294" s="45"/>
      <c r="AO1294" s="23"/>
      <c r="AP1294" s="23"/>
      <c r="AQ1294" s="45">
        <v>114339.21740545599</v>
      </c>
      <c r="AR1294" s="45"/>
      <c r="AS1294" s="23"/>
      <c r="AT1294" s="23"/>
      <c r="AU1294" s="23"/>
      <c r="AV1294" s="23"/>
      <c r="AW1294" s="23"/>
      <c r="AX1294" s="45">
        <v>114339.21740545599</v>
      </c>
      <c r="AY1294" s="23"/>
      <c r="AZ1294" s="23"/>
      <c r="BA1294" s="23"/>
      <c r="BB1294" s="23"/>
      <c r="BC1294" s="23"/>
      <c r="BD1294" s="23"/>
      <c r="BE1294" s="45">
        <v>114339.21740545599</v>
      </c>
      <c r="BF1294" s="45"/>
      <c r="BG1294" s="23"/>
      <c r="BH1294" s="23"/>
      <c r="BI1294" s="23"/>
      <c r="BJ1294" s="23"/>
      <c r="BK1294" s="23"/>
      <c r="BL1294" s="45">
        <v>114339.21740545599</v>
      </c>
      <c r="BM1294" s="45">
        <v>0.855</v>
      </c>
      <c r="BN1294" s="23"/>
      <c r="BO1294" s="23"/>
      <c r="BP1294" s="23"/>
      <c r="BQ1294" s="23"/>
      <c r="BR1294" s="23"/>
      <c r="BS1294" s="45">
        <v>114339.21740545599</v>
      </c>
      <c r="BT1294" s="45">
        <v>0.679</v>
      </c>
      <c r="BU1294" s="23"/>
      <c r="BV1294" s="23"/>
      <c r="BW1294" s="23"/>
      <c r="BX1294" s="23"/>
      <c r="BY1294" s="23"/>
      <c r="BZ1294" s="23"/>
      <c r="CA1294" s="23"/>
    </row>
    <row r="1295" ht="15.75" customHeight="1">
      <c r="A1295" s="45">
        <v>113798.45201764682</v>
      </c>
      <c r="B1295" s="46"/>
      <c r="C1295" s="45"/>
      <c r="D1295" s="45"/>
      <c r="E1295" s="45"/>
      <c r="F1295" s="45"/>
      <c r="G1295" s="45"/>
      <c r="H1295" s="45">
        <v>113798.45201764682</v>
      </c>
      <c r="I1295" s="46"/>
      <c r="J1295" s="45"/>
      <c r="K1295" s="45"/>
      <c r="L1295" s="45"/>
      <c r="M1295" s="45"/>
      <c r="N1295" s="45"/>
      <c r="O1295" s="45">
        <v>113798.45201764682</v>
      </c>
      <c r="P1295" s="45"/>
      <c r="Q1295" s="45"/>
      <c r="R1295" s="45"/>
      <c r="S1295" s="45"/>
      <c r="T1295" s="45"/>
      <c r="U1295" s="45"/>
      <c r="V1295" s="45">
        <v>113798.45201764682</v>
      </c>
      <c r="W1295" s="45">
        <v>0.015663577123892013</v>
      </c>
      <c r="X1295" s="45"/>
      <c r="Y1295" s="45"/>
      <c r="Z1295" s="45"/>
      <c r="AA1295" s="45"/>
      <c r="AB1295" s="45"/>
      <c r="AC1295" s="45">
        <v>113798.45201764682</v>
      </c>
      <c r="AD1295" s="45"/>
      <c r="AE1295" s="45"/>
      <c r="AF1295" s="45"/>
      <c r="AG1295" s="45"/>
      <c r="AH1295" s="45"/>
      <c r="AI1295" s="45"/>
      <c r="AJ1295" s="45">
        <v>113798.45201764682</v>
      </c>
      <c r="AK1295" s="45"/>
      <c r="AL1295" s="45"/>
      <c r="AM1295" s="45"/>
      <c r="AN1295" s="45"/>
      <c r="AO1295" s="23"/>
      <c r="AP1295" s="23"/>
      <c r="AQ1295" s="45">
        <v>113798.45201764682</v>
      </c>
      <c r="AR1295" s="45"/>
      <c r="AS1295" s="23"/>
      <c r="AT1295" s="23"/>
      <c r="AU1295" s="23"/>
      <c r="AV1295" s="23"/>
      <c r="AW1295" s="23"/>
      <c r="AX1295" s="45">
        <v>113798.45201764682</v>
      </c>
      <c r="AY1295" s="23"/>
      <c r="AZ1295" s="23"/>
      <c r="BA1295" s="23"/>
      <c r="BB1295" s="23"/>
      <c r="BC1295" s="23"/>
      <c r="BD1295" s="23"/>
      <c r="BE1295" s="45">
        <v>113798.45201764682</v>
      </c>
      <c r="BF1295" s="45"/>
      <c r="BG1295" s="23"/>
      <c r="BH1295" s="23"/>
      <c r="BI1295" s="23"/>
      <c r="BJ1295" s="23"/>
      <c r="BK1295" s="23"/>
      <c r="BL1295" s="45">
        <v>113798.45201764682</v>
      </c>
      <c r="BM1295" s="45">
        <v>1.011</v>
      </c>
      <c r="BN1295" s="23"/>
      <c r="BO1295" s="23"/>
      <c r="BP1295" s="23"/>
      <c r="BQ1295" s="23"/>
      <c r="BR1295" s="23"/>
      <c r="BS1295" s="45">
        <v>113798.45201764682</v>
      </c>
      <c r="BT1295" s="45">
        <v>0.694</v>
      </c>
      <c r="BU1295" s="23"/>
      <c r="BV1295" s="23"/>
      <c r="BW1295" s="23"/>
      <c r="BX1295" s="23"/>
      <c r="BY1295" s="23"/>
      <c r="BZ1295" s="23"/>
      <c r="CA1295" s="23"/>
    </row>
    <row r="1296" ht="15.75" customHeight="1">
      <c r="A1296" s="45">
        <v>113508.67839124995</v>
      </c>
      <c r="B1296" s="46"/>
      <c r="C1296" s="45"/>
      <c r="D1296" s="45"/>
      <c r="E1296" s="45"/>
      <c r="F1296" s="45"/>
      <c r="G1296" s="45"/>
      <c r="H1296" s="45">
        <v>113508.67839124995</v>
      </c>
      <c r="I1296" s="46"/>
      <c r="J1296" s="45"/>
      <c r="K1296" s="45"/>
      <c r="L1296" s="45"/>
      <c r="M1296" s="45"/>
      <c r="N1296" s="45"/>
      <c r="O1296" s="45">
        <v>113508.67839124995</v>
      </c>
      <c r="P1296" s="45"/>
      <c r="Q1296" s="45"/>
      <c r="R1296" s="45"/>
      <c r="S1296" s="45"/>
      <c r="T1296" s="45"/>
      <c r="U1296" s="45"/>
      <c r="V1296" s="45">
        <v>113508.67839124995</v>
      </c>
      <c r="W1296" s="45">
        <v>0.015457884328207612</v>
      </c>
      <c r="X1296" s="45"/>
      <c r="Y1296" s="45"/>
      <c r="Z1296" s="45"/>
      <c r="AA1296" s="45"/>
      <c r="AB1296" s="45"/>
      <c r="AC1296" s="45">
        <v>113508.67839124995</v>
      </c>
      <c r="AD1296" s="45"/>
      <c r="AE1296" s="45"/>
      <c r="AF1296" s="45"/>
      <c r="AG1296" s="45"/>
      <c r="AH1296" s="45"/>
      <c r="AI1296" s="45"/>
      <c r="AJ1296" s="45">
        <v>113508.67839124995</v>
      </c>
      <c r="AK1296" s="45">
        <v>0.014</v>
      </c>
      <c r="AL1296" s="45"/>
      <c r="AM1296" s="45"/>
      <c r="AN1296" s="45"/>
      <c r="AO1296" s="23"/>
      <c r="AP1296" s="23"/>
      <c r="AQ1296" s="45">
        <v>113508.67839124995</v>
      </c>
      <c r="AR1296" s="45"/>
      <c r="AS1296" s="23"/>
      <c r="AT1296" s="23"/>
      <c r="AU1296" s="23"/>
      <c r="AV1296" s="23"/>
      <c r="AW1296" s="23"/>
      <c r="AX1296" s="45">
        <v>113508.67839124995</v>
      </c>
      <c r="AY1296" s="23"/>
      <c r="AZ1296" s="23"/>
      <c r="BA1296" s="23"/>
      <c r="BB1296" s="23"/>
      <c r="BC1296" s="23"/>
      <c r="BD1296" s="23"/>
      <c r="BE1296" s="45">
        <v>113508.67839124995</v>
      </c>
      <c r="BF1296" s="45"/>
      <c r="BG1296" s="23"/>
      <c r="BH1296" s="23"/>
      <c r="BI1296" s="23"/>
      <c r="BJ1296" s="23"/>
      <c r="BK1296" s="23"/>
      <c r="BL1296" s="45">
        <v>113508.67839124995</v>
      </c>
      <c r="BM1296" s="45">
        <v>1.053</v>
      </c>
      <c r="BN1296" s="23"/>
      <c r="BO1296" s="23"/>
      <c r="BP1296" s="23"/>
      <c r="BQ1296" s="23"/>
      <c r="BR1296" s="23"/>
      <c r="BS1296" s="45">
        <v>113508.67839124995</v>
      </c>
      <c r="BT1296" s="45">
        <v>0.76</v>
      </c>
      <c r="BU1296" s="23"/>
      <c r="BV1296" s="23"/>
      <c r="BW1296" s="23"/>
      <c r="BX1296" s="23"/>
      <c r="BY1296" s="23"/>
      <c r="BZ1296" s="23"/>
      <c r="CA1296" s="23"/>
    </row>
    <row r="1297" ht="15.75" customHeight="1">
      <c r="A1297" s="45">
        <v>113463.39866131732</v>
      </c>
      <c r="B1297" s="46"/>
      <c r="C1297" s="45"/>
      <c r="D1297" s="45"/>
      <c r="E1297" s="45"/>
      <c r="F1297" s="45"/>
      <c r="G1297" s="45"/>
      <c r="H1297" s="45">
        <v>113463.39866131732</v>
      </c>
      <c r="I1297" s="46"/>
      <c r="J1297" s="45"/>
      <c r="K1297" s="45"/>
      <c r="L1297" s="45"/>
      <c r="M1297" s="45"/>
      <c r="N1297" s="45"/>
      <c r="O1297" s="45">
        <v>113463.39866131732</v>
      </c>
      <c r="P1297" s="45"/>
      <c r="Q1297" s="45"/>
      <c r="R1297" s="45"/>
      <c r="S1297" s="45"/>
      <c r="T1297" s="45"/>
      <c r="U1297" s="45"/>
      <c r="V1297" s="45">
        <v>113463.39866131732</v>
      </c>
      <c r="W1297" s="45">
        <v>0.015382754379952016</v>
      </c>
      <c r="X1297" s="45"/>
      <c r="Y1297" s="45"/>
      <c r="Z1297" s="45"/>
      <c r="AA1297" s="45"/>
      <c r="AB1297" s="45"/>
      <c r="AC1297" s="45">
        <v>113463.39866131732</v>
      </c>
      <c r="AD1297" s="45"/>
      <c r="AE1297" s="45"/>
      <c r="AF1297" s="45"/>
      <c r="AG1297" s="45"/>
      <c r="AH1297" s="45"/>
      <c r="AI1297" s="45"/>
      <c r="AJ1297" s="45">
        <v>113463.39866131732</v>
      </c>
      <c r="AK1297" s="45"/>
      <c r="AL1297" s="45"/>
      <c r="AM1297" s="45"/>
      <c r="AN1297" s="45"/>
      <c r="AO1297" s="23"/>
      <c r="AP1297" s="23"/>
      <c r="AQ1297" s="45">
        <v>113463.39866131732</v>
      </c>
      <c r="AR1297" s="45"/>
      <c r="AS1297" s="23"/>
      <c r="AT1297" s="23"/>
      <c r="AU1297" s="23"/>
      <c r="AV1297" s="23"/>
      <c r="AW1297" s="23"/>
      <c r="AX1297" s="45">
        <v>113463.39866131732</v>
      </c>
      <c r="AY1297" s="23"/>
      <c r="AZ1297" s="23"/>
      <c r="BA1297" s="23"/>
      <c r="BB1297" s="23"/>
      <c r="BC1297" s="23"/>
      <c r="BD1297" s="23"/>
      <c r="BE1297" s="45">
        <v>113463.39866131732</v>
      </c>
      <c r="BF1297" s="45"/>
      <c r="BG1297" s="23"/>
      <c r="BH1297" s="23"/>
      <c r="BI1297" s="23"/>
      <c r="BJ1297" s="23"/>
      <c r="BK1297" s="23"/>
      <c r="BL1297" s="45">
        <v>113463.39866131732</v>
      </c>
      <c r="BM1297" s="45">
        <v>1.106</v>
      </c>
      <c r="BN1297" s="23"/>
      <c r="BO1297" s="23"/>
      <c r="BP1297" s="23"/>
      <c r="BQ1297" s="23"/>
      <c r="BR1297" s="23"/>
      <c r="BS1297" s="45">
        <v>113463.39866131732</v>
      </c>
      <c r="BT1297" s="45">
        <v>0.756</v>
      </c>
      <c r="BU1297" s="23"/>
      <c r="BV1297" s="23"/>
      <c r="BW1297" s="23"/>
      <c r="BX1297" s="23"/>
      <c r="BY1297" s="23"/>
      <c r="BZ1297" s="23"/>
      <c r="CA1297" s="23"/>
    </row>
    <row r="1298" ht="15.75" customHeight="1">
      <c r="A1298" s="45">
        <v>113753.6004032258</v>
      </c>
      <c r="B1298" s="46"/>
      <c r="C1298" s="45"/>
      <c r="D1298" s="45"/>
      <c r="E1298" s="45"/>
      <c r="F1298" s="45"/>
      <c r="G1298" s="45"/>
      <c r="H1298" s="45">
        <v>113753.6004032258</v>
      </c>
      <c r="I1298" s="46"/>
      <c r="J1298" s="45"/>
      <c r="K1298" s="45"/>
      <c r="L1298" s="45"/>
      <c r="M1298" s="45"/>
      <c r="N1298" s="45"/>
      <c r="O1298" s="45">
        <v>113753.6004032258</v>
      </c>
      <c r="P1298" s="45"/>
      <c r="Q1298" s="45"/>
      <c r="R1298" s="45"/>
      <c r="S1298" s="45"/>
      <c r="T1298" s="45"/>
      <c r="U1298" s="45"/>
      <c r="V1298" s="45">
        <v>113753.6004032258</v>
      </c>
      <c r="W1298" s="45">
        <v>0.015665322580645163</v>
      </c>
      <c r="X1298" s="45"/>
      <c r="Y1298" s="45"/>
      <c r="Z1298" s="45"/>
      <c r="AA1298" s="45"/>
      <c r="AB1298" s="45"/>
      <c r="AC1298" s="45">
        <v>113753.6004032258</v>
      </c>
      <c r="AD1298" s="45"/>
      <c r="AE1298" s="45"/>
      <c r="AF1298" s="45"/>
      <c r="AG1298" s="45"/>
      <c r="AH1298" s="45"/>
      <c r="AI1298" s="45"/>
      <c r="AJ1298" s="45">
        <v>113753.6004032258</v>
      </c>
      <c r="AK1298" s="45"/>
      <c r="AL1298" s="45"/>
      <c r="AM1298" s="45"/>
      <c r="AN1298" s="45"/>
      <c r="AO1298" s="23"/>
      <c r="AP1298" s="23"/>
      <c r="AQ1298" s="45">
        <v>113753.6004032258</v>
      </c>
      <c r="AR1298" s="45"/>
      <c r="AS1298" s="23"/>
      <c r="AT1298" s="23"/>
      <c r="AU1298" s="23"/>
      <c r="AV1298" s="23"/>
      <c r="AW1298" s="23"/>
      <c r="AX1298" s="45">
        <v>113753.6004032258</v>
      </c>
      <c r="AY1298" s="23"/>
      <c r="AZ1298" s="23"/>
      <c r="BA1298" s="23"/>
      <c r="BB1298" s="23"/>
      <c r="BC1298" s="23"/>
      <c r="BD1298" s="23"/>
      <c r="BE1298" s="45">
        <v>113753.6004032258</v>
      </c>
      <c r="BF1298" s="45"/>
      <c r="BG1298" s="23"/>
      <c r="BH1298" s="23"/>
      <c r="BI1298" s="23"/>
      <c r="BJ1298" s="23"/>
      <c r="BK1298" s="23"/>
      <c r="BL1298" s="45">
        <v>113753.6004032258</v>
      </c>
      <c r="BM1298" s="45">
        <v>1.149</v>
      </c>
      <c r="BN1298" s="23"/>
      <c r="BO1298" s="23"/>
      <c r="BP1298" s="23"/>
      <c r="BQ1298" s="23"/>
      <c r="BR1298" s="23"/>
      <c r="BS1298" s="45">
        <v>113753.6004032258</v>
      </c>
      <c r="BT1298" s="45">
        <v>0.752</v>
      </c>
      <c r="BU1298" s="23"/>
      <c r="BV1298" s="23"/>
      <c r="BW1298" s="23"/>
      <c r="BX1298" s="23"/>
      <c r="BY1298" s="23"/>
      <c r="BZ1298" s="23"/>
      <c r="CA1298" s="23"/>
    </row>
    <row r="1299" ht="15.75" customHeight="1">
      <c r="A1299" s="45">
        <v>113824.35372420886</v>
      </c>
      <c r="B1299" s="46"/>
      <c r="C1299" s="45"/>
      <c r="D1299" s="45"/>
      <c r="E1299" s="45"/>
      <c r="F1299" s="45"/>
      <c r="G1299" s="45"/>
      <c r="H1299" s="45">
        <v>113824.35372420886</v>
      </c>
      <c r="I1299" s="46"/>
      <c r="J1299" s="45"/>
      <c r="K1299" s="45"/>
      <c r="L1299" s="45"/>
      <c r="M1299" s="45"/>
      <c r="N1299" s="45"/>
      <c r="O1299" s="45">
        <v>113824.35372420886</v>
      </c>
      <c r="P1299" s="45"/>
      <c r="Q1299" s="45"/>
      <c r="R1299" s="45"/>
      <c r="S1299" s="45"/>
      <c r="T1299" s="45"/>
      <c r="U1299" s="45"/>
      <c r="V1299" s="45">
        <v>113824.35372420886</v>
      </c>
      <c r="W1299" s="45">
        <v>0.015449466529517356</v>
      </c>
      <c r="X1299" s="45"/>
      <c r="Y1299" s="45"/>
      <c r="Z1299" s="45"/>
      <c r="AA1299" s="45"/>
      <c r="AB1299" s="45"/>
      <c r="AC1299" s="45">
        <v>113824.35372420886</v>
      </c>
      <c r="AD1299" s="45"/>
      <c r="AE1299" s="45"/>
      <c r="AF1299" s="45"/>
      <c r="AG1299" s="45"/>
      <c r="AH1299" s="45"/>
      <c r="AI1299" s="45"/>
      <c r="AJ1299" s="45">
        <v>113824.35372420886</v>
      </c>
      <c r="AK1299" s="45"/>
      <c r="AL1299" s="45"/>
      <c r="AM1299" s="45"/>
      <c r="AN1299" s="45"/>
      <c r="AO1299" s="23"/>
      <c r="AP1299" s="23"/>
      <c r="AQ1299" s="45">
        <v>113824.35372420886</v>
      </c>
      <c r="AR1299" s="45"/>
      <c r="AS1299" s="23"/>
      <c r="AT1299" s="23"/>
      <c r="AU1299" s="23"/>
      <c r="AV1299" s="23"/>
      <c r="AW1299" s="23"/>
      <c r="AX1299" s="45">
        <v>113824.35372420886</v>
      </c>
      <c r="AY1299" s="23"/>
      <c r="AZ1299" s="23"/>
      <c r="BA1299" s="23"/>
      <c r="BB1299" s="23"/>
      <c r="BC1299" s="23"/>
      <c r="BD1299" s="23"/>
      <c r="BE1299" s="45">
        <v>113824.35372420886</v>
      </c>
      <c r="BF1299" s="45"/>
      <c r="BG1299" s="23"/>
      <c r="BH1299" s="23"/>
      <c r="BI1299" s="23"/>
      <c r="BJ1299" s="23"/>
      <c r="BK1299" s="23"/>
      <c r="BL1299" s="45">
        <v>113824.35372420886</v>
      </c>
      <c r="BM1299" s="45">
        <v>1.199</v>
      </c>
      <c r="BN1299" s="23"/>
      <c r="BO1299" s="23"/>
      <c r="BP1299" s="23"/>
      <c r="BQ1299" s="23"/>
      <c r="BR1299" s="23"/>
      <c r="BS1299" s="45">
        <v>113824.35372420886</v>
      </c>
      <c r="BT1299" s="45">
        <v>0.752</v>
      </c>
      <c r="BU1299" s="23"/>
      <c r="BV1299" s="23"/>
      <c r="BW1299" s="23"/>
      <c r="BX1299" s="23"/>
      <c r="BY1299" s="23"/>
      <c r="BZ1299" s="23"/>
      <c r="CA1299" s="23"/>
    </row>
    <row r="1300" ht="15.75" customHeight="1">
      <c r="A1300" s="45">
        <v>114045.89554196686</v>
      </c>
      <c r="B1300" s="46"/>
      <c r="C1300" s="45"/>
      <c r="D1300" s="45"/>
      <c r="E1300" s="45"/>
      <c r="F1300" s="45"/>
      <c r="G1300" s="45"/>
      <c r="H1300" s="45">
        <v>114045.89554196686</v>
      </c>
      <c r="I1300" s="46"/>
      <c r="J1300" s="45"/>
      <c r="K1300" s="45"/>
      <c r="L1300" s="45"/>
      <c r="M1300" s="45"/>
      <c r="N1300" s="45"/>
      <c r="O1300" s="45">
        <v>114045.89554196686</v>
      </c>
      <c r="P1300" s="45"/>
      <c r="Q1300" s="45"/>
      <c r="R1300" s="45"/>
      <c r="S1300" s="45"/>
      <c r="T1300" s="45"/>
      <c r="U1300" s="45"/>
      <c r="V1300" s="45">
        <v>114045.89554196686</v>
      </c>
      <c r="W1300" s="45"/>
      <c r="X1300" s="45"/>
      <c r="Y1300" s="45"/>
      <c r="Z1300" s="45"/>
      <c r="AA1300" s="45"/>
      <c r="AB1300" s="45"/>
      <c r="AC1300" s="45">
        <v>114045.89554196686</v>
      </c>
      <c r="AD1300" s="45"/>
      <c r="AE1300" s="45"/>
      <c r="AF1300" s="45"/>
      <c r="AG1300" s="45"/>
      <c r="AH1300" s="45"/>
      <c r="AI1300" s="45"/>
      <c r="AJ1300" s="45">
        <v>114045.89554196686</v>
      </c>
      <c r="AK1300" s="45">
        <v>0.012</v>
      </c>
      <c r="AL1300" s="45"/>
      <c r="AM1300" s="45"/>
      <c r="AN1300" s="45"/>
      <c r="AO1300" s="23"/>
      <c r="AP1300" s="23"/>
      <c r="AQ1300" s="45">
        <v>114045.89554196686</v>
      </c>
      <c r="AR1300" s="45"/>
      <c r="AS1300" s="23"/>
      <c r="AT1300" s="23"/>
      <c r="AU1300" s="23"/>
      <c r="AV1300" s="23"/>
      <c r="AW1300" s="23"/>
      <c r="AX1300" s="45">
        <v>114045.89554196686</v>
      </c>
      <c r="AY1300" s="23"/>
      <c r="AZ1300" s="23"/>
      <c r="BA1300" s="23"/>
      <c r="BB1300" s="23"/>
      <c r="BC1300" s="23"/>
      <c r="BD1300" s="23"/>
      <c r="BE1300" s="45">
        <v>114045.89554196686</v>
      </c>
      <c r="BF1300" s="45"/>
      <c r="BG1300" s="23"/>
      <c r="BH1300" s="23"/>
      <c r="BI1300" s="23"/>
      <c r="BJ1300" s="23"/>
      <c r="BK1300" s="23"/>
      <c r="BL1300" s="45">
        <v>114045.89554196686</v>
      </c>
      <c r="BM1300" s="45">
        <v>1.18</v>
      </c>
      <c r="BN1300" s="23"/>
      <c r="BO1300" s="23"/>
      <c r="BP1300" s="23"/>
      <c r="BQ1300" s="23"/>
      <c r="BR1300" s="23"/>
      <c r="BS1300" s="45">
        <v>114045.89554196686</v>
      </c>
      <c r="BT1300" s="45">
        <v>0.807</v>
      </c>
      <c r="BU1300" s="23"/>
      <c r="BV1300" s="23"/>
      <c r="BW1300" s="23"/>
      <c r="BX1300" s="23"/>
      <c r="BY1300" s="23"/>
      <c r="BZ1300" s="23"/>
      <c r="CA1300" s="23"/>
    </row>
    <row r="1301" ht="15.75" customHeight="1">
      <c r="A1301" s="45">
        <v>114174.54615602149</v>
      </c>
      <c r="B1301" s="46"/>
      <c r="C1301" s="45"/>
      <c r="D1301" s="45"/>
      <c r="E1301" s="45"/>
      <c r="F1301" s="45"/>
      <c r="G1301" s="45"/>
      <c r="H1301" s="45">
        <v>114174.54615602149</v>
      </c>
      <c r="I1301" s="46"/>
      <c r="J1301" s="45"/>
      <c r="K1301" s="45"/>
      <c r="L1301" s="45"/>
      <c r="M1301" s="45"/>
      <c r="N1301" s="45"/>
      <c r="O1301" s="45">
        <v>114174.54615602149</v>
      </c>
      <c r="P1301" s="45"/>
      <c r="Q1301" s="45"/>
      <c r="R1301" s="45"/>
      <c r="S1301" s="45"/>
      <c r="T1301" s="45"/>
      <c r="U1301" s="45"/>
      <c r="V1301" s="45">
        <v>114174.54615602149</v>
      </c>
      <c r="W1301" s="45"/>
      <c r="X1301" s="45"/>
      <c r="Y1301" s="45"/>
      <c r="Z1301" s="45"/>
      <c r="AA1301" s="45"/>
      <c r="AB1301" s="45"/>
      <c r="AC1301" s="45">
        <v>114174.54615602149</v>
      </c>
      <c r="AD1301" s="45"/>
      <c r="AE1301" s="45"/>
      <c r="AF1301" s="45"/>
      <c r="AG1301" s="45"/>
      <c r="AH1301" s="45"/>
      <c r="AI1301" s="45"/>
      <c r="AJ1301" s="45">
        <v>114174.54615602149</v>
      </c>
      <c r="AK1301" s="45">
        <v>0.013</v>
      </c>
      <c r="AL1301" s="45"/>
      <c r="AM1301" s="45"/>
      <c r="AN1301" s="45"/>
      <c r="AO1301" s="23"/>
      <c r="AP1301" s="23"/>
      <c r="AQ1301" s="45">
        <v>114174.54615602149</v>
      </c>
      <c r="AR1301" s="45"/>
      <c r="AS1301" s="23"/>
      <c r="AT1301" s="23"/>
      <c r="AU1301" s="23"/>
      <c r="AV1301" s="23"/>
      <c r="AW1301" s="23"/>
      <c r="AX1301" s="45">
        <v>114174.54615602149</v>
      </c>
      <c r="AY1301" s="23"/>
      <c r="AZ1301" s="23"/>
      <c r="BA1301" s="23"/>
      <c r="BB1301" s="23"/>
      <c r="BC1301" s="23"/>
      <c r="BD1301" s="23"/>
      <c r="BE1301" s="45">
        <v>114174.54615602149</v>
      </c>
      <c r="BF1301" s="45"/>
      <c r="BG1301" s="23"/>
      <c r="BH1301" s="23"/>
      <c r="BI1301" s="23"/>
      <c r="BJ1301" s="23"/>
      <c r="BK1301" s="23"/>
      <c r="BL1301" s="45">
        <v>114174.54615602149</v>
      </c>
      <c r="BM1301" s="45">
        <v>1.186</v>
      </c>
      <c r="BN1301" s="23"/>
      <c r="BO1301" s="23"/>
      <c r="BP1301" s="23"/>
      <c r="BQ1301" s="23"/>
      <c r="BR1301" s="23"/>
      <c r="BS1301" s="45">
        <v>114174.54615602149</v>
      </c>
      <c r="BT1301" s="45">
        <v>0.853</v>
      </c>
      <c r="BU1301" s="23"/>
      <c r="BV1301" s="23"/>
      <c r="BW1301" s="23"/>
      <c r="BX1301" s="23"/>
      <c r="BY1301" s="23"/>
      <c r="BZ1301" s="23"/>
      <c r="CA1301" s="23"/>
    </row>
    <row r="1302" ht="15.75" customHeight="1">
      <c r="A1302" s="45">
        <v>1121.7433453711008</v>
      </c>
      <c r="B1302" s="46">
        <v>0.072</v>
      </c>
      <c r="C1302" s="45"/>
      <c r="D1302" s="45"/>
      <c r="E1302" s="45"/>
      <c r="F1302" s="45"/>
      <c r="G1302" s="45"/>
      <c r="H1302" s="45">
        <v>1121.7433453711008</v>
      </c>
      <c r="I1302" s="46">
        <v>0.056</v>
      </c>
      <c r="J1302" s="45"/>
      <c r="K1302" s="45"/>
      <c r="L1302" s="45"/>
      <c r="M1302" s="45"/>
      <c r="N1302" s="45"/>
      <c r="O1302" s="45">
        <v>1121.7433453711008</v>
      </c>
      <c r="P1302" s="45">
        <v>0.006467088172057968</v>
      </c>
      <c r="Q1302" s="45"/>
      <c r="R1302" s="45"/>
      <c r="S1302" s="45"/>
      <c r="T1302" s="45"/>
      <c r="U1302" s="45"/>
      <c r="V1302" s="45">
        <v>1121.7433453711008</v>
      </c>
      <c r="W1302" s="45"/>
      <c r="X1302" s="45"/>
      <c r="Y1302" s="45"/>
      <c r="Z1302" s="45"/>
      <c r="AA1302" s="45"/>
      <c r="AB1302" s="45"/>
      <c r="AC1302" s="45">
        <v>1121.7433453711008</v>
      </c>
      <c r="AD1302" s="45">
        <v>442.9882951016854</v>
      </c>
      <c r="AE1302" s="45"/>
      <c r="AF1302" s="45"/>
      <c r="AG1302" s="45"/>
      <c r="AH1302" s="45"/>
      <c r="AI1302" s="45"/>
      <c r="AJ1302" s="45">
        <v>1121.7433453711008</v>
      </c>
      <c r="AK1302" s="45">
        <v>0.011</v>
      </c>
      <c r="AL1302" s="45"/>
      <c r="AM1302" s="45"/>
      <c r="AN1302" s="45"/>
      <c r="AO1302" s="23"/>
      <c r="AP1302" s="23"/>
      <c r="AQ1302" s="45">
        <v>1121.7433453711008</v>
      </c>
      <c r="AR1302" s="45">
        <v>0.004</v>
      </c>
      <c r="AS1302" s="23"/>
      <c r="AT1302" s="23"/>
      <c r="AU1302" s="23"/>
      <c r="AV1302" s="23"/>
      <c r="AW1302" s="23"/>
      <c r="AX1302" s="45">
        <v>1121.7433453711008</v>
      </c>
      <c r="AY1302" s="23"/>
      <c r="AZ1302" s="23"/>
      <c r="BA1302" s="23"/>
      <c r="BB1302" s="23"/>
      <c r="BC1302" s="23"/>
      <c r="BD1302" s="23"/>
      <c r="BE1302" s="45">
        <v>1121.7433453711008</v>
      </c>
      <c r="BF1302" s="45"/>
      <c r="BG1302" s="23"/>
      <c r="BH1302" s="23"/>
      <c r="BI1302" s="23"/>
      <c r="BJ1302" s="23"/>
      <c r="BK1302" s="23"/>
      <c r="BL1302" s="45">
        <v>1121.7433453711008</v>
      </c>
      <c r="BM1302" s="45">
        <v>0.72</v>
      </c>
      <c r="BN1302" s="23"/>
      <c r="BO1302" s="23"/>
      <c r="BP1302" s="23"/>
      <c r="BQ1302" s="23"/>
      <c r="BR1302" s="23"/>
      <c r="BS1302" s="45">
        <v>1121.7433453711008</v>
      </c>
      <c r="BT1302" s="45">
        <v>0.372</v>
      </c>
      <c r="BU1302" s="23"/>
      <c r="BV1302" s="23"/>
      <c r="BW1302" s="23"/>
      <c r="BX1302" s="23"/>
      <c r="BY1302" s="23"/>
      <c r="BZ1302" s="23"/>
      <c r="CA1302" s="23"/>
    </row>
    <row r="1303" ht="15.75" customHeight="1">
      <c r="A1303" s="45">
        <v>1120.1995162690573</v>
      </c>
      <c r="B1303" s="46">
        <v>0.074</v>
      </c>
      <c r="C1303" s="45"/>
      <c r="D1303" s="45"/>
      <c r="E1303" s="45"/>
      <c r="F1303" s="45"/>
      <c r="G1303" s="45"/>
      <c r="H1303" s="45">
        <v>1120.1995162690573</v>
      </c>
      <c r="I1303" s="46">
        <v>0.058</v>
      </c>
      <c r="J1303" s="45"/>
      <c r="K1303" s="45"/>
      <c r="L1303" s="45"/>
      <c r="M1303" s="45"/>
      <c r="N1303" s="45"/>
      <c r="O1303" s="45">
        <v>1120.1995162690573</v>
      </c>
      <c r="P1303" s="45">
        <v>0.006697946495070941</v>
      </c>
      <c r="Q1303" s="45"/>
      <c r="R1303" s="45"/>
      <c r="S1303" s="45"/>
      <c r="T1303" s="45"/>
      <c r="U1303" s="45"/>
      <c r="V1303" s="45">
        <v>1120.1995162690573</v>
      </c>
      <c r="W1303" s="45"/>
      <c r="X1303" s="45"/>
      <c r="Y1303" s="45"/>
      <c r="Z1303" s="45"/>
      <c r="AA1303" s="45"/>
      <c r="AB1303" s="45"/>
      <c r="AC1303" s="45">
        <v>1120.1995162690573</v>
      </c>
      <c r="AD1303" s="45">
        <v>470.7008932908353</v>
      </c>
      <c r="AE1303" s="45"/>
      <c r="AF1303" s="45"/>
      <c r="AG1303" s="45"/>
      <c r="AH1303" s="45"/>
      <c r="AI1303" s="45"/>
      <c r="AJ1303" s="45">
        <v>1120.1995162690573</v>
      </c>
      <c r="AK1303" s="45">
        <v>0.011</v>
      </c>
      <c r="AL1303" s="45"/>
      <c r="AM1303" s="45"/>
      <c r="AN1303" s="45"/>
      <c r="AO1303" s="23"/>
      <c r="AP1303" s="23"/>
      <c r="AQ1303" s="45">
        <v>1120.1995162690573</v>
      </c>
      <c r="AR1303" s="45">
        <v>0.003</v>
      </c>
      <c r="AS1303" s="23"/>
      <c r="AT1303" s="23"/>
      <c r="AU1303" s="23"/>
      <c r="AV1303" s="23"/>
      <c r="AW1303" s="23"/>
      <c r="AX1303" s="45">
        <v>1120.1995162690573</v>
      </c>
      <c r="AY1303" s="23"/>
      <c r="AZ1303" s="23"/>
      <c r="BA1303" s="23"/>
      <c r="BB1303" s="23"/>
      <c r="BC1303" s="23"/>
      <c r="BD1303" s="23"/>
      <c r="BE1303" s="45">
        <v>1120.1995162690573</v>
      </c>
      <c r="BF1303" s="45"/>
      <c r="BG1303" s="23"/>
      <c r="BH1303" s="23"/>
      <c r="BI1303" s="23"/>
      <c r="BJ1303" s="23"/>
      <c r="BK1303" s="23"/>
      <c r="BL1303" s="45">
        <v>1120.1995162690573</v>
      </c>
      <c r="BM1303" s="45">
        <v>0.805</v>
      </c>
      <c r="BN1303" s="23"/>
      <c r="BO1303" s="23"/>
      <c r="BP1303" s="23"/>
      <c r="BQ1303" s="23"/>
      <c r="BR1303" s="23"/>
      <c r="BS1303" s="45">
        <v>1120.1995162690573</v>
      </c>
      <c r="BT1303" s="45">
        <v>0.431</v>
      </c>
      <c r="BU1303" s="23"/>
      <c r="BV1303" s="23"/>
      <c r="BW1303" s="23"/>
      <c r="BX1303" s="23"/>
      <c r="BY1303" s="23"/>
      <c r="BZ1303" s="23"/>
      <c r="CA1303" s="23"/>
    </row>
    <row r="1304" ht="15.75" customHeight="1">
      <c r="A1304" s="45">
        <v>1121.5792726144186</v>
      </c>
      <c r="B1304" s="46">
        <v>0.078</v>
      </c>
      <c r="C1304" s="45"/>
      <c r="D1304" s="45"/>
      <c r="E1304" s="45"/>
      <c r="F1304" s="45"/>
      <c r="G1304" s="45"/>
      <c r="H1304" s="45">
        <v>1121.5792726144186</v>
      </c>
      <c r="I1304" s="46">
        <v>0.048</v>
      </c>
      <c r="J1304" s="45"/>
      <c r="K1304" s="45"/>
      <c r="L1304" s="45"/>
      <c r="M1304" s="45"/>
      <c r="N1304" s="45"/>
      <c r="O1304" s="45">
        <v>1121.5792726144186</v>
      </c>
      <c r="P1304" s="45">
        <v>0.007004771374368871</v>
      </c>
      <c r="Q1304" s="45"/>
      <c r="R1304" s="45"/>
      <c r="S1304" s="45"/>
      <c r="T1304" s="45"/>
      <c r="U1304" s="45"/>
      <c r="V1304" s="45">
        <v>1121.5792726144186</v>
      </c>
      <c r="W1304" s="45">
        <v>0.011891709376498626</v>
      </c>
      <c r="X1304" s="45"/>
      <c r="Y1304" s="45"/>
      <c r="Z1304" s="45"/>
      <c r="AA1304" s="45"/>
      <c r="AB1304" s="45"/>
      <c r="AC1304" s="45">
        <v>1121.5792726144186</v>
      </c>
      <c r="AD1304" s="45">
        <v>468.79224273823894</v>
      </c>
      <c r="AE1304" s="45"/>
      <c r="AF1304" s="45"/>
      <c r="AG1304" s="45"/>
      <c r="AH1304" s="45"/>
      <c r="AI1304" s="45"/>
      <c r="AJ1304" s="45">
        <v>1121.5792726144186</v>
      </c>
      <c r="AK1304" s="45">
        <v>0.011</v>
      </c>
      <c r="AL1304" s="45"/>
      <c r="AM1304" s="45"/>
      <c r="AN1304" s="45"/>
      <c r="AO1304" s="23"/>
      <c r="AP1304" s="23"/>
      <c r="AQ1304" s="45">
        <v>1121.5792726144186</v>
      </c>
      <c r="AR1304" s="45">
        <v>0.003</v>
      </c>
      <c r="AS1304" s="23"/>
      <c r="AT1304" s="23"/>
      <c r="AU1304" s="23"/>
      <c r="AV1304" s="23"/>
      <c r="AW1304" s="23"/>
      <c r="AX1304" s="45">
        <v>1121.5792726144186</v>
      </c>
      <c r="AY1304" s="23"/>
      <c r="AZ1304" s="23"/>
      <c r="BA1304" s="23"/>
      <c r="BB1304" s="23"/>
      <c r="BC1304" s="23"/>
      <c r="BD1304" s="23"/>
      <c r="BE1304" s="45">
        <v>1121.5792726144186</v>
      </c>
      <c r="BF1304" s="45"/>
      <c r="BG1304" s="23"/>
      <c r="BH1304" s="23"/>
      <c r="BI1304" s="23"/>
      <c r="BJ1304" s="23"/>
      <c r="BK1304" s="23"/>
      <c r="BL1304" s="45">
        <v>1121.5792726144186</v>
      </c>
      <c r="BM1304" s="45">
        <v>0.869</v>
      </c>
      <c r="BN1304" s="23"/>
      <c r="BO1304" s="23"/>
      <c r="BP1304" s="23"/>
      <c r="BQ1304" s="23"/>
      <c r="BR1304" s="23"/>
      <c r="BS1304" s="45">
        <v>1121.5792726144186</v>
      </c>
      <c r="BT1304" s="45">
        <v>0.624</v>
      </c>
      <c r="BU1304" s="23"/>
      <c r="BV1304" s="23"/>
      <c r="BW1304" s="23"/>
      <c r="BX1304" s="23"/>
      <c r="BY1304" s="23"/>
      <c r="BZ1304" s="23"/>
      <c r="CA1304" s="23"/>
    </row>
    <row r="1305" ht="15.75" customHeight="1">
      <c r="A1305" s="45">
        <v>1120.3698480380065</v>
      </c>
      <c r="B1305" s="46">
        <v>0.082</v>
      </c>
      <c r="C1305" s="45"/>
      <c r="D1305" s="45"/>
      <c r="E1305" s="45"/>
      <c r="F1305" s="45"/>
      <c r="G1305" s="45"/>
      <c r="H1305" s="45">
        <v>1120.3698480380065</v>
      </c>
      <c r="I1305" s="46">
        <v>0.041</v>
      </c>
      <c r="J1305" s="45"/>
      <c r="K1305" s="45"/>
      <c r="L1305" s="45"/>
      <c r="M1305" s="45"/>
      <c r="N1305" s="45"/>
      <c r="O1305" s="45">
        <v>1120.3698480380065</v>
      </c>
      <c r="P1305" s="45">
        <v>0.006379994375614568</v>
      </c>
      <c r="Q1305" s="45"/>
      <c r="R1305" s="45"/>
      <c r="S1305" s="45"/>
      <c r="T1305" s="45"/>
      <c r="U1305" s="45"/>
      <c r="V1305" s="45">
        <v>1120.3698480380065</v>
      </c>
      <c r="W1305" s="45">
        <v>0.01019909020002632</v>
      </c>
      <c r="X1305" s="45"/>
      <c r="Y1305" s="45"/>
      <c r="Z1305" s="45"/>
      <c r="AA1305" s="45"/>
      <c r="AB1305" s="45"/>
      <c r="AC1305" s="45">
        <v>1120.3698480380065</v>
      </c>
      <c r="AD1305" s="45">
        <v>566.6587505807581</v>
      </c>
      <c r="AE1305" s="45"/>
      <c r="AF1305" s="45"/>
      <c r="AG1305" s="45"/>
      <c r="AH1305" s="45"/>
      <c r="AI1305" s="45"/>
      <c r="AJ1305" s="45">
        <v>1120.3698480380065</v>
      </c>
      <c r="AK1305" s="45">
        <v>0.011</v>
      </c>
      <c r="AL1305" s="45"/>
      <c r="AM1305" s="45"/>
      <c r="AN1305" s="45"/>
      <c r="AO1305" s="23"/>
      <c r="AP1305" s="23"/>
      <c r="AQ1305" s="45">
        <v>1120.3698480380065</v>
      </c>
      <c r="AR1305" s="45">
        <v>0.003</v>
      </c>
      <c r="AS1305" s="23"/>
      <c r="AT1305" s="23"/>
      <c r="AU1305" s="23"/>
      <c r="AV1305" s="23"/>
      <c r="AW1305" s="23"/>
      <c r="AX1305" s="45">
        <v>1120.3698480380065</v>
      </c>
      <c r="AY1305" s="23"/>
      <c r="AZ1305" s="23"/>
      <c r="BA1305" s="23"/>
      <c r="BB1305" s="23"/>
      <c r="BC1305" s="23"/>
      <c r="BD1305" s="23"/>
      <c r="BE1305" s="45">
        <v>1120.3698480380065</v>
      </c>
      <c r="BF1305" s="45">
        <v>31.0</v>
      </c>
      <c r="BG1305" s="23"/>
      <c r="BH1305" s="23"/>
      <c r="BI1305" s="23"/>
      <c r="BJ1305" s="23"/>
      <c r="BK1305" s="23"/>
      <c r="BL1305" s="45">
        <v>1120.3698480380065</v>
      </c>
      <c r="BM1305" s="45">
        <v>0.911</v>
      </c>
      <c r="BN1305" s="23"/>
      <c r="BO1305" s="23"/>
      <c r="BP1305" s="23"/>
      <c r="BQ1305" s="23"/>
      <c r="BR1305" s="23"/>
      <c r="BS1305" s="45">
        <v>1120.3698480380065</v>
      </c>
      <c r="BT1305" s="45">
        <v>0.692</v>
      </c>
      <c r="BU1305" s="23"/>
      <c r="BV1305" s="23"/>
      <c r="BW1305" s="23"/>
      <c r="BX1305" s="23"/>
      <c r="BY1305" s="23"/>
      <c r="BZ1305" s="23"/>
      <c r="CA1305" s="23"/>
    </row>
    <row r="1306" ht="15.75" customHeight="1">
      <c r="A1306" s="45">
        <v>1117.661986254469</v>
      </c>
      <c r="B1306" s="46">
        <v>0.082</v>
      </c>
      <c r="C1306" s="45"/>
      <c r="D1306" s="45"/>
      <c r="E1306" s="45"/>
      <c r="F1306" s="45"/>
      <c r="G1306" s="45"/>
      <c r="H1306" s="45">
        <v>1117.661986254469</v>
      </c>
      <c r="I1306" s="46">
        <v>0.037</v>
      </c>
      <c r="J1306" s="45"/>
      <c r="K1306" s="45"/>
      <c r="L1306" s="45"/>
      <c r="M1306" s="45"/>
      <c r="N1306" s="45"/>
      <c r="O1306" s="45">
        <v>1117.661986254469</v>
      </c>
      <c r="P1306" s="45">
        <v>0.006748821576642849</v>
      </c>
      <c r="Q1306" s="45"/>
      <c r="R1306" s="45"/>
      <c r="S1306" s="45"/>
      <c r="T1306" s="45"/>
      <c r="U1306" s="45"/>
      <c r="V1306" s="45">
        <v>1117.661986254469</v>
      </c>
      <c r="W1306" s="45">
        <v>0.010824624744556989</v>
      </c>
      <c r="X1306" s="45"/>
      <c r="Y1306" s="45"/>
      <c r="Z1306" s="45"/>
      <c r="AA1306" s="45"/>
      <c r="AB1306" s="45"/>
      <c r="AC1306" s="45">
        <v>1117.661986254469</v>
      </c>
      <c r="AD1306" s="45">
        <v>647.0712899269572</v>
      </c>
      <c r="AE1306" s="45"/>
      <c r="AF1306" s="45"/>
      <c r="AG1306" s="45"/>
      <c r="AH1306" s="45"/>
      <c r="AI1306" s="45"/>
      <c r="AJ1306" s="45">
        <v>1117.661986254469</v>
      </c>
      <c r="AK1306" s="45">
        <v>0.011</v>
      </c>
      <c r="AL1306" s="45"/>
      <c r="AM1306" s="45"/>
      <c r="AN1306" s="45"/>
      <c r="AO1306" s="23"/>
      <c r="AP1306" s="23"/>
      <c r="AQ1306" s="45">
        <v>1117.661986254469</v>
      </c>
      <c r="AR1306" s="45">
        <v>0.003</v>
      </c>
      <c r="AS1306" s="23"/>
      <c r="AT1306" s="23"/>
      <c r="AU1306" s="23"/>
      <c r="AV1306" s="23"/>
      <c r="AW1306" s="23"/>
      <c r="AX1306" s="45">
        <v>1117.661986254469</v>
      </c>
      <c r="AY1306" s="23"/>
      <c r="AZ1306" s="23"/>
      <c r="BA1306" s="23"/>
      <c r="BB1306" s="23"/>
      <c r="BC1306" s="23"/>
      <c r="BD1306" s="23"/>
      <c r="BE1306" s="45">
        <v>1117.661986254469</v>
      </c>
      <c r="BF1306" s="45">
        <v>14.0</v>
      </c>
      <c r="BG1306" s="23"/>
      <c r="BH1306" s="23"/>
      <c r="BI1306" s="23"/>
      <c r="BJ1306" s="23"/>
      <c r="BK1306" s="23"/>
      <c r="BL1306" s="45">
        <v>1117.661986254469</v>
      </c>
      <c r="BM1306" s="45">
        <v>0.954</v>
      </c>
      <c r="BN1306" s="23"/>
      <c r="BO1306" s="23"/>
      <c r="BP1306" s="23"/>
      <c r="BQ1306" s="23"/>
      <c r="BR1306" s="23"/>
      <c r="BS1306" s="45">
        <v>1117.661986254469</v>
      </c>
      <c r="BT1306" s="45">
        <v>0.724</v>
      </c>
      <c r="BU1306" s="23"/>
      <c r="BV1306" s="23"/>
      <c r="BW1306" s="23"/>
      <c r="BX1306" s="23"/>
      <c r="BY1306" s="23"/>
      <c r="BZ1306" s="23"/>
      <c r="CA1306" s="23"/>
    </row>
    <row r="1307" ht="15.75" customHeight="1">
      <c r="A1307" s="45">
        <v>1114.0988914423222</v>
      </c>
      <c r="B1307" s="46">
        <v>0.084</v>
      </c>
      <c r="C1307" s="45"/>
      <c r="D1307" s="45"/>
      <c r="E1307" s="45"/>
      <c r="F1307" s="45"/>
      <c r="G1307" s="45"/>
      <c r="H1307" s="45">
        <v>1114.0988914423222</v>
      </c>
      <c r="I1307" s="46"/>
      <c r="J1307" s="45"/>
      <c r="K1307" s="45"/>
      <c r="L1307" s="45"/>
      <c r="M1307" s="45"/>
      <c r="N1307" s="45"/>
      <c r="O1307" s="45">
        <v>1114.0988914423222</v>
      </c>
      <c r="P1307" s="45">
        <v>0.007075737843912883</v>
      </c>
      <c r="Q1307" s="45"/>
      <c r="R1307" s="45"/>
      <c r="S1307" s="45"/>
      <c r="T1307" s="45"/>
      <c r="U1307" s="45"/>
      <c r="V1307" s="45">
        <v>1114.0988914423222</v>
      </c>
      <c r="W1307" s="45">
        <v>0.012788748051884678</v>
      </c>
      <c r="X1307" s="45"/>
      <c r="Y1307" s="45"/>
      <c r="Z1307" s="45"/>
      <c r="AA1307" s="45"/>
      <c r="AB1307" s="45"/>
      <c r="AC1307" s="45">
        <v>1114.0988914423222</v>
      </c>
      <c r="AD1307" s="45">
        <v>690.4181700068012</v>
      </c>
      <c r="AE1307" s="45"/>
      <c r="AF1307" s="45"/>
      <c r="AG1307" s="45"/>
      <c r="AH1307" s="45"/>
      <c r="AI1307" s="45"/>
      <c r="AJ1307" s="45">
        <v>1114.0988914423222</v>
      </c>
      <c r="AK1307" s="45">
        <v>0.011</v>
      </c>
      <c r="AL1307" s="45"/>
      <c r="AM1307" s="45"/>
      <c r="AN1307" s="45"/>
      <c r="AO1307" s="23"/>
      <c r="AP1307" s="23"/>
      <c r="AQ1307" s="45">
        <v>1114.0988914423222</v>
      </c>
      <c r="AR1307" s="45">
        <v>0.003</v>
      </c>
      <c r="AS1307" s="23"/>
      <c r="AT1307" s="23"/>
      <c r="AU1307" s="23"/>
      <c r="AV1307" s="23"/>
      <c r="AW1307" s="23"/>
      <c r="AX1307" s="45">
        <v>1114.0988914423222</v>
      </c>
      <c r="AY1307" s="23">
        <v>0.495</v>
      </c>
      <c r="AZ1307" s="23"/>
      <c r="BA1307" s="23"/>
      <c r="BB1307" s="23"/>
      <c r="BC1307" s="23"/>
      <c r="BD1307" s="23"/>
      <c r="BE1307" s="45">
        <v>1114.0988914423222</v>
      </c>
      <c r="BF1307" s="45">
        <v>14.0</v>
      </c>
      <c r="BG1307" s="23"/>
      <c r="BH1307" s="23"/>
      <c r="BI1307" s="23"/>
      <c r="BJ1307" s="23"/>
      <c r="BK1307" s="23"/>
      <c r="BL1307" s="45">
        <v>1114.0988914423222</v>
      </c>
      <c r="BM1307" s="45">
        <v>1.005</v>
      </c>
      <c r="BN1307" s="23"/>
      <c r="BO1307" s="23"/>
      <c r="BP1307" s="23"/>
      <c r="BQ1307" s="23"/>
      <c r="BR1307" s="23"/>
      <c r="BS1307" s="45">
        <v>1114.0988914423222</v>
      </c>
      <c r="BT1307" s="45">
        <v>0.745</v>
      </c>
      <c r="BU1307" s="23"/>
      <c r="BV1307" s="23"/>
      <c r="BW1307" s="23"/>
      <c r="BX1307" s="23"/>
      <c r="BY1307" s="23"/>
      <c r="BZ1307" s="23"/>
      <c r="CA1307" s="23"/>
    </row>
    <row r="1308" ht="15.75" customHeight="1">
      <c r="A1308" s="45">
        <v>1117.5514785802773</v>
      </c>
      <c r="B1308" s="46">
        <v>0.083</v>
      </c>
      <c r="C1308" s="45"/>
      <c r="D1308" s="45"/>
      <c r="E1308" s="45"/>
      <c r="F1308" s="45"/>
      <c r="G1308" s="45"/>
      <c r="H1308" s="45">
        <v>1117.5514785802773</v>
      </c>
      <c r="I1308" s="46"/>
      <c r="J1308" s="45"/>
      <c r="K1308" s="45"/>
      <c r="L1308" s="45"/>
      <c r="M1308" s="45"/>
      <c r="N1308" s="45"/>
      <c r="O1308" s="45">
        <v>1117.5514785802773</v>
      </c>
      <c r="P1308" s="45">
        <v>0.006988440390804266</v>
      </c>
      <c r="Q1308" s="45"/>
      <c r="R1308" s="45"/>
      <c r="S1308" s="45"/>
      <c r="T1308" s="45"/>
      <c r="U1308" s="45"/>
      <c r="V1308" s="45">
        <v>1117.5514785802773</v>
      </c>
      <c r="W1308" s="45">
        <v>0.012149400676152448</v>
      </c>
      <c r="X1308" s="45"/>
      <c r="Y1308" s="45"/>
      <c r="Z1308" s="45"/>
      <c r="AA1308" s="45"/>
      <c r="AB1308" s="45"/>
      <c r="AC1308" s="45">
        <v>1117.5514785802773</v>
      </c>
      <c r="AD1308" s="45">
        <v>778.3500573840906</v>
      </c>
      <c r="AE1308" s="45"/>
      <c r="AF1308" s="45"/>
      <c r="AG1308" s="45"/>
      <c r="AH1308" s="45"/>
      <c r="AI1308" s="45"/>
      <c r="AJ1308" s="45">
        <v>1117.5514785802773</v>
      </c>
      <c r="AK1308" s="45">
        <v>0.011</v>
      </c>
      <c r="AL1308" s="45"/>
      <c r="AM1308" s="45"/>
      <c r="AN1308" s="45"/>
      <c r="AO1308" s="23"/>
      <c r="AP1308" s="23"/>
      <c r="AQ1308" s="45">
        <v>1117.5514785802773</v>
      </c>
      <c r="AR1308" s="45">
        <v>0.003</v>
      </c>
      <c r="AS1308" s="23"/>
      <c r="AT1308" s="23"/>
      <c r="AU1308" s="23"/>
      <c r="AV1308" s="23"/>
      <c r="AW1308" s="23"/>
      <c r="AX1308" s="45">
        <v>1117.5514785802773</v>
      </c>
      <c r="AY1308" s="23">
        <v>0.477</v>
      </c>
      <c r="AZ1308" s="23"/>
      <c r="BA1308" s="23"/>
      <c r="BB1308" s="23"/>
      <c r="BC1308" s="23"/>
      <c r="BD1308" s="23"/>
      <c r="BE1308" s="45">
        <v>1117.5514785802773</v>
      </c>
      <c r="BF1308" s="45">
        <v>14.0</v>
      </c>
      <c r="BG1308" s="23"/>
      <c r="BH1308" s="23"/>
      <c r="BI1308" s="23"/>
      <c r="BJ1308" s="23"/>
      <c r="BK1308" s="23"/>
      <c r="BL1308" s="45">
        <v>1117.5514785802773</v>
      </c>
      <c r="BM1308" s="45">
        <v>1.076</v>
      </c>
      <c r="BN1308" s="23"/>
      <c r="BO1308" s="23"/>
      <c r="BP1308" s="23"/>
      <c r="BQ1308" s="23"/>
      <c r="BR1308" s="23"/>
      <c r="BS1308" s="45">
        <v>1117.5514785802773</v>
      </c>
      <c r="BT1308" s="45">
        <v>0.797</v>
      </c>
      <c r="BU1308" s="23"/>
      <c r="BV1308" s="23"/>
      <c r="BW1308" s="23"/>
      <c r="BX1308" s="23"/>
      <c r="BY1308" s="23"/>
      <c r="BZ1308" s="23"/>
      <c r="CA1308" s="23"/>
    </row>
    <row r="1309" ht="15.75" customHeight="1">
      <c r="A1309" s="45">
        <v>1114.6455096885447</v>
      </c>
      <c r="B1309" s="46">
        <v>0.08</v>
      </c>
      <c r="C1309" s="45"/>
      <c r="D1309" s="45"/>
      <c r="E1309" s="45"/>
      <c r="F1309" s="45"/>
      <c r="G1309" s="45"/>
      <c r="H1309" s="45">
        <v>1114.6455096885447</v>
      </c>
      <c r="I1309" s="46"/>
      <c r="J1309" s="45"/>
      <c r="K1309" s="45"/>
      <c r="L1309" s="45"/>
      <c r="M1309" s="45"/>
      <c r="N1309" s="45"/>
      <c r="O1309" s="45">
        <v>1114.6455096885447</v>
      </c>
      <c r="P1309" s="45">
        <v>0.006478505195964241</v>
      </c>
      <c r="Q1309" s="45"/>
      <c r="R1309" s="45"/>
      <c r="S1309" s="45"/>
      <c r="T1309" s="45"/>
      <c r="U1309" s="45"/>
      <c r="V1309" s="45">
        <v>1114.6455096885447</v>
      </c>
      <c r="W1309" s="45">
        <v>0.010332556837949447</v>
      </c>
      <c r="X1309" s="45"/>
      <c r="Y1309" s="45"/>
      <c r="Z1309" s="45"/>
      <c r="AA1309" s="45"/>
      <c r="AB1309" s="45"/>
      <c r="AC1309" s="45">
        <v>1114.6455096885447</v>
      </c>
      <c r="AD1309" s="45">
        <v>909.860987157573</v>
      </c>
      <c r="AE1309" s="45"/>
      <c r="AF1309" s="45"/>
      <c r="AG1309" s="45"/>
      <c r="AH1309" s="45"/>
      <c r="AI1309" s="45"/>
      <c r="AJ1309" s="45">
        <v>1114.6455096885447</v>
      </c>
      <c r="AK1309" s="45">
        <v>0.011</v>
      </c>
      <c r="AL1309" s="45"/>
      <c r="AM1309" s="45"/>
      <c r="AN1309" s="45"/>
      <c r="AO1309" s="23"/>
      <c r="AP1309" s="23"/>
      <c r="AQ1309" s="45">
        <v>1114.6455096885447</v>
      </c>
      <c r="AR1309" s="45">
        <v>0.003</v>
      </c>
      <c r="AS1309" s="23"/>
      <c r="AT1309" s="23"/>
      <c r="AU1309" s="23"/>
      <c r="AV1309" s="23"/>
      <c r="AW1309" s="23"/>
      <c r="AX1309" s="45">
        <v>1114.6455096885447</v>
      </c>
      <c r="AY1309" s="23">
        <v>0.478</v>
      </c>
      <c r="AZ1309" s="23"/>
      <c r="BA1309" s="23"/>
      <c r="BB1309" s="23"/>
      <c r="BC1309" s="23"/>
      <c r="BD1309" s="23"/>
      <c r="BE1309" s="45">
        <v>1114.6455096885447</v>
      </c>
      <c r="BF1309" s="45">
        <v>14.0</v>
      </c>
      <c r="BG1309" s="23"/>
      <c r="BH1309" s="23"/>
      <c r="BI1309" s="23"/>
      <c r="BJ1309" s="23"/>
      <c r="BK1309" s="23"/>
      <c r="BL1309" s="45">
        <v>1114.6455096885447</v>
      </c>
      <c r="BM1309" s="45">
        <v>1.149</v>
      </c>
      <c r="BN1309" s="23"/>
      <c r="BO1309" s="23"/>
      <c r="BP1309" s="23"/>
      <c r="BQ1309" s="23"/>
      <c r="BR1309" s="23"/>
      <c r="BS1309" s="45">
        <v>1114.6455096885447</v>
      </c>
      <c r="BT1309" s="45">
        <v>0.808</v>
      </c>
      <c r="BU1309" s="23"/>
      <c r="BV1309" s="23"/>
      <c r="BW1309" s="23"/>
      <c r="BX1309" s="23"/>
      <c r="BY1309" s="23"/>
      <c r="BZ1309" s="23"/>
      <c r="CA1309" s="23"/>
    </row>
    <row r="1310" ht="15.75" customHeight="1">
      <c r="A1310" s="45">
        <v>1124.3973388785596</v>
      </c>
      <c r="B1310" s="46">
        <v>0.083</v>
      </c>
      <c r="C1310" s="45"/>
      <c r="D1310" s="45"/>
      <c r="E1310" s="45"/>
      <c r="F1310" s="45"/>
      <c r="G1310" s="45"/>
      <c r="H1310" s="45">
        <v>1124.3973388785596</v>
      </c>
      <c r="I1310" s="46"/>
      <c r="J1310" s="45"/>
      <c r="K1310" s="45"/>
      <c r="L1310" s="45"/>
      <c r="M1310" s="45"/>
      <c r="N1310" s="45"/>
      <c r="O1310" s="45">
        <v>1124.3973388785596</v>
      </c>
      <c r="P1310" s="45"/>
      <c r="Q1310" s="45"/>
      <c r="R1310" s="45"/>
      <c r="S1310" s="45"/>
      <c r="T1310" s="45"/>
      <c r="U1310" s="45"/>
      <c r="V1310" s="45">
        <v>1124.3973388785596</v>
      </c>
      <c r="W1310" s="45"/>
      <c r="X1310" s="45"/>
      <c r="Y1310" s="45"/>
      <c r="Z1310" s="45"/>
      <c r="AA1310" s="45"/>
      <c r="AB1310" s="45"/>
      <c r="AC1310" s="45">
        <v>1124.3973388785596</v>
      </c>
      <c r="AD1310" s="45">
        <v>1049.9870233724214</v>
      </c>
      <c r="AE1310" s="45"/>
      <c r="AF1310" s="45"/>
      <c r="AG1310" s="45"/>
      <c r="AH1310" s="45"/>
      <c r="AI1310" s="45"/>
      <c r="AJ1310" s="45">
        <v>1124.3973388785596</v>
      </c>
      <c r="AK1310" s="45">
        <v>0.011</v>
      </c>
      <c r="AL1310" s="45"/>
      <c r="AM1310" s="45"/>
      <c r="AN1310" s="45"/>
      <c r="AO1310" s="23"/>
      <c r="AP1310" s="23"/>
      <c r="AQ1310" s="45">
        <v>1124.3973388785596</v>
      </c>
      <c r="AR1310" s="45">
        <v>0.003</v>
      </c>
      <c r="AS1310" s="23"/>
      <c r="AT1310" s="23"/>
      <c r="AU1310" s="23"/>
      <c r="AV1310" s="23"/>
      <c r="AW1310" s="23"/>
      <c r="AX1310" s="45">
        <v>1124.3973388785596</v>
      </c>
      <c r="AY1310" s="23">
        <v>0.478</v>
      </c>
      <c r="AZ1310" s="23"/>
      <c r="BA1310" s="23"/>
      <c r="BB1310" s="23"/>
      <c r="BC1310" s="23"/>
      <c r="BD1310" s="23"/>
      <c r="BE1310" s="45">
        <v>1124.3973388785596</v>
      </c>
      <c r="BF1310" s="45">
        <v>14.0</v>
      </c>
      <c r="BG1310" s="23"/>
      <c r="BH1310" s="23"/>
      <c r="BI1310" s="23"/>
      <c r="BJ1310" s="23"/>
      <c r="BK1310" s="23"/>
      <c r="BL1310" s="45">
        <v>1124.3973388785596</v>
      </c>
      <c r="BM1310" s="45">
        <v>1.284</v>
      </c>
      <c r="BN1310" s="23"/>
      <c r="BO1310" s="23"/>
      <c r="BP1310" s="23"/>
      <c r="BQ1310" s="23"/>
      <c r="BR1310" s="23"/>
      <c r="BS1310" s="45">
        <v>1124.3973388785596</v>
      </c>
      <c r="BT1310" s="45">
        <v>0.837</v>
      </c>
      <c r="BU1310" s="23"/>
      <c r="BV1310" s="23"/>
      <c r="BW1310" s="23"/>
      <c r="BX1310" s="23"/>
      <c r="BY1310" s="23"/>
      <c r="BZ1310" s="23"/>
      <c r="CA1310" s="23"/>
    </row>
    <row r="1311" ht="15.75" customHeight="1">
      <c r="A1311" s="45">
        <v>1119.6076067393274</v>
      </c>
      <c r="B1311" s="46">
        <v>0.092</v>
      </c>
      <c r="C1311" s="45"/>
      <c r="D1311" s="45"/>
      <c r="E1311" s="45"/>
      <c r="F1311" s="45"/>
      <c r="G1311" s="45"/>
      <c r="H1311" s="45">
        <v>1119.6076067393274</v>
      </c>
      <c r="I1311" s="46"/>
      <c r="J1311" s="45"/>
      <c r="K1311" s="45"/>
      <c r="L1311" s="45"/>
      <c r="M1311" s="45"/>
      <c r="N1311" s="45"/>
      <c r="O1311" s="45">
        <v>1119.6076067393274</v>
      </c>
      <c r="P1311" s="45">
        <v>0.006882915882402853</v>
      </c>
      <c r="Q1311" s="45"/>
      <c r="R1311" s="45"/>
      <c r="S1311" s="45"/>
      <c r="T1311" s="45"/>
      <c r="U1311" s="45"/>
      <c r="V1311" s="45">
        <v>1119.6076067393274</v>
      </c>
      <c r="W1311" s="45">
        <v>0.012903102547336318</v>
      </c>
      <c r="X1311" s="45"/>
      <c r="Y1311" s="45"/>
      <c r="Z1311" s="45"/>
      <c r="AA1311" s="45"/>
      <c r="AB1311" s="45"/>
      <c r="AC1311" s="45">
        <v>1119.6076067393274</v>
      </c>
      <c r="AD1311" s="45">
        <v>978.85863883956</v>
      </c>
      <c r="AE1311" s="45"/>
      <c r="AF1311" s="45"/>
      <c r="AG1311" s="45"/>
      <c r="AH1311" s="45"/>
      <c r="AI1311" s="45"/>
      <c r="AJ1311" s="45">
        <v>1119.6076067393274</v>
      </c>
      <c r="AK1311" s="45">
        <v>0.011</v>
      </c>
      <c r="AL1311" s="45"/>
      <c r="AM1311" s="45"/>
      <c r="AN1311" s="45"/>
      <c r="AO1311" s="23"/>
      <c r="AP1311" s="23"/>
      <c r="AQ1311" s="45">
        <v>1119.6076067393274</v>
      </c>
      <c r="AR1311" s="45">
        <v>0.003</v>
      </c>
      <c r="AS1311" s="23"/>
      <c r="AT1311" s="23"/>
      <c r="AU1311" s="23"/>
      <c r="AV1311" s="23"/>
      <c r="AW1311" s="23"/>
      <c r="AX1311" s="45">
        <v>1119.6076067393274</v>
      </c>
      <c r="AY1311" s="23">
        <v>0.477</v>
      </c>
      <c r="AZ1311" s="23"/>
      <c r="BA1311" s="23"/>
      <c r="BB1311" s="23"/>
      <c r="BC1311" s="23"/>
      <c r="BD1311" s="23"/>
      <c r="BE1311" s="45">
        <v>1119.6076067393274</v>
      </c>
      <c r="BF1311" s="45">
        <v>14.0</v>
      </c>
      <c r="BG1311" s="23"/>
      <c r="BH1311" s="23"/>
      <c r="BI1311" s="23"/>
      <c r="BJ1311" s="23"/>
      <c r="BK1311" s="23"/>
      <c r="BL1311" s="45">
        <v>1119.6076067393274</v>
      </c>
      <c r="BM1311" s="45">
        <v>1.441</v>
      </c>
      <c r="BN1311" s="23"/>
      <c r="BO1311" s="23"/>
      <c r="BP1311" s="23"/>
      <c r="BQ1311" s="23"/>
      <c r="BR1311" s="23"/>
      <c r="BS1311" s="45">
        <v>1119.6076067393274</v>
      </c>
      <c r="BT1311" s="45">
        <v>0.825</v>
      </c>
      <c r="BU1311" s="23"/>
      <c r="BV1311" s="23"/>
      <c r="BW1311" s="23"/>
      <c r="BX1311" s="23"/>
      <c r="BY1311" s="23"/>
      <c r="BZ1311" s="23"/>
      <c r="CA1311" s="23"/>
    </row>
    <row r="1312" ht="15.75" customHeight="1">
      <c r="A1312" s="45">
        <v>1115.1227359308134</v>
      </c>
      <c r="B1312" s="46">
        <v>0.09</v>
      </c>
      <c r="C1312" s="45"/>
      <c r="D1312" s="45"/>
      <c r="E1312" s="45"/>
      <c r="F1312" s="45"/>
      <c r="G1312" s="45"/>
      <c r="H1312" s="45">
        <v>1115.1227359308134</v>
      </c>
      <c r="I1312" s="46"/>
      <c r="J1312" s="45"/>
      <c r="K1312" s="45"/>
      <c r="L1312" s="45"/>
      <c r="M1312" s="45"/>
      <c r="N1312" s="45"/>
      <c r="O1312" s="45">
        <v>1115.1227359308134</v>
      </c>
      <c r="P1312" s="45">
        <v>0.006960945319270486</v>
      </c>
      <c r="Q1312" s="45"/>
      <c r="R1312" s="45"/>
      <c r="S1312" s="45"/>
      <c r="T1312" s="45"/>
      <c r="U1312" s="45"/>
      <c r="V1312" s="45">
        <v>1115.1227359308134</v>
      </c>
      <c r="W1312" s="45">
        <v>0.01234246791931613</v>
      </c>
      <c r="X1312" s="45"/>
      <c r="Y1312" s="45"/>
      <c r="Z1312" s="45"/>
      <c r="AA1312" s="45"/>
      <c r="AB1312" s="45"/>
      <c r="AC1312" s="45">
        <v>1115.1227359308134</v>
      </c>
      <c r="AD1312" s="45">
        <v>982.0351153532343</v>
      </c>
      <c r="AE1312" s="45"/>
      <c r="AF1312" s="45"/>
      <c r="AG1312" s="45"/>
      <c r="AH1312" s="45"/>
      <c r="AI1312" s="45"/>
      <c r="AJ1312" s="45">
        <v>1115.1227359308134</v>
      </c>
      <c r="AK1312" s="45">
        <v>0.011</v>
      </c>
      <c r="AL1312" s="45"/>
      <c r="AM1312" s="45"/>
      <c r="AN1312" s="45"/>
      <c r="AO1312" s="23"/>
      <c r="AP1312" s="23"/>
      <c r="AQ1312" s="45">
        <v>1115.1227359308134</v>
      </c>
      <c r="AR1312" s="45">
        <v>0.003</v>
      </c>
      <c r="AS1312" s="23"/>
      <c r="AT1312" s="23"/>
      <c r="AU1312" s="23"/>
      <c r="AV1312" s="23"/>
      <c r="AW1312" s="23"/>
      <c r="AX1312" s="45">
        <v>1115.1227359308134</v>
      </c>
      <c r="AY1312" s="23">
        <v>0.408</v>
      </c>
      <c r="AZ1312" s="23"/>
      <c r="BA1312" s="23"/>
      <c r="BB1312" s="23"/>
      <c r="BC1312" s="23"/>
      <c r="BD1312" s="23"/>
      <c r="BE1312" s="45">
        <v>1115.1227359308134</v>
      </c>
      <c r="BF1312" s="45">
        <v>14.0</v>
      </c>
      <c r="BG1312" s="23"/>
      <c r="BH1312" s="23"/>
      <c r="BI1312" s="23"/>
      <c r="BJ1312" s="23"/>
      <c r="BK1312" s="23"/>
      <c r="BL1312" s="45">
        <v>1115.1227359308134</v>
      </c>
      <c r="BM1312" s="45">
        <v>1.563</v>
      </c>
      <c r="BN1312" s="23"/>
      <c r="BO1312" s="23"/>
      <c r="BP1312" s="23"/>
      <c r="BQ1312" s="23"/>
      <c r="BR1312" s="23"/>
      <c r="BS1312" s="45">
        <v>1115.1227359308134</v>
      </c>
      <c r="BT1312" s="45">
        <v>0.869</v>
      </c>
      <c r="BU1312" s="23"/>
      <c r="BV1312" s="23"/>
      <c r="BW1312" s="23"/>
      <c r="BX1312" s="23"/>
      <c r="BY1312" s="23"/>
      <c r="BZ1312" s="23"/>
      <c r="CA1312" s="23"/>
    </row>
    <row r="1313" ht="15.75" customHeight="1">
      <c r="A1313" s="45">
        <v>1110.8958604910813</v>
      </c>
      <c r="B1313" s="46">
        <v>0.09</v>
      </c>
      <c r="C1313" s="45"/>
      <c r="D1313" s="45"/>
      <c r="E1313" s="45"/>
      <c r="F1313" s="45"/>
      <c r="G1313" s="45"/>
      <c r="H1313" s="45">
        <v>1110.8958604910813</v>
      </c>
      <c r="I1313" s="46"/>
      <c r="J1313" s="45"/>
      <c r="K1313" s="45"/>
      <c r="L1313" s="45"/>
      <c r="M1313" s="45"/>
      <c r="N1313" s="45"/>
      <c r="O1313" s="45">
        <v>1110.8958604910813</v>
      </c>
      <c r="P1313" s="45"/>
      <c r="Q1313" s="45"/>
      <c r="R1313" s="45"/>
      <c r="S1313" s="45"/>
      <c r="T1313" s="45"/>
      <c r="U1313" s="45"/>
      <c r="V1313" s="45">
        <v>1110.8958604910813</v>
      </c>
      <c r="W1313" s="45"/>
      <c r="X1313" s="45"/>
      <c r="Y1313" s="45"/>
      <c r="Z1313" s="45"/>
      <c r="AA1313" s="45"/>
      <c r="AB1313" s="45"/>
      <c r="AC1313" s="45">
        <v>1110.8958604910813</v>
      </c>
      <c r="AD1313" s="45">
        <v>1115.1998265863342</v>
      </c>
      <c r="AE1313" s="45"/>
      <c r="AF1313" s="45"/>
      <c r="AG1313" s="45"/>
      <c r="AH1313" s="45"/>
      <c r="AI1313" s="45"/>
      <c r="AJ1313" s="45">
        <v>1110.8958604910813</v>
      </c>
      <c r="AK1313" s="45">
        <v>0.011</v>
      </c>
      <c r="AL1313" s="45"/>
      <c r="AM1313" s="45"/>
      <c r="AN1313" s="45"/>
      <c r="AO1313" s="23"/>
      <c r="AP1313" s="23"/>
      <c r="AQ1313" s="45">
        <v>1110.8958604910813</v>
      </c>
      <c r="AR1313" s="45">
        <v>0.002</v>
      </c>
      <c r="AS1313" s="23"/>
      <c r="AT1313" s="23"/>
      <c r="AU1313" s="23"/>
      <c r="AV1313" s="23"/>
      <c r="AW1313" s="23"/>
      <c r="AX1313" s="45">
        <v>1110.8958604910813</v>
      </c>
      <c r="AY1313" s="23">
        <v>0.39</v>
      </c>
      <c r="AZ1313" s="23"/>
      <c r="BA1313" s="23"/>
      <c r="BB1313" s="23"/>
      <c r="BC1313" s="23"/>
      <c r="BD1313" s="23"/>
      <c r="BE1313" s="45">
        <v>1110.8958604910813</v>
      </c>
      <c r="BF1313" s="45">
        <v>14.0</v>
      </c>
      <c r="BG1313" s="23"/>
      <c r="BH1313" s="23"/>
      <c r="BI1313" s="23"/>
      <c r="BJ1313" s="23"/>
      <c r="BK1313" s="23"/>
      <c r="BL1313" s="45">
        <v>1110.8958604910813</v>
      </c>
      <c r="BM1313" s="45">
        <v>1.659</v>
      </c>
      <c r="BN1313" s="23"/>
      <c r="BO1313" s="23"/>
      <c r="BP1313" s="23"/>
      <c r="BQ1313" s="23"/>
      <c r="BR1313" s="23"/>
      <c r="BS1313" s="45">
        <v>1110.8958604910813</v>
      </c>
      <c r="BT1313" s="45">
        <v>0.887</v>
      </c>
      <c r="BU1313" s="23"/>
      <c r="BV1313" s="23"/>
      <c r="BW1313" s="23"/>
      <c r="BX1313" s="23"/>
      <c r="BY1313" s="23"/>
      <c r="BZ1313" s="23"/>
      <c r="CA1313" s="23"/>
    </row>
    <row r="1314" ht="15.75" customHeight="1">
      <c r="A1314" s="45">
        <v>1108.4568642868608</v>
      </c>
      <c r="B1314" s="46">
        <v>0.091</v>
      </c>
      <c r="C1314" s="45"/>
      <c r="D1314" s="45"/>
      <c r="E1314" s="45"/>
      <c r="F1314" s="45"/>
      <c r="G1314" s="45"/>
      <c r="H1314" s="45">
        <v>1108.4568642868608</v>
      </c>
      <c r="I1314" s="46"/>
      <c r="J1314" s="45"/>
      <c r="K1314" s="45"/>
      <c r="L1314" s="45"/>
      <c r="M1314" s="45"/>
      <c r="N1314" s="45"/>
      <c r="O1314" s="45">
        <v>1108.4568642868608</v>
      </c>
      <c r="P1314" s="45"/>
      <c r="Q1314" s="45"/>
      <c r="R1314" s="45"/>
      <c r="S1314" s="45"/>
      <c r="T1314" s="45"/>
      <c r="U1314" s="45"/>
      <c r="V1314" s="45">
        <v>1108.4568642868608</v>
      </c>
      <c r="W1314" s="45"/>
      <c r="X1314" s="45"/>
      <c r="Y1314" s="45"/>
      <c r="Z1314" s="45"/>
      <c r="AA1314" s="45"/>
      <c r="AB1314" s="45"/>
      <c r="AC1314" s="45">
        <v>1108.4568642868608</v>
      </c>
      <c r="AD1314" s="45">
        <v>1078.505961705373</v>
      </c>
      <c r="AE1314" s="45"/>
      <c r="AF1314" s="45"/>
      <c r="AG1314" s="45"/>
      <c r="AH1314" s="45"/>
      <c r="AI1314" s="45"/>
      <c r="AJ1314" s="45">
        <v>1108.4568642868608</v>
      </c>
      <c r="AK1314" s="45">
        <v>0.011</v>
      </c>
      <c r="AL1314" s="45"/>
      <c r="AM1314" s="45"/>
      <c r="AN1314" s="45"/>
      <c r="AO1314" s="23"/>
      <c r="AP1314" s="23"/>
      <c r="AQ1314" s="45">
        <v>1108.4568642868608</v>
      </c>
      <c r="AR1314" s="45">
        <v>0.002</v>
      </c>
      <c r="AS1314" s="23"/>
      <c r="AT1314" s="23"/>
      <c r="AU1314" s="23"/>
      <c r="AV1314" s="23"/>
      <c r="AW1314" s="23"/>
      <c r="AX1314" s="45">
        <v>1108.4568642868608</v>
      </c>
      <c r="AY1314" s="23">
        <v>0.406</v>
      </c>
      <c r="AZ1314" s="23"/>
      <c r="BA1314" s="23"/>
      <c r="BB1314" s="23"/>
      <c r="BC1314" s="23"/>
      <c r="BD1314" s="23"/>
      <c r="BE1314" s="45">
        <v>1108.4568642868608</v>
      </c>
      <c r="BF1314" s="45">
        <v>14.0</v>
      </c>
      <c r="BG1314" s="23"/>
      <c r="BH1314" s="23"/>
      <c r="BI1314" s="23"/>
      <c r="BJ1314" s="23"/>
      <c r="BK1314" s="23"/>
      <c r="BL1314" s="45">
        <v>1108.4568642868608</v>
      </c>
      <c r="BM1314" s="45">
        <v>1.723</v>
      </c>
      <c r="BN1314" s="23"/>
      <c r="BO1314" s="23"/>
      <c r="BP1314" s="23"/>
      <c r="BQ1314" s="23"/>
      <c r="BR1314" s="23"/>
      <c r="BS1314" s="45">
        <v>1108.4568642868608</v>
      </c>
      <c r="BT1314" s="45">
        <v>0.899</v>
      </c>
      <c r="BU1314" s="23"/>
      <c r="BV1314" s="23"/>
      <c r="BW1314" s="23"/>
      <c r="BX1314" s="23"/>
      <c r="BY1314" s="23"/>
      <c r="BZ1314" s="23"/>
      <c r="CA1314" s="23"/>
    </row>
    <row r="1315" ht="15.75" customHeight="1">
      <c r="A1315" s="45">
        <v>98.62020985779314</v>
      </c>
      <c r="B1315" s="46">
        <v>0.101</v>
      </c>
      <c r="C1315" s="45"/>
      <c r="D1315" s="45"/>
      <c r="E1315" s="45"/>
      <c r="F1315" s="45"/>
      <c r="G1315" s="45"/>
      <c r="H1315" s="45">
        <v>98.62020985779314</v>
      </c>
      <c r="I1315" s="46">
        <v>0.067</v>
      </c>
      <c r="J1315" s="45"/>
      <c r="K1315" s="45"/>
      <c r="L1315" s="45"/>
      <c r="M1315" s="45"/>
      <c r="N1315" s="45"/>
      <c r="O1315" s="45">
        <v>98.62020985779314</v>
      </c>
      <c r="P1315" s="45">
        <v>0.0041323531785041915</v>
      </c>
      <c r="Q1315" s="45"/>
      <c r="R1315" s="45"/>
      <c r="S1315" s="45"/>
      <c r="T1315" s="45"/>
      <c r="U1315" s="45"/>
      <c r="V1315" s="45">
        <v>98.62020985779314</v>
      </c>
      <c r="W1315" s="45"/>
      <c r="X1315" s="45"/>
      <c r="Y1315" s="45"/>
      <c r="Z1315" s="45"/>
      <c r="AA1315" s="45"/>
      <c r="AB1315" s="45"/>
      <c r="AC1315" s="45">
        <v>98.62020985779314</v>
      </c>
      <c r="AD1315" s="45">
        <v>438.3933117430551</v>
      </c>
      <c r="AE1315" s="45"/>
      <c r="AF1315" s="45"/>
      <c r="AG1315" s="45"/>
      <c r="AH1315" s="45"/>
      <c r="AI1315" s="45"/>
      <c r="AJ1315" s="45">
        <v>98.62020985779314</v>
      </c>
      <c r="AK1315" s="45">
        <v>0.013</v>
      </c>
      <c r="AL1315" s="45"/>
      <c r="AM1315" s="45"/>
      <c r="AN1315" s="45"/>
      <c r="AO1315" s="23"/>
      <c r="AP1315" s="23"/>
      <c r="AQ1315" s="45">
        <v>98.62020985779314</v>
      </c>
      <c r="AR1315" s="45">
        <v>0.004</v>
      </c>
      <c r="AS1315" s="23"/>
      <c r="AT1315" s="23"/>
      <c r="AU1315" s="23"/>
      <c r="AV1315" s="23"/>
      <c r="AW1315" s="23"/>
      <c r="AX1315" s="45">
        <v>98.62020985779314</v>
      </c>
      <c r="AY1315" s="23"/>
      <c r="AZ1315" s="23"/>
      <c r="BA1315" s="23"/>
      <c r="BB1315" s="23"/>
      <c r="BC1315" s="23"/>
      <c r="BD1315" s="23"/>
      <c r="BE1315" s="45">
        <v>98.62020985779314</v>
      </c>
      <c r="BF1315" s="45"/>
      <c r="BG1315" s="23"/>
      <c r="BH1315" s="23"/>
      <c r="BI1315" s="23"/>
      <c r="BJ1315" s="23"/>
      <c r="BK1315" s="23"/>
      <c r="BL1315" s="45">
        <v>98.62020985779314</v>
      </c>
      <c r="BM1315" s="45">
        <v>0.491</v>
      </c>
      <c r="BN1315" s="23"/>
      <c r="BO1315" s="23"/>
      <c r="BP1315" s="23"/>
      <c r="BQ1315" s="23"/>
      <c r="BR1315" s="23"/>
      <c r="BS1315" s="45">
        <v>98.62020985779314</v>
      </c>
      <c r="BT1315" s="45">
        <v>0.143</v>
      </c>
      <c r="BU1315" s="23"/>
      <c r="BV1315" s="23"/>
      <c r="BW1315" s="23"/>
      <c r="BX1315" s="23"/>
      <c r="BY1315" s="23"/>
      <c r="BZ1315" s="23"/>
      <c r="CA1315" s="23"/>
    </row>
    <row r="1316" ht="15.75" customHeight="1">
      <c r="A1316" s="45">
        <v>98.61957962358036</v>
      </c>
      <c r="B1316" s="46">
        <v>0.102</v>
      </c>
      <c r="C1316" s="45"/>
      <c r="D1316" s="45"/>
      <c r="E1316" s="45"/>
      <c r="F1316" s="45"/>
      <c r="G1316" s="45"/>
      <c r="H1316" s="45">
        <v>98.61957962358036</v>
      </c>
      <c r="I1316" s="46">
        <v>0.07</v>
      </c>
      <c r="J1316" s="45"/>
      <c r="K1316" s="45"/>
      <c r="L1316" s="45"/>
      <c r="M1316" s="45"/>
      <c r="N1316" s="45"/>
      <c r="O1316" s="45">
        <v>98.61957962358036</v>
      </c>
      <c r="P1316" s="45">
        <v>0.004120674965539075</v>
      </c>
      <c r="Q1316" s="45"/>
      <c r="R1316" s="45"/>
      <c r="S1316" s="45"/>
      <c r="T1316" s="45"/>
      <c r="U1316" s="45"/>
      <c r="V1316" s="45">
        <v>98.61957962358036</v>
      </c>
      <c r="W1316" s="45"/>
      <c r="X1316" s="45"/>
      <c r="Y1316" s="45"/>
      <c r="Z1316" s="45"/>
      <c r="AA1316" s="45"/>
      <c r="AB1316" s="45"/>
      <c r="AC1316" s="45">
        <v>98.61957962358036</v>
      </c>
      <c r="AD1316" s="45">
        <v>435.96583692882774</v>
      </c>
      <c r="AE1316" s="45"/>
      <c r="AF1316" s="45"/>
      <c r="AG1316" s="45"/>
      <c r="AH1316" s="45"/>
      <c r="AI1316" s="45"/>
      <c r="AJ1316" s="45">
        <v>98.61957962358036</v>
      </c>
      <c r="AK1316" s="45">
        <v>0.013</v>
      </c>
      <c r="AL1316" s="45"/>
      <c r="AM1316" s="45"/>
      <c r="AN1316" s="45"/>
      <c r="AO1316" s="23"/>
      <c r="AP1316" s="23"/>
      <c r="AQ1316" s="45">
        <v>98.61957962358036</v>
      </c>
      <c r="AR1316" s="45">
        <v>0.004</v>
      </c>
      <c r="AS1316" s="23"/>
      <c r="AT1316" s="23"/>
      <c r="AU1316" s="23"/>
      <c r="AV1316" s="23"/>
      <c r="AW1316" s="23"/>
      <c r="AX1316" s="45">
        <v>98.61957962358036</v>
      </c>
      <c r="AY1316" s="23"/>
      <c r="AZ1316" s="23"/>
      <c r="BA1316" s="23"/>
      <c r="BB1316" s="23"/>
      <c r="BC1316" s="23"/>
      <c r="BD1316" s="23"/>
      <c r="BE1316" s="45">
        <v>98.61957962358036</v>
      </c>
      <c r="BF1316" s="45"/>
      <c r="BG1316" s="23"/>
      <c r="BH1316" s="23"/>
      <c r="BI1316" s="23"/>
      <c r="BJ1316" s="23"/>
      <c r="BK1316" s="23"/>
      <c r="BL1316" s="45">
        <v>98.61957962358036</v>
      </c>
      <c r="BM1316" s="45">
        <v>0.621</v>
      </c>
      <c r="BN1316" s="23"/>
      <c r="BO1316" s="23"/>
      <c r="BP1316" s="23"/>
      <c r="BQ1316" s="23"/>
      <c r="BR1316" s="23"/>
      <c r="BS1316" s="45">
        <v>98.61957962358036</v>
      </c>
      <c r="BT1316" s="45">
        <v>0.263</v>
      </c>
      <c r="BU1316" s="23"/>
      <c r="BV1316" s="23"/>
      <c r="BW1316" s="23"/>
      <c r="BX1316" s="23"/>
      <c r="BY1316" s="23"/>
      <c r="BZ1316" s="23"/>
      <c r="CA1316" s="23"/>
    </row>
    <row r="1317" ht="15.75" customHeight="1">
      <c r="A1317" s="45">
        <v>97.96908994835853</v>
      </c>
      <c r="B1317" s="46">
        <v>0.106</v>
      </c>
      <c r="C1317" s="45"/>
      <c r="D1317" s="45"/>
      <c r="E1317" s="45"/>
      <c r="F1317" s="45"/>
      <c r="G1317" s="45"/>
      <c r="H1317" s="45">
        <v>97.96908994835853</v>
      </c>
      <c r="I1317" s="46">
        <v>0.066</v>
      </c>
      <c r="J1317" s="45"/>
      <c r="K1317" s="45"/>
      <c r="L1317" s="45"/>
      <c r="M1317" s="45"/>
      <c r="N1317" s="45"/>
      <c r="O1317" s="45">
        <v>97.96908994835853</v>
      </c>
      <c r="P1317" s="45">
        <v>0.004225620638688635</v>
      </c>
      <c r="Q1317" s="45"/>
      <c r="R1317" s="45"/>
      <c r="S1317" s="45"/>
      <c r="T1317" s="45"/>
      <c r="U1317" s="45"/>
      <c r="V1317" s="45">
        <v>97.96908994835853</v>
      </c>
      <c r="W1317" s="45">
        <v>0.0058455359994216485</v>
      </c>
      <c r="X1317" s="45"/>
      <c r="Y1317" s="45"/>
      <c r="Z1317" s="45"/>
      <c r="AA1317" s="45"/>
      <c r="AB1317" s="45"/>
      <c r="AC1317" s="45">
        <v>97.96908994835853</v>
      </c>
      <c r="AD1317" s="45">
        <v>449.9441283237806</v>
      </c>
      <c r="AE1317" s="45"/>
      <c r="AF1317" s="45"/>
      <c r="AG1317" s="45"/>
      <c r="AH1317" s="45"/>
      <c r="AI1317" s="45"/>
      <c r="AJ1317" s="45">
        <v>97.96908994835853</v>
      </c>
      <c r="AK1317" s="45">
        <v>0.013</v>
      </c>
      <c r="AL1317" s="45"/>
      <c r="AM1317" s="45"/>
      <c r="AN1317" s="45"/>
      <c r="AO1317" s="23"/>
      <c r="AP1317" s="23"/>
      <c r="AQ1317" s="45">
        <v>97.96908994835853</v>
      </c>
      <c r="AR1317" s="45">
        <v>0.004</v>
      </c>
      <c r="AS1317" s="23"/>
      <c r="AT1317" s="23"/>
      <c r="AU1317" s="23"/>
      <c r="AV1317" s="23"/>
      <c r="AW1317" s="23"/>
      <c r="AX1317" s="45">
        <v>97.96908994835853</v>
      </c>
      <c r="AY1317" s="23"/>
      <c r="AZ1317" s="23"/>
      <c r="BA1317" s="23"/>
      <c r="BB1317" s="23"/>
      <c r="BC1317" s="23"/>
      <c r="BD1317" s="23"/>
      <c r="BE1317" s="45">
        <v>97.96908994835853</v>
      </c>
      <c r="BF1317" s="45"/>
      <c r="BG1317" s="23"/>
      <c r="BH1317" s="23"/>
      <c r="BI1317" s="23"/>
      <c r="BJ1317" s="23"/>
      <c r="BK1317" s="23"/>
      <c r="BL1317" s="45">
        <v>97.96908994835853</v>
      </c>
      <c r="BM1317" s="45">
        <v>0.643</v>
      </c>
      <c r="BN1317" s="23"/>
      <c r="BO1317" s="23"/>
      <c r="BP1317" s="23"/>
      <c r="BQ1317" s="23"/>
      <c r="BR1317" s="23"/>
      <c r="BS1317" s="45">
        <v>97.96908994835853</v>
      </c>
      <c r="BT1317" s="45">
        <v>0.302</v>
      </c>
      <c r="BU1317" s="23"/>
      <c r="BV1317" s="23"/>
      <c r="BW1317" s="23"/>
      <c r="BX1317" s="23"/>
      <c r="BY1317" s="23"/>
      <c r="BZ1317" s="23"/>
      <c r="CA1317" s="23"/>
    </row>
    <row r="1318" ht="15.75" customHeight="1">
      <c r="A1318" s="45">
        <v>97.27896053746193</v>
      </c>
      <c r="B1318" s="46">
        <v>0.108</v>
      </c>
      <c r="C1318" s="45"/>
      <c r="D1318" s="45"/>
      <c r="E1318" s="45"/>
      <c r="F1318" s="45"/>
      <c r="G1318" s="45"/>
      <c r="H1318" s="45">
        <v>97.27896053746193</v>
      </c>
      <c r="I1318" s="46">
        <v>0.066</v>
      </c>
      <c r="J1318" s="45"/>
      <c r="K1318" s="45"/>
      <c r="L1318" s="45"/>
      <c r="M1318" s="45"/>
      <c r="N1318" s="45"/>
      <c r="O1318" s="45">
        <v>97.27896053746193</v>
      </c>
      <c r="P1318" s="45">
        <v>0.004072283502098583</v>
      </c>
      <c r="Q1318" s="45"/>
      <c r="R1318" s="45"/>
      <c r="S1318" s="45"/>
      <c r="T1318" s="45"/>
      <c r="U1318" s="45"/>
      <c r="V1318" s="45">
        <v>97.27896053746193</v>
      </c>
      <c r="W1318" s="45">
        <v>0.005734412163629614</v>
      </c>
      <c r="X1318" s="45"/>
      <c r="Y1318" s="45"/>
      <c r="Z1318" s="45"/>
      <c r="AA1318" s="45"/>
      <c r="AB1318" s="45"/>
      <c r="AC1318" s="45">
        <v>97.27896053746193</v>
      </c>
      <c r="AD1318" s="45">
        <v>524.0472928502168</v>
      </c>
      <c r="AE1318" s="45"/>
      <c r="AF1318" s="45"/>
      <c r="AG1318" s="45"/>
      <c r="AH1318" s="45"/>
      <c r="AI1318" s="45"/>
      <c r="AJ1318" s="45">
        <v>97.27896053746193</v>
      </c>
      <c r="AK1318" s="45">
        <v>0.013</v>
      </c>
      <c r="AL1318" s="45"/>
      <c r="AM1318" s="45"/>
      <c r="AN1318" s="45"/>
      <c r="AO1318" s="23"/>
      <c r="AP1318" s="23"/>
      <c r="AQ1318" s="45">
        <v>97.27896053746193</v>
      </c>
      <c r="AR1318" s="45">
        <v>0.004</v>
      </c>
      <c r="AS1318" s="23"/>
      <c r="AT1318" s="23"/>
      <c r="AU1318" s="23"/>
      <c r="AV1318" s="23"/>
      <c r="AW1318" s="23"/>
      <c r="AX1318" s="45">
        <v>97.27896053746193</v>
      </c>
      <c r="AY1318" s="23"/>
      <c r="AZ1318" s="23"/>
      <c r="BA1318" s="23"/>
      <c r="BB1318" s="23"/>
      <c r="BC1318" s="23"/>
      <c r="BD1318" s="23"/>
      <c r="BE1318" s="45">
        <v>97.27896053746193</v>
      </c>
      <c r="BF1318" s="45">
        <v>41.0</v>
      </c>
      <c r="BG1318" s="23"/>
      <c r="BH1318" s="23"/>
      <c r="BI1318" s="23"/>
      <c r="BJ1318" s="23"/>
      <c r="BK1318" s="23"/>
      <c r="BL1318" s="45">
        <v>97.27896053746193</v>
      </c>
      <c r="BM1318" s="45">
        <v>0.689</v>
      </c>
      <c r="BN1318" s="23"/>
      <c r="BO1318" s="23"/>
      <c r="BP1318" s="23"/>
      <c r="BQ1318" s="23"/>
      <c r="BR1318" s="23"/>
      <c r="BS1318" s="45">
        <v>97.27896053746193</v>
      </c>
      <c r="BT1318" s="45">
        <v>0.361</v>
      </c>
      <c r="BU1318" s="23"/>
      <c r="BV1318" s="23"/>
      <c r="BW1318" s="23"/>
      <c r="BX1318" s="23"/>
      <c r="BY1318" s="23"/>
      <c r="BZ1318" s="23"/>
      <c r="CA1318" s="23"/>
    </row>
    <row r="1319" ht="15.75" customHeight="1">
      <c r="A1319" s="45">
        <v>96.87880467392802</v>
      </c>
      <c r="B1319" s="46">
        <v>0.11</v>
      </c>
      <c r="C1319" s="45"/>
      <c r="D1319" s="45"/>
      <c r="E1319" s="45"/>
      <c r="F1319" s="45"/>
      <c r="G1319" s="45"/>
      <c r="H1319" s="45">
        <v>96.87880467392802</v>
      </c>
      <c r="I1319" s="46">
        <v>0.066</v>
      </c>
      <c r="J1319" s="45"/>
      <c r="K1319" s="45"/>
      <c r="L1319" s="45"/>
      <c r="M1319" s="45"/>
      <c r="N1319" s="45"/>
      <c r="O1319" s="45">
        <v>96.87880467392802</v>
      </c>
      <c r="P1319" s="45">
        <v>0.004223190472296782</v>
      </c>
      <c r="Q1319" s="45"/>
      <c r="R1319" s="45"/>
      <c r="S1319" s="45"/>
      <c r="T1319" s="45"/>
      <c r="U1319" s="45"/>
      <c r="V1319" s="45">
        <v>96.87880467392802</v>
      </c>
      <c r="W1319" s="45">
        <v>0.005941808571355983</v>
      </c>
      <c r="X1319" s="45"/>
      <c r="Y1319" s="45"/>
      <c r="Z1319" s="45"/>
      <c r="AA1319" s="45"/>
      <c r="AB1319" s="45"/>
      <c r="AC1319" s="45">
        <v>96.87880467392802</v>
      </c>
      <c r="AD1319" s="45">
        <v>574.6057617412974</v>
      </c>
      <c r="AE1319" s="45"/>
      <c r="AF1319" s="45"/>
      <c r="AG1319" s="45"/>
      <c r="AH1319" s="45"/>
      <c r="AI1319" s="45"/>
      <c r="AJ1319" s="45">
        <v>96.87880467392802</v>
      </c>
      <c r="AK1319" s="45">
        <v>0.013</v>
      </c>
      <c r="AL1319" s="45"/>
      <c r="AM1319" s="45"/>
      <c r="AN1319" s="45"/>
      <c r="AO1319" s="23"/>
      <c r="AP1319" s="23"/>
      <c r="AQ1319" s="45">
        <v>96.87880467392802</v>
      </c>
      <c r="AR1319" s="45">
        <v>0.004</v>
      </c>
      <c r="AS1319" s="23"/>
      <c r="AT1319" s="23"/>
      <c r="AU1319" s="23"/>
      <c r="AV1319" s="23"/>
      <c r="AW1319" s="23"/>
      <c r="AX1319" s="45">
        <v>96.87880467392802</v>
      </c>
      <c r="AY1319" s="23"/>
      <c r="AZ1319" s="23"/>
      <c r="BA1319" s="23"/>
      <c r="BB1319" s="23"/>
      <c r="BC1319" s="23"/>
      <c r="BD1319" s="23"/>
      <c r="BE1319" s="45">
        <v>96.87880467392802</v>
      </c>
      <c r="BF1319" s="45">
        <v>7.0</v>
      </c>
      <c r="BG1319" s="23"/>
      <c r="BH1319" s="23"/>
      <c r="BI1319" s="23"/>
      <c r="BJ1319" s="23"/>
      <c r="BK1319" s="23"/>
      <c r="BL1319" s="45">
        <v>96.87880467392802</v>
      </c>
      <c r="BM1319" s="45">
        <v>0.73</v>
      </c>
      <c r="BN1319" s="23"/>
      <c r="BO1319" s="23"/>
      <c r="BP1319" s="23"/>
      <c r="BQ1319" s="23"/>
      <c r="BR1319" s="23"/>
      <c r="BS1319" s="45">
        <v>96.87880467392802</v>
      </c>
      <c r="BT1319" s="45">
        <v>0.392</v>
      </c>
      <c r="BU1319" s="23"/>
      <c r="BV1319" s="23"/>
      <c r="BW1319" s="23"/>
      <c r="BX1319" s="23"/>
      <c r="BY1319" s="23"/>
      <c r="BZ1319" s="23"/>
      <c r="CA1319" s="23"/>
    </row>
    <row r="1320" ht="15.75" customHeight="1">
      <c r="A1320" s="45">
        <v>96.28288939485262</v>
      </c>
      <c r="B1320" s="46">
        <v>0.11</v>
      </c>
      <c r="C1320" s="45"/>
      <c r="D1320" s="45"/>
      <c r="E1320" s="45"/>
      <c r="F1320" s="45"/>
      <c r="G1320" s="45"/>
      <c r="H1320" s="45">
        <v>96.28288939485262</v>
      </c>
      <c r="I1320" s="46"/>
      <c r="J1320" s="45"/>
      <c r="K1320" s="45"/>
      <c r="L1320" s="45"/>
      <c r="M1320" s="45"/>
      <c r="N1320" s="45"/>
      <c r="O1320" s="45">
        <v>96.28288939485262</v>
      </c>
      <c r="P1320" s="45">
        <v>0.004270228401985139</v>
      </c>
      <c r="Q1320" s="45"/>
      <c r="R1320" s="45"/>
      <c r="S1320" s="45"/>
      <c r="T1320" s="45"/>
      <c r="U1320" s="45"/>
      <c r="V1320" s="45">
        <v>96.28288939485262</v>
      </c>
      <c r="W1320" s="45">
        <v>0.0061748366625012825</v>
      </c>
      <c r="X1320" s="45"/>
      <c r="Y1320" s="45"/>
      <c r="Z1320" s="45"/>
      <c r="AA1320" s="45"/>
      <c r="AB1320" s="45"/>
      <c r="AC1320" s="45">
        <v>96.28288939485262</v>
      </c>
      <c r="AD1320" s="45">
        <v>614.3606570102313</v>
      </c>
      <c r="AE1320" s="45"/>
      <c r="AF1320" s="45"/>
      <c r="AG1320" s="45"/>
      <c r="AH1320" s="45"/>
      <c r="AI1320" s="45"/>
      <c r="AJ1320" s="45">
        <v>96.28288939485262</v>
      </c>
      <c r="AK1320" s="45">
        <v>0.013</v>
      </c>
      <c r="AL1320" s="45"/>
      <c r="AM1320" s="45"/>
      <c r="AN1320" s="45"/>
      <c r="AO1320" s="23"/>
      <c r="AP1320" s="23"/>
      <c r="AQ1320" s="45">
        <v>96.28288939485262</v>
      </c>
      <c r="AR1320" s="45">
        <v>0.004</v>
      </c>
      <c r="AS1320" s="23"/>
      <c r="AT1320" s="23"/>
      <c r="AU1320" s="23"/>
      <c r="AV1320" s="23"/>
      <c r="AW1320" s="23"/>
      <c r="AX1320" s="45">
        <v>96.28288939485262</v>
      </c>
      <c r="AY1320" s="23">
        <v>0.651</v>
      </c>
      <c r="AZ1320" s="23"/>
      <c r="BA1320" s="23"/>
      <c r="BB1320" s="23"/>
      <c r="BC1320" s="23"/>
      <c r="BD1320" s="23"/>
      <c r="BE1320" s="45">
        <v>96.28288939485262</v>
      </c>
      <c r="BF1320" s="45">
        <v>7.0</v>
      </c>
      <c r="BG1320" s="23"/>
      <c r="BH1320" s="23"/>
      <c r="BI1320" s="23"/>
      <c r="BJ1320" s="23"/>
      <c r="BK1320" s="23"/>
      <c r="BL1320" s="45">
        <v>96.28288939485262</v>
      </c>
      <c r="BM1320" s="45">
        <v>0.783</v>
      </c>
      <c r="BN1320" s="23"/>
      <c r="BO1320" s="23"/>
      <c r="BP1320" s="23"/>
      <c r="BQ1320" s="23"/>
      <c r="BR1320" s="23"/>
      <c r="BS1320" s="45">
        <v>96.28288939485262</v>
      </c>
      <c r="BT1320" s="45">
        <v>0.429</v>
      </c>
      <c r="BU1320" s="23"/>
      <c r="BV1320" s="23"/>
      <c r="BW1320" s="23"/>
      <c r="BX1320" s="23"/>
      <c r="BY1320" s="23"/>
      <c r="BZ1320" s="23"/>
      <c r="CA1320" s="23"/>
    </row>
    <row r="1321" ht="15.75" customHeight="1">
      <c r="A1321" s="45">
        <v>95.68054754965087</v>
      </c>
      <c r="B1321" s="46">
        <v>0.11</v>
      </c>
      <c r="C1321" s="45"/>
      <c r="D1321" s="45"/>
      <c r="E1321" s="45"/>
      <c r="F1321" s="45"/>
      <c r="G1321" s="45"/>
      <c r="H1321" s="45">
        <v>95.68054754965087</v>
      </c>
      <c r="I1321" s="46"/>
      <c r="J1321" s="45"/>
      <c r="K1321" s="45"/>
      <c r="L1321" s="45"/>
      <c r="M1321" s="45"/>
      <c r="N1321" s="45"/>
      <c r="O1321" s="45">
        <v>95.68054754965087</v>
      </c>
      <c r="P1321" s="45">
        <v>0.004142571340882824</v>
      </c>
      <c r="Q1321" s="45"/>
      <c r="R1321" s="45"/>
      <c r="S1321" s="45"/>
      <c r="T1321" s="45"/>
      <c r="U1321" s="45"/>
      <c r="V1321" s="45">
        <v>95.68054754965087</v>
      </c>
      <c r="W1321" s="45">
        <v>0.005908424466512806</v>
      </c>
      <c r="X1321" s="45"/>
      <c r="Y1321" s="45"/>
      <c r="Z1321" s="45"/>
      <c r="AA1321" s="45"/>
      <c r="AB1321" s="45"/>
      <c r="AC1321" s="45">
        <v>95.68054754965087</v>
      </c>
      <c r="AD1321" s="45">
        <v>618.2372199052234</v>
      </c>
      <c r="AE1321" s="45"/>
      <c r="AF1321" s="45"/>
      <c r="AG1321" s="45"/>
      <c r="AH1321" s="45"/>
      <c r="AI1321" s="45"/>
      <c r="AJ1321" s="45">
        <v>95.68054754965087</v>
      </c>
      <c r="AK1321" s="45">
        <v>0.013</v>
      </c>
      <c r="AL1321" s="45"/>
      <c r="AM1321" s="45"/>
      <c r="AN1321" s="45"/>
      <c r="AO1321" s="23"/>
      <c r="AP1321" s="23"/>
      <c r="AQ1321" s="45">
        <v>95.68054754965087</v>
      </c>
      <c r="AR1321" s="45">
        <v>0.004</v>
      </c>
      <c r="AS1321" s="23"/>
      <c r="AT1321" s="23"/>
      <c r="AU1321" s="23"/>
      <c r="AV1321" s="23"/>
      <c r="AW1321" s="23"/>
      <c r="AX1321" s="45">
        <v>95.68054754965087</v>
      </c>
      <c r="AY1321" s="23">
        <v>0.65</v>
      </c>
      <c r="AZ1321" s="23"/>
      <c r="BA1321" s="23"/>
      <c r="BB1321" s="23"/>
      <c r="BC1321" s="23"/>
      <c r="BD1321" s="23"/>
      <c r="BE1321" s="45">
        <v>95.68054754965087</v>
      </c>
      <c r="BF1321" s="45">
        <v>7.0</v>
      </c>
      <c r="BG1321" s="23"/>
      <c r="BH1321" s="23"/>
      <c r="BI1321" s="23"/>
      <c r="BJ1321" s="23"/>
      <c r="BK1321" s="23"/>
      <c r="BL1321" s="45">
        <v>95.68054754965087</v>
      </c>
      <c r="BM1321" s="45">
        <v>0.835</v>
      </c>
      <c r="BN1321" s="23"/>
      <c r="BO1321" s="23"/>
      <c r="BP1321" s="23"/>
      <c r="BQ1321" s="23"/>
      <c r="BR1321" s="23"/>
      <c r="BS1321" s="45">
        <v>95.68054754965087</v>
      </c>
      <c r="BT1321" s="45">
        <v>0.469</v>
      </c>
      <c r="BU1321" s="23"/>
      <c r="BV1321" s="23"/>
      <c r="BW1321" s="23"/>
      <c r="BX1321" s="23"/>
      <c r="BY1321" s="23"/>
      <c r="BZ1321" s="23"/>
      <c r="CA1321" s="23"/>
    </row>
    <row r="1322" ht="15.75" customHeight="1">
      <c r="A1322" s="45">
        <v>95.32182114163449</v>
      </c>
      <c r="B1322" s="46">
        <v>0.109</v>
      </c>
      <c r="C1322" s="45"/>
      <c r="D1322" s="45"/>
      <c r="E1322" s="45"/>
      <c r="F1322" s="45"/>
      <c r="G1322" s="45"/>
      <c r="H1322" s="45">
        <v>95.32182114163449</v>
      </c>
      <c r="I1322" s="46"/>
      <c r="J1322" s="45"/>
      <c r="K1322" s="45"/>
      <c r="L1322" s="45"/>
      <c r="M1322" s="45"/>
      <c r="N1322" s="45"/>
      <c r="O1322" s="45">
        <v>95.32182114163449</v>
      </c>
      <c r="P1322" s="45">
        <v>0.004228231916692865</v>
      </c>
      <c r="Q1322" s="45"/>
      <c r="R1322" s="45"/>
      <c r="S1322" s="45"/>
      <c r="T1322" s="45"/>
      <c r="U1322" s="45"/>
      <c r="V1322" s="45">
        <v>95.32182114163449</v>
      </c>
      <c r="W1322" s="45">
        <v>0.0061249218356669065</v>
      </c>
      <c r="X1322" s="45"/>
      <c r="Y1322" s="45"/>
      <c r="Z1322" s="45"/>
      <c r="AA1322" s="45"/>
      <c r="AB1322" s="45"/>
      <c r="AC1322" s="45">
        <v>95.32182114163449</v>
      </c>
      <c r="AD1322" s="45">
        <v>719.0618742830706</v>
      </c>
      <c r="AE1322" s="45"/>
      <c r="AF1322" s="45"/>
      <c r="AG1322" s="45"/>
      <c r="AH1322" s="45"/>
      <c r="AI1322" s="45"/>
      <c r="AJ1322" s="45">
        <v>95.32182114163449</v>
      </c>
      <c r="AK1322" s="45">
        <v>0.013</v>
      </c>
      <c r="AL1322" s="45"/>
      <c r="AM1322" s="45"/>
      <c r="AN1322" s="45"/>
      <c r="AO1322" s="23"/>
      <c r="AP1322" s="23"/>
      <c r="AQ1322" s="45">
        <v>95.32182114163449</v>
      </c>
      <c r="AR1322" s="45">
        <v>0.004</v>
      </c>
      <c r="AS1322" s="23"/>
      <c r="AT1322" s="23"/>
      <c r="AU1322" s="23"/>
      <c r="AV1322" s="23"/>
      <c r="AW1322" s="23"/>
      <c r="AX1322" s="45">
        <v>95.32182114163449</v>
      </c>
      <c r="AY1322" s="23">
        <v>0.65</v>
      </c>
      <c r="AZ1322" s="23"/>
      <c r="BA1322" s="23"/>
      <c r="BB1322" s="23"/>
      <c r="BC1322" s="23"/>
      <c r="BD1322" s="23"/>
      <c r="BE1322" s="45">
        <v>95.32182114163449</v>
      </c>
      <c r="BF1322" s="45">
        <v>7.0</v>
      </c>
      <c r="BG1322" s="23"/>
      <c r="BH1322" s="23"/>
      <c r="BI1322" s="23"/>
      <c r="BJ1322" s="23"/>
      <c r="BK1322" s="23"/>
      <c r="BL1322" s="45">
        <v>95.32182114163449</v>
      </c>
      <c r="BM1322" s="45">
        <v>0.89</v>
      </c>
      <c r="BN1322" s="23"/>
      <c r="BO1322" s="23"/>
      <c r="BP1322" s="23"/>
      <c r="BQ1322" s="23"/>
      <c r="BR1322" s="23"/>
      <c r="BS1322" s="45">
        <v>95.32182114163449</v>
      </c>
      <c r="BT1322" s="45">
        <v>0.661</v>
      </c>
      <c r="BU1322" s="23"/>
      <c r="BV1322" s="23"/>
      <c r="BW1322" s="23"/>
      <c r="BX1322" s="23"/>
      <c r="BY1322" s="23"/>
      <c r="BZ1322" s="23"/>
      <c r="CA1322" s="23"/>
    </row>
    <row r="1323" ht="15.75" customHeight="1">
      <c r="A1323" s="45">
        <v>94.91725471395168</v>
      </c>
      <c r="B1323" s="46">
        <v>0.11</v>
      </c>
      <c r="C1323" s="45"/>
      <c r="D1323" s="45"/>
      <c r="E1323" s="45"/>
      <c r="F1323" s="45"/>
      <c r="G1323" s="45"/>
      <c r="H1323" s="45">
        <v>94.91725471395168</v>
      </c>
      <c r="I1323" s="46"/>
      <c r="J1323" s="45"/>
      <c r="K1323" s="45"/>
      <c r="L1323" s="45"/>
      <c r="M1323" s="45"/>
      <c r="N1323" s="45"/>
      <c r="O1323" s="45">
        <v>94.91725471395168</v>
      </c>
      <c r="P1323" s="45"/>
      <c r="Q1323" s="45"/>
      <c r="R1323" s="45"/>
      <c r="S1323" s="45"/>
      <c r="T1323" s="45"/>
      <c r="U1323" s="45"/>
      <c r="V1323" s="45">
        <v>94.91725471395168</v>
      </c>
      <c r="W1323" s="45"/>
      <c r="X1323" s="45"/>
      <c r="Y1323" s="45"/>
      <c r="Z1323" s="45"/>
      <c r="AA1323" s="45"/>
      <c r="AB1323" s="45"/>
      <c r="AC1323" s="45">
        <v>94.91725471395168</v>
      </c>
      <c r="AD1323" s="45">
        <v>777.0723317928749</v>
      </c>
      <c r="AE1323" s="45"/>
      <c r="AF1323" s="45"/>
      <c r="AG1323" s="45"/>
      <c r="AH1323" s="45"/>
      <c r="AI1323" s="45"/>
      <c r="AJ1323" s="45">
        <v>94.91725471395168</v>
      </c>
      <c r="AK1323" s="45">
        <v>0.013</v>
      </c>
      <c r="AL1323" s="45"/>
      <c r="AM1323" s="45"/>
      <c r="AN1323" s="45"/>
      <c r="AO1323" s="23"/>
      <c r="AP1323" s="23"/>
      <c r="AQ1323" s="45">
        <v>94.91725471395168</v>
      </c>
      <c r="AR1323" s="45">
        <v>0.004</v>
      </c>
      <c r="AS1323" s="23"/>
      <c r="AT1323" s="23"/>
      <c r="AU1323" s="23"/>
      <c r="AV1323" s="23"/>
      <c r="AW1323" s="23"/>
      <c r="AX1323" s="45">
        <v>94.91725471395168</v>
      </c>
      <c r="AY1323" s="23">
        <v>0.645</v>
      </c>
      <c r="AZ1323" s="23"/>
      <c r="BA1323" s="23"/>
      <c r="BB1323" s="23"/>
      <c r="BC1323" s="23"/>
      <c r="BD1323" s="23"/>
      <c r="BE1323" s="45">
        <v>94.91725471395168</v>
      </c>
      <c r="BF1323" s="45">
        <v>7.0</v>
      </c>
      <c r="BG1323" s="23"/>
      <c r="BH1323" s="23"/>
      <c r="BI1323" s="23"/>
      <c r="BJ1323" s="23"/>
      <c r="BK1323" s="23"/>
      <c r="BL1323" s="45">
        <v>94.91725471395168</v>
      </c>
      <c r="BM1323" s="45">
        <v>0.927</v>
      </c>
      <c r="BN1323" s="23"/>
      <c r="BO1323" s="23"/>
      <c r="BP1323" s="23"/>
      <c r="BQ1323" s="23"/>
      <c r="BR1323" s="23"/>
      <c r="BS1323" s="45">
        <v>94.91725471395168</v>
      </c>
      <c r="BT1323" s="45">
        <v>0.707</v>
      </c>
      <c r="BU1323" s="23"/>
      <c r="BV1323" s="23"/>
      <c r="BW1323" s="23"/>
      <c r="BX1323" s="23"/>
      <c r="BY1323" s="23"/>
      <c r="BZ1323" s="23"/>
      <c r="CA1323" s="23"/>
    </row>
    <row r="1324" ht="15.75" customHeight="1">
      <c r="A1324" s="45">
        <v>94.62701096601188</v>
      </c>
      <c r="B1324" s="46">
        <v>0.117</v>
      </c>
      <c r="C1324" s="45"/>
      <c r="D1324" s="45"/>
      <c r="E1324" s="45"/>
      <c r="F1324" s="45"/>
      <c r="G1324" s="45"/>
      <c r="H1324" s="45">
        <v>94.62701096601188</v>
      </c>
      <c r="I1324" s="46"/>
      <c r="J1324" s="45"/>
      <c r="K1324" s="45"/>
      <c r="L1324" s="45"/>
      <c r="M1324" s="45"/>
      <c r="N1324" s="45"/>
      <c r="O1324" s="45">
        <v>94.62701096601188</v>
      </c>
      <c r="P1324" s="45">
        <v>0.004109227155293344</v>
      </c>
      <c r="Q1324" s="45"/>
      <c r="R1324" s="45"/>
      <c r="S1324" s="45"/>
      <c r="T1324" s="45"/>
      <c r="U1324" s="45"/>
      <c r="V1324" s="45">
        <v>94.62701096601188</v>
      </c>
      <c r="W1324" s="45">
        <v>0.0059903168822934595</v>
      </c>
      <c r="X1324" s="45"/>
      <c r="Y1324" s="45"/>
      <c r="Z1324" s="45"/>
      <c r="AA1324" s="45"/>
      <c r="AB1324" s="45"/>
      <c r="AC1324" s="45">
        <v>94.62701096601188</v>
      </c>
      <c r="AD1324" s="45">
        <v>707.9433090818264</v>
      </c>
      <c r="AE1324" s="45"/>
      <c r="AF1324" s="45"/>
      <c r="AG1324" s="45"/>
      <c r="AH1324" s="45"/>
      <c r="AI1324" s="45"/>
      <c r="AJ1324" s="45">
        <v>94.62701096601188</v>
      </c>
      <c r="AK1324" s="45">
        <v>0.013</v>
      </c>
      <c r="AL1324" s="45"/>
      <c r="AM1324" s="45"/>
      <c r="AN1324" s="45"/>
      <c r="AO1324" s="23"/>
      <c r="AP1324" s="23"/>
      <c r="AQ1324" s="45">
        <v>94.62701096601188</v>
      </c>
      <c r="AR1324" s="45">
        <v>0.004</v>
      </c>
      <c r="AS1324" s="23"/>
      <c r="AT1324" s="23"/>
      <c r="AU1324" s="23"/>
      <c r="AV1324" s="23"/>
      <c r="AW1324" s="23"/>
      <c r="AX1324" s="45">
        <v>94.62701096601188</v>
      </c>
      <c r="AY1324" s="23">
        <v>0.648</v>
      </c>
      <c r="AZ1324" s="23"/>
      <c r="BA1324" s="23"/>
      <c r="BB1324" s="23"/>
      <c r="BC1324" s="23"/>
      <c r="BD1324" s="23"/>
      <c r="BE1324" s="45">
        <v>94.62701096601188</v>
      </c>
      <c r="BF1324" s="45">
        <v>7.0</v>
      </c>
      <c r="BG1324" s="23"/>
      <c r="BH1324" s="23"/>
      <c r="BI1324" s="23"/>
      <c r="BJ1324" s="23"/>
      <c r="BK1324" s="23"/>
      <c r="BL1324" s="45">
        <v>94.62701096601188</v>
      </c>
      <c r="BM1324" s="45">
        <v>0.921</v>
      </c>
      <c r="BN1324" s="23"/>
      <c r="BO1324" s="23"/>
      <c r="BP1324" s="23"/>
      <c r="BQ1324" s="23"/>
      <c r="BR1324" s="23"/>
      <c r="BS1324" s="45">
        <v>94.62701096601188</v>
      </c>
      <c r="BT1324" s="45">
        <v>0.716</v>
      </c>
      <c r="BU1324" s="23"/>
      <c r="BV1324" s="23"/>
      <c r="BW1324" s="23"/>
      <c r="BX1324" s="23"/>
      <c r="BY1324" s="23"/>
      <c r="BZ1324" s="23"/>
      <c r="CA1324" s="23"/>
    </row>
    <row r="1325" ht="15.75" customHeight="1">
      <c r="A1325" s="45">
        <v>94.83080949856283</v>
      </c>
      <c r="B1325" s="46">
        <v>0.117</v>
      </c>
      <c r="C1325" s="45"/>
      <c r="D1325" s="45"/>
      <c r="E1325" s="45"/>
      <c r="F1325" s="45"/>
      <c r="G1325" s="45"/>
      <c r="H1325" s="45">
        <v>94.83080949856283</v>
      </c>
      <c r="I1325" s="46"/>
      <c r="J1325" s="45"/>
      <c r="K1325" s="45"/>
      <c r="L1325" s="45"/>
      <c r="M1325" s="45"/>
      <c r="N1325" s="45"/>
      <c r="O1325" s="45">
        <v>94.83080949856283</v>
      </c>
      <c r="P1325" s="45">
        <v>0.004103046881370328</v>
      </c>
      <c r="Q1325" s="45"/>
      <c r="R1325" s="45"/>
      <c r="S1325" s="45"/>
      <c r="T1325" s="45"/>
      <c r="U1325" s="45"/>
      <c r="V1325" s="45">
        <v>94.83080949856283</v>
      </c>
      <c r="W1325" s="45">
        <v>0.005883782115604318</v>
      </c>
      <c r="X1325" s="45"/>
      <c r="Y1325" s="45"/>
      <c r="Z1325" s="45"/>
      <c r="AA1325" s="45"/>
      <c r="AB1325" s="45"/>
      <c r="AC1325" s="45">
        <v>94.83080949856283</v>
      </c>
      <c r="AD1325" s="45">
        <v>709.8549620994937</v>
      </c>
      <c r="AE1325" s="45"/>
      <c r="AF1325" s="45"/>
      <c r="AG1325" s="45"/>
      <c r="AH1325" s="45"/>
      <c r="AI1325" s="45"/>
      <c r="AJ1325" s="45">
        <v>94.83080949856283</v>
      </c>
      <c r="AK1325" s="45">
        <v>0.013</v>
      </c>
      <c r="AL1325" s="45"/>
      <c r="AM1325" s="45"/>
      <c r="AN1325" s="45"/>
      <c r="AO1325" s="23"/>
      <c r="AP1325" s="23"/>
      <c r="AQ1325" s="45">
        <v>94.83080949856283</v>
      </c>
      <c r="AR1325" s="45">
        <v>0.004</v>
      </c>
      <c r="AS1325" s="23"/>
      <c r="AT1325" s="23"/>
      <c r="AU1325" s="23"/>
      <c r="AV1325" s="23"/>
      <c r="AW1325" s="23"/>
      <c r="AX1325" s="45">
        <v>94.83080949856283</v>
      </c>
      <c r="AY1325" s="23">
        <v>0.648</v>
      </c>
      <c r="AZ1325" s="23"/>
      <c r="BA1325" s="23"/>
      <c r="BB1325" s="23"/>
      <c r="BC1325" s="23"/>
      <c r="BD1325" s="23"/>
      <c r="BE1325" s="45">
        <v>94.83080949856283</v>
      </c>
      <c r="BF1325" s="45">
        <v>7.0</v>
      </c>
      <c r="BG1325" s="23"/>
      <c r="BH1325" s="23"/>
      <c r="BI1325" s="23"/>
      <c r="BJ1325" s="23"/>
      <c r="BK1325" s="23"/>
      <c r="BL1325" s="45">
        <v>94.83080949856283</v>
      </c>
      <c r="BM1325" s="45">
        <v>0.914</v>
      </c>
      <c r="BN1325" s="23"/>
      <c r="BO1325" s="23"/>
      <c r="BP1325" s="23"/>
      <c r="BQ1325" s="23"/>
      <c r="BR1325" s="23"/>
      <c r="BS1325" s="45">
        <v>94.83080949856283</v>
      </c>
      <c r="BT1325" s="45">
        <v>0.773</v>
      </c>
      <c r="BU1325" s="23"/>
      <c r="BV1325" s="23"/>
      <c r="BW1325" s="23"/>
      <c r="BX1325" s="23"/>
      <c r="BY1325" s="23"/>
      <c r="BZ1325" s="23"/>
      <c r="CA1325" s="23"/>
    </row>
    <row r="1326" ht="15.75" customHeight="1">
      <c r="A1326" s="45">
        <v>94.55500770787181</v>
      </c>
      <c r="B1326" s="46">
        <v>0.116</v>
      </c>
      <c r="C1326" s="45"/>
      <c r="D1326" s="45"/>
      <c r="E1326" s="45"/>
      <c r="F1326" s="45"/>
      <c r="G1326" s="45"/>
      <c r="H1326" s="45">
        <v>94.55500770787181</v>
      </c>
      <c r="I1326" s="46"/>
      <c r="J1326" s="45"/>
      <c r="K1326" s="45"/>
      <c r="L1326" s="45"/>
      <c r="M1326" s="45"/>
      <c r="N1326" s="45"/>
      <c r="O1326" s="45">
        <v>94.55500770787181</v>
      </c>
      <c r="P1326" s="45"/>
      <c r="Q1326" s="45"/>
      <c r="R1326" s="45"/>
      <c r="S1326" s="45"/>
      <c r="T1326" s="45"/>
      <c r="U1326" s="45"/>
      <c r="V1326" s="45">
        <v>94.55500770787181</v>
      </c>
      <c r="W1326" s="45"/>
      <c r="X1326" s="45"/>
      <c r="Y1326" s="45"/>
      <c r="Z1326" s="45"/>
      <c r="AA1326" s="45"/>
      <c r="AB1326" s="45"/>
      <c r="AC1326" s="45">
        <v>94.55500770787181</v>
      </c>
      <c r="AD1326" s="45">
        <v>825.0847810805859</v>
      </c>
      <c r="AE1326" s="45"/>
      <c r="AF1326" s="45"/>
      <c r="AG1326" s="45"/>
      <c r="AH1326" s="45"/>
      <c r="AI1326" s="45"/>
      <c r="AJ1326" s="45">
        <v>94.55500770787181</v>
      </c>
      <c r="AK1326" s="45">
        <v>0.013</v>
      </c>
      <c r="AL1326" s="45"/>
      <c r="AM1326" s="45"/>
      <c r="AN1326" s="45"/>
      <c r="AO1326" s="23"/>
      <c r="AP1326" s="23"/>
      <c r="AQ1326" s="45">
        <v>94.55500770787181</v>
      </c>
      <c r="AR1326" s="45">
        <v>0.004</v>
      </c>
      <c r="AS1326" s="23"/>
      <c r="AT1326" s="23"/>
      <c r="AU1326" s="23"/>
      <c r="AV1326" s="23"/>
      <c r="AW1326" s="23"/>
      <c r="AX1326" s="45">
        <v>94.55500770787181</v>
      </c>
      <c r="AY1326" s="23">
        <v>0.647</v>
      </c>
      <c r="AZ1326" s="23"/>
      <c r="BA1326" s="23"/>
      <c r="BB1326" s="23"/>
      <c r="BC1326" s="23"/>
      <c r="BD1326" s="23"/>
      <c r="BE1326" s="45">
        <v>94.55500770787181</v>
      </c>
      <c r="BF1326" s="45">
        <v>7.0</v>
      </c>
      <c r="BG1326" s="23"/>
      <c r="BH1326" s="23"/>
      <c r="BI1326" s="23"/>
      <c r="BJ1326" s="23"/>
      <c r="BK1326" s="23"/>
      <c r="BL1326" s="45">
        <v>94.55500770787181</v>
      </c>
      <c r="BM1326" s="45">
        <v>0.941</v>
      </c>
      <c r="BN1326" s="23"/>
      <c r="BO1326" s="23"/>
      <c r="BP1326" s="23"/>
      <c r="BQ1326" s="23"/>
      <c r="BR1326" s="23"/>
      <c r="BS1326" s="45">
        <v>94.55500770787181</v>
      </c>
      <c r="BT1326" s="45">
        <v>0.778</v>
      </c>
      <c r="BU1326" s="23"/>
      <c r="BV1326" s="23"/>
      <c r="BW1326" s="23"/>
      <c r="BX1326" s="23"/>
      <c r="BY1326" s="23"/>
      <c r="BZ1326" s="23"/>
      <c r="CA1326" s="23"/>
    </row>
    <row r="1327" ht="15.75" customHeight="1">
      <c r="A1327" s="45">
        <v>94.2989090904883</v>
      </c>
      <c r="B1327" s="46">
        <v>0.117</v>
      </c>
      <c r="C1327" s="45"/>
      <c r="D1327" s="45"/>
      <c r="E1327" s="45"/>
      <c r="F1327" s="45"/>
      <c r="G1327" s="45"/>
      <c r="H1327" s="45">
        <v>94.2989090904883</v>
      </c>
      <c r="I1327" s="46"/>
      <c r="J1327" s="45"/>
      <c r="K1327" s="45"/>
      <c r="L1327" s="45"/>
      <c r="M1327" s="45"/>
      <c r="N1327" s="45"/>
      <c r="O1327" s="45">
        <v>94.2989090904883</v>
      </c>
      <c r="P1327" s="45"/>
      <c r="Q1327" s="45"/>
      <c r="R1327" s="45"/>
      <c r="S1327" s="45"/>
      <c r="T1327" s="45"/>
      <c r="U1327" s="45"/>
      <c r="V1327" s="45">
        <v>94.2989090904883</v>
      </c>
      <c r="W1327" s="45"/>
      <c r="X1327" s="45"/>
      <c r="Y1327" s="45"/>
      <c r="Z1327" s="45"/>
      <c r="AA1327" s="45"/>
      <c r="AB1327" s="45"/>
      <c r="AC1327" s="45">
        <v>94.2989090904883</v>
      </c>
      <c r="AD1327" s="45">
        <v>718.0470144400246</v>
      </c>
      <c r="AE1327" s="45"/>
      <c r="AF1327" s="45"/>
      <c r="AG1327" s="45"/>
      <c r="AH1327" s="45"/>
      <c r="AI1327" s="45"/>
      <c r="AJ1327" s="45">
        <v>94.2989090904883</v>
      </c>
      <c r="AK1327" s="45">
        <v>0.013</v>
      </c>
      <c r="AL1327" s="45"/>
      <c r="AM1327" s="45"/>
      <c r="AN1327" s="45"/>
      <c r="AO1327" s="23"/>
      <c r="AP1327" s="23"/>
      <c r="AQ1327" s="45">
        <v>94.2989090904883</v>
      </c>
      <c r="AR1327" s="45">
        <v>0.004</v>
      </c>
      <c r="AS1327" s="23"/>
      <c r="AT1327" s="23"/>
      <c r="AU1327" s="23"/>
      <c r="AV1327" s="23"/>
      <c r="AW1327" s="23"/>
      <c r="AX1327" s="45">
        <v>94.2989090904883</v>
      </c>
      <c r="AY1327" s="23">
        <v>0.647</v>
      </c>
      <c r="AZ1327" s="23"/>
      <c r="BA1327" s="23"/>
      <c r="BB1327" s="23"/>
      <c r="BC1327" s="23"/>
      <c r="BD1327" s="23"/>
      <c r="BE1327" s="45">
        <v>94.2989090904883</v>
      </c>
      <c r="BF1327" s="45">
        <v>7.0</v>
      </c>
      <c r="BG1327" s="23"/>
      <c r="BH1327" s="23"/>
      <c r="BI1327" s="23"/>
      <c r="BJ1327" s="23"/>
      <c r="BK1327" s="23"/>
      <c r="BL1327" s="45">
        <v>94.2989090904883</v>
      </c>
      <c r="BM1327" s="45">
        <v>0.974</v>
      </c>
      <c r="BN1327" s="23"/>
      <c r="BO1327" s="23"/>
      <c r="BP1327" s="23"/>
      <c r="BQ1327" s="23"/>
      <c r="BR1327" s="23"/>
      <c r="BS1327" s="45">
        <v>94.2989090904883</v>
      </c>
      <c r="BT1327" s="45">
        <v>0.814</v>
      </c>
      <c r="BU1327" s="23"/>
      <c r="BV1327" s="23"/>
      <c r="BW1327" s="23"/>
      <c r="BX1327" s="23"/>
      <c r="BY1327" s="23"/>
      <c r="BZ1327" s="23"/>
      <c r="CA1327" s="23"/>
    </row>
    <row r="1328" ht="15.75" customHeight="1">
      <c r="A1328" s="45">
        <v>85.34283081147228</v>
      </c>
      <c r="B1328" s="46">
        <v>0.104</v>
      </c>
      <c r="C1328" s="45"/>
      <c r="D1328" s="45"/>
      <c r="E1328" s="45"/>
      <c r="F1328" s="45"/>
      <c r="G1328" s="45"/>
      <c r="H1328" s="45">
        <v>85.34283081147228</v>
      </c>
      <c r="I1328" s="46">
        <v>0.096</v>
      </c>
      <c r="J1328" s="45"/>
      <c r="K1328" s="45"/>
      <c r="L1328" s="45"/>
      <c r="M1328" s="45"/>
      <c r="N1328" s="45"/>
      <c r="O1328" s="45">
        <v>85.34283081147228</v>
      </c>
      <c r="P1328" s="45">
        <v>0.0037389047771754775</v>
      </c>
      <c r="Q1328" s="45"/>
      <c r="R1328" s="45"/>
      <c r="S1328" s="45"/>
      <c r="T1328" s="45"/>
      <c r="U1328" s="45"/>
      <c r="V1328" s="45">
        <v>85.34283081147228</v>
      </c>
      <c r="W1328" s="45"/>
      <c r="X1328" s="45"/>
      <c r="Y1328" s="45"/>
      <c r="Z1328" s="45"/>
      <c r="AA1328" s="45"/>
      <c r="AB1328" s="45"/>
      <c r="AC1328" s="45">
        <v>85.34283081147228</v>
      </c>
      <c r="AD1328" s="45">
        <v>700.6440022970993</v>
      </c>
      <c r="AE1328" s="45"/>
      <c r="AF1328" s="45"/>
      <c r="AG1328" s="45"/>
      <c r="AH1328" s="45"/>
      <c r="AI1328" s="45"/>
      <c r="AJ1328" s="45">
        <v>85.34283081147228</v>
      </c>
      <c r="AK1328" s="45">
        <v>0.009</v>
      </c>
      <c r="AL1328" s="45"/>
      <c r="AM1328" s="45"/>
      <c r="AN1328" s="45"/>
      <c r="AO1328" s="23"/>
      <c r="AP1328" s="23"/>
      <c r="AQ1328" s="45">
        <v>85.34283081147228</v>
      </c>
      <c r="AR1328" s="45">
        <v>0.004</v>
      </c>
      <c r="AS1328" s="23"/>
      <c r="AT1328" s="23"/>
      <c r="AU1328" s="23"/>
      <c r="AV1328" s="23"/>
      <c r="AW1328" s="23"/>
      <c r="AX1328" s="45">
        <v>85.34283081147228</v>
      </c>
      <c r="AY1328" s="23"/>
      <c r="AZ1328" s="23"/>
      <c r="BA1328" s="23"/>
      <c r="BB1328" s="23"/>
      <c r="BC1328" s="23"/>
      <c r="BD1328" s="23"/>
      <c r="BE1328" s="45">
        <v>85.34283081147228</v>
      </c>
      <c r="BF1328" s="45"/>
      <c r="BG1328" s="23"/>
      <c r="BH1328" s="23"/>
      <c r="BI1328" s="23"/>
      <c r="BJ1328" s="23"/>
      <c r="BK1328" s="23"/>
      <c r="BL1328" s="45">
        <v>85.34283081147228</v>
      </c>
      <c r="BM1328" s="45">
        <v>0.577</v>
      </c>
      <c r="BN1328" s="23"/>
      <c r="BO1328" s="23"/>
      <c r="BP1328" s="23"/>
      <c r="BQ1328" s="23"/>
      <c r="BR1328" s="23"/>
      <c r="BS1328" s="45">
        <v>85.34283081147228</v>
      </c>
      <c r="BT1328" s="45">
        <v>0.302</v>
      </c>
      <c r="BU1328" s="23"/>
      <c r="BV1328" s="23"/>
      <c r="BW1328" s="23"/>
      <c r="BX1328" s="23"/>
      <c r="BY1328" s="23"/>
      <c r="BZ1328" s="23"/>
      <c r="CA1328" s="23"/>
    </row>
    <row r="1329" ht="15.75" customHeight="1">
      <c r="A1329" s="45">
        <v>85.70253846618562</v>
      </c>
      <c r="B1329" s="46">
        <v>0.105</v>
      </c>
      <c r="C1329" s="45"/>
      <c r="D1329" s="45"/>
      <c r="E1329" s="45"/>
      <c r="F1329" s="45"/>
      <c r="G1329" s="45"/>
      <c r="H1329" s="45">
        <v>85.70253846618562</v>
      </c>
      <c r="I1329" s="46">
        <v>0.1</v>
      </c>
      <c r="J1329" s="45"/>
      <c r="K1329" s="45"/>
      <c r="L1329" s="45"/>
      <c r="M1329" s="45"/>
      <c r="N1329" s="45"/>
      <c r="O1329" s="45">
        <v>85.70253846618562</v>
      </c>
      <c r="P1329" s="45">
        <v>0.003785917230647144</v>
      </c>
      <c r="Q1329" s="45"/>
      <c r="R1329" s="45"/>
      <c r="S1329" s="45"/>
      <c r="T1329" s="45"/>
      <c r="U1329" s="45"/>
      <c r="V1329" s="45">
        <v>85.70253846618562</v>
      </c>
      <c r="W1329" s="45"/>
      <c r="X1329" s="45"/>
      <c r="Y1329" s="45"/>
      <c r="Z1329" s="45"/>
      <c r="AA1329" s="45"/>
      <c r="AB1329" s="45"/>
      <c r="AC1329" s="45">
        <v>85.70253846618562</v>
      </c>
      <c r="AD1329" s="45">
        <v>686.4487126126709</v>
      </c>
      <c r="AE1329" s="45"/>
      <c r="AF1329" s="45"/>
      <c r="AG1329" s="45"/>
      <c r="AH1329" s="45"/>
      <c r="AI1329" s="45"/>
      <c r="AJ1329" s="45">
        <v>85.70253846618562</v>
      </c>
      <c r="AK1329" s="45">
        <v>0.009</v>
      </c>
      <c r="AL1329" s="45"/>
      <c r="AM1329" s="45"/>
      <c r="AN1329" s="45"/>
      <c r="AO1329" s="23"/>
      <c r="AP1329" s="23"/>
      <c r="AQ1329" s="45">
        <v>85.70253846618562</v>
      </c>
      <c r="AR1329" s="45">
        <v>0.004</v>
      </c>
      <c r="AS1329" s="23"/>
      <c r="AT1329" s="23"/>
      <c r="AU1329" s="23"/>
      <c r="AV1329" s="23"/>
      <c r="AW1329" s="23"/>
      <c r="AX1329" s="45">
        <v>85.70253846618562</v>
      </c>
      <c r="AY1329" s="23"/>
      <c r="AZ1329" s="23"/>
      <c r="BA1329" s="23"/>
      <c r="BB1329" s="23"/>
      <c r="BC1329" s="23"/>
      <c r="BD1329" s="23"/>
      <c r="BE1329" s="45">
        <v>85.70253846618562</v>
      </c>
      <c r="BF1329" s="45"/>
      <c r="BG1329" s="23"/>
      <c r="BH1329" s="23"/>
      <c r="BI1329" s="23"/>
      <c r="BJ1329" s="23"/>
      <c r="BK1329" s="23"/>
      <c r="BL1329" s="45">
        <v>85.70253846618562</v>
      </c>
      <c r="BM1329" s="45">
        <v>0.671</v>
      </c>
      <c r="BN1329" s="23"/>
      <c r="BO1329" s="23"/>
      <c r="BP1329" s="23"/>
      <c r="BQ1329" s="23"/>
      <c r="BR1329" s="23"/>
      <c r="BS1329" s="45">
        <v>85.70253846618562</v>
      </c>
      <c r="BT1329" s="45">
        <v>0.317</v>
      </c>
      <c r="BU1329" s="23"/>
      <c r="BV1329" s="23"/>
      <c r="BW1329" s="23"/>
      <c r="BX1329" s="23"/>
      <c r="BY1329" s="23"/>
      <c r="BZ1329" s="23"/>
      <c r="CA1329" s="23"/>
    </row>
    <row r="1330" ht="15.75" customHeight="1">
      <c r="A1330" s="45">
        <v>86.00487861973964</v>
      </c>
      <c r="B1330" s="46">
        <v>0.107</v>
      </c>
      <c r="C1330" s="45"/>
      <c r="D1330" s="45"/>
      <c r="E1330" s="45"/>
      <c r="F1330" s="45"/>
      <c r="G1330" s="45"/>
      <c r="H1330" s="45">
        <v>86.00487861973964</v>
      </c>
      <c r="I1330" s="46">
        <v>0.097</v>
      </c>
      <c r="J1330" s="45"/>
      <c r="K1330" s="45"/>
      <c r="L1330" s="45"/>
      <c r="M1330" s="45"/>
      <c r="N1330" s="45"/>
      <c r="O1330" s="45">
        <v>86.00487861973964</v>
      </c>
      <c r="P1330" s="45">
        <v>0.003997757505455761</v>
      </c>
      <c r="Q1330" s="45"/>
      <c r="R1330" s="45"/>
      <c r="S1330" s="45"/>
      <c r="T1330" s="45"/>
      <c r="U1330" s="45"/>
      <c r="V1330" s="45">
        <v>86.00487861973964</v>
      </c>
      <c r="W1330" s="45">
        <v>0.009036217717391984</v>
      </c>
      <c r="X1330" s="45"/>
      <c r="Y1330" s="45"/>
      <c r="Z1330" s="45"/>
      <c r="AA1330" s="45"/>
      <c r="AB1330" s="45"/>
      <c r="AC1330" s="45">
        <v>86.00487861973964</v>
      </c>
      <c r="AD1330" s="45">
        <v>721.2642199375804</v>
      </c>
      <c r="AE1330" s="45"/>
      <c r="AF1330" s="45"/>
      <c r="AG1330" s="45"/>
      <c r="AH1330" s="45"/>
      <c r="AI1330" s="45"/>
      <c r="AJ1330" s="45">
        <v>86.00487861973964</v>
      </c>
      <c r="AK1330" s="45">
        <v>0.009</v>
      </c>
      <c r="AL1330" s="45"/>
      <c r="AM1330" s="45"/>
      <c r="AN1330" s="45"/>
      <c r="AO1330" s="23"/>
      <c r="AP1330" s="23"/>
      <c r="AQ1330" s="45">
        <v>86.00487861973964</v>
      </c>
      <c r="AR1330" s="45">
        <v>0.004</v>
      </c>
      <c r="AS1330" s="23"/>
      <c r="AT1330" s="23"/>
      <c r="AU1330" s="23"/>
      <c r="AV1330" s="23"/>
      <c r="AW1330" s="23"/>
      <c r="AX1330" s="45">
        <v>86.00487861973964</v>
      </c>
      <c r="AY1330" s="23"/>
      <c r="AZ1330" s="23"/>
      <c r="BA1330" s="23"/>
      <c r="BB1330" s="23"/>
      <c r="BC1330" s="23"/>
      <c r="BD1330" s="23"/>
      <c r="BE1330" s="45">
        <v>86.00487861973964</v>
      </c>
      <c r="BF1330" s="45"/>
      <c r="BG1330" s="23"/>
      <c r="BH1330" s="23"/>
      <c r="BI1330" s="23"/>
      <c r="BJ1330" s="23"/>
      <c r="BK1330" s="23"/>
      <c r="BL1330" s="45">
        <v>86.00487861973964</v>
      </c>
      <c r="BM1330" s="45">
        <v>0.707</v>
      </c>
      <c r="BN1330" s="23"/>
      <c r="BO1330" s="23"/>
      <c r="BP1330" s="23"/>
      <c r="BQ1330" s="23"/>
      <c r="BR1330" s="23"/>
      <c r="BS1330" s="45">
        <v>86.00487861973964</v>
      </c>
      <c r="BT1330" s="45">
        <v>0.488</v>
      </c>
      <c r="BU1330" s="23"/>
      <c r="BV1330" s="23"/>
      <c r="BW1330" s="23"/>
      <c r="BX1330" s="23"/>
      <c r="BY1330" s="23"/>
      <c r="BZ1330" s="23"/>
      <c r="CA1330" s="23"/>
    </row>
    <row r="1331" ht="15.75" customHeight="1">
      <c r="A1331" s="45">
        <v>85.97542462894401</v>
      </c>
      <c r="B1331" s="46">
        <v>0.109</v>
      </c>
      <c r="C1331" s="45"/>
      <c r="D1331" s="45"/>
      <c r="E1331" s="45"/>
      <c r="F1331" s="45"/>
      <c r="G1331" s="45"/>
      <c r="H1331" s="45">
        <v>85.97542462894401</v>
      </c>
      <c r="I1331" s="46"/>
      <c r="J1331" s="45"/>
      <c r="K1331" s="45"/>
      <c r="L1331" s="45"/>
      <c r="M1331" s="45"/>
      <c r="N1331" s="45"/>
      <c r="O1331" s="45">
        <v>85.97542462894401</v>
      </c>
      <c r="P1331" s="45">
        <v>0.0037953853201369574</v>
      </c>
      <c r="Q1331" s="45"/>
      <c r="R1331" s="45"/>
      <c r="S1331" s="45"/>
      <c r="T1331" s="45"/>
      <c r="U1331" s="45"/>
      <c r="V1331" s="45">
        <v>85.97542462894401</v>
      </c>
      <c r="W1331" s="45">
        <v>0.008872070159154434</v>
      </c>
      <c r="X1331" s="45"/>
      <c r="Y1331" s="45"/>
      <c r="Z1331" s="45"/>
      <c r="AA1331" s="45"/>
      <c r="AB1331" s="45"/>
      <c r="AC1331" s="45">
        <v>85.97542462894401</v>
      </c>
      <c r="AD1331" s="45">
        <v>886.9416712902059</v>
      </c>
      <c r="AE1331" s="45"/>
      <c r="AF1331" s="45"/>
      <c r="AG1331" s="45"/>
      <c r="AH1331" s="45"/>
      <c r="AI1331" s="45"/>
      <c r="AJ1331" s="45">
        <v>85.97542462894401</v>
      </c>
      <c r="AK1331" s="45">
        <v>0.009</v>
      </c>
      <c r="AL1331" s="45"/>
      <c r="AM1331" s="45"/>
      <c r="AN1331" s="45"/>
      <c r="AO1331" s="23"/>
      <c r="AP1331" s="23"/>
      <c r="AQ1331" s="45">
        <v>85.97542462894401</v>
      </c>
      <c r="AR1331" s="45">
        <v>0.004</v>
      </c>
      <c r="AS1331" s="23"/>
      <c r="AT1331" s="23"/>
      <c r="AU1331" s="23"/>
      <c r="AV1331" s="23"/>
      <c r="AW1331" s="23"/>
      <c r="AX1331" s="45">
        <v>85.97542462894401</v>
      </c>
      <c r="AY1331" s="23"/>
      <c r="AZ1331" s="23"/>
      <c r="BA1331" s="23"/>
      <c r="BB1331" s="23"/>
      <c r="BC1331" s="23"/>
      <c r="BD1331" s="23"/>
      <c r="BE1331" s="45">
        <v>85.97542462894401</v>
      </c>
      <c r="BF1331" s="45">
        <v>45.0</v>
      </c>
      <c r="BG1331" s="23"/>
      <c r="BH1331" s="23"/>
      <c r="BI1331" s="23"/>
      <c r="BJ1331" s="23"/>
      <c r="BK1331" s="23"/>
      <c r="BL1331" s="45">
        <v>85.97542462894401</v>
      </c>
      <c r="BM1331" s="45">
        <v>0.773</v>
      </c>
      <c r="BN1331" s="23"/>
      <c r="BO1331" s="23"/>
      <c r="BP1331" s="23"/>
      <c r="BQ1331" s="23"/>
      <c r="BR1331" s="23"/>
      <c r="BS1331" s="45">
        <v>85.97542462894401</v>
      </c>
      <c r="BT1331" s="45">
        <v>0.559</v>
      </c>
      <c r="BU1331" s="23"/>
      <c r="BV1331" s="23"/>
      <c r="BW1331" s="23"/>
      <c r="BX1331" s="23"/>
      <c r="BY1331" s="23"/>
      <c r="BZ1331" s="23"/>
      <c r="CA1331" s="23"/>
    </row>
    <row r="1332" ht="15.75" customHeight="1">
      <c r="A1332" s="45">
        <v>86.11066045649669</v>
      </c>
      <c r="B1332" s="46">
        <v>0.107</v>
      </c>
      <c r="C1332" s="45"/>
      <c r="D1332" s="45"/>
      <c r="E1332" s="45"/>
      <c r="F1332" s="45"/>
      <c r="G1332" s="45"/>
      <c r="H1332" s="45">
        <v>86.11066045649669</v>
      </c>
      <c r="I1332" s="46"/>
      <c r="J1332" s="45"/>
      <c r="K1332" s="45"/>
      <c r="L1332" s="45"/>
      <c r="M1332" s="45"/>
      <c r="N1332" s="45"/>
      <c r="O1332" s="45">
        <v>86.11066045649669</v>
      </c>
      <c r="P1332" s="45">
        <v>0.004055370420326854</v>
      </c>
      <c r="Q1332" s="45"/>
      <c r="R1332" s="45"/>
      <c r="S1332" s="45"/>
      <c r="T1332" s="45"/>
      <c r="U1332" s="45"/>
      <c r="V1332" s="45">
        <v>86.11066045649669</v>
      </c>
      <c r="W1332" s="45">
        <v>0.009493389545284772</v>
      </c>
      <c r="X1332" s="45"/>
      <c r="Y1332" s="45"/>
      <c r="Z1332" s="45"/>
      <c r="AA1332" s="45"/>
      <c r="AB1332" s="45"/>
      <c r="AC1332" s="45">
        <v>86.11066045649669</v>
      </c>
      <c r="AD1332" s="45">
        <v>977.068034833377</v>
      </c>
      <c r="AE1332" s="45"/>
      <c r="AF1332" s="45"/>
      <c r="AG1332" s="45"/>
      <c r="AH1332" s="45"/>
      <c r="AI1332" s="45"/>
      <c r="AJ1332" s="45">
        <v>86.11066045649669</v>
      </c>
      <c r="AK1332" s="45">
        <v>0.009</v>
      </c>
      <c r="AL1332" s="45"/>
      <c r="AM1332" s="45"/>
      <c r="AN1332" s="45"/>
      <c r="AO1332" s="23"/>
      <c r="AP1332" s="23"/>
      <c r="AQ1332" s="45">
        <v>86.11066045649669</v>
      </c>
      <c r="AR1332" s="45">
        <v>0.004</v>
      </c>
      <c r="AS1332" s="23"/>
      <c r="AT1332" s="23"/>
      <c r="AU1332" s="23"/>
      <c r="AV1332" s="23"/>
      <c r="AW1332" s="23"/>
      <c r="AX1332" s="45">
        <v>86.11066045649669</v>
      </c>
      <c r="AY1332" s="23"/>
      <c r="AZ1332" s="23"/>
      <c r="BA1332" s="23"/>
      <c r="BB1332" s="23"/>
      <c r="BC1332" s="23"/>
      <c r="BD1332" s="23"/>
      <c r="BE1332" s="45">
        <v>86.11066045649669</v>
      </c>
      <c r="BF1332" s="45">
        <v>45.0</v>
      </c>
      <c r="BG1332" s="23"/>
      <c r="BH1332" s="23"/>
      <c r="BI1332" s="23"/>
      <c r="BJ1332" s="23"/>
      <c r="BK1332" s="23"/>
      <c r="BL1332" s="45">
        <v>86.11066045649669</v>
      </c>
      <c r="BM1332" s="45">
        <v>0.851</v>
      </c>
      <c r="BN1332" s="23"/>
      <c r="BO1332" s="23"/>
      <c r="BP1332" s="23"/>
      <c r="BQ1332" s="23"/>
      <c r="BR1332" s="23"/>
      <c r="BS1332" s="45">
        <v>86.11066045649669</v>
      </c>
      <c r="BT1332" s="45">
        <v>0.647</v>
      </c>
      <c r="BU1332" s="23"/>
      <c r="BV1332" s="23"/>
      <c r="BW1332" s="23"/>
      <c r="BX1332" s="23"/>
      <c r="BY1332" s="23"/>
      <c r="BZ1332" s="23"/>
      <c r="CA1332" s="23"/>
    </row>
    <row r="1333" ht="15.75" customHeight="1">
      <c r="A1333" s="45">
        <v>86.49725819589229</v>
      </c>
      <c r="B1333" s="46">
        <v>0.108</v>
      </c>
      <c r="C1333" s="45"/>
      <c r="D1333" s="45"/>
      <c r="E1333" s="45"/>
      <c r="F1333" s="45"/>
      <c r="G1333" s="45"/>
      <c r="H1333" s="45">
        <v>86.49725819589229</v>
      </c>
      <c r="I1333" s="46"/>
      <c r="J1333" s="45"/>
      <c r="K1333" s="45"/>
      <c r="L1333" s="45"/>
      <c r="M1333" s="45"/>
      <c r="N1333" s="45"/>
      <c r="O1333" s="45">
        <v>86.49725819589229</v>
      </c>
      <c r="P1333" s="45">
        <v>0.0041309371611698694</v>
      </c>
      <c r="Q1333" s="45"/>
      <c r="R1333" s="45"/>
      <c r="S1333" s="45"/>
      <c r="T1333" s="45"/>
      <c r="U1333" s="45"/>
      <c r="V1333" s="45">
        <v>86.49725819589229</v>
      </c>
      <c r="W1333" s="45">
        <v>0.010014572431464355</v>
      </c>
      <c r="X1333" s="45"/>
      <c r="Y1333" s="45"/>
      <c r="Z1333" s="45"/>
      <c r="AA1333" s="45"/>
      <c r="AB1333" s="45"/>
      <c r="AC1333" s="45">
        <v>86.49725819589229</v>
      </c>
      <c r="AD1333" s="45">
        <v>1028.720681466641</v>
      </c>
      <c r="AE1333" s="45"/>
      <c r="AF1333" s="45"/>
      <c r="AG1333" s="45"/>
      <c r="AH1333" s="45"/>
      <c r="AI1333" s="45"/>
      <c r="AJ1333" s="45">
        <v>86.49725819589229</v>
      </c>
      <c r="AK1333" s="45">
        <v>0.008</v>
      </c>
      <c r="AL1333" s="45"/>
      <c r="AM1333" s="45"/>
      <c r="AN1333" s="45"/>
      <c r="AO1333" s="23"/>
      <c r="AP1333" s="23"/>
      <c r="AQ1333" s="45">
        <v>86.49725819589229</v>
      </c>
      <c r="AR1333" s="45">
        <v>0.004</v>
      </c>
      <c r="AS1333" s="23"/>
      <c r="AT1333" s="23"/>
      <c r="AU1333" s="23"/>
      <c r="AV1333" s="23"/>
      <c r="AW1333" s="23"/>
      <c r="AX1333" s="45">
        <v>86.49725819589229</v>
      </c>
      <c r="AY1333" s="23">
        <v>0.477</v>
      </c>
      <c r="AZ1333" s="23"/>
      <c r="BA1333" s="23"/>
      <c r="BB1333" s="23"/>
      <c r="BC1333" s="23"/>
      <c r="BD1333" s="23"/>
      <c r="BE1333" s="45">
        <v>86.49725819589229</v>
      </c>
      <c r="BF1333" s="45">
        <v>45.0</v>
      </c>
      <c r="BG1333" s="23"/>
      <c r="BH1333" s="23"/>
      <c r="BI1333" s="23"/>
      <c r="BJ1333" s="23"/>
      <c r="BK1333" s="23"/>
      <c r="BL1333" s="45">
        <v>86.49725819589229</v>
      </c>
      <c r="BM1333" s="45">
        <v>0.946</v>
      </c>
      <c r="BN1333" s="23"/>
      <c r="BO1333" s="23"/>
      <c r="BP1333" s="23"/>
      <c r="BQ1333" s="23"/>
      <c r="BR1333" s="23"/>
      <c r="BS1333" s="45">
        <v>86.49725819589229</v>
      </c>
      <c r="BT1333" s="45">
        <v>0.687</v>
      </c>
      <c r="BU1333" s="23"/>
      <c r="BV1333" s="23"/>
      <c r="BW1333" s="23"/>
      <c r="BX1333" s="23"/>
      <c r="BY1333" s="23"/>
      <c r="BZ1333" s="23"/>
      <c r="CA1333" s="23"/>
    </row>
    <row r="1334" ht="15.75" customHeight="1">
      <c r="A1334" s="45">
        <v>86.74073631795572</v>
      </c>
      <c r="B1334" s="46">
        <v>0.106</v>
      </c>
      <c r="C1334" s="45"/>
      <c r="D1334" s="45"/>
      <c r="E1334" s="45"/>
      <c r="F1334" s="45"/>
      <c r="G1334" s="45"/>
      <c r="H1334" s="45">
        <v>86.74073631795572</v>
      </c>
      <c r="I1334" s="46"/>
      <c r="J1334" s="45"/>
      <c r="K1334" s="45"/>
      <c r="L1334" s="45"/>
      <c r="M1334" s="45"/>
      <c r="N1334" s="45"/>
      <c r="O1334" s="45">
        <v>86.74073631795572</v>
      </c>
      <c r="P1334" s="45">
        <v>0.004014727461371211</v>
      </c>
      <c r="Q1334" s="45"/>
      <c r="R1334" s="45"/>
      <c r="S1334" s="45"/>
      <c r="T1334" s="45"/>
      <c r="U1334" s="45"/>
      <c r="V1334" s="45">
        <v>86.74073631795572</v>
      </c>
      <c r="W1334" s="45">
        <v>0.009517477270294152</v>
      </c>
      <c r="X1334" s="45"/>
      <c r="Y1334" s="45"/>
      <c r="Z1334" s="45"/>
      <c r="AA1334" s="45"/>
      <c r="AB1334" s="45"/>
      <c r="AC1334" s="45">
        <v>86.74073631795572</v>
      </c>
      <c r="AD1334" s="45">
        <v>1043.672056228788</v>
      </c>
      <c r="AE1334" s="45"/>
      <c r="AF1334" s="45"/>
      <c r="AG1334" s="45"/>
      <c r="AH1334" s="45"/>
      <c r="AI1334" s="45"/>
      <c r="AJ1334" s="45">
        <v>86.74073631795572</v>
      </c>
      <c r="AK1334" s="45">
        <v>0.008</v>
      </c>
      <c r="AL1334" s="45"/>
      <c r="AM1334" s="45"/>
      <c r="AN1334" s="45"/>
      <c r="AO1334" s="23"/>
      <c r="AP1334" s="23"/>
      <c r="AQ1334" s="45">
        <v>86.74073631795572</v>
      </c>
      <c r="AR1334" s="45">
        <v>0.004</v>
      </c>
      <c r="AS1334" s="23"/>
      <c r="AT1334" s="23"/>
      <c r="AU1334" s="23"/>
      <c r="AV1334" s="23"/>
      <c r="AW1334" s="23"/>
      <c r="AX1334" s="45">
        <v>86.74073631795572</v>
      </c>
      <c r="AY1334" s="23">
        <v>0.474</v>
      </c>
      <c r="AZ1334" s="23"/>
      <c r="BA1334" s="23"/>
      <c r="BB1334" s="23"/>
      <c r="BC1334" s="23"/>
      <c r="BD1334" s="23"/>
      <c r="BE1334" s="45">
        <v>86.74073631795572</v>
      </c>
      <c r="BF1334" s="45">
        <v>24.0</v>
      </c>
      <c r="BG1334" s="23"/>
      <c r="BH1334" s="23"/>
      <c r="BI1334" s="23"/>
      <c r="BJ1334" s="23"/>
      <c r="BK1334" s="23"/>
      <c r="BL1334" s="45">
        <v>86.74073631795572</v>
      </c>
      <c r="BM1334" s="45">
        <v>1.023</v>
      </c>
      <c r="BN1334" s="23"/>
      <c r="BO1334" s="23"/>
      <c r="BP1334" s="23"/>
      <c r="BQ1334" s="23"/>
      <c r="BR1334" s="23"/>
      <c r="BS1334" s="45">
        <v>86.74073631795572</v>
      </c>
      <c r="BT1334" s="45">
        <v>0.722</v>
      </c>
      <c r="BU1334" s="23"/>
      <c r="BV1334" s="23"/>
      <c r="BW1334" s="23"/>
      <c r="BX1334" s="23"/>
      <c r="BY1334" s="23"/>
      <c r="BZ1334" s="23"/>
      <c r="CA1334" s="23"/>
    </row>
    <row r="1335" ht="15.75" customHeight="1">
      <c r="A1335" s="45">
        <v>87.25479720924122</v>
      </c>
      <c r="B1335" s="46">
        <v>0.105</v>
      </c>
      <c r="C1335" s="45"/>
      <c r="D1335" s="45"/>
      <c r="E1335" s="45"/>
      <c r="F1335" s="45"/>
      <c r="G1335" s="45"/>
      <c r="H1335" s="45">
        <v>87.25479720924122</v>
      </c>
      <c r="I1335" s="46"/>
      <c r="J1335" s="45"/>
      <c r="K1335" s="45"/>
      <c r="L1335" s="45"/>
      <c r="M1335" s="45"/>
      <c r="N1335" s="45"/>
      <c r="O1335" s="45">
        <v>87.25479720924122</v>
      </c>
      <c r="P1335" s="45">
        <v>0.004074386554934014</v>
      </c>
      <c r="Q1335" s="45"/>
      <c r="R1335" s="45"/>
      <c r="S1335" s="45"/>
      <c r="T1335" s="45"/>
      <c r="U1335" s="45"/>
      <c r="V1335" s="45">
        <v>87.25479720924122</v>
      </c>
      <c r="W1335" s="45">
        <v>0.00980598731155909</v>
      </c>
      <c r="X1335" s="45"/>
      <c r="Y1335" s="45"/>
      <c r="Z1335" s="45"/>
      <c r="AA1335" s="45"/>
      <c r="AB1335" s="45"/>
      <c r="AC1335" s="45">
        <v>87.25479720924122</v>
      </c>
      <c r="AD1335" s="45">
        <v>1173.6144144049526</v>
      </c>
      <c r="AE1335" s="45"/>
      <c r="AF1335" s="45"/>
      <c r="AG1335" s="45"/>
      <c r="AH1335" s="45"/>
      <c r="AI1335" s="45"/>
      <c r="AJ1335" s="45">
        <v>87.25479720924122</v>
      </c>
      <c r="AK1335" s="45">
        <v>0.008</v>
      </c>
      <c r="AL1335" s="45"/>
      <c r="AM1335" s="45"/>
      <c r="AN1335" s="45"/>
      <c r="AO1335" s="23"/>
      <c r="AP1335" s="23"/>
      <c r="AQ1335" s="45">
        <v>87.25479720924122</v>
      </c>
      <c r="AR1335" s="45">
        <v>0.004</v>
      </c>
      <c r="AS1335" s="23"/>
      <c r="AT1335" s="23"/>
      <c r="AU1335" s="23"/>
      <c r="AV1335" s="23"/>
      <c r="AW1335" s="23"/>
      <c r="AX1335" s="45">
        <v>87.25479720924122</v>
      </c>
      <c r="AY1335" s="23">
        <v>0.49</v>
      </c>
      <c r="AZ1335" s="23"/>
      <c r="BA1335" s="23"/>
      <c r="BB1335" s="23"/>
      <c r="BC1335" s="23"/>
      <c r="BD1335" s="23"/>
      <c r="BE1335" s="45">
        <v>87.25479720924122</v>
      </c>
      <c r="BF1335" s="45">
        <v>18.0</v>
      </c>
      <c r="BG1335" s="23"/>
      <c r="BH1335" s="23"/>
      <c r="BI1335" s="23"/>
      <c r="BJ1335" s="23"/>
      <c r="BK1335" s="23"/>
      <c r="BL1335" s="45">
        <v>87.25479720924122</v>
      </c>
      <c r="BM1335" s="45">
        <v>1.151</v>
      </c>
      <c r="BN1335" s="23"/>
      <c r="BO1335" s="23"/>
      <c r="BP1335" s="23"/>
      <c r="BQ1335" s="23"/>
      <c r="BR1335" s="23"/>
      <c r="BS1335" s="45">
        <v>87.25479720924122</v>
      </c>
      <c r="BT1335" s="45">
        <v>0.752</v>
      </c>
      <c r="BU1335" s="23"/>
      <c r="BV1335" s="23"/>
      <c r="BW1335" s="23"/>
      <c r="BX1335" s="23"/>
      <c r="BY1335" s="23"/>
      <c r="BZ1335" s="23"/>
      <c r="CA1335" s="23"/>
    </row>
    <row r="1336" ht="15.75" customHeight="1">
      <c r="A1336" s="45">
        <v>87.42598778077196</v>
      </c>
      <c r="B1336" s="46">
        <v>0.107</v>
      </c>
      <c r="C1336" s="45"/>
      <c r="D1336" s="45"/>
      <c r="E1336" s="45"/>
      <c r="F1336" s="45"/>
      <c r="G1336" s="45"/>
      <c r="H1336" s="45">
        <v>87.42598778077196</v>
      </c>
      <c r="I1336" s="46"/>
      <c r="J1336" s="45"/>
      <c r="K1336" s="45"/>
      <c r="L1336" s="45"/>
      <c r="M1336" s="45"/>
      <c r="N1336" s="45"/>
      <c r="O1336" s="45">
        <v>87.42598778077196</v>
      </c>
      <c r="P1336" s="45"/>
      <c r="Q1336" s="45"/>
      <c r="R1336" s="45"/>
      <c r="S1336" s="45"/>
      <c r="T1336" s="45"/>
      <c r="U1336" s="45"/>
      <c r="V1336" s="45">
        <v>87.42598778077196</v>
      </c>
      <c r="W1336" s="45"/>
      <c r="X1336" s="45"/>
      <c r="Y1336" s="45"/>
      <c r="Z1336" s="45"/>
      <c r="AA1336" s="45"/>
      <c r="AB1336" s="45"/>
      <c r="AC1336" s="45">
        <v>87.42598778077196</v>
      </c>
      <c r="AD1336" s="45"/>
      <c r="AE1336" s="45"/>
      <c r="AF1336" s="45"/>
      <c r="AG1336" s="45"/>
      <c r="AH1336" s="45"/>
      <c r="AI1336" s="45"/>
      <c r="AJ1336" s="45">
        <v>87.42598778077196</v>
      </c>
      <c r="AK1336" s="45">
        <v>0.008</v>
      </c>
      <c r="AL1336" s="45"/>
      <c r="AM1336" s="45"/>
      <c r="AN1336" s="45"/>
      <c r="AO1336" s="23"/>
      <c r="AP1336" s="23"/>
      <c r="AQ1336" s="45">
        <v>87.42598778077196</v>
      </c>
      <c r="AR1336" s="45">
        <v>0.004</v>
      </c>
      <c r="AS1336" s="23"/>
      <c r="AT1336" s="23"/>
      <c r="AU1336" s="23"/>
      <c r="AV1336" s="23"/>
      <c r="AW1336" s="23"/>
      <c r="AX1336" s="45">
        <v>87.42598778077196</v>
      </c>
      <c r="AY1336" s="23">
        <v>0.494</v>
      </c>
      <c r="AZ1336" s="23"/>
      <c r="BA1336" s="23"/>
      <c r="BB1336" s="23"/>
      <c r="BC1336" s="23"/>
      <c r="BD1336" s="23"/>
      <c r="BE1336" s="45">
        <v>87.42598778077196</v>
      </c>
      <c r="BF1336" s="45">
        <v>18.0</v>
      </c>
      <c r="BG1336" s="23"/>
      <c r="BH1336" s="23"/>
      <c r="BI1336" s="23"/>
      <c r="BJ1336" s="23"/>
      <c r="BK1336" s="23"/>
      <c r="BL1336" s="45">
        <v>87.42598778077196</v>
      </c>
      <c r="BM1336" s="45">
        <v>1.266</v>
      </c>
      <c r="BN1336" s="23"/>
      <c r="BO1336" s="23"/>
      <c r="BP1336" s="23"/>
      <c r="BQ1336" s="23"/>
      <c r="BR1336" s="23"/>
      <c r="BS1336" s="45">
        <v>87.42598778077196</v>
      </c>
      <c r="BT1336" s="45">
        <v>0.78</v>
      </c>
      <c r="BU1336" s="23"/>
      <c r="BV1336" s="23"/>
      <c r="BW1336" s="23"/>
      <c r="BX1336" s="23"/>
      <c r="BY1336" s="23"/>
      <c r="BZ1336" s="23"/>
      <c r="CA1336" s="23"/>
    </row>
    <row r="1337" ht="15.75" customHeight="1">
      <c r="A1337" s="45">
        <v>87.68301425257776</v>
      </c>
      <c r="B1337" s="46">
        <v>0.118</v>
      </c>
      <c r="C1337" s="45"/>
      <c r="D1337" s="45"/>
      <c r="E1337" s="45"/>
      <c r="F1337" s="45"/>
      <c r="G1337" s="45"/>
      <c r="H1337" s="45">
        <v>87.68301425257776</v>
      </c>
      <c r="I1337" s="46"/>
      <c r="J1337" s="45"/>
      <c r="K1337" s="45"/>
      <c r="L1337" s="45"/>
      <c r="M1337" s="45"/>
      <c r="N1337" s="45"/>
      <c r="O1337" s="45">
        <v>87.68301425257776</v>
      </c>
      <c r="P1337" s="45">
        <v>0.0041277225560935665</v>
      </c>
      <c r="Q1337" s="45"/>
      <c r="R1337" s="45"/>
      <c r="S1337" s="45"/>
      <c r="T1337" s="45"/>
      <c r="U1337" s="45"/>
      <c r="V1337" s="45">
        <v>87.68301425257776</v>
      </c>
      <c r="W1337" s="45">
        <v>0.010175610804223134</v>
      </c>
      <c r="X1337" s="45"/>
      <c r="Y1337" s="45"/>
      <c r="Z1337" s="45"/>
      <c r="AA1337" s="45"/>
      <c r="AB1337" s="45"/>
      <c r="AC1337" s="45">
        <v>87.68301425257776</v>
      </c>
      <c r="AD1337" s="45">
        <v>1136.8666330729855</v>
      </c>
      <c r="AE1337" s="45"/>
      <c r="AF1337" s="45"/>
      <c r="AG1337" s="45"/>
      <c r="AH1337" s="45"/>
      <c r="AI1337" s="45"/>
      <c r="AJ1337" s="45">
        <v>87.68301425257776</v>
      </c>
      <c r="AK1337" s="45">
        <v>0.008</v>
      </c>
      <c r="AL1337" s="45"/>
      <c r="AM1337" s="45"/>
      <c r="AN1337" s="45"/>
      <c r="AO1337" s="23"/>
      <c r="AP1337" s="23"/>
      <c r="AQ1337" s="45">
        <v>87.68301425257776</v>
      </c>
      <c r="AR1337" s="45">
        <v>0.004</v>
      </c>
      <c r="AS1337" s="23"/>
      <c r="AT1337" s="23"/>
      <c r="AU1337" s="23"/>
      <c r="AV1337" s="23"/>
      <c r="AW1337" s="23"/>
      <c r="AX1337" s="45">
        <v>87.68301425257776</v>
      </c>
      <c r="AY1337" s="23">
        <v>0.439</v>
      </c>
      <c r="AZ1337" s="23"/>
      <c r="BA1337" s="23"/>
      <c r="BB1337" s="23"/>
      <c r="BC1337" s="23"/>
      <c r="BD1337" s="23"/>
      <c r="BE1337" s="45">
        <v>87.68301425257776</v>
      </c>
      <c r="BF1337" s="45">
        <v>18.0</v>
      </c>
      <c r="BG1337" s="23"/>
      <c r="BH1337" s="23"/>
      <c r="BI1337" s="23"/>
      <c r="BJ1337" s="23"/>
      <c r="BK1337" s="23"/>
      <c r="BL1337" s="45">
        <v>87.68301425257776</v>
      </c>
      <c r="BM1337" s="45">
        <v>1.262</v>
      </c>
      <c r="BN1337" s="23"/>
      <c r="BO1337" s="23"/>
      <c r="BP1337" s="23"/>
      <c r="BQ1337" s="23"/>
      <c r="BR1337" s="23"/>
      <c r="BS1337" s="45">
        <v>87.68301425257776</v>
      </c>
      <c r="BT1337" s="45">
        <v>0.79</v>
      </c>
      <c r="BU1337" s="23"/>
      <c r="BV1337" s="23"/>
      <c r="BW1337" s="23"/>
      <c r="BX1337" s="23"/>
      <c r="BY1337" s="23"/>
      <c r="BZ1337" s="23"/>
      <c r="CA1337" s="23"/>
    </row>
    <row r="1338" ht="15.75" customHeight="1">
      <c r="A1338" s="45">
        <v>88.7948059678934</v>
      </c>
      <c r="B1338" s="46">
        <v>0.115</v>
      </c>
      <c r="C1338" s="45"/>
      <c r="D1338" s="45"/>
      <c r="E1338" s="45"/>
      <c r="F1338" s="45"/>
      <c r="G1338" s="45"/>
      <c r="H1338" s="45">
        <v>88.7948059678934</v>
      </c>
      <c r="I1338" s="46"/>
      <c r="J1338" s="45"/>
      <c r="K1338" s="45"/>
      <c r="L1338" s="45"/>
      <c r="M1338" s="45"/>
      <c r="N1338" s="45"/>
      <c r="O1338" s="45">
        <v>88.7948059678934</v>
      </c>
      <c r="P1338" s="45">
        <v>0.004163668164114256</v>
      </c>
      <c r="Q1338" s="45"/>
      <c r="R1338" s="45"/>
      <c r="S1338" s="45"/>
      <c r="T1338" s="45"/>
      <c r="U1338" s="45"/>
      <c r="V1338" s="45">
        <v>88.7948059678934</v>
      </c>
      <c r="W1338" s="45">
        <v>0.009891053626004303</v>
      </c>
      <c r="X1338" s="45"/>
      <c r="Y1338" s="45"/>
      <c r="Z1338" s="45"/>
      <c r="AA1338" s="45"/>
      <c r="AB1338" s="45"/>
      <c r="AC1338" s="45">
        <v>88.7948059678934</v>
      </c>
      <c r="AD1338" s="45">
        <v>1114.8131875334523</v>
      </c>
      <c r="AE1338" s="45"/>
      <c r="AF1338" s="45"/>
      <c r="AG1338" s="45"/>
      <c r="AH1338" s="45"/>
      <c r="AI1338" s="45"/>
      <c r="AJ1338" s="45">
        <v>88.7948059678934</v>
      </c>
      <c r="AK1338" s="45">
        <v>0.008</v>
      </c>
      <c r="AL1338" s="45"/>
      <c r="AM1338" s="45"/>
      <c r="AN1338" s="45"/>
      <c r="AO1338" s="23"/>
      <c r="AP1338" s="23"/>
      <c r="AQ1338" s="45">
        <v>88.7948059678934</v>
      </c>
      <c r="AR1338" s="45">
        <v>0.004</v>
      </c>
      <c r="AS1338" s="23"/>
      <c r="AT1338" s="23"/>
      <c r="AU1338" s="23"/>
      <c r="AV1338" s="23"/>
      <c r="AW1338" s="23"/>
      <c r="AX1338" s="45">
        <v>88.7948059678934</v>
      </c>
      <c r="AY1338" s="23">
        <v>0.47</v>
      </c>
      <c r="AZ1338" s="23"/>
      <c r="BA1338" s="23"/>
      <c r="BB1338" s="23"/>
      <c r="BC1338" s="23"/>
      <c r="BD1338" s="23"/>
      <c r="BE1338" s="45">
        <v>88.7948059678934</v>
      </c>
      <c r="BF1338" s="45">
        <v>15.0</v>
      </c>
      <c r="BG1338" s="23"/>
      <c r="BH1338" s="23"/>
      <c r="BI1338" s="23"/>
      <c r="BJ1338" s="23"/>
      <c r="BK1338" s="23"/>
      <c r="BL1338" s="45">
        <v>88.7948059678934</v>
      </c>
      <c r="BM1338" s="45">
        <v>1.065</v>
      </c>
      <c r="BN1338" s="23"/>
      <c r="BO1338" s="23"/>
      <c r="BP1338" s="23"/>
      <c r="BQ1338" s="23"/>
      <c r="BR1338" s="23"/>
      <c r="BS1338" s="45">
        <v>88.7948059678934</v>
      </c>
      <c r="BT1338" s="45">
        <v>0.82</v>
      </c>
      <c r="BU1338" s="23"/>
      <c r="BV1338" s="23"/>
      <c r="BW1338" s="23"/>
      <c r="BX1338" s="23"/>
      <c r="BY1338" s="23"/>
      <c r="BZ1338" s="23"/>
      <c r="CA1338" s="23"/>
    </row>
    <row r="1339" ht="15.75" customHeight="1">
      <c r="A1339" s="45">
        <v>88.92592816179501</v>
      </c>
      <c r="B1339" s="46">
        <v>0.113</v>
      </c>
      <c r="C1339" s="45"/>
      <c r="D1339" s="45"/>
      <c r="E1339" s="45"/>
      <c r="F1339" s="45"/>
      <c r="G1339" s="45"/>
      <c r="H1339" s="45">
        <v>88.92592816179501</v>
      </c>
      <c r="I1339" s="46"/>
      <c r="J1339" s="45"/>
      <c r="K1339" s="45"/>
      <c r="L1339" s="45"/>
      <c r="M1339" s="45"/>
      <c r="N1339" s="45"/>
      <c r="O1339" s="45">
        <v>88.92592816179501</v>
      </c>
      <c r="P1339" s="45"/>
      <c r="Q1339" s="45"/>
      <c r="R1339" s="45"/>
      <c r="S1339" s="45"/>
      <c r="T1339" s="45"/>
      <c r="U1339" s="45"/>
      <c r="V1339" s="45">
        <v>88.92592816179501</v>
      </c>
      <c r="W1339" s="45"/>
      <c r="X1339" s="45"/>
      <c r="Y1339" s="45"/>
      <c r="Z1339" s="45"/>
      <c r="AA1339" s="45"/>
      <c r="AB1339" s="45"/>
      <c r="AC1339" s="45">
        <v>88.92592816179501</v>
      </c>
      <c r="AD1339" s="45"/>
      <c r="AE1339" s="45"/>
      <c r="AF1339" s="45"/>
      <c r="AG1339" s="45"/>
      <c r="AH1339" s="45"/>
      <c r="AI1339" s="45"/>
      <c r="AJ1339" s="45">
        <v>88.92592816179501</v>
      </c>
      <c r="AK1339" s="45">
        <v>0.008</v>
      </c>
      <c r="AL1339" s="45"/>
      <c r="AM1339" s="45"/>
      <c r="AN1339" s="45"/>
      <c r="AO1339" s="23"/>
      <c r="AP1339" s="23"/>
      <c r="AQ1339" s="45">
        <v>88.92592816179501</v>
      </c>
      <c r="AR1339" s="45">
        <v>0.003</v>
      </c>
      <c r="AS1339" s="23"/>
      <c r="AT1339" s="23"/>
      <c r="AU1339" s="23"/>
      <c r="AV1339" s="23"/>
      <c r="AW1339" s="23"/>
      <c r="AX1339" s="45">
        <v>88.92592816179501</v>
      </c>
      <c r="AY1339" s="23">
        <v>0.456</v>
      </c>
      <c r="AZ1339" s="23"/>
      <c r="BA1339" s="23"/>
      <c r="BB1339" s="23"/>
      <c r="BC1339" s="23"/>
      <c r="BD1339" s="23"/>
      <c r="BE1339" s="45">
        <v>88.92592816179501</v>
      </c>
      <c r="BF1339" s="45">
        <v>15.0</v>
      </c>
      <c r="BG1339" s="23"/>
      <c r="BH1339" s="23"/>
      <c r="BI1339" s="23"/>
      <c r="BJ1339" s="23"/>
      <c r="BK1339" s="23"/>
      <c r="BL1339" s="45">
        <v>88.92592816179501</v>
      </c>
      <c r="BM1339" s="45">
        <v>1.097</v>
      </c>
      <c r="BN1339" s="23"/>
      <c r="BO1339" s="23"/>
      <c r="BP1339" s="23"/>
      <c r="BQ1339" s="23"/>
      <c r="BR1339" s="23"/>
      <c r="BS1339" s="45">
        <v>88.92592816179501</v>
      </c>
      <c r="BT1339" s="45">
        <v>0.813</v>
      </c>
      <c r="BU1339" s="23"/>
      <c r="BV1339" s="23"/>
      <c r="BW1339" s="23"/>
      <c r="BX1339" s="23"/>
      <c r="BY1339" s="23"/>
      <c r="BZ1339" s="23"/>
      <c r="CA1339" s="23"/>
    </row>
    <row r="1340" ht="15.75" customHeight="1">
      <c r="A1340" s="45">
        <v>90.44886639207907</v>
      </c>
      <c r="B1340" s="46">
        <v>0.113</v>
      </c>
      <c r="C1340" s="45"/>
      <c r="D1340" s="45"/>
      <c r="E1340" s="45"/>
      <c r="F1340" s="45"/>
      <c r="G1340" s="45"/>
      <c r="H1340" s="45">
        <v>90.44886639207907</v>
      </c>
      <c r="I1340" s="46"/>
      <c r="J1340" s="45"/>
      <c r="K1340" s="45"/>
      <c r="L1340" s="45"/>
      <c r="M1340" s="45"/>
      <c r="N1340" s="45"/>
      <c r="O1340" s="45">
        <v>90.44886639207907</v>
      </c>
      <c r="P1340" s="45"/>
      <c r="Q1340" s="45"/>
      <c r="R1340" s="45"/>
      <c r="S1340" s="45"/>
      <c r="T1340" s="45"/>
      <c r="U1340" s="45"/>
      <c r="V1340" s="45">
        <v>90.44886639207907</v>
      </c>
      <c r="W1340" s="45"/>
      <c r="X1340" s="45"/>
      <c r="Y1340" s="45"/>
      <c r="Z1340" s="45"/>
      <c r="AA1340" s="45"/>
      <c r="AB1340" s="45"/>
      <c r="AC1340" s="45">
        <v>90.44886639207907</v>
      </c>
      <c r="AD1340" s="45">
        <v>1198.135081564537</v>
      </c>
      <c r="AE1340" s="45"/>
      <c r="AF1340" s="45"/>
      <c r="AG1340" s="45"/>
      <c r="AH1340" s="45"/>
      <c r="AI1340" s="45"/>
      <c r="AJ1340" s="45">
        <v>90.44886639207907</v>
      </c>
      <c r="AK1340" s="45">
        <v>0.008</v>
      </c>
      <c r="AL1340" s="45"/>
      <c r="AM1340" s="45"/>
      <c r="AN1340" s="45"/>
      <c r="AO1340" s="23"/>
      <c r="AP1340" s="23"/>
      <c r="AQ1340" s="45">
        <v>90.44886639207907</v>
      </c>
      <c r="AR1340" s="45">
        <v>0.003</v>
      </c>
      <c r="AS1340" s="23"/>
      <c r="AT1340" s="23"/>
      <c r="AU1340" s="23"/>
      <c r="AV1340" s="23"/>
      <c r="AW1340" s="23"/>
      <c r="AX1340" s="45">
        <v>90.44886639207907</v>
      </c>
      <c r="AY1340" s="23">
        <v>0.459</v>
      </c>
      <c r="AZ1340" s="23"/>
      <c r="BA1340" s="23"/>
      <c r="BB1340" s="23"/>
      <c r="BC1340" s="23"/>
      <c r="BD1340" s="23"/>
      <c r="BE1340" s="45">
        <v>90.44886639207907</v>
      </c>
      <c r="BF1340" s="45">
        <v>15.0</v>
      </c>
      <c r="BG1340" s="23"/>
      <c r="BH1340" s="23"/>
      <c r="BI1340" s="23"/>
      <c r="BJ1340" s="23"/>
      <c r="BK1340" s="23"/>
      <c r="BL1340" s="45">
        <v>90.44886639207907</v>
      </c>
      <c r="BM1340" s="45">
        <v>1.116</v>
      </c>
      <c r="BN1340" s="23"/>
      <c r="BO1340" s="23"/>
      <c r="BP1340" s="23"/>
      <c r="BQ1340" s="23"/>
      <c r="BR1340" s="23"/>
      <c r="BS1340" s="45">
        <v>90.44886639207907</v>
      </c>
      <c r="BT1340" s="45">
        <v>0.823</v>
      </c>
      <c r="BU1340" s="23"/>
      <c r="BV1340" s="23"/>
      <c r="BW1340" s="23"/>
      <c r="BX1340" s="23"/>
      <c r="BY1340" s="23"/>
      <c r="BZ1340" s="23"/>
      <c r="CA1340" s="23"/>
    </row>
    <row r="1341" ht="15.75" customHeight="1">
      <c r="A1341" s="45">
        <v>693.0643505526274</v>
      </c>
      <c r="B1341" s="46">
        <v>0.079</v>
      </c>
      <c r="C1341" s="45"/>
      <c r="D1341" s="45"/>
      <c r="E1341" s="45"/>
      <c r="F1341" s="45"/>
      <c r="G1341" s="45"/>
      <c r="H1341" s="45">
        <v>693.0643505526274</v>
      </c>
      <c r="I1341" s="46">
        <v>0.123</v>
      </c>
      <c r="J1341" s="45"/>
      <c r="K1341" s="45"/>
      <c r="L1341" s="45"/>
      <c r="M1341" s="45"/>
      <c r="N1341" s="45"/>
      <c r="O1341" s="45">
        <v>693.0643505526274</v>
      </c>
      <c r="P1341" s="45">
        <v>0.002380677156142781</v>
      </c>
      <c r="Q1341" s="45"/>
      <c r="R1341" s="45"/>
      <c r="S1341" s="45"/>
      <c r="T1341" s="45"/>
      <c r="U1341" s="45"/>
      <c r="V1341" s="45">
        <v>693.0643505526274</v>
      </c>
      <c r="W1341" s="45"/>
      <c r="X1341" s="45"/>
      <c r="Y1341" s="45"/>
      <c r="Z1341" s="45"/>
      <c r="AA1341" s="45"/>
      <c r="AB1341" s="45"/>
      <c r="AC1341" s="45">
        <v>693.0643505526274</v>
      </c>
      <c r="AD1341" s="45">
        <v>418.0451133329095</v>
      </c>
      <c r="AE1341" s="45"/>
      <c r="AF1341" s="45"/>
      <c r="AG1341" s="45"/>
      <c r="AH1341" s="45"/>
      <c r="AI1341" s="45"/>
      <c r="AJ1341" s="45">
        <v>693.0643505526274</v>
      </c>
      <c r="AK1341" s="45">
        <v>0.01</v>
      </c>
      <c r="AL1341" s="45"/>
      <c r="AM1341" s="45"/>
      <c r="AN1341" s="45"/>
      <c r="AO1341" s="23"/>
      <c r="AP1341" s="23"/>
      <c r="AQ1341" s="45">
        <v>693.0643505526274</v>
      </c>
      <c r="AR1341" s="45">
        <v>0.007</v>
      </c>
      <c r="AS1341" s="23"/>
      <c r="AT1341" s="23"/>
      <c r="AU1341" s="23"/>
      <c r="AV1341" s="23"/>
      <c r="AW1341" s="23"/>
      <c r="AX1341" s="45">
        <v>693.0643505526274</v>
      </c>
      <c r="AY1341" s="23"/>
      <c r="AZ1341" s="23"/>
      <c r="BA1341" s="23"/>
      <c r="BB1341" s="23"/>
      <c r="BC1341" s="23"/>
      <c r="BD1341" s="23"/>
      <c r="BE1341" s="45">
        <v>693.0643505526274</v>
      </c>
      <c r="BF1341" s="45"/>
      <c r="BG1341" s="23"/>
      <c r="BH1341" s="23"/>
      <c r="BI1341" s="23"/>
      <c r="BJ1341" s="23"/>
      <c r="BK1341" s="23"/>
      <c r="BL1341" s="45">
        <v>693.0643505526274</v>
      </c>
      <c r="BM1341" s="45">
        <v>0.54</v>
      </c>
      <c r="BN1341" s="23"/>
      <c r="BO1341" s="23"/>
      <c r="BP1341" s="23"/>
      <c r="BQ1341" s="23"/>
      <c r="BR1341" s="23"/>
      <c r="BS1341" s="45">
        <v>693.0643505526274</v>
      </c>
      <c r="BT1341" s="45">
        <v>0.091</v>
      </c>
      <c r="BU1341" s="23"/>
      <c r="BV1341" s="23"/>
      <c r="BW1341" s="23"/>
      <c r="BX1341" s="23"/>
      <c r="BY1341" s="23"/>
      <c r="BZ1341" s="23"/>
      <c r="CA1341" s="23"/>
    </row>
    <row r="1342" ht="15.75" customHeight="1">
      <c r="A1342" s="45">
        <v>696.9398427504464</v>
      </c>
      <c r="B1342" s="46">
        <v>0.088</v>
      </c>
      <c r="C1342" s="45"/>
      <c r="D1342" s="45"/>
      <c r="E1342" s="45"/>
      <c r="F1342" s="45"/>
      <c r="G1342" s="45"/>
      <c r="H1342" s="45">
        <v>696.9398427504464</v>
      </c>
      <c r="I1342" s="46">
        <v>0.086</v>
      </c>
      <c r="J1342" s="45"/>
      <c r="K1342" s="45"/>
      <c r="L1342" s="45"/>
      <c r="M1342" s="45"/>
      <c r="N1342" s="45"/>
      <c r="O1342" s="45">
        <v>696.9398427504464</v>
      </c>
      <c r="P1342" s="45">
        <v>0.002440063536796447</v>
      </c>
      <c r="Q1342" s="45"/>
      <c r="R1342" s="45"/>
      <c r="S1342" s="45"/>
      <c r="T1342" s="45"/>
      <c r="U1342" s="45"/>
      <c r="V1342" s="45">
        <v>696.9398427504464</v>
      </c>
      <c r="W1342" s="45"/>
      <c r="X1342" s="45"/>
      <c r="Y1342" s="45"/>
      <c r="Z1342" s="45"/>
      <c r="AA1342" s="45"/>
      <c r="AB1342" s="45"/>
      <c r="AC1342" s="45">
        <v>696.9398427504464</v>
      </c>
      <c r="AD1342" s="45">
        <v>382.4954591789962</v>
      </c>
      <c r="AE1342" s="45"/>
      <c r="AF1342" s="45"/>
      <c r="AG1342" s="45"/>
      <c r="AH1342" s="45"/>
      <c r="AI1342" s="45"/>
      <c r="AJ1342" s="45">
        <v>696.9398427504464</v>
      </c>
      <c r="AK1342" s="45">
        <v>0.009</v>
      </c>
      <c r="AL1342" s="45"/>
      <c r="AM1342" s="45"/>
      <c r="AN1342" s="45"/>
      <c r="AO1342" s="23"/>
      <c r="AP1342" s="23"/>
      <c r="AQ1342" s="45">
        <v>696.9398427504464</v>
      </c>
      <c r="AR1342" s="45">
        <v>0.006</v>
      </c>
      <c r="AS1342" s="23"/>
      <c r="AT1342" s="23"/>
      <c r="AU1342" s="23"/>
      <c r="AV1342" s="23"/>
      <c r="AW1342" s="23"/>
      <c r="AX1342" s="45">
        <v>696.9398427504464</v>
      </c>
      <c r="AY1342" s="23"/>
      <c r="AZ1342" s="23"/>
      <c r="BA1342" s="23"/>
      <c r="BB1342" s="23"/>
      <c r="BC1342" s="23"/>
      <c r="BD1342" s="23"/>
      <c r="BE1342" s="45">
        <v>696.9398427504464</v>
      </c>
      <c r="BF1342" s="45"/>
      <c r="BG1342" s="23"/>
      <c r="BH1342" s="23"/>
      <c r="BI1342" s="23"/>
      <c r="BJ1342" s="23"/>
      <c r="BK1342" s="23"/>
      <c r="BL1342" s="45">
        <v>696.9398427504464</v>
      </c>
      <c r="BM1342" s="45">
        <v>0.723</v>
      </c>
      <c r="BN1342" s="23"/>
      <c r="BO1342" s="23"/>
      <c r="BP1342" s="23"/>
      <c r="BQ1342" s="23"/>
      <c r="BR1342" s="23"/>
      <c r="BS1342" s="45">
        <v>696.9398427504464</v>
      </c>
      <c r="BT1342" s="45">
        <v>0.109</v>
      </c>
      <c r="BU1342" s="23"/>
      <c r="BV1342" s="23"/>
      <c r="BW1342" s="23"/>
      <c r="BX1342" s="23"/>
      <c r="BY1342" s="23"/>
      <c r="BZ1342" s="23"/>
      <c r="CA1342" s="23"/>
    </row>
    <row r="1343" ht="15.75" customHeight="1">
      <c r="A1343" s="45">
        <v>694.9419419990835</v>
      </c>
      <c r="B1343" s="46">
        <v>0.091</v>
      </c>
      <c r="C1343" s="45"/>
      <c r="D1343" s="45"/>
      <c r="E1343" s="45"/>
      <c r="F1343" s="45"/>
      <c r="G1343" s="45"/>
      <c r="H1343" s="45">
        <v>694.9419419990835</v>
      </c>
      <c r="I1343" s="46">
        <v>0.074</v>
      </c>
      <c r="J1343" s="45"/>
      <c r="K1343" s="45"/>
      <c r="L1343" s="45"/>
      <c r="M1343" s="45"/>
      <c r="N1343" s="45"/>
      <c r="O1343" s="45">
        <v>694.9419419990835</v>
      </c>
      <c r="P1343" s="45">
        <v>0.002514174838531525</v>
      </c>
      <c r="Q1343" s="45"/>
      <c r="R1343" s="45"/>
      <c r="S1343" s="45"/>
      <c r="T1343" s="45"/>
      <c r="U1343" s="45"/>
      <c r="V1343" s="45">
        <v>694.9419419990835</v>
      </c>
      <c r="W1343" s="45">
        <v>0.007895046151473411</v>
      </c>
      <c r="X1343" s="45"/>
      <c r="Y1343" s="45"/>
      <c r="Z1343" s="45"/>
      <c r="AA1343" s="45"/>
      <c r="AB1343" s="45"/>
      <c r="AC1343" s="45">
        <v>694.9419419990835</v>
      </c>
      <c r="AD1343" s="45">
        <v>223.33046818460372</v>
      </c>
      <c r="AE1343" s="45"/>
      <c r="AF1343" s="45"/>
      <c r="AG1343" s="45"/>
      <c r="AH1343" s="45"/>
      <c r="AI1343" s="45"/>
      <c r="AJ1343" s="45">
        <v>694.9419419990835</v>
      </c>
      <c r="AK1343" s="45">
        <v>0.009</v>
      </c>
      <c r="AL1343" s="45"/>
      <c r="AM1343" s="45"/>
      <c r="AN1343" s="45"/>
      <c r="AO1343" s="23"/>
      <c r="AP1343" s="23"/>
      <c r="AQ1343" s="45">
        <v>694.9419419990835</v>
      </c>
      <c r="AR1343" s="45">
        <v>0.006</v>
      </c>
      <c r="AS1343" s="23"/>
      <c r="AT1343" s="23"/>
      <c r="AU1343" s="23"/>
      <c r="AV1343" s="23"/>
      <c r="AW1343" s="23"/>
      <c r="AX1343" s="45">
        <v>694.9419419990835</v>
      </c>
      <c r="AY1343" s="23"/>
      <c r="AZ1343" s="23"/>
      <c r="BA1343" s="23"/>
      <c r="BB1343" s="23"/>
      <c r="BC1343" s="23"/>
      <c r="BD1343" s="23"/>
      <c r="BE1343" s="45">
        <v>694.9419419990835</v>
      </c>
      <c r="BF1343" s="45"/>
      <c r="BG1343" s="23"/>
      <c r="BH1343" s="23"/>
      <c r="BI1343" s="23"/>
      <c r="BJ1343" s="23"/>
      <c r="BK1343" s="23"/>
      <c r="BL1343" s="45">
        <v>694.9419419990835</v>
      </c>
      <c r="BM1343" s="45">
        <v>0.845</v>
      </c>
      <c r="BN1343" s="23"/>
      <c r="BO1343" s="23"/>
      <c r="BP1343" s="23"/>
      <c r="BQ1343" s="23"/>
      <c r="BR1343" s="23"/>
      <c r="BS1343" s="45">
        <v>694.9419419990835</v>
      </c>
      <c r="BT1343" s="45">
        <v>0.147</v>
      </c>
      <c r="BU1343" s="23"/>
      <c r="BV1343" s="23"/>
      <c r="BW1343" s="23"/>
      <c r="BX1343" s="23"/>
      <c r="BY1343" s="23"/>
      <c r="BZ1343" s="23"/>
      <c r="CA1343" s="23"/>
    </row>
    <row r="1344" ht="15.75" customHeight="1">
      <c r="A1344" s="45">
        <v>695.4410739782203</v>
      </c>
      <c r="B1344" s="46">
        <v>0.089</v>
      </c>
      <c r="C1344" s="45"/>
      <c r="D1344" s="45"/>
      <c r="E1344" s="45"/>
      <c r="F1344" s="45"/>
      <c r="G1344" s="45"/>
      <c r="H1344" s="45">
        <v>695.4410739782203</v>
      </c>
      <c r="I1344" s="46">
        <v>0.068</v>
      </c>
      <c r="J1344" s="45"/>
      <c r="K1344" s="45"/>
      <c r="L1344" s="45"/>
      <c r="M1344" s="45"/>
      <c r="N1344" s="45"/>
      <c r="O1344" s="45">
        <v>695.4410739782203</v>
      </c>
      <c r="P1344" s="45">
        <v>0.002671549683962824</v>
      </c>
      <c r="Q1344" s="45"/>
      <c r="R1344" s="45"/>
      <c r="S1344" s="45"/>
      <c r="T1344" s="45"/>
      <c r="U1344" s="45"/>
      <c r="V1344" s="45">
        <v>695.4410739782203</v>
      </c>
      <c r="W1344" s="45">
        <v>0.008613106675752137</v>
      </c>
      <c r="X1344" s="45"/>
      <c r="Y1344" s="45"/>
      <c r="Z1344" s="45"/>
      <c r="AA1344" s="45"/>
      <c r="AB1344" s="45"/>
      <c r="AC1344" s="45">
        <v>695.4410739782203</v>
      </c>
      <c r="AD1344" s="45">
        <v>221.35852966385812</v>
      </c>
      <c r="AE1344" s="45"/>
      <c r="AF1344" s="45"/>
      <c r="AG1344" s="45"/>
      <c r="AH1344" s="45"/>
      <c r="AI1344" s="45"/>
      <c r="AJ1344" s="45">
        <v>695.4410739782203</v>
      </c>
      <c r="AK1344" s="45">
        <v>0.01</v>
      </c>
      <c r="AL1344" s="45"/>
      <c r="AM1344" s="45"/>
      <c r="AN1344" s="45"/>
      <c r="AO1344" s="23"/>
      <c r="AP1344" s="23"/>
      <c r="AQ1344" s="45">
        <v>695.4410739782203</v>
      </c>
      <c r="AR1344" s="45">
        <v>0.006</v>
      </c>
      <c r="AS1344" s="23"/>
      <c r="AT1344" s="23"/>
      <c r="AU1344" s="23"/>
      <c r="AV1344" s="23"/>
      <c r="AW1344" s="23"/>
      <c r="AX1344" s="45">
        <v>695.4410739782203</v>
      </c>
      <c r="AY1344" s="23"/>
      <c r="AZ1344" s="23"/>
      <c r="BA1344" s="23"/>
      <c r="BB1344" s="23"/>
      <c r="BC1344" s="23"/>
      <c r="BD1344" s="23"/>
      <c r="BE1344" s="45">
        <v>695.4410739782203</v>
      </c>
      <c r="BF1344" s="45">
        <v>38.0</v>
      </c>
      <c r="BG1344" s="23"/>
      <c r="BH1344" s="23"/>
      <c r="BI1344" s="23"/>
      <c r="BJ1344" s="23"/>
      <c r="BK1344" s="23"/>
      <c r="BL1344" s="45">
        <v>695.4410739782203</v>
      </c>
      <c r="BM1344" s="45">
        <v>0.81</v>
      </c>
      <c r="BN1344" s="23"/>
      <c r="BO1344" s="23"/>
      <c r="BP1344" s="23"/>
      <c r="BQ1344" s="23"/>
      <c r="BR1344" s="23"/>
      <c r="BS1344" s="45">
        <v>695.4410739782203</v>
      </c>
      <c r="BT1344" s="45">
        <v>0.178</v>
      </c>
      <c r="BU1344" s="23"/>
      <c r="BV1344" s="23"/>
      <c r="BW1344" s="23"/>
      <c r="BX1344" s="23"/>
      <c r="BY1344" s="23"/>
      <c r="BZ1344" s="23"/>
      <c r="CA1344" s="23"/>
    </row>
    <row r="1345" ht="15.75" customHeight="1">
      <c r="A1345" s="45">
        <v>697.0342706482766</v>
      </c>
      <c r="B1345" s="46">
        <v>0.087</v>
      </c>
      <c r="C1345" s="45"/>
      <c r="D1345" s="45"/>
      <c r="E1345" s="45"/>
      <c r="F1345" s="45"/>
      <c r="G1345" s="45"/>
      <c r="H1345" s="45">
        <v>697.0342706482766</v>
      </c>
      <c r="I1345" s="46"/>
      <c r="J1345" s="45"/>
      <c r="K1345" s="45"/>
      <c r="L1345" s="45"/>
      <c r="M1345" s="45"/>
      <c r="N1345" s="45"/>
      <c r="O1345" s="45">
        <v>697.0342706482766</v>
      </c>
      <c r="P1345" s="45">
        <v>0.00275142417112431</v>
      </c>
      <c r="Q1345" s="45"/>
      <c r="R1345" s="45"/>
      <c r="S1345" s="45"/>
      <c r="T1345" s="45"/>
      <c r="U1345" s="45"/>
      <c r="V1345" s="45">
        <v>697.0342706482766</v>
      </c>
      <c r="W1345" s="45">
        <v>0.008846996882792623</v>
      </c>
      <c r="X1345" s="45"/>
      <c r="Y1345" s="45"/>
      <c r="Z1345" s="45"/>
      <c r="AA1345" s="45"/>
      <c r="AB1345" s="45"/>
      <c r="AC1345" s="45">
        <v>697.0342706482766</v>
      </c>
      <c r="AD1345" s="45">
        <v>260.49842574831564</v>
      </c>
      <c r="AE1345" s="45"/>
      <c r="AF1345" s="45"/>
      <c r="AG1345" s="45"/>
      <c r="AH1345" s="45"/>
      <c r="AI1345" s="45"/>
      <c r="AJ1345" s="45">
        <v>697.0342706482766</v>
      </c>
      <c r="AK1345" s="45">
        <v>0.01</v>
      </c>
      <c r="AL1345" s="45"/>
      <c r="AM1345" s="45"/>
      <c r="AN1345" s="45"/>
      <c r="AO1345" s="23"/>
      <c r="AP1345" s="23"/>
      <c r="AQ1345" s="45">
        <v>697.0342706482766</v>
      </c>
      <c r="AR1345" s="45">
        <v>0.005</v>
      </c>
      <c r="AS1345" s="23"/>
      <c r="AT1345" s="23"/>
      <c r="AU1345" s="23"/>
      <c r="AV1345" s="23"/>
      <c r="AW1345" s="23"/>
      <c r="AX1345" s="45">
        <v>697.0342706482766</v>
      </c>
      <c r="AY1345" s="23"/>
      <c r="AZ1345" s="23"/>
      <c r="BA1345" s="23"/>
      <c r="BB1345" s="23"/>
      <c r="BC1345" s="23"/>
      <c r="BD1345" s="23"/>
      <c r="BE1345" s="45">
        <v>697.0342706482766</v>
      </c>
      <c r="BF1345" s="45">
        <v>38.0</v>
      </c>
      <c r="BG1345" s="23"/>
      <c r="BH1345" s="23"/>
      <c r="BI1345" s="23"/>
      <c r="BJ1345" s="23"/>
      <c r="BK1345" s="23"/>
      <c r="BL1345" s="45">
        <v>697.0342706482766</v>
      </c>
      <c r="BM1345" s="45">
        <v>0.845</v>
      </c>
      <c r="BN1345" s="23"/>
      <c r="BO1345" s="23"/>
      <c r="BP1345" s="23"/>
      <c r="BQ1345" s="23"/>
      <c r="BR1345" s="23"/>
      <c r="BS1345" s="45">
        <v>697.0342706482766</v>
      </c>
      <c r="BT1345" s="45">
        <v>0.214</v>
      </c>
      <c r="BU1345" s="23"/>
      <c r="BV1345" s="23"/>
      <c r="BW1345" s="23"/>
      <c r="BX1345" s="23"/>
      <c r="BY1345" s="23"/>
      <c r="BZ1345" s="23"/>
      <c r="CA1345" s="23"/>
    </row>
    <row r="1346" ht="15.75" customHeight="1">
      <c r="A1346" s="45">
        <v>694.7710500388852</v>
      </c>
      <c r="B1346" s="46">
        <v>0.097</v>
      </c>
      <c r="C1346" s="45"/>
      <c r="D1346" s="45"/>
      <c r="E1346" s="45"/>
      <c r="F1346" s="45"/>
      <c r="G1346" s="45"/>
      <c r="H1346" s="45">
        <v>694.7710500388852</v>
      </c>
      <c r="I1346" s="46"/>
      <c r="J1346" s="45"/>
      <c r="K1346" s="45"/>
      <c r="L1346" s="45"/>
      <c r="M1346" s="45"/>
      <c r="N1346" s="45"/>
      <c r="O1346" s="45">
        <v>694.7710500388852</v>
      </c>
      <c r="P1346" s="45">
        <v>0.00267801613516666</v>
      </c>
      <c r="Q1346" s="45"/>
      <c r="R1346" s="45"/>
      <c r="S1346" s="45"/>
      <c r="T1346" s="45"/>
      <c r="U1346" s="45"/>
      <c r="V1346" s="45">
        <v>694.7710500388852</v>
      </c>
      <c r="W1346" s="45">
        <v>0.008757843859408254</v>
      </c>
      <c r="X1346" s="45"/>
      <c r="Y1346" s="45"/>
      <c r="Z1346" s="45"/>
      <c r="AA1346" s="45"/>
      <c r="AB1346" s="45"/>
      <c r="AC1346" s="45">
        <v>694.7710500388852</v>
      </c>
      <c r="AD1346" s="45">
        <v>274.49958365309453</v>
      </c>
      <c r="AE1346" s="45"/>
      <c r="AF1346" s="45"/>
      <c r="AG1346" s="45"/>
      <c r="AH1346" s="45"/>
      <c r="AI1346" s="45"/>
      <c r="AJ1346" s="45">
        <v>694.7710500388852</v>
      </c>
      <c r="AK1346" s="45">
        <v>0.01</v>
      </c>
      <c r="AL1346" s="45"/>
      <c r="AM1346" s="45"/>
      <c r="AN1346" s="45"/>
      <c r="AO1346" s="23"/>
      <c r="AP1346" s="23"/>
      <c r="AQ1346" s="45">
        <v>694.7710500388852</v>
      </c>
      <c r="AR1346" s="45">
        <v>0.005</v>
      </c>
      <c r="AS1346" s="23"/>
      <c r="AT1346" s="23"/>
      <c r="AU1346" s="23"/>
      <c r="AV1346" s="23"/>
      <c r="AW1346" s="23"/>
      <c r="AX1346" s="45">
        <v>694.7710500388852</v>
      </c>
      <c r="AY1346" s="23">
        <v>0.54</v>
      </c>
      <c r="AZ1346" s="23"/>
      <c r="BA1346" s="23"/>
      <c r="BB1346" s="23"/>
      <c r="BC1346" s="23"/>
      <c r="BD1346" s="23"/>
      <c r="BE1346" s="45">
        <v>694.7710500388852</v>
      </c>
      <c r="BF1346" s="45">
        <v>38.0</v>
      </c>
      <c r="BG1346" s="23"/>
      <c r="BH1346" s="23"/>
      <c r="BI1346" s="23"/>
      <c r="BJ1346" s="23"/>
      <c r="BK1346" s="23"/>
      <c r="BL1346" s="45">
        <v>694.7710500388852</v>
      </c>
      <c r="BM1346" s="45">
        <v>0.929</v>
      </c>
      <c r="BN1346" s="23"/>
      <c r="BO1346" s="23"/>
      <c r="BP1346" s="23"/>
      <c r="BQ1346" s="23"/>
      <c r="BR1346" s="23"/>
      <c r="BS1346" s="45">
        <v>694.7710500388852</v>
      </c>
      <c r="BT1346" s="45">
        <v>0.24</v>
      </c>
      <c r="BU1346" s="23"/>
      <c r="BV1346" s="23"/>
      <c r="BW1346" s="23"/>
      <c r="BX1346" s="23"/>
      <c r="BY1346" s="23"/>
      <c r="BZ1346" s="23"/>
      <c r="CA1346" s="23"/>
    </row>
    <row r="1347" ht="15.75" customHeight="1">
      <c r="A1347" s="45">
        <v>694.7607828290339</v>
      </c>
      <c r="B1347" s="46">
        <v>0.097</v>
      </c>
      <c r="C1347" s="45"/>
      <c r="D1347" s="45"/>
      <c r="E1347" s="45"/>
      <c r="F1347" s="45"/>
      <c r="G1347" s="45"/>
      <c r="H1347" s="45">
        <v>694.7607828290339</v>
      </c>
      <c r="I1347" s="46"/>
      <c r="J1347" s="45"/>
      <c r="K1347" s="45"/>
      <c r="L1347" s="45"/>
      <c r="M1347" s="45"/>
      <c r="N1347" s="45"/>
      <c r="O1347" s="45">
        <v>694.7607828290339</v>
      </c>
      <c r="P1347" s="45"/>
      <c r="Q1347" s="45"/>
      <c r="R1347" s="45"/>
      <c r="S1347" s="45"/>
      <c r="T1347" s="45"/>
      <c r="U1347" s="45"/>
      <c r="V1347" s="45">
        <v>694.7607828290339</v>
      </c>
      <c r="W1347" s="45"/>
      <c r="X1347" s="45"/>
      <c r="Y1347" s="45"/>
      <c r="Z1347" s="45"/>
      <c r="AA1347" s="45"/>
      <c r="AB1347" s="45"/>
      <c r="AC1347" s="45">
        <v>694.7607828290339</v>
      </c>
      <c r="AD1347" s="45">
        <v>269.9509622035403</v>
      </c>
      <c r="AE1347" s="45"/>
      <c r="AF1347" s="45"/>
      <c r="AG1347" s="45"/>
      <c r="AH1347" s="45"/>
      <c r="AI1347" s="45"/>
      <c r="AJ1347" s="45">
        <v>694.7607828290339</v>
      </c>
      <c r="AK1347" s="45">
        <v>0.01</v>
      </c>
      <c r="AL1347" s="45"/>
      <c r="AM1347" s="45"/>
      <c r="AN1347" s="45"/>
      <c r="AO1347" s="23"/>
      <c r="AP1347" s="23"/>
      <c r="AQ1347" s="45">
        <v>694.7607828290339</v>
      </c>
      <c r="AR1347" s="45">
        <v>0.005</v>
      </c>
      <c r="AS1347" s="23"/>
      <c r="AT1347" s="23"/>
      <c r="AU1347" s="23"/>
      <c r="AV1347" s="23"/>
      <c r="AW1347" s="23"/>
      <c r="AX1347" s="45">
        <v>694.7607828290339</v>
      </c>
      <c r="AY1347" s="23">
        <v>0.495</v>
      </c>
      <c r="AZ1347" s="23"/>
      <c r="BA1347" s="23"/>
      <c r="BB1347" s="23"/>
      <c r="BC1347" s="23"/>
      <c r="BD1347" s="23"/>
      <c r="BE1347" s="45">
        <v>694.7607828290339</v>
      </c>
      <c r="BF1347" s="45">
        <v>38.0</v>
      </c>
      <c r="BG1347" s="23"/>
      <c r="BH1347" s="23"/>
      <c r="BI1347" s="23"/>
      <c r="BJ1347" s="23"/>
      <c r="BK1347" s="23"/>
      <c r="BL1347" s="45">
        <v>694.7607828290339</v>
      </c>
      <c r="BM1347" s="45">
        <v>0.993</v>
      </c>
      <c r="BN1347" s="23"/>
      <c r="BO1347" s="23"/>
      <c r="BP1347" s="23"/>
      <c r="BQ1347" s="23"/>
      <c r="BR1347" s="23"/>
      <c r="BS1347" s="45">
        <v>694.7607828290339</v>
      </c>
      <c r="BT1347" s="45">
        <v>0.323</v>
      </c>
      <c r="BU1347" s="23"/>
      <c r="BV1347" s="23"/>
      <c r="BW1347" s="23"/>
      <c r="BX1347" s="23"/>
      <c r="BY1347" s="23"/>
      <c r="BZ1347" s="23"/>
      <c r="CA1347" s="23"/>
    </row>
    <row r="1348" ht="15.75" customHeight="1">
      <c r="A1348" s="45">
        <v>695.3237291366605</v>
      </c>
      <c r="B1348" s="46">
        <v>0.098</v>
      </c>
      <c r="C1348" s="45"/>
      <c r="D1348" s="45"/>
      <c r="E1348" s="45"/>
      <c r="F1348" s="45"/>
      <c r="G1348" s="45"/>
      <c r="H1348" s="45">
        <v>695.3237291366605</v>
      </c>
      <c r="I1348" s="46"/>
      <c r="J1348" s="45"/>
      <c r="K1348" s="45"/>
      <c r="L1348" s="45"/>
      <c r="M1348" s="45"/>
      <c r="N1348" s="45"/>
      <c r="O1348" s="45">
        <v>695.3237291366605</v>
      </c>
      <c r="P1348" s="45">
        <v>0.002706888344192718</v>
      </c>
      <c r="Q1348" s="45"/>
      <c r="R1348" s="45"/>
      <c r="S1348" s="45"/>
      <c r="T1348" s="45"/>
      <c r="U1348" s="45"/>
      <c r="V1348" s="45">
        <v>695.3237291366605</v>
      </c>
      <c r="W1348" s="45">
        <v>0.008801037570359658</v>
      </c>
      <c r="X1348" s="45"/>
      <c r="Y1348" s="45"/>
      <c r="Z1348" s="45"/>
      <c r="AA1348" s="45"/>
      <c r="AB1348" s="45"/>
      <c r="AC1348" s="45">
        <v>695.3237291366605</v>
      </c>
      <c r="AD1348" s="45">
        <v>307.2650170626145</v>
      </c>
      <c r="AE1348" s="45"/>
      <c r="AF1348" s="45"/>
      <c r="AG1348" s="45"/>
      <c r="AH1348" s="45"/>
      <c r="AI1348" s="45"/>
      <c r="AJ1348" s="45">
        <v>695.3237291366605</v>
      </c>
      <c r="AK1348" s="45">
        <v>0.01</v>
      </c>
      <c r="AL1348" s="45"/>
      <c r="AM1348" s="45"/>
      <c r="AN1348" s="45"/>
      <c r="AO1348" s="23"/>
      <c r="AP1348" s="23"/>
      <c r="AQ1348" s="45">
        <v>695.3237291366605</v>
      </c>
      <c r="AR1348" s="45">
        <v>0.004</v>
      </c>
      <c r="AS1348" s="23"/>
      <c r="AT1348" s="23"/>
      <c r="AU1348" s="23"/>
      <c r="AV1348" s="23"/>
      <c r="AW1348" s="23"/>
      <c r="AX1348" s="45">
        <v>695.3237291366605</v>
      </c>
      <c r="AY1348" s="23">
        <v>0.489</v>
      </c>
      <c r="AZ1348" s="23"/>
      <c r="BA1348" s="23"/>
      <c r="BB1348" s="23"/>
      <c r="BC1348" s="23"/>
      <c r="BD1348" s="23"/>
      <c r="BE1348" s="45">
        <v>695.3237291366605</v>
      </c>
      <c r="BF1348" s="45">
        <v>38.0</v>
      </c>
      <c r="BG1348" s="23"/>
      <c r="BH1348" s="23"/>
      <c r="BI1348" s="23"/>
      <c r="BJ1348" s="23"/>
      <c r="BK1348" s="23"/>
      <c r="BL1348" s="45">
        <v>695.3237291366605</v>
      </c>
      <c r="BM1348" s="45">
        <v>1.111</v>
      </c>
      <c r="BN1348" s="23"/>
      <c r="BO1348" s="23"/>
      <c r="BP1348" s="23"/>
      <c r="BQ1348" s="23"/>
      <c r="BR1348" s="23"/>
      <c r="BS1348" s="45">
        <v>695.3237291366605</v>
      </c>
      <c r="BT1348" s="45">
        <v>0.359</v>
      </c>
      <c r="BU1348" s="23"/>
      <c r="BV1348" s="23"/>
      <c r="BW1348" s="23"/>
      <c r="BX1348" s="23"/>
      <c r="BY1348" s="23"/>
      <c r="BZ1348" s="23"/>
      <c r="CA1348" s="23"/>
    </row>
    <row r="1349" ht="15.75" customHeight="1">
      <c r="A1349" s="45">
        <v>695.1684949964864</v>
      </c>
      <c r="B1349" s="46">
        <v>0.101</v>
      </c>
      <c r="C1349" s="45"/>
      <c r="D1349" s="45"/>
      <c r="E1349" s="45"/>
      <c r="F1349" s="45"/>
      <c r="G1349" s="45"/>
      <c r="H1349" s="45">
        <v>695.1684949964864</v>
      </c>
      <c r="I1349" s="46"/>
      <c r="J1349" s="45"/>
      <c r="K1349" s="45"/>
      <c r="L1349" s="45"/>
      <c r="M1349" s="45"/>
      <c r="N1349" s="45"/>
      <c r="O1349" s="45">
        <v>695.1684949964864</v>
      </c>
      <c r="P1349" s="45"/>
      <c r="Q1349" s="45"/>
      <c r="R1349" s="45"/>
      <c r="S1349" s="45"/>
      <c r="T1349" s="45"/>
      <c r="U1349" s="45"/>
      <c r="V1349" s="45">
        <v>695.1684949964864</v>
      </c>
      <c r="W1349" s="45"/>
      <c r="X1349" s="45"/>
      <c r="Y1349" s="45"/>
      <c r="Z1349" s="45"/>
      <c r="AA1349" s="45"/>
      <c r="AB1349" s="45"/>
      <c r="AC1349" s="45">
        <v>695.1684949964864</v>
      </c>
      <c r="AD1349" s="45">
        <v>352.7485377607655</v>
      </c>
      <c r="AE1349" s="45"/>
      <c r="AF1349" s="45"/>
      <c r="AG1349" s="45"/>
      <c r="AH1349" s="45"/>
      <c r="AI1349" s="45"/>
      <c r="AJ1349" s="45">
        <v>695.1684949964864</v>
      </c>
      <c r="AK1349" s="45">
        <v>0.011</v>
      </c>
      <c r="AL1349" s="45"/>
      <c r="AM1349" s="45"/>
      <c r="AN1349" s="45"/>
      <c r="AO1349" s="23"/>
      <c r="AP1349" s="23"/>
      <c r="AQ1349" s="45">
        <v>695.1684949964864</v>
      </c>
      <c r="AR1349" s="45">
        <v>0.004</v>
      </c>
      <c r="AS1349" s="23"/>
      <c r="AT1349" s="23"/>
      <c r="AU1349" s="23"/>
      <c r="AV1349" s="23"/>
      <c r="AW1349" s="23"/>
      <c r="AX1349" s="45">
        <v>695.1684949964864</v>
      </c>
      <c r="AY1349" s="23">
        <v>0.467</v>
      </c>
      <c r="AZ1349" s="23"/>
      <c r="BA1349" s="23"/>
      <c r="BB1349" s="23"/>
      <c r="BC1349" s="23"/>
      <c r="BD1349" s="23"/>
      <c r="BE1349" s="45">
        <v>695.1684949964864</v>
      </c>
      <c r="BF1349" s="45">
        <v>19.0</v>
      </c>
      <c r="BG1349" s="23"/>
      <c r="BH1349" s="23"/>
      <c r="BI1349" s="23"/>
      <c r="BJ1349" s="23"/>
      <c r="BK1349" s="23"/>
      <c r="BL1349" s="45">
        <v>695.1684949964864</v>
      </c>
      <c r="BM1349" s="45">
        <v>1.245</v>
      </c>
      <c r="BN1349" s="23"/>
      <c r="BO1349" s="23"/>
      <c r="BP1349" s="23"/>
      <c r="BQ1349" s="23"/>
      <c r="BR1349" s="23"/>
      <c r="BS1349" s="45">
        <v>695.1684949964864</v>
      </c>
      <c r="BT1349" s="45">
        <v>0.382</v>
      </c>
      <c r="BU1349" s="23"/>
      <c r="BV1349" s="23"/>
      <c r="BW1349" s="23"/>
      <c r="BX1349" s="23"/>
      <c r="BY1349" s="23"/>
      <c r="BZ1349" s="23"/>
      <c r="CA1349" s="23"/>
    </row>
    <row r="1350" ht="15.75" customHeight="1">
      <c r="A1350" s="45">
        <v>696.5231395846192</v>
      </c>
      <c r="B1350" s="46">
        <v>0.1</v>
      </c>
      <c r="C1350" s="45"/>
      <c r="D1350" s="45"/>
      <c r="E1350" s="45"/>
      <c r="F1350" s="45"/>
      <c r="G1350" s="45"/>
      <c r="H1350" s="45">
        <v>696.5231395846192</v>
      </c>
      <c r="I1350" s="46"/>
      <c r="J1350" s="45"/>
      <c r="K1350" s="45"/>
      <c r="L1350" s="45"/>
      <c r="M1350" s="45"/>
      <c r="N1350" s="45"/>
      <c r="O1350" s="45">
        <v>696.5231395846192</v>
      </c>
      <c r="P1350" s="45">
        <v>0.002604878750809527</v>
      </c>
      <c r="Q1350" s="45"/>
      <c r="R1350" s="45"/>
      <c r="S1350" s="45"/>
      <c r="T1350" s="45"/>
      <c r="U1350" s="45"/>
      <c r="V1350" s="45">
        <v>696.5231395846192</v>
      </c>
      <c r="W1350" s="45">
        <v>0.00855790404739036</v>
      </c>
      <c r="X1350" s="45"/>
      <c r="Y1350" s="45"/>
      <c r="Z1350" s="45"/>
      <c r="AA1350" s="45"/>
      <c r="AB1350" s="45"/>
      <c r="AC1350" s="45">
        <v>696.5231395846192</v>
      </c>
      <c r="AD1350" s="45">
        <v>304.01127728983914</v>
      </c>
      <c r="AE1350" s="45"/>
      <c r="AF1350" s="45"/>
      <c r="AG1350" s="45"/>
      <c r="AH1350" s="45"/>
      <c r="AI1350" s="45"/>
      <c r="AJ1350" s="45">
        <v>696.5231395846192</v>
      </c>
      <c r="AK1350" s="45">
        <v>0.011</v>
      </c>
      <c r="AL1350" s="45"/>
      <c r="AM1350" s="45"/>
      <c r="AN1350" s="45"/>
      <c r="AO1350" s="23"/>
      <c r="AP1350" s="23"/>
      <c r="AQ1350" s="45">
        <v>696.5231395846192</v>
      </c>
      <c r="AR1350" s="45">
        <v>0.004</v>
      </c>
      <c r="AS1350" s="23"/>
      <c r="AT1350" s="23"/>
      <c r="AU1350" s="23"/>
      <c r="AV1350" s="23"/>
      <c r="AW1350" s="23"/>
      <c r="AX1350" s="45">
        <v>696.5231395846192</v>
      </c>
      <c r="AY1350" s="23">
        <v>0.467</v>
      </c>
      <c r="AZ1350" s="23"/>
      <c r="BA1350" s="23"/>
      <c r="BB1350" s="23"/>
      <c r="BC1350" s="23"/>
      <c r="BD1350" s="23"/>
      <c r="BE1350" s="45">
        <v>696.5231395846192</v>
      </c>
      <c r="BF1350" s="45">
        <v>19.0</v>
      </c>
      <c r="BG1350" s="23"/>
      <c r="BH1350" s="23"/>
      <c r="BI1350" s="23"/>
      <c r="BJ1350" s="23"/>
      <c r="BK1350" s="23"/>
      <c r="BL1350" s="45">
        <v>696.5231395846192</v>
      </c>
      <c r="BM1350" s="45">
        <v>1.198</v>
      </c>
      <c r="BN1350" s="23"/>
      <c r="BO1350" s="23"/>
      <c r="BP1350" s="23"/>
      <c r="BQ1350" s="23"/>
      <c r="BR1350" s="23"/>
      <c r="BS1350" s="45">
        <v>696.5231395846192</v>
      </c>
      <c r="BT1350" s="45">
        <v>0.424</v>
      </c>
      <c r="BU1350" s="23"/>
      <c r="BV1350" s="23"/>
      <c r="BW1350" s="23"/>
      <c r="BX1350" s="23"/>
      <c r="BY1350" s="23"/>
      <c r="BZ1350" s="23"/>
      <c r="CA1350" s="23"/>
    </row>
    <row r="1351" ht="15.75" customHeight="1">
      <c r="A1351" s="45">
        <v>701.1657554691129</v>
      </c>
      <c r="B1351" s="46">
        <v>0.094</v>
      </c>
      <c r="C1351" s="45"/>
      <c r="D1351" s="45"/>
      <c r="E1351" s="45"/>
      <c r="F1351" s="45"/>
      <c r="G1351" s="45"/>
      <c r="H1351" s="45">
        <v>701.1657554691129</v>
      </c>
      <c r="I1351" s="46"/>
      <c r="J1351" s="45"/>
      <c r="K1351" s="45"/>
      <c r="L1351" s="45"/>
      <c r="M1351" s="45"/>
      <c r="N1351" s="45"/>
      <c r="O1351" s="45">
        <v>701.1657554691129</v>
      </c>
      <c r="P1351" s="45">
        <v>0.002709743546707594</v>
      </c>
      <c r="Q1351" s="45"/>
      <c r="R1351" s="45"/>
      <c r="S1351" s="45"/>
      <c r="T1351" s="45"/>
      <c r="U1351" s="45"/>
      <c r="V1351" s="45">
        <v>701.1657554691129</v>
      </c>
      <c r="W1351" s="45">
        <v>0.008722499774509314</v>
      </c>
      <c r="X1351" s="45"/>
      <c r="Y1351" s="45"/>
      <c r="Z1351" s="45"/>
      <c r="AA1351" s="45"/>
      <c r="AB1351" s="45"/>
      <c r="AC1351" s="45">
        <v>701.1657554691129</v>
      </c>
      <c r="AD1351" s="45">
        <v>257.6780251211867</v>
      </c>
      <c r="AE1351" s="45"/>
      <c r="AF1351" s="45"/>
      <c r="AG1351" s="45"/>
      <c r="AH1351" s="45"/>
      <c r="AI1351" s="45"/>
      <c r="AJ1351" s="45">
        <v>701.1657554691129</v>
      </c>
      <c r="AK1351" s="45">
        <v>0.01</v>
      </c>
      <c r="AL1351" s="45"/>
      <c r="AM1351" s="45"/>
      <c r="AN1351" s="45"/>
      <c r="AO1351" s="23"/>
      <c r="AP1351" s="23"/>
      <c r="AQ1351" s="45">
        <v>701.1657554691129</v>
      </c>
      <c r="AR1351" s="45">
        <v>0.004</v>
      </c>
      <c r="AS1351" s="23"/>
      <c r="AT1351" s="23"/>
      <c r="AU1351" s="23"/>
      <c r="AV1351" s="23"/>
      <c r="AW1351" s="23"/>
      <c r="AX1351" s="45">
        <v>701.1657554691129</v>
      </c>
      <c r="AY1351" s="23">
        <v>0.467</v>
      </c>
      <c r="AZ1351" s="23"/>
      <c r="BA1351" s="23"/>
      <c r="BB1351" s="23"/>
      <c r="BC1351" s="23"/>
      <c r="BD1351" s="23"/>
      <c r="BE1351" s="45">
        <v>701.1657554691129</v>
      </c>
      <c r="BF1351" s="45">
        <v>19.0</v>
      </c>
      <c r="BG1351" s="23"/>
      <c r="BH1351" s="23"/>
      <c r="BI1351" s="23"/>
      <c r="BJ1351" s="23"/>
      <c r="BK1351" s="23"/>
      <c r="BL1351" s="45">
        <v>701.1657554691129</v>
      </c>
      <c r="BM1351" s="45">
        <v>1.106</v>
      </c>
      <c r="BN1351" s="23"/>
      <c r="BO1351" s="23"/>
      <c r="BP1351" s="23"/>
      <c r="BQ1351" s="23"/>
      <c r="BR1351" s="23"/>
      <c r="BS1351" s="45">
        <v>701.1657554691129</v>
      </c>
      <c r="BT1351" s="45">
        <v>0.444</v>
      </c>
      <c r="BU1351" s="23"/>
      <c r="BV1351" s="23"/>
      <c r="BW1351" s="23"/>
      <c r="BX1351" s="23"/>
      <c r="BY1351" s="23"/>
      <c r="BZ1351" s="23"/>
      <c r="CA1351" s="23"/>
    </row>
    <row r="1352" ht="15.75" customHeight="1">
      <c r="A1352" s="45">
        <v>704.2091547649047</v>
      </c>
      <c r="B1352" s="46">
        <v>0.09</v>
      </c>
      <c r="C1352" s="45"/>
      <c r="D1352" s="45"/>
      <c r="E1352" s="45"/>
      <c r="F1352" s="45"/>
      <c r="G1352" s="45"/>
      <c r="H1352" s="45">
        <v>704.2091547649047</v>
      </c>
      <c r="I1352" s="46"/>
      <c r="J1352" s="45"/>
      <c r="K1352" s="45"/>
      <c r="L1352" s="45"/>
      <c r="M1352" s="45"/>
      <c r="N1352" s="45"/>
      <c r="O1352" s="45">
        <v>704.2091547649047</v>
      </c>
      <c r="P1352" s="45"/>
      <c r="Q1352" s="45"/>
      <c r="R1352" s="45"/>
      <c r="S1352" s="45"/>
      <c r="T1352" s="45"/>
      <c r="U1352" s="45"/>
      <c r="V1352" s="45">
        <v>704.2091547649047</v>
      </c>
      <c r="W1352" s="45"/>
      <c r="X1352" s="45"/>
      <c r="Y1352" s="45"/>
      <c r="Z1352" s="45"/>
      <c r="AA1352" s="45"/>
      <c r="AB1352" s="45"/>
      <c r="AC1352" s="45">
        <v>704.2091547649047</v>
      </c>
      <c r="AD1352" s="45">
        <v>287.4169540761289</v>
      </c>
      <c r="AE1352" s="45"/>
      <c r="AF1352" s="45"/>
      <c r="AG1352" s="45"/>
      <c r="AH1352" s="45"/>
      <c r="AI1352" s="45"/>
      <c r="AJ1352" s="45">
        <v>704.2091547649047</v>
      </c>
      <c r="AK1352" s="45">
        <v>0.01</v>
      </c>
      <c r="AL1352" s="45"/>
      <c r="AM1352" s="45"/>
      <c r="AN1352" s="45"/>
      <c r="AO1352" s="23"/>
      <c r="AP1352" s="23"/>
      <c r="AQ1352" s="45">
        <v>704.2091547649047</v>
      </c>
      <c r="AR1352" s="45">
        <v>0.004</v>
      </c>
      <c r="AS1352" s="23"/>
      <c r="AT1352" s="23"/>
      <c r="AU1352" s="23"/>
      <c r="AV1352" s="23"/>
      <c r="AW1352" s="23"/>
      <c r="AX1352" s="45">
        <v>704.2091547649047</v>
      </c>
      <c r="AY1352" s="23">
        <v>0.459</v>
      </c>
      <c r="AZ1352" s="23"/>
      <c r="BA1352" s="23"/>
      <c r="BB1352" s="23"/>
      <c r="BC1352" s="23"/>
      <c r="BD1352" s="23"/>
      <c r="BE1352" s="45">
        <v>704.2091547649047</v>
      </c>
      <c r="BF1352" s="45">
        <v>11.0</v>
      </c>
      <c r="BG1352" s="23"/>
      <c r="BH1352" s="23"/>
      <c r="BI1352" s="23"/>
      <c r="BJ1352" s="23"/>
      <c r="BK1352" s="23"/>
      <c r="BL1352" s="45">
        <v>704.2091547649047</v>
      </c>
      <c r="BM1352" s="45">
        <v>1.091</v>
      </c>
      <c r="BN1352" s="23"/>
      <c r="BO1352" s="23"/>
      <c r="BP1352" s="23"/>
      <c r="BQ1352" s="23"/>
      <c r="BR1352" s="23"/>
      <c r="BS1352" s="45">
        <v>704.2091547649047</v>
      </c>
      <c r="BT1352" s="45">
        <v>0.516</v>
      </c>
      <c r="BU1352" s="23"/>
      <c r="BV1352" s="23"/>
      <c r="BW1352" s="23"/>
      <c r="BX1352" s="23"/>
      <c r="BY1352" s="23"/>
      <c r="BZ1352" s="23"/>
      <c r="CA1352" s="23"/>
    </row>
    <row r="1353" ht="15.75" customHeight="1">
      <c r="A1353" s="45">
        <v>709.6813949372975</v>
      </c>
      <c r="B1353" s="46">
        <v>0.093</v>
      </c>
      <c r="C1353" s="45"/>
      <c r="D1353" s="45"/>
      <c r="E1353" s="45"/>
      <c r="F1353" s="45"/>
      <c r="G1353" s="45"/>
      <c r="H1353" s="45">
        <v>709.6813949372975</v>
      </c>
      <c r="I1353" s="46"/>
      <c r="J1353" s="45"/>
      <c r="K1353" s="45"/>
      <c r="L1353" s="45"/>
      <c r="M1353" s="45"/>
      <c r="N1353" s="45"/>
      <c r="O1353" s="45">
        <v>709.6813949372975</v>
      </c>
      <c r="P1353" s="45"/>
      <c r="Q1353" s="45"/>
      <c r="R1353" s="45"/>
      <c r="S1353" s="45"/>
      <c r="T1353" s="45"/>
      <c r="U1353" s="45"/>
      <c r="V1353" s="45">
        <v>709.6813949372975</v>
      </c>
      <c r="W1353" s="45"/>
      <c r="X1353" s="45"/>
      <c r="Y1353" s="45"/>
      <c r="Z1353" s="45"/>
      <c r="AA1353" s="45"/>
      <c r="AB1353" s="45"/>
      <c r="AC1353" s="45">
        <v>709.6813949372975</v>
      </c>
      <c r="AD1353" s="45">
        <v>215.63593082377704</v>
      </c>
      <c r="AE1353" s="45"/>
      <c r="AF1353" s="45"/>
      <c r="AG1353" s="45"/>
      <c r="AH1353" s="45"/>
      <c r="AI1353" s="45"/>
      <c r="AJ1353" s="45">
        <v>709.6813949372975</v>
      </c>
      <c r="AK1353" s="45">
        <v>0.009</v>
      </c>
      <c r="AL1353" s="45"/>
      <c r="AM1353" s="45"/>
      <c r="AN1353" s="45"/>
      <c r="AO1353" s="23"/>
      <c r="AP1353" s="23"/>
      <c r="AQ1353" s="45">
        <v>709.6813949372975</v>
      </c>
      <c r="AR1353" s="45">
        <v>0.004</v>
      </c>
      <c r="AS1353" s="23"/>
      <c r="AT1353" s="23"/>
      <c r="AU1353" s="23"/>
      <c r="AV1353" s="23"/>
      <c r="AW1353" s="23"/>
      <c r="AX1353" s="45">
        <v>709.6813949372975</v>
      </c>
      <c r="AY1353" s="23">
        <v>0.441</v>
      </c>
      <c r="AZ1353" s="23"/>
      <c r="BA1353" s="23"/>
      <c r="BB1353" s="23"/>
      <c r="BC1353" s="23"/>
      <c r="BD1353" s="23"/>
      <c r="BE1353" s="45">
        <v>709.6813949372975</v>
      </c>
      <c r="BF1353" s="45">
        <v>12.0</v>
      </c>
      <c r="BG1353" s="23"/>
      <c r="BH1353" s="23"/>
      <c r="BI1353" s="23"/>
      <c r="BJ1353" s="23"/>
      <c r="BK1353" s="23"/>
      <c r="BL1353" s="45">
        <v>709.6813949372975</v>
      </c>
      <c r="BM1353" s="45">
        <v>1.201</v>
      </c>
      <c r="BN1353" s="23"/>
      <c r="BO1353" s="23"/>
      <c r="BP1353" s="23"/>
      <c r="BQ1353" s="23"/>
      <c r="BR1353" s="23"/>
      <c r="BS1353" s="45">
        <v>709.6813949372975</v>
      </c>
      <c r="BT1353" s="45">
        <v>0.551</v>
      </c>
      <c r="BU1353" s="23"/>
      <c r="BV1353" s="23"/>
      <c r="BW1353" s="23"/>
      <c r="BX1353" s="23"/>
      <c r="BY1353" s="23"/>
      <c r="BZ1353" s="23"/>
      <c r="CA1353" s="23"/>
    </row>
    <row r="1354" ht="15.75" customHeight="1">
      <c r="A1354" s="45">
        <v>989.8017814368486</v>
      </c>
      <c r="B1354" s="46">
        <v>0.072</v>
      </c>
      <c r="C1354" s="45"/>
      <c r="D1354" s="45"/>
      <c r="E1354" s="45"/>
      <c r="F1354" s="45"/>
      <c r="G1354" s="45"/>
      <c r="H1354" s="45">
        <v>989.8017814368486</v>
      </c>
      <c r="I1354" s="46">
        <v>0.126</v>
      </c>
      <c r="J1354" s="45"/>
      <c r="K1354" s="45"/>
      <c r="L1354" s="45"/>
      <c r="M1354" s="45"/>
      <c r="N1354" s="45"/>
      <c r="O1354" s="45">
        <v>989.8017814368486</v>
      </c>
      <c r="P1354" s="45">
        <v>0.002301348226334205</v>
      </c>
      <c r="Q1354" s="45"/>
      <c r="R1354" s="45"/>
      <c r="S1354" s="45"/>
      <c r="T1354" s="45"/>
      <c r="U1354" s="45"/>
      <c r="V1354" s="45">
        <v>989.8017814368486</v>
      </c>
      <c r="W1354" s="45"/>
      <c r="X1354" s="45"/>
      <c r="Y1354" s="45"/>
      <c r="Z1354" s="45"/>
      <c r="AA1354" s="45"/>
      <c r="AB1354" s="45"/>
      <c r="AC1354" s="45">
        <v>989.8017814368486</v>
      </c>
      <c r="AD1354" s="45">
        <v>168.64213991010257</v>
      </c>
      <c r="AE1354" s="45"/>
      <c r="AF1354" s="45"/>
      <c r="AG1354" s="45"/>
      <c r="AH1354" s="45"/>
      <c r="AI1354" s="45"/>
      <c r="AJ1354" s="45">
        <v>989.8017814368486</v>
      </c>
      <c r="AK1354" s="45">
        <v>0.01</v>
      </c>
      <c r="AL1354" s="45"/>
      <c r="AM1354" s="45"/>
      <c r="AN1354" s="45"/>
      <c r="AO1354" s="23"/>
      <c r="AP1354" s="23"/>
      <c r="AQ1354" s="45">
        <v>989.8017814368486</v>
      </c>
      <c r="AR1354" s="45">
        <v>0.01</v>
      </c>
      <c r="AS1354" s="23"/>
      <c r="AT1354" s="23"/>
      <c r="AU1354" s="23"/>
      <c r="AV1354" s="23"/>
      <c r="AW1354" s="23"/>
      <c r="AX1354" s="45">
        <v>989.8017814368486</v>
      </c>
      <c r="AY1354" s="23"/>
      <c r="AZ1354" s="23"/>
      <c r="BA1354" s="23"/>
      <c r="BB1354" s="23"/>
      <c r="BC1354" s="23"/>
      <c r="BD1354" s="23"/>
      <c r="BE1354" s="45">
        <v>989.8017814368486</v>
      </c>
      <c r="BF1354" s="45"/>
      <c r="BG1354" s="23"/>
      <c r="BH1354" s="23"/>
      <c r="BI1354" s="23"/>
      <c r="BJ1354" s="23"/>
      <c r="BK1354" s="23"/>
      <c r="BL1354" s="45">
        <v>989.8017814368486</v>
      </c>
      <c r="BM1354" s="45">
        <v>0.301</v>
      </c>
      <c r="BN1354" s="23"/>
      <c r="BO1354" s="23"/>
      <c r="BP1354" s="23"/>
      <c r="BQ1354" s="23"/>
      <c r="BR1354" s="23"/>
      <c r="BS1354" s="45">
        <v>989.8017814368486</v>
      </c>
      <c r="BT1354" s="45">
        <v>0.07</v>
      </c>
      <c r="BU1354" s="23"/>
      <c r="BV1354" s="23"/>
      <c r="BW1354" s="23"/>
      <c r="BX1354" s="23"/>
      <c r="BY1354" s="23"/>
      <c r="BZ1354" s="23"/>
      <c r="CA1354" s="23"/>
    </row>
    <row r="1355" ht="15.75" customHeight="1">
      <c r="A1355" s="45">
        <v>994.0530002426485</v>
      </c>
      <c r="B1355" s="46">
        <v>0.072</v>
      </c>
      <c r="C1355" s="45"/>
      <c r="D1355" s="45"/>
      <c r="E1355" s="45"/>
      <c r="F1355" s="45"/>
      <c r="G1355" s="45"/>
      <c r="H1355" s="45">
        <v>994.0530002426485</v>
      </c>
      <c r="I1355" s="46">
        <v>0.121</v>
      </c>
      <c r="J1355" s="45"/>
      <c r="K1355" s="45"/>
      <c r="L1355" s="45"/>
      <c r="M1355" s="45"/>
      <c r="N1355" s="45"/>
      <c r="O1355" s="45">
        <v>994.0530002426485</v>
      </c>
      <c r="P1355" s="45">
        <v>0.002450435707179019</v>
      </c>
      <c r="Q1355" s="45"/>
      <c r="R1355" s="45"/>
      <c r="S1355" s="45"/>
      <c r="T1355" s="45"/>
      <c r="U1355" s="45"/>
      <c r="V1355" s="45">
        <v>994.0530002426485</v>
      </c>
      <c r="W1355" s="45"/>
      <c r="X1355" s="45"/>
      <c r="Y1355" s="45"/>
      <c r="Z1355" s="45"/>
      <c r="AA1355" s="45"/>
      <c r="AB1355" s="45"/>
      <c r="AC1355" s="45">
        <v>994.0530002426485</v>
      </c>
      <c r="AD1355" s="45">
        <v>185.22561205923765</v>
      </c>
      <c r="AE1355" s="45"/>
      <c r="AF1355" s="45"/>
      <c r="AG1355" s="45"/>
      <c r="AH1355" s="45"/>
      <c r="AI1355" s="45"/>
      <c r="AJ1355" s="45">
        <v>994.0530002426485</v>
      </c>
      <c r="AK1355" s="45">
        <v>0.01</v>
      </c>
      <c r="AL1355" s="45"/>
      <c r="AM1355" s="45"/>
      <c r="AN1355" s="45"/>
      <c r="AO1355" s="23"/>
      <c r="AP1355" s="23"/>
      <c r="AQ1355" s="45">
        <v>994.0530002426485</v>
      </c>
      <c r="AR1355" s="45">
        <v>0.009</v>
      </c>
      <c r="AS1355" s="23"/>
      <c r="AT1355" s="23"/>
      <c r="AU1355" s="23"/>
      <c r="AV1355" s="23"/>
      <c r="AW1355" s="23"/>
      <c r="AX1355" s="45">
        <v>994.0530002426485</v>
      </c>
      <c r="AY1355" s="23"/>
      <c r="AZ1355" s="23"/>
      <c r="BA1355" s="23"/>
      <c r="BB1355" s="23"/>
      <c r="BC1355" s="23"/>
      <c r="BD1355" s="23"/>
      <c r="BE1355" s="45">
        <v>994.0530002426485</v>
      </c>
      <c r="BF1355" s="45"/>
      <c r="BG1355" s="23"/>
      <c r="BH1355" s="23"/>
      <c r="BI1355" s="23"/>
      <c r="BJ1355" s="23"/>
      <c r="BK1355" s="23"/>
      <c r="BL1355" s="45">
        <v>994.0530002426485</v>
      </c>
      <c r="BM1355" s="45">
        <v>0.487</v>
      </c>
      <c r="BN1355" s="23"/>
      <c r="BO1355" s="23"/>
      <c r="BP1355" s="23"/>
      <c r="BQ1355" s="23"/>
      <c r="BR1355" s="23"/>
      <c r="BS1355" s="45">
        <v>994.0530002426485</v>
      </c>
      <c r="BT1355" s="45">
        <v>0.145</v>
      </c>
      <c r="BU1355" s="23"/>
      <c r="BV1355" s="23"/>
      <c r="BW1355" s="23"/>
      <c r="BX1355" s="23"/>
      <c r="BY1355" s="23"/>
      <c r="BZ1355" s="23"/>
      <c r="CA1355" s="23"/>
    </row>
    <row r="1356" ht="15.75" customHeight="1">
      <c r="A1356" s="45">
        <v>996.9980533750294</v>
      </c>
      <c r="B1356" s="46">
        <v>0.076</v>
      </c>
      <c r="C1356" s="45"/>
      <c r="D1356" s="45"/>
      <c r="E1356" s="45"/>
      <c r="F1356" s="45"/>
      <c r="G1356" s="45"/>
      <c r="H1356" s="45">
        <v>996.9980533750294</v>
      </c>
      <c r="I1356" s="46">
        <v>0.102</v>
      </c>
      <c r="J1356" s="45"/>
      <c r="K1356" s="45"/>
      <c r="L1356" s="45"/>
      <c r="M1356" s="45"/>
      <c r="N1356" s="45"/>
      <c r="O1356" s="45">
        <v>996.9980533750294</v>
      </c>
      <c r="P1356" s="45">
        <v>0.0025266256951739846</v>
      </c>
      <c r="Q1356" s="45"/>
      <c r="R1356" s="45"/>
      <c r="S1356" s="45"/>
      <c r="T1356" s="45"/>
      <c r="U1356" s="45"/>
      <c r="V1356" s="45">
        <v>996.9980533750294</v>
      </c>
      <c r="W1356" s="45">
        <v>0.004979323938870365</v>
      </c>
      <c r="X1356" s="45"/>
      <c r="Y1356" s="45"/>
      <c r="Z1356" s="45"/>
      <c r="AA1356" s="45"/>
      <c r="AB1356" s="45"/>
      <c r="AC1356" s="45">
        <v>996.9980533750294</v>
      </c>
      <c r="AD1356" s="45">
        <v>217.64792971635484</v>
      </c>
      <c r="AE1356" s="45"/>
      <c r="AF1356" s="45"/>
      <c r="AG1356" s="45"/>
      <c r="AH1356" s="45"/>
      <c r="AI1356" s="45"/>
      <c r="AJ1356" s="45">
        <v>996.9980533750294</v>
      </c>
      <c r="AK1356" s="45">
        <v>0.01</v>
      </c>
      <c r="AL1356" s="45"/>
      <c r="AM1356" s="45"/>
      <c r="AN1356" s="45"/>
      <c r="AO1356" s="23"/>
      <c r="AP1356" s="23"/>
      <c r="AQ1356" s="45">
        <v>996.9980533750294</v>
      </c>
      <c r="AR1356" s="45">
        <v>0.009</v>
      </c>
      <c r="AS1356" s="23"/>
      <c r="AT1356" s="23"/>
      <c r="AU1356" s="23"/>
      <c r="AV1356" s="23"/>
      <c r="AW1356" s="23"/>
      <c r="AX1356" s="45">
        <v>996.9980533750294</v>
      </c>
      <c r="AY1356" s="23"/>
      <c r="AZ1356" s="23"/>
      <c r="BA1356" s="23"/>
      <c r="BB1356" s="23"/>
      <c r="BC1356" s="23"/>
      <c r="BD1356" s="23"/>
      <c r="BE1356" s="45">
        <v>996.9980533750294</v>
      </c>
      <c r="BF1356" s="45"/>
      <c r="BG1356" s="23"/>
      <c r="BH1356" s="23"/>
      <c r="BI1356" s="23"/>
      <c r="BJ1356" s="23"/>
      <c r="BK1356" s="23"/>
      <c r="BL1356" s="45">
        <v>996.9980533750294</v>
      </c>
      <c r="BM1356" s="45">
        <v>0.677</v>
      </c>
      <c r="BN1356" s="23"/>
      <c r="BO1356" s="23"/>
      <c r="BP1356" s="23"/>
      <c r="BQ1356" s="23"/>
      <c r="BR1356" s="23"/>
      <c r="BS1356" s="45">
        <v>996.9980533750294</v>
      </c>
      <c r="BT1356" s="45">
        <v>0.167</v>
      </c>
      <c r="BU1356" s="23"/>
      <c r="BV1356" s="23"/>
      <c r="BW1356" s="23"/>
      <c r="BX1356" s="23"/>
      <c r="BY1356" s="23"/>
      <c r="BZ1356" s="23"/>
      <c r="CA1356" s="23"/>
    </row>
    <row r="1357" ht="15.75" customHeight="1">
      <c r="A1357" s="45">
        <v>1001.262718232751</v>
      </c>
      <c r="B1357" s="46">
        <v>0.086</v>
      </c>
      <c r="C1357" s="45"/>
      <c r="D1357" s="45"/>
      <c r="E1357" s="45"/>
      <c r="F1357" s="45"/>
      <c r="G1357" s="45"/>
      <c r="H1357" s="45">
        <v>1001.262718232751</v>
      </c>
      <c r="I1357" s="46">
        <v>0.096</v>
      </c>
      <c r="J1357" s="45"/>
      <c r="K1357" s="45"/>
      <c r="L1357" s="45"/>
      <c r="M1357" s="45"/>
      <c r="N1357" s="45"/>
      <c r="O1357" s="45">
        <v>1001.262718232751</v>
      </c>
      <c r="P1357" s="45">
        <v>0.0024541065587105927</v>
      </c>
      <c r="Q1357" s="45"/>
      <c r="R1357" s="45"/>
      <c r="S1357" s="45"/>
      <c r="T1357" s="45"/>
      <c r="U1357" s="45"/>
      <c r="V1357" s="45">
        <v>1001.262718232751</v>
      </c>
      <c r="W1357" s="45">
        <v>0.004805345784295298</v>
      </c>
      <c r="X1357" s="45"/>
      <c r="Y1357" s="45"/>
      <c r="Z1357" s="45"/>
      <c r="AA1357" s="45"/>
      <c r="AB1357" s="45"/>
      <c r="AC1357" s="45">
        <v>1001.262718232751</v>
      </c>
      <c r="AD1357" s="45">
        <v>266.5468324759081</v>
      </c>
      <c r="AE1357" s="45"/>
      <c r="AF1357" s="45"/>
      <c r="AG1357" s="45"/>
      <c r="AH1357" s="45"/>
      <c r="AI1357" s="45"/>
      <c r="AJ1357" s="45">
        <v>1001.262718232751</v>
      </c>
      <c r="AK1357" s="45">
        <v>0.009</v>
      </c>
      <c r="AL1357" s="45"/>
      <c r="AM1357" s="45"/>
      <c r="AN1357" s="45"/>
      <c r="AO1357" s="23"/>
      <c r="AP1357" s="23"/>
      <c r="AQ1357" s="45">
        <v>1001.262718232751</v>
      </c>
      <c r="AR1357" s="45">
        <v>0.008</v>
      </c>
      <c r="AS1357" s="23"/>
      <c r="AT1357" s="23"/>
      <c r="AU1357" s="23"/>
      <c r="AV1357" s="23"/>
      <c r="AW1357" s="23"/>
      <c r="AX1357" s="45">
        <v>1001.262718232751</v>
      </c>
      <c r="AY1357" s="23"/>
      <c r="AZ1357" s="23"/>
      <c r="BA1357" s="23"/>
      <c r="BB1357" s="23"/>
      <c r="BC1357" s="23"/>
      <c r="BD1357" s="23"/>
      <c r="BE1357" s="45">
        <v>1001.262718232751</v>
      </c>
      <c r="BF1357" s="45">
        <v>52.0</v>
      </c>
      <c r="BG1357" s="23"/>
      <c r="BH1357" s="23"/>
      <c r="BI1357" s="23"/>
      <c r="BJ1357" s="23"/>
      <c r="BK1357" s="23"/>
      <c r="BL1357" s="45">
        <v>1001.262718232751</v>
      </c>
      <c r="BM1357" s="45">
        <v>0.783</v>
      </c>
      <c r="BN1357" s="23"/>
      <c r="BO1357" s="23"/>
      <c r="BP1357" s="23"/>
      <c r="BQ1357" s="23"/>
      <c r="BR1357" s="23"/>
      <c r="BS1357" s="45">
        <v>1001.262718232751</v>
      </c>
      <c r="BT1357" s="45">
        <v>0.216</v>
      </c>
      <c r="BU1357" s="23"/>
      <c r="BV1357" s="23"/>
      <c r="BW1357" s="23"/>
      <c r="BX1357" s="23"/>
      <c r="BY1357" s="23"/>
      <c r="BZ1357" s="23"/>
      <c r="CA1357" s="23"/>
    </row>
    <row r="1358" ht="15.75" customHeight="1">
      <c r="A1358" s="45">
        <v>1006.4424455726671</v>
      </c>
      <c r="B1358" s="46">
        <v>0.082</v>
      </c>
      <c r="C1358" s="45"/>
      <c r="D1358" s="45"/>
      <c r="E1358" s="45"/>
      <c r="F1358" s="45"/>
      <c r="G1358" s="45"/>
      <c r="H1358" s="45">
        <v>1006.4424455726671</v>
      </c>
      <c r="I1358" s="46">
        <v>0.128</v>
      </c>
      <c r="J1358" s="45"/>
      <c r="K1358" s="45"/>
      <c r="L1358" s="45"/>
      <c r="M1358" s="45"/>
      <c r="N1358" s="45"/>
      <c r="O1358" s="45">
        <v>1006.4424455726671</v>
      </c>
      <c r="P1358" s="45">
        <v>0.0026177518361761073</v>
      </c>
      <c r="Q1358" s="45"/>
      <c r="R1358" s="45"/>
      <c r="S1358" s="45"/>
      <c r="T1358" s="45"/>
      <c r="U1358" s="45"/>
      <c r="V1358" s="45">
        <v>1006.4424455726671</v>
      </c>
      <c r="W1358" s="45">
        <v>0.0054077580357501515</v>
      </c>
      <c r="X1358" s="45"/>
      <c r="Y1358" s="45"/>
      <c r="Z1358" s="45"/>
      <c r="AA1358" s="45"/>
      <c r="AB1358" s="45"/>
      <c r="AC1358" s="45">
        <v>1006.4424455726671</v>
      </c>
      <c r="AD1358" s="45">
        <v>245.56882823301453</v>
      </c>
      <c r="AE1358" s="45"/>
      <c r="AF1358" s="45"/>
      <c r="AG1358" s="45"/>
      <c r="AH1358" s="45"/>
      <c r="AI1358" s="45"/>
      <c r="AJ1358" s="45">
        <v>1006.4424455726671</v>
      </c>
      <c r="AK1358" s="45">
        <v>0.009</v>
      </c>
      <c r="AL1358" s="45"/>
      <c r="AM1358" s="45"/>
      <c r="AN1358" s="45"/>
      <c r="AO1358" s="23"/>
      <c r="AP1358" s="23"/>
      <c r="AQ1358" s="45">
        <v>1006.4424455726671</v>
      </c>
      <c r="AR1358" s="45">
        <v>0.008</v>
      </c>
      <c r="AS1358" s="23"/>
      <c r="AT1358" s="23"/>
      <c r="AU1358" s="23"/>
      <c r="AV1358" s="23"/>
      <c r="AW1358" s="23"/>
      <c r="AX1358" s="45">
        <v>1006.4424455726671</v>
      </c>
      <c r="AY1358" s="23"/>
      <c r="AZ1358" s="23"/>
      <c r="BA1358" s="23"/>
      <c r="BB1358" s="23"/>
      <c r="BC1358" s="23"/>
      <c r="BD1358" s="23"/>
      <c r="BE1358" s="45">
        <v>1006.4424455726671</v>
      </c>
      <c r="BF1358" s="45">
        <v>52.0</v>
      </c>
      <c r="BG1358" s="23"/>
      <c r="BH1358" s="23"/>
      <c r="BI1358" s="23"/>
      <c r="BJ1358" s="23"/>
      <c r="BK1358" s="23"/>
      <c r="BL1358" s="45">
        <v>1006.4424455726671</v>
      </c>
      <c r="BM1358" s="45">
        <v>0.863</v>
      </c>
      <c r="BN1358" s="23"/>
      <c r="BO1358" s="23"/>
      <c r="BP1358" s="23"/>
      <c r="BQ1358" s="23"/>
      <c r="BR1358" s="23"/>
      <c r="BS1358" s="45">
        <v>1006.4424455726671</v>
      </c>
      <c r="BT1358" s="45">
        <v>0.277</v>
      </c>
      <c r="BU1358" s="23"/>
      <c r="BV1358" s="23"/>
      <c r="BW1358" s="23"/>
      <c r="BX1358" s="23"/>
      <c r="BY1358" s="23"/>
      <c r="BZ1358" s="23"/>
      <c r="CA1358" s="23"/>
    </row>
    <row r="1359" ht="15.75" customHeight="1">
      <c r="A1359" s="45">
        <v>1008.5426158154032</v>
      </c>
      <c r="B1359" s="46">
        <v>0.084</v>
      </c>
      <c r="C1359" s="45"/>
      <c r="D1359" s="45"/>
      <c r="E1359" s="45"/>
      <c r="F1359" s="45"/>
      <c r="G1359" s="45"/>
      <c r="H1359" s="45">
        <v>1008.5426158154032</v>
      </c>
      <c r="I1359" s="46">
        <v>0.085</v>
      </c>
      <c r="J1359" s="45"/>
      <c r="K1359" s="45"/>
      <c r="L1359" s="45"/>
      <c r="M1359" s="45"/>
      <c r="N1359" s="45"/>
      <c r="O1359" s="45">
        <v>1008.5426158154032</v>
      </c>
      <c r="P1359" s="45">
        <v>0.002593122974819732</v>
      </c>
      <c r="Q1359" s="45"/>
      <c r="R1359" s="45"/>
      <c r="S1359" s="45"/>
      <c r="T1359" s="45"/>
      <c r="U1359" s="45"/>
      <c r="V1359" s="45">
        <v>1008.5426158154032</v>
      </c>
      <c r="W1359" s="45">
        <v>0.005685697474934483</v>
      </c>
      <c r="X1359" s="45"/>
      <c r="Y1359" s="45"/>
      <c r="Z1359" s="45"/>
      <c r="AA1359" s="45"/>
      <c r="AB1359" s="45"/>
      <c r="AC1359" s="45">
        <v>1008.5426158154032</v>
      </c>
      <c r="AD1359" s="45">
        <v>269.75140935445546</v>
      </c>
      <c r="AE1359" s="45"/>
      <c r="AF1359" s="45"/>
      <c r="AG1359" s="45"/>
      <c r="AH1359" s="45"/>
      <c r="AI1359" s="45"/>
      <c r="AJ1359" s="45">
        <v>1008.5426158154032</v>
      </c>
      <c r="AK1359" s="45">
        <v>0.01</v>
      </c>
      <c r="AL1359" s="45"/>
      <c r="AM1359" s="45"/>
      <c r="AN1359" s="45"/>
      <c r="AO1359" s="23"/>
      <c r="AP1359" s="23"/>
      <c r="AQ1359" s="45">
        <v>1008.5426158154032</v>
      </c>
      <c r="AR1359" s="45">
        <v>0.007</v>
      </c>
      <c r="AS1359" s="23"/>
      <c r="AT1359" s="23"/>
      <c r="AU1359" s="23"/>
      <c r="AV1359" s="23"/>
      <c r="AW1359" s="23"/>
      <c r="AX1359" s="45">
        <v>1008.5426158154032</v>
      </c>
      <c r="AY1359" s="23">
        <v>0.566</v>
      </c>
      <c r="AZ1359" s="23"/>
      <c r="BA1359" s="23"/>
      <c r="BB1359" s="23"/>
      <c r="BC1359" s="23"/>
      <c r="BD1359" s="23"/>
      <c r="BE1359" s="45">
        <v>1008.5426158154032</v>
      </c>
      <c r="BF1359" s="45">
        <v>38.0</v>
      </c>
      <c r="BG1359" s="23"/>
      <c r="BH1359" s="23"/>
      <c r="BI1359" s="23"/>
      <c r="BJ1359" s="23"/>
      <c r="BK1359" s="23"/>
      <c r="BL1359" s="45">
        <v>1008.5426158154032</v>
      </c>
      <c r="BM1359" s="45">
        <v>0.923</v>
      </c>
      <c r="BN1359" s="23"/>
      <c r="BO1359" s="23"/>
      <c r="BP1359" s="23"/>
      <c r="BQ1359" s="23"/>
      <c r="BR1359" s="23"/>
      <c r="BS1359" s="45">
        <v>1008.5426158154032</v>
      </c>
      <c r="BT1359" s="45">
        <v>0.39</v>
      </c>
      <c r="BU1359" s="23"/>
      <c r="BV1359" s="23"/>
      <c r="BW1359" s="23"/>
      <c r="BX1359" s="23"/>
      <c r="BY1359" s="23"/>
      <c r="BZ1359" s="23"/>
      <c r="CA1359" s="23"/>
    </row>
    <row r="1360" ht="15.75" customHeight="1">
      <c r="A1360" s="45">
        <v>1011.3605369478036</v>
      </c>
      <c r="B1360" s="46">
        <v>0.083</v>
      </c>
      <c r="C1360" s="45"/>
      <c r="D1360" s="45"/>
      <c r="E1360" s="45"/>
      <c r="F1360" s="45"/>
      <c r="G1360" s="45"/>
      <c r="H1360" s="45">
        <v>1011.3605369478036</v>
      </c>
      <c r="I1360" s="46">
        <v>0.081</v>
      </c>
      <c r="J1360" s="45"/>
      <c r="K1360" s="45"/>
      <c r="L1360" s="45"/>
      <c r="M1360" s="45"/>
      <c r="N1360" s="45"/>
      <c r="O1360" s="45">
        <v>1011.3605369478036</v>
      </c>
      <c r="P1360" s="45"/>
      <c r="Q1360" s="45"/>
      <c r="R1360" s="45"/>
      <c r="S1360" s="45"/>
      <c r="T1360" s="45"/>
      <c r="U1360" s="45"/>
      <c r="V1360" s="45">
        <v>1011.3605369478036</v>
      </c>
      <c r="W1360" s="45"/>
      <c r="X1360" s="45"/>
      <c r="Y1360" s="45"/>
      <c r="Z1360" s="45"/>
      <c r="AA1360" s="45"/>
      <c r="AB1360" s="45"/>
      <c r="AC1360" s="45">
        <v>1011.3605369478036</v>
      </c>
      <c r="AD1360" s="45">
        <v>230.25665823021097</v>
      </c>
      <c r="AE1360" s="45"/>
      <c r="AF1360" s="45"/>
      <c r="AG1360" s="45"/>
      <c r="AH1360" s="45"/>
      <c r="AI1360" s="45"/>
      <c r="AJ1360" s="45">
        <v>1011.3605369478036</v>
      </c>
      <c r="AK1360" s="45">
        <v>0.01</v>
      </c>
      <c r="AL1360" s="45"/>
      <c r="AM1360" s="45"/>
      <c r="AN1360" s="45"/>
      <c r="AO1360" s="23"/>
      <c r="AP1360" s="23"/>
      <c r="AQ1360" s="45">
        <v>1011.3605369478036</v>
      </c>
      <c r="AR1360" s="45">
        <v>0.007</v>
      </c>
      <c r="AS1360" s="23"/>
      <c r="AT1360" s="23"/>
      <c r="AU1360" s="23"/>
      <c r="AV1360" s="23"/>
      <c r="AW1360" s="23"/>
      <c r="AX1360" s="45">
        <v>1011.3605369478036</v>
      </c>
      <c r="AY1360" s="23">
        <v>0.557</v>
      </c>
      <c r="AZ1360" s="23"/>
      <c r="BA1360" s="23"/>
      <c r="BB1360" s="23"/>
      <c r="BC1360" s="23"/>
      <c r="BD1360" s="23"/>
      <c r="BE1360" s="45">
        <v>1011.3605369478036</v>
      </c>
      <c r="BF1360" s="45">
        <v>38.0</v>
      </c>
      <c r="BG1360" s="23"/>
      <c r="BH1360" s="23"/>
      <c r="BI1360" s="23"/>
      <c r="BJ1360" s="23"/>
      <c r="BK1360" s="23"/>
      <c r="BL1360" s="45">
        <v>1011.3605369478036</v>
      </c>
      <c r="BM1360" s="45">
        <v>0.989</v>
      </c>
      <c r="BN1360" s="23"/>
      <c r="BO1360" s="23"/>
      <c r="BP1360" s="23"/>
      <c r="BQ1360" s="23"/>
      <c r="BR1360" s="23"/>
      <c r="BS1360" s="45">
        <v>1011.3605369478036</v>
      </c>
      <c r="BT1360" s="45">
        <v>0.471</v>
      </c>
      <c r="BU1360" s="23"/>
      <c r="BV1360" s="23"/>
      <c r="BW1360" s="23"/>
      <c r="BX1360" s="23"/>
      <c r="BY1360" s="23"/>
      <c r="BZ1360" s="23"/>
      <c r="CA1360" s="23"/>
    </row>
    <row r="1361" ht="15.75" customHeight="1">
      <c r="A1361" s="45">
        <v>1013.4007144149932</v>
      </c>
      <c r="B1361" s="46">
        <v>0.077</v>
      </c>
      <c r="C1361" s="45"/>
      <c r="D1361" s="45"/>
      <c r="E1361" s="45"/>
      <c r="F1361" s="45"/>
      <c r="G1361" s="45"/>
      <c r="H1361" s="45">
        <v>1013.4007144149932</v>
      </c>
      <c r="I1361" s="46">
        <v>0.091</v>
      </c>
      <c r="J1361" s="45"/>
      <c r="K1361" s="45"/>
      <c r="L1361" s="45"/>
      <c r="M1361" s="45"/>
      <c r="N1361" s="45"/>
      <c r="O1361" s="45">
        <v>1013.4007144149932</v>
      </c>
      <c r="P1361" s="45">
        <v>0.0026580732673149175</v>
      </c>
      <c r="Q1361" s="45"/>
      <c r="R1361" s="45"/>
      <c r="S1361" s="45"/>
      <c r="T1361" s="45"/>
      <c r="U1361" s="45"/>
      <c r="V1361" s="45">
        <v>1013.4007144149932</v>
      </c>
      <c r="W1361" s="45">
        <v>0.005554914685882149</v>
      </c>
      <c r="X1361" s="45"/>
      <c r="Y1361" s="45"/>
      <c r="Z1361" s="45"/>
      <c r="AA1361" s="45"/>
      <c r="AB1361" s="45"/>
      <c r="AC1361" s="45">
        <v>1013.4007144149932</v>
      </c>
      <c r="AD1361" s="45">
        <v>307.0870683328394</v>
      </c>
      <c r="AE1361" s="45"/>
      <c r="AF1361" s="45"/>
      <c r="AG1361" s="45"/>
      <c r="AH1361" s="45"/>
      <c r="AI1361" s="45"/>
      <c r="AJ1361" s="45">
        <v>1013.4007144149932</v>
      </c>
      <c r="AK1361" s="45">
        <v>0.01</v>
      </c>
      <c r="AL1361" s="45"/>
      <c r="AM1361" s="45"/>
      <c r="AN1361" s="45"/>
      <c r="AO1361" s="23"/>
      <c r="AP1361" s="23"/>
      <c r="AQ1361" s="45">
        <v>1013.4007144149932</v>
      </c>
      <c r="AR1361" s="45">
        <v>0.007</v>
      </c>
      <c r="AS1361" s="23"/>
      <c r="AT1361" s="23"/>
      <c r="AU1361" s="23"/>
      <c r="AV1361" s="23"/>
      <c r="AW1361" s="23"/>
      <c r="AX1361" s="45">
        <v>1013.4007144149932</v>
      </c>
      <c r="AY1361" s="23">
        <v>0.553</v>
      </c>
      <c r="AZ1361" s="23"/>
      <c r="BA1361" s="23"/>
      <c r="BB1361" s="23"/>
      <c r="BC1361" s="23"/>
      <c r="BD1361" s="23"/>
      <c r="BE1361" s="45">
        <v>1013.4007144149932</v>
      </c>
      <c r="BF1361" s="45">
        <v>16.0</v>
      </c>
      <c r="BG1361" s="23"/>
      <c r="BH1361" s="23"/>
      <c r="BI1361" s="23"/>
      <c r="BJ1361" s="23"/>
      <c r="BK1361" s="23"/>
      <c r="BL1361" s="45">
        <v>1013.4007144149932</v>
      </c>
      <c r="BM1361" s="45">
        <v>1.096</v>
      </c>
      <c r="BN1361" s="23"/>
      <c r="BO1361" s="23"/>
      <c r="BP1361" s="23"/>
      <c r="BQ1361" s="23"/>
      <c r="BR1361" s="23"/>
      <c r="BS1361" s="45">
        <v>1013.4007144149932</v>
      </c>
      <c r="BT1361" s="45">
        <v>0.533</v>
      </c>
      <c r="BU1361" s="23"/>
      <c r="BV1361" s="23"/>
      <c r="BW1361" s="23"/>
      <c r="BX1361" s="23"/>
      <c r="BY1361" s="23"/>
      <c r="BZ1361" s="23"/>
      <c r="CA1361" s="23"/>
    </row>
    <row r="1362" ht="15.75" customHeight="1">
      <c r="A1362" s="45">
        <v>1015.424668874502</v>
      </c>
      <c r="B1362" s="46">
        <v>0.075</v>
      </c>
      <c r="C1362" s="45"/>
      <c r="D1362" s="45"/>
      <c r="E1362" s="45"/>
      <c r="F1362" s="45"/>
      <c r="G1362" s="45"/>
      <c r="H1362" s="45">
        <v>1015.424668874502</v>
      </c>
      <c r="I1362" s="46">
        <v>0.102</v>
      </c>
      <c r="J1362" s="45"/>
      <c r="K1362" s="45"/>
      <c r="L1362" s="45"/>
      <c r="M1362" s="45"/>
      <c r="N1362" s="45"/>
      <c r="O1362" s="45">
        <v>1015.424668874502</v>
      </c>
      <c r="P1362" s="45">
        <v>0.002747806675866202</v>
      </c>
      <c r="Q1362" s="45"/>
      <c r="R1362" s="45"/>
      <c r="S1362" s="45"/>
      <c r="T1362" s="45"/>
      <c r="U1362" s="45"/>
      <c r="V1362" s="45">
        <v>1015.424668874502</v>
      </c>
      <c r="W1362" s="45">
        <v>0.0057696667964377635</v>
      </c>
      <c r="X1362" s="45"/>
      <c r="Y1362" s="45"/>
      <c r="Z1362" s="45"/>
      <c r="AA1362" s="45"/>
      <c r="AB1362" s="45"/>
      <c r="AC1362" s="45">
        <v>1015.424668874502</v>
      </c>
      <c r="AD1362" s="45">
        <v>381.8418224484339</v>
      </c>
      <c r="AE1362" s="45"/>
      <c r="AF1362" s="45"/>
      <c r="AG1362" s="45"/>
      <c r="AH1362" s="45"/>
      <c r="AI1362" s="45"/>
      <c r="AJ1362" s="45">
        <v>1015.424668874502</v>
      </c>
      <c r="AK1362" s="45">
        <v>0.01</v>
      </c>
      <c r="AL1362" s="45"/>
      <c r="AM1362" s="45"/>
      <c r="AN1362" s="45"/>
      <c r="AO1362" s="23"/>
      <c r="AP1362" s="23"/>
      <c r="AQ1362" s="45">
        <v>1015.424668874502</v>
      </c>
      <c r="AR1362" s="45">
        <v>0.006</v>
      </c>
      <c r="AS1362" s="23"/>
      <c r="AT1362" s="23"/>
      <c r="AU1362" s="23"/>
      <c r="AV1362" s="23"/>
      <c r="AW1362" s="23"/>
      <c r="AX1362" s="45">
        <v>1015.424668874502</v>
      </c>
      <c r="AY1362" s="23">
        <v>0.566</v>
      </c>
      <c r="AZ1362" s="23"/>
      <c r="BA1362" s="23"/>
      <c r="BB1362" s="23"/>
      <c r="BC1362" s="23"/>
      <c r="BD1362" s="23"/>
      <c r="BE1362" s="45">
        <v>1015.424668874502</v>
      </c>
      <c r="BF1362" s="45">
        <v>5.0</v>
      </c>
      <c r="BG1362" s="23"/>
      <c r="BH1362" s="23"/>
      <c r="BI1362" s="23"/>
      <c r="BJ1362" s="23"/>
      <c r="BK1362" s="23"/>
      <c r="BL1362" s="45">
        <v>1015.424668874502</v>
      </c>
      <c r="BM1362" s="45">
        <v>1.217</v>
      </c>
      <c r="BN1362" s="23"/>
      <c r="BO1362" s="23"/>
      <c r="BP1362" s="23"/>
      <c r="BQ1362" s="23"/>
      <c r="BR1362" s="23"/>
      <c r="BS1362" s="45">
        <v>1015.424668874502</v>
      </c>
      <c r="BT1362" s="45">
        <v>0.61</v>
      </c>
      <c r="BU1362" s="23"/>
      <c r="BV1362" s="23"/>
      <c r="BW1362" s="23"/>
      <c r="BX1362" s="23"/>
      <c r="BY1362" s="23"/>
      <c r="BZ1362" s="23"/>
      <c r="CA1362" s="23"/>
    </row>
    <row r="1363" ht="15.75" customHeight="1">
      <c r="A1363" s="45">
        <v>1017.4891543653624</v>
      </c>
      <c r="B1363" s="46">
        <v>0.077</v>
      </c>
      <c r="C1363" s="45"/>
      <c r="D1363" s="45"/>
      <c r="E1363" s="45"/>
      <c r="F1363" s="45"/>
      <c r="G1363" s="45"/>
      <c r="H1363" s="45">
        <v>1017.4891543653624</v>
      </c>
      <c r="I1363" s="46">
        <v>0.11</v>
      </c>
      <c r="J1363" s="45"/>
      <c r="K1363" s="45"/>
      <c r="L1363" s="45"/>
      <c r="M1363" s="45"/>
      <c r="N1363" s="45"/>
      <c r="O1363" s="45">
        <v>1017.4891543653624</v>
      </c>
      <c r="P1363" s="45"/>
      <c r="Q1363" s="45"/>
      <c r="R1363" s="45"/>
      <c r="S1363" s="45"/>
      <c r="T1363" s="45"/>
      <c r="U1363" s="45"/>
      <c r="V1363" s="45">
        <v>1017.4891543653624</v>
      </c>
      <c r="W1363" s="45"/>
      <c r="X1363" s="45"/>
      <c r="Y1363" s="45"/>
      <c r="Z1363" s="45"/>
      <c r="AA1363" s="45"/>
      <c r="AB1363" s="45"/>
      <c r="AC1363" s="45">
        <v>1017.4891543653624</v>
      </c>
      <c r="AD1363" s="45">
        <v>322.5693803534993</v>
      </c>
      <c r="AE1363" s="45"/>
      <c r="AF1363" s="45"/>
      <c r="AG1363" s="45"/>
      <c r="AH1363" s="45"/>
      <c r="AI1363" s="45"/>
      <c r="AJ1363" s="45">
        <v>1017.4891543653624</v>
      </c>
      <c r="AK1363" s="45">
        <v>0.01</v>
      </c>
      <c r="AL1363" s="45"/>
      <c r="AM1363" s="45"/>
      <c r="AN1363" s="45"/>
      <c r="AO1363" s="23"/>
      <c r="AP1363" s="23"/>
      <c r="AQ1363" s="45">
        <v>1017.4891543653624</v>
      </c>
      <c r="AR1363" s="45">
        <v>0.006</v>
      </c>
      <c r="AS1363" s="23"/>
      <c r="AT1363" s="23"/>
      <c r="AU1363" s="23"/>
      <c r="AV1363" s="23"/>
      <c r="AW1363" s="23"/>
      <c r="AX1363" s="45">
        <v>1017.4891543653624</v>
      </c>
      <c r="AY1363" s="23">
        <v>0.566</v>
      </c>
      <c r="AZ1363" s="23"/>
      <c r="BA1363" s="23"/>
      <c r="BB1363" s="23"/>
      <c r="BC1363" s="23"/>
      <c r="BD1363" s="23"/>
      <c r="BE1363" s="45">
        <v>1017.4891543653624</v>
      </c>
      <c r="BF1363" s="45">
        <v>4.0</v>
      </c>
      <c r="BG1363" s="23"/>
      <c r="BH1363" s="23"/>
      <c r="BI1363" s="23"/>
      <c r="BJ1363" s="23"/>
      <c r="BK1363" s="23"/>
      <c r="BL1363" s="45">
        <v>1017.4891543653624</v>
      </c>
      <c r="BM1363" s="45">
        <v>1.176</v>
      </c>
      <c r="BN1363" s="23"/>
      <c r="BO1363" s="23"/>
      <c r="BP1363" s="23"/>
      <c r="BQ1363" s="23"/>
      <c r="BR1363" s="23"/>
      <c r="BS1363" s="45">
        <v>1017.4891543653624</v>
      </c>
      <c r="BT1363" s="45">
        <v>0.62</v>
      </c>
      <c r="BU1363" s="23"/>
      <c r="BV1363" s="23"/>
      <c r="BW1363" s="23"/>
      <c r="BX1363" s="23"/>
      <c r="BY1363" s="23"/>
      <c r="BZ1363" s="23"/>
      <c r="CA1363" s="23"/>
    </row>
    <row r="1364" ht="15.75" customHeight="1">
      <c r="A1364" s="45">
        <v>1025.8300884907965</v>
      </c>
      <c r="B1364" s="46">
        <v>0.08</v>
      </c>
      <c r="C1364" s="45"/>
      <c r="D1364" s="45"/>
      <c r="E1364" s="45"/>
      <c r="F1364" s="45"/>
      <c r="G1364" s="45"/>
      <c r="H1364" s="45">
        <v>1025.8300884907965</v>
      </c>
      <c r="I1364" s="46">
        <v>0.076</v>
      </c>
      <c r="J1364" s="45"/>
      <c r="K1364" s="45"/>
      <c r="L1364" s="45"/>
      <c r="M1364" s="45"/>
      <c r="N1364" s="45"/>
      <c r="O1364" s="45">
        <v>1025.8300884907965</v>
      </c>
      <c r="P1364" s="45">
        <v>0.0026135939887338257</v>
      </c>
      <c r="Q1364" s="45"/>
      <c r="R1364" s="45"/>
      <c r="S1364" s="45"/>
      <c r="T1364" s="45"/>
      <c r="U1364" s="45"/>
      <c r="V1364" s="45">
        <v>1025.8300884907965</v>
      </c>
      <c r="W1364" s="45">
        <v>0.005907186413471249</v>
      </c>
      <c r="X1364" s="45"/>
      <c r="Y1364" s="45"/>
      <c r="Z1364" s="45"/>
      <c r="AA1364" s="45"/>
      <c r="AB1364" s="45"/>
      <c r="AC1364" s="45">
        <v>1025.8300884907965</v>
      </c>
      <c r="AD1364" s="45">
        <v>287.899337831523</v>
      </c>
      <c r="AE1364" s="45"/>
      <c r="AF1364" s="45"/>
      <c r="AG1364" s="45"/>
      <c r="AH1364" s="45"/>
      <c r="AI1364" s="45"/>
      <c r="AJ1364" s="45">
        <v>1025.8300884907965</v>
      </c>
      <c r="AK1364" s="45">
        <v>0.009</v>
      </c>
      <c r="AL1364" s="45"/>
      <c r="AM1364" s="45"/>
      <c r="AN1364" s="45"/>
      <c r="AO1364" s="23"/>
      <c r="AP1364" s="23"/>
      <c r="AQ1364" s="45">
        <v>1025.8300884907965</v>
      </c>
      <c r="AR1364" s="45">
        <v>0.006</v>
      </c>
      <c r="AS1364" s="23"/>
      <c r="AT1364" s="23"/>
      <c r="AU1364" s="23"/>
      <c r="AV1364" s="23"/>
      <c r="AW1364" s="23"/>
      <c r="AX1364" s="45">
        <v>1025.8300884907965</v>
      </c>
      <c r="AY1364" s="23">
        <v>0.546</v>
      </c>
      <c r="AZ1364" s="23"/>
      <c r="BA1364" s="23"/>
      <c r="BB1364" s="23"/>
      <c r="BC1364" s="23"/>
      <c r="BD1364" s="23"/>
      <c r="BE1364" s="45">
        <v>1025.8300884907965</v>
      </c>
      <c r="BF1364" s="45">
        <v>4.0</v>
      </c>
      <c r="BG1364" s="23"/>
      <c r="BH1364" s="23"/>
      <c r="BI1364" s="23"/>
      <c r="BJ1364" s="23"/>
      <c r="BK1364" s="23"/>
      <c r="BL1364" s="45">
        <v>1025.8300884907965</v>
      </c>
      <c r="BM1364" s="45">
        <v>1.199</v>
      </c>
      <c r="BN1364" s="23"/>
      <c r="BO1364" s="23"/>
      <c r="BP1364" s="23"/>
      <c r="BQ1364" s="23"/>
      <c r="BR1364" s="23"/>
      <c r="BS1364" s="45">
        <v>1025.8300884907965</v>
      </c>
      <c r="BT1364" s="45">
        <v>0.65</v>
      </c>
      <c r="BU1364" s="23"/>
      <c r="BV1364" s="23"/>
      <c r="BW1364" s="23"/>
      <c r="BX1364" s="23"/>
      <c r="BY1364" s="23"/>
      <c r="BZ1364" s="23"/>
      <c r="CA1364" s="23"/>
    </row>
    <row r="1365" ht="15.75" customHeight="1">
      <c r="A1365" s="45">
        <v>1030.673839345983</v>
      </c>
      <c r="B1365" s="46">
        <v>0.079</v>
      </c>
      <c r="C1365" s="45"/>
      <c r="D1365" s="45"/>
      <c r="E1365" s="45"/>
      <c r="F1365" s="45"/>
      <c r="G1365" s="45"/>
      <c r="H1365" s="45">
        <v>1030.673839345983</v>
      </c>
      <c r="I1365" s="46">
        <v>0.083</v>
      </c>
      <c r="J1365" s="45"/>
      <c r="K1365" s="45"/>
      <c r="L1365" s="45"/>
      <c r="M1365" s="45"/>
      <c r="N1365" s="45"/>
      <c r="O1365" s="45">
        <v>1030.673839345983</v>
      </c>
      <c r="P1365" s="45">
        <v>0.0027407489194198756</v>
      </c>
      <c r="Q1365" s="45"/>
      <c r="R1365" s="45"/>
      <c r="S1365" s="45"/>
      <c r="T1365" s="45"/>
      <c r="U1365" s="45"/>
      <c r="V1365" s="45">
        <v>1030.673839345983</v>
      </c>
      <c r="W1365" s="45">
        <v>0.005739727932784361</v>
      </c>
      <c r="X1365" s="45"/>
      <c r="Y1365" s="45"/>
      <c r="Z1365" s="45"/>
      <c r="AA1365" s="45"/>
      <c r="AB1365" s="45"/>
      <c r="AC1365" s="45">
        <v>1030.673839345983</v>
      </c>
      <c r="AD1365" s="45">
        <v>303.65853377253507</v>
      </c>
      <c r="AE1365" s="45"/>
      <c r="AF1365" s="45"/>
      <c r="AG1365" s="45"/>
      <c r="AH1365" s="45"/>
      <c r="AI1365" s="45"/>
      <c r="AJ1365" s="45">
        <v>1030.673839345983</v>
      </c>
      <c r="AK1365" s="45">
        <v>0.009</v>
      </c>
      <c r="AL1365" s="45"/>
      <c r="AM1365" s="45"/>
      <c r="AN1365" s="45"/>
      <c r="AO1365" s="23"/>
      <c r="AP1365" s="23"/>
      <c r="AQ1365" s="45">
        <v>1030.673839345983</v>
      </c>
      <c r="AR1365" s="45">
        <v>0.006</v>
      </c>
      <c r="AS1365" s="23"/>
      <c r="AT1365" s="23"/>
      <c r="AU1365" s="23"/>
      <c r="AV1365" s="23"/>
      <c r="AW1365" s="23"/>
      <c r="AX1365" s="45">
        <v>1030.673839345983</v>
      </c>
      <c r="AY1365" s="23">
        <v>0.52</v>
      </c>
      <c r="AZ1365" s="23"/>
      <c r="BA1365" s="23"/>
      <c r="BB1365" s="23"/>
      <c r="BC1365" s="23"/>
      <c r="BD1365" s="23"/>
      <c r="BE1365" s="45">
        <v>1030.673839345983</v>
      </c>
      <c r="BF1365" s="45">
        <v>4.0</v>
      </c>
      <c r="BG1365" s="23"/>
      <c r="BH1365" s="23"/>
      <c r="BI1365" s="23"/>
      <c r="BJ1365" s="23"/>
      <c r="BK1365" s="23"/>
      <c r="BL1365" s="45">
        <v>1030.673839345983</v>
      </c>
      <c r="BM1365" s="45">
        <v>1.169</v>
      </c>
      <c r="BN1365" s="23"/>
      <c r="BO1365" s="23"/>
      <c r="BP1365" s="23"/>
      <c r="BQ1365" s="23"/>
      <c r="BR1365" s="23"/>
      <c r="BS1365" s="45">
        <v>1030.673839345983</v>
      </c>
      <c r="BT1365" s="45">
        <v>0.68</v>
      </c>
      <c r="BU1365" s="23"/>
      <c r="BV1365" s="23"/>
      <c r="BW1365" s="23"/>
      <c r="BX1365" s="23"/>
      <c r="BY1365" s="23"/>
      <c r="BZ1365" s="23"/>
      <c r="CA1365" s="23"/>
    </row>
    <row r="1366" ht="15.75" customHeight="1">
      <c r="A1366" s="45">
        <v>1038.0146528927069</v>
      </c>
      <c r="B1366" s="46">
        <v>0.078</v>
      </c>
      <c r="C1366" s="45"/>
      <c r="D1366" s="45"/>
      <c r="E1366" s="45"/>
      <c r="F1366" s="45"/>
      <c r="G1366" s="45"/>
      <c r="H1366" s="45">
        <v>1038.0146528927069</v>
      </c>
      <c r="I1366" s="46">
        <v>0.09</v>
      </c>
      <c r="J1366" s="45"/>
      <c r="K1366" s="45"/>
      <c r="L1366" s="45"/>
      <c r="M1366" s="45"/>
      <c r="N1366" s="45"/>
      <c r="O1366" s="45">
        <v>1038.0146528927069</v>
      </c>
      <c r="P1366" s="45"/>
      <c r="Q1366" s="45"/>
      <c r="R1366" s="45"/>
      <c r="S1366" s="45"/>
      <c r="T1366" s="45"/>
      <c r="U1366" s="45"/>
      <c r="V1366" s="45">
        <v>1038.0146528927069</v>
      </c>
      <c r="W1366" s="45"/>
      <c r="X1366" s="45"/>
      <c r="Y1366" s="45"/>
      <c r="Z1366" s="45"/>
      <c r="AA1366" s="45"/>
      <c r="AB1366" s="45"/>
      <c r="AC1366" s="45">
        <v>1038.0146528927069</v>
      </c>
      <c r="AD1366" s="45">
        <v>253.41817163526895</v>
      </c>
      <c r="AE1366" s="45"/>
      <c r="AF1366" s="45"/>
      <c r="AG1366" s="45"/>
      <c r="AH1366" s="45"/>
      <c r="AI1366" s="45"/>
      <c r="AJ1366" s="45">
        <v>1038.0146528927069</v>
      </c>
      <c r="AK1366" s="45">
        <v>0.009</v>
      </c>
      <c r="AL1366" s="45"/>
      <c r="AM1366" s="45"/>
      <c r="AN1366" s="45"/>
      <c r="AO1366" s="23"/>
      <c r="AP1366" s="23"/>
      <c r="AQ1366" s="45">
        <v>1038.0146528927069</v>
      </c>
      <c r="AR1366" s="45">
        <v>0.005</v>
      </c>
      <c r="AS1366" s="23"/>
      <c r="AT1366" s="23"/>
      <c r="AU1366" s="23"/>
      <c r="AV1366" s="23"/>
      <c r="AW1366" s="23"/>
      <c r="AX1366" s="45">
        <v>1038.0146528927069</v>
      </c>
      <c r="AY1366" s="23">
        <v>0.495</v>
      </c>
      <c r="AZ1366" s="23"/>
      <c r="BA1366" s="23"/>
      <c r="BB1366" s="23"/>
      <c r="BC1366" s="23"/>
      <c r="BD1366" s="23"/>
      <c r="BE1366" s="45">
        <v>1038.0146528927069</v>
      </c>
      <c r="BF1366" s="45">
        <v>5.0</v>
      </c>
      <c r="BG1366" s="23"/>
      <c r="BH1366" s="23"/>
      <c r="BI1366" s="23"/>
      <c r="BJ1366" s="23"/>
      <c r="BK1366" s="23"/>
      <c r="BL1366" s="45">
        <v>1038.0146528927069</v>
      </c>
      <c r="BM1366" s="45">
        <v>1.161</v>
      </c>
      <c r="BN1366" s="23"/>
      <c r="BO1366" s="23"/>
      <c r="BP1366" s="23"/>
      <c r="BQ1366" s="23"/>
      <c r="BR1366" s="23"/>
      <c r="BS1366" s="45">
        <v>1038.0146528927069</v>
      </c>
      <c r="BT1366" s="45">
        <v>0.706</v>
      </c>
      <c r="BU1366" s="23"/>
      <c r="BV1366" s="23"/>
      <c r="BW1366" s="23"/>
      <c r="BX1366" s="23"/>
      <c r="BY1366" s="23"/>
      <c r="BZ1366" s="23"/>
      <c r="CA1366" s="23"/>
    </row>
    <row r="1367" ht="15.75" customHeight="1">
      <c r="A1367" s="45">
        <v>36706.20577514625</v>
      </c>
      <c r="B1367" s="46">
        <v>0.095</v>
      </c>
      <c r="C1367" s="45"/>
      <c r="D1367" s="45"/>
      <c r="E1367" s="45"/>
      <c r="F1367" s="45"/>
      <c r="G1367" s="45"/>
      <c r="H1367" s="45">
        <v>36706.20577514625</v>
      </c>
      <c r="I1367" s="46">
        <v>0.168</v>
      </c>
      <c r="J1367" s="45"/>
      <c r="K1367" s="45"/>
      <c r="L1367" s="45"/>
      <c r="M1367" s="45"/>
      <c r="N1367" s="45"/>
      <c r="O1367" s="45">
        <v>36706.20577514625</v>
      </c>
      <c r="P1367" s="45">
        <v>0.0214114258281325</v>
      </c>
      <c r="Q1367" s="45"/>
      <c r="R1367" s="45"/>
      <c r="S1367" s="45"/>
      <c r="T1367" s="45"/>
      <c r="U1367" s="45"/>
      <c r="V1367" s="45">
        <v>36706.20577514625</v>
      </c>
      <c r="W1367" s="45"/>
      <c r="X1367" s="45"/>
      <c r="Y1367" s="45"/>
      <c r="Z1367" s="45"/>
      <c r="AA1367" s="45"/>
      <c r="AB1367" s="45"/>
      <c r="AC1367" s="45">
        <v>36706.20577514625</v>
      </c>
      <c r="AD1367" s="45">
        <v>1674.9346562116605</v>
      </c>
      <c r="AE1367" s="45"/>
      <c r="AF1367" s="45"/>
      <c r="AG1367" s="45"/>
      <c r="AH1367" s="45"/>
      <c r="AI1367" s="45"/>
      <c r="AJ1367" s="45">
        <v>36706.20577514625</v>
      </c>
      <c r="AK1367" s="45">
        <v>0.014</v>
      </c>
      <c r="AL1367" s="45"/>
      <c r="AM1367" s="45"/>
      <c r="AN1367" s="45"/>
      <c r="AO1367" s="23"/>
      <c r="AP1367" s="23"/>
      <c r="AQ1367" s="45">
        <v>36706.20577514625</v>
      </c>
      <c r="AR1367" s="45">
        <v>0.003</v>
      </c>
      <c r="AS1367" s="23"/>
      <c r="AT1367" s="23"/>
      <c r="AU1367" s="23"/>
      <c r="AV1367" s="23"/>
      <c r="AW1367" s="23"/>
      <c r="AX1367" s="45">
        <v>36706.20577514625</v>
      </c>
      <c r="AY1367" s="23"/>
      <c r="AZ1367" s="23"/>
      <c r="BA1367" s="23"/>
      <c r="BB1367" s="23"/>
      <c r="BC1367" s="23"/>
      <c r="BD1367" s="23"/>
      <c r="BE1367" s="45">
        <v>36706.20577514625</v>
      </c>
      <c r="BF1367" s="45"/>
      <c r="BG1367" s="23"/>
      <c r="BH1367" s="23"/>
      <c r="BI1367" s="23"/>
      <c r="BJ1367" s="23"/>
      <c r="BK1367" s="23"/>
      <c r="BL1367" s="45">
        <v>36706.20577514625</v>
      </c>
      <c r="BM1367" s="45">
        <v>0.764</v>
      </c>
      <c r="BN1367" s="23"/>
      <c r="BO1367" s="23"/>
      <c r="BP1367" s="23"/>
      <c r="BQ1367" s="23"/>
      <c r="BR1367" s="23"/>
      <c r="BS1367" s="45">
        <v>36706.20577514625</v>
      </c>
      <c r="BT1367" s="45">
        <v>0.445</v>
      </c>
      <c r="BU1367" s="23"/>
      <c r="BV1367" s="23"/>
      <c r="BW1367" s="23"/>
      <c r="BX1367" s="23"/>
      <c r="BY1367" s="23"/>
      <c r="BZ1367" s="23"/>
      <c r="CA1367" s="23"/>
    </row>
    <row r="1368" ht="15.75" customHeight="1">
      <c r="A1368" s="45">
        <v>36234.30706956571</v>
      </c>
      <c r="B1368" s="46">
        <v>0.093</v>
      </c>
      <c r="C1368" s="45"/>
      <c r="D1368" s="45"/>
      <c r="E1368" s="45"/>
      <c r="F1368" s="45"/>
      <c r="G1368" s="45"/>
      <c r="H1368" s="45">
        <v>36234.30706956571</v>
      </c>
      <c r="I1368" s="46">
        <v>0.18</v>
      </c>
      <c r="J1368" s="45"/>
      <c r="K1368" s="45"/>
      <c r="L1368" s="45"/>
      <c r="M1368" s="45"/>
      <c r="N1368" s="45"/>
      <c r="O1368" s="45">
        <v>36234.30706956571</v>
      </c>
      <c r="P1368" s="45">
        <v>0.02011103001038713</v>
      </c>
      <c r="Q1368" s="45"/>
      <c r="R1368" s="45"/>
      <c r="S1368" s="45"/>
      <c r="T1368" s="45"/>
      <c r="U1368" s="45"/>
      <c r="V1368" s="45">
        <v>36234.30706956571</v>
      </c>
      <c r="W1368" s="45"/>
      <c r="X1368" s="45"/>
      <c r="Y1368" s="45"/>
      <c r="Z1368" s="45"/>
      <c r="AA1368" s="45"/>
      <c r="AB1368" s="45"/>
      <c r="AC1368" s="45">
        <v>36234.30706956571</v>
      </c>
      <c r="AD1368" s="45">
        <v>1305.4097302153225</v>
      </c>
      <c r="AE1368" s="45"/>
      <c r="AF1368" s="45"/>
      <c r="AG1368" s="45"/>
      <c r="AH1368" s="45"/>
      <c r="AI1368" s="45"/>
      <c r="AJ1368" s="45">
        <v>36234.30706956571</v>
      </c>
      <c r="AK1368" s="45">
        <v>0.014</v>
      </c>
      <c r="AL1368" s="45"/>
      <c r="AM1368" s="45"/>
      <c r="AN1368" s="45"/>
      <c r="AO1368" s="23"/>
      <c r="AP1368" s="23"/>
      <c r="AQ1368" s="45">
        <v>36234.30706956571</v>
      </c>
      <c r="AR1368" s="45">
        <v>0.003</v>
      </c>
      <c r="AS1368" s="23"/>
      <c r="AT1368" s="23"/>
      <c r="AU1368" s="23"/>
      <c r="AV1368" s="23"/>
      <c r="AW1368" s="23"/>
      <c r="AX1368" s="45">
        <v>36234.30706956571</v>
      </c>
      <c r="AY1368" s="23"/>
      <c r="AZ1368" s="23"/>
      <c r="BA1368" s="23"/>
      <c r="BB1368" s="23"/>
      <c r="BC1368" s="23"/>
      <c r="BD1368" s="23"/>
      <c r="BE1368" s="45">
        <v>36234.30706956571</v>
      </c>
      <c r="BF1368" s="45"/>
      <c r="BG1368" s="23"/>
      <c r="BH1368" s="23"/>
      <c r="BI1368" s="23"/>
      <c r="BJ1368" s="23"/>
      <c r="BK1368" s="23"/>
      <c r="BL1368" s="45">
        <v>36234.30706956571</v>
      </c>
      <c r="BM1368" s="45">
        <v>0.874</v>
      </c>
      <c r="BN1368" s="23"/>
      <c r="BO1368" s="23"/>
      <c r="BP1368" s="23"/>
      <c r="BQ1368" s="23"/>
      <c r="BR1368" s="23"/>
      <c r="BS1368" s="45">
        <v>36234.30706956571</v>
      </c>
      <c r="BT1368" s="45">
        <v>0.494</v>
      </c>
      <c r="BU1368" s="23"/>
      <c r="BV1368" s="23"/>
      <c r="BW1368" s="23"/>
      <c r="BX1368" s="23"/>
      <c r="BY1368" s="23"/>
      <c r="BZ1368" s="23"/>
      <c r="CA1368" s="23"/>
    </row>
    <row r="1369" ht="15.75" customHeight="1">
      <c r="A1369" s="45">
        <v>35965.10230485909</v>
      </c>
      <c r="B1369" s="46">
        <v>0.102</v>
      </c>
      <c r="C1369" s="45"/>
      <c r="D1369" s="45"/>
      <c r="E1369" s="45"/>
      <c r="F1369" s="45"/>
      <c r="G1369" s="45"/>
      <c r="H1369" s="45">
        <v>35965.10230485909</v>
      </c>
      <c r="I1369" s="46">
        <v>0.154</v>
      </c>
      <c r="J1369" s="45"/>
      <c r="K1369" s="45"/>
      <c r="L1369" s="45"/>
      <c r="M1369" s="45"/>
      <c r="N1369" s="45"/>
      <c r="O1369" s="45">
        <v>35965.10230485909</v>
      </c>
      <c r="P1369" s="45">
        <v>0.018673288745596005</v>
      </c>
      <c r="Q1369" s="45"/>
      <c r="R1369" s="45"/>
      <c r="S1369" s="45"/>
      <c r="T1369" s="45"/>
      <c r="U1369" s="45"/>
      <c r="V1369" s="45">
        <v>35965.10230485909</v>
      </c>
      <c r="W1369" s="45">
        <v>0.006823801921933202</v>
      </c>
      <c r="X1369" s="45"/>
      <c r="Y1369" s="45"/>
      <c r="Z1369" s="45"/>
      <c r="AA1369" s="45"/>
      <c r="AB1369" s="45"/>
      <c r="AC1369" s="45">
        <v>35965.10230485909</v>
      </c>
      <c r="AD1369" s="45">
        <v>1297.2875213461184</v>
      </c>
      <c r="AE1369" s="45"/>
      <c r="AF1369" s="45"/>
      <c r="AG1369" s="45"/>
      <c r="AH1369" s="45"/>
      <c r="AI1369" s="45"/>
      <c r="AJ1369" s="45">
        <v>35965.10230485909</v>
      </c>
      <c r="AK1369" s="45">
        <v>0.014</v>
      </c>
      <c r="AL1369" s="45"/>
      <c r="AM1369" s="45"/>
      <c r="AN1369" s="45"/>
      <c r="AO1369" s="23"/>
      <c r="AP1369" s="23"/>
      <c r="AQ1369" s="45">
        <v>35965.10230485909</v>
      </c>
      <c r="AR1369" s="45">
        <v>0.003</v>
      </c>
      <c r="AS1369" s="23"/>
      <c r="AT1369" s="23"/>
      <c r="AU1369" s="23"/>
      <c r="AV1369" s="23"/>
      <c r="AW1369" s="23"/>
      <c r="AX1369" s="45">
        <v>35965.10230485909</v>
      </c>
      <c r="AY1369" s="23"/>
      <c r="AZ1369" s="23"/>
      <c r="BA1369" s="23"/>
      <c r="BB1369" s="23"/>
      <c r="BC1369" s="23"/>
      <c r="BD1369" s="23"/>
      <c r="BE1369" s="45">
        <v>35965.10230485909</v>
      </c>
      <c r="BF1369" s="45"/>
      <c r="BG1369" s="23"/>
      <c r="BH1369" s="23"/>
      <c r="BI1369" s="23"/>
      <c r="BJ1369" s="23"/>
      <c r="BK1369" s="23"/>
      <c r="BL1369" s="45">
        <v>35965.10230485909</v>
      </c>
      <c r="BM1369" s="45">
        <v>0.908</v>
      </c>
      <c r="BN1369" s="23"/>
      <c r="BO1369" s="23"/>
      <c r="BP1369" s="23"/>
      <c r="BQ1369" s="23"/>
      <c r="BR1369" s="23"/>
      <c r="BS1369" s="45">
        <v>35965.10230485909</v>
      </c>
      <c r="BT1369" s="45">
        <v>0.791</v>
      </c>
      <c r="BU1369" s="23"/>
      <c r="BV1369" s="23"/>
      <c r="BW1369" s="23"/>
      <c r="BX1369" s="23"/>
      <c r="BY1369" s="23"/>
      <c r="BZ1369" s="23"/>
      <c r="CA1369" s="23"/>
    </row>
    <row r="1370" ht="15.75" customHeight="1">
      <c r="A1370" s="45">
        <v>35755.01972568484</v>
      </c>
      <c r="B1370" s="46">
        <v>0.106</v>
      </c>
      <c r="C1370" s="45"/>
      <c r="D1370" s="45"/>
      <c r="E1370" s="45"/>
      <c r="F1370" s="45"/>
      <c r="G1370" s="45"/>
      <c r="H1370" s="45">
        <v>35755.01972568484</v>
      </c>
      <c r="I1370" s="46">
        <v>0.12</v>
      </c>
      <c r="J1370" s="45"/>
      <c r="K1370" s="45"/>
      <c r="L1370" s="45"/>
      <c r="M1370" s="45"/>
      <c r="N1370" s="45"/>
      <c r="O1370" s="45">
        <v>35755.01972568484</v>
      </c>
      <c r="P1370" s="45">
        <v>0.018596233088446087</v>
      </c>
      <c r="Q1370" s="45"/>
      <c r="R1370" s="45"/>
      <c r="S1370" s="45"/>
      <c r="T1370" s="45"/>
      <c r="U1370" s="45"/>
      <c r="V1370" s="45">
        <v>35755.01972568484</v>
      </c>
      <c r="W1370" s="45">
        <v>0.007094476739165726</v>
      </c>
      <c r="X1370" s="45"/>
      <c r="Y1370" s="45"/>
      <c r="Z1370" s="45"/>
      <c r="AA1370" s="45"/>
      <c r="AB1370" s="45"/>
      <c r="AC1370" s="45">
        <v>35755.01972568484</v>
      </c>
      <c r="AD1370" s="45">
        <v>1809.885984090964</v>
      </c>
      <c r="AE1370" s="45"/>
      <c r="AF1370" s="45"/>
      <c r="AG1370" s="45"/>
      <c r="AH1370" s="45"/>
      <c r="AI1370" s="45"/>
      <c r="AJ1370" s="45">
        <v>35755.01972568484</v>
      </c>
      <c r="AK1370" s="45">
        <v>0.014</v>
      </c>
      <c r="AL1370" s="45"/>
      <c r="AM1370" s="45"/>
      <c r="AN1370" s="45"/>
      <c r="AO1370" s="23"/>
      <c r="AP1370" s="23"/>
      <c r="AQ1370" s="45">
        <v>35755.01972568484</v>
      </c>
      <c r="AR1370" s="45">
        <v>0.003</v>
      </c>
      <c r="AS1370" s="23"/>
      <c r="AT1370" s="23"/>
      <c r="AU1370" s="23"/>
      <c r="AV1370" s="23"/>
      <c r="AW1370" s="23"/>
      <c r="AX1370" s="45">
        <v>35755.01972568484</v>
      </c>
      <c r="AY1370" s="23"/>
      <c r="AZ1370" s="23"/>
      <c r="BA1370" s="23"/>
      <c r="BB1370" s="23"/>
      <c r="BC1370" s="23"/>
      <c r="BD1370" s="23"/>
      <c r="BE1370" s="45">
        <v>35755.01972568484</v>
      </c>
      <c r="BF1370" s="45"/>
      <c r="BG1370" s="23"/>
      <c r="BH1370" s="23"/>
      <c r="BI1370" s="23"/>
      <c r="BJ1370" s="23"/>
      <c r="BK1370" s="23"/>
      <c r="BL1370" s="45">
        <v>35755.01972568484</v>
      </c>
      <c r="BM1370" s="45">
        <v>0.965</v>
      </c>
      <c r="BN1370" s="23"/>
      <c r="BO1370" s="23"/>
      <c r="BP1370" s="23"/>
      <c r="BQ1370" s="23"/>
      <c r="BR1370" s="23"/>
      <c r="BS1370" s="45">
        <v>35755.01972568484</v>
      </c>
      <c r="BT1370" s="45">
        <v>0.831</v>
      </c>
      <c r="BU1370" s="23"/>
      <c r="BV1370" s="23"/>
      <c r="BW1370" s="23"/>
      <c r="BX1370" s="23"/>
      <c r="BY1370" s="23"/>
      <c r="BZ1370" s="23"/>
      <c r="CA1370" s="23"/>
    </row>
    <row r="1371" ht="15.75" customHeight="1">
      <c r="A1371" s="45">
        <v>35442.84541588776</v>
      </c>
      <c r="B1371" s="46">
        <v>0.1</v>
      </c>
      <c r="C1371" s="45"/>
      <c r="D1371" s="45"/>
      <c r="E1371" s="45"/>
      <c r="F1371" s="45"/>
      <c r="G1371" s="45"/>
      <c r="H1371" s="45">
        <v>35442.84541588776</v>
      </c>
      <c r="I1371" s="46">
        <v>0.12</v>
      </c>
      <c r="J1371" s="45"/>
      <c r="K1371" s="45"/>
      <c r="L1371" s="45"/>
      <c r="M1371" s="45"/>
      <c r="N1371" s="45"/>
      <c r="O1371" s="45">
        <v>35442.84541588776</v>
      </c>
      <c r="P1371" s="45">
        <v>0.01833097091832892</v>
      </c>
      <c r="Q1371" s="45"/>
      <c r="R1371" s="45"/>
      <c r="S1371" s="45"/>
      <c r="T1371" s="45"/>
      <c r="U1371" s="45"/>
      <c r="V1371" s="45">
        <v>35442.84541588776</v>
      </c>
      <c r="W1371" s="45">
        <v>0.00725843450632374</v>
      </c>
      <c r="X1371" s="45"/>
      <c r="Y1371" s="45"/>
      <c r="Z1371" s="45"/>
      <c r="AA1371" s="45"/>
      <c r="AB1371" s="45"/>
      <c r="AC1371" s="45">
        <v>35442.84541588776</v>
      </c>
      <c r="AD1371" s="45">
        <v>2393.22911316995</v>
      </c>
      <c r="AE1371" s="45"/>
      <c r="AF1371" s="45"/>
      <c r="AG1371" s="45"/>
      <c r="AH1371" s="45"/>
      <c r="AI1371" s="45"/>
      <c r="AJ1371" s="45">
        <v>35442.84541588776</v>
      </c>
      <c r="AK1371" s="45">
        <v>0.015</v>
      </c>
      <c r="AL1371" s="45"/>
      <c r="AM1371" s="45"/>
      <c r="AN1371" s="45"/>
      <c r="AO1371" s="23"/>
      <c r="AP1371" s="23"/>
      <c r="AQ1371" s="45">
        <v>35442.84541588776</v>
      </c>
      <c r="AR1371" s="45">
        <v>0.003</v>
      </c>
      <c r="AS1371" s="23"/>
      <c r="AT1371" s="23"/>
      <c r="AU1371" s="23"/>
      <c r="AV1371" s="23"/>
      <c r="AW1371" s="23"/>
      <c r="AX1371" s="45">
        <v>35442.84541588776</v>
      </c>
      <c r="AY1371" s="23"/>
      <c r="AZ1371" s="23"/>
      <c r="BA1371" s="23"/>
      <c r="BB1371" s="23"/>
      <c r="BC1371" s="23"/>
      <c r="BD1371" s="23"/>
      <c r="BE1371" s="45">
        <v>35442.84541588776</v>
      </c>
      <c r="BF1371" s="45">
        <v>5.0</v>
      </c>
      <c r="BG1371" s="23"/>
      <c r="BH1371" s="23"/>
      <c r="BI1371" s="23"/>
      <c r="BJ1371" s="23"/>
      <c r="BK1371" s="23"/>
      <c r="BL1371" s="45">
        <v>35442.84541588776</v>
      </c>
      <c r="BM1371" s="45">
        <v>0.989</v>
      </c>
      <c r="BN1371" s="23"/>
      <c r="BO1371" s="23"/>
      <c r="BP1371" s="23"/>
      <c r="BQ1371" s="23"/>
      <c r="BR1371" s="23"/>
      <c r="BS1371" s="45">
        <v>35442.84541588776</v>
      </c>
      <c r="BT1371" s="45">
        <v>0.839</v>
      </c>
      <c r="BU1371" s="23"/>
      <c r="BV1371" s="23"/>
      <c r="BW1371" s="23"/>
      <c r="BX1371" s="23"/>
      <c r="BY1371" s="23"/>
      <c r="BZ1371" s="23"/>
      <c r="CA1371" s="23"/>
    </row>
    <row r="1372" ht="15.75" customHeight="1">
      <c r="A1372" s="45">
        <v>34992.8252171979</v>
      </c>
      <c r="B1372" s="46">
        <v>0.096</v>
      </c>
      <c r="C1372" s="45"/>
      <c r="D1372" s="45"/>
      <c r="E1372" s="45"/>
      <c r="F1372" s="45"/>
      <c r="G1372" s="45"/>
      <c r="H1372" s="45">
        <v>34992.8252171979</v>
      </c>
      <c r="I1372" s="46">
        <v>0.148</v>
      </c>
      <c r="J1372" s="45"/>
      <c r="K1372" s="45"/>
      <c r="L1372" s="45"/>
      <c r="M1372" s="45"/>
      <c r="N1372" s="45"/>
      <c r="O1372" s="45">
        <v>34992.8252171979</v>
      </c>
      <c r="P1372" s="45">
        <v>0.011350232868495016</v>
      </c>
      <c r="Q1372" s="45"/>
      <c r="R1372" s="45"/>
      <c r="S1372" s="45"/>
      <c r="T1372" s="45"/>
      <c r="U1372" s="45"/>
      <c r="V1372" s="45">
        <v>34992.8252171979</v>
      </c>
      <c r="W1372" s="45">
        <v>0.007525258312158364</v>
      </c>
      <c r="X1372" s="45"/>
      <c r="Y1372" s="45"/>
      <c r="Z1372" s="45"/>
      <c r="AA1372" s="45"/>
      <c r="AB1372" s="45"/>
      <c r="AC1372" s="45">
        <v>34992.8252171979</v>
      </c>
      <c r="AD1372" s="45">
        <v>3339.69144081905</v>
      </c>
      <c r="AE1372" s="45"/>
      <c r="AF1372" s="45"/>
      <c r="AG1372" s="45"/>
      <c r="AH1372" s="45"/>
      <c r="AI1372" s="45"/>
      <c r="AJ1372" s="45">
        <v>34992.8252171979</v>
      </c>
      <c r="AK1372" s="45">
        <v>0.014</v>
      </c>
      <c r="AL1372" s="45"/>
      <c r="AM1372" s="45"/>
      <c r="AN1372" s="45"/>
      <c r="AO1372" s="23"/>
      <c r="AP1372" s="23"/>
      <c r="AQ1372" s="45">
        <v>34992.8252171979</v>
      </c>
      <c r="AR1372" s="45">
        <v>0.002</v>
      </c>
      <c r="AS1372" s="23"/>
      <c r="AT1372" s="23"/>
      <c r="AU1372" s="23"/>
      <c r="AV1372" s="23"/>
      <c r="AW1372" s="23"/>
      <c r="AX1372" s="45">
        <v>34992.8252171979</v>
      </c>
      <c r="AY1372" s="23">
        <v>0.264</v>
      </c>
      <c r="AZ1372" s="23"/>
      <c r="BA1372" s="23"/>
      <c r="BB1372" s="23"/>
      <c r="BC1372" s="23"/>
      <c r="BD1372" s="23"/>
      <c r="BE1372" s="45">
        <v>34992.8252171979</v>
      </c>
      <c r="BF1372" s="45">
        <v>5.0</v>
      </c>
      <c r="BG1372" s="23"/>
      <c r="BH1372" s="23"/>
      <c r="BI1372" s="23"/>
      <c r="BJ1372" s="23"/>
      <c r="BK1372" s="23"/>
      <c r="BL1372" s="45">
        <v>34992.8252171979</v>
      </c>
      <c r="BM1372" s="45">
        <v>0.954</v>
      </c>
      <c r="BN1372" s="23"/>
      <c r="BO1372" s="23"/>
      <c r="BP1372" s="23"/>
      <c r="BQ1372" s="23"/>
      <c r="BR1372" s="23"/>
      <c r="BS1372" s="45">
        <v>34992.8252171979</v>
      </c>
      <c r="BT1372" s="45">
        <v>0.87</v>
      </c>
      <c r="BU1372" s="23"/>
      <c r="BV1372" s="23"/>
      <c r="BW1372" s="23"/>
      <c r="BX1372" s="23"/>
      <c r="BY1372" s="23"/>
      <c r="BZ1372" s="23"/>
      <c r="CA1372" s="23"/>
    </row>
    <row r="1373" ht="15.75" customHeight="1">
      <c r="A1373" s="45">
        <v>34219.34918461265</v>
      </c>
      <c r="B1373" s="46">
        <v>0.094</v>
      </c>
      <c r="C1373" s="45"/>
      <c r="D1373" s="45"/>
      <c r="E1373" s="45"/>
      <c r="F1373" s="45"/>
      <c r="G1373" s="45"/>
      <c r="H1373" s="45">
        <v>34219.34918461265</v>
      </c>
      <c r="I1373" s="46">
        <v>0.179</v>
      </c>
      <c r="J1373" s="45"/>
      <c r="K1373" s="45"/>
      <c r="L1373" s="45"/>
      <c r="M1373" s="45"/>
      <c r="N1373" s="45"/>
      <c r="O1373" s="45">
        <v>34219.34918461265</v>
      </c>
      <c r="P1373" s="45"/>
      <c r="Q1373" s="45"/>
      <c r="R1373" s="45"/>
      <c r="S1373" s="45"/>
      <c r="T1373" s="45"/>
      <c r="U1373" s="45"/>
      <c r="V1373" s="45">
        <v>34219.34918461265</v>
      </c>
      <c r="W1373" s="45"/>
      <c r="X1373" s="45"/>
      <c r="Y1373" s="45"/>
      <c r="Z1373" s="45"/>
      <c r="AA1373" s="45"/>
      <c r="AB1373" s="45"/>
      <c r="AC1373" s="45">
        <v>34219.34918461265</v>
      </c>
      <c r="AD1373" s="45">
        <v>3568.3483550704123</v>
      </c>
      <c r="AE1373" s="45"/>
      <c r="AF1373" s="45"/>
      <c r="AG1373" s="45"/>
      <c r="AH1373" s="45"/>
      <c r="AI1373" s="45"/>
      <c r="AJ1373" s="45">
        <v>34219.34918461265</v>
      </c>
      <c r="AK1373" s="45">
        <v>0.015</v>
      </c>
      <c r="AL1373" s="45"/>
      <c r="AM1373" s="45"/>
      <c r="AN1373" s="45"/>
      <c r="AO1373" s="23"/>
      <c r="AP1373" s="23"/>
      <c r="AQ1373" s="45">
        <v>34219.34918461265</v>
      </c>
      <c r="AR1373" s="45">
        <v>0.002</v>
      </c>
      <c r="AS1373" s="23"/>
      <c r="AT1373" s="23"/>
      <c r="AU1373" s="23"/>
      <c r="AV1373" s="23"/>
      <c r="AW1373" s="23"/>
      <c r="AX1373" s="45">
        <v>34219.34918461265</v>
      </c>
      <c r="AY1373" s="23">
        <v>0.265</v>
      </c>
      <c r="AZ1373" s="23"/>
      <c r="BA1373" s="23"/>
      <c r="BB1373" s="23"/>
      <c r="BC1373" s="23"/>
      <c r="BD1373" s="23"/>
      <c r="BE1373" s="45">
        <v>34219.34918461265</v>
      </c>
      <c r="BF1373" s="45">
        <v>5.0</v>
      </c>
      <c r="BG1373" s="23"/>
      <c r="BH1373" s="23"/>
      <c r="BI1373" s="23"/>
      <c r="BJ1373" s="23"/>
      <c r="BK1373" s="23"/>
      <c r="BL1373" s="45">
        <v>34219.34918461265</v>
      </c>
      <c r="BM1373" s="45">
        <v>1.004</v>
      </c>
      <c r="BN1373" s="23"/>
      <c r="BO1373" s="23"/>
      <c r="BP1373" s="23"/>
      <c r="BQ1373" s="23"/>
      <c r="BR1373" s="23"/>
      <c r="BS1373" s="45">
        <v>34219.34918461265</v>
      </c>
      <c r="BT1373" s="45">
        <v>0.895</v>
      </c>
      <c r="BU1373" s="23"/>
      <c r="BV1373" s="23"/>
      <c r="BW1373" s="23"/>
      <c r="BX1373" s="23"/>
      <c r="BY1373" s="23"/>
      <c r="BZ1373" s="23"/>
      <c r="CA1373" s="23"/>
    </row>
    <row r="1374" ht="15.75" customHeight="1">
      <c r="A1374" s="45">
        <v>33366.1486811783</v>
      </c>
      <c r="B1374" s="46">
        <v>0.093</v>
      </c>
      <c r="C1374" s="45"/>
      <c r="D1374" s="45"/>
      <c r="E1374" s="45"/>
      <c r="F1374" s="45"/>
      <c r="G1374" s="45"/>
      <c r="H1374" s="45">
        <v>33366.1486811783</v>
      </c>
      <c r="I1374" s="46">
        <v>0.193</v>
      </c>
      <c r="J1374" s="45"/>
      <c r="K1374" s="45"/>
      <c r="L1374" s="45"/>
      <c r="M1374" s="45"/>
      <c r="N1374" s="45"/>
      <c r="O1374" s="45">
        <v>33366.1486811783</v>
      </c>
      <c r="P1374" s="45">
        <v>0.015521590930974497</v>
      </c>
      <c r="Q1374" s="45"/>
      <c r="R1374" s="45"/>
      <c r="S1374" s="45"/>
      <c r="T1374" s="45"/>
      <c r="U1374" s="45"/>
      <c r="V1374" s="45">
        <v>33366.1486811783</v>
      </c>
      <c r="W1374" s="45">
        <v>0.007414159439733475</v>
      </c>
      <c r="X1374" s="45"/>
      <c r="Y1374" s="45"/>
      <c r="Z1374" s="45"/>
      <c r="AA1374" s="45"/>
      <c r="AB1374" s="45"/>
      <c r="AC1374" s="45">
        <v>33366.1486811783</v>
      </c>
      <c r="AD1374" s="45">
        <v>4288.016022287413</v>
      </c>
      <c r="AE1374" s="45"/>
      <c r="AF1374" s="45"/>
      <c r="AG1374" s="45"/>
      <c r="AH1374" s="45"/>
      <c r="AI1374" s="45"/>
      <c r="AJ1374" s="45">
        <v>33366.1486811783</v>
      </c>
      <c r="AK1374" s="45">
        <v>0.015</v>
      </c>
      <c r="AL1374" s="45"/>
      <c r="AM1374" s="45"/>
      <c r="AN1374" s="45"/>
      <c r="AO1374" s="23"/>
      <c r="AP1374" s="23"/>
      <c r="AQ1374" s="45">
        <v>33366.1486811783</v>
      </c>
      <c r="AR1374" s="45">
        <v>0.002</v>
      </c>
      <c r="AS1374" s="23"/>
      <c r="AT1374" s="23"/>
      <c r="AU1374" s="23"/>
      <c r="AV1374" s="23"/>
      <c r="AW1374" s="23"/>
      <c r="AX1374" s="45">
        <v>33366.1486811783</v>
      </c>
      <c r="AY1374" s="23">
        <v>0.262</v>
      </c>
      <c r="AZ1374" s="23"/>
      <c r="BA1374" s="23"/>
      <c r="BB1374" s="23"/>
      <c r="BC1374" s="23"/>
      <c r="BD1374" s="23"/>
      <c r="BE1374" s="45">
        <v>33366.1486811783</v>
      </c>
      <c r="BF1374" s="45">
        <v>5.0</v>
      </c>
      <c r="BG1374" s="23"/>
      <c r="BH1374" s="23"/>
      <c r="BI1374" s="23"/>
      <c r="BJ1374" s="23"/>
      <c r="BK1374" s="23"/>
      <c r="BL1374" s="45">
        <v>33366.1486811783</v>
      </c>
      <c r="BM1374" s="45">
        <v>1.069</v>
      </c>
      <c r="BN1374" s="23"/>
      <c r="BO1374" s="23"/>
      <c r="BP1374" s="23"/>
      <c r="BQ1374" s="23"/>
      <c r="BR1374" s="23"/>
      <c r="BS1374" s="45">
        <v>33366.1486811783</v>
      </c>
      <c r="BT1374" s="45">
        <v>0.906</v>
      </c>
      <c r="BU1374" s="23"/>
      <c r="BV1374" s="23"/>
      <c r="BW1374" s="23"/>
      <c r="BX1374" s="23"/>
      <c r="BY1374" s="23"/>
      <c r="BZ1374" s="23"/>
      <c r="CA1374" s="23"/>
    </row>
    <row r="1375" ht="15.75" customHeight="1">
      <c r="A1375" s="45">
        <v>32770.878196928934</v>
      </c>
      <c r="B1375" s="46">
        <v>0.093</v>
      </c>
      <c r="C1375" s="45"/>
      <c r="D1375" s="45"/>
      <c r="E1375" s="45"/>
      <c r="F1375" s="45"/>
      <c r="G1375" s="45"/>
      <c r="H1375" s="45">
        <v>32770.878196928934</v>
      </c>
      <c r="I1375" s="46">
        <v>0.201</v>
      </c>
      <c r="J1375" s="45"/>
      <c r="K1375" s="45"/>
      <c r="L1375" s="45"/>
      <c r="M1375" s="45"/>
      <c r="N1375" s="45"/>
      <c r="O1375" s="45">
        <v>32770.878196928934</v>
      </c>
      <c r="P1375" s="45">
        <v>0.010963599589180062</v>
      </c>
      <c r="Q1375" s="45"/>
      <c r="R1375" s="45"/>
      <c r="S1375" s="45"/>
      <c r="T1375" s="45"/>
      <c r="U1375" s="45"/>
      <c r="V1375" s="45">
        <v>32770.878196928934</v>
      </c>
      <c r="W1375" s="45">
        <v>0.006943613073147372</v>
      </c>
      <c r="X1375" s="45"/>
      <c r="Y1375" s="45"/>
      <c r="Z1375" s="45"/>
      <c r="AA1375" s="45"/>
      <c r="AB1375" s="45"/>
      <c r="AC1375" s="45">
        <v>32770.878196928934</v>
      </c>
      <c r="AD1375" s="45">
        <v>3474.956996225749</v>
      </c>
      <c r="AE1375" s="45"/>
      <c r="AF1375" s="45"/>
      <c r="AG1375" s="45"/>
      <c r="AH1375" s="45"/>
      <c r="AI1375" s="45"/>
      <c r="AJ1375" s="45">
        <v>32770.878196928934</v>
      </c>
      <c r="AK1375" s="45">
        <v>0.015</v>
      </c>
      <c r="AL1375" s="45"/>
      <c r="AM1375" s="45"/>
      <c r="AN1375" s="45"/>
      <c r="AO1375" s="23"/>
      <c r="AP1375" s="23"/>
      <c r="AQ1375" s="45">
        <v>32770.878196928934</v>
      </c>
      <c r="AR1375" s="45">
        <v>0.002</v>
      </c>
      <c r="AS1375" s="23"/>
      <c r="AT1375" s="23"/>
      <c r="AU1375" s="23"/>
      <c r="AV1375" s="23"/>
      <c r="AW1375" s="23"/>
      <c r="AX1375" s="45">
        <v>32770.878196928934</v>
      </c>
      <c r="AY1375" s="23">
        <v>0.258</v>
      </c>
      <c r="AZ1375" s="23"/>
      <c r="BA1375" s="23"/>
      <c r="BB1375" s="23"/>
      <c r="BC1375" s="23"/>
      <c r="BD1375" s="23"/>
      <c r="BE1375" s="45">
        <v>32770.878196928934</v>
      </c>
      <c r="BF1375" s="45">
        <v>5.0</v>
      </c>
      <c r="BG1375" s="23"/>
      <c r="BH1375" s="23"/>
      <c r="BI1375" s="23"/>
      <c r="BJ1375" s="23"/>
      <c r="BK1375" s="23"/>
      <c r="BL1375" s="45">
        <v>32770.878196928934</v>
      </c>
      <c r="BM1375" s="45">
        <v>1.089</v>
      </c>
      <c r="BN1375" s="23"/>
      <c r="BO1375" s="23"/>
      <c r="BP1375" s="23"/>
      <c r="BQ1375" s="23"/>
      <c r="BR1375" s="23"/>
      <c r="BS1375" s="45">
        <v>32770.878196928934</v>
      </c>
      <c r="BT1375" s="45">
        <v>0.91</v>
      </c>
      <c r="BU1375" s="23"/>
      <c r="BV1375" s="23"/>
      <c r="BW1375" s="23"/>
      <c r="BX1375" s="23"/>
      <c r="BY1375" s="23"/>
      <c r="BZ1375" s="23"/>
      <c r="CA1375" s="23"/>
    </row>
    <row r="1376" ht="15.75" customHeight="1">
      <c r="A1376" s="45">
        <v>32706.72939318491</v>
      </c>
      <c r="B1376" s="46">
        <v>0.097</v>
      </c>
      <c r="C1376" s="45"/>
      <c r="D1376" s="45"/>
      <c r="E1376" s="45"/>
      <c r="F1376" s="45"/>
      <c r="G1376" s="45"/>
      <c r="H1376" s="45">
        <v>32706.72939318491</v>
      </c>
      <c r="I1376" s="46">
        <v>0.19</v>
      </c>
      <c r="J1376" s="45"/>
      <c r="K1376" s="45"/>
      <c r="L1376" s="45"/>
      <c r="M1376" s="45"/>
      <c r="N1376" s="45"/>
      <c r="O1376" s="45">
        <v>32706.72939318491</v>
      </c>
      <c r="P1376" s="45"/>
      <c r="Q1376" s="45"/>
      <c r="R1376" s="45"/>
      <c r="S1376" s="45"/>
      <c r="T1376" s="45"/>
      <c r="U1376" s="45"/>
      <c r="V1376" s="45">
        <v>32706.72939318491</v>
      </c>
      <c r="W1376" s="45"/>
      <c r="X1376" s="45"/>
      <c r="Y1376" s="45"/>
      <c r="Z1376" s="45"/>
      <c r="AA1376" s="45"/>
      <c r="AB1376" s="45"/>
      <c r="AC1376" s="45">
        <v>32706.72939318491</v>
      </c>
      <c r="AD1376" s="45">
        <v>1676.6143692758847</v>
      </c>
      <c r="AE1376" s="45"/>
      <c r="AF1376" s="45"/>
      <c r="AG1376" s="45"/>
      <c r="AH1376" s="45"/>
      <c r="AI1376" s="45"/>
      <c r="AJ1376" s="45">
        <v>32706.72939318491</v>
      </c>
      <c r="AK1376" s="45">
        <v>0.016</v>
      </c>
      <c r="AL1376" s="45"/>
      <c r="AM1376" s="45"/>
      <c r="AN1376" s="45"/>
      <c r="AO1376" s="23"/>
      <c r="AP1376" s="23"/>
      <c r="AQ1376" s="45">
        <v>32706.72939318491</v>
      </c>
      <c r="AR1376" s="45">
        <v>0.002</v>
      </c>
      <c r="AS1376" s="23"/>
      <c r="AT1376" s="23"/>
      <c r="AU1376" s="23"/>
      <c r="AV1376" s="23"/>
      <c r="AW1376" s="23"/>
      <c r="AX1376" s="45">
        <v>32706.72939318491</v>
      </c>
      <c r="AY1376" s="23">
        <v>0.243</v>
      </c>
      <c r="AZ1376" s="23"/>
      <c r="BA1376" s="23"/>
      <c r="BB1376" s="23"/>
      <c r="BC1376" s="23"/>
      <c r="BD1376" s="23"/>
      <c r="BE1376" s="45">
        <v>32706.72939318491</v>
      </c>
      <c r="BF1376" s="45">
        <v>5.0</v>
      </c>
      <c r="BG1376" s="23"/>
      <c r="BH1376" s="23"/>
      <c r="BI1376" s="23"/>
      <c r="BJ1376" s="23"/>
      <c r="BK1376" s="23"/>
      <c r="BL1376" s="45">
        <v>32706.72939318491</v>
      </c>
      <c r="BM1376" s="45">
        <v>1.083</v>
      </c>
      <c r="BN1376" s="23"/>
      <c r="BO1376" s="23"/>
      <c r="BP1376" s="23"/>
      <c r="BQ1376" s="23"/>
      <c r="BR1376" s="23"/>
      <c r="BS1376" s="45">
        <v>32706.72939318491</v>
      </c>
      <c r="BT1376" s="45">
        <v>0.93</v>
      </c>
      <c r="BU1376" s="23"/>
      <c r="BV1376" s="23"/>
      <c r="BW1376" s="23"/>
      <c r="BX1376" s="23"/>
      <c r="BY1376" s="23"/>
      <c r="BZ1376" s="23"/>
      <c r="CA1376" s="23"/>
    </row>
    <row r="1377" ht="15.75" customHeight="1">
      <c r="A1377" s="45">
        <v>33156.99874230052</v>
      </c>
      <c r="B1377" s="46">
        <v>0.094</v>
      </c>
      <c r="C1377" s="45"/>
      <c r="D1377" s="45"/>
      <c r="E1377" s="45"/>
      <c r="F1377" s="45"/>
      <c r="G1377" s="45"/>
      <c r="H1377" s="45">
        <v>33156.99874230052</v>
      </c>
      <c r="I1377" s="46">
        <v>0.103</v>
      </c>
      <c r="J1377" s="45"/>
      <c r="K1377" s="45"/>
      <c r="L1377" s="45"/>
      <c r="M1377" s="45"/>
      <c r="N1377" s="45"/>
      <c r="O1377" s="45">
        <v>33156.99874230052</v>
      </c>
      <c r="P1377" s="45">
        <v>0.010291125986901059</v>
      </c>
      <c r="Q1377" s="45"/>
      <c r="R1377" s="45"/>
      <c r="S1377" s="45"/>
      <c r="T1377" s="45"/>
      <c r="U1377" s="45"/>
      <c r="V1377" s="45">
        <v>33156.99874230052</v>
      </c>
      <c r="W1377" s="45">
        <v>0.006813586927471615</v>
      </c>
      <c r="X1377" s="45"/>
      <c r="Y1377" s="45"/>
      <c r="Z1377" s="45"/>
      <c r="AA1377" s="45"/>
      <c r="AB1377" s="45"/>
      <c r="AC1377" s="45">
        <v>33156.99874230052</v>
      </c>
      <c r="AD1377" s="45">
        <v>1883.4049697994913</v>
      </c>
      <c r="AE1377" s="45"/>
      <c r="AF1377" s="45"/>
      <c r="AG1377" s="45"/>
      <c r="AH1377" s="45"/>
      <c r="AI1377" s="45"/>
      <c r="AJ1377" s="45">
        <v>33156.99874230052</v>
      </c>
      <c r="AK1377" s="45">
        <v>0.015</v>
      </c>
      <c r="AL1377" s="45"/>
      <c r="AM1377" s="45"/>
      <c r="AN1377" s="45"/>
      <c r="AO1377" s="23"/>
      <c r="AP1377" s="23"/>
      <c r="AQ1377" s="45">
        <v>33156.99874230052</v>
      </c>
      <c r="AR1377" s="45">
        <v>0.002</v>
      </c>
      <c r="AS1377" s="23"/>
      <c r="AT1377" s="23"/>
      <c r="AU1377" s="23"/>
      <c r="AV1377" s="23"/>
      <c r="AW1377" s="23"/>
      <c r="AX1377" s="45">
        <v>33156.99874230052</v>
      </c>
      <c r="AY1377" s="23">
        <v>0.261</v>
      </c>
      <c r="AZ1377" s="23"/>
      <c r="BA1377" s="23"/>
      <c r="BB1377" s="23"/>
      <c r="BC1377" s="23"/>
      <c r="BD1377" s="23"/>
      <c r="BE1377" s="45">
        <v>33156.99874230052</v>
      </c>
      <c r="BF1377" s="45">
        <v>5.0</v>
      </c>
      <c r="BG1377" s="23"/>
      <c r="BH1377" s="23"/>
      <c r="BI1377" s="23"/>
      <c r="BJ1377" s="23"/>
      <c r="BK1377" s="23"/>
      <c r="BL1377" s="45">
        <v>33156.99874230052</v>
      </c>
      <c r="BM1377" s="45">
        <v>1.072</v>
      </c>
      <c r="BN1377" s="23"/>
      <c r="BO1377" s="23"/>
      <c r="BP1377" s="23"/>
      <c r="BQ1377" s="23"/>
      <c r="BR1377" s="23"/>
      <c r="BS1377" s="45">
        <v>33156.99874230052</v>
      </c>
      <c r="BT1377" s="45">
        <v>0.934</v>
      </c>
      <c r="BU1377" s="23"/>
      <c r="BV1377" s="23"/>
      <c r="BW1377" s="23"/>
      <c r="BX1377" s="23"/>
      <c r="BY1377" s="23"/>
      <c r="BZ1377" s="23"/>
      <c r="CA1377" s="23"/>
    </row>
    <row r="1378" ht="15.75" customHeight="1">
      <c r="A1378" s="45">
        <v>33093.7393405932</v>
      </c>
      <c r="B1378" s="46">
        <v>0.092</v>
      </c>
      <c r="C1378" s="45"/>
      <c r="D1378" s="45"/>
      <c r="E1378" s="45"/>
      <c r="F1378" s="45"/>
      <c r="G1378" s="45"/>
      <c r="H1378" s="45">
        <v>33093.7393405932</v>
      </c>
      <c r="I1378" s="46">
        <v>0.077</v>
      </c>
      <c r="J1378" s="45"/>
      <c r="K1378" s="45"/>
      <c r="L1378" s="45"/>
      <c r="M1378" s="45"/>
      <c r="N1378" s="45"/>
      <c r="O1378" s="45">
        <v>33093.7393405932</v>
      </c>
      <c r="P1378" s="45">
        <v>0.013037045396126816</v>
      </c>
      <c r="Q1378" s="45"/>
      <c r="R1378" s="45"/>
      <c r="S1378" s="45"/>
      <c r="T1378" s="45"/>
      <c r="U1378" s="45"/>
      <c r="V1378" s="45">
        <v>33093.7393405932</v>
      </c>
      <c r="W1378" s="45">
        <v>0.007137617784799414</v>
      </c>
      <c r="X1378" s="45"/>
      <c r="Y1378" s="45"/>
      <c r="Z1378" s="45"/>
      <c r="AA1378" s="45"/>
      <c r="AB1378" s="45"/>
      <c r="AC1378" s="45">
        <v>33093.7393405932</v>
      </c>
      <c r="AD1378" s="45">
        <v>2319.647413593134</v>
      </c>
      <c r="AE1378" s="45"/>
      <c r="AF1378" s="45"/>
      <c r="AG1378" s="45"/>
      <c r="AH1378" s="45"/>
      <c r="AI1378" s="45"/>
      <c r="AJ1378" s="45">
        <v>33093.7393405932</v>
      </c>
      <c r="AK1378" s="45">
        <v>0.014</v>
      </c>
      <c r="AL1378" s="45"/>
      <c r="AM1378" s="45"/>
      <c r="AN1378" s="45"/>
      <c r="AO1378" s="23"/>
      <c r="AP1378" s="23"/>
      <c r="AQ1378" s="45">
        <v>33093.7393405932</v>
      </c>
      <c r="AR1378" s="45">
        <v>0.002</v>
      </c>
      <c r="AS1378" s="23"/>
      <c r="AT1378" s="23"/>
      <c r="AU1378" s="23"/>
      <c r="AV1378" s="23"/>
      <c r="AW1378" s="23"/>
      <c r="AX1378" s="45">
        <v>33093.7393405932</v>
      </c>
      <c r="AY1378" s="23">
        <v>0.296</v>
      </c>
      <c r="AZ1378" s="23"/>
      <c r="BA1378" s="23"/>
      <c r="BB1378" s="23"/>
      <c r="BC1378" s="23"/>
      <c r="BD1378" s="23"/>
      <c r="BE1378" s="45">
        <v>33093.7393405932</v>
      </c>
      <c r="BF1378" s="45">
        <v>5.0</v>
      </c>
      <c r="BG1378" s="23"/>
      <c r="BH1378" s="23"/>
      <c r="BI1378" s="23"/>
      <c r="BJ1378" s="23"/>
      <c r="BK1378" s="23"/>
      <c r="BL1378" s="45">
        <v>33093.7393405932</v>
      </c>
      <c r="BM1378" s="45">
        <v>1.068</v>
      </c>
      <c r="BN1378" s="23"/>
      <c r="BO1378" s="23"/>
      <c r="BP1378" s="23"/>
      <c r="BQ1378" s="23"/>
      <c r="BR1378" s="23"/>
      <c r="BS1378" s="45">
        <v>33093.7393405932</v>
      </c>
      <c r="BT1378" s="45">
        <v>0.948</v>
      </c>
      <c r="BU1378" s="23"/>
      <c r="BV1378" s="23"/>
      <c r="BW1378" s="23"/>
      <c r="BX1378" s="23"/>
      <c r="BY1378" s="23"/>
      <c r="BZ1378" s="23"/>
      <c r="CA1378" s="23"/>
    </row>
    <row r="1379" ht="15.75" customHeight="1">
      <c r="A1379" s="45">
        <v>32926.327342571</v>
      </c>
      <c r="B1379" s="46">
        <v>0.091</v>
      </c>
      <c r="C1379" s="45"/>
      <c r="D1379" s="45"/>
      <c r="E1379" s="45"/>
      <c r="F1379" s="45"/>
      <c r="G1379" s="45"/>
      <c r="H1379" s="45">
        <v>32926.327342571</v>
      </c>
      <c r="I1379" s="46">
        <v>0.083</v>
      </c>
      <c r="J1379" s="45"/>
      <c r="K1379" s="45"/>
      <c r="L1379" s="45"/>
      <c r="M1379" s="45"/>
      <c r="N1379" s="45"/>
      <c r="O1379" s="45">
        <v>32926.327342571</v>
      </c>
      <c r="P1379" s="45"/>
      <c r="Q1379" s="45"/>
      <c r="R1379" s="45"/>
      <c r="S1379" s="45"/>
      <c r="T1379" s="45"/>
      <c r="U1379" s="45"/>
      <c r="V1379" s="45">
        <v>32926.327342571</v>
      </c>
      <c r="W1379" s="45"/>
      <c r="X1379" s="45"/>
      <c r="Y1379" s="45"/>
      <c r="Z1379" s="45"/>
      <c r="AA1379" s="45"/>
      <c r="AB1379" s="45"/>
      <c r="AC1379" s="45">
        <v>32926.327342571</v>
      </c>
      <c r="AD1379" s="45">
        <v>2432.0582696217216</v>
      </c>
      <c r="AE1379" s="45"/>
      <c r="AF1379" s="45"/>
      <c r="AG1379" s="45"/>
      <c r="AH1379" s="45"/>
      <c r="AI1379" s="45"/>
      <c r="AJ1379" s="45">
        <v>32926.327342571</v>
      </c>
      <c r="AK1379" s="45">
        <v>0.014</v>
      </c>
      <c r="AL1379" s="45"/>
      <c r="AM1379" s="45"/>
      <c r="AN1379" s="45"/>
      <c r="AO1379" s="23"/>
      <c r="AP1379" s="23"/>
      <c r="AQ1379" s="45">
        <v>32926.327342571</v>
      </c>
      <c r="AR1379" s="45">
        <v>0.002</v>
      </c>
      <c r="AS1379" s="23"/>
      <c r="AT1379" s="23"/>
      <c r="AU1379" s="23"/>
      <c r="AV1379" s="23"/>
      <c r="AW1379" s="23"/>
      <c r="AX1379" s="45">
        <v>32926.327342571</v>
      </c>
      <c r="AY1379" s="23">
        <v>0.306</v>
      </c>
      <c r="AZ1379" s="23"/>
      <c r="BA1379" s="23"/>
      <c r="BB1379" s="23"/>
      <c r="BC1379" s="23"/>
      <c r="BD1379" s="23"/>
      <c r="BE1379" s="45">
        <v>32926.327342571</v>
      </c>
      <c r="BF1379" s="45">
        <v>5.0</v>
      </c>
      <c r="BG1379" s="23"/>
      <c r="BH1379" s="23"/>
      <c r="BI1379" s="23"/>
      <c r="BJ1379" s="23"/>
      <c r="BK1379" s="23"/>
      <c r="BL1379" s="45">
        <v>32926.327342571</v>
      </c>
      <c r="BM1379" s="45">
        <v>1.081</v>
      </c>
      <c r="BN1379" s="23"/>
      <c r="BO1379" s="23"/>
      <c r="BP1379" s="23"/>
      <c r="BQ1379" s="23"/>
      <c r="BR1379" s="23"/>
      <c r="BS1379" s="45">
        <v>32926.327342571</v>
      </c>
      <c r="BT1379" s="45">
        <v>0.962</v>
      </c>
      <c r="BU1379" s="23"/>
      <c r="BV1379" s="23"/>
      <c r="BW1379" s="23"/>
      <c r="BX1379" s="23"/>
      <c r="BY1379" s="23"/>
      <c r="BZ1379" s="23"/>
      <c r="CA1379" s="23"/>
    </row>
    <row r="1380" ht="15.75" customHeight="1">
      <c r="A1380" s="45">
        <v>3161.851854080786</v>
      </c>
      <c r="B1380" s="46">
        <v>0.061</v>
      </c>
      <c r="C1380" s="45"/>
      <c r="D1380" s="45"/>
      <c r="E1380" s="45"/>
      <c r="F1380" s="45"/>
      <c r="G1380" s="45"/>
      <c r="H1380" s="45">
        <v>3161.851854080786</v>
      </c>
      <c r="I1380" s="46">
        <v>0.048</v>
      </c>
      <c r="J1380" s="45"/>
      <c r="K1380" s="45"/>
      <c r="L1380" s="45"/>
      <c r="M1380" s="45"/>
      <c r="N1380" s="45"/>
      <c r="O1380" s="45">
        <v>3161.851854080786</v>
      </c>
      <c r="P1380" s="45">
        <v>0.0035083809570863253</v>
      </c>
      <c r="Q1380" s="45"/>
      <c r="R1380" s="45"/>
      <c r="S1380" s="45"/>
      <c r="T1380" s="45"/>
      <c r="U1380" s="45"/>
      <c r="V1380" s="45">
        <v>3161.851854080786</v>
      </c>
      <c r="W1380" s="45"/>
      <c r="X1380" s="45"/>
      <c r="Y1380" s="45"/>
      <c r="Z1380" s="45"/>
      <c r="AA1380" s="45"/>
      <c r="AB1380" s="45"/>
      <c r="AC1380" s="45">
        <v>3161.851854080786</v>
      </c>
      <c r="AD1380" s="45">
        <v>690.1129882628233</v>
      </c>
      <c r="AE1380" s="45"/>
      <c r="AF1380" s="45"/>
      <c r="AG1380" s="45"/>
      <c r="AH1380" s="45"/>
      <c r="AI1380" s="45"/>
      <c r="AJ1380" s="45">
        <v>3161.851854080786</v>
      </c>
      <c r="AK1380" s="45">
        <v>0.014</v>
      </c>
      <c r="AL1380" s="45"/>
      <c r="AM1380" s="45"/>
      <c r="AN1380" s="45"/>
      <c r="AO1380" s="23"/>
      <c r="AP1380" s="23"/>
      <c r="AQ1380" s="45">
        <v>3161.851854080786</v>
      </c>
      <c r="AR1380" s="45">
        <v>0.006</v>
      </c>
      <c r="AS1380" s="23"/>
      <c r="AT1380" s="23"/>
      <c r="AU1380" s="23"/>
      <c r="AV1380" s="23"/>
      <c r="AW1380" s="23"/>
      <c r="AX1380" s="45">
        <v>3161.851854080786</v>
      </c>
      <c r="AY1380" s="23"/>
      <c r="AZ1380" s="23"/>
      <c r="BA1380" s="23"/>
      <c r="BB1380" s="23"/>
      <c r="BC1380" s="23"/>
      <c r="BD1380" s="23"/>
      <c r="BE1380" s="45">
        <v>3161.851854080786</v>
      </c>
      <c r="BF1380" s="45"/>
      <c r="BG1380" s="23"/>
      <c r="BH1380" s="23"/>
      <c r="BI1380" s="23"/>
      <c r="BJ1380" s="23"/>
      <c r="BK1380" s="23"/>
      <c r="BL1380" s="45">
        <v>3161.851854080786</v>
      </c>
      <c r="BM1380" s="45">
        <v>0.647</v>
      </c>
      <c r="BN1380" s="23"/>
      <c r="BO1380" s="23"/>
      <c r="BP1380" s="23"/>
      <c r="BQ1380" s="23"/>
      <c r="BR1380" s="23"/>
      <c r="BS1380" s="45">
        <v>3161.851854080786</v>
      </c>
      <c r="BT1380" s="45">
        <v>0.179</v>
      </c>
      <c r="BU1380" s="23"/>
      <c r="BV1380" s="23"/>
      <c r="BW1380" s="23"/>
      <c r="BX1380" s="23"/>
      <c r="BY1380" s="23"/>
      <c r="BZ1380" s="23"/>
      <c r="CA1380" s="23"/>
    </row>
    <row r="1381" ht="15.75" customHeight="1">
      <c r="A1381" s="45">
        <v>3115.22397945499</v>
      </c>
      <c r="B1381" s="46">
        <v>0.067</v>
      </c>
      <c r="C1381" s="45"/>
      <c r="D1381" s="45"/>
      <c r="E1381" s="45"/>
      <c r="F1381" s="45"/>
      <c r="G1381" s="45"/>
      <c r="H1381" s="45">
        <v>3115.22397945499</v>
      </c>
      <c r="I1381" s="46">
        <v>0.048</v>
      </c>
      <c r="J1381" s="45"/>
      <c r="K1381" s="45"/>
      <c r="L1381" s="45"/>
      <c r="M1381" s="45"/>
      <c r="N1381" s="45"/>
      <c r="O1381" s="45">
        <v>3115.22397945499</v>
      </c>
      <c r="P1381" s="45">
        <v>0.0034183055746883993</v>
      </c>
      <c r="Q1381" s="45"/>
      <c r="R1381" s="45"/>
      <c r="S1381" s="45"/>
      <c r="T1381" s="45"/>
      <c r="U1381" s="45"/>
      <c r="V1381" s="45">
        <v>3115.22397945499</v>
      </c>
      <c r="W1381" s="45"/>
      <c r="X1381" s="45"/>
      <c r="Y1381" s="45"/>
      <c r="Z1381" s="45"/>
      <c r="AA1381" s="45"/>
      <c r="AB1381" s="45"/>
      <c r="AC1381" s="45">
        <v>3115.22397945499</v>
      </c>
      <c r="AD1381" s="45">
        <v>764.5665313846026</v>
      </c>
      <c r="AE1381" s="45"/>
      <c r="AF1381" s="45"/>
      <c r="AG1381" s="45"/>
      <c r="AH1381" s="45"/>
      <c r="AI1381" s="45"/>
      <c r="AJ1381" s="45">
        <v>3115.22397945499</v>
      </c>
      <c r="AK1381" s="45">
        <v>0.015</v>
      </c>
      <c r="AL1381" s="45"/>
      <c r="AM1381" s="45"/>
      <c r="AN1381" s="45"/>
      <c r="AO1381" s="23"/>
      <c r="AP1381" s="23"/>
      <c r="AQ1381" s="45">
        <v>3115.22397945499</v>
      </c>
      <c r="AR1381" s="45">
        <v>0.006</v>
      </c>
      <c r="AS1381" s="23"/>
      <c r="AT1381" s="23"/>
      <c r="AU1381" s="23"/>
      <c r="AV1381" s="23"/>
      <c r="AW1381" s="23"/>
      <c r="AX1381" s="45">
        <v>3115.22397945499</v>
      </c>
      <c r="AY1381" s="23"/>
      <c r="AZ1381" s="23"/>
      <c r="BA1381" s="23"/>
      <c r="BB1381" s="23"/>
      <c r="BC1381" s="23"/>
      <c r="BD1381" s="23"/>
      <c r="BE1381" s="45">
        <v>3115.22397945499</v>
      </c>
      <c r="BF1381" s="45"/>
      <c r="BG1381" s="23"/>
      <c r="BH1381" s="23"/>
      <c r="BI1381" s="23"/>
      <c r="BJ1381" s="23"/>
      <c r="BK1381" s="23"/>
      <c r="BL1381" s="45">
        <v>3115.22397945499</v>
      </c>
      <c r="BM1381" s="45">
        <v>0.768</v>
      </c>
      <c r="BN1381" s="23"/>
      <c r="BO1381" s="23"/>
      <c r="BP1381" s="23"/>
      <c r="BQ1381" s="23"/>
      <c r="BR1381" s="23"/>
      <c r="BS1381" s="45">
        <v>3115.22397945499</v>
      </c>
      <c r="BT1381" s="45">
        <v>0.231</v>
      </c>
      <c r="BU1381" s="23"/>
      <c r="BV1381" s="23"/>
      <c r="BW1381" s="23"/>
      <c r="BX1381" s="23"/>
      <c r="BY1381" s="23"/>
      <c r="BZ1381" s="23"/>
      <c r="CA1381" s="23"/>
    </row>
    <row r="1382" ht="15.75" customHeight="1">
      <c r="A1382" s="45">
        <v>3063.5274104661125</v>
      </c>
      <c r="B1382" s="46">
        <v>0.07</v>
      </c>
      <c r="C1382" s="45"/>
      <c r="D1382" s="45"/>
      <c r="E1382" s="45"/>
      <c r="F1382" s="45"/>
      <c r="G1382" s="45"/>
      <c r="H1382" s="45">
        <v>3063.5274104661125</v>
      </c>
      <c r="I1382" s="46">
        <v>0.038</v>
      </c>
      <c r="J1382" s="45"/>
      <c r="K1382" s="45"/>
      <c r="L1382" s="45"/>
      <c r="M1382" s="45"/>
      <c r="N1382" s="45"/>
      <c r="O1382" s="45">
        <v>3063.5274104661125</v>
      </c>
      <c r="P1382" s="45">
        <v>0.0036162745835587305</v>
      </c>
      <c r="Q1382" s="45"/>
      <c r="R1382" s="45"/>
      <c r="S1382" s="45"/>
      <c r="T1382" s="45"/>
      <c r="U1382" s="45"/>
      <c r="V1382" s="45">
        <v>3063.5274104661125</v>
      </c>
      <c r="W1382" s="45">
        <v>0.010173077104040314</v>
      </c>
      <c r="X1382" s="45"/>
      <c r="Y1382" s="45"/>
      <c r="Z1382" s="45"/>
      <c r="AA1382" s="45"/>
      <c r="AB1382" s="45"/>
      <c r="AC1382" s="45">
        <v>3063.5274104661125</v>
      </c>
      <c r="AD1382" s="45">
        <v>975.3437673498651</v>
      </c>
      <c r="AE1382" s="45"/>
      <c r="AF1382" s="45"/>
      <c r="AG1382" s="45"/>
      <c r="AH1382" s="45"/>
      <c r="AI1382" s="45"/>
      <c r="AJ1382" s="45">
        <v>3063.5274104661125</v>
      </c>
      <c r="AK1382" s="45">
        <v>0.015</v>
      </c>
      <c r="AL1382" s="45"/>
      <c r="AM1382" s="45"/>
      <c r="AN1382" s="45"/>
      <c r="AO1382" s="23"/>
      <c r="AP1382" s="23"/>
      <c r="AQ1382" s="45">
        <v>3063.5274104661125</v>
      </c>
      <c r="AR1382" s="45">
        <v>0.005</v>
      </c>
      <c r="AS1382" s="23"/>
      <c r="AT1382" s="23"/>
      <c r="AU1382" s="23"/>
      <c r="AV1382" s="23"/>
      <c r="AW1382" s="23"/>
      <c r="AX1382" s="45">
        <v>3063.5274104661125</v>
      </c>
      <c r="AY1382" s="23"/>
      <c r="AZ1382" s="23"/>
      <c r="BA1382" s="23"/>
      <c r="BB1382" s="23"/>
      <c r="BC1382" s="23"/>
      <c r="BD1382" s="23"/>
      <c r="BE1382" s="45">
        <v>3063.5274104661125</v>
      </c>
      <c r="BF1382" s="45"/>
      <c r="BG1382" s="23"/>
      <c r="BH1382" s="23"/>
      <c r="BI1382" s="23"/>
      <c r="BJ1382" s="23"/>
      <c r="BK1382" s="23"/>
      <c r="BL1382" s="45">
        <v>3063.5274104661125</v>
      </c>
      <c r="BM1382" s="45">
        <v>0.762</v>
      </c>
      <c r="BN1382" s="23"/>
      <c r="BO1382" s="23"/>
      <c r="BP1382" s="23"/>
      <c r="BQ1382" s="23"/>
      <c r="BR1382" s="23"/>
      <c r="BS1382" s="45">
        <v>3063.5274104661125</v>
      </c>
      <c r="BT1382" s="45">
        <v>0.259</v>
      </c>
      <c r="BU1382" s="23"/>
      <c r="BV1382" s="23"/>
      <c r="BW1382" s="23"/>
      <c r="BX1382" s="23"/>
      <c r="BY1382" s="23"/>
      <c r="BZ1382" s="23"/>
      <c r="CA1382" s="23"/>
    </row>
    <row r="1383" ht="15.75" customHeight="1">
      <c r="A1383" s="45">
        <v>3031.497023786438</v>
      </c>
      <c r="B1383" s="46">
        <v>0.073</v>
      </c>
      <c r="C1383" s="45"/>
      <c r="D1383" s="45"/>
      <c r="E1383" s="45"/>
      <c r="F1383" s="45"/>
      <c r="G1383" s="45"/>
      <c r="H1383" s="45">
        <v>3031.497023786438</v>
      </c>
      <c r="I1383" s="46">
        <v>0.028</v>
      </c>
      <c r="J1383" s="45"/>
      <c r="K1383" s="45"/>
      <c r="L1383" s="45"/>
      <c r="M1383" s="45"/>
      <c r="N1383" s="45"/>
      <c r="O1383" s="45">
        <v>3031.497023786438</v>
      </c>
      <c r="P1383" s="45">
        <v>0.0035941259910807423</v>
      </c>
      <c r="Q1383" s="45"/>
      <c r="R1383" s="45"/>
      <c r="S1383" s="45"/>
      <c r="T1383" s="45"/>
      <c r="U1383" s="45"/>
      <c r="V1383" s="45">
        <v>3031.497023786438</v>
      </c>
      <c r="W1383" s="45">
        <v>0.010164590652720204</v>
      </c>
      <c r="X1383" s="45"/>
      <c r="Y1383" s="45"/>
      <c r="Z1383" s="45"/>
      <c r="AA1383" s="45"/>
      <c r="AB1383" s="45"/>
      <c r="AC1383" s="45">
        <v>3031.497023786438</v>
      </c>
      <c r="AD1383" s="45">
        <v>1209.0515726052733</v>
      </c>
      <c r="AE1383" s="45"/>
      <c r="AF1383" s="45"/>
      <c r="AG1383" s="45"/>
      <c r="AH1383" s="45"/>
      <c r="AI1383" s="45"/>
      <c r="AJ1383" s="45">
        <v>3031.497023786438</v>
      </c>
      <c r="AK1383" s="45">
        <v>0.015</v>
      </c>
      <c r="AL1383" s="45"/>
      <c r="AM1383" s="45"/>
      <c r="AN1383" s="45"/>
      <c r="AO1383" s="23"/>
      <c r="AP1383" s="23"/>
      <c r="AQ1383" s="45">
        <v>3031.497023786438</v>
      </c>
      <c r="AR1383" s="45">
        <v>0.005</v>
      </c>
      <c r="AS1383" s="23"/>
      <c r="AT1383" s="23"/>
      <c r="AU1383" s="23"/>
      <c r="AV1383" s="23"/>
      <c r="AW1383" s="23"/>
      <c r="AX1383" s="45">
        <v>3031.497023786438</v>
      </c>
      <c r="AY1383" s="23"/>
      <c r="AZ1383" s="23"/>
      <c r="BA1383" s="23"/>
      <c r="BB1383" s="23"/>
      <c r="BC1383" s="23"/>
      <c r="BD1383" s="23"/>
      <c r="BE1383" s="45">
        <v>3031.497023786438</v>
      </c>
      <c r="BF1383" s="45">
        <v>18.0</v>
      </c>
      <c r="BG1383" s="23"/>
      <c r="BH1383" s="23"/>
      <c r="BI1383" s="23"/>
      <c r="BJ1383" s="23"/>
      <c r="BK1383" s="23"/>
      <c r="BL1383" s="45">
        <v>3031.497023786438</v>
      </c>
      <c r="BM1383" s="45">
        <v>0.873</v>
      </c>
      <c r="BN1383" s="23"/>
      <c r="BO1383" s="23"/>
      <c r="BP1383" s="23"/>
      <c r="BQ1383" s="23"/>
      <c r="BR1383" s="23"/>
      <c r="BS1383" s="45">
        <v>3031.497023786438</v>
      </c>
      <c r="BT1383" s="45">
        <v>0.343</v>
      </c>
      <c r="BU1383" s="23"/>
      <c r="BV1383" s="23"/>
      <c r="BW1383" s="23"/>
      <c r="BX1383" s="23"/>
      <c r="BY1383" s="23"/>
      <c r="BZ1383" s="23"/>
      <c r="CA1383" s="23"/>
    </row>
    <row r="1384" ht="15.75" customHeight="1">
      <c r="A1384" s="45">
        <v>2978.929410686585</v>
      </c>
      <c r="B1384" s="46">
        <v>0.075</v>
      </c>
      <c r="C1384" s="45"/>
      <c r="D1384" s="45"/>
      <c r="E1384" s="45"/>
      <c r="F1384" s="45"/>
      <c r="G1384" s="45"/>
      <c r="H1384" s="45">
        <v>2978.929410686585</v>
      </c>
      <c r="I1384" s="46">
        <v>0.026</v>
      </c>
      <c r="J1384" s="45"/>
      <c r="K1384" s="45"/>
      <c r="L1384" s="45"/>
      <c r="M1384" s="45"/>
      <c r="N1384" s="45"/>
      <c r="O1384" s="45">
        <v>2978.929410686585</v>
      </c>
      <c r="P1384" s="45">
        <v>0.0036614350624112157</v>
      </c>
      <c r="Q1384" s="45"/>
      <c r="R1384" s="45"/>
      <c r="S1384" s="45"/>
      <c r="T1384" s="45"/>
      <c r="U1384" s="45"/>
      <c r="V1384" s="45">
        <v>2978.929410686585</v>
      </c>
      <c r="W1384" s="45">
        <v>0.010569589869153385</v>
      </c>
      <c r="X1384" s="45"/>
      <c r="Y1384" s="45"/>
      <c r="Z1384" s="45"/>
      <c r="AA1384" s="45"/>
      <c r="AB1384" s="45"/>
      <c r="AC1384" s="45">
        <v>2978.929410686585</v>
      </c>
      <c r="AD1384" s="45">
        <v>1299.9163198830936</v>
      </c>
      <c r="AE1384" s="45"/>
      <c r="AF1384" s="45"/>
      <c r="AG1384" s="45"/>
      <c r="AH1384" s="45"/>
      <c r="AI1384" s="45"/>
      <c r="AJ1384" s="45">
        <v>2978.929410686585</v>
      </c>
      <c r="AK1384" s="45">
        <v>0.015</v>
      </c>
      <c r="AL1384" s="45"/>
      <c r="AM1384" s="45"/>
      <c r="AN1384" s="45"/>
      <c r="AO1384" s="23"/>
      <c r="AP1384" s="23"/>
      <c r="AQ1384" s="45">
        <v>2978.929410686585</v>
      </c>
      <c r="AR1384" s="45">
        <v>0.005</v>
      </c>
      <c r="AS1384" s="23"/>
      <c r="AT1384" s="23"/>
      <c r="AU1384" s="23"/>
      <c r="AV1384" s="23"/>
      <c r="AW1384" s="23"/>
      <c r="AX1384" s="45">
        <v>2978.929410686585</v>
      </c>
      <c r="AY1384" s="23"/>
      <c r="AZ1384" s="23"/>
      <c r="BA1384" s="23"/>
      <c r="BB1384" s="23"/>
      <c r="BC1384" s="23"/>
      <c r="BD1384" s="23"/>
      <c r="BE1384" s="45">
        <v>2978.929410686585</v>
      </c>
      <c r="BF1384" s="45">
        <v>18.0</v>
      </c>
      <c r="BG1384" s="23"/>
      <c r="BH1384" s="23"/>
      <c r="BI1384" s="23"/>
      <c r="BJ1384" s="23"/>
      <c r="BK1384" s="23"/>
      <c r="BL1384" s="45">
        <v>2978.929410686585</v>
      </c>
      <c r="BM1384" s="45">
        <v>0.945</v>
      </c>
      <c r="BN1384" s="23"/>
      <c r="BO1384" s="23"/>
      <c r="BP1384" s="23"/>
      <c r="BQ1384" s="23"/>
      <c r="BR1384" s="23"/>
      <c r="BS1384" s="45">
        <v>2978.929410686585</v>
      </c>
      <c r="BT1384" s="45">
        <v>0.37</v>
      </c>
      <c r="BU1384" s="23"/>
      <c r="BV1384" s="23"/>
      <c r="BW1384" s="23"/>
      <c r="BX1384" s="23"/>
      <c r="BY1384" s="23"/>
      <c r="BZ1384" s="23"/>
      <c r="CA1384" s="23"/>
    </row>
    <row r="1385" ht="15.75" customHeight="1">
      <c r="A1385" s="45">
        <v>2922.2671579268226</v>
      </c>
      <c r="B1385" s="46">
        <v>0.076</v>
      </c>
      <c r="C1385" s="45"/>
      <c r="D1385" s="45"/>
      <c r="E1385" s="45"/>
      <c r="F1385" s="45"/>
      <c r="G1385" s="45"/>
      <c r="H1385" s="45">
        <v>2922.2671579268226</v>
      </c>
      <c r="I1385" s="46">
        <v>0.026</v>
      </c>
      <c r="J1385" s="45"/>
      <c r="K1385" s="45"/>
      <c r="L1385" s="45"/>
      <c r="M1385" s="45"/>
      <c r="N1385" s="45"/>
      <c r="O1385" s="45">
        <v>2922.2671579268226</v>
      </c>
      <c r="P1385" s="45">
        <v>0.0034693024903880224</v>
      </c>
      <c r="Q1385" s="45"/>
      <c r="R1385" s="45"/>
      <c r="S1385" s="45"/>
      <c r="T1385" s="45"/>
      <c r="U1385" s="45"/>
      <c r="V1385" s="45">
        <v>2922.2671579268226</v>
      </c>
      <c r="W1385" s="45">
        <v>0.0106134405663194</v>
      </c>
      <c r="X1385" s="45"/>
      <c r="Y1385" s="45"/>
      <c r="Z1385" s="45"/>
      <c r="AA1385" s="45"/>
      <c r="AB1385" s="45"/>
      <c r="AC1385" s="45">
        <v>2922.2671579268226</v>
      </c>
      <c r="AD1385" s="45">
        <v>1487.0499726677042</v>
      </c>
      <c r="AE1385" s="45"/>
      <c r="AF1385" s="45"/>
      <c r="AG1385" s="45"/>
      <c r="AH1385" s="45"/>
      <c r="AI1385" s="45"/>
      <c r="AJ1385" s="45">
        <v>2922.2671579268226</v>
      </c>
      <c r="AK1385" s="45">
        <v>0.015</v>
      </c>
      <c r="AL1385" s="45"/>
      <c r="AM1385" s="45"/>
      <c r="AN1385" s="45"/>
      <c r="AO1385" s="23"/>
      <c r="AP1385" s="23"/>
      <c r="AQ1385" s="45">
        <v>2922.2671579268226</v>
      </c>
      <c r="AR1385" s="45">
        <v>0.004</v>
      </c>
      <c r="AS1385" s="23"/>
      <c r="AT1385" s="23"/>
      <c r="AU1385" s="23"/>
      <c r="AV1385" s="23"/>
      <c r="AW1385" s="23"/>
      <c r="AX1385" s="45">
        <v>2922.2671579268226</v>
      </c>
      <c r="AY1385" s="23">
        <v>0.253</v>
      </c>
      <c r="AZ1385" s="23"/>
      <c r="BA1385" s="23"/>
      <c r="BB1385" s="23"/>
      <c r="BC1385" s="23"/>
      <c r="BD1385" s="23"/>
      <c r="BE1385" s="45">
        <v>2922.2671579268226</v>
      </c>
      <c r="BF1385" s="45">
        <v>18.0</v>
      </c>
      <c r="BG1385" s="23"/>
      <c r="BH1385" s="23"/>
      <c r="BI1385" s="23"/>
      <c r="BJ1385" s="23"/>
      <c r="BK1385" s="23"/>
      <c r="BL1385" s="45">
        <v>2922.2671579268226</v>
      </c>
      <c r="BM1385" s="45">
        <v>1.027</v>
      </c>
      <c r="BN1385" s="23"/>
      <c r="BO1385" s="23"/>
      <c r="BP1385" s="23"/>
      <c r="BQ1385" s="23"/>
      <c r="BR1385" s="23"/>
      <c r="BS1385" s="45">
        <v>2922.2671579268226</v>
      </c>
      <c r="BT1385" s="45">
        <v>0.416</v>
      </c>
      <c r="BU1385" s="23"/>
      <c r="BV1385" s="23"/>
      <c r="BW1385" s="23"/>
      <c r="BX1385" s="23"/>
      <c r="BY1385" s="23"/>
      <c r="BZ1385" s="23"/>
      <c r="CA1385" s="23"/>
    </row>
    <row r="1386" ht="15.75" customHeight="1">
      <c r="A1386" s="45">
        <v>2844.8374490569677</v>
      </c>
      <c r="B1386" s="46">
        <v>0.075</v>
      </c>
      <c r="C1386" s="45"/>
      <c r="D1386" s="45"/>
      <c r="E1386" s="45"/>
      <c r="F1386" s="45"/>
      <c r="G1386" s="45"/>
      <c r="H1386" s="45">
        <v>2844.8374490569677</v>
      </c>
      <c r="I1386" s="46"/>
      <c r="J1386" s="45"/>
      <c r="K1386" s="45"/>
      <c r="L1386" s="45"/>
      <c r="M1386" s="45"/>
      <c r="N1386" s="45"/>
      <c r="O1386" s="45">
        <v>2844.8374490569677</v>
      </c>
      <c r="P1386" s="45">
        <v>0.003338451715515904</v>
      </c>
      <c r="Q1386" s="45"/>
      <c r="R1386" s="45"/>
      <c r="S1386" s="45"/>
      <c r="T1386" s="45"/>
      <c r="U1386" s="45"/>
      <c r="V1386" s="45">
        <v>2844.8374490569677</v>
      </c>
      <c r="W1386" s="45">
        <v>0.01028418134467847</v>
      </c>
      <c r="X1386" s="45"/>
      <c r="Y1386" s="45"/>
      <c r="Z1386" s="45"/>
      <c r="AA1386" s="45"/>
      <c r="AB1386" s="45"/>
      <c r="AC1386" s="45">
        <v>2844.8374490569677</v>
      </c>
      <c r="AD1386" s="45">
        <v>1632.6102789873137</v>
      </c>
      <c r="AE1386" s="45"/>
      <c r="AF1386" s="45"/>
      <c r="AG1386" s="45"/>
      <c r="AH1386" s="45"/>
      <c r="AI1386" s="45"/>
      <c r="AJ1386" s="45">
        <v>2844.8374490569677</v>
      </c>
      <c r="AK1386" s="45">
        <v>0.015</v>
      </c>
      <c r="AL1386" s="45"/>
      <c r="AM1386" s="45"/>
      <c r="AN1386" s="45"/>
      <c r="AO1386" s="23"/>
      <c r="AP1386" s="23"/>
      <c r="AQ1386" s="45">
        <v>2844.8374490569677</v>
      </c>
      <c r="AR1386" s="45">
        <v>0.004</v>
      </c>
      <c r="AS1386" s="23"/>
      <c r="AT1386" s="23"/>
      <c r="AU1386" s="23"/>
      <c r="AV1386" s="23"/>
      <c r="AW1386" s="23"/>
      <c r="AX1386" s="45">
        <v>2844.8374490569677</v>
      </c>
      <c r="AY1386" s="23">
        <v>0.253</v>
      </c>
      <c r="AZ1386" s="23"/>
      <c r="BA1386" s="23"/>
      <c r="BB1386" s="23"/>
      <c r="BC1386" s="23"/>
      <c r="BD1386" s="23"/>
      <c r="BE1386" s="45">
        <v>2844.8374490569677</v>
      </c>
      <c r="BF1386" s="45">
        <v>13.0</v>
      </c>
      <c r="BG1386" s="23"/>
      <c r="BH1386" s="23"/>
      <c r="BI1386" s="23"/>
      <c r="BJ1386" s="23"/>
      <c r="BK1386" s="23"/>
      <c r="BL1386" s="45">
        <v>2844.8374490569677</v>
      </c>
      <c r="BM1386" s="45">
        <v>1.11</v>
      </c>
      <c r="BN1386" s="23"/>
      <c r="BO1386" s="23"/>
      <c r="BP1386" s="23"/>
      <c r="BQ1386" s="23"/>
      <c r="BR1386" s="23"/>
      <c r="BS1386" s="45">
        <v>2844.8374490569677</v>
      </c>
      <c r="BT1386" s="45">
        <v>0.548</v>
      </c>
      <c r="BU1386" s="23"/>
      <c r="BV1386" s="23"/>
      <c r="BW1386" s="23"/>
      <c r="BX1386" s="23"/>
      <c r="BY1386" s="23"/>
      <c r="BZ1386" s="23"/>
      <c r="CA1386" s="23"/>
    </row>
    <row r="1387" ht="15.75" customHeight="1">
      <c r="A1387" s="45">
        <v>2767.4653102950665</v>
      </c>
      <c r="B1387" s="46">
        <v>0.079</v>
      </c>
      <c r="C1387" s="45"/>
      <c r="D1387" s="45"/>
      <c r="E1387" s="45"/>
      <c r="F1387" s="45"/>
      <c r="G1387" s="45"/>
      <c r="H1387" s="45">
        <v>2767.4653102950665</v>
      </c>
      <c r="I1387" s="46"/>
      <c r="J1387" s="45"/>
      <c r="K1387" s="45"/>
      <c r="L1387" s="45"/>
      <c r="M1387" s="45"/>
      <c r="N1387" s="45"/>
      <c r="O1387" s="45">
        <v>2767.4653102950665</v>
      </c>
      <c r="P1387" s="45">
        <v>0.0034371901243526286</v>
      </c>
      <c r="Q1387" s="45"/>
      <c r="R1387" s="45"/>
      <c r="S1387" s="45"/>
      <c r="T1387" s="45"/>
      <c r="U1387" s="45"/>
      <c r="V1387" s="45">
        <v>2767.4653102950665</v>
      </c>
      <c r="W1387" s="45">
        <v>0.010134936991667542</v>
      </c>
      <c r="X1387" s="45"/>
      <c r="Y1387" s="45"/>
      <c r="Z1387" s="45"/>
      <c r="AA1387" s="45"/>
      <c r="AB1387" s="45"/>
      <c r="AC1387" s="45">
        <v>2767.4653102950665</v>
      </c>
      <c r="AD1387" s="45">
        <v>1997.0711139178466</v>
      </c>
      <c r="AE1387" s="45"/>
      <c r="AF1387" s="45"/>
      <c r="AG1387" s="45"/>
      <c r="AH1387" s="45"/>
      <c r="AI1387" s="45"/>
      <c r="AJ1387" s="45">
        <v>2767.4653102950665</v>
      </c>
      <c r="AK1387" s="45">
        <v>0.016</v>
      </c>
      <c r="AL1387" s="45"/>
      <c r="AM1387" s="45"/>
      <c r="AN1387" s="45"/>
      <c r="AO1387" s="23"/>
      <c r="AP1387" s="23"/>
      <c r="AQ1387" s="45">
        <v>2767.4653102950665</v>
      </c>
      <c r="AR1387" s="45">
        <v>0.004</v>
      </c>
      <c r="AS1387" s="23"/>
      <c r="AT1387" s="23"/>
      <c r="AU1387" s="23"/>
      <c r="AV1387" s="23"/>
      <c r="AW1387" s="23"/>
      <c r="AX1387" s="45">
        <v>2767.4653102950665</v>
      </c>
      <c r="AY1387" s="23">
        <v>0.253</v>
      </c>
      <c r="AZ1387" s="23"/>
      <c r="BA1387" s="23"/>
      <c r="BB1387" s="23"/>
      <c r="BC1387" s="23"/>
      <c r="BD1387" s="23"/>
      <c r="BE1387" s="45">
        <v>2767.4653102950665</v>
      </c>
      <c r="BF1387" s="45">
        <v>13.0</v>
      </c>
      <c r="BG1387" s="23"/>
      <c r="BH1387" s="23"/>
      <c r="BI1387" s="23"/>
      <c r="BJ1387" s="23"/>
      <c r="BK1387" s="23"/>
      <c r="BL1387" s="45">
        <v>2767.4653102950665</v>
      </c>
      <c r="BM1387" s="45">
        <v>1.159</v>
      </c>
      <c r="BN1387" s="23"/>
      <c r="BO1387" s="23"/>
      <c r="BP1387" s="23"/>
      <c r="BQ1387" s="23"/>
      <c r="BR1387" s="23"/>
      <c r="BS1387" s="45">
        <v>2767.4653102950665</v>
      </c>
      <c r="BT1387" s="45">
        <v>0.612</v>
      </c>
      <c r="BU1387" s="23"/>
      <c r="BV1387" s="23"/>
      <c r="BW1387" s="23"/>
      <c r="BX1387" s="23"/>
      <c r="BY1387" s="23"/>
      <c r="BZ1387" s="23"/>
      <c r="CA1387" s="23"/>
    </row>
    <row r="1388" ht="15.75" customHeight="1">
      <c r="A1388" s="45">
        <v>2728.0486051590096</v>
      </c>
      <c r="B1388" s="46">
        <v>0.091</v>
      </c>
      <c r="C1388" s="45"/>
      <c r="D1388" s="45"/>
      <c r="E1388" s="45"/>
      <c r="F1388" s="45"/>
      <c r="G1388" s="45"/>
      <c r="H1388" s="45">
        <v>2728.0486051590096</v>
      </c>
      <c r="I1388" s="46"/>
      <c r="J1388" s="45"/>
      <c r="K1388" s="45"/>
      <c r="L1388" s="45"/>
      <c r="M1388" s="45"/>
      <c r="N1388" s="45"/>
      <c r="O1388" s="45">
        <v>2728.0486051590096</v>
      </c>
      <c r="P1388" s="45">
        <v>0.00319186091059582</v>
      </c>
      <c r="Q1388" s="45"/>
      <c r="R1388" s="45"/>
      <c r="S1388" s="45"/>
      <c r="T1388" s="45"/>
      <c r="U1388" s="45"/>
      <c r="V1388" s="45">
        <v>2728.0486051590096</v>
      </c>
      <c r="W1388" s="45">
        <v>0.009696975906684509</v>
      </c>
      <c r="X1388" s="45"/>
      <c r="Y1388" s="45"/>
      <c r="Z1388" s="45"/>
      <c r="AA1388" s="45"/>
      <c r="AB1388" s="45"/>
      <c r="AC1388" s="45">
        <v>2728.0486051590096</v>
      </c>
      <c r="AD1388" s="45">
        <v>2347.4544408073516</v>
      </c>
      <c r="AE1388" s="45"/>
      <c r="AF1388" s="45"/>
      <c r="AG1388" s="45"/>
      <c r="AH1388" s="45"/>
      <c r="AI1388" s="45"/>
      <c r="AJ1388" s="45">
        <v>2728.0486051590096</v>
      </c>
      <c r="AK1388" s="45">
        <v>0.017</v>
      </c>
      <c r="AL1388" s="45"/>
      <c r="AM1388" s="45"/>
      <c r="AN1388" s="45"/>
      <c r="AO1388" s="23"/>
      <c r="AP1388" s="23"/>
      <c r="AQ1388" s="45">
        <v>2728.0486051590096</v>
      </c>
      <c r="AR1388" s="45">
        <v>0.004</v>
      </c>
      <c r="AS1388" s="23"/>
      <c r="AT1388" s="23"/>
      <c r="AU1388" s="23"/>
      <c r="AV1388" s="23"/>
      <c r="AW1388" s="23"/>
      <c r="AX1388" s="45">
        <v>2728.0486051590096</v>
      </c>
      <c r="AY1388" s="23">
        <v>0.254</v>
      </c>
      <c r="AZ1388" s="23"/>
      <c r="BA1388" s="23"/>
      <c r="BB1388" s="23"/>
      <c r="BC1388" s="23"/>
      <c r="BD1388" s="23"/>
      <c r="BE1388" s="45">
        <v>2728.0486051590096</v>
      </c>
      <c r="BF1388" s="45">
        <v>13.0</v>
      </c>
      <c r="BG1388" s="23"/>
      <c r="BH1388" s="23"/>
      <c r="BI1388" s="23"/>
      <c r="BJ1388" s="23"/>
      <c r="BK1388" s="23"/>
      <c r="BL1388" s="45">
        <v>2728.0486051590096</v>
      </c>
      <c r="BM1388" s="45">
        <v>1.16</v>
      </c>
      <c r="BN1388" s="23"/>
      <c r="BO1388" s="23"/>
      <c r="BP1388" s="23"/>
      <c r="BQ1388" s="23"/>
      <c r="BR1388" s="23"/>
      <c r="BS1388" s="45">
        <v>2728.0486051590096</v>
      </c>
      <c r="BT1388" s="45">
        <v>0.653</v>
      </c>
      <c r="BU1388" s="23"/>
      <c r="BV1388" s="23"/>
      <c r="BW1388" s="23"/>
      <c r="BX1388" s="23"/>
      <c r="BY1388" s="23"/>
      <c r="BZ1388" s="23"/>
      <c r="CA1388" s="23"/>
    </row>
    <row r="1389" ht="15.75" customHeight="1">
      <c r="A1389" s="45">
        <v>2702.5988287627815</v>
      </c>
      <c r="B1389" s="46">
        <v>0.1</v>
      </c>
      <c r="C1389" s="45"/>
      <c r="D1389" s="45"/>
      <c r="E1389" s="45"/>
      <c r="F1389" s="45"/>
      <c r="G1389" s="45"/>
      <c r="H1389" s="45">
        <v>2702.5988287627815</v>
      </c>
      <c r="I1389" s="46"/>
      <c r="J1389" s="45"/>
      <c r="K1389" s="45"/>
      <c r="L1389" s="45"/>
      <c r="M1389" s="45"/>
      <c r="N1389" s="45"/>
      <c r="O1389" s="45">
        <v>2702.5988287627815</v>
      </c>
      <c r="P1389" s="45"/>
      <c r="Q1389" s="45"/>
      <c r="R1389" s="45"/>
      <c r="S1389" s="45"/>
      <c r="T1389" s="45"/>
      <c r="U1389" s="45"/>
      <c r="V1389" s="45">
        <v>2702.5988287627815</v>
      </c>
      <c r="W1389" s="45"/>
      <c r="X1389" s="45"/>
      <c r="Y1389" s="45"/>
      <c r="Z1389" s="45"/>
      <c r="AA1389" s="45"/>
      <c r="AB1389" s="45"/>
      <c r="AC1389" s="45">
        <v>2702.5988287627815</v>
      </c>
      <c r="AD1389" s="45">
        <v>1749.3592040349474</v>
      </c>
      <c r="AE1389" s="45"/>
      <c r="AF1389" s="45"/>
      <c r="AG1389" s="45"/>
      <c r="AH1389" s="45"/>
      <c r="AI1389" s="45"/>
      <c r="AJ1389" s="45">
        <v>2702.5988287627815</v>
      </c>
      <c r="AK1389" s="45">
        <v>0.017</v>
      </c>
      <c r="AL1389" s="45"/>
      <c r="AM1389" s="45"/>
      <c r="AN1389" s="45"/>
      <c r="AO1389" s="23"/>
      <c r="AP1389" s="23"/>
      <c r="AQ1389" s="45">
        <v>2702.5988287627815</v>
      </c>
      <c r="AR1389" s="45">
        <v>0.004</v>
      </c>
      <c r="AS1389" s="23"/>
      <c r="AT1389" s="23"/>
      <c r="AU1389" s="23"/>
      <c r="AV1389" s="23"/>
      <c r="AW1389" s="23"/>
      <c r="AX1389" s="45">
        <v>2702.5988287627815</v>
      </c>
      <c r="AY1389" s="23">
        <v>0.255</v>
      </c>
      <c r="AZ1389" s="23"/>
      <c r="BA1389" s="23"/>
      <c r="BB1389" s="23"/>
      <c r="BC1389" s="23"/>
      <c r="BD1389" s="23"/>
      <c r="BE1389" s="45">
        <v>2702.5988287627815</v>
      </c>
      <c r="BF1389" s="45">
        <v>13.0</v>
      </c>
      <c r="BG1389" s="23"/>
      <c r="BH1389" s="23"/>
      <c r="BI1389" s="23"/>
      <c r="BJ1389" s="23"/>
      <c r="BK1389" s="23"/>
      <c r="BL1389" s="45">
        <v>2702.5988287627815</v>
      </c>
      <c r="BM1389" s="45">
        <v>1.067</v>
      </c>
      <c r="BN1389" s="23"/>
      <c r="BO1389" s="23"/>
      <c r="BP1389" s="23"/>
      <c r="BQ1389" s="23"/>
      <c r="BR1389" s="23"/>
      <c r="BS1389" s="45">
        <v>2702.5988287627815</v>
      </c>
      <c r="BT1389" s="45">
        <v>0.674</v>
      </c>
      <c r="BU1389" s="23"/>
      <c r="BV1389" s="23"/>
      <c r="BW1389" s="23"/>
      <c r="BX1389" s="23"/>
      <c r="BY1389" s="23"/>
      <c r="BZ1389" s="23"/>
      <c r="CA1389" s="23"/>
    </row>
    <row r="1390" ht="15.75" customHeight="1">
      <c r="A1390" s="45">
        <v>2691.2243114543257</v>
      </c>
      <c r="B1390" s="46">
        <v>0.093</v>
      </c>
      <c r="C1390" s="45"/>
      <c r="D1390" s="45"/>
      <c r="E1390" s="45"/>
      <c r="F1390" s="45"/>
      <c r="G1390" s="45"/>
      <c r="H1390" s="45">
        <v>2691.2243114543257</v>
      </c>
      <c r="I1390" s="46"/>
      <c r="J1390" s="45"/>
      <c r="K1390" s="45"/>
      <c r="L1390" s="45"/>
      <c r="M1390" s="45"/>
      <c r="N1390" s="45"/>
      <c r="O1390" s="45">
        <v>2691.2243114543257</v>
      </c>
      <c r="P1390" s="45">
        <v>0.0030834478214008076</v>
      </c>
      <c r="Q1390" s="45"/>
      <c r="R1390" s="45"/>
      <c r="S1390" s="45"/>
      <c r="T1390" s="45"/>
      <c r="U1390" s="45"/>
      <c r="V1390" s="45">
        <v>2691.2243114543257</v>
      </c>
      <c r="W1390" s="45">
        <v>0.009503405037767356</v>
      </c>
      <c r="X1390" s="45"/>
      <c r="Y1390" s="45"/>
      <c r="Z1390" s="45"/>
      <c r="AA1390" s="45"/>
      <c r="AB1390" s="45"/>
      <c r="AC1390" s="45">
        <v>2691.2243114543257</v>
      </c>
      <c r="AD1390" s="45">
        <v>1574.0693024688853</v>
      </c>
      <c r="AE1390" s="45"/>
      <c r="AF1390" s="45"/>
      <c r="AG1390" s="45"/>
      <c r="AH1390" s="45"/>
      <c r="AI1390" s="45"/>
      <c r="AJ1390" s="45">
        <v>2691.2243114543257</v>
      </c>
      <c r="AK1390" s="45">
        <v>0.017</v>
      </c>
      <c r="AL1390" s="45"/>
      <c r="AM1390" s="45"/>
      <c r="AN1390" s="45"/>
      <c r="AO1390" s="23"/>
      <c r="AP1390" s="23"/>
      <c r="AQ1390" s="45">
        <v>2691.2243114543257</v>
      </c>
      <c r="AR1390" s="45">
        <v>0.004</v>
      </c>
      <c r="AS1390" s="23"/>
      <c r="AT1390" s="23"/>
      <c r="AU1390" s="23"/>
      <c r="AV1390" s="23"/>
      <c r="AW1390" s="23"/>
      <c r="AX1390" s="45">
        <v>2691.2243114543257</v>
      </c>
      <c r="AY1390" s="23">
        <v>0.253</v>
      </c>
      <c r="AZ1390" s="23"/>
      <c r="BA1390" s="23"/>
      <c r="BB1390" s="23"/>
      <c r="BC1390" s="23"/>
      <c r="BD1390" s="23"/>
      <c r="BE1390" s="45">
        <v>2691.2243114543257</v>
      </c>
      <c r="BF1390" s="45">
        <v>13.0</v>
      </c>
      <c r="BG1390" s="23"/>
      <c r="BH1390" s="23"/>
      <c r="BI1390" s="23"/>
      <c r="BJ1390" s="23"/>
      <c r="BK1390" s="23"/>
      <c r="BL1390" s="45">
        <v>2691.2243114543257</v>
      </c>
      <c r="BM1390" s="45">
        <v>1.052</v>
      </c>
      <c r="BN1390" s="23"/>
      <c r="BO1390" s="23"/>
      <c r="BP1390" s="23"/>
      <c r="BQ1390" s="23"/>
      <c r="BR1390" s="23"/>
      <c r="BS1390" s="45">
        <v>2691.2243114543257</v>
      </c>
      <c r="BT1390" s="45">
        <v>0.699</v>
      </c>
      <c r="BU1390" s="23"/>
      <c r="BV1390" s="23"/>
      <c r="BW1390" s="23"/>
      <c r="BX1390" s="23"/>
      <c r="BY1390" s="23"/>
      <c r="BZ1390" s="23"/>
      <c r="CA1390" s="23"/>
    </row>
    <row r="1391" ht="15.75" customHeight="1">
      <c r="A1391" s="45">
        <v>2682.115750239141</v>
      </c>
      <c r="B1391" s="46">
        <v>0.088</v>
      </c>
      <c r="C1391" s="45"/>
      <c r="D1391" s="45"/>
      <c r="E1391" s="45"/>
      <c r="F1391" s="45"/>
      <c r="G1391" s="45"/>
      <c r="H1391" s="45">
        <v>2682.115750239141</v>
      </c>
      <c r="I1391" s="46"/>
      <c r="J1391" s="45"/>
      <c r="K1391" s="45"/>
      <c r="L1391" s="45"/>
      <c r="M1391" s="45"/>
      <c r="N1391" s="45"/>
      <c r="O1391" s="45">
        <v>2682.115750239141</v>
      </c>
      <c r="P1391" s="45">
        <v>0.0031915353848130375</v>
      </c>
      <c r="Q1391" s="45"/>
      <c r="R1391" s="45"/>
      <c r="S1391" s="45"/>
      <c r="T1391" s="45"/>
      <c r="U1391" s="45"/>
      <c r="V1391" s="45">
        <v>2682.115750239141</v>
      </c>
      <c r="W1391" s="45">
        <v>0.00949529299330492</v>
      </c>
      <c r="X1391" s="45"/>
      <c r="Y1391" s="45"/>
      <c r="Z1391" s="45"/>
      <c r="AA1391" s="45"/>
      <c r="AB1391" s="45"/>
      <c r="AC1391" s="45">
        <v>2682.115750239141</v>
      </c>
      <c r="AD1391" s="45">
        <v>1493.8404481390248</v>
      </c>
      <c r="AE1391" s="45"/>
      <c r="AF1391" s="45"/>
      <c r="AG1391" s="45"/>
      <c r="AH1391" s="45"/>
      <c r="AI1391" s="45"/>
      <c r="AJ1391" s="45">
        <v>2682.115750239141</v>
      </c>
      <c r="AK1391" s="45">
        <v>0.016</v>
      </c>
      <c r="AL1391" s="45"/>
      <c r="AM1391" s="45"/>
      <c r="AN1391" s="45"/>
      <c r="AO1391" s="23"/>
      <c r="AP1391" s="23"/>
      <c r="AQ1391" s="45">
        <v>2682.115750239141</v>
      </c>
      <c r="AR1391" s="45">
        <v>0.003</v>
      </c>
      <c r="AS1391" s="23"/>
      <c r="AT1391" s="23"/>
      <c r="AU1391" s="23"/>
      <c r="AV1391" s="23"/>
      <c r="AW1391" s="23"/>
      <c r="AX1391" s="45">
        <v>2682.115750239141</v>
      </c>
      <c r="AY1391" s="23">
        <v>0.254</v>
      </c>
      <c r="AZ1391" s="23"/>
      <c r="BA1391" s="23"/>
      <c r="BB1391" s="23"/>
      <c r="BC1391" s="23"/>
      <c r="BD1391" s="23"/>
      <c r="BE1391" s="45">
        <v>2682.115750239141</v>
      </c>
      <c r="BF1391" s="45">
        <v>13.0</v>
      </c>
      <c r="BG1391" s="23"/>
      <c r="BH1391" s="23"/>
      <c r="BI1391" s="23"/>
      <c r="BJ1391" s="23"/>
      <c r="BK1391" s="23"/>
      <c r="BL1391" s="45">
        <v>2682.115750239141</v>
      </c>
      <c r="BM1391" s="45">
        <v>1.085</v>
      </c>
      <c r="BN1391" s="23"/>
      <c r="BO1391" s="23"/>
      <c r="BP1391" s="23"/>
      <c r="BQ1391" s="23"/>
      <c r="BR1391" s="23"/>
      <c r="BS1391" s="45">
        <v>2682.115750239141</v>
      </c>
      <c r="BT1391" s="45">
        <v>0.749</v>
      </c>
      <c r="BU1391" s="23"/>
      <c r="BV1391" s="23"/>
      <c r="BW1391" s="23"/>
      <c r="BX1391" s="23"/>
      <c r="BY1391" s="23"/>
      <c r="BZ1391" s="23"/>
      <c r="CA1391" s="23"/>
    </row>
    <row r="1392" ht="15.75" customHeight="1">
      <c r="A1392" s="45">
        <v>2679.9847044745065</v>
      </c>
      <c r="B1392" s="46">
        <v>0.081</v>
      </c>
      <c r="C1392" s="45"/>
      <c r="D1392" s="45"/>
      <c r="E1392" s="45"/>
      <c r="F1392" s="45"/>
      <c r="G1392" s="45"/>
      <c r="H1392" s="45">
        <v>2679.9847044745065</v>
      </c>
      <c r="I1392" s="46"/>
      <c r="J1392" s="45"/>
      <c r="K1392" s="45"/>
      <c r="L1392" s="45"/>
      <c r="M1392" s="45"/>
      <c r="N1392" s="45"/>
      <c r="O1392" s="45">
        <v>2679.9847044745065</v>
      </c>
      <c r="P1392" s="45"/>
      <c r="Q1392" s="45"/>
      <c r="R1392" s="45"/>
      <c r="S1392" s="45"/>
      <c r="T1392" s="45"/>
      <c r="U1392" s="45"/>
      <c r="V1392" s="45">
        <v>2679.9847044745065</v>
      </c>
      <c r="W1392" s="45"/>
      <c r="X1392" s="45"/>
      <c r="Y1392" s="45"/>
      <c r="Z1392" s="45"/>
      <c r="AA1392" s="45"/>
      <c r="AB1392" s="45"/>
      <c r="AC1392" s="45">
        <v>2679.9847044745065</v>
      </c>
      <c r="AD1392" s="45">
        <v>1308.2918583085689</v>
      </c>
      <c r="AE1392" s="45"/>
      <c r="AF1392" s="45"/>
      <c r="AG1392" s="45"/>
      <c r="AH1392" s="45"/>
      <c r="AI1392" s="45"/>
      <c r="AJ1392" s="45">
        <v>2679.9847044745065</v>
      </c>
      <c r="AK1392" s="45">
        <v>0.016</v>
      </c>
      <c r="AL1392" s="45"/>
      <c r="AM1392" s="45"/>
      <c r="AN1392" s="45"/>
      <c r="AO1392" s="23"/>
      <c r="AP1392" s="23"/>
      <c r="AQ1392" s="45">
        <v>2679.9847044745065</v>
      </c>
      <c r="AR1392" s="45">
        <v>0.003</v>
      </c>
      <c r="AS1392" s="23"/>
      <c r="AT1392" s="23"/>
      <c r="AU1392" s="23"/>
      <c r="AV1392" s="23"/>
      <c r="AW1392" s="23"/>
      <c r="AX1392" s="45">
        <v>2679.9847044745065</v>
      </c>
      <c r="AY1392" s="23">
        <v>0.255</v>
      </c>
      <c r="AZ1392" s="23"/>
      <c r="BA1392" s="23"/>
      <c r="BB1392" s="23"/>
      <c r="BC1392" s="23"/>
      <c r="BD1392" s="23"/>
      <c r="BE1392" s="45">
        <v>2679.9847044745065</v>
      </c>
      <c r="BF1392" s="45">
        <v>10.0</v>
      </c>
      <c r="BG1392" s="23"/>
      <c r="BH1392" s="23"/>
      <c r="BI1392" s="23"/>
      <c r="BJ1392" s="23"/>
      <c r="BK1392" s="23"/>
      <c r="BL1392" s="45">
        <v>2679.9847044745065</v>
      </c>
      <c r="BM1392" s="45">
        <v>1.072</v>
      </c>
      <c r="BN1392" s="23"/>
      <c r="BO1392" s="23"/>
      <c r="BP1392" s="23"/>
      <c r="BQ1392" s="23"/>
      <c r="BR1392" s="23"/>
      <c r="BS1392" s="45">
        <v>2679.9847044745065</v>
      </c>
      <c r="BT1392" s="45">
        <v>0.769</v>
      </c>
      <c r="BU1392" s="23"/>
      <c r="BV1392" s="23"/>
      <c r="BW1392" s="23"/>
      <c r="BX1392" s="23"/>
      <c r="BY1392" s="23"/>
      <c r="BZ1392" s="23"/>
      <c r="CA1392" s="23"/>
    </row>
    <row r="1393" ht="15.75" customHeight="1">
      <c r="A1393" s="45">
        <v>160723.54426737493</v>
      </c>
      <c r="B1393" s="46"/>
      <c r="C1393" s="45"/>
      <c r="D1393" s="45"/>
      <c r="E1393" s="45"/>
      <c r="F1393" s="45"/>
      <c r="G1393" s="45"/>
      <c r="H1393" s="45">
        <v>160723.54426737493</v>
      </c>
      <c r="I1393" s="46"/>
      <c r="J1393" s="45"/>
      <c r="K1393" s="45"/>
      <c r="L1393" s="45"/>
      <c r="M1393" s="45"/>
      <c r="N1393" s="45"/>
      <c r="O1393" s="45">
        <v>160723.54426737493</v>
      </c>
      <c r="P1393" s="45"/>
      <c r="Q1393" s="45"/>
      <c r="R1393" s="45"/>
      <c r="S1393" s="45"/>
      <c r="T1393" s="45"/>
      <c r="U1393" s="45"/>
      <c r="V1393" s="45">
        <v>160723.54426737493</v>
      </c>
      <c r="W1393" s="45"/>
      <c r="X1393" s="45"/>
      <c r="Y1393" s="45"/>
      <c r="Z1393" s="45"/>
      <c r="AA1393" s="45"/>
      <c r="AB1393" s="45"/>
      <c r="AC1393" s="45">
        <v>160723.54426737493</v>
      </c>
      <c r="AD1393" s="45"/>
      <c r="AE1393" s="45"/>
      <c r="AF1393" s="45"/>
      <c r="AG1393" s="45"/>
      <c r="AH1393" s="45"/>
      <c r="AI1393" s="45"/>
      <c r="AJ1393" s="45">
        <v>160723.54426737493</v>
      </c>
      <c r="AK1393" s="45"/>
      <c r="AL1393" s="45"/>
      <c r="AM1393" s="45"/>
      <c r="AN1393" s="45"/>
      <c r="AO1393" s="23"/>
      <c r="AP1393" s="23"/>
      <c r="AQ1393" s="45">
        <v>160723.54426737493</v>
      </c>
      <c r="AR1393" s="45"/>
      <c r="AS1393" s="23"/>
      <c r="AT1393" s="23"/>
      <c r="AU1393" s="23"/>
      <c r="AV1393" s="23"/>
      <c r="AW1393" s="23"/>
      <c r="AX1393" s="45">
        <v>160723.54426737493</v>
      </c>
      <c r="AY1393" s="23"/>
      <c r="AZ1393" s="23"/>
      <c r="BA1393" s="23"/>
      <c r="BB1393" s="23"/>
      <c r="BC1393" s="23"/>
      <c r="BD1393" s="23"/>
      <c r="BE1393" s="45">
        <v>160723.54426737493</v>
      </c>
      <c r="BF1393" s="45"/>
      <c r="BG1393" s="23"/>
      <c r="BH1393" s="23"/>
      <c r="BI1393" s="23"/>
      <c r="BJ1393" s="23"/>
      <c r="BK1393" s="23"/>
      <c r="BL1393" s="45">
        <v>160723.54426737493</v>
      </c>
      <c r="BM1393" s="45"/>
      <c r="BN1393" s="23"/>
      <c r="BO1393" s="23"/>
      <c r="BP1393" s="23"/>
      <c r="BQ1393" s="23"/>
      <c r="BR1393" s="23"/>
      <c r="BS1393" s="45">
        <v>160723.54426737493</v>
      </c>
      <c r="BT1393" s="45"/>
      <c r="BU1393" s="23"/>
      <c r="BV1393" s="23"/>
      <c r="BW1393" s="23"/>
      <c r="BX1393" s="23"/>
      <c r="BY1393" s="23"/>
      <c r="BZ1393" s="23"/>
      <c r="CA1393" s="23"/>
    </row>
    <row r="1394" ht="15.75" customHeight="1">
      <c r="A1394" s="45">
        <v>159178.7794269223</v>
      </c>
      <c r="B1394" s="46"/>
      <c r="C1394" s="45"/>
      <c r="D1394" s="45"/>
      <c r="E1394" s="45"/>
      <c r="F1394" s="45"/>
      <c r="G1394" s="45"/>
      <c r="H1394" s="45">
        <v>159178.7794269223</v>
      </c>
      <c r="I1394" s="46"/>
      <c r="J1394" s="45"/>
      <c r="K1394" s="45"/>
      <c r="L1394" s="45"/>
      <c r="M1394" s="45"/>
      <c r="N1394" s="45"/>
      <c r="O1394" s="45">
        <v>159178.7794269223</v>
      </c>
      <c r="P1394" s="45"/>
      <c r="Q1394" s="45"/>
      <c r="R1394" s="45"/>
      <c r="S1394" s="45"/>
      <c r="T1394" s="45"/>
      <c r="U1394" s="45"/>
      <c r="V1394" s="45">
        <v>159178.7794269223</v>
      </c>
      <c r="W1394" s="45"/>
      <c r="X1394" s="45"/>
      <c r="Y1394" s="45"/>
      <c r="Z1394" s="45"/>
      <c r="AA1394" s="45"/>
      <c r="AB1394" s="45"/>
      <c r="AC1394" s="45">
        <v>159178.7794269223</v>
      </c>
      <c r="AD1394" s="45"/>
      <c r="AE1394" s="45"/>
      <c r="AF1394" s="45"/>
      <c r="AG1394" s="45"/>
      <c r="AH1394" s="45"/>
      <c r="AI1394" s="45"/>
      <c r="AJ1394" s="45">
        <v>159178.7794269223</v>
      </c>
      <c r="AK1394" s="45"/>
      <c r="AL1394" s="45"/>
      <c r="AM1394" s="45"/>
      <c r="AN1394" s="45"/>
      <c r="AO1394" s="23"/>
      <c r="AP1394" s="23"/>
      <c r="AQ1394" s="45">
        <v>159178.7794269223</v>
      </c>
      <c r="AR1394" s="45"/>
      <c r="AS1394" s="23"/>
      <c r="AT1394" s="23"/>
      <c r="AU1394" s="23"/>
      <c r="AV1394" s="23"/>
      <c r="AW1394" s="23"/>
      <c r="AX1394" s="45">
        <v>159178.7794269223</v>
      </c>
      <c r="AY1394" s="23"/>
      <c r="AZ1394" s="23"/>
      <c r="BA1394" s="23"/>
      <c r="BB1394" s="23"/>
      <c r="BC1394" s="23"/>
      <c r="BD1394" s="23"/>
      <c r="BE1394" s="45">
        <v>159178.7794269223</v>
      </c>
      <c r="BF1394" s="45"/>
      <c r="BG1394" s="23"/>
      <c r="BH1394" s="23"/>
      <c r="BI1394" s="23"/>
      <c r="BJ1394" s="23"/>
      <c r="BK1394" s="23"/>
      <c r="BL1394" s="45">
        <v>159178.7794269223</v>
      </c>
      <c r="BM1394" s="45"/>
      <c r="BN1394" s="23"/>
      <c r="BO1394" s="23"/>
      <c r="BP1394" s="23"/>
      <c r="BQ1394" s="23"/>
      <c r="BR1394" s="23"/>
      <c r="BS1394" s="45">
        <v>159178.7794269223</v>
      </c>
      <c r="BT1394" s="45"/>
      <c r="BU1394" s="23"/>
      <c r="BV1394" s="23"/>
      <c r="BW1394" s="23"/>
      <c r="BX1394" s="23"/>
      <c r="BY1394" s="23"/>
      <c r="BZ1394" s="23"/>
      <c r="CA1394" s="23"/>
    </row>
    <row r="1395" ht="15.75" customHeight="1">
      <c r="A1395" s="45">
        <v>157901.77000944625</v>
      </c>
      <c r="B1395" s="46"/>
      <c r="C1395" s="45"/>
      <c r="D1395" s="45"/>
      <c r="E1395" s="45"/>
      <c r="F1395" s="45"/>
      <c r="G1395" s="45"/>
      <c r="H1395" s="45">
        <v>157901.77000944625</v>
      </c>
      <c r="I1395" s="46"/>
      <c r="J1395" s="45"/>
      <c r="K1395" s="45"/>
      <c r="L1395" s="45"/>
      <c r="M1395" s="45"/>
      <c r="N1395" s="45"/>
      <c r="O1395" s="45">
        <v>157901.77000944625</v>
      </c>
      <c r="P1395" s="45"/>
      <c r="Q1395" s="45"/>
      <c r="R1395" s="45"/>
      <c r="S1395" s="45"/>
      <c r="T1395" s="45"/>
      <c r="U1395" s="45"/>
      <c r="V1395" s="45">
        <v>157901.77000944625</v>
      </c>
      <c r="W1395" s="45"/>
      <c r="X1395" s="45"/>
      <c r="Y1395" s="45"/>
      <c r="Z1395" s="45"/>
      <c r="AA1395" s="45"/>
      <c r="AB1395" s="45"/>
      <c r="AC1395" s="45">
        <v>157901.77000944625</v>
      </c>
      <c r="AD1395" s="45"/>
      <c r="AE1395" s="45"/>
      <c r="AF1395" s="45"/>
      <c r="AG1395" s="45"/>
      <c r="AH1395" s="45"/>
      <c r="AI1395" s="45"/>
      <c r="AJ1395" s="45">
        <v>157901.77000944625</v>
      </c>
      <c r="AK1395" s="45">
        <v>0.011</v>
      </c>
      <c r="AL1395" s="45"/>
      <c r="AM1395" s="45"/>
      <c r="AN1395" s="45"/>
      <c r="AO1395" s="23"/>
      <c r="AP1395" s="23"/>
      <c r="AQ1395" s="45">
        <v>157901.77000944625</v>
      </c>
      <c r="AR1395" s="45"/>
      <c r="AS1395" s="23"/>
      <c r="AT1395" s="23"/>
      <c r="AU1395" s="23"/>
      <c r="AV1395" s="23"/>
      <c r="AW1395" s="23"/>
      <c r="AX1395" s="45">
        <v>157901.77000944625</v>
      </c>
      <c r="AY1395" s="23"/>
      <c r="AZ1395" s="23"/>
      <c r="BA1395" s="23"/>
      <c r="BB1395" s="23"/>
      <c r="BC1395" s="23"/>
      <c r="BD1395" s="23"/>
      <c r="BE1395" s="45">
        <v>157901.77000944625</v>
      </c>
      <c r="BF1395" s="45"/>
      <c r="BG1395" s="23"/>
      <c r="BH1395" s="23"/>
      <c r="BI1395" s="23"/>
      <c r="BJ1395" s="23"/>
      <c r="BK1395" s="23"/>
      <c r="BL1395" s="45">
        <v>157901.77000944625</v>
      </c>
      <c r="BM1395" s="45"/>
      <c r="BN1395" s="23"/>
      <c r="BO1395" s="23"/>
      <c r="BP1395" s="23"/>
      <c r="BQ1395" s="23"/>
      <c r="BR1395" s="23"/>
      <c r="BS1395" s="45">
        <v>157901.77000944625</v>
      </c>
      <c r="BT1395" s="45"/>
      <c r="BU1395" s="23"/>
      <c r="BV1395" s="23"/>
      <c r="BW1395" s="23"/>
      <c r="BX1395" s="23"/>
      <c r="BY1395" s="23"/>
      <c r="BZ1395" s="23"/>
      <c r="CA1395" s="23"/>
    </row>
    <row r="1396" ht="15.75" customHeight="1">
      <c r="A1396" s="45">
        <v>156879.0786065999</v>
      </c>
      <c r="B1396" s="46"/>
      <c r="C1396" s="45"/>
      <c r="D1396" s="45"/>
      <c r="E1396" s="45"/>
      <c r="F1396" s="45"/>
      <c r="G1396" s="45"/>
      <c r="H1396" s="45">
        <v>156879.0786065999</v>
      </c>
      <c r="I1396" s="46"/>
      <c r="J1396" s="45"/>
      <c r="K1396" s="45"/>
      <c r="L1396" s="45"/>
      <c r="M1396" s="45"/>
      <c r="N1396" s="45"/>
      <c r="O1396" s="45">
        <v>156879.0786065999</v>
      </c>
      <c r="P1396" s="45"/>
      <c r="Q1396" s="45"/>
      <c r="R1396" s="45"/>
      <c r="S1396" s="45"/>
      <c r="T1396" s="45"/>
      <c r="U1396" s="45"/>
      <c r="V1396" s="45">
        <v>156879.0786065999</v>
      </c>
      <c r="W1396" s="45"/>
      <c r="X1396" s="45"/>
      <c r="Y1396" s="45"/>
      <c r="Z1396" s="45"/>
      <c r="AA1396" s="45"/>
      <c r="AB1396" s="45"/>
      <c r="AC1396" s="45">
        <v>156879.0786065999</v>
      </c>
      <c r="AD1396" s="45"/>
      <c r="AE1396" s="45"/>
      <c r="AF1396" s="45"/>
      <c r="AG1396" s="45"/>
      <c r="AH1396" s="45"/>
      <c r="AI1396" s="45"/>
      <c r="AJ1396" s="45">
        <v>156879.0786065999</v>
      </c>
      <c r="AK1396" s="45"/>
      <c r="AL1396" s="45"/>
      <c r="AM1396" s="45"/>
      <c r="AN1396" s="45"/>
      <c r="AO1396" s="23"/>
      <c r="AP1396" s="23"/>
      <c r="AQ1396" s="45">
        <v>156879.0786065999</v>
      </c>
      <c r="AR1396" s="45"/>
      <c r="AS1396" s="23"/>
      <c r="AT1396" s="23"/>
      <c r="AU1396" s="23"/>
      <c r="AV1396" s="23"/>
      <c r="AW1396" s="23"/>
      <c r="AX1396" s="45">
        <v>156879.0786065999</v>
      </c>
      <c r="AY1396" s="23"/>
      <c r="AZ1396" s="23"/>
      <c r="BA1396" s="23"/>
      <c r="BB1396" s="23"/>
      <c r="BC1396" s="23"/>
      <c r="BD1396" s="23"/>
      <c r="BE1396" s="45">
        <v>156879.0786065999</v>
      </c>
      <c r="BF1396" s="45"/>
      <c r="BG1396" s="23"/>
      <c r="BH1396" s="23"/>
      <c r="BI1396" s="23"/>
      <c r="BJ1396" s="23"/>
      <c r="BK1396" s="23"/>
      <c r="BL1396" s="45">
        <v>156879.0786065999</v>
      </c>
      <c r="BM1396" s="45"/>
      <c r="BN1396" s="23"/>
      <c r="BO1396" s="23"/>
      <c r="BP1396" s="23"/>
      <c r="BQ1396" s="23"/>
      <c r="BR1396" s="23"/>
      <c r="BS1396" s="45">
        <v>156879.0786065999</v>
      </c>
      <c r="BT1396" s="45"/>
      <c r="BU1396" s="23"/>
      <c r="BV1396" s="23"/>
      <c r="BW1396" s="23"/>
      <c r="BX1396" s="23"/>
      <c r="BY1396" s="23"/>
      <c r="BZ1396" s="23"/>
      <c r="CA1396" s="23"/>
    </row>
    <row r="1397" ht="15.75" customHeight="1">
      <c r="A1397" s="45">
        <v>155666.758178714</v>
      </c>
      <c r="B1397" s="46"/>
      <c r="C1397" s="45"/>
      <c r="D1397" s="45"/>
      <c r="E1397" s="45"/>
      <c r="F1397" s="45"/>
      <c r="G1397" s="45"/>
      <c r="H1397" s="45">
        <v>155666.758178714</v>
      </c>
      <c r="I1397" s="46"/>
      <c r="J1397" s="45"/>
      <c r="K1397" s="45"/>
      <c r="L1397" s="45"/>
      <c r="M1397" s="45"/>
      <c r="N1397" s="45"/>
      <c r="O1397" s="45">
        <v>155666.758178714</v>
      </c>
      <c r="P1397" s="45"/>
      <c r="Q1397" s="45"/>
      <c r="R1397" s="45"/>
      <c r="S1397" s="45"/>
      <c r="T1397" s="45"/>
      <c r="U1397" s="45"/>
      <c r="V1397" s="45">
        <v>155666.758178714</v>
      </c>
      <c r="W1397" s="45"/>
      <c r="X1397" s="45"/>
      <c r="Y1397" s="45"/>
      <c r="Z1397" s="45"/>
      <c r="AA1397" s="45"/>
      <c r="AB1397" s="45"/>
      <c r="AC1397" s="45">
        <v>155666.758178714</v>
      </c>
      <c r="AD1397" s="45"/>
      <c r="AE1397" s="45"/>
      <c r="AF1397" s="45"/>
      <c r="AG1397" s="45"/>
      <c r="AH1397" s="45"/>
      <c r="AI1397" s="45"/>
      <c r="AJ1397" s="45">
        <v>155666.758178714</v>
      </c>
      <c r="AK1397" s="45"/>
      <c r="AL1397" s="45"/>
      <c r="AM1397" s="45"/>
      <c r="AN1397" s="45"/>
      <c r="AO1397" s="23"/>
      <c r="AP1397" s="23"/>
      <c r="AQ1397" s="45">
        <v>155666.758178714</v>
      </c>
      <c r="AR1397" s="45"/>
      <c r="AS1397" s="23"/>
      <c r="AT1397" s="23"/>
      <c r="AU1397" s="23"/>
      <c r="AV1397" s="23"/>
      <c r="AW1397" s="23"/>
      <c r="AX1397" s="45">
        <v>155666.758178714</v>
      </c>
      <c r="AY1397" s="23"/>
      <c r="AZ1397" s="23"/>
      <c r="BA1397" s="23"/>
      <c r="BB1397" s="23"/>
      <c r="BC1397" s="23"/>
      <c r="BD1397" s="23"/>
      <c r="BE1397" s="45">
        <v>155666.758178714</v>
      </c>
      <c r="BF1397" s="45"/>
      <c r="BG1397" s="23"/>
      <c r="BH1397" s="23"/>
      <c r="BI1397" s="23"/>
      <c r="BJ1397" s="23"/>
      <c r="BK1397" s="23"/>
      <c r="BL1397" s="45">
        <v>155666.758178714</v>
      </c>
      <c r="BM1397" s="45"/>
      <c r="BN1397" s="23"/>
      <c r="BO1397" s="23"/>
      <c r="BP1397" s="23"/>
      <c r="BQ1397" s="23"/>
      <c r="BR1397" s="23"/>
      <c r="BS1397" s="45">
        <v>155666.758178714</v>
      </c>
      <c r="BT1397" s="45"/>
      <c r="BU1397" s="23"/>
      <c r="BV1397" s="23"/>
      <c r="BW1397" s="23"/>
      <c r="BX1397" s="23"/>
      <c r="BY1397" s="23"/>
      <c r="BZ1397" s="23"/>
      <c r="CA1397" s="23"/>
    </row>
    <row r="1398" ht="15.75" customHeight="1">
      <c r="A1398" s="45">
        <v>154978.66408612859</v>
      </c>
      <c r="B1398" s="46"/>
      <c r="C1398" s="45"/>
      <c r="D1398" s="45"/>
      <c r="E1398" s="45"/>
      <c r="F1398" s="45"/>
      <c r="G1398" s="45"/>
      <c r="H1398" s="45">
        <v>154978.66408612859</v>
      </c>
      <c r="I1398" s="46"/>
      <c r="J1398" s="45"/>
      <c r="K1398" s="45"/>
      <c r="L1398" s="45"/>
      <c r="M1398" s="45"/>
      <c r="N1398" s="45"/>
      <c r="O1398" s="45">
        <v>154978.66408612859</v>
      </c>
      <c r="P1398" s="45"/>
      <c r="Q1398" s="45"/>
      <c r="R1398" s="45"/>
      <c r="S1398" s="45"/>
      <c r="T1398" s="45"/>
      <c r="U1398" s="45"/>
      <c r="V1398" s="45">
        <v>154978.66408612859</v>
      </c>
      <c r="W1398" s="45"/>
      <c r="X1398" s="45"/>
      <c r="Y1398" s="45"/>
      <c r="Z1398" s="45"/>
      <c r="AA1398" s="45"/>
      <c r="AB1398" s="45"/>
      <c r="AC1398" s="45">
        <v>154978.66408612859</v>
      </c>
      <c r="AD1398" s="45"/>
      <c r="AE1398" s="45"/>
      <c r="AF1398" s="45"/>
      <c r="AG1398" s="45"/>
      <c r="AH1398" s="45"/>
      <c r="AI1398" s="45"/>
      <c r="AJ1398" s="45">
        <v>154978.66408612859</v>
      </c>
      <c r="AK1398" s="45">
        <v>0.011</v>
      </c>
      <c r="AL1398" s="45"/>
      <c r="AM1398" s="45"/>
      <c r="AN1398" s="45"/>
      <c r="AO1398" s="23"/>
      <c r="AP1398" s="23"/>
      <c r="AQ1398" s="45">
        <v>154978.66408612859</v>
      </c>
      <c r="AR1398" s="45"/>
      <c r="AS1398" s="23"/>
      <c r="AT1398" s="23"/>
      <c r="AU1398" s="23"/>
      <c r="AV1398" s="23"/>
      <c r="AW1398" s="23"/>
      <c r="AX1398" s="45">
        <v>154978.66408612859</v>
      </c>
      <c r="AY1398" s="23"/>
      <c r="AZ1398" s="23"/>
      <c r="BA1398" s="23"/>
      <c r="BB1398" s="23"/>
      <c r="BC1398" s="23"/>
      <c r="BD1398" s="23"/>
      <c r="BE1398" s="45">
        <v>154978.66408612859</v>
      </c>
      <c r="BF1398" s="45"/>
      <c r="BG1398" s="23"/>
      <c r="BH1398" s="23"/>
      <c r="BI1398" s="23"/>
      <c r="BJ1398" s="23"/>
      <c r="BK1398" s="23"/>
      <c r="BL1398" s="45">
        <v>154978.66408612859</v>
      </c>
      <c r="BM1398" s="45"/>
      <c r="BN1398" s="23"/>
      <c r="BO1398" s="23"/>
      <c r="BP1398" s="23"/>
      <c r="BQ1398" s="23"/>
      <c r="BR1398" s="23"/>
      <c r="BS1398" s="45">
        <v>154978.66408612859</v>
      </c>
      <c r="BT1398" s="45"/>
      <c r="BU1398" s="23"/>
      <c r="BV1398" s="23"/>
      <c r="BW1398" s="23"/>
      <c r="BX1398" s="23"/>
      <c r="BY1398" s="23"/>
      <c r="BZ1398" s="23"/>
      <c r="CA1398" s="23"/>
    </row>
    <row r="1399" ht="15.75" customHeight="1">
      <c r="A1399" s="45">
        <v>153851.29382740415</v>
      </c>
      <c r="B1399" s="46"/>
      <c r="C1399" s="45"/>
      <c r="D1399" s="45"/>
      <c r="E1399" s="45"/>
      <c r="F1399" s="45"/>
      <c r="G1399" s="45"/>
      <c r="H1399" s="45">
        <v>153851.29382740415</v>
      </c>
      <c r="I1399" s="46"/>
      <c r="J1399" s="45"/>
      <c r="K1399" s="45"/>
      <c r="L1399" s="45"/>
      <c r="M1399" s="45"/>
      <c r="N1399" s="45"/>
      <c r="O1399" s="45">
        <v>153851.29382740415</v>
      </c>
      <c r="P1399" s="45"/>
      <c r="Q1399" s="45"/>
      <c r="R1399" s="45"/>
      <c r="S1399" s="45"/>
      <c r="T1399" s="45"/>
      <c r="U1399" s="45"/>
      <c r="V1399" s="45">
        <v>153851.29382740415</v>
      </c>
      <c r="W1399" s="45"/>
      <c r="X1399" s="45"/>
      <c r="Y1399" s="45"/>
      <c r="Z1399" s="45"/>
      <c r="AA1399" s="45"/>
      <c r="AB1399" s="45"/>
      <c r="AC1399" s="45">
        <v>153851.29382740415</v>
      </c>
      <c r="AD1399" s="45"/>
      <c r="AE1399" s="45"/>
      <c r="AF1399" s="45"/>
      <c r="AG1399" s="45"/>
      <c r="AH1399" s="45"/>
      <c r="AI1399" s="45"/>
      <c r="AJ1399" s="45">
        <v>153851.29382740415</v>
      </c>
      <c r="AK1399" s="45"/>
      <c r="AL1399" s="45"/>
      <c r="AM1399" s="45"/>
      <c r="AN1399" s="45"/>
      <c r="AO1399" s="23"/>
      <c r="AP1399" s="23"/>
      <c r="AQ1399" s="45">
        <v>153851.29382740415</v>
      </c>
      <c r="AR1399" s="45"/>
      <c r="AS1399" s="23"/>
      <c r="AT1399" s="23"/>
      <c r="AU1399" s="23"/>
      <c r="AV1399" s="23"/>
      <c r="AW1399" s="23"/>
      <c r="AX1399" s="45">
        <v>153851.29382740415</v>
      </c>
      <c r="AY1399" s="23"/>
      <c r="AZ1399" s="23"/>
      <c r="BA1399" s="23"/>
      <c r="BB1399" s="23"/>
      <c r="BC1399" s="23"/>
      <c r="BD1399" s="23"/>
      <c r="BE1399" s="45">
        <v>153851.29382740415</v>
      </c>
      <c r="BF1399" s="45"/>
      <c r="BG1399" s="23"/>
      <c r="BH1399" s="23"/>
      <c r="BI1399" s="23"/>
      <c r="BJ1399" s="23"/>
      <c r="BK1399" s="23"/>
      <c r="BL1399" s="45">
        <v>153851.29382740415</v>
      </c>
      <c r="BM1399" s="45"/>
      <c r="BN1399" s="23"/>
      <c r="BO1399" s="23"/>
      <c r="BP1399" s="23"/>
      <c r="BQ1399" s="23"/>
      <c r="BR1399" s="23"/>
      <c r="BS1399" s="45">
        <v>153851.29382740415</v>
      </c>
      <c r="BT1399" s="45"/>
      <c r="BU1399" s="23"/>
      <c r="BV1399" s="23"/>
      <c r="BW1399" s="23"/>
      <c r="BX1399" s="23"/>
      <c r="BY1399" s="23"/>
      <c r="BZ1399" s="23"/>
      <c r="CA1399" s="23"/>
    </row>
    <row r="1400" ht="15.75" customHeight="1">
      <c r="A1400" s="45">
        <v>152629.8155405075</v>
      </c>
      <c r="B1400" s="46"/>
      <c r="C1400" s="45"/>
      <c r="D1400" s="45"/>
      <c r="E1400" s="45"/>
      <c r="F1400" s="45"/>
      <c r="G1400" s="45"/>
      <c r="H1400" s="45">
        <v>152629.8155405075</v>
      </c>
      <c r="I1400" s="46"/>
      <c r="J1400" s="45"/>
      <c r="K1400" s="45"/>
      <c r="L1400" s="45"/>
      <c r="M1400" s="45"/>
      <c r="N1400" s="45"/>
      <c r="O1400" s="45">
        <v>152629.8155405075</v>
      </c>
      <c r="P1400" s="45"/>
      <c r="Q1400" s="45"/>
      <c r="R1400" s="45"/>
      <c r="S1400" s="45"/>
      <c r="T1400" s="45"/>
      <c r="U1400" s="45"/>
      <c r="V1400" s="45">
        <v>152629.8155405075</v>
      </c>
      <c r="W1400" s="45"/>
      <c r="X1400" s="45"/>
      <c r="Y1400" s="45"/>
      <c r="Z1400" s="45"/>
      <c r="AA1400" s="45"/>
      <c r="AB1400" s="45"/>
      <c r="AC1400" s="45">
        <v>152629.8155405075</v>
      </c>
      <c r="AD1400" s="45"/>
      <c r="AE1400" s="45"/>
      <c r="AF1400" s="45"/>
      <c r="AG1400" s="45"/>
      <c r="AH1400" s="45"/>
      <c r="AI1400" s="45"/>
      <c r="AJ1400" s="45">
        <v>152629.8155405075</v>
      </c>
      <c r="AK1400" s="45">
        <v>0.011</v>
      </c>
      <c r="AL1400" s="45"/>
      <c r="AM1400" s="45"/>
      <c r="AN1400" s="45"/>
      <c r="AO1400" s="23"/>
      <c r="AP1400" s="23"/>
      <c r="AQ1400" s="45">
        <v>152629.8155405075</v>
      </c>
      <c r="AR1400" s="45"/>
      <c r="AS1400" s="23"/>
      <c r="AT1400" s="23"/>
      <c r="AU1400" s="23"/>
      <c r="AV1400" s="23"/>
      <c r="AW1400" s="23"/>
      <c r="AX1400" s="45">
        <v>152629.8155405075</v>
      </c>
      <c r="AY1400" s="23"/>
      <c r="AZ1400" s="23"/>
      <c r="BA1400" s="23"/>
      <c r="BB1400" s="23"/>
      <c r="BC1400" s="23"/>
      <c r="BD1400" s="23"/>
      <c r="BE1400" s="45">
        <v>152629.8155405075</v>
      </c>
      <c r="BF1400" s="45"/>
      <c r="BG1400" s="23"/>
      <c r="BH1400" s="23"/>
      <c r="BI1400" s="23"/>
      <c r="BJ1400" s="23"/>
      <c r="BK1400" s="23"/>
      <c r="BL1400" s="45">
        <v>152629.8155405075</v>
      </c>
      <c r="BM1400" s="45"/>
      <c r="BN1400" s="23"/>
      <c r="BO1400" s="23"/>
      <c r="BP1400" s="23"/>
      <c r="BQ1400" s="23"/>
      <c r="BR1400" s="23"/>
      <c r="BS1400" s="45">
        <v>152629.8155405075</v>
      </c>
      <c r="BT1400" s="45"/>
      <c r="BU1400" s="23"/>
      <c r="BV1400" s="23"/>
      <c r="BW1400" s="23"/>
      <c r="BX1400" s="23"/>
      <c r="BY1400" s="23"/>
      <c r="BZ1400" s="23"/>
      <c r="CA1400" s="23"/>
    </row>
    <row r="1401" ht="15.75" customHeight="1">
      <c r="A1401" s="45">
        <v>151371.0594954034</v>
      </c>
      <c r="B1401" s="46"/>
      <c r="C1401" s="45"/>
      <c r="D1401" s="45"/>
      <c r="E1401" s="45"/>
      <c r="F1401" s="45"/>
      <c r="G1401" s="45"/>
      <c r="H1401" s="45">
        <v>151371.0594954034</v>
      </c>
      <c r="I1401" s="46"/>
      <c r="J1401" s="45"/>
      <c r="K1401" s="45"/>
      <c r="L1401" s="45"/>
      <c r="M1401" s="45"/>
      <c r="N1401" s="45"/>
      <c r="O1401" s="45">
        <v>151371.0594954034</v>
      </c>
      <c r="P1401" s="45"/>
      <c r="Q1401" s="45"/>
      <c r="R1401" s="45"/>
      <c r="S1401" s="45"/>
      <c r="T1401" s="45"/>
      <c r="U1401" s="45"/>
      <c r="V1401" s="45">
        <v>151371.0594954034</v>
      </c>
      <c r="W1401" s="45"/>
      <c r="X1401" s="45"/>
      <c r="Y1401" s="45"/>
      <c r="Z1401" s="45"/>
      <c r="AA1401" s="45"/>
      <c r="AB1401" s="45"/>
      <c r="AC1401" s="45">
        <v>151371.0594954034</v>
      </c>
      <c r="AD1401" s="45"/>
      <c r="AE1401" s="45"/>
      <c r="AF1401" s="45"/>
      <c r="AG1401" s="45"/>
      <c r="AH1401" s="45"/>
      <c r="AI1401" s="45"/>
      <c r="AJ1401" s="45">
        <v>151371.0594954034</v>
      </c>
      <c r="AK1401" s="45"/>
      <c r="AL1401" s="45"/>
      <c r="AM1401" s="45"/>
      <c r="AN1401" s="45"/>
      <c r="AO1401" s="23"/>
      <c r="AP1401" s="23"/>
      <c r="AQ1401" s="45">
        <v>151371.0594954034</v>
      </c>
      <c r="AR1401" s="45"/>
      <c r="AS1401" s="23"/>
      <c r="AT1401" s="23"/>
      <c r="AU1401" s="23"/>
      <c r="AV1401" s="23"/>
      <c r="AW1401" s="23"/>
      <c r="AX1401" s="45">
        <v>151371.0594954034</v>
      </c>
      <c r="AY1401" s="23"/>
      <c r="AZ1401" s="23"/>
      <c r="BA1401" s="23"/>
      <c r="BB1401" s="23"/>
      <c r="BC1401" s="23"/>
      <c r="BD1401" s="23"/>
      <c r="BE1401" s="45">
        <v>151371.0594954034</v>
      </c>
      <c r="BF1401" s="45"/>
      <c r="BG1401" s="23"/>
      <c r="BH1401" s="23"/>
      <c r="BI1401" s="23"/>
      <c r="BJ1401" s="23"/>
      <c r="BK1401" s="23"/>
      <c r="BL1401" s="45">
        <v>151371.0594954034</v>
      </c>
      <c r="BM1401" s="45"/>
      <c r="BN1401" s="23"/>
      <c r="BO1401" s="23"/>
      <c r="BP1401" s="23"/>
      <c r="BQ1401" s="23"/>
      <c r="BR1401" s="23"/>
      <c r="BS1401" s="45">
        <v>151371.0594954034</v>
      </c>
      <c r="BT1401" s="45"/>
      <c r="BU1401" s="23"/>
      <c r="BV1401" s="23"/>
      <c r="BW1401" s="23"/>
      <c r="BX1401" s="23"/>
      <c r="BY1401" s="23"/>
      <c r="BZ1401" s="23"/>
      <c r="CA1401" s="23"/>
    </row>
    <row r="1402" ht="15.75" customHeight="1">
      <c r="A1402" s="45">
        <v>150618.1624506261</v>
      </c>
      <c r="B1402" s="46"/>
      <c r="C1402" s="45"/>
      <c r="D1402" s="45"/>
      <c r="E1402" s="45"/>
      <c r="F1402" s="45"/>
      <c r="G1402" s="45"/>
      <c r="H1402" s="45">
        <v>150618.1624506261</v>
      </c>
      <c r="I1402" s="46"/>
      <c r="J1402" s="45"/>
      <c r="K1402" s="45"/>
      <c r="L1402" s="45"/>
      <c r="M1402" s="45"/>
      <c r="N1402" s="45"/>
      <c r="O1402" s="45">
        <v>150618.1624506261</v>
      </c>
      <c r="P1402" s="45"/>
      <c r="Q1402" s="45"/>
      <c r="R1402" s="45"/>
      <c r="S1402" s="45"/>
      <c r="T1402" s="45"/>
      <c r="U1402" s="45"/>
      <c r="V1402" s="45">
        <v>150618.1624506261</v>
      </c>
      <c r="W1402" s="45"/>
      <c r="X1402" s="45"/>
      <c r="Y1402" s="45"/>
      <c r="Z1402" s="45"/>
      <c r="AA1402" s="45"/>
      <c r="AB1402" s="45"/>
      <c r="AC1402" s="45">
        <v>150618.1624506261</v>
      </c>
      <c r="AD1402" s="45"/>
      <c r="AE1402" s="45"/>
      <c r="AF1402" s="45"/>
      <c r="AG1402" s="45"/>
      <c r="AH1402" s="45"/>
      <c r="AI1402" s="45"/>
      <c r="AJ1402" s="45">
        <v>150618.1624506261</v>
      </c>
      <c r="AK1402" s="45"/>
      <c r="AL1402" s="45"/>
      <c r="AM1402" s="45"/>
      <c r="AN1402" s="45"/>
      <c r="AO1402" s="23"/>
      <c r="AP1402" s="23"/>
      <c r="AQ1402" s="45">
        <v>150618.1624506261</v>
      </c>
      <c r="AR1402" s="45"/>
      <c r="AS1402" s="23"/>
      <c r="AT1402" s="23"/>
      <c r="AU1402" s="23"/>
      <c r="AV1402" s="23"/>
      <c r="AW1402" s="23"/>
      <c r="AX1402" s="45">
        <v>150618.1624506261</v>
      </c>
      <c r="AY1402" s="23"/>
      <c r="AZ1402" s="23"/>
      <c r="BA1402" s="23"/>
      <c r="BB1402" s="23"/>
      <c r="BC1402" s="23"/>
      <c r="BD1402" s="23"/>
      <c r="BE1402" s="45">
        <v>150618.1624506261</v>
      </c>
      <c r="BF1402" s="45"/>
      <c r="BG1402" s="23"/>
      <c r="BH1402" s="23"/>
      <c r="BI1402" s="23"/>
      <c r="BJ1402" s="23"/>
      <c r="BK1402" s="23"/>
      <c r="BL1402" s="45">
        <v>150618.1624506261</v>
      </c>
      <c r="BM1402" s="45"/>
      <c r="BN1402" s="23"/>
      <c r="BO1402" s="23"/>
      <c r="BP1402" s="23"/>
      <c r="BQ1402" s="23"/>
      <c r="BR1402" s="23"/>
      <c r="BS1402" s="45">
        <v>150618.1624506261</v>
      </c>
      <c r="BT1402" s="45"/>
      <c r="BU1402" s="23"/>
      <c r="BV1402" s="23"/>
      <c r="BW1402" s="23"/>
      <c r="BX1402" s="23"/>
      <c r="BY1402" s="23"/>
      <c r="BZ1402" s="23"/>
      <c r="CA1402" s="23"/>
    </row>
    <row r="1403" ht="15.75" customHeight="1">
      <c r="A1403" s="45">
        <v>149393.85179540908</v>
      </c>
      <c r="B1403" s="46"/>
      <c r="C1403" s="45"/>
      <c r="D1403" s="45"/>
      <c r="E1403" s="45"/>
      <c r="F1403" s="45"/>
      <c r="G1403" s="45"/>
      <c r="H1403" s="45">
        <v>149393.85179540908</v>
      </c>
      <c r="I1403" s="46"/>
      <c r="J1403" s="45"/>
      <c r="K1403" s="45"/>
      <c r="L1403" s="45"/>
      <c r="M1403" s="45"/>
      <c r="N1403" s="45"/>
      <c r="O1403" s="45">
        <v>149393.85179540908</v>
      </c>
      <c r="P1403" s="45"/>
      <c r="Q1403" s="45"/>
      <c r="R1403" s="45"/>
      <c r="S1403" s="45"/>
      <c r="T1403" s="45"/>
      <c r="U1403" s="45"/>
      <c r="V1403" s="45">
        <v>149393.85179540908</v>
      </c>
      <c r="W1403" s="45"/>
      <c r="X1403" s="45"/>
      <c r="Y1403" s="45"/>
      <c r="Z1403" s="45"/>
      <c r="AA1403" s="45"/>
      <c r="AB1403" s="45"/>
      <c r="AC1403" s="45">
        <v>149393.85179540908</v>
      </c>
      <c r="AD1403" s="45"/>
      <c r="AE1403" s="45"/>
      <c r="AF1403" s="45"/>
      <c r="AG1403" s="45"/>
      <c r="AH1403" s="45"/>
      <c r="AI1403" s="45"/>
      <c r="AJ1403" s="45">
        <v>149393.85179540908</v>
      </c>
      <c r="AK1403" s="45"/>
      <c r="AL1403" s="45"/>
      <c r="AM1403" s="45"/>
      <c r="AN1403" s="45"/>
      <c r="AO1403" s="23"/>
      <c r="AP1403" s="23"/>
      <c r="AQ1403" s="45">
        <v>149393.85179540908</v>
      </c>
      <c r="AR1403" s="45"/>
      <c r="AS1403" s="23"/>
      <c r="AT1403" s="23"/>
      <c r="AU1403" s="23"/>
      <c r="AV1403" s="23"/>
      <c r="AW1403" s="23"/>
      <c r="AX1403" s="45">
        <v>149393.85179540908</v>
      </c>
      <c r="AY1403" s="23"/>
      <c r="AZ1403" s="23"/>
      <c r="BA1403" s="23"/>
      <c r="BB1403" s="23"/>
      <c r="BC1403" s="23"/>
      <c r="BD1403" s="23"/>
      <c r="BE1403" s="45">
        <v>149393.85179540908</v>
      </c>
      <c r="BF1403" s="45"/>
      <c r="BG1403" s="23"/>
      <c r="BH1403" s="23"/>
      <c r="BI1403" s="23"/>
      <c r="BJ1403" s="23"/>
      <c r="BK1403" s="23"/>
      <c r="BL1403" s="45">
        <v>149393.85179540908</v>
      </c>
      <c r="BM1403" s="45"/>
      <c r="BN1403" s="23"/>
      <c r="BO1403" s="23"/>
      <c r="BP1403" s="23"/>
      <c r="BQ1403" s="23"/>
      <c r="BR1403" s="23"/>
      <c r="BS1403" s="45">
        <v>149393.85179540908</v>
      </c>
      <c r="BT1403" s="45"/>
      <c r="BU1403" s="23"/>
      <c r="BV1403" s="23"/>
      <c r="BW1403" s="23"/>
      <c r="BX1403" s="23"/>
      <c r="BY1403" s="23"/>
      <c r="BZ1403" s="23"/>
      <c r="CA1403" s="23"/>
    </row>
    <row r="1404" ht="15.75" customHeight="1">
      <c r="A1404" s="45">
        <v>148424.23853568645</v>
      </c>
      <c r="B1404" s="46"/>
      <c r="C1404" s="45"/>
      <c r="D1404" s="45"/>
      <c r="E1404" s="45"/>
      <c r="F1404" s="45"/>
      <c r="G1404" s="45"/>
      <c r="H1404" s="45">
        <v>148424.23853568645</v>
      </c>
      <c r="I1404" s="46"/>
      <c r="J1404" s="45"/>
      <c r="K1404" s="45"/>
      <c r="L1404" s="45"/>
      <c r="M1404" s="45"/>
      <c r="N1404" s="45"/>
      <c r="O1404" s="45">
        <v>148424.23853568645</v>
      </c>
      <c r="P1404" s="45"/>
      <c r="Q1404" s="45"/>
      <c r="R1404" s="45"/>
      <c r="S1404" s="45"/>
      <c r="T1404" s="45"/>
      <c r="U1404" s="45"/>
      <c r="V1404" s="45">
        <v>148424.23853568645</v>
      </c>
      <c r="W1404" s="45"/>
      <c r="X1404" s="45"/>
      <c r="Y1404" s="45"/>
      <c r="Z1404" s="45"/>
      <c r="AA1404" s="45"/>
      <c r="AB1404" s="45"/>
      <c r="AC1404" s="45">
        <v>148424.23853568645</v>
      </c>
      <c r="AD1404" s="45"/>
      <c r="AE1404" s="45"/>
      <c r="AF1404" s="45"/>
      <c r="AG1404" s="45"/>
      <c r="AH1404" s="45"/>
      <c r="AI1404" s="45"/>
      <c r="AJ1404" s="45">
        <v>148424.23853568645</v>
      </c>
      <c r="AK1404" s="45"/>
      <c r="AL1404" s="45"/>
      <c r="AM1404" s="45"/>
      <c r="AN1404" s="45"/>
      <c r="AO1404" s="23"/>
      <c r="AP1404" s="23"/>
      <c r="AQ1404" s="45">
        <v>148424.23853568645</v>
      </c>
      <c r="AR1404" s="45"/>
      <c r="AS1404" s="23"/>
      <c r="AT1404" s="23"/>
      <c r="AU1404" s="23"/>
      <c r="AV1404" s="23"/>
      <c r="AW1404" s="23"/>
      <c r="AX1404" s="45">
        <v>148424.23853568645</v>
      </c>
      <c r="AY1404" s="23"/>
      <c r="AZ1404" s="23"/>
      <c r="BA1404" s="23"/>
      <c r="BB1404" s="23"/>
      <c r="BC1404" s="23"/>
      <c r="BD1404" s="23"/>
      <c r="BE1404" s="45">
        <v>148424.23853568645</v>
      </c>
      <c r="BF1404" s="45"/>
      <c r="BG1404" s="23"/>
      <c r="BH1404" s="23"/>
      <c r="BI1404" s="23"/>
      <c r="BJ1404" s="23"/>
      <c r="BK1404" s="23"/>
      <c r="BL1404" s="45">
        <v>148424.23853568645</v>
      </c>
      <c r="BM1404" s="45"/>
      <c r="BN1404" s="23"/>
      <c r="BO1404" s="23"/>
      <c r="BP1404" s="23"/>
      <c r="BQ1404" s="23"/>
      <c r="BR1404" s="23"/>
      <c r="BS1404" s="45">
        <v>148424.23853568645</v>
      </c>
      <c r="BT1404" s="45"/>
      <c r="BU1404" s="23"/>
      <c r="BV1404" s="23"/>
      <c r="BW1404" s="23"/>
      <c r="BX1404" s="23"/>
      <c r="BY1404" s="23"/>
      <c r="BZ1404" s="23"/>
      <c r="CA1404" s="23"/>
    </row>
    <row r="1405" ht="15.75" customHeight="1">
      <c r="A1405" s="45">
        <v>147540.8856878195</v>
      </c>
      <c r="B1405" s="46"/>
      <c r="C1405" s="45"/>
      <c r="D1405" s="45"/>
      <c r="E1405" s="45"/>
      <c r="F1405" s="45"/>
      <c r="G1405" s="45"/>
      <c r="H1405" s="45">
        <v>147540.8856878195</v>
      </c>
      <c r="I1405" s="46"/>
      <c r="J1405" s="45"/>
      <c r="K1405" s="45"/>
      <c r="L1405" s="45"/>
      <c r="M1405" s="45"/>
      <c r="N1405" s="45"/>
      <c r="O1405" s="45">
        <v>147540.8856878195</v>
      </c>
      <c r="P1405" s="45"/>
      <c r="Q1405" s="45"/>
      <c r="R1405" s="45"/>
      <c r="S1405" s="45"/>
      <c r="T1405" s="45"/>
      <c r="U1405" s="45"/>
      <c r="V1405" s="45">
        <v>147540.8856878195</v>
      </c>
      <c r="W1405" s="45"/>
      <c r="X1405" s="45"/>
      <c r="Y1405" s="45"/>
      <c r="Z1405" s="45"/>
      <c r="AA1405" s="45"/>
      <c r="AB1405" s="45"/>
      <c r="AC1405" s="45">
        <v>147540.8856878195</v>
      </c>
      <c r="AD1405" s="45"/>
      <c r="AE1405" s="45"/>
      <c r="AF1405" s="45"/>
      <c r="AG1405" s="45"/>
      <c r="AH1405" s="45"/>
      <c r="AI1405" s="45"/>
      <c r="AJ1405" s="45">
        <v>147540.8856878195</v>
      </c>
      <c r="AK1405" s="45"/>
      <c r="AL1405" s="45"/>
      <c r="AM1405" s="45"/>
      <c r="AN1405" s="45"/>
      <c r="AO1405" s="23"/>
      <c r="AP1405" s="23"/>
      <c r="AQ1405" s="45">
        <v>147540.8856878195</v>
      </c>
      <c r="AR1405" s="45"/>
      <c r="AS1405" s="23"/>
      <c r="AT1405" s="23"/>
      <c r="AU1405" s="23"/>
      <c r="AV1405" s="23"/>
      <c r="AW1405" s="23"/>
      <c r="AX1405" s="45">
        <v>147540.8856878195</v>
      </c>
      <c r="AY1405" s="23"/>
      <c r="AZ1405" s="23"/>
      <c r="BA1405" s="23"/>
      <c r="BB1405" s="23"/>
      <c r="BC1405" s="23"/>
      <c r="BD1405" s="23"/>
      <c r="BE1405" s="45">
        <v>147540.8856878195</v>
      </c>
      <c r="BF1405" s="45"/>
      <c r="BG1405" s="23"/>
      <c r="BH1405" s="23"/>
      <c r="BI1405" s="23"/>
      <c r="BJ1405" s="23"/>
      <c r="BK1405" s="23"/>
      <c r="BL1405" s="45">
        <v>147540.8856878195</v>
      </c>
      <c r="BM1405" s="45"/>
      <c r="BN1405" s="23"/>
      <c r="BO1405" s="23"/>
      <c r="BP1405" s="23"/>
      <c r="BQ1405" s="23"/>
      <c r="BR1405" s="23"/>
      <c r="BS1405" s="45">
        <v>147540.8856878195</v>
      </c>
      <c r="BT1405" s="45"/>
      <c r="BU1405" s="23"/>
      <c r="BV1405" s="23"/>
      <c r="BW1405" s="23"/>
      <c r="BX1405" s="23"/>
      <c r="BY1405" s="23"/>
      <c r="BZ1405" s="23"/>
      <c r="CA1405" s="23"/>
    </row>
    <row r="1406" ht="15.75" customHeight="1">
      <c r="A1406" s="45">
        <v>226.53976709116566</v>
      </c>
      <c r="B1406" s="46">
        <v>0.079</v>
      </c>
      <c r="C1406" s="45"/>
      <c r="D1406" s="45"/>
      <c r="E1406" s="45"/>
      <c r="F1406" s="45"/>
      <c r="G1406" s="45"/>
      <c r="H1406" s="45">
        <v>226.53976709116566</v>
      </c>
      <c r="I1406" s="46">
        <v>0.07</v>
      </c>
      <c r="J1406" s="45"/>
      <c r="K1406" s="45"/>
      <c r="L1406" s="45"/>
      <c r="M1406" s="45"/>
      <c r="N1406" s="45"/>
      <c r="O1406" s="45">
        <v>226.53976709116566</v>
      </c>
      <c r="P1406" s="45">
        <v>0.00278556599976945</v>
      </c>
      <c r="Q1406" s="45"/>
      <c r="R1406" s="45"/>
      <c r="S1406" s="45"/>
      <c r="T1406" s="45"/>
      <c r="U1406" s="45"/>
      <c r="V1406" s="45">
        <v>226.53976709116566</v>
      </c>
      <c r="W1406" s="45"/>
      <c r="X1406" s="45"/>
      <c r="Y1406" s="45"/>
      <c r="Z1406" s="45"/>
      <c r="AA1406" s="45"/>
      <c r="AB1406" s="45"/>
      <c r="AC1406" s="45">
        <v>226.53976709116566</v>
      </c>
      <c r="AD1406" s="45">
        <v>319.07845772060284</v>
      </c>
      <c r="AE1406" s="45"/>
      <c r="AF1406" s="45"/>
      <c r="AG1406" s="45"/>
      <c r="AH1406" s="45"/>
      <c r="AI1406" s="45"/>
      <c r="AJ1406" s="45">
        <v>226.53976709116566</v>
      </c>
      <c r="AK1406" s="45">
        <v>0.01</v>
      </c>
      <c r="AL1406" s="45"/>
      <c r="AM1406" s="45"/>
      <c r="AN1406" s="45"/>
      <c r="AO1406" s="23"/>
      <c r="AP1406" s="23"/>
      <c r="AQ1406" s="45">
        <v>226.53976709116566</v>
      </c>
      <c r="AR1406" s="45">
        <v>0.005</v>
      </c>
      <c r="AS1406" s="23"/>
      <c r="AT1406" s="23"/>
      <c r="AU1406" s="23"/>
      <c r="AV1406" s="23"/>
      <c r="AW1406" s="23"/>
      <c r="AX1406" s="45">
        <v>226.53976709116566</v>
      </c>
      <c r="AY1406" s="23"/>
      <c r="AZ1406" s="23"/>
      <c r="BA1406" s="23"/>
      <c r="BB1406" s="23"/>
      <c r="BC1406" s="23"/>
      <c r="BD1406" s="23"/>
      <c r="BE1406" s="45">
        <v>226.53976709116566</v>
      </c>
      <c r="BF1406" s="45"/>
      <c r="BG1406" s="23"/>
      <c r="BH1406" s="23"/>
      <c r="BI1406" s="23"/>
      <c r="BJ1406" s="23"/>
      <c r="BK1406" s="23"/>
      <c r="BL1406" s="45">
        <v>226.53976709116566</v>
      </c>
      <c r="BM1406" s="45">
        <v>0.741</v>
      </c>
      <c r="BN1406" s="23"/>
      <c r="BO1406" s="23"/>
      <c r="BP1406" s="23"/>
      <c r="BQ1406" s="23"/>
      <c r="BR1406" s="23"/>
      <c r="BS1406" s="45">
        <v>226.53976709116566</v>
      </c>
      <c r="BT1406" s="45">
        <v>0.231</v>
      </c>
      <c r="BU1406" s="23"/>
      <c r="BV1406" s="23"/>
      <c r="BW1406" s="23"/>
      <c r="BX1406" s="23"/>
      <c r="BY1406" s="23"/>
      <c r="BZ1406" s="23"/>
      <c r="CA1406" s="23"/>
    </row>
    <row r="1407" ht="15.75" customHeight="1">
      <c r="A1407" s="45">
        <v>226.4809231738632</v>
      </c>
      <c r="B1407" s="46">
        <v>0.081</v>
      </c>
      <c r="C1407" s="45"/>
      <c r="D1407" s="45"/>
      <c r="E1407" s="45"/>
      <c r="F1407" s="45"/>
      <c r="G1407" s="45"/>
      <c r="H1407" s="45">
        <v>226.4809231738632</v>
      </c>
      <c r="I1407" s="46">
        <v>0.073</v>
      </c>
      <c r="J1407" s="45"/>
      <c r="K1407" s="45"/>
      <c r="L1407" s="45"/>
      <c r="M1407" s="45"/>
      <c r="N1407" s="45"/>
      <c r="O1407" s="45">
        <v>226.4809231738632</v>
      </c>
      <c r="P1407" s="45">
        <v>0.002938458001091724</v>
      </c>
      <c r="Q1407" s="45"/>
      <c r="R1407" s="45"/>
      <c r="S1407" s="45"/>
      <c r="T1407" s="45"/>
      <c r="U1407" s="45"/>
      <c r="V1407" s="45">
        <v>226.4809231738632</v>
      </c>
      <c r="W1407" s="45"/>
      <c r="X1407" s="45"/>
      <c r="Y1407" s="45"/>
      <c r="Z1407" s="45"/>
      <c r="AA1407" s="45"/>
      <c r="AB1407" s="45"/>
      <c r="AC1407" s="45">
        <v>226.4809231738632</v>
      </c>
      <c r="AD1407" s="45">
        <v>298.32853875708435</v>
      </c>
      <c r="AE1407" s="45"/>
      <c r="AF1407" s="45"/>
      <c r="AG1407" s="45"/>
      <c r="AH1407" s="45"/>
      <c r="AI1407" s="45"/>
      <c r="AJ1407" s="45">
        <v>226.4809231738632</v>
      </c>
      <c r="AK1407" s="45">
        <v>0.009</v>
      </c>
      <c r="AL1407" s="45"/>
      <c r="AM1407" s="45"/>
      <c r="AN1407" s="45"/>
      <c r="AO1407" s="23"/>
      <c r="AP1407" s="23"/>
      <c r="AQ1407" s="45">
        <v>226.4809231738632</v>
      </c>
      <c r="AR1407" s="45">
        <v>0.004</v>
      </c>
      <c r="AS1407" s="23"/>
      <c r="AT1407" s="23"/>
      <c r="AU1407" s="23"/>
      <c r="AV1407" s="23"/>
      <c r="AW1407" s="23"/>
      <c r="AX1407" s="45">
        <v>226.4809231738632</v>
      </c>
      <c r="AY1407" s="23"/>
      <c r="AZ1407" s="23"/>
      <c r="BA1407" s="23"/>
      <c r="BB1407" s="23"/>
      <c r="BC1407" s="23"/>
      <c r="BD1407" s="23"/>
      <c r="BE1407" s="45">
        <v>226.4809231738632</v>
      </c>
      <c r="BF1407" s="45"/>
      <c r="BG1407" s="23"/>
      <c r="BH1407" s="23"/>
      <c r="BI1407" s="23"/>
      <c r="BJ1407" s="23"/>
      <c r="BK1407" s="23"/>
      <c r="BL1407" s="45">
        <v>226.4809231738632</v>
      </c>
      <c r="BM1407" s="45">
        <v>0.896</v>
      </c>
      <c r="BN1407" s="23"/>
      <c r="BO1407" s="23"/>
      <c r="BP1407" s="23"/>
      <c r="BQ1407" s="23"/>
      <c r="BR1407" s="23"/>
      <c r="BS1407" s="45">
        <v>226.4809231738632</v>
      </c>
      <c r="BT1407" s="45">
        <v>0.272</v>
      </c>
      <c r="BU1407" s="23"/>
      <c r="BV1407" s="23"/>
      <c r="BW1407" s="23"/>
      <c r="BX1407" s="23"/>
      <c r="BY1407" s="23"/>
      <c r="BZ1407" s="23"/>
      <c r="CA1407" s="23"/>
    </row>
    <row r="1408" ht="15.75" customHeight="1">
      <c r="A1408" s="45">
        <v>226.65006637777626</v>
      </c>
      <c r="B1408" s="46">
        <v>0.082</v>
      </c>
      <c r="C1408" s="45"/>
      <c r="D1408" s="45"/>
      <c r="E1408" s="45"/>
      <c r="F1408" s="45"/>
      <c r="G1408" s="45"/>
      <c r="H1408" s="45">
        <v>226.65006637777626</v>
      </c>
      <c r="I1408" s="46">
        <v>0.065</v>
      </c>
      <c r="J1408" s="45"/>
      <c r="K1408" s="45"/>
      <c r="L1408" s="45"/>
      <c r="M1408" s="45"/>
      <c r="N1408" s="45"/>
      <c r="O1408" s="45">
        <v>226.65006637777626</v>
      </c>
      <c r="P1408" s="45">
        <v>0.002983560509561619</v>
      </c>
      <c r="Q1408" s="45"/>
      <c r="R1408" s="45"/>
      <c r="S1408" s="45"/>
      <c r="T1408" s="45"/>
      <c r="U1408" s="45"/>
      <c r="V1408" s="45">
        <v>226.65006637777626</v>
      </c>
      <c r="W1408" s="45">
        <v>0.007120821433152525</v>
      </c>
      <c r="X1408" s="45"/>
      <c r="Y1408" s="45"/>
      <c r="Z1408" s="45"/>
      <c r="AA1408" s="45"/>
      <c r="AB1408" s="45"/>
      <c r="AC1408" s="45">
        <v>226.65006637777626</v>
      </c>
      <c r="AD1408" s="45">
        <v>344.13497592062896</v>
      </c>
      <c r="AE1408" s="45"/>
      <c r="AF1408" s="45"/>
      <c r="AG1408" s="45"/>
      <c r="AH1408" s="45"/>
      <c r="AI1408" s="45"/>
      <c r="AJ1408" s="45">
        <v>226.65006637777626</v>
      </c>
      <c r="AK1408" s="45">
        <v>0.009</v>
      </c>
      <c r="AL1408" s="45"/>
      <c r="AM1408" s="45"/>
      <c r="AN1408" s="45"/>
      <c r="AO1408" s="23"/>
      <c r="AP1408" s="23"/>
      <c r="AQ1408" s="45">
        <v>226.65006637777626</v>
      </c>
      <c r="AR1408" s="45">
        <v>0.004</v>
      </c>
      <c r="AS1408" s="23"/>
      <c r="AT1408" s="23"/>
      <c r="AU1408" s="23"/>
      <c r="AV1408" s="23"/>
      <c r="AW1408" s="23"/>
      <c r="AX1408" s="45">
        <v>226.65006637777626</v>
      </c>
      <c r="AY1408" s="23"/>
      <c r="AZ1408" s="23"/>
      <c r="BA1408" s="23"/>
      <c r="BB1408" s="23"/>
      <c r="BC1408" s="23"/>
      <c r="BD1408" s="23"/>
      <c r="BE1408" s="45">
        <v>226.65006637777626</v>
      </c>
      <c r="BF1408" s="45"/>
      <c r="BG1408" s="23"/>
      <c r="BH1408" s="23"/>
      <c r="BI1408" s="23"/>
      <c r="BJ1408" s="23"/>
      <c r="BK1408" s="23"/>
      <c r="BL1408" s="45">
        <v>226.65006637777626</v>
      </c>
      <c r="BM1408" s="45">
        <v>0.943</v>
      </c>
      <c r="BN1408" s="23"/>
      <c r="BO1408" s="23"/>
      <c r="BP1408" s="23"/>
      <c r="BQ1408" s="23"/>
      <c r="BR1408" s="23"/>
      <c r="BS1408" s="45">
        <v>226.65006637777626</v>
      </c>
      <c r="BT1408" s="45">
        <v>0.28</v>
      </c>
      <c r="BU1408" s="23"/>
      <c r="BV1408" s="23"/>
      <c r="BW1408" s="23"/>
      <c r="BX1408" s="23"/>
      <c r="BY1408" s="23"/>
      <c r="BZ1408" s="23"/>
      <c r="CA1408" s="23"/>
    </row>
    <row r="1409" ht="15.75" customHeight="1">
      <c r="A1409" s="45">
        <v>225.6583007583785</v>
      </c>
      <c r="B1409" s="46">
        <v>0.082</v>
      </c>
      <c r="C1409" s="45"/>
      <c r="D1409" s="45"/>
      <c r="E1409" s="45"/>
      <c r="F1409" s="45"/>
      <c r="G1409" s="45"/>
      <c r="H1409" s="45">
        <v>225.6583007583785</v>
      </c>
      <c r="I1409" s="46">
        <v>0.058</v>
      </c>
      <c r="J1409" s="45"/>
      <c r="K1409" s="45"/>
      <c r="L1409" s="45"/>
      <c r="M1409" s="45"/>
      <c r="N1409" s="45"/>
      <c r="O1409" s="45">
        <v>225.6583007583785</v>
      </c>
      <c r="P1409" s="45">
        <v>0.002876440180807902</v>
      </c>
      <c r="Q1409" s="45"/>
      <c r="R1409" s="45"/>
      <c r="S1409" s="45"/>
      <c r="T1409" s="45"/>
      <c r="U1409" s="45"/>
      <c r="V1409" s="45">
        <v>225.6583007583785</v>
      </c>
      <c r="W1409" s="45">
        <v>0.0070069718490519545</v>
      </c>
      <c r="X1409" s="45"/>
      <c r="Y1409" s="45"/>
      <c r="Z1409" s="45"/>
      <c r="AA1409" s="45"/>
      <c r="AB1409" s="45"/>
      <c r="AC1409" s="45">
        <v>225.6583007583785</v>
      </c>
      <c r="AD1409" s="45">
        <v>414.0581708546284</v>
      </c>
      <c r="AE1409" s="45"/>
      <c r="AF1409" s="45"/>
      <c r="AG1409" s="45"/>
      <c r="AH1409" s="45"/>
      <c r="AI1409" s="45"/>
      <c r="AJ1409" s="45">
        <v>225.6583007583785</v>
      </c>
      <c r="AK1409" s="45">
        <v>0.009</v>
      </c>
      <c r="AL1409" s="45"/>
      <c r="AM1409" s="45"/>
      <c r="AN1409" s="45"/>
      <c r="AO1409" s="23"/>
      <c r="AP1409" s="23"/>
      <c r="AQ1409" s="45">
        <v>225.6583007583785</v>
      </c>
      <c r="AR1409" s="45">
        <v>0.004</v>
      </c>
      <c r="AS1409" s="23"/>
      <c r="AT1409" s="23"/>
      <c r="AU1409" s="23"/>
      <c r="AV1409" s="23"/>
      <c r="AW1409" s="23"/>
      <c r="AX1409" s="45">
        <v>225.6583007583785</v>
      </c>
      <c r="AY1409" s="23"/>
      <c r="AZ1409" s="23"/>
      <c r="BA1409" s="23"/>
      <c r="BB1409" s="23"/>
      <c r="BC1409" s="23"/>
      <c r="BD1409" s="23"/>
      <c r="BE1409" s="45">
        <v>225.6583007583785</v>
      </c>
      <c r="BF1409" s="45">
        <v>23.0</v>
      </c>
      <c r="BG1409" s="23"/>
      <c r="BH1409" s="23"/>
      <c r="BI1409" s="23"/>
      <c r="BJ1409" s="23"/>
      <c r="BK1409" s="23"/>
      <c r="BL1409" s="45">
        <v>225.6583007583785</v>
      </c>
      <c r="BM1409" s="45">
        <v>0.981</v>
      </c>
      <c r="BN1409" s="23"/>
      <c r="BO1409" s="23"/>
      <c r="BP1409" s="23"/>
      <c r="BQ1409" s="23"/>
      <c r="BR1409" s="23"/>
      <c r="BS1409" s="45">
        <v>225.6583007583785</v>
      </c>
      <c r="BT1409" s="45">
        <v>0.29</v>
      </c>
      <c r="BU1409" s="23"/>
      <c r="BV1409" s="23"/>
      <c r="BW1409" s="23"/>
      <c r="BX1409" s="23"/>
      <c r="BY1409" s="23"/>
      <c r="BZ1409" s="23"/>
      <c r="CA1409" s="23"/>
    </row>
    <row r="1410" ht="15.75" customHeight="1">
      <c r="A1410" s="45">
        <v>225.11776214772954</v>
      </c>
      <c r="B1410" s="46">
        <v>0.085</v>
      </c>
      <c r="C1410" s="45"/>
      <c r="D1410" s="45"/>
      <c r="E1410" s="45"/>
      <c r="F1410" s="45"/>
      <c r="G1410" s="45"/>
      <c r="H1410" s="45">
        <v>225.11776214772954</v>
      </c>
      <c r="I1410" s="46">
        <v>0.055</v>
      </c>
      <c r="J1410" s="45"/>
      <c r="K1410" s="45"/>
      <c r="L1410" s="45"/>
      <c r="M1410" s="45"/>
      <c r="N1410" s="45"/>
      <c r="O1410" s="45">
        <v>225.11776214772954</v>
      </c>
      <c r="P1410" s="45">
        <v>0.0030511051796585985</v>
      </c>
      <c r="Q1410" s="45"/>
      <c r="R1410" s="45"/>
      <c r="S1410" s="45"/>
      <c r="T1410" s="45"/>
      <c r="U1410" s="45"/>
      <c r="V1410" s="45">
        <v>225.11776214772954</v>
      </c>
      <c r="W1410" s="45">
        <v>0.007752179336696834</v>
      </c>
      <c r="X1410" s="45"/>
      <c r="Y1410" s="45"/>
      <c r="Z1410" s="45"/>
      <c r="AA1410" s="45"/>
      <c r="AB1410" s="45"/>
      <c r="AC1410" s="45">
        <v>225.11776214772954</v>
      </c>
      <c r="AD1410" s="45">
        <v>417.15980911402306</v>
      </c>
      <c r="AE1410" s="45"/>
      <c r="AF1410" s="45"/>
      <c r="AG1410" s="45"/>
      <c r="AH1410" s="45"/>
      <c r="AI1410" s="45"/>
      <c r="AJ1410" s="45">
        <v>225.11776214772954</v>
      </c>
      <c r="AK1410" s="45">
        <v>0.01</v>
      </c>
      <c r="AL1410" s="45"/>
      <c r="AM1410" s="45"/>
      <c r="AN1410" s="45"/>
      <c r="AO1410" s="23"/>
      <c r="AP1410" s="23"/>
      <c r="AQ1410" s="45">
        <v>225.11776214772954</v>
      </c>
      <c r="AR1410" s="45">
        <v>0.004</v>
      </c>
      <c r="AS1410" s="23"/>
      <c r="AT1410" s="23"/>
      <c r="AU1410" s="23"/>
      <c r="AV1410" s="23"/>
      <c r="AW1410" s="23"/>
      <c r="AX1410" s="45">
        <v>225.11776214772954</v>
      </c>
      <c r="AY1410" s="23"/>
      <c r="AZ1410" s="23"/>
      <c r="BA1410" s="23"/>
      <c r="BB1410" s="23"/>
      <c r="BC1410" s="23"/>
      <c r="BD1410" s="23"/>
      <c r="BE1410" s="45">
        <v>225.11776214772954</v>
      </c>
      <c r="BF1410" s="45">
        <v>13.0</v>
      </c>
      <c r="BG1410" s="23"/>
      <c r="BH1410" s="23"/>
      <c r="BI1410" s="23"/>
      <c r="BJ1410" s="23"/>
      <c r="BK1410" s="23"/>
      <c r="BL1410" s="45">
        <v>225.11776214772954</v>
      </c>
      <c r="BM1410" s="45">
        <v>1.077</v>
      </c>
      <c r="BN1410" s="23"/>
      <c r="BO1410" s="23"/>
      <c r="BP1410" s="23"/>
      <c r="BQ1410" s="23"/>
      <c r="BR1410" s="23"/>
      <c r="BS1410" s="45">
        <v>225.11776214772954</v>
      </c>
      <c r="BT1410" s="45">
        <v>0.332</v>
      </c>
      <c r="BU1410" s="23"/>
      <c r="BV1410" s="23"/>
      <c r="BW1410" s="23"/>
      <c r="BX1410" s="23"/>
      <c r="BY1410" s="23"/>
      <c r="BZ1410" s="23"/>
      <c r="CA1410" s="23"/>
    </row>
    <row r="1411" ht="15.75" customHeight="1">
      <c r="A1411" s="45">
        <v>226.32913477373717</v>
      </c>
      <c r="B1411" s="46">
        <v>0.087</v>
      </c>
      <c r="C1411" s="45"/>
      <c r="D1411" s="45"/>
      <c r="E1411" s="45"/>
      <c r="F1411" s="45"/>
      <c r="G1411" s="45"/>
      <c r="H1411" s="45">
        <v>226.32913477373717</v>
      </c>
      <c r="I1411" s="46">
        <v>0.053</v>
      </c>
      <c r="J1411" s="45"/>
      <c r="K1411" s="45"/>
      <c r="L1411" s="45"/>
      <c r="M1411" s="45"/>
      <c r="N1411" s="45"/>
      <c r="O1411" s="45">
        <v>226.32913477373717</v>
      </c>
      <c r="P1411" s="45">
        <v>0.0029695278985060487</v>
      </c>
      <c r="Q1411" s="45"/>
      <c r="R1411" s="45"/>
      <c r="S1411" s="45"/>
      <c r="T1411" s="45"/>
      <c r="U1411" s="45"/>
      <c r="V1411" s="45">
        <v>226.32913477373717</v>
      </c>
      <c r="W1411" s="45">
        <v>0.007768708101662592</v>
      </c>
      <c r="X1411" s="45"/>
      <c r="Y1411" s="45"/>
      <c r="Z1411" s="45"/>
      <c r="AA1411" s="45"/>
      <c r="AB1411" s="45"/>
      <c r="AC1411" s="45">
        <v>226.32913477373717</v>
      </c>
      <c r="AD1411" s="45">
        <v>461.8636936633764</v>
      </c>
      <c r="AE1411" s="45"/>
      <c r="AF1411" s="45"/>
      <c r="AG1411" s="45"/>
      <c r="AH1411" s="45"/>
      <c r="AI1411" s="45"/>
      <c r="AJ1411" s="45">
        <v>226.32913477373717</v>
      </c>
      <c r="AK1411" s="45">
        <v>0.01</v>
      </c>
      <c r="AL1411" s="45"/>
      <c r="AM1411" s="45"/>
      <c r="AN1411" s="45"/>
      <c r="AO1411" s="23"/>
      <c r="AP1411" s="23"/>
      <c r="AQ1411" s="45">
        <v>226.32913477373717</v>
      </c>
      <c r="AR1411" s="45">
        <v>0.004</v>
      </c>
      <c r="AS1411" s="23"/>
      <c r="AT1411" s="23"/>
      <c r="AU1411" s="23"/>
      <c r="AV1411" s="23"/>
      <c r="AW1411" s="23"/>
      <c r="AX1411" s="45">
        <v>226.32913477373717</v>
      </c>
      <c r="AY1411" s="23">
        <v>0.768</v>
      </c>
      <c r="AZ1411" s="23"/>
      <c r="BA1411" s="23"/>
      <c r="BB1411" s="23"/>
      <c r="BC1411" s="23"/>
      <c r="BD1411" s="23"/>
      <c r="BE1411" s="45">
        <v>226.32913477373717</v>
      </c>
      <c r="BF1411" s="45">
        <v>13.0</v>
      </c>
      <c r="BG1411" s="23"/>
      <c r="BH1411" s="23"/>
      <c r="BI1411" s="23"/>
      <c r="BJ1411" s="23"/>
      <c r="BK1411" s="23"/>
      <c r="BL1411" s="45">
        <v>226.32913477373717</v>
      </c>
      <c r="BM1411" s="45">
        <v>1.219</v>
      </c>
      <c r="BN1411" s="23"/>
      <c r="BO1411" s="23"/>
      <c r="BP1411" s="23"/>
      <c r="BQ1411" s="23"/>
      <c r="BR1411" s="23"/>
      <c r="BS1411" s="45">
        <v>226.32913477373717</v>
      </c>
      <c r="BT1411" s="45">
        <v>0.35</v>
      </c>
      <c r="BU1411" s="23"/>
      <c r="BV1411" s="23"/>
      <c r="BW1411" s="23"/>
      <c r="BX1411" s="23"/>
      <c r="BY1411" s="23"/>
      <c r="BZ1411" s="23"/>
      <c r="CA1411" s="23"/>
    </row>
    <row r="1412" ht="15.75" customHeight="1">
      <c r="A1412" s="45">
        <v>225.88925329654512</v>
      </c>
      <c r="B1412" s="46">
        <v>0.088</v>
      </c>
      <c r="C1412" s="45"/>
      <c r="D1412" s="45"/>
      <c r="E1412" s="45"/>
      <c r="F1412" s="45"/>
      <c r="G1412" s="45"/>
      <c r="H1412" s="45">
        <v>225.88925329654512</v>
      </c>
      <c r="I1412" s="46">
        <v>0.056</v>
      </c>
      <c r="J1412" s="45"/>
      <c r="K1412" s="45"/>
      <c r="L1412" s="45"/>
      <c r="M1412" s="45"/>
      <c r="N1412" s="45"/>
      <c r="O1412" s="45">
        <v>225.88925329654512</v>
      </c>
      <c r="P1412" s="45">
        <v>0.003129988747416134</v>
      </c>
      <c r="Q1412" s="45"/>
      <c r="R1412" s="45"/>
      <c r="S1412" s="45"/>
      <c r="T1412" s="45"/>
      <c r="U1412" s="45"/>
      <c r="V1412" s="45">
        <v>225.88925329654512</v>
      </c>
      <c r="W1412" s="45">
        <v>0.008130988077028578</v>
      </c>
      <c r="X1412" s="45"/>
      <c r="Y1412" s="45"/>
      <c r="Z1412" s="45"/>
      <c r="AA1412" s="45"/>
      <c r="AB1412" s="45"/>
      <c r="AC1412" s="45">
        <v>225.88925329654512</v>
      </c>
      <c r="AD1412" s="45">
        <v>471.8803300338286</v>
      </c>
      <c r="AE1412" s="45"/>
      <c r="AF1412" s="45"/>
      <c r="AG1412" s="45"/>
      <c r="AH1412" s="45"/>
      <c r="AI1412" s="45"/>
      <c r="AJ1412" s="45">
        <v>225.88925329654512</v>
      </c>
      <c r="AK1412" s="45">
        <v>0.01</v>
      </c>
      <c r="AL1412" s="45"/>
      <c r="AM1412" s="45"/>
      <c r="AN1412" s="45"/>
      <c r="AO1412" s="23"/>
      <c r="AP1412" s="23"/>
      <c r="AQ1412" s="45">
        <v>225.88925329654512</v>
      </c>
      <c r="AR1412" s="45">
        <v>0.004</v>
      </c>
      <c r="AS1412" s="23"/>
      <c r="AT1412" s="23"/>
      <c r="AU1412" s="23"/>
      <c r="AV1412" s="23"/>
      <c r="AW1412" s="23"/>
      <c r="AX1412" s="45">
        <v>225.88925329654512</v>
      </c>
      <c r="AY1412" s="23">
        <v>0.754</v>
      </c>
      <c r="AZ1412" s="23"/>
      <c r="BA1412" s="23"/>
      <c r="BB1412" s="23"/>
      <c r="BC1412" s="23"/>
      <c r="BD1412" s="23"/>
      <c r="BE1412" s="45">
        <v>225.88925329654512</v>
      </c>
      <c r="BF1412" s="45">
        <v>13.0</v>
      </c>
      <c r="BG1412" s="23"/>
      <c r="BH1412" s="23"/>
      <c r="BI1412" s="23"/>
      <c r="BJ1412" s="23"/>
      <c r="BK1412" s="23"/>
      <c r="BL1412" s="45">
        <v>225.88925329654512</v>
      </c>
      <c r="BM1412" s="45">
        <v>1.361</v>
      </c>
      <c r="BN1412" s="23"/>
      <c r="BO1412" s="23"/>
      <c r="BP1412" s="23"/>
      <c r="BQ1412" s="23"/>
      <c r="BR1412" s="23"/>
      <c r="BS1412" s="45">
        <v>225.88925329654512</v>
      </c>
      <c r="BT1412" s="45">
        <v>0.38</v>
      </c>
      <c r="BU1412" s="23"/>
      <c r="BV1412" s="23"/>
      <c r="BW1412" s="23"/>
      <c r="BX1412" s="23"/>
      <c r="BY1412" s="23"/>
      <c r="BZ1412" s="23"/>
      <c r="CA1412" s="23"/>
    </row>
    <row r="1413" ht="15.75" customHeight="1">
      <c r="A1413" s="45">
        <v>224.98489353987136</v>
      </c>
      <c r="B1413" s="46">
        <v>0.085</v>
      </c>
      <c r="C1413" s="45"/>
      <c r="D1413" s="45"/>
      <c r="E1413" s="45"/>
      <c r="F1413" s="45"/>
      <c r="G1413" s="45"/>
      <c r="H1413" s="45">
        <v>224.98489353987136</v>
      </c>
      <c r="I1413" s="46">
        <v>0.063</v>
      </c>
      <c r="J1413" s="45"/>
      <c r="K1413" s="45"/>
      <c r="L1413" s="45"/>
      <c r="M1413" s="45"/>
      <c r="N1413" s="45"/>
      <c r="O1413" s="45">
        <v>224.98489353987136</v>
      </c>
      <c r="P1413" s="45">
        <v>0.0030733092726329698</v>
      </c>
      <c r="Q1413" s="45"/>
      <c r="R1413" s="45"/>
      <c r="S1413" s="45"/>
      <c r="T1413" s="45"/>
      <c r="U1413" s="45"/>
      <c r="V1413" s="45">
        <v>224.98489353987136</v>
      </c>
      <c r="W1413" s="45">
        <v>0.007917340525419028</v>
      </c>
      <c r="X1413" s="45"/>
      <c r="Y1413" s="45"/>
      <c r="Z1413" s="45"/>
      <c r="AA1413" s="45"/>
      <c r="AB1413" s="45"/>
      <c r="AC1413" s="45">
        <v>224.98489353987136</v>
      </c>
      <c r="AD1413" s="45">
        <v>560.4884877745438</v>
      </c>
      <c r="AE1413" s="45"/>
      <c r="AF1413" s="45"/>
      <c r="AG1413" s="45"/>
      <c r="AH1413" s="45"/>
      <c r="AI1413" s="45"/>
      <c r="AJ1413" s="45">
        <v>224.98489353987136</v>
      </c>
      <c r="AK1413" s="45">
        <v>0.01</v>
      </c>
      <c r="AL1413" s="45"/>
      <c r="AM1413" s="45"/>
      <c r="AN1413" s="45"/>
      <c r="AO1413" s="23"/>
      <c r="AP1413" s="23"/>
      <c r="AQ1413" s="45">
        <v>224.98489353987136</v>
      </c>
      <c r="AR1413" s="45">
        <v>0.004</v>
      </c>
      <c r="AS1413" s="23"/>
      <c r="AT1413" s="23"/>
      <c r="AU1413" s="23"/>
      <c r="AV1413" s="23"/>
      <c r="AW1413" s="23"/>
      <c r="AX1413" s="45">
        <v>224.98489353987136</v>
      </c>
      <c r="AY1413" s="23">
        <v>0.754</v>
      </c>
      <c r="AZ1413" s="23"/>
      <c r="BA1413" s="23"/>
      <c r="BB1413" s="23"/>
      <c r="BC1413" s="23"/>
      <c r="BD1413" s="23"/>
      <c r="BE1413" s="45">
        <v>224.98489353987136</v>
      </c>
      <c r="BF1413" s="45">
        <v>13.0</v>
      </c>
      <c r="BG1413" s="23"/>
      <c r="BH1413" s="23"/>
      <c r="BI1413" s="23"/>
      <c r="BJ1413" s="23"/>
      <c r="BK1413" s="23"/>
      <c r="BL1413" s="45">
        <v>224.98489353987136</v>
      </c>
      <c r="BM1413" s="45">
        <v>1.51</v>
      </c>
      <c r="BN1413" s="23"/>
      <c r="BO1413" s="23"/>
      <c r="BP1413" s="23"/>
      <c r="BQ1413" s="23"/>
      <c r="BR1413" s="23"/>
      <c r="BS1413" s="45">
        <v>224.98489353987136</v>
      </c>
      <c r="BT1413" s="45">
        <v>0.408</v>
      </c>
      <c r="BU1413" s="23"/>
      <c r="BV1413" s="23"/>
      <c r="BW1413" s="23"/>
      <c r="BX1413" s="23"/>
      <c r="BY1413" s="23"/>
      <c r="BZ1413" s="23"/>
      <c r="CA1413" s="23"/>
    </row>
    <row r="1414" ht="15.75" customHeight="1">
      <c r="A1414" s="45">
        <v>223.54661368145716</v>
      </c>
      <c r="B1414" s="46">
        <v>0.089</v>
      </c>
      <c r="C1414" s="45"/>
      <c r="D1414" s="45"/>
      <c r="E1414" s="45"/>
      <c r="F1414" s="45"/>
      <c r="G1414" s="45"/>
      <c r="H1414" s="45">
        <v>223.54661368145716</v>
      </c>
      <c r="I1414" s="46">
        <v>0.068</v>
      </c>
      <c r="J1414" s="45"/>
      <c r="K1414" s="45"/>
      <c r="L1414" s="45"/>
      <c r="M1414" s="45"/>
      <c r="N1414" s="45"/>
      <c r="O1414" s="45">
        <v>223.54661368145716</v>
      </c>
      <c r="P1414" s="45">
        <v>0.0031256708791110627</v>
      </c>
      <c r="Q1414" s="45"/>
      <c r="R1414" s="45"/>
      <c r="S1414" s="45"/>
      <c r="T1414" s="45"/>
      <c r="U1414" s="45"/>
      <c r="V1414" s="45">
        <v>223.54661368145716</v>
      </c>
      <c r="W1414" s="45">
        <v>0.00804702202473226</v>
      </c>
      <c r="X1414" s="45"/>
      <c r="Y1414" s="45"/>
      <c r="Z1414" s="45"/>
      <c r="AA1414" s="45"/>
      <c r="AB1414" s="45"/>
      <c r="AC1414" s="45">
        <v>223.54661368145716</v>
      </c>
      <c r="AD1414" s="45">
        <v>642.6840206368088</v>
      </c>
      <c r="AE1414" s="45"/>
      <c r="AF1414" s="45"/>
      <c r="AG1414" s="45"/>
      <c r="AH1414" s="45"/>
      <c r="AI1414" s="45"/>
      <c r="AJ1414" s="45">
        <v>223.54661368145716</v>
      </c>
      <c r="AK1414" s="45">
        <v>0.01</v>
      </c>
      <c r="AL1414" s="45"/>
      <c r="AM1414" s="45"/>
      <c r="AN1414" s="45"/>
      <c r="AO1414" s="23"/>
      <c r="AP1414" s="23"/>
      <c r="AQ1414" s="45">
        <v>223.54661368145716</v>
      </c>
      <c r="AR1414" s="45">
        <v>0.004</v>
      </c>
      <c r="AS1414" s="23"/>
      <c r="AT1414" s="23"/>
      <c r="AU1414" s="23"/>
      <c r="AV1414" s="23"/>
      <c r="AW1414" s="23"/>
      <c r="AX1414" s="45">
        <v>223.54661368145716</v>
      </c>
      <c r="AY1414" s="23">
        <v>0.725</v>
      </c>
      <c r="AZ1414" s="23"/>
      <c r="BA1414" s="23"/>
      <c r="BB1414" s="23"/>
      <c r="BC1414" s="23"/>
      <c r="BD1414" s="23"/>
      <c r="BE1414" s="45">
        <v>223.54661368145716</v>
      </c>
      <c r="BF1414" s="45">
        <v>10.0</v>
      </c>
      <c r="BG1414" s="23"/>
      <c r="BH1414" s="23"/>
      <c r="BI1414" s="23"/>
      <c r="BJ1414" s="23"/>
      <c r="BK1414" s="23"/>
      <c r="BL1414" s="45">
        <v>223.54661368145716</v>
      </c>
      <c r="BM1414" s="45">
        <v>1.509</v>
      </c>
      <c r="BN1414" s="23"/>
      <c r="BO1414" s="23"/>
      <c r="BP1414" s="23"/>
      <c r="BQ1414" s="23"/>
      <c r="BR1414" s="23"/>
      <c r="BS1414" s="45">
        <v>223.54661368145716</v>
      </c>
      <c r="BT1414" s="45">
        <v>0.445</v>
      </c>
      <c r="BU1414" s="23"/>
      <c r="BV1414" s="23"/>
      <c r="BW1414" s="23"/>
      <c r="BX1414" s="23"/>
      <c r="BY1414" s="23"/>
      <c r="BZ1414" s="23"/>
      <c r="CA1414" s="23"/>
    </row>
    <row r="1415" ht="15.75" customHeight="1">
      <c r="A1415" s="45">
        <v>223.07794452238343</v>
      </c>
      <c r="B1415" s="46">
        <v>0.094</v>
      </c>
      <c r="C1415" s="45"/>
      <c r="D1415" s="45"/>
      <c r="E1415" s="45"/>
      <c r="F1415" s="45"/>
      <c r="G1415" s="45"/>
      <c r="H1415" s="45">
        <v>223.07794452238343</v>
      </c>
      <c r="I1415" s="46">
        <v>0.048</v>
      </c>
      <c r="J1415" s="45"/>
      <c r="K1415" s="45"/>
      <c r="L1415" s="45"/>
      <c r="M1415" s="45"/>
      <c r="N1415" s="45"/>
      <c r="O1415" s="45">
        <v>223.07794452238343</v>
      </c>
      <c r="P1415" s="45"/>
      <c r="Q1415" s="45"/>
      <c r="R1415" s="45"/>
      <c r="S1415" s="45"/>
      <c r="T1415" s="45"/>
      <c r="U1415" s="45"/>
      <c r="V1415" s="45">
        <v>223.07794452238343</v>
      </c>
      <c r="W1415" s="45"/>
      <c r="X1415" s="45"/>
      <c r="Y1415" s="45"/>
      <c r="Z1415" s="45"/>
      <c r="AA1415" s="45"/>
      <c r="AB1415" s="45"/>
      <c r="AC1415" s="45">
        <v>223.07794452238343</v>
      </c>
      <c r="AD1415" s="45">
        <v>582.093028784914</v>
      </c>
      <c r="AE1415" s="45"/>
      <c r="AF1415" s="45"/>
      <c r="AG1415" s="45"/>
      <c r="AH1415" s="45"/>
      <c r="AI1415" s="45"/>
      <c r="AJ1415" s="45">
        <v>223.07794452238343</v>
      </c>
      <c r="AK1415" s="45">
        <v>0.01</v>
      </c>
      <c r="AL1415" s="45"/>
      <c r="AM1415" s="45"/>
      <c r="AN1415" s="45"/>
      <c r="AO1415" s="23"/>
      <c r="AP1415" s="23"/>
      <c r="AQ1415" s="45">
        <v>223.07794452238343</v>
      </c>
      <c r="AR1415" s="45">
        <v>0.004</v>
      </c>
      <c r="AS1415" s="23"/>
      <c r="AT1415" s="23"/>
      <c r="AU1415" s="23"/>
      <c r="AV1415" s="23"/>
      <c r="AW1415" s="23"/>
      <c r="AX1415" s="45">
        <v>223.07794452238343</v>
      </c>
      <c r="AY1415" s="23">
        <v>0.677</v>
      </c>
      <c r="AZ1415" s="23"/>
      <c r="BA1415" s="23"/>
      <c r="BB1415" s="23"/>
      <c r="BC1415" s="23"/>
      <c r="BD1415" s="23"/>
      <c r="BE1415" s="45">
        <v>223.07794452238343</v>
      </c>
      <c r="BF1415" s="45">
        <v>10.0</v>
      </c>
      <c r="BG1415" s="23"/>
      <c r="BH1415" s="23"/>
      <c r="BI1415" s="23"/>
      <c r="BJ1415" s="23"/>
      <c r="BK1415" s="23"/>
      <c r="BL1415" s="45">
        <v>223.07794452238343</v>
      </c>
      <c r="BM1415" s="45">
        <v>1.495</v>
      </c>
      <c r="BN1415" s="23"/>
      <c r="BO1415" s="23"/>
      <c r="BP1415" s="23"/>
      <c r="BQ1415" s="23"/>
      <c r="BR1415" s="23"/>
      <c r="BS1415" s="45">
        <v>223.07794452238343</v>
      </c>
      <c r="BT1415" s="45">
        <v>0.488</v>
      </c>
      <c r="BU1415" s="23"/>
      <c r="BV1415" s="23"/>
      <c r="BW1415" s="23"/>
      <c r="BX1415" s="23"/>
      <c r="BY1415" s="23"/>
      <c r="BZ1415" s="23"/>
      <c r="CA1415" s="23"/>
    </row>
    <row r="1416" ht="15.75" customHeight="1">
      <c r="A1416" s="45">
        <v>223.2021014006059</v>
      </c>
      <c r="B1416" s="46">
        <v>0.094</v>
      </c>
      <c r="C1416" s="45"/>
      <c r="D1416" s="45"/>
      <c r="E1416" s="45"/>
      <c r="F1416" s="45"/>
      <c r="G1416" s="45"/>
      <c r="H1416" s="45">
        <v>223.2021014006059</v>
      </c>
      <c r="I1416" s="46">
        <v>0.04</v>
      </c>
      <c r="J1416" s="45"/>
      <c r="K1416" s="45"/>
      <c r="L1416" s="45"/>
      <c r="M1416" s="45"/>
      <c r="N1416" s="45"/>
      <c r="O1416" s="45">
        <v>223.2021014006059</v>
      </c>
      <c r="P1416" s="45">
        <v>0.0030268356666080776</v>
      </c>
      <c r="Q1416" s="45"/>
      <c r="R1416" s="45"/>
      <c r="S1416" s="45"/>
      <c r="T1416" s="45"/>
      <c r="U1416" s="45"/>
      <c r="V1416" s="45">
        <v>223.2021014006059</v>
      </c>
      <c r="W1416" s="45">
        <v>0.007900968424450748</v>
      </c>
      <c r="X1416" s="45"/>
      <c r="Y1416" s="45"/>
      <c r="Z1416" s="45"/>
      <c r="AA1416" s="45"/>
      <c r="AB1416" s="45"/>
      <c r="AC1416" s="45">
        <v>223.2021014006059</v>
      </c>
      <c r="AD1416" s="45">
        <v>557.5985201919308</v>
      </c>
      <c r="AE1416" s="45"/>
      <c r="AF1416" s="45"/>
      <c r="AG1416" s="45"/>
      <c r="AH1416" s="45"/>
      <c r="AI1416" s="45"/>
      <c r="AJ1416" s="45">
        <v>223.2021014006059</v>
      </c>
      <c r="AK1416" s="45">
        <v>0.009</v>
      </c>
      <c r="AL1416" s="45"/>
      <c r="AM1416" s="45"/>
      <c r="AN1416" s="45"/>
      <c r="AO1416" s="23"/>
      <c r="AP1416" s="23"/>
      <c r="AQ1416" s="45">
        <v>223.2021014006059</v>
      </c>
      <c r="AR1416" s="45">
        <v>0.003</v>
      </c>
      <c r="AS1416" s="23"/>
      <c r="AT1416" s="23"/>
      <c r="AU1416" s="23"/>
      <c r="AV1416" s="23"/>
      <c r="AW1416" s="23"/>
      <c r="AX1416" s="45">
        <v>223.2021014006059</v>
      </c>
      <c r="AY1416" s="23">
        <v>0.677</v>
      </c>
      <c r="AZ1416" s="23"/>
      <c r="BA1416" s="23"/>
      <c r="BB1416" s="23"/>
      <c r="BC1416" s="23"/>
      <c r="BD1416" s="23"/>
      <c r="BE1416" s="45">
        <v>223.2021014006059</v>
      </c>
      <c r="BF1416" s="45">
        <v>6.0</v>
      </c>
      <c r="BG1416" s="23"/>
      <c r="BH1416" s="23"/>
      <c r="BI1416" s="23"/>
      <c r="BJ1416" s="23"/>
      <c r="BK1416" s="23"/>
      <c r="BL1416" s="45">
        <v>223.2021014006059</v>
      </c>
      <c r="BM1416" s="45">
        <v>1.548</v>
      </c>
      <c r="BN1416" s="23"/>
      <c r="BO1416" s="23"/>
      <c r="BP1416" s="23"/>
      <c r="BQ1416" s="23"/>
      <c r="BR1416" s="23"/>
      <c r="BS1416" s="45">
        <v>223.2021014006059</v>
      </c>
      <c r="BT1416" s="45">
        <v>0.537</v>
      </c>
      <c r="BU1416" s="23"/>
      <c r="BV1416" s="23"/>
      <c r="BW1416" s="23"/>
      <c r="BX1416" s="23"/>
      <c r="BY1416" s="23"/>
      <c r="BZ1416" s="23"/>
      <c r="CA1416" s="23"/>
    </row>
    <row r="1417" ht="15.75" customHeight="1">
      <c r="A1417" s="45">
        <v>223.064075266175</v>
      </c>
      <c r="B1417" s="46">
        <v>0.092</v>
      </c>
      <c r="C1417" s="45"/>
      <c r="D1417" s="45"/>
      <c r="E1417" s="45"/>
      <c r="F1417" s="45"/>
      <c r="G1417" s="45"/>
      <c r="H1417" s="45">
        <v>223.064075266175</v>
      </c>
      <c r="I1417" s="46">
        <v>0.046</v>
      </c>
      <c r="J1417" s="45"/>
      <c r="K1417" s="45"/>
      <c r="L1417" s="45"/>
      <c r="M1417" s="45"/>
      <c r="N1417" s="45"/>
      <c r="O1417" s="45">
        <v>223.064075266175</v>
      </c>
      <c r="P1417" s="45">
        <v>0.0030621705499490237</v>
      </c>
      <c r="Q1417" s="45"/>
      <c r="R1417" s="45"/>
      <c r="S1417" s="45"/>
      <c r="T1417" s="45"/>
      <c r="U1417" s="45"/>
      <c r="V1417" s="45">
        <v>223.064075266175</v>
      </c>
      <c r="W1417" s="45">
        <v>0.00790419931313273</v>
      </c>
      <c r="X1417" s="45"/>
      <c r="Y1417" s="45"/>
      <c r="Z1417" s="45"/>
      <c r="AA1417" s="45"/>
      <c r="AB1417" s="45"/>
      <c r="AC1417" s="45">
        <v>223.064075266175</v>
      </c>
      <c r="AD1417" s="45">
        <v>601.6222885463285</v>
      </c>
      <c r="AE1417" s="45"/>
      <c r="AF1417" s="45"/>
      <c r="AG1417" s="45"/>
      <c r="AH1417" s="45"/>
      <c r="AI1417" s="45"/>
      <c r="AJ1417" s="45">
        <v>223.064075266175</v>
      </c>
      <c r="AK1417" s="45">
        <v>0.009</v>
      </c>
      <c r="AL1417" s="45"/>
      <c r="AM1417" s="45"/>
      <c r="AN1417" s="45"/>
      <c r="AO1417" s="23"/>
      <c r="AP1417" s="23"/>
      <c r="AQ1417" s="45">
        <v>223.064075266175</v>
      </c>
      <c r="AR1417" s="45">
        <v>0.003</v>
      </c>
      <c r="AS1417" s="23"/>
      <c r="AT1417" s="23"/>
      <c r="AU1417" s="23"/>
      <c r="AV1417" s="23"/>
      <c r="AW1417" s="23"/>
      <c r="AX1417" s="45">
        <v>223.064075266175</v>
      </c>
      <c r="AY1417" s="23">
        <v>0.677</v>
      </c>
      <c r="AZ1417" s="23"/>
      <c r="BA1417" s="23"/>
      <c r="BB1417" s="23"/>
      <c r="BC1417" s="23"/>
      <c r="BD1417" s="23"/>
      <c r="BE1417" s="45">
        <v>223.064075266175</v>
      </c>
      <c r="BF1417" s="45">
        <v>6.0</v>
      </c>
      <c r="BG1417" s="23"/>
      <c r="BH1417" s="23"/>
      <c r="BI1417" s="23"/>
      <c r="BJ1417" s="23"/>
      <c r="BK1417" s="23"/>
      <c r="BL1417" s="45">
        <v>223.064075266175</v>
      </c>
      <c r="BM1417" s="45">
        <v>1.581</v>
      </c>
      <c r="BN1417" s="23"/>
      <c r="BO1417" s="23"/>
      <c r="BP1417" s="23"/>
      <c r="BQ1417" s="23"/>
      <c r="BR1417" s="23"/>
      <c r="BS1417" s="45">
        <v>223.064075266175</v>
      </c>
      <c r="BT1417" s="45">
        <v>0.544</v>
      </c>
      <c r="BU1417" s="23"/>
      <c r="BV1417" s="23"/>
      <c r="BW1417" s="23"/>
      <c r="BX1417" s="23"/>
      <c r="BY1417" s="23"/>
      <c r="BZ1417" s="23"/>
      <c r="CA1417" s="23"/>
    </row>
    <row r="1418" ht="15.75" customHeight="1">
      <c r="A1418" s="45">
        <v>222.56461701018833</v>
      </c>
      <c r="B1418" s="46">
        <v>0.092</v>
      </c>
      <c r="C1418" s="45"/>
      <c r="D1418" s="45"/>
      <c r="E1418" s="45"/>
      <c r="F1418" s="45"/>
      <c r="G1418" s="45"/>
      <c r="H1418" s="45">
        <v>222.56461701018833</v>
      </c>
      <c r="I1418" s="46">
        <v>0.052</v>
      </c>
      <c r="J1418" s="45"/>
      <c r="K1418" s="45"/>
      <c r="L1418" s="45"/>
      <c r="M1418" s="45"/>
      <c r="N1418" s="45"/>
      <c r="O1418" s="45">
        <v>222.56461701018833</v>
      </c>
      <c r="P1418" s="45"/>
      <c r="Q1418" s="45"/>
      <c r="R1418" s="45"/>
      <c r="S1418" s="45"/>
      <c r="T1418" s="45"/>
      <c r="U1418" s="45"/>
      <c r="V1418" s="45">
        <v>222.56461701018833</v>
      </c>
      <c r="W1418" s="45"/>
      <c r="X1418" s="45"/>
      <c r="Y1418" s="45"/>
      <c r="Z1418" s="45"/>
      <c r="AA1418" s="45"/>
      <c r="AB1418" s="45"/>
      <c r="AC1418" s="45">
        <v>222.56461701018833</v>
      </c>
      <c r="AD1418" s="45">
        <v>550.8591853065072</v>
      </c>
      <c r="AE1418" s="45"/>
      <c r="AF1418" s="45"/>
      <c r="AG1418" s="45"/>
      <c r="AH1418" s="45"/>
      <c r="AI1418" s="45"/>
      <c r="AJ1418" s="45">
        <v>222.56461701018833</v>
      </c>
      <c r="AK1418" s="45">
        <v>0.009</v>
      </c>
      <c r="AL1418" s="45"/>
      <c r="AM1418" s="45"/>
      <c r="AN1418" s="45"/>
      <c r="AO1418" s="23"/>
      <c r="AP1418" s="23"/>
      <c r="AQ1418" s="45">
        <v>222.56461701018833</v>
      </c>
      <c r="AR1418" s="45">
        <v>0.003</v>
      </c>
      <c r="AS1418" s="23"/>
      <c r="AT1418" s="23"/>
      <c r="AU1418" s="23"/>
      <c r="AV1418" s="23"/>
      <c r="AW1418" s="23"/>
      <c r="AX1418" s="45">
        <v>222.56461701018833</v>
      </c>
      <c r="AY1418" s="23">
        <v>0.677</v>
      </c>
      <c r="AZ1418" s="23"/>
      <c r="BA1418" s="23"/>
      <c r="BB1418" s="23"/>
      <c r="BC1418" s="23"/>
      <c r="BD1418" s="23"/>
      <c r="BE1418" s="45">
        <v>222.56461701018833</v>
      </c>
      <c r="BF1418" s="45">
        <v>6.0</v>
      </c>
      <c r="BG1418" s="23"/>
      <c r="BH1418" s="23"/>
      <c r="BI1418" s="23"/>
      <c r="BJ1418" s="23"/>
      <c r="BK1418" s="23"/>
      <c r="BL1418" s="45">
        <v>222.56461701018833</v>
      </c>
      <c r="BM1418" s="45">
        <v>1.597</v>
      </c>
      <c r="BN1418" s="23"/>
      <c r="BO1418" s="23"/>
      <c r="BP1418" s="23"/>
      <c r="BQ1418" s="23"/>
      <c r="BR1418" s="23"/>
      <c r="BS1418" s="45">
        <v>222.56461701018833</v>
      </c>
      <c r="BT1418" s="45">
        <v>0.558</v>
      </c>
      <c r="BU1418" s="23"/>
      <c r="BV1418" s="23"/>
      <c r="BW1418" s="23"/>
      <c r="BX1418" s="23"/>
      <c r="BY1418" s="23"/>
      <c r="BZ1418" s="23"/>
      <c r="CA1418" s="23"/>
    </row>
    <row r="1419" ht="15.75" customHeight="1">
      <c r="A1419" s="45">
        <v>9580.195145294118</v>
      </c>
      <c r="B1419" s="46"/>
      <c r="C1419" s="45"/>
      <c r="D1419" s="45"/>
      <c r="E1419" s="45"/>
      <c r="F1419" s="45"/>
      <c r="G1419" s="45"/>
      <c r="H1419" s="45">
        <v>9580.195145294118</v>
      </c>
      <c r="I1419" s="46"/>
      <c r="J1419" s="45"/>
      <c r="K1419" s="45"/>
      <c r="L1419" s="45"/>
      <c r="M1419" s="45"/>
      <c r="N1419" s="45"/>
      <c r="O1419" s="45">
        <v>9580.195145294118</v>
      </c>
      <c r="P1419" s="45"/>
      <c r="Q1419" s="45"/>
      <c r="R1419" s="45"/>
      <c r="S1419" s="45"/>
      <c r="T1419" s="45"/>
      <c r="U1419" s="45"/>
      <c r="V1419" s="45">
        <v>9580.195145294118</v>
      </c>
      <c r="W1419" s="45"/>
      <c r="X1419" s="45"/>
      <c r="Y1419" s="45"/>
      <c r="Z1419" s="45"/>
      <c r="AA1419" s="45"/>
      <c r="AB1419" s="45"/>
      <c r="AC1419" s="45">
        <v>9580.195145294118</v>
      </c>
      <c r="AD1419" s="45"/>
      <c r="AE1419" s="45"/>
      <c r="AF1419" s="45"/>
      <c r="AG1419" s="45"/>
      <c r="AH1419" s="45"/>
      <c r="AI1419" s="45"/>
      <c r="AJ1419" s="45">
        <v>9580.195145294118</v>
      </c>
      <c r="AK1419" s="45">
        <v>0.023</v>
      </c>
      <c r="AL1419" s="45"/>
      <c r="AM1419" s="45"/>
      <c r="AN1419" s="45"/>
      <c r="AO1419" s="23"/>
      <c r="AP1419" s="23"/>
      <c r="AQ1419" s="45">
        <v>9580.195145294118</v>
      </c>
      <c r="AR1419" s="45"/>
      <c r="AS1419" s="23"/>
      <c r="AT1419" s="23"/>
      <c r="AU1419" s="23"/>
      <c r="AV1419" s="23"/>
      <c r="AW1419" s="23"/>
      <c r="AX1419" s="45">
        <v>9580.195145294118</v>
      </c>
      <c r="AY1419" s="23"/>
      <c r="AZ1419" s="23"/>
      <c r="BA1419" s="23"/>
      <c r="BB1419" s="23"/>
      <c r="BC1419" s="23"/>
      <c r="BD1419" s="23"/>
      <c r="BE1419" s="45">
        <v>9580.195145294118</v>
      </c>
      <c r="BF1419" s="45"/>
      <c r="BG1419" s="23"/>
      <c r="BH1419" s="23"/>
      <c r="BI1419" s="23"/>
      <c r="BJ1419" s="23"/>
      <c r="BK1419" s="23"/>
      <c r="BL1419" s="45">
        <v>9580.195145294118</v>
      </c>
      <c r="BM1419" s="45"/>
      <c r="BN1419" s="23"/>
      <c r="BO1419" s="23"/>
      <c r="BP1419" s="23"/>
      <c r="BQ1419" s="23"/>
      <c r="BR1419" s="23"/>
      <c r="BS1419" s="45">
        <v>9580.195145294118</v>
      </c>
      <c r="BT1419" s="45"/>
      <c r="BU1419" s="23"/>
      <c r="BV1419" s="23"/>
      <c r="BW1419" s="23"/>
      <c r="BX1419" s="23"/>
      <c r="BY1419" s="23"/>
      <c r="BZ1419" s="23"/>
      <c r="CA1419" s="23"/>
    </row>
    <row r="1420" ht="15.75" customHeight="1">
      <c r="A1420" s="45">
        <v>9599.842403450833</v>
      </c>
      <c r="B1420" s="46"/>
      <c r="C1420" s="45"/>
      <c r="D1420" s="45"/>
      <c r="E1420" s="45"/>
      <c r="F1420" s="45"/>
      <c r="G1420" s="45"/>
      <c r="H1420" s="45">
        <v>9599.842403450833</v>
      </c>
      <c r="I1420" s="46"/>
      <c r="J1420" s="45"/>
      <c r="K1420" s="45"/>
      <c r="L1420" s="45"/>
      <c r="M1420" s="45"/>
      <c r="N1420" s="45"/>
      <c r="O1420" s="45">
        <v>9599.842403450833</v>
      </c>
      <c r="P1420" s="45">
        <v>0.001486050057784304</v>
      </c>
      <c r="Q1420" s="45"/>
      <c r="R1420" s="45"/>
      <c r="S1420" s="45"/>
      <c r="T1420" s="45"/>
      <c r="U1420" s="45"/>
      <c r="V1420" s="45">
        <v>9599.842403450833</v>
      </c>
      <c r="W1420" s="45"/>
      <c r="X1420" s="45"/>
      <c r="Y1420" s="45"/>
      <c r="Z1420" s="45"/>
      <c r="AA1420" s="45"/>
      <c r="AB1420" s="45"/>
      <c r="AC1420" s="45">
        <v>9599.842403450833</v>
      </c>
      <c r="AD1420" s="45"/>
      <c r="AE1420" s="45"/>
      <c r="AF1420" s="45"/>
      <c r="AG1420" s="45"/>
      <c r="AH1420" s="45"/>
      <c r="AI1420" s="45"/>
      <c r="AJ1420" s="45">
        <v>9599.842403450833</v>
      </c>
      <c r="AK1420" s="45">
        <v>0.022</v>
      </c>
      <c r="AL1420" s="45"/>
      <c r="AM1420" s="45"/>
      <c r="AN1420" s="45"/>
      <c r="AO1420" s="23"/>
      <c r="AP1420" s="23"/>
      <c r="AQ1420" s="45">
        <v>9599.842403450833</v>
      </c>
      <c r="AR1420" s="45"/>
      <c r="AS1420" s="23"/>
      <c r="AT1420" s="23"/>
      <c r="AU1420" s="23"/>
      <c r="AV1420" s="23"/>
      <c r="AW1420" s="23"/>
      <c r="AX1420" s="45">
        <v>9599.842403450833</v>
      </c>
      <c r="AY1420" s="23"/>
      <c r="AZ1420" s="23"/>
      <c r="BA1420" s="23"/>
      <c r="BB1420" s="23"/>
      <c r="BC1420" s="23"/>
      <c r="BD1420" s="23"/>
      <c r="BE1420" s="45">
        <v>9599.842403450833</v>
      </c>
      <c r="BF1420" s="45"/>
      <c r="BG1420" s="23"/>
      <c r="BH1420" s="23"/>
      <c r="BI1420" s="23"/>
      <c r="BJ1420" s="23"/>
      <c r="BK1420" s="23"/>
      <c r="BL1420" s="45">
        <v>9599.842403450833</v>
      </c>
      <c r="BM1420" s="45"/>
      <c r="BN1420" s="23"/>
      <c r="BO1420" s="23"/>
      <c r="BP1420" s="23"/>
      <c r="BQ1420" s="23"/>
      <c r="BR1420" s="23"/>
      <c r="BS1420" s="45">
        <v>9599.842403450833</v>
      </c>
      <c r="BT1420" s="45"/>
      <c r="BU1420" s="23"/>
      <c r="BV1420" s="23"/>
      <c r="BW1420" s="23"/>
      <c r="BX1420" s="23"/>
      <c r="BY1420" s="23"/>
      <c r="BZ1420" s="23"/>
      <c r="CA1420" s="23"/>
    </row>
    <row r="1421" ht="15.75" customHeight="1">
      <c r="A1421" s="45">
        <v>9597.847004364658</v>
      </c>
      <c r="B1421" s="46"/>
      <c r="C1421" s="45"/>
      <c r="D1421" s="45"/>
      <c r="E1421" s="45"/>
      <c r="F1421" s="45"/>
      <c r="G1421" s="45"/>
      <c r="H1421" s="45">
        <v>9597.847004364658</v>
      </c>
      <c r="I1421" s="46"/>
      <c r="J1421" s="45"/>
      <c r="K1421" s="45"/>
      <c r="L1421" s="45"/>
      <c r="M1421" s="45"/>
      <c r="N1421" s="45"/>
      <c r="O1421" s="45">
        <v>9597.847004364658</v>
      </c>
      <c r="P1421" s="45">
        <v>0.0014662429287262602</v>
      </c>
      <c r="Q1421" s="45"/>
      <c r="R1421" s="45"/>
      <c r="S1421" s="45"/>
      <c r="T1421" s="45"/>
      <c r="U1421" s="45"/>
      <c r="V1421" s="45">
        <v>9597.847004364658</v>
      </c>
      <c r="W1421" s="45"/>
      <c r="X1421" s="45"/>
      <c r="Y1421" s="45"/>
      <c r="Z1421" s="45"/>
      <c r="AA1421" s="45"/>
      <c r="AB1421" s="45"/>
      <c r="AC1421" s="45">
        <v>9597.847004364658</v>
      </c>
      <c r="AD1421" s="45"/>
      <c r="AE1421" s="45"/>
      <c r="AF1421" s="45"/>
      <c r="AG1421" s="45"/>
      <c r="AH1421" s="45"/>
      <c r="AI1421" s="45"/>
      <c r="AJ1421" s="45">
        <v>9597.847004364658</v>
      </c>
      <c r="AK1421" s="45">
        <v>0.021</v>
      </c>
      <c r="AL1421" s="45"/>
      <c r="AM1421" s="45"/>
      <c r="AN1421" s="45"/>
      <c r="AO1421" s="23"/>
      <c r="AP1421" s="23"/>
      <c r="AQ1421" s="45">
        <v>9597.847004364658</v>
      </c>
      <c r="AR1421" s="45"/>
      <c r="AS1421" s="23"/>
      <c r="AT1421" s="23"/>
      <c r="AU1421" s="23"/>
      <c r="AV1421" s="23"/>
      <c r="AW1421" s="23"/>
      <c r="AX1421" s="45">
        <v>9597.847004364658</v>
      </c>
      <c r="AY1421" s="23"/>
      <c r="AZ1421" s="23"/>
      <c r="BA1421" s="23"/>
      <c r="BB1421" s="23"/>
      <c r="BC1421" s="23"/>
      <c r="BD1421" s="23"/>
      <c r="BE1421" s="45">
        <v>9597.847004364658</v>
      </c>
      <c r="BF1421" s="45"/>
      <c r="BG1421" s="23"/>
      <c r="BH1421" s="23"/>
      <c r="BI1421" s="23"/>
      <c r="BJ1421" s="23"/>
      <c r="BK1421" s="23"/>
      <c r="BL1421" s="45">
        <v>9597.847004364658</v>
      </c>
      <c r="BM1421" s="45"/>
      <c r="BN1421" s="23"/>
      <c r="BO1421" s="23"/>
      <c r="BP1421" s="23"/>
      <c r="BQ1421" s="23"/>
      <c r="BR1421" s="23"/>
      <c r="BS1421" s="45">
        <v>9597.847004364658</v>
      </c>
      <c r="BT1421" s="45"/>
      <c r="BU1421" s="23"/>
      <c r="BV1421" s="23"/>
      <c r="BW1421" s="23"/>
      <c r="BX1421" s="23"/>
      <c r="BY1421" s="23"/>
      <c r="BZ1421" s="23"/>
      <c r="CA1421" s="23"/>
    </row>
    <row r="1422" ht="15.75" customHeight="1">
      <c r="A1422" s="45">
        <v>9605.966391463053</v>
      </c>
      <c r="B1422" s="46"/>
      <c r="C1422" s="45"/>
      <c r="D1422" s="45"/>
      <c r="E1422" s="45"/>
      <c r="F1422" s="45"/>
      <c r="G1422" s="45"/>
      <c r="H1422" s="45">
        <v>9605.966391463053</v>
      </c>
      <c r="I1422" s="46"/>
      <c r="J1422" s="45"/>
      <c r="K1422" s="45"/>
      <c r="L1422" s="45"/>
      <c r="M1422" s="45"/>
      <c r="N1422" s="45"/>
      <c r="O1422" s="45">
        <v>9605.966391463053</v>
      </c>
      <c r="P1422" s="45">
        <v>0.0014294385681897965</v>
      </c>
      <c r="Q1422" s="45"/>
      <c r="R1422" s="45"/>
      <c r="S1422" s="45"/>
      <c r="T1422" s="45"/>
      <c r="U1422" s="45"/>
      <c r="V1422" s="45">
        <v>9605.966391463053</v>
      </c>
      <c r="W1422" s="45"/>
      <c r="X1422" s="45"/>
      <c r="Y1422" s="45"/>
      <c r="Z1422" s="45"/>
      <c r="AA1422" s="45"/>
      <c r="AB1422" s="45"/>
      <c r="AC1422" s="45">
        <v>9605.966391463053</v>
      </c>
      <c r="AD1422" s="45"/>
      <c r="AE1422" s="45"/>
      <c r="AF1422" s="45"/>
      <c r="AG1422" s="45"/>
      <c r="AH1422" s="45"/>
      <c r="AI1422" s="45"/>
      <c r="AJ1422" s="45">
        <v>9605.966391463053</v>
      </c>
      <c r="AK1422" s="45">
        <v>0.018</v>
      </c>
      <c r="AL1422" s="45"/>
      <c r="AM1422" s="45"/>
      <c r="AN1422" s="45"/>
      <c r="AO1422" s="23"/>
      <c r="AP1422" s="23"/>
      <c r="AQ1422" s="45">
        <v>9605.966391463053</v>
      </c>
      <c r="AR1422" s="45"/>
      <c r="AS1422" s="23"/>
      <c r="AT1422" s="23"/>
      <c r="AU1422" s="23"/>
      <c r="AV1422" s="23"/>
      <c r="AW1422" s="23"/>
      <c r="AX1422" s="45">
        <v>9605.966391463053</v>
      </c>
      <c r="AY1422" s="23"/>
      <c r="AZ1422" s="23"/>
      <c r="BA1422" s="23"/>
      <c r="BB1422" s="23"/>
      <c r="BC1422" s="23"/>
      <c r="BD1422" s="23"/>
      <c r="BE1422" s="45">
        <v>9605.966391463053</v>
      </c>
      <c r="BF1422" s="45"/>
      <c r="BG1422" s="23"/>
      <c r="BH1422" s="23"/>
      <c r="BI1422" s="23"/>
      <c r="BJ1422" s="23"/>
      <c r="BK1422" s="23"/>
      <c r="BL1422" s="45">
        <v>9605.966391463053</v>
      </c>
      <c r="BM1422" s="45"/>
      <c r="BN1422" s="23"/>
      <c r="BO1422" s="23"/>
      <c r="BP1422" s="23"/>
      <c r="BQ1422" s="23"/>
      <c r="BR1422" s="23"/>
      <c r="BS1422" s="45">
        <v>9605.966391463053</v>
      </c>
      <c r="BT1422" s="45"/>
      <c r="BU1422" s="23"/>
      <c r="BV1422" s="23"/>
      <c r="BW1422" s="23"/>
      <c r="BX1422" s="23"/>
      <c r="BY1422" s="23"/>
      <c r="BZ1422" s="23"/>
      <c r="CA1422" s="23"/>
    </row>
    <row r="1423" ht="15.75" customHeight="1">
      <c r="A1423" s="45">
        <v>9599.798457957248</v>
      </c>
      <c r="B1423" s="46"/>
      <c r="C1423" s="45"/>
      <c r="D1423" s="45"/>
      <c r="E1423" s="45"/>
      <c r="F1423" s="45"/>
      <c r="G1423" s="45"/>
      <c r="H1423" s="45">
        <v>9599.798457957248</v>
      </c>
      <c r="I1423" s="46">
        <v>0.148</v>
      </c>
      <c r="J1423" s="45"/>
      <c r="K1423" s="45"/>
      <c r="L1423" s="45"/>
      <c r="M1423" s="45"/>
      <c r="N1423" s="45"/>
      <c r="O1423" s="45">
        <v>9599.798457957248</v>
      </c>
      <c r="P1423" s="45">
        <v>0.0012999949548932255</v>
      </c>
      <c r="Q1423" s="45"/>
      <c r="R1423" s="45"/>
      <c r="S1423" s="45"/>
      <c r="T1423" s="45"/>
      <c r="U1423" s="45"/>
      <c r="V1423" s="45">
        <v>9599.798457957248</v>
      </c>
      <c r="W1423" s="45"/>
      <c r="X1423" s="45"/>
      <c r="Y1423" s="45"/>
      <c r="Z1423" s="45"/>
      <c r="AA1423" s="45"/>
      <c r="AB1423" s="45"/>
      <c r="AC1423" s="45">
        <v>9599.798457957248</v>
      </c>
      <c r="AD1423" s="45"/>
      <c r="AE1423" s="45"/>
      <c r="AF1423" s="45"/>
      <c r="AG1423" s="45"/>
      <c r="AH1423" s="45"/>
      <c r="AI1423" s="45"/>
      <c r="AJ1423" s="45">
        <v>9599.798457957248</v>
      </c>
      <c r="AK1423" s="45">
        <v>0.02</v>
      </c>
      <c r="AL1423" s="45"/>
      <c r="AM1423" s="45"/>
      <c r="AN1423" s="45"/>
      <c r="AO1423" s="23"/>
      <c r="AP1423" s="23"/>
      <c r="AQ1423" s="45">
        <v>9599.798457957248</v>
      </c>
      <c r="AR1423" s="45"/>
      <c r="AS1423" s="23"/>
      <c r="AT1423" s="23"/>
      <c r="AU1423" s="23"/>
      <c r="AV1423" s="23"/>
      <c r="AW1423" s="23"/>
      <c r="AX1423" s="45">
        <v>9599.798457957248</v>
      </c>
      <c r="AY1423" s="23"/>
      <c r="AZ1423" s="23"/>
      <c r="BA1423" s="23"/>
      <c r="BB1423" s="23"/>
      <c r="BC1423" s="23"/>
      <c r="BD1423" s="23"/>
      <c r="BE1423" s="45">
        <v>9599.798457957248</v>
      </c>
      <c r="BF1423" s="45"/>
      <c r="BG1423" s="23"/>
      <c r="BH1423" s="23"/>
      <c r="BI1423" s="23"/>
      <c r="BJ1423" s="23"/>
      <c r="BK1423" s="23"/>
      <c r="BL1423" s="45">
        <v>9599.798457957248</v>
      </c>
      <c r="BM1423" s="45"/>
      <c r="BN1423" s="23"/>
      <c r="BO1423" s="23"/>
      <c r="BP1423" s="23"/>
      <c r="BQ1423" s="23"/>
      <c r="BR1423" s="23"/>
      <c r="BS1423" s="45">
        <v>9599.798457957248</v>
      </c>
      <c r="BT1423" s="45"/>
      <c r="BU1423" s="23"/>
      <c r="BV1423" s="23"/>
      <c r="BW1423" s="23"/>
      <c r="BX1423" s="23"/>
      <c r="BY1423" s="23"/>
      <c r="BZ1423" s="23"/>
      <c r="CA1423" s="23"/>
    </row>
    <row r="1424" ht="15.75" customHeight="1">
      <c r="A1424" s="45">
        <v>9604.188589384328</v>
      </c>
      <c r="B1424" s="46"/>
      <c r="C1424" s="45"/>
      <c r="D1424" s="45"/>
      <c r="E1424" s="45"/>
      <c r="F1424" s="45"/>
      <c r="G1424" s="45"/>
      <c r="H1424" s="45">
        <v>9604.188589384328</v>
      </c>
      <c r="I1424" s="46">
        <v>0.14</v>
      </c>
      <c r="J1424" s="45"/>
      <c r="K1424" s="45"/>
      <c r="L1424" s="45"/>
      <c r="M1424" s="45"/>
      <c r="N1424" s="45"/>
      <c r="O1424" s="45">
        <v>9604.188589384328</v>
      </c>
      <c r="P1424" s="45">
        <v>0.0011150324191865305</v>
      </c>
      <c r="Q1424" s="45"/>
      <c r="R1424" s="45"/>
      <c r="S1424" s="45"/>
      <c r="T1424" s="45"/>
      <c r="U1424" s="45"/>
      <c r="V1424" s="45">
        <v>9604.188589384328</v>
      </c>
      <c r="W1424" s="45"/>
      <c r="X1424" s="45"/>
      <c r="Y1424" s="45"/>
      <c r="Z1424" s="45"/>
      <c r="AA1424" s="45"/>
      <c r="AB1424" s="45"/>
      <c r="AC1424" s="45">
        <v>9604.188589384328</v>
      </c>
      <c r="AD1424" s="45"/>
      <c r="AE1424" s="45"/>
      <c r="AF1424" s="45"/>
      <c r="AG1424" s="45"/>
      <c r="AH1424" s="45"/>
      <c r="AI1424" s="45"/>
      <c r="AJ1424" s="45">
        <v>9604.188589384328</v>
      </c>
      <c r="AK1424" s="45">
        <v>0.021</v>
      </c>
      <c r="AL1424" s="45"/>
      <c r="AM1424" s="45"/>
      <c r="AN1424" s="45"/>
      <c r="AO1424" s="23"/>
      <c r="AP1424" s="23"/>
      <c r="AQ1424" s="45">
        <v>9604.188589384328</v>
      </c>
      <c r="AR1424" s="45"/>
      <c r="AS1424" s="23"/>
      <c r="AT1424" s="23"/>
      <c r="AU1424" s="23"/>
      <c r="AV1424" s="23"/>
      <c r="AW1424" s="23"/>
      <c r="AX1424" s="45">
        <v>9604.188589384328</v>
      </c>
      <c r="AY1424" s="23"/>
      <c r="AZ1424" s="23"/>
      <c r="BA1424" s="23"/>
      <c r="BB1424" s="23"/>
      <c r="BC1424" s="23"/>
      <c r="BD1424" s="23"/>
      <c r="BE1424" s="45">
        <v>9604.188589384328</v>
      </c>
      <c r="BF1424" s="45"/>
      <c r="BG1424" s="23"/>
      <c r="BH1424" s="23"/>
      <c r="BI1424" s="23"/>
      <c r="BJ1424" s="23"/>
      <c r="BK1424" s="23"/>
      <c r="BL1424" s="45">
        <v>9604.188589384328</v>
      </c>
      <c r="BM1424" s="45"/>
      <c r="BN1424" s="23"/>
      <c r="BO1424" s="23"/>
      <c r="BP1424" s="23"/>
      <c r="BQ1424" s="23"/>
      <c r="BR1424" s="23"/>
      <c r="BS1424" s="45">
        <v>9604.188589384328</v>
      </c>
      <c r="BT1424" s="45"/>
      <c r="BU1424" s="23"/>
      <c r="BV1424" s="23"/>
      <c r="BW1424" s="23"/>
      <c r="BX1424" s="23"/>
      <c r="BY1424" s="23"/>
      <c r="BZ1424" s="23"/>
      <c r="CA1424" s="23"/>
    </row>
    <row r="1425" ht="15.75" customHeight="1">
      <c r="A1425" s="45">
        <v>9539.551915749365</v>
      </c>
      <c r="B1425" s="46"/>
      <c r="C1425" s="45"/>
      <c r="D1425" s="45"/>
      <c r="E1425" s="45"/>
      <c r="F1425" s="45"/>
      <c r="G1425" s="45"/>
      <c r="H1425" s="45">
        <v>9539.551915749365</v>
      </c>
      <c r="I1425" s="46">
        <v>0.146</v>
      </c>
      <c r="J1425" s="45"/>
      <c r="K1425" s="45"/>
      <c r="L1425" s="45"/>
      <c r="M1425" s="45"/>
      <c r="N1425" s="45"/>
      <c r="O1425" s="45">
        <v>9539.551915749365</v>
      </c>
      <c r="P1425" s="45">
        <v>0.0011660122265541402</v>
      </c>
      <c r="Q1425" s="45"/>
      <c r="R1425" s="45"/>
      <c r="S1425" s="45"/>
      <c r="T1425" s="45"/>
      <c r="U1425" s="45"/>
      <c r="V1425" s="45">
        <v>9539.551915749365</v>
      </c>
      <c r="W1425" s="45"/>
      <c r="X1425" s="45"/>
      <c r="Y1425" s="45"/>
      <c r="Z1425" s="45"/>
      <c r="AA1425" s="45"/>
      <c r="AB1425" s="45"/>
      <c r="AC1425" s="45">
        <v>9539.551915749365</v>
      </c>
      <c r="AD1425" s="45"/>
      <c r="AE1425" s="45"/>
      <c r="AF1425" s="45"/>
      <c r="AG1425" s="45"/>
      <c r="AH1425" s="45"/>
      <c r="AI1425" s="45"/>
      <c r="AJ1425" s="45">
        <v>9539.551915749365</v>
      </c>
      <c r="AK1425" s="45">
        <v>0.019</v>
      </c>
      <c r="AL1425" s="45"/>
      <c r="AM1425" s="45"/>
      <c r="AN1425" s="45"/>
      <c r="AO1425" s="23"/>
      <c r="AP1425" s="23"/>
      <c r="AQ1425" s="45">
        <v>9539.551915749365</v>
      </c>
      <c r="AR1425" s="45"/>
      <c r="AS1425" s="23"/>
      <c r="AT1425" s="23"/>
      <c r="AU1425" s="23"/>
      <c r="AV1425" s="23"/>
      <c r="AW1425" s="23"/>
      <c r="AX1425" s="45">
        <v>9539.551915749365</v>
      </c>
      <c r="AY1425" s="23"/>
      <c r="AZ1425" s="23"/>
      <c r="BA1425" s="23"/>
      <c r="BB1425" s="23"/>
      <c r="BC1425" s="23"/>
      <c r="BD1425" s="23"/>
      <c r="BE1425" s="45">
        <v>9539.551915749365</v>
      </c>
      <c r="BF1425" s="45"/>
      <c r="BG1425" s="23"/>
      <c r="BH1425" s="23"/>
      <c r="BI1425" s="23"/>
      <c r="BJ1425" s="23"/>
      <c r="BK1425" s="23"/>
      <c r="BL1425" s="45">
        <v>9539.551915749365</v>
      </c>
      <c r="BM1425" s="45"/>
      <c r="BN1425" s="23"/>
      <c r="BO1425" s="23"/>
      <c r="BP1425" s="23"/>
      <c r="BQ1425" s="23"/>
      <c r="BR1425" s="23"/>
      <c r="BS1425" s="45">
        <v>9539.551915749365</v>
      </c>
      <c r="BT1425" s="45"/>
      <c r="BU1425" s="23"/>
      <c r="BV1425" s="23"/>
      <c r="BW1425" s="23"/>
      <c r="BX1425" s="23"/>
      <c r="BY1425" s="23"/>
      <c r="BZ1425" s="23"/>
      <c r="CA1425" s="23"/>
    </row>
    <row r="1426" ht="15.75" customHeight="1">
      <c r="A1426" s="45">
        <v>9511.19516685089</v>
      </c>
      <c r="B1426" s="46"/>
      <c r="C1426" s="45"/>
      <c r="D1426" s="45"/>
      <c r="E1426" s="45"/>
      <c r="F1426" s="45"/>
      <c r="G1426" s="45"/>
      <c r="H1426" s="45">
        <v>9511.19516685089</v>
      </c>
      <c r="I1426" s="46">
        <v>0.141</v>
      </c>
      <c r="J1426" s="45"/>
      <c r="K1426" s="45"/>
      <c r="L1426" s="45"/>
      <c r="M1426" s="45"/>
      <c r="N1426" s="45"/>
      <c r="O1426" s="45">
        <v>9511.19516685089</v>
      </c>
      <c r="P1426" s="45">
        <v>0.0011797595944165354</v>
      </c>
      <c r="Q1426" s="45"/>
      <c r="R1426" s="45"/>
      <c r="S1426" s="45"/>
      <c r="T1426" s="45"/>
      <c r="U1426" s="45"/>
      <c r="V1426" s="45">
        <v>9511.19516685089</v>
      </c>
      <c r="W1426" s="45"/>
      <c r="X1426" s="45"/>
      <c r="Y1426" s="45"/>
      <c r="Z1426" s="45"/>
      <c r="AA1426" s="45"/>
      <c r="AB1426" s="45"/>
      <c r="AC1426" s="45">
        <v>9511.19516685089</v>
      </c>
      <c r="AD1426" s="45"/>
      <c r="AE1426" s="45"/>
      <c r="AF1426" s="45"/>
      <c r="AG1426" s="45"/>
      <c r="AH1426" s="45"/>
      <c r="AI1426" s="45"/>
      <c r="AJ1426" s="45">
        <v>9511.19516685089</v>
      </c>
      <c r="AK1426" s="45">
        <v>0.019</v>
      </c>
      <c r="AL1426" s="45"/>
      <c r="AM1426" s="45"/>
      <c r="AN1426" s="45"/>
      <c r="AO1426" s="23"/>
      <c r="AP1426" s="23"/>
      <c r="AQ1426" s="45">
        <v>9511.19516685089</v>
      </c>
      <c r="AR1426" s="45"/>
      <c r="AS1426" s="23"/>
      <c r="AT1426" s="23"/>
      <c r="AU1426" s="23"/>
      <c r="AV1426" s="23"/>
      <c r="AW1426" s="23"/>
      <c r="AX1426" s="45">
        <v>9511.19516685089</v>
      </c>
      <c r="AY1426" s="23"/>
      <c r="AZ1426" s="23"/>
      <c r="BA1426" s="23"/>
      <c r="BB1426" s="23"/>
      <c r="BC1426" s="23"/>
      <c r="BD1426" s="23"/>
      <c r="BE1426" s="45">
        <v>9511.19516685089</v>
      </c>
      <c r="BF1426" s="45"/>
      <c r="BG1426" s="23"/>
      <c r="BH1426" s="23"/>
      <c r="BI1426" s="23"/>
      <c r="BJ1426" s="23"/>
      <c r="BK1426" s="23"/>
      <c r="BL1426" s="45">
        <v>9511.19516685089</v>
      </c>
      <c r="BM1426" s="45"/>
      <c r="BN1426" s="23"/>
      <c r="BO1426" s="23"/>
      <c r="BP1426" s="23"/>
      <c r="BQ1426" s="23"/>
      <c r="BR1426" s="23"/>
      <c r="BS1426" s="45">
        <v>9511.19516685089</v>
      </c>
      <c r="BT1426" s="45"/>
      <c r="BU1426" s="23"/>
      <c r="BV1426" s="23"/>
      <c r="BW1426" s="23"/>
      <c r="BX1426" s="23"/>
      <c r="BY1426" s="23"/>
      <c r="BZ1426" s="23"/>
      <c r="CA1426" s="23"/>
    </row>
    <row r="1427" ht="15.75" customHeight="1">
      <c r="A1427" s="45">
        <v>9493.008242039667</v>
      </c>
      <c r="B1427" s="46"/>
      <c r="C1427" s="45"/>
      <c r="D1427" s="45"/>
      <c r="E1427" s="45"/>
      <c r="F1427" s="45"/>
      <c r="G1427" s="45"/>
      <c r="H1427" s="45">
        <v>9493.008242039667</v>
      </c>
      <c r="I1427" s="46">
        <v>0.138</v>
      </c>
      <c r="J1427" s="45"/>
      <c r="K1427" s="45"/>
      <c r="L1427" s="45"/>
      <c r="M1427" s="45"/>
      <c r="N1427" s="45"/>
      <c r="O1427" s="45">
        <v>9493.008242039667</v>
      </c>
      <c r="P1427" s="45">
        <v>0.0011136654070687422</v>
      </c>
      <c r="Q1427" s="45"/>
      <c r="R1427" s="45"/>
      <c r="S1427" s="45"/>
      <c r="T1427" s="45"/>
      <c r="U1427" s="45"/>
      <c r="V1427" s="45">
        <v>9493.008242039667</v>
      </c>
      <c r="W1427" s="45"/>
      <c r="X1427" s="45"/>
      <c r="Y1427" s="45"/>
      <c r="Z1427" s="45"/>
      <c r="AA1427" s="45"/>
      <c r="AB1427" s="45"/>
      <c r="AC1427" s="45">
        <v>9493.008242039667</v>
      </c>
      <c r="AD1427" s="45"/>
      <c r="AE1427" s="45"/>
      <c r="AF1427" s="45"/>
      <c r="AG1427" s="45"/>
      <c r="AH1427" s="45"/>
      <c r="AI1427" s="45"/>
      <c r="AJ1427" s="45">
        <v>9493.008242039667</v>
      </c>
      <c r="AK1427" s="45">
        <v>0.019</v>
      </c>
      <c r="AL1427" s="45"/>
      <c r="AM1427" s="45"/>
      <c r="AN1427" s="45"/>
      <c r="AO1427" s="23"/>
      <c r="AP1427" s="23"/>
      <c r="AQ1427" s="45">
        <v>9493.008242039667</v>
      </c>
      <c r="AR1427" s="45"/>
      <c r="AS1427" s="23"/>
      <c r="AT1427" s="23"/>
      <c r="AU1427" s="23"/>
      <c r="AV1427" s="23"/>
      <c r="AW1427" s="23"/>
      <c r="AX1427" s="45">
        <v>9493.008242039667</v>
      </c>
      <c r="AY1427" s="23"/>
      <c r="AZ1427" s="23"/>
      <c r="BA1427" s="23"/>
      <c r="BB1427" s="23"/>
      <c r="BC1427" s="23"/>
      <c r="BD1427" s="23"/>
      <c r="BE1427" s="45">
        <v>9493.008242039667</v>
      </c>
      <c r="BF1427" s="45"/>
      <c r="BG1427" s="23"/>
      <c r="BH1427" s="23"/>
      <c r="BI1427" s="23"/>
      <c r="BJ1427" s="23"/>
      <c r="BK1427" s="23"/>
      <c r="BL1427" s="45">
        <v>9493.008242039667</v>
      </c>
      <c r="BM1427" s="45"/>
      <c r="BN1427" s="23"/>
      <c r="BO1427" s="23"/>
      <c r="BP1427" s="23"/>
      <c r="BQ1427" s="23"/>
      <c r="BR1427" s="23"/>
      <c r="BS1427" s="45">
        <v>9493.008242039667</v>
      </c>
      <c r="BT1427" s="45"/>
      <c r="BU1427" s="23"/>
      <c r="BV1427" s="23"/>
      <c r="BW1427" s="23"/>
      <c r="BX1427" s="23"/>
      <c r="BY1427" s="23"/>
      <c r="BZ1427" s="23"/>
      <c r="CA1427" s="23"/>
    </row>
    <row r="1428" ht="15.75" customHeight="1">
      <c r="A1428" s="45">
        <v>9453.15842527338</v>
      </c>
      <c r="B1428" s="46"/>
      <c r="C1428" s="45"/>
      <c r="D1428" s="45"/>
      <c r="E1428" s="45"/>
      <c r="F1428" s="45"/>
      <c r="G1428" s="45"/>
      <c r="H1428" s="45">
        <v>9453.15842527338</v>
      </c>
      <c r="I1428" s="46">
        <v>0.141</v>
      </c>
      <c r="J1428" s="45"/>
      <c r="K1428" s="45"/>
      <c r="L1428" s="45"/>
      <c r="M1428" s="45"/>
      <c r="N1428" s="45"/>
      <c r="O1428" s="45">
        <v>9453.15842527338</v>
      </c>
      <c r="P1428" s="45"/>
      <c r="Q1428" s="45"/>
      <c r="R1428" s="45"/>
      <c r="S1428" s="45"/>
      <c r="T1428" s="45"/>
      <c r="U1428" s="45"/>
      <c r="V1428" s="45">
        <v>9453.15842527338</v>
      </c>
      <c r="W1428" s="45"/>
      <c r="X1428" s="45"/>
      <c r="Y1428" s="45"/>
      <c r="Z1428" s="45"/>
      <c r="AA1428" s="45"/>
      <c r="AB1428" s="45"/>
      <c r="AC1428" s="45">
        <v>9453.15842527338</v>
      </c>
      <c r="AD1428" s="45"/>
      <c r="AE1428" s="45"/>
      <c r="AF1428" s="45"/>
      <c r="AG1428" s="45"/>
      <c r="AH1428" s="45"/>
      <c r="AI1428" s="45"/>
      <c r="AJ1428" s="45">
        <v>9453.15842527338</v>
      </c>
      <c r="AK1428" s="45">
        <v>0.019</v>
      </c>
      <c r="AL1428" s="45"/>
      <c r="AM1428" s="45"/>
      <c r="AN1428" s="45"/>
      <c r="AO1428" s="23"/>
      <c r="AP1428" s="23"/>
      <c r="AQ1428" s="45">
        <v>9453.15842527338</v>
      </c>
      <c r="AR1428" s="45"/>
      <c r="AS1428" s="23"/>
      <c r="AT1428" s="23"/>
      <c r="AU1428" s="23"/>
      <c r="AV1428" s="23"/>
      <c r="AW1428" s="23"/>
      <c r="AX1428" s="45">
        <v>9453.15842527338</v>
      </c>
      <c r="AY1428" s="23">
        <v>0.283</v>
      </c>
      <c r="AZ1428" s="23"/>
      <c r="BA1428" s="23"/>
      <c r="BB1428" s="23"/>
      <c r="BC1428" s="23"/>
      <c r="BD1428" s="23"/>
      <c r="BE1428" s="45">
        <v>9453.15842527338</v>
      </c>
      <c r="BF1428" s="45">
        <v>52.0</v>
      </c>
      <c r="BG1428" s="23"/>
      <c r="BH1428" s="23"/>
      <c r="BI1428" s="23"/>
      <c r="BJ1428" s="23"/>
      <c r="BK1428" s="23"/>
      <c r="BL1428" s="45">
        <v>9453.15842527338</v>
      </c>
      <c r="BM1428" s="45"/>
      <c r="BN1428" s="23"/>
      <c r="BO1428" s="23"/>
      <c r="BP1428" s="23"/>
      <c r="BQ1428" s="23"/>
      <c r="BR1428" s="23"/>
      <c r="BS1428" s="45">
        <v>9453.15842527338</v>
      </c>
      <c r="BT1428" s="45"/>
      <c r="BU1428" s="23"/>
      <c r="BV1428" s="23"/>
      <c r="BW1428" s="23"/>
      <c r="BX1428" s="23"/>
      <c r="BY1428" s="23"/>
      <c r="BZ1428" s="23"/>
      <c r="CA1428" s="23"/>
    </row>
    <row r="1429" ht="15.75" customHeight="1">
      <c r="A1429" s="45">
        <v>9390.388264777437</v>
      </c>
      <c r="B1429" s="46"/>
      <c r="C1429" s="45"/>
      <c r="D1429" s="45"/>
      <c r="E1429" s="45"/>
      <c r="F1429" s="45"/>
      <c r="G1429" s="45"/>
      <c r="H1429" s="45">
        <v>9390.388264777437</v>
      </c>
      <c r="I1429" s="46">
        <v>0.143</v>
      </c>
      <c r="J1429" s="45"/>
      <c r="K1429" s="45"/>
      <c r="L1429" s="45"/>
      <c r="M1429" s="45"/>
      <c r="N1429" s="45"/>
      <c r="O1429" s="45">
        <v>9390.388264777437</v>
      </c>
      <c r="P1429" s="45">
        <v>0.0011229500810956928</v>
      </c>
      <c r="Q1429" s="45"/>
      <c r="R1429" s="45"/>
      <c r="S1429" s="45"/>
      <c r="T1429" s="45"/>
      <c r="U1429" s="45"/>
      <c r="V1429" s="45">
        <v>9390.388264777437</v>
      </c>
      <c r="W1429" s="45"/>
      <c r="X1429" s="45"/>
      <c r="Y1429" s="45"/>
      <c r="Z1429" s="45"/>
      <c r="AA1429" s="45"/>
      <c r="AB1429" s="45"/>
      <c r="AC1429" s="45">
        <v>9390.388264777437</v>
      </c>
      <c r="AD1429" s="45"/>
      <c r="AE1429" s="45"/>
      <c r="AF1429" s="45"/>
      <c r="AG1429" s="45"/>
      <c r="AH1429" s="45"/>
      <c r="AI1429" s="45"/>
      <c r="AJ1429" s="45">
        <v>9390.388264777437</v>
      </c>
      <c r="AK1429" s="45">
        <v>0.019</v>
      </c>
      <c r="AL1429" s="45"/>
      <c r="AM1429" s="45"/>
      <c r="AN1429" s="45"/>
      <c r="AO1429" s="23"/>
      <c r="AP1429" s="23"/>
      <c r="AQ1429" s="45">
        <v>9390.388264777437</v>
      </c>
      <c r="AR1429" s="45"/>
      <c r="AS1429" s="23"/>
      <c r="AT1429" s="23"/>
      <c r="AU1429" s="23"/>
      <c r="AV1429" s="23"/>
      <c r="AW1429" s="23"/>
      <c r="AX1429" s="45">
        <v>9390.388264777437</v>
      </c>
      <c r="AY1429" s="23">
        <v>0.165</v>
      </c>
      <c r="AZ1429" s="23"/>
      <c r="BA1429" s="23"/>
      <c r="BB1429" s="23"/>
      <c r="BC1429" s="23"/>
      <c r="BD1429" s="23"/>
      <c r="BE1429" s="45">
        <v>9390.388264777437</v>
      </c>
      <c r="BF1429" s="45">
        <v>58.0</v>
      </c>
      <c r="BG1429" s="23"/>
      <c r="BH1429" s="23"/>
      <c r="BI1429" s="23"/>
      <c r="BJ1429" s="23"/>
      <c r="BK1429" s="23"/>
      <c r="BL1429" s="45">
        <v>9390.388264777437</v>
      </c>
      <c r="BM1429" s="45"/>
      <c r="BN1429" s="23"/>
      <c r="BO1429" s="23"/>
      <c r="BP1429" s="23"/>
      <c r="BQ1429" s="23"/>
      <c r="BR1429" s="23"/>
      <c r="BS1429" s="45">
        <v>9390.388264777437</v>
      </c>
      <c r="BT1429" s="45"/>
      <c r="BU1429" s="23"/>
      <c r="BV1429" s="23"/>
      <c r="BW1429" s="23"/>
      <c r="BX1429" s="23"/>
      <c r="BY1429" s="23"/>
      <c r="BZ1429" s="23"/>
      <c r="CA1429" s="23"/>
    </row>
    <row r="1430" ht="15.75" customHeight="1">
      <c r="A1430" s="45">
        <v>9319.79963728889</v>
      </c>
      <c r="B1430" s="46"/>
      <c r="C1430" s="45"/>
      <c r="D1430" s="45"/>
      <c r="E1430" s="45"/>
      <c r="F1430" s="45"/>
      <c r="G1430" s="45"/>
      <c r="H1430" s="45">
        <v>9319.79963728889</v>
      </c>
      <c r="I1430" s="46">
        <v>0.139</v>
      </c>
      <c r="J1430" s="45"/>
      <c r="K1430" s="45"/>
      <c r="L1430" s="45"/>
      <c r="M1430" s="45"/>
      <c r="N1430" s="45"/>
      <c r="O1430" s="45">
        <v>9319.79963728889</v>
      </c>
      <c r="P1430" s="45">
        <v>0.0010977371316005912</v>
      </c>
      <c r="Q1430" s="45"/>
      <c r="R1430" s="45"/>
      <c r="S1430" s="45"/>
      <c r="T1430" s="45"/>
      <c r="U1430" s="45"/>
      <c r="V1430" s="45">
        <v>9319.79963728889</v>
      </c>
      <c r="W1430" s="45"/>
      <c r="X1430" s="45"/>
      <c r="Y1430" s="45"/>
      <c r="Z1430" s="45"/>
      <c r="AA1430" s="45"/>
      <c r="AB1430" s="45"/>
      <c r="AC1430" s="45">
        <v>9319.79963728889</v>
      </c>
      <c r="AD1430" s="45"/>
      <c r="AE1430" s="45"/>
      <c r="AF1430" s="45"/>
      <c r="AG1430" s="45"/>
      <c r="AH1430" s="45"/>
      <c r="AI1430" s="45"/>
      <c r="AJ1430" s="45">
        <v>9319.79963728889</v>
      </c>
      <c r="AK1430" s="45">
        <v>0.018</v>
      </c>
      <c r="AL1430" s="45"/>
      <c r="AM1430" s="45"/>
      <c r="AN1430" s="45"/>
      <c r="AO1430" s="23"/>
      <c r="AP1430" s="23"/>
      <c r="AQ1430" s="45">
        <v>9319.79963728889</v>
      </c>
      <c r="AR1430" s="45"/>
      <c r="AS1430" s="23"/>
      <c r="AT1430" s="23"/>
      <c r="AU1430" s="23"/>
      <c r="AV1430" s="23"/>
      <c r="AW1430" s="23"/>
      <c r="AX1430" s="45">
        <v>9319.79963728889</v>
      </c>
      <c r="AY1430" s="23">
        <v>0.154</v>
      </c>
      <c r="AZ1430" s="23"/>
      <c r="BA1430" s="23"/>
      <c r="BB1430" s="23"/>
      <c r="BC1430" s="23"/>
      <c r="BD1430" s="23"/>
      <c r="BE1430" s="45">
        <v>9319.79963728889</v>
      </c>
      <c r="BF1430" s="45">
        <v>58.0</v>
      </c>
      <c r="BG1430" s="23"/>
      <c r="BH1430" s="23"/>
      <c r="BI1430" s="23"/>
      <c r="BJ1430" s="23"/>
      <c r="BK1430" s="23"/>
      <c r="BL1430" s="45">
        <v>9319.79963728889</v>
      </c>
      <c r="BM1430" s="45"/>
      <c r="BN1430" s="23"/>
      <c r="BO1430" s="23"/>
      <c r="BP1430" s="23"/>
      <c r="BQ1430" s="23"/>
      <c r="BR1430" s="23"/>
      <c r="BS1430" s="45">
        <v>9319.79963728889</v>
      </c>
      <c r="BT1430" s="45"/>
      <c r="BU1430" s="23"/>
      <c r="BV1430" s="23"/>
      <c r="BW1430" s="23"/>
      <c r="BX1430" s="23"/>
      <c r="BY1430" s="23"/>
      <c r="BZ1430" s="23"/>
      <c r="CA1430" s="23"/>
    </row>
    <row r="1431" ht="15.75" customHeight="1">
      <c r="A1431" s="45">
        <v>9271.059377811816</v>
      </c>
      <c r="B1431" s="46"/>
      <c r="C1431" s="45"/>
      <c r="D1431" s="45"/>
      <c r="E1431" s="45"/>
      <c r="F1431" s="45"/>
      <c r="G1431" s="45"/>
      <c r="H1431" s="45">
        <v>9271.059377811816</v>
      </c>
      <c r="I1431" s="46">
        <v>0.129</v>
      </c>
      <c r="J1431" s="45"/>
      <c r="K1431" s="45"/>
      <c r="L1431" s="45"/>
      <c r="M1431" s="45"/>
      <c r="N1431" s="45"/>
      <c r="O1431" s="45">
        <v>9271.059377811816</v>
      </c>
      <c r="P1431" s="45"/>
      <c r="Q1431" s="45"/>
      <c r="R1431" s="45"/>
      <c r="S1431" s="45"/>
      <c r="T1431" s="45"/>
      <c r="U1431" s="45"/>
      <c r="V1431" s="45">
        <v>9271.059377811816</v>
      </c>
      <c r="W1431" s="45"/>
      <c r="X1431" s="45"/>
      <c r="Y1431" s="45"/>
      <c r="Z1431" s="45"/>
      <c r="AA1431" s="45"/>
      <c r="AB1431" s="45"/>
      <c r="AC1431" s="45">
        <v>9271.059377811816</v>
      </c>
      <c r="AD1431" s="45"/>
      <c r="AE1431" s="45"/>
      <c r="AF1431" s="45"/>
      <c r="AG1431" s="45"/>
      <c r="AH1431" s="45"/>
      <c r="AI1431" s="45"/>
      <c r="AJ1431" s="45">
        <v>9271.059377811816</v>
      </c>
      <c r="AK1431" s="45">
        <v>0.018</v>
      </c>
      <c r="AL1431" s="45"/>
      <c r="AM1431" s="45"/>
      <c r="AN1431" s="45"/>
      <c r="AO1431" s="23"/>
      <c r="AP1431" s="23"/>
      <c r="AQ1431" s="45">
        <v>9271.059377811816</v>
      </c>
      <c r="AR1431" s="45"/>
      <c r="AS1431" s="23"/>
      <c r="AT1431" s="23"/>
      <c r="AU1431" s="23"/>
      <c r="AV1431" s="23"/>
      <c r="AW1431" s="23"/>
      <c r="AX1431" s="45">
        <v>9271.059377811816</v>
      </c>
      <c r="AY1431" s="23">
        <v>0.154</v>
      </c>
      <c r="AZ1431" s="23"/>
      <c r="BA1431" s="23"/>
      <c r="BB1431" s="23"/>
      <c r="BC1431" s="23"/>
      <c r="BD1431" s="23"/>
      <c r="BE1431" s="45">
        <v>9271.059377811816</v>
      </c>
      <c r="BF1431" s="45">
        <v>52.0</v>
      </c>
      <c r="BG1431" s="23"/>
      <c r="BH1431" s="23"/>
      <c r="BI1431" s="23"/>
      <c r="BJ1431" s="23"/>
      <c r="BK1431" s="23"/>
      <c r="BL1431" s="45">
        <v>9271.059377811816</v>
      </c>
      <c r="BM1431" s="45"/>
      <c r="BN1431" s="23"/>
      <c r="BO1431" s="23"/>
      <c r="BP1431" s="23"/>
      <c r="BQ1431" s="23"/>
      <c r="BR1431" s="23"/>
      <c r="BS1431" s="45">
        <v>9271.059377811816</v>
      </c>
      <c r="BT1431" s="45"/>
      <c r="BU1431" s="23"/>
      <c r="BV1431" s="23"/>
      <c r="BW1431" s="23"/>
      <c r="BX1431" s="23"/>
      <c r="BY1431" s="23"/>
      <c r="BZ1431" s="23"/>
      <c r="CA1431" s="23"/>
    </row>
    <row r="1432" ht="15.75" customHeight="1">
      <c r="A1432" s="45">
        <v>7841.12882304492</v>
      </c>
      <c r="B1432" s="46">
        <v>0.06</v>
      </c>
      <c r="C1432" s="45"/>
      <c r="D1432" s="45"/>
      <c r="E1432" s="45"/>
      <c r="F1432" s="45"/>
      <c r="G1432" s="45"/>
      <c r="H1432" s="45">
        <v>7841.12882304492</v>
      </c>
      <c r="I1432" s="46">
        <v>0.119</v>
      </c>
      <c r="J1432" s="45"/>
      <c r="K1432" s="45"/>
      <c r="L1432" s="45"/>
      <c r="M1432" s="45"/>
      <c r="N1432" s="45"/>
      <c r="O1432" s="45">
        <v>7841.12882304492</v>
      </c>
      <c r="P1432" s="45"/>
      <c r="Q1432" s="45"/>
      <c r="R1432" s="45"/>
      <c r="S1432" s="45"/>
      <c r="T1432" s="45"/>
      <c r="U1432" s="45"/>
      <c r="V1432" s="45">
        <v>7841.12882304492</v>
      </c>
      <c r="W1432" s="45"/>
      <c r="X1432" s="45"/>
      <c r="Y1432" s="45"/>
      <c r="Z1432" s="45"/>
      <c r="AA1432" s="45"/>
      <c r="AB1432" s="45"/>
      <c r="AC1432" s="45">
        <v>7841.12882304492</v>
      </c>
      <c r="AD1432" s="45">
        <v>118.68809528837828</v>
      </c>
      <c r="AE1432" s="45"/>
      <c r="AF1432" s="45"/>
      <c r="AG1432" s="45"/>
      <c r="AH1432" s="45"/>
      <c r="AI1432" s="45"/>
      <c r="AJ1432" s="45">
        <v>7841.12882304492</v>
      </c>
      <c r="AK1432" s="45">
        <v>0.009</v>
      </c>
      <c r="AL1432" s="45"/>
      <c r="AM1432" s="45"/>
      <c r="AN1432" s="45"/>
      <c r="AO1432" s="23"/>
      <c r="AP1432" s="23"/>
      <c r="AQ1432" s="45">
        <v>7841.12882304492</v>
      </c>
      <c r="AR1432" s="45">
        <v>0.015</v>
      </c>
      <c r="AS1432" s="23"/>
      <c r="AT1432" s="23"/>
      <c r="AU1432" s="23"/>
      <c r="AV1432" s="23"/>
      <c r="AW1432" s="23"/>
      <c r="AX1432" s="45">
        <v>7841.12882304492</v>
      </c>
      <c r="AY1432" s="23"/>
      <c r="AZ1432" s="23"/>
      <c r="BA1432" s="23"/>
      <c r="BB1432" s="23"/>
      <c r="BC1432" s="23"/>
      <c r="BD1432" s="23"/>
      <c r="BE1432" s="45">
        <v>7841.12882304492</v>
      </c>
      <c r="BF1432" s="45"/>
      <c r="BG1432" s="23"/>
      <c r="BH1432" s="23"/>
      <c r="BI1432" s="23"/>
      <c r="BJ1432" s="23"/>
      <c r="BK1432" s="23"/>
      <c r="BL1432" s="45">
        <v>7841.12882304492</v>
      </c>
      <c r="BM1432" s="45">
        <v>0.169</v>
      </c>
      <c r="BN1432" s="23"/>
      <c r="BO1432" s="23"/>
      <c r="BP1432" s="23"/>
      <c r="BQ1432" s="23"/>
      <c r="BR1432" s="23"/>
      <c r="BS1432" s="45">
        <v>7841.12882304492</v>
      </c>
      <c r="BT1432" s="45">
        <v>0.063</v>
      </c>
      <c r="BU1432" s="23"/>
      <c r="BV1432" s="23"/>
      <c r="BW1432" s="23"/>
      <c r="BX1432" s="23"/>
      <c r="BY1432" s="23"/>
      <c r="BZ1432" s="23"/>
      <c r="CA1432" s="23"/>
    </row>
    <row r="1433" ht="15.75" customHeight="1">
      <c r="A1433" s="45">
        <v>7956.787878930501</v>
      </c>
      <c r="B1433" s="46">
        <v>0.062</v>
      </c>
      <c r="C1433" s="45"/>
      <c r="D1433" s="45"/>
      <c r="E1433" s="45"/>
      <c r="F1433" s="45"/>
      <c r="G1433" s="45"/>
      <c r="H1433" s="45">
        <v>7956.787878930501</v>
      </c>
      <c r="I1433" s="46">
        <v>0.112</v>
      </c>
      <c r="J1433" s="45"/>
      <c r="K1433" s="45"/>
      <c r="L1433" s="45"/>
      <c r="M1433" s="45"/>
      <c r="N1433" s="45"/>
      <c r="O1433" s="45">
        <v>7956.787878930501</v>
      </c>
      <c r="P1433" s="45">
        <v>0.001870210553789412</v>
      </c>
      <c r="Q1433" s="45"/>
      <c r="R1433" s="45"/>
      <c r="S1433" s="45"/>
      <c r="T1433" s="45"/>
      <c r="U1433" s="45"/>
      <c r="V1433" s="45">
        <v>7956.787878930501</v>
      </c>
      <c r="W1433" s="45"/>
      <c r="X1433" s="45"/>
      <c r="Y1433" s="45"/>
      <c r="Z1433" s="45"/>
      <c r="AA1433" s="45"/>
      <c r="AB1433" s="45"/>
      <c r="AC1433" s="45">
        <v>7956.787878930501</v>
      </c>
      <c r="AD1433" s="45">
        <v>109.10631233500344</v>
      </c>
      <c r="AE1433" s="45"/>
      <c r="AF1433" s="45"/>
      <c r="AG1433" s="45"/>
      <c r="AH1433" s="45"/>
      <c r="AI1433" s="45"/>
      <c r="AJ1433" s="45">
        <v>7956.787878930501</v>
      </c>
      <c r="AK1433" s="45">
        <v>0.008</v>
      </c>
      <c r="AL1433" s="45"/>
      <c r="AM1433" s="45"/>
      <c r="AN1433" s="45"/>
      <c r="AO1433" s="23"/>
      <c r="AP1433" s="23"/>
      <c r="AQ1433" s="45">
        <v>7956.787878930501</v>
      </c>
      <c r="AR1433" s="45">
        <v>0.014</v>
      </c>
      <c r="AS1433" s="23"/>
      <c r="AT1433" s="23"/>
      <c r="AU1433" s="23"/>
      <c r="AV1433" s="23"/>
      <c r="AW1433" s="23"/>
      <c r="AX1433" s="45">
        <v>7956.787878930501</v>
      </c>
      <c r="AY1433" s="23"/>
      <c r="AZ1433" s="23"/>
      <c r="BA1433" s="23"/>
      <c r="BB1433" s="23"/>
      <c r="BC1433" s="23"/>
      <c r="BD1433" s="23"/>
      <c r="BE1433" s="45">
        <v>7956.787878930501</v>
      </c>
      <c r="BF1433" s="45"/>
      <c r="BG1433" s="23"/>
      <c r="BH1433" s="23"/>
      <c r="BI1433" s="23"/>
      <c r="BJ1433" s="23"/>
      <c r="BK1433" s="23"/>
      <c r="BL1433" s="45">
        <v>7956.787878930501</v>
      </c>
      <c r="BM1433" s="45">
        <v>0.28</v>
      </c>
      <c r="BN1433" s="23"/>
      <c r="BO1433" s="23"/>
      <c r="BP1433" s="23"/>
      <c r="BQ1433" s="23"/>
      <c r="BR1433" s="23"/>
      <c r="BS1433" s="45">
        <v>7956.787878930501</v>
      </c>
      <c r="BT1433" s="45">
        <v>0.072</v>
      </c>
      <c r="BU1433" s="23"/>
      <c r="BV1433" s="23"/>
      <c r="BW1433" s="23"/>
      <c r="BX1433" s="23"/>
      <c r="BY1433" s="23"/>
      <c r="BZ1433" s="23"/>
      <c r="CA1433" s="23"/>
    </row>
    <row r="1434" ht="15.75" customHeight="1">
      <c r="A1434" s="45">
        <v>8055.115290932757</v>
      </c>
      <c r="B1434" s="46">
        <v>0.063</v>
      </c>
      <c r="C1434" s="45"/>
      <c r="D1434" s="45"/>
      <c r="E1434" s="45"/>
      <c r="F1434" s="45"/>
      <c r="G1434" s="45"/>
      <c r="H1434" s="45">
        <v>8055.115290932757</v>
      </c>
      <c r="I1434" s="46">
        <v>0.08</v>
      </c>
      <c r="J1434" s="45"/>
      <c r="K1434" s="45"/>
      <c r="L1434" s="45"/>
      <c r="M1434" s="45"/>
      <c r="N1434" s="45"/>
      <c r="O1434" s="45">
        <v>8055.115290932757</v>
      </c>
      <c r="P1434" s="45">
        <v>0.002010239060018449</v>
      </c>
      <c r="Q1434" s="45"/>
      <c r="R1434" s="45"/>
      <c r="S1434" s="45"/>
      <c r="T1434" s="45"/>
      <c r="U1434" s="45"/>
      <c r="V1434" s="45">
        <v>8055.115290932757</v>
      </c>
      <c r="W1434" s="45">
        <v>0.0032967227995479124</v>
      </c>
      <c r="X1434" s="45"/>
      <c r="Y1434" s="45"/>
      <c r="Z1434" s="45"/>
      <c r="AA1434" s="45"/>
      <c r="AB1434" s="45"/>
      <c r="AC1434" s="45">
        <v>8055.115290932757</v>
      </c>
      <c r="AD1434" s="45">
        <v>115.57575991062141</v>
      </c>
      <c r="AE1434" s="45"/>
      <c r="AF1434" s="45"/>
      <c r="AG1434" s="45"/>
      <c r="AH1434" s="45"/>
      <c r="AI1434" s="45"/>
      <c r="AJ1434" s="45">
        <v>8055.115290932757</v>
      </c>
      <c r="AK1434" s="45">
        <v>0.009</v>
      </c>
      <c r="AL1434" s="45"/>
      <c r="AM1434" s="45"/>
      <c r="AN1434" s="45"/>
      <c r="AO1434" s="23"/>
      <c r="AP1434" s="23"/>
      <c r="AQ1434" s="45">
        <v>8055.115290932757</v>
      </c>
      <c r="AR1434" s="45">
        <v>0.013</v>
      </c>
      <c r="AS1434" s="23"/>
      <c r="AT1434" s="23"/>
      <c r="AU1434" s="23"/>
      <c r="AV1434" s="23"/>
      <c r="AW1434" s="23"/>
      <c r="AX1434" s="45">
        <v>8055.115290932757</v>
      </c>
      <c r="AY1434" s="23"/>
      <c r="AZ1434" s="23"/>
      <c r="BA1434" s="23"/>
      <c r="BB1434" s="23"/>
      <c r="BC1434" s="23"/>
      <c r="BD1434" s="23"/>
      <c r="BE1434" s="45">
        <v>8055.115290932757</v>
      </c>
      <c r="BF1434" s="45"/>
      <c r="BG1434" s="23"/>
      <c r="BH1434" s="23"/>
      <c r="BI1434" s="23"/>
      <c r="BJ1434" s="23"/>
      <c r="BK1434" s="23"/>
      <c r="BL1434" s="45">
        <v>8055.115290932757</v>
      </c>
      <c r="BM1434" s="45">
        <v>0.396</v>
      </c>
      <c r="BN1434" s="23"/>
      <c r="BO1434" s="23"/>
      <c r="BP1434" s="23"/>
      <c r="BQ1434" s="23"/>
      <c r="BR1434" s="23"/>
      <c r="BS1434" s="45">
        <v>8055.115290932757</v>
      </c>
      <c r="BT1434" s="45">
        <v>0.219</v>
      </c>
      <c r="BU1434" s="23"/>
      <c r="BV1434" s="23"/>
      <c r="BW1434" s="23"/>
      <c r="BX1434" s="23"/>
      <c r="BY1434" s="23"/>
      <c r="BZ1434" s="23"/>
      <c r="CA1434" s="23"/>
    </row>
    <row r="1435" ht="15.75" customHeight="1">
      <c r="A1435" s="45">
        <v>8174.47053591526</v>
      </c>
      <c r="B1435" s="46">
        <v>0.062</v>
      </c>
      <c r="C1435" s="45"/>
      <c r="D1435" s="45"/>
      <c r="E1435" s="45"/>
      <c r="F1435" s="45"/>
      <c r="G1435" s="45"/>
      <c r="H1435" s="45">
        <v>8174.47053591526</v>
      </c>
      <c r="I1435" s="46">
        <v>0.054</v>
      </c>
      <c r="J1435" s="45"/>
      <c r="K1435" s="45"/>
      <c r="L1435" s="45"/>
      <c r="M1435" s="45"/>
      <c r="N1435" s="45"/>
      <c r="O1435" s="45">
        <v>8174.47053591526</v>
      </c>
      <c r="P1435" s="45">
        <v>0.0019244259611749357</v>
      </c>
      <c r="Q1435" s="45"/>
      <c r="R1435" s="45"/>
      <c r="S1435" s="45"/>
      <c r="T1435" s="45"/>
      <c r="U1435" s="45"/>
      <c r="V1435" s="45">
        <v>8174.47053591526</v>
      </c>
      <c r="W1435" s="45">
        <v>0.002982576143324497</v>
      </c>
      <c r="X1435" s="45"/>
      <c r="Y1435" s="45"/>
      <c r="Z1435" s="45"/>
      <c r="AA1435" s="45"/>
      <c r="AB1435" s="45"/>
      <c r="AC1435" s="45">
        <v>8174.47053591526</v>
      </c>
      <c r="AD1435" s="45">
        <v>159.53110965906234</v>
      </c>
      <c r="AE1435" s="45"/>
      <c r="AF1435" s="45"/>
      <c r="AG1435" s="45"/>
      <c r="AH1435" s="45"/>
      <c r="AI1435" s="45"/>
      <c r="AJ1435" s="45">
        <v>8174.47053591526</v>
      </c>
      <c r="AK1435" s="45">
        <v>0.009</v>
      </c>
      <c r="AL1435" s="45"/>
      <c r="AM1435" s="45"/>
      <c r="AN1435" s="45"/>
      <c r="AO1435" s="23"/>
      <c r="AP1435" s="23"/>
      <c r="AQ1435" s="45">
        <v>8174.47053591526</v>
      </c>
      <c r="AR1435" s="45">
        <v>0.012</v>
      </c>
      <c r="AS1435" s="23"/>
      <c r="AT1435" s="23"/>
      <c r="AU1435" s="23"/>
      <c r="AV1435" s="23"/>
      <c r="AW1435" s="23"/>
      <c r="AX1435" s="45">
        <v>8174.47053591526</v>
      </c>
      <c r="AY1435" s="23"/>
      <c r="AZ1435" s="23"/>
      <c r="BA1435" s="23"/>
      <c r="BB1435" s="23"/>
      <c r="BC1435" s="23"/>
      <c r="BD1435" s="23"/>
      <c r="BE1435" s="45">
        <v>8174.47053591526</v>
      </c>
      <c r="BF1435" s="45">
        <v>16.0</v>
      </c>
      <c r="BG1435" s="23"/>
      <c r="BH1435" s="23"/>
      <c r="BI1435" s="23"/>
      <c r="BJ1435" s="23"/>
      <c r="BK1435" s="23"/>
      <c r="BL1435" s="45">
        <v>8174.47053591526</v>
      </c>
      <c r="BM1435" s="45">
        <v>0.533</v>
      </c>
      <c r="BN1435" s="23"/>
      <c r="BO1435" s="23"/>
      <c r="BP1435" s="23"/>
      <c r="BQ1435" s="23"/>
      <c r="BR1435" s="23"/>
      <c r="BS1435" s="45">
        <v>8174.47053591526</v>
      </c>
      <c r="BT1435" s="45">
        <v>0.27</v>
      </c>
      <c r="BU1435" s="23"/>
      <c r="BV1435" s="23"/>
      <c r="BW1435" s="23"/>
      <c r="BX1435" s="23"/>
      <c r="BY1435" s="23"/>
      <c r="BZ1435" s="23"/>
      <c r="CA1435" s="23"/>
    </row>
    <row r="1436" ht="15.75" customHeight="1">
      <c r="A1436" s="45">
        <v>8279.66649654769</v>
      </c>
      <c r="B1436" s="46">
        <v>0.065</v>
      </c>
      <c r="C1436" s="45"/>
      <c r="D1436" s="45"/>
      <c r="E1436" s="45"/>
      <c r="F1436" s="45"/>
      <c r="G1436" s="45"/>
      <c r="H1436" s="45">
        <v>8279.66649654769</v>
      </c>
      <c r="I1436" s="46">
        <v>0.074</v>
      </c>
      <c r="J1436" s="45"/>
      <c r="K1436" s="45"/>
      <c r="L1436" s="45"/>
      <c r="M1436" s="45"/>
      <c r="N1436" s="45"/>
      <c r="O1436" s="45">
        <v>8279.66649654769</v>
      </c>
      <c r="P1436" s="45">
        <v>0.002026404232736901</v>
      </c>
      <c r="Q1436" s="45"/>
      <c r="R1436" s="45"/>
      <c r="S1436" s="45"/>
      <c r="T1436" s="45"/>
      <c r="U1436" s="45"/>
      <c r="V1436" s="45">
        <v>8279.66649654769</v>
      </c>
      <c r="W1436" s="45">
        <v>0.003354215990123378</v>
      </c>
      <c r="X1436" s="45"/>
      <c r="Y1436" s="45"/>
      <c r="Z1436" s="45"/>
      <c r="AA1436" s="45"/>
      <c r="AB1436" s="45"/>
      <c r="AC1436" s="45">
        <v>8279.66649654769</v>
      </c>
      <c r="AD1436" s="45">
        <v>189.11927858948832</v>
      </c>
      <c r="AE1436" s="45"/>
      <c r="AF1436" s="45"/>
      <c r="AG1436" s="45"/>
      <c r="AH1436" s="45"/>
      <c r="AI1436" s="45"/>
      <c r="AJ1436" s="45">
        <v>8279.66649654769</v>
      </c>
      <c r="AK1436" s="45">
        <v>0.009</v>
      </c>
      <c r="AL1436" s="45"/>
      <c r="AM1436" s="45"/>
      <c r="AN1436" s="45"/>
      <c r="AO1436" s="23"/>
      <c r="AP1436" s="23"/>
      <c r="AQ1436" s="45">
        <v>8279.66649654769</v>
      </c>
      <c r="AR1436" s="45">
        <v>0.012</v>
      </c>
      <c r="AS1436" s="23"/>
      <c r="AT1436" s="23"/>
      <c r="AU1436" s="23"/>
      <c r="AV1436" s="23"/>
      <c r="AW1436" s="23"/>
      <c r="AX1436" s="45">
        <v>8279.66649654769</v>
      </c>
      <c r="AY1436" s="23"/>
      <c r="AZ1436" s="23"/>
      <c r="BA1436" s="23"/>
      <c r="BB1436" s="23"/>
      <c r="BC1436" s="23"/>
      <c r="BD1436" s="23"/>
      <c r="BE1436" s="45">
        <v>8279.66649654769</v>
      </c>
      <c r="BF1436" s="45">
        <v>16.0</v>
      </c>
      <c r="BG1436" s="23"/>
      <c r="BH1436" s="23"/>
      <c r="BI1436" s="23"/>
      <c r="BJ1436" s="23"/>
      <c r="BK1436" s="23"/>
      <c r="BL1436" s="45">
        <v>8279.66649654769</v>
      </c>
      <c r="BM1436" s="45">
        <v>0.681</v>
      </c>
      <c r="BN1436" s="23"/>
      <c r="BO1436" s="23"/>
      <c r="BP1436" s="23"/>
      <c r="BQ1436" s="23"/>
      <c r="BR1436" s="23"/>
      <c r="BS1436" s="45">
        <v>8279.66649654769</v>
      </c>
      <c r="BT1436" s="45">
        <v>0.386</v>
      </c>
      <c r="BU1436" s="23"/>
      <c r="BV1436" s="23"/>
      <c r="BW1436" s="23"/>
      <c r="BX1436" s="23"/>
      <c r="BY1436" s="23"/>
      <c r="BZ1436" s="23"/>
      <c r="CA1436" s="23"/>
    </row>
    <row r="1437" ht="15.75" customHeight="1">
      <c r="A1437" s="45">
        <v>8395.658490556767</v>
      </c>
      <c r="B1437" s="46">
        <v>0.064</v>
      </c>
      <c r="C1437" s="45"/>
      <c r="D1437" s="45"/>
      <c r="E1437" s="45"/>
      <c r="F1437" s="45"/>
      <c r="G1437" s="45"/>
      <c r="H1437" s="45">
        <v>8395.658490556767</v>
      </c>
      <c r="I1437" s="46">
        <v>0.061</v>
      </c>
      <c r="J1437" s="45"/>
      <c r="K1437" s="45"/>
      <c r="L1437" s="45"/>
      <c r="M1437" s="45"/>
      <c r="N1437" s="45"/>
      <c r="O1437" s="45">
        <v>8395.658490556767</v>
      </c>
      <c r="P1437" s="45">
        <v>0.0018362523835324207</v>
      </c>
      <c r="Q1437" s="45"/>
      <c r="R1437" s="45"/>
      <c r="S1437" s="45"/>
      <c r="T1437" s="45"/>
      <c r="U1437" s="45"/>
      <c r="V1437" s="45">
        <v>8395.658490556767</v>
      </c>
      <c r="W1437" s="45">
        <v>0.0030614628646877186</v>
      </c>
      <c r="X1437" s="45"/>
      <c r="Y1437" s="45"/>
      <c r="Z1437" s="45"/>
      <c r="AA1437" s="45"/>
      <c r="AB1437" s="45"/>
      <c r="AC1437" s="45">
        <v>8395.658490556767</v>
      </c>
      <c r="AD1437" s="45">
        <v>292.567577527058</v>
      </c>
      <c r="AE1437" s="45"/>
      <c r="AF1437" s="45"/>
      <c r="AG1437" s="45"/>
      <c r="AH1437" s="45"/>
      <c r="AI1437" s="45"/>
      <c r="AJ1437" s="45">
        <v>8395.658490556767</v>
      </c>
      <c r="AK1437" s="45">
        <v>0.01</v>
      </c>
      <c r="AL1437" s="45"/>
      <c r="AM1437" s="45"/>
      <c r="AN1437" s="45"/>
      <c r="AO1437" s="23"/>
      <c r="AP1437" s="23"/>
      <c r="AQ1437" s="45">
        <v>8395.658490556767</v>
      </c>
      <c r="AR1437" s="45">
        <v>0.011</v>
      </c>
      <c r="AS1437" s="23"/>
      <c r="AT1437" s="23"/>
      <c r="AU1437" s="23"/>
      <c r="AV1437" s="23"/>
      <c r="AW1437" s="23"/>
      <c r="AX1437" s="45">
        <v>8395.658490556767</v>
      </c>
      <c r="AY1437" s="23">
        <v>0.364</v>
      </c>
      <c r="AZ1437" s="23"/>
      <c r="BA1437" s="23"/>
      <c r="BB1437" s="23"/>
      <c r="BC1437" s="23"/>
      <c r="BD1437" s="23"/>
      <c r="BE1437" s="45">
        <v>8395.658490556767</v>
      </c>
      <c r="BF1437" s="45">
        <v>16.0</v>
      </c>
      <c r="BG1437" s="23"/>
      <c r="BH1437" s="23"/>
      <c r="BI1437" s="23"/>
      <c r="BJ1437" s="23"/>
      <c r="BK1437" s="23"/>
      <c r="BL1437" s="45">
        <v>8395.658490556767</v>
      </c>
      <c r="BM1437" s="45">
        <v>0.84</v>
      </c>
      <c r="BN1437" s="23"/>
      <c r="BO1437" s="23"/>
      <c r="BP1437" s="23"/>
      <c r="BQ1437" s="23"/>
      <c r="BR1437" s="23"/>
      <c r="BS1437" s="45">
        <v>8395.658490556767</v>
      </c>
      <c r="BT1437" s="45">
        <v>0.46</v>
      </c>
      <c r="BU1437" s="23"/>
      <c r="BV1437" s="23"/>
      <c r="BW1437" s="23"/>
      <c r="BX1437" s="23"/>
      <c r="BY1437" s="23"/>
      <c r="BZ1437" s="23"/>
      <c r="CA1437" s="23"/>
    </row>
    <row r="1438" ht="15.75" customHeight="1">
      <c r="A1438" s="45">
        <v>8497.438353249725</v>
      </c>
      <c r="B1438" s="46">
        <v>0.068</v>
      </c>
      <c r="C1438" s="45"/>
      <c r="D1438" s="45"/>
      <c r="E1438" s="45"/>
      <c r="F1438" s="45"/>
      <c r="G1438" s="45"/>
      <c r="H1438" s="45">
        <v>8497.438353249725</v>
      </c>
      <c r="I1438" s="46">
        <v>0.073</v>
      </c>
      <c r="J1438" s="45"/>
      <c r="K1438" s="45"/>
      <c r="L1438" s="45"/>
      <c r="M1438" s="45"/>
      <c r="N1438" s="45"/>
      <c r="O1438" s="45">
        <v>8497.438353249725</v>
      </c>
      <c r="P1438" s="45">
        <v>0.002000579708315659</v>
      </c>
      <c r="Q1438" s="45"/>
      <c r="R1438" s="45"/>
      <c r="S1438" s="45"/>
      <c r="T1438" s="45"/>
      <c r="U1438" s="45"/>
      <c r="V1438" s="45">
        <v>8497.438353249725</v>
      </c>
      <c r="W1438" s="45">
        <v>0.0032149919963288145</v>
      </c>
      <c r="X1438" s="45"/>
      <c r="Y1438" s="45"/>
      <c r="Z1438" s="45"/>
      <c r="AA1438" s="45"/>
      <c r="AB1438" s="45"/>
      <c r="AC1438" s="45">
        <v>8497.438353249725</v>
      </c>
      <c r="AD1438" s="45">
        <v>355.2178481642044</v>
      </c>
      <c r="AE1438" s="45"/>
      <c r="AF1438" s="45"/>
      <c r="AG1438" s="45"/>
      <c r="AH1438" s="45"/>
      <c r="AI1438" s="45"/>
      <c r="AJ1438" s="45">
        <v>8497.438353249725</v>
      </c>
      <c r="AK1438" s="45">
        <v>0.01</v>
      </c>
      <c r="AL1438" s="45"/>
      <c r="AM1438" s="45"/>
      <c r="AN1438" s="45"/>
      <c r="AO1438" s="23"/>
      <c r="AP1438" s="23"/>
      <c r="AQ1438" s="45">
        <v>8497.438353249725</v>
      </c>
      <c r="AR1438" s="45">
        <v>0.01</v>
      </c>
      <c r="AS1438" s="23"/>
      <c r="AT1438" s="23"/>
      <c r="AU1438" s="23"/>
      <c r="AV1438" s="23"/>
      <c r="AW1438" s="23"/>
      <c r="AX1438" s="45">
        <v>8497.438353249725</v>
      </c>
      <c r="AY1438" s="23">
        <v>0.364</v>
      </c>
      <c r="AZ1438" s="23"/>
      <c r="BA1438" s="23"/>
      <c r="BB1438" s="23"/>
      <c r="BC1438" s="23"/>
      <c r="BD1438" s="23"/>
      <c r="BE1438" s="45">
        <v>8497.438353249725</v>
      </c>
      <c r="BF1438" s="45">
        <v>16.0</v>
      </c>
      <c r="BG1438" s="23"/>
      <c r="BH1438" s="23"/>
      <c r="BI1438" s="23"/>
      <c r="BJ1438" s="23"/>
      <c r="BK1438" s="23"/>
      <c r="BL1438" s="45">
        <v>8497.438353249725</v>
      </c>
      <c r="BM1438" s="45">
        <v>0.994</v>
      </c>
      <c r="BN1438" s="23"/>
      <c r="BO1438" s="23"/>
      <c r="BP1438" s="23"/>
      <c r="BQ1438" s="23"/>
      <c r="BR1438" s="23"/>
      <c r="BS1438" s="45">
        <v>8497.438353249725</v>
      </c>
      <c r="BT1438" s="45">
        <v>0.536</v>
      </c>
      <c r="BU1438" s="23"/>
      <c r="BV1438" s="23"/>
      <c r="BW1438" s="23"/>
      <c r="BX1438" s="23"/>
      <c r="BY1438" s="23"/>
      <c r="BZ1438" s="23"/>
      <c r="CA1438" s="23"/>
    </row>
    <row r="1439" ht="15.75" customHeight="1">
      <c r="A1439" s="45">
        <v>8581.352953313715</v>
      </c>
      <c r="B1439" s="46">
        <v>0.07</v>
      </c>
      <c r="C1439" s="45"/>
      <c r="D1439" s="45"/>
      <c r="E1439" s="45"/>
      <c r="F1439" s="45"/>
      <c r="G1439" s="45"/>
      <c r="H1439" s="45">
        <v>8581.352953313715</v>
      </c>
      <c r="I1439" s="46">
        <v>0.109</v>
      </c>
      <c r="J1439" s="45"/>
      <c r="K1439" s="45"/>
      <c r="L1439" s="45"/>
      <c r="M1439" s="45"/>
      <c r="N1439" s="45"/>
      <c r="O1439" s="45">
        <v>8581.352953313715</v>
      </c>
      <c r="P1439" s="45">
        <v>0.0021796780021133243</v>
      </c>
      <c r="Q1439" s="45"/>
      <c r="R1439" s="45"/>
      <c r="S1439" s="45"/>
      <c r="T1439" s="45"/>
      <c r="U1439" s="45"/>
      <c r="V1439" s="45">
        <v>8581.352953313715</v>
      </c>
      <c r="W1439" s="45">
        <v>0.003603104086896254</v>
      </c>
      <c r="X1439" s="45"/>
      <c r="Y1439" s="45"/>
      <c r="Z1439" s="45"/>
      <c r="AA1439" s="45"/>
      <c r="AB1439" s="45"/>
      <c r="AC1439" s="45">
        <v>8581.352953313715</v>
      </c>
      <c r="AD1439" s="45">
        <v>464.0223603331326</v>
      </c>
      <c r="AE1439" s="45"/>
      <c r="AF1439" s="45"/>
      <c r="AG1439" s="45"/>
      <c r="AH1439" s="45"/>
      <c r="AI1439" s="45"/>
      <c r="AJ1439" s="45">
        <v>8581.352953313715</v>
      </c>
      <c r="AK1439" s="45">
        <v>0.011</v>
      </c>
      <c r="AL1439" s="45"/>
      <c r="AM1439" s="45"/>
      <c r="AN1439" s="45"/>
      <c r="AO1439" s="23"/>
      <c r="AP1439" s="23"/>
      <c r="AQ1439" s="45">
        <v>8581.352953313715</v>
      </c>
      <c r="AR1439" s="45">
        <v>0.01</v>
      </c>
      <c r="AS1439" s="23"/>
      <c r="AT1439" s="23"/>
      <c r="AU1439" s="23"/>
      <c r="AV1439" s="23"/>
      <c r="AW1439" s="23"/>
      <c r="AX1439" s="45">
        <v>8581.352953313715</v>
      </c>
      <c r="AY1439" s="23">
        <v>0.364</v>
      </c>
      <c r="AZ1439" s="23"/>
      <c r="BA1439" s="23"/>
      <c r="BB1439" s="23"/>
      <c r="BC1439" s="23"/>
      <c r="BD1439" s="23"/>
      <c r="BE1439" s="45">
        <v>8581.352953313715</v>
      </c>
      <c r="BF1439" s="45">
        <v>16.0</v>
      </c>
      <c r="BG1439" s="23"/>
      <c r="BH1439" s="23"/>
      <c r="BI1439" s="23"/>
      <c r="BJ1439" s="23"/>
      <c r="BK1439" s="23"/>
      <c r="BL1439" s="45">
        <v>8581.352953313715</v>
      </c>
      <c r="BM1439" s="45">
        <v>1.023</v>
      </c>
      <c r="BN1439" s="23"/>
      <c r="BO1439" s="23"/>
      <c r="BP1439" s="23"/>
      <c r="BQ1439" s="23"/>
      <c r="BR1439" s="23"/>
      <c r="BS1439" s="45">
        <v>8581.352953313715</v>
      </c>
      <c r="BT1439" s="45">
        <v>0.592</v>
      </c>
      <c r="BU1439" s="23"/>
      <c r="BV1439" s="23"/>
      <c r="BW1439" s="23"/>
      <c r="BX1439" s="23"/>
      <c r="BY1439" s="23"/>
      <c r="BZ1439" s="23"/>
      <c r="CA1439" s="23"/>
    </row>
    <row r="1440" ht="15.75" customHeight="1">
      <c r="A1440" s="45">
        <v>8741.69089046085</v>
      </c>
      <c r="B1440" s="46">
        <v>0.066</v>
      </c>
      <c r="C1440" s="45"/>
      <c r="D1440" s="45"/>
      <c r="E1440" s="45"/>
      <c r="F1440" s="45"/>
      <c r="G1440" s="45"/>
      <c r="H1440" s="45">
        <v>8741.69089046085</v>
      </c>
      <c r="I1440" s="46">
        <v>0.119</v>
      </c>
      <c r="J1440" s="45"/>
      <c r="K1440" s="45"/>
      <c r="L1440" s="45"/>
      <c r="M1440" s="45"/>
      <c r="N1440" s="45"/>
      <c r="O1440" s="45">
        <v>8741.69089046085</v>
      </c>
      <c r="P1440" s="45">
        <v>0.0020796189079979903</v>
      </c>
      <c r="Q1440" s="45"/>
      <c r="R1440" s="45"/>
      <c r="S1440" s="45"/>
      <c r="T1440" s="45"/>
      <c r="U1440" s="45"/>
      <c r="V1440" s="45">
        <v>8741.69089046085</v>
      </c>
      <c r="W1440" s="45">
        <v>0.0032957918029579455</v>
      </c>
      <c r="X1440" s="45"/>
      <c r="Y1440" s="45"/>
      <c r="Z1440" s="45"/>
      <c r="AA1440" s="45"/>
      <c r="AB1440" s="45"/>
      <c r="AC1440" s="45">
        <v>8741.69089046085</v>
      </c>
      <c r="AD1440" s="45">
        <v>574.0997427114593</v>
      </c>
      <c r="AE1440" s="45"/>
      <c r="AF1440" s="45"/>
      <c r="AG1440" s="45"/>
      <c r="AH1440" s="45"/>
      <c r="AI1440" s="45"/>
      <c r="AJ1440" s="45">
        <v>8741.69089046085</v>
      </c>
      <c r="AK1440" s="45">
        <v>0.011</v>
      </c>
      <c r="AL1440" s="45"/>
      <c r="AM1440" s="45"/>
      <c r="AN1440" s="45"/>
      <c r="AO1440" s="23"/>
      <c r="AP1440" s="23"/>
      <c r="AQ1440" s="45">
        <v>8741.69089046085</v>
      </c>
      <c r="AR1440" s="45">
        <v>0.009</v>
      </c>
      <c r="AS1440" s="23"/>
      <c r="AT1440" s="23"/>
      <c r="AU1440" s="23"/>
      <c r="AV1440" s="23"/>
      <c r="AW1440" s="23"/>
      <c r="AX1440" s="45">
        <v>8741.69089046085</v>
      </c>
      <c r="AY1440" s="23">
        <v>0.368</v>
      </c>
      <c r="AZ1440" s="23"/>
      <c r="BA1440" s="23"/>
      <c r="BB1440" s="23"/>
      <c r="BC1440" s="23"/>
      <c r="BD1440" s="23"/>
      <c r="BE1440" s="45">
        <v>8741.69089046085</v>
      </c>
      <c r="BF1440" s="45">
        <v>16.0</v>
      </c>
      <c r="BG1440" s="23"/>
      <c r="BH1440" s="23"/>
      <c r="BI1440" s="23"/>
      <c r="BJ1440" s="23"/>
      <c r="BK1440" s="23"/>
      <c r="BL1440" s="45">
        <v>8741.69089046085</v>
      </c>
      <c r="BM1440" s="45">
        <v>1.075</v>
      </c>
      <c r="BN1440" s="23"/>
      <c r="BO1440" s="23"/>
      <c r="BP1440" s="23"/>
      <c r="BQ1440" s="23"/>
      <c r="BR1440" s="23"/>
      <c r="BS1440" s="45">
        <v>8741.69089046085</v>
      </c>
      <c r="BT1440" s="45">
        <v>0.634</v>
      </c>
      <c r="BU1440" s="23"/>
      <c r="BV1440" s="23"/>
      <c r="BW1440" s="23"/>
      <c r="BX1440" s="23"/>
      <c r="BY1440" s="23"/>
      <c r="BZ1440" s="23"/>
      <c r="CA1440" s="23"/>
    </row>
    <row r="1441" ht="15.75" customHeight="1">
      <c r="A1441" s="45">
        <v>8909.745671716777</v>
      </c>
      <c r="B1441" s="46">
        <v>0.068</v>
      </c>
      <c r="C1441" s="45"/>
      <c r="D1441" s="45"/>
      <c r="E1441" s="45"/>
      <c r="F1441" s="45"/>
      <c r="G1441" s="45"/>
      <c r="H1441" s="45">
        <v>8909.745671716777</v>
      </c>
      <c r="I1441" s="46">
        <v>0.162</v>
      </c>
      <c r="J1441" s="45"/>
      <c r="K1441" s="45"/>
      <c r="L1441" s="45"/>
      <c r="M1441" s="45"/>
      <c r="N1441" s="45"/>
      <c r="O1441" s="45">
        <v>8909.745671716777</v>
      </c>
      <c r="P1441" s="45"/>
      <c r="Q1441" s="45"/>
      <c r="R1441" s="45"/>
      <c r="S1441" s="45"/>
      <c r="T1441" s="45"/>
      <c r="U1441" s="45"/>
      <c r="V1441" s="45">
        <v>8909.745671716777</v>
      </c>
      <c r="W1441" s="45"/>
      <c r="X1441" s="45"/>
      <c r="Y1441" s="45"/>
      <c r="Z1441" s="45"/>
      <c r="AA1441" s="45"/>
      <c r="AB1441" s="45"/>
      <c r="AC1441" s="45">
        <v>8909.745671716777</v>
      </c>
      <c r="AD1441" s="45">
        <v>423.03455856157046</v>
      </c>
      <c r="AE1441" s="45"/>
      <c r="AF1441" s="45"/>
      <c r="AG1441" s="45"/>
      <c r="AH1441" s="45"/>
      <c r="AI1441" s="45"/>
      <c r="AJ1441" s="45">
        <v>8909.745671716777</v>
      </c>
      <c r="AK1441" s="45">
        <v>0.01</v>
      </c>
      <c r="AL1441" s="45"/>
      <c r="AM1441" s="45"/>
      <c r="AN1441" s="45"/>
      <c r="AO1441" s="23"/>
      <c r="AP1441" s="23"/>
      <c r="AQ1441" s="45">
        <v>8909.745671716777</v>
      </c>
      <c r="AR1441" s="45">
        <v>0.009</v>
      </c>
      <c r="AS1441" s="23"/>
      <c r="AT1441" s="23"/>
      <c r="AU1441" s="23"/>
      <c r="AV1441" s="23"/>
      <c r="AW1441" s="23"/>
      <c r="AX1441" s="45">
        <v>8909.745671716777</v>
      </c>
      <c r="AY1441" s="23">
        <v>0.377</v>
      </c>
      <c r="AZ1441" s="23"/>
      <c r="BA1441" s="23"/>
      <c r="BB1441" s="23"/>
      <c r="BC1441" s="23"/>
      <c r="BD1441" s="23"/>
      <c r="BE1441" s="45">
        <v>8909.745671716777</v>
      </c>
      <c r="BF1441" s="45">
        <v>16.0</v>
      </c>
      <c r="BG1441" s="23"/>
      <c r="BH1441" s="23"/>
      <c r="BI1441" s="23"/>
      <c r="BJ1441" s="23"/>
      <c r="BK1441" s="23"/>
      <c r="BL1441" s="45">
        <v>8909.745671716777</v>
      </c>
      <c r="BM1441" s="45">
        <v>1.091</v>
      </c>
      <c r="BN1441" s="23"/>
      <c r="BO1441" s="23"/>
      <c r="BP1441" s="23"/>
      <c r="BQ1441" s="23"/>
      <c r="BR1441" s="23"/>
      <c r="BS1441" s="45">
        <v>8909.745671716777</v>
      </c>
      <c r="BT1441" s="45">
        <v>0.668</v>
      </c>
      <c r="BU1441" s="23"/>
      <c r="BV1441" s="23"/>
      <c r="BW1441" s="23"/>
      <c r="BX1441" s="23"/>
      <c r="BY1441" s="23"/>
      <c r="BZ1441" s="23"/>
      <c r="CA1441" s="23"/>
    </row>
    <row r="1442" ht="15.75" customHeight="1">
      <c r="A1442" s="45">
        <v>9100.141023715707</v>
      </c>
      <c r="B1442" s="46">
        <v>0.065</v>
      </c>
      <c r="C1442" s="45"/>
      <c r="D1442" s="45"/>
      <c r="E1442" s="45"/>
      <c r="F1442" s="45"/>
      <c r="G1442" s="45"/>
      <c r="H1442" s="45">
        <v>9100.141023715707</v>
      </c>
      <c r="I1442" s="46">
        <v>0.096</v>
      </c>
      <c r="J1442" s="45"/>
      <c r="K1442" s="45"/>
      <c r="L1442" s="45"/>
      <c r="M1442" s="45"/>
      <c r="N1442" s="45"/>
      <c r="O1442" s="45">
        <v>9100.141023715707</v>
      </c>
      <c r="P1442" s="45">
        <v>0.0020614477331941236</v>
      </c>
      <c r="Q1442" s="45"/>
      <c r="R1442" s="45"/>
      <c r="S1442" s="45"/>
      <c r="T1442" s="45"/>
      <c r="U1442" s="45"/>
      <c r="V1442" s="45">
        <v>9100.141023715707</v>
      </c>
      <c r="W1442" s="45">
        <v>0.003379172417409794</v>
      </c>
      <c r="X1442" s="45"/>
      <c r="Y1442" s="45"/>
      <c r="Z1442" s="45"/>
      <c r="AA1442" s="45"/>
      <c r="AB1442" s="45"/>
      <c r="AC1442" s="45">
        <v>9100.141023715707</v>
      </c>
      <c r="AD1442" s="45">
        <v>367.57081459127414</v>
      </c>
      <c r="AE1442" s="45"/>
      <c r="AF1442" s="45"/>
      <c r="AG1442" s="45"/>
      <c r="AH1442" s="45"/>
      <c r="AI1442" s="45"/>
      <c r="AJ1442" s="45">
        <v>9100.141023715707</v>
      </c>
      <c r="AK1442" s="45">
        <v>0.009</v>
      </c>
      <c r="AL1442" s="45"/>
      <c r="AM1442" s="45"/>
      <c r="AN1442" s="45"/>
      <c r="AO1442" s="23"/>
      <c r="AP1442" s="23"/>
      <c r="AQ1442" s="45">
        <v>9100.141023715707</v>
      </c>
      <c r="AR1442" s="45">
        <v>0.008</v>
      </c>
      <c r="AS1442" s="23"/>
      <c r="AT1442" s="23"/>
      <c r="AU1442" s="23"/>
      <c r="AV1442" s="23"/>
      <c r="AW1442" s="23"/>
      <c r="AX1442" s="45">
        <v>9100.141023715707</v>
      </c>
      <c r="AY1442" s="23">
        <v>0.376</v>
      </c>
      <c r="AZ1442" s="23"/>
      <c r="BA1442" s="23"/>
      <c r="BB1442" s="23"/>
      <c r="BC1442" s="23"/>
      <c r="BD1442" s="23"/>
      <c r="BE1442" s="45">
        <v>9100.141023715707</v>
      </c>
      <c r="BF1442" s="45">
        <v>16.0</v>
      </c>
      <c r="BG1442" s="23"/>
      <c r="BH1442" s="23"/>
      <c r="BI1442" s="23"/>
      <c r="BJ1442" s="23"/>
      <c r="BK1442" s="23"/>
      <c r="BL1442" s="45">
        <v>9100.141023715707</v>
      </c>
      <c r="BM1442" s="45">
        <v>1.103</v>
      </c>
      <c r="BN1442" s="23"/>
      <c r="BO1442" s="23"/>
      <c r="BP1442" s="23"/>
      <c r="BQ1442" s="23"/>
      <c r="BR1442" s="23"/>
      <c r="BS1442" s="45">
        <v>9100.141023715707</v>
      </c>
      <c r="BT1442" s="45">
        <v>0.684</v>
      </c>
      <c r="BU1442" s="23"/>
      <c r="BV1442" s="23"/>
      <c r="BW1442" s="23"/>
      <c r="BX1442" s="23"/>
      <c r="BY1442" s="23"/>
      <c r="BZ1442" s="23"/>
      <c r="CA1442" s="23"/>
    </row>
    <row r="1443" ht="15.75" customHeight="1">
      <c r="A1443" s="45">
        <v>9298.516832232126</v>
      </c>
      <c r="B1443" s="46">
        <v>0.06</v>
      </c>
      <c r="C1443" s="45"/>
      <c r="D1443" s="45"/>
      <c r="E1443" s="45"/>
      <c r="F1443" s="45"/>
      <c r="G1443" s="45"/>
      <c r="H1443" s="45">
        <v>9298.516832232126</v>
      </c>
      <c r="I1443" s="46">
        <v>0.064</v>
      </c>
      <c r="J1443" s="45"/>
      <c r="K1443" s="45"/>
      <c r="L1443" s="45"/>
      <c r="M1443" s="45"/>
      <c r="N1443" s="45"/>
      <c r="O1443" s="45">
        <v>9298.516832232126</v>
      </c>
      <c r="P1443" s="45">
        <v>0.0022760496749783584</v>
      </c>
      <c r="Q1443" s="45"/>
      <c r="R1443" s="45"/>
      <c r="S1443" s="45"/>
      <c r="T1443" s="45"/>
      <c r="U1443" s="45"/>
      <c r="V1443" s="45">
        <v>9298.516832232126</v>
      </c>
      <c r="W1443" s="45">
        <v>0.003681588030153774</v>
      </c>
      <c r="X1443" s="45"/>
      <c r="Y1443" s="45"/>
      <c r="Z1443" s="45"/>
      <c r="AA1443" s="45"/>
      <c r="AB1443" s="45"/>
      <c r="AC1443" s="45">
        <v>9298.516832232126</v>
      </c>
      <c r="AD1443" s="45">
        <v>446.665038604968</v>
      </c>
      <c r="AE1443" s="45"/>
      <c r="AF1443" s="45"/>
      <c r="AG1443" s="45"/>
      <c r="AH1443" s="45"/>
      <c r="AI1443" s="45"/>
      <c r="AJ1443" s="45">
        <v>9298.516832232126</v>
      </c>
      <c r="AK1443" s="45">
        <v>0.009</v>
      </c>
      <c r="AL1443" s="45"/>
      <c r="AM1443" s="45"/>
      <c r="AN1443" s="45"/>
      <c r="AO1443" s="23"/>
      <c r="AP1443" s="23"/>
      <c r="AQ1443" s="45">
        <v>9298.516832232126</v>
      </c>
      <c r="AR1443" s="45">
        <v>0.008</v>
      </c>
      <c r="AS1443" s="23"/>
      <c r="AT1443" s="23"/>
      <c r="AU1443" s="23"/>
      <c r="AV1443" s="23"/>
      <c r="AW1443" s="23"/>
      <c r="AX1443" s="45">
        <v>9298.516832232126</v>
      </c>
      <c r="AY1443" s="23">
        <v>0.371</v>
      </c>
      <c r="AZ1443" s="23"/>
      <c r="BA1443" s="23"/>
      <c r="BB1443" s="23"/>
      <c r="BC1443" s="23"/>
      <c r="BD1443" s="23"/>
      <c r="BE1443" s="45">
        <v>9298.516832232126</v>
      </c>
      <c r="BF1443" s="45">
        <v>16.0</v>
      </c>
      <c r="BG1443" s="23"/>
      <c r="BH1443" s="23"/>
      <c r="BI1443" s="23"/>
      <c r="BJ1443" s="23"/>
      <c r="BK1443" s="23"/>
      <c r="BL1443" s="45">
        <v>9298.516832232126</v>
      </c>
      <c r="BM1443" s="45">
        <v>1.114</v>
      </c>
      <c r="BN1443" s="23"/>
      <c r="BO1443" s="23"/>
      <c r="BP1443" s="23"/>
      <c r="BQ1443" s="23"/>
      <c r="BR1443" s="23"/>
      <c r="BS1443" s="45">
        <v>9298.516832232126</v>
      </c>
      <c r="BT1443" s="45">
        <v>0.697</v>
      </c>
      <c r="BU1443" s="23"/>
      <c r="BV1443" s="23"/>
      <c r="BW1443" s="23"/>
      <c r="BX1443" s="23"/>
      <c r="BY1443" s="23"/>
      <c r="BZ1443" s="23"/>
      <c r="CA1443" s="23"/>
    </row>
    <row r="1444" ht="15.75" customHeight="1">
      <c r="A1444" s="45">
        <v>9438.8792971997</v>
      </c>
      <c r="B1444" s="46">
        <v>0.06</v>
      </c>
      <c r="C1444" s="45"/>
      <c r="D1444" s="45"/>
      <c r="E1444" s="45"/>
      <c r="F1444" s="45"/>
      <c r="G1444" s="45"/>
      <c r="H1444" s="45">
        <v>9438.8792971997</v>
      </c>
      <c r="I1444" s="46">
        <v>0.055</v>
      </c>
      <c r="J1444" s="45"/>
      <c r="K1444" s="45"/>
      <c r="L1444" s="45"/>
      <c r="M1444" s="45"/>
      <c r="N1444" s="45"/>
      <c r="O1444" s="45">
        <v>9438.8792971997</v>
      </c>
      <c r="P1444" s="45">
        <v>0.002002144206488756</v>
      </c>
      <c r="Q1444" s="45"/>
      <c r="R1444" s="45"/>
      <c r="S1444" s="45"/>
      <c r="T1444" s="45"/>
      <c r="U1444" s="45"/>
      <c r="V1444" s="45">
        <v>9438.8792971997</v>
      </c>
      <c r="W1444" s="45">
        <v>0.00326989031710366</v>
      </c>
      <c r="X1444" s="45"/>
      <c r="Y1444" s="45"/>
      <c r="Z1444" s="45"/>
      <c r="AA1444" s="45"/>
      <c r="AB1444" s="45"/>
      <c r="AC1444" s="45">
        <v>9438.8792971997</v>
      </c>
      <c r="AD1444" s="45">
        <v>424.220586840117</v>
      </c>
      <c r="AE1444" s="45"/>
      <c r="AF1444" s="45"/>
      <c r="AG1444" s="45"/>
      <c r="AH1444" s="45"/>
      <c r="AI1444" s="45"/>
      <c r="AJ1444" s="45">
        <v>9438.8792971997</v>
      </c>
      <c r="AK1444" s="45">
        <v>0.01</v>
      </c>
      <c r="AL1444" s="45"/>
      <c r="AM1444" s="45"/>
      <c r="AN1444" s="45"/>
      <c r="AO1444" s="23"/>
      <c r="AP1444" s="23"/>
      <c r="AQ1444" s="45">
        <v>9438.8792971997</v>
      </c>
      <c r="AR1444" s="45">
        <v>0.008</v>
      </c>
      <c r="AS1444" s="23"/>
      <c r="AT1444" s="23"/>
      <c r="AU1444" s="23"/>
      <c r="AV1444" s="23"/>
      <c r="AW1444" s="23"/>
      <c r="AX1444" s="45">
        <v>9438.8792971997</v>
      </c>
      <c r="AY1444" s="23">
        <v>0.359</v>
      </c>
      <c r="AZ1444" s="23"/>
      <c r="BA1444" s="23"/>
      <c r="BB1444" s="23"/>
      <c r="BC1444" s="23"/>
      <c r="BD1444" s="23"/>
      <c r="BE1444" s="45">
        <v>9438.8792971997</v>
      </c>
      <c r="BF1444" s="45">
        <v>16.0</v>
      </c>
      <c r="BG1444" s="23"/>
      <c r="BH1444" s="23"/>
      <c r="BI1444" s="23"/>
      <c r="BJ1444" s="23"/>
      <c r="BK1444" s="23"/>
      <c r="BL1444" s="45">
        <v>9438.8792971997</v>
      </c>
      <c r="BM1444" s="45">
        <v>1.121</v>
      </c>
      <c r="BN1444" s="23"/>
      <c r="BO1444" s="23"/>
      <c r="BP1444" s="23"/>
      <c r="BQ1444" s="23"/>
      <c r="BR1444" s="23"/>
      <c r="BS1444" s="45">
        <v>9438.8792971997</v>
      </c>
      <c r="BT1444" s="45">
        <v>0.731</v>
      </c>
      <c r="BU1444" s="23"/>
      <c r="BV1444" s="23"/>
      <c r="BW1444" s="23"/>
      <c r="BX1444" s="23"/>
      <c r="BY1444" s="23"/>
      <c r="BZ1444" s="23"/>
      <c r="CA1444" s="23"/>
    </row>
    <row r="1445" ht="15.75" customHeight="1">
      <c r="A1445" s="45">
        <v>647215.4232012812</v>
      </c>
      <c r="B1445" s="46"/>
      <c r="C1445" s="45"/>
      <c r="D1445" s="45"/>
      <c r="E1445" s="45"/>
      <c r="F1445" s="45"/>
      <c r="G1445" s="45"/>
      <c r="H1445" s="45">
        <v>647215.4232012812</v>
      </c>
      <c r="I1445" s="46"/>
      <c r="J1445" s="45"/>
      <c r="K1445" s="45"/>
      <c r="L1445" s="45"/>
      <c r="M1445" s="45"/>
      <c r="N1445" s="45"/>
      <c r="O1445" s="45">
        <v>647215.4232012812</v>
      </c>
      <c r="P1445" s="45"/>
      <c r="Q1445" s="45"/>
      <c r="R1445" s="45"/>
      <c r="S1445" s="45"/>
      <c r="T1445" s="45"/>
      <c r="U1445" s="45"/>
      <c r="V1445" s="45">
        <v>647215.4232012812</v>
      </c>
      <c r="W1445" s="45"/>
      <c r="X1445" s="45"/>
      <c r="Y1445" s="45"/>
      <c r="Z1445" s="45"/>
      <c r="AA1445" s="45"/>
      <c r="AB1445" s="45"/>
      <c r="AC1445" s="45">
        <v>647215.4232012812</v>
      </c>
      <c r="AD1445" s="45"/>
      <c r="AE1445" s="45"/>
      <c r="AF1445" s="45"/>
      <c r="AG1445" s="45"/>
      <c r="AH1445" s="45"/>
      <c r="AI1445" s="45"/>
      <c r="AJ1445" s="45">
        <v>647215.4232012812</v>
      </c>
      <c r="AK1445" s="45">
        <v>0.013</v>
      </c>
      <c r="AL1445" s="45"/>
      <c r="AM1445" s="45"/>
      <c r="AN1445" s="45"/>
      <c r="AO1445" s="23"/>
      <c r="AP1445" s="23"/>
      <c r="AQ1445" s="45">
        <v>647215.4232012812</v>
      </c>
      <c r="AR1445" s="45"/>
      <c r="AS1445" s="23"/>
      <c r="AT1445" s="23"/>
      <c r="AU1445" s="23"/>
      <c r="AV1445" s="23"/>
      <c r="AW1445" s="23"/>
      <c r="AX1445" s="45">
        <v>647215.4232012812</v>
      </c>
      <c r="AY1445" s="23"/>
      <c r="AZ1445" s="23"/>
      <c r="BA1445" s="23"/>
      <c r="BB1445" s="23"/>
      <c r="BC1445" s="23"/>
      <c r="BD1445" s="23"/>
      <c r="BE1445" s="45">
        <v>647215.4232012812</v>
      </c>
      <c r="BF1445" s="45"/>
      <c r="BG1445" s="23"/>
      <c r="BH1445" s="23"/>
      <c r="BI1445" s="23"/>
      <c r="BJ1445" s="23"/>
      <c r="BK1445" s="23"/>
      <c r="BL1445" s="45">
        <v>647215.4232012812</v>
      </c>
      <c r="BM1445" s="45">
        <v>0.302</v>
      </c>
      <c r="BN1445" s="23"/>
      <c r="BO1445" s="23"/>
      <c r="BP1445" s="23"/>
      <c r="BQ1445" s="23"/>
      <c r="BR1445" s="23"/>
      <c r="BS1445" s="45">
        <v>647215.4232012812</v>
      </c>
      <c r="BT1445" s="45">
        <v>0.365</v>
      </c>
      <c r="BU1445" s="23"/>
      <c r="BV1445" s="23"/>
      <c r="BW1445" s="23"/>
      <c r="BX1445" s="23"/>
      <c r="BY1445" s="23"/>
      <c r="BZ1445" s="23"/>
      <c r="CA1445" s="23"/>
    </row>
    <row r="1446" ht="15.75" customHeight="1">
      <c r="A1446" s="45">
        <v>640209.1112770725</v>
      </c>
      <c r="B1446" s="46"/>
      <c r="C1446" s="45"/>
      <c r="D1446" s="45"/>
      <c r="E1446" s="45"/>
      <c r="F1446" s="45"/>
      <c r="G1446" s="45"/>
      <c r="H1446" s="45">
        <v>640209.1112770725</v>
      </c>
      <c r="I1446" s="46"/>
      <c r="J1446" s="45"/>
      <c r="K1446" s="45"/>
      <c r="L1446" s="45"/>
      <c r="M1446" s="45"/>
      <c r="N1446" s="45"/>
      <c r="O1446" s="45">
        <v>640209.1112770725</v>
      </c>
      <c r="P1446" s="45"/>
      <c r="Q1446" s="45"/>
      <c r="R1446" s="45"/>
      <c r="S1446" s="45"/>
      <c r="T1446" s="45"/>
      <c r="U1446" s="45"/>
      <c r="V1446" s="45">
        <v>640209.1112770725</v>
      </c>
      <c r="W1446" s="45"/>
      <c r="X1446" s="45"/>
      <c r="Y1446" s="45"/>
      <c r="Z1446" s="45"/>
      <c r="AA1446" s="45"/>
      <c r="AB1446" s="45"/>
      <c r="AC1446" s="45">
        <v>640209.1112770725</v>
      </c>
      <c r="AD1446" s="45"/>
      <c r="AE1446" s="45"/>
      <c r="AF1446" s="45"/>
      <c r="AG1446" s="45"/>
      <c r="AH1446" s="45"/>
      <c r="AI1446" s="45"/>
      <c r="AJ1446" s="45">
        <v>640209.1112770725</v>
      </c>
      <c r="AK1446" s="45">
        <v>0.012</v>
      </c>
      <c r="AL1446" s="45"/>
      <c r="AM1446" s="45"/>
      <c r="AN1446" s="45"/>
      <c r="AO1446" s="23"/>
      <c r="AP1446" s="23"/>
      <c r="AQ1446" s="45">
        <v>640209.1112770725</v>
      </c>
      <c r="AR1446" s="45"/>
      <c r="AS1446" s="23"/>
      <c r="AT1446" s="23"/>
      <c r="AU1446" s="23"/>
      <c r="AV1446" s="23"/>
      <c r="AW1446" s="23"/>
      <c r="AX1446" s="45">
        <v>640209.1112770725</v>
      </c>
      <c r="AY1446" s="23"/>
      <c r="AZ1446" s="23"/>
      <c r="BA1446" s="23"/>
      <c r="BB1446" s="23"/>
      <c r="BC1446" s="23"/>
      <c r="BD1446" s="23"/>
      <c r="BE1446" s="45">
        <v>640209.1112770725</v>
      </c>
      <c r="BF1446" s="45"/>
      <c r="BG1446" s="23"/>
      <c r="BH1446" s="23"/>
      <c r="BI1446" s="23"/>
      <c r="BJ1446" s="23"/>
      <c r="BK1446" s="23"/>
      <c r="BL1446" s="45">
        <v>640209.1112770725</v>
      </c>
      <c r="BM1446" s="45">
        <v>0.329</v>
      </c>
      <c r="BN1446" s="23"/>
      <c r="BO1446" s="23"/>
      <c r="BP1446" s="23"/>
      <c r="BQ1446" s="23"/>
      <c r="BR1446" s="23"/>
      <c r="BS1446" s="45">
        <v>640209.1112770725</v>
      </c>
      <c r="BT1446" s="45">
        <v>0.451</v>
      </c>
      <c r="BU1446" s="23"/>
      <c r="BV1446" s="23"/>
      <c r="BW1446" s="23"/>
      <c r="BX1446" s="23"/>
      <c r="BY1446" s="23"/>
      <c r="BZ1446" s="23"/>
      <c r="CA1446" s="23"/>
    </row>
    <row r="1447" ht="15.75" customHeight="1">
      <c r="A1447" s="45">
        <v>634454.5163951392</v>
      </c>
      <c r="B1447" s="46"/>
      <c r="C1447" s="45"/>
      <c r="D1447" s="45"/>
      <c r="E1447" s="45"/>
      <c r="F1447" s="45"/>
      <c r="G1447" s="45"/>
      <c r="H1447" s="45">
        <v>634454.5163951392</v>
      </c>
      <c r="I1447" s="46"/>
      <c r="J1447" s="45"/>
      <c r="K1447" s="45"/>
      <c r="L1447" s="45"/>
      <c r="M1447" s="45"/>
      <c r="N1447" s="45"/>
      <c r="O1447" s="45">
        <v>634454.5163951392</v>
      </c>
      <c r="P1447" s="45"/>
      <c r="Q1447" s="45"/>
      <c r="R1447" s="45"/>
      <c r="S1447" s="45"/>
      <c r="T1447" s="45"/>
      <c r="U1447" s="45"/>
      <c r="V1447" s="45">
        <v>634454.5163951392</v>
      </c>
      <c r="W1447" s="45"/>
      <c r="X1447" s="45"/>
      <c r="Y1447" s="45"/>
      <c r="Z1447" s="45"/>
      <c r="AA1447" s="45"/>
      <c r="AB1447" s="45"/>
      <c r="AC1447" s="45">
        <v>634454.5163951392</v>
      </c>
      <c r="AD1447" s="45"/>
      <c r="AE1447" s="45"/>
      <c r="AF1447" s="45"/>
      <c r="AG1447" s="45"/>
      <c r="AH1447" s="45"/>
      <c r="AI1447" s="45"/>
      <c r="AJ1447" s="45">
        <v>634454.5163951392</v>
      </c>
      <c r="AK1447" s="45">
        <v>0.012</v>
      </c>
      <c r="AL1447" s="45"/>
      <c r="AM1447" s="45"/>
      <c r="AN1447" s="45"/>
      <c r="AO1447" s="23"/>
      <c r="AP1447" s="23"/>
      <c r="AQ1447" s="45">
        <v>634454.5163951392</v>
      </c>
      <c r="AR1447" s="45"/>
      <c r="AS1447" s="23"/>
      <c r="AT1447" s="23"/>
      <c r="AU1447" s="23"/>
      <c r="AV1447" s="23"/>
      <c r="AW1447" s="23"/>
      <c r="AX1447" s="45">
        <v>634454.5163951392</v>
      </c>
      <c r="AY1447" s="23"/>
      <c r="AZ1447" s="23"/>
      <c r="BA1447" s="23"/>
      <c r="BB1447" s="23"/>
      <c r="BC1447" s="23"/>
      <c r="BD1447" s="23"/>
      <c r="BE1447" s="45">
        <v>634454.5163951392</v>
      </c>
      <c r="BF1447" s="45"/>
      <c r="BG1447" s="23"/>
      <c r="BH1447" s="23"/>
      <c r="BI1447" s="23"/>
      <c r="BJ1447" s="23"/>
      <c r="BK1447" s="23"/>
      <c r="BL1447" s="45">
        <v>634454.5163951392</v>
      </c>
      <c r="BM1447" s="45">
        <v>0.337</v>
      </c>
      <c r="BN1447" s="23"/>
      <c r="BO1447" s="23"/>
      <c r="BP1447" s="23"/>
      <c r="BQ1447" s="23"/>
      <c r="BR1447" s="23"/>
      <c r="BS1447" s="45">
        <v>634454.5163951392</v>
      </c>
      <c r="BT1447" s="45">
        <v>0.595</v>
      </c>
      <c r="BU1447" s="23"/>
      <c r="BV1447" s="23"/>
      <c r="BW1447" s="23"/>
      <c r="BX1447" s="23"/>
      <c r="BY1447" s="23"/>
      <c r="BZ1447" s="23"/>
      <c r="CA1447" s="23"/>
    </row>
    <row r="1448" ht="15.75" customHeight="1">
      <c r="A1448" s="45">
        <v>628956.0610995577</v>
      </c>
      <c r="B1448" s="46"/>
      <c r="C1448" s="45"/>
      <c r="D1448" s="45"/>
      <c r="E1448" s="45"/>
      <c r="F1448" s="45"/>
      <c r="G1448" s="45"/>
      <c r="H1448" s="45">
        <v>628956.0610995577</v>
      </c>
      <c r="I1448" s="46"/>
      <c r="J1448" s="45"/>
      <c r="K1448" s="45"/>
      <c r="L1448" s="45"/>
      <c r="M1448" s="45"/>
      <c r="N1448" s="45"/>
      <c r="O1448" s="45">
        <v>628956.0610995577</v>
      </c>
      <c r="P1448" s="45"/>
      <c r="Q1448" s="45"/>
      <c r="R1448" s="45"/>
      <c r="S1448" s="45"/>
      <c r="T1448" s="45"/>
      <c r="U1448" s="45"/>
      <c r="V1448" s="45">
        <v>628956.0610995577</v>
      </c>
      <c r="W1448" s="45"/>
      <c r="X1448" s="45"/>
      <c r="Y1448" s="45"/>
      <c r="Z1448" s="45"/>
      <c r="AA1448" s="45"/>
      <c r="AB1448" s="45"/>
      <c r="AC1448" s="45">
        <v>628956.0610995577</v>
      </c>
      <c r="AD1448" s="45"/>
      <c r="AE1448" s="45"/>
      <c r="AF1448" s="45"/>
      <c r="AG1448" s="45"/>
      <c r="AH1448" s="45"/>
      <c r="AI1448" s="45"/>
      <c r="AJ1448" s="45">
        <v>628956.0610995577</v>
      </c>
      <c r="AK1448" s="45">
        <v>0.01</v>
      </c>
      <c r="AL1448" s="45"/>
      <c r="AM1448" s="45"/>
      <c r="AN1448" s="45"/>
      <c r="AO1448" s="23"/>
      <c r="AP1448" s="23"/>
      <c r="AQ1448" s="45">
        <v>628956.0610995577</v>
      </c>
      <c r="AR1448" s="45"/>
      <c r="AS1448" s="23"/>
      <c r="AT1448" s="23"/>
      <c r="AU1448" s="23"/>
      <c r="AV1448" s="23"/>
      <c r="AW1448" s="23"/>
      <c r="AX1448" s="45">
        <v>628956.0610995577</v>
      </c>
      <c r="AY1448" s="23"/>
      <c r="AZ1448" s="23"/>
      <c r="BA1448" s="23"/>
      <c r="BB1448" s="23"/>
      <c r="BC1448" s="23"/>
      <c r="BD1448" s="23"/>
      <c r="BE1448" s="45">
        <v>628956.0610995577</v>
      </c>
      <c r="BF1448" s="45"/>
      <c r="BG1448" s="23"/>
      <c r="BH1448" s="23"/>
      <c r="BI1448" s="23"/>
      <c r="BJ1448" s="23"/>
      <c r="BK1448" s="23"/>
      <c r="BL1448" s="45">
        <v>628956.0610995577</v>
      </c>
      <c r="BM1448" s="45">
        <v>0.732</v>
      </c>
      <c r="BN1448" s="23"/>
      <c r="BO1448" s="23"/>
      <c r="BP1448" s="23"/>
      <c r="BQ1448" s="23"/>
      <c r="BR1448" s="23"/>
      <c r="BS1448" s="45">
        <v>628956.0610995577</v>
      </c>
      <c r="BT1448" s="45">
        <v>0.588</v>
      </c>
      <c r="BU1448" s="23"/>
      <c r="BV1448" s="23"/>
      <c r="BW1448" s="23"/>
      <c r="BX1448" s="23"/>
      <c r="BY1448" s="23"/>
      <c r="BZ1448" s="23"/>
      <c r="CA1448" s="23"/>
    </row>
    <row r="1449" ht="15.75" customHeight="1">
      <c r="A1449" s="45">
        <v>624699.8013935259</v>
      </c>
      <c r="B1449" s="46"/>
      <c r="C1449" s="45"/>
      <c r="D1449" s="45"/>
      <c r="E1449" s="45"/>
      <c r="F1449" s="45"/>
      <c r="G1449" s="45"/>
      <c r="H1449" s="45">
        <v>624699.8013935259</v>
      </c>
      <c r="I1449" s="46"/>
      <c r="J1449" s="45"/>
      <c r="K1449" s="45"/>
      <c r="L1449" s="45"/>
      <c r="M1449" s="45"/>
      <c r="N1449" s="45"/>
      <c r="O1449" s="45">
        <v>624699.8013935259</v>
      </c>
      <c r="P1449" s="45"/>
      <c r="Q1449" s="45"/>
      <c r="R1449" s="45"/>
      <c r="S1449" s="45"/>
      <c r="T1449" s="45"/>
      <c r="U1449" s="45"/>
      <c r="V1449" s="45">
        <v>624699.8013935259</v>
      </c>
      <c r="W1449" s="45"/>
      <c r="X1449" s="45"/>
      <c r="Y1449" s="45"/>
      <c r="Z1449" s="45"/>
      <c r="AA1449" s="45"/>
      <c r="AB1449" s="45"/>
      <c r="AC1449" s="45">
        <v>624699.8013935259</v>
      </c>
      <c r="AD1449" s="45"/>
      <c r="AE1449" s="45"/>
      <c r="AF1449" s="45"/>
      <c r="AG1449" s="45"/>
      <c r="AH1449" s="45"/>
      <c r="AI1449" s="45"/>
      <c r="AJ1449" s="45">
        <v>624699.8013935259</v>
      </c>
      <c r="AK1449" s="45">
        <v>0.011</v>
      </c>
      <c r="AL1449" s="45"/>
      <c r="AM1449" s="45"/>
      <c r="AN1449" s="45"/>
      <c r="AO1449" s="23"/>
      <c r="AP1449" s="23"/>
      <c r="AQ1449" s="45">
        <v>624699.8013935259</v>
      </c>
      <c r="AR1449" s="45"/>
      <c r="AS1449" s="23"/>
      <c r="AT1449" s="23"/>
      <c r="AU1449" s="23"/>
      <c r="AV1449" s="23"/>
      <c r="AW1449" s="23"/>
      <c r="AX1449" s="45">
        <v>624699.8013935259</v>
      </c>
      <c r="AY1449" s="23"/>
      <c r="AZ1449" s="23"/>
      <c r="BA1449" s="23"/>
      <c r="BB1449" s="23"/>
      <c r="BC1449" s="23"/>
      <c r="BD1449" s="23"/>
      <c r="BE1449" s="45">
        <v>624699.8013935259</v>
      </c>
      <c r="BF1449" s="45"/>
      <c r="BG1449" s="23"/>
      <c r="BH1449" s="23"/>
      <c r="BI1449" s="23"/>
      <c r="BJ1449" s="23"/>
      <c r="BK1449" s="23"/>
      <c r="BL1449" s="45">
        <v>624699.8013935259</v>
      </c>
      <c r="BM1449" s="45">
        <v>0.74</v>
      </c>
      <c r="BN1449" s="23"/>
      <c r="BO1449" s="23"/>
      <c r="BP1449" s="23"/>
      <c r="BQ1449" s="23"/>
      <c r="BR1449" s="23"/>
      <c r="BS1449" s="45">
        <v>624699.8013935259</v>
      </c>
      <c r="BT1449" s="45">
        <v>0.64</v>
      </c>
      <c r="BU1449" s="23"/>
      <c r="BV1449" s="23"/>
      <c r="BW1449" s="23"/>
      <c r="BX1449" s="23"/>
      <c r="BY1449" s="23"/>
      <c r="BZ1449" s="23"/>
      <c r="CA1449" s="23"/>
    </row>
    <row r="1450" ht="15.75" customHeight="1">
      <c r="A1450" s="45">
        <v>620099.6791018998</v>
      </c>
      <c r="B1450" s="46"/>
      <c r="C1450" s="45"/>
      <c r="D1450" s="45"/>
      <c r="E1450" s="45"/>
      <c r="F1450" s="45"/>
      <c r="G1450" s="45"/>
      <c r="H1450" s="45">
        <v>620099.6791018998</v>
      </c>
      <c r="I1450" s="46"/>
      <c r="J1450" s="45"/>
      <c r="K1450" s="45"/>
      <c r="L1450" s="45"/>
      <c r="M1450" s="45"/>
      <c r="N1450" s="45"/>
      <c r="O1450" s="45">
        <v>620099.6791018998</v>
      </c>
      <c r="P1450" s="45"/>
      <c r="Q1450" s="45"/>
      <c r="R1450" s="45"/>
      <c r="S1450" s="45"/>
      <c r="T1450" s="45"/>
      <c r="U1450" s="45"/>
      <c r="V1450" s="45">
        <v>620099.6791018998</v>
      </c>
      <c r="W1450" s="45"/>
      <c r="X1450" s="45"/>
      <c r="Y1450" s="45"/>
      <c r="Z1450" s="45"/>
      <c r="AA1450" s="45"/>
      <c r="AB1450" s="45"/>
      <c r="AC1450" s="45">
        <v>620099.6791018998</v>
      </c>
      <c r="AD1450" s="45"/>
      <c r="AE1450" s="45"/>
      <c r="AF1450" s="45"/>
      <c r="AG1450" s="45"/>
      <c r="AH1450" s="45"/>
      <c r="AI1450" s="45"/>
      <c r="AJ1450" s="45">
        <v>620099.6791018998</v>
      </c>
      <c r="AK1450" s="45">
        <v>0.011</v>
      </c>
      <c r="AL1450" s="45"/>
      <c r="AM1450" s="45"/>
      <c r="AN1450" s="45"/>
      <c r="AO1450" s="23"/>
      <c r="AP1450" s="23"/>
      <c r="AQ1450" s="45">
        <v>620099.6791018998</v>
      </c>
      <c r="AR1450" s="45"/>
      <c r="AS1450" s="23"/>
      <c r="AT1450" s="23"/>
      <c r="AU1450" s="23"/>
      <c r="AV1450" s="23"/>
      <c r="AW1450" s="23"/>
      <c r="AX1450" s="45">
        <v>620099.6791018998</v>
      </c>
      <c r="AY1450" s="23"/>
      <c r="AZ1450" s="23"/>
      <c r="BA1450" s="23"/>
      <c r="BB1450" s="23"/>
      <c r="BC1450" s="23"/>
      <c r="BD1450" s="23"/>
      <c r="BE1450" s="45">
        <v>620099.6791018998</v>
      </c>
      <c r="BF1450" s="45"/>
      <c r="BG1450" s="23"/>
      <c r="BH1450" s="23"/>
      <c r="BI1450" s="23"/>
      <c r="BJ1450" s="23"/>
      <c r="BK1450" s="23"/>
      <c r="BL1450" s="45">
        <v>620099.6791018998</v>
      </c>
      <c r="BM1450" s="45">
        <v>0.792</v>
      </c>
      <c r="BN1450" s="23"/>
      <c r="BO1450" s="23"/>
      <c r="BP1450" s="23"/>
      <c r="BQ1450" s="23"/>
      <c r="BR1450" s="23"/>
      <c r="BS1450" s="45">
        <v>620099.6791018998</v>
      </c>
      <c r="BT1450" s="45">
        <v>0.634</v>
      </c>
      <c r="BU1450" s="23"/>
      <c r="BV1450" s="23"/>
      <c r="BW1450" s="23"/>
      <c r="BX1450" s="23"/>
      <c r="BY1450" s="23"/>
      <c r="BZ1450" s="23"/>
      <c r="CA1450" s="23"/>
    </row>
    <row r="1451" ht="15.75" customHeight="1">
      <c r="A1451" s="45">
        <v>616142.7681283545</v>
      </c>
      <c r="B1451" s="46"/>
      <c r="C1451" s="45"/>
      <c r="D1451" s="45"/>
      <c r="E1451" s="45"/>
      <c r="F1451" s="45"/>
      <c r="G1451" s="45"/>
      <c r="H1451" s="45">
        <v>616142.7681283545</v>
      </c>
      <c r="I1451" s="46"/>
      <c r="J1451" s="45"/>
      <c r="K1451" s="45"/>
      <c r="L1451" s="45"/>
      <c r="M1451" s="45"/>
      <c r="N1451" s="45"/>
      <c r="O1451" s="45">
        <v>616142.7681283545</v>
      </c>
      <c r="P1451" s="45"/>
      <c r="Q1451" s="45"/>
      <c r="R1451" s="45"/>
      <c r="S1451" s="45"/>
      <c r="T1451" s="45"/>
      <c r="U1451" s="45"/>
      <c r="V1451" s="45">
        <v>616142.7681283545</v>
      </c>
      <c r="W1451" s="45"/>
      <c r="X1451" s="45"/>
      <c r="Y1451" s="45"/>
      <c r="Z1451" s="45"/>
      <c r="AA1451" s="45"/>
      <c r="AB1451" s="45"/>
      <c r="AC1451" s="45">
        <v>616142.7681283545</v>
      </c>
      <c r="AD1451" s="45"/>
      <c r="AE1451" s="45"/>
      <c r="AF1451" s="45"/>
      <c r="AG1451" s="45"/>
      <c r="AH1451" s="45"/>
      <c r="AI1451" s="45"/>
      <c r="AJ1451" s="45">
        <v>616142.7681283545</v>
      </c>
      <c r="AK1451" s="45">
        <v>0.01</v>
      </c>
      <c r="AL1451" s="45"/>
      <c r="AM1451" s="45"/>
      <c r="AN1451" s="45"/>
      <c r="AO1451" s="23"/>
      <c r="AP1451" s="23"/>
      <c r="AQ1451" s="45">
        <v>616142.7681283545</v>
      </c>
      <c r="AR1451" s="45"/>
      <c r="AS1451" s="23"/>
      <c r="AT1451" s="23"/>
      <c r="AU1451" s="23"/>
      <c r="AV1451" s="23"/>
      <c r="AW1451" s="23"/>
      <c r="AX1451" s="45">
        <v>616142.7681283545</v>
      </c>
      <c r="AY1451" s="23"/>
      <c r="AZ1451" s="23"/>
      <c r="BA1451" s="23"/>
      <c r="BB1451" s="23"/>
      <c r="BC1451" s="23"/>
      <c r="BD1451" s="23"/>
      <c r="BE1451" s="45">
        <v>616142.7681283545</v>
      </c>
      <c r="BF1451" s="45"/>
      <c r="BG1451" s="23"/>
      <c r="BH1451" s="23"/>
      <c r="BI1451" s="23"/>
      <c r="BJ1451" s="23"/>
      <c r="BK1451" s="23"/>
      <c r="BL1451" s="45">
        <v>616142.7681283545</v>
      </c>
      <c r="BM1451" s="45">
        <v>0.821</v>
      </c>
      <c r="BN1451" s="23"/>
      <c r="BO1451" s="23"/>
      <c r="BP1451" s="23"/>
      <c r="BQ1451" s="23"/>
      <c r="BR1451" s="23"/>
      <c r="BS1451" s="45">
        <v>616142.7681283545</v>
      </c>
      <c r="BT1451" s="45">
        <v>0.642</v>
      </c>
      <c r="BU1451" s="23"/>
      <c r="BV1451" s="23"/>
      <c r="BW1451" s="23"/>
      <c r="BX1451" s="23"/>
      <c r="BY1451" s="23"/>
      <c r="BZ1451" s="23"/>
      <c r="CA1451" s="23"/>
    </row>
    <row r="1452" ht="15.75" customHeight="1">
      <c r="A1452" s="45">
        <v>615457.9773139232</v>
      </c>
      <c r="B1452" s="46"/>
      <c r="C1452" s="45"/>
      <c r="D1452" s="45"/>
      <c r="E1452" s="45"/>
      <c r="F1452" s="45"/>
      <c r="G1452" s="45"/>
      <c r="H1452" s="45">
        <v>615457.9773139232</v>
      </c>
      <c r="I1452" s="46"/>
      <c r="J1452" s="45"/>
      <c r="K1452" s="45"/>
      <c r="L1452" s="45"/>
      <c r="M1452" s="45"/>
      <c r="N1452" s="45"/>
      <c r="O1452" s="45">
        <v>615457.9773139232</v>
      </c>
      <c r="P1452" s="45"/>
      <c r="Q1452" s="45"/>
      <c r="R1452" s="45"/>
      <c r="S1452" s="45"/>
      <c r="T1452" s="45"/>
      <c r="U1452" s="45"/>
      <c r="V1452" s="45">
        <v>615457.9773139232</v>
      </c>
      <c r="W1452" s="45"/>
      <c r="X1452" s="45"/>
      <c r="Y1452" s="45"/>
      <c r="Z1452" s="45"/>
      <c r="AA1452" s="45"/>
      <c r="AB1452" s="45"/>
      <c r="AC1452" s="45">
        <v>615457.9773139232</v>
      </c>
      <c r="AD1452" s="45"/>
      <c r="AE1452" s="45"/>
      <c r="AF1452" s="45"/>
      <c r="AG1452" s="45"/>
      <c r="AH1452" s="45"/>
      <c r="AI1452" s="45"/>
      <c r="AJ1452" s="45">
        <v>615457.9773139232</v>
      </c>
      <c r="AK1452" s="45">
        <v>0.01</v>
      </c>
      <c r="AL1452" s="45"/>
      <c r="AM1452" s="45"/>
      <c r="AN1452" s="45"/>
      <c r="AO1452" s="23"/>
      <c r="AP1452" s="23"/>
      <c r="AQ1452" s="45">
        <v>615457.9773139232</v>
      </c>
      <c r="AR1452" s="45"/>
      <c r="AS1452" s="23"/>
      <c r="AT1452" s="23"/>
      <c r="AU1452" s="23"/>
      <c r="AV1452" s="23"/>
      <c r="AW1452" s="23"/>
      <c r="AX1452" s="45">
        <v>615457.9773139232</v>
      </c>
      <c r="AY1452" s="23"/>
      <c r="AZ1452" s="23"/>
      <c r="BA1452" s="23"/>
      <c r="BB1452" s="23"/>
      <c r="BC1452" s="23"/>
      <c r="BD1452" s="23"/>
      <c r="BE1452" s="45">
        <v>615457.9773139232</v>
      </c>
      <c r="BF1452" s="45"/>
      <c r="BG1452" s="23"/>
      <c r="BH1452" s="23"/>
      <c r="BI1452" s="23"/>
      <c r="BJ1452" s="23"/>
      <c r="BK1452" s="23"/>
      <c r="BL1452" s="45">
        <v>615457.9773139232</v>
      </c>
      <c r="BM1452" s="45">
        <v>0.907</v>
      </c>
      <c r="BN1452" s="23"/>
      <c r="BO1452" s="23"/>
      <c r="BP1452" s="23"/>
      <c r="BQ1452" s="23"/>
      <c r="BR1452" s="23"/>
      <c r="BS1452" s="45">
        <v>615457.9773139232</v>
      </c>
      <c r="BT1452" s="45">
        <v>0.651</v>
      </c>
      <c r="BU1452" s="23"/>
      <c r="BV1452" s="23"/>
      <c r="BW1452" s="23"/>
      <c r="BX1452" s="23"/>
      <c r="BY1452" s="23"/>
      <c r="BZ1452" s="23"/>
      <c r="CA1452" s="23"/>
    </row>
    <row r="1453" ht="15.75" customHeight="1">
      <c r="A1453" s="45">
        <v>612566.7914957</v>
      </c>
      <c r="B1453" s="46"/>
      <c r="C1453" s="45"/>
      <c r="D1453" s="45"/>
      <c r="E1453" s="45"/>
      <c r="F1453" s="45"/>
      <c r="G1453" s="45"/>
      <c r="H1453" s="45">
        <v>612566.7914957</v>
      </c>
      <c r="I1453" s="46"/>
      <c r="J1453" s="45"/>
      <c r="K1453" s="45"/>
      <c r="L1453" s="45"/>
      <c r="M1453" s="45"/>
      <c r="N1453" s="45"/>
      <c r="O1453" s="45">
        <v>612566.7914957</v>
      </c>
      <c r="P1453" s="45"/>
      <c r="Q1453" s="45"/>
      <c r="R1453" s="45"/>
      <c r="S1453" s="45"/>
      <c r="T1453" s="45"/>
      <c r="U1453" s="45"/>
      <c r="V1453" s="45">
        <v>612566.7914957</v>
      </c>
      <c r="W1453" s="45"/>
      <c r="X1453" s="45"/>
      <c r="Y1453" s="45"/>
      <c r="Z1453" s="45"/>
      <c r="AA1453" s="45"/>
      <c r="AB1453" s="45"/>
      <c r="AC1453" s="45">
        <v>612566.7914957</v>
      </c>
      <c r="AD1453" s="45"/>
      <c r="AE1453" s="45"/>
      <c r="AF1453" s="45"/>
      <c r="AG1453" s="45"/>
      <c r="AH1453" s="45"/>
      <c r="AI1453" s="45"/>
      <c r="AJ1453" s="45">
        <v>612566.7914957</v>
      </c>
      <c r="AK1453" s="45">
        <v>0.01</v>
      </c>
      <c r="AL1453" s="45"/>
      <c r="AM1453" s="45"/>
      <c r="AN1453" s="45"/>
      <c r="AO1453" s="23"/>
      <c r="AP1453" s="23"/>
      <c r="AQ1453" s="45">
        <v>612566.7914957</v>
      </c>
      <c r="AR1453" s="45"/>
      <c r="AS1453" s="23"/>
      <c r="AT1453" s="23"/>
      <c r="AU1453" s="23"/>
      <c r="AV1453" s="23"/>
      <c r="AW1453" s="23"/>
      <c r="AX1453" s="45">
        <v>612566.7914957</v>
      </c>
      <c r="AY1453" s="23"/>
      <c r="AZ1453" s="23"/>
      <c r="BA1453" s="23"/>
      <c r="BB1453" s="23"/>
      <c r="BC1453" s="23"/>
      <c r="BD1453" s="23"/>
      <c r="BE1453" s="45">
        <v>612566.7914957</v>
      </c>
      <c r="BF1453" s="45"/>
      <c r="BG1453" s="23"/>
      <c r="BH1453" s="23"/>
      <c r="BI1453" s="23"/>
      <c r="BJ1453" s="23"/>
      <c r="BK1453" s="23"/>
      <c r="BL1453" s="45">
        <v>612566.7914957</v>
      </c>
      <c r="BM1453" s="45">
        <v>0.956</v>
      </c>
      <c r="BN1453" s="23"/>
      <c r="BO1453" s="23"/>
      <c r="BP1453" s="23"/>
      <c r="BQ1453" s="23"/>
      <c r="BR1453" s="23"/>
      <c r="BS1453" s="45">
        <v>612566.7914957</v>
      </c>
      <c r="BT1453" s="45">
        <v>0.7</v>
      </c>
      <c r="BU1453" s="23"/>
      <c r="BV1453" s="23"/>
      <c r="BW1453" s="23"/>
      <c r="BX1453" s="23"/>
      <c r="BY1453" s="23"/>
      <c r="BZ1453" s="23"/>
      <c r="CA1453" s="23"/>
    </row>
    <row r="1454" ht="15.75" customHeight="1">
      <c r="A1454" s="45">
        <v>608857.345290229</v>
      </c>
      <c r="B1454" s="46"/>
      <c r="C1454" s="45"/>
      <c r="D1454" s="45"/>
      <c r="E1454" s="45"/>
      <c r="F1454" s="45"/>
      <c r="G1454" s="45"/>
      <c r="H1454" s="45">
        <v>608857.345290229</v>
      </c>
      <c r="I1454" s="46"/>
      <c r="J1454" s="45"/>
      <c r="K1454" s="45"/>
      <c r="L1454" s="45"/>
      <c r="M1454" s="45"/>
      <c r="N1454" s="45"/>
      <c r="O1454" s="45">
        <v>608857.345290229</v>
      </c>
      <c r="P1454" s="45"/>
      <c r="Q1454" s="45"/>
      <c r="R1454" s="45"/>
      <c r="S1454" s="45"/>
      <c r="T1454" s="45"/>
      <c r="U1454" s="45"/>
      <c r="V1454" s="45">
        <v>608857.345290229</v>
      </c>
      <c r="W1454" s="45"/>
      <c r="X1454" s="45"/>
      <c r="Y1454" s="45"/>
      <c r="Z1454" s="45"/>
      <c r="AA1454" s="45"/>
      <c r="AB1454" s="45"/>
      <c r="AC1454" s="45">
        <v>608857.345290229</v>
      </c>
      <c r="AD1454" s="45"/>
      <c r="AE1454" s="45"/>
      <c r="AF1454" s="45"/>
      <c r="AG1454" s="45"/>
      <c r="AH1454" s="45"/>
      <c r="AI1454" s="45"/>
      <c r="AJ1454" s="45">
        <v>608857.345290229</v>
      </c>
      <c r="AK1454" s="45">
        <v>0.011</v>
      </c>
      <c r="AL1454" s="45"/>
      <c r="AM1454" s="45"/>
      <c r="AN1454" s="45"/>
      <c r="AO1454" s="23"/>
      <c r="AP1454" s="23"/>
      <c r="AQ1454" s="45">
        <v>608857.345290229</v>
      </c>
      <c r="AR1454" s="45"/>
      <c r="AS1454" s="23"/>
      <c r="AT1454" s="23"/>
      <c r="AU1454" s="23"/>
      <c r="AV1454" s="23"/>
      <c r="AW1454" s="23"/>
      <c r="AX1454" s="45">
        <v>608857.345290229</v>
      </c>
      <c r="AY1454" s="23"/>
      <c r="AZ1454" s="23"/>
      <c r="BA1454" s="23"/>
      <c r="BB1454" s="23"/>
      <c r="BC1454" s="23"/>
      <c r="BD1454" s="23"/>
      <c r="BE1454" s="45">
        <v>608857.345290229</v>
      </c>
      <c r="BF1454" s="45"/>
      <c r="BG1454" s="23"/>
      <c r="BH1454" s="23"/>
      <c r="BI1454" s="23"/>
      <c r="BJ1454" s="23"/>
      <c r="BK1454" s="23"/>
      <c r="BL1454" s="45">
        <v>608857.345290229</v>
      </c>
      <c r="BM1454" s="45">
        <v>0.976</v>
      </c>
      <c r="BN1454" s="23"/>
      <c r="BO1454" s="23"/>
      <c r="BP1454" s="23"/>
      <c r="BQ1454" s="23"/>
      <c r="BR1454" s="23"/>
      <c r="BS1454" s="45">
        <v>608857.345290229</v>
      </c>
      <c r="BT1454" s="45">
        <v>0.75</v>
      </c>
      <c r="BU1454" s="23"/>
      <c r="BV1454" s="23"/>
      <c r="BW1454" s="23"/>
      <c r="BX1454" s="23"/>
      <c r="BY1454" s="23"/>
      <c r="BZ1454" s="23"/>
      <c r="CA1454" s="23"/>
    </row>
    <row r="1455" ht="15.75" customHeight="1">
      <c r="A1455" s="45">
        <v>604385.3185215946</v>
      </c>
      <c r="B1455" s="46"/>
      <c r="C1455" s="45"/>
      <c r="D1455" s="45"/>
      <c r="E1455" s="45"/>
      <c r="F1455" s="45"/>
      <c r="G1455" s="45"/>
      <c r="H1455" s="45">
        <v>604385.3185215946</v>
      </c>
      <c r="I1455" s="46"/>
      <c r="J1455" s="45"/>
      <c r="K1455" s="45"/>
      <c r="L1455" s="45"/>
      <c r="M1455" s="45"/>
      <c r="N1455" s="45"/>
      <c r="O1455" s="45">
        <v>604385.3185215946</v>
      </c>
      <c r="P1455" s="45"/>
      <c r="Q1455" s="45"/>
      <c r="R1455" s="45"/>
      <c r="S1455" s="45"/>
      <c r="T1455" s="45"/>
      <c r="U1455" s="45"/>
      <c r="V1455" s="45">
        <v>604385.3185215946</v>
      </c>
      <c r="W1455" s="45"/>
      <c r="X1455" s="45"/>
      <c r="Y1455" s="45"/>
      <c r="Z1455" s="45"/>
      <c r="AA1455" s="45"/>
      <c r="AB1455" s="45"/>
      <c r="AC1455" s="45">
        <v>604385.3185215946</v>
      </c>
      <c r="AD1455" s="45"/>
      <c r="AE1455" s="45"/>
      <c r="AF1455" s="45"/>
      <c r="AG1455" s="45"/>
      <c r="AH1455" s="45"/>
      <c r="AI1455" s="45"/>
      <c r="AJ1455" s="45">
        <v>604385.3185215946</v>
      </c>
      <c r="AK1455" s="45">
        <v>0.009</v>
      </c>
      <c r="AL1455" s="45"/>
      <c r="AM1455" s="45"/>
      <c r="AN1455" s="45"/>
      <c r="AO1455" s="23"/>
      <c r="AP1455" s="23"/>
      <c r="AQ1455" s="45">
        <v>604385.3185215946</v>
      </c>
      <c r="AR1455" s="45"/>
      <c r="AS1455" s="23"/>
      <c r="AT1455" s="23"/>
      <c r="AU1455" s="23"/>
      <c r="AV1455" s="23"/>
      <c r="AW1455" s="23"/>
      <c r="AX1455" s="45">
        <v>604385.3185215946</v>
      </c>
      <c r="AY1455" s="23"/>
      <c r="AZ1455" s="23"/>
      <c r="BA1455" s="23"/>
      <c r="BB1455" s="23"/>
      <c r="BC1455" s="23"/>
      <c r="BD1455" s="23"/>
      <c r="BE1455" s="45">
        <v>604385.3185215946</v>
      </c>
      <c r="BF1455" s="45"/>
      <c r="BG1455" s="23"/>
      <c r="BH1455" s="23"/>
      <c r="BI1455" s="23"/>
      <c r="BJ1455" s="23"/>
      <c r="BK1455" s="23"/>
      <c r="BL1455" s="45">
        <v>604385.3185215946</v>
      </c>
      <c r="BM1455" s="45">
        <v>0.983</v>
      </c>
      <c r="BN1455" s="23"/>
      <c r="BO1455" s="23"/>
      <c r="BP1455" s="23"/>
      <c r="BQ1455" s="23"/>
      <c r="BR1455" s="23"/>
      <c r="BS1455" s="45">
        <v>604385.3185215946</v>
      </c>
      <c r="BT1455" s="45">
        <v>0.8</v>
      </c>
      <c r="BU1455" s="23"/>
      <c r="BV1455" s="23"/>
      <c r="BW1455" s="23"/>
      <c r="BX1455" s="23"/>
      <c r="BY1455" s="23"/>
      <c r="BZ1455" s="23"/>
      <c r="CA1455" s="23"/>
    </row>
    <row r="1456" ht="15.75" customHeight="1">
      <c r="A1456" s="45">
        <v>600247.7652247994</v>
      </c>
      <c r="B1456" s="46"/>
      <c r="C1456" s="45"/>
      <c r="D1456" s="45"/>
      <c r="E1456" s="45"/>
      <c r="F1456" s="45"/>
      <c r="G1456" s="45"/>
      <c r="H1456" s="45">
        <v>600247.7652247994</v>
      </c>
      <c r="I1456" s="46"/>
      <c r="J1456" s="45"/>
      <c r="K1456" s="45"/>
      <c r="L1456" s="45"/>
      <c r="M1456" s="45"/>
      <c r="N1456" s="45"/>
      <c r="O1456" s="45">
        <v>600247.7652247994</v>
      </c>
      <c r="P1456" s="45"/>
      <c r="Q1456" s="45"/>
      <c r="R1456" s="45"/>
      <c r="S1456" s="45"/>
      <c r="T1456" s="45"/>
      <c r="U1456" s="45"/>
      <c r="V1456" s="45">
        <v>600247.7652247994</v>
      </c>
      <c r="W1456" s="45"/>
      <c r="X1456" s="45"/>
      <c r="Y1456" s="45"/>
      <c r="Z1456" s="45"/>
      <c r="AA1456" s="45"/>
      <c r="AB1456" s="45"/>
      <c r="AC1456" s="45">
        <v>600247.7652247994</v>
      </c>
      <c r="AD1456" s="45"/>
      <c r="AE1456" s="45"/>
      <c r="AF1456" s="45"/>
      <c r="AG1456" s="45"/>
      <c r="AH1456" s="45"/>
      <c r="AI1456" s="45"/>
      <c r="AJ1456" s="45">
        <v>600247.7652247994</v>
      </c>
      <c r="AK1456" s="45">
        <v>0.011</v>
      </c>
      <c r="AL1456" s="45"/>
      <c r="AM1456" s="45"/>
      <c r="AN1456" s="45"/>
      <c r="AO1456" s="23"/>
      <c r="AP1456" s="23"/>
      <c r="AQ1456" s="45">
        <v>600247.7652247994</v>
      </c>
      <c r="AR1456" s="45"/>
      <c r="AS1456" s="23"/>
      <c r="AT1456" s="23"/>
      <c r="AU1456" s="23"/>
      <c r="AV1456" s="23"/>
      <c r="AW1456" s="23"/>
      <c r="AX1456" s="45">
        <v>600247.7652247994</v>
      </c>
      <c r="AY1456" s="23"/>
      <c r="AZ1456" s="23"/>
      <c r="BA1456" s="23"/>
      <c r="BB1456" s="23"/>
      <c r="BC1456" s="23"/>
      <c r="BD1456" s="23"/>
      <c r="BE1456" s="45">
        <v>600247.7652247994</v>
      </c>
      <c r="BF1456" s="45"/>
      <c r="BG1456" s="23"/>
      <c r="BH1456" s="23"/>
      <c r="BI1456" s="23"/>
      <c r="BJ1456" s="23"/>
      <c r="BK1456" s="23"/>
      <c r="BL1456" s="45">
        <v>600247.7652247994</v>
      </c>
      <c r="BM1456" s="45">
        <v>1.016</v>
      </c>
      <c r="BN1456" s="23"/>
      <c r="BO1456" s="23"/>
      <c r="BP1456" s="23"/>
      <c r="BQ1456" s="23"/>
      <c r="BR1456" s="23"/>
      <c r="BS1456" s="45">
        <v>600247.7652247994</v>
      </c>
      <c r="BT1456" s="45">
        <v>0.85</v>
      </c>
      <c r="BU1456" s="23"/>
      <c r="BV1456" s="23"/>
      <c r="BW1456" s="23"/>
      <c r="BX1456" s="23"/>
      <c r="BY1456" s="23"/>
      <c r="BZ1456" s="23"/>
      <c r="CA1456" s="23"/>
    </row>
    <row r="1457" ht="15.75" customHeight="1">
      <c r="A1457" s="45">
        <v>597925.7283937145</v>
      </c>
      <c r="B1457" s="46"/>
      <c r="C1457" s="45"/>
      <c r="D1457" s="45"/>
      <c r="E1457" s="45"/>
      <c r="F1457" s="45"/>
      <c r="G1457" s="45"/>
      <c r="H1457" s="45">
        <v>597925.7283937145</v>
      </c>
      <c r="I1457" s="46"/>
      <c r="J1457" s="45"/>
      <c r="K1457" s="45"/>
      <c r="L1457" s="45"/>
      <c r="M1457" s="45"/>
      <c r="N1457" s="45"/>
      <c r="O1457" s="45">
        <v>597925.7283937145</v>
      </c>
      <c r="P1457" s="45"/>
      <c r="Q1457" s="45"/>
      <c r="R1457" s="45"/>
      <c r="S1457" s="45"/>
      <c r="T1457" s="45"/>
      <c r="U1457" s="45"/>
      <c r="V1457" s="45">
        <v>597925.7283937145</v>
      </c>
      <c r="W1457" s="45"/>
      <c r="X1457" s="45"/>
      <c r="Y1457" s="45"/>
      <c r="Z1457" s="45"/>
      <c r="AA1457" s="45"/>
      <c r="AB1457" s="45"/>
      <c r="AC1457" s="45">
        <v>597925.7283937145</v>
      </c>
      <c r="AD1457" s="45"/>
      <c r="AE1457" s="45"/>
      <c r="AF1457" s="45"/>
      <c r="AG1457" s="45"/>
      <c r="AH1457" s="45"/>
      <c r="AI1457" s="45"/>
      <c r="AJ1457" s="45">
        <v>597925.7283937145</v>
      </c>
      <c r="AK1457" s="45">
        <v>0.01</v>
      </c>
      <c r="AL1457" s="45"/>
      <c r="AM1457" s="45"/>
      <c r="AN1457" s="45"/>
      <c r="AO1457" s="23"/>
      <c r="AP1457" s="23"/>
      <c r="AQ1457" s="45">
        <v>597925.7283937145</v>
      </c>
      <c r="AR1457" s="45"/>
      <c r="AS1457" s="23"/>
      <c r="AT1457" s="23"/>
      <c r="AU1457" s="23"/>
      <c r="AV1457" s="23"/>
      <c r="AW1457" s="23"/>
      <c r="AX1457" s="45">
        <v>597925.7283937145</v>
      </c>
      <c r="AY1457" s="23"/>
      <c r="AZ1457" s="23"/>
      <c r="BA1457" s="23"/>
      <c r="BB1457" s="23"/>
      <c r="BC1457" s="23"/>
      <c r="BD1457" s="23"/>
      <c r="BE1457" s="45">
        <v>597925.7283937145</v>
      </c>
      <c r="BF1457" s="45"/>
      <c r="BG1457" s="23"/>
      <c r="BH1457" s="23"/>
      <c r="BI1457" s="23"/>
      <c r="BJ1457" s="23"/>
      <c r="BK1457" s="23"/>
      <c r="BL1457" s="45">
        <v>597925.7283937145</v>
      </c>
      <c r="BM1457" s="45">
        <v>0.974</v>
      </c>
      <c r="BN1457" s="23"/>
      <c r="BO1457" s="23"/>
      <c r="BP1457" s="23"/>
      <c r="BQ1457" s="23"/>
      <c r="BR1457" s="23"/>
      <c r="BS1457" s="45">
        <v>597925.7283937145</v>
      </c>
      <c r="BT1457" s="45">
        <v>0.894</v>
      </c>
      <c r="BU1457" s="23"/>
      <c r="BV1457" s="23"/>
      <c r="BW1457" s="23"/>
      <c r="BX1457" s="23"/>
      <c r="BY1457" s="23"/>
      <c r="BZ1457" s="23"/>
      <c r="CA1457" s="23"/>
    </row>
    <row r="1458" ht="15.75" customHeight="1">
      <c r="A1458" s="45">
        <v>6278.499565656704</v>
      </c>
      <c r="B1458" s="46">
        <v>0.065</v>
      </c>
      <c r="C1458" s="45"/>
      <c r="D1458" s="45"/>
      <c r="E1458" s="45"/>
      <c r="F1458" s="45"/>
      <c r="G1458" s="45"/>
      <c r="H1458" s="45">
        <v>6278.499565656704</v>
      </c>
      <c r="I1458" s="46">
        <v>0.121</v>
      </c>
      <c r="J1458" s="45"/>
      <c r="K1458" s="45"/>
      <c r="L1458" s="45"/>
      <c r="M1458" s="45"/>
      <c r="N1458" s="45"/>
      <c r="O1458" s="45">
        <v>6278.499565656704</v>
      </c>
      <c r="P1458" s="45"/>
      <c r="Q1458" s="45"/>
      <c r="R1458" s="45"/>
      <c r="S1458" s="45"/>
      <c r="T1458" s="45"/>
      <c r="U1458" s="45"/>
      <c r="V1458" s="45">
        <v>6278.499565656704</v>
      </c>
      <c r="W1458" s="45"/>
      <c r="X1458" s="45"/>
      <c r="Y1458" s="45"/>
      <c r="Z1458" s="45"/>
      <c r="AA1458" s="45"/>
      <c r="AB1458" s="45"/>
      <c r="AC1458" s="45">
        <v>6278.499565656704</v>
      </c>
      <c r="AD1458" s="45">
        <v>74.58131592302523</v>
      </c>
      <c r="AE1458" s="45"/>
      <c r="AF1458" s="45"/>
      <c r="AG1458" s="45"/>
      <c r="AH1458" s="45"/>
      <c r="AI1458" s="45"/>
      <c r="AJ1458" s="45">
        <v>6278.499565656704</v>
      </c>
      <c r="AK1458" s="45">
        <v>0.01</v>
      </c>
      <c r="AL1458" s="45"/>
      <c r="AM1458" s="45"/>
      <c r="AN1458" s="45"/>
      <c r="AO1458" s="23"/>
      <c r="AP1458" s="23"/>
      <c r="AQ1458" s="45">
        <v>6278.499565656704</v>
      </c>
      <c r="AR1458" s="45">
        <v>0.01</v>
      </c>
      <c r="AS1458" s="23"/>
      <c r="AT1458" s="23"/>
      <c r="AU1458" s="23"/>
      <c r="AV1458" s="23"/>
      <c r="AW1458" s="23"/>
      <c r="AX1458" s="45">
        <v>6278.499565656704</v>
      </c>
      <c r="AY1458" s="23"/>
      <c r="AZ1458" s="23"/>
      <c r="BA1458" s="23"/>
      <c r="BB1458" s="23"/>
      <c r="BC1458" s="23"/>
      <c r="BD1458" s="23"/>
      <c r="BE1458" s="45">
        <v>6278.499565656704</v>
      </c>
      <c r="BF1458" s="45"/>
      <c r="BG1458" s="23"/>
      <c r="BH1458" s="23"/>
      <c r="BI1458" s="23"/>
      <c r="BJ1458" s="23"/>
      <c r="BK1458" s="23"/>
      <c r="BL1458" s="45">
        <v>6278.499565656704</v>
      </c>
      <c r="BM1458" s="45">
        <v>0.15</v>
      </c>
      <c r="BN1458" s="23"/>
      <c r="BO1458" s="23"/>
      <c r="BP1458" s="23"/>
      <c r="BQ1458" s="23"/>
      <c r="BR1458" s="23"/>
      <c r="BS1458" s="45">
        <v>6278.499565656704</v>
      </c>
      <c r="BT1458" s="45">
        <v>0.064</v>
      </c>
      <c r="BU1458" s="23"/>
      <c r="BV1458" s="23"/>
      <c r="BW1458" s="23"/>
      <c r="BX1458" s="23"/>
      <c r="BY1458" s="23"/>
      <c r="BZ1458" s="23"/>
      <c r="CA1458" s="23"/>
    </row>
    <row r="1459" ht="15.75" customHeight="1">
      <c r="A1459" s="45">
        <v>6336.740795685628</v>
      </c>
      <c r="B1459" s="46">
        <v>0.063</v>
      </c>
      <c r="C1459" s="45"/>
      <c r="D1459" s="45"/>
      <c r="E1459" s="45"/>
      <c r="F1459" s="45"/>
      <c r="G1459" s="45"/>
      <c r="H1459" s="45">
        <v>6336.740795685628</v>
      </c>
      <c r="I1459" s="46">
        <v>0.096</v>
      </c>
      <c r="J1459" s="45"/>
      <c r="K1459" s="45"/>
      <c r="L1459" s="45"/>
      <c r="M1459" s="45"/>
      <c r="N1459" s="45"/>
      <c r="O1459" s="45">
        <v>6336.740795685628</v>
      </c>
      <c r="P1459" s="45">
        <v>0.0020995050734437816</v>
      </c>
      <c r="Q1459" s="45"/>
      <c r="R1459" s="45"/>
      <c r="S1459" s="45"/>
      <c r="T1459" s="45"/>
      <c r="U1459" s="45"/>
      <c r="V1459" s="45">
        <v>6336.740795685628</v>
      </c>
      <c r="W1459" s="45"/>
      <c r="X1459" s="45"/>
      <c r="Y1459" s="45"/>
      <c r="Z1459" s="45"/>
      <c r="AA1459" s="45"/>
      <c r="AB1459" s="45"/>
      <c r="AC1459" s="45">
        <v>6336.740795685628</v>
      </c>
      <c r="AD1459" s="45">
        <v>65.40244979713717</v>
      </c>
      <c r="AE1459" s="45"/>
      <c r="AF1459" s="45"/>
      <c r="AG1459" s="45"/>
      <c r="AH1459" s="45"/>
      <c r="AI1459" s="45"/>
      <c r="AJ1459" s="45">
        <v>6336.740795685628</v>
      </c>
      <c r="AK1459" s="45">
        <v>0.009</v>
      </c>
      <c r="AL1459" s="45"/>
      <c r="AM1459" s="45"/>
      <c r="AN1459" s="45"/>
      <c r="AO1459" s="23"/>
      <c r="AP1459" s="23"/>
      <c r="AQ1459" s="45">
        <v>6336.740795685628</v>
      </c>
      <c r="AR1459" s="45">
        <v>0.009</v>
      </c>
      <c r="AS1459" s="23"/>
      <c r="AT1459" s="23"/>
      <c r="AU1459" s="23"/>
      <c r="AV1459" s="23"/>
      <c r="AW1459" s="23"/>
      <c r="AX1459" s="45">
        <v>6336.740795685628</v>
      </c>
      <c r="AY1459" s="23"/>
      <c r="AZ1459" s="23"/>
      <c r="BA1459" s="23"/>
      <c r="BB1459" s="23"/>
      <c r="BC1459" s="23"/>
      <c r="BD1459" s="23"/>
      <c r="BE1459" s="45">
        <v>6336.740795685628</v>
      </c>
      <c r="BF1459" s="45"/>
      <c r="BG1459" s="23"/>
      <c r="BH1459" s="23"/>
      <c r="BI1459" s="23"/>
      <c r="BJ1459" s="23"/>
      <c r="BK1459" s="23"/>
      <c r="BL1459" s="45">
        <v>6336.740795685628</v>
      </c>
      <c r="BM1459" s="45">
        <v>0.294</v>
      </c>
      <c r="BN1459" s="23"/>
      <c r="BO1459" s="23"/>
      <c r="BP1459" s="23"/>
      <c r="BQ1459" s="23"/>
      <c r="BR1459" s="23"/>
      <c r="BS1459" s="45">
        <v>6336.740795685628</v>
      </c>
      <c r="BT1459" s="45">
        <v>0.072</v>
      </c>
      <c r="BU1459" s="23"/>
      <c r="BV1459" s="23"/>
      <c r="BW1459" s="23"/>
      <c r="BX1459" s="23"/>
      <c r="BY1459" s="23"/>
      <c r="BZ1459" s="23"/>
      <c r="CA1459" s="23"/>
    </row>
    <row r="1460" ht="15.75" customHeight="1">
      <c r="A1460" s="45">
        <v>6408.8504060478635</v>
      </c>
      <c r="B1460" s="46">
        <v>0.064</v>
      </c>
      <c r="C1460" s="45"/>
      <c r="D1460" s="45"/>
      <c r="E1460" s="45"/>
      <c r="F1460" s="45"/>
      <c r="G1460" s="45"/>
      <c r="H1460" s="45">
        <v>6408.8504060478635</v>
      </c>
      <c r="I1460" s="46">
        <v>0.068</v>
      </c>
      <c r="J1460" s="45"/>
      <c r="K1460" s="45"/>
      <c r="L1460" s="45"/>
      <c r="M1460" s="45"/>
      <c r="N1460" s="45"/>
      <c r="O1460" s="45">
        <v>6408.8504060478635</v>
      </c>
      <c r="P1460" s="45">
        <v>0.0020481739100633245</v>
      </c>
      <c r="Q1460" s="45"/>
      <c r="R1460" s="45"/>
      <c r="S1460" s="45"/>
      <c r="T1460" s="45"/>
      <c r="U1460" s="45"/>
      <c r="V1460" s="45">
        <v>6408.8504060478635</v>
      </c>
      <c r="W1460" s="45">
        <v>0.003938639590806685</v>
      </c>
      <c r="X1460" s="45"/>
      <c r="Y1460" s="45"/>
      <c r="Z1460" s="45"/>
      <c r="AA1460" s="45"/>
      <c r="AB1460" s="45"/>
      <c r="AC1460" s="45">
        <v>6408.8504060478635</v>
      </c>
      <c r="AD1460" s="45">
        <v>97.00653516181939</v>
      </c>
      <c r="AE1460" s="45"/>
      <c r="AF1460" s="45"/>
      <c r="AG1460" s="45"/>
      <c r="AH1460" s="45"/>
      <c r="AI1460" s="45"/>
      <c r="AJ1460" s="45">
        <v>6408.8504060478635</v>
      </c>
      <c r="AK1460" s="45">
        <v>0.009</v>
      </c>
      <c r="AL1460" s="45"/>
      <c r="AM1460" s="45"/>
      <c r="AN1460" s="45"/>
      <c r="AO1460" s="23"/>
      <c r="AP1460" s="23"/>
      <c r="AQ1460" s="45">
        <v>6408.8504060478635</v>
      </c>
      <c r="AR1460" s="45">
        <v>0.009</v>
      </c>
      <c r="AS1460" s="23"/>
      <c r="AT1460" s="23"/>
      <c r="AU1460" s="23"/>
      <c r="AV1460" s="23"/>
      <c r="AW1460" s="23"/>
      <c r="AX1460" s="45">
        <v>6408.8504060478635</v>
      </c>
      <c r="AY1460" s="23"/>
      <c r="AZ1460" s="23"/>
      <c r="BA1460" s="23"/>
      <c r="BB1460" s="23"/>
      <c r="BC1460" s="23"/>
      <c r="BD1460" s="23"/>
      <c r="BE1460" s="45">
        <v>6408.8504060478635</v>
      </c>
      <c r="BF1460" s="45"/>
      <c r="BG1460" s="23"/>
      <c r="BH1460" s="23"/>
      <c r="BI1460" s="23"/>
      <c r="BJ1460" s="23"/>
      <c r="BK1460" s="23"/>
      <c r="BL1460" s="45">
        <v>6408.8504060478635</v>
      </c>
      <c r="BM1460" s="45">
        <v>0.481</v>
      </c>
      <c r="BN1460" s="23"/>
      <c r="BO1460" s="23"/>
      <c r="BP1460" s="23"/>
      <c r="BQ1460" s="23"/>
      <c r="BR1460" s="23"/>
      <c r="BS1460" s="45">
        <v>6408.8504060478635</v>
      </c>
      <c r="BT1460" s="45">
        <v>0.177</v>
      </c>
      <c r="BU1460" s="23"/>
      <c r="BV1460" s="23"/>
      <c r="BW1460" s="23"/>
      <c r="BX1460" s="23"/>
      <c r="BY1460" s="23"/>
      <c r="BZ1460" s="23"/>
      <c r="CA1460" s="23"/>
    </row>
    <row r="1461" ht="15.75" customHeight="1">
      <c r="A1461" s="45">
        <v>6485.121184242388</v>
      </c>
      <c r="B1461" s="46">
        <v>0.065</v>
      </c>
      <c r="C1461" s="45"/>
      <c r="D1461" s="45"/>
      <c r="E1461" s="45"/>
      <c r="F1461" s="45"/>
      <c r="G1461" s="45"/>
      <c r="H1461" s="45">
        <v>6485.121184242388</v>
      </c>
      <c r="I1461" s="46">
        <v>0.058</v>
      </c>
      <c r="J1461" s="45"/>
      <c r="K1461" s="45"/>
      <c r="L1461" s="45"/>
      <c r="M1461" s="45"/>
      <c r="N1461" s="45"/>
      <c r="O1461" s="45">
        <v>6485.121184242388</v>
      </c>
      <c r="P1461" s="45">
        <v>0.0025667505950580536</v>
      </c>
      <c r="Q1461" s="45"/>
      <c r="R1461" s="45"/>
      <c r="S1461" s="45"/>
      <c r="T1461" s="45"/>
      <c r="U1461" s="45"/>
      <c r="V1461" s="45">
        <v>6485.121184242388</v>
      </c>
      <c r="W1461" s="45">
        <v>0.0036829328068263972</v>
      </c>
      <c r="X1461" s="45"/>
      <c r="Y1461" s="45"/>
      <c r="Z1461" s="45"/>
      <c r="AA1461" s="45"/>
      <c r="AB1461" s="45"/>
      <c r="AC1461" s="45">
        <v>6485.121184242388</v>
      </c>
      <c r="AD1461" s="45">
        <v>139.3763727181877</v>
      </c>
      <c r="AE1461" s="45"/>
      <c r="AF1461" s="45"/>
      <c r="AG1461" s="45"/>
      <c r="AH1461" s="45"/>
      <c r="AI1461" s="45"/>
      <c r="AJ1461" s="45">
        <v>6485.121184242388</v>
      </c>
      <c r="AK1461" s="45">
        <v>0.009</v>
      </c>
      <c r="AL1461" s="45"/>
      <c r="AM1461" s="45"/>
      <c r="AN1461" s="45"/>
      <c r="AO1461" s="23"/>
      <c r="AP1461" s="23"/>
      <c r="AQ1461" s="45">
        <v>6485.121184242388</v>
      </c>
      <c r="AR1461" s="45">
        <v>0.009</v>
      </c>
      <c r="AS1461" s="23"/>
      <c r="AT1461" s="23"/>
      <c r="AU1461" s="23"/>
      <c r="AV1461" s="23"/>
      <c r="AW1461" s="23"/>
      <c r="AX1461" s="45">
        <v>6485.121184242388</v>
      </c>
      <c r="AY1461" s="23"/>
      <c r="AZ1461" s="23"/>
      <c r="BA1461" s="23"/>
      <c r="BB1461" s="23"/>
      <c r="BC1461" s="23"/>
      <c r="BD1461" s="23"/>
      <c r="BE1461" s="45">
        <v>6485.121184242388</v>
      </c>
      <c r="BF1461" s="45">
        <v>26.0</v>
      </c>
      <c r="BG1461" s="23"/>
      <c r="BH1461" s="23"/>
      <c r="BI1461" s="23"/>
      <c r="BJ1461" s="23"/>
      <c r="BK1461" s="23"/>
      <c r="BL1461" s="45">
        <v>6485.121184242388</v>
      </c>
      <c r="BM1461" s="45">
        <v>0.622</v>
      </c>
      <c r="BN1461" s="23"/>
      <c r="BO1461" s="23"/>
      <c r="BP1461" s="23"/>
      <c r="BQ1461" s="23"/>
      <c r="BR1461" s="23"/>
      <c r="BS1461" s="45">
        <v>6485.121184242388</v>
      </c>
      <c r="BT1461" s="45">
        <v>0.259</v>
      </c>
      <c r="BU1461" s="23"/>
      <c r="BV1461" s="23"/>
      <c r="BW1461" s="23"/>
      <c r="BX1461" s="23"/>
      <c r="BY1461" s="23"/>
      <c r="BZ1461" s="23"/>
      <c r="CA1461" s="23"/>
    </row>
    <row r="1462" ht="15.75" customHeight="1">
      <c r="A1462" s="45">
        <v>6559.726725050525</v>
      </c>
      <c r="B1462" s="46">
        <v>0.057</v>
      </c>
      <c r="C1462" s="45"/>
      <c r="D1462" s="45"/>
      <c r="E1462" s="45"/>
      <c r="F1462" s="45"/>
      <c r="G1462" s="45"/>
      <c r="H1462" s="45">
        <v>6559.726725050525</v>
      </c>
      <c r="I1462" s="46">
        <v>0.057</v>
      </c>
      <c r="J1462" s="45"/>
      <c r="K1462" s="45"/>
      <c r="L1462" s="45"/>
      <c r="M1462" s="45"/>
      <c r="N1462" s="45"/>
      <c r="O1462" s="45">
        <v>6559.726725050525</v>
      </c>
      <c r="P1462" s="45">
        <v>0.0028190075731217104</v>
      </c>
      <c r="Q1462" s="45"/>
      <c r="R1462" s="45"/>
      <c r="S1462" s="45"/>
      <c r="T1462" s="45"/>
      <c r="U1462" s="45"/>
      <c r="V1462" s="45">
        <v>6559.726725050525</v>
      </c>
      <c r="W1462" s="45">
        <v>0.004475766750812463</v>
      </c>
      <c r="X1462" s="45"/>
      <c r="Y1462" s="45"/>
      <c r="Z1462" s="45"/>
      <c r="AA1462" s="45"/>
      <c r="AB1462" s="45"/>
      <c r="AC1462" s="45">
        <v>6559.726725050525</v>
      </c>
      <c r="AD1462" s="45">
        <v>190.4014568820651</v>
      </c>
      <c r="AE1462" s="45"/>
      <c r="AF1462" s="45"/>
      <c r="AG1462" s="45"/>
      <c r="AH1462" s="45"/>
      <c r="AI1462" s="45"/>
      <c r="AJ1462" s="45">
        <v>6559.726725050525</v>
      </c>
      <c r="AK1462" s="45">
        <v>0.009</v>
      </c>
      <c r="AL1462" s="45"/>
      <c r="AM1462" s="45"/>
      <c r="AN1462" s="45"/>
      <c r="AO1462" s="23"/>
      <c r="AP1462" s="23"/>
      <c r="AQ1462" s="45">
        <v>6559.726725050525</v>
      </c>
      <c r="AR1462" s="45">
        <v>0.008</v>
      </c>
      <c r="AS1462" s="23"/>
      <c r="AT1462" s="23"/>
      <c r="AU1462" s="23"/>
      <c r="AV1462" s="23"/>
      <c r="AW1462" s="23"/>
      <c r="AX1462" s="45">
        <v>6559.726725050525</v>
      </c>
      <c r="AY1462" s="23"/>
      <c r="AZ1462" s="23"/>
      <c r="BA1462" s="23"/>
      <c r="BB1462" s="23"/>
      <c r="BC1462" s="23"/>
      <c r="BD1462" s="23"/>
      <c r="BE1462" s="45">
        <v>6559.726725050525</v>
      </c>
      <c r="BF1462" s="45">
        <v>26.0</v>
      </c>
      <c r="BG1462" s="23"/>
      <c r="BH1462" s="23"/>
      <c r="BI1462" s="23"/>
      <c r="BJ1462" s="23"/>
      <c r="BK1462" s="23"/>
      <c r="BL1462" s="45">
        <v>6559.726725050525</v>
      </c>
      <c r="BM1462" s="45">
        <v>0.915</v>
      </c>
      <c r="BN1462" s="23"/>
      <c r="BO1462" s="23"/>
      <c r="BP1462" s="23"/>
      <c r="BQ1462" s="23"/>
      <c r="BR1462" s="23"/>
      <c r="BS1462" s="45">
        <v>6559.726725050525</v>
      </c>
      <c r="BT1462" s="45">
        <v>0.312</v>
      </c>
      <c r="BU1462" s="23"/>
      <c r="BV1462" s="23"/>
      <c r="BW1462" s="23"/>
      <c r="BX1462" s="23"/>
      <c r="BY1462" s="23"/>
      <c r="BZ1462" s="23"/>
      <c r="CA1462" s="23"/>
    </row>
    <row r="1463" ht="15.75" customHeight="1">
      <c r="A1463" s="45">
        <v>6670.802502492078</v>
      </c>
      <c r="B1463" s="46">
        <v>0.058</v>
      </c>
      <c r="C1463" s="45"/>
      <c r="D1463" s="45"/>
      <c r="E1463" s="45"/>
      <c r="F1463" s="45"/>
      <c r="G1463" s="45"/>
      <c r="H1463" s="45">
        <v>6670.802502492078</v>
      </c>
      <c r="I1463" s="46">
        <v>0.053</v>
      </c>
      <c r="J1463" s="45"/>
      <c r="K1463" s="45"/>
      <c r="L1463" s="45"/>
      <c r="M1463" s="45"/>
      <c r="N1463" s="45"/>
      <c r="O1463" s="45">
        <v>6670.802502492078</v>
      </c>
      <c r="P1463" s="45"/>
      <c r="Q1463" s="45"/>
      <c r="R1463" s="45"/>
      <c r="S1463" s="45"/>
      <c r="T1463" s="45"/>
      <c r="U1463" s="45"/>
      <c r="V1463" s="45">
        <v>6670.802502492078</v>
      </c>
      <c r="W1463" s="45"/>
      <c r="X1463" s="45"/>
      <c r="Y1463" s="45"/>
      <c r="Z1463" s="45"/>
      <c r="AA1463" s="45"/>
      <c r="AB1463" s="45"/>
      <c r="AC1463" s="45">
        <v>6670.802502492078</v>
      </c>
      <c r="AD1463" s="45">
        <v>227.8385614808965</v>
      </c>
      <c r="AE1463" s="45"/>
      <c r="AF1463" s="45"/>
      <c r="AG1463" s="45"/>
      <c r="AH1463" s="45"/>
      <c r="AI1463" s="45"/>
      <c r="AJ1463" s="45">
        <v>6670.802502492078</v>
      </c>
      <c r="AK1463" s="45">
        <v>0.009</v>
      </c>
      <c r="AL1463" s="45"/>
      <c r="AM1463" s="45"/>
      <c r="AN1463" s="45"/>
      <c r="AO1463" s="23"/>
      <c r="AP1463" s="23"/>
      <c r="AQ1463" s="45">
        <v>6670.802502492078</v>
      </c>
      <c r="AR1463" s="45">
        <v>0.008</v>
      </c>
      <c r="AS1463" s="23"/>
      <c r="AT1463" s="23"/>
      <c r="AU1463" s="23"/>
      <c r="AV1463" s="23"/>
      <c r="AW1463" s="23"/>
      <c r="AX1463" s="45">
        <v>6670.802502492078</v>
      </c>
      <c r="AY1463" s="23">
        <v>0.512</v>
      </c>
      <c r="AZ1463" s="23"/>
      <c r="BA1463" s="23"/>
      <c r="BB1463" s="23"/>
      <c r="BC1463" s="23"/>
      <c r="BD1463" s="23"/>
      <c r="BE1463" s="45">
        <v>6670.802502492078</v>
      </c>
      <c r="BF1463" s="45">
        <v>26.0</v>
      </c>
      <c r="BG1463" s="23"/>
      <c r="BH1463" s="23"/>
      <c r="BI1463" s="23"/>
      <c r="BJ1463" s="23"/>
      <c r="BK1463" s="23"/>
      <c r="BL1463" s="45">
        <v>6670.802502492078</v>
      </c>
      <c r="BM1463" s="45">
        <v>1.325</v>
      </c>
      <c r="BN1463" s="23"/>
      <c r="BO1463" s="23"/>
      <c r="BP1463" s="23"/>
      <c r="BQ1463" s="23"/>
      <c r="BR1463" s="23"/>
      <c r="BS1463" s="45">
        <v>6670.802502492078</v>
      </c>
      <c r="BT1463" s="45">
        <v>0.362</v>
      </c>
      <c r="BU1463" s="23"/>
      <c r="BV1463" s="23"/>
      <c r="BW1463" s="23"/>
      <c r="BX1463" s="23"/>
      <c r="BY1463" s="23"/>
      <c r="BZ1463" s="23"/>
      <c r="CA1463" s="23"/>
    </row>
    <row r="1464" ht="15.75" customHeight="1">
      <c r="A1464" s="45">
        <v>6778.478961646945</v>
      </c>
      <c r="B1464" s="46">
        <v>0.062</v>
      </c>
      <c r="C1464" s="45"/>
      <c r="D1464" s="45"/>
      <c r="E1464" s="45"/>
      <c r="F1464" s="45"/>
      <c r="G1464" s="45"/>
      <c r="H1464" s="45">
        <v>6778.478961646945</v>
      </c>
      <c r="I1464" s="46">
        <v>0.051</v>
      </c>
      <c r="J1464" s="45"/>
      <c r="K1464" s="45"/>
      <c r="L1464" s="45"/>
      <c r="M1464" s="45"/>
      <c r="N1464" s="45"/>
      <c r="O1464" s="45">
        <v>6778.478961646945</v>
      </c>
      <c r="P1464" s="45">
        <v>0.0028704162715231527</v>
      </c>
      <c r="Q1464" s="45"/>
      <c r="R1464" s="45"/>
      <c r="S1464" s="45"/>
      <c r="T1464" s="45"/>
      <c r="U1464" s="45"/>
      <c r="V1464" s="45">
        <v>6778.478961646945</v>
      </c>
      <c r="W1464" s="45">
        <v>0.004076566045110124</v>
      </c>
      <c r="X1464" s="45"/>
      <c r="Y1464" s="45"/>
      <c r="Z1464" s="45"/>
      <c r="AA1464" s="45"/>
      <c r="AB1464" s="45"/>
      <c r="AC1464" s="45">
        <v>6778.478961646945</v>
      </c>
      <c r="AD1464" s="45">
        <v>284.71740345067707</v>
      </c>
      <c r="AE1464" s="45"/>
      <c r="AF1464" s="45"/>
      <c r="AG1464" s="45"/>
      <c r="AH1464" s="45"/>
      <c r="AI1464" s="45"/>
      <c r="AJ1464" s="45">
        <v>6778.478961646945</v>
      </c>
      <c r="AK1464" s="45">
        <v>0.01</v>
      </c>
      <c r="AL1464" s="45"/>
      <c r="AM1464" s="45"/>
      <c r="AN1464" s="45"/>
      <c r="AO1464" s="23"/>
      <c r="AP1464" s="23"/>
      <c r="AQ1464" s="45">
        <v>6778.478961646945</v>
      </c>
      <c r="AR1464" s="45">
        <v>0.008</v>
      </c>
      <c r="AS1464" s="23"/>
      <c r="AT1464" s="23"/>
      <c r="AU1464" s="23"/>
      <c r="AV1464" s="23"/>
      <c r="AW1464" s="23"/>
      <c r="AX1464" s="45">
        <v>6778.478961646945</v>
      </c>
      <c r="AY1464" s="23">
        <v>0.476</v>
      </c>
      <c r="AZ1464" s="23"/>
      <c r="BA1464" s="23"/>
      <c r="BB1464" s="23"/>
      <c r="BC1464" s="23"/>
      <c r="BD1464" s="23"/>
      <c r="BE1464" s="45">
        <v>6778.478961646945</v>
      </c>
      <c r="BF1464" s="45">
        <v>26.0</v>
      </c>
      <c r="BG1464" s="23"/>
      <c r="BH1464" s="23"/>
      <c r="BI1464" s="23"/>
      <c r="BJ1464" s="23"/>
      <c r="BK1464" s="23"/>
      <c r="BL1464" s="45">
        <v>6778.478961646945</v>
      </c>
      <c r="BM1464" s="45">
        <v>1.457</v>
      </c>
      <c r="BN1464" s="23"/>
      <c r="BO1464" s="23"/>
      <c r="BP1464" s="23"/>
      <c r="BQ1464" s="23"/>
      <c r="BR1464" s="23"/>
      <c r="BS1464" s="45">
        <v>6778.478961646945</v>
      </c>
      <c r="BT1464" s="45">
        <v>0.439</v>
      </c>
      <c r="BU1464" s="23"/>
      <c r="BV1464" s="23"/>
      <c r="BW1464" s="23"/>
      <c r="BX1464" s="23"/>
      <c r="BY1464" s="23"/>
      <c r="BZ1464" s="23"/>
      <c r="CA1464" s="23"/>
    </row>
    <row r="1465" ht="15.75" customHeight="1">
      <c r="A1465" s="45">
        <v>6904.786109837111</v>
      </c>
      <c r="B1465" s="46">
        <v>0.062</v>
      </c>
      <c r="C1465" s="45"/>
      <c r="D1465" s="45"/>
      <c r="E1465" s="45"/>
      <c r="F1465" s="45"/>
      <c r="G1465" s="45"/>
      <c r="H1465" s="45">
        <v>6904.786109837111</v>
      </c>
      <c r="I1465" s="46">
        <v>0.069</v>
      </c>
      <c r="J1465" s="45"/>
      <c r="K1465" s="45"/>
      <c r="L1465" s="45"/>
      <c r="M1465" s="45"/>
      <c r="N1465" s="45"/>
      <c r="O1465" s="45">
        <v>6904.786109837111</v>
      </c>
      <c r="P1465" s="45">
        <v>0.002927619709008218</v>
      </c>
      <c r="Q1465" s="45"/>
      <c r="R1465" s="45"/>
      <c r="S1465" s="45"/>
      <c r="T1465" s="45"/>
      <c r="U1465" s="45"/>
      <c r="V1465" s="45">
        <v>6904.786109837111</v>
      </c>
      <c r="W1465" s="45">
        <v>0.004684501007955327</v>
      </c>
      <c r="X1465" s="45"/>
      <c r="Y1465" s="45"/>
      <c r="Z1465" s="45"/>
      <c r="AA1465" s="45"/>
      <c r="AB1465" s="45"/>
      <c r="AC1465" s="45">
        <v>6904.786109837111</v>
      </c>
      <c r="AD1465" s="45">
        <v>361.4650972644396</v>
      </c>
      <c r="AE1465" s="45"/>
      <c r="AF1465" s="45"/>
      <c r="AG1465" s="45"/>
      <c r="AH1465" s="45"/>
      <c r="AI1465" s="45"/>
      <c r="AJ1465" s="45">
        <v>6904.786109837111</v>
      </c>
      <c r="AK1465" s="45">
        <v>0.01</v>
      </c>
      <c r="AL1465" s="45"/>
      <c r="AM1465" s="45"/>
      <c r="AN1465" s="45"/>
      <c r="AO1465" s="23"/>
      <c r="AP1465" s="23"/>
      <c r="AQ1465" s="45">
        <v>6904.786109837111</v>
      </c>
      <c r="AR1465" s="45">
        <v>0.007</v>
      </c>
      <c r="AS1465" s="23"/>
      <c r="AT1465" s="23"/>
      <c r="AU1465" s="23"/>
      <c r="AV1465" s="23"/>
      <c r="AW1465" s="23"/>
      <c r="AX1465" s="45">
        <v>6904.786109837111</v>
      </c>
      <c r="AY1465" s="23">
        <v>0.462</v>
      </c>
      <c r="AZ1465" s="23"/>
      <c r="BA1465" s="23"/>
      <c r="BB1465" s="23"/>
      <c r="BC1465" s="23"/>
      <c r="BD1465" s="23"/>
      <c r="BE1465" s="45">
        <v>6904.786109837111</v>
      </c>
      <c r="BF1465" s="45">
        <v>26.0</v>
      </c>
      <c r="BG1465" s="23"/>
      <c r="BH1465" s="23"/>
      <c r="BI1465" s="23"/>
      <c r="BJ1465" s="23"/>
      <c r="BK1465" s="23"/>
      <c r="BL1465" s="45">
        <v>6904.786109837111</v>
      </c>
      <c r="BM1465" s="45">
        <v>1.54</v>
      </c>
      <c r="BN1465" s="23"/>
      <c r="BO1465" s="23"/>
      <c r="BP1465" s="23"/>
      <c r="BQ1465" s="23"/>
      <c r="BR1465" s="23"/>
      <c r="BS1465" s="45">
        <v>6904.786109837111</v>
      </c>
      <c r="BT1465" s="45">
        <v>0.499</v>
      </c>
      <c r="BU1465" s="23"/>
      <c r="BV1465" s="23"/>
      <c r="BW1465" s="23"/>
      <c r="BX1465" s="23"/>
      <c r="BY1465" s="23"/>
      <c r="BZ1465" s="23"/>
      <c r="CA1465" s="23"/>
    </row>
    <row r="1466" ht="15.75" customHeight="1">
      <c r="A1466" s="45">
        <v>6996.380967478584</v>
      </c>
      <c r="B1466" s="46">
        <v>0.066</v>
      </c>
      <c r="C1466" s="45"/>
      <c r="D1466" s="45"/>
      <c r="E1466" s="45"/>
      <c r="F1466" s="45"/>
      <c r="G1466" s="45"/>
      <c r="H1466" s="45">
        <v>6996.380967478584</v>
      </c>
      <c r="I1466" s="46">
        <v>0.084</v>
      </c>
      <c r="J1466" s="45"/>
      <c r="K1466" s="45"/>
      <c r="L1466" s="45"/>
      <c r="M1466" s="45"/>
      <c r="N1466" s="45"/>
      <c r="O1466" s="45">
        <v>6996.380967478584</v>
      </c>
      <c r="P1466" s="45">
        <v>0.0027665293720184688</v>
      </c>
      <c r="Q1466" s="45"/>
      <c r="R1466" s="45"/>
      <c r="S1466" s="45"/>
      <c r="T1466" s="45"/>
      <c r="U1466" s="45"/>
      <c r="V1466" s="45">
        <v>6996.380967478584</v>
      </c>
      <c r="W1466" s="45">
        <v>0.004375231182488069</v>
      </c>
      <c r="X1466" s="45"/>
      <c r="Y1466" s="45"/>
      <c r="Z1466" s="45"/>
      <c r="AA1466" s="45"/>
      <c r="AB1466" s="45"/>
      <c r="AC1466" s="45">
        <v>6996.380967478584</v>
      </c>
      <c r="AD1466" s="45">
        <v>489.95835510318045</v>
      </c>
      <c r="AE1466" s="45"/>
      <c r="AF1466" s="45"/>
      <c r="AG1466" s="45"/>
      <c r="AH1466" s="45"/>
      <c r="AI1466" s="45"/>
      <c r="AJ1466" s="45">
        <v>6996.380967478584</v>
      </c>
      <c r="AK1466" s="45">
        <v>0.011</v>
      </c>
      <c r="AL1466" s="45"/>
      <c r="AM1466" s="45"/>
      <c r="AN1466" s="45"/>
      <c r="AO1466" s="23"/>
      <c r="AP1466" s="23"/>
      <c r="AQ1466" s="45">
        <v>6996.380967478584</v>
      </c>
      <c r="AR1466" s="45">
        <v>0.007</v>
      </c>
      <c r="AS1466" s="23"/>
      <c r="AT1466" s="23"/>
      <c r="AU1466" s="23"/>
      <c r="AV1466" s="23"/>
      <c r="AW1466" s="23"/>
      <c r="AX1466" s="45">
        <v>6996.380967478584</v>
      </c>
      <c r="AY1466" s="23">
        <v>0.456</v>
      </c>
      <c r="AZ1466" s="23"/>
      <c r="BA1466" s="23"/>
      <c r="BB1466" s="23"/>
      <c r="BC1466" s="23"/>
      <c r="BD1466" s="23"/>
      <c r="BE1466" s="45">
        <v>6996.380967478584</v>
      </c>
      <c r="BF1466" s="45">
        <v>26.0</v>
      </c>
      <c r="BG1466" s="23"/>
      <c r="BH1466" s="23"/>
      <c r="BI1466" s="23"/>
      <c r="BJ1466" s="23"/>
      <c r="BK1466" s="23"/>
      <c r="BL1466" s="45">
        <v>6996.380967478584</v>
      </c>
      <c r="BM1466" s="45">
        <v>1.598</v>
      </c>
      <c r="BN1466" s="23"/>
      <c r="BO1466" s="23"/>
      <c r="BP1466" s="23"/>
      <c r="BQ1466" s="23"/>
      <c r="BR1466" s="23"/>
      <c r="BS1466" s="45">
        <v>6996.380967478584</v>
      </c>
      <c r="BT1466" s="45">
        <v>0.552</v>
      </c>
      <c r="BU1466" s="23"/>
      <c r="BV1466" s="23"/>
      <c r="BW1466" s="23"/>
      <c r="BX1466" s="23"/>
      <c r="BY1466" s="23"/>
      <c r="BZ1466" s="23"/>
      <c r="CA1466" s="23"/>
    </row>
    <row r="1467" ht="15.75" customHeight="1">
      <c r="A1467" s="45">
        <v>7111.5709993562905</v>
      </c>
      <c r="B1467" s="46">
        <v>0.075</v>
      </c>
      <c r="C1467" s="45"/>
      <c r="D1467" s="45"/>
      <c r="E1467" s="45"/>
      <c r="F1467" s="45"/>
      <c r="G1467" s="45"/>
      <c r="H1467" s="45">
        <v>7111.5709993562905</v>
      </c>
      <c r="I1467" s="46">
        <v>0.084</v>
      </c>
      <c r="J1467" s="45"/>
      <c r="K1467" s="45"/>
      <c r="L1467" s="45"/>
      <c r="M1467" s="45"/>
      <c r="N1467" s="45"/>
      <c r="O1467" s="45">
        <v>7111.5709993562905</v>
      </c>
      <c r="P1467" s="45"/>
      <c r="Q1467" s="45"/>
      <c r="R1467" s="45"/>
      <c r="S1467" s="45"/>
      <c r="T1467" s="45"/>
      <c r="U1467" s="45"/>
      <c r="V1467" s="45">
        <v>7111.5709993562905</v>
      </c>
      <c r="W1467" s="45"/>
      <c r="X1467" s="45"/>
      <c r="Y1467" s="45"/>
      <c r="Z1467" s="45"/>
      <c r="AA1467" s="45"/>
      <c r="AB1467" s="45"/>
      <c r="AC1467" s="45">
        <v>7111.5709993562905</v>
      </c>
      <c r="AD1467" s="45">
        <v>369.91181555248386</v>
      </c>
      <c r="AE1467" s="45"/>
      <c r="AF1467" s="45"/>
      <c r="AG1467" s="45"/>
      <c r="AH1467" s="45"/>
      <c r="AI1467" s="45"/>
      <c r="AJ1467" s="45">
        <v>7111.5709993562905</v>
      </c>
      <c r="AK1467" s="45">
        <v>0.012</v>
      </c>
      <c r="AL1467" s="45"/>
      <c r="AM1467" s="45"/>
      <c r="AN1467" s="45"/>
      <c r="AO1467" s="23"/>
      <c r="AP1467" s="23"/>
      <c r="AQ1467" s="45">
        <v>7111.5709993562905</v>
      </c>
      <c r="AR1467" s="45">
        <v>0.006</v>
      </c>
      <c r="AS1467" s="23"/>
      <c r="AT1467" s="23"/>
      <c r="AU1467" s="23"/>
      <c r="AV1467" s="23"/>
      <c r="AW1467" s="23"/>
      <c r="AX1467" s="45">
        <v>7111.5709993562905</v>
      </c>
      <c r="AY1467" s="23">
        <v>0.436</v>
      </c>
      <c r="AZ1467" s="23"/>
      <c r="BA1467" s="23"/>
      <c r="BB1467" s="23"/>
      <c r="BC1467" s="23"/>
      <c r="BD1467" s="23"/>
      <c r="BE1467" s="45">
        <v>7111.5709993562905</v>
      </c>
      <c r="BF1467" s="45">
        <v>26.0</v>
      </c>
      <c r="BG1467" s="23"/>
      <c r="BH1467" s="23"/>
      <c r="BI1467" s="23"/>
      <c r="BJ1467" s="23"/>
      <c r="BK1467" s="23"/>
      <c r="BL1467" s="45">
        <v>7111.5709993562905</v>
      </c>
      <c r="BM1467" s="45">
        <v>1.599</v>
      </c>
      <c r="BN1467" s="23"/>
      <c r="BO1467" s="23"/>
      <c r="BP1467" s="23"/>
      <c r="BQ1467" s="23"/>
      <c r="BR1467" s="23"/>
      <c r="BS1467" s="45">
        <v>7111.5709993562905</v>
      </c>
      <c r="BT1467" s="45">
        <v>0.598</v>
      </c>
      <c r="BU1467" s="23"/>
      <c r="BV1467" s="23"/>
      <c r="BW1467" s="23"/>
      <c r="BX1467" s="23"/>
      <c r="BY1467" s="23"/>
      <c r="BZ1467" s="23"/>
      <c r="CA1467" s="23"/>
    </row>
    <row r="1468" ht="15.75" customHeight="1">
      <c r="A1468" s="45">
        <v>7265.769162123436</v>
      </c>
      <c r="B1468" s="46">
        <v>0.07</v>
      </c>
      <c r="C1468" s="45"/>
      <c r="D1468" s="45"/>
      <c r="E1468" s="45"/>
      <c r="F1468" s="45"/>
      <c r="G1468" s="45"/>
      <c r="H1468" s="45">
        <v>7265.769162123436</v>
      </c>
      <c r="I1468" s="46">
        <v>0.06</v>
      </c>
      <c r="J1468" s="45"/>
      <c r="K1468" s="45"/>
      <c r="L1468" s="45"/>
      <c r="M1468" s="45"/>
      <c r="N1468" s="45"/>
      <c r="O1468" s="45">
        <v>7265.769162123436</v>
      </c>
      <c r="P1468" s="45">
        <v>0.0029874580357875068</v>
      </c>
      <c r="Q1468" s="45"/>
      <c r="R1468" s="45"/>
      <c r="S1468" s="45"/>
      <c r="T1468" s="45"/>
      <c r="U1468" s="45"/>
      <c r="V1468" s="45">
        <v>7265.769162123436</v>
      </c>
      <c r="W1468" s="45">
        <v>0.004169784992131811</v>
      </c>
      <c r="X1468" s="45"/>
      <c r="Y1468" s="45"/>
      <c r="Z1468" s="45"/>
      <c r="AA1468" s="45"/>
      <c r="AB1468" s="45"/>
      <c r="AC1468" s="45">
        <v>7265.769162123436</v>
      </c>
      <c r="AD1468" s="45">
        <v>302.2004454227933</v>
      </c>
      <c r="AE1468" s="45"/>
      <c r="AF1468" s="45"/>
      <c r="AG1468" s="45"/>
      <c r="AH1468" s="45"/>
      <c r="AI1468" s="45"/>
      <c r="AJ1468" s="45">
        <v>7265.769162123436</v>
      </c>
      <c r="AK1468" s="45">
        <v>0.012</v>
      </c>
      <c r="AL1468" s="45"/>
      <c r="AM1468" s="45"/>
      <c r="AN1468" s="45"/>
      <c r="AO1468" s="23"/>
      <c r="AP1468" s="23"/>
      <c r="AQ1468" s="45">
        <v>7265.769162123436</v>
      </c>
      <c r="AR1468" s="45">
        <v>0.006</v>
      </c>
      <c r="AS1468" s="23"/>
      <c r="AT1468" s="23"/>
      <c r="AU1468" s="23"/>
      <c r="AV1468" s="23"/>
      <c r="AW1468" s="23"/>
      <c r="AX1468" s="45">
        <v>7265.769162123436</v>
      </c>
      <c r="AY1468" s="23">
        <v>0.451</v>
      </c>
      <c r="AZ1468" s="23"/>
      <c r="BA1468" s="23"/>
      <c r="BB1468" s="23"/>
      <c r="BC1468" s="23"/>
      <c r="BD1468" s="23"/>
      <c r="BE1468" s="45">
        <v>7265.769162123436</v>
      </c>
      <c r="BF1468" s="45">
        <v>22.0</v>
      </c>
      <c r="BG1468" s="23"/>
      <c r="BH1468" s="23"/>
      <c r="BI1468" s="23"/>
      <c r="BJ1468" s="23"/>
      <c r="BK1468" s="23"/>
      <c r="BL1468" s="45">
        <v>7265.769162123436</v>
      </c>
      <c r="BM1468" s="45">
        <v>1.594</v>
      </c>
      <c r="BN1468" s="23"/>
      <c r="BO1468" s="23"/>
      <c r="BP1468" s="23"/>
      <c r="BQ1468" s="23"/>
      <c r="BR1468" s="23"/>
      <c r="BS1468" s="45">
        <v>7265.769162123436</v>
      </c>
      <c r="BT1468" s="45">
        <v>0.621</v>
      </c>
      <c r="BU1468" s="23"/>
      <c r="BV1468" s="23"/>
      <c r="BW1468" s="23"/>
      <c r="BX1468" s="23"/>
      <c r="BY1468" s="23"/>
      <c r="BZ1468" s="23"/>
      <c r="CA1468" s="23"/>
    </row>
    <row r="1469" ht="15.75" customHeight="1">
      <c r="A1469" s="45">
        <v>7439.104660490107</v>
      </c>
      <c r="B1469" s="46">
        <v>0.067</v>
      </c>
      <c r="C1469" s="45"/>
      <c r="D1469" s="45"/>
      <c r="E1469" s="45"/>
      <c r="F1469" s="45"/>
      <c r="G1469" s="45"/>
      <c r="H1469" s="45">
        <v>7439.104660490107</v>
      </c>
      <c r="I1469" s="46"/>
      <c r="J1469" s="45"/>
      <c r="K1469" s="45"/>
      <c r="L1469" s="45"/>
      <c r="M1469" s="45"/>
      <c r="N1469" s="45"/>
      <c r="O1469" s="45">
        <v>7439.104660490107</v>
      </c>
      <c r="P1469" s="45">
        <v>0.002879018795521306</v>
      </c>
      <c r="Q1469" s="45"/>
      <c r="R1469" s="45"/>
      <c r="S1469" s="45"/>
      <c r="T1469" s="45"/>
      <c r="U1469" s="45"/>
      <c r="V1469" s="45">
        <v>7439.104660490107</v>
      </c>
      <c r="W1469" s="45">
        <v>0.0047204283853156176</v>
      </c>
      <c r="X1469" s="45"/>
      <c r="Y1469" s="45"/>
      <c r="Z1469" s="45"/>
      <c r="AA1469" s="45"/>
      <c r="AB1469" s="45"/>
      <c r="AC1469" s="45">
        <v>7439.104660490107</v>
      </c>
      <c r="AD1469" s="45">
        <v>288.6284041392087</v>
      </c>
      <c r="AE1469" s="45"/>
      <c r="AF1469" s="45"/>
      <c r="AG1469" s="45"/>
      <c r="AH1469" s="45"/>
      <c r="AI1469" s="45"/>
      <c r="AJ1469" s="45">
        <v>7439.104660490107</v>
      </c>
      <c r="AK1469" s="45">
        <v>0.011</v>
      </c>
      <c r="AL1469" s="45"/>
      <c r="AM1469" s="45"/>
      <c r="AN1469" s="45"/>
      <c r="AO1469" s="23"/>
      <c r="AP1469" s="23"/>
      <c r="AQ1469" s="45">
        <v>7439.104660490107</v>
      </c>
      <c r="AR1469" s="45">
        <v>0.005</v>
      </c>
      <c r="AS1469" s="23"/>
      <c r="AT1469" s="23"/>
      <c r="AU1469" s="23"/>
      <c r="AV1469" s="23"/>
      <c r="AW1469" s="23"/>
      <c r="AX1469" s="45">
        <v>7439.104660490107</v>
      </c>
      <c r="AY1469" s="23">
        <v>0.431</v>
      </c>
      <c r="AZ1469" s="23"/>
      <c r="BA1469" s="23"/>
      <c r="BB1469" s="23"/>
      <c r="BC1469" s="23"/>
      <c r="BD1469" s="23"/>
      <c r="BE1469" s="45">
        <v>7439.104660490107</v>
      </c>
      <c r="BF1469" s="45">
        <v>22.0</v>
      </c>
      <c r="BG1469" s="23"/>
      <c r="BH1469" s="23"/>
      <c r="BI1469" s="23"/>
      <c r="BJ1469" s="23"/>
      <c r="BK1469" s="23"/>
      <c r="BL1469" s="45">
        <v>7439.104660490107</v>
      </c>
      <c r="BM1469" s="45">
        <v>1.622</v>
      </c>
      <c r="BN1469" s="23"/>
      <c r="BO1469" s="23"/>
      <c r="BP1469" s="23"/>
      <c r="BQ1469" s="23"/>
      <c r="BR1469" s="23"/>
      <c r="BS1469" s="45">
        <v>7439.104660490107</v>
      </c>
      <c r="BT1469" s="45">
        <v>0.636</v>
      </c>
      <c r="BU1469" s="23"/>
      <c r="BV1469" s="23"/>
      <c r="BW1469" s="23"/>
      <c r="BX1469" s="23"/>
      <c r="BY1469" s="23"/>
      <c r="BZ1469" s="23"/>
      <c r="CA1469" s="23"/>
    </row>
    <row r="1470" ht="15.75" customHeight="1">
      <c r="A1470" s="45">
        <v>7545.073785391327</v>
      </c>
      <c r="B1470" s="46">
        <v>0.067</v>
      </c>
      <c r="C1470" s="45"/>
      <c r="D1470" s="45"/>
      <c r="E1470" s="45"/>
      <c r="F1470" s="45"/>
      <c r="G1470" s="45"/>
      <c r="H1470" s="45">
        <v>7545.073785391327</v>
      </c>
      <c r="I1470" s="46"/>
      <c r="J1470" s="45"/>
      <c r="K1470" s="45"/>
      <c r="L1470" s="45"/>
      <c r="M1470" s="45"/>
      <c r="N1470" s="45"/>
      <c r="O1470" s="45">
        <v>7545.073785391327</v>
      </c>
      <c r="P1470" s="45">
        <v>0.0029670928815542547</v>
      </c>
      <c r="Q1470" s="45"/>
      <c r="R1470" s="45"/>
      <c r="S1470" s="45"/>
      <c r="T1470" s="45"/>
      <c r="U1470" s="45"/>
      <c r="V1470" s="45">
        <v>7545.073785391327</v>
      </c>
      <c r="W1470" s="45">
        <v>0.004422022690478828</v>
      </c>
      <c r="X1470" s="45"/>
      <c r="Y1470" s="45"/>
      <c r="Z1470" s="45"/>
      <c r="AA1470" s="45"/>
      <c r="AB1470" s="45"/>
      <c r="AC1470" s="45">
        <v>7545.073785391327</v>
      </c>
      <c r="AD1470" s="45">
        <v>354.10990058481684</v>
      </c>
      <c r="AE1470" s="45"/>
      <c r="AF1470" s="45"/>
      <c r="AG1470" s="45"/>
      <c r="AH1470" s="45"/>
      <c r="AI1470" s="45"/>
      <c r="AJ1470" s="45">
        <v>7545.073785391327</v>
      </c>
      <c r="AK1470" s="45">
        <v>0.01</v>
      </c>
      <c r="AL1470" s="45"/>
      <c r="AM1470" s="45"/>
      <c r="AN1470" s="45"/>
      <c r="AO1470" s="23"/>
      <c r="AP1470" s="23"/>
      <c r="AQ1470" s="45">
        <v>7545.073785391327</v>
      </c>
      <c r="AR1470" s="45">
        <v>0.005</v>
      </c>
      <c r="AS1470" s="23"/>
      <c r="AT1470" s="23"/>
      <c r="AU1470" s="23"/>
      <c r="AV1470" s="23"/>
      <c r="AW1470" s="23"/>
      <c r="AX1470" s="45">
        <v>7545.073785391327</v>
      </c>
      <c r="AY1470" s="23">
        <v>0.43</v>
      </c>
      <c r="AZ1470" s="23"/>
      <c r="BA1470" s="23"/>
      <c r="BB1470" s="23"/>
      <c r="BC1470" s="23"/>
      <c r="BD1470" s="23"/>
      <c r="BE1470" s="45">
        <v>7545.073785391327</v>
      </c>
      <c r="BF1470" s="45">
        <v>20.0</v>
      </c>
      <c r="BG1470" s="23"/>
      <c r="BH1470" s="23"/>
      <c r="BI1470" s="23"/>
      <c r="BJ1470" s="23"/>
      <c r="BK1470" s="23"/>
      <c r="BL1470" s="45">
        <v>7545.073785391327</v>
      </c>
      <c r="BM1470" s="45">
        <v>1.651</v>
      </c>
      <c r="BN1470" s="23"/>
      <c r="BO1470" s="23"/>
      <c r="BP1470" s="23"/>
      <c r="BQ1470" s="23"/>
      <c r="BR1470" s="23"/>
      <c r="BS1470" s="45">
        <v>7545.073785391327</v>
      </c>
      <c r="BT1470" s="45">
        <v>0.672</v>
      </c>
      <c r="BU1470" s="23"/>
      <c r="BV1470" s="23"/>
      <c r="BW1470" s="23"/>
      <c r="BX1470" s="23"/>
      <c r="BY1470" s="23"/>
      <c r="BZ1470" s="23"/>
      <c r="CA1470" s="23"/>
    </row>
    <row r="1471" ht="15.75" customHeight="1">
      <c r="A1471" s="45">
        <v>51727.69545037818</v>
      </c>
      <c r="B1471" s="46">
        <v>0.075</v>
      </c>
      <c r="C1471" s="45"/>
      <c r="D1471" s="45"/>
      <c r="E1471" s="45"/>
      <c r="F1471" s="45"/>
      <c r="G1471" s="45"/>
      <c r="H1471" s="45">
        <v>51727.69545037818</v>
      </c>
      <c r="I1471" s="46"/>
      <c r="J1471" s="45"/>
      <c r="K1471" s="45"/>
      <c r="L1471" s="45"/>
      <c r="M1471" s="45"/>
      <c r="N1471" s="45"/>
      <c r="O1471" s="45">
        <v>51727.69545037818</v>
      </c>
      <c r="P1471" s="45">
        <v>0.009351363740545496</v>
      </c>
      <c r="Q1471" s="45"/>
      <c r="R1471" s="45"/>
      <c r="S1471" s="45"/>
      <c r="T1471" s="45"/>
      <c r="U1471" s="45"/>
      <c r="V1471" s="45">
        <v>51727.69545037818</v>
      </c>
      <c r="W1471" s="45"/>
      <c r="X1471" s="45"/>
      <c r="Y1471" s="45"/>
      <c r="Z1471" s="45"/>
      <c r="AA1471" s="45"/>
      <c r="AB1471" s="45"/>
      <c r="AC1471" s="45">
        <v>51727.69545037818</v>
      </c>
      <c r="AD1471" s="45">
        <v>3000.22920009168</v>
      </c>
      <c r="AE1471" s="45"/>
      <c r="AF1471" s="45"/>
      <c r="AG1471" s="45"/>
      <c r="AH1471" s="45"/>
      <c r="AI1471" s="45"/>
      <c r="AJ1471" s="45">
        <v>51727.69545037818</v>
      </c>
      <c r="AK1471" s="45">
        <v>0.013</v>
      </c>
      <c r="AL1471" s="45"/>
      <c r="AM1471" s="45"/>
      <c r="AN1471" s="45"/>
      <c r="AO1471" s="23"/>
      <c r="AP1471" s="23"/>
      <c r="AQ1471" s="45">
        <v>51727.69545037818</v>
      </c>
      <c r="AR1471" s="45">
        <v>0.004</v>
      </c>
      <c r="AS1471" s="23"/>
      <c r="AT1471" s="23"/>
      <c r="AU1471" s="23"/>
      <c r="AV1471" s="23"/>
      <c r="AW1471" s="23"/>
      <c r="AX1471" s="45">
        <v>51727.69545037818</v>
      </c>
      <c r="AY1471" s="23"/>
      <c r="AZ1471" s="23"/>
      <c r="BA1471" s="23"/>
      <c r="BB1471" s="23"/>
      <c r="BC1471" s="23"/>
      <c r="BD1471" s="23"/>
      <c r="BE1471" s="45">
        <v>51727.69545037818</v>
      </c>
      <c r="BF1471" s="45"/>
      <c r="BG1471" s="23"/>
      <c r="BH1471" s="23"/>
      <c r="BI1471" s="23"/>
      <c r="BJ1471" s="23"/>
      <c r="BK1471" s="23"/>
      <c r="BL1471" s="45">
        <v>51727.69545037818</v>
      </c>
      <c r="BM1471" s="45">
        <v>0.695</v>
      </c>
      <c r="BN1471" s="23"/>
      <c r="BO1471" s="23"/>
      <c r="BP1471" s="23"/>
      <c r="BQ1471" s="23"/>
      <c r="BR1471" s="23"/>
      <c r="BS1471" s="45">
        <v>51727.69545037818</v>
      </c>
      <c r="BT1471" s="45">
        <v>0.229</v>
      </c>
      <c r="BU1471" s="23"/>
      <c r="BV1471" s="23"/>
      <c r="BW1471" s="23"/>
      <c r="BX1471" s="23"/>
      <c r="BY1471" s="23"/>
      <c r="BZ1471" s="23"/>
      <c r="CA1471" s="23"/>
    </row>
    <row r="1472" ht="15.75" customHeight="1">
      <c r="A1472" s="45">
        <v>51320.52448445728</v>
      </c>
      <c r="B1472" s="46">
        <v>0.074</v>
      </c>
      <c r="C1472" s="45"/>
      <c r="D1472" s="45"/>
      <c r="E1472" s="45"/>
      <c r="F1472" s="45"/>
      <c r="G1472" s="45"/>
      <c r="H1472" s="45">
        <v>51320.52448445728</v>
      </c>
      <c r="I1472" s="46"/>
      <c r="J1472" s="45"/>
      <c r="K1472" s="45"/>
      <c r="L1472" s="45"/>
      <c r="M1472" s="45"/>
      <c r="N1472" s="45"/>
      <c r="O1472" s="45">
        <v>51320.52448445728</v>
      </c>
      <c r="P1472" s="45">
        <v>0.009446803691750183</v>
      </c>
      <c r="Q1472" s="45"/>
      <c r="R1472" s="45"/>
      <c r="S1472" s="45"/>
      <c r="T1472" s="45"/>
      <c r="U1472" s="45"/>
      <c r="V1472" s="45">
        <v>51320.52448445728</v>
      </c>
      <c r="W1472" s="45"/>
      <c r="X1472" s="45"/>
      <c r="Y1472" s="45"/>
      <c r="Z1472" s="45"/>
      <c r="AA1472" s="45"/>
      <c r="AB1472" s="45"/>
      <c r="AC1472" s="45">
        <v>51320.52448445728</v>
      </c>
      <c r="AD1472" s="45">
        <v>3315.780533378631</v>
      </c>
      <c r="AE1472" s="45"/>
      <c r="AF1472" s="45"/>
      <c r="AG1472" s="45"/>
      <c r="AH1472" s="45"/>
      <c r="AI1472" s="45"/>
      <c r="AJ1472" s="45">
        <v>51320.52448445728</v>
      </c>
      <c r="AK1472" s="45">
        <v>0.012</v>
      </c>
      <c r="AL1472" s="45"/>
      <c r="AM1472" s="45"/>
      <c r="AN1472" s="45"/>
      <c r="AO1472" s="23"/>
      <c r="AP1472" s="23"/>
      <c r="AQ1472" s="45">
        <v>51320.52448445728</v>
      </c>
      <c r="AR1472" s="45">
        <v>0.004</v>
      </c>
      <c r="AS1472" s="23"/>
      <c r="AT1472" s="23"/>
      <c r="AU1472" s="23"/>
      <c r="AV1472" s="23"/>
      <c r="AW1472" s="23"/>
      <c r="AX1472" s="45">
        <v>51320.52448445728</v>
      </c>
      <c r="AY1472" s="23"/>
      <c r="AZ1472" s="23"/>
      <c r="BA1472" s="23"/>
      <c r="BB1472" s="23"/>
      <c r="BC1472" s="23"/>
      <c r="BD1472" s="23"/>
      <c r="BE1472" s="45">
        <v>51320.52448445728</v>
      </c>
      <c r="BF1472" s="45"/>
      <c r="BG1472" s="23"/>
      <c r="BH1472" s="23"/>
      <c r="BI1472" s="23"/>
      <c r="BJ1472" s="23"/>
      <c r="BK1472" s="23"/>
      <c r="BL1472" s="45">
        <v>51320.52448445728</v>
      </c>
      <c r="BM1472" s="45">
        <v>0.929</v>
      </c>
      <c r="BN1472" s="23"/>
      <c r="BO1472" s="23"/>
      <c r="BP1472" s="23"/>
      <c r="BQ1472" s="23"/>
      <c r="BR1472" s="23"/>
      <c r="BS1472" s="45">
        <v>51320.52448445728</v>
      </c>
      <c r="BT1472" s="45">
        <v>0.362</v>
      </c>
      <c r="BU1472" s="23"/>
      <c r="BV1472" s="23"/>
      <c r="BW1472" s="23"/>
      <c r="BX1472" s="23"/>
      <c r="BY1472" s="23"/>
      <c r="BZ1472" s="23"/>
      <c r="CA1472" s="23"/>
    </row>
    <row r="1473" ht="15.75" customHeight="1">
      <c r="A1473" s="45">
        <v>51026.86829158962</v>
      </c>
      <c r="B1473" s="46">
        <v>0.083</v>
      </c>
      <c r="C1473" s="45"/>
      <c r="D1473" s="45"/>
      <c r="E1473" s="45"/>
      <c r="F1473" s="45"/>
      <c r="G1473" s="45"/>
      <c r="H1473" s="45">
        <v>51026.86829158962</v>
      </c>
      <c r="I1473" s="46"/>
      <c r="J1473" s="45"/>
      <c r="K1473" s="45"/>
      <c r="L1473" s="45"/>
      <c r="M1473" s="45"/>
      <c r="N1473" s="45"/>
      <c r="O1473" s="45">
        <v>51026.86829158962</v>
      </c>
      <c r="P1473" s="45">
        <v>0.009458172241833361</v>
      </c>
      <c r="Q1473" s="45"/>
      <c r="R1473" s="45"/>
      <c r="S1473" s="45"/>
      <c r="T1473" s="45"/>
      <c r="U1473" s="45"/>
      <c r="V1473" s="45">
        <v>51026.86829158962</v>
      </c>
      <c r="W1473" s="45">
        <v>0.024270745783605087</v>
      </c>
      <c r="X1473" s="45"/>
      <c r="Y1473" s="45"/>
      <c r="Z1473" s="45"/>
      <c r="AA1473" s="45"/>
      <c r="AB1473" s="45"/>
      <c r="AC1473" s="45">
        <v>51026.86829158962</v>
      </c>
      <c r="AD1473" s="45">
        <v>4399.618983582675</v>
      </c>
      <c r="AE1473" s="45"/>
      <c r="AF1473" s="45"/>
      <c r="AG1473" s="45"/>
      <c r="AH1473" s="45"/>
      <c r="AI1473" s="45"/>
      <c r="AJ1473" s="45">
        <v>51026.86829158962</v>
      </c>
      <c r="AK1473" s="45">
        <v>0.012</v>
      </c>
      <c r="AL1473" s="45"/>
      <c r="AM1473" s="45"/>
      <c r="AN1473" s="45"/>
      <c r="AO1473" s="23"/>
      <c r="AP1473" s="23"/>
      <c r="AQ1473" s="45">
        <v>51026.86829158962</v>
      </c>
      <c r="AR1473" s="45">
        <v>0.003</v>
      </c>
      <c r="AS1473" s="23"/>
      <c r="AT1473" s="23"/>
      <c r="AU1473" s="23"/>
      <c r="AV1473" s="23"/>
      <c r="AW1473" s="23"/>
      <c r="AX1473" s="45">
        <v>51026.86829158962</v>
      </c>
      <c r="AY1473" s="23"/>
      <c r="AZ1473" s="23"/>
      <c r="BA1473" s="23"/>
      <c r="BB1473" s="23"/>
      <c r="BC1473" s="23"/>
      <c r="BD1473" s="23"/>
      <c r="BE1473" s="45">
        <v>51026.86829158962</v>
      </c>
      <c r="BF1473" s="45"/>
      <c r="BG1473" s="23"/>
      <c r="BH1473" s="23"/>
      <c r="BI1473" s="23"/>
      <c r="BJ1473" s="23"/>
      <c r="BK1473" s="23"/>
      <c r="BL1473" s="45">
        <v>51026.86829158962</v>
      </c>
      <c r="BM1473" s="45">
        <v>1.066</v>
      </c>
      <c r="BN1473" s="23"/>
      <c r="BO1473" s="23"/>
      <c r="BP1473" s="23"/>
      <c r="BQ1473" s="23"/>
      <c r="BR1473" s="23"/>
      <c r="BS1473" s="45">
        <v>51026.86829158962</v>
      </c>
      <c r="BT1473" s="45">
        <v>0.398</v>
      </c>
      <c r="BU1473" s="23"/>
      <c r="BV1473" s="23"/>
      <c r="BW1473" s="23"/>
      <c r="BX1473" s="23"/>
      <c r="BY1473" s="23"/>
      <c r="BZ1473" s="23"/>
      <c r="CA1473" s="23"/>
    </row>
    <row r="1474" ht="15.75" customHeight="1">
      <c r="A1474" s="45">
        <v>50535.29616278812</v>
      </c>
      <c r="B1474" s="46">
        <v>0.077</v>
      </c>
      <c r="C1474" s="45"/>
      <c r="D1474" s="45"/>
      <c r="E1474" s="45"/>
      <c r="F1474" s="45"/>
      <c r="G1474" s="45"/>
      <c r="H1474" s="45">
        <v>50535.29616278812</v>
      </c>
      <c r="I1474" s="46"/>
      <c r="J1474" s="45"/>
      <c r="K1474" s="45"/>
      <c r="L1474" s="45"/>
      <c r="M1474" s="45"/>
      <c r="N1474" s="45"/>
      <c r="O1474" s="45">
        <v>50535.29616278812</v>
      </c>
      <c r="P1474" s="45">
        <v>0.008759382680512809</v>
      </c>
      <c r="Q1474" s="45"/>
      <c r="R1474" s="45"/>
      <c r="S1474" s="45"/>
      <c r="T1474" s="45"/>
      <c r="U1474" s="45"/>
      <c r="V1474" s="45">
        <v>50535.29616278812</v>
      </c>
      <c r="W1474" s="45">
        <v>0.022693355180125323</v>
      </c>
      <c r="X1474" s="45"/>
      <c r="Y1474" s="45"/>
      <c r="Z1474" s="45"/>
      <c r="AA1474" s="45"/>
      <c r="AB1474" s="45"/>
      <c r="AC1474" s="45">
        <v>50535.29616278812</v>
      </c>
      <c r="AD1474" s="45">
        <v>5413.723623319975</v>
      </c>
      <c r="AE1474" s="45"/>
      <c r="AF1474" s="45"/>
      <c r="AG1474" s="45"/>
      <c r="AH1474" s="45"/>
      <c r="AI1474" s="45"/>
      <c r="AJ1474" s="45">
        <v>50535.29616278812</v>
      </c>
      <c r="AK1474" s="45">
        <v>0.012</v>
      </c>
      <c r="AL1474" s="45"/>
      <c r="AM1474" s="45"/>
      <c r="AN1474" s="45"/>
      <c r="AO1474" s="23"/>
      <c r="AP1474" s="23"/>
      <c r="AQ1474" s="45">
        <v>50535.29616278812</v>
      </c>
      <c r="AR1474" s="45">
        <v>0.003</v>
      </c>
      <c r="AS1474" s="23"/>
      <c r="AT1474" s="23"/>
      <c r="AU1474" s="23"/>
      <c r="AV1474" s="23"/>
      <c r="AW1474" s="23"/>
      <c r="AX1474" s="45">
        <v>50535.29616278812</v>
      </c>
      <c r="AY1474" s="23"/>
      <c r="AZ1474" s="23"/>
      <c r="BA1474" s="23"/>
      <c r="BB1474" s="23"/>
      <c r="BC1474" s="23"/>
      <c r="BD1474" s="23"/>
      <c r="BE1474" s="45">
        <v>50535.29616278812</v>
      </c>
      <c r="BF1474" s="45"/>
      <c r="BG1474" s="23"/>
      <c r="BH1474" s="23"/>
      <c r="BI1474" s="23"/>
      <c r="BJ1474" s="23"/>
      <c r="BK1474" s="23"/>
      <c r="BL1474" s="45">
        <v>50535.29616278812</v>
      </c>
      <c r="BM1474" s="45">
        <v>1.206</v>
      </c>
      <c r="BN1474" s="23"/>
      <c r="BO1474" s="23"/>
      <c r="BP1474" s="23"/>
      <c r="BQ1474" s="23"/>
      <c r="BR1474" s="23"/>
      <c r="BS1474" s="45">
        <v>50535.29616278812</v>
      </c>
      <c r="BT1474" s="45">
        <v>0.546</v>
      </c>
      <c r="BU1474" s="23"/>
      <c r="BV1474" s="23"/>
      <c r="BW1474" s="23"/>
      <c r="BX1474" s="23"/>
      <c r="BY1474" s="23"/>
      <c r="BZ1474" s="23"/>
      <c r="CA1474" s="23"/>
    </row>
    <row r="1475" ht="15.75" customHeight="1">
      <c r="A1475" s="45">
        <v>50022.38465165522</v>
      </c>
      <c r="B1475" s="46">
        <v>0.082</v>
      </c>
      <c r="C1475" s="45"/>
      <c r="D1475" s="45"/>
      <c r="E1475" s="45"/>
      <c r="F1475" s="45"/>
      <c r="G1475" s="45"/>
      <c r="H1475" s="45">
        <v>50022.38465165522</v>
      </c>
      <c r="I1475" s="46"/>
      <c r="J1475" s="45"/>
      <c r="K1475" s="45"/>
      <c r="L1475" s="45"/>
      <c r="M1475" s="45"/>
      <c r="N1475" s="45"/>
      <c r="O1475" s="45">
        <v>50022.38465165522</v>
      </c>
      <c r="P1475" s="45">
        <v>0.009177135746952052</v>
      </c>
      <c r="Q1475" s="45"/>
      <c r="R1475" s="45"/>
      <c r="S1475" s="45"/>
      <c r="T1475" s="45"/>
      <c r="U1475" s="45"/>
      <c r="V1475" s="45">
        <v>50022.38465165522</v>
      </c>
      <c r="W1475" s="45">
        <v>0.02355843220292734</v>
      </c>
      <c r="X1475" s="45"/>
      <c r="Y1475" s="45"/>
      <c r="Z1475" s="45"/>
      <c r="AA1475" s="45"/>
      <c r="AB1475" s="45"/>
      <c r="AC1475" s="45">
        <v>50022.38465165522</v>
      </c>
      <c r="AD1475" s="45">
        <v>6439.712286752748</v>
      </c>
      <c r="AE1475" s="45"/>
      <c r="AF1475" s="45"/>
      <c r="AG1475" s="45"/>
      <c r="AH1475" s="45"/>
      <c r="AI1475" s="45"/>
      <c r="AJ1475" s="45">
        <v>50022.38465165522</v>
      </c>
      <c r="AK1475" s="45">
        <v>0.012</v>
      </c>
      <c r="AL1475" s="45"/>
      <c r="AM1475" s="45"/>
      <c r="AN1475" s="45"/>
      <c r="AO1475" s="23"/>
      <c r="AP1475" s="23"/>
      <c r="AQ1475" s="45">
        <v>50022.38465165522</v>
      </c>
      <c r="AR1475" s="45">
        <v>0.003</v>
      </c>
      <c r="AS1475" s="23"/>
      <c r="AT1475" s="23"/>
      <c r="AU1475" s="23"/>
      <c r="AV1475" s="23"/>
      <c r="AW1475" s="23"/>
      <c r="AX1475" s="45">
        <v>50022.38465165522</v>
      </c>
      <c r="AY1475" s="23"/>
      <c r="AZ1475" s="23"/>
      <c r="BA1475" s="23"/>
      <c r="BB1475" s="23"/>
      <c r="BC1475" s="23"/>
      <c r="BD1475" s="23"/>
      <c r="BE1475" s="45">
        <v>50022.38465165522</v>
      </c>
      <c r="BF1475" s="45"/>
      <c r="BG1475" s="23"/>
      <c r="BH1475" s="23"/>
      <c r="BI1475" s="23"/>
      <c r="BJ1475" s="23"/>
      <c r="BK1475" s="23"/>
      <c r="BL1475" s="45">
        <v>50022.38465165522</v>
      </c>
      <c r="BM1475" s="45">
        <v>1.041</v>
      </c>
      <c r="BN1475" s="23"/>
      <c r="BO1475" s="23"/>
      <c r="BP1475" s="23"/>
      <c r="BQ1475" s="23"/>
      <c r="BR1475" s="23"/>
      <c r="BS1475" s="45">
        <v>50022.38465165522</v>
      </c>
      <c r="BT1475" s="45">
        <v>0.659</v>
      </c>
      <c r="BU1475" s="23"/>
      <c r="BV1475" s="23"/>
      <c r="BW1475" s="23"/>
      <c r="BX1475" s="23"/>
      <c r="BY1475" s="23"/>
      <c r="BZ1475" s="23"/>
      <c r="CA1475" s="23"/>
    </row>
    <row r="1476" ht="15.75" customHeight="1">
      <c r="A1476" s="45">
        <v>49275.25614522377</v>
      </c>
      <c r="B1476" s="46">
        <v>0.079</v>
      </c>
      <c r="C1476" s="45"/>
      <c r="D1476" s="45"/>
      <c r="E1476" s="45"/>
      <c r="F1476" s="45"/>
      <c r="G1476" s="45"/>
      <c r="H1476" s="45">
        <v>49275.25614522377</v>
      </c>
      <c r="I1476" s="46"/>
      <c r="J1476" s="45"/>
      <c r="K1476" s="45"/>
      <c r="L1476" s="45"/>
      <c r="M1476" s="45"/>
      <c r="N1476" s="45"/>
      <c r="O1476" s="45">
        <v>49275.25614522377</v>
      </c>
      <c r="P1476" s="45"/>
      <c r="Q1476" s="45"/>
      <c r="R1476" s="45"/>
      <c r="S1476" s="45"/>
      <c r="T1476" s="45"/>
      <c r="U1476" s="45"/>
      <c r="V1476" s="45">
        <v>49275.25614522377</v>
      </c>
      <c r="W1476" s="45"/>
      <c r="X1476" s="45"/>
      <c r="Y1476" s="45"/>
      <c r="Z1476" s="45"/>
      <c r="AA1476" s="45"/>
      <c r="AB1476" s="45"/>
      <c r="AC1476" s="45">
        <v>49275.25614522377</v>
      </c>
      <c r="AD1476" s="45">
        <v>6399.975922159782</v>
      </c>
      <c r="AE1476" s="45"/>
      <c r="AF1476" s="45"/>
      <c r="AG1476" s="45"/>
      <c r="AH1476" s="45"/>
      <c r="AI1476" s="45"/>
      <c r="AJ1476" s="45">
        <v>49275.25614522377</v>
      </c>
      <c r="AK1476" s="45">
        <v>0.012</v>
      </c>
      <c r="AL1476" s="45"/>
      <c r="AM1476" s="45"/>
      <c r="AN1476" s="45"/>
      <c r="AO1476" s="23"/>
      <c r="AP1476" s="23"/>
      <c r="AQ1476" s="45">
        <v>49275.25614522377</v>
      </c>
      <c r="AR1476" s="45">
        <v>0.003</v>
      </c>
      <c r="AS1476" s="23"/>
      <c r="AT1476" s="23"/>
      <c r="AU1476" s="23"/>
      <c r="AV1476" s="23"/>
      <c r="AW1476" s="23"/>
      <c r="AX1476" s="45">
        <v>49275.25614522377</v>
      </c>
      <c r="AY1476" s="23"/>
      <c r="AZ1476" s="23"/>
      <c r="BA1476" s="23"/>
      <c r="BB1476" s="23"/>
      <c r="BC1476" s="23"/>
      <c r="BD1476" s="23"/>
      <c r="BE1476" s="45">
        <v>49275.25614522377</v>
      </c>
      <c r="BF1476" s="45"/>
      <c r="BG1476" s="23"/>
      <c r="BH1476" s="23"/>
      <c r="BI1476" s="23"/>
      <c r="BJ1476" s="23"/>
      <c r="BK1476" s="23"/>
      <c r="BL1476" s="45">
        <v>49275.25614522377</v>
      </c>
      <c r="BM1476" s="45">
        <v>1.114</v>
      </c>
      <c r="BN1476" s="23"/>
      <c r="BO1476" s="23"/>
      <c r="BP1476" s="23"/>
      <c r="BQ1476" s="23"/>
      <c r="BR1476" s="23"/>
      <c r="BS1476" s="45">
        <v>49275.25614522377</v>
      </c>
      <c r="BT1476" s="45">
        <v>0.7</v>
      </c>
      <c r="BU1476" s="23"/>
      <c r="BV1476" s="23"/>
      <c r="BW1476" s="23"/>
      <c r="BX1476" s="23"/>
      <c r="BY1476" s="23"/>
      <c r="BZ1476" s="23"/>
      <c r="CA1476" s="23"/>
    </row>
    <row r="1477" ht="15.75" customHeight="1">
      <c r="A1477" s="45">
        <v>48532.943301095765</v>
      </c>
      <c r="B1477" s="46">
        <v>0.077</v>
      </c>
      <c r="C1477" s="45"/>
      <c r="D1477" s="45"/>
      <c r="E1477" s="45"/>
      <c r="F1477" s="45"/>
      <c r="G1477" s="45"/>
      <c r="H1477" s="45">
        <v>48532.943301095765</v>
      </c>
      <c r="I1477" s="46"/>
      <c r="J1477" s="45"/>
      <c r="K1477" s="45"/>
      <c r="L1477" s="45"/>
      <c r="M1477" s="45"/>
      <c r="N1477" s="45"/>
      <c r="O1477" s="45">
        <v>48532.943301095765</v>
      </c>
      <c r="P1477" s="45">
        <v>0.00905980699775938</v>
      </c>
      <c r="Q1477" s="45"/>
      <c r="R1477" s="45"/>
      <c r="S1477" s="45"/>
      <c r="T1477" s="45"/>
      <c r="U1477" s="45"/>
      <c r="V1477" s="45">
        <v>48532.943301095765</v>
      </c>
      <c r="W1477" s="45">
        <v>0.023842822292795527</v>
      </c>
      <c r="X1477" s="45"/>
      <c r="Y1477" s="45"/>
      <c r="Z1477" s="45"/>
      <c r="AA1477" s="45"/>
      <c r="AB1477" s="45"/>
      <c r="AC1477" s="45">
        <v>48532.943301095765</v>
      </c>
      <c r="AD1477" s="45">
        <v>6639.344782570979</v>
      </c>
      <c r="AE1477" s="45"/>
      <c r="AF1477" s="45"/>
      <c r="AG1477" s="45"/>
      <c r="AH1477" s="45"/>
      <c r="AI1477" s="45"/>
      <c r="AJ1477" s="45">
        <v>48532.943301095765</v>
      </c>
      <c r="AK1477" s="45">
        <v>0.012</v>
      </c>
      <c r="AL1477" s="45"/>
      <c r="AM1477" s="45"/>
      <c r="AN1477" s="45"/>
      <c r="AO1477" s="23"/>
      <c r="AP1477" s="23"/>
      <c r="AQ1477" s="45">
        <v>48532.943301095765</v>
      </c>
      <c r="AR1477" s="45">
        <v>0.003</v>
      </c>
      <c r="AS1477" s="23"/>
      <c r="AT1477" s="23"/>
      <c r="AU1477" s="23"/>
      <c r="AV1477" s="23"/>
      <c r="AW1477" s="23"/>
      <c r="AX1477" s="45">
        <v>48532.943301095765</v>
      </c>
      <c r="AY1477" s="23">
        <v>0.204</v>
      </c>
      <c r="AZ1477" s="23"/>
      <c r="BA1477" s="23"/>
      <c r="BB1477" s="23"/>
      <c r="BC1477" s="23"/>
      <c r="BD1477" s="23"/>
      <c r="BE1477" s="45">
        <v>48532.943301095765</v>
      </c>
      <c r="BF1477" s="45">
        <v>26.0</v>
      </c>
      <c r="BG1477" s="23"/>
      <c r="BH1477" s="23"/>
      <c r="BI1477" s="23"/>
      <c r="BJ1477" s="23"/>
      <c r="BK1477" s="23"/>
      <c r="BL1477" s="45">
        <v>48532.943301095765</v>
      </c>
      <c r="BM1477" s="45">
        <v>1.529</v>
      </c>
      <c r="BN1477" s="23"/>
      <c r="BO1477" s="23"/>
      <c r="BP1477" s="23"/>
      <c r="BQ1477" s="23"/>
      <c r="BR1477" s="23"/>
      <c r="BS1477" s="45">
        <v>48532.943301095765</v>
      </c>
      <c r="BT1477" s="45">
        <v>0.725</v>
      </c>
      <c r="BU1477" s="23"/>
      <c r="BV1477" s="23"/>
      <c r="BW1477" s="23"/>
      <c r="BX1477" s="23"/>
      <c r="BY1477" s="23"/>
      <c r="BZ1477" s="23"/>
      <c r="CA1477" s="23"/>
    </row>
    <row r="1478" ht="15.75" customHeight="1">
      <c r="A1478" s="45">
        <v>48004.10347234231</v>
      </c>
      <c r="B1478" s="46">
        <v>0.068</v>
      </c>
      <c r="C1478" s="45"/>
      <c r="D1478" s="45"/>
      <c r="E1478" s="45"/>
      <c r="F1478" s="45"/>
      <c r="G1478" s="45"/>
      <c r="H1478" s="45">
        <v>48004.10347234231</v>
      </c>
      <c r="I1478" s="46"/>
      <c r="J1478" s="45"/>
      <c r="K1478" s="45"/>
      <c r="L1478" s="45"/>
      <c r="M1478" s="45"/>
      <c r="N1478" s="45"/>
      <c r="O1478" s="45">
        <v>48004.10347234231</v>
      </c>
      <c r="P1478" s="45">
        <v>0.008768877879469075</v>
      </c>
      <c r="Q1478" s="45"/>
      <c r="R1478" s="45"/>
      <c r="S1478" s="45"/>
      <c r="T1478" s="45"/>
      <c r="U1478" s="45"/>
      <c r="V1478" s="45">
        <v>48004.10347234231</v>
      </c>
      <c r="W1478" s="45">
        <v>0.022644080226169965</v>
      </c>
      <c r="X1478" s="45"/>
      <c r="Y1478" s="45"/>
      <c r="Z1478" s="45"/>
      <c r="AA1478" s="45"/>
      <c r="AB1478" s="45"/>
      <c r="AC1478" s="45">
        <v>48004.10347234231</v>
      </c>
      <c r="AD1478" s="45">
        <v>7241.772275845689</v>
      </c>
      <c r="AE1478" s="45"/>
      <c r="AF1478" s="45"/>
      <c r="AG1478" s="45"/>
      <c r="AH1478" s="45"/>
      <c r="AI1478" s="45"/>
      <c r="AJ1478" s="45">
        <v>48004.10347234231</v>
      </c>
      <c r="AK1478" s="45">
        <v>0.011</v>
      </c>
      <c r="AL1478" s="45"/>
      <c r="AM1478" s="45"/>
      <c r="AN1478" s="45"/>
      <c r="AO1478" s="23"/>
      <c r="AP1478" s="23"/>
      <c r="AQ1478" s="45">
        <v>48004.10347234231</v>
      </c>
      <c r="AR1478" s="45">
        <v>0.002</v>
      </c>
      <c r="AS1478" s="23"/>
      <c r="AT1478" s="23"/>
      <c r="AU1478" s="23"/>
      <c r="AV1478" s="23"/>
      <c r="AW1478" s="23"/>
      <c r="AX1478" s="45">
        <v>48004.10347234231</v>
      </c>
      <c r="AY1478" s="23">
        <v>0.2</v>
      </c>
      <c r="AZ1478" s="23"/>
      <c r="BA1478" s="23"/>
      <c r="BB1478" s="23"/>
      <c r="BC1478" s="23"/>
      <c r="BD1478" s="23"/>
      <c r="BE1478" s="45">
        <v>48004.10347234231</v>
      </c>
      <c r="BF1478" s="45">
        <v>26.0</v>
      </c>
      <c r="BG1478" s="23"/>
      <c r="BH1478" s="23"/>
      <c r="BI1478" s="23"/>
      <c r="BJ1478" s="23"/>
      <c r="BK1478" s="23"/>
      <c r="BL1478" s="45">
        <v>48004.10347234231</v>
      </c>
      <c r="BM1478" s="45">
        <v>1.437</v>
      </c>
      <c r="BN1478" s="23"/>
      <c r="BO1478" s="23"/>
      <c r="BP1478" s="23"/>
      <c r="BQ1478" s="23"/>
      <c r="BR1478" s="23"/>
      <c r="BS1478" s="45">
        <v>48004.10347234231</v>
      </c>
      <c r="BT1478" s="45">
        <v>0.789</v>
      </c>
      <c r="BU1478" s="23"/>
      <c r="BV1478" s="23"/>
      <c r="BW1478" s="23"/>
      <c r="BX1478" s="23"/>
      <c r="BY1478" s="23"/>
      <c r="BZ1478" s="23"/>
      <c r="CA1478" s="23"/>
    </row>
    <row r="1479" ht="15.75" customHeight="1">
      <c r="A1479" s="45">
        <v>47174.961246290804</v>
      </c>
      <c r="B1479" s="46">
        <v>0.073</v>
      </c>
      <c r="C1479" s="45"/>
      <c r="D1479" s="45"/>
      <c r="E1479" s="45"/>
      <c r="F1479" s="45"/>
      <c r="G1479" s="45"/>
      <c r="H1479" s="45">
        <v>47174.961246290804</v>
      </c>
      <c r="I1479" s="46"/>
      <c r="J1479" s="45"/>
      <c r="K1479" s="45"/>
      <c r="L1479" s="45"/>
      <c r="M1479" s="45"/>
      <c r="N1479" s="45"/>
      <c r="O1479" s="45">
        <v>47174.961246290804</v>
      </c>
      <c r="P1479" s="45">
        <v>0.008967563695896859</v>
      </c>
      <c r="Q1479" s="45"/>
      <c r="R1479" s="45"/>
      <c r="S1479" s="45"/>
      <c r="T1479" s="45"/>
      <c r="U1479" s="45"/>
      <c r="V1479" s="45">
        <v>47174.961246290804</v>
      </c>
      <c r="W1479" s="45">
        <v>0.023624270950578122</v>
      </c>
      <c r="X1479" s="45"/>
      <c r="Y1479" s="45"/>
      <c r="Z1479" s="45"/>
      <c r="AA1479" s="45"/>
      <c r="AB1479" s="45"/>
      <c r="AC1479" s="45">
        <v>47174.961246290804</v>
      </c>
      <c r="AD1479" s="45">
        <v>7778.573621201269</v>
      </c>
      <c r="AE1479" s="45"/>
      <c r="AF1479" s="45"/>
      <c r="AG1479" s="45"/>
      <c r="AH1479" s="45"/>
      <c r="AI1479" s="45"/>
      <c r="AJ1479" s="45">
        <v>47174.961246290804</v>
      </c>
      <c r="AK1479" s="45">
        <v>0.012</v>
      </c>
      <c r="AL1479" s="45"/>
      <c r="AM1479" s="45"/>
      <c r="AN1479" s="45"/>
      <c r="AO1479" s="23"/>
      <c r="AP1479" s="23"/>
      <c r="AQ1479" s="45">
        <v>47174.961246290804</v>
      </c>
      <c r="AR1479" s="45">
        <v>0.002</v>
      </c>
      <c r="AS1479" s="23"/>
      <c r="AT1479" s="23"/>
      <c r="AU1479" s="23"/>
      <c r="AV1479" s="23"/>
      <c r="AW1479" s="23"/>
      <c r="AX1479" s="45">
        <v>47174.961246290804</v>
      </c>
      <c r="AY1479" s="23">
        <v>0.2</v>
      </c>
      <c r="AZ1479" s="23"/>
      <c r="BA1479" s="23"/>
      <c r="BB1479" s="23"/>
      <c r="BC1479" s="23"/>
      <c r="BD1479" s="23"/>
      <c r="BE1479" s="45">
        <v>47174.961246290804</v>
      </c>
      <c r="BF1479" s="45">
        <v>26.0</v>
      </c>
      <c r="BG1479" s="23"/>
      <c r="BH1479" s="23"/>
      <c r="BI1479" s="23"/>
      <c r="BJ1479" s="23"/>
      <c r="BK1479" s="23"/>
      <c r="BL1479" s="45">
        <v>47174.961246290804</v>
      </c>
      <c r="BM1479" s="45">
        <v>1.451</v>
      </c>
      <c r="BN1479" s="23"/>
      <c r="BO1479" s="23"/>
      <c r="BP1479" s="23"/>
      <c r="BQ1479" s="23"/>
      <c r="BR1479" s="23"/>
      <c r="BS1479" s="45">
        <v>47174.961246290804</v>
      </c>
      <c r="BT1479" s="45">
        <v>0.822</v>
      </c>
      <c r="BU1479" s="23"/>
      <c r="BV1479" s="23"/>
      <c r="BW1479" s="23"/>
      <c r="BX1479" s="23"/>
      <c r="BY1479" s="23"/>
      <c r="BZ1479" s="23"/>
      <c r="CA1479" s="23"/>
    </row>
    <row r="1480" ht="15.75" customHeight="1">
      <c r="A1480" s="45">
        <v>46470.95286701233</v>
      </c>
      <c r="B1480" s="46">
        <v>0.08</v>
      </c>
      <c r="C1480" s="45"/>
      <c r="D1480" s="45"/>
      <c r="E1480" s="45"/>
      <c r="F1480" s="45"/>
      <c r="G1480" s="45"/>
      <c r="H1480" s="45">
        <v>46470.95286701233</v>
      </c>
      <c r="I1480" s="46"/>
      <c r="J1480" s="45"/>
      <c r="K1480" s="45"/>
      <c r="L1480" s="45"/>
      <c r="M1480" s="45"/>
      <c r="N1480" s="45"/>
      <c r="O1480" s="45">
        <v>46470.95286701233</v>
      </c>
      <c r="P1480" s="45"/>
      <c r="Q1480" s="45"/>
      <c r="R1480" s="45"/>
      <c r="S1480" s="45"/>
      <c r="T1480" s="45"/>
      <c r="U1480" s="45"/>
      <c r="V1480" s="45">
        <v>46470.95286701233</v>
      </c>
      <c r="W1480" s="45"/>
      <c r="X1480" s="45"/>
      <c r="Y1480" s="45"/>
      <c r="Z1480" s="45"/>
      <c r="AA1480" s="45"/>
      <c r="AB1480" s="45"/>
      <c r="AC1480" s="45">
        <v>46470.95286701233</v>
      </c>
      <c r="AD1480" s="45">
        <v>7256.17387496158</v>
      </c>
      <c r="AE1480" s="45"/>
      <c r="AF1480" s="45"/>
      <c r="AG1480" s="45"/>
      <c r="AH1480" s="45"/>
      <c r="AI1480" s="45"/>
      <c r="AJ1480" s="45">
        <v>46470.95286701233</v>
      </c>
      <c r="AK1480" s="45">
        <v>0.011</v>
      </c>
      <c r="AL1480" s="45"/>
      <c r="AM1480" s="45"/>
      <c r="AN1480" s="45"/>
      <c r="AO1480" s="23"/>
      <c r="AP1480" s="23"/>
      <c r="AQ1480" s="45">
        <v>46470.95286701233</v>
      </c>
      <c r="AR1480" s="45">
        <v>0.002</v>
      </c>
      <c r="AS1480" s="23"/>
      <c r="AT1480" s="23"/>
      <c r="AU1480" s="23"/>
      <c r="AV1480" s="23"/>
      <c r="AW1480" s="23"/>
      <c r="AX1480" s="45">
        <v>46470.95286701233</v>
      </c>
      <c r="AY1480" s="23">
        <v>0.2</v>
      </c>
      <c r="AZ1480" s="23"/>
      <c r="BA1480" s="23"/>
      <c r="BB1480" s="23"/>
      <c r="BC1480" s="23"/>
      <c r="BD1480" s="23"/>
      <c r="BE1480" s="45">
        <v>46470.95286701233</v>
      </c>
      <c r="BF1480" s="45">
        <v>24.0</v>
      </c>
      <c r="BG1480" s="23"/>
      <c r="BH1480" s="23"/>
      <c r="BI1480" s="23"/>
      <c r="BJ1480" s="23"/>
      <c r="BK1480" s="23"/>
      <c r="BL1480" s="45">
        <v>46470.95286701233</v>
      </c>
      <c r="BM1480" s="45">
        <v>1.445</v>
      </c>
      <c r="BN1480" s="23"/>
      <c r="BO1480" s="23"/>
      <c r="BP1480" s="23"/>
      <c r="BQ1480" s="23"/>
      <c r="BR1480" s="23"/>
      <c r="BS1480" s="45">
        <v>46470.95286701233</v>
      </c>
      <c r="BT1480" s="45">
        <v>0.873</v>
      </c>
      <c r="BU1480" s="23"/>
      <c r="BV1480" s="23"/>
      <c r="BW1480" s="23"/>
      <c r="BX1480" s="23"/>
      <c r="BY1480" s="23"/>
      <c r="BZ1480" s="23"/>
      <c r="CA1480" s="23"/>
    </row>
    <row r="1481" ht="15.75" customHeight="1">
      <c r="A1481" s="45">
        <v>45638.06188344876</v>
      </c>
      <c r="B1481" s="46">
        <v>0.072</v>
      </c>
      <c r="C1481" s="45"/>
      <c r="D1481" s="45"/>
      <c r="E1481" s="45"/>
      <c r="F1481" s="45"/>
      <c r="G1481" s="45"/>
      <c r="H1481" s="45">
        <v>45638.06188344876</v>
      </c>
      <c r="I1481" s="46"/>
      <c r="J1481" s="45"/>
      <c r="K1481" s="45"/>
      <c r="L1481" s="45"/>
      <c r="M1481" s="45"/>
      <c r="N1481" s="45"/>
      <c r="O1481" s="45">
        <v>45638.06188344876</v>
      </c>
      <c r="P1481" s="45">
        <v>0.007580584393425032</v>
      </c>
      <c r="Q1481" s="45"/>
      <c r="R1481" s="45"/>
      <c r="S1481" s="45"/>
      <c r="T1481" s="45"/>
      <c r="U1481" s="45"/>
      <c r="V1481" s="45">
        <v>45638.06188344876</v>
      </c>
      <c r="W1481" s="45">
        <v>0.019538300394711147</v>
      </c>
      <c r="X1481" s="45"/>
      <c r="Y1481" s="45"/>
      <c r="Z1481" s="45"/>
      <c r="AA1481" s="45"/>
      <c r="AB1481" s="45"/>
      <c r="AC1481" s="45">
        <v>45638.06188344876</v>
      </c>
      <c r="AD1481" s="45">
        <v>7000.6489753487995</v>
      </c>
      <c r="AE1481" s="45"/>
      <c r="AF1481" s="45"/>
      <c r="AG1481" s="45"/>
      <c r="AH1481" s="45"/>
      <c r="AI1481" s="45"/>
      <c r="AJ1481" s="45">
        <v>45638.06188344876</v>
      </c>
      <c r="AK1481" s="45">
        <v>0.012</v>
      </c>
      <c r="AL1481" s="45"/>
      <c r="AM1481" s="45"/>
      <c r="AN1481" s="45"/>
      <c r="AO1481" s="23"/>
      <c r="AP1481" s="23"/>
      <c r="AQ1481" s="45">
        <v>45638.06188344876</v>
      </c>
      <c r="AR1481" s="45">
        <v>0.002</v>
      </c>
      <c r="AS1481" s="23"/>
      <c r="AT1481" s="23"/>
      <c r="AU1481" s="23"/>
      <c r="AV1481" s="23"/>
      <c r="AW1481" s="23"/>
      <c r="AX1481" s="45">
        <v>45638.06188344876</v>
      </c>
      <c r="AY1481" s="23">
        <v>0.2</v>
      </c>
      <c r="AZ1481" s="23"/>
      <c r="BA1481" s="23"/>
      <c r="BB1481" s="23"/>
      <c r="BC1481" s="23"/>
      <c r="BD1481" s="23"/>
      <c r="BE1481" s="45">
        <v>45638.06188344876</v>
      </c>
      <c r="BF1481" s="45">
        <v>19.0</v>
      </c>
      <c r="BG1481" s="23"/>
      <c r="BH1481" s="23"/>
      <c r="BI1481" s="23"/>
      <c r="BJ1481" s="23"/>
      <c r="BK1481" s="23"/>
      <c r="BL1481" s="45">
        <v>45638.06188344876</v>
      </c>
      <c r="BM1481" s="45">
        <v>1.431</v>
      </c>
      <c r="BN1481" s="23"/>
      <c r="BO1481" s="23"/>
      <c r="BP1481" s="23"/>
      <c r="BQ1481" s="23"/>
      <c r="BR1481" s="23"/>
      <c r="BS1481" s="45">
        <v>45638.06188344876</v>
      </c>
      <c r="BT1481" s="45">
        <v>0.906</v>
      </c>
      <c r="BU1481" s="23"/>
      <c r="BV1481" s="23"/>
      <c r="BW1481" s="23"/>
      <c r="BX1481" s="23"/>
      <c r="BY1481" s="23"/>
      <c r="BZ1481" s="23"/>
      <c r="CA1481" s="23"/>
    </row>
    <row r="1482" ht="15.75" customHeight="1">
      <c r="A1482" s="45">
        <v>44639.980553567395</v>
      </c>
      <c r="B1482" s="46">
        <v>0.067</v>
      </c>
      <c r="C1482" s="45"/>
      <c r="D1482" s="45"/>
      <c r="E1482" s="45"/>
      <c r="F1482" s="45"/>
      <c r="G1482" s="45"/>
      <c r="H1482" s="45">
        <v>44639.980553567395</v>
      </c>
      <c r="I1482" s="46"/>
      <c r="J1482" s="45"/>
      <c r="K1482" s="45"/>
      <c r="L1482" s="45"/>
      <c r="M1482" s="45"/>
      <c r="N1482" s="45"/>
      <c r="O1482" s="45">
        <v>44639.980553567395</v>
      </c>
      <c r="P1482" s="45">
        <v>0.008351548287151272</v>
      </c>
      <c r="Q1482" s="45"/>
      <c r="R1482" s="45"/>
      <c r="S1482" s="45"/>
      <c r="T1482" s="45"/>
      <c r="U1482" s="45"/>
      <c r="V1482" s="45">
        <v>44639.980553567395</v>
      </c>
      <c r="W1482" s="45">
        <v>0.021910033240281124</v>
      </c>
      <c r="X1482" s="45"/>
      <c r="Y1482" s="45"/>
      <c r="Z1482" s="45"/>
      <c r="AA1482" s="45"/>
      <c r="AB1482" s="45"/>
      <c r="AC1482" s="45">
        <v>44639.980553567395</v>
      </c>
      <c r="AD1482" s="45">
        <v>7373.4390282957165</v>
      </c>
      <c r="AE1482" s="45"/>
      <c r="AF1482" s="45"/>
      <c r="AG1482" s="45"/>
      <c r="AH1482" s="45"/>
      <c r="AI1482" s="45"/>
      <c r="AJ1482" s="45">
        <v>44639.980553567395</v>
      </c>
      <c r="AK1482" s="45">
        <v>0.011</v>
      </c>
      <c r="AL1482" s="45"/>
      <c r="AM1482" s="45"/>
      <c r="AN1482" s="45"/>
      <c r="AO1482" s="23"/>
      <c r="AP1482" s="23"/>
      <c r="AQ1482" s="45">
        <v>44639.980553567395</v>
      </c>
      <c r="AR1482" s="45">
        <v>0.002</v>
      </c>
      <c r="AS1482" s="23"/>
      <c r="AT1482" s="23"/>
      <c r="AU1482" s="23"/>
      <c r="AV1482" s="23"/>
      <c r="AW1482" s="23"/>
      <c r="AX1482" s="45">
        <v>44639.980553567395</v>
      </c>
      <c r="AY1482" s="23">
        <v>0.198</v>
      </c>
      <c r="AZ1482" s="23"/>
      <c r="BA1482" s="23"/>
      <c r="BB1482" s="23"/>
      <c r="BC1482" s="23"/>
      <c r="BD1482" s="23"/>
      <c r="BE1482" s="45">
        <v>44639.980553567395</v>
      </c>
      <c r="BF1482" s="45">
        <v>19.0</v>
      </c>
      <c r="BG1482" s="23"/>
      <c r="BH1482" s="23"/>
      <c r="BI1482" s="23"/>
      <c r="BJ1482" s="23"/>
      <c r="BK1482" s="23"/>
      <c r="BL1482" s="45">
        <v>44639.980553567395</v>
      </c>
      <c r="BM1482" s="45">
        <v>1.482</v>
      </c>
      <c r="BN1482" s="23"/>
      <c r="BO1482" s="23"/>
      <c r="BP1482" s="23"/>
      <c r="BQ1482" s="23"/>
      <c r="BR1482" s="23"/>
      <c r="BS1482" s="45">
        <v>44639.980553567395</v>
      </c>
      <c r="BT1482" s="45">
        <v>0.9</v>
      </c>
      <c r="BU1482" s="23"/>
      <c r="BV1482" s="23"/>
      <c r="BW1482" s="23"/>
      <c r="BX1482" s="23"/>
      <c r="BY1482" s="23"/>
      <c r="BZ1482" s="23"/>
      <c r="CA1482" s="23"/>
    </row>
    <row r="1483" ht="15.75" customHeight="1">
      <c r="A1483" s="45">
        <v>43585.57690989291</v>
      </c>
      <c r="B1483" s="46">
        <v>0.069</v>
      </c>
      <c r="C1483" s="45"/>
      <c r="D1483" s="45"/>
      <c r="E1483" s="45"/>
      <c r="F1483" s="45"/>
      <c r="G1483" s="45"/>
      <c r="H1483" s="45">
        <v>43585.57690989291</v>
      </c>
      <c r="I1483" s="46"/>
      <c r="J1483" s="45"/>
      <c r="K1483" s="45"/>
      <c r="L1483" s="45"/>
      <c r="M1483" s="45"/>
      <c r="N1483" s="45"/>
      <c r="O1483" s="45">
        <v>43585.57690989291</v>
      </c>
      <c r="P1483" s="45">
        <v>0.006866988356631371</v>
      </c>
      <c r="Q1483" s="45"/>
      <c r="R1483" s="45"/>
      <c r="S1483" s="45"/>
      <c r="T1483" s="45"/>
      <c r="U1483" s="45"/>
      <c r="V1483" s="45">
        <v>43585.57690989291</v>
      </c>
      <c r="W1483" s="45">
        <v>0.01773626696500209</v>
      </c>
      <c r="X1483" s="45"/>
      <c r="Y1483" s="45"/>
      <c r="Z1483" s="45"/>
      <c r="AA1483" s="45"/>
      <c r="AB1483" s="45"/>
      <c r="AC1483" s="45">
        <v>43585.57690989291</v>
      </c>
      <c r="AD1483" s="45">
        <v>6746.448791402516</v>
      </c>
      <c r="AE1483" s="45"/>
      <c r="AF1483" s="45"/>
      <c r="AG1483" s="45"/>
      <c r="AH1483" s="45"/>
      <c r="AI1483" s="45"/>
      <c r="AJ1483" s="45">
        <v>43585.57690989291</v>
      </c>
      <c r="AK1483" s="45">
        <v>0.011</v>
      </c>
      <c r="AL1483" s="45"/>
      <c r="AM1483" s="45"/>
      <c r="AN1483" s="45"/>
      <c r="AO1483" s="23"/>
      <c r="AP1483" s="23"/>
      <c r="AQ1483" s="45">
        <v>43585.57690989291</v>
      </c>
      <c r="AR1483" s="45">
        <v>0.002</v>
      </c>
      <c r="AS1483" s="23"/>
      <c r="AT1483" s="23"/>
      <c r="AU1483" s="23"/>
      <c r="AV1483" s="23"/>
      <c r="AW1483" s="23"/>
      <c r="AX1483" s="45">
        <v>43585.57690989291</v>
      </c>
      <c r="AY1483" s="23">
        <v>0.2</v>
      </c>
      <c r="AZ1483" s="23"/>
      <c r="BA1483" s="23"/>
      <c r="BB1483" s="23"/>
      <c r="BC1483" s="23"/>
      <c r="BD1483" s="23"/>
      <c r="BE1483" s="45">
        <v>43585.57690989291</v>
      </c>
      <c r="BF1483" s="45">
        <v>19.0</v>
      </c>
      <c r="BG1483" s="23"/>
      <c r="BH1483" s="23"/>
      <c r="BI1483" s="23"/>
      <c r="BJ1483" s="23"/>
      <c r="BK1483" s="23"/>
      <c r="BL1483" s="45">
        <v>43585.57690989291</v>
      </c>
      <c r="BM1483" s="45">
        <v>1.454</v>
      </c>
      <c r="BN1483" s="23"/>
      <c r="BO1483" s="23"/>
      <c r="BP1483" s="23"/>
      <c r="BQ1483" s="23"/>
      <c r="BR1483" s="23"/>
      <c r="BS1483" s="45">
        <v>43585.57690989291</v>
      </c>
      <c r="BT1483" s="45">
        <v>0.919</v>
      </c>
      <c r="BU1483" s="23"/>
      <c r="BV1483" s="23"/>
      <c r="BW1483" s="23"/>
      <c r="BX1483" s="23"/>
      <c r="BY1483" s="23"/>
      <c r="BZ1483" s="23"/>
      <c r="CA1483" s="23"/>
    </row>
    <row r="1484" ht="15.75" customHeight="1">
      <c r="A1484" s="45">
        <v>76586.60306060106</v>
      </c>
      <c r="B1484" s="46">
        <v>0.066</v>
      </c>
      <c r="C1484" s="45"/>
      <c r="D1484" s="45"/>
      <c r="E1484" s="45"/>
      <c r="F1484" s="45"/>
      <c r="G1484" s="45"/>
      <c r="H1484" s="45">
        <v>76586.60306060106</v>
      </c>
      <c r="I1484" s="46">
        <v>0.073</v>
      </c>
      <c r="J1484" s="45"/>
      <c r="K1484" s="45"/>
      <c r="L1484" s="45"/>
      <c r="M1484" s="45"/>
      <c r="N1484" s="45"/>
      <c r="O1484" s="45">
        <v>76586.60306060106</v>
      </c>
      <c r="P1484" s="45"/>
      <c r="Q1484" s="45"/>
      <c r="R1484" s="45"/>
      <c r="S1484" s="45"/>
      <c r="T1484" s="45"/>
      <c r="U1484" s="45"/>
      <c r="V1484" s="45">
        <v>76586.60306060106</v>
      </c>
      <c r="W1484" s="45"/>
      <c r="X1484" s="45"/>
      <c r="Y1484" s="45"/>
      <c r="Z1484" s="45"/>
      <c r="AA1484" s="45"/>
      <c r="AB1484" s="45"/>
      <c r="AC1484" s="45">
        <v>76586.60306060106</v>
      </c>
      <c r="AD1484" s="45">
        <v>587.366891911381</v>
      </c>
      <c r="AE1484" s="45"/>
      <c r="AF1484" s="45"/>
      <c r="AG1484" s="45"/>
      <c r="AH1484" s="45"/>
      <c r="AI1484" s="45"/>
      <c r="AJ1484" s="45">
        <v>76586.60306060106</v>
      </c>
      <c r="AK1484" s="45">
        <v>0.012</v>
      </c>
      <c r="AL1484" s="45"/>
      <c r="AM1484" s="45"/>
      <c r="AN1484" s="45"/>
      <c r="AO1484" s="23"/>
      <c r="AP1484" s="23"/>
      <c r="AQ1484" s="45">
        <v>76586.60306060106</v>
      </c>
      <c r="AR1484" s="45">
        <v>0.007</v>
      </c>
      <c r="AS1484" s="23"/>
      <c r="AT1484" s="23"/>
      <c r="AU1484" s="23"/>
      <c r="AV1484" s="23"/>
      <c r="AW1484" s="23"/>
      <c r="AX1484" s="45">
        <v>76586.60306060106</v>
      </c>
      <c r="AY1484" s="23"/>
      <c r="AZ1484" s="23"/>
      <c r="BA1484" s="23"/>
      <c r="BB1484" s="23"/>
      <c r="BC1484" s="23"/>
      <c r="BD1484" s="23"/>
      <c r="BE1484" s="45">
        <v>76586.60306060106</v>
      </c>
      <c r="BF1484" s="45"/>
      <c r="BG1484" s="23"/>
      <c r="BH1484" s="23"/>
      <c r="BI1484" s="23"/>
      <c r="BJ1484" s="23"/>
      <c r="BK1484" s="23"/>
      <c r="BL1484" s="45">
        <v>76586.60306060106</v>
      </c>
      <c r="BM1484" s="45">
        <v>0.281</v>
      </c>
      <c r="BN1484" s="23"/>
      <c r="BO1484" s="23"/>
      <c r="BP1484" s="23"/>
      <c r="BQ1484" s="23"/>
      <c r="BR1484" s="23"/>
      <c r="BS1484" s="45">
        <v>76586.60306060106</v>
      </c>
      <c r="BT1484" s="45">
        <v>0.131</v>
      </c>
      <c r="BU1484" s="23"/>
      <c r="BV1484" s="23"/>
      <c r="BW1484" s="23"/>
      <c r="BX1484" s="23"/>
      <c r="BY1484" s="23"/>
      <c r="BZ1484" s="23"/>
      <c r="CA1484" s="23"/>
    </row>
    <row r="1485" ht="15.75" customHeight="1">
      <c r="A1485" s="45">
        <v>74348.60006666192</v>
      </c>
      <c r="B1485" s="46">
        <v>0.07</v>
      </c>
      <c r="C1485" s="45"/>
      <c r="D1485" s="45"/>
      <c r="E1485" s="45"/>
      <c r="F1485" s="45"/>
      <c r="G1485" s="45"/>
      <c r="H1485" s="45">
        <v>74348.60006666192</v>
      </c>
      <c r="I1485" s="46">
        <v>0.069</v>
      </c>
      <c r="J1485" s="45"/>
      <c r="K1485" s="45"/>
      <c r="L1485" s="45"/>
      <c r="M1485" s="45"/>
      <c r="N1485" s="45"/>
      <c r="O1485" s="45">
        <v>74348.60006666192</v>
      </c>
      <c r="P1485" s="45">
        <v>0.0021805062234751724</v>
      </c>
      <c r="Q1485" s="45"/>
      <c r="R1485" s="45"/>
      <c r="S1485" s="45"/>
      <c r="T1485" s="45"/>
      <c r="U1485" s="45"/>
      <c r="V1485" s="45">
        <v>74348.60006666192</v>
      </c>
      <c r="W1485" s="45"/>
      <c r="X1485" s="45"/>
      <c r="Y1485" s="45"/>
      <c r="Z1485" s="45"/>
      <c r="AA1485" s="45"/>
      <c r="AB1485" s="45"/>
      <c r="AC1485" s="45">
        <v>74348.60006666192</v>
      </c>
      <c r="AD1485" s="45">
        <v>519.0469890185941</v>
      </c>
      <c r="AE1485" s="45"/>
      <c r="AF1485" s="45"/>
      <c r="AG1485" s="45"/>
      <c r="AH1485" s="45"/>
      <c r="AI1485" s="45"/>
      <c r="AJ1485" s="45">
        <v>74348.60006666192</v>
      </c>
      <c r="AK1485" s="45">
        <v>0.01</v>
      </c>
      <c r="AL1485" s="45"/>
      <c r="AM1485" s="45"/>
      <c r="AN1485" s="45"/>
      <c r="AO1485" s="23"/>
      <c r="AP1485" s="23"/>
      <c r="AQ1485" s="45">
        <v>74348.60006666192</v>
      </c>
      <c r="AR1485" s="45">
        <v>0.007</v>
      </c>
      <c r="AS1485" s="23"/>
      <c r="AT1485" s="23"/>
      <c r="AU1485" s="23"/>
      <c r="AV1485" s="23"/>
      <c r="AW1485" s="23"/>
      <c r="AX1485" s="45">
        <v>74348.60006666192</v>
      </c>
      <c r="AY1485" s="23"/>
      <c r="AZ1485" s="23"/>
      <c r="BA1485" s="23"/>
      <c r="BB1485" s="23"/>
      <c r="BC1485" s="23"/>
      <c r="BD1485" s="23"/>
      <c r="BE1485" s="45">
        <v>74348.60006666192</v>
      </c>
      <c r="BF1485" s="45"/>
      <c r="BG1485" s="23"/>
      <c r="BH1485" s="23"/>
      <c r="BI1485" s="23"/>
      <c r="BJ1485" s="23"/>
      <c r="BK1485" s="23"/>
      <c r="BL1485" s="45">
        <v>74348.60006666192</v>
      </c>
      <c r="BM1485" s="45">
        <v>0.585</v>
      </c>
      <c r="BN1485" s="23"/>
      <c r="BO1485" s="23"/>
      <c r="BP1485" s="23"/>
      <c r="BQ1485" s="23"/>
      <c r="BR1485" s="23"/>
      <c r="BS1485" s="45">
        <v>74348.60006666192</v>
      </c>
      <c r="BT1485" s="45">
        <v>0.179</v>
      </c>
      <c r="BU1485" s="23"/>
      <c r="BV1485" s="23"/>
      <c r="BW1485" s="23"/>
      <c r="BX1485" s="23"/>
      <c r="BY1485" s="23"/>
      <c r="BZ1485" s="23"/>
      <c r="CA1485" s="23"/>
    </row>
    <row r="1486" ht="15.75" customHeight="1">
      <c r="A1486" s="45">
        <v>73827.32823276569</v>
      </c>
      <c r="B1486" s="46">
        <v>0.079</v>
      </c>
      <c r="C1486" s="45"/>
      <c r="D1486" s="45"/>
      <c r="E1486" s="45"/>
      <c r="F1486" s="45"/>
      <c r="G1486" s="45"/>
      <c r="H1486" s="45">
        <v>73827.32823276569</v>
      </c>
      <c r="I1486" s="46">
        <v>0.06</v>
      </c>
      <c r="J1486" s="45"/>
      <c r="K1486" s="45"/>
      <c r="L1486" s="45"/>
      <c r="M1486" s="45"/>
      <c r="N1486" s="45"/>
      <c r="O1486" s="45">
        <v>73827.32823276569</v>
      </c>
      <c r="P1486" s="45">
        <v>0.0021415817904937</v>
      </c>
      <c r="Q1486" s="45"/>
      <c r="R1486" s="45"/>
      <c r="S1486" s="45"/>
      <c r="T1486" s="45"/>
      <c r="U1486" s="45"/>
      <c r="V1486" s="45">
        <v>73827.32823276569</v>
      </c>
      <c r="W1486" s="45">
        <v>0.006538390631589847</v>
      </c>
      <c r="X1486" s="45"/>
      <c r="Y1486" s="45"/>
      <c r="Z1486" s="45"/>
      <c r="AA1486" s="45"/>
      <c r="AB1486" s="45"/>
      <c r="AC1486" s="45">
        <v>73827.32823276569</v>
      </c>
      <c r="AD1486" s="45">
        <v>454.58104043498355</v>
      </c>
      <c r="AE1486" s="45"/>
      <c r="AF1486" s="45"/>
      <c r="AG1486" s="45"/>
      <c r="AH1486" s="45"/>
      <c r="AI1486" s="45"/>
      <c r="AJ1486" s="45">
        <v>73827.32823276569</v>
      </c>
      <c r="AK1486" s="45">
        <v>0.01</v>
      </c>
      <c r="AL1486" s="45"/>
      <c r="AM1486" s="45"/>
      <c r="AN1486" s="45"/>
      <c r="AO1486" s="23"/>
      <c r="AP1486" s="23"/>
      <c r="AQ1486" s="45">
        <v>73827.32823276569</v>
      </c>
      <c r="AR1486" s="45">
        <v>0.006</v>
      </c>
      <c r="AS1486" s="23"/>
      <c r="AT1486" s="23"/>
      <c r="AU1486" s="23"/>
      <c r="AV1486" s="23"/>
      <c r="AW1486" s="23"/>
      <c r="AX1486" s="45">
        <v>73827.32823276569</v>
      </c>
      <c r="AY1486" s="23"/>
      <c r="AZ1486" s="23"/>
      <c r="BA1486" s="23"/>
      <c r="BB1486" s="23"/>
      <c r="BC1486" s="23"/>
      <c r="BD1486" s="23"/>
      <c r="BE1486" s="45">
        <v>73827.32823276569</v>
      </c>
      <c r="BF1486" s="45"/>
      <c r="BG1486" s="23"/>
      <c r="BH1486" s="23"/>
      <c r="BI1486" s="23"/>
      <c r="BJ1486" s="23"/>
      <c r="BK1486" s="23"/>
      <c r="BL1486" s="45">
        <v>73827.32823276569</v>
      </c>
      <c r="BM1486" s="45">
        <v>0.674</v>
      </c>
      <c r="BN1486" s="23"/>
      <c r="BO1486" s="23"/>
      <c r="BP1486" s="23"/>
      <c r="BQ1486" s="23"/>
      <c r="BR1486" s="23"/>
      <c r="BS1486" s="45">
        <v>73827.32823276569</v>
      </c>
      <c r="BT1486" s="45">
        <v>0.289</v>
      </c>
      <c r="BU1486" s="23"/>
      <c r="BV1486" s="23"/>
      <c r="BW1486" s="23"/>
      <c r="BX1486" s="23"/>
      <c r="BY1486" s="23"/>
      <c r="BZ1486" s="23"/>
      <c r="CA1486" s="23"/>
    </row>
    <row r="1487" ht="15.75" customHeight="1">
      <c r="A1487" s="45">
        <v>73718.06213777843</v>
      </c>
      <c r="B1487" s="46">
        <v>0.082</v>
      </c>
      <c r="C1487" s="45"/>
      <c r="D1487" s="45"/>
      <c r="E1487" s="45"/>
      <c r="F1487" s="45"/>
      <c r="G1487" s="45"/>
      <c r="H1487" s="45">
        <v>73718.06213777843</v>
      </c>
      <c r="I1487" s="46">
        <v>0.059</v>
      </c>
      <c r="J1487" s="45"/>
      <c r="K1487" s="45"/>
      <c r="L1487" s="45"/>
      <c r="M1487" s="45"/>
      <c r="N1487" s="45"/>
      <c r="O1487" s="45">
        <v>73718.06213777843</v>
      </c>
      <c r="P1487" s="45">
        <v>0.0019494106607925094</v>
      </c>
      <c r="Q1487" s="45"/>
      <c r="R1487" s="45"/>
      <c r="S1487" s="45"/>
      <c r="T1487" s="45"/>
      <c r="U1487" s="45"/>
      <c r="V1487" s="45">
        <v>73718.06213777843</v>
      </c>
      <c r="W1487" s="45">
        <v>0.0062647083912469705</v>
      </c>
      <c r="X1487" s="45"/>
      <c r="Y1487" s="45"/>
      <c r="Z1487" s="45"/>
      <c r="AA1487" s="45"/>
      <c r="AB1487" s="45"/>
      <c r="AC1487" s="45">
        <v>73718.06213777843</v>
      </c>
      <c r="AD1487" s="45">
        <v>597.1167789814893</v>
      </c>
      <c r="AE1487" s="45"/>
      <c r="AF1487" s="45"/>
      <c r="AG1487" s="45"/>
      <c r="AH1487" s="45"/>
      <c r="AI1487" s="45"/>
      <c r="AJ1487" s="45">
        <v>73718.06213777843</v>
      </c>
      <c r="AK1487" s="45">
        <v>0.01</v>
      </c>
      <c r="AL1487" s="45"/>
      <c r="AM1487" s="45"/>
      <c r="AN1487" s="45"/>
      <c r="AO1487" s="23"/>
      <c r="AP1487" s="23"/>
      <c r="AQ1487" s="45">
        <v>73718.06213777843</v>
      </c>
      <c r="AR1487" s="45">
        <v>0.006</v>
      </c>
      <c r="AS1487" s="23"/>
      <c r="AT1487" s="23"/>
      <c r="AU1487" s="23"/>
      <c r="AV1487" s="23"/>
      <c r="AW1487" s="23"/>
      <c r="AX1487" s="45">
        <v>73718.06213777843</v>
      </c>
      <c r="AY1487" s="23"/>
      <c r="AZ1487" s="23"/>
      <c r="BA1487" s="23"/>
      <c r="BB1487" s="23"/>
      <c r="BC1487" s="23"/>
      <c r="BD1487" s="23"/>
      <c r="BE1487" s="45">
        <v>73718.06213777843</v>
      </c>
      <c r="BF1487" s="45"/>
      <c r="BG1487" s="23"/>
      <c r="BH1487" s="23"/>
      <c r="BI1487" s="23"/>
      <c r="BJ1487" s="23"/>
      <c r="BK1487" s="23"/>
      <c r="BL1487" s="45">
        <v>73718.06213777843</v>
      </c>
      <c r="BM1487" s="45">
        <v>0.704</v>
      </c>
      <c r="BN1487" s="23"/>
      <c r="BO1487" s="23"/>
      <c r="BP1487" s="23"/>
      <c r="BQ1487" s="23"/>
      <c r="BR1487" s="23"/>
      <c r="BS1487" s="45">
        <v>73718.06213777843</v>
      </c>
      <c r="BT1487" s="45">
        <v>0.316</v>
      </c>
      <c r="BU1487" s="23"/>
      <c r="BV1487" s="23"/>
      <c r="BW1487" s="23"/>
      <c r="BX1487" s="23"/>
      <c r="BY1487" s="23"/>
      <c r="BZ1487" s="23"/>
      <c r="CA1487" s="23"/>
    </row>
    <row r="1488" ht="15.75" customHeight="1">
      <c r="A1488" s="45">
        <v>73231.88459333911</v>
      </c>
      <c r="B1488" s="46">
        <v>0.086</v>
      </c>
      <c r="C1488" s="45"/>
      <c r="D1488" s="45"/>
      <c r="E1488" s="45"/>
      <c r="F1488" s="45"/>
      <c r="G1488" s="45"/>
      <c r="H1488" s="45">
        <v>73231.88459333911</v>
      </c>
      <c r="I1488" s="46">
        <v>0.053</v>
      </c>
      <c r="J1488" s="45"/>
      <c r="K1488" s="45"/>
      <c r="L1488" s="45"/>
      <c r="M1488" s="45"/>
      <c r="N1488" s="45"/>
      <c r="O1488" s="45">
        <v>73231.88459333911</v>
      </c>
      <c r="P1488" s="45">
        <v>0.002085887735877269</v>
      </c>
      <c r="Q1488" s="45"/>
      <c r="R1488" s="45"/>
      <c r="S1488" s="45"/>
      <c r="T1488" s="45"/>
      <c r="U1488" s="45"/>
      <c r="V1488" s="45">
        <v>73231.88459333911</v>
      </c>
      <c r="W1488" s="45">
        <v>0.006379776109732149</v>
      </c>
      <c r="X1488" s="45"/>
      <c r="Y1488" s="45"/>
      <c r="Z1488" s="45"/>
      <c r="AA1488" s="45"/>
      <c r="AB1488" s="45"/>
      <c r="AC1488" s="45">
        <v>73231.88459333911</v>
      </c>
      <c r="AD1488" s="45">
        <v>725.2011124734591</v>
      </c>
      <c r="AE1488" s="45"/>
      <c r="AF1488" s="45"/>
      <c r="AG1488" s="45"/>
      <c r="AH1488" s="45"/>
      <c r="AI1488" s="45"/>
      <c r="AJ1488" s="45">
        <v>73231.88459333911</v>
      </c>
      <c r="AK1488" s="45">
        <v>0.01</v>
      </c>
      <c r="AL1488" s="45"/>
      <c r="AM1488" s="45"/>
      <c r="AN1488" s="45"/>
      <c r="AO1488" s="23"/>
      <c r="AP1488" s="23"/>
      <c r="AQ1488" s="45">
        <v>73231.88459333911</v>
      </c>
      <c r="AR1488" s="45">
        <v>0.006</v>
      </c>
      <c r="AS1488" s="23"/>
      <c r="AT1488" s="23"/>
      <c r="AU1488" s="23"/>
      <c r="AV1488" s="23"/>
      <c r="AW1488" s="23"/>
      <c r="AX1488" s="45">
        <v>73231.88459333911</v>
      </c>
      <c r="AY1488" s="23"/>
      <c r="AZ1488" s="23"/>
      <c r="BA1488" s="23"/>
      <c r="BB1488" s="23"/>
      <c r="BC1488" s="23"/>
      <c r="BD1488" s="23"/>
      <c r="BE1488" s="45">
        <v>73231.88459333911</v>
      </c>
      <c r="BF1488" s="45"/>
      <c r="BG1488" s="23"/>
      <c r="BH1488" s="23"/>
      <c r="BI1488" s="23"/>
      <c r="BJ1488" s="23"/>
      <c r="BK1488" s="23"/>
      <c r="BL1488" s="45">
        <v>73231.88459333911</v>
      </c>
      <c r="BM1488" s="45">
        <v>0.741</v>
      </c>
      <c r="BN1488" s="23"/>
      <c r="BO1488" s="23"/>
      <c r="BP1488" s="23"/>
      <c r="BQ1488" s="23"/>
      <c r="BR1488" s="23"/>
      <c r="BS1488" s="45">
        <v>73231.88459333911</v>
      </c>
      <c r="BT1488" s="45">
        <v>0.346</v>
      </c>
      <c r="BU1488" s="23"/>
      <c r="BV1488" s="23"/>
      <c r="BW1488" s="23"/>
      <c r="BX1488" s="23"/>
      <c r="BY1488" s="23"/>
      <c r="BZ1488" s="23"/>
      <c r="CA1488" s="23"/>
    </row>
    <row r="1489" ht="15.75" customHeight="1">
      <c r="A1489" s="45">
        <v>73869.87643685276</v>
      </c>
      <c r="B1489" s="46">
        <v>0.091</v>
      </c>
      <c r="C1489" s="45"/>
      <c r="D1489" s="45"/>
      <c r="E1489" s="45"/>
      <c r="F1489" s="45"/>
      <c r="G1489" s="45"/>
      <c r="H1489" s="45">
        <v>73869.87643685276</v>
      </c>
      <c r="I1489" s="46">
        <v>0.055</v>
      </c>
      <c r="J1489" s="45"/>
      <c r="K1489" s="45"/>
      <c r="L1489" s="45"/>
      <c r="M1489" s="45"/>
      <c r="N1489" s="45"/>
      <c r="O1489" s="45">
        <v>73869.87643685276</v>
      </c>
      <c r="P1489" s="45">
        <v>0.0018175785099818242</v>
      </c>
      <c r="Q1489" s="45"/>
      <c r="R1489" s="45"/>
      <c r="S1489" s="45"/>
      <c r="T1489" s="45"/>
      <c r="U1489" s="45"/>
      <c r="V1489" s="45">
        <v>73869.87643685276</v>
      </c>
      <c r="W1489" s="45">
        <v>0.005692933234943071</v>
      </c>
      <c r="X1489" s="45"/>
      <c r="Y1489" s="45"/>
      <c r="Z1489" s="45"/>
      <c r="AA1489" s="45"/>
      <c r="AB1489" s="45"/>
      <c r="AC1489" s="45">
        <v>73869.87643685276</v>
      </c>
      <c r="AD1489" s="45">
        <v>770.1184149922988</v>
      </c>
      <c r="AE1489" s="45"/>
      <c r="AF1489" s="45"/>
      <c r="AG1489" s="45"/>
      <c r="AH1489" s="45"/>
      <c r="AI1489" s="45"/>
      <c r="AJ1489" s="45">
        <v>73869.87643685276</v>
      </c>
      <c r="AK1489" s="45">
        <v>0.01</v>
      </c>
      <c r="AL1489" s="45"/>
      <c r="AM1489" s="45"/>
      <c r="AN1489" s="45"/>
      <c r="AO1489" s="23"/>
      <c r="AP1489" s="23"/>
      <c r="AQ1489" s="45">
        <v>73869.87643685276</v>
      </c>
      <c r="AR1489" s="45">
        <v>0.006</v>
      </c>
      <c r="AS1489" s="23"/>
      <c r="AT1489" s="23"/>
      <c r="AU1489" s="23"/>
      <c r="AV1489" s="23"/>
      <c r="AW1489" s="23"/>
      <c r="AX1489" s="45">
        <v>73869.87643685276</v>
      </c>
      <c r="AY1489" s="23"/>
      <c r="AZ1489" s="23"/>
      <c r="BA1489" s="23"/>
      <c r="BB1489" s="23"/>
      <c r="BC1489" s="23"/>
      <c r="BD1489" s="23"/>
      <c r="BE1489" s="45">
        <v>73869.87643685276</v>
      </c>
      <c r="BF1489" s="45"/>
      <c r="BG1489" s="23"/>
      <c r="BH1489" s="23"/>
      <c r="BI1489" s="23"/>
      <c r="BJ1489" s="23"/>
      <c r="BK1489" s="23"/>
      <c r="BL1489" s="45">
        <v>73869.87643685276</v>
      </c>
      <c r="BM1489" s="45">
        <v>0.781</v>
      </c>
      <c r="BN1489" s="23"/>
      <c r="BO1489" s="23"/>
      <c r="BP1489" s="23"/>
      <c r="BQ1489" s="23"/>
      <c r="BR1489" s="23"/>
      <c r="BS1489" s="45">
        <v>73869.87643685276</v>
      </c>
      <c r="BT1489" s="45">
        <v>0.412</v>
      </c>
      <c r="BU1489" s="23"/>
      <c r="BV1489" s="23"/>
      <c r="BW1489" s="23"/>
      <c r="BX1489" s="23"/>
      <c r="BY1489" s="23"/>
      <c r="BZ1489" s="23"/>
      <c r="CA1489" s="23"/>
    </row>
    <row r="1490" ht="15.75" customHeight="1">
      <c r="A1490" s="45">
        <v>74536.13507998855</v>
      </c>
      <c r="B1490" s="46">
        <v>0.09</v>
      </c>
      <c r="C1490" s="45"/>
      <c r="D1490" s="45"/>
      <c r="E1490" s="45"/>
      <c r="F1490" s="45"/>
      <c r="G1490" s="45"/>
      <c r="H1490" s="45">
        <v>74536.13507998855</v>
      </c>
      <c r="I1490" s="46">
        <v>0.057</v>
      </c>
      <c r="J1490" s="45"/>
      <c r="K1490" s="45"/>
      <c r="L1490" s="45"/>
      <c r="M1490" s="45"/>
      <c r="N1490" s="45"/>
      <c r="O1490" s="45">
        <v>74536.13507998855</v>
      </c>
      <c r="P1490" s="45">
        <v>0.002047825357505897</v>
      </c>
      <c r="Q1490" s="45"/>
      <c r="R1490" s="45"/>
      <c r="S1490" s="45"/>
      <c r="T1490" s="45"/>
      <c r="U1490" s="45"/>
      <c r="V1490" s="45">
        <v>74536.13507998855</v>
      </c>
      <c r="W1490" s="45">
        <v>0.006350725867735154</v>
      </c>
      <c r="X1490" s="45"/>
      <c r="Y1490" s="45"/>
      <c r="Z1490" s="45"/>
      <c r="AA1490" s="45"/>
      <c r="AB1490" s="45"/>
      <c r="AC1490" s="45">
        <v>74536.13507998855</v>
      </c>
      <c r="AD1490" s="45">
        <v>893.147927008596</v>
      </c>
      <c r="AE1490" s="45"/>
      <c r="AF1490" s="45"/>
      <c r="AG1490" s="45"/>
      <c r="AH1490" s="45"/>
      <c r="AI1490" s="45"/>
      <c r="AJ1490" s="45">
        <v>74536.13507998855</v>
      </c>
      <c r="AK1490" s="45">
        <v>0.009</v>
      </c>
      <c r="AL1490" s="45"/>
      <c r="AM1490" s="45"/>
      <c r="AN1490" s="45"/>
      <c r="AO1490" s="23"/>
      <c r="AP1490" s="23"/>
      <c r="AQ1490" s="45">
        <v>74536.13507998855</v>
      </c>
      <c r="AR1490" s="45">
        <v>0.006</v>
      </c>
      <c r="AS1490" s="23"/>
      <c r="AT1490" s="23"/>
      <c r="AU1490" s="23"/>
      <c r="AV1490" s="23"/>
      <c r="AW1490" s="23"/>
      <c r="AX1490" s="45">
        <v>74536.13507998855</v>
      </c>
      <c r="AY1490" s="23"/>
      <c r="AZ1490" s="23"/>
      <c r="BA1490" s="23"/>
      <c r="BB1490" s="23"/>
      <c r="BC1490" s="23"/>
      <c r="BD1490" s="23"/>
      <c r="BE1490" s="45">
        <v>74536.13507998855</v>
      </c>
      <c r="BF1490" s="45"/>
      <c r="BG1490" s="23"/>
      <c r="BH1490" s="23"/>
      <c r="BI1490" s="23"/>
      <c r="BJ1490" s="23"/>
      <c r="BK1490" s="23"/>
      <c r="BL1490" s="45">
        <v>74536.13507998855</v>
      </c>
      <c r="BM1490" s="45">
        <v>0.832</v>
      </c>
      <c r="BN1490" s="23"/>
      <c r="BO1490" s="23"/>
      <c r="BP1490" s="23"/>
      <c r="BQ1490" s="23"/>
      <c r="BR1490" s="23"/>
      <c r="BS1490" s="45">
        <v>74536.13507998855</v>
      </c>
      <c r="BT1490" s="45">
        <v>0.404</v>
      </c>
      <c r="BU1490" s="23"/>
      <c r="BV1490" s="23"/>
      <c r="BW1490" s="23"/>
      <c r="BX1490" s="23"/>
      <c r="BY1490" s="23"/>
      <c r="BZ1490" s="23"/>
      <c r="CA1490" s="23"/>
    </row>
    <row r="1491" ht="15.75" customHeight="1">
      <c r="A1491" s="45">
        <v>74328.36651636</v>
      </c>
      <c r="B1491" s="46">
        <v>0.085</v>
      </c>
      <c r="C1491" s="45"/>
      <c r="D1491" s="45"/>
      <c r="E1491" s="45"/>
      <c r="F1491" s="45"/>
      <c r="G1491" s="45"/>
      <c r="H1491" s="45">
        <v>74328.36651636</v>
      </c>
      <c r="I1491" s="46">
        <v>0.062</v>
      </c>
      <c r="J1491" s="45"/>
      <c r="K1491" s="45"/>
      <c r="L1491" s="45"/>
      <c r="M1491" s="45"/>
      <c r="N1491" s="45"/>
      <c r="O1491" s="45">
        <v>74328.36651636</v>
      </c>
      <c r="P1491" s="45">
        <v>0.002158712050432234</v>
      </c>
      <c r="Q1491" s="45"/>
      <c r="R1491" s="45"/>
      <c r="S1491" s="45"/>
      <c r="T1491" s="45"/>
      <c r="U1491" s="45"/>
      <c r="V1491" s="45">
        <v>74328.36651636</v>
      </c>
      <c r="W1491" s="45">
        <v>0.006699875099576125</v>
      </c>
      <c r="X1491" s="45"/>
      <c r="Y1491" s="45"/>
      <c r="Z1491" s="45"/>
      <c r="AA1491" s="45"/>
      <c r="AB1491" s="45"/>
      <c r="AC1491" s="45">
        <v>74328.36651636</v>
      </c>
      <c r="AD1491" s="45">
        <v>698.2622122127044</v>
      </c>
      <c r="AE1491" s="45"/>
      <c r="AF1491" s="45"/>
      <c r="AG1491" s="45"/>
      <c r="AH1491" s="45"/>
      <c r="AI1491" s="45"/>
      <c r="AJ1491" s="45">
        <v>74328.36651636</v>
      </c>
      <c r="AK1491" s="45">
        <v>0.009</v>
      </c>
      <c r="AL1491" s="45"/>
      <c r="AM1491" s="45"/>
      <c r="AN1491" s="45"/>
      <c r="AO1491" s="23"/>
      <c r="AP1491" s="23"/>
      <c r="AQ1491" s="45">
        <v>74328.36651636</v>
      </c>
      <c r="AR1491" s="45">
        <v>0.006</v>
      </c>
      <c r="AS1491" s="23"/>
      <c r="AT1491" s="23"/>
      <c r="AU1491" s="23"/>
      <c r="AV1491" s="23"/>
      <c r="AW1491" s="23"/>
      <c r="AX1491" s="45">
        <v>74328.36651636</v>
      </c>
      <c r="AY1491" s="23"/>
      <c r="AZ1491" s="23"/>
      <c r="BA1491" s="23"/>
      <c r="BB1491" s="23"/>
      <c r="BC1491" s="23"/>
      <c r="BD1491" s="23"/>
      <c r="BE1491" s="45">
        <v>74328.36651636</v>
      </c>
      <c r="BF1491" s="45"/>
      <c r="BG1491" s="23"/>
      <c r="BH1491" s="23"/>
      <c r="BI1491" s="23"/>
      <c r="BJ1491" s="23"/>
      <c r="BK1491" s="23"/>
      <c r="BL1491" s="45">
        <v>74328.36651636</v>
      </c>
      <c r="BM1491" s="45">
        <v>0.88</v>
      </c>
      <c r="BN1491" s="23"/>
      <c r="BO1491" s="23"/>
      <c r="BP1491" s="23"/>
      <c r="BQ1491" s="23"/>
      <c r="BR1491" s="23"/>
      <c r="BS1491" s="45">
        <v>74328.36651636</v>
      </c>
      <c r="BT1491" s="45">
        <v>0.469</v>
      </c>
      <c r="BU1491" s="23"/>
      <c r="BV1491" s="23"/>
      <c r="BW1491" s="23"/>
      <c r="BX1491" s="23"/>
      <c r="BY1491" s="23"/>
      <c r="BZ1491" s="23"/>
      <c r="CA1491" s="23"/>
    </row>
    <row r="1492" ht="15.75" customHeight="1">
      <c r="A1492" s="45">
        <v>73883.52030025967</v>
      </c>
      <c r="B1492" s="46">
        <v>0.082</v>
      </c>
      <c r="C1492" s="45"/>
      <c r="D1492" s="45"/>
      <c r="E1492" s="45"/>
      <c r="F1492" s="45"/>
      <c r="G1492" s="45"/>
      <c r="H1492" s="45">
        <v>73883.52030025967</v>
      </c>
      <c r="I1492" s="46">
        <v>0.059</v>
      </c>
      <c r="J1492" s="45"/>
      <c r="K1492" s="45"/>
      <c r="L1492" s="45"/>
      <c r="M1492" s="45"/>
      <c r="N1492" s="45"/>
      <c r="O1492" s="45">
        <v>73883.52030025967</v>
      </c>
      <c r="P1492" s="45"/>
      <c r="Q1492" s="45"/>
      <c r="R1492" s="45"/>
      <c r="S1492" s="45"/>
      <c r="T1492" s="45"/>
      <c r="U1492" s="45"/>
      <c r="V1492" s="45">
        <v>73883.52030025967</v>
      </c>
      <c r="W1492" s="45"/>
      <c r="X1492" s="45"/>
      <c r="Y1492" s="45"/>
      <c r="Z1492" s="45"/>
      <c r="AA1492" s="45"/>
      <c r="AB1492" s="45"/>
      <c r="AC1492" s="45">
        <v>73883.52030025967</v>
      </c>
      <c r="AD1492" s="45">
        <v>881.8234447785549</v>
      </c>
      <c r="AE1492" s="45"/>
      <c r="AF1492" s="45"/>
      <c r="AG1492" s="45"/>
      <c r="AH1492" s="45"/>
      <c r="AI1492" s="45"/>
      <c r="AJ1492" s="45">
        <v>73883.52030025967</v>
      </c>
      <c r="AK1492" s="45">
        <v>0.01</v>
      </c>
      <c r="AL1492" s="45"/>
      <c r="AM1492" s="45"/>
      <c r="AN1492" s="45"/>
      <c r="AO1492" s="23"/>
      <c r="AP1492" s="23"/>
      <c r="AQ1492" s="45">
        <v>73883.52030025967</v>
      </c>
      <c r="AR1492" s="45">
        <v>0.006</v>
      </c>
      <c r="AS1492" s="23"/>
      <c r="AT1492" s="23"/>
      <c r="AU1492" s="23"/>
      <c r="AV1492" s="23"/>
      <c r="AW1492" s="23"/>
      <c r="AX1492" s="45">
        <v>73883.52030025967</v>
      </c>
      <c r="AY1492" s="23"/>
      <c r="AZ1492" s="23"/>
      <c r="BA1492" s="23"/>
      <c r="BB1492" s="23"/>
      <c r="BC1492" s="23"/>
      <c r="BD1492" s="23"/>
      <c r="BE1492" s="45">
        <v>73883.52030025967</v>
      </c>
      <c r="BF1492" s="45"/>
      <c r="BG1492" s="23"/>
      <c r="BH1492" s="23"/>
      <c r="BI1492" s="23"/>
      <c r="BJ1492" s="23"/>
      <c r="BK1492" s="23"/>
      <c r="BL1492" s="45">
        <v>73883.52030025967</v>
      </c>
      <c r="BM1492" s="45">
        <v>0.916</v>
      </c>
      <c r="BN1492" s="23"/>
      <c r="BO1492" s="23"/>
      <c r="BP1492" s="23"/>
      <c r="BQ1492" s="23"/>
      <c r="BR1492" s="23"/>
      <c r="BS1492" s="45">
        <v>73883.52030025967</v>
      </c>
      <c r="BT1492" s="45">
        <v>0.501</v>
      </c>
      <c r="BU1492" s="23"/>
      <c r="BV1492" s="23"/>
      <c r="BW1492" s="23"/>
      <c r="BX1492" s="23"/>
      <c r="BY1492" s="23"/>
      <c r="BZ1492" s="23"/>
      <c r="CA1492" s="23"/>
    </row>
    <row r="1493" ht="15.75" customHeight="1">
      <c r="A1493" s="45">
        <v>73504.05474971938</v>
      </c>
      <c r="B1493" s="46">
        <v>0.083</v>
      </c>
      <c r="C1493" s="45"/>
      <c r="D1493" s="45"/>
      <c r="E1493" s="45"/>
      <c r="F1493" s="45"/>
      <c r="G1493" s="45"/>
      <c r="H1493" s="45">
        <v>73504.05474971938</v>
      </c>
      <c r="I1493" s="46">
        <v>0.045</v>
      </c>
      <c r="J1493" s="45"/>
      <c r="K1493" s="45"/>
      <c r="L1493" s="45"/>
      <c r="M1493" s="45"/>
      <c r="N1493" s="45"/>
      <c r="O1493" s="45">
        <v>73504.05474971938</v>
      </c>
      <c r="P1493" s="45">
        <v>0.0021358766670626483</v>
      </c>
      <c r="Q1493" s="45"/>
      <c r="R1493" s="45"/>
      <c r="S1493" s="45"/>
      <c r="T1493" s="45"/>
      <c r="U1493" s="45"/>
      <c r="V1493" s="45">
        <v>73504.05474971938</v>
      </c>
      <c r="W1493" s="45">
        <v>0.006543395146880917</v>
      </c>
      <c r="X1493" s="45"/>
      <c r="Y1493" s="45"/>
      <c r="Z1493" s="45"/>
      <c r="AA1493" s="45"/>
      <c r="AB1493" s="45"/>
      <c r="AC1493" s="45">
        <v>73504.05474971938</v>
      </c>
      <c r="AD1493" s="45">
        <v>877.6246918009974</v>
      </c>
      <c r="AE1493" s="45"/>
      <c r="AF1493" s="45"/>
      <c r="AG1493" s="45"/>
      <c r="AH1493" s="45"/>
      <c r="AI1493" s="45"/>
      <c r="AJ1493" s="45">
        <v>73504.05474971938</v>
      </c>
      <c r="AK1493" s="45">
        <v>0.01</v>
      </c>
      <c r="AL1493" s="45"/>
      <c r="AM1493" s="45"/>
      <c r="AN1493" s="45"/>
      <c r="AO1493" s="23"/>
      <c r="AP1493" s="23"/>
      <c r="AQ1493" s="45">
        <v>73504.05474971938</v>
      </c>
      <c r="AR1493" s="45">
        <v>0.006</v>
      </c>
      <c r="AS1493" s="23"/>
      <c r="AT1493" s="23"/>
      <c r="AU1493" s="23"/>
      <c r="AV1493" s="23"/>
      <c r="AW1493" s="23"/>
      <c r="AX1493" s="45">
        <v>73504.05474971938</v>
      </c>
      <c r="AY1493" s="23"/>
      <c r="AZ1493" s="23"/>
      <c r="BA1493" s="23"/>
      <c r="BB1493" s="23"/>
      <c r="BC1493" s="23"/>
      <c r="BD1493" s="23"/>
      <c r="BE1493" s="45">
        <v>73504.05474971938</v>
      </c>
      <c r="BF1493" s="45"/>
      <c r="BG1493" s="23"/>
      <c r="BH1493" s="23"/>
      <c r="BI1493" s="23"/>
      <c r="BJ1493" s="23"/>
      <c r="BK1493" s="23"/>
      <c r="BL1493" s="45">
        <v>73504.05474971938</v>
      </c>
      <c r="BM1493" s="45">
        <v>0.998</v>
      </c>
      <c r="BN1493" s="23"/>
      <c r="BO1493" s="23"/>
      <c r="BP1493" s="23"/>
      <c r="BQ1493" s="23"/>
      <c r="BR1493" s="23"/>
      <c r="BS1493" s="45">
        <v>73504.05474971938</v>
      </c>
      <c r="BT1493" s="45">
        <v>0.589</v>
      </c>
      <c r="BU1493" s="23"/>
      <c r="BV1493" s="23"/>
      <c r="BW1493" s="23"/>
      <c r="BX1493" s="23"/>
      <c r="BY1493" s="23"/>
      <c r="BZ1493" s="23"/>
      <c r="CA1493" s="23"/>
    </row>
    <row r="1494" ht="15.75" customHeight="1">
      <c r="A1494" s="45">
        <v>73249.05174085904</v>
      </c>
      <c r="B1494" s="46">
        <v>0.085</v>
      </c>
      <c r="C1494" s="45"/>
      <c r="D1494" s="45"/>
      <c r="E1494" s="45"/>
      <c r="F1494" s="45"/>
      <c r="G1494" s="45"/>
      <c r="H1494" s="45">
        <v>73249.05174085904</v>
      </c>
      <c r="I1494" s="46">
        <v>0.046</v>
      </c>
      <c r="J1494" s="45"/>
      <c r="K1494" s="45"/>
      <c r="L1494" s="45"/>
      <c r="M1494" s="45"/>
      <c r="N1494" s="45"/>
      <c r="O1494" s="45">
        <v>73249.05174085904</v>
      </c>
      <c r="P1494" s="45">
        <v>0.0019927239040018526</v>
      </c>
      <c r="Q1494" s="45"/>
      <c r="R1494" s="45"/>
      <c r="S1494" s="45"/>
      <c r="T1494" s="45"/>
      <c r="U1494" s="45"/>
      <c r="V1494" s="45">
        <v>73249.05174085904</v>
      </c>
      <c r="W1494" s="45">
        <v>0.006229071574010634</v>
      </c>
      <c r="X1494" s="45"/>
      <c r="Y1494" s="45"/>
      <c r="Z1494" s="45"/>
      <c r="AA1494" s="45"/>
      <c r="AB1494" s="45"/>
      <c r="AC1494" s="45">
        <v>73249.05174085904</v>
      </c>
      <c r="AD1494" s="45">
        <v>882.9745143640171</v>
      </c>
      <c r="AE1494" s="45"/>
      <c r="AF1494" s="45"/>
      <c r="AG1494" s="45"/>
      <c r="AH1494" s="45"/>
      <c r="AI1494" s="45"/>
      <c r="AJ1494" s="45">
        <v>73249.05174085904</v>
      </c>
      <c r="AK1494" s="45">
        <v>0.009</v>
      </c>
      <c r="AL1494" s="45"/>
      <c r="AM1494" s="45"/>
      <c r="AN1494" s="45"/>
      <c r="AO1494" s="23"/>
      <c r="AP1494" s="23"/>
      <c r="AQ1494" s="45">
        <v>73249.05174085904</v>
      </c>
      <c r="AR1494" s="45">
        <v>0.006</v>
      </c>
      <c r="AS1494" s="23"/>
      <c r="AT1494" s="23"/>
      <c r="AU1494" s="23"/>
      <c r="AV1494" s="23"/>
      <c r="AW1494" s="23"/>
      <c r="AX1494" s="45">
        <v>73249.05174085904</v>
      </c>
      <c r="AY1494" s="23"/>
      <c r="AZ1494" s="23"/>
      <c r="BA1494" s="23"/>
      <c r="BB1494" s="23"/>
      <c r="BC1494" s="23"/>
      <c r="BD1494" s="23"/>
      <c r="BE1494" s="45">
        <v>73249.05174085904</v>
      </c>
      <c r="BF1494" s="45"/>
      <c r="BG1494" s="23"/>
      <c r="BH1494" s="23"/>
      <c r="BI1494" s="23"/>
      <c r="BJ1494" s="23"/>
      <c r="BK1494" s="23"/>
      <c r="BL1494" s="45">
        <v>73249.05174085904</v>
      </c>
      <c r="BM1494" s="45">
        <v>1.073</v>
      </c>
      <c r="BN1494" s="23"/>
      <c r="BO1494" s="23"/>
      <c r="BP1494" s="23"/>
      <c r="BQ1494" s="23"/>
      <c r="BR1494" s="23"/>
      <c r="BS1494" s="45">
        <v>73249.05174085904</v>
      </c>
      <c r="BT1494" s="45">
        <v>0.63</v>
      </c>
      <c r="BU1494" s="23"/>
      <c r="BV1494" s="23"/>
      <c r="BW1494" s="23"/>
      <c r="BX1494" s="23"/>
      <c r="BY1494" s="23"/>
      <c r="BZ1494" s="23"/>
      <c r="CA1494" s="23"/>
    </row>
    <row r="1495" ht="15.75" customHeight="1">
      <c r="A1495" s="45">
        <v>72948.5528673835</v>
      </c>
      <c r="B1495" s="46">
        <v>0.087</v>
      </c>
      <c r="C1495" s="45"/>
      <c r="D1495" s="45"/>
      <c r="E1495" s="45"/>
      <c r="F1495" s="45"/>
      <c r="G1495" s="45"/>
      <c r="H1495" s="45">
        <v>72948.5528673835</v>
      </c>
      <c r="I1495" s="46">
        <v>0.047</v>
      </c>
      <c r="J1495" s="45"/>
      <c r="K1495" s="45"/>
      <c r="L1495" s="45"/>
      <c r="M1495" s="45"/>
      <c r="N1495" s="45"/>
      <c r="O1495" s="45">
        <v>72948.5528673835</v>
      </c>
      <c r="P1495" s="45">
        <v>0.0020035169650321426</v>
      </c>
      <c r="Q1495" s="45"/>
      <c r="R1495" s="45"/>
      <c r="S1495" s="45"/>
      <c r="T1495" s="45"/>
      <c r="U1495" s="45"/>
      <c r="V1495" s="45">
        <v>72948.5528673835</v>
      </c>
      <c r="W1495" s="45">
        <v>0.006183516388480498</v>
      </c>
      <c r="X1495" s="45"/>
      <c r="Y1495" s="45"/>
      <c r="Z1495" s="45"/>
      <c r="AA1495" s="45"/>
      <c r="AB1495" s="45"/>
      <c r="AC1495" s="45">
        <v>72948.5528673835</v>
      </c>
      <c r="AD1495" s="45">
        <v>963.3217062085002</v>
      </c>
      <c r="AE1495" s="45"/>
      <c r="AF1495" s="45"/>
      <c r="AG1495" s="45"/>
      <c r="AH1495" s="45"/>
      <c r="AI1495" s="45"/>
      <c r="AJ1495" s="45">
        <v>72948.5528673835</v>
      </c>
      <c r="AK1495" s="45">
        <v>0.01</v>
      </c>
      <c r="AL1495" s="45"/>
      <c r="AM1495" s="45"/>
      <c r="AN1495" s="45"/>
      <c r="AO1495" s="23"/>
      <c r="AP1495" s="23"/>
      <c r="AQ1495" s="45">
        <v>72948.5528673835</v>
      </c>
      <c r="AR1495" s="45">
        <v>0.005</v>
      </c>
      <c r="AS1495" s="23"/>
      <c r="AT1495" s="23"/>
      <c r="AU1495" s="23"/>
      <c r="AV1495" s="23"/>
      <c r="AW1495" s="23"/>
      <c r="AX1495" s="45">
        <v>72948.5528673835</v>
      </c>
      <c r="AY1495" s="23">
        <v>0.41</v>
      </c>
      <c r="AZ1495" s="23"/>
      <c r="BA1495" s="23"/>
      <c r="BB1495" s="23"/>
      <c r="BC1495" s="23"/>
      <c r="BD1495" s="23"/>
      <c r="BE1495" s="45">
        <v>72948.5528673835</v>
      </c>
      <c r="BF1495" s="45">
        <v>40.0</v>
      </c>
      <c r="BG1495" s="23"/>
      <c r="BH1495" s="23"/>
      <c r="BI1495" s="23"/>
      <c r="BJ1495" s="23"/>
      <c r="BK1495" s="23"/>
      <c r="BL1495" s="45">
        <v>72948.5528673835</v>
      </c>
      <c r="BM1495" s="45">
        <v>1.224</v>
      </c>
      <c r="BN1495" s="23"/>
      <c r="BO1495" s="23"/>
      <c r="BP1495" s="23"/>
      <c r="BQ1495" s="23"/>
      <c r="BR1495" s="23"/>
      <c r="BS1495" s="45">
        <v>72948.5528673835</v>
      </c>
      <c r="BT1495" s="45">
        <v>0.68</v>
      </c>
      <c r="BU1495" s="23"/>
      <c r="BV1495" s="23"/>
      <c r="BW1495" s="23"/>
      <c r="BX1495" s="23"/>
      <c r="BY1495" s="23"/>
      <c r="BZ1495" s="23"/>
      <c r="CA1495" s="23"/>
    </row>
    <row r="1496" ht="15.75" customHeight="1">
      <c r="A1496" s="45">
        <v>72468.33002109881</v>
      </c>
      <c r="B1496" s="46">
        <v>0.091</v>
      </c>
      <c r="C1496" s="45"/>
      <c r="D1496" s="45"/>
      <c r="E1496" s="45"/>
      <c r="F1496" s="45"/>
      <c r="G1496" s="45"/>
      <c r="H1496" s="45">
        <v>72468.33002109881</v>
      </c>
      <c r="I1496" s="46">
        <v>0.047</v>
      </c>
      <c r="J1496" s="45"/>
      <c r="K1496" s="45"/>
      <c r="L1496" s="45"/>
      <c r="M1496" s="45"/>
      <c r="N1496" s="45"/>
      <c r="O1496" s="45">
        <v>72468.33002109881</v>
      </c>
      <c r="P1496" s="45"/>
      <c r="Q1496" s="45"/>
      <c r="R1496" s="45"/>
      <c r="S1496" s="45"/>
      <c r="T1496" s="45"/>
      <c r="U1496" s="45"/>
      <c r="V1496" s="45">
        <v>72468.33002109881</v>
      </c>
      <c r="W1496" s="45"/>
      <c r="X1496" s="45"/>
      <c r="Y1496" s="45"/>
      <c r="Z1496" s="45"/>
      <c r="AA1496" s="45"/>
      <c r="AB1496" s="45"/>
      <c r="AC1496" s="45">
        <v>72468.33002109881</v>
      </c>
      <c r="AD1496" s="45">
        <v>972.6907534777271</v>
      </c>
      <c r="AE1496" s="45"/>
      <c r="AF1496" s="45"/>
      <c r="AG1496" s="45"/>
      <c r="AH1496" s="45"/>
      <c r="AI1496" s="45"/>
      <c r="AJ1496" s="45">
        <v>72468.33002109881</v>
      </c>
      <c r="AK1496" s="45">
        <v>0.01</v>
      </c>
      <c r="AL1496" s="45"/>
      <c r="AM1496" s="45"/>
      <c r="AN1496" s="45"/>
      <c r="AO1496" s="23"/>
      <c r="AP1496" s="23"/>
      <c r="AQ1496" s="45">
        <v>72468.33002109881</v>
      </c>
      <c r="AR1496" s="45">
        <v>0.005</v>
      </c>
      <c r="AS1496" s="23"/>
      <c r="AT1496" s="23"/>
      <c r="AU1496" s="23"/>
      <c r="AV1496" s="23"/>
      <c r="AW1496" s="23"/>
      <c r="AX1496" s="45">
        <v>72468.33002109881</v>
      </c>
      <c r="AY1496" s="23">
        <v>0.409</v>
      </c>
      <c r="AZ1496" s="23"/>
      <c r="BA1496" s="23"/>
      <c r="BB1496" s="23"/>
      <c r="BC1496" s="23"/>
      <c r="BD1496" s="23"/>
      <c r="BE1496" s="45">
        <v>72468.33002109881</v>
      </c>
      <c r="BF1496" s="45">
        <v>40.0</v>
      </c>
      <c r="BG1496" s="23"/>
      <c r="BH1496" s="23"/>
      <c r="BI1496" s="23"/>
      <c r="BJ1496" s="23"/>
      <c r="BK1496" s="23"/>
      <c r="BL1496" s="45">
        <v>72468.33002109881</v>
      </c>
      <c r="BM1496" s="45">
        <v>1.244</v>
      </c>
      <c r="BN1496" s="23"/>
      <c r="BO1496" s="23"/>
      <c r="BP1496" s="23"/>
      <c r="BQ1496" s="23"/>
      <c r="BR1496" s="23"/>
      <c r="BS1496" s="45">
        <v>72468.33002109881</v>
      </c>
      <c r="BT1496" s="45">
        <v>0.682</v>
      </c>
      <c r="BU1496" s="23"/>
      <c r="BV1496" s="23"/>
      <c r="BW1496" s="23"/>
      <c r="BX1496" s="23"/>
      <c r="BY1496" s="23"/>
      <c r="BZ1496" s="23"/>
      <c r="CA1496" s="23"/>
    </row>
    <row r="1497" ht="15.75" customHeight="1">
      <c r="A1497" s="45">
        <v>10443.464610593715</v>
      </c>
      <c r="B1497" s="46">
        <v>0.067</v>
      </c>
      <c r="C1497" s="45"/>
      <c r="D1497" s="45"/>
      <c r="E1497" s="45"/>
      <c r="F1497" s="45"/>
      <c r="G1497" s="45"/>
      <c r="H1497" s="45">
        <v>10443.464610593715</v>
      </c>
      <c r="I1497" s="46">
        <v>0.338</v>
      </c>
      <c r="J1497" s="45"/>
      <c r="K1497" s="45"/>
      <c r="L1497" s="45"/>
      <c r="M1497" s="45"/>
      <c r="N1497" s="45"/>
      <c r="O1497" s="45">
        <v>10443.464610593715</v>
      </c>
      <c r="P1497" s="45"/>
      <c r="Q1497" s="45"/>
      <c r="R1497" s="45"/>
      <c r="S1497" s="45"/>
      <c r="T1497" s="45"/>
      <c r="U1497" s="45"/>
      <c r="V1497" s="45">
        <v>10443.464610593715</v>
      </c>
      <c r="W1497" s="45"/>
      <c r="X1497" s="45"/>
      <c r="Y1497" s="45"/>
      <c r="Z1497" s="45"/>
      <c r="AA1497" s="45"/>
      <c r="AB1497" s="45"/>
      <c r="AC1497" s="45">
        <v>10443.464610593715</v>
      </c>
      <c r="AD1497" s="45">
        <v>23.62902215413156</v>
      </c>
      <c r="AE1497" s="45"/>
      <c r="AF1497" s="45"/>
      <c r="AG1497" s="45"/>
      <c r="AH1497" s="45"/>
      <c r="AI1497" s="45"/>
      <c r="AJ1497" s="45">
        <v>10443.464610593715</v>
      </c>
      <c r="AK1497" s="45">
        <v>0.012</v>
      </c>
      <c r="AL1497" s="45"/>
      <c r="AM1497" s="45"/>
      <c r="AN1497" s="45"/>
      <c r="AO1497" s="23"/>
      <c r="AP1497" s="23"/>
      <c r="AQ1497" s="45">
        <v>10443.464610593715</v>
      </c>
      <c r="AR1497" s="45">
        <v>0.025</v>
      </c>
      <c r="AS1497" s="23"/>
      <c r="AT1497" s="23"/>
      <c r="AU1497" s="23"/>
      <c r="AV1497" s="23"/>
      <c r="AW1497" s="23"/>
      <c r="AX1497" s="45">
        <v>10443.464610593715</v>
      </c>
      <c r="AY1497" s="23"/>
      <c r="AZ1497" s="23"/>
      <c r="BA1497" s="23"/>
      <c r="BB1497" s="23"/>
      <c r="BC1497" s="23"/>
      <c r="BD1497" s="23"/>
      <c r="BE1497" s="45">
        <v>10443.464610593715</v>
      </c>
      <c r="BF1497" s="45"/>
      <c r="BG1497" s="23"/>
      <c r="BH1497" s="23"/>
      <c r="BI1497" s="23"/>
      <c r="BJ1497" s="23"/>
      <c r="BK1497" s="23"/>
      <c r="BL1497" s="45">
        <v>10443.464610593715</v>
      </c>
      <c r="BM1497" s="45">
        <v>0.034</v>
      </c>
      <c r="BN1497" s="23"/>
      <c r="BO1497" s="23"/>
      <c r="BP1497" s="23"/>
      <c r="BQ1497" s="23"/>
      <c r="BR1497" s="23"/>
      <c r="BS1497" s="45">
        <v>10443.464610593715</v>
      </c>
      <c r="BT1497" s="45">
        <v>0.013</v>
      </c>
      <c r="BU1497" s="23"/>
      <c r="BV1497" s="23"/>
      <c r="BW1497" s="23"/>
      <c r="BX1497" s="23"/>
      <c r="BY1497" s="23"/>
      <c r="BZ1497" s="23"/>
      <c r="CA1497" s="23"/>
    </row>
    <row r="1498" ht="15.75" customHeight="1">
      <c r="A1498" s="45">
        <v>10494.599028986122</v>
      </c>
      <c r="B1498" s="46">
        <v>0.071</v>
      </c>
      <c r="C1498" s="45"/>
      <c r="D1498" s="45"/>
      <c r="E1498" s="45"/>
      <c r="F1498" s="45"/>
      <c r="G1498" s="45"/>
      <c r="H1498" s="45">
        <v>10494.599028986122</v>
      </c>
      <c r="I1498" s="46">
        <v>0.287</v>
      </c>
      <c r="J1498" s="45"/>
      <c r="K1498" s="45"/>
      <c r="L1498" s="45"/>
      <c r="M1498" s="45"/>
      <c r="N1498" s="45"/>
      <c r="O1498" s="45">
        <v>10494.599028986122</v>
      </c>
      <c r="P1498" s="45">
        <v>9.172614225345054E-4</v>
      </c>
      <c r="Q1498" s="45"/>
      <c r="R1498" s="45"/>
      <c r="S1498" s="45"/>
      <c r="T1498" s="45"/>
      <c r="U1498" s="45"/>
      <c r="V1498" s="45">
        <v>10494.599028986122</v>
      </c>
      <c r="W1498" s="45"/>
      <c r="X1498" s="45"/>
      <c r="Y1498" s="45"/>
      <c r="Z1498" s="45"/>
      <c r="AA1498" s="45"/>
      <c r="AB1498" s="45"/>
      <c r="AC1498" s="45">
        <v>10494.599028986122</v>
      </c>
      <c r="AD1498" s="45">
        <v>24.783406793186877</v>
      </c>
      <c r="AE1498" s="45"/>
      <c r="AF1498" s="45"/>
      <c r="AG1498" s="45"/>
      <c r="AH1498" s="45"/>
      <c r="AI1498" s="45"/>
      <c r="AJ1498" s="45">
        <v>10494.599028986122</v>
      </c>
      <c r="AK1498" s="45">
        <v>0.012</v>
      </c>
      <c r="AL1498" s="45"/>
      <c r="AM1498" s="45"/>
      <c r="AN1498" s="45"/>
      <c r="AO1498" s="23"/>
      <c r="AP1498" s="23"/>
      <c r="AQ1498" s="45">
        <v>10494.599028986122</v>
      </c>
      <c r="AR1498" s="45">
        <v>0.024</v>
      </c>
      <c r="AS1498" s="23"/>
      <c r="AT1498" s="23"/>
      <c r="AU1498" s="23"/>
      <c r="AV1498" s="23"/>
      <c r="AW1498" s="23"/>
      <c r="AX1498" s="45">
        <v>10494.599028986122</v>
      </c>
      <c r="AY1498" s="23"/>
      <c r="AZ1498" s="23"/>
      <c r="BA1498" s="23"/>
      <c r="BB1498" s="23"/>
      <c r="BC1498" s="23"/>
      <c r="BD1498" s="23"/>
      <c r="BE1498" s="45">
        <v>10494.599028986122</v>
      </c>
      <c r="BF1498" s="45"/>
      <c r="BG1498" s="23"/>
      <c r="BH1498" s="23"/>
      <c r="BI1498" s="23"/>
      <c r="BJ1498" s="23"/>
      <c r="BK1498" s="23"/>
      <c r="BL1498" s="45">
        <v>10494.599028986122</v>
      </c>
      <c r="BM1498" s="45">
        <v>0.056</v>
      </c>
      <c r="BN1498" s="23"/>
      <c r="BO1498" s="23"/>
      <c r="BP1498" s="23"/>
      <c r="BQ1498" s="23"/>
      <c r="BR1498" s="23"/>
      <c r="BS1498" s="45">
        <v>10494.599028986122</v>
      </c>
      <c r="BT1498" s="45">
        <v>0.015</v>
      </c>
      <c r="BU1498" s="23"/>
      <c r="BV1498" s="23"/>
      <c r="BW1498" s="23"/>
      <c r="BX1498" s="23"/>
      <c r="BY1498" s="23"/>
      <c r="BZ1498" s="23"/>
      <c r="CA1498" s="23"/>
    </row>
    <row r="1499" ht="15.75" customHeight="1">
      <c r="A1499" s="45">
        <v>10526.67646786061</v>
      </c>
      <c r="B1499" s="46">
        <v>0.081</v>
      </c>
      <c r="C1499" s="45"/>
      <c r="D1499" s="45"/>
      <c r="E1499" s="45"/>
      <c r="F1499" s="45"/>
      <c r="G1499" s="45"/>
      <c r="H1499" s="45">
        <v>10526.67646786061</v>
      </c>
      <c r="I1499" s="46">
        <v>0.235</v>
      </c>
      <c r="J1499" s="45"/>
      <c r="K1499" s="45"/>
      <c r="L1499" s="45"/>
      <c r="M1499" s="45"/>
      <c r="N1499" s="45"/>
      <c r="O1499" s="45">
        <v>10526.67646786061</v>
      </c>
      <c r="P1499" s="45">
        <v>9.456089904064573E-4</v>
      </c>
      <c r="Q1499" s="45"/>
      <c r="R1499" s="45"/>
      <c r="S1499" s="45"/>
      <c r="T1499" s="45"/>
      <c r="U1499" s="45"/>
      <c r="V1499" s="45">
        <v>10526.67646786061</v>
      </c>
      <c r="W1499" s="45">
        <v>0.0013400267508532839</v>
      </c>
      <c r="X1499" s="45"/>
      <c r="Y1499" s="45"/>
      <c r="Z1499" s="45"/>
      <c r="AA1499" s="45"/>
      <c r="AB1499" s="45"/>
      <c r="AC1499" s="45">
        <v>10526.67646786061</v>
      </c>
      <c r="AD1499" s="45">
        <v>30.085049607210696</v>
      </c>
      <c r="AE1499" s="45"/>
      <c r="AF1499" s="45"/>
      <c r="AG1499" s="45"/>
      <c r="AH1499" s="45"/>
      <c r="AI1499" s="45"/>
      <c r="AJ1499" s="45">
        <v>10526.67646786061</v>
      </c>
      <c r="AK1499" s="45">
        <v>0.012</v>
      </c>
      <c r="AL1499" s="45"/>
      <c r="AM1499" s="45"/>
      <c r="AN1499" s="45"/>
      <c r="AO1499" s="23"/>
      <c r="AP1499" s="23"/>
      <c r="AQ1499" s="45">
        <v>10526.67646786061</v>
      </c>
      <c r="AR1499" s="45">
        <v>0.023</v>
      </c>
      <c r="AS1499" s="23"/>
      <c r="AT1499" s="23"/>
      <c r="AU1499" s="23"/>
      <c r="AV1499" s="23"/>
      <c r="AW1499" s="23"/>
      <c r="AX1499" s="45">
        <v>10526.67646786061</v>
      </c>
      <c r="AY1499" s="23"/>
      <c r="AZ1499" s="23"/>
      <c r="BA1499" s="23"/>
      <c r="BB1499" s="23"/>
      <c r="BC1499" s="23"/>
      <c r="BD1499" s="23"/>
      <c r="BE1499" s="45">
        <v>10526.67646786061</v>
      </c>
      <c r="BF1499" s="45"/>
      <c r="BG1499" s="23"/>
      <c r="BH1499" s="23"/>
      <c r="BI1499" s="23"/>
      <c r="BJ1499" s="23"/>
      <c r="BK1499" s="23"/>
      <c r="BL1499" s="45">
        <v>10526.67646786061</v>
      </c>
      <c r="BM1499" s="45">
        <v>0.085</v>
      </c>
      <c r="BN1499" s="23"/>
      <c r="BO1499" s="23"/>
      <c r="BP1499" s="23"/>
      <c r="BQ1499" s="23"/>
      <c r="BR1499" s="23"/>
      <c r="BS1499" s="45">
        <v>10526.67646786061</v>
      </c>
      <c r="BT1499" s="45">
        <v>0.038</v>
      </c>
      <c r="BU1499" s="23"/>
      <c r="BV1499" s="23"/>
      <c r="BW1499" s="23"/>
      <c r="BX1499" s="23"/>
      <c r="BY1499" s="23"/>
      <c r="BZ1499" s="23"/>
      <c r="CA1499" s="23"/>
    </row>
    <row r="1500" ht="15.75" customHeight="1">
      <c r="A1500" s="45">
        <v>10574.074822426688</v>
      </c>
      <c r="B1500" s="46">
        <v>0.083</v>
      </c>
      <c r="C1500" s="45"/>
      <c r="D1500" s="45"/>
      <c r="E1500" s="45"/>
      <c r="F1500" s="45"/>
      <c r="G1500" s="45"/>
      <c r="H1500" s="45">
        <v>10574.074822426688</v>
      </c>
      <c r="I1500" s="46">
        <v>0.193</v>
      </c>
      <c r="J1500" s="45"/>
      <c r="K1500" s="45"/>
      <c r="L1500" s="45"/>
      <c r="M1500" s="45"/>
      <c r="N1500" s="45"/>
      <c r="O1500" s="45">
        <v>10574.074822426688</v>
      </c>
      <c r="P1500" s="45">
        <v>8.776945999223886E-4</v>
      </c>
      <c r="Q1500" s="45"/>
      <c r="R1500" s="45"/>
      <c r="S1500" s="45"/>
      <c r="T1500" s="45"/>
      <c r="U1500" s="45"/>
      <c r="V1500" s="45">
        <v>10574.074822426688</v>
      </c>
      <c r="W1500" s="45">
        <v>0.0012585548236666985</v>
      </c>
      <c r="X1500" s="45"/>
      <c r="Y1500" s="45"/>
      <c r="Z1500" s="45"/>
      <c r="AA1500" s="45"/>
      <c r="AB1500" s="45"/>
      <c r="AC1500" s="45">
        <v>10574.074822426688</v>
      </c>
      <c r="AD1500" s="45">
        <v>32.660978489700994</v>
      </c>
      <c r="AE1500" s="45"/>
      <c r="AF1500" s="45"/>
      <c r="AG1500" s="45"/>
      <c r="AH1500" s="45"/>
      <c r="AI1500" s="45"/>
      <c r="AJ1500" s="45">
        <v>10574.074822426688</v>
      </c>
      <c r="AK1500" s="45">
        <v>0.012</v>
      </c>
      <c r="AL1500" s="45"/>
      <c r="AM1500" s="45"/>
      <c r="AN1500" s="45"/>
      <c r="AO1500" s="23"/>
      <c r="AP1500" s="23"/>
      <c r="AQ1500" s="45">
        <v>10574.074822426688</v>
      </c>
      <c r="AR1500" s="45">
        <v>0.021</v>
      </c>
      <c r="AS1500" s="23"/>
      <c r="AT1500" s="23"/>
      <c r="AU1500" s="23"/>
      <c r="AV1500" s="23"/>
      <c r="AW1500" s="23"/>
      <c r="AX1500" s="45">
        <v>10574.074822426688</v>
      </c>
      <c r="AY1500" s="23"/>
      <c r="AZ1500" s="23"/>
      <c r="BA1500" s="23"/>
      <c r="BB1500" s="23"/>
      <c r="BC1500" s="23"/>
      <c r="BD1500" s="23"/>
      <c r="BE1500" s="45">
        <v>10574.074822426688</v>
      </c>
      <c r="BF1500" s="45">
        <v>42.0</v>
      </c>
      <c r="BG1500" s="23"/>
      <c r="BH1500" s="23"/>
      <c r="BI1500" s="23"/>
      <c r="BJ1500" s="23"/>
      <c r="BK1500" s="23"/>
      <c r="BL1500" s="45">
        <v>10574.074822426688</v>
      </c>
      <c r="BM1500" s="45">
        <v>0.122</v>
      </c>
      <c r="BN1500" s="23"/>
      <c r="BO1500" s="23"/>
      <c r="BP1500" s="23"/>
      <c r="BQ1500" s="23"/>
      <c r="BR1500" s="23"/>
      <c r="BS1500" s="45">
        <v>10574.074822426688</v>
      </c>
      <c r="BT1500" s="45">
        <v>0.074</v>
      </c>
      <c r="BU1500" s="23"/>
      <c r="BV1500" s="23"/>
      <c r="BW1500" s="23"/>
      <c r="BX1500" s="23"/>
      <c r="BY1500" s="23"/>
      <c r="BZ1500" s="23"/>
      <c r="CA1500" s="23"/>
    </row>
    <row r="1501" ht="15.75" customHeight="1">
      <c r="A1501" s="45">
        <v>10788.48375183306</v>
      </c>
      <c r="B1501" s="46">
        <v>0.085</v>
      </c>
      <c r="C1501" s="45"/>
      <c r="D1501" s="45"/>
      <c r="E1501" s="45"/>
      <c r="F1501" s="45"/>
      <c r="G1501" s="45"/>
      <c r="H1501" s="45">
        <v>10788.48375183306</v>
      </c>
      <c r="I1501" s="46">
        <v>0.209</v>
      </c>
      <c r="J1501" s="45"/>
      <c r="K1501" s="45"/>
      <c r="L1501" s="45"/>
      <c r="M1501" s="45"/>
      <c r="N1501" s="45"/>
      <c r="O1501" s="45">
        <v>10788.48375183306</v>
      </c>
      <c r="P1501" s="45">
        <v>9.331440962611805E-4</v>
      </c>
      <c r="Q1501" s="45"/>
      <c r="R1501" s="45"/>
      <c r="S1501" s="45"/>
      <c r="T1501" s="45"/>
      <c r="U1501" s="45"/>
      <c r="V1501" s="45">
        <v>10788.48375183306</v>
      </c>
      <c r="W1501" s="45">
        <v>0.0013246595050701384</v>
      </c>
      <c r="X1501" s="45"/>
      <c r="Y1501" s="45"/>
      <c r="Z1501" s="45"/>
      <c r="AA1501" s="45"/>
      <c r="AB1501" s="45"/>
      <c r="AC1501" s="45">
        <v>10788.48375183306</v>
      </c>
      <c r="AD1501" s="45">
        <v>37.4589512326076</v>
      </c>
      <c r="AE1501" s="45"/>
      <c r="AF1501" s="45"/>
      <c r="AG1501" s="45"/>
      <c r="AH1501" s="45"/>
      <c r="AI1501" s="45"/>
      <c r="AJ1501" s="45">
        <v>10788.48375183306</v>
      </c>
      <c r="AK1501" s="45">
        <v>0.012</v>
      </c>
      <c r="AL1501" s="45"/>
      <c r="AM1501" s="45"/>
      <c r="AN1501" s="45"/>
      <c r="AO1501" s="23"/>
      <c r="AP1501" s="23"/>
      <c r="AQ1501" s="45">
        <v>10788.48375183306</v>
      </c>
      <c r="AR1501" s="45">
        <v>0.02</v>
      </c>
      <c r="AS1501" s="23"/>
      <c r="AT1501" s="23"/>
      <c r="AU1501" s="23"/>
      <c r="AV1501" s="23"/>
      <c r="AW1501" s="23"/>
      <c r="AX1501" s="45">
        <v>10788.48375183306</v>
      </c>
      <c r="AY1501" s="23"/>
      <c r="AZ1501" s="23"/>
      <c r="BA1501" s="23"/>
      <c r="BB1501" s="23"/>
      <c r="BC1501" s="23"/>
      <c r="BD1501" s="23"/>
      <c r="BE1501" s="45">
        <v>10788.48375183306</v>
      </c>
      <c r="BF1501" s="45">
        <v>30.0</v>
      </c>
      <c r="BG1501" s="23"/>
      <c r="BH1501" s="23"/>
      <c r="BI1501" s="23"/>
      <c r="BJ1501" s="23"/>
      <c r="BK1501" s="23"/>
      <c r="BL1501" s="45">
        <v>10788.48375183306</v>
      </c>
      <c r="BM1501" s="45">
        <v>0.206</v>
      </c>
      <c r="BN1501" s="23"/>
      <c r="BO1501" s="23"/>
      <c r="BP1501" s="23"/>
      <c r="BQ1501" s="23"/>
      <c r="BR1501" s="23"/>
      <c r="BS1501" s="45">
        <v>10788.48375183306</v>
      </c>
      <c r="BT1501" s="45">
        <v>0.106</v>
      </c>
      <c r="BU1501" s="23"/>
      <c r="BV1501" s="23"/>
      <c r="BW1501" s="23"/>
      <c r="BX1501" s="23"/>
      <c r="BY1501" s="23"/>
      <c r="BZ1501" s="23"/>
      <c r="CA1501" s="23"/>
    </row>
    <row r="1502" ht="15.75" customHeight="1">
      <c r="A1502" s="45">
        <v>10825.645113592143</v>
      </c>
      <c r="B1502" s="46">
        <v>0.092</v>
      </c>
      <c r="C1502" s="45"/>
      <c r="D1502" s="45"/>
      <c r="E1502" s="45"/>
      <c r="F1502" s="45"/>
      <c r="G1502" s="45"/>
      <c r="H1502" s="45">
        <v>10825.645113592143</v>
      </c>
      <c r="I1502" s="46">
        <v>0.193</v>
      </c>
      <c r="J1502" s="45"/>
      <c r="K1502" s="45"/>
      <c r="L1502" s="45"/>
      <c r="M1502" s="45"/>
      <c r="N1502" s="45"/>
      <c r="O1502" s="45">
        <v>10825.645113592143</v>
      </c>
      <c r="P1502" s="45">
        <v>8.611513114616848E-4</v>
      </c>
      <c r="Q1502" s="45"/>
      <c r="R1502" s="45"/>
      <c r="S1502" s="45"/>
      <c r="T1502" s="45"/>
      <c r="U1502" s="45"/>
      <c r="V1502" s="45">
        <v>10825.645113592143</v>
      </c>
      <c r="W1502" s="45">
        <v>0.0011087044985420786</v>
      </c>
      <c r="X1502" s="45"/>
      <c r="Y1502" s="45"/>
      <c r="Z1502" s="45"/>
      <c r="AA1502" s="45"/>
      <c r="AB1502" s="45"/>
      <c r="AC1502" s="45">
        <v>10825.645113592143</v>
      </c>
      <c r="AD1502" s="45">
        <v>47.28544022883928</v>
      </c>
      <c r="AE1502" s="45"/>
      <c r="AF1502" s="45"/>
      <c r="AG1502" s="45"/>
      <c r="AH1502" s="45"/>
      <c r="AI1502" s="45"/>
      <c r="AJ1502" s="45">
        <v>10825.645113592143</v>
      </c>
      <c r="AK1502" s="45">
        <v>0.012</v>
      </c>
      <c r="AL1502" s="45"/>
      <c r="AM1502" s="45"/>
      <c r="AN1502" s="45"/>
      <c r="AO1502" s="23"/>
      <c r="AP1502" s="23"/>
      <c r="AQ1502" s="45">
        <v>10825.645113592143</v>
      </c>
      <c r="AR1502" s="45">
        <v>0.019</v>
      </c>
      <c r="AS1502" s="23"/>
      <c r="AT1502" s="23"/>
      <c r="AU1502" s="23"/>
      <c r="AV1502" s="23"/>
      <c r="AW1502" s="23"/>
      <c r="AX1502" s="45">
        <v>10825.645113592143</v>
      </c>
      <c r="AY1502" s="23">
        <v>0.48</v>
      </c>
      <c r="AZ1502" s="23"/>
      <c r="BA1502" s="23"/>
      <c r="BB1502" s="23"/>
      <c r="BC1502" s="23"/>
      <c r="BD1502" s="23"/>
      <c r="BE1502" s="45">
        <v>10825.645113592143</v>
      </c>
      <c r="BF1502" s="45">
        <v>30.0</v>
      </c>
      <c r="BG1502" s="23"/>
      <c r="BH1502" s="23"/>
      <c r="BI1502" s="23"/>
      <c r="BJ1502" s="23"/>
      <c r="BK1502" s="23"/>
      <c r="BL1502" s="45">
        <v>10825.645113592143</v>
      </c>
      <c r="BM1502" s="45">
        <v>0.289</v>
      </c>
      <c r="BN1502" s="23"/>
      <c r="BO1502" s="23"/>
      <c r="BP1502" s="23"/>
      <c r="BQ1502" s="23"/>
      <c r="BR1502" s="23"/>
      <c r="BS1502" s="45">
        <v>10825.645113592143</v>
      </c>
      <c r="BT1502" s="45">
        <v>0.146</v>
      </c>
      <c r="BU1502" s="23"/>
      <c r="BV1502" s="23"/>
      <c r="BW1502" s="23"/>
      <c r="BX1502" s="23"/>
      <c r="BY1502" s="23"/>
      <c r="BZ1502" s="23"/>
      <c r="CA1502" s="23"/>
    </row>
    <row r="1503" ht="15.75" customHeight="1">
      <c r="A1503" s="45">
        <v>10862.726970728903</v>
      </c>
      <c r="B1503" s="46">
        <v>0.106</v>
      </c>
      <c r="C1503" s="45"/>
      <c r="D1503" s="45"/>
      <c r="E1503" s="45"/>
      <c r="F1503" s="45"/>
      <c r="G1503" s="45"/>
      <c r="H1503" s="45">
        <v>10862.726970728903</v>
      </c>
      <c r="I1503" s="46">
        <v>0.181</v>
      </c>
      <c r="J1503" s="45"/>
      <c r="K1503" s="45"/>
      <c r="L1503" s="45"/>
      <c r="M1503" s="45"/>
      <c r="N1503" s="45"/>
      <c r="O1503" s="45">
        <v>10862.726970728903</v>
      </c>
      <c r="P1503" s="45">
        <v>9.419255613828929E-4</v>
      </c>
      <c r="Q1503" s="45"/>
      <c r="R1503" s="45"/>
      <c r="S1503" s="45"/>
      <c r="T1503" s="45"/>
      <c r="U1503" s="45"/>
      <c r="V1503" s="45">
        <v>10862.726970728903</v>
      </c>
      <c r="W1503" s="45">
        <v>0.0012702188352199271</v>
      </c>
      <c r="X1503" s="45"/>
      <c r="Y1503" s="45"/>
      <c r="Z1503" s="45"/>
      <c r="AA1503" s="45"/>
      <c r="AB1503" s="45"/>
      <c r="AC1503" s="45">
        <v>10862.726970728903</v>
      </c>
      <c r="AD1503" s="45">
        <v>62.47892382285105</v>
      </c>
      <c r="AE1503" s="45"/>
      <c r="AF1503" s="45"/>
      <c r="AG1503" s="45"/>
      <c r="AH1503" s="45"/>
      <c r="AI1503" s="45"/>
      <c r="AJ1503" s="45">
        <v>10862.726970728903</v>
      </c>
      <c r="AK1503" s="45">
        <v>0.012</v>
      </c>
      <c r="AL1503" s="45"/>
      <c r="AM1503" s="45"/>
      <c r="AN1503" s="45"/>
      <c r="AO1503" s="23"/>
      <c r="AP1503" s="23"/>
      <c r="AQ1503" s="45">
        <v>10862.726970728903</v>
      </c>
      <c r="AR1503" s="45">
        <v>0.018</v>
      </c>
      <c r="AS1503" s="23"/>
      <c r="AT1503" s="23"/>
      <c r="AU1503" s="23"/>
      <c r="AV1503" s="23"/>
      <c r="AW1503" s="23"/>
      <c r="AX1503" s="45">
        <v>10862.726970728903</v>
      </c>
      <c r="AY1503" s="23">
        <v>0.459</v>
      </c>
      <c r="AZ1503" s="23"/>
      <c r="BA1503" s="23"/>
      <c r="BB1503" s="23"/>
      <c r="BC1503" s="23"/>
      <c r="BD1503" s="23"/>
      <c r="BE1503" s="45">
        <v>10862.726970728903</v>
      </c>
      <c r="BF1503" s="45">
        <v>30.0</v>
      </c>
      <c r="BG1503" s="23"/>
      <c r="BH1503" s="23"/>
      <c r="BI1503" s="23"/>
      <c r="BJ1503" s="23"/>
      <c r="BK1503" s="23"/>
      <c r="BL1503" s="45">
        <v>10862.726970728903</v>
      </c>
      <c r="BM1503" s="45">
        <v>0.366</v>
      </c>
      <c r="BN1503" s="23"/>
      <c r="BO1503" s="23"/>
      <c r="BP1503" s="23"/>
      <c r="BQ1503" s="23"/>
      <c r="BR1503" s="23"/>
      <c r="BS1503" s="45">
        <v>10862.726970728903</v>
      </c>
      <c r="BT1503" s="45">
        <v>0.196</v>
      </c>
      <c r="BU1503" s="23"/>
      <c r="BV1503" s="23"/>
      <c r="BW1503" s="23"/>
      <c r="BX1503" s="23"/>
      <c r="BY1503" s="23"/>
      <c r="BZ1503" s="23"/>
      <c r="CA1503" s="23"/>
    </row>
    <row r="1504" ht="15.75" customHeight="1">
      <c r="A1504" s="45">
        <v>10889.872416135715</v>
      </c>
      <c r="B1504" s="46">
        <v>0.109</v>
      </c>
      <c r="C1504" s="45"/>
      <c r="D1504" s="45"/>
      <c r="E1504" s="45"/>
      <c r="F1504" s="45"/>
      <c r="G1504" s="45"/>
      <c r="H1504" s="45">
        <v>10889.872416135715</v>
      </c>
      <c r="I1504" s="46">
        <v>0.188</v>
      </c>
      <c r="J1504" s="45"/>
      <c r="K1504" s="45"/>
      <c r="L1504" s="45"/>
      <c r="M1504" s="45"/>
      <c r="N1504" s="45"/>
      <c r="O1504" s="45">
        <v>10889.872416135715</v>
      </c>
      <c r="P1504" s="45">
        <v>9.343259964606322E-4</v>
      </c>
      <c r="Q1504" s="45"/>
      <c r="R1504" s="45"/>
      <c r="S1504" s="45"/>
      <c r="T1504" s="45"/>
      <c r="U1504" s="45"/>
      <c r="V1504" s="45">
        <v>10889.872416135715</v>
      </c>
      <c r="W1504" s="45">
        <v>0.0013100693056297195</v>
      </c>
      <c r="X1504" s="45"/>
      <c r="Y1504" s="45"/>
      <c r="Z1504" s="45"/>
      <c r="AA1504" s="45"/>
      <c r="AB1504" s="45"/>
      <c r="AC1504" s="45">
        <v>10889.872416135715</v>
      </c>
      <c r="AD1504" s="45">
        <v>81.07556522249651</v>
      </c>
      <c r="AE1504" s="45"/>
      <c r="AF1504" s="45"/>
      <c r="AG1504" s="45"/>
      <c r="AH1504" s="45"/>
      <c r="AI1504" s="45"/>
      <c r="AJ1504" s="45">
        <v>10889.872416135715</v>
      </c>
      <c r="AK1504" s="45">
        <v>0.012</v>
      </c>
      <c r="AL1504" s="45"/>
      <c r="AM1504" s="45"/>
      <c r="AN1504" s="45"/>
      <c r="AO1504" s="23"/>
      <c r="AP1504" s="23"/>
      <c r="AQ1504" s="45">
        <v>10889.872416135715</v>
      </c>
      <c r="AR1504" s="45">
        <v>0.017</v>
      </c>
      <c r="AS1504" s="23"/>
      <c r="AT1504" s="23"/>
      <c r="AU1504" s="23"/>
      <c r="AV1504" s="23"/>
      <c r="AW1504" s="23"/>
      <c r="AX1504" s="45">
        <v>10889.872416135715</v>
      </c>
      <c r="AY1504" s="23">
        <v>0.425</v>
      </c>
      <c r="AZ1504" s="23"/>
      <c r="BA1504" s="23"/>
      <c r="BB1504" s="23"/>
      <c r="BC1504" s="23"/>
      <c r="BD1504" s="23"/>
      <c r="BE1504" s="45">
        <v>10889.872416135715</v>
      </c>
      <c r="BF1504" s="45">
        <v>23.0</v>
      </c>
      <c r="BG1504" s="23"/>
      <c r="BH1504" s="23"/>
      <c r="BI1504" s="23"/>
      <c r="BJ1504" s="23"/>
      <c r="BK1504" s="23"/>
      <c r="BL1504" s="45">
        <v>10889.872416135715</v>
      </c>
      <c r="BM1504" s="45">
        <v>0.513</v>
      </c>
      <c r="BN1504" s="23"/>
      <c r="BO1504" s="23"/>
      <c r="BP1504" s="23"/>
      <c r="BQ1504" s="23"/>
      <c r="BR1504" s="23"/>
      <c r="BS1504" s="45">
        <v>10889.872416135715</v>
      </c>
      <c r="BT1504" s="45">
        <v>0.205</v>
      </c>
      <c r="BU1504" s="23"/>
      <c r="BV1504" s="23"/>
      <c r="BW1504" s="23"/>
      <c r="BX1504" s="23"/>
      <c r="BY1504" s="23"/>
      <c r="BZ1504" s="23"/>
      <c r="CA1504" s="23"/>
    </row>
    <row r="1505" ht="15.75" customHeight="1">
      <c r="A1505" s="45">
        <v>10962.25710790822</v>
      </c>
      <c r="B1505" s="46">
        <v>0.114</v>
      </c>
      <c r="C1505" s="45"/>
      <c r="D1505" s="45"/>
      <c r="E1505" s="45"/>
      <c r="F1505" s="45"/>
      <c r="G1505" s="45"/>
      <c r="H1505" s="45">
        <v>10962.25710790822</v>
      </c>
      <c r="I1505" s="46">
        <v>0.211</v>
      </c>
      <c r="J1505" s="45"/>
      <c r="K1505" s="45"/>
      <c r="L1505" s="45"/>
      <c r="M1505" s="45"/>
      <c r="N1505" s="45"/>
      <c r="O1505" s="45">
        <v>10962.25710790822</v>
      </c>
      <c r="P1505" s="45"/>
      <c r="Q1505" s="45"/>
      <c r="R1505" s="45"/>
      <c r="S1505" s="45"/>
      <c r="T1505" s="45"/>
      <c r="U1505" s="45"/>
      <c r="V1505" s="45">
        <v>10962.25710790822</v>
      </c>
      <c r="W1505" s="45"/>
      <c r="X1505" s="45"/>
      <c r="Y1505" s="45"/>
      <c r="Z1505" s="45"/>
      <c r="AA1505" s="45"/>
      <c r="AB1505" s="45"/>
      <c r="AC1505" s="45">
        <v>10962.25710790822</v>
      </c>
      <c r="AD1505" s="45">
        <v>100.55718202362506</v>
      </c>
      <c r="AE1505" s="45"/>
      <c r="AF1505" s="45"/>
      <c r="AG1505" s="45"/>
      <c r="AH1505" s="45"/>
      <c r="AI1505" s="45"/>
      <c r="AJ1505" s="45">
        <v>10962.25710790822</v>
      </c>
      <c r="AK1505" s="45">
        <v>0.012</v>
      </c>
      <c r="AL1505" s="45"/>
      <c r="AM1505" s="45"/>
      <c r="AN1505" s="45"/>
      <c r="AO1505" s="23"/>
      <c r="AP1505" s="23"/>
      <c r="AQ1505" s="45">
        <v>10962.25710790822</v>
      </c>
      <c r="AR1505" s="45">
        <v>0.016</v>
      </c>
      <c r="AS1505" s="23"/>
      <c r="AT1505" s="23"/>
      <c r="AU1505" s="23"/>
      <c r="AV1505" s="23"/>
      <c r="AW1505" s="23"/>
      <c r="AX1505" s="45">
        <v>10962.25710790822</v>
      </c>
      <c r="AY1505" s="23">
        <v>0.42</v>
      </c>
      <c r="AZ1505" s="23"/>
      <c r="BA1505" s="23"/>
      <c r="BB1505" s="23"/>
      <c r="BC1505" s="23"/>
      <c r="BD1505" s="23"/>
      <c r="BE1505" s="45">
        <v>10962.25710790822</v>
      </c>
      <c r="BF1505" s="45">
        <v>15.0</v>
      </c>
      <c r="BG1505" s="23"/>
      <c r="BH1505" s="23"/>
      <c r="BI1505" s="23"/>
      <c r="BJ1505" s="23"/>
      <c r="BK1505" s="23"/>
      <c r="BL1505" s="45">
        <v>10962.25710790822</v>
      </c>
      <c r="BM1505" s="45">
        <v>0.666</v>
      </c>
      <c r="BN1505" s="23"/>
      <c r="BO1505" s="23"/>
      <c r="BP1505" s="23"/>
      <c r="BQ1505" s="23"/>
      <c r="BR1505" s="23"/>
      <c r="BS1505" s="45">
        <v>10962.25710790822</v>
      </c>
      <c r="BT1505" s="45">
        <v>0.234</v>
      </c>
      <c r="BU1505" s="23"/>
      <c r="BV1505" s="23"/>
      <c r="BW1505" s="23"/>
      <c r="BX1505" s="23"/>
      <c r="BY1505" s="23"/>
      <c r="BZ1505" s="23"/>
      <c r="CA1505" s="23"/>
    </row>
    <row r="1506" ht="15.75" customHeight="1">
      <c r="A1506" s="45">
        <v>11029.263465881237</v>
      </c>
      <c r="B1506" s="46">
        <v>0.125</v>
      </c>
      <c r="C1506" s="45"/>
      <c r="D1506" s="45"/>
      <c r="E1506" s="45"/>
      <c r="F1506" s="45"/>
      <c r="G1506" s="45"/>
      <c r="H1506" s="45">
        <v>11029.263465881237</v>
      </c>
      <c r="I1506" s="46">
        <v>0.205</v>
      </c>
      <c r="J1506" s="45"/>
      <c r="K1506" s="45"/>
      <c r="L1506" s="45"/>
      <c r="M1506" s="45"/>
      <c r="N1506" s="45"/>
      <c r="O1506" s="45">
        <v>11029.263465881237</v>
      </c>
      <c r="P1506" s="45">
        <v>9.816008732321368E-4</v>
      </c>
      <c r="Q1506" s="45"/>
      <c r="R1506" s="45"/>
      <c r="S1506" s="45"/>
      <c r="T1506" s="45"/>
      <c r="U1506" s="45"/>
      <c r="V1506" s="45">
        <v>11029.263465881237</v>
      </c>
      <c r="W1506" s="45">
        <v>0.0013728389355632314</v>
      </c>
      <c r="X1506" s="45"/>
      <c r="Y1506" s="45"/>
      <c r="Z1506" s="45"/>
      <c r="AA1506" s="45"/>
      <c r="AB1506" s="45"/>
      <c r="AC1506" s="45">
        <v>11029.263465881237</v>
      </c>
      <c r="AD1506" s="45">
        <v>86.100419452076</v>
      </c>
      <c r="AE1506" s="45"/>
      <c r="AF1506" s="45"/>
      <c r="AG1506" s="45"/>
      <c r="AH1506" s="45"/>
      <c r="AI1506" s="45"/>
      <c r="AJ1506" s="45">
        <v>11029.263465881237</v>
      </c>
      <c r="AK1506" s="45">
        <v>0.012</v>
      </c>
      <c r="AL1506" s="45"/>
      <c r="AM1506" s="45"/>
      <c r="AN1506" s="45"/>
      <c r="AO1506" s="23"/>
      <c r="AP1506" s="23"/>
      <c r="AQ1506" s="45">
        <v>11029.263465881237</v>
      </c>
      <c r="AR1506" s="45">
        <v>0.016</v>
      </c>
      <c r="AS1506" s="23"/>
      <c r="AT1506" s="23"/>
      <c r="AU1506" s="23"/>
      <c r="AV1506" s="23"/>
      <c r="AW1506" s="23"/>
      <c r="AX1506" s="45">
        <v>11029.263465881237</v>
      </c>
      <c r="AY1506" s="23">
        <v>0.31</v>
      </c>
      <c r="AZ1506" s="23"/>
      <c r="BA1506" s="23"/>
      <c r="BB1506" s="23"/>
      <c r="BC1506" s="23"/>
      <c r="BD1506" s="23"/>
      <c r="BE1506" s="45">
        <v>11029.263465881237</v>
      </c>
      <c r="BF1506" s="45">
        <v>10.0</v>
      </c>
      <c r="BG1506" s="23"/>
      <c r="BH1506" s="23"/>
      <c r="BI1506" s="23"/>
      <c r="BJ1506" s="23"/>
      <c r="BK1506" s="23"/>
      <c r="BL1506" s="45">
        <v>11029.263465881237</v>
      </c>
      <c r="BM1506" s="45">
        <v>0.593</v>
      </c>
      <c r="BN1506" s="23"/>
      <c r="BO1506" s="23"/>
      <c r="BP1506" s="23"/>
      <c r="BQ1506" s="23"/>
      <c r="BR1506" s="23"/>
      <c r="BS1506" s="45">
        <v>11029.263465881237</v>
      </c>
      <c r="BT1506" s="45">
        <v>0.275</v>
      </c>
      <c r="BU1506" s="23"/>
      <c r="BV1506" s="23"/>
      <c r="BW1506" s="23"/>
      <c r="BX1506" s="23"/>
      <c r="BY1506" s="23"/>
      <c r="BZ1506" s="23"/>
      <c r="CA1506" s="23"/>
    </row>
    <row r="1507" ht="15.75" customHeight="1">
      <c r="A1507" s="45">
        <v>11042.188105147465</v>
      </c>
      <c r="B1507" s="46">
        <v>0.117</v>
      </c>
      <c r="C1507" s="45"/>
      <c r="D1507" s="45"/>
      <c r="E1507" s="45"/>
      <c r="F1507" s="45"/>
      <c r="G1507" s="45"/>
      <c r="H1507" s="45">
        <v>11042.188105147465</v>
      </c>
      <c r="I1507" s="46">
        <v>0.164</v>
      </c>
      <c r="J1507" s="45"/>
      <c r="K1507" s="45"/>
      <c r="L1507" s="45"/>
      <c r="M1507" s="45"/>
      <c r="N1507" s="45"/>
      <c r="O1507" s="45">
        <v>11042.188105147465</v>
      </c>
      <c r="P1507" s="45"/>
      <c r="Q1507" s="45"/>
      <c r="R1507" s="45"/>
      <c r="S1507" s="45"/>
      <c r="T1507" s="45"/>
      <c r="U1507" s="45"/>
      <c r="V1507" s="45">
        <v>11042.188105147465</v>
      </c>
      <c r="W1507" s="45"/>
      <c r="X1507" s="45"/>
      <c r="Y1507" s="45"/>
      <c r="Z1507" s="45"/>
      <c r="AA1507" s="45"/>
      <c r="AB1507" s="45"/>
      <c r="AC1507" s="45">
        <v>11042.188105147465</v>
      </c>
      <c r="AD1507" s="45">
        <v>90.95898563886756</v>
      </c>
      <c r="AE1507" s="45"/>
      <c r="AF1507" s="45"/>
      <c r="AG1507" s="45"/>
      <c r="AH1507" s="45"/>
      <c r="AI1507" s="45"/>
      <c r="AJ1507" s="45">
        <v>11042.188105147465</v>
      </c>
      <c r="AK1507" s="45">
        <v>0.012</v>
      </c>
      <c r="AL1507" s="45"/>
      <c r="AM1507" s="45"/>
      <c r="AN1507" s="45"/>
      <c r="AO1507" s="23"/>
      <c r="AP1507" s="23"/>
      <c r="AQ1507" s="45">
        <v>11042.188105147465</v>
      </c>
      <c r="AR1507" s="45">
        <v>0.015</v>
      </c>
      <c r="AS1507" s="23"/>
      <c r="AT1507" s="23"/>
      <c r="AU1507" s="23"/>
      <c r="AV1507" s="23"/>
      <c r="AW1507" s="23"/>
      <c r="AX1507" s="45">
        <v>11042.188105147465</v>
      </c>
      <c r="AY1507" s="23">
        <v>0.304</v>
      </c>
      <c r="AZ1507" s="23"/>
      <c r="BA1507" s="23"/>
      <c r="BB1507" s="23"/>
      <c r="BC1507" s="23"/>
      <c r="BD1507" s="23"/>
      <c r="BE1507" s="45">
        <v>11042.188105147465</v>
      </c>
      <c r="BF1507" s="45">
        <v>10.0</v>
      </c>
      <c r="BG1507" s="23"/>
      <c r="BH1507" s="23"/>
      <c r="BI1507" s="23"/>
      <c r="BJ1507" s="23"/>
      <c r="BK1507" s="23"/>
      <c r="BL1507" s="45">
        <v>11042.188105147465</v>
      </c>
      <c r="BM1507" s="45">
        <v>0.714</v>
      </c>
      <c r="BN1507" s="23"/>
      <c r="BO1507" s="23"/>
      <c r="BP1507" s="23"/>
      <c r="BQ1507" s="23"/>
      <c r="BR1507" s="23"/>
      <c r="BS1507" s="45">
        <v>11042.188105147465</v>
      </c>
      <c r="BT1507" s="45">
        <v>0.323</v>
      </c>
      <c r="BU1507" s="23"/>
      <c r="BV1507" s="23"/>
      <c r="BW1507" s="23"/>
      <c r="BX1507" s="23"/>
      <c r="BY1507" s="23"/>
      <c r="BZ1507" s="23"/>
      <c r="CA1507" s="23"/>
    </row>
    <row r="1508" ht="15.75" customHeight="1">
      <c r="A1508" s="45">
        <v>11113.799343592924</v>
      </c>
      <c r="B1508" s="46">
        <v>0.114</v>
      </c>
      <c r="C1508" s="45"/>
      <c r="D1508" s="45"/>
      <c r="E1508" s="45"/>
      <c r="F1508" s="45"/>
      <c r="G1508" s="45"/>
      <c r="H1508" s="45">
        <v>11113.799343592924</v>
      </c>
      <c r="I1508" s="46">
        <v>0.144</v>
      </c>
      <c r="J1508" s="45"/>
      <c r="K1508" s="45"/>
      <c r="L1508" s="45"/>
      <c r="M1508" s="45"/>
      <c r="N1508" s="45"/>
      <c r="O1508" s="45">
        <v>11113.799343592924</v>
      </c>
      <c r="P1508" s="45">
        <v>9.665768348527214E-4</v>
      </c>
      <c r="Q1508" s="45"/>
      <c r="R1508" s="45"/>
      <c r="S1508" s="45"/>
      <c r="T1508" s="45"/>
      <c r="U1508" s="45"/>
      <c r="V1508" s="45">
        <v>11113.799343592924</v>
      </c>
      <c r="W1508" s="45">
        <v>0.0014028145054503023</v>
      </c>
      <c r="X1508" s="45"/>
      <c r="Y1508" s="45"/>
      <c r="Z1508" s="45"/>
      <c r="AA1508" s="45"/>
      <c r="AB1508" s="45"/>
      <c r="AC1508" s="45">
        <v>11113.799343592924</v>
      </c>
      <c r="AD1508" s="45">
        <v>105.05659291918563</v>
      </c>
      <c r="AE1508" s="45"/>
      <c r="AF1508" s="45"/>
      <c r="AG1508" s="45"/>
      <c r="AH1508" s="45"/>
      <c r="AI1508" s="45"/>
      <c r="AJ1508" s="45">
        <v>11113.799343592924</v>
      </c>
      <c r="AK1508" s="45">
        <v>0.012</v>
      </c>
      <c r="AL1508" s="45"/>
      <c r="AM1508" s="45"/>
      <c r="AN1508" s="45"/>
      <c r="AO1508" s="23"/>
      <c r="AP1508" s="23"/>
      <c r="AQ1508" s="45">
        <v>11113.799343592924</v>
      </c>
      <c r="AR1508" s="45">
        <v>0.014</v>
      </c>
      <c r="AS1508" s="23"/>
      <c r="AT1508" s="23"/>
      <c r="AU1508" s="23"/>
      <c r="AV1508" s="23"/>
      <c r="AW1508" s="23"/>
      <c r="AX1508" s="45">
        <v>11113.799343592924</v>
      </c>
      <c r="AY1508" s="23">
        <v>0.308</v>
      </c>
      <c r="AZ1508" s="23"/>
      <c r="BA1508" s="23"/>
      <c r="BB1508" s="23"/>
      <c r="BC1508" s="23"/>
      <c r="BD1508" s="23"/>
      <c r="BE1508" s="45">
        <v>11113.799343592924</v>
      </c>
      <c r="BF1508" s="45">
        <v>9.0</v>
      </c>
      <c r="BG1508" s="23"/>
      <c r="BH1508" s="23"/>
      <c r="BI1508" s="23"/>
      <c r="BJ1508" s="23"/>
      <c r="BK1508" s="23"/>
      <c r="BL1508" s="45">
        <v>11113.799343592924</v>
      </c>
      <c r="BM1508" s="45">
        <v>0.908</v>
      </c>
      <c r="BN1508" s="23"/>
      <c r="BO1508" s="23"/>
      <c r="BP1508" s="23"/>
      <c r="BQ1508" s="23"/>
      <c r="BR1508" s="23"/>
      <c r="BS1508" s="45">
        <v>11113.799343592924</v>
      </c>
      <c r="BT1508" s="45">
        <v>0.38</v>
      </c>
      <c r="BU1508" s="23"/>
      <c r="BV1508" s="23"/>
      <c r="BW1508" s="23"/>
      <c r="BX1508" s="23"/>
      <c r="BY1508" s="23"/>
      <c r="BZ1508" s="23"/>
      <c r="CA1508" s="23"/>
    </row>
    <row r="1509" ht="15.75" customHeight="1">
      <c r="A1509" s="45">
        <v>11259.650149360068</v>
      </c>
      <c r="B1509" s="46">
        <v>0.117</v>
      </c>
      <c r="C1509" s="45"/>
      <c r="D1509" s="45"/>
      <c r="E1509" s="45"/>
      <c r="F1509" s="45"/>
      <c r="G1509" s="45"/>
      <c r="H1509" s="45">
        <v>11259.650149360068</v>
      </c>
      <c r="I1509" s="46">
        <v>0.134</v>
      </c>
      <c r="J1509" s="45"/>
      <c r="K1509" s="45"/>
      <c r="L1509" s="45"/>
      <c r="M1509" s="45"/>
      <c r="N1509" s="45"/>
      <c r="O1509" s="45">
        <v>11259.650149360068</v>
      </c>
      <c r="P1509" s="45"/>
      <c r="Q1509" s="45"/>
      <c r="R1509" s="45"/>
      <c r="S1509" s="45"/>
      <c r="T1509" s="45"/>
      <c r="U1509" s="45"/>
      <c r="V1509" s="45">
        <v>11259.650149360068</v>
      </c>
      <c r="W1509" s="45"/>
      <c r="X1509" s="45"/>
      <c r="Y1509" s="45"/>
      <c r="Z1509" s="45"/>
      <c r="AA1509" s="45"/>
      <c r="AB1509" s="45"/>
      <c r="AC1509" s="45">
        <v>11259.650149360068</v>
      </c>
      <c r="AD1509" s="45">
        <v>117.99347046609387</v>
      </c>
      <c r="AE1509" s="45"/>
      <c r="AF1509" s="45"/>
      <c r="AG1509" s="45"/>
      <c r="AH1509" s="45"/>
      <c r="AI1509" s="45"/>
      <c r="AJ1509" s="45">
        <v>11259.650149360068</v>
      </c>
      <c r="AK1509" s="45">
        <v>0.012</v>
      </c>
      <c r="AL1509" s="45"/>
      <c r="AM1509" s="45"/>
      <c r="AN1509" s="45"/>
      <c r="AO1509" s="23"/>
      <c r="AP1509" s="23"/>
      <c r="AQ1509" s="45">
        <v>11259.650149360068</v>
      </c>
      <c r="AR1509" s="45">
        <v>0.014</v>
      </c>
      <c r="AS1509" s="23"/>
      <c r="AT1509" s="23"/>
      <c r="AU1509" s="23"/>
      <c r="AV1509" s="23"/>
      <c r="AW1509" s="23"/>
      <c r="AX1509" s="45">
        <v>11259.650149360068</v>
      </c>
      <c r="AY1509" s="23">
        <v>0.308</v>
      </c>
      <c r="AZ1509" s="23"/>
      <c r="BA1509" s="23"/>
      <c r="BB1509" s="23"/>
      <c r="BC1509" s="23"/>
      <c r="BD1509" s="23"/>
      <c r="BE1509" s="45">
        <v>11259.650149360068</v>
      </c>
      <c r="BF1509" s="45">
        <v>9.0</v>
      </c>
      <c r="BG1509" s="23"/>
      <c r="BH1509" s="23"/>
      <c r="BI1509" s="23"/>
      <c r="BJ1509" s="23"/>
      <c r="BK1509" s="23"/>
      <c r="BL1509" s="45">
        <v>11259.650149360068</v>
      </c>
      <c r="BM1509" s="45">
        <v>1.02</v>
      </c>
      <c r="BN1509" s="23"/>
      <c r="BO1509" s="23"/>
      <c r="BP1509" s="23"/>
      <c r="BQ1509" s="23"/>
      <c r="BR1509" s="23"/>
      <c r="BS1509" s="45">
        <v>11259.650149360068</v>
      </c>
      <c r="BT1509" s="45">
        <v>0.434</v>
      </c>
      <c r="BU1509" s="23"/>
      <c r="BV1509" s="23"/>
      <c r="BW1509" s="23"/>
      <c r="BX1509" s="23"/>
      <c r="BY1509" s="23"/>
      <c r="BZ1509" s="23"/>
      <c r="CA1509" s="23"/>
    </row>
    <row r="1510" ht="15.75" customHeight="1">
      <c r="A1510" s="45">
        <v>1254620.257535613</v>
      </c>
      <c r="B1510" s="46">
        <v>0.033</v>
      </c>
      <c r="C1510" s="45"/>
      <c r="D1510" s="45"/>
      <c r="E1510" s="45"/>
      <c r="F1510" s="45"/>
      <c r="G1510" s="45"/>
      <c r="H1510" s="45">
        <v>1254620.257535613</v>
      </c>
      <c r="I1510" s="46"/>
      <c r="J1510" s="45"/>
      <c r="K1510" s="45"/>
      <c r="L1510" s="45"/>
      <c r="M1510" s="45"/>
      <c r="N1510" s="45"/>
      <c r="O1510" s="45">
        <v>1254620.257535613</v>
      </c>
      <c r="P1510" s="45"/>
      <c r="Q1510" s="45"/>
      <c r="R1510" s="45"/>
      <c r="S1510" s="45"/>
      <c r="T1510" s="45"/>
      <c r="U1510" s="45"/>
      <c r="V1510" s="45">
        <v>1254620.257535613</v>
      </c>
      <c r="W1510" s="45"/>
      <c r="X1510" s="45"/>
      <c r="Y1510" s="45"/>
      <c r="Z1510" s="45"/>
      <c r="AA1510" s="45"/>
      <c r="AB1510" s="45"/>
      <c r="AC1510" s="45">
        <v>1254620.257535613</v>
      </c>
      <c r="AD1510" s="45"/>
      <c r="AE1510" s="45"/>
      <c r="AF1510" s="45"/>
      <c r="AG1510" s="45"/>
      <c r="AH1510" s="45"/>
      <c r="AI1510" s="45"/>
      <c r="AJ1510" s="45">
        <v>1254620.257535613</v>
      </c>
      <c r="AK1510" s="45"/>
      <c r="AL1510" s="45"/>
      <c r="AM1510" s="45"/>
      <c r="AN1510" s="45"/>
      <c r="AO1510" s="23"/>
      <c r="AP1510" s="23"/>
      <c r="AQ1510" s="45">
        <v>1254620.257535613</v>
      </c>
      <c r="AR1510" s="45">
        <v>0.004</v>
      </c>
      <c r="AS1510" s="23"/>
      <c r="AT1510" s="23"/>
      <c r="AU1510" s="23"/>
      <c r="AV1510" s="23"/>
      <c r="AW1510" s="23"/>
      <c r="AX1510" s="45">
        <v>1254620.257535613</v>
      </c>
      <c r="AY1510" s="23"/>
      <c r="AZ1510" s="23"/>
      <c r="BA1510" s="23"/>
      <c r="BB1510" s="23"/>
      <c r="BC1510" s="23"/>
      <c r="BD1510" s="23"/>
      <c r="BE1510" s="45">
        <v>1254620.257535613</v>
      </c>
      <c r="BF1510" s="45"/>
      <c r="BG1510" s="23"/>
      <c r="BH1510" s="23"/>
      <c r="BI1510" s="23"/>
      <c r="BJ1510" s="23"/>
      <c r="BK1510" s="23"/>
      <c r="BL1510" s="45">
        <v>1254620.257535613</v>
      </c>
      <c r="BM1510" s="45">
        <v>0.434</v>
      </c>
      <c r="BN1510" s="23"/>
      <c r="BO1510" s="23"/>
      <c r="BP1510" s="23"/>
      <c r="BQ1510" s="23"/>
      <c r="BR1510" s="23"/>
      <c r="BS1510" s="45">
        <v>1254620.257535613</v>
      </c>
      <c r="BT1510" s="45">
        <v>0.422</v>
      </c>
      <c r="BU1510" s="23"/>
      <c r="BV1510" s="23"/>
      <c r="BW1510" s="23"/>
      <c r="BX1510" s="23"/>
      <c r="BY1510" s="23"/>
      <c r="BZ1510" s="23"/>
      <c r="CA1510" s="23"/>
    </row>
    <row r="1511" ht="15.75" customHeight="1">
      <c r="A1511" s="45">
        <v>1244033.9734598035</v>
      </c>
      <c r="B1511" s="46">
        <v>0.033</v>
      </c>
      <c r="C1511" s="45"/>
      <c r="D1511" s="45"/>
      <c r="E1511" s="45"/>
      <c r="F1511" s="45"/>
      <c r="G1511" s="45"/>
      <c r="H1511" s="45">
        <v>1244033.9734598035</v>
      </c>
      <c r="I1511" s="46"/>
      <c r="J1511" s="45"/>
      <c r="K1511" s="45"/>
      <c r="L1511" s="45"/>
      <c r="M1511" s="45"/>
      <c r="N1511" s="45"/>
      <c r="O1511" s="45">
        <v>1244033.9734598035</v>
      </c>
      <c r="P1511" s="45"/>
      <c r="Q1511" s="45"/>
      <c r="R1511" s="45"/>
      <c r="S1511" s="45"/>
      <c r="T1511" s="45"/>
      <c r="U1511" s="45"/>
      <c r="V1511" s="45">
        <v>1244033.9734598035</v>
      </c>
      <c r="W1511" s="45"/>
      <c r="X1511" s="45"/>
      <c r="Y1511" s="45"/>
      <c r="Z1511" s="45"/>
      <c r="AA1511" s="45"/>
      <c r="AB1511" s="45"/>
      <c r="AC1511" s="45">
        <v>1244033.9734598035</v>
      </c>
      <c r="AD1511" s="45"/>
      <c r="AE1511" s="45"/>
      <c r="AF1511" s="45"/>
      <c r="AG1511" s="45"/>
      <c r="AH1511" s="45"/>
      <c r="AI1511" s="45"/>
      <c r="AJ1511" s="45">
        <v>1244033.9734598035</v>
      </c>
      <c r="AK1511" s="45"/>
      <c r="AL1511" s="45"/>
      <c r="AM1511" s="45"/>
      <c r="AN1511" s="45"/>
      <c r="AO1511" s="23"/>
      <c r="AP1511" s="23"/>
      <c r="AQ1511" s="45">
        <v>1244033.9734598035</v>
      </c>
      <c r="AR1511" s="45">
        <v>0.004</v>
      </c>
      <c r="AS1511" s="23"/>
      <c r="AT1511" s="23"/>
      <c r="AU1511" s="23"/>
      <c r="AV1511" s="23"/>
      <c r="AW1511" s="23"/>
      <c r="AX1511" s="45">
        <v>1244033.9734598035</v>
      </c>
      <c r="AY1511" s="23"/>
      <c r="AZ1511" s="23"/>
      <c r="BA1511" s="23"/>
      <c r="BB1511" s="23"/>
      <c r="BC1511" s="23"/>
      <c r="BD1511" s="23"/>
      <c r="BE1511" s="45">
        <v>1244033.9734598035</v>
      </c>
      <c r="BF1511" s="45"/>
      <c r="BG1511" s="23"/>
      <c r="BH1511" s="23"/>
      <c r="BI1511" s="23"/>
      <c r="BJ1511" s="23"/>
      <c r="BK1511" s="23"/>
      <c r="BL1511" s="45">
        <v>1244033.9734598035</v>
      </c>
      <c r="BM1511" s="45">
        <v>0.442</v>
      </c>
      <c r="BN1511" s="23"/>
      <c r="BO1511" s="23"/>
      <c r="BP1511" s="23"/>
      <c r="BQ1511" s="23"/>
      <c r="BR1511" s="23"/>
      <c r="BS1511" s="45">
        <v>1244033.9734598035</v>
      </c>
      <c r="BT1511" s="45">
        <v>0.466</v>
      </c>
      <c r="BU1511" s="23"/>
      <c r="BV1511" s="23"/>
      <c r="BW1511" s="23"/>
      <c r="BX1511" s="23"/>
      <c r="BY1511" s="23"/>
      <c r="BZ1511" s="23"/>
      <c r="CA1511" s="23"/>
    </row>
    <row r="1512" ht="15.75" customHeight="1">
      <c r="A1512" s="45">
        <v>1237405.6290999295</v>
      </c>
      <c r="B1512" s="46">
        <v>0.034</v>
      </c>
      <c r="C1512" s="45"/>
      <c r="D1512" s="45"/>
      <c r="E1512" s="45"/>
      <c r="F1512" s="45"/>
      <c r="G1512" s="45"/>
      <c r="H1512" s="45">
        <v>1237405.6290999295</v>
      </c>
      <c r="I1512" s="46"/>
      <c r="J1512" s="45"/>
      <c r="K1512" s="45"/>
      <c r="L1512" s="45"/>
      <c r="M1512" s="45"/>
      <c r="N1512" s="45"/>
      <c r="O1512" s="45">
        <v>1237405.6290999295</v>
      </c>
      <c r="P1512" s="45"/>
      <c r="Q1512" s="45"/>
      <c r="R1512" s="45"/>
      <c r="S1512" s="45"/>
      <c r="T1512" s="45"/>
      <c r="U1512" s="45"/>
      <c r="V1512" s="45">
        <v>1237405.6290999295</v>
      </c>
      <c r="W1512" s="45"/>
      <c r="X1512" s="45"/>
      <c r="Y1512" s="45"/>
      <c r="Z1512" s="45"/>
      <c r="AA1512" s="45"/>
      <c r="AB1512" s="45"/>
      <c r="AC1512" s="45">
        <v>1237405.6290999295</v>
      </c>
      <c r="AD1512" s="45"/>
      <c r="AE1512" s="45"/>
      <c r="AF1512" s="45"/>
      <c r="AG1512" s="45"/>
      <c r="AH1512" s="45"/>
      <c r="AI1512" s="45"/>
      <c r="AJ1512" s="45">
        <v>1237405.6290999295</v>
      </c>
      <c r="AK1512" s="45"/>
      <c r="AL1512" s="45"/>
      <c r="AM1512" s="45"/>
      <c r="AN1512" s="45"/>
      <c r="AO1512" s="23"/>
      <c r="AP1512" s="23"/>
      <c r="AQ1512" s="45">
        <v>1237405.6290999295</v>
      </c>
      <c r="AR1512" s="45">
        <v>0.004</v>
      </c>
      <c r="AS1512" s="23"/>
      <c r="AT1512" s="23"/>
      <c r="AU1512" s="23"/>
      <c r="AV1512" s="23"/>
      <c r="AW1512" s="23"/>
      <c r="AX1512" s="45">
        <v>1237405.6290999295</v>
      </c>
      <c r="AY1512" s="23"/>
      <c r="AZ1512" s="23"/>
      <c r="BA1512" s="23"/>
      <c r="BB1512" s="23"/>
      <c r="BC1512" s="23"/>
      <c r="BD1512" s="23"/>
      <c r="BE1512" s="45">
        <v>1237405.6290999295</v>
      </c>
      <c r="BF1512" s="45"/>
      <c r="BG1512" s="23"/>
      <c r="BH1512" s="23"/>
      <c r="BI1512" s="23"/>
      <c r="BJ1512" s="23"/>
      <c r="BK1512" s="23"/>
      <c r="BL1512" s="45">
        <v>1237405.6290999295</v>
      </c>
      <c r="BM1512" s="45">
        <v>0.456</v>
      </c>
      <c r="BN1512" s="23"/>
      <c r="BO1512" s="23"/>
      <c r="BP1512" s="23"/>
      <c r="BQ1512" s="23"/>
      <c r="BR1512" s="23"/>
      <c r="BS1512" s="45">
        <v>1237405.6290999295</v>
      </c>
      <c r="BT1512" s="45">
        <v>0.48</v>
      </c>
      <c r="BU1512" s="23"/>
      <c r="BV1512" s="23"/>
      <c r="BW1512" s="23"/>
      <c r="BX1512" s="23"/>
      <c r="BY1512" s="23"/>
      <c r="BZ1512" s="23"/>
      <c r="CA1512" s="23"/>
    </row>
    <row r="1513" ht="15.75" customHeight="1">
      <c r="A1513" s="45">
        <v>1225919.5186241204</v>
      </c>
      <c r="B1513" s="46">
        <v>0.039</v>
      </c>
      <c r="C1513" s="45"/>
      <c r="D1513" s="45"/>
      <c r="E1513" s="45"/>
      <c r="F1513" s="45"/>
      <c r="G1513" s="45"/>
      <c r="H1513" s="45">
        <v>1225919.5186241204</v>
      </c>
      <c r="I1513" s="46"/>
      <c r="J1513" s="45"/>
      <c r="K1513" s="45"/>
      <c r="L1513" s="45"/>
      <c r="M1513" s="45"/>
      <c r="N1513" s="45"/>
      <c r="O1513" s="45">
        <v>1225919.5186241204</v>
      </c>
      <c r="P1513" s="45"/>
      <c r="Q1513" s="45"/>
      <c r="R1513" s="45"/>
      <c r="S1513" s="45"/>
      <c r="T1513" s="45"/>
      <c r="U1513" s="45"/>
      <c r="V1513" s="45">
        <v>1225919.5186241204</v>
      </c>
      <c r="W1513" s="45"/>
      <c r="X1513" s="45"/>
      <c r="Y1513" s="45"/>
      <c r="Z1513" s="45"/>
      <c r="AA1513" s="45"/>
      <c r="AB1513" s="45"/>
      <c r="AC1513" s="45">
        <v>1225919.5186241204</v>
      </c>
      <c r="AD1513" s="45"/>
      <c r="AE1513" s="45"/>
      <c r="AF1513" s="45"/>
      <c r="AG1513" s="45"/>
      <c r="AH1513" s="45"/>
      <c r="AI1513" s="45"/>
      <c r="AJ1513" s="45">
        <v>1225919.5186241204</v>
      </c>
      <c r="AK1513" s="45"/>
      <c r="AL1513" s="45"/>
      <c r="AM1513" s="45"/>
      <c r="AN1513" s="45"/>
      <c r="AO1513" s="23"/>
      <c r="AP1513" s="23"/>
      <c r="AQ1513" s="45">
        <v>1225919.5186241204</v>
      </c>
      <c r="AR1513" s="45">
        <v>0.004</v>
      </c>
      <c r="AS1513" s="23"/>
      <c r="AT1513" s="23"/>
      <c r="AU1513" s="23"/>
      <c r="AV1513" s="23"/>
      <c r="AW1513" s="23"/>
      <c r="AX1513" s="45">
        <v>1225919.5186241204</v>
      </c>
      <c r="AY1513" s="23"/>
      <c r="AZ1513" s="23"/>
      <c r="BA1513" s="23"/>
      <c r="BB1513" s="23"/>
      <c r="BC1513" s="23"/>
      <c r="BD1513" s="23"/>
      <c r="BE1513" s="45">
        <v>1225919.5186241204</v>
      </c>
      <c r="BF1513" s="45"/>
      <c r="BG1513" s="23"/>
      <c r="BH1513" s="23"/>
      <c r="BI1513" s="23"/>
      <c r="BJ1513" s="23"/>
      <c r="BK1513" s="23"/>
      <c r="BL1513" s="45">
        <v>1225919.5186241204</v>
      </c>
      <c r="BM1513" s="45">
        <v>0.457</v>
      </c>
      <c r="BN1513" s="23"/>
      <c r="BO1513" s="23"/>
      <c r="BP1513" s="23"/>
      <c r="BQ1513" s="23"/>
      <c r="BR1513" s="23"/>
      <c r="BS1513" s="45">
        <v>1225919.5186241204</v>
      </c>
      <c r="BT1513" s="45">
        <v>0.495</v>
      </c>
      <c r="BU1513" s="23"/>
      <c r="BV1513" s="23"/>
      <c r="BW1513" s="23"/>
      <c r="BX1513" s="23"/>
      <c r="BY1513" s="23"/>
      <c r="BZ1513" s="23"/>
      <c r="CA1513" s="23"/>
    </row>
    <row r="1514" ht="15.75" customHeight="1">
      <c r="A1514" s="45">
        <v>1217114.0997121094</v>
      </c>
      <c r="B1514" s="46">
        <v>0.04</v>
      </c>
      <c r="C1514" s="45"/>
      <c r="D1514" s="45"/>
      <c r="E1514" s="45"/>
      <c r="F1514" s="45"/>
      <c r="G1514" s="45"/>
      <c r="H1514" s="45">
        <v>1217114.0997121094</v>
      </c>
      <c r="I1514" s="46"/>
      <c r="J1514" s="45"/>
      <c r="K1514" s="45"/>
      <c r="L1514" s="45"/>
      <c r="M1514" s="45"/>
      <c r="N1514" s="45"/>
      <c r="O1514" s="45">
        <v>1217114.0997121094</v>
      </c>
      <c r="P1514" s="45"/>
      <c r="Q1514" s="45"/>
      <c r="R1514" s="45"/>
      <c r="S1514" s="45"/>
      <c r="T1514" s="45"/>
      <c r="U1514" s="45"/>
      <c r="V1514" s="45">
        <v>1217114.0997121094</v>
      </c>
      <c r="W1514" s="45"/>
      <c r="X1514" s="45"/>
      <c r="Y1514" s="45"/>
      <c r="Z1514" s="45"/>
      <c r="AA1514" s="45"/>
      <c r="AB1514" s="45"/>
      <c r="AC1514" s="45">
        <v>1217114.0997121094</v>
      </c>
      <c r="AD1514" s="45"/>
      <c r="AE1514" s="45"/>
      <c r="AF1514" s="45"/>
      <c r="AG1514" s="45"/>
      <c r="AH1514" s="45"/>
      <c r="AI1514" s="45"/>
      <c r="AJ1514" s="45">
        <v>1217114.0997121094</v>
      </c>
      <c r="AK1514" s="45"/>
      <c r="AL1514" s="45"/>
      <c r="AM1514" s="45"/>
      <c r="AN1514" s="45"/>
      <c r="AO1514" s="23"/>
      <c r="AP1514" s="23"/>
      <c r="AQ1514" s="45">
        <v>1217114.0997121094</v>
      </c>
      <c r="AR1514" s="45">
        <v>0.004</v>
      </c>
      <c r="AS1514" s="23"/>
      <c r="AT1514" s="23"/>
      <c r="AU1514" s="23"/>
      <c r="AV1514" s="23"/>
      <c r="AW1514" s="23"/>
      <c r="AX1514" s="45">
        <v>1217114.0997121094</v>
      </c>
      <c r="AY1514" s="23"/>
      <c r="AZ1514" s="23"/>
      <c r="BA1514" s="23"/>
      <c r="BB1514" s="23"/>
      <c r="BC1514" s="23"/>
      <c r="BD1514" s="23"/>
      <c r="BE1514" s="45">
        <v>1217114.0997121094</v>
      </c>
      <c r="BF1514" s="45"/>
      <c r="BG1514" s="23"/>
      <c r="BH1514" s="23"/>
      <c r="BI1514" s="23"/>
      <c r="BJ1514" s="23"/>
      <c r="BK1514" s="23"/>
      <c r="BL1514" s="45">
        <v>1217114.0997121094</v>
      </c>
      <c r="BM1514" s="45">
        <v>0.472</v>
      </c>
      <c r="BN1514" s="23"/>
      <c r="BO1514" s="23"/>
      <c r="BP1514" s="23"/>
      <c r="BQ1514" s="23"/>
      <c r="BR1514" s="23"/>
      <c r="BS1514" s="45">
        <v>1217114.0997121094</v>
      </c>
      <c r="BT1514" s="45">
        <v>0.525</v>
      </c>
      <c r="BU1514" s="23"/>
      <c r="BV1514" s="23"/>
      <c r="BW1514" s="23"/>
      <c r="BX1514" s="23"/>
      <c r="BY1514" s="23"/>
      <c r="BZ1514" s="23"/>
      <c r="CA1514" s="23"/>
    </row>
    <row r="1515" ht="15.75" customHeight="1">
      <c r="A1515" s="45">
        <v>1204307.8700011831</v>
      </c>
      <c r="B1515" s="46">
        <v>0.04</v>
      </c>
      <c r="C1515" s="45"/>
      <c r="D1515" s="45"/>
      <c r="E1515" s="45"/>
      <c r="F1515" s="45"/>
      <c r="G1515" s="45"/>
      <c r="H1515" s="45">
        <v>1204307.8700011831</v>
      </c>
      <c r="I1515" s="46"/>
      <c r="J1515" s="45"/>
      <c r="K1515" s="45"/>
      <c r="L1515" s="45"/>
      <c r="M1515" s="45"/>
      <c r="N1515" s="45"/>
      <c r="O1515" s="45">
        <v>1204307.8700011831</v>
      </c>
      <c r="P1515" s="45"/>
      <c r="Q1515" s="45"/>
      <c r="R1515" s="45"/>
      <c r="S1515" s="45"/>
      <c r="T1515" s="45"/>
      <c r="U1515" s="45"/>
      <c r="V1515" s="45">
        <v>1204307.8700011831</v>
      </c>
      <c r="W1515" s="45"/>
      <c r="X1515" s="45"/>
      <c r="Y1515" s="45"/>
      <c r="Z1515" s="45"/>
      <c r="AA1515" s="45"/>
      <c r="AB1515" s="45"/>
      <c r="AC1515" s="45">
        <v>1204307.8700011831</v>
      </c>
      <c r="AD1515" s="45"/>
      <c r="AE1515" s="45"/>
      <c r="AF1515" s="45"/>
      <c r="AG1515" s="45"/>
      <c r="AH1515" s="45"/>
      <c r="AI1515" s="45"/>
      <c r="AJ1515" s="45">
        <v>1204307.8700011831</v>
      </c>
      <c r="AK1515" s="45"/>
      <c r="AL1515" s="45"/>
      <c r="AM1515" s="45"/>
      <c r="AN1515" s="45"/>
      <c r="AO1515" s="23"/>
      <c r="AP1515" s="23"/>
      <c r="AQ1515" s="45">
        <v>1204307.8700011831</v>
      </c>
      <c r="AR1515" s="45">
        <v>0.004</v>
      </c>
      <c r="AS1515" s="23"/>
      <c r="AT1515" s="23"/>
      <c r="AU1515" s="23"/>
      <c r="AV1515" s="23"/>
      <c r="AW1515" s="23"/>
      <c r="AX1515" s="45">
        <v>1204307.8700011831</v>
      </c>
      <c r="AY1515" s="23"/>
      <c r="AZ1515" s="23"/>
      <c r="BA1515" s="23"/>
      <c r="BB1515" s="23"/>
      <c r="BC1515" s="23"/>
      <c r="BD1515" s="23"/>
      <c r="BE1515" s="45">
        <v>1204307.8700011831</v>
      </c>
      <c r="BF1515" s="45"/>
      <c r="BG1515" s="23"/>
      <c r="BH1515" s="23"/>
      <c r="BI1515" s="23"/>
      <c r="BJ1515" s="23"/>
      <c r="BK1515" s="23"/>
      <c r="BL1515" s="45">
        <v>1204307.8700011831</v>
      </c>
      <c r="BM1515" s="45">
        <v>0.508</v>
      </c>
      <c r="BN1515" s="23"/>
      <c r="BO1515" s="23"/>
      <c r="BP1515" s="23"/>
      <c r="BQ1515" s="23"/>
      <c r="BR1515" s="23"/>
      <c r="BS1515" s="45">
        <v>1204307.8700011831</v>
      </c>
      <c r="BT1515" s="45">
        <v>0.555</v>
      </c>
      <c r="BU1515" s="23"/>
      <c r="BV1515" s="23"/>
      <c r="BW1515" s="23"/>
      <c r="BX1515" s="23"/>
      <c r="BY1515" s="23"/>
      <c r="BZ1515" s="23"/>
      <c r="CA1515" s="23"/>
    </row>
    <row r="1516" ht="15.75" customHeight="1">
      <c r="A1516" s="45">
        <v>1193039.0443713812</v>
      </c>
      <c r="B1516" s="46">
        <v>0.038</v>
      </c>
      <c r="C1516" s="45"/>
      <c r="D1516" s="45"/>
      <c r="E1516" s="45"/>
      <c r="F1516" s="45"/>
      <c r="G1516" s="45"/>
      <c r="H1516" s="45">
        <v>1193039.0443713812</v>
      </c>
      <c r="I1516" s="46"/>
      <c r="J1516" s="45"/>
      <c r="K1516" s="45"/>
      <c r="L1516" s="45"/>
      <c r="M1516" s="45"/>
      <c r="N1516" s="45"/>
      <c r="O1516" s="45">
        <v>1193039.0443713812</v>
      </c>
      <c r="P1516" s="45"/>
      <c r="Q1516" s="45"/>
      <c r="R1516" s="45"/>
      <c r="S1516" s="45"/>
      <c r="T1516" s="45"/>
      <c r="U1516" s="45"/>
      <c r="V1516" s="45">
        <v>1193039.0443713812</v>
      </c>
      <c r="W1516" s="45"/>
      <c r="X1516" s="45"/>
      <c r="Y1516" s="45"/>
      <c r="Z1516" s="45"/>
      <c r="AA1516" s="45"/>
      <c r="AB1516" s="45"/>
      <c r="AC1516" s="45">
        <v>1193039.0443713812</v>
      </c>
      <c r="AD1516" s="45"/>
      <c r="AE1516" s="45"/>
      <c r="AF1516" s="45"/>
      <c r="AG1516" s="45"/>
      <c r="AH1516" s="45"/>
      <c r="AI1516" s="45"/>
      <c r="AJ1516" s="45">
        <v>1193039.0443713812</v>
      </c>
      <c r="AK1516" s="45"/>
      <c r="AL1516" s="45"/>
      <c r="AM1516" s="45"/>
      <c r="AN1516" s="45"/>
      <c r="AO1516" s="23"/>
      <c r="AP1516" s="23"/>
      <c r="AQ1516" s="45">
        <v>1193039.0443713812</v>
      </c>
      <c r="AR1516" s="45">
        <v>0.004</v>
      </c>
      <c r="AS1516" s="23"/>
      <c r="AT1516" s="23"/>
      <c r="AU1516" s="23"/>
      <c r="AV1516" s="23"/>
      <c r="AW1516" s="23"/>
      <c r="AX1516" s="45">
        <v>1193039.0443713812</v>
      </c>
      <c r="AY1516" s="23"/>
      <c r="AZ1516" s="23"/>
      <c r="BA1516" s="23"/>
      <c r="BB1516" s="23"/>
      <c r="BC1516" s="23"/>
      <c r="BD1516" s="23"/>
      <c r="BE1516" s="45">
        <v>1193039.0443713812</v>
      </c>
      <c r="BF1516" s="45"/>
      <c r="BG1516" s="23"/>
      <c r="BH1516" s="23"/>
      <c r="BI1516" s="23"/>
      <c r="BJ1516" s="23"/>
      <c r="BK1516" s="23"/>
      <c r="BL1516" s="45">
        <v>1193039.0443713812</v>
      </c>
      <c r="BM1516" s="45">
        <v>0.533</v>
      </c>
      <c r="BN1516" s="23"/>
      <c r="BO1516" s="23"/>
      <c r="BP1516" s="23"/>
      <c r="BQ1516" s="23"/>
      <c r="BR1516" s="23"/>
      <c r="BS1516" s="45">
        <v>1193039.0443713812</v>
      </c>
      <c r="BT1516" s="45">
        <v>0.615</v>
      </c>
      <c r="BU1516" s="23"/>
      <c r="BV1516" s="23"/>
      <c r="BW1516" s="23"/>
      <c r="BX1516" s="23"/>
      <c r="BY1516" s="23"/>
      <c r="BZ1516" s="23"/>
      <c r="CA1516" s="23"/>
    </row>
    <row r="1517" ht="15.75" customHeight="1">
      <c r="A1517" s="45">
        <v>1177771.0223916832</v>
      </c>
      <c r="B1517" s="46">
        <v>0.034</v>
      </c>
      <c r="C1517" s="45"/>
      <c r="D1517" s="45"/>
      <c r="E1517" s="45"/>
      <c r="F1517" s="45"/>
      <c r="G1517" s="45"/>
      <c r="H1517" s="45">
        <v>1177771.0223916832</v>
      </c>
      <c r="I1517" s="46"/>
      <c r="J1517" s="45"/>
      <c r="K1517" s="45"/>
      <c r="L1517" s="45"/>
      <c r="M1517" s="45"/>
      <c r="N1517" s="45"/>
      <c r="O1517" s="45">
        <v>1177771.0223916832</v>
      </c>
      <c r="P1517" s="45"/>
      <c r="Q1517" s="45"/>
      <c r="R1517" s="45"/>
      <c r="S1517" s="45"/>
      <c r="T1517" s="45"/>
      <c r="U1517" s="45"/>
      <c r="V1517" s="45">
        <v>1177771.0223916832</v>
      </c>
      <c r="W1517" s="45"/>
      <c r="X1517" s="45"/>
      <c r="Y1517" s="45"/>
      <c r="Z1517" s="45"/>
      <c r="AA1517" s="45"/>
      <c r="AB1517" s="45"/>
      <c r="AC1517" s="45">
        <v>1177771.0223916832</v>
      </c>
      <c r="AD1517" s="45"/>
      <c r="AE1517" s="45"/>
      <c r="AF1517" s="45"/>
      <c r="AG1517" s="45"/>
      <c r="AH1517" s="45"/>
      <c r="AI1517" s="45"/>
      <c r="AJ1517" s="45">
        <v>1177771.0223916832</v>
      </c>
      <c r="AK1517" s="45"/>
      <c r="AL1517" s="45"/>
      <c r="AM1517" s="45"/>
      <c r="AN1517" s="45"/>
      <c r="AO1517" s="23"/>
      <c r="AP1517" s="23"/>
      <c r="AQ1517" s="45">
        <v>1177771.0223916832</v>
      </c>
      <c r="AR1517" s="45">
        <v>0.004</v>
      </c>
      <c r="AS1517" s="23"/>
      <c r="AT1517" s="23"/>
      <c r="AU1517" s="23"/>
      <c r="AV1517" s="23"/>
      <c r="AW1517" s="23"/>
      <c r="AX1517" s="45">
        <v>1177771.0223916832</v>
      </c>
      <c r="AY1517" s="23"/>
      <c r="AZ1517" s="23"/>
      <c r="BA1517" s="23"/>
      <c r="BB1517" s="23"/>
      <c r="BC1517" s="23"/>
      <c r="BD1517" s="23"/>
      <c r="BE1517" s="45">
        <v>1177771.0223916832</v>
      </c>
      <c r="BF1517" s="45"/>
      <c r="BG1517" s="23"/>
      <c r="BH1517" s="23"/>
      <c r="BI1517" s="23"/>
      <c r="BJ1517" s="23"/>
      <c r="BK1517" s="23"/>
      <c r="BL1517" s="45">
        <v>1177771.0223916832</v>
      </c>
      <c r="BM1517" s="45">
        <v>0.583</v>
      </c>
      <c r="BN1517" s="23"/>
      <c r="BO1517" s="23"/>
      <c r="BP1517" s="23"/>
      <c r="BQ1517" s="23"/>
      <c r="BR1517" s="23"/>
      <c r="BS1517" s="45">
        <v>1177771.0223916832</v>
      </c>
      <c r="BT1517" s="45">
        <v>0.644</v>
      </c>
      <c r="BU1517" s="23"/>
      <c r="BV1517" s="23"/>
      <c r="BW1517" s="23"/>
      <c r="BX1517" s="23"/>
      <c r="BY1517" s="23"/>
      <c r="BZ1517" s="23"/>
      <c r="CA1517" s="23"/>
    </row>
    <row r="1518" ht="15.75" customHeight="1">
      <c r="A1518" s="45">
        <v>1157895.9117861346</v>
      </c>
      <c r="B1518" s="46">
        <v>0.036</v>
      </c>
      <c r="C1518" s="45"/>
      <c r="D1518" s="45"/>
      <c r="E1518" s="45"/>
      <c r="F1518" s="45"/>
      <c r="G1518" s="45"/>
      <c r="H1518" s="45">
        <v>1157895.9117861346</v>
      </c>
      <c r="I1518" s="46"/>
      <c r="J1518" s="45"/>
      <c r="K1518" s="45"/>
      <c r="L1518" s="45"/>
      <c r="M1518" s="45"/>
      <c r="N1518" s="45"/>
      <c r="O1518" s="45">
        <v>1157895.9117861346</v>
      </c>
      <c r="P1518" s="45"/>
      <c r="Q1518" s="45"/>
      <c r="R1518" s="45"/>
      <c r="S1518" s="45"/>
      <c r="T1518" s="45"/>
      <c r="U1518" s="45"/>
      <c r="V1518" s="45">
        <v>1157895.9117861346</v>
      </c>
      <c r="W1518" s="45"/>
      <c r="X1518" s="45"/>
      <c r="Y1518" s="45"/>
      <c r="Z1518" s="45"/>
      <c r="AA1518" s="45"/>
      <c r="AB1518" s="45"/>
      <c r="AC1518" s="45">
        <v>1157895.9117861346</v>
      </c>
      <c r="AD1518" s="45"/>
      <c r="AE1518" s="45"/>
      <c r="AF1518" s="45"/>
      <c r="AG1518" s="45"/>
      <c r="AH1518" s="45"/>
      <c r="AI1518" s="45"/>
      <c r="AJ1518" s="45">
        <v>1157895.9117861346</v>
      </c>
      <c r="AK1518" s="45"/>
      <c r="AL1518" s="45"/>
      <c r="AM1518" s="45"/>
      <c r="AN1518" s="45"/>
      <c r="AO1518" s="23"/>
      <c r="AP1518" s="23"/>
      <c r="AQ1518" s="45">
        <v>1157895.9117861346</v>
      </c>
      <c r="AR1518" s="45">
        <v>0.003</v>
      </c>
      <c r="AS1518" s="23"/>
      <c r="AT1518" s="23"/>
      <c r="AU1518" s="23"/>
      <c r="AV1518" s="23"/>
      <c r="AW1518" s="23"/>
      <c r="AX1518" s="45">
        <v>1157895.9117861346</v>
      </c>
      <c r="AY1518" s="23"/>
      <c r="AZ1518" s="23"/>
      <c r="BA1518" s="23"/>
      <c r="BB1518" s="23"/>
      <c r="BC1518" s="23"/>
      <c r="BD1518" s="23"/>
      <c r="BE1518" s="45">
        <v>1157895.9117861346</v>
      </c>
      <c r="BF1518" s="45"/>
      <c r="BG1518" s="23"/>
      <c r="BH1518" s="23"/>
      <c r="BI1518" s="23"/>
      <c r="BJ1518" s="23"/>
      <c r="BK1518" s="23"/>
      <c r="BL1518" s="45">
        <v>1157895.9117861346</v>
      </c>
      <c r="BM1518" s="45">
        <v>0.616</v>
      </c>
      <c r="BN1518" s="23"/>
      <c r="BO1518" s="23"/>
      <c r="BP1518" s="23"/>
      <c r="BQ1518" s="23"/>
      <c r="BR1518" s="23"/>
      <c r="BS1518" s="45">
        <v>1157895.9117861346</v>
      </c>
      <c r="BT1518" s="45">
        <v>0.673</v>
      </c>
      <c r="BU1518" s="23"/>
      <c r="BV1518" s="23"/>
      <c r="BW1518" s="23"/>
      <c r="BX1518" s="23"/>
      <c r="BY1518" s="23"/>
      <c r="BZ1518" s="23"/>
      <c r="CA1518" s="23"/>
    </row>
    <row r="1519" ht="15.75" customHeight="1">
      <c r="A1519" s="45">
        <v>1138349.0635292174</v>
      </c>
      <c r="B1519" s="46">
        <v>0.043</v>
      </c>
      <c r="C1519" s="45"/>
      <c r="D1519" s="45"/>
      <c r="E1519" s="45"/>
      <c r="F1519" s="45"/>
      <c r="G1519" s="45"/>
      <c r="H1519" s="45">
        <v>1138349.0635292174</v>
      </c>
      <c r="I1519" s="46"/>
      <c r="J1519" s="45"/>
      <c r="K1519" s="45"/>
      <c r="L1519" s="45"/>
      <c r="M1519" s="45"/>
      <c r="N1519" s="45"/>
      <c r="O1519" s="45">
        <v>1138349.0635292174</v>
      </c>
      <c r="P1519" s="45"/>
      <c r="Q1519" s="45"/>
      <c r="R1519" s="45"/>
      <c r="S1519" s="45"/>
      <c r="T1519" s="45"/>
      <c r="U1519" s="45"/>
      <c r="V1519" s="45">
        <v>1138349.0635292174</v>
      </c>
      <c r="W1519" s="45"/>
      <c r="X1519" s="45"/>
      <c r="Y1519" s="45"/>
      <c r="Z1519" s="45"/>
      <c r="AA1519" s="45"/>
      <c r="AB1519" s="45"/>
      <c r="AC1519" s="45">
        <v>1138349.0635292174</v>
      </c>
      <c r="AD1519" s="45"/>
      <c r="AE1519" s="45"/>
      <c r="AF1519" s="45"/>
      <c r="AG1519" s="45"/>
      <c r="AH1519" s="45"/>
      <c r="AI1519" s="45"/>
      <c r="AJ1519" s="45">
        <v>1138349.0635292174</v>
      </c>
      <c r="AK1519" s="45"/>
      <c r="AL1519" s="45"/>
      <c r="AM1519" s="45"/>
      <c r="AN1519" s="45"/>
      <c r="AO1519" s="23"/>
      <c r="AP1519" s="23"/>
      <c r="AQ1519" s="45">
        <v>1138349.0635292174</v>
      </c>
      <c r="AR1519" s="45">
        <v>0.003</v>
      </c>
      <c r="AS1519" s="23"/>
      <c r="AT1519" s="23"/>
      <c r="AU1519" s="23"/>
      <c r="AV1519" s="23"/>
      <c r="AW1519" s="23"/>
      <c r="AX1519" s="45">
        <v>1138349.0635292174</v>
      </c>
      <c r="AY1519" s="23"/>
      <c r="AZ1519" s="23"/>
      <c r="BA1519" s="23"/>
      <c r="BB1519" s="23"/>
      <c r="BC1519" s="23"/>
      <c r="BD1519" s="23"/>
      <c r="BE1519" s="45">
        <v>1138349.0635292174</v>
      </c>
      <c r="BF1519" s="45"/>
      <c r="BG1519" s="23"/>
      <c r="BH1519" s="23"/>
      <c r="BI1519" s="23"/>
      <c r="BJ1519" s="23"/>
      <c r="BK1519" s="23"/>
      <c r="BL1519" s="45">
        <v>1138349.0635292174</v>
      </c>
      <c r="BM1519" s="45">
        <v>0.633</v>
      </c>
      <c r="BN1519" s="23"/>
      <c r="BO1519" s="23"/>
      <c r="BP1519" s="23"/>
      <c r="BQ1519" s="23"/>
      <c r="BR1519" s="23"/>
      <c r="BS1519" s="45">
        <v>1138349.0635292174</v>
      </c>
      <c r="BT1519" s="45">
        <v>0.701</v>
      </c>
      <c r="BU1519" s="23"/>
      <c r="BV1519" s="23"/>
      <c r="BW1519" s="23"/>
      <c r="BX1519" s="23"/>
      <c r="BY1519" s="23"/>
      <c r="BZ1519" s="23"/>
      <c r="CA1519" s="23"/>
    </row>
    <row r="1520" ht="15.75" customHeight="1">
      <c r="A1520" s="45">
        <v>1126532.365314154</v>
      </c>
      <c r="B1520" s="46">
        <v>0.044</v>
      </c>
      <c r="C1520" s="45"/>
      <c r="D1520" s="45"/>
      <c r="E1520" s="45"/>
      <c r="F1520" s="45"/>
      <c r="G1520" s="45"/>
      <c r="H1520" s="45">
        <v>1126532.365314154</v>
      </c>
      <c r="I1520" s="46"/>
      <c r="J1520" s="45"/>
      <c r="K1520" s="45"/>
      <c r="L1520" s="45"/>
      <c r="M1520" s="45"/>
      <c r="N1520" s="45"/>
      <c r="O1520" s="45">
        <v>1126532.365314154</v>
      </c>
      <c r="P1520" s="45"/>
      <c r="Q1520" s="45"/>
      <c r="R1520" s="45"/>
      <c r="S1520" s="45"/>
      <c r="T1520" s="45"/>
      <c r="U1520" s="45"/>
      <c r="V1520" s="45">
        <v>1126532.365314154</v>
      </c>
      <c r="W1520" s="45"/>
      <c r="X1520" s="45"/>
      <c r="Y1520" s="45"/>
      <c r="Z1520" s="45"/>
      <c r="AA1520" s="45"/>
      <c r="AB1520" s="45"/>
      <c r="AC1520" s="45">
        <v>1126532.365314154</v>
      </c>
      <c r="AD1520" s="45"/>
      <c r="AE1520" s="45"/>
      <c r="AF1520" s="45"/>
      <c r="AG1520" s="45"/>
      <c r="AH1520" s="45"/>
      <c r="AI1520" s="45"/>
      <c r="AJ1520" s="45">
        <v>1126532.365314154</v>
      </c>
      <c r="AK1520" s="45"/>
      <c r="AL1520" s="45"/>
      <c r="AM1520" s="45"/>
      <c r="AN1520" s="45"/>
      <c r="AO1520" s="23"/>
      <c r="AP1520" s="23"/>
      <c r="AQ1520" s="45">
        <v>1126532.365314154</v>
      </c>
      <c r="AR1520" s="45">
        <v>0.003</v>
      </c>
      <c r="AS1520" s="23"/>
      <c r="AT1520" s="23"/>
      <c r="AU1520" s="23"/>
      <c r="AV1520" s="23"/>
      <c r="AW1520" s="23"/>
      <c r="AX1520" s="45">
        <v>1126532.365314154</v>
      </c>
      <c r="AY1520" s="23"/>
      <c r="AZ1520" s="23"/>
      <c r="BA1520" s="23"/>
      <c r="BB1520" s="23"/>
      <c r="BC1520" s="23"/>
      <c r="BD1520" s="23"/>
      <c r="BE1520" s="45">
        <v>1126532.365314154</v>
      </c>
      <c r="BF1520" s="45"/>
      <c r="BG1520" s="23"/>
      <c r="BH1520" s="23"/>
      <c r="BI1520" s="23"/>
      <c r="BJ1520" s="23"/>
      <c r="BK1520" s="23"/>
      <c r="BL1520" s="45">
        <v>1126532.365314154</v>
      </c>
      <c r="BM1520" s="45">
        <v>0.635</v>
      </c>
      <c r="BN1520" s="23"/>
      <c r="BO1520" s="23"/>
      <c r="BP1520" s="23"/>
      <c r="BQ1520" s="23"/>
      <c r="BR1520" s="23"/>
      <c r="BS1520" s="45">
        <v>1126532.365314154</v>
      </c>
      <c r="BT1520" s="45">
        <v>0.75</v>
      </c>
      <c r="BU1520" s="23"/>
      <c r="BV1520" s="23"/>
      <c r="BW1520" s="23"/>
      <c r="BX1520" s="23"/>
      <c r="BY1520" s="23"/>
      <c r="BZ1520" s="23"/>
      <c r="CA1520" s="23"/>
    </row>
    <row r="1521" ht="15.75" customHeight="1">
      <c r="A1521" s="45">
        <v>1120230.2092536432</v>
      </c>
      <c r="B1521" s="46">
        <v>0.044</v>
      </c>
      <c r="C1521" s="45"/>
      <c r="D1521" s="45"/>
      <c r="E1521" s="45"/>
      <c r="F1521" s="45"/>
      <c r="G1521" s="45"/>
      <c r="H1521" s="45">
        <v>1120230.2092536432</v>
      </c>
      <c r="I1521" s="46"/>
      <c r="J1521" s="45"/>
      <c r="K1521" s="45"/>
      <c r="L1521" s="45"/>
      <c r="M1521" s="45"/>
      <c r="N1521" s="45"/>
      <c r="O1521" s="45">
        <v>1120230.2092536432</v>
      </c>
      <c r="P1521" s="45"/>
      <c r="Q1521" s="45"/>
      <c r="R1521" s="45"/>
      <c r="S1521" s="45"/>
      <c r="T1521" s="45"/>
      <c r="U1521" s="45"/>
      <c r="V1521" s="45">
        <v>1120230.2092536432</v>
      </c>
      <c r="W1521" s="45"/>
      <c r="X1521" s="45"/>
      <c r="Y1521" s="45"/>
      <c r="Z1521" s="45"/>
      <c r="AA1521" s="45"/>
      <c r="AB1521" s="45"/>
      <c r="AC1521" s="45">
        <v>1120230.2092536432</v>
      </c>
      <c r="AD1521" s="45"/>
      <c r="AE1521" s="45"/>
      <c r="AF1521" s="45"/>
      <c r="AG1521" s="45"/>
      <c r="AH1521" s="45"/>
      <c r="AI1521" s="45"/>
      <c r="AJ1521" s="45">
        <v>1120230.2092536432</v>
      </c>
      <c r="AK1521" s="45"/>
      <c r="AL1521" s="45"/>
      <c r="AM1521" s="45"/>
      <c r="AN1521" s="45"/>
      <c r="AO1521" s="23"/>
      <c r="AP1521" s="23"/>
      <c r="AQ1521" s="45">
        <v>1120230.2092536432</v>
      </c>
      <c r="AR1521" s="45">
        <v>0.003</v>
      </c>
      <c r="AS1521" s="23"/>
      <c r="AT1521" s="23"/>
      <c r="AU1521" s="23"/>
      <c r="AV1521" s="23"/>
      <c r="AW1521" s="23"/>
      <c r="AX1521" s="45">
        <v>1120230.2092536432</v>
      </c>
      <c r="AY1521" s="23"/>
      <c r="AZ1521" s="23"/>
      <c r="BA1521" s="23"/>
      <c r="BB1521" s="23"/>
      <c r="BC1521" s="23"/>
      <c r="BD1521" s="23"/>
      <c r="BE1521" s="45">
        <v>1120230.2092536432</v>
      </c>
      <c r="BF1521" s="45"/>
      <c r="BG1521" s="23"/>
      <c r="BH1521" s="23"/>
      <c r="BI1521" s="23"/>
      <c r="BJ1521" s="23"/>
      <c r="BK1521" s="23"/>
      <c r="BL1521" s="45">
        <v>1120230.2092536432</v>
      </c>
      <c r="BM1521" s="45">
        <v>0.853</v>
      </c>
      <c r="BN1521" s="23"/>
      <c r="BO1521" s="23"/>
      <c r="BP1521" s="23"/>
      <c r="BQ1521" s="23"/>
      <c r="BR1521" s="23"/>
      <c r="BS1521" s="45">
        <v>1120230.2092536432</v>
      </c>
      <c r="BT1521" s="45">
        <v>0.803</v>
      </c>
      <c r="BU1521" s="23"/>
      <c r="BV1521" s="23"/>
      <c r="BW1521" s="23"/>
      <c r="BX1521" s="23"/>
      <c r="BY1521" s="23"/>
      <c r="BZ1521" s="23"/>
      <c r="CA1521" s="23"/>
    </row>
    <row r="1522" ht="15.75" customHeight="1">
      <c r="A1522" s="45">
        <v>1112043.8133532025</v>
      </c>
      <c r="B1522" s="46">
        <v>0.044</v>
      </c>
      <c r="C1522" s="45"/>
      <c r="D1522" s="45"/>
      <c r="E1522" s="45"/>
      <c r="F1522" s="45"/>
      <c r="G1522" s="45"/>
      <c r="H1522" s="45">
        <v>1112043.8133532025</v>
      </c>
      <c r="I1522" s="46"/>
      <c r="J1522" s="45"/>
      <c r="K1522" s="45"/>
      <c r="L1522" s="45"/>
      <c r="M1522" s="45"/>
      <c r="N1522" s="45"/>
      <c r="O1522" s="45">
        <v>1112043.8133532025</v>
      </c>
      <c r="P1522" s="45"/>
      <c r="Q1522" s="45"/>
      <c r="R1522" s="45"/>
      <c r="S1522" s="45"/>
      <c r="T1522" s="45"/>
      <c r="U1522" s="45"/>
      <c r="V1522" s="45">
        <v>1112043.8133532025</v>
      </c>
      <c r="W1522" s="45"/>
      <c r="X1522" s="45"/>
      <c r="Y1522" s="45"/>
      <c r="Z1522" s="45"/>
      <c r="AA1522" s="45"/>
      <c r="AB1522" s="45"/>
      <c r="AC1522" s="45">
        <v>1112043.8133532025</v>
      </c>
      <c r="AD1522" s="45"/>
      <c r="AE1522" s="45"/>
      <c r="AF1522" s="45"/>
      <c r="AG1522" s="45"/>
      <c r="AH1522" s="45"/>
      <c r="AI1522" s="45"/>
      <c r="AJ1522" s="45">
        <v>1112043.8133532025</v>
      </c>
      <c r="AK1522" s="45"/>
      <c r="AL1522" s="45"/>
      <c r="AM1522" s="45"/>
      <c r="AN1522" s="45"/>
      <c r="AO1522" s="23"/>
      <c r="AP1522" s="23"/>
      <c r="AQ1522" s="45">
        <v>1112043.8133532025</v>
      </c>
      <c r="AR1522" s="45">
        <v>0.003</v>
      </c>
      <c r="AS1522" s="23"/>
      <c r="AT1522" s="23"/>
      <c r="AU1522" s="23"/>
      <c r="AV1522" s="23"/>
      <c r="AW1522" s="23"/>
      <c r="AX1522" s="45">
        <v>1112043.8133532025</v>
      </c>
      <c r="AY1522" s="23"/>
      <c r="AZ1522" s="23"/>
      <c r="BA1522" s="23"/>
      <c r="BB1522" s="23"/>
      <c r="BC1522" s="23"/>
      <c r="BD1522" s="23"/>
      <c r="BE1522" s="45">
        <v>1112043.8133532025</v>
      </c>
      <c r="BF1522" s="45"/>
      <c r="BG1522" s="23"/>
      <c r="BH1522" s="23"/>
      <c r="BI1522" s="23"/>
      <c r="BJ1522" s="23"/>
      <c r="BK1522" s="23"/>
      <c r="BL1522" s="45">
        <v>1112043.8133532025</v>
      </c>
      <c r="BM1522" s="45">
        <v>0.883</v>
      </c>
      <c r="BN1522" s="23"/>
      <c r="BO1522" s="23"/>
      <c r="BP1522" s="23"/>
      <c r="BQ1522" s="23"/>
      <c r="BR1522" s="23"/>
      <c r="BS1522" s="45">
        <v>1112043.8133532025</v>
      </c>
      <c r="BT1522" s="45">
        <v>0.87</v>
      </c>
      <c r="BU1522" s="23"/>
      <c r="BV1522" s="23"/>
      <c r="BW1522" s="23"/>
      <c r="BX1522" s="23"/>
      <c r="BY1522" s="23"/>
      <c r="BZ1522" s="23"/>
      <c r="CA1522" s="23"/>
    </row>
    <row r="1523" ht="15.75" customHeight="1">
      <c r="A1523" s="45">
        <v>71098.200806288</v>
      </c>
      <c r="B1523" s="46">
        <v>0.075</v>
      </c>
      <c r="C1523" s="45"/>
      <c r="D1523" s="45"/>
      <c r="E1523" s="45"/>
      <c r="F1523" s="45"/>
      <c r="G1523" s="45"/>
      <c r="H1523" s="45">
        <v>71098.200806288</v>
      </c>
      <c r="I1523" s="46"/>
      <c r="J1523" s="45"/>
      <c r="K1523" s="45"/>
      <c r="L1523" s="45"/>
      <c r="M1523" s="45"/>
      <c r="N1523" s="45"/>
      <c r="O1523" s="45">
        <v>71098.200806288</v>
      </c>
      <c r="P1523" s="45"/>
      <c r="Q1523" s="45"/>
      <c r="R1523" s="45"/>
      <c r="S1523" s="45"/>
      <c r="T1523" s="45"/>
      <c r="U1523" s="45"/>
      <c r="V1523" s="45">
        <v>71098.200806288</v>
      </c>
      <c r="W1523" s="45"/>
      <c r="X1523" s="45"/>
      <c r="Y1523" s="45"/>
      <c r="Z1523" s="45"/>
      <c r="AA1523" s="45"/>
      <c r="AB1523" s="45"/>
      <c r="AC1523" s="45">
        <v>71098.200806288</v>
      </c>
      <c r="AD1523" s="45"/>
      <c r="AE1523" s="45"/>
      <c r="AF1523" s="45"/>
      <c r="AG1523" s="45"/>
      <c r="AH1523" s="45"/>
      <c r="AI1523" s="45"/>
      <c r="AJ1523" s="45">
        <v>71098.200806288</v>
      </c>
      <c r="AK1523" s="45">
        <v>0.013</v>
      </c>
      <c r="AL1523" s="45"/>
      <c r="AM1523" s="45"/>
      <c r="AN1523" s="45"/>
      <c r="AO1523" s="23"/>
      <c r="AP1523" s="23"/>
      <c r="AQ1523" s="45">
        <v>71098.200806288</v>
      </c>
      <c r="AR1523" s="45">
        <v>0.013</v>
      </c>
      <c r="AS1523" s="23"/>
      <c r="AT1523" s="23"/>
      <c r="AU1523" s="23"/>
      <c r="AV1523" s="23"/>
      <c r="AW1523" s="23"/>
      <c r="AX1523" s="45">
        <v>71098.200806288</v>
      </c>
      <c r="AY1523" s="23"/>
      <c r="AZ1523" s="23"/>
      <c r="BA1523" s="23"/>
      <c r="BB1523" s="23"/>
      <c r="BC1523" s="23"/>
      <c r="BD1523" s="23"/>
      <c r="BE1523" s="45">
        <v>71098.200806288</v>
      </c>
      <c r="BF1523" s="45"/>
      <c r="BG1523" s="23"/>
      <c r="BH1523" s="23"/>
      <c r="BI1523" s="23"/>
      <c r="BJ1523" s="23"/>
      <c r="BK1523" s="23"/>
      <c r="BL1523" s="45">
        <v>71098.200806288</v>
      </c>
      <c r="BM1523" s="45"/>
      <c r="BN1523" s="23"/>
      <c r="BO1523" s="23"/>
      <c r="BP1523" s="23"/>
      <c r="BQ1523" s="23"/>
      <c r="BR1523" s="23"/>
      <c r="BS1523" s="45">
        <v>71098.200806288</v>
      </c>
      <c r="BT1523" s="45"/>
      <c r="BU1523" s="23"/>
      <c r="BV1523" s="23"/>
      <c r="BW1523" s="23"/>
      <c r="BX1523" s="23"/>
      <c r="BY1523" s="23"/>
      <c r="BZ1523" s="23"/>
      <c r="CA1523" s="23"/>
    </row>
    <row r="1524" ht="15.75" customHeight="1">
      <c r="A1524" s="45">
        <v>71542.34831118924</v>
      </c>
      <c r="B1524" s="46">
        <v>0.085</v>
      </c>
      <c r="C1524" s="45"/>
      <c r="D1524" s="45"/>
      <c r="E1524" s="45"/>
      <c r="F1524" s="45"/>
      <c r="G1524" s="45"/>
      <c r="H1524" s="45">
        <v>71542.34831118924</v>
      </c>
      <c r="I1524" s="46"/>
      <c r="J1524" s="45"/>
      <c r="K1524" s="45"/>
      <c r="L1524" s="45"/>
      <c r="M1524" s="45"/>
      <c r="N1524" s="45"/>
      <c r="O1524" s="45">
        <v>71542.34831118924</v>
      </c>
      <c r="P1524" s="45">
        <v>0.0019279669678263357</v>
      </c>
      <c r="Q1524" s="45"/>
      <c r="R1524" s="45"/>
      <c r="S1524" s="45"/>
      <c r="T1524" s="45"/>
      <c r="U1524" s="45"/>
      <c r="V1524" s="45">
        <v>71542.34831118924</v>
      </c>
      <c r="W1524" s="45"/>
      <c r="X1524" s="45"/>
      <c r="Y1524" s="45"/>
      <c r="Z1524" s="45"/>
      <c r="AA1524" s="45"/>
      <c r="AB1524" s="45"/>
      <c r="AC1524" s="45">
        <v>71542.34831118924</v>
      </c>
      <c r="AD1524" s="45"/>
      <c r="AE1524" s="45"/>
      <c r="AF1524" s="45"/>
      <c r="AG1524" s="45"/>
      <c r="AH1524" s="45"/>
      <c r="AI1524" s="45"/>
      <c r="AJ1524" s="45">
        <v>71542.34831118924</v>
      </c>
      <c r="AK1524" s="45">
        <v>0.013</v>
      </c>
      <c r="AL1524" s="45"/>
      <c r="AM1524" s="45"/>
      <c r="AN1524" s="45"/>
      <c r="AO1524" s="23"/>
      <c r="AP1524" s="23"/>
      <c r="AQ1524" s="45">
        <v>71542.34831118924</v>
      </c>
      <c r="AR1524" s="45">
        <v>0.012</v>
      </c>
      <c r="AS1524" s="23"/>
      <c r="AT1524" s="23"/>
      <c r="AU1524" s="23"/>
      <c r="AV1524" s="23"/>
      <c r="AW1524" s="23"/>
      <c r="AX1524" s="45">
        <v>71542.34831118924</v>
      </c>
      <c r="AY1524" s="23"/>
      <c r="AZ1524" s="23"/>
      <c r="BA1524" s="23"/>
      <c r="BB1524" s="23"/>
      <c r="BC1524" s="23"/>
      <c r="BD1524" s="23"/>
      <c r="BE1524" s="45">
        <v>71542.34831118924</v>
      </c>
      <c r="BF1524" s="45"/>
      <c r="BG1524" s="23"/>
      <c r="BH1524" s="23"/>
      <c r="BI1524" s="23"/>
      <c r="BJ1524" s="23"/>
      <c r="BK1524" s="23"/>
      <c r="BL1524" s="45">
        <v>71542.34831118924</v>
      </c>
      <c r="BM1524" s="45"/>
      <c r="BN1524" s="23"/>
      <c r="BO1524" s="23"/>
      <c r="BP1524" s="23"/>
      <c r="BQ1524" s="23"/>
      <c r="BR1524" s="23"/>
      <c r="BS1524" s="45">
        <v>71542.34831118924</v>
      </c>
      <c r="BT1524" s="45"/>
      <c r="BU1524" s="23"/>
      <c r="BV1524" s="23"/>
      <c r="BW1524" s="23"/>
      <c r="BX1524" s="23"/>
      <c r="BY1524" s="23"/>
      <c r="BZ1524" s="23"/>
      <c r="CA1524" s="23"/>
    </row>
    <row r="1525" ht="15.75" customHeight="1">
      <c r="A1525" s="45">
        <v>71857.26534111788</v>
      </c>
      <c r="B1525" s="46">
        <v>0.086</v>
      </c>
      <c r="C1525" s="45"/>
      <c r="D1525" s="45"/>
      <c r="E1525" s="45"/>
      <c r="F1525" s="45"/>
      <c r="G1525" s="45"/>
      <c r="H1525" s="45">
        <v>71857.26534111788</v>
      </c>
      <c r="I1525" s="46"/>
      <c r="J1525" s="45"/>
      <c r="K1525" s="45"/>
      <c r="L1525" s="45"/>
      <c r="M1525" s="45"/>
      <c r="N1525" s="45"/>
      <c r="O1525" s="45">
        <v>71857.26534111788</v>
      </c>
      <c r="P1525" s="45">
        <v>0.0019172824888743722</v>
      </c>
      <c r="Q1525" s="45"/>
      <c r="R1525" s="45"/>
      <c r="S1525" s="45"/>
      <c r="T1525" s="45"/>
      <c r="U1525" s="45"/>
      <c r="V1525" s="45">
        <v>71857.26534111788</v>
      </c>
      <c r="W1525" s="45">
        <v>0.004216714979790144</v>
      </c>
      <c r="X1525" s="45"/>
      <c r="Y1525" s="45"/>
      <c r="Z1525" s="45"/>
      <c r="AA1525" s="45"/>
      <c r="AB1525" s="45"/>
      <c r="AC1525" s="45">
        <v>71857.26534111788</v>
      </c>
      <c r="AD1525" s="45"/>
      <c r="AE1525" s="45"/>
      <c r="AF1525" s="45"/>
      <c r="AG1525" s="45"/>
      <c r="AH1525" s="45"/>
      <c r="AI1525" s="45"/>
      <c r="AJ1525" s="45">
        <v>71857.26534111788</v>
      </c>
      <c r="AK1525" s="45">
        <v>0.013</v>
      </c>
      <c r="AL1525" s="45"/>
      <c r="AM1525" s="45"/>
      <c r="AN1525" s="45"/>
      <c r="AO1525" s="23"/>
      <c r="AP1525" s="23"/>
      <c r="AQ1525" s="45">
        <v>71857.26534111788</v>
      </c>
      <c r="AR1525" s="45">
        <v>0.011</v>
      </c>
      <c r="AS1525" s="23"/>
      <c r="AT1525" s="23"/>
      <c r="AU1525" s="23"/>
      <c r="AV1525" s="23"/>
      <c r="AW1525" s="23"/>
      <c r="AX1525" s="45">
        <v>71857.26534111788</v>
      </c>
      <c r="AY1525" s="23"/>
      <c r="AZ1525" s="23"/>
      <c r="BA1525" s="23"/>
      <c r="BB1525" s="23"/>
      <c r="BC1525" s="23"/>
      <c r="BD1525" s="23"/>
      <c r="BE1525" s="45">
        <v>71857.26534111788</v>
      </c>
      <c r="BF1525" s="45"/>
      <c r="BG1525" s="23"/>
      <c r="BH1525" s="23"/>
      <c r="BI1525" s="23"/>
      <c r="BJ1525" s="23"/>
      <c r="BK1525" s="23"/>
      <c r="BL1525" s="45">
        <v>71857.26534111788</v>
      </c>
      <c r="BM1525" s="45"/>
      <c r="BN1525" s="23"/>
      <c r="BO1525" s="23"/>
      <c r="BP1525" s="23"/>
      <c r="BQ1525" s="23"/>
      <c r="BR1525" s="23"/>
      <c r="BS1525" s="45">
        <v>71857.26534111788</v>
      </c>
      <c r="BT1525" s="45"/>
      <c r="BU1525" s="23"/>
      <c r="BV1525" s="23"/>
      <c r="BW1525" s="23"/>
      <c r="BX1525" s="23"/>
      <c r="BY1525" s="23"/>
      <c r="BZ1525" s="23"/>
      <c r="CA1525" s="23"/>
    </row>
    <row r="1526" ht="15.75" customHeight="1">
      <c r="A1526" s="45">
        <v>71813.86675969276</v>
      </c>
      <c r="B1526" s="46">
        <v>0.091</v>
      </c>
      <c r="C1526" s="45"/>
      <c r="D1526" s="45"/>
      <c r="E1526" s="45"/>
      <c r="F1526" s="45"/>
      <c r="G1526" s="45"/>
      <c r="H1526" s="45">
        <v>71813.86675969276</v>
      </c>
      <c r="I1526" s="46"/>
      <c r="J1526" s="45"/>
      <c r="K1526" s="45"/>
      <c r="L1526" s="45"/>
      <c r="M1526" s="45"/>
      <c r="N1526" s="45"/>
      <c r="O1526" s="45">
        <v>71813.86675969276</v>
      </c>
      <c r="P1526" s="45">
        <v>0.0016203492390553071</v>
      </c>
      <c r="Q1526" s="45"/>
      <c r="R1526" s="45"/>
      <c r="S1526" s="45"/>
      <c r="T1526" s="45"/>
      <c r="U1526" s="45"/>
      <c r="V1526" s="45">
        <v>71813.86675969276</v>
      </c>
      <c r="W1526" s="45">
        <v>0.0029700968949283395</v>
      </c>
      <c r="X1526" s="45"/>
      <c r="Y1526" s="45"/>
      <c r="Z1526" s="45"/>
      <c r="AA1526" s="45"/>
      <c r="AB1526" s="45"/>
      <c r="AC1526" s="45">
        <v>71813.86675969276</v>
      </c>
      <c r="AD1526" s="45"/>
      <c r="AE1526" s="45"/>
      <c r="AF1526" s="45"/>
      <c r="AG1526" s="45"/>
      <c r="AH1526" s="45"/>
      <c r="AI1526" s="45"/>
      <c r="AJ1526" s="45">
        <v>71813.86675969276</v>
      </c>
      <c r="AK1526" s="45">
        <v>0.013</v>
      </c>
      <c r="AL1526" s="45"/>
      <c r="AM1526" s="45"/>
      <c r="AN1526" s="45"/>
      <c r="AO1526" s="23"/>
      <c r="AP1526" s="23"/>
      <c r="AQ1526" s="45">
        <v>71813.86675969276</v>
      </c>
      <c r="AR1526" s="45">
        <v>0.011</v>
      </c>
      <c r="AS1526" s="23"/>
      <c r="AT1526" s="23"/>
      <c r="AU1526" s="23"/>
      <c r="AV1526" s="23"/>
      <c r="AW1526" s="23"/>
      <c r="AX1526" s="45">
        <v>71813.86675969276</v>
      </c>
      <c r="AY1526" s="23"/>
      <c r="AZ1526" s="23"/>
      <c r="BA1526" s="23"/>
      <c r="BB1526" s="23"/>
      <c r="BC1526" s="23"/>
      <c r="BD1526" s="23"/>
      <c r="BE1526" s="45">
        <v>71813.86675969276</v>
      </c>
      <c r="BF1526" s="45"/>
      <c r="BG1526" s="23"/>
      <c r="BH1526" s="23"/>
      <c r="BI1526" s="23"/>
      <c r="BJ1526" s="23"/>
      <c r="BK1526" s="23"/>
      <c r="BL1526" s="45">
        <v>71813.86675969276</v>
      </c>
      <c r="BM1526" s="45"/>
      <c r="BN1526" s="23"/>
      <c r="BO1526" s="23"/>
      <c r="BP1526" s="23"/>
      <c r="BQ1526" s="23"/>
      <c r="BR1526" s="23"/>
      <c r="BS1526" s="45">
        <v>71813.86675969276</v>
      </c>
      <c r="BT1526" s="45"/>
      <c r="BU1526" s="23"/>
      <c r="BV1526" s="23"/>
      <c r="BW1526" s="23"/>
      <c r="BX1526" s="23"/>
      <c r="BY1526" s="23"/>
      <c r="BZ1526" s="23"/>
      <c r="CA1526" s="23"/>
    </row>
    <row r="1527" ht="15.75" customHeight="1">
      <c r="A1527" s="45">
        <v>71807.65954414564</v>
      </c>
      <c r="B1527" s="46">
        <v>0.087</v>
      </c>
      <c r="C1527" s="45"/>
      <c r="D1527" s="45"/>
      <c r="E1527" s="45"/>
      <c r="F1527" s="45"/>
      <c r="G1527" s="45"/>
      <c r="H1527" s="45">
        <v>71807.65954414564</v>
      </c>
      <c r="I1527" s="46"/>
      <c r="J1527" s="45"/>
      <c r="K1527" s="45"/>
      <c r="L1527" s="45"/>
      <c r="M1527" s="45"/>
      <c r="N1527" s="45"/>
      <c r="O1527" s="45">
        <v>71807.65954414564</v>
      </c>
      <c r="P1527" s="45">
        <v>0.0019148486179576033</v>
      </c>
      <c r="Q1527" s="45"/>
      <c r="R1527" s="45"/>
      <c r="S1527" s="45"/>
      <c r="T1527" s="45"/>
      <c r="U1527" s="45"/>
      <c r="V1527" s="45">
        <v>71807.65954414564</v>
      </c>
      <c r="W1527" s="45">
        <v>0.004473945369059821</v>
      </c>
      <c r="X1527" s="45"/>
      <c r="Y1527" s="45"/>
      <c r="Z1527" s="45"/>
      <c r="AA1527" s="45"/>
      <c r="AB1527" s="45"/>
      <c r="AC1527" s="45">
        <v>71807.65954414564</v>
      </c>
      <c r="AD1527" s="45"/>
      <c r="AE1527" s="45"/>
      <c r="AF1527" s="45"/>
      <c r="AG1527" s="45"/>
      <c r="AH1527" s="45"/>
      <c r="AI1527" s="45"/>
      <c r="AJ1527" s="45">
        <v>71807.65954414564</v>
      </c>
      <c r="AK1527" s="45">
        <v>0.013</v>
      </c>
      <c r="AL1527" s="45"/>
      <c r="AM1527" s="45"/>
      <c r="AN1527" s="45"/>
      <c r="AO1527" s="23"/>
      <c r="AP1527" s="23"/>
      <c r="AQ1527" s="45">
        <v>71807.65954414564</v>
      </c>
      <c r="AR1527" s="45">
        <v>0.01</v>
      </c>
      <c r="AS1527" s="23"/>
      <c r="AT1527" s="23"/>
      <c r="AU1527" s="23"/>
      <c r="AV1527" s="23"/>
      <c r="AW1527" s="23"/>
      <c r="AX1527" s="45">
        <v>71807.65954414564</v>
      </c>
      <c r="AY1527" s="23"/>
      <c r="AZ1527" s="23"/>
      <c r="BA1527" s="23"/>
      <c r="BB1527" s="23"/>
      <c r="BC1527" s="23"/>
      <c r="BD1527" s="23"/>
      <c r="BE1527" s="45">
        <v>71807.65954414564</v>
      </c>
      <c r="BF1527" s="45"/>
      <c r="BG1527" s="23"/>
      <c r="BH1527" s="23"/>
      <c r="BI1527" s="23"/>
      <c r="BJ1527" s="23"/>
      <c r="BK1527" s="23"/>
      <c r="BL1527" s="45">
        <v>71807.65954414564</v>
      </c>
      <c r="BM1527" s="45">
        <v>0.787</v>
      </c>
      <c r="BN1527" s="23"/>
      <c r="BO1527" s="23"/>
      <c r="BP1527" s="23"/>
      <c r="BQ1527" s="23"/>
      <c r="BR1527" s="23"/>
      <c r="BS1527" s="45">
        <v>71807.65954414564</v>
      </c>
      <c r="BT1527" s="45">
        <v>0.254</v>
      </c>
      <c r="BU1527" s="23"/>
      <c r="BV1527" s="23"/>
      <c r="BW1527" s="23"/>
      <c r="BX1527" s="23"/>
      <c r="BY1527" s="23"/>
      <c r="BZ1527" s="23"/>
      <c r="CA1527" s="23"/>
    </row>
    <row r="1528" ht="15.75" customHeight="1">
      <c r="A1528" s="45">
        <v>71922.78656263194</v>
      </c>
      <c r="B1528" s="46">
        <v>0.087</v>
      </c>
      <c r="C1528" s="45"/>
      <c r="D1528" s="45"/>
      <c r="E1528" s="45"/>
      <c r="F1528" s="45"/>
      <c r="G1528" s="45"/>
      <c r="H1528" s="45">
        <v>71922.78656263194</v>
      </c>
      <c r="I1528" s="46"/>
      <c r="J1528" s="45"/>
      <c r="K1528" s="45"/>
      <c r="L1528" s="45"/>
      <c r="M1528" s="45"/>
      <c r="N1528" s="45"/>
      <c r="O1528" s="45">
        <v>71922.78656263194</v>
      </c>
      <c r="P1528" s="45"/>
      <c r="Q1528" s="45"/>
      <c r="R1528" s="45"/>
      <c r="S1528" s="45"/>
      <c r="T1528" s="45"/>
      <c r="U1528" s="45"/>
      <c r="V1528" s="45">
        <v>71922.78656263194</v>
      </c>
      <c r="W1528" s="45"/>
      <c r="X1528" s="45"/>
      <c r="Y1528" s="45"/>
      <c r="Z1528" s="45"/>
      <c r="AA1528" s="45"/>
      <c r="AB1528" s="45"/>
      <c r="AC1528" s="45">
        <v>71922.78656263194</v>
      </c>
      <c r="AD1528" s="45"/>
      <c r="AE1528" s="45"/>
      <c r="AF1528" s="45"/>
      <c r="AG1528" s="45"/>
      <c r="AH1528" s="45"/>
      <c r="AI1528" s="45"/>
      <c r="AJ1528" s="45">
        <v>71922.78656263194</v>
      </c>
      <c r="AK1528" s="45">
        <v>0.013</v>
      </c>
      <c r="AL1528" s="45"/>
      <c r="AM1528" s="45"/>
      <c r="AN1528" s="45"/>
      <c r="AO1528" s="23"/>
      <c r="AP1528" s="23"/>
      <c r="AQ1528" s="45">
        <v>71922.78656263194</v>
      </c>
      <c r="AR1528" s="45">
        <v>0.01</v>
      </c>
      <c r="AS1528" s="23"/>
      <c r="AT1528" s="23"/>
      <c r="AU1528" s="23"/>
      <c r="AV1528" s="23"/>
      <c r="AW1528" s="23"/>
      <c r="AX1528" s="45">
        <v>71922.78656263194</v>
      </c>
      <c r="AY1528" s="23"/>
      <c r="AZ1528" s="23"/>
      <c r="BA1528" s="23"/>
      <c r="BB1528" s="23"/>
      <c r="BC1528" s="23"/>
      <c r="BD1528" s="23"/>
      <c r="BE1528" s="45">
        <v>71922.78656263194</v>
      </c>
      <c r="BF1528" s="45"/>
      <c r="BG1528" s="23"/>
      <c r="BH1528" s="23"/>
      <c r="BI1528" s="23"/>
      <c r="BJ1528" s="23"/>
      <c r="BK1528" s="23"/>
      <c r="BL1528" s="45">
        <v>71922.78656263194</v>
      </c>
      <c r="BM1528" s="45">
        <v>0.882</v>
      </c>
      <c r="BN1528" s="23"/>
      <c r="BO1528" s="23"/>
      <c r="BP1528" s="23"/>
      <c r="BQ1528" s="23"/>
      <c r="BR1528" s="23"/>
      <c r="BS1528" s="45">
        <v>71922.78656263194</v>
      </c>
      <c r="BT1528" s="45">
        <v>0.271</v>
      </c>
      <c r="BU1528" s="23"/>
      <c r="BV1528" s="23"/>
      <c r="BW1528" s="23"/>
      <c r="BX1528" s="23"/>
      <c r="BY1528" s="23"/>
      <c r="BZ1528" s="23"/>
      <c r="CA1528" s="23"/>
    </row>
    <row r="1529" ht="15.75" customHeight="1">
      <c r="A1529" s="45">
        <v>72189.68057595476</v>
      </c>
      <c r="B1529" s="46">
        <v>0.082</v>
      </c>
      <c r="C1529" s="45"/>
      <c r="D1529" s="45"/>
      <c r="E1529" s="45"/>
      <c r="F1529" s="45"/>
      <c r="G1529" s="45"/>
      <c r="H1529" s="45">
        <v>72189.68057595476</v>
      </c>
      <c r="I1529" s="46">
        <v>0.112</v>
      </c>
      <c r="J1529" s="45"/>
      <c r="K1529" s="45"/>
      <c r="L1529" s="45"/>
      <c r="M1529" s="45"/>
      <c r="N1529" s="45"/>
      <c r="O1529" s="45">
        <v>72189.68057595476</v>
      </c>
      <c r="P1529" s="45"/>
      <c r="Q1529" s="45"/>
      <c r="R1529" s="45"/>
      <c r="S1529" s="45"/>
      <c r="T1529" s="45"/>
      <c r="U1529" s="45"/>
      <c r="V1529" s="45">
        <v>72189.68057595476</v>
      </c>
      <c r="W1529" s="45"/>
      <c r="X1529" s="45"/>
      <c r="Y1529" s="45"/>
      <c r="Z1529" s="45"/>
      <c r="AA1529" s="45"/>
      <c r="AB1529" s="45"/>
      <c r="AC1529" s="45">
        <v>72189.68057595476</v>
      </c>
      <c r="AD1529" s="45"/>
      <c r="AE1529" s="45"/>
      <c r="AF1529" s="45"/>
      <c r="AG1529" s="45"/>
      <c r="AH1529" s="45"/>
      <c r="AI1529" s="45"/>
      <c r="AJ1529" s="45">
        <v>72189.68057595476</v>
      </c>
      <c r="AK1529" s="45">
        <v>0.013</v>
      </c>
      <c r="AL1529" s="45"/>
      <c r="AM1529" s="45"/>
      <c r="AN1529" s="45"/>
      <c r="AO1529" s="23"/>
      <c r="AP1529" s="23"/>
      <c r="AQ1529" s="45">
        <v>72189.68057595476</v>
      </c>
      <c r="AR1529" s="45">
        <v>0.009</v>
      </c>
      <c r="AS1529" s="23"/>
      <c r="AT1529" s="23"/>
      <c r="AU1529" s="23"/>
      <c r="AV1529" s="23"/>
      <c r="AW1529" s="23"/>
      <c r="AX1529" s="45">
        <v>72189.68057595476</v>
      </c>
      <c r="AY1529" s="23">
        <v>0.304</v>
      </c>
      <c r="AZ1529" s="23"/>
      <c r="BA1529" s="23"/>
      <c r="BB1529" s="23"/>
      <c r="BC1529" s="23"/>
      <c r="BD1529" s="23"/>
      <c r="BE1529" s="45">
        <v>72189.68057595476</v>
      </c>
      <c r="BF1529" s="45">
        <v>24.0</v>
      </c>
      <c r="BG1529" s="23"/>
      <c r="BH1529" s="23"/>
      <c r="BI1529" s="23"/>
      <c r="BJ1529" s="23"/>
      <c r="BK1529" s="23"/>
      <c r="BL1529" s="45">
        <v>72189.68057595476</v>
      </c>
      <c r="BM1529" s="45">
        <v>1.043</v>
      </c>
      <c r="BN1529" s="23"/>
      <c r="BO1529" s="23"/>
      <c r="BP1529" s="23"/>
      <c r="BQ1529" s="23"/>
      <c r="BR1529" s="23"/>
      <c r="BS1529" s="45">
        <v>72189.68057595476</v>
      </c>
      <c r="BT1529" s="45">
        <v>0.289</v>
      </c>
      <c r="BU1529" s="23"/>
      <c r="BV1529" s="23"/>
      <c r="BW1529" s="23"/>
      <c r="BX1529" s="23"/>
      <c r="BY1529" s="23"/>
      <c r="BZ1529" s="23"/>
      <c r="CA1529" s="23"/>
    </row>
    <row r="1530" ht="15.75" customHeight="1">
      <c r="A1530" s="45">
        <v>72550.0304807381</v>
      </c>
      <c r="B1530" s="46">
        <v>0.07</v>
      </c>
      <c r="C1530" s="45"/>
      <c r="D1530" s="45"/>
      <c r="E1530" s="45"/>
      <c r="F1530" s="45"/>
      <c r="G1530" s="45"/>
      <c r="H1530" s="45">
        <v>72550.0304807381</v>
      </c>
      <c r="I1530" s="46">
        <v>0.092</v>
      </c>
      <c r="J1530" s="45"/>
      <c r="K1530" s="45"/>
      <c r="L1530" s="45"/>
      <c r="M1530" s="45"/>
      <c r="N1530" s="45"/>
      <c r="O1530" s="45">
        <v>72550.0304807381</v>
      </c>
      <c r="P1530" s="45"/>
      <c r="Q1530" s="45"/>
      <c r="R1530" s="45"/>
      <c r="S1530" s="45"/>
      <c r="T1530" s="45"/>
      <c r="U1530" s="45"/>
      <c r="V1530" s="45">
        <v>72550.0304807381</v>
      </c>
      <c r="W1530" s="45"/>
      <c r="X1530" s="45"/>
      <c r="Y1530" s="45"/>
      <c r="Z1530" s="45"/>
      <c r="AA1530" s="45"/>
      <c r="AB1530" s="45"/>
      <c r="AC1530" s="45">
        <v>72550.0304807381</v>
      </c>
      <c r="AD1530" s="45">
        <v>93.88151505341534</v>
      </c>
      <c r="AE1530" s="45"/>
      <c r="AF1530" s="45"/>
      <c r="AG1530" s="45"/>
      <c r="AH1530" s="45"/>
      <c r="AI1530" s="45"/>
      <c r="AJ1530" s="45">
        <v>72550.0304807381</v>
      </c>
      <c r="AK1530" s="45">
        <v>0.013</v>
      </c>
      <c r="AL1530" s="45"/>
      <c r="AM1530" s="45"/>
      <c r="AN1530" s="45"/>
      <c r="AO1530" s="23"/>
      <c r="AP1530" s="23"/>
      <c r="AQ1530" s="45">
        <v>72550.0304807381</v>
      </c>
      <c r="AR1530" s="45">
        <v>0.008</v>
      </c>
      <c r="AS1530" s="23"/>
      <c r="AT1530" s="23"/>
      <c r="AU1530" s="23"/>
      <c r="AV1530" s="23"/>
      <c r="AW1530" s="23"/>
      <c r="AX1530" s="45">
        <v>72550.0304807381</v>
      </c>
      <c r="AY1530" s="23">
        <v>0.304</v>
      </c>
      <c r="AZ1530" s="23"/>
      <c r="BA1530" s="23"/>
      <c r="BB1530" s="23"/>
      <c r="BC1530" s="23"/>
      <c r="BD1530" s="23"/>
      <c r="BE1530" s="45">
        <v>72550.0304807381</v>
      </c>
      <c r="BF1530" s="45">
        <v>24.0</v>
      </c>
      <c r="BG1530" s="23"/>
      <c r="BH1530" s="23"/>
      <c r="BI1530" s="23"/>
      <c r="BJ1530" s="23"/>
      <c r="BK1530" s="23"/>
      <c r="BL1530" s="45">
        <v>72550.0304807381</v>
      </c>
      <c r="BM1530" s="45">
        <v>1.457</v>
      </c>
      <c r="BN1530" s="23"/>
      <c r="BO1530" s="23"/>
      <c r="BP1530" s="23"/>
      <c r="BQ1530" s="23"/>
      <c r="BR1530" s="23"/>
      <c r="BS1530" s="45">
        <v>72550.0304807381</v>
      </c>
      <c r="BT1530" s="45">
        <v>0.308</v>
      </c>
      <c r="BU1530" s="23"/>
      <c r="BV1530" s="23"/>
      <c r="BW1530" s="23"/>
      <c r="BX1530" s="23"/>
      <c r="BY1530" s="23"/>
      <c r="BZ1530" s="23"/>
      <c r="CA1530" s="23"/>
    </row>
    <row r="1531" ht="15.75" customHeight="1">
      <c r="A1531" s="45">
        <v>72507.32857565436</v>
      </c>
      <c r="B1531" s="46">
        <v>0.063</v>
      </c>
      <c r="C1531" s="45"/>
      <c r="D1531" s="45"/>
      <c r="E1531" s="45"/>
      <c r="F1531" s="45"/>
      <c r="G1531" s="45"/>
      <c r="H1531" s="45">
        <v>72507.32857565436</v>
      </c>
      <c r="I1531" s="46">
        <v>0.092</v>
      </c>
      <c r="J1531" s="45"/>
      <c r="K1531" s="45"/>
      <c r="L1531" s="45"/>
      <c r="M1531" s="45"/>
      <c r="N1531" s="45"/>
      <c r="O1531" s="45">
        <v>72507.32857565436</v>
      </c>
      <c r="P1531" s="45">
        <v>0.0017554380593842389</v>
      </c>
      <c r="Q1531" s="45"/>
      <c r="R1531" s="45"/>
      <c r="S1531" s="45"/>
      <c r="T1531" s="45"/>
      <c r="U1531" s="45"/>
      <c r="V1531" s="45">
        <v>72507.32857565436</v>
      </c>
      <c r="W1531" s="45">
        <v>0.0036401901562921786</v>
      </c>
      <c r="X1531" s="45"/>
      <c r="Y1531" s="45"/>
      <c r="Z1531" s="45"/>
      <c r="AA1531" s="45"/>
      <c r="AB1531" s="45"/>
      <c r="AC1531" s="45">
        <v>72507.32857565436</v>
      </c>
      <c r="AD1531" s="45">
        <v>129.31403752370085</v>
      </c>
      <c r="AE1531" s="45"/>
      <c r="AF1531" s="45"/>
      <c r="AG1531" s="45"/>
      <c r="AH1531" s="45"/>
      <c r="AI1531" s="45"/>
      <c r="AJ1531" s="45">
        <v>72507.32857565436</v>
      </c>
      <c r="AK1531" s="45">
        <v>0.012</v>
      </c>
      <c r="AL1531" s="45"/>
      <c r="AM1531" s="45"/>
      <c r="AN1531" s="45"/>
      <c r="AO1531" s="23"/>
      <c r="AP1531" s="23"/>
      <c r="AQ1531" s="45">
        <v>72507.32857565436</v>
      </c>
      <c r="AR1531" s="45">
        <v>0.007</v>
      </c>
      <c r="AS1531" s="23"/>
      <c r="AT1531" s="23"/>
      <c r="AU1531" s="23"/>
      <c r="AV1531" s="23"/>
      <c r="AW1531" s="23"/>
      <c r="AX1531" s="45">
        <v>72507.32857565436</v>
      </c>
      <c r="AY1531" s="23">
        <v>0.31</v>
      </c>
      <c r="AZ1531" s="23"/>
      <c r="BA1531" s="23"/>
      <c r="BB1531" s="23"/>
      <c r="BC1531" s="23"/>
      <c r="BD1531" s="23"/>
      <c r="BE1531" s="45">
        <v>72507.32857565436</v>
      </c>
      <c r="BF1531" s="45">
        <v>21.0</v>
      </c>
      <c r="BG1531" s="23"/>
      <c r="BH1531" s="23"/>
      <c r="BI1531" s="23"/>
      <c r="BJ1531" s="23"/>
      <c r="BK1531" s="23"/>
      <c r="BL1531" s="45">
        <v>72507.32857565436</v>
      </c>
      <c r="BM1531" s="45">
        <v>1.872</v>
      </c>
      <c r="BN1531" s="23"/>
      <c r="BO1531" s="23"/>
      <c r="BP1531" s="23"/>
      <c r="BQ1531" s="23"/>
      <c r="BR1531" s="23"/>
      <c r="BS1531" s="45">
        <v>72507.32857565436</v>
      </c>
      <c r="BT1531" s="45">
        <v>0.329</v>
      </c>
      <c r="BU1531" s="23"/>
      <c r="BV1531" s="23"/>
      <c r="BW1531" s="23"/>
      <c r="BX1531" s="23"/>
      <c r="BY1531" s="23"/>
      <c r="BZ1531" s="23"/>
      <c r="CA1531" s="23"/>
    </row>
    <row r="1532" ht="15.75" customHeight="1">
      <c r="A1532" s="45">
        <v>73035.04569040115</v>
      </c>
      <c r="B1532" s="46">
        <v>0.063</v>
      </c>
      <c r="C1532" s="45"/>
      <c r="D1532" s="45"/>
      <c r="E1532" s="45"/>
      <c r="F1532" s="45"/>
      <c r="G1532" s="45"/>
      <c r="H1532" s="45">
        <v>73035.04569040115</v>
      </c>
      <c r="I1532" s="46">
        <v>0.094</v>
      </c>
      <c r="J1532" s="45"/>
      <c r="K1532" s="45"/>
      <c r="L1532" s="45"/>
      <c r="M1532" s="45"/>
      <c r="N1532" s="45"/>
      <c r="O1532" s="45">
        <v>73035.04569040115</v>
      </c>
      <c r="P1532" s="45">
        <v>0.0015934569782760314</v>
      </c>
      <c r="Q1532" s="45"/>
      <c r="R1532" s="45"/>
      <c r="S1532" s="45"/>
      <c r="T1532" s="45"/>
      <c r="U1532" s="45"/>
      <c r="V1532" s="45">
        <v>73035.04569040115</v>
      </c>
      <c r="W1532" s="45">
        <v>0.0033209128716451836</v>
      </c>
      <c r="X1532" s="45"/>
      <c r="Y1532" s="45"/>
      <c r="Z1532" s="45"/>
      <c r="AA1532" s="45"/>
      <c r="AB1532" s="45"/>
      <c r="AC1532" s="45">
        <v>73035.04569040115</v>
      </c>
      <c r="AD1532" s="45">
        <v>122.69780177201457</v>
      </c>
      <c r="AE1532" s="45"/>
      <c r="AF1532" s="45"/>
      <c r="AG1532" s="45"/>
      <c r="AH1532" s="45"/>
      <c r="AI1532" s="45"/>
      <c r="AJ1532" s="45">
        <v>73035.04569040115</v>
      </c>
      <c r="AK1532" s="45">
        <v>0.012</v>
      </c>
      <c r="AL1532" s="45"/>
      <c r="AM1532" s="45"/>
      <c r="AN1532" s="45"/>
      <c r="AO1532" s="23"/>
      <c r="AP1532" s="23"/>
      <c r="AQ1532" s="45">
        <v>73035.04569040115</v>
      </c>
      <c r="AR1532" s="45">
        <v>0.007</v>
      </c>
      <c r="AS1532" s="23"/>
      <c r="AT1532" s="23"/>
      <c r="AU1532" s="23"/>
      <c r="AV1532" s="23"/>
      <c r="AW1532" s="23"/>
      <c r="AX1532" s="45">
        <v>73035.04569040115</v>
      </c>
      <c r="AY1532" s="23">
        <v>0.263</v>
      </c>
      <c r="AZ1532" s="23"/>
      <c r="BA1532" s="23"/>
      <c r="BB1532" s="23"/>
      <c r="BC1532" s="23"/>
      <c r="BD1532" s="23"/>
      <c r="BE1532" s="45">
        <v>73035.04569040115</v>
      </c>
      <c r="BF1532" s="45">
        <v>12.0</v>
      </c>
      <c r="BG1532" s="23"/>
      <c r="BH1532" s="23"/>
      <c r="BI1532" s="23"/>
      <c r="BJ1532" s="23"/>
      <c r="BK1532" s="23"/>
      <c r="BL1532" s="45">
        <v>73035.04569040115</v>
      </c>
      <c r="BM1532" s="45">
        <v>2.089</v>
      </c>
      <c r="BN1532" s="23"/>
      <c r="BO1532" s="23"/>
      <c r="BP1532" s="23"/>
      <c r="BQ1532" s="23"/>
      <c r="BR1532" s="23"/>
      <c r="BS1532" s="45">
        <v>73035.04569040115</v>
      </c>
      <c r="BT1532" s="45">
        <v>0.351</v>
      </c>
      <c r="BU1532" s="23"/>
      <c r="BV1532" s="23"/>
      <c r="BW1532" s="23"/>
      <c r="BX1532" s="23"/>
      <c r="BY1532" s="23"/>
      <c r="BZ1532" s="23"/>
      <c r="CA1532" s="23"/>
    </row>
    <row r="1533" ht="15.75" customHeight="1">
      <c r="A1533" s="45">
        <v>73016.15602553227</v>
      </c>
      <c r="B1533" s="46">
        <v>0.072</v>
      </c>
      <c r="C1533" s="45"/>
      <c r="D1533" s="45"/>
      <c r="E1533" s="45"/>
      <c r="F1533" s="45"/>
      <c r="G1533" s="45"/>
      <c r="H1533" s="45">
        <v>73016.15602553227</v>
      </c>
      <c r="I1533" s="46">
        <v>0.095</v>
      </c>
      <c r="J1533" s="45"/>
      <c r="K1533" s="45"/>
      <c r="L1533" s="45"/>
      <c r="M1533" s="45"/>
      <c r="N1533" s="45"/>
      <c r="O1533" s="45">
        <v>73016.15602553227</v>
      </c>
      <c r="P1533" s="45"/>
      <c r="Q1533" s="45"/>
      <c r="R1533" s="45"/>
      <c r="S1533" s="45"/>
      <c r="T1533" s="45"/>
      <c r="U1533" s="45"/>
      <c r="V1533" s="45">
        <v>73016.15602553227</v>
      </c>
      <c r="W1533" s="45"/>
      <c r="X1533" s="45"/>
      <c r="Y1533" s="45"/>
      <c r="Z1533" s="45"/>
      <c r="AA1533" s="45"/>
      <c r="AB1533" s="45"/>
      <c r="AC1533" s="45">
        <v>73016.15602553227</v>
      </c>
      <c r="AD1533" s="45">
        <v>116.11442431436045</v>
      </c>
      <c r="AE1533" s="45"/>
      <c r="AF1533" s="45"/>
      <c r="AG1533" s="45"/>
      <c r="AH1533" s="45"/>
      <c r="AI1533" s="45"/>
      <c r="AJ1533" s="45">
        <v>73016.15602553227</v>
      </c>
      <c r="AK1533" s="45">
        <v>0.012</v>
      </c>
      <c r="AL1533" s="45"/>
      <c r="AM1533" s="45"/>
      <c r="AN1533" s="45"/>
      <c r="AO1533" s="23"/>
      <c r="AP1533" s="23"/>
      <c r="AQ1533" s="45">
        <v>73016.15602553227</v>
      </c>
      <c r="AR1533" s="45">
        <v>0.006</v>
      </c>
      <c r="AS1533" s="23"/>
      <c r="AT1533" s="23"/>
      <c r="AU1533" s="23"/>
      <c r="AV1533" s="23"/>
      <c r="AW1533" s="23"/>
      <c r="AX1533" s="45">
        <v>73016.15602553227</v>
      </c>
      <c r="AY1533" s="23">
        <v>0.254</v>
      </c>
      <c r="AZ1533" s="23"/>
      <c r="BA1533" s="23"/>
      <c r="BB1533" s="23"/>
      <c r="BC1533" s="23"/>
      <c r="BD1533" s="23"/>
      <c r="BE1533" s="45">
        <v>73016.15602553227</v>
      </c>
      <c r="BF1533" s="45">
        <v>10.0</v>
      </c>
      <c r="BG1533" s="23"/>
      <c r="BH1533" s="23"/>
      <c r="BI1533" s="23"/>
      <c r="BJ1533" s="23"/>
      <c r="BK1533" s="23"/>
      <c r="BL1533" s="45">
        <v>73016.15602553227</v>
      </c>
      <c r="BM1533" s="45">
        <v>1.887</v>
      </c>
      <c r="BN1533" s="23"/>
      <c r="BO1533" s="23"/>
      <c r="BP1533" s="23"/>
      <c r="BQ1533" s="23"/>
      <c r="BR1533" s="23"/>
      <c r="BS1533" s="45">
        <v>73016.15602553227</v>
      </c>
      <c r="BT1533" s="45">
        <v>0.375</v>
      </c>
      <c r="BU1533" s="23"/>
      <c r="BV1533" s="23"/>
      <c r="BW1533" s="23"/>
      <c r="BX1533" s="23"/>
      <c r="BY1533" s="23"/>
      <c r="BZ1533" s="23"/>
      <c r="CA1533" s="23"/>
    </row>
    <row r="1534" ht="15.75" customHeight="1">
      <c r="A1534" s="45">
        <v>73027.8870898615</v>
      </c>
      <c r="B1534" s="46">
        <v>0.072</v>
      </c>
      <c r="C1534" s="45"/>
      <c r="D1534" s="45"/>
      <c r="E1534" s="45"/>
      <c r="F1534" s="45"/>
      <c r="G1534" s="45"/>
      <c r="H1534" s="45">
        <v>73027.8870898615</v>
      </c>
      <c r="I1534" s="46">
        <v>0.097</v>
      </c>
      <c r="J1534" s="45"/>
      <c r="K1534" s="45"/>
      <c r="L1534" s="45"/>
      <c r="M1534" s="45"/>
      <c r="N1534" s="45"/>
      <c r="O1534" s="45">
        <v>73027.8870898615</v>
      </c>
      <c r="P1534" s="45">
        <v>0.001801354721869542</v>
      </c>
      <c r="Q1534" s="45"/>
      <c r="R1534" s="45"/>
      <c r="S1534" s="45"/>
      <c r="T1534" s="45"/>
      <c r="U1534" s="45"/>
      <c r="V1534" s="45">
        <v>73027.8870898615</v>
      </c>
      <c r="W1534" s="45">
        <v>0.003841171428387288</v>
      </c>
      <c r="X1534" s="45"/>
      <c r="Y1534" s="45"/>
      <c r="Z1534" s="45"/>
      <c r="AA1534" s="45"/>
      <c r="AB1534" s="45"/>
      <c r="AC1534" s="45">
        <v>73027.8870898615</v>
      </c>
      <c r="AD1534" s="45">
        <v>112.78607382009655</v>
      </c>
      <c r="AE1534" s="45"/>
      <c r="AF1534" s="45"/>
      <c r="AG1534" s="45"/>
      <c r="AH1534" s="45"/>
      <c r="AI1534" s="45"/>
      <c r="AJ1534" s="45">
        <v>73027.8870898615</v>
      </c>
      <c r="AK1534" s="45">
        <v>0.012</v>
      </c>
      <c r="AL1534" s="45"/>
      <c r="AM1534" s="45"/>
      <c r="AN1534" s="45"/>
      <c r="AO1534" s="23"/>
      <c r="AP1534" s="23"/>
      <c r="AQ1534" s="45">
        <v>73027.8870898615</v>
      </c>
      <c r="AR1534" s="45">
        <v>0.006</v>
      </c>
      <c r="AS1534" s="23"/>
      <c r="AT1534" s="23"/>
      <c r="AU1534" s="23"/>
      <c r="AV1534" s="23"/>
      <c r="AW1534" s="23"/>
      <c r="AX1534" s="45">
        <v>73027.8870898615</v>
      </c>
      <c r="AY1534" s="23">
        <v>0.209</v>
      </c>
      <c r="AZ1534" s="23"/>
      <c r="BA1534" s="23"/>
      <c r="BB1534" s="23"/>
      <c r="BC1534" s="23"/>
      <c r="BD1534" s="23"/>
      <c r="BE1534" s="45">
        <v>73027.8870898615</v>
      </c>
      <c r="BF1534" s="45">
        <v>10.0</v>
      </c>
      <c r="BG1534" s="23"/>
      <c r="BH1534" s="23"/>
      <c r="BI1534" s="23"/>
      <c r="BJ1534" s="23"/>
      <c r="BK1534" s="23"/>
      <c r="BL1534" s="45">
        <v>73027.8870898615</v>
      </c>
      <c r="BM1534" s="45">
        <v>1.868</v>
      </c>
      <c r="BN1534" s="23"/>
      <c r="BO1534" s="23"/>
      <c r="BP1534" s="23"/>
      <c r="BQ1534" s="23"/>
      <c r="BR1534" s="23"/>
      <c r="BS1534" s="45">
        <v>73027.8870898615</v>
      </c>
      <c r="BT1534" s="45">
        <v>0.356</v>
      </c>
      <c r="BU1534" s="23"/>
      <c r="BV1534" s="23"/>
      <c r="BW1534" s="23"/>
      <c r="BX1534" s="23"/>
      <c r="BY1534" s="23"/>
      <c r="BZ1534" s="23"/>
      <c r="CA1534" s="23"/>
    </row>
    <row r="1535" ht="15.75" customHeight="1">
      <c r="A1535" s="45">
        <v>73057.76332072628</v>
      </c>
      <c r="B1535" s="46">
        <v>0.076</v>
      </c>
      <c r="C1535" s="45"/>
      <c r="D1535" s="45"/>
      <c r="E1535" s="45"/>
      <c r="F1535" s="45"/>
      <c r="G1535" s="45"/>
      <c r="H1535" s="45">
        <v>73057.76332072628</v>
      </c>
      <c r="I1535" s="46">
        <v>0.096</v>
      </c>
      <c r="J1535" s="45"/>
      <c r="K1535" s="45"/>
      <c r="L1535" s="45"/>
      <c r="M1535" s="45"/>
      <c r="N1535" s="45"/>
      <c r="O1535" s="45">
        <v>73057.76332072628</v>
      </c>
      <c r="P1535" s="45"/>
      <c r="Q1535" s="45"/>
      <c r="R1535" s="45"/>
      <c r="S1535" s="45"/>
      <c r="T1535" s="45"/>
      <c r="U1535" s="45"/>
      <c r="V1535" s="45">
        <v>73057.76332072628</v>
      </c>
      <c r="W1535" s="45"/>
      <c r="X1535" s="45"/>
      <c r="Y1535" s="45"/>
      <c r="Z1535" s="45"/>
      <c r="AA1535" s="45"/>
      <c r="AB1535" s="45"/>
      <c r="AC1535" s="45">
        <v>73057.76332072628</v>
      </c>
      <c r="AD1535" s="45">
        <v>107.87642835636575</v>
      </c>
      <c r="AE1535" s="45"/>
      <c r="AF1535" s="45"/>
      <c r="AG1535" s="45"/>
      <c r="AH1535" s="45"/>
      <c r="AI1535" s="45"/>
      <c r="AJ1535" s="45">
        <v>73057.76332072628</v>
      </c>
      <c r="AK1535" s="45">
        <v>0.012</v>
      </c>
      <c r="AL1535" s="45"/>
      <c r="AM1535" s="45"/>
      <c r="AN1535" s="45"/>
      <c r="AO1535" s="23"/>
      <c r="AP1535" s="23"/>
      <c r="AQ1535" s="45">
        <v>73057.76332072628</v>
      </c>
      <c r="AR1535" s="45">
        <v>0.005</v>
      </c>
      <c r="AS1535" s="23"/>
      <c r="AT1535" s="23"/>
      <c r="AU1535" s="23"/>
      <c r="AV1535" s="23"/>
      <c r="AW1535" s="23"/>
      <c r="AX1535" s="45">
        <v>73057.76332072628</v>
      </c>
      <c r="AY1535" s="23">
        <v>0.209</v>
      </c>
      <c r="AZ1535" s="23"/>
      <c r="BA1535" s="23"/>
      <c r="BB1535" s="23"/>
      <c r="BC1535" s="23"/>
      <c r="BD1535" s="23"/>
      <c r="BE1535" s="45">
        <v>73057.76332072628</v>
      </c>
      <c r="BF1535" s="45">
        <v>10.0</v>
      </c>
      <c r="BG1535" s="23"/>
      <c r="BH1535" s="23"/>
      <c r="BI1535" s="23"/>
      <c r="BJ1535" s="23"/>
      <c r="BK1535" s="23"/>
      <c r="BL1535" s="45">
        <v>73057.76332072628</v>
      </c>
      <c r="BM1535" s="45">
        <v>1.595</v>
      </c>
      <c r="BN1535" s="23"/>
      <c r="BO1535" s="23"/>
      <c r="BP1535" s="23"/>
      <c r="BQ1535" s="23"/>
      <c r="BR1535" s="23"/>
      <c r="BS1535" s="45">
        <v>73057.76332072628</v>
      </c>
      <c r="BT1535" s="45">
        <v>0.568</v>
      </c>
      <c r="BU1535" s="23"/>
      <c r="BV1535" s="23"/>
      <c r="BW1535" s="23"/>
      <c r="BX1535" s="23"/>
      <c r="BY1535" s="23"/>
      <c r="BZ1535" s="23"/>
      <c r="CA1535" s="23"/>
    </row>
    <row r="1536" ht="15.75" customHeight="1">
      <c r="A1536" s="45">
        <v>3551.5806625507134</v>
      </c>
      <c r="B1536" s="46">
        <v>0.08</v>
      </c>
      <c r="C1536" s="45"/>
      <c r="D1536" s="45"/>
      <c r="E1536" s="45"/>
      <c r="F1536" s="45"/>
      <c r="G1536" s="45"/>
      <c r="H1536" s="45">
        <v>3551.5806625507134</v>
      </c>
      <c r="I1536" s="46">
        <v>0.048</v>
      </c>
      <c r="J1536" s="45"/>
      <c r="K1536" s="45"/>
      <c r="L1536" s="45"/>
      <c r="M1536" s="45"/>
      <c r="N1536" s="45"/>
      <c r="O1536" s="45">
        <v>3551.5806625507134</v>
      </c>
      <c r="P1536" s="45">
        <v>0.0049116157200085175</v>
      </c>
      <c r="Q1536" s="45"/>
      <c r="R1536" s="45"/>
      <c r="S1536" s="45"/>
      <c r="T1536" s="45"/>
      <c r="U1536" s="45"/>
      <c r="V1536" s="45">
        <v>3551.5806625507134</v>
      </c>
      <c r="W1536" s="45"/>
      <c r="X1536" s="45"/>
      <c r="Y1536" s="45"/>
      <c r="Z1536" s="45"/>
      <c r="AA1536" s="45"/>
      <c r="AB1536" s="45"/>
      <c r="AC1536" s="45">
        <v>3551.5806625507134</v>
      </c>
      <c r="AD1536" s="45">
        <v>857.0524541344445</v>
      </c>
      <c r="AE1536" s="45"/>
      <c r="AF1536" s="45"/>
      <c r="AG1536" s="45"/>
      <c r="AH1536" s="45"/>
      <c r="AI1536" s="45"/>
      <c r="AJ1536" s="45">
        <v>3551.5806625507134</v>
      </c>
      <c r="AK1536" s="45">
        <v>0.013</v>
      </c>
      <c r="AL1536" s="45"/>
      <c r="AM1536" s="45"/>
      <c r="AN1536" s="45"/>
      <c r="AO1536" s="23"/>
      <c r="AP1536" s="23"/>
      <c r="AQ1536" s="45">
        <v>3551.5806625507134</v>
      </c>
      <c r="AR1536" s="45">
        <v>0.005</v>
      </c>
      <c r="AS1536" s="23"/>
      <c r="AT1536" s="23"/>
      <c r="AU1536" s="23"/>
      <c r="AV1536" s="23"/>
      <c r="AW1536" s="23"/>
      <c r="AX1536" s="45">
        <v>3551.5806625507134</v>
      </c>
      <c r="AY1536" s="23"/>
      <c r="AZ1536" s="23"/>
      <c r="BA1536" s="23"/>
      <c r="BB1536" s="23"/>
      <c r="BC1536" s="23"/>
      <c r="BD1536" s="23"/>
      <c r="BE1536" s="45">
        <v>3551.5806625507134</v>
      </c>
      <c r="BF1536" s="45"/>
      <c r="BG1536" s="23"/>
      <c r="BH1536" s="23"/>
      <c r="BI1536" s="23"/>
      <c r="BJ1536" s="23"/>
      <c r="BK1536" s="23"/>
      <c r="BL1536" s="45">
        <v>3551.5806625507134</v>
      </c>
      <c r="BM1536" s="45">
        <v>0.678</v>
      </c>
      <c r="BN1536" s="23"/>
      <c r="BO1536" s="23"/>
      <c r="BP1536" s="23"/>
      <c r="BQ1536" s="23"/>
      <c r="BR1536" s="23"/>
      <c r="BS1536" s="45">
        <v>3551.5806625507134</v>
      </c>
      <c r="BT1536" s="45">
        <v>0.44</v>
      </c>
      <c r="BU1536" s="23"/>
      <c r="BV1536" s="23"/>
      <c r="BW1536" s="23"/>
      <c r="BX1536" s="23"/>
      <c r="BY1536" s="23"/>
      <c r="BZ1536" s="23"/>
      <c r="CA1536" s="23"/>
    </row>
    <row r="1537" ht="15.75" customHeight="1">
      <c r="A1537" s="45">
        <v>3537.3085034568976</v>
      </c>
      <c r="B1537" s="46">
        <v>0.083</v>
      </c>
      <c r="C1537" s="45"/>
      <c r="D1537" s="45"/>
      <c r="E1537" s="45"/>
      <c r="F1537" s="45"/>
      <c r="G1537" s="45"/>
      <c r="H1537" s="45">
        <v>3537.3085034568976</v>
      </c>
      <c r="I1537" s="46">
        <v>0.05</v>
      </c>
      <c r="J1537" s="45"/>
      <c r="K1537" s="45"/>
      <c r="L1537" s="45"/>
      <c r="M1537" s="45"/>
      <c r="N1537" s="45"/>
      <c r="O1537" s="45">
        <v>3537.3085034568976</v>
      </c>
      <c r="P1537" s="45">
        <v>0.0048247620305892115</v>
      </c>
      <c r="Q1537" s="45"/>
      <c r="R1537" s="45"/>
      <c r="S1537" s="45"/>
      <c r="T1537" s="45"/>
      <c r="U1537" s="45"/>
      <c r="V1537" s="45">
        <v>3537.3085034568976</v>
      </c>
      <c r="W1537" s="45"/>
      <c r="X1537" s="45"/>
      <c r="Y1537" s="45"/>
      <c r="Z1537" s="45"/>
      <c r="AA1537" s="45"/>
      <c r="AB1537" s="45"/>
      <c r="AC1537" s="45">
        <v>3537.3085034568976</v>
      </c>
      <c r="AD1537" s="45">
        <v>813.9631987177011</v>
      </c>
      <c r="AE1537" s="45"/>
      <c r="AF1537" s="45"/>
      <c r="AG1537" s="45"/>
      <c r="AH1537" s="45"/>
      <c r="AI1537" s="45"/>
      <c r="AJ1537" s="45">
        <v>3537.3085034568976</v>
      </c>
      <c r="AK1537" s="45">
        <v>0.013</v>
      </c>
      <c r="AL1537" s="45"/>
      <c r="AM1537" s="45"/>
      <c r="AN1537" s="45"/>
      <c r="AO1537" s="23"/>
      <c r="AP1537" s="23"/>
      <c r="AQ1537" s="45">
        <v>3537.3085034568976</v>
      </c>
      <c r="AR1537" s="45">
        <v>0.005</v>
      </c>
      <c r="AS1537" s="23"/>
      <c r="AT1537" s="23"/>
      <c r="AU1537" s="23"/>
      <c r="AV1537" s="23"/>
      <c r="AW1537" s="23"/>
      <c r="AX1537" s="45">
        <v>3537.3085034568976</v>
      </c>
      <c r="AY1537" s="23"/>
      <c r="AZ1537" s="23"/>
      <c r="BA1537" s="23"/>
      <c r="BB1537" s="23"/>
      <c r="BC1537" s="23"/>
      <c r="BD1537" s="23"/>
      <c r="BE1537" s="45">
        <v>3537.3085034568976</v>
      </c>
      <c r="BF1537" s="45"/>
      <c r="BG1537" s="23"/>
      <c r="BH1537" s="23"/>
      <c r="BI1537" s="23"/>
      <c r="BJ1537" s="23"/>
      <c r="BK1537" s="23"/>
      <c r="BL1537" s="45">
        <v>3537.3085034568976</v>
      </c>
      <c r="BM1537" s="45">
        <v>0.765</v>
      </c>
      <c r="BN1537" s="23"/>
      <c r="BO1537" s="23"/>
      <c r="BP1537" s="23"/>
      <c r="BQ1537" s="23"/>
      <c r="BR1537" s="23"/>
      <c r="BS1537" s="45">
        <v>3537.3085034568976</v>
      </c>
      <c r="BT1537" s="45">
        <v>0.494</v>
      </c>
      <c r="BU1537" s="23"/>
      <c r="BV1537" s="23"/>
      <c r="BW1537" s="23"/>
      <c r="BX1537" s="23"/>
      <c r="BY1537" s="23"/>
      <c r="BZ1537" s="23"/>
      <c r="CA1537" s="23"/>
    </row>
    <row r="1538" ht="15.75" customHeight="1">
      <c r="A1538" s="45">
        <v>3526.4267578363865</v>
      </c>
      <c r="B1538" s="46">
        <v>0.089</v>
      </c>
      <c r="C1538" s="45"/>
      <c r="D1538" s="45"/>
      <c r="E1538" s="45"/>
      <c r="F1538" s="45"/>
      <c r="G1538" s="45"/>
      <c r="H1538" s="45">
        <v>3526.4267578363865</v>
      </c>
      <c r="I1538" s="46">
        <v>0.04</v>
      </c>
      <c r="J1538" s="45"/>
      <c r="K1538" s="45"/>
      <c r="L1538" s="45"/>
      <c r="M1538" s="45"/>
      <c r="N1538" s="45"/>
      <c r="O1538" s="45">
        <v>3526.4267578363865</v>
      </c>
      <c r="P1538" s="45">
        <v>0.00516603918439421</v>
      </c>
      <c r="Q1538" s="45"/>
      <c r="R1538" s="45"/>
      <c r="S1538" s="45"/>
      <c r="T1538" s="45"/>
      <c r="U1538" s="45"/>
      <c r="V1538" s="45">
        <v>3526.4267578363865</v>
      </c>
      <c r="W1538" s="45">
        <v>0.011274927272266786</v>
      </c>
      <c r="X1538" s="45"/>
      <c r="Y1538" s="45"/>
      <c r="Z1538" s="45"/>
      <c r="AA1538" s="45"/>
      <c r="AB1538" s="45"/>
      <c r="AC1538" s="45">
        <v>3526.4267578363865</v>
      </c>
      <c r="AD1538" s="45">
        <v>879.377202042315</v>
      </c>
      <c r="AE1538" s="45"/>
      <c r="AF1538" s="45"/>
      <c r="AG1538" s="45"/>
      <c r="AH1538" s="45"/>
      <c r="AI1538" s="45"/>
      <c r="AJ1538" s="45">
        <v>3526.4267578363865</v>
      </c>
      <c r="AK1538" s="45">
        <v>0.013</v>
      </c>
      <c r="AL1538" s="45"/>
      <c r="AM1538" s="45"/>
      <c r="AN1538" s="45"/>
      <c r="AO1538" s="23"/>
      <c r="AP1538" s="23"/>
      <c r="AQ1538" s="45">
        <v>3526.4267578363865</v>
      </c>
      <c r="AR1538" s="45">
        <v>0.005</v>
      </c>
      <c r="AS1538" s="23"/>
      <c r="AT1538" s="23"/>
      <c r="AU1538" s="23"/>
      <c r="AV1538" s="23"/>
      <c r="AW1538" s="23"/>
      <c r="AX1538" s="45">
        <v>3526.4267578363865</v>
      </c>
      <c r="AY1538" s="23"/>
      <c r="AZ1538" s="23"/>
      <c r="BA1538" s="23"/>
      <c r="BB1538" s="23"/>
      <c r="BC1538" s="23"/>
      <c r="BD1538" s="23"/>
      <c r="BE1538" s="45">
        <v>3526.4267578363865</v>
      </c>
      <c r="BF1538" s="45"/>
      <c r="BG1538" s="23"/>
      <c r="BH1538" s="23"/>
      <c r="BI1538" s="23"/>
      <c r="BJ1538" s="23"/>
      <c r="BK1538" s="23"/>
      <c r="BL1538" s="45">
        <v>3526.4267578363865</v>
      </c>
      <c r="BM1538" s="45">
        <v>0.754</v>
      </c>
      <c r="BN1538" s="23"/>
      <c r="BO1538" s="23"/>
      <c r="BP1538" s="23"/>
      <c r="BQ1538" s="23"/>
      <c r="BR1538" s="23"/>
      <c r="BS1538" s="45">
        <v>3526.4267578363865</v>
      </c>
      <c r="BT1538" s="45">
        <v>0.613</v>
      </c>
      <c r="BU1538" s="23"/>
      <c r="BV1538" s="23"/>
      <c r="BW1538" s="23"/>
      <c r="BX1538" s="23"/>
      <c r="BY1538" s="23"/>
      <c r="BZ1538" s="23"/>
      <c r="CA1538" s="23"/>
    </row>
    <row r="1539" ht="15.75" customHeight="1">
      <c r="A1539" s="45">
        <v>3520.653836458637</v>
      </c>
      <c r="B1539" s="46">
        <v>0.098</v>
      </c>
      <c r="C1539" s="45"/>
      <c r="D1539" s="45"/>
      <c r="E1539" s="45"/>
      <c r="F1539" s="45"/>
      <c r="G1539" s="45"/>
      <c r="H1539" s="45">
        <v>3520.653836458637</v>
      </c>
      <c r="I1539" s="46">
        <v>0.03</v>
      </c>
      <c r="J1539" s="45"/>
      <c r="K1539" s="45"/>
      <c r="L1539" s="45"/>
      <c r="M1539" s="45"/>
      <c r="N1539" s="45"/>
      <c r="O1539" s="45">
        <v>3520.653836458637</v>
      </c>
      <c r="P1539" s="45">
        <v>0.004818092137822766</v>
      </c>
      <c r="Q1539" s="45"/>
      <c r="R1539" s="45"/>
      <c r="S1539" s="45"/>
      <c r="T1539" s="45"/>
      <c r="U1539" s="45"/>
      <c r="V1539" s="45">
        <v>3520.653836458637</v>
      </c>
      <c r="W1539" s="45">
        <v>0.01045589166845708</v>
      </c>
      <c r="X1539" s="45"/>
      <c r="Y1539" s="45"/>
      <c r="Z1539" s="45"/>
      <c r="AA1539" s="45"/>
      <c r="AB1539" s="45"/>
      <c r="AC1539" s="45">
        <v>3520.653836458637</v>
      </c>
      <c r="AD1539" s="45">
        <v>979.1497255336141</v>
      </c>
      <c r="AE1539" s="45"/>
      <c r="AF1539" s="45"/>
      <c r="AG1539" s="45"/>
      <c r="AH1539" s="45"/>
      <c r="AI1539" s="45"/>
      <c r="AJ1539" s="45">
        <v>3520.653836458637</v>
      </c>
      <c r="AK1539" s="45">
        <v>0.012</v>
      </c>
      <c r="AL1539" s="45"/>
      <c r="AM1539" s="45"/>
      <c r="AN1539" s="45"/>
      <c r="AO1539" s="23"/>
      <c r="AP1539" s="23"/>
      <c r="AQ1539" s="45">
        <v>3520.653836458637</v>
      </c>
      <c r="AR1539" s="45">
        <v>0.005</v>
      </c>
      <c r="AS1539" s="23"/>
      <c r="AT1539" s="23"/>
      <c r="AU1539" s="23"/>
      <c r="AV1539" s="23"/>
      <c r="AW1539" s="23"/>
      <c r="AX1539" s="45">
        <v>3520.653836458637</v>
      </c>
      <c r="AY1539" s="23"/>
      <c r="AZ1539" s="23"/>
      <c r="BA1539" s="23"/>
      <c r="BB1539" s="23"/>
      <c r="BC1539" s="23"/>
      <c r="BD1539" s="23"/>
      <c r="BE1539" s="45">
        <v>3520.653836458637</v>
      </c>
      <c r="BF1539" s="45">
        <v>9.0</v>
      </c>
      <c r="BG1539" s="23"/>
      <c r="BH1539" s="23"/>
      <c r="BI1539" s="23"/>
      <c r="BJ1539" s="23"/>
      <c r="BK1539" s="23"/>
      <c r="BL1539" s="45">
        <v>3520.653836458637</v>
      </c>
      <c r="BM1539" s="45">
        <v>0.818</v>
      </c>
      <c r="BN1539" s="23"/>
      <c r="BO1539" s="23"/>
      <c r="BP1539" s="23"/>
      <c r="BQ1539" s="23"/>
      <c r="BR1539" s="23"/>
      <c r="BS1539" s="45">
        <v>3520.653836458637</v>
      </c>
      <c r="BT1539" s="45">
        <v>0.644</v>
      </c>
      <c r="BU1539" s="23"/>
      <c r="BV1539" s="23"/>
      <c r="BW1539" s="23"/>
      <c r="BX1539" s="23"/>
      <c r="BY1539" s="23"/>
      <c r="BZ1539" s="23"/>
      <c r="CA1539" s="23"/>
    </row>
    <row r="1540" ht="15.75" customHeight="1">
      <c r="A1540" s="45">
        <v>3539.7394682116737</v>
      </c>
      <c r="B1540" s="46">
        <v>0.1</v>
      </c>
      <c r="C1540" s="45"/>
      <c r="D1540" s="45"/>
      <c r="E1540" s="45"/>
      <c r="F1540" s="45"/>
      <c r="G1540" s="45"/>
      <c r="H1540" s="45">
        <v>3539.7394682116737</v>
      </c>
      <c r="I1540" s="46">
        <v>0.028</v>
      </c>
      <c r="J1540" s="45"/>
      <c r="K1540" s="45"/>
      <c r="L1540" s="45"/>
      <c r="M1540" s="45"/>
      <c r="N1540" s="45"/>
      <c r="O1540" s="45">
        <v>3539.7394682116737</v>
      </c>
      <c r="P1540" s="45">
        <v>0.004885829736418852</v>
      </c>
      <c r="Q1540" s="45"/>
      <c r="R1540" s="45"/>
      <c r="S1540" s="45"/>
      <c r="T1540" s="45"/>
      <c r="U1540" s="45"/>
      <c r="V1540" s="45">
        <v>3539.7394682116737</v>
      </c>
      <c r="W1540" s="45">
        <v>0.010677273042460533</v>
      </c>
      <c r="X1540" s="45"/>
      <c r="Y1540" s="45"/>
      <c r="Z1540" s="45"/>
      <c r="AA1540" s="45"/>
      <c r="AB1540" s="45"/>
      <c r="AC1540" s="45">
        <v>3539.7394682116737</v>
      </c>
      <c r="AD1540" s="45">
        <v>1040.2425926552621</v>
      </c>
      <c r="AE1540" s="45"/>
      <c r="AF1540" s="45"/>
      <c r="AG1540" s="45"/>
      <c r="AH1540" s="45"/>
      <c r="AI1540" s="45"/>
      <c r="AJ1540" s="45">
        <v>3539.7394682116737</v>
      </c>
      <c r="AK1540" s="45">
        <v>0.012</v>
      </c>
      <c r="AL1540" s="45"/>
      <c r="AM1540" s="45"/>
      <c r="AN1540" s="45"/>
      <c r="AO1540" s="23"/>
      <c r="AP1540" s="23"/>
      <c r="AQ1540" s="45">
        <v>3539.7394682116737</v>
      </c>
      <c r="AR1540" s="45">
        <v>0.005</v>
      </c>
      <c r="AS1540" s="23"/>
      <c r="AT1540" s="23"/>
      <c r="AU1540" s="23"/>
      <c r="AV1540" s="23"/>
      <c r="AW1540" s="23"/>
      <c r="AX1540" s="45">
        <v>3539.7394682116737</v>
      </c>
      <c r="AY1540" s="23"/>
      <c r="AZ1540" s="23"/>
      <c r="BA1540" s="23"/>
      <c r="BB1540" s="23"/>
      <c r="BC1540" s="23"/>
      <c r="BD1540" s="23"/>
      <c r="BE1540" s="45">
        <v>3539.7394682116737</v>
      </c>
      <c r="BF1540" s="45">
        <v>9.0</v>
      </c>
      <c r="BG1540" s="23"/>
      <c r="BH1540" s="23"/>
      <c r="BI1540" s="23"/>
      <c r="BJ1540" s="23"/>
      <c r="BK1540" s="23"/>
      <c r="BL1540" s="45">
        <v>3539.7394682116737</v>
      </c>
      <c r="BM1540" s="45">
        <v>0.912</v>
      </c>
      <c r="BN1540" s="23"/>
      <c r="BO1540" s="23"/>
      <c r="BP1540" s="23"/>
      <c r="BQ1540" s="23"/>
      <c r="BR1540" s="23"/>
      <c r="BS1540" s="45">
        <v>3539.7394682116737</v>
      </c>
      <c r="BT1540" s="45">
        <v>0.685</v>
      </c>
      <c r="BU1540" s="23"/>
      <c r="BV1540" s="23"/>
      <c r="BW1540" s="23"/>
      <c r="BX1540" s="23"/>
      <c r="BY1540" s="23"/>
      <c r="BZ1540" s="23"/>
      <c r="CA1540" s="23"/>
    </row>
    <row r="1541" ht="15.75" customHeight="1">
      <c r="A1541" s="45">
        <v>3544.1464132553033</v>
      </c>
      <c r="B1541" s="46">
        <v>0.109</v>
      </c>
      <c r="C1541" s="45"/>
      <c r="D1541" s="45"/>
      <c r="E1541" s="45"/>
      <c r="F1541" s="45"/>
      <c r="G1541" s="45"/>
      <c r="H1541" s="45">
        <v>3544.1464132553033</v>
      </c>
      <c r="I1541" s="46">
        <v>0.028</v>
      </c>
      <c r="J1541" s="45"/>
      <c r="K1541" s="45"/>
      <c r="L1541" s="45"/>
      <c r="M1541" s="45"/>
      <c r="N1541" s="45"/>
      <c r="O1541" s="45">
        <v>3544.1464132553033</v>
      </c>
      <c r="P1541" s="45"/>
      <c r="Q1541" s="45"/>
      <c r="R1541" s="45"/>
      <c r="S1541" s="45"/>
      <c r="T1541" s="45"/>
      <c r="U1541" s="45"/>
      <c r="V1541" s="45">
        <v>3544.1464132553033</v>
      </c>
      <c r="W1541" s="45"/>
      <c r="X1541" s="45"/>
      <c r="Y1541" s="45"/>
      <c r="Z1541" s="45"/>
      <c r="AA1541" s="45"/>
      <c r="AB1541" s="45"/>
      <c r="AC1541" s="45">
        <v>3544.1464132553033</v>
      </c>
      <c r="AD1541" s="45">
        <v>1018.4518649292996</v>
      </c>
      <c r="AE1541" s="45"/>
      <c r="AF1541" s="45"/>
      <c r="AG1541" s="45"/>
      <c r="AH1541" s="45"/>
      <c r="AI1541" s="45"/>
      <c r="AJ1541" s="45">
        <v>3544.1464132553033</v>
      </c>
      <c r="AK1541" s="45">
        <v>0.012</v>
      </c>
      <c r="AL1541" s="45"/>
      <c r="AM1541" s="45"/>
      <c r="AN1541" s="45"/>
      <c r="AO1541" s="23"/>
      <c r="AP1541" s="23"/>
      <c r="AQ1541" s="45">
        <v>3544.1464132553033</v>
      </c>
      <c r="AR1541" s="45">
        <v>0.005</v>
      </c>
      <c r="AS1541" s="23"/>
      <c r="AT1541" s="23"/>
      <c r="AU1541" s="23"/>
      <c r="AV1541" s="23"/>
      <c r="AW1541" s="23"/>
      <c r="AX1541" s="45">
        <v>3544.1464132553033</v>
      </c>
      <c r="AY1541" s="23">
        <v>0.477</v>
      </c>
      <c r="AZ1541" s="23"/>
      <c r="BA1541" s="23"/>
      <c r="BB1541" s="23"/>
      <c r="BC1541" s="23"/>
      <c r="BD1541" s="23"/>
      <c r="BE1541" s="45">
        <v>3544.1464132553033</v>
      </c>
      <c r="BF1541" s="45">
        <v>9.0</v>
      </c>
      <c r="BG1541" s="23"/>
      <c r="BH1541" s="23"/>
      <c r="BI1541" s="23"/>
      <c r="BJ1541" s="23"/>
      <c r="BK1541" s="23"/>
      <c r="BL1541" s="45">
        <v>3544.1464132553033</v>
      </c>
      <c r="BM1541" s="45">
        <v>0.971</v>
      </c>
      <c r="BN1541" s="23"/>
      <c r="BO1541" s="23"/>
      <c r="BP1541" s="23"/>
      <c r="BQ1541" s="23"/>
      <c r="BR1541" s="23"/>
      <c r="BS1541" s="45">
        <v>3544.1464132553033</v>
      </c>
      <c r="BT1541" s="45">
        <v>0.81</v>
      </c>
      <c r="BU1541" s="23"/>
      <c r="BV1541" s="23"/>
      <c r="BW1541" s="23"/>
      <c r="BX1541" s="23"/>
      <c r="BY1541" s="23"/>
      <c r="BZ1541" s="23"/>
      <c r="CA1541" s="23"/>
    </row>
    <row r="1542" ht="15.75" customHeight="1">
      <c r="A1542" s="45">
        <v>3548.850175525038</v>
      </c>
      <c r="B1542" s="46">
        <v>0.107</v>
      </c>
      <c r="C1542" s="45"/>
      <c r="D1542" s="45"/>
      <c r="E1542" s="45"/>
      <c r="F1542" s="45"/>
      <c r="G1542" s="45"/>
      <c r="H1542" s="45">
        <v>3548.850175525038</v>
      </c>
      <c r="I1542" s="46">
        <v>0.035</v>
      </c>
      <c r="J1542" s="45"/>
      <c r="K1542" s="45"/>
      <c r="L1542" s="45"/>
      <c r="M1542" s="45"/>
      <c r="N1542" s="45"/>
      <c r="O1542" s="45">
        <v>3548.850175525038</v>
      </c>
      <c r="P1542" s="45">
        <v>0.004837545051263295</v>
      </c>
      <c r="Q1542" s="45"/>
      <c r="R1542" s="45"/>
      <c r="S1542" s="45"/>
      <c r="T1542" s="45"/>
      <c r="U1542" s="45"/>
      <c r="V1542" s="45">
        <v>3548.850175525038</v>
      </c>
      <c r="W1542" s="45">
        <v>0.0108223361644468</v>
      </c>
      <c r="X1542" s="45"/>
      <c r="Y1542" s="45"/>
      <c r="Z1542" s="45"/>
      <c r="AA1542" s="45"/>
      <c r="AB1542" s="45"/>
      <c r="AC1542" s="45">
        <v>3548.850175525038</v>
      </c>
      <c r="AD1542" s="45">
        <v>1067.7163930407623</v>
      </c>
      <c r="AE1542" s="45"/>
      <c r="AF1542" s="45"/>
      <c r="AG1542" s="45"/>
      <c r="AH1542" s="45"/>
      <c r="AI1542" s="45"/>
      <c r="AJ1542" s="45">
        <v>3548.850175525038</v>
      </c>
      <c r="AK1542" s="45">
        <v>0.011</v>
      </c>
      <c r="AL1542" s="45"/>
      <c r="AM1542" s="45"/>
      <c r="AN1542" s="45"/>
      <c r="AO1542" s="23"/>
      <c r="AP1542" s="23"/>
      <c r="AQ1542" s="45">
        <v>3548.850175525038</v>
      </c>
      <c r="AR1542" s="45">
        <v>0.004</v>
      </c>
      <c r="AS1542" s="23"/>
      <c r="AT1542" s="23"/>
      <c r="AU1542" s="23"/>
      <c r="AV1542" s="23"/>
      <c r="AW1542" s="23"/>
      <c r="AX1542" s="45">
        <v>3548.850175525038</v>
      </c>
      <c r="AY1542" s="23">
        <v>0.446</v>
      </c>
      <c r="AZ1542" s="23"/>
      <c r="BA1542" s="23"/>
      <c r="BB1542" s="23"/>
      <c r="BC1542" s="23"/>
      <c r="BD1542" s="23"/>
      <c r="BE1542" s="45">
        <v>3548.850175525038</v>
      </c>
      <c r="BF1542" s="45">
        <v>8.0</v>
      </c>
      <c r="BG1542" s="23"/>
      <c r="BH1542" s="23"/>
      <c r="BI1542" s="23"/>
      <c r="BJ1542" s="23"/>
      <c r="BK1542" s="23"/>
      <c r="BL1542" s="45">
        <v>3548.850175525038</v>
      </c>
      <c r="BM1542" s="45">
        <v>1.056</v>
      </c>
      <c r="BN1542" s="23"/>
      <c r="BO1542" s="23"/>
      <c r="BP1542" s="23"/>
      <c r="BQ1542" s="23"/>
      <c r="BR1542" s="23"/>
      <c r="BS1542" s="45">
        <v>3548.850175525038</v>
      </c>
      <c r="BT1542" s="45">
        <v>0.837</v>
      </c>
      <c r="BU1542" s="23"/>
      <c r="BV1542" s="23"/>
      <c r="BW1542" s="23"/>
      <c r="BX1542" s="23"/>
      <c r="BY1542" s="23"/>
      <c r="BZ1542" s="23"/>
      <c r="CA1542" s="23"/>
    </row>
    <row r="1543" ht="15.75" customHeight="1">
      <c r="A1543" s="45">
        <v>3577.376847916113</v>
      </c>
      <c r="B1543" s="46">
        <v>0.108</v>
      </c>
      <c r="C1543" s="45"/>
      <c r="D1543" s="45"/>
      <c r="E1543" s="45"/>
      <c r="F1543" s="45"/>
      <c r="G1543" s="45"/>
      <c r="H1543" s="45">
        <v>3577.376847916113</v>
      </c>
      <c r="I1543" s="46">
        <v>0.046</v>
      </c>
      <c r="J1543" s="45"/>
      <c r="K1543" s="45"/>
      <c r="L1543" s="45"/>
      <c r="M1543" s="45"/>
      <c r="N1543" s="45"/>
      <c r="O1543" s="45">
        <v>3577.376847916113</v>
      </c>
      <c r="P1543" s="45"/>
      <c r="Q1543" s="45"/>
      <c r="R1543" s="45"/>
      <c r="S1543" s="45"/>
      <c r="T1543" s="45"/>
      <c r="U1543" s="45"/>
      <c r="V1543" s="45">
        <v>3577.376847916113</v>
      </c>
      <c r="W1543" s="45"/>
      <c r="X1543" s="45"/>
      <c r="Y1543" s="45"/>
      <c r="Z1543" s="45"/>
      <c r="AA1543" s="45"/>
      <c r="AB1543" s="45"/>
      <c r="AC1543" s="45">
        <v>3577.376847916113</v>
      </c>
      <c r="AD1543" s="45">
        <v>1188.9489342251254</v>
      </c>
      <c r="AE1543" s="45"/>
      <c r="AF1543" s="45"/>
      <c r="AG1543" s="45"/>
      <c r="AH1543" s="45"/>
      <c r="AI1543" s="45"/>
      <c r="AJ1543" s="45">
        <v>3577.376847916113</v>
      </c>
      <c r="AK1543" s="45">
        <v>0.011</v>
      </c>
      <c r="AL1543" s="45"/>
      <c r="AM1543" s="45"/>
      <c r="AN1543" s="45"/>
      <c r="AO1543" s="23"/>
      <c r="AP1543" s="23"/>
      <c r="AQ1543" s="45">
        <v>3577.376847916113</v>
      </c>
      <c r="AR1543" s="45">
        <v>0.004</v>
      </c>
      <c r="AS1543" s="23"/>
      <c r="AT1543" s="23"/>
      <c r="AU1543" s="23"/>
      <c r="AV1543" s="23"/>
      <c r="AW1543" s="23"/>
      <c r="AX1543" s="45">
        <v>3577.376847916113</v>
      </c>
      <c r="AY1543" s="23">
        <v>0.418</v>
      </c>
      <c r="AZ1543" s="23"/>
      <c r="BA1543" s="23"/>
      <c r="BB1543" s="23"/>
      <c r="BC1543" s="23"/>
      <c r="BD1543" s="23"/>
      <c r="BE1543" s="45">
        <v>3577.376847916113</v>
      </c>
      <c r="BF1543" s="45">
        <v>8.0</v>
      </c>
      <c r="BG1543" s="23"/>
      <c r="BH1543" s="23"/>
      <c r="BI1543" s="23"/>
      <c r="BJ1543" s="23"/>
      <c r="BK1543" s="23"/>
      <c r="BL1543" s="45">
        <v>3577.376847916113</v>
      </c>
      <c r="BM1543" s="45">
        <v>1.173</v>
      </c>
      <c r="BN1543" s="23"/>
      <c r="BO1543" s="23"/>
      <c r="BP1543" s="23"/>
      <c r="BQ1543" s="23"/>
      <c r="BR1543" s="23"/>
      <c r="BS1543" s="45">
        <v>3577.376847916113</v>
      </c>
      <c r="BT1543" s="45">
        <v>0.858</v>
      </c>
      <c r="BU1543" s="23"/>
      <c r="BV1543" s="23"/>
      <c r="BW1543" s="23"/>
      <c r="BX1543" s="23"/>
      <c r="BY1543" s="23"/>
      <c r="BZ1543" s="23"/>
      <c r="CA1543" s="23"/>
    </row>
    <row r="1544" ht="15.75" customHeight="1">
      <c r="A1544" s="45">
        <v>3575.86645662458</v>
      </c>
      <c r="B1544" s="46">
        <v>0.11</v>
      </c>
      <c r="C1544" s="45"/>
      <c r="D1544" s="45"/>
      <c r="E1544" s="45"/>
      <c r="F1544" s="45"/>
      <c r="G1544" s="45"/>
      <c r="H1544" s="45">
        <v>3575.86645662458</v>
      </c>
      <c r="I1544" s="46">
        <v>0.046</v>
      </c>
      <c r="J1544" s="45"/>
      <c r="K1544" s="45"/>
      <c r="L1544" s="45"/>
      <c r="M1544" s="45"/>
      <c r="N1544" s="45"/>
      <c r="O1544" s="45">
        <v>3575.86645662458</v>
      </c>
      <c r="P1544" s="45">
        <v>0.004825000837610416</v>
      </c>
      <c r="Q1544" s="45"/>
      <c r="R1544" s="45"/>
      <c r="S1544" s="45"/>
      <c r="T1544" s="45"/>
      <c r="U1544" s="45"/>
      <c r="V1544" s="45">
        <v>3575.86645662458</v>
      </c>
      <c r="W1544" s="45">
        <v>0.010444500237844875</v>
      </c>
      <c r="X1544" s="45"/>
      <c r="Y1544" s="45"/>
      <c r="Z1544" s="45"/>
      <c r="AA1544" s="45"/>
      <c r="AB1544" s="45"/>
      <c r="AC1544" s="45">
        <v>3575.86645662458</v>
      </c>
      <c r="AD1544" s="45">
        <v>1350.9394279671155</v>
      </c>
      <c r="AE1544" s="45"/>
      <c r="AF1544" s="45"/>
      <c r="AG1544" s="45"/>
      <c r="AH1544" s="45"/>
      <c r="AI1544" s="45"/>
      <c r="AJ1544" s="45">
        <v>3575.86645662458</v>
      </c>
      <c r="AK1544" s="45">
        <v>0.011</v>
      </c>
      <c r="AL1544" s="45"/>
      <c r="AM1544" s="45"/>
      <c r="AN1544" s="45"/>
      <c r="AO1544" s="23"/>
      <c r="AP1544" s="23"/>
      <c r="AQ1544" s="45">
        <v>3575.86645662458</v>
      </c>
      <c r="AR1544" s="45">
        <v>0.004</v>
      </c>
      <c r="AS1544" s="23"/>
      <c r="AT1544" s="23"/>
      <c r="AU1544" s="23"/>
      <c r="AV1544" s="23"/>
      <c r="AW1544" s="23"/>
      <c r="AX1544" s="45">
        <v>3575.86645662458</v>
      </c>
      <c r="AY1544" s="23">
        <v>0.382</v>
      </c>
      <c r="AZ1544" s="23"/>
      <c r="BA1544" s="23"/>
      <c r="BB1544" s="23"/>
      <c r="BC1544" s="23"/>
      <c r="BD1544" s="23"/>
      <c r="BE1544" s="45">
        <v>3575.86645662458</v>
      </c>
      <c r="BF1544" s="45">
        <v>8.0</v>
      </c>
      <c r="BG1544" s="23"/>
      <c r="BH1544" s="23"/>
      <c r="BI1544" s="23"/>
      <c r="BJ1544" s="23"/>
      <c r="BK1544" s="23"/>
      <c r="BL1544" s="45">
        <v>3575.86645662458</v>
      </c>
      <c r="BM1544" s="45">
        <v>1.25</v>
      </c>
      <c r="BN1544" s="23"/>
      <c r="BO1544" s="23"/>
      <c r="BP1544" s="23"/>
      <c r="BQ1544" s="23"/>
      <c r="BR1544" s="23"/>
      <c r="BS1544" s="45">
        <v>3575.86645662458</v>
      </c>
      <c r="BT1544" s="45">
        <v>0.874</v>
      </c>
      <c r="BU1544" s="23"/>
      <c r="BV1544" s="23"/>
      <c r="BW1544" s="23"/>
      <c r="BX1544" s="23"/>
      <c r="BY1544" s="23"/>
      <c r="BZ1544" s="23"/>
      <c r="CA1544" s="23"/>
    </row>
    <row r="1545" ht="15.75" customHeight="1">
      <c r="A1545" s="45">
        <v>3557.871985521453</v>
      </c>
      <c r="B1545" s="46">
        <v>0.119</v>
      </c>
      <c r="C1545" s="45"/>
      <c r="D1545" s="45"/>
      <c r="E1545" s="45"/>
      <c r="F1545" s="45"/>
      <c r="G1545" s="45"/>
      <c r="H1545" s="45">
        <v>3557.871985521453</v>
      </c>
      <c r="I1545" s="46">
        <v>0.02</v>
      </c>
      <c r="J1545" s="45"/>
      <c r="K1545" s="45"/>
      <c r="L1545" s="45"/>
      <c r="M1545" s="45"/>
      <c r="N1545" s="45"/>
      <c r="O1545" s="45">
        <v>3557.871985521453</v>
      </c>
      <c r="P1545" s="45">
        <v>0.004768430117913748</v>
      </c>
      <c r="Q1545" s="45"/>
      <c r="R1545" s="45"/>
      <c r="S1545" s="45"/>
      <c r="T1545" s="45"/>
      <c r="U1545" s="45"/>
      <c r="V1545" s="45">
        <v>3557.871985521453</v>
      </c>
      <c r="W1545" s="45">
        <v>0.010418872200700915</v>
      </c>
      <c r="X1545" s="45"/>
      <c r="Y1545" s="45"/>
      <c r="Z1545" s="45"/>
      <c r="AA1545" s="45"/>
      <c r="AB1545" s="45"/>
      <c r="AC1545" s="45">
        <v>3557.871985521453</v>
      </c>
      <c r="AD1545" s="45">
        <v>1275.2271755508702</v>
      </c>
      <c r="AE1545" s="45"/>
      <c r="AF1545" s="45"/>
      <c r="AG1545" s="45"/>
      <c r="AH1545" s="45"/>
      <c r="AI1545" s="45"/>
      <c r="AJ1545" s="45">
        <v>3557.871985521453</v>
      </c>
      <c r="AK1545" s="45">
        <v>0.011</v>
      </c>
      <c r="AL1545" s="45"/>
      <c r="AM1545" s="45"/>
      <c r="AN1545" s="45"/>
      <c r="AO1545" s="23"/>
      <c r="AP1545" s="23"/>
      <c r="AQ1545" s="45">
        <v>3557.871985521453</v>
      </c>
      <c r="AR1545" s="45">
        <v>0.004</v>
      </c>
      <c r="AS1545" s="23"/>
      <c r="AT1545" s="23"/>
      <c r="AU1545" s="23"/>
      <c r="AV1545" s="23"/>
      <c r="AW1545" s="23"/>
      <c r="AX1545" s="45">
        <v>3557.871985521453</v>
      </c>
      <c r="AY1545" s="23">
        <v>0.385</v>
      </c>
      <c r="AZ1545" s="23"/>
      <c r="BA1545" s="23"/>
      <c r="BB1545" s="23"/>
      <c r="BC1545" s="23"/>
      <c r="BD1545" s="23"/>
      <c r="BE1545" s="45">
        <v>3557.871985521453</v>
      </c>
      <c r="BF1545" s="45">
        <v>8.0</v>
      </c>
      <c r="BG1545" s="23"/>
      <c r="BH1545" s="23"/>
      <c r="BI1545" s="23"/>
      <c r="BJ1545" s="23"/>
      <c r="BK1545" s="23"/>
      <c r="BL1545" s="45">
        <v>3557.871985521453</v>
      </c>
      <c r="BM1545" s="45">
        <v>1.217</v>
      </c>
      <c r="BN1545" s="23"/>
      <c r="BO1545" s="23"/>
      <c r="BP1545" s="23"/>
      <c r="BQ1545" s="23"/>
      <c r="BR1545" s="23"/>
      <c r="BS1545" s="45">
        <v>3557.871985521453</v>
      </c>
      <c r="BT1545" s="45">
        <v>0.896</v>
      </c>
      <c r="BU1545" s="23"/>
      <c r="BV1545" s="23"/>
      <c r="BW1545" s="23"/>
      <c r="BX1545" s="23"/>
      <c r="BY1545" s="23"/>
      <c r="BZ1545" s="23"/>
      <c r="CA1545" s="23"/>
    </row>
    <row r="1546" ht="15.75" customHeight="1">
      <c r="A1546" s="45">
        <v>3543.340254946708</v>
      </c>
      <c r="B1546" s="46">
        <v>0.121</v>
      </c>
      <c r="C1546" s="45"/>
      <c r="D1546" s="45"/>
      <c r="E1546" s="45"/>
      <c r="F1546" s="45"/>
      <c r="G1546" s="45"/>
      <c r="H1546" s="45">
        <v>3543.340254946708</v>
      </c>
      <c r="I1546" s="46">
        <v>0.018</v>
      </c>
      <c r="J1546" s="45"/>
      <c r="K1546" s="45"/>
      <c r="L1546" s="45"/>
      <c r="M1546" s="45"/>
      <c r="N1546" s="45"/>
      <c r="O1546" s="45">
        <v>3543.340254946708</v>
      </c>
      <c r="P1546" s="45"/>
      <c r="Q1546" s="45"/>
      <c r="R1546" s="45"/>
      <c r="S1546" s="45"/>
      <c r="T1546" s="45"/>
      <c r="U1546" s="45"/>
      <c r="V1546" s="45">
        <v>3543.340254946708</v>
      </c>
      <c r="W1546" s="45"/>
      <c r="X1546" s="45"/>
      <c r="Y1546" s="45"/>
      <c r="Z1546" s="45"/>
      <c r="AA1546" s="45"/>
      <c r="AB1546" s="45"/>
      <c r="AC1546" s="45">
        <v>3543.340254946708</v>
      </c>
      <c r="AD1546" s="45">
        <v>1189.980809362691</v>
      </c>
      <c r="AE1546" s="45"/>
      <c r="AF1546" s="45"/>
      <c r="AG1546" s="45"/>
      <c r="AH1546" s="45"/>
      <c r="AI1546" s="45"/>
      <c r="AJ1546" s="45">
        <v>3543.340254946708</v>
      </c>
      <c r="AK1546" s="45">
        <v>0.011</v>
      </c>
      <c r="AL1546" s="45"/>
      <c r="AM1546" s="45"/>
      <c r="AN1546" s="45"/>
      <c r="AO1546" s="23"/>
      <c r="AP1546" s="23"/>
      <c r="AQ1546" s="45">
        <v>3543.340254946708</v>
      </c>
      <c r="AR1546" s="45">
        <v>0.004</v>
      </c>
      <c r="AS1546" s="23"/>
      <c r="AT1546" s="23"/>
      <c r="AU1546" s="23"/>
      <c r="AV1546" s="23"/>
      <c r="AW1546" s="23"/>
      <c r="AX1546" s="45">
        <v>3543.340254946708</v>
      </c>
      <c r="AY1546" s="23">
        <v>0.394</v>
      </c>
      <c r="AZ1546" s="23"/>
      <c r="BA1546" s="23"/>
      <c r="BB1546" s="23"/>
      <c r="BC1546" s="23"/>
      <c r="BD1546" s="23"/>
      <c r="BE1546" s="45">
        <v>3543.340254946708</v>
      </c>
      <c r="BF1546" s="45">
        <v>8.0</v>
      </c>
      <c r="BG1546" s="23"/>
      <c r="BH1546" s="23"/>
      <c r="BI1546" s="23"/>
      <c r="BJ1546" s="23"/>
      <c r="BK1546" s="23"/>
      <c r="BL1546" s="45">
        <v>3543.340254946708</v>
      </c>
      <c r="BM1546" s="45">
        <v>1.154</v>
      </c>
      <c r="BN1546" s="23"/>
      <c r="BO1546" s="23"/>
      <c r="BP1546" s="23"/>
      <c r="BQ1546" s="23"/>
      <c r="BR1546" s="23"/>
      <c r="BS1546" s="45">
        <v>3543.340254946708</v>
      </c>
      <c r="BT1546" s="45">
        <v>0.907</v>
      </c>
      <c r="BU1546" s="23"/>
      <c r="BV1546" s="23"/>
      <c r="BW1546" s="23"/>
      <c r="BX1546" s="23"/>
      <c r="BY1546" s="23"/>
      <c r="BZ1546" s="23"/>
      <c r="CA1546" s="23"/>
    </row>
    <row r="1547" ht="15.75" customHeight="1">
      <c r="A1547" s="45">
        <v>3529.637774983805</v>
      </c>
      <c r="B1547" s="46">
        <v>0.119</v>
      </c>
      <c r="C1547" s="45"/>
      <c r="D1547" s="45"/>
      <c r="E1547" s="45"/>
      <c r="F1547" s="45"/>
      <c r="G1547" s="45"/>
      <c r="H1547" s="45">
        <v>3529.637774983805</v>
      </c>
      <c r="I1547" s="46">
        <v>0.02</v>
      </c>
      <c r="J1547" s="45"/>
      <c r="K1547" s="45"/>
      <c r="L1547" s="45"/>
      <c r="M1547" s="45"/>
      <c r="N1547" s="45"/>
      <c r="O1547" s="45">
        <v>3529.637774983805</v>
      </c>
      <c r="P1547" s="45">
        <v>0.00467319560196043</v>
      </c>
      <c r="Q1547" s="45"/>
      <c r="R1547" s="45"/>
      <c r="S1547" s="45"/>
      <c r="T1547" s="45"/>
      <c r="U1547" s="45"/>
      <c r="V1547" s="45">
        <v>3529.637774983805</v>
      </c>
      <c r="W1547" s="45">
        <v>0.010485845806470396</v>
      </c>
      <c r="X1547" s="45"/>
      <c r="Y1547" s="45"/>
      <c r="Z1547" s="45"/>
      <c r="AA1547" s="45"/>
      <c r="AB1547" s="45"/>
      <c r="AC1547" s="45">
        <v>3529.637774983805</v>
      </c>
      <c r="AD1547" s="45">
        <v>1251.0577740205308</v>
      </c>
      <c r="AE1547" s="45"/>
      <c r="AF1547" s="45"/>
      <c r="AG1547" s="45"/>
      <c r="AH1547" s="45"/>
      <c r="AI1547" s="45"/>
      <c r="AJ1547" s="45">
        <v>3529.637774983805</v>
      </c>
      <c r="AK1547" s="45">
        <v>0.011</v>
      </c>
      <c r="AL1547" s="45"/>
      <c r="AM1547" s="45"/>
      <c r="AN1547" s="45"/>
      <c r="AO1547" s="23"/>
      <c r="AP1547" s="23"/>
      <c r="AQ1547" s="45">
        <v>3529.637774983805</v>
      </c>
      <c r="AR1547" s="45">
        <v>0.004</v>
      </c>
      <c r="AS1547" s="23"/>
      <c r="AT1547" s="23"/>
      <c r="AU1547" s="23"/>
      <c r="AV1547" s="23"/>
      <c r="AW1547" s="23"/>
      <c r="AX1547" s="45">
        <v>3529.637774983805</v>
      </c>
      <c r="AY1547" s="23">
        <v>0.396</v>
      </c>
      <c r="AZ1547" s="23"/>
      <c r="BA1547" s="23"/>
      <c r="BB1547" s="23"/>
      <c r="BC1547" s="23"/>
      <c r="BD1547" s="23"/>
      <c r="BE1547" s="45">
        <v>3529.637774983805</v>
      </c>
      <c r="BF1547" s="45">
        <v>8.0</v>
      </c>
      <c r="BG1547" s="23"/>
      <c r="BH1547" s="23"/>
      <c r="BI1547" s="23"/>
      <c r="BJ1547" s="23"/>
      <c r="BK1547" s="23"/>
      <c r="BL1547" s="45">
        <v>3529.637774983805</v>
      </c>
      <c r="BM1547" s="45">
        <v>1.19</v>
      </c>
      <c r="BN1547" s="23"/>
      <c r="BO1547" s="23"/>
      <c r="BP1547" s="23"/>
      <c r="BQ1547" s="23"/>
      <c r="BR1547" s="23"/>
      <c r="BS1547" s="45">
        <v>3529.637774983805</v>
      </c>
      <c r="BT1547" s="45">
        <v>0.914</v>
      </c>
      <c r="BU1547" s="23"/>
      <c r="BV1547" s="23"/>
      <c r="BW1547" s="23"/>
      <c r="BX1547" s="23"/>
      <c r="BY1547" s="23"/>
      <c r="BZ1547" s="23"/>
      <c r="CA1547" s="23"/>
    </row>
    <row r="1548" ht="15.75" customHeight="1">
      <c r="A1548" s="45">
        <v>3528.320043339997</v>
      </c>
      <c r="B1548" s="46">
        <v>0.124</v>
      </c>
      <c r="C1548" s="45"/>
      <c r="D1548" s="45"/>
      <c r="E1548" s="45"/>
      <c r="F1548" s="45"/>
      <c r="G1548" s="45"/>
      <c r="H1548" s="45">
        <v>3528.320043339997</v>
      </c>
      <c r="I1548" s="46">
        <v>0.016</v>
      </c>
      <c r="J1548" s="45"/>
      <c r="K1548" s="45"/>
      <c r="L1548" s="45"/>
      <c r="M1548" s="45"/>
      <c r="N1548" s="45"/>
      <c r="O1548" s="45">
        <v>3528.320043339997</v>
      </c>
      <c r="P1548" s="45">
        <v>0.0045855072664444125</v>
      </c>
      <c r="Q1548" s="45"/>
      <c r="R1548" s="45"/>
      <c r="S1548" s="45"/>
      <c r="T1548" s="45"/>
      <c r="U1548" s="45"/>
      <c r="V1548" s="45">
        <v>3528.320043339997</v>
      </c>
      <c r="W1548" s="45">
        <v>0.009979193029503737</v>
      </c>
      <c r="X1548" s="45"/>
      <c r="Y1548" s="45"/>
      <c r="Z1548" s="45"/>
      <c r="AA1548" s="45"/>
      <c r="AB1548" s="45"/>
      <c r="AC1548" s="45">
        <v>3528.320043339997</v>
      </c>
      <c r="AD1548" s="45">
        <v>1214.326836432097</v>
      </c>
      <c r="AE1548" s="45"/>
      <c r="AF1548" s="45"/>
      <c r="AG1548" s="45"/>
      <c r="AH1548" s="45"/>
      <c r="AI1548" s="45"/>
      <c r="AJ1548" s="45">
        <v>3528.320043339997</v>
      </c>
      <c r="AK1548" s="45">
        <v>0.011</v>
      </c>
      <c r="AL1548" s="45"/>
      <c r="AM1548" s="45"/>
      <c r="AN1548" s="45"/>
      <c r="AO1548" s="23"/>
      <c r="AP1548" s="23"/>
      <c r="AQ1548" s="45">
        <v>3528.320043339997</v>
      </c>
      <c r="AR1548" s="45">
        <v>0.004</v>
      </c>
      <c r="AS1548" s="23"/>
      <c r="AT1548" s="23"/>
      <c r="AU1548" s="23"/>
      <c r="AV1548" s="23"/>
      <c r="AW1548" s="23"/>
      <c r="AX1548" s="45">
        <v>3528.320043339997</v>
      </c>
      <c r="AY1548" s="23">
        <v>0.392</v>
      </c>
      <c r="AZ1548" s="23"/>
      <c r="BA1548" s="23"/>
      <c r="BB1548" s="23"/>
      <c r="BC1548" s="23"/>
      <c r="BD1548" s="23"/>
      <c r="BE1548" s="45">
        <v>3528.320043339997</v>
      </c>
      <c r="BF1548" s="45">
        <v>5.0</v>
      </c>
      <c r="BG1548" s="23"/>
      <c r="BH1548" s="23"/>
      <c r="BI1548" s="23"/>
      <c r="BJ1548" s="23"/>
      <c r="BK1548" s="23"/>
      <c r="BL1548" s="45">
        <v>3528.320043339997</v>
      </c>
      <c r="BM1548" s="45">
        <v>1.18</v>
      </c>
      <c r="BN1548" s="23"/>
      <c r="BO1548" s="23"/>
      <c r="BP1548" s="23"/>
      <c r="BQ1548" s="23"/>
      <c r="BR1548" s="23"/>
      <c r="BS1548" s="45">
        <v>3528.320043339997</v>
      </c>
      <c r="BT1548" s="45">
        <v>0.929</v>
      </c>
      <c r="BU1548" s="23"/>
      <c r="BV1548" s="23"/>
      <c r="BW1548" s="23"/>
      <c r="BX1548" s="23"/>
      <c r="BY1548" s="23"/>
      <c r="BZ1548" s="23"/>
      <c r="CA1548" s="23"/>
    </row>
    <row r="1549" ht="15.75" customHeight="1">
      <c r="A1549" s="45">
        <v>40708.14898137495</v>
      </c>
      <c r="B1549" s="46">
        <v>0.087</v>
      </c>
      <c r="C1549" s="45"/>
      <c r="D1549" s="45"/>
      <c r="E1549" s="45"/>
      <c r="F1549" s="45"/>
      <c r="G1549" s="45"/>
      <c r="H1549" s="45">
        <v>40708.14898137495</v>
      </c>
      <c r="I1549" s="46">
        <v>0.189</v>
      </c>
      <c r="J1549" s="45"/>
      <c r="K1549" s="45"/>
      <c r="L1549" s="45"/>
      <c r="M1549" s="45"/>
      <c r="N1549" s="45"/>
      <c r="O1549" s="45">
        <v>40708.14898137495</v>
      </c>
      <c r="P1549" s="45"/>
      <c r="Q1549" s="45"/>
      <c r="R1549" s="45"/>
      <c r="S1549" s="45"/>
      <c r="T1549" s="45"/>
      <c r="U1549" s="45"/>
      <c r="V1549" s="45">
        <v>40708.14898137495</v>
      </c>
      <c r="W1549" s="45"/>
      <c r="X1549" s="45"/>
      <c r="Y1549" s="45"/>
      <c r="Z1549" s="45"/>
      <c r="AA1549" s="45"/>
      <c r="AB1549" s="45"/>
      <c r="AC1549" s="45">
        <v>40708.14898137495</v>
      </c>
      <c r="AD1549" s="45">
        <v>28.263330424159495</v>
      </c>
      <c r="AE1549" s="45"/>
      <c r="AF1549" s="45"/>
      <c r="AG1549" s="45"/>
      <c r="AH1549" s="45"/>
      <c r="AI1549" s="45"/>
      <c r="AJ1549" s="45">
        <v>40708.14898137495</v>
      </c>
      <c r="AK1549" s="45">
        <v>0.013</v>
      </c>
      <c r="AL1549" s="45"/>
      <c r="AM1549" s="45"/>
      <c r="AN1549" s="45"/>
      <c r="AO1549" s="23"/>
      <c r="AP1549" s="23"/>
      <c r="AQ1549" s="45">
        <v>40708.14898137495</v>
      </c>
      <c r="AR1549" s="45">
        <v>0.014</v>
      </c>
      <c r="AS1549" s="23"/>
      <c r="AT1549" s="23"/>
      <c r="AU1549" s="23"/>
      <c r="AV1549" s="23"/>
      <c r="AW1549" s="23"/>
      <c r="AX1549" s="45">
        <v>40708.14898137495</v>
      </c>
      <c r="AY1549" s="23"/>
      <c r="AZ1549" s="23"/>
      <c r="BA1549" s="23"/>
      <c r="BB1549" s="23"/>
      <c r="BC1549" s="23"/>
      <c r="BD1549" s="23"/>
      <c r="BE1549" s="45">
        <v>40708.14898137495</v>
      </c>
      <c r="BF1549" s="45"/>
      <c r="BG1549" s="23"/>
      <c r="BH1549" s="23"/>
      <c r="BI1549" s="23"/>
      <c r="BJ1549" s="23"/>
      <c r="BK1549" s="23"/>
      <c r="BL1549" s="45">
        <v>40708.14898137495</v>
      </c>
      <c r="BM1549" s="45">
        <v>0.056</v>
      </c>
      <c r="BN1549" s="23"/>
      <c r="BO1549" s="23"/>
      <c r="BP1549" s="23"/>
      <c r="BQ1549" s="23"/>
      <c r="BR1549" s="23"/>
      <c r="BS1549" s="45">
        <v>40708.14898137495</v>
      </c>
      <c r="BT1549" s="45">
        <v>0.025</v>
      </c>
      <c r="BU1549" s="23"/>
      <c r="BV1549" s="23"/>
      <c r="BW1549" s="23"/>
      <c r="BX1549" s="23"/>
      <c r="BY1549" s="23"/>
      <c r="BZ1549" s="23"/>
      <c r="CA1549" s="23"/>
    </row>
    <row r="1550" ht="15.75" customHeight="1">
      <c r="A1550" s="45">
        <v>40493.086245301674</v>
      </c>
      <c r="B1550" s="46">
        <v>0.085</v>
      </c>
      <c r="C1550" s="45"/>
      <c r="D1550" s="45"/>
      <c r="E1550" s="45"/>
      <c r="F1550" s="45"/>
      <c r="G1550" s="45"/>
      <c r="H1550" s="45">
        <v>40493.086245301674</v>
      </c>
      <c r="I1550" s="46">
        <v>0.194</v>
      </c>
      <c r="J1550" s="45"/>
      <c r="K1550" s="45"/>
      <c r="L1550" s="45"/>
      <c r="M1550" s="45"/>
      <c r="N1550" s="45"/>
      <c r="O1550" s="45">
        <v>40493.086245301674</v>
      </c>
      <c r="P1550" s="45">
        <v>0.0015117926606872895</v>
      </c>
      <c r="Q1550" s="45"/>
      <c r="R1550" s="45"/>
      <c r="S1550" s="45"/>
      <c r="T1550" s="45"/>
      <c r="U1550" s="45"/>
      <c r="V1550" s="45">
        <v>40493.086245301674</v>
      </c>
      <c r="W1550" s="45"/>
      <c r="X1550" s="45"/>
      <c r="Y1550" s="45"/>
      <c r="Z1550" s="45"/>
      <c r="AA1550" s="45"/>
      <c r="AB1550" s="45"/>
      <c r="AC1550" s="45">
        <v>40493.086245301674</v>
      </c>
      <c r="AD1550" s="45">
        <v>29.05431122397097</v>
      </c>
      <c r="AE1550" s="45"/>
      <c r="AF1550" s="45"/>
      <c r="AG1550" s="45"/>
      <c r="AH1550" s="45"/>
      <c r="AI1550" s="45"/>
      <c r="AJ1550" s="45">
        <v>40493.086245301674</v>
      </c>
      <c r="AK1550" s="45">
        <v>0.012</v>
      </c>
      <c r="AL1550" s="45"/>
      <c r="AM1550" s="45"/>
      <c r="AN1550" s="45"/>
      <c r="AO1550" s="23"/>
      <c r="AP1550" s="23"/>
      <c r="AQ1550" s="45">
        <v>40493.086245301674</v>
      </c>
      <c r="AR1550" s="45">
        <v>0.014</v>
      </c>
      <c r="AS1550" s="23"/>
      <c r="AT1550" s="23"/>
      <c r="AU1550" s="23"/>
      <c r="AV1550" s="23"/>
      <c r="AW1550" s="23"/>
      <c r="AX1550" s="45">
        <v>40493.086245301674</v>
      </c>
      <c r="AY1550" s="23"/>
      <c r="AZ1550" s="23"/>
      <c r="BA1550" s="23"/>
      <c r="BB1550" s="23"/>
      <c r="BC1550" s="23"/>
      <c r="BD1550" s="23"/>
      <c r="BE1550" s="45">
        <v>40493.086245301674</v>
      </c>
      <c r="BF1550" s="45"/>
      <c r="BG1550" s="23"/>
      <c r="BH1550" s="23"/>
      <c r="BI1550" s="23"/>
      <c r="BJ1550" s="23"/>
      <c r="BK1550" s="23"/>
      <c r="BL1550" s="45">
        <v>40493.086245301674</v>
      </c>
      <c r="BM1550" s="45">
        <v>0.108</v>
      </c>
      <c r="BN1550" s="23"/>
      <c r="BO1550" s="23"/>
      <c r="BP1550" s="23"/>
      <c r="BQ1550" s="23"/>
      <c r="BR1550" s="23"/>
      <c r="BS1550" s="45">
        <v>40493.086245301674</v>
      </c>
      <c r="BT1550" s="45">
        <v>0.035</v>
      </c>
      <c r="BU1550" s="23"/>
      <c r="BV1550" s="23"/>
      <c r="BW1550" s="23"/>
      <c r="BX1550" s="23"/>
      <c r="BY1550" s="23"/>
      <c r="BZ1550" s="23"/>
      <c r="CA1550" s="23"/>
    </row>
    <row r="1551" ht="15.75" customHeight="1">
      <c r="A1551" s="45">
        <v>40448.58625528516</v>
      </c>
      <c r="B1551" s="46">
        <v>0.093</v>
      </c>
      <c r="C1551" s="45"/>
      <c r="D1551" s="45"/>
      <c r="E1551" s="45"/>
      <c r="F1551" s="45"/>
      <c r="G1551" s="45"/>
      <c r="H1551" s="45">
        <v>40448.58625528516</v>
      </c>
      <c r="I1551" s="46">
        <v>0.184</v>
      </c>
      <c r="J1551" s="45"/>
      <c r="K1551" s="45"/>
      <c r="L1551" s="45"/>
      <c r="M1551" s="45"/>
      <c r="N1551" s="45"/>
      <c r="O1551" s="45">
        <v>40448.58625528516</v>
      </c>
      <c r="P1551" s="45">
        <v>0.0013897719915871311</v>
      </c>
      <c r="Q1551" s="45"/>
      <c r="R1551" s="45"/>
      <c r="S1551" s="45"/>
      <c r="T1551" s="45"/>
      <c r="U1551" s="45"/>
      <c r="V1551" s="45">
        <v>40448.58625528516</v>
      </c>
      <c r="W1551" s="45">
        <v>0.005241412023769295</v>
      </c>
      <c r="X1551" s="45"/>
      <c r="Y1551" s="45"/>
      <c r="Z1551" s="45"/>
      <c r="AA1551" s="45"/>
      <c r="AB1551" s="45"/>
      <c r="AC1551" s="45">
        <v>40448.58625528516</v>
      </c>
      <c r="AD1551" s="45">
        <v>28.923454559565684</v>
      </c>
      <c r="AE1551" s="45"/>
      <c r="AF1551" s="45"/>
      <c r="AG1551" s="45"/>
      <c r="AH1551" s="45"/>
      <c r="AI1551" s="45"/>
      <c r="AJ1551" s="45">
        <v>40448.58625528516</v>
      </c>
      <c r="AK1551" s="45">
        <v>0.012</v>
      </c>
      <c r="AL1551" s="45"/>
      <c r="AM1551" s="45"/>
      <c r="AN1551" s="45"/>
      <c r="AO1551" s="23"/>
      <c r="AP1551" s="23"/>
      <c r="AQ1551" s="45">
        <v>40448.58625528516</v>
      </c>
      <c r="AR1551" s="45">
        <v>0.013</v>
      </c>
      <c r="AS1551" s="23"/>
      <c r="AT1551" s="23"/>
      <c r="AU1551" s="23"/>
      <c r="AV1551" s="23"/>
      <c r="AW1551" s="23"/>
      <c r="AX1551" s="45">
        <v>40448.58625528516</v>
      </c>
      <c r="AY1551" s="23"/>
      <c r="AZ1551" s="23"/>
      <c r="BA1551" s="23"/>
      <c r="BB1551" s="23"/>
      <c r="BC1551" s="23"/>
      <c r="BD1551" s="23"/>
      <c r="BE1551" s="45">
        <v>40448.58625528516</v>
      </c>
      <c r="BF1551" s="45"/>
      <c r="BG1551" s="23"/>
      <c r="BH1551" s="23"/>
      <c r="BI1551" s="23"/>
      <c r="BJ1551" s="23"/>
      <c r="BK1551" s="23"/>
      <c r="BL1551" s="45">
        <v>40448.58625528516</v>
      </c>
      <c r="BM1551" s="45">
        <v>0.176</v>
      </c>
      <c r="BN1551" s="23"/>
      <c r="BO1551" s="23"/>
      <c r="BP1551" s="23"/>
      <c r="BQ1551" s="23"/>
      <c r="BR1551" s="23"/>
      <c r="BS1551" s="45">
        <v>40448.58625528516</v>
      </c>
      <c r="BT1551" s="45">
        <v>0.173</v>
      </c>
      <c r="BU1551" s="23"/>
      <c r="BV1551" s="23"/>
      <c r="BW1551" s="23"/>
      <c r="BX1551" s="23"/>
      <c r="BY1551" s="23"/>
      <c r="BZ1551" s="23"/>
      <c r="CA1551" s="23"/>
    </row>
    <row r="1552" ht="15.75" customHeight="1">
      <c r="A1552" s="45">
        <v>40326.72999654951</v>
      </c>
      <c r="B1552" s="46">
        <v>0.093</v>
      </c>
      <c r="C1552" s="45"/>
      <c r="D1552" s="45"/>
      <c r="E1552" s="45"/>
      <c r="F1552" s="45"/>
      <c r="G1552" s="45"/>
      <c r="H1552" s="45">
        <v>40326.72999654951</v>
      </c>
      <c r="I1552" s="46">
        <v>0.16</v>
      </c>
      <c r="J1552" s="45"/>
      <c r="K1552" s="45"/>
      <c r="L1552" s="45"/>
      <c r="M1552" s="45"/>
      <c r="N1552" s="45"/>
      <c r="O1552" s="45">
        <v>40326.72999654951</v>
      </c>
      <c r="P1552" s="45">
        <v>0.0013508798740524378</v>
      </c>
      <c r="Q1552" s="45"/>
      <c r="R1552" s="45"/>
      <c r="S1552" s="45"/>
      <c r="T1552" s="45"/>
      <c r="U1552" s="45"/>
      <c r="V1552" s="45">
        <v>40326.72999654951</v>
      </c>
      <c r="W1552" s="45">
        <v>0.005482332836424834</v>
      </c>
      <c r="X1552" s="45"/>
      <c r="Y1552" s="45"/>
      <c r="Z1552" s="45"/>
      <c r="AA1552" s="45"/>
      <c r="AB1552" s="45"/>
      <c r="AC1552" s="45">
        <v>40326.72999654951</v>
      </c>
      <c r="AD1552" s="45">
        <v>34.12040948335933</v>
      </c>
      <c r="AE1552" s="45"/>
      <c r="AF1552" s="45"/>
      <c r="AG1552" s="45"/>
      <c r="AH1552" s="45"/>
      <c r="AI1552" s="45"/>
      <c r="AJ1552" s="45">
        <v>40326.72999654951</v>
      </c>
      <c r="AK1552" s="45">
        <v>0.012</v>
      </c>
      <c r="AL1552" s="45"/>
      <c r="AM1552" s="45"/>
      <c r="AN1552" s="45"/>
      <c r="AO1552" s="23"/>
      <c r="AP1552" s="23"/>
      <c r="AQ1552" s="45">
        <v>40326.72999654951</v>
      </c>
      <c r="AR1552" s="45">
        <v>0.013</v>
      </c>
      <c r="AS1552" s="23"/>
      <c r="AT1552" s="23"/>
      <c r="AU1552" s="23"/>
      <c r="AV1552" s="23"/>
      <c r="AW1552" s="23"/>
      <c r="AX1552" s="45">
        <v>40326.72999654951</v>
      </c>
      <c r="AY1552" s="23"/>
      <c r="AZ1552" s="23"/>
      <c r="BA1552" s="23"/>
      <c r="BB1552" s="23"/>
      <c r="BC1552" s="23"/>
      <c r="BD1552" s="23"/>
      <c r="BE1552" s="45">
        <v>40326.72999654951</v>
      </c>
      <c r="BF1552" s="45">
        <v>48.0</v>
      </c>
      <c r="BG1552" s="23"/>
      <c r="BH1552" s="23"/>
      <c r="BI1552" s="23"/>
      <c r="BJ1552" s="23"/>
      <c r="BK1552" s="23"/>
      <c r="BL1552" s="45">
        <v>40326.72999654951</v>
      </c>
      <c r="BM1552" s="45">
        <v>0.373</v>
      </c>
      <c r="BN1552" s="23"/>
      <c r="BO1552" s="23"/>
      <c r="BP1552" s="23"/>
      <c r="BQ1552" s="23"/>
      <c r="BR1552" s="23"/>
      <c r="BS1552" s="45">
        <v>40326.72999654951</v>
      </c>
      <c r="BT1552" s="45">
        <v>0.191</v>
      </c>
      <c r="BU1552" s="23"/>
      <c r="BV1552" s="23"/>
      <c r="BW1552" s="23"/>
      <c r="BX1552" s="23"/>
      <c r="BY1552" s="23"/>
      <c r="BZ1552" s="23"/>
      <c r="CA1552" s="23"/>
    </row>
    <row r="1553" ht="15.75" customHeight="1">
      <c r="A1553" s="45">
        <v>40292.816704766876</v>
      </c>
      <c r="B1553" s="46">
        <v>0.087</v>
      </c>
      <c r="C1553" s="45"/>
      <c r="D1553" s="45"/>
      <c r="E1553" s="45"/>
      <c r="F1553" s="45"/>
      <c r="G1553" s="45"/>
      <c r="H1553" s="45">
        <v>40292.816704766876</v>
      </c>
      <c r="I1553" s="46">
        <v>0.124</v>
      </c>
      <c r="J1553" s="45"/>
      <c r="K1553" s="45"/>
      <c r="L1553" s="45"/>
      <c r="M1553" s="45"/>
      <c r="N1553" s="45"/>
      <c r="O1553" s="45">
        <v>40292.816704766876</v>
      </c>
      <c r="P1553" s="45">
        <v>0.0014441000935884257</v>
      </c>
      <c r="Q1553" s="45"/>
      <c r="R1553" s="45"/>
      <c r="S1553" s="45"/>
      <c r="T1553" s="45"/>
      <c r="U1553" s="45"/>
      <c r="V1553" s="45">
        <v>40292.816704766876</v>
      </c>
      <c r="W1553" s="45">
        <v>0.005680510593902944</v>
      </c>
      <c r="X1553" s="45"/>
      <c r="Y1553" s="45"/>
      <c r="Z1553" s="45"/>
      <c r="AA1553" s="45"/>
      <c r="AB1553" s="45"/>
      <c r="AC1553" s="45">
        <v>40292.816704766876</v>
      </c>
      <c r="AD1553" s="45">
        <v>40.753156691572435</v>
      </c>
      <c r="AE1553" s="45"/>
      <c r="AF1553" s="45"/>
      <c r="AG1553" s="45"/>
      <c r="AH1553" s="45"/>
      <c r="AI1553" s="45"/>
      <c r="AJ1553" s="45">
        <v>40292.816704766876</v>
      </c>
      <c r="AK1553" s="45">
        <v>0.012</v>
      </c>
      <c r="AL1553" s="45"/>
      <c r="AM1553" s="45"/>
      <c r="AN1553" s="45"/>
      <c r="AO1553" s="23"/>
      <c r="AP1553" s="23"/>
      <c r="AQ1553" s="45">
        <v>40292.816704766876</v>
      </c>
      <c r="AR1553" s="45">
        <v>0.012</v>
      </c>
      <c r="AS1553" s="23"/>
      <c r="AT1553" s="23"/>
      <c r="AU1553" s="23"/>
      <c r="AV1553" s="23"/>
      <c r="AW1553" s="23"/>
      <c r="AX1553" s="45">
        <v>40292.816704766876</v>
      </c>
      <c r="AY1553" s="23"/>
      <c r="AZ1553" s="23"/>
      <c r="BA1553" s="23"/>
      <c r="BB1553" s="23"/>
      <c r="BC1553" s="23"/>
      <c r="BD1553" s="23"/>
      <c r="BE1553" s="45">
        <v>40292.816704766876</v>
      </c>
      <c r="BF1553" s="45">
        <v>48.0</v>
      </c>
      <c r="BG1553" s="23"/>
      <c r="BH1553" s="23"/>
      <c r="BI1553" s="23"/>
      <c r="BJ1553" s="23"/>
      <c r="BK1553" s="23"/>
      <c r="BL1553" s="45">
        <v>40292.816704766876</v>
      </c>
      <c r="BM1553" s="45">
        <v>0.473</v>
      </c>
      <c r="BN1553" s="23"/>
      <c r="BO1553" s="23"/>
      <c r="BP1553" s="23"/>
      <c r="BQ1553" s="23"/>
      <c r="BR1553" s="23"/>
      <c r="BS1553" s="45">
        <v>40292.816704766876</v>
      </c>
      <c r="BT1553" s="45">
        <v>0.244</v>
      </c>
      <c r="BU1553" s="23"/>
      <c r="BV1553" s="23"/>
      <c r="BW1553" s="23"/>
      <c r="BX1553" s="23"/>
      <c r="BY1553" s="23"/>
      <c r="BZ1553" s="23"/>
      <c r="CA1553" s="23"/>
    </row>
    <row r="1554" ht="15.75" customHeight="1">
      <c r="A1554" s="45">
        <v>40242.48297547803</v>
      </c>
      <c r="B1554" s="46">
        <v>0.081</v>
      </c>
      <c r="C1554" s="45"/>
      <c r="D1554" s="45"/>
      <c r="E1554" s="45"/>
      <c r="F1554" s="45"/>
      <c r="G1554" s="45"/>
      <c r="H1554" s="45">
        <v>40242.48297547803</v>
      </c>
      <c r="I1554" s="46">
        <v>0.121</v>
      </c>
      <c r="J1554" s="45"/>
      <c r="K1554" s="45"/>
      <c r="L1554" s="45"/>
      <c r="M1554" s="45"/>
      <c r="N1554" s="45"/>
      <c r="O1554" s="45">
        <v>40242.48297547803</v>
      </c>
      <c r="P1554" s="45"/>
      <c r="Q1554" s="45"/>
      <c r="R1554" s="45"/>
      <c r="S1554" s="45"/>
      <c r="T1554" s="45"/>
      <c r="U1554" s="45"/>
      <c r="V1554" s="45">
        <v>40242.48297547803</v>
      </c>
      <c r="W1554" s="45"/>
      <c r="X1554" s="45"/>
      <c r="Y1554" s="45"/>
      <c r="Z1554" s="45"/>
      <c r="AA1554" s="45"/>
      <c r="AB1554" s="45"/>
      <c r="AC1554" s="45">
        <v>40242.48297547803</v>
      </c>
      <c r="AD1554" s="45">
        <v>46.4105061903003</v>
      </c>
      <c r="AE1554" s="45"/>
      <c r="AF1554" s="45"/>
      <c r="AG1554" s="45"/>
      <c r="AH1554" s="45"/>
      <c r="AI1554" s="45"/>
      <c r="AJ1554" s="45">
        <v>40242.48297547803</v>
      </c>
      <c r="AK1554" s="45">
        <v>0.011</v>
      </c>
      <c r="AL1554" s="45"/>
      <c r="AM1554" s="45"/>
      <c r="AN1554" s="45"/>
      <c r="AO1554" s="23"/>
      <c r="AP1554" s="23"/>
      <c r="AQ1554" s="45">
        <v>40242.48297547803</v>
      </c>
      <c r="AR1554" s="45">
        <v>0.012</v>
      </c>
      <c r="AS1554" s="23"/>
      <c r="AT1554" s="23"/>
      <c r="AU1554" s="23"/>
      <c r="AV1554" s="23"/>
      <c r="AW1554" s="23"/>
      <c r="AX1554" s="45">
        <v>40242.48297547803</v>
      </c>
      <c r="AY1554" s="23">
        <v>0.203</v>
      </c>
      <c r="AZ1554" s="23"/>
      <c r="BA1554" s="23"/>
      <c r="BB1554" s="23"/>
      <c r="BC1554" s="23"/>
      <c r="BD1554" s="23"/>
      <c r="BE1554" s="45">
        <v>40242.48297547803</v>
      </c>
      <c r="BF1554" s="45">
        <v>48.0</v>
      </c>
      <c r="BG1554" s="23"/>
      <c r="BH1554" s="23"/>
      <c r="BI1554" s="23"/>
      <c r="BJ1554" s="23"/>
      <c r="BK1554" s="23"/>
      <c r="BL1554" s="45">
        <v>40242.48297547803</v>
      </c>
      <c r="BM1554" s="45">
        <v>0.541</v>
      </c>
      <c r="BN1554" s="23"/>
      <c r="BO1554" s="23"/>
      <c r="BP1554" s="23"/>
      <c r="BQ1554" s="23"/>
      <c r="BR1554" s="23"/>
      <c r="BS1554" s="45">
        <v>40242.48297547803</v>
      </c>
      <c r="BT1554" s="45">
        <v>0.265</v>
      </c>
      <c r="BU1554" s="23"/>
      <c r="BV1554" s="23"/>
      <c r="BW1554" s="23"/>
      <c r="BX1554" s="23"/>
      <c r="BY1554" s="23"/>
      <c r="BZ1554" s="23"/>
      <c r="CA1554" s="23"/>
    </row>
    <row r="1555" ht="15.75" customHeight="1">
      <c r="A1555" s="45">
        <v>40203.48017743807</v>
      </c>
      <c r="B1555" s="46">
        <v>0.078</v>
      </c>
      <c r="C1555" s="45"/>
      <c r="D1555" s="45"/>
      <c r="E1555" s="45"/>
      <c r="F1555" s="45"/>
      <c r="G1555" s="45"/>
      <c r="H1555" s="45">
        <v>40203.48017743807</v>
      </c>
      <c r="I1555" s="46">
        <v>0.113</v>
      </c>
      <c r="J1555" s="45"/>
      <c r="K1555" s="45"/>
      <c r="L1555" s="45"/>
      <c r="M1555" s="45"/>
      <c r="N1555" s="45"/>
      <c r="O1555" s="45">
        <v>40203.48017743807</v>
      </c>
      <c r="P1555" s="45">
        <v>0.0012068959753099746</v>
      </c>
      <c r="Q1555" s="45"/>
      <c r="R1555" s="45"/>
      <c r="S1555" s="45"/>
      <c r="T1555" s="45"/>
      <c r="U1555" s="45"/>
      <c r="V1555" s="45">
        <v>40203.48017743807</v>
      </c>
      <c r="W1555" s="45">
        <v>0.00522255935497213</v>
      </c>
      <c r="X1555" s="45"/>
      <c r="Y1555" s="45"/>
      <c r="Z1555" s="45"/>
      <c r="AA1555" s="45"/>
      <c r="AB1555" s="45"/>
      <c r="AC1555" s="45">
        <v>40203.48017743807</v>
      </c>
      <c r="AD1555" s="45">
        <v>52.53603374914808</v>
      </c>
      <c r="AE1555" s="45"/>
      <c r="AF1555" s="45"/>
      <c r="AG1555" s="45"/>
      <c r="AH1555" s="45"/>
      <c r="AI1555" s="45"/>
      <c r="AJ1555" s="45">
        <v>40203.48017743807</v>
      </c>
      <c r="AK1555" s="45">
        <v>0.011</v>
      </c>
      <c r="AL1555" s="45"/>
      <c r="AM1555" s="45"/>
      <c r="AN1555" s="45"/>
      <c r="AO1555" s="23"/>
      <c r="AP1555" s="23"/>
      <c r="AQ1555" s="45">
        <v>40203.48017743807</v>
      </c>
      <c r="AR1555" s="45">
        <v>0.012</v>
      </c>
      <c r="AS1555" s="23"/>
      <c r="AT1555" s="23"/>
      <c r="AU1555" s="23"/>
      <c r="AV1555" s="23"/>
      <c r="AW1555" s="23"/>
      <c r="AX1555" s="45">
        <v>40203.48017743807</v>
      </c>
      <c r="AY1555" s="23">
        <v>0.203</v>
      </c>
      <c r="AZ1555" s="23"/>
      <c r="BA1555" s="23"/>
      <c r="BB1555" s="23"/>
      <c r="BC1555" s="23"/>
      <c r="BD1555" s="23"/>
      <c r="BE1555" s="45">
        <v>40203.48017743807</v>
      </c>
      <c r="BF1555" s="45">
        <v>18.0</v>
      </c>
      <c r="BG1555" s="23"/>
      <c r="BH1555" s="23"/>
      <c r="BI1555" s="23"/>
      <c r="BJ1555" s="23"/>
      <c r="BK1555" s="23"/>
      <c r="BL1555" s="45">
        <v>40203.48017743807</v>
      </c>
      <c r="BM1555" s="45">
        <v>0.604</v>
      </c>
      <c r="BN1555" s="23"/>
      <c r="BO1555" s="23"/>
      <c r="BP1555" s="23"/>
      <c r="BQ1555" s="23"/>
      <c r="BR1555" s="23"/>
      <c r="BS1555" s="45">
        <v>40203.48017743807</v>
      </c>
      <c r="BT1555" s="45">
        <v>0.286</v>
      </c>
      <c r="BU1555" s="23"/>
      <c r="BV1555" s="23"/>
      <c r="BW1555" s="23"/>
      <c r="BX1555" s="23"/>
      <c r="BY1555" s="23"/>
      <c r="BZ1555" s="23"/>
      <c r="CA1555" s="23"/>
    </row>
    <row r="1556" ht="15.75" customHeight="1">
      <c r="A1556" s="45">
        <v>40696.45303870038</v>
      </c>
      <c r="B1556" s="46">
        <v>0.07</v>
      </c>
      <c r="C1556" s="45"/>
      <c r="D1556" s="45"/>
      <c r="E1556" s="45"/>
      <c r="F1556" s="45"/>
      <c r="G1556" s="45"/>
      <c r="H1556" s="45">
        <v>40696.45303870038</v>
      </c>
      <c r="I1556" s="46">
        <v>0.102</v>
      </c>
      <c r="J1556" s="45"/>
      <c r="K1556" s="45"/>
      <c r="L1556" s="45"/>
      <c r="M1556" s="45"/>
      <c r="N1556" s="45"/>
      <c r="O1556" s="45">
        <v>40696.45303870038</v>
      </c>
      <c r="P1556" s="45">
        <v>0.0013144966660625197</v>
      </c>
      <c r="Q1556" s="45"/>
      <c r="R1556" s="45"/>
      <c r="S1556" s="45"/>
      <c r="T1556" s="45"/>
      <c r="U1556" s="45"/>
      <c r="V1556" s="45">
        <v>40696.45303870038</v>
      </c>
      <c r="W1556" s="45">
        <v>0.005338115633734296</v>
      </c>
      <c r="X1556" s="45"/>
      <c r="Y1556" s="45"/>
      <c r="Z1556" s="45"/>
      <c r="AA1556" s="45"/>
      <c r="AB1556" s="45"/>
      <c r="AC1556" s="45">
        <v>40696.45303870038</v>
      </c>
      <c r="AD1556" s="45">
        <v>70.11284829869027</v>
      </c>
      <c r="AE1556" s="45"/>
      <c r="AF1556" s="45"/>
      <c r="AG1556" s="45"/>
      <c r="AH1556" s="45"/>
      <c r="AI1556" s="45"/>
      <c r="AJ1556" s="45">
        <v>40696.45303870038</v>
      </c>
      <c r="AK1556" s="45">
        <v>0.011</v>
      </c>
      <c r="AL1556" s="45"/>
      <c r="AM1556" s="45"/>
      <c r="AN1556" s="45"/>
      <c r="AO1556" s="23"/>
      <c r="AP1556" s="23"/>
      <c r="AQ1556" s="45">
        <v>40696.45303870038</v>
      </c>
      <c r="AR1556" s="45">
        <v>0.011</v>
      </c>
      <c r="AS1556" s="23"/>
      <c r="AT1556" s="23"/>
      <c r="AU1556" s="23"/>
      <c r="AV1556" s="23"/>
      <c r="AW1556" s="23"/>
      <c r="AX1556" s="45">
        <v>40696.45303870038</v>
      </c>
      <c r="AY1556" s="23">
        <v>0.203</v>
      </c>
      <c r="AZ1556" s="23"/>
      <c r="BA1556" s="23"/>
      <c r="BB1556" s="23"/>
      <c r="BC1556" s="23"/>
      <c r="BD1556" s="23"/>
      <c r="BE1556" s="45">
        <v>40696.45303870038</v>
      </c>
      <c r="BF1556" s="45">
        <v>15.0</v>
      </c>
      <c r="BG1556" s="23"/>
      <c r="BH1556" s="23"/>
      <c r="BI1556" s="23"/>
      <c r="BJ1556" s="23"/>
      <c r="BK1556" s="23"/>
      <c r="BL1556" s="45">
        <v>40696.45303870038</v>
      </c>
      <c r="BM1556" s="45">
        <v>0.856</v>
      </c>
      <c r="BN1556" s="23"/>
      <c r="BO1556" s="23"/>
      <c r="BP1556" s="23"/>
      <c r="BQ1556" s="23"/>
      <c r="BR1556" s="23"/>
      <c r="BS1556" s="45">
        <v>40696.45303870038</v>
      </c>
      <c r="BT1556" s="45">
        <v>0.363</v>
      </c>
      <c r="BU1556" s="23"/>
      <c r="BV1556" s="23"/>
      <c r="BW1556" s="23"/>
      <c r="BX1556" s="23"/>
      <c r="BY1556" s="23"/>
      <c r="BZ1556" s="23"/>
      <c r="CA1556" s="23"/>
    </row>
    <row r="1557" ht="15.75" customHeight="1">
      <c r="A1557" s="45">
        <v>41044.06824619575</v>
      </c>
      <c r="B1557" s="46">
        <v>0.069</v>
      </c>
      <c r="C1557" s="45"/>
      <c r="D1557" s="45"/>
      <c r="E1557" s="45"/>
      <c r="F1557" s="45"/>
      <c r="G1557" s="45"/>
      <c r="H1557" s="45">
        <v>41044.06824619575</v>
      </c>
      <c r="I1557" s="46">
        <v>0.097</v>
      </c>
      <c r="J1557" s="45"/>
      <c r="K1557" s="45"/>
      <c r="L1557" s="45"/>
      <c r="M1557" s="45"/>
      <c r="N1557" s="45"/>
      <c r="O1557" s="45">
        <v>41044.06824619575</v>
      </c>
      <c r="P1557" s="45">
        <v>0.0014508504747306635</v>
      </c>
      <c r="Q1557" s="45"/>
      <c r="R1557" s="45"/>
      <c r="S1557" s="45"/>
      <c r="T1557" s="45"/>
      <c r="U1557" s="45"/>
      <c r="V1557" s="45">
        <v>41044.06824619575</v>
      </c>
      <c r="W1557" s="45">
        <v>0.0054217496065550805</v>
      </c>
      <c r="X1557" s="45"/>
      <c r="Y1557" s="45"/>
      <c r="Z1557" s="45"/>
      <c r="AA1557" s="45"/>
      <c r="AB1557" s="45"/>
      <c r="AC1557" s="45">
        <v>41044.06824619575</v>
      </c>
      <c r="AD1557" s="45">
        <v>90.5292578649675</v>
      </c>
      <c r="AE1557" s="45"/>
      <c r="AF1557" s="45"/>
      <c r="AG1557" s="45"/>
      <c r="AH1557" s="45"/>
      <c r="AI1557" s="45"/>
      <c r="AJ1557" s="45">
        <v>41044.06824619575</v>
      </c>
      <c r="AK1557" s="45">
        <v>0.011</v>
      </c>
      <c r="AL1557" s="45"/>
      <c r="AM1557" s="45"/>
      <c r="AN1557" s="45"/>
      <c r="AO1557" s="23"/>
      <c r="AP1557" s="23"/>
      <c r="AQ1557" s="45">
        <v>41044.06824619575</v>
      </c>
      <c r="AR1557" s="45">
        <v>0.01</v>
      </c>
      <c r="AS1557" s="23"/>
      <c r="AT1557" s="23"/>
      <c r="AU1557" s="23"/>
      <c r="AV1557" s="23"/>
      <c r="AW1557" s="23"/>
      <c r="AX1557" s="45">
        <v>41044.06824619575</v>
      </c>
      <c r="AY1557" s="23">
        <v>0.174</v>
      </c>
      <c r="AZ1557" s="23"/>
      <c r="BA1557" s="23"/>
      <c r="BB1557" s="23"/>
      <c r="BC1557" s="23"/>
      <c r="BD1557" s="23"/>
      <c r="BE1557" s="45">
        <v>41044.06824619575</v>
      </c>
      <c r="BF1557" s="45">
        <v>9.0</v>
      </c>
      <c r="BG1557" s="23"/>
      <c r="BH1557" s="23"/>
      <c r="BI1557" s="23"/>
      <c r="BJ1557" s="23"/>
      <c r="BK1557" s="23"/>
      <c r="BL1557" s="45">
        <v>41044.06824619575</v>
      </c>
      <c r="BM1557" s="45">
        <v>0.937</v>
      </c>
      <c r="BN1557" s="23"/>
      <c r="BO1557" s="23"/>
      <c r="BP1557" s="23"/>
      <c r="BQ1557" s="23"/>
      <c r="BR1557" s="23"/>
      <c r="BS1557" s="45">
        <v>41044.06824619575</v>
      </c>
      <c r="BT1557" s="45">
        <v>0.46</v>
      </c>
      <c r="BU1557" s="23"/>
      <c r="BV1557" s="23"/>
      <c r="BW1557" s="23"/>
      <c r="BX1557" s="23"/>
      <c r="BY1557" s="23"/>
      <c r="BZ1557" s="23"/>
      <c r="CA1557" s="23"/>
    </row>
    <row r="1558" ht="15.75" customHeight="1">
      <c r="A1558" s="45">
        <v>41454.43434982514</v>
      </c>
      <c r="B1558" s="46">
        <v>0.069</v>
      </c>
      <c r="C1558" s="45"/>
      <c r="D1558" s="45"/>
      <c r="E1558" s="45"/>
      <c r="F1558" s="45"/>
      <c r="G1558" s="45"/>
      <c r="H1558" s="45">
        <v>41454.43434982514</v>
      </c>
      <c r="I1558" s="46">
        <v>0.101</v>
      </c>
      <c r="J1558" s="45"/>
      <c r="K1558" s="45"/>
      <c r="L1558" s="45"/>
      <c r="M1558" s="45"/>
      <c r="N1558" s="45"/>
      <c r="O1558" s="45">
        <v>41454.43434982514</v>
      </c>
      <c r="P1558" s="45">
        <v>0.001352973828858808</v>
      </c>
      <c r="Q1558" s="45"/>
      <c r="R1558" s="45"/>
      <c r="S1558" s="45"/>
      <c r="T1558" s="45"/>
      <c r="U1558" s="45"/>
      <c r="V1558" s="45">
        <v>41454.43434982514</v>
      </c>
      <c r="W1558" s="45">
        <v>0.005370001685266486</v>
      </c>
      <c r="X1558" s="45"/>
      <c r="Y1558" s="45"/>
      <c r="Z1558" s="45"/>
      <c r="AA1558" s="45"/>
      <c r="AB1558" s="45"/>
      <c r="AC1558" s="45">
        <v>41454.43434982514</v>
      </c>
      <c r="AD1558" s="45">
        <v>71.4095968785437</v>
      </c>
      <c r="AE1558" s="45"/>
      <c r="AF1558" s="45"/>
      <c r="AG1558" s="45"/>
      <c r="AH1558" s="45"/>
      <c r="AI1558" s="45"/>
      <c r="AJ1558" s="45">
        <v>41454.43434982514</v>
      </c>
      <c r="AK1558" s="45">
        <v>0.011</v>
      </c>
      <c r="AL1558" s="45"/>
      <c r="AM1558" s="45"/>
      <c r="AN1558" s="45"/>
      <c r="AO1558" s="23"/>
      <c r="AP1558" s="23"/>
      <c r="AQ1558" s="45">
        <v>41454.43434982514</v>
      </c>
      <c r="AR1558" s="45">
        <v>0.01</v>
      </c>
      <c r="AS1558" s="23"/>
      <c r="AT1558" s="23"/>
      <c r="AU1558" s="23"/>
      <c r="AV1558" s="23"/>
      <c r="AW1558" s="23"/>
      <c r="AX1558" s="45">
        <v>41454.43434982514</v>
      </c>
      <c r="AY1558" s="23">
        <v>0.146</v>
      </c>
      <c r="AZ1558" s="23"/>
      <c r="BA1558" s="23"/>
      <c r="BB1558" s="23"/>
      <c r="BC1558" s="23"/>
      <c r="BD1558" s="23"/>
      <c r="BE1558" s="45">
        <v>41454.43434982514</v>
      </c>
      <c r="BF1558" s="45">
        <v>4.0</v>
      </c>
      <c r="BG1558" s="23"/>
      <c r="BH1558" s="23"/>
      <c r="BI1558" s="23"/>
      <c r="BJ1558" s="23"/>
      <c r="BK1558" s="23"/>
      <c r="BL1558" s="45">
        <v>41454.43434982514</v>
      </c>
      <c r="BM1558" s="45">
        <v>0.925</v>
      </c>
      <c r="BN1558" s="23"/>
      <c r="BO1558" s="23"/>
      <c r="BP1558" s="23"/>
      <c r="BQ1558" s="23"/>
      <c r="BR1558" s="23"/>
      <c r="BS1558" s="45">
        <v>41454.43434982514</v>
      </c>
      <c r="BT1558" s="45">
        <v>0.518</v>
      </c>
      <c r="BU1558" s="23"/>
      <c r="BV1558" s="23"/>
      <c r="BW1558" s="23"/>
      <c r="BX1558" s="23"/>
      <c r="BY1558" s="23"/>
      <c r="BZ1558" s="23"/>
      <c r="CA1558" s="23"/>
    </row>
    <row r="1559" ht="15.75" customHeight="1">
      <c r="A1559" s="45">
        <v>41498.94547087455</v>
      </c>
      <c r="B1559" s="46">
        <v>0.07</v>
      </c>
      <c r="C1559" s="45"/>
      <c r="D1559" s="45"/>
      <c r="E1559" s="45"/>
      <c r="F1559" s="45"/>
      <c r="G1559" s="45"/>
      <c r="H1559" s="45">
        <v>41498.94547087455</v>
      </c>
      <c r="I1559" s="46">
        <v>0.095</v>
      </c>
      <c r="J1559" s="45"/>
      <c r="K1559" s="45"/>
      <c r="L1559" s="45"/>
      <c r="M1559" s="45"/>
      <c r="N1559" s="45"/>
      <c r="O1559" s="45">
        <v>41498.94547087455</v>
      </c>
      <c r="P1559" s="45"/>
      <c r="Q1559" s="45"/>
      <c r="R1559" s="45"/>
      <c r="S1559" s="45"/>
      <c r="T1559" s="45"/>
      <c r="U1559" s="45"/>
      <c r="V1559" s="45">
        <v>41498.94547087455</v>
      </c>
      <c r="W1559" s="45"/>
      <c r="X1559" s="45"/>
      <c r="Y1559" s="45"/>
      <c r="Z1559" s="45"/>
      <c r="AA1559" s="45"/>
      <c r="AB1559" s="45"/>
      <c r="AC1559" s="45">
        <v>41498.94547087455</v>
      </c>
      <c r="AD1559" s="45">
        <v>67.0720801287784</v>
      </c>
      <c r="AE1559" s="45"/>
      <c r="AF1559" s="45"/>
      <c r="AG1559" s="45"/>
      <c r="AH1559" s="45"/>
      <c r="AI1559" s="45"/>
      <c r="AJ1559" s="45">
        <v>41498.94547087455</v>
      </c>
      <c r="AK1559" s="45">
        <v>0.011</v>
      </c>
      <c r="AL1559" s="45"/>
      <c r="AM1559" s="45"/>
      <c r="AN1559" s="45"/>
      <c r="AO1559" s="23"/>
      <c r="AP1559" s="23"/>
      <c r="AQ1559" s="45">
        <v>41498.94547087455</v>
      </c>
      <c r="AR1559" s="45">
        <v>0.009</v>
      </c>
      <c r="AS1559" s="23"/>
      <c r="AT1559" s="23"/>
      <c r="AU1559" s="23"/>
      <c r="AV1559" s="23"/>
      <c r="AW1559" s="23"/>
      <c r="AX1559" s="45">
        <v>41498.94547087455</v>
      </c>
      <c r="AY1559" s="23">
        <v>0.083</v>
      </c>
      <c r="AZ1559" s="23"/>
      <c r="BA1559" s="23"/>
      <c r="BB1559" s="23"/>
      <c r="BC1559" s="23"/>
      <c r="BD1559" s="23"/>
      <c r="BE1559" s="45">
        <v>41498.94547087455</v>
      </c>
      <c r="BF1559" s="45">
        <v>3.0</v>
      </c>
      <c r="BG1559" s="23"/>
      <c r="BH1559" s="23"/>
      <c r="BI1559" s="23"/>
      <c r="BJ1559" s="23"/>
      <c r="BK1559" s="23"/>
      <c r="BL1559" s="45">
        <v>41498.94547087455</v>
      </c>
      <c r="BM1559" s="45">
        <v>1.024</v>
      </c>
      <c r="BN1559" s="23"/>
      <c r="BO1559" s="23"/>
      <c r="BP1559" s="23"/>
      <c r="BQ1559" s="23"/>
      <c r="BR1559" s="23"/>
      <c r="BS1559" s="45">
        <v>41498.94547087455</v>
      </c>
      <c r="BT1559" s="45">
        <v>0.519</v>
      </c>
      <c r="BU1559" s="23"/>
      <c r="BV1559" s="23"/>
      <c r="BW1559" s="23"/>
      <c r="BX1559" s="23"/>
      <c r="BY1559" s="23"/>
      <c r="BZ1559" s="23"/>
      <c r="CA1559" s="23"/>
    </row>
    <row r="1560" ht="15.75" customHeight="1">
      <c r="A1560" s="45">
        <v>41483.23551373884</v>
      </c>
      <c r="B1560" s="46">
        <v>0.069</v>
      </c>
      <c r="C1560" s="45"/>
      <c r="D1560" s="45"/>
      <c r="E1560" s="45"/>
      <c r="F1560" s="45"/>
      <c r="G1560" s="45"/>
      <c r="H1560" s="45">
        <v>41483.23551373884</v>
      </c>
      <c r="I1560" s="46">
        <v>0.089</v>
      </c>
      <c r="J1560" s="45"/>
      <c r="K1560" s="45"/>
      <c r="L1560" s="45"/>
      <c r="M1560" s="45"/>
      <c r="N1560" s="45"/>
      <c r="O1560" s="45">
        <v>41483.23551373884</v>
      </c>
      <c r="P1560" s="45">
        <v>0.0013194606181882132</v>
      </c>
      <c r="Q1560" s="45"/>
      <c r="R1560" s="45"/>
      <c r="S1560" s="45"/>
      <c r="T1560" s="45"/>
      <c r="U1560" s="45"/>
      <c r="V1560" s="45">
        <v>41483.23551373884</v>
      </c>
      <c r="W1560" s="45">
        <v>0.0053752810270498936</v>
      </c>
      <c r="X1560" s="45"/>
      <c r="Y1560" s="45"/>
      <c r="Z1560" s="45"/>
      <c r="AA1560" s="45"/>
      <c r="AB1560" s="45"/>
      <c r="AC1560" s="45">
        <v>41483.23551373884</v>
      </c>
      <c r="AD1560" s="45">
        <v>75.57429333282633</v>
      </c>
      <c r="AE1560" s="45"/>
      <c r="AF1560" s="45"/>
      <c r="AG1560" s="45"/>
      <c r="AH1560" s="45"/>
      <c r="AI1560" s="45"/>
      <c r="AJ1560" s="45">
        <v>41483.23551373884</v>
      </c>
      <c r="AK1560" s="45">
        <v>0.011</v>
      </c>
      <c r="AL1560" s="45"/>
      <c r="AM1560" s="45"/>
      <c r="AN1560" s="45"/>
      <c r="AO1560" s="23"/>
      <c r="AP1560" s="23"/>
      <c r="AQ1560" s="45">
        <v>41483.23551373884</v>
      </c>
      <c r="AR1560" s="45">
        <v>0.008</v>
      </c>
      <c r="AS1560" s="23"/>
      <c r="AT1560" s="23"/>
      <c r="AU1560" s="23"/>
      <c r="AV1560" s="23"/>
      <c r="AW1560" s="23"/>
      <c r="AX1560" s="45">
        <v>41483.23551373884</v>
      </c>
      <c r="AY1560" s="23">
        <v>0.084</v>
      </c>
      <c r="AZ1560" s="23"/>
      <c r="BA1560" s="23"/>
      <c r="BB1560" s="23"/>
      <c r="BC1560" s="23"/>
      <c r="BD1560" s="23"/>
      <c r="BE1560" s="45">
        <v>41483.23551373884</v>
      </c>
      <c r="BF1560" s="45">
        <v>3.0</v>
      </c>
      <c r="BG1560" s="23"/>
      <c r="BH1560" s="23"/>
      <c r="BI1560" s="23"/>
      <c r="BJ1560" s="23"/>
      <c r="BK1560" s="23"/>
      <c r="BL1560" s="45">
        <v>41483.23551373884</v>
      </c>
      <c r="BM1560" s="45">
        <v>1.052</v>
      </c>
      <c r="BN1560" s="23"/>
      <c r="BO1560" s="23"/>
      <c r="BP1560" s="23"/>
      <c r="BQ1560" s="23"/>
      <c r="BR1560" s="23"/>
      <c r="BS1560" s="45">
        <v>41483.23551373884</v>
      </c>
      <c r="BT1560" s="45">
        <v>0.567</v>
      </c>
      <c r="BU1560" s="23"/>
      <c r="BV1560" s="23"/>
      <c r="BW1560" s="23"/>
      <c r="BX1560" s="23"/>
      <c r="BY1560" s="23"/>
      <c r="BZ1560" s="23"/>
      <c r="CA1560" s="23"/>
    </row>
    <row r="1561" ht="15.75" customHeight="1">
      <c r="A1561" s="45">
        <v>41528.05563895848</v>
      </c>
      <c r="B1561" s="46">
        <v>0.071</v>
      </c>
      <c r="C1561" s="45"/>
      <c r="D1561" s="45"/>
      <c r="E1561" s="45"/>
      <c r="F1561" s="45"/>
      <c r="G1561" s="45"/>
      <c r="H1561" s="45">
        <v>41528.05563895848</v>
      </c>
      <c r="I1561" s="46">
        <v>0.085</v>
      </c>
      <c r="J1561" s="45"/>
      <c r="K1561" s="45"/>
      <c r="L1561" s="45"/>
      <c r="M1561" s="45"/>
      <c r="N1561" s="45"/>
      <c r="O1561" s="45">
        <v>41528.05563895848</v>
      </c>
      <c r="P1561" s="45">
        <v>0.0013886942996568633</v>
      </c>
      <c r="Q1561" s="45"/>
      <c r="R1561" s="45"/>
      <c r="S1561" s="45"/>
      <c r="T1561" s="45"/>
      <c r="U1561" s="45"/>
      <c r="V1561" s="45">
        <v>41528.05563895848</v>
      </c>
      <c r="W1561" s="45">
        <v>0.005195255452786056</v>
      </c>
      <c r="X1561" s="45"/>
      <c r="Y1561" s="45"/>
      <c r="Z1561" s="45"/>
      <c r="AA1561" s="45"/>
      <c r="AB1561" s="45"/>
      <c r="AC1561" s="45">
        <v>41528.05563895848</v>
      </c>
      <c r="AD1561" s="45">
        <v>72.66423660995216</v>
      </c>
      <c r="AE1561" s="45"/>
      <c r="AF1561" s="45"/>
      <c r="AG1561" s="45"/>
      <c r="AH1561" s="45"/>
      <c r="AI1561" s="45"/>
      <c r="AJ1561" s="45">
        <v>41528.05563895848</v>
      </c>
      <c r="AK1561" s="45">
        <v>0.011</v>
      </c>
      <c r="AL1561" s="45"/>
      <c r="AM1561" s="45"/>
      <c r="AN1561" s="45"/>
      <c r="AO1561" s="23"/>
      <c r="AP1561" s="23"/>
      <c r="AQ1561" s="45">
        <v>41528.05563895848</v>
      </c>
      <c r="AR1561" s="45">
        <v>0.007</v>
      </c>
      <c r="AS1561" s="23"/>
      <c r="AT1561" s="23"/>
      <c r="AU1561" s="23"/>
      <c r="AV1561" s="23"/>
      <c r="AW1561" s="23"/>
      <c r="AX1561" s="45">
        <v>41528.05563895848</v>
      </c>
      <c r="AY1561" s="23">
        <v>0.082</v>
      </c>
      <c r="AZ1561" s="23"/>
      <c r="BA1561" s="23"/>
      <c r="BB1561" s="23"/>
      <c r="BC1561" s="23"/>
      <c r="BD1561" s="23"/>
      <c r="BE1561" s="45">
        <v>41528.05563895848</v>
      </c>
      <c r="BF1561" s="45">
        <v>2.0</v>
      </c>
      <c r="BG1561" s="23"/>
      <c r="BH1561" s="23"/>
      <c r="BI1561" s="23"/>
      <c r="BJ1561" s="23"/>
      <c r="BK1561" s="23"/>
      <c r="BL1561" s="45">
        <v>41528.05563895848</v>
      </c>
      <c r="BM1561" s="45">
        <v>1.062</v>
      </c>
      <c r="BN1561" s="23"/>
      <c r="BO1561" s="23"/>
      <c r="BP1561" s="23"/>
      <c r="BQ1561" s="23"/>
      <c r="BR1561" s="23"/>
      <c r="BS1561" s="45">
        <v>41528.05563895848</v>
      </c>
      <c r="BT1561" s="45">
        <v>0.574</v>
      </c>
      <c r="BU1561" s="23"/>
      <c r="BV1561" s="23"/>
      <c r="BW1561" s="23"/>
      <c r="BX1561" s="23"/>
      <c r="BY1561" s="23"/>
      <c r="BZ1561" s="23"/>
      <c r="CA1561" s="23"/>
    </row>
    <row r="1562" ht="15.75" customHeight="1">
      <c r="A1562" s="45">
        <v>19495.607168790153</v>
      </c>
      <c r="B1562" s="46">
        <v>0.091</v>
      </c>
      <c r="C1562" s="45"/>
      <c r="D1562" s="45"/>
      <c r="E1562" s="45"/>
      <c r="F1562" s="45"/>
      <c r="G1562" s="45"/>
      <c r="H1562" s="45">
        <v>19495.607168790153</v>
      </c>
      <c r="I1562" s="46">
        <v>0.089</v>
      </c>
      <c r="J1562" s="45"/>
      <c r="K1562" s="45"/>
      <c r="L1562" s="45"/>
      <c r="M1562" s="45"/>
      <c r="N1562" s="45"/>
      <c r="O1562" s="45">
        <v>19495.607168790153</v>
      </c>
      <c r="P1562" s="45">
        <v>0.006639550012280206</v>
      </c>
      <c r="Q1562" s="45"/>
      <c r="R1562" s="45"/>
      <c r="S1562" s="45"/>
      <c r="T1562" s="45"/>
      <c r="U1562" s="45"/>
      <c r="V1562" s="45">
        <v>19495.607168790153</v>
      </c>
      <c r="W1562" s="45"/>
      <c r="X1562" s="45"/>
      <c r="Y1562" s="45"/>
      <c r="Z1562" s="45"/>
      <c r="AA1562" s="45"/>
      <c r="AB1562" s="45"/>
      <c r="AC1562" s="45">
        <v>19495.607168790153</v>
      </c>
      <c r="AD1562" s="45">
        <v>1089.5203638770893</v>
      </c>
      <c r="AE1562" s="45"/>
      <c r="AF1562" s="45"/>
      <c r="AG1562" s="45"/>
      <c r="AH1562" s="45"/>
      <c r="AI1562" s="45"/>
      <c r="AJ1562" s="45">
        <v>19495.607168790153</v>
      </c>
      <c r="AK1562" s="45">
        <v>0.013</v>
      </c>
      <c r="AL1562" s="45"/>
      <c r="AM1562" s="45"/>
      <c r="AN1562" s="45"/>
      <c r="AO1562" s="23"/>
      <c r="AP1562" s="23"/>
      <c r="AQ1562" s="45">
        <v>19495.607168790153</v>
      </c>
      <c r="AR1562" s="45">
        <v>0.004</v>
      </c>
      <c r="AS1562" s="23"/>
      <c r="AT1562" s="23"/>
      <c r="AU1562" s="23"/>
      <c r="AV1562" s="23"/>
      <c r="AW1562" s="23"/>
      <c r="AX1562" s="45">
        <v>19495.607168790153</v>
      </c>
      <c r="AY1562" s="23"/>
      <c r="AZ1562" s="23"/>
      <c r="BA1562" s="23"/>
      <c r="BB1562" s="23"/>
      <c r="BC1562" s="23"/>
      <c r="BD1562" s="23"/>
      <c r="BE1562" s="45">
        <v>19495.607168790153</v>
      </c>
      <c r="BF1562" s="45"/>
      <c r="BG1562" s="23"/>
      <c r="BH1562" s="23"/>
      <c r="BI1562" s="23"/>
      <c r="BJ1562" s="23"/>
      <c r="BK1562" s="23"/>
      <c r="BL1562" s="45">
        <v>19495.607168790153</v>
      </c>
      <c r="BM1562" s="45">
        <v>0.718</v>
      </c>
      <c r="BN1562" s="23"/>
      <c r="BO1562" s="23"/>
      <c r="BP1562" s="23"/>
      <c r="BQ1562" s="23"/>
      <c r="BR1562" s="23"/>
      <c r="BS1562" s="45">
        <v>19495.607168790153</v>
      </c>
      <c r="BT1562" s="45">
        <v>0.52</v>
      </c>
      <c r="BU1562" s="23"/>
      <c r="BV1562" s="23"/>
      <c r="BW1562" s="23"/>
      <c r="BX1562" s="23"/>
      <c r="BY1562" s="23"/>
      <c r="BZ1562" s="23"/>
      <c r="CA1562" s="23"/>
    </row>
    <row r="1563" ht="15.75" customHeight="1">
      <c r="A1563" s="45">
        <v>19461.730161455518</v>
      </c>
      <c r="B1563" s="46">
        <v>0.098</v>
      </c>
      <c r="C1563" s="45"/>
      <c r="D1563" s="45"/>
      <c r="E1563" s="45"/>
      <c r="F1563" s="45"/>
      <c r="G1563" s="45"/>
      <c r="H1563" s="45">
        <v>19461.730161455518</v>
      </c>
      <c r="I1563" s="46">
        <v>0.087</v>
      </c>
      <c r="J1563" s="45"/>
      <c r="K1563" s="45"/>
      <c r="L1563" s="45"/>
      <c r="M1563" s="45"/>
      <c r="N1563" s="45"/>
      <c r="O1563" s="45">
        <v>19461.730161455518</v>
      </c>
      <c r="P1563" s="45">
        <v>0.006233618114955832</v>
      </c>
      <c r="Q1563" s="45"/>
      <c r="R1563" s="45"/>
      <c r="S1563" s="45"/>
      <c r="T1563" s="45"/>
      <c r="U1563" s="45"/>
      <c r="V1563" s="45">
        <v>19461.730161455518</v>
      </c>
      <c r="W1563" s="45"/>
      <c r="X1563" s="45"/>
      <c r="Y1563" s="45"/>
      <c r="Z1563" s="45"/>
      <c r="AA1563" s="45"/>
      <c r="AB1563" s="45"/>
      <c r="AC1563" s="45">
        <v>19461.730161455518</v>
      </c>
      <c r="AD1563" s="45">
        <v>1045.2503915258064</v>
      </c>
      <c r="AE1563" s="45"/>
      <c r="AF1563" s="45"/>
      <c r="AG1563" s="45"/>
      <c r="AH1563" s="45"/>
      <c r="AI1563" s="45"/>
      <c r="AJ1563" s="45">
        <v>19461.730161455518</v>
      </c>
      <c r="AK1563" s="45">
        <v>0.013</v>
      </c>
      <c r="AL1563" s="45"/>
      <c r="AM1563" s="45"/>
      <c r="AN1563" s="45"/>
      <c r="AO1563" s="23"/>
      <c r="AP1563" s="23"/>
      <c r="AQ1563" s="45">
        <v>19461.730161455518</v>
      </c>
      <c r="AR1563" s="45">
        <v>0.004</v>
      </c>
      <c r="AS1563" s="23"/>
      <c r="AT1563" s="23"/>
      <c r="AU1563" s="23"/>
      <c r="AV1563" s="23"/>
      <c r="AW1563" s="23"/>
      <c r="AX1563" s="45">
        <v>19461.730161455518</v>
      </c>
      <c r="AY1563" s="23"/>
      <c r="AZ1563" s="23"/>
      <c r="BA1563" s="23"/>
      <c r="BB1563" s="23"/>
      <c r="BC1563" s="23"/>
      <c r="BD1563" s="23"/>
      <c r="BE1563" s="45">
        <v>19461.730161455518</v>
      </c>
      <c r="BF1563" s="45"/>
      <c r="BG1563" s="23"/>
      <c r="BH1563" s="23"/>
      <c r="BI1563" s="23"/>
      <c r="BJ1563" s="23"/>
      <c r="BK1563" s="23"/>
      <c r="BL1563" s="45">
        <v>19461.730161455518</v>
      </c>
      <c r="BM1563" s="45">
        <v>0.796</v>
      </c>
      <c r="BN1563" s="23"/>
      <c r="BO1563" s="23"/>
      <c r="BP1563" s="23"/>
      <c r="BQ1563" s="23"/>
      <c r="BR1563" s="23"/>
      <c r="BS1563" s="45">
        <v>19461.730161455518</v>
      </c>
      <c r="BT1563" s="45">
        <v>0.64</v>
      </c>
      <c r="BU1563" s="23"/>
      <c r="BV1563" s="23"/>
      <c r="BW1563" s="23"/>
      <c r="BX1563" s="23"/>
      <c r="BY1563" s="23"/>
      <c r="BZ1563" s="23"/>
      <c r="CA1563" s="23"/>
    </row>
    <row r="1564" ht="15.75" customHeight="1">
      <c r="A1564" s="45">
        <v>19358.220056414946</v>
      </c>
      <c r="B1564" s="46">
        <v>0.104</v>
      </c>
      <c r="C1564" s="45"/>
      <c r="D1564" s="45"/>
      <c r="E1564" s="45"/>
      <c r="F1564" s="45"/>
      <c r="G1564" s="45"/>
      <c r="H1564" s="45">
        <v>19358.220056414946</v>
      </c>
      <c r="I1564" s="46">
        <v>0.087</v>
      </c>
      <c r="J1564" s="45"/>
      <c r="K1564" s="45"/>
      <c r="L1564" s="45"/>
      <c r="M1564" s="45"/>
      <c r="N1564" s="45"/>
      <c r="O1564" s="45">
        <v>19358.220056414946</v>
      </c>
      <c r="P1564" s="45">
        <v>0.007125797046776017</v>
      </c>
      <c r="Q1564" s="45"/>
      <c r="R1564" s="45"/>
      <c r="S1564" s="45"/>
      <c r="T1564" s="45"/>
      <c r="U1564" s="45"/>
      <c r="V1564" s="45">
        <v>19358.220056414946</v>
      </c>
      <c r="W1564" s="45">
        <v>0.01260136544356423</v>
      </c>
      <c r="X1564" s="45"/>
      <c r="Y1564" s="45"/>
      <c r="Z1564" s="45"/>
      <c r="AA1564" s="45"/>
      <c r="AB1564" s="45"/>
      <c r="AC1564" s="45">
        <v>19358.220056414946</v>
      </c>
      <c r="AD1564" s="45">
        <v>1236.1841002045103</v>
      </c>
      <c r="AE1564" s="45"/>
      <c r="AF1564" s="45"/>
      <c r="AG1564" s="45"/>
      <c r="AH1564" s="45"/>
      <c r="AI1564" s="45"/>
      <c r="AJ1564" s="45">
        <v>19358.220056414946</v>
      </c>
      <c r="AK1564" s="45">
        <v>0.012</v>
      </c>
      <c r="AL1564" s="45"/>
      <c r="AM1564" s="45"/>
      <c r="AN1564" s="45"/>
      <c r="AO1564" s="23"/>
      <c r="AP1564" s="23"/>
      <c r="AQ1564" s="45">
        <v>19358.220056414946</v>
      </c>
      <c r="AR1564" s="45">
        <v>0.004</v>
      </c>
      <c r="AS1564" s="23"/>
      <c r="AT1564" s="23"/>
      <c r="AU1564" s="23"/>
      <c r="AV1564" s="23"/>
      <c r="AW1564" s="23"/>
      <c r="AX1564" s="45">
        <v>19358.220056414946</v>
      </c>
      <c r="AY1564" s="23"/>
      <c r="AZ1564" s="23"/>
      <c r="BA1564" s="23"/>
      <c r="BB1564" s="23"/>
      <c r="BC1564" s="23"/>
      <c r="BD1564" s="23"/>
      <c r="BE1564" s="45">
        <v>19358.220056414946</v>
      </c>
      <c r="BF1564" s="45"/>
      <c r="BG1564" s="23"/>
      <c r="BH1564" s="23"/>
      <c r="BI1564" s="23"/>
      <c r="BJ1564" s="23"/>
      <c r="BK1564" s="23"/>
      <c r="BL1564" s="45">
        <v>19358.220056414946</v>
      </c>
      <c r="BM1564" s="45">
        <v>0.835</v>
      </c>
      <c r="BN1564" s="23"/>
      <c r="BO1564" s="23"/>
      <c r="BP1564" s="23"/>
      <c r="BQ1564" s="23"/>
      <c r="BR1564" s="23"/>
      <c r="BS1564" s="45">
        <v>19358.220056414946</v>
      </c>
      <c r="BT1564" s="45">
        <v>0.728</v>
      </c>
      <c r="BU1564" s="23"/>
      <c r="BV1564" s="23"/>
      <c r="BW1564" s="23"/>
      <c r="BX1564" s="23"/>
      <c r="BY1564" s="23"/>
      <c r="BZ1564" s="23"/>
      <c r="CA1564" s="23"/>
    </row>
    <row r="1565" ht="15.75" customHeight="1">
      <c r="A1565" s="45">
        <v>19461.23762551056</v>
      </c>
      <c r="B1565" s="46">
        <v>0.106</v>
      </c>
      <c r="C1565" s="45"/>
      <c r="D1565" s="45"/>
      <c r="E1565" s="45"/>
      <c r="F1565" s="45"/>
      <c r="G1565" s="45"/>
      <c r="H1565" s="45">
        <v>19461.23762551056</v>
      </c>
      <c r="I1565" s="46">
        <v>0.047</v>
      </c>
      <c r="J1565" s="45"/>
      <c r="K1565" s="45"/>
      <c r="L1565" s="45"/>
      <c r="M1565" s="45"/>
      <c r="N1565" s="45"/>
      <c r="O1565" s="45">
        <v>19461.23762551056</v>
      </c>
      <c r="P1565" s="45">
        <v>0.006522660632155896</v>
      </c>
      <c r="Q1565" s="45"/>
      <c r="R1565" s="45"/>
      <c r="S1565" s="45"/>
      <c r="T1565" s="45"/>
      <c r="U1565" s="45"/>
      <c r="V1565" s="45">
        <v>19461.23762551056</v>
      </c>
      <c r="W1565" s="45">
        <v>0.010312923411587006</v>
      </c>
      <c r="X1565" s="45"/>
      <c r="Y1565" s="45"/>
      <c r="Z1565" s="45"/>
      <c r="AA1565" s="45"/>
      <c r="AB1565" s="45"/>
      <c r="AC1565" s="45">
        <v>19461.23762551056</v>
      </c>
      <c r="AD1565" s="45">
        <v>1552.9518462251265</v>
      </c>
      <c r="AE1565" s="45"/>
      <c r="AF1565" s="45"/>
      <c r="AG1565" s="45"/>
      <c r="AH1565" s="45"/>
      <c r="AI1565" s="45"/>
      <c r="AJ1565" s="45">
        <v>19461.23762551056</v>
      </c>
      <c r="AK1565" s="45">
        <v>0.012</v>
      </c>
      <c r="AL1565" s="45"/>
      <c r="AM1565" s="45"/>
      <c r="AN1565" s="45"/>
      <c r="AO1565" s="23"/>
      <c r="AP1565" s="23"/>
      <c r="AQ1565" s="45">
        <v>19461.23762551056</v>
      </c>
      <c r="AR1565" s="45">
        <v>0.004</v>
      </c>
      <c r="AS1565" s="23"/>
      <c r="AT1565" s="23"/>
      <c r="AU1565" s="23"/>
      <c r="AV1565" s="23"/>
      <c r="AW1565" s="23"/>
      <c r="AX1565" s="45">
        <v>19461.23762551056</v>
      </c>
      <c r="AY1565" s="23"/>
      <c r="AZ1565" s="23"/>
      <c r="BA1565" s="23"/>
      <c r="BB1565" s="23"/>
      <c r="BC1565" s="23"/>
      <c r="BD1565" s="23"/>
      <c r="BE1565" s="45">
        <v>19461.23762551056</v>
      </c>
      <c r="BF1565" s="45">
        <v>18.0</v>
      </c>
      <c r="BG1565" s="23"/>
      <c r="BH1565" s="23"/>
      <c r="BI1565" s="23"/>
      <c r="BJ1565" s="23"/>
      <c r="BK1565" s="23"/>
      <c r="BL1565" s="45">
        <v>19461.23762551056</v>
      </c>
      <c r="BM1565" s="45">
        <v>0.891</v>
      </c>
      <c r="BN1565" s="23"/>
      <c r="BO1565" s="23"/>
      <c r="BP1565" s="23"/>
      <c r="BQ1565" s="23"/>
      <c r="BR1565" s="23"/>
      <c r="BS1565" s="45">
        <v>19461.23762551056</v>
      </c>
      <c r="BT1565" s="45">
        <v>0.781</v>
      </c>
      <c r="BU1565" s="23"/>
      <c r="BV1565" s="23"/>
      <c r="BW1565" s="23"/>
      <c r="BX1565" s="23"/>
      <c r="BY1565" s="23"/>
      <c r="BZ1565" s="23"/>
      <c r="CA1565" s="23"/>
    </row>
    <row r="1566" ht="15.75" customHeight="1">
      <c r="A1566" s="45">
        <v>19356.42635461061</v>
      </c>
      <c r="B1566" s="46">
        <v>0.101</v>
      </c>
      <c r="C1566" s="45"/>
      <c r="D1566" s="45"/>
      <c r="E1566" s="45"/>
      <c r="F1566" s="45"/>
      <c r="G1566" s="45"/>
      <c r="H1566" s="45">
        <v>19356.42635461061</v>
      </c>
      <c r="I1566" s="46">
        <v>0.04</v>
      </c>
      <c r="J1566" s="45"/>
      <c r="K1566" s="45"/>
      <c r="L1566" s="45"/>
      <c r="M1566" s="45"/>
      <c r="N1566" s="45"/>
      <c r="O1566" s="45">
        <v>19356.42635461061</v>
      </c>
      <c r="P1566" s="45">
        <v>0.00649076310293538</v>
      </c>
      <c r="Q1566" s="45"/>
      <c r="R1566" s="45"/>
      <c r="S1566" s="45"/>
      <c r="T1566" s="45"/>
      <c r="U1566" s="45"/>
      <c r="V1566" s="45">
        <v>19356.42635461061</v>
      </c>
      <c r="W1566" s="45">
        <v>0.01095970957618943</v>
      </c>
      <c r="X1566" s="45"/>
      <c r="Y1566" s="45"/>
      <c r="Z1566" s="45"/>
      <c r="AA1566" s="45"/>
      <c r="AB1566" s="45"/>
      <c r="AC1566" s="45">
        <v>19356.42635461061</v>
      </c>
      <c r="AD1566" s="45">
        <v>1936.884651484894</v>
      </c>
      <c r="AE1566" s="45"/>
      <c r="AF1566" s="45"/>
      <c r="AG1566" s="45"/>
      <c r="AH1566" s="45"/>
      <c r="AI1566" s="45"/>
      <c r="AJ1566" s="45">
        <v>19356.42635461061</v>
      </c>
      <c r="AK1566" s="45">
        <v>0.012</v>
      </c>
      <c r="AL1566" s="45"/>
      <c r="AM1566" s="45"/>
      <c r="AN1566" s="45"/>
      <c r="AO1566" s="23"/>
      <c r="AP1566" s="23"/>
      <c r="AQ1566" s="45">
        <v>19356.42635461061</v>
      </c>
      <c r="AR1566" s="45">
        <v>0.003</v>
      </c>
      <c r="AS1566" s="23"/>
      <c r="AT1566" s="23"/>
      <c r="AU1566" s="23"/>
      <c r="AV1566" s="23"/>
      <c r="AW1566" s="23"/>
      <c r="AX1566" s="45">
        <v>19356.42635461061</v>
      </c>
      <c r="AY1566" s="23"/>
      <c r="AZ1566" s="23"/>
      <c r="BA1566" s="23"/>
      <c r="BB1566" s="23"/>
      <c r="BC1566" s="23"/>
      <c r="BD1566" s="23"/>
      <c r="BE1566" s="45">
        <v>19356.42635461061</v>
      </c>
      <c r="BF1566" s="45">
        <v>18.0</v>
      </c>
      <c r="BG1566" s="23"/>
      <c r="BH1566" s="23"/>
      <c r="BI1566" s="23"/>
      <c r="BJ1566" s="23"/>
      <c r="BK1566" s="23"/>
      <c r="BL1566" s="45">
        <v>19356.42635461061</v>
      </c>
      <c r="BM1566" s="45">
        <v>0.986</v>
      </c>
      <c r="BN1566" s="23"/>
      <c r="BO1566" s="23"/>
      <c r="BP1566" s="23"/>
      <c r="BQ1566" s="23"/>
      <c r="BR1566" s="23"/>
      <c r="BS1566" s="45">
        <v>19356.42635461061</v>
      </c>
      <c r="BT1566" s="45">
        <v>0.777</v>
      </c>
      <c r="BU1566" s="23"/>
      <c r="BV1566" s="23"/>
      <c r="BW1566" s="23"/>
      <c r="BX1566" s="23"/>
      <c r="BY1566" s="23"/>
      <c r="BZ1566" s="23"/>
      <c r="CA1566" s="23"/>
    </row>
    <row r="1567" ht="15.75" customHeight="1">
      <c r="A1567" s="45">
        <v>19312.019813375366</v>
      </c>
      <c r="B1567" s="46">
        <v>0.095</v>
      </c>
      <c r="C1567" s="45"/>
      <c r="D1567" s="45"/>
      <c r="E1567" s="45"/>
      <c r="F1567" s="45"/>
      <c r="G1567" s="45"/>
      <c r="H1567" s="45">
        <v>19312.019813375366</v>
      </c>
      <c r="I1567" s="46">
        <v>0.04</v>
      </c>
      <c r="J1567" s="45"/>
      <c r="K1567" s="45"/>
      <c r="L1567" s="45"/>
      <c r="M1567" s="45"/>
      <c r="N1567" s="45"/>
      <c r="O1567" s="45">
        <v>19312.019813375366</v>
      </c>
      <c r="P1567" s="45"/>
      <c r="Q1567" s="45"/>
      <c r="R1567" s="45"/>
      <c r="S1567" s="45"/>
      <c r="T1567" s="45"/>
      <c r="U1567" s="45"/>
      <c r="V1567" s="45">
        <v>19312.019813375366</v>
      </c>
      <c r="W1567" s="45"/>
      <c r="X1567" s="45"/>
      <c r="Y1567" s="45"/>
      <c r="Z1567" s="45"/>
      <c r="AA1567" s="45"/>
      <c r="AB1567" s="45"/>
      <c r="AC1567" s="45">
        <v>19312.019813375366</v>
      </c>
      <c r="AD1567" s="45">
        <v>2249.4798618559807</v>
      </c>
      <c r="AE1567" s="45"/>
      <c r="AF1567" s="45"/>
      <c r="AG1567" s="45"/>
      <c r="AH1567" s="45"/>
      <c r="AI1567" s="45"/>
      <c r="AJ1567" s="45">
        <v>19312.019813375366</v>
      </c>
      <c r="AK1567" s="45">
        <v>0.012</v>
      </c>
      <c r="AL1567" s="45"/>
      <c r="AM1567" s="45"/>
      <c r="AN1567" s="45"/>
      <c r="AO1567" s="23"/>
      <c r="AP1567" s="23"/>
      <c r="AQ1567" s="45">
        <v>19312.019813375366</v>
      </c>
      <c r="AR1567" s="45">
        <v>0.003</v>
      </c>
      <c r="AS1567" s="23"/>
      <c r="AT1567" s="23"/>
      <c r="AU1567" s="23"/>
      <c r="AV1567" s="23"/>
      <c r="AW1567" s="23"/>
      <c r="AX1567" s="45">
        <v>19312.019813375366</v>
      </c>
      <c r="AY1567" s="23">
        <v>0.411</v>
      </c>
      <c r="AZ1567" s="23"/>
      <c r="BA1567" s="23"/>
      <c r="BB1567" s="23"/>
      <c r="BC1567" s="23"/>
      <c r="BD1567" s="23"/>
      <c r="BE1567" s="45">
        <v>19312.019813375366</v>
      </c>
      <c r="BF1567" s="45">
        <v>8.0</v>
      </c>
      <c r="BG1567" s="23"/>
      <c r="BH1567" s="23"/>
      <c r="BI1567" s="23"/>
      <c r="BJ1567" s="23"/>
      <c r="BK1567" s="23"/>
      <c r="BL1567" s="45">
        <v>19312.019813375366</v>
      </c>
      <c r="BM1567" s="45">
        <v>1.028</v>
      </c>
      <c r="BN1567" s="23"/>
      <c r="BO1567" s="23"/>
      <c r="BP1567" s="23"/>
      <c r="BQ1567" s="23"/>
      <c r="BR1567" s="23"/>
      <c r="BS1567" s="45">
        <v>19312.019813375366</v>
      </c>
      <c r="BT1567" s="45">
        <v>0.82</v>
      </c>
      <c r="BU1567" s="23"/>
      <c r="BV1567" s="23"/>
      <c r="BW1567" s="23"/>
      <c r="BX1567" s="23"/>
      <c r="BY1567" s="23"/>
      <c r="BZ1567" s="23"/>
      <c r="CA1567" s="23"/>
    </row>
    <row r="1568" ht="15.75" customHeight="1">
      <c r="A1568" s="45">
        <v>19172.461500550242</v>
      </c>
      <c r="B1568" s="46">
        <v>0.092</v>
      </c>
      <c r="C1568" s="45"/>
      <c r="D1568" s="45"/>
      <c r="E1568" s="45"/>
      <c r="F1568" s="45"/>
      <c r="G1568" s="45"/>
      <c r="H1568" s="45">
        <v>19172.461500550242</v>
      </c>
      <c r="I1568" s="46">
        <v>0.047</v>
      </c>
      <c r="J1568" s="45"/>
      <c r="K1568" s="45"/>
      <c r="L1568" s="45"/>
      <c r="M1568" s="45"/>
      <c r="N1568" s="45"/>
      <c r="O1568" s="45">
        <v>19172.461500550242</v>
      </c>
      <c r="P1568" s="45">
        <v>0.005345146209445538</v>
      </c>
      <c r="Q1568" s="45"/>
      <c r="R1568" s="45"/>
      <c r="S1568" s="45"/>
      <c r="T1568" s="45"/>
      <c r="U1568" s="45"/>
      <c r="V1568" s="45">
        <v>19172.461500550242</v>
      </c>
      <c r="W1568" s="45">
        <v>0.008030807541479489</v>
      </c>
      <c r="X1568" s="45"/>
      <c r="Y1568" s="45"/>
      <c r="Z1568" s="45"/>
      <c r="AA1568" s="45"/>
      <c r="AB1568" s="45"/>
      <c r="AC1568" s="45">
        <v>19172.461500550242</v>
      </c>
      <c r="AD1568" s="45">
        <v>2418.7473193272135</v>
      </c>
      <c r="AE1568" s="45"/>
      <c r="AF1568" s="45"/>
      <c r="AG1568" s="45"/>
      <c r="AH1568" s="45"/>
      <c r="AI1568" s="45"/>
      <c r="AJ1568" s="45">
        <v>19172.461500550242</v>
      </c>
      <c r="AK1568" s="45">
        <v>0.013</v>
      </c>
      <c r="AL1568" s="45"/>
      <c r="AM1568" s="45"/>
      <c r="AN1568" s="45"/>
      <c r="AO1568" s="23"/>
      <c r="AP1568" s="23"/>
      <c r="AQ1568" s="45">
        <v>19172.461500550242</v>
      </c>
      <c r="AR1568" s="45">
        <v>0.003</v>
      </c>
      <c r="AS1568" s="23"/>
      <c r="AT1568" s="23"/>
      <c r="AU1568" s="23"/>
      <c r="AV1568" s="23"/>
      <c r="AW1568" s="23"/>
      <c r="AX1568" s="45">
        <v>19172.461500550242</v>
      </c>
      <c r="AY1568" s="23">
        <v>0.411</v>
      </c>
      <c r="AZ1568" s="23"/>
      <c r="BA1568" s="23"/>
      <c r="BB1568" s="23"/>
      <c r="BC1568" s="23"/>
      <c r="BD1568" s="23"/>
      <c r="BE1568" s="45">
        <v>19172.461500550242</v>
      </c>
      <c r="BF1568" s="45">
        <v>7.0</v>
      </c>
      <c r="BG1568" s="23"/>
      <c r="BH1568" s="23"/>
      <c r="BI1568" s="23"/>
      <c r="BJ1568" s="23"/>
      <c r="BK1568" s="23"/>
      <c r="BL1568" s="45">
        <v>19172.461500550242</v>
      </c>
      <c r="BM1568" s="45">
        <v>1.043</v>
      </c>
      <c r="BN1568" s="23"/>
      <c r="BO1568" s="23"/>
      <c r="BP1568" s="23"/>
      <c r="BQ1568" s="23"/>
      <c r="BR1568" s="23"/>
      <c r="BS1568" s="45">
        <v>19172.461500550242</v>
      </c>
      <c r="BT1568" s="45">
        <v>0.826</v>
      </c>
      <c r="BU1568" s="23"/>
      <c r="BV1568" s="23"/>
      <c r="BW1568" s="23"/>
      <c r="BX1568" s="23"/>
      <c r="BY1568" s="23"/>
      <c r="BZ1568" s="23"/>
      <c r="CA1568" s="23"/>
    </row>
    <row r="1569" ht="15.75" customHeight="1">
      <c r="A1569" s="45">
        <v>19010.665318582767</v>
      </c>
      <c r="B1569" s="46">
        <v>0.095</v>
      </c>
      <c r="C1569" s="45"/>
      <c r="D1569" s="45"/>
      <c r="E1569" s="45"/>
      <c r="F1569" s="45"/>
      <c r="G1569" s="45"/>
      <c r="H1569" s="45">
        <v>19010.665318582767</v>
      </c>
      <c r="I1569" s="46">
        <v>0.066</v>
      </c>
      <c r="J1569" s="45"/>
      <c r="K1569" s="45"/>
      <c r="L1569" s="45"/>
      <c r="M1569" s="45"/>
      <c r="N1569" s="45"/>
      <c r="O1569" s="45">
        <v>19010.665318582767</v>
      </c>
      <c r="P1569" s="45">
        <v>0.005613111317470466</v>
      </c>
      <c r="Q1569" s="45"/>
      <c r="R1569" s="45"/>
      <c r="S1569" s="45"/>
      <c r="T1569" s="45"/>
      <c r="U1569" s="45"/>
      <c r="V1569" s="45">
        <v>19010.665318582767</v>
      </c>
      <c r="W1569" s="45">
        <v>0.009060228028267503</v>
      </c>
      <c r="X1569" s="45"/>
      <c r="Y1569" s="45"/>
      <c r="Z1569" s="45"/>
      <c r="AA1569" s="45"/>
      <c r="AB1569" s="45"/>
      <c r="AC1569" s="45">
        <v>19010.665318582767</v>
      </c>
      <c r="AD1569" s="45">
        <v>2814.943579025782</v>
      </c>
      <c r="AE1569" s="45"/>
      <c r="AF1569" s="45"/>
      <c r="AG1569" s="45"/>
      <c r="AH1569" s="45"/>
      <c r="AI1569" s="45"/>
      <c r="AJ1569" s="45">
        <v>19010.665318582767</v>
      </c>
      <c r="AK1569" s="45">
        <v>0.012</v>
      </c>
      <c r="AL1569" s="45"/>
      <c r="AM1569" s="45"/>
      <c r="AN1569" s="45"/>
      <c r="AO1569" s="23"/>
      <c r="AP1569" s="23"/>
      <c r="AQ1569" s="45">
        <v>19010.665318582767</v>
      </c>
      <c r="AR1569" s="45">
        <v>0.003</v>
      </c>
      <c r="AS1569" s="23"/>
      <c r="AT1569" s="23"/>
      <c r="AU1569" s="23"/>
      <c r="AV1569" s="23"/>
      <c r="AW1569" s="23"/>
      <c r="AX1569" s="45">
        <v>19010.665318582767</v>
      </c>
      <c r="AY1569" s="23">
        <v>0.411</v>
      </c>
      <c r="AZ1569" s="23"/>
      <c r="BA1569" s="23"/>
      <c r="BB1569" s="23"/>
      <c r="BC1569" s="23"/>
      <c r="BD1569" s="23"/>
      <c r="BE1569" s="45">
        <v>19010.665318582767</v>
      </c>
      <c r="BF1569" s="45">
        <v>7.0</v>
      </c>
      <c r="BG1569" s="23"/>
      <c r="BH1569" s="23"/>
      <c r="BI1569" s="23"/>
      <c r="BJ1569" s="23"/>
      <c r="BK1569" s="23"/>
      <c r="BL1569" s="45">
        <v>19010.665318582767</v>
      </c>
      <c r="BM1569" s="45">
        <v>1.067</v>
      </c>
      <c r="BN1569" s="23"/>
      <c r="BO1569" s="23"/>
      <c r="BP1569" s="23"/>
      <c r="BQ1569" s="23"/>
      <c r="BR1569" s="23"/>
      <c r="BS1569" s="45">
        <v>19010.665318582767</v>
      </c>
      <c r="BT1569" s="45">
        <v>0.869</v>
      </c>
      <c r="BU1569" s="23"/>
      <c r="BV1569" s="23"/>
      <c r="BW1569" s="23"/>
      <c r="BX1569" s="23"/>
      <c r="BY1569" s="23"/>
      <c r="BZ1569" s="23"/>
      <c r="CA1569" s="23"/>
    </row>
    <row r="1570" ht="15.75" customHeight="1">
      <c r="A1570" s="45">
        <v>18809.089211847124</v>
      </c>
      <c r="B1570" s="46">
        <v>0.09</v>
      </c>
      <c r="C1570" s="45"/>
      <c r="D1570" s="45"/>
      <c r="E1570" s="45"/>
      <c r="F1570" s="45"/>
      <c r="G1570" s="45"/>
      <c r="H1570" s="45">
        <v>18809.089211847124</v>
      </c>
      <c r="I1570" s="46">
        <v>0.073</v>
      </c>
      <c r="J1570" s="45"/>
      <c r="K1570" s="45"/>
      <c r="L1570" s="45"/>
      <c r="M1570" s="45"/>
      <c r="N1570" s="45"/>
      <c r="O1570" s="45">
        <v>18809.089211847124</v>
      </c>
      <c r="P1570" s="45">
        <v>0.005777217959268589</v>
      </c>
      <c r="Q1570" s="45"/>
      <c r="R1570" s="45"/>
      <c r="S1570" s="45"/>
      <c r="T1570" s="45"/>
      <c r="U1570" s="45"/>
      <c r="V1570" s="45">
        <v>18809.089211847124</v>
      </c>
      <c r="W1570" s="45">
        <v>0.009456165120175025</v>
      </c>
      <c r="X1570" s="45"/>
      <c r="Y1570" s="45"/>
      <c r="Z1570" s="45"/>
      <c r="AA1570" s="45"/>
      <c r="AB1570" s="45"/>
      <c r="AC1570" s="45">
        <v>18809.089211847124</v>
      </c>
      <c r="AD1570" s="45">
        <v>3170.580502712547</v>
      </c>
      <c r="AE1570" s="45"/>
      <c r="AF1570" s="45"/>
      <c r="AG1570" s="45"/>
      <c r="AH1570" s="45"/>
      <c r="AI1570" s="45"/>
      <c r="AJ1570" s="45">
        <v>18809.089211847124</v>
      </c>
      <c r="AK1570" s="45">
        <v>0.013</v>
      </c>
      <c r="AL1570" s="45"/>
      <c r="AM1570" s="45"/>
      <c r="AN1570" s="45"/>
      <c r="AO1570" s="23"/>
      <c r="AP1570" s="23"/>
      <c r="AQ1570" s="45">
        <v>18809.089211847124</v>
      </c>
      <c r="AR1570" s="45">
        <v>0.003</v>
      </c>
      <c r="AS1570" s="23"/>
      <c r="AT1570" s="23"/>
      <c r="AU1570" s="23"/>
      <c r="AV1570" s="23"/>
      <c r="AW1570" s="23"/>
      <c r="AX1570" s="45">
        <v>18809.089211847124</v>
      </c>
      <c r="AY1570" s="23">
        <v>0.407</v>
      </c>
      <c r="AZ1570" s="23"/>
      <c r="BA1570" s="23"/>
      <c r="BB1570" s="23"/>
      <c r="BC1570" s="23"/>
      <c r="BD1570" s="23"/>
      <c r="BE1570" s="45">
        <v>18809.089211847124</v>
      </c>
      <c r="BF1570" s="45">
        <v>7.0</v>
      </c>
      <c r="BG1570" s="23"/>
      <c r="BH1570" s="23"/>
      <c r="BI1570" s="23"/>
      <c r="BJ1570" s="23"/>
      <c r="BK1570" s="23"/>
      <c r="BL1570" s="45">
        <v>18809.089211847124</v>
      </c>
      <c r="BM1570" s="45">
        <v>1.091</v>
      </c>
      <c r="BN1570" s="23"/>
      <c r="BO1570" s="23"/>
      <c r="BP1570" s="23"/>
      <c r="BQ1570" s="23"/>
      <c r="BR1570" s="23"/>
      <c r="BS1570" s="45">
        <v>18809.089211847124</v>
      </c>
      <c r="BT1570" s="45">
        <v>0.906</v>
      </c>
      <c r="BU1570" s="23"/>
      <c r="BV1570" s="23"/>
      <c r="BW1570" s="23"/>
      <c r="BX1570" s="23"/>
      <c r="BY1570" s="23"/>
      <c r="BZ1570" s="23"/>
      <c r="CA1570" s="23"/>
    </row>
    <row r="1571" ht="15.75" customHeight="1">
      <c r="A1571" s="45">
        <v>18798.058003705326</v>
      </c>
      <c r="B1571" s="46">
        <v>0.101</v>
      </c>
      <c r="C1571" s="45"/>
      <c r="D1571" s="45"/>
      <c r="E1571" s="45"/>
      <c r="F1571" s="45"/>
      <c r="G1571" s="45"/>
      <c r="H1571" s="45">
        <v>18798.058003705326</v>
      </c>
      <c r="I1571" s="46">
        <v>0.043</v>
      </c>
      <c r="J1571" s="45"/>
      <c r="K1571" s="45"/>
      <c r="L1571" s="45"/>
      <c r="M1571" s="45"/>
      <c r="N1571" s="45"/>
      <c r="O1571" s="45">
        <v>18798.058003705326</v>
      </c>
      <c r="P1571" s="45">
        <v>0.005544112463618768</v>
      </c>
      <c r="Q1571" s="45"/>
      <c r="R1571" s="45"/>
      <c r="S1571" s="45"/>
      <c r="T1571" s="45"/>
      <c r="U1571" s="45"/>
      <c r="V1571" s="45">
        <v>18798.058003705326</v>
      </c>
      <c r="W1571" s="45">
        <v>0.00878865357032062</v>
      </c>
      <c r="X1571" s="45"/>
      <c r="Y1571" s="45"/>
      <c r="Z1571" s="45"/>
      <c r="AA1571" s="45"/>
      <c r="AB1571" s="45"/>
      <c r="AC1571" s="45">
        <v>18798.058003705326</v>
      </c>
      <c r="AD1571" s="45">
        <v>2737.9892750178824</v>
      </c>
      <c r="AE1571" s="45"/>
      <c r="AF1571" s="45"/>
      <c r="AG1571" s="45"/>
      <c r="AH1571" s="45"/>
      <c r="AI1571" s="45"/>
      <c r="AJ1571" s="45">
        <v>18798.058003705326</v>
      </c>
      <c r="AK1571" s="45">
        <v>0.013</v>
      </c>
      <c r="AL1571" s="45"/>
      <c r="AM1571" s="45"/>
      <c r="AN1571" s="45"/>
      <c r="AO1571" s="23"/>
      <c r="AP1571" s="23"/>
      <c r="AQ1571" s="45">
        <v>18798.058003705326</v>
      </c>
      <c r="AR1571" s="45">
        <v>0.003</v>
      </c>
      <c r="AS1571" s="23"/>
      <c r="AT1571" s="23"/>
      <c r="AU1571" s="23"/>
      <c r="AV1571" s="23"/>
      <c r="AW1571" s="23"/>
      <c r="AX1571" s="45">
        <v>18798.058003705326</v>
      </c>
      <c r="AY1571" s="23">
        <v>0.407</v>
      </c>
      <c r="AZ1571" s="23"/>
      <c r="BA1571" s="23"/>
      <c r="BB1571" s="23"/>
      <c r="BC1571" s="23"/>
      <c r="BD1571" s="23"/>
      <c r="BE1571" s="45">
        <v>18798.058003705326</v>
      </c>
      <c r="BF1571" s="45">
        <v>7.0</v>
      </c>
      <c r="BG1571" s="23"/>
      <c r="BH1571" s="23"/>
      <c r="BI1571" s="23"/>
      <c r="BJ1571" s="23"/>
      <c r="BK1571" s="23"/>
      <c r="BL1571" s="45">
        <v>18798.058003705326</v>
      </c>
      <c r="BM1571" s="45">
        <v>1.107</v>
      </c>
      <c r="BN1571" s="23"/>
      <c r="BO1571" s="23"/>
      <c r="BP1571" s="23"/>
      <c r="BQ1571" s="23"/>
      <c r="BR1571" s="23"/>
      <c r="BS1571" s="45">
        <v>18798.058003705326</v>
      </c>
      <c r="BT1571" s="45">
        <v>0.921</v>
      </c>
      <c r="BU1571" s="23"/>
      <c r="BV1571" s="23"/>
      <c r="BW1571" s="23"/>
      <c r="BX1571" s="23"/>
      <c r="BY1571" s="23"/>
      <c r="BZ1571" s="23"/>
      <c r="CA1571" s="23"/>
    </row>
    <row r="1572" ht="15.75" customHeight="1">
      <c r="A1572" s="45">
        <v>18593.519546752756</v>
      </c>
      <c r="B1572" s="46">
        <v>0.1</v>
      </c>
      <c r="C1572" s="45"/>
      <c r="D1572" s="45"/>
      <c r="E1572" s="45"/>
      <c r="F1572" s="45"/>
      <c r="G1572" s="45"/>
      <c r="H1572" s="45">
        <v>18593.519546752756</v>
      </c>
      <c r="I1572" s="46"/>
      <c r="J1572" s="45"/>
      <c r="K1572" s="45"/>
      <c r="L1572" s="45"/>
      <c r="M1572" s="45"/>
      <c r="N1572" s="45"/>
      <c r="O1572" s="45">
        <v>18593.519546752756</v>
      </c>
      <c r="P1572" s="45"/>
      <c r="Q1572" s="45"/>
      <c r="R1572" s="45"/>
      <c r="S1572" s="45"/>
      <c r="T1572" s="45"/>
      <c r="U1572" s="45"/>
      <c r="V1572" s="45">
        <v>18593.519546752756</v>
      </c>
      <c r="W1572" s="45"/>
      <c r="X1572" s="45"/>
      <c r="Y1572" s="45"/>
      <c r="Z1572" s="45"/>
      <c r="AA1572" s="45"/>
      <c r="AB1572" s="45"/>
      <c r="AC1572" s="45">
        <v>18593.519546752756</v>
      </c>
      <c r="AD1572" s="45">
        <v>2998.0046027490503</v>
      </c>
      <c r="AE1572" s="45"/>
      <c r="AF1572" s="45"/>
      <c r="AG1572" s="45"/>
      <c r="AH1572" s="45"/>
      <c r="AI1572" s="45"/>
      <c r="AJ1572" s="45">
        <v>18593.519546752756</v>
      </c>
      <c r="AK1572" s="45">
        <v>0.013</v>
      </c>
      <c r="AL1572" s="45"/>
      <c r="AM1572" s="45"/>
      <c r="AN1572" s="45"/>
      <c r="AO1572" s="23"/>
      <c r="AP1572" s="23"/>
      <c r="AQ1572" s="45">
        <v>18593.519546752756</v>
      </c>
      <c r="AR1572" s="45">
        <v>0.003</v>
      </c>
      <c r="AS1572" s="23"/>
      <c r="AT1572" s="23"/>
      <c r="AU1572" s="23"/>
      <c r="AV1572" s="23"/>
      <c r="AW1572" s="23"/>
      <c r="AX1572" s="45">
        <v>18593.519546752756</v>
      </c>
      <c r="AY1572" s="23">
        <v>0.407</v>
      </c>
      <c r="AZ1572" s="23"/>
      <c r="BA1572" s="23"/>
      <c r="BB1572" s="23"/>
      <c r="BC1572" s="23"/>
      <c r="BD1572" s="23"/>
      <c r="BE1572" s="45">
        <v>18593.519546752756</v>
      </c>
      <c r="BF1572" s="45">
        <v>7.0</v>
      </c>
      <c r="BG1572" s="23"/>
      <c r="BH1572" s="23"/>
      <c r="BI1572" s="23"/>
      <c r="BJ1572" s="23"/>
      <c r="BK1572" s="23"/>
      <c r="BL1572" s="45">
        <v>18593.519546752756</v>
      </c>
      <c r="BM1572" s="45">
        <v>1.145</v>
      </c>
      <c r="BN1572" s="23"/>
      <c r="BO1572" s="23"/>
      <c r="BP1572" s="23"/>
      <c r="BQ1572" s="23"/>
      <c r="BR1572" s="23"/>
      <c r="BS1572" s="45">
        <v>18593.519546752756</v>
      </c>
      <c r="BT1572" s="45">
        <v>0.934</v>
      </c>
      <c r="BU1572" s="23"/>
      <c r="BV1572" s="23"/>
      <c r="BW1572" s="23"/>
      <c r="BX1572" s="23"/>
      <c r="BY1572" s="23"/>
      <c r="BZ1572" s="23"/>
      <c r="CA1572" s="23"/>
    </row>
    <row r="1573" ht="15.75" customHeight="1">
      <c r="A1573" s="45">
        <v>18442.59769420612</v>
      </c>
      <c r="B1573" s="46">
        <v>0.099</v>
      </c>
      <c r="C1573" s="45"/>
      <c r="D1573" s="45"/>
      <c r="E1573" s="45"/>
      <c r="F1573" s="45"/>
      <c r="G1573" s="45"/>
      <c r="H1573" s="45">
        <v>18442.59769420612</v>
      </c>
      <c r="I1573" s="46"/>
      <c r="J1573" s="45"/>
      <c r="K1573" s="45"/>
      <c r="L1573" s="45"/>
      <c r="M1573" s="45"/>
      <c r="N1573" s="45"/>
      <c r="O1573" s="45">
        <v>18442.59769420612</v>
      </c>
      <c r="P1573" s="45">
        <v>0.005455182706222865</v>
      </c>
      <c r="Q1573" s="45"/>
      <c r="R1573" s="45"/>
      <c r="S1573" s="45"/>
      <c r="T1573" s="45"/>
      <c r="U1573" s="45"/>
      <c r="V1573" s="45">
        <v>18442.59769420612</v>
      </c>
      <c r="W1573" s="45">
        <v>0.008605742518606574</v>
      </c>
      <c r="X1573" s="45"/>
      <c r="Y1573" s="45"/>
      <c r="Z1573" s="45"/>
      <c r="AA1573" s="45"/>
      <c r="AB1573" s="45"/>
      <c r="AC1573" s="45">
        <v>18442.59769420612</v>
      </c>
      <c r="AD1573" s="45">
        <v>3398.4859546206326</v>
      </c>
      <c r="AE1573" s="45"/>
      <c r="AF1573" s="45"/>
      <c r="AG1573" s="45"/>
      <c r="AH1573" s="45"/>
      <c r="AI1573" s="45"/>
      <c r="AJ1573" s="45">
        <v>18442.59769420612</v>
      </c>
      <c r="AK1573" s="45">
        <v>0.012</v>
      </c>
      <c r="AL1573" s="45"/>
      <c r="AM1573" s="45"/>
      <c r="AN1573" s="45"/>
      <c r="AO1573" s="23"/>
      <c r="AP1573" s="23"/>
      <c r="AQ1573" s="45">
        <v>18442.59769420612</v>
      </c>
      <c r="AR1573" s="45">
        <v>0.003</v>
      </c>
      <c r="AS1573" s="23"/>
      <c r="AT1573" s="23"/>
      <c r="AU1573" s="23"/>
      <c r="AV1573" s="23"/>
      <c r="AW1573" s="23"/>
      <c r="AX1573" s="45">
        <v>18442.59769420612</v>
      </c>
      <c r="AY1573" s="23">
        <v>0.407</v>
      </c>
      <c r="AZ1573" s="23"/>
      <c r="BA1573" s="23"/>
      <c r="BB1573" s="23"/>
      <c r="BC1573" s="23"/>
      <c r="BD1573" s="23"/>
      <c r="BE1573" s="45">
        <v>18442.59769420612</v>
      </c>
      <c r="BF1573" s="45">
        <v>7.0</v>
      </c>
      <c r="BG1573" s="23"/>
      <c r="BH1573" s="23"/>
      <c r="BI1573" s="23"/>
      <c r="BJ1573" s="23"/>
      <c r="BK1573" s="23"/>
      <c r="BL1573" s="45">
        <v>18442.59769420612</v>
      </c>
      <c r="BM1573" s="45">
        <v>1.158</v>
      </c>
      <c r="BN1573" s="23"/>
      <c r="BO1573" s="23"/>
      <c r="BP1573" s="23"/>
      <c r="BQ1573" s="23"/>
      <c r="BR1573" s="23"/>
      <c r="BS1573" s="45">
        <v>18442.59769420612</v>
      </c>
      <c r="BT1573" s="45">
        <v>0.935</v>
      </c>
      <c r="BU1573" s="23"/>
      <c r="BV1573" s="23"/>
      <c r="BW1573" s="23"/>
      <c r="BX1573" s="23"/>
      <c r="BY1573" s="23"/>
      <c r="BZ1573" s="23"/>
      <c r="CA1573" s="23"/>
    </row>
    <row r="1574" ht="15.75" customHeight="1">
      <c r="A1574" s="45">
        <v>18206.617087965045</v>
      </c>
      <c r="B1574" s="46">
        <v>0.09</v>
      </c>
      <c r="C1574" s="45"/>
      <c r="D1574" s="45"/>
      <c r="E1574" s="45"/>
      <c r="F1574" s="45"/>
      <c r="G1574" s="45"/>
      <c r="H1574" s="45">
        <v>18206.617087965045</v>
      </c>
      <c r="I1574" s="46"/>
      <c r="J1574" s="45"/>
      <c r="K1574" s="45"/>
      <c r="L1574" s="45"/>
      <c r="M1574" s="45"/>
      <c r="N1574" s="45"/>
      <c r="O1574" s="45">
        <v>18206.617087965045</v>
      </c>
      <c r="P1574" s="45">
        <v>0.005405719912811869</v>
      </c>
      <c r="Q1574" s="45"/>
      <c r="R1574" s="45"/>
      <c r="S1574" s="45"/>
      <c r="T1574" s="45"/>
      <c r="U1574" s="45"/>
      <c r="V1574" s="45">
        <v>18206.617087965045</v>
      </c>
      <c r="W1574" s="45">
        <v>0.008818642271418589</v>
      </c>
      <c r="X1574" s="45"/>
      <c r="Y1574" s="45"/>
      <c r="Z1574" s="45"/>
      <c r="AA1574" s="45"/>
      <c r="AB1574" s="45"/>
      <c r="AC1574" s="45">
        <v>18206.617087965045</v>
      </c>
      <c r="AD1574" s="45">
        <v>3498.8033450943126</v>
      </c>
      <c r="AE1574" s="45"/>
      <c r="AF1574" s="45"/>
      <c r="AG1574" s="45"/>
      <c r="AH1574" s="45"/>
      <c r="AI1574" s="45"/>
      <c r="AJ1574" s="45">
        <v>18206.617087965045</v>
      </c>
      <c r="AK1574" s="45">
        <v>0.012</v>
      </c>
      <c r="AL1574" s="45"/>
      <c r="AM1574" s="45"/>
      <c r="AN1574" s="45"/>
      <c r="AO1574" s="23"/>
      <c r="AP1574" s="23"/>
      <c r="AQ1574" s="45">
        <v>18206.617087965045</v>
      </c>
      <c r="AR1574" s="45">
        <v>0.002</v>
      </c>
      <c r="AS1574" s="23"/>
      <c r="AT1574" s="23"/>
      <c r="AU1574" s="23"/>
      <c r="AV1574" s="23"/>
      <c r="AW1574" s="23"/>
      <c r="AX1574" s="45">
        <v>18206.617087965045</v>
      </c>
      <c r="AY1574" s="23">
        <v>0.407</v>
      </c>
      <c r="AZ1574" s="23"/>
      <c r="BA1574" s="23"/>
      <c r="BB1574" s="23"/>
      <c r="BC1574" s="23"/>
      <c r="BD1574" s="23"/>
      <c r="BE1574" s="45">
        <v>18206.617087965045</v>
      </c>
      <c r="BF1574" s="45">
        <v>7.0</v>
      </c>
      <c r="BG1574" s="23"/>
      <c r="BH1574" s="23"/>
      <c r="BI1574" s="23"/>
      <c r="BJ1574" s="23"/>
      <c r="BK1574" s="23"/>
      <c r="BL1574" s="45">
        <v>18206.617087965045</v>
      </c>
      <c r="BM1574" s="45">
        <v>1.167</v>
      </c>
      <c r="BN1574" s="23"/>
      <c r="BO1574" s="23"/>
      <c r="BP1574" s="23"/>
      <c r="BQ1574" s="23"/>
      <c r="BR1574" s="23"/>
      <c r="BS1574" s="45">
        <v>18206.617087965045</v>
      </c>
      <c r="BT1574" s="45">
        <v>0.946</v>
      </c>
      <c r="BU1574" s="23"/>
      <c r="BV1574" s="23"/>
      <c r="BW1574" s="23"/>
      <c r="BX1574" s="23"/>
      <c r="BY1574" s="23"/>
      <c r="BZ1574" s="23"/>
      <c r="CA1574" s="23"/>
    </row>
    <row r="1575" ht="15.75" customHeight="1">
      <c r="A1575" s="45">
        <v>3241.098890396726</v>
      </c>
      <c r="B1575" s="46">
        <v>0.055</v>
      </c>
      <c r="C1575" s="45"/>
      <c r="D1575" s="45"/>
      <c r="E1575" s="45"/>
      <c r="F1575" s="45"/>
      <c r="G1575" s="45"/>
      <c r="H1575" s="45">
        <v>3241.098890396726</v>
      </c>
      <c r="I1575" s="46">
        <v>0.2</v>
      </c>
      <c r="J1575" s="45"/>
      <c r="K1575" s="45"/>
      <c r="L1575" s="45"/>
      <c r="M1575" s="45"/>
      <c r="N1575" s="45"/>
      <c r="O1575" s="45">
        <v>3241.098890396726</v>
      </c>
      <c r="P1575" s="45">
        <v>0.0025234307272223476</v>
      </c>
      <c r="Q1575" s="45"/>
      <c r="R1575" s="45"/>
      <c r="S1575" s="45"/>
      <c r="T1575" s="45"/>
      <c r="U1575" s="45"/>
      <c r="V1575" s="45">
        <v>3241.098890396726</v>
      </c>
      <c r="W1575" s="45"/>
      <c r="X1575" s="45"/>
      <c r="Y1575" s="45"/>
      <c r="Z1575" s="45"/>
      <c r="AA1575" s="45"/>
      <c r="AB1575" s="45"/>
      <c r="AC1575" s="45">
        <v>3241.098890396726</v>
      </c>
      <c r="AD1575" s="45">
        <v>89.31318474585171</v>
      </c>
      <c r="AE1575" s="45"/>
      <c r="AF1575" s="45"/>
      <c r="AG1575" s="45"/>
      <c r="AH1575" s="45"/>
      <c r="AI1575" s="45"/>
      <c r="AJ1575" s="45">
        <v>3241.098890396726</v>
      </c>
      <c r="AK1575" s="45">
        <v>0.01</v>
      </c>
      <c r="AL1575" s="45"/>
      <c r="AM1575" s="45"/>
      <c r="AN1575" s="45"/>
      <c r="AO1575" s="23"/>
      <c r="AP1575" s="23"/>
      <c r="AQ1575" s="45">
        <v>3241.098890396726</v>
      </c>
      <c r="AR1575" s="45">
        <v>0.008</v>
      </c>
      <c r="AS1575" s="23"/>
      <c r="AT1575" s="23"/>
      <c r="AU1575" s="23"/>
      <c r="AV1575" s="23"/>
      <c r="AW1575" s="23"/>
      <c r="AX1575" s="45">
        <v>3241.098890396726</v>
      </c>
      <c r="AY1575" s="23"/>
      <c r="AZ1575" s="23"/>
      <c r="BA1575" s="23"/>
      <c r="BB1575" s="23"/>
      <c r="BC1575" s="23"/>
      <c r="BD1575" s="23"/>
      <c r="BE1575" s="45">
        <v>3241.098890396726</v>
      </c>
      <c r="BF1575" s="45"/>
      <c r="BG1575" s="23"/>
      <c r="BH1575" s="23"/>
      <c r="BI1575" s="23"/>
      <c r="BJ1575" s="23"/>
      <c r="BK1575" s="23"/>
      <c r="BL1575" s="45">
        <v>3241.098890396726</v>
      </c>
      <c r="BM1575" s="45">
        <v>0.176</v>
      </c>
      <c r="BN1575" s="23"/>
      <c r="BO1575" s="23"/>
      <c r="BP1575" s="23"/>
      <c r="BQ1575" s="23"/>
      <c r="BR1575" s="23"/>
      <c r="BS1575" s="45">
        <v>3241.098890396726</v>
      </c>
      <c r="BT1575" s="45">
        <v>0.073</v>
      </c>
      <c r="BU1575" s="23"/>
      <c r="BV1575" s="23"/>
      <c r="BW1575" s="23"/>
      <c r="BX1575" s="23"/>
      <c r="BY1575" s="23"/>
      <c r="BZ1575" s="23"/>
      <c r="CA1575" s="23"/>
    </row>
    <row r="1576" ht="15.75" customHeight="1">
      <c r="A1576" s="45">
        <v>3241.9931397333553</v>
      </c>
      <c r="B1576" s="46">
        <v>0.059</v>
      </c>
      <c r="C1576" s="45"/>
      <c r="D1576" s="45"/>
      <c r="E1576" s="45"/>
      <c r="F1576" s="45"/>
      <c r="G1576" s="45"/>
      <c r="H1576" s="45">
        <v>3241.9931397333553</v>
      </c>
      <c r="I1576" s="46">
        <v>0.184</v>
      </c>
      <c r="J1576" s="45"/>
      <c r="K1576" s="45"/>
      <c r="L1576" s="45"/>
      <c r="M1576" s="45"/>
      <c r="N1576" s="45"/>
      <c r="O1576" s="45">
        <v>3241.9931397333553</v>
      </c>
      <c r="P1576" s="45">
        <v>0.0026488391206919795</v>
      </c>
      <c r="Q1576" s="45"/>
      <c r="R1576" s="45"/>
      <c r="S1576" s="45"/>
      <c r="T1576" s="45"/>
      <c r="U1576" s="45"/>
      <c r="V1576" s="45">
        <v>3241.9931397333553</v>
      </c>
      <c r="W1576" s="45"/>
      <c r="X1576" s="45"/>
      <c r="Y1576" s="45"/>
      <c r="Z1576" s="45"/>
      <c r="AA1576" s="45"/>
      <c r="AB1576" s="45"/>
      <c r="AC1576" s="45">
        <v>3241.9931397333553</v>
      </c>
      <c r="AD1576" s="45">
        <v>93.99165594630172</v>
      </c>
      <c r="AE1576" s="45"/>
      <c r="AF1576" s="45"/>
      <c r="AG1576" s="45"/>
      <c r="AH1576" s="45"/>
      <c r="AI1576" s="45"/>
      <c r="AJ1576" s="45">
        <v>3241.9931397333553</v>
      </c>
      <c r="AK1576" s="45">
        <v>0.01</v>
      </c>
      <c r="AL1576" s="45"/>
      <c r="AM1576" s="45"/>
      <c r="AN1576" s="45"/>
      <c r="AO1576" s="23"/>
      <c r="AP1576" s="23"/>
      <c r="AQ1576" s="45">
        <v>3241.9931397333553</v>
      </c>
      <c r="AR1576" s="45">
        <v>0.008</v>
      </c>
      <c r="AS1576" s="23"/>
      <c r="AT1576" s="23"/>
      <c r="AU1576" s="23"/>
      <c r="AV1576" s="23"/>
      <c r="AW1576" s="23"/>
      <c r="AX1576" s="45">
        <v>3241.9931397333553</v>
      </c>
      <c r="AY1576" s="23"/>
      <c r="AZ1576" s="23"/>
      <c r="BA1576" s="23"/>
      <c r="BB1576" s="23"/>
      <c r="BC1576" s="23"/>
      <c r="BD1576" s="23"/>
      <c r="BE1576" s="45">
        <v>3241.9931397333553</v>
      </c>
      <c r="BF1576" s="45"/>
      <c r="BG1576" s="23"/>
      <c r="BH1576" s="23"/>
      <c r="BI1576" s="23"/>
      <c r="BJ1576" s="23"/>
      <c r="BK1576" s="23"/>
      <c r="BL1576" s="45">
        <v>3241.9931397333553</v>
      </c>
      <c r="BM1576" s="45">
        <v>0.261</v>
      </c>
      <c r="BN1576" s="23"/>
      <c r="BO1576" s="23"/>
      <c r="BP1576" s="23"/>
      <c r="BQ1576" s="23"/>
      <c r="BR1576" s="23"/>
      <c r="BS1576" s="45">
        <v>3241.9931397333553</v>
      </c>
      <c r="BT1576" s="45">
        <v>0.099</v>
      </c>
      <c r="BU1576" s="23"/>
      <c r="BV1576" s="23"/>
      <c r="BW1576" s="23"/>
      <c r="BX1576" s="23"/>
      <c r="BY1576" s="23"/>
      <c r="BZ1576" s="23"/>
      <c r="CA1576" s="23"/>
    </row>
    <row r="1577" ht="15.75" customHeight="1">
      <c r="A1577" s="45">
        <v>3243.4951443308255</v>
      </c>
      <c r="B1577" s="46">
        <v>0.063</v>
      </c>
      <c r="C1577" s="45"/>
      <c r="D1577" s="45"/>
      <c r="E1577" s="45"/>
      <c r="F1577" s="45"/>
      <c r="G1577" s="45"/>
      <c r="H1577" s="45">
        <v>3243.4951443308255</v>
      </c>
      <c r="I1577" s="46">
        <v>0.12</v>
      </c>
      <c r="J1577" s="45"/>
      <c r="K1577" s="45"/>
      <c r="L1577" s="45"/>
      <c r="M1577" s="45"/>
      <c r="N1577" s="45"/>
      <c r="O1577" s="45">
        <v>3243.4951443308255</v>
      </c>
      <c r="P1577" s="45">
        <v>0.002655977850485546</v>
      </c>
      <c r="Q1577" s="45"/>
      <c r="R1577" s="45"/>
      <c r="S1577" s="45"/>
      <c r="T1577" s="45"/>
      <c r="U1577" s="45"/>
      <c r="V1577" s="45">
        <v>3243.4951443308255</v>
      </c>
      <c r="W1577" s="45">
        <v>0.008298482326770417</v>
      </c>
      <c r="X1577" s="45"/>
      <c r="Y1577" s="45"/>
      <c r="Z1577" s="45"/>
      <c r="AA1577" s="45"/>
      <c r="AB1577" s="45"/>
      <c r="AC1577" s="45">
        <v>3243.4951443308255</v>
      </c>
      <c r="AD1577" s="45">
        <v>89.98083303627452</v>
      </c>
      <c r="AE1577" s="45"/>
      <c r="AF1577" s="45"/>
      <c r="AG1577" s="45"/>
      <c r="AH1577" s="45"/>
      <c r="AI1577" s="45"/>
      <c r="AJ1577" s="45">
        <v>3243.4951443308255</v>
      </c>
      <c r="AK1577" s="45">
        <v>0.009</v>
      </c>
      <c r="AL1577" s="45"/>
      <c r="AM1577" s="45"/>
      <c r="AN1577" s="45"/>
      <c r="AO1577" s="23"/>
      <c r="AP1577" s="23"/>
      <c r="AQ1577" s="45">
        <v>3243.4951443308255</v>
      </c>
      <c r="AR1577" s="45">
        <v>0.007</v>
      </c>
      <c r="AS1577" s="23"/>
      <c r="AT1577" s="23"/>
      <c r="AU1577" s="23"/>
      <c r="AV1577" s="23"/>
      <c r="AW1577" s="23"/>
      <c r="AX1577" s="45">
        <v>3243.4951443308255</v>
      </c>
      <c r="AY1577" s="23"/>
      <c r="AZ1577" s="23"/>
      <c r="BA1577" s="23"/>
      <c r="BB1577" s="23"/>
      <c r="BC1577" s="23"/>
      <c r="BD1577" s="23"/>
      <c r="BE1577" s="45">
        <v>3243.4951443308255</v>
      </c>
      <c r="BF1577" s="45"/>
      <c r="BG1577" s="23"/>
      <c r="BH1577" s="23"/>
      <c r="BI1577" s="23"/>
      <c r="BJ1577" s="23"/>
      <c r="BK1577" s="23"/>
      <c r="BL1577" s="45">
        <v>3243.4951443308255</v>
      </c>
      <c r="BM1577" s="45">
        <v>0.363</v>
      </c>
      <c r="BN1577" s="23"/>
      <c r="BO1577" s="23"/>
      <c r="BP1577" s="23"/>
      <c r="BQ1577" s="23"/>
      <c r="BR1577" s="23"/>
      <c r="BS1577" s="45">
        <v>3243.4951443308255</v>
      </c>
      <c r="BT1577" s="45">
        <v>0.212</v>
      </c>
      <c r="BU1577" s="23"/>
      <c r="BV1577" s="23"/>
      <c r="BW1577" s="23"/>
      <c r="BX1577" s="23"/>
      <c r="BY1577" s="23"/>
      <c r="BZ1577" s="23"/>
      <c r="CA1577" s="23"/>
    </row>
    <row r="1578" ht="15.75" customHeight="1">
      <c r="A1578" s="45">
        <v>3271.8598848252973</v>
      </c>
      <c r="B1578" s="46">
        <v>0.062</v>
      </c>
      <c r="C1578" s="45"/>
      <c r="D1578" s="45"/>
      <c r="E1578" s="45"/>
      <c r="F1578" s="45"/>
      <c r="G1578" s="45"/>
      <c r="H1578" s="45">
        <v>3271.8598848252973</v>
      </c>
      <c r="I1578" s="46">
        <v>0.073</v>
      </c>
      <c r="J1578" s="45"/>
      <c r="K1578" s="45"/>
      <c r="L1578" s="45"/>
      <c r="M1578" s="45"/>
      <c r="N1578" s="45"/>
      <c r="O1578" s="45">
        <v>3271.8598848252973</v>
      </c>
      <c r="P1578" s="45">
        <v>0.0024604909831467806</v>
      </c>
      <c r="Q1578" s="45"/>
      <c r="R1578" s="45"/>
      <c r="S1578" s="45"/>
      <c r="T1578" s="45"/>
      <c r="U1578" s="45"/>
      <c r="V1578" s="45">
        <v>3271.8598848252973</v>
      </c>
      <c r="W1578" s="45">
        <v>0.007820713595258369</v>
      </c>
      <c r="X1578" s="45"/>
      <c r="Y1578" s="45"/>
      <c r="Z1578" s="45"/>
      <c r="AA1578" s="45"/>
      <c r="AB1578" s="45"/>
      <c r="AC1578" s="45">
        <v>3271.8598848252973</v>
      </c>
      <c r="AD1578" s="45">
        <v>86.0106526522874</v>
      </c>
      <c r="AE1578" s="45"/>
      <c r="AF1578" s="45"/>
      <c r="AG1578" s="45"/>
      <c r="AH1578" s="45"/>
      <c r="AI1578" s="45"/>
      <c r="AJ1578" s="45">
        <v>3271.8598848252973</v>
      </c>
      <c r="AK1578" s="45">
        <v>0.009</v>
      </c>
      <c r="AL1578" s="45"/>
      <c r="AM1578" s="45"/>
      <c r="AN1578" s="45"/>
      <c r="AO1578" s="23"/>
      <c r="AP1578" s="23"/>
      <c r="AQ1578" s="45">
        <v>3271.8598848252973</v>
      </c>
      <c r="AR1578" s="45">
        <v>0.007</v>
      </c>
      <c r="AS1578" s="23"/>
      <c r="AT1578" s="23"/>
      <c r="AU1578" s="23"/>
      <c r="AV1578" s="23"/>
      <c r="AW1578" s="23"/>
      <c r="AX1578" s="45">
        <v>3271.8598848252973</v>
      </c>
      <c r="AY1578" s="23"/>
      <c r="AZ1578" s="23"/>
      <c r="BA1578" s="23"/>
      <c r="BB1578" s="23"/>
      <c r="BC1578" s="23"/>
      <c r="BD1578" s="23"/>
      <c r="BE1578" s="45">
        <v>3271.8598848252973</v>
      </c>
      <c r="BF1578" s="45">
        <v>31.0</v>
      </c>
      <c r="BG1578" s="23"/>
      <c r="BH1578" s="23"/>
      <c r="BI1578" s="23"/>
      <c r="BJ1578" s="23"/>
      <c r="BK1578" s="23"/>
      <c r="BL1578" s="45">
        <v>3271.8598848252973</v>
      </c>
      <c r="BM1578" s="45">
        <v>0.455</v>
      </c>
      <c r="BN1578" s="23"/>
      <c r="BO1578" s="23"/>
      <c r="BP1578" s="23"/>
      <c r="BQ1578" s="23"/>
      <c r="BR1578" s="23"/>
      <c r="BS1578" s="45">
        <v>3271.8598848252973</v>
      </c>
      <c r="BT1578" s="45">
        <v>0.249</v>
      </c>
      <c r="BU1578" s="23"/>
      <c r="BV1578" s="23"/>
      <c r="BW1578" s="23"/>
      <c r="BX1578" s="23"/>
      <c r="BY1578" s="23"/>
      <c r="BZ1578" s="23"/>
      <c r="CA1578" s="23"/>
    </row>
    <row r="1579" ht="15.75" customHeight="1">
      <c r="A1579" s="45">
        <v>3273.774899742608</v>
      </c>
      <c r="B1579" s="46">
        <v>0.062</v>
      </c>
      <c r="C1579" s="45"/>
      <c r="D1579" s="45"/>
      <c r="E1579" s="45"/>
      <c r="F1579" s="45"/>
      <c r="G1579" s="45"/>
      <c r="H1579" s="45">
        <v>3273.774899742608</v>
      </c>
      <c r="I1579" s="46">
        <v>0.076</v>
      </c>
      <c r="J1579" s="45"/>
      <c r="K1579" s="45"/>
      <c r="L1579" s="45"/>
      <c r="M1579" s="45"/>
      <c r="N1579" s="45"/>
      <c r="O1579" s="45">
        <v>3273.774899742608</v>
      </c>
      <c r="P1579" s="45">
        <v>0.002563810979884827</v>
      </c>
      <c r="Q1579" s="45"/>
      <c r="R1579" s="45"/>
      <c r="S1579" s="45"/>
      <c r="T1579" s="45"/>
      <c r="U1579" s="45"/>
      <c r="V1579" s="45">
        <v>3273.774899742608</v>
      </c>
      <c r="W1579" s="45">
        <v>0.008279376721449055</v>
      </c>
      <c r="X1579" s="45"/>
      <c r="Y1579" s="45"/>
      <c r="Z1579" s="45"/>
      <c r="AA1579" s="45"/>
      <c r="AB1579" s="45"/>
      <c r="AC1579" s="45">
        <v>3273.774899742608</v>
      </c>
      <c r="AD1579" s="45">
        <v>133.36049431591488</v>
      </c>
      <c r="AE1579" s="45"/>
      <c r="AF1579" s="45"/>
      <c r="AG1579" s="45"/>
      <c r="AH1579" s="45"/>
      <c r="AI1579" s="45"/>
      <c r="AJ1579" s="45">
        <v>3273.774899742608</v>
      </c>
      <c r="AK1579" s="45">
        <v>0.009</v>
      </c>
      <c r="AL1579" s="45"/>
      <c r="AM1579" s="45"/>
      <c r="AN1579" s="45"/>
      <c r="AO1579" s="23"/>
      <c r="AP1579" s="23"/>
      <c r="AQ1579" s="45">
        <v>3273.774899742608</v>
      </c>
      <c r="AR1579" s="45">
        <v>0.007</v>
      </c>
      <c r="AS1579" s="23"/>
      <c r="AT1579" s="23"/>
      <c r="AU1579" s="23"/>
      <c r="AV1579" s="23"/>
      <c r="AW1579" s="23"/>
      <c r="AX1579" s="45">
        <v>3273.774899742608</v>
      </c>
      <c r="AY1579" s="23"/>
      <c r="AZ1579" s="23"/>
      <c r="BA1579" s="23"/>
      <c r="BB1579" s="23"/>
      <c r="BC1579" s="23"/>
      <c r="BD1579" s="23"/>
      <c r="BE1579" s="45">
        <v>3273.774899742608</v>
      </c>
      <c r="BF1579" s="45">
        <v>31.0</v>
      </c>
      <c r="BG1579" s="23"/>
      <c r="BH1579" s="23"/>
      <c r="BI1579" s="23"/>
      <c r="BJ1579" s="23"/>
      <c r="BK1579" s="23"/>
      <c r="BL1579" s="45">
        <v>3273.774899742608</v>
      </c>
      <c r="BM1579" s="45">
        <v>0.604</v>
      </c>
      <c r="BN1579" s="23"/>
      <c r="BO1579" s="23"/>
      <c r="BP1579" s="23"/>
      <c r="BQ1579" s="23"/>
      <c r="BR1579" s="23"/>
      <c r="BS1579" s="45">
        <v>3273.774899742608</v>
      </c>
      <c r="BT1579" s="45">
        <v>0.325</v>
      </c>
      <c r="BU1579" s="23"/>
      <c r="BV1579" s="23"/>
      <c r="BW1579" s="23"/>
      <c r="BX1579" s="23"/>
      <c r="BY1579" s="23"/>
      <c r="BZ1579" s="23"/>
      <c r="CA1579" s="23"/>
    </row>
    <row r="1580" ht="15.75" customHeight="1">
      <c r="A1580" s="45">
        <v>3275.21400575835</v>
      </c>
      <c r="B1580" s="46">
        <v>0.062</v>
      </c>
      <c r="C1580" s="45"/>
      <c r="D1580" s="45"/>
      <c r="E1580" s="45"/>
      <c r="F1580" s="45"/>
      <c r="G1580" s="45"/>
      <c r="H1580" s="45">
        <v>3275.21400575835</v>
      </c>
      <c r="I1580" s="46">
        <v>0.068</v>
      </c>
      <c r="J1580" s="45"/>
      <c r="K1580" s="45"/>
      <c r="L1580" s="45"/>
      <c r="M1580" s="45"/>
      <c r="N1580" s="45"/>
      <c r="O1580" s="45">
        <v>3275.21400575835</v>
      </c>
      <c r="P1580" s="45"/>
      <c r="Q1580" s="45"/>
      <c r="R1580" s="45"/>
      <c r="S1580" s="45"/>
      <c r="T1580" s="45"/>
      <c r="U1580" s="45"/>
      <c r="V1580" s="45">
        <v>3275.21400575835</v>
      </c>
      <c r="W1580" s="45"/>
      <c r="X1580" s="45"/>
      <c r="Y1580" s="45"/>
      <c r="Z1580" s="45"/>
      <c r="AA1580" s="45"/>
      <c r="AB1580" s="45"/>
      <c r="AC1580" s="45">
        <v>3275.21400575835</v>
      </c>
      <c r="AD1580" s="45">
        <v>154.43289079951774</v>
      </c>
      <c r="AE1580" s="45"/>
      <c r="AF1580" s="45"/>
      <c r="AG1580" s="45"/>
      <c r="AH1580" s="45"/>
      <c r="AI1580" s="45"/>
      <c r="AJ1580" s="45">
        <v>3275.21400575835</v>
      </c>
      <c r="AK1580" s="45">
        <v>0.01</v>
      </c>
      <c r="AL1580" s="45"/>
      <c r="AM1580" s="45"/>
      <c r="AN1580" s="45"/>
      <c r="AO1580" s="23"/>
      <c r="AP1580" s="23"/>
      <c r="AQ1580" s="45">
        <v>3275.21400575835</v>
      </c>
      <c r="AR1580" s="45">
        <v>0.007</v>
      </c>
      <c r="AS1580" s="23"/>
      <c r="AT1580" s="23"/>
      <c r="AU1580" s="23"/>
      <c r="AV1580" s="23"/>
      <c r="AW1580" s="23"/>
      <c r="AX1580" s="45">
        <v>3275.21400575835</v>
      </c>
      <c r="AY1580" s="23">
        <v>0.432</v>
      </c>
      <c r="AZ1580" s="23"/>
      <c r="BA1580" s="23"/>
      <c r="BB1580" s="23"/>
      <c r="BC1580" s="23"/>
      <c r="BD1580" s="23"/>
      <c r="BE1580" s="45">
        <v>3275.21400575835</v>
      </c>
      <c r="BF1580" s="45">
        <v>31.0</v>
      </c>
      <c r="BG1580" s="23"/>
      <c r="BH1580" s="23"/>
      <c r="BI1580" s="23"/>
      <c r="BJ1580" s="23"/>
      <c r="BK1580" s="23"/>
      <c r="BL1580" s="45">
        <v>3275.21400575835</v>
      </c>
      <c r="BM1580" s="45">
        <v>0.763</v>
      </c>
      <c r="BN1580" s="23"/>
      <c r="BO1580" s="23"/>
      <c r="BP1580" s="23"/>
      <c r="BQ1580" s="23"/>
      <c r="BR1580" s="23"/>
      <c r="BS1580" s="45">
        <v>3275.21400575835</v>
      </c>
      <c r="BT1580" s="45">
        <v>0.388</v>
      </c>
      <c r="BU1580" s="23"/>
      <c r="BV1580" s="23"/>
      <c r="BW1580" s="23"/>
      <c r="BX1580" s="23"/>
      <c r="BY1580" s="23"/>
      <c r="BZ1580" s="23"/>
      <c r="CA1580" s="23"/>
    </row>
    <row r="1581" ht="15.75" customHeight="1">
      <c r="A1581" s="45">
        <v>3277.2901854571323</v>
      </c>
      <c r="B1581" s="46">
        <v>0.062</v>
      </c>
      <c r="C1581" s="45"/>
      <c r="D1581" s="45"/>
      <c r="E1581" s="45"/>
      <c r="F1581" s="45"/>
      <c r="G1581" s="45"/>
      <c r="H1581" s="45">
        <v>3277.2901854571323</v>
      </c>
      <c r="I1581" s="46">
        <v>0.055</v>
      </c>
      <c r="J1581" s="45"/>
      <c r="K1581" s="45"/>
      <c r="L1581" s="45"/>
      <c r="M1581" s="45"/>
      <c r="N1581" s="45"/>
      <c r="O1581" s="45">
        <v>3277.2901854571323</v>
      </c>
      <c r="P1581" s="45">
        <v>0.002352648641692999</v>
      </c>
      <c r="Q1581" s="45"/>
      <c r="R1581" s="45"/>
      <c r="S1581" s="45"/>
      <c r="T1581" s="45"/>
      <c r="U1581" s="45"/>
      <c r="V1581" s="45">
        <v>3277.2901854571323</v>
      </c>
      <c r="W1581" s="45">
        <v>0.00793906505518026</v>
      </c>
      <c r="X1581" s="45"/>
      <c r="Y1581" s="45"/>
      <c r="Z1581" s="45"/>
      <c r="AA1581" s="45"/>
      <c r="AB1581" s="45"/>
      <c r="AC1581" s="45">
        <v>3277.2901854571323</v>
      </c>
      <c r="AD1581" s="45">
        <v>200.67503263591112</v>
      </c>
      <c r="AE1581" s="45"/>
      <c r="AF1581" s="45"/>
      <c r="AG1581" s="45"/>
      <c r="AH1581" s="45"/>
      <c r="AI1581" s="45"/>
      <c r="AJ1581" s="45">
        <v>3277.2901854571323</v>
      </c>
      <c r="AK1581" s="45">
        <v>0.01</v>
      </c>
      <c r="AL1581" s="45"/>
      <c r="AM1581" s="45"/>
      <c r="AN1581" s="45"/>
      <c r="AO1581" s="23"/>
      <c r="AP1581" s="23"/>
      <c r="AQ1581" s="45">
        <v>3277.2901854571323</v>
      </c>
      <c r="AR1581" s="45">
        <v>0.006</v>
      </c>
      <c r="AS1581" s="23"/>
      <c r="AT1581" s="23"/>
      <c r="AU1581" s="23"/>
      <c r="AV1581" s="23"/>
      <c r="AW1581" s="23"/>
      <c r="AX1581" s="45">
        <v>3277.2901854571323</v>
      </c>
      <c r="AY1581" s="23">
        <v>0.432</v>
      </c>
      <c r="AZ1581" s="23"/>
      <c r="BA1581" s="23"/>
      <c r="BB1581" s="23"/>
      <c r="BC1581" s="23"/>
      <c r="BD1581" s="23"/>
      <c r="BE1581" s="45">
        <v>3277.2901854571323</v>
      </c>
      <c r="BF1581" s="45">
        <v>31.0</v>
      </c>
      <c r="BG1581" s="23"/>
      <c r="BH1581" s="23"/>
      <c r="BI1581" s="23"/>
      <c r="BJ1581" s="23"/>
      <c r="BK1581" s="23"/>
      <c r="BL1581" s="45">
        <v>3277.2901854571323</v>
      </c>
      <c r="BM1581" s="45">
        <v>0.962</v>
      </c>
      <c r="BN1581" s="23"/>
      <c r="BO1581" s="23"/>
      <c r="BP1581" s="23"/>
      <c r="BQ1581" s="23"/>
      <c r="BR1581" s="23"/>
      <c r="BS1581" s="45">
        <v>3277.2901854571323</v>
      </c>
      <c r="BT1581" s="45">
        <v>0.446</v>
      </c>
      <c r="BU1581" s="23"/>
      <c r="BV1581" s="23"/>
      <c r="BW1581" s="23"/>
      <c r="BX1581" s="23"/>
      <c r="BY1581" s="23"/>
      <c r="BZ1581" s="23"/>
      <c r="CA1581" s="23"/>
    </row>
    <row r="1582" ht="15.75" customHeight="1">
      <c r="A1582" s="45">
        <v>3279.0704019038544</v>
      </c>
      <c r="B1582" s="46">
        <v>0.063</v>
      </c>
      <c r="C1582" s="45"/>
      <c r="D1582" s="45"/>
      <c r="E1582" s="45"/>
      <c r="F1582" s="45"/>
      <c r="G1582" s="45"/>
      <c r="H1582" s="45">
        <v>3279.0704019038544</v>
      </c>
      <c r="I1582" s="46"/>
      <c r="J1582" s="45"/>
      <c r="K1582" s="45"/>
      <c r="L1582" s="45"/>
      <c r="M1582" s="45"/>
      <c r="N1582" s="45"/>
      <c r="O1582" s="45">
        <v>3279.0704019038544</v>
      </c>
      <c r="P1582" s="45">
        <v>0.0023968955335388568</v>
      </c>
      <c r="Q1582" s="45"/>
      <c r="R1582" s="45"/>
      <c r="S1582" s="45"/>
      <c r="T1582" s="45"/>
      <c r="U1582" s="45"/>
      <c r="V1582" s="45">
        <v>3279.0704019038544</v>
      </c>
      <c r="W1582" s="45">
        <v>0.008000616989886822</v>
      </c>
      <c r="X1582" s="45"/>
      <c r="Y1582" s="45"/>
      <c r="Z1582" s="45"/>
      <c r="AA1582" s="45"/>
      <c r="AB1582" s="45"/>
      <c r="AC1582" s="45">
        <v>3279.0704019038544</v>
      </c>
      <c r="AD1582" s="45">
        <v>218.83204234145563</v>
      </c>
      <c r="AE1582" s="45"/>
      <c r="AF1582" s="45"/>
      <c r="AG1582" s="45"/>
      <c r="AH1582" s="45"/>
      <c r="AI1582" s="45"/>
      <c r="AJ1582" s="45">
        <v>3279.0704019038544</v>
      </c>
      <c r="AK1582" s="45">
        <v>0.01</v>
      </c>
      <c r="AL1582" s="45"/>
      <c r="AM1582" s="45"/>
      <c r="AN1582" s="45"/>
      <c r="AO1582" s="23"/>
      <c r="AP1582" s="23"/>
      <c r="AQ1582" s="45">
        <v>3279.0704019038544</v>
      </c>
      <c r="AR1582" s="45">
        <v>0.006</v>
      </c>
      <c r="AS1582" s="23"/>
      <c r="AT1582" s="23"/>
      <c r="AU1582" s="23"/>
      <c r="AV1582" s="23"/>
      <c r="AW1582" s="23"/>
      <c r="AX1582" s="45">
        <v>3279.0704019038544</v>
      </c>
      <c r="AY1582" s="23">
        <v>0.434</v>
      </c>
      <c r="AZ1582" s="23"/>
      <c r="BA1582" s="23"/>
      <c r="BB1582" s="23"/>
      <c r="BC1582" s="23"/>
      <c r="BD1582" s="23"/>
      <c r="BE1582" s="45">
        <v>3279.0704019038544</v>
      </c>
      <c r="BF1582" s="45">
        <v>31.0</v>
      </c>
      <c r="BG1582" s="23"/>
      <c r="BH1582" s="23"/>
      <c r="BI1582" s="23"/>
      <c r="BJ1582" s="23"/>
      <c r="BK1582" s="23"/>
      <c r="BL1582" s="45">
        <v>3279.0704019038544</v>
      </c>
      <c r="BM1582" s="45">
        <v>1.084</v>
      </c>
      <c r="BN1582" s="23"/>
      <c r="BO1582" s="23"/>
      <c r="BP1582" s="23"/>
      <c r="BQ1582" s="23"/>
      <c r="BR1582" s="23"/>
      <c r="BS1582" s="45">
        <v>3279.0704019038544</v>
      </c>
      <c r="BT1582" s="45">
        <v>0.486</v>
      </c>
      <c r="BU1582" s="23"/>
      <c r="BV1582" s="23"/>
      <c r="BW1582" s="23"/>
      <c r="BX1582" s="23"/>
      <c r="BY1582" s="23"/>
      <c r="BZ1582" s="23"/>
      <c r="CA1582" s="23"/>
    </row>
    <row r="1583" ht="15.75" customHeight="1">
      <c r="A1583" s="45">
        <v>3331.0812251632815</v>
      </c>
      <c r="B1583" s="46">
        <v>0.069</v>
      </c>
      <c r="C1583" s="45"/>
      <c r="D1583" s="45"/>
      <c r="E1583" s="45"/>
      <c r="F1583" s="45"/>
      <c r="G1583" s="45"/>
      <c r="H1583" s="45">
        <v>3331.0812251632815</v>
      </c>
      <c r="I1583" s="46"/>
      <c r="J1583" s="45"/>
      <c r="K1583" s="45"/>
      <c r="L1583" s="45"/>
      <c r="M1583" s="45"/>
      <c r="N1583" s="45"/>
      <c r="O1583" s="45">
        <v>3331.0812251632815</v>
      </c>
      <c r="P1583" s="45">
        <v>0.0025395953428756658</v>
      </c>
      <c r="Q1583" s="45"/>
      <c r="R1583" s="45"/>
      <c r="S1583" s="45"/>
      <c r="T1583" s="45"/>
      <c r="U1583" s="45"/>
      <c r="V1583" s="45">
        <v>3331.0812251632815</v>
      </c>
      <c r="W1583" s="45">
        <v>0.008278838461943801</v>
      </c>
      <c r="X1583" s="45"/>
      <c r="Y1583" s="45"/>
      <c r="Z1583" s="45"/>
      <c r="AA1583" s="45"/>
      <c r="AB1583" s="45"/>
      <c r="AC1583" s="45">
        <v>3331.0812251632815</v>
      </c>
      <c r="AD1583" s="45">
        <v>280.3616316202387</v>
      </c>
      <c r="AE1583" s="45"/>
      <c r="AF1583" s="45"/>
      <c r="AG1583" s="45"/>
      <c r="AH1583" s="45"/>
      <c r="AI1583" s="45"/>
      <c r="AJ1583" s="45">
        <v>3331.0812251632815</v>
      </c>
      <c r="AK1583" s="45">
        <v>0.011</v>
      </c>
      <c r="AL1583" s="45"/>
      <c r="AM1583" s="45"/>
      <c r="AN1583" s="45"/>
      <c r="AO1583" s="23"/>
      <c r="AP1583" s="23"/>
      <c r="AQ1583" s="45">
        <v>3331.0812251632815</v>
      </c>
      <c r="AR1583" s="45">
        <v>0.006</v>
      </c>
      <c r="AS1583" s="23"/>
      <c r="AT1583" s="23"/>
      <c r="AU1583" s="23"/>
      <c r="AV1583" s="23"/>
      <c r="AW1583" s="23"/>
      <c r="AX1583" s="45">
        <v>3331.0812251632815</v>
      </c>
      <c r="AY1583" s="23">
        <v>0.451</v>
      </c>
      <c r="AZ1583" s="23"/>
      <c r="BA1583" s="23"/>
      <c r="BB1583" s="23"/>
      <c r="BC1583" s="23"/>
      <c r="BD1583" s="23"/>
      <c r="BE1583" s="45">
        <v>3331.0812251632815</v>
      </c>
      <c r="BF1583" s="45">
        <v>31.0</v>
      </c>
      <c r="BG1583" s="23"/>
      <c r="BH1583" s="23"/>
      <c r="BI1583" s="23"/>
      <c r="BJ1583" s="23"/>
      <c r="BK1583" s="23"/>
      <c r="BL1583" s="45">
        <v>3331.0812251632815</v>
      </c>
      <c r="BM1583" s="45">
        <v>1.15</v>
      </c>
      <c r="BN1583" s="23"/>
      <c r="BO1583" s="23"/>
      <c r="BP1583" s="23"/>
      <c r="BQ1583" s="23"/>
      <c r="BR1583" s="23"/>
      <c r="BS1583" s="45">
        <v>3331.0812251632815</v>
      </c>
      <c r="BT1583" s="45">
        <v>0.531</v>
      </c>
      <c r="BU1583" s="23"/>
      <c r="BV1583" s="23"/>
      <c r="BW1583" s="23"/>
      <c r="BX1583" s="23"/>
      <c r="BY1583" s="23"/>
      <c r="BZ1583" s="23"/>
      <c r="CA1583" s="23"/>
    </row>
    <row r="1584" ht="15.75" customHeight="1">
      <c r="A1584" s="45">
        <v>3328.8247416497807</v>
      </c>
      <c r="B1584" s="46">
        <v>0.072</v>
      </c>
      <c r="C1584" s="45"/>
      <c r="D1584" s="45"/>
      <c r="E1584" s="45"/>
      <c r="F1584" s="45"/>
      <c r="G1584" s="45"/>
      <c r="H1584" s="45">
        <v>3328.8247416497807</v>
      </c>
      <c r="I1584" s="46"/>
      <c r="J1584" s="45"/>
      <c r="K1584" s="45"/>
      <c r="L1584" s="45"/>
      <c r="M1584" s="45"/>
      <c r="N1584" s="45"/>
      <c r="O1584" s="45">
        <v>3328.8247416497807</v>
      </c>
      <c r="P1584" s="45"/>
      <c r="Q1584" s="45"/>
      <c r="R1584" s="45"/>
      <c r="S1584" s="45"/>
      <c r="T1584" s="45"/>
      <c r="U1584" s="45"/>
      <c r="V1584" s="45">
        <v>3328.8247416497807</v>
      </c>
      <c r="W1584" s="45"/>
      <c r="X1584" s="45"/>
      <c r="Y1584" s="45"/>
      <c r="Z1584" s="45"/>
      <c r="AA1584" s="45"/>
      <c r="AB1584" s="45"/>
      <c r="AC1584" s="45">
        <v>3328.8247416497807</v>
      </c>
      <c r="AD1584" s="45">
        <v>206.75409104042103</v>
      </c>
      <c r="AE1584" s="45"/>
      <c r="AF1584" s="45"/>
      <c r="AG1584" s="45"/>
      <c r="AH1584" s="45"/>
      <c r="AI1584" s="45"/>
      <c r="AJ1584" s="45">
        <v>3328.8247416497807</v>
      </c>
      <c r="AK1584" s="45">
        <v>0.011</v>
      </c>
      <c r="AL1584" s="45"/>
      <c r="AM1584" s="45"/>
      <c r="AN1584" s="45"/>
      <c r="AO1584" s="23"/>
      <c r="AP1584" s="23"/>
      <c r="AQ1584" s="45">
        <v>3328.8247416497807</v>
      </c>
      <c r="AR1584" s="45">
        <v>0.005</v>
      </c>
      <c r="AS1584" s="23"/>
      <c r="AT1584" s="23"/>
      <c r="AU1584" s="23"/>
      <c r="AV1584" s="23"/>
      <c r="AW1584" s="23"/>
      <c r="AX1584" s="45">
        <v>3328.8247416497807</v>
      </c>
      <c r="AY1584" s="23">
        <v>0.422</v>
      </c>
      <c r="AZ1584" s="23"/>
      <c r="BA1584" s="23"/>
      <c r="BB1584" s="23"/>
      <c r="BC1584" s="23"/>
      <c r="BD1584" s="23"/>
      <c r="BE1584" s="45">
        <v>3328.8247416497807</v>
      </c>
      <c r="BF1584" s="45">
        <v>32.0</v>
      </c>
      <c r="BG1584" s="23"/>
      <c r="BH1584" s="23"/>
      <c r="BI1584" s="23"/>
      <c r="BJ1584" s="23"/>
      <c r="BK1584" s="23"/>
      <c r="BL1584" s="45">
        <v>3328.8247416497807</v>
      </c>
      <c r="BM1584" s="45">
        <v>1.173</v>
      </c>
      <c r="BN1584" s="23"/>
      <c r="BO1584" s="23"/>
      <c r="BP1584" s="23"/>
      <c r="BQ1584" s="23"/>
      <c r="BR1584" s="23"/>
      <c r="BS1584" s="45">
        <v>3328.8247416497807</v>
      </c>
      <c r="BT1584" s="45">
        <v>0.59</v>
      </c>
      <c r="BU1584" s="23"/>
      <c r="BV1584" s="23"/>
      <c r="BW1584" s="23"/>
      <c r="BX1584" s="23"/>
      <c r="BY1584" s="23"/>
      <c r="BZ1584" s="23"/>
      <c r="CA1584" s="23"/>
    </row>
    <row r="1585" ht="15.75" customHeight="1">
      <c r="A1585" s="45">
        <v>3326.0280313976</v>
      </c>
      <c r="B1585" s="46">
        <v>0.07</v>
      </c>
      <c r="C1585" s="45"/>
      <c r="D1585" s="45"/>
      <c r="E1585" s="45"/>
      <c r="F1585" s="45"/>
      <c r="G1585" s="45"/>
      <c r="H1585" s="45">
        <v>3326.0280313976</v>
      </c>
      <c r="I1585" s="46"/>
      <c r="J1585" s="45"/>
      <c r="K1585" s="45"/>
      <c r="L1585" s="45"/>
      <c r="M1585" s="45"/>
      <c r="N1585" s="45"/>
      <c r="O1585" s="45">
        <v>3326.0280313976</v>
      </c>
      <c r="P1585" s="45">
        <v>0.002419279460286741</v>
      </c>
      <c r="Q1585" s="45"/>
      <c r="R1585" s="45"/>
      <c r="S1585" s="45"/>
      <c r="T1585" s="45"/>
      <c r="U1585" s="45"/>
      <c r="V1585" s="45">
        <v>3326.0280313976</v>
      </c>
      <c r="W1585" s="45">
        <v>0.007950987860442902</v>
      </c>
      <c r="X1585" s="45"/>
      <c r="Y1585" s="45"/>
      <c r="Z1585" s="45"/>
      <c r="AA1585" s="45"/>
      <c r="AB1585" s="45"/>
      <c r="AC1585" s="45">
        <v>3326.0280313976</v>
      </c>
      <c r="AD1585" s="45">
        <v>238.32169358833195</v>
      </c>
      <c r="AE1585" s="45"/>
      <c r="AF1585" s="45"/>
      <c r="AG1585" s="45"/>
      <c r="AH1585" s="45"/>
      <c r="AI1585" s="45"/>
      <c r="AJ1585" s="45">
        <v>3326.0280313976</v>
      </c>
      <c r="AK1585" s="45">
        <v>0.011</v>
      </c>
      <c r="AL1585" s="45"/>
      <c r="AM1585" s="45"/>
      <c r="AN1585" s="45"/>
      <c r="AO1585" s="23"/>
      <c r="AP1585" s="23"/>
      <c r="AQ1585" s="45">
        <v>3326.0280313976</v>
      </c>
      <c r="AR1585" s="45">
        <v>0.005</v>
      </c>
      <c r="AS1585" s="23"/>
      <c r="AT1585" s="23"/>
      <c r="AU1585" s="23"/>
      <c r="AV1585" s="23"/>
      <c r="AW1585" s="23"/>
      <c r="AX1585" s="45">
        <v>3326.0280313976</v>
      </c>
      <c r="AY1585" s="23">
        <v>0.401</v>
      </c>
      <c r="AZ1585" s="23"/>
      <c r="BA1585" s="23"/>
      <c r="BB1585" s="23"/>
      <c r="BC1585" s="23"/>
      <c r="BD1585" s="23"/>
      <c r="BE1585" s="45">
        <v>3326.0280313976</v>
      </c>
      <c r="BF1585" s="45">
        <v>32.0</v>
      </c>
      <c r="BG1585" s="23"/>
      <c r="BH1585" s="23"/>
      <c r="BI1585" s="23"/>
      <c r="BJ1585" s="23"/>
      <c r="BK1585" s="23"/>
      <c r="BL1585" s="45">
        <v>3326.0280313976</v>
      </c>
      <c r="BM1585" s="45">
        <v>1.229</v>
      </c>
      <c r="BN1585" s="23"/>
      <c r="BO1585" s="23"/>
      <c r="BP1585" s="23"/>
      <c r="BQ1585" s="23"/>
      <c r="BR1585" s="23"/>
      <c r="BS1585" s="45">
        <v>3326.0280313976</v>
      </c>
      <c r="BT1585" s="45">
        <v>0.623</v>
      </c>
      <c r="BU1585" s="23"/>
      <c r="BV1585" s="23"/>
      <c r="BW1585" s="23"/>
      <c r="BX1585" s="23"/>
      <c r="BY1585" s="23"/>
      <c r="BZ1585" s="23"/>
      <c r="CA1585" s="23"/>
    </row>
    <row r="1586" ht="15.75" customHeight="1">
      <c r="A1586" s="45">
        <v>3295.777302199708</v>
      </c>
      <c r="B1586" s="46">
        <v>0.068</v>
      </c>
      <c r="C1586" s="45"/>
      <c r="D1586" s="45"/>
      <c r="E1586" s="45"/>
      <c r="F1586" s="45"/>
      <c r="G1586" s="45"/>
      <c r="H1586" s="45">
        <v>3295.777302199708</v>
      </c>
      <c r="I1586" s="46"/>
      <c r="J1586" s="45"/>
      <c r="K1586" s="45"/>
      <c r="L1586" s="45"/>
      <c r="M1586" s="45"/>
      <c r="N1586" s="45"/>
      <c r="O1586" s="45">
        <v>3295.777302199708</v>
      </c>
      <c r="P1586" s="45">
        <v>0.002364266071786649</v>
      </c>
      <c r="Q1586" s="45"/>
      <c r="R1586" s="45"/>
      <c r="S1586" s="45"/>
      <c r="T1586" s="45"/>
      <c r="U1586" s="45"/>
      <c r="V1586" s="45">
        <v>3295.777302199708</v>
      </c>
      <c r="W1586" s="45">
        <v>0.007911318781412553</v>
      </c>
      <c r="X1586" s="45"/>
      <c r="Y1586" s="45"/>
      <c r="Z1586" s="45"/>
      <c r="AA1586" s="45"/>
      <c r="AB1586" s="45"/>
      <c r="AC1586" s="45">
        <v>3295.777302199708</v>
      </c>
      <c r="AD1586" s="45">
        <v>230.49680313494338</v>
      </c>
      <c r="AE1586" s="45"/>
      <c r="AF1586" s="45"/>
      <c r="AG1586" s="45"/>
      <c r="AH1586" s="45"/>
      <c r="AI1586" s="45"/>
      <c r="AJ1586" s="45">
        <v>3295.777302199708</v>
      </c>
      <c r="AK1586" s="45">
        <v>0.01</v>
      </c>
      <c r="AL1586" s="45"/>
      <c r="AM1586" s="45"/>
      <c r="AN1586" s="45"/>
      <c r="AO1586" s="23"/>
      <c r="AP1586" s="23"/>
      <c r="AQ1586" s="45">
        <v>3295.777302199708</v>
      </c>
      <c r="AR1586" s="45">
        <v>0.005</v>
      </c>
      <c r="AS1586" s="23"/>
      <c r="AT1586" s="23"/>
      <c r="AU1586" s="23"/>
      <c r="AV1586" s="23"/>
      <c r="AW1586" s="23"/>
      <c r="AX1586" s="45">
        <v>3295.777302199708</v>
      </c>
      <c r="AY1586" s="23">
        <v>0.395</v>
      </c>
      <c r="AZ1586" s="23"/>
      <c r="BA1586" s="23"/>
      <c r="BB1586" s="23"/>
      <c r="BC1586" s="23"/>
      <c r="BD1586" s="23"/>
      <c r="BE1586" s="45">
        <v>3295.777302199708</v>
      </c>
      <c r="BF1586" s="45">
        <v>32.0</v>
      </c>
      <c r="BG1586" s="23"/>
      <c r="BH1586" s="23"/>
      <c r="BI1586" s="23"/>
      <c r="BJ1586" s="23"/>
      <c r="BK1586" s="23"/>
      <c r="BL1586" s="45">
        <v>3295.777302199708</v>
      </c>
      <c r="BM1586" s="45">
        <v>1.313</v>
      </c>
      <c r="BN1586" s="23"/>
      <c r="BO1586" s="23"/>
      <c r="BP1586" s="23"/>
      <c r="BQ1586" s="23"/>
      <c r="BR1586" s="23"/>
      <c r="BS1586" s="45">
        <v>3295.777302199708</v>
      </c>
      <c r="BT1586" s="45">
        <v>0.619</v>
      </c>
      <c r="BU1586" s="23"/>
      <c r="BV1586" s="23"/>
      <c r="BW1586" s="23"/>
      <c r="BX1586" s="23"/>
      <c r="BY1586" s="23"/>
      <c r="BZ1586" s="23"/>
      <c r="CA1586" s="23"/>
    </row>
    <row r="1587" ht="15.75" customHeight="1">
      <c r="A1587" s="45">
        <v>3321.5803882268347</v>
      </c>
      <c r="B1587" s="46">
        <v>0.067</v>
      </c>
      <c r="C1587" s="45"/>
      <c r="D1587" s="45"/>
      <c r="E1587" s="45"/>
      <c r="F1587" s="45"/>
      <c r="G1587" s="45"/>
      <c r="H1587" s="45">
        <v>3321.5803882268347</v>
      </c>
      <c r="I1587" s="46"/>
      <c r="J1587" s="45"/>
      <c r="K1587" s="45"/>
      <c r="L1587" s="45"/>
      <c r="M1587" s="45"/>
      <c r="N1587" s="45"/>
      <c r="O1587" s="45">
        <v>3321.5803882268347</v>
      </c>
      <c r="P1587" s="45">
        <v>0.0025233890510278564</v>
      </c>
      <c r="Q1587" s="45"/>
      <c r="R1587" s="45"/>
      <c r="S1587" s="45"/>
      <c r="T1587" s="45"/>
      <c r="U1587" s="45"/>
      <c r="V1587" s="45">
        <v>3321.5803882268347</v>
      </c>
      <c r="W1587" s="45">
        <v>0.008304054769954218</v>
      </c>
      <c r="X1587" s="45"/>
      <c r="Y1587" s="45"/>
      <c r="Z1587" s="45"/>
      <c r="AA1587" s="45"/>
      <c r="AB1587" s="45"/>
      <c r="AC1587" s="45">
        <v>3321.5803882268347</v>
      </c>
      <c r="AD1587" s="45">
        <v>234.53471522495417</v>
      </c>
      <c r="AE1587" s="45"/>
      <c r="AF1587" s="45"/>
      <c r="AG1587" s="45"/>
      <c r="AH1587" s="45"/>
      <c r="AI1587" s="45"/>
      <c r="AJ1587" s="45">
        <v>3321.5803882268347</v>
      </c>
      <c r="AK1587" s="45">
        <v>0.01</v>
      </c>
      <c r="AL1587" s="45"/>
      <c r="AM1587" s="45"/>
      <c r="AN1587" s="45"/>
      <c r="AO1587" s="23"/>
      <c r="AP1587" s="23"/>
      <c r="AQ1587" s="45">
        <v>3321.5803882268347</v>
      </c>
      <c r="AR1587" s="45">
        <v>0.005</v>
      </c>
      <c r="AS1587" s="23"/>
      <c r="AT1587" s="23"/>
      <c r="AU1587" s="23"/>
      <c r="AV1587" s="23"/>
      <c r="AW1587" s="23"/>
      <c r="AX1587" s="45">
        <v>3321.5803882268347</v>
      </c>
      <c r="AY1587" s="23">
        <v>0.398</v>
      </c>
      <c r="AZ1587" s="23"/>
      <c r="BA1587" s="23"/>
      <c r="BB1587" s="23"/>
      <c r="BC1587" s="23"/>
      <c r="BD1587" s="23"/>
      <c r="BE1587" s="45">
        <v>3321.5803882268347</v>
      </c>
      <c r="BF1587" s="45">
        <v>32.0</v>
      </c>
      <c r="BG1587" s="23"/>
      <c r="BH1587" s="23"/>
      <c r="BI1587" s="23"/>
      <c r="BJ1587" s="23"/>
      <c r="BK1587" s="23"/>
      <c r="BL1587" s="45">
        <v>3321.5803882268347</v>
      </c>
      <c r="BM1587" s="45">
        <v>1.415</v>
      </c>
      <c r="BN1587" s="23"/>
      <c r="BO1587" s="23"/>
      <c r="BP1587" s="23"/>
      <c r="BQ1587" s="23"/>
      <c r="BR1587" s="23"/>
      <c r="BS1587" s="45">
        <v>3321.5803882268347</v>
      </c>
      <c r="BT1587" s="45">
        <v>0.623</v>
      </c>
      <c r="BU1587" s="23"/>
      <c r="BV1587" s="23"/>
      <c r="BW1587" s="23"/>
      <c r="BX1587" s="23"/>
      <c r="BY1587" s="23"/>
      <c r="BZ1587" s="23"/>
      <c r="CA1587" s="23"/>
    </row>
    <row r="1588" ht="15.75" customHeight="1">
      <c r="A1588" s="45">
        <v>12633.750111031228</v>
      </c>
      <c r="B1588" s="46">
        <v>0.093</v>
      </c>
      <c r="C1588" s="45"/>
      <c r="D1588" s="45"/>
      <c r="E1588" s="45"/>
      <c r="F1588" s="45"/>
      <c r="G1588" s="45"/>
      <c r="H1588" s="45">
        <v>12633.750111031228</v>
      </c>
      <c r="I1588" s="46"/>
      <c r="J1588" s="45"/>
      <c r="K1588" s="45"/>
      <c r="L1588" s="45"/>
      <c r="M1588" s="45"/>
      <c r="N1588" s="45"/>
      <c r="O1588" s="45">
        <v>12633.750111031228</v>
      </c>
      <c r="P1588" s="45">
        <v>0.00213306293220788</v>
      </c>
      <c r="Q1588" s="45"/>
      <c r="R1588" s="45"/>
      <c r="S1588" s="45"/>
      <c r="T1588" s="45"/>
      <c r="U1588" s="45"/>
      <c r="V1588" s="45">
        <v>12633.750111031228</v>
      </c>
      <c r="W1588" s="45"/>
      <c r="X1588" s="45"/>
      <c r="Y1588" s="45"/>
      <c r="Z1588" s="45"/>
      <c r="AA1588" s="45"/>
      <c r="AB1588" s="45"/>
      <c r="AC1588" s="45">
        <v>12633.750111031228</v>
      </c>
      <c r="AD1588" s="45">
        <v>267.64113696753844</v>
      </c>
      <c r="AE1588" s="45"/>
      <c r="AF1588" s="45"/>
      <c r="AG1588" s="45"/>
      <c r="AH1588" s="45"/>
      <c r="AI1588" s="45"/>
      <c r="AJ1588" s="45">
        <v>12633.750111031228</v>
      </c>
      <c r="AK1588" s="45">
        <v>0.012</v>
      </c>
      <c r="AL1588" s="45"/>
      <c r="AM1588" s="45"/>
      <c r="AN1588" s="45"/>
      <c r="AO1588" s="23"/>
      <c r="AP1588" s="23"/>
      <c r="AQ1588" s="45">
        <v>12633.750111031228</v>
      </c>
      <c r="AR1588" s="45">
        <v>0.006</v>
      </c>
      <c r="AS1588" s="23"/>
      <c r="AT1588" s="23"/>
      <c r="AU1588" s="23"/>
      <c r="AV1588" s="23"/>
      <c r="AW1588" s="23"/>
      <c r="AX1588" s="45">
        <v>12633.750111031228</v>
      </c>
      <c r="AY1588" s="23"/>
      <c r="AZ1588" s="23"/>
      <c r="BA1588" s="23"/>
      <c r="BB1588" s="23"/>
      <c r="BC1588" s="23"/>
      <c r="BD1588" s="23"/>
      <c r="BE1588" s="45">
        <v>12633.750111031228</v>
      </c>
      <c r="BF1588" s="45"/>
      <c r="BG1588" s="23"/>
      <c r="BH1588" s="23"/>
      <c r="BI1588" s="23"/>
      <c r="BJ1588" s="23"/>
      <c r="BK1588" s="23"/>
      <c r="BL1588" s="45">
        <v>12633.750111031228</v>
      </c>
      <c r="BM1588" s="45">
        <v>0.647</v>
      </c>
      <c r="BN1588" s="23"/>
      <c r="BO1588" s="23"/>
      <c r="BP1588" s="23"/>
      <c r="BQ1588" s="23"/>
      <c r="BR1588" s="23"/>
      <c r="BS1588" s="45">
        <v>12633.750111031228</v>
      </c>
      <c r="BT1588" s="45">
        <v>0.164</v>
      </c>
      <c r="BU1588" s="23"/>
      <c r="BV1588" s="23"/>
      <c r="BW1588" s="23"/>
      <c r="BX1588" s="23"/>
      <c r="BY1588" s="23"/>
      <c r="BZ1588" s="23"/>
      <c r="CA1588" s="23"/>
    </row>
    <row r="1589" ht="15.75" customHeight="1">
      <c r="A1589" s="45">
        <v>12544.966467304634</v>
      </c>
      <c r="B1589" s="46">
        <v>0.093</v>
      </c>
      <c r="C1589" s="45"/>
      <c r="D1589" s="45"/>
      <c r="E1589" s="45"/>
      <c r="F1589" s="45"/>
      <c r="G1589" s="45"/>
      <c r="H1589" s="45">
        <v>12544.966467304634</v>
      </c>
      <c r="I1589" s="46"/>
      <c r="J1589" s="45"/>
      <c r="K1589" s="45"/>
      <c r="L1589" s="45"/>
      <c r="M1589" s="45"/>
      <c r="N1589" s="45"/>
      <c r="O1589" s="45">
        <v>12544.966467304634</v>
      </c>
      <c r="P1589" s="45">
        <v>0.002227600045625078</v>
      </c>
      <c r="Q1589" s="45"/>
      <c r="R1589" s="45"/>
      <c r="S1589" s="45"/>
      <c r="T1589" s="45"/>
      <c r="U1589" s="45"/>
      <c r="V1589" s="45">
        <v>12544.966467304634</v>
      </c>
      <c r="W1589" s="45"/>
      <c r="X1589" s="45"/>
      <c r="Y1589" s="45"/>
      <c r="Z1589" s="45"/>
      <c r="AA1589" s="45"/>
      <c r="AB1589" s="45"/>
      <c r="AC1589" s="45">
        <v>12544.966467304634</v>
      </c>
      <c r="AD1589" s="45">
        <v>251.4783277984298</v>
      </c>
      <c r="AE1589" s="45"/>
      <c r="AF1589" s="45"/>
      <c r="AG1589" s="45"/>
      <c r="AH1589" s="45"/>
      <c r="AI1589" s="45"/>
      <c r="AJ1589" s="45">
        <v>12544.966467304634</v>
      </c>
      <c r="AK1589" s="45">
        <v>0.011</v>
      </c>
      <c r="AL1589" s="45"/>
      <c r="AM1589" s="45"/>
      <c r="AN1589" s="45"/>
      <c r="AO1589" s="23"/>
      <c r="AP1589" s="23"/>
      <c r="AQ1589" s="45">
        <v>12544.966467304634</v>
      </c>
      <c r="AR1589" s="45">
        <v>0.005</v>
      </c>
      <c r="AS1589" s="23"/>
      <c r="AT1589" s="23"/>
      <c r="AU1589" s="23"/>
      <c r="AV1589" s="23"/>
      <c r="AW1589" s="23"/>
      <c r="AX1589" s="45">
        <v>12544.966467304634</v>
      </c>
      <c r="AY1589" s="23"/>
      <c r="AZ1589" s="23"/>
      <c r="BA1589" s="23"/>
      <c r="BB1589" s="23"/>
      <c r="BC1589" s="23"/>
      <c r="BD1589" s="23"/>
      <c r="BE1589" s="45">
        <v>12544.966467304634</v>
      </c>
      <c r="BF1589" s="45"/>
      <c r="BG1589" s="23"/>
      <c r="BH1589" s="23"/>
      <c r="BI1589" s="23"/>
      <c r="BJ1589" s="23"/>
      <c r="BK1589" s="23"/>
      <c r="BL1589" s="45">
        <v>12544.966467304634</v>
      </c>
      <c r="BM1589" s="45">
        <v>0.771</v>
      </c>
      <c r="BN1589" s="23"/>
      <c r="BO1589" s="23"/>
      <c r="BP1589" s="23"/>
      <c r="BQ1589" s="23"/>
      <c r="BR1589" s="23"/>
      <c r="BS1589" s="45">
        <v>12544.966467304634</v>
      </c>
      <c r="BT1589" s="45">
        <v>0.181</v>
      </c>
      <c r="BU1589" s="23"/>
      <c r="BV1589" s="23"/>
      <c r="BW1589" s="23"/>
      <c r="BX1589" s="23"/>
      <c r="BY1589" s="23"/>
      <c r="BZ1589" s="23"/>
      <c r="CA1589" s="23"/>
    </row>
    <row r="1590" ht="15.75" customHeight="1">
      <c r="A1590" s="45">
        <v>12476.449501906545</v>
      </c>
      <c r="B1590" s="46">
        <v>0.093</v>
      </c>
      <c r="C1590" s="45"/>
      <c r="D1590" s="45"/>
      <c r="E1590" s="45"/>
      <c r="F1590" s="45"/>
      <c r="G1590" s="45"/>
      <c r="H1590" s="45">
        <v>12476.449501906545</v>
      </c>
      <c r="I1590" s="46"/>
      <c r="J1590" s="45"/>
      <c r="K1590" s="45"/>
      <c r="L1590" s="45"/>
      <c r="M1590" s="45"/>
      <c r="N1590" s="45"/>
      <c r="O1590" s="45">
        <v>12476.449501906545</v>
      </c>
      <c r="P1590" s="45">
        <v>0.002259293059418323</v>
      </c>
      <c r="Q1590" s="45"/>
      <c r="R1590" s="45"/>
      <c r="S1590" s="45"/>
      <c r="T1590" s="45"/>
      <c r="U1590" s="45"/>
      <c r="V1590" s="45">
        <v>12476.449501906545</v>
      </c>
      <c r="W1590" s="45">
        <v>0.005025225941302528</v>
      </c>
      <c r="X1590" s="45"/>
      <c r="Y1590" s="45"/>
      <c r="Z1590" s="45"/>
      <c r="AA1590" s="45"/>
      <c r="AB1590" s="45"/>
      <c r="AC1590" s="45">
        <v>12476.449501906545</v>
      </c>
      <c r="AD1590" s="45">
        <v>252.50414338089323</v>
      </c>
      <c r="AE1590" s="45"/>
      <c r="AF1590" s="45"/>
      <c r="AG1590" s="45"/>
      <c r="AH1590" s="45"/>
      <c r="AI1590" s="45"/>
      <c r="AJ1590" s="45">
        <v>12476.449501906545</v>
      </c>
      <c r="AK1590" s="45">
        <v>0.011</v>
      </c>
      <c r="AL1590" s="45"/>
      <c r="AM1590" s="45"/>
      <c r="AN1590" s="45"/>
      <c r="AO1590" s="23"/>
      <c r="AP1590" s="23"/>
      <c r="AQ1590" s="45">
        <v>12476.449501906545</v>
      </c>
      <c r="AR1590" s="45">
        <v>0.005</v>
      </c>
      <c r="AS1590" s="23"/>
      <c r="AT1590" s="23"/>
      <c r="AU1590" s="23"/>
      <c r="AV1590" s="23"/>
      <c r="AW1590" s="23"/>
      <c r="AX1590" s="45">
        <v>12476.449501906545</v>
      </c>
      <c r="AY1590" s="23"/>
      <c r="AZ1590" s="23"/>
      <c r="BA1590" s="23"/>
      <c r="BB1590" s="23"/>
      <c r="BC1590" s="23"/>
      <c r="BD1590" s="23"/>
      <c r="BE1590" s="45">
        <v>12476.449501906545</v>
      </c>
      <c r="BF1590" s="45"/>
      <c r="BG1590" s="23"/>
      <c r="BH1590" s="23"/>
      <c r="BI1590" s="23"/>
      <c r="BJ1590" s="23"/>
      <c r="BK1590" s="23"/>
      <c r="BL1590" s="45">
        <v>12476.449501906545</v>
      </c>
      <c r="BM1590" s="45">
        <v>0.834</v>
      </c>
      <c r="BN1590" s="23"/>
      <c r="BO1590" s="23"/>
      <c r="BP1590" s="23"/>
      <c r="BQ1590" s="23"/>
      <c r="BR1590" s="23"/>
      <c r="BS1590" s="45">
        <v>12476.449501906545</v>
      </c>
      <c r="BT1590" s="45">
        <v>0.194</v>
      </c>
      <c r="BU1590" s="23"/>
      <c r="BV1590" s="23"/>
      <c r="BW1590" s="23"/>
      <c r="BX1590" s="23"/>
      <c r="BY1590" s="23"/>
      <c r="BZ1590" s="23"/>
      <c r="CA1590" s="23"/>
    </row>
    <row r="1591" ht="15.75" customHeight="1">
      <c r="A1591" s="45">
        <v>12429.699294021764</v>
      </c>
      <c r="B1591" s="46">
        <v>0.097</v>
      </c>
      <c r="C1591" s="45"/>
      <c r="D1591" s="45"/>
      <c r="E1591" s="45"/>
      <c r="F1591" s="45"/>
      <c r="G1591" s="45"/>
      <c r="H1591" s="45">
        <v>12429.699294021764</v>
      </c>
      <c r="I1591" s="46"/>
      <c r="J1591" s="45"/>
      <c r="K1591" s="45"/>
      <c r="L1591" s="45"/>
      <c r="M1591" s="45"/>
      <c r="N1591" s="45"/>
      <c r="O1591" s="45">
        <v>12429.699294021764</v>
      </c>
      <c r="P1591" s="45">
        <v>0.0023092469026862587</v>
      </c>
      <c r="Q1591" s="45"/>
      <c r="R1591" s="45"/>
      <c r="S1591" s="45"/>
      <c r="T1591" s="45"/>
      <c r="U1591" s="45"/>
      <c r="V1591" s="45">
        <v>12429.699294021764</v>
      </c>
      <c r="W1591" s="45">
        <v>0.005489242047454488</v>
      </c>
      <c r="X1591" s="45"/>
      <c r="Y1591" s="45"/>
      <c r="Z1591" s="45"/>
      <c r="AA1591" s="45"/>
      <c r="AB1591" s="45"/>
      <c r="AC1591" s="45">
        <v>12429.699294021764</v>
      </c>
      <c r="AD1591" s="45">
        <v>285.1181791905608</v>
      </c>
      <c r="AE1591" s="45"/>
      <c r="AF1591" s="45"/>
      <c r="AG1591" s="45"/>
      <c r="AH1591" s="45"/>
      <c r="AI1591" s="45"/>
      <c r="AJ1591" s="45">
        <v>12429.699294021764</v>
      </c>
      <c r="AK1591" s="45">
        <v>0.011</v>
      </c>
      <c r="AL1591" s="45"/>
      <c r="AM1591" s="45"/>
      <c r="AN1591" s="45"/>
      <c r="AO1591" s="23"/>
      <c r="AP1591" s="23"/>
      <c r="AQ1591" s="45">
        <v>12429.699294021764</v>
      </c>
      <c r="AR1591" s="45">
        <v>0.004</v>
      </c>
      <c r="AS1591" s="23"/>
      <c r="AT1591" s="23"/>
      <c r="AU1591" s="23"/>
      <c r="AV1591" s="23"/>
      <c r="AW1591" s="23"/>
      <c r="AX1591" s="45">
        <v>12429.699294021764</v>
      </c>
      <c r="AY1591" s="23"/>
      <c r="AZ1591" s="23"/>
      <c r="BA1591" s="23"/>
      <c r="BB1591" s="23"/>
      <c r="BC1591" s="23"/>
      <c r="BD1591" s="23"/>
      <c r="BE1591" s="45">
        <v>12429.699294021764</v>
      </c>
      <c r="BF1591" s="45">
        <v>78.0</v>
      </c>
      <c r="BG1591" s="23"/>
      <c r="BH1591" s="23"/>
      <c r="BI1591" s="23"/>
      <c r="BJ1591" s="23"/>
      <c r="BK1591" s="23"/>
      <c r="BL1591" s="45">
        <v>12429.699294021764</v>
      </c>
      <c r="BM1591" s="45">
        <v>0.958</v>
      </c>
      <c r="BN1591" s="23"/>
      <c r="BO1591" s="23"/>
      <c r="BP1591" s="23"/>
      <c r="BQ1591" s="23"/>
      <c r="BR1591" s="23"/>
      <c r="BS1591" s="45">
        <v>12429.699294021764</v>
      </c>
      <c r="BT1591" s="45">
        <v>0.297</v>
      </c>
      <c r="BU1591" s="23"/>
      <c r="BV1591" s="23"/>
      <c r="BW1591" s="23"/>
      <c r="BX1591" s="23"/>
      <c r="BY1591" s="23"/>
      <c r="BZ1591" s="23"/>
      <c r="CA1591" s="23"/>
    </row>
    <row r="1592" ht="15.75" customHeight="1">
      <c r="A1592" s="45">
        <v>12590.781201696589</v>
      </c>
      <c r="B1592" s="46">
        <v>0.1</v>
      </c>
      <c r="C1592" s="45"/>
      <c r="D1592" s="45"/>
      <c r="E1592" s="45"/>
      <c r="F1592" s="45"/>
      <c r="G1592" s="45"/>
      <c r="H1592" s="45">
        <v>12590.781201696589</v>
      </c>
      <c r="I1592" s="46"/>
      <c r="J1592" s="45"/>
      <c r="K1592" s="45"/>
      <c r="L1592" s="45"/>
      <c r="M1592" s="45"/>
      <c r="N1592" s="45"/>
      <c r="O1592" s="45">
        <v>12590.781201696589</v>
      </c>
      <c r="P1592" s="45">
        <v>0.0023302483693746034</v>
      </c>
      <c r="Q1592" s="45"/>
      <c r="R1592" s="45"/>
      <c r="S1592" s="45"/>
      <c r="T1592" s="45"/>
      <c r="U1592" s="45"/>
      <c r="V1592" s="45">
        <v>12590.781201696589</v>
      </c>
      <c r="W1592" s="45">
        <v>0.005566365292328847</v>
      </c>
      <c r="X1592" s="45"/>
      <c r="Y1592" s="45"/>
      <c r="Z1592" s="45"/>
      <c r="AA1592" s="45"/>
      <c r="AB1592" s="45"/>
      <c r="AC1592" s="45">
        <v>12590.781201696589</v>
      </c>
      <c r="AD1592" s="45">
        <v>321.3510747614834</v>
      </c>
      <c r="AE1592" s="45"/>
      <c r="AF1592" s="45"/>
      <c r="AG1592" s="45"/>
      <c r="AH1592" s="45"/>
      <c r="AI1592" s="45"/>
      <c r="AJ1592" s="45">
        <v>12590.781201696589</v>
      </c>
      <c r="AK1592" s="45">
        <v>0.01</v>
      </c>
      <c r="AL1592" s="45"/>
      <c r="AM1592" s="45"/>
      <c r="AN1592" s="45"/>
      <c r="AO1592" s="23"/>
      <c r="AP1592" s="23"/>
      <c r="AQ1592" s="45">
        <v>12590.781201696589</v>
      </c>
      <c r="AR1592" s="45">
        <v>0.004</v>
      </c>
      <c r="AS1592" s="23"/>
      <c r="AT1592" s="23"/>
      <c r="AU1592" s="23"/>
      <c r="AV1592" s="23"/>
      <c r="AW1592" s="23"/>
      <c r="AX1592" s="45">
        <v>12590.781201696589</v>
      </c>
      <c r="AY1592" s="23"/>
      <c r="AZ1592" s="23"/>
      <c r="BA1592" s="23"/>
      <c r="BB1592" s="23"/>
      <c r="BC1592" s="23"/>
      <c r="BD1592" s="23"/>
      <c r="BE1592" s="45">
        <v>12590.781201696589</v>
      </c>
      <c r="BF1592" s="45">
        <v>78.0</v>
      </c>
      <c r="BG1592" s="23"/>
      <c r="BH1592" s="23"/>
      <c r="BI1592" s="23"/>
      <c r="BJ1592" s="23"/>
      <c r="BK1592" s="23"/>
      <c r="BL1592" s="45">
        <v>12590.781201696589</v>
      </c>
      <c r="BM1592" s="45">
        <v>1.009</v>
      </c>
      <c r="BN1592" s="23"/>
      <c r="BO1592" s="23"/>
      <c r="BP1592" s="23"/>
      <c r="BQ1592" s="23"/>
      <c r="BR1592" s="23"/>
      <c r="BS1592" s="45">
        <v>12590.781201696589</v>
      </c>
      <c r="BT1592" s="45">
        <v>0.318</v>
      </c>
      <c r="BU1592" s="23"/>
      <c r="BV1592" s="23"/>
      <c r="BW1592" s="23"/>
      <c r="BX1592" s="23"/>
      <c r="BY1592" s="23"/>
      <c r="BZ1592" s="23"/>
      <c r="CA1592" s="23"/>
    </row>
    <row r="1593" ht="15.75" customHeight="1">
      <c r="A1593" s="45">
        <v>12567.442896681338</v>
      </c>
      <c r="B1593" s="46">
        <v>0.104</v>
      </c>
      <c r="C1593" s="45"/>
      <c r="D1593" s="45"/>
      <c r="E1593" s="45"/>
      <c r="F1593" s="45"/>
      <c r="G1593" s="45"/>
      <c r="H1593" s="45">
        <v>12567.442896681338</v>
      </c>
      <c r="I1593" s="46"/>
      <c r="J1593" s="45"/>
      <c r="K1593" s="45"/>
      <c r="L1593" s="45"/>
      <c r="M1593" s="45"/>
      <c r="N1593" s="45"/>
      <c r="O1593" s="45">
        <v>12567.442896681338</v>
      </c>
      <c r="P1593" s="45"/>
      <c r="Q1593" s="45"/>
      <c r="R1593" s="45"/>
      <c r="S1593" s="45"/>
      <c r="T1593" s="45"/>
      <c r="U1593" s="45"/>
      <c r="V1593" s="45">
        <v>12567.442896681338</v>
      </c>
      <c r="W1593" s="45"/>
      <c r="X1593" s="45"/>
      <c r="Y1593" s="45"/>
      <c r="Z1593" s="45"/>
      <c r="AA1593" s="45"/>
      <c r="AB1593" s="45"/>
      <c r="AC1593" s="45">
        <v>12567.442896681338</v>
      </c>
      <c r="AD1593" s="45">
        <v>356.3631724415019</v>
      </c>
      <c r="AE1593" s="45"/>
      <c r="AF1593" s="45"/>
      <c r="AG1593" s="45"/>
      <c r="AH1593" s="45"/>
      <c r="AI1593" s="45"/>
      <c r="AJ1593" s="45">
        <v>12567.442896681338</v>
      </c>
      <c r="AK1593" s="45">
        <v>0.01</v>
      </c>
      <c r="AL1593" s="45"/>
      <c r="AM1593" s="45"/>
      <c r="AN1593" s="45"/>
      <c r="AO1593" s="23"/>
      <c r="AP1593" s="23"/>
      <c r="AQ1593" s="45">
        <v>12567.442896681338</v>
      </c>
      <c r="AR1593" s="45">
        <v>0.004</v>
      </c>
      <c r="AS1593" s="23"/>
      <c r="AT1593" s="23"/>
      <c r="AU1593" s="23"/>
      <c r="AV1593" s="23"/>
      <c r="AW1593" s="23"/>
      <c r="AX1593" s="45">
        <v>12567.442896681338</v>
      </c>
      <c r="AY1593" s="23">
        <v>0.438</v>
      </c>
      <c r="AZ1593" s="23"/>
      <c r="BA1593" s="23"/>
      <c r="BB1593" s="23"/>
      <c r="BC1593" s="23"/>
      <c r="BD1593" s="23"/>
      <c r="BE1593" s="45">
        <v>12567.442896681338</v>
      </c>
      <c r="BF1593" s="45">
        <v>54.0</v>
      </c>
      <c r="BG1593" s="23"/>
      <c r="BH1593" s="23"/>
      <c r="BI1593" s="23"/>
      <c r="BJ1593" s="23"/>
      <c r="BK1593" s="23"/>
      <c r="BL1593" s="45">
        <v>12567.442896681338</v>
      </c>
      <c r="BM1593" s="45">
        <v>1.089</v>
      </c>
      <c r="BN1593" s="23"/>
      <c r="BO1593" s="23"/>
      <c r="BP1593" s="23"/>
      <c r="BQ1593" s="23"/>
      <c r="BR1593" s="23"/>
      <c r="BS1593" s="45">
        <v>12567.442896681338</v>
      </c>
      <c r="BT1593" s="45">
        <v>0.35</v>
      </c>
      <c r="BU1593" s="23"/>
      <c r="BV1593" s="23"/>
      <c r="BW1593" s="23"/>
      <c r="BX1593" s="23"/>
      <c r="BY1593" s="23"/>
      <c r="BZ1593" s="23"/>
      <c r="CA1593" s="23"/>
    </row>
    <row r="1594" ht="15.75" customHeight="1">
      <c r="A1594" s="45">
        <v>12639.836507041055</v>
      </c>
      <c r="B1594" s="46">
        <v>0.1</v>
      </c>
      <c r="C1594" s="45"/>
      <c r="D1594" s="45"/>
      <c r="E1594" s="45"/>
      <c r="F1594" s="45"/>
      <c r="G1594" s="45"/>
      <c r="H1594" s="45">
        <v>12639.836507041055</v>
      </c>
      <c r="I1594" s="46"/>
      <c r="J1594" s="45"/>
      <c r="K1594" s="45"/>
      <c r="L1594" s="45"/>
      <c r="M1594" s="45"/>
      <c r="N1594" s="45"/>
      <c r="O1594" s="45">
        <v>12639.836507041055</v>
      </c>
      <c r="P1594" s="45">
        <v>0.00235832739039266</v>
      </c>
      <c r="Q1594" s="45"/>
      <c r="R1594" s="45"/>
      <c r="S1594" s="45"/>
      <c r="T1594" s="45"/>
      <c r="U1594" s="45"/>
      <c r="V1594" s="45">
        <v>12639.836507041055</v>
      </c>
      <c r="W1594" s="45">
        <v>0.005974270995053548</v>
      </c>
      <c r="X1594" s="45"/>
      <c r="Y1594" s="45"/>
      <c r="Z1594" s="45"/>
      <c r="AA1594" s="45"/>
      <c r="AB1594" s="45"/>
      <c r="AC1594" s="45">
        <v>12639.836507041055</v>
      </c>
      <c r="AD1594" s="45">
        <v>393.64062264784997</v>
      </c>
      <c r="AE1594" s="45"/>
      <c r="AF1594" s="45"/>
      <c r="AG1594" s="45"/>
      <c r="AH1594" s="45"/>
      <c r="AI1594" s="45"/>
      <c r="AJ1594" s="45">
        <v>12639.836507041055</v>
      </c>
      <c r="AK1594" s="45">
        <v>0.01</v>
      </c>
      <c r="AL1594" s="45"/>
      <c r="AM1594" s="45"/>
      <c r="AN1594" s="45"/>
      <c r="AO1594" s="23"/>
      <c r="AP1594" s="23"/>
      <c r="AQ1594" s="45">
        <v>12639.836507041055</v>
      </c>
      <c r="AR1594" s="45">
        <v>0.004</v>
      </c>
      <c r="AS1594" s="23"/>
      <c r="AT1594" s="23"/>
      <c r="AU1594" s="23"/>
      <c r="AV1594" s="23"/>
      <c r="AW1594" s="23"/>
      <c r="AX1594" s="45">
        <v>12639.836507041055</v>
      </c>
      <c r="AY1594" s="23">
        <v>0.438</v>
      </c>
      <c r="AZ1594" s="23"/>
      <c r="BA1594" s="23"/>
      <c r="BB1594" s="23"/>
      <c r="BC1594" s="23"/>
      <c r="BD1594" s="23"/>
      <c r="BE1594" s="45">
        <v>12639.836507041055</v>
      </c>
      <c r="BF1594" s="45">
        <v>7.0</v>
      </c>
      <c r="BG1594" s="23"/>
      <c r="BH1594" s="23"/>
      <c r="BI1594" s="23"/>
      <c r="BJ1594" s="23"/>
      <c r="BK1594" s="23"/>
      <c r="BL1594" s="45">
        <v>12639.836507041055</v>
      </c>
      <c r="BM1594" s="45">
        <v>1.16</v>
      </c>
      <c r="BN1594" s="23"/>
      <c r="BO1594" s="23"/>
      <c r="BP1594" s="23"/>
      <c r="BQ1594" s="23"/>
      <c r="BR1594" s="23"/>
      <c r="BS1594" s="45">
        <v>12639.836507041055</v>
      </c>
      <c r="BT1594" s="45">
        <v>0.38</v>
      </c>
      <c r="BU1594" s="23"/>
      <c r="BV1594" s="23"/>
      <c r="BW1594" s="23"/>
      <c r="BX1594" s="23"/>
      <c r="BY1594" s="23"/>
      <c r="BZ1594" s="23"/>
      <c r="CA1594" s="23"/>
    </row>
    <row r="1595" ht="15.75" customHeight="1">
      <c r="A1595" s="45">
        <v>12615.048291922461</v>
      </c>
      <c r="B1595" s="46">
        <v>0.1</v>
      </c>
      <c r="C1595" s="45"/>
      <c r="D1595" s="45"/>
      <c r="E1595" s="45"/>
      <c r="F1595" s="45"/>
      <c r="G1595" s="45"/>
      <c r="H1595" s="45">
        <v>12615.048291922461</v>
      </c>
      <c r="I1595" s="46"/>
      <c r="J1595" s="45"/>
      <c r="K1595" s="45"/>
      <c r="L1595" s="45"/>
      <c r="M1595" s="45"/>
      <c r="N1595" s="45"/>
      <c r="O1595" s="45">
        <v>12615.048291922461</v>
      </c>
      <c r="P1595" s="45">
        <v>0.0024500700182605193</v>
      </c>
      <c r="Q1595" s="45"/>
      <c r="R1595" s="45"/>
      <c r="S1595" s="45"/>
      <c r="T1595" s="45"/>
      <c r="U1595" s="45"/>
      <c r="V1595" s="45">
        <v>12615.048291922461</v>
      </c>
      <c r="W1595" s="45">
        <v>0.0059921479386631695</v>
      </c>
      <c r="X1595" s="45"/>
      <c r="Y1595" s="45"/>
      <c r="Z1595" s="45"/>
      <c r="AA1595" s="45"/>
      <c r="AB1595" s="45"/>
      <c r="AC1595" s="45">
        <v>12615.048291922461</v>
      </c>
      <c r="AD1595" s="45">
        <v>461.3503375331643</v>
      </c>
      <c r="AE1595" s="45"/>
      <c r="AF1595" s="45"/>
      <c r="AG1595" s="45"/>
      <c r="AH1595" s="45"/>
      <c r="AI1595" s="45"/>
      <c r="AJ1595" s="45">
        <v>12615.048291922461</v>
      </c>
      <c r="AK1595" s="45">
        <v>0.01</v>
      </c>
      <c r="AL1595" s="45"/>
      <c r="AM1595" s="45"/>
      <c r="AN1595" s="45"/>
      <c r="AO1595" s="23"/>
      <c r="AP1595" s="23"/>
      <c r="AQ1595" s="45">
        <v>12615.048291922461</v>
      </c>
      <c r="AR1595" s="45">
        <v>0.003</v>
      </c>
      <c r="AS1595" s="23"/>
      <c r="AT1595" s="23"/>
      <c r="AU1595" s="23"/>
      <c r="AV1595" s="23"/>
      <c r="AW1595" s="23"/>
      <c r="AX1595" s="45">
        <v>12615.048291922461</v>
      </c>
      <c r="AY1595" s="23">
        <v>0.429</v>
      </c>
      <c r="AZ1595" s="23"/>
      <c r="BA1595" s="23"/>
      <c r="BB1595" s="23"/>
      <c r="BC1595" s="23"/>
      <c r="BD1595" s="23"/>
      <c r="BE1595" s="45">
        <v>12615.048291922461</v>
      </c>
      <c r="BF1595" s="45">
        <v>6.0</v>
      </c>
      <c r="BG1595" s="23"/>
      <c r="BH1595" s="23"/>
      <c r="BI1595" s="23"/>
      <c r="BJ1595" s="23"/>
      <c r="BK1595" s="23"/>
      <c r="BL1595" s="45">
        <v>12615.048291922461</v>
      </c>
      <c r="BM1595" s="45">
        <v>1.277</v>
      </c>
      <c r="BN1595" s="23"/>
      <c r="BO1595" s="23"/>
      <c r="BP1595" s="23"/>
      <c r="BQ1595" s="23"/>
      <c r="BR1595" s="23"/>
      <c r="BS1595" s="45">
        <v>12615.048291922461</v>
      </c>
      <c r="BT1595" s="45">
        <v>0.421</v>
      </c>
      <c r="BU1595" s="23"/>
      <c r="BV1595" s="23"/>
      <c r="BW1595" s="23"/>
      <c r="BX1595" s="23"/>
      <c r="BY1595" s="23"/>
      <c r="BZ1595" s="23"/>
      <c r="CA1595" s="23"/>
    </row>
    <row r="1596" ht="15.75" customHeight="1">
      <c r="A1596" s="45">
        <v>12691.584920389192</v>
      </c>
      <c r="B1596" s="46">
        <v>0.102</v>
      </c>
      <c r="C1596" s="45"/>
      <c r="D1596" s="45"/>
      <c r="E1596" s="45"/>
      <c r="F1596" s="45"/>
      <c r="G1596" s="45"/>
      <c r="H1596" s="45">
        <v>12691.584920389192</v>
      </c>
      <c r="I1596" s="46"/>
      <c r="J1596" s="45"/>
      <c r="K1596" s="45"/>
      <c r="L1596" s="45"/>
      <c r="M1596" s="45"/>
      <c r="N1596" s="45"/>
      <c r="O1596" s="45">
        <v>12691.584920389192</v>
      </c>
      <c r="P1596" s="45">
        <v>0.0023964364302663235</v>
      </c>
      <c r="Q1596" s="45"/>
      <c r="R1596" s="45"/>
      <c r="S1596" s="45"/>
      <c r="T1596" s="45"/>
      <c r="U1596" s="45"/>
      <c r="V1596" s="45">
        <v>12691.584920389192</v>
      </c>
      <c r="W1596" s="45">
        <v>0.005764726240145434</v>
      </c>
      <c r="X1596" s="45"/>
      <c r="Y1596" s="45"/>
      <c r="Z1596" s="45"/>
      <c r="AA1596" s="45"/>
      <c r="AB1596" s="45"/>
      <c r="AC1596" s="45">
        <v>12691.584920389192</v>
      </c>
      <c r="AD1596" s="45">
        <v>500.37047115235896</v>
      </c>
      <c r="AE1596" s="45"/>
      <c r="AF1596" s="45"/>
      <c r="AG1596" s="45"/>
      <c r="AH1596" s="45"/>
      <c r="AI1596" s="45"/>
      <c r="AJ1596" s="45">
        <v>12691.584920389192</v>
      </c>
      <c r="AK1596" s="45">
        <v>0.01</v>
      </c>
      <c r="AL1596" s="45"/>
      <c r="AM1596" s="45"/>
      <c r="AN1596" s="45"/>
      <c r="AO1596" s="23"/>
      <c r="AP1596" s="23"/>
      <c r="AQ1596" s="45">
        <v>12691.584920389192</v>
      </c>
      <c r="AR1596" s="45">
        <v>0.003</v>
      </c>
      <c r="AS1596" s="23"/>
      <c r="AT1596" s="23"/>
      <c r="AU1596" s="23"/>
      <c r="AV1596" s="23"/>
      <c r="AW1596" s="23"/>
      <c r="AX1596" s="45">
        <v>12691.584920389192</v>
      </c>
      <c r="AY1596" s="23">
        <v>0.425</v>
      </c>
      <c r="AZ1596" s="23"/>
      <c r="BA1596" s="23"/>
      <c r="BB1596" s="23"/>
      <c r="BC1596" s="23"/>
      <c r="BD1596" s="23"/>
      <c r="BE1596" s="45">
        <v>12691.584920389192</v>
      </c>
      <c r="BF1596" s="45">
        <v>5.0</v>
      </c>
      <c r="BG1596" s="23"/>
      <c r="BH1596" s="23"/>
      <c r="BI1596" s="23"/>
      <c r="BJ1596" s="23"/>
      <c r="BK1596" s="23"/>
      <c r="BL1596" s="45">
        <v>12691.584920389192</v>
      </c>
      <c r="BM1596" s="45">
        <v>1.329</v>
      </c>
      <c r="BN1596" s="23"/>
      <c r="BO1596" s="23"/>
      <c r="BP1596" s="23"/>
      <c r="BQ1596" s="23"/>
      <c r="BR1596" s="23"/>
      <c r="BS1596" s="45">
        <v>12691.584920389192</v>
      </c>
      <c r="BT1596" s="45">
        <v>0.441</v>
      </c>
      <c r="BU1596" s="23"/>
      <c r="BV1596" s="23"/>
      <c r="BW1596" s="23"/>
      <c r="BX1596" s="23"/>
      <c r="BY1596" s="23"/>
      <c r="BZ1596" s="23"/>
      <c r="CA1596" s="23"/>
    </row>
    <row r="1597" ht="15.75" customHeight="1">
      <c r="A1597" s="45">
        <v>12774.114760943798</v>
      </c>
      <c r="B1597" s="46">
        <v>0.108</v>
      </c>
      <c r="C1597" s="45"/>
      <c r="D1597" s="45"/>
      <c r="E1597" s="45"/>
      <c r="F1597" s="45"/>
      <c r="G1597" s="45"/>
      <c r="H1597" s="45">
        <v>12774.114760943798</v>
      </c>
      <c r="I1597" s="46"/>
      <c r="J1597" s="45"/>
      <c r="K1597" s="45"/>
      <c r="L1597" s="45"/>
      <c r="M1597" s="45"/>
      <c r="N1597" s="45"/>
      <c r="O1597" s="45">
        <v>12774.114760943798</v>
      </c>
      <c r="P1597" s="45"/>
      <c r="Q1597" s="45"/>
      <c r="R1597" s="45"/>
      <c r="S1597" s="45"/>
      <c r="T1597" s="45"/>
      <c r="U1597" s="45"/>
      <c r="V1597" s="45">
        <v>12774.114760943798</v>
      </c>
      <c r="W1597" s="45"/>
      <c r="X1597" s="45"/>
      <c r="Y1597" s="45"/>
      <c r="Z1597" s="45"/>
      <c r="AA1597" s="45"/>
      <c r="AB1597" s="45"/>
      <c r="AC1597" s="45">
        <v>12774.114760943798</v>
      </c>
      <c r="AD1597" s="45">
        <v>435.64462488433514</v>
      </c>
      <c r="AE1597" s="45"/>
      <c r="AF1597" s="45"/>
      <c r="AG1597" s="45"/>
      <c r="AH1597" s="45"/>
      <c r="AI1597" s="45"/>
      <c r="AJ1597" s="45">
        <v>12774.114760943798</v>
      </c>
      <c r="AK1597" s="45">
        <v>0.009</v>
      </c>
      <c r="AL1597" s="45"/>
      <c r="AM1597" s="45"/>
      <c r="AN1597" s="45"/>
      <c r="AO1597" s="23"/>
      <c r="AP1597" s="23"/>
      <c r="AQ1597" s="45">
        <v>12774.114760943798</v>
      </c>
      <c r="AR1597" s="45">
        <v>0.003</v>
      </c>
      <c r="AS1597" s="23"/>
      <c r="AT1597" s="23"/>
      <c r="AU1597" s="23"/>
      <c r="AV1597" s="23"/>
      <c r="AW1597" s="23"/>
      <c r="AX1597" s="45">
        <v>12774.114760943798</v>
      </c>
      <c r="AY1597" s="23">
        <v>0.423</v>
      </c>
      <c r="AZ1597" s="23"/>
      <c r="BA1597" s="23"/>
      <c r="BB1597" s="23"/>
      <c r="BC1597" s="23"/>
      <c r="BD1597" s="23"/>
      <c r="BE1597" s="45">
        <v>12774.114760943798</v>
      </c>
      <c r="BF1597" s="45">
        <v>5.0</v>
      </c>
      <c r="BG1597" s="23"/>
      <c r="BH1597" s="23"/>
      <c r="BI1597" s="23"/>
      <c r="BJ1597" s="23"/>
      <c r="BK1597" s="23"/>
      <c r="BL1597" s="45">
        <v>12774.114760943798</v>
      </c>
      <c r="BM1597" s="45">
        <v>1.115</v>
      </c>
      <c r="BN1597" s="23"/>
      <c r="BO1597" s="23"/>
      <c r="BP1597" s="23"/>
      <c r="BQ1597" s="23"/>
      <c r="BR1597" s="23"/>
      <c r="BS1597" s="45">
        <v>12774.114760943798</v>
      </c>
      <c r="BT1597" s="45">
        <v>0.483</v>
      </c>
      <c r="BU1597" s="23"/>
      <c r="BV1597" s="23"/>
      <c r="BW1597" s="23"/>
      <c r="BX1597" s="23"/>
      <c r="BY1597" s="23"/>
      <c r="BZ1597" s="23"/>
      <c r="CA1597" s="23"/>
    </row>
    <row r="1598" ht="15.75" customHeight="1">
      <c r="A1598" s="45">
        <v>12768.251506180779</v>
      </c>
      <c r="B1598" s="46">
        <v>0.108</v>
      </c>
      <c r="C1598" s="45"/>
      <c r="D1598" s="45"/>
      <c r="E1598" s="45"/>
      <c r="F1598" s="45"/>
      <c r="G1598" s="45"/>
      <c r="H1598" s="45">
        <v>12768.251506180779</v>
      </c>
      <c r="I1598" s="46"/>
      <c r="J1598" s="45"/>
      <c r="K1598" s="45"/>
      <c r="L1598" s="45"/>
      <c r="M1598" s="45"/>
      <c r="N1598" s="45"/>
      <c r="O1598" s="45">
        <v>12768.251506180779</v>
      </c>
      <c r="P1598" s="45">
        <v>0.0025032393526969385</v>
      </c>
      <c r="Q1598" s="45"/>
      <c r="R1598" s="45"/>
      <c r="S1598" s="45"/>
      <c r="T1598" s="45"/>
      <c r="U1598" s="45"/>
      <c r="V1598" s="45">
        <v>12768.251506180779</v>
      </c>
      <c r="W1598" s="45">
        <v>0.006176901760127115</v>
      </c>
      <c r="X1598" s="45"/>
      <c r="Y1598" s="45"/>
      <c r="Z1598" s="45"/>
      <c r="AA1598" s="45"/>
      <c r="AB1598" s="45"/>
      <c r="AC1598" s="45">
        <v>12768.251506180779</v>
      </c>
      <c r="AD1598" s="45">
        <v>443.67309492958543</v>
      </c>
      <c r="AE1598" s="45"/>
      <c r="AF1598" s="45"/>
      <c r="AG1598" s="45"/>
      <c r="AH1598" s="45"/>
      <c r="AI1598" s="45"/>
      <c r="AJ1598" s="45">
        <v>12768.251506180779</v>
      </c>
      <c r="AK1598" s="45">
        <v>0.01</v>
      </c>
      <c r="AL1598" s="45"/>
      <c r="AM1598" s="45"/>
      <c r="AN1598" s="45"/>
      <c r="AO1598" s="23"/>
      <c r="AP1598" s="23"/>
      <c r="AQ1598" s="45">
        <v>12768.251506180779</v>
      </c>
      <c r="AR1598" s="45">
        <v>0.003</v>
      </c>
      <c r="AS1598" s="23"/>
      <c r="AT1598" s="23"/>
      <c r="AU1598" s="23"/>
      <c r="AV1598" s="23"/>
      <c r="AW1598" s="23"/>
      <c r="AX1598" s="45">
        <v>12768.251506180779</v>
      </c>
      <c r="AY1598" s="23">
        <v>0.426</v>
      </c>
      <c r="AZ1598" s="23"/>
      <c r="BA1598" s="23"/>
      <c r="BB1598" s="23"/>
      <c r="BC1598" s="23"/>
      <c r="BD1598" s="23"/>
      <c r="BE1598" s="45">
        <v>12768.251506180779</v>
      </c>
      <c r="BF1598" s="45">
        <v>5.0</v>
      </c>
      <c r="BG1598" s="23"/>
      <c r="BH1598" s="23"/>
      <c r="BI1598" s="23"/>
      <c r="BJ1598" s="23"/>
      <c r="BK1598" s="23"/>
      <c r="BL1598" s="45">
        <v>12768.251506180779</v>
      </c>
      <c r="BM1598" s="45">
        <v>1.153</v>
      </c>
      <c r="BN1598" s="23"/>
      <c r="BO1598" s="23"/>
      <c r="BP1598" s="23"/>
      <c r="BQ1598" s="23"/>
      <c r="BR1598" s="23"/>
      <c r="BS1598" s="45">
        <v>12768.251506180779</v>
      </c>
      <c r="BT1598" s="45">
        <v>0.533</v>
      </c>
      <c r="BU1598" s="23"/>
      <c r="BV1598" s="23"/>
      <c r="BW1598" s="23"/>
      <c r="BX1598" s="23"/>
      <c r="BY1598" s="23"/>
      <c r="BZ1598" s="23"/>
      <c r="CA1598" s="23"/>
    </row>
    <row r="1599" ht="15.75" customHeight="1">
      <c r="A1599" s="45">
        <v>12787.045491571917</v>
      </c>
      <c r="B1599" s="46">
        <v>0.102</v>
      </c>
      <c r="C1599" s="45"/>
      <c r="D1599" s="45"/>
      <c r="E1599" s="45"/>
      <c r="F1599" s="45"/>
      <c r="G1599" s="45"/>
      <c r="H1599" s="45">
        <v>12787.045491571917</v>
      </c>
      <c r="I1599" s="46"/>
      <c r="J1599" s="45"/>
      <c r="K1599" s="45"/>
      <c r="L1599" s="45"/>
      <c r="M1599" s="45"/>
      <c r="N1599" s="45"/>
      <c r="O1599" s="45">
        <v>12787.045491571917</v>
      </c>
      <c r="P1599" s="45">
        <v>0.0023801901196867457</v>
      </c>
      <c r="Q1599" s="45"/>
      <c r="R1599" s="45"/>
      <c r="S1599" s="45"/>
      <c r="T1599" s="45"/>
      <c r="U1599" s="45"/>
      <c r="V1599" s="45">
        <v>12787.045491571917</v>
      </c>
      <c r="W1599" s="45">
        <v>0.005803992589196746</v>
      </c>
      <c r="X1599" s="45"/>
      <c r="Y1599" s="45"/>
      <c r="Z1599" s="45"/>
      <c r="AA1599" s="45"/>
      <c r="AB1599" s="45"/>
      <c r="AC1599" s="45">
        <v>12787.045491571917</v>
      </c>
      <c r="AD1599" s="45">
        <v>468.668896979984</v>
      </c>
      <c r="AE1599" s="45"/>
      <c r="AF1599" s="45"/>
      <c r="AG1599" s="45"/>
      <c r="AH1599" s="45"/>
      <c r="AI1599" s="45"/>
      <c r="AJ1599" s="45">
        <v>12787.045491571917</v>
      </c>
      <c r="AK1599" s="45">
        <v>0.009</v>
      </c>
      <c r="AL1599" s="45"/>
      <c r="AM1599" s="45"/>
      <c r="AN1599" s="45"/>
      <c r="AO1599" s="23"/>
      <c r="AP1599" s="23"/>
      <c r="AQ1599" s="45">
        <v>12787.045491571917</v>
      </c>
      <c r="AR1599" s="45">
        <v>0.003</v>
      </c>
      <c r="AS1599" s="23"/>
      <c r="AT1599" s="23"/>
      <c r="AU1599" s="23"/>
      <c r="AV1599" s="23"/>
      <c r="AW1599" s="23"/>
      <c r="AX1599" s="45">
        <v>12787.045491571917</v>
      </c>
      <c r="AY1599" s="23">
        <v>0.427</v>
      </c>
      <c r="AZ1599" s="23"/>
      <c r="BA1599" s="23"/>
      <c r="BB1599" s="23"/>
      <c r="BC1599" s="23"/>
      <c r="BD1599" s="23"/>
      <c r="BE1599" s="45">
        <v>12787.045491571917</v>
      </c>
      <c r="BF1599" s="45">
        <v>4.0</v>
      </c>
      <c r="BG1599" s="23"/>
      <c r="BH1599" s="23"/>
      <c r="BI1599" s="23"/>
      <c r="BJ1599" s="23"/>
      <c r="BK1599" s="23"/>
      <c r="BL1599" s="45">
        <v>12787.045491571917</v>
      </c>
      <c r="BM1599" s="45">
        <v>1.164</v>
      </c>
      <c r="BN1599" s="23"/>
      <c r="BO1599" s="23"/>
      <c r="BP1599" s="23"/>
      <c r="BQ1599" s="23"/>
      <c r="BR1599" s="23"/>
      <c r="BS1599" s="45">
        <v>12787.045491571917</v>
      </c>
      <c r="BT1599" s="45">
        <v>0.552</v>
      </c>
      <c r="BU1599" s="23"/>
      <c r="BV1599" s="23"/>
      <c r="BW1599" s="23"/>
      <c r="BX1599" s="23"/>
      <c r="BY1599" s="23"/>
      <c r="BZ1599" s="23"/>
      <c r="CA1599" s="23"/>
    </row>
    <row r="1600" ht="15.75" customHeight="1">
      <c r="A1600" s="45">
        <v>12838.992190469016</v>
      </c>
      <c r="B1600" s="46">
        <v>0.094</v>
      </c>
      <c r="C1600" s="45"/>
      <c r="D1600" s="45"/>
      <c r="E1600" s="45"/>
      <c r="F1600" s="45"/>
      <c r="G1600" s="45"/>
      <c r="H1600" s="45">
        <v>12838.992190469016</v>
      </c>
      <c r="I1600" s="46"/>
      <c r="J1600" s="45"/>
      <c r="K1600" s="45"/>
      <c r="L1600" s="45"/>
      <c r="M1600" s="45"/>
      <c r="N1600" s="45"/>
      <c r="O1600" s="45">
        <v>12838.992190469016</v>
      </c>
      <c r="P1600" s="45">
        <v>0.002348869845334843</v>
      </c>
      <c r="Q1600" s="45"/>
      <c r="R1600" s="45"/>
      <c r="S1600" s="45"/>
      <c r="T1600" s="45"/>
      <c r="U1600" s="45"/>
      <c r="V1600" s="45">
        <v>12838.992190469016</v>
      </c>
      <c r="W1600" s="45">
        <v>0.005621386299216612</v>
      </c>
      <c r="X1600" s="45"/>
      <c r="Y1600" s="45"/>
      <c r="Z1600" s="45"/>
      <c r="AA1600" s="45"/>
      <c r="AB1600" s="45"/>
      <c r="AC1600" s="45">
        <v>12838.992190469016</v>
      </c>
      <c r="AD1600" s="45">
        <v>427.015369890414</v>
      </c>
      <c r="AE1600" s="45"/>
      <c r="AF1600" s="45"/>
      <c r="AG1600" s="45"/>
      <c r="AH1600" s="45"/>
      <c r="AI1600" s="45"/>
      <c r="AJ1600" s="45">
        <v>12838.992190469016</v>
      </c>
      <c r="AK1600" s="45">
        <v>0.009</v>
      </c>
      <c r="AL1600" s="45"/>
      <c r="AM1600" s="45"/>
      <c r="AN1600" s="45"/>
      <c r="AO1600" s="23"/>
      <c r="AP1600" s="23"/>
      <c r="AQ1600" s="45">
        <v>12838.992190469016</v>
      </c>
      <c r="AR1600" s="45">
        <v>0.003</v>
      </c>
      <c r="AS1600" s="23"/>
      <c r="AT1600" s="23"/>
      <c r="AU1600" s="23"/>
      <c r="AV1600" s="23"/>
      <c r="AW1600" s="23"/>
      <c r="AX1600" s="45">
        <v>12838.992190469016</v>
      </c>
      <c r="AY1600" s="23">
        <v>0.42</v>
      </c>
      <c r="AZ1600" s="23"/>
      <c r="BA1600" s="23"/>
      <c r="BB1600" s="23"/>
      <c r="BC1600" s="23"/>
      <c r="BD1600" s="23"/>
      <c r="BE1600" s="45">
        <v>12838.992190469016</v>
      </c>
      <c r="BF1600" s="45">
        <v>4.0</v>
      </c>
      <c r="BG1600" s="23"/>
      <c r="BH1600" s="23"/>
      <c r="BI1600" s="23"/>
      <c r="BJ1600" s="23"/>
      <c r="BK1600" s="23"/>
      <c r="BL1600" s="45">
        <v>12838.992190469016</v>
      </c>
      <c r="BM1600" s="45">
        <v>1.14</v>
      </c>
      <c r="BN1600" s="23"/>
      <c r="BO1600" s="23"/>
      <c r="BP1600" s="23"/>
      <c r="BQ1600" s="23"/>
      <c r="BR1600" s="23"/>
      <c r="BS1600" s="45">
        <v>12838.992190469016</v>
      </c>
      <c r="BT1600" s="45">
        <v>0.603</v>
      </c>
      <c r="BU1600" s="23"/>
      <c r="BV1600" s="23"/>
      <c r="BW1600" s="23"/>
      <c r="BX1600" s="23"/>
      <c r="BY1600" s="23"/>
      <c r="BZ1600" s="23"/>
      <c r="CA1600" s="23"/>
    </row>
    <row r="1601" ht="15.75" customHeight="1">
      <c r="A1601" s="45">
        <v>6950.951369139139</v>
      </c>
      <c r="B1601" s="46">
        <v>0.043</v>
      </c>
      <c r="C1601" s="45"/>
      <c r="D1601" s="45"/>
      <c r="E1601" s="45"/>
      <c r="F1601" s="45"/>
      <c r="G1601" s="45"/>
      <c r="H1601" s="45">
        <v>6950.951369139139</v>
      </c>
      <c r="I1601" s="46">
        <v>0.539</v>
      </c>
      <c r="J1601" s="45"/>
      <c r="K1601" s="45"/>
      <c r="L1601" s="45"/>
      <c r="M1601" s="45"/>
      <c r="N1601" s="45"/>
      <c r="O1601" s="45">
        <v>6950.951369139139</v>
      </c>
      <c r="P1601" s="45"/>
      <c r="Q1601" s="45"/>
      <c r="R1601" s="45"/>
      <c r="S1601" s="45"/>
      <c r="T1601" s="45"/>
      <c r="U1601" s="45"/>
      <c r="V1601" s="45">
        <v>6950.951369139139</v>
      </c>
      <c r="W1601" s="45"/>
      <c r="X1601" s="45"/>
      <c r="Y1601" s="45"/>
      <c r="Z1601" s="45"/>
      <c r="AA1601" s="45"/>
      <c r="AB1601" s="45"/>
      <c r="AC1601" s="45">
        <v>6950.951369139139</v>
      </c>
      <c r="AD1601" s="45">
        <v>19.917149115417917</v>
      </c>
      <c r="AE1601" s="45"/>
      <c r="AF1601" s="45"/>
      <c r="AG1601" s="45"/>
      <c r="AH1601" s="45"/>
      <c r="AI1601" s="45"/>
      <c r="AJ1601" s="45">
        <v>6950.951369139139</v>
      </c>
      <c r="AK1601" s="45">
        <v>0.01</v>
      </c>
      <c r="AL1601" s="45"/>
      <c r="AM1601" s="45"/>
      <c r="AN1601" s="45"/>
      <c r="AO1601" s="23"/>
      <c r="AP1601" s="23"/>
      <c r="AQ1601" s="45">
        <v>6950.951369139139</v>
      </c>
      <c r="AR1601" s="45">
        <v>0.023</v>
      </c>
      <c r="AS1601" s="23"/>
      <c r="AT1601" s="23"/>
      <c r="AU1601" s="23"/>
      <c r="AV1601" s="23"/>
      <c r="AW1601" s="23"/>
      <c r="AX1601" s="45">
        <v>6950.951369139139</v>
      </c>
      <c r="AY1601" s="23"/>
      <c r="AZ1601" s="23"/>
      <c r="BA1601" s="23"/>
      <c r="BB1601" s="23"/>
      <c r="BC1601" s="23"/>
      <c r="BD1601" s="23"/>
      <c r="BE1601" s="45">
        <v>6950.951369139139</v>
      </c>
      <c r="BF1601" s="45"/>
      <c r="BG1601" s="23"/>
      <c r="BH1601" s="23"/>
      <c r="BI1601" s="23"/>
      <c r="BJ1601" s="23"/>
      <c r="BK1601" s="23"/>
      <c r="BL1601" s="45">
        <v>6950.951369139139</v>
      </c>
      <c r="BM1601" s="45">
        <v>0.112</v>
      </c>
      <c r="BN1601" s="23"/>
      <c r="BO1601" s="23"/>
      <c r="BP1601" s="23"/>
      <c r="BQ1601" s="23"/>
      <c r="BR1601" s="23"/>
      <c r="BS1601" s="45">
        <v>6950.951369139139</v>
      </c>
      <c r="BT1601" s="45">
        <v>0.036</v>
      </c>
      <c r="BU1601" s="23"/>
      <c r="BV1601" s="23"/>
      <c r="BW1601" s="23"/>
      <c r="BX1601" s="23"/>
      <c r="BY1601" s="23"/>
      <c r="BZ1601" s="23"/>
      <c r="CA1601" s="23"/>
    </row>
    <row r="1602" ht="15.75" customHeight="1">
      <c r="A1602" s="45">
        <v>7093.810447059163</v>
      </c>
      <c r="B1602" s="46">
        <v>0.044</v>
      </c>
      <c r="C1602" s="45"/>
      <c r="D1602" s="45"/>
      <c r="E1602" s="45"/>
      <c r="F1602" s="45"/>
      <c r="G1602" s="45"/>
      <c r="H1602" s="45">
        <v>7093.810447059163</v>
      </c>
      <c r="I1602" s="46">
        <v>0.454</v>
      </c>
      <c r="J1602" s="45"/>
      <c r="K1602" s="45"/>
      <c r="L1602" s="45"/>
      <c r="M1602" s="45"/>
      <c r="N1602" s="45"/>
      <c r="O1602" s="45">
        <v>7093.810447059163</v>
      </c>
      <c r="P1602" s="45">
        <v>0.001618925021134585</v>
      </c>
      <c r="Q1602" s="45"/>
      <c r="R1602" s="45"/>
      <c r="S1602" s="45"/>
      <c r="T1602" s="45"/>
      <c r="U1602" s="45"/>
      <c r="V1602" s="45">
        <v>7093.810447059163</v>
      </c>
      <c r="W1602" s="45"/>
      <c r="X1602" s="45"/>
      <c r="Y1602" s="45"/>
      <c r="Z1602" s="45"/>
      <c r="AA1602" s="45"/>
      <c r="AB1602" s="45"/>
      <c r="AC1602" s="45">
        <v>7093.810447059163</v>
      </c>
      <c r="AD1602" s="45">
        <v>21.462165365306387</v>
      </c>
      <c r="AE1602" s="45"/>
      <c r="AF1602" s="45"/>
      <c r="AG1602" s="45"/>
      <c r="AH1602" s="45"/>
      <c r="AI1602" s="45"/>
      <c r="AJ1602" s="45">
        <v>7093.810447059163</v>
      </c>
      <c r="AK1602" s="45">
        <v>0.01</v>
      </c>
      <c r="AL1602" s="45"/>
      <c r="AM1602" s="45"/>
      <c r="AN1602" s="45"/>
      <c r="AO1602" s="23"/>
      <c r="AP1602" s="23"/>
      <c r="AQ1602" s="45">
        <v>7093.810447059163</v>
      </c>
      <c r="AR1602" s="45">
        <v>0.022</v>
      </c>
      <c r="AS1602" s="23"/>
      <c r="AT1602" s="23"/>
      <c r="AU1602" s="23"/>
      <c r="AV1602" s="23"/>
      <c r="AW1602" s="23"/>
      <c r="AX1602" s="45">
        <v>7093.810447059163</v>
      </c>
      <c r="AY1602" s="23"/>
      <c r="AZ1602" s="23"/>
      <c r="BA1602" s="23"/>
      <c r="BB1602" s="23"/>
      <c r="BC1602" s="23"/>
      <c r="BD1602" s="23"/>
      <c r="BE1602" s="45">
        <v>7093.810447059163</v>
      </c>
      <c r="BF1602" s="45"/>
      <c r="BG1602" s="23"/>
      <c r="BH1602" s="23"/>
      <c r="BI1602" s="23"/>
      <c r="BJ1602" s="23"/>
      <c r="BK1602" s="23"/>
      <c r="BL1602" s="45">
        <v>7093.810447059163</v>
      </c>
      <c r="BM1602" s="45">
        <v>0.172</v>
      </c>
      <c r="BN1602" s="23"/>
      <c r="BO1602" s="23"/>
      <c r="BP1602" s="23"/>
      <c r="BQ1602" s="23"/>
      <c r="BR1602" s="23"/>
      <c r="BS1602" s="45">
        <v>7093.810447059163</v>
      </c>
      <c r="BT1602" s="45">
        <v>0.045</v>
      </c>
      <c r="BU1602" s="23"/>
      <c r="BV1602" s="23"/>
      <c r="BW1602" s="23"/>
      <c r="BX1602" s="23"/>
      <c r="BY1602" s="23"/>
      <c r="BZ1602" s="23"/>
      <c r="CA1602" s="23"/>
    </row>
    <row r="1603" ht="15.75" customHeight="1">
      <c r="A1603" s="45">
        <v>7316.906158055481</v>
      </c>
      <c r="B1603" s="46">
        <v>0.046</v>
      </c>
      <c r="C1603" s="45"/>
      <c r="D1603" s="45"/>
      <c r="E1603" s="45"/>
      <c r="F1603" s="45"/>
      <c r="G1603" s="45"/>
      <c r="H1603" s="45">
        <v>7316.906158055481</v>
      </c>
      <c r="I1603" s="46">
        <v>0.354</v>
      </c>
      <c r="J1603" s="45"/>
      <c r="K1603" s="45"/>
      <c r="L1603" s="45"/>
      <c r="M1603" s="45"/>
      <c r="N1603" s="45"/>
      <c r="O1603" s="45">
        <v>7316.906158055481</v>
      </c>
      <c r="P1603" s="45">
        <v>0.0016120662869361104</v>
      </c>
      <c r="Q1603" s="45"/>
      <c r="R1603" s="45"/>
      <c r="S1603" s="45"/>
      <c r="T1603" s="45"/>
      <c r="U1603" s="45"/>
      <c r="V1603" s="45">
        <v>7316.906158055481</v>
      </c>
      <c r="W1603" s="45">
        <v>0.003623709279346408</v>
      </c>
      <c r="X1603" s="45"/>
      <c r="Y1603" s="45"/>
      <c r="Z1603" s="45"/>
      <c r="AA1603" s="45"/>
      <c r="AB1603" s="45"/>
      <c r="AC1603" s="45">
        <v>7316.906158055481</v>
      </c>
      <c r="AD1603" s="45">
        <v>20.61618842018148</v>
      </c>
      <c r="AE1603" s="45"/>
      <c r="AF1603" s="45"/>
      <c r="AG1603" s="45"/>
      <c r="AH1603" s="45"/>
      <c r="AI1603" s="45"/>
      <c r="AJ1603" s="45">
        <v>7316.906158055481</v>
      </c>
      <c r="AK1603" s="45">
        <v>0.01</v>
      </c>
      <c r="AL1603" s="45"/>
      <c r="AM1603" s="45"/>
      <c r="AN1603" s="45"/>
      <c r="AO1603" s="23"/>
      <c r="AP1603" s="23"/>
      <c r="AQ1603" s="45">
        <v>7316.906158055481</v>
      </c>
      <c r="AR1603" s="45">
        <v>0.022</v>
      </c>
      <c r="AS1603" s="23"/>
      <c r="AT1603" s="23"/>
      <c r="AU1603" s="23"/>
      <c r="AV1603" s="23"/>
      <c r="AW1603" s="23"/>
      <c r="AX1603" s="45">
        <v>7316.906158055481</v>
      </c>
      <c r="AY1603" s="23"/>
      <c r="AZ1603" s="23"/>
      <c r="BA1603" s="23"/>
      <c r="BB1603" s="23"/>
      <c r="BC1603" s="23"/>
      <c r="BD1603" s="23"/>
      <c r="BE1603" s="45">
        <v>7316.906158055481</v>
      </c>
      <c r="BF1603" s="45"/>
      <c r="BG1603" s="23"/>
      <c r="BH1603" s="23"/>
      <c r="BI1603" s="23"/>
      <c r="BJ1603" s="23"/>
      <c r="BK1603" s="23"/>
      <c r="BL1603" s="45">
        <v>7316.906158055481</v>
      </c>
      <c r="BM1603" s="45">
        <v>0.23</v>
      </c>
      <c r="BN1603" s="23"/>
      <c r="BO1603" s="23"/>
      <c r="BP1603" s="23"/>
      <c r="BQ1603" s="23"/>
      <c r="BR1603" s="23"/>
      <c r="BS1603" s="45">
        <v>7316.906158055481</v>
      </c>
      <c r="BT1603" s="45">
        <v>0.066</v>
      </c>
      <c r="BU1603" s="23"/>
      <c r="BV1603" s="23"/>
      <c r="BW1603" s="23"/>
      <c r="BX1603" s="23"/>
      <c r="BY1603" s="23"/>
      <c r="BZ1603" s="23"/>
      <c r="CA1603" s="23"/>
    </row>
    <row r="1604" ht="15.75" customHeight="1">
      <c r="A1604" s="45">
        <v>7416.222411768506</v>
      </c>
      <c r="B1604" s="46">
        <v>0.053</v>
      </c>
      <c r="C1604" s="45"/>
      <c r="D1604" s="45"/>
      <c r="E1604" s="45"/>
      <c r="F1604" s="45"/>
      <c r="G1604" s="45"/>
      <c r="H1604" s="45">
        <v>7416.222411768506</v>
      </c>
      <c r="I1604" s="46">
        <v>0.254</v>
      </c>
      <c r="J1604" s="45"/>
      <c r="K1604" s="45"/>
      <c r="L1604" s="45"/>
      <c r="M1604" s="45"/>
      <c r="N1604" s="45"/>
      <c r="O1604" s="45">
        <v>7416.222411768506</v>
      </c>
      <c r="P1604" s="45">
        <v>0.0016168291885456816</v>
      </c>
      <c r="Q1604" s="45"/>
      <c r="R1604" s="45"/>
      <c r="S1604" s="45"/>
      <c r="T1604" s="45"/>
      <c r="U1604" s="45"/>
      <c r="V1604" s="45">
        <v>7416.222411768506</v>
      </c>
      <c r="W1604" s="45">
        <v>0.003722341082636834</v>
      </c>
      <c r="X1604" s="45"/>
      <c r="Y1604" s="45"/>
      <c r="Z1604" s="45"/>
      <c r="AA1604" s="45"/>
      <c r="AB1604" s="45"/>
      <c r="AC1604" s="45">
        <v>7416.222411768506</v>
      </c>
      <c r="AD1604" s="45">
        <v>26.51299512207241</v>
      </c>
      <c r="AE1604" s="45"/>
      <c r="AF1604" s="45"/>
      <c r="AG1604" s="45"/>
      <c r="AH1604" s="45"/>
      <c r="AI1604" s="45"/>
      <c r="AJ1604" s="45">
        <v>7416.222411768506</v>
      </c>
      <c r="AK1604" s="45">
        <v>0.01</v>
      </c>
      <c r="AL1604" s="45"/>
      <c r="AM1604" s="45"/>
      <c r="AN1604" s="45"/>
      <c r="AO1604" s="23"/>
      <c r="AP1604" s="23"/>
      <c r="AQ1604" s="45">
        <v>7416.222411768506</v>
      </c>
      <c r="AR1604" s="45">
        <v>0.021</v>
      </c>
      <c r="AS1604" s="23"/>
      <c r="AT1604" s="23"/>
      <c r="AU1604" s="23"/>
      <c r="AV1604" s="23"/>
      <c r="AW1604" s="23"/>
      <c r="AX1604" s="45">
        <v>7416.222411768506</v>
      </c>
      <c r="AY1604" s="23"/>
      <c r="AZ1604" s="23"/>
      <c r="BA1604" s="23"/>
      <c r="BB1604" s="23"/>
      <c r="BC1604" s="23"/>
      <c r="BD1604" s="23"/>
      <c r="BE1604" s="45">
        <v>7416.222411768506</v>
      </c>
      <c r="BF1604" s="45">
        <v>29.0</v>
      </c>
      <c r="BG1604" s="23"/>
      <c r="BH1604" s="23"/>
      <c r="BI1604" s="23"/>
      <c r="BJ1604" s="23"/>
      <c r="BK1604" s="23"/>
      <c r="BL1604" s="45">
        <v>7416.222411768506</v>
      </c>
      <c r="BM1604" s="45">
        <v>0.317</v>
      </c>
      <c r="BN1604" s="23"/>
      <c r="BO1604" s="23"/>
      <c r="BP1604" s="23"/>
      <c r="BQ1604" s="23"/>
      <c r="BR1604" s="23"/>
      <c r="BS1604" s="45">
        <v>7416.222411768506</v>
      </c>
      <c r="BT1604" s="45">
        <v>0.089</v>
      </c>
      <c r="BU1604" s="23"/>
      <c r="BV1604" s="23"/>
      <c r="BW1604" s="23"/>
      <c r="BX1604" s="23"/>
      <c r="BY1604" s="23"/>
      <c r="BZ1604" s="23"/>
      <c r="CA1604" s="23"/>
    </row>
    <row r="1605" ht="15.75" customHeight="1">
      <c r="A1605" s="45">
        <v>7458.599644187504</v>
      </c>
      <c r="B1605" s="46">
        <v>0.054</v>
      </c>
      <c r="C1605" s="45"/>
      <c r="D1605" s="45"/>
      <c r="E1605" s="45"/>
      <c r="F1605" s="45"/>
      <c r="G1605" s="45"/>
      <c r="H1605" s="45">
        <v>7458.599644187504</v>
      </c>
      <c r="I1605" s="46">
        <v>0.256</v>
      </c>
      <c r="J1605" s="45"/>
      <c r="K1605" s="45"/>
      <c r="L1605" s="45"/>
      <c r="M1605" s="45"/>
      <c r="N1605" s="45"/>
      <c r="O1605" s="45">
        <v>7458.599644187504</v>
      </c>
      <c r="P1605" s="45">
        <v>0.0018467958881486022</v>
      </c>
      <c r="Q1605" s="45"/>
      <c r="R1605" s="45"/>
      <c r="S1605" s="45"/>
      <c r="T1605" s="45"/>
      <c r="U1605" s="45"/>
      <c r="V1605" s="45">
        <v>7458.599644187504</v>
      </c>
      <c r="W1605" s="45">
        <v>0.004411994770775789</v>
      </c>
      <c r="X1605" s="45"/>
      <c r="Y1605" s="45"/>
      <c r="Z1605" s="45"/>
      <c r="AA1605" s="45"/>
      <c r="AB1605" s="45"/>
      <c r="AC1605" s="45">
        <v>7458.599644187504</v>
      </c>
      <c r="AD1605" s="45">
        <v>31.326118505587516</v>
      </c>
      <c r="AE1605" s="45"/>
      <c r="AF1605" s="45"/>
      <c r="AG1605" s="45"/>
      <c r="AH1605" s="45"/>
      <c r="AI1605" s="45"/>
      <c r="AJ1605" s="45">
        <v>7458.599644187504</v>
      </c>
      <c r="AK1605" s="45">
        <v>0.01</v>
      </c>
      <c r="AL1605" s="45"/>
      <c r="AM1605" s="45"/>
      <c r="AN1605" s="45"/>
      <c r="AO1605" s="23"/>
      <c r="AP1605" s="23"/>
      <c r="AQ1605" s="45">
        <v>7458.599644187504</v>
      </c>
      <c r="AR1605" s="45">
        <v>0.02</v>
      </c>
      <c r="AS1605" s="23"/>
      <c r="AT1605" s="23"/>
      <c r="AU1605" s="23"/>
      <c r="AV1605" s="23"/>
      <c r="AW1605" s="23"/>
      <c r="AX1605" s="45">
        <v>7458.599644187504</v>
      </c>
      <c r="AY1605" s="23"/>
      <c r="AZ1605" s="23"/>
      <c r="BA1605" s="23"/>
      <c r="BB1605" s="23"/>
      <c r="BC1605" s="23"/>
      <c r="BD1605" s="23"/>
      <c r="BE1605" s="45">
        <v>7458.599644187504</v>
      </c>
      <c r="BF1605" s="45">
        <v>28.0</v>
      </c>
      <c r="BG1605" s="23"/>
      <c r="BH1605" s="23"/>
      <c r="BI1605" s="23"/>
      <c r="BJ1605" s="23"/>
      <c r="BK1605" s="23"/>
      <c r="BL1605" s="45">
        <v>7458.599644187504</v>
      </c>
      <c r="BM1605" s="45">
        <v>0.461</v>
      </c>
      <c r="BN1605" s="23"/>
      <c r="BO1605" s="23"/>
      <c r="BP1605" s="23"/>
      <c r="BQ1605" s="23"/>
      <c r="BR1605" s="23"/>
      <c r="BS1605" s="45">
        <v>7458.599644187504</v>
      </c>
      <c r="BT1605" s="45">
        <v>0.15</v>
      </c>
      <c r="BU1605" s="23"/>
      <c r="BV1605" s="23"/>
      <c r="BW1605" s="23"/>
      <c r="BX1605" s="23"/>
      <c r="BY1605" s="23"/>
      <c r="BZ1605" s="23"/>
      <c r="CA1605" s="23"/>
    </row>
    <row r="1606" ht="15.75" customHeight="1">
      <c r="A1606" s="45">
        <v>7504.80131390309</v>
      </c>
      <c r="B1606" s="46">
        <v>0.055</v>
      </c>
      <c r="C1606" s="45"/>
      <c r="D1606" s="45"/>
      <c r="E1606" s="45"/>
      <c r="F1606" s="45"/>
      <c r="G1606" s="45"/>
      <c r="H1606" s="45">
        <v>7504.80131390309</v>
      </c>
      <c r="I1606" s="46">
        <v>0.196</v>
      </c>
      <c r="J1606" s="45"/>
      <c r="K1606" s="45"/>
      <c r="L1606" s="45"/>
      <c r="M1606" s="45"/>
      <c r="N1606" s="45"/>
      <c r="O1606" s="45">
        <v>7504.80131390309</v>
      </c>
      <c r="P1606" s="45"/>
      <c r="Q1606" s="45"/>
      <c r="R1606" s="45"/>
      <c r="S1606" s="45"/>
      <c r="T1606" s="45"/>
      <c r="U1606" s="45"/>
      <c r="V1606" s="45">
        <v>7504.80131390309</v>
      </c>
      <c r="W1606" s="45"/>
      <c r="X1606" s="45"/>
      <c r="Y1606" s="45"/>
      <c r="Z1606" s="45"/>
      <c r="AA1606" s="45"/>
      <c r="AB1606" s="45"/>
      <c r="AC1606" s="45">
        <v>7504.80131390309</v>
      </c>
      <c r="AD1606" s="45">
        <v>50.3290738113626</v>
      </c>
      <c r="AE1606" s="45"/>
      <c r="AF1606" s="45"/>
      <c r="AG1606" s="45"/>
      <c r="AH1606" s="45"/>
      <c r="AI1606" s="45"/>
      <c r="AJ1606" s="45">
        <v>7504.80131390309</v>
      </c>
      <c r="AK1606" s="45">
        <v>0.01</v>
      </c>
      <c r="AL1606" s="45"/>
      <c r="AM1606" s="45"/>
      <c r="AN1606" s="45"/>
      <c r="AO1606" s="23"/>
      <c r="AP1606" s="23"/>
      <c r="AQ1606" s="45">
        <v>7504.80131390309</v>
      </c>
      <c r="AR1606" s="45">
        <v>0.018</v>
      </c>
      <c r="AS1606" s="23"/>
      <c r="AT1606" s="23"/>
      <c r="AU1606" s="23"/>
      <c r="AV1606" s="23"/>
      <c r="AW1606" s="23"/>
      <c r="AX1606" s="45">
        <v>7504.80131390309</v>
      </c>
      <c r="AY1606" s="23">
        <v>0.558</v>
      </c>
      <c r="AZ1606" s="23"/>
      <c r="BA1606" s="23"/>
      <c r="BB1606" s="23"/>
      <c r="BC1606" s="23"/>
      <c r="BD1606" s="23"/>
      <c r="BE1606" s="45">
        <v>7504.80131390309</v>
      </c>
      <c r="BF1606" s="45">
        <v>11.0</v>
      </c>
      <c r="BG1606" s="23"/>
      <c r="BH1606" s="23"/>
      <c r="BI1606" s="23"/>
      <c r="BJ1606" s="23"/>
      <c r="BK1606" s="23"/>
      <c r="BL1606" s="45">
        <v>7504.80131390309</v>
      </c>
      <c r="BM1606" s="45">
        <v>0.604</v>
      </c>
      <c r="BN1606" s="23"/>
      <c r="BO1606" s="23"/>
      <c r="BP1606" s="23"/>
      <c r="BQ1606" s="23"/>
      <c r="BR1606" s="23"/>
      <c r="BS1606" s="45">
        <v>7504.80131390309</v>
      </c>
      <c r="BT1606" s="45">
        <v>0.215</v>
      </c>
      <c r="BU1606" s="23"/>
      <c r="BV1606" s="23"/>
      <c r="BW1606" s="23"/>
      <c r="BX1606" s="23"/>
      <c r="BY1606" s="23"/>
      <c r="BZ1606" s="23"/>
      <c r="CA1606" s="23"/>
    </row>
    <row r="1607" ht="15.75" customHeight="1">
      <c r="A1607" s="45">
        <v>7596.575595835756</v>
      </c>
      <c r="B1607" s="46">
        <v>0.051</v>
      </c>
      <c r="C1607" s="45"/>
      <c r="D1607" s="45"/>
      <c r="E1607" s="45"/>
      <c r="F1607" s="45"/>
      <c r="G1607" s="45"/>
      <c r="H1607" s="45">
        <v>7596.575595835756</v>
      </c>
      <c r="I1607" s="46">
        <v>0.14</v>
      </c>
      <c r="J1607" s="45"/>
      <c r="K1607" s="45"/>
      <c r="L1607" s="45"/>
      <c r="M1607" s="45"/>
      <c r="N1607" s="45"/>
      <c r="O1607" s="45">
        <v>7596.575595835756</v>
      </c>
      <c r="P1607" s="45"/>
      <c r="Q1607" s="45"/>
      <c r="R1607" s="45"/>
      <c r="S1607" s="45"/>
      <c r="T1607" s="45"/>
      <c r="U1607" s="45"/>
      <c r="V1607" s="45">
        <v>7596.575595835756</v>
      </c>
      <c r="W1607" s="45"/>
      <c r="X1607" s="45"/>
      <c r="Y1607" s="45"/>
      <c r="Z1607" s="45"/>
      <c r="AA1607" s="45"/>
      <c r="AB1607" s="45"/>
      <c r="AC1607" s="45">
        <v>7596.575595835756</v>
      </c>
      <c r="AD1607" s="45">
        <v>68.84101735605196</v>
      </c>
      <c r="AE1607" s="45"/>
      <c r="AF1607" s="45"/>
      <c r="AG1607" s="45"/>
      <c r="AH1607" s="45"/>
      <c r="AI1607" s="45"/>
      <c r="AJ1607" s="45">
        <v>7596.575595835756</v>
      </c>
      <c r="AK1607" s="45">
        <v>0.01</v>
      </c>
      <c r="AL1607" s="45"/>
      <c r="AM1607" s="45"/>
      <c r="AN1607" s="45"/>
      <c r="AO1607" s="23"/>
      <c r="AP1607" s="23"/>
      <c r="AQ1607" s="45">
        <v>7596.575595835756</v>
      </c>
      <c r="AR1607" s="45">
        <v>0.017</v>
      </c>
      <c r="AS1607" s="23"/>
      <c r="AT1607" s="23"/>
      <c r="AU1607" s="23"/>
      <c r="AV1607" s="23"/>
      <c r="AW1607" s="23"/>
      <c r="AX1607" s="45">
        <v>7596.575595835756</v>
      </c>
      <c r="AY1607" s="23">
        <v>0.482</v>
      </c>
      <c r="AZ1607" s="23"/>
      <c r="BA1607" s="23"/>
      <c r="BB1607" s="23"/>
      <c r="BC1607" s="23"/>
      <c r="BD1607" s="23"/>
      <c r="BE1607" s="45">
        <v>7596.575595835756</v>
      </c>
      <c r="BF1607" s="45">
        <v>11.0</v>
      </c>
      <c r="BG1607" s="23"/>
      <c r="BH1607" s="23"/>
      <c r="BI1607" s="23"/>
      <c r="BJ1607" s="23"/>
      <c r="BK1607" s="23"/>
      <c r="BL1607" s="45">
        <v>7596.575595835756</v>
      </c>
      <c r="BM1607" s="45">
        <v>0.725</v>
      </c>
      <c r="BN1607" s="23"/>
      <c r="BO1607" s="23"/>
      <c r="BP1607" s="23"/>
      <c r="BQ1607" s="23"/>
      <c r="BR1607" s="23"/>
      <c r="BS1607" s="45">
        <v>7596.575595835756</v>
      </c>
      <c r="BT1607" s="45">
        <v>0.247</v>
      </c>
      <c r="BU1607" s="23"/>
      <c r="BV1607" s="23"/>
      <c r="BW1607" s="23"/>
      <c r="BX1607" s="23"/>
      <c r="BY1607" s="23"/>
      <c r="BZ1607" s="23"/>
      <c r="CA1607" s="23"/>
    </row>
    <row r="1608" ht="15.75" customHeight="1">
      <c r="A1608" s="45">
        <v>7709.626910562869</v>
      </c>
      <c r="B1608" s="46">
        <v>0.052</v>
      </c>
      <c r="C1608" s="45"/>
      <c r="D1608" s="45"/>
      <c r="E1608" s="45"/>
      <c r="F1608" s="45"/>
      <c r="G1608" s="45"/>
      <c r="H1608" s="45">
        <v>7709.626910562869</v>
      </c>
      <c r="I1608" s="46">
        <v>0.133</v>
      </c>
      <c r="J1608" s="45"/>
      <c r="K1608" s="45"/>
      <c r="L1608" s="45"/>
      <c r="M1608" s="45"/>
      <c r="N1608" s="45"/>
      <c r="O1608" s="45">
        <v>7709.626910562869</v>
      </c>
      <c r="P1608" s="45">
        <v>0.0018523695514366674</v>
      </c>
      <c r="Q1608" s="45"/>
      <c r="R1608" s="45"/>
      <c r="S1608" s="45"/>
      <c r="T1608" s="45"/>
      <c r="U1608" s="45"/>
      <c r="V1608" s="45">
        <v>7709.626910562869</v>
      </c>
      <c r="W1608" s="45">
        <v>0.0045683609745006725</v>
      </c>
      <c r="X1608" s="45"/>
      <c r="Y1608" s="45"/>
      <c r="Z1608" s="45"/>
      <c r="AA1608" s="45"/>
      <c r="AB1608" s="45"/>
      <c r="AC1608" s="45">
        <v>7709.626910562869</v>
      </c>
      <c r="AD1608" s="45">
        <v>82.60314547031645</v>
      </c>
      <c r="AE1608" s="45"/>
      <c r="AF1608" s="45"/>
      <c r="AG1608" s="45"/>
      <c r="AH1608" s="45"/>
      <c r="AI1608" s="45"/>
      <c r="AJ1608" s="45">
        <v>7709.626910562869</v>
      </c>
      <c r="AK1608" s="45">
        <v>0.01</v>
      </c>
      <c r="AL1608" s="45"/>
      <c r="AM1608" s="45"/>
      <c r="AN1608" s="45"/>
      <c r="AO1608" s="23"/>
      <c r="AP1608" s="23"/>
      <c r="AQ1608" s="45">
        <v>7709.626910562869</v>
      </c>
      <c r="AR1608" s="45">
        <v>0.015</v>
      </c>
      <c r="AS1608" s="23"/>
      <c r="AT1608" s="23"/>
      <c r="AU1608" s="23"/>
      <c r="AV1608" s="23"/>
      <c r="AW1608" s="23"/>
      <c r="AX1608" s="45">
        <v>7709.626910562869</v>
      </c>
      <c r="AY1608" s="23">
        <v>0.456</v>
      </c>
      <c r="AZ1608" s="23"/>
      <c r="BA1608" s="23"/>
      <c r="BB1608" s="23"/>
      <c r="BC1608" s="23"/>
      <c r="BD1608" s="23"/>
      <c r="BE1608" s="45">
        <v>7709.626910562869</v>
      </c>
      <c r="BF1608" s="45">
        <v>9.0</v>
      </c>
      <c r="BG1608" s="23"/>
      <c r="BH1608" s="23"/>
      <c r="BI1608" s="23"/>
      <c r="BJ1608" s="23"/>
      <c r="BK1608" s="23"/>
      <c r="BL1608" s="45">
        <v>7709.626910562869</v>
      </c>
      <c r="BM1608" s="45">
        <v>0.927</v>
      </c>
      <c r="BN1608" s="23"/>
      <c r="BO1608" s="23"/>
      <c r="BP1608" s="23"/>
      <c r="BQ1608" s="23"/>
      <c r="BR1608" s="23"/>
      <c r="BS1608" s="45">
        <v>7709.626910562869</v>
      </c>
      <c r="BT1608" s="45">
        <v>0.283</v>
      </c>
      <c r="BU1608" s="23"/>
      <c r="BV1608" s="23"/>
      <c r="BW1608" s="23"/>
      <c r="BX1608" s="23"/>
      <c r="BY1608" s="23"/>
      <c r="BZ1608" s="23"/>
      <c r="CA1608" s="23"/>
    </row>
    <row r="1609" ht="15.75" customHeight="1">
      <c r="A1609" s="45">
        <v>7839.175182437326</v>
      </c>
      <c r="B1609" s="46">
        <v>0.054</v>
      </c>
      <c r="C1609" s="45"/>
      <c r="D1609" s="45"/>
      <c r="E1609" s="45"/>
      <c r="F1609" s="45"/>
      <c r="G1609" s="45"/>
      <c r="H1609" s="45">
        <v>7839.175182437326</v>
      </c>
      <c r="I1609" s="46">
        <v>0.15</v>
      </c>
      <c r="J1609" s="45"/>
      <c r="K1609" s="45"/>
      <c r="L1609" s="45"/>
      <c r="M1609" s="45"/>
      <c r="N1609" s="45"/>
      <c r="O1609" s="45">
        <v>7839.175182437326</v>
      </c>
      <c r="P1609" s="45">
        <v>0.0019357893647711849</v>
      </c>
      <c r="Q1609" s="45"/>
      <c r="R1609" s="45"/>
      <c r="S1609" s="45"/>
      <c r="T1609" s="45"/>
      <c r="U1609" s="45"/>
      <c r="V1609" s="45">
        <v>7839.175182437326</v>
      </c>
      <c r="W1609" s="45">
        <v>0.004915795816266289</v>
      </c>
      <c r="X1609" s="45"/>
      <c r="Y1609" s="45"/>
      <c r="Z1609" s="45"/>
      <c r="AA1609" s="45"/>
      <c r="AB1609" s="45"/>
      <c r="AC1609" s="45">
        <v>7839.175182437326</v>
      </c>
      <c r="AD1609" s="45">
        <v>117.29548456205912</v>
      </c>
      <c r="AE1609" s="45"/>
      <c r="AF1609" s="45"/>
      <c r="AG1609" s="45"/>
      <c r="AH1609" s="45"/>
      <c r="AI1609" s="45"/>
      <c r="AJ1609" s="45">
        <v>7839.175182437326</v>
      </c>
      <c r="AK1609" s="45">
        <v>0.011</v>
      </c>
      <c r="AL1609" s="45"/>
      <c r="AM1609" s="45"/>
      <c r="AN1609" s="45"/>
      <c r="AO1609" s="23"/>
      <c r="AP1609" s="23"/>
      <c r="AQ1609" s="45">
        <v>7839.175182437326</v>
      </c>
      <c r="AR1609" s="45">
        <v>0.014</v>
      </c>
      <c r="AS1609" s="23"/>
      <c r="AT1609" s="23"/>
      <c r="AU1609" s="23"/>
      <c r="AV1609" s="23"/>
      <c r="AW1609" s="23"/>
      <c r="AX1609" s="45">
        <v>7839.175182437326</v>
      </c>
      <c r="AY1609" s="23">
        <v>0.454</v>
      </c>
      <c r="AZ1609" s="23"/>
      <c r="BA1609" s="23"/>
      <c r="BB1609" s="23"/>
      <c r="BC1609" s="23"/>
      <c r="BD1609" s="23"/>
      <c r="BE1609" s="45">
        <v>7839.175182437326</v>
      </c>
      <c r="BF1609" s="45">
        <v>9.0</v>
      </c>
      <c r="BG1609" s="23"/>
      <c r="BH1609" s="23"/>
      <c r="BI1609" s="23"/>
      <c r="BJ1609" s="23"/>
      <c r="BK1609" s="23"/>
      <c r="BL1609" s="45">
        <v>7839.175182437326</v>
      </c>
      <c r="BM1609" s="45">
        <v>1.114</v>
      </c>
      <c r="BN1609" s="23"/>
      <c r="BO1609" s="23"/>
      <c r="BP1609" s="23"/>
      <c r="BQ1609" s="23"/>
      <c r="BR1609" s="23"/>
      <c r="BS1609" s="45">
        <v>7839.175182437326</v>
      </c>
      <c r="BT1609" s="45">
        <v>0.324</v>
      </c>
      <c r="BU1609" s="23"/>
      <c r="BV1609" s="23"/>
      <c r="BW1609" s="23"/>
      <c r="BX1609" s="23"/>
      <c r="BY1609" s="23"/>
      <c r="BZ1609" s="23"/>
      <c r="CA1609" s="23"/>
    </row>
    <row r="1610" ht="15.75" customHeight="1">
      <c r="A1610" s="45">
        <v>7904.755260185019</v>
      </c>
      <c r="B1610" s="46">
        <v>0.056</v>
      </c>
      <c r="C1610" s="45"/>
      <c r="D1610" s="45"/>
      <c r="E1610" s="45"/>
      <c r="F1610" s="45"/>
      <c r="G1610" s="45"/>
      <c r="H1610" s="45">
        <v>7904.755260185019</v>
      </c>
      <c r="I1610" s="46">
        <v>0.173</v>
      </c>
      <c r="J1610" s="45"/>
      <c r="K1610" s="45"/>
      <c r="L1610" s="45"/>
      <c r="M1610" s="45"/>
      <c r="N1610" s="45"/>
      <c r="O1610" s="45">
        <v>7904.755260185019</v>
      </c>
      <c r="P1610" s="45"/>
      <c r="Q1610" s="45"/>
      <c r="R1610" s="45"/>
      <c r="S1610" s="45"/>
      <c r="T1610" s="45"/>
      <c r="U1610" s="45"/>
      <c r="V1610" s="45">
        <v>7904.755260185019</v>
      </c>
      <c r="W1610" s="45"/>
      <c r="X1610" s="45"/>
      <c r="Y1610" s="45"/>
      <c r="Z1610" s="45"/>
      <c r="AA1610" s="45"/>
      <c r="AB1610" s="45"/>
      <c r="AC1610" s="45">
        <v>7904.755260185019</v>
      </c>
      <c r="AD1610" s="45">
        <v>86.85411214451739</v>
      </c>
      <c r="AE1610" s="45"/>
      <c r="AF1610" s="45"/>
      <c r="AG1610" s="45"/>
      <c r="AH1610" s="45"/>
      <c r="AI1610" s="45"/>
      <c r="AJ1610" s="45">
        <v>7904.755260185019</v>
      </c>
      <c r="AK1610" s="45">
        <v>0.011</v>
      </c>
      <c r="AL1610" s="45"/>
      <c r="AM1610" s="45"/>
      <c r="AN1610" s="45"/>
      <c r="AO1610" s="23"/>
      <c r="AP1610" s="23"/>
      <c r="AQ1610" s="45">
        <v>7904.755260185019</v>
      </c>
      <c r="AR1610" s="45">
        <v>0.013</v>
      </c>
      <c r="AS1610" s="23"/>
      <c r="AT1610" s="23"/>
      <c r="AU1610" s="23"/>
      <c r="AV1610" s="23"/>
      <c r="AW1610" s="23"/>
      <c r="AX1610" s="45">
        <v>7904.755260185019</v>
      </c>
      <c r="AY1610" s="23">
        <v>0.451</v>
      </c>
      <c r="AZ1610" s="23"/>
      <c r="BA1610" s="23"/>
      <c r="BB1610" s="23"/>
      <c r="BC1610" s="23"/>
      <c r="BD1610" s="23"/>
      <c r="BE1610" s="45">
        <v>7904.755260185019</v>
      </c>
      <c r="BF1610" s="45">
        <v>9.0</v>
      </c>
      <c r="BG1610" s="23"/>
      <c r="BH1610" s="23"/>
      <c r="BI1610" s="23"/>
      <c r="BJ1610" s="23"/>
      <c r="BK1610" s="23"/>
      <c r="BL1610" s="45">
        <v>7904.755260185019</v>
      </c>
      <c r="BM1610" s="45">
        <v>1.145</v>
      </c>
      <c r="BN1610" s="23"/>
      <c r="BO1610" s="23"/>
      <c r="BP1610" s="23"/>
      <c r="BQ1610" s="23"/>
      <c r="BR1610" s="23"/>
      <c r="BS1610" s="45">
        <v>7904.755260185019</v>
      </c>
      <c r="BT1610" s="45">
        <v>0.366</v>
      </c>
      <c r="BU1610" s="23"/>
      <c r="BV1610" s="23"/>
      <c r="BW1610" s="23"/>
      <c r="BX1610" s="23"/>
      <c r="BY1610" s="23"/>
      <c r="BZ1610" s="23"/>
      <c r="CA1610" s="23"/>
    </row>
    <row r="1611" ht="15.75" customHeight="1">
      <c r="A1611" s="45">
        <v>8001.236339185448</v>
      </c>
      <c r="B1611" s="46">
        <v>0.059</v>
      </c>
      <c r="C1611" s="45"/>
      <c r="D1611" s="45"/>
      <c r="E1611" s="45"/>
      <c r="F1611" s="45"/>
      <c r="G1611" s="45"/>
      <c r="H1611" s="45">
        <v>8001.236339185448</v>
      </c>
      <c r="I1611" s="46">
        <v>0.141</v>
      </c>
      <c r="J1611" s="45"/>
      <c r="K1611" s="45"/>
      <c r="L1611" s="45"/>
      <c r="M1611" s="45"/>
      <c r="N1611" s="45"/>
      <c r="O1611" s="45">
        <v>8001.236339185448</v>
      </c>
      <c r="P1611" s="45">
        <v>0.0019110607263710033</v>
      </c>
      <c r="Q1611" s="45"/>
      <c r="R1611" s="45"/>
      <c r="S1611" s="45"/>
      <c r="T1611" s="45"/>
      <c r="U1611" s="45"/>
      <c r="V1611" s="45">
        <v>8001.236339185448</v>
      </c>
      <c r="W1611" s="45">
        <v>0.004725470913505598</v>
      </c>
      <c r="X1611" s="45"/>
      <c r="Y1611" s="45"/>
      <c r="Z1611" s="45"/>
      <c r="AA1611" s="45"/>
      <c r="AB1611" s="45"/>
      <c r="AC1611" s="45">
        <v>8001.236339185448</v>
      </c>
      <c r="AD1611" s="45">
        <v>93.64409937713339</v>
      </c>
      <c r="AE1611" s="45"/>
      <c r="AF1611" s="45"/>
      <c r="AG1611" s="45"/>
      <c r="AH1611" s="45"/>
      <c r="AI1611" s="45"/>
      <c r="AJ1611" s="45">
        <v>8001.236339185448</v>
      </c>
      <c r="AK1611" s="45">
        <v>0.011</v>
      </c>
      <c r="AL1611" s="45"/>
      <c r="AM1611" s="45"/>
      <c r="AN1611" s="45"/>
      <c r="AO1611" s="23"/>
      <c r="AP1611" s="23"/>
      <c r="AQ1611" s="45">
        <v>8001.236339185448</v>
      </c>
      <c r="AR1611" s="45">
        <v>0.012</v>
      </c>
      <c r="AS1611" s="23"/>
      <c r="AT1611" s="23"/>
      <c r="AU1611" s="23"/>
      <c r="AV1611" s="23"/>
      <c r="AW1611" s="23"/>
      <c r="AX1611" s="45">
        <v>8001.236339185448</v>
      </c>
      <c r="AY1611" s="23">
        <v>0.435</v>
      </c>
      <c r="AZ1611" s="23"/>
      <c r="BA1611" s="23"/>
      <c r="BB1611" s="23"/>
      <c r="BC1611" s="23"/>
      <c r="BD1611" s="23"/>
      <c r="BE1611" s="45">
        <v>8001.236339185448</v>
      </c>
      <c r="BF1611" s="45">
        <v>9.0</v>
      </c>
      <c r="BG1611" s="23"/>
      <c r="BH1611" s="23"/>
      <c r="BI1611" s="23"/>
      <c r="BJ1611" s="23"/>
      <c r="BK1611" s="23"/>
      <c r="BL1611" s="45">
        <v>8001.236339185448</v>
      </c>
      <c r="BM1611" s="45">
        <v>1.114</v>
      </c>
      <c r="BN1611" s="23"/>
      <c r="BO1611" s="23"/>
      <c r="BP1611" s="23"/>
      <c r="BQ1611" s="23"/>
      <c r="BR1611" s="23"/>
      <c r="BS1611" s="45">
        <v>8001.236339185448</v>
      </c>
      <c r="BT1611" s="45">
        <v>0.399</v>
      </c>
      <c r="BU1611" s="23"/>
      <c r="BV1611" s="23"/>
      <c r="BW1611" s="23"/>
      <c r="BX1611" s="23"/>
      <c r="BY1611" s="23"/>
      <c r="BZ1611" s="23"/>
      <c r="CA1611" s="23"/>
    </row>
    <row r="1612" ht="15.75" customHeight="1">
      <c r="A1612" s="45">
        <v>8090.32254478068</v>
      </c>
      <c r="B1612" s="46">
        <v>0.056</v>
      </c>
      <c r="C1612" s="45"/>
      <c r="D1612" s="45"/>
      <c r="E1612" s="45"/>
      <c r="F1612" s="45"/>
      <c r="G1612" s="45"/>
      <c r="H1612" s="45">
        <v>8090.32254478068</v>
      </c>
      <c r="I1612" s="46">
        <v>0.121</v>
      </c>
      <c r="J1612" s="45"/>
      <c r="K1612" s="45"/>
      <c r="L1612" s="45"/>
      <c r="M1612" s="45"/>
      <c r="N1612" s="45"/>
      <c r="O1612" s="45">
        <v>8090.32254478068</v>
      </c>
      <c r="P1612" s="45">
        <v>0.001961779132407708</v>
      </c>
      <c r="Q1612" s="45"/>
      <c r="R1612" s="45"/>
      <c r="S1612" s="45"/>
      <c r="T1612" s="45"/>
      <c r="U1612" s="45"/>
      <c r="V1612" s="45">
        <v>8090.32254478068</v>
      </c>
      <c r="W1612" s="45">
        <v>0.004761874508872751</v>
      </c>
      <c r="X1612" s="45"/>
      <c r="Y1612" s="45"/>
      <c r="Z1612" s="45"/>
      <c r="AA1612" s="45"/>
      <c r="AB1612" s="45"/>
      <c r="AC1612" s="45">
        <v>8090.32254478068</v>
      </c>
      <c r="AD1612" s="45">
        <v>113.90975607528625</v>
      </c>
      <c r="AE1612" s="45"/>
      <c r="AF1612" s="45"/>
      <c r="AG1612" s="45"/>
      <c r="AH1612" s="45"/>
      <c r="AI1612" s="45"/>
      <c r="AJ1612" s="45">
        <v>8090.32254478068</v>
      </c>
      <c r="AK1612" s="45">
        <v>0.01</v>
      </c>
      <c r="AL1612" s="45"/>
      <c r="AM1612" s="45"/>
      <c r="AN1612" s="45"/>
      <c r="AO1612" s="23"/>
      <c r="AP1612" s="23"/>
      <c r="AQ1612" s="45">
        <v>8090.32254478068</v>
      </c>
      <c r="AR1612" s="45">
        <v>0.012</v>
      </c>
      <c r="AS1612" s="23"/>
      <c r="AT1612" s="23"/>
      <c r="AU1612" s="23"/>
      <c r="AV1612" s="23"/>
      <c r="AW1612" s="23"/>
      <c r="AX1612" s="45">
        <v>8090.32254478068</v>
      </c>
      <c r="AY1612" s="23">
        <v>0.431</v>
      </c>
      <c r="AZ1612" s="23"/>
      <c r="BA1612" s="23"/>
      <c r="BB1612" s="23"/>
      <c r="BC1612" s="23"/>
      <c r="BD1612" s="23"/>
      <c r="BE1612" s="45">
        <v>8090.32254478068</v>
      </c>
      <c r="BF1612" s="45">
        <v>14.0</v>
      </c>
      <c r="BG1612" s="23"/>
      <c r="BH1612" s="23"/>
      <c r="BI1612" s="23"/>
      <c r="BJ1612" s="23"/>
      <c r="BK1612" s="23"/>
      <c r="BL1612" s="45">
        <v>8090.32254478068</v>
      </c>
      <c r="BM1612" s="45">
        <v>1.074</v>
      </c>
      <c r="BN1612" s="23"/>
      <c r="BO1612" s="23"/>
      <c r="BP1612" s="23"/>
      <c r="BQ1612" s="23"/>
      <c r="BR1612" s="23"/>
      <c r="BS1612" s="45">
        <v>8090.32254478068</v>
      </c>
      <c r="BT1612" s="45">
        <v>0.4</v>
      </c>
      <c r="BU1612" s="23"/>
      <c r="BV1612" s="23"/>
      <c r="BW1612" s="23"/>
      <c r="BX1612" s="23"/>
      <c r="BY1612" s="23"/>
      <c r="BZ1612" s="23"/>
      <c r="CA1612" s="23"/>
    </row>
    <row r="1613" ht="15.75" customHeight="1">
      <c r="A1613" s="45">
        <v>8118.853237382767</v>
      </c>
      <c r="B1613" s="46">
        <v>0.051</v>
      </c>
      <c r="C1613" s="45"/>
      <c r="D1613" s="45"/>
      <c r="E1613" s="45"/>
      <c r="F1613" s="45"/>
      <c r="G1613" s="45"/>
      <c r="H1613" s="45">
        <v>8118.853237382767</v>
      </c>
      <c r="I1613" s="46">
        <v>0.113</v>
      </c>
      <c r="J1613" s="45"/>
      <c r="K1613" s="45"/>
      <c r="L1613" s="45"/>
      <c r="M1613" s="45"/>
      <c r="N1613" s="45"/>
      <c r="O1613" s="45">
        <v>8118.853237382767</v>
      </c>
      <c r="P1613" s="45">
        <v>0.0019891688520743446</v>
      </c>
      <c r="Q1613" s="45"/>
      <c r="R1613" s="45"/>
      <c r="S1613" s="45"/>
      <c r="T1613" s="45"/>
      <c r="U1613" s="45"/>
      <c r="V1613" s="45">
        <v>8118.853237382767</v>
      </c>
      <c r="W1613" s="45">
        <v>0.005110145692572301</v>
      </c>
      <c r="X1613" s="45"/>
      <c r="Y1613" s="45"/>
      <c r="Z1613" s="45"/>
      <c r="AA1613" s="45"/>
      <c r="AB1613" s="45"/>
      <c r="AC1613" s="45">
        <v>8118.853237382767</v>
      </c>
      <c r="AD1613" s="45">
        <v>105.19642967700861</v>
      </c>
      <c r="AE1613" s="45"/>
      <c r="AF1613" s="45"/>
      <c r="AG1613" s="45"/>
      <c r="AH1613" s="45"/>
      <c r="AI1613" s="45"/>
      <c r="AJ1613" s="45">
        <v>8118.853237382767</v>
      </c>
      <c r="AK1613" s="45">
        <v>0.01</v>
      </c>
      <c r="AL1613" s="45"/>
      <c r="AM1613" s="45"/>
      <c r="AN1613" s="45"/>
      <c r="AO1613" s="23"/>
      <c r="AP1613" s="23"/>
      <c r="AQ1613" s="45">
        <v>8118.853237382767</v>
      </c>
      <c r="AR1613" s="45">
        <v>0.011</v>
      </c>
      <c r="AS1613" s="23"/>
      <c r="AT1613" s="23"/>
      <c r="AU1613" s="23"/>
      <c r="AV1613" s="23"/>
      <c r="AW1613" s="23"/>
      <c r="AX1613" s="45">
        <v>8118.853237382767</v>
      </c>
      <c r="AY1613" s="23">
        <v>0.429</v>
      </c>
      <c r="AZ1613" s="23"/>
      <c r="BA1613" s="23"/>
      <c r="BB1613" s="23"/>
      <c r="BC1613" s="23"/>
      <c r="BD1613" s="23"/>
      <c r="BE1613" s="45">
        <v>8118.853237382767</v>
      </c>
      <c r="BF1613" s="45">
        <v>10.0</v>
      </c>
      <c r="BG1613" s="23"/>
      <c r="BH1613" s="23"/>
      <c r="BI1613" s="23"/>
      <c r="BJ1613" s="23"/>
      <c r="BK1613" s="23"/>
      <c r="BL1613" s="45">
        <v>8118.853237382767</v>
      </c>
      <c r="BM1613" s="45">
        <v>1.05</v>
      </c>
      <c r="BN1613" s="23"/>
      <c r="BO1613" s="23"/>
      <c r="BP1613" s="23"/>
      <c r="BQ1613" s="23"/>
      <c r="BR1613" s="23"/>
      <c r="BS1613" s="45">
        <v>8118.853237382767</v>
      </c>
      <c r="BT1613" s="45">
        <v>0.459</v>
      </c>
      <c r="BU1613" s="23"/>
      <c r="BV1613" s="23"/>
      <c r="BW1613" s="23"/>
      <c r="BX1613" s="23"/>
      <c r="BY1613" s="23"/>
      <c r="BZ1613" s="23"/>
      <c r="CA1613" s="23"/>
    </row>
    <row r="1614" ht="15.75" customHeight="1">
      <c r="A1614" s="45">
        <v>1111.8927709711675</v>
      </c>
      <c r="B1614" s="46">
        <v>0.054</v>
      </c>
      <c r="C1614" s="45"/>
      <c r="D1614" s="45"/>
      <c r="E1614" s="45"/>
      <c r="F1614" s="45"/>
      <c r="G1614" s="45"/>
      <c r="H1614" s="45">
        <v>1111.8927709711675</v>
      </c>
      <c r="I1614" s="46">
        <v>0.244</v>
      </c>
      <c r="J1614" s="45"/>
      <c r="K1614" s="45"/>
      <c r="L1614" s="45"/>
      <c r="M1614" s="45"/>
      <c r="N1614" s="45"/>
      <c r="O1614" s="45">
        <v>1111.8927709711675</v>
      </c>
      <c r="P1614" s="45"/>
      <c r="Q1614" s="45"/>
      <c r="R1614" s="45"/>
      <c r="S1614" s="45"/>
      <c r="T1614" s="45"/>
      <c r="U1614" s="45"/>
      <c r="V1614" s="45">
        <v>1111.8927709711675</v>
      </c>
      <c r="W1614" s="45"/>
      <c r="X1614" s="45"/>
      <c r="Y1614" s="45"/>
      <c r="Z1614" s="45"/>
      <c r="AA1614" s="45"/>
      <c r="AB1614" s="45"/>
      <c r="AC1614" s="45">
        <v>1111.8927709711675</v>
      </c>
      <c r="AD1614" s="45">
        <v>60.355995322410365</v>
      </c>
      <c r="AE1614" s="45"/>
      <c r="AF1614" s="45"/>
      <c r="AG1614" s="45"/>
      <c r="AH1614" s="45"/>
      <c r="AI1614" s="45"/>
      <c r="AJ1614" s="45">
        <v>1111.8927709711675</v>
      </c>
      <c r="AK1614" s="45">
        <v>0.009</v>
      </c>
      <c r="AL1614" s="45"/>
      <c r="AM1614" s="45"/>
      <c r="AN1614" s="45"/>
      <c r="AO1614" s="23"/>
      <c r="AP1614" s="23"/>
      <c r="AQ1614" s="45">
        <v>1111.8927709711675</v>
      </c>
      <c r="AR1614" s="45">
        <v>0.02</v>
      </c>
      <c r="AS1614" s="23"/>
      <c r="AT1614" s="23"/>
      <c r="AU1614" s="23"/>
      <c r="AV1614" s="23"/>
      <c r="AW1614" s="23"/>
      <c r="AX1614" s="45">
        <v>1111.8927709711675</v>
      </c>
      <c r="AY1614" s="23"/>
      <c r="AZ1614" s="23"/>
      <c r="BA1614" s="23"/>
      <c r="BB1614" s="23"/>
      <c r="BC1614" s="23"/>
      <c r="BD1614" s="23"/>
      <c r="BE1614" s="45">
        <v>1111.8927709711675</v>
      </c>
      <c r="BF1614" s="45"/>
      <c r="BG1614" s="23"/>
      <c r="BH1614" s="23"/>
      <c r="BI1614" s="23"/>
      <c r="BJ1614" s="23"/>
      <c r="BK1614" s="23"/>
      <c r="BL1614" s="45">
        <v>1111.8927709711675</v>
      </c>
      <c r="BM1614" s="45">
        <v>0.022</v>
      </c>
      <c r="BN1614" s="23"/>
      <c r="BO1614" s="23"/>
      <c r="BP1614" s="23"/>
      <c r="BQ1614" s="23"/>
      <c r="BR1614" s="23"/>
      <c r="BS1614" s="45">
        <v>1111.8927709711675</v>
      </c>
      <c r="BT1614" s="45">
        <v>0.02</v>
      </c>
      <c r="BU1614" s="23"/>
      <c r="BV1614" s="23"/>
      <c r="BW1614" s="23"/>
      <c r="BX1614" s="23"/>
      <c r="BY1614" s="23"/>
      <c r="BZ1614" s="23"/>
      <c r="CA1614" s="23"/>
    </row>
    <row r="1615" ht="15.75" customHeight="1">
      <c r="A1615" s="45">
        <v>1116.6182923189274</v>
      </c>
      <c r="B1615" s="46">
        <v>0.057</v>
      </c>
      <c r="C1615" s="45"/>
      <c r="D1615" s="45"/>
      <c r="E1615" s="45"/>
      <c r="F1615" s="45"/>
      <c r="G1615" s="45"/>
      <c r="H1615" s="45">
        <v>1116.6182923189274</v>
      </c>
      <c r="I1615" s="46">
        <v>0.179</v>
      </c>
      <c r="J1615" s="45"/>
      <c r="K1615" s="45"/>
      <c r="L1615" s="45"/>
      <c r="M1615" s="45"/>
      <c r="N1615" s="45"/>
      <c r="O1615" s="45">
        <v>1116.6182923189274</v>
      </c>
      <c r="P1615" s="45">
        <v>0.0050074507554378304</v>
      </c>
      <c r="Q1615" s="45"/>
      <c r="R1615" s="45"/>
      <c r="S1615" s="45"/>
      <c r="T1615" s="45"/>
      <c r="U1615" s="45"/>
      <c r="V1615" s="45">
        <v>1116.6182923189274</v>
      </c>
      <c r="W1615" s="45"/>
      <c r="X1615" s="45"/>
      <c r="Y1615" s="45"/>
      <c r="Z1615" s="45"/>
      <c r="AA1615" s="45"/>
      <c r="AB1615" s="45"/>
      <c r="AC1615" s="45">
        <v>1116.6182923189274</v>
      </c>
      <c r="AD1615" s="45">
        <v>66.86008915971</v>
      </c>
      <c r="AE1615" s="45"/>
      <c r="AF1615" s="45"/>
      <c r="AG1615" s="45"/>
      <c r="AH1615" s="45"/>
      <c r="AI1615" s="45"/>
      <c r="AJ1615" s="45">
        <v>1116.6182923189274</v>
      </c>
      <c r="AK1615" s="45">
        <v>0.009</v>
      </c>
      <c r="AL1615" s="45"/>
      <c r="AM1615" s="45"/>
      <c r="AN1615" s="45"/>
      <c r="AO1615" s="23"/>
      <c r="AP1615" s="23"/>
      <c r="AQ1615" s="45">
        <v>1116.6182923189274</v>
      </c>
      <c r="AR1615" s="45">
        <v>0.019</v>
      </c>
      <c r="AS1615" s="23"/>
      <c r="AT1615" s="23"/>
      <c r="AU1615" s="23"/>
      <c r="AV1615" s="23"/>
      <c r="AW1615" s="23"/>
      <c r="AX1615" s="45">
        <v>1116.6182923189274</v>
      </c>
      <c r="AY1615" s="23"/>
      <c r="AZ1615" s="23"/>
      <c r="BA1615" s="23"/>
      <c r="BB1615" s="23"/>
      <c r="BC1615" s="23"/>
      <c r="BD1615" s="23"/>
      <c r="BE1615" s="45">
        <v>1116.6182923189274</v>
      </c>
      <c r="BF1615" s="45"/>
      <c r="BG1615" s="23"/>
      <c r="BH1615" s="23"/>
      <c r="BI1615" s="23"/>
      <c r="BJ1615" s="23"/>
      <c r="BK1615" s="23"/>
      <c r="BL1615" s="45">
        <v>1116.6182923189274</v>
      </c>
      <c r="BM1615" s="45">
        <v>0.053</v>
      </c>
      <c r="BN1615" s="23"/>
      <c r="BO1615" s="23"/>
      <c r="BP1615" s="23"/>
      <c r="BQ1615" s="23"/>
      <c r="BR1615" s="23"/>
      <c r="BS1615" s="45">
        <v>1116.6182923189274</v>
      </c>
      <c r="BT1615" s="45">
        <v>0.029</v>
      </c>
      <c r="BU1615" s="23"/>
      <c r="BV1615" s="23"/>
      <c r="BW1615" s="23"/>
      <c r="BX1615" s="23"/>
      <c r="BY1615" s="23"/>
      <c r="BZ1615" s="23"/>
      <c r="CA1615" s="23"/>
    </row>
    <row r="1616" ht="15.75" customHeight="1">
      <c r="A1616" s="45">
        <v>1120.9834603842003</v>
      </c>
      <c r="B1616" s="46">
        <v>0.06</v>
      </c>
      <c r="C1616" s="45"/>
      <c r="D1616" s="45"/>
      <c r="E1616" s="45"/>
      <c r="F1616" s="45"/>
      <c r="G1616" s="45"/>
      <c r="H1616" s="45">
        <v>1120.9834603842003</v>
      </c>
      <c r="I1616" s="46">
        <v>0.157</v>
      </c>
      <c r="J1616" s="45"/>
      <c r="K1616" s="45"/>
      <c r="L1616" s="45"/>
      <c r="M1616" s="45"/>
      <c r="N1616" s="45"/>
      <c r="O1616" s="45">
        <v>1120.9834603842003</v>
      </c>
      <c r="P1616" s="45">
        <v>0.00482980194085976</v>
      </c>
      <c r="Q1616" s="45"/>
      <c r="R1616" s="45"/>
      <c r="S1616" s="45"/>
      <c r="T1616" s="45"/>
      <c r="U1616" s="45"/>
      <c r="V1616" s="45">
        <v>1120.9834603842003</v>
      </c>
      <c r="W1616" s="45">
        <v>0.011971663216158078</v>
      </c>
      <c r="X1616" s="45"/>
      <c r="Y1616" s="45"/>
      <c r="Z1616" s="45"/>
      <c r="AA1616" s="45"/>
      <c r="AB1616" s="45"/>
      <c r="AC1616" s="45">
        <v>1120.9834603842003</v>
      </c>
      <c r="AD1616" s="45">
        <v>78.13873666800788</v>
      </c>
      <c r="AE1616" s="45"/>
      <c r="AF1616" s="45"/>
      <c r="AG1616" s="45"/>
      <c r="AH1616" s="45"/>
      <c r="AI1616" s="45"/>
      <c r="AJ1616" s="45">
        <v>1120.9834603842003</v>
      </c>
      <c r="AK1616" s="45">
        <v>0.01</v>
      </c>
      <c r="AL1616" s="45"/>
      <c r="AM1616" s="45"/>
      <c r="AN1616" s="45"/>
      <c r="AO1616" s="23"/>
      <c r="AP1616" s="23"/>
      <c r="AQ1616" s="45">
        <v>1120.9834603842003</v>
      </c>
      <c r="AR1616" s="45">
        <v>0.018</v>
      </c>
      <c r="AS1616" s="23"/>
      <c r="AT1616" s="23"/>
      <c r="AU1616" s="23"/>
      <c r="AV1616" s="23"/>
      <c r="AW1616" s="23"/>
      <c r="AX1616" s="45">
        <v>1120.9834603842003</v>
      </c>
      <c r="AY1616" s="23"/>
      <c r="AZ1616" s="23"/>
      <c r="BA1616" s="23"/>
      <c r="BB1616" s="23"/>
      <c r="BC1616" s="23"/>
      <c r="BD1616" s="23"/>
      <c r="BE1616" s="45">
        <v>1120.9834603842003</v>
      </c>
      <c r="BF1616" s="45"/>
      <c r="BG1616" s="23"/>
      <c r="BH1616" s="23"/>
      <c r="BI1616" s="23"/>
      <c r="BJ1616" s="23"/>
      <c r="BK1616" s="23"/>
      <c r="BL1616" s="45">
        <v>1120.9834603842003</v>
      </c>
      <c r="BM1616" s="45">
        <v>0.121</v>
      </c>
      <c r="BN1616" s="23"/>
      <c r="BO1616" s="23"/>
      <c r="BP1616" s="23"/>
      <c r="BQ1616" s="23"/>
      <c r="BR1616" s="23"/>
      <c r="BS1616" s="45">
        <v>1120.9834603842003</v>
      </c>
      <c r="BT1616" s="45">
        <v>0.041</v>
      </c>
      <c r="BU1616" s="23"/>
      <c r="BV1616" s="23"/>
      <c r="BW1616" s="23"/>
      <c r="BX1616" s="23"/>
      <c r="BY1616" s="23"/>
      <c r="BZ1616" s="23"/>
      <c r="CA1616" s="23"/>
    </row>
    <row r="1617" ht="15.75" customHeight="1">
      <c r="A1617" s="45">
        <v>1133.6342736018578</v>
      </c>
      <c r="B1617" s="46">
        <v>0.056</v>
      </c>
      <c r="C1617" s="45"/>
      <c r="D1617" s="45"/>
      <c r="E1617" s="45"/>
      <c r="F1617" s="45"/>
      <c r="G1617" s="45"/>
      <c r="H1617" s="45">
        <v>1133.6342736018578</v>
      </c>
      <c r="I1617" s="46">
        <v>0.13</v>
      </c>
      <c r="J1617" s="45"/>
      <c r="K1617" s="45"/>
      <c r="L1617" s="45"/>
      <c r="M1617" s="45"/>
      <c r="N1617" s="45"/>
      <c r="O1617" s="45">
        <v>1133.6342736018578</v>
      </c>
      <c r="P1617" s="45">
        <v>0.004471737903092353</v>
      </c>
      <c r="Q1617" s="45"/>
      <c r="R1617" s="45"/>
      <c r="S1617" s="45"/>
      <c r="T1617" s="45"/>
      <c r="U1617" s="45"/>
      <c r="V1617" s="45">
        <v>1133.6342736018578</v>
      </c>
      <c r="W1617" s="45">
        <v>0.0108826678296464</v>
      </c>
      <c r="X1617" s="45"/>
      <c r="Y1617" s="45"/>
      <c r="Z1617" s="45"/>
      <c r="AA1617" s="45"/>
      <c r="AB1617" s="45"/>
      <c r="AC1617" s="45">
        <v>1133.6342736018578</v>
      </c>
      <c r="AD1617" s="45">
        <v>92.81284994909844</v>
      </c>
      <c r="AE1617" s="45"/>
      <c r="AF1617" s="45"/>
      <c r="AG1617" s="45"/>
      <c r="AH1617" s="45"/>
      <c r="AI1617" s="45"/>
      <c r="AJ1617" s="45">
        <v>1133.6342736018578</v>
      </c>
      <c r="AK1617" s="45">
        <v>0.01</v>
      </c>
      <c r="AL1617" s="45"/>
      <c r="AM1617" s="45"/>
      <c r="AN1617" s="45"/>
      <c r="AO1617" s="23"/>
      <c r="AP1617" s="23"/>
      <c r="AQ1617" s="45">
        <v>1133.6342736018578</v>
      </c>
      <c r="AR1617" s="45">
        <v>0.017</v>
      </c>
      <c r="AS1617" s="23"/>
      <c r="AT1617" s="23"/>
      <c r="AU1617" s="23"/>
      <c r="AV1617" s="23"/>
      <c r="AW1617" s="23"/>
      <c r="AX1617" s="45">
        <v>1133.6342736018578</v>
      </c>
      <c r="AY1617" s="23"/>
      <c r="AZ1617" s="23"/>
      <c r="BA1617" s="23"/>
      <c r="BB1617" s="23"/>
      <c r="BC1617" s="23"/>
      <c r="BD1617" s="23"/>
      <c r="BE1617" s="45">
        <v>1133.6342736018578</v>
      </c>
      <c r="BF1617" s="45">
        <v>43.0</v>
      </c>
      <c r="BG1617" s="23"/>
      <c r="BH1617" s="23"/>
      <c r="BI1617" s="23"/>
      <c r="BJ1617" s="23"/>
      <c r="BK1617" s="23"/>
      <c r="BL1617" s="45">
        <v>1133.6342736018578</v>
      </c>
      <c r="BM1617" s="45">
        <v>0.249</v>
      </c>
      <c r="BN1617" s="23"/>
      <c r="BO1617" s="23"/>
      <c r="BP1617" s="23"/>
      <c r="BQ1617" s="23"/>
      <c r="BR1617" s="23"/>
      <c r="BS1617" s="45">
        <v>1133.6342736018578</v>
      </c>
      <c r="BT1617" s="45">
        <v>0.083</v>
      </c>
      <c r="BU1617" s="23"/>
      <c r="BV1617" s="23"/>
      <c r="BW1617" s="23"/>
      <c r="BX1617" s="23"/>
      <c r="BY1617" s="23"/>
      <c r="BZ1617" s="23"/>
      <c r="CA1617" s="23"/>
    </row>
    <row r="1618" ht="15.75" customHeight="1">
      <c r="A1618" s="45">
        <v>1140.3046721647709</v>
      </c>
      <c r="B1618" s="46">
        <v>0.052</v>
      </c>
      <c r="C1618" s="45"/>
      <c r="D1618" s="45"/>
      <c r="E1618" s="45"/>
      <c r="F1618" s="45"/>
      <c r="G1618" s="45"/>
      <c r="H1618" s="45">
        <v>1140.3046721647709</v>
      </c>
      <c r="I1618" s="46">
        <v>0.114</v>
      </c>
      <c r="J1618" s="45"/>
      <c r="K1618" s="45"/>
      <c r="L1618" s="45"/>
      <c r="M1618" s="45"/>
      <c r="N1618" s="45"/>
      <c r="O1618" s="45">
        <v>1140.3046721647709</v>
      </c>
      <c r="P1618" s="45">
        <v>0.00478707549759767</v>
      </c>
      <c r="Q1618" s="45"/>
      <c r="R1618" s="45"/>
      <c r="S1618" s="45"/>
      <c r="T1618" s="45"/>
      <c r="U1618" s="45"/>
      <c r="V1618" s="45">
        <v>1140.3046721647709</v>
      </c>
      <c r="W1618" s="45">
        <v>0.011928970533220092</v>
      </c>
      <c r="X1618" s="45"/>
      <c r="Y1618" s="45"/>
      <c r="Z1618" s="45"/>
      <c r="AA1618" s="45"/>
      <c r="AB1618" s="45"/>
      <c r="AC1618" s="45">
        <v>1140.3046721647709</v>
      </c>
      <c r="AD1618" s="45">
        <v>111.81938864484052</v>
      </c>
      <c r="AE1618" s="45"/>
      <c r="AF1618" s="45"/>
      <c r="AG1618" s="45"/>
      <c r="AH1618" s="45"/>
      <c r="AI1618" s="45"/>
      <c r="AJ1618" s="45">
        <v>1140.3046721647709</v>
      </c>
      <c r="AK1618" s="45">
        <v>0.01</v>
      </c>
      <c r="AL1618" s="45"/>
      <c r="AM1618" s="45"/>
      <c r="AN1618" s="45"/>
      <c r="AO1618" s="23"/>
      <c r="AP1618" s="23"/>
      <c r="AQ1618" s="45">
        <v>1140.3046721647709</v>
      </c>
      <c r="AR1618" s="45">
        <v>0.015</v>
      </c>
      <c r="AS1618" s="23"/>
      <c r="AT1618" s="23"/>
      <c r="AU1618" s="23"/>
      <c r="AV1618" s="23"/>
      <c r="AW1618" s="23"/>
      <c r="AX1618" s="45">
        <v>1140.3046721647709</v>
      </c>
      <c r="AY1618" s="23"/>
      <c r="AZ1618" s="23"/>
      <c r="BA1618" s="23"/>
      <c r="BB1618" s="23"/>
      <c r="BC1618" s="23"/>
      <c r="BD1618" s="23"/>
      <c r="BE1618" s="45">
        <v>1140.3046721647709</v>
      </c>
      <c r="BF1618" s="45">
        <v>30.0</v>
      </c>
      <c r="BG1618" s="23"/>
      <c r="BH1618" s="23"/>
      <c r="BI1618" s="23"/>
      <c r="BJ1618" s="23"/>
      <c r="BK1618" s="23"/>
      <c r="BL1618" s="45">
        <v>1140.3046721647709</v>
      </c>
      <c r="BM1618" s="45">
        <v>0.511</v>
      </c>
      <c r="BN1618" s="23"/>
      <c r="BO1618" s="23"/>
      <c r="BP1618" s="23"/>
      <c r="BQ1618" s="23"/>
      <c r="BR1618" s="23"/>
      <c r="BS1618" s="45">
        <v>1140.3046721647709</v>
      </c>
      <c r="BT1618" s="45">
        <v>0.129</v>
      </c>
      <c r="BU1618" s="23"/>
      <c r="BV1618" s="23"/>
      <c r="BW1618" s="23"/>
      <c r="BX1618" s="23"/>
      <c r="BY1618" s="23"/>
      <c r="BZ1618" s="23"/>
      <c r="CA1618" s="23"/>
    </row>
    <row r="1619" ht="15.75" customHeight="1">
      <c r="A1619" s="45">
        <v>1145.9405214245983</v>
      </c>
      <c r="B1619" s="46">
        <v>0.052</v>
      </c>
      <c r="C1619" s="45"/>
      <c r="D1619" s="45"/>
      <c r="E1619" s="45"/>
      <c r="F1619" s="45"/>
      <c r="G1619" s="45"/>
      <c r="H1619" s="45">
        <v>1145.9405214245983</v>
      </c>
      <c r="I1619" s="46">
        <v>0.107</v>
      </c>
      <c r="J1619" s="45"/>
      <c r="K1619" s="45"/>
      <c r="L1619" s="45"/>
      <c r="M1619" s="45"/>
      <c r="N1619" s="45"/>
      <c r="O1619" s="45">
        <v>1145.9405214245983</v>
      </c>
      <c r="P1619" s="45"/>
      <c r="Q1619" s="45"/>
      <c r="R1619" s="45"/>
      <c r="S1619" s="45"/>
      <c r="T1619" s="45"/>
      <c r="U1619" s="45"/>
      <c r="V1619" s="45">
        <v>1145.9405214245983</v>
      </c>
      <c r="W1619" s="45"/>
      <c r="X1619" s="45"/>
      <c r="Y1619" s="45"/>
      <c r="Z1619" s="45"/>
      <c r="AA1619" s="45"/>
      <c r="AB1619" s="45"/>
      <c r="AC1619" s="45">
        <v>1145.9405214245983</v>
      </c>
      <c r="AD1619" s="45">
        <v>127.90512954071508</v>
      </c>
      <c r="AE1619" s="45"/>
      <c r="AF1619" s="45"/>
      <c r="AG1619" s="45"/>
      <c r="AH1619" s="45"/>
      <c r="AI1619" s="45"/>
      <c r="AJ1619" s="45">
        <v>1145.9405214245983</v>
      </c>
      <c r="AK1619" s="45">
        <v>0.01</v>
      </c>
      <c r="AL1619" s="45"/>
      <c r="AM1619" s="45"/>
      <c r="AN1619" s="45"/>
      <c r="AO1619" s="23"/>
      <c r="AP1619" s="23"/>
      <c r="AQ1619" s="45">
        <v>1145.9405214245983</v>
      </c>
      <c r="AR1619" s="45">
        <v>0.014</v>
      </c>
      <c r="AS1619" s="23"/>
      <c r="AT1619" s="23"/>
      <c r="AU1619" s="23"/>
      <c r="AV1619" s="23"/>
      <c r="AW1619" s="23"/>
      <c r="AX1619" s="45">
        <v>1145.9405214245983</v>
      </c>
      <c r="AY1619" s="23">
        <v>0.6</v>
      </c>
      <c r="AZ1619" s="23"/>
      <c r="BA1619" s="23"/>
      <c r="BB1619" s="23"/>
      <c r="BC1619" s="23"/>
      <c r="BD1619" s="23"/>
      <c r="BE1619" s="45">
        <v>1145.9405214245983</v>
      </c>
      <c r="BF1619" s="45">
        <v>29.0</v>
      </c>
      <c r="BG1619" s="23"/>
      <c r="BH1619" s="23"/>
      <c r="BI1619" s="23"/>
      <c r="BJ1619" s="23"/>
      <c r="BK1619" s="23"/>
      <c r="BL1619" s="45">
        <v>1145.9405214245983</v>
      </c>
      <c r="BM1619" s="45">
        <v>0.834</v>
      </c>
      <c r="BN1619" s="23"/>
      <c r="BO1619" s="23"/>
      <c r="BP1619" s="23"/>
      <c r="BQ1619" s="23"/>
      <c r="BR1619" s="23"/>
      <c r="BS1619" s="45">
        <v>1145.9405214245983</v>
      </c>
      <c r="BT1619" s="45">
        <v>0.152</v>
      </c>
      <c r="BU1619" s="23"/>
      <c r="BV1619" s="23"/>
      <c r="BW1619" s="23"/>
      <c r="BX1619" s="23"/>
      <c r="BY1619" s="23"/>
      <c r="BZ1619" s="23"/>
      <c r="CA1619" s="23"/>
    </row>
    <row r="1620" ht="15.75" customHeight="1">
      <c r="A1620" s="45">
        <v>1157.998265950233</v>
      </c>
      <c r="B1620" s="46">
        <v>0.053</v>
      </c>
      <c r="C1620" s="45"/>
      <c r="D1620" s="45"/>
      <c r="E1620" s="45"/>
      <c r="F1620" s="45"/>
      <c r="G1620" s="45"/>
      <c r="H1620" s="45">
        <v>1157.998265950233</v>
      </c>
      <c r="I1620" s="46">
        <v>0.104</v>
      </c>
      <c r="J1620" s="45"/>
      <c r="K1620" s="45"/>
      <c r="L1620" s="45"/>
      <c r="M1620" s="45"/>
      <c r="N1620" s="45"/>
      <c r="O1620" s="45">
        <v>1157.998265950233</v>
      </c>
      <c r="P1620" s="45"/>
      <c r="Q1620" s="45"/>
      <c r="R1620" s="45"/>
      <c r="S1620" s="45"/>
      <c r="T1620" s="45"/>
      <c r="U1620" s="45"/>
      <c r="V1620" s="45">
        <v>1157.998265950233</v>
      </c>
      <c r="W1620" s="45"/>
      <c r="X1620" s="45"/>
      <c r="Y1620" s="45"/>
      <c r="Z1620" s="45"/>
      <c r="AA1620" s="45"/>
      <c r="AB1620" s="45"/>
      <c r="AC1620" s="45">
        <v>1157.998265950233</v>
      </c>
      <c r="AD1620" s="45">
        <v>136.6999407525978</v>
      </c>
      <c r="AE1620" s="45"/>
      <c r="AF1620" s="45"/>
      <c r="AG1620" s="45"/>
      <c r="AH1620" s="45"/>
      <c r="AI1620" s="45"/>
      <c r="AJ1620" s="45">
        <v>1157.998265950233</v>
      </c>
      <c r="AK1620" s="45">
        <v>0.01</v>
      </c>
      <c r="AL1620" s="45"/>
      <c r="AM1620" s="45"/>
      <c r="AN1620" s="45"/>
      <c r="AO1620" s="23"/>
      <c r="AP1620" s="23"/>
      <c r="AQ1620" s="45">
        <v>1157.998265950233</v>
      </c>
      <c r="AR1620" s="45">
        <v>0.013</v>
      </c>
      <c r="AS1620" s="23"/>
      <c r="AT1620" s="23"/>
      <c r="AU1620" s="23"/>
      <c r="AV1620" s="23"/>
      <c r="AW1620" s="23"/>
      <c r="AX1620" s="45">
        <v>1157.998265950233</v>
      </c>
      <c r="AY1620" s="23">
        <v>0.512</v>
      </c>
      <c r="AZ1620" s="23"/>
      <c r="BA1620" s="23"/>
      <c r="BB1620" s="23"/>
      <c r="BC1620" s="23"/>
      <c r="BD1620" s="23"/>
      <c r="BE1620" s="45">
        <v>1157.998265950233</v>
      </c>
      <c r="BF1620" s="45">
        <v>29.0</v>
      </c>
      <c r="BG1620" s="23"/>
      <c r="BH1620" s="23"/>
      <c r="BI1620" s="23"/>
      <c r="BJ1620" s="23"/>
      <c r="BK1620" s="23"/>
      <c r="BL1620" s="45">
        <v>1157.998265950233</v>
      </c>
      <c r="BM1620" s="45">
        <v>1.048</v>
      </c>
      <c r="BN1620" s="23"/>
      <c r="BO1620" s="23"/>
      <c r="BP1620" s="23"/>
      <c r="BQ1620" s="23"/>
      <c r="BR1620" s="23"/>
      <c r="BS1620" s="45">
        <v>1157.998265950233</v>
      </c>
      <c r="BT1620" s="45">
        <v>0.18</v>
      </c>
      <c r="BU1620" s="23"/>
      <c r="BV1620" s="23"/>
      <c r="BW1620" s="23"/>
      <c r="BX1620" s="23"/>
      <c r="BY1620" s="23"/>
      <c r="BZ1620" s="23"/>
      <c r="CA1620" s="23"/>
    </row>
    <row r="1621" ht="15.75" customHeight="1">
      <c r="A1621" s="45">
        <v>1161.0323514065235</v>
      </c>
      <c r="B1621" s="46">
        <v>0.054</v>
      </c>
      <c r="C1621" s="45"/>
      <c r="D1621" s="45"/>
      <c r="E1621" s="45"/>
      <c r="F1621" s="45"/>
      <c r="G1621" s="45"/>
      <c r="H1621" s="45">
        <v>1161.0323514065235</v>
      </c>
      <c r="I1621" s="46">
        <v>0.1</v>
      </c>
      <c r="J1621" s="45"/>
      <c r="K1621" s="45"/>
      <c r="L1621" s="45"/>
      <c r="M1621" s="45"/>
      <c r="N1621" s="45"/>
      <c r="O1621" s="45">
        <v>1161.0323514065235</v>
      </c>
      <c r="P1621" s="45">
        <v>0.004555412460859225</v>
      </c>
      <c r="Q1621" s="45"/>
      <c r="R1621" s="45"/>
      <c r="S1621" s="45"/>
      <c r="T1621" s="45"/>
      <c r="U1621" s="45"/>
      <c r="V1621" s="45">
        <v>1161.0323514065235</v>
      </c>
      <c r="W1621" s="45">
        <v>0.01127934485519791</v>
      </c>
      <c r="X1621" s="45"/>
      <c r="Y1621" s="45"/>
      <c r="Z1621" s="45"/>
      <c r="AA1621" s="45"/>
      <c r="AB1621" s="45"/>
      <c r="AC1621" s="45">
        <v>1161.0323514065235</v>
      </c>
      <c r="AD1621" s="45">
        <v>163.5859400333264</v>
      </c>
      <c r="AE1621" s="45"/>
      <c r="AF1621" s="45"/>
      <c r="AG1621" s="45"/>
      <c r="AH1621" s="45"/>
      <c r="AI1621" s="45"/>
      <c r="AJ1621" s="45">
        <v>1161.0323514065235</v>
      </c>
      <c r="AK1621" s="45">
        <v>0.011</v>
      </c>
      <c r="AL1621" s="45"/>
      <c r="AM1621" s="45"/>
      <c r="AN1621" s="45"/>
      <c r="AO1621" s="23"/>
      <c r="AP1621" s="23"/>
      <c r="AQ1621" s="45">
        <v>1161.0323514065235</v>
      </c>
      <c r="AR1621" s="45">
        <v>0.012</v>
      </c>
      <c r="AS1621" s="23"/>
      <c r="AT1621" s="23"/>
      <c r="AU1621" s="23"/>
      <c r="AV1621" s="23"/>
      <c r="AW1621" s="23"/>
      <c r="AX1621" s="45">
        <v>1161.0323514065235</v>
      </c>
      <c r="AY1621" s="23">
        <v>0.512</v>
      </c>
      <c r="AZ1621" s="23"/>
      <c r="BA1621" s="23"/>
      <c r="BB1621" s="23"/>
      <c r="BC1621" s="23"/>
      <c r="BD1621" s="23"/>
      <c r="BE1621" s="45">
        <v>1161.0323514065235</v>
      </c>
      <c r="BF1621" s="45">
        <v>29.0</v>
      </c>
      <c r="BG1621" s="23"/>
      <c r="BH1621" s="23"/>
      <c r="BI1621" s="23"/>
      <c r="BJ1621" s="23"/>
      <c r="BK1621" s="23"/>
      <c r="BL1621" s="45">
        <v>1161.0323514065235</v>
      </c>
      <c r="BM1621" s="45">
        <v>1.192</v>
      </c>
      <c r="BN1621" s="23"/>
      <c r="BO1621" s="23"/>
      <c r="BP1621" s="23"/>
      <c r="BQ1621" s="23"/>
      <c r="BR1621" s="23"/>
      <c r="BS1621" s="45">
        <v>1161.0323514065235</v>
      </c>
      <c r="BT1621" s="45">
        <v>0.247</v>
      </c>
      <c r="BU1621" s="23"/>
      <c r="BV1621" s="23"/>
      <c r="BW1621" s="23"/>
      <c r="BX1621" s="23"/>
      <c r="BY1621" s="23"/>
      <c r="BZ1621" s="23"/>
      <c r="CA1621" s="23"/>
    </row>
    <row r="1622" ht="15.75" customHeight="1">
      <c r="A1622" s="45">
        <v>1169.3730573305781</v>
      </c>
      <c r="B1622" s="46">
        <v>0.051</v>
      </c>
      <c r="C1622" s="45"/>
      <c r="D1622" s="45"/>
      <c r="E1622" s="45"/>
      <c r="F1622" s="45"/>
      <c r="G1622" s="45"/>
      <c r="H1622" s="45">
        <v>1169.3730573305781</v>
      </c>
      <c r="I1622" s="46">
        <v>0.122</v>
      </c>
      <c r="J1622" s="45"/>
      <c r="K1622" s="45"/>
      <c r="L1622" s="45"/>
      <c r="M1622" s="45"/>
      <c r="N1622" s="45"/>
      <c r="O1622" s="45">
        <v>1169.3730573305781</v>
      </c>
      <c r="P1622" s="45">
        <v>0.0047380108072471745</v>
      </c>
      <c r="Q1622" s="45"/>
      <c r="R1622" s="45"/>
      <c r="S1622" s="45"/>
      <c r="T1622" s="45"/>
      <c r="U1622" s="45"/>
      <c r="V1622" s="45">
        <v>1169.3730573305781</v>
      </c>
      <c r="W1622" s="45">
        <v>0.011747254046134683</v>
      </c>
      <c r="X1622" s="45"/>
      <c r="Y1622" s="45"/>
      <c r="Z1622" s="45"/>
      <c r="AA1622" s="45"/>
      <c r="AB1622" s="45"/>
      <c r="AC1622" s="45">
        <v>1169.3730573305781</v>
      </c>
      <c r="AD1622" s="45">
        <v>185.97962702761802</v>
      </c>
      <c r="AE1622" s="45"/>
      <c r="AF1622" s="45"/>
      <c r="AG1622" s="45"/>
      <c r="AH1622" s="45"/>
      <c r="AI1622" s="45"/>
      <c r="AJ1622" s="45">
        <v>1169.3730573305781</v>
      </c>
      <c r="AK1622" s="45">
        <v>0.012</v>
      </c>
      <c r="AL1622" s="45"/>
      <c r="AM1622" s="45"/>
      <c r="AN1622" s="45"/>
      <c r="AO1622" s="23"/>
      <c r="AP1622" s="23"/>
      <c r="AQ1622" s="45">
        <v>1169.3730573305781</v>
      </c>
      <c r="AR1622" s="45">
        <v>0.012</v>
      </c>
      <c r="AS1622" s="23"/>
      <c r="AT1622" s="23"/>
      <c r="AU1622" s="23"/>
      <c r="AV1622" s="23"/>
      <c r="AW1622" s="23"/>
      <c r="AX1622" s="45">
        <v>1169.3730573305781</v>
      </c>
      <c r="AY1622" s="23">
        <v>0.483</v>
      </c>
      <c r="AZ1622" s="23"/>
      <c r="BA1622" s="23"/>
      <c r="BB1622" s="23"/>
      <c r="BC1622" s="23"/>
      <c r="BD1622" s="23"/>
      <c r="BE1622" s="45">
        <v>1169.3730573305781</v>
      </c>
      <c r="BF1622" s="45">
        <v>29.0</v>
      </c>
      <c r="BG1622" s="23"/>
      <c r="BH1622" s="23"/>
      <c r="BI1622" s="23"/>
      <c r="BJ1622" s="23"/>
      <c r="BK1622" s="23"/>
      <c r="BL1622" s="45">
        <v>1169.3730573305781</v>
      </c>
      <c r="BM1622" s="45">
        <v>1.389</v>
      </c>
      <c r="BN1622" s="23"/>
      <c r="BO1622" s="23"/>
      <c r="BP1622" s="23"/>
      <c r="BQ1622" s="23"/>
      <c r="BR1622" s="23"/>
      <c r="BS1622" s="45">
        <v>1169.3730573305781</v>
      </c>
      <c r="BT1622" s="45">
        <v>0.268</v>
      </c>
      <c r="BU1622" s="23"/>
      <c r="BV1622" s="23"/>
      <c r="BW1622" s="23"/>
      <c r="BX1622" s="23"/>
      <c r="BY1622" s="23"/>
      <c r="BZ1622" s="23"/>
      <c r="CA1622" s="23"/>
    </row>
    <row r="1623" ht="15.75" customHeight="1">
      <c r="A1623" s="45">
        <v>1169.7617105197178</v>
      </c>
      <c r="B1623" s="46">
        <v>0.062</v>
      </c>
      <c r="C1623" s="45"/>
      <c r="D1623" s="45"/>
      <c r="E1623" s="45"/>
      <c r="F1623" s="45"/>
      <c r="G1623" s="45"/>
      <c r="H1623" s="45">
        <v>1169.7617105197178</v>
      </c>
      <c r="I1623" s="46">
        <v>0.153</v>
      </c>
      <c r="J1623" s="45"/>
      <c r="K1623" s="45"/>
      <c r="L1623" s="45"/>
      <c r="M1623" s="45"/>
      <c r="N1623" s="45"/>
      <c r="O1623" s="45">
        <v>1169.7617105197178</v>
      </c>
      <c r="P1623" s="45"/>
      <c r="Q1623" s="45"/>
      <c r="R1623" s="45"/>
      <c r="S1623" s="45"/>
      <c r="T1623" s="45"/>
      <c r="U1623" s="45"/>
      <c r="V1623" s="45">
        <v>1169.7617105197178</v>
      </c>
      <c r="W1623" s="45"/>
      <c r="X1623" s="45"/>
      <c r="Y1623" s="45"/>
      <c r="Z1623" s="45"/>
      <c r="AA1623" s="45"/>
      <c r="AB1623" s="45"/>
      <c r="AC1623" s="45">
        <v>1169.7617105197178</v>
      </c>
      <c r="AD1623" s="45">
        <v>167.60712219705715</v>
      </c>
      <c r="AE1623" s="45"/>
      <c r="AF1623" s="45"/>
      <c r="AG1623" s="45"/>
      <c r="AH1623" s="45"/>
      <c r="AI1623" s="45"/>
      <c r="AJ1623" s="45">
        <v>1169.7617105197178</v>
      </c>
      <c r="AK1623" s="45">
        <v>0.012</v>
      </c>
      <c r="AL1623" s="45"/>
      <c r="AM1623" s="45"/>
      <c r="AN1623" s="45"/>
      <c r="AO1623" s="23"/>
      <c r="AP1623" s="23"/>
      <c r="AQ1623" s="45">
        <v>1169.7617105197178</v>
      </c>
      <c r="AR1623" s="45">
        <v>0.011</v>
      </c>
      <c r="AS1623" s="23"/>
      <c r="AT1623" s="23"/>
      <c r="AU1623" s="23"/>
      <c r="AV1623" s="23"/>
      <c r="AW1623" s="23"/>
      <c r="AX1623" s="45">
        <v>1169.7617105197178</v>
      </c>
      <c r="AY1623" s="23">
        <v>0.483</v>
      </c>
      <c r="AZ1623" s="23"/>
      <c r="BA1623" s="23"/>
      <c r="BB1623" s="23"/>
      <c r="BC1623" s="23"/>
      <c r="BD1623" s="23"/>
      <c r="BE1623" s="45">
        <v>1169.7617105197178</v>
      </c>
      <c r="BF1623" s="45">
        <v>29.0</v>
      </c>
      <c r="BG1623" s="23"/>
      <c r="BH1623" s="23"/>
      <c r="BI1623" s="23"/>
      <c r="BJ1623" s="23"/>
      <c r="BK1623" s="23"/>
      <c r="BL1623" s="45">
        <v>1169.7617105197178</v>
      </c>
      <c r="BM1623" s="45">
        <v>1.601</v>
      </c>
      <c r="BN1623" s="23"/>
      <c r="BO1623" s="23"/>
      <c r="BP1623" s="23"/>
      <c r="BQ1623" s="23"/>
      <c r="BR1623" s="23"/>
      <c r="BS1623" s="45">
        <v>1169.7617105197178</v>
      </c>
      <c r="BT1623" s="45">
        <v>0.29</v>
      </c>
      <c r="BU1623" s="23"/>
      <c r="BV1623" s="23"/>
      <c r="BW1623" s="23"/>
      <c r="BX1623" s="23"/>
      <c r="BY1623" s="23"/>
      <c r="BZ1623" s="23"/>
      <c r="CA1623" s="23"/>
    </row>
    <row r="1624" ht="15.75" customHeight="1">
      <c r="A1624" s="45">
        <v>1179.8952341524216</v>
      </c>
      <c r="B1624" s="46">
        <v>0.063</v>
      </c>
      <c r="C1624" s="45"/>
      <c r="D1624" s="45"/>
      <c r="E1624" s="45"/>
      <c r="F1624" s="45"/>
      <c r="G1624" s="45"/>
      <c r="H1624" s="45">
        <v>1179.8952341524216</v>
      </c>
      <c r="I1624" s="46">
        <v>0.108</v>
      </c>
      <c r="J1624" s="45"/>
      <c r="K1624" s="45"/>
      <c r="L1624" s="45"/>
      <c r="M1624" s="45"/>
      <c r="N1624" s="45"/>
      <c r="O1624" s="45">
        <v>1179.8952341524216</v>
      </c>
      <c r="P1624" s="45">
        <v>0.004577094540713946</v>
      </c>
      <c r="Q1624" s="45"/>
      <c r="R1624" s="45"/>
      <c r="S1624" s="45"/>
      <c r="T1624" s="45"/>
      <c r="U1624" s="45"/>
      <c r="V1624" s="45">
        <v>1179.8952341524216</v>
      </c>
      <c r="W1624" s="45">
        <v>0.0113472772087932</v>
      </c>
      <c r="X1624" s="45"/>
      <c r="Y1624" s="45"/>
      <c r="Z1624" s="45"/>
      <c r="AA1624" s="45"/>
      <c r="AB1624" s="45"/>
      <c r="AC1624" s="45">
        <v>1179.8952341524216</v>
      </c>
      <c r="AD1624" s="45">
        <v>211.88249594728813</v>
      </c>
      <c r="AE1624" s="45"/>
      <c r="AF1624" s="45"/>
      <c r="AG1624" s="45"/>
      <c r="AH1624" s="45"/>
      <c r="AI1624" s="45"/>
      <c r="AJ1624" s="45">
        <v>1179.8952341524216</v>
      </c>
      <c r="AK1624" s="45">
        <v>0.013</v>
      </c>
      <c r="AL1624" s="45"/>
      <c r="AM1624" s="45"/>
      <c r="AN1624" s="45"/>
      <c r="AO1624" s="23"/>
      <c r="AP1624" s="23"/>
      <c r="AQ1624" s="45">
        <v>1179.8952341524216</v>
      </c>
      <c r="AR1624" s="45">
        <v>0.01</v>
      </c>
      <c r="AS1624" s="23"/>
      <c r="AT1624" s="23"/>
      <c r="AU1624" s="23"/>
      <c r="AV1624" s="23"/>
      <c r="AW1624" s="23"/>
      <c r="AX1624" s="45">
        <v>1179.8952341524216</v>
      </c>
      <c r="AY1624" s="23">
        <v>0.465</v>
      </c>
      <c r="AZ1624" s="23"/>
      <c r="BA1624" s="23"/>
      <c r="BB1624" s="23"/>
      <c r="BC1624" s="23"/>
      <c r="BD1624" s="23"/>
      <c r="BE1624" s="45">
        <v>1179.8952341524216</v>
      </c>
      <c r="BF1624" s="45">
        <v>29.0</v>
      </c>
      <c r="BG1624" s="23"/>
      <c r="BH1624" s="23"/>
      <c r="BI1624" s="23"/>
      <c r="BJ1624" s="23"/>
      <c r="BK1624" s="23"/>
      <c r="BL1624" s="45">
        <v>1179.8952341524216</v>
      </c>
      <c r="BM1624" s="45">
        <v>1.655</v>
      </c>
      <c r="BN1624" s="23"/>
      <c r="BO1624" s="23"/>
      <c r="BP1624" s="23"/>
      <c r="BQ1624" s="23"/>
      <c r="BR1624" s="23"/>
      <c r="BS1624" s="45">
        <v>1179.8952341524216</v>
      </c>
      <c r="BT1624" s="45">
        <v>0.43</v>
      </c>
      <c r="BU1624" s="23"/>
      <c r="BV1624" s="23"/>
      <c r="BW1624" s="23"/>
      <c r="BX1624" s="23"/>
      <c r="BY1624" s="23"/>
      <c r="BZ1624" s="23"/>
      <c r="CA1624" s="23"/>
    </row>
    <row r="1625" ht="15.75" customHeight="1">
      <c r="A1625" s="45">
        <v>1175.1829892821913</v>
      </c>
      <c r="B1625" s="46">
        <v>0.061</v>
      </c>
      <c r="C1625" s="45"/>
      <c r="D1625" s="45"/>
      <c r="E1625" s="45"/>
      <c r="F1625" s="45"/>
      <c r="G1625" s="45"/>
      <c r="H1625" s="45">
        <v>1175.1829892821913</v>
      </c>
      <c r="I1625" s="46">
        <v>0.085</v>
      </c>
      <c r="J1625" s="45"/>
      <c r="K1625" s="45"/>
      <c r="L1625" s="45"/>
      <c r="M1625" s="45"/>
      <c r="N1625" s="45"/>
      <c r="O1625" s="45">
        <v>1175.1829892821913</v>
      </c>
      <c r="P1625" s="45">
        <v>0.00451412269162233</v>
      </c>
      <c r="Q1625" s="45"/>
      <c r="R1625" s="45"/>
      <c r="S1625" s="45"/>
      <c r="T1625" s="45"/>
      <c r="U1625" s="45"/>
      <c r="V1625" s="45">
        <v>1175.1829892821913</v>
      </c>
      <c r="W1625" s="45">
        <v>0.011227005761054799</v>
      </c>
      <c r="X1625" s="45"/>
      <c r="Y1625" s="45"/>
      <c r="Z1625" s="45"/>
      <c r="AA1625" s="45"/>
      <c r="AB1625" s="45"/>
      <c r="AC1625" s="45">
        <v>1175.1829892821913</v>
      </c>
      <c r="AD1625" s="45">
        <v>261.2193950521718</v>
      </c>
      <c r="AE1625" s="45"/>
      <c r="AF1625" s="45"/>
      <c r="AG1625" s="45"/>
      <c r="AH1625" s="45"/>
      <c r="AI1625" s="45"/>
      <c r="AJ1625" s="45">
        <v>1175.1829892821913</v>
      </c>
      <c r="AK1625" s="45">
        <v>0.013</v>
      </c>
      <c r="AL1625" s="45"/>
      <c r="AM1625" s="45"/>
      <c r="AN1625" s="45"/>
      <c r="AO1625" s="23"/>
      <c r="AP1625" s="23"/>
      <c r="AQ1625" s="45">
        <v>1175.1829892821913</v>
      </c>
      <c r="AR1625" s="45">
        <v>0.01</v>
      </c>
      <c r="AS1625" s="23"/>
      <c r="AT1625" s="23"/>
      <c r="AU1625" s="23"/>
      <c r="AV1625" s="23"/>
      <c r="AW1625" s="23"/>
      <c r="AX1625" s="45">
        <v>1175.1829892821913</v>
      </c>
      <c r="AY1625" s="23">
        <v>0.469</v>
      </c>
      <c r="AZ1625" s="23"/>
      <c r="BA1625" s="23"/>
      <c r="BB1625" s="23"/>
      <c r="BC1625" s="23"/>
      <c r="BD1625" s="23"/>
      <c r="BE1625" s="45">
        <v>1175.1829892821913</v>
      </c>
      <c r="BF1625" s="45">
        <v>29.0</v>
      </c>
      <c r="BG1625" s="23"/>
      <c r="BH1625" s="23"/>
      <c r="BI1625" s="23"/>
      <c r="BJ1625" s="23"/>
      <c r="BK1625" s="23"/>
      <c r="BL1625" s="45">
        <v>1175.1829892821913</v>
      </c>
      <c r="BM1625" s="45">
        <v>1.42</v>
      </c>
      <c r="BN1625" s="23"/>
      <c r="BO1625" s="23"/>
      <c r="BP1625" s="23"/>
      <c r="BQ1625" s="23"/>
      <c r="BR1625" s="23"/>
      <c r="BS1625" s="45">
        <v>1175.1829892821913</v>
      </c>
      <c r="BT1625" s="45">
        <v>0.49</v>
      </c>
      <c r="BU1625" s="23"/>
      <c r="BV1625" s="23"/>
      <c r="BW1625" s="23"/>
      <c r="BX1625" s="23"/>
      <c r="BY1625" s="23"/>
      <c r="BZ1625" s="23"/>
      <c r="CA1625" s="23"/>
    </row>
    <row r="1626" ht="15.75" customHeight="1">
      <c r="A1626" s="45">
        <v>1173.3646230566148</v>
      </c>
      <c r="B1626" s="46">
        <v>0.063</v>
      </c>
      <c r="C1626" s="45"/>
      <c r="D1626" s="45"/>
      <c r="E1626" s="45"/>
      <c r="F1626" s="45"/>
      <c r="G1626" s="45"/>
      <c r="H1626" s="45">
        <v>1173.3646230566148</v>
      </c>
      <c r="I1626" s="46">
        <v>0.091</v>
      </c>
      <c r="J1626" s="45"/>
      <c r="K1626" s="45"/>
      <c r="L1626" s="45"/>
      <c r="M1626" s="45"/>
      <c r="N1626" s="45"/>
      <c r="O1626" s="45">
        <v>1173.3646230566148</v>
      </c>
      <c r="P1626" s="45">
        <v>0.004684190308566959</v>
      </c>
      <c r="Q1626" s="45"/>
      <c r="R1626" s="45"/>
      <c r="S1626" s="45"/>
      <c r="T1626" s="45"/>
      <c r="U1626" s="45"/>
      <c r="V1626" s="45">
        <v>1173.3646230566148</v>
      </c>
      <c r="W1626" s="45">
        <v>0.011661135090586543</v>
      </c>
      <c r="X1626" s="45"/>
      <c r="Y1626" s="45"/>
      <c r="Z1626" s="45"/>
      <c r="AA1626" s="45"/>
      <c r="AB1626" s="45"/>
      <c r="AC1626" s="45">
        <v>1173.3646230566148</v>
      </c>
      <c r="AD1626" s="45">
        <v>335.91752922935086</v>
      </c>
      <c r="AE1626" s="45"/>
      <c r="AF1626" s="45"/>
      <c r="AG1626" s="45"/>
      <c r="AH1626" s="45"/>
      <c r="AI1626" s="45"/>
      <c r="AJ1626" s="45">
        <v>1173.3646230566148</v>
      </c>
      <c r="AK1626" s="45">
        <v>0.013</v>
      </c>
      <c r="AL1626" s="45"/>
      <c r="AM1626" s="45"/>
      <c r="AN1626" s="45"/>
      <c r="AO1626" s="23"/>
      <c r="AP1626" s="23"/>
      <c r="AQ1626" s="45">
        <v>1173.3646230566148</v>
      </c>
      <c r="AR1626" s="45">
        <v>0.009</v>
      </c>
      <c r="AS1626" s="23"/>
      <c r="AT1626" s="23"/>
      <c r="AU1626" s="23"/>
      <c r="AV1626" s="23"/>
      <c r="AW1626" s="23"/>
      <c r="AX1626" s="45">
        <v>1173.3646230566148</v>
      </c>
      <c r="AY1626" s="23">
        <v>0.541</v>
      </c>
      <c r="AZ1626" s="23"/>
      <c r="BA1626" s="23"/>
      <c r="BB1626" s="23"/>
      <c r="BC1626" s="23"/>
      <c r="BD1626" s="23"/>
      <c r="BE1626" s="45">
        <v>1173.3646230566148</v>
      </c>
      <c r="BF1626" s="45">
        <v>18.0</v>
      </c>
      <c r="BG1626" s="23"/>
      <c r="BH1626" s="23"/>
      <c r="BI1626" s="23"/>
      <c r="BJ1626" s="23"/>
      <c r="BK1626" s="23"/>
      <c r="BL1626" s="45">
        <v>1173.3646230566148</v>
      </c>
      <c r="BM1626" s="45">
        <v>1.453</v>
      </c>
      <c r="BN1626" s="23"/>
      <c r="BO1626" s="23"/>
      <c r="BP1626" s="23"/>
      <c r="BQ1626" s="23"/>
      <c r="BR1626" s="23"/>
      <c r="BS1626" s="45">
        <v>1173.3646230566148</v>
      </c>
      <c r="BT1626" s="45">
        <v>0.638</v>
      </c>
      <c r="BU1626" s="23"/>
      <c r="BV1626" s="23"/>
      <c r="BW1626" s="23"/>
      <c r="BX1626" s="23"/>
      <c r="BY1626" s="23"/>
      <c r="BZ1626" s="23"/>
      <c r="CA1626" s="23"/>
    </row>
    <row r="1627" ht="15.75" customHeight="1">
      <c r="A1627" s="45">
        <v>6711409.395973154</v>
      </c>
      <c r="B1627" s="46">
        <v>0.053</v>
      </c>
      <c r="C1627" s="45"/>
      <c r="D1627" s="45"/>
      <c r="E1627" s="45"/>
      <c r="F1627" s="45"/>
      <c r="G1627" s="45"/>
      <c r="H1627" s="45">
        <v>6711409.395973154</v>
      </c>
      <c r="I1627" s="46">
        <v>0.092</v>
      </c>
      <c r="J1627" s="45"/>
      <c r="K1627" s="45"/>
      <c r="L1627" s="45"/>
      <c r="M1627" s="45"/>
      <c r="N1627" s="45"/>
      <c r="O1627" s="45">
        <v>6711409.395973154</v>
      </c>
      <c r="P1627" s="45"/>
      <c r="Q1627" s="45"/>
      <c r="R1627" s="45"/>
      <c r="S1627" s="45"/>
      <c r="T1627" s="45"/>
      <c r="U1627" s="45"/>
      <c r="V1627" s="45">
        <v>6711409.395973154</v>
      </c>
      <c r="W1627" s="45"/>
      <c r="X1627" s="45"/>
      <c r="Y1627" s="45"/>
      <c r="Z1627" s="45"/>
      <c r="AA1627" s="45"/>
      <c r="AB1627" s="45"/>
      <c r="AC1627" s="45">
        <v>6711409.395973154</v>
      </c>
      <c r="AD1627" s="45"/>
      <c r="AE1627" s="45"/>
      <c r="AF1627" s="45"/>
      <c r="AG1627" s="45"/>
      <c r="AH1627" s="45"/>
      <c r="AI1627" s="45"/>
      <c r="AJ1627" s="45">
        <v>6711409.395973154</v>
      </c>
      <c r="AK1627" s="45"/>
      <c r="AL1627" s="45"/>
      <c r="AM1627" s="45"/>
      <c r="AN1627" s="45"/>
      <c r="AO1627" s="23"/>
      <c r="AP1627" s="23"/>
      <c r="AQ1627" s="45">
        <v>6711409.395973154</v>
      </c>
      <c r="AR1627" s="45">
        <v>0.005</v>
      </c>
      <c r="AS1627" s="23"/>
      <c r="AT1627" s="23"/>
      <c r="AU1627" s="23"/>
      <c r="AV1627" s="23"/>
      <c r="AW1627" s="23"/>
      <c r="AX1627" s="45">
        <v>6711409.395973154</v>
      </c>
      <c r="AY1627" s="23"/>
      <c r="AZ1627" s="23"/>
      <c r="BA1627" s="23"/>
      <c r="BB1627" s="23"/>
      <c r="BC1627" s="23"/>
      <c r="BD1627" s="23"/>
      <c r="BE1627" s="45">
        <v>6711409.395973154</v>
      </c>
      <c r="BF1627" s="45"/>
      <c r="BG1627" s="23"/>
      <c r="BH1627" s="23"/>
      <c r="BI1627" s="23"/>
      <c r="BJ1627" s="23"/>
      <c r="BK1627" s="23"/>
      <c r="BL1627" s="45">
        <v>6711409.395973154</v>
      </c>
      <c r="BM1627" s="45">
        <v>0.538</v>
      </c>
      <c r="BN1627" s="23"/>
      <c r="BO1627" s="23"/>
      <c r="BP1627" s="23"/>
      <c r="BQ1627" s="23"/>
      <c r="BR1627" s="23"/>
      <c r="BS1627" s="45">
        <v>6711409.395973154</v>
      </c>
      <c r="BT1627" s="45">
        <v>0.488</v>
      </c>
      <c r="BU1627" s="23"/>
      <c r="BV1627" s="23"/>
      <c r="BW1627" s="23"/>
      <c r="BX1627" s="23"/>
      <c r="BY1627" s="23"/>
      <c r="BZ1627" s="23"/>
      <c r="CA1627" s="23"/>
    </row>
    <row r="1628" ht="15.75" customHeight="1">
      <c r="A1628" s="45">
        <v>6626133.177995413</v>
      </c>
      <c r="B1628" s="46">
        <v>0.052</v>
      </c>
      <c r="C1628" s="45"/>
      <c r="D1628" s="45"/>
      <c r="E1628" s="45"/>
      <c r="F1628" s="45"/>
      <c r="G1628" s="45"/>
      <c r="H1628" s="45">
        <v>6626133.177995413</v>
      </c>
      <c r="I1628" s="46">
        <v>0.088</v>
      </c>
      <c r="J1628" s="45"/>
      <c r="K1628" s="45"/>
      <c r="L1628" s="45"/>
      <c r="M1628" s="45"/>
      <c r="N1628" s="45"/>
      <c r="O1628" s="45">
        <v>6626133.177995413</v>
      </c>
      <c r="P1628" s="45"/>
      <c r="Q1628" s="45"/>
      <c r="R1628" s="45"/>
      <c r="S1628" s="45"/>
      <c r="T1628" s="45"/>
      <c r="U1628" s="45"/>
      <c r="V1628" s="45">
        <v>6626133.177995413</v>
      </c>
      <c r="W1628" s="45"/>
      <c r="X1628" s="45"/>
      <c r="Y1628" s="45"/>
      <c r="Z1628" s="45"/>
      <c r="AA1628" s="45"/>
      <c r="AB1628" s="45"/>
      <c r="AC1628" s="45">
        <v>6626133.177995413</v>
      </c>
      <c r="AD1628" s="45"/>
      <c r="AE1628" s="45"/>
      <c r="AF1628" s="45"/>
      <c r="AG1628" s="45"/>
      <c r="AH1628" s="45"/>
      <c r="AI1628" s="45"/>
      <c r="AJ1628" s="45">
        <v>6626133.177995413</v>
      </c>
      <c r="AK1628" s="45"/>
      <c r="AL1628" s="45"/>
      <c r="AM1628" s="45"/>
      <c r="AN1628" s="45"/>
      <c r="AO1628" s="23"/>
      <c r="AP1628" s="23"/>
      <c r="AQ1628" s="45">
        <v>6626133.177995413</v>
      </c>
      <c r="AR1628" s="45">
        <v>0.005</v>
      </c>
      <c r="AS1628" s="23"/>
      <c r="AT1628" s="23"/>
      <c r="AU1628" s="23"/>
      <c r="AV1628" s="23"/>
      <c r="AW1628" s="23"/>
      <c r="AX1628" s="45">
        <v>6626133.177995413</v>
      </c>
      <c r="AY1628" s="23"/>
      <c r="AZ1628" s="23"/>
      <c r="BA1628" s="23"/>
      <c r="BB1628" s="23"/>
      <c r="BC1628" s="23"/>
      <c r="BD1628" s="23"/>
      <c r="BE1628" s="45">
        <v>6626133.177995413</v>
      </c>
      <c r="BF1628" s="45"/>
      <c r="BG1628" s="23"/>
      <c r="BH1628" s="23"/>
      <c r="BI1628" s="23"/>
      <c r="BJ1628" s="23"/>
      <c r="BK1628" s="23"/>
      <c r="BL1628" s="45">
        <v>6626133.177995413</v>
      </c>
      <c r="BM1628" s="45">
        <v>0.577</v>
      </c>
      <c r="BN1628" s="23"/>
      <c r="BO1628" s="23"/>
      <c r="BP1628" s="23"/>
      <c r="BQ1628" s="23"/>
      <c r="BR1628" s="23"/>
      <c r="BS1628" s="45">
        <v>6626133.177995413</v>
      </c>
      <c r="BT1628" s="45">
        <v>0.503</v>
      </c>
      <c r="BU1628" s="23"/>
      <c r="BV1628" s="23"/>
      <c r="BW1628" s="23"/>
      <c r="BX1628" s="23"/>
      <c r="BY1628" s="23"/>
      <c r="BZ1628" s="23"/>
      <c r="CA1628" s="23"/>
    </row>
    <row r="1629" ht="15.75" customHeight="1">
      <c r="A1629" s="45">
        <v>6520809.578107184</v>
      </c>
      <c r="B1629" s="46">
        <v>0.065</v>
      </c>
      <c r="C1629" s="45"/>
      <c r="D1629" s="45"/>
      <c r="E1629" s="45"/>
      <c r="F1629" s="45"/>
      <c r="G1629" s="45"/>
      <c r="H1629" s="45">
        <v>6520809.578107184</v>
      </c>
      <c r="I1629" s="46">
        <v>0.08</v>
      </c>
      <c r="J1629" s="45"/>
      <c r="K1629" s="45"/>
      <c r="L1629" s="45"/>
      <c r="M1629" s="45"/>
      <c r="N1629" s="45"/>
      <c r="O1629" s="45">
        <v>6520809.578107184</v>
      </c>
      <c r="P1629" s="45"/>
      <c r="Q1629" s="45"/>
      <c r="R1629" s="45"/>
      <c r="S1629" s="45"/>
      <c r="T1629" s="45"/>
      <c r="U1629" s="45"/>
      <c r="V1629" s="45">
        <v>6520809.578107184</v>
      </c>
      <c r="W1629" s="45"/>
      <c r="X1629" s="45"/>
      <c r="Y1629" s="45"/>
      <c r="Z1629" s="45"/>
      <c r="AA1629" s="45"/>
      <c r="AB1629" s="45"/>
      <c r="AC1629" s="45">
        <v>6520809.578107184</v>
      </c>
      <c r="AD1629" s="45"/>
      <c r="AE1629" s="45"/>
      <c r="AF1629" s="45"/>
      <c r="AG1629" s="45"/>
      <c r="AH1629" s="45"/>
      <c r="AI1629" s="45"/>
      <c r="AJ1629" s="45">
        <v>6520809.578107184</v>
      </c>
      <c r="AK1629" s="45"/>
      <c r="AL1629" s="45"/>
      <c r="AM1629" s="45"/>
      <c r="AN1629" s="45"/>
      <c r="AO1629" s="23"/>
      <c r="AP1629" s="23"/>
      <c r="AQ1629" s="45">
        <v>6520809.578107184</v>
      </c>
      <c r="AR1629" s="45">
        <v>0.004</v>
      </c>
      <c r="AS1629" s="23"/>
      <c r="AT1629" s="23"/>
      <c r="AU1629" s="23"/>
      <c r="AV1629" s="23"/>
      <c r="AW1629" s="23"/>
      <c r="AX1629" s="45">
        <v>6520809.578107184</v>
      </c>
      <c r="AY1629" s="23"/>
      <c r="AZ1629" s="23"/>
      <c r="BA1629" s="23"/>
      <c r="BB1629" s="23"/>
      <c r="BC1629" s="23"/>
      <c r="BD1629" s="23"/>
      <c r="BE1629" s="45">
        <v>6520809.578107184</v>
      </c>
      <c r="BF1629" s="45"/>
      <c r="BG1629" s="23"/>
      <c r="BH1629" s="23"/>
      <c r="BI1629" s="23"/>
      <c r="BJ1629" s="23"/>
      <c r="BK1629" s="23"/>
      <c r="BL1629" s="45">
        <v>6520809.578107184</v>
      </c>
      <c r="BM1629" s="45">
        <v>0.597</v>
      </c>
      <c r="BN1629" s="23"/>
      <c r="BO1629" s="23"/>
      <c r="BP1629" s="23"/>
      <c r="BQ1629" s="23"/>
      <c r="BR1629" s="23"/>
      <c r="BS1629" s="45">
        <v>6520809.578107184</v>
      </c>
      <c r="BT1629" s="45">
        <v>0.508</v>
      </c>
      <c r="BU1629" s="23"/>
      <c r="BV1629" s="23"/>
      <c r="BW1629" s="23"/>
      <c r="BX1629" s="23"/>
      <c r="BY1629" s="23"/>
      <c r="BZ1629" s="23"/>
      <c r="CA1629" s="23"/>
    </row>
    <row r="1630" ht="15.75" customHeight="1">
      <c r="A1630" s="45">
        <v>6376306.62020906</v>
      </c>
      <c r="B1630" s="46">
        <v>0.051</v>
      </c>
      <c r="C1630" s="45"/>
      <c r="D1630" s="45"/>
      <c r="E1630" s="45"/>
      <c r="F1630" s="45"/>
      <c r="G1630" s="45"/>
      <c r="H1630" s="45">
        <v>6376306.62020906</v>
      </c>
      <c r="I1630" s="46">
        <v>0.075</v>
      </c>
      <c r="J1630" s="45"/>
      <c r="K1630" s="45"/>
      <c r="L1630" s="45"/>
      <c r="M1630" s="45"/>
      <c r="N1630" s="45"/>
      <c r="O1630" s="45">
        <v>6376306.62020906</v>
      </c>
      <c r="P1630" s="45"/>
      <c r="Q1630" s="45"/>
      <c r="R1630" s="45"/>
      <c r="S1630" s="45"/>
      <c r="T1630" s="45"/>
      <c r="U1630" s="45"/>
      <c r="V1630" s="45">
        <v>6376306.62020906</v>
      </c>
      <c r="W1630" s="45"/>
      <c r="X1630" s="45"/>
      <c r="Y1630" s="45"/>
      <c r="Z1630" s="45"/>
      <c r="AA1630" s="45"/>
      <c r="AB1630" s="45"/>
      <c r="AC1630" s="45">
        <v>6376306.62020906</v>
      </c>
      <c r="AD1630" s="45"/>
      <c r="AE1630" s="45"/>
      <c r="AF1630" s="45"/>
      <c r="AG1630" s="45"/>
      <c r="AH1630" s="45"/>
      <c r="AI1630" s="45"/>
      <c r="AJ1630" s="45">
        <v>6376306.62020906</v>
      </c>
      <c r="AK1630" s="45"/>
      <c r="AL1630" s="45"/>
      <c r="AM1630" s="45"/>
      <c r="AN1630" s="45"/>
      <c r="AO1630" s="23"/>
      <c r="AP1630" s="23"/>
      <c r="AQ1630" s="45">
        <v>6376306.62020906</v>
      </c>
      <c r="AR1630" s="45">
        <v>0.004</v>
      </c>
      <c r="AS1630" s="23"/>
      <c r="AT1630" s="23"/>
      <c r="AU1630" s="23"/>
      <c r="AV1630" s="23"/>
      <c r="AW1630" s="23"/>
      <c r="AX1630" s="45">
        <v>6376306.62020906</v>
      </c>
      <c r="AY1630" s="23"/>
      <c r="AZ1630" s="23"/>
      <c r="BA1630" s="23"/>
      <c r="BB1630" s="23"/>
      <c r="BC1630" s="23"/>
      <c r="BD1630" s="23"/>
      <c r="BE1630" s="45">
        <v>6376306.62020906</v>
      </c>
      <c r="BF1630" s="45"/>
      <c r="BG1630" s="23"/>
      <c r="BH1630" s="23"/>
      <c r="BI1630" s="23"/>
      <c r="BJ1630" s="23"/>
      <c r="BK1630" s="23"/>
      <c r="BL1630" s="45">
        <v>6376306.62020906</v>
      </c>
      <c r="BM1630" s="45">
        <v>0.589</v>
      </c>
      <c r="BN1630" s="23"/>
      <c r="BO1630" s="23"/>
      <c r="BP1630" s="23"/>
      <c r="BQ1630" s="23"/>
      <c r="BR1630" s="23"/>
      <c r="BS1630" s="45">
        <v>6376306.62020906</v>
      </c>
      <c r="BT1630" s="45">
        <v>0.5</v>
      </c>
      <c r="BU1630" s="23"/>
      <c r="BV1630" s="23"/>
      <c r="BW1630" s="23"/>
      <c r="BX1630" s="23"/>
      <c r="BY1630" s="23"/>
      <c r="BZ1630" s="23"/>
      <c r="CA1630" s="23"/>
    </row>
    <row r="1631" ht="15.75" customHeight="1">
      <c r="A1631" s="45">
        <v>6247866.165926938</v>
      </c>
      <c r="B1631" s="46">
        <v>0.053</v>
      </c>
      <c r="C1631" s="45"/>
      <c r="D1631" s="45"/>
      <c r="E1631" s="45"/>
      <c r="F1631" s="45"/>
      <c r="G1631" s="45"/>
      <c r="H1631" s="45">
        <v>6247866.165926938</v>
      </c>
      <c r="I1631" s="46">
        <v>0.071</v>
      </c>
      <c r="J1631" s="45"/>
      <c r="K1631" s="45"/>
      <c r="L1631" s="45"/>
      <c r="M1631" s="45"/>
      <c r="N1631" s="45"/>
      <c r="O1631" s="45">
        <v>6247866.165926938</v>
      </c>
      <c r="P1631" s="45"/>
      <c r="Q1631" s="45"/>
      <c r="R1631" s="45"/>
      <c r="S1631" s="45"/>
      <c r="T1631" s="45"/>
      <c r="U1631" s="45"/>
      <c r="V1631" s="45">
        <v>6247866.165926938</v>
      </c>
      <c r="W1631" s="45"/>
      <c r="X1631" s="45"/>
      <c r="Y1631" s="45"/>
      <c r="Z1631" s="45"/>
      <c r="AA1631" s="45"/>
      <c r="AB1631" s="45"/>
      <c r="AC1631" s="45">
        <v>6247866.165926938</v>
      </c>
      <c r="AD1631" s="45"/>
      <c r="AE1631" s="45"/>
      <c r="AF1631" s="45"/>
      <c r="AG1631" s="45"/>
      <c r="AH1631" s="45"/>
      <c r="AI1631" s="45"/>
      <c r="AJ1631" s="45">
        <v>6247866.165926938</v>
      </c>
      <c r="AK1631" s="45">
        <v>0.01</v>
      </c>
      <c r="AL1631" s="45"/>
      <c r="AM1631" s="45"/>
      <c r="AN1631" s="45"/>
      <c r="AO1631" s="23"/>
      <c r="AP1631" s="23"/>
      <c r="AQ1631" s="45">
        <v>6247866.165926938</v>
      </c>
      <c r="AR1631" s="45">
        <v>0.004</v>
      </c>
      <c r="AS1631" s="23"/>
      <c r="AT1631" s="23"/>
      <c r="AU1631" s="23"/>
      <c r="AV1631" s="23"/>
      <c r="AW1631" s="23"/>
      <c r="AX1631" s="45">
        <v>6247866.165926938</v>
      </c>
      <c r="AY1631" s="23"/>
      <c r="AZ1631" s="23"/>
      <c r="BA1631" s="23"/>
      <c r="BB1631" s="23"/>
      <c r="BC1631" s="23"/>
      <c r="BD1631" s="23"/>
      <c r="BE1631" s="45">
        <v>6247866.165926938</v>
      </c>
      <c r="BF1631" s="45"/>
      <c r="BG1631" s="23"/>
      <c r="BH1631" s="23"/>
      <c r="BI1631" s="23"/>
      <c r="BJ1631" s="23"/>
      <c r="BK1631" s="23"/>
      <c r="BL1631" s="45">
        <v>6247866.165926938</v>
      </c>
      <c r="BM1631" s="45">
        <v>0.583</v>
      </c>
      <c r="BN1631" s="23"/>
      <c r="BO1631" s="23"/>
      <c r="BP1631" s="23"/>
      <c r="BQ1631" s="23"/>
      <c r="BR1631" s="23"/>
      <c r="BS1631" s="45">
        <v>6247866.165926938</v>
      </c>
      <c r="BT1631" s="45">
        <v>0.506</v>
      </c>
      <c r="BU1631" s="23"/>
      <c r="BV1631" s="23"/>
      <c r="BW1631" s="23"/>
      <c r="BX1631" s="23"/>
      <c r="BY1631" s="23"/>
      <c r="BZ1631" s="23"/>
      <c r="CA1631" s="23"/>
    </row>
    <row r="1632" ht="15.75" customHeight="1">
      <c r="A1632" s="45">
        <v>6146095.717884131</v>
      </c>
      <c r="B1632" s="46">
        <v>0.053</v>
      </c>
      <c r="C1632" s="45"/>
      <c r="D1632" s="45"/>
      <c r="E1632" s="45"/>
      <c r="F1632" s="45"/>
      <c r="G1632" s="45"/>
      <c r="H1632" s="45">
        <v>6146095.717884131</v>
      </c>
      <c r="I1632" s="46">
        <v>0.072</v>
      </c>
      <c r="J1632" s="45"/>
      <c r="K1632" s="45"/>
      <c r="L1632" s="45"/>
      <c r="M1632" s="45"/>
      <c r="N1632" s="45"/>
      <c r="O1632" s="45">
        <v>6146095.717884131</v>
      </c>
      <c r="P1632" s="45"/>
      <c r="Q1632" s="45"/>
      <c r="R1632" s="45"/>
      <c r="S1632" s="45"/>
      <c r="T1632" s="45"/>
      <c r="U1632" s="45"/>
      <c r="V1632" s="45">
        <v>6146095.717884131</v>
      </c>
      <c r="W1632" s="45"/>
      <c r="X1632" s="45"/>
      <c r="Y1632" s="45"/>
      <c r="Z1632" s="45"/>
      <c r="AA1632" s="45"/>
      <c r="AB1632" s="45"/>
      <c r="AC1632" s="45">
        <v>6146095.717884131</v>
      </c>
      <c r="AD1632" s="45"/>
      <c r="AE1632" s="45"/>
      <c r="AF1632" s="45"/>
      <c r="AG1632" s="45"/>
      <c r="AH1632" s="45"/>
      <c r="AI1632" s="45"/>
      <c r="AJ1632" s="45">
        <v>6146095.717884131</v>
      </c>
      <c r="AK1632" s="45">
        <v>0.01</v>
      </c>
      <c r="AL1632" s="45"/>
      <c r="AM1632" s="45"/>
      <c r="AN1632" s="45"/>
      <c r="AO1632" s="23"/>
      <c r="AP1632" s="23"/>
      <c r="AQ1632" s="45">
        <v>6146095.717884131</v>
      </c>
      <c r="AR1632" s="45">
        <v>0.004</v>
      </c>
      <c r="AS1632" s="23"/>
      <c r="AT1632" s="23"/>
      <c r="AU1632" s="23"/>
      <c r="AV1632" s="23"/>
      <c r="AW1632" s="23"/>
      <c r="AX1632" s="45">
        <v>6146095.717884131</v>
      </c>
      <c r="AY1632" s="23"/>
      <c r="AZ1632" s="23"/>
      <c r="BA1632" s="23"/>
      <c r="BB1632" s="23"/>
      <c r="BC1632" s="23"/>
      <c r="BD1632" s="23"/>
      <c r="BE1632" s="45">
        <v>6146095.717884131</v>
      </c>
      <c r="BF1632" s="45"/>
      <c r="BG1632" s="23"/>
      <c r="BH1632" s="23"/>
      <c r="BI1632" s="23"/>
      <c r="BJ1632" s="23"/>
      <c r="BK1632" s="23"/>
      <c r="BL1632" s="45">
        <v>6146095.717884131</v>
      </c>
      <c r="BM1632" s="45">
        <v>0.576</v>
      </c>
      <c r="BN1632" s="23"/>
      <c r="BO1632" s="23"/>
      <c r="BP1632" s="23"/>
      <c r="BQ1632" s="23"/>
      <c r="BR1632" s="23"/>
      <c r="BS1632" s="45">
        <v>6146095.717884131</v>
      </c>
      <c r="BT1632" s="45">
        <v>0.503</v>
      </c>
      <c r="BU1632" s="23"/>
      <c r="BV1632" s="23"/>
      <c r="BW1632" s="23"/>
      <c r="BX1632" s="23"/>
      <c r="BY1632" s="23"/>
      <c r="BZ1632" s="23"/>
      <c r="CA1632" s="23"/>
    </row>
    <row r="1633" ht="15.75" customHeight="1">
      <c r="A1633" s="45">
        <v>6073680.7168934615</v>
      </c>
      <c r="B1633" s="46">
        <v>0.051</v>
      </c>
      <c r="C1633" s="45"/>
      <c r="D1633" s="45"/>
      <c r="E1633" s="45"/>
      <c r="F1633" s="45"/>
      <c r="G1633" s="45"/>
      <c r="H1633" s="45">
        <v>6073680.7168934615</v>
      </c>
      <c r="I1633" s="46">
        <v>0.067</v>
      </c>
      <c r="J1633" s="45"/>
      <c r="K1633" s="45"/>
      <c r="L1633" s="45"/>
      <c r="M1633" s="45"/>
      <c r="N1633" s="45"/>
      <c r="O1633" s="45">
        <v>6073680.7168934615</v>
      </c>
      <c r="P1633" s="45"/>
      <c r="Q1633" s="45"/>
      <c r="R1633" s="45"/>
      <c r="S1633" s="45"/>
      <c r="T1633" s="45"/>
      <c r="U1633" s="45"/>
      <c r="V1633" s="45">
        <v>6073680.7168934615</v>
      </c>
      <c r="W1633" s="45"/>
      <c r="X1633" s="45"/>
      <c r="Y1633" s="45"/>
      <c r="Z1633" s="45"/>
      <c r="AA1633" s="45"/>
      <c r="AB1633" s="45"/>
      <c r="AC1633" s="45">
        <v>6073680.7168934615</v>
      </c>
      <c r="AD1633" s="45"/>
      <c r="AE1633" s="45"/>
      <c r="AF1633" s="45"/>
      <c r="AG1633" s="45"/>
      <c r="AH1633" s="45"/>
      <c r="AI1633" s="45"/>
      <c r="AJ1633" s="45">
        <v>6073680.7168934615</v>
      </c>
      <c r="AK1633" s="45">
        <v>0.01</v>
      </c>
      <c r="AL1633" s="45"/>
      <c r="AM1633" s="45"/>
      <c r="AN1633" s="45"/>
      <c r="AO1633" s="23"/>
      <c r="AP1633" s="23"/>
      <c r="AQ1633" s="45">
        <v>6073680.7168934615</v>
      </c>
      <c r="AR1633" s="45">
        <v>0.004</v>
      </c>
      <c r="AS1633" s="23"/>
      <c r="AT1633" s="23"/>
      <c r="AU1633" s="23"/>
      <c r="AV1633" s="23"/>
      <c r="AW1633" s="23"/>
      <c r="AX1633" s="45">
        <v>6073680.7168934615</v>
      </c>
      <c r="AY1633" s="23"/>
      <c r="AZ1633" s="23"/>
      <c r="BA1633" s="23"/>
      <c r="BB1633" s="23"/>
      <c r="BC1633" s="23"/>
      <c r="BD1633" s="23"/>
      <c r="BE1633" s="45">
        <v>6073680.7168934615</v>
      </c>
      <c r="BF1633" s="45"/>
      <c r="BG1633" s="23"/>
      <c r="BH1633" s="23"/>
      <c r="BI1633" s="23"/>
      <c r="BJ1633" s="23"/>
      <c r="BK1633" s="23"/>
      <c r="BL1633" s="45">
        <v>6073680.7168934615</v>
      </c>
      <c r="BM1633" s="45">
        <v>0.577</v>
      </c>
      <c r="BN1633" s="23"/>
      <c r="BO1633" s="23"/>
      <c r="BP1633" s="23"/>
      <c r="BQ1633" s="23"/>
      <c r="BR1633" s="23"/>
      <c r="BS1633" s="45">
        <v>6073680.7168934615</v>
      </c>
      <c r="BT1633" s="45">
        <v>0.502</v>
      </c>
      <c r="BU1633" s="23"/>
      <c r="BV1633" s="23"/>
      <c r="BW1633" s="23"/>
      <c r="BX1633" s="23"/>
      <c r="BY1633" s="23"/>
      <c r="BZ1633" s="23"/>
      <c r="CA1633" s="23"/>
    </row>
    <row r="1634" ht="15.75" customHeight="1">
      <c r="A1634" s="45">
        <v>6090133.982947625</v>
      </c>
      <c r="B1634" s="46">
        <v>0.05</v>
      </c>
      <c r="C1634" s="45"/>
      <c r="D1634" s="45"/>
      <c r="E1634" s="45"/>
      <c r="F1634" s="45"/>
      <c r="G1634" s="45"/>
      <c r="H1634" s="45">
        <v>6090133.982947625</v>
      </c>
      <c r="I1634" s="46">
        <v>0.076</v>
      </c>
      <c r="J1634" s="45"/>
      <c r="K1634" s="45"/>
      <c r="L1634" s="45"/>
      <c r="M1634" s="45"/>
      <c r="N1634" s="45"/>
      <c r="O1634" s="45">
        <v>6090133.982947625</v>
      </c>
      <c r="P1634" s="45"/>
      <c r="Q1634" s="45"/>
      <c r="R1634" s="45"/>
      <c r="S1634" s="45"/>
      <c r="T1634" s="45"/>
      <c r="U1634" s="45"/>
      <c r="V1634" s="45">
        <v>6090133.982947625</v>
      </c>
      <c r="W1634" s="45"/>
      <c r="X1634" s="45"/>
      <c r="Y1634" s="45"/>
      <c r="Z1634" s="45"/>
      <c r="AA1634" s="45"/>
      <c r="AB1634" s="45"/>
      <c r="AC1634" s="45">
        <v>6090133.982947625</v>
      </c>
      <c r="AD1634" s="45"/>
      <c r="AE1634" s="45"/>
      <c r="AF1634" s="45"/>
      <c r="AG1634" s="45"/>
      <c r="AH1634" s="45"/>
      <c r="AI1634" s="45"/>
      <c r="AJ1634" s="45">
        <v>6090133.982947625</v>
      </c>
      <c r="AK1634" s="45">
        <v>0.009</v>
      </c>
      <c r="AL1634" s="45"/>
      <c r="AM1634" s="45"/>
      <c r="AN1634" s="45"/>
      <c r="AO1634" s="23"/>
      <c r="AP1634" s="23"/>
      <c r="AQ1634" s="45">
        <v>6090133.982947625</v>
      </c>
      <c r="AR1634" s="45">
        <v>0.003</v>
      </c>
      <c r="AS1634" s="23"/>
      <c r="AT1634" s="23"/>
      <c r="AU1634" s="23"/>
      <c r="AV1634" s="23"/>
      <c r="AW1634" s="23"/>
      <c r="AX1634" s="45">
        <v>6090133.982947625</v>
      </c>
      <c r="AY1634" s="23"/>
      <c r="AZ1634" s="23"/>
      <c r="BA1634" s="23"/>
      <c r="BB1634" s="23"/>
      <c r="BC1634" s="23"/>
      <c r="BD1634" s="23"/>
      <c r="BE1634" s="45">
        <v>6090133.982947625</v>
      </c>
      <c r="BF1634" s="45"/>
      <c r="BG1634" s="23"/>
      <c r="BH1634" s="23"/>
      <c r="BI1634" s="23"/>
      <c r="BJ1634" s="23"/>
      <c r="BK1634" s="23"/>
      <c r="BL1634" s="45">
        <v>6090133.982947625</v>
      </c>
      <c r="BM1634" s="45">
        <v>0.576</v>
      </c>
      <c r="BN1634" s="23"/>
      <c r="BO1634" s="23"/>
      <c r="BP1634" s="23"/>
      <c r="BQ1634" s="23"/>
      <c r="BR1634" s="23"/>
      <c r="BS1634" s="45">
        <v>6090133.982947625</v>
      </c>
      <c r="BT1634" s="45">
        <v>0.504</v>
      </c>
      <c r="BU1634" s="23"/>
      <c r="BV1634" s="23"/>
      <c r="BW1634" s="23"/>
      <c r="BX1634" s="23"/>
      <c r="BY1634" s="23"/>
      <c r="BZ1634" s="23"/>
      <c r="CA1634" s="23"/>
    </row>
    <row r="1635" ht="15.75" customHeight="1">
      <c r="A1635" s="45">
        <v>6088579.004222725</v>
      </c>
      <c r="B1635" s="46">
        <v>0.05</v>
      </c>
      <c r="C1635" s="45"/>
      <c r="D1635" s="45"/>
      <c r="E1635" s="45"/>
      <c r="F1635" s="45"/>
      <c r="G1635" s="45"/>
      <c r="H1635" s="45">
        <v>6088579.004222725</v>
      </c>
      <c r="I1635" s="46">
        <v>0.079</v>
      </c>
      <c r="J1635" s="45"/>
      <c r="K1635" s="45"/>
      <c r="L1635" s="45"/>
      <c r="M1635" s="45"/>
      <c r="N1635" s="45"/>
      <c r="O1635" s="45">
        <v>6088579.004222725</v>
      </c>
      <c r="P1635" s="45"/>
      <c r="Q1635" s="45"/>
      <c r="R1635" s="45"/>
      <c r="S1635" s="45"/>
      <c r="T1635" s="45"/>
      <c r="U1635" s="45"/>
      <c r="V1635" s="45">
        <v>6088579.004222725</v>
      </c>
      <c r="W1635" s="45"/>
      <c r="X1635" s="45"/>
      <c r="Y1635" s="45"/>
      <c r="Z1635" s="45"/>
      <c r="AA1635" s="45"/>
      <c r="AB1635" s="45"/>
      <c r="AC1635" s="45">
        <v>6088579.004222725</v>
      </c>
      <c r="AD1635" s="45"/>
      <c r="AE1635" s="45"/>
      <c r="AF1635" s="45"/>
      <c r="AG1635" s="45"/>
      <c r="AH1635" s="45"/>
      <c r="AI1635" s="45"/>
      <c r="AJ1635" s="45">
        <v>6088579.004222725</v>
      </c>
      <c r="AK1635" s="45">
        <v>0.011</v>
      </c>
      <c r="AL1635" s="45"/>
      <c r="AM1635" s="45"/>
      <c r="AN1635" s="45"/>
      <c r="AO1635" s="23"/>
      <c r="AP1635" s="23"/>
      <c r="AQ1635" s="45">
        <v>6088579.004222725</v>
      </c>
      <c r="AR1635" s="45">
        <v>0.003</v>
      </c>
      <c r="AS1635" s="23"/>
      <c r="AT1635" s="23"/>
      <c r="AU1635" s="23"/>
      <c r="AV1635" s="23"/>
      <c r="AW1635" s="23"/>
      <c r="AX1635" s="45">
        <v>6088579.004222725</v>
      </c>
      <c r="AY1635" s="23"/>
      <c r="AZ1635" s="23"/>
      <c r="BA1635" s="23"/>
      <c r="BB1635" s="23"/>
      <c r="BC1635" s="23"/>
      <c r="BD1635" s="23"/>
      <c r="BE1635" s="45">
        <v>6088579.004222725</v>
      </c>
      <c r="BF1635" s="45"/>
      <c r="BG1635" s="23"/>
      <c r="BH1635" s="23"/>
      <c r="BI1635" s="23"/>
      <c r="BJ1635" s="23"/>
      <c r="BK1635" s="23"/>
      <c r="BL1635" s="45">
        <v>6088579.004222725</v>
      </c>
      <c r="BM1635" s="45">
        <v>0.799</v>
      </c>
      <c r="BN1635" s="23"/>
      <c r="BO1635" s="23"/>
      <c r="BP1635" s="23"/>
      <c r="BQ1635" s="23"/>
      <c r="BR1635" s="23"/>
      <c r="BS1635" s="45">
        <v>6088579.004222725</v>
      </c>
      <c r="BT1635" s="45">
        <v>0.545</v>
      </c>
      <c r="BU1635" s="23"/>
      <c r="BV1635" s="23"/>
      <c r="BW1635" s="23"/>
      <c r="BX1635" s="23"/>
      <c r="BY1635" s="23"/>
      <c r="BZ1635" s="23"/>
      <c r="CA1635" s="23"/>
    </row>
    <row r="1636" ht="15.75" customHeight="1">
      <c r="A1636" s="45">
        <v>6124177.470845006</v>
      </c>
      <c r="B1636" s="46">
        <v>0.051</v>
      </c>
      <c r="C1636" s="45"/>
      <c r="D1636" s="45"/>
      <c r="E1636" s="45"/>
      <c r="F1636" s="45"/>
      <c r="G1636" s="45"/>
      <c r="H1636" s="45">
        <v>6124177.470845006</v>
      </c>
      <c r="I1636" s="46">
        <v>0.057</v>
      </c>
      <c r="J1636" s="45"/>
      <c r="K1636" s="45"/>
      <c r="L1636" s="45"/>
      <c r="M1636" s="45"/>
      <c r="N1636" s="45"/>
      <c r="O1636" s="45">
        <v>6124177.470845006</v>
      </c>
      <c r="P1636" s="45"/>
      <c r="Q1636" s="45"/>
      <c r="R1636" s="45"/>
      <c r="S1636" s="45"/>
      <c r="T1636" s="45"/>
      <c r="U1636" s="45"/>
      <c r="V1636" s="45">
        <v>6124177.470845006</v>
      </c>
      <c r="W1636" s="45"/>
      <c r="X1636" s="45"/>
      <c r="Y1636" s="45"/>
      <c r="Z1636" s="45"/>
      <c r="AA1636" s="45"/>
      <c r="AB1636" s="45"/>
      <c r="AC1636" s="45">
        <v>6124177.470845006</v>
      </c>
      <c r="AD1636" s="45"/>
      <c r="AE1636" s="45"/>
      <c r="AF1636" s="45"/>
      <c r="AG1636" s="45"/>
      <c r="AH1636" s="45"/>
      <c r="AI1636" s="45"/>
      <c r="AJ1636" s="45">
        <v>6124177.470845006</v>
      </c>
      <c r="AK1636" s="45">
        <v>0.011</v>
      </c>
      <c r="AL1636" s="45"/>
      <c r="AM1636" s="45"/>
      <c r="AN1636" s="45"/>
      <c r="AO1636" s="23"/>
      <c r="AP1636" s="23"/>
      <c r="AQ1636" s="45">
        <v>6124177.470845006</v>
      </c>
      <c r="AR1636" s="45">
        <v>0.003</v>
      </c>
      <c r="AS1636" s="23"/>
      <c r="AT1636" s="23"/>
      <c r="AU1636" s="23"/>
      <c r="AV1636" s="23"/>
      <c r="AW1636" s="23"/>
      <c r="AX1636" s="45">
        <v>6124177.470845006</v>
      </c>
      <c r="AY1636" s="23"/>
      <c r="AZ1636" s="23"/>
      <c r="BA1636" s="23"/>
      <c r="BB1636" s="23"/>
      <c r="BC1636" s="23"/>
      <c r="BD1636" s="23"/>
      <c r="BE1636" s="45">
        <v>6124177.470845006</v>
      </c>
      <c r="BF1636" s="45"/>
      <c r="BG1636" s="23"/>
      <c r="BH1636" s="23"/>
      <c r="BI1636" s="23"/>
      <c r="BJ1636" s="23"/>
      <c r="BK1636" s="23"/>
      <c r="BL1636" s="45">
        <v>6124177.470845006</v>
      </c>
      <c r="BM1636" s="45">
        <v>0.976</v>
      </c>
      <c r="BN1636" s="23"/>
      <c r="BO1636" s="23"/>
      <c r="BP1636" s="23"/>
      <c r="BQ1636" s="23"/>
      <c r="BR1636" s="23"/>
      <c r="BS1636" s="45">
        <v>6124177.470845006</v>
      </c>
      <c r="BT1636" s="45">
        <v>0.542</v>
      </c>
      <c r="BU1636" s="23"/>
      <c r="BV1636" s="23"/>
      <c r="BW1636" s="23"/>
      <c r="BX1636" s="23"/>
      <c r="BY1636" s="23"/>
      <c r="BZ1636" s="23"/>
      <c r="CA1636" s="23"/>
    </row>
    <row r="1637" ht="15.75" customHeight="1">
      <c r="A1637" s="45">
        <v>6091831.113703379</v>
      </c>
      <c r="B1637" s="46">
        <v>0.053</v>
      </c>
      <c r="C1637" s="45"/>
      <c r="D1637" s="45"/>
      <c r="E1637" s="45"/>
      <c r="F1637" s="45"/>
      <c r="G1637" s="45"/>
      <c r="H1637" s="45">
        <v>6091831.113703379</v>
      </c>
      <c r="I1637" s="46">
        <v>0.054</v>
      </c>
      <c r="J1637" s="45"/>
      <c r="K1637" s="45"/>
      <c r="L1637" s="45"/>
      <c r="M1637" s="45"/>
      <c r="N1637" s="45"/>
      <c r="O1637" s="45">
        <v>6091831.113703379</v>
      </c>
      <c r="P1637" s="45"/>
      <c r="Q1637" s="45"/>
      <c r="R1637" s="45"/>
      <c r="S1637" s="45"/>
      <c r="T1637" s="45"/>
      <c r="U1637" s="45"/>
      <c r="V1637" s="45">
        <v>6091831.113703379</v>
      </c>
      <c r="W1637" s="45"/>
      <c r="X1637" s="45"/>
      <c r="Y1637" s="45"/>
      <c r="Z1637" s="45"/>
      <c r="AA1637" s="45"/>
      <c r="AB1637" s="45"/>
      <c r="AC1637" s="45">
        <v>6091831.113703379</v>
      </c>
      <c r="AD1637" s="45"/>
      <c r="AE1637" s="45"/>
      <c r="AF1637" s="45"/>
      <c r="AG1637" s="45"/>
      <c r="AH1637" s="45"/>
      <c r="AI1637" s="45"/>
      <c r="AJ1637" s="45">
        <v>6091831.113703379</v>
      </c>
      <c r="AK1637" s="45">
        <v>0.011</v>
      </c>
      <c r="AL1637" s="45"/>
      <c r="AM1637" s="45"/>
      <c r="AN1637" s="45"/>
      <c r="AO1637" s="23"/>
      <c r="AP1637" s="23"/>
      <c r="AQ1637" s="45">
        <v>6091831.113703379</v>
      </c>
      <c r="AR1637" s="45">
        <v>0.003</v>
      </c>
      <c r="AS1637" s="23"/>
      <c r="AT1637" s="23"/>
      <c r="AU1637" s="23"/>
      <c r="AV1637" s="23"/>
      <c r="AW1637" s="23"/>
      <c r="AX1637" s="45">
        <v>6091831.113703379</v>
      </c>
      <c r="AY1637" s="23"/>
      <c r="AZ1637" s="23"/>
      <c r="BA1637" s="23"/>
      <c r="BB1637" s="23"/>
      <c r="BC1637" s="23"/>
      <c r="BD1637" s="23"/>
      <c r="BE1637" s="45">
        <v>6091831.113703379</v>
      </c>
      <c r="BF1637" s="45"/>
      <c r="BG1637" s="23"/>
      <c r="BH1637" s="23"/>
      <c r="BI1637" s="23"/>
      <c r="BJ1637" s="23"/>
      <c r="BK1637" s="23"/>
      <c r="BL1637" s="45">
        <v>6091831.113703379</v>
      </c>
      <c r="BM1637" s="45">
        <v>0.991</v>
      </c>
      <c r="BN1637" s="23"/>
      <c r="BO1637" s="23"/>
      <c r="BP1637" s="23"/>
      <c r="BQ1637" s="23"/>
      <c r="BR1637" s="23"/>
      <c r="BS1637" s="45">
        <v>6091831.113703379</v>
      </c>
      <c r="BT1637" s="45"/>
      <c r="BU1637" s="23"/>
      <c r="BV1637" s="23"/>
      <c r="BW1637" s="23"/>
      <c r="BX1637" s="23"/>
      <c r="BY1637" s="23"/>
      <c r="BZ1637" s="23"/>
      <c r="CA1637" s="23"/>
    </row>
    <row r="1638" ht="15.75" customHeight="1">
      <c r="A1638" s="45">
        <v>6087348.621489307</v>
      </c>
      <c r="B1638" s="46">
        <v>0.055</v>
      </c>
      <c r="C1638" s="45"/>
      <c r="D1638" s="45"/>
      <c r="E1638" s="45"/>
      <c r="F1638" s="45"/>
      <c r="G1638" s="45"/>
      <c r="H1638" s="45">
        <v>6087348.621489307</v>
      </c>
      <c r="I1638" s="46">
        <v>0.059</v>
      </c>
      <c r="J1638" s="45"/>
      <c r="K1638" s="45"/>
      <c r="L1638" s="45"/>
      <c r="M1638" s="45"/>
      <c r="N1638" s="45"/>
      <c r="O1638" s="45">
        <v>6087348.621489307</v>
      </c>
      <c r="P1638" s="45"/>
      <c r="Q1638" s="45"/>
      <c r="R1638" s="45"/>
      <c r="S1638" s="45"/>
      <c r="T1638" s="45"/>
      <c r="U1638" s="45"/>
      <c r="V1638" s="45">
        <v>6087348.621489307</v>
      </c>
      <c r="W1638" s="45"/>
      <c r="X1638" s="45"/>
      <c r="Y1638" s="45"/>
      <c r="Z1638" s="45"/>
      <c r="AA1638" s="45"/>
      <c r="AB1638" s="45"/>
      <c r="AC1638" s="45">
        <v>6087348.621489307</v>
      </c>
      <c r="AD1638" s="45"/>
      <c r="AE1638" s="45"/>
      <c r="AF1638" s="45"/>
      <c r="AG1638" s="45"/>
      <c r="AH1638" s="45"/>
      <c r="AI1638" s="45"/>
      <c r="AJ1638" s="45">
        <v>6087348.621489307</v>
      </c>
      <c r="AK1638" s="45">
        <v>0.01</v>
      </c>
      <c r="AL1638" s="45"/>
      <c r="AM1638" s="45"/>
      <c r="AN1638" s="45"/>
      <c r="AO1638" s="23"/>
      <c r="AP1638" s="23"/>
      <c r="AQ1638" s="45">
        <v>6087348.621489307</v>
      </c>
      <c r="AR1638" s="45">
        <v>0.003</v>
      </c>
      <c r="AS1638" s="23"/>
      <c r="AT1638" s="23"/>
      <c r="AU1638" s="23"/>
      <c r="AV1638" s="23"/>
      <c r="AW1638" s="23"/>
      <c r="AX1638" s="45">
        <v>6087348.621489307</v>
      </c>
      <c r="AY1638" s="23"/>
      <c r="AZ1638" s="23"/>
      <c r="BA1638" s="23"/>
      <c r="BB1638" s="23"/>
      <c r="BC1638" s="23"/>
      <c r="BD1638" s="23"/>
      <c r="BE1638" s="45">
        <v>6087348.621489307</v>
      </c>
      <c r="BF1638" s="45"/>
      <c r="BG1638" s="23"/>
      <c r="BH1638" s="23"/>
      <c r="BI1638" s="23"/>
      <c r="BJ1638" s="23"/>
      <c r="BK1638" s="23"/>
      <c r="BL1638" s="45">
        <v>6087348.621489307</v>
      </c>
      <c r="BM1638" s="45">
        <v>1.142</v>
      </c>
      <c r="BN1638" s="23"/>
      <c r="BO1638" s="23"/>
      <c r="BP1638" s="23"/>
      <c r="BQ1638" s="23"/>
      <c r="BR1638" s="23"/>
      <c r="BS1638" s="45">
        <v>6087348.621489307</v>
      </c>
      <c r="BT1638" s="45">
        <v>0.496</v>
      </c>
      <c r="BU1638" s="23"/>
      <c r="BV1638" s="23"/>
      <c r="BW1638" s="23"/>
      <c r="BX1638" s="23"/>
      <c r="BY1638" s="23"/>
      <c r="BZ1638" s="23"/>
      <c r="CA1638" s="23"/>
    </row>
    <row r="1639" ht="15.75" customHeight="1">
      <c r="A1639" s="45">
        <v>6048580.663743719</v>
      </c>
      <c r="B1639" s="46">
        <v>0.065</v>
      </c>
      <c r="C1639" s="45"/>
      <c r="D1639" s="45"/>
      <c r="E1639" s="45"/>
      <c r="F1639" s="45"/>
      <c r="G1639" s="45"/>
      <c r="H1639" s="45">
        <v>6048580.663743719</v>
      </c>
      <c r="I1639" s="46"/>
      <c r="J1639" s="45"/>
      <c r="K1639" s="45"/>
      <c r="L1639" s="45"/>
      <c r="M1639" s="45"/>
      <c r="N1639" s="45"/>
      <c r="O1639" s="45">
        <v>6048580.663743719</v>
      </c>
      <c r="P1639" s="45"/>
      <c r="Q1639" s="45"/>
      <c r="R1639" s="45"/>
      <c r="S1639" s="45"/>
      <c r="T1639" s="45"/>
      <c r="U1639" s="45"/>
      <c r="V1639" s="45">
        <v>6048580.663743719</v>
      </c>
      <c r="W1639" s="45"/>
      <c r="X1639" s="45"/>
      <c r="Y1639" s="45"/>
      <c r="Z1639" s="45"/>
      <c r="AA1639" s="45"/>
      <c r="AB1639" s="45"/>
      <c r="AC1639" s="45">
        <v>6048580.663743719</v>
      </c>
      <c r="AD1639" s="45"/>
      <c r="AE1639" s="45"/>
      <c r="AF1639" s="45"/>
      <c r="AG1639" s="45"/>
      <c r="AH1639" s="45"/>
      <c r="AI1639" s="45"/>
      <c r="AJ1639" s="45">
        <v>6048580.663743719</v>
      </c>
      <c r="AK1639" s="45">
        <v>0.01</v>
      </c>
      <c r="AL1639" s="45"/>
      <c r="AM1639" s="45"/>
      <c r="AN1639" s="45"/>
      <c r="AO1639" s="23"/>
      <c r="AP1639" s="23"/>
      <c r="AQ1639" s="45">
        <v>6048580.663743719</v>
      </c>
      <c r="AR1639" s="45">
        <v>0.003</v>
      </c>
      <c r="AS1639" s="23"/>
      <c r="AT1639" s="23"/>
      <c r="AU1639" s="23"/>
      <c r="AV1639" s="23"/>
      <c r="AW1639" s="23"/>
      <c r="AX1639" s="45">
        <v>6048580.663743719</v>
      </c>
      <c r="AY1639" s="23">
        <v>0.422</v>
      </c>
      <c r="AZ1639" s="23"/>
      <c r="BA1639" s="23"/>
      <c r="BB1639" s="23"/>
      <c r="BC1639" s="23"/>
      <c r="BD1639" s="23"/>
      <c r="BE1639" s="45">
        <v>6048580.663743719</v>
      </c>
      <c r="BF1639" s="45">
        <v>40.0</v>
      </c>
      <c r="BG1639" s="23"/>
      <c r="BH1639" s="23"/>
      <c r="BI1639" s="23"/>
      <c r="BJ1639" s="23"/>
      <c r="BK1639" s="23"/>
      <c r="BL1639" s="45">
        <v>6048580.663743719</v>
      </c>
      <c r="BM1639" s="45">
        <v>1.152</v>
      </c>
      <c r="BN1639" s="23"/>
      <c r="BO1639" s="23"/>
      <c r="BP1639" s="23"/>
      <c r="BQ1639" s="23"/>
      <c r="BR1639" s="23"/>
      <c r="BS1639" s="45">
        <v>6048580.663743719</v>
      </c>
      <c r="BT1639" s="45">
        <v>0.509</v>
      </c>
      <c r="BU1639" s="23"/>
      <c r="BV1639" s="23"/>
      <c r="BW1639" s="23"/>
      <c r="BX1639" s="23"/>
      <c r="BY1639" s="23"/>
      <c r="BZ1639" s="23"/>
      <c r="CA1639" s="23"/>
    </row>
    <row r="1640" ht="15.75" customHeight="1">
      <c r="A1640" s="45">
        <v>28205.19438567623</v>
      </c>
      <c r="B1640" s="46">
        <v>0.074</v>
      </c>
      <c r="C1640" s="45"/>
      <c r="D1640" s="45"/>
      <c r="E1640" s="45"/>
      <c r="F1640" s="45"/>
      <c r="G1640" s="45"/>
      <c r="H1640" s="45">
        <v>28205.19438567623</v>
      </c>
      <c r="I1640" s="46">
        <v>0.063</v>
      </c>
      <c r="J1640" s="45"/>
      <c r="K1640" s="45"/>
      <c r="L1640" s="45"/>
      <c r="M1640" s="45"/>
      <c r="N1640" s="45"/>
      <c r="O1640" s="45">
        <v>28205.19438567623</v>
      </c>
      <c r="P1640" s="45"/>
      <c r="Q1640" s="45"/>
      <c r="R1640" s="45"/>
      <c r="S1640" s="45"/>
      <c r="T1640" s="45"/>
      <c r="U1640" s="45"/>
      <c r="V1640" s="45">
        <v>28205.19438567623</v>
      </c>
      <c r="W1640" s="45"/>
      <c r="X1640" s="45"/>
      <c r="Y1640" s="45"/>
      <c r="Z1640" s="45"/>
      <c r="AA1640" s="45"/>
      <c r="AB1640" s="45"/>
      <c r="AC1640" s="45">
        <v>28205.19438567623</v>
      </c>
      <c r="AD1640" s="45"/>
      <c r="AE1640" s="45"/>
      <c r="AF1640" s="45"/>
      <c r="AG1640" s="45"/>
      <c r="AH1640" s="45"/>
      <c r="AI1640" s="45"/>
      <c r="AJ1640" s="45">
        <v>28205.19438567623</v>
      </c>
      <c r="AK1640" s="45">
        <v>0.01</v>
      </c>
      <c r="AL1640" s="45"/>
      <c r="AM1640" s="45"/>
      <c r="AN1640" s="45"/>
      <c r="AO1640" s="23"/>
      <c r="AP1640" s="23"/>
      <c r="AQ1640" s="45">
        <v>28205.19438567623</v>
      </c>
      <c r="AR1640" s="45">
        <v>0.011</v>
      </c>
      <c r="AS1640" s="23"/>
      <c r="AT1640" s="23"/>
      <c r="AU1640" s="23"/>
      <c r="AV1640" s="23"/>
      <c r="AW1640" s="23"/>
      <c r="AX1640" s="45">
        <v>28205.19438567623</v>
      </c>
      <c r="AY1640" s="23"/>
      <c r="AZ1640" s="23"/>
      <c r="BA1640" s="23"/>
      <c r="BB1640" s="23"/>
      <c r="BC1640" s="23"/>
      <c r="BD1640" s="23"/>
      <c r="BE1640" s="45">
        <v>28205.19438567623</v>
      </c>
      <c r="BF1640" s="45"/>
      <c r="BG1640" s="23"/>
      <c r="BH1640" s="23"/>
      <c r="BI1640" s="23"/>
      <c r="BJ1640" s="23"/>
      <c r="BK1640" s="23"/>
      <c r="BL1640" s="45">
        <v>28205.19438567623</v>
      </c>
      <c r="BM1640" s="45"/>
      <c r="BN1640" s="23"/>
      <c r="BO1640" s="23"/>
      <c r="BP1640" s="23"/>
      <c r="BQ1640" s="23"/>
      <c r="BR1640" s="23"/>
      <c r="BS1640" s="45">
        <v>28205.19438567623</v>
      </c>
      <c r="BT1640" s="45"/>
      <c r="BU1640" s="23"/>
      <c r="BV1640" s="23"/>
      <c r="BW1640" s="23"/>
      <c r="BX1640" s="23"/>
      <c r="BY1640" s="23"/>
      <c r="BZ1640" s="23"/>
      <c r="CA1640" s="23"/>
    </row>
    <row r="1641" ht="15.75" customHeight="1">
      <c r="A1641" s="45">
        <v>28387.006320973345</v>
      </c>
      <c r="B1641" s="46">
        <v>0.076</v>
      </c>
      <c r="C1641" s="45"/>
      <c r="D1641" s="45"/>
      <c r="E1641" s="45"/>
      <c r="F1641" s="45"/>
      <c r="G1641" s="45"/>
      <c r="H1641" s="45">
        <v>28387.006320973345</v>
      </c>
      <c r="I1641" s="46">
        <v>0.345</v>
      </c>
      <c r="J1641" s="45"/>
      <c r="K1641" s="45"/>
      <c r="L1641" s="45"/>
      <c r="M1641" s="45"/>
      <c r="N1641" s="45"/>
      <c r="O1641" s="45">
        <v>28387.006320973345</v>
      </c>
      <c r="P1641" s="45">
        <v>0.002157012663403538</v>
      </c>
      <c r="Q1641" s="45"/>
      <c r="R1641" s="45"/>
      <c r="S1641" s="45"/>
      <c r="T1641" s="45"/>
      <c r="U1641" s="45"/>
      <c r="V1641" s="45">
        <v>28387.006320973345</v>
      </c>
      <c r="W1641" s="45"/>
      <c r="X1641" s="45"/>
      <c r="Y1641" s="45"/>
      <c r="Z1641" s="45"/>
      <c r="AA1641" s="45"/>
      <c r="AB1641" s="45"/>
      <c r="AC1641" s="45">
        <v>28387.006320973345</v>
      </c>
      <c r="AD1641" s="45"/>
      <c r="AE1641" s="45"/>
      <c r="AF1641" s="45"/>
      <c r="AG1641" s="45"/>
      <c r="AH1641" s="45"/>
      <c r="AI1641" s="45"/>
      <c r="AJ1641" s="45">
        <v>28387.006320973345</v>
      </c>
      <c r="AK1641" s="45">
        <v>0.011</v>
      </c>
      <c r="AL1641" s="45"/>
      <c r="AM1641" s="45"/>
      <c r="AN1641" s="45"/>
      <c r="AO1641" s="23"/>
      <c r="AP1641" s="23"/>
      <c r="AQ1641" s="45">
        <v>28387.006320973345</v>
      </c>
      <c r="AR1641" s="45">
        <v>0.011</v>
      </c>
      <c r="AS1641" s="23"/>
      <c r="AT1641" s="23"/>
      <c r="AU1641" s="23"/>
      <c r="AV1641" s="23"/>
      <c r="AW1641" s="23"/>
      <c r="AX1641" s="45">
        <v>28387.006320973345</v>
      </c>
      <c r="AY1641" s="23"/>
      <c r="AZ1641" s="23"/>
      <c r="BA1641" s="23"/>
      <c r="BB1641" s="23"/>
      <c r="BC1641" s="23"/>
      <c r="BD1641" s="23"/>
      <c r="BE1641" s="45">
        <v>28387.006320973345</v>
      </c>
      <c r="BF1641" s="45"/>
      <c r="BG1641" s="23"/>
      <c r="BH1641" s="23"/>
      <c r="BI1641" s="23"/>
      <c r="BJ1641" s="23"/>
      <c r="BK1641" s="23"/>
      <c r="BL1641" s="45">
        <v>28387.006320973345</v>
      </c>
      <c r="BM1641" s="45"/>
      <c r="BN1641" s="23"/>
      <c r="BO1641" s="23"/>
      <c r="BP1641" s="23"/>
      <c r="BQ1641" s="23"/>
      <c r="BR1641" s="23"/>
      <c r="BS1641" s="45">
        <v>28387.006320973345</v>
      </c>
      <c r="BT1641" s="45"/>
      <c r="BU1641" s="23"/>
      <c r="BV1641" s="23"/>
      <c r="BW1641" s="23"/>
      <c r="BX1641" s="23"/>
      <c r="BY1641" s="23"/>
      <c r="BZ1641" s="23"/>
      <c r="CA1641" s="23"/>
    </row>
    <row r="1642" ht="15.75" customHeight="1">
      <c r="A1642" s="45">
        <v>28399.88261381853</v>
      </c>
      <c r="B1642" s="46">
        <v>0.089</v>
      </c>
      <c r="C1642" s="45"/>
      <c r="D1642" s="45"/>
      <c r="E1642" s="45"/>
      <c r="F1642" s="45"/>
      <c r="G1642" s="45"/>
      <c r="H1642" s="45">
        <v>28399.88261381853</v>
      </c>
      <c r="I1642" s="46">
        <v>0.197</v>
      </c>
      <c r="J1642" s="45"/>
      <c r="K1642" s="45"/>
      <c r="L1642" s="45"/>
      <c r="M1642" s="45"/>
      <c r="N1642" s="45"/>
      <c r="O1642" s="45">
        <v>28399.88261381853</v>
      </c>
      <c r="P1642" s="45">
        <v>0.002071458104639834</v>
      </c>
      <c r="Q1642" s="45"/>
      <c r="R1642" s="45"/>
      <c r="S1642" s="45"/>
      <c r="T1642" s="45"/>
      <c r="U1642" s="45"/>
      <c r="V1642" s="45">
        <v>28399.88261381853</v>
      </c>
      <c r="W1642" s="45">
        <v>0.0061282413366024755</v>
      </c>
      <c r="X1642" s="45"/>
      <c r="Y1642" s="45"/>
      <c r="Z1642" s="45"/>
      <c r="AA1642" s="45"/>
      <c r="AB1642" s="45"/>
      <c r="AC1642" s="45">
        <v>28399.88261381853</v>
      </c>
      <c r="AD1642" s="45">
        <v>13.999942133572514</v>
      </c>
      <c r="AE1642" s="45"/>
      <c r="AF1642" s="45"/>
      <c r="AG1642" s="45"/>
      <c r="AH1642" s="45"/>
      <c r="AI1642" s="45"/>
      <c r="AJ1642" s="45">
        <v>28399.88261381853</v>
      </c>
      <c r="AK1642" s="45">
        <v>0.01</v>
      </c>
      <c r="AL1642" s="45"/>
      <c r="AM1642" s="45"/>
      <c r="AN1642" s="45"/>
      <c r="AO1642" s="23"/>
      <c r="AP1642" s="23"/>
      <c r="AQ1642" s="45">
        <v>28399.88261381853</v>
      </c>
      <c r="AR1642" s="45">
        <v>0.01</v>
      </c>
      <c r="AS1642" s="23"/>
      <c r="AT1642" s="23"/>
      <c r="AU1642" s="23"/>
      <c r="AV1642" s="23"/>
      <c r="AW1642" s="23"/>
      <c r="AX1642" s="45">
        <v>28399.88261381853</v>
      </c>
      <c r="AY1642" s="23"/>
      <c r="AZ1642" s="23"/>
      <c r="BA1642" s="23"/>
      <c r="BB1642" s="23"/>
      <c r="BC1642" s="23"/>
      <c r="BD1642" s="23"/>
      <c r="BE1642" s="45">
        <v>28399.88261381853</v>
      </c>
      <c r="BF1642" s="45"/>
      <c r="BG1642" s="23"/>
      <c r="BH1642" s="23"/>
      <c r="BI1642" s="23"/>
      <c r="BJ1642" s="23"/>
      <c r="BK1642" s="23"/>
      <c r="BL1642" s="45">
        <v>28399.88261381853</v>
      </c>
      <c r="BM1642" s="45"/>
      <c r="BN1642" s="23"/>
      <c r="BO1642" s="23"/>
      <c r="BP1642" s="23"/>
      <c r="BQ1642" s="23"/>
      <c r="BR1642" s="23"/>
      <c r="BS1642" s="45">
        <v>28399.88261381853</v>
      </c>
      <c r="BT1642" s="45"/>
      <c r="BU1642" s="23"/>
      <c r="BV1642" s="23"/>
      <c r="BW1642" s="23"/>
      <c r="BX1642" s="23"/>
      <c r="BY1642" s="23"/>
      <c r="BZ1642" s="23"/>
      <c r="CA1642" s="23"/>
    </row>
    <row r="1643" ht="15.75" customHeight="1">
      <c r="A1643" s="45">
        <v>28607.365380623003</v>
      </c>
      <c r="B1643" s="46">
        <v>0.088</v>
      </c>
      <c r="C1643" s="45"/>
      <c r="D1643" s="45"/>
      <c r="E1643" s="45"/>
      <c r="F1643" s="45"/>
      <c r="G1643" s="45"/>
      <c r="H1643" s="45">
        <v>28607.365380623003</v>
      </c>
      <c r="I1643" s="46">
        <v>0.155</v>
      </c>
      <c r="J1643" s="45"/>
      <c r="K1643" s="45"/>
      <c r="L1643" s="45"/>
      <c r="M1643" s="45"/>
      <c r="N1643" s="45"/>
      <c r="O1643" s="45">
        <v>28607.365380623003</v>
      </c>
      <c r="P1643" s="45">
        <v>0.002028850394307081</v>
      </c>
      <c r="Q1643" s="45"/>
      <c r="R1643" s="45"/>
      <c r="S1643" s="45"/>
      <c r="T1643" s="45"/>
      <c r="U1643" s="45"/>
      <c r="V1643" s="45">
        <v>28607.365380623003</v>
      </c>
      <c r="W1643" s="45">
        <v>0.006166224032299052</v>
      </c>
      <c r="X1643" s="45"/>
      <c r="Y1643" s="45"/>
      <c r="Z1643" s="45"/>
      <c r="AA1643" s="45"/>
      <c r="AB1643" s="45"/>
      <c r="AC1643" s="45">
        <v>28607.365380623003</v>
      </c>
      <c r="AD1643" s="45">
        <v>19.24981595705473</v>
      </c>
      <c r="AE1643" s="45"/>
      <c r="AF1643" s="45"/>
      <c r="AG1643" s="45"/>
      <c r="AH1643" s="45"/>
      <c r="AI1643" s="45"/>
      <c r="AJ1643" s="45">
        <v>28607.365380623003</v>
      </c>
      <c r="AK1643" s="45">
        <v>0.011</v>
      </c>
      <c r="AL1643" s="45"/>
      <c r="AM1643" s="45"/>
      <c r="AN1643" s="45"/>
      <c r="AO1643" s="23"/>
      <c r="AP1643" s="23"/>
      <c r="AQ1643" s="45">
        <v>28607.365380623003</v>
      </c>
      <c r="AR1643" s="45">
        <v>0.009</v>
      </c>
      <c r="AS1643" s="23"/>
      <c r="AT1643" s="23"/>
      <c r="AU1643" s="23"/>
      <c r="AV1643" s="23"/>
      <c r="AW1643" s="23"/>
      <c r="AX1643" s="45">
        <v>28607.365380623003</v>
      </c>
      <c r="AY1643" s="23"/>
      <c r="AZ1643" s="23"/>
      <c r="BA1643" s="23"/>
      <c r="BB1643" s="23"/>
      <c r="BC1643" s="23"/>
      <c r="BD1643" s="23"/>
      <c r="BE1643" s="45">
        <v>28607.365380623003</v>
      </c>
      <c r="BF1643" s="45">
        <v>56.0</v>
      </c>
      <c r="BG1643" s="23"/>
      <c r="BH1643" s="23"/>
      <c r="BI1643" s="23"/>
      <c r="BJ1643" s="23"/>
      <c r="BK1643" s="23"/>
      <c r="BL1643" s="45">
        <v>28607.365380623003</v>
      </c>
      <c r="BM1643" s="45"/>
      <c r="BN1643" s="23"/>
      <c r="BO1643" s="23"/>
      <c r="BP1643" s="23"/>
      <c r="BQ1643" s="23"/>
      <c r="BR1643" s="23"/>
      <c r="BS1643" s="45">
        <v>28607.365380623003</v>
      </c>
      <c r="BT1643" s="45"/>
      <c r="BU1643" s="23"/>
      <c r="BV1643" s="23"/>
      <c r="BW1643" s="23"/>
      <c r="BX1643" s="23"/>
      <c r="BY1643" s="23"/>
      <c r="BZ1643" s="23"/>
      <c r="CA1643" s="23"/>
    </row>
    <row r="1644" ht="15.75" customHeight="1">
      <c r="A1644" s="45">
        <v>28674.192436257203</v>
      </c>
      <c r="B1644" s="46">
        <v>0.087</v>
      </c>
      <c r="C1644" s="45"/>
      <c r="D1644" s="45"/>
      <c r="E1644" s="45"/>
      <c r="F1644" s="45"/>
      <c r="G1644" s="45"/>
      <c r="H1644" s="45">
        <v>28674.192436257203</v>
      </c>
      <c r="I1644" s="46">
        <v>0.155</v>
      </c>
      <c r="J1644" s="45"/>
      <c r="K1644" s="45"/>
      <c r="L1644" s="45"/>
      <c r="M1644" s="45"/>
      <c r="N1644" s="45"/>
      <c r="O1644" s="45">
        <v>28674.192436257203</v>
      </c>
      <c r="P1644" s="45">
        <v>0.0022521300302271547</v>
      </c>
      <c r="Q1644" s="45"/>
      <c r="R1644" s="45"/>
      <c r="S1644" s="45"/>
      <c r="T1644" s="45"/>
      <c r="U1644" s="45"/>
      <c r="V1644" s="45">
        <v>28674.192436257203</v>
      </c>
      <c r="W1644" s="45">
        <v>0.006951615784044206</v>
      </c>
      <c r="X1644" s="45"/>
      <c r="Y1644" s="45"/>
      <c r="Z1644" s="45"/>
      <c r="AA1644" s="45"/>
      <c r="AB1644" s="45"/>
      <c r="AC1644" s="45">
        <v>28674.192436257203</v>
      </c>
      <c r="AD1644" s="45">
        <v>27.87024311561448</v>
      </c>
      <c r="AE1644" s="45"/>
      <c r="AF1644" s="45"/>
      <c r="AG1644" s="45"/>
      <c r="AH1644" s="45"/>
      <c r="AI1644" s="45"/>
      <c r="AJ1644" s="45">
        <v>28674.192436257203</v>
      </c>
      <c r="AK1644" s="45">
        <v>0.011</v>
      </c>
      <c r="AL1644" s="45"/>
      <c r="AM1644" s="45"/>
      <c r="AN1644" s="45"/>
      <c r="AO1644" s="23"/>
      <c r="AP1644" s="23"/>
      <c r="AQ1644" s="45">
        <v>28674.192436257203</v>
      </c>
      <c r="AR1644" s="45">
        <v>0.008</v>
      </c>
      <c r="AS1644" s="23"/>
      <c r="AT1644" s="23"/>
      <c r="AU1644" s="23"/>
      <c r="AV1644" s="23"/>
      <c r="AW1644" s="23"/>
      <c r="AX1644" s="45">
        <v>28674.192436257203</v>
      </c>
      <c r="AY1644" s="23"/>
      <c r="AZ1644" s="23"/>
      <c r="BA1644" s="23"/>
      <c r="BB1644" s="23"/>
      <c r="BC1644" s="23"/>
      <c r="BD1644" s="23"/>
      <c r="BE1644" s="45">
        <v>28674.192436257203</v>
      </c>
      <c r="BF1644" s="45">
        <v>56.0</v>
      </c>
      <c r="BG1644" s="23"/>
      <c r="BH1644" s="23"/>
      <c r="BI1644" s="23"/>
      <c r="BJ1644" s="23"/>
      <c r="BK1644" s="23"/>
      <c r="BL1644" s="45">
        <v>28674.192436257203</v>
      </c>
      <c r="BM1644" s="45">
        <v>0.472</v>
      </c>
      <c r="BN1644" s="23"/>
      <c r="BO1644" s="23"/>
      <c r="BP1644" s="23"/>
      <c r="BQ1644" s="23"/>
      <c r="BR1644" s="23"/>
      <c r="BS1644" s="45">
        <v>28674.192436257203</v>
      </c>
      <c r="BT1644" s="45">
        <v>0.235</v>
      </c>
      <c r="BU1644" s="23"/>
      <c r="BV1644" s="23"/>
      <c r="BW1644" s="23"/>
      <c r="BX1644" s="23"/>
      <c r="BY1644" s="23"/>
      <c r="BZ1644" s="23"/>
      <c r="CA1644" s="23"/>
    </row>
    <row r="1645" ht="15.75" customHeight="1">
      <c r="A1645" s="45">
        <v>28894.862883124042</v>
      </c>
      <c r="B1645" s="46">
        <v>0.091</v>
      </c>
      <c r="C1645" s="45"/>
      <c r="D1645" s="45"/>
      <c r="E1645" s="45"/>
      <c r="F1645" s="45"/>
      <c r="G1645" s="45"/>
      <c r="H1645" s="45">
        <v>28894.862883124042</v>
      </c>
      <c r="I1645" s="46">
        <v>0.168</v>
      </c>
      <c r="J1645" s="45"/>
      <c r="K1645" s="45"/>
      <c r="L1645" s="45"/>
      <c r="M1645" s="45"/>
      <c r="N1645" s="45"/>
      <c r="O1645" s="45">
        <v>28894.862883124042</v>
      </c>
      <c r="P1645" s="45"/>
      <c r="Q1645" s="45"/>
      <c r="R1645" s="45"/>
      <c r="S1645" s="45"/>
      <c r="T1645" s="45"/>
      <c r="U1645" s="45"/>
      <c r="V1645" s="45">
        <v>28894.862883124042</v>
      </c>
      <c r="W1645" s="45"/>
      <c r="X1645" s="45"/>
      <c r="Y1645" s="45"/>
      <c r="Z1645" s="45"/>
      <c r="AA1645" s="45"/>
      <c r="AB1645" s="45"/>
      <c r="AC1645" s="45">
        <v>28894.862883124042</v>
      </c>
      <c r="AD1645" s="45">
        <v>34.942624881917446</v>
      </c>
      <c r="AE1645" s="45"/>
      <c r="AF1645" s="45"/>
      <c r="AG1645" s="45"/>
      <c r="AH1645" s="45"/>
      <c r="AI1645" s="45"/>
      <c r="AJ1645" s="45">
        <v>28894.862883124042</v>
      </c>
      <c r="AK1645" s="45">
        <v>0.01</v>
      </c>
      <c r="AL1645" s="45"/>
      <c r="AM1645" s="45"/>
      <c r="AN1645" s="45"/>
      <c r="AO1645" s="23"/>
      <c r="AP1645" s="23"/>
      <c r="AQ1645" s="45">
        <v>28894.862883124042</v>
      </c>
      <c r="AR1645" s="45">
        <v>0.008</v>
      </c>
      <c r="AS1645" s="23"/>
      <c r="AT1645" s="23"/>
      <c r="AU1645" s="23"/>
      <c r="AV1645" s="23"/>
      <c r="AW1645" s="23"/>
      <c r="AX1645" s="45">
        <v>28894.862883124042</v>
      </c>
      <c r="AY1645" s="23">
        <v>0.358</v>
      </c>
      <c r="AZ1645" s="23"/>
      <c r="BA1645" s="23"/>
      <c r="BB1645" s="23"/>
      <c r="BC1645" s="23"/>
      <c r="BD1645" s="23"/>
      <c r="BE1645" s="45">
        <v>28894.862883124042</v>
      </c>
      <c r="BF1645" s="45">
        <v>23.0</v>
      </c>
      <c r="BG1645" s="23"/>
      <c r="BH1645" s="23"/>
      <c r="BI1645" s="23"/>
      <c r="BJ1645" s="23"/>
      <c r="BK1645" s="23"/>
      <c r="BL1645" s="45">
        <v>28894.862883124042</v>
      </c>
      <c r="BM1645" s="45">
        <v>0.67</v>
      </c>
      <c r="BN1645" s="23"/>
      <c r="BO1645" s="23"/>
      <c r="BP1645" s="23"/>
      <c r="BQ1645" s="23"/>
      <c r="BR1645" s="23"/>
      <c r="BS1645" s="45">
        <v>28894.862883124042</v>
      </c>
      <c r="BT1645" s="45">
        <v>0.263</v>
      </c>
      <c r="BU1645" s="23"/>
      <c r="BV1645" s="23"/>
      <c r="BW1645" s="23"/>
      <c r="BX1645" s="23"/>
      <c r="BY1645" s="23"/>
      <c r="BZ1645" s="23"/>
      <c r="CA1645" s="23"/>
    </row>
    <row r="1646" ht="15.75" customHeight="1">
      <c r="A1646" s="45">
        <v>29143.626673380495</v>
      </c>
      <c r="B1646" s="46">
        <v>0.094</v>
      </c>
      <c r="C1646" s="45"/>
      <c r="D1646" s="45"/>
      <c r="E1646" s="45"/>
      <c r="F1646" s="45"/>
      <c r="G1646" s="45"/>
      <c r="H1646" s="45">
        <v>29143.626673380495</v>
      </c>
      <c r="I1646" s="46">
        <v>0.166</v>
      </c>
      <c r="J1646" s="45"/>
      <c r="K1646" s="45"/>
      <c r="L1646" s="45"/>
      <c r="M1646" s="45"/>
      <c r="N1646" s="45"/>
      <c r="O1646" s="45">
        <v>29143.626673380495</v>
      </c>
      <c r="P1646" s="45"/>
      <c r="Q1646" s="45"/>
      <c r="R1646" s="45"/>
      <c r="S1646" s="45"/>
      <c r="T1646" s="45"/>
      <c r="U1646" s="45"/>
      <c r="V1646" s="45">
        <v>29143.626673380495</v>
      </c>
      <c r="W1646" s="45"/>
      <c r="X1646" s="45"/>
      <c r="Y1646" s="45"/>
      <c r="Z1646" s="45"/>
      <c r="AA1646" s="45"/>
      <c r="AB1646" s="45"/>
      <c r="AC1646" s="45">
        <v>29143.626673380495</v>
      </c>
      <c r="AD1646" s="45">
        <v>43.44559161494685</v>
      </c>
      <c r="AE1646" s="45"/>
      <c r="AF1646" s="45"/>
      <c r="AG1646" s="45"/>
      <c r="AH1646" s="45"/>
      <c r="AI1646" s="45"/>
      <c r="AJ1646" s="45">
        <v>29143.626673380495</v>
      </c>
      <c r="AK1646" s="45">
        <v>0.01</v>
      </c>
      <c r="AL1646" s="45"/>
      <c r="AM1646" s="45"/>
      <c r="AN1646" s="45"/>
      <c r="AO1646" s="23"/>
      <c r="AP1646" s="23"/>
      <c r="AQ1646" s="45">
        <v>29143.626673380495</v>
      </c>
      <c r="AR1646" s="45">
        <v>0.007</v>
      </c>
      <c r="AS1646" s="23"/>
      <c r="AT1646" s="23"/>
      <c r="AU1646" s="23"/>
      <c r="AV1646" s="23"/>
      <c r="AW1646" s="23"/>
      <c r="AX1646" s="45">
        <v>29143.626673380495</v>
      </c>
      <c r="AY1646" s="23">
        <v>0.358</v>
      </c>
      <c r="AZ1646" s="23"/>
      <c r="BA1646" s="23"/>
      <c r="BB1646" s="23"/>
      <c r="BC1646" s="23"/>
      <c r="BD1646" s="23"/>
      <c r="BE1646" s="45">
        <v>29143.626673380495</v>
      </c>
      <c r="BF1646" s="45">
        <v>23.0</v>
      </c>
      <c r="BG1646" s="23"/>
      <c r="BH1646" s="23"/>
      <c r="BI1646" s="23"/>
      <c r="BJ1646" s="23"/>
      <c r="BK1646" s="23"/>
      <c r="BL1646" s="45">
        <v>29143.626673380495</v>
      </c>
      <c r="BM1646" s="45">
        <v>0.815</v>
      </c>
      <c r="BN1646" s="23"/>
      <c r="BO1646" s="23"/>
      <c r="BP1646" s="23"/>
      <c r="BQ1646" s="23"/>
      <c r="BR1646" s="23"/>
      <c r="BS1646" s="45">
        <v>29143.626673380495</v>
      </c>
      <c r="BT1646" s="45">
        <v>0.272</v>
      </c>
      <c r="BU1646" s="23"/>
      <c r="BV1646" s="23"/>
      <c r="BW1646" s="23"/>
      <c r="BX1646" s="23"/>
      <c r="BY1646" s="23"/>
      <c r="BZ1646" s="23"/>
      <c r="CA1646" s="23"/>
    </row>
    <row r="1647" ht="15.75" customHeight="1">
      <c r="A1647" s="45">
        <v>29262.03187691956</v>
      </c>
      <c r="B1647" s="46">
        <v>0.104</v>
      </c>
      <c r="C1647" s="45"/>
      <c r="D1647" s="45"/>
      <c r="E1647" s="45"/>
      <c r="F1647" s="45"/>
      <c r="G1647" s="45"/>
      <c r="H1647" s="45">
        <v>29262.03187691956</v>
      </c>
      <c r="I1647" s="46">
        <v>0.111</v>
      </c>
      <c r="J1647" s="45"/>
      <c r="K1647" s="45"/>
      <c r="L1647" s="45"/>
      <c r="M1647" s="45"/>
      <c r="N1647" s="45"/>
      <c r="O1647" s="45">
        <v>29262.03187691956</v>
      </c>
      <c r="P1647" s="45">
        <v>0.0024512370591712154</v>
      </c>
      <c r="Q1647" s="45"/>
      <c r="R1647" s="45"/>
      <c r="S1647" s="45"/>
      <c r="T1647" s="45"/>
      <c r="U1647" s="45"/>
      <c r="V1647" s="45">
        <v>29262.03187691956</v>
      </c>
      <c r="W1647" s="45"/>
      <c r="X1647" s="45"/>
      <c r="Y1647" s="45"/>
      <c r="Z1647" s="45"/>
      <c r="AA1647" s="45"/>
      <c r="AB1647" s="45"/>
      <c r="AC1647" s="45">
        <v>29262.03187691956</v>
      </c>
      <c r="AD1647" s="45">
        <v>162.83778850026533</v>
      </c>
      <c r="AE1647" s="45"/>
      <c r="AF1647" s="45"/>
      <c r="AG1647" s="45"/>
      <c r="AH1647" s="45"/>
      <c r="AI1647" s="45"/>
      <c r="AJ1647" s="45">
        <v>29262.03187691956</v>
      </c>
      <c r="AK1647" s="45">
        <v>0.009</v>
      </c>
      <c r="AL1647" s="45"/>
      <c r="AM1647" s="45"/>
      <c r="AN1647" s="45"/>
      <c r="AO1647" s="23"/>
      <c r="AP1647" s="23"/>
      <c r="AQ1647" s="45">
        <v>29262.03187691956</v>
      </c>
      <c r="AR1647" s="45">
        <v>0.007</v>
      </c>
      <c r="AS1647" s="23"/>
      <c r="AT1647" s="23"/>
      <c r="AU1647" s="23"/>
      <c r="AV1647" s="23"/>
      <c r="AW1647" s="23"/>
      <c r="AX1647" s="45">
        <v>29262.03187691956</v>
      </c>
      <c r="AY1647" s="23">
        <v>0.358</v>
      </c>
      <c r="AZ1647" s="23"/>
      <c r="BA1647" s="23"/>
      <c r="BB1647" s="23"/>
      <c r="BC1647" s="23"/>
      <c r="BD1647" s="23"/>
      <c r="BE1647" s="45">
        <v>29262.03187691956</v>
      </c>
      <c r="BF1647" s="45">
        <v>23.0</v>
      </c>
      <c r="BG1647" s="23"/>
      <c r="BH1647" s="23"/>
      <c r="BI1647" s="23"/>
      <c r="BJ1647" s="23"/>
      <c r="BK1647" s="23"/>
      <c r="BL1647" s="45">
        <v>29262.03187691956</v>
      </c>
      <c r="BM1647" s="45">
        <v>1.045</v>
      </c>
      <c r="BN1647" s="23"/>
      <c r="BO1647" s="23"/>
      <c r="BP1647" s="23"/>
      <c r="BQ1647" s="23"/>
      <c r="BR1647" s="23"/>
      <c r="BS1647" s="45">
        <v>29262.03187691956</v>
      </c>
      <c r="BT1647" s="45">
        <v>0.332</v>
      </c>
      <c r="BU1647" s="23"/>
      <c r="BV1647" s="23"/>
      <c r="BW1647" s="23"/>
      <c r="BX1647" s="23"/>
      <c r="BY1647" s="23"/>
      <c r="BZ1647" s="23"/>
      <c r="CA1647" s="23"/>
    </row>
    <row r="1648" ht="15.75" customHeight="1">
      <c r="A1648" s="45">
        <v>29522.92182779266</v>
      </c>
      <c r="B1648" s="46">
        <v>0.104</v>
      </c>
      <c r="C1648" s="45"/>
      <c r="D1648" s="45"/>
      <c r="E1648" s="45"/>
      <c r="F1648" s="45"/>
      <c r="G1648" s="45"/>
      <c r="H1648" s="45">
        <v>29522.92182779266</v>
      </c>
      <c r="I1648" s="46">
        <v>0.161</v>
      </c>
      <c r="J1648" s="45"/>
      <c r="K1648" s="45"/>
      <c r="L1648" s="45"/>
      <c r="M1648" s="45"/>
      <c r="N1648" s="45"/>
      <c r="O1648" s="45">
        <v>29522.92182779266</v>
      </c>
      <c r="P1648" s="45">
        <v>0.002258707595322644</v>
      </c>
      <c r="Q1648" s="45"/>
      <c r="R1648" s="45"/>
      <c r="S1648" s="45"/>
      <c r="T1648" s="45"/>
      <c r="U1648" s="45"/>
      <c r="V1648" s="45">
        <v>29522.92182779266</v>
      </c>
      <c r="W1648" s="45">
        <v>0.007108765845271863</v>
      </c>
      <c r="X1648" s="45"/>
      <c r="Y1648" s="45"/>
      <c r="Z1648" s="45"/>
      <c r="AA1648" s="45"/>
      <c r="AB1648" s="45"/>
      <c r="AC1648" s="45">
        <v>29522.92182779266</v>
      </c>
      <c r="AD1648" s="45">
        <v>199.72188591336234</v>
      </c>
      <c r="AE1648" s="45"/>
      <c r="AF1648" s="45"/>
      <c r="AG1648" s="45"/>
      <c r="AH1648" s="45"/>
      <c r="AI1648" s="45"/>
      <c r="AJ1648" s="45">
        <v>29522.92182779266</v>
      </c>
      <c r="AK1648" s="45">
        <v>0.009</v>
      </c>
      <c r="AL1648" s="45"/>
      <c r="AM1648" s="45"/>
      <c r="AN1648" s="45"/>
      <c r="AO1648" s="23"/>
      <c r="AP1648" s="23"/>
      <c r="AQ1648" s="45">
        <v>29522.92182779266</v>
      </c>
      <c r="AR1648" s="45">
        <v>0.007</v>
      </c>
      <c r="AS1648" s="23"/>
      <c r="AT1648" s="23"/>
      <c r="AU1648" s="23"/>
      <c r="AV1648" s="23"/>
      <c r="AW1648" s="23"/>
      <c r="AX1648" s="45">
        <v>29522.92182779266</v>
      </c>
      <c r="AY1648" s="23">
        <v>0.34</v>
      </c>
      <c r="AZ1648" s="23"/>
      <c r="BA1648" s="23"/>
      <c r="BB1648" s="23"/>
      <c r="BC1648" s="23"/>
      <c r="BD1648" s="23"/>
      <c r="BE1648" s="45">
        <v>29522.92182779266</v>
      </c>
      <c r="BF1648" s="45">
        <v>23.0</v>
      </c>
      <c r="BG1648" s="23"/>
      <c r="BH1648" s="23"/>
      <c r="BI1648" s="23"/>
      <c r="BJ1648" s="23"/>
      <c r="BK1648" s="23"/>
      <c r="BL1648" s="45">
        <v>29522.92182779266</v>
      </c>
      <c r="BM1648" s="45">
        <v>1.198</v>
      </c>
      <c r="BN1648" s="23"/>
      <c r="BO1648" s="23"/>
      <c r="BP1648" s="23"/>
      <c r="BQ1648" s="23"/>
      <c r="BR1648" s="23"/>
      <c r="BS1648" s="45">
        <v>29522.92182779266</v>
      </c>
      <c r="BT1648" s="45">
        <v>0.356</v>
      </c>
      <c r="BU1648" s="23"/>
      <c r="BV1648" s="23"/>
      <c r="BW1648" s="23"/>
      <c r="BX1648" s="23"/>
      <c r="BY1648" s="23"/>
      <c r="BZ1648" s="23"/>
      <c r="CA1648" s="23"/>
    </row>
    <row r="1649" ht="15.75" customHeight="1">
      <c r="A1649" s="45">
        <v>29778.1378473712</v>
      </c>
      <c r="B1649" s="46">
        <v>0.105</v>
      </c>
      <c r="C1649" s="45"/>
      <c r="D1649" s="45"/>
      <c r="E1649" s="45"/>
      <c r="F1649" s="45"/>
      <c r="G1649" s="45"/>
      <c r="H1649" s="45">
        <v>29778.1378473712</v>
      </c>
      <c r="I1649" s="46">
        <v>0.118</v>
      </c>
      <c r="J1649" s="45"/>
      <c r="K1649" s="45"/>
      <c r="L1649" s="45"/>
      <c r="M1649" s="45"/>
      <c r="N1649" s="45"/>
      <c r="O1649" s="45">
        <v>29778.1378473712</v>
      </c>
      <c r="P1649" s="45"/>
      <c r="Q1649" s="45"/>
      <c r="R1649" s="45"/>
      <c r="S1649" s="45"/>
      <c r="T1649" s="45"/>
      <c r="U1649" s="45"/>
      <c r="V1649" s="45">
        <v>29778.1378473712</v>
      </c>
      <c r="W1649" s="45"/>
      <c r="X1649" s="45"/>
      <c r="Y1649" s="45"/>
      <c r="Z1649" s="45"/>
      <c r="AA1649" s="45"/>
      <c r="AB1649" s="45"/>
      <c r="AC1649" s="45">
        <v>29778.1378473712</v>
      </c>
      <c r="AD1649" s="45">
        <v>151.21283760110055</v>
      </c>
      <c r="AE1649" s="45"/>
      <c r="AF1649" s="45"/>
      <c r="AG1649" s="45"/>
      <c r="AH1649" s="45"/>
      <c r="AI1649" s="45"/>
      <c r="AJ1649" s="45">
        <v>29778.1378473712</v>
      </c>
      <c r="AK1649" s="45">
        <v>0.01</v>
      </c>
      <c r="AL1649" s="45"/>
      <c r="AM1649" s="45"/>
      <c r="AN1649" s="45"/>
      <c r="AO1649" s="23"/>
      <c r="AP1649" s="23"/>
      <c r="AQ1649" s="45">
        <v>29778.1378473712</v>
      </c>
      <c r="AR1649" s="45">
        <v>0.007</v>
      </c>
      <c r="AS1649" s="23"/>
      <c r="AT1649" s="23"/>
      <c r="AU1649" s="23"/>
      <c r="AV1649" s="23"/>
      <c r="AW1649" s="23"/>
      <c r="AX1649" s="45">
        <v>29778.1378473712</v>
      </c>
      <c r="AY1649" s="23">
        <v>0.34</v>
      </c>
      <c r="AZ1649" s="23"/>
      <c r="BA1649" s="23"/>
      <c r="BB1649" s="23"/>
      <c r="BC1649" s="23"/>
      <c r="BD1649" s="23"/>
      <c r="BE1649" s="45">
        <v>29778.1378473712</v>
      </c>
      <c r="BF1649" s="45">
        <v>13.0</v>
      </c>
      <c r="BG1649" s="23"/>
      <c r="BH1649" s="23"/>
      <c r="BI1649" s="23"/>
      <c r="BJ1649" s="23"/>
      <c r="BK1649" s="23"/>
      <c r="BL1649" s="45">
        <v>29778.1378473712</v>
      </c>
      <c r="BM1649" s="45">
        <v>1.244</v>
      </c>
      <c r="BN1649" s="23"/>
      <c r="BO1649" s="23"/>
      <c r="BP1649" s="23"/>
      <c r="BQ1649" s="23"/>
      <c r="BR1649" s="23"/>
      <c r="BS1649" s="45">
        <v>29778.1378473712</v>
      </c>
      <c r="BT1649" s="45">
        <v>0.381</v>
      </c>
      <c r="BU1649" s="23"/>
      <c r="BV1649" s="23"/>
      <c r="BW1649" s="23"/>
      <c r="BX1649" s="23"/>
      <c r="BY1649" s="23"/>
      <c r="BZ1649" s="23"/>
      <c r="CA1649" s="23"/>
    </row>
    <row r="1650" ht="15.75" customHeight="1">
      <c r="A1650" s="45">
        <v>30035.235857518328</v>
      </c>
      <c r="B1650" s="46">
        <v>0.107</v>
      </c>
      <c r="C1650" s="45"/>
      <c r="D1650" s="45"/>
      <c r="E1650" s="45"/>
      <c r="F1650" s="45"/>
      <c r="G1650" s="45"/>
      <c r="H1650" s="45">
        <v>30035.235857518328</v>
      </c>
      <c r="I1650" s="46">
        <v>0.173</v>
      </c>
      <c r="J1650" s="45"/>
      <c r="K1650" s="45"/>
      <c r="L1650" s="45"/>
      <c r="M1650" s="45"/>
      <c r="N1650" s="45"/>
      <c r="O1650" s="45">
        <v>30035.235857518328</v>
      </c>
      <c r="P1650" s="45">
        <v>0.0022013496381234096</v>
      </c>
      <c r="Q1650" s="45"/>
      <c r="R1650" s="45"/>
      <c r="S1650" s="45"/>
      <c r="T1650" s="45"/>
      <c r="U1650" s="45"/>
      <c r="V1650" s="45">
        <v>30035.235857518328</v>
      </c>
      <c r="W1650" s="45"/>
      <c r="X1650" s="45"/>
      <c r="Y1650" s="45"/>
      <c r="Z1650" s="45"/>
      <c r="AA1650" s="45"/>
      <c r="AB1650" s="45"/>
      <c r="AC1650" s="45">
        <v>30035.235857518328</v>
      </c>
      <c r="AD1650" s="45">
        <v>151.68479844025237</v>
      </c>
      <c r="AE1650" s="45"/>
      <c r="AF1650" s="45"/>
      <c r="AG1650" s="45"/>
      <c r="AH1650" s="45"/>
      <c r="AI1650" s="45"/>
      <c r="AJ1650" s="45">
        <v>30035.235857518328</v>
      </c>
      <c r="AK1650" s="45">
        <v>0.009</v>
      </c>
      <c r="AL1650" s="45"/>
      <c r="AM1650" s="45"/>
      <c r="AN1650" s="45"/>
      <c r="AO1650" s="23"/>
      <c r="AP1650" s="23"/>
      <c r="AQ1650" s="45">
        <v>30035.235857518328</v>
      </c>
      <c r="AR1650" s="45">
        <v>0.007</v>
      </c>
      <c r="AS1650" s="23"/>
      <c r="AT1650" s="23"/>
      <c r="AU1650" s="23"/>
      <c r="AV1650" s="23"/>
      <c r="AW1650" s="23"/>
      <c r="AX1650" s="45">
        <v>30035.235857518328</v>
      </c>
      <c r="AY1650" s="23">
        <v>0.34</v>
      </c>
      <c r="AZ1650" s="23"/>
      <c r="BA1650" s="23"/>
      <c r="BB1650" s="23"/>
      <c r="BC1650" s="23"/>
      <c r="BD1650" s="23"/>
      <c r="BE1650" s="45">
        <v>30035.235857518328</v>
      </c>
      <c r="BF1650" s="45">
        <v>13.0</v>
      </c>
      <c r="BG1650" s="23"/>
      <c r="BH1650" s="23"/>
      <c r="BI1650" s="23"/>
      <c r="BJ1650" s="23"/>
      <c r="BK1650" s="23"/>
      <c r="BL1650" s="45">
        <v>30035.235857518328</v>
      </c>
      <c r="BM1650" s="45">
        <v>1.253</v>
      </c>
      <c r="BN1650" s="23"/>
      <c r="BO1650" s="23"/>
      <c r="BP1650" s="23"/>
      <c r="BQ1650" s="23"/>
      <c r="BR1650" s="23"/>
      <c r="BS1650" s="45">
        <v>30035.235857518328</v>
      </c>
      <c r="BT1650" s="45">
        <v>0.409</v>
      </c>
      <c r="BU1650" s="23"/>
      <c r="BV1650" s="23"/>
      <c r="BW1650" s="23"/>
      <c r="BX1650" s="23"/>
      <c r="BY1650" s="23"/>
      <c r="BZ1650" s="23"/>
      <c r="CA1650" s="23"/>
    </row>
    <row r="1651" ht="15.75" customHeight="1">
      <c r="A1651" s="45">
        <v>30273.29319103872</v>
      </c>
      <c r="B1651" s="46">
        <v>0.103</v>
      </c>
      <c r="C1651" s="45"/>
      <c r="D1651" s="45"/>
      <c r="E1651" s="45"/>
      <c r="F1651" s="45"/>
      <c r="G1651" s="45"/>
      <c r="H1651" s="45">
        <v>30273.29319103872</v>
      </c>
      <c r="I1651" s="46">
        <v>0.172</v>
      </c>
      <c r="J1651" s="45"/>
      <c r="K1651" s="45"/>
      <c r="L1651" s="45"/>
      <c r="M1651" s="45"/>
      <c r="N1651" s="45"/>
      <c r="O1651" s="45">
        <v>30273.29319103872</v>
      </c>
      <c r="P1651" s="45">
        <v>0.002299526174579585</v>
      </c>
      <c r="Q1651" s="45"/>
      <c r="R1651" s="45"/>
      <c r="S1651" s="45"/>
      <c r="T1651" s="45"/>
      <c r="U1651" s="45"/>
      <c r="V1651" s="45">
        <v>30273.29319103872</v>
      </c>
      <c r="W1651" s="45"/>
      <c r="X1651" s="45"/>
      <c r="Y1651" s="45"/>
      <c r="Z1651" s="45"/>
      <c r="AA1651" s="45"/>
      <c r="AB1651" s="45"/>
      <c r="AC1651" s="45">
        <v>30273.29319103872</v>
      </c>
      <c r="AD1651" s="45">
        <v>174.58981415653835</v>
      </c>
      <c r="AE1651" s="45"/>
      <c r="AF1651" s="45"/>
      <c r="AG1651" s="45"/>
      <c r="AH1651" s="45"/>
      <c r="AI1651" s="45"/>
      <c r="AJ1651" s="45">
        <v>30273.29319103872</v>
      </c>
      <c r="AK1651" s="45">
        <v>0.009</v>
      </c>
      <c r="AL1651" s="45"/>
      <c r="AM1651" s="45"/>
      <c r="AN1651" s="45"/>
      <c r="AO1651" s="23"/>
      <c r="AP1651" s="23"/>
      <c r="AQ1651" s="45">
        <v>30273.29319103872</v>
      </c>
      <c r="AR1651" s="45">
        <v>0.006</v>
      </c>
      <c r="AS1651" s="23"/>
      <c r="AT1651" s="23"/>
      <c r="AU1651" s="23"/>
      <c r="AV1651" s="23"/>
      <c r="AW1651" s="23"/>
      <c r="AX1651" s="45">
        <v>30273.29319103872</v>
      </c>
      <c r="AY1651" s="23">
        <v>0.34</v>
      </c>
      <c r="AZ1651" s="23"/>
      <c r="BA1651" s="23"/>
      <c r="BB1651" s="23"/>
      <c r="BC1651" s="23"/>
      <c r="BD1651" s="23"/>
      <c r="BE1651" s="45">
        <v>30273.29319103872</v>
      </c>
      <c r="BF1651" s="45">
        <v>13.0</v>
      </c>
      <c r="BG1651" s="23"/>
      <c r="BH1651" s="23"/>
      <c r="BI1651" s="23"/>
      <c r="BJ1651" s="23"/>
      <c r="BK1651" s="23"/>
      <c r="BL1651" s="45">
        <v>30273.29319103872</v>
      </c>
      <c r="BM1651" s="45">
        <v>1.302</v>
      </c>
      <c r="BN1651" s="23"/>
      <c r="BO1651" s="23"/>
      <c r="BP1651" s="23"/>
      <c r="BQ1651" s="23"/>
      <c r="BR1651" s="23"/>
      <c r="BS1651" s="45">
        <v>30273.29319103872</v>
      </c>
      <c r="BT1651" s="45">
        <v>0.422</v>
      </c>
      <c r="BU1651" s="23"/>
      <c r="BV1651" s="23"/>
      <c r="BW1651" s="23"/>
      <c r="BX1651" s="23"/>
      <c r="BY1651" s="23"/>
      <c r="BZ1651" s="23"/>
      <c r="CA1651" s="23"/>
    </row>
    <row r="1652" ht="15.75" customHeight="1">
      <c r="A1652" s="45">
        <v>30420.56641427783</v>
      </c>
      <c r="B1652" s="46">
        <v>0.105</v>
      </c>
      <c r="C1652" s="45"/>
      <c r="D1652" s="45"/>
      <c r="E1652" s="45"/>
      <c r="F1652" s="45"/>
      <c r="G1652" s="45"/>
      <c r="H1652" s="45">
        <v>30420.56641427783</v>
      </c>
      <c r="I1652" s="46">
        <v>0.182</v>
      </c>
      <c r="J1652" s="45"/>
      <c r="K1652" s="45"/>
      <c r="L1652" s="45"/>
      <c r="M1652" s="45"/>
      <c r="N1652" s="45"/>
      <c r="O1652" s="45">
        <v>30420.56641427783</v>
      </c>
      <c r="P1652" s="45">
        <v>0.0023703038597864697</v>
      </c>
      <c r="Q1652" s="45"/>
      <c r="R1652" s="45"/>
      <c r="S1652" s="45"/>
      <c r="T1652" s="45"/>
      <c r="U1652" s="45"/>
      <c r="V1652" s="45">
        <v>30420.56641427783</v>
      </c>
      <c r="W1652" s="45">
        <v>0.007468457414749141</v>
      </c>
      <c r="X1652" s="45"/>
      <c r="Y1652" s="45"/>
      <c r="Z1652" s="45"/>
      <c r="AA1652" s="45"/>
      <c r="AB1652" s="45"/>
      <c r="AC1652" s="45">
        <v>30420.56641427783</v>
      </c>
      <c r="AD1652" s="45">
        <v>163.3542744437933</v>
      </c>
      <c r="AE1652" s="45"/>
      <c r="AF1652" s="45"/>
      <c r="AG1652" s="45"/>
      <c r="AH1652" s="45"/>
      <c r="AI1652" s="45"/>
      <c r="AJ1652" s="45">
        <v>30420.56641427783</v>
      </c>
      <c r="AK1652" s="45">
        <v>0.009</v>
      </c>
      <c r="AL1652" s="45"/>
      <c r="AM1652" s="45"/>
      <c r="AN1652" s="45"/>
      <c r="AO1652" s="23"/>
      <c r="AP1652" s="23"/>
      <c r="AQ1652" s="45">
        <v>30420.56641427783</v>
      </c>
      <c r="AR1652" s="45">
        <v>0.006</v>
      </c>
      <c r="AS1652" s="23"/>
      <c r="AT1652" s="23"/>
      <c r="AU1652" s="23"/>
      <c r="AV1652" s="23"/>
      <c r="AW1652" s="23"/>
      <c r="AX1652" s="45">
        <v>30420.56641427783</v>
      </c>
      <c r="AY1652" s="23">
        <v>0.34</v>
      </c>
      <c r="AZ1652" s="23"/>
      <c r="BA1652" s="23"/>
      <c r="BB1652" s="23"/>
      <c r="BC1652" s="23"/>
      <c r="BD1652" s="23"/>
      <c r="BE1652" s="45">
        <v>30420.56641427783</v>
      </c>
      <c r="BF1652" s="45">
        <v>12.0</v>
      </c>
      <c r="BG1652" s="23"/>
      <c r="BH1652" s="23"/>
      <c r="BI1652" s="23"/>
      <c r="BJ1652" s="23"/>
      <c r="BK1652" s="23"/>
      <c r="BL1652" s="45">
        <v>30420.56641427783</v>
      </c>
      <c r="BM1652" s="45">
        <v>1.178</v>
      </c>
      <c r="BN1652" s="23"/>
      <c r="BO1652" s="23"/>
      <c r="BP1652" s="23"/>
      <c r="BQ1652" s="23"/>
      <c r="BR1652" s="23"/>
      <c r="BS1652" s="45">
        <v>30420.56641427783</v>
      </c>
      <c r="BT1652" s="45">
        <v>0.481</v>
      </c>
      <c r="BU1652" s="23"/>
      <c r="BV1652" s="23"/>
      <c r="BW1652" s="23"/>
      <c r="BX1652" s="23"/>
      <c r="BY1652" s="23"/>
      <c r="BZ1652" s="23"/>
      <c r="CA1652" s="23"/>
    </row>
    <row r="1653" ht="15.75" customHeight="1">
      <c r="A1653" s="45">
        <v>47877.789159577784</v>
      </c>
      <c r="B1653" s="46">
        <v>0.055</v>
      </c>
      <c r="C1653" s="45"/>
      <c r="D1653" s="45"/>
      <c r="E1653" s="45"/>
      <c r="F1653" s="45"/>
      <c r="G1653" s="45"/>
      <c r="H1653" s="45">
        <v>47877.789159577784</v>
      </c>
      <c r="I1653" s="46">
        <v>0.149</v>
      </c>
      <c r="J1653" s="45"/>
      <c r="K1653" s="45"/>
      <c r="L1653" s="45"/>
      <c r="M1653" s="45"/>
      <c r="N1653" s="45"/>
      <c r="O1653" s="45">
        <v>47877.789159577784</v>
      </c>
      <c r="P1653" s="45">
        <v>0.0030946124497097643</v>
      </c>
      <c r="Q1653" s="45"/>
      <c r="R1653" s="45"/>
      <c r="S1653" s="45"/>
      <c r="T1653" s="45"/>
      <c r="U1653" s="45"/>
      <c r="V1653" s="45">
        <v>47877.789159577784</v>
      </c>
      <c r="W1653" s="45"/>
      <c r="X1653" s="45"/>
      <c r="Y1653" s="45"/>
      <c r="Z1653" s="45"/>
      <c r="AA1653" s="45"/>
      <c r="AB1653" s="45"/>
      <c r="AC1653" s="45">
        <v>47877.789159577784</v>
      </c>
      <c r="AD1653" s="45">
        <v>63.28033373417064</v>
      </c>
      <c r="AE1653" s="45"/>
      <c r="AF1653" s="45"/>
      <c r="AG1653" s="45"/>
      <c r="AH1653" s="45"/>
      <c r="AI1653" s="45"/>
      <c r="AJ1653" s="45">
        <v>47877.789159577784</v>
      </c>
      <c r="AK1653" s="45">
        <v>0.01</v>
      </c>
      <c r="AL1653" s="45"/>
      <c r="AM1653" s="45"/>
      <c r="AN1653" s="45"/>
      <c r="AO1653" s="23"/>
      <c r="AP1653" s="23"/>
      <c r="AQ1653" s="45">
        <v>47877.789159577784</v>
      </c>
      <c r="AR1653" s="45">
        <v>0.01</v>
      </c>
      <c r="AS1653" s="23"/>
      <c r="AT1653" s="23"/>
      <c r="AU1653" s="23"/>
      <c r="AV1653" s="23"/>
      <c r="AW1653" s="23"/>
      <c r="AX1653" s="45">
        <v>47877.789159577784</v>
      </c>
      <c r="AY1653" s="23"/>
      <c r="AZ1653" s="23"/>
      <c r="BA1653" s="23"/>
      <c r="BB1653" s="23"/>
      <c r="BC1653" s="23"/>
      <c r="BD1653" s="23"/>
      <c r="BE1653" s="45">
        <v>47877.789159577784</v>
      </c>
      <c r="BF1653" s="45"/>
      <c r="BG1653" s="23"/>
      <c r="BH1653" s="23"/>
      <c r="BI1653" s="23"/>
      <c r="BJ1653" s="23"/>
      <c r="BK1653" s="23"/>
      <c r="BL1653" s="45">
        <v>47877.789159577784</v>
      </c>
      <c r="BM1653" s="45">
        <v>0.231</v>
      </c>
      <c r="BN1653" s="23"/>
      <c r="BO1653" s="23"/>
      <c r="BP1653" s="23"/>
      <c r="BQ1653" s="23"/>
      <c r="BR1653" s="23"/>
      <c r="BS1653" s="45">
        <v>47877.789159577784</v>
      </c>
      <c r="BT1653" s="45">
        <v>0.094</v>
      </c>
      <c r="BU1653" s="23"/>
      <c r="BV1653" s="23"/>
      <c r="BW1653" s="23"/>
      <c r="BX1653" s="23"/>
      <c r="BY1653" s="23"/>
      <c r="BZ1653" s="23"/>
      <c r="CA1653" s="23"/>
    </row>
    <row r="1654" ht="15.75" customHeight="1">
      <c r="A1654" s="45">
        <v>47965.4916174726</v>
      </c>
      <c r="B1654" s="46">
        <v>0.055</v>
      </c>
      <c r="C1654" s="45"/>
      <c r="D1654" s="45"/>
      <c r="E1654" s="45"/>
      <c r="F1654" s="45"/>
      <c r="G1654" s="45"/>
      <c r="H1654" s="45">
        <v>47965.4916174726</v>
      </c>
      <c r="I1654" s="46">
        <v>0.112</v>
      </c>
      <c r="J1654" s="45"/>
      <c r="K1654" s="45"/>
      <c r="L1654" s="45"/>
      <c r="M1654" s="45"/>
      <c r="N1654" s="45"/>
      <c r="O1654" s="45">
        <v>47965.4916174726</v>
      </c>
      <c r="P1654" s="45">
        <v>0.0032254004421377216</v>
      </c>
      <c r="Q1654" s="45"/>
      <c r="R1654" s="45"/>
      <c r="S1654" s="45"/>
      <c r="T1654" s="45"/>
      <c r="U1654" s="45"/>
      <c r="V1654" s="45">
        <v>47965.4916174726</v>
      </c>
      <c r="W1654" s="45"/>
      <c r="X1654" s="45"/>
      <c r="Y1654" s="45"/>
      <c r="Z1654" s="45"/>
      <c r="AA1654" s="45"/>
      <c r="AB1654" s="45"/>
      <c r="AC1654" s="45">
        <v>47965.4916174726</v>
      </c>
      <c r="AD1654" s="45">
        <v>63.21033779046777</v>
      </c>
      <c r="AE1654" s="45"/>
      <c r="AF1654" s="45"/>
      <c r="AG1654" s="45"/>
      <c r="AH1654" s="45"/>
      <c r="AI1654" s="45"/>
      <c r="AJ1654" s="45">
        <v>47965.4916174726</v>
      </c>
      <c r="AK1654" s="45">
        <v>0.01</v>
      </c>
      <c r="AL1654" s="45"/>
      <c r="AM1654" s="45"/>
      <c r="AN1654" s="45"/>
      <c r="AO1654" s="23"/>
      <c r="AP1654" s="23"/>
      <c r="AQ1654" s="45">
        <v>47965.4916174726</v>
      </c>
      <c r="AR1654" s="45">
        <v>0.01</v>
      </c>
      <c r="AS1654" s="23"/>
      <c r="AT1654" s="23"/>
      <c r="AU1654" s="23"/>
      <c r="AV1654" s="23"/>
      <c r="AW1654" s="23"/>
      <c r="AX1654" s="45">
        <v>47965.4916174726</v>
      </c>
      <c r="AY1654" s="23"/>
      <c r="AZ1654" s="23"/>
      <c r="BA1654" s="23"/>
      <c r="BB1654" s="23"/>
      <c r="BC1654" s="23"/>
      <c r="BD1654" s="23"/>
      <c r="BE1654" s="45">
        <v>47965.4916174726</v>
      </c>
      <c r="BF1654" s="45"/>
      <c r="BG1654" s="23"/>
      <c r="BH1654" s="23"/>
      <c r="BI1654" s="23"/>
      <c r="BJ1654" s="23"/>
      <c r="BK1654" s="23"/>
      <c r="BL1654" s="45">
        <v>47965.4916174726</v>
      </c>
      <c r="BM1654" s="45">
        <v>0.399</v>
      </c>
      <c r="BN1654" s="23"/>
      <c r="BO1654" s="23"/>
      <c r="BP1654" s="23"/>
      <c r="BQ1654" s="23"/>
      <c r="BR1654" s="23"/>
      <c r="BS1654" s="45">
        <v>47965.4916174726</v>
      </c>
      <c r="BT1654" s="45">
        <v>0.125</v>
      </c>
      <c r="BU1654" s="23"/>
      <c r="BV1654" s="23"/>
      <c r="BW1654" s="23"/>
      <c r="BX1654" s="23"/>
      <c r="BY1654" s="23"/>
      <c r="BZ1654" s="23"/>
      <c r="CA1654" s="23"/>
    </row>
    <row r="1655" ht="15.75" customHeight="1">
      <c r="A1655" s="45">
        <v>48168.911821506474</v>
      </c>
      <c r="B1655" s="46">
        <v>0.056</v>
      </c>
      <c r="C1655" s="45"/>
      <c r="D1655" s="45"/>
      <c r="E1655" s="45"/>
      <c r="F1655" s="45"/>
      <c r="G1655" s="45"/>
      <c r="H1655" s="45">
        <v>48168.911821506474</v>
      </c>
      <c r="I1655" s="46">
        <v>0.103</v>
      </c>
      <c r="J1655" s="45"/>
      <c r="K1655" s="45"/>
      <c r="L1655" s="45"/>
      <c r="M1655" s="45"/>
      <c r="N1655" s="45"/>
      <c r="O1655" s="45">
        <v>48168.911821506474</v>
      </c>
      <c r="P1655" s="45">
        <v>0.0033156577604394493</v>
      </c>
      <c r="Q1655" s="45"/>
      <c r="R1655" s="45"/>
      <c r="S1655" s="45"/>
      <c r="T1655" s="45"/>
      <c r="U1655" s="45"/>
      <c r="V1655" s="45">
        <v>48168.911821506474</v>
      </c>
      <c r="W1655" s="45">
        <v>0.006712774916160056</v>
      </c>
      <c r="X1655" s="45"/>
      <c r="Y1655" s="45"/>
      <c r="Z1655" s="45"/>
      <c r="AA1655" s="45"/>
      <c r="AB1655" s="45"/>
      <c r="AC1655" s="45">
        <v>48168.911821506474</v>
      </c>
      <c r="AD1655" s="45">
        <v>94.10605938873465</v>
      </c>
      <c r="AE1655" s="45"/>
      <c r="AF1655" s="45"/>
      <c r="AG1655" s="45"/>
      <c r="AH1655" s="45"/>
      <c r="AI1655" s="45"/>
      <c r="AJ1655" s="45">
        <v>48168.911821506474</v>
      </c>
      <c r="AK1655" s="45">
        <v>0.01</v>
      </c>
      <c r="AL1655" s="45"/>
      <c r="AM1655" s="45"/>
      <c r="AN1655" s="45"/>
      <c r="AO1655" s="23"/>
      <c r="AP1655" s="23"/>
      <c r="AQ1655" s="45">
        <v>48168.911821506474</v>
      </c>
      <c r="AR1655" s="45">
        <v>0.009</v>
      </c>
      <c r="AS1655" s="23"/>
      <c r="AT1655" s="23"/>
      <c r="AU1655" s="23"/>
      <c r="AV1655" s="23"/>
      <c r="AW1655" s="23"/>
      <c r="AX1655" s="45">
        <v>48168.911821506474</v>
      </c>
      <c r="AY1655" s="23"/>
      <c r="AZ1655" s="23"/>
      <c r="BA1655" s="23"/>
      <c r="BB1655" s="23"/>
      <c r="BC1655" s="23"/>
      <c r="BD1655" s="23"/>
      <c r="BE1655" s="45">
        <v>48168.911821506474</v>
      </c>
      <c r="BF1655" s="45"/>
      <c r="BG1655" s="23"/>
      <c r="BH1655" s="23"/>
      <c r="BI1655" s="23"/>
      <c r="BJ1655" s="23"/>
      <c r="BK1655" s="23"/>
      <c r="BL1655" s="45">
        <v>48168.911821506474</v>
      </c>
      <c r="BM1655" s="45">
        <v>0.543</v>
      </c>
      <c r="BN1655" s="23"/>
      <c r="BO1655" s="23"/>
      <c r="BP1655" s="23"/>
      <c r="BQ1655" s="23"/>
      <c r="BR1655" s="23"/>
      <c r="BS1655" s="45">
        <v>48168.911821506474</v>
      </c>
      <c r="BT1655" s="45">
        <v>0.401</v>
      </c>
      <c r="BU1655" s="23"/>
      <c r="BV1655" s="23"/>
      <c r="BW1655" s="23"/>
      <c r="BX1655" s="23"/>
      <c r="BY1655" s="23"/>
      <c r="BZ1655" s="23"/>
      <c r="CA1655" s="23"/>
    </row>
    <row r="1656" ht="15.75" customHeight="1">
      <c r="A1656" s="45">
        <v>48386.73057189021</v>
      </c>
      <c r="B1656" s="46">
        <v>0.058</v>
      </c>
      <c r="C1656" s="45"/>
      <c r="D1656" s="45"/>
      <c r="E1656" s="45"/>
      <c r="F1656" s="45"/>
      <c r="G1656" s="45"/>
      <c r="H1656" s="45">
        <v>48386.73057189021</v>
      </c>
      <c r="I1656" s="46">
        <v>0.085</v>
      </c>
      <c r="J1656" s="45"/>
      <c r="K1656" s="45"/>
      <c r="L1656" s="45"/>
      <c r="M1656" s="45"/>
      <c r="N1656" s="45"/>
      <c r="O1656" s="45">
        <v>48386.73057189021</v>
      </c>
      <c r="P1656" s="45">
        <v>0.0031144305235407026</v>
      </c>
      <c r="Q1656" s="45"/>
      <c r="R1656" s="45"/>
      <c r="S1656" s="45"/>
      <c r="T1656" s="45"/>
      <c r="U1656" s="45"/>
      <c r="V1656" s="45">
        <v>48386.73057189021</v>
      </c>
      <c r="W1656" s="45">
        <v>0.006307024227235997</v>
      </c>
      <c r="X1656" s="45"/>
      <c r="Y1656" s="45"/>
      <c r="Z1656" s="45"/>
      <c r="AA1656" s="45"/>
      <c r="AB1656" s="45"/>
      <c r="AC1656" s="45">
        <v>48386.73057189021</v>
      </c>
      <c r="AD1656" s="45">
        <v>123.20006014842815</v>
      </c>
      <c r="AE1656" s="45"/>
      <c r="AF1656" s="45"/>
      <c r="AG1656" s="45"/>
      <c r="AH1656" s="45"/>
      <c r="AI1656" s="45"/>
      <c r="AJ1656" s="45">
        <v>48386.73057189021</v>
      </c>
      <c r="AK1656" s="45">
        <v>0.01</v>
      </c>
      <c r="AL1656" s="45"/>
      <c r="AM1656" s="45"/>
      <c r="AN1656" s="45"/>
      <c r="AO1656" s="23"/>
      <c r="AP1656" s="23"/>
      <c r="AQ1656" s="45">
        <v>48386.73057189021</v>
      </c>
      <c r="AR1656" s="45">
        <v>0.009</v>
      </c>
      <c r="AS1656" s="23"/>
      <c r="AT1656" s="23"/>
      <c r="AU1656" s="23"/>
      <c r="AV1656" s="23"/>
      <c r="AW1656" s="23"/>
      <c r="AX1656" s="45">
        <v>48386.73057189021</v>
      </c>
      <c r="AY1656" s="23"/>
      <c r="AZ1656" s="23"/>
      <c r="BA1656" s="23"/>
      <c r="BB1656" s="23"/>
      <c r="BC1656" s="23"/>
      <c r="BD1656" s="23"/>
      <c r="BE1656" s="45">
        <v>48386.73057189021</v>
      </c>
      <c r="BF1656" s="45">
        <v>103.0</v>
      </c>
      <c r="BG1656" s="23"/>
      <c r="BH1656" s="23"/>
      <c r="BI1656" s="23"/>
      <c r="BJ1656" s="23"/>
      <c r="BK1656" s="23"/>
      <c r="BL1656" s="45">
        <v>48386.73057189021</v>
      </c>
      <c r="BM1656" s="45">
        <v>0.683</v>
      </c>
      <c r="BN1656" s="23"/>
      <c r="BO1656" s="23"/>
      <c r="BP1656" s="23"/>
      <c r="BQ1656" s="23"/>
      <c r="BR1656" s="23"/>
      <c r="BS1656" s="45">
        <v>48386.73057189021</v>
      </c>
      <c r="BT1656" s="45">
        <v>0.43</v>
      </c>
      <c r="BU1656" s="23"/>
      <c r="BV1656" s="23"/>
      <c r="BW1656" s="23"/>
      <c r="BX1656" s="23"/>
      <c r="BY1656" s="23"/>
      <c r="BZ1656" s="23"/>
      <c r="CA1656" s="23"/>
    </row>
    <row r="1657" ht="15.75" customHeight="1">
      <c r="A1657" s="45">
        <v>48396.58394573626</v>
      </c>
      <c r="B1657" s="46">
        <v>0.072</v>
      </c>
      <c r="C1657" s="45"/>
      <c r="D1657" s="45"/>
      <c r="E1657" s="45"/>
      <c r="F1657" s="45"/>
      <c r="G1657" s="45"/>
      <c r="H1657" s="45">
        <v>48396.58394573626</v>
      </c>
      <c r="I1657" s="46">
        <v>0.091</v>
      </c>
      <c r="J1657" s="45"/>
      <c r="K1657" s="45"/>
      <c r="L1657" s="45"/>
      <c r="M1657" s="45"/>
      <c r="N1657" s="45"/>
      <c r="O1657" s="45">
        <v>48396.58394573626</v>
      </c>
      <c r="P1657" s="45">
        <v>0.003410283901807054</v>
      </c>
      <c r="Q1657" s="45"/>
      <c r="R1657" s="45"/>
      <c r="S1657" s="45"/>
      <c r="T1657" s="45"/>
      <c r="U1657" s="45"/>
      <c r="V1657" s="45">
        <v>48396.58394573626</v>
      </c>
      <c r="W1657" s="45">
        <v>0.006990886550961603</v>
      </c>
      <c r="X1657" s="45"/>
      <c r="Y1657" s="45"/>
      <c r="Z1657" s="45"/>
      <c r="AA1657" s="45"/>
      <c r="AB1657" s="45"/>
      <c r="AC1657" s="45">
        <v>48396.58394573626</v>
      </c>
      <c r="AD1657" s="45">
        <v>167.5266367352409</v>
      </c>
      <c r="AE1657" s="45"/>
      <c r="AF1657" s="45"/>
      <c r="AG1657" s="45"/>
      <c r="AH1657" s="45"/>
      <c r="AI1657" s="45"/>
      <c r="AJ1657" s="45">
        <v>48396.58394573626</v>
      </c>
      <c r="AK1657" s="45">
        <v>0.01</v>
      </c>
      <c r="AL1657" s="45"/>
      <c r="AM1657" s="45"/>
      <c r="AN1657" s="45"/>
      <c r="AO1657" s="23"/>
      <c r="AP1657" s="23"/>
      <c r="AQ1657" s="45">
        <v>48396.58394573626</v>
      </c>
      <c r="AR1657" s="45">
        <v>0.009</v>
      </c>
      <c r="AS1657" s="23"/>
      <c r="AT1657" s="23"/>
      <c r="AU1657" s="23"/>
      <c r="AV1657" s="23"/>
      <c r="AW1657" s="23"/>
      <c r="AX1657" s="45">
        <v>48396.58394573626</v>
      </c>
      <c r="AY1657" s="23"/>
      <c r="AZ1657" s="23"/>
      <c r="BA1657" s="23"/>
      <c r="BB1657" s="23"/>
      <c r="BC1657" s="23"/>
      <c r="BD1657" s="23"/>
      <c r="BE1657" s="45">
        <v>48396.58394573626</v>
      </c>
      <c r="BF1657" s="45">
        <v>52.0</v>
      </c>
      <c r="BG1657" s="23"/>
      <c r="BH1657" s="23"/>
      <c r="BI1657" s="23"/>
      <c r="BJ1657" s="23"/>
      <c r="BK1657" s="23"/>
      <c r="BL1657" s="45">
        <v>48396.58394573626</v>
      </c>
      <c r="BM1657" s="45">
        <v>0.793</v>
      </c>
      <c r="BN1657" s="23"/>
      <c r="BO1657" s="23"/>
      <c r="BP1657" s="23"/>
      <c r="BQ1657" s="23"/>
      <c r="BR1657" s="23"/>
      <c r="BS1657" s="45">
        <v>48396.58394573626</v>
      </c>
      <c r="BT1657" s="45">
        <v>0.529</v>
      </c>
      <c r="BU1657" s="23"/>
      <c r="BV1657" s="23"/>
      <c r="BW1657" s="23"/>
      <c r="BX1657" s="23"/>
      <c r="BY1657" s="23"/>
      <c r="BZ1657" s="23"/>
      <c r="CA1657" s="23"/>
    </row>
    <row r="1658" ht="15.75" customHeight="1">
      <c r="A1658" s="45">
        <v>48391.83689270804</v>
      </c>
      <c r="B1658" s="46">
        <v>0.07</v>
      </c>
      <c r="C1658" s="45"/>
      <c r="D1658" s="45"/>
      <c r="E1658" s="45"/>
      <c r="F1658" s="45"/>
      <c r="G1658" s="45"/>
      <c r="H1658" s="45">
        <v>48391.83689270804</v>
      </c>
      <c r="I1658" s="46">
        <v>0.067</v>
      </c>
      <c r="J1658" s="45"/>
      <c r="K1658" s="45"/>
      <c r="L1658" s="45"/>
      <c r="M1658" s="45"/>
      <c r="N1658" s="45"/>
      <c r="O1658" s="45">
        <v>48391.83689270804</v>
      </c>
      <c r="P1658" s="45"/>
      <c r="Q1658" s="45"/>
      <c r="R1658" s="45"/>
      <c r="S1658" s="45"/>
      <c r="T1658" s="45"/>
      <c r="U1658" s="45"/>
      <c r="V1658" s="45">
        <v>48391.83689270804</v>
      </c>
      <c r="W1658" s="45"/>
      <c r="X1658" s="45"/>
      <c r="Y1658" s="45"/>
      <c r="Z1658" s="45"/>
      <c r="AA1658" s="45"/>
      <c r="AB1658" s="45"/>
      <c r="AC1658" s="45">
        <v>48391.83689270804</v>
      </c>
      <c r="AD1658" s="45">
        <v>208.82938843699392</v>
      </c>
      <c r="AE1658" s="45"/>
      <c r="AF1658" s="45"/>
      <c r="AG1658" s="45"/>
      <c r="AH1658" s="45"/>
      <c r="AI1658" s="45"/>
      <c r="AJ1658" s="45">
        <v>48391.83689270804</v>
      </c>
      <c r="AK1658" s="45">
        <v>0.01</v>
      </c>
      <c r="AL1658" s="45"/>
      <c r="AM1658" s="45"/>
      <c r="AN1658" s="45"/>
      <c r="AO1658" s="23"/>
      <c r="AP1658" s="23"/>
      <c r="AQ1658" s="45">
        <v>48391.83689270804</v>
      </c>
      <c r="AR1658" s="45">
        <v>0.008</v>
      </c>
      <c r="AS1658" s="23"/>
      <c r="AT1658" s="23"/>
      <c r="AU1658" s="23"/>
      <c r="AV1658" s="23"/>
      <c r="AW1658" s="23"/>
      <c r="AX1658" s="45">
        <v>48391.83689270804</v>
      </c>
      <c r="AY1658" s="23">
        <v>0.487</v>
      </c>
      <c r="AZ1658" s="23"/>
      <c r="BA1658" s="23"/>
      <c r="BB1658" s="23"/>
      <c r="BC1658" s="23"/>
      <c r="BD1658" s="23"/>
      <c r="BE1658" s="45">
        <v>48391.83689270804</v>
      </c>
      <c r="BF1658" s="45">
        <v>27.0</v>
      </c>
      <c r="BG1658" s="23"/>
      <c r="BH1658" s="23"/>
      <c r="BI1658" s="23"/>
      <c r="BJ1658" s="23"/>
      <c r="BK1658" s="23"/>
      <c r="BL1658" s="45">
        <v>48391.83689270804</v>
      </c>
      <c r="BM1658" s="45">
        <v>0.842</v>
      </c>
      <c r="BN1658" s="23"/>
      <c r="BO1658" s="23"/>
      <c r="BP1658" s="23"/>
      <c r="BQ1658" s="23"/>
      <c r="BR1658" s="23"/>
      <c r="BS1658" s="45">
        <v>48391.83689270804</v>
      </c>
      <c r="BT1658" s="45">
        <v>0.552</v>
      </c>
      <c r="BU1658" s="23"/>
      <c r="BV1658" s="23"/>
      <c r="BW1658" s="23"/>
      <c r="BX1658" s="23"/>
      <c r="BY1658" s="23"/>
      <c r="BZ1658" s="23"/>
      <c r="CA1658" s="23"/>
    </row>
    <row r="1659" ht="15.75" customHeight="1">
      <c r="A1659" s="45">
        <v>48575.726207106796</v>
      </c>
      <c r="B1659" s="46">
        <v>0.073</v>
      </c>
      <c r="C1659" s="45"/>
      <c r="D1659" s="45"/>
      <c r="E1659" s="45"/>
      <c r="F1659" s="45"/>
      <c r="G1659" s="45"/>
      <c r="H1659" s="45">
        <v>48575.726207106796</v>
      </c>
      <c r="I1659" s="46">
        <v>0.077</v>
      </c>
      <c r="J1659" s="45"/>
      <c r="K1659" s="45"/>
      <c r="L1659" s="45"/>
      <c r="M1659" s="45"/>
      <c r="N1659" s="45"/>
      <c r="O1659" s="45">
        <v>48575.726207106796</v>
      </c>
      <c r="P1659" s="45"/>
      <c r="Q1659" s="45"/>
      <c r="R1659" s="45"/>
      <c r="S1659" s="45"/>
      <c r="T1659" s="45"/>
      <c r="U1659" s="45"/>
      <c r="V1659" s="45">
        <v>48575.726207106796</v>
      </c>
      <c r="W1659" s="45"/>
      <c r="X1659" s="45"/>
      <c r="Y1659" s="45"/>
      <c r="Z1659" s="45"/>
      <c r="AA1659" s="45"/>
      <c r="AB1659" s="45"/>
      <c r="AC1659" s="45">
        <v>48575.726207106796</v>
      </c>
      <c r="AD1659" s="45">
        <v>228.92008902199754</v>
      </c>
      <c r="AE1659" s="45"/>
      <c r="AF1659" s="45"/>
      <c r="AG1659" s="45"/>
      <c r="AH1659" s="45"/>
      <c r="AI1659" s="45"/>
      <c r="AJ1659" s="45">
        <v>48575.726207106796</v>
      </c>
      <c r="AK1659" s="45">
        <v>0.01</v>
      </c>
      <c r="AL1659" s="45"/>
      <c r="AM1659" s="45"/>
      <c r="AN1659" s="45"/>
      <c r="AO1659" s="23"/>
      <c r="AP1659" s="23"/>
      <c r="AQ1659" s="45">
        <v>48575.726207106796</v>
      </c>
      <c r="AR1659" s="45">
        <v>0.008</v>
      </c>
      <c r="AS1659" s="23"/>
      <c r="AT1659" s="23"/>
      <c r="AU1659" s="23"/>
      <c r="AV1659" s="23"/>
      <c r="AW1659" s="23"/>
      <c r="AX1659" s="45">
        <v>48575.726207106796</v>
      </c>
      <c r="AY1659" s="23">
        <v>0.473</v>
      </c>
      <c r="AZ1659" s="23"/>
      <c r="BA1659" s="23"/>
      <c r="BB1659" s="23"/>
      <c r="BC1659" s="23"/>
      <c r="BD1659" s="23"/>
      <c r="BE1659" s="45">
        <v>48575.726207106796</v>
      </c>
      <c r="BF1659" s="45">
        <v>27.0</v>
      </c>
      <c r="BG1659" s="23"/>
      <c r="BH1659" s="23"/>
      <c r="BI1659" s="23"/>
      <c r="BJ1659" s="23"/>
      <c r="BK1659" s="23"/>
      <c r="BL1659" s="45">
        <v>48575.726207106796</v>
      </c>
      <c r="BM1659" s="45">
        <v>0.907</v>
      </c>
      <c r="BN1659" s="23"/>
      <c r="BO1659" s="23"/>
      <c r="BP1659" s="23"/>
      <c r="BQ1659" s="23"/>
      <c r="BR1659" s="23"/>
      <c r="BS1659" s="45">
        <v>48575.726207106796</v>
      </c>
      <c r="BT1659" s="45">
        <v>0.561</v>
      </c>
      <c r="BU1659" s="23"/>
      <c r="BV1659" s="23"/>
      <c r="BW1659" s="23"/>
      <c r="BX1659" s="23"/>
      <c r="BY1659" s="23"/>
      <c r="BZ1659" s="23"/>
      <c r="CA1659" s="23"/>
    </row>
    <row r="1660" ht="15.75" customHeight="1">
      <c r="A1660" s="45">
        <v>48747.614250825456</v>
      </c>
      <c r="B1660" s="46">
        <v>0.078</v>
      </c>
      <c r="C1660" s="45"/>
      <c r="D1660" s="45"/>
      <c r="E1660" s="45"/>
      <c r="F1660" s="45"/>
      <c r="G1660" s="45"/>
      <c r="H1660" s="45">
        <v>48747.614250825456</v>
      </c>
      <c r="I1660" s="46">
        <v>0.08</v>
      </c>
      <c r="J1660" s="45"/>
      <c r="K1660" s="45"/>
      <c r="L1660" s="45"/>
      <c r="M1660" s="45"/>
      <c r="N1660" s="45"/>
      <c r="O1660" s="45">
        <v>48747.614250825456</v>
      </c>
      <c r="P1660" s="45">
        <v>0.003414751772310685</v>
      </c>
      <c r="Q1660" s="45"/>
      <c r="R1660" s="45"/>
      <c r="S1660" s="45"/>
      <c r="T1660" s="45"/>
      <c r="U1660" s="45"/>
      <c r="V1660" s="45">
        <v>48747.614250825456</v>
      </c>
      <c r="W1660" s="45">
        <v>0.007209623300019983</v>
      </c>
      <c r="X1660" s="45"/>
      <c r="Y1660" s="45"/>
      <c r="Z1660" s="45"/>
      <c r="AA1660" s="45"/>
      <c r="AB1660" s="45"/>
      <c r="AC1660" s="45">
        <v>48747.614250825456</v>
      </c>
      <c r="AD1660" s="45">
        <v>339.5587633883834</v>
      </c>
      <c r="AE1660" s="45"/>
      <c r="AF1660" s="45"/>
      <c r="AG1660" s="45"/>
      <c r="AH1660" s="45"/>
      <c r="AI1660" s="45"/>
      <c r="AJ1660" s="45">
        <v>48747.614250825456</v>
      </c>
      <c r="AK1660" s="45">
        <v>0.01</v>
      </c>
      <c r="AL1660" s="45"/>
      <c r="AM1660" s="45"/>
      <c r="AN1660" s="45"/>
      <c r="AO1660" s="23"/>
      <c r="AP1660" s="23"/>
      <c r="AQ1660" s="45">
        <v>48747.614250825456</v>
      </c>
      <c r="AR1660" s="45">
        <v>0.008</v>
      </c>
      <c r="AS1660" s="23"/>
      <c r="AT1660" s="23"/>
      <c r="AU1660" s="23"/>
      <c r="AV1660" s="23"/>
      <c r="AW1660" s="23"/>
      <c r="AX1660" s="45">
        <v>48747.614250825456</v>
      </c>
      <c r="AY1660" s="23">
        <v>0.473</v>
      </c>
      <c r="AZ1660" s="23"/>
      <c r="BA1660" s="23"/>
      <c r="BB1660" s="23"/>
      <c r="BC1660" s="23"/>
      <c r="BD1660" s="23"/>
      <c r="BE1660" s="45">
        <v>48747.614250825456</v>
      </c>
      <c r="BF1660" s="45">
        <v>27.0</v>
      </c>
      <c r="BG1660" s="23"/>
      <c r="BH1660" s="23"/>
      <c r="BI1660" s="23"/>
      <c r="BJ1660" s="23"/>
      <c r="BK1660" s="23"/>
      <c r="BL1660" s="45">
        <v>48747.614250825456</v>
      </c>
      <c r="BM1660" s="45">
        <v>1.123</v>
      </c>
      <c r="BN1660" s="23"/>
      <c r="BO1660" s="23"/>
      <c r="BP1660" s="23"/>
      <c r="BQ1660" s="23"/>
      <c r="BR1660" s="23"/>
      <c r="BS1660" s="45">
        <v>48747.614250825456</v>
      </c>
      <c r="BT1660" s="45">
        <v>0.618</v>
      </c>
      <c r="BU1660" s="23"/>
      <c r="BV1660" s="23"/>
      <c r="BW1660" s="23"/>
      <c r="BX1660" s="23"/>
      <c r="BY1660" s="23"/>
      <c r="BZ1660" s="23"/>
      <c r="CA1660" s="23"/>
    </row>
    <row r="1661" ht="15.75" customHeight="1">
      <c r="A1661" s="45">
        <v>48705.82850752142</v>
      </c>
      <c r="B1661" s="46">
        <v>0.08</v>
      </c>
      <c r="C1661" s="45"/>
      <c r="D1661" s="45"/>
      <c r="E1661" s="45"/>
      <c r="F1661" s="45"/>
      <c r="G1661" s="45"/>
      <c r="H1661" s="45">
        <v>48705.82850752142</v>
      </c>
      <c r="I1661" s="46">
        <v>0.058</v>
      </c>
      <c r="J1661" s="45"/>
      <c r="K1661" s="45"/>
      <c r="L1661" s="45"/>
      <c r="M1661" s="45"/>
      <c r="N1661" s="45"/>
      <c r="O1661" s="45">
        <v>48705.82850752142</v>
      </c>
      <c r="P1661" s="45">
        <v>0.0033183169422109065</v>
      </c>
      <c r="Q1661" s="45"/>
      <c r="R1661" s="45"/>
      <c r="S1661" s="45"/>
      <c r="T1661" s="45"/>
      <c r="U1661" s="45"/>
      <c r="V1661" s="45">
        <v>48705.82850752142</v>
      </c>
      <c r="W1661" s="45">
        <v>0.0068039439823484125</v>
      </c>
      <c r="X1661" s="45"/>
      <c r="Y1661" s="45"/>
      <c r="Z1661" s="45"/>
      <c r="AA1661" s="45"/>
      <c r="AB1661" s="45"/>
      <c r="AC1661" s="45">
        <v>48705.82850752142</v>
      </c>
      <c r="AD1661" s="45">
        <v>482.59668246383825</v>
      </c>
      <c r="AE1661" s="45"/>
      <c r="AF1661" s="45"/>
      <c r="AG1661" s="45"/>
      <c r="AH1661" s="45"/>
      <c r="AI1661" s="45"/>
      <c r="AJ1661" s="45">
        <v>48705.82850752142</v>
      </c>
      <c r="AK1661" s="45">
        <v>0.011</v>
      </c>
      <c r="AL1661" s="45"/>
      <c r="AM1661" s="45"/>
      <c r="AN1661" s="45"/>
      <c r="AO1661" s="23"/>
      <c r="AP1661" s="23"/>
      <c r="AQ1661" s="45">
        <v>48705.82850752142</v>
      </c>
      <c r="AR1661" s="45">
        <v>0.007</v>
      </c>
      <c r="AS1661" s="23"/>
      <c r="AT1661" s="23"/>
      <c r="AU1661" s="23"/>
      <c r="AV1661" s="23"/>
      <c r="AW1661" s="23"/>
      <c r="AX1661" s="45">
        <v>48705.82850752142</v>
      </c>
      <c r="AY1661" s="23">
        <v>0.465</v>
      </c>
      <c r="AZ1661" s="23"/>
      <c r="BA1661" s="23"/>
      <c r="BB1661" s="23"/>
      <c r="BC1661" s="23"/>
      <c r="BD1661" s="23"/>
      <c r="BE1661" s="45">
        <v>48705.82850752142</v>
      </c>
      <c r="BF1661" s="45">
        <v>18.0</v>
      </c>
      <c r="BG1661" s="23"/>
      <c r="BH1661" s="23"/>
      <c r="BI1661" s="23"/>
      <c r="BJ1661" s="23"/>
      <c r="BK1661" s="23"/>
      <c r="BL1661" s="45">
        <v>48705.82850752142</v>
      </c>
      <c r="BM1661" s="45">
        <v>1.019</v>
      </c>
      <c r="BN1661" s="23"/>
      <c r="BO1661" s="23"/>
      <c r="BP1661" s="23"/>
      <c r="BQ1661" s="23"/>
      <c r="BR1661" s="23"/>
      <c r="BS1661" s="45">
        <v>48705.82850752142</v>
      </c>
      <c r="BT1661" s="45">
        <v>0.661</v>
      </c>
      <c r="BU1661" s="23"/>
      <c r="BV1661" s="23"/>
      <c r="BW1661" s="23"/>
      <c r="BX1661" s="23"/>
      <c r="BY1661" s="23"/>
      <c r="BZ1661" s="23"/>
      <c r="CA1661" s="23"/>
    </row>
    <row r="1662" ht="15.75" customHeight="1">
      <c r="A1662" s="45">
        <v>48826.62019907151</v>
      </c>
      <c r="B1662" s="46">
        <v>0.092</v>
      </c>
      <c r="C1662" s="45"/>
      <c r="D1662" s="45"/>
      <c r="E1662" s="45"/>
      <c r="F1662" s="45"/>
      <c r="G1662" s="45"/>
      <c r="H1662" s="45">
        <v>48826.62019907151</v>
      </c>
      <c r="I1662" s="46"/>
      <c r="J1662" s="45"/>
      <c r="K1662" s="45"/>
      <c r="L1662" s="45"/>
      <c r="M1662" s="45"/>
      <c r="N1662" s="45"/>
      <c r="O1662" s="45">
        <v>48826.62019907151</v>
      </c>
      <c r="P1662" s="45"/>
      <c r="Q1662" s="45"/>
      <c r="R1662" s="45"/>
      <c r="S1662" s="45"/>
      <c r="T1662" s="45"/>
      <c r="U1662" s="45"/>
      <c r="V1662" s="45">
        <v>48826.62019907151</v>
      </c>
      <c r="W1662" s="45"/>
      <c r="X1662" s="45"/>
      <c r="Y1662" s="45"/>
      <c r="Z1662" s="45"/>
      <c r="AA1662" s="45"/>
      <c r="AB1662" s="45"/>
      <c r="AC1662" s="45">
        <v>48826.62019907151</v>
      </c>
      <c r="AD1662" s="45">
        <v>417.53258109396137</v>
      </c>
      <c r="AE1662" s="45"/>
      <c r="AF1662" s="45"/>
      <c r="AG1662" s="45"/>
      <c r="AH1662" s="45"/>
      <c r="AI1662" s="45"/>
      <c r="AJ1662" s="45">
        <v>48826.62019907151</v>
      </c>
      <c r="AK1662" s="45">
        <v>0.011</v>
      </c>
      <c r="AL1662" s="45"/>
      <c r="AM1662" s="45"/>
      <c r="AN1662" s="45"/>
      <c r="AO1662" s="23"/>
      <c r="AP1662" s="23"/>
      <c r="AQ1662" s="45">
        <v>48826.62019907151</v>
      </c>
      <c r="AR1662" s="45">
        <v>0.007</v>
      </c>
      <c r="AS1662" s="23"/>
      <c r="AT1662" s="23"/>
      <c r="AU1662" s="23"/>
      <c r="AV1662" s="23"/>
      <c r="AW1662" s="23"/>
      <c r="AX1662" s="45">
        <v>48826.62019907151</v>
      </c>
      <c r="AY1662" s="23">
        <v>0.475</v>
      </c>
      <c r="AZ1662" s="23"/>
      <c r="BA1662" s="23"/>
      <c r="BB1662" s="23"/>
      <c r="BC1662" s="23"/>
      <c r="BD1662" s="23"/>
      <c r="BE1662" s="45">
        <v>48826.62019907151</v>
      </c>
      <c r="BF1662" s="45">
        <v>18.0</v>
      </c>
      <c r="BG1662" s="23"/>
      <c r="BH1662" s="23"/>
      <c r="BI1662" s="23"/>
      <c r="BJ1662" s="23"/>
      <c r="BK1662" s="23"/>
      <c r="BL1662" s="45">
        <v>48826.62019907151</v>
      </c>
      <c r="BM1662" s="45">
        <v>1.013</v>
      </c>
      <c r="BN1662" s="23"/>
      <c r="BO1662" s="23"/>
      <c r="BP1662" s="23"/>
      <c r="BQ1662" s="23"/>
      <c r="BR1662" s="23"/>
      <c r="BS1662" s="45">
        <v>48826.62019907151</v>
      </c>
      <c r="BT1662" s="45">
        <v>0.7</v>
      </c>
      <c r="BU1662" s="23"/>
      <c r="BV1662" s="23"/>
      <c r="BW1662" s="23"/>
      <c r="BX1662" s="23"/>
      <c r="BY1662" s="23"/>
      <c r="BZ1662" s="23"/>
      <c r="CA1662" s="23"/>
    </row>
    <row r="1663" ht="15.75" customHeight="1">
      <c r="A1663" s="45">
        <v>48781.139245483755</v>
      </c>
      <c r="B1663" s="46">
        <v>0.09</v>
      </c>
      <c r="C1663" s="45"/>
      <c r="D1663" s="45"/>
      <c r="E1663" s="45"/>
      <c r="F1663" s="45"/>
      <c r="G1663" s="45"/>
      <c r="H1663" s="45">
        <v>48781.139245483755</v>
      </c>
      <c r="I1663" s="46"/>
      <c r="J1663" s="45"/>
      <c r="K1663" s="45"/>
      <c r="L1663" s="45"/>
      <c r="M1663" s="45"/>
      <c r="N1663" s="45"/>
      <c r="O1663" s="45">
        <v>48781.139245483755</v>
      </c>
      <c r="P1663" s="45">
        <v>0.0034925811862831146</v>
      </c>
      <c r="Q1663" s="45"/>
      <c r="R1663" s="45"/>
      <c r="S1663" s="45"/>
      <c r="T1663" s="45"/>
      <c r="U1663" s="45"/>
      <c r="V1663" s="45">
        <v>48781.139245483755</v>
      </c>
      <c r="W1663" s="45">
        <v>0.007266163992174244</v>
      </c>
      <c r="X1663" s="45"/>
      <c r="Y1663" s="45"/>
      <c r="Z1663" s="45"/>
      <c r="AA1663" s="45"/>
      <c r="AB1663" s="45"/>
      <c r="AC1663" s="45">
        <v>48781.139245483755</v>
      </c>
      <c r="AD1663" s="45">
        <v>398.03925787379524</v>
      </c>
      <c r="AE1663" s="45"/>
      <c r="AF1663" s="45"/>
      <c r="AG1663" s="45"/>
      <c r="AH1663" s="45"/>
      <c r="AI1663" s="45"/>
      <c r="AJ1663" s="45">
        <v>48781.139245483755</v>
      </c>
      <c r="AK1663" s="45">
        <v>0.011</v>
      </c>
      <c r="AL1663" s="45"/>
      <c r="AM1663" s="45"/>
      <c r="AN1663" s="45"/>
      <c r="AO1663" s="23"/>
      <c r="AP1663" s="23"/>
      <c r="AQ1663" s="45">
        <v>48781.139245483755</v>
      </c>
      <c r="AR1663" s="45">
        <v>0.007</v>
      </c>
      <c r="AS1663" s="23"/>
      <c r="AT1663" s="23"/>
      <c r="AU1663" s="23"/>
      <c r="AV1663" s="23"/>
      <c r="AW1663" s="23"/>
      <c r="AX1663" s="45">
        <v>48781.139245483755</v>
      </c>
      <c r="AY1663" s="23">
        <v>0.474</v>
      </c>
      <c r="AZ1663" s="23"/>
      <c r="BA1663" s="23"/>
      <c r="BB1663" s="23"/>
      <c r="BC1663" s="23"/>
      <c r="BD1663" s="23"/>
      <c r="BE1663" s="45">
        <v>48781.139245483755</v>
      </c>
      <c r="BF1663" s="45">
        <v>18.0</v>
      </c>
      <c r="BG1663" s="23"/>
      <c r="BH1663" s="23"/>
      <c r="BI1663" s="23"/>
      <c r="BJ1663" s="23"/>
      <c r="BK1663" s="23"/>
      <c r="BL1663" s="45">
        <v>48781.139245483755</v>
      </c>
      <c r="BM1663" s="45">
        <v>1.09</v>
      </c>
      <c r="BN1663" s="23"/>
      <c r="BO1663" s="23"/>
      <c r="BP1663" s="23"/>
      <c r="BQ1663" s="23"/>
      <c r="BR1663" s="23"/>
      <c r="BS1663" s="45">
        <v>48781.139245483755</v>
      </c>
      <c r="BT1663" s="45">
        <v>0.757</v>
      </c>
      <c r="BU1663" s="23"/>
      <c r="BV1663" s="23"/>
      <c r="BW1663" s="23"/>
      <c r="BX1663" s="23"/>
      <c r="BY1663" s="23"/>
      <c r="BZ1663" s="23"/>
      <c r="CA1663" s="23"/>
    </row>
    <row r="1664" ht="15.75" customHeight="1">
      <c r="A1664" s="45">
        <v>48718.283101016896</v>
      </c>
      <c r="B1664" s="46">
        <v>0.079</v>
      </c>
      <c r="C1664" s="45"/>
      <c r="D1664" s="45"/>
      <c r="E1664" s="45"/>
      <c r="F1664" s="45"/>
      <c r="G1664" s="45"/>
      <c r="H1664" s="45">
        <v>48718.283101016896</v>
      </c>
      <c r="I1664" s="46"/>
      <c r="J1664" s="45"/>
      <c r="K1664" s="45"/>
      <c r="L1664" s="45"/>
      <c r="M1664" s="45"/>
      <c r="N1664" s="45"/>
      <c r="O1664" s="45">
        <v>48718.283101016896</v>
      </c>
      <c r="P1664" s="45">
        <v>0.003452699919086897</v>
      </c>
      <c r="Q1664" s="45"/>
      <c r="R1664" s="45"/>
      <c r="S1664" s="45"/>
      <c r="T1664" s="45"/>
      <c r="U1664" s="45"/>
      <c r="V1664" s="45">
        <v>48718.283101016896</v>
      </c>
      <c r="W1664" s="45">
        <v>0.007315893052439397</v>
      </c>
      <c r="X1664" s="45"/>
      <c r="Y1664" s="45"/>
      <c r="Z1664" s="45"/>
      <c r="AA1664" s="45"/>
      <c r="AB1664" s="45"/>
      <c r="AC1664" s="45">
        <v>48718.283101016896</v>
      </c>
      <c r="AD1664" s="45">
        <v>453.6542787619406</v>
      </c>
      <c r="AE1664" s="45"/>
      <c r="AF1664" s="45"/>
      <c r="AG1664" s="45"/>
      <c r="AH1664" s="45"/>
      <c r="AI1664" s="45"/>
      <c r="AJ1664" s="45">
        <v>48718.283101016896</v>
      </c>
      <c r="AK1664" s="45">
        <v>0.011</v>
      </c>
      <c r="AL1664" s="45"/>
      <c r="AM1664" s="45"/>
      <c r="AN1664" s="45"/>
      <c r="AO1664" s="23"/>
      <c r="AP1664" s="23"/>
      <c r="AQ1664" s="45">
        <v>48718.283101016896</v>
      </c>
      <c r="AR1664" s="45">
        <v>0.007</v>
      </c>
      <c r="AS1664" s="23"/>
      <c r="AT1664" s="23"/>
      <c r="AU1664" s="23"/>
      <c r="AV1664" s="23"/>
      <c r="AW1664" s="23"/>
      <c r="AX1664" s="45">
        <v>48718.283101016896</v>
      </c>
      <c r="AY1664" s="23">
        <v>0.476</v>
      </c>
      <c r="AZ1664" s="23"/>
      <c r="BA1664" s="23"/>
      <c r="BB1664" s="23"/>
      <c r="BC1664" s="23"/>
      <c r="BD1664" s="23"/>
      <c r="BE1664" s="45">
        <v>48718.283101016896</v>
      </c>
      <c r="BF1664" s="45">
        <v>18.0</v>
      </c>
      <c r="BG1664" s="23"/>
      <c r="BH1664" s="23"/>
      <c r="BI1664" s="23"/>
      <c r="BJ1664" s="23"/>
      <c r="BK1664" s="23"/>
      <c r="BL1664" s="45">
        <v>48718.283101016896</v>
      </c>
      <c r="BM1664" s="45">
        <v>1.1</v>
      </c>
      <c r="BN1664" s="23"/>
      <c r="BO1664" s="23"/>
      <c r="BP1664" s="23"/>
      <c r="BQ1664" s="23"/>
      <c r="BR1664" s="23"/>
      <c r="BS1664" s="45">
        <v>48718.283101016896</v>
      </c>
      <c r="BT1664" s="45">
        <v>0.744</v>
      </c>
      <c r="BU1664" s="23"/>
      <c r="BV1664" s="23"/>
      <c r="BW1664" s="23"/>
      <c r="BX1664" s="23"/>
      <c r="BY1664" s="23"/>
      <c r="BZ1664" s="23"/>
      <c r="CA1664" s="23"/>
    </row>
    <row r="1665" ht="15.75" customHeight="1">
      <c r="A1665" s="45">
        <v>48820.36859748142</v>
      </c>
      <c r="B1665" s="46">
        <v>0.078</v>
      </c>
      <c r="C1665" s="45"/>
      <c r="D1665" s="45"/>
      <c r="E1665" s="45"/>
      <c r="F1665" s="45"/>
      <c r="G1665" s="45"/>
      <c r="H1665" s="45">
        <v>48820.36859748142</v>
      </c>
      <c r="I1665" s="46"/>
      <c r="J1665" s="45"/>
      <c r="K1665" s="45"/>
      <c r="L1665" s="45"/>
      <c r="M1665" s="45"/>
      <c r="N1665" s="45"/>
      <c r="O1665" s="45">
        <v>48820.36859748142</v>
      </c>
      <c r="P1665" s="45">
        <v>0.0034470139040039915</v>
      </c>
      <c r="Q1665" s="45"/>
      <c r="R1665" s="45"/>
      <c r="S1665" s="45"/>
      <c r="T1665" s="45"/>
      <c r="U1665" s="45"/>
      <c r="V1665" s="45">
        <v>48820.36859748142</v>
      </c>
      <c r="W1665" s="45">
        <v>0.007198970186103615</v>
      </c>
      <c r="X1665" s="45"/>
      <c r="Y1665" s="45"/>
      <c r="Z1665" s="45"/>
      <c r="AA1665" s="45"/>
      <c r="AB1665" s="45"/>
      <c r="AC1665" s="45">
        <v>48820.36859748142</v>
      </c>
      <c r="AD1665" s="45">
        <v>426.62344831208196</v>
      </c>
      <c r="AE1665" s="45"/>
      <c r="AF1665" s="45"/>
      <c r="AG1665" s="45"/>
      <c r="AH1665" s="45"/>
      <c r="AI1665" s="45"/>
      <c r="AJ1665" s="45">
        <v>48820.36859748142</v>
      </c>
      <c r="AK1665" s="45">
        <v>0.01</v>
      </c>
      <c r="AL1665" s="45"/>
      <c r="AM1665" s="45"/>
      <c r="AN1665" s="45"/>
      <c r="AO1665" s="23"/>
      <c r="AP1665" s="23"/>
      <c r="AQ1665" s="45">
        <v>48820.36859748142</v>
      </c>
      <c r="AR1665" s="45">
        <v>0.006</v>
      </c>
      <c r="AS1665" s="23"/>
      <c r="AT1665" s="23"/>
      <c r="AU1665" s="23"/>
      <c r="AV1665" s="23"/>
      <c r="AW1665" s="23"/>
      <c r="AX1665" s="45">
        <v>48820.36859748142</v>
      </c>
      <c r="AY1665" s="23">
        <v>0.471</v>
      </c>
      <c r="AZ1665" s="23"/>
      <c r="BA1665" s="23"/>
      <c r="BB1665" s="23"/>
      <c r="BC1665" s="23"/>
      <c r="BD1665" s="23"/>
      <c r="BE1665" s="45">
        <v>48820.36859748142</v>
      </c>
      <c r="BF1665" s="45">
        <v>14.0</v>
      </c>
      <c r="BG1665" s="23"/>
      <c r="BH1665" s="23"/>
      <c r="BI1665" s="23"/>
      <c r="BJ1665" s="23"/>
      <c r="BK1665" s="23"/>
      <c r="BL1665" s="45">
        <v>48820.36859748142</v>
      </c>
      <c r="BM1665" s="45">
        <v>1.119</v>
      </c>
      <c r="BN1665" s="23"/>
      <c r="BO1665" s="23"/>
      <c r="BP1665" s="23"/>
      <c r="BQ1665" s="23"/>
      <c r="BR1665" s="23"/>
      <c r="BS1665" s="45">
        <v>48820.36859748142</v>
      </c>
      <c r="BT1665" s="45">
        <v>0.767</v>
      </c>
      <c r="BU1665" s="23"/>
      <c r="BV1665" s="23"/>
      <c r="BW1665" s="23"/>
      <c r="BX1665" s="23"/>
      <c r="BY1665" s="23"/>
      <c r="BZ1665" s="23"/>
      <c r="CA1665" s="23"/>
    </row>
    <row r="1666" ht="15.75" customHeight="1">
      <c r="A1666" s="45">
        <v>132735.0201742147</v>
      </c>
      <c r="B1666" s="46">
        <v>0.083</v>
      </c>
      <c r="C1666" s="45"/>
      <c r="D1666" s="45"/>
      <c r="E1666" s="45"/>
      <c r="F1666" s="45"/>
      <c r="G1666" s="45"/>
      <c r="H1666" s="45">
        <v>132735.0201742147</v>
      </c>
      <c r="I1666" s="46">
        <v>0.158</v>
      </c>
      <c r="J1666" s="45"/>
      <c r="K1666" s="45"/>
      <c r="L1666" s="45"/>
      <c r="M1666" s="45"/>
      <c r="N1666" s="45"/>
      <c r="O1666" s="45">
        <v>132735.0201742147</v>
      </c>
      <c r="P1666" s="45">
        <v>0.003591387307213696</v>
      </c>
      <c r="Q1666" s="45"/>
      <c r="R1666" s="45"/>
      <c r="S1666" s="45"/>
      <c r="T1666" s="45"/>
      <c r="U1666" s="45"/>
      <c r="V1666" s="45">
        <v>132735.0201742147</v>
      </c>
      <c r="W1666" s="45"/>
      <c r="X1666" s="45"/>
      <c r="Y1666" s="45"/>
      <c r="Z1666" s="45"/>
      <c r="AA1666" s="45"/>
      <c r="AB1666" s="45"/>
      <c r="AC1666" s="45">
        <v>132735.0201742147</v>
      </c>
      <c r="AD1666" s="45">
        <v>273.5145870256546</v>
      </c>
      <c r="AE1666" s="45"/>
      <c r="AF1666" s="45"/>
      <c r="AG1666" s="45"/>
      <c r="AH1666" s="45"/>
      <c r="AI1666" s="45"/>
      <c r="AJ1666" s="45">
        <v>132735.0201742147</v>
      </c>
      <c r="AK1666" s="45">
        <v>0.009</v>
      </c>
      <c r="AL1666" s="45"/>
      <c r="AM1666" s="45"/>
      <c r="AN1666" s="45"/>
      <c r="AO1666" s="23"/>
      <c r="AP1666" s="23"/>
      <c r="AQ1666" s="45">
        <v>132735.0201742147</v>
      </c>
      <c r="AR1666" s="45">
        <v>0.005</v>
      </c>
      <c r="AS1666" s="23"/>
      <c r="AT1666" s="23"/>
      <c r="AU1666" s="23"/>
      <c r="AV1666" s="23"/>
      <c r="AW1666" s="23"/>
      <c r="AX1666" s="45">
        <v>132735.0201742147</v>
      </c>
      <c r="AY1666" s="23"/>
      <c r="AZ1666" s="23"/>
      <c r="BA1666" s="23"/>
      <c r="BB1666" s="23"/>
      <c r="BC1666" s="23"/>
      <c r="BD1666" s="23"/>
      <c r="BE1666" s="45">
        <v>132735.0201742147</v>
      </c>
      <c r="BF1666" s="45"/>
      <c r="BG1666" s="23"/>
      <c r="BH1666" s="23"/>
      <c r="BI1666" s="23"/>
      <c r="BJ1666" s="23"/>
      <c r="BK1666" s="23"/>
      <c r="BL1666" s="45">
        <v>132735.0201742147</v>
      </c>
      <c r="BM1666" s="45">
        <v>0.611</v>
      </c>
      <c r="BN1666" s="23"/>
      <c r="BO1666" s="23"/>
      <c r="BP1666" s="23"/>
      <c r="BQ1666" s="23"/>
      <c r="BR1666" s="23"/>
      <c r="BS1666" s="45">
        <v>132735.0201742147</v>
      </c>
      <c r="BT1666" s="45">
        <v>0.151</v>
      </c>
      <c r="BU1666" s="23"/>
      <c r="BV1666" s="23"/>
      <c r="BW1666" s="23"/>
      <c r="BX1666" s="23"/>
      <c r="BY1666" s="23"/>
      <c r="BZ1666" s="23"/>
      <c r="CA1666" s="23"/>
    </row>
    <row r="1667" ht="15.75" customHeight="1">
      <c r="A1667" s="45">
        <v>132526.12873106232</v>
      </c>
      <c r="B1667" s="46">
        <v>0.086</v>
      </c>
      <c r="C1667" s="45"/>
      <c r="D1667" s="45"/>
      <c r="E1667" s="45"/>
      <c r="F1667" s="45"/>
      <c r="G1667" s="45"/>
      <c r="H1667" s="45">
        <v>132526.12873106232</v>
      </c>
      <c r="I1667" s="46">
        <v>0.151</v>
      </c>
      <c r="J1667" s="45"/>
      <c r="K1667" s="45"/>
      <c r="L1667" s="45"/>
      <c r="M1667" s="45"/>
      <c r="N1667" s="45"/>
      <c r="O1667" s="45">
        <v>132526.12873106232</v>
      </c>
      <c r="P1667" s="45">
        <v>0.003638946618073753</v>
      </c>
      <c r="Q1667" s="45"/>
      <c r="R1667" s="45"/>
      <c r="S1667" s="45"/>
      <c r="T1667" s="45"/>
      <c r="U1667" s="45"/>
      <c r="V1667" s="45">
        <v>132526.12873106232</v>
      </c>
      <c r="W1667" s="45"/>
      <c r="X1667" s="45"/>
      <c r="Y1667" s="45"/>
      <c r="Z1667" s="45"/>
      <c r="AA1667" s="45"/>
      <c r="AB1667" s="45"/>
      <c r="AC1667" s="45">
        <v>132526.12873106232</v>
      </c>
      <c r="AD1667" s="45">
        <v>281.11603064164734</v>
      </c>
      <c r="AE1667" s="45"/>
      <c r="AF1667" s="45"/>
      <c r="AG1667" s="45"/>
      <c r="AH1667" s="45"/>
      <c r="AI1667" s="45"/>
      <c r="AJ1667" s="45">
        <v>132526.12873106232</v>
      </c>
      <c r="AK1667" s="45">
        <v>0.009</v>
      </c>
      <c r="AL1667" s="45"/>
      <c r="AM1667" s="45"/>
      <c r="AN1667" s="45"/>
      <c r="AO1667" s="23"/>
      <c r="AP1667" s="23"/>
      <c r="AQ1667" s="45">
        <v>132526.12873106232</v>
      </c>
      <c r="AR1667" s="45">
        <v>0.004</v>
      </c>
      <c r="AS1667" s="23"/>
      <c r="AT1667" s="23"/>
      <c r="AU1667" s="23"/>
      <c r="AV1667" s="23"/>
      <c r="AW1667" s="23"/>
      <c r="AX1667" s="45">
        <v>132526.12873106232</v>
      </c>
      <c r="AY1667" s="23"/>
      <c r="AZ1667" s="23"/>
      <c r="BA1667" s="23"/>
      <c r="BB1667" s="23"/>
      <c r="BC1667" s="23"/>
      <c r="BD1667" s="23"/>
      <c r="BE1667" s="45">
        <v>132526.12873106232</v>
      </c>
      <c r="BF1667" s="45"/>
      <c r="BG1667" s="23"/>
      <c r="BH1667" s="23"/>
      <c r="BI1667" s="23"/>
      <c r="BJ1667" s="23"/>
      <c r="BK1667" s="23"/>
      <c r="BL1667" s="45">
        <v>132526.12873106232</v>
      </c>
      <c r="BM1667" s="45">
        <v>0.739</v>
      </c>
      <c r="BN1667" s="23"/>
      <c r="BO1667" s="23"/>
      <c r="BP1667" s="23"/>
      <c r="BQ1667" s="23"/>
      <c r="BR1667" s="23"/>
      <c r="BS1667" s="45">
        <v>132526.12873106232</v>
      </c>
      <c r="BT1667" s="45">
        <v>0.302</v>
      </c>
      <c r="BU1667" s="23"/>
      <c r="BV1667" s="23"/>
      <c r="BW1667" s="23"/>
      <c r="BX1667" s="23"/>
      <c r="BY1667" s="23"/>
      <c r="BZ1667" s="23"/>
      <c r="CA1667" s="23"/>
    </row>
    <row r="1668" ht="15.75" customHeight="1">
      <c r="A1668" s="45">
        <v>133364.7525983565</v>
      </c>
      <c r="B1668" s="46">
        <v>0.086</v>
      </c>
      <c r="C1668" s="45"/>
      <c r="D1668" s="45"/>
      <c r="E1668" s="45"/>
      <c r="F1668" s="45"/>
      <c r="G1668" s="45"/>
      <c r="H1668" s="45">
        <v>133364.7525983565</v>
      </c>
      <c r="I1668" s="46">
        <v>0.132</v>
      </c>
      <c r="J1668" s="45"/>
      <c r="K1668" s="45"/>
      <c r="L1668" s="45"/>
      <c r="M1668" s="45"/>
      <c r="N1668" s="45"/>
      <c r="O1668" s="45">
        <v>133364.7525983565</v>
      </c>
      <c r="P1668" s="45">
        <v>0.003624914140173374</v>
      </c>
      <c r="Q1668" s="45"/>
      <c r="R1668" s="45"/>
      <c r="S1668" s="45"/>
      <c r="T1668" s="45"/>
      <c r="U1668" s="45"/>
      <c r="V1668" s="45">
        <v>133364.7525983565</v>
      </c>
      <c r="W1668" s="45">
        <v>0.007685018525667701</v>
      </c>
      <c r="X1668" s="45"/>
      <c r="Y1668" s="45"/>
      <c r="Z1668" s="45"/>
      <c r="AA1668" s="45"/>
      <c r="AB1668" s="45"/>
      <c r="AC1668" s="45">
        <v>133364.7525983565</v>
      </c>
      <c r="AD1668" s="45">
        <v>324.38719898923557</v>
      </c>
      <c r="AE1668" s="45"/>
      <c r="AF1668" s="45"/>
      <c r="AG1668" s="45"/>
      <c r="AH1668" s="45"/>
      <c r="AI1668" s="45"/>
      <c r="AJ1668" s="45">
        <v>133364.7525983565</v>
      </c>
      <c r="AK1668" s="45">
        <v>0.009</v>
      </c>
      <c r="AL1668" s="45"/>
      <c r="AM1668" s="45"/>
      <c r="AN1668" s="45"/>
      <c r="AO1668" s="23"/>
      <c r="AP1668" s="23"/>
      <c r="AQ1668" s="45">
        <v>133364.7525983565</v>
      </c>
      <c r="AR1668" s="45">
        <v>0.004</v>
      </c>
      <c r="AS1668" s="23"/>
      <c r="AT1668" s="23"/>
      <c r="AU1668" s="23"/>
      <c r="AV1668" s="23"/>
      <c r="AW1668" s="23"/>
      <c r="AX1668" s="45">
        <v>133364.7525983565</v>
      </c>
      <c r="AY1668" s="23"/>
      <c r="AZ1668" s="23"/>
      <c r="BA1668" s="23"/>
      <c r="BB1668" s="23"/>
      <c r="BC1668" s="23"/>
      <c r="BD1668" s="23"/>
      <c r="BE1668" s="45">
        <v>133364.7525983565</v>
      </c>
      <c r="BF1668" s="45"/>
      <c r="BG1668" s="23"/>
      <c r="BH1668" s="23"/>
      <c r="BI1668" s="23"/>
      <c r="BJ1668" s="23"/>
      <c r="BK1668" s="23"/>
      <c r="BL1668" s="45">
        <v>133364.7525983565</v>
      </c>
      <c r="BM1668" s="45">
        <v>0.838</v>
      </c>
      <c r="BN1668" s="23"/>
      <c r="BO1668" s="23"/>
      <c r="BP1668" s="23"/>
      <c r="BQ1668" s="23"/>
      <c r="BR1668" s="23"/>
      <c r="BS1668" s="45">
        <v>133364.7525983565</v>
      </c>
      <c r="BT1668" s="45">
        <v>0.278</v>
      </c>
      <c r="BU1668" s="23"/>
      <c r="BV1668" s="23"/>
      <c r="BW1668" s="23"/>
      <c r="BX1668" s="23"/>
      <c r="BY1668" s="23"/>
      <c r="BZ1668" s="23"/>
      <c r="CA1668" s="23"/>
    </row>
    <row r="1669" ht="15.75" customHeight="1">
      <c r="A1669" s="45">
        <v>133785.43121750254</v>
      </c>
      <c r="B1669" s="46">
        <v>0.086</v>
      </c>
      <c r="C1669" s="45"/>
      <c r="D1669" s="45"/>
      <c r="E1669" s="45"/>
      <c r="F1669" s="45"/>
      <c r="G1669" s="45"/>
      <c r="H1669" s="45">
        <v>133785.43121750254</v>
      </c>
      <c r="I1669" s="46">
        <v>0.108</v>
      </c>
      <c r="J1669" s="45"/>
      <c r="K1669" s="45"/>
      <c r="L1669" s="45"/>
      <c r="M1669" s="45"/>
      <c r="N1669" s="45"/>
      <c r="O1669" s="45">
        <v>133785.43121750254</v>
      </c>
      <c r="P1669" s="45">
        <v>0.003556086911425526</v>
      </c>
      <c r="Q1669" s="45"/>
      <c r="R1669" s="45"/>
      <c r="S1669" s="45"/>
      <c r="T1669" s="45"/>
      <c r="U1669" s="45"/>
      <c r="V1669" s="45">
        <v>133785.43121750254</v>
      </c>
      <c r="W1669" s="45">
        <v>0.007671366861198367</v>
      </c>
      <c r="X1669" s="45"/>
      <c r="Y1669" s="45"/>
      <c r="Z1669" s="45"/>
      <c r="AA1669" s="45"/>
      <c r="AB1669" s="45"/>
      <c r="AC1669" s="45">
        <v>133785.43121750254</v>
      </c>
      <c r="AD1669" s="45">
        <v>403.3605697756163</v>
      </c>
      <c r="AE1669" s="45"/>
      <c r="AF1669" s="45"/>
      <c r="AG1669" s="45"/>
      <c r="AH1669" s="45"/>
      <c r="AI1669" s="45"/>
      <c r="AJ1669" s="45">
        <v>133785.43121750254</v>
      </c>
      <c r="AK1669" s="45">
        <v>0.009</v>
      </c>
      <c r="AL1669" s="45"/>
      <c r="AM1669" s="45"/>
      <c r="AN1669" s="45"/>
      <c r="AO1669" s="23"/>
      <c r="AP1669" s="23"/>
      <c r="AQ1669" s="45">
        <v>133785.43121750254</v>
      </c>
      <c r="AR1669" s="45">
        <v>0.004</v>
      </c>
      <c r="AS1669" s="23"/>
      <c r="AT1669" s="23"/>
      <c r="AU1669" s="23"/>
      <c r="AV1669" s="23"/>
      <c r="AW1669" s="23"/>
      <c r="AX1669" s="45">
        <v>133785.43121750254</v>
      </c>
      <c r="AY1669" s="23"/>
      <c r="AZ1669" s="23"/>
      <c r="BA1669" s="23"/>
      <c r="BB1669" s="23"/>
      <c r="BC1669" s="23"/>
      <c r="BD1669" s="23"/>
      <c r="BE1669" s="45">
        <v>133785.43121750254</v>
      </c>
      <c r="BF1669" s="45">
        <v>60.0</v>
      </c>
      <c r="BG1669" s="23"/>
      <c r="BH1669" s="23"/>
      <c r="BI1669" s="23"/>
      <c r="BJ1669" s="23"/>
      <c r="BK1669" s="23"/>
      <c r="BL1669" s="45">
        <v>133785.43121750254</v>
      </c>
      <c r="BM1669" s="45">
        <v>0.873</v>
      </c>
      <c r="BN1669" s="23"/>
      <c r="BO1669" s="23"/>
      <c r="BP1669" s="23"/>
      <c r="BQ1669" s="23"/>
      <c r="BR1669" s="23"/>
      <c r="BS1669" s="45">
        <v>133785.43121750254</v>
      </c>
      <c r="BT1669" s="45">
        <v>0.319</v>
      </c>
      <c r="BU1669" s="23"/>
      <c r="BV1669" s="23"/>
      <c r="BW1669" s="23"/>
      <c r="BX1669" s="23"/>
      <c r="BY1669" s="23"/>
      <c r="BZ1669" s="23"/>
      <c r="CA1669" s="23"/>
    </row>
    <row r="1670" ht="15.75" customHeight="1">
      <c r="A1670" s="45">
        <v>136203.48801108857</v>
      </c>
      <c r="B1670" s="46">
        <v>0.083</v>
      </c>
      <c r="C1670" s="45"/>
      <c r="D1670" s="45"/>
      <c r="E1670" s="45"/>
      <c r="F1670" s="45"/>
      <c r="G1670" s="45"/>
      <c r="H1670" s="45">
        <v>136203.48801108857</v>
      </c>
      <c r="I1670" s="46">
        <v>0.087</v>
      </c>
      <c r="J1670" s="45"/>
      <c r="K1670" s="45"/>
      <c r="L1670" s="45"/>
      <c r="M1670" s="45"/>
      <c r="N1670" s="45"/>
      <c r="O1670" s="45">
        <v>136203.48801108857</v>
      </c>
      <c r="P1670" s="45">
        <v>0.00387579043090377</v>
      </c>
      <c r="Q1670" s="45"/>
      <c r="R1670" s="45"/>
      <c r="S1670" s="45"/>
      <c r="T1670" s="45"/>
      <c r="U1670" s="45"/>
      <c r="V1670" s="45">
        <v>136203.48801108857</v>
      </c>
      <c r="W1670" s="45">
        <v>0.008602852661876844</v>
      </c>
      <c r="X1670" s="45"/>
      <c r="Y1670" s="45"/>
      <c r="Z1670" s="45"/>
      <c r="AA1670" s="45"/>
      <c r="AB1670" s="45"/>
      <c r="AC1670" s="45">
        <v>136203.48801108857</v>
      </c>
      <c r="AD1670" s="45">
        <v>469.2009862734926</v>
      </c>
      <c r="AE1670" s="45"/>
      <c r="AF1670" s="45"/>
      <c r="AG1670" s="45"/>
      <c r="AH1670" s="45"/>
      <c r="AI1670" s="45"/>
      <c r="AJ1670" s="45">
        <v>136203.48801108857</v>
      </c>
      <c r="AK1670" s="45">
        <v>0.009</v>
      </c>
      <c r="AL1670" s="45"/>
      <c r="AM1670" s="45"/>
      <c r="AN1670" s="45"/>
      <c r="AO1670" s="23"/>
      <c r="AP1670" s="23"/>
      <c r="AQ1670" s="45">
        <v>136203.48801108857</v>
      </c>
      <c r="AR1670" s="45">
        <v>0.004</v>
      </c>
      <c r="AS1670" s="23"/>
      <c r="AT1670" s="23"/>
      <c r="AU1670" s="23"/>
      <c r="AV1670" s="23"/>
      <c r="AW1670" s="23"/>
      <c r="AX1670" s="45">
        <v>136203.48801108857</v>
      </c>
      <c r="AY1670" s="23"/>
      <c r="AZ1670" s="23"/>
      <c r="BA1670" s="23"/>
      <c r="BB1670" s="23"/>
      <c r="BC1670" s="23"/>
      <c r="BD1670" s="23"/>
      <c r="BE1670" s="45">
        <v>136203.48801108857</v>
      </c>
      <c r="BF1670" s="45">
        <v>60.0</v>
      </c>
      <c r="BG1670" s="23"/>
      <c r="BH1670" s="23"/>
      <c r="BI1670" s="23"/>
      <c r="BJ1670" s="23"/>
      <c r="BK1670" s="23"/>
      <c r="BL1670" s="45">
        <v>136203.48801108857</v>
      </c>
      <c r="BM1670" s="45">
        <v>0.927</v>
      </c>
      <c r="BN1670" s="23"/>
      <c r="BO1670" s="23"/>
      <c r="BP1670" s="23"/>
      <c r="BQ1670" s="23"/>
      <c r="BR1670" s="23"/>
      <c r="BS1670" s="45">
        <v>136203.48801108857</v>
      </c>
      <c r="BT1670" s="45">
        <v>0.408</v>
      </c>
      <c r="BU1670" s="23"/>
      <c r="BV1670" s="23"/>
      <c r="BW1670" s="23"/>
      <c r="BX1670" s="23"/>
      <c r="BY1670" s="23"/>
      <c r="BZ1670" s="23"/>
      <c r="CA1670" s="23"/>
    </row>
    <row r="1671" ht="15.75" customHeight="1">
      <c r="A1671" s="45">
        <v>136467.65716525185</v>
      </c>
      <c r="B1671" s="46">
        <v>0.084</v>
      </c>
      <c r="C1671" s="45"/>
      <c r="D1671" s="45"/>
      <c r="E1671" s="45"/>
      <c r="F1671" s="45"/>
      <c r="G1671" s="45"/>
      <c r="H1671" s="45">
        <v>136467.65716525185</v>
      </c>
      <c r="I1671" s="46">
        <v>0.078</v>
      </c>
      <c r="J1671" s="45"/>
      <c r="K1671" s="45"/>
      <c r="L1671" s="45"/>
      <c r="M1671" s="45"/>
      <c r="N1671" s="45"/>
      <c r="O1671" s="45">
        <v>136467.65716525185</v>
      </c>
      <c r="P1671" s="45"/>
      <c r="Q1671" s="45"/>
      <c r="R1671" s="45"/>
      <c r="S1671" s="45"/>
      <c r="T1671" s="45"/>
      <c r="U1671" s="45"/>
      <c r="V1671" s="45">
        <v>136467.65716525185</v>
      </c>
      <c r="W1671" s="45"/>
      <c r="X1671" s="45"/>
      <c r="Y1671" s="45"/>
      <c r="Z1671" s="45"/>
      <c r="AA1671" s="45"/>
      <c r="AB1671" s="45"/>
      <c r="AC1671" s="45">
        <v>136467.65716525185</v>
      </c>
      <c r="AD1671" s="45">
        <v>509.3792771113246</v>
      </c>
      <c r="AE1671" s="45"/>
      <c r="AF1671" s="45"/>
      <c r="AG1671" s="45"/>
      <c r="AH1671" s="45"/>
      <c r="AI1671" s="45"/>
      <c r="AJ1671" s="45">
        <v>136467.65716525185</v>
      </c>
      <c r="AK1671" s="45">
        <v>0.009</v>
      </c>
      <c r="AL1671" s="45"/>
      <c r="AM1671" s="45"/>
      <c r="AN1671" s="45"/>
      <c r="AO1671" s="23"/>
      <c r="AP1671" s="23"/>
      <c r="AQ1671" s="45">
        <v>136467.65716525185</v>
      </c>
      <c r="AR1671" s="45">
        <v>0.004</v>
      </c>
      <c r="AS1671" s="23"/>
      <c r="AT1671" s="23"/>
      <c r="AU1671" s="23"/>
      <c r="AV1671" s="23"/>
      <c r="AW1671" s="23"/>
      <c r="AX1671" s="45">
        <v>136467.65716525185</v>
      </c>
      <c r="AY1671" s="23">
        <v>0.392</v>
      </c>
      <c r="AZ1671" s="23"/>
      <c r="BA1671" s="23"/>
      <c r="BB1671" s="23"/>
      <c r="BC1671" s="23"/>
      <c r="BD1671" s="23"/>
      <c r="BE1671" s="45">
        <v>136467.65716525185</v>
      </c>
      <c r="BF1671" s="45">
        <v>60.0</v>
      </c>
      <c r="BG1671" s="23"/>
      <c r="BH1671" s="23"/>
      <c r="BI1671" s="23"/>
      <c r="BJ1671" s="23"/>
      <c r="BK1671" s="23"/>
      <c r="BL1671" s="45">
        <v>136467.65716525185</v>
      </c>
      <c r="BM1671" s="45">
        <v>0.879</v>
      </c>
      <c r="BN1671" s="23"/>
      <c r="BO1671" s="23"/>
      <c r="BP1671" s="23"/>
      <c r="BQ1671" s="23"/>
      <c r="BR1671" s="23"/>
      <c r="BS1671" s="45">
        <v>136467.65716525185</v>
      </c>
      <c r="BT1671" s="45">
        <v>0.468</v>
      </c>
      <c r="BU1671" s="23"/>
      <c r="BV1671" s="23"/>
      <c r="BW1671" s="23"/>
      <c r="BX1671" s="23"/>
      <c r="BY1671" s="23"/>
      <c r="BZ1671" s="23"/>
      <c r="CA1671" s="23"/>
    </row>
    <row r="1672" ht="15.75" customHeight="1">
      <c r="A1672" s="45">
        <v>136032.86314794995</v>
      </c>
      <c r="B1672" s="46">
        <v>0.083</v>
      </c>
      <c r="C1672" s="45"/>
      <c r="D1672" s="45"/>
      <c r="E1672" s="45"/>
      <c r="F1672" s="45"/>
      <c r="G1672" s="45"/>
      <c r="H1672" s="45">
        <v>136032.86314794995</v>
      </c>
      <c r="I1672" s="46">
        <v>0.074</v>
      </c>
      <c r="J1672" s="45"/>
      <c r="K1672" s="45"/>
      <c r="L1672" s="45"/>
      <c r="M1672" s="45"/>
      <c r="N1672" s="45"/>
      <c r="O1672" s="45">
        <v>136032.86314794995</v>
      </c>
      <c r="P1672" s="45"/>
      <c r="Q1672" s="45"/>
      <c r="R1672" s="45"/>
      <c r="S1672" s="45"/>
      <c r="T1672" s="45"/>
      <c r="U1672" s="45"/>
      <c r="V1672" s="45">
        <v>136032.86314794995</v>
      </c>
      <c r="W1672" s="45"/>
      <c r="X1672" s="45"/>
      <c r="Y1672" s="45"/>
      <c r="Z1672" s="45"/>
      <c r="AA1672" s="45"/>
      <c r="AB1672" s="45"/>
      <c r="AC1672" s="45">
        <v>136032.86314794995</v>
      </c>
      <c r="AD1672" s="45">
        <v>527.189630807806</v>
      </c>
      <c r="AE1672" s="45"/>
      <c r="AF1672" s="45"/>
      <c r="AG1672" s="45"/>
      <c r="AH1672" s="45"/>
      <c r="AI1672" s="45"/>
      <c r="AJ1672" s="45">
        <v>136032.86314794995</v>
      </c>
      <c r="AK1672" s="45">
        <v>0.009</v>
      </c>
      <c r="AL1672" s="45"/>
      <c r="AM1672" s="45"/>
      <c r="AN1672" s="45"/>
      <c r="AO1672" s="23"/>
      <c r="AP1672" s="23"/>
      <c r="AQ1672" s="45">
        <v>136032.86314794995</v>
      </c>
      <c r="AR1672" s="45">
        <v>0.003</v>
      </c>
      <c r="AS1672" s="23"/>
      <c r="AT1672" s="23"/>
      <c r="AU1672" s="23"/>
      <c r="AV1672" s="23"/>
      <c r="AW1672" s="23"/>
      <c r="AX1672" s="45">
        <v>136032.86314794995</v>
      </c>
      <c r="AY1672" s="23">
        <v>0.392</v>
      </c>
      <c r="AZ1672" s="23"/>
      <c r="BA1672" s="23"/>
      <c r="BB1672" s="23"/>
      <c r="BC1672" s="23"/>
      <c r="BD1672" s="23"/>
      <c r="BE1672" s="45">
        <v>136032.86314794995</v>
      </c>
      <c r="BF1672" s="45">
        <v>60.0</v>
      </c>
      <c r="BG1672" s="23"/>
      <c r="BH1672" s="23"/>
      <c r="BI1672" s="23"/>
      <c r="BJ1672" s="23"/>
      <c r="BK1672" s="23"/>
      <c r="BL1672" s="45">
        <v>136032.86314794995</v>
      </c>
      <c r="BM1672" s="45">
        <v>0.906</v>
      </c>
      <c r="BN1672" s="23"/>
      <c r="BO1672" s="23"/>
      <c r="BP1672" s="23"/>
      <c r="BQ1672" s="23"/>
      <c r="BR1672" s="23"/>
      <c r="BS1672" s="45">
        <v>136032.86314794995</v>
      </c>
      <c r="BT1672" s="45">
        <v>0.54</v>
      </c>
      <c r="BU1672" s="23"/>
      <c r="BV1672" s="23"/>
      <c r="BW1672" s="23"/>
      <c r="BX1672" s="23"/>
      <c r="BY1672" s="23"/>
      <c r="BZ1672" s="23"/>
      <c r="CA1672" s="23"/>
    </row>
    <row r="1673" ht="15.75" customHeight="1">
      <c r="A1673" s="45">
        <v>135769.78993341335</v>
      </c>
      <c r="B1673" s="46">
        <v>0.079</v>
      </c>
      <c r="C1673" s="45"/>
      <c r="D1673" s="45"/>
      <c r="E1673" s="45"/>
      <c r="F1673" s="45"/>
      <c r="G1673" s="45"/>
      <c r="H1673" s="45">
        <v>135769.78993341335</v>
      </c>
      <c r="I1673" s="46">
        <v>0.059</v>
      </c>
      <c r="J1673" s="45"/>
      <c r="K1673" s="45"/>
      <c r="L1673" s="45"/>
      <c r="M1673" s="45"/>
      <c r="N1673" s="45"/>
      <c r="O1673" s="45">
        <v>135769.78993341335</v>
      </c>
      <c r="P1673" s="45">
        <v>0.003533483109544418</v>
      </c>
      <c r="Q1673" s="45"/>
      <c r="R1673" s="45"/>
      <c r="S1673" s="45"/>
      <c r="T1673" s="45"/>
      <c r="U1673" s="45"/>
      <c r="V1673" s="45">
        <v>135769.78993341335</v>
      </c>
      <c r="W1673" s="45">
        <v>0.0078023033295311186</v>
      </c>
      <c r="X1673" s="45"/>
      <c r="Y1673" s="45"/>
      <c r="Z1673" s="45"/>
      <c r="AA1673" s="45"/>
      <c r="AB1673" s="45"/>
      <c r="AC1673" s="45">
        <v>135769.78993341335</v>
      </c>
      <c r="AD1673" s="45">
        <v>624.3428296208059</v>
      </c>
      <c r="AE1673" s="45"/>
      <c r="AF1673" s="45"/>
      <c r="AG1673" s="45"/>
      <c r="AH1673" s="45"/>
      <c r="AI1673" s="45"/>
      <c r="AJ1673" s="45">
        <v>135769.78993341335</v>
      </c>
      <c r="AK1673" s="45">
        <v>0.01</v>
      </c>
      <c r="AL1673" s="45"/>
      <c r="AM1673" s="45"/>
      <c r="AN1673" s="45"/>
      <c r="AO1673" s="23"/>
      <c r="AP1673" s="23"/>
      <c r="AQ1673" s="45">
        <v>135769.78993341335</v>
      </c>
      <c r="AR1673" s="45">
        <v>0.003</v>
      </c>
      <c r="AS1673" s="23"/>
      <c r="AT1673" s="23"/>
      <c r="AU1673" s="23"/>
      <c r="AV1673" s="23"/>
      <c r="AW1673" s="23"/>
      <c r="AX1673" s="45">
        <v>135769.78993341335</v>
      </c>
      <c r="AY1673" s="23">
        <v>0.384</v>
      </c>
      <c r="AZ1673" s="23"/>
      <c r="BA1673" s="23"/>
      <c r="BB1673" s="23"/>
      <c r="BC1673" s="23"/>
      <c r="BD1673" s="23"/>
      <c r="BE1673" s="45">
        <v>135769.78993341335</v>
      </c>
      <c r="BF1673" s="45">
        <v>60.0</v>
      </c>
      <c r="BG1673" s="23"/>
      <c r="BH1673" s="23"/>
      <c r="BI1673" s="23"/>
      <c r="BJ1673" s="23"/>
      <c r="BK1673" s="23"/>
      <c r="BL1673" s="45">
        <v>135769.78993341335</v>
      </c>
      <c r="BM1673" s="45">
        <v>0.955</v>
      </c>
      <c r="BN1673" s="23"/>
      <c r="BO1673" s="23"/>
      <c r="BP1673" s="23"/>
      <c r="BQ1673" s="23"/>
      <c r="BR1673" s="23"/>
      <c r="BS1673" s="45">
        <v>135769.78993341335</v>
      </c>
      <c r="BT1673" s="45">
        <v>0.567</v>
      </c>
      <c r="BU1673" s="23"/>
      <c r="BV1673" s="23"/>
      <c r="BW1673" s="23"/>
      <c r="BX1673" s="23"/>
      <c r="BY1673" s="23"/>
      <c r="BZ1673" s="23"/>
      <c r="CA1673" s="23"/>
    </row>
    <row r="1674" ht="15.75" customHeight="1">
      <c r="A1674" s="45">
        <v>135555.2521228744</v>
      </c>
      <c r="B1674" s="46">
        <v>0.083</v>
      </c>
      <c r="C1674" s="45"/>
      <c r="D1674" s="45"/>
      <c r="E1674" s="45"/>
      <c r="F1674" s="45"/>
      <c r="G1674" s="45"/>
      <c r="H1674" s="45">
        <v>135555.2521228744</v>
      </c>
      <c r="I1674" s="46">
        <v>0.067</v>
      </c>
      <c r="J1674" s="45"/>
      <c r="K1674" s="45"/>
      <c r="L1674" s="45"/>
      <c r="M1674" s="45"/>
      <c r="N1674" s="45"/>
      <c r="O1674" s="45">
        <v>135555.2521228744</v>
      </c>
      <c r="P1674" s="45">
        <v>0.003621897813107896</v>
      </c>
      <c r="Q1674" s="45"/>
      <c r="R1674" s="45"/>
      <c r="S1674" s="45"/>
      <c r="T1674" s="45"/>
      <c r="U1674" s="45"/>
      <c r="V1674" s="45">
        <v>135555.2521228744</v>
      </c>
      <c r="W1674" s="45">
        <v>0.008020517326335911</v>
      </c>
      <c r="X1674" s="45"/>
      <c r="Y1674" s="45"/>
      <c r="Z1674" s="45"/>
      <c r="AA1674" s="45"/>
      <c r="AB1674" s="45"/>
      <c r="AC1674" s="45">
        <v>135555.2521228744</v>
      </c>
      <c r="AD1674" s="45">
        <v>796.5107880212693</v>
      </c>
      <c r="AE1674" s="45"/>
      <c r="AF1674" s="45"/>
      <c r="AG1674" s="45"/>
      <c r="AH1674" s="45"/>
      <c r="AI1674" s="45"/>
      <c r="AJ1674" s="45">
        <v>135555.2521228744</v>
      </c>
      <c r="AK1674" s="45">
        <v>0.011</v>
      </c>
      <c r="AL1674" s="45"/>
      <c r="AM1674" s="45"/>
      <c r="AN1674" s="45"/>
      <c r="AO1674" s="23"/>
      <c r="AP1674" s="23"/>
      <c r="AQ1674" s="45">
        <v>135555.2521228744</v>
      </c>
      <c r="AR1674" s="45">
        <v>0.003</v>
      </c>
      <c r="AS1674" s="23"/>
      <c r="AT1674" s="23"/>
      <c r="AU1674" s="23"/>
      <c r="AV1674" s="23"/>
      <c r="AW1674" s="23"/>
      <c r="AX1674" s="45">
        <v>135555.2521228744</v>
      </c>
      <c r="AY1674" s="23">
        <v>0.358</v>
      </c>
      <c r="AZ1674" s="23"/>
      <c r="BA1674" s="23"/>
      <c r="BB1674" s="23"/>
      <c r="BC1674" s="23"/>
      <c r="BD1674" s="23"/>
      <c r="BE1674" s="45">
        <v>135555.2521228744</v>
      </c>
      <c r="BF1674" s="45">
        <v>19.0</v>
      </c>
      <c r="BG1674" s="23"/>
      <c r="BH1674" s="23"/>
      <c r="BI1674" s="23"/>
      <c r="BJ1674" s="23"/>
      <c r="BK1674" s="23"/>
      <c r="BL1674" s="45">
        <v>135555.2521228744</v>
      </c>
      <c r="BM1674" s="45">
        <v>1.011</v>
      </c>
      <c r="BN1674" s="23"/>
      <c r="BO1674" s="23"/>
      <c r="BP1674" s="23"/>
      <c r="BQ1674" s="23"/>
      <c r="BR1674" s="23"/>
      <c r="BS1674" s="45">
        <v>135555.2521228744</v>
      </c>
      <c r="BT1674" s="45">
        <v>0.58</v>
      </c>
      <c r="BU1674" s="23"/>
      <c r="BV1674" s="23"/>
      <c r="BW1674" s="23"/>
      <c r="BX1674" s="23"/>
      <c r="BY1674" s="23"/>
      <c r="BZ1674" s="23"/>
      <c r="CA1674" s="23"/>
    </row>
    <row r="1675" ht="15.75" customHeight="1">
      <c r="A1675" s="45">
        <v>139238.27836771554</v>
      </c>
      <c r="B1675" s="46">
        <v>0.092</v>
      </c>
      <c r="C1675" s="45"/>
      <c r="D1675" s="45"/>
      <c r="E1675" s="45"/>
      <c r="F1675" s="45"/>
      <c r="G1675" s="45"/>
      <c r="H1675" s="45">
        <v>139238.27836771554</v>
      </c>
      <c r="I1675" s="46">
        <v>0.059</v>
      </c>
      <c r="J1675" s="45"/>
      <c r="K1675" s="45"/>
      <c r="L1675" s="45"/>
      <c r="M1675" s="45"/>
      <c r="N1675" s="45"/>
      <c r="O1675" s="45">
        <v>139238.27836771554</v>
      </c>
      <c r="P1675" s="45"/>
      <c r="Q1675" s="45"/>
      <c r="R1675" s="45"/>
      <c r="S1675" s="45"/>
      <c r="T1675" s="45"/>
      <c r="U1675" s="45"/>
      <c r="V1675" s="45">
        <v>139238.27836771554</v>
      </c>
      <c r="W1675" s="45"/>
      <c r="X1675" s="45"/>
      <c r="Y1675" s="45"/>
      <c r="Z1675" s="45"/>
      <c r="AA1675" s="45"/>
      <c r="AB1675" s="45"/>
      <c r="AC1675" s="45">
        <v>139238.27836771554</v>
      </c>
      <c r="AD1675" s="45">
        <v>713.8413144485698</v>
      </c>
      <c r="AE1675" s="45"/>
      <c r="AF1675" s="45"/>
      <c r="AG1675" s="45"/>
      <c r="AH1675" s="45"/>
      <c r="AI1675" s="45"/>
      <c r="AJ1675" s="45">
        <v>139238.27836771554</v>
      </c>
      <c r="AK1675" s="45">
        <v>0.011</v>
      </c>
      <c r="AL1675" s="45"/>
      <c r="AM1675" s="45"/>
      <c r="AN1675" s="45"/>
      <c r="AO1675" s="23"/>
      <c r="AP1675" s="23"/>
      <c r="AQ1675" s="45">
        <v>139238.27836771554</v>
      </c>
      <c r="AR1675" s="45">
        <v>0.003</v>
      </c>
      <c r="AS1675" s="23"/>
      <c r="AT1675" s="23"/>
      <c r="AU1675" s="23"/>
      <c r="AV1675" s="23"/>
      <c r="AW1675" s="23"/>
      <c r="AX1675" s="45">
        <v>139238.27836771554</v>
      </c>
      <c r="AY1675" s="23">
        <v>0.367</v>
      </c>
      <c r="AZ1675" s="23"/>
      <c r="BA1675" s="23"/>
      <c r="BB1675" s="23"/>
      <c r="BC1675" s="23"/>
      <c r="BD1675" s="23"/>
      <c r="BE1675" s="45">
        <v>139238.27836771554</v>
      </c>
      <c r="BF1675" s="45">
        <v>6.0</v>
      </c>
      <c r="BG1675" s="23"/>
      <c r="BH1675" s="23"/>
      <c r="BI1675" s="23"/>
      <c r="BJ1675" s="23"/>
      <c r="BK1675" s="23"/>
      <c r="BL1675" s="45">
        <v>139238.27836771554</v>
      </c>
      <c r="BM1675" s="45">
        <v>1.027</v>
      </c>
      <c r="BN1675" s="23"/>
      <c r="BO1675" s="23"/>
      <c r="BP1675" s="23"/>
      <c r="BQ1675" s="23"/>
      <c r="BR1675" s="23"/>
      <c r="BS1675" s="45">
        <v>139238.27836771554</v>
      </c>
      <c r="BT1675" s="45">
        <v>0.64</v>
      </c>
      <c r="BU1675" s="23"/>
      <c r="BV1675" s="23"/>
      <c r="BW1675" s="23"/>
      <c r="BX1675" s="23"/>
      <c r="BY1675" s="23"/>
      <c r="BZ1675" s="23"/>
      <c r="CA1675" s="23"/>
    </row>
    <row r="1676" ht="15.75" customHeight="1">
      <c r="A1676" s="45">
        <v>139608.6953762674</v>
      </c>
      <c r="B1676" s="46">
        <v>0.089</v>
      </c>
      <c r="C1676" s="45"/>
      <c r="D1676" s="45"/>
      <c r="E1676" s="45"/>
      <c r="F1676" s="45"/>
      <c r="G1676" s="45"/>
      <c r="H1676" s="45">
        <v>139608.6953762674</v>
      </c>
      <c r="I1676" s="46"/>
      <c r="J1676" s="45"/>
      <c r="K1676" s="45"/>
      <c r="L1676" s="45"/>
      <c r="M1676" s="45"/>
      <c r="N1676" s="45"/>
      <c r="O1676" s="45">
        <v>139608.6953762674</v>
      </c>
      <c r="P1676" s="45">
        <v>0.003560021732094819</v>
      </c>
      <c r="Q1676" s="45"/>
      <c r="R1676" s="45"/>
      <c r="S1676" s="45"/>
      <c r="T1676" s="45"/>
      <c r="U1676" s="45"/>
      <c r="V1676" s="45">
        <v>139608.6953762674</v>
      </c>
      <c r="W1676" s="45">
        <v>0.0077453537396336885</v>
      </c>
      <c r="X1676" s="45"/>
      <c r="Y1676" s="45"/>
      <c r="Z1676" s="45"/>
      <c r="AA1676" s="45"/>
      <c r="AB1676" s="45"/>
      <c r="AC1676" s="45">
        <v>139608.6953762674</v>
      </c>
      <c r="AD1676" s="45">
        <v>672.1719354304903</v>
      </c>
      <c r="AE1676" s="45"/>
      <c r="AF1676" s="45"/>
      <c r="AG1676" s="45"/>
      <c r="AH1676" s="45"/>
      <c r="AI1676" s="45"/>
      <c r="AJ1676" s="45">
        <v>139608.6953762674</v>
      </c>
      <c r="AK1676" s="45">
        <v>0.011</v>
      </c>
      <c r="AL1676" s="45"/>
      <c r="AM1676" s="45"/>
      <c r="AN1676" s="45"/>
      <c r="AO1676" s="23"/>
      <c r="AP1676" s="23"/>
      <c r="AQ1676" s="45">
        <v>139608.6953762674</v>
      </c>
      <c r="AR1676" s="45">
        <v>0.003</v>
      </c>
      <c r="AS1676" s="23"/>
      <c r="AT1676" s="23"/>
      <c r="AU1676" s="23"/>
      <c r="AV1676" s="23"/>
      <c r="AW1676" s="23"/>
      <c r="AX1676" s="45">
        <v>139608.6953762674</v>
      </c>
      <c r="AY1676" s="23">
        <v>0.346</v>
      </c>
      <c r="AZ1676" s="23"/>
      <c r="BA1676" s="23"/>
      <c r="BB1676" s="23"/>
      <c r="BC1676" s="23"/>
      <c r="BD1676" s="23"/>
      <c r="BE1676" s="45">
        <v>139608.6953762674</v>
      </c>
      <c r="BF1676" s="45">
        <v>6.0</v>
      </c>
      <c r="BG1676" s="23"/>
      <c r="BH1676" s="23"/>
      <c r="BI1676" s="23"/>
      <c r="BJ1676" s="23"/>
      <c r="BK1676" s="23"/>
      <c r="BL1676" s="45">
        <v>139608.6953762674</v>
      </c>
      <c r="BM1676" s="45">
        <v>1.033</v>
      </c>
      <c r="BN1676" s="23"/>
      <c r="BO1676" s="23"/>
      <c r="BP1676" s="23"/>
      <c r="BQ1676" s="23"/>
      <c r="BR1676" s="23"/>
      <c r="BS1676" s="45">
        <v>139608.6953762674</v>
      </c>
      <c r="BT1676" s="45">
        <v>0.7</v>
      </c>
      <c r="BU1676" s="23"/>
      <c r="BV1676" s="23"/>
      <c r="BW1676" s="23"/>
      <c r="BX1676" s="23"/>
      <c r="BY1676" s="23"/>
      <c r="BZ1676" s="23"/>
      <c r="CA1676" s="23"/>
    </row>
    <row r="1677" ht="15.75" customHeight="1">
      <c r="A1677" s="45">
        <v>139318.9834780351</v>
      </c>
      <c r="B1677" s="46">
        <v>0.089</v>
      </c>
      <c r="C1677" s="45"/>
      <c r="D1677" s="45"/>
      <c r="E1677" s="45"/>
      <c r="F1677" s="45"/>
      <c r="G1677" s="45"/>
      <c r="H1677" s="45">
        <v>139318.9834780351</v>
      </c>
      <c r="I1677" s="46"/>
      <c r="J1677" s="45"/>
      <c r="K1677" s="45"/>
      <c r="L1677" s="45"/>
      <c r="M1677" s="45"/>
      <c r="N1677" s="45"/>
      <c r="O1677" s="45">
        <v>139318.9834780351</v>
      </c>
      <c r="P1677" s="45">
        <v>0.003367037810490135</v>
      </c>
      <c r="Q1677" s="45"/>
      <c r="R1677" s="45"/>
      <c r="S1677" s="45"/>
      <c r="T1677" s="45"/>
      <c r="U1677" s="45"/>
      <c r="V1677" s="45">
        <v>139318.9834780351</v>
      </c>
      <c r="W1677" s="45">
        <v>0.00755050434933407</v>
      </c>
      <c r="X1677" s="45"/>
      <c r="Y1677" s="45"/>
      <c r="Z1677" s="45"/>
      <c r="AA1677" s="45"/>
      <c r="AB1677" s="45"/>
      <c r="AC1677" s="45">
        <v>139318.9834780351</v>
      </c>
      <c r="AD1677" s="45">
        <v>640.5750464112452</v>
      </c>
      <c r="AE1677" s="45"/>
      <c r="AF1677" s="45"/>
      <c r="AG1677" s="45"/>
      <c r="AH1677" s="45"/>
      <c r="AI1677" s="45"/>
      <c r="AJ1677" s="45">
        <v>139318.9834780351</v>
      </c>
      <c r="AK1677" s="45">
        <v>0.011</v>
      </c>
      <c r="AL1677" s="45"/>
      <c r="AM1677" s="45"/>
      <c r="AN1677" s="45"/>
      <c r="AO1677" s="23"/>
      <c r="AP1677" s="23"/>
      <c r="AQ1677" s="45">
        <v>139318.9834780351</v>
      </c>
      <c r="AR1677" s="45">
        <v>0.003</v>
      </c>
      <c r="AS1677" s="23"/>
      <c r="AT1677" s="23"/>
      <c r="AU1677" s="23"/>
      <c r="AV1677" s="23"/>
      <c r="AW1677" s="23"/>
      <c r="AX1677" s="45">
        <v>139318.9834780351</v>
      </c>
      <c r="AY1677" s="23">
        <v>0.339</v>
      </c>
      <c r="AZ1677" s="23"/>
      <c r="BA1677" s="23"/>
      <c r="BB1677" s="23"/>
      <c r="BC1677" s="23"/>
      <c r="BD1677" s="23"/>
      <c r="BE1677" s="45">
        <v>139318.9834780351</v>
      </c>
      <c r="BF1677" s="45">
        <v>6.0</v>
      </c>
      <c r="BG1677" s="23"/>
      <c r="BH1677" s="23"/>
      <c r="BI1677" s="23"/>
      <c r="BJ1677" s="23"/>
      <c r="BK1677" s="23"/>
      <c r="BL1677" s="45">
        <v>139318.9834780351</v>
      </c>
      <c r="BM1677" s="45">
        <v>1.052</v>
      </c>
      <c r="BN1677" s="23"/>
      <c r="BO1677" s="23"/>
      <c r="BP1677" s="23"/>
      <c r="BQ1677" s="23"/>
      <c r="BR1677" s="23"/>
      <c r="BS1677" s="45">
        <v>139318.9834780351</v>
      </c>
      <c r="BT1677" s="45">
        <v>0.673</v>
      </c>
      <c r="BU1677" s="23"/>
      <c r="BV1677" s="23"/>
      <c r="BW1677" s="23"/>
      <c r="BX1677" s="23"/>
      <c r="BY1677" s="23"/>
      <c r="BZ1677" s="23"/>
      <c r="CA1677" s="23"/>
    </row>
    <row r="1678" ht="15.75" customHeight="1">
      <c r="A1678" s="45">
        <v>139026.6868044716</v>
      </c>
      <c r="B1678" s="46">
        <v>0.088</v>
      </c>
      <c r="C1678" s="45"/>
      <c r="D1678" s="45"/>
      <c r="E1678" s="45"/>
      <c r="F1678" s="45"/>
      <c r="G1678" s="45"/>
      <c r="H1678" s="45">
        <v>139026.6868044716</v>
      </c>
      <c r="I1678" s="46"/>
      <c r="J1678" s="45"/>
      <c r="K1678" s="45"/>
      <c r="L1678" s="45"/>
      <c r="M1678" s="45"/>
      <c r="N1678" s="45"/>
      <c r="O1678" s="45">
        <v>139026.6868044716</v>
      </c>
      <c r="P1678" s="45">
        <v>0.0035587915178165617</v>
      </c>
      <c r="Q1678" s="45"/>
      <c r="R1678" s="45"/>
      <c r="S1678" s="45"/>
      <c r="T1678" s="45"/>
      <c r="U1678" s="45"/>
      <c r="V1678" s="45">
        <v>139026.6868044716</v>
      </c>
      <c r="W1678" s="45">
        <v>0.007896813031953291</v>
      </c>
      <c r="X1678" s="45"/>
      <c r="Y1678" s="45"/>
      <c r="Z1678" s="45"/>
      <c r="AA1678" s="45"/>
      <c r="AB1678" s="45"/>
      <c r="AC1678" s="45">
        <v>139026.6868044716</v>
      </c>
      <c r="AD1678" s="45">
        <v>527.4264167232576</v>
      </c>
      <c r="AE1678" s="45"/>
      <c r="AF1678" s="45"/>
      <c r="AG1678" s="45"/>
      <c r="AH1678" s="45"/>
      <c r="AI1678" s="45"/>
      <c r="AJ1678" s="45">
        <v>139026.6868044716</v>
      </c>
      <c r="AK1678" s="45">
        <v>0.011</v>
      </c>
      <c r="AL1678" s="45"/>
      <c r="AM1678" s="45"/>
      <c r="AN1678" s="45"/>
      <c r="AO1678" s="23"/>
      <c r="AP1678" s="23"/>
      <c r="AQ1678" s="45">
        <v>139026.6868044716</v>
      </c>
      <c r="AR1678" s="45">
        <v>0.002</v>
      </c>
      <c r="AS1678" s="23"/>
      <c r="AT1678" s="23"/>
      <c r="AU1678" s="23"/>
      <c r="AV1678" s="23"/>
      <c r="AW1678" s="23"/>
      <c r="AX1678" s="45">
        <v>139026.6868044716</v>
      </c>
      <c r="AY1678" s="23">
        <v>0.339</v>
      </c>
      <c r="AZ1678" s="23"/>
      <c r="BA1678" s="23"/>
      <c r="BB1678" s="23"/>
      <c r="BC1678" s="23"/>
      <c r="BD1678" s="23"/>
      <c r="BE1678" s="45">
        <v>139026.6868044716</v>
      </c>
      <c r="BF1678" s="45">
        <v>6.0</v>
      </c>
      <c r="BG1678" s="23"/>
      <c r="BH1678" s="23"/>
      <c r="BI1678" s="23"/>
      <c r="BJ1678" s="23"/>
      <c r="BK1678" s="23"/>
      <c r="BL1678" s="45">
        <v>139026.6868044716</v>
      </c>
      <c r="BM1678" s="45">
        <v>1.084</v>
      </c>
      <c r="BN1678" s="23"/>
      <c r="BO1678" s="23"/>
      <c r="BP1678" s="23"/>
      <c r="BQ1678" s="23"/>
      <c r="BR1678" s="23"/>
      <c r="BS1678" s="45">
        <v>139026.6868044716</v>
      </c>
      <c r="BT1678" s="45">
        <v>0.683</v>
      </c>
      <c r="BU1678" s="23"/>
      <c r="BV1678" s="23"/>
      <c r="BW1678" s="23"/>
      <c r="BX1678" s="23"/>
      <c r="BY1678" s="23"/>
      <c r="BZ1678" s="23"/>
      <c r="CA1678" s="23"/>
    </row>
    <row r="1679" ht="15.75" customHeight="1">
      <c r="A1679" s="45">
        <v>9562.077703877405</v>
      </c>
      <c r="B1679" s="46">
        <v>0.072</v>
      </c>
      <c r="C1679" s="45"/>
      <c r="D1679" s="45"/>
      <c r="E1679" s="45"/>
      <c r="F1679" s="45"/>
      <c r="G1679" s="45"/>
      <c r="H1679" s="45">
        <v>9562.077703877405</v>
      </c>
      <c r="I1679" s="46">
        <v>0.052</v>
      </c>
      <c r="J1679" s="45"/>
      <c r="K1679" s="45"/>
      <c r="L1679" s="45"/>
      <c r="M1679" s="45"/>
      <c r="N1679" s="45"/>
      <c r="O1679" s="45">
        <v>9562.077703877405</v>
      </c>
      <c r="P1679" s="45">
        <v>0.0030965981455629375</v>
      </c>
      <c r="Q1679" s="45"/>
      <c r="R1679" s="45"/>
      <c r="S1679" s="45"/>
      <c r="T1679" s="45"/>
      <c r="U1679" s="45"/>
      <c r="V1679" s="45">
        <v>9562.077703877405</v>
      </c>
      <c r="W1679" s="45"/>
      <c r="X1679" s="45"/>
      <c r="Y1679" s="45"/>
      <c r="Z1679" s="45"/>
      <c r="AA1679" s="45"/>
      <c r="AB1679" s="45"/>
      <c r="AC1679" s="45">
        <v>9562.077703877405</v>
      </c>
      <c r="AD1679" s="45">
        <v>191.48991973219427</v>
      </c>
      <c r="AE1679" s="45"/>
      <c r="AF1679" s="45"/>
      <c r="AG1679" s="45"/>
      <c r="AH1679" s="45"/>
      <c r="AI1679" s="45"/>
      <c r="AJ1679" s="45">
        <v>9562.077703877405</v>
      </c>
      <c r="AK1679" s="45">
        <v>0.01</v>
      </c>
      <c r="AL1679" s="45"/>
      <c r="AM1679" s="45"/>
      <c r="AN1679" s="45"/>
      <c r="AO1679" s="23"/>
      <c r="AP1679" s="23"/>
      <c r="AQ1679" s="45">
        <v>9562.077703877405</v>
      </c>
      <c r="AR1679" s="45">
        <v>0.005</v>
      </c>
      <c r="AS1679" s="23"/>
      <c r="AT1679" s="23"/>
      <c r="AU1679" s="23"/>
      <c r="AV1679" s="23"/>
      <c r="AW1679" s="23"/>
      <c r="AX1679" s="45">
        <v>9562.077703877405</v>
      </c>
      <c r="AY1679" s="23"/>
      <c r="AZ1679" s="23"/>
      <c r="BA1679" s="23"/>
      <c r="BB1679" s="23"/>
      <c r="BC1679" s="23"/>
      <c r="BD1679" s="23"/>
      <c r="BE1679" s="45">
        <v>9562.077703877405</v>
      </c>
      <c r="BF1679" s="45"/>
      <c r="BG1679" s="23"/>
      <c r="BH1679" s="23"/>
      <c r="BI1679" s="23"/>
      <c r="BJ1679" s="23"/>
      <c r="BK1679" s="23"/>
      <c r="BL1679" s="45">
        <v>9562.077703877405</v>
      </c>
      <c r="BM1679" s="45">
        <v>0.602</v>
      </c>
      <c r="BN1679" s="23"/>
      <c r="BO1679" s="23"/>
      <c r="BP1679" s="23"/>
      <c r="BQ1679" s="23"/>
      <c r="BR1679" s="23"/>
      <c r="BS1679" s="45">
        <v>9562.077703877405</v>
      </c>
      <c r="BT1679" s="45">
        <v>0.136</v>
      </c>
      <c r="BU1679" s="23"/>
      <c r="BV1679" s="23"/>
      <c r="BW1679" s="23"/>
      <c r="BX1679" s="23"/>
      <c r="BY1679" s="23"/>
      <c r="BZ1679" s="23"/>
      <c r="CA1679" s="23"/>
    </row>
    <row r="1680" ht="15.75" customHeight="1">
      <c r="A1680" s="45">
        <v>9618.215486843275</v>
      </c>
      <c r="B1680" s="46">
        <v>0.072</v>
      </c>
      <c r="C1680" s="45"/>
      <c r="D1680" s="45"/>
      <c r="E1680" s="45"/>
      <c r="F1680" s="45"/>
      <c r="G1680" s="45"/>
      <c r="H1680" s="45">
        <v>9618.215486843275</v>
      </c>
      <c r="I1680" s="46">
        <v>0.052</v>
      </c>
      <c r="J1680" s="45"/>
      <c r="K1680" s="45"/>
      <c r="L1680" s="45"/>
      <c r="M1680" s="45"/>
      <c r="N1680" s="45"/>
      <c r="O1680" s="45">
        <v>9618.215486843275</v>
      </c>
      <c r="P1680" s="45">
        <v>0.0030810186701094645</v>
      </c>
      <c r="Q1680" s="45"/>
      <c r="R1680" s="45"/>
      <c r="S1680" s="45"/>
      <c r="T1680" s="45"/>
      <c r="U1680" s="45"/>
      <c r="V1680" s="45">
        <v>9618.215486843275</v>
      </c>
      <c r="W1680" s="45"/>
      <c r="X1680" s="45"/>
      <c r="Y1680" s="45"/>
      <c r="Z1680" s="45"/>
      <c r="AA1680" s="45"/>
      <c r="AB1680" s="45"/>
      <c r="AC1680" s="45">
        <v>9618.215486843275</v>
      </c>
      <c r="AD1680" s="45">
        <v>207.72401099901828</v>
      </c>
      <c r="AE1680" s="45"/>
      <c r="AF1680" s="45"/>
      <c r="AG1680" s="45"/>
      <c r="AH1680" s="45"/>
      <c r="AI1680" s="45"/>
      <c r="AJ1680" s="45">
        <v>9618.215486843275</v>
      </c>
      <c r="AK1680" s="45">
        <v>0.01</v>
      </c>
      <c r="AL1680" s="45"/>
      <c r="AM1680" s="45"/>
      <c r="AN1680" s="45"/>
      <c r="AO1680" s="23"/>
      <c r="AP1680" s="23"/>
      <c r="AQ1680" s="45">
        <v>9618.215486843275</v>
      </c>
      <c r="AR1680" s="45">
        <v>0.005</v>
      </c>
      <c r="AS1680" s="23"/>
      <c r="AT1680" s="23"/>
      <c r="AU1680" s="23"/>
      <c r="AV1680" s="23"/>
      <c r="AW1680" s="23"/>
      <c r="AX1680" s="45">
        <v>9618.215486843275</v>
      </c>
      <c r="AY1680" s="23"/>
      <c r="AZ1680" s="23"/>
      <c r="BA1680" s="23"/>
      <c r="BB1680" s="23"/>
      <c r="BC1680" s="23"/>
      <c r="BD1680" s="23"/>
      <c r="BE1680" s="45">
        <v>9618.215486843275</v>
      </c>
      <c r="BF1680" s="45"/>
      <c r="BG1680" s="23"/>
      <c r="BH1680" s="23"/>
      <c r="BI1680" s="23"/>
      <c r="BJ1680" s="23"/>
      <c r="BK1680" s="23"/>
      <c r="BL1680" s="45">
        <v>9618.215486843275</v>
      </c>
      <c r="BM1680" s="45">
        <v>0.728</v>
      </c>
      <c r="BN1680" s="23"/>
      <c r="BO1680" s="23"/>
      <c r="BP1680" s="23"/>
      <c r="BQ1680" s="23"/>
      <c r="BR1680" s="23"/>
      <c r="BS1680" s="45">
        <v>9618.215486843275</v>
      </c>
      <c r="BT1680" s="45">
        <v>0.181</v>
      </c>
      <c r="BU1680" s="23"/>
      <c r="BV1680" s="23"/>
      <c r="BW1680" s="23"/>
      <c r="BX1680" s="23"/>
      <c r="BY1680" s="23"/>
      <c r="BZ1680" s="23"/>
      <c r="CA1680" s="23"/>
    </row>
    <row r="1681" ht="15.75" customHeight="1">
      <c r="A1681" s="45">
        <v>9485.523088463147</v>
      </c>
      <c r="B1681" s="46">
        <v>0.073</v>
      </c>
      <c r="C1681" s="45"/>
      <c r="D1681" s="45"/>
      <c r="E1681" s="45"/>
      <c r="F1681" s="45"/>
      <c r="G1681" s="45"/>
      <c r="H1681" s="45">
        <v>9485.523088463147</v>
      </c>
      <c r="I1681" s="46">
        <v>0.043</v>
      </c>
      <c r="J1681" s="45"/>
      <c r="K1681" s="45"/>
      <c r="L1681" s="45"/>
      <c r="M1681" s="45"/>
      <c r="N1681" s="45"/>
      <c r="O1681" s="45">
        <v>9485.523088463147</v>
      </c>
      <c r="P1681" s="45">
        <v>0.0030833742723360776</v>
      </c>
      <c r="Q1681" s="45"/>
      <c r="R1681" s="45"/>
      <c r="S1681" s="45"/>
      <c r="T1681" s="45"/>
      <c r="U1681" s="45"/>
      <c r="V1681" s="45">
        <v>9485.523088463147</v>
      </c>
      <c r="W1681" s="45">
        <v>0.006508927325397707</v>
      </c>
      <c r="X1681" s="45"/>
      <c r="Y1681" s="45"/>
      <c r="Z1681" s="45"/>
      <c r="AA1681" s="45"/>
      <c r="AB1681" s="45"/>
      <c r="AC1681" s="45">
        <v>9485.523088463147</v>
      </c>
      <c r="AD1681" s="45">
        <v>226.05956551283927</v>
      </c>
      <c r="AE1681" s="45"/>
      <c r="AF1681" s="45"/>
      <c r="AG1681" s="45"/>
      <c r="AH1681" s="45"/>
      <c r="AI1681" s="45"/>
      <c r="AJ1681" s="45">
        <v>9485.523088463147</v>
      </c>
      <c r="AK1681" s="45">
        <v>0.01</v>
      </c>
      <c r="AL1681" s="45"/>
      <c r="AM1681" s="45"/>
      <c r="AN1681" s="45"/>
      <c r="AO1681" s="23"/>
      <c r="AP1681" s="23"/>
      <c r="AQ1681" s="45">
        <v>9485.523088463147</v>
      </c>
      <c r="AR1681" s="45">
        <v>0.005</v>
      </c>
      <c r="AS1681" s="23"/>
      <c r="AT1681" s="23"/>
      <c r="AU1681" s="23"/>
      <c r="AV1681" s="23"/>
      <c r="AW1681" s="23"/>
      <c r="AX1681" s="45">
        <v>9485.523088463147</v>
      </c>
      <c r="AY1681" s="23"/>
      <c r="AZ1681" s="23"/>
      <c r="BA1681" s="23"/>
      <c r="BB1681" s="23"/>
      <c r="BC1681" s="23"/>
      <c r="BD1681" s="23"/>
      <c r="BE1681" s="45">
        <v>9485.523088463147</v>
      </c>
      <c r="BF1681" s="45"/>
      <c r="BG1681" s="23"/>
      <c r="BH1681" s="23"/>
      <c r="BI1681" s="23"/>
      <c r="BJ1681" s="23"/>
      <c r="BK1681" s="23"/>
      <c r="BL1681" s="45">
        <v>9485.523088463147</v>
      </c>
      <c r="BM1681" s="45">
        <v>0.811</v>
      </c>
      <c r="BN1681" s="23"/>
      <c r="BO1681" s="23"/>
      <c r="BP1681" s="23"/>
      <c r="BQ1681" s="23"/>
      <c r="BR1681" s="23"/>
      <c r="BS1681" s="45">
        <v>9485.523088463147</v>
      </c>
      <c r="BT1681" s="45">
        <v>0.204</v>
      </c>
      <c r="BU1681" s="23"/>
      <c r="BV1681" s="23"/>
      <c r="BW1681" s="23"/>
      <c r="BX1681" s="23"/>
      <c r="BY1681" s="23"/>
      <c r="BZ1681" s="23"/>
      <c r="CA1681" s="23"/>
    </row>
    <row r="1682" ht="15.75" customHeight="1">
      <c r="A1682" s="45">
        <v>9339.227159989614</v>
      </c>
      <c r="B1682" s="46">
        <v>0.082</v>
      </c>
      <c r="C1682" s="45"/>
      <c r="D1682" s="45"/>
      <c r="E1682" s="45"/>
      <c r="F1682" s="45"/>
      <c r="G1682" s="45"/>
      <c r="H1682" s="45">
        <v>9339.227159989614</v>
      </c>
      <c r="I1682" s="46"/>
      <c r="J1682" s="45"/>
      <c r="K1682" s="45"/>
      <c r="L1682" s="45"/>
      <c r="M1682" s="45"/>
      <c r="N1682" s="45"/>
      <c r="O1682" s="45">
        <v>9339.227159989614</v>
      </c>
      <c r="P1682" s="45">
        <v>0.003027711075126379</v>
      </c>
      <c r="Q1682" s="45"/>
      <c r="R1682" s="45"/>
      <c r="S1682" s="45"/>
      <c r="T1682" s="45"/>
      <c r="U1682" s="45"/>
      <c r="V1682" s="45">
        <v>9339.227159989614</v>
      </c>
      <c r="W1682" s="45">
        <v>0.006832260961710472</v>
      </c>
      <c r="X1682" s="45"/>
      <c r="Y1682" s="45"/>
      <c r="Z1682" s="45"/>
      <c r="AA1682" s="45"/>
      <c r="AB1682" s="45"/>
      <c r="AC1682" s="45">
        <v>9339.227159989614</v>
      </c>
      <c r="AD1682" s="45">
        <v>268.5620399052851</v>
      </c>
      <c r="AE1682" s="45"/>
      <c r="AF1682" s="45"/>
      <c r="AG1682" s="45"/>
      <c r="AH1682" s="45"/>
      <c r="AI1682" s="45"/>
      <c r="AJ1682" s="45">
        <v>9339.227159989614</v>
      </c>
      <c r="AK1682" s="45">
        <v>0.01</v>
      </c>
      <c r="AL1682" s="45"/>
      <c r="AM1682" s="45"/>
      <c r="AN1682" s="45"/>
      <c r="AO1682" s="23"/>
      <c r="AP1682" s="23"/>
      <c r="AQ1682" s="45">
        <v>9339.227159989614</v>
      </c>
      <c r="AR1682" s="45">
        <v>0.005</v>
      </c>
      <c r="AS1682" s="23"/>
      <c r="AT1682" s="23"/>
      <c r="AU1682" s="23"/>
      <c r="AV1682" s="23"/>
      <c r="AW1682" s="23"/>
      <c r="AX1682" s="45">
        <v>9339.227159989614</v>
      </c>
      <c r="AY1682" s="23"/>
      <c r="AZ1682" s="23"/>
      <c r="BA1682" s="23"/>
      <c r="BB1682" s="23"/>
      <c r="BC1682" s="23"/>
      <c r="BD1682" s="23"/>
      <c r="BE1682" s="45">
        <v>9339.227159989614</v>
      </c>
      <c r="BF1682" s="45">
        <v>114.0</v>
      </c>
      <c r="BG1682" s="23"/>
      <c r="BH1682" s="23"/>
      <c r="BI1682" s="23"/>
      <c r="BJ1682" s="23"/>
      <c r="BK1682" s="23"/>
      <c r="BL1682" s="45">
        <v>9339.227159989614</v>
      </c>
      <c r="BM1682" s="45">
        <v>0.886</v>
      </c>
      <c r="BN1682" s="23"/>
      <c r="BO1682" s="23"/>
      <c r="BP1682" s="23"/>
      <c r="BQ1682" s="23"/>
      <c r="BR1682" s="23"/>
      <c r="BS1682" s="45">
        <v>9339.227159989614</v>
      </c>
      <c r="BT1682" s="45">
        <v>0.399</v>
      </c>
      <c r="BU1682" s="23"/>
      <c r="BV1682" s="23"/>
      <c r="BW1682" s="23"/>
      <c r="BX1682" s="23"/>
      <c r="BY1682" s="23"/>
      <c r="BZ1682" s="23"/>
      <c r="CA1682" s="23"/>
    </row>
    <row r="1683" ht="15.75" customHeight="1">
      <c r="A1683" s="45">
        <v>9179.464233813535</v>
      </c>
      <c r="B1683" s="46">
        <v>0.082</v>
      </c>
      <c r="C1683" s="45"/>
      <c r="D1683" s="45"/>
      <c r="E1683" s="45"/>
      <c r="F1683" s="45"/>
      <c r="G1683" s="45"/>
      <c r="H1683" s="45">
        <v>9179.464233813535</v>
      </c>
      <c r="I1683" s="46"/>
      <c r="J1683" s="45"/>
      <c r="K1683" s="45"/>
      <c r="L1683" s="45"/>
      <c r="M1683" s="45"/>
      <c r="N1683" s="45"/>
      <c r="O1683" s="45">
        <v>9179.464233813535</v>
      </c>
      <c r="P1683" s="45">
        <v>0.003238743303388632</v>
      </c>
      <c r="Q1683" s="45"/>
      <c r="R1683" s="45"/>
      <c r="S1683" s="45"/>
      <c r="T1683" s="45"/>
      <c r="U1683" s="45"/>
      <c r="V1683" s="45">
        <v>9179.464233813535</v>
      </c>
      <c r="W1683" s="45">
        <v>0.007671748882475948</v>
      </c>
      <c r="X1683" s="45"/>
      <c r="Y1683" s="45"/>
      <c r="Z1683" s="45"/>
      <c r="AA1683" s="45"/>
      <c r="AB1683" s="45"/>
      <c r="AC1683" s="45">
        <v>9179.464233813535</v>
      </c>
      <c r="AD1683" s="45">
        <v>346.3034425670162</v>
      </c>
      <c r="AE1683" s="45"/>
      <c r="AF1683" s="45"/>
      <c r="AG1683" s="45"/>
      <c r="AH1683" s="45"/>
      <c r="AI1683" s="45"/>
      <c r="AJ1683" s="45">
        <v>9179.464233813535</v>
      </c>
      <c r="AK1683" s="45">
        <v>0.011</v>
      </c>
      <c r="AL1683" s="45"/>
      <c r="AM1683" s="45"/>
      <c r="AN1683" s="45"/>
      <c r="AO1683" s="23"/>
      <c r="AP1683" s="23"/>
      <c r="AQ1683" s="45">
        <v>9179.464233813535</v>
      </c>
      <c r="AR1683" s="45">
        <v>0.005</v>
      </c>
      <c r="AS1683" s="23"/>
      <c r="AT1683" s="23"/>
      <c r="AU1683" s="23"/>
      <c r="AV1683" s="23"/>
      <c r="AW1683" s="23"/>
      <c r="AX1683" s="45">
        <v>9179.464233813535</v>
      </c>
      <c r="AY1683" s="23"/>
      <c r="AZ1683" s="23"/>
      <c r="BA1683" s="23"/>
      <c r="BB1683" s="23"/>
      <c r="BC1683" s="23"/>
      <c r="BD1683" s="23"/>
      <c r="BE1683" s="45">
        <v>9179.464233813535</v>
      </c>
      <c r="BF1683" s="45">
        <v>114.0</v>
      </c>
      <c r="BG1683" s="23"/>
      <c r="BH1683" s="23"/>
      <c r="BI1683" s="23"/>
      <c r="BJ1683" s="23"/>
      <c r="BK1683" s="23"/>
      <c r="BL1683" s="45">
        <v>9179.464233813535</v>
      </c>
      <c r="BM1683" s="45">
        <v>0.904</v>
      </c>
      <c r="BN1683" s="23"/>
      <c r="BO1683" s="23"/>
      <c r="BP1683" s="23"/>
      <c r="BQ1683" s="23"/>
      <c r="BR1683" s="23"/>
      <c r="BS1683" s="45">
        <v>9179.464233813535</v>
      </c>
      <c r="BT1683" s="45">
        <v>0.44</v>
      </c>
      <c r="BU1683" s="23"/>
      <c r="BV1683" s="23"/>
      <c r="BW1683" s="23"/>
      <c r="BX1683" s="23"/>
      <c r="BY1683" s="23"/>
      <c r="BZ1683" s="23"/>
      <c r="CA1683" s="23"/>
    </row>
    <row r="1684" ht="15.75" customHeight="1">
      <c r="A1684" s="45">
        <v>9025.693560980873</v>
      </c>
      <c r="B1684" s="46">
        <v>0.083</v>
      </c>
      <c r="C1684" s="45"/>
      <c r="D1684" s="45"/>
      <c r="E1684" s="45"/>
      <c r="F1684" s="45"/>
      <c r="G1684" s="45"/>
      <c r="H1684" s="45">
        <v>9025.693560980873</v>
      </c>
      <c r="I1684" s="46"/>
      <c r="J1684" s="45"/>
      <c r="K1684" s="45"/>
      <c r="L1684" s="45"/>
      <c r="M1684" s="45"/>
      <c r="N1684" s="45"/>
      <c r="O1684" s="45">
        <v>9025.693560980873</v>
      </c>
      <c r="P1684" s="45"/>
      <c r="Q1684" s="45"/>
      <c r="R1684" s="45"/>
      <c r="S1684" s="45"/>
      <c r="T1684" s="45"/>
      <c r="U1684" s="45"/>
      <c r="V1684" s="45">
        <v>9025.693560980873</v>
      </c>
      <c r="W1684" s="45"/>
      <c r="X1684" s="45"/>
      <c r="Y1684" s="45"/>
      <c r="Z1684" s="45"/>
      <c r="AA1684" s="45"/>
      <c r="AB1684" s="45"/>
      <c r="AC1684" s="45">
        <v>9025.693560980873</v>
      </c>
      <c r="AD1684" s="45">
        <v>422.44369278692454</v>
      </c>
      <c r="AE1684" s="45"/>
      <c r="AF1684" s="45"/>
      <c r="AG1684" s="45"/>
      <c r="AH1684" s="45"/>
      <c r="AI1684" s="45"/>
      <c r="AJ1684" s="45">
        <v>9025.693560980873</v>
      </c>
      <c r="AK1684" s="45">
        <v>0.011</v>
      </c>
      <c r="AL1684" s="45"/>
      <c r="AM1684" s="45"/>
      <c r="AN1684" s="45"/>
      <c r="AO1684" s="23"/>
      <c r="AP1684" s="23"/>
      <c r="AQ1684" s="45">
        <v>9025.693560980873</v>
      </c>
      <c r="AR1684" s="45">
        <v>0.005</v>
      </c>
      <c r="AS1684" s="23"/>
      <c r="AT1684" s="23"/>
      <c r="AU1684" s="23"/>
      <c r="AV1684" s="23"/>
      <c r="AW1684" s="23"/>
      <c r="AX1684" s="45">
        <v>9025.693560980873</v>
      </c>
      <c r="AY1684" s="23">
        <v>0.619</v>
      </c>
      <c r="AZ1684" s="23"/>
      <c r="BA1684" s="23"/>
      <c r="BB1684" s="23"/>
      <c r="BC1684" s="23"/>
      <c r="BD1684" s="23"/>
      <c r="BE1684" s="45">
        <v>9025.693560980873</v>
      </c>
      <c r="BF1684" s="45">
        <v>47.0</v>
      </c>
      <c r="BG1684" s="23"/>
      <c r="BH1684" s="23"/>
      <c r="BI1684" s="23"/>
      <c r="BJ1684" s="23"/>
      <c r="BK1684" s="23"/>
      <c r="BL1684" s="45">
        <v>9025.693560980873</v>
      </c>
      <c r="BM1684" s="45">
        <v>0.984</v>
      </c>
      <c r="BN1684" s="23"/>
      <c r="BO1684" s="23"/>
      <c r="BP1684" s="23"/>
      <c r="BQ1684" s="23"/>
      <c r="BR1684" s="23"/>
      <c r="BS1684" s="45">
        <v>9025.693560980873</v>
      </c>
      <c r="BT1684" s="45">
        <v>0.479</v>
      </c>
      <c r="BU1684" s="23"/>
      <c r="BV1684" s="23"/>
      <c r="BW1684" s="23"/>
      <c r="BX1684" s="23"/>
      <c r="BY1684" s="23"/>
      <c r="BZ1684" s="23"/>
      <c r="CA1684" s="23"/>
    </row>
    <row r="1685" ht="15.75" customHeight="1">
      <c r="A1685" s="45">
        <v>8987.029149215068</v>
      </c>
      <c r="B1685" s="46">
        <v>0.084</v>
      </c>
      <c r="C1685" s="45"/>
      <c r="D1685" s="45"/>
      <c r="E1685" s="45"/>
      <c r="F1685" s="45"/>
      <c r="G1685" s="45"/>
      <c r="H1685" s="45">
        <v>8987.029149215068</v>
      </c>
      <c r="I1685" s="46"/>
      <c r="J1685" s="45"/>
      <c r="K1685" s="45"/>
      <c r="L1685" s="45"/>
      <c r="M1685" s="45"/>
      <c r="N1685" s="45"/>
      <c r="O1685" s="45">
        <v>8987.029149215068</v>
      </c>
      <c r="P1685" s="45"/>
      <c r="Q1685" s="45"/>
      <c r="R1685" s="45"/>
      <c r="S1685" s="45"/>
      <c r="T1685" s="45"/>
      <c r="U1685" s="45"/>
      <c r="V1685" s="45">
        <v>8987.029149215068</v>
      </c>
      <c r="W1685" s="45"/>
      <c r="X1685" s="45"/>
      <c r="Y1685" s="45"/>
      <c r="Z1685" s="45"/>
      <c r="AA1685" s="45"/>
      <c r="AB1685" s="45"/>
      <c r="AC1685" s="45">
        <v>8987.029149215068</v>
      </c>
      <c r="AD1685" s="45">
        <v>458.31596272738904</v>
      </c>
      <c r="AE1685" s="45"/>
      <c r="AF1685" s="45"/>
      <c r="AG1685" s="45"/>
      <c r="AH1685" s="45"/>
      <c r="AI1685" s="45"/>
      <c r="AJ1685" s="45">
        <v>8987.029149215068</v>
      </c>
      <c r="AK1685" s="45">
        <v>0.011</v>
      </c>
      <c r="AL1685" s="45"/>
      <c r="AM1685" s="45"/>
      <c r="AN1685" s="45"/>
      <c r="AO1685" s="23"/>
      <c r="AP1685" s="23"/>
      <c r="AQ1685" s="45">
        <v>8987.029149215068</v>
      </c>
      <c r="AR1685" s="45">
        <v>0.005</v>
      </c>
      <c r="AS1685" s="23"/>
      <c r="AT1685" s="23"/>
      <c r="AU1685" s="23"/>
      <c r="AV1685" s="23"/>
      <c r="AW1685" s="23"/>
      <c r="AX1685" s="45">
        <v>8987.029149215068</v>
      </c>
      <c r="AY1685" s="23">
        <v>0.619</v>
      </c>
      <c r="AZ1685" s="23"/>
      <c r="BA1685" s="23"/>
      <c r="BB1685" s="23"/>
      <c r="BC1685" s="23"/>
      <c r="BD1685" s="23"/>
      <c r="BE1685" s="45">
        <v>8987.029149215068</v>
      </c>
      <c r="BF1685" s="45">
        <v>47.0</v>
      </c>
      <c r="BG1685" s="23"/>
      <c r="BH1685" s="23"/>
      <c r="BI1685" s="23"/>
      <c r="BJ1685" s="23"/>
      <c r="BK1685" s="23"/>
      <c r="BL1685" s="45">
        <v>8987.029149215068</v>
      </c>
      <c r="BM1685" s="45">
        <v>1.038</v>
      </c>
      <c r="BN1685" s="23"/>
      <c r="BO1685" s="23"/>
      <c r="BP1685" s="23"/>
      <c r="BQ1685" s="23"/>
      <c r="BR1685" s="23"/>
      <c r="BS1685" s="45">
        <v>8987.029149215068</v>
      </c>
      <c r="BT1685" s="45">
        <v>0.504</v>
      </c>
      <c r="BU1685" s="23"/>
      <c r="BV1685" s="23"/>
      <c r="BW1685" s="23"/>
      <c r="BX1685" s="23"/>
      <c r="BY1685" s="23"/>
      <c r="BZ1685" s="23"/>
      <c r="CA1685" s="23"/>
    </row>
    <row r="1686" ht="15.75" customHeight="1">
      <c r="A1686" s="45">
        <v>8844.312961939848</v>
      </c>
      <c r="B1686" s="46">
        <v>0.085</v>
      </c>
      <c r="C1686" s="45"/>
      <c r="D1686" s="45"/>
      <c r="E1686" s="45"/>
      <c r="F1686" s="45"/>
      <c r="G1686" s="45"/>
      <c r="H1686" s="45">
        <v>8844.312961939848</v>
      </c>
      <c r="I1686" s="46"/>
      <c r="J1686" s="45"/>
      <c r="K1686" s="45"/>
      <c r="L1686" s="45"/>
      <c r="M1686" s="45"/>
      <c r="N1686" s="45"/>
      <c r="O1686" s="45">
        <v>8844.312961939848</v>
      </c>
      <c r="P1686" s="45">
        <v>0.003074062077746243</v>
      </c>
      <c r="Q1686" s="45"/>
      <c r="R1686" s="45"/>
      <c r="S1686" s="45"/>
      <c r="T1686" s="45"/>
      <c r="U1686" s="45"/>
      <c r="V1686" s="45">
        <v>8844.312961939848</v>
      </c>
      <c r="W1686" s="45">
        <v>0.007505040760895702</v>
      </c>
      <c r="X1686" s="45"/>
      <c r="Y1686" s="45"/>
      <c r="Z1686" s="45"/>
      <c r="AA1686" s="45"/>
      <c r="AB1686" s="45"/>
      <c r="AC1686" s="45">
        <v>8844.312961939848</v>
      </c>
      <c r="AD1686" s="45">
        <v>538.5081054701125</v>
      </c>
      <c r="AE1686" s="45"/>
      <c r="AF1686" s="45"/>
      <c r="AG1686" s="45"/>
      <c r="AH1686" s="45"/>
      <c r="AI1686" s="45"/>
      <c r="AJ1686" s="45">
        <v>8844.312961939848</v>
      </c>
      <c r="AK1686" s="45">
        <v>0.011</v>
      </c>
      <c r="AL1686" s="45"/>
      <c r="AM1686" s="45"/>
      <c r="AN1686" s="45"/>
      <c r="AO1686" s="23"/>
      <c r="AP1686" s="23"/>
      <c r="AQ1686" s="45">
        <v>8844.312961939848</v>
      </c>
      <c r="AR1686" s="45">
        <v>0.004</v>
      </c>
      <c r="AS1686" s="23"/>
      <c r="AT1686" s="23"/>
      <c r="AU1686" s="23"/>
      <c r="AV1686" s="23"/>
      <c r="AW1686" s="23"/>
      <c r="AX1686" s="45">
        <v>8844.312961939848</v>
      </c>
      <c r="AY1686" s="23">
        <v>0.621</v>
      </c>
      <c r="AZ1686" s="23"/>
      <c r="BA1686" s="23"/>
      <c r="BB1686" s="23"/>
      <c r="BC1686" s="23"/>
      <c r="BD1686" s="23"/>
      <c r="BE1686" s="45">
        <v>8844.312961939848</v>
      </c>
      <c r="BF1686" s="45">
        <v>47.0</v>
      </c>
      <c r="BG1686" s="23"/>
      <c r="BH1686" s="23"/>
      <c r="BI1686" s="23"/>
      <c r="BJ1686" s="23"/>
      <c r="BK1686" s="23"/>
      <c r="BL1686" s="45">
        <v>8844.312961939848</v>
      </c>
      <c r="BM1686" s="45">
        <v>1.084</v>
      </c>
      <c r="BN1686" s="23"/>
      <c r="BO1686" s="23"/>
      <c r="BP1686" s="23"/>
      <c r="BQ1686" s="23"/>
      <c r="BR1686" s="23"/>
      <c r="BS1686" s="45">
        <v>8844.312961939848</v>
      </c>
      <c r="BT1686" s="45">
        <v>0.551</v>
      </c>
      <c r="BU1686" s="23"/>
      <c r="BV1686" s="23"/>
      <c r="BW1686" s="23"/>
      <c r="BX1686" s="23"/>
      <c r="BY1686" s="23"/>
      <c r="BZ1686" s="23"/>
      <c r="CA1686" s="23"/>
    </row>
    <row r="1687" ht="15.75" customHeight="1">
      <c r="A1687" s="45">
        <v>8726.097293678175</v>
      </c>
      <c r="B1687" s="46">
        <v>0.089</v>
      </c>
      <c r="C1687" s="45"/>
      <c r="D1687" s="45"/>
      <c r="E1687" s="45"/>
      <c r="F1687" s="45"/>
      <c r="G1687" s="45"/>
      <c r="H1687" s="45">
        <v>8726.097293678175</v>
      </c>
      <c r="I1687" s="46"/>
      <c r="J1687" s="45"/>
      <c r="K1687" s="45"/>
      <c r="L1687" s="45"/>
      <c r="M1687" s="45"/>
      <c r="N1687" s="45"/>
      <c r="O1687" s="45">
        <v>8726.097293678175</v>
      </c>
      <c r="P1687" s="45">
        <v>0.003129992344971307</v>
      </c>
      <c r="Q1687" s="45"/>
      <c r="R1687" s="45"/>
      <c r="S1687" s="45"/>
      <c r="T1687" s="45"/>
      <c r="U1687" s="45"/>
      <c r="V1687" s="45">
        <v>8726.097293678175</v>
      </c>
      <c r="W1687" s="45">
        <v>0.007795538444377527</v>
      </c>
      <c r="X1687" s="45"/>
      <c r="Y1687" s="45"/>
      <c r="Z1687" s="45"/>
      <c r="AA1687" s="45"/>
      <c r="AB1687" s="45"/>
      <c r="AC1687" s="45">
        <v>8726.097293678175</v>
      </c>
      <c r="AD1687" s="45">
        <v>590.9591626045342</v>
      </c>
      <c r="AE1687" s="45"/>
      <c r="AF1687" s="45"/>
      <c r="AG1687" s="45"/>
      <c r="AH1687" s="45"/>
      <c r="AI1687" s="45"/>
      <c r="AJ1687" s="45">
        <v>8726.097293678175</v>
      </c>
      <c r="AK1687" s="45">
        <v>0.011</v>
      </c>
      <c r="AL1687" s="45"/>
      <c r="AM1687" s="45"/>
      <c r="AN1687" s="45"/>
      <c r="AO1687" s="23"/>
      <c r="AP1687" s="23"/>
      <c r="AQ1687" s="45">
        <v>8726.097293678175</v>
      </c>
      <c r="AR1687" s="45">
        <v>0.004</v>
      </c>
      <c r="AS1687" s="23"/>
      <c r="AT1687" s="23"/>
      <c r="AU1687" s="23"/>
      <c r="AV1687" s="23"/>
      <c r="AW1687" s="23"/>
      <c r="AX1687" s="45">
        <v>8726.097293678175</v>
      </c>
      <c r="AY1687" s="23">
        <v>0.603</v>
      </c>
      <c r="AZ1687" s="23"/>
      <c r="BA1687" s="23"/>
      <c r="BB1687" s="23"/>
      <c r="BC1687" s="23"/>
      <c r="BD1687" s="23"/>
      <c r="BE1687" s="45">
        <v>8726.097293678175</v>
      </c>
      <c r="BF1687" s="45">
        <v>47.0</v>
      </c>
      <c r="BG1687" s="23"/>
      <c r="BH1687" s="23"/>
      <c r="BI1687" s="23"/>
      <c r="BJ1687" s="23"/>
      <c r="BK1687" s="23"/>
      <c r="BL1687" s="45">
        <v>8726.097293678175</v>
      </c>
      <c r="BM1687" s="45">
        <v>1.097</v>
      </c>
      <c r="BN1687" s="23"/>
      <c r="BO1687" s="23"/>
      <c r="BP1687" s="23"/>
      <c r="BQ1687" s="23"/>
      <c r="BR1687" s="23"/>
      <c r="BS1687" s="45">
        <v>8726.097293678175</v>
      </c>
      <c r="BT1687" s="45">
        <v>0.596</v>
      </c>
      <c r="BU1687" s="23"/>
      <c r="BV1687" s="23"/>
      <c r="BW1687" s="23"/>
      <c r="BX1687" s="23"/>
      <c r="BY1687" s="23"/>
      <c r="BZ1687" s="23"/>
      <c r="CA1687" s="23"/>
    </row>
    <row r="1688" ht="15.75" customHeight="1">
      <c r="A1688" s="45">
        <v>8713.85524120922</v>
      </c>
      <c r="B1688" s="46">
        <v>0.096</v>
      </c>
      <c r="C1688" s="45"/>
      <c r="D1688" s="45"/>
      <c r="E1688" s="45"/>
      <c r="F1688" s="45"/>
      <c r="G1688" s="45"/>
      <c r="H1688" s="45">
        <v>8713.85524120922</v>
      </c>
      <c r="I1688" s="46"/>
      <c r="J1688" s="45"/>
      <c r="K1688" s="45"/>
      <c r="L1688" s="45"/>
      <c r="M1688" s="45"/>
      <c r="N1688" s="45"/>
      <c r="O1688" s="45">
        <v>8713.85524120922</v>
      </c>
      <c r="P1688" s="45"/>
      <c r="Q1688" s="45"/>
      <c r="R1688" s="45"/>
      <c r="S1688" s="45"/>
      <c r="T1688" s="45"/>
      <c r="U1688" s="45"/>
      <c r="V1688" s="45">
        <v>8713.85524120922</v>
      </c>
      <c r="W1688" s="45"/>
      <c r="X1688" s="45"/>
      <c r="Y1688" s="45"/>
      <c r="Z1688" s="45"/>
      <c r="AA1688" s="45"/>
      <c r="AB1688" s="45"/>
      <c r="AC1688" s="45">
        <v>8713.85524120922</v>
      </c>
      <c r="AD1688" s="45">
        <v>491.49163213226353</v>
      </c>
      <c r="AE1688" s="45"/>
      <c r="AF1688" s="45"/>
      <c r="AG1688" s="45"/>
      <c r="AH1688" s="45"/>
      <c r="AI1688" s="45"/>
      <c r="AJ1688" s="45">
        <v>8713.85524120922</v>
      </c>
      <c r="AK1688" s="45">
        <v>0.011</v>
      </c>
      <c r="AL1688" s="45"/>
      <c r="AM1688" s="45"/>
      <c r="AN1688" s="45"/>
      <c r="AO1688" s="23"/>
      <c r="AP1688" s="23"/>
      <c r="AQ1688" s="45">
        <v>8713.85524120922</v>
      </c>
      <c r="AR1688" s="45">
        <v>0.004</v>
      </c>
      <c r="AS1688" s="23"/>
      <c r="AT1688" s="23"/>
      <c r="AU1688" s="23"/>
      <c r="AV1688" s="23"/>
      <c r="AW1688" s="23"/>
      <c r="AX1688" s="45">
        <v>8713.85524120922</v>
      </c>
      <c r="AY1688" s="23">
        <v>0.571</v>
      </c>
      <c r="AZ1688" s="23"/>
      <c r="BA1688" s="23"/>
      <c r="BB1688" s="23"/>
      <c r="BC1688" s="23"/>
      <c r="BD1688" s="23"/>
      <c r="BE1688" s="45">
        <v>8713.85524120922</v>
      </c>
      <c r="BF1688" s="45">
        <v>47.0</v>
      </c>
      <c r="BG1688" s="23"/>
      <c r="BH1688" s="23"/>
      <c r="BI1688" s="23"/>
      <c r="BJ1688" s="23"/>
      <c r="BK1688" s="23"/>
      <c r="BL1688" s="45">
        <v>8713.85524120922</v>
      </c>
      <c r="BM1688" s="45">
        <v>1.116</v>
      </c>
      <c r="BN1688" s="23"/>
      <c r="BO1688" s="23"/>
      <c r="BP1688" s="23"/>
      <c r="BQ1688" s="23"/>
      <c r="BR1688" s="23"/>
      <c r="BS1688" s="45">
        <v>8713.85524120922</v>
      </c>
      <c r="BT1688" s="45">
        <v>0.624</v>
      </c>
      <c r="BU1688" s="23"/>
      <c r="BV1688" s="23"/>
      <c r="BW1688" s="23"/>
      <c r="BX1688" s="23"/>
      <c r="BY1688" s="23"/>
      <c r="BZ1688" s="23"/>
      <c r="CA1688" s="23"/>
    </row>
    <row r="1689" ht="15.75" customHeight="1">
      <c r="A1689" s="45">
        <v>8695.298014378244</v>
      </c>
      <c r="B1689" s="46">
        <v>0.096</v>
      </c>
      <c r="C1689" s="45"/>
      <c r="D1689" s="45"/>
      <c r="E1689" s="45"/>
      <c r="F1689" s="45"/>
      <c r="G1689" s="45"/>
      <c r="H1689" s="45">
        <v>8695.298014378244</v>
      </c>
      <c r="I1689" s="46"/>
      <c r="J1689" s="45"/>
      <c r="K1689" s="45"/>
      <c r="L1689" s="45"/>
      <c r="M1689" s="45"/>
      <c r="N1689" s="45"/>
      <c r="O1689" s="45">
        <v>8695.298014378244</v>
      </c>
      <c r="P1689" s="45">
        <v>0.0030468753639814176</v>
      </c>
      <c r="Q1689" s="45"/>
      <c r="R1689" s="45"/>
      <c r="S1689" s="45"/>
      <c r="T1689" s="45"/>
      <c r="U1689" s="45"/>
      <c r="V1689" s="45">
        <v>8695.298014378244</v>
      </c>
      <c r="W1689" s="45">
        <v>0.007588783769773242</v>
      </c>
      <c r="X1689" s="45"/>
      <c r="Y1689" s="45"/>
      <c r="Z1689" s="45"/>
      <c r="AA1689" s="45"/>
      <c r="AB1689" s="45"/>
      <c r="AC1689" s="45">
        <v>8695.298014378244</v>
      </c>
      <c r="AD1689" s="45">
        <v>488.07459200212503</v>
      </c>
      <c r="AE1689" s="45"/>
      <c r="AF1689" s="45"/>
      <c r="AG1689" s="45"/>
      <c r="AH1689" s="45"/>
      <c r="AI1689" s="45"/>
      <c r="AJ1689" s="45">
        <v>8695.298014378244</v>
      </c>
      <c r="AK1689" s="45">
        <v>0.01</v>
      </c>
      <c r="AL1689" s="45"/>
      <c r="AM1689" s="45"/>
      <c r="AN1689" s="45"/>
      <c r="AO1689" s="23"/>
      <c r="AP1689" s="23"/>
      <c r="AQ1689" s="45">
        <v>8695.298014378244</v>
      </c>
      <c r="AR1689" s="45">
        <v>0.004</v>
      </c>
      <c r="AS1689" s="23"/>
      <c r="AT1689" s="23"/>
      <c r="AU1689" s="23"/>
      <c r="AV1689" s="23"/>
      <c r="AW1689" s="23"/>
      <c r="AX1689" s="45">
        <v>8695.298014378244</v>
      </c>
      <c r="AY1689" s="23">
        <v>0.568</v>
      </c>
      <c r="AZ1689" s="23"/>
      <c r="BA1689" s="23"/>
      <c r="BB1689" s="23"/>
      <c r="BC1689" s="23"/>
      <c r="BD1689" s="23"/>
      <c r="BE1689" s="45">
        <v>8695.298014378244</v>
      </c>
      <c r="BF1689" s="45">
        <v>47.0</v>
      </c>
      <c r="BG1689" s="23"/>
      <c r="BH1689" s="23"/>
      <c r="BI1689" s="23"/>
      <c r="BJ1689" s="23"/>
      <c r="BK1689" s="23"/>
      <c r="BL1689" s="45">
        <v>8695.298014378244</v>
      </c>
      <c r="BM1689" s="45">
        <v>1.113</v>
      </c>
      <c r="BN1689" s="23"/>
      <c r="BO1689" s="23"/>
      <c r="BP1689" s="23"/>
      <c r="BQ1689" s="23"/>
      <c r="BR1689" s="23"/>
      <c r="BS1689" s="45">
        <v>8695.298014378244</v>
      </c>
      <c r="BT1689" s="45">
        <v>0.658</v>
      </c>
      <c r="BU1689" s="23"/>
      <c r="BV1689" s="23"/>
      <c r="BW1689" s="23"/>
      <c r="BX1689" s="23"/>
      <c r="BY1689" s="23"/>
      <c r="BZ1689" s="23"/>
      <c r="CA1689" s="23"/>
    </row>
    <row r="1690" ht="15.75" customHeight="1">
      <c r="A1690" s="45">
        <v>8685.848828962522</v>
      </c>
      <c r="B1690" s="46">
        <v>0.093</v>
      </c>
      <c r="C1690" s="45"/>
      <c r="D1690" s="45"/>
      <c r="E1690" s="45"/>
      <c r="F1690" s="45"/>
      <c r="G1690" s="45"/>
      <c r="H1690" s="45">
        <v>8685.848828962522</v>
      </c>
      <c r="I1690" s="46"/>
      <c r="J1690" s="45"/>
      <c r="K1690" s="45"/>
      <c r="L1690" s="45"/>
      <c r="M1690" s="45"/>
      <c r="N1690" s="45"/>
      <c r="O1690" s="45">
        <v>8685.848828962522</v>
      </c>
      <c r="P1690" s="45"/>
      <c r="Q1690" s="45"/>
      <c r="R1690" s="45"/>
      <c r="S1690" s="45"/>
      <c r="T1690" s="45"/>
      <c r="U1690" s="45"/>
      <c r="V1690" s="45">
        <v>8685.848828962522</v>
      </c>
      <c r="W1690" s="45"/>
      <c r="X1690" s="45"/>
      <c r="Y1690" s="45"/>
      <c r="Z1690" s="45"/>
      <c r="AA1690" s="45"/>
      <c r="AB1690" s="45"/>
      <c r="AC1690" s="45">
        <v>8685.848828962522</v>
      </c>
      <c r="AD1690" s="45">
        <v>504.5280121512886</v>
      </c>
      <c r="AE1690" s="45"/>
      <c r="AF1690" s="45"/>
      <c r="AG1690" s="45"/>
      <c r="AH1690" s="45"/>
      <c r="AI1690" s="45"/>
      <c r="AJ1690" s="45">
        <v>8685.848828962522</v>
      </c>
      <c r="AK1690" s="45">
        <v>0.01</v>
      </c>
      <c r="AL1690" s="45"/>
      <c r="AM1690" s="45"/>
      <c r="AN1690" s="45"/>
      <c r="AO1690" s="23"/>
      <c r="AP1690" s="23"/>
      <c r="AQ1690" s="45">
        <v>8685.848828962522</v>
      </c>
      <c r="AR1690" s="45">
        <v>0.004</v>
      </c>
      <c r="AS1690" s="23"/>
      <c r="AT1690" s="23"/>
      <c r="AU1690" s="23"/>
      <c r="AV1690" s="23"/>
      <c r="AW1690" s="23"/>
      <c r="AX1690" s="45">
        <v>8685.848828962522</v>
      </c>
      <c r="AY1690" s="23">
        <v>0.387</v>
      </c>
      <c r="AZ1690" s="23"/>
      <c r="BA1690" s="23"/>
      <c r="BB1690" s="23"/>
      <c r="BC1690" s="23"/>
      <c r="BD1690" s="23"/>
      <c r="BE1690" s="45">
        <v>8685.848828962522</v>
      </c>
      <c r="BF1690" s="45">
        <v>28.0</v>
      </c>
      <c r="BG1690" s="23"/>
      <c r="BH1690" s="23"/>
      <c r="BI1690" s="23"/>
      <c r="BJ1690" s="23"/>
      <c r="BK1690" s="23"/>
      <c r="BL1690" s="45">
        <v>8685.848828962522</v>
      </c>
      <c r="BM1690" s="45">
        <v>1.131</v>
      </c>
      <c r="BN1690" s="23"/>
      <c r="BO1690" s="23"/>
      <c r="BP1690" s="23"/>
      <c r="BQ1690" s="23"/>
      <c r="BR1690" s="23"/>
      <c r="BS1690" s="45">
        <v>8685.848828962522</v>
      </c>
      <c r="BT1690" s="45">
        <v>0.676</v>
      </c>
      <c r="BU1690" s="23"/>
      <c r="BV1690" s="23"/>
      <c r="BW1690" s="23"/>
      <c r="BX1690" s="23"/>
      <c r="BY1690" s="23"/>
      <c r="BZ1690" s="23"/>
      <c r="CA1690" s="23"/>
    </row>
    <row r="1691" ht="15.75" customHeight="1">
      <c r="A1691" s="45">
        <v>8682.400030931585</v>
      </c>
      <c r="B1691" s="46">
        <v>0.096</v>
      </c>
      <c r="C1691" s="45"/>
      <c r="D1691" s="45"/>
      <c r="E1691" s="45"/>
      <c r="F1691" s="45"/>
      <c r="G1691" s="45"/>
      <c r="H1691" s="45">
        <v>8682.400030931585</v>
      </c>
      <c r="I1691" s="46"/>
      <c r="J1691" s="45"/>
      <c r="K1691" s="45"/>
      <c r="L1691" s="45"/>
      <c r="M1691" s="45"/>
      <c r="N1691" s="45"/>
      <c r="O1691" s="45">
        <v>8682.400030931585</v>
      </c>
      <c r="P1691" s="45">
        <v>0.0030313124127696804</v>
      </c>
      <c r="Q1691" s="45"/>
      <c r="R1691" s="45"/>
      <c r="S1691" s="45"/>
      <c r="T1691" s="45"/>
      <c r="U1691" s="45"/>
      <c r="V1691" s="45">
        <v>8682.400030931585</v>
      </c>
      <c r="W1691" s="45">
        <v>0.007485618866076845</v>
      </c>
      <c r="X1691" s="45"/>
      <c r="Y1691" s="45"/>
      <c r="Z1691" s="45"/>
      <c r="AA1691" s="45"/>
      <c r="AB1691" s="45"/>
      <c r="AC1691" s="45">
        <v>8682.400030931585</v>
      </c>
      <c r="AD1691" s="45">
        <v>465.10718786386957</v>
      </c>
      <c r="AE1691" s="45"/>
      <c r="AF1691" s="45"/>
      <c r="AG1691" s="45"/>
      <c r="AH1691" s="45"/>
      <c r="AI1691" s="45"/>
      <c r="AJ1691" s="45">
        <v>8682.400030931585</v>
      </c>
      <c r="AK1691" s="45">
        <v>0.01</v>
      </c>
      <c r="AL1691" s="45"/>
      <c r="AM1691" s="45"/>
      <c r="AN1691" s="45"/>
      <c r="AO1691" s="23"/>
      <c r="AP1691" s="23"/>
      <c r="AQ1691" s="45">
        <v>8682.400030931585</v>
      </c>
      <c r="AR1691" s="45">
        <v>0.004</v>
      </c>
      <c r="AS1691" s="23"/>
      <c r="AT1691" s="23"/>
      <c r="AU1691" s="23"/>
      <c r="AV1691" s="23"/>
      <c r="AW1691" s="23"/>
      <c r="AX1691" s="45">
        <v>8682.400030931585</v>
      </c>
      <c r="AY1691" s="23">
        <v>0.387</v>
      </c>
      <c r="AZ1691" s="23"/>
      <c r="BA1691" s="23"/>
      <c r="BB1691" s="23"/>
      <c r="BC1691" s="23"/>
      <c r="BD1691" s="23"/>
      <c r="BE1691" s="45">
        <v>8682.400030931585</v>
      </c>
      <c r="BF1691" s="45">
        <v>28.0</v>
      </c>
      <c r="BG1691" s="23"/>
      <c r="BH1691" s="23"/>
      <c r="BI1691" s="23"/>
      <c r="BJ1691" s="23"/>
      <c r="BK1691" s="23"/>
      <c r="BL1691" s="45">
        <v>8682.400030931585</v>
      </c>
      <c r="BM1691" s="45">
        <v>1.084</v>
      </c>
      <c r="BN1691" s="23"/>
      <c r="BO1691" s="23"/>
      <c r="BP1691" s="23"/>
      <c r="BQ1691" s="23"/>
      <c r="BR1691" s="23"/>
      <c r="BS1691" s="45">
        <v>8682.400030931585</v>
      </c>
      <c r="BT1691" s="45">
        <v>0.698</v>
      </c>
      <c r="BU1691" s="23"/>
      <c r="BV1691" s="23"/>
      <c r="BW1691" s="23"/>
      <c r="BX1691" s="23"/>
      <c r="BY1691" s="23"/>
      <c r="BZ1691" s="23"/>
      <c r="CA1691" s="23"/>
    </row>
    <row r="1692" ht="15.75" customHeight="1">
      <c r="A1692" s="45">
        <v>98849.10115509176</v>
      </c>
      <c r="B1692" s="46">
        <v>0.082</v>
      </c>
      <c r="C1692" s="45"/>
      <c r="D1692" s="45"/>
      <c r="E1692" s="45"/>
      <c r="F1692" s="45"/>
      <c r="G1692" s="45"/>
      <c r="H1692" s="45">
        <v>98849.10115509176</v>
      </c>
      <c r="I1692" s="46">
        <v>0.058</v>
      </c>
      <c r="J1692" s="45"/>
      <c r="K1692" s="45"/>
      <c r="L1692" s="45"/>
      <c r="M1692" s="45"/>
      <c r="N1692" s="45"/>
      <c r="O1692" s="45">
        <v>98849.10115509176</v>
      </c>
      <c r="P1692" s="45">
        <v>0.005509062163235371</v>
      </c>
      <c r="Q1692" s="45"/>
      <c r="R1692" s="45"/>
      <c r="S1692" s="45"/>
      <c r="T1692" s="45"/>
      <c r="U1692" s="45"/>
      <c r="V1692" s="45">
        <v>98849.10115509176</v>
      </c>
      <c r="W1692" s="45"/>
      <c r="X1692" s="45"/>
      <c r="Y1692" s="45"/>
      <c r="Z1692" s="45"/>
      <c r="AA1692" s="45"/>
      <c r="AB1692" s="45"/>
      <c r="AC1692" s="45">
        <v>98849.10115509176</v>
      </c>
      <c r="AD1692" s="45">
        <v>1009.7937254828587</v>
      </c>
      <c r="AE1692" s="45"/>
      <c r="AF1692" s="45"/>
      <c r="AG1692" s="45"/>
      <c r="AH1692" s="45"/>
      <c r="AI1692" s="45"/>
      <c r="AJ1692" s="45">
        <v>98849.10115509176</v>
      </c>
      <c r="AK1692" s="45">
        <v>0.01</v>
      </c>
      <c r="AL1692" s="45"/>
      <c r="AM1692" s="45"/>
      <c r="AN1692" s="45"/>
      <c r="AO1692" s="23"/>
      <c r="AP1692" s="23"/>
      <c r="AQ1692" s="45">
        <v>98849.10115509176</v>
      </c>
      <c r="AR1692" s="45">
        <v>0.003</v>
      </c>
      <c r="AS1692" s="23"/>
      <c r="AT1692" s="23"/>
      <c r="AU1692" s="23"/>
      <c r="AV1692" s="23"/>
      <c r="AW1692" s="23"/>
      <c r="AX1692" s="45">
        <v>98849.10115509176</v>
      </c>
      <c r="AY1692" s="23"/>
      <c r="AZ1692" s="23"/>
      <c r="BA1692" s="23"/>
      <c r="BB1692" s="23"/>
      <c r="BC1692" s="23"/>
      <c r="BD1692" s="23"/>
      <c r="BE1692" s="45">
        <v>98849.10115509176</v>
      </c>
      <c r="BF1692" s="45"/>
      <c r="BG1692" s="23"/>
      <c r="BH1692" s="23"/>
      <c r="BI1692" s="23"/>
      <c r="BJ1692" s="23"/>
      <c r="BK1692" s="23"/>
      <c r="BL1692" s="45">
        <v>98849.10115509176</v>
      </c>
      <c r="BM1692" s="45">
        <v>0.718</v>
      </c>
      <c r="BN1692" s="23"/>
      <c r="BO1692" s="23"/>
      <c r="BP1692" s="23"/>
      <c r="BQ1692" s="23"/>
      <c r="BR1692" s="23"/>
      <c r="BS1692" s="45">
        <v>98849.10115509176</v>
      </c>
      <c r="BT1692" s="45">
        <v>0.457</v>
      </c>
      <c r="BU1692" s="23"/>
      <c r="BV1692" s="23"/>
      <c r="BW1692" s="23"/>
      <c r="BX1692" s="23"/>
      <c r="BY1692" s="23"/>
      <c r="BZ1692" s="23"/>
      <c r="CA1692" s="23"/>
    </row>
    <row r="1693" ht="15.75" customHeight="1">
      <c r="A1693" s="45">
        <v>99146.1292541783</v>
      </c>
      <c r="B1693" s="46">
        <v>0.089</v>
      </c>
      <c r="C1693" s="45"/>
      <c r="D1693" s="45"/>
      <c r="E1693" s="45"/>
      <c r="F1693" s="45"/>
      <c r="G1693" s="45"/>
      <c r="H1693" s="45">
        <v>99146.1292541783</v>
      </c>
      <c r="I1693" s="46">
        <v>0.056</v>
      </c>
      <c r="J1693" s="45"/>
      <c r="K1693" s="45"/>
      <c r="L1693" s="45"/>
      <c r="M1693" s="45"/>
      <c r="N1693" s="45"/>
      <c r="O1693" s="45">
        <v>99146.1292541783</v>
      </c>
      <c r="P1693" s="45">
        <v>0.005513176767881151</v>
      </c>
      <c r="Q1693" s="45"/>
      <c r="R1693" s="45"/>
      <c r="S1693" s="45"/>
      <c r="T1693" s="45"/>
      <c r="U1693" s="45"/>
      <c r="V1693" s="45">
        <v>99146.1292541783</v>
      </c>
      <c r="W1693" s="45"/>
      <c r="X1693" s="45"/>
      <c r="Y1693" s="45"/>
      <c r="Z1693" s="45"/>
      <c r="AA1693" s="45"/>
      <c r="AB1693" s="45"/>
      <c r="AC1693" s="45">
        <v>99146.1292541783</v>
      </c>
      <c r="AD1693" s="45">
        <v>889.8421305851195</v>
      </c>
      <c r="AE1693" s="45"/>
      <c r="AF1693" s="45"/>
      <c r="AG1693" s="45"/>
      <c r="AH1693" s="45"/>
      <c r="AI1693" s="45"/>
      <c r="AJ1693" s="45">
        <v>99146.1292541783</v>
      </c>
      <c r="AK1693" s="45">
        <v>0.01</v>
      </c>
      <c r="AL1693" s="45"/>
      <c r="AM1693" s="45"/>
      <c r="AN1693" s="45"/>
      <c r="AO1693" s="23"/>
      <c r="AP1693" s="23"/>
      <c r="AQ1693" s="45">
        <v>99146.1292541783</v>
      </c>
      <c r="AR1693" s="45">
        <v>0.003</v>
      </c>
      <c r="AS1693" s="23"/>
      <c r="AT1693" s="23"/>
      <c r="AU1693" s="23"/>
      <c r="AV1693" s="23"/>
      <c r="AW1693" s="23"/>
      <c r="AX1693" s="45">
        <v>99146.1292541783</v>
      </c>
      <c r="AY1693" s="23"/>
      <c r="AZ1693" s="23"/>
      <c r="BA1693" s="23"/>
      <c r="BB1693" s="23"/>
      <c r="BC1693" s="23"/>
      <c r="BD1693" s="23"/>
      <c r="BE1693" s="45">
        <v>99146.1292541783</v>
      </c>
      <c r="BF1693" s="45"/>
      <c r="BG1693" s="23"/>
      <c r="BH1693" s="23"/>
      <c r="BI1693" s="23"/>
      <c r="BJ1693" s="23"/>
      <c r="BK1693" s="23"/>
      <c r="BL1693" s="45">
        <v>99146.1292541783</v>
      </c>
      <c r="BM1693" s="45">
        <v>0.808</v>
      </c>
      <c r="BN1693" s="23"/>
      <c r="BO1693" s="23"/>
      <c r="BP1693" s="23"/>
      <c r="BQ1693" s="23"/>
      <c r="BR1693" s="23"/>
      <c r="BS1693" s="45">
        <v>99146.1292541783</v>
      </c>
      <c r="BT1693" s="45">
        <v>0.518</v>
      </c>
      <c r="BU1693" s="23"/>
      <c r="BV1693" s="23"/>
      <c r="BW1693" s="23"/>
      <c r="BX1693" s="23"/>
      <c r="BY1693" s="23"/>
      <c r="BZ1693" s="23"/>
      <c r="CA1693" s="23"/>
    </row>
    <row r="1694" ht="15.75" customHeight="1">
      <c r="A1694" s="45">
        <v>99048.08515625508</v>
      </c>
      <c r="B1694" s="46">
        <v>0.092</v>
      </c>
      <c r="C1694" s="45"/>
      <c r="D1694" s="45"/>
      <c r="E1694" s="45"/>
      <c r="F1694" s="45"/>
      <c r="G1694" s="45"/>
      <c r="H1694" s="45">
        <v>99048.08515625508</v>
      </c>
      <c r="I1694" s="46">
        <v>0.056</v>
      </c>
      <c r="J1694" s="45"/>
      <c r="K1694" s="45"/>
      <c r="L1694" s="45"/>
      <c r="M1694" s="45"/>
      <c r="N1694" s="45"/>
      <c r="O1694" s="45">
        <v>99048.08515625508</v>
      </c>
      <c r="P1694" s="45">
        <v>0.005749606888906368</v>
      </c>
      <c r="Q1694" s="45"/>
      <c r="R1694" s="45"/>
      <c r="S1694" s="45"/>
      <c r="T1694" s="45"/>
      <c r="U1694" s="45"/>
      <c r="V1694" s="45">
        <v>99048.08515625508</v>
      </c>
      <c r="W1694" s="45">
        <v>0.005884061303145628</v>
      </c>
      <c r="X1694" s="45"/>
      <c r="Y1694" s="45"/>
      <c r="Z1694" s="45"/>
      <c r="AA1694" s="45"/>
      <c r="AB1694" s="45"/>
      <c r="AC1694" s="45">
        <v>99048.08515625508</v>
      </c>
      <c r="AD1694" s="45">
        <v>921.1247828841323</v>
      </c>
      <c r="AE1694" s="45"/>
      <c r="AF1694" s="45"/>
      <c r="AG1694" s="45"/>
      <c r="AH1694" s="45"/>
      <c r="AI1694" s="45"/>
      <c r="AJ1694" s="45">
        <v>99048.08515625508</v>
      </c>
      <c r="AK1694" s="45">
        <v>0.011</v>
      </c>
      <c r="AL1694" s="45"/>
      <c r="AM1694" s="45"/>
      <c r="AN1694" s="45"/>
      <c r="AO1694" s="23"/>
      <c r="AP1694" s="23"/>
      <c r="AQ1694" s="45">
        <v>99048.08515625508</v>
      </c>
      <c r="AR1694" s="45">
        <v>0.003</v>
      </c>
      <c r="AS1694" s="23"/>
      <c r="AT1694" s="23"/>
      <c r="AU1694" s="23"/>
      <c r="AV1694" s="23"/>
      <c r="AW1694" s="23"/>
      <c r="AX1694" s="45">
        <v>99048.08515625508</v>
      </c>
      <c r="AY1694" s="23"/>
      <c r="AZ1694" s="23"/>
      <c r="BA1694" s="23"/>
      <c r="BB1694" s="23"/>
      <c r="BC1694" s="23"/>
      <c r="BD1694" s="23"/>
      <c r="BE1694" s="45">
        <v>99048.08515625508</v>
      </c>
      <c r="BF1694" s="45"/>
      <c r="BG1694" s="23"/>
      <c r="BH1694" s="23"/>
      <c r="BI1694" s="23"/>
      <c r="BJ1694" s="23"/>
      <c r="BK1694" s="23"/>
      <c r="BL1694" s="45">
        <v>99048.08515625508</v>
      </c>
      <c r="BM1694" s="45">
        <v>0.892</v>
      </c>
      <c r="BN1694" s="23"/>
      <c r="BO1694" s="23"/>
      <c r="BP1694" s="23"/>
      <c r="BQ1694" s="23"/>
      <c r="BR1694" s="23"/>
      <c r="BS1694" s="45">
        <v>99048.08515625508</v>
      </c>
      <c r="BT1694" s="45">
        <v>0.706</v>
      </c>
      <c r="BU1694" s="23"/>
      <c r="BV1694" s="23"/>
      <c r="BW1694" s="23"/>
      <c r="BX1694" s="23"/>
      <c r="BY1694" s="23"/>
      <c r="BZ1694" s="23"/>
      <c r="CA1694" s="23"/>
    </row>
    <row r="1695" ht="15.75" customHeight="1">
      <c r="A1695" s="45">
        <v>99126.73587603086</v>
      </c>
      <c r="B1695" s="46">
        <v>0.093</v>
      </c>
      <c r="C1695" s="45"/>
      <c r="D1695" s="45"/>
      <c r="E1695" s="45"/>
      <c r="F1695" s="45"/>
      <c r="G1695" s="45"/>
      <c r="H1695" s="45">
        <v>99126.73587603086</v>
      </c>
      <c r="I1695" s="46">
        <v>0.048</v>
      </c>
      <c r="J1695" s="45"/>
      <c r="K1695" s="45"/>
      <c r="L1695" s="45"/>
      <c r="M1695" s="45"/>
      <c r="N1695" s="45"/>
      <c r="O1695" s="45">
        <v>99126.73587603086</v>
      </c>
      <c r="P1695" s="45">
        <v>0.005068747405318618</v>
      </c>
      <c r="Q1695" s="45"/>
      <c r="R1695" s="45"/>
      <c r="S1695" s="45"/>
      <c r="T1695" s="45"/>
      <c r="U1695" s="45"/>
      <c r="V1695" s="45">
        <v>99126.73587603086</v>
      </c>
      <c r="W1695" s="45">
        <v>0.004883108033965196</v>
      </c>
      <c r="X1695" s="45"/>
      <c r="Y1695" s="45"/>
      <c r="Z1695" s="45"/>
      <c r="AA1695" s="45"/>
      <c r="AB1695" s="45"/>
      <c r="AC1695" s="45">
        <v>99126.73587603086</v>
      </c>
      <c r="AD1695" s="45">
        <v>1046.5238162587716</v>
      </c>
      <c r="AE1695" s="45"/>
      <c r="AF1695" s="45"/>
      <c r="AG1695" s="45"/>
      <c r="AH1695" s="45"/>
      <c r="AI1695" s="45"/>
      <c r="AJ1695" s="45">
        <v>99126.73587603086</v>
      </c>
      <c r="AK1695" s="45">
        <v>0.011</v>
      </c>
      <c r="AL1695" s="45"/>
      <c r="AM1695" s="45"/>
      <c r="AN1695" s="45"/>
      <c r="AO1695" s="23"/>
      <c r="AP1695" s="23"/>
      <c r="AQ1695" s="45">
        <v>99126.73587603086</v>
      </c>
      <c r="AR1695" s="45">
        <v>0.003</v>
      </c>
      <c r="AS1695" s="23"/>
      <c r="AT1695" s="23"/>
      <c r="AU1695" s="23"/>
      <c r="AV1695" s="23"/>
      <c r="AW1695" s="23"/>
      <c r="AX1695" s="45">
        <v>99126.73587603086</v>
      </c>
      <c r="AY1695" s="23"/>
      <c r="AZ1695" s="23"/>
      <c r="BA1695" s="23"/>
      <c r="BB1695" s="23"/>
      <c r="BC1695" s="23"/>
      <c r="BD1695" s="23"/>
      <c r="BE1695" s="45">
        <v>99126.73587603086</v>
      </c>
      <c r="BF1695" s="45">
        <v>16.0</v>
      </c>
      <c r="BG1695" s="23"/>
      <c r="BH1695" s="23"/>
      <c r="BI1695" s="23"/>
      <c r="BJ1695" s="23"/>
      <c r="BK1695" s="23"/>
      <c r="BL1695" s="45">
        <v>99126.73587603086</v>
      </c>
      <c r="BM1695" s="45">
        <v>0.984</v>
      </c>
      <c r="BN1695" s="23"/>
      <c r="BO1695" s="23"/>
      <c r="BP1695" s="23"/>
      <c r="BQ1695" s="23"/>
      <c r="BR1695" s="23"/>
      <c r="BS1695" s="45">
        <v>99126.73587603086</v>
      </c>
      <c r="BT1695" s="45">
        <v>0.791</v>
      </c>
      <c r="BU1695" s="23"/>
      <c r="BV1695" s="23"/>
      <c r="BW1695" s="23"/>
      <c r="BX1695" s="23"/>
      <c r="BY1695" s="23"/>
      <c r="BZ1695" s="23"/>
      <c r="CA1695" s="23"/>
    </row>
    <row r="1696" ht="15.75" customHeight="1">
      <c r="A1696" s="45">
        <v>99515.9743153162</v>
      </c>
      <c r="B1696" s="46">
        <v>0.091</v>
      </c>
      <c r="C1696" s="45"/>
      <c r="D1696" s="45"/>
      <c r="E1696" s="45"/>
      <c r="F1696" s="45"/>
      <c r="G1696" s="45"/>
      <c r="H1696" s="45">
        <v>99515.9743153162</v>
      </c>
      <c r="I1696" s="46">
        <v>0.04</v>
      </c>
      <c r="J1696" s="45"/>
      <c r="K1696" s="45"/>
      <c r="L1696" s="45"/>
      <c r="M1696" s="45"/>
      <c r="N1696" s="45"/>
      <c r="O1696" s="45">
        <v>99515.9743153162</v>
      </c>
      <c r="P1696" s="45"/>
      <c r="Q1696" s="45"/>
      <c r="R1696" s="45"/>
      <c r="S1696" s="45"/>
      <c r="T1696" s="45"/>
      <c r="U1696" s="45"/>
      <c r="V1696" s="45">
        <v>99515.9743153162</v>
      </c>
      <c r="W1696" s="45"/>
      <c r="X1696" s="45"/>
      <c r="Y1696" s="45"/>
      <c r="Z1696" s="45"/>
      <c r="AA1696" s="45"/>
      <c r="AB1696" s="45"/>
      <c r="AC1696" s="45">
        <v>99515.9743153162</v>
      </c>
      <c r="AD1696" s="45">
        <v>1232.8861711823754</v>
      </c>
      <c r="AE1696" s="45"/>
      <c r="AF1696" s="45"/>
      <c r="AG1696" s="45"/>
      <c r="AH1696" s="45"/>
      <c r="AI1696" s="45"/>
      <c r="AJ1696" s="45">
        <v>99515.9743153162</v>
      </c>
      <c r="AK1696" s="45">
        <v>0.011</v>
      </c>
      <c r="AL1696" s="45"/>
      <c r="AM1696" s="45"/>
      <c r="AN1696" s="45"/>
      <c r="AO1696" s="23"/>
      <c r="AP1696" s="23"/>
      <c r="AQ1696" s="45">
        <v>99515.9743153162</v>
      </c>
      <c r="AR1696" s="45">
        <v>0.003</v>
      </c>
      <c r="AS1696" s="23"/>
      <c r="AT1696" s="23"/>
      <c r="AU1696" s="23"/>
      <c r="AV1696" s="23"/>
      <c r="AW1696" s="23"/>
      <c r="AX1696" s="45">
        <v>99515.9743153162</v>
      </c>
      <c r="AY1696" s="23"/>
      <c r="AZ1696" s="23"/>
      <c r="BA1696" s="23"/>
      <c r="BB1696" s="23"/>
      <c r="BC1696" s="23"/>
      <c r="BD1696" s="23"/>
      <c r="BE1696" s="45">
        <v>99515.9743153162</v>
      </c>
      <c r="BF1696" s="45">
        <v>16.0</v>
      </c>
      <c r="BG1696" s="23"/>
      <c r="BH1696" s="23"/>
      <c r="BI1696" s="23"/>
      <c r="BJ1696" s="23"/>
      <c r="BK1696" s="23"/>
      <c r="BL1696" s="45">
        <v>99515.9743153162</v>
      </c>
      <c r="BM1696" s="45">
        <v>0.978</v>
      </c>
      <c r="BN1696" s="23"/>
      <c r="BO1696" s="23"/>
      <c r="BP1696" s="23"/>
      <c r="BQ1696" s="23"/>
      <c r="BR1696" s="23"/>
      <c r="BS1696" s="45">
        <v>99515.9743153162</v>
      </c>
      <c r="BT1696" s="45">
        <v>0.839</v>
      </c>
      <c r="BU1696" s="23"/>
      <c r="BV1696" s="23"/>
      <c r="BW1696" s="23"/>
      <c r="BX1696" s="23"/>
      <c r="BY1696" s="23"/>
      <c r="BZ1696" s="23"/>
      <c r="CA1696" s="23"/>
    </row>
    <row r="1697" ht="15.75" customHeight="1">
      <c r="A1697" s="45">
        <v>99451.00387925364</v>
      </c>
      <c r="B1697" s="46">
        <v>0.091</v>
      </c>
      <c r="C1697" s="45"/>
      <c r="D1697" s="45"/>
      <c r="E1697" s="45"/>
      <c r="F1697" s="45"/>
      <c r="G1697" s="45"/>
      <c r="H1697" s="45">
        <v>99451.00387925364</v>
      </c>
      <c r="I1697" s="46">
        <v>0.033</v>
      </c>
      <c r="J1697" s="45"/>
      <c r="K1697" s="45"/>
      <c r="L1697" s="45"/>
      <c r="M1697" s="45"/>
      <c r="N1697" s="45"/>
      <c r="O1697" s="45">
        <v>99451.00387925364</v>
      </c>
      <c r="P1697" s="45">
        <v>0.005493172876853964</v>
      </c>
      <c r="Q1697" s="45"/>
      <c r="R1697" s="45"/>
      <c r="S1697" s="45"/>
      <c r="T1697" s="45"/>
      <c r="U1697" s="45"/>
      <c r="V1697" s="45">
        <v>99451.00387925364</v>
      </c>
      <c r="W1697" s="45">
        <v>0.005438242255557627</v>
      </c>
      <c r="X1697" s="45"/>
      <c r="Y1697" s="45"/>
      <c r="Z1697" s="45"/>
      <c r="AA1697" s="45"/>
      <c r="AB1697" s="45"/>
      <c r="AC1697" s="45">
        <v>99451.00387925364</v>
      </c>
      <c r="AD1697" s="45">
        <v>1260.3033676457756</v>
      </c>
      <c r="AE1697" s="45"/>
      <c r="AF1697" s="45"/>
      <c r="AG1697" s="45"/>
      <c r="AH1697" s="45"/>
      <c r="AI1697" s="45"/>
      <c r="AJ1697" s="45">
        <v>99451.00387925364</v>
      </c>
      <c r="AK1697" s="45">
        <v>0.011</v>
      </c>
      <c r="AL1697" s="45"/>
      <c r="AM1697" s="45"/>
      <c r="AN1697" s="45"/>
      <c r="AO1697" s="23"/>
      <c r="AP1697" s="23"/>
      <c r="AQ1697" s="45">
        <v>99451.00387925364</v>
      </c>
      <c r="AR1697" s="45">
        <v>0.003</v>
      </c>
      <c r="AS1697" s="23"/>
      <c r="AT1697" s="23"/>
      <c r="AU1697" s="23"/>
      <c r="AV1697" s="23"/>
      <c r="AW1697" s="23"/>
      <c r="AX1697" s="45">
        <v>99451.00387925364</v>
      </c>
      <c r="AY1697" s="23">
        <v>0.541</v>
      </c>
      <c r="AZ1697" s="23"/>
      <c r="BA1697" s="23"/>
      <c r="BB1697" s="23"/>
      <c r="BC1697" s="23"/>
      <c r="BD1697" s="23"/>
      <c r="BE1697" s="45">
        <v>99451.00387925364</v>
      </c>
      <c r="BF1697" s="45">
        <v>16.0</v>
      </c>
      <c r="BG1697" s="23"/>
      <c r="BH1697" s="23"/>
      <c r="BI1697" s="23"/>
      <c r="BJ1697" s="23"/>
      <c r="BK1697" s="23"/>
      <c r="BL1697" s="45">
        <v>99451.00387925364</v>
      </c>
      <c r="BM1697" s="45">
        <v>1.008</v>
      </c>
      <c r="BN1697" s="23"/>
      <c r="BO1697" s="23"/>
      <c r="BP1697" s="23"/>
      <c r="BQ1697" s="23"/>
      <c r="BR1697" s="23"/>
      <c r="BS1697" s="45">
        <v>99451.00387925364</v>
      </c>
      <c r="BT1697" s="45">
        <v>0.848</v>
      </c>
      <c r="BU1697" s="23"/>
      <c r="BV1697" s="23"/>
      <c r="BW1697" s="23"/>
      <c r="BX1697" s="23"/>
      <c r="BY1697" s="23"/>
      <c r="BZ1697" s="23"/>
      <c r="CA1697" s="23"/>
    </row>
    <row r="1698" ht="15.75" customHeight="1">
      <c r="A1698" s="45">
        <v>99333.68243286028</v>
      </c>
      <c r="B1698" s="46">
        <v>0.089</v>
      </c>
      <c r="C1698" s="45"/>
      <c r="D1698" s="45"/>
      <c r="E1698" s="45"/>
      <c r="F1698" s="45"/>
      <c r="G1698" s="45"/>
      <c r="H1698" s="45">
        <v>99333.68243286028</v>
      </c>
      <c r="I1698" s="46"/>
      <c r="J1698" s="45"/>
      <c r="K1698" s="45"/>
      <c r="L1698" s="45"/>
      <c r="M1698" s="45"/>
      <c r="N1698" s="45"/>
      <c r="O1698" s="45">
        <v>99333.68243286028</v>
      </c>
      <c r="P1698" s="45"/>
      <c r="Q1698" s="45"/>
      <c r="R1698" s="45"/>
      <c r="S1698" s="45"/>
      <c r="T1698" s="45"/>
      <c r="U1698" s="45"/>
      <c r="V1698" s="45">
        <v>99333.68243286028</v>
      </c>
      <c r="W1698" s="45"/>
      <c r="X1698" s="45"/>
      <c r="Y1698" s="45"/>
      <c r="Z1698" s="45"/>
      <c r="AA1698" s="45"/>
      <c r="AB1698" s="45"/>
      <c r="AC1698" s="45">
        <v>99333.68243286028</v>
      </c>
      <c r="AD1698" s="45">
        <v>1286.8227042438718</v>
      </c>
      <c r="AE1698" s="45"/>
      <c r="AF1698" s="45"/>
      <c r="AG1698" s="45"/>
      <c r="AH1698" s="45"/>
      <c r="AI1698" s="45"/>
      <c r="AJ1698" s="45">
        <v>99333.68243286028</v>
      </c>
      <c r="AK1698" s="45">
        <v>0.012</v>
      </c>
      <c r="AL1698" s="45"/>
      <c r="AM1698" s="45"/>
      <c r="AN1698" s="45"/>
      <c r="AO1698" s="23"/>
      <c r="AP1698" s="23"/>
      <c r="AQ1698" s="45">
        <v>99333.68243286028</v>
      </c>
      <c r="AR1698" s="45">
        <v>0.003</v>
      </c>
      <c r="AS1698" s="23"/>
      <c r="AT1698" s="23"/>
      <c r="AU1698" s="23"/>
      <c r="AV1698" s="23"/>
      <c r="AW1698" s="23"/>
      <c r="AX1698" s="45">
        <v>99333.68243286028</v>
      </c>
      <c r="AY1698" s="23">
        <v>0.541</v>
      </c>
      <c r="AZ1698" s="23"/>
      <c r="BA1698" s="23"/>
      <c r="BB1698" s="23"/>
      <c r="BC1698" s="23"/>
      <c r="BD1698" s="23"/>
      <c r="BE1698" s="45">
        <v>99333.68243286028</v>
      </c>
      <c r="BF1698" s="45">
        <v>16.0</v>
      </c>
      <c r="BG1698" s="23"/>
      <c r="BH1698" s="23"/>
      <c r="BI1698" s="23"/>
      <c r="BJ1698" s="23"/>
      <c r="BK1698" s="23"/>
      <c r="BL1698" s="45">
        <v>99333.68243286028</v>
      </c>
      <c r="BM1698" s="45">
        <v>1.057</v>
      </c>
      <c r="BN1698" s="23"/>
      <c r="BO1698" s="23"/>
      <c r="BP1698" s="23"/>
      <c r="BQ1698" s="23"/>
      <c r="BR1698" s="23"/>
      <c r="BS1698" s="45">
        <v>99333.68243286028</v>
      </c>
      <c r="BT1698" s="45">
        <v>0.878</v>
      </c>
      <c r="BU1698" s="23"/>
      <c r="BV1698" s="23"/>
      <c r="BW1698" s="23"/>
      <c r="BX1698" s="23"/>
      <c r="BY1698" s="23"/>
      <c r="BZ1698" s="23"/>
      <c r="CA1698" s="23"/>
    </row>
    <row r="1699" ht="15.75" customHeight="1">
      <c r="A1699" s="45">
        <v>101332.60574992032</v>
      </c>
      <c r="B1699" s="46">
        <v>0.089</v>
      </c>
      <c r="C1699" s="45"/>
      <c r="D1699" s="45"/>
      <c r="E1699" s="45"/>
      <c r="F1699" s="45"/>
      <c r="G1699" s="45"/>
      <c r="H1699" s="45">
        <v>101332.60574992032</v>
      </c>
      <c r="I1699" s="46"/>
      <c r="J1699" s="45"/>
      <c r="K1699" s="45"/>
      <c r="L1699" s="45"/>
      <c r="M1699" s="45"/>
      <c r="N1699" s="45"/>
      <c r="O1699" s="45">
        <v>101332.60574992032</v>
      </c>
      <c r="P1699" s="45">
        <v>0.005748521112380592</v>
      </c>
      <c r="Q1699" s="45"/>
      <c r="R1699" s="45"/>
      <c r="S1699" s="45"/>
      <c r="T1699" s="45"/>
      <c r="U1699" s="45"/>
      <c r="V1699" s="45">
        <v>101332.60574992032</v>
      </c>
      <c r="W1699" s="45">
        <v>0.005959822004413598</v>
      </c>
      <c r="X1699" s="45"/>
      <c r="Y1699" s="45"/>
      <c r="Z1699" s="45"/>
      <c r="AA1699" s="45"/>
      <c r="AB1699" s="45"/>
      <c r="AC1699" s="45">
        <v>101332.60574992032</v>
      </c>
      <c r="AD1699" s="45">
        <v>1567.102735739868</v>
      </c>
      <c r="AE1699" s="45"/>
      <c r="AF1699" s="45"/>
      <c r="AG1699" s="45"/>
      <c r="AH1699" s="45"/>
      <c r="AI1699" s="45"/>
      <c r="AJ1699" s="45">
        <v>101332.60574992032</v>
      </c>
      <c r="AK1699" s="45">
        <v>0.012</v>
      </c>
      <c r="AL1699" s="45"/>
      <c r="AM1699" s="45"/>
      <c r="AN1699" s="45"/>
      <c r="AO1699" s="23"/>
      <c r="AP1699" s="23"/>
      <c r="AQ1699" s="45">
        <v>101332.60574992032</v>
      </c>
      <c r="AR1699" s="45">
        <v>0.003</v>
      </c>
      <c r="AS1699" s="23"/>
      <c r="AT1699" s="23"/>
      <c r="AU1699" s="23"/>
      <c r="AV1699" s="23"/>
      <c r="AW1699" s="23"/>
      <c r="AX1699" s="45">
        <v>101332.60574992032</v>
      </c>
      <c r="AY1699" s="23">
        <v>0.537</v>
      </c>
      <c r="AZ1699" s="23"/>
      <c r="BA1699" s="23"/>
      <c r="BB1699" s="23"/>
      <c r="BC1699" s="23"/>
      <c r="BD1699" s="23"/>
      <c r="BE1699" s="45">
        <v>101332.60574992032</v>
      </c>
      <c r="BF1699" s="45">
        <v>16.0</v>
      </c>
      <c r="BG1699" s="23"/>
      <c r="BH1699" s="23"/>
      <c r="BI1699" s="23"/>
      <c r="BJ1699" s="23"/>
      <c r="BK1699" s="23"/>
      <c r="BL1699" s="45">
        <v>101332.60574992032</v>
      </c>
      <c r="BM1699" s="45">
        <v>1.105</v>
      </c>
      <c r="BN1699" s="23"/>
      <c r="BO1699" s="23"/>
      <c r="BP1699" s="23"/>
      <c r="BQ1699" s="23"/>
      <c r="BR1699" s="23"/>
      <c r="BS1699" s="45">
        <v>101332.60574992032</v>
      </c>
      <c r="BT1699" s="45">
        <v>0.82</v>
      </c>
      <c r="BU1699" s="23"/>
      <c r="BV1699" s="23"/>
      <c r="BW1699" s="23"/>
      <c r="BX1699" s="23"/>
      <c r="BY1699" s="23"/>
      <c r="BZ1699" s="23"/>
      <c r="CA1699" s="23"/>
    </row>
    <row r="1700" ht="15.75" customHeight="1">
      <c r="A1700" s="45">
        <v>102932.46903321682</v>
      </c>
      <c r="B1700" s="46">
        <v>0.092</v>
      </c>
      <c r="C1700" s="45"/>
      <c r="D1700" s="45"/>
      <c r="E1700" s="45"/>
      <c r="F1700" s="45"/>
      <c r="G1700" s="45"/>
      <c r="H1700" s="45">
        <v>102932.46903321682</v>
      </c>
      <c r="I1700" s="46"/>
      <c r="J1700" s="45"/>
      <c r="K1700" s="45"/>
      <c r="L1700" s="45"/>
      <c r="M1700" s="45"/>
      <c r="N1700" s="45"/>
      <c r="O1700" s="45">
        <v>102932.46903321682</v>
      </c>
      <c r="P1700" s="45"/>
      <c r="Q1700" s="45"/>
      <c r="R1700" s="45"/>
      <c r="S1700" s="45"/>
      <c r="T1700" s="45"/>
      <c r="U1700" s="45"/>
      <c r="V1700" s="45">
        <v>102932.46903321682</v>
      </c>
      <c r="W1700" s="45"/>
      <c r="X1700" s="45"/>
      <c r="Y1700" s="45"/>
      <c r="Z1700" s="45"/>
      <c r="AA1700" s="45"/>
      <c r="AB1700" s="45"/>
      <c r="AC1700" s="45">
        <v>102932.46903321682</v>
      </c>
      <c r="AD1700" s="45">
        <v>1675.4455733994732</v>
      </c>
      <c r="AE1700" s="45"/>
      <c r="AF1700" s="45"/>
      <c r="AG1700" s="45"/>
      <c r="AH1700" s="45"/>
      <c r="AI1700" s="45"/>
      <c r="AJ1700" s="45">
        <v>102932.46903321682</v>
      </c>
      <c r="AK1700" s="45">
        <v>0.012</v>
      </c>
      <c r="AL1700" s="45"/>
      <c r="AM1700" s="45"/>
      <c r="AN1700" s="45"/>
      <c r="AO1700" s="23"/>
      <c r="AP1700" s="23"/>
      <c r="AQ1700" s="45">
        <v>102932.46903321682</v>
      </c>
      <c r="AR1700" s="45">
        <v>0.003</v>
      </c>
      <c r="AS1700" s="23"/>
      <c r="AT1700" s="23"/>
      <c r="AU1700" s="23"/>
      <c r="AV1700" s="23"/>
      <c r="AW1700" s="23"/>
      <c r="AX1700" s="45">
        <v>102932.46903321682</v>
      </c>
      <c r="AY1700" s="23">
        <v>0.537</v>
      </c>
      <c r="AZ1700" s="23"/>
      <c r="BA1700" s="23"/>
      <c r="BB1700" s="23"/>
      <c r="BC1700" s="23"/>
      <c r="BD1700" s="23"/>
      <c r="BE1700" s="45">
        <v>102932.46903321682</v>
      </c>
      <c r="BF1700" s="45">
        <v>16.0</v>
      </c>
      <c r="BG1700" s="23"/>
      <c r="BH1700" s="23"/>
      <c r="BI1700" s="23"/>
      <c r="BJ1700" s="23"/>
      <c r="BK1700" s="23"/>
      <c r="BL1700" s="45">
        <v>102932.46903321682</v>
      </c>
      <c r="BM1700" s="45">
        <v>1.084</v>
      </c>
      <c r="BN1700" s="23"/>
      <c r="BO1700" s="23"/>
      <c r="BP1700" s="23"/>
      <c r="BQ1700" s="23"/>
      <c r="BR1700" s="23"/>
      <c r="BS1700" s="45">
        <v>102932.46903321682</v>
      </c>
      <c r="BT1700" s="45">
        <v>0.9</v>
      </c>
      <c r="BU1700" s="23"/>
      <c r="BV1700" s="23"/>
      <c r="BW1700" s="23"/>
      <c r="BX1700" s="23"/>
      <c r="BY1700" s="23"/>
      <c r="BZ1700" s="23"/>
      <c r="CA1700" s="23"/>
    </row>
    <row r="1701" ht="15.75" customHeight="1">
      <c r="A1701" s="45">
        <v>103995.10029289623</v>
      </c>
      <c r="B1701" s="46">
        <v>0.099</v>
      </c>
      <c r="C1701" s="45"/>
      <c r="D1701" s="45"/>
      <c r="E1701" s="45"/>
      <c r="F1701" s="45"/>
      <c r="G1701" s="45"/>
      <c r="H1701" s="45">
        <v>103995.10029289623</v>
      </c>
      <c r="I1701" s="46"/>
      <c r="J1701" s="45"/>
      <c r="K1701" s="45"/>
      <c r="L1701" s="45"/>
      <c r="M1701" s="45"/>
      <c r="N1701" s="45"/>
      <c r="O1701" s="45">
        <v>103995.10029289623</v>
      </c>
      <c r="P1701" s="45">
        <v>0.005383655347117254</v>
      </c>
      <c r="Q1701" s="45"/>
      <c r="R1701" s="45"/>
      <c r="S1701" s="45"/>
      <c r="T1701" s="45"/>
      <c r="U1701" s="45"/>
      <c r="V1701" s="45">
        <v>103995.10029289623</v>
      </c>
      <c r="W1701" s="45">
        <v>0.0051685672389623506</v>
      </c>
      <c r="X1701" s="45"/>
      <c r="Y1701" s="45"/>
      <c r="Z1701" s="45"/>
      <c r="AA1701" s="45"/>
      <c r="AB1701" s="45"/>
      <c r="AC1701" s="45">
        <v>103995.10029289623</v>
      </c>
      <c r="AD1701" s="45">
        <v>1375.5959957046905</v>
      </c>
      <c r="AE1701" s="45"/>
      <c r="AF1701" s="45"/>
      <c r="AG1701" s="45"/>
      <c r="AH1701" s="45"/>
      <c r="AI1701" s="45"/>
      <c r="AJ1701" s="45">
        <v>103995.10029289623</v>
      </c>
      <c r="AK1701" s="45">
        <v>0.012</v>
      </c>
      <c r="AL1701" s="45"/>
      <c r="AM1701" s="45"/>
      <c r="AN1701" s="45"/>
      <c r="AO1701" s="23"/>
      <c r="AP1701" s="23"/>
      <c r="AQ1701" s="45">
        <v>103995.10029289623</v>
      </c>
      <c r="AR1701" s="45">
        <v>0.003</v>
      </c>
      <c r="AS1701" s="23"/>
      <c r="AT1701" s="23"/>
      <c r="AU1701" s="23"/>
      <c r="AV1701" s="23"/>
      <c r="AW1701" s="23"/>
      <c r="AX1701" s="45">
        <v>103995.10029289623</v>
      </c>
      <c r="AY1701" s="23">
        <v>0.539</v>
      </c>
      <c r="AZ1701" s="23"/>
      <c r="BA1701" s="23"/>
      <c r="BB1701" s="23"/>
      <c r="BC1701" s="23"/>
      <c r="BD1701" s="23"/>
      <c r="BE1701" s="45">
        <v>103995.10029289623</v>
      </c>
      <c r="BF1701" s="45">
        <v>16.0</v>
      </c>
      <c r="BG1701" s="23"/>
      <c r="BH1701" s="23"/>
      <c r="BI1701" s="23"/>
      <c r="BJ1701" s="23"/>
      <c r="BK1701" s="23"/>
      <c r="BL1701" s="45">
        <v>103995.10029289623</v>
      </c>
      <c r="BM1701" s="45">
        <v>1.121</v>
      </c>
      <c r="BN1701" s="23"/>
      <c r="BO1701" s="23"/>
      <c r="BP1701" s="23"/>
      <c r="BQ1701" s="23"/>
      <c r="BR1701" s="23"/>
      <c r="BS1701" s="45">
        <v>103995.10029289623</v>
      </c>
      <c r="BT1701" s="45">
        <v>0.91</v>
      </c>
      <c r="BU1701" s="23"/>
      <c r="BV1701" s="23"/>
      <c r="BW1701" s="23"/>
      <c r="BX1701" s="23"/>
      <c r="BY1701" s="23"/>
      <c r="BZ1701" s="23"/>
      <c r="CA1701" s="23"/>
    </row>
    <row r="1702" ht="15.75" customHeight="1">
      <c r="A1702" s="45">
        <v>105564.8004729303</v>
      </c>
      <c r="B1702" s="46">
        <v>0.095</v>
      </c>
      <c r="C1702" s="45"/>
      <c r="D1702" s="45"/>
      <c r="E1702" s="45"/>
      <c r="F1702" s="45"/>
      <c r="G1702" s="45"/>
      <c r="H1702" s="45">
        <v>105564.8004729303</v>
      </c>
      <c r="I1702" s="46"/>
      <c r="J1702" s="45"/>
      <c r="K1702" s="45"/>
      <c r="L1702" s="45"/>
      <c r="M1702" s="45"/>
      <c r="N1702" s="45"/>
      <c r="O1702" s="45">
        <v>105564.8004729303</v>
      </c>
      <c r="P1702" s="45"/>
      <c r="Q1702" s="45"/>
      <c r="R1702" s="45"/>
      <c r="S1702" s="45"/>
      <c r="T1702" s="45"/>
      <c r="U1702" s="45"/>
      <c r="V1702" s="45">
        <v>105564.8004729303</v>
      </c>
      <c r="W1702" s="45"/>
      <c r="X1702" s="45"/>
      <c r="Y1702" s="45"/>
      <c r="Z1702" s="45"/>
      <c r="AA1702" s="45"/>
      <c r="AB1702" s="45"/>
      <c r="AC1702" s="45">
        <v>105564.8004729303</v>
      </c>
      <c r="AD1702" s="45">
        <v>1590.0831360124614</v>
      </c>
      <c r="AE1702" s="45"/>
      <c r="AF1702" s="45"/>
      <c r="AG1702" s="45"/>
      <c r="AH1702" s="45"/>
      <c r="AI1702" s="45"/>
      <c r="AJ1702" s="45">
        <v>105564.8004729303</v>
      </c>
      <c r="AK1702" s="45">
        <v>0.012</v>
      </c>
      <c r="AL1702" s="45"/>
      <c r="AM1702" s="45"/>
      <c r="AN1702" s="45"/>
      <c r="AO1702" s="23"/>
      <c r="AP1702" s="23"/>
      <c r="AQ1702" s="45">
        <v>105564.8004729303</v>
      </c>
      <c r="AR1702" s="45">
        <v>0.003</v>
      </c>
      <c r="AS1702" s="23"/>
      <c r="AT1702" s="23"/>
      <c r="AU1702" s="23"/>
      <c r="AV1702" s="23"/>
      <c r="AW1702" s="23"/>
      <c r="AX1702" s="45">
        <v>105564.8004729303</v>
      </c>
      <c r="AY1702" s="23">
        <v>0.52</v>
      </c>
      <c r="AZ1702" s="23"/>
      <c r="BA1702" s="23"/>
      <c r="BB1702" s="23"/>
      <c r="BC1702" s="23"/>
      <c r="BD1702" s="23"/>
      <c r="BE1702" s="45">
        <v>105564.8004729303</v>
      </c>
      <c r="BF1702" s="45">
        <v>16.0</v>
      </c>
      <c r="BG1702" s="23"/>
      <c r="BH1702" s="23"/>
      <c r="BI1702" s="23"/>
      <c r="BJ1702" s="23"/>
      <c r="BK1702" s="23"/>
      <c r="BL1702" s="45">
        <v>105564.8004729303</v>
      </c>
      <c r="BM1702" s="45">
        <v>1.172</v>
      </c>
      <c r="BN1702" s="23"/>
      <c r="BO1702" s="23"/>
      <c r="BP1702" s="23"/>
      <c r="BQ1702" s="23"/>
      <c r="BR1702" s="23"/>
      <c r="BS1702" s="45">
        <v>105564.8004729303</v>
      </c>
      <c r="BT1702" s="45">
        <v>0.9</v>
      </c>
      <c r="BU1702" s="23"/>
      <c r="BV1702" s="23"/>
      <c r="BW1702" s="23"/>
      <c r="BX1702" s="23"/>
      <c r="BY1702" s="23"/>
      <c r="BZ1702" s="23"/>
      <c r="CA1702" s="23"/>
    </row>
    <row r="1703" ht="15.75" customHeight="1">
      <c r="A1703" s="45">
        <v>105828.9192973002</v>
      </c>
      <c r="B1703" s="46">
        <v>0.095</v>
      </c>
      <c r="C1703" s="45"/>
      <c r="D1703" s="45"/>
      <c r="E1703" s="45"/>
      <c r="F1703" s="45"/>
      <c r="G1703" s="45"/>
      <c r="H1703" s="45">
        <v>105828.9192973002</v>
      </c>
      <c r="I1703" s="46"/>
      <c r="J1703" s="45"/>
      <c r="K1703" s="45"/>
      <c r="L1703" s="45"/>
      <c r="M1703" s="45"/>
      <c r="N1703" s="45"/>
      <c r="O1703" s="45">
        <v>105828.9192973002</v>
      </c>
      <c r="P1703" s="45">
        <v>0.0054574915392424745</v>
      </c>
      <c r="Q1703" s="45"/>
      <c r="R1703" s="45"/>
      <c r="S1703" s="45"/>
      <c r="T1703" s="45"/>
      <c r="U1703" s="45"/>
      <c r="V1703" s="45">
        <v>105828.9192973002</v>
      </c>
      <c r="W1703" s="45">
        <v>0.0054567507368073935</v>
      </c>
      <c r="X1703" s="45"/>
      <c r="Y1703" s="45"/>
      <c r="Z1703" s="45"/>
      <c r="AA1703" s="45"/>
      <c r="AB1703" s="45"/>
      <c r="AC1703" s="45">
        <v>105828.9192973002</v>
      </c>
      <c r="AD1703" s="45">
        <v>1818.8816359626987</v>
      </c>
      <c r="AE1703" s="45"/>
      <c r="AF1703" s="45"/>
      <c r="AG1703" s="45"/>
      <c r="AH1703" s="45"/>
      <c r="AI1703" s="45"/>
      <c r="AJ1703" s="45">
        <v>105828.9192973002</v>
      </c>
      <c r="AK1703" s="45">
        <v>0.012</v>
      </c>
      <c r="AL1703" s="45"/>
      <c r="AM1703" s="45"/>
      <c r="AN1703" s="45"/>
      <c r="AO1703" s="23"/>
      <c r="AP1703" s="23"/>
      <c r="AQ1703" s="45">
        <v>105828.9192973002</v>
      </c>
      <c r="AR1703" s="45">
        <v>0.002</v>
      </c>
      <c r="AS1703" s="23"/>
      <c r="AT1703" s="23"/>
      <c r="AU1703" s="23"/>
      <c r="AV1703" s="23"/>
      <c r="AW1703" s="23"/>
      <c r="AX1703" s="45">
        <v>105828.9192973002</v>
      </c>
      <c r="AY1703" s="23">
        <v>0.52</v>
      </c>
      <c r="AZ1703" s="23"/>
      <c r="BA1703" s="23"/>
      <c r="BB1703" s="23"/>
      <c r="BC1703" s="23"/>
      <c r="BD1703" s="23"/>
      <c r="BE1703" s="45">
        <v>105828.9192973002</v>
      </c>
      <c r="BF1703" s="45">
        <v>16.0</v>
      </c>
      <c r="BG1703" s="23"/>
      <c r="BH1703" s="23"/>
      <c r="BI1703" s="23"/>
      <c r="BJ1703" s="23"/>
      <c r="BK1703" s="23"/>
      <c r="BL1703" s="45">
        <v>105828.9192973002</v>
      </c>
      <c r="BM1703" s="45">
        <v>1.212</v>
      </c>
      <c r="BN1703" s="23"/>
      <c r="BO1703" s="23"/>
      <c r="BP1703" s="23"/>
      <c r="BQ1703" s="23"/>
      <c r="BR1703" s="23"/>
      <c r="BS1703" s="45">
        <v>105828.9192973002</v>
      </c>
      <c r="BT1703" s="45">
        <v>0.928</v>
      </c>
      <c r="BU1703" s="23"/>
      <c r="BV1703" s="23"/>
      <c r="BW1703" s="23"/>
      <c r="BX1703" s="23"/>
      <c r="BY1703" s="23"/>
      <c r="BZ1703" s="23"/>
      <c r="CA1703" s="23"/>
    </row>
    <row r="1704" ht="15.75" customHeight="1">
      <c r="A1704" s="45">
        <v>106099.41367993316</v>
      </c>
      <c r="B1704" s="46">
        <v>0.096</v>
      </c>
      <c r="C1704" s="45"/>
      <c r="D1704" s="45"/>
      <c r="E1704" s="45"/>
      <c r="F1704" s="45"/>
      <c r="G1704" s="45"/>
      <c r="H1704" s="45">
        <v>106099.41367993316</v>
      </c>
      <c r="I1704" s="46"/>
      <c r="J1704" s="45"/>
      <c r="K1704" s="45"/>
      <c r="L1704" s="45"/>
      <c r="M1704" s="45"/>
      <c r="N1704" s="45"/>
      <c r="O1704" s="45">
        <v>106099.41367993316</v>
      </c>
      <c r="P1704" s="45">
        <v>0.005274191349137034</v>
      </c>
      <c r="Q1704" s="45"/>
      <c r="R1704" s="45"/>
      <c r="S1704" s="45"/>
      <c r="T1704" s="45"/>
      <c r="U1704" s="45"/>
      <c r="V1704" s="45">
        <v>106099.41367993316</v>
      </c>
      <c r="W1704" s="45">
        <v>0.005207380233196006</v>
      </c>
      <c r="X1704" s="45"/>
      <c r="Y1704" s="45"/>
      <c r="Z1704" s="45"/>
      <c r="AA1704" s="45"/>
      <c r="AB1704" s="45"/>
      <c r="AC1704" s="45">
        <v>106099.41367993316</v>
      </c>
      <c r="AD1704" s="45">
        <v>1855.5842012300388</v>
      </c>
      <c r="AE1704" s="45"/>
      <c r="AF1704" s="45"/>
      <c r="AG1704" s="45"/>
      <c r="AH1704" s="45"/>
      <c r="AI1704" s="45"/>
      <c r="AJ1704" s="45">
        <v>106099.41367993316</v>
      </c>
      <c r="AK1704" s="45">
        <v>0.012</v>
      </c>
      <c r="AL1704" s="45"/>
      <c r="AM1704" s="45"/>
      <c r="AN1704" s="45"/>
      <c r="AO1704" s="23"/>
      <c r="AP1704" s="23"/>
      <c r="AQ1704" s="45">
        <v>106099.41367993316</v>
      </c>
      <c r="AR1704" s="45">
        <v>0.002</v>
      </c>
      <c r="AS1704" s="23"/>
      <c r="AT1704" s="23"/>
      <c r="AU1704" s="23"/>
      <c r="AV1704" s="23"/>
      <c r="AW1704" s="23"/>
      <c r="AX1704" s="45">
        <v>106099.41367993316</v>
      </c>
      <c r="AY1704" s="23">
        <v>0.52</v>
      </c>
      <c r="AZ1704" s="23"/>
      <c r="BA1704" s="23"/>
      <c r="BB1704" s="23"/>
      <c r="BC1704" s="23"/>
      <c r="BD1704" s="23"/>
      <c r="BE1704" s="45">
        <v>106099.41367993316</v>
      </c>
      <c r="BF1704" s="45">
        <v>16.0</v>
      </c>
      <c r="BG1704" s="23"/>
      <c r="BH1704" s="23"/>
      <c r="BI1704" s="23"/>
      <c r="BJ1704" s="23"/>
      <c r="BK1704" s="23"/>
      <c r="BL1704" s="45">
        <v>106099.41367993316</v>
      </c>
      <c r="BM1704" s="45">
        <v>1.246</v>
      </c>
      <c r="BN1704" s="23"/>
      <c r="BO1704" s="23"/>
      <c r="BP1704" s="23"/>
      <c r="BQ1704" s="23"/>
      <c r="BR1704" s="23"/>
      <c r="BS1704" s="45">
        <v>106099.41367993316</v>
      </c>
      <c r="BT1704" s="45">
        <v>0.932</v>
      </c>
      <c r="BU1704" s="23"/>
      <c r="BV1704" s="23"/>
      <c r="BW1704" s="23"/>
      <c r="BX1704" s="23"/>
      <c r="BY1704" s="23"/>
      <c r="BZ1704" s="23"/>
      <c r="CA1704" s="23"/>
    </row>
    <row r="1705" ht="15.75" customHeight="1">
      <c r="A1705" s="45">
        <v>141977.24188328636</v>
      </c>
      <c r="B1705" s="46">
        <v>0.099</v>
      </c>
      <c r="C1705" s="45"/>
      <c r="D1705" s="45"/>
      <c r="E1705" s="45"/>
      <c r="F1705" s="45"/>
      <c r="G1705" s="45"/>
      <c r="H1705" s="45">
        <v>141977.24188328636</v>
      </c>
      <c r="I1705" s="46">
        <v>0.043</v>
      </c>
      <c r="J1705" s="45"/>
      <c r="K1705" s="45"/>
      <c r="L1705" s="45"/>
      <c r="M1705" s="45"/>
      <c r="N1705" s="45"/>
      <c r="O1705" s="45">
        <v>141977.24188328636</v>
      </c>
      <c r="P1705" s="45">
        <v>0.003549431047082159</v>
      </c>
      <c r="Q1705" s="45"/>
      <c r="R1705" s="45"/>
      <c r="S1705" s="45"/>
      <c r="T1705" s="45"/>
      <c r="U1705" s="45"/>
      <c r="V1705" s="45">
        <v>141977.24188328636</v>
      </c>
      <c r="W1705" s="45"/>
      <c r="X1705" s="45"/>
      <c r="Y1705" s="45"/>
      <c r="Z1705" s="45"/>
      <c r="AA1705" s="45"/>
      <c r="AB1705" s="45"/>
      <c r="AC1705" s="45">
        <v>141977.24188328636</v>
      </c>
      <c r="AD1705" s="45">
        <v>1024.4632355499878</v>
      </c>
      <c r="AE1705" s="45"/>
      <c r="AF1705" s="45"/>
      <c r="AG1705" s="45"/>
      <c r="AH1705" s="45"/>
      <c r="AI1705" s="45"/>
      <c r="AJ1705" s="45">
        <v>141977.24188328636</v>
      </c>
      <c r="AK1705" s="45">
        <v>0.011</v>
      </c>
      <c r="AL1705" s="45"/>
      <c r="AM1705" s="45"/>
      <c r="AN1705" s="45"/>
      <c r="AO1705" s="23"/>
      <c r="AP1705" s="23"/>
      <c r="AQ1705" s="45">
        <v>141977.24188328636</v>
      </c>
      <c r="AR1705" s="45">
        <v>0.005</v>
      </c>
      <c r="AS1705" s="23"/>
      <c r="AT1705" s="23"/>
      <c r="AU1705" s="23"/>
      <c r="AV1705" s="23"/>
      <c r="AW1705" s="23"/>
      <c r="AX1705" s="45">
        <v>141977.24188328636</v>
      </c>
      <c r="AY1705" s="23"/>
      <c r="AZ1705" s="23"/>
      <c r="BA1705" s="23"/>
      <c r="BB1705" s="23"/>
      <c r="BC1705" s="23"/>
      <c r="BD1705" s="23"/>
      <c r="BE1705" s="45">
        <v>141977.24188328636</v>
      </c>
      <c r="BF1705" s="45"/>
      <c r="BG1705" s="23"/>
      <c r="BH1705" s="23"/>
      <c r="BI1705" s="23"/>
      <c r="BJ1705" s="23"/>
      <c r="BK1705" s="23"/>
      <c r="BL1705" s="45">
        <v>141977.24188328636</v>
      </c>
      <c r="BM1705" s="45">
        <v>0.647</v>
      </c>
      <c r="BN1705" s="23"/>
      <c r="BO1705" s="23"/>
      <c r="BP1705" s="23"/>
      <c r="BQ1705" s="23"/>
      <c r="BR1705" s="23"/>
      <c r="BS1705" s="45">
        <v>141977.24188328636</v>
      </c>
      <c r="BT1705" s="45">
        <v>0.471</v>
      </c>
      <c r="BU1705" s="23"/>
      <c r="BV1705" s="23"/>
      <c r="BW1705" s="23"/>
      <c r="BX1705" s="23"/>
      <c r="BY1705" s="23"/>
      <c r="BZ1705" s="23"/>
      <c r="CA1705" s="23"/>
    </row>
    <row r="1706" ht="15.75" customHeight="1">
      <c r="A1706" s="45">
        <v>143847.99471745902</v>
      </c>
      <c r="B1706" s="46">
        <v>0.103</v>
      </c>
      <c r="C1706" s="45"/>
      <c r="D1706" s="45"/>
      <c r="E1706" s="45"/>
      <c r="F1706" s="45"/>
      <c r="G1706" s="45"/>
      <c r="H1706" s="45">
        <v>143847.99471745902</v>
      </c>
      <c r="I1706" s="46">
        <v>0.043</v>
      </c>
      <c r="J1706" s="45"/>
      <c r="K1706" s="45"/>
      <c r="L1706" s="45"/>
      <c r="M1706" s="45"/>
      <c r="N1706" s="45"/>
      <c r="O1706" s="45">
        <v>143847.99471745902</v>
      </c>
      <c r="P1706" s="45">
        <v>0.003509752755726464</v>
      </c>
      <c r="Q1706" s="45"/>
      <c r="R1706" s="45"/>
      <c r="S1706" s="45"/>
      <c r="T1706" s="45"/>
      <c r="U1706" s="45"/>
      <c r="V1706" s="45">
        <v>143847.99471745902</v>
      </c>
      <c r="W1706" s="45"/>
      <c r="X1706" s="45"/>
      <c r="Y1706" s="45"/>
      <c r="Z1706" s="45"/>
      <c r="AA1706" s="45"/>
      <c r="AB1706" s="45"/>
      <c r="AC1706" s="45">
        <v>143847.99471745902</v>
      </c>
      <c r="AD1706" s="45">
        <v>979.9644640126896</v>
      </c>
      <c r="AE1706" s="45"/>
      <c r="AF1706" s="45"/>
      <c r="AG1706" s="45"/>
      <c r="AH1706" s="45"/>
      <c r="AI1706" s="45"/>
      <c r="AJ1706" s="45">
        <v>143847.99471745902</v>
      </c>
      <c r="AK1706" s="45">
        <v>0.01</v>
      </c>
      <c r="AL1706" s="45"/>
      <c r="AM1706" s="45"/>
      <c r="AN1706" s="45"/>
      <c r="AO1706" s="23"/>
      <c r="AP1706" s="23"/>
      <c r="AQ1706" s="45">
        <v>143847.99471745902</v>
      </c>
      <c r="AR1706" s="45">
        <v>0.005</v>
      </c>
      <c r="AS1706" s="23"/>
      <c r="AT1706" s="23"/>
      <c r="AU1706" s="23"/>
      <c r="AV1706" s="23"/>
      <c r="AW1706" s="23"/>
      <c r="AX1706" s="45">
        <v>143847.99471745902</v>
      </c>
      <c r="AY1706" s="23"/>
      <c r="AZ1706" s="23"/>
      <c r="BA1706" s="23"/>
      <c r="BB1706" s="23"/>
      <c r="BC1706" s="23"/>
      <c r="BD1706" s="23"/>
      <c r="BE1706" s="45">
        <v>143847.99471745902</v>
      </c>
      <c r="BF1706" s="45"/>
      <c r="BG1706" s="23"/>
      <c r="BH1706" s="23"/>
      <c r="BI1706" s="23"/>
      <c r="BJ1706" s="23"/>
      <c r="BK1706" s="23"/>
      <c r="BL1706" s="45">
        <v>143847.99471745902</v>
      </c>
      <c r="BM1706" s="45">
        <v>0.733</v>
      </c>
      <c r="BN1706" s="23"/>
      <c r="BO1706" s="23"/>
      <c r="BP1706" s="23"/>
      <c r="BQ1706" s="23"/>
      <c r="BR1706" s="23"/>
      <c r="BS1706" s="45">
        <v>143847.99471745902</v>
      </c>
      <c r="BT1706" s="45">
        <v>0.551</v>
      </c>
      <c r="BU1706" s="23"/>
      <c r="BV1706" s="23"/>
      <c r="BW1706" s="23"/>
      <c r="BX1706" s="23"/>
      <c r="BY1706" s="23"/>
      <c r="BZ1706" s="23"/>
      <c r="CA1706" s="23"/>
    </row>
    <row r="1707" ht="15.75" customHeight="1">
      <c r="A1707" s="45">
        <v>142763.93448068865</v>
      </c>
      <c r="B1707" s="46">
        <v>0.106</v>
      </c>
      <c r="C1707" s="45"/>
      <c r="D1707" s="45"/>
      <c r="E1707" s="45"/>
      <c r="F1707" s="45"/>
      <c r="G1707" s="45"/>
      <c r="H1707" s="45">
        <v>142763.93448068865</v>
      </c>
      <c r="I1707" s="46">
        <v>0.039</v>
      </c>
      <c r="J1707" s="45"/>
      <c r="K1707" s="45"/>
      <c r="L1707" s="45"/>
      <c r="M1707" s="45"/>
      <c r="N1707" s="45"/>
      <c r="O1707" s="45">
        <v>142763.93448068865</v>
      </c>
      <c r="P1707" s="45">
        <v>0.00359641569178804</v>
      </c>
      <c r="Q1707" s="45"/>
      <c r="R1707" s="45"/>
      <c r="S1707" s="45"/>
      <c r="T1707" s="45"/>
      <c r="U1707" s="45"/>
      <c r="V1707" s="45">
        <v>142763.93448068865</v>
      </c>
      <c r="W1707" s="45">
        <v>0.005320290200642355</v>
      </c>
      <c r="X1707" s="45"/>
      <c r="Y1707" s="45"/>
      <c r="Z1707" s="45"/>
      <c r="AA1707" s="45"/>
      <c r="AB1707" s="45"/>
      <c r="AC1707" s="45">
        <v>142763.93448068865</v>
      </c>
      <c r="AD1707" s="45">
        <v>989.7384303901588</v>
      </c>
      <c r="AE1707" s="45"/>
      <c r="AF1707" s="45"/>
      <c r="AG1707" s="45"/>
      <c r="AH1707" s="45"/>
      <c r="AI1707" s="45"/>
      <c r="AJ1707" s="45">
        <v>142763.93448068865</v>
      </c>
      <c r="AK1707" s="45">
        <v>0.01</v>
      </c>
      <c r="AL1707" s="45"/>
      <c r="AM1707" s="45"/>
      <c r="AN1707" s="45"/>
      <c r="AO1707" s="23"/>
      <c r="AP1707" s="23"/>
      <c r="AQ1707" s="45">
        <v>142763.93448068865</v>
      </c>
      <c r="AR1707" s="45">
        <v>0.005</v>
      </c>
      <c r="AS1707" s="23"/>
      <c r="AT1707" s="23"/>
      <c r="AU1707" s="23"/>
      <c r="AV1707" s="23"/>
      <c r="AW1707" s="23"/>
      <c r="AX1707" s="45">
        <v>142763.93448068865</v>
      </c>
      <c r="AY1707" s="23"/>
      <c r="AZ1707" s="23"/>
      <c r="BA1707" s="23"/>
      <c r="BB1707" s="23"/>
      <c r="BC1707" s="23"/>
      <c r="BD1707" s="23"/>
      <c r="BE1707" s="45">
        <v>142763.93448068865</v>
      </c>
      <c r="BF1707" s="45"/>
      <c r="BG1707" s="23"/>
      <c r="BH1707" s="23"/>
      <c r="BI1707" s="23"/>
      <c r="BJ1707" s="23"/>
      <c r="BK1707" s="23"/>
      <c r="BL1707" s="45">
        <v>142763.93448068865</v>
      </c>
      <c r="BM1707" s="45">
        <v>0.792</v>
      </c>
      <c r="BN1707" s="23"/>
      <c r="BO1707" s="23"/>
      <c r="BP1707" s="23"/>
      <c r="BQ1707" s="23"/>
      <c r="BR1707" s="23"/>
      <c r="BS1707" s="45">
        <v>142763.93448068865</v>
      </c>
      <c r="BT1707" s="45">
        <v>0.614</v>
      </c>
      <c r="BU1707" s="23"/>
      <c r="BV1707" s="23"/>
      <c r="BW1707" s="23"/>
      <c r="BX1707" s="23"/>
      <c r="BY1707" s="23"/>
      <c r="BZ1707" s="23"/>
      <c r="CA1707" s="23"/>
    </row>
    <row r="1708" ht="15.75" customHeight="1">
      <c r="A1708" s="45">
        <v>143071.2436202148</v>
      </c>
      <c r="B1708" s="46">
        <v>0.109</v>
      </c>
      <c r="C1708" s="45"/>
      <c r="D1708" s="45"/>
      <c r="E1708" s="45"/>
      <c r="F1708" s="45"/>
      <c r="G1708" s="45"/>
      <c r="H1708" s="45">
        <v>143071.2436202148</v>
      </c>
      <c r="I1708" s="46">
        <v>0.033</v>
      </c>
      <c r="J1708" s="45"/>
      <c r="K1708" s="45"/>
      <c r="L1708" s="45"/>
      <c r="M1708" s="45"/>
      <c r="N1708" s="45"/>
      <c r="O1708" s="45">
        <v>143071.2436202148</v>
      </c>
      <c r="P1708" s="45">
        <v>0.003674614569476145</v>
      </c>
      <c r="Q1708" s="45"/>
      <c r="R1708" s="45"/>
      <c r="S1708" s="45"/>
      <c r="T1708" s="45"/>
      <c r="U1708" s="45"/>
      <c r="V1708" s="45">
        <v>143071.2436202148</v>
      </c>
      <c r="W1708" s="45">
        <v>0.005668073897251138</v>
      </c>
      <c r="X1708" s="45"/>
      <c r="Y1708" s="45"/>
      <c r="Z1708" s="45"/>
      <c r="AA1708" s="45"/>
      <c r="AB1708" s="45"/>
      <c r="AC1708" s="45">
        <v>143071.2436202148</v>
      </c>
      <c r="AD1708" s="45">
        <v>1173.7292309947907</v>
      </c>
      <c r="AE1708" s="45"/>
      <c r="AF1708" s="45"/>
      <c r="AG1708" s="45"/>
      <c r="AH1708" s="45"/>
      <c r="AI1708" s="45"/>
      <c r="AJ1708" s="45">
        <v>143071.2436202148</v>
      </c>
      <c r="AK1708" s="45">
        <v>0.01</v>
      </c>
      <c r="AL1708" s="45"/>
      <c r="AM1708" s="45"/>
      <c r="AN1708" s="45"/>
      <c r="AO1708" s="23"/>
      <c r="AP1708" s="23"/>
      <c r="AQ1708" s="45">
        <v>143071.2436202148</v>
      </c>
      <c r="AR1708" s="45">
        <v>0.004</v>
      </c>
      <c r="AS1708" s="23"/>
      <c r="AT1708" s="23"/>
      <c r="AU1708" s="23"/>
      <c r="AV1708" s="23"/>
      <c r="AW1708" s="23"/>
      <c r="AX1708" s="45">
        <v>143071.2436202148</v>
      </c>
      <c r="AY1708" s="23"/>
      <c r="AZ1708" s="23"/>
      <c r="BA1708" s="23"/>
      <c r="BB1708" s="23"/>
      <c r="BC1708" s="23"/>
      <c r="BD1708" s="23"/>
      <c r="BE1708" s="45">
        <v>143071.2436202148</v>
      </c>
      <c r="BF1708" s="45">
        <v>20.0</v>
      </c>
      <c r="BG1708" s="23"/>
      <c r="BH1708" s="23"/>
      <c r="BI1708" s="23"/>
      <c r="BJ1708" s="23"/>
      <c r="BK1708" s="23"/>
      <c r="BL1708" s="45">
        <v>143071.2436202148</v>
      </c>
      <c r="BM1708" s="45">
        <v>0.849</v>
      </c>
      <c r="BN1708" s="23"/>
      <c r="BO1708" s="23"/>
      <c r="BP1708" s="23"/>
      <c r="BQ1708" s="23"/>
      <c r="BR1708" s="23"/>
      <c r="BS1708" s="45">
        <v>143071.2436202148</v>
      </c>
      <c r="BT1708" s="45">
        <v>0.651</v>
      </c>
      <c r="BU1708" s="23"/>
      <c r="BV1708" s="23"/>
      <c r="BW1708" s="23"/>
      <c r="BX1708" s="23"/>
      <c r="BY1708" s="23"/>
      <c r="BZ1708" s="23"/>
      <c r="CA1708" s="23"/>
    </row>
    <row r="1709" ht="15.75" customHeight="1">
      <c r="A1709" s="45">
        <v>143444.35610738027</v>
      </c>
      <c r="B1709" s="46">
        <v>0.11</v>
      </c>
      <c r="C1709" s="45"/>
      <c r="D1709" s="45"/>
      <c r="E1709" s="45"/>
      <c r="F1709" s="45"/>
      <c r="G1709" s="45"/>
      <c r="H1709" s="45">
        <v>143444.35610738027</v>
      </c>
      <c r="I1709" s="46">
        <v>0.032</v>
      </c>
      <c r="J1709" s="45"/>
      <c r="K1709" s="45"/>
      <c r="L1709" s="45"/>
      <c r="M1709" s="45"/>
      <c r="N1709" s="45"/>
      <c r="O1709" s="45">
        <v>143444.35610738027</v>
      </c>
      <c r="P1709" s="45"/>
      <c r="Q1709" s="45"/>
      <c r="R1709" s="45"/>
      <c r="S1709" s="45"/>
      <c r="T1709" s="45"/>
      <c r="U1709" s="45"/>
      <c r="V1709" s="45">
        <v>143444.35610738027</v>
      </c>
      <c r="W1709" s="45"/>
      <c r="X1709" s="45"/>
      <c r="Y1709" s="45"/>
      <c r="Z1709" s="45"/>
      <c r="AA1709" s="45"/>
      <c r="AB1709" s="45"/>
      <c r="AC1709" s="45">
        <v>143444.35610738027</v>
      </c>
      <c r="AD1709" s="45">
        <v>1342.9639528392847</v>
      </c>
      <c r="AE1709" s="45"/>
      <c r="AF1709" s="45"/>
      <c r="AG1709" s="45"/>
      <c r="AH1709" s="45"/>
      <c r="AI1709" s="45"/>
      <c r="AJ1709" s="45">
        <v>143444.35610738027</v>
      </c>
      <c r="AK1709" s="45">
        <v>0.01</v>
      </c>
      <c r="AL1709" s="45"/>
      <c r="AM1709" s="45"/>
      <c r="AN1709" s="45"/>
      <c r="AO1709" s="23"/>
      <c r="AP1709" s="23"/>
      <c r="AQ1709" s="45">
        <v>143444.35610738027</v>
      </c>
      <c r="AR1709" s="45">
        <v>0.004</v>
      </c>
      <c r="AS1709" s="23"/>
      <c r="AT1709" s="23"/>
      <c r="AU1709" s="23"/>
      <c r="AV1709" s="23"/>
      <c r="AW1709" s="23"/>
      <c r="AX1709" s="45">
        <v>143444.35610738027</v>
      </c>
      <c r="AY1709" s="23"/>
      <c r="AZ1709" s="23"/>
      <c r="BA1709" s="23"/>
      <c r="BB1709" s="23"/>
      <c r="BC1709" s="23"/>
      <c r="BD1709" s="23"/>
      <c r="BE1709" s="45">
        <v>143444.35610738027</v>
      </c>
      <c r="BF1709" s="45">
        <v>18.0</v>
      </c>
      <c r="BG1709" s="23"/>
      <c r="BH1709" s="23"/>
      <c r="BI1709" s="23"/>
      <c r="BJ1709" s="23"/>
      <c r="BK1709" s="23"/>
      <c r="BL1709" s="45">
        <v>143444.35610738027</v>
      </c>
      <c r="BM1709" s="45">
        <v>0.854</v>
      </c>
      <c r="BN1709" s="23"/>
      <c r="BO1709" s="23"/>
      <c r="BP1709" s="23"/>
      <c r="BQ1709" s="23"/>
      <c r="BR1709" s="23"/>
      <c r="BS1709" s="45">
        <v>143444.35610738027</v>
      </c>
      <c r="BT1709" s="45">
        <v>0.678</v>
      </c>
      <c r="BU1709" s="23"/>
      <c r="BV1709" s="23"/>
      <c r="BW1709" s="23"/>
      <c r="BX1709" s="23"/>
      <c r="BY1709" s="23"/>
      <c r="BZ1709" s="23"/>
      <c r="CA1709" s="23"/>
    </row>
    <row r="1710" ht="15.75" customHeight="1">
      <c r="A1710" s="45">
        <v>146562.20859836106</v>
      </c>
      <c r="B1710" s="46">
        <v>0.109</v>
      </c>
      <c r="C1710" s="45"/>
      <c r="D1710" s="45"/>
      <c r="E1710" s="45"/>
      <c r="F1710" s="45"/>
      <c r="G1710" s="45"/>
      <c r="H1710" s="45">
        <v>146562.20859836106</v>
      </c>
      <c r="I1710" s="46">
        <v>0.031</v>
      </c>
      <c r="J1710" s="45"/>
      <c r="K1710" s="45"/>
      <c r="L1710" s="45"/>
      <c r="M1710" s="45"/>
      <c r="N1710" s="45"/>
      <c r="O1710" s="45">
        <v>146562.20859836106</v>
      </c>
      <c r="P1710" s="45">
        <v>0.0035999174411045142</v>
      </c>
      <c r="Q1710" s="45"/>
      <c r="R1710" s="45"/>
      <c r="S1710" s="45"/>
      <c r="T1710" s="45"/>
      <c r="U1710" s="45"/>
      <c r="V1710" s="45">
        <v>146562.20859836106</v>
      </c>
      <c r="W1710" s="45">
        <v>0.005431138284133027</v>
      </c>
      <c r="X1710" s="45"/>
      <c r="Y1710" s="45"/>
      <c r="Z1710" s="45"/>
      <c r="AA1710" s="45"/>
      <c r="AB1710" s="45"/>
      <c r="AC1710" s="45">
        <v>146562.20859836106</v>
      </c>
      <c r="AD1710" s="45">
        <v>1422.4601878551025</v>
      </c>
      <c r="AE1710" s="45"/>
      <c r="AF1710" s="45"/>
      <c r="AG1710" s="45"/>
      <c r="AH1710" s="45"/>
      <c r="AI1710" s="45"/>
      <c r="AJ1710" s="45">
        <v>146562.20859836106</v>
      </c>
      <c r="AK1710" s="45">
        <v>0.01</v>
      </c>
      <c r="AL1710" s="45"/>
      <c r="AM1710" s="45"/>
      <c r="AN1710" s="45"/>
      <c r="AO1710" s="23"/>
      <c r="AP1710" s="23"/>
      <c r="AQ1710" s="45">
        <v>146562.20859836106</v>
      </c>
      <c r="AR1710" s="45">
        <v>0.004</v>
      </c>
      <c r="AS1710" s="23"/>
      <c r="AT1710" s="23"/>
      <c r="AU1710" s="23"/>
      <c r="AV1710" s="23"/>
      <c r="AW1710" s="23"/>
      <c r="AX1710" s="45">
        <v>146562.20859836106</v>
      </c>
      <c r="AY1710" s="23">
        <v>0.288</v>
      </c>
      <c r="AZ1710" s="23"/>
      <c r="BA1710" s="23"/>
      <c r="BB1710" s="23"/>
      <c r="BC1710" s="23"/>
      <c r="BD1710" s="23"/>
      <c r="BE1710" s="45">
        <v>146562.20859836106</v>
      </c>
      <c r="BF1710" s="45">
        <v>18.0</v>
      </c>
      <c r="BG1710" s="23"/>
      <c r="BH1710" s="23"/>
      <c r="BI1710" s="23"/>
      <c r="BJ1710" s="23"/>
      <c r="BK1710" s="23"/>
      <c r="BL1710" s="45">
        <v>146562.20859836106</v>
      </c>
      <c r="BM1710" s="45">
        <v>0.922</v>
      </c>
      <c r="BN1710" s="23"/>
      <c r="BO1710" s="23"/>
      <c r="BP1710" s="23"/>
      <c r="BQ1710" s="23"/>
      <c r="BR1710" s="23"/>
      <c r="BS1710" s="45">
        <v>146562.20859836106</v>
      </c>
      <c r="BT1710" s="45">
        <v>0.701</v>
      </c>
      <c r="BU1710" s="23"/>
      <c r="BV1710" s="23"/>
      <c r="BW1710" s="23"/>
      <c r="BX1710" s="23"/>
      <c r="BY1710" s="23"/>
      <c r="BZ1710" s="23"/>
      <c r="CA1710" s="23"/>
    </row>
    <row r="1711" ht="15.75" customHeight="1">
      <c r="A1711" s="45">
        <v>145645.3250389434</v>
      </c>
      <c r="B1711" s="46">
        <v>0.104</v>
      </c>
      <c r="C1711" s="45"/>
      <c r="D1711" s="45"/>
      <c r="E1711" s="45"/>
      <c r="F1711" s="45"/>
      <c r="G1711" s="45"/>
      <c r="H1711" s="45">
        <v>145645.3250389434</v>
      </c>
      <c r="I1711" s="46">
        <v>0.03</v>
      </c>
      <c r="J1711" s="45"/>
      <c r="K1711" s="45"/>
      <c r="L1711" s="45"/>
      <c r="M1711" s="45"/>
      <c r="N1711" s="45"/>
      <c r="O1711" s="45">
        <v>145645.3250389434</v>
      </c>
      <c r="P1711" s="45"/>
      <c r="Q1711" s="45"/>
      <c r="R1711" s="45"/>
      <c r="S1711" s="45"/>
      <c r="T1711" s="45"/>
      <c r="U1711" s="45"/>
      <c r="V1711" s="45">
        <v>145645.3250389434</v>
      </c>
      <c r="W1711" s="45"/>
      <c r="X1711" s="45"/>
      <c r="Y1711" s="45"/>
      <c r="Z1711" s="45"/>
      <c r="AA1711" s="45"/>
      <c r="AB1711" s="45"/>
      <c r="AC1711" s="45">
        <v>145645.3250389434</v>
      </c>
      <c r="AD1711" s="45">
        <v>1496.4055001019517</v>
      </c>
      <c r="AE1711" s="45"/>
      <c r="AF1711" s="45"/>
      <c r="AG1711" s="45"/>
      <c r="AH1711" s="45"/>
      <c r="AI1711" s="45"/>
      <c r="AJ1711" s="45">
        <v>145645.3250389434</v>
      </c>
      <c r="AK1711" s="45">
        <v>0.01</v>
      </c>
      <c r="AL1711" s="45"/>
      <c r="AM1711" s="45"/>
      <c r="AN1711" s="45"/>
      <c r="AO1711" s="23"/>
      <c r="AP1711" s="23"/>
      <c r="AQ1711" s="45">
        <v>145645.3250389434</v>
      </c>
      <c r="AR1711" s="45">
        <v>0.004</v>
      </c>
      <c r="AS1711" s="23"/>
      <c r="AT1711" s="23"/>
      <c r="AU1711" s="23"/>
      <c r="AV1711" s="23"/>
      <c r="AW1711" s="23"/>
      <c r="AX1711" s="45">
        <v>145645.3250389434</v>
      </c>
      <c r="AY1711" s="23">
        <v>0.276</v>
      </c>
      <c r="AZ1711" s="23"/>
      <c r="BA1711" s="23"/>
      <c r="BB1711" s="23"/>
      <c r="BC1711" s="23"/>
      <c r="BD1711" s="23"/>
      <c r="BE1711" s="45">
        <v>145645.3250389434</v>
      </c>
      <c r="BF1711" s="45">
        <v>18.0</v>
      </c>
      <c r="BG1711" s="23"/>
      <c r="BH1711" s="23"/>
      <c r="BI1711" s="23"/>
      <c r="BJ1711" s="23"/>
      <c r="BK1711" s="23"/>
      <c r="BL1711" s="45">
        <v>145645.3250389434</v>
      </c>
      <c r="BM1711" s="45">
        <v>0.994</v>
      </c>
      <c r="BN1711" s="23"/>
      <c r="BO1711" s="23"/>
      <c r="BP1711" s="23"/>
      <c r="BQ1711" s="23"/>
      <c r="BR1711" s="23"/>
      <c r="BS1711" s="45">
        <v>145645.3250389434</v>
      </c>
      <c r="BT1711" s="45">
        <v>0.757</v>
      </c>
      <c r="BU1711" s="23"/>
      <c r="BV1711" s="23"/>
      <c r="BW1711" s="23"/>
      <c r="BX1711" s="23"/>
      <c r="BY1711" s="23"/>
      <c r="BZ1711" s="23"/>
      <c r="CA1711" s="23"/>
    </row>
    <row r="1712" ht="15.75" customHeight="1">
      <c r="A1712" s="45">
        <v>145673.81223201813</v>
      </c>
      <c r="B1712" s="46">
        <v>0.102</v>
      </c>
      <c r="C1712" s="45"/>
      <c r="D1712" s="45"/>
      <c r="E1712" s="45"/>
      <c r="F1712" s="45"/>
      <c r="G1712" s="45"/>
      <c r="H1712" s="45">
        <v>145673.81223201813</v>
      </c>
      <c r="I1712" s="46">
        <v>0.032</v>
      </c>
      <c r="J1712" s="45"/>
      <c r="K1712" s="45"/>
      <c r="L1712" s="45"/>
      <c r="M1712" s="45"/>
      <c r="N1712" s="45"/>
      <c r="O1712" s="45">
        <v>145673.81223201813</v>
      </c>
      <c r="P1712" s="45">
        <v>0.0034551179646666844</v>
      </c>
      <c r="Q1712" s="45"/>
      <c r="R1712" s="45"/>
      <c r="S1712" s="45"/>
      <c r="T1712" s="45"/>
      <c r="U1712" s="45"/>
      <c r="V1712" s="45">
        <v>145673.81223201813</v>
      </c>
      <c r="W1712" s="45">
        <v>0.005349142385159706</v>
      </c>
      <c r="X1712" s="45"/>
      <c r="Y1712" s="45"/>
      <c r="Z1712" s="45"/>
      <c r="AA1712" s="45"/>
      <c r="AB1712" s="45"/>
      <c r="AC1712" s="45">
        <v>145673.81223201813</v>
      </c>
      <c r="AD1712" s="45">
        <v>1628.6332207539626</v>
      </c>
      <c r="AE1712" s="45"/>
      <c r="AF1712" s="45"/>
      <c r="AG1712" s="45"/>
      <c r="AH1712" s="45"/>
      <c r="AI1712" s="45"/>
      <c r="AJ1712" s="45">
        <v>145673.81223201813</v>
      </c>
      <c r="AK1712" s="45">
        <v>0.01</v>
      </c>
      <c r="AL1712" s="45"/>
      <c r="AM1712" s="45"/>
      <c r="AN1712" s="45"/>
      <c r="AO1712" s="23"/>
      <c r="AP1712" s="23"/>
      <c r="AQ1712" s="45">
        <v>145673.81223201813</v>
      </c>
      <c r="AR1712" s="45">
        <v>0.004</v>
      </c>
      <c r="AS1712" s="23"/>
      <c r="AT1712" s="23"/>
      <c r="AU1712" s="23"/>
      <c r="AV1712" s="23"/>
      <c r="AW1712" s="23"/>
      <c r="AX1712" s="45">
        <v>145673.81223201813</v>
      </c>
      <c r="AY1712" s="23">
        <v>0.279</v>
      </c>
      <c r="AZ1712" s="23"/>
      <c r="BA1712" s="23"/>
      <c r="BB1712" s="23"/>
      <c r="BC1712" s="23"/>
      <c r="BD1712" s="23"/>
      <c r="BE1712" s="45">
        <v>145673.81223201813</v>
      </c>
      <c r="BF1712" s="45">
        <v>18.0</v>
      </c>
      <c r="BG1712" s="23"/>
      <c r="BH1712" s="23"/>
      <c r="BI1712" s="23"/>
      <c r="BJ1712" s="23"/>
      <c r="BK1712" s="23"/>
      <c r="BL1712" s="45">
        <v>145673.81223201813</v>
      </c>
      <c r="BM1712" s="45">
        <v>1.085</v>
      </c>
      <c r="BN1712" s="23"/>
      <c r="BO1712" s="23"/>
      <c r="BP1712" s="23"/>
      <c r="BQ1712" s="23"/>
      <c r="BR1712" s="23"/>
      <c r="BS1712" s="45">
        <v>145673.81223201813</v>
      </c>
      <c r="BT1712" s="45">
        <v>0.772</v>
      </c>
      <c r="BU1712" s="23"/>
      <c r="BV1712" s="23"/>
      <c r="BW1712" s="23"/>
      <c r="BX1712" s="23"/>
      <c r="BY1712" s="23"/>
      <c r="BZ1712" s="23"/>
      <c r="CA1712" s="23"/>
    </row>
    <row r="1713" ht="15.75" customHeight="1">
      <c r="A1713" s="45">
        <v>143834.56409954658</v>
      </c>
      <c r="B1713" s="46">
        <v>0.103</v>
      </c>
      <c r="C1713" s="45"/>
      <c r="D1713" s="45"/>
      <c r="E1713" s="45"/>
      <c r="F1713" s="45"/>
      <c r="G1713" s="45"/>
      <c r="H1713" s="45">
        <v>143834.56409954658</v>
      </c>
      <c r="I1713" s="46">
        <v>0.033</v>
      </c>
      <c r="J1713" s="45"/>
      <c r="K1713" s="45"/>
      <c r="L1713" s="45"/>
      <c r="M1713" s="45"/>
      <c r="N1713" s="45"/>
      <c r="O1713" s="45">
        <v>143834.56409954658</v>
      </c>
      <c r="P1713" s="45"/>
      <c r="Q1713" s="45"/>
      <c r="R1713" s="45"/>
      <c r="S1713" s="45"/>
      <c r="T1713" s="45"/>
      <c r="U1713" s="45"/>
      <c r="V1713" s="45">
        <v>143834.56409954658</v>
      </c>
      <c r="W1713" s="45"/>
      <c r="X1713" s="45"/>
      <c r="Y1713" s="45"/>
      <c r="Z1713" s="45"/>
      <c r="AA1713" s="45"/>
      <c r="AB1713" s="45"/>
      <c r="AC1713" s="45">
        <v>143834.56409954658</v>
      </c>
      <c r="AD1713" s="45">
        <v>1745.105538611408</v>
      </c>
      <c r="AE1713" s="45"/>
      <c r="AF1713" s="45"/>
      <c r="AG1713" s="45"/>
      <c r="AH1713" s="45"/>
      <c r="AI1713" s="45"/>
      <c r="AJ1713" s="45">
        <v>143834.56409954658</v>
      </c>
      <c r="AK1713" s="45">
        <v>0.01</v>
      </c>
      <c r="AL1713" s="45"/>
      <c r="AM1713" s="45"/>
      <c r="AN1713" s="45"/>
      <c r="AO1713" s="23"/>
      <c r="AP1713" s="23"/>
      <c r="AQ1713" s="45">
        <v>143834.56409954658</v>
      </c>
      <c r="AR1713" s="45">
        <v>0.004</v>
      </c>
      <c r="AS1713" s="23"/>
      <c r="AT1713" s="23"/>
      <c r="AU1713" s="23"/>
      <c r="AV1713" s="23"/>
      <c r="AW1713" s="23"/>
      <c r="AX1713" s="45">
        <v>143834.56409954658</v>
      </c>
      <c r="AY1713" s="23">
        <v>0.278</v>
      </c>
      <c r="AZ1713" s="23"/>
      <c r="BA1713" s="23"/>
      <c r="BB1713" s="23"/>
      <c r="BC1713" s="23"/>
      <c r="BD1713" s="23"/>
      <c r="BE1713" s="45">
        <v>143834.56409954658</v>
      </c>
      <c r="BF1713" s="45">
        <v>18.0</v>
      </c>
      <c r="BG1713" s="23"/>
      <c r="BH1713" s="23"/>
      <c r="BI1713" s="23"/>
      <c r="BJ1713" s="23"/>
      <c r="BK1713" s="23"/>
      <c r="BL1713" s="45">
        <v>143834.56409954658</v>
      </c>
      <c r="BM1713" s="45">
        <v>1.163</v>
      </c>
      <c r="BN1713" s="23"/>
      <c r="BO1713" s="23"/>
      <c r="BP1713" s="23"/>
      <c r="BQ1713" s="23"/>
      <c r="BR1713" s="23"/>
      <c r="BS1713" s="45">
        <v>143834.56409954658</v>
      </c>
      <c r="BT1713" s="45">
        <v>0.792</v>
      </c>
      <c r="BU1713" s="23"/>
      <c r="BV1713" s="23"/>
      <c r="BW1713" s="23"/>
      <c r="BX1713" s="23"/>
      <c r="BY1713" s="23"/>
      <c r="BZ1713" s="23"/>
      <c r="CA1713" s="23"/>
    </row>
    <row r="1714" ht="15.75" customHeight="1">
      <c r="A1714" s="45">
        <v>144631.25551164534</v>
      </c>
      <c r="B1714" s="46">
        <v>0.11</v>
      </c>
      <c r="C1714" s="45"/>
      <c r="D1714" s="45"/>
      <c r="E1714" s="45"/>
      <c r="F1714" s="45"/>
      <c r="G1714" s="45"/>
      <c r="H1714" s="45">
        <v>144631.25551164534</v>
      </c>
      <c r="I1714" s="46">
        <v>0.028</v>
      </c>
      <c r="J1714" s="45"/>
      <c r="K1714" s="45"/>
      <c r="L1714" s="45"/>
      <c r="M1714" s="45"/>
      <c r="N1714" s="45"/>
      <c r="O1714" s="45">
        <v>144631.25551164534</v>
      </c>
      <c r="P1714" s="45">
        <v>0.003326518876767843</v>
      </c>
      <c r="Q1714" s="45"/>
      <c r="R1714" s="45"/>
      <c r="S1714" s="45"/>
      <c r="T1714" s="45"/>
      <c r="U1714" s="45"/>
      <c r="V1714" s="45">
        <v>144631.25551164534</v>
      </c>
      <c r="W1714" s="45">
        <v>0.004909585449372539</v>
      </c>
      <c r="X1714" s="45"/>
      <c r="Y1714" s="45"/>
      <c r="Z1714" s="45"/>
      <c r="AA1714" s="45"/>
      <c r="AB1714" s="45"/>
      <c r="AC1714" s="45">
        <v>144631.25551164534</v>
      </c>
      <c r="AD1714" s="45">
        <v>1686.245477206308</v>
      </c>
      <c r="AE1714" s="45"/>
      <c r="AF1714" s="45"/>
      <c r="AG1714" s="45"/>
      <c r="AH1714" s="45"/>
      <c r="AI1714" s="45"/>
      <c r="AJ1714" s="45">
        <v>144631.25551164534</v>
      </c>
      <c r="AK1714" s="45">
        <v>0.01</v>
      </c>
      <c r="AL1714" s="45"/>
      <c r="AM1714" s="45"/>
      <c r="AN1714" s="45"/>
      <c r="AO1714" s="23"/>
      <c r="AP1714" s="23"/>
      <c r="AQ1714" s="45">
        <v>144631.25551164534</v>
      </c>
      <c r="AR1714" s="45">
        <v>0.004</v>
      </c>
      <c r="AS1714" s="23"/>
      <c r="AT1714" s="23"/>
      <c r="AU1714" s="23"/>
      <c r="AV1714" s="23"/>
      <c r="AW1714" s="23"/>
      <c r="AX1714" s="45">
        <v>144631.25551164534</v>
      </c>
      <c r="AY1714" s="23">
        <v>0.287</v>
      </c>
      <c r="AZ1714" s="23"/>
      <c r="BA1714" s="23"/>
      <c r="BB1714" s="23"/>
      <c r="BC1714" s="23"/>
      <c r="BD1714" s="23"/>
      <c r="BE1714" s="45">
        <v>144631.25551164534</v>
      </c>
      <c r="BF1714" s="45">
        <v>18.0</v>
      </c>
      <c r="BG1714" s="23"/>
      <c r="BH1714" s="23"/>
      <c r="BI1714" s="23"/>
      <c r="BJ1714" s="23"/>
      <c r="BK1714" s="23"/>
      <c r="BL1714" s="45">
        <v>144631.25551164534</v>
      </c>
      <c r="BM1714" s="45">
        <v>1.204</v>
      </c>
      <c r="BN1714" s="23"/>
      <c r="BO1714" s="23"/>
      <c r="BP1714" s="23"/>
      <c r="BQ1714" s="23"/>
      <c r="BR1714" s="23"/>
      <c r="BS1714" s="45">
        <v>144631.25551164534</v>
      </c>
      <c r="BT1714" s="45">
        <v>0.813</v>
      </c>
      <c r="BU1714" s="23"/>
      <c r="BV1714" s="23"/>
      <c r="BW1714" s="23"/>
      <c r="BX1714" s="23"/>
      <c r="BY1714" s="23"/>
      <c r="BZ1714" s="23"/>
      <c r="CA1714" s="23"/>
    </row>
    <row r="1715" ht="15.75" customHeight="1">
      <c r="A1715" s="45">
        <v>143132.65496122703</v>
      </c>
      <c r="B1715" s="46">
        <v>0.109</v>
      </c>
      <c r="C1715" s="45"/>
      <c r="D1715" s="45"/>
      <c r="E1715" s="45"/>
      <c r="F1715" s="45"/>
      <c r="G1715" s="45"/>
      <c r="H1715" s="45">
        <v>143132.65496122703</v>
      </c>
      <c r="I1715" s="46">
        <v>0.027</v>
      </c>
      <c r="J1715" s="45"/>
      <c r="K1715" s="45"/>
      <c r="L1715" s="45"/>
      <c r="M1715" s="45"/>
      <c r="N1715" s="45"/>
      <c r="O1715" s="45">
        <v>143132.65496122703</v>
      </c>
      <c r="P1715" s="45"/>
      <c r="Q1715" s="45"/>
      <c r="R1715" s="45"/>
      <c r="S1715" s="45"/>
      <c r="T1715" s="45"/>
      <c r="U1715" s="45"/>
      <c r="V1715" s="45">
        <v>143132.65496122703</v>
      </c>
      <c r="W1715" s="45"/>
      <c r="X1715" s="45"/>
      <c r="Y1715" s="45"/>
      <c r="Z1715" s="45"/>
      <c r="AA1715" s="45"/>
      <c r="AB1715" s="45"/>
      <c r="AC1715" s="45">
        <v>143132.65496122703</v>
      </c>
      <c r="AD1715" s="45">
        <v>1728.8379967102492</v>
      </c>
      <c r="AE1715" s="45"/>
      <c r="AF1715" s="45"/>
      <c r="AG1715" s="45"/>
      <c r="AH1715" s="45"/>
      <c r="AI1715" s="45"/>
      <c r="AJ1715" s="45">
        <v>143132.65496122703</v>
      </c>
      <c r="AK1715" s="45">
        <v>0.01</v>
      </c>
      <c r="AL1715" s="45"/>
      <c r="AM1715" s="45"/>
      <c r="AN1715" s="45"/>
      <c r="AO1715" s="23"/>
      <c r="AP1715" s="23"/>
      <c r="AQ1715" s="45">
        <v>143132.65496122703</v>
      </c>
      <c r="AR1715" s="45">
        <v>0.004</v>
      </c>
      <c r="AS1715" s="23"/>
      <c r="AT1715" s="23"/>
      <c r="AU1715" s="23"/>
      <c r="AV1715" s="23"/>
      <c r="AW1715" s="23"/>
      <c r="AX1715" s="45">
        <v>143132.65496122703</v>
      </c>
      <c r="AY1715" s="23">
        <v>0.288</v>
      </c>
      <c r="AZ1715" s="23"/>
      <c r="BA1715" s="23"/>
      <c r="BB1715" s="23"/>
      <c r="BC1715" s="23"/>
      <c r="BD1715" s="23"/>
      <c r="BE1715" s="45">
        <v>143132.65496122703</v>
      </c>
      <c r="BF1715" s="45">
        <v>18.0</v>
      </c>
      <c r="BG1715" s="23"/>
      <c r="BH1715" s="23"/>
      <c r="BI1715" s="23"/>
      <c r="BJ1715" s="23"/>
      <c r="BK1715" s="23"/>
      <c r="BL1715" s="45">
        <v>143132.65496122703</v>
      </c>
      <c r="BM1715" s="45">
        <v>1.232</v>
      </c>
      <c r="BN1715" s="23"/>
      <c r="BO1715" s="23"/>
      <c r="BP1715" s="23"/>
      <c r="BQ1715" s="23"/>
      <c r="BR1715" s="23"/>
      <c r="BS1715" s="45">
        <v>143132.65496122703</v>
      </c>
      <c r="BT1715" s="45">
        <v>0.839</v>
      </c>
      <c r="BU1715" s="23"/>
      <c r="BV1715" s="23"/>
      <c r="BW1715" s="23"/>
      <c r="BX1715" s="23"/>
      <c r="BY1715" s="23"/>
      <c r="BZ1715" s="23"/>
      <c r="CA1715" s="23"/>
    </row>
    <row r="1716" ht="15.75" customHeight="1">
      <c r="A1716" s="45">
        <v>142813.84733174444</v>
      </c>
      <c r="B1716" s="46">
        <v>0.11</v>
      </c>
      <c r="C1716" s="45"/>
      <c r="D1716" s="45"/>
      <c r="E1716" s="45"/>
      <c r="F1716" s="45"/>
      <c r="G1716" s="45"/>
      <c r="H1716" s="45">
        <v>142813.84733174444</v>
      </c>
      <c r="I1716" s="46">
        <v>0.027</v>
      </c>
      <c r="J1716" s="45"/>
      <c r="K1716" s="45"/>
      <c r="L1716" s="45"/>
      <c r="M1716" s="45"/>
      <c r="N1716" s="45"/>
      <c r="O1716" s="45">
        <v>142813.84733174444</v>
      </c>
      <c r="P1716" s="45">
        <v>0.0032785256757812235</v>
      </c>
      <c r="Q1716" s="45"/>
      <c r="R1716" s="45"/>
      <c r="S1716" s="45"/>
      <c r="T1716" s="45"/>
      <c r="U1716" s="45"/>
      <c r="V1716" s="45">
        <v>142813.84733174444</v>
      </c>
      <c r="W1716" s="45">
        <v>0.005229135339248607</v>
      </c>
      <c r="X1716" s="45"/>
      <c r="Y1716" s="45"/>
      <c r="Z1716" s="45"/>
      <c r="AA1716" s="45"/>
      <c r="AB1716" s="45"/>
      <c r="AC1716" s="45">
        <v>142813.84733174444</v>
      </c>
      <c r="AD1716" s="45">
        <v>2099.489939712335</v>
      </c>
      <c r="AE1716" s="45"/>
      <c r="AF1716" s="45"/>
      <c r="AG1716" s="45"/>
      <c r="AH1716" s="45"/>
      <c r="AI1716" s="45"/>
      <c r="AJ1716" s="45">
        <v>142813.84733174444</v>
      </c>
      <c r="AK1716" s="45">
        <v>0.01</v>
      </c>
      <c r="AL1716" s="45"/>
      <c r="AM1716" s="45"/>
      <c r="AN1716" s="45"/>
      <c r="AO1716" s="23"/>
      <c r="AP1716" s="23"/>
      <c r="AQ1716" s="45">
        <v>142813.84733174444</v>
      </c>
      <c r="AR1716" s="45">
        <v>0.004</v>
      </c>
      <c r="AS1716" s="23"/>
      <c r="AT1716" s="23"/>
      <c r="AU1716" s="23"/>
      <c r="AV1716" s="23"/>
      <c r="AW1716" s="23"/>
      <c r="AX1716" s="45">
        <v>142813.84733174444</v>
      </c>
      <c r="AY1716" s="23">
        <v>0.289</v>
      </c>
      <c r="AZ1716" s="23"/>
      <c r="BA1716" s="23"/>
      <c r="BB1716" s="23"/>
      <c r="BC1716" s="23"/>
      <c r="BD1716" s="23"/>
      <c r="BE1716" s="45">
        <v>142813.84733174444</v>
      </c>
      <c r="BF1716" s="45">
        <v>18.0</v>
      </c>
      <c r="BG1716" s="23"/>
      <c r="BH1716" s="23"/>
      <c r="BI1716" s="23"/>
      <c r="BJ1716" s="23"/>
      <c r="BK1716" s="23"/>
      <c r="BL1716" s="45">
        <v>142813.84733174444</v>
      </c>
      <c r="BM1716" s="45">
        <v>1.274</v>
      </c>
      <c r="BN1716" s="23"/>
      <c r="BO1716" s="23"/>
      <c r="BP1716" s="23"/>
      <c r="BQ1716" s="23"/>
      <c r="BR1716" s="23"/>
      <c r="BS1716" s="45">
        <v>142813.84733174444</v>
      </c>
      <c r="BT1716" s="45">
        <v>0.852</v>
      </c>
      <c r="BU1716" s="23"/>
      <c r="BV1716" s="23"/>
      <c r="BW1716" s="23"/>
      <c r="BX1716" s="23"/>
      <c r="BY1716" s="23"/>
      <c r="BZ1716" s="23"/>
      <c r="CA1716" s="23"/>
    </row>
    <row r="1717" ht="15.75" customHeight="1">
      <c r="A1717" s="45">
        <v>142555.93538514676</v>
      </c>
      <c r="B1717" s="46">
        <v>0.113</v>
      </c>
      <c r="C1717" s="45"/>
      <c r="D1717" s="45"/>
      <c r="E1717" s="45"/>
      <c r="F1717" s="45"/>
      <c r="G1717" s="45"/>
      <c r="H1717" s="45">
        <v>142555.93538514676</v>
      </c>
      <c r="I1717" s="46">
        <v>0.027</v>
      </c>
      <c r="J1717" s="45"/>
      <c r="K1717" s="45"/>
      <c r="L1717" s="45"/>
      <c r="M1717" s="45"/>
      <c r="N1717" s="45"/>
      <c r="O1717" s="45">
        <v>142555.93538514676</v>
      </c>
      <c r="P1717" s="45">
        <v>0.003386828906992381</v>
      </c>
      <c r="Q1717" s="45"/>
      <c r="R1717" s="45"/>
      <c r="S1717" s="45"/>
      <c r="T1717" s="45"/>
      <c r="U1717" s="45"/>
      <c r="V1717" s="45">
        <v>142555.93538514676</v>
      </c>
      <c r="W1717" s="45">
        <v>0.005236679742213851</v>
      </c>
      <c r="X1717" s="45"/>
      <c r="Y1717" s="45"/>
      <c r="Z1717" s="45"/>
      <c r="AA1717" s="45"/>
      <c r="AB1717" s="45"/>
      <c r="AC1717" s="45">
        <v>142555.93538514676</v>
      </c>
      <c r="AD1717" s="45">
        <v>2085.1931776730894</v>
      </c>
      <c r="AE1717" s="45"/>
      <c r="AF1717" s="45"/>
      <c r="AG1717" s="45"/>
      <c r="AH1717" s="45"/>
      <c r="AI1717" s="45"/>
      <c r="AJ1717" s="45">
        <v>142555.93538514676</v>
      </c>
      <c r="AK1717" s="45">
        <v>0.01</v>
      </c>
      <c r="AL1717" s="45"/>
      <c r="AM1717" s="45"/>
      <c r="AN1717" s="45"/>
      <c r="AO1717" s="23"/>
      <c r="AP1717" s="23"/>
      <c r="AQ1717" s="45">
        <v>142555.93538514676</v>
      </c>
      <c r="AR1717" s="45">
        <v>0.004</v>
      </c>
      <c r="AS1717" s="23"/>
      <c r="AT1717" s="23"/>
      <c r="AU1717" s="23"/>
      <c r="AV1717" s="23"/>
      <c r="AW1717" s="23"/>
      <c r="AX1717" s="45">
        <v>142555.93538514676</v>
      </c>
      <c r="AY1717" s="23">
        <v>0.291</v>
      </c>
      <c r="AZ1717" s="23"/>
      <c r="BA1717" s="23"/>
      <c r="BB1717" s="23"/>
      <c r="BC1717" s="23"/>
      <c r="BD1717" s="23"/>
      <c r="BE1717" s="45">
        <v>142555.93538514676</v>
      </c>
      <c r="BF1717" s="45">
        <v>18.0</v>
      </c>
      <c r="BG1717" s="23"/>
      <c r="BH1717" s="23"/>
      <c r="BI1717" s="23"/>
      <c r="BJ1717" s="23"/>
      <c r="BK1717" s="23"/>
      <c r="BL1717" s="45">
        <v>142555.93538514676</v>
      </c>
      <c r="BM1717" s="45">
        <v>1.321</v>
      </c>
      <c r="BN1717" s="23"/>
      <c r="BO1717" s="23"/>
      <c r="BP1717" s="23"/>
      <c r="BQ1717" s="23"/>
      <c r="BR1717" s="23"/>
      <c r="BS1717" s="45">
        <v>142555.93538514676</v>
      </c>
      <c r="BT1717" s="45">
        <v>0.852</v>
      </c>
      <c r="BU1717" s="23"/>
      <c r="BV1717" s="23"/>
      <c r="BW1717" s="23"/>
      <c r="BX1717" s="23"/>
      <c r="BY1717" s="23"/>
      <c r="BZ1717" s="23"/>
      <c r="CA1717" s="23"/>
    </row>
    <row r="1718" ht="15.75" customHeight="1">
      <c r="A1718" s="45">
        <v>174120.93423859123</v>
      </c>
      <c r="B1718" s="46">
        <v>0.049</v>
      </c>
      <c r="C1718" s="45"/>
      <c r="D1718" s="45"/>
      <c r="E1718" s="45"/>
      <c r="F1718" s="45"/>
      <c r="G1718" s="45"/>
      <c r="H1718" s="45">
        <v>174120.93423859123</v>
      </c>
      <c r="I1718" s="46"/>
      <c r="J1718" s="45"/>
      <c r="K1718" s="45"/>
      <c r="L1718" s="45"/>
      <c r="M1718" s="45"/>
      <c r="N1718" s="45"/>
      <c r="O1718" s="45">
        <v>174120.93423859123</v>
      </c>
      <c r="P1718" s="45">
        <v>0.0018314514738490223</v>
      </c>
      <c r="Q1718" s="45"/>
      <c r="R1718" s="45"/>
      <c r="S1718" s="45"/>
      <c r="T1718" s="45"/>
      <c r="U1718" s="45"/>
      <c r="V1718" s="45">
        <v>174120.93423859123</v>
      </c>
      <c r="W1718" s="45"/>
      <c r="X1718" s="45"/>
      <c r="Y1718" s="45"/>
      <c r="Z1718" s="45"/>
      <c r="AA1718" s="45"/>
      <c r="AB1718" s="45"/>
      <c r="AC1718" s="45">
        <v>174120.93423859123</v>
      </c>
      <c r="AD1718" s="45">
        <v>27.115378213700616</v>
      </c>
      <c r="AE1718" s="45"/>
      <c r="AF1718" s="45"/>
      <c r="AG1718" s="45"/>
      <c r="AH1718" s="45"/>
      <c r="AI1718" s="45"/>
      <c r="AJ1718" s="45">
        <v>174120.93423859123</v>
      </c>
      <c r="AK1718" s="45">
        <v>0.021</v>
      </c>
      <c r="AL1718" s="45"/>
      <c r="AM1718" s="45"/>
      <c r="AN1718" s="45"/>
      <c r="AO1718" s="23"/>
      <c r="AP1718" s="23"/>
      <c r="AQ1718" s="45">
        <v>174120.93423859123</v>
      </c>
      <c r="AR1718" s="45">
        <v>0.034</v>
      </c>
      <c r="AS1718" s="23"/>
      <c r="AT1718" s="23"/>
      <c r="AU1718" s="23"/>
      <c r="AV1718" s="23"/>
      <c r="AW1718" s="23"/>
      <c r="AX1718" s="45">
        <v>174120.93423859123</v>
      </c>
      <c r="AY1718" s="23"/>
      <c r="AZ1718" s="23"/>
      <c r="BA1718" s="23"/>
      <c r="BB1718" s="23"/>
      <c r="BC1718" s="23"/>
      <c r="BD1718" s="23"/>
      <c r="BE1718" s="45">
        <v>174120.93423859123</v>
      </c>
      <c r="BF1718" s="45"/>
      <c r="BG1718" s="23"/>
      <c r="BH1718" s="23"/>
      <c r="BI1718" s="23"/>
      <c r="BJ1718" s="23"/>
      <c r="BK1718" s="23"/>
      <c r="BL1718" s="45">
        <v>174120.93423859123</v>
      </c>
      <c r="BM1718" s="45">
        <v>0.255</v>
      </c>
      <c r="BN1718" s="23"/>
      <c r="BO1718" s="23"/>
      <c r="BP1718" s="23"/>
      <c r="BQ1718" s="23"/>
      <c r="BR1718" s="23"/>
      <c r="BS1718" s="45">
        <v>174120.93423859123</v>
      </c>
      <c r="BT1718" s="45">
        <v>0.038</v>
      </c>
      <c r="BU1718" s="23"/>
      <c r="BV1718" s="23"/>
      <c r="BW1718" s="23"/>
      <c r="BX1718" s="23"/>
      <c r="BY1718" s="23"/>
      <c r="BZ1718" s="23"/>
      <c r="CA1718" s="23"/>
    </row>
    <row r="1719" ht="15.75" customHeight="1">
      <c r="A1719" s="45">
        <v>179406.34502832335</v>
      </c>
      <c r="B1719" s="46">
        <v>0.052</v>
      </c>
      <c r="C1719" s="45"/>
      <c r="D1719" s="45"/>
      <c r="E1719" s="45"/>
      <c r="F1719" s="45"/>
      <c r="G1719" s="45"/>
      <c r="H1719" s="45">
        <v>179406.34502832335</v>
      </c>
      <c r="I1719" s="46"/>
      <c r="J1719" s="45"/>
      <c r="K1719" s="45"/>
      <c r="L1719" s="45"/>
      <c r="M1719" s="45"/>
      <c r="N1719" s="45"/>
      <c r="O1719" s="45">
        <v>179406.34502832335</v>
      </c>
      <c r="P1719" s="45">
        <v>0.001754422448307845</v>
      </c>
      <c r="Q1719" s="45"/>
      <c r="R1719" s="45"/>
      <c r="S1719" s="45"/>
      <c r="T1719" s="45"/>
      <c r="U1719" s="45"/>
      <c r="V1719" s="45">
        <v>179406.34502832335</v>
      </c>
      <c r="W1719" s="45"/>
      <c r="X1719" s="45"/>
      <c r="Y1719" s="45"/>
      <c r="Z1719" s="45"/>
      <c r="AA1719" s="45"/>
      <c r="AB1719" s="45"/>
      <c r="AC1719" s="45">
        <v>179406.34502832335</v>
      </c>
      <c r="AD1719" s="45">
        <v>27.113758926889215</v>
      </c>
      <c r="AE1719" s="45"/>
      <c r="AF1719" s="45"/>
      <c r="AG1719" s="45"/>
      <c r="AH1719" s="45"/>
      <c r="AI1719" s="45"/>
      <c r="AJ1719" s="45">
        <v>179406.34502832335</v>
      </c>
      <c r="AK1719" s="45">
        <v>0.021</v>
      </c>
      <c r="AL1719" s="45"/>
      <c r="AM1719" s="45"/>
      <c r="AN1719" s="45"/>
      <c r="AO1719" s="23"/>
      <c r="AP1719" s="23"/>
      <c r="AQ1719" s="45">
        <v>179406.34502832335</v>
      </c>
      <c r="AR1719" s="45">
        <v>0.032</v>
      </c>
      <c r="AS1719" s="23"/>
      <c r="AT1719" s="23"/>
      <c r="AU1719" s="23"/>
      <c r="AV1719" s="23"/>
      <c r="AW1719" s="23"/>
      <c r="AX1719" s="45">
        <v>179406.34502832335</v>
      </c>
      <c r="AY1719" s="23"/>
      <c r="AZ1719" s="23"/>
      <c r="BA1719" s="23"/>
      <c r="BB1719" s="23"/>
      <c r="BC1719" s="23"/>
      <c r="BD1719" s="23"/>
      <c r="BE1719" s="45">
        <v>179406.34502832335</v>
      </c>
      <c r="BF1719" s="45"/>
      <c r="BG1719" s="23"/>
      <c r="BH1719" s="23"/>
      <c r="BI1719" s="23"/>
      <c r="BJ1719" s="23"/>
      <c r="BK1719" s="23"/>
      <c r="BL1719" s="45">
        <v>179406.34502832335</v>
      </c>
      <c r="BM1719" s="45">
        <v>0.305</v>
      </c>
      <c r="BN1719" s="23"/>
      <c r="BO1719" s="23"/>
      <c r="BP1719" s="23"/>
      <c r="BQ1719" s="23"/>
      <c r="BR1719" s="23"/>
      <c r="BS1719" s="45">
        <v>179406.34502832335</v>
      </c>
      <c r="BT1719" s="45">
        <v>0.052</v>
      </c>
      <c r="BU1719" s="23"/>
      <c r="BV1719" s="23"/>
      <c r="BW1719" s="23"/>
      <c r="BX1719" s="23"/>
      <c r="BY1719" s="23"/>
      <c r="BZ1719" s="23"/>
      <c r="CA1719" s="23"/>
    </row>
    <row r="1720" ht="15.75" customHeight="1">
      <c r="A1720" s="45">
        <v>189165.87078586884</v>
      </c>
      <c r="B1720" s="46">
        <v>0.054</v>
      </c>
      <c r="C1720" s="45"/>
      <c r="D1720" s="45"/>
      <c r="E1720" s="45"/>
      <c r="F1720" s="45"/>
      <c r="G1720" s="45"/>
      <c r="H1720" s="45">
        <v>189165.87078586884</v>
      </c>
      <c r="I1720" s="46"/>
      <c r="J1720" s="45"/>
      <c r="K1720" s="45"/>
      <c r="L1720" s="45"/>
      <c r="M1720" s="45"/>
      <c r="N1720" s="45"/>
      <c r="O1720" s="45">
        <v>189165.87078586884</v>
      </c>
      <c r="P1720" s="45">
        <v>0.0016168760563683537</v>
      </c>
      <c r="Q1720" s="45"/>
      <c r="R1720" s="45"/>
      <c r="S1720" s="45"/>
      <c r="T1720" s="45"/>
      <c r="U1720" s="45"/>
      <c r="V1720" s="45">
        <v>189165.87078586884</v>
      </c>
      <c r="W1720" s="45">
        <v>0.004583073806986218</v>
      </c>
      <c r="X1720" s="45"/>
      <c r="Y1720" s="45"/>
      <c r="Z1720" s="45"/>
      <c r="AA1720" s="45"/>
      <c r="AB1720" s="45"/>
      <c r="AC1720" s="45">
        <v>189165.87078586884</v>
      </c>
      <c r="AD1720" s="45">
        <v>28.9131574859702</v>
      </c>
      <c r="AE1720" s="45"/>
      <c r="AF1720" s="45"/>
      <c r="AG1720" s="45"/>
      <c r="AH1720" s="45"/>
      <c r="AI1720" s="45"/>
      <c r="AJ1720" s="45">
        <v>189165.87078586884</v>
      </c>
      <c r="AK1720" s="45">
        <v>0.021</v>
      </c>
      <c r="AL1720" s="45"/>
      <c r="AM1720" s="45"/>
      <c r="AN1720" s="45"/>
      <c r="AO1720" s="23"/>
      <c r="AP1720" s="23"/>
      <c r="AQ1720" s="45">
        <v>189165.87078586884</v>
      </c>
      <c r="AR1720" s="45">
        <v>0.03</v>
      </c>
      <c r="AS1720" s="23"/>
      <c r="AT1720" s="23"/>
      <c r="AU1720" s="23"/>
      <c r="AV1720" s="23"/>
      <c r="AW1720" s="23"/>
      <c r="AX1720" s="45">
        <v>189165.87078586884</v>
      </c>
      <c r="AY1720" s="23"/>
      <c r="AZ1720" s="23"/>
      <c r="BA1720" s="23"/>
      <c r="BB1720" s="23"/>
      <c r="BC1720" s="23"/>
      <c r="BD1720" s="23"/>
      <c r="BE1720" s="45">
        <v>189165.87078586884</v>
      </c>
      <c r="BF1720" s="45"/>
      <c r="BG1720" s="23"/>
      <c r="BH1720" s="23"/>
      <c r="BI1720" s="23"/>
      <c r="BJ1720" s="23"/>
      <c r="BK1720" s="23"/>
      <c r="BL1720" s="45">
        <v>189165.87078586884</v>
      </c>
      <c r="BM1720" s="45">
        <v>0.359</v>
      </c>
      <c r="BN1720" s="23"/>
      <c r="BO1720" s="23"/>
      <c r="BP1720" s="23"/>
      <c r="BQ1720" s="23"/>
      <c r="BR1720" s="23"/>
      <c r="BS1720" s="45">
        <v>189165.87078586884</v>
      </c>
      <c r="BT1720" s="45">
        <v>0.114</v>
      </c>
      <c r="BU1720" s="23"/>
      <c r="BV1720" s="23"/>
      <c r="BW1720" s="23"/>
      <c r="BX1720" s="23"/>
      <c r="BY1720" s="23"/>
      <c r="BZ1720" s="23"/>
      <c r="CA1720" s="23"/>
    </row>
    <row r="1721" ht="15.75" customHeight="1">
      <c r="A1721" s="45">
        <v>198670.68082546606</v>
      </c>
      <c r="B1721" s="46">
        <v>0.053</v>
      </c>
      <c r="C1721" s="45"/>
      <c r="D1721" s="45"/>
      <c r="E1721" s="45"/>
      <c r="F1721" s="45"/>
      <c r="G1721" s="45"/>
      <c r="H1721" s="45">
        <v>198670.68082546606</v>
      </c>
      <c r="I1721" s="46"/>
      <c r="J1721" s="45"/>
      <c r="K1721" s="45"/>
      <c r="L1721" s="45"/>
      <c r="M1721" s="45"/>
      <c r="N1721" s="45"/>
      <c r="O1721" s="45">
        <v>198670.68082546606</v>
      </c>
      <c r="P1721" s="45">
        <v>0.0014810975084042627</v>
      </c>
      <c r="Q1721" s="45"/>
      <c r="R1721" s="45"/>
      <c r="S1721" s="45"/>
      <c r="T1721" s="45"/>
      <c r="U1721" s="45"/>
      <c r="V1721" s="45">
        <v>198670.68082546606</v>
      </c>
      <c r="W1721" s="45">
        <v>0.004213714146103177</v>
      </c>
      <c r="X1721" s="45"/>
      <c r="Y1721" s="45"/>
      <c r="Z1721" s="45"/>
      <c r="AA1721" s="45"/>
      <c r="AB1721" s="45"/>
      <c r="AC1721" s="45">
        <v>198670.68082546606</v>
      </c>
      <c r="AD1721" s="45">
        <v>32.045125846122886</v>
      </c>
      <c r="AE1721" s="45"/>
      <c r="AF1721" s="45"/>
      <c r="AG1721" s="45"/>
      <c r="AH1721" s="45"/>
      <c r="AI1721" s="45"/>
      <c r="AJ1721" s="45">
        <v>198670.68082546606</v>
      </c>
      <c r="AK1721" s="45">
        <v>0.02</v>
      </c>
      <c r="AL1721" s="45"/>
      <c r="AM1721" s="45"/>
      <c r="AN1721" s="45"/>
      <c r="AO1721" s="23"/>
      <c r="AP1721" s="23"/>
      <c r="AQ1721" s="45">
        <v>198670.68082546606</v>
      </c>
      <c r="AR1721" s="45">
        <v>0.029</v>
      </c>
      <c r="AS1721" s="23"/>
      <c r="AT1721" s="23"/>
      <c r="AU1721" s="23"/>
      <c r="AV1721" s="23"/>
      <c r="AW1721" s="23"/>
      <c r="AX1721" s="45">
        <v>198670.68082546606</v>
      </c>
      <c r="AY1721" s="23"/>
      <c r="AZ1721" s="23"/>
      <c r="BA1721" s="23"/>
      <c r="BB1721" s="23"/>
      <c r="BC1721" s="23"/>
      <c r="BD1721" s="23"/>
      <c r="BE1721" s="45">
        <v>198670.68082546606</v>
      </c>
      <c r="BF1721" s="45">
        <v>38.0</v>
      </c>
      <c r="BG1721" s="23"/>
      <c r="BH1721" s="23"/>
      <c r="BI1721" s="23"/>
      <c r="BJ1721" s="23"/>
      <c r="BK1721" s="23"/>
      <c r="BL1721" s="45">
        <v>198670.68082546606</v>
      </c>
      <c r="BM1721" s="45">
        <v>0.423</v>
      </c>
      <c r="BN1721" s="23"/>
      <c r="BO1721" s="23"/>
      <c r="BP1721" s="23"/>
      <c r="BQ1721" s="23"/>
      <c r="BR1721" s="23"/>
      <c r="BS1721" s="45">
        <v>198670.68082546606</v>
      </c>
      <c r="BT1721" s="45">
        <v>0.123</v>
      </c>
      <c r="BU1721" s="23"/>
      <c r="BV1721" s="23"/>
      <c r="BW1721" s="23"/>
      <c r="BX1721" s="23"/>
      <c r="BY1721" s="23"/>
      <c r="BZ1721" s="23"/>
      <c r="CA1721" s="23"/>
    </row>
    <row r="1722" ht="15.75" customHeight="1">
      <c r="A1722" s="45">
        <v>207941.77510618308</v>
      </c>
      <c r="B1722" s="46">
        <v>0.054</v>
      </c>
      <c r="C1722" s="45"/>
      <c r="D1722" s="45"/>
      <c r="E1722" s="45"/>
      <c r="F1722" s="45"/>
      <c r="G1722" s="45"/>
      <c r="H1722" s="45">
        <v>207941.77510618308</v>
      </c>
      <c r="I1722" s="46"/>
      <c r="J1722" s="45"/>
      <c r="K1722" s="45"/>
      <c r="L1722" s="45"/>
      <c r="M1722" s="45"/>
      <c r="N1722" s="45"/>
      <c r="O1722" s="45">
        <v>207941.77510618308</v>
      </c>
      <c r="P1722" s="45"/>
      <c r="Q1722" s="45"/>
      <c r="R1722" s="45"/>
      <c r="S1722" s="45"/>
      <c r="T1722" s="45"/>
      <c r="U1722" s="45"/>
      <c r="V1722" s="45">
        <v>207941.77510618308</v>
      </c>
      <c r="W1722" s="45"/>
      <c r="X1722" s="45"/>
      <c r="Y1722" s="45"/>
      <c r="Z1722" s="45"/>
      <c r="AA1722" s="45"/>
      <c r="AB1722" s="45"/>
      <c r="AC1722" s="45">
        <v>207941.77510618308</v>
      </c>
      <c r="AD1722" s="45">
        <v>37.75863599769828</v>
      </c>
      <c r="AE1722" s="45"/>
      <c r="AF1722" s="45"/>
      <c r="AG1722" s="45"/>
      <c r="AH1722" s="45"/>
      <c r="AI1722" s="45"/>
      <c r="AJ1722" s="45">
        <v>207941.77510618308</v>
      </c>
      <c r="AK1722" s="45">
        <v>0.02</v>
      </c>
      <c r="AL1722" s="45"/>
      <c r="AM1722" s="45"/>
      <c r="AN1722" s="45"/>
      <c r="AO1722" s="23"/>
      <c r="AP1722" s="23"/>
      <c r="AQ1722" s="45">
        <v>207941.77510618308</v>
      </c>
      <c r="AR1722" s="45">
        <v>0.027</v>
      </c>
      <c r="AS1722" s="23"/>
      <c r="AT1722" s="23"/>
      <c r="AU1722" s="23"/>
      <c r="AV1722" s="23"/>
      <c r="AW1722" s="23"/>
      <c r="AX1722" s="45">
        <v>207941.77510618308</v>
      </c>
      <c r="AY1722" s="23"/>
      <c r="AZ1722" s="23"/>
      <c r="BA1722" s="23"/>
      <c r="BB1722" s="23"/>
      <c r="BC1722" s="23"/>
      <c r="BD1722" s="23"/>
      <c r="BE1722" s="45">
        <v>207941.77510618308</v>
      </c>
      <c r="BF1722" s="45">
        <v>6.0</v>
      </c>
      <c r="BG1722" s="23"/>
      <c r="BH1722" s="23"/>
      <c r="BI1722" s="23"/>
      <c r="BJ1722" s="23"/>
      <c r="BK1722" s="23"/>
      <c r="BL1722" s="45">
        <v>207941.77510618308</v>
      </c>
      <c r="BM1722" s="45">
        <v>0.519</v>
      </c>
      <c r="BN1722" s="23"/>
      <c r="BO1722" s="23"/>
      <c r="BP1722" s="23"/>
      <c r="BQ1722" s="23"/>
      <c r="BR1722" s="23"/>
      <c r="BS1722" s="45">
        <v>207941.77510618308</v>
      </c>
      <c r="BT1722" s="45">
        <v>0.146</v>
      </c>
      <c r="BU1722" s="23"/>
      <c r="BV1722" s="23"/>
      <c r="BW1722" s="23"/>
      <c r="BX1722" s="23"/>
      <c r="BY1722" s="23"/>
      <c r="BZ1722" s="23"/>
      <c r="CA1722" s="23"/>
    </row>
    <row r="1723" ht="15.75" customHeight="1">
      <c r="A1723" s="45">
        <v>212567.9250471325</v>
      </c>
      <c r="B1723" s="46">
        <v>0.054</v>
      </c>
      <c r="C1723" s="45"/>
      <c r="D1723" s="45"/>
      <c r="E1723" s="45"/>
      <c r="F1723" s="45"/>
      <c r="G1723" s="45"/>
      <c r="H1723" s="45">
        <v>212567.9250471325</v>
      </c>
      <c r="I1723" s="46"/>
      <c r="J1723" s="45"/>
      <c r="K1723" s="45"/>
      <c r="L1723" s="45"/>
      <c r="M1723" s="45"/>
      <c r="N1723" s="45"/>
      <c r="O1723" s="45">
        <v>212567.9250471325</v>
      </c>
      <c r="P1723" s="45">
        <v>0.001454053177291156</v>
      </c>
      <c r="Q1723" s="45"/>
      <c r="R1723" s="45"/>
      <c r="S1723" s="45"/>
      <c r="T1723" s="45"/>
      <c r="U1723" s="45"/>
      <c r="V1723" s="45">
        <v>212567.9250471325</v>
      </c>
      <c r="W1723" s="45">
        <v>0.004211118211798311</v>
      </c>
      <c r="X1723" s="45"/>
      <c r="Y1723" s="45"/>
      <c r="Z1723" s="45"/>
      <c r="AA1723" s="45"/>
      <c r="AB1723" s="45"/>
      <c r="AC1723" s="45">
        <v>212567.9250471325</v>
      </c>
      <c r="AD1723" s="45">
        <v>52.59579978770369</v>
      </c>
      <c r="AE1723" s="45"/>
      <c r="AF1723" s="45"/>
      <c r="AG1723" s="45"/>
      <c r="AH1723" s="45"/>
      <c r="AI1723" s="45"/>
      <c r="AJ1723" s="45">
        <v>212567.9250471325</v>
      </c>
      <c r="AK1723" s="45">
        <v>0.019</v>
      </c>
      <c r="AL1723" s="45"/>
      <c r="AM1723" s="45"/>
      <c r="AN1723" s="45"/>
      <c r="AO1723" s="23"/>
      <c r="AP1723" s="23"/>
      <c r="AQ1723" s="45">
        <v>212567.9250471325</v>
      </c>
      <c r="AR1723" s="45">
        <v>0.026</v>
      </c>
      <c r="AS1723" s="23"/>
      <c r="AT1723" s="23"/>
      <c r="AU1723" s="23"/>
      <c r="AV1723" s="23"/>
      <c r="AW1723" s="23"/>
      <c r="AX1723" s="45">
        <v>212567.9250471325</v>
      </c>
      <c r="AY1723" s="23">
        <v>0.528</v>
      </c>
      <c r="AZ1723" s="23"/>
      <c r="BA1723" s="23"/>
      <c r="BB1723" s="23"/>
      <c r="BC1723" s="23"/>
      <c r="BD1723" s="23"/>
      <c r="BE1723" s="45">
        <v>212567.9250471325</v>
      </c>
      <c r="BF1723" s="45">
        <v>6.0</v>
      </c>
      <c r="BG1723" s="23"/>
      <c r="BH1723" s="23"/>
      <c r="BI1723" s="23"/>
      <c r="BJ1723" s="23"/>
      <c r="BK1723" s="23"/>
      <c r="BL1723" s="45">
        <v>212567.9250471325</v>
      </c>
      <c r="BM1723" s="45">
        <v>0.644</v>
      </c>
      <c r="BN1723" s="23"/>
      <c r="BO1723" s="23"/>
      <c r="BP1723" s="23"/>
      <c r="BQ1723" s="23"/>
      <c r="BR1723" s="23"/>
      <c r="BS1723" s="45">
        <v>212567.9250471325</v>
      </c>
      <c r="BT1723" s="45">
        <v>0.155</v>
      </c>
      <c r="BU1723" s="23"/>
      <c r="BV1723" s="23"/>
      <c r="BW1723" s="23"/>
      <c r="BX1723" s="23"/>
      <c r="BY1723" s="23"/>
      <c r="BZ1723" s="23"/>
      <c r="CA1723" s="23"/>
    </row>
    <row r="1724" ht="15.75" customHeight="1">
      <c r="A1724" s="45">
        <v>211289.1439914679</v>
      </c>
      <c r="B1724" s="46">
        <v>0.058</v>
      </c>
      <c r="C1724" s="45"/>
      <c r="D1724" s="45"/>
      <c r="E1724" s="45"/>
      <c r="F1724" s="45"/>
      <c r="G1724" s="45"/>
      <c r="H1724" s="45">
        <v>211289.1439914679</v>
      </c>
      <c r="I1724" s="46"/>
      <c r="J1724" s="45"/>
      <c r="K1724" s="45"/>
      <c r="L1724" s="45"/>
      <c r="M1724" s="45"/>
      <c r="N1724" s="45"/>
      <c r="O1724" s="45">
        <v>211289.1439914679</v>
      </c>
      <c r="P1724" s="45"/>
      <c r="Q1724" s="45"/>
      <c r="R1724" s="45"/>
      <c r="S1724" s="45"/>
      <c r="T1724" s="45"/>
      <c r="U1724" s="45"/>
      <c r="V1724" s="45">
        <v>211289.1439914679</v>
      </c>
      <c r="W1724" s="45"/>
      <c r="X1724" s="45"/>
      <c r="Y1724" s="45"/>
      <c r="Z1724" s="45"/>
      <c r="AA1724" s="45"/>
      <c r="AB1724" s="45"/>
      <c r="AC1724" s="45">
        <v>211289.1439914679</v>
      </c>
      <c r="AD1724" s="45">
        <v>51.2485461667581</v>
      </c>
      <c r="AE1724" s="45"/>
      <c r="AF1724" s="45"/>
      <c r="AG1724" s="45"/>
      <c r="AH1724" s="45"/>
      <c r="AI1724" s="45"/>
      <c r="AJ1724" s="45">
        <v>211289.1439914679</v>
      </c>
      <c r="AK1724" s="45">
        <v>0.019</v>
      </c>
      <c r="AL1724" s="45"/>
      <c r="AM1724" s="45"/>
      <c r="AN1724" s="45"/>
      <c r="AO1724" s="23"/>
      <c r="AP1724" s="23"/>
      <c r="AQ1724" s="45">
        <v>211289.1439914679</v>
      </c>
      <c r="AR1724" s="45">
        <v>0.024</v>
      </c>
      <c r="AS1724" s="23"/>
      <c r="AT1724" s="23"/>
      <c r="AU1724" s="23"/>
      <c r="AV1724" s="23"/>
      <c r="AW1724" s="23"/>
      <c r="AX1724" s="45">
        <v>211289.1439914679</v>
      </c>
      <c r="AY1724" s="23">
        <v>0.524</v>
      </c>
      <c r="AZ1724" s="23"/>
      <c r="BA1724" s="23"/>
      <c r="BB1724" s="23"/>
      <c r="BC1724" s="23"/>
      <c r="BD1724" s="23"/>
      <c r="BE1724" s="45">
        <v>211289.1439914679</v>
      </c>
      <c r="BF1724" s="45">
        <v>6.0</v>
      </c>
      <c r="BG1724" s="23"/>
      <c r="BH1724" s="23"/>
      <c r="BI1724" s="23"/>
      <c r="BJ1724" s="23"/>
      <c r="BK1724" s="23"/>
      <c r="BL1724" s="45">
        <v>211289.1439914679</v>
      </c>
      <c r="BM1724" s="45">
        <v>0.767</v>
      </c>
      <c r="BN1724" s="23"/>
      <c r="BO1724" s="23"/>
      <c r="BP1724" s="23"/>
      <c r="BQ1724" s="23"/>
      <c r="BR1724" s="23"/>
      <c r="BS1724" s="45">
        <v>211289.1439914679</v>
      </c>
      <c r="BT1724" s="45">
        <v>0.182</v>
      </c>
      <c r="BU1724" s="23"/>
      <c r="BV1724" s="23"/>
      <c r="BW1724" s="23"/>
      <c r="BX1724" s="23"/>
      <c r="BY1724" s="23"/>
      <c r="BZ1724" s="23"/>
      <c r="CA1724" s="23"/>
    </row>
    <row r="1725" ht="15.75" customHeight="1">
      <c r="A1725" s="45">
        <v>211521.40395878567</v>
      </c>
      <c r="B1725" s="46">
        <v>0.06</v>
      </c>
      <c r="C1725" s="45"/>
      <c r="D1725" s="45"/>
      <c r="E1725" s="45"/>
      <c r="F1725" s="45"/>
      <c r="G1725" s="45"/>
      <c r="H1725" s="45">
        <v>211521.40395878567</v>
      </c>
      <c r="I1725" s="46"/>
      <c r="J1725" s="45"/>
      <c r="K1725" s="45"/>
      <c r="L1725" s="45"/>
      <c r="M1725" s="45"/>
      <c r="N1725" s="45"/>
      <c r="O1725" s="45">
        <v>211521.40395878567</v>
      </c>
      <c r="P1725" s="45">
        <v>0.0010130292436398931</v>
      </c>
      <c r="Q1725" s="45"/>
      <c r="R1725" s="45"/>
      <c r="S1725" s="45"/>
      <c r="T1725" s="45"/>
      <c r="U1725" s="45"/>
      <c r="V1725" s="45">
        <v>211521.40395878567</v>
      </c>
      <c r="W1725" s="45">
        <v>0.002799248359410493</v>
      </c>
      <c r="X1725" s="45"/>
      <c r="Y1725" s="45"/>
      <c r="Z1725" s="45"/>
      <c r="AA1725" s="45"/>
      <c r="AB1725" s="45"/>
      <c r="AC1725" s="45">
        <v>211521.40395878567</v>
      </c>
      <c r="AD1725" s="45">
        <v>61.21170424766491</v>
      </c>
      <c r="AE1725" s="45"/>
      <c r="AF1725" s="45"/>
      <c r="AG1725" s="45"/>
      <c r="AH1725" s="45"/>
      <c r="AI1725" s="45"/>
      <c r="AJ1725" s="45">
        <v>211521.40395878567</v>
      </c>
      <c r="AK1725" s="45">
        <v>0.019</v>
      </c>
      <c r="AL1725" s="45"/>
      <c r="AM1725" s="45"/>
      <c r="AN1725" s="45"/>
      <c r="AO1725" s="23"/>
      <c r="AP1725" s="23"/>
      <c r="AQ1725" s="45">
        <v>211521.40395878567</v>
      </c>
      <c r="AR1725" s="45">
        <v>0.023</v>
      </c>
      <c r="AS1725" s="23"/>
      <c r="AT1725" s="23"/>
      <c r="AU1725" s="23"/>
      <c r="AV1725" s="23"/>
      <c r="AW1725" s="23"/>
      <c r="AX1725" s="45">
        <v>211521.40395878567</v>
      </c>
      <c r="AY1725" s="23">
        <v>0.443</v>
      </c>
      <c r="AZ1725" s="23"/>
      <c r="BA1725" s="23"/>
      <c r="BB1725" s="23"/>
      <c r="BC1725" s="23"/>
      <c r="BD1725" s="23"/>
      <c r="BE1725" s="45">
        <v>211521.40395878567</v>
      </c>
      <c r="BF1725" s="45">
        <v>6.0</v>
      </c>
      <c r="BG1725" s="23"/>
      <c r="BH1725" s="23"/>
      <c r="BI1725" s="23"/>
      <c r="BJ1725" s="23"/>
      <c r="BK1725" s="23"/>
      <c r="BL1725" s="45">
        <v>211521.40395878567</v>
      </c>
      <c r="BM1725" s="45">
        <v>0.892</v>
      </c>
      <c r="BN1725" s="23"/>
      <c r="BO1725" s="23"/>
      <c r="BP1725" s="23"/>
      <c r="BQ1725" s="23"/>
      <c r="BR1725" s="23"/>
      <c r="BS1725" s="45">
        <v>211521.40395878567</v>
      </c>
      <c r="BT1725" s="45">
        <v>0.286</v>
      </c>
      <c r="BU1725" s="23"/>
      <c r="BV1725" s="23"/>
      <c r="BW1725" s="23"/>
      <c r="BX1725" s="23"/>
      <c r="BY1725" s="23"/>
      <c r="BZ1725" s="23"/>
      <c r="CA1725" s="23"/>
    </row>
    <row r="1726" ht="15.75" customHeight="1">
      <c r="A1726" s="45">
        <v>213178.67438422737</v>
      </c>
      <c r="B1726" s="46">
        <v>0.061</v>
      </c>
      <c r="C1726" s="45"/>
      <c r="D1726" s="45"/>
      <c r="E1726" s="45"/>
      <c r="F1726" s="45"/>
      <c r="G1726" s="45"/>
      <c r="H1726" s="45">
        <v>213178.67438422737</v>
      </c>
      <c r="I1726" s="46"/>
      <c r="J1726" s="45"/>
      <c r="K1726" s="45"/>
      <c r="L1726" s="45"/>
      <c r="M1726" s="45"/>
      <c r="N1726" s="45"/>
      <c r="O1726" s="45">
        <v>213178.67438422737</v>
      </c>
      <c r="P1726" s="45">
        <v>0.0011491467502239903</v>
      </c>
      <c r="Q1726" s="45"/>
      <c r="R1726" s="45"/>
      <c r="S1726" s="45"/>
      <c r="T1726" s="45"/>
      <c r="U1726" s="45"/>
      <c r="V1726" s="45">
        <v>213178.67438422737</v>
      </c>
      <c r="W1726" s="45">
        <v>0.003203464363795036</v>
      </c>
      <c r="X1726" s="45"/>
      <c r="Y1726" s="45"/>
      <c r="Z1726" s="45"/>
      <c r="AA1726" s="45"/>
      <c r="AB1726" s="45"/>
      <c r="AC1726" s="45">
        <v>213178.67438422737</v>
      </c>
      <c r="AD1726" s="45">
        <v>64.08150951989874</v>
      </c>
      <c r="AE1726" s="45"/>
      <c r="AF1726" s="45"/>
      <c r="AG1726" s="45"/>
      <c r="AH1726" s="45"/>
      <c r="AI1726" s="45"/>
      <c r="AJ1726" s="45">
        <v>213178.67438422737</v>
      </c>
      <c r="AK1726" s="45">
        <v>0.018</v>
      </c>
      <c r="AL1726" s="45"/>
      <c r="AM1726" s="45"/>
      <c r="AN1726" s="45"/>
      <c r="AO1726" s="23"/>
      <c r="AP1726" s="23"/>
      <c r="AQ1726" s="45">
        <v>213178.67438422737</v>
      </c>
      <c r="AR1726" s="45">
        <v>0.022</v>
      </c>
      <c r="AS1726" s="23"/>
      <c r="AT1726" s="23"/>
      <c r="AU1726" s="23"/>
      <c r="AV1726" s="23"/>
      <c r="AW1726" s="23"/>
      <c r="AX1726" s="45">
        <v>213178.67438422737</v>
      </c>
      <c r="AY1726" s="23">
        <v>0.443</v>
      </c>
      <c r="AZ1726" s="23"/>
      <c r="BA1726" s="23"/>
      <c r="BB1726" s="23"/>
      <c r="BC1726" s="23"/>
      <c r="BD1726" s="23"/>
      <c r="BE1726" s="45">
        <v>213178.67438422737</v>
      </c>
      <c r="BF1726" s="45">
        <v>6.0</v>
      </c>
      <c r="BG1726" s="23"/>
      <c r="BH1726" s="23"/>
      <c r="BI1726" s="23"/>
      <c r="BJ1726" s="23"/>
      <c r="BK1726" s="23"/>
      <c r="BL1726" s="45">
        <v>213178.67438422737</v>
      </c>
      <c r="BM1726" s="45">
        <v>0.935</v>
      </c>
      <c r="BN1726" s="23"/>
      <c r="BO1726" s="23"/>
      <c r="BP1726" s="23"/>
      <c r="BQ1726" s="23"/>
      <c r="BR1726" s="23"/>
      <c r="BS1726" s="45">
        <v>213178.67438422737</v>
      </c>
      <c r="BT1726" s="45">
        <v>0.344</v>
      </c>
      <c r="BU1726" s="23"/>
      <c r="BV1726" s="23"/>
      <c r="BW1726" s="23"/>
      <c r="BX1726" s="23"/>
      <c r="BY1726" s="23"/>
      <c r="BZ1726" s="23"/>
      <c r="CA1726" s="23"/>
    </row>
    <row r="1727" ht="15.75" customHeight="1">
      <c r="A1727" s="45">
        <v>217571.09802378065</v>
      </c>
      <c r="B1727" s="46">
        <v>0.067</v>
      </c>
      <c r="C1727" s="45"/>
      <c r="D1727" s="45"/>
      <c r="E1727" s="45"/>
      <c r="F1727" s="45"/>
      <c r="G1727" s="45"/>
      <c r="H1727" s="45">
        <v>217571.09802378065</v>
      </c>
      <c r="I1727" s="46"/>
      <c r="J1727" s="45"/>
      <c r="K1727" s="45"/>
      <c r="L1727" s="45"/>
      <c r="M1727" s="45"/>
      <c r="N1727" s="45"/>
      <c r="O1727" s="45">
        <v>217571.09802378065</v>
      </c>
      <c r="P1727" s="45">
        <v>0.001403754687604399</v>
      </c>
      <c r="Q1727" s="45"/>
      <c r="R1727" s="45"/>
      <c r="S1727" s="45"/>
      <c r="T1727" s="45"/>
      <c r="U1727" s="45"/>
      <c r="V1727" s="45">
        <v>217571.09802378065</v>
      </c>
      <c r="W1727" s="45">
        <v>0.003995700233629248</v>
      </c>
      <c r="X1727" s="45"/>
      <c r="Y1727" s="45"/>
      <c r="Z1727" s="45"/>
      <c r="AA1727" s="45"/>
      <c r="AB1727" s="45"/>
      <c r="AC1727" s="45">
        <v>217571.09802378065</v>
      </c>
      <c r="AD1727" s="45">
        <v>71.04047271602283</v>
      </c>
      <c r="AE1727" s="45"/>
      <c r="AF1727" s="45"/>
      <c r="AG1727" s="45"/>
      <c r="AH1727" s="45"/>
      <c r="AI1727" s="45"/>
      <c r="AJ1727" s="45">
        <v>217571.09802378065</v>
      </c>
      <c r="AK1727" s="45">
        <v>0.018</v>
      </c>
      <c r="AL1727" s="45"/>
      <c r="AM1727" s="45"/>
      <c r="AN1727" s="45"/>
      <c r="AO1727" s="23"/>
      <c r="AP1727" s="23"/>
      <c r="AQ1727" s="45">
        <v>217571.09802378065</v>
      </c>
      <c r="AR1727" s="45">
        <v>0.021</v>
      </c>
      <c r="AS1727" s="23"/>
      <c r="AT1727" s="23"/>
      <c r="AU1727" s="23"/>
      <c r="AV1727" s="23"/>
      <c r="AW1727" s="23"/>
      <c r="AX1727" s="45">
        <v>217571.09802378065</v>
      </c>
      <c r="AY1727" s="23">
        <v>0.433</v>
      </c>
      <c r="AZ1727" s="23"/>
      <c r="BA1727" s="23"/>
      <c r="BB1727" s="23"/>
      <c r="BC1727" s="23"/>
      <c r="BD1727" s="23"/>
      <c r="BE1727" s="45">
        <v>217571.09802378065</v>
      </c>
      <c r="BF1727" s="45">
        <v>6.0</v>
      </c>
      <c r="BG1727" s="23"/>
      <c r="BH1727" s="23"/>
      <c r="BI1727" s="23"/>
      <c r="BJ1727" s="23"/>
      <c r="BK1727" s="23"/>
      <c r="BL1727" s="45">
        <v>217571.09802378065</v>
      </c>
      <c r="BM1727" s="45">
        <v>0.881</v>
      </c>
      <c r="BN1727" s="23"/>
      <c r="BO1727" s="23"/>
      <c r="BP1727" s="23"/>
      <c r="BQ1727" s="23"/>
      <c r="BR1727" s="23"/>
      <c r="BS1727" s="45">
        <v>217571.09802378065</v>
      </c>
      <c r="BT1727" s="45">
        <v>0.364</v>
      </c>
      <c r="BU1727" s="23"/>
      <c r="BV1727" s="23"/>
      <c r="BW1727" s="23"/>
      <c r="BX1727" s="23"/>
      <c r="BY1727" s="23"/>
      <c r="BZ1727" s="23"/>
      <c r="CA1727" s="23"/>
    </row>
    <row r="1728" ht="15.75" customHeight="1">
      <c r="A1728" s="45">
        <v>224570.98831723497</v>
      </c>
      <c r="B1728" s="46">
        <v>0.068</v>
      </c>
      <c r="C1728" s="45"/>
      <c r="D1728" s="45"/>
      <c r="E1728" s="45"/>
      <c r="F1728" s="45"/>
      <c r="G1728" s="45"/>
      <c r="H1728" s="45">
        <v>224570.98831723497</v>
      </c>
      <c r="I1728" s="46"/>
      <c r="J1728" s="45"/>
      <c r="K1728" s="45"/>
      <c r="L1728" s="45"/>
      <c r="M1728" s="45"/>
      <c r="N1728" s="45"/>
      <c r="O1728" s="45">
        <v>224570.98831723497</v>
      </c>
      <c r="P1728" s="45">
        <v>0.001029255971640621</v>
      </c>
      <c r="Q1728" s="45"/>
      <c r="R1728" s="45"/>
      <c r="S1728" s="45"/>
      <c r="T1728" s="45"/>
      <c r="U1728" s="45"/>
      <c r="V1728" s="45">
        <v>224570.98831723497</v>
      </c>
      <c r="W1728" s="45">
        <v>0.0028511920824143364</v>
      </c>
      <c r="X1728" s="45"/>
      <c r="Y1728" s="45"/>
      <c r="Z1728" s="45"/>
      <c r="AA1728" s="45"/>
      <c r="AB1728" s="45"/>
      <c r="AC1728" s="45">
        <v>224570.98831723497</v>
      </c>
      <c r="AD1728" s="45">
        <v>80.63761969391085</v>
      </c>
      <c r="AE1728" s="45"/>
      <c r="AF1728" s="45"/>
      <c r="AG1728" s="45"/>
      <c r="AH1728" s="45"/>
      <c r="AI1728" s="45"/>
      <c r="AJ1728" s="45">
        <v>224570.98831723497</v>
      </c>
      <c r="AK1728" s="45">
        <v>0.018</v>
      </c>
      <c r="AL1728" s="45"/>
      <c r="AM1728" s="45"/>
      <c r="AN1728" s="45"/>
      <c r="AO1728" s="23"/>
      <c r="AP1728" s="23"/>
      <c r="AQ1728" s="45">
        <v>224570.98831723497</v>
      </c>
      <c r="AR1728" s="45">
        <v>0.02</v>
      </c>
      <c r="AS1728" s="23"/>
      <c r="AT1728" s="23"/>
      <c r="AU1728" s="23"/>
      <c r="AV1728" s="23"/>
      <c r="AW1728" s="23"/>
      <c r="AX1728" s="45">
        <v>224570.98831723497</v>
      </c>
      <c r="AY1728" s="23">
        <v>0.433</v>
      </c>
      <c r="AZ1728" s="23"/>
      <c r="BA1728" s="23"/>
      <c r="BB1728" s="23"/>
      <c r="BC1728" s="23"/>
      <c r="BD1728" s="23"/>
      <c r="BE1728" s="45">
        <v>224570.98831723497</v>
      </c>
      <c r="BF1728" s="45">
        <v>6.0</v>
      </c>
      <c r="BG1728" s="23"/>
      <c r="BH1728" s="23"/>
      <c r="BI1728" s="23"/>
      <c r="BJ1728" s="23"/>
      <c r="BK1728" s="23"/>
      <c r="BL1728" s="45">
        <v>224570.98831723497</v>
      </c>
      <c r="BM1728" s="45">
        <v>0.856</v>
      </c>
      <c r="BN1728" s="23"/>
      <c r="BO1728" s="23"/>
      <c r="BP1728" s="23"/>
      <c r="BQ1728" s="23"/>
      <c r="BR1728" s="23"/>
      <c r="BS1728" s="45">
        <v>224570.98831723497</v>
      </c>
      <c r="BT1728" s="45">
        <v>0.398</v>
      </c>
      <c r="BU1728" s="23"/>
      <c r="BV1728" s="23"/>
      <c r="BW1728" s="23"/>
      <c r="BX1728" s="23"/>
      <c r="BY1728" s="23"/>
      <c r="BZ1728" s="23"/>
      <c r="CA1728" s="23"/>
    </row>
    <row r="1729" ht="15.75" customHeight="1">
      <c r="A1729" s="45"/>
      <c r="B1729" s="46">
        <v>0.061</v>
      </c>
      <c r="C1729" s="45"/>
      <c r="D1729" s="45"/>
      <c r="E1729" s="45"/>
      <c r="F1729" s="45"/>
      <c r="G1729" s="45"/>
      <c r="H1729" s="45"/>
      <c r="I1729" s="46"/>
      <c r="J1729" s="45"/>
      <c r="K1729" s="45"/>
      <c r="L1729" s="45"/>
      <c r="M1729" s="45"/>
      <c r="N1729" s="45"/>
      <c r="O1729" s="45"/>
      <c r="P1729" s="45">
        <v>0.001154948987688492</v>
      </c>
      <c r="Q1729" s="45"/>
      <c r="R1729" s="45"/>
      <c r="S1729" s="45"/>
      <c r="T1729" s="45"/>
      <c r="U1729" s="45"/>
      <c r="V1729" s="45"/>
      <c r="W1729" s="45">
        <v>0.0032490203280274676</v>
      </c>
      <c r="X1729" s="45"/>
      <c r="Y1729" s="45"/>
      <c r="Z1729" s="45"/>
      <c r="AA1729" s="45"/>
      <c r="AB1729" s="45"/>
      <c r="AC1729" s="45"/>
      <c r="AD1729" s="45">
        <v>73.52997738611005</v>
      </c>
      <c r="AE1729" s="45"/>
      <c r="AF1729" s="45"/>
      <c r="AG1729" s="45"/>
      <c r="AH1729" s="45"/>
      <c r="AI1729" s="45"/>
      <c r="AJ1729" s="45"/>
      <c r="AK1729" s="45">
        <v>0.017</v>
      </c>
      <c r="AL1729" s="45"/>
      <c r="AM1729" s="45"/>
      <c r="AN1729" s="45"/>
      <c r="AO1729" s="23"/>
      <c r="AP1729" s="23"/>
      <c r="AQ1729" s="45"/>
      <c r="AR1729" s="45">
        <v>0.019</v>
      </c>
      <c r="AS1729" s="23"/>
      <c r="AT1729" s="23"/>
      <c r="AU1729" s="23"/>
      <c r="AV1729" s="23"/>
      <c r="AW1729" s="23"/>
      <c r="AX1729" s="45"/>
      <c r="AY1729" s="23">
        <v>0.4</v>
      </c>
      <c r="AZ1729" s="23"/>
      <c r="BA1729" s="23"/>
      <c r="BB1729" s="23"/>
      <c r="BC1729" s="23"/>
      <c r="BD1729" s="23"/>
      <c r="BE1729" s="45"/>
      <c r="BF1729" s="45">
        <v>6.0</v>
      </c>
      <c r="BG1729" s="23"/>
      <c r="BH1729" s="23"/>
      <c r="BI1729" s="23"/>
      <c r="BJ1729" s="23"/>
      <c r="BK1729" s="23"/>
      <c r="BL1729" s="45"/>
      <c r="BM1729" s="45">
        <v>0.894</v>
      </c>
      <c r="BN1729" s="23"/>
      <c r="BO1729" s="23"/>
      <c r="BP1729" s="23"/>
      <c r="BQ1729" s="23"/>
      <c r="BR1729" s="23"/>
      <c r="BS1729" s="45"/>
      <c r="BT1729" s="45">
        <v>0.431</v>
      </c>
      <c r="BU1729" s="23"/>
      <c r="BV1729" s="23"/>
      <c r="BW1729" s="23"/>
      <c r="BX1729" s="23"/>
      <c r="BY1729" s="23"/>
      <c r="BZ1729" s="23"/>
      <c r="CA1729" s="23"/>
    </row>
    <row r="1730" ht="15.75" customHeight="1">
      <c r="A1730" s="45"/>
      <c r="B1730" s="46">
        <v>0.063</v>
      </c>
      <c r="C1730" s="45"/>
      <c r="D1730" s="45"/>
      <c r="E1730" s="45"/>
      <c r="F1730" s="45"/>
      <c r="G1730" s="45"/>
      <c r="H1730" s="45"/>
      <c r="I1730" s="46"/>
      <c r="J1730" s="45"/>
      <c r="K1730" s="45"/>
      <c r="L1730" s="45"/>
      <c r="M1730" s="45"/>
      <c r="N1730" s="45"/>
      <c r="O1730" s="45"/>
      <c r="P1730" s="45">
        <v>0.0010518381199875757</v>
      </c>
      <c r="Q1730" s="45"/>
      <c r="R1730" s="45"/>
      <c r="S1730" s="45"/>
      <c r="T1730" s="45"/>
      <c r="U1730" s="45"/>
      <c r="V1730" s="45"/>
      <c r="W1730" s="45">
        <v>0.002952938930278483</v>
      </c>
      <c r="X1730" s="45"/>
      <c r="Y1730" s="45"/>
      <c r="Z1730" s="45"/>
      <c r="AA1730" s="45"/>
      <c r="AB1730" s="45"/>
      <c r="AC1730" s="45"/>
      <c r="AD1730" s="45">
        <v>62.21863097173177</v>
      </c>
      <c r="AE1730" s="45"/>
      <c r="AF1730" s="45"/>
      <c r="AG1730" s="45"/>
      <c r="AH1730" s="45"/>
      <c r="AI1730" s="45"/>
      <c r="AJ1730" s="45"/>
      <c r="AK1730" s="45">
        <v>0.017</v>
      </c>
      <c r="AL1730" s="45"/>
      <c r="AM1730" s="45"/>
      <c r="AN1730" s="45"/>
      <c r="AO1730" s="23"/>
      <c r="AP1730" s="23"/>
      <c r="AQ1730" s="45"/>
      <c r="AR1730" s="45">
        <v>0.017</v>
      </c>
      <c r="AS1730" s="23"/>
      <c r="AT1730" s="23"/>
      <c r="AU1730" s="23"/>
      <c r="AV1730" s="23"/>
      <c r="AW1730" s="23"/>
      <c r="AX1730" s="45"/>
      <c r="AY1730" s="23">
        <v>0.4</v>
      </c>
      <c r="AZ1730" s="23"/>
      <c r="BA1730" s="23"/>
      <c r="BB1730" s="23"/>
      <c r="BC1730" s="23"/>
      <c r="BD1730" s="23"/>
      <c r="BE1730" s="45"/>
      <c r="BF1730" s="45">
        <v>6.0</v>
      </c>
      <c r="BG1730" s="23"/>
      <c r="BH1730" s="23"/>
      <c r="BI1730" s="23"/>
      <c r="BJ1730" s="23"/>
      <c r="BK1730" s="23"/>
      <c r="BL1730" s="45"/>
      <c r="BM1730" s="45">
        <v>0.915</v>
      </c>
      <c r="BN1730" s="23"/>
      <c r="BO1730" s="23"/>
      <c r="BP1730" s="23"/>
      <c r="BQ1730" s="23"/>
      <c r="BR1730" s="23"/>
      <c r="BS1730" s="45"/>
      <c r="BT1730" s="45">
        <v>0.451</v>
      </c>
      <c r="BU1730" s="23"/>
      <c r="BV1730" s="23"/>
      <c r="BW1730" s="23"/>
      <c r="BX1730" s="23"/>
      <c r="BY1730" s="23"/>
      <c r="BZ1730" s="23"/>
      <c r="CA1730" s="23"/>
    </row>
    <row r="1731" ht="15.75" customHeight="1">
      <c r="A1731" s="45"/>
      <c r="B1731" s="46">
        <v>0.056</v>
      </c>
      <c r="C1731" s="45"/>
      <c r="D1731" s="45"/>
      <c r="E1731" s="45"/>
      <c r="F1731" s="45"/>
      <c r="G1731" s="45"/>
      <c r="H1731" s="45"/>
      <c r="I1731" s="46">
        <v>0.415</v>
      </c>
      <c r="J1731" s="45"/>
      <c r="K1731" s="45"/>
      <c r="L1731" s="45"/>
      <c r="M1731" s="45"/>
      <c r="N1731" s="45"/>
      <c r="O1731" s="45"/>
      <c r="P1731" s="45"/>
      <c r="Q1731" s="45"/>
      <c r="R1731" s="45"/>
      <c r="S1731" s="45"/>
      <c r="T1731" s="45"/>
      <c r="U1731" s="45"/>
      <c r="V1731" s="45"/>
      <c r="W1731" s="45"/>
      <c r="X1731" s="45"/>
      <c r="Y1731" s="45"/>
      <c r="Z1731" s="45"/>
      <c r="AA1731" s="45"/>
      <c r="AB1731" s="45"/>
      <c r="AC1731" s="45"/>
      <c r="AD1731" s="45">
        <v>11.40803916589298</v>
      </c>
      <c r="AE1731" s="45"/>
      <c r="AF1731" s="45"/>
      <c r="AG1731" s="45"/>
      <c r="AH1731" s="45"/>
      <c r="AI1731" s="45"/>
      <c r="AJ1731" s="45"/>
      <c r="AK1731" s="45">
        <v>0.008</v>
      </c>
      <c r="AL1731" s="45"/>
      <c r="AM1731" s="45"/>
      <c r="AN1731" s="45"/>
      <c r="AO1731" s="23"/>
      <c r="AP1731" s="23"/>
      <c r="AQ1731" s="45"/>
      <c r="AR1731" s="45">
        <v>0.016</v>
      </c>
      <c r="AS1731" s="23"/>
      <c r="AT1731" s="23"/>
      <c r="AU1731" s="23"/>
      <c r="AV1731" s="23"/>
      <c r="AW1731" s="23"/>
      <c r="AX1731" s="45"/>
      <c r="AY1731" s="23"/>
      <c r="AZ1731" s="23"/>
      <c r="BA1731" s="23"/>
      <c r="BB1731" s="23"/>
      <c r="BC1731" s="23"/>
      <c r="BD1731" s="23"/>
      <c r="BE1731" s="45"/>
      <c r="BF1731" s="45"/>
      <c r="BG1731" s="23"/>
      <c r="BH1731" s="23"/>
      <c r="BI1731" s="23"/>
      <c r="BJ1731" s="23"/>
      <c r="BK1731" s="23"/>
      <c r="BL1731" s="45"/>
      <c r="BM1731" s="45">
        <v>0.017</v>
      </c>
      <c r="BN1731" s="23"/>
      <c r="BO1731" s="23"/>
      <c r="BP1731" s="23"/>
      <c r="BQ1731" s="23"/>
      <c r="BR1731" s="23"/>
      <c r="BS1731" s="45"/>
      <c r="BT1731" s="45">
        <v>0.007</v>
      </c>
      <c r="BU1731" s="23"/>
      <c r="BV1731" s="23"/>
      <c r="BW1731" s="23"/>
      <c r="BX1731" s="23"/>
      <c r="BY1731" s="23"/>
      <c r="BZ1731" s="23"/>
      <c r="CA1731" s="23"/>
    </row>
    <row r="1732" ht="15.75" customHeight="1">
      <c r="A1732" s="45"/>
      <c r="B1732" s="46">
        <v>0.057</v>
      </c>
      <c r="C1732" s="45"/>
      <c r="D1732" s="45"/>
      <c r="E1732" s="45"/>
      <c r="F1732" s="45"/>
      <c r="G1732" s="45"/>
      <c r="H1732" s="45"/>
      <c r="I1732" s="46">
        <v>0.323</v>
      </c>
      <c r="J1732" s="45"/>
      <c r="K1732" s="45"/>
      <c r="L1732" s="45"/>
      <c r="M1732" s="45"/>
      <c r="N1732" s="45"/>
      <c r="O1732" s="45"/>
      <c r="P1732" s="45">
        <v>0.0025971232974210242</v>
      </c>
      <c r="Q1732" s="45"/>
      <c r="R1732" s="45"/>
      <c r="S1732" s="45"/>
      <c r="T1732" s="45"/>
      <c r="U1732" s="45"/>
      <c r="V1732" s="45"/>
      <c r="W1732" s="45"/>
      <c r="X1732" s="45"/>
      <c r="Y1732" s="45"/>
      <c r="Z1732" s="45"/>
      <c r="AA1732" s="45"/>
      <c r="AB1732" s="45"/>
      <c r="AC1732" s="45"/>
      <c r="AD1732" s="45">
        <v>13.885503954955096</v>
      </c>
      <c r="AE1732" s="45"/>
      <c r="AF1732" s="45"/>
      <c r="AG1732" s="45"/>
      <c r="AH1732" s="45"/>
      <c r="AI1732" s="45"/>
      <c r="AJ1732" s="45"/>
      <c r="AK1732" s="45">
        <v>0.008</v>
      </c>
      <c r="AL1732" s="45"/>
      <c r="AM1732" s="45"/>
      <c r="AN1732" s="45"/>
      <c r="AO1732" s="23"/>
      <c r="AP1732" s="23"/>
      <c r="AQ1732" s="45"/>
      <c r="AR1732" s="45">
        <v>0.015</v>
      </c>
      <c r="AS1732" s="23"/>
      <c r="AT1732" s="23"/>
      <c r="AU1732" s="23"/>
      <c r="AV1732" s="23"/>
      <c r="AW1732" s="23"/>
      <c r="AX1732" s="45"/>
      <c r="AY1732" s="23"/>
      <c r="AZ1732" s="23"/>
      <c r="BA1732" s="23"/>
      <c r="BB1732" s="23"/>
      <c r="BC1732" s="23"/>
      <c r="BD1732" s="23"/>
      <c r="BE1732" s="45"/>
      <c r="BF1732" s="45"/>
      <c r="BG1732" s="23"/>
      <c r="BH1732" s="23"/>
      <c r="BI1732" s="23"/>
      <c r="BJ1732" s="23"/>
      <c r="BK1732" s="23"/>
      <c r="BL1732" s="45"/>
      <c r="BM1732" s="45">
        <v>0.046</v>
      </c>
      <c r="BN1732" s="23"/>
      <c r="BO1732" s="23"/>
      <c r="BP1732" s="23"/>
      <c r="BQ1732" s="23"/>
      <c r="BR1732" s="23"/>
      <c r="BS1732" s="45"/>
      <c r="BT1732" s="45">
        <v>0.012</v>
      </c>
      <c r="BU1732" s="23"/>
      <c r="BV1732" s="23"/>
      <c r="BW1732" s="23"/>
      <c r="BX1732" s="23"/>
      <c r="BY1732" s="23"/>
      <c r="BZ1732" s="23"/>
      <c r="CA1732" s="23"/>
    </row>
    <row r="1733" ht="15.75" customHeight="1">
      <c r="A1733" s="45"/>
      <c r="B1733" s="46">
        <v>0.063</v>
      </c>
      <c r="C1733" s="45"/>
      <c r="D1733" s="45"/>
      <c r="E1733" s="45"/>
      <c r="F1733" s="45"/>
      <c r="G1733" s="45"/>
      <c r="H1733" s="45"/>
      <c r="I1733" s="46">
        <v>0.253</v>
      </c>
      <c r="J1733" s="45"/>
      <c r="K1733" s="45"/>
      <c r="L1733" s="45"/>
      <c r="M1733" s="45"/>
      <c r="N1733" s="45"/>
      <c r="O1733" s="45"/>
      <c r="P1733" s="45">
        <v>0.002744836886053628</v>
      </c>
      <c r="Q1733" s="45"/>
      <c r="R1733" s="45"/>
      <c r="S1733" s="45"/>
      <c r="T1733" s="45"/>
      <c r="U1733" s="45"/>
      <c r="V1733" s="45"/>
      <c r="W1733" s="45">
        <v>0.006323427208132358</v>
      </c>
      <c r="X1733" s="45"/>
      <c r="Y1733" s="45"/>
      <c r="Z1733" s="45"/>
      <c r="AA1733" s="45"/>
      <c r="AB1733" s="45"/>
      <c r="AC1733" s="45"/>
      <c r="AD1733" s="45">
        <v>16.47217467973653</v>
      </c>
      <c r="AE1733" s="45"/>
      <c r="AF1733" s="45"/>
      <c r="AG1733" s="45"/>
      <c r="AH1733" s="45"/>
      <c r="AI1733" s="45"/>
      <c r="AJ1733" s="45"/>
      <c r="AK1733" s="45">
        <v>0.009</v>
      </c>
      <c r="AL1733" s="45"/>
      <c r="AM1733" s="45"/>
      <c r="AN1733" s="45"/>
      <c r="AO1733" s="23"/>
      <c r="AP1733" s="23"/>
      <c r="AQ1733" s="45"/>
      <c r="AR1733" s="45">
        <v>0.014</v>
      </c>
      <c r="AS1733" s="23"/>
      <c r="AT1733" s="23"/>
      <c r="AU1733" s="23"/>
      <c r="AV1733" s="23"/>
      <c r="AW1733" s="23"/>
      <c r="AX1733" s="45"/>
      <c r="AY1733" s="23"/>
      <c r="AZ1733" s="23"/>
      <c r="BA1733" s="23"/>
      <c r="BB1733" s="23"/>
      <c r="BC1733" s="23"/>
      <c r="BD1733" s="23"/>
      <c r="BE1733" s="45"/>
      <c r="BF1733" s="45"/>
      <c r="BG1733" s="23"/>
      <c r="BH1733" s="23"/>
      <c r="BI1733" s="23"/>
      <c r="BJ1733" s="23"/>
      <c r="BK1733" s="23"/>
      <c r="BL1733" s="45"/>
      <c r="BM1733" s="45">
        <v>0.077</v>
      </c>
      <c r="BN1733" s="23"/>
      <c r="BO1733" s="23"/>
      <c r="BP1733" s="23"/>
      <c r="BQ1733" s="23"/>
      <c r="BR1733" s="23"/>
      <c r="BS1733" s="45"/>
      <c r="BT1733" s="45">
        <v>0.019</v>
      </c>
      <c r="BU1733" s="23"/>
      <c r="BV1733" s="23"/>
      <c r="BW1733" s="23"/>
      <c r="BX1733" s="23"/>
      <c r="BY1733" s="23"/>
      <c r="BZ1733" s="23"/>
      <c r="CA1733" s="23"/>
    </row>
    <row r="1734" ht="15.75" customHeight="1">
      <c r="A1734" s="45"/>
      <c r="B1734" s="46">
        <v>0.069</v>
      </c>
      <c r="C1734" s="45"/>
      <c r="D1734" s="45"/>
      <c r="E1734" s="45"/>
      <c r="F1734" s="45"/>
      <c r="G1734" s="45"/>
      <c r="H1734" s="45"/>
      <c r="I1734" s="46">
        <v>0.179</v>
      </c>
      <c r="J1734" s="45"/>
      <c r="K1734" s="45"/>
      <c r="L1734" s="45"/>
      <c r="M1734" s="45"/>
      <c r="N1734" s="45"/>
      <c r="O1734" s="45"/>
      <c r="P1734" s="45">
        <v>0.002393075516152005</v>
      </c>
      <c r="Q1734" s="45"/>
      <c r="R1734" s="45"/>
      <c r="S1734" s="45"/>
      <c r="T1734" s="45"/>
      <c r="U1734" s="45"/>
      <c r="V1734" s="45"/>
      <c r="W1734" s="45">
        <v>0.005475775914265905</v>
      </c>
      <c r="X1734" s="45"/>
      <c r="Y1734" s="45"/>
      <c r="Z1734" s="45"/>
      <c r="AA1734" s="45"/>
      <c r="AB1734" s="45"/>
      <c r="AC1734" s="45"/>
      <c r="AD1734" s="45">
        <v>19.931838550016263</v>
      </c>
      <c r="AE1734" s="45"/>
      <c r="AF1734" s="45"/>
      <c r="AG1734" s="45"/>
      <c r="AH1734" s="45"/>
      <c r="AI1734" s="45"/>
      <c r="AJ1734" s="45"/>
      <c r="AK1734" s="45">
        <v>0.009</v>
      </c>
      <c r="AL1734" s="45"/>
      <c r="AM1734" s="45"/>
      <c r="AN1734" s="45"/>
      <c r="AO1734" s="23"/>
      <c r="AP1734" s="23"/>
      <c r="AQ1734" s="45"/>
      <c r="AR1734" s="45">
        <v>0.014</v>
      </c>
      <c r="AS1734" s="23"/>
      <c r="AT1734" s="23"/>
      <c r="AU1734" s="23"/>
      <c r="AV1734" s="23"/>
      <c r="AW1734" s="23"/>
      <c r="AX1734" s="45"/>
      <c r="AY1734" s="23"/>
      <c r="AZ1734" s="23"/>
      <c r="BA1734" s="23"/>
      <c r="BB1734" s="23"/>
      <c r="BC1734" s="23"/>
      <c r="BD1734" s="23"/>
      <c r="BE1734" s="45"/>
      <c r="BF1734" s="45">
        <v>40.0</v>
      </c>
      <c r="BG1734" s="23"/>
      <c r="BH1734" s="23"/>
      <c r="BI1734" s="23"/>
      <c r="BJ1734" s="23"/>
      <c r="BK1734" s="23"/>
      <c r="BL1734" s="45"/>
      <c r="BM1734" s="45">
        <v>0.136</v>
      </c>
      <c r="BN1734" s="23"/>
      <c r="BO1734" s="23"/>
      <c r="BP1734" s="23"/>
      <c r="BQ1734" s="23"/>
      <c r="BR1734" s="23"/>
      <c r="BS1734" s="45"/>
      <c r="BT1734" s="45">
        <v>0.031</v>
      </c>
      <c r="BU1734" s="23"/>
      <c r="BV1734" s="23"/>
      <c r="BW1734" s="23"/>
      <c r="BX1734" s="23"/>
      <c r="BY1734" s="23"/>
      <c r="BZ1734" s="23"/>
      <c r="CA1734" s="23"/>
    </row>
    <row r="1735" ht="15.75" customHeight="1">
      <c r="A1735" s="45"/>
      <c r="B1735" s="46">
        <v>0.066</v>
      </c>
      <c r="C1735" s="45"/>
      <c r="D1735" s="45"/>
      <c r="E1735" s="45"/>
      <c r="F1735" s="45"/>
      <c r="G1735" s="45"/>
      <c r="H1735" s="45"/>
      <c r="I1735" s="46">
        <v>0.174</v>
      </c>
      <c r="J1735" s="45"/>
      <c r="K1735" s="45"/>
      <c r="L1735" s="45"/>
      <c r="M1735" s="45"/>
      <c r="N1735" s="45"/>
      <c r="O1735" s="45"/>
      <c r="P1735" s="45"/>
      <c r="Q1735" s="45"/>
      <c r="R1735" s="45"/>
      <c r="S1735" s="45"/>
      <c r="T1735" s="45"/>
      <c r="U1735" s="45"/>
      <c r="V1735" s="45"/>
      <c r="W1735" s="45"/>
      <c r="X1735" s="45"/>
      <c r="Y1735" s="45"/>
      <c r="Z1735" s="45"/>
      <c r="AA1735" s="45"/>
      <c r="AB1735" s="45"/>
      <c r="AC1735" s="45"/>
      <c r="AD1735" s="45">
        <v>56.05711925414528</v>
      </c>
      <c r="AE1735" s="45"/>
      <c r="AF1735" s="45"/>
      <c r="AG1735" s="45"/>
      <c r="AH1735" s="45"/>
      <c r="AI1735" s="45"/>
      <c r="AJ1735" s="45"/>
      <c r="AK1735" s="45">
        <v>0.009</v>
      </c>
      <c r="AL1735" s="45"/>
      <c r="AM1735" s="45"/>
      <c r="AN1735" s="45"/>
      <c r="AO1735" s="23"/>
      <c r="AP1735" s="23"/>
      <c r="AQ1735" s="45"/>
      <c r="AR1735" s="45">
        <v>0.013</v>
      </c>
      <c r="AS1735" s="23"/>
      <c r="AT1735" s="23"/>
      <c r="AU1735" s="23"/>
      <c r="AV1735" s="23"/>
      <c r="AW1735" s="23"/>
      <c r="AX1735" s="45"/>
      <c r="AY1735" s="23"/>
      <c r="AZ1735" s="23"/>
      <c r="BA1735" s="23"/>
      <c r="BB1735" s="23"/>
      <c r="BC1735" s="23"/>
      <c r="BD1735" s="23"/>
      <c r="BE1735" s="45"/>
      <c r="BF1735" s="45">
        <v>34.0</v>
      </c>
      <c r="BG1735" s="23"/>
      <c r="BH1735" s="23"/>
      <c r="BI1735" s="23"/>
      <c r="BJ1735" s="23"/>
      <c r="BK1735" s="23"/>
      <c r="BL1735" s="45"/>
      <c r="BM1735" s="45">
        <v>0.289</v>
      </c>
      <c r="BN1735" s="23"/>
      <c r="BO1735" s="23"/>
      <c r="BP1735" s="23"/>
      <c r="BQ1735" s="23"/>
      <c r="BR1735" s="23"/>
      <c r="BS1735" s="45"/>
      <c r="BT1735" s="45">
        <v>0.035</v>
      </c>
      <c r="BU1735" s="23"/>
      <c r="BV1735" s="23"/>
      <c r="BW1735" s="23"/>
      <c r="BX1735" s="23"/>
      <c r="BY1735" s="23"/>
      <c r="BZ1735" s="23"/>
      <c r="CA1735" s="23"/>
    </row>
    <row r="1736" ht="15.75" customHeight="1">
      <c r="A1736" s="45"/>
      <c r="B1736" s="46">
        <v>0.064</v>
      </c>
      <c r="C1736" s="45"/>
      <c r="D1736" s="45"/>
      <c r="E1736" s="45"/>
      <c r="F1736" s="45"/>
      <c r="G1736" s="45"/>
      <c r="H1736" s="45"/>
      <c r="I1736" s="46">
        <v>0.162</v>
      </c>
      <c r="J1736" s="45"/>
      <c r="K1736" s="45"/>
      <c r="L1736" s="45"/>
      <c r="M1736" s="45"/>
      <c r="N1736" s="45"/>
      <c r="O1736" s="45"/>
      <c r="P1736" s="45">
        <v>0.002856630325983465</v>
      </c>
      <c r="Q1736" s="45"/>
      <c r="R1736" s="45"/>
      <c r="S1736" s="45"/>
      <c r="T1736" s="45"/>
      <c r="U1736" s="45"/>
      <c r="V1736" s="45"/>
      <c r="W1736" s="45">
        <v>0.006866743869831642</v>
      </c>
      <c r="X1736" s="45"/>
      <c r="Y1736" s="45"/>
      <c r="Z1736" s="45"/>
      <c r="AA1736" s="45"/>
      <c r="AB1736" s="45"/>
      <c r="AC1736" s="45"/>
      <c r="AD1736" s="45">
        <v>65.34317372941175</v>
      </c>
      <c r="AE1736" s="45"/>
      <c r="AF1736" s="45"/>
      <c r="AG1736" s="45"/>
      <c r="AH1736" s="45"/>
      <c r="AI1736" s="45"/>
      <c r="AJ1736" s="45"/>
      <c r="AK1736" s="45">
        <v>0.009</v>
      </c>
      <c r="AL1736" s="45"/>
      <c r="AM1736" s="45"/>
      <c r="AN1736" s="45"/>
      <c r="AO1736" s="23"/>
      <c r="AP1736" s="23"/>
      <c r="AQ1736" s="45"/>
      <c r="AR1736" s="45">
        <v>0.013</v>
      </c>
      <c r="AS1736" s="23"/>
      <c r="AT1736" s="23"/>
      <c r="AU1736" s="23"/>
      <c r="AV1736" s="23"/>
      <c r="AW1736" s="23"/>
      <c r="AX1736" s="45"/>
      <c r="AY1736" s="23">
        <v>0.573</v>
      </c>
      <c r="AZ1736" s="23"/>
      <c r="BA1736" s="23"/>
      <c r="BB1736" s="23"/>
      <c r="BC1736" s="23"/>
      <c r="BD1736" s="23"/>
      <c r="BE1736" s="45"/>
      <c r="BF1736" s="45">
        <v>34.0</v>
      </c>
      <c r="BG1736" s="23"/>
      <c r="BH1736" s="23"/>
      <c r="BI1736" s="23"/>
      <c r="BJ1736" s="23"/>
      <c r="BK1736" s="23"/>
      <c r="BL1736" s="45"/>
      <c r="BM1736" s="45">
        <v>0.637</v>
      </c>
      <c r="BN1736" s="23"/>
      <c r="BO1736" s="23"/>
      <c r="BP1736" s="23"/>
      <c r="BQ1736" s="23"/>
      <c r="BR1736" s="23"/>
      <c r="BS1736" s="45"/>
      <c r="BT1736" s="45">
        <v>0.037</v>
      </c>
      <c r="BU1736" s="23"/>
      <c r="BV1736" s="23"/>
      <c r="BW1736" s="23"/>
      <c r="BX1736" s="23"/>
      <c r="BY1736" s="23"/>
      <c r="BZ1736" s="23"/>
      <c r="CA1736" s="23"/>
    </row>
    <row r="1737" ht="15.75" customHeight="1">
      <c r="A1737" s="45"/>
      <c r="B1737" s="46">
        <v>0.064</v>
      </c>
      <c r="C1737" s="45"/>
      <c r="D1737" s="45"/>
      <c r="E1737" s="45"/>
      <c r="F1737" s="45"/>
      <c r="G1737" s="45"/>
      <c r="H1737" s="45"/>
      <c r="I1737" s="46">
        <v>0.152</v>
      </c>
      <c r="J1737" s="45"/>
      <c r="K1737" s="45"/>
      <c r="L1737" s="45"/>
      <c r="M1737" s="45"/>
      <c r="N1737" s="45"/>
      <c r="O1737" s="45"/>
      <c r="P1737" s="45"/>
      <c r="Q1737" s="45"/>
      <c r="R1737" s="45"/>
      <c r="S1737" s="45"/>
      <c r="T1737" s="45"/>
      <c r="U1737" s="45"/>
      <c r="V1737" s="45"/>
      <c r="W1737" s="45"/>
      <c r="X1737" s="45"/>
      <c r="Y1737" s="45"/>
      <c r="Z1737" s="45"/>
      <c r="AA1737" s="45"/>
      <c r="AB1737" s="45"/>
      <c r="AC1737" s="45"/>
      <c r="AD1737" s="45">
        <v>68.43671687567793</v>
      </c>
      <c r="AE1737" s="45"/>
      <c r="AF1737" s="45"/>
      <c r="AG1737" s="45"/>
      <c r="AH1737" s="45"/>
      <c r="AI1737" s="45"/>
      <c r="AJ1737" s="45"/>
      <c r="AK1737" s="45">
        <v>0.01</v>
      </c>
      <c r="AL1737" s="45"/>
      <c r="AM1737" s="45"/>
      <c r="AN1737" s="45"/>
      <c r="AO1737" s="23"/>
      <c r="AP1737" s="23"/>
      <c r="AQ1737" s="45"/>
      <c r="AR1737" s="45">
        <v>0.012</v>
      </c>
      <c r="AS1737" s="23"/>
      <c r="AT1737" s="23"/>
      <c r="AU1737" s="23"/>
      <c r="AV1737" s="23"/>
      <c r="AW1737" s="23"/>
      <c r="AX1737" s="45"/>
      <c r="AY1737" s="23">
        <v>0.57</v>
      </c>
      <c r="AZ1737" s="23"/>
      <c r="BA1737" s="23"/>
      <c r="BB1737" s="23"/>
      <c r="BC1737" s="23"/>
      <c r="BD1737" s="23"/>
      <c r="BE1737" s="45"/>
      <c r="BF1737" s="45">
        <v>33.0</v>
      </c>
      <c r="BG1737" s="23"/>
      <c r="BH1737" s="23"/>
      <c r="BI1737" s="23"/>
      <c r="BJ1737" s="23"/>
      <c r="BK1737" s="23"/>
      <c r="BL1737" s="45"/>
      <c r="BM1737" s="45">
        <v>1.047</v>
      </c>
      <c r="BN1737" s="23"/>
      <c r="BO1737" s="23"/>
      <c r="BP1737" s="23"/>
      <c r="BQ1737" s="23"/>
      <c r="BR1737" s="23"/>
      <c r="BS1737" s="45"/>
      <c r="BT1737" s="45">
        <v>0.045</v>
      </c>
      <c r="BU1737" s="23"/>
      <c r="BV1737" s="23"/>
      <c r="BW1737" s="23"/>
      <c r="BX1737" s="23"/>
      <c r="BY1737" s="23"/>
      <c r="BZ1737" s="23"/>
      <c r="CA1737" s="23"/>
    </row>
    <row r="1738" ht="15.75" customHeight="1">
      <c r="A1738" s="45"/>
      <c r="B1738" s="46">
        <v>0.064</v>
      </c>
      <c r="C1738" s="45"/>
      <c r="D1738" s="45"/>
      <c r="E1738" s="45"/>
      <c r="F1738" s="45"/>
      <c r="G1738" s="45"/>
      <c r="H1738" s="45"/>
      <c r="I1738" s="46">
        <v>0.139</v>
      </c>
      <c r="J1738" s="45"/>
      <c r="K1738" s="45"/>
      <c r="L1738" s="45"/>
      <c r="M1738" s="45"/>
      <c r="N1738" s="45"/>
      <c r="O1738" s="45"/>
      <c r="P1738" s="45"/>
      <c r="Q1738" s="45"/>
      <c r="R1738" s="45"/>
      <c r="S1738" s="45"/>
      <c r="T1738" s="45"/>
      <c r="U1738" s="45"/>
      <c r="V1738" s="45"/>
      <c r="W1738" s="45"/>
      <c r="X1738" s="45"/>
      <c r="Y1738" s="45"/>
      <c r="Z1738" s="45"/>
      <c r="AA1738" s="45"/>
      <c r="AB1738" s="45"/>
      <c r="AC1738" s="45"/>
      <c r="AD1738" s="45">
        <v>86.47723522259503</v>
      </c>
      <c r="AE1738" s="45"/>
      <c r="AF1738" s="45"/>
      <c r="AG1738" s="45"/>
      <c r="AH1738" s="45"/>
      <c r="AI1738" s="45"/>
      <c r="AJ1738" s="45"/>
      <c r="AK1738" s="45">
        <v>0.01</v>
      </c>
      <c r="AL1738" s="45"/>
      <c r="AM1738" s="45"/>
      <c r="AN1738" s="45"/>
      <c r="AO1738" s="23"/>
      <c r="AP1738" s="23"/>
      <c r="AQ1738" s="45"/>
      <c r="AR1738" s="45">
        <v>0.012</v>
      </c>
      <c r="AS1738" s="23"/>
      <c r="AT1738" s="23"/>
      <c r="AU1738" s="23"/>
      <c r="AV1738" s="23"/>
      <c r="AW1738" s="23"/>
      <c r="AX1738" s="45"/>
      <c r="AY1738" s="23">
        <v>0.566</v>
      </c>
      <c r="AZ1738" s="23"/>
      <c r="BA1738" s="23"/>
      <c r="BB1738" s="23"/>
      <c r="BC1738" s="23"/>
      <c r="BD1738" s="23"/>
      <c r="BE1738" s="45"/>
      <c r="BF1738" s="45">
        <v>27.0</v>
      </c>
      <c r="BG1738" s="23"/>
      <c r="BH1738" s="23"/>
      <c r="BI1738" s="23"/>
      <c r="BJ1738" s="23"/>
      <c r="BK1738" s="23"/>
      <c r="BL1738" s="45"/>
      <c r="BM1738" s="45">
        <v>1.184</v>
      </c>
      <c r="BN1738" s="23"/>
      <c r="BO1738" s="23"/>
      <c r="BP1738" s="23"/>
      <c r="BQ1738" s="23"/>
      <c r="BR1738" s="23"/>
      <c r="BS1738" s="45"/>
      <c r="BT1738" s="45">
        <v>0.066</v>
      </c>
      <c r="BU1738" s="23"/>
      <c r="BV1738" s="23"/>
      <c r="BW1738" s="23"/>
      <c r="BX1738" s="23"/>
      <c r="BY1738" s="23"/>
      <c r="BZ1738" s="23"/>
      <c r="CA1738" s="23"/>
    </row>
    <row r="1739" ht="15.75" customHeight="1">
      <c r="A1739" s="45"/>
      <c r="B1739" s="46">
        <v>0.066</v>
      </c>
      <c r="C1739" s="45"/>
      <c r="D1739" s="45"/>
      <c r="E1739" s="45"/>
      <c r="F1739" s="45"/>
      <c r="G1739" s="45"/>
      <c r="H1739" s="45"/>
      <c r="I1739" s="46">
        <v>0.175</v>
      </c>
      <c r="J1739" s="45"/>
      <c r="K1739" s="45"/>
      <c r="L1739" s="45"/>
      <c r="M1739" s="45"/>
      <c r="N1739" s="45"/>
      <c r="O1739" s="45"/>
      <c r="P1739" s="45">
        <v>0.003109567600987501</v>
      </c>
      <c r="Q1739" s="45"/>
      <c r="R1739" s="45"/>
      <c r="S1739" s="45"/>
      <c r="T1739" s="45"/>
      <c r="U1739" s="45"/>
      <c r="V1739" s="45"/>
      <c r="W1739" s="45">
        <v>0.00741751732665776</v>
      </c>
      <c r="X1739" s="45"/>
      <c r="Y1739" s="45"/>
      <c r="Z1739" s="45"/>
      <c r="AA1739" s="45"/>
      <c r="AB1739" s="45"/>
      <c r="AC1739" s="45"/>
      <c r="AD1739" s="45">
        <v>99.11756185930278</v>
      </c>
      <c r="AE1739" s="45"/>
      <c r="AF1739" s="45"/>
      <c r="AG1739" s="45"/>
      <c r="AH1739" s="45"/>
      <c r="AI1739" s="45"/>
      <c r="AJ1739" s="45"/>
      <c r="AK1739" s="45">
        <v>0.011</v>
      </c>
      <c r="AL1739" s="45"/>
      <c r="AM1739" s="45"/>
      <c r="AN1739" s="45"/>
      <c r="AO1739" s="23"/>
      <c r="AP1739" s="23"/>
      <c r="AQ1739" s="45"/>
      <c r="AR1739" s="45">
        <v>0.011</v>
      </c>
      <c r="AS1739" s="23"/>
      <c r="AT1739" s="23"/>
      <c r="AU1739" s="23"/>
      <c r="AV1739" s="23"/>
      <c r="AW1739" s="23"/>
      <c r="AX1739" s="45"/>
      <c r="AY1739" s="23">
        <v>0.572</v>
      </c>
      <c r="AZ1739" s="23"/>
      <c r="BA1739" s="23"/>
      <c r="BB1739" s="23"/>
      <c r="BC1739" s="23"/>
      <c r="BD1739" s="23"/>
      <c r="BE1739" s="45"/>
      <c r="BF1739" s="45">
        <v>27.0</v>
      </c>
      <c r="BG1739" s="23"/>
      <c r="BH1739" s="23"/>
      <c r="BI1739" s="23"/>
      <c r="BJ1739" s="23"/>
      <c r="BK1739" s="23"/>
      <c r="BL1739" s="45"/>
      <c r="BM1739" s="45">
        <v>1.198</v>
      </c>
      <c r="BN1739" s="23"/>
      <c r="BO1739" s="23"/>
      <c r="BP1739" s="23"/>
      <c r="BQ1739" s="23"/>
      <c r="BR1739" s="23"/>
      <c r="BS1739" s="45"/>
      <c r="BT1739" s="45">
        <v>0.11</v>
      </c>
      <c r="BU1739" s="23"/>
      <c r="BV1739" s="23"/>
      <c r="BW1739" s="23"/>
      <c r="BX1739" s="23"/>
      <c r="BY1739" s="23"/>
      <c r="BZ1739" s="23"/>
      <c r="CA1739" s="23"/>
    </row>
    <row r="1740" ht="15.75" customHeight="1">
      <c r="A1740" s="45"/>
      <c r="B1740" s="46">
        <v>0.078</v>
      </c>
      <c r="C1740" s="45"/>
      <c r="D1740" s="45"/>
      <c r="E1740" s="45"/>
      <c r="F1740" s="45"/>
      <c r="G1740" s="45"/>
      <c r="H1740" s="45"/>
      <c r="I1740" s="46">
        <v>0.209</v>
      </c>
      <c r="J1740" s="45"/>
      <c r="K1740" s="45"/>
      <c r="L1740" s="45"/>
      <c r="M1740" s="45"/>
      <c r="N1740" s="45"/>
      <c r="O1740" s="45"/>
      <c r="P1740" s="45">
        <v>0.002982261857456469</v>
      </c>
      <c r="Q1740" s="45"/>
      <c r="R1740" s="45"/>
      <c r="S1740" s="45"/>
      <c r="T1740" s="45"/>
      <c r="U1740" s="45"/>
      <c r="V1740" s="45"/>
      <c r="W1740" s="45">
        <v>0.007113388182822947</v>
      </c>
      <c r="X1740" s="45"/>
      <c r="Y1740" s="45"/>
      <c r="Z1740" s="45"/>
      <c r="AA1740" s="45"/>
      <c r="AB1740" s="45"/>
      <c r="AC1740" s="45"/>
      <c r="AD1740" s="45">
        <v>81.44910353872578</v>
      </c>
      <c r="AE1740" s="45"/>
      <c r="AF1740" s="45"/>
      <c r="AG1740" s="45"/>
      <c r="AH1740" s="45"/>
      <c r="AI1740" s="45"/>
      <c r="AJ1740" s="45"/>
      <c r="AK1740" s="45">
        <v>0.011</v>
      </c>
      <c r="AL1740" s="45"/>
      <c r="AM1740" s="45"/>
      <c r="AN1740" s="45"/>
      <c r="AO1740" s="23"/>
      <c r="AP1740" s="23"/>
      <c r="AQ1740" s="45"/>
      <c r="AR1740" s="45">
        <v>0.011</v>
      </c>
      <c r="AS1740" s="23"/>
      <c r="AT1740" s="23"/>
      <c r="AU1740" s="23"/>
      <c r="AV1740" s="23"/>
      <c r="AW1740" s="23"/>
      <c r="AX1740" s="45"/>
      <c r="AY1740" s="23">
        <v>0.572</v>
      </c>
      <c r="AZ1740" s="23"/>
      <c r="BA1740" s="23"/>
      <c r="BB1740" s="23"/>
      <c r="BC1740" s="23"/>
      <c r="BD1740" s="23"/>
      <c r="BE1740" s="45"/>
      <c r="BF1740" s="45">
        <v>27.0</v>
      </c>
      <c r="BG1740" s="23"/>
      <c r="BH1740" s="23"/>
      <c r="BI1740" s="23"/>
      <c r="BJ1740" s="23"/>
      <c r="BK1740" s="23"/>
      <c r="BL1740" s="45"/>
      <c r="BM1740" s="45">
        <v>1.188</v>
      </c>
      <c r="BN1740" s="23"/>
      <c r="BO1740" s="23"/>
      <c r="BP1740" s="23"/>
      <c r="BQ1740" s="23"/>
      <c r="BR1740" s="23"/>
      <c r="BS1740" s="45"/>
      <c r="BT1740" s="45">
        <v>0.179</v>
      </c>
      <c r="BU1740" s="23"/>
      <c r="BV1740" s="23"/>
      <c r="BW1740" s="23"/>
      <c r="BX1740" s="23"/>
      <c r="BY1740" s="23"/>
      <c r="BZ1740" s="23"/>
      <c r="CA1740" s="23"/>
    </row>
    <row r="1741" ht="15.75" customHeight="1">
      <c r="A1741" s="45"/>
      <c r="B1741" s="46">
        <v>0.078</v>
      </c>
      <c r="C1741" s="45"/>
      <c r="D1741" s="45"/>
      <c r="E1741" s="45"/>
      <c r="F1741" s="45"/>
      <c r="G1741" s="45"/>
      <c r="H1741" s="45"/>
      <c r="I1741" s="46">
        <v>0.159</v>
      </c>
      <c r="J1741" s="45"/>
      <c r="K1741" s="45"/>
      <c r="L1741" s="45"/>
      <c r="M1741" s="45"/>
      <c r="N1741" s="45"/>
      <c r="O1741" s="45"/>
      <c r="P1741" s="45">
        <v>0.0029561571983858976</v>
      </c>
      <c r="Q1741" s="45"/>
      <c r="R1741" s="45"/>
      <c r="S1741" s="45"/>
      <c r="T1741" s="45"/>
      <c r="U1741" s="45"/>
      <c r="V1741" s="45"/>
      <c r="W1741" s="45">
        <v>0.0069474413950517434</v>
      </c>
      <c r="X1741" s="45"/>
      <c r="Y1741" s="45"/>
      <c r="Z1741" s="45"/>
      <c r="AA1741" s="45"/>
      <c r="AB1741" s="45"/>
      <c r="AC1741" s="45"/>
      <c r="AD1741" s="45">
        <v>90.12288890293804</v>
      </c>
      <c r="AE1741" s="45"/>
      <c r="AF1741" s="45"/>
      <c r="AG1741" s="45"/>
      <c r="AH1741" s="45"/>
      <c r="AI1741" s="45"/>
      <c r="AJ1741" s="45"/>
      <c r="AK1741" s="45">
        <v>0.011</v>
      </c>
      <c r="AL1741" s="45"/>
      <c r="AM1741" s="45"/>
      <c r="AN1741" s="45"/>
      <c r="AO1741" s="23"/>
      <c r="AP1741" s="23"/>
      <c r="AQ1741" s="45"/>
      <c r="AR1741" s="45">
        <v>0.01</v>
      </c>
      <c r="AS1741" s="23"/>
      <c r="AT1741" s="23"/>
      <c r="AU1741" s="23"/>
      <c r="AV1741" s="23"/>
      <c r="AW1741" s="23"/>
      <c r="AX1741" s="45"/>
      <c r="AY1741" s="23">
        <v>0.555</v>
      </c>
      <c r="AZ1741" s="23"/>
      <c r="BA1741" s="23"/>
      <c r="BB1741" s="23"/>
      <c r="BC1741" s="23"/>
      <c r="BD1741" s="23"/>
      <c r="BE1741" s="45"/>
      <c r="BF1741" s="45">
        <v>27.0</v>
      </c>
      <c r="BG1741" s="23"/>
      <c r="BH1741" s="23"/>
      <c r="BI1741" s="23"/>
      <c r="BJ1741" s="23"/>
      <c r="BK1741" s="23"/>
      <c r="BL1741" s="45"/>
      <c r="BM1741" s="45">
        <v>1.171</v>
      </c>
      <c r="BN1741" s="23"/>
      <c r="BO1741" s="23"/>
      <c r="BP1741" s="23"/>
      <c r="BQ1741" s="23"/>
      <c r="BR1741" s="23"/>
      <c r="BS1741" s="45"/>
      <c r="BT1741" s="45">
        <v>0.233</v>
      </c>
      <c r="BU1741" s="23"/>
      <c r="BV1741" s="23"/>
      <c r="BW1741" s="23"/>
      <c r="BX1741" s="23"/>
      <c r="BY1741" s="23"/>
      <c r="BZ1741" s="23"/>
      <c r="CA1741" s="23"/>
    </row>
    <row r="1742" ht="15.75" customHeight="1">
      <c r="A1742" s="45"/>
      <c r="B1742" s="46">
        <v>0.073</v>
      </c>
      <c r="C1742" s="45"/>
      <c r="D1742" s="45"/>
      <c r="E1742" s="45"/>
      <c r="F1742" s="45"/>
      <c r="G1742" s="45"/>
      <c r="H1742" s="45"/>
      <c r="I1742" s="46">
        <v>0.159</v>
      </c>
      <c r="J1742" s="45"/>
      <c r="K1742" s="45"/>
      <c r="L1742" s="45"/>
      <c r="M1742" s="45"/>
      <c r="N1742" s="45"/>
      <c r="O1742" s="45"/>
      <c r="P1742" s="45">
        <v>0.0031261253968288697</v>
      </c>
      <c r="Q1742" s="45"/>
      <c r="R1742" s="45"/>
      <c r="S1742" s="45"/>
      <c r="T1742" s="45"/>
      <c r="U1742" s="45"/>
      <c r="V1742" s="45"/>
      <c r="W1742" s="45">
        <v>0.007304692371477768</v>
      </c>
      <c r="X1742" s="45"/>
      <c r="Y1742" s="45"/>
      <c r="Z1742" s="45"/>
      <c r="AA1742" s="45"/>
      <c r="AB1742" s="45"/>
      <c r="AC1742" s="45"/>
      <c r="AD1742" s="45">
        <v>105.65329354287502</v>
      </c>
      <c r="AE1742" s="45"/>
      <c r="AF1742" s="45"/>
      <c r="AG1742" s="45"/>
      <c r="AH1742" s="45"/>
      <c r="AI1742" s="45"/>
      <c r="AJ1742" s="45"/>
      <c r="AK1742" s="45">
        <v>0.011</v>
      </c>
      <c r="AL1742" s="45"/>
      <c r="AM1742" s="45"/>
      <c r="AN1742" s="45"/>
      <c r="AO1742" s="23"/>
      <c r="AP1742" s="23"/>
      <c r="AQ1742" s="45"/>
      <c r="AR1742" s="45">
        <v>0.01</v>
      </c>
      <c r="AS1742" s="23"/>
      <c r="AT1742" s="23"/>
      <c r="AU1742" s="23"/>
      <c r="AV1742" s="23"/>
      <c r="AW1742" s="23"/>
      <c r="AX1742" s="45"/>
      <c r="AY1742" s="23">
        <v>0.571</v>
      </c>
      <c r="AZ1742" s="23"/>
      <c r="BA1742" s="23"/>
      <c r="BB1742" s="23"/>
      <c r="BC1742" s="23"/>
      <c r="BD1742" s="23"/>
      <c r="BE1742" s="45"/>
      <c r="BF1742" s="45">
        <v>24.0</v>
      </c>
      <c r="BG1742" s="23"/>
      <c r="BH1742" s="23"/>
      <c r="BI1742" s="23"/>
      <c r="BJ1742" s="23"/>
      <c r="BK1742" s="23"/>
      <c r="BL1742" s="45"/>
      <c r="BM1742" s="45">
        <v>1.213</v>
      </c>
      <c r="BN1742" s="23"/>
      <c r="BO1742" s="23"/>
      <c r="BP1742" s="23"/>
      <c r="BQ1742" s="23"/>
      <c r="BR1742" s="23"/>
      <c r="BS1742" s="45"/>
      <c r="BT1742" s="45">
        <v>0.287</v>
      </c>
      <c r="BU1742" s="23"/>
      <c r="BV1742" s="23"/>
      <c r="BW1742" s="23"/>
      <c r="BX1742" s="23"/>
      <c r="BY1742" s="23"/>
      <c r="BZ1742" s="23"/>
      <c r="CA1742" s="23"/>
    </row>
    <row r="1743" ht="15.75" customHeight="1">
      <c r="A1743" s="45"/>
      <c r="B1743" s="46">
        <v>0.076</v>
      </c>
      <c r="C1743" s="45"/>
      <c r="D1743" s="45"/>
      <c r="E1743" s="45"/>
      <c r="F1743" s="45"/>
      <c r="G1743" s="45"/>
      <c r="H1743" s="45"/>
      <c r="I1743" s="46">
        <v>0.184</v>
      </c>
      <c r="J1743" s="45"/>
      <c r="K1743" s="45"/>
      <c r="L1743" s="45"/>
      <c r="M1743" s="45"/>
      <c r="N1743" s="45"/>
      <c r="O1743" s="45"/>
      <c r="P1743" s="45">
        <v>0.0031724178771880955</v>
      </c>
      <c r="Q1743" s="45"/>
      <c r="R1743" s="45"/>
      <c r="S1743" s="45"/>
      <c r="T1743" s="45"/>
      <c r="U1743" s="45"/>
      <c r="V1743" s="45"/>
      <c r="W1743" s="45">
        <v>0.007726113266642248</v>
      </c>
      <c r="X1743" s="45"/>
      <c r="Y1743" s="45"/>
      <c r="Z1743" s="45"/>
      <c r="AA1743" s="45"/>
      <c r="AB1743" s="45"/>
      <c r="AC1743" s="45"/>
      <c r="AD1743" s="45">
        <v>121.42134918946424</v>
      </c>
      <c r="AE1743" s="45"/>
      <c r="AF1743" s="45"/>
      <c r="AG1743" s="45"/>
      <c r="AH1743" s="45"/>
      <c r="AI1743" s="45"/>
      <c r="AJ1743" s="45"/>
      <c r="AK1743" s="45">
        <v>0.011</v>
      </c>
      <c r="AL1743" s="45"/>
      <c r="AM1743" s="45"/>
      <c r="AN1743" s="45"/>
      <c r="AO1743" s="23"/>
      <c r="AP1743" s="23"/>
      <c r="AQ1743" s="45"/>
      <c r="AR1743" s="45">
        <v>0.009</v>
      </c>
      <c r="AS1743" s="23"/>
      <c r="AT1743" s="23"/>
      <c r="AU1743" s="23"/>
      <c r="AV1743" s="23"/>
      <c r="AW1743" s="23"/>
      <c r="AX1743" s="45"/>
      <c r="AY1743" s="23">
        <v>0.554</v>
      </c>
      <c r="AZ1743" s="23"/>
      <c r="BA1743" s="23"/>
      <c r="BB1743" s="23"/>
      <c r="BC1743" s="23"/>
      <c r="BD1743" s="23"/>
      <c r="BE1743" s="45"/>
      <c r="BF1743" s="45">
        <v>22.0</v>
      </c>
      <c r="BG1743" s="23"/>
      <c r="BH1743" s="23"/>
      <c r="BI1743" s="23"/>
      <c r="BJ1743" s="23"/>
      <c r="BK1743" s="23"/>
      <c r="BL1743" s="45"/>
      <c r="BM1743" s="45">
        <v>1.303</v>
      </c>
      <c r="BN1743" s="23"/>
      <c r="BO1743" s="23"/>
      <c r="BP1743" s="23"/>
      <c r="BQ1743" s="23"/>
      <c r="BR1743" s="23"/>
      <c r="BS1743" s="45"/>
      <c r="BT1743" s="45">
        <v>0.353</v>
      </c>
      <c r="BU1743" s="23"/>
      <c r="BV1743" s="23"/>
      <c r="BW1743" s="23"/>
      <c r="BX1743" s="23"/>
      <c r="BY1743" s="23"/>
      <c r="BZ1743" s="23"/>
      <c r="CA1743" s="23"/>
    </row>
    <row r="1744" ht="15.75" customHeight="1">
      <c r="A1744" s="45"/>
      <c r="B1744" s="46">
        <v>0.07</v>
      </c>
      <c r="C1744" s="45"/>
      <c r="D1744" s="45"/>
      <c r="E1744" s="45"/>
      <c r="F1744" s="45"/>
      <c r="G1744" s="45"/>
      <c r="H1744" s="45"/>
      <c r="I1744" s="46">
        <v>0.06</v>
      </c>
      <c r="J1744" s="45"/>
      <c r="K1744" s="45"/>
      <c r="L1744" s="45"/>
      <c r="M1744" s="45"/>
      <c r="N1744" s="45"/>
      <c r="O1744" s="45"/>
      <c r="P1744" s="45">
        <v>0.003266646080009422</v>
      </c>
      <c r="Q1744" s="45"/>
      <c r="R1744" s="45"/>
      <c r="S1744" s="45"/>
      <c r="T1744" s="45"/>
      <c r="U1744" s="45"/>
      <c r="V1744" s="45"/>
      <c r="W1744" s="45"/>
      <c r="X1744" s="45"/>
      <c r="Y1744" s="45"/>
      <c r="Z1744" s="45"/>
      <c r="AA1744" s="45"/>
      <c r="AB1744" s="45"/>
      <c r="AC1744" s="45"/>
      <c r="AD1744" s="45">
        <v>798.2169007082972</v>
      </c>
      <c r="AE1744" s="45"/>
      <c r="AF1744" s="45"/>
      <c r="AG1744" s="45"/>
      <c r="AH1744" s="45"/>
      <c r="AI1744" s="45"/>
      <c r="AJ1744" s="45"/>
      <c r="AK1744" s="45">
        <v>0.012</v>
      </c>
      <c r="AL1744" s="45"/>
      <c r="AM1744" s="45"/>
      <c r="AN1744" s="45"/>
      <c r="AO1744" s="23"/>
      <c r="AP1744" s="23"/>
      <c r="AQ1744" s="45"/>
      <c r="AR1744" s="45">
        <v>0.006</v>
      </c>
      <c r="AS1744" s="23"/>
      <c r="AT1744" s="23"/>
      <c r="AU1744" s="23"/>
      <c r="AV1744" s="23"/>
      <c r="AW1744" s="23"/>
      <c r="AX1744" s="45"/>
      <c r="AY1744" s="23"/>
      <c r="AZ1744" s="23"/>
      <c r="BA1744" s="23"/>
      <c r="BB1744" s="23"/>
      <c r="BC1744" s="23"/>
      <c r="BD1744" s="23"/>
      <c r="BE1744" s="45"/>
      <c r="BF1744" s="45"/>
      <c r="BG1744" s="23"/>
      <c r="BH1744" s="23"/>
      <c r="BI1744" s="23"/>
      <c r="BJ1744" s="23"/>
      <c r="BK1744" s="23"/>
      <c r="BL1744" s="45"/>
      <c r="BM1744" s="45">
        <v>0.737</v>
      </c>
      <c r="BN1744" s="23"/>
      <c r="BO1744" s="23"/>
      <c r="BP1744" s="23"/>
      <c r="BQ1744" s="23"/>
      <c r="BR1744" s="23"/>
      <c r="BS1744" s="45"/>
      <c r="BT1744" s="45">
        <v>0.268</v>
      </c>
      <c r="BU1744" s="23"/>
      <c r="BV1744" s="23"/>
      <c r="BW1744" s="23"/>
      <c r="BX1744" s="23"/>
      <c r="BY1744" s="23"/>
      <c r="BZ1744" s="23"/>
      <c r="CA1744" s="23"/>
    </row>
    <row r="1745" ht="15.75" customHeight="1">
      <c r="A1745" s="45"/>
      <c r="B1745" s="46">
        <v>0.073</v>
      </c>
      <c r="C1745" s="45"/>
      <c r="D1745" s="45"/>
      <c r="E1745" s="45"/>
      <c r="F1745" s="45"/>
      <c r="G1745" s="45"/>
      <c r="H1745" s="45"/>
      <c r="I1745" s="46">
        <v>0.051</v>
      </c>
      <c r="J1745" s="45"/>
      <c r="K1745" s="45"/>
      <c r="L1745" s="45"/>
      <c r="M1745" s="45"/>
      <c r="N1745" s="45"/>
      <c r="O1745" s="45"/>
      <c r="P1745" s="45">
        <v>0.003181242223717983</v>
      </c>
      <c r="Q1745" s="45"/>
      <c r="R1745" s="45"/>
      <c r="S1745" s="45"/>
      <c r="T1745" s="45"/>
      <c r="U1745" s="45"/>
      <c r="V1745" s="45"/>
      <c r="W1745" s="45"/>
      <c r="X1745" s="45"/>
      <c r="Y1745" s="45"/>
      <c r="Z1745" s="45"/>
      <c r="AA1745" s="45"/>
      <c r="AB1745" s="45"/>
      <c r="AC1745" s="45"/>
      <c r="AD1745" s="45">
        <v>785.0178738302561</v>
      </c>
      <c r="AE1745" s="45"/>
      <c r="AF1745" s="45"/>
      <c r="AG1745" s="45"/>
      <c r="AH1745" s="45"/>
      <c r="AI1745" s="45"/>
      <c r="AJ1745" s="45"/>
      <c r="AK1745" s="45">
        <v>0.011</v>
      </c>
      <c r="AL1745" s="45"/>
      <c r="AM1745" s="45"/>
      <c r="AN1745" s="45"/>
      <c r="AO1745" s="23"/>
      <c r="AP1745" s="23"/>
      <c r="AQ1745" s="45"/>
      <c r="AR1745" s="45">
        <v>0.006</v>
      </c>
      <c r="AS1745" s="23"/>
      <c r="AT1745" s="23"/>
      <c r="AU1745" s="23"/>
      <c r="AV1745" s="23"/>
      <c r="AW1745" s="23"/>
      <c r="AX1745" s="45"/>
      <c r="AY1745" s="23"/>
      <c r="AZ1745" s="23"/>
      <c r="BA1745" s="23"/>
      <c r="BB1745" s="23"/>
      <c r="BC1745" s="23"/>
      <c r="BD1745" s="23"/>
      <c r="BE1745" s="45"/>
      <c r="BF1745" s="45"/>
      <c r="BG1745" s="23"/>
      <c r="BH1745" s="23"/>
      <c r="BI1745" s="23"/>
      <c r="BJ1745" s="23"/>
      <c r="BK1745" s="23"/>
      <c r="BL1745" s="45"/>
      <c r="BM1745" s="45">
        <v>0.782</v>
      </c>
      <c r="BN1745" s="23"/>
      <c r="BO1745" s="23"/>
      <c r="BP1745" s="23"/>
      <c r="BQ1745" s="23"/>
      <c r="BR1745" s="23"/>
      <c r="BS1745" s="45"/>
      <c r="BT1745" s="45">
        <v>0.335</v>
      </c>
      <c r="BU1745" s="23"/>
      <c r="BV1745" s="23"/>
      <c r="BW1745" s="23"/>
      <c r="BX1745" s="23"/>
      <c r="BY1745" s="23"/>
      <c r="BZ1745" s="23"/>
      <c r="CA1745" s="23"/>
    </row>
    <row r="1746" ht="15.75" customHeight="1">
      <c r="A1746" s="45"/>
      <c r="B1746" s="46">
        <v>0.076</v>
      </c>
      <c r="C1746" s="45"/>
      <c r="D1746" s="45"/>
      <c r="E1746" s="45"/>
      <c r="F1746" s="45"/>
      <c r="G1746" s="45"/>
      <c r="H1746" s="45"/>
      <c r="I1746" s="46">
        <v>0.04</v>
      </c>
      <c r="J1746" s="45"/>
      <c r="K1746" s="45"/>
      <c r="L1746" s="45"/>
      <c r="M1746" s="45"/>
      <c r="N1746" s="45"/>
      <c r="O1746" s="45"/>
      <c r="P1746" s="45">
        <v>0.0033994841106132897</v>
      </c>
      <c r="Q1746" s="45"/>
      <c r="R1746" s="45"/>
      <c r="S1746" s="45"/>
      <c r="T1746" s="45"/>
      <c r="U1746" s="45"/>
      <c r="V1746" s="45"/>
      <c r="W1746" s="45">
        <v>0.008312296082367804</v>
      </c>
      <c r="X1746" s="45"/>
      <c r="Y1746" s="45"/>
      <c r="Z1746" s="45"/>
      <c r="AA1746" s="45"/>
      <c r="AB1746" s="45"/>
      <c r="AC1746" s="45"/>
      <c r="AD1746" s="45">
        <v>861.1181998380036</v>
      </c>
      <c r="AE1746" s="45"/>
      <c r="AF1746" s="45"/>
      <c r="AG1746" s="45"/>
      <c r="AH1746" s="45"/>
      <c r="AI1746" s="45"/>
      <c r="AJ1746" s="45"/>
      <c r="AK1746" s="45">
        <v>0.011</v>
      </c>
      <c r="AL1746" s="45"/>
      <c r="AM1746" s="45"/>
      <c r="AN1746" s="45"/>
      <c r="AO1746" s="23"/>
      <c r="AP1746" s="23"/>
      <c r="AQ1746" s="45"/>
      <c r="AR1746" s="45">
        <v>0.005</v>
      </c>
      <c r="AS1746" s="23"/>
      <c r="AT1746" s="23"/>
      <c r="AU1746" s="23"/>
      <c r="AV1746" s="23"/>
      <c r="AW1746" s="23"/>
      <c r="AX1746" s="45"/>
      <c r="AY1746" s="23"/>
      <c r="AZ1746" s="23"/>
      <c r="BA1746" s="23"/>
      <c r="BB1746" s="23"/>
      <c r="BC1746" s="23"/>
      <c r="BD1746" s="23"/>
      <c r="BE1746" s="45"/>
      <c r="BF1746" s="45"/>
      <c r="BG1746" s="23"/>
      <c r="BH1746" s="23"/>
      <c r="BI1746" s="23"/>
      <c r="BJ1746" s="23"/>
      <c r="BK1746" s="23"/>
      <c r="BL1746" s="45"/>
      <c r="BM1746" s="45">
        <v>0.828</v>
      </c>
      <c r="BN1746" s="23"/>
      <c r="BO1746" s="23"/>
      <c r="BP1746" s="23"/>
      <c r="BQ1746" s="23"/>
      <c r="BR1746" s="23"/>
      <c r="BS1746" s="45"/>
      <c r="BT1746" s="45">
        <v>0.565</v>
      </c>
      <c r="BU1746" s="23"/>
      <c r="BV1746" s="23"/>
      <c r="BW1746" s="23"/>
      <c r="BX1746" s="23"/>
      <c r="BY1746" s="23"/>
      <c r="BZ1746" s="23"/>
      <c r="CA1746" s="23"/>
    </row>
    <row r="1747" ht="15.75" customHeight="1">
      <c r="A1747" s="45"/>
      <c r="B1747" s="46">
        <v>0.078</v>
      </c>
      <c r="C1747" s="45"/>
      <c r="D1747" s="45"/>
      <c r="E1747" s="45"/>
      <c r="F1747" s="45"/>
      <c r="G1747" s="45"/>
      <c r="H1747" s="45"/>
      <c r="I1747" s="46">
        <v>0.037</v>
      </c>
      <c r="J1747" s="45"/>
      <c r="K1747" s="45"/>
      <c r="L1747" s="45"/>
      <c r="M1747" s="45"/>
      <c r="N1747" s="45"/>
      <c r="O1747" s="45"/>
      <c r="P1747" s="45">
        <v>0.003294098601859385</v>
      </c>
      <c r="Q1747" s="45"/>
      <c r="R1747" s="45"/>
      <c r="S1747" s="45"/>
      <c r="T1747" s="45"/>
      <c r="U1747" s="45"/>
      <c r="V1747" s="45"/>
      <c r="W1747" s="45">
        <v>0.007965252301866343</v>
      </c>
      <c r="X1747" s="45"/>
      <c r="Y1747" s="45"/>
      <c r="Z1747" s="45"/>
      <c r="AA1747" s="45"/>
      <c r="AB1747" s="45"/>
      <c r="AC1747" s="45"/>
      <c r="AD1747" s="45">
        <v>982.889883356033</v>
      </c>
      <c r="AE1747" s="45"/>
      <c r="AF1747" s="45"/>
      <c r="AG1747" s="45"/>
      <c r="AH1747" s="45"/>
      <c r="AI1747" s="45"/>
      <c r="AJ1747" s="45"/>
      <c r="AK1747" s="45">
        <v>0.012</v>
      </c>
      <c r="AL1747" s="45"/>
      <c r="AM1747" s="45"/>
      <c r="AN1747" s="45"/>
      <c r="AO1747" s="23"/>
      <c r="AP1747" s="23"/>
      <c r="AQ1747" s="45"/>
      <c r="AR1747" s="45">
        <v>0.005</v>
      </c>
      <c r="AS1747" s="23"/>
      <c r="AT1747" s="23"/>
      <c r="AU1747" s="23"/>
      <c r="AV1747" s="23"/>
      <c r="AW1747" s="23"/>
      <c r="AX1747" s="45"/>
      <c r="AY1747" s="23"/>
      <c r="AZ1747" s="23"/>
      <c r="BA1747" s="23"/>
      <c r="BB1747" s="23"/>
      <c r="BC1747" s="23"/>
      <c r="BD1747" s="23"/>
      <c r="BE1747" s="45"/>
      <c r="BF1747" s="45">
        <v>13.0</v>
      </c>
      <c r="BG1747" s="23"/>
      <c r="BH1747" s="23"/>
      <c r="BI1747" s="23"/>
      <c r="BJ1747" s="23"/>
      <c r="BK1747" s="23"/>
      <c r="BL1747" s="45"/>
      <c r="BM1747" s="45">
        <v>0.909</v>
      </c>
      <c r="BN1747" s="23"/>
      <c r="BO1747" s="23"/>
      <c r="BP1747" s="23"/>
      <c r="BQ1747" s="23"/>
      <c r="BR1747" s="23"/>
      <c r="BS1747" s="45"/>
      <c r="BT1747" s="45">
        <v>0.648</v>
      </c>
      <c r="BU1747" s="23"/>
      <c r="BV1747" s="23"/>
      <c r="BW1747" s="23"/>
      <c r="BX1747" s="23"/>
      <c r="BY1747" s="23"/>
      <c r="BZ1747" s="23"/>
      <c r="CA1747" s="23"/>
    </row>
    <row r="1748" ht="15.75" customHeight="1">
      <c r="A1748" s="45"/>
      <c r="B1748" s="46">
        <v>0.08</v>
      </c>
      <c r="C1748" s="45"/>
      <c r="D1748" s="45"/>
      <c r="E1748" s="45"/>
      <c r="F1748" s="45"/>
      <c r="G1748" s="45"/>
      <c r="H1748" s="45"/>
      <c r="I1748" s="46">
        <v>0.044</v>
      </c>
      <c r="J1748" s="45"/>
      <c r="K1748" s="45"/>
      <c r="L1748" s="45"/>
      <c r="M1748" s="45"/>
      <c r="N1748" s="45"/>
      <c r="O1748" s="45"/>
      <c r="P1748" s="45"/>
      <c r="Q1748" s="45"/>
      <c r="R1748" s="45"/>
      <c r="S1748" s="45"/>
      <c r="T1748" s="45"/>
      <c r="U1748" s="45"/>
      <c r="V1748" s="45"/>
      <c r="W1748" s="45"/>
      <c r="X1748" s="45"/>
      <c r="Y1748" s="45"/>
      <c r="Z1748" s="45"/>
      <c r="AA1748" s="45"/>
      <c r="AB1748" s="45"/>
      <c r="AC1748" s="45"/>
      <c r="AD1748" s="45">
        <v>1151.4987896310097</v>
      </c>
      <c r="AE1748" s="45"/>
      <c r="AF1748" s="45"/>
      <c r="AG1748" s="45"/>
      <c r="AH1748" s="45"/>
      <c r="AI1748" s="45"/>
      <c r="AJ1748" s="45"/>
      <c r="AK1748" s="45">
        <v>0.012</v>
      </c>
      <c r="AL1748" s="45"/>
      <c r="AM1748" s="45"/>
      <c r="AN1748" s="45"/>
      <c r="AO1748" s="23"/>
      <c r="AP1748" s="23"/>
      <c r="AQ1748" s="45"/>
      <c r="AR1748" s="45">
        <v>0.005</v>
      </c>
      <c r="AS1748" s="23"/>
      <c r="AT1748" s="23"/>
      <c r="AU1748" s="23"/>
      <c r="AV1748" s="23"/>
      <c r="AW1748" s="23"/>
      <c r="AX1748" s="45"/>
      <c r="AY1748" s="23"/>
      <c r="AZ1748" s="23"/>
      <c r="BA1748" s="23"/>
      <c r="BB1748" s="23"/>
      <c r="BC1748" s="23"/>
      <c r="BD1748" s="23"/>
      <c r="BE1748" s="45"/>
      <c r="BF1748" s="45">
        <v>13.0</v>
      </c>
      <c r="BG1748" s="23"/>
      <c r="BH1748" s="23"/>
      <c r="BI1748" s="23"/>
      <c r="BJ1748" s="23"/>
      <c r="BK1748" s="23"/>
      <c r="BL1748" s="45"/>
      <c r="BM1748" s="45">
        <v>0.995</v>
      </c>
      <c r="BN1748" s="23"/>
      <c r="BO1748" s="23"/>
      <c r="BP1748" s="23"/>
      <c r="BQ1748" s="23"/>
      <c r="BR1748" s="23"/>
      <c r="BS1748" s="45"/>
      <c r="BT1748" s="45">
        <v>0.656</v>
      </c>
      <c r="BU1748" s="23"/>
      <c r="BV1748" s="23"/>
      <c r="BW1748" s="23"/>
      <c r="BX1748" s="23"/>
      <c r="BY1748" s="23"/>
      <c r="BZ1748" s="23"/>
      <c r="CA1748" s="23"/>
    </row>
    <row r="1749" ht="15.75" customHeight="1">
      <c r="A1749" s="45"/>
      <c r="B1749" s="46">
        <v>0.083</v>
      </c>
      <c r="C1749" s="45"/>
      <c r="D1749" s="45"/>
      <c r="E1749" s="45"/>
      <c r="F1749" s="45"/>
      <c r="G1749" s="45"/>
      <c r="H1749" s="45"/>
      <c r="I1749" s="46">
        <v>0.046</v>
      </c>
      <c r="J1749" s="45"/>
      <c r="K1749" s="45"/>
      <c r="L1749" s="45"/>
      <c r="M1749" s="45"/>
      <c r="N1749" s="45"/>
      <c r="O1749" s="45"/>
      <c r="P1749" s="45">
        <v>0.003447100046313645</v>
      </c>
      <c r="Q1749" s="45"/>
      <c r="R1749" s="45"/>
      <c r="S1749" s="45"/>
      <c r="T1749" s="45"/>
      <c r="U1749" s="45"/>
      <c r="V1749" s="45"/>
      <c r="W1749" s="45">
        <v>0.008649943181598063</v>
      </c>
      <c r="X1749" s="45"/>
      <c r="Y1749" s="45"/>
      <c r="Z1749" s="45"/>
      <c r="AA1749" s="45"/>
      <c r="AB1749" s="45"/>
      <c r="AC1749" s="45"/>
      <c r="AD1749" s="45">
        <v>1208.4692481140194</v>
      </c>
      <c r="AE1749" s="45"/>
      <c r="AF1749" s="45"/>
      <c r="AG1749" s="45"/>
      <c r="AH1749" s="45"/>
      <c r="AI1749" s="45"/>
      <c r="AJ1749" s="45"/>
      <c r="AK1749" s="45">
        <v>0.012</v>
      </c>
      <c r="AL1749" s="45"/>
      <c r="AM1749" s="45"/>
      <c r="AN1749" s="45"/>
      <c r="AO1749" s="23"/>
      <c r="AP1749" s="23"/>
      <c r="AQ1749" s="45"/>
      <c r="AR1749" s="45">
        <v>0.005</v>
      </c>
      <c r="AS1749" s="23"/>
      <c r="AT1749" s="23"/>
      <c r="AU1749" s="23"/>
      <c r="AV1749" s="23"/>
      <c r="AW1749" s="23"/>
      <c r="AX1749" s="45"/>
      <c r="AY1749" s="23">
        <v>0.347</v>
      </c>
      <c r="AZ1749" s="23"/>
      <c r="BA1749" s="23"/>
      <c r="BB1749" s="23"/>
      <c r="BC1749" s="23"/>
      <c r="BD1749" s="23"/>
      <c r="BE1749" s="45"/>
      <c r="BF1749" s="45">
        <v>13.0</v>
      </c>
      <c r="BG1749" s="23"/>
      <c r="BH1749" s="23"/>
      <c r="BI1749" s="23"/>
      <c r="BJ1749" s="23"/>
      <c r="BK1749" s="23"/>
      <c r="BL1749" s="45"/>
      <c r="BM1749" s="45">
        <v>1.086</v>
      </c>
      <c r="BN1749" s="23"/>
      <c r="BO1749" s="23"/>
      <c r="BP1749" s="23"/>
      <c r="BQ1749" s="23"/>
      <c r="BR1749" s="23"/>
      <c r="BS1749" s="45"/>
      <c r="BT1749" s="45">
        <v>0.7</v>
      </c>
      <c r="BU1749" s="23"/>
      <c r="BV1749" s="23"/>
      <c r="BW1749" s="23"/>
      <c r="BX1749" s="23"/>
      <c r="BY1749" s="23"/>
      <c r="BZ1749" s="23"/>
      <c r="CA1749" s="23"/>
    </row>
    <row r="1750" ht="15.75" customHeight="1">
      <c r="A1750" s="45"/>
      <c r="B1750" s="46">
        <v>0.084</v>
      </c>
      <c r="C1750" s="45"/>
      <c r="D1750" s="45"/>
      <c r="E1750" s="45"/>
      <c r="F1750" s="45"/>
      <c r="G1750" s="45"/>
      <c r="H1750" s="45"/>
      <c r="I1750" s="46">
        <v>0.046</v>
      </c>
      <c r="J1750" s="45"/>
      <c r="K1750" s="45"/>
      <c r="L1750" s="45"/>
      <c r="M1750" s="45"/>
      <c r="N1750" s="45"/>
      <c r="O1750" s="45"/>
      <c r="P1750" s="45"/>
      <c r="Q1750" s="45"/>
      <c r="R1750" s="45"/>
      <c r="S1750" s="45"/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  <c r="AD1750" s="45">
        <v>1276.5498673554346</v>
      </c>
      <c r="AE1750" s="45"/>
      <c r="AF1750" s="45"/>
      <c r="AG1750" s="45"/>
      <c r="AH1750" s="45"/>
      <c r="AI1750" s="45"/>
      <c r="AJ1750" s="45"/>
      <c r="AK1750" s="45">
        <v>0.012</v>
      </c>
      <c r="AL1750" s="45"/>
      <c r="AM1750" s="45"/>
      <c r="AN1750" s="45"/>
      <c r="AO1750" s="23"/>
      <c r="AP1750" s="23"/>
      <c r="AQ1750" s="45"/>
      <c r="AR1750" s="45">
        <v>0.005</v>
      </c>
      <c r="AS1750" s="23"/>
      <c r="AT1750" s="23"/>
      <c r="AU1750" s="23"/>
      <c r="AV1750" s="23"/>
      <c r="AW1750" s="23"/>
      <c r="AX1750" s="45"/>
      <c r="AY1750" s="23">
        <v>0.346</v>
      </c>
      <c r="AZ1750" s="23"/>
      <c r="BA1750" s="23"/>
      <c r="BB1750" s="23"/>
      <c r="BC1750" s="23"/>
      <c r="BD1750" s="23"/>
      <c r="BE1750" s="45"/>
      <c r="BF1750" s="45">
        <v>13.0</v>
      </c>
      <c r="BG1750" s="23"/>
      <c r="BH1750" s="23"/>
      <c r="BI1750" s="23"/>
      <c r="BJ1750" s="23"/>
      <c r="BK1750" s="23"/>
      <c r="BL1750" s="45"/>
      <c r="BM1750" s="45">
        <v>1.156</v>
      </c>
      <c r="BN1750" s="23"/>
      <c r="BO1750" s="23"/>
      <c r="BP1750" s="23"/>
      <c r="BQ1750" s="23"/>
      <c r="BR1750" s="23"/>
      <c r="BS1750" s="45"/>
      <c r="BT1750" s="45">
        <v>0.688</v>
      </c>
      <c r="BU1750" s="23"/>
      <c r="BV1750" s="23"/>
      <c r="BW1750" s="23"/>
      <c r="BX1750" s="23"/>
      <c r="BY1750" s="23"/>
      <c r="BZ1750" s="23"/>
      <c r="CA1750" s="23"/>
    </row>
    <row r="1751" ht="15.75" customHeight="1">
      <c r="A1751" s="45"/>
      <c r="B1751" s="46">
        <v>0.085</v>
      </c>
      <c r="C1751" s="45"/>
      <c r="D1751" s="45"/>
      <c r="E1751" s="45"/>
      <c r="F1751" s="45"/>
      <c r="G1751" s="45"/>
      <c r="H1751" s="45"/>
      <c r="I1751" s="46">
        <v>0.055</v>
      </c>
      <c r="J1751" s="45"/>
      <c r="K1751" s="45"/>
      <c r="L1751" s="45"/>
      <c r="M1751" s="45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  <c r="Y1751" s="45"/>
      <c r="Z1751" s="45"/>
      <c r="AA1751" s="45"/>
      <c r="AB1751" s="45"/>
      <c r="AC1751" s="45"/>
      <c r="AD1751" s="45">
        <v>1414.6039763601798</v>
      </c>
      <c r="AE1751" s="45"/>
      <c r="AF1751" s="45"/>
      <c r="AG1751" s="45"/>
      <c r="AH1751" s="45"/>
      <c r="AI1751" s="45"/>
      <c r="AJ1751" s="45"/>
      <c r="AK1751" s="45">
        <v>0.013</v>
      </c>
      <c r="AL1751" s="45"/>
      <c r="AM1751" s="45"/>
      <c r="AN1751" s="45"/>
      <c r="AO1751" s="23"/>
      <c r="AP1751" s="23"/>
      <c r="AQ1751" s="45"/>
      <c r="AR1751" s="45">
        <v>0.005</v>
      </c>
      <c r="AS1751" s="23"/>
      <c r="AT1751" s="23"/>
      <c r="AU1751" s="23"/>
      <c r="AV1751" s="23"/>
      <c r="AW1751" s="23"/>
      <c r="AX1751" s="45"/>
      <c r="AY1751" s="23">
        <v>0.345</v>
      </c>
      <c r="AZ1751" s="23"/>
      <c r="BA1751" s="23"/>
      <c r="BB1751" s="23"/>
      <c r="BC1751" s="23"/>
      <c r="BD1751" s="23"/>
      <c r="BE1751" s="45"/>
      <c r="BF1751" s="45">
        <v>13.0</v>
      </c>
      <c r="BG1751" s="23"/>
      <c r="BH1751" s="23"/>
      <c r="BI1751" s="23"/>
      <c r="BJ1751" s="23"/>
      <c r="BK1751" s="23"/>
      <c r="BL1751" s="45"/>
      <c r="BM1751" s="45">
        <v>1.211</v>
      </c>
      <c r="BN1751" s="23"/>
      <c r="BO1751" s="23"/>
      <c r="BP1751" s="23"/>
      <c r="BQ1751" s="23"/>
      <c r="BR1751" s="23"/>
      <c r="BS1751" s="45"/>
      <c r="BT1751" s="45">
        <v>0.751</v>
      </c>
      <c r="BU1751" s="23"/>
      <c r="BV1751" s="23"/>
      <c r="BW1751" s="23"/>
      <c r="BX1751" s="23"/>
      <c r="BY1751" s="23"/>
      <c r="BZ1751" s="23"/>
      <c r="CA1751" s="23"/>
    </row>
    <row r="1752" ht="15.75" customHeight="1">
      <c r="A1752" s="45"/>
      <c r="B1752" s="46">
        <v>0.09</v>
      </c>
      <c r="C1752" s="45"/>
      <c r="D1752" s="45"/>
      <c r="E1752" s="45"/>
      <c r="F1752" s="45"/>
      <c r="G1752" s="45"/>
      <c r="H1752" s="45"/>
      <c r="I1752" s="46">
        <v>0.046</v>
      </c>
      <c r="J1752" s="45"/>
      <c r="K1752" s="45"/>
      <c r="L1752" s="45"/>
      <c r="M1752" s="45"/>
      <c r="N1752" s="45"/>
      <c r="O1752" s="45"/>
      <c r="P1752" s="45">
        <v>0.0035846751650035727</v>
      </c>
      <c r="Q1752" s="45"/>
      <c r="R1752" s="45"/>
      <c r="S1752" s="45"/>
      <c r="T1752" s="45"/>
      <c r="U1752" s="45"/>
      <c r="V1752" s="45"/>
      <c r="W1752" s="45">
        <v>0.008743492544816328</v>
      </c>
      <c r="X1752" s="45"/>
      <c r="Y1752" s="45"/>
      <c r="Z1752" s="45"/>
      <c r="AA1752" s="45"/>
      <c r="AB1752" s="45"/>
      <c r="AC1752" s="45"/>
      <c r="AD1752" s="45">
        <v>1352.338841258987</v>
      </c>
      <c r="AE1752" s="45"/>
      <c r="AF1752" s="45"/>
      <c r="AG1752" s="45"/>
      <c r="AH1752" s="45"/>
      <c r="AI1752" s="45"/>
      <c r="AJ1752" s="45"/>
      <c r="AK1752" s="45">
        <v>0.013</v>
      </c>
      <c r="AL1752" s="45"/>
      <c r="AM1752" s="45"/>
      <c r="AN1752" s="45"/>
      <c r="AO1752" s="23"/>
      <c r="AP1752" s="23"/>
      <c r="AQ1752" s="45"/>
      <c r="AR1752" s="45">
        <v>0.005</v>
      </c>
      <c r="AS1752" s="23"/>
      <c r="AT1752" s="23"/>
      <c r="AU1752" s="23"/>
      <c r="AV1752" s="23"/>
      <c r="AW1752" s="23"/>
      <c r="AX1752" s="45"/>
      <c r="AY1752" s="23">
        <v>0.342</v>
      </c>
      <c r="AZ1752" s="23"/>
      <c r="BA1752" s="23"/>
      <c r="BB1752" s="23"/>
      <c r="BC1752" s="23"/>
      <c r="BD1752" s="23"/>
      <c r="BE1752" s="45"/>
      <c r="BF1752" s="45">
        <v>13.0</v>
      </c>
      <c r="BG1752" s="23"/>
      <c r="BH1752" s="23"/>
      <c r="BI1752" s="23"/>
      <c r="BJ1752" s="23"/>
      <c r="BK1752" s="23"/>
      <c r="BL1752" s="45"/>
      <c r="BM1752" s="45">
        <v>1.222</v>
      </c>
      <c r="BN1752" s="23"/>
      <c r="BO1752" s="23"/>
      <c r="BP1752" s="23"/>
      <c r="BQ1752" s="23"/>
      <c r="BR1752" s="23"/>
      <c r="BS1752" s="45"/>
      <c r="BT1752" s="45">
        <v>0.784</v>
      </c>
      <c r="BU1752" s="23"/>
      <c r="BV1752" s="23"/>
      <c r="BW1752" s="23"/>
      <c r="BX1752" s="23"/>
      <c r="BY1752" s="23"/>
      <c r="BZ1752" s="23"/>
      <c r="CA1752" s="23"/>
    </row>
    <row r="1753" ht="15.75" customHeight="1">
      <c r="A1753" s="45"/>
      <c r="B1753" s="46">
        <v>0.099</v>
      </c>
      <c r="C1753" s="45"/>
      <c r="D1753" s="45"/>
      <c r="E1753" s="45"/>
      <c r="F1753" s="45"/>
      <c r="G1753" s="45"/>
      <c r="H1753" s="45"/>
      <c r="I1753" s="46">
        <v>0.006</v>
      </c>
      <c r="J1753" s="45"/>
      <c r="K1753" s="45"/>
      <c r="L1753" s="45"/>
      <c r="M1753" s="45"/>
      <c r="N1753" s="45"/>
      <c r="O1753" s="45"/>
      <c r="P1753" s="45">
        <v>0.0033880160131619956</v>
      </c>
      <c r="Q1753" s="45"/>
      <c r="R1753" s="45"/>
      <c r="S1753" s="45"/>
      <c r="T1753" s="45"/>
      <c r="U1753" s="45"/>
      <c r="V1753" s="45"/>
      <c r="W1753" s="45">
        <v>0.008492897856599312</v>
      </c>
      <c r="X1753" s="45"/>
      <c r="Y1753" s="45"/>
      <c r="Z1753" s="45"/>
      <c r="AA1753" s="45"/>
      <c r="AB1753" s="45"/>
      <c r="AC1753" s="45"/>
      <c r="AD1753" s="45">
        <v>981.6419641060712</v>
      </c>
      <c r="AE1753" s="45"/>
      <c r="AF1753" s="45"/>
      <c r="AG1753" s="45"/>
      <c r="AH1753" s="45"/>
      <c r="AI1753" s="45"/>
      <c r="AJ1753" s="45"/>
      <c r="AK1753" s="45">
        <v>0.013</v>
      </c>
      <c r="AL1753" s="45"/>
      <c r="AM1753" s="45"/>
      <c r="AN1753" s="45"/>
      <c r="AO1753" s="23"/>
      <c r="AP1753" s="23"/>
      <c r="AQ1753" s="45"/>
      <c r="AR1753" s="45">
        <v>0.005</v>
      </c>
      <c r="AS1753" s="23"/>
      <c r="AT1753" s="23"/>
      <c r="AU1753" s="23"/>
      <c r="AV1753" s="23"/>
      <c r="AW1753" s="23"/>
      <c r="AX1753" s="45"/>
      <c r="AY1753" s="23">
        <v>0.349</v>
      </c>
      <c r="AZ1753" s="23"/>
      <c r="BA1753" s="23"/>
      <c r="BB1753" s="23"/>
      <c r="BC1753" s="23"/>
      <c r="BD1753" s="23"/>
      <c r="BE1753" s="45"/>
      <c r="BF1753" s="45">
        <v>12.0</v>
      </c>
      <c r="BG1753" s="23"/>
      <c r="BH1753" s="23"/>
      <c r="BI1753" s="23"/>
      <c r="BJ1753" s="23"/>
      <c r="BK1753" s="23"/>
      <c r="BL1753" s="45"/>
      <c r="BM1753" s="45">
        <v>1.24</v>
      </c>
      <c r="BN1753" s="23"/>
      <c r="BO1753" s="23"/>
      <c r="BP1753" s="23"/>
      <c r="BQ1753" s="23"/>
      <c r="BR1753" s="23"/>
      <c r="BS1753" s="45"/>
      <c r="BT1753" s="45">
        <v>0.836</v>
      </c>
      <c r="BU1753" s="23"/>
      <c r="BV1753" s="23"/>
      <c r="BW1753" s="23"/>
      <c r="BX1753" s="23"/>
      <c r="BY1753" s="23"/>
      <c r="BZ1753" s="23"/>
      <c r="CA1753" s="23"/>
    </row>
    <row r="1754" ht="15.75" customHeight="1">
      <c r="A1754" s="45"/>
      <c r="B1754" s="46">
        <v>0.096</v>
      </c>
      <c r="C1754" s="45"/>
      <c r="D1754" s="45"/>
      <c r="E1754" s="45"/>
      <c r="F1754" s="45"/>
      <c r="G1754" s="45"/>
      <c r="H1754" s="45"/>
      <c r="I1754" s="46">
        <v>0.005</v>
      </c>
      <c r="J1754" s="45"/>
      <c r="K1754" s="45"/>
      <c r="L1754" s="45"/>
      <c r="M1754" s="45"/>
      <c r="N1754" s="45"/>
      <c r="O1754" s="45"/>
      <c r="P1754" s="45">
        <v>0.0034780730093259345</v>
      </c>
      <c r="Q1754" s="45"/>
      <c r="R1754" s="45"/>
      <c r="S1754" s="45"/>
      <c r="T1754" s="45"/>
      <c r="U1754" s="45"/>
      <c r="V1754" s="45"/>
      <c r="W1754" s="45">
        <v>0.008474905309555523</v>
      </c>
      <c r="X1754" s="45"/>
      <c r="Y1754" s="45"/>
      <c r="Z1754" s="45"/>
      <c r="AA1754" s="45"/>
      <c r="AB1754" s="45"/>
      <c r="AC1754" s="45"/>
      <c r="AD1754" s="45">
        <v>977.7211090685274</v>
      </c>
      <c r="AE1754" s="45"/>
      <c r="AF1754" s="45"/>
      <c r="AG1754" s="45"/>
      <c r="AH1754" s="45"/>
      <c r="AI1754" s="45"/>
      <c r="AJ1754" s="45"/>
      <c r="AK1754" s="45">
        <v>0.013</v>
      </c>
      <c r="AL1754" s="45"/>
      <c r="AM1754" s="45"/>
      <c r="AN1754" s="45"/>
      <c r="AO1754" s="23"/>
      <c r="AP1754" s="23"/>
      <c r="AQ1754" s="45"/>
      <c r="AR1754" s="45">
        <v>0.004</v>
      </c>
      <c r="AS1754" s="23"/>
      <c r="AT1754" s="23"/>
      <c r="AU1754" s="23"/>
      <c r="AV1754" s="23"/>
      <c r="AW1754" s="23"/>
      <c r="AX1754" s="45"/>
      <c r="AY1754" s="23">
        <v>0.361</v>
      </c>
      <c r="AZ1754" s="23"/>
      <c r="BA1754" s="23"/>
      <c r="BB1754" s="23"/>
      <c r="BC1754" s="23"/>
      <c r="BD1754" s="23"/>
      <c r="BE1754" s="45"/>
      <c r="BF1754" s="45">
        <v>12.0</v>
      </c>
      <c r="BG1754" s="23"/>
      <c r="BH1754" s="23"/>
      <c r="BI1754" s="23"/>
      <c r="BJ1754" s="23"/>
      <c r="BK1754" s="23"/>
      <c r="BL1754" s="45"/>
      <c r="BM1754" s="45">
        <v>1.236</v>
      </c>
      <c r="BN1754" s="23"/>
      <c r="BO1754" s="23"/>
      <c r="BP1754" s="23"/>
      <c r="BQ1754" s="23"/>
      <c r="BR1754" s="23"/>
      <c r="BS1754" s="45"/>
      <c r="BT1754" s="45">
        <v>0.85</v>
      </c>
      <c r="BU1754" s="23"/>
      <c r="BV1754" s="23"/>
      <c r="BW1754" s="23"/>
      <c r="BX1754" s="23"/>
      <c r="BY1754" s="23"/>
      <c r="BZ1754" s="23"/>
      <c r="CA1754" s="23"/>
    </row>
    <row r="1755" ht="15.75" customHeight="1">
      <c r="A1755" s="45"/>
      <c r="B1755" s="46">
        <v>0.094</v>
      </c>
      <c r="C1755" s="45"/>
      <c r="D1755" s="45"/>
      <c r="E1755" s="45"/>
      <c r="F1755" s="45"/>
      <c r="G1755" s="45"/>
      <c r="H1755" s="45"/>
      <c r="I1755" s="46">
        <v>0.005</v>
      </c>
      <c r="J1755" s="45"/>
      <c r="K1755" s="45"/>
      <c r="L1755" s="45"/>
      <c r="M1755" s="45"/>
      <c r="N1755" s="45"/>
      <c r="O1755" s="45"/>
      <c r="P1755" s="45">
        <v>0.0035194721477847597</v>
      </c>
      <c r="Q1755" s="45"/>
      <c r="R1755" s="45"/>
      <c r="S1755" s="45"/>
      <c r="T1755" s="45"/>
      <c r="U1755" s="45"/>
      <c r="V1755" s="45"/>
      <c r="W1755" s="45">
        <v>0.008567740599040913</v>
      </c>
      <c r="X1755" s="45"/>
      <c r="Y1755" s="45"/>
      <c r="Z1755" s="45"/>
      <c r="AA1755" s="45"/>
      <c r="AB1755" s="45"/>
      <c r="AC1755" s="45"/>
      <c r="AD1755" s="45">
        <v>1021.6267056606944</v>
      </c>
      <c r="AE1755" s="45"/>
      <c r="AF1755" s="45"/>
      <c r="AG1755" s="45"/>
      <c r="AH1755" s="45"/>
      <c r="AI1755" s="45"/>
      <c r="AJ1755" s="45"/>
      <c r="AK1755" s="45">
        <v>0.013</v>
      </c>
      <c r="AL1755" s="45"/>
      <c r="AM1755" s="45"/>
      <c r="AN1755" s="45"/>
      <c r="AO1755" s="23"/>
      <c r="AP1755" s="23"/>
      <c r="AQ1755" s="45"/>
      <c r="AR1755" s="45">
        <v>0.004</v>
      </c>
      <c r="AS1755" s="23"/>
      <c r="AT1755" s="23"/>
      <c r="AU1755" s="23"/>
      <c r="AV1755" s="23"/>
      <c r="AW1755" s="23"/>
      <c r="AX1755" s="45"/>
      <c r="AY1755" s="23">
        <v>0.361</v>
      </c>
      <c r="AZ1755" s="23"/>
      <c r="BA1755" s="23"/>
      <c r="BB1755" s="23"/>
      <c r="BC1755" s="23"/>
      <c r="BD1755" s="23"/>
      <c r="BE1755" s="45"/>
      <c r="BF1755" s="45">
        <v>12.0</v>
      </c>
      <c r="BG1755" s="23"/>
      <c r="BH1755" s="23"/>
      <c r="BI1755" s="23"/>
      <c r="BJ1755" s="23"/>
      <c r="BK1755" s="23"/>
      <c r="BL1755" s="45"/>
      <c r="BM1755" s="45">
        <v>1.236</v>
      </c>
      <c r="BN1755" s="23"/>
      <c r="BO1755" s="23"/>
      <c r="BP1755" s="23"/>
      <c r="BQ1755" s="23"/>
      <c r="BR1755" s="23"/>
      <c r="BS1755" s="45"/>
      <c r="BT1755" s="45">
        <v>0.854</v>
      </c>
      <c r="BU1755" s="23"/>
      <c r="BV1755" s="23"/>
      <c r="BW1755" s="23"/>
      <c r="BX1755" s="23"/>
      <c r="BY1755" s="23"/>
      <c r="BZ1755" s="23"/>
      <c r="CA1755" s="23"/>
    </row>
    <row r="1756" ht="15.75" customHeight="1">
      <c r="A1756" s="45"/>
      <c r="B1756" s="46">
        <v>0.094</v>
      </c>
      <c r="C1756" s="45"/>
      <c r="D1756" s="45"/>
      <c r="E1756" s="45"/>
      <c r="F1756" s="45"/>
      <c r="G1756" s="45"/>
      <c r="H1756" s="45"/>
      <c r="I1756" s="46">
        <v>0.005</v>
      </c>
      <c r="J1756" s="45"/>
      <c r="K1756" s="45"/>
      <c r="L1756" s="45"/>
      <c r="M1756" s="45"/>
      <c r="N1756" s="45"/>
      <c r="O1756" s="45"/>
      <c r="P1756" s="45">
        <v>0.0034865782984646984</v>
      </c>
      <c r="Q1756" s="45"/>
      <c r="R1756" s="45"/>
      <c r="S1756" s="45"/>
      <c r="T1756" s="45"/>
      <c r="U1756" s="45"/>
      <c r="V1756" s="45"/>
      <c r="W1756" s="45">
        <v>0.008487858840426668</v>
      </c>
      <c r="X1756" s="45"/>
      <c r="Y1756" s="45"/>
      <c r="Z1756" s="45"/>
      <c r="AA1756" s="45"/>
      <c r="AB1756" s="45"/>
      <c r="AC1756" s="45"/>
      <c r="AD1756" s="45">
        <v>1039.0342441867374</v>
      </c>
      <c r="AE1756" s="45"/>
      <c r="AF1756" s="45"/>
      <c r="AG1756" s="45"/>
      <c r="AH1756" s="45"/>
      <c r="AI1756" s="45"/>
      <c r="AJ1756" s="45"/>
      <c r="AK1756" s="45">
        <v>0.013</v>
      </c>
      <c r="AL1756" s="45"/>
      <c r="AM1756" s="45"/>
      <c r="AN1756" s="45"/>
      <c r="AO1756" s="23"/>
      <c r="AP1756" s="23"/>
      <c r="AQ1756" s="45"/>
      <c r="AR1756" s="45">
        <v>0.004</v>
      </c>
      <c r="AS1756" s="23"/>
      <c r="AT1756" s="23"/>
      <c r="AU1756" s="23"/>
      <c r="AV1756" s="23"/>
      <c r="AW1756" s="23"/>
      <c r="AX1756" s="45"/>
      <c r="AY1756" s="23">
        <v>0.35</v>
      </c>
      <c r="AZ1756" s="23"/>
      <c r="BA1756" s="23"/>
      <c r="BB1756" s="23"/>
      <c r="BC1756" s="23"/>
      <c r="BD1756" s="23"/>
      <c r="BE1756" s="45"/>
      <c r="BF1756" s="45">
        <v>12.0</v>
      </c>
      <c r="BG1756" s="23"/>
      <c r="BH1756" s="23"/>
      <c r="BI1756" s="23"/>
      <c r="BJ1756" s="23"/>
      <c r="BK1756" s="23"/>
      <c r="BL1756" s="45"/>
      <c r="BM1756" s="45">
        <v>1.248</v>
      </c>
      <c r="BN1756" s="23"/>
      <c r="BO1756" s="23"/>
      <c r="BP1756" s="23"/>
      <c r="BQ1756" s="23"/>
      <c r="BR1756" s="23"/>
      <c r="BS1756" s="45"/>
      <c r="BT1756" s="45">
        <v>0.875</v>
      </c>
      <c r="BU1756" s="23"/>
      <c r="BV1756" s="23"/>
      <c r="BW1756" s="23"/>
      <c r="BX1756" s="23"/>
      <c r="BY1756" s="23"/>
      <c r="BZ1756" s="23"/>
      <c r="CA1756" s="23"/>
    </row>
    <row r="1757" ht="15.75" customHeight="1">
      <c r="A1757" s="45">
        <v>953.2351416603101</v>
      </c>
      <c r="B1757" s="46">
        <v>0.035</v>
      </c>
      <c r="C1757" s="45"/>
      <c r="D1757" s="45"/>
      <c r="E1757" s="45"/>
      <c r="F1757" s="45"/>
      <c r="G1757" s="45"/>
      <c r="H1757" s="45">
        <v>953.2351416603101</v>
      </c>
      <c r="I1757" s="46">
        <v>0.116</v>
      </c>
      <c r="J1757" s="45"/>
      <c r="K1757" s="45"/>
      <c r="L1757" s="45"/>
      <c r="M1757" s="45"/>
      <c r="N1757" s="45"/>
      <c r="O1757" s="45">
        <v>953.2351416603101</v>
      </c>
      <c r="P1757" s="45">
        <v>0.013604312850537174</v>
      </c>
      <c r="Q1757" s="45"/>
      <c r="R1757" s="45"/>
      <c r="S1757" s="45"/>
      <c r="T1757" s="45"/>
      <c r="U1757" s="45"/>
      <c r="V1757" s="45">
        <v>953.2351416603101</v>
      </c>
      <c r="W1757" s="45"/>
      <c r="X1757" s="45"/>
      <c r="Y1757" s="45"/>
      <c r="Z1757" s="45"/>
      <c r="AA1757" s="45"/>
      <c r="AB1757" s="45"/>
      <c r="AC1757" s="45">
        <v>953.2351416603101</v>
      </c>
      <c r="AD1757" s="45">
        <v>605.3675926548732</v>
      </c>
      <c r="AE1757" s="45"/>
      <c r="AF1757" s="45"/>
      <c r="AG1757" s="45"/>
      <c r="AH1757" s="45"/>
      <c r="AI1757" s="45"/>
      <c r="AJ1757" s="45">
        <v>953.2351416603101</v>
      </c>
      <c r="AK1757" s="45">
        <v>0.021</v>
      </c>
      <c r="AL1757" s="45"/>
      <c r="AM1757" s="45"/>
      <c r="AN1757" s="45"/>
      <c r="AO1757" s="23"/>
      <c r="AP1757" s="23"/>
      <c r="AQ1757" s="45">
        <v>953.2351416603101</v>
      </c>
      <c r="AR1757" s="45">
        <v>0.011</v>
      </c>
      <c r="AS1757" s="23"/>
      <c r="AT1757" s="23"/>
      <c r="AU1757" s="23"/>
      <c r="AV1757" s="23"/>
      <c r="AW1757" s="23"/>
      <c r="AX1757" s="45">
        <v>953.2351416603101</v>
      </c>
      <c r="AY1757" s="23"/>
      <c r="AZ1757" s="23"/>
      <c r="BA1757" s="23"/>
      <c r="BB1757" s="23"/>
      <c r="BC1757" s="23"/>
      <c r="BD1757" s="23"/>
      <c r="BE1757" s="45">
        <v>953.2351416603101</v>
      </c>
      <c r="BF1757" s="45"/>
      <c r="BG1757" s="23"/>
      <c r="BH1757" s="23"/>
      <c r="BI1757" s="23"/>
      <c r="BJ1757" s="23"/>
      <c r="BK1757" s="23"/>
      <c r="BL1757" s="45">
        <v>953.2351416603101</v>
      </c>
      <c r="BM1757" s="45">
        <v>0.429</v>
      </c>
      <c r="BN1757" s="23"/>
      <c r="BO1757" s="23"/>
      <c r="BP1757" s="23"/>
      <c r="BQ1757" s="23"/>
      <c r="BR1757" s="23"/>
      <c r="BS1757" s="45">
        <v>953.2351416603101</v>
      </c>
      <c r="BT1757" s="45">
        <v>0.15</v>
      </c>
      <c r="BU1757" s="23"/>
      <c r="BV1757" s="23"/>
      <c r="BW1757" s="23"/>
      <c r="BX1757" s="23"/>
      <c r="BY1757" s="23"/>
      <c r="BZ1757" s="23"/>
      <c r="CA1757" s="23"/>
    </row>
    <row r="1758" ht="15.75" customHeight="1">
      <c r="A1758" s="45">
        <v>921.1973322994891</v>
      </c>
      <c r="B1758" s="46">
        <v>0.038</v>
      </c>
      <c r="C1758" s="45"/>
      <c r="D1758" s="45"/>
      <c r="E1758" s="45"/>
      <c r="F1758" s="45"/>
      <c r="G1758" s="45"/>
      <c r="H1758" s="45">
        <v>921.1973322994891</v>
      </c>
      <c r="I1758" s="46">
        <v>0.107</v>
      </c>
      <c r="J1758" s="45"/>
      <c r="K1758" s="45"/>
      <c r="L1758" s="45"/>
      <c r="M1758" s="45"/>
      <c r="N1758" s="45"/>
      <c r="O1758" s="45">
        <v>921.1973322994891</v>
      </c>
      <c r="P1758" s="45">
        <v>0.012930334274805097</v>
      </c>
      <c r="Q1758" s="45"/>
      <c r="R1758" s="45"/>
      <c r="S1758" s="45"/>
      <c r="T1758" s="45"/>
      <c r="U1758" s="45"/>
      <c r="V1758" s="45">
        <v>921.1973322994891</v>
      </c>
      <c r="W1758" s="45">
        <v>0.03303842378788355</v>
      </c>
      <c r="X1758" s="45"/>
      <c r="Y1758" s="45"/>
      <c r="Z1758" s="45"/>
      <c r="AA1758" s="45"/>
      <c r="AB1758" s="45"/>
      <c r="AC1758" s="45">
        <v>921.1973322994891</v>
      </c>
      <c r="AD1758" s="45">
        <v>750.8112173926102</v>
      </c>
      <c r="AE1758" s="45"/>
      <c r="AF1758" s="45"/>
      <c r="AG1758" s="45"/>
      <c r="AH1758" s="45"/>
      <c r="AI1758" s="45"/>
      <c r="AJ1758" s="45">
        <v>921.1973322994891</v>
      </c>
      <c r="AK1758" s="45">
        <v>0.02</v>
      </c>
      <c r="AL1758" s="45"/>
      <c r="AM1758" s="45"/>
      <c r="AN1758" s="45"/>
      <c r="AO1758" s="23"/>
      <c r="AP1758" s="23"/>
      <c r="AQ1758" s="45">
        <v>921.1973322994891</v>
      </c>
      <c r="AR1758" s="45">
        <v>0.01</v>
      </c>
      <c r="AS1758" s="23"/>
      <c r="AT1758" s="23"/>
      <c r="AU1758" s="23"/>
      <c r="AV1758" s="23"/>
      <c r="AW1758" s="23"/>
      <c r="AX1758" s="45">
        <v>921.1973322994891</v>
      </c>
      <c r="AY1758" s="23"/>
      <c r="AZ1758" s="23"/>
      <c r="BA1758" s="23"/>
      <c r="BB1758" s="23"/>
      <c r="BC1758" s="23"/>
      <c r="BD1758" s="23"/>
      <c r="BE1758" s="45">
        <v>921.1973322994891</v>
      </c>
      <c r="BF1758" s="45"/>
      <c r="BG1758" s="23"/>
      <c r="BH1758" s="23"/>
      <c r="BI1758" s="23"/>
      <c r="BJ1758" s="23"/>
      <c r="BK1758" s="23"/>
      <c r="BL1758" s="45">
        <v>921.1973322994891</v>
      </c>
      <c r="BM1758" s="45">
        <v>0.531</v>
      </c>
      <c r="BN1758" s="23"/>
      <c r="BO1758" s="23"/>
      <c r="BP1758" s="23"/>
      <c r="BQ1758" s="23"/>
      <c r="BR1758" s="23"/>
      <c r="BS1758" s="45">
        <v>921.1973322994891</v>
      </c>
      <c r="BT1758" s="45">
        <v>0.181</v>
      </c>
      <c r="BU1758" s="23"/>
      <c r="BV1758" s="23"/>
      <c r="BW1758" s="23"/>
      <c r="BX1758" s="23"/>
      <c r="BY1758" s="23"/>
      <c r="BZ1758" s="23"/>
      <c r="CA1758" s="23"/>
    </row>
    <row r="1759" ht="15.75" customHeight="1">
      <c r="A1759" s="45">
        <v>876.9250975962946</v>
      </c>
      <c r="B1759" s="46">
        <v>0.039</v>
      </c>
      <c r="C1759" s="45"/>
      <c r="D1759" s="45"/>
      <c r="E1759" s="45"/>
      <c r="F1759" s="45"/>
      <c r="G1759" s="45"/>
      <c r="H1759" s="45">
        <v>876.9250975962946</v>
      </c>
      <c r="I1759" s="46">
        <v>0.084</v>
      </c>
      <c r="J1759" s="45"/>
      <c r="K1759" s="45"/>
      <c r="L1759" s="45"/>
      <c r="M1759" s="45"/>
      <c r="N1759" s="45"/>
      <c r="O1759" s="45">
        <v>876.9250975962946</v>
      </c>
      <c r="P1759" s="45">
        <v>0.01209753671356297</v>
      </c>
      <c r="Q1759" s="45"/>
      <c r="R1759" s="45"/>
      <c r="S1759" s="45"/>
      <c r="T1759" s="45"/>
      <c r="U1759" s="45"/>
      <c r="V1759" s="45">
        <v>876.9250975962946</v>
      </c>
      <c r="W1759" s="45">
        <v>0.031304642915428636</v>
      </c>
      <c r="X1759" s="45"/>
      <c r="Y1759" s="45"/>
      <c r="Z1759" s="45"/>
      <c r="AA1759" s="45"/>
      <c r="AB1759" s="45"/>
      <c r="AC1759" s="45">
        <v>876.9250975962946</v>
      </c>
      <c r="AD1759" s="45">
        <v>637.2578225988203</v>
      </c>
      <c r="AE1759" s="45"/>
      <c r="AF1759" s="45"/>
      <c r="AG1759" s="45"/>
      <c r="AH1759" s="45"/>
      <c r="AI1759" s="45"/>
      <c r="AJ1759" s="45">
        <v>876.9250975962946</v>
      </c>
      <c r="AK1759" s="45">
        <v>0.02</v>
      </c>
      <c r="AL1759" s="45"/>
      <c r="AM1759" s="45"/>
      <c r="AN1759" s="45"/>
      <c r="AO1759" s="23"/>
      <c r="AP1759" s="23"/>
      <c r="AQ1759" s="45">
        <v>876.9250975962946</v>
      </c>
      <c r="AR1759" s="45">
        <v>0.01</v>
      </c>
      <c r="AS1759" s="23"/>
      <c r="AT1759" s="23"/>
      <c r="AU1759" s="23"/>
      <c r="AV1759" s="23"/>
      <c r="AW1759" s="23"/>
      <c r="AX1759" s="45">
        <v>876.9250975962946</v>
      </c>
      <c r="AY1759" s="23"/>
      <c r="AZ1759" s="23"/>
      <c r="BA1759" s="23"/>
      <c r="BB1759" s="23"/>
      <c r="BC1759" s="23"/>
      <c r="BD1759" s="23"/>
      <c r="BE1759" s="45">
        <v>876.9250975962946</v>
      </c>
      <c r="BF1759" s="45"/>
      <c r="BG1759" s="23"/>
      <c r="BH1759" s="23"/>
      <c r="BI1759" s="23"/>
      <c r="BJ1759" s="23"/>
      <c r="BK1759" s="23"/>
      <c r="BL1759" s="45">
        <v>876.9250975962946</v>
      </c>
      <c r="BM1759" s="45">
        <v>0.574</v>
      </c>
      <c r="BN1759" s="23"/>
      <c r="BO1759" s="23"/>
      <c r="BP1759" s="23"/>
      <c r="BQ1759" s="23"/>
      <c r="BR1759" s="23"/>
      <c r="BS1759" s="45">
        <v>876.9250975962946</v>
      </c>
      <c r="BT1759" s="45">
        <v>0.216</v>
      </c>
      <c r="BU1759" s="23"/>
      <c r="BV1759" s="23"/>
      <c r="BW1759" s="23"/>
      <c r="BX1759" s="23"/>
      <c r="BY1759" s="23"/>
      <c r="BZ1759" s="23"/>
      <c r="CA1759" s="23"/>
    </row>
    <row r="1760" ht="15.75" customHeight="1">
      <c r="A1760" s="45">
        <v>830.5634712768356</v>
      </c>
      <c r="B1760" s="46">
        <v>0.037</v>
      </c>
      <c r="C1760" s="45"/>
      <c r="D1760" s="45"/>
      <c r="E1760" s="45"/>
      <c r="F1760" s="45"/>
      <c r="G1760" s="45"/>
      <c r="H1760" s="45">
        <v>830.5634712768356</v>
      </c>
      <c r="I1760" s="46">
        <v>0.083</v>
      </c>
      <c r="J1760" s="45"/>
      <c r="K1760" s="45"/>
      <c r="L1760" s="45"/>
      <c r="M1760" s="45"/>
      <c r="N1760" s="45"/>
      <c r="O1760" s="45">
        <v>830.5634712768356</v>
      </c>
      <c r="P1760" s="45">
        <v>0.011908519753078897</v>
      </c>
      <c r="Q1760" s="45"/>
      <c r="R1760" s="45"/>
      <c r="S1760" s="45"/>
      <c r="T1760" s="45"/>
      <c r="U1760" s="45"/>
      <c r="V1760" s="45">
        <v>830.5634712768356</v>
      </c>
      <c r="W1760" s="45">
        <v>0.029617126038232553</v>
      </c>
      <c r="X1760" s="45"/>
      <c r="Y1760" s="45"/>
      <c r="Z1760" s="45"/>
      <c r="AA1760" s="45"/>
      <c r="AB1760" s="45"/>
      <c r="AC1760" s="45">
        <v>830.5634712768356</v>
      </c>
      <c r="AD1760" s="45">
        <v>643.5061334178341</v>
      </c>
      <c r="AE1760" s="45"/>
      <c r="AF1760" s="45"/>
      <c r="AG1760" s="45"/>
      <c r="AH1760" s="45"/>
      <c r="AI1760" s="45"/>
      <c r="AJ1760" s="45">
        <v>830.5634712768356</v>
      </c>
      <c r="AK1760" s="45">
        <v>0.019</v>
      </c>
      <c r="AL1760" s="45"/>
      <c r="AM1760" s="45"/>
      <c r="AN1760" s="45"/>
      <c r="AO1760" s="23"/>
      <c r="AP1760" s="23"/>
      <c r="AQ1760" s="45">
        <v>830.5634712768356</v>
      </c>
      <c r="AR1760" s="45">
        <v>0.01</v>
      </c>
      <c r="AS1760" s="23"/>
      <c r="AT1760" s="23"/>
      <c r="AU1760" s="23"/>
      <c r="AV1760" s="23"/>
      <c r="AW1760" s="23"/>
      <c r="AX1760" s="45">
        <v>830.5634712768356</v>
      </c>
      <c r="AY1760" s="23"/>
      <c r="AZ1760" s="23"/>
      <c r="BA1760" s="23"/>
      <c r="BB1760" s="23"/>
      <c r="BC1760" s="23"/>
      <c r="BD1760" s="23"/>
      <c r="BE1760" s="45">
        <v>830.5634712768356</v>
      </c>
      <c r="BF1760" s="45"/>
      <c r="BG1760" s="23"/>
      <c r="BH1760" s="23"/>
      <c r="BI1760" s="23"/>
      <c r="BJ1760" s="23"/>
      <c r="BK1760" s="23"/>
      <c r="BL1760" s="45">
        <v>830.5634712768356</v>
      </c>
      <c r="BM1760" s="45">
        <v>0.792</v>
      </c>
      <c r="BN1760" s="23"/>
      <c r="BO1760" s="23"/>
      <c r="BP1760" s="23"/>
      <c r="BQ1760" s="23"/>
      <c r="BR1760" s="23"/>
      <c r="BS1760" s="45">
        <v>830.5634712768356</v>
      </c>
      <c r="BT1760" s="45">
        <v>0.215</v>
      </c>
      <c r="BU1760" s="23"/>
      <c r="BV1760" s="23"/>
      <c r="BW1760" s="23"/>
      <c r="BX1760" s="23"/>
      <c r="BY1760" s="23"/>
      <c r="BZ1760" s="23"/>
      <c r="CA1760" s="23"/>
    </row>
    <row r="1761" ht="15.75" customHeight="1">
      <c r="A1761" s="45">
        <v>774.9411677092643</v>
      </c>
      <c r="B1761" s="46">
        <v>0.039</v>
      </c>
      <c r="C1761" s="45"/>
      <c r="D1761" s="45"/>
      <c r="E1761" s="45"/>
      <c r="F1761" s="45"/>
      <c r="G1761" s="45"/>
      <c r="H1761" s="45">
        <v>774.9411677092643</v>
      </c>
      <c r="I1761" s="46">
        <v>0.079</v>
      </c>
      <c r="J1761" s="45"/>
      <c r="K1761" s="45"/>
      <c r="L1761" s="45"/>
      <c r="M1761" s="45"/>
      <c r="N1761" s="45"/>
      <c r="O1761" s="45">
        <v>774.9411677092643</v>
      </c>
      <c r="P1761" s="45">
        <v>0.010189486705459936</v>
      </c>
      <c r="Q1761" s="45"/>
      <c r="R1761" s="45"/>
      <c r="S1761" s="45"/>
      <c r="T1761" s="45"/>
      <c r="U1761" s="45"/>
      <c r="V1761" s="45">
        <v>774.9411677092643</v>
      </c>
      <c r="W1761" s="45">
        <v>0.025465758003670125</v>
      </c>
      <c r="X1761" s="45"/>
      <c r="Y1761" s="45"/>
      <c r="Z1761" s="45"/>
      <c r="AA1761" s="45"/>
      <c r="AB1761" s="45"/>
      <c r="AC1761" s="45">
        <v>774.9411677092643</v>
      </c>
      <c r="AD1761" s="45">
        <v>652.6183183367556</v>
      </c>
      <c r="AE1761" s="45"/>
      <c r="AF1761" s="45"/>
      <c r="AG1761" s="45"/>
      <c r="AH1761" s="45"/>
      <c r="AI1761" s="45"/>
      <c r="AJ1761" s="45">
        <v>774.9411677092643</v>
      </c>
      <c r="AK1761" s="45">
        <v>0.019</v>
      </c>
      <c r="AL1761" s="45"/>
      <c r="AM1761" s="45"/>
      <c r="AN1761" s="45"/>
      <c r="AO1761" s="23"/>
      <c r="AP1761" s="23"/>
      <c r="AQ1761" s="45">
        <v>774.9411677092643</v>
      </c>
      <c r="AR1761" s="45">
        <v>0.009</v>
      </c>
      <c r="AS1761" s="23"/>
      <c r="AT1761" s="23"/>
      <c r="AU1761" s="23"/>
      <c r="AV1761" s="23"/>
      <c r="AW1761" s="23"/>
      <c r="AX1761" s="45">
        <v>774.9411677092643</v>
      </c>
      <c r="AY1761" s="23"/>
      <c r="AZ1761" s="23"/>
      <c r="BA1761" s="23"/>
      <c r="BB1761" s="23"/>
      <c r="BC1761" s="23"/>
      <c r="BD1761" s="23"/>
      <c r="BE1761" s="45">
        <v>774.9411677092643</v>
      </c>
      <c r="BF1761" s="45"/>
      <c r="BG1761" s="23"/>
      <c r="BH1761" s="23"/>
      <c r="BI1761" s="23"/>
      <c r="BJ1761" s="23"/>
      <c r="BK1761" s="23"/>
      <c r="BL1761" s="45">
        <v>774.9411677092643</v>
      </c>
      <c r="BM1761" s="45">
        <v>0.872</v>
      </c>
      <c r="BN1761" s="23"/>
      <c r="BO1761" s="23"/>
      <c r="BP1761" s="23"/>
      <c r="BQ1761" s="23"/>
      <c r="BR1761" s="23"/>
      <c r="BS1761" s="45">
        <v>774.9411677092643</v>
      </c>
      <c r="BT1761" s="45">
        <v>0.213</v>
      </c>
      <c r="BU1761" s="23"/>
      <c r="BV1761" s="23"/>
      <c r="BW1761" s="23"/>
      <c r="BX1761" s="23"/>
      <c r="BY1761" s="23"/>
      <c r="BZ1761" s="23"/>
      <c r="CA1761" s="23"/>
    </row>
    <row r="1762" ht="15.75" customHeight="1">
      <c r="A1762" s="45">
        <v>719.3578449362795</v>
      </c>
      <c r="B1762" s="46">
        <v>0.037</v>
      </c>
      <c r="C1762" s="45"/>
      <c r="D1762" s="45"/>
      <c r="E1762" s="45"/>
      <c r="F1762" s="45"/>
      <c r="G1762" s="45"/>
      <c r="H1762" s="45">
        <v>719.3578449362795</v>
      </c>
      <c r="I1762" s="46">
        <v>0.078</v>
      </c>
      <c r="J1762" s="45"/>
      <c r="K1762" s="45"/>
      <c r="L1762" s="45"/>
      <c r="M1762" s="45"/>
      <c r="N1762" s="45"/>
      <c r="O1762" s="45">
        <v>719.3578449362795</v>
      </c>
      <c r="P1762" s="45">
        <v>0.007710176444422478</v>
      </c>
      <c r="Q1762" s="45"/>
      <c r="R1762" s="45"/>
      <c r="S1762" s="45"/>
      <c r="T1762" s="45"/>
      <c r="U1762" s="45"/>
      <c r="V1762" s="45">
        <v>719.3578449362795</v>
      </c>
      <c r="W1762" s="45">
        <v>0.020198727379223534</v>
      </c>
      <c r="X1762" s="45"/>
      <c r="Y1762" s="45"/>
      <c r="Z1762" s="45"/>
      <c r="AA1762" s="45"/>
      <c r="AB1762" s="45"/>
      <c r="AC1762" s="45">
        <v>719.3578449362795</v>
      </c>
      <c r="AD1762" s="45">
        <v>671.9589127094877</v>
      </c>
      <c r="AE1762" s="45"/>
      <c r="AF1762" s="45"/>
      <c r="AG1762" s="45"/>
      <c r="AH1762" s="45"/>
      <c r="AI1762" s="45"/>
      <c r="AJ1762" s="45">
        <v>719.3578449362795</v>
      </c>
      <c r="AK1762" s="45">
        <v>0.018</v>
      </c>
      <c r="AL1762" s="45"/>
      <c r="AM1762" s="45"/>
      <c r="AN1762" s="45"/>
      <c r="AO1762" s="23"/>
      <c r="AP1762" s="23"/>
      <c r="AQ1762" s="45">
        <v>719.3578449362795</v>
      </c>
      <c r="AR1762" s="45">
        <v>0.009</v>
      </c>
      <c r="AS1762" s="23"/>
      <c r="AT1762" s="23"/>
      <c r="AU1762" s="23"/>
      <c r="AV1762" s="23"/>
      <c r="AW1762" s="23"/>
      <c r="AX1762" s="45">
        <v>719.3578449362795</v>
      </c>
      <c r="AY1762" s="23"/>
      <c r="AZ1762" s="23"/>
      <c r="BA1762" s="23"/>
      <c r="BB1762" s="23"/>
      <c r="BC1762" s="23"/>
      <c r="BD1762" s="23"/>
      <c r="BE1762" s="45">
        <v>719.3578449362795</v>
      </c>
      <c r="BF1762" s="45"/>
      <c r="BG1762" s="23"/>
      <c r="BH1762" s="23"/>
      <c r="BI1762" s="23"/>
      <c r="BJ1762" s="23"/>
      <c r="BK1762" s="23"/>
      <c r="BL1762" s="45">
        <v>719.3578449362795</v>
      </c>
      <c r="BM1762" s="45">
        <v>0.954</v>
      </c>
      <c r="BN1762" s="23"/>
      <c r="BO1762" s="23"/>
      <c r="BP1762" s="23"/>
      <c r="BQ1762" s="23"/>
      <c r="BR1762" s="23"/>
      <c r="BS1762" s="45">
        <v>719.3578449362795</v>
      </c>
      <c r="BT1762" s="45">
        <v>0.282</v>
      </c>
      <c r="BU1762" s="23"/>
      <c r="BV1762" s="23"/>
      <c r="BW1762" s="23"/>
      <c r="BX1762" s="23"/>
      <c r="BY1762" s="23"/>
      <c r="BZ1762" s="23"/>
      <c r="CA1762" s="23"/>
    </row>
    <row r="1763" ht="15.75" customHeight="1">
      <c r="A1763" s="45">
        <v>662.6358173996686</v>
      </c>
      <c r="B1763" s="46">
        <v>0.036</v>
      </c>
      <c r="C1763" s="45"/>
      <c r="D1763" s="45"/>
      <c r="E1763" s="45"/>
      <c r="F1763" s="45"/>
      <c r="G1763" s="45"/>
      <c r="H1763" s="45">
        <v>662.6358173996686</v>
      </c>
      <c r="I1763" s="46">
        <v>0.08</v>
      </c>
      <c r="J1763" s="45"/>
      <c r="K1763" s="45"/>
      <c r="L1763" s="45"/>
      <c r="M1763" s="45"/>
      <c r="N1763" s="45"/>
      <c r="O1763" s="45">
        <v>662.6358173996686</v>
      </c>
      <c r="P1763" s="45"/>
      <c r="Q1763" s="45"/>
      <c r="R1763" s="45"/>
      <c r="S1763" s="45"/>
      <c r="T1763" s="45"/>
      <c r="U1763" s="45"/>
      <c r="V1763" s="45">
        <v>662.6358173996686</v>
      </c>
      <c r="W1763" s="45"/>
      <c r="X1763" s="45"/>
      <c r="Y1763" s="45"/>
      <c r="Z1763" s="45"/>
      <c r="AA1763" s="45"/>
      <c r="AB1763" s="45"/>
      <c r="AC1763" s="45">
        <v>662.6358173996686</v>
      </c>
      <c r="AD1763" s="45">
        <v>649.9714729360984</v>
      </c>
      <c r="AE1763" s="45"/>
      <c r="AF1763" s="45"/>
      <c r="AG1763" s="45"/>
      <c r="AH1763" s="45"/>
      <c r="AI1763" s="45"/>
      <c r="AJ1763" s="45">
        <v>662.6358173996686</v>
      </c>
      <c r="AK1763" s="45">
        <v>0.018</v>
      </c>
      <c r="AL1763" s="45"/>
      <c r="AM1763" s="45"/>
      <c r="AN1763" s="45"/>
      <c r="AO1763" s="23"/>
      <c r="AP1763" s="23"/>
      <c r="AQ1763" s="45">
        <v>662.6358173996686</v>
      </c>
      <c r="AR1763" s="45">
        <v>0.009</v>
      </c>
      <c r="AS1763" s="23"/>
      <c r="AT1763" s="23"/>
      <c r="AU1763" s="23"/>
      <c r="AV1763" s="23"/>
      <c r="AW1763" s="23"/>
      <c r="AX1763" s="45">
        <v>662.6358173996686</v>
      </c>
      <c r="AY1763" s="23">
        <v>0.147</v>
      </c>
      <c r="AZ1763" s="23"/>
      <c r="BA1763" s="23"/>
      <c r="BB1763" s="23"/>
      <c r="BC1763" s="23"/>
      <c r="BD1763" s="23"/>
      <c r="BE1763" s="45">
        <v>662.6358173996686</v>
      </c>
      <c r="BF1763" s="45">
        <v>9.0</v>
      </c>
      <c r="BG1763" s="23"/>
      <c r="BH1763" s="23"/>
      <c r="BI1763" s="23"/>
      <c r="BJ1763" s="23"/>
      <c r="BK1763" s="23"/>
      <c r="BL1763" s="45">
        <v>662.6358173996686</v>
      </c>
      <c r="BM1763" s="45">
        <v>1.081</v>
      </c>
      <c r="BN1763" s="23"/>
      <c r="BO1763" s="23"/>
      <c r="BP1763" s="23"/>
      <c r="BQ1763" s="23"/>
      <c r="BR1763" s="23"/>
      <c r="BS1763" s="45">
        <v>662.6358173996686</v>
      </c>
      <c r="BT1763" s="45">
        <v>0.329</v>
      </c>
      <c r="BU1763" s="23"/>
      <c r="BV1763" s="23"/>
      <c r="BW1763" s="23"/>
      <c r="BX1763" s="23"/>
      <c r="BY1763" s="23"/>
      <c r="BZ1763" s="23"/>
      <c r="CA1763" s="23"/>
    </row>
    <row r="1764" ht="15.75" customHeight="1">
      <c r="A1764" s="45">
        <v>613.1272116182424</v>
      </c>
      <c r="B1764" s="46">
        <v>0.036</v>
      </c>
      <c r="C1764" s="45"/>
      <c r="D1764" s="45"/>
      <c r="E1764" s="45"/>
      <c r="F1764" s="45"/>
      <c r="G1764" s="45"/>
      <c r="H1764" s="45">
        <v>613.1272116182424</v>
      </c>
      <c r="I1764" s="46">
        <v>0.083</v>
      </c>
      <c r="J1764" s="45"/>
      <c r="K1764" s="45"/>
      <c r="L1764" s="45"/>
      <c r="M1764" s="45"/>
      <c r="N1764" s="45"/>
      <c r="O1764" s="45">
        <v>613.1272116182424</v>
      </c>
      <c r="P1764" s="45">
        <v>0.00604997320879755</v>
      </c>
      <c r="Q1764" s="45"/>
      <c r="R1764" s="45"/>
      <c r="S1764" s="45"/>
      <c r="T1764" s="45"/>
      <c r="U1764" s="45"/>
      <c r="V1764" s="45">
        <v>613.1272116182424</v>
      </c>
      <c r="W1764" s="45">
        <v>0.014755769964821986</v>
      </c>
      <c r="X1764" s="45"/>
      <c r="Y1764" s="45"/>
      <c r="Z1764" s="45"/>
      <c r="AA1764" s="45"/>
      <c r="AB1764" s="45"/>
      <c r="AC1764" s="45">
        <v>613.1272116182424</v>
      </c>
      <c r="AD1764" s="45">
        <v>630.8028938082754</v>
      </c>
      <c r="AE1764" s="45"/>
      <c r="AF1764" s="45"/>
      <c r="AG1764" s="45"/>
      <c r="AH1764" s="45"/>
      <c r="AI1764" s="45"/>
      <c r="AJ1764" s="45">
        <v>613.1272116182424</v>
      </c>
      <c r="AK1764" s="45">
        <v>0.017</v>
      </c>
      <c r="AL1764" s="45"/>
      <c r="AM1764" s="45"/>
      <c r="AN1764" s="45"/>
      <c r="AO1764" s="23"/>
      <c r="AP1764" s="23"/>
      <c r="AQ1764" s="45">
        <v>613.1272116182424</v>
      </c>
      <c r="AR1764" s="45">
        <v>0.008</v>
      </c>
      <c r="AS1764" s="23"/>
      <c r="AT1764" s="23"/>
      <c r="AU1764" s="23"/>
      <c r="AV1764" s="23"/>
      <c r="AW1764" s="23"/>
      <c r="AX1764" s="45">
        <v>613.1272116182424</v>
      </c>
      <c r="AY1764" s="23">
        <v>0.135</v>
      </c>
      <c r="AZ1764" s="23"/>
      <c r="BA1764" s="23"/>
      <c r="BB1764" s="23"/>
      <c r="BC1764" s="23"/>
      <c r="BD1764" s="23"/>
      <c r="BE1764" s="45">
        <v>613.1272116182424</v>
      </c>
      <c r="BF1764" s="45">
        <v>9.0</v>
      </c>
      <c r="BG1764" s="23"/>
      <c r="BH1764" s="23"/>
      <c r="BI1764" s="23"/>
      <c r="BJ1764" s="23"/>
      <c r="BK1764" s="23"/>
      <c r="BL1764" s="45">
        <v>613.1272116182424</v>
      </c>
      <c r="BM1764" s="45">
        <v>1.291</v>
      </c>
      <c r="BN1764" s="23"/>
      <c r="BO1764" s="23"/>
      <c r="BP1764" s="23"/>
      <c r="BQ1764" s="23"/>
      <c r="BR1764" s="23"/>
      <c r="BS1764" s="45">
        <v>613.1272116182424</v>
      </c>
      <c r="BT1764" s="45">
        <v>0.52</v>
      </c>
      <c r="BU1764" s="23"/>
      <c r="BV1764" s="23"/>
      <c r="BW1764" s="23"/>
      <c r="BX1764" s="23"/>
      <c r="BY1764" s="23"/>
      <c r="BZ1764" s="23"/>
      <c r="CA1764" s="23"/>
    </row>
    <row r="1765" ht="15.75" customHeight="1">
      <c r="A1765" s="45">
        <v>576.9098862899158</v>
      </c>
      <c r="B1765" s="46">
        <v>0.041</v>
      </c>
      <c r="C1765" s="45"/>
      <c r="D1765" s="45"/>
      <c r="E1765" s="45"/>
      <c r="F1765" s="45"/>
      <c r="G1765" s="45"/>
      <c r="H1765" s="45">
        <v>576.9098862899158</v>
      </c>
      <c r="I1765" s="46">
        <v>0.082</v>
      </c>
      <c r="J1765" s="45"/>
      <c r="K1765" s="45"/>
      <c r="L1765" s="45"/>
      <c r="M1765" s="45"/>
      <c r="N1765" s="45"/>
      <c r="O1765" s="45">
        <v>576.9098862899158</v>
      </c>
      <c r="P1765" s="45">
        <v>0.006792056323796368</v>
      </c>
      <c r="Q1765" s="45"/>
      <c r="R1765" s="45"/>
      <c r="S1765" s="45"/>
      <c r="T1765" s="45"/>
      <c r="U1765" s="45"/>
      <c r="V1765" s="45">
        <v>576.9098862899158</v>
      </c>
      <c r="W1765" s="45">
        <v>0.01636287188249818</v>
      </c>
      <c r="X1765" s="45"/>
      <c r="Y1765" s="45"/>
      <c r="Z1765" s="45"/>
      <c r="AA1765" s="45"/>
      <c r="AB1765" s="45"/>
      <c r="AC1765" s="45">
        <v>576.9098862899158</v>
      </c>
      <c r="AD1765" s="45">
        <v>501.0326980484902</v>
      </c>
      <c r="AE1765" s="45"/>
      <c r="AF1765" s="45"/>
      <c r="AG1765" s="45"/>
      <c r="AH1765" s="45"/>
      <c r="AI1765" s="45"/>
      <c r="AJ1765" s="45">
        <v>576.9098862899158</v>
      </c>
      <c r="AK1765" s="45">
        <v>0.017</v>
      </c>
      <c r="AL1765" s="45"/>
      <c r="AM1765" s="45"/>
      <c r="AN1765" s="45"/>
      <c r="AO1765" s="23"/>
      <c r="AP1765" s="23"/>
      <c r="AQ1765" s="45">
        <v>576.9098862899158</v>
      </c>
      <c r="AR1765" s="45">
        <v>0.007</v>
      </c>
      <c r="AS1765" s="23"/>
      <c r="AT1765" s="23"/>
      <c r="AU1765" s="23"/>
      <c r="AV1765" s="23"/>
      <c r="AW1765" s="23"/>
      <c r="AX1765" s="45">
        <v>576.9098862899158</v>
      </c>
      <c r="AY1765" s="23">
        <v>0.135</v>
      </c>
      <c r="AZ1765" s="23"/>
      <c r="BA1765" s="23"/>
      <c r="BB1765" s="23"/>
      <c r="BC1765" s="23"/>
      <c r="BD1765" s="23"/>
      <c r="BE1765" s="45">
        <v>576.9098862899158</v>
      </c>
      <c r="BF1765" s="45">
        <v>9.0</v>
      </c>
      <c r="BG1765" s="23"/>
      <c r="BH1765" s="23"/>
      <c r="BI1765" s="23"/>
      <c r="BJ1765" s="23"/>
      <c r="BK1765" s="23"/>
      <c r="BL1765" s="45">
        <v>576.9098862899158</v>
      </c>
      <c r="BM1765" s="45">
        <v>1.177</v>
      </c>
      <c r="BN1765" s="23"/>
      <c r="BO1765" s="23"/>
      <c r="BP1765" s="23"/>
      <c r="BQ1765" s="23"/>
      <c r="BR1765" s="23"/>
      <c r="BS1765" s="45">
        <v>576.9098862899158</v>
      </c>
      <c r="BT1765" s="45">
        <v>0.53</v>
      </c>
      <c r="BU1765" s="23"/>
      <c r="BV1765" s="23"/>
      <c r="BW1765" s="23"/>
      <c r="BX1765" s="23"/>
      <c r="BY1765" s="23"/>
      <c r="BZ1765" s="23"/>
      <c r="CA1765" s="23"/>
    </row>
    <row r="1766" ht="15.75" customHeight="1">
      <c r="A1766" s="45">
        <v>551.9093840815077</v>
      </c>
      <c r="B1766" s="46">
        <v>0.045</v>
      </c>
      <c r="C1766" s="45"/>
      <c r="D1766" s="45"/>
      <c r="E1766" s="45"/>
      <c r="F1766" s="45"/>
      <c r="G1766" s="45"/>
      <c r="H1766" s="45">
        <v>551.9093840815077</v>
      </c>
      <c r="I1766" s="46">
        <v>0.079</v>
      </c>
      <c r="J1766" s="45"/>
      <c r="K1766" s="45"/>
      <c r="L1766" s="45"/>
      <c r="M1766" s="45"/>
      <c r="N1766" s="45"/>
      <c r="O1766" s="45">
        <v>551.9093840815077</v>
      </c>
      <c r="P1766" s="45"/>
      <c r="Q1766" s="45"/>
      <c r="R1766" s="45"/>
      <c r="S1766" s="45"/>
      <c r="T1766" s="45"/>
      <c r="U1766" s="45"/>
      <c r="V1766" s="45">
        <v>551.9093840815077</v>
      </c>
      <c r="W1766" s="45"/>
      <c r="X1766" s="45"/>
      <c r="Y1766" s="45"/>
      <c r="Z1766" s="45"/>
      <c r="AA1766" s="45"/>
      <c r="AB1766" s="45"/>
      <c r="AC1766" s="45">
        <v>551.9093840815077</v>
      </c>
      <c r="AD1766" s="45">
        <v>546.5384698361104</v>
      </c>
      <c r="AE1766" s="45"/>
      <c r="AF1766" s="45"/>
      <c r="AG1766" s="45"/>
      <c r="AH1766" s="45"/>
      <c r="AI1766" s="45"/>
      <c r="AJ1766" s="45">
        <v>551.9093840815077</v>
      </c>
      <c r="AK1766" s="45">
        <v>0.016</v>
      </c>
      <c r="AL1766" s="45"/>
      <c r="AM1766" s="45"/>
      <c r="AN1766" s="45"/>
      <c r="AO1766" s="23"/>
      <c r="AP1766" s="23"/>
      <c r="AQ1766" s="45">
        <v>551.9093840815077</v>
      </c>
      <c r="AR1766" s="45">
        <v>0.007</v>
      </c>
      <c r="AS1766" s="23"/>
      <c r="AT1766" s="23"/>
      <c r="AU1766" s="23"/>
      <c r="AV1766" s="23"/>
      <c r="AW1766" s="23"/>
      <c r="AX1766" s="45">
        <v>551.9093840815077</v>
      </c>
      <c r="AY1766" s="23">
        <v>0.135</v>
      </c>
      <c r="AZ1766" s="23"/>
      <c r="BA1766" s="23"/>
      <c r="BB1766" s="23"/>
      <c r="BC1766" s="23"/>
      <c r="BD1766" s="23"/>
      <c r="BE1766" s="45">
        <v>551.9093840815077</v>
      </c>
      <c r="BF1766" s="45">
        <v>9.0</v>
      </c>
      <c r="BG1766" s="23"/>
      <c r="BH1766" s="23"/>
      <c r="BI1766" s="23"/>
      <c r="BJ1766" s="23"/>
      <c r="BK1766" s="23"/>
      <c r="BL1766" s="45">
        <v>551.9093840815077</v>
      </c>
      <c r="BM1766" s="45">
        <v>1.252</v>
      </c>
      <c r="BN1766" s="23"/>
      <c r="BO1766" s="23"/>
      <c r="BP1766" s="23"/>
      <c r="BQ1766" s="23"/>
      <c r="BR1766" s="23"/>
      <c r="BS1766" s="45">
        <v>551.9093840815077</v>
      </c>
      <c r="BT1766" s="45">
        <v>0.55</v>
      </c>
      <c r="BU1766" s="23"/>
      <c r="BV1766" s="23"/>
      <c r="BW1766" s="23"/>
      <c r="BX1766" s="23"/>
      <c r="BY1766" s="23"/>
      <c r="BZ1766" s="23"/>
      <c r="CA1766" s="23"/>
    </row>
    <row r="1767" ht="15.75" customHeight="1">
      <c r="A1767" s="45">
        <v>535.4590799248741</v>
      </c>
      <c r="B1767" s="46">
        <v>0.043</v>
      </c>
      <c r="C1767" s="45"/>
      <c r="D1767" s="45"/>
      <c r="E1767" s="45"/>
      <c r="F1767" s="45"/>
      <c r="G1767" s="45"/>
      <c r="H1767" s="45">
        <v>535.4590799248741</v>
      </c>
      <c r="I1767" s="46">
        <v>0.072</v>
      </c>
      <c r="J1767" s="45"/>
      <c r="K1767" s="45"/>
      <c r="L1767" s="45"/>
      <c r="M1767" s="45"/>
      <c r="N1767" s="45"/>
      <c r="O1767" s="45">
        <v>535.4590799248741</v>
      </c>
      <c r="P1767" s="45"/>
      <c r="Q1767" s="45"/>
      <c r="R1767" s="45"/>
      <c r="S1767" s="45"/>
      <c r="T1767" s="45"/>
      <c r="U1767" s="45"/>
      <c r="V1767" s="45">
        <v>535.4590799248741</v>
      </c>
      <c r="W1767" s="45"/>
      <c r="X1767" s="45"/>
      <c r="Y1767" s="45"/>
      <c r="Z1767" s="45"/>
      <c r="AA1767" s="45"/>
      <c r="AB1767" s="45"/>
      <c r="AC1767" s="45">
        <v>535.4590799248741</v>
      </c>
      <c r="AD1767" s="45">
        <v>695.4092162219864</v>
      </c>
      <c r="AE1767" s="45"/>
      <c r="AF1767" s="45"/>
      <c r="AG1767" s="45"/>
      <c r="AH1767" s="45"/>
      <c r="AI1767" s="45"/>
      <c r="AJ1767" s="45">
        <v>535.4590799248741</v>
      </c>
      <c r="AK1767" s="45">
        <v>0.016</v>
      </c>
      <c r="AL1767" s="45"/>
      <c r="AM1767" s="45"/>
      <c r="AN1767" s="45"/>
      <c r="AO1767" s="23"/>
      <c r="AP1767" s="23"/>
      <c r="AQ1767" s="45">
        <v>535.4590799248741</v>
      </c>
      <c r="AR1767" s="45">
        <v>0.006</v>
      </c>
      <c r="AS1767" s="23"/>
      <c r="AT1767" s="23"/>
      <c r="AU1767" s="23"/>
      <c r="AV1767" s="23"/>
      <c r="AW1767" s="23"/>
      <c r="AX1767" s="45">
        <v>535.4590799248741</v>
      </c>
      <c r="AY1767" s="23">
        <v>0.135</v>
      </c>
      <c r="AZ1767" s="23"/>
      <c r="BA1767" s="23"/>
      <c r="BB1767" s="23"/>
      <c r="BC1767" s="23"/>
      <c r="BD1767" s="23"/>
      <c r="BE1767" s="45">
        <v>535.4590799248741</v>
      </c>
      <c r="BF1767" s="45">
        <v>9.0</v>
      </c>
      <c r="BG1767" s="23"/>
      <c r="BH1767" s="23"/>
      <c r="BI1767" s="23"/>
      <c r="BJ1767" s="23"/>
      <c r="BK1767" s="23"/>
      <c r="BL1767" s="45">
        <v>535.4590799248741</v>
      </c>
      <c r="BM1767" s="45">
        <v>1.31</v>
      </c>
      <c r="BN1767" s="23"/>
      <c r="BO1767" s="23"/>
      <c r="BP1767" s="23"/>
      <c r="BQ1767" s="23"/>
      <c r="BR1767" s="23"/>
      <c r="BS1767" s="45">
        <v>535.4590799248741</v>
      </c>
      <c r="BT1767" s="45">
        <v>0.77</v>
      </c>
      <c r="BU1767" s="23"/>
      <c r="BV1767" s="23"/>
      <c r="BW1767" s="23"/>
      <c r="BX1767" s="23"/>
      <c r="BY1767" s="23"/>
      <c r="BZ1767" s="23"/>
      <c r="CA1767" s="23"/>
    </row>
    <row r="1768" ht="15.75" customHeight="1">
      <c r="A1768" s="45">
        <v>526.4727464227095</v>
      </c>
      <c r="B1768" s="46">
        <v>0.038</v>
      </c>
      <c r="C1768" s="45"/>
      <c r="D1768" s="45"/>
      <c r="E1768" s="45"/>
      <c r="F1768" s="45"/>
      <c r="G1768" s="45"/>
      <c r="H1768" s="45">
        <v>526.4727464227095</v>
      </c>
      <c r="I1768" s="46">
        <v>0.068</v>
      </c>
      <c r="J1768" s="45"/>
      <c r="K1768" s="45"/>
      <c r="L1768" s="45"/>
      <c r="M1768" s="45"/>
      <c r="N1768" s="45"/>
      <c r="O1768" s="45">
        <v>526.4727464227095</v>
      </c>
      <c r="P1768" s="45">
        <v>0.005289009862447802</v>
      </c>
      <c r="Q1768" s="45"/>
      <c r="R1768" s="45"/>
      <c r="S1768" s="45"/>
      <c r="T1768" s="45"/>
      <c r="U1768" s="45"/>
      <c r="V1768" s="45">
        <v>526.4727464227095</v>
      </c>
      <c r="W1768" s="45">
        <v>0.01328702477639326</v>
      </c>
      <c r="X1768" s="45"/>
      <c r="Y1768" s="45"/>
      <c r="Z1768" s="45"/>
      <c r="AA1768" s="45"/>
      <c r="AB1768" s="45"/>
      <c r="AC1768" s="45">
        <v>526.4727464227095</v>
      </c>
      <c r="AD1768" s="45">
        <v>674.5953755690239</v>
      </c>
      <c r="AE1768" s="45"/>
      <c r="AF1768" s="45"/>
      <c r="AG1768" s="45"/>
      <c r="AH1768" s="45"/>
      <c r="AI1768" s="45"/>
      <c r="AJ1768" s="45">
        <v>526.4727464227095</v>
      </c>
      <c r="AK1768" s="45">
        <v>0.016</v>
      </c>
      <c r="AL1768" s="45"/>
      <c r="AM1768" s="45"/>
      <c r="AN1768" s="45"/>
      <c r="AO1768" s="23"/>
      <c r="AP1768" s="23"/>
      <c r="AQ1768" s="45">
        <v>526.4727464227095</v>
      </c>
      <c r="AR1768" s="45">
        <v>0.006</v>
      </c>
      <c r="AS1768" s="23"/>
      <c r="AT1768" s="23"/>
      <c r="AU1768" s="23"/>
      <c r="AV1768" s="23"/>
      <c r="AW1768" s="23"/>
      <c r="AX1768" s="45">
        <v>526.4727464227095</v>
      </c>
      <c r="AY1768" s="23">
        <v>0.135</v>
      </c>
      <c r="AZ1768" s="23"/>
      <c r="BA1768" s="23"/>
      <c r="BB1768" s="23"/>
      <c r="BC1768" s="23"/>
      <c r="BD1768" s="23"/>
      <c r="BE1768" s="45">
        <v>526.4727464227095</v>
      </c>
      <c r="BF1768" s="45">
        <v>9.0</v>
      </c>
      <c r="BG1768" s="23"/>
      <c r="BH1768" s="23"/>
      <c r="BI1768" s="23"/>
      <c r="BJ1768" s="23"/>
      <c r="BK1768" s="23"/>
      <c r="BL1768" s="45">
        <v>526.4727464227095</v>
      </c>
      <c r="BM1768" s="45">
        <v>1.612</v>
      </c>
      <c r="BN1768" s="23"/>
      <c r="BO1768" s="23"/>
      <c r="BP1768" s="23"/>
      <c r="BQ1768" s="23"/>
      <c r="BR1768" s="23"/>
      <c r="BS1768" s="45">
        <v>526.4727464227095</v>
      </c>
      <c r="BT1768" s="45">
        <v>0.88</v>
      </c>
      <c r="BU1768" s="23"/>
      <c r="BV1768" s="23"/>
      <c r="BW1768" s="23"/>
      <c r="BX1768" s="23"/>
      <c r="BY1768" s="23"/>
      <c r="BZ1768" s="23"/>
      <c r="CA1768" s="23"/>
    </row>
    <row r="1769" ht="15.75" customHeight="1">
      <c r="A1769" s="45">
        <v>1039.2156758285582</v>
      </c>
      <c r="B1769" s="46">
        <v>0.039</v>
      </c>
      <c r="C1769" s="45"/>
      <c r="D1769" s="45"/>
      <c r="E1769" s="45"/>
      <c r="F1769" s="45"/>
      <c r="G1769" s="45"/>
      <c r="H1769" s="45">
        <v>1039.2156758285582</v>
      </c>
      <c r="I1769" s="46">
        <v>0.06</v>
      </c>
      <c r="J1769" s="45"/>
      <c r="K1769" s="45"/>
      <c r="L1769" s="45"/>
      <c r="M1769" s="45"/>
      <c r="N1769" s="45"/>
      <c r="O1769" s="45">
        <v>1039.2156758285582</v>
      </c>
      <c r="P1769" s="45"/>
      <c r="Q1769" s="45"/>
      <c r="R1769" s="45"/>
      <c r="S1769" s="45"/>
      <c r="T1769" s="45"/>
      <c r="U1769" s="45"/>
      <c r="V1769" s="45">
        <v>1039.2156758285582</v>
      </c>
      <c r="W1769" s="45"/>
      <c r="X1769" s="45"/>
      <c r="Y1769" s="45"/>
      <c r="Z1769" s="45"/>
      <c r="AA1769" s="45"/>
      <c r="AB1769" s="45"/>
      <c r="AC1769" s="45">
        <v>1039.2156758285582</v>
      </c>
      <c r="AD1769" s="45">
        <v>635.9999940141176</v>
      </c>
      <c r="AE1769" s="45"/>
      <c r="AF1769" s="45"/>
      <c r="AG1769" s="45"/>
      <c r="AH1769" s="45"/>
      <c r="AI1769" s="45"/>
      <c r="AJ1769" s="45">
        <v>1039.2156758285582</v>
      </c>
      <c r="AK1769" s="45">
        <v>0.021</v>
      </c>
      <c r="AL1769" s="45"/>
      <c r="AM1769" s="45"/>
      <c r="AN1769" s="45"/>
      <c r="AO1769" s="23"/>
      <c r="AP1769" s="23"/>
      <c r="AQ1769" s="45">
        <v>1039.2156758285582</v>
      </c>
      <c r="AR1769" s="45">
        <v>0.011</v>
      </c>
      <c r="AS1769" s="23"/>
      <c r="AT1769" s="23"/>
      <c r="AU1769" s="23"/>
      <c r="AV1769" s="23"/>
      <c r="AW1769" s="23"/>
      <c r="AX1769" s="45">
        <v>1039.2156758285582</v>
      </c>
      <c r="AY1769" s="23"/>
      <c r="AZ1769" s="23"/>
      <c r="BA1769" s="23"/>
      <c r="BB1769" s="23"/>
      <c r="BC1769" s="23"/>
      <c r="BD1769" s="23"/>
      <c r="BE1769" s="45">
        <v>1039.2156758285582</v>
      </c>
      <c r="BF1769" s="45"/>
      <c r="BG1769" s="23"/>
      <c r="BH1769" s="23"/>
      <c r="BI1769" s="23"/>
      <c r="BJ1769" s="23"/>
      <c r="BK1769" s="23"/>
      <c r="BL1769" s="45">
        <v>1039.2156758285582</v>
      </c>
      <c r="BM1769" s="45">
        <v>0.308</v>
      </c>
      <c r="BN1769" s="23"/>
      <c r="BO1769" s="23"/>
      <c r="BP1769" s="23"/>
      <c r="BQ1769" s="23"/>
      <c r="BR1769" s="23"/>
      <c r="BS1769" s="45">
        <v>1039.2156758285582</v>
      </c>
      <c r="BT1769" s="45">
        <v>0.062</v>
      </c>
      <c r="BU1769" s="23"/>
      <c r="BV1769" s="23"/>
      <c r="BW1769" s="23"/>
      <c r="BX1769" s="23"/>
      <c r="BY1769" s="23"/>
      <c r="BZ1769" s="23"/>
      <c r="CA1769" s="23"/>
    </row>
    <row r="1770" ht="15.75" customHeight="1">
      <c r="A1770" s="45">
        <v>171.20957925235362</v>
      </c>
      <c r="B1770" s="46">
        <v>0.046</v>
      </c>
      <c r="C1770" s="45"/>
      <c r="D1770" s="45"/>
      <c r="E1770" s="45"/>
      <c r="F1770" s="45"/>
      <c r="G1770" s="45"/>
      <c r="H1770" s="45">
        <v>171.20957925235362</v>
      </c>
      <c r="I1770" s="46"/>
      <c r="J1770" s="45"/>
      <c r="K1770" s="45"/>
      <c r="L1770" s="45"/>
      <c r="M1770" s="45"/>
      <c r="N1770" s="45"/>
      <c r="O1770" s="45">
        <v>171.20957925235362</v>
      </c>
      <c r="P1770" s="45"/>
      <c r="Q1770" s="45"/>
      <c r="R1770" s="45"/>
      <c r="S1770" s="45"/>
      <c r="T1770" s="45"/>
      <c r="U1770" s="45"/>
      <c r="V1770" s="45">
        <v>171.20957925235362</v>
      </c>
      <c r="W1770" s="45"/>
      <c r="X1770" s="45"/>
      <c r="Y1770" s="45"/>
      <c r="Z1770" s="45"/>
      <c r="AA1770" s="45"/>
      <c r="AB1770" s="45"/>
      <c r="AC1770" s="45">
        <v>171.20957925235362</v>
      </c>
      <c r="AD1770" s="45">
        <v>10.180386743030592</v>
      </c>
      <c r="AE1770" s="45"/>
      <c r="AF1770" s="45"/>
      <c r="AG1770" s="45"/>
      <c r="AH1770" s="45"/>
      <c r="AI1770" s="45"/>
      <c r="AJ1770" s="45">
        <v>171.20957925235362</v>
      </c>
      <c r="AK1770" s="45">
        <v>0.019</v>
      </c>
      <c r="AL1770" s="45"/>
      <c r="AM1770" s="45"/>
      <c r="AN1770" s="45"/>
      <c r="AO1770" s="23"/>
      <c r="AP1770" s="23"/>
      <c r="AQ1770" s="45">
        <v>171.20957925235362</v>
      </c>
      <c r="AR1770" s="45">
        <v>0.029</v>
      </c>
      <c r="AS1770" s="23"/>
      <c r="AT1770" s="23"/>
      <c r="AU1770" s="23"/>
      <c r="AV1770" s="23"/>
      <c r="AW1770" s="23"/>
      <c r="AX1770" s="45">
        <v>171.20957925235362</v>
      </c>
      <c r="AY1770" s="23"/>
      <c r="AZ1770" s="23"/>
      <c r="BA1770" s="23"/>
      <c r="BB1770" s="23"/>
      <c r="BC1770" s="23"/>
      <c r="BD1770" s="23"/>
      <c r="BE1770" s="45">
        <v>171.20957925235362</v>
      </c>
      <c r="BF1770" s="45"/>
      <c r="BG1770" s="23"/>
      <c r="BH1770" s="23"/>
      <c r="BI1770" s="23"/>
      <c r="BJ1770" s="23"/>
      <c r="BK1770" s="23"/>
      <c r="BL1770" s="45">
        <v>171.20957925235362</v>
      </c>
      <c r="BM1770" s="45">
        <v>0.015</v>
      </c>
      <c r="BN1770" s="23"/>
      <c r="BO1770" s="23"/>
      <c r="BP1770" s="23"/>
      <c r="BQ1770" s="23"/>
      <c r="BR1770" s="23"/>
      <c r="BS1770" s="45">
        <v>171.20957925235362</v>
      </c>
      <c r="BT1770" s="45">
        <v>0.009</v>
      </c>
      <c r="BU1770" s="23"/>
      <c r="BV1770" s="23"/>
      <c r="BW1770" s="23"/>
      <c r="BX1770" s="23"/>
      <c r="BY1770" s="23"/>
      <c r="BZ1770" s="23"/>
      <c r="CA1770" s="23"/>
    </row>
    <row r="1771" ht="15.75" customHeight="1">
      <c r="A1771" s="45">
        <v>170.36903104722956</v>
      </c>
      <c r="B1771" s="46">
        <v>0.051</v>
      </c>
      <c r="C1771" s="45"/>
      <c r="D1771" s="45"/>
      <c r="E1771" s="45"/>
      <c r="F1771" s="45"/>
      <c r="G1771" s="45"/>
      <c r="H1771" s="45">
        <v>170.36903104722956</v>
      </c>
      <c r="I1771" s="46"/>
      <c r="J1771" s="45"/>
      <c r="K1771" s="45"/>
      <c r="L1771" s="45"/>
      <c r="M1771" s="45"/>
      <c r="N1771" s="45"/>
      <c r="O1771" s="45">
        <v>170.36903104722956</v>
      </c>
      <c r="P1771" s="45">
        <v>0.003173086138986931</v>
      </c>
      <c r="Q1771" s="45"/>
      <c r="R1771" s="45"/>
      <c r="S1771" s="45"/>
      <c r="T1771" s="45"/>
      <c r="U1771" s="45"/>
      <c r="V1771" s="45">
        <v>170.36903104722956</v>
      </c>
      <c r="W1771" s="45"/>
      <c r="X1771" s="45"/>
      <c r="Y1771" s="45"/>
      <c r="Z1771" s="45"/>
      <c r="AA1771" s="45"/>
      <c r="AB1771" s="45"/>
      <c r="AC1771" s="45">
        <v>170.36903104722956</v>
      </c>
      <c r="AD1771" s="45">
        <v>10.67941032424365</v>
      </c>
      <c r="AE1771" s="45"/>
      <c r="AF1771" s="45"/>
      <c r="AG1771" s="45"/>
      <c r="AH1771" s="45"/>
      <c r="AI1771" s="45"/>
      <c r="AJ1771" s="45">
        <v>170.36903104722956</v>
      </c>
      <c r="AK1771" s="45">
        <v>0.018</v>
      </c>
      <c r="AL1771" s="45"/>
      <c r="AM1771" s="45"/>
      <c r="AN1771" s="45"/>
      <c r="AO1771" s="23"/>
      <c r="AP1771" s="23"/>
      <c r="AQ1771" s="45">
        <v>170.36903104722956</v>
      </c>
      <c r="AR1771" s="45">
        <v>0.027</v>
      </c>
      <c r="AS1771" s="23"/>
      <c r="AT1771" s="23"/>
      <c r="AU1771" s="23"/>
      <c r="AV1771" s="23"/>
      <c r="AW1771" s="23"/>
      <c r="AX1771" s="45">
        <v>170.36903104722956</v>
      </c>
      <c r="AY1771" s="23"/>
      <c r="AZ1771" s="23"/>
      <c r="BA1771" s="23"/>
      <c r="BB1771" s="23"/>
      <c r="BC1771" s="23"/>
      <c r="BD1771" s="23"/>
      <c r="BE1771" s="45">
        <v>170.36903104722956</v>
      </c>
      <c r="BF1771" s="45"/>
      <c r="BG1771" s="23"/>
      <c r="BH1771" s="23"/>
      <c r="BI1771" s="23"/>
      <c r="BJ1771" s="23"/>
      <c r="BK1771" s="23"/>
      <c r="BL1771" s="45">
        <v>170.36903104722956</v>
      </c>
      <c r="BM1771" s="45">
        <v>0.031</v>
      </c>
      <c r="BN1771" s="23"/>
      <c r="BO1771" s="23"/>
      <c r="BP1771" s="23"/>
      <c r="BQ1771" s="23"/>
      <c r="BR1771" s="23"/>
      <c r="BS1771" s="45">
        <v>170.36903104722956</v>
      </c>
      <c r="BT1771" s="45">
        <v>0.015</v>
      </c>
      <c r="BU1771" s="23"/>
      <c r="BV1771" s="23"/>
      <c r="BW1771" s="23"/>
      <c r="BX1771" s="23"/>
      <c r="BY1771" s="23"/>
      <c r="BZ1771" s="23"/>
      <c r="CA1771" s="23"/>
    </row>
    <row r="1772" ht="15.75" customHeight="1">
      <c r="A1772" s="45">
        <v>168.34209833988004</v>
      </c>
      <c r="B1772" s="46">
        <v>0.051</v>
      </c>
      <c r="C1772" s="45"/>
      <c r="D1772" s="45"/>
      <c r="E1772" s="45"/>
      <c r="F1772" s="45"/>
      <c r="G1772" s="45"/>
      <c r="H1772" s="45">
        <v>168.34209833988004</v>
      </c>
      <c r="I1772" s="46"/>
      <c r="J1772" s="45"/>
      <c r="K1772" s="45"/>
      <c r="L1772" s="45"/>
      <c r="M1772" s="45"/>
      <c r="N1772" s="45"/>
      <c r="O1772" s="45">
        <v>168.34209833988004</v>
      </c>
      <c r="P1772" s="45">
        <v>0.003110681820738865</v>
      </c>
      <c r="Q1772" s="45"/>
      <c r="R1772" s="45"/>
      <c r="S1772" s="45"/>
      <c r="T1772" s="45"/>
      <c r="U1772" s="45"/>
      <c r="V1772" s="45">
        <v>168.34209833988004</v>
      </c>
      <c r="W1772" s="45">
        <v>0.008439908566229906</v>
      </c>
      <c r="X1772" s="45"/>
      <c r="Y1772" s="45"/>
      <c r="Z1772" s="45"/>
      <c r="AA1772" s="45"/>
      <c r="AB1772" s="45"/>
      <c r="AC1772" s="45">
        <v>168.34209833988004</v>
      </c>
      <c r="AD1772" s="45">
        <v>58.9127505707671</v>
      </c>
      <c r="AE1772" s="45"/>
      <c r="AF1772" s="45"/>
      <c r="AG1772" s="45"/>
      <c r="AH1772" s="45"/>
      <c r="AI1772" s="45"/>
      <c r="AJ1772" s="45">
        <v>168.34209833988004</v>
      </c>
      <c r="AK1772" s="45">
        <v>0.018</v>
      </c>
      <c r="AL1772" s="45"/>
      <c r="AM1772" s="45"/>
      <c r="AN1772" s="45"/>
      <c r="AO1772" s="23"/>
      <c r="AP1772" s="23"/>
      <c r="AQ1772" s="45">
        <v>168.34209833988004</v>
      </c>
      <c r="AR1772" s="45">
        <v>0.026</v>
      </c>
      <c r="AS1772" s="23"/>
      <c r="AT1772" s="23"/>
      <c r="AU1772" s="23"/>
      <c r="AV1772" s="23"/>
      <c r="AW1772" s="23"/>
      <c r="AX1772" s="45">
        <v>168.34209833988004</v>
      </c>
      <c r="AY1772" s="23"/>
      <c r="AZ1772" s="23"/>
      <c r="BA1772" s="23"/>
      <c r="BB1772" s="23"/>
      <c r="BC1772" s="23"/>
      <c r="BD1772" s="23"/>
      <c r="BE1772" s="45">
        <v>168.34209833988004</v>
      </c>
      <c r="BF1772" s="45"/>
      <c r="BG1772" s="23"/>
      <c r="BH1772" s="23"/>
      <c r="BI1772" s="23"/>
      <c r="BJ1772" s="23"/>
      <c r="BK1772" s="23"/>
      <c r="BL1772" s="45">
        <v>168.34209833988004</v>
      </c>
      <c r="BM1772" s="45">
        <v>0.034</v>
      </c>
      <c r="BN1772" s="23"/>
      <c r="BO1772" s="23"/>
      <c r="BP1772" s="23"/>
      <c r="BQ1772" s="23"/>
      <c r="BR1772" s="23"/>
      <c r="BS1772" s="45">
        <v>168.34209833988004</v>
      </c>
      <c r="BT1772" s="45">
        <v>0.046</v>
      </c>
      <c r="BU1772" s="23"/>
      <c r="BV1772" s="23"/>
      <c r="BW1772" s="23"/>
      <c r="BX1772" s="23"/>
      <c r="BY1772" s="23"/>
      <c r="BZ1772" s="23"/>
      <c r="CA1772" s="23"/>
    </row>
    <row r="1773" ht="15.75" customHeight="1">
      <c r="A1773" s="45">
        <v>166.4289307537289</v>
      </c>
      <c r="B1773" s="46">
        <v>0.047</v>
      </c>
      <c r="C1773" s="45"/>
      <c r="D1773" s="45"/>
      <c r="E1773" s="45"/>
      <c r="F1773" s="45"/>
      <c r="G1773" s="45"/>
      <c r="H1773" s="45">
        <v>166.4289307537289</v>
      </c>
      <c r="I1773" s="46"/>
      <c r="J1773" s="45"/>
      <c r="K1773" s="45"/>
      <c r="L1773" s="45"/>
      <c r="M1773" s="45"/>
      <c r="N1773" s="45"/>
      <c r="O1773" s="45">
        <v>166.4289307537289</v>
      </c>
      <c r="P1773" s="45">
        <v>0.0031137018741079253</v>
      </c>
      <c r="Q1773" s="45"/>
      <c r="R1773" s="45"/>
      <c r="S1773" s="45"/>
      <c r="T1773" s="45"/>
      <c r="U1773" s="45"/>
      <c r="V1773" s="45">
        <v>166.4289307537289</v>
      </c>
      <c r="W1773" s="45">
        <v>0.008425098978861074</v>
      </c>
      <c r="X1773" s="45"/>
      <c r="Y1773" s="45"/>
      <c r="Z1773" s="45"/>
      <c r="AA1773" s="45"/>
      <c r="AB1773" s="45"/>
      <c r="AC1773" s="45">
        <v>166.4289307537289</v>
      </c>
      <c r="AD1773" s="45">
        <v>60.10810325655929</v>
      </c>
      <c r="AE1773" s="45"/>
      <c r="AF1773" s="45"/>
      <c r="AG1773" s="45"/>
      <c r="AH1773" s="45"/>
      <c r="AI1773" s="45"/>
      <c r="AJ1773" s="45">
        <v>166.4289307537289</v>
      </c>
      <c r="AK1773" s="45">
        <v>0.018</v>
      </c>
      <c r="AL1773" s="45"/>
      <c r="AM1773" s="45"/>
      <c r="AN1773" s="45"/>
      <c r="AO1773" s="23"/>
      <c r="AP1773" s="23"/>
      <c r="AQ1773" s="45">
        <v>166.4289307537289</v>
      </c>
      <c r="AR1773" s="45">
        <v>0.024</v>
      </c>
      <c r="AS1773" s="23"/>
      <c r="AT1773" s="23"/>
      <c r="AU1773" s="23"/>
      <c r="AV1773" s="23"/>
      <c r="AW1773" s="23"/>
      <c r="AX1773" s="45">
        <v>166.4289307537289</v>
      </c>
      <c r="AY1773" s="23"/>
      <c r="AZ1773" s="23"/>
      <c r="BA1773" s="23"/>
      <c r="BB1773" s="23"/>
      <c r="BC1773" s="23"/>
      <c r="BD1773" s="23"/>
      <c r="BE1773" s="45">
        <v>166.4289307537289</v>
      </c>
      <c r="BF1773" s="45">
        <v>29.0</v>
      </c>
      <c r="BG1773" s="23"/>
      <c r="BH1773" s="23"/>
      <c r="BI1773" s="23"/>
      <c r="BJ1773" s="23"/>
      <c r="BK1773" s="23"/>
      <c r="BL1773" s="45">
        <v>166.4289307537289</v>
      </c>
      <c r="BM1773" s="45">
        <v>0.05</v>
      </c>
      <c r="BN1773" s="23"/>
      <c r="BO1773" s="23"/>
      <c r="BP1773" s="23"/>
      <c r="BQ1773" s="23"/>
      <c r="BR1773" s="23"/>
      <c r="BS1773" s="45">
        <v>166.4289307537289</v>
      </c>
      <c r="BT1773" s="45">
        <v>0.069</v>
      </c>
      <c r="BU1773" s="23"/>
      <c r="BV1773" s="23"/>
      <c r="BW1773" s="23"/>
      <c r="BX1773" s="23"/>
      <c r="BY1773" s="23"/>
      <c r="BZ1773" s="23"/>
      <c r="CA1773" s="23"/>
    </row>
    <row r="1774" ht="15.75" customHeight="1">
      <c r="A1774" s="45">
        <v>164.89543455878464</v>
      </c>
      <c r="B1774" s="46">
        <v>0.047</v>
      </c>
      <c r="C1774" s="45"/>
      <c r="D1774" s="45"/>
      <c r="E1774" s="45"/>
      <c r="F1774" s="45"/>
      <c r="G1774" s="45"/>
      <c r="H1774" s="45">
        <v>164.89543455878464</v>
      </c>
      <c r="I1774" s="46">
        <v>0.167</v>
      </c>
      <c r="J1774" s="45"/>
      <c r="K1774" s="45"/>
      <c r="L1774" s="45"/>
      <c r="M1774" s="45"/>
      <c r="N1774" s="45"/>
      <c r="O1774" s="45">
        <v>164.89543455878464</v>
      </c>
      <c r="P1774" s="45">
        <v>0.0029464340334762738</v>
      </c>
      <c r="Q1774" s="45"/>
      <c r="R1774" s="45"/>
      <c r="S1774" s="45"/>
      <c r="T1774" s="45"/>
      <c r="U1774" s="45"/>
      <c r="V1774" s="45">
        <v>164.89543455878464</v>
      </c>
      <c r="W1774" s="45">
        <v>0.008228389190143954</v>
      </c>
      <c r="X1774" s="45"/>
      <c r="Y1774" s="45"/>
      <c r="Z1774" s="45"/>
      <c r="AA1774" s="45"/>
      <c r="AB1774" s="45"/>
      <c r="AC1774" s="45">
        <v>164.89543455878464</v>
      </c>
      <c r="AD1774" s="45">
        <v>63.4823339567062</v>
      </c>
      <c r="AE1774" s="45"/>
      <c r="AF1774" s="45"/>
      <c r="AG1774" s="45"/>
      <c r="AH1774" s="45"/>
      <c r="AI1774" s="45"/>
      <c r="AJ1774" s="45">
        <v>164.89543455878464</v>
      </c>
      <c r="AK1774" s="45">
        <v>0.018</v>
      </c>
      <c r="AL1774" s="45"/>
      <c r="AM1774" s="45"/>
      <c r="AN1774" s="45"/>
      <c r="AO1774" s="23"/>
      <c r="AP1774" s="23"/>
      <c r="AQ1774" s="45">
        <v>164.89543455878464</v>
      </c>
      <c r="AR1774" s="45">
        <v>0.023</v>
      </c>
      <c r="AS1774" s="23"/>
      <c r="AT1774" s="23"/>
      <c r="AU1774" s="23"/>
      <c r="AV1774" s="23"/>
      <c r="AW1774" s="23"/>
      <c r="AX1774" s="45">
        <v>164.89543455878464</v>
      </c>
      <c r="AY1774" s="23"/>
      <c r="AZ1774" s="23"/>
      <c r="BA1774" s="23"/>
      <c r="BB1774" s="23"/>
      <c r="BC1774" s="23"/>
      <c r="BD1774" s="23"/>
      <c r="BE1774" s="45">
        <v>164.89543455878464</v>
      </c>
      <c r="BF1774" s="45">
        <v>29.0</v>
      </c>
      <c r="BG1774" s="23"/>
      <c r="BH1774" s="23"/>
      <c r="BI1774" s="23"/>
      <c r="BJ1774" s="23"/>
      <c r="BK1774" s="23"/>
      <c r="BL1774" s="45">
        <v>164.89543455878464</v>
      </c>
      <c r="BM1774" s="45">
        <v>0.073</v>
      </c>
      <c r="BN1774" s="23"/>
      <c r="BO1774" s="23"/>
      <c r="BP1774" s="23"/>
      <c r="BQ1774" s="23"/>
      <c r="BR1774" s="23"/>
      <c r="BS1774" s="45">
        <v>164.89543455878464</v>
      </c>
      <c r="BT1774" s="45">
        <v>0.075</v>
      </c>
      <c r="BU1774" s="23"/>
      <c r="BV1774" s="23"/>
      <c r="BW1774" s="23"/>
      <c r="BX1774" s="23"/>
      <c r="BY1774" s="23"/>
      <c r="BZ1774" s="23"/>
      <c r="CA1774" s="23"/>
    </row>
    <row r="1775" ht="15.75" customHeight="1">
      <c r="A1775" s="45">
        <v>163.10298489642204</v>
      </c>
      <c r="B1775" s="46">
        <v>0.053</v>
      </c>
      <c r="C1775" s="45"/>
      <c r="D1775" s="45"/>
      <c r="E1775" s="45"/>
      <c r="F1775" s="45"/>
      <c r="G1775" s="45"/>
      <c r="H1775" s="45">
        <v>163.10298489642204</v>
      </c>
      <c r="I1775" s="46">
        <v>0.16</v>
      </c>
      <c r="J1775" s="45"/>
      <c r="K1775" s="45"/>
      <c r="L1775" s="45"/>
      <c r="M1775" s="45"/>
      <c r="N1775" s="45"/>
      <c r="O1775" s="45">
        <v>163.10298489642204</v>
      </c>
      <c r="P1775" s="45">
        <v>0.0022172874410084195</v>
      </c>
      <c r="Q1775" s="45"/>
      <c r="R1775" s="45"/>
      <c r="S1775" s="45"/>
      <c r="T1775" s="45"/>
      <c r="U1775" s="45"/>
      <c r="V1775" s="45">
        <v>163.10298489642204</v>
      </c>
      <c r="W1775" s="45">
        <v>0.00637868557681518</v>
      </c>
      <c r="X1775" s="45"/>
      <c r="Y1775" s="45"/>
      <c r="Z1775" s="45"/>
      <c r="AA1775" s="45"/>
      <c r="AB1775" s="45"/>
      <c r="AC1775" s="45">
        <v>163.10298489642204</v>
      </c>
      <c r="AD1775" s="45">
        <v>58.615256753070575</v>
      </c>
      <c r="AE1775" s="45"/>
      <c r="AF1775" s="45"/>
      <c r="AG1775" s="45"/>
      <c r="AH1775" s="45"/>
      <c r="AI1775" s="45"/>
      <c r="AJ1775" s="45">
        <v>163.10298489642204</v>
      </c>
      <c r="AK1775" s="45">
        <v>0.018</v>
      </c>
      <c r="AL1775" s="45"/>
      <c r="AM1775" s="45"/>
      <c r="AN1775" s="45"/>
      <c r="AO1775" s="23"/>
      <c r="AP1775" s="23"/>
      <c r="AQ1775" s="45">
        <v>163.10298489642204</v>
      </c>
      <c r="AR1775" s="45">
        <v>0.022</v>
      </c>
      <c r="AS1775" s="23"/>
      <c r="AT1775" s="23"/>
      <c r="AU1775" s="23"/>
      <c r="AV1775" s="23"/>
      <c r="AW1775" s="23"/>
      <c r="AX1775" s="45">
        <v>163.10298489642204</v>
      </c>
      <c r="AY1775" s="23">
        <v>0.442</v>
      </c>
      <c r="AZ1775" s="23"/>
      <c r="BA1775" s="23"/>
      <c r="BB1775" s="23"/>
      <c r="BC1775" s="23"/>
      <c r="BD1775" s="23"/>
      <c r="BE1775" s="45">
        <v>163.10298489642204</v>
      </c>
      <c r="BF1775" s="45">
        <v>28.0</v>
      </c>
      <c r="BG1775" s="23"/>
      <c r="BH1775" s="23"/>
      <c r="BI1775" s="23"/>
      <c r="BJ1775" s="23"/>
      <c r="BK1775" s="23"/>
      <c r="BL1775" s="45">
        <v>163.10298489642204</v>
      </c>
      <c r="BM1775" s="45">
        <v>0.121</v>
      </c>
      <c r="BN1775" s="23"/>
      <c r="BO1775" s="23"/>
      <c r="BP1775" s="23"/>
      <c r="BQ1775" s="23"/>
      <c r="BR1775" s="23"/>
      <c r="BS1775" s="45">
        <v>163.10298489642204</v>
      </c>
      <c r="BT1775" s="45">
        <v>0.081</v>
      </c>
      <c r="BU1775" s="23"/>
      <c r="BV1775" s="23"/>
      <c r="BW1775" s="23"/>
      <c r="BX1775" s="23"/>
      <c r="BY1775" s="23"/>
      <c r="BZ1775" s="23"/>
      <c r="CA1775" s="23"/>
    </row>
    <row r="1776" ht="15.75" customHeight="1">
      <c r="A1776" s="45">
        <v>161.34680898421374</v>
      </c>
      <c r="B1776" s="46">
        <v>0.051</v>
      </c>
      <c r="C1776" s="45"/>
      <c r="D1776" s="45"/>
      <c r="E1776" s="45"/>
      <c r="F1776" s="45"/>
      <c r="G1776" s="45"/>
      <c r="H1776" s="45">
        <v>161.34680898421374</v>
      </c>
      <c r="I1776" s="46">
        <v>0.14</v>
      </c>
      <c r="J1776" s="45"/>
      <c r="K1776" s="45"/>
      <c r="L1776" s="45"/>
      <c r="M1776" s="45"/>
      <c r="N1776" s="45"/>
      <c r="O1776" s="45">
        <v>161.34680898421374</v>
      </c>
      <c r="P1776" s="45"/>
      <c r="Q1776" s="45"/>
      <c r="R1776" s="45"/>
      <c r="S1776" s="45"/>
      <c r="T1776" s="45"/>
      <c r="U1776" s="45"/>
      <c r="V1776" s="45">
        <v>161.34680898421374</v>
      </c>
      <c r="W1776" s="45"/>
      <c r="X1776" s="45"/>
      <c r="Y1776" s="45"/>
      <c r="Z1776" s="45"/>
      <c r="AA1776" s="45"/>
      <c r="AB1776" s="45"/>
      <c r="AC1776" s="45">
        <v>161.34680898421374</v>
      </c>
      <c r="AD1776" s="45">
        <v>71.37565256733122</v>
      </c>
      <c r="AE1776" s="45"/>
      <c r="AF1776" s="45"/>
      <c r="AG1776" s="45"/>
      <c r="AH1776" s="45"/>
      <c r="AI1776" s="45"/>
      <c r="AJ1776" s="45">
        <v>161.34680898421374</v>
      </c>
      <c r="AK1776" s="45">
        <v>0.018</v>
      </c>
      <c r="AL1776" s="45"/>
      <c r="AM1776" s="45"/>
      <c r="AN1776" s="45"/>
      <c r="AO1776" s="23"/>
      <c r="AP1776" s="23"/>
      <c r="AQ1776" s="45">
        <v>161.34680898421374</v>
      </c>
      <c r="AR1776" s="45">
        <v>0.021</v>
      </c>
      <c r="AS1776" s="23"/>
      <c r="AT1776" s="23"/>
      <c r="AU1776" s="23"/>
      <c r="AV1776" s="23"/>
      <c r="AW1776" s="23"/>
      <c r="AX1776" s="45">
        <v>161.34680898421374</v>
      </c>
      <c r="AY1776" s="23">
        <v>0.442</v>
      </c>
      <c r="AZ1776" s="23"/>
      <c r="BA1776" s="23"/>
      <c r="BB1776" s="23"/>
      <c r="BC1776" s="23"/>
      <c r="BD1776" s="23"/>
      <c r="BE1776" s="45">
        <v>161.34680898421374</v>
      </c>
      <c r="BF1776" s="45">
        <v>28.0</v>
      </c>
      <c r="BG1776" s="23"/>
      <c r="BH1776" s="23"/>
      <c r="BI1776" s="23"/>
      <c r="BJ1776" s="23"/>
      <c r="BK1776" s="23"/>
      <c r="BL1776" s="45">
        <v>161.34680898421374</v>
      </c>
      <c r="BM1776" s="45">
        <v>0.217</v>
      </c>
      <c r="BN1776" s="23"/>
      <c r="BO1776" s="23"/>
      <c r="BP1776" s="23"/>
      <c r="BQ1776" s="23"/>
      <c r="BR1776" s="23"/>
      <c r="BS1776" s="45">
        <v>161.34680898421374</v>
      </c>
      <c r="BT1776" s="45">
        <v>0.088</v>
      </c>
      <c r="BU1776" s="23"/>
      <c r="BV1776" s="23"/>
      <c r="BW1776" s="23"/>
      <c r="BX1776" s="23"/>
      <c r="BY1776" s="23"/>
      <c r="BZ1776" s="23"/>
      <c r="CA1776" s="23"/>
    </row>
    <row r="1777" ht="15.75" customHeight="1">
      <c r="A1777" s="45">
        <v>159.73858456809006</v>
      </c>
      <c r="B1777" s="46">
        <v>0.051</v>
      </c>
      <c r="C1777" s="45"/>
      <c r="D1777" s="45"/>
      <c r="E1777" s="45"/>
      <c r="F1777" s="45"/>
      <c r="G1777" s="45"/>
      <c r="H1777" s="45">
        <v>159.73858456809006</v>
      </c>
      <c r="I1777" s="46">
        <v>0.12</v>
      </c>
      <c r="J1777" s="45"/>
      <c r="K1777" s="45"/>
      <c r="L1777" s="45"/>
      <c r="M1777" s="45"/>
      <c r="N1777" s="45"/>
      <c r="O1777" s="45">
        <v>159.73858456809006</v>
      </c>
      <c r="P1777" s="45">
        <v>0.0026545338141054004</v>
      </c>
      <c r="Q1777" s="45"/>
      <c r="R1777" s="45"/>
      <c r="S1777" s="45"/>
      <c r="T1777" s="45"/>
      <c r="U1777" s="45"/>
      <c r="V1777" s="45">
        <v>159.73858456809006</v>
      </c>
      <c r="W1777" s="45">
        <v>0.007517001403399193</v>
      </c>
      <c r="X1777" s="45"/>
      <c r="Y1777" s="45"/>
      <c r="Z1777" s="45"/>
      <c r="AA1777" s="45"/>
      <c r="AB1777" s="45"/>
      <c r="AC1777" s="45">
        <v>159.73858456809006</v>
      </c>
      <c r="AD1777" s="45">
        <v>102.14565904135512</v>
      </c>
      <c r="AE1777" s="45"/>
      <c r="AF1777" s="45"/>
      <c r="AG1777" s="45"/>
      <c r="AH1777" s="45"/>
      <c r="AI1777" s="45"/>
      <c r="AJ1777" s="45">
        <v>159.73858456809006</v>
      </c>
      <c r="AK1777" s="45">
        <v>0.019</v>
      </c>
      <c r="AL1777" s="45"/>
      <c r="AM1777" s="45"/>
      <c r="AN1777" s="45"/>
      <c r="AO1777" s="23"/>
      <c r="AP1777" s="23"/>
      <c r="AQ1777" s="45">
        <v>159.73858456809006</v>
      </c>
      <c r="AR1777" s="45">
        <v>0.019</v>
      </c>
      <c r="AS1777" s="23"/>
      <c r="AT1777" s="23"/>
      <c r="AU1777" s="23"/>
      <c r="AV1777" s="23"/>
      <c r="AW1777" s="23"/>
      <c r="AX1777" s="45">
        <v>159.73858456809006</v>
      </c>
      <c r="AY1777" s="23">
        <v>0.442</v>
      </c>
      <c r="AZ1777" s="23"/>
      <c r="BA1777" s="23"/>
      <c r="BB1777" s="23"/>
      <c r="BC1777" s="23"/>
      <c r="BD1777" s="23"/>
      <c r="BE1777" s="45">
        <v>159.73858456809006</v>
      </c>
      <c r="BF1777" s="45">
        <v>28.0</v>
      </c>
      <c r="BG1777" s="23"/>
      <c r="BH1777" s="23"/>
      <c r="BI1777" s="23"/>
      <c r="BJ1777" s="23"/>
      <c r="BK1777" s="23"/>
      <c r="BL1777" s="45">
        <v>159.73858456809006</v>
      </c>
      <c r="BM1777" s="45">
        <v>0.415</v>
      </c>
      <c r="BN1777" s="23"/>
      <c r="BO1777" s="23"/>
      <c r="BP1777" s="23"/>
      <c r="BQ1777" s="23"/>
      <c r="BR1777" s="23"/>
      <c r="BS1777" s="45">
        <v>159.73858456809006</v>
      </c>
      <c r="BT1777" s="45">
        <v>0.095</v>
      </c>
      <c r="BU1777" s="23"/>
      <c r="BV1777" s="23"/>
      <c r="BW1777" s="23"/>
      <c r="BX1777" s="23"/>
      <c r="BY1777" s="23"/>
      <c r="BZ1777" s="23"/>
      <c r="CA1777" s="23"/>
    </row>
    <row r="1778" ht="15.75" customHeight="1">
      <c r="A1778" s="45">
        <v>158.08593507811156</v>
      </c>
      <c r="B1778" s="46">
        <v>0.064</v>
      </c>
      <c r="C1778" s="45"/>
      <c r="D1778" s="45"/>
      <c r="E1778" s="45"/>
      <c r="F1778" s="45"/>
      <c r="G1778" s="45"/>
      <c r="H1778" s="45">
        <v>158.08593507811156</v>
      </c>
      <c r="I1778" s="46">
        <v>0.12</v>
      </c>
      <c r="J1778" s="45"/>
      <c r="K1778" s="45"/>
      <c r="L1778" s="45"/>
      <c r="M1778" s="45"/>
      <c r="N1778" s="45"/>
      <c r="O1778" s="45">
        <v>158.08593507811156</v>
      </c>
      <c r="P1778" s="45">
        <v>0.0023732438058456404</v>
      </c>
      <c r="Q1778" s="45"/>
      <c r="R1778" s="45"/>
      <c r="S1778" s="45"/>
      <c r="T1778" s="45"/>
      <c r="U1778" s="45"/>
      <c r="V1778" s="45">
        <v>158.08593507811156</v>
      </c>
      <c r="W1778" s="45">
        <v>0.006459155941765478</v>
      </c>
      <c r="X1778" s="45"/>
      <c r="Y1778" s="45"/>
      <c r="Z1778" s="45"/>
      <c r="AA1778" s="45"/>
      <c r="AB1778" s="45"/>
      <c r="AC1778" s="45">
        <v>158.08593507811156</v>
      </c>
      <c r="AD1778" s="45">
        <v>113.81639202945595</v>
      </c>
      <c r="AE1778" s="45"/>
      <c r="AF1778" s="45"/>
      <c r="AG1778" s="45"/>
      <c r="AH1778" s="45"/>
      <c r="AI1778" s="45"/>
      <c r="AJ1778" s="45">
        <v>158.08593507811156</v>
      </c>
      <c r="AK1778" s="45">
        <v>0.019</v>
      </c>
      <c r="AL1778" s="45"/>
      <c r="AM1778" s="45"/>
      <c r="AN1778" s="45"/>
      <c r="AO1778" s="23"/>
      <c r="AP1778" s="23"/>
      <c r="AQ1778" s="45">
        <v>158.08593507811156</v>
      </c>
      <c r="AR1778" s="45">
        <v>0.018</v>
      </c>
      <c r="AS1778" s="23"/>
      <c r="AT1778" s="23"/>
      <c r="AU1778" s="23"/>
      <c r="AV1778" s="23"/>
      <c r="AW1778" s="23"/>
      <c r="AX1778" s="45">
        <v>158.08593507811156</v>
      </c>
      <c r="AY1778" s="23">
        <v>0.442</v>
      </c>
      <c r="AZ1778" s="23"/>
      <c r="BA1778" s="23"/>
      <c r="BB1778" s="23"/>
      <c r="BC1778" s="23"/>
      <c r="BD1778" s="23"/>
      <c r="BE1778" s="45">
        <v>158.08593507811156</v>
      </c>
      <c r="BF1778" s="45">
        <v>28.0</v>
      </c>
      <c r="BG1778" s="23"/>
      <c r="BH1778" s="23"/>
      <c r="BI1778" s="23"/>
      <c r="BJ1778" s="23"/>
      <c r="BK1778" s="23"/>
      <c r="BL1778" s="45">
        <v>158.08593507811156</v>
      </c>
      <c r="BM1778" s="45">
        <v>0.592</v>
      </c>
      <c r="BN1778" s="23"/>
      <c r="BO1778" s="23"/>
      <c r="BP1778" s="23"/>
      <c r="BQ1778" s="23"/>
      <c r="BR1778" s="23"/>
      <c r="BS1778" s="45">
        <v>158.08593507811156</v>
      </c>
      <c r="BT1778" s="45">
        <v>0.102</v>
      </c>
      <c r="BU1778" s="23"/>
      <c r="BV1778" s="23"/>
      <c r="BW1778" s="23"/>
      <c r="BX1778" s="23"/>
      <c r="BY1778" s="23"/>
      <c r="BZ1778" s="23"/>
      <c r="CA1778" s="23"/>
    </row>
    <row r="1779" ht="15.75" customHeight="1">
      <c r="A1779" s="45">
        <v>156.9344220385817</v>
      </c>
      <c r="B1779" s="46">
        <v>0.072</v>
      </c>
      <c r="C1779" s="45"/>
      <c r="D1779" s="45"/>
      <c r="E1779" s="45"/>
      <c r="F1779" s="45"/>
      <c r="G1779" s="45"/>
      <c r="H1779" s="45">
        <v>156.9344220385817</v>
      </c>
      <c r="I1779" s="46">
        <v>0.12</v>
      </c>
      <c r="J1779" s="45"/>
      <c r="K1779" s="45"/>
      <c r="L1779" s="45"/>
      <c r="M1779" s="45"/>
      <c r="N1779" s="45"/>
      <c r="O1779" s="45">
        <v>156.9344220385817</v>
      </c>
      <c r="P1779" s="45"/>
      <c r="Q1779" s="45"/>
      <c r="R1779" s="45"/>
      <c r="S1779" s="45"/>
      <c r="T1779" s="45"/>
      <c r="U1779" s="45"/>
      <c r="V1779" s="45">
        <v>156.9344220385817</v>
      </c>
      <c r="W1779" s="45"/>
      <c r="X1779" s="45"/>
      <c r="Y1779" s="45"/>
      <c r="Z1779" s="45"/>
      <c r="AA1779" s="45"/>
      <c r="AB1779" s="45"/>
      <c r="AC1779" s="45">
        <v>156.9344220385817</v>
      </c>
      <c r="AD1779" s="45">
        <v>115.61950584688235</v>
      </c>
      <c r="AE1779" s="45"/>
      <c r="AF1779" s="45"/>
      <c r="AG1779" s="45"/>
      <c r="AH1779" s="45"/>
      <c r="AI1779" s="45"/>
      <c r="AJ1779" s="45">
        <v>156.9344220385817</v>
      </c>
      <c r="AK1779" s="45">
        <v>0.019</v>
      </c>
      <c r="AL1779" s="45"/>
      <c r="AM1779" s="45"/>
      <c r="AN1779" s="45"/>
      <c r="AO1779" s="23"/>
      <c r="AP1779" s="23"/>
      <c r="AQ1779" s="45">
        <v>156.9344220385817</v>
      </c>
      <c r="AR1779" s="45">
        <v>0.017</v>
      </c>
      <c r="AS1779" s="23"/>
      <c r="AT1779" s="23"/>
      <c r="AU1779" s="23"/>
      <c r="AV1779" s="23"/>
      <c r="AW1779" s="23"/>
      <c r="AX1779" s="45">
        <v>156.9344220385817</v>
      </c>
      <c r="AY1779" s="23">
        <v>0.442</v>
      </c>
      <c r="AZ1779" s="23"/>
      <c r="BA1779" s="23"/>
      <c r="BB1779" s="23"/>
      <c r="BC1779" s="23"/>
      <c r="BD1779" s="23"/>
      <c r="BE1779" s="45">
        <v>156.9344220385817</v>
      </c>
      <c r="BF1779" s="45">
        <v>9.0</v>
      </c>
      <c r="BG1779" s="23"/>
      <c r="BH1779" s="23"/>
      <c r="BI1779" s="23"/>
      <c r="BJ1779" s="23"/>
      <c r="BK1779" s="23"/>
      <c r="BL1779" s="45">
        <v>156.9344220385817</v>
      </c>
      <c r="BM1779" s="45">
        <v>0.715</v>
      </c>
      <c r="BN1779" s="23"/>
      <c r="BO1779" s="23"/>
      <c r="BP1779" s="23"/>
      <c r="BQ1779" s="23"/>
      <c r="BR1779" s="23"/>
      <c r="BS1779" s="45">
        <v>156.9344220385817</v>
      </c>
      <c r="BT1779" s="45">
        <v>0.111</v>
      </c>
      <c r="BU1779" s="23"/>
      <c r="BV1779" s="23"/>
      <c r="BW1779" s="23"/>
      <c r="BX1779" s="23"/>
      <c r="BY1779" s="23"/>
      <c r="BZ1779" s="23"/>
      <c r="CA1779" s="23"/>
    </row>
    <row r="1780" ht="15.75" customHeight="1">
      <c r="A1780" s="45">
        <v>155.39217424803638</v>
      </c>
      <c r="B1780" s="46">
        <v>0.073</v>
      </c>
      <c r="C1780" s="45"/>
      <c r="D1780" s="45"/>
      <c r="E1780" s="45"/>
      <c r="F1780" s="45"/>
      <c r="G1780" s="45"/>
      <c r="H1780" s="45">
        <v>155.39217424803638</v>
      </c>
      <c r="I1780" s="46">
        <v>0.12</v>
      </c>
      <c r="J1780" s="45"/>
      <c r="K1780" s="45"/>
      <c r="L1780" s="45"/>
      <c r="M1780" s="45"/>
      <c r="N1780" s="45"/>
      <c r="O1780" s="45">
        <v>155.39217424803638</v>
      </c>
      <c r="P1780" s="45">
        <v>0.0019157207496935966</v>
      </c>
      <c r="Q1780" s="45"/>
      <c r="R1780" s="45"/>
      <c r="S1780" s="45"/>
      <c r="T1780" s="45"/>
      <c r="U1780" s="45"/>
      <c r="V1780" s="45">
        <v>155.39217424803638</v>
      </c>
      <c r="W1780" s="45">
        <v>0.005625113933472441</v>
      </c>
      <c r="X1780" s="45"/>
      <c r="Y1780" s="45"/>
      <c r="Z1780" s="45"/>
      <c r="AA1780" s="45"/>
      <c r="AB1780" s="45"/>
      <c r="AC1780" s="45">
        <v>155.39217424803638</v>
      </c>
      <c r="AD1780" s="45">
        <v>141.95100087810863</v>
      </c>
      <c r="AE1780" s="45"/>
      <c r="AF1780" s="45"/>
      <c r="AG1780" s="45"/>
      <c r="AH1780" s="45"/>
      <c r="AI1780" s="45"/>
      <c r="AJ1780" s="45">
        <v>155.39217424803638</v>
      </c>
      <c r="AK1780" s="45">
        <v>0.019</v>
      </c>
      <c r="AL1780" s="45"/>
      <c r="AM1780" s="45"/>
      <c r="AN1780" s="45"/>
      <c r="AO1780" s="23"/>
      <c r="AP1780" s="23"/>
      <c r="AQ1780" s="45">
        <v>155.39217424803638</v>
      </c>
      <c r="AR1780" s="45">
        <v>0.016</v>
      </c>
      <c r="AS1780" s="23"/>
      <c r="AT1780" s="23"/>
      <c r="AU1780" s="23"/>
      <c r="AV1780" s="23"/>
      <c r="AW1780" s="23"/>
      <c r="AX1780" s="45">
        <v>155.39217424803638</v>
      </c>
      <c r="AY1780" s="23">
        <v>0.441</v>
      </c>
      <c r="AZ1780" s="23"/>
      <c r="BA1780" s="23"/>
      <c r="BB1780" s="23"/>
      <c r="BC1780" s="23"/>
      <c r="BD1780" s="23"/>
      <c r="BE1780" s="45">
        <v>155.39217424803638</v>
      </c>
      <c r="BF1780" s="45">
        <v>11.0</v>
      </c>
      <c r="BG1780" s="23"/>
      <c r="BH1780" s="23"/>
      <c r="BI1780" s="23"/>
      <c r="BJ1780" s="23"/>
      <c r="BK1780" s="23"/>
      <c r="BL1780" s="45">
        <v>155.39217424803638</v>
      </c>
      <c r="BM1780" s="45">
        <v>0.726</v>
      </c>
      <c r="BN1780" s="23"/>
      <c r="BO1780" s="23"/>
      <c r="BP1780" s="23"/>
      <c r="BQ1780" s="23"/>
      <c r="BR1780" s="23"/>
      <c r="BS1780" s="45">
        <v>155.39217424803638</v>
      </c>
      <c r="BT1780" s="45">
        <v>0.147</v>
      </c>
      <c r="BU1780" s="23"/>
      <c r="BV1780" s="23"/>
      <c r="BW1780" s="23"/>
      <c r="BX1780" s="23"/>
      <c r="BY1780" s="23"/>
      <c r="BZ1780" s="23"/>
      <c r="CA1780" s="23"/>
    </row>
    <row r="1781" ht="15.75" customHeight="1">
      <c r="A1781" s="45">
        <v>153.61640467655744</v>
      </c>
      <c r="B1781" s="46">
        <v>0.068</v>
      </c>
      <c r="C1781" s="45"/>
      <c r="D1781" s="45"/>
      <c r="E1781" s="45"/>
      <c r="F1781" s="45"/>
      <c r="G1781" s="45"/>
      <c r="H1781" s="45">
        <v>153.61640467655744</v>
      </c>
      <c r="I1781" s="46">
        <v>0.11</v>
      </c>
      <c r="J1781" s="45"/>
      <c r="K1781" s="45"/>
      <c r="L1781" s="45"/>
      <c r="M1781" s="45"/>
      <c r="N1781" s="45"/>
      <c r="O1781" s="45">
        <v>153.61640467655744</v>
      </c>
      <c r="P1781" s="45">
        <v>0.002389707771177413</v>
      </c>
      <c r="Q1781" s="45"/>
      <c r="R1781" s="45"/>
      <c r="S1781" s="45"/>
      <c r="T1781" s="45"/>
      <c r="U1781" s="45"/>
      <c r="V1781" s="45">
        <v>153.61640467655744</v>
      </c>
      <c r="W1781" s="45">
        <v>0.006760276216075499</v>
      </c>
      <c r="X1781" s="45"/>
      <c r="Y1781" s="45"/>
      <c r="Z1781" s="45"/>
      <c r="AA1781" s="45"/>
      <c r="AB1781" s="45"/>
      <c r="AC1781" s="45">
        <v>153.61640467655744</v>
      </c>
      <c r="AD1781" s="45">
        <v>144.26387999568044</v>
      </c>
      <c r="AE1781" s="45"/>
      <c r="AF1781" s="45"/>
      <c r="AG1781" s="45"/>
      <c r="AH1781" s="45"/>
      <c r="AI1781" s="45"/>
      <c r="AJ1781" s="45">
        <v>153.61640467655744</v>
      </c>
      <c r="AK1781" s="45">
        <v>0.019</v>
      </c>
      <c r="AL1781" s="45"/>
      <c r="AM1781" s="45"/>
      <c r="AN1781" s="45"/>
      <c r="AO1781" s="23"/>
      <c r="AP1781" s="23"/>
      <c r="AQ1781" s="45">
        <v>153.61640467655744</v>
      </c>
      <c r="AR1781" s="45">
        <v>0.016</v>
      </c>
      <c r="AS1781" s="23"/>
      <c r="AT1781" s="23"/>
      <c r="AU1781" s="23"/>
      <c r="AV1781" s="23"/>
      <c r="AW1781" s="23"/>
      <c r="AX1781" s="45">
        <v>153.61640467655744</v>
      </c>
      <c r="AY1781" s="23">
        <v>0.441</v>
      </c>
      <c r="AZ1781" s="23"/>
      <c r="BA1781" s="23"/>
      <c r="BB1781" s="23"/>
      <c r="BC1781" s="23"/>
      <c r="BD1781" s="23"/>
      <c r="BE1781" s="45">
        <v>153.61640467655744</v>
      </c>
      <c r="BF1781" s="45">
        <v>11.0</v>
      </c>
      <c r="BG1781" s="23"/>
      <c r="BH1781" s="23"/>
      <c r="BI1781" s="23"/>
      <c r="BJ1781" s="23"/>
      <c r="BK1781" s="23"/>
      <c r="BL1781" s="45">
        <v>153.61640467655744</v>
      </c>
      <c r="BM1781" s="45">
        <v>0.743</v>
      </c>
      <c r="BN1781" s="23"/>
      <c r="BO1781" s="23"/>
      <c r="BP1781" s="23"/>
      <c r="BQ1781" s="23"/>
      <c r="BR1781" s="23"/>
      <c r="BS1781" s="45">
        <v>153.61640467655744</v>
      </c>
      <c r="BT1781" s="45">
        <v>0.21</v>
      </c>
      <c r="BU1781" s="23"/>
      <c r="BV1781" s="23"/>
      <c r="BW1781" s="23"/>
      <c r="BX1781" s="23"/>
      <c r="BY1781" s="23"/>
      <c r="BZ1781" s="23"/>
      <c r="CA1781" s="23"/>
    </row>
    <row r="1782" ht="15.75" customHeight="1">
      <c r="A1782" s="45">
        <v>152.05213860701608</v>
      </c>
      <c r="B1782" s="46">
        <v>0.067</v>
      </c>
      <c r="C1782" s="45"/>
      <c r="D1782" s="45"/>
      <c r="E1782" s="45"/>
      <c r="F1782" s="45"/>
      <c r="G1782" s="45"/>
      <c r="H1782" s="45">
        <v>152.05213860701608</v>
      </c>
      <c r="I1782" s="46">
        <v>0.11</v>
      </c>
      <c r="J1782" s="45"/>
      <c r="K1782" s="45"/>
      <c r="L1782" s="45"/>
      <c r="M1782" s="45"/>
      <c r="N1782" s="45"/>
      <c r="O1782" s="45">
        <v>152.05213860701608</v>
      </c>
      <c r="P1782" s="45"/>
      <c r="Q1782" s="45"/>
      <c r="R1782" s="45"/>
      <c r="S1782" s="45"/>
      <c r="T1782" s="45"/>
      <c r="U1782" s="45"/>
      <c r="V1782" s="45">
        <v>152.05213860701608</v>
      </c>
      <c r="W1782" s="45"/>
      <c r="X1782" s="45"/>
      <c r="Y1782" s="45"/>
      <c r="Z1782" s="45"/>
      <c r="AA1782" s="45"/>
      <c r="AB1782" s="45"/>
      <c r="AC1782" s="45">
        <v>152.05213860701608</v>
      </c>
      <c r="AD1782" s="45"/>
      <c r="AE1782" s="45"/>
      <c r="AF1782" s="45"/>
      <c r="AG1782" s="45"/>
      <c r="AH1782" s="45"/>
      <c r="AI1782" s="45"/>
      <c r="AJ1782" s="45">
        <v>152.05213860701608</v>
      </c>
      <c r="AK1782" s="45">
        <v>0.019</v>
      </c>
      <c r="AL1782" s="45"/>
      <c r="AM1782" s="45"/>
      <c r="AN1782" s="45"/>
      <c r="AO1782" s="23"/>
      <c r="AP1782" s="23"/>
      <c r="AQ1782" s="45">
        <v>152.05213860701608</v>
      </c>
      <c r="AR1782" s="45">
        <v>0.015</v>
      </c>
      <c r="AS1782" s="23"/>
      <c r="AT1782" s="23"/>
      <c r="AU1782" s="23"/>
      <c r="AV1782" s="23"/>
      <c r="AW1782" s="23"/>
      <c r="AX1782" s="45">
        <v>152.05213860701608</v>
      </c>
      <c r="AY1782" s="23">
        <v>0.441</v>
      </c>
      <c r="AZ1782" s="23"/>
      <c r="BA1782" s="23"/>
      <c r="BB1782" s="23"/>
      <c r="BC1782" s="23"/>
      <c r="BD1782" s="23"/>
      <c r="BE1782" s="45">
        <v>152.05213860701608</v>
      </c>
      <c r="BF1782" s="45">
        <v>16.0</v>
      </c>
      <c r="BG1782" s="23"/>
      <c r="BH1782" s="23"/>
      <c r="BI1782" s="23"/>
      <c r="BJ1782" s="23"/>
      <c r="BK1782" s="23"/>
      <c r="BL1782" s="45">
        <v>152.05213860701608</v>
      </c>
      <c r="BM1782" s="45">
        <v>0.761</v>
      </c>
      <c r="BN1782" s="23"/>
      <c r="BO1782" s="23"/>
      <c r="BP1782" s="23"/>
      <c r="BQ1782" s="23"/>
      <c r="BR1782" s="23"/>
      <c r="BS1782" s="45">
        <v>152.05213860701608</v>
      </c>
      <c r="BT1782" s="45">
        <v>0.275</v>
      </c>
      <c r="BU1782" s="23"/>
      <c r="BV1782" s="23"/>
      <c r="BW1782" s="23"/>
      <c r="BX1782" s="23"/>
      <c r="BY1782" s="23"/>
      <c r="BZ1782" s="23"/>
      <c r="CA1782" s="23"/>
    </row>
    <row r="1783" ht="15.75" customHeight="1">
      <c r="A1783" s="45">
        <v>488.9904029031195</v>
      </c>
      <c r="B1783" s="46">
        <v>0.008</v>
      </c>
      <c r="C1783" s="45"/>
      <c r="D1783" s="45"/>
      <c r="E1783" s="45"/>
      <c r="F1783" s="45"/>
      <c r="G1783" s="45"/>
      <c r="H1783" s="45">
        <v>488.9904029031195</v>
      </c>
      <c r="I1783" s="46"/>
      <c r="J1783" s="45"/>
      <c r="K1783" s="45"/>
      <c r="L1783" s="45"/>
      <c r="M1783" s="45"/>
      <c r="N1783" s="45"/>
      <c r="O1783" s="45">
        <v>488.9904029031195</v>
      </c>
      <c r="P1783" s="45"/>
      <c r="Q1783" s="45"/>
      <c r="R1783" s="45"/>
      <c r="S1783" s="45"/>
      <c r="T1783" s="45"/>
      <c r="U1783" s="45"/>
      <c r="V1783" s="45">
        <v>488.9904029031195</v>
      </c>
      <c r="W1783" s="45"/>
      <c r="X1783" s="45"/>
      <c r="Y1783" s="45"/>
      <c r="Z1783" s="45"/>
      <c r="AA1783" s="45"/>
      <c r="AB1783" s="45"/>
      <c r="AC1783" s="45">
        <v>488.9904029031195</v>
      </c>
      <c r="AD1783" s="45">
        <v>0.37813289404934786</v>
      </c>
      <c r="AE1783" s="45"/>
      <c r="AF1783" s="45"/>
      <c r="AG1783" s="45"/>
      <c r="AH1783" s="45"/>
      <c r="AI1783" s="45"/>
      <c r="AJ1783" s="45">
        <v>488.9904029031195</v>
      </c>
      <c r="AK1783" s="45">
        <v>0.036</v>
      </c>
      <c r="AL1783" s="45"/>
      <c r="AM1783" s="45"/>
      <c r="AN1783" s="45"/>
      <c r="AO1783" s="23"/>
      <c r="AP1783" s="23"/>
      <c r="AQ1783" s="45">
        <v>488.9904029031195</v>
      </c>
      <c r="AR1783" s="45">
        <v>0.036</v>
      </c>
      <c r="AS1783" s="23"/>
      <c r="AT1783" s="23"/>
      <c r="AU1783" s="23"/>
      <c r="AV1783" s="23"/>
      <c r="AW1783" s="23"/>
      <c r="AX1783" s="45">
        <v>488.9904029031195</v>
      </c>
      <c r="AY1783" s="23"/>
      <c r="AZ1783" s="23"/>
      <c r="BA1783" s="23"/>
      <c r="BB1783" s="23"/>
      <c r="BC1783" s="23"/>
      <c r="BD1783" s="23"/>
      <c r="BE1783" s="45">
        <v>488.9904029031195</v>
      </c>
      <c r="BF1783" s="45"/>
      <c r="BG1783" s="23"/>
      <c r="BH1783" s="23"/>
      <c r="BI1783" s="23"/>
      <c r="BJ1783" s="23"/>
      <c r="BK1783" s="23"/>
      <c r="BL1783" s="45">
        <v>488.9904029031195</v>
      </c>
      <c r="BM1783" s="45"/>
      <c r="BN1783" s="23"/>
      <c r="BO1783" s="23"/>
      <c r="BP1783" s="23"/>
      <c r="BQ1783" s="23"/>
      <c r="BR1783" s="23"/>
      <c r="BS1783" s="45">
        <v>488.9904029031195</v>
      </c>
      <c r="BT1783" s="45"/>
      <c r="BU1783" s="23"/>
      <c r="BV1783" s="23"/>
      <c r="BW1783" s="23"/>
      <c r="BX1783" s="23"/>
      <c r="BY1783" s="23"/>
      <c r="BZ1783" s="23"/>
      <c r="CA1783" s="23"/>
    </row>
    <row r="1784" ht="15.75" customHeight="1">
      <c r="A1784" s="45">
        <v>475.5559388521572</v>
      </c>
      <c r="B1784" s="46">
        <v>0.011</v>
      </c>
      <c r="C1784" s="45"/>
      <c r="D1784" s="45"/>
      <c r="E1784" s="45"/>
      <c r="F1784" s="45"/>
      <c r="G1784" s="45"/>
      <c r="H1784" s="45">
        <v>475.5559388521572</v>
      </c>
      <c r="I1784" s="46"/>
      <c r="J1784" s="45"/>
      <c r="K1784" s="45"/>
      <c r="L1784" s="45"/>
      <c r="M1784" s="45"/>
      <c r="N1784" s="45"/>
      <c r="O1784" s="45">
        <v>475.5559388521572</v>
      </c>
      <c r="P1784" s="45">
        <v>0.0016405049231055125</v>
      </c>
      <c r="Q1784" s="45"/>
      <c r="R1784" s="45"/>
      <c r="S1784" s="45"/>
      <c r="T1784" s="45"/>
      <c r="U1784" s="45"/>
      <c r="V1784" s="45">
        <v>475.5559388521572</v>
      </c>
      <c r="W1784" s="45"/>
      <c r="X1784" s="45"/>
      <c r="Y1784" s="45"/>
      <c r="Z1784" s="45"/>
      <c r="AA1784" s="45"/>
      <c r="AB1784" s="45"/>
      <c r="AC1784" s="45">
        <v>475.5559388521572</v>
      </c>
      <c r="AD1784" s="45">
        <v>1.2644369123886348</v>
      </c>
      <c r="AE1784" s="45"/>
      <c r="AF1784" s="45"/>
      <c r="AG1784" s="45"/>
      <c r="AH1784" s="45"/>
      <c r="AI1784" s="45"/>
      <c r="AJ1784" s="45">
        <v>475.5559388521572</v>
      </c>
      <c r="AK1784" s="45">
        <v>0.036</v>
      </c>
      <c r="AL1784" s="45"/>
      <c r="AM1784" s="45"/>
      <c r="AN1784" s="45"/>
      <c r="AO1784" s="23"/>
      <c r="AP1784" s="23"/>
      <c r="AQ1784" s="45">
        <v>475.5559388521572</v>
      </c>
      <c r="AR1784" s="45">
        <v>0.035</v>
      </c>
      <c r="AS1784" s="23"/>
      <c r="AT1784" s="23"/>
      <c r="AU1784" s="23"/>
      <c r="AV1784" s="23"/>
      <c r="AW1784" s="23"/>
      <c r="AX1784" s="45">
        <v>475.5559388521572</v>
      </c>
      <c r="AY1784" s="23"/>
      <c r="AZ1784" s="23"/>
      <c r="BA1784" s="23"/>
      <c r="BB1784" s="23"/>
      <c r="BC1784" s="23"/>
      <c r="BD1784" s="23"/>
      <c r="BE1784" s="45">
        <v>475.5559388521572</v>
      </c>
      <c r="BF1784" s="45"/>
      <c r="BG1784" s="23"/>
      <c r="BH1784" s="23"/>
      <c r="BI1784" s="23"/>
      <c r="BJ1784" s="23"/>
      <c r="BK1784" s="23"/>
      <c r="BL1784" s="45">
        <v>475.5559388521572</v>
      </c>
      <c r="BM1784" s="45"/>
      <c r="BN1784" s="23"/>
      <c r="BO1784" s="23"/>
      <c r="BP1784" s="23"/>
      <c r="BQ1784" s="23"/>
      <c r="BR1784" s="23"/>
      <c r="BS1784" s="45">
        <v>475.5559388521572</v>
      </c>
      <c r="BT1784" s="45">
        <v>0.001</v>
      </c>
      <c r="BU1784" s="23"/>
      <c r="BV1784" s="23"/>
      <c r="BW1784" s="23"/>
      <c r="BX1784" s="23"/>
      <c r="BY1784" s="23"/>
      <c r="BZ1784" s="23"/>
      <c r="CA1784" s="23"/>
    </row>
    <row r="1785" ht="15.75" customHeight="1">
      <c r="A1785" s="45">
        <v>462.07771373525765</v>
      </c>
      <c r="B1785" s="46">
        <v>0.014</v>
      </c>
      <c r="C1785" s="45"/>
      <c r="D1785" s="45"/>
      <c r="E1785" s="45"/>
      <c r="F1785" s="45"/>
      <c r="G1785" s="45"/>
      <c r="H1785" s="45">
        <v>462.07771373525765</v>
      </c>
      <c r="I1785" s="46"/>
      <c r="J1785" s="45"/>
      <c r="K1785" s="45"/>
      <c r="L1785" s="45"/>
      <c r="M1785" s="45"/>
      <c r="N1785" s="45"/>
      <c r="O1785" s="45">
        <v>462.07771373525765</v>
      </c>
      <c r="P1785" s="45">
        <v>0.0014995086627778366</v>
      </c>
      <c r="Q1785" s="45"/>
      <c r="R1785" s="45"/>
      <c r="S1785" s="45"/>
      <c r="T1785" s="45"/>
      <c r="U1785" s="45"/>
      <c r="V1785" s="45">
        <v>462.07771373525765</v>
      </c>
      <c r="W1785" s="45">
        <v>0.004543378513271137</v>
      </c>
      <c r="X1785" s="45"/>
      <c r="Y1785" s="45"/>
      <c r="Z1785" s="45"/>
      <c r="AA1785" s="45"/>
      <c r="AB1785" s="45"/>
      <c r="AC1785" s="45">
        <v>462.07771373525765</v>
      </c>
      <c r="AD1785" s="45">
        <v>1.0301816681787224</v>
      </c>
      <c r="AE1785" s="45"/>
      <c r="AF1785" s="45"/>
      <c r="AG1785" s="45"/>
      <c r="AH1785" s="45"/>
      <c r="AI1785" s="45"/>
      <c r="AJ1785" s="45">
        <v>462.07771373525765</v>
      </c>
      <c r="AK1785" s="45">
        <v>0.035</v>
      </c>
      <c r="AL1785" s="45"/>
      <c r="AM1785" s="45"/>
      <c r="AN1785" s="45"/>
      <c r="AO1785" s="23"/>
      <c r="AP1785" s="23"/>
      <c r="AQ1785" s="45">
        <v>462.07771373525765</v>
      </c>
      <c r="AR1785" s="45">
        <v>0.035</v>
      </c>
      <c r="AS1785" s="23"/>
      <c r="AT1785" s="23"/>
      <c r="AU1785" s="23"/>
      <c r="AV1785" s="23"/>
      <c r="AW1785" s="23"/>
      <c r="AX1785" s="45">
        <v>462.07771373525765</v>
      </c>
      <c r="AY1785" s="23"/>
      <c r="AZ1785" s="23"/>
      <c r="BA1785" s="23"/>
      <c r="BB1785" s="23"/>
      <c r="BC1785" s="23"/>
      <c r="BD1785" s="23"/>
      <c r="BE1785" s="45">
        <v>462.07771373525765</v>
      </c>
      <c r="BF1785" s="45"/>
      <c r="BG1785" s="23"/>
      <c r="BH1785" s="23"/>
      <c r="BI1785" s="23"/>
      <c r="BJ1785" s="23"/>
      <c r="BK1785" s="23"/>
      <c r="BL1785" s="45">
        <v>462.07771373525765</v>
      </c>
      <c r="BM1785" s="45">
        <v>0.001</v>
      </c>
      <c r="BN1785" s="23"/>
      <c r="BO1785" s="23"/>
      <c r="BP1785" s="23"/>
      <c r="BQ1785" s="23"/>
      <c r="BR1785" s="23"/>
      <c r="BS1785" s="45">
        <v>462.07771373525765</v>
      </c>
      <c r="BT1785" s="45">
        <v>0.005</v>
      </c>
      <c r="BU1785" s="23"/>
      <c r="BV1785" s="23"/>
      <c r="BW1785" s="23"/>
      <c r="BX1785" s="23"/>
      <c r="BY1785" s="23"/>
      <c r="BZ1785" s="23"/>
      <c r="CA1785" s="23"/>
    </row>
    <row r="1786" ht="15.75" customHeight="1">
      <c r="A1786" s="45">
        <v>453.6972600545056</v>
      </c>
      <c r="B1786" s="46">
        <v>0.044</v>
      </c>
      <c r="C1786" s="45"/>
      <c r="D1786" s="45"/>
      <c r="E1786" s="45"/>
      <c r="F1786" s="45"/>
      <c r="G1786" s="45"/>
      <c r="H1786" s="45">
        <v>453.6972600545056</v>
      </c>
      <c r="I1786" s="46"/>
      <c r="J1786" s="45"/>
      <c r="K1786" s="45"/>
      <c r="L1786" s="45"/>
      <c r="M1786" s="45"/>
      <c r="N1786" s="45"/>
      <c r="O1786" s="45">
        <v>453.6972600545056</v>
      </c>
      <c r="P1786" s="45">
        <v>0.001265277096107784</v>
      </c>
      <c r="Q1786" s="45"/>
      <c r="R1786" s="45"/>
      <c r="S1786" s="45"/>
      <c r="T1786" s="45"/>
      <c r="U1786" s="45"/>
      <c r="V1786" s="45">
        <v>453.6972600545056</v>
      </c>
      <c r="W1786" s="45">
        <v>0.004108356194878867</v>
      </c>
      <c r="X1786" s="45"/>
      <c r="Y1786" s="45"/>
      <c r="Z1786" s="45"/>
      <c r="AA1786" s="45"/>
      <c r="AB1786" s="45"/>
      <c r="AC1786" s="45">
        <v>453.6972600545056</v>
      </c>
      <c r="AD1786" s="45"/>
      <c r="AE1786" s="45"/>
      <c r="AF1786" s="45"/>
      <c r="AG1786" s="45"/>
      <c r="AH1786" s="45"/>
      <c r="AI1786" s="45"/>
      <c r="AJ1786" s="45">
        <v>453.6972600545056</v>
      </c>
      <c r="AK1786" s="45">
        <v>0.035</v>
      </c>
      <c r="AL1786" s="45"/>
      <c r="AM1786" s="45"/>
      <c r="AN1786" s="45"/>
      <c r="AO1786" s="23"/>
      <c r="AP1786" s="23"/>
      <c r="AQ1786" s="45">
        <v>453.6972600545056</v>
      </c>
      <c r="AR1786" s="45">
        <v>0.034</v>
      </c>
      <c r="AS1786" s="23"/>
      <c r="AT1786" s="23"/>
      <c r="AU1786" s="23"/>
      <c r="AV1786" s="23"/>
      <c r="AW1786" s="23"/>
      <c r="AX1786" s="45">
        <v>453.6972600545056</v>
      </c>
      <c r="AY1786" s="23"/>
      <c r="AZ1786" s="23"/>
      <c r="BA1786" s="23"/>
      <c r="BB1786" s="23"/>
      <c r="BC1786" s="23"/>
      <c r="BD1786" s="23"/>
      <c r="BE1786" s="45">
        <v>453.6972600545056</v>
      </c>
      <c r="BF1786" s="45"/>
      <c r="BG1786" s="23"/>
      <c r="BH1786" s="23"/>
      <c r="BI1786" s="23"/>
      <c r="BJ1786" s="23"/>
      <c r="BK1786" s="23"/>
      <c r="BL1786" s="45">
        <v>453.6972600545056</v>
      </c>
      <c r="BM1786" s="45">
        <v>0.003</v>
      </c>
      <c r="BN1786" s="23"/>
      <c r="BO1786" s="23"/>
      <c r="BP1786" s="23"/>
      <c r="BQ1786" s="23"/>
      <c r="BR1786" s="23"/>
      <c r="BS1786" s="45">
        <v>453.6972600545056</v>
      </c>
      <c r="BT1786" s="45">
        <v>0.006</v>
      </c>
      <c r="BU1786" s="23"/>
      <c r="BV1786" s="23"/>
      <c r="BW1786" s="23"/>
      <c r="BX1786" s="23"/>
      <c r="BY1786" s="23"/>
      <c r="BZ1786" s="23"/>
      <c r="CA1786" s="23"/>
    </row>
    <row r="1787" ht="15.75" customHeight="1">
      <c r="A1787" s="45">
        <v>442.10748871090806</v>
      </c>
      <c r="B1787" s="46">
        <v>0.056</v>
      </c>
      <c r="C1787" s="45"/>
      <c r="D1787" s="45"/>
      <c r="E1787" s="45"/>
      <c r="F1787" s="45"/>
      <c r="G1787" s="45"/>
      <c r="H1787" s="45">
        <v>442.10748871090806</v>
      </c>
      <c r="I1787" s="46">
        <v>0.129</v>
      </c>
      <c r="J1787" s="45"/>
      <c r="K1787" s="45"/>
      <c r="L1787" s="45"/>
      <c r="M1787" s="45"/>
      <c r="N1787" s="45"/>
      <c r="O1787" s="45">
        <v>442.10748871090806</v>
      </c>
      <c r="P1787" s="45">
        <v>0.001079946805702851</v>
      </c>
      <c r="Q1787" s="45"/>
      <c r="R1787" s="45"/>
      <c r="S1787" s="45"/>
      <c r="T1787" s="45"/>
      <c r="U1787" s="45"/>
      <c r="V1787" s="45">
        <v>442.10748871090806</v>
      </c>
      <c r="W1787" s="45">
        <v>0.0035407379059154364</v>
      </c>
      <c r="X1787" s="45"/>
      <c r="Y1787" s="45"/>
      <c r="Z1787" s="45"/>
      <c r="AA1787" s="45"/>
      <c r="AB1787" s="45"/>
      <c r="AC1787" s="45">
        <v>442.10748871090806</v>
      </c>
      <c r="AD1787" s="45"/>
      <c r="AE1787" s="45"/>
      <c r="AF1787" s="45"/>
      <c r="AG1787" s="45"/>
      <c r="AH1787" s="45"/>
      <c r="AI1787" s="45"/>
      <c r="AJ1787" s="45">
        <v>442.10748871090806</v>
      </c>
      <c r="AK1787" s="45">
        <v>0.035</v>
      </c>
      <c r="AL1787" s="45"/>
      <c r="AM1787" s="45"/>
      <c r="AN1787" s="45"/>
      <c r="AO1787" s="23"/>
      <c r="AP1787" s="23"/>
      <c r="AQ1787" s="45">
        <v>442.10748871090806</v>
      </c>
      <c r="AR1787" s="45">
        <v>0.034</v>
      </c>
      <c r="AS1787" s="23"/>
      <c r="AT1787" s="23"/>
      <c r="AU1787" s="23"/>
      <c r="AV1787" s="23"/>
      <c r="AW1787" s="23"/>
      <c r="AX1787" s="45">
        <v>442.10748871090806</v>
      </c>
      <c r="AY1787" s="23"/>
      <c r="AZ1787" s="23"/>
      <c r="BA1787" s="23"/>
      <c r="BB1787" s="23"/>
      <c r="BC1787" s="23"/>
      <c r="BD1787" s="23"/>
      <c r="BE1787" s="45">
        <v>442.10748871090806</v>
      </c>
      <c r="BF1787" s="45">
        <v>77.0</v>
      </c>
      <c r="BG1787" s="23"/>
      <c r="BH1787" s="23"/>
      <c r="BI1787" s="23"/>
      <c r="BJ1787" s="23"/>
      <c r="BK1787" s="23"/>
      <c r="BL1787" s="45">
        <v>442.10748871090806</v>
      </c>
      <c r="BM1787" s="45">
        <v>0.022</v>
      </c>
      <c r="BN1787" s="23"/>
      <c r="BO1787" s="23"/>
      <c r="BP1787" s="23"/>
      <c r="BQ1787" s="23"/>
      <c r="BR1787" s="23"/>
      <c r="BS1787" s="45">
        <v>442.10748871090806</v>
      </c>
      <c r="BT1787" s="45">
        <v>0.009</v>
      </c>
      <c r="BU1787" s="23"/>
      <c r="BV1787" s="23"/>
      <c r="BW1787" s="23"/>
      <c r="BX1787" s="23"/>
      <c r="BY1787" s="23"/>
      <c r="BZ1787" s="23"/>
      <c r="CA1787" s="23"/>
    </row>
    <row r="1788" ht="15.75" customHeight="1">
      <c r="A1788" s="45">
        <v>431.291982023626</v>
      </c>
      <c r="B1788" s="46">
        <v>0.041</v>
      </c>
      <c r="C1788" s="45"/>
      <c r="D1788" s="45"/>
      <c r="E1788" s="45"/>
      <c r="F1788" s="45"/>
      <c r="G1788" s="45"/>
      <c r="H1788" s="45">
        <v>431.291982023626</v>
      </c>
      <c r="I1788" s="46">
        <v>0.137</v>
      </c>
      <c r="J1788" s="45"/>
      <c r="K1788" s="45"/>
      <c r="L1788" s="45"/>
      <c r="M1788" s="45"/>
      <c r="N1788" s="45"/>
      <c r="O1788" s="45">
        <v>431.291982023626</v>
      </c>
      <c r="P1788" s="45">
        <v>9.826115272849937E-4</v>
      </c>
      <c r="Q1788" s="45"/>
      <c r="R1788" s="45"/>
      <c r="S1788" s="45"/>
      <c r="T1788" s="45"/>
      <c r="U1788" s="45"/>
      <c r="V1788" s="45">
        <v>431.291982023626</v>
      </c>
      <c r="W1788" s="45">
        <v>0.0041671407560604145</v>
      </c>
      <c r="X1788" s="45"/>
      <c r="Y1788" s="45"/>
      <c r="Z1788" s="45"/>
      <c r="AA1788" s="45"/>
      <c r="AB1788" s="45"/>
      <c r="AC1788" s="45">
        <v>431.291982023626</v>
      </c>
      <c r="AD1788" s="45">
        <v>22.902398706653695</v>
      </c>
      <c r="AE1788" s="45"/>
      <c r="AF1788" s="45"/>
      <c r="AG1788" s="45"/>
      <c r="AH1788" s="45"/>
      <c r="AI1788" s="45"/>
      <c r="AJ1788" s="45">
        <v>431.291982023626</v>
      </c>
      <c r="AK1788" s="45">
        <v>0.034</v>
      </c>
      <c r="AL1788" s="45"/>
      <c r="AM1788" s="45"/>
      <c r="AN1788" s="45"/>
      <c r="AO1788" s="23"/>
      <c r="AP1788" s="23"/>
      <c r="AQ1788" s="45">
        <v>431.291982023626</v>
      </c>
      <c r="AR1788" s="45">
        <v>0.033</v>
      </c>
      <c r="AS1788" s="23"/>
      <c r="AT1788" s="23"/>
      <c r="AU1788" s="23"/>
      <c r="AV1788" s="23"/>
      <c r="AW1788" s="23"/>
      <c r="AX1788" s="45">
        <v>431.291982023626</v>
      </c>
      <c r="AY1788" s="23">
        <v>0.242</v>
      </c>
      <c r="AZ1788" s="23"/>
      <c r="BA1788" s="23"/>
      <c r="BB1788" s="23"/>
      <c r="BC1788" s="23"/>
      <c r="BD1788" s="23"/>
      <c r="BE1788" s="45">
        <v>431.291982023626</v>
      </c>
      <c r="BF1788" s="45">
        <v>32.0</v>
      </c>
      <c r="BG1788" s="23"/>
      <c r="BH1788" s="23"/>
      <c r="BI1788" s="23"/>
      <c r="BJ1788" s="23"/>
      <c r="BK1788" s="23"/>
      <c r="BL1788" s="45">
        <v>431.291982023626</v>
      </c>
      <c r="BM1788" s="45">
        <v>0.056</v>
      </c>
      <c r="BN1788" s="23"/>
      <c r="BO1788" s="23"/>
      <c r="BP1788" s="23"/>
      <c r="BQ1788" s="23"/>
      <c r="BR1788" s="23"/>
      <c r="BS1788" s="45">
        <v>431.291982023626</v>
      </c>
      <c r="BT1788" s="45">
        <v>0.009</v>
      </c>
      <c r="BU1788" s="23"/>
      <c r="BV1788" s="23"/>
      <c r="BW1788" s="23"/>
      <c r="BX1788" s="23"/>
      <c r="BY1788" s="23"/>
      <c r="BZ1788" s="23"/>
      <c r="CA1788" s="23"/>
    </row>
    <row r="1789" ht="15.75" customHeight="1">
      <c r="A1789" s="45">
        <v>422.5689508605212</v>
      </c>
      <c r="B1789" s="46">
        <v>0.03</v>
      </c>
      <c r="C1789" s="45"/>
      <c r="D1789" s="45"/>
      <c r="E1789" s="45"/>
      <c r="F1789" s="45"/>
      <c r="G1789" s="45"/>
      <c r="H1789" s="45">
        <v>422.5689508605212</v>
      </c>
      <c r="I1789" s="46">
        <v>0.145</v>
      </c>
      <c r="J1789" s="45"/>
      <c r="K1789" s="45"/>
      <c r="L1789" s="45"/>
      <c r="M1789" s="45"/>
      <c r="N1789" s="45"/>
      <c r="O1789" s="45">
        <v>422.5689508605212</v>
      </c>
      <c r="P1789" s="45"/>
      <c r="Q1789" s="45"/>
      <c r="R1789" s="45"/>
      <c r="S1789" s="45"/>
      <c r="T1789" s="45"/>
      <c r="U1789" s="45"/>
      <c r="V1789" s="45">
        <v>422.5689508605212</v>
      </c>
      <c r="W1789" s="45"/>
      <c r="X1789" s="45"/>
      <c r="Y1789" s="45"/>
      <c r="Z1789" s="45"/>
      <c r="AA1789" s="45"/>
      <c r="AB1789" s="45"/>
      <c r="AC1789" s="45">
        <v>422.5689508605212</v>
      </c>
      <c r="AD1789" s="45">
        <v>18.742809985499264</v>
      </c>
      <c r="AE1789" s="45"/>
      <c r="AF1789" s="45"/>
      <c r="AG1789" s="45"/>
      <c r="AH1789" s="45"/>
      <c r="AI1789" s="45"/>
      <c r="AJ1789" s="45">
        <v>422.5689508605212</v>
      </c>
      <c r="AK1789" s="45">
        <v>0.034</v>
      </c>
      <c r="AL1789" s="45"/>
      <c r="AM1789" s="45"/>
      <c r="AN1789" s="45"/>
      <c r="AO1789" s="23"/>
      <c r="AP1789" s="23"/>
      <c r="AQ1789" s="45">
        <v>422.5689508605212</v>
      </c>
      <c r="AR1789" s="45">
        <v>0.033</v>
      </c>
      <c r="AS1789" s="23"/>
      <c r="AT1789" s="23"/>
      <c r="AU1789" s="23"/>
      <c r="AV1789" s="23"/>
      <c r="AW1789" s="23"/>
      <c r="AX1789" s="45">
        <v>422.5689508605212</v>
      </c>
      <c r="AY1789" s="23">
        <v>0.278</v>
      </c>
      <c r="AZ1789" s="23"/>
      <c r="BA1789" s="23"/>
      <c r="BB1789" s="23"/>
      <c r="BC1789" s="23"/>
      <c r="BD1789" s="23"/>
      <c r="BE1789" s="45">
        <v>422.5689508605212</v>
      </c>
      <c r="BF1789" s="45">
        <v>32.0</v>
      </c>
      <c r="BG1789" s="23"/>
      <c r="BH1789" s="23"/>
      <c r="BI1789" s="23"/>
      <c r="BJ1789" s="23"/>
      <c r="BK1789" s="23"/>
      <c r="BL1789" s="45">
        <v>422.5689508605212</v>
      </c>
      <c r="BM1789" s="45">
        <v>0.333</v>
      </c>
      <c r="BN1789" s="23"/>
      <c r="BO1789" s="23"/>
      <c r="BP1789" s="23"/>
      <c r="BQ1789" s="23"/>
      <c r="BR1789" s="23"/>
      <c r="BS1789" s="45">
        <v>422.5689508605212</v>
      </c>
      <c r="BT1789" s="45">
        <v>0.01</v>
      </c>
      <c r="BU1789" s="23"/>
      <c r="BV1789" s="23"/>
      <c r="BW1789" s="23"/>
      <c r="BX1789" s="23"/>
      <c r="BY1789" s="23"/>
      <c r="BZ1789" s="23"/>
      <c r="CA1789" s="23"/>
    </row>
    <row r="1790" ht="15.75" customHeight="1">
      <c r="A1790" s="45">
        <v>414.1530872496532</v>
      </c>
      <c r="B1790" s="46">
        <v>0.037</v>
      </c>
      <c r="C1790" s="45"/>
      <c r="D1790" s="45"/>
      <c r="E1790" s="45"/>
      <c r="F1790" s="45"/>
      <c r="G1790" s="45"/>
      <c r="H1790" s="45">
        <v>414.1530872496532</v>
      </c>
      <c r="I1790" s="46">
        <v>0.195</v>
      </c>
      <c r="J1790" s="45"/>
      <c r="K1790" s="45"/>
      <c r="L1790" s="45"/>
      <c r="M1790" s="45"/>
      <c r="N1790" s="45"/>
      <c r="O1790" s="45">
        <v>414.1530872496532</v>
      </c>
      <c r="P1790" s="45">
        <v>8.244774035920577E-4</v>
      </c>
      <c r="Q1790" s="45"/>
      <c r="R1790" s="45"/>
      <c r="S1790" s="45"/>
      <c r="T1790" s="45"/>
      <c r="U1790" s="45"/>
      <c r="V1790" s="45">
        <v>414.1530872496532</v>
      </c>
      <c r="W1790" s="45">
        <v>0.002186242959879446</v>
      </c>
      <c r="X1790" s="45"/>
      <c r="Y1790" s="45"/>
      <c r="Z1790" s="45"/>
      <c r="AA1790" s="45"/>
      <c r="AB1790" s="45"/>
      <c r="AC1790" s="45">
        <v>414.1530872496532</v>
      </c>
      <c r="AD1790" s="45">
        <v>24.529733690597595</v>
      </c>
      <c r="AE1790" s="45"/>
      <c r="AF1790" s="45"/>
      <c r="AG1790" s="45"/>
      <c r="AH1790" s="45"/>
      <c r="AI1790" s="45"/>
      <c r="AJ1790" s="45">
        <v>414.1530872496532</v>
      </c>
      <c r="AK1790" s="45">
        <v>0.034</v>
      </c>
      <c r="AL1790" s="45"/>
      <c r="AM1790" s="45"/>
      <c r="AN1790" s="45"/>
      <c r="AO1790" s="23"/>
      <c r="AP1790" s="23"/>
      <c r="AQ1790" s="45">
        <v>414.1530872496532</v>
      </c>
      <c r="AR1790" s="45">
        <v>0.032</v>
      </c>
      <c r="AS1790" s="23"/>
      <c r="AT1790" s="23"/>
      <c r="AU1790" s="23"/>
      <c r="AV1790" s="23"/>
      <c r="AW1790" s="23"/>
      <c r="AX1790" s="45">
        <v>414.1530872496532</v>
      </c>
      <c r="AY1790" s="23">
        <v>0.278</v>
      </c>
      <c r="AZ1790" s="23"/>
      <c r="BA1790" s="23"/>
      <c r="BB1790" s="23"/>
      <c r="BC1790" s="23"/>
      <c r="BD1790" s="23"/>
      <c r="BE1790" s="45">
        <v>414.1530872496532</v>
      </c>
      <c r="BF1790" s="45">
        <v>32.0</v>
      </c>
      <c r="BG1790" s="23"/>
      <c r="BH1790" s="23"/>
      <c r="BI1790" s="23"/>
      <c r="BJ1790" s="23"/>
      <c r="BK1790" s="23"/>
      <c r="BL1790" s="45">
        <v>414.1530872496532</v>
      </c>
      <c r="BM1790" s="45">
        <v>0.488</v>
      </c>
      <c r="BN1790" s="23"/>
      <c r="BO1790" s="23"/>
      <c r="BP1790" s="23"/>
      <c r="BQ1790" s="23"/>
      <c r="BR1790" s="23"/>
      <c r="BS1790" s="45">
        <v>414.1530872496532</v>
      </c>
      <c r="BT1790" s="45">
        <v>0.009</v>
      </c>
      <c r="BU1790" s="23"/>
      <c r="BV1790" s="23"/>
      <c r="BW1790" s="23"/>
      <c r="BX1790" s="23"/>
      <c r="BY1790" s="23"/>
      <c r="BZ1790" s="23"/>
      <c r="CA1790" s="23"/>
    </row>
    <row r="1791" ht="15.75" customHeight="1">
      <c r="A1791" s="45">
        <v>405.26750118051996</v>
      </c>
      <c r="B1791" s="46">
        <v>0.039</v>
      </c>
      <c r="C1791" s="45"/>
      <c r="D1791" s="45"/>
      <c r="E1791" s="45"/>
      <c r="F1791" s="45"/>
      <c r="G1791" s="45"/>
      <c r="H1791" s="45">
        <v>405.26750118051996</v>
      </c>
      <c r="I1791" s="46">
        <v>0.195</v>
      </c>
      <c r="J1791" s="45"/>
      <c r="K1791" s="45"/>
      <c r="L1791" s="45"/>
      <c r="M1791" s="45"/>
      <c r="N1791" s="45"/>
      <c r="O1791" s="45">
        <v>405.26750118051996</v>
      </c>
      <c r="P1791" s="45">
        <v>9.128833198453175E-4</v>
      </c>
      <c r="Q1791" s="45"/>
      <c r="R1791" s="45"/>
      <c r="S1791" s="45"/>
      <c r="T1791" s="45"/>
      <c r="U1791" s="45"/>
      <c r="V1791" s="45">
        <v>405.26750118051996</v>
      </c>
      <c r="W1791" s="45">
        <v>0.00389978480676867</v>
      </c>
      <c r="X1791" s="45"/>
      <c r="Y1791" s="45"/>
      <c r="Z1791" s="45"/>
      <c r="AA1791" s="45"/>
      <c r="AB1791" s="45"/>
      <c r="AC1791" s="45">
        <v>405.26750118051996</v>
      </c>
      <c r="AD1791" s="45">
        <v>27.62503309142571</v>
      </c>
      <c r="AE1791" s="45"/>
      <c r="AF1791" s="45"/>
      <c r="AG1791" s="45"/>
      <c r="AH1791" s="45"/>
      <c r="AI1791" s="45"/>
      <c r="AJ1791" s="45">
        <v>405.26750118051996</v>
      </c>
      <c r="AK1791" s="45">
        <v>0.033</v>
      </c>
      <c r="AL1791" s="45"/>
      <c r="AM1791" s="45"/>
      <c r="AN1791" s="45"/>
      <c r="AO1791" s="23"/>
      <c r="AP1791" s="23"/>
      <c r="AQ1791" s="45">
        <v>405.26750118051996</v>
      </c>
      <c r="AR1791" s="45">
        <v>0.031</v>
      </c>
      <c r="AS1791" s="23"/>
      <c r="AT1791" s="23"/>
      <c r="AU1791" s="23"/>
      <c r="AV1791" s="23"/>
      <c r="AW1791" s="23"/>
      <c r="AX1791" s="45">
        <v>405.26750118051996</v>
      </c>
      <c r="AY1791" s="23">
        <v>0.278</v>
      </c>
      <c r="AZ1791" s="23"/>
      <c r="BA1791" s="23"/>
      <c r="BB1791" s="23"/>
      <c r="BC1791" s="23"/>
      <c r="BD1791" s="23"/>
      <c r="BE1791" s="45">
        <v>405.26750118051996</v>
      </c>
      <c r="BF1791" s="45">
        <v>32.0</v>
      </c>
      <c r="BG1791" s="23"/>
      <c r="BH1791" s="23"/>
      <c r="BI1791" s="23"/>
      <c r="BJ1791" s="23"/>
      <c r="BK1791" s="23"/>
      <c r="BL1791" s="45">
        <v>405.26750118051996</v>
      </c>
      <c r="BM1791" s="45">
        <v>0.596</v>
      </c>
      <c r="BN1791" s="23"/>
      <c r="BO1791" s="23"/>
      <c r="BP1791" s="23"/>
      <c r="BQ1791" s="23"/>
      <c r="BR1791" s="23"/>
      <c r="BS1791" s="45">
        <v>405.26750118051996</v>
      </c>
      <c r="BT1791" s="45">
        <v>0.01</v>
      </c>
      <c r="BU1791" s="23"/>
      <c r="BV1791" s="23"/>
      <c r="BW1791" s="23"/>
      <c r="BX1791" s="23"/>
      <c r="BY1791" s="23"/>
      <c r="BZ1791" s="23"/>
      <c r="CA1791" s="23"/>
    </row>
    <row r="1792" ht="15.75" customHeight="1">
      <c r="A1792" s="45">
        <v>396.65834044989725</v>
      </c>
      <c r="B1792" s="46">
        <v>0.046</v>
      </c>
      <c r="C1792" s="45"/>
      <c r="D1792" s="45"/>
      <c r="E1792" s="45"/>
      <c r="F1792" s="45"/>
      <c r="G1792" s="45"/>
      <c r="H1792" s="45">
        <v>396.65834044989725</v>
      </c>
      <c r="I1792" s="46">
        <v>0.156</v>
      </c>
      <c r="J1792" s="45"/>
      <c r="K1792" s="45"/>
      <c r="L1792" s="45"/>
      <c r="M1792" s="45"/>
      <c r="N1792" s="45"/>
      <c r="O1792" s="45">
        <v>396.65834044989725</v>
      </c>
      <c r="P1792" s="45"/>
      <c r="Q1792" s="45"/>
      <c r="R1792" s="45"/>
      <c r="S1792" s="45"/>
      <c r="T1792" s="45"/>
      <c r="U1792" s="45"/>
      <c r="V1792" s="45">
        <v>396.65834044989725</v>
      </c>
      <c r="W1792" s="45"/>
      <c r="X1792" s="45"/>
      <c r="Y1792" s="45"/>
      <c r="Z1792" s="45"/>
      <c r="AA1792" s="45"/>
      <c r="AB1792" s="45"/>
      <c r="AC1792" s="45">
        <v>396.65834044989725</v>
      </c>
      <c r="AD1792" s="45">
        <v>40.4797912847374</v>
      </c>
      <c r="AE1792" s="45"/>
      <c r="AF1792" s="45"/>
      <c r="AG1792" s="45"/>
      <c r="AH1792" s="45"/>
      <c r="AI1792" s="45"/>
      <c r="AJ1792" s="45">
        <v>396.65834044989725</v>
      </c>
      <c r="AK1792" s="45">
        <v>0.033</v>
      </c>
      <c r="AL1792" s="45"/>
      <c r="AM1792" s="45"/>
      <c r="AN1792" s="45"/>
      <c r="AO1792" s="23"/>
      <c r="AP1792" s="23"/>
      <c r="AQ1792" s="45">
        <v>396.65834044989725</v>
      </c>
      <c r="AR1792" s="45">
        <v>0.031</v>
      </c>
      <c r="AS1792" s="23"/>
      <c r="AT1792" s="23"/>
      <c r="AU1792" s="23"/>
      <c r="AV1792" s="23"/>
      <c r="AW1792" s="23"/>
      <c r="AX1792" s="45">
        <v>396.65834044989725</v>
      </c>
      <c r="AY1792" s="23">
        <v>0.278</v>
      </c>
      <c r="AZ1792" s="23"/>
      <c r="BA1792" s="23"/>
      <c r="BB1792" s="23"/>
      <c r="BC1792" s="23"/>
      <c r="BD1792" s="23"/>
      <c r="BE1792" s="45">
        <v>396.65834044989725</v>
      </c>
      <c r="BF1792" s="45">
        <v>32.0</v>
      </c>
      <c r="BG1792" s="23"/>
      <c r="BH1792" s="23"/>
      <c r="BI1792" s="23"/>
      <c r="BJ1792" s="23"/>
      <c r="BK1792" s="23"/>
      <c r="BL1792" s="45">
        <v>396.65834044989725</v>
      </c>
      <c r="BM1792" s="45">
        <v>0.667</v>
      </c>
      <c r="BN1792" s="23"/>
      <c r="BO1792" s="23"/>
      <c r="BP1792" s="23"/>
      <c r="BQ1792" s="23"/>
      <c r="BR1792" s="23"/>
      <c r="BS1792" s="45">
        <v>396.65834044989725</v>
      </c>
      <c r="BT1792" s="45">
        <v>0.011</v>
      </c>
      <c r="BU1792" s="23"/>
      <c r="BV1792" s="23"/>
      <c r="BW1792" s="23"/>
      <c r="BX1792" s="23"/>
      <c r="BY1792" s="23"/>
      <c r="BZ1792" s="23"/>
      <c r="CA1792" s="23"/>
    </row>
    <row r="1793" ht="15.75" customHeight="1">
      <c r="A1793" s="45">
        <v>387.8216101927565</v>
      </c>
      <c r="B1793" s="46">
        <v>0.031</v>
      </c>
      <c r="C1793" s="45"/>
      <c r="D1793" s="45"/>
      <c r="E1793" s="45"/>
      <c r="F1793" s="45"/>
      <c r="G1793" s="45"/>
      <c r="H1793" s="45">
        <v>387.8216101927565</v>
      </c>
      <c r="I1793" s="46">
        <v>0.133</v>
      </c>
      <c r="J1793" s="45"/>
      <c r="K1793" s="45"/>
      <c r="L1793" s="45"/>
      <c r="M1793" s="45"/>
      <c r="N1793" s="45"/>
      <c r="O1793" s="45">
        <v>387.8216101927565</v>
      </c>
      <c r="P1793" s="45">
        <v>8.74803551923334E-4</v>
      </c>
      <c r="Q1793" s="45"/>
      <c r="R1793" s="45"/>
      <c r="S1793" s="45"/>
      <c r="T1793" s="45"/>
      <c r="U1793" s="45"/>
      <c r="V1793" s="45">
        <v>387.8216101927565</v>
      </c>
      <c r="W1793" s="45">
        <v>0.0029428616275622224</v>
      </c>
      <c r="X1793" s="45"/>
      <c r="Y1793" s="45"/>
      <c r="Z1793" s="45"/>
      <c r="AA1793" s="45"/>
      <c r="AB1793" s="45"/>
      <c r="AC1793" s="45">
        <v>387.8216101927565</v>
      </c>
      <c r="AD1793" s="45">
        <v>54.09790849411447</v>
      </c>
      <c r="AE1793" s="45"/>
      <c r="AF1793" s="45"/>
      <c r="AG1793" s="45"/>
      <c r="AH1793" s="45"/>
      <c r="AI1793" s="45"/>
      <c r="AJ1793" s="45">
        <v>387.8216101927565</v>
      </c>
      <c r="AK1793" s="45">
        <v>0.032</v>
      </c>
      <c r="AL1793" s="45"/>
      <c r="AM1793" s="45"/>
      <c r="AN1793" s="45"/>
      <c r="AO1793" s="23"/>
      <c r="AP1793" s="23"/>
      <c r="AQ1793" s="45">
        <v>387.8216101927565</v>
      </c>
      <c r="AR1793" s="45">
        <v>0.03</v>
      </c>
      <c r="AS1793" s="23"/>
      <c r="AT1793" s="23"/>
      <c r="AU1793" s="23"/>
      <c r="AV1793" s="23"/>
      <c r="AW1793" s="23"/>
      <c r="AX1793" s="45">
        <v>387.8216101927565</v>
      </c>
      <c r="AY1793" s="23">
        <v>0.278</v>
      </c>
      <c r="AZ1793" s="23"/>
      <c r="BA1793" s="23"/>
      <c r="BB1793" s="23"/>
      <c r="BC1793" s="23"/>
      <c r="BD1793" s="23"/>
      <c r="BE1793" s="45">
        <v>387.8216101927565</v>
      </c>
      <c r="BF1793" s="45">
        <v>32.0</v>
      </c>
      <c r="BG1793" s="23"/>
      <c r="BH1793" s="23"/>
      <c r="BI1793" s="23"/>
      <c r="BJ1793" s="23"/>
      <c r="BK1793" s="23"/>
      <c r="BL1793" s="45">
        <v>387.8216101927565</v>
      </c>
      <c r="BM1793" s="45">
        <v>0.751</v>
      </c>
      <c r="BN1793" s="23"/>
      <c r="BO1793" s="23"/>
      <c r="BP1793" s="23"/>
      <c r="BQ1793" s="23"/>
      <c r="BR1793" s="23"/>
      <c r="BS1793" s="45">
        <v>387.8216101927565</v>
      </c>
      <c r="BT1793" s="45">
        <v>0.025</v>
      </c>
      <c r="BU1793" s="23"/>
      <c r="BV1793" s="23"/>
      <c r="BW1793" s="23"/>
      <c r="BX1793" s="23"/>
      <c r="BY1793" s="23"/>
      <c r="BZ1793" s="23"/>
      <c r="CA1793" s="23"/>
    </row>
    <row r="1794" ht="15.75" customHeight="1">
      <c r="A1794" s="45">
        <v>378.77884044153626</v>
      </c>
      <c r="B1794" s="46">
        <v>0.027</v>
      </c>
      <c r="C1794" s="45"/>
      <c r="D1794" s="45"/>
      <c r="E1794" s="45"/>
      <c r="F1794" s="45"/>
      <c r="G1794" s="45"/>
      <c r="H1794" s="45">
        <v>378.77884044153626</v>
      </c>
      <c r="I1794" s="46">
        <v>0.136</v>
      </c>
      <c r="J1794" s="45"/>
      <c r="K1794" s="45"/>
      <c r="L1794" s="45"/>
      <c r="M1794" s="45"/>
      <c r="N1794" s="45"/>
      <c r="O1794" s="45">
        <v>378.77884044153626</v>
      </c>
      <c r="P1794" s="45">
        <v>6.770461731447272E-4</v>
      </c>
      <c r="Q1794" s="45"/>
      <c r="R1794" s="45"/>
      <c r="S1794" s="45"/>
      <c r="T1794" s="45"/>
      <c r="U1794" s="45"/>
      <c r="V1794" s="45">
        <v>378.77884044153626</v>
      </c>
      <c r="W1794" s="45">
        <v>0.003134254953239954</v>
      </c>
      <c r="X1794" s="45"/>
      <c r="Y1794" s="45"/>
      <c r="Z1794" s="45"/>
      <c r="AA1794" s="45"/>
      <c r="AB1794" s="45"/>
      <c r="AC1794" s="45">
        <v>378.77884044153626</v>
      </c>
      <c r="AD1794" s="45">
        <v>59.162431257914825</v>
      </c>
      <c r="AE1794" s="45"/>
      <c r="AF1794" s="45"/>
      <c r="AG1794" s="45"/>
      <c r="AH1794" s="45"/>
      <c r="AI1794" s="45"/>
      <c r="AJ1794" s="45">
        <v>378.77884044153626</v>
      </c>
      <c r="AK1794" s="45">
        <v>0.032</v>
      </c>
      <c r="AL1794" s="45"/>
      <c r="AM1794" s="45"/>
      <c r="AN1794" s="45"/>
      <c r="AO1794" s="23"/>
      <c r="AP1794" s="23"/>
      <c r="AQ1794" s="45">
        <v>378.77884044153626</v>
      </c>
      <c r="AR1794" s="45">
        <v>0.029</v>
      </c>
      <c r="AS1794" s="23"/>
      <c r="AT1794" s="23"/>
      <c r="AU1794" s="23"/>
      <c r="AV1794" s="23"/>
      <c r="AW1794" s="23"/>
      <c r="AX1794" s="45">
        <v>378.77884044153626</v>
      </c>
      <c r="AY1794" s="23">
        <v>0.278</v>
      </c>
      <c r="AZ1794" s="23"/>
      <c r="BA1794" s="23"/>
      <c r="BB1794" s="23"/>
      <c r="BC1794" s="23"/>
      <c r="BD1794" s="23"/>
      <c r="BE1794" s="45">
        <v>378.77884044153626</v>
      </c>
      <c r="BF1794" s="45">
        <v>32.0</v>
      </c>
      <c r="BG1794" s="23"/>
      <c r="BH1794" s="23"/>
      <c r="BI1794" s="23"/>
      <c r="BJ1794" s="23"/>
      <c r="BK1794" s="23"/>
      <c r="BL1794" s="45">
        <v>378.77884044153626</v>
      </c>
      <c r="BM1794" s="45">
        <v>0.802</v>
      </c>
      <c r="BN1794" s="23"/>
      <c r="BO1794" s="23"/>
      <c r="BP1794" s="23"/>
      <c r="BQ1794" s="23"/>
      <c r="BR1794" s="23"/>
      <c r="BS1794" s="45">
        <v>378.77884044153626</v>
      </c>
      <c r="BT1794" s="45">
        <v>0.05</v>
      </c>
      <c r="BU1794" s="23"/>
      <c r="BV1794" s="23"/>
      <c r="BW1794" s="23"/>
      <c r="BX1794" s="23"/>
      <c r="BY1794" s="23"/>
      <c r="BZ1794" s="23"/>
      <c r="CA1794" s="23"/>
    </row>
    <row r="1795" ht="15.75" customHeight="1">
      <c r="A1795" s="45">
        <v>369.3041689922242</v>
      </c>
      <c r="B1795" s="46">
        <v>0.036</v>
      </c>
      <c r="C1795" s="45"/>
      <c r="D1795" s="45"/>
      <c r="E1795" s="45"/>
      <c r="F1795" s="45"/>
      <c r="G1795" s="45"/>
      <c r="H1795" s="45">
        <v>369.3041689922242</v>
      </c>
      <c r="I1795" s="46">
        <v>0.13</v>
      </c>
      <c r="J1795" s="45"/>
      <c r="K1795" s="45"/>
      <c r="L1795" s="45"/>
      <c r="M1795" s="45"/>
      <c r="N1795" s="45"/>
      <c r="O1795" s="45">
        <v>369.3041689922242</v>
      </c>
      <c r="P1795" s="45"/>
      <c r="Q1795" s="45"/>
      <c r="R1795" s="45"/>
      <c r="S1795" s="45"/>
      <c r="T1795" s="45"/>
      <c r="U1795" s="45"/>
      <c r="V1795" s="45">
        <v>369.3041689922242</v>
      </c>
      <c r="W1795" s="45"/>
      <c r="X1795" s="45"/>
      <c r="Y1795" s="45"/>
      <c r="Z1795" s="45"/>
      <c r="AA1795" s="45"/>
      <c r="AB1795" s="45"/>
      <c r="AC1795" s="45">
        <v>369.3041689922242</v>
      </c>
      <c r="AD1795" s="45">
        <v>72.53314631261651</v>
      </c>
      <c r="AE1795" s="45"/>
      <c r="AF1795" s="45"/>
      <c r="AG1795" s="45"/>
      <c r="AH1795" s="45"/>
      <c r="AI1795" s="45"/>
      <c r="AJ1795" s="45">
        <v>369.3041689922242</v>
      </c>
      <c r="AK1795" s="45">
        <v>0.031</v>
      </c>
      <c r="AL1795" s="45"/>
      <c r="AM1795" s="45"/>
      <c r="AN1795" s="45"/>
      <c r="AO1795" s="23"/>
      <c r="AP1795" s="23"/>
      <c r="AQ1795" s="45">
        <v>369.3041689922242</v>
      </c>
      <c r="AR1795" s="45">
        <v>0.029</v>
      </c>
      <c r="AS1795" s="23"/>
      <c r="AT1795" s="23"/>
      <c r="AU1795" s="23"/>
      <c r="AV1795" s="23"/>
      <c r="AW1795" s="23"/>
      <c r="AX1795" s="45">
        <v>369.3041689922242</v>
      </c>
      <c r="AY1795" s="23">
        <v>0.278</v>
      </c>
      <c r="AZ1795" s="23"/>
      <c r="BA1795" s="23"/>
      <c r="BB1795" s="23"/>
      <c r="BC1795" s="23"/>
      <c r="BD1795" s="23"/>
      <c r="BE1795" s="45">
        <v>369.3041689922242</v>
      </c>
      <c r="BF1795" s="45">
        <v>29.0</v>
      </c>
      <c r="BG1795" s="23"/>
      <c r="BH1795" s="23"/>
      <c r="BI1795" s="23"/>
      <c r="BJ1795" s="23"/>
      <c r="BK1795" s="23"/>
      <c r="BL1795" s="45">
        <v>369.3041689922242</v>
      </c>
      <c r="BM1795" s="45">
        <v>0.816</v>
      </c>
      <c r="BN1795" s="23"/>
      <c r="BO1795" s="23"/>
      <c r="BP1795" s="23"/>
      <c r="BQ1795" s="23"/>
      <c r="BR1795" s="23"/>
      <c r="BS1795" s="45">
        <v>369.3041689922242</v>
      </c>
      <c r="BT1795" s="45">
        <v>0.071</v>
      </c>
      <c r="BU1795" s="23"/>
      <c r="BV1795" s="23"/>
      <c r="BW1795" s="23"/>
      <c r="BX1795" s="23"/>
      <c r="BY1795" s="23"/>
      <c r="BZ1795" s="23"/>
      <c r="CA1795" s="23"/>
    </row>
    <row r="1796" ht="15.75" customHeight="1">
      <c r="A1796" s="45">
        <v>2013.7009227222134</v>
      </c>
      <c r="B1796" s="46">
        <v>0.074</v>
      </c>
      <c r="C1796" s="45"/>
      <c r="D1796" s="45"/>
      <c r="E1796" s="45"/>
      <c r="F1796" s="45"/>
      <c r="G1796" s="45"/>
      <c r="H1796" s="45">
        <v>2013.7009227222134</v>
      </c>
      <c r="I1796" s="46">
        <v>0.128</v>
      </c>
      <c r="J1796" s="45"/>
      <c r="K1796" s="45"/>
      <c r="L1796" s="45"/>
      <c r="M1796" s="45"/>
      <c r="N1796" s="45"/>
      <c r="O1796" s="45">
        <v>2013.7009227222134</v>
      </c>
      <c r="P1796" s="45">
        <v>0.0038287486086818253</v>
      </c>
      <c r="Q1796" s="45"/>
      <c r="R1796" s="45"/>
      <c r="S1796" s="45"/>
      <c r="T1796" s="45"/>
      <c r="U1796" s="45"/>
      <c r="V1796" s="45">
        <v>2013.7009227222134</v>
      </c>
      <c r="W1796" s="45"/>
      <c r="X1796" s="45"/>
      <c r="Y1796" s="45"/>
      <c r="Z1796" s="45"/>
      <c r="AA1796" s="45"/>
      <c r="AB1796" s="45"/>
      <c r="AC1796" s="45">
        <v>2013.7009227222134</v>
      </c>
      <c r="AD1796" s="45">
        <v>593.5760852281762</v>
      </c>
      <c r="AE1796" s="45"/>
      <c r="AF1796" s="45"/>
      <c r="AG1796" s="45"/>
      <c r="AH1796" s="45"/>
      <c r="AI1796" s="45"/>
      <c r="AJ1796" s="45">
        <v>2013.7009227222134</v>
      </c>
      <c r="AK1796" s="45">
        <v>0.022</v>
      </c>
      <c r="AL1796" s="45"/>
      <c r="AM1796" s="45"/>
      <c r="AN1796" s="45"/>
      <c r="AO1796" s="23"/>
      <c r="AP1796" s="23"/>
      <c r="AQ1796" s="45">
        <v>2013.7009227222134</v>
      </c>
      <c r="AR1796" s="45">
        <v>0.006</v>
      </c>
      <c r="AS1796" s="23"/>
      <c r="AT1796" s="23"/>
      <c r="AU1796" s="23"/>
      <c r="AV1796" s="23"/>
      <c r="AW1796" s="23"/>
      <c r="AX1796" s="45">
        <v>2013.7009227222134</v>
      </c>
      <c r="AY1796" s="23"/>
      <c r="AZ1796" s="23"/>
      <c r="BA1796" s="23"/>
      <c r="BB1796" s="23"/>
      <c r="BC1796" s="23"/>
      <c r="BD1796" s="23"/>
      <c r="BE1796" s="45">
        <v>2013.7009227222134</v>
      </c>
      <c r="BF1796" s="45"/>
      <c r="BG1796" s="23"/>
      <c r="BH1796" s="23"/>
      <c r="BI1796" s="23"/>
      <c r="BJ1796" s="23"/>
      <c r="BK1796" s="23"/>
      <c r="BL1796" s="45">
        <v>2013.7009227222134</v>
      </c>
      <c r="BM1796" s="45">
        <v>0.732</v>
      </c>
      <c r="BN1796" s="23"/>
      <c r="BO1796" s="23"/>
      <c r="BP1796" s="23"/>
      <c r="BQ1796" s="23"/>
      <c r="BR1796" s="23"/>
      <c r="BS1796" s="45">
        <v>2013.7009227222134</v>
      </c>
      <c r="BT1796" s="45">
        <v>0.209</v>
      </c>
      <c r="BU1796" s="23"/>
      <c r="BV1796" s="23"/>
      <c r="BW1796" s="23"/>
      <c r="BX1796" s="23"/>
      <c r="BY1796" s="23"/>
      <c r="BZ1796" s="23"/>
      <c r="CA1796" s="23"/>
    </row>
    <row r="1797" ht="15.75" customHeight="1">
      <c r="A1797" s="45">
        <v>1973.1868540145986</v>
      </c>
      <c r="B1797" s="46">
        <v>0.079</v>
      </c>
      <c r="C1797" s="45"/>
      <c r="D1797" s="45"/>
      <c r="E1797" s="45"/>
      <c r="F1797" s="45"/>
      <c r="G1797" s="45"/>
      <c r="H1797" s="45">
        <v>1973.1868540145986</v>
      </c>
      <c r="I1797" s="46">
        <v>0.1</v>
      </c>
      <c r="J1797" s="45"/>
      <c r="K1797" s="45"/>
      <c r="L1797" s="45"/>
      <c r="M1797" s="45"/>
      <c r="N1797" s="45"/>
      <c r="O1797" s="45">
        <v>1973.1868540145986</v>
      </c>
      <c r="P1797" s="45">
        <v>0.0036114303463270696</v>
      </c>
      <c r="Q1797" s="45"/>
      <c r="R1797" s="45"/>
      <c r="S1797" s="45"/>
      <c r="T1797" s="45"/>
      <c r="U1797" s="45"/>
      <c r="V1797" s="45">
        <v>1973.1868540145986</v>
      </c>
      <c r="W1797" s="45"/>
      <c r="X1797" s="45"/>
      <c r="Y1797" s="45"/>
      <c r="Z1797" s="45"/>
      <c r="AA1797" s="45"/>
      <c r="AB1797" s="45"/>
      <c r="AC1797" s="45">
        <v>1973.1868540145986</v>
      </c>
      <c r="AD1797" s="45">
        <v>603.6651653983538</v>
      </c>
      <c r="AE1797" s="45"/>
      <c r="AF1797" s="45"/>
      <c r="AG1797" s="45"/>
      <c r="AH1797" s="45"/>
      <c r="AI1797" s="45"/>
      <c r="AJ1797" s="45">
        <v>1973.1868540145986</v>
      </c>
      <c r="AK1797" s="45">
        <v>0.021</v>
      </c>
      <c r="AL1797" s="45"/>
      <c r="AM1797" s="45"/>
      <c r="AN1797" s="45"/>
      <c r="AO1797" s="23"/>
      <c r="AP1797" s="23"/>
      <c r="AQ1797" s="45">
        <v>1973.1868540145986</v>
      </c>
      <c r="AR1797" s="45">
        <v>0.005</v>
      </c>
      <c r="AS1797" s="23"/>
      <c r="AT1797" s="23"/>
      <c r="AU1797" s="23"/>
      <c r="AV1797" s="23"/>
      <c r="AW1797" s="23"/>
      <c r="AX1797" s="45">
        <v>1973.1868540145986</v>
      </c>
      <c r="AY1797" s="23"/>
      <c r="AZ1797" s="23"/>
      <c r="BA1797" s="23"/>
      <c r="BB1797" s="23"/>
      <c r="BC1797" s="23"/>
      <c r="BD1797" s="23"/>
      <c r="BE1797" s="45">
        <v>1973.1868540145986</v>
      </c>
      <c r="BF1797" s="45"/>
      <c r="BG1797" s="23"/>
      <c r="BH1797" s="23"/>
      <c r="BI1797" s="23"/>
      <c r="BJ1797" s="23"/>
      <c r="BK1797" s="23"/>
      <c r="BL1797" s="45">
        <v>1973.1868540145986</v>
      </c>
      <c r="BM1797" s="45">
        <v>0.897</v>
      </c>
      <c r="BN1797" s="23"/>
      <c r="BO1797" s="23"/>
      <c r="BP1797" s="23"/>
      <c r="BQ1797" s="23"/>
      <c r="BR1797" s="23"/>
      <c r="BS1797" s="45">
        <v>1973.1868540145986</v>
      </c>
      <c r="BT1797" s="45">
        <v>0.174</v>
      </c>
      <c r="BU1797" s="23"/>
      <c r="BV1797" s="23"/>
      <c r="BW1797" s="23"/>
      <c r="BX1797" s="23"/>
      <c r="BY1797" s="23"/>
      <c r="BZ1797" s="23"/>
      <c r="CA1797" s="23"/>
    </row>
    <row r="1798" ht="15.75" customHeight="1">
      <c r="A1798" s="45">
        <v>1938.6387343987824</v>
      </c>
      <c r="B1798" s="46">
        <v>0.078</v>
      </c>
      <c r="C1798" s="45"/>
      <c r="D1798" s="45"/>
      <c r="E1798" s="45"/>
      <c r="F1798" s="45"/>
      <c r="G1798" s="45"/>
      <c r="H1798" s="45">
        <v>1938.6387343987824</v>
      </c>
      <c r="I1798" s="46">
        <v>0.099</v>
      </c>
      <c r="J1798" s="45"/>
      <c r="K1798" s="45"/>
      <c r="L1798" s="45"/>
      <c r="M1798" s="45"/>
      <c r="N1798" s="45"/>
      <c r="O1798" s="45">
        <v>1938.6387343987824</v>
      </c>
      <c r="P1798" s="45">
        <v>0.003530441400304414</v>
      </c>
      <c r="Q1798" s="45"/>
      <c r="R1798" s="45"/>
      <c r="S1798" s="45"/>
      <c r="T1798" s="45"/>
      <c r="U1798" s="45"/>
      <c r="V1798" s="45">
        <v>1938.6387343987824</v>
      </c>
      <c r="W1798" s="45">
        <v>0.010754337899543378</v>
      </c>
      <c r="X1798" s="45"/>
      <c r="Y1798" s="45"/>
      <c r="Z1798" s="45"/>
      <c r="AA1798" s="45"/>
      <c r="AB1798" s="45"/>
      <c r="AC1798" s="45">
        <v>1938.6387343987824</v>
      </c>
      <c r="AD1798" s="45">
        <v>505.6316590563166</v>
      </c>
      <c r="AE1798" s="45"/>
      <c r="AF1798" s="45"/>
      <c r="AG1798" s="45"/>
      <c r="AH1798" s="45"/>
      <c r="AI1798" s="45"/>
      <c r="AJ1798" s="45">
        <v>1938.6387343987824</v>
      </c>
      <c r="AK1798" s="45">
        <v>0.021</v>
      </c>
      <c r="AL1798" s="45"/>
      <c r="AM1798" s="45"/>
      <c r="AN1798" s="45"/>
      <c r="AO1798" s="23"/>
      <c r="AP1798" s="23"/>
      <c r="AQ1798" s="45">
        <v>1938.6387343987824</v>
      </c>
      <c r="AR1798" s="45">
        <v>0.005</v>
      </c>
      <c r="AS1798" s="23"/>
      <c r="AT1798" s="23"/>
      <c r="AU1798" s="23"/>
      <c r="AV1798" s="23"/>
      <c r="AW1798" s="23"/>
      <c r="AX1798" s="45">
        <v>1938.6387343987824</v>
      </c>
      <c r="AY1798" s="23"/>
      <c r="AZ1798" s="23"/>
      <c r="BA1798" s="23"/>
      <c r="BB1798" s="23"/>
      <c r="BC1798" s="23"/>
      <c r="BD1798" s="23"/>
      <c r="BE1798" s="45">
        <v>1938.6387343987824</v>
      </c>
      <c r="BF1798" s="45"/>
      <c r="BG1798" s="23"/>
      <c r="BH1798" s="23"/>
      <c r="BI1798" s="23"/>
      <c r="BJ1798" s="23"/>
      <c r="BK1798" s="23"/>
      <c r="BL1798" s="45">
        <v>1938.6387343987824</v>
      </c>
      <c r="BM1798" s="45">
        <v>1.01</v>
      </c>
      <c r="BN1798" s="23"/>
      <c r="BO1798" s="23"/>
      <c r="BP1798" s="23"/>
      <c r="BQ1798" s="23"/>
      <c r="BR1798" s="23"/>
      <c r="BS1798" s="45">
        <v>1938.6387343987824</v>
      </c>
      <c r="BT1798" s="45">
        <v>0.178</v>
      </c>
      <c r="BU1798" s="23"/>
      <c r="BV1798" s="23"/>
      <c r="BW1798" s="23"/>
      <c r="BX1798" s="23"/>
      <c r="BY1798" s="23"/>
      <c r="BZ1798" s="23"/>
      <c r="CA1798" s="23"/>
    </row>
    <row r="1799" ht="15.75" customHeight="1">
      <c r="A1799" s="45">
        <v>1913.2901699627787</v>
      </c>
      <c r="B1799" s="46">
        <v>0.077</v>
      </c>
      <c r="C1799" s="45"/>
      <c r="D1799" s="45"/>
      <c r="E1799" s="45"/>
      <c r="F1799" s="45"/>
      <c r="G1799" s="45"/>
      <c r="H1799" s="45">
        <v>1913.2901699627787</v>
      </c>
      <c r="I1799" s="46">
        <v>0.106</v>
      </c>
      <c r="J1799" s="45"/>
      <c r="K1799" s="45"/>
      <c r="L1799" s="45"/>
      <c r="M1799" s="45"/>
      <c r="N1799" s="45"/>
      <c r="O1799" s="45">
        <v>1913.2901699627787</v>
      </c>
      <c r="P1799" s="45">
        <v>0.003208365098584391</v>
      </c>
      <c r="Q1799" s="45"/>
      <c r="R1799" s="45"/>
      <c r="S1799" s="45"/>
      <c r="T1799" s="45"/>
      <c r="U1799" s="45"/>
      <c r="V1799" s="45">
        <v>1913.2901699627787</v>
      </c>
      <c r="W1799" s="45">
        <v>0.010019731826539306</v>
      </c>
      <c r="X1799" s="45"/>
      <c r="Y1799" s="45"/>
      <c r="Z1799" s="45"/>
      <c r="AA1799" s="45"/>
      <c r="AB1799" s="45"/>
      <c r="AC1799" s="45">
        <v>1913.2901699627787</v>
      </c>
      <c r="AD1799" s="45">
        <v>499.42448839260356</v>
      </c>
      <c r="AE1799" s="45"/>
      <c r="AF1799" s="45"/>
      <c r="AG1799" s="45"/>
      <c r="AH1799" s="45"/>
      <c r="AI1799" s="45"/>
      <c r="AJ1799" s="45">
        <v>1913.2901699627787</v>
      </c>
      <c r="AK1799" s="45">
        <v>0.022</v>
      </c>
      <c r="AL1799" s="45"/>
      <c r="AM1799" s="45"/>
      <c r="AN1799" s="45"/>
      <c r="AO1799" s="23"/>
      <c r="AP1799" s="23"/>
      <c r="AQ1799" s="45">
        <v>1913.2901699627787</v>
      </c>
      <c r="AR1799" s="45">
        <v>0.005</v>
      </c>
      <c r="AS1799" s="23"/>
      <c r="AT1799" s="23"/>
      <c r="AU1799" s="23"/>
      <c r="AV1799" s="23"/>
      <c r="AW1799" s="23"/>
      <c r="AX1799" s="45">
        <v>1913.2901699627787</v>
      </c>
      <c r="AY1799" s="23"/>
      <c r="AZ1799" s="23"/>
      <c r="BA1799" s="23"/>
      <c r="BB1799" s="23"/>
      <c r="BC1799" s="23"/>
      <c r="BD1799" s="23"/>
      <c r="BE1799" s="45">
        <v>1913.2901699627787</v>
      </c>
      <c r="BF1799" s="45">
        <v>20.0</v>
      </c>
      <c r="BG1799" s="23"/>
      <c r="BH1799" s="23"/>
      <c r="BI1799" s="23"/>
      <c r="BJ1799" s="23"/>
      <c r="BK1799" s="23"/>
      <c r="BL1799" s="45">
        <v>1913.2901699627787</v>
      </c>
      <c r="BM1799" s="45">
        <v>1.042</v>
      </c>
      <c r="BN1799" s="23"/>
      <c r="BO1799" s="23"/>
      <c r="BP1799" s="23"/>
      <c r="BQ1799" s="23"/>
      <c r="BR1799" s="23"/>
      <c r="BS1799" s="45">
        <v>1913.2901699627787</v>
      </c>
      <c r="BT1799" s="45">
        <v>0.196</v>
      </c>
      <c r="BU1799" s="23"/>
      <c r="BV1799" s="23"/>
      <c r="BW1799" s="23"/>
      <c r="BX1799" s="23"/>
      <c r="BY1799" s="23"/>
      <c r="BZ1799" s="23"/>
      <c r="CA1799" s="23"/>
    </row>
    <row r="1800" ht="15.75" customHeight="1">
      <c r="A1800" s="45">
        <v>1880.603542664121</v>
      </c>
      <c r="B1800" s="46">
        <v>0.076</v>
      </c>
      <c r="C1800" s="45"/>
      <c r="D1800" s="45"/>
      <c r="E1800" s="45"/>
      <c r="F1800" s="45"/>
      <c r="G1800" s="45"/>
      <c r="H1800" s="45">
        <v>1880.603542664121</v>
      </c>
      <c r="I1800" s="46">
        <v>0.075</v>
      </c>
      <c r="J1800" s="45"/>
      <c r="K1800" s="45"/>
      <c r="L1800" s="45"/>
      <c r="M1800" s="45"/>
      <c r="N1800" s="45"/>
      <c r="O1800" s="45">
        <v>1880.603542664121</v>
      </c>
      <c r="P1800" s="45">
        <v>0.003358496108092231</v>
      </c>
      <c r="Q1800" s="45"/>
      <c r="R1800" s="45"/>
      <c r="S1800" s="45"/>
      <c r="T1800" s="45"/>
      <c r="U1800" s="45"/>
      <c r="V1800" s="45">
        <v>1880.603542664121</v>
      </c>
      <c r="W1800" s="45">
        <v>0.010418269936848289</v>
      </c>
      <c r="X1800" s="45"/>
      <c r="Y1800" s="45"/>
      <c r="Z1800" s="45"/>
      <c r="AA1800" s="45"/>
      <c r="AB1800" s="45"/>
      <c r="AC1800" s="45">
        <v>1880.603542664121</v>
      </c>
      <c r="AD1800" s="45">
        <v>537.9644588045235</v>
      </c>
      <c r="AE1800" s="45"/>
      <c r="AF1800" s="45"/>
      <c r="AG1800" s="45"/>
      <c r="AH1800" s="45"/>
      <c r="AI1800" s="45"/>
      <c r="AJ1800" s="45">
        <v>1880.603542664121</v>
      </c>
      <c r="AK1800" s="45">
        <v>0.021</v>
      </c>
      <c r="AL1800" s="45"/>
      <c r="AM1800" s="45"/>
      <c r="AN1800" s="45"/>
      <c r="AO1800" s="23"/>
      <c r="AP1800" s="23"/>
      <c r="AQ1800" s="45">
        <v>1880.603542664121</v>
      </c>
      <c r="AR1800" s="45">
        <v>0.005</v>
      </c>
      <c r="AS1800" s="23"/>
      <c r="AT1800" s="23"/>
      <c r="AU1800" s="23"/>
      <c r="AV1800" s="23"/>
      <c r="AW1800" s="23"/>
      <c r="AX1800" s="45">
        <v>1880.603542664121</v>
      </c>
      <c r="AY1800" s="23"/>
      <c r="AZ1800" s="23"/>
      <c r="BA1800" s="23"/>
      <c r="BB1800" s="23"/>
      <c r="BC1800" s="23"/>
      <c r="BD1800" s="23"/>
      <c r="BE1800" s="45">
        <v>1880.603542664121</v>
      </c>
      <c r="BF1800" s="45">
        <v>20.0</v>
      </c>
      <c r="BG1800" s="23"/>
      <c r="BH1800" s="23"/>
      <c r="BI1800" s="23"/>
      <c r="BJ1800" s="23"/>
      <c r="BK1800" s="23"/>
      <c r="BL1800" s="45">
        <v>1880.603542664121</v>
      </c>
      <c r="BM1800" s="45">
        <v>1.117</v>
      </c>
      <c r="BN1800" s="23"/>
      <c r="BO1800" s="23"/>
      <c r="BP1800" s="23"/>
      <c r="BQ1800" s="23"/>
      <c r="BR1800" s="23"/>
      <c r="BS1800" s="45">
        <v>1880.603542664121</v>
      </c>
      <c r="BT1800" s="45">
        <v>0.228</v>
      </c>
      <c r="BU1800" s="23"/>
      <c r="BV1800" s="23"/>
      <c r="BW1800" s="23"/>
      <c r="BX1800" s="23"/>
      <c r="BY1800" s="23"/>
      <c r="BZ1800" s="23"/>
      <c r="CA1800" s="23"/>
    </row>
    <row r="1801" ht="15.75" customHeight="1">
      <c r="A1801" s="45">
        <v>1848.8903002842671</v>
      </c>
      <c r="B1801" s="46">
        <v>0.077</v>
      </c>
      <c r="C1801" s="45"/>
      <c r="D1801" s="45"/>
      <c r="E1801" s="45"/>
      <c r="F1801" s="45"/>
      <c r="G1801" s="45"/>
      <c r="H1801" s="45">
        <v>1848.8903002842671</v>
      </c>
      <c r="I1801" s="46">
        <v>0.068</v>
      </c>
      <c r="J1801" s="45"/>
      <c r="K1801" s="45"/>
      <c r="L1801" s="45"/>
      <c r="M1801" s="45"/>
      <c r="N1801" s="45"/>
      <c r="O1801" s="45">
        <v>1848.8903002842671</v>
      </c>
      <c r="P1801" s="45">
        <v>0.0027622978023405147</v>
      </c>
      <c r="Q1801" s="45"/>
      <c r="R1801" s="45"/>
      <c r="S1801" s="45"/>
      <c r="T1801" s="45"/>
      <c r="U1801" s="45"/>
      <c r="V1801" s="45">
        <v>1848.8903002842671</v>
      </c>
      <c r="W1801" s="45">
        <v>0.009487453283502402</v>
      </c>
      <c r="X1801" s="45"/>
      <c r="Y1801" s="45"/>
      <c r="Z1801" s="45"/>
      <c r="AA1801" s="45"/>
      <c r="AB1801" s="45"/>
      <c r="AC1801" s="45">
        <v>1848.8903002842671</v>
      </c>
      <c r="AD1801" s="45">
        <v>545.4466746511595</v>
      </c>
      <c r="AE1801" s="45"/>
      <c r="AF1801" s="45"/>
      <c r="AG1801" s="45"/>
      <c r="AH1801" s="45"/>
      <c r="AI1801" s="45"/>
      <c r="AJ1801" s="45">
        <v>1848.8903002842671</v>
      </c>
      <c r="AK1801" s="45">
        <v>0.021</v>
      </c>
      <c r="AL1801" s="45"/>
      <c r="AM1801" s="45"/>
      <c r="AN1801" s="45"/>
      <c r="AO1801" s="23"/>
      <c r="AP1801" s="23"/>
      <c r="AQ1801" s="45">
        <v>1848.8903002842671</v>
      </c>
      <c r="AR1801" s="45">
        <v>0.005</v>
      </c>
      <c r="AS1801" s="23"/>
      <c r="AT1801" s="23"/>
      <c r="AU1801" s="23"/>
      <c r="AV1801" s="23"/>
      <c r="AW1801" s="23"/>
      <c r="AX1801" s="45">
        <v>1848.8903002842671</v>
      </c>
      <c r="AY1801" s="23">
        <v>0.391</v>
      </c>
      <c r="AZ1801" s="23"/>
      <c r="BA1801" s="23"/>
      <c r="BB1801" s="23"/>
      <c r="BC1801" s="23"/>
      <c r="BD1801" s="23"/>
      <c r="BE1801" s="45">
        <v>1848.8903002842671</v>
      </c>
      <c r="BF1801" s="45">
        <v>20.0</v>
      </c>
      <c r="BG1801" s="23"/>
      <c r="BH1801" s="23"/>
      <c r="BI1801" s="23"/>
      <c r="BJ1801" s="23"/>
      <c r="BK1801" s="23"/>
      <c r="BL1801" s="45">
        <v>1848.8903002842671</v>
      </c>
      <c r="BM1801" s="45">
        <v>1.175</v>
      </c>
      <c r="BN1801" s="23"/>
      <c r="BO1801" s="23"/>
      <c r="BP1801" s="23"/>
      <c r="BQ1801" s="23"/>
      <c r="BR1801" s="23"/>
      <c r="BS1801" s="45">
        <v>1848.8903002842671</v>
      </c>
      <c r="BT1801" s="45">
        <v>0.252</v>
      </c>
      <c r="BU1801" s="23"/>
      <c r="BV1801" s="23"/>
      <c r="BW1801" s="23"/>
      <c r="BX1801" s="23"/>
      <c r="BY1801" s="23"/>
      <c r="BZ1801" s="23"/>
      <c r="CA1801" s="23"/>
    </row>
    <row r="1802" ht="15.75" customHeight="1">
      <c r="A1802" s="45">
        <v>1817.4936593560826</v>
      </c>
      <c r="B1802" s="46">
        <v>0.074</v>
      </c>
      <c r="C1802" s="45"/>
      <c r="D1802" s="45"/>
      <c r="E1802" s="45"/>
      <c r="F1802" s="45"/>
      <c r="G1802" s="45"/>
      <c r="H1802" s="45">
        <v>1817.4936593560826</v>
      </c>
      <c r="I1802" s="46">
        <v>0.081</v>
      </c>
      <c r="J1802" s="45"/>
      <c r="K1802" s="45"/>
      <c r="L1802" s="45"/>
      <c r="M1802" s="45"/>
      <c r="N1802" s="45"/>
      <c r="O1802" s="45">
        <v>1817.4936593560826</v>
      </c>
      <c r="P1802" s="45">
        <v>0.0027277882529736165</v>
      </c>
      <c r="Q1802" s="45"/>
      <c r="R1802" s="45"/>
      <c r="S1802" s="45"/>
      <c r="T1802" s="45"/>
      <c r="U1802" s="45"/>
      <c r="V1802" s="45">
        <v>1817.4936593560826</v>
      </c>
      <c r="W1802" s="45">
        <v>0.008959978451025703</v>
      </c>
      <c r="X1802" s="45"/>
      <c r="Y1802" s="45"/>
      <c r="Z1802" s="45"/>
      <c r="AA1802" s="45"/>
      <c r="AB1802" s="45"/>
      <c r="AC1802" s="45">
        <v>1817.4936593560826</v>
      </c>
      <c r="AD1802" s="45">
        <v>579.1286842366418</v>
      </c>
      <c r="AE1802" s="45"/>
      <c r="AF1802" s="45"/>
      <c r="AG1802" s="45"/>
      <c r="AH1802" s="45"/>
      <c r="AI1802" s="45"/>
      <c r="AJ1802" s="45">
        <v>1817.4936593560826</v>
      </c>
      <c r="AK1802" s="45">
        <v>0.021</v>
      </c>
      <c r="AL1802" s="45"/>
      <c r="AM1802" s="45"/>
      <c r="AN1802" s="45"/>
      <c r="AO1802" s="23"/>
      <c r="AP1802" s="23"/>
      <c r="AQ1802" s="45">
        <v>1817.4936593560826</v>
      </c>
      <c r="AR1802" s="45">
        <v>0.004</v>
      </c>
      <c r="AS1802" s="23"/>
      <c r="AT1802" s="23"/>
      <c r="AU1802" s="23"/>
      <c r="AV1802" s="23"/>
      <c r="AW1802" s="23"/>
      <c r="AX1802" s="45">
        <v>1817.4936593560826</v>
      </c>
      <c r="AY1802" s="23">
        <v>0.382</v>
      </c>
      <c r="AZ1802" s="23"/>
      <c r="BA1802" s="23"/>
      <c r="BB1802" s="23"/>
      <c r="BC1802" s="23"/>
      <c r="BD1802" s="23"/>
      <c r="BE1802" s="45">
        <v>1817.4936593560826</v>
      </c>
      <c r="BF1802" s="45">
        <v>20.0</v>
      </c>
      <c r="BG1802" s="23"/>
      <c r="BH1802" s="23"/>
      <c r="BI1802" s="23"/>
      <c r="BJ1802" s="23"/>
      <c r="BK1802" s="23"/>
      <c r="BL1802" s="45">
        <v>1817.4936593560826</v>
      </c>
      <c r="BM1802" s="45">
        <v>1.243</v>
      </c>
      <c r="BN1802" s="23"/>
      <c r="BO1802" s="23"/>
      <c r="BP1802" s="23"/>
      <c r="BQ1802" s="23"/>
      <c r="BR1802" s="23"/>
      <c r="BS1802" s="45">
        <v>1817.4936593560826</v>
      </c>
      <c r="BT1802" s="45">
        <v>0.279</v>
      </c>
      <c r="BU1802" s="23"/>
      <c r="BV1802" s="23"/>
      <c r="BW1802" s="23"/>
      <c r="BX1802" s="23"/>
      <c r="BY1802" s="23"/>
      <c r="BZ1802" s="23"/>
      <c r="CA1802" s="23"/>
    </row>
    <row r="1803" ht="15.75" customHeight="1">
      <c r="A1803" s="45">
        <v>1786.2985079594991</v>
      </c>
      <c r="B1803" s="46">
        <v>0.075</v>
      </c>
      <c r="C1803" s="45"/>
      <c r="D1803" s="45"/>
      <c r="E1803" s="45"/>
      <c r="F1803" s="45"/>
      <c r="G1803" s="45"/>
      <c r="H1803" s="45">
        <v>1786.2985079594991</v>
      </c>
      <c r="I1803" s="46">
        <v>0.069</v>
      </c>
      <c r="J1803" s="45"/>
      <c r="K1803" s="45"/>
      <c r="L1803" s="45"/>
      <c r="M1803" s="45"/>
      <c r="N1803" s="45"/>
      <c r="O1803" s="45">
        <v>1786.2985079594991</v>
      </c>
      <c r="P1803" s="45">
        <v>0.0028829682037854625</v>
      </c>
      <c r="Q1803" s="45"/>
      <c r="R1803" s="45"/>
      <c r="S1803" s="45"/>
      <c r="T1803" s="45"/>
      <c r="U1803" s="45"/>
      <c r="V1803" s="45">
        <v>1786.2985079594991</v>
      </c>
      <c r="W1803" s="45">
        <v>0.00925112463614713</v>
      </c>
      <c r="X1803" s="45"/>
      <c r="Y1803" s="45"/>
      <c r="Z1803" s="45"/>
      <c r="AA1803" s="45"/>
      <c r="AB1803" s="45"/>
      <c r="AC1803" s="45">
        <v>1786.2985079594991</v>
      </c>
      <c r="AD1803" s="45">
        <v>650.2694948538322</v>
      </c>
      <c r="AE1803" s="45"/>
      <c r="AF1803" s="45"/>
      <c r="AG1803" s="45"/>
      <c r="AH1803" s="45"/>
      <c r="AI1803" s="45"/>
      <c r="AJ1803" s="45">
        <v>1786.2985079594991</v>
      </c>
      <c r="AK1803" s="45">
        <v>0.021</v>
      </c>
      <c r="AL1803" s="45"/>
      <c r="AM1803" s="45"/>
      <c r="AN1803" s="45"/>
      <c r="AO1803" s="23"/>
      <c r="AP1803" s="23"/>
      <c r="AQ1803" s="45">
        <v>1786.2985079594991</v>
      </c>
      <c r="AR1803" s="45">
        <v>0.004</v>
      </c>
      <c r="AS1803" s="23"/>
      <c r="AT1803" s="23"/>
      <c r="AU1803" s="23"/>
      <c r="AV1803" s="23"/>
      <c r="AW1803" s="23"/>
      <c r="AX1803" s="45">
        <v>1786.2985079594991</v>
      </c>
      <c r="AY1803" s="23">
        <v>0.352</v>
      </c>
      <c r="AZ1803" s="23"/>
      <c r="BA1803" s="23"/>
      <c r="BB1803" s="23"/>
      <c r="BC1803" s="23"/>
      <c r="BD1803" s="23"/>
      <c r="BE1803" s="45">
        <v>1786.2985079594991</v>
      </c>
      <c r="BF1803" s="45">
        <v>20.0</v>
      </c>
      <c r="BG1803" s="23"/>
      <c r="BH1803" s="23"/>
      <c r="BI1803" s="23"/>
      <c r="BJ1803" s="23"/>
      <c r="BK1803" s="23"/>
      <c r="BL1803" s="45">
        <v>1786.2985079594991</v>
      </c>
      <c r="BM1803" s="45">
        <v>1.285</v>
      </c>
      <c r="BN1803" s="23"/>
      <c r="BO1803" s="23"/>
      <c r="BP1803" s="23"/>
      <c r="BQ1803" s="23"/>
      <c r="BR1803" s="23"/>
      <c r="BS1803" s="45">
        <v>1786.2985079594991</v>
      </c>
      <c r="BT1803" s="45">
        <v>0.481</v>
      </c>
      <c r="BU1803" s="23"/>
      <c r="BV1803" s="23"/>
      <c r="BW1803" s="23"/>
      <c r="BX1803" s="23"/>
      <c r="BY1803" s="23"/>
      <c r="BZ1803" s="23"/>
      <c r="CA1803" s="23"/>
    </row>
    <row r="1804" ht="15.75" customHeight="1">
      <c r="A1804" s="45">
        <v>1755.3553443793783</v>
      </c>
      <c r="B1804" s="46">
        <v>0.076</v>
      </c>
      <c r="C1804" s="45"/>
      <c r="D1804" s="45"/>
      <c r="E1804" s="45"/>
      <c r="F1804" s="45"/>
      <c r="G1804" s="45"/>
      <c r="H1804" s="45">
        <v>1755.3553443793783</v>
      </c>
      <c r="I1804" s="46">
        <v>0.066</v>
      </c>
      <c r="J1804" s="45"/>
      <c r="K1804" s="45"/>
      <c r="L1804" s="45"/>
      <c r="M1804" s="45"/>
      <c r="N1804" s="45"/>
      <c r="O1804" s="45">
        <v>1755.3553443793783</v>
      </c>
      <c r="P1804" s="45">
        <v>0.002528185201401051</v>
      </c>
      <c r="Q1804" s="45"/>
      <c r="R1804" s="45"/>
      <c r="S1804" s="45"/>
      <c r="T1804" s="45"/>
      <c r="U1804" s="45"/>
      <c r="V1804" s="45">
        <v>1755.3553443793783</v>
      </c>
      <c r="W1804" s="45">
        <v>0.00824280319614711</v>
      </c>
      <c r="X1804" s="45"/>
      <c r="Y1804" s="45"/>
      <c r="Z1804" s="45"/>
      <c r="AA1804" s="45"/>
      <c r="AB1804" s="45"/>
      <c r="AC1804" s="45">
        <v>1755.3553443793783</v>
      </c>
      <c r="AD1804" s="45">
        <v>642.1026707530648</v>
      </c>
      <c r="AE1804" s="45"/>
      <c r="AF1804" s="45"/>
      <c r="AG1804" s="45"/>
      <c r="AH1804" s="45"/>
      <c r="AI1804" s="45"/>
      <c r="AJ1804" s="45">
        <v>1755.3553443793783</v>
      </c>
      <c r="AK1804" s="45">
        <v>0.022</v>
      </c>
      <c r="AL1804" s="45"/>
      <c r="AM1804" s="45"/>
      <c r="AN1804" s="45"/>
      <c r="AO1804" s="23"/>
      <c r="AP1804" s="23"/>
      <c r="AQ1804" s="45">
        <v>1755.3553443793783</v>
      </c>
      <c r="AR1804" s="45">
        <v>0.004</v>
      </c>
      <c r="AS1804" s="23"/>
      <c r="AT1804" s="23"/>
      <c r="AU1804" s="23"/>
      <c r="AV1804" s="23"/>
      <c r="AW1804" s="23"/>
      <c r="AX1804" s="45">
        <v>1755.3553443793783</v>
      </c>
      <c r="AY1804" s="23">
        <v>0.33</v>
      </c>
      <c r="AZ1804" s="23"/>
      <c r="BA1804" s="23"/>
      <c r="BB1804" s="23"/>
      <c r="BC1804" s="23"/>
      <c r="BD1804" s="23"/>
      <c r="BE1804" s="45">
        <v>1755.3553443793783</v>
      </c>
      <c r="BF1804" s="45">
        <v>20.0</v>
      </c>
      <c r="BG1804" s="23"/>
      <c r="BH1804" s="23"/>
      <c r="BI1804" s="23"/>
      <c r="BJ1804" s="23"/>
      <c r="BK1804" s="23"/>
      <c r="BL1804" s="45">
        <v>1755.3553443793783</v>
      </c>
      <c r="BM1804" s="45">
        <v>1.264</v>
      </c>
      <c r="BN1804" s="23"/>
      <c r="BO1804" s="23"/>
      <c r="BP1804" s="23"/>
      <c r="BQ1804" s="23"/>
      <c r="BR1804" s="23"/>
      <c r="BS1804" s="45">
        <v>1755.3553443793783</v>
      </c>
      <c r="BT1804" s="45">
        <v>0.594</v>
      </c>
      <c r="BU1804" s="23"/>
      <c r="BV1804" s="23"/>
      <c r="BW1804" s="23"/>
      <c r="BX1804" s="23"/>
      <c r="BY1804" s="23"/>
      <c r="BZ1804" s="23"/>
      <c r="CA1804" s="23"/>
    </row>
    <row r="1805" ht="15.75" customHeight="1">
      <c r="A1805" s="45">
        <v>1720.8176616436892</v>
      </c>
      <c r="B1805" s="46">
        <v>0.076</v>
      </c>
      <c r="C1805" s="45"/>
      <c r="D1805" s="45"/>
      <c r="E1805" s="45"/>
      <c r="F1805" s="45"/>
      <c r="G1805" s="45"/>
      <c r="H1805" s="45">
        <v>1720.8176616436892</v>
      </c>
      <c r="I1805" s="46">
        <v>0.042</v>
      </c>
      <c r="J1805" s="45"/>
      <c r="K1805" s="45"/>
      <c r="L1805" s="45"/>
      <c r="M1805" s="45"/>
      <c r="N1805" s="45"/>
      <c r="O1805" s="45">
        <v>1720.8176616436892</v>
      </c>
      <c r="P1805" s="45"/>
      <c r="Q1805" s="45"/>
      <c r="R1805" s="45"/>
      <c r="S1805" s="45"/>
      <c r="T1805" s="45"/>
      <c r="U1805" s="45"/>
      <c r="V1805" s="45">
        <v>1720.8176616436892</v>
      </c>
      <c r="W1805" s="45"/>
      <c r="X1805" s="45"/>
      <c r="Y1805" s="45"/>
      <c r="Z1805" s="45"/>
      <c r="AA1805" s="45"/>
      <c r="AB1805" s="45"/>
      <c r="AC1805" s="45">
        <v>1720.8176616436892</v>
      </c>
      <c r="AD1805" s="45">
        <v>566.5544512129957</v>
      </c>
      <c r="AE1805" s="45"/>
      <c r="AF1805" s="45"/>
      <c r="AG1805" s="45"/>
      <c r="AH1805" s="45"/>
      <c r="AI1805" s="45"/>
      <c r="AJ1805" s="45">
        <v>1720.8176616436892</v>
      </c>
      <c r="AK1805" s="45">
        <v>0.022</v>
      </c>
      <c r="AL1805" s="45"/>
      <c r="AM1805" s="45"/>
      <c r="AN1805" s="45"/>
      <c r="AO1805" s="23"/>
      <c r="AP1805" s="23"/>
      <c r="AQ1805" s="45">
        <v>1720.8176616436892</v>
      </c>
      <c r="AR1805" s="45">
        <v>0.004</v>
      </c>
      <c r="AS1805" s="23"/>
      <c r="AT1805" s="23"/>
      <c r="AU1805" s="23"/>
      <c r="AV1805" s="23"/>
      <c r="AW1805" s="23"/>
      <c r="AX1805" s="45">
        <v>1720.8176616436892</v>
      </c>
      <c r="AY1805" s="23">
        <v>0.319</v>
      </c>
      <c r="AZ1805" s="23"/>
      <c r="BA1805" s="23"/>
      <c r="BB1805" s="23"/>
      <c r="BC1805" s="23"/>
      <c r="BD1805" s="23"/>
      <c r="BE1805" s="45">
        <v>1720.8176616436892</v>
      </c>
      <c r="BF1805" s="45">
        <v>20.0</v>
      </c>
      <c r="BG1805" s="23"/>
      <c r="BH1805" s="23"/>
      <c r="BI1805" s="23"/>
      <c r="BJ1805" s="23"/>
      <c r="BK1805" s="23"/>
      <c r="BL1805" s="45">
        <v>1720.8176616436892</v>
      </c>
      <c r="BM1805" s="45">
        <v>1.24</v>
      </c>
      <c r="BN1805" s="23"/>
      <c r="BO1805" s="23"/>
      <c r="BP1805" s="23"/>
      <c r="BQ1805" s="23"/>
      <c r="BR1805" s="23"/>
      <c r="BS1805" s="45">
        <v>1720.8176616436892</v>
      </c>
      <c r="BT1805" s="45">
        <v>0.631</v>
      </c>
      <c r="BU1805" s="23"/>
      <c r="BV1805" s="23"/>
      <c r="BW1805" s="23"/>
      <c r="BX1805" s="23"/>
      <c r="BY1805" s="23"/>
      <c r="BZ1805" s="23"/>
      <c r="CA1805" s="23"/>
    </row>
    <row r="1806" ht="15.75" customHeight="1">
      <c r="A1806" s="45">
        <v>1690.108648932263</v>
      </c>
      <c r="B1806" s="46">
        <v>0.076</v>
      </c>
      <c r="C1806" s="45"/>
      <c r="D1806" s="45"/>
      <c r="E1806" s="45"/>
      <c r="F1806" s="45"/>
      <c r="G1806" s="45"/>
      <c r="H1806" s="45">
        <v>1690.108648932263</v>
      </c>
      <c r="I1806" s="46">
        <v>0.05</v>
      </c>
      <c r="J1806" s="45"/>
      <c r="K1806" s="45"/>
      <c r="L1806" s="45"/>
      <c r="M1806" s="45"/>
      <c r="N1806" s="45"/>
      <c r="O1806" s="45">
        <v>1690.108648932263</v>
      </c>
      <c r="P1806" s="45">
        <v>0.0025880161603441944</v>
      </c>
      <c r="Q1806" s="45"/>
      <c r="R1806" s="45"/>
      <c r="S1806" s="45"/>
      <c r="T1806" s="45"/>
      <c r="U1806" s="45"/>
      <c r="V1806" s="45">
        <v>1690.108648932263</v>
      </c>
      <c r="W1806" s="45">
        <v>0.008542158560260244</v>
      </c>
      <c r="X1806" s="45"/>
      <c r="Y1806" s="45"/>
      <c r="Z1806" s="45"/>
      <c r="AA1806" s="45"/>
      <c r="AB1806" s="45"/>
      <c r="AC1806" s="45">
        <v>1690.108648932263</v>
      </c>
      <c r="AD1806" s="45">
        <v>619.7859279080749</v>
      </c>
      <c r="AE1806" s="45"/>
      <c r="AF1806" s="45"/>
      <c r="AG1806" s="45"/>
      <c r="AH1806" s="45"/>
      <c r="AI1806" s="45"/>
      <c r="AJ1806" s="45">
        <v>1690.108648932263</v>
      </c>
      <c r="AK1806" s="45">
        <v>0.022</v>
      </c>
      <c r="AL1806" s="45"/>
      <c r="AM1806" s="45"/>
      <c r="AN1806" s="45"/>
      <c r="AO1806" s="23"/>
      <c r="AP1806" s="23"/>
      <c r="AQ1806" s="45">
        <v>1690.108648932263</v>
      </c>
      <c r="AR1806" s="45">
        <v>0.004</v>
      </c>
      <c r="AS1806" s="23"/>
      <c r="AT1806" s="23"/>
      <c r="AU1806" s="23"/>
      <c r="AV1806" s="23"/>
      <c r="AW1806" s="23"/>
      <c r="AX1806" s="45">
        <v>1690.108648932263</v>
      </c>
      <c r="AY1806" s="23">
        <v>0.311</v>
      </c>
      <c r="AZ1806" s="23"/>
      <c r="BA1806" s="23"/>
      <c r="BB1806" s="23"/>
      <c r="BC1806" s="23"/>
      <c r="BD1806" s="23"/>
      <c r="BE1806" s="45">
        <v>1690.108648932263</v>
      </c>
      <c r="BF1806" s="45">
        <v>20.0</v>
      </c>
      <c r="BG1806" s="23"/>
      <c r="BH1806" s="23"/>
      <c r="BI1806" s="23"/>
      <c r="BJ1806" s="23"/>
      <c r="BK1806" s="23"/>
      <c r="BL1806" s="45">
        <v>1690.108648932263</v>
      </c>
      <c r="BM1806" s="45">
        <v>1.228</v>
      </c>
      <c r="BN1806" s="23"/>
      <c r="BO1806" s="23"/>
      <c r="BP1806" s="23"/>
      <c r="BQ1806" s="23"/>
      <c r="BR1806" s="23"/>
      <c r="BS1806" s="45">
        <v>1690.108648932263</v>
      </c>
      <c r="BT1806" s="45">
        <v>0.675</v>
      </c>
      <c r="BU1806" s="23"/>
      <c r="BV1806" s="23"/>
      <c r="BW1806" s="23"/>
      <c r="BX1806" s="23"/>
      <c r="BY1806" s="23"/>
      <c r="BZ1806" s="23"/>
      <c r="CA1806" s="23"/>
    </row>
    <row r="1807" ht="15.75" customHeight="1">
      <c r="A1807" s="45">
        <v>1659.4648435447732</v>
      </c>
      <c r="B1807" s="46">
        <v>0.076</v>
      </c>
      <c r="C1807" s="45"/>
      <c r="D1807" s="45"/>
      <c r="E1807" s="45"/>
      <c r="F1807" s="45"/>
      <c r="G1807" s="45"/>
      <c r="H1807" s="45">
        <v>1659.4648435447732</v>
      </c>
      <c r="I1807" s="46">
        <v>0.06</v>
      </c>
      <c r="J1807" s="45"/>
      <c r="K1807" s="45"/>
      <c r="L1807" s="45"/>
      <c r="M1807" s="45"/>
      <c r="N1807" s="45"/>
      <c r="O1807" s="45">
        <v>1659.4648435447732</v>
      </c>
      <c r="P1807" s="45">
        <v>0.00262432717814005</v>
      </c>
      <c r="Q1807" s="45"/>
      <c r="R1807" s="45"/>
      <c r="S1807" s="45"/>
      <c r="T1807" s="45"/>
      <c r="U1807" s="45"/>
      <c r="V1807" s="45">
        <v>1659.4648435447732</v>
      </c>
      <c r="W1807" s="45">
        <v>0.008495840737593036</v>
      </c>
      <c r="X1807" s="45"/>
      <c r="Y1807" s="45"/>
      <c r="Z1807" s="45"/>
      <c r="AA1807" s="45"/>
      <c r="AB1807" s="45"/>
      <c r="AC1807" s="45">
        <v>1659.4648435447732</v>
      </c>
      <c r="AD1807" s="45">
        <v>635.7361765690592</v>
      </c>
      <c r="AE1807" s="45"/>
      <c r="AF1807" s="45"/>
      <c r="AG1807" s="45"/>
      <c r="AH1807" s="45"/>
      <c r="AI1807" s="45"/>
      <c r="AJ1807" s="45">
        <v>1659.4648435447732</v>
      </c>
      <c r="AK1807" s="45">
        <v>0.021</v>
      </c>
      <c r="AL1807" s="45"/>
      <c r="AM1807" s="45"/>
      <c r="AN1807" s="45"/>
      <c r="AO1807" s="23"/>
      <c r="AP1807" s="23"/>
      <c r="AQ1807" s="45">
        <v>1659.4648435447732</v>
      </c>
      <c r="AR1807" s="45">
        <v>0.003</v>
      </c>
      <c r="AS1807" s="23"/>
      <c r="AT1807" s="23"/>
      <c r="AU1807" s="23"/>
      <c r="AV1807" s="23"/>
      <c r="AW1807" s="23"/>
      <c r="AX1807" s="45">
        <v>1659.4648435447732</v>
      </c>
      <c r="AY1807" s="23">
        <v>0.302</v>
      </c>
      <c r="AZ1807" s="23"/>
      <c r="BA1807" s="23"/>
      <c r="BB1807" s="23"/>
      <c r="BC1807" s="23"/>
      <c r="BD1807" s="23"/>
      <c r="BE1807" s="45">
        <v>1659.4648435447732</v>
      </c>
      <c r="BF1807" s="45">
        <v>20.0</v>
      </c>
      <c r="BG1807" s="23"/>
      <c r="BH1807" s="23"/>
      <c r="BI1807" s="23"/>
      <c r="BJ1807" s="23"/>
      <c r="BK1807" s="23"/>
      <c r="BL1807" s="45">
        <v>1659.4648435447732</v>
      </c>
      <c r="BM1807" s="45">
        <v>1.22</v>
      </c>
      <c r="BN1807" s="23"/>
      <c r="BO1807" s="23"/>
      <c r="BP1807" s="23"/>
      <c r="BQ1807" s="23"/>
      <c r="BR1807" s="23"/>
      <c r="BS1807" s="45">
        <v>1659.4648435447732</v>
      </c>
      <c r="BT1807" s="45">
        <v>0.689</v>
      </c>
      <c r="BU1807" s="23"/>
      <c r="BV1807" s="23"/>
      <c r="BW1807" s="23"/>
      <c r="BX1807" s="23"/>
      <c r="BY1807" s="23"/>
      <c r="BZ1807" s="23"/>
      <c r="CA1807" s="23"/>
    </row>
    <row r="1808" ht="15.75" customHeight="1">
      <c r="A1808" s="45">
        <v>1629.5895029391315</v>
      </c>
      <c r="B1808" s="46">
        <v>0.075</v>
      </c>
      <c r="C1808" s="45"/>
      <c r="D1808" s="45"/>
      <c r="E1808" s="45"/>
      <c r="F1808" s="45"/>
      <c r="G1808" s="45"/>
      <c r="H1808" s="45">
        <v>1629.5895029391315</v>
      </c>
      <c r="I1808" s="46">
        <v>0.056</v>
      </c>
      <c r="J1808" s="45"/>
      <c r="K1808" s="45"/>
      <c r="L1808" s="45"/>
      <c r="M1808" s="45"/>
      <c r="N1808" s="45"/>
      <c r="O1808" s="45">
        <v>1629.5895029391315</v>
      </c>
      <c r="P1808" s="45"/>
      <c r="Q1808" s="45"/>
      <c r="R1808" s="45"/>
      <c r="S1808" s="45"/>
      <c r="T1808" s="45"/>
      <c r="U1808" s="45"/>
      <c r="V1808" s="45">
        <v>1629.5895029391315</v>
      </c>
      <c r="W1808" s="45"/>
      <c r="X1808" s="45"/>
      <c r="Y1808" s="45"/>
      <c r="Z1808" s="45"/>
      <c r="AA1808" s="45"/>
      <c r="AB1808" s="45"/>
      <c r="AC1808" s="45">
        <v>1629.5895029391315</v>
      </c>
      <c r="AD1808" s="45">
        <v>613.2355729726313</v>
      </c>
      <c r="AE1808" s="45"/>
      <c r="AF1808" s="45"/>
      <c r="AG1808" s="45"/>
      <c r="AH1808" s="45"/>
      <c r="AI1808" s="45"/>
      <c r="AJ1808" s="45">
        <v>1629.5895029391315</v>
      </c>
      <c r="AK1808" s="45">
        <v>0.022</v>
      </c>
      <c r="AL1808" s="45"/>
      <c r="AM1808" s="45"/>
      <c r="AN1808" s="45"/>
      <c r="AO1808" s="23"/>
      <c r="AP1808" s="23"/>
      <c r="AQ1808" s="45">
        <v>1629.5895029391315</v>
      </c>
      <c r="AR1808" s="45">
        <v>0.003</v>
      </c>
      <c r="AS1808" s="23"/>
      <c r="AT1808" s="23"/>
      <c r="AU1808" s="23"/>
      <c r="AV1808" s="23"/>
      <c r="AW1808" s="23"/>
      <c r="AX1808" s="45">
        <v>1629.5895029391315</v>
      </c>
      <c r="AY1808" s="23">
        <v>0.29</v>
      </c>
      <c r="AZ1808" s="23"/>
      <c r="BA1808" s="23"/>
      <c r="BB1808" s="23"/>
      <c r="BC1808" s="23"/>
      <c r="BD1808" s="23"/>
      <c r="BE1808" s="45">
        <v>1629.5895029391315</v>
      </c>
      <c r="BF1808" s="45">
        <v>21.0</v>
      </c>
      <c r="BG1808" s="23"/>
      <c r="BH1808" s="23"/>
      <c r="BI1808" s="23"/>
      <c r="BJ1808" s="23"/>
      <c r="BK1808" s="23"/>
      <c r="BL1808" s="45">
        <v>1629.5895029391315</v>
      </c>
      <c r="BM1808" s="45">
        <v>1.207</v>
      </c>
      <c r="BN1808" s="23"/>
      <c r="BO1808" s="23"/>
      <c r="BP1808" s="23"/>
      <c r="BQ1808" s="23"/>
      <c r="BR1808" s="23"/>
      <c r="BS1808" s="45">
        <v>1629.5895029391315</v>
      </c>
      <c r="BT1808" s="45">
        <v>0.708</v>
      </c>
      <c r="BU1808" s="23"/>
      <c r="BV1808" s="23"/>
      <c r="BW1808" s="23"/>
      <c r="BX1808" s="23"/>
      <c r="BY1808" s="23"/>
      <c r="BZ1808" s="23"/>
      <c r="CA1808" s="23"/>
    </row>
    <row r="1809" ht="15.75" customHeight="1">
      <c r="A1809" s="45">
        <v>2957.879766520742</v>
      </c>
      <c r="B1809" s="46">
        <v>0.097</v>
      </c>
      <c r="C1809" s="45"/>
      <c r="D1809" s="45"/>
      <c r="E1809" s="45"/>
      <c r="F1809" s="45"/>
      <c r="G1809" s="45"/>
      <c r="H1809" s="45">
        <v>2957.879766520742</v>
      </c>
      <c r="I1809" s="46">
        <v>0.118</v>
      </c>
      <c r="J1809" s="45"/>
      <c r="K1809" s="45"/>
      <c r="L1809" s="45"/>
      <c r="M1809" s="45"/>
      <c r="N1809" s="45"/>
      <c r="O1809" s="45">
        <v>2957.879766520742</v>
      </c>
      <c r="P1809" s="45"/>
      <c r="Q1809" s="45"/>
      <c r="R1809" s="45"/>
      <c r="S1809" s="45"/>
      <c r="T1809" s="45"/>
      <c r="U1809" s="45"/>
      <c r="V1809" s="45">
        <v>2957.879766520742</v>
      </c>
      <c r="W1809" s="45"/>
      <c r="X1809" s="45"/>
      <c r="Y1809" s="45"/>
      <c r="Z1809" s="45"/>
      <c r="AA1809" s="45"/>
      <c r="AB1809" s="45"/>
      <c r="AC1809" s="45">
        <v>2957.879766520742</v>
      </c>
      <c r="AD1809" s="45">
        <v>80.67542213883678</v>
      </c>
      <c r="AE1809" s="45"/>
      <c r="AF1809" s="45"/>
      <c r="AG1809" s="45"/>
      <c r="AH1809" s="45"/>
      <c r="AI1809" s="45"/>
      <c r="AJ1809" s="45">
        <v>2957.879766520742</v>
      </c>
      <c r="AK1809" s="45">
        <v>0.031</v>
      </c>
      <c r="AL1809" s="45"/>
      <c r="AM1809" s="45"/>
      <c r="AN1809" s="45"/>
      <c r="AO1809" s="23"/>
      <c r="AP1809" s="23"/>
      <c r="AQ1809" s="45">
        <v>2957.879766520742</v>
      </c>
      <c r="AR1809" s="45">
        <v>0.023</v>
      </c>
      <c r="AS1809" s="23"/>
      <c r="AT1809" s="23"/>
      <c r="AU1809" s="23"/>
      <c r="AV1809" s="23"/>
      <c r="AW1809" s="23"/>
      <c r="AX1809" s="45">
        <v>2957.879766520742</v>
      </c>
      <c r="AY1809" s="23"/>
      <c r="AZ1809" s="23"/>
      <c r="BA1809" s="23"/>
      <c r="BB1809" s="23"/>
      <c r="BC1809" s="23"/>
      <c r="BD1809" s="23"/>
      <c r="BE1809" s="45">
        <v>2957.879766520742</v>
      </c>
      <c r="BF1809" s="45"/>
      <c r="BG1809" s="23"/>
      <c r="BH1809" s="23"/>
      <c r="BI1809" s="23"/>
      <c r="BJ1809" s="23"/>
      <c r="BK1809" s="23"/>
      <c r="BL1809" s="45">
        <v>2957.879766520742</v>
      </c>
      <c r="BM1809" s="45">
        <v>0.082</v>
      </c>
      <c r="BN1809" s="23"/>
      <c r="BO1809" s="23"/>
      <c r="BP1809" s="23"/>
      <c r="BQ1809" s="23"/>
      <c r="BR1809" s="23"/>
      <c r="BS1809" s="45">
        <v>2957.879766520742</v>
      </c>
      <c r="BT1809" s="45">
        <v>0.026</v>
      </c>
      <c r="BU1809" s="23"/>
      <c r="BV1809" s="23"/>
      <c r="BW1809" s="23"/>
      <c r="BX1809" s="23"/>
      <c r="BY1809" s="23"/>
      <c r="BZ1809" s="23"/>
      <c r="CA1809" s="23"/>
    </row>
    <row r="1810" ht="15.75" customHeight="1">
      <c r="A1810" s="45">
        <v>2895.8769103111654</v>
      </c>
      <c r="B1810" s="46">
        <v>0.099</v>
      </c>
      <c r="C1810" s="45"/>
      <c r="D1810" s="45"/>
      <c r="E1810" s="45"/>
      <c r="F1810" s="45"/>
      <c r="G1810" s="45"/>
      <c r="H1810" s="45">
        <v>2895.8769103111654</v>
      </c>
      <c r="I1810" s="46">
        <v>0.109</v>
      </c>
      <c r="J1810" s="45"/>
      <c r="K1810" s="45"/>
      <c r="L1810" s="45"/>
      <c r="M1810" s="45"/>
      <c r="N1810" s="45"/>
      <c r="O1810" s="45">
        <v>2895.8769103111654</v>
      </c>
      <c r="P1810" s="45">
        <v>0.0014366483628228594</v>
      </c>
      <c r="Q1810" s="45"/>
      <c r="R1810" s="45"/>
      <c r="S1810" s="45"/>
      <c r="T1810" s="45"/>
      <c r="U1810" s="45"/>
      <c r="V1810" s="45">
        <v>2895.8769103111654</v>
      </c>
      <c r="W1810" s="45"/>
      <c r="X1810" s="45"/>
      <c r="Y1810" s="45"/>
      <c r="Z1810" s="45"/>
      <c r="AA1810" s="45"/>
      <c r="AB1810" s="45"/>
      <c r="AC1810" s="45">
        <v>2895.8769103111654</v>
      </c>
      <c r="AD1810" s="45">
        <v>85.41793776693106</v>
      </c>
      <c r="AE1810" s="45"/>
      <c r="AF1810" s="45"/>
      <c r="AG1810" s="45"/>
      <c r="AH1810" s="45"/>
      <c r="AI1810" s="45"/>
      <c r="AJ1810" s="45">
        <v>2895.8769103111654</v>
      </c>
      <c r="AK1810" s="45">
        <v>0.031</v>
      </c>
      <c r="AL1810" s="45"/>
      <c r="AM1810" s="45"/>
      <c r="AN1810" s="45"/>
      <c r="AO1810" s="23"/>
      <c r="AP1810" s="23"/>
      <c r="AQ1810" s="45">
        <v>2895.8769103111654</v>
      </c>
      <c r="AR1810" s="45">
        <v>0.023</v>
      </c>
      <c r="AS1810" s="23"/>
      <c r="AT1810" s="23"/>
      <c r="AU1810" s="23"/>
      <c r="AV1810" s="23"/>
      <c r="AW1810" s="23"/>
      <c r="AX1810" s="45">
        <v>2895.8769103111654</v>
      </c>
      <c r="AY1810" s="23"/>
      <c r="AZ1810" s="23"/>
      <c r="BA1810" s="23"/>
      <c r="BB1810" s="23"/>
      <c r="BC1810" s="23"/>
      <c r="BD1810" s="23"/>
      <c r="BE1810" s="45">
        <v>2895.8769103111654</v>
      </c>
      <c r="BF1810" s="45"/>
      <c r="BG1810" s="23"/>
      <c r="BH1810" s="23"/>
      <c r="BI1810" s="23"/>
      <c r="BJ1810" s="23"/>
      <c r="BK1810" s="23"/>
      <c r="BL1810" s="45">
        <v>2895.8769103111654</v>
      </c>
      <c r="BM1810" s="45">
        <v>0.179</v>
      </c>
      <c r="BN1810" s="23"/>
      <c r="BO1810" s="23"/>
      <c r="BP1810" s="23"/>
      <c r="BQ1810" s="23"/>
      <c r="BR1810" s="23"/>
      <c r="BS1810" s="45">
        <v>2895.8769103111654</v>
      </c>
      <c r="BT1810" s="45">
        <v>0.047</v>
      </c>
      <c r="BU1810" s="23"/>
      <c r="BV1810" s="23"/>
      <c r="BW1810" s="23"/>
      <c r="BX1810" s="23"/>
      <c r="BY1810" s="23"/>
      <c r="BZ1810" s="23"/>
      <c r="CA1810" s="23"/>
    </row>
    <row r="1811" ht="15.75" customHeight="1">
      <c r="A1811" s="45">
        <v>2837.73440512108</v>
      </c>
      <c r="B1811" s="46">
        <v>0.097</v>
      </c>
      <c r="C1811" s="45"/>
      <c r="D1811" s="45"/>
      <c r="E1811" s="45"/>
      <c r="F1811" s="45"/>
      <c r="G1811" s="45"/>
      <c r="H1811" s="45">
        <v>2837.73440512108</v>
      </c>
      <c r="I1811" s="46">
        <v>0.102</v>
      </c>
      <c r="J1811" s="45"/>
      <c r="K1811" s="45"/>
      <c r="L1811" s="45"/>
      <c r="M1811" s="45"/>
      <c r="N1811" s="45"/>
      <c r="O1811" s="45">
        <v>2837.73440512108</v>
      </c>
      <c r="P1811" s="45">
        <v>0.0014102818578801111</v>
      </c>
      <c r="Q1811" s="45"/>
      <c r="R1811" s="45"/>
      <c r="S1811" s="45"/>
      <c r="T1811" s="45"/>
      <c r="U1811" s="45"/>
      <c r="V1811" s="45">
        <v>2837.73440512108</v>
      </c>
      <c r="W1811" s="45">
        <v>0.00413279078999603</v>
      </c>
      <c r="X1811" s="45"/>
      <c r="Y1811" s="45"/>
      <c r="Z1811" s="45"/>
      <c r="AA1811" s="45"/>
      <c r="AB1811" s="45"/>
      <c r="AC1811" s="45">
        <v>2837.73440512108</v>
      </c>
      <c r="AD1811" s="45">
        <v>100.0396982929734</v>
      </c>
      <c r="AE1811" s="45"/>
      <c r="AF1811" s="45"/>
      <c r="AG1811" s="45"/>
      <c r="AH1811" s="45"/>
      <c r="AI1811" s="45"/>
      <c r="AJ1811" s="45">
        <v>2837.73440512108</v>
      </c>
      <c r="AK1811" s="45">
        <v>0.031</v>
      </c>
      <c r="AL1811" s="45"/>
      <c r="AM1811" s="45"/>
      <c r="AN1811" s="45"/>
      <c r="AO1811" s="23"/>
      <c r="AP1811" s="23"/>
      <c r="AQ1811" s="45">
        <v>2837.73440512108</v>
      </c>
      <c r="AR1811" s="45">
        <v>0.022</v>
      </c>
      <c r="AS1811" s="23"/>
      <c r="AT1811" s="23"/>
      <c r="AU1811" s="23"/>
      <c r="AV1811" s="23"/>
      <c r="AW1811" s="23"/>
      <c r="AX1811" s="45">
        <v>2837.73440512108</v>
      </c>
      <c r="AY1811" s="23"/>
      <c r="AZ1811" s="23"/>
      <c r="BA1811" s="23"/>
      <c r="BB1811" s="23"/>
      <c r="BC1811" s="23"/>
      <c r="BD1811" s="23"/>
      <c r="BE1811" s="45">
        <v>2837.73440512108</v>
      </c>
      <c r="BF1811" s="45"/>
      <c r="BG1811" s="23"/>
      <c r="BH1811" s="23"/>
      <c r="BI1811" s="23"/>
      <c r="BJ1811" s="23"/>
      <c r="BK1811" s="23"/>
      <c r="BL1811" s="45">
        <v>2837.73440512108</v>
      </c>
      <c r="BM1811" s="45">
        <v>0.249</v>
      </c>
      <c r="BN1811" s="23"/>
      <c r="BO1811" s="23"/>
      <c r="BP1811" s="23"/>
      <c r="BQ1811" s="23"/>
      <c r="BR1811" s="23"/>
      <c r="BS1811" s="45">
        <v>2837.73440512108</v>
      </c>
      <c r="BT1811" s="45">
        <v>0.06</v>
      </c>
      <c r="BU1811" s="23"/>
      <c r="BV1811" s="23"/>
      <c r="BW1811" s="23"/>
      <c r="BX1811" s="23"/>
      <c r="BY1811" s="23"/>
      <c r="BZ1811" s="23"/>
      <c r="CA1811" s="23"/>
    </row>
    <row r="1812" ht="15.75" customHeight="1">
      <c r="A1812" s="45">
        <v>2770.4686289697906</v>
      </c>
      <c r="B1812" s="46">
        <v>0.092</v>
      </c>
      <c r="C1812" s="45"/>
      <c r="D1812" s="45"/>
      <c r="E1812" s="45"/>
      <c r="F1812" s="45"/>
      <c r="G1812" s="45"/>
      <c r="H1812" s="45">
        <v>2770.4686289697906</v>
      </c>
      <c r="I1812" s="46">
        <v>0.093</v>
      </c>
      <c r="J1812" s="45"/>
      <c r="K1812" s="45"/>
      <c r="L1812" s="45"/>
      <c r="M1812" s="45"/>
      <c r="N1812" s="45"/>
      <c r="O1812" s="45">
        <v>2770.4686289697906</v>
      </c>
      <c r="P1812" s="45">
        <v>0.0014442292796281952</v>
      </c>
      <c r="Q1812" s="45"/>
      <c r="R1812" s="45"/>
      <c r="S1812" s="45"/>
      <c r="T1812" s="45"/>
      <c r="U1812" s="45"/>
      <c r="V1812" s="45">
        <v>2770.4686289697906</v>
      </c>
      <c r="W1812" s="45">
        <v>0.004115801704105345</v>
      </c>
      <c r="X1812" s="45"/>
      <c r="Y1812" s="45"/>
      <c r="Z1812" s="45"/>
      <c r="AA1812" s="45"/>
      <c r="AB1812" s="45"/>
      <c r="AC1812" s="45">
        <v>2770.4686289697906</v>
      </c>
      <c r="AD1812" s="45">
        <v>97.40511231603408</v>
      </c>
      <c r="AE1812" s="45"/>
      <c r="AF1812" s="45"/>
      <c r="AG1812" s="45"/>
      <c r="AH1812" s="45"/>
      <c r="AI1812" s="45"/>
      <c r="AJ1812" s="45">
        <v>2770.4686289697906</v>
      </c>
      <c r="AK1812" s="45">
        <v>0.03</v>
      </c>
      <c r="AL1812" s="45"/>
      <c r="AM1812" s="45"/>
      <c r="AN1812" s="45"/>
      <c r="AO1812" s="23"/>
      <c r="AP1812" s="23"/>
      <c r="AQ1812" s="45">
        <v>2770.4686289697906</v>
      </c>
      <c r="AR1812" s="45">
        <v>0.022</v>
      </c>
      <c r="AS1812" s="23"/>
      <c r="AT1812" s="23"/>
      <c r="AU1812" s="23"/>
      <c r="AV1812" s="23"/>
      <c r="AW1812" s="23"/>
      <c r="AX1812" s="45">
        <v>2770.4686289697906</v>
      </c>
      <c r="AY1812" s="23"/>
      <c r="AZ1812" s="23"/>
      <c r="BA1812" s="23"/>
      <c r="BB1812" s="23"/>
      <c r="BC1812" s="23"/>
      <c r="BD1812" s="23"/>
      <c r="BE1812" s="45">
        <v>2770.4686289697906</v>
      </c>
      <c r="BF1812" s="45">
        <v>79.0</v>
      </c>
      <c r="BG1812" s="23"/>
      <c r="BH1812" s="23"/>
      <c r="BI1812" s="23"/>
      <c r="BJ1812" s="23"/>
      <c r="BK1812" s="23"/>
      <c r="BL1812" s="45">
        <v>2770.4686289697906</v>
      </c>
      <c r="BM1812" s="45">
        <v>0.266</v>
      </c>
      <c r="BN1812" s="23"/>
      <c r="BO1812" s="23"/>
      <c r="BP1812" s="23"/>
      <c r="BQ1812" s="23"/>
      <c r="BR1812" s="23"/>
      <c r="BS1812" s="45">
        <v>2770.4686289697906</v>
      </c>
      <c r="BT1812" s="45">
        <v>0.085</v>
      </c>
      <c r="BU1812" s="23"/>
      <c r="BV1812" s="23"/>
      <c r="BW1812" s="23"/>
      <c r="BX1812" s="23"/>
      <c r="BY1812" s="23"/>
      <c r="BZ1812" s="23"/>
      <c r="CA1812" s="23"/>
    </row>
    <row r="1813" ht="15.75" customHeight="1">
      <c r="A1813" s="45">
        <v>2704.6332398865784</v>
      </c>
      <c r="B1813" s="46">
        <v>0.091</v>
      </c>
      <c r="C1813" s="45"/>
      <c r="D1813" s="45"/>
      <c r="E1813" s="45"/>
      <c r="F1813" s="45"/>
      <c r="G1813" s="45"/>
      <c r="H1813" s="45">
        <v>2704.6332398865784</v>
      </c>
      <c r="I1813" s="46">
        <v>0.083</v>
      </c>
      <c r="J1813" s="45"/>
      <c r="K1813" s="45"/>
      <c r="L1813" s="45"/>
      <c r="M1813" s="45"/>
      <c r="N1813" s="45"/>
      <c r="O1813" s="45">
        <v>2704.6332398865784</v>
      </c>
      <c r="P1813" s="45">
        <v>0.0013362948960302457</v>
      </c>
      <c r="Q1813" s="45"/>
      <c r="R1813" s="45"/>
      <c r="S1813" s="45"/>
      <c r="T1813" s="45"/>
      <c r="U1813" s="45"/>
      <c r="V1813" s="45">
        <v>2704.6332398865784</v>
      </c>
      <c r="W1813" s="45">
        <v>0.003924952741020794</v>
      </c>
      <c r="X1813" s="45"/>
      <c r="Y1813" s="45"/>
      <c r="Z1813" s="45"/>
      <c r="AA1813" s="45"/>
      <c r="AB1813" s="45"/>
      <c r="AC1813" s="45">
        <v>2704.6332398865784</v>
      </c>
      <c r="AD1813" s="45">
        <v>110.586011342155</v>
      </c>
      <c r="AE1813" s="45"/>
      <c r="AF1813" s="45"/>
      <c r="AG1813" s="45"/>
      <c r="AH1813" s="45"/>
      <c r="AI1813" s="45"/>
      <c r="AJ1813" s="45">
        <v>2704.6332398865784</v>
      </c>
      <c r="AK1813" s="45">
        <v>0.03</v>
      </c>
      <c r="AL1813" s="45"/>
      <c r="AM1813" s="45"/>
      <c r="AN1813" s="45"/>
      <c r="AO1813" s="23"/>
      <c r="AP1813" s="23"/>
      <c r="AQ1813" s="45">
        <v>2704.6332398865784</v>
      </c>
      <c r="AR1813" s="45">
        <v>0.021</v>
      </c>
      <c r="AS1813" s="23"/>
      <c r="AT1813" s="23"/>
      <c r="AU1813" s="23"/>
      <c r="AV1813" s="23"/>
      <c r="AW1813" s="23"/>
      <c r="AX1813" s="45">
        <v>2704.6332398865784</v>
      </c>
      <c r="AY1813" s="23"/>
      <c r="AZ1813" s="23"/>
      <c r="BA1813" s="23"/>
      <c r="BB1813" s="23"/>
      <c r="BC1813" s="23"/>
      <c r="BD1813" s="23"/>
      <c r="BE1813" s="45">
        <v>2704.6332398865784</v>
      </c>
      <c r="BF1813" s="45">
        <v>26.0</v>
      </c>
      <c r="BG1813" s="23"/>
      <c r="BH1813" s="23"/>
      <c r="BI1813" s="23"/>
      <c r="BJ1813" s="23"/>
      <c r="BK1813" s="23"/>
      <c r="BL1813" s="45">
        <v>2704.6332398865784</v>
      </c>
      <c r="BM1813" s="45">
        <v>0.319</v>
      </c>
      <c r="BN1813" s="23"/>
      <c r="BO1813" s="23"/>
      <c r="BP1813" s="23"/>
      <c r="BQ1813" s="23"/>
      <c r="BR1813" s="23"/>
      <c r="BS1813" s="45">
        <v>2704.6332398865784</v>
      </c>
      <c r="BT1813" s="45">
        <v>0.117</v>
      </c>
      <c r="BU1813" s="23"/>
      <c r="BV1813" s="23"/>
      <c r="BW1813" s="23"/>
      <c r="BX1813" s="23"/>
      <c r="BY1813" s="23"/>
      <c r="BZ1813" s="23"/>
      <c r="CA1813" s="23"/>
    </row>
    <row r="1814" ht="15.75" customHeight="1">
      <c r="A1814" s="45">
        <v>2648.5365438920717</v>
      </c>
      <c r="B1814" s="46">
        <v>0.089</v>
      </c>
      <c r="C1814" s="45"/>
      <c r="D1814" s="45"/>
      <c r="E1814" s="45"/>
      <c r="F1814" s="45"/>
      <c r="G1814" s="45"/>
      <c r="H1814" s="45">
        <v>2648.5365438920717</v>
      </c>
      <c r="I1814" s="46">
        <v>0.076</v>
      </c>
      <c r="J1814" s="45"/>
      <c r="K1814" s="45"/>
      <c r="L1814" s="45"/>
      <c r="M1814" s="45"/>
      <c r="N1814" s="45"/>
      <c r="O1814" s="45">
        <v>2648.5365438920717</v>
      </c>
      <c r="P1814" s="45">
        <v>8.904084272777675E-4</v>
      </c>
      <c r="Q1814" s="45"/>
      <c r="R1814" s="45"/>
      <c r="S1814" s="45"/>
      <c r="T1814" s="45"/>
      <c r="U1814" s="45"/>
      <c r="V1814" s="45">
        <v>2648.5365438920717</v>
      </c>
      <c r="W1814" s="45">
        <v>0.0029574939937165035</v>
      </c>
      <c r="X1814" s="45"/>
      <c r="Y1814" s="45"/>
      <c r="Z1814" s="45"/>
      <c r="AA1814" s="45"/>
      <c r="AB1814" s="45"/>
      <c r="AC1814" s="45">
        <v>2648.5365438920717</v>
      </c>
      <c r="AD1814" s="45">
        <v>120.68009610053595</v>
      </c>
      <c r="AE1814" s="45"/>
      <c r="AF1814" s="45"/>
      <c r="AG1814" s="45"/>
      <c r="AH1814" s="45"/>
      <c r="AI1814" s="45"/>
      <c r="AJ1814" s="45">
        <v>2648.5365438920717</v>
      </c>
      <c r="AK1814" s="45">
        <v>0.03</v>
      </c>
      <c r="AL1814" s="45"/>
      <c r="AM1814" s="45"/>
      <c r="AN1814" s="45"/>
      <c r="AO1814" s="23"/>
      <c r="AP1814" s="23"/>
      <c r="AQ1814" s="45">
        <v>2648.5365438920717</v>
      </c>
      <c r="AR1814" s="45">
        <v>0.02</v>
      </c>
      <c r="AS1814" s="23"/>
      <c r="AT1814" s="23"/>
      <c r="AU1814" s="23"/>
      <c r="AV1814" s="23"/>
      <c r="AW1814" s="23"/>
      <c r="AX1814" s="45">
        <v>2648.5365438920717</v>
      </c>
      <c r="AY1814" s="23">
        <v>0.311</v>
      </c>
      <c r="AZ1814" s="23"/>
      <c r="BA1814" s="23"/>
      <c r="BB1814" s="23"/>
      <c r="BC1814" s="23"/>
      <c r="BD1814" s="23"/>
      <c r="BE1814" s="45">
        <v>2648.5365438920717</v>
      </c>
      <c r="BF1814" s="45">
        <v>16.0</v>
      </c>
      <c r="BG1814" s="23"/>
      <c r="BH1814" s="23"/>
      <c r="BI1814" s="23"/>
      <c r="BJ1814" s="23"/>
      <c r="BK1814" s="23"/>
      <c r="BL1814" s="45">
        <v>2648.5365438920717</v>
      </c>
      <c r="BM1814" s="45">
        <v>0.599</v>
      </c>
      <c r="BN1814" s="23"/>
      <c r="BO1814" s="23"/>
      <c r="BP1814" s="23"/>
      <c r="BQ1814" s="23"/>
      <c r="BR1814" s="23"/>
      <c r="BS1814" s="45">
        <v>2648.5365438920717</v>
      </c>
      <c r="BT1814" s="45">
        <v>0.129</v>
      </c>
      <c r="BU1814" s="23"/>
      <c r="BV1814" s="23"/>
      <c r="BW1814" s="23"/>
      <c r="BX1814" s="23"/>
      <c r="BY1814" s="23"/>
      <c r="BZ1814" s="23"/>
      <c r="CA1814" s="23"/>
    </row>
    <row r="1815" ht="15.75" customHeight="1">
      <c r="A1815" s="45">
        <v>2596.9034149205204</v>
      </c>
      <c r="B1815" s="46">
        <v>0.081</v>
      </c>
      <c r="C1815" s="45"/>
      <c r="D1815" s="45"/>
      <c r="E1815" s="45"/>
      <c r="F1815" s="45"/>
      <c r="G1815" s="45"/>
      <c r="H1815" s="45">
        <v>2596.9034149205204</v>
      </c>
      <c r="I1815" s="46">
        <v>0.082</v>
      </c>
      <c r="J1815" s="45"/>
      <c r="K1815" s="45"/>
      <c r="L1815" s="45"/>
      <c r="M1815" s="45"/>
      <c r="N1815" s="45"/>
      <c r="O1815" s="45">
        <v>2596.9034149205204</v>
      </c>
      <c r="P1815" s="45">
        <v>0.0011233742774566474</v>
      </c>
      <c r="Q1815" s="45"/>
      <c r="R1815" s="45"/>
      <c r="S1815" s="45"/>
      <c r="T1815" s="45"/>
      <c r="U1815" s="45"/>
      <c r="V1815" s="45">
        <v>2596.9034149205204</v>
      </c>
      <c r="W1815" s="45">
        <v>0.003475614161849711</v>
      </c>
      <c r="X1815" s="45"/>
      <c r="Y1815" s="45"/>
      <c r="Z1815" s="45"/>
      <c r="AA1815" s="45"/>
      <c r="AB1815" s="45"/>
      <c r="AC1815" s="45">
        <v>2596.9034149205204</v>
      </c>
      <c r="AD1815" s="45">
        <v>172.6878612716763</v>
      </c>
      <c r="AE1815" s="45"/>
      <c r="AF1815" s="45"/>
      <c r="AG1815" s="45"/>
      <c r="AH1815" s="45"/>
      <c r="AI1815" s="45"/>
      <c r="AJ1815" s="45">
        <v>2596.9034149205204</v>
      </c>
      <c r="AK1815" s="45">
        <v>0.03</v>
      </c>
      <c r="AL1815" s="45"/>
      <c r="AM1815" s="45"/>
      <c r="AN1815" s="45"/>
      <c r="AO1815" s="23"/>
      <c r="AP1815" s="23"/>
      <c r="AQ1815" s="45">
        <v>2596.9034149205204</v>
      </c>
      <c r="AR1815" s="45">
        <v>0.02</v>
      </c>
      <c r="AS1815" s="23"/>
      <c r="AT1815" s="23"/>
      <c r="AU1815" s="23"/>
      <c r="AV1815" s="23"/>
      <c r="AW1815" s="23"/>
      <c r="AX1815" s="45">
        <v>2596.9034149205204</v>
      </c>
      <c r="AY1815" s="23">
        <v>0.311</v>
      </c>
      <c r="AZ1815" s="23"/>
      <c r="BA1815" s="23"/>
      <c r="BB1815" s="23"/>
      <c r="BC1815" s="23"/>
      <c r="BD1815" s="23"/>
      <c r="BE1815" s="45">
        <v>2596.9034149205204</v>
      </c>
      <c r="BF1815" s="45">
        <v>16.0</v>
      </c>
      <c r="BG1815" s="23"/>
      <c r="BH1815" s="23"/>
      <c r="BI1815" s="23"/>
      <c r="BJ1815" s="23"/>
      <c r="BK1815" s="23"/>
      <c r="BL1815" s="45">
        <v>2596.9034149205204</v>
      </c>
      <c r="BM1815" s="45">
        <v>0.8</v>
      </c>
      <c r="BN1815" s="23"/>
      <c r="BO1815" s="23"/>
      <c r="BP1815" s="23"/>
      <c r="BQ1815" s="23"/>
      <c r="BR1815" s="23"/>
      <c r="BS1815" s="45">
        <v>2596.9034149205204</v>
      </c>
      <c r="BT1815" s="45">
        <v>0.139</v>
      </c>
      <c r="BU1815" s="23"/>
      <c r="BV1815" s="23"/>
      <c r="BW1815" s="23"/>
      <c r="BX1815" s="23"/>
      <c r="BY1815" s="23"/>
      <c r="BZ1815" s="23"/>
      <c r="CA1815" s="23"/>
    </row>
    <row r="1816" ht="15.75" customHeight="1">
      <c r="A1816" s="45">
        <v>2542.50116039569</v>
      </c>
      <c r="B1816" s="46">
        <v>0.083</v>
      </c>
      <c r="C1816" s="45"/>
      <c r="D1816" s="45"/>
      <c r="E1816" s="45"/>
      <c r="F1816" s="45"/>
      <c r="G1816" s="45"/>
      <c r="H1816" s="45">
        <v>2542.50116039569</v>
      </c>
      <c r="I1816" s="46">
        <v>0.087</v>
      </c>
      <c r="J1816" s="45"/>
      <c r="K1816" s="45"/>
      <c r="L1816" s="45"/>
      <c r="M1816" s="45"/>
      <c r="N1816" s="45"/>
      <c r="O1816" s="45">
        <v>2542.50116039569</v>
      </c>
      <c r="P1816" s="45">
        <v>0.001273449920508744</v>
      </c>
      <c r="Q1816" s="45"/>
      <c r="R1816" s="45"/>
      <c r="S1816" s="45"/>
      <c r="T1816" s="45"/>
      <c r="U1816" s="45"/>
      <c r="V1816" s="45">
        <v>2542.50116039569</v>
      </c>
      <c r="W1816" s="45">
        <v>0.0038049814520402757</v>
      </c>
      <c r="X1816" s="45"/>
      <c r="Y1816" s="45"/>
      <c r="Z1816" s="45"/>
      <c r="AA1816" s="45"/>
      <c r="AB1816" s="45"/>
      <c r="AC1816" s="45">
        <v>2542.50116039569</v>
      </c>
      <c r="AD1816" s="45">
        <v>180.88676912206324</v>
      </c>
      <c r="AE1816" s="45"/>
      <c r="AF1816" s="45"/>
      <c r="AG1816" s="45"/>
      <c r="AH1816" s="45"/>
      <c r="AI1816" s="45"/>
      <c r="AJ1816" s="45">
        <v>2542.50116039569</v>
      </c>
      <c r="AK1816" s="45">
        <v>0.03</v>
      </c>
      <c r="AL1816" s="45"/>
      <c r="AM1816" s="45"/>
      <c r="AN1816" s="45"/>
      <c r="AO1816" s="23"/>
      <c r="AP1816" s="23"/>
      <c r="AQ1816" s="45">
        <v>2542.50116039569</v>
      </c>
      <c r="AR1816" s="45">
        <v>0.019</v>
      </c>
      <c r="AS1816" s="23"/>
      <c r="AT1816" s="23"/>
      <c r="AU1816" s="23"/>
      <c r="AV1816" s="23"/>
      <c r="AW1816" s="23"/>
      <c r="AX1816" s="45">
        <v>2542.50116039569</v>
      </c>
      <c r="AY1816" s="23">
        <v>0.311</v>
      </c>
      <c r="AZ1816" s="23"/>
      <c r="BA1816" s="23"/>
      <c r="BB1816" s="23"/>
      <c r="BC1816" s="23"/>
      <c r="BD1816" s="23"/>
      <c r="BE1816" s="45">
        <v>2542.50116039569</v>
      </c>
      <c r="BF1816" s="45">
        <v>13.0</v>
      </c>
      <c r="BG1816" s="23"/>
      <c r="BH1816" s="23"/>
      <c r="BI1816" s="23"/>
      <c r="BJ1816" s="23"/>
      <c r="BK1816" s="23"/>
      <c r="BL1816" s="45">
        <v>2542.50116039569</v>
      </c>
      <c r="BM1816" s="45">
        <v>0.844</v>
      </c>
      <c r="BN1816" s="23"/>
      <c r="BO1816" s="23"/>
      <c r="BP1816" s="23"/>
      <c r="BQ1816" s="23"/>
      <c r="BR1816" s="23"/>
      <c r="BS1816" s="45">
        <v>2542.50116039569</v>
      </c>
      <c r="BT1816" s="45">
        <v>0.2</v>
      </c>
      <c r="BU1816" s="23"/>
      <c r="BV1816" s="23"/>
      <c r="BW1816" s="23"/>
      <c r="BX1816" s="23"/>
      <c r="BY1816" s="23"/>
      <c r="BZ1816" s="23"/>
      <c r="CA1816" s="23"/>
    </row>
    <row r="1817" ht="15.75" customHeight="1">
      <c r="A1817" s="45">
        <v>2493.191633771172</v>
      </c>
      <c r="B1817" s="46">
        <v>0.088</v>
      </c>
      <c r="C1817" s="45"/>
      <c r="D1817" s="45"/>
      <c r="E1817" s="45"/>
      <c r="F1817" s="45"/>
      <c r="G1817" s="45"/>
      <c r="H1817" s="45">
        <v>2493.191633771172</v>
      </c>
      <c r="I1817" s="46">
        <v>0.09</v>
      </c>
      <c r="J1817" s="45"/>
      <c r="K1817" s="45"/>
      <c r="L1817" s="45"/>
      <c r="M1817" s="45"/>
      <c r="N1817" s="45"/>
      <c r="O1817" s="45">
        <v>2493.191633771172</v>
      </c>
      <c r="P1817" s="45">
        <v>0.0011539923954372623</v>
      </c>
      <c r="Q1817" s="45"/>
      <c r="R1817" s="45"/>
      <c r="S1817" s="45"/>
      <c r="T1817" s="45"/>
      <c r="U1817" s="45"/>
      <c r="V1817" s="45">
        <v>2493.191633771172</v>
      </c>
      <c r="W1817" s="45">
        <v>0.0036341168337366055</v>
      </c>
      <c r="X1817" s="45"/>
      <c r="Y1817" s="45"/>
      <c r="Z1817" s="45"/>
      <c r="AA1817" s="45"/>
      <c r="AB1817" s="45"/>
      <c r="AC1817" s="45">
        <v>2493.191633771172</v>
      </c>
      <c r="AD1817" s="45">
        <v>197.02730729346698</v>
      </c>
      <c r="AE1817" s="45"/>
      <c r="AF1817" s="45"/>
      <c r="AG1817" s="45"/>
      <c r="AH1817" s="45"/>
      <c r="AI1817" s="45"/>
      <c r="AJ1817" s="45">
        <v>2493.191633771172</v>
      </c>
      <c r="AK1817" s="45">
        <v>0.03</v>
      </c>
      <c r="AL1817" s="45"/>
      <c r="AM1817" s="45"/>
      <c r="AN1817" s="45"/>
      <c r="AO1817" s="23"/>
      <c r="AP1817" s="23"/>
      <c r="AQ1817" s="45">
        <v>2493.191633771172</v>
      </c>
      <c r="AR1817" s="45">
        <v>0.019</v>
      </c>
      <c r="AS1817" s="23"/>
      <c r="AT1817" s="23"/>
      <c r="AU1817" s="23"/>
      <c r="AV1817" s="23"/>
      <c r="AW1817" s="23"/>
      <c r="AX1817" s="45">
        <v>2493.191633771172</v>
      </c>
      <c r="AY1817" s="23">
        <v>0.311</v>
      </c>
      <c r="AZ1817" s="23"/>
      <c r="BA1817" s="23"/>
      <c r="BB1817" s="23"/>
      <c r="BC1817" s="23"/>
      <c r="BD1817" s="23"/>
      <c r="BE1817" s="45">
        <v>2493.191633771172</v>
      </c>
      <c r="BF1817" s="45">
        <v>13.0</v>
      </c>
      <c r="BG1817" s="23"/>
      <c r="BH1817" s="23"/>
      <c r="BI1817" s="23"/>
      <c r="BJ1817" s="23"/>
      <c r="BK1817" s="23"/>
      <c r="BL1817" s="45">
        <v>2493.191633771172</v>
      </c>
      <c r="BM1817" s="45">
        <v>0.899</v>
      </c>
      <c r="BN1817" s="23"/>
      <c r="BO1817" s="23"/>
      <c r="BP1817" s="23"/>
      <c r="BQ1817" s="23"/>
      <c r="BR1817" s="23"/>
      <c r="BS1817" s="45">
        <v>2493.191633771172</v>
      </c>
      <c r="BT1817" s="45">
        <v>0.23</v>
      </c>
      <c r="BU1817" s="23"/>
      <c r="BV1817" s="23"/>
      <c r="BW1817" s="23"/>
      <c r="BX1817" s="23"/>
      <c r="BY1817" s="23"/>
      <c r="BZ1817" s="23"/>
      <c r="CA1817" s="23"/>
    </row>
    <row r="1818" ht="15.75" customHeight="1">
      <c r="A1818" s="45">
        <v>2440.224197633136</v>
      </c>
      <c r="B1818" s="46">
        <v>0.095</v>
      </c>
      <c r="C1818" s="45"/>
      <c r="D1818" s="45"/>
      <c r="E1818" s="45"/>
      <c r="F1818" s="45"/>
      <c r="G1818" s="45"/>
      <c r="H1818" s="45">
        <v>2440.224197633136</v>
      </c>
      <c r="I1818" s="46">
        <v>0.092</v>
      </c>
      <c r="J1818" s="45"/>
      <c r="K1818" s="45"/>
      <c r="L1818" s="45"/>
      <c r="M1818" s="45"/>
      <c r="N1818" s="45"/>
      <c r="O1818" s="45">
        <v>2440.224197633136</v>
      </c>
      <c r="P1818" s="45"/>
      <c r="Q1818" s="45"/>
      <c r="R1818" s="45"/>
      <c r="S1818" s="45"/>
      <c r="T1818" s="45"/>
      <c r="U1818" s="45"/>
      <c r="V1818" s="45">
        <v>2440.224197633136</v>
      </c>
      <c r="W1818" s="45"/>
      <c r="X1818" s="45"/>
      <c r="Y1818" s="45"/>
      <c r="Z1818" s="45"/>
      <c r="AA1818" s="45"/>
      <c r="AB1818" s="45"/>
      <c r="AC1818" s="45">
        <v>2440.224197633136</v>
      </c>
      <c r="AD1818" s="45">
        <v>203.21217244294166</v>
      </c>
      <c r="AE1818" s="45"/>
      <c r="AF1818" s="45"/>
      <c r="AG1818" s="45"/>
      <c r="AH1818" s="45"/>
      <c r="AI1818" s="45"/>
      <c r="AJ1818" s="45">
        <v>2440.224197633136</v>
      </c>
      <c r="AK1818" s="45">
        <v>0.029</v>
      </c>
      <c r="AL1818" s="45"/>
      <c r="AM1818" s="45"/>
      <c r="AN1818" s="45"/>
      <c r="AO1818" s="23"/>
      <c r="AP1818" s="23"/>
      <c r="AQ1818" s="45">
        <v>2440.224197633136</v>
      </c>
      <c r="AR1818" s="45">
        <v>0.018</v>
      </c>
      <c r="AS1818" s="23"/>
      <c r="AT1818" s="23"/>
      <c r="AU1818" s="23"/>
      <c r="AV1818" s="23"/>
      <c r="AW1818" s="23"/>
      <c r="AX1818" s="45">
        <v>2440.224197633136</v>
      </c>
      <c r="AY1818" s="23">
        <v>0.311</v>
      </c>
      <c r="AZ1818" s="23"/>
      <c r="BA1818" s="23"/>
      <c r="BB1818" s="23"/>
      <c r="BC1818" s="23"/>
      <c r="BD1818" s="23"/>
      <c r="BE1818" s="45">
        <v>2440.224197633136</v>
      </c>
      <c r="BF1818" s="45">
        <v>12.0</v>
      </c>
      <c r="BG1818" s="23"/>
      <c r="BH1818" s="23"/>
      <c r="BI1818" s="23"/>
      <c r="BJ1818" s="23"/>
      <c r="BK1818" s="23"/>
      <c r="BL1818" s="45">
        <v>2440.224197633136</v>
      </c>
      <c r="BM1818" s="45">
        <v>0.973</v>
      </c>
      <c r="BN1818" s="23"/>
      <c r="BO1818" s="23"/>
      <c r="BP1818" s="23"/>
      <c r="BQ1818" s="23"/>
      <c r="BR1818" s="23"/>
      <c r="BS1818" s="45">
        <v>2440.224197633136</v>
      </c>
      <c r="BT1818" s="45">
        <v>0.26</v>
      </c>
      <c r="BU1818" s="23"/>
      <c r="BV1818" s="23"/>
      <c r="BW1818" s="23"/>
      <c r="BX1818" s="23"/>
      <c r="BY1818" s="23"/>
      <c r="BZ1818" s="23"/>
      <c r="CA1818" s="23"/>
    </row>
    <row r="1819" ht="15.75" customHeight="1">
      <c r="A1819" s="45">
        <v>2387.4660886536553</v>
      </c>
      <c r="B1819" s="46">
        <v>0.085</v>
      </c>
      <c r="C1819" s="45"/>
      <c r="D1819" s="45"/>
      <c r="E1819" s="45"/>
      <c r="F1819" s="45"/>
      <c r="G1819" s="45"/>
      <c r="H1819" s="45">
        <v>2387.4660886536553</v>
      </c>
      <c r="I1819" s="46">
        <v>0.09</v>
      </c>
      <c r="J1819" s="45"/>
      <c r="K1819" s="45"/>
      <c r="L1819" s="45"/>
      <c r="M1819" s="45"/>
      <c r="N1819" s="45"/>
      <c r="O1819" s="45">
        <v>2387.4660886536553</v>
      </c>
      <c r="P1819" s="45">
        <v>8.561032087330467E-4</v>
      </c>
      <c r="Q1819" s="45"/>
      <c r="R1819" s="45"/>
      <c r="S1819" s="45"/>
      <c r="T1819" s="45"/>
      <c r="U1819" s="45"/>
      <c r="V1819" s="45">
        <v>2387.4660886536553</v>
      </c>
      <c r="W1819" s="45">
        <v>0.002889513728084684</v>
      </c>
      <c r="X1819" s="45"/>
      <c r="Y1819" s="45"/>
      <c r="Z1819" s="45"/>
      <c r="AA1819" s="45"/>
      <c r="AB1819" s="45"/>
      <c r="AC1819" s="45">
        <v>2387.4660886536553</v>
      </c>
      <c r="AD1819" s="45">
        <v>287.13198809130006</v>
      </c>
      <c r="AE1819" s="45"/>
      <c r="AF1819" s="45"/>
      <c r="AG1819" s="45"/>
      <c r="AH1819" s="45"/>
      <c r="AI1819" s="45"/>
      <c r="AJ1819" s="45">
        <v>2387.4660886536553</v>
      </c>
      <c r="AK1819" s="45">
        <v>0.029</v>
      </c>
      <c r="AL1819" s="45"/>
      <c r="AM1819" s="45"/>
      <c r="AN1819" s="45"/>
      <c r="AO1819" s="23"/>
      <c r="AP1819" s="23"/>
      <c r="AQ1819" s="45">
        <v>2387.4660886536553</v>
      </c>
      <c r="AR1819" s="45">
        <v>0.018</v>
      </c>
      <c r="AS1819" s="23"/>
      <c r="AT1819" s="23"/>
      <c r="AU1819" s="23"/>
      <c r="AV1819" s="23"/>
      <c r="AW1819" s="23"/>
      <c r="AX1819" s="45">
        <v>2387.4660886536553</v>
      </c>
      <c r="AY1819" s="23">
        <v>0.312</v>
      </c>
      <c r="AZ1819" s="23"/>
      <c r="BA1819" s="23"/>
      <c r="BB1819" s="23"/>
      <c r="BC1819" s="23"/>
      <c r="BD1819" s="23"/>
      <c r="BE1819" s="45">
        <v>2387.4660886536553</v>
      </c>
      <c r="BF1819" s="45">
        <v>12.0</v>
      </c>
      <c r="BG1819" s="23"/>
      <c r="BH1819" s="23"/>
      <c r="BI1819" s="23"/>
      <c r="BJ1819" s="23"/>
      <c r="BK1819" s="23"/>
      <c r="BL1819" s="45">
        <v>2387.4660886536553</v>
      </c>
      <c r="BM1819" s="45">
        <v>1.026</v>
      </c>
      <c r="BN1819" s="23"/>
      <c r="BO1819" s="23"/>
      <c r="BP1819" s="23"/>
      <c r="BQ1819" s="23"/>
      <c r="BR1819" s="23"/>
      <c r="BS1819" s="45">
        <v>2387.4660886536553</v>
      </c>
      <c r="BT1819" s="45">
        <v>0.272</v>
      </c>
      <c r="BU1819" s="23"/>
      <c r="BV1819" s="23"/>
      <c r="BW1819" s="23"/>
      <c r="BX1819" s="23"/>
      <c r="BY1819" s="23"/>
      <c r="BZ1819" s="23"/>
      <c r="CA1819" s="23"/>
    </row>
    <row r="1820" ht="15.75" customHeight="1">
      <c r="A1820" s="45">
        <v>2336.301002750364</v>
      </c>
      <c r="B1820" s="46">
        <v>0.088</v>
      </c>
      <c r="C1820" s="45"/>
      <c r="D1820" s="45"/>
      <c r="E1820" s="45"/>
      <c r="F1820" s="45"/>
      <c r="G1820" s="45"/>
      <c r="H1820" s="45">
        <v>2336.301002750364</v>
      </c>
      <c r="I1820" s="46">
        <v>0.087</v>
      </c>
      <c r="J1820" s="45"/>
      <c r="K1820" s="45"/>
      <c r="L1820" s="45"/>
      <c r="M1820" s="45"/>
      <c r="N1820" s="45"/>
      <c r="O1820" s="45">
        <v>2336.301002750364</v>
      </c>
      <c r="P1820" s="45">
        <v>0.0011087202718006795</v>
      </c>
      <c r="Q1820" s="45"/>
      <c r="R1820" s="45"/>
      <c r="S1820" s="45"/>
      <c r="T1820" s="45"/>
      <c r="U1820" s="45"/>
      <c r="V1820" s="45">
        <v>2336.301002750364</v>
      </c>
      <c r="W1820" s="45">
        <v>0.0033543116000647145</v>
      </c>
      <c r="X1820" s="45"/>
      <c r="Y1820" s="45"/>
      <c r="Z1820" s="45"/>
      <c r="AA1820" s="45"/>
      <c r="AB1820" s="45"/>
      <c r="AC1820" s="45">
        <v>2336.301002750364</v>
      </c>
      <c r="AD1820" s="45">
        <v>207.0862320012943</v>
      </c>
      <c r="AE1820" s="45"/>
      <c r="AF1820" s="45"/>
      <c r="AG1820" s="45"/>
      <c r="AH1820" s="45"/>
      <c r="AI1820" s="45"/>
      <c r="AJ1820" s="45">
        <v>2336.301002750364</v>
      </c>
      <c r="AK1820" s="45">
        <v>0.028</v>
      </c>
      <c r="AL1820" s="45"/>
      <c r="AM1820" s="45"/>
      <c r="AN1820" s="45"/>
      <c r="AO1820" s="23"/>
      <c r="AP1820" s="23"/>
      <c r="AQ1820" s="45">
        <v>2336.301002750364</v>
      </c>
      <c r="AR1820" s="45">
        <v>0.017</v>
      </c>
      <c r="AS1820" s="23"/>
      <c r="AT1820" s="23"/>
      <c r="AU1820" s="23"/>
      <c r="AV1820" s="23"/>
      <c r="AW1820" s="23"/>
      <c r="AX1820" s="45">
        <v>2336.301002750364</v>
      </c>
      <c r="AY1820" s="23">
        <v>0.277</v>
      </c>
      <c r="AZ1820" s="23"/>
      <c r="BA1820" s="23"/>
      <c r="BB1820" s="23"/>
      <c r="BC1820" s="23"/>
      <c r="BD1820" s="23"/>
      <c r="BE1820" s="45">
        <v>2336.301002750364</v>
      </c>
      <c r="BF1820" s="45">
        <v>12.0</v>
      </c>
      <c r="BG1820" s="23"/>
      <c r="BH1820" s="23"/>
      <c r="BI1820" s="23"/>
      <c r="BJ1820" s="23"/>
      <c r="BK1820" s="23"/>
      <c r="BL1820" s="45">
        <v>2336.301002750364</v>
      </c>
      <c r="BM1820" s="45">
        <v>1.112</v>
      </c>
      <c r="BN1820" s="23"/>
      <c r="BO1820" s="23"/>
      <c r="BP1820" s="23"/>
      <c r="BQ1820" s="23"/>
      <c r="BR1820" s="23"/>
      <c r="BS1820" s="45">
        <v>2336.301002750364</v>
      </c>
      <c r="BT1820" s="45">
        <v>0.349</v>
      </c>
      <c r="BU1820" s="23"/>
      <c r="BV1820" s="23"/>
      <c r="BW1820" s="23"/>
      <c r="BX1820" s="23"/>
      <c r="BY1820" s="23"/>
      <c r="BZ1820" s="23"/>
      <c r="CA1820" s="23"/>
    </row>
    <row r="1821" ht="15.75" customHeight="1">
      <c r="A1821" s="45">
        <v>2300.964000158278</v>
      </c>
      <c r="B1821" s="46">
        <v>0.098</v>
      </c>
      <c r="C1821" s="45"/>
      <c r="D1821" s="45"/>
      <c r="E1821" s="45"/>
      <c r="F1821" s="45"/>
      <c r="G1821" s="45"/>
      <c r="H1821" s="45">
        <v>2300.964000158278</v>
      </c>
      <c r="I1821" s="46">
        <v>0.088</v>
      </c>
      <c r="J1821" s="45"/>
      <c r="K1821" s="45"/>
      <c r="L1821" s="45"/>
      <c r="M1821" s="45"/>
      <c r="N1821" s="45"/>
      <c r="O1821" s="45">
        <v>2300.964000158278</v>
      </c>
      <c r="P1821" s="45"/>
      <c r="Q1821" s="45"/>
      <c r="R1821" s="45"/>
      <c r="S1821" s="45"/>
      <c r="T1821" s="45"/>
      <c r="U1821" s="45"/>
      <c r="V1821" s="45">
        <v>2300.964000158278</v>
      </c>
      <c r="W1821" s="45"/>
      <c r="X1821" s="45"/>
      <c r="Y1821" s="45"/>
      <c r="Z1821" s="45"/>
      <c r="AA1821" s="45"/>
      <c r="AB1821" s="45"/>
      <c r="AC1821" s="45">
        <v>2300.964000158278</v>
      </c>
      <c r="AD1821" s="45">
        <v>198.95536562203228</v>
      </c>
      <c r="AE1821" s="45"/>
      <c r="AF1821" s="45"/>
      <c r="AG1821" s="45"/>
      <c r="AH1821" s="45"/>
      <c r="AI1821" s="45"/>
      <c r="AJ1821" s="45">
        <v>2300.964000158278</v>
      </c>
      <c r="AK1821" s="45">
        <v>0.028</v>
      </c>
      <c r="AL1821" s="45"/>
      <c r="AM1821" s="45"/>
      <c r="AN1821" s="45"/>
      <c r="AO1821" s="23"/>
      <c r="AP1821" s="23"/>
      <c r="AQ1821" s="45">
        <v>2300.964000158278</v>
      </c>
      <c r="AR1821" s="45">
        <v>0.017</v>
      </c>
      <c r="AS1821" s="23"/>
      <c r="AT1821" s="23"/>
      <c r="AU1821" s="23"/>
      <c r="AV1821" s="23"/>
      <c r="AW1821" s="23"/>
      <c r="AX1821" s="45">
        <v>2300.964000158278</v>
      </c>
      <c r="AY1821" s="23">
        <v>0.281</v>
      </c>
      <c r="AZ1821" s="23"/>
      <c r="BA1821" s="23"/>
      <c r="BB1821" s="23"/>
      <c r="BC1821" s="23"/>
      <c r="BD1821" s="23"/>
      <c r="BE1821" s="45">
        <v>2300.964000158278</v>
      </c>
      <c r="BF1821" s="45">
        <v>12.0</v>
      </c>
      <c r="BG1821" s="23"/>
      <c r="BH1821" s="23"/>
      <c r="BI1821" s="23"/>
      <c r="BJ1821" s="23"/>
      <c r="BK1821" s="23"/>
      <c r="BL1821" s="45">
        <v>2300.964000158278</v>
      </c>
      <c r="BM1821" s="45">
        <v>1.282</v>
      </c>
      <c r="BN1821" s="23"/>
      <c r="BO1821" s="23"/>
      <c r="BP1821" s="23"/>
      <c r="BQ1821" s="23"/>
      <c r="BR1821" s="23"/>
      <c r="BS1821" s="45">
        <v>2300.964000158278</v>
      </c>
      <c r="BT1821" s="45">
        <v>0.41</v>
      </c>
      <c r="BU1821" s="23"/>
      <c r="BV1821" s="23"/>
      <c r="BW1821" s="23"/>
      <c r="BX1821" s="23"/>
      <c r="BY1821" s="23"/>
      <c r="BZ1821" s="23"/>
      <c r="CA1821" s="23"/>
    </row>
    <row r="1822" ht="15.75" customHeight="1">
      <c r="A1822" s="45">
        <v>8800.569961877653</v>
      </c>
      <c r="B1822" s="46">
        <v>0.025</v>
      </c>
      <c r="C1822" s="45"/>
      <c r="D1822" s="45"/>
      <c r="E1822" s="45"/>
      <c r="F1822" s="45"/>
      <c r="G1822" s="45"/>
      <c r="H1822" s="45">
        <v>8800.569961877653</v>
      </c>
      <c r="I1822" s="46">
        <v>0.089</v>
      </c>
      <c r="J1822" s="45"/>
      <c r="K1822" s="45"/>
      <c r="L1822" s="45"/>
      <c r="M1822" s="45"/>
      <c r="N1822" s="45"/>
      <c r="O1822" s="45">
        <v>8800.569961877653</v>
      </c>
      <c r="P1822" s="45"/>
      <c r="Q1822" s="45"/>
      <c r="R1822" s="45"/>
      <c r="S1822" s="45"/>
      <c r="T1822" s="45"/>
      <c r="U1822" s="45"/>
      <c r="V1822" s="45">
        <v>8800.569961877653</v>
      </c>
      <c r="W1822" s="45"/>
      <c r="X1822" s="45"/>
      <c r="Y1822" s="45"/>
      <c r="Z1822" s="45"/>
      <c r="AA1822" s="45"/>
      <c r="AB1822" s="45"/>
      <c r="AC1822" s="45">
        <v>8800.569961877653</v>
      </c>
      <c r="AD1822" s="45">
        <v>1496.1460599476138</v>
      </c>
      <c r="AE1822" s="45"/>
      <c r="AF1822" s="45"/>
      <c r="AG1822" s="45"/>
      <c r="AH1822" s="45"/>
      <c r="AI1822" s="45"/>
      <c r="AJ1822" s="45">
        <v>8800.569961877653</v>
      </c>
      <c r="AK1822" s="45">
        <v>0.024</v>
      </c>
      <c r="AL1822" s="45"/>
      <c r="AM1822" s="45"/>
      <c r="AN1822" s="45"/>
      <c r="AO1822" s="23"/>
      <c r="AP1822" s="23"/>
      <c r="AQ1822" s="45">
        <v>8800.569961877653</v>
      </c>
      <c r="AR1822" s="45">
        <v>0.011</v>
      </c>
      <c r="AS1822" s="23"/>
      <c r="AT1822" s="23"/>
      <c r="AU1822" s="23"/>
      <c r="AV1822" s="23"/>
      <c r="AW1822" s="23"/>
      <c r="AX1822" s="45">
        <v>8800.569961877653</v>
      </c>
      <c r="AY1822" s="23"/>
      <c r="AZ1822" s="23"/>
      <c r="BA1822" s="23"/>
      <c r="BB1822" s="23"/>
      <c r="BC1822" s="23"/>
      <c r="BD1822" s="23"/>
      <c r="BE1822" s="45">
        <v>8800.569961877653</v>
      </c>
      <c r="BF1822" s="45"/>
      <c r="BG1822" s="23"/>
      <c r="BH1822" s="23"/>
      <c r="BI1822" s="23"/>
      <c r="BJ1822" s="23"/>
      <c r="BK1822" s="23"/>
      <c r="BL1822" s="45">
        <v>8800.569961877653</v>
      </c>
      <c r="BM1822" s="45">
        <v>0.25</v>
      </c>
      <c r="BN1822" s="23"/>
      <c r="BO1822" s="23"/>
      <c r="BP1822" s="23"/>
      <c r="BQ1822" s="23"/>
      <c r="BR1822" s="23"/>
      <c r="BS1822" s="45">
        <v>8800.569961877653</v>
      </c>
      <c r="BT1822" s="45">
        <v>0.067</v>
      </c>
      <c r="BU1822" s="23"/>
      <c r="BV1822" s="23"/>
      <c r="BW1822" s="23"/>
      <c r="BX1822" s="23"/>
      <c r="BY1822" s="23"/>
      <c r="BZ1822" s="23"/>
      <c r="CA1822" s="23"/>
    </row>
    <row r="1823" ht="15.75" customHeight="1">
      <c r="A1823" s="45">
        <v>8481.503046545397</v>
      </c>
      <c r="B1823" s="46">
        <v>0.036</v>
      </c>
      <c r="C1823" s="45"/>
      <c r="D1823" s="45"/>
      <c r="E1823" s="45"/>
      <c r="F1823" s="45"/>
      <c r="G1823" s="45"/>
      <c r="H1823" s="45">
        <v>8481.503046545397</v>
      </c>
      <c r="I1823" s="46">
        <v>0.079</v>
      </c>
      <c r="J1823" s="45"/>
      <c r="K1823" s="45"/>
      <c r="L1823" s="45"/>
      <c r="M1823" s="45"/>
      <c r="N1823" s="45"/>
      <c r="O1823" s="45">
        <v>8481.503046545397</v>
      </c>
      <c r="P1823" s="45">
        <v>0.016420748418159308</v>
      </c>
      <c r="Q1823" s="45"/>
      <c r="R1823" s="45"/>
      <c r="S1823" s="45"/>
      <c r="T1823" s="45"/>
      <c r="U1823" s="45"/>
      <c r="V1823" s="45">
        <v>8481.503046545397</v>
      </c>
      <c r="W1823" s="45"/>
      <c r="X1823" s="45"/>
      <c r="Y1823" s="45"/>
      <c r="Z1823" s="45"/>
      <c r="AA1823" s="45"/>
      <c r="AB1823" s="45"/>
      <c r="AC1823" s="45">
        <v>8481.503046545397</v>
      </c>
      <c r="AD1823" s="45">
        <v>1619.2030309945856</v>
      </c>
      <c r="AE1823" s="45"/>
      <c r="AF1823" s="45"/>
      <c r="AG1823" s="45"/>
      <c r="AH1823" s="45"/>
      <c r="AI1823" s="45"/>
      <c r="AJ1823" s="45">
        <v>8481.503046545397</v>
      </c>
      <c r="AK1823" s="45">
        <v>0.023</v>
      </c>
      <c r="AL1823" s="45"/>
      <c r="AM1823" s="45"/>
      <c r="AN1823" s="45"/>
      <c r="AO1823" s="23"/>
      <c r="AP1823" s="23"/>
      <c r="AQ1823" s="45">
        <v>8481.503046545397</v>
      </c>
      <c r="AR1823" s="45">
        <v>0.011</v>
      </c>
      <c r="AS1823" s="23"/>
      <c r="AT1823" s="23"/>
      <c r="AU1823" s="23"/>
      <c r="AV1823" s="23"/>
      <c r="AW1823" s="23"/>
      <c r="AX1823" s="45">
        <v>8481.503046545397</v>
      </c>
      <c r="AY1823" s="23"/>
      <c r="AZ1823" s="23"/>
      <c r="BA1823" s="23"/>
      <c r="BB1823" s="23"/>
      <c r="BC1823" s="23"/>
      <c r="BD1823" s="23"/>
      <c r="BE1823" s="45">
        <v>8481.503046545397</v>
      </c>
      <c r="BF1823" s="45"/>
      <c r="BG1823" s="23"/>
      <c r="BH1823" s="23"/>
      <c r="BI1823" s="23"/>
      <c r="BJ1823" s="23"/>
      <c r="BK1823" s="23"/>
      <c r="BL1823" s="45">
        <v>8481.503046545397</v>
      </c>
      <c r="BM1823" s="45">
        <v>0.443</v>
      </c>
      <c r="BN1823" s="23"/>
      <c r="BO1823" s="23"/>
      <c r="BP1823" s="23"/>
      <c r="BQ1823" s="23"/>
      <c r="BR1823" s="23"/>
      <c r="BS1823" s="45">
        <v>8481.503046545397</v>
      </c>
      <c r="BT1823" s="45">
        <v>0.086</v>
      </c>
      <c r="BU1823" s="23"/>
      <c r="BV1823" s="23"/>
      <c r="BW1823" s="23"/>
      <c r="BX1823" s="23"/>
      <c r="BY1823" s="23"/>
      <c r="BZ1823" s="23"/>
      <c r="CA1823" s="23"/>
    </row>
    <row r="1824" ht="15.75" customHeight="1">
      <c r="A1824" s="45">
        <v>8214.668639099476</v>
      </c>
      <c r="B1824" s="46">
        <v>0.036</v>
      </c>
      <c r="C1824" s="45"/>
      <c r="D1824" s="45"/>
      <c r="E1824" s="45"/>
      <c r="F1824" s="45"/>
      <c r="G1824" s="45"/>
      <c r="H1824" s="45">
        <v>8214.668639099476</v>
      </c>
      <c r="I1824" s="46">
        <v>0.065</v>
      </c>
      <c r="J1824" s="45"/>
      <c r="K1824" s="45"/>
      <c r="L1824" s="45"/>
      <c r="M1824" s="45"/>
      <c r="N1824" s="45"/>
      <c r="O1824" s="45">
        <v>8214.668639099476</v>
      </c>
      <c r="P1824" s="45">
        <v>0.015909330583644823</v>
      </c>
      <c r="Q1824" s="45"/>
      <c r="R1824" s="45"/>
      <c r="S1824" s="45"/>
      <c r="T1824" s="45"/>
      <c r="U1824" s="45"/>
      <c r="V1824" s="45">
        <v>8214.668639099476</v>
      </c>
      <c r="W1824" s="45">
        <v>0.045744817969839355</v>
      </c>
      <c r="X1824" s="45"/>
      <c r="Y1824" s="45"/>
      <c r="Z1824" s="45"/>
      <c r="AA1824" s="45"/>
      <c r="AB1824" s="45"/>
      <c r="AC1824" s="45">
        <v>8214.668639099476</v>
      </c>
      <c r="AD1824" s="45">
        <v>1665.8269180444404</v>
      </c>
      <c r="AE1824" s="45"/>
      <c r="AF1824" s="45"/>
      <c r="AG1824" s="45"/>
      <c r="AH1824" s="45"/>
      <c r="AI1824" s="45"/>
      <c r="AJ1824" s="45">
        <v>8214.668639099476</v>
      </c>
      <c r="AK1824" s="45">
        <v>0.022</v>
      </c>
      <c r="AL1824" s="45"/>
      <c r="AM1824" s="45"/>
      <c r="AN1824" s="45"/>
      <c r="AO1824" s="23"/>
      <c r="AP1824" s="23"/>
      <c r="AQ1824" s="45">
        <v>8214.668639099476</v>
      </c>
      <c r="AR1824" s="45">
        <v>0.011</v>
      </c>
      <c r="AS1824" s="23"/>
      <c r="AT1824" s="23"/>
      <c r="AU1824" s="23"/>
      <c r="AV1824" s="23"/>
      <c r="AW1824" s="23"/>
      <c r="AX1824" s="45">
        <v>8214.668639099476</v>
      </c>
      <c r="AY1824" s="23"/>
      <c r="AZ1824" s="23"/>
      <c r="BA1824" s="23"/>
      <c r="BB1824" s="23"/>
      <c r="BC1824" s="23"/>
      <c r="BD1824" s="23"/>
      <c r="BE1824" s="45">
        <v>8214.668639099476</v>
      </c>
      <c r="BF1824" s="45"/>
      <c r="BG1824" s="23"/>
      <c r="BH1824" s="23"/>
      <c r="BI1824" s="23"/>
      <c r="BJ1824" s="23"/>
      <c r="BK1824" s="23"/>
      <c r="BL1824" s="45">
        <v>8214.668639099476</v>
      </c>
      <c r="BM1824" s="45">
        <v>0.599</v>
      </c>
      <c r="BN1824" s="23"/>
      <c r="BO1824" s="23"/>
      <c r="BP1824" s="23"/>
      <c r="BQ1824" s="23"/>
      <c r="BR1824" s="23"/>
      <c r="BS1824" s="45">
        <v>8214.668639099476</v>
      </c>
      <c r="BT1824" s="45">
        <v>0.102</v>
      </c>
      <c r="BU1824" s="23"/>
      <c r="BV1824" s="23"/>
      <c r="BW1824" s="23"/>
      <c r="BX1824" s="23"/>
      <c r="BY1824" s="23"/>
      <c r="BZ1824" s="23"/>
      <c r="CA1824" s="23"/>
    </row>
    <row r="1825" ht="15.75" customHeight="1">
      <c r="A1825" s="45">
        <v>7953.3407172621955</v>
      </c>
      <c r="B1825" s="46">
        <v>0.032</v>
      </c>
      <c r="C1825" s="45"/>
      <c r="D1825" s="45"/>
      <c r="E1825" s="45"/>
      <c r="F1825" s="45"/>
      <c r="G1825" s="45"/>
      <c r="H1825" s="45">
        <v>7953.3407172621955</v>
      </c>
      <c r="I1825" s="46">
        <v>0.054</v>
      </c>
      <c r="J1825" s="45"/>
      <c r="K1825" s="45"/>
      <c r="L1825" s="45"/>
      <c r="M1825" s="45"/>
      <c r="N1825" s="45"/>
      <c r="O1825" s="45">
        <v>7953.3407172621955</v>
      </c>
      <c r="P1825" s="45">
        <v>0.014560425411072728</v>
      </c>
      <c r="Q1825" s="45"/>
      <c r="R1825" s="45"/>
      <c r="S1825" s="45"/>
      <c r="T1825" s="45"/>
      <c r="U1825" s="45"/>
      <c r="V1825" s="45">
        <v>7953.3407172621955</v>
      </c>
      <c r="W1825" s="45">
        <v>0.03868400025893601</v>
      </c>
      <c r="X1825" s="45"/>
      <c r="Y1825" s="45"/>
      <c r="Z1825" s="45"/>
      <c r="AA1825" s="45"/>
      <c r="AB1825" s="45"/>
      <c r="AC1825" s="45">
        <v>7953.3407172621955</v>
      </c>
      <c r="AD1825" s="45">
        <v>1771.9161217433953</v>
      </c>
      <c r="AE1825" s="45"/>
      <c r="AF1825" s="45"/>
      <c r="AG1825" s="45"/>
      <c r="AH1825" s="45"/>
      <c r="AI1825" s="45"/>
      <c r="AJ1825" s="45">
        <v>7953.3407172621955</v>
      </c>
      <c r="AK1825" s="45">
        <v>0.022</v>
      </c>
      <c r="AL1825" s="45"/>
      <c r="AM1825" s="45"/>
      <c r="AN1825" s="45"/>
      <c r="AO1825" s="23"/>
      <c r="AP1825" s="23"/>
      <c r="AQ1825" s="45">
        <v>7953.3407172621955</v>
      </c>
      <c r="AR1825" s="45">
        <v>0.01</v>
      </c>
      <c r="AS1825" s="23"/>
      <c r="AT1825" s="23"/>
      <c r="AU1825" s="23"/>
      <c r="AV1825" s="23"/>
      <c r="AW1825" s="23"/>
      <c r="AX1825" s="45">
        <v>7953.3407172621955</v>
      </c>
      <c r="AY1825" s="23"/>
      <c r="AZ1825" s="23"/>
      <c r="BA1825" s="23"/>
      <c r="BB1825" s="23"/>
      <c r="BC1825" s="23"/>
      <c r="BD1825" s="23"/>
      <c r="BE1825" s="45">
        <v>7953.3407172621955</v>
      </c>
      <c r="BF1825" s="45">
        <v>35.0</v>
      </c>
      <c r="BG1825" s="23"/>
      <c r="BH1825" s="23"/>
      <c r="BI1825" s="23"/>
      <c r="BJ1825" s="23"/>
      <c r="BK1825" s="23"/>
      <c r="BL1825" s="45">
        <v>7953.3407172621955</v>
      </c>
      <c r="BM1825" s="45">
        <v>0.671</v>
      </c>
      <c r="BN1825" s="23"/>
      <c r="BO1825" s="23"/>
      <c r="BP1825" s="23"/>
      <c r="BQ1825" s="23"/>
      <c r="BR1825" s="23"/>
      <c r="BS1825" s="45">
        <v>7953.3407172621955</v>
      </c>
      <c r="BT1825" s="45">
        <v>0.224</v>
      </c>
      <c r="BU1825" s="23"/>
      <c r="BV1825" s="23"/>
      <c r="BW1825" s="23"/>
      <c r="BX1825" s="23"/>
      <c r="BY1825" s="23"/>
      <c r="BZ1825" s="23"/>
      <c r="CA1825" s="23"/>
    </row>
    <row r="1826" ht="15.75" customHeight="1">
      <c r="A1826" s="45">
        <v>7668.854686573796</v>
      </c>
      <c r="B1826" s="46">
        <v>0.027</v>
      </c>
      <c r="C1826" s="45"/>
      <c r="D1826" s="45"/>
      <c r="E1826" s="45"/>
      <c r="F1826" s="45"/>
      <c r="G1826" s="45"/>
      <c r="H1826" s="45">
        <v>7668.854686573796</v>
      </c>
      <c r="I1826" s="46">
        <v>0.056</v>
      </c>
      <c r="J1826" s="45"/>
      <c r="K1826" s="45"/>
      <c r="L1826" s="45"/>
      <c r="M1826" s="45"/>
      <c r="N1826" s="45"/>
      <c r="O1826" s="45">
        <v>7668.854686573796</v>
      </c>
      <c r="P1826" s="45">
        <v>0.0131315485875948</v>
      </c>
      <c r="Q1826" s="45"/>
      <c r="R1826" s="45"/>
      <c r="S1826" s="45"/>
      <c r="T1826" s="45"/>
      <c r="U1826" s="45"/>
      <c r="V1826" s="45">
        <v>7668.854686573796</v>
      </c>
      <c r="W1826" s="45">
        <v>0.03640347722204669</v>
      </c>
      <c r="X1826" s="45"/>
      <c r="Y1826" s="45"/>
      <c r="Z1826" s="45"/>
      <c r="AA1826" s="45"/>
      <c r="AB1826" s="45"/>
      <c r="AC1826" s="45">
        <v>7668.854686573796</v>
      </c>
      <c r="AD1826" s="45">
        <v>1888.032867342358</v>
      </c>
      <c r="AE1826" s="45"/>
      <c r="AF1826" s="45"/>
      <c r="AG1826" s="45"/>
      <c r="AH1826" s="45"/>
      <c r="AI1826" s="45"/>
      <c r="AJ1826" s="45">
        <v>7668.854686573796</v>
      </c>
      <c r="AK1826" s="45">
        <v>0.021</v>
      </c>
      <c r="AL1826" s="45"/>
      <c r="AM1826" s="45"/>
      <c r="AN1826" s="45"/>
      <c r="AO1826" s="23"/>
      <c r="AP1826" s="23"/>
      <c r="AQ1826" s="45">
        <v>7668.854686573796</v>
      </c>
      <c r="AR1826" s="45">
        <v>0.01</v>
      </c>
      <c r="AS1826" s="23"/>
      <c r="AT1826" s="23"/>
      <c r="AU1826" s="23"/>
      <c r="AV1826" s="23"/>
      <c r="AW1826" s="23"/>
      <c r="AX1826" s="45">
        <v>7668.854686573796</v>
      </c>
      <c r="AY1826" s="23"/>
      <c r="AZ1826" s="23"/>
      <c r="BA1826" s="23"/>
      <c r="BB1826" s="23"/>
      <c r="BC1826" s="23"/>
      <c r="BD1826" s="23"/>
      <c r="BE1826" s="45">
        <v>7668.854686573796</v>
      </c>
      <c r="BF1826" s="45">
        <v>35.0</v>
      </c>
      <c r="BG1826" s="23"/>
      <c r="BH1826" s="23"/>
      <c r="BI1826" s="23"/>
      <c r="BJ1826" s="23"/>
      <c r="BK1826" s="23"/>
      <c r="BL1826" s="45">
        <v>7668.854686573796</v>
      </c>
      <c r="BM1826" s="45">
        <v>0.808</v>
      </c>
      <c r="BN1826" s="23"/>
      <c r="BO1826" s="23"/>
      <c r="BP1826" s="23"/>
      <c r="BQ1826" s="23"/>
      <c r="BR1826" s="23"/>
      <c r="BS1826" s="45">
        <v>7668.854686573796</v>
      </c>
      <c r="BT1826" s="45">
        <v>0.229</v>
      </c>
      <c r="BU1826" s="23"/>
      <c r="BV1826" s="23"/>
      <c r="BW1826" s="23"/>
      <c r="BX1826" s="23"/>
      <c r="BY1826" s="23"/>
      <c r="BZ1826" s="23"/>
      <c r="CA1826" s="23"/>
    </row>
    <row r="1827" ht="15.75" customHeight="1">
      <c r="A1827" s="45">
        <v>7339.257058485904</v>
      </c>
      <c r="B1827" s="46">
        <v>0.024</v>
      </c>
      <c r="C1827" s="45"/>
      <c r="D1827" s="45"/>
      <c r="E1827" s="45"/>
      <c r="F1827" s="45"/>
      <c r="G1827" s="45"/>
      <c r="H1827" s="45">
        <v>7339.257058485904</v>
      </c>
      <c r="I1827" s="46">
        <v>0.075</v>
      </c>
      <c r="J1827" s="45"/>
      <c r="K1827" s="45"/>
      <c r="L1827" s="45"/>
      <c r="M1827" s="45"/>
      <c r="N1827" s="45"/>
      <c r="O1827" s="45">
        <v>7339.257058485904</v>
      </c>
      <c r="P1827" s="45">
        <v>0.008738787465477283</v>
      </c>
      <c r="Q1827" s="45"/>
      <c r="R1827" s="45"/>
      <c r="S1827" s="45"/>
      <c r="T1827" s="45"/>
      <c r="U1827" s="45"/>
      <c r="V1827" s="45">
        <v>7339.257058485904</v>
      </c>
      <c r="W1827" s="45">
        <v>0.024004556868093822</v>
      </c>
      <c r="X1827" s="45"/>
      <c r="Y1827" s="45"/>
      <c r="Z1827" s="45"/>
      <c r="AA1827" s="45"/>
      <c r="AB1827" s="45"/>
      <c r="AC1827" s="45">
        <v>7339.257058485904</v>
      </c>
      <c r="AD1827" s="45">
        <v>2176.0961262266396</v>
      </c>
      <c r="AE1827" s="45"/>
      <c r="AF1827" s="45"/>
      <c r="AG1827" s="45"/>
      <c r="AH1827" s="45"/>
      <c r="AI1827" s="45"/>
      <c r="AJ1827" s="45">
        <v>7339.257058485904</v>
      </c>
      <c r="AK1827" s="45">
        <v>0.021</v>
      </c>
      <c r="AL1827" s="45"/>
      <c r="AM1827" s="45"/>
      <c r="AN1827" s="45"/>
      <c r="AO1827" s="23"/>
      <c r="AP1827" s="23"/>
      <c r="AQ1827" s="45">
        <v>7339.257058485904</v>
      </c>
      <c r="AR1827" s="45">
        <v>0.01</v>
      </c>
      <c r="AS1827" s="23"/>
      <c r="AT1827" s="23"/>
      <c r="AU1827" s="23"/>
      <c r="AV1827" s="23"/>
      <c r="AW1827" s="23"/>
      <c r="AX1827" s="45">
        <v>7339.257058485904</v>
      </c>
      <c r="AY1827" s="23">
        <v>0.107</v>
      </c>
      <c r="AZ1827" s="23"/>
      <c r="BA1827" s="23"/>
      <c r="BB1827" s="23"/>
      <c r="BC1827" s="23"/>
      <c r="BD1827" s="23"/>
      <c r="BE1827" s="45">
        <v>7339.257058485904</v>
      </c>
      <c r="BF1827" s="45">
        <v>35.0</v>
      </c>
      <c r="BG1827" s="23"/>
      <c r="BH1827" s="23"/>
      <c r="BI1827" s="23"/>
      <c r="BJ1827" s="23"/>
      <c r="BK1827" s="23"/>
      <c r="BL1827" s="45">
        <v>7339.257058485904</v>
      </c>
      <c r="BM1827" s="45">
        <v>0.602</v>
      </c>
      <c r="BN1827" s="23"/>
      <c r="BO1827" s="23"/>
      <c r="BP1827" s="23"/>
      <c r="BQ1827" s="23"/>
      <c r="BR1827" s="23"/>
      <c r="BS1827" s="45">
        <v>7339.257058485904</v>
      </c>
      <c r="BT1827" s="45">
        <v>0.259</v>
      </c>
      <c r="BU1827" s="23"/>
      <c r="BV1827" s="23"/>
      <c r="BW1827" s="23"/>
      <c r="BX1827" s="23"/>
      <c r="BY1827" s="23"/>
      <c r="BZ1827" s="23"/>
      <c r="CA1827" s="23"/>
    </row>
    <row r="1828" ht="15.75" customHeight="1">
      <c r="A1828" s="45">
        <v>7013.169948023637</v>
      </c>
      <c r="B1828" s="46">
        <v>0.022</v>
      </c>
      <c r="C1828" s="45"/>
      <c r="D1828" s="45"/>
      <c r="E1828" s="45"/>
      <c r="F1828" s="45"/>
      <c r="G1828" s="45"/>
      <c r="H1828" s="45">
        <v>7013.169948023637</v>
      </c>
      <c r="I1828" s="46">
        <v>0.086</v>
      </c>
      <c r="J1828" s="45"/>
      <c r="K1828" s="45"/>
      <c r="L1828" s="45"/>
      <c r="M1828" s="45"/>
      <c r="N1828" s="45"/>
      <c r="O1828" s="45">
        <v>7013.169948023637</v>
      </c>
      <c r="P1828" s="45">
        <v>0.009708183640165546</v>
      </c>
      <c r="Q1828" s="45"/>
      <c r="R1828" s="45"/>
      <c r="S1828" s="45"/>
      <c r="T1828" s="45"/>
      <c r="U1828" s="45"/>
      <c r="V1828" s="45">
        <v>7013.169948023637</v>
      </c>
      <c r="W1828" s="45">
        <v>0.02628146658972593</v>
      </c>
      <c r="X1828" s="45"/>
      <c r="Y1828" s="45"/>
      <c r="Z1828" s="45"/>
      <c r="AA1828" s="45"/>
      <c r="AB1828" s="45"/>
      <c r="AC1828" s="45">
        <v>7013.169948023637</v>
      </c>
      <c r="AD1828" s="45">
        <v>2512.5700894953143</v>
      </c>
      <c r="AE1828" s="45"/>
      <c r="AF1828" s="45"/>
      <c r="AG1828" s="45"/>
      <c r="AH1828" s="45"/>
      <c r="AI1828" s="45"/>
      <c r="AJ1828" s="45">
        <v>7013.169948023637</v>
      </c>
      <c r="AK1828" s="45">
        <v>0.021</v>
      </c>
      <c r="AL1828" s="45"/>
      <c r="AM1828" s="45"/>
      <c r="AN1828" s="45"/>
      <c r="AO1828" s="23"/>
      <c r="AP1828" s="23"/>
      <c r="AQ1828" s="45">
        <v>7013.169948023637</v>
      </c>
      <c r="AR1828" s="45">
        <v>0.01</v>
      </c>
      <c r="AS1828" s="23"/>
      <c r="AT1828" s="23"/>
      <c r="AU1828" s="23"/>
      <c r="AV1828" s="23"/>
      <c r="AW1828" s="23"/>
      <c r="AX1828" s="45">
        <v>7013.169948023637</v>
      </c>
      <c r="AY1828" s="23">
        <v>0.107</v>
      </c>
      <c r="AZ1828" s="23"/>
      <c r="BA1828" s="23"/>
      <c r="BB1828" s="23"/>
      <c r="BC1828" s="23"/>
      <c r="BD1828" s="23"/>
      <c r="BE1828" s="45">
        <v>7013.169948023637</v>
      </c>
      <c r="BF1828" s="45">
        <v>35.0</v>
      </c>
      <c r="BG1828" s="23"/>
      <c r="BH1828" s="23"/>
      <c r="BI1828" s="23"/>
      <c r="BJ1828" s="23"/>
      <c r="BK1828" s="23"/>
      <c r="BL1828" s="45">
        <v>7013.169948023637</v>
      </c>
      <c r="BM1828" s="45">
        <v>0.488</v>
      </c>
      <c r="BN1828" s="23"/>
      <c r="BO1828" s="23"/>
      <c r="BP1828" s="23"/>
      <c r="BQ1828" s="23"/>
      <c r="BR1828" s="23"/>
      <c r="BS1828" s="45">
        <v>7013.169948023637</v>
      </c>
      <c r="BT1828" s="45">
        <v>0.288</v>
      </c>
      <c r="BU1828" s="23"/>
      <c r="BV1828" s="23"/>
      <c r="BW1828" s="23"/>
      <c r="BX1828" s="23"/>
      <c r="BY1828" s="23"/>
      <c r="BZ1828" s="23"/>
      <c r="CA1828" s="23"/>
    </row>
    <row r="1829" ht="15.75" customHeight="1">
      <c r="A1829" s="45">
        <v>6652.968152427473</v>
      </c>
      <c r="B1829" s="46">
        <v>0.021</v>
      </c>
      <c r="C1829" s="45"/>
      <c r="D1829" s="45"/>
      <c r="E1829" s="45"/>
      <c r="F1829" s="45"/>
      <c r="G1829" s="45"/>
      <c r="H1829" s="45">
        <v>6652.968152427473</v>
      </c>
      <c r="I1829" s="46">
        <v>0.085</v>
      </c>
      <c r="J1829" s="45"/>
      <c r="K1829" s="45"/>
      <c r="L1829" s="45"/>
      <c r="M1829" s="45"/>
      <c r="N1829" s="45"/>
      <c r="O1829" s="45">
        <v>6652.968152427473</v>
      </c>
      <c r="P1829" s="45">
        <v>0.01032869913735068</v>
      </c>
      <c r="Q1829" s="45"/>
      <c r="R1829" s="45"/>
      <c r="S1829" s="45"/>
      <c r="T1829" s="45"/>
      <c r="U1829" s="45"/>
      <c r="V1829" s="45">
        <v>6652.968152427473</v>
      </c>
      <c r="W1829" s="45">
        <v>0.029447497377608694</v>
      </c>
      <c r="X1829" s="45"/>
      <c r="Y1829" s="45"/>
      <c r="Z1829" s="45"/>
      <c r="AA1829" s="45"/>
      <c r="AB1829" s="45"/>
      <c r="AC1829" s="45">
        <v>6652.968152427473</v>
      </c>
      <c r="AD1829" s="45">
        <v>2844.316064690871</v>
      </c>
      <c r="AE1829" s="45"/>
      <c r="AF1829" s="45"/>
      <c r="AG1829" s="45"/>
      <c r="AH1829" s="45"/>
      <c r="AI1829" s="45"/>
      <c r="AJ1829" s="45">
        <v>6652.968152427473</v>
      </c>
      <c r="AK1829" s="45">
        <v>0.021</v>
      </c>
      <c r="AL1829" s="45"/>
      <c r="AM1829" s="45"/>
      <c r="AN1829" s="45"/>
      <c r="AO1829" s="23"/>
      <c r="AP1829" s="23"/>
      <c r="AQ1829" s="45">
        <v>6652.968152427473</v>
      </c>
      <c r="AR1829" s="45">
        <v>0.01</v>
      </c>
      <c r="AS1829" s="23"/>
      <c r="AT1829" s="23"/>
      <c r="AU1829" s="23"/>
      <c r="AV1829" s="23"/>
      <c r="AW1829" s="23"/>
      <c r="AX1829" s="45">
        <v>6652.968152427473</v>
      </c>
      <c r="AY1829" s="23">
        <v>0.107</v>
      </c>
      <c r="AZ1829" s="23"/>
      <c r="BA1829" s="23"/>
      <c r="BB1829" s="23"/>
      <c r="BC1829" s="23"/>
      <c r="BD1829" s="23"/>
      <c r="BE1829" s="45">
        <v>6652.968152427473</v>
      </c>
      <c r="BF1829" s="45">
        <v>35.0</v>
      </c>
      <c r="BG1829" s="23"/>
      <c r="BH1829" s="23"/>
      <c r="BI1829" s="23"/>
      <c r="BJ1829" s="23"/>
      <c r="BK1829" s="23"/>
      <c r="BL1829" s="45">
        <v>6652.968152427473</v>
      </c>
      <c r="BM1829" s="45">
        <v>0.558</v>
      </c>
      <c r="BN1829" s="23"/>
      <c r="BO1829" s="23"/>
      <c r="BP1829" s="23"/>
      <c r="BQ1829" s="23"/>
      <c r="BR1829" s="23"/>
      <c r="BS1829" s="45">
        <v>6652.968152427473</v>
      </c>
      <c r="BT1829" s="45">
        <v>0.348</v>
      </c>
      <c r="BU1829" s="23"/>
      <c r="BV1829" s="23"/>
      <c r="BW1829" s="23"/>
      <c r="BX1829" s="23"/>
      <c r="BY1829" s="23"/>
      <c r="BZ1829" s="23"/>
      <c r="CA1829" s="23"/>
    </row>
    <row r="1830" ht="15.75" customHeight="1">
      <c r="A1830" s="45">
        <v>6302.554899469733</v>
      </c>
      <c r="B1830" s="46">
        <v>0.019</v>
      </c>
      <c r="C1830" s="45"/>
      <c r="D1830" s="45"/>
      <c r="E1830" s="45"/>
      <c r="F1830" s="45"/>
      <c r="G1830" s="45"/>
      <c r="H1830" s="45">
        <v>6302.554899469733</v>
      </c>
      <c r="I1830" s="46">
        <v>0.076</v>
      </c>
      <c r="J1830" s="45"/>
      <c r="K1830" s="45"/>
      <c r="L1830" s="45"/>
      <c r="M1830" s="45"/>
      <c r="N1830" s="45"/>
      <c r="O1830" s="45">
        <v>6302.554899469733</v>
      </c>
      <c r="P1830" s="45">
        <v>0.00976937119502809</v>
      </c>
      <c r="Q1830" s="45"/>
      <c r="R1830" s="45"/>
      <c r="S1830" s="45"/>
      <c r="T1830" s="45"/>
      <c r="U1830" s="45"/>
      <c r="V1830" s="45">
        <v>6302.554899469733</v>
      </c>
      <c r="W1830" s="45">
        <v>0.02647710901513977</v>
      </c>
      <c r="X1830" s="45"/>
      <c r="Y1830" s="45"/>
      <c r="Z1830" s="45"/>
      <c r="AA1830" s="45"/>
      <c r="AB1830" s="45"/>
      <c r="AC1830" s="45">
        <v>6302.554899469733</v>
      </c>
      <c r="AD1830" s="45">
        <v>3086.720146131645</v>
      </c>
      <c r="AE1830" s="45"/>
      <c r="AF1830" s="45"/>
      <c r="AG1830" s="45"/>
      <c r="AH1830" s="45"/>
      <c r="AI1830" s="45"/>
      <c r="AJ1830" s="45">
        <v>6302.554899469733</v>
      </c>
      <c r="AK1830" s="45">
        <v>0.021</v>
      </c>
      <c r="AL1830" s="45"/>
      <c r="AM1830" s="45"/>
      <c r="AN1830" s="45"/>
      <c r="AO1830" s="23"/>
      <c r="AP1830" s="23"/>
      <c r="AQ1830" s="45">
        <v>6302.554899469733</v>
      </c>
      <c r="AR1830" s="45">
        <v>0.01</v>
      </c>
      <c r="AS1830" s="23"/>
      <c r="AT1830" s="23"/>
      <c r="AU1830" s="23"/>
      <c r="AV1830" s="23"/>
      <c r="AW1830" s="23"/>
      <c r="AX1830" s="45">
        <v>6302.554899469733</v>
      </c>
      <c r="AY1830" s="23">
        <v>0.107</v>
      </c>
      <c r="AZ1830" s="23"/>
      <c r="BA1830" s="23"/>
      <c r="BB1830" s="23"/>
      <c r="BC1830" s="23"/>
      <c r="BD1830" s="23"/>
      <c r="BE1830" s="45">
        <v>6302.554899469733</v>
      </c>
      <c r="BF1830" s="45">
        <v>35.0</v>
      </c>
      <c r="BG1830" s="23"/>
      <c r="BH1830" s="23"/>
      <c r="BI1830" s="23"/>
      <c r="BJ1830" s="23"/>
      <c r="BK1830" s="23"/>
      <c r="BL1830" s="45">
        <v>6302.554899469733</v>
      </c>
      <c r="BM1830" s="45">
        <v>0.555</v>
      </c>
      <c r="BN1830" s="23"/>
      <c r="BO1830" s="23"/>
      <c r="BP1830" s="23"/>
      <c r="BQ1830" s="23"/>
      <c r="BR1830" s="23"/>
      <c r="BS1830" s="45">
        <v>6302.554899469733</v>
      </c>
      <c r="BT1830" s="45">
        <v>0.42</v>
      </c>
      <c r="BU1830" s="23"/>
      <c r="BV1830" s="23"/>
      <c r="BW1830" s="23"/>
      <c r="BX1830" s="23"/>
      <c r="BY1830" s="23"/>
      <c r="BZ1830" s="23"/>
      <c r="CA1830" s="23"/>
    </row>
    <row r="1831" ht="15.75" customHeight="1">
      <c r="A1831" s="45">
        <v>5993.781769915603</v>
      </c>
      <c r="B1831" s="46">
        <v>0.039</v>
      </c>
      <c r="C1831" s="45"/>
      <c r="D1831" s="45"/>
      <c r="E1831" s="45"/>
      <c r="F1831" s="45"/>
      <c r="G1831" s="45"/>
      <c r="H1831" s="45">
        <v>5993.781769915603</v>
      </c>
      <c r="I1831" s="46">
        <v>0.062</v>
      </c>
      <c r="J1831" s="45"/>
      <c r="K1831" s="45"/>
      <c r="L1831" s="45"/>
      <c r="M1831" s="45"/>
      <c r="N1831" s="45"/>
      <c r="O1831" s="45">
        <v>5993.781769915603</v>
      </c>
      <c r="P1831" s="45"/>
      <c r="Q1831" s="45"/>
      <c r="R1831" s="45"/>
      <c r="S1831" s="45"/>
      <c r="T1831" s="45"/>
      <c r="U1831" s="45"/>
      <c r="V1831" s="45">
        <v>5993.781769915603</v>
      </c>
      <c r="W1831" s="45"/>
      <c r="X1831" s="45"/>
      <c r="Y1831" s="45"/>
      <c r="Z1831" s="45"/>
      <c r="AA1831" s="45"/>
      <c r="AB1831" s="45"/>
      <c r="AC1831" s="45">
        <v>5993.781769915603</v>
      </c>
      <c r="AD1831" s="45">
        <v>2385.528658272581</v>
      </c>
      <c r="AE1831" s="45"/>
      <c r="AF1831" s="45"/>
      <c r="AG1831" s="45"/>
      <c r="AH1831" s="45"/>
      <c r="AI1831" s="45"/>
      <c r="AJ1831" s="45">
        <v>5993.781769915603</v>
      </c>
      <c r="AK1831" s="45">
        <v>0.021</v>
      </c>
      <c r="AL1831" s="45"/>
      <c r="AM1831" s="45"/>
      <c r="AN1831" s="45"/>
      <c r="AO1831" s="23"/>
      <c r="AP1831" s="23"/>
      <c r="AQ1831" s="45">
        <v>5993.781769915603</v>
      </c>
      <c r="AR1831" s="45">
        <v>0.01</v>
      </c>
      <c r="AS1831" s="23"/>
      <c r="AT1831" s="23"/>
      <c r="AU1831" s="23"/>
      <c r="AV1831" s="23"/>
      <c r="AW1831" s="23"/>
      <c r="AX1831" s="45">
        <v>5993.781769915603</v>
      </c>
      <c r="AY1831" s="23">
        <v>0.107</v>
      </c>
      <c r="AZ1831" s="23"/>
      <c r="BA1831" s="23"/>
      <c r="BB1831" s="23"/>
      <c r="BC1831" s="23"/>
      <c r="BD1831" s="23"/>
      <c r="BE1831" s="45">
        <v>5993.781769915603</v>
      </c>
      <c r="BF1831" s="45">
        <v>35.0</v>
      </c>
      <c r="BG1831" s="23"/>
      <c r="BH1831" s="23"/>
      <c r="BI1831" s="23"/>
      <c r="BJ1831" s="23"/>
      <c r="BK1831" s="23"/>
      <c r="BL1831" s="45">
        <v>5993.781769915603</v>
      </c>
      <c r="BM1831" s="45">
        <v>0.919</v>
      </c>
      <c r="BN1831" s="23"/>
      <c r="BO1831" s="23"/>
      <c r="BP1831" s="23"/>
      <c r="BQ1831" s="23"/>
      <c r="BR1831" s="23"/>
      <c r="BS1831" s="45">
        <v>5993.781769915603</v>
      </c>
      <c r="BT1831" s="45">
        <v>0.508</v>
      </c>
      <c r="BU1831" s="23"/>
      <c r="BV1831" s="23"/>
      <c r="BW1831" s="23"/>
      <c r="BX1831" s="23"/>
      <c r="BY1831" s="23"/>
      <c r="BZ1831" s="23"/>
      <c r="CA1831" s="23"/>
    </row>
    <row r="1832" ht="15.75" customHeight="1">
      <c r="A1832" s="45">
        <v>5713.970543993475</v>
      </c>
      <c r="B1832" s="46">
        <v>0.028</v>
      </c>
      <c r="C1832" s="45"/>
      <c r="D1832" s="45"/>
      <c r="E1832" s="45"/>
      <c r="F1832" s="45"/>
      <c r="G1832" s="45"/>
      <c r="H1832" s="45">
        <v>5713.970543993475</v>
      </c>
      <c r="I1832" s="46">
        <v>0.049</v>
      </c>
      <c r="J1832" s="45"/>
      <c r="K1832" s="45"/>
      <c r="L1832" s="45"/>
      <c r="M1832" s="45"/>
      <c r="N1832" s="45"/>
      <c r="O1832" s="45">
        <v>5713.970543993475</v>
      </c>
      <c r="P1832" s="45">
        <v>0.007354307757104941</v>
      </c>
      <c r="Q1832" s="45"/>
      <c r="R1832" s="45"/>
      <c r="S1832" s="45"/>
      <c r="T1832" s="45"/>
      <c r="U1832" s="45"/>
      <c r="V1832" s="45">
        <v>5713.970543993475</v>
      </c>
      <c r="W1832" s="45">
        <v>0.020610179236390136</v>
      </c>
      <c r="X1832" s="45"/>
      <c r="Y1832" s="45"/>
      <c r="Z1832" s="45"/>
      <c r="AA1832" s="45"/>
      <c r="AB1832" s="45"/>
      <c r="AC1832" s="45">
        <v>5713.970543993475</v>
      </c>
      <c r="AD1832" s="45">
        <v>2375.3334358432667</v>
      </c>
      <c r="AE1832" s="45"/>
      <c r="AF1832" s="45"/>
      <c r="AG1832" s="45"/>
      <c r="AH1832" s="45"/>
      <c r="AI1832" s="45"/>
      <c r="AJ1832" s="45">
        <v>5713.970543993475</v>
      </c>
      <c r="AK1832" s="45">
        <v>0.021</v>
      </c>
      <c r="AL1832" s="45"/>
      <c r="AM1832" s="45"/>
      <c r="AN1832" s="45"/>
      <c r="AO1832" s="23"/>
      <c r="AP1832" s="23"/>
      <c r="AQ1832" s="45">
        <v>5713.970543993475</v>
      </c>
      <c r="AR1832" s="45">
        <v>0.009</v>
      </c>
      <c r="AS1832" s="23"/>
      <c r="AT1832" s="23"/>
      <c r="AU1832" s="23"/>
      <c r="AV1832" s="23"/>
      <c r="AW1832" s="23"/>
      <c r="AX1832" s="45">
        <v>5713.970543993475</v>
      </c>
      <c r="AY1832" s="23">
        <v>0.107</v>
      </c>
      <c r="AZ1832" s="23"/>
      <c r="BA1832" s="23"/>
      <c r="BB1832" s="23"/>
      <c r="BC1832" s="23"/>
      <c r="BD1832" s="23"/>
      <c r="BE1832" s="45">
        <v>5713.970543993475</v>
      </c>
      <c r="BF1832" s="45">
        <v>35.0</v>
      </c>
      <c r="BG1832" s="23"/>
      <c r="BH1832" s="23"/>
      <c r="BI1832" s="23"/>
      <c r="BJ1832" s="23"/>
      <c r="BK1832" s="23"/>
      <c r="BL1832" s="45">
        <v>5713.970543993475</v>
      </c>
      <c r="BM1832" s="45">
        <v>1.33</v>
      </c>
      <c r="BN1832" s="23"/>
      <c r="BO1832" s="23"/>
      <c r="BP1832" s="23"/>
      <c r="BQ1832" s="23"/>
      <c r="BR1832" s="23"/>
      <c r="BS1832" s="45">
        <v>5713.970543993475</v>
      </c>
      <c r="BT1832" s="45">
        <v>0.614</v>
      </c>
      <c r="BU1832" s="23"/>
      <c r="BV1832" s="23"/>
      <c r="BW1832" s="23"/>
      <c r="BX1832" s="23"/>
      <c r="BY1832" s="23"/>
      <c r="BZ1832" s="23"/>
      <c r="CA1832" s="23"/>
    </row>
    <row r="1833" ht="15.75" customHeight="1">
      <c r="A1833" s="45">
        <v>5473.356325157095</v>
      </c>
      <c r="B1833" s="46">
        <v>0.026</v>
      </c>
      <c r="C1833" s="45"/>
      <c r="D1833" s="45"/>
      <c r="E1833" s="45"/>
      <c r="F1833" s="45"/>
      <c r="G1833" s="45"/>
      <c r="H1833" s="45">
        <v>5473.356325157095</v>
      </c>
      <c r="I1833" s="46">
        <v>0.052</v>
      </c>
      <c r="J1833" s="45"/>
      <c r="K1833" s="45"/>
      <c r="L1833" s="45"/>
      <c r="M1833" s="45"/>
      <c r="N1833" s="45"/>
      <c r="O1833" s="45">
        <v>5473.356325157095</v>
      </c>
      <c r="P1833" s="45">
        <v>0.008250378835762096</v>
      </c>
      <c r="Q1833" s="45"/>
      <c r="R1833" s="45"/>
      <c r="S1833" s="45"/>
      <c r="T1833" s="45"/>
      <c r="U1833" s="45"/>
      <c r="V1833" s="45">
        <v>5473.356325157095</v>
      </c>
      <c r="W1833" s="45">
        <v>0.023608308624334138</v>
      </c>
      <c r="X1833" s="45"/>
      <c r="Y1833" s="45"/>
      <c r="Z1833" s="45"/>
      <c r="AA1833" s="45"/>
      <c r="AB1833" s="45"/>
      <c r="AC1833" s="45">
        <v>5473.356325157095</v>
      </c>
      <c r="AD1833" s="45">
        <v>2937.5573054096308</v>
      </c>
      <c r="AE1833" s="45"/>
      <c r="AF1833" s="45"/>
      <c r="AG1833" s="45"/>
      <c r="AH1833" s="45"/>
      <c r="AI1833" s="45"/>
      <c r="AJ1833" s="45">
        <v>5473.356325157095</v>
      </c>
      <c r="AK1833" s="45">
        <v>0.021</v>
      </c>
      <c r="AL1833" s="45"/>
      <c r="AM1833" s="45"/>
      <c r="AN1833" s="45"/>
      <c r="AO1833" s="23"/>
      <c r="AP1833" s="23"/>
      <c r="AQ1833" s="45">
        <v>5473.356325157095</v>
      </c>
      <c r="AR1833" s="45">
        <v>0.009</v>
      </c>
      <c r="AS1833" s="23"/>
      <c r="AT1833" s="23"/>
      <c r="AU1833" s="23"/>
      <c r="AV1833" s="23"/>
      <c r="AW1833" s="23"/>
      <c r="AX1833" s="45">
        <v>5473.356325157095</v>
      </c>
      <c r="AY1833" s="23">
        <v>0.107</v>
      </c>
      <c r="AZ1833" s="23"/>
      <c r="BA1833" s="23"/>
      <c r="BB1833" s="23"/>
      <c r="BC1833" s="23"/>
      <c r="BD1833" s="23"/>
      <c r="BE1833" s="45">
        <v>5473.356325157095</v>
      </c>
      <c r="BF1833" s="45">
        <v>32.0</v>
      </c>
      <c r="BG1833" s="23"/>
      <c r="BH1833" s="23"/>
      <c r="BI1833" s="23"/>
      <c r="BJ1833" s="23"/>
      <c r="BK1833" s="23"/>
      <c r="BL1833" s="45">
        <v>5473.356325157095</v>
      </c>
      <c r="BM1833" s="45">
        <v>1.579</v>
      </c>
      <c r="BN1833" s="23"/>
      <c r="BO1833" s="23"/>
      <c r="BP1833" s="23"/>
      <c r="BQ1833" s="23"/>
      <c r="BR1833" s="23"/>
      <c r="BS1833" s="45">
        <v>5473.356325157095</v>
      </c>
      <c r="BT1833" s="45">
        <v>0.658</v>
      </c>
      <c r="BU1833" s="23"/>
      <c r="BV1833" s="23"/>
      <c r="BW1833" s="23"/>
      <c r="BX1833" s="23"/>
      <c r="BY1833" s="23"/>
      <c r="BZ1833" s="23"/>
      <c r="CA1833" s="23"/>
    </row>
    <row r="1834" ht="15.75" customHeight="1">
      <c r="A1834" s="45">
        <v>5263.999709582784</v>
      </c>
      <c r="B1834" s="46">
        <v>0.025</v>
      </c>
      <c r="C1834" s="45"/>
      <c r="D1834" s="45"/>
      <c r="E1834" s="45"/>
      <c r="F1834" s="45"/>
      <c r="G1834" s="45"/>
      <c r="H1834" s="45">
        <v>5263.999709582784</v>
      </c>
      <c r="I1834" s="46">
        <v>0.05</v>
      </c>
      <c r="J1834" s="45"/>
      <c r="K1834" s="45"/>
      <c r="L1834" s="45"/>
      <c r="M1834" s="45"/>
      <c r="N1834" s="45"/>
      <c r="O1834" s="45">
        <v>5263.999709582784</v>
      </c>
      <c r="P1834" s="45"/>
      <c r="Q1834" s="45"/>
      <c r="R1834" s="45"/>
      <c r="S1834" s="45"/>
      <c r="T1834" s="45"/>
      <c r="U1834" s="45"/>
      <c r="V1834" s="45">
        <v>5263.999709582784</v>
      </c>
      <c r="W1834" s="45"/>
      <c r="X1834" s="45"/>
      <c r="Y1834" s="45"/>
      <c r="Z1834" s="45"/>
      <c r="AA1834" s="45"/>
      <c r="AB1834" s="45"/>
      <c r="AC1834" s="45">
        <v>5263.999709582784</v>
      </c>
      <c r="AD1834" s="45">
        <v>3021.3850440055917</v>
      </c>
      <c r="AE1834" s="45"/>
      <c r="AF1834" s="45"/>
      <c r="AG1834" s="45"/>
      <c r="AH1834" s="45"/>
      <c r="AI1834" s="45"/>
      <c r="AJ1834" s="45">
        <v>5263.999709582784</v>
      </c>
      <c r="AK1834" s="45">
        <v>0.021</v>
      </c>
      <c r="AL1834" s="45"/>
      <c r="AM1834" s="45"/>
      <c r="AN1834" s="45"/>
      <c r="AO1834" s="23"/>
      <c r="AP1834" s="23"/>
      <c r="AQ1834" s="45">
        <v>5263.999709582784</v>
      </c>
      <c r="AR1834" s="45">
        <v>0.009</v>
      </c>
      <c r="AS1834" s="23"/>
      <c r="AT1834" s="23"/>
      <c r="AU1834" s="23"/>
      <c r="AV1834" s="23"/>
      <c r="AW1834" s="23"/>
      <c r="AX1834" s="45">
        <v>5263.999709582784</v>
      </c>
      <c r="AY1834" s="23">
        <v>0.124</v>
      </c>
      <c r="AZ1834" s="23"/>
      <c r="BA1834" s="23"/>
      <c r="BB1834" s="23"/>
      <c r="BC1834" s="23"/>
      <c r="BD1834" s="23"/>
      <c r="BE1834" s="45">
        <v>5263.999709582784</v>
      </c>
      <c r="BF1834" s="45">
        <v>32.0</v>
      </c>
      <c r="BG1834" s="23"/>
      <c r="BH1834" s="23"/>
      <c r="BI1834" s="23"/>
      <c r="BJ1834" s="23"/>
      <c r="BK1834" s="23"/>
      <c r="BL1834" s="45">
        <v>5263.999709582784</v>
      </c>
      <c r="BM1834" s="45">
        <v>1.569</v>
      </c>
      <c r="BN1834" s="23"/>
      <c r="BO1834" s="23"/>
      <c r="BP1834" s="23"/>
      <c r="BQ1834" s="23"/>
      <c r="BR1834" s="23"/>
      <c r="BS1834" s="45">
        <v>5263.999709582784</v>
      </c>
      <c r="BT1834" s="45">
        <v>0.705</v>
      </c>
      <c r="BU1834" s="23"/>
      <c r="BV1834" s="23"/>
      <c r="BW1834" s="23"/>
      <c r="BX1834" s="23"/>
      <c r="BY1834" s="23"/>
      <c r="BZ1834" s="23"/>
      <c r="CA1834" s="23"/>
    </row>
    <row r="1835" ht="15.75" customHeight="1">
      <c r="A1835" s="45">
        <v>5936.260987890139</v>
      </c>
      <c r="B1835" s="46">
        <v>0.109</v>
      </c>
      <c r="C1835" s="45"/>
      <c r="D1835" s="45"/>
      <c r="E1835" s="45"/>
      <c r="F1835" s="45"/>
      <c r="G1835" s="45"/>
      <c r="H1835" s="45">
        <v>5936.260987890139</v>
      </c>
      <c r="I1835" s="46">
        <v>0.182</v>
      </c>
      <c r="J1835" s="45"/>
      <c r="K1835" s="45"/>
      <c r="L1835" s="45"/>
      <c r="M1835" s="45"/>
      <c r="N1835" s="45"/>
      <c r="O1835" s="45">
        <v>5936.260987890139</v>
      </c>
      <c r="P1835" s="45"/>
      <c r="Q1835" s="45"/>
      <c r="R1835" s="45"/>
      <c r="S1835" s="45"/>
      <c r="T1835" s="45"/>
      <c r="U1835" s="45"/>
      <c r="V1835" s="45">
        <v>5936.260987890139</v>
      </c>
      <c r="W1835" s="45"/>
      <c r="X1835" s="45"/>
      <c r="Y1835" s="45"/>
      <c r="Z1835" s="45"/>
      <c r="AA1835" s="45"/>
      <c r="AB1835" s="45"/>
      <c r="AC1835" s="45">
        <v>5936.260987890139</v>
      </c>
      <c r="AD1835" s="45"/>
      <c r="AE1835" s="45"/>
      <c r="AF1835" s="45"/>
      <c r="AG1835" s="45"/>
      <c r="AH1835" s="45"/>
      <c r="AI1835" s="45"/>
      <c r="AJ1835" s="45">
        <v>5936.260987890139</v>
      </c>
      <c r="AK1835" s="45">
        <v>0.019</v>
      </c>
      <c r="AL1835" s="45"/>
      <c r="AM1835" s="45"/>
      <c r="AN1835" s="45"/>
      <c r="AO1835" s="23"/>
      <c r="AP1835" s="23"/>
      <c r="AQ1835" s="45">
        <v>5936.260987890139</v>
      </c>
      <c r="AR1835" s="45">
        <v>0.017</v>
      </c>
      <c r="AS1835" s="23"/>
      <c r="AT1835" s="23"/>
      <c r="AU1835" s="23"/>
      <c r="AV1835" s="23"/>
      <c r="AW1835" s="23"/>
      <c r="AX1835" s="45">
        <v>5936.260987890139</v>
      </c>
      <c r="AY1835" s="23"/>
      <c r="AZ1835" s="23"/>
      <c r="BA1835" s="23"/>
      <c r="BB1835" s="23"/>
      <c r="BC1835" s="23"/>
      <c r="BD1835" s="23"/>
      <c r="BE1835" s="45">
        <v>5936.260987890139</v>
      </c>
      <c r="BF1835" s="45"/>
      <c r="BG1835" s="23"/>
      <c r="BH1835" s="23"/>
      <c r="BI1835" s="23"/>
      <c r="BJ1835" s="23"/>
      <c r="BK1835" s="23"/>
      <c r="BL1835" s="45">
        <v>5936.260987890139</v>
      </c>
      <c r="BM1835" s="45">
        <v>0.23</v>
      </c>
      <c r="BN1835" s="23"/>
      <c r="BO1835" s="23"/>
      <c r="BP1835" s="23"/>
      <c r="BQ1835" s="23"/>
      <c r="BR1835" s="23"/>
      <c r="BS1835" s="45">
        <v>5936.260987890139</v>
      </c>
      <c r="BT1835" s="45">
        <v>0.08</v>
      </c>
      <c r="BU1835" s="23"/>
      <c r="BV1835" s="23"/>
      <c r="BW1835" s="23"/>
      <c r="BX1835" s="23"/>
      <c r="BY1835" s="23"/>
      <c r="BZ1835" s="23"/>
      <c r="CA1835" s="23"/>
    </row>
    <row r="1836" ht="15.75" customHeight="1">
      <c r="A1836" s="45">
        <v>5720.395734751012</v>
      </c>
      <c r="B1836" s="46">
        <v>0.109</v>
      </c>
      <c r="C1836" s="45"/>
      <c r="D1836" s="45"/>
      <c r="E1836" s="45"/>
      <c r="F1836" s="45"/>
      <c r="G1836" s="45"/>
      <c r="H1836" s="45">
        <v>5720.395734751012</v>
      </c>
      <c r="I1836" s="46">
        <v>0.172</v>
      </c>
      <c r="J1836" s="45"/>
      <c r="K1836" s="45"/>
      <c r="L1836" s="45"/>
      <c r="M1836" s="45"/>
      <c r="N1836" s="45"/>
      <c r="O1836" s="45">
        <v>5720.395734751012</v>
      </c>
      <c r="P1836" s="45">
        <v>0.0018909340004765309</v>
      </c>
      <c r="Q1836" s="45"/>
      <c r="R1836" s="45"/>
      <c r="S1836" s="45"/>
      <c r="T1836" s="45"/>
      <c r="U1836" s="45"/>
      <c r="V1836" s="45">
        <v>5720.395734751012</v>
      </c>
      <c r="W1836" s="45"/>
      <c r="X1836" s="45"/>
      <c r="Y1836" s="45"/>
      <c r="Z1836" s="45"/>
      <c r="AA1836" s="45"/>
      <c r="AB1836" s="45"/>
      <c r="AC1836" s="45">
        <v>5720.395734751012</v>
      </c>
      <c r="AD1836" s="45"/>
      <c r="AE1836" s="45"/>
      <c r="AF1836" s="45"/>
      <c r="AG1836" s="45"/>
      <c r="AH1836" s="45"/>
      <c r="AI1836" s="45"/>
      <c r="AJ1836" s="45">
        <v>5720.395734751012</v>
      </c>
      <c r="AK1836" s="45">
        <v>0.018</v>
      </c>
      <c r="AL1836" s="45"/>
      <c r="AM1836" s="45"/>
      <c r="AN1836" s="45"/>
      <c r="AO1836" s="23"/>
      <c r="AP1836" s="23"/>
      <c r="AQ1836" s="45">
        <v>5720.395734751012</v>
      </c>
      <c r="AR1836" s="45">
        <v>0.016</v>
      </c>
      <c r="AS1836" s="23"/>
      <c r="AT1836" s="23"/>
      <c r="AU1836" s="23"/>
      <c r="AV1836" s="23"/>
      <c r="AW1836" s="23"/>
      <c r="AX1836" s="45">
        <v>5720.395734751012</v>
      </c>
      <c r="AY1836" s="23"/>
      <c r="AZ1836" s="23"/>
      <c r="BA1836" s="23"/>
      <c r="BB1836" s="23"/>
      <c r="BC1836" s="23"/>
      <c r="BD1836" s="23"/>
      <c r="BE1836" s="45">
        <v>5720.395734751012</v>
      </c>
      <c r="BF1836" s="45"/>
      <c r="BG1836" s="23"/>
      <c r="BH1836" s="23"/>
      <c r="BI1836" s="23"/>
      <c r="BJ1836" s="23"/>
      <c r="BK1836" s="23"/>
      <c r="BL1836" s="45">
        <v>5720.395734751012</v>
      </c>
      <c r="BM1836" s="45">
        <v>0.228</v>
      </c>
      <c r="BN1836" s="23"/>
      <c r="BO1836" s="23"/>
      <c r="BP1836" s="23"/>
      <c r="BQ1836" s="23"/>
      <c r="BR1836" s="23"/>
      <c r="BS1836" s="45">
        <v>5720.395734751012</v>
      </c>
      <c r="BT1836" s="45">
        <v>0.068</v>
      </c>
      <c r="BU1836" s="23"/>
      <c r="BV1836" s="23"/>
      <c r="BW1836" s="23"/>
      <c r="BX1836" s="23"/>
      <c r="BY1836" s="23"/>
      <c r="BZ1836" s="23"/>
      <c r="CA1836" s="23"/>
    </row>
    <row r="1837" ht="15.75" customHeight="1">
      <c r="A1837" s="45">
        <v>5481.710448332634</v>
      </c>
      <c r="B1837" s="46">
        <v>0.1</v>
      </c>
      <c r="C1837" s="45"/>
      <c r="D1837" s="45"/>
      <c r="E1837" s="45"/>
      <c r="F1837" s="45"/>
      <c r="G1837" s="45"/>
      <c r="H1837" s="45">
        <v>5481.710448332634</v>
      </c>
      <c r="I1837" s="46">
        <v>0.166</v>
      </c>
      <c r="J1837" s="45"/>
      <c r="K1837" s="45"/>
      <c r="L1837" s="45"/>
      <c r="M1837" s="45"/>
      <c r="N1837" s="45"/>
      <c r="O1837" s="45">
        <v>5481.710448332634</v>
      </c>
      <c r="P1837" s="45">
        <v>0.0018153352880472316</v>
      </c>
      <c r="Q1837" s="45"/>
      <c r="R1837" s="45"/>
      <c r="S1837" s="45"/>
      <c r="T1837" s="45"/>
      <c r="U1837" s="45"/>
      <c r="V1837" s="45">
        <v>5481.710448332634</v>
      </c>
      <c r="W1837" s="45">
        <v>0.005803554666566541</v>
      </c>
      <c r="X1837" s="45"/>
      <c r="Y1837" s="45"/>
      <c r="Z1837" s="45"/>
      <c r="AA1837" s="45"/>
      <c r="AB1837" s="45"/>
      <c r="AC1837" s="45">
        <v>5481.710448332634</v>
      </c>
      <c r="AD1837" s="45">
        <v>763.1690031072897</v>
      </c>
      <c r="AE1837" s="45"/>
      <c r="AF1837" s="45"/>
      <c r="AG1837" s="45"/>
      <c r="AH1837" s="45"/>
      <c r="AI1837" s="45"/>
      <c r="AJ1837" s="45">
        <v>5481.710448332634</v>
      </c>
      <c r="AK1837" s="45">
        <v>0.017</v>
      </c>
      <c r="AL1837" s="45"/>
      <c r="AM1837" s="45"/>
      <c r="AN1837" s="45"/>
      <c r="AO1837" s="23"/>
      <c r="AP1837" s="23"/>
      <c r="AQ1837" s="45">
        <v>5481.710448332634</v>
      </c>
      <c r="AR1837" s="45">
        <v>0.015</v>
      </c>
      <c r="AS1837" s="23"/>
      <c r="AT1837" s="23"/>
      <c r="AU1837" s="23"/>
      <c r="AV1837" s="23"/>
      <c r="AW1837" s="23"/>
      <c r="AX1837" s="45">
        <v>5481.710448332634</v>
      </c>
      <c r="AY1837" s="23"/>
      <c r="AZ1837" s="23"/>
      <c r="BA1837" s="23"/>
      <c r="BB1837" s="23"/>
      <c r="BC1837" s="23"/>
      <c r="BD1837" s="23"/>
      <c r="BE1837" s="45">
        <v>5481.710448332634</v>
      </c>
      <c r="BF1837" s="45"/>
      <c r="BG1837" s="23"/>
      <c r="BH1837" s="23"/>
      <c r="BI1837" s="23"/>
      <c r="BJ1837" s="23"/>
      <c r="BK1837" s="23"/>
      <c r="BL1837" s="45">
        <v>5481.710448332634</v>
      </c>
      <c r="BM1837" s="45">
        <v>0.22</v>
      </c>
      <c r="BN1837" s="23"/>
      <c r="BO1837" s="23"/>
      <c r="BP1837" s="23"/>
      <c r="BQ1837" s="23"/>
      <c r="BR1837" s="23"/>
      <c r="BS1837" s="45">
        <v>5481.710448332634</v>
      </c>
      <c r="BT1837" s="45">
        <v>0.07</v>
      </c>
      <c r="BU1837" s="23"/>
      <c r="BV1837" s="23"/>
      <c r="BW1837" s="23"/>
      <c r="BX1837" s="23"/>
      <c r="BY1837" s="23"/>
      <c r="BZ1837" s="23"/>
      <c r="CA1837" s="23"/>
    </row>
    <row r="1838" ht="15.75" customHeight="1">
      <c r="A1838" s="45">
        <v>5227.639980921978</v>
      </c>
      <c r="B1838" s="46">
        <v>0.093</v>
      </c>
      <c r="C1838" s="45"/>
      <c r="D1838" s="45"/>
      <c r="E1838" s="45"/>
      <c r="F1838" s="45"/>
      <c r="G1838" s="45"/>
      <c r="H1838" s="45">
        <v>5227.639980921978</v>
      </c>
      <c r="I1838" s="46">
        <v>0.134</v>
      </c>
      <c r="J1838" s="45"/>
      <c r="K1838" s="45"/>
      <c r="L1838" s="45"/>
      <c r="M1838" s="45"/>
      <c r="N1838" s="45"/>
      <c r="O1838" s="45">
        <v>5227.639980921978</v>
      </c>
      <c r="P1838" s="45">
        <v>0.0018026562893789075</v>
      </c>
      <c r="Q1838" s="45"/>
      <c r="R1838" s="45"/>
      <c r="S1838" s="45"/>
      <c r="T1838" s="45"/>
      <c r="U1838" s="45"/>
      <c r="V1838" s="45">
        <v>5227.639980921978</v>
      </c>
      <c r="W1838" s="45">
        <v>0.005668394709100813</v>
      </c>
      <c r="X1838" s="45"/>
      <c r="Y1838" s="45"/>
      <c r="Z1838" s="45"/>
      <c r="AA1838" s="45"/>
      <c r="AB1838" s="45"/>
      <c r="AC1838" s="45">
        <v>5227.639980921978</v>
      </c>
      <c r="AD1838" s="45">
        <v>899.4311822682793</v>
      </c>
      <c r="AE1838" s="45"/>
      <c r="AF1838" s="45"/>
      <c r="AG1838" s="45"/>
      <c r="AH1838" s="45"/>
      <c r="AI1838" s="45"/>
      <c r="AJ1838" s="45">
        <v>5227.639980921978</v>
      </c>
      <c r="AK1838" s="45">
        <v>0.016</v>
      </c>
      <c r="AL1838" s="45"/>
      <c r="AM1838" s="45"/>
      <c r="AN1838" s="45"/>
      <c r="AO1838" s="23"/>
      <c r="AP1838" s="23"/>
      <c r="AQ1838" s="45">
        <v>5227.639980921978</v>
      </c>
      <c r="AR1838" s="45">
        <v>0.014</v>
      </c>
      <c r="AS1838" s="23"/>
      <c r="AT1838" s="23"/>
      <c r="AU1838" s="23"/>
      <c r="AV1838" s="23"/>
      <c r="AW1838" s="23"/>
      <c r="AX1838" s="45">
        <v>5227.639980921978</v>
      </c>
      <c r="AY1838" s="23"/>
      <c r="AZ1838" s="23"/>
      <c r="BA1838" s="23"/>
      <c r="BB1838" s="23"/>
      <c r="BC1838" s="23"/>
      <c r="BD1838" s="23"/>
      <c r="BE1838" s="45">
        <v>5227.639980921978</v>
      </c>
      <c r="BF1838" s="45">
        <v>46.0</v>
      </c>
      <c r="BG1838" s="23"/>
      <c r="BH1838" s="23"/>
      <c r="BI1838" s="23"/>
      <c r="BJ1838" s="23"/>
      <c r="BK1838" s="23"/>
      <c r="BL1838" s="45">
        <v>5227.639980921978</v>
      </c>
      <c r="BM1838" s="45">
        <v>0.216</v>
      </c>
      <c r="BN1838" s="23"/>
      <c r="BO1838" s="23"/>
      <c r="BP1838" s="23"/>
      <c r="BQ1838" s="23"/>
      <c r="BR1838" s="23"/>
      <c r="BS1838" s="45">
        <v>5227.639980921978</v>
      </c>
      <c r="BT1838" s="45">
        <v>0.08</v>
      </c>
      <c r="BU1838" s="23"/>
      <c r="BV1838" s="23"/>
      <c r="BW1838" s="23"/>
      <c r="BX1838" s="23"/>
      <c r="BY1838" s="23"/>
      <c r="BZ1838" s="23"/>
      <c r="CA1838" s="23"/>
    </row>
    <row r="1839" ht="15.75" customHeight="1">
      <c r="A1839" s="45">
        <v>5015.047016775561</v>
      </c>
      <c r="B1839" s="46">
        <v>0.082</v>
      </c>
      <c r="C1839" s="45"/>
      <c r="D1839" s="45"/>
      <c r="E1839" s="45"/>
      <c r="F1839" s="45"/>
      <c r="G1839" s="45"/>
      <c r="H1839" s="45">
        <v>5015.047016775561</v>
      </c>
      <c r="I1839" s="46">
        <v>0.108</v>
      </c>
      <c r="J1839" s="45"/>
      <c r="K1839" s="45"/>
      <c r="L1839" s="45"/>
      <c r="M1839" s="45"/>
      <c r="N1839" s="45"/>
      <c r="O1839" s="45">
        <v>5015.047016775561</v>
      </c>
      <c r="P1839" s="45">
        <v>0.0014080406229840185</v>
      </c>
      <c r="Q1839" s="45"/>
      <c r="R1839" s="45"/>
      <c r="S1839" s="45"/>
      <c r="T1839" s="45"/>
      <c r="U1839" s="45"/>
      <c r="V1839" s="45">
        <v>5015.047016775561</v>
      </c>
      <c r="W1839" s="45">
        <v>0.004322212424699929</v>
      </c>
      <c r="X1839" s="45"/>
      <c r="Y1839" s="45"/>
      <c r="Z1839" s="45"/>
      <c r="AA1839" s="45"/>
      <c r="AB1839" s="45"/>
      <c r="AC1839" s="45">
        <v>5015.047016775561</v>
      </c>
      <c r="AD1839" s="45">
        <v>965.076129170211</v>
      </c>
      <c r="AE1839" s="45"/>
      <c r="AF1839" s="45"/>
      <c r="AG1839" s="45"/>
      <c r="AH1839" s="45"/>
      <c r="AI1839" s="45"/>
      <c r="AJ1839" s="45">
        <v>5015.047016775561</v>
      </c>
      <c r="AK1839" s="45">
        <v>0.015</v>
      </c>
      <c r="AL1839" s="45"/>
      <c r="AM1839" s="45"/>
      <c r="AN1839" s="45"/>
      <c r="AO1839" s="23"/>
      <c r="AP1839" s="23"/>
      <c r="AQ1839" s="45">
        <v>5015.047016775561</v>
      </c>
      <c r="AR1839" s="45">
        <v>0.013</v>
      </c>
      <c r="AS1839" s="23"/>
      <c r="AT1839" s="23"/>
      <c r="AU1839" s="23"/>
      <c r="AV1839" s="23"/>
      <c r="AW1839" s="23"/>
      <c r="AX1839" s="45">
        <v>5015.047016775561</v>
      </c>
      <c r="AY1839" s="23"/>
      <c r="AZ1839" s="23"/>
      <c r="BA1839" s="23"/>
      <c r="BB1839" s="23"/>
      <c r="BC1839" s="23"/>
      <c r="BD1839" s="23"/>
      <c r="BE1839" s="45">
        <v>5015.047016775561</v>
      </c>
      <c r="BF1839" s="45">
        <v>46.0</v>
      </c>
      <c r="BG1839" s="23"/>
      <c r="BH1839" s="23"/>
      <c r="BI1839" s="23"/>
      <c r="BJ1839" s="23"/>
      <c r="BK1839" s="23"/>
      <c r="BL1839" s="45">
        <v>5015.047016775561</v>
      </c>
      <c r="BM1839" s="45">
        <v>0.23</v>
      </c>
      <c r="BN1839" s="23"/>
      <c r="BO1839" s="23"/>
      <c r="BP1839" s="23"/>
      <c r="BQ1839" s="23"/>
      <c r="BR1839" s="23"/>
      <c r="BS1839" s="45">
        <v>5015.047016775561</v>
      </c>
      <c r="BT1839" s="45">
        <v>0.09</v>
      </c>
      <c r="BU1839" s="23"/>
      <c r="BV1839" s="23"/>
      <c r="BW1839" s="23"/>
      <c r="BX1839" s="23"/>
      <c r="BY1839" s="23"/>
      <c r="BZ1839" s="23"/>
      <c r="CA1839" s="23"/>
    </row>
    <row r="1840" ht="15.75" customHeight="1">
      <c r="A1840" s="45">
        <v>4848.990538179748</v>
      </c>
      <c r="B1840" s="46">
        <v>0.078</v>
      </c>
      <c r="C1840" s="45"/>
      <c r="D1840" s="45"/>
      <c r="E1840" s="45"/>
      <c r="F1840" s="45"/>
      <c r="G1840" s="45"/>
      <c r="H1840" s="45">
        <v>4848.990538179748</v>
      </c>
      <c r="I1840" s="46">
        <v>0.106</v>
      </c>
      <c r="J1840" s="45"/>
      <c r="K1840" s="45"/>
      <c r="L1840" s="45"/>
      <c r="M1840" s="45"/>
      <c r="N1840" s="45"/>
      <c r="O1840" s="45">
        <v>4848.990538179748</v>
      </c>
      <c r="P1840" s="45">
        <v>0.0013188307103450957</v>
      </c>
      <c r="Q1840" s="45"/>
      <c r="R1840" s="45"/>
      <c r="S1840" s="45"/>
      <c r="T1840" s="45"/>
      <c r="U1840" s="45"/>
      <c r="V1840" s="45">
        <v>4848.990538179748</v>
      </c>
      <c r="W1840" s="45">
        <v>0.004065349591721817</v>
      </c>
      <c r="X1840" s="45"/>
      <c r="Y1840" s="45"/>
      <c r="Z1840" s="45"/>
      <c r="AA1840" s="45"/>
      <c r="AB1840" s="45"/>
      <c r="AC1840" s="45">
        <v>4848.990538179748</v>
      </c>
      <c r="AD1840" s="45">
        <v>894.1862842107771</v>
      </c>
      <c r="AE1840" s="45"/>
      <c r="AF1840" s="45"/>
      <c r="AG1840" s="45"/>
      <c r="AH1840" s="45"/>
      <c r="AI1840" s="45"/>
      <c r="AJ1840" s="45">
        <v>4848.990538179748</v>
      </c>
      <c r="AK1840" s="45">
        <v>0.014</v>
      </c>
      <c r="AL1840" s="45"/>
      <c r="AM1840" s="45"/>
      <c r="AN1840" s="45"/>
      <c r="AO1840" s="23"/>
      <c r="AP1840" s="23"/>
      <c r="AQ1840" s="45">
        <v>4848.990538179748</v>
      </c>
      <c r="AR1840" s="45">
        <v>0.012</v>
      </c>
      <c r="AS1840" s="23"/>
      <c r="AT1840" s="23"/>
      <c r="AU1840" s="23"/>
      <c r="AV1840" s="23"/>
      <c r="AW1840" s="23"/>
      <c r="AX1840" s="45">
        <v>4848.990538179748</v>
      </c>
      <c r="AY1840" s="23">
        <v>0.354</v>
      </c>
      <c r="AZ1840" s="23"/>
      <c r="BA1840" s="23"/>
      <c r="BB1840" s="23"/>
      <c r="BC1840" s="23"/>
      <c r="BD1840" s="23"/>
      <c r="BE1840" s="45">
        <v>4848.990538179748</v>
      </c>
      <c r="BF1840" s="45">
        <v>46.0</v>
      </c>
      <c r="BG1840" s="23"/>
      <c r="BH1840" s="23"/>
      <c r="BI1840" s="23"/>
      <c r="BJ1840" s="23"/>
      <c r="BK1840" s="23"/>
      <c r="BL1840" s="45">
        <v>4848.990538179748</v>
      </c>
      <c r="BM1840" s="45">
        <v>0.249</v>
      </c>
      <c r="BN1840" s="23"/>
      <c r="BO1840" s="23"/>
      <c r="BP1840" s="23"/>
      <c r="BQ1840" s="23"/>
      <c r="BR1840" s="23"/>
      <c r="BS1840" s="45">
        <v>4848.990538179748</v>
      </c>
      <c r="BT1840" s="45">
        <v>0.101</v>
      </c>
      <c r="BU1840" s="23"/>
      <c r="BV1840" s="23"/>
      <c r="BW1840" s="23"/>
      <c r="BX1840" s="23"/>
      <c r="BY1840" s="23"/>
      <c r="BZ1840" s="23"/>
      <c r="CA1840" s="23"/>
    </row>
    <row r="1841" ht="15.75" customHeight="1">
      <c r="A1841" s="45">
        <v>4742.030749128087</v>
      </c>
      <c r="B1841" s="46">
        <v>0.081</v>
      </c>
      <c r="C1841" s="45"/>
      <c r="D1841" s="45"/>
      <c r="E1841" s="45"/>
      <c r="F1841" s="45"/>
      <c r="G1841" s="45"/>
      <c r="H1841" s="45">
        <v>4742.030749128087</v>
      </c>
      <c r="I1841" s="46">
        <v>0.103</v>
      </c>
      <c r="J1841" s="45"/>
      <c r="K1841" s="45"/>
      <c r="L1841" s="45"/>
      <c r="M1841" s="45"/>
      <c r="N1841" s="45"/>
      <c r="O1841" s="45">
        <v>4742.030749128087</v>
      </c>
      <c r="P1841" s="45">
        <v>0.001291967813309548</v>
      </c>
      <c r="Q1841" s="45"/>
      <c r="R1841" s="45"/>
      <c r="S1841" s="45"/>
      <c r="T1841" s="45"/>
      <c r="U1841" s="45"/>
      <c r="V1841" s="45">
        <v>4742.030749128087</v>
      </c>
      <c r="W1841" s="45">
        <v>0.00412640450333262</v>
      </c>
      <c r="X1841" s="45"/>
      <c r="Y1841" s="45"/>
      <c r="Z1841" s="45"/>
      <c r="AA1841" s="45"/>
      <c r="AB1841" s="45"/>
      <c r="AC1841" s="45">
        <v>4742.030749128087</v>
      </c>
      <c r="AD1841" s="45">
        <v>927.2461084708822</v>
      </c>
      <c r="AE1841" s="45"/>
      <c r="AF1841" s="45"/>
      <c r="AG1841" s="45"/>
      <c r="AH1841" s="45"/>
      <c r="AI1841" s="45"/>
      <c r="AJ1841" s="45">
        <v>4742.030749128087</v>
      </c>
      <c r="AK1841" s="45">
        <v>0.014</v>
      </c>
      <c r="AL1841" s="45"/>
      <c r="AM1841" s="45"/>
      <c r="AN1841" s="45"/>
      <c r="AO1841" s="23"/>
      <c r="AP1841" s="23"/>
      <c r="AQ1841" s="45">
        <v>4742.030749128087</v>
      </c>
      <c r="AR1841" s="45">
        <v>0.011</v>
      </c>
      <c r="AS1841" s="23"/>
      <c r="AT1841" s="23"/>
      <c r="AU1841" s="23"/>
      <c r="AV1841" s="23"/>
      <c r="AW1841" s="23"/>
      <c r="AX1841" s="45">
        <v>4742.030749128087</v>
      </c>
      <c r="AY1841" s="23">
        <v>0.354</v>
      </c>
      <c r="AZ1841" s="23"/>
      <c r="BA1841" s="23"/>
      <c r="BB1841" s="23"/>
      <c r="BC1841" s="23"/>
      <c r="BD1841" s="23"/>
      <c r="BE1841" s="45">
        <v>4742.030749128087</v>
      </c>
      <c r="BF1841" s="45">
        <v>46.0</v>
      </c>
      <c r="BG1841" s="23"/>
      <c r="BH1841" s="23"/>
      <c r="BI1841" s="23"/>
      <c r="BJ1841" s="23"/>
      <c r="BK1841" s="23"/>
      <c r="BL1841" s="45">
        <v>4742.030749128087</v>
      </c>
      <c r="BM1841" s="45">
        <v>0.271</v>
      </c>
      <c r="BN1841" s="23"/>
      <c r="BO1841" s="23"/>
      <c r="BP1841" s="23"/>
      <c r="BQ1841" s="23"/>
      <c r="BR1841" s="23"/>
      <c r="BS1841" s="45">
        <v>4742.030749128087</v>
      </c>
      <c r="BT1841" s="45">
        <v>0.15</v>
      </c>
      <c r="BU1841" s="23"/>
      <c r="BV1841" s="23"/>
      <c r="BW1841" s="23"/>
      <c r="BX1841" s="23"/>
      <c r="BY1841" s="23"/>
      <c r="BZ1841" s="23"/>
      <c r="CA1841" s="23"/>
    </row>
    <row r="1842" ht="15.75" customHeight="1">
      <c r="A1842" s="45">
        <v>4677.442122627278</v>
      </c>
      <c r="B1842" s="46">
        <v>0.08</v>
      </c>
      <c r="C1842" s="45"/>
      <c r="D1842" s="45"/>
      <c r="E1842" s="45"/>
      <c r="F1842" s="45"/>
      <c r="G1842" s="45"/>
      <c r="H1842" s="45">
        <v>4677.442122627278</v>
      </c>
      <c r="I1842" s="46">
        <v>0.103</v>
      </c>
      <c r="J1842" s="45"/>
      <c r="K1842" s="45"/>
      <c r="L1842" s="45"/>
      <c r="M1842" s="45"/>
      <c r="N1842" s="45"/>
      <c r="O1842" s="45">
        <v>4677.442122627278</v>
      </c>
      <c r="P1842" s="45">
        <v>0.0010159879202273146</v>
      </c>
      <c r="Q1842" s="45"/>
      <c r="R1842" s="45"/>
      <c r="S1842" s="45"/>
      <c r="T1842" s="45"/>
      <c r="U1842" s="45"/>
      <c r="V1842" s="45">
        <v>4677.442122627278</v>
      </c>
      <c r="W1842" s="45">
        <v>0.0036165884787549584</v>
      </c>
      <c r="X1842" s="45"/>
      <c r="Y1842" s="45"/>
      <c r="Z1842" s="45"/>
      <c r="AA1842" s="45"/>
      <c r="AB1842" s="45"/>
      <c r="AC1842" s="45">
        <v>4677.442122627278</v>
      </c>
      <c r="AD1842" s="45">
        <v>945.4533332785804</v>
      </c>
      <c r="AE1842" s="45"/>
      <c r="AF1842" s="45"/>
      <c r="AG1842" s="45"/>
      <c r="AH1842" s="45"/>
      <c r="AI1842" s="45"/>
      <c r="AJ1842" s="45">
        <v>4677.442122627278</v>
      </c>
      <c r="AK1842" s="45">
        <v>0.013</v>
      </c>
      <c r="AL1842" s="45"/>
      <c r="AM1842" s="45"/>
      <c r="AN1842" s="45"/>
      <c r="AO1842" s="23"/>
      <c r="AP1842" s="23"/>
      <c r="AQ1842" s="45">
        <v>4677.442122627278</v>
      </c>
      <c r="AR1842" s="45">
        <v>0.011</v>
      </c>
      <c r="AS1842" s="23"/>
      <c r="AT1842" s="23"/>
      <c r="AU1842" s="23"/>
      <c r="AV1842" s="23"/>
      <c r="AW1842" s="23"/>
      <c r="AX1842" s="45">
        <v>4677.442122627278</v>
      </c>
      <c r="AY1842" s="23">
        <v>0.354</v>
      </c>
      <c r="AZ1842" s="23"/>
      <c r="BA1842" s="23"/>
      <c r="BB1842" s="23"/>
      <c r="BC1842" s="23"/>
      <c r="BD1842" s="23"/>
      <c r="BE1842" s="45">
        <v>4677.442122627278</v>
      </c>
      <c r="BF1842" s="45">
        <v>46.0</v>
      </c>
      <c r="BG1842" s="23"/>
      <c r="BH1842" s="23"/>
      <c r="BI1842" s="23"/>
      <c r="BJ1842" s="23"/>
      <c r="BK1842" s="23"/>
      <c r="BL1842" s="45">
        <v>4677.442122627278</v>
      </c>
      <c r="BM1842" s="45">
        <v>0.304</v>
      </c>
      <c r="BN1842" s="23"/>
      <c r="BO1842" s="23"/>
      <c r="BP1842" s="23"/>
      <c r="BQ1842" s="23"/>
      <c r="BR1842" s="23"/>
      <c r="BS1842" s="45">
        <v>4677.442122627278</v>
      </c>
      <c r="BT1842" s="45">
        <v>0.187</v>
      </c>
      <c r="BU1842" s="23"/>
      <c r="BV1842" s="23"/>
      <c r="BW1842" s="23"/>
      <c r="BX1842" s="23"/>
      <c r="BY1842" s="23"/>
      <c r="BZ1842" s="23"/>
      <c r="CA1842" s="23"/>
    </row>
    <row r="1843" ht="15.75" customHeight="1">
      <c r="A1843" s="45">
        <v>4635.979229772523</v>
      </c>
      <c r="B1843" s="46">
        <v>0.075</v>
      </c>
      <c r="C1843" s="45"/>
      <c r="D1843" s="45"/>
      <c r="E1843" s="45"/>
      <c r="F1843" s="45"/>
      <c r="G1843" s="45"/>
      <c r="H1843" s="45">
        <v>4635.979229772523</v>
      </c>
      <c r="I1843" s="46">
        <v>0.1</v>
      </c>
      <c r="J1843" s="45"/>
      <c r="K1843" s="45"/>
      <c r="L1843" s="45"/>
      <c r="M1843" s="45"/>
      <c r="N1843" s="45"/>
      <c r="O1843" s="45">
        <v>4635.979229772523</v>
      </c>
      <c r="P1843" s="45">
        <v>0.0011999269962791035</v>
      </c>
      <c r="Q1843" s="45"/>
      <c r="R1843" s="45"/>
      <c r="S1843" s="45"/>
      <c r="T1843" s="45"/>
      <c r="U1843" s="45"/>
      <c r="V1843" s="45">
        <v>4635.979229772523</v>
      </c>
      <c r="W1843" s="45">
        <v>0.0038807115378367584</v>
      </c>
      <c r="X1843" s="45"/>
      <c r="Y1843" s="45"/>
      <c r="Z1843" s="45"/>
      <c r="AA1843" s="45"/>
      <c r="AB1843" s="45"/>
      <c r="AC1843" s="45">
        <v>4635.979229772523</v>
      </c>
      <c r="AD1843" s="45">
        <v>1026.4953818457711</v>
      </c>
      <c r="AE1843" s="45"/>
      <c r="AF1843" s="45"/>
      <c r="AG1843" s="45"/>
      <c r="AH1843" s="45"/>
      <c r="AI1843" s="45"/>
      <c r="AJ1843" s="45">
        <v>4635.979229772523</v>
      </c>
      <c r="AK1843" s="45">
        <v>0.013</v>
      </c>
      <c r="AL1843" s="45"/>
      <c r="AM1843" s="45"/>
      <c r="AN1843" s="45"/>
      <c r="AO1843" s="23"/>
      <c r="AP1843" s="23"/>
      <c r="AQ1843" s="45">
        <v>4635.979229772523</v>
      </c>
      <c r="AR1843" s="45">
        <v>0.01</v>
      </c>
      <c r="AS1843" s="23"/>
      <c r="AT1843" s="23"/>
      <c r="AU1843" s="23"/>
      <c r="AV1843" s="23"/>
      <c r="AW1843" s="23"/>
      <c r="AX1843" s="45">
        <v>4635.979229772523</v>
      </c>
      <c r="AY1843" s="23">
        <v>0.36</v>
      </c>
      <c r="AZ1843" s="23"/>
      <c r="BA1843" s="23"/>
      <c r="BB1843" s="23"/>
      <c r="BC1843" s="23"/>
      <c r="BD1843" s="23"/>
      <c r="BE1843" s="45">
        <v>4635.979229772523</v>
      </c>
      <c r="BF1843" s="45">
        <v>11.0</v>
      </c>
      <c r="BG1843" s="23"/>
      <c r="BH1843" s="23"/>
      <c r="BI1843" s="23"/>
      <c r="BJ1843" s="23"/>
      <c r="BK1843" s="23"/>
      <c r="BL1843" s="45">
        <v>4635.979229772523</v>
      </c>
      <c r="BM1843" s="45">
        <v>0.341</v>
      </c>
      <c r="BN1843" s="23"/>
      <c r="BO1843" s="23"/>
      <c r="BP1843" s="23"/>
      <c r="BQ1843" s="23"/>
      <c r="BR1843" s="23"/>
      <c r="BS1843" s="45">
        <v>4635.979229772523</v>
      </c>
      <c r="BT1843" s="45">
        <v>0.225</v>
      </c>
      <c r="BU1843" s="23"/>
      <c r="BV1843" s="23"/>
      <c r="BW1843" s="23"/>
      <c r="BX1843" s="23"/>
      <c r="BY1843" s="23"/>
      <c r="BZ1843" s="23"/>
      <c r="CA1843" s="23"/>
    </row>
    <row r="1844" ht="15.75" customHeight="1">
      <c r="A1844" s="45">
        <v>4603.5158550047045</v>
      </c>
      <c r="B1844" s="46">
        <v>0.074</v>
      </c>
      <c r="C1844" s="45"/>
      <c r="D1844" s="45"/>
      <c r="E1844" s="45"/>
      <c r="F1844" s="45"/>
      <c r="G1844" s="45"/>
      <c r="H1844" s="45">
        <v>4603.5158550047045</v>
      </c>
      <c r="I1844" s="46">
        <v>0.096</v>
      </c>
      <c r="J1844" s="45"/>
      <c r="K1844" s="45"/>
      <c r="L1844" s="45"/>
      <c r="M1844" s="45"/>
      <c r="N1844" s="45"/>
      <c r="O1844" s="45">
        <v>4603.5158550047045</v>
      </c>
      <c r="P1844" s="45"/>
      <c r="Q1844" s="45"/>
      <c r="R1844" s="45"/>
      <c r="S1844" s="45"/>
      <c r="T1844" s="45"/>
      <c r="U1844" s="45"/>
      <c r="V1844" s="45">
        <v>4603.5158550047045</v>
      </c>
      <c r="W1844" s="45"/>
      <c r="X1844" s="45"/>
      <c r="Y1844" s="45"/>
      <c r="Z1844" s="45"/>
      <c r="AA1844" s="45"/>
      <c r="AB1844" s="45"/>
      <c r="AC1844" s="45">
        <v>4603.5158550047045</v>
      </c>
      <c r="AD1844" s="45">
        <v>1160.3692460708032</v>
      </c>
      <c r="AE1844" s="45"/>
      <c r="AF1844" s="45"/>
      <c r="AG1844" s="45"/>
      <c r="AH1844" s="45"/>
      <c r="AI1844" s="45"/>
      <c r="AJ1844" s="45">
        <v>4603.5158550047045</v>
      </c>
      <c r="AK1844" s="45">
        <v>0.013</v>
      </c>
      <c r="AL1844" s="45"/>
      <c r="AM1844" s="45"/>
      <c r="AN1844" s="45"/>
      <c r="AO1844" s="23"/>
      <c r="AP1844" s="23"/>
      <c r="AQ1844" s="45">
        <v>4603.5158550047045</v>
      </c>
      <c r="AR1844" s="45">
        <v>0.009</v>
      </c>
      <c r="AS1844" s="23"/>
      <c r="AT1844" s="23"/>
      <c r="AU1844" s="23"/>
      <c r="AV1844" s="23"/>
      <c r="AW1844" s="23"/>
      <c r="AX1844" s="45">
        <v>4603.5158550047045</v>
      </c>
      <c r="AY1844" s="23">
        <v>0.302</v>
      </c>
      <c r="AZ1844" s="23"/>
      <c r="BA1844" s="23"/>
      <c r="BB1844" s="23"/>
      <c r="BC1844" s="23"/>
      <c r="BD1844" s="23"/>
      <c r="BE1844" s="45">
        <v>4603.5158550047045</v>
      </c>
      <c r="BF1844" s="45">
        <v>9.0</v>
      </c>
      <c r="BG1844" s="23"/>
      <c r="BH1844" s="23"/>
      <c r="BI1844" s="23"/>
      <c r="BJ1844" s="23"/>
      <c r="BK1844" s="23"/>
      <c r="BL1844" s="45">
        <v>4603.5158550047045</v>
      </c>
      <c r="BM1844" s="45">
        <v>0.563</v>
      </c>
      <c r="BN1844" s="23"/>
      <c r="BO1844" s="23"/>
      <c r="BP1844" s="23"/>
      <c r="BQ1844" s="23"/>
      <c r="BR1844" s="23"/>
      <c r="BS1844" s="45">
        <v>4603.5158550047045</v>
      </c>
      <c r="BT1844" s="45">
        <v>0.301</v>
      </c>
      <c r="BU1844" s="23"/>
      <c r="BV1844" s="23"/>
      <c r="BW1844" s="23"/>
      <c r="BX1844" s="23"/>
      <c r="BY1844" s="23"/>
      <c r="BZ1844" s="23"/>
      <c r="CA1844" s="23"/>
    </row>
    <row r="1845" ht="15.75" customHeight="1">
      <c r="A1845" s="45">
        <v>4510.265884021808</v>
      </c>
      <c r="B1845" s="46">
        <v>0.072</v>
      </c>
      <c r="C1845" s="45"/>
      <c r="D1845" s="45"/>
      <c r="E1845" s="45"/>
      <c r="F1845" s="45"/>
      <c r="G1845" s="45"/>
      <c r="H1845" s="45">
        <v>4510.265884021808</v>
      </c>
      <c r="I1845" s="46">
        <v>0.083</v>
      </c>
      <c r="J1845" s="45"/>
      <c r="K1845" s="45"/>
      <c r="L1845" s="45"/>
      <c r="M1845" s="45"/>
      <c r="N1845" s="45"/>
      <c r="O1845" s="45">
        <v>4510.265884021808</v>
      </c>
      <c r="P1845" s="45">
        <v>0.0012024624218975317</v>
      </c>
      <c r="Q1845" s="45"/>
      <c r="R1845" s="45"/>
      <c r="S1845" s="45"/>
      <c r="T1845" s="45"/>
      <c r="U1845" s="45"/>
      <c r="V1845" s="45">
        <v>4510.265884021808</v>
      </c>
      <c r="W1845" s="45">
        <v>0.004197330994136959</v>
      </c>
      <c r="X1845" s="45"/>
      <c r="Y1845" s="45"/>
      <c r="Z1845" s="45"/>
      <c r="AA1845" s="45"/>
      <c r="AB1845" s="45"/>
      <c r="AC1845" s="45">
        <v>4510.265884021808</v>
      </c>
      <c r="AD1845" s="45">
        <v>1121.3768332944799</v>
      </c>
      <c r="AE1845" s="45"/>
      <c r="AF1845" s="45"/>
      <c r="AG1845" s="45"/>
      <c r="AH1845" s="45"/>
      <c r="AI1845" s="45"/>
      <c r="AJ1845" s="45">
        <v>4510.265884021808</v>
      </c>
      <c r="AK1845" s="45">
        <v>0.013</v>
      </c>
      <c r="AL1845" s="45"/>
      <c r="AM1845" s="45"/>
      <c r="AN1845" s="45"/>
      <c r="AO1845" s="23"/>
      <c r="AP1845" s="23"/>
      <c r="AQ1845" s="45">
        <v>4510.265884021808</v>
      </c>
      <c r="AR1845" s="45">
        <v>0.009</v>
      </c>
      <c r="AS1845" s="23"/>
      <c r="AT1845" s="23"/>
      <c r="AU1845" s="23"/>
      <c r="AV1845" s="23"/>
      <c r="AW1845" s="23"/>
      <c r="AX1845" s="45">
        <v>4510.265884021808</v>
      </c>
      <c r="AY1845" s="23">
        <v>0.302</v>
      </c>
      <c r="AZ1845" s="23"/>
      <c r="BA1845" s="23"/>
      <c r="BB1845" s="23"/>
      <c r="BC1845" s="23"/>
      <c r="BD1845" s="23"/>
      <c r="BE1845" s="45">
        <v>4510.265884021808</v>
      </c>
      <c r="BF1845" s="45">
        <v>9.0</v>
      </c>
      <c r="BG1845" s="23"/>
      <c r="BH1845" s="23"/>
      <c r="BI1845" s="23"/>
      <c r="BJ1845" s="23"/>
      <c r="BK1845" s="23"/>
      <c r="BL1845" s="45">
        <v>4510.265884021808</v>
      </c>
      <c r="BM1845" s="45">
        <v>0.66</v>
      </c>
      <c r="BN1845" s="23"/>
      <c r="BO1845" s="23"/>
      <c r="BP1845" s="23"/>
      <c r="BQ1845" s="23"/>
      <c r="BR1845" s="23"/>
      <c r="BS1845" s="45">
        <v>4510.265884021808</v>
      </c>
      <c r="BT1845" s="45">
        <v>0.437</v>
      </c>
      <c r="BU1845" s="23"/>
      <c r="BV1845" s="23"/>
      <c r="BW1845" s="23"/>
      <c r="BX1845" s="23"/>
      <c r="BY1845" s="23"/>
      <c r="BZ1845" s="23"/>
      <c r="CA1845" s="23"/>
    </row>
    <row r="1846" ht="15.75" customHeight="1">
      <c r="A1846" s="45">
        <v>4481.360628731926</v>
      </c>
      <c r="B1846" s="46">
        <v>0.074</v>
      </c>
      <c r="C1846" s="45"/>
      <c r="D1846" s="45"/>
      <c r="E1846" s="45"/>
      <c r="F1846" s="45"/>
      <c r="G1846" s="45"/>
      <c r="H1846" s="45">
        <v>4481.360628731926</v>
      </c>
      <c r="I1846" s="46">
        <v>0.075</v>
      </c>
      <c r="J1846" s="45"/>
      <c r="K1846" s="45"/>
      <c r="L1846" s="45"/>
      <c r="M1846" s="45"/>
      <c r="N1846" s="45"/>
      <c r="O1846" s="45">
        <v>4481.360628731926</v>
      </c>
      <c r="P1846" s="45">
        <v>0.0010892604938863143</v>
      </c>
      <c r="Q1846" s="45"/>
      <c r="R1846" s="45"/>
      <c r="S1846" s="45"/>
      <c r="T1846" s="45"/>
      <c r="U1846" s="45"/>
      <c r="V1846" s="45">
        <v>4481.360628731926</v>
      </c>
      <c r="W1846" s="45">
        <v>0.003308166715722177</v>
      </c>
      <c r="X1846" s="45"/>
      <c r="Y1846" s="45"/>
      <c r="Z1846" s="45"/>
      <c r="AA1846" s="45"/>
      <c r="AB1846" s="45"/>
      <c r="AC1846" s="45">
        <v>4481.360628731926</v>
      </c>
      <c r="AD1846" s="45">
        <v>1013.0533290438283</v>
      </c>
      <c r="AE1846" s="45"/>
      <c r="AF1846" s="45"/>
      <c r="AG1846" s="45"/>
      <c r="AH1846" s="45"/>
      <c r="AI1846" s="45"/>
      <c r="AJ1846" s="45">
        <v>4481.360628731926</v>
      </c>
      <c r="AK1846" s="45">
        <v>0.013</v>
      </c>
      <c r="AL1846" s="45"/>
      <c r="AM1846" s="45"/>
      <c r="AN1846" s="45"/>
      <c r="AO1846" s="23"/>
      <c r="AP1846" s="23"/>
      <c r="AQ1846" s="45">
        <v>4481.360628731926</v>
      </c>
      <c r="AR1846" s="45">
        <v>0.009</v>
      </c>
      <c r="AS1846" s="23"/>
      <c r="AT1846" s="23"/>
      <c r="AU1846" s="23"/>
      <c r="AV1846" s="23"/>
      <c r="AW1846" s="23"/>
      <c r="AX1846" s="45">
        <v>4481.360628731926</v>
      </c>
      <c r="AY1846" s="23">
        <v>0.302</v>
      </c>
      <c r="AZ1846" s="23"/>
      <c r="BA1846" s="23"/>
      <c r="BB1846" s="23"/>
      <c r="BC1846" s="23"/>
      <c r="BD1846" s="23"/>
      <c r="BE1846" s="45">
        <v>4481.360628731926</v>
      </c>
      <c r="BF1846" s="45">
        <v>9.0</v>
      </c>
      <c r="BG1846" s="23"/>
      <c r="BH1846" s="23"/>
      <c r="BI1846" s="23"/>
      <c r="BJ1846" s="23"/>
      <c r="BK1846" s="23"/>
      <c r="BL1846" s="45">
        <v>4481.360628731926</v>
      </c>
      <c r="BM1846" s="45">
        <v>0.772</v>
      </c>
      <c r="BN1846" s="23"/>
      <c r="BO1846" s="23"/>
      <c r="BP1846" s="23"/>
      <c r="BQ1846" s="23"/>
      <c r="BR1846" s="23"/>
      <c r="BS1846" s="45">
        <v>4481.360628731926</v>
      </c>
      <c r="BT1846" s="45">
        <v>0.52</v>
      </c>
      <c r="BU1846" s="23"/>
      <c r="BV1846" s="23"/>
      <c r="BW1846" s="23"/>
      <c r="BX1846" s="23"/>
      <c r="BY1846" s="23"/>
      <c r="BZ1846" s="23"/>
      <c r="CA1846" s="23"/>
    </row>
    <row r="1847" ht="15.75" customHeight="1">
      <c r="A1847" s="45">
        <v>4440.707043432511</v>
      </c>
      <c r="B1847" s="46">
        <v>0.076</v>
      </c>
      <c r="C1847" s="45"/>
      <c r="D1847" s="45"/>
      <c r="E1847" s="45"/>
      <c r="F1847" s="45"/>
      <c r="G1847" s="45"/>
      <c r="H1847" s="45">
        <v>4440.707043432511</v>
      </c>
      <c r="I1847" s="46">
        <v>0.072</v>
      </c>
      <c r="J1847" s="45"/>
      <c r="K1847" s="45"/>
      <c r="L1847" s="45"/>
      <c r="M1847" s="45"/>
      <c r="N1847" s="45"/>
      <c r="O1847" s="45">
        <v>4440.707043432511</v>
      </c>
      <c r="P1847" s="45">
        <v>0.0011796908757916585</v>
      </c>
      <c r="Q1847" s="45"/>
      <c r="R1847" s="45"/>
      <c r="S1847" s="45"/>
      <c r="T1847" s="45"/>
      <c r="U1847" s="45"/>
      <c r="V1847" s="45">
        <v>4440.707043432511</v>
      </c>
      <c r="W1847" s="45">
        <v>0.003624724512801228</v>
      </c>
      <c r="X1847" s="45"/>
      <c r="Y1847" s="45"/>
      <c r="Z1847" s="45"/>
      <c r="AA1847" s="45"/>
      <c r="AB1847" s="45"/>
      <c r="AC1847" s="45">
        <v>4440.707043432511</v>
      </c>
      <c r="AD1847" s="45">
        <v>932.2269851801899</v>
      </c>
      <c r="AE1847" s="45"/>
      <c r="AF1847" s="45"/>
      <c r="AG1847" s="45"/>
      <c r="AH1847" s="45"/>
      <c r="AI1847" s="45"/>
      <c r="AJ1847" s="45">
        <v>4440.707043432511</v>
      </c>
      <c r="AK1847" s="45">
        <v>0.013</v>
      </c>
      <c r="AL1847" s="45"/>
      <c r="AM1847" s="45"/>
      <c r="AN1847" s="45"/>
      <c r="AO1847" s="23"/>
      <c r="AP1847" s="23"/>
      <c r="AQ1847" s="45">
        <v>4440.707043432511</v>
      </c>
      <c r="AR1847" s="45">
        <v>0.008</v>
      </c>
      <c r="AS1847" s="23"/>
      <c r="AT1847" s="23"/>
      <c r="AU1847" s="23"/>
      <c r="AV1847" s="23"/>
      <c r="AW1847" s="23"/>
      <c r="AX1847" s="45">
        <v>4440.707043432511</v>
      </c>
      <c r="AY1847" s="23">
        <v>0.302</v>
      </c>
      <c r="AZ1847" s="23"/>
      <c r="BA1847" s="23"/>
      <c r="BB1847" s="23"/>
      <c r="BC1847" s="23"/>
      <c r="BD1847" s="23"/>
      <c r="BE1847" s="45">
        <v>4440.707043432511</v>
      </c>
      <c r="BF1847" s="45">
        <v>9.0</v>
      </c>
      <c r="BG1847" s="23"/>
      <c r="BH1847" s="23"/>
      <c r="BI1847" s="23"/>
      <c r="BJ1847" s="23"/>
      <c r="BK1847" s="23"/>
      <c r="BL1847" s="45">
        <v>4440.707043432511</v>
      </c>
      <c r="BM1847" s="45">
        <v>0.808</v>
      </c>
      <c r="BN1847" s="23"/>
      <c r="BO1847" s="23"/>
      <c r="BP1847" s="23"/>
      <c r="BQ1847" s="23"/>
      <c r="BR1847" s="23"/>
      <c r="BS1847" s="45">
        <v>4440.707043432511</v>
      </c>
      <c r="BT1847" s="45">
        <v>0.612</v>
      </c>
      <c r="BU1847" s="23"/>
      <c r="BV1847" s="23"/>
      <c r="BW1847" s="23"/>
      <c r="BX1847" s="23"/>
      <c r="BY1847" s="23"/>
      <c r="BZ1847" s="23"/>
      <c r="CA1847" s="23"/>
    </row>
    <row r="1848" ht="15.75" customHeight="1">
      <c r="A1848" s="45">
        <v>41934.013342546416</v>
      </c>
      <c r="B1848" s="46">
        <v>0.031</v>
      </c>
      <c r="C1848" s="45"/>
      <c r="D1848" s="45"/>
      <c r="E1848" s="45"/>
      <c r="F1848" s="45"/>
      <c r="G1848" s="45"/>
      <c r="H1848" s="45">
        <v>41934.013342546416</v>
      </c>
      <c r="I1848" s="46">
        <v>0.101</v>
      </c>
      <c r="J1848" s="45"/>
      <c r="K1848" s="45"/>
      <c r="L1848" s="45"/>
      <c r="M1848" s="45"/>
      <c r="N1848" s="45"/>
      <c r="O1848" s="45">
        <v>41934.013342546416</v>
      </c>
      <c r="P1848" s="45"/>
      <c r="Q1848" s="45"/>
      <c r="R1848" s="45"/>
      <c r="S1848" s="45"/>
      <c r="T1848" s="45"/>
      <c r="U1848" s="45"/>
      <c r="V1848" s="45">
        <v>41934.013342546416</v>
      </c>
      <c r="W1848" s="45"/>
      <c r="X1848" s="45"/>
      <c r="Y1848" s="45"/>
      <c r="Z1848" s="45"/>
      <c r="AA1848" s="45"/>
      <c r="AB1848" s="45"/>
      <c r="AC1848" s="45">
        <v>41934.013342546416</v>
      </c>
      <c r="AD1848" s="45">
        <v>286.882535512546</v>
      </c>
      <c r="AE1848" s="45"/>
      <c r="AF1848" s="45"/>
      <c r="AG1848" s="45"/>
      <c r="AH1848" s="45"/>
      <c r="AI1848" s="45"/>
      <c r="AJ1848" s="45">
        <v>41934.013342546416</v>
      </c>
      <c r="AK1848" s="45">
        <v>0.024</v>
      </c>
      <c r="AL1848" s="45"/>
      <c r="AM1848" s="45"/>
      <c r="AN1848" s="45"/>
      <c r="AO1848" s="23"/>
      <c r="AP1848" s="23"/>
      <c r="AQ1848" s="45">
        <v>41934.013342546416</v>
      </c>
      <c r="AR1848" s="45">
        <v>0.014</v>
      </c>
      <c r="AS1848" s="23"/>
      <c r="AT1848" s="23"/>
      <c r="AU1848" s="23"/>
      <c r="AV1848" s="23"/>
      <c r="AW1848" s="23"/>
      <c r="AX1848" s="45">
        <v>41934.013342546416</v>
      </c>
      <c r="AY1848" s="23"/>
      <c r="AZ1848" s="23"/>
      <c r="BA1848" s="23"/>
      <c r="BB1848" s="23"/>
      <c r="BC1848" s="23"/>
      <c r="BD1848" s="23"/>
      <c r="BE1848" s="45">
        <v>41934.013342546416</v>
      </c>
      <c r="BF1848" s="45"/>
      <c r="BG1848" s="23"/>
      <c r="BH1848" s="23"/>
      <c r="BI1848" s="23"/>
      <c r="BJ1848" s="23"/>
      <c r="BK1848" s="23"/>
      <c r="BL1848" s="45">
        <v>41934.013342546416</v>
      </c>
      <c r="BM1848" s="45">
        <v>0.074</v>
      </c>
      <c r="BN1848" s="23"/>
      <c r="BO1848" s="23"/>
      <c r="BP1848" s="23"/>
      <c r="BQ1848" s="23"/>
      <c r="BR1848" s="23"/>
      <c r="BS1848" s="45">
        <v>41934.013342546416</v>
      </c>
      <c r="BT1848" s="45">
        <v>0.035</v>
      </c>
      <c r="BU1848" s="23"/>
      <c r="BV1848" s="23"/>
      <c r="BW1848" s="23"/>
      <c r="BX1848" s="23"/>
      <c r="BY1848" s="23"/>
      <c r="BZ1848" s="23"/>
      <c r="CA1848" s="23"/>
    </row>
    <row r="1849" ht="15.75" customHeight="1">
      <c r="A1849" s="45">
        <v>41439.44233226516</v>
      </c>
      <c r="B1849" s="46">
        <v>0.031</v>
      </c>
      <c r="C1849" s="45"/>
      <c r="D1849" s="45"/>
      <c r="E1849" s="45"/>
      <c r="F1849" s="45"/>
      <c r="G1849" s="45"/>
      <c r="H1849" s="45">
        <v>41439.44233226516</v>
      </c>
      <c r="I1849" s="46">
        <v>0.092</v>
      </c>
      <c r="J1849" s="45"/>
      <c r="K1849" s="45"/>
      <c r="L1849" s="45"/>
      <c r="M1849" s="45"/>
      <c r="N1849" s="45"/>
      <c r="O1849" s="45">
        <v>41439.44233226516</v>
      </c>
      <c r="P1849" s="45">
        <v>0.011288842241600696</v>
      </c>
      <c r="Q1849" s="45"/>
      <c r="R1849" s="45"/>
      <c r="S1849" s="45"/>
      <c r="T1849" s="45"/>
      <c r="U1849" s="45"/>
      <c r="V1849" s="45">
        <v>41439.44233226516</v>
      </c>
      <c r="W1849" s="45"/>
      <c r="X1849" s="45"/>
      <c r="Y1849" s="45"/>
      <c r="Z1849" s="45"/>
      <c r="AA1849" s="45"/>
      <c r="AB1849" s="45"/>
      <c r="AC1849" s="45">
        <v>41439.44233226516</v>
      </c>
      <c r="AD1849" s="45">
        <v>313.97594935295496</v>
      </c>
      <c r="AE1849" s="45"/>
      <c r="AF1849" s="45"/>
      <c r="AG1849" s="45"/>
      <c r="AH1849" s="45"/>
      <c r="AI1849" s="45"/>
      <c r="AJ1849" s="45">
        <v>41439.44233226516</v>
      </c>
      <c r="AK1849" s="45">
        <v>0.023</v>
      </c>
      <c r="AL1849" s="45"/>
      <c r="AM1849" s="45"/>
      <c r="AN1849" s="45"/>
      <c r="AO1849" s="23"/>
      <c r="AP1849" s="23"/>
      <c r="AQ1849" s="45">
        <v>41439.44233226516</v>
      </c>
      <c r="AR1849" s="45">
        <v>0.013</v>
      </c>
      <c r="AS1849" s="23"/>
      <c r="AT1849" s="23"/>
      <c r="AU1849" s="23"/>
      <c r="AV1849" s="23"/>
      <c r="AW1849" s="23"/>
      <c r="AX1849" s="45">
        <v>41439.44233226516</v>
      </c>
      <c r="AY1849" s="23"/>
      <c r="AZ1849" s="23"/>
      <c r="BA1849" s="23"/>
      <c r="BB1849" s="23"/>
      <c r="BC1849" s="23"/>
      <c r="BD1849" s="23"/>
      <c r="BE1849" s="45">
        <v>41439.44233226516</v>
      </c>
      <c r="BF1849" s="45"/>
      <c r="BG1849" s="23"/>
      <c r="BH1849" s="23"/>
      <c r="BI1849" s="23"/>
      <c r="BJ1849" s="23"/>
      <c r="BK1849" s="23"/>
      <c r="BL1849" s="45">
        <v>41439.44233226516</v>
      </c>
      <c r="BM1849" s="45">
        <v>0.144</v>
      </c>
      <c r="BN1849" s="23"/>
      <c r="BO1849" s="23"/>
      <c r="BP1849" s="23"/>
      <c r="BQ1849" s="23"/>
      <c r="BR1849" s="23"/>
      <c r="BS1849" s="45">
        <v>41439.44233226516</v>
      </c>
      <c r="BT1849" s="45">
        <v>0.059</v>
      </c>
      <c r="BU1849" s="23"/>
      <c r="BV1849" s="23"/>
      <c r="BW1849" s="23"/>
      <c r="BX1849" s="23"/>
      <c r="BY1849" s="23"/>
      <c r="BZ1849" s="23"/>
      <c r="CA1849" s="23"/>
    </row>
    <row r="1850" ht="15.75" customHeight="1">
      <c r="A1850" s="45">
        <v>40239.657260043605</v>
      </c>
      <c r="B1850" s="46">
        <v>0.032</v>
      </c>
      <c r="C1850" s="45"/>
      <c r="D1850" s="45"/>
      <c r="E1850" s="45"/>
      <c r="F1850" s="45"/>
      <c r="G1850" s="45"/>
      <c r="H1850" s="45">
        <v>40239.657260043605</v>
      </c>
      <c r="I1850" s="46">
        <v>0.085</v>
      </c>
      <c r="J1850" s="45"/>
      <c r="K1850" s="45"/>
      <c r="L1850" s="45"/>
      <c r="M1850" s="45"/>
      <c r="N1850" s="45"/>
      <c r="O1850" s="45">
        <v>40239.657260043605</v>
      </c>
      <c r="P1850" s="45">
        <v>0.010032017723029151</v>
      </c>
      <c r="Q1850" s="45"/>
      <c r="R1850" s="45"/>
      <c r="S1850" s="45"/>
      <c r="T1850" s="45"/>
      <c r="U1850" s="45"/>
      <c r="V1850" s="45">
        <v>40239.657260043605</v>
      </c>
      <c r="W1850" s="45">
        <v>0.02477983754178744</v>
      </c>
      <c r="X1850" s="45"/>
      <c r="Y1850" s="45"/>
      <c r="Z1850" s="45"/>
      <c r="AA1850" s="45"/>
      <c r="AB1850" s="45"/>
      <c r="AC1850" s="45">
        <v>40239.657260043605</v>
      </c>
      <c r="AD1850" s="45">
        <v>304.1055549514839</v>
      </c>
      <c r="AE1850" s="45"/>
      <c r="AF1850" s="45"/>
      <c r="AG1850" s="45"/>
      <c r="AH1850" s="45"/>
      <c r="AI1850" s="45"/>
      <c r="AJ1850" s="45">
        <v>40239.657260043605</v>
      </c>
      <c r="AK1850" s="45">
        <v>0.023</v>
      </c>
      <c r="AL1850" s="45"/>
      <c r="AM1850" s="45"/>
      <c r="AN1850" s="45"/>
      <c r="AO1850" s="23"/>
      <c r="AP1850" s="23"/>
      <c r="AQ1850" s="45">
        <v>40239.657260043605</v>
      </c>
      <c r="AR1850" s="45">
        <v>0.013</v>
      </c>
      <c r="AS1850" s="23"/>
      <c r="AT1850" s="23"/>
      <c r="AU1850" s="23"/>
      <c r="AV1850" s="23"/>
      <c r="AW1850" s="23"/>
      <c r="AX1850" s="45">
        <v>40239.657260043605</v>
      </c>
      <c r="AY1850" s="23"/>
      <c r="AZ1850" s="23"/>
      <c r="BA1850" s="23"/>
      <c r="BB1850" s="23"/>
      <c r="BC1850" s="23"/>
      <c r="BD1850" s="23"/>
      <c r="BE1850" s="45">
        <v>40239.657260043605</v>
      </c>
      <c r="BF1850" s="45"/>
      <c r="BG1850" s="23"/>
      <c r="BH1850" s="23"/>
      <c r="BI1850" s="23"/>
      <c r="BJ1850" s="23"/>
      <c r="BK1850" s="23"/>
      <c r="BL1850" s="45">
        <v>40239.657260043605</v>
      </c>
      <c r="BM1850" s="45">
        <v>0.201</v>
      </c>
      <c r="BN1850" s="23"/>
      <c r="BO1850" s="23"/>
      <c r="BP1850" s="23"/>
      <c r="BQ1850" s="23"/>
      <c r="BR1850" s="23"/>
      <c r="BS1850" s="45">
        <v>40239.657260043605</v>
      </c>
      <c r="BT1850" s="45">
        <v>0.069</v>
      </c>
      <c r="BU1850" s="23"/>
      <c r="BV1850" s="23"/>
      <c r="BW1850" s="23"/>
      <c r="BX1850" s="23"/>
      <c r="BY1850" s="23"/>
      <c r="BZ1850" s="23"/>
      <c r="CA1850" s="23"/>
    </row>
    <row r="1851" ht="15.75" customHeight="1">
      <c r="A1851" s="45">
        <v>38996.64431521049</v>
      </c>
      <c r="B1851" s="46">
        <v>0.032</v>
      </c>
      <c r="C1851" s="45"/>
      <c r="D1851" s="45"/>
      <c r="E1851" s="45"/>
      <c r="F1851" s="45"/>
      <c r="G1851" s="45"/>
      <c r="H1851" s="45">
        <v>38996.64431521049</v>
      </c>
      <c r="I1851" s="46">
        <v>0.082</v>
      </c>
      <c r="J1851" s="45"/>
      <c r="K1851" s="45"/>
      <c r="L1851" s="45"/>
      <c r="M1851" s="45"/>
      <c r="N1851" s="45"/>
      <c r="O1851" s="45">
        <v>38996.64431521049</v>
      </c>
      <c r="P1851" s="45">
        <v>0.007650931032794069</v>
      </c>
      <c r="Q1851" s="45"/>
      <c r="R1851" s="45"/>
      <c r="S1851" s="45"/>
      <c r="T1851" s="45"/>
      <c r="U1851" s="45"/>
      <c r="V1851" s="45">
        <v>38996.64431521049</v>
      </c>
      <c r="W1851" s="45">
        <v>0.016853060184059326</v>
      </c>
      <c r="X1851" s="45"/>
      <c r="Y1851" s="45"/>
      <c r="Z1851" s="45"/>
      <c r="AA1851" s="45"/>
      <c r="AB1851" s="45"/>
      <c r="AC1851" s="45">
        <v>38996.64431521049</v>
      </c>
      <c r="AD1851" s="45">
        <v>336.52544178381925</v>
      </c>
      <c r="AE1851" s="45"/>
      <c r="AF1851" s="45"/>
      <c r="AG1851" s="45"/>
      <c r="AH1851" s="45"/>
      <c r="AI1851" s="45"/>
      <c r="AJ1851" s="45">
        <v>38996.64431521049</v>
      </c>
      <c r="AK1851" s="45">
        <v>0.022</v>
      </c>
      <c r="AL1851" s="45"/>
      <c r="AM1851" s="45"/>
      <c r="AN1851" s="45"/>
      <c r="AO1851" s="23"/>
      <c r="AP1851" s="23"/>
      <c r="AQ1851" s="45">
        <v>38996.64431521049</v>
      </c>
      <c r="AR1851" s="45">
        <v>0.012</v>
      </c>
      <c r="AS1851" s="23"/>
      <c r="AT1851" s="23"/>
      <c r="AU1851" s="23"/>
      <c r="AV1851" s="23"/>
      <c r="AW1851" s="23"/>
      <c r="AX1851" s="45">
        <v>38996.64431521049</v>
      </c>
      <c r="AY1851" s="23"/>
      <c r="AZ1851" s="23"/>
      <c r="BA1851" s="23"/>
      <c r="BB1851" s="23"/>
      <c r="BC1851" s="23"/>
      <c r="BD1851" s="23"/>
      <c r="BE1851" s="45">
        <v>38996.64431521049</v>
      </c>
      <c r="BF1851" s="45">
        <v>35.0</v>
      </c>
      <c r="BG1851" s="23"/>
      <c r="BH1851" s="23"/>
      <c r="BI1851" s="23"/>
      <c r="BJ1851" s="23"/>
      <c r="BK1851" s="23"/>
      <c r="BL1851" s="45">
        <v>38996.64431521049</v>
      </c>
      <c r="BM1851" s="45">
        <v>0.249</v>
      </c>
      <c r="BN1851" s="23"/>
      <c r="BO1851" s="23"/>
      <c r="BP1851" s="23"/>
      <c r="BQ1851" s="23"/>
      <c r="BR1851" s="23"/>
      <c r="BS1851" s="45">
        <v>38996.64431521049</v>
      </c>
      <c r="BT1851" s="45">
        <v>0.073</v>
      </c>
      <c r="BU1851" s="23"/>
      <c r="BV1851" s="23"/>
      <c r="BW1851" s="23"/>
      <c r="BX1851" s="23"/>
      <c r="BY1851" s="23"/>
      <c r="BZ1851" s="23"/>
      <c r="CA1851" s="23"/>
    </row>
    <row r="1852" ht="15.75" customHeight="1">
      <c r="A1852" s="45">
        <v>38002.953732567476</v>
      </c>
      <c r="B1852" s="46">
        <v>0.03</v>
      </c>
      <c r="C1852" s="45"/>
      <c r="D1852" s="45"/>
      <c r="E1852" s="45"/>
      <c r="F1852" s="45"/>
      <c r="G1852" s="45"/>
      <c r="H1852" s="45">
        <v>38002.953732567476</v>
      </c>
      <c r="I1852" s="46">
        <v>0.076</v>
      </c>
      <c r="J1852" s="45"/>
      <c r="K1852" s="45"/>
      <c r="L1852" s="45"/>
      <c r="M1852" s="45"/>
      <c r="N1852" s="45"/>
      <c r="O1852" s="45">
        <v>38002.953732567476</v>
      </c>
      <c r="P1852" s="45">
        <v>0.00758075991040588</v>
      </c>
      <c r="Q1852" s="45"/>
      <c r="R1852" s="45"/>
      <c r="S1852" s="45"/>
      <c r="T1852" s="45"/>
      <c r="U1852" s="45"/>
      <c r="V1852" s="45">
        <v>38002.953732567476</v>
      </c>
      <c r="W1852" s="45">
        <v>0.016666795183930525</v>
      </c>
      <c r="X1852" s="45"/>
      <c r="Y1852" s="45"/>
      <c r="Z1852" s="45"/>
      <c r="AA1852" s="45"/>
      <c r="AB1852" s="45"/>
      <c r="AC1852" s="45">
        <v>38002.953732567476</v>
      </c>
      <c r="AD1852" s="45">
        <v>334.0096047038942</v>
      </c>
      <c r="AE1852" s="45"/>
      <c r="AF1852" s="45"/>
      <c r="AG1852" s="45"/>
      <c r="AH1852" s="45"/>
      <c r="AI1852" s="45"/>
      <c r="AJ1852" s="45">
        <v>38002.953732567476</v>
      </c>
      <c r="AK1852" s="45">
        <v>0.022</v>
      </c>
      <c r="AL1852" s="45"/>
      <c r="AM1852" s="45"/>
      <c r="AN1852" s="45"/>
      <c r="AO1852" s="23"/>
      <c r="AP1852" s="23"/>
      <c r="AQ1852" s="45">
        <v>38002.953732567476</v>
      </c>
      <c r="AR1852" s="45">
        <v>0.011</v>
      </c>
      <c r="AS1852" s="23"/>
      <c r="AT1852" s="23"/>
      <c r="AU1852" s="23"/>
      <c r="AV1852" s="23"/>
      <c r="AW1852" s="23"/>
      <c r="AX1852" s="45">
        <v>38002.953732567476</v>
      </c>
      <c r="AY1852" s="23"/>
      <c r="AZ1852" s="23"/>
      <c r="BA1852" s="23"/>
      <c r="BB1852" s="23"/>
      <c r="BC1852" s="23"/>
      <c r="BD1852" s="23"/>
      <c r="BE1852" s="45">
        <v>38002.953732567476</v>
      </c>
      <c r="BF1852" s="45">
        <v>35.0</v>
      </c>
      <c r="BG1852" s="23"/>
      <c r="BH1852" s="23"/>
      <c r="BI1852" s="23"/>
      <c r="BJ1852" s="23"/>
      <c r="BK1852" s="23"/>
      <c r="BL1852" s="45">
        <v>38002.953732567476</v>
      </c>
      <c r="BM1852" s="45">
        <v>0.327</v>
      </c>
      <c r="BN1852" s="23"/>
      <c r="BO1852" s="23"/>
      <c r="BP1852" s="23"/>
      <c r="BQ1852" s="23"/>
      <c r="BR1852" s="23"/>
      <c r="BS1852" s="45">
        <v>38002.953732567476</v>
      </c>
      <c r="BT1852" s="45">
        <v>0.068</v>
      </c>
      <c r="BU1852" s="23"/>
      <c r="BV1852" s="23"/>
      <c r="BW1852" s="23"/>
      <c r="BX1852" s="23"/>
      <c r="BY1852" s="23"/>
      <c r="BZ1852" s="23"/>
      <c r="CA1852" s="23"/>
    </row>
    <row r="1853" ht="15.75" customHeight="1">
      <c r="A1853" s="45">
        <v>37183.73868712398</v>
      </c>
      <c r="B1853" s="46">
        <v>0.026</v>
      </c>
      <c r="C1853" s="45"/>
      <c r="D1853" s="45"/>
      <c r="E1853" s="45"/>
      <c r="F1853" s="45"/>
      <c r="G1853" s="45"/>
      <c r="H1853" s="45">
        <v>37183.73868712398</v>
      </c>
      <c r="I1853" s="46">
        <v>0.071</v>
      </c>
      <c r="J1853" s="45"/>
      <c r="K1853" s="45"/>
      <c r="L1853" s="45"/>
      <c r="M1853" s="45"/>
      <c r="N1853" s="45"/>
      <c r="O1853" s="45">
        <v>37183.73868712398</v>
      </c>
      <c r="P1853" s="45"/>
      <c r="Q1853" s="45"/>
      <c r="R1853" s="45"/>
      <c r="S1853" s="45"/>
      <c r="T1853" s="45"/>
      <c r="U1853" s="45"/>
      <c r="V1853" s="45">
        <v>37183.73868712398</v>
      </c>
      <c r="W1853" s="45"/>
      <c r="X1853" s="45"/>
      <c r="Y1853" s="45"/>
      <c r="Z1853" s="45"/>
      <c r="AA1853" s="45"/>
      <c r="AB1853" s="45"/>
      <c r="AC1853" s="45">
        <v>37183.73868712398</v>
      </c>
      <c r="AD1853" s="45">
        <v>342.1446482907635</v>
      </c>
      <c r="AE1853" s="45"/>
      <c r="AF1853" s="45"/>
      <c r="AG1853" s="45"/>
      <c r="AH1853" s="45"/>
      <c r="AI1853" s="45"/>
      <c r="AJ1853" s="45">
        <v>37183.73868712398</v>
      </c>
      <c r="AK1853" s="45">
        <v>0.022</v>
      </c>
      <c r="AL1853" s="45"/>
      <c r="AM1853" s="45"/>
      <c r="AN1853" s="45"/>
      <c r="AO1853" s="23"/>
      <c r="AP1853" s="23"/>
      <c r="AQ1853" s="45">
        <v>37183.73868712398</v>
      </c>
      <c r="AR1853" s="45">
        <v>0.011</v>
      </c>
      <c r="AS1853" s="23"/>
      <c r="AT1853" s="23"/>
      <c r="AU1853" s="23"/>
      <c r="AV1853" s="23"/>
      <c r="AW1853" s="23"/>
      <c r="AX1853" s="45">
        <v>37183.73868712398</v>
      </c>
      <c r="AY1853" s="23">
        <v>0.195</v>
      </c>
      <c r="AZ1853" s="23"/>
      <c r="BA1853" s="23"/>
      <c r="BB1853" s="23"/>
      <c r="BC1853" s="23"/>
      <c r="BD1853" s="23"/>
      <c r="BE1853" s="45">
        <v>37183.73868712398</v>
      </c>
      <c r="BF1853" s="45">
        <v>35.0</v>
      </c>
      <c r="BG1853" s="23"/>
      <c r="BH1853" s="23"/>
      <c r="BI1853" s="23"/>
      <c r="BJ1853" s="23"/>
      <c r="BK1853" s="23"/>
      <c r="BL1853" s="45">
        <v>37183.73868712398</v>
      </c>
      <c r="BM1853" s="45">
        <v>0.529</v>
      </c>
      <c r="BN1853" s="23"/>
      <c r="BO1853" s="23"/>
      <c r="BP1853" s="23"/>
      <c r="BQ1853" s="23"/>
      <c r="BR1853" s="23"/>
      <c r="BS1853" s="45">
        <v>37183.73868712398</v>
      </c>
      <c r="BT1853" s="45">
        <v>0.067</v>
      </c>
      <c r="BU1853" s="23"/>
      <c r="BV1853" s="23"/>
      <c r="BW1853" s="23"/>
      <c r="BX1853" s="23"/>
      <c r="BY1853" s="23"/>
      <c r="BZ1853" s="23"/>
      <c r="CA1853" s="23"/>
    </row>
    <row r="1854" ht="15.75" customHeight="1">
      <c r="A1854" s="45">
        <v>37059.923000268114</v>
      </c>
      <c r="B1854" s="46">
        <v>0.023</v>
      </c>
      <c r="C1854" s="45"/>
      <c r="D1854" s="45"/>
      <c r="E1854" s="45"/>
      <c r="F1854" s="45"/>
      <c r="G1854" s="45"/>
      <c r="H1854" s="45">
        <v>37059.923000268114</v>
      </c>
      <c r="I1854" s="46">
        <v>0.074</v>
      </c>
      <c r="J1854" s="45"/>
      <c r="K1854" s="45"/>
      <c r="L1854" s="45"/>
      <c r="M1854" s="45"/>
      <c r="N1854" s="45"/>
      <c r="O1854" s="45">
        <v>37059.923000268114</v>
      </c>
      <c r="P1854" s="45">
        <v>0.0034514003456097195</v>
      </c>
      <c r="Q1854" s="45"/>
      <c r="R1854" s="45"/>
      <c r="S1854" s="45"/>
      <c r="T1854" s="45"/>
      <c r="U1854" s="45"/>
      <c r="V1854" s="45">
        <v>37059.923000268114</v>
      </c>
      <c r="W1854" s="45">
        <v>0.009969450918918708</v>
      </c>
      <c r="X1854" s="45"/>
      <c r="Y1854" s="45"/>
      <c r="Z1854" s="45"/>
      <c r="AA1854" s="45"/>
      <c r="AB1854" s="45"/>
      <c r="AC1854" s="45">
        <v>37059.923000268114</v>
      </c>
      <c r="AD1854" s="45">
        <v>349.9151631861067</v>
      </c>
      <c r="AE1854" s="45"/>
      <c r="AF1854" s="45"/>
      <c r="AG1854" s="45"/>
      <c r="AH1854" s="45"/>
      <c r="AI1854" s="45"/>
      <c r="AJ1854" s="45">
        <v>37059.923000268114</v>
      </c>
      <c r="AK1854" s="45">
        <v>0.022</v>
      </c>
      <c r="AL1854" s="45"/>
      <c r="AM1854" s="45"/>
      <c r="AN1854" s="45"/>
      <c r="AO1854" s="23"/>
      <c r="AP1854" s="23"/>
      <c r="AQ1854" s="45">
        <v>37059.923000268114</v>
      </c>
      <c r="AR1854" s="45">
        <v>0.011</v>
      </c>
      <c r="AS1854" s="23"/>
      <c r="AT1854" s="23"/>
      <c r="AU1854" s="23"/>
      <c r="AV1854" s="23"/>
      <c r="AW1854" s="23"/>
      <c r="AX1854" s="45">
        <v>37059.923000268114</v>
      </c>
      <c r="AY1854" s="23">
        <v>0.203</v>
      </c>
      <c r="AZ1854" s="23"/>
      <c r="BA1854" s="23"/>
      <c r="BB1854" s="23"/>
      <c r="BC1854" s="23"/>
      <c r="BD1854" s="23"/>
      <c r="BE1854" s="45">
        <v>37059.923000268114</v>
      </c>
      <c r="BF1854" s="45">
        <v>35.0</v>
      </c>
      <c r="BG1854" s="23"/>
      <c r="BH1854" s="23"/>
      <c r="BI1854" s="23"/>
      <c r="BJ1854" s="23"/>
      <c r="BK1854" s="23"/>
      <c r="BL1854" s="45">
        <v>37059.923000268114</v>
      </c>
      <c r="BM1854" s="45">
        <v>0.712</v>
      </c>
      <c r="BN1854" s="23"/>
      <c r="BO1854" s="23"/>
      <c r="BP1854" s="23"/>
      <c r="BQ1854" s="23"/>
      <c r="BR1854" s="23"/>
      <c r="BS1854" s="45">
        <v>37059.923000268114</v>
      </c>
      <c r="BT1854" s="45">
        <v>0.083</v>
      </c>
      <c r="BU1854" s="23"/>
      <c r="BV1854" s="23"/>
      <c r="BW1854" s="23"/>
      <c r="BX1854" s="23"/>
      <c r="BY1854" s="23"/>
      <c r="BZ1854" s="23"/>
      <c r="CA1854" s="23"/>
    </row>
    <row r="1855" ht="15.75" customHeight="1">
      <c r="A1855" s="45">
        <v>37082.57171370322</v>
      </c>
      <c r="B1855" s="46">
        <v>0.025</v>
      </c>
      <c r="C1855" s="45"/>
      <c r="D1855" s="45"/>
      <c r="E1855" s="45"/>
      <c r="F1855" s="45"/>
      <c r="G1855" s="45"/>
      <c r="H1855" s="45">
        <v>37082.57171370322</v>
      </c>
      <c r="I1855" s="46">
        <v>0.073</v>
      </c>
      <c r="J1855" s="45"/>
      <c r="K1855" s="45"/>
      <c r="L1855" s="45"/>
      <c r="M1855" s="45"/>
      <c r="N1855" s="45"/>
      <c r="O1855" s="45">
        <v>37082.57171370322</v>
      </c>
      <c r="P1855" s="45">
        <v>0.0037369553872980874</v>
      </c>
      <c r="Q1855" s="45"/>
      <c r="R1855" s="45"/>
      <c r="S1855" s="45"/>
      <c r="T1855" s="45"/>
      <c r="U1855" s="45"/>
      <c r="V1855" s="45">
        <v>37082.57171370322</v>
      </c>
      <c r="W1855" s="45">
        <v>0.010890989318370466</v>
      </c>
      <c r="X1855" s="45"/>
      <c r="Y1855" s="45"/>
      <c r="Z1855" s="45"/>
      <c r="AA1855" s="45"/>
      <c r="AB1855" s="45"/>
      <c r="AC1855" s="45">
        <v>37082.57171370322</v>
      </c>
      <c r="AD1855" s="45">
        <v>370.4656387282911</v>
      </c>
      <c r="AE1855" s="45"/>
      <c r="AF1855" s="45"/>
      <c r="AG1855" s="45"/>
      <c r="AH1855" s="45"/>
      <c r="AI1855" s="45"/>
      <c r="AJ1855" s="45">
        <v>37082.57171370322</v>
      </c>
      <c r="AK1855" s="45">
        <v>0.022</v>
      </c>
      <c r="AL1855" s="45"/>
      <c r="AM1855" s="45"/>
      <c r="AN1855" s="45"/>
      <c r="AO1855" s="23"/>
      <c r="AP1855" s="23"/>
      <c r="AQ1855" s="45">
        <v>37082.57171370322</v>
      </c>
      <c r="AR1855" s="45">
        <v>0.01</v>
      </c>
      <c r="AS1855" s="23"/>
      <c r="AT1855" s="23"/>
      <c r="AU1855" s="23"/>
      <c r="AV1855" s="23"/>
      <c r="AW1855" s="23"/>
      <c r="AX1855" s="45">
        <v>37082.57171370322</v>
      </c>
      <c r="AY1855" s="23">
        <v>0.12</v>
      </c>
      <c r="AZ1855" s="23"/>
      <c r="BA1855" s="23"/>
      <c r="BB1855" s="23"/>
      <c r="BC1855" s="23"/>
      <c r="BD1855" s="23"/>
      <c r="BE1855" s="45">
        <v>37082.57171370322</v>
      </c>
      <c r="BF1855" s="45">
        <v>35.0</v>
      </c>
      <c r="BG1855" s="23"/>
      <c r="BH1855" s="23"/>
      <c r="BI1855" s="23"/>
      <c r="BJ1855" s="23"/>
      <c r="BK1855" s="23"/>
      <c r="BL1855" s="45">
        <v>37082.57171370322</v>
      </c>
      <c r="BM1855" s="45">
        <v>0.973</v>
      </c>
      <c r="BN1855" s="23"/>
      <c r="BO1855" s="23"/>
      <c r="BP1855" s="23"/>
      <c r="BQ1855" s="23"/>
      <c r="BR1855" s="23"/>
      <c r="BS1855" s="45">
        <v>37082.57171370322</v>
      </c>
      <c r="BT1855" s="45">
        <v>0.167</v>
      </c>
      <c r="BU1855" s="23"/>
      <c r="BV1855" s="23"/>
      <c r="BW1855" s="23"/>
      <c r="BX1855" s="23"/>
      <c r="BY1855" s="23"/>
      <c r="BZ1855" s="23"/>
      <c r="CA1855" s="23"/>
    </row>
    <row r="1856" ht="15.75" customHeight="1">
      <c r="A1856" s="45">
        <v>36952.04206363313</v>
      </c>
      <c r="B1856" s="46">
        <v>0.021</v>
      </c>
      <c r="C1856" s="45"/>
      <c r="D1856" s="45"/>
      <c r="E1856" s="45"/>
      <c r="F1856" s="45"/>
      <c r="G1856" s="45"/>
      <c r="H1856" s="45">
        <v>36952.04206363313</v>
      </c>
      <c r="I1856" s="46">
        <v>0.071</v>
      </c>
      <c r="J1856" s="45"/>
      <c r="K1856" s="45"/>
      <c r="L1856" s="45"/>
      <c r="M1856" s="45"/>
      <c r="N1856" s="45"/>
      <c r="O1856" s="45">
        <v>36952.04206363313</v>
      </c>
      <c r="P1856" s="45">
        <v>0.006779581287692456</v>
      </c>
      <c r="Q1856" s="45"/>
      <c r="R1856" s="45"/>
      <c r="S1856" s="45"/>
      <c r="T1856" s="45"/>
      <c r="U1856" s="45"/>
      <c r="V1856" s="45">
        <v>36952.04206363313</v>
      </c>
      <c r="W1856" s="45">
        <v>0.017191673256801654</v>
      </c>
      <c r="X1856" s="45"/>
      <c r="Y1856" s="45"/>
      <c r="Z1856" s="45"/>
      <c r="AA1856" s="45"/>
      <c r="AB1856" s="45"/>
      <c r="AC1856" s="45">
        <v>36952.04206363313</v>
      </c>
      <c r="AD1856" s="45">
        <v>461.53436850184096</v>
      </c>
      <c r="AE1856" s="45"/>
      <c r="AF1856" s="45"/>
      <c r="AG1856" s="45"/>
      <c r="AH1856" s="45"/>
      <c r="AI1856" s="45"/>
      <c r="AJ1856" s="45">
        <v>36952.04206363313</v>
      </c>
      <c r="AK1856" s="45">
        <v>0.022</v>
      </c>
      <c r="AL1856" s="45"/>
      <c r="AM1856" s="45"/>
      <c r="AN1856" s="45"/>
      <c r="AO1856" s="23"/>
      <c r="AP1856" s="23"/>
      <c r="AQ1856" s="45">
        <v>36952.04206363313</v>
      </c>
      <c r="AR1856" s="45">
        <v>0.01</v>
      </c>
      <c r="AS1856" s="23"/>
      <c r="AT1856" s="23"/>
      <c r="AU1856" s="23"/>
      <c r="AV1856" s="23"/>
      <c r="AW1856" s="23"/>
      <c r="AX1856" s="45">
        <v>36952.04206363313</v>
      </c>
      <c r="AY1856" s="23">
        <v>0.216</v>
      </c>
      <c r="AZ1856" s="23"/>
      <c r="BA1856" s="23"/>
      <c r="BB1856" s="23"/>
      <c r="BC1856" s="23"/>
      <c r="BD1856" s="23"/>
      <c r="BE1856" s="45">
        <v>36952.04206363313</v>
      </c>
      <c r="BF1856" s="45">
        <v>14.0</v>
      </c>
      <c r="BG1856" s="23"/>
      <c r="BH1856" s="23"/>
      <c r="BI1856" s="23"/>
      <c r="BJ1856" s="23"/>
      <c r="BK1856" s="23"/>
      <c r="BL1856" s="45">
        <v>36952.04206363313</v>
      </c>
      <c r="BM1856" s="45">
        <v>1.241</v>
      </c>
      <c r="BN1856" s="23"/>
      <c r="BO1856" s="23"/>
      <c r="BP1856" s="23"/>
      <c r="BQ1856" s="23"/>
      <c r="BR1856" s="23"/>
      <c r="BS1856" s="45">
        <v>36952.04206363313</v>
      </c>
      <c r="BT1856" s="45">
        <v>0.2</v>
      </c>
      <c r="BU1856" s="23"/>
      <c r="BV1856" s="23"/>
      <c r="BW1856" s="23"/>
      <c r="BX1856" s="23"/>
      <c r="BY1856" s="23"/>
      <c r="BZ1856" s="23"/>
      <c r="CA1856" s="23"/>
    </row>
    <row r="1857" ht="15.75" customHeight="1">
      <c r="A1857" s="45">
        <v>36000.553027458445</v>
      </c>
      <c r="B1857" s="46">
        <v>0.03</v>
      </c>
      <c r="C1857" s="45"/>
      <c r="D1857" s="45"/>
      <c r="E1857" s="45"/>
      <c r="F1857" s="45"/>
      <c r="G1857" s="45"/>
      <c r="H1857" s="45">
        <v>36000.553027458445</v>
      </c>
      <c r="I1857" s="46">
        <v>0.074</v>
      </c>
      <c r="J1857" s="45"/>
      <c r="K1857" s="45"/>
      <c r="L1857" s="45"/>
      <c r="M1857" s="45"/>
      <c r="N1857" s="45"/>
      <c r="O1857" s="45">
        <v>36000.553027458445</v>
      </c>
      <c r="P1857" s="45">
        <v>0.004044721735760867</v>
      </c>
      <c r="Q1857" s="45"/>
      <c r="R1857" s="45"/>
      <c r="S1857" s="45"/>
      <c r="T1857" s="45"/>
      <c r="U1857" s="45"/>
      <c r="V1857" s="45">
        <v>36000.553027458445</v>
      </c>
      <c r="W1857" s="45">
        <v>0.011224365656061976</v>
      </c>
      <c r="X1857" s="45"/>
      <c r="Y1857" s="45"/>
      <c r="Z1857" s="45"/>
      <c r="AA1857" s="45"/>
      <c r="AB1857" s="45"/>
      <c r="AC1857" s="45">
        <v>36000.553027458445</v>
      </c>
      <c r="AD1857" s="45">
        <v>486.2527523032235</v>
      </c>
      <c r="AE1857" s="45"/>
      <c r="AF1857" s="45"/>
      <c r="AG1857" s="45"/>
      <c r="AH1857" s="45"/>
      <c r="AI1857" s="45"/>
      <c r="AJ1857" s="45">
        <v>36000.553027458445</v>
      </c>
      <c r="AK1857" s="45">
        <v>0.022</v>
      </c>
      <c r="AL1857" s="45"/>
      <c r="AM1857" s="45"/>
      <c r="AN1857" s="45"/>
      <c r="AO1857" s="23"/>
      <c r="AP1857" s="23"/>
      <c r="AQ1857" s="45">
        <v>36000.553027458445</v>
      </c>
      <c r="AR1857" s="45">
        <v>0.01</v>
      </c>
      <c r="AS1857" s="23"/>
      <c r="AT1857" s="23"/>
      <c r="AU1857" s="23"/>
      <c r="AV1857" s="23"/>
      <c r="AW1857" s="23"/>
      <c r="AX1857" s="45">
        <v>36000.553027458445</v>
      </c>
      <c r="AY1857" s="23">
        <v>0.216</v>
      </c>
      <c r="AZ1857" s="23"/>
      <c r="BA1857" s="23"/>
      <c r="BB1857" s="23"/>
      <c r="BC1857" s="23"/>
      <c r="BD1857" s="23"/>
      <c r="BE1857" s="45">
        <v>36000.553027458445</v>
      </c>
      <c r="BF1857" s="45">
        <v>12.0</v>
      </c>
      <c r="BG1857" s="23"/>
      <c r="BH1857" s="23"/>
      <c r="BI1857" s="23"/>
      <c r="BJ1857" s="23"/>
      <c r="BK1857" s="23"/>
      <c r="BL1857" s="45">
        <v>36000.553027458445</v>
      </c>
      <c r="BM1857" s="45">
        <v>1.491</v>
      </c>
      <c r="BN1857" s="23"/>
      <c r="BO1857" s="23"/>
      <c r="BP1857" s="23"/>
      <c r="BQ1857" s="23"/>
      <c r="BR1857" s="23"/>
      <c r="BS1857" s="45">
        <v>36000.553027458445</v>
      </c>
      <c r="BT1857" s="45">
        <v>0.268</v>
      </c>
      <c r="BU1857" s="23"/>
      <c r="BV1857" s="23"/>
      <c r="BW1857" s="23"/>
      <c r="BX1857" s="23"/>
      <c r="BY1857" s="23"/>
      <c r="BZ1857" s="23"/>
      <c r="CA1857" s="23"/>
    </row>
    <row r="1858" ht="15.75" customHeight="1">
      <c r="A1858" s="45">
        <v>34245.279137267156</v>
      </c>
      <c r="B1858" s="46">
        <v>0.028</v>
      </c>
      <c r="C1858" s="45"/>
      <c r="D1858" s="45"/>
      <c r="E1858" s="45"/>
      <c r="F1858" s="45"/>
      <c r="G1858" s="45"/>
      <c r="H1858" s="45">
        <v>34245.279137267156</v>
      </c>
      <c r="I1858" s="46">
        <v>0.068</v>
      </c>
      <c r="J1858" s="45"/>
      <c r="K1858" s="45"/>
      <c r="L1858" s="45"/>
      <c r="M1858" s="45"/>
      <c r="N1858" s="45"/>
      <c r="O1858" s="45">
        <v>34245.279137267156</v>
      </c>
      <c r="P1858" s="45"/>
      <c r="Q1858" s="45"/>
      <c r="R1858" s="45"/>
      <c r="S1858" s="45"/>
      <c r="T1858" s="45"/>
      <c r="U1858" s="45"/>
      <c r="V1858" s="45">
        <v>34245.279137267156</v>
      </c>
      <c r="W1858" s="45"/>
      <c r="X1858" s="45"/>
      <c r="Y1858" s="45"/>
      <c r="Z1858" s="45"/>
      <c r="AA1858" s="45"/>
      <c r="AB1858" s="45"/>
      <c r="AC1858" s="45">
        <v>34245.279137267156</v>
      </c>
      <c r="AD1858" s="45">
        <v>630.8049756526406</v>
      </c>
      <c r="AE1858" s="45"/>
      <c r="AF1858" s="45"/>
      <c r="AG1858" s="45"/>
      <c r="AH1858" s="45"/>
      <c r="AI1858" s="45"/>
      <c r="AJ1858" s="45">
        <v>34245.279137267156</v>
      </c>
      <c r="AK1858" s="45">
        <v>0.022</v>
      </c>
      <c r="AL1858" s="45"/>
      <c r="AM1858" s="45"/>
      <c r="AN1858" s="45"/>
      <c r="AO1858" s="23"/>
      <c r="AP1858" s="23"/>
      <c r="AQ1858" s="45">
        <v>34245.279137267156</v>
      </c>
      <c r="AR1858" s="45">
        <v>0.01</v>
      </c>
      <c r="AS1858" s="23"/>
      <c r="AT1858" s="23"/>
      <c r="AU1858" s="23"/>
      <c r="AV1858" s="23"/>
      <c r="AW1858" s="23"/>
      <c r="AX1858" s="45">
        <v>34245.279137267156</v>
      </c>
      <c r="AY1858" s="23">
        <v>0.216</v>
      </c>
      <c r="AZ1858" s="23"/>
      <c r="BA1858" s="23"/>
      <c r="BB1858" s="23"/>
      <c r="BC1858" s="23"/>
      <c r="BD1858" s="23"/>
      <c r="BE1858" s="45">
        <v>34245.279137267156</v>
      </c>
      <c r="BF1858" s="45">
        <v>12.0</v>
      </c>
      <c r="BG1858" s="23"/>
      <c r="BH1858" s="23"/>
      <c r="BI1858" s="23"/>
      <c r="BJ1858" s="23"/>
      <c r="BK1858" s="23"/>
      <c r="BL1858" s="45">
        <v>34245.279137267156</v>
      </c>
      <c r="BM1858" s="45">
        <v>1.643</v>
      </c>
      <c r="BN1858" s="23"/>
      <c r="BO1858" s="23"/>
      <c r="BP1858" s="23"/>
      <c r="BQ1858" s="23"/>
      <c r="BR1858" s="23"/>
      <c r="BS1858" s="45">
        <v>34245.279137267156</v>
      </c>
      <c r="BT1858" s="45">
        <v>0.358</v>
      </c>
      <c r="BU1858" s="23"/>
      <c r="BV1858" s="23"/>
      <c r="BW1858" s="23"/>
      <c r="BX1858" s="23"/>
      <c r="BY1858" s="23"/>
      <c r="BZ1858" s="23"/>
      <c r="CA1858" s="23"/>
    </row>
    <row r="1859" ht="15.75" customHeight="1">
      <c r="A1859" s="45">
        <v>31865.401514294954</v>
      </c>
      <c r="B1859" s="46">
        <v>0.024</v>
      </c>
      <c r="C1859" s="45"/>
      <c r="D1859" s="45"/>
      <c r="E1859" s="45"/>
      <c r="F1859" s="45"/>
      <c r="G1859" s="45"/>
      <c r="H1859" s="45">
        <v>31865.401514294954</v>
      </c>
      <c r="I1859" s="46">
        <v>0.062</v>
      </c>
      <c r="J1859" s="45"/>
      <c r="K1859" s="45"/>
      <c r="L1859" s="45"/>
      <c r="M1859" s="45"/>
      <c r="N1859" s="45"/>
      <c r="O1859" s="45">
        <v>31865.401514294954</v>
      </c>
      <c r="P1859" s="45">
        <v>0.0030911400322800975</v>
      </c>
      <c r="Q1859" s="45"/>
      <c r="R1859" s="45"/>
      <c r="S1859" s="45"/>
      <c r="T1859" s="45"/>
      <c r="U1859" s="45"/>
      <c r="V1859" s="45">
        <v>31865.401514294954</v>
      </c>
      <c r="W1859" s="45">
        <v>0.01070856864016948</v>
      </c>
      <c r="X1859" s="45"/>
      <c r="Y1859" s="45"/>
      <c r="Z1859" s="45"/>
      <c r="AA1859" s="45"/>
      <c r="AB1859" s="45"/>
      <c r="AC1859" s="45">
        <v>31865.401514294954</v>
      </c>
      <c r="AD1859" s="45">
        <v>655.2555662009789</v>
      </c>
      <c r="AE1859" s="45"/>
      <c r="AF1859" s="45"/>
      <c r="AG1859" s="45"/>
      <c r="AH1859" s="45"/>
      <c r="AI1859" s="45"/>
      <c r="AJ1859" s="45">
        <v>31865.401514294954</v>
      </c>
      <c r="AK1859" s="45">
        <v>0.022</v>
      </c>
      <c r="AL1859" s="45"/>
      <c r="AM1859" s="45"/>
      <c r="AN1859" s="45"/>
      <c r="AO1859" s="23"/>
      <c r="AP1859" s="23"/>
      <c r="AQ1859" s="45">
        <v>31865.401514294954</v>
      </c>
      <c r="AR1859" s="45">
        <v>0.01</v>
      </c>
      <c r="AS1859" s="23"/>
      <c r="AT1859" s="23"/>
      <c r="AU1859" s="23"/>
      <c r="AV1859" s="23"/>
      <c r="AW1859" s="23"/>
      <c r="AX1859" s="45">
        <v>31865.401514294954</v>
      </c>
      <c r="AY1859" s="23">
        <v>0.22</v>
      </c>
      <c r="AZ1859" s="23"/>
      <c r="BA1859" s="23"/>
      <c r="BB1859" s="23"/>
      <c r="BC1859" s="23"/>
      <c r="BD1859" s="23"/>
      <c r="BE1859" s="45">
        <v>31865.401514294954</v>
      </c>
      <c r="BF1859" s="45">
        <v>8.0</v>
      </c>
      <c r="BG1859" s="23"/>
      <c r="BH1859" s="23"/>
      <c r="BI1859" s="23"/>
      <c r="BJ1859" s="23"/>
      <c r="BK1859" s="23"/>
      <c r="BL1859" s="45">
        <v>31865.401514294954</v>
      </c>
      <c r="BM1859" s="45">
        <v>1.59</v>
      </c>
      <c r="BN1859" s="23"/>
      <c r="BO1859" s="23"/>
      <c r="BP1859" s="23"/>
      <c r="BQ1859" s="23"/>
      <c r="BR1859" s="23"/>
      <c r="BS1859" s="45">
        <v>31865.401514294954</v>
      </c>
      <c r="BT1859" s="45">
        <v>0.48</v>
      </c>
      <c r="BU1859" s="23"/>
      <c r="BV1859" s="23"/>
      <c r="BW1859" s="23"/>
      <c r="BX1859" s="23"/>
      <c r="BY1859" s="23"/>
      <c r="BZ1859" s="23"/>
      <c r="CA1859" s="23"/>
    </row>
    <row r="1860" ht="15.75" customHeight="1">
      <c r="A1860" s="45">
        <v>29270.45149835501</v>
      </c>
      <c r="B1860" s="46">
        <v>0.026</v>
      </c>
      <c r="C1860" s="45"/>
      <c r="D1860" s="45"/>
      <c r="E1860" s="45"/>
      <c r="F1860" s="45"/>
      <c r="G1860" s="45"/>
      <c r="H1860" s="45">
        <v>29270.45149835501</v>
      </c>
      <c r="I1860" s="46">
        <v>0.057</v>
      </c>
      <c r="J1860" s="45"/>
      <c r="K1860" s="45"/>
      <c r="L1860" s="45"/>
      <c r="M1860" s="45"/>
      <c r="N1860" s="45"/>
      <c r="O1860" s="45">
        <v>29270.45149835501</v>
      </c>
      <c r="P1860" s="45">
        <v>0.0045814711582766576</v>
      </c>
      <c r="Q1860" s="45"/>
      <c r="R1860" s="45"/>
      <c r="S1860" s="45"/>
      <c r="T1860" s="45"/>
      <c r="U1860" s="45"/>
      <c r="V1860" s="45">
        <v>29270.45149835501</v>
      </c>
      <c r="W1860" s="45">
        <v>0.011950509369188482</v>
      </c>
      <c r="X1860" s="45"/>
      <c r="Y1860" s="45"/>
      <c r="Z1860" s="45"/>
      <c r="AA1860" s="45"/>
      <c r="AB1860" s="45"/>
      <c r="AC1860" s="45">
        <v>29270.45149835501</v>
      </c>
      <c r="AD1860" s="45">
        <v>659.0221306511374</v>
      </c>
      <c r="AE1860" s="45"/>
      <c r="AF1860" s="45"/>
      <c r="AG1860" s="45"/>
      <c r="AH1860" s="45"/>
      <c r="AI1860" s="45"/>
      <c r="AJ1860" s="45">
        <v>29270.45149835501</v>
      </c>
      <c r="AK1860" s="45">
        <v>0.021</v>
      </c>
      <c r="AL1860" s="45"/>
      <c r="AM1860" s="45"/>
      <c r="AN1860" s="45"/>
      <c r="AO1860" s="23"/>
      <c r="AP1860" s="23"/>
      <c r="AQ1860" s="45">
        <v>29270.45149835501</v>
      </c>
      <c r="AR1860" s="45">
        <v>0.01</v>
      </c>
      <c r="AS1860" s="23"/>
      <c r="AT1860" s="23"/>
      <c r="AU1860" s="23"/>
      <c r="AV1860" s="23"/>
      <c r="AW1860" s="23"/>
      <c r="AX1860" s="45">
        <v>29270.45149835501</v>
      </c>
      <c r="AY1860" s="23">
        <v>0.22</v>
      </c>
      <c r="AZ1860" s="23"/>
      <c r="BA1860" s="23"/>
      <c r="BB1860" s="23"/>
      <c r="BC1860" s="23"/>
      <c r="BD1860" s="23"/>
      <c r="BE1860" s="45">
        <v>29270.45149835501</v>
      </c>
      <c r="BF1860" s="45">
        <v>8.0</v>
      </c>
      <c r="BG1860" s="23"/>
      <c r="BH1860" s="23"/>
      <c r="BI1860" s="23"/>
      <c r="BJ1860" s="23"/>
      <c r="BK1860" s="23"/>
      <c r="BL1860" s="45">
        <v>29270.45149835501</v>
      </c>
      <c r="BM1860" s="45">
        <v>1.593</v>
      </c>
      <c r="BN1860" s="23"/>
      <c r="BO1860" s="23"/>
      <c r="BP1860" s="23"/>
      <c r="BQ1860" s="23"/>
      <c r="BR1860" s="23"/>
      <c r="BS1860" s="45">
        <v>29270.45149835501</v>
      </c>
      <c r="BT1860" s="45">
        <v>0.6</v>
      </c>
      <c r="BU1860" s="23"/>
      <c r="BV1860" s="23"/>
      <c r="BW1860" s="23"/>
      <c r="BX1860" s="23"/>
      <c r="BY1860" s="23"/>
      <c r="BZ1860" s="23"/>
      <c r="CA1860" s="23"/>
    </row>
    <row r="1861" ht="15.75" customHeight="1">
      <c r="A1861" s="45">
        <v>245918.34500322558</v>
      </c>
      <c r="B1861" s="46">
        <v>0.022</v>
      </c>
      <c r="C1861" s="45"/>
      <c r="D1861" s="45"/>
      <c r="E1861" s="45"/>
      <c r="F1861" s="45"/>
      <c r="G1861" s="45"/>
      <c r="H1861" s="45">
        <v>245918.34500322558</v>
      </c>
      <c r="I1861" s="46"/>
      <c r="J1861" s="45"/>
      <c r="K1861" s="45"/>
      <c r="L1861" s="45"/>
      <c r="M1861" s="45"/>
      <c r="N1861" s="45"/>
      <c r="O1861" s="45">
        <v>245918.34500322558</v>
      </c>
      <c r="P1861" s="45"/>
      <c r="Q1861" s="45"/>
      <c r="R1861" s="45"/>
      <c r="S1861" s="45"/>
      <c r="T1861" s="45"/>
      <c r="U1861" s="45"/>
      <c r="V1861" s="45">
        <v>245918.34500322558</v>
      </c>
      <c r="W1861" s="45"/>
      <c r="X1861" s="45"/>
      <c r="Y1861" s="45"/>
      <c r="Z1861" s="45"/>
      <c r="AA1861" s="45"/>
      <c r="AB1861" s="45"/>
      <c r="AC1861" s="45">
        <v>245918.34500322558</v>
      </c>
      <c r="AD1861" s="45">
        <v>517.1022733971935</v>
      </c>
      <c r="AE1861" s="45"/>
      <c r="AF1861" s="45"/>
      <c r="AG1861" s="45"/>
      <c r="AH1861" s="45"/>
      <c r="AI1861" s="45"/>
      <c r="AJ1861" s="45">
        <v>245918.34500322558</v>
      </c>
      <c r="AK1861" s="45">
        <v>0.019</v>
      </c>
      <c r="AL1861" s="45"/>
      <c r="AM1861" s="45"/>
      <c r="AN1861" s="45"/>
      <c r="AO1861" s="23"/>
      <c r="AP1861" s="23"/>
      <c r="AQ1861" s="45">
        <v>245918.34500322558</v>
      </c>
      <c r="AR1861" s="45">
        <v>0.011</v>
      </c>
      <c r="AS1861" s="23"/>
      <c r="AT1861" s="23"/>
      <c r="AU1861" s="23"/>
      <c r="AV1861" s="23"/>
      <c r="AW1861" s="23"/>
      <c r="AX1861" s="45">
        <v>245918.34500322558</v>
      </c>
      <c r="AY1861" s="23"/>
      <c r="AZ1861" s="23"/>
      <c r="BA1861" s="23"/>
      <c r="BB1861" s="23"/>
      <c r="BC1861" s="23"/>
      <c r="BD1861" s="23"/>
      <c r="BE1861" s="45">
        <v>245918.34500322558</v>
      </c>
      <c r="BF1861" s="45"/>
      <c r="BG1861" s="23"/>
      <c r="BH1861" s="23"/>
      <c r="BI1861" s="23"/>
      <c r="BJ1861" s="23"/>
      <c r="BK1861" s="23"/>
      <c r="BL1861" s="45">
        <v>245918.34500322558</v>
      </c>
      <c r="BM1861" s="45">
        <v>0.204</v>
      </c>
      <c r="BN1861" s="23"/>
      <c r="BO1861" s="23"/>
      <c r="BP1861" s="23"/>
      <c r="BQ1861" s="23"/>
      <c r="BR1861" s="23"/>
      <c r="BS1861" s="45">
        <v>245918.34500322558</v>
      </c>
      <c r="BT1861" s="45">
        <v>0.049</v>
      </c>
      <c r="BU1861" s="23"/>
      <c r="BV1861" s="23"/>
      <c r="BW1861" s="23"/>
      <c r="BX1861" s="23"/>
      <c r="BY1861" s="23"/>
      <c r="BZ1861" s="23"/>
      <c r="CA1861" s="23"/>
    </row>
    <row r="1862" ht="15.75" customHeight="1">
      <c r="A1862" s="45">
        <v>240271.45771222343</v>
      </c>
      <c r="B1862" s="46">
        <v>0.026</v>
      </c>
      <c r="C1862" s="45"/>
      <c r="D1862" s="45"/>
      <c r="E1862" s="45"/>
      <c r="F1862" s="45"/>
      <c r="G1862" s="45"/>
      <c r="H1862" s="45">
        <v>240271.45771222343</v>
      </c>
      <c r="I1862" s="46"/>
      <c r="J1862" s="45"/>
      <c r="K1862" s="45"/>
      <c r="L1862" s="45"/>
      <c r="M1862" s="45"/>
      <c r="N1862" s="45"/>
      <c r="O1862" s="45">
        <v>240271.45771222343</v>
      </c>
      <c r="P1862" s="45">
        <v>0.05440432292483917</v>
      </c>
      <c r="Q1862" s="45"/>
      <c r="R1862" s="45"/>
      <c r="S1862" s="45"/>
      <c r="T1862" s="45"/>
      <c r="U1862" s="45"/>
      <c r="V1862" s="45">
        <v>240271.45771222343</v>
      </c>
      <c r="W1862" s="45"/>
      <c r="X1862" s="45"/>
      <c r="Y1862" s="45"/>
      <c r="Z1862" s="45"/>
      <c r="AA1862" s="45"/>
      <c r="AB1862" s="45"/>
      <c r="AC1862" s="45">
        <v>240271.45771222343</v>
      </c>
      <c r="AD1862" s="45">
        <v>598.2268947120665</v>
      </c>
      <c r="AE1862" s="45"/>
      <c r="AF1862" s="45"/>
      <c r="AG1862" s="45"/>
      <c r="AH1862" s="45"/>
      <c r="AI1862" s="45"/>
      <c r="AJ1862" s="45">
        <v>240271.45771222343</v>
      </c>
      <c r="AK1862" s="45">
        <v>0.019</v>
      </c>
      <c r="AL1862" s="45"/>
      <c r="AM1862" s="45"/>
      <c r="AN1862" s="45"/>
      <c r="AO1862" s="23"/>
      <c r="AP1862" s="23"/>
      <c r="AQ1862" s="45">
        <v>240271.45771222343</v>
      </c>
      <c r="AR1862" s="45">
        <v>0.01</v>
      </c>
      <c r="AS1862" s="23"/>
      <c r="AT1862" s="23"/>
      <c r="AU1862" s="23"/>
      <c r="AV1862" s="23"/>
      <c r="AW1862" s="23"/>
      <c r="AX1862" s="45">
        <v>240271.45771222343</v>
      </c>
      <c r="AY1862" s="23"/>
      <c r="AZ1862" s="23"/>
      <c r="BA1862" s="23"/>
      <c r="BB1862" s="23"/>
      <c r="BC1862" s="23"/>
      <c r="BD1862" s="23"/>
      <c r="BE1862" s="45">
        <v>240271.45771222343</v>
      </c>
      <c r="BF1862" s="45"/>
      <c r="BG1862" s="23"/>
      <c r="BH1862" s="23"/>
      <c r="BI1862" s="23"/>
      <c r="BJ1862" s="23"/>
      <c r="BK1862" s="23"/>
      <c r="BL1862" s="45">
        <v>240271.45771222343</v>
      </c>
      <c r="BM1862" s="45">
        <v>0.291</v>
      </c>
      <c r="BN1862" s="23"/>
      <c r="BO1862" s="23"/>
      <c r="BP1862" s="23"/>
      <c r="BQ1862" s="23"/>
      <c r="BR1862" s="23"/>
      <c r="BS1862" s="45">
        <v>240271.45771222343</v>
      </c>
      <c r="BT1862" s="45">
        <v>0.062</v>
      </c>
      <c r="BU1862" s="23"/>
      <c r="BV1862" s="23"/>
      <c r="BW1862" s="23"/>
      <c r="BX1862" s="23"/>
      <c r="BY1862" s="23"/>
      <c r="BZ1862" s="23"/>
      <c r="CA1862" s="23"/>
    </row>
    <row r="1863" ht="15.75" customHeight="1">
      <c r="A1863" s="45">
        <v>233427.81602077032</v>
      </c>
      <c r="B1863" s="46">
        <v>0.027</v>
      </c>
      <c r="C1863" s="45"/>
      <c r="D1863" s="45"/>
      <c r="E1863" s="45"/>
      <c r="F1863" s="45"/>
      <c r="G1863" s="45"/>
      <c r="H1863" s="45">
        <v>233427.81602077032</v>
      </c>
      <c r="I1863" s="46"/>
      <c r="J1863" s="45"/>
      <c r="K1863" s="45"/>
      <c r="L1863" s="45"/>
      <c r="M1863" s="45"/>
      <c r="N1863" s="45"/>
      <c r="O1863" s="45">
        <v>233427.81602077032</v>
      </c>
      <c r="P1863" s="45">
        <v>0.04600751097666516</v>
      </c>
      <c r="Q1863" s="45"/>
      <c r="R1863" s="45"/>
      <c r="S1863" s="45"/>
      <c r="T1863" s="45"/>
      <c r="U1863" s="45"/>
      <c r="V1863" s="45">
        <v>233427.81602077032</v>
      </c>
      <c r="W1863" s="45">
        <v>0.11199930130449627</v>
      </c>
      <c r="X1863" s="45"/>
      <c r="Y1863" s="45"/>
      <c r="Z1863" s="45"/>
      <c r="AA1863" s="45"/>
      <c r="AB1863" s="45"/>
      <c r="AC1863" s="45">
        <v>233427.81602077032</v>
      </c>
      <c r="AD1863" s="45">
        <v>671.7004501822166</v>
      </c>
      <c r="AE1863" s="45"/>
      <c r="AF1863" s="45"/>
      <c r="AG1863" s="45"/>
      <c r="AH1863" s="45"/>
      <c r="AI1863" s="45"/>
      <c r="AJ1863" s="45">
        <v>233427.81602077032</v>
      </c>
      <c r="AK1863" s="45">
        <v>0.018</v>
      </c>
      <c r="AL1863" s="45"/>
      <c r="AM1863" s="45"/>
      <c r="AN1863" s="45"/>
      <c r="AO1863" s="23"/>
      <c r="AP1863" s="23"/>
      <c r="AQ1863" s="45">
        <v>233427.81602077032</v>
      </c>
      <c r="AR1863" s="45">
        <v>0.01</v>
      </c>
      <c r="AS1863" s="23"/>
      <c r="AT1863" s="23"/>
      <c r="AU1863" s="23"/>
      <c r="AV1863" s="23"/>
      <c r="AW1863" s="23"/>
      <c r="AX1863" s="45">
        <v>233427.81602077032</v>
      </c>
      <c r="AY1863" s="23"/>
      <c r="AZ1863" s="23"/>
      <c r="BA1863" s="23"/>
      <c r="BB1863" s="23"/>
      <c r="BC1863" s="23"/>
      <c r="BD1863" s="23"/>
      <c r="BE1863" s="45">
        <v>233427.81602077032</v>
      </c>
      <c r="BF1863" s="45"/>
      <c r="BG1863" s="23"/>
      <c r="BH1863" s="23"/>
      <c r="BI1863" s="23"/>
      <c r="BJ1863" s="23"/>
      <c r="BK1863" s="23"/>
      <c r="BL1863" s="45">
        <v>233427.81602077032</v>
      </c>
      <c r="BM1863" s="45">
        <v>0.424</v>
      </c>
      <c r="BN1863" s="23"/>
      <c r="BO1863" s="23"/>
      <c r="BP1863" s="23"/>
      <c r="BQ1863" s="23"/>
      <c r="BR1863" s="23"/>
      <c r="BS1863" s="45">
        <v>233427.81602077032</v>
      </c>
      <c r="BT1863" s="45">
        <v>0.102</v>
      </c>
      <c r="BU1863" s="23"/>
      <c r="BV1863" s="23"/>
      <c r="BW1863" s="23"/>
      <c r="BX1863" s="23"/>
      <c r="BY1863" s="23"/>
      <c r="BZ1863" s="23"/>
      <c r="CA1863" s="23"/>
    </row>
    <row r="1864" ht="15.75" customHeight="1">
      <c r="A1864" s="45">
        <v>224161.59021443783</v>
      </c>
      <c r="B1864" s="46">
        <v>0.041</v>
      </c>
      <c r="C1864" s="45"/>
      <c r="D1864" s="45"/>
      <c r="E1864" s="45"/>
      <c r="F1864" s="45"/>
      <c r="G1864" s="45"/>
      <c r="H1864" s="45">
        <v>224161.59021443783</v>
      </c>
      <c r="I1864" s="46"/>
      <c r="J1864" s="45"/>
      <c r="K1864" s="45"/>
      <c r="L1864" s="45"/>
      <c r="M1864" s="45"/>
      <c r="N1864" s="45"/>
      <c r="O1864" s="45">
        <v>224161.59021443783</v>
      </c>
      <c r="P1864" s="45">
        <v>0.03777728637248992</v>
      </c>
      <c r="Q1864" s="45"/>
      <c r="R1864" s="45"/>
      <c r="S1864" s="45"/>
      <c r="T1864" s="45"/>
      <c r="U1864" s="45"/>
      <c r="V1864" s="45">
        <v>224161.59021443783</v>
      </c>
      <c r="W1864" s="45">
        <v>0.10014570503363938</v>
      </c>
      <c r="X1864" s="45"/>
      <c r="Y1864" s="45"/>
      <c r="Z1864" s="45"/>
      <c r="AA1864" s="45"/>
      <c r="AB1864" s="45"/>
      <c r="AC1864" s="45">
        <v>224161.59021443783</v>
      </c>
      <c r="AD1864" s="45">
        <v>713.3791148040555</v>
      </c>
      <c r="AE1864" s="45"/>
      <c r="AF1864" s="45"/>
      <c r="AG1864" s="45"/>
      <c r="AH1864" s="45"/>
      <c r="AI1864" s="45"/>
      <c r="AJ1864" s="45">
        <v>224161.59021443783</v>
      </c>
      <c r="AK1864" s="45">
        <v>0.017</v>
      </c>
      <c r="AL1864" s="45"/>
      <c r="AM1864" s="45"/>
      <c r="AN1864" s="45"/>
      <c r="AO1864" s="23"/>
      <c r="AP1864" s="23"/>
      <c r="AQ1864" s="45">
        <v>224161.59021443783</v>
      </c>
      <c r="AR1864" s="45">
        <v>0.01</v>
      </c>
      <c r="AS1864" s="23"/>
      <c r="AT1864" s="23"/>
      <c r="AU1864" s="23"/>
      <c r="AV1864" s="23"/>
      <c r="AW1864" s="23"/>
      <c r="AX1864" s="45">
        <v>224161.59021443783</v>
      </c>
      <c r="AY1864" s="23"/>
      <c r="AZ1864" s="23"/>
      <c r="BA1864" s="23"/>
      <c r="BB1864" s="23"/>
      <c r="BC1864" s="23"/>
      <c r="BD1864" s="23"/>
      <c r="BE1864" s="45">
        <v>224161.59021443783</v>
      </c>
      <c r="BF1864" s="45"/>
      <c r="BG1864" s="23"/>
      <c r="BH1864" s="23"/>
      <c r="BI1864" s="23"/>
      <c r="BJ1864" s="23"/>
      <c r="BK1864" s="23"/>
      <c r="BL1864" s="45">
        <v>224161.59021443783</v>
      </c>
      <c r="BM1864" s="45">
        <v>0.57</v>
      </c>
      <c r="BN1864" s="23"/>
      <c r="BO1864" s="23"/>
      <c r="BP1864" s="23"/>
      <c r="BQ1864" s="23"/>
      <c r="BR1864" s="23"/>
      <c r="BS1864" s="45">
        <v>224161.59021443783</v>
      </c>
      <c r="BT1864" s="45">
        <v>0.192</v>
      </c>
      <c r="BU1864" s="23"/>
      <c r="BV1864" s="23"/>
      <c r="BW1864" s="23"/>
      <c r="BX1864" s="23"/>
      <c r="BY1864" s="23"/>
      <c r="BZ1864" s="23"/>
      <c r="CA1864" s="23"/>
    </row>
    <row r="1865" ht="15.75" customHeight="1">
      <c r="A1865" s="45">
        <v>205446.26955383454</v>
      </c>
      <c r="B1865" s="46">
        <v>0.036</v>
      </c>
      <c r="C1865" s="45"/>
      <c r="D1865" s="45"/>
      <c r="E1865" s="45"/>
      <c r="F1865" s="45"/>
      <c r="G1865" s="45"/>
      <c r="H1865" s="45">
        <v>205446.26955383454</v>
      </c>
      <c r="I1865" s="46">
        <v>0.07</v>
      </c>
      <c r="J1865" s="45"/>
      <c r="K1865" s="45"/>
      <c r="L1865" s="45"/>
      <c r="M1865" s="45"/>
      <c r="N1865" s="45"/>
      <c r="O1865" s="45">
        <v>205446.26955383454</v>
      </c>
      <c r="P1865" s="45">
        <v>0.032818653410755114</v>
      </c>
      <c r="Q1865" s="45"/>
      <c r="R1865" s="45"/>
      <c r="S1865" s="45"/>
      <c r="T1865" s="45"/>
      <c r="U1865" s="45"/>
      <c r="V1865" s="45">
        <v>205446.26955383454</v>
      </c>
      <c r="W1865" s="45">
        <v>0.09439006750575736</v>
      </c>
      <c r="X1865" s="45"/>
      <c r="Y1865" s="45"/>
      <c r="Z1865" s="45"/>
      <c r="AA1865" s="45"/>
      <c r="AB1865" s="45"/>
      <c r="AC1865" s="45">
        <v>205446.26955383454</v>
      </c>
      <c r="AD1865" s="45">
        <v>959.211974741214</v>
      </c>
      <c r="AE1865" s="45"/>
      <c r="AF1865" s="45"/>
      <c r="AG1865" s="45"/>
      <c r="AH1865" s="45"/>
      <c r="AI1865" s="45"/>
      <c r="AJ1865" s="45">
        <v>205446.26955383454</v>
      </c>
      <c r="AK1865" s="45">
        <v>0.016</v>
      </c>
      <c r="AL1865" s="45"/>
      <c r="AM1865" s="45"/>
      <c r="AN1865" s="45"/>
      <c r="AO1865" s="23"/>
      <c r="AP1865" s="23"/>
      <c r="AQ1865" s="45">
        <v>205446.26955383454</v>
      </c>
      <c r="AR1865" s="45">
        <v>0.009</v>
      </c>
      <c r="AS1865" s="23"/>
      <c r="AT1865" s="23"/>
      <c r="AU1865" s="23"/>
      <c r="AV1865" s="23"/>
      <c r="AW1865" s="23"/>
      <c r="AX1865" s="45">
        <v>205446.26955383454</v>
      </c>
      <c r="AY1865" s="23"/>
      <c r="AZ1865" s="23"/>
      <c r="BA1865" s="23"/>
      <c r="BB1865" s="23"/>
      <c r="BC1865" s="23"/>
      <c r="BD1865" s="23"/>
      <c r="BE1865" s="45">
        <v>205446.26955383454</v>
      </c>
      <c r="BF1865" s="45"/>
      <c r="BG1865" s="23"/>
      <c r="BH1865" s="23"/>
      <c r="BI1865" s="23"/>
      <c r="BJ1865" s="23"/>
      <c r="BK1865" s="23"/>
      <c r="BL1865" s="45">
        <v>205446.26955383454</v>
      </c>
      <c r="BM1865" s="45">
        <v>0.681</v>
      </c>
      <c r="BN1865" s="23"/>
      <c r="BO1865" s="23"/>
      <c r="BP1865" s="23"/>
      <c r="BQ1865" s="23"/>
      <c r="BR1865" s="23"/>
      <c r="BS1865" s="45">
        <v>205446.26955383454</v>
      </c>
      <c r="BT1865" s="45">
        <v>0.207</v>
      </c>
      <c r="BU1865" s="23"/>
      <c r="BV1865" s="23"/>
      <c r="BW1865" s="23"/>
      <c r="BX1865" s="23"/>
      <c r="BY1865" s="23"/>
      <c r="BZ1865" s="23"/>
      <c r="CA1865" s="23"/>
    </row>
    <row r="1866" ht="15.75" customHeight="1">
      <c r="A1866" s="45">
        <v>180233.0608323114</v>
      </c>
      <c r="B1866" s="46">
        <v>0.03</v>
      </c>
      <c r="C1866" s="45"/>
      <c r="D1866" s="45"/>
      <c r="E1866" s="45"/>
      <c r="F1866" s="45"/>
      <c r="G1866" s="45"/>
      <c r="H1866" s="45">
        <v>180233.0608323114</v>
      </c>
      <c r="I1866" s="46">
        <v>0.067</v>
      </c>
      <c r="J1866" s="45"/>
      <c r="K1866" s="45"/>
      <c r="L1866" s="45"/>
      <c r="M1866" s="45"/>
      <c r="N1866" s="45"/>
      <c r="O1866" s="45">
        <v>180233.0608323114</v>
      </c>
      <c r="P1866" s="45"/>
      <c r="Q1866" s="45"/>
      <c r="R1866" s="45"/>
      <c r="S1866" s="45"/>
      <c r="T1866" s="45"/>
      <c r="U1866" s="45"/>
      <c r="V1866" s="45">
        <v>180233.0608323114</v>
      </c>
      <c r="W1866" s="45"/>
      <c r="X1866" s="45"/>
      <c r="Y1866" s="45"/>
      <c r="Z1866" s="45"/>
      <c r="AA1866" s="45"/>
      <c r="AB1866" s="45"/>
      <c r="AC1866" s="45">
        <v>180233.0608323114</v>
      </c>
      <c r="AD1866" s="45">
        <v>2142.0942838110523</v>
      </c>
      <c r="AE1866" s="45"/>
      <c r="AF1866" s="45"/>
      <c r="AG1866" s="45"/>
      <c r="AH1866" s="45"/>
      <c r="AI1866" s="45"/>
      <c r="AJ1866" s="45">
        <v>180233.0608323114</v>
      </c>
      <c r="AK1866" s="45">
        <v>0.015</v>
      </c>
      <c r="AL1866" s="45"/>
      <c r="AM1866" s="45"/>
      <c r="AN1866" s="45"/>
      <c r="AO1866" s="23"/>
      <c r="AP1866" s="23"/>
      <c r="AQ1866" s="45">
        <v>180233.0608323114</v>
      </c>
      <c r="AR1866" s="45">
        <v>0.009</v>
      </c>
      <c r="AS1866" s="23"/>
      <c r="AT1866" s="23"/>
      <c r="AU1866" s="23"/>
      <c r="AV1866" s="23"/>
      <c r="AW1866" s="23"/>
      <c r="AX1866" s="45">
        <v>180233.0608323114</v>
      </c>
      <c r="AY1866" s="23"/>
      <c r="AZ1866" s="23"/>
      <c r="BA1866" s="23"/>
      <c r="BB1866" s="23"/>
      <c r="BC1866" s="23"/>
      <c r="BD1866" s="23"/>
      <c r="BE1866" s="45">
        <v>180233.0608323114</v>
      </c>
      <c r="BF1866" s="45"/>
      <c r="BG1866" s="23"/>
      <c r="BH1866" s="23"/>
      <c r="BI1866" s="23"/>
      <c r="BJ1866" s="23"/>
      <c r="BK1866" s="23"/>
      <c r="BL1866" s="45">
        <v>180233.0608323114</v>
      </c>
      <c r="BM1866" s="45">
        <v>0.873</v>
      </c>
      <c r="BN1866" s="23"/>
      <c r="BO1866" s="23"/>
      <c r="BP1866" s="23"/>
      <c r="BQ1866" s="23"/>
      <c r="BR1866" s="23"/>
      <c r="BS1866" s="45">
        <v>180233.0608323114</v>
      </c>
      <c r="BT1866" s="45">
        <v>0.247</v>
      </c>
      <c r="BU1866" s="23"/>
      <c r="BV1866" s="23"/>
      <c r="BW1866" s="23"/>
      <c r="BX1866" s="23"/>
      <c r="BY1866" s="23"/>
      <c r="BZ1866" s="23"/>
      <c r="CA1866" s="23"/>
    </row>
    <row r="1867" ht="15.75" customHeight="1">
      <c r="A1867" s="45">
        <v>152955.45069150333</v>
      </c>
      <c r="B1867" s="46">
        <v>0.026</v>
      </c>
      <c r="C1867" s="45"/>
      <c r="D1867" s="45"/>
      <c r="E1867" s="45"/>
      <c r="F1867" s="45"/>
      <c r="G1867" s="45"/>
      <c r="H1867" s="45">
        <v>152955.45069150333</v>
      </c>
      <c r="I1867" s="46">
        <v>0.072</v>
      </c>
      <c r="J1867" s="45"/>
      <c r="K1867" s="45"/>
      <c r="L1867" s="45"/>
      <c r="M1867" s="45"/>
      <c r="N1867" s="45"/>
      <c r="O1867" s="45">
        <v>152955.45069150333</v>
      </c>
      <c r="P1867" s="45"/>
      <c r="Q1867" s="45"/>
      <c r="R1867" s="45"/>
      <c r="S1867" s="45"/>
      <c r="T1867" s="45"/>
      <c r="U1867" s="45"/>
      <c r="V1867" s="45">
        <v>152955.45069150333</v>
      </c>
      <c r="W1867" s="45"/>
      <c r="X1867" s="45"/>
      <c r="Y1867" s="45"/>
      <c r="Z1867" s="45"/>
      <c r="AA1867" s="45"/>
      <c r="AB1867" s="45"/>
      <c r="AC1867" s="45">
        <v>152955.45069150333</v>
      </c>
      <c r="AD1867" s="45">
        <v>3876.5938888096553</v>
      </c>
      <c r="AE1867" s="45"/>
      <c r="AF1867" s="45"/>
      <c r="AG1867" s="45"/>
      <c r="AH1867" s="45"/>
      <c r="AI1867" s="45"/>
      <c r="AJ1867" s="45">
        <v>152955.45069150333</v>
      </c>
      <c r="AK1867" s="45">
        <v>0.014</v>
      </c>
      <c r="AL1867" s="45"/>
      <c r="AM1867" s="45"/>
      <c r="AN1867" s="45"/>
      <c r="AO1867" s="23"/>
      <c r="AP1867" s="23"/>
      <c r="AQ1867" s="45">
        <v>152955.45069150333</v>
      </c>
      <c r="AR1867" s="45">
        <v>0.009</v>
      </c>
      <c r="AS1867" s="23"/>
      <c r="AT1867" s="23"/>
      <c r="AU1867" s="23"/>
      <c r="AV1867" s="23"/>
      <c r="AW1867" s="23"/>
      <c r="AX1867" s="45">
        <v>152955.45069150333</v>
      </c>
      <c r="AY1867" s="23"/>
      <c r="AZ1867" s="23"/>
      <c r="BA1867" s="23"/>
      <c r="BB1867" s="23"/>
      <c r="BC1867" s="23"/>
      <c r="BD1867" s="23"/>
      <c r="BE1867" s="45">
        <v>152955.45069150333</v>
      </c>
      <c r="BF1867" s="45"/>
      <c r="BG1867" s="23"/>
      <c r="BH1867" s="23"/>
      <c r="BI1867" s="23"/>
      <c r="BJ1867" s="23"/>
      <c r="BK1867" s="23"/>
      <c r="BL1867" s="45">
        <v>152955.45069150333</v>
      </c>
      <c r="BM1867" s="45">
        <v>0.951</v>
      </c>
      <c r="BN1867" s="23"/>
      <c r="BO1867" s="23"/>
      <c r="BP1867" s="23"/>
      <c r="BQ1867" s="23"/>
      <c r="BR1867" s="23"/>
      <c r="BS1867" s="45">
        <v>152955.45069150333</v>
      </c>
      <c r="BT1867" s="45">
        <v>0.29</v>
      </c>
      <c r="BU1867" s="23"/>
      <c r="BV1867" s="23"/>
      <c r="BW1867" s="23"/>
      <c r="BX1867" s="23"/>
      <c r="BY1867" s="23"/>
      <c r="BZ1867" s="23"/>
      <c r="CA1867" s="23"/>
    </row>
    <row r="1868" ht="15.75" customHeight="1">
      <c r="A1868" s="45">
        <v>129288.76428575767</v>
      </c>
      <c r="B1868" s="46">
        <v>0.023</v>
      </c>
      <c r="C1868" s="45"/>
      <c r="D1868" s="45"/>
      <c r="E1868" s="45"/>
      <c r="F1868" s="45"/>
      <c r="G1868" s="45"/>
      <c r="H1868" s="45">
        <v>129288.76428575767</v>
      </c>
      <c r="I1868" s="46">
        <v>0.074</v>
      </c>
      <c r="J1868" s="45"/>
      <c r="K1868" s="45"/>
      <c r="L1868" s="45"/>
      <c r="M1868" s="45"/>
      <c r="N1868" s="45"/>
      <c r="O1868" s="45">
        <v>129288.76428575767</v>
      </c>
      <c r="P1868" s="45">
        <v>0.014445633206908011</v>
      </c>
      <c r="Q1868" s="45"/>
      <c r="R1868" s="45"/>
      <c r="S1868" s="45"/>
      <c r="T1868" s="45"/>
      <c r="U1868" s="45"/>
      <c r="V1868" s="45">
        <v>129288.76428575767</v>
      </c>
      <c r="W1868" s="45">
        <v>0.038520242368709</v>
      </c>
      <c r="X1868" s="45"/>
      <c r="Y1868" s="45"/>
      <c r="Z1868" s="45"/>
      <c r="AA1868" s="45"/>
      <c r="AB1868" s="45"/>
      <c r="AC1868" s="45">
        <v>129288.76428575767</v>
      </c>
      <c r="AD1868" s="45"/>
      <c r="AE1868" s="45"/>
      <c r="AF1868" s="45"/>
      <c r="AG1868" s="45"/>
      <c r="AH1868" s="45"/>
      <c r="AI1868" s="45"/>
      <c r="AJ1868" s="45">
        <v>129288.76428575767</v>
      </c>
      <c r="AK1868" s="45">
        <v>0.013</v>
      </c>
      <c r="AL1868" s="45"/>
      <c r="AM1868" s="45"/>
      <c r="AN1868" s="45"/>
      <c r="AO1868" s="23"/>
      <c r="AP1868" s="23"/>
      <c r="AQ1868" s="45">
        <v>129288.76428575767</v>
      </c>
      <c r="AR1868" s="45">
        <v>0.008</v>
      </c>
      <c r="AS1868" s="23"/>
      <c r="AT1868" s="23"/>
      <c r="AU1868" s="23"/>
      <c r="AV1868" s="23"/>
      <c r="AW1868" s="23"/>
      <c r="AX1868" s="45">
        <v>129288.76428575767</v>
      </c>
      <c r="AY1868" s="23">
        <v>0.113</v>
      </c>
      <c r="AZ1868" s="23"/>
      <c r="BA1868" s="23"/>
      <c r="BB1868" s="23"/>
      <c r="BC1868" s="23"/>
      <c r="BD1868" s="23"/>
      <c r="BE1868" s="45">
        <v>129288.76428575767</v>
      </c>
      <c r="BF1868" s="45">
        <v>7.0</v>
      </c>
      <c r="BG1868" s="23"/>
      <c r="BH1868" s="23"/>
      <c r="BI1868" s="23"/>
      <c r="BJ1868" s="23"/>
      <c r="BK1868" s="23"/>
      <c r="BL1868" s="45">
        <v>129288.76428575767</v>
      </c>
      <c r="BM1868" s="45">
        <v>1.097</v>
      </c>
      <c r="BN1868" s="23"/>
      <c r="BO1868" s="23"/>
      <c r="BP1868" s="23"/>
      <c r="BQ1868" s="23"/>
      <c r="BR1868" s="23"/>
      <c r="BS1868" s="45">
        <v>129288.76428575767</v>
      </c>
      <c r="BT1868" s="45">
        <v>0.37</v>
      </c>
      <c r="BU1868" s="23"/>
      <c r="BV1868" s="23"/>
      <c r="BW1868" s="23"/>
      <c r="BX1868" s="23"/>
      <c r="BY1868" s="23"/>
      <c r="BZ1868" s="23"/>
      <c r="CA1868" s="23"/>
    </row>
    <row r="1869" ht="15.75" customHeight="1">
      <c r="A1869" s="45">
        <v>109630.24440922542</v>
      </c>
      <c r="B1869" s="46">
        <v>0.019</v>
      </c>
      <c r="C1869" s="45"/>
      <c r="D1869" s="45"/>
      <c r="E1869" s="45"/>
      <c r="F1869" s="45"/>
      <c r="G1869" s="45"/>
      <c r="H1869" s="45">
        <v>109630.24440922542</v>
      </c>
      <c r="I1869" s="46">
        <v>0.068</v>
      </c>
      <c r="J1869" s="45"/>
      <c r="K1869" s="45"/>
      <c r="L1869" s="45"/>
      <c r="M1869" s="45"/>
      <c r="N1869" s="45"/>
      <c r="O1869" s="45">
        <v>109630.24440922542</v>
      </c>
      <c r="P1869" s="45">
        <v>0.016768276980444613</v>
      </c>
      <c r="Q1869" s="45"/>
      <c r="R1869" s="45"/>
      <c r="S1869" s="45"/>
      <c r="T1869" s="45"/>
      <c r="U1869" s="45"/>
      <c r="V1869" s="45">
        <v>109630.24440922542</v>
      </c>
      <c r="W1869" s="45">
        <v>0.04947487848701433</v>
      </c>
      <c r="X1869" s="45"/>
      <c r="Y1869" s="45"/>
      <c r="Z1869" s="45"/>
      <c r="AA1869" s="45"/>
      <c r="AB1869" s="45"/>
      <c r="AC1869" s="45">
        <v>109630.24440922542</v>
      </c>
      <c r="AD1869" s="45"/>
      <c r="AE1869" s="45"/>
      <c r="AF1869" s="45"/>
      <c r="AG1869" s="45"/>
      <c r="AH1869" s="45"/>
      <c r="AI1869" s="45"/>
      <c r="AJ1869" s="45">
        <v>109630.24440922542</v>
      </c>
      <c r="AK1869" s="45">
        <v>0.013</v>
      </c>
      <c r="AL1869" s="45"/>
      <c r="AM1869" s="45"/>
      <c r="AN1869" s="45"/>
      <c r="AO1869" s="23"/>
      <c r="AP1869" s="23"/>
      <c r="AQ1869" s="45">
        <v>109630.24440922542</v>
      </c>
      <c r="AR1869" s="45">
        <v>0.008</v>
      </c>
      <c r="AS1869" s="23"/>
      <c r="AT1869" s="23"/>
      <c r="AU1869" s="23"/>
      <c r="AV1869" s="23"/>
      <c r="AW1869" s="23"/>
      <c r="AX1869" s="45">
        <v>109630.24440922542</v>
      </c>
      <c r="AY1869" s="23">
        <v>0.113</v>
      </c>
      <c r="AZ1869" s="23"/>
      <c r="BA1869" s="23"/>
      <c r="BB1869" s="23"/>
      <c r="BC1869" s="23"/>
      <c r="BD1869" s="23"/>
      <c r="BE1869" s="45">
        <v>109630.24440922542</v>
      </c>
      <c r="BF1869" s="45">
        <v>7.0</v>
      </c>
      <c r="BG1869" s="23"/>
      <c r="BH1869" s="23"/>
      <c r="BI1869" s="23"/>
      <c r="BJ1869" s="23"/>
      <c r="BK1869" s="23"/>
      <c r="BL1869" s="45">
        <v>109630.24440922542</v>
      </c>
      <c r="BM1869" s="45">
        <v>1.052</v>
      </c>
      <c r="BN1869" s="23"/>
      <c r="BO1869" s="23"/>
      <c r="BP1869" s="23"/>
      <c r="BQ1869" s="23"/>
      <c r="BR1869" s="23"/>
      <c r="BS1869" s="45">
        <v>109630.24440922542</v>
      </c>
      <c r="BT1869" s="45">
        <v>0.443</v>
      </c>
      <c r="BU1869" s="23"/>
      <c r="BV1869" s="23"/>
      <c r="BW1869" s="23"/>
      <c r="BX1869" s="23"/>
      <c r="BY1869" s="23"/>
      <c r="BZ1869" s="23"/>
      <c r="CA1869" s="23"/>
    </row>
    <row r="1870" ht="15.75" customHeight="1">
      <c r="A1870" s="45">
        <v>96542.25289978403</v>
      </c>
      <c r="B1870" s="46">
        <v>0.026</v>
      </c>
      <c r="C1870" s="45"/>
      <c r="D1870" s="45"/>
      <c r="E1870" s="45"/>
      <c r="F1870" s="45"/>
      <c r="G1870" s="45"/>
      <c r="H1870" s="45">
        <v>96542.25289978403</v>
      </c>
      <c r="I1870" s="46">
        <v>0.07</v>
      </c>
      <c r="J1870" s="45"/>
      <c r="K1870" s="45"/>
      <c r="L1870" s="45"/>
      <c r="M1870" s="45"/>
      <c r="N1870" s="45"/>
      <c r="O1870" s="45">
        <v>96542.25289978403</v>
      </c>
      <c r="P1870" s="45"/>
      <c r="Q1870" s="45"/>
      <c r="R1870" s="45"/>
      <c r="S1870" s="45"/>
      <c r="T1870" s="45"/>
      <c r="U1870" s="45"/>
      <c r="V1870" s="45">
        <v>96542.25289978403</v>
      </c>
      <c r="W1870" s="45"/>
      <c r="X1870" s="45"/>
      <c r="Y1870" s="45"/>
      <c r="Z1870" s="45"/>
      <c r="AA1870" s="45"/>
      <c r="AB1870" s="45"/>
      <c r="AC1870" s="45">
        <v>96542.25289978403</v>
      </c>
      <c r="AD1870" s="45"/>
      <c r="AE1870" s="45"/>
      <c r="AF1870" s="45"/>
      <c r="AG1870" s="45"/>
      <c r="AH1870" s="45"/>
      <c r="AI1870" s="45"/>
      <c r="AJ1870" s="45">
        <v>96542.25289978403</v>
      </c>
      <c r="AK1870" s="45">
        <v>0.012</v>
      </c>
      <c r="AL1870" s="45"/>
      <c r="AM1870" s="45"/>
      <c r="AN1870" s="45"/>
      <c r="AO1870" s="23"/>
      <c r="AP1870" s="23"/>
      <c r="AQ1870" s="45">
        <v>96542.25289978403</v>
      </c>
      <c r="AR1870" s="45">
        <v>0.008</v>
      </c>
      <c r="AS1870" s="23"/>
      <c r="AT1870" s="23"/>
      <c r="AU1870" s="23"/>
      <c r="AV1870" s="23"/>
      <c r="AW1870" s="23"/>
      <c r="AX1870" s="45">
        <v>96542.25289978403</v>
      </c>
      <c r="AY1870" s="23">
        <v>0.113</v>
      </c>
      <c r="AZ1870" s="23"/>
      <c r="BA1870" s="23"/>
      <c r="BB1870" s="23"/>
      <c r="BC1870" s="23"/>
      <c r="BD1870" s="23"/>
      <c r="BE1870" s="45">
        <v>96542.25289978403</v>
      </c>
      <c r="BF1870" s="45">
        <v>7.0</v>
      </c>
      <c r="BG1870" s="23"/>
      <c r="BH1870" s="23"/>
      <c r="BI1870" s="23"/>
      <c r="BJ1870" s="23"/>
      <c r="BK1870" s="23"/>
      <c r="BL1870" s="45">
        <v>96542.25289978403</v>
      </c>
      <c r="BM1870" s="45">
        <v>1.246</v>
      </c>
      <c r="BN1870" s="23"/>
      <c r="BO1870" s="23"/>
      <c r="BP1870" s="23"/>
      <c r="BQ1870" s="23"/>
      <c r="BR1870" s="23"/>
      <c r="BS1870" s="45">
        <v>96542.25289978403</v>
      </c>
      <c r="BT1870" s="45">
        <v>0.531</v>
      </c>
      <c r="BU1870" s="23"/>
      <c r="BV1870" s="23"/>
      <c r="BW1870" s="23"/>
      <c r="BX1870" s="23"/>
      <c r="BY1870" s="23"/>
      <c r="BZ1870" s="23"/>
      <c r="CA1870" s="23"/>
    </row>
    <row r="1871" ht="15.75" customHeight="1">
      <c r="A1871" s="45">
        <v>86871.38976506433</v>
      </c>
      <c r="B1871" s="46">
        <v>0.021</v>
      </c>
      <c r="C1871" s="45"/>
      <c r="D1871" s="45"/>
      <c r="E1871" s="45"/>
      <c r="F1871" s="45"/>
      <c r="G1871" s="45"/>
      <c r="H1871" s="45">
        <v>86871.38976506433</v>
      </c>
      <c r="I1871" s="46">
        <v>0.073</v>
      </c>
      <c r="J1871" s="45"/>
      <c r="K1871" s="45"/>
      <c r="L1871" s="45"/>
      <c r="M1871" s="45"/>
      <c r="N1871" s="45"/>
      <c r="O1871" s="45">
        <v>86871.38976506433</v>
      </c>
      <c r="P1871" s="45">
        <v>0.009508988045468028</v>
      </c>
      <c r="Q1871" s="45"/>
      <c r="R1871" s="45"/>
      <c r="S1871" s="45"/>
      <c r="T1871" s="45"/>
      <c r="U1871" s="45"/>
      <c r="V1871" s="45">
        <v>86871.38976506433</v>
      </c>
      <c r="W1871" s="45">
        <v>0.029651148502640147</v>
      </c>
      <c r="X1871" s="45"/>
      <c r="Y1871" s="45"/>
      <c r="Z1871" s="45"/>
      <c r="AA1871" s="45"/>
      <c r="AB1871" s="45"/>
      <c r="AC1871" s="45">
        <v>86871.38976506433</v>
      </c>
      <c r="AD1871" s="45"/>
      <c r="AE1871" s="45"/>
      <c r="AF1871" s="45"/>
      <c r="AG1871" s="45"/>
      <c r="AH1871" s="45"/>
      <c r="AI1871" s="45"/>
      <c r="AJ1871" s="45">
        <v>86871.38976506433</v>
      </c>
      <c r="AK1871" s="45">
        <v>0.012</v>
      </c>
      <c r="AL1871" s="45"/>
      <c r="AM1871" s="45"/>
      <c r="AN1871" s="45"/>
      <c r="AO1871" s="23"/>
      <c r="AP1871" s="23"/>
      <c r="AQ1871" s="45">
        <v>86871.38976506433</v>
      </c>
      <c r="AR1871" s="45">
        <v>0.008</v>
      </c>
      <c r="AS1871" s="23"/>
      <c r="AT1871" s="23"/>
      <c r="AU1871" s="23"/>
      <c r="AV1871" s="23"/>
      <c r="AW1871" s="23"/>
      <c r="AX1871" s="45">
        <v>86871.38976506433</v>
      </c>
      <c r="AY1871" s="23">
        <v>0.113</v>
      </c>
      <c r="AZ1871" s="23"/>
      <c r="BA1871" s="23"/>
      <c r="BB1871" s="23"/>
      <c r="BC1871" s="23"/>
      <c r="BD1871" s="23"/>
      <c r="BE1871" s="45">
        <v>86871.38976506433</v>
      </c>
      <c r="BF1871" s="45">
        <v>10.0</v>
      </c>
      <c r="BG1871" s="23"/>
      <c r="BH1871" s="23"/>
      <c r="BI1871" s="23"/>
      <c r="BJ1871" s="23"/>
      <c r="BK1871" s="23"/>
      <c r="BL1871" s="45">
        <v>86871.38976506433</v>
      </c>
      <c r="BM1871" s="45">
        <v>1.25</v>
      </c>
      <c r="BN1871" s="23"/>
      <c r="BO1871" s="23"/>
      <c r="BP1871" s="23"/>
      <c r="BQ1871" s="23"/>
      <c r="BR1871" s="23"/>
      <c r="BS1871" s="45">
        <v>86871.38976506433</v>
      </c>
      <c r="BT1871" s="45">
        <v>0.69</v>
      </c>
      <c r="BU1871" s="23"/>
      <c r="BV1871" s="23"/>
      <c r="BW1871" s="23"/>
      <c r="BX1871" s="23"/>
      <c r="BY1871" s="23"/>
      <c r="BZ1871" s="23"/>
      <c r="CA1871" s="23"/>
    </row>
    <row r="1872" ht="15.75" customHeight="1">
      <c r="A1872" s="45">
        <v>80590.21341753789</v>
      </c>
      <c r="B1872" s="46">
        <v>0.019</v>
      </c>
      <c r="C1872" s="45"/>
      <c r="D1872" s="45"/>
      <c r="E1872" s="45"/>
      <c r="F1872" s="45"/>
      <c r="G1872" s="45"/>
      <c r="H1872" s="45">
        <v>80590.21341753789</v>
      </c>
      <c r="I1872" s="46">
        <v>0.055</v>
      </c>
      <c r="J1872" s="45"/>
      <c r="K1872" s="45"/>
      <c r="L1872" s="45"/>
      <c r="M1872" s="45"/>
      <c r="N1872" s="45"/>
      <c r="O1872" s="45">
        <v>80590.21341753789</v>
      </c>
      <c r="P1872" s="45">
        <v>0.007423195956673864</v>
      </c>
      <c r="Q1872" s="45"/>
      <c r="R1872" s="45"/>
      <c r="S1872" s="45"/>
      <c r="T1872" s="45"/>
      <c r="U1872" s="45"/>
      <c r="V1872" s="45">
        <v>80590.21341753789</v>
      </c>
      <c r="W1872" s="45">
        <v>0.01892143082167479</v>
      </c>
      <c r="X1872" s="45"/>
      <c r="Y1872" s="45"/>
      <c r="Z1872" s="45"/>
      <c r="AA1872" s="45"/>
      <c r="AB1872" s="45"/>
      <c r="AC1872" s="45">
        <v>80590.21341753789</v>
      </c>
      <c r="AD1872" s="45">
        <v>4088.6450482546984</v>
      </c>
      <c r="AE1872" s="45"/>
      <c r="AF1872" s="45"/>
      <c r="AG1872" s="45"/>
      <c r="AH1872" s="45"/>
      <c r="AI1872" s="45"/>
      <c r="AJ1872" s="45">
        <v>80590.21341753789</v>
      </c>
      <c r="AK1872" s="45">
        <v>0.011</v>
      </c>
      <c r="AL1872" s="45"/>
      <c r="AM1872" s="45"/>
      <c r="AN1872" s="45"/>
      <c r="AO1872" s="23"/>
      <c r="AP1872" s="23"/>
      <c r="AQ1872" s="45">
        <v>80590.21341753789</v>
      </c>
      <c r="AR1872" s="45">
        <v>0.007</v>
      </c>
      <c r="AS1872" s="23"/>
      <c r="AT1872" s="23"/>
      <c r="AU1872" s="23"/>
      <c r="AV1872" s="23"/>
      <c r="AW1872" s="23"/>
      <c r="AX1872" s="45">
        <v>80590.21341753789</v>
      </c>
      <c r="AY1872" s="23">
        <v>0.113</v>
      </c>
      <c r="AZ1872" s="23"/>
      <c r="BA1872" s="23"/>
      <c r="BB1872" s="23"/>
      <c r="BC1872" s="23"/>
      <c r="BD1872" s="23"/>
      <c r="BE1872" s="45">
        <v>80590.21341753789</v>
      </c>
      <c r="BF1872" s="45">
        <v>9.0</v>
      </c>
      <c r="BG1872" s="23"/>
      <c r="BH1872" s="23"/>
      <c r="BI1872" s="23"/>
      <c r="BJ1872" s="23"/>
      <c r="BK1872" s="23"/>
      <c r="BL1872" s="45">
        <v>80590.21341753789</v>
      </c>
      <c r="BM1872" s="45">
        <v>1.205</v>
      </c>
      <c r="BN1872" s="23"/>
      <c r="BO1872" s="23"/>
      <c r="BP1872" s="23"/>
      <c r="BQ1872" s="23"/>
      <c r="BR1872" s="23"/>
      <c r="BS1872" s="45">
        <v>80590.21341753789</v>
      </c>
      <c r="BT1872" s="45">
        <v>0.69</v>
      </c>
      <c r="BU1872" s="23"/>
      <c r="BV1872" s="23"/>
      <c r="BW1872" s="23"/>
      <c r="BX1872" s="23"/>
      <c r="BY1872" s="23"/>
      <c r="BZ1872" s="23"/>
      <c r="CA1872" s="23"/>
    </row>
    <row r="1873" ht="15.75" customHeight="1">
      <c r="A1873" s="45">
        <v>75590.80308644564</v>
      </c>
      <c r="B1873" s="46">
        <v>0.022</v>
      </c>
      <c r="C1873" s="45"/>
      <c r="D1873" s="45"/>
      <c r="E1873" s="45"/>
      <c r="F1873" s="45"/>
      <c r="G1873" s="45"/>
      <c r="H1873" s="45">
        <v>75590.80308644564</v>
      </c>
      <c r="I1873" s="46">
        <v>0.054</v>
      </c>
      <c r="J1873" s="45"/>
      <c r="K1873" s="45"/>
      <c r="L1873" s="45"/>
      <c r="M1873" s="45"/>
      <c r="N1873" s="45"/>
      <c r="O1873" s="45">
        <v>75590.80308644564</v>
      </c>
      <c r="P1873" s="45">
        <v>0.009561505066534538</v>
      </c>
      <c r="Q1873" s="45"/>
      <c r="R1873" s="45"/>
      <c r="S1873" s="45"/>
      <c r="T1873" s="45"/>
      <c r="U1873" s="45"/>
      <c r="V1873" s="45">
        <v>75590.80308644564</v>
      </c>
      <c r="W1873" s="45">
        <v>0.027669160025242452</v>
      </c>
      <c r="X1873" s="45"/>
      <c r="Y1873" s="45"/>
      <c r="Z1873" s="45"/>
      <c r="AA1873" s="45"/>
      <c r="AB1873" s="45"/>
      <c r="AC1873" s="45">
        <v>75590.80308644564</v>
      </c>
      <c r="AD1873" s="45">
        <v>5219.179191168653</v>
      </c>
      <c r="AE1873" s="45"/>
      <c r="AF1873" s="45"/>
      <c r="AG1873" s="45"/>
      <c r="AH1873" s="45"/>
      <c r="AI1873" s="45"/>
      <c r="AJ1873" s="45">
        <v>75590.80308644564</v>
      </c>
      <c r="AK1873" s="45">
        <v>0.011</v>
      </c>
      <c r="AL1873" s="45"/>
      <c r="AM1873" s="45"/>
      <c r="AN1873" s="45"/>
      <c r="AO1873" s="23"/>
      <c r="AP1873" s="23"/>
      <c r="AQ1873" s="45">
        <v>75590.80308644564</v>
      </c>
      <c r="AR1873" s="45">
        <v>0.007</v>
      </c>
      <c r="AS1873" s="23"/>
      <c r="AT1873" s="23"/>
      <c r="AU1873" s="23"/>
      <c r="AV1873" s="23"/>
      <c r="AW1873" s="23"/>
      <c r="AX1873" s="45">
        <v>75590.80308644564</v>
      </c>
      <c r="AY1873" s="23">
        <v>0.113</v>
      </c>
      <c r="AZ1873" s="23"/>
      <c r="BA1873" s="23"/>
      <c r="BB1873" s="23"/>
      <c r="BC1873" s="23"/>
      <c r="BD1873" s="23"/>
      <c r="BE1873" s="45">
        <v>75590.80308644564</v>
      </c>
      <c r="BF1873" s="45">
        <v>9.0</v>
      </c>
      <c r="BG1873" s="23"/>
      <c r="BH1873" s="23"/>
      <c r="BI1873" s="23"/>
      <c r="BJ1873" s="23"/>
      <c r="BK1873" s="23"/>
      <c r="BL1873" s="45">
        <v>75590.80308644564</v>
      </c>
      <c r="BM1873" s="45">
        <v>1.269</v>
      </c>
      <c r="BN1873" s="23"/>
      <c r="BO1873" s="23"/>
      <c r="BP1873" s="23"/>
      <c r="BQ1873" s="23"/>
      <c r="BR1873" s="23"/>
      <c r="BS1873" s="45">
        <v>75590.80308644564</v>
      </c>
      <c r="BT1873" s="45">
        <v>0.693</v>
      </c>
      <c r="BU1873" s="23"/>
      <c r="BV1873" s="23"/>
      <c r="BW1873" s="23"/>
      <c r="BX1873" s="23"/>
      <c r="BY1873" s="23"/>
      <c r="BZ1873" s="23"/>
      <c r="CA1873" s="23"/>
    </row>
    <row r="1874" ht="15.75" customHeight="1">
      <c r="A1874" s="45">
        <v>9630.380056495582</v>
      </c>
      <c r="B1874" s="46">
        <v>0.042</v>
      </c>
      <c r="C1874" s="45"/>
      <c r="D1874" s="45"/>
      <c r="E1874" s="45"/>
      <c r="F1874" s="45"/>
      <c r="G1874" s="45"/>
      <c r="H1874" s="45">
        <v>9630.380056495582</v>
      </c>
      <c r="I1874" s="46"/>
      <c r="J1874" s="45"/>
      <c r="K1874" s="45"/>
      <c r="L1874" s="45"/>
      <c r="M1874" s="45"/>
      <c r="N1874" s="45"/>
      <c r="O1874" s="45">
        <v>9630.380056495582</v>
      </c>
      <c r="P1874" s="45"/>
      <c r="Q1874" s="45"/>
      <c r="R1874" s="45"/>
      <c r="S1874" s="45"/>
      <c r="T1874" s="45"/>
      <c r="U1874" s="45"/>
      <c r="V1874" s="45">
        <v>9630.380056495582</v>
      </c>
      <c r="W1874" s="45"/>
      <c r="X1874" s="45"/>
      <c r="Y1874" s="45"/>
      <c r="Z1874" s="45"/>
      <c r="AA1874" s="45"/>
      <c r="AB1874" s="45"/>
      <c r="AC1874" s="45">
        <v>9630.380056495582</v>
      </c>
      <c r="AD1874" s="45"/>
      <c r="AE1874" s="45"/>
      <c r="AF1874" s="45"/>
      <c r="AG1874" s="45"/>
      <c r="AH1874" s="45"/>
      <c r="AI1874" s="45"/>
      <c r="AJ1874" s="45">
        <v>9630.380056495582</v>
      </c>
      <c r="AK1874" s="45">
        <v>0.027</v>
      </c>
      <c r="AL1874" s="45"/>
      <c r="AM1874" s="45"/>
      <c r="AN1874" s="45"/>
      <c r="AO1874" s="23"/>
      <c r="AP1874" s="23"/>
      <c r="AQ1874" s="45">
        <v>9630.380056495582</v>
      </c>
      <c r="AR1874" s="45">
        <v>0.019</v>
      </c>
      <c r="AS1874" s="23"/>
      <c r="AT1874" s="23"/>
      <c r="AU1874" s="23"/>
      <c r="AV1874" s="23"/>
      <c r="AW1874" s="23"/>
      <c r="AX1874" s="45">
        <v>9630.380056495582</v>
      </c>
      <c r="AY1874" s="23"/>
      <c r="AZ1874" s="23"/>
      <c r="BA1874" s="23"/>
      <c r="BB1874" s="23"/>
      <c r="BC1874" s="23"/>
      <c r="BD1874" s="23"/>
      <c r="BE1874" s="45">
        <v>9630.380056495582</v>
      </c>
      <c r="BF1874" s="45"/>
      <c r="BG1874" s="23"/>
      <c r="BH1874" s="23"/>
      <c r="BI1874" s="23"/>
      <c r="BJ1874" s="23"/>
      <c r="BK1874" s="23"/>
      <c r="BL1874" s="45">
        <v>9630.380056495582</v>
      </c>
      <c r="BM1874" s="45">
        <v>0.068</v>
      </c>
      <c r="BN1874" s="23"/>
      <c r="BO1874" s="23"/>
      <c r="BP1874" s="23"/>
      <c r="BQ1874" s="23"/>
      <c r="BR1874" s="23"/>
      <c r="BS1874" s="45">
        <v>9630.380056495582</v>
      </c>
      <c r="BT1874" s="45">
        <v>0.022</v>
      </c>
      <c r="BU1874" s="23"/>
      <c r="BV1874" s="23"/>
      <c r="BW1874" s="23"/>
      <c r="BX1874" s="23"/>
      <c r="BY1874" s="23"/>
      <c r="BZ1874" s="23"/>
      <c r="CA1874" s="23"/>
    </row>
    <row r="1875" ht="15.75" customHeight="1">
      <c r="A1875" s="45">
        <v>9286.03150147375</v>
      </c>
      <c r="B1875" s="46">
        <v>0.045</v>
      </c>
      <c r="C1875" s="45"/>
      <c r="D1875" s="45"/>
      <c r="E1875" s="45"/>
      <c r="F1875" s="45"/>
      <c r="G1875" s="45"/>
      <c r="H1875" s="45">
        <v>9286.03150147375</v>
      </c>
      <c r="I1875" s="46"/>
      <c r="J1875" s="45"/>
      <c r="K1875" s="45"/>
      <c r="L1875" s="45"/>
      <c r="M1875" s="45"/>
      <c r="N1875" s="45"/>
      <c r="O1875" s="45">
        <v>9286.03150147375</v>
      </c>
      <c r="P1875" s="45">
        <v>0.008954319139075744</v>
      </c>
      <c r="Q1875" s="45"/>
      <c r="R1875" s="45"/>
      <c r="S1875" s="45"/>
      <c r="T1875" s="45"/>
      <c r="U1875" s="45"/>
      <c r="V1875" s="45">
        <v>9286.03150147375</v>
      </c>
      <c r="W1875" s="45"/>
      <c r="X1875" s="45"/>
      <c r="Y1875" s="45"/>
      <c r="Z1875" s="45"/>
      <c r="AA1875" s="45"/>
      <c r="AB1875" s="45"/>
      <c r="AC1875" s="45">
        <v>9286.03150147375</v>
      </c>
      <c r="AD1875" s="45"/>
      <c r="AE1875" s="45"/>
      <c r="AF1875" s="45"/>
      <c r="AG1875" s="45"/>
      <c r="AH1875" s="45"/>
      <c r="AI1875" s="45"/>
      <c r="AJ1875" s="45">
        <v>9286.03150147375</v>
      </c>
      <c r="AK1875" s="45">
        <v>0.026</v>
      </c>
      <c r="AL1875" s="45"/>
      <c r="AM1875" s="45"/>
      <c r="AN1875" s="45"/>
      <c r="AO1875" s="23"/>
      <c r="AP1875" s="23"/>
      <c r="AQ1875" s="45">
        <v>9286.03150147375</v>
      </c>
      <c r="AR1875" s="45">
        <v>0.019</v>
      </c>
      <c r="AS1875" s="23"/>
      <c r="AT1875" s="23"/>
      <c r="AU1875" s="23"/>
      <c r="AV1875" s="23"/>
      <c r="AW1875" s="23"/>
      <c r="AX1875" s="45">
        <v>9286.03150147375</v>
      </c>
      <c r="AY1875" s="23"/>
      <c r="AZ1875" s="23"/>
      <c r="BA1875" s="23"/>
      <c r="BB1875" s="23"/>
      <c r="BC1875" s="23"/>
      <c r="BD1875" s="23"/>
      <c r="BE1875" s="45">
        <v>9286.03150147375</v>
      </c>
      <c r="BF1875" s="45"/>
      <c r="BG1875" s="23"/>
      <c r="BH1875" s="23"/>
      <c r="BI1875" s="23"/>
      <c r="BJ1875" s="23"/>
      <c r="BK1875" s="23"/>
      <c r="BL1875" s="45">
        <v>9286.03150147375</v>
      </c>
      <c r="BM1875" s="45">
        <v>0.121</v>
      </c>
      <c r="BN1875" s="23"/>
      <c r="BO1875" s="23"/>
      <c r="BP1875" s="23"/>
      <c r="BQ1875" s="23"/>
      <c r="BR1875" s="23"/>
      <c r="BS1875" s="45">
        <v>9286.03150147375</v>
      </c>
      <c r="BT1875" s="45">
        <v>0.047</v>
      </c>
      <c r="BU1875" s="23"/>
      <c r="BV1875" s="23"/>
      <c r="BW1875" s="23"/>
      <c r="BX1875" s="23"/>
      <c r="BY1875" s="23"/>
      <c r="BZ1875" s="23"/>
      <c r="CA1875" s="23"/>
    </row>
    <row r="1876" ht="15.75" customHeight="1">
      <c r="A1876" s="45">
        <v>8980.437628638469</v>
      </c>
      <c r="B1876" s="46">
        <v>0.043</v>
      </c>
      <c r="C1876" s="45"/>
      <c r="D1876" s="45"/>
      <c r="E1876" s="45"/>
      <c r="F1876" s="45"/>
      <c r="G1876" s="45"/>
      <c r="H1876" s="45">
        <v>8980.437628638469</v>
      </c>
      <c r="I1876" s="46"/>
      <c r="J1876" s="45"/>
      <c r="K1876" s="45"/>
      <c r="L1876" s="45"/>
      <c r="M1876" s="45"/>
      <c r="N1876" s="45"/>
      <c r="O1876" s="45">
        <v>8980.437628638469</v>
      </c>
      <c r="P1876" s="45">
        <v>0.008797346665556635</v>
      </c>
      <c r="Q1876" s="45"/>
      <c r="R1876" s="45"/>
      <c r="S1876" s="45"/>
      <c r="T1876" s="45"/>
      <c r="U1876" s="45"/>
      <c r="V1876" s="45">
        <v>8980.437628638469</v>
      </c>
      <c r="W1876" s="45">
        <v>0.02128185025605931</v>
      </c>
      <c r="X1876" s="45"/>
      <c r="Y1876" s="45"/>
      <c r="Z1876" s="45"/>
      <c r="AA1876" s="45"/>
      <c r="AB1876" s="45"/>
      <c r="AC1876" s="45">
        <v>8980.437628638469</v>
      </c>
      <c r="AD1876" s="45">
        <v>337.6827822605384</v>
      </c>
      <c r="AE1876" s="45"/>
      <c r="AF1876" s="45"/>
      <c r="AG1876" s="45"/>
      <c r="AH1876" s="45"/>
      <c r="AI1876" s="45"/>
      <c r="AJ1876" s="45">
        <v>8980.437628638469</v>
      </c>
      <c r="AK1876" s="45">
        <v>0.025</v>
      </c>
      <c r="AL1876" s="45"/>
      <c r="AM1876" s="45"/>
      <c r="AN1876" s="45"/>
      <c r="AO1876" s="23"/>
      <c r="AP1876" s="23"/>
      <c r="AQ1876" s="45">
        <v>8980.437628638469</v>
      </c>
      <c r="AR1876" s="45">
        <v>0.018</v>
      </c>
      <c r="AS1876" s="23"/>
      <c r="AT1876" s="23"/>
      <c r="AU1876" s="23"/>
      <c r="AV1876" s="23"/>
      <c r="AW1876" s="23"/>
      <c r="AX1876" s="45">
        <v>8980.437628638469</v>
      </c>
      <c r="AY1876" s="23"/>
      <c r="AZ1876" s="23"/>
      <c r="BA1876" s="23"/>
      <c r="BB1876" s="23"/>
      <c r="BC1876" s="23"/>
      <c r="BD1876" s="23"/>
      <c r="BE1876" s="45">
        <v>8980.437628638469</v>
      </c>
      <c r="BF1876" s="45"/>
      <c r="BG1876" s="23"/>
      <c r="BH1876" s="23"/>
      <c r="BI1876" s="23"/>
      <c r="BJ1876" s="23"/>
      <c r="BK1876" s="23"/>
      <c r="BL1876" s="45">
        <v>8980.437628638469</v>
      </c>
      <c r="BM1876" s="45">
        <v>0.229</v>
      </c>
      <c r="BN1876" s="23"/>
      <c r="BO1876" s="23"/>
      <c r="BP1876" s="23"/>
      <c r="BQ1876" s="23"/>
      <c r="BR1876" s="23"/>
      <c r="BS1876" s="45">
        <v>8980.437628638469</v>
      </c>
      <c r="BT1876" s="45">
        <v>0.064</v>
      </c>
      <c r="BU1876" s="23"/>
      <c r="BV1876" s="23"/>
      <c r="BW1876" s="23"/>
      <c r="BX1876" s="23"/>
      <c r="BY1876" s="23"/>
      <c r="BZ1876" s="23"/>
      <c r="CA1876" s="23"/>
    </row>
    <row r="1877" ht="15.75" customHeight="1">
      <c r="A1877" s="45">
        <v>8576.804827760912</v>
      </c>
      <c r="B1877" s="46">
        <v>0.04</v>
      </c>
      <c r="C1877" s="45"/>
      <c r="D1877" s="45"/>
      <c r="E1877" s="45"/>
      <c r="F1877" s="45"/>
      <c r="G1877" s="45"/>
      <c r="H1877" s="45">
        <v>8576.804827760912</v>
      </c>
      <c r="I1877" s="46"/>
      <c r="J1877" s="45"/>
      <c r="K1877" s="45"/>
      <c r="L1877" s="45"/>
      <c r="M1877" s="45"/>
      <c r="N1877" s="45"/>
      <c r="O1877" s="45">
        <v>8576.804827760912</v>
      </c>
      <c r="P1877" s="45">
        <v>0.007687398918963766</v>
      </c>
      <c r="Q1877" s="45"/>
      <c r="R1877" s="45"/>
      <c r="S1877" s="45"/>
      <c r="T1877" s="45"/>
      <c r="U1877" s="45"/>
      <c r="V1877" s="45">
        <v>8576.804827760912</v>
      </c>
      <c r="W1877" s="45">
        <v>0.018861400278037257</v>
      </c>
      <c r="X1877" s="45"/>
      <c r="Y1877" s="45"/>
      <c r="Z1877" s="45"/>
      <c r="AA1877" s="45"/>
      <c r="AB1877" s="45"/>
      <c r="AC1877" s="45">
        <v>8576.804827760912</v>
      </c>
      <c r="AD1877" s="45">
        <v>182.25710258991938</v>
      </c>
      <c r="AE1877" s="45"/>
      <c r="AF1877" s="45"/>
      <c r="AG1877" s="45"/>
      <c r="AH1877" s="45"/>
      <c r="AI1877" s="45"/>
      <c r="AJ1877" s="45">
        <v>8576.804827760912</v>
      </c>
      <c r="AK1877" s="45">
        <v>0.024</v>
      </c>
      <c r="AL1877" s="45"/>
      <c r="AM1877" s="45"/>
      <c r="AN1877" s="45"/>
      <c r="AO1877" s="23"/>
      <c r="AP1877" s="23"/>
      <c r="AQ1877" s="45">
        <v>8576.804827760912</v>
      </c>
      <c r="AR1877" s="45">
        <v>0.018</v>
      </c>
      <c r="AS1877" s="23"/>
      <c r="AT1877" s="23"/>
      <c r="AU1877" s="23"/>
      <c r="AV1877" s="23"/>
      <c r="AW1877" s="23"/>
      <c r="AX1877" s="45">
        <v>8576.804827760912</v>
      </c>
      <c r="AY1877" s="23"/>
      <c r="AZ1877" s="23"/>
      <c r="BA1877" s="23"/>
      <c r="BB1877" s="23"/>
      <c r="BC1877" s="23"/>
      <c r="BD1877" s="23"/>
      <c r="BE1877" s="45">
        <v>8576.804827760912</v>
      </c>
      <c r="BF1877" s="45">
        <v>74.0</v>
      </c>
      <c r="BG1877" s="23"/>
      <c r="BH1877" s="23"/>
      <c r="BI1877" s="23"/>
      <c r="BJ1877" s="23"/>
      <c r="BK1877" s="23"/>
      <c r="BL1877" s="45">
        <v>8576.804827760912</v>
      </c>
      <c r="BM1877" s="45">
        <v>0.317</v>
      </c>
      <c r="BN1877" s="23"/>
      <c r="BO1877" s="23"/>
      <c r="BP1877" s="23"/>
      <c r="BQ1877" s="23"/>
      <c r="BR1877" s="23"/>
      <c r="BS1877" s="45">
        <v>8576.804827760912</v>
      </c>
      <c r="BT1877" s="45">
        <v>0.08</v>
      </c>
      <c r="BU1877" s="23"/>
      <c r="BV1877" s="23"/>
      <c r="BW1877" s="23"/>
      <c r="BX1877" s="23"/>
      <c r="BY1877" s="23"/>
      <c r="BZ1877" s="23"/>
      <c r="CA1877" s="23"/>
    </row>
    <row r="1878" ht="15.75" customHeight="1">
      <c r="A1878" s="45">
        <v>8221.741716416944</v>
      </c>
      <c r="B1878" s="46">
        <v>0.037</v>
      </c>
      <c r="C1878" s="45"/>
      <c r="D1878" s="45"/>
      <c r="E1878" s="45"/>
      <c r="F1878" s="45"/>
      <c r="G1878" s="45"/>
      <c r="H1878" s="45">
        <v>8221.741716416944</v>
      </c>
      <c r="I1878" s="46"/>
      <c r="J1878" s="45"/>
      <c r="K1878" s="45"/>
      <c r="L1878" s="45"/>
      <c r="M1878" s="45"/>
      <c r="N1878" s="45"/>
      <c r="O1878" s="45">
        <v>8221.741716416944</v>
      </c>
      <c r="P1878" s="45">
        <v>0.006463127942340086</v>
      </c>
      <c r="Q1878" s="45"/>
      <c r="R1878" s="45"/>
      <c r="S1878" s="45"/>
      <c r="T1878" s="45"/>
      <c r="U1878" s="45"/>
      <c r="V1878" s="45">
        <v>8221.741716416944</v>
      </c>
      <c r="W1878" s="45">
        <v>0.017544190078950115</v>
      </c>
      <c r="X1878" s="45"/>
      <c r="Y1878" s="45"/>
      <c r="Z1878" s="45"/>
      <c r="AA1878" s="45"/>
      <c r="AB1878" s="45"/>
      <c r="AC1878" s="45">
        <v>8221.741716416944</v>
      </c>
      <c r="AD1878" s="45">
        <v>185.74424653211338</v>
      </c>
      <c r="AE1878" s="45"/>
      <c r="AF1878" s="45"/>
      <c r="AG1878" s="45"/>
      <c r="AH1878" s="45"/>
      <c r="AI1878" s="45"/>
      <c r="AJ1878" s="45">
        <v>8221.741716416944</v>
      </c>
      <c r="AK1878" s="45">
        <v>0.024</v>
      </c>
      <c r="AL1878" s="45"/>
      <c r="AM1878" s="45"/>
      <c r="AN1878" s="45"/>
      <c r="AO1878" s="23"/>
      <c r="AP1878" s="23"/>
      <c r="AQ1878" s="45">
        <v>8221.741716416944</v>
      </c>
      <c r="AR1878" s="45">
        <v>0.017</v>
      </c>
      <c r="AS1878" s="23"/>
      <c r="AT1878" s="23"/>
      <c r="AU1878" s="23"/>
      <c r="AV1878" s="23"/>
      <c r="AW1878" s="23"/>
      <c r="AX1878" s="45">
        <v>8221.741716416944</v>
      </c>
      <c r="AY1878" s="23"/>
      <c r="AZ1878" s="23"/>
      <c r="BA1878" s="23"/>
      <c r="BB1878" s="23"/>
      <c r="BC1878" s="23"/>
      <c r="BD1878" s="23"/>
      <c r="BE1878" s="45">
        <v>8221.741716416944</v>
      </c>
      <c r="BF1878" s="45">
        <v>74.0</v>
      </c>
      <c r="BG1878" s="23"/>
      <c r="BH1878" s="23"/>
      <c r="BI1878" s="23"/>
      <c r="BJ1878" s="23"/>
      <c r="BK1878" s="23"/>
      <c r="BL1878" s="45">
        <v>8221.741716416944</v>
      </c>
      <c r="BM1878" s="45">
        <v>0.385</v>
      </c>
      <c r="BN1878" s="23"/>
      <c r="BO1878" s="23"/>
      <c r="BP1878" s="23"/>
      <c r="BQ1878" s="23"/>
      <c r="BR1878" s="23"/>
      <c r="BS1878" s="45">
        <v>8221.741716416944</v>
      </c>
      <c r="BT1878" s="45">
        <v>0.102</v>
      </c>
      <c r="BU1878" s="23"/>
      <c r="BV1878" s="23"/>
      <c r="BW1878" s="23"/>
      <c r="BX1878" s="23"/>
      <c r="BY1878" s="23"/>
      <c r="BZ1878" s="23"/>
      <c r="CA1878" s="23"/>
    </row>
    <row r="1879" ht="15.75" customHeight="1">
      <c r="A1879" s="45">
        <v>7938.415071939659</v>
      </c>
      <c r="B1879" s="46">
        <v>0.035</v>
      </c>
      <c r="C1879" s="45"/>
      <c r="D1879" s="45"/>
      <c r="E1879" s="45"/>
      <c r="F1879" s="45"/>
      <c r="G1879" s="45"/>
      <c r="H1879" s="45">
        <v>7938.415071939659</v>
      </c>
      <c r="I1879" s="46"/>
      <c r="J1879" s="45"/>
      <c r="K1879" s="45"/>
      <c r="L1879" s="45"/>
      <c r="M1879" s="45"/>
      <c r="N1879" s="45"/>
      <c r="O1879" s="45">
        <v>7938.415071939659</v>
      </c>
      <c r="P1879" s="45"/>
      <c r="Q1879" s="45"/>
      <c r="R1879" s="45"/>
      <c r="S1879" s="45"/>
      <c r="T1879" s="45"/>
      <c r="U1879" s="45"/>
      <c r="V1879" s="45">
        <v>7938.415071939659</v>
      </c>
      <c r="W1879" s="45"/>
      <c r="X1879" s="45"/>
      <c r="Y1879" s="45"/>
      <c r="Z1879" s="45"/>
      <c r="AA1879" s="45"/>
      <c r="AB1879" s="45"/>
      <c r="AC1879" s="45">
        <v>7938.415071939659</v>
      </c>
      <c r="AD1879" s="45">
        <v>368.04274366691675</v>
      </c>
      <c r="AE1879" s="45"/>
      <c r="AF1879" s="45"/>
      <c r="AG1879" s="45"/>
      <c r="AH1879" s="45"/>
      <c r="AI1879" s="45"/>
      <c r="AJ1879" s="45">
        <v>7938.415071939659</v>
      </c>
      <c r="AK1879" s="45">
        <v>0.023</v>
      </c>
      <c r="AL1879" s="45"/>
      <c r="AM1879" s="45"/>
      <c r="AN1879" s="45"/>
      <c r="AO1879" s="23"/>
      <c r="AP1879" s="23"/>
      <c r="AQ1879" s="45">
        <v>7938.415071939659</v>
      </c>
      <c r="AR1879" s="45">
        <v>0.017</v>
      </c>
      <c r="AS1879" s="23"/>
      <c r="AT1879" s="23"/>
      <c r="AU1879" s="23"/>
      <c r="AV1879" s="23"/>
      <c r="AW1879" s="23"/>
      <c r="AX1879" s="45">
        <v>7938.415071939659</v>
      </c>
      <c r="AY1879" s="23">
        <v>0.145</v>
      </c>
      <c r="AZ1879" s="23"/>
      <c r="BA1879" s="23"/>
      <c r="BB1879" s="23"/>
      <c r="BC1879" s="23"/>
      <c r="BD1879" s="23"/>
      <c r="BE1879" s="45">
        <v>7938.415071939659</v>
      </c>
      <c r="BF1879" s="45">
        <v>67.0</v>
      </c>
      <c r="BG1879" s="23"/>
      <c r="BH1879" s="23"/>
      <c r="BI1879" s="23"/>
      <c r="BJ1879" s="23"/>
      <c r="BK1879" s="23"/>
      <c r="BL1879" s="45">
        <v>7938.415071939659</v>
      </c>
      <c r="BM1879" s="45">
        <v>0.574</v>
      </c>
      <c r="BN1879" s="23"/>
      <c r="BO1879" s="23"/>
      <c r="BP1879" s="23"/>
      <c r="BQ1879" s="23"/>
      <c r="BR1879" s="23"/>
      <c r="BS1879" s="45">
        <v>7938.415071939659</v>
      </c>
      <c r="BT1879" s="45">
        <v>0.127</v>
      </c>
      <c r="BU1879" s="23"/>
      <c r="BV1879" s="23"/>
      <c r="BW1879" s="23"/>
      <c r="BX1879" s="23"/>
      <c r="BY1879" s="23"/>
      <c r="BZ1879" s="23"/>
      <c r="CA1879" s="23"/>
    </row>
    <row r="1880" ht="15.75" customHeight="1">
      <c r="A1880" s="45">
        <v>7764.4843499526405</v>
      </c>
      <c r="B1880" s="46">
        <v>0.037</v>
      </c>
      <c r="C1880" s="45"/>
      <c r="D1880" s="45"/>
      <c r="E1880" s="45"/>
      <c r="F1880" s="45"/>
      <c r="G1880" s="45"/>
      <c r="H1880" s="45">
        <v>7764.4843499526405</v>
      </c>
      <c r="I1880" s="46"/>
      <c r="J1880" s="45"/>
      <c r="K1880" s="45"/>
      <c r="L1880" s="45"/>
      <c r="M1880" s="45"/>
      <c r="N1880" s="45"/>
      <c r="O1880" s="45">
        <v>7764.4843499526405</v>
      </c>
      <c r="P1880" s="45"/>
      <c r="Q1880" s="45"/>
      <c r="R1880" s="45"/>
      <c r="S1880" s="45"/>
      <c r="T1880" s="45"/>
      <c r="U1880" s="45"/>
      <c r="V1880" s="45">
        <v>7764.4843499526405</v>
      </c>
      <c r="W1880" s="45"/>
      <c r="X1880" s="45"/>
      <c r="Y1880" s="45"/>
      <c r="Z1880" s="45"/>
      <c r="AA1880" s="45"/>
      <c r="AB1880" s="45"/>
      <c r="AC1880" s="45">
        <v>7764.4843499526405</v>
      </c>
      <c r="AD1880" s="45">
        <v>511.5494536956108</v>
      </c>
      <c r="AE1880" s="45"/>
      <c r="AF1880" s="45"/>
      <c r="AG1880" s="45"/>
      <c r="AH1880" s="45"/>
      <c r="AI1880" s="45"/>
      <c r="AJ1880" s="45">
        <v>7764.4843499526405</v>
      </c>
      <c r="AK1880" s="45">
        <v>0.023</v>
      </c>
      <c r="AL1880" s="45"/>
      <c r="AM1880" s="45"/>
      <c r="AN1880" s="45"/>
      <c r="AO1880" s="23"/>
      <c r="AP1880" s="23"/>
      <c r="AQ1880" s="45">
        <v>7764.4843499526405</v>
      </c>
      <c r="AR1880" s="45">
        <v>0.016</v>
      </c>
      <c r="AS1880" s="23"/>
      <c r="AT1880" s="23"/>
      <c r="AU1880" s="23"/>
      <c r="AV1880" s="23"/>
      <c r="AW1880" s="23"/>
      <c r="AX1880" s="45">
        <v>7764.4843499526405</v>
      </c>
      <c r="AY1880" s="23">
        <v>0.145</v>
      </c>
      <c r="AZ1880" s="23"/>
      <c r="BA1880" s="23"/>
      <c r="BB1880" s="23"/>
      <c r="BC1880" s="23"/>
      <c r="BD1880" s="23"/>
      <c r="BE1880" s="45">
        <v>7764.4843499526405</v>
      </c>
      <c r="BF1880" s="45">
        <v>42.0</v>
      </c>
      <c r="BG1880" s="23"/>
      <c r="BH1880" s="23"/>
      <c r="BI1880" s="23"/>
      <c r="BJ1880" s="23"/>
      <c r="BK1880" s="23"/>
      <c r="BL1880" s="45">
        <v>7764.4843499526405</v>
      </c>
      <c r="BM1880" s="45">
        <v>0.776</v>
      </c>
      <c r="BN1880" s="23"/>
      <c r="BO1880" s="23"/>
      <c r="BP1880" s="23"/>
      <c r="BQ1880" s="23"/>
      <c r="BR1880" s="23"/>
      <c r="BS1880" s="45">
        <v>7764.4843499526405</v>
      </c>
      <c r="BT1880" s="45">
        <v>0.195</v>
      </c>
      <c r="BU1880" s="23"/>
      <c r="BV1880" s="23"/>
      <c r="BW1880" s="23"/>
      <c r="BX1880" s="23"/>
      <c r="BY1880" s="23"/>
      <c r="BZ1880" s="23"/>
      <c r="CA1880" s="23"/>
    </row>
    <row r="1881" ht="15.75" customHeight="1">
      <c r="A1881" s="45">
        <v>7640.178758574364</v>
      </c>
      <c r="B1881" s="46">
        <v>0.037</v>
      </c>
      <c r="C1881" s="45"/>
      <c r="D1881" s="45"/>
      <c r="E1881" s="45"/>
      <c r="F1881" s="45"/>
      <c r="G1881" s="45"/>
      <c r="H1881" s="45">
        <v>7640.178758574364</v>
      </c>
      <c r="I1881" s="46"/>
      <c r="J1881" s="45"/>
      <c r="K1881" s="45"/>
      <c r="L1881" s="45"/>
      <c r="M1881" s="45"/>
      <c r="N1881" s="45"/>
      <c r="O1881" s="45">
        <v>7640.178758574364</v>
      </c>
      <c r="P1881" s="45">
        <v>0.005545149134745897</v>
      </c>
      <c r="Q1881" s="45"/>
      <c r="R1881" s="45"/>
      <c r="S1881" s="45"/>
      <c r="T1881" s="45"/>
      <c r="U1881" s="45"/>
      <c r="V1881" s="45">
        <v>7640.178758574364</v>
      </c>
      <c r="W1881" s="45">
        <v>0.015273952114755176</v>
      </c>
      <c r="X1881" s="45"/>
      <c r="Y1881" s="45"/>
      <c r="Z1881" s="45"/>
      <c r="AA1881" s="45"/>
      <c r="AB1881" s="45"/>
      <c r="AC1881" s="45">
        <v>7640.178758574364</v>
      </c>
      <c r="AD1881" s="45">
        <v>811.5181791493811</v>
      </c>
      <c r="AE1881" s="45"/>
      <c r="AF1881" s="45"/>
      <c r="AG1881" s="45"/>
      <c r="AH1881" s="45"/>
      <c r="AI1881" s="45"/>
      <c r="AJ1881" s="45">
        <v>7640.178758574364</v>
      </c>
      <c r="AK1881" s="45">
        <v>0.022</v>
      </c>
      <c r="AL1881" s="45"/>
      <c r="AM1881" s="45"/>
      <c r="AN1881" s="45"/>
      <c r="AO1881" s="23"/>
      <c r="AP1881" s="23"/>
      <c r="AQ1881" s="45">
        <v>7640.178758574364</v>
      </c>
      <c r="AR1881" s="45">
        <v>0.016</v>
      </c>
      <c r="AS1881" s="23"/>
      <c r="AT1881" s="23"/>
      <c r="AU1881" s="23"/>
      <c r="AV1881" s="23"/>
      <c r="AW1881" s="23"/>
      <c r="AX1881" s="45">
        <v>7640.178758574364</v>
      </c>
      <c r="AY1881" s="23">
        <v>0.145</v>
      </c>
      <c r="AZ1881" s="23"/>
      <c r="BA1881" s="23"/>
      <c r="BB1881" s="23"/>
      <c r="BC1881" s="23"/>
      <c r="BD1881" s="23"/>
      <c r="BE1881" s="45">
        <v>7640.178758574364</v>
      </c>
      <c r="BF1881" s="45">
        <v>20.0</v>
      </c>
      <c r="BG1881" s="23"/>
      <c r="BH1881" s="23"/>
      <c r="BI1881" s="23"/>
      <c r="BJ1881" s="23"/>
      <c r="BK1881" s="23"/>
      <c r="BL1881" s="45">
        <v>7640.178758574364</v>
      </c>
      <c r="BM1881" s="45">
        <v>1.096</v>
      </c>
      <c r="BN1881" s="23"/>
      <c r="BO1881" s="23"/>
      <c r="BP1881" s="23"/>
      <c r="BQ1881" s="23"/>
      <c r="BR1881" s="23"/>
      <c r="BS1881" s="45">
        <v>7640.178758574364</v>
      </c>
      <c r="BT1881" s="45">
        <v>0.3</v>
      </c>
      <c r="BU1881" s="23"/>
      <c r="BV1881" s="23"/>
      <c r="BW1881" s="23"/>
      <c r="BX1881" s="23"/>
      <c r="BY1881" s="23"/>
      <c r="BZ1881" s="23"/>
      <c r="CA1881" s="23"/>
    </row>
    <row r="1882" ht="15.75" customHeight="1">
      <c r="A1882" s="45">
        <v>7509.569581054767</v>
      </c>
      <c r="B1882" s="46">
        <v>0.031</v>
      </c>
      <c r="C1882" s="45"/>
      <c r="D1882" s="45"/>
      <c r="E1882" s="45"/>
      <c r="F1882" s="45"/>
      <c r="G1882" s="45"/>
      <c r="H1882" s="45">
        <v>7509.569581054767</v>
      </c>
      <c r="I1882" s="46"/>
      <c r="J1882" s="45"/>
      <c r="K1882" s="45"/>
      <c r="L1882" s="45"/>
      <c r="M1882" s="45"/>
      <c r="N1882" s="45"/>
      <c r="O1882" s="45">
        <v>7509.569581054767</v>
      </c>
      <c r="P1882" s="45">
        <v>0.005465639205839502</v>
      </c>
      <c r="Q1882" s="45"/>
      <c r="R1882" s="45"/>
      <c r="S1882" s="45"/>
      <c r="T1882" s="45"/>
      <c r="U1882" s="45"/>
      <c r="V1882" s="45">
        <v>7509.569581054767</v>
      </c>
      <c r="W1882" s="45">
        <v>0.014925648813537312</v>
      </c>
      <c r="X1882" s="45"/>
      <c r="Y1882" s="45"/>
      <c r="Z1882" s="45"/>
      <c r="AA1882" s="45"/>
      <c r="AB1882" s="45"/>
      <c r="AC1882" s="45">
        <v>7509.569581054767</v>
      </c>
      <c r="AD1882" s="45">
        <v>607.0235411352603</v>
      </c>
      <c r="AE1882" s="45"/>
      <c r="AF1882" s="45"/>
      <c r="AG1882" s="45"/>
      <c r="AH1882" s="45"/>
      <c r="AI1882" s="45"/>
      <c r="AJ1882" s="45">
        <v>7509.569581054767</v>
      </c>
      <c r="AK1882" s="45">
        <v>0.022</v>
      </c>
      <c r="AL1882" s="45"/>
      <c r="AM1882" s="45"/>
      <c r="AN1882" s="45"/>
      <c r="AO1882" s="23"/>
      <c r="AP1882" s="23"/>
      <c r="AQ1882" s="45">
        <v>7509.569581054767</v>
      </c>
      <c r="AR1882" s="45">
        <v>0.016</v>
      </c>
      <c r="AS1882" s="23"/>
      <c r="AT1882" s="23"/>
      <c r="AU1882" s="23"/>
      <c r="AV1882" s="23"/>
      <c r="AW1882" s="23"/>
      <c r="AX1882" s="45">
        <v>7509.569581054767</v>
      </c>
      <c r="AY1882" s="23">
        <v>0.145</v>
      </c>
      <c r="AZ1882" s="23"/>
      <c r="BA1882" s="23"/>
      <c r="BB1882" s="23"/>
      <c r="BC1882" s="23"/>
      <c r="BD1882" s="23"/>
      <c r="BE1882" s="45">
        <v>7509.569581054767</v>
      </c>
      <c r="BF1882" s="45">
        <v>20.0</v>
      </c>
      <c r="BG1882" s="23"/>
      <c r="BH1882" s="23"/>
      <c r="BI1882" s="23"/>
      <c r="BJ1882" s="23"/>
      <c r="BK1882" s="23"/>
      <c r="BL1882" s="45">
        <v>7509.569581054767</v>
      </c>
      <c r="BM1882" s="45">
        <v>1.365</v>
      </c>
      <c r="BN1882" s="23"/>
      <c r="BO1882" s="23"/>
      <c r="BP1882" s="23"/>
      <c r="BQ1882" s="23"/>
      <c r="BR1882" s="23"/>
      <c r="BS1882" s="45">
        <v>7509.569581054767</v>
      </c>
      <c r="BT1882" s="45">
        <v>0.36</v>
      </c>
      <c r="BU1882" s="23"/>
      <c r="BV1882" s="23"/>
      <c r="BW1882" s="23"/>
      <c r="BX1882" s="23"/>
      <c r="BY1882" s="23"/>
      <c r="BZ1882" s="23"/>
      <c r="CA1882" s="23"/>
    </row>
    <row r="1883" ht="15.75" customHeight="1">
      <c r="A1883" s="45">
        <v>7426.37763503459</v>
      </c>
      <c r="B1883" s="46">
        <v>0.041</v>
      </c>
      <c r="C1883" s="45"/>
      <c r="D1883" s="45"/>
      <c r="E1883" s="45"/>
      <c r="F1883" s="45"/>
      <c r="G1883" s="45"/>
      <c r="H1883" s="45">
        <v>7426.37763503459</v>
      </c>
      <c r="I1883" s="46"/>
      <c r="J1883" s="45"/>
      <c r="K1883" s="45"/>
      <c r="L1883" s="45"/>
      <c r="M1883" s="45"/>
      <c r="N1883" s="45"/>
      <c r="O1883" s="45">
        <v>7426.37763503459</v>
      </c>
      <c r="P1883" s="45"/>
      <c r="Q1883" s="45"/>
      <c r="R1883" s="45"/>
      <c r="S1883" s="45"/>
      <c r="T1883" s="45"/>
      <c r="U1883" s="45"/>
      <c r="V1883" s="45">
        <v>7426.37763503459</v>
      </c>
      <c r="W1883" s="45"/>
      <c r="X1883" s="45"/>
      <c r="Y1883" s="45"/>
      <c r="Z1883" s="45"/>
      <c r="AA1883" s="45"/>
      <c r="AB1883" s="45"/>
      <c r="AC1883" s="45">
        <v>7426.37763503459</v>
      </c>
      <c r="AD1883" s="45">
        <v>795.3314580796842</v>
      </c>
      <c r="AE1883" s="45"/>
      <c r="AF1883" s="45"/>
      <c r="AG1883" s="45"/>
      <c r="AH1883" s="45"/>
      <c r="AI1883" s="45"/>
      <c r="AJ1883" s="45">
        <v>7426.37763503459</v>
      </c>
      <c r="AK1883" s="45">
        <v>0.021</v>
      </c>
      <c r="AL1883" s="45"/>
      <c r="AM1883" s="45"/>
      <c r="AN1883" s="45"/>
      <c r="AO1883" s="23"/>
      <c r="AP1883" s="23"/>
      <c r="AQ1883" s="45">
        <v>7426.37763503459</v>
      </c>
      <c r="AR1883" s="45">
        <v>0.015</v>
      </c>
      <c r="AS1883" s="23"/>
      <c r="AT1883" s="23"/>
      <c r="AU1883" s="23"/>
      <c r="AV1883" s="23"/>
      <c r="AW1883" s="23"/>
      <c r="AX1883" s="45">
        <v>7426.37763503459</v>
      </c>
      <c r="AY1883" s="23">
        <v>0.145</v>
      </c>
      <c r="AZ1883" s="23"/>
      <c r="BA1883" s="23"/>
      <c r="BB1883" s="23"/>
      <c r="BC1883" s="23"/>
      <c r="BD1883" s="23"/>
      <c r="BE1883" s="45">
        <v>7426.37763503459</v>
      </c>
      <c r="BF1883" s="45">
        <v>21.0</v>
      </c>
      <c r="BG1883" s="23"/>
      <c r="BH1883" s="23"/>
      <c r="BI1883" s="23"/>
      <c r="BJ1883" s="23"/>
      <c r="BK1883" s="23"/>
      <c r="BL1883" s="45">
        <v>7426.37763503459</v>
      </c>
      <c r="BM1883" s="45">
        <v>1.674</v>
      </c>
      <c r="BN1883" s="23"/>
      <c r="BO1883" s="23"/>
      <c r="BP1883" s="23"/>
      <c r="BQ1883" s="23"/>
      <c r="BR1883" s="23"/>
      <c r="BS1883" s="45">
        <v>7426.37763503459</v>
      </c>
      <c r="BT1883" s="45">
        <v>0.38</v>
      </c>
      <c r="BU1883" s="23"/>
      <c r="BV1883" s="23"/>
      <c r="BW1883" s="23"/>
      <c r="BX1883" s="23"/>
      <c r="BY1883" s="23"/>
      <c r="BZ1883" s="23"/>
      <c r="CA1883" s="23"/>
    </row>
    <row r="1884" ht="15.75" customHeight="1">
      <c r="A1884" s="45">
        <v>7337.191301891781</v>
      </c>
      <c r="B1884" s="46">
        <v>0.04</v>
      </c>
      <c r="C1884" s="45"/>
      <c r="D1884" s="45"/>
      <c r="E1884" s="45"/>
      <c r="F1884" s="45"/>
      <c r="G1884" s="45"/>
      <c r="H1884" s="45">
        <v>7337.191301891781</v>
      </c>
      <c r="I1884" s="46"/>
      <c r="J1884" s="45"/>
      <c r="K1884" s="45"/>
      <c r="L1884" s="45"/>
      <c r="M1884" s="45"/>
      <c r="N1884" s="45"/>
      <c r="O1884" s="45">
        <v>7337.191301891781</v>
      </c>
      <c r="P1884" s="45">
        <v>0.005339274110386649</v>
      </c>
      <c r="Q1884" s="45"/>
      <c r="R1884" s="45"/>
      <c r="S1884" s="45"/>
      <c r="T1884" s="45"/>
      <c r="U1884" s="45"/>
      <c r="V1884" s="45">
        <v>7337.191301891781</v>
      </c>
      <c r="W1884" s="45">
        <v>0.014587877118334258</v>
      </c>
      <c r="X1884" s="45"/>
      <c r="Y1884" s="45"/>
      <c r="Z1884" s="45"/>
      <c r="AA1884" s="45"/>
      <c r="AB1884" s="45"/>
      <c r="AC1884" s="45">
        <v>7337.191301891781</v>
      </c>
      <c r="AD1884" s="45">
        <v>809.8791759028148</v>
      </c>
      <c r="AE1884" s="45"/>
      <c r="AF1884" s="45"/>
      <c r="AG1884" s="45"/>
      <c r="AH1884" s="45"/>
      <c r="AI1884" s="45"/>
      <c r="AJ1884" s="45">
        <v>7337.191301891781</v>
      </c>
      <c r="AK1884" s="45">
        <v>0.021</v>
      </c>
      <c r="AL1884" s="45"/>
      <c r="AM1884" s="45"/>
      <c r="AN1884" s="45"/>
      <c r="AO1884" s="23"/>
      <c r="AP1884" s="23"/>
      <c r="AQ1884" s="45">
        <v>7337.191301891781</v>
      </c>
      <c r="AR1884" s="45">
        <v>0.015</v>
      </c>
      <c r="AS1884" s="23"/>
      <c r="AT1884" s="23"/>
      <c r="AU1884" s="23"/>
      <c r="AV1884" s="23"/>
      <c r="AW1884" s="23"/>
      <c r="AX1884" s="45">
        <v>7337.191301891781</v>
      </c>
      <c r="AY1884" s="23">
        <v>0.145</v>
      </c>
      <c r="AZ1884" s="23"/>
      <c r="BA1884" s="23"/>
      <c r="BB1884" s="23"/>
      <c r="BC1884" s="23"/>
      <c r="BD1884" s="23"/>
      <c r="BE1884" s="45">
        <v>7337.191301891781</v>
      </c>
      <c r="BF1884" s="45">
        <v>21.0</v>
      </c>
      <c r="BG1884" s="23"/>
      <c r="BH1884" s="23"/>
      <c r="BI1884" s="23"/>
      <c r="BJ1884" s="23"/>
      <c r="BK1884" s="23"/>
      <c r="BL1884" s="45">
        <v>7337.191301891781</v>
      </c>
      <c r="BM1884" s="45">
        <v>1.892</v>
      </c>
      <c r="BN1884" s="23"/>
      <c r="BO1884" s="23"/>
      <c r="BP1884" s="23"/>
      <c r="BQ1884" s="23"/>
      <c r="BR1884" s="23"/>
      <c r="BS1884" s="45">
        <v>7337.191301891781</v>
      </c>
      <c r="BT1884" s="45">
        <v>0.41</v>
      </c>
      <c r="BU1884" s="23"/>
      <c r="BV1884" s="23"/>
      <c r="BW1884" s="23"/>
      <c r="BX1884" s="23"/>
      <c r="BY1884" s="23"/>
      <c r="BZ1884" s="23"/>
      <c r="CA1884" s="23"/>
    </row>
    <row r="1885" ht="15.75" customHeight="1">
      <c r="A1885" s="45">
        <v>7276.204132538148</v>
      </c>
      <c r="B1885" s="46">
        <v>0.035</v>
      </c>
      <c r="C1885" s="45"/>
      <c r="D1885" s="45"/>
      <c r="E1885" s="45"/>
      <c r="F1885" s="45"/>
      <c r="G1885" s="45"/>
      <c r="H1885" s="45">
        <v>7276.204132538148</v>
      </c>
      <c r="I1885" s="46"/>
      <c r="J1885" s="45"/>
      <c r="K1885" s="45"/>
      <c r="L1885" s="45"/>
      <c r="M1885" s="45"/>
      <c r="N1885" s="45"/>
      <c r="O1885" s="45">
        <v>7276.204132538148</v>
      </c>
      <c r="P1885" s="45">
        <v>0.00437227826740468</v>
      </c>
      <c r="Q1885" s="45"/>
      <c r="R1885" s="45"/>
      <c r="S1885" s="45"/>
      <c r="T1885" s="45"/>
      <c r="U1885" s="45"/>
      <c r="V1885" s="45">
        <v>7276.204132538148</v>
      </c>
      <c r="W1885" s="45">
        <v>0.011788603360712992</v>
      </c>
      <c r="X1885" s="45"/>
      <c r="Y1885" s="45"/>
      <c r="Z1885" s="45"/>
      <c r="AA1885" s="45"/>
      <c r="AB1885" s="45"/>
      <c r="AC1885" s="45">
        <v>7276.204132538148</v>
      </c>
      <c r="AD1885" s="45">
        <v>655.6508298042543</v>
      </c>
      <c r="AE1885" s="45"/>
      <c r="AF1885" s="45"/>
      <c r="AG1885" s="45"/>
      <c r="AH1885" s="45"/>
      <c r="AI1885" s="45"/>
      <c r="AJ1885" s="45">
        <v>7276.204132538148</v>
      </c>
      <c r="AK1885" s="45">
        <v>0.02</v>
      </c>
      <c r="AL1885" s="45"/>
      <c r="AM1885" s="45"/>
      <c r="AN1885" s="45"/>
      <c r="AO1885" s="23"/>
      <c r="AP1885" s="23"/>
      <c r="AQ1885" s="45">
        <v>7276.204132538148</v>
      </c>
      <c r="AR1885" s="45">
        <v>0.014</v>
      </c>
      <c r="AS1885" s="23"/>
      <c r="AT1885" s="23"/>
      <c r="AU1885" s="23"/>
      <c r="AV1885" s="23"/>
      <c r="AW1885" s="23"/>
      <c r="AX1885" s="45">
        <v>7276.204132538148</v>
      </c>
      <c r="AY1885" s="23">
        <v>0.145</v>
      </c>
      <c r="AZ1885" s="23"/>
      <c r="BA1885" s="23"/>
      <c r="BB1885" s="23"/>
      <c r="BC1885" s="23"/>
      <c r="BD1885" s="23"/>
      <c r="BE1885" s="45">
        <v>7276.204132538148</v>
      </c>
      <c r="BF1885" s="45">
        <v>21.0</v>
      </c>
      <c r="BG1885" s="23"/>
      <c r="BH1885" s="23"/>
      <c r="BI1885" s="23"/>
      <c r="BJ1885" s="23"/>
      <c r="BK1885" s="23"/>
      <c r="BL1885" s="45">
        <v>7276.204132538148</v>
      </c>
      <c r="BM1885" s="45">
        <v>1.935</v>
      </c>
      <c r="BN1885" s="23"/>
      <c r="BO1885" s="23"/>
      <c r="BP1885" s="23"/>
      <c r="BQ1885" s="23"/>
      <c r="BR1885" s="23"/>
      <c r="BS1885" s="45">
        <v>7276.204132538148</v>
      </c>
      <c r="BT1885" s="45">
        <v>0.475</v>
      </c>
      <c r="BU1885" s="23"/>
      <c r="BV1885" s="23"/>
      <c r="BW1885" s="23"/>
      <c r="BX1885" s="23"/>
      <c r="BY1885" s="23"/>
      <c r="BZ1885" s="23"/>
      <c r="CA1885" s="23"/>
    </row>
    <row r="1886" ht="15.75" customHeight="1">
      <c r="A1886" s="45">
        <v>7140.873707108581</v>
      </c>
      <c r="B1886" s="46">
        <v>0.032</v>
      </c>
      <c r="C1886" s="45"/>
      <c r="D1886" s="45"/>
      <c r="E1886" s="45"/>
      <c r="F1886" s="45"/>
      <c r="G1886" s="45"/>
      <c r="H1886" s="45">
        <v>7140.873707108581</v>
      </c>
      <c r="I1886" s="46"/>
      <c r="J1886" s="45"/>
      <c r="K1886" s="45"/>
      <c r="L1886" s="45"/>
      <c r="M1886" s="45"/>
      <c r="N1886" s="45"/>
      <c r="O1886" s="45">
        <v>7140.873707108581</v>
      </c>
      <c r="P1886" s="45">
        <v>0.005593000953942956</v>
      </c>
      <c r="Q1886" s="45"/>
      <c r="R1886" s="45"/>
      <c r="S1886" s="45"/>
      <c r="T1886" s="45"/>
      <c r="U1886" s="45"/>
      <c r="V1886" s="45">
        <v>7140.873707108581</v>
      </c>
      <c r="W1886" s="45">
        <v>0.01529769577792307</v>
      </c>
      <c r="X1886" s="45"/>
      <c r="Y1886" s="45"/>
      <c r="Z1886" s="45"/>
      <c r="AA1886" s="45"/>
      <c r="AB1886" s="45"/>
      <c r="AC1886" s="45">
        <v>7140.873707108581</v>
      </c>
      <c r="AD1886" s="45">
        <v>635.8205668121532</v>
      </c>
      <c r="AE1886" s="45"/>
      <c r="AF1886" s="45"/>
      <c r="AG1886" s="45"/>
      <c r="AH1886" s="45"/>
      <c r="AI1886" s="45"/>
      <c r="AJ1886" s="45">
        <v>7140.873707108581</v>
      </c>
      <c r="AK1886" s="45">
        <v>0.02</v>
      </c>
      <c r="AL1886" s="45"/>
      <c r="AM1886" s="45"/>
      <c r="AN1886" s="45"/>
      <c r="AO1886" s="23"/>
      <c r="AP1886" s="23"/>
      <c r="AQ1886" s="45">
        <v>7140.873707108581</v>
      </c>
      <c r="AR1886" s="45">
        <v>0.014</v>
      </c>
      <c r="AS1886" s="23"/>
      <c r="AT1886" s="23"/>
      <c r="AU1886" s="23"/>
      <c r="AV1886" s="23"/>
      <c r="AW1886" s="23"/>
      <c r="AX1886" s="45">
        <v>7140.873707108581</v>
      </c>
      <c r="AY1886" s="23">
        <v>0.145</v>
      </c>
      <c r="AZ1886" s="23"/>
      <c r="BA1886" s="23"/>
      <c r="BB1886" s="23"/>
      <c r="BC1886" s="23"/>
      <c r="BD1886" s="23"/>
      <c r="BE1886" s="45">
        <v>7140.873707108581</v>
      </c>
      <c r="BF1886" s="45">
        <v>21.0</v>
      </c>
      <c r="BG1886" s="23"/>
      <c r="BH1886" s="23"/>
      <c r="BI1886" s="23"/>
      <c r="BJ1886" s="23"/>
      <c r="BK1886" s="23"/>
      <c r="BL1886" s="45">
        <v>7140.873707108581</v>
      </c>
      <c r="BM1886" s="45">
        <v>1.874</v>
      </c>
      <c r="BN1886" s="23"/>
      <c r="BO1886" s="23"/>
      <c r="BP1886" s="23"/>
      <c r="BQ1886" s="23"/>
      <c r="BR1886" s="23"/>
      <c r="BS1886" s="45">
        <v>7140.873707108581</v>
      </c>
      <c r="BT1886" s="45">
        <v>0.54</v>
      </c>
      <c r="BU1886" s="23"/>
      <c r="BV1886" s="23"/>
      <c r="BW1886" s="23"/>
      <c r="BX1886" s="23"/>
      <c r="BY1886" s="23"/>
      <c r="BZ1886" s="23"/>
      <c r="CA1886" s="23"/>
    </row>
    <row r="1887" ht="15.75" customHeight="1">
      <c r="A1887" s="45">
        <v>70856.10298274874</v>
      </c>
      <c r="B1887" s="46">
        <v>0.049</v>
      </c>
      <c r="C1887" s="45"/>
      <c r="D1887" s="45"/>
      <c r="E1887" s="45"/>
      <c r="F1887" s="45"/>
      <c r="G1887" s="45"/>
      <c r="H1887" s="45">
        <v>70856.10298274874</v>
      </c>
      <c r="I1887" s="46">
        <v>0.09</v>
      </c>
      <c r="J1887" s="45"/>
      <c r="K1887" s="45"/>
      <c r="L1887" s="45"/>
      <c r="M1887" s="45"/>
      <c r="N1887" s="45"/>
      <c r="O1887" s="45">
        <v>70856.10298274874</v>
      </c>
      <c r="P1887" s="45"/>
      <c r="Q1887" s="45"/>
      <c r="R1887" s="45"/>
      <c r="S1887" s="45"/>
      <c r="T1887" s="45"/>
      <c r="U1887" s="45"/>
      <c r="V1887" s="45">
        <v>70856.10298274874</v>
      </c>
      <c r="W1887" s="45"/>
      <c r="X1887" s="45"/>
      <c r="Y1887" s="45"/>
      <c r="Z1887" s="45"/>
      <c r="AA1887" s="45"/>
      <c r="AB1887" s="45"/>
      <c r="AC1887" s="45">
        <v>70856.10298274874</v>
      </c>
      <c r="AD1887" s="45">
        <v>40.864424909878366</v>
      </c>
      <c r="AE1887" s="45"/>
      <c r="AF1887" s="45"/>
      <c r="AG1887" s="45"/>
      <c r="AH1887" s="45"/>
      <c r="AI1887" s="45"/>
      <c r="AJ1887" s="45">
        <v>70856.10298274874</v>
      </c>
      <c r="AK1887" s="45">
        <v>0.03</v>
      </c>
      <c r="AL1887" s="45"/>
      <c r="AM1887" s="45"/>
      <c r="AN1887" s="45"/>
      <c r="AO1887" s="23"/>
      <c r="AP1887" s="23"/>
      <c r="AQ1887" s="45">
        <v>70856.10298274874</v>
      </c>
      <c r="AR1887" s="45">
        <v>0.02</v>
      </c>
      <c r="AS1887" s="23"/>
      <c r="AT1887" s="23"/>
      <c r="AU1887" s="23"/>
      <c r="AV1887" s="23"/>
      <c r="AW1887" s="23"/>
      <c r="AX1887" s="45">
        <v>70856.10298274874</v>
      </c>
      <c r="AY1887" s="23"/>
      <c r="AZ1887" s="23"/>
      <c r="BA1887" s="23"/>
      <c r="BB1887" s="23"/>
      <c r="BC1887" s="23"/>
      <c r="BD1887" s="23"/>
      <c r="BE1887" s="45">
        <v>70856.10298274874</v>
      </c>
      <c r="BF1887" s="45"/>
      <c r="BG1887" s="23"/>
      <c r="BH1887" s="23"/>
      <c r="BI1887" s="23"/>
      <c r="BJ1887" s="23"/>
      <c r="BK1887" s="23"/>
      <c r="BL1887" s="45">
        <v>70856.10298274874</v>
      </c>
      <c r="BM1887" s="45">
        <v>0.002</v>
      </c>
      <c r="BN1887" s="23"/>
      <c r="BO1887" s="23"/>
      <c r="BP1887" s="23"/>
      <c r="BQ1887" s="23"/>
      <c r="BR1887" s="23"/>
      <c r="BS1887" s="45">
        <v>70856.10298274874</v>
      </c>
      <c r="BT1887" s="45">
        <v>0.002</v>
      </c>
      <c r="BU1887" s="23"/>
      <c r="BV1887" s="23"/>
      <c r="BW1887" s="23"/>
      <c r="BX1887" s="23"/>
      <c r="BY1887" s="23"/>
      <c r="BZ1887" s="23"/>
      <c r="CA1887" s="23"/>
    </row>
    <row r="1888" ht="15.75" customHeight="1">
      <c r="A1888" s="45">
        <v>70055.75240357095</v>
      </c>
      <c r="B1888" s="46">
        <v>0.049</v>
      </c>
      <c r="C1888" s="45"/>
      <c r="D1888" s="45"/>
      <c r="E1888" s="45"/>
      <c r="F1888" s="45"/>
      <c r="G1888" s="45"/>
      <c r="H1888" s="45">
        <v>70055.75240357095</v>
      </c>
      <c r="I1888" s="46">
        <v>0.09</v>
      </c>
      <c r="J1888" s="45"/>
      <c r="K1888" s="45"/>
      <c r="L1888" s="45"/>
      <c r="M1888" s="45"/>
      <c r="N1888" s="45"/>
      <c r="O1888" s="45">
        <v>70055.75240357095</v>
      </c>
      <c r="P1888" s="45">
        <v>0.0011966959551604863</v>
      </c>
      <c r="Q1888" s="45"/>
      <c r="R1888" s="45"/>
      <c r="S1888" s="45"/>
      <c r="T1888" s="45"/>
      <c r="U1888" s="45"/>
      <c r="V1888" s="45">
        <v>70055.75240357095</v>
      </c>
      <c r="W1888" s="45"/>
      <c r="X1888" s="45"/>
      <c r="Y1888" s="45"/>
      <c r="Z1888" s="45"/>
      <c r="AA1888" s="45"/>
      <c r="AB1888" s="45"/>
      <c r="AC1888" s="45">
        <v>70055.75240357095</v>
      </c>
      <c r="AD1888" s="45">
        <v>40.11739667554918</v>
      </c>
      <c r="AE1888" s="45"/>
      <c r="AF1888" s="45"/>
      <c r="AG1888" s="45"/>
      <c r="AH1888" s="45"/>
      <c r="AI1888" s="45"/>
      <c r="AJ1888" s="45">
        <v>70055.75240357095</v>
      </c>
      <c r="AK1888" s="45">
        <v>0.03</v>
      </c>
      <c r="AL1888" s="45"/>
      <c r="AM1888" s="45"/>
      <c r="AN1888" s="45"/>
      <c r="AO1888" s="23"/>
      <c r="AP1888" s="23"/>
      <c r="AQ1888" s="45">
        <v>70055.75240357095</v>
      </c>
      <c r="AR1888" s="45">
        <v>0.019</v>
      </c>
      <c r="AS1888" s="23"/>
      <c r="AT1888" s="23"/>
      <c r="AU1888" s="23"/>
      <c r="AV1888" s="23"/>
      <c r="AW1888" s="23"/>
      <c r="AX1888" s="45">
        <v>70055.75240357095</v>
      </c>
      <c r="AY1888" s="23"/>
      <c r="AZ1888" s="23"/>
      <c r="BA1888" s="23"/>
      <c r="BB1888" s="23"/>
      <c r="BC1888" s="23"/>
      <c r="BD1888" s="23"/>
      <c r="BE1888" s="45">
        <v>70055.75240357095</v>
      </c>
      <c r="BF1888" s="45"/>
      <c r="BG1888" s="23"/>
      <c r="BH1888" s="23"/>
      <c r="BI1888" s="23"/>
      <c r="BJ1888" s="23"/>
      <c r="BK1888" s="23"/>
      <c r="BL1888" s="45">
        <v>70055.75240357095</v>
      </c>
      <c r="BM1888" s="45">
        <v>0.012</v>
      </c>
      <c r="BN1888" s="23"/>
      <c r="BO1888" s="23"/>
      <c r="BP1888" s="23"/>
      <c r="BQ1888" s="23"/>
      <c r="BR1888" s="23"/>
      <c r="BS1888" s="45">
        <v>70055.75240357095</v>
      </c>
      <c r="BT1888" s="45">
        <v>0.004</v>
      </c>
      <c r="BU1888" s="23"/>
      <c r="BV1888" s="23"/>
      <c r="BW1888" s="23"/>
      <c r="BX1888" s="23"/>
      <c r="BY1888" s="23"/>
      <c r="BZ1888" s="23"/>
      <c r="CA1888" s="23"/>
    </row>
    <row r="1889" ht="15.75" customHeight="1">
      <c r="A1889" s="45">
        <v>70021.92922065711</v>
      </c>
      <c r="B1889" s="46">
        <v>0.049</v>
      </c>
      <c r="C1889" s="45"/>
      <c r="D1889" s="45"/>
      <c r="E1889" s="45"/>
      <c r="F1889" s="45"/>
      <c r="G1889" s="45"/>
      <c r="H1889" s="45">
        <v>70021.92922065711</v>
      </c>
      <c r="I1889" s="46">
        <v>0.09</v>
      </c>
      <c r="J1889" s="45"/>
      <c r="K1889" s="45"/>
      <c r="L1889" s="45"/>
      <c r="M1889" s="45"/>
      <c r="N1889" s="45"/>
      <c r="O1889" s="45">
        <v>70021.92922065711</v>
      </c>
      <c r="P1889" s="45">
        <v>0.0012738695342000047</v>
      </c>
      <c r="Q1889" s="45"/>
      <c r="R1889" s="45"/>
      <c r="S1889" s="45"/>
      <c r="T1889" s="45"/>
      <c r="U1889" s="45"/>
      <c r="V1889" s="45">
        <v>70021.92922065711</v>
      </c>
      <c r="W1889" s="45">
        <v>0.0036399046383702757</v>
      </c>
      <c r="X1889" s="45"/>
      <c r="Y1889" s="45"/>
      <c r="Z1889" s="45"/>
      <c r="AA1889" s="45"/>
      <c r="AB1889" s="45"/>
      <c r="AC1889" s="45">
        <v>70021.92922065711</v>
      </c>
      <c r="AD1889" s="45">
        <v>44.71988756949529</v>
      </c>
      <c r="AE1889" s="45"/>
      <c r="AF1889" s="45"/>
      <c r="AG1889" s="45"/>
      <c r="AH1889" s="45"/>
      <c r="AI1889" s="45"/>
      <c r="AJ1889" s="45">
        <v>70021.92922065711</v>
      </c>
      <c r="AK1889" s="45">
        <v>0.029</v>
      </c>
      <c r="AL1889" s="45"/>
      <c r="AM1889" s="45"/>
      <c r="AN1889" s="45"/>
      <c r="AO1889" s="23"/>
      <c r="AP1889" s="23"/>
      <c r="AQ1889" s="45">
        <v>70021.92922065711</v>
      </c>
      <c r="AR1889" s="45">
        <v>0.018</v>
      </c>
      <c r="AS1889" s="23"/>
      <c r="AT1889" s="23"/>
      <c r="AU1889" s="23"/>
      <c r="AV1889" s="23"/>
      <c r="AW1889" s="23"/>
      <c r="AX1889" s="45">
        <v>70021.92922065711</v>
      </c>
      <c r="AY1889" s="23"/>
      <c r="AZ1889" s="23"/>
      <c r="BA1889" s="23"/>
      <c r="BB1889" s="23"/>
      <c r="BC1889" s="23"/>
      <c r="BD1889" s="23"/>
      <c r="BE1889" s="45">
        <v>70021.92922065711</v>
      </c>
      <c r="BF1889" s="45"/>
      <c r="BG1889" s="23"/>
      <c r="BH1889" s="23"/>
      <c r="BI1889" s="23"/>
      <c r="BJ1889" s="23"/>
      <c r="BK1889" s="23"/>
      <c r="BL1889" s="45">
        <v>70021.92922065711</v>
      </c>
      <c r="BM1889" s="45">
        <v>0.024</v>
      </c>
      <c r="BN1889" s="23"/>
      <c r="BO1889" s="23"/>
      <c r="BP1889" s="23"/>
      <c r="BQ1889" s="23"/>
      <c r="BR1889" s="23"/>
      <c r="BS1889" s="45">
        <v>70021.92922065711</v>
      </c>
      <c r="BT1889" s="45">
        <v>0.021</v>
      </c>
      <c r="BU1889" s="23"/>
      <c r="BV1889" s="23"/>
      <c r="BW1889" s="23"/>
      <c r="BX1889" s="23"/>
      <c r="BY1889" s="23"/>
      <c r="BZ1889" s="23"/>
      <c r="CA1889" s="23"/>
    </row>
    <row r="1890" ht="15.75" customHeight="1">
      <c r="A1890" s="45">
        <v>69370.27284946952</v>
      </c>
      <c r="B1890" s="46">
        <v>0.051</v>
      </c>
      <c r="C1890" s="45"/>
      <c r="D1890" s="45"/>
      <c r="E1890" s="45"/>
      <c r="F1890" s="45"/>
      <c r="G1890" s="45"/>
      <c r="H1890" s="45">
        <v>69370.27284946952</v>
      </c>
      <c r="I1890" s="46">
        <v>0.075</v>
      </c>
      <c r="J1890" s="45"/>
      <c r="K1890" s="45"/>
      <c r="L1890" s="45"/>
      <c r="M1890" s="45"/>
      <c r="N1890" s="45"/>
      <c r="O1890" s="45">
        <v>69370.27284946952</v>
      </c>
      <c r="P1890" s="45">
        <v>0.0012274491695106551</v>
      </c>
      <c r="Q1890" s="45"/>
      <c r="R1890" s="45"/>
      <c r="S1890" s="45"/>
      <c r="T1890" s="45"/>
      <c r="U1890" s="45"/>
      <c r="V1890" s="45">
        <v>69370.27284946952</v>
      </c>
      <c r="W1890" s="45">
        <v>0.003590605322688542</v>
      </c>
      <c r="X1890" s="45"/>
      <c r="Y1890" s="45"/>
      <c r="Z1890" s="45"/>
      <c r="AA1890" s="45"/>
      <c r="AB1890" s="45"/>
      <c r="AC1890" s="45">
        <v>69370.27284946952</v>
      </c>
      <c r="AD1890" s="45">
        <v>42.43148355959219</v>
      </c>
      <c r="AE1890" s="45"/>
      <c r="AF1890" s="45"/>
      <c r="AG1890" s="45"/>
      <c r="AH1890" s="45"/>
      <c r="AI1890" s="45"/>
      <c r="AJ1890" s="45">
        <v>69370.27284946952</v>
      </c>
      <c r="AK1890" s="45">
        <v>0.028</v>
      </c>
      <c r="AL1890" s="45"/>
      <c r="AM1890" s="45"/>
      <c r="AN1890" s="45"/>
      <c r="AO1890" s="23"/>
      <c r="AP1890" s="23"/>
      <c r="AQ1890" s="45">
        <v>69370.27284946952</v>
      </c>
      <c r="AR1890" s="45">
        <v>0.018</v>
      </c>
      <c r="AS1890" s="23"/>
      <c r="AT1890" s="23"/>
      <c r="AU1890" s="23"/>
      <c r="AV1890" s="23"/>
      <c r="AW1890" s="23"/>
      <c r="AX1890" s="45">
        <v>69370.27284946952</v>
      </c>
      <c r="AY1890" s="23"/>
      <c r="AZ1890" s="23"/>
      <c r="BA1890" s="23"/>
      <c r="BB1890" s="23"/>
      <c r="BC1890" s="23"/>
      <c r="BD1890" s="23"/>
      <c r="BE1890" s="45">
        <v>69370.27284946952</v>
      </c>
      <c r="BF1890" s="45">
        <v>43.0</v>
      </c>
      <c r="BG1890" s="23"/>
      <c r="BH1890" s="23"/>
      <c r="BI1890" s="23"/>
      <c r="BJ1890" s="23"/>
      <c r="BK1890" s="23"/>
      <c r="BL1890" s="45">
        <v>69370.27284946952</v>
      </c>
      <c r="BM1890" s="45">
        <v>0.069</v>
      </c>
      <c r="BN1890" s="23"/>
      <c r="BO1890" s="23"/>
      <c r="BP1890" s="23"/>
      <c r="BQ1890" s="23"/>
      <c r="BR1890" s="23"/>
      <c r="BS1890" s="45">
        <v>69370.27284946952</v>
      </c>
      <c r="BT1890" s="45">
        <v>0.034</v>
      </c>
      <c r="BU1890" s="23"/>
      <c r="BV1890" s="23"/>
      <c r="BW1890" s="23"/>
      <c r="BX1890" s="23"/>
      <c r="BY1890" s="23"/>
      <c r="BZ1890" s="23"/>
      <c r="CA1890" s="23"/>
    </row>
    <row r="1891" ht="15.75" customHeight="1">
      <c r="A1891" s="45">
        <v>67888.61650467312</v>
      </c>
      <c r="B1891" s="46">
        <v>0.045</v>
      </c>
      <c r="C1891" s="45"/>
      <c r="D1891" s="45"/>
      <c r="E1891" s="45"/>
      <c r="F1891" s="45"/>
      <c r="G1891" s="45"/>
      <c r="H1891" s="45">
        <v>67888.61650467312</v>
      </c>
      <c r="I1891" s="46">
        <v>0.075</v>
      </c>
      <c r="J1891" s="45"/>
      <c r="K1891" s="45"/>
      <c r="L1891" s="45"/>
      <c r="M1891" s="45"/>
      <c r="N1891" s="45"/>
      <c r="O1891" s="45">
        <v>67888.61650467312</v>
      </c>
      <c r="P1891" s="45"/>
      <c r="Q1891" s="45"/>
      <c r="R1891" s="45"/>
      <c r="S1891" s="45"/>
      <c r="T1891" s="45"/>
      <c r="U1891" s="45"/>
      <c r="V1891" s="45">
        <v>67888.61650467312</v>
      </c>
      <c r="W1891" s="45"/>
      <c r="X1891" s="45"/>
      <c r="Y1891" s="45"/>
      <c r="Z1891" s="45"/>
      <c r="AA1891" s="45"/>
      <c r="AB1891" s="45"/>
      <c r="AC1891" s="45">
        <v>67888.61650467312</v>
      </c>
      <c r="AD1891" s="45">
        <v>38.92280679601259</v>
      </c>
      <c r="AE1891" s="45"/>
      <c r="AF1891" s="45"/>
      <c r="AG1891" s="45"/>
      <c r="AH1891" s="45"/>
      <c r="AI1891" s="45"/>
      <c r="AJ1891" s="45">
        <v>67888.61650467312</v>
      </c>
      <c r="AK1891" s="45">
        <v>0.028</v>
      </c>
      <c r="AL1891" s="45"/>
      <c r="AM1891" s="45"/>
      <c r="AN1891" s="45"/>
      <c r="AO1891" s="23"/>
      <c r="AP1891" s="23"/>
      <c r="AQ1891" s="45">
        <v>67888.61650467312</v>
      </c>
      <c r="AR1891" s="45">
        <v>0.017</v>
      </c>
      <c r="AS1891" s="23"/>
      <c r="AT1891" s="23"/>
      <c r="AU1891" s="23"/>
      <c r="AV1891" s="23"/>
      <c r="AW1891" s="23"/>
      <c r="AX1891" s="45">
        <v>67888.61650467312</v>
      </c>
      <c r="AY1891" s="23"/>
      <c r="AZ1891" s="23"/>
      <c r="BA1891" s="23"/>
      <c r="BB1891" s="23"/>
      <c r="BC1891" s="23"/>
      <c r="BD1891" s="23"/>
      <c r="BE1891" s="45">
        <v>67888.61650467312</v>
      </c>
      <c r="BF1891" s="45">
        <v>43.0</v>
      </c>
      <c r="BG1891" s="23"/>
      <c r="BH1891" s="23"/>
      <c r="BI1891" s="23"/>
      <c r="BJ1891" s="23"/>
      <c r="BK1891" s="23"/>
      <c r="BL1891" s="45">
        <v>67888.61650467312</v>
      </c>
      <c r="BM1891" s="45">
        <v>0.133</v>
      </c>
      <c r="BN1891" s="23"/>
      <c r="BO1891" s="23"/>
      <c r="BP1891" s="23"/>
      <c r="BQ1891" s="23"/>
      <c r="BR1891" s="23"/>
      <c r="BS1891" s="45">
        <v>67888.61650467312</v>
      </c>
      <c r="BT1891" s="45">
        <v>0.043</v>
      </c>
      <c r="BU1891" s="23"/>
      <c r="BV1891" s="23"/>
      <c r="BW1891" s="23"/>
      <c r="BX1891" s="23"/>
      <c r="BY1891" s="23"/>
      <c r="BZ1891" s="23"/>
      <c r="CA1891" s="23"/>
    </row>
    <row r="1892" ht="15.75" customHeight="1">
      <c r="A1892" s="45">
        <v>67153.37450936066</v>
      </c>
      <c r="B1892" s="46">
        <v>0.041</v>
      </c>
      <c r="C1892" s="45"/>
      <c r="D1892" s="45"/>
      <c r="E1892" s="45"/>
      <c r="F1892" s="45"/>
      <c r="G1892" s="45"/>
      <c r="H1892" s="45">
        <v>67153.37450936066</v>
      </c>
      <c r="I1892" s="46">
        <v>0.08</v>
      </c>
      <c r="J1892" s="45"/>
      <c r="K1892" s="45"/>
      <c r="L1892" s="45"/>
      <c r="M1892" s="45"/>
      <c r="N1892" s="45"/>
      <c r="O1892" s="45">
        <v>67153.37450936066</v>
      </c>
      <c r="P1892" s="45">
        <v>0.0012688685157293295</v>
      </c>
      <c r="Q1892" s="45"/>
      <c r="R1892" s="45"/>
      <c r="S1892" s="45"/>
      <c r="T1892" s="45"/>
      <c r="U1892" s="45"/>
      <c r="V1892" s="45">
        <v>67153.37450936066</v>
      </c>
      <c r="W1892" s="45">
        <v>0.003726461847773538</v>
      </c>
      <c r="X1892" s="45"/>
      <c r="Y1892" s="45"/>
      <c r="Z1892" s="45"/>
      <c r="AA1892" s="45"/>
      <c r="AB1892" s="45"/>
      <c r="AC1892" s="45">
        <v>67153.37450936066</v>
      </c>
      <c r="AD1892" s="45">
        <v>32.14554976513658</v>
      </c>
      <c r="AE1892" s="45"/>
      <c r="AF1892" s="45"/>
      <c r="AG1892" s="45"/>
      <c r="AH1892" s="45"/>
      <c r="AI1892" s="45"/>
      <c r="AJ1892" s="45">
        <v>67153.37450936066</v>
      </c>
      <c r="AK1892" s="45">
        <v>0.027</v>
      </c>
      <c r="AL1892" s="45"/>
      <c r="AM1892" s="45"/>
      <c r="AN1892" s="45"/>
      <c r="AO1892" s="23"/>
      <c r="AP1892" s="23"/>
      <c r="AQ1892" s="45">
        <v>67153.37450936066</v>
      </c>
      <c r="AR1892" s="45">
        <v>0.016</v>
      </c>
      <c r="AS1892" s="23"/>
      <c r="AT1892" s="23"/>
      <c r="AU1892" s="23"/>
      <c r="AV1892" s="23"/>
      <c r="AW1892" s="23"/>
      <c r="AX1892" s="45">
        <v>67153.37450936066</v>
      </c>
      <c r="AY1892" s="23">
        <v>0.433</v>
      </c>
      <c r="AZ1892" s="23"/>
      <c r="BA1892" s="23"/>
      <c r="BB1892" s="23"/>
      <c r="BC1892" s="23"/>
      <c r="BD1892" s="23"/>
      <c r="BE1892" s="45">
        <v>67153.37450936066</v>
      </c>
      <c r="BF1892" s="45">
        <v>43.0</v>
      </c>
      <c r="BG1892" s="23"/>
      <c r="BH1892" s="23"/>
      <c r="BI1892" s="23"/>
      <c r="BJ1892" s="23"/>
      <c r="BK1892" s="23"/>
      <c r="BL1892" s="45">
        <v>67153.37450936066</v>
      </c>
      <c r="BM1892" s="45">
        <v>0.162</v>
      </c>
      <c r="BN1892" s="23"/>
      <c r="BO1892" s="23"/>
      <c r="BP1892" s="23"/>
      <c r="BQ1892" s="23"/>
      <c r="BR1892" s="23"/>
      <c r="BS1892" s="45">
        <v>67153.37450936066</v>
      </c>
      <c r="BT1892" s="45">
        <v>0.056</v>
      </c>
      <c r="BU1892" s="23"/>
      <c r="BV1892" s="23"/>
      <c r="BW1892" s="23"/>
      <c r="BX1892" s="23"/>
      <c r="BY1892" s="23"/>
      <c r="BZ1892" s="23"/>
      <c r="CA1892" s="23"/>
    </row>
    <row r="1893" ht="15.75" customHeight="1">
      <c r="A1893" s="45">
        <v>64876.65936680168</v>
      </c>
      <c r="B1893" s="46">
        <v>0.038</v>
      </c>
      <c r="C1893" s="45"/>
      <c r="D1893" s="45"/>
      <c r="E1893" s="45"/>
      <c r="F1893" s="45"/>
      <c r="G1893" s="45"/>
      <c r="H1893" s="45">
        <v>64876.65936680168</v>
      </c>
      <c r="I1893" s="46">
        <v>0.08</v>
      </c>
      <c r="J1893" s="45"/>
      <c r="K1893" s="45"/>
      <c r="L1893" s="45"/>
      <c r="M1893" s="45"/>
      <c r="N1893" s="45"/>
      <c r="O1893" s="45">
        <v>64876.65936680168</v>
      </c>
      <c r="P1893" s="45"/>
      <c r="Q1893" s="45"/>
      <c r="R1893" s="45"/>
      <c r="S1893" s="45"/>
      <c r="T1893" s="45"/>
      <c r="U1893" s="45"/>
      <c r="V1893" s="45">
        <v>64876.65936680168</v>
      </c>
      <c r="W1893" s="45"/>
      <c r="X1893" s="45"/>
      <c r="Y1893" s="45"/>
      <c r="Z1893" s="45"/>
      <c r="AA1893" s="45"/>
      <c r="AB1893" s="45"/>
      <c r="AC1893" s="45">
        <v>64876.65936680168</v>
      </c>
      <c r="AD1893" s="45">
        <v>31.108889942277855</v>
      </c>
      <c r="AE1893" s="45"/>
      <c r="AF1893" s="45"/>
      <c r="AG1893" s="45"/>
      <c r="AH1893" s="45"/>
      <c r="AI1893" s="45"/>
      <c r="AJ1893" s="45">
        <v>64876.65936680168</v>
      </c>
      <c r="AK1893" s="45">
        <v>0.027</v>
      </c>
      <c r="AL1893" s="45"/>
      <c r="AM1893" s="45"/>
      <c r="AN1893" s="45"/>
      <c r="AO1893" s="23"/>
      <c r="AP1893" s="23"/>
      <c r="AQ1893" s="45">
        <v>64876.65936680168</v>
      </c>
      <c r="AR1893" s="45">
        <v>0.015</v>
      </c>
      <c r="AS1893" s="23"/>
      <c r="AT1893" s="23"/>
      <c r="AU1893" s="23"/>
      <c r="AV1893" s="23"/>
      <c r="AW1893" s="23"/>
      <c r="AX1893" s="45">
        <v>64876.65936680168</v>
      </c>
      <c r="AY1893" s="23">
        <v>0.433</v>
      </c>
      <c r="AZ1893" s="23"/>
      <c r="BA1893" s="23"/>
      <c r="BB1893" s="23"/>
      <c r="BC1893" s="23"/>
      <c r="BD1893" s="23"/>
      <c r="BE1893" s="45">
        <v>64876.65936680168</v>
      </c>
      <c r="BF1893" s="45">
        <v>43.0</v>
      </c>
      <c r="BG1893" s="23"/>
      <c r="BH1893" s="23"/>
      <c r="BI1893" s="23"/>
      <c r="BJ1893" s="23"/>
      <c r="BK1893" s="23"/>
      <c r="BL1893" s="45">
        <v>64876.65936680168</v>
      </c>
      <c r="BM1893" s="45">
        <v>0.249</v>
      </c>
      <c r="BN1893" s="23"/>
      <c r="BO1893" s="23"/>
      <c r="BP1893" s="23"/>
      <c r="BQ1893" s="23"/>
      <c r="BR1893" s="23"/>
      <c r="BS1893" s="45">
        <v>64876.65936680168</v>
      </c>
      <c r="BT1893" s="45">
        <v>0.078</v>
      </c>
      <c r="BU1893" s="23"/>
      <c r="BV1893" s="23"/>
      <c r="BW1893" s="23"/>
      <c r="BX1893" s="23"/>
      <c r="BY1893" s="23"/>
      <c r="BZ1893" s="23"/>
      <c r="CA1893" s="23"/>
    </row>
    <row r="1894" ht="15.75" customHeight="1">
      <c r="A1894" s="45">
        <v>62367.47869294328</v>
      </c>
      <c r="B1894" s="46">
        <v>0.038</v>
      </c>
      <c r="C1894" s="45"/>
      <c r="D1894" s="45"/>
      <c r="E1894" s="45"/>
      <c r="F1894" s="45"/>
      <c r="G1894" s="45"/>
      <c r="H1894" s="45">
        <v>62367.47869294328</v>
      </c>
      <c r="I1894" s="46">
        <v>0.102</v>
      </c>
      <c r="J1894" s="45"/>
      <c r="K1894" s="45"/>
      <c r="L1894" s="45"/>
      <c r="M1894" s="45"/>
      <c r="N1894" s="45"/>
      <c r="O1894" s="45">
        <v>62367.47869294328</v>
      </c>
      <c r="P1894" s="45">
        <v>9.169552994387898E-4</v>
      </c>
      <c r="Q1894" s="45"/>
      <c r="R1894" s="45"/>
      <c r="S1894" s="45"/>
      <c r="T1894" s="45"/>
      <c r="U1894" s="45"/>
      <c r="V1894" s="45">
        <v>62367.47869294328</v>
      </c>
      <c r="W1894" s="45">
        <v>0.0026128395110451017</v>
      </c>
      <c r="X1894" s="45"/>
      <c r="Y1894" s="45"/>
      <c r="Z1894" s="45"/>
      <c r="AA1894" s="45"/>
      <c r="AB1894" s="45"/>
      <c r="AC1894" s="45">
        <v>62367.47869294328</v>
      </c>
      <c r="AD1894" s="45">
        <v>36.295827763926006</v>
      </c>
      <c r="AE1894" s="45"/>
      <c r="AF1894" s="45"/>
      <c r="AG1894" s="45"/>
      <c r="AH1894" s="45"/>
      <c r="AI1894" s="45"/>
      <c r="AJ1894" s="45">
        <v>62367.47869294328</v>
      </c>
      <c r="AK1894" s="45">
        <v>0.026</v>
      </c>
      <c r="AL1894" s="45"/>
      <c r="AM1894" s="45"/>
      <c r="AN1894" s="45"/>
      <c r="AO1894" s="23"/>
      <c r="AP1894" s="23"/>
      <c r="AQ1894" s="45">
        <v>62367.47869294328</v>
      </c>
      <c r="AR1894" s="45">
        <v>0.015</v>
      </c>
      <c r="AS1894" s="23"/>
      <c r="AT1894" s="23"/>
      <c r="AU1894" s="23"/>
      <c r="AV1894" s="23"/>
      <c r="AW1894" s="23"/>
      <c r="AX1894" s="45">
        <v>62367.47869294328</v>
      </c>
      <c r="AY1894" s="23">
        <v>0.433</v>
      </c>
      <c r="AZ1894" s="23"/>
      <c r="BA1894" s="23"/>
      <c r="BB1894" s="23"/>
      <c r="BC1894" s="23"/>
      <c r="BD1894" s="23"/>
      <c r="BE1894" s="45">
        <v>62367.47869294328</v>
      </c>
      <c r="BF1894" s="45">
        <v>43.0</v>
      </c>
      <c r="BG1894" s="23"/>
      <c r="BH1894" s="23"/>
      <c r="BI1894" s="23"/>
      <c r="BJ1894" s="23"/>
      <c r="BK1894" s="23"/>
      <c r="BL1894" s="45">
        <v>62367.47869294328</v>
      </c>
      <c r="BM1894" s="45">
        <v>0.319</v>
      </c>
      <c r="BN1894" s="23"/>
      <c r="BO1894" s="23"/>
      <c r="BP1894" s="23"/>
      <c r="BQ1894" s="23"/>
      <c r="BR1894" s="23"/>
      <c r="BS1894" s="45">
        <v>62367.47869294328</v>
      </c>
      <c r="BT1894" s="45">
        <v>0.115</v>
      </c>
      <c r="BU1894" s="23"/>
      <c r="BV1894" s="23"/>
      <c r="BW1894" s="23"/>
      <c r="BX1894" s="23"/>
      <c r="BY1894" s="23"/>
      <c r="BZ1894" s="23"/>
      <c r="CA1894" s="23"/>
    </row>
    <row r="1895" ht="15.75" customHeight="1">
      <c r="A1895" s="45">
        <v>60453.97692801003</v>
      </c>
      <c r="B1895" s="46">
        <v>0.034</v>
      </c>
      <c r="C1895" s="45"/>
      <c r="D1895" s="45"/>
      <c r="E1895" s="45"/>
      <c r="F1895" s="45"/>
      <c r="G1895" s="45"/>
      <c r="H1895" s="45">
        <v>60453.97692801003</v>
      </c>
      <c r="I1895" s="46">
        <v>0.102</v>
      </c>
      <c r="J1895" s="45"/>
      <c r="K1895" s="45"/>
      <c r="L1895" s="45"/>
      <c r="M1895" s="45"/>
      <c r="N1895" s="45"/>
      <c r="O1895" s="45">
        <v>60453.97692801003</v>
      </c>
      <c r="P1895" s="45"/>
      <c r="Q1895" s="45"/>
      <c r="R1895" s="45"/>
      <c r="S1895" s="45"/>
      <c r="T1895" s="45"/>
      <c r="U1895" s="45"/>
      <c r="V1895" s="45">
        <v>60453.97692801003</v>
      </c>
      <c r="W1895" s="45"/>
      <c r="X1895" s="45"/>
      <c r="Y1895" s="45"/>
      <c r="Z1895" s="45"/>
      <c r="AA1895" s="45"/>
      <c r="AB1895" s="45"/>
      <c r="AC1895" s="45">
        <v>60453.97692801003</v>
      </c>
      <c r="AD1895" s="45">
        <v>44.82441216125621</v>
      </c>
      <c r="AE1895" s="45"/>
      <c r="AF1895" s="45"/>
      <c r="AG1895" s="45"/>
      <c r="AH1895" s="45"/>
      <c r="AI1895" s="45"/>
      <c r="AJ1895" s="45">
        <v>60453.97692801003</v>
      </c>
      <c r="AK1895" s="45">
        <v>0.026</v>
      </c>
      <c r="AL1895" s="45"/>
      <c r="AM1895" s="45"/>
      <c r="AN1895" s="45"/>
      <c r="AO1895" s="23"/>
      <c r="AP1895" s="23"/>
      <c r="AQ1895" s="45">
        <v>60453.97692801003</v>
      </c>
      <c r="AR1895" s="45">
        <v>0.014</v>
      </c>
      <c r="AS1895" s="23"/>
      <c r="AT1895" s="23"/>
      <c r="AU1895" s="23"/>
      <c r="AV1895" s="23"/>
      <c r="AW1895" s="23"/>
      <c r="AX1895" s="45">
        <v>60453.97692801003</v>
      </c>
      <c r="AY1895" s="23">
        <v>0.398</v>
      </c>
      <c r="AZ1895" s="23"/>
      <c r="BA1895" s="23"/>
      <c r="BB1895" s="23"/>
      <c r="BC1895" s="23"/>
      <c r="BD1895" s="23"/>
      <c r="BE1895" s="45">
        <v>60453.97692801003</v>
      </c>
      <c r="BF1895" s="45">
        <v>16.0</v>
      </c>
      <c r="BG1895" s="23"/>
      <c r="BH1895" s="23"/>
      <c r="BI1895" s="23"/>
      <c r="BJ1895" s="23"/>
      <c r="BK1895" s="23"/>
      <c r="BL1895" s="45">
        <v>60453.97692801003</v>
      </c>
      <c r="BM1895" s="45">
        <v>0.347</v>
      </c>
      <c r="BN1895" s="23"/>
      <c r="BO1895" s="23"/>
      <c r="BP1895" s="23"/>
      <c r="BQ1895" s="23"/>
      <c r="BR1895" s="23"/>
      <c r="BS1895" s="45">
        <v>60453.97692801003</v>
      </c>
      <c r="BT1895" s="45">
        <v>0.14</v>
      </c>
      <c r="BU1895" s="23"/>
      <c r="BV1895" s="23"/>
      <c r="BW1895" s="23"/>
      <c r="BX1895" s="23"/>
      <c r="BY1895" s="23"/>
      <c r="BZ1895" s="23"/>
      <c r="CA1895" s="23"/>
    </row>
    <row r="1896" ht="15.75" customHeight="1">
      <c r="A1896" s="45">
        <v>58959.05132223756</v>
      </c>
      <c r="B1896" s="46">
        <v>0.035</v>
      </c>
      <c r="C1896" s="45"/>
      <c r="D1896" s="45"/>
      <c r="E1896" s="45"/>
      <c r="F1896" s="45"/>
      <c r="G1896" s="45"/>
      <c r="H1896" s="45">
        <v>58959.05132223756</v>
      </c>
      <c r="I1896" s="46">
        <v>0.1</v>
      </c>
      <c r="J1896" s="45"/>
      <c r="K1896" s="45"/>
      <c r="L1896" s="45"/>
      <c r="M1896" s="45"/>
      <c r="N1896" s="45"/>
      <c r="O1896" s="45">
        <v>58959.05132223756</v>
      </c>
      <c r="P1896" s="45">
        <v>0.0010842284252427282</v>
      </c>
      <c r="Q1896" s="45"/>
      <c r="R1896" s="45"/>
      <c r="S1896" s="45"/>
      <c r="T1896" s="45"/>
      <c r="U1896" s="45"/>
      <c r="V1896" s="45">
        <v>58959.05132223756</v>
      </c>
      <c r="W1896" s="45">
        <v>0.0027306123857941777</v>
      </c>
      <c r="X1896" s="45"/>
      <c r="Y1896" s="45"/>
      <c r="Z1896" s="45"/>
      <c r="AA1896" s="45"/>
      <c r="AB1896" s="45"/>
      <c r="AC1896" s="45">
        <v>58959.05132223756</v>
      </c>
      <c r="AD1896" s="45">
        <v>46.59666959338129</v>
      </c>
      <c r="AE1896" s="45"/>
      <c r="AF1896" s="45"/>
      <c r="AG1896" s="45"/>
      <c r="AH1896" s="45"/>
      <c r="AI1896" s="45"/>
      <c r="AJ1896" s="45">
        <v>58959.05132223756</v>
      </c>
      <c r="AK1896" s="45">
        <v>0.025</v>
      </c>
      <c r="AL1896" s="45"/>
      <c r="AM1896" s="45"/>
      <c r="AN1896" s="45"/>
      <c r="AO1896" s="23"/>
      <c r="AP1896" s="23"/>
      <c r="AQ1896" s="45">
        <v>58959.05132223756</v>
      </c>
      <c r="AR1896" s="45">
        <v>0.014</v>
      </c>
      <c r="AS1896" s="23"/>
      <c r="AT1896" s="23"/>
      <c r="AU1896" s="23"/>
      <c r="AV1896" s="23"/>
      <c r="AW1896" s="23"/>
      <c r="AX1896" s="45">
        <v>58959.05132223756</v>
      </c>
      <c r="AY1896" s="23">
        <v>0.397</v>
      </c>
      <c r="AZ1896" s="23"/>
      <c r="BA1896" s="23"/>
      <c r="BB1896" s="23"/>
      <c r="BC1896" s="23"/>
      <c r="BD1896" s="23"/>
      <c r="BE1896" s="45">
        <v>58959.05132223756</v>
      </c>
      <c r="BF1896" s="45">
        <v>15.0</v>
      </c>
      <c r="BG1896" s="23"/>
      <c r="BH1896" s="23"/>
      <c r="BI1896" s="23"/>
      <c r="BJ1896" s="23"/>
      <c r="BK1896" s="23"/>
      <c r="BL1896" s="45">
        <v>58959.05132223756</v>
      </c>
      <c r="BM1896" s="45">
        <v>0.477</v>
      </c>
      <c r="BN1896" s="23"/>
      <c r="BO1896" s="23"/>
      <c r="BP1896" s="23"/>
      <c r="BQ1896" s="23"/>
      <c r="BR1896" s="23"/>
      <c r="BS1896" s="45">
        <v>58959.05132223756</v>
      </c>
      <c r="BT1896" s="45">
        <v>0.173</v>
      </c>
      <c r="BU1896" s="23"/>
      <c r="BV1896" s="23"/>
      <c r="BW1896" s="23"/>
      <c r="BX1896" s="23"/>
      <c r="BY1896" s="23"/>
      <c r="BZ1896" s="23"/>
      <c r="CA1896" s="23"/>
    </row>
    <row r="1897" ht="15.75" customHeight="1">
      <c r="A1897" s="45">
        <v>57586.97479227705</v>
      </c>
      <c r="B1897" s="46">
        <v>0.034</v>
      </c>
      <c r="C1897" s="45"/>
      <c r="D1897" s="45"/>
      <c r="E1897" s="45"/>
      <c r="F1897" s="45"/>
      <c r="G1897" s="45"/>
      <c r="H1897" s="45">
        <v>57586.97479227705</v>
      </c>
      <c r="I1897" s="46">
        <v>0.099</v>
      </c>
      <c r="J1897" s="45"/>
      <c r="K1897" s="45"/>
      <c r="L1897" s="45"/>
      <c r="M1897" s="45"/>
      <c r="N1897" s="45"/>
      <c r="O1897" s="45">
        <v>57586.97479227705</v>
      </c>
      <c r="P1897" s="45"/>
      <c r="Q1897" s="45"/>
      <c r="R1897" s="45"/>
      <c r="S1897" s="45"/>
      <c r="T1897" s="45"/>
      <c r="U1897" s="45"/>
      <c r="V1897" s="45">
        <v>57586.97479227705</v>
      </c>
      <c r="W1897" s="45"/>
      <c r="X1897" s="45"/>
      <c r="Y1897" s="45"/>
      <c r="Z1897" s="45"/>
      <c r="AA1897" s="45"/>
      <c r="AB1897" s="45"/>
      <c r="AC1897" s="45">
        <v>57586.97479227705</v>
      </c>
      <c r="AD1897" s="45">
        <v>74.21289170811187</v>
      </c>
      <c r="AE1897" s="45"/>
      <c r="AF1897" s="45"/>
      <c r="AG1897" s="45"/>
      <c r="AH1897" s="45"/>
      <c r="AI1897" s="45"/>
      <c r="AJ1897" s="45">
        <v>57586.97479227705</v>
      </c>
      <c r="AK1897" s="45">
        <v>0.025</v>
      </c>
      <c r="AL1897" s="45"/>
      <c r="AM1897" s="45"/>
      <c r="AN1897" s="45"/>
      <c r="AO1897" s="23"/>
      <c r="AP1897" s="23"/>
      <c r="AQ1897" s="45">
        <v>57586.97479227705</v>
      </c>
      <c r="AR1897" s="45">
        <v>0.013</v>
      </c>
      <c r="AS1897" s="23"/>
      <c r="AT1897" s="23"/>
      <c r="AU1897" s="23"/>
      <c r="AV1897" s="23"/>
      <c r="AW1897" s="23"/>
      <c r="AX1897" s="45">
        <v>57586.97479227705</v>
      </c>
      <c r="AY1897" s="23">
        <v>0.397</v>
      </c>
      <c r="AZ1897" s="23"/>
      <c r="BA1897" s="23"/>
      <c r="BB1897" s="23"/>
      <c r="BC1897" s="23"/>
      <c r="BD1897" s="23"/>
      <c r="BE1897" s="45">
        <v>57586.97479227705</v>
      </c>
      <c r="BF1897" s="45">
        <v>13.0</v>
      </c>
      <c r="BG1897" s="23"/>
      <c r="BH1897" s="23"/>
      <c r="BI1897" s="23"/>
      <c r="BJ1897" s="23"/>
      <c r="BK1897" s="23"/>
      <c r="BL1897" s="45">
        <v>57586.97479227705</v>
      </c>
      <c r="BM1897" s="45">
        <v>0.543</v>
      </c>
      <c r="BN1897" s="23"/>
      <c r="BO1897" s="23"/>
      <c r="BP1897" s="23"/>
      <c r="BQ1897" s="23"/>
      <c r="BR1897" s="23"/>
      <c r="BS1897" s="45">
        <v>57586.97479227705</v>
      </c>
      <c r="BT1897" s="45">
        <v>0.207</v>
      </c>
      <c r="BU1897" s="23"/>
      <c r="BV1897" s="23"/>
      <c r="BW1897" s="23"/>
      <c r="BX1897" s="23"/>
      <c r="BY1897" s="23"/>
      <c r="BZ1897" s="23"/>
      <c r="CA1897" s="23"/>
    </row>
    <row r="1898" ht="15.75" customHeight="1">
      <c r="A1898" s="45">
        <v>59194.02508260299</v>
      </c>
      <c r="B1898" s="46">
        <v>0.034</v>
      </c>
      <c r="C1898" s="45"/>
      <c r="D1898" s="45"/>
      <c r="E1898" s="45"/>
      <c r="F1898" s="45"/>
      <c r="G1898" s="45"/>
      <c r="H1898" s="45">
        <v>59194.02508260299</v>
      </c>
      <c r="I1898" s="46"/>
      <c r="J1898" s="45"/>
      <c r="K1898" s="45"/>
      <c r="L1898" s="45"/>
      <c r="M1898" s="45"/>
      <c r="N1898" s="45"/>
      <c r="O1898" s="45">
        <v>59194.02508260299</v>
      </c>
      <c r="P1898" s="45">
        <v>9.467401303980625E-4</v>
      </c>
      <c r="Q1898" s="45"/>
      <c r="R1898" s="45"/>
      <c r="S1898" s="45"/>
      <c r="T1898" s="45"/>
      <c r="U1898" s="45"/>
      <c r="V1898" s="45">
        <v>59194.02508260299</v>
      </c>
      <c r="W1898" s="45">
        <v>0.0023055617431019383</v>
      </c>
      <c r="X1898" s="45"/>
      <c r="Y1898" s="45"/>
      <c r="Z1898" s="45"/>
      <c r="AA1898" s="45"/>
      <c r="AB1898" s="45"/>
      <c r="AC1898" s="45">
        <v>59194.02508260299</v>
      </c>
      <c r="AD1898" s="45"/>
      <c r="AE1898" s="45"/>
      <c r="AF1898" s="45"/>
      <c r="AG1898" s="45"/>
      <c r="AH1898" s="45"/>
      <c r="AI1898" s="45"/>
      <c r="AJ1898" s="45">
        <v>59194.02508260299</v>
      </c>
      <c r="AK1898" s="45">
        <v>0.025</v>
      </c>
      <c r="AL1898" s="45"/>
      <c r="AM1898" s="45"/>
      <c r="AN1898" s="45"/>
      <c r="AO1898" s="23"/>
      <c r="AP1898" s="23"/>
      <c r="AQ1898" s="45">
        <v>59194.02508260299</v>
      </c>
      <c r="AR1898" s="45">
        <v>0.013</v>
      </c>
      <c r="AS1898" s="23"/>
      <c r="AT1898" s="23"/>
      <c r="AU1898" s="23"/>
      <c r="AV1898" s="23"/>
      <c r="AW1898" s="23"/>
      <c r="AX1898" s="45">
        <v>59194.02508260299</v>
      </c>
      <c r="AY1898" s="23">
        <v>0.397</v>
      </c>
      <c r="AZ1898" s="23"/>
      <c r="BA1898" s="23"/>
      <c r="BB1898" s="23"/>
      <c r="BC1898" s="23"/>
      <c r="BD1898" s="23"/>
      <c r="BE1898" s="45">
        <v>59194.02508260299</v>
      </c>
      <c r="BF1898" s="45">
        <v>13.0</v>
      </c>
      <c r="BG1898" s="23"/>
      <c r="BH1898" s="23"/>
      <c r="BI1898" s="23"/>
      <c r="BJ1898" s="23"/>
      <c r="BK1898" s="23"/>
      <c r="BL1898" s="45">
        <v>59194.02508260299</v>
      </c>
      <c r="BM1898" s="45">
        <v>0.592</v>
      </c>
      <c r="BN1898" s="23"/>
      <c r="BO1898" s="23"/>
      <c r="BP1898" s="23"/>
      <c r="BQ1898" s="23"/>
      <c r="BR1898" s="23"/>
      <c r="BS1898" s="45">
        <v>59194.02508260299</v>
      </c>
      <c r="BT1898" s="45">
        <v>0.225</v>
      </c>
      <c r="BU1898" s="23"/>
      <c r="BV1898" s="23"/>
      <c r="BW1898" s="23"/>
      <c r="BX1898" s="23"/>
      <c r="BY1898" s="23"/>
      <c r="BZ1898" s="23"/>
      <c r="CA1898" s="23"/>
    </row>
    <row r="1899" ht="15.75" customHeight="1">
      <c r="A1899" s="45">
        <v>58484.090586231134</v>
      </c>
      <c r="B1899" s="46">
        <v>0.034</v>
      </c>
      <c r="C1899" s="45"/>
      <c r="D1899" s="45"/>
      <c r="E1899" s="45"/>
      <c r="F1899" s="45"/>
      <c r="G1899" s="45"/>
      <c r="H1899" s="45">
        <v>58484.090586231134</v>
      </c>
      <c r="I1899" s="46"/>
      <c r="J1899" s="45"/>
      <c r="K1899" s="45"/>
      <c r="L1899" s="45"/>
      <c r="M1899" s="45"/>
      <c r="N1899" s="45"/>
      <c r="O1899" s="45">
        <v>58484.090586231134</v>
      </c>
      <c r="P1899" s="45">
        <v>7.385513821129935E-4</v>
      </c>
      <c r="Q1899" s="45"/>
      <c r="R1899" s="45"/>
      <c r="S1899" s="45"/>
      <c r="T1899" s="45"/>
      <c r="U1899" s="45"/>
      <c r="V1899" s="45">
        <v>58484.090586231134</v>
      </c>
      <c r="W1899" s="45">
        <v>0.0024235628561558344</v>
      </c>
      <c r="X1899" s="45"/>
      <c r="Y1899" s="45"/>
      <c r="Z1899" s="45"/>
      <c r="AA1899" s="45"/>
      <c r="AB1899" s="45"/>
      <c r="AC1899" s="45">
        <v>58484.090586231134</v>
      </c>
      <c r="AD1899" s="45"/>
      <c r="AE1899" s="45"/>
      <c r="AF1899" s="45"/>
      <c r="AG1899" s="45"/>
      <c r="AH1899" s="45"/>
      <c r="AI1899" s="45"/>
      <c r="AJ1899" s="45">
        <v>58484.090586231134</v>
      </c>
      <c r="AK1899" s="45">
        <v>0.024</v>
      </c>
      <c r="AL1899" s="45"/>
      <c r="AM1899" s="45"/>
      <c r="AN1899" s="45"/>
      <c r="AO1899" s="23"/>
      <c r="AP1899" s="23"/>
      <c r="AQ1899" s="45">
        <v>58484.090586231134</v>
      </c>
      <c r="AR1899" s="45">
        <v>0.012</v>
      </c>
      <c r="AS1899" s="23"/>
      <c r="AT1899" s="23"/>
      <c r="AU1899" s="23"/>
      <c r="AV1899" s="23"/>
      <c r="AW1899" s="23"/>
      <c r="AX1899" s="45">
        <v>58484.090586231134</v>
      </c>
      <c r="AY1899" s="23">
        <v>0.397</v>
      </c>
      <c r="AZ1899" s="23"/>
      <c r="BA1899" s="23"/>
      <c r="BB1899" s="23"/>
      <c r="BC1899" s="23"/>
      <c r="BD1899" s="23"/>
      <c r="BE1899" s="45">
        <v>58484.090586231134</v>
      </c>
      <c r="BF1899" s="45">
        <v>13.0</v>
      </c>
      <c r="BG1899" s="23"/>
      <c r="BH1899" s="23"/>
      <c r="BI1899" s="23"/>
      <c r="BJ1899" s="23"/>
      <c r="BK1899" s="23"/>
      <c r="BL1899" s="45">
        <v>58484.090586231134</v>
      </c>
      <c r="BM1899" s="45">
        <v>0.593</v>
      </c>
      <c r="BN1899" s="23"/>
      <c r="BO1899" s="23"/>
      <c r="BP1899" s="23"/>
      <c r="BQ1899" s="23"/>
      <c r="BR1899" s="23"/>
      <c r="BS1899" s="45">
        <v>58484.090586231134</v>
      </c>
      <c r="BT1899" s="45">
        <v>0.243</v>
      </c>
      <c r="BU1899" s="23"/>
      <c r="BV1899" s="23"/>
      <c r="BW1899" s="23"/>
      <c r="BX1899" s="23"/>
      <c r="BY1899" s="23"/>
      <c r="BZ1899" s="23"/>
      <c r="CA1899" s="23"/>
    </row>
    <row r="1900" ht="15.75" customHeight="1">
      <c r="A1900" s="45"/>
      <c r="B1900" s="46">
        <v>0.022</v>
      </c>
      <c r="C1900" s="45"/>
      <c r="D1900" s="45"/>
      <c r="E1900" s="45"/>
      <c r="F1900" s="45"/>
      <c r="G1900" s="45"/>
      <c r="H1900" s="45"/>
      <c r="I1900" s="46">
        <v>0.097</v>
      </c>
      <c r="J1900" s="45"/>
      <c r="K1900" s="45"/>
      <c r="L1900" s="45"/>
      <c r="M1900" s="45"/>
      <c r="N1900" s="45"/>
      <c r="O1900" s="45"/>
      <c r="P1900" s="45"/>
      <c r="Q1900" s="45"/>
      <c r="R1900" s="45"/>
      <c r="S1900" s="45"/>
      <c r="T1900" s="45"/>
      <c r="U1900" s="45"/>
      <c r="V1900" s="45"/>
      <c r="W1900" s="45"/>
      <c r="X1900" s="45"/>
      <c r="Y1900" s="45"/>
      <c r="Z1900" s="45"/>
      <c r="AA1900" s="45"/>
      <c r="AB1900" s="45"/>
      <c r="AC1900" s="45"/>
      <c r="AD1900" s="45">
        <v>997.570672545692</v>
      </c>
      <c r="AE1900" s="45"/>
      <c r="AF1900" s="45"/>
      <c r="AG1900" s="45"/>
      <c r="AH1900" s="45"/>
      <c r="AI1900" s="45"/>
      <c r="AJ1900" s="45"/>
      <c r="AK1900" s="45">
        <v>0.017</v>
      </c>
      <c r="AL1900" s="45"/>
      <c r="AM1900" s="45"/>
      <c r="AN1900" s="45"/>
      <c r="AO1900" s="23"/>
      <c r="AP1900" s="23"/>
      <c r="AQ1900" s="45"/>
      <c r="AR1900" s="45">
        <v>0.01</v>
      </c>
      <c r="AS1900" s="23"/>
      <c r="AT1900" s="23"/>
      <c r="AU1900" s="23"/>
      <c r="AV1900" s="23"/>
      <c r="AW1900" s="23"/>
      <c r="AX1900" s="45"/>
      <c r="AY1900" s="23"/>
      <c r="AZ1900" s="23"/>
      <c r="BA1900" s="23"/>
      <c r="BB1900" s="23"/>
      <c r="BC1900" s="23"/>
      <c r="BD1900" s="23"/>
      <c r="BE1900" s="45"/>
      <c r="BF1900" s="45"/>
      <c r="BG1900" s="23"/>
      <c r="BH1900" s="23"/>
      <c r="BI1900" s="23"/>
      <c r="BJ1900" s="23"/>
      <c r="BK1900" s="23"/>
      <c r="BL1900" s="45"/>
      <c r="BM1900" s="45">
        <v>0.472</v>
      </c>
      <c r="BN1900" s="23"/>
      <c r="BO1900" s="23"/>
      <c r="BP1900" s="23"/>
      <c r="BQ1900" s="23"/>
      <c r="BR1900" s="23"/>
      <c r="BS1900" s="45"/>
      <c r="BT1900" s="45">
        <v>0.236</v>
      </c>
      <c r="BU1900" s="23"/>
      <c r="BV1900" s="23"/>
      <c r="BW1900" s="23"/>
      <c r="BX1900" s="23"/>
      <c r="BY1900" s="23"/>
      <c r="BZ1900" s="23"/>
      <c r="CA1900" s="23"/>
    </row>
    <row r="1901" ht="15.75" customHeight="1">
      <c r="A1901" s="45"/>
      <c r="B1901" s="46">
        <v>0.025</v>
      </c>
      <c r="C1901" s="45"/>
      <c r="D1901" s="45"/>
      <c r="E1901" s="45"/>
      <c r="F1901" s="45"/>
      <c r="G1901" s="45"/>
      <c r="H1901" s="45"/>
      <c r="I1901" s="46">
        <v>0.081</v>
      </c>
      <c r="J1901" s="45"/>
      <c r="K1901" s="45"/>
      <c r="L1901" s="45"/>
      <c r="M1901" s="45"/>
      <c r="N1901" s="45"/>
      <c r="O1901" s="45"/>
      <c r="P1901" s="45">
        <v>0.021106578836462647</v>
      </c>
      <c r="Q1901" s="45"/>
      <c r="R1901" s="45"/>
      <c r="S1901" s="45"/>
      <c r="T1901" s="45"/>
      <c r="U1901" s="45"/>
      <c r="V1901" s="45"/>
      <c r="W1901" s="45"/>
      <c r="X1901" s="45"/>
      <c r="Y1901" s="45"/>
      <c r="Z1901" s="45"/>
      <c r="AA1901" s="45"/>
      <c r="AB1901" s="45"/>
      <c r="AC1901" s="45"/>
      <c r="AD1901" s="45">
        <v>1060.3096193485273</v>
      </c>
      <c r="AE1901" s="45"/>
      <c r="AF1901" s="45"/>
      <c r="AG1901" s="45"/>
      <c r="AH1901" s="45"/>
      <c r="AI1901" s="45"/>
      <c r="AJ1901" s="45"/>
      <c r="AK1901" s="45">
        <v>0.016</v>
      </c>
      <c r="AL1901" s="45"/>
      <c r="AM1901" s="45"/>
      <c r="AN1901" s="45"/>
      <c r="AO1901" s="23"/>
      <c r="AP1901" s="23"/>
      <c r="AQ1901" s="45"/>
      <c r="AR1901" s="45">
        <v>0.009</v>
      </c>
      <c r="AS1901" s="23"/>
      <c r="AT1901" s="23"/>
      <c r="AU1901" s="23"/>
      <c r="AV1901" s="23"/>
      <c r="AW1901" s="23"/>
      <c r="AX1901" s="45"/>
      <c r="AY1901" s="23"/>
      <c r="AZ1901" s="23"/>
      <c r="BA1901" s="23"/>
      <c r="BB1901" s="23"/>
      <c r="BC1901" s="23"/>
      <c r="BD1901" s="23"/>
      <c r="BE1901" s="45"/>
      <c r="BF1901" s="45"/>
      <c r="BG1901" s="23"/>
      <c r="BH1901" s="23"/>
      <c r="BI1901" s="23"/>
      <c r="BJ1901" s="23"/>
      <c r="BK1901" s="23"/>
      <c r="BL1901" s="45"/>
      <c r="BM1901" s="45">
        <v>0.61</v>
      </c>
      <c r="BN1901" s="23"/>
      <c r="BO1901" s="23"/>
      <c r="BP1901" s="23"/>
      <c r="BQ1901" s="23"/>
      <c r="BR1901" s="23"/>
      <c r="BS1901" s="45"/>
      <c r="BT1901" s="45">
        <v>0.263</v>
      </c>
      <c r="BU1901" s="23"/>
      <c r="BV1901" s="23"/>
      <c r="BW1901" s="23"/>
      <c r="BX1901" s="23"/>
      <c r="BY1901" s="23"/>
      <c r="BZ1901" s="23"/>
      <c r="CA1901" s="23"/>
    </row>
    <row r="1902" ht="15.75" customHeight="1">
      <c r="A1902" s="45"/>
      <c r="B1902" s="46">
        <v>0.027</v>
      </c>
      <c r="C1902" s="45"/>
      <c r="D1902" s="45"/>
      <c r="E1902" s="45"/>
      <c r="F1902" s="45"/>
      <c r="G1902" s="45"/>
      <c r="H1902" s="45"/>
      <c r="I1902" s="46"/>
      <c r="J1902" s="45"/>
      <c r="K1902" s="45"/>
      <c r="L1902" s="45"/>
      <c r="M1902" s="45"/>
      <c r="N1902" s="45"/>
      <c r="O1902" s="45"/>
      <c r="P1902" s="45">
        <v>0.019571838314822506</v>
      </c>
      <c r="Q1902" s="45"/>
      <c r="R1902" s="45"/>
      <c r="S1902" s="45"/>
      <c r="T1902" s="45"/>
      <c r="U1902" s="45"/>
      <c r="V1902" s="45"/>
      <c r="W1902" s="45">
        <v>0.05198468099414107</v>
      </c>
      <c r="X1902" s="45"/>
      <c r="Y1902" s="45"/>
      <c r="Z1902" s="45"/>
      <c r="AA1902" s="45"/>
      <c r="AB1902" s="45"/>
      <c r="AC1902" s="45"/>
      <c r="AD1902" s="45">
        <v>1132.455057725431</v>
      </c>
      <c r="AE1902" s="45"/>
      <c r="AF1902" s="45"/>
      <c r="AG1902" s="45"/>
      <c r="AH1902" s="45"/>
      <c r="AI1902" s="45"/>
      <c r="AJ1902" s="45"/>
      <c r="AK1902" s="45">
        <v>0.016</v>
      </c>
      <c r="AL1902" s="45"/>
      <c r="AM1902" s="45"/>
      <c r="AN1902" s="45"/>
      <c r="AO1902" s="23"/>
      <c r="AP1902" s="23"/>
      <c r="AQ1902" s="45"/>
      <c r="AR1902" s="45">
        <v>0.009</v>
      </c>
      <c r="AS1902" s="23"/>
      <c r="AT1902" s="23"/>
      <c r="AU1902" s="23"/>
      <c r="AV1902" s="23"/>
      <c r="AW1902" s="23"/>
      <c r="AX1902" s="45"/>
      <c r="AY1902" s="23"/>
      <c r="AZ1902" s="23"/>
      <c r="BA1902" s="23"/>
      <c r="BB1902" s="23"/>
      <c r="BC1902" s="23"/>
      <c r="BD1902" s="23"/>
      <c r="BE1902" s="45"/>
      <c r="BF1902" s="45"/>
      <c r="BG1902" s="23"/>
      <c r="BH1902" s="23"/>
      <c r="BI1902" s="23"/>
      <c r="BJ1902" s="23"/>
      <c r="BK1902" s="23"/>
      <c r="BL1902" s="45"/>
      <c r="BM1902" s="45">
        <v>0.753</v>
      </c>
      <c r="BN1902" s="23"/>
      <c r="BO1902" s="23"/>
      <c r="BP1902" s="23"/>
      <c r="BQ1902" s="23"/>
      <c r="BR1902" s="23"/>
      <c r="BS1902" s="45"/>
      <c r="BT1902" s="45">
        <v>0.283</v>
      </c>
      <c r="BU1902" s="23"/>
      <c r="BV1902" s="23"/>
      <c r="BW1902" s="23"/>
      <c r="BX1902" s="23"/>
      <c r="BY1902" s="23"/>
      <c r="BZ1902" s="23"/>
      <c r="CA1902" s="23"/>
    </row>
    <row r="1903" ht="15.75" customHeight="1">
      <c r="A1903" s="45"/>
      <c r="B1903" s="46">
        <v>0.026</v>
      </c>
      <c r="C1903" s="45"/>
      <c r="D1903" s="45"/>
      <c r="E1903" s="45"/>
      <c r="F1903" s="45"/>
      <c r="G1903" s="45"/>
      <c r="H1903" s="45"/>
      <c r="I1903" s="46"/>
      <c r="J1903" s="45"/>
      <c r="K1903" s="45"/>
      <c r="L1903" s="45"/>
      <c r="M1903" s="45"/>
      <c r="N1903" s="45"/>
      <c r="O1903" s="45"/>
      <c r="P1903" s="45">
        <v>0.01800754707125079</v>
      </c>
      <c r="Q1903" s="45"/>
      <c r="R1903" s="45"/>
      <c r="S1903" s="45"/>
      <c r="T1903" s="45"/>
      <c r="U1903" s="45"/>
      <c r="V1903" s="45"/>
      <c r="W1903" s="45">
        <v>0.0482605348246229</v>
      </c>
      <c r="X1903" s="45"/>
      <c r="Y1903" s="45"/>
      <c r="Z1903" s="45"/>
      <c r="AA1903" s="45"/>
      <c r="AB1903" s="45"/>
      <c r="AC1903" s="45"/>
      <c r="AD1903" s="45">
        <v>1174.1471554237228</v>
      </c>
      <c r="AE1903" s="45"/>
      <c r="AF1903" s="45"/>
      <c r="AG1903" s="45"/>
      <c r="AH1903" s="45"/>
      <c r="AI1903" s="45"/>
      <c r="AJ1903" s="45"/>
      <c r="AK1903" s="45">
        <v>0.016</v>
      </c>
      <c r="AL1903" s="45"/>
      <c r="AM1903" s="45"/>
      <c r="AN1903" s="45"/>
      <c r="AO1903" s="23"/>
      <c r="AP1903" s="23"/>
      <c r="AQ1903" s="45"/>
      <c r="AR1903" s="45">
        <v>0.009</v>
      </c>
      <c r="AS1903" s="23"/>
      <c r="AT1903" s="23"/>
      <c r="AU1903" s="23"/>
      <c r="AV1903" s="23"/>
      <c r="AW1903" s="23"/>
      <c r="AX1903" s="45"/>
      <c r="AY1903" s="23"/>
      <c r="AZ1903" s="23"/>
      <c r="BA1903" s="23"/>
      <c r="BB1903" s="23"/>
      <c r="BC1903" s="23"/>
      <c r="BD1903" s="23"/>
      <c r="BE1903" s="45"/>
      <c r="BF1903" s="45">
        <v>19.0</v>
      </c>
      <c r="BG1903" s="23"/>
      <c r="BH1903" s="23"/>
      <c r="BI1903" s="23"/>
      <c r="BJ1903" s="23"/>
      <c r="BK1903" s="23"/>
      <c r="BL1903" s="45"/>
      <c r="BM1903" s="45">
        <v>0.882</v>
      </c>
      <c r="BN1903" s="23"/>
      <c r="BO1903" s="23"/>
      <c r="BP1903" s="23"/>
      <c r="BQ1903" s="23"/>
      <c r="BR1903" s="23"/>
      <c r="BS1903" s="45"/>
      <c r="BT1903" s="45">
        <v>0.295</v>
      </c>
      <c r="BU1903" s="23"/>
      <c r="BV1903" s="23"/>
      <c r="BW1903" s="23"/>
      <c r="BX1903" s="23"/>
      <c r="BY1903" s="23"/>
      <c r="BZ1903" s="23"/>
      <c r="CA1903" s="23"/>
    </row>
    <row r="1904" ht="15.75" customHeight="1">
      <c r="A1904" s="45"/>
      <c r="B1904" s="46">
        <v>0.025</v>
      </c>
      <c r="C1904" s="45"/>
      <c r="D1904" s="45"/>
      <c r="E1904" s="45"/>
      <c r="F1904" s="45"/>
      <c r="G1904" s="45"/>
      <c r="H1904" s="45"/>
      <c r="I1904" s="46"/>
      <c r="J1904" s="45"/>
      <c r="K1904" s="45"/>
      <c r="L1904" s="45"/>
      <c r="M1904" s="45"/>
      <c r="N1904" s="45"/>
      <c r="O1904" s="45"/>
      <c r="P1904" s="45"/>
      <c r="Q1904" s="45"/>
      <c r="R1904" s="45"/>
      <c r="S1904" s="45"/>
      <c r="T1904" s="45"/>
      <c r="U1904" s="45"/>
      <c r="V1904" s="45"/>
      <c r="W1904" s="45"/>
      <c r="X1904" s="45"/>
      <c r="Y1904" s="45"/>
      <c r="Z1904" s="45"/>
      <c r="AA1904" s="45"/>
      <c r="AB1904" s="45"/>
      <c r="AC1904" s="45"/>
      <c r="AD1904" s="45">
        <v>1222.3061024014817</v>
      </c>
      <c r="AE1904" s="45"/>
      <c r="AF1904" s="45"/>
      <c r="AG1904" s="45"/>
      <c r="AH1904" s="45"/>
      <c r="AI1904" s="45"/>
      <c r="AJ1904" s="45"/>
      <c r="AK1904" s="45">
        <v>0.016</v>
      </c>
      <c r="AL1904" s="45"/>
      <c r="AM1904" s="45"/>
      <c r="AN1904" s="45"/>
      <c r="AO1904" s="23"/>
      <c r="AP1904" s="23"/>
      <c r="AQ1904" s="45"/>
      <c r="AR1904" s="45">
        <v>0.009</v>
      </c>
      <c r="AS1904" s="23"/>
      <c r="AT1904" s="23"/>
      <c r="AU1904" s="23"/>
      <c r="AV1904" s="23"/>
      <c r="AW1904" s="23"/>
      <c r="AX1904" s="45"/>
      <c r="AY1904" s="23"/>
      <c r="AZ1904" s="23"/>
      <c r="BA1904" s="23"/>
      <c r="BB1904" s="23"/>
      <c r="BC1904" s="23"/>
      <c r="BD1904" s="23"/>
      <c r="BE1904" s="45"/>
      <c r="BF1904" s="45">
        <v>19.0</v>
      </c>
      <c r="BG1904" s="23"/>
      <c r="BH1904" s="23"/>
      <c r="BI1904" s="23"/>
      <c r="BJ1904" s="23"/>
      <c r="BK1904" s="23"/>
      <c r="BL1904" s="45"/>
      <c r="BM1904" s="45">
        <v>1.007</v>
      </c>
      <c r="BN1904" s="23"/>
      <c r="BO1904" s="23"/>
      <c r="BP1904" s="23"/>
      <c r="BQ1904" s="23"/>
      <c r="BR1904" s="23"/>
      <c r="BS1904" s="45"/>
      <c r="BT1904" s="45">
        <v>0.301</v>
      </c>
      <c r="BU1904" s="23"/>
      <c r="BV1904" s="23"/>
      <c r="BW1904" s="23"/>
      <c r="BX1904" s="23"/>
      <c r="BY1904" s="23"/>
      <c r="BZ1904" s="23"/>
      <c r="CA1904" s="23"/>
    </row>
    <row r="1905" ht="15.75" customHeight="1">
      <c r="A1905" s="45"/>
      <c r="B1905" s="46">
        <v>0.023</v>
      </c>
      <c r="C1905" s="45"/>
      <c r="D1905" s="45"/>
      <c r="E1905" s="45"/>
      <c r="F1905" s="45"/>
      <c r="G1905" s="45"/>
      <c r="H1905" s="45"/>
      <c r="I1905" s="46"/>
      <c r="J1905" s="45"/>
      <c r="K1905" s="45"/>
      <c r="L1905" s="45"/>
      <c r="M1905" s="45"/>
      <c r="N1905" s="45"/>
      <c r="O1905" s="45"/>
      <c r="P1905" s="45">
        <v>0.014063303303563875</v>
      </c>
      <c r="Q1905" s="45"/>
      <c r="R1905" s="45"/>
      <c r="S1905" s="45"/>
      <c r="T1905" s="45"/>
      <c r="U1905" s="45"/>
      <c r="V1905" s="45"/>
      <c r="W1905" s="45">
        <v>0.03830790118689777</v>
      </c>
      <c r="X1905" s="45"/>
      <c r="Y1905" s="45"/>
      <c r="Z1905" s="45"/>
      <c r="AA1905" s="45"/>
      <c r="AB1905" s="45"/>
      <c r="AC1905" s="45"/>
      <c r="AD1905" s="45">
        <v>1491.0037231707909</v>
      </c>
      <c r="AE1905" s="45"/>
      <c r="AF1905" s="45"/>
      <c r="AG1905" s="45"/>
      <c r="AH1905" s="45"/>
      <c r="AI1905" s="45"/>
      <c r="AJ1905" s="45"/>
      <c r="AK1905" s="45">
        <v>0.016</v>
      </c>
      <c r="AL1905" s="45"/>
      <c r="AM1905" s="45"/>
      <c r="AN1905" s="45"/>
      <c r="AO1905" s="23"/>
      <c r="AP1905" s="23"/>
      <c r="AQ1905" s="45"/>
      <c r="AR1905" s="45">
        <v>0.008</v>
      </c>
      <c r="AS1905" s="23"/>
      <c r="AT1905" s="23"/>
      <c r="AU1905" s="23"/>
      <c r="AV1905" s="23"/>
      <c r="AW1905" s="23"/>
      <c r="AX1905" s="45"/>
      <c r="AY1905" s="23">
        <v>0.144</v>
      </c>
      <c r="AZ1905" s="23"/>
      <c r="BA1905" s="23"/>
      <c r="BB1905" s="23"/>
      <c r="BC1905" s="23"/>
      <c r="BD1905" s="23"/>
      <c r="BE1905" s="45"/>
      <c r="BF1905" s="45">
        <v>19.0</v>
      </c>
      <c r="BG1905" s="23"/>
      <c r="BH1905" s="23"/>
      <c r="BI1905" s="23"/>
      <c r="BJ1905" s="23"/>
      <c r="BK1905" s="23"/>
      <c r="BL1905" s="45"/>
      <c r="BM1905" s="45">
        <v>1.093</v>
      </c>
      <c r="BN1905" s="23"/>
      <c r="BO1905" s="23"/>
      <c r="BP1905" s="23"/>
      <c r="BQ1905" s="23"/>
      <c r="BR1905" s="23"/>
      <c r="BS1905" s="45"/>
      <c r="BT1905" s="45">
        <v>0.4</v>
      </c>
      <c r="BU1905" s="23"/>
      <c r="BV1905" s="23"/>
      <c r="BW1905" s="23"/>
      <c r="BX1905" s="23"/>
      <c r="BY1905" s="23"/>
      <c r="BZ1905" s="23"/>
      <c r="CA1905" s="23"/>
    </row>
    <row r="1906" ht="15.75" customHeight="1">
      <c r="A1906" s="45"/>
      <c r="B1906" s="46">
        <v>0.023</v>
      </c>
      <c r="C1906" s="45"/>
      <c r="D1906" s="45"/>
      <c r="E1906" s="45"/>
      <c r="F1906" s="45"/>
      <c r="G1906" s="45"/>
      <c r="H1906" s="45"/>
      <c r="I1906" s="46"/>
      <c r="J1906" s="45"/>
      <c r="K1906" s="45"/>
      <c r="L1906" s="45"/>
      <c r="M1906" s="45"/>
      <c r="N1906" s="45"/>
      <c r="O1906" s="45"/>
      <c r="P1906" s="45"/>
      <c r="Q1906" s="45"/>
      <c r="R1906" s="45"/>
      <c r="S1906" s="45"/>
      <c r="T1906" s="45"/>
      <c r="U1906" s="45"/>
      <c r="V1906" s="45"/>
      <c r="W1906" s="45"/>
      <c r="X1906" s="45"/>
      <c r="Y1906" s="45"/>
      <c r="Z1906" s="45"/>
      <c r="AA1906" s="45"/>
      <c r="AB1906" s="45"/>
      <c r="AC1906" s="45"/>
      <c r="AD1906" s="45">
        <v>1810.4293611565581</v>
      </c>
      <c r="AE1906" s="45"/>
      <c r="AF1906" s="45"/>
      <c r="AG1906" s="45"/>
      <c r="AH1906" s="45"/>
      <c r="AI1906" s="45"/>
      <c r="AJ1906" s="45"/>
      <c r="AK1906" s="45">
        <v>0.016</v>
      </c>
      <c r="AL1906" s="45"/>
      <c r="AM1906" s="45"/>
      <c r="AN1906" s="45"/>
      <c r="AO1906" s="23"/>
      <c r="AP1906" s="23"/>
      <c r="AQ1906" s="45"/>
      <c r="AR1906" s="45">
        <v>0.008</v>
      </c>
      <c r="AS1906" s="23"/>
      <c r="AT1906" s="23"/>
      <c r="AU1906" s="23"/>
      <c r="AV1906" s="23"/>
      <c r="AW1906" s="23"/>
      <c r="AX1906" s="45"/>
      <c r="AY1906" s="23">
        <v>0.144</v>
      </c>
      <c r="AZ1906" s="23"/>
      <c r="BA1906" s="23"/>
      <c r="BB1906" s="23"/>
      <c r="BC1906" s="23"/>
      <c r="BD1906" s="23"/>
      <c r="BE1906" s="45"/>
      <c r="BF1906" s="45">
        <v>19.0</v>
      </c>
      <c r="BG1906" s="23"/>
      <c r="BH1906" s="23"/>
      <c r="BI1906" s="23"/>
      <c r="BJ1906" s="23"/>
      <c r="BK1906" s="23"/>
      <c r="BL1906" s="45"/>
      <c r="BM1906" s="45">
        <v>1.132</v>
      </c>
      <c r="BN1906" s="23"/>
      <c r="BO1906" s="23"/>
      <c r="BP1906" s="23"/>
      <c r="BQ1906" s="23"/>
      <c r="BR1906" s="23"/>
      <c r="BS1906" s="45"/>
      <c r="BT1906" s="45">
        <v>0.52</v>
      </c>
      <c r="BU1906" s="23"/>
      <c r="BV1906" s="23"/>
      <c r="BW1906" s="23"/>
      <c r="BX1906" s="23"/>
      <c r="BY1906" s="23"/>
      <c r="BZ1906" s="23"/>
      <c r="CA1906" s="23"/>
    </row>
    <row r="1907" ht="15.75" customHeight="1">
      <c r="A1907" s="45"/>
      <c r="B1907" s="46">
        <v>0.025</v>
      </c>
      <c r="C1907" s="45"/>
      <c r="D1907" s="45"/>
      <c r="E1907" s="45"/>
      <c r="F1907" s="45"/>
      <c r="G1907" s="45"/>
      <c r="H1907" s="45"/>
      <c r="I1907" s="46"/>
      <c r="J1907" s="45"/>
      <c r="K1907" s="45"/>
      <c r="L1907" s="45"/>
      <c r="M1907" s="45"/>
      <c r="N1907" s="45"/>
      <c r="O1907" s="45"/>
      <c r="P1907" s="45"/>
      <c r="Q1907" s="45"/>
      <c r="R1907" s="45"/>
      <c r="S1907" s="45"/>
      <c r="T1907" s="45"/>
      <c r="U1907" s="45"/>
      <c r="V1907" s="45"/>
      <c r="W1907" s="45"/>
      <c r="X1907" s="45"/>
      <c r="Y1907" s="45"/>
      <c r="Z1907" s="45"/>
      <c r="AA1907" s="45"/>
      <c r="AB1907" s="45"/>
      <c r="AC1907" s="45"/>
      <c r="AD1907" s="45">
        <v>1944.5101354119392</v>
      </c>
      <c r="AE1907" s="45"/>
      <c r="AF1907" s="45"/>
      <c r="AG1907" s="45"/>
      <c r="AH1907" s="45"/>
      <c r="AI1907" s="45"/>
      <c r="AJ1907" s="45"/>
      <c r="AK1907" s="45">
        <v>0.016</v>
      </c>
      <c r="AL1907" s="45"/>
      <c r="AM1907" s="45"/>
      <c r="AN1907" s="45"/>
      <c r="AO1907" s="23"/>
      <c r="AP1907" s="23"/>
      <c r="AQ1907" s="45"/>
      <c r="AR1907" s="45">
        <v>0.008</v>
      </c>
      <c r="AS1907" s="23"/>
      <c r="AT1907" s="23"/>
      <c r="AU1907" s="23"/>
      <c r="AV1907" s="23"/>
      <c r="AW1907" s="23"/>
      <c r="AX1907" s="45"/>
      <c r="AY1907" s="23">
        <v>0.144</v>
      </c>
      <c r="AZ1907" s="23"/>
      <c r="BA1907" s="23"/>
      <c r="BB1907" s="23"/>
      <c r="BC1907" s="23"/>
      <c r="BD1907" s="23"/>
      <c r="BE1907" s="45"/>
      <c r="BF1907" s="45">
        <v>18.0</v>
      </c>
      <c r="BG1907" s="23"/>
      <c r="BH1907" s="23"/>
      <c r="BI1907" s="23"/>
      <c r="BJ1907" s="23"/>
      <c r="BK1907" s="23"/>
      <c r="BL1907" s="45"/>
      <c r="BM1907" s="45">
        <v>1.334</v>
      </c>
      <c r="BN1907" s="23"/>
      <c r="BO1907" s="23"/>
      <c r="BP1907" s="23"/>
      <c r="BQ1907" s="23"/>
      <c r="BR1907" s="23"/>
      <c r="BS1907" s="45"/>
      <c r="BT1907" s="45">
        <v>0.61</v>
      </c>
      <c r="BU1907" s="23"/>
      <c r="BV1907" s="23"/>
      <c r="BW1907" s="23"/>
      <c r="BX1907" s="23"/>
      <c r="BY1907" s="23"/>
      <c r="BZ1907" s="23"/>
      <c r="CA1907" s="23"/>
    </row>
    <row r="1908" ht="15.75" customHeight="1">
      <c r="A1908" s="45"/>
      <c r="B1908" s="46">
        <v>0.027</v>
      </c>
      <c r="C1908" s="45"/>
      <c r="D1908" s="45"/>
      <c r="E1908" s="45"/>
      <c r="F1908" s="45"/>
      <c r="G1908" s="45"/>
      <c r="H1908" s="45"/>
      <c r="I1908" s="46"/>
      <c r="J1908" s="45"/>
      <c r="K1908" s="45"/>
      <c r="L1908" s="45"/>
      <c r="M1908" s="45"/>
      <c r="N1908" s="45"/>
      <c r="O1908" s="45"/>
      <c r="P1908" s="45">
        <v>0.006223308061103442</v>
      </c>
      <c r="Q1908" s="45"/>
      <c r="R1908" s="45"/>
      <c r="S1908" s="45"/>
      <c r="T1908" s="45"/>
      <c r="U1908" s="45"/>
      <c r="V1908" s="45"/>
      <c r="W1908" s="45">
        <v>0.016656431769024222</v>
      </c>
      <c r="X1908" s="45"/>
      <c r="Y1908" s="45"/>
      <c r="Z1908" s="45"/>
      <c r="AA1908" s="45"/>
      <c r="AB1908" s="45"/>
      <c r="AC1908" s="45"/>
      <c r="AD1908" s="45">
        <v>1954.5099861957583</v>
      </c>
      <c r="AE1908" s="45"/>
      <c r="AF1908" s="45"/>
      <c r="AG1908" s="45"/>
      <c r="AH1908" s="45"/>
      <c r="AI1908" s="45"/>
      <c r="AJ1908" s="45"/>
      <c r="AK1908" s="45">
        <v>0.016</v>
      </c>
      <c r="AL1908" s="45"/>
      <c r="AM1908" s="45"/>
      <c r="AN1908" s="45"/>
      <c r="AO1908" s="23"/>
      <c r="AP1908" s="23"/>
      <c r="AQ1908" s="45"/>
      <c r="AR1908" s="45">
        <v>0.008</v>
      </c>
      <c r="AS1908" s="23"/>
      <c r="AT1908" s="23"/>
      <c r="AU1908" s="23"/>
      <c r="AV1908" s="23"/>
      <c r="AW1908" s="23"/>
      <c r="AX1908" s="45"/>
      <c r="AY1908" s="23">
        <v>0.144</v>
      </c>
      <c r="AZ1908" s="23"/>
      <c r="BA1908" s="23"/>
      <c r="BB1908" s="23"/>
      <c r="BC1908" s="23"/>
      <c r="BD1908" s="23"/>
      <c r="BE1908" s="45"/>
      <c r="BF1908" s="45">
        <v>18.0</v>
      </c>
      <c r="BG1908" s="23"/>
      <c r="BH1908" s="23"/>
      <c r="BI1908" s="23"/>
      <c r="BJ1908" s="23"/>
      <c r="BK1908" s="23"/>
      <c r="BL1908" s="45"/>
      <c r="BM1908" s="45">
        <v>1.376</v>
      </c>
      <c r="BN1908" s="23"/>
      <c r="BO1908" s="23"/>
      <c r="BP1908" s="23"/>
      <c r="BQ1908" s="23"/>
      <c r="BR1908" s="23"/>
      <c r="BS1908" s="45"/>
      <c r="BT1908" s="45">
        <v>0.63</v>
      </c>
      <c r="BU1908" s="23"/>
      <c r="BV1908" s="23"/>
      <c r="BW1908" s="23"/>
      <c r="BX1908" s="23"/>
      <c r="BY1908" s="23"/>
      <c r="BZ1908" s="23"/>
      <c r="CA1908" s="23"/>
    </row>
    <row r="1909" ht="15.75" customHeight="1">
      <c r="A1909" s="45"/>
      <c r="B1909" s="46">
        <v>0.034</v>
      </c>
      <c r="C1909" s="45"/>
      <c r="D1909" s="45"/>
      <c r="E1909" s="45"/>
      <c r="F1909" s="45"/>
      <c r="G1909" s="45"/>
      <c r="H1909" s="45"/>
      <c r="I1909" s="46"/>
      <c r="J1909" s="45"/>
      <c r="K1909" s="45"/>
      <c r="L1909" s="45"/>
      <c r="M1909" s="45"/>
      <c r="N1909" s="45"/>
      <c r="O1909" s="45"/>
      <c r="P1909" s="45">
        <v>0.006733979251181507</v>
      </c>
      <c r="Q1909" s="45"/>
      <c r="R1909" s="45"/>
      <c r="S1909" s="45"/>
      <c r="T1909" s="45"/>
      <c r="U1909" s="45"/>
      <c r="V1909" s="45"/>
      <c r="W1909" s="45">
        <v>0.018061575324886156</v>
      </c>
      <c r="X1909" s="45"/>
      <c r="Y1909" s="45"/>
      <c r="Z1909" s="45"/>
      <c r="AA1909" s="45"/>
      <c r="AB1909" s="45"/>
      <c r="AC1909" s="45"/>
      <c r="AD1909" s="45">
        <v>1340.5768794992796</v>
      </c>
      <c r="AE1909" s="45"/>
      <c r="AF1909" s="45"/>
      <c r="AG1909" s="45"/>
      <c r="AH1909" s="45"/>
      <c r="AI1909" s="45"/>
      <c r="AJ1909" s="45"/>
      <c r="AK1909" s="45">
        <v>0.016</v>
      </c>
      <c r="AL1909" s="45"/>
      <c r="AM1909" s="45"/>
      <c r="AN1909" s="45"/>
      <c r="AO1909" s="23"/>
      <c r="AP1909" s="23"/>
      <c r="AQ1909" s="45"/>
      <c r="AR1909" s="45">
        <v>0.008</v>
      </c>
      <c r="AS1909" s="23"/>
      <c r="AT1909" s="23"/>
      <c r="AU1909" s="23"/>
      <c r="AV1909" s="23"/>
      <c r="AW1909" s="23"/>
      <c r="AX1909" s="45"/>
      <c r="AY1909" s="23">
        <v>0.141</v>
      </c>
      <c r="AZ1909" s="23"/>
      <c r="BA1909" s="23"/>
      <c r="BB1909" s="23"/>
      <c r="BC1909" s="23"/>
      <c r="BD1909" s="23"/>
      <c r="BE1909" s="45"/>
      <c r="BF1909" s="45">
        <v>15.0</v>
      </c>
      <c r="BG1909" s="23"/>
      <c r="BH1909" s="23"/>
      <c r="BI1909" s="23"/>
      <c r="BJ1909" s="23"/>
      <c r="BK1909" s="23"/>
      <c r="BL1909" s="45"/>
      <c r="BM1909" s="45">
        <v>1.383</v>
      </c>
      <c r="BN1909" s="23"/>
      <c r="BO1909" s="23"/>
      <c r="BP1909" s="23"/>
      <c r="BQ1909" s="23"/>
      <c r="BR1909" s="23"/>
      <c r="BS1909" s="45"/>
      <c r="BT1909" s="45">
        <v>0.64</v>
      </c>
      <c r="BU1909" s="23"/>
      <c r="BV1909" s="23"/>
      <c r="BW1909" s="23"/>
      <c r="BX1909" s="23"/>
      <c r="BY1909" s="23"/>
      <c r="BZ1909" s="23"/>
      <c r="CA1909" s="23"/>
    </row>
    <row r="1910" ht="15.75" customHeight="1">
      <c r="A1910" s="45"/>
      <c r="B1910" s="46">
        <v>0.032</v>
      </c>
      <c r="C1910" s="45"/>
      <c r="D1910" s="45"/>
      <c r="E1910" s="45"/>
      <c r="F1910" s="45"/>
      <c r="G1910" s="45"/>
      <c r="H1910" s="45"/>
      <c r="I1910" s="46"/>
      <c r="J1910" s="45"/>
      <c r="K1910" s="45"/>
      <c r="L1910" s="45"/>
      <c r="M1910" s="45"/>
      <c r="N1910" s="45"/>
      <c r="O1910" s="45"/>
      <c r="P1910" s="45">
        <v>0.004806944517331381</v>
      </c>
      <c r="Q1910" s="45"/>
      <c r="R1910" s="45"/>
      <c r="S1910" s="45"/>
      <c r="T1910" s="45"/>
      <c r="U1910" s="45"/>
      <c r="V1910" s="45"/>
      <c r="W1910" s="45">
        <v>0.010034191640692922</v>
      </c>
      <c r="X1910" s="45"/>
      <c r="Y1910" s="45"/>
      <c r="Z1910" s="45"/>
      <c r="AA1910" s="45"/>
      <c r="AB1910" s="45"/>
      <c r="AC1910" s="45"/>
      <c r="AD1910" s="45">
        <v>1399.9820174927859</v>
      </c>
      <c r="AE1910" s="45"/>
      <c r="AF1910" s="45"/>
      <c r="AG1910" s="45"/>
      <c r="AH1910" s="45"/>
      <c r="AI1910" s="45"/>
      <c r="AJ1910" s="45"/>
      <c r="AK1910" s="45">
        <v>0.016</v>
      </c>
      <c r="AL1910" s="45"/>
      <c r="AM1910" s="45"/>
      <c r="AN1910" s="45"/>
      <c r="AO1910" s="23"/>
      <c r="AP1910" s="23"/>
      <c r="AQ1910" s="45"/>
      <c r="AR1910" s="45">
        <v>0.008</v>
      </c>
      <c r="AS1910" s="23"/>
      <c r="AT1910" s="23"/>
      <c r="AU1910" s="23"/>
      <c r="AV1910" s="23"/>
      <c r="AW1910" s="23"/>
      <c r="AX1910" s="45"/>
      <c r="AY1910" s="23">
        <v>0.141</v>
      </c>
      <c r="AZ1910" s="23"/>
      <c r="BA1910" s="23"/>
      <c r="BB1910" s="23"/>
      <c r="BC1910" s="23"/>
      <c r="BD1910" s="23"/>
      <c r="BE1910" s="45"/>
      <c r="BF1910" s="45">
        <v>15.0</v>
      </c>
      <c r="BG1910" s="23"/>
      <c r="BH1910" s="23"/>
      <c r="BI1910" s="23"/>
      <c r="BJ1910" s="23"/>
      <c r="BK1910" s="23"/>
      <c r="BL1910" s="45"/>
      <c r="BM1910" s="45">
        <v>1.294</v>
      </c>
      <c r="BN1910" s="23"/>
      <c r="BO1910" s="23"/>
      <c r="BP1910" s="23"/>
      <c r="BQ1910" s="23"/>
      <c r="BR1910" s="23"/>
      <c r="BS1910" s="45"/>
      <c r="BT1910" s="45">
        <v>0.68</v>
      </c>
      <c r="BU1910" s="23"/>
      <c r="BV1910" s="23"/>
      <c r="BW1910" s="23"/>
      <c r="BX1910" s="23"/>
      <c r="BY1910" s="23"/>
      <c r="BZ1910" s="23"/>
      <c r="CA1910" s="23"/>
    </row>
    <row r="1911" ht="15.75" customHeight="1">
      <c r="A1911" s="45"/>
      <c r="B1911" s="46">
        <v>0.031</v>
      </c>
      <c r="C1911" s="45"/>
      <c r="D1911" s="45"/>
      <c r="E1911" s="45"/>
      <c r="F1911" s="45"/>
      <c r="G1911" s="45"/>
      <c r="H1911" s="45"/>
      <c r="I1911" s="46"/>
      <c r="J1911" s="45"/>
      <c r="K1911" s="45"/>
      <c r="L1911" s="45"/>
      <c r="M1911" s="45"/>
      <c r="N1911" s="45"/>
      <c r="O1911" s="45"/>
      <c r="P1911" s="45">
        <v>0.004843757422889345</v>
      </c>
      <c r="Q1911" s="45"/>
      <c r="R1911" s="45"/>
      <c r="S1911" s="45"/>
      <c r="T1911" s="45"/>
      <c r="U1911" s="45"/>
      <c r="V1911" s="45"/>
      <c r="W1911" s="45">
        <v>0.013013753577552556</v>
      </c>
      <c r="X1911" s="45"/>
      <c r="Y1911" s="45"/>
      <c r="Z1911" s="45"/>
      <c r="AA1911" s="45"/>
      <c r="AB1911" s="45"/>
      <c r="AC1911" s="45"/>
      <c r="AD1911" s="45"/>
      <c r="AE1911" s="45"/>
      <c r="AF1911" s="45"/>
      <c r="AG1911" s="45"/>
      <c r="AH1911" s="45"/>
      <c r="AI1911" s="45"/>
      <c r="AJ1911" s="45"/>
      <c r="AK1911" s="45">
        <v>0.016</v>
      </c>
      <c r="AL1911" s="45"/>
      <c r="AM1911" s="45"/>
      <c r="AN1911" s="45"/>
      <c r="AO1911" s="23"/>
      <c r="AP1911" s="23"/>
      <c r="AQ1911" s="45"/>
      <c r="AR1911" s="45">
        <v>0.007</v>
      </c>
      <c r="AS1911" s="23"/>
      <c r="AT1911" s="23"/>
      <c r="AU1911" s="23"/>
      <c r="AV1911" s="23"/>
      <c r="AW1911" s="23"/>
      <c r="AX1911" s="45"/>
      <c r="AY1911" s="23">
        <v>0.141</v>
      </c>
      <c r="AZ1911" s="23"/>
      <c r="BA1911" s="23"/>
      <c r="BB1911" s="23"/>
      <c r="BC1911" s="23"/>
      <c r="BD1911" s="23"/>
      <c r="BE1911" s="45"/>
      <c r="BF1911" s="45">
        <v>13.0</v>
      </c>
      <c r="BG1911" s="23"/>
      <c r="BH1911" s="23"/>
      <c r="BI1911" s="23"/>
      <c r="BJ1911" s="23"/>
      <c r="BK1911" s="23"/>
      <c r="BL1911" s="45"/>
      <c r="BM1911" s="45">
        <v>1.314</v>
      </c>
      <c r="BN1911" s="23"/>
      <c r="BO1911" s="23"/>
      <c r="BP1911" s="23"/>
      <c r="BQ1911" s="23"/>
      <c r="BR1911" s="23"/>
      <c r="BS1911" s="45"/>
      <c r="BT1911" s="45">
        <v>0.78</v>
      </c>
      <c r="BU1911" s="23"/>
      <c r="BV1911" s="23"/>
      <c r="BW1911" s="23"/>
      <c r="BX1911" s="23"/>
      <c r="BY1911" s="23"/>
      <c r="BZ1911" s="23"/>
      <c r="CA1911" s="23"/>
    </row>
    <row r="1912" ht="15.75" customHeight="1">
      <c r="A1912" s="45"/>
      <c r="B1912" s="46">
        <v>0.028</v>
      </c>
      <c r="C1912" s="45"/>
      <c r="D1912" s="45"/>
      <c r="E1912" s="45"/>
      <c r="F1912" s="45"/>
      <c r="G1912" s="45"/>
      <c r="H1912" s="45"/>
      <c r="I1912" s="46"/>
      <c r="J1912" s="45"/>
      <c r="K1912" s="45"/>
      <c r="L1912" s="45"/>
      <c r="M1912" s="45"/>
      <c r="N1912" s="45"/>
      <c r="O1912" s="45"/>
      <c r="P1912" s="45">
        <v>0.004365796617751423</v>
      </c>
      <c r="Q1912" s="45"/>
      <c r="R1912" s="45"/>
      <c r="S1912" s="45"/>
      <c r="T1912" s="45"/>
      <c r="U1912" s="45"/>
      <c r="V1912" s="45"/>
      <c r="W1912" s="45">
        <v>0.011606131929181326</v>
      </c>
      <c r="X1912" s="45"/>
      <c r="Y1912" s="45"/>
      <c r="Z1912" s="45"/>
      <c r="AA1912" s="45"/>
      <c r="AB1912" s="45"/>
      <c r="AC1912" s="45"/>
      <c r="AD1912" s="45"/>
      <c r="AE1912" s="45"/>
      <c r="AF1912" s="45"/>
      <c r="AG1912" s="45"/>
      <c r="AH1912" s="45"/>
      <c r="AI1912" s="45"/>
      <c r="AJ1912" s="45"/>
      <c r="AK1912" s="45">
        <v>0.015</v>
      </c>
      <c r="AL1912" s="45"/>
      <c r="AM1912" s="45"/>
      <c r="AN1912" s="45"/>
      <c r="AO1912" s="23"/>
      <c r="AP1912" s="23"/>
      <c r="AQ1912" s="45"/>
      <c r="AR1912" s="45">
        <v>0.007</v>
      </c>
      <c r="AS1912" s="23"/>
      <c r="AT1912" s="23"/>
      <c r="AU1912" s="23"/>
      <c r="AV1912" s="23"/>
      <c r="AW1912" s="23"/>
      <c r="AX1912" s="45"/>
      <c r="AY1912" s="23">
        <v>0.149</v>
      </c>
      <c r="AZ1912" s="23"/>
      <c r="BA1912" s="23"/>
      <c r="BB1912" s="23"/>
      <c r="BC1912" s="23"/>
      <c r="BD1912" s="23"/>
      <c r="BE1912" s="45"/>
      <c r="BF1912" s="45">
        <v>8.0</v>
      </c>
      <c r="BG1912" s="23"/>
      <c r="BH1912" s="23"/>
      <c r="BI1912" s="23"/>
      <c r="BJ1912" s="23"/>
      <c r="BK1912" s="23"/>
      <c r="BL1912" s="45"/>
      <c r="BM1912" s="45">
        <v>1.496</v>
      </c>
      <c r="BN1912" s="23"/>
      <c r="BO1912" s="23"/>
      <c r="BP1912" s="23"/>
      <c r="BQ1912" s="23"/>
      <c r="BR1912" s="23"/>
      <c r="BS1912" s="45"/>
      <c r="BT1912" s="45">
        <v>0.85</v>
      </c>
      <c r="BU1912" s="23"/>
      <c r="BV1912" s="23"/>
      <c r="BW1912" s="23"/>
      <c r="BX1912" s="23"/>
      <c r="BY1912" s="23"/>
      <c r="BZ1912" s="23"/>
      <c r="CA1912" s="23"/>
    </row>
    <row r="1913" ht="15.75" customHeight="1">
      <c r="A1913" s="45"/>
      <c r="B1913" s="46">
        <v>0.041</v>
      </c>
      <c r="C1913" s="45"/>
      <c r="D1913" s="45"/>
      <c r="E1913" s="45"/>
      <c r="F1913" s="45"/>
      <c r="G1913" s="45"/>
      <c r="H1913" s="45"/>
      <c r="I1913" s="46">
        <v>0.195</v>
      </c>
      <c r="J1913" s="45"/>
      <c r="K1913" s="45"/>
      <c r="L1913" s="45"/>
      <c r="M1913" s="45"/>
      <c r="N1913" s="45"/>
      <c r="O1913" s="45"/>
      <c r="P1913" s="45"/>
      <c r="Q1913" s="45"/>
      <c r="R1913" s="45"/>
      <c r="S1913" s="45"/>
      <c r="T1913" s="45"/>
      <c r="U1913" s="45"/>
      <c r="V1913" s="45"/>
      <c r="W1913" s="45"/>
      <c r="X1913" s="45"/>
      <c r="Y1913" s="45"/>
      <c r="Z1913" s="45"/>
      <c r="AA1913" s="45"/>
      <c r="AB1913" s="45"/>
      <c r="AC1913" s="45"/>
      <c r="AD1913" s="45">
        <v>7.247808921733194</v>
      </c>
      <c r="AE1913" s="45"/>
      <c r="AF1913" s="45"/>
      <c r="AG1913" s="45"/>
      <c r="AH1913" s="45"/>
      <c r="AI1913" s="45"/>
      <c r="AJ1913" s="45"/>
      <c r="AK1913" s="45">
        <v>0.039</v>
      </c>
      <c r="AL1913" s="45"/>
      <c r="AM1913" s="45"/>
      <c r="AN1913" s="45"/>
      <c r="AO1913" s="23"/>
      <c r="AP1913" s="23"/>
      <c r="AQ1913" s="45"/>
      <c r="AR1913" s="45">
        <v>0.069</v>
      </c>
      <c r="AS1913" s="23"/>
      <c r="AT1913" s="23"/>
      <c r="AU1913" s="23"/>
      <c r="AV1913" s="23"/>
      <c r="AW1913" s="23"/>
      <c r="AX1913" s="45"/>
      <c r="AY1913" s="23"/>
      <c r="AZ1913" s="23"/>
      <c r="BA1913" s="23"/>
      <c r="BB1913" s="23"/>
      <c r="BC1913" s="23"/>
      <c r="BD1913" s="23"/>
      <c r="BE1913" s="45"/>
      <c r="BF1913" s="45"/>
      <c r="BG1913" s="23"/>
      <c r="BH1913" s="23"/>
      <c r="BI1913" s="23"/>
      <c r="BJ1913" s="23"/>
      <c r="BK1913" s="23"/>
      <c r="BL1913" s="45"/>
      <c r="BM1913" s="45">
        <v>0.002</v>
      </c>
      <c r="BN1913" s="23"/>
      <c r="BO1913" s="23"/>
      <c r="BP1913" s="23"/>
      <c r="BQ1913" s="23"/>
      <c r="BR1913" s="23"/>
      <c r="BS1913" s="45"/>
      <c r="BT1913" s="45">
        <v>0.001</v>
      </c>
      <c r="BU1913" s="23"/>
      <c r="BV1913" s="23"/>
      <c r="BW1913" s="23"/>
      <c r="BX1913" s="23"/>
      <c r="BY1913" s="23"/>
      <c r="BZ1913" s="23"/>
      <c r="CA1913" s="23"/>
    </row>
    <row r="1914" ht="15.75" customHeight="1">
      <c r="A1914" s="45"/>
      <c r="B1914" s="46">
        <v>0.043</v>
      </c>
      <c r="C1914" s="45"/>
      <c r="D1914" s="45"/>
      <c r="E1914" s="45"/>
      <c r="F1914" s="45"/>
      <c r="G1914" s="45"/>
      <c r="H1914" s="45"/>
      <c r="I1914" s="46">
        <v>0.175</v>
      </c>
      <c r="J1914" s="45"/>
      <c r="K1914" s="45"/>
      <c r="L1914" s="45"/>
      <c r="M1914" s="45"/>
      <c r="N1914" s="45"/>
      <c r="O1914" s="45"/>
      <c r="P1914" s="45">
        <v>4.026624752793804E-4</v>
      </c>
      <c r="Q1914" s="45"/>
      <c r="R1914" s="45"/>
      <c r="S1914" s="45"/>
      <c r="T1914" s="45"/>
      <c r="U1914" s="45"/>
      <c r="V1914" s="45"/>
      <c r="W1914" s="45"/>
      <c r="X1914" s="45"/>
      <c r="Y1914" s="45"/>
      <c r="Z1914" s="45"/>
      <c r="AA1914" s="45"/>
      <c r="AB1914" s="45"/>
      <c r="AC1914" s="45"/>
      <c r="AD1914" s="45">
        <v>7.542988517630266</v>
      </c>
      <c r="AE1914" s="45"/>
      <c r="AF1914" s="45"/>
      <c r="AG1914" s="45"/>
      <c r="AH1914" s="45"/>
      <c r="AI1914" s="45"/>
      <c r="AJ1914" s="45"/>
      <c r="AK1914" s="45">
        <v>0.039</v>
      </c>
      <c r="AL1914" s="45"/>
      <c r="AM1914" s="45"/>
      <c r="AN1914" s="45"/>
      <c r="AO1914" s="23"/>
      <c r="AP1914" s="23"/>
      <c r="AQ1914" s="45"/>
      <c r="AR1914" s="45">
        <v>0.067</v>
      </c>
      <c r="AS1914" s="23"/>
      <c r="AT1914" s="23"/>
      <c r="AU1914" s="23"/>
      <c r="AV1914" s="23"/>
      <c r="AW1914" s="23"/>
      <c r="AX1914" s="45"/>
      <c r="AY1914" s="23"/>
      <c r="AZ1914" s="23"/>
      <c r="BA1914" s="23"/>
      <c r="BB1914" s="23"/>
      <c r="BC1914" s="23"/>
      <c r="BD1914" s="23"/>
      <c r="BE1914" s="45"/>
      <c r="BF1914" s="45"/>
      <c r="BG1914" s="23"/>
      <c r="BH1914" s="23"/>
      <c r="BI1914" s="23"/>
      <c r="BJ1914" s="23"/>
      <c r="BK1914" s="23"/>
      <c r="BL1914" s="45"/>
      <c r="BM1914" s="45">
        <v>0.008</v>
      </c>
      <c r="BN1914" s="23"/>
      <c r="BO1914" s="23"/>
      <c r="BP1914" s="23"/>
      <c r="BQ1914" s="23"/>
      <c r="BR1914" s="23"/>
      <c r="BS1914" s="45"/>
      <c r="BT1914" s="45">
        <v>0.001</v>
      </c>
      <c r="BU1914" s="23"/>
      <c r="BV1914" s="23"/>
      <c r="BW1914" s="23"/>
      <c r="BX1914" s="23"/>
      <c r="BY1914" s="23"/>
      <c r="BZ1914" s="23"/>
      <c r="CA1914" s="23"/>
    </row>
    <row r="1915" ht="15.75" customHeight="1">
      <c r="A1915" s="45"/>
      <c r="B1915" s="46">
        <v>0.042</v>
      </c>
      <c r="C1915" s="45"/>
      <c r="D1915" s="45"/>
      <c r="E1915" s="45"/>
      <c r="F1915" s="45"/>
      <c r="G1915" s="45"/>
      <c r="H1915" s="45"/>
      <c r="I1915" s="46">
        <v>0.177</v>
      </c>
      <c r="J1915" s="45"/>
      <c r="K1915" s="45"/>
      <c r="L1915" s="45"/>
      <c r="M1915" s="45"/>
      <c r="N1915" s="45"/>
      <c r="O1915" s="45"/>
      <c r="P1915" s="45">
        <v>4.5064790878886327E-4</v>
      </c>
      <c r="Q1915" s="45"/>
      <c r="R1915" s="45"/>
      <c r="S1915" s="45"/>
      <c r="T1915" s="45"/>
      <c r="U1915" s="45"/>
      <c r="V1915" s="45"/>
      <c r="W1915" s="45">
        <v>0.0011779375721117512</v>
      </c>
      <c r="X1915" s="45"/>
      <c r="Y1915" s="45"/>
      <c r="Z1915" s="45"/>
      <c r="AA1915" s="45"/>
      <c r="AB1915" s="45"/>
      <c r="AC1915" s="45"/>
      <c r="AD1915" s="45">
        <v>7.277209053408677</v>
      </c>
      <c r="AE1915" s="45"/>
      <c r="AF1915" s="45"/>
      <c r="AG1915" s="45"/>
      <c r="AH1915" s="45"/>
      <c r="AI1915" s="45"/>
      <c r="AJ1915" s="45"/>
      <c r="AK1915" s="45">
        <v>0.038</v>
      </c>
      <c r="AL1915" s="45"/>
      <c r="AM1915" s="45"/>
      <c r="AN1915" s="45"/>
      <c r="AO1915" s="23"/>
      <c r="AP1915" s="23"/>
      <c r="AQ1915" s="45"/>
      <c r="AR1915" s="45">
        <v>0.064</v>
      </c>
      <c r="AS1915" s="23"/>
      <c r="AT1915" s="23"/>
      <c r="AU1915" s="23"/>
      <c r="AV1915" s="23"/>
      <c r="AW1915" s="23"/>
      <c r="AX1915" s="45"/>
      <c r="AY1915" s="23"/>
      <c r="AZ1915" s="23"/>
      <c r="BA1915" s="23"/>
      <c r="BB1915" s="23"/>
      <c r="BC1915" s="23"/>
      <c r="BD1915" s="23"/>
      <c r="BE1915" s="45"/>
      <c r="BF1915" s="45"/>
      <c r="BG1915" s="23"/>
      <c r="BH1915" s="23"/>
      <c r="BI1915" s="23"/>
      <c r="BJ1915" s="23"/>
      <c r="BK1915" s="23"/>
      <c r="BL1915" s="45"/>
      <c r="BM1915" s="45">
        <v>0.026</v>
      </c>
      <c r="BN1915" s="23"/>
      <c r="BO1915" s="23"/>
      <c r="BP1915" s="23"/>
      <c r="BQ1915" s="23"/>
      <c r="BR1915" s="23"/>
      <c r="BS1915" s="45"/>
      <c r="BT1915" s="45">
        <v>0.005</v>
      </c>
      <c r="BU1915" s="23"/>
      <c r="BV1915" s="23"/>
      <c r="BW1915" s="23"/>
      <c r="BX1915" s="23"/>
      <c r="BY1915" s="23"/>
      <c r="BZ1915" s="23"/>
      <c r="CA1915" s="23"/>
    </row>
    <row r="1916" ht="15.75" customHeight="1">
      <c r="A1916" s="45"/>
      <c r="B1916" s="46">
        <v>0.05</v>
      </c>
      <c r="C1916" s="45"/>
      <c r="D1916" s="45"/>
      <c r="E1916" s="45"/>
      <c r="F1916" s="45"/>
      <c r="G1916" s="45"/>
      <c r="H1916" s="45"/>
      <c r="I1916" s="46">
        <v>0.18</v>
      </c>
      <c r="J1916" s="45"/>
      <c r="K1916" s="45"/>
      <c r="L1916" s="45"/>
      <c r="M1916" s="45"/>
      <c r="N1916" s="45"/>
      <c r="O1916" s="45"/>
      <c r="P1916" s="45">
        <v>4.068903879011216E-4</v>
      </c>
      <c r="Q1916" s="45"/>
      <c r="R1916" s="45"/>
      <c r="S1916" s="45"/>
      <c r="T1916" s="45"/>
      <c r="U1916" s="45"/>
      <c r="V1916" s="45"/>
      <c r="W1916" s="45">
        <v>0.0012084078521669324</v>
      </c>
      <c r="X1916" s="45"/>
      <c r="Y1916" s="45"/>
      <c r="Z1916" s="45"/>
      <c r="AA1916" s="45"/>
      <c r="AB1916" s="45"/>
      <c r="AC1916" s="45"/>
      <c r="AD1916" s="45">
        <v>7.022580110606685</v>
      </c>
      <c r="AE1916" s="45"/>
      <c r="AF1916" s="45"/>
      <c r="AG1916" s="45"/>
      <c r="AH1916" s="45"/>
      <c r="AI1916" s="45"/>
      <c r="AJ1916" s="45"/>
      <c r="AK1916" s="45">
        <v>0.037</v>
      </c>
      <c r="AL1916" s="45"/>
      <c r="AM1916" s="45"/>
      <c r="AN1916" s="45"/>
      <c r="AO1916" s="23"/>
      <c r="AP1916" s="23"/>
      <c r="AQ1916" s="45"/>
      <c r="AR1916" s="45">
        <v>0.061</v>
      </c>
      <c r="AS1916" s="23"/>
      <c r="AT1916" s="23"/>
      <c r="AU1916" s="23"/>
      <c r="AV1916" s="23"/>
      <c r="AW1916" s="23"/>
      <c r="AX1916" s="45"/>
      <c r="AY1916" s="23"/>
      <c r="AZ1916" s="23"/>
      <c r="BA1916" s="23"/>
      <c r="BB1916" s="23"/>
      <c r="BC1916" s="23"/>
      <c r="BD1916" s="23"/>
      <c r="BE1916" s="45"/>
      <c r="BF1916" s="45">
        <v>72.0</v>
      </c>
      <c r="BG1916" s="23"/>
      <c r="BH1916" s="23"/>
      <c r="BI1916" s="23"/>
      <c r="BJ1916" s="23"/>
      <c r="BK1916" s="23"/>
      <c r="BL1916" s="45"/>
      <c r="BM1916" s="45">
        <v>0.035</v>
      </c>
      <c r="BN1916" s="23"/>
      <c r="BO1916" s="23"/>
      <c r="BP1916" s="23"/>
      <c r="BQ1916" s="23"/>
      <c r="BR1916" s="23"/>
      <c r="BS1916" s="45"/>
      <c r="BT1916" s="45">
        <v>0.006</v>
      </c>
      <c r="BU1916" s="23"/>
      <c r="BV1916" s="23"/>
      <c r="BW1916" s="23"/>
      <c r="BX1916" s="23"/>
      <c r="BY1916" s="23"/>
      <c r="BZ1916" s="23"/>
      <c r="CA1916" s="23"/>
    </row>
    <row r="1917" ht="15.75" customHeight="1">
      <c r="A1917" s="45"/>
      <c r="B1917" s="46">
        <v>0.049</v>
      </c>
      <c r="C1917" s="45"/>
      <c r="D1917" s="45"/>
      <c r="E1917" s="45"/>
      <c r="F1917" s="45"/>
      <c r="G1917" s="45"/>
      <c r="H1917" s="45"/>
      <c r="I1917" s="46">
        <v>0.185</v>
      </c>
      <c r="J1917" s="45"/>
      <c r="K1917" s="45"/>
      <c r="L1917" s="45"/>
      <c r="M1917" s="45"/>
      <c r="N1917" s="45"/>
      <c r="O1917" s="45"/>
      <c r="P1917" s="45"/>
      <c r="Q1917" s="45"/>
      <c r="R1917" s="45"/>
      <c r="S1917" s="45"/>
      <c r="T1917" s="45"/>
      <c r="U1917" s="45"/>
      <c r="V1917" s="45"/>
      <c r="W1917" s="45"/>
      <c r="X1917" s="45"/>
      <c r="Y1917" s="45"/>
      <c r="Z1917" s="45"/>
      <c r="AA1917" s="45"/>
      <c r="AB1917" s="45"/>
      <c r="AC1917" s="45"/>
      <c r="AD1917" s="45">
        <v>9.330690691376647</v>
      </c>
      <c r="AE1917" s="45"/>
      <c r="AF1917" s="45"/>
      <c r="AG1917" s="45"/>
      <c r="AH1917" s="45"/>
      <c r="AI1917" s="45"/>
      <c r="AJ1917" s="45"/>
      <c r="AK1917" s="45">
        <v>0.036</v>
      </c>
      <c r="AL1917" s="45"/>
      <c r="AM1917" s="45"/>
      <c r="AN1917" s="45"/>
      <c r="AO1917" s="23"/>
      <c r="AP1917" s="23"/>
      <c r="AQ1917" s="45"/>
      <c r="AR1917" s="45">
        <v>0.059</v>
      </c>
      <c r="AS1917" s="23"/>
      <c r="AT1917" s="23"/>
      <c r="AU1917" s="23"/>
      <c r="AV1917" s="23"/>
      <c r="AW1917" s="23"/>
      <c r="AX1917" s="45"/>
      <c r="AY1917" s="23"/>
      <c r="AZ1917" s="23"/>
      <c r="BA1917" s="23"/>
      <c r="BB1917" s="23"/>
      <c r="BC1917" s="23"/>
      <c r="BD1917" s="23"/>
      <c r="BE1917" s="45"/>
      <c r="BF1917" s="45">
        <v>63.0</v>
      </c>
      <c r="BG1917" s="23"/>
      <c r="BH1917" s="23"/>
      <c r="BI1917" s="23"/>
      <c r="BJ1917" s="23"/>
      <c r="BK1917" s="23"/>
      <c r="BL1917" s="45"/>
      <c r="BM1917" s="45">
        <v>0.075</v>
      </c>
      <c r="BN1917" s="23"/>
      <c r="BO1917" s="23"/>
      <c r="BP1917" s="23"/>
      <c r="BQ1917" s="23"/>
      <c r="BR1917" s="23"/>
      <c r="BS1917" s="45"/>
      <c r="BT1917" s="45">
        <v>0.009</v>
      </c>
      <c r="BU1917" s="23"/>
      <c r="BV1917" s="23"/>
      <c r="BW1917" s="23"/>
      <c r="BX1917" s="23"/>
      <c r="BY1917" s="23"/>
      <c r="BZ1917" s="23"/>
      <c r="CA1917" s="23"/>
    </row>
    <row r="1918" ht="15.75" customHeight="1">
      <c r="A1918" s="45"/>
      <c r="B1918" s="46">
        <v>0.046</v>
      </c>
      <c r="C1918" s="45"/>
      <c r="D1918" s="45"/>
      <c r="E1918" s="45"/>
      <c r="F1918" s="45"/>
      <c r="G1918" s="45"/>
      <c r="H1918" s="45"/>
      <c r="I1918" s="46">
        <v>0.18</v>
      </c>
      <c r="J1918" s="45"/>
      <c r="K1918" s="45"/>
      <c r="L1918" s="45"/>
      <c r="M1918" s="45"/>
      <c r="N1918" s="45"/>
      <c r="O1918" s="45"/>
      <c r="P1918" s="45">
        <v>3.579007610902686E-4</v>
      </c>
      <c r="Q1918" s="45"/>
      <c r="R1918" s="45"/>
      <c r="S1918" s="45"/>
      <c r="T1918" s="45"/>
      <c r="U1918" s="45"/>
      <c r="V1918" s="45"/>
      <c r="W1918" s="45">
        <v>0.0011026501389472245</v>
      </c>
      <c r="X1918" s="45"/>
      <c r="Y1918" s="45"/>
      <c r="Z1918" s="45"/>
      <c r="AA1918" s="45"/>
      <c r="AB1918" s="45"/>
      <c r="AC1918" s="45"/>
      <c r="AD1918" s="45">
        <v>11.122332198143752</v>
      </c>
      <c r="AE1918" s="45"/>
      <c r="AF1918" s="45"/>
      <c r="AG1918" s="45"/>
      <c r="AH1918" s="45"/>
      <c r="AI1918" s="45"/>
      <c r="AJ1918" s="45"/>
      <c r="AK1918" s="45">
        <v>0.035</v>
      </c>
      <c r="AL1918" s="45"/>
      <c r="AM1918" s="45"/>
      <c r="AN1918" s="45"/>
      <c r="AO1918" s="23"/>
      <c r="AP1918" s="23"/>
      <c r="AQ1918" s="45"/>
      <c r="AR1918" s="45">
        <v>0.056</v>
      </c>
      <c r="AS1918" s="23"/>
      <c r="AT1918" s="23"/>
      <c r="AU1918" s="23"/>
      <c r="AV1918" s="23"/>
      <c r="AW1918" s="23"/>
      <c r="AX1918" s="45"/>
      <c r="AY1918" s="23">
        <v>1.952</v>
      </c>
      <c r="AZ1918" s="23"/>
      <c r="BA1918" s="23"/>
      <c r="BB1918" s="23"/>
      <c r="BC1918" s="23"/>
      <c r="BD1918" s="23"/>
      <c r="BE1918" s="45"/>
      <c r="BF1918" s="45">
        <v>63.0</v>
      </c>
      <c r="BG1918" s="23"/>
      <c r="BH1918" s="23"/>
      <c r="BI1918" s="23"/>
      <c r="BJ1918" s="23"/>
      <c r="BK1918" s="23"/>
      <c r="BL1918" s="45"/>
      <c r="BM1918" s="45">
        <v>0.113</v>
      </c>
      <c r="BN1918" s="23"/>
      <c r="BO1918" s="23"/>
      <c r="BP1918" s="23"/>
      <c r="BQ1918" s="23"/>
      <c r="BR1918" s="23"/>
      <c r="BS1918" s="45"/>
      <c r="BT1918" s="45">
        <v>0.01</v>
      </c>
      <c r="BU1918" s="23"/>
      <c r="BV1918" s="23"/>
      <c r="BW1918" s="23"/>
      <c r="BX1918" s="23"/>
      <c r="BY1918" s="23"/>
      <c r="BZ1918" s="23"/>
      <c r="CA1918" s="23"/>
    </row>
    <row r="1919" ht="15.75" customHeight="1">
      <c r="A1919" s="45"/>
      <c r="B1919" s="46">
        <v>0.048</v>
      </c>
      <c r="C1919" s="45"/>
      <c r="D1919" s="45"/>
      <c r="E1919" s="45"/>
      <c r="F1919" s="45"/>
      <c r="G1919" s="45"/>
      <c r="H1919" s="45"/>
      <c r="I1919" s="46">
        <v>0.18</v>
      </c>
      <c r="J1919" s="45"/>
      <c r="K1919" s="45"/>
      <c r="L1919" s="45"/>
      <c r="M1919" s="45"/>
      <c r="N1919" s="45"/>
      <c r="O1919" s="45"/>
      <c r="P1919" s="45"/>
      <c r="Q1919" s="45"/>
      <c r="R1919" s="45"/>
      <c r="S1919" s="45"/>
      <c r="T1919" s="45"/>
      <c r="U1919" s="45"/>
      <c r="V1919" s="45"/>
      <c r="W1919" s="45"/>
      <c r="X1919" s="45"/>
      <c r="Y1919" s="45"/>
      <c r="Z1919" s="45"/>
      <c r="AA1919" s="45"/>
      <c r="AB1919" s="45"/>
      <c r="AC1919" s="45"/>
      <c r="AD1919" s="45">
        <v>10.889706439649682</v>
      </c>
      <c r="AE1919" s="45"/>
      <c r="AF1919" s="45"/>
      <c r="AG1919" s="45"/>
      <c r="AH1919" s="45"/>
      <c r="AI1919" s="45"/>
      <c r="AJ1919" s="45"/>
      <c r="AK1919" s="45">
        <v>0.035</v>
      </c>
      <c r="AL1919" s="45"/>
      <c r="AM1919" s="45"/>
      <c r="AN1919" s="45"/>
      <c r="AO1919" s="23"/>
      <c r="AP1919" s="23"/>
      <c r="AQ1919" s="45"/>
      <c r="AR1919" s="45">
        <v>0.054</v>
      </c>
      <c r="AS1919" s="23"/>
      <c r="AT1919" s="23"/>
      <c r="AU1919" s="23"/>
      <c r="AV1919" s="23"/>
      <c r="AW1919" s="23"/>
      <c r="AX1919" s="45"/>
      <c r="AY1919" s="23">
        <v>0.479</v>
      </c>
      <c r="AZ1919" s="23"/>
      <c r="BA1919" s="23"/>
      <c r="BB1919" s="23"/>
      <c r="BC1919" s="23"/>
      <c r="BD1919" s="23"/>
      <c r="BE1919" s="45"/>
      <c r="BF1919" s="45">
        <v>63.0</v>
      </c>
      <c r="BG1919" s="23"/>
      <c r="BH1919" s="23"/>
      <c r="BI1919" s="23"/>
      <c r="BJ1919" s="23"/>
      <c r="BK1919" s="23"/>
      <c r="BL1919" s="45"/>
      <c r="BM1919" s="45">
        <v>0.144</v>
      </c>
      <c r="BN1919" s="23"/>
      <c r="BO1919" s="23"/>
      <c r="BP1919" s="23"/>
      <c r="BQ1919" s="23"/>
      <c r="BR1919" s="23"/>
      <c r="BS1919" s="45"/>
      <c r="BT1919" s="45">
        <v>0.012</v>
      </c>
      <c r="BU1919" s="23"/>
      <c r="BV1919" s="23"/>
      <c r="BW1919" s="23"/>
      <c r="BX1919" s="23"/>
      <c r="BY1919" s="23"/>
      <c r="BZ1919" s="23"/>
      <c r="CA1919" s="23"/>
    </row>
    <row r="1920" ht="15.75" customHeight="1">
      <c r="A1920" s="45"/>
      <c r="B1920" s="46">
        <v>0.049</v>
      </c>
      <c r="C1920" s="45"/>
      <c r="D1920" s="45"/>
      <c r="E1920" s="45"/>
      <c r="F1920" s="45"/>
      <c r="G1920" s="45"/>
      <c r="H1920" s="45"/>
      <c r="I1920" s="46">
        <v>0.18</v>
      </c>
      <c r="J1920" s="45"/>
      <c r="K1920" s="45"/>
      <c r="L1920" s="45"/>
      <c r="M1920" s="45"/>
      <c r="N1920" s="45"/>
      <c r="O1920" s="45"/>
      <c r="P1920" s="45"/>
      <c r="Q1920" s="45"/>
      <c r="R1920" s="45"/>
      <c r="S1920" s="45"/>
      <c r="T1920" s="45"/>
      <c r="U1920" s="45"/>
      <c r="V1920" s="45"/>
      <c r="W1920" s="45"/>
      <c r="X1920" s="45"/>
      <c r="Y1920" s="45"/>
      <c r="Z1920" s="45"/>
      <c r="AA1920" s="45"/>
      <c r="AB1920" s="45"/>
      <c r="AC1920" s="45"/>
      <c r="AD1920" s="45">
        <v>11.660754931437122</v>
      </c>
      <c r="AE1920" s="45"/>
      <c r="AF1920" s="45"/>
      <c r="AG1920" s="45"/>
      <c r="AH1920" s="45"/>
      <c r="AI1920" s="45"/>
      <c r="AJ1920" s="45"/>
      <c r="AK1920" s="45">
        <v>0.034</v>
      </c>
      <c r="AL1920" s="45"/>
      <c r="AM1920" s="45"/>
      <c r="AN1920" s="45"/>
      <c r="AO1920" s="23"/>
      <c r="AP1920" s="23"/>
      <c r="AQ1920" s="45"/>
      <c r="AR1920" s="45">
        <v>0.052</v>
      </c>
      <c r="AS1920" s="23"/>
      <c r="AT1920" s="23"/>
      <c r="AU1920" s="23"/>
      <c r="AV1920" s="23"/>
      <c r="AW1920" s="23"/>
      <c r="AX1920" s="45"/>
      <c r="AY1920" s="23">
        <v>0.479</v>
      </c>
      <c r="AZ1920" s="23"/>
      <c r="BA1920" s="23"/>
      <c r="BB1920" s="23"/>
      <c r="BC1920" s="23"/>
      <c r="BD1920" s="23"/>
      <c r="BE1920" s="45"/>
      <c r="BF1920" s="45">
        <v>63.0</v>
      </c>
      <c r="BG1920" s="23"/>
      <c r="BH1920" s="23"/>
      <c r="BI1920" s="23"/>
      <c r="BJ1920" s="23"/>
      <c r="BK1920" s="23"/>
      <c r="BL1920" s="45"/>
      <c r="BM1920" s="45">
        <v>0.205</v>
      </c>
      <c r="BN1920" s="23"/>
      <c r="BO1920" s="23"/>
      <c r="BP1920" s="23"/>
      <c r="BQ1920" s="23"/>
      <c r="BR1920" s="23"/>
      <c r="BS1920" s="45"/>
      <c r="BT1920" s="45">
        <v>0.05</v>
      </c>
      <c r="BU1920" s="23"/>
      <c r="BV1920" s="23"/>
      <c r="BW1920" s="23"/>
      <c r="BX1920" s="23"/>
      <c r="BY1920" s="23"/>
      <c r="BZ1920" s="23"/>
      <c r="CA1920" s="23"/>
    </row>
    <row r="1921" ht="15.75" customHeight="1">
      <c r="A1921" s="45"/>
      <c r="B1921" s="46">
        <v>0.051</v>
      </c>
      <c r="C1921" s="45"/>
      <c r="D1921" s="45"/>
      <c r="E1921" s="45"/>
      <c r="F1921" s="45"/>
      <c r="G1921" s="45"/>
      <c r="H1921" s="45"/>
      <c r="I1921" s="46">
        <v>0.18</v>
      </c>
      <c r="J1921" s="45"/>
      <c r="K1921" s="45"/>
      <c r="L1921" s="45"/>
      <c r="M1921" s="45"/>
      <c r="N1921" s="45"/>
      <c r="O1921" s="45"/>
      <c r="P1921" s="45">
        <v>2.850222205368877E-4</v>
      </c>
      <c r="Q1921" s="45"/>
      <c r="R1921" s="45"/>
      <c r="S1921" s="45"/>
      <c r="T1921" s="45"/>
      <c r="U1921" s="45"/>
      <c r="V1921" s="45"/>
      <c r="W1921" s="45">
        <v>8.699490051660162E-4</v>
      </c>
      <c r="X1921" s="45"/>
      <c r="Y1921" s="45"/>
      <c r="Z1921" s="45"/>
      <c r="AA1921" s="45"/>
      <c r="AB1921" s="45"/>
      <c r="AC1921" s="45"/>
      <c r="AD1921" s="45">
        <v>11.334540292931518</v>
      </c>
      <c r="AE1921" s="45"/>
      <c r="AF1921" s="45"/>
      <c r="AG1921" s="45"/>
      <c r="AH1921" s="45"/>
      <c r="AI1921" s="45"/>
      <c r="AJ1921" s="45"/>
      <c r="AK1921" s="45">
        <v>0.033</v>
      </c>
      <c r="AL1921" s="45"/>
      <c r="AM1921" s="45"/>
      <c r="AN1921" s="45"/>
      <c r="AO1921" s="23"/>
      <c r="AP1921" s="23"/>
      <c r="AQ1921" s="45"/>
      <c r="AR1921" s="45">
        <v>0.05</v>
      </c>
      <c r="AS1921" s="23"/>
      <c r="AT1921" s="23"/>
      <c r="AU1921" s="23"/>
      <c r="AV1921" s="23"/>
      <c r="AW1921" s="23"/>
      <c r="AX1921" s="45"/>
      <c r="AY1921" s="23">
        <v>0.478</v>
      </c>
      <c r="AZ1921" s="23"/>
      <c r="BA1921" s="23"/>
      <c r="BB1921" s="23"/>
      <c r="BC1921" s="23"/>
      <c r="BD1921" s="23"/>
      <c r="BE1921" s="45"/>
      <c r="BF1921" s="45">
        <v>13.0</v>
      </c>
      <c r="BG1921" s="23"/>
      <c r="BH1921" s="23"/>
      <c r="BI1921" s="23"/>
      <c r="BJ1921" s="23"/>
      <c r="BK1921" s="23"/>
      <c r="BL1921" s="45"/>
      <c r="BM1921" s="45">
        <v>0.297</v>
      </c>
      <c r="BN1921" s="23"/>
      <c r="BO1921" s="23"/>
      <c r="BP1921" s="23"/>
      <c r="BQ1921" s="23"/>
      <c r="BR1921" s="23"/>
      <c r="BS1921" s="45"/>
      <c r="BT1921" s="45">
        <v>0.069</v>
      </c>
      <c r="BU1921" s="23"/>
      <c r="BV1921" s="23"/>
      <c r="BW1921" s="23"/>
      <c r="BX1921" s="23"/>
      <c r="BY1921" s="23"/>
      <c r="BZ1921" s="23"/>
      <c r="CA1921" s="23"/>
    </row>
    <row r="1922" ht="15.75" customHeight="1">
      <c r="A1922" s="45"/>
      <c r="B1922" s="46">
        <v>0.053</v>
      </c>
      <c r="C1922" s="45"/>
      <c r="D1922" s="45"/>
      <c r="E1922" s="45"/>
      <c r="F1922" s="45"/>
      <c r="G1922" s="45"/>
      <c r="H1922" s="45"/>
      <c r="I1922" s="46">
        <v>0.18</v>
      </c>
      <c r="J1922" s="45"/>
      <c r="K1922" s="45"/>
      <c r="L1922" s="45"/>
      <c r="M1922" s="45"/>
      <c r="N1922" s="45"/>
      <c r="O1922" s="45"/>
      <c r="P1922" s="45">
        <v>3.1552489077076197E-4</v>
      </c>
      <c r="Q1922" s="45"/>
      <c r="R1922" s="45"/>
      <c r="S1922" s="45"/>
      <c r="T1922" s="45"/>
      <c r="U1922" s="45"/>
      <c r="V1922" s="45"/>
      <c r="W1922" s="45">
        <v>9.767146319382355E-4</v>
      </c>
      <c r="X1922" s="45"/>
      <c r="Y1922" s="45"/>
      <c r="Z1922" s="45"/>
      <c r="AA1922" s="45"/>
      <c r="AB1922" s="45"/>
      <c r="AC1922" s="45"/>
      <c r="AD1922" s="45">
        <v>12.460848979683643</v>
      </c>
      <c r="AE1922" s="45"/>
      <c r="AF1922" s="45"/>
      <c r="AG1922" s="45"/>
      <c r="AH1922" s="45"/>
      <c r="AI1922" s="45"/>
      <c r="AJ1922" s="45"/>
      <c r="AK1922" s="45">
        <v>0.033</v>
      </c>
      <c r="AL1922" s="45"/>
      <c r="AM1922" s="45"/>
      <c r="AN1922" s="45"/>
      <c r="AO1922" s="23"/>
      <c r="AP1922" s="23"/>
      <c r="AQ1922" s="45"/>
      <c r="AR1922" s="45">
        <v>0.048</v>
      </c>
      <c r="AS1922" s="23"/>
      <c r="AT1922" s="23"/>
      <c r="AU1922" s="23"/>
      <c r="AV1922" s="23"/>
      <c r="AW1922" s="23"/>
      <c r="AX1922" s="45"/>
      <c r="AY1922" s="23">
        <v>0.478</v>
      </c>
      <c r="AZ1922" s="23"/>
      <c r="BA1922" s="23"/>
      <c r="BB1922" s="23"/>
      <c r="BC1922" s="23"/>
      <c r="BD1922" s="23"/>
      <c r="BE1922" s="45"/>
      <c r="BF1922" s="45">
        <v>12.0</v>
      </c>
      <c r="BG1922" s="23"/>
      <c r="BH1922" s="23"/>
      <c r="BI1922" s="23"/>
      <c r="BJ1922" s="23"/>
      <c r="BK1922" s="23"/>
      <c r="BL1922" s="45"/>
      <c r="BM1922" s="45">
        <v>0.374</v>
      </c>
      <c r="BN1922" s="23"/>
      <c r="BO1922" s="23"/>
      <c r="BP1922" s="23"/>
      <c r="BQ1922" s="23"/>
      <c r="BR1922" s="23"/>
      <c r="BS1922" s="45"/>
      <c r="BT1922" s="45">
        <v>0.1</v>
      </c>
      <c r="BU1922" s="23"/>
      <c r="BV1922" s="23"/>
      <c r="BW1922" s="23"/>
      <c r="BX1922" s="23"/>
      <c r="BY1922" s="23"/>
      <c r="BZ1922" s="23"/>
      <c r="CA1922" s="23"/>
    </row>
    <row r="1923" ht="15.75" customHeight="1">
      <c r="A1923" s="45"/>
      <c r="B1923" s="46">
        <v>0.051</v>
      </c>
      <c r="C1923" s="45"/>
      <c r="D1923" s="45"/>
      <c r="E1923" s="45"/>
      <c r="F1923" s="45"/>
      <c r="G1923" s="45"/>
      <c r="H1923" s="45"/>
      <c r="I1923" s="46">
        <v>0.238</v>
      </c>
      <c r="J1923" s="45"/>
      <c r="K1923" s="45"/>
      <c r="L1923" s="45"/>
      <c r="M1923" s="45"/>
      <c r="N1923" s="45"/>
      <c r="O1923" s="45"/>
      <c r="P1923" s="45"/>
      <c r="Q1923" s="45"/>
      <c r="R1923" s="45"/>
      <c r="S1923" s="45"/>
      <c r="T1923" s="45"/>
      <c r="U1923" s="45"/>
      <c r="V1923" s="45"/>
      <c r="W1923" s="45"/>
      <c r="X1923" s="45"/>
      <c r="Y1923" s="45"/>
      <c r="Z1923" s="45"/>
      <c r="AA1923" s="45"/>
      <c r="AB1923" s="45"/>
      <c r="AC1923" s="45"/>
      <c r="AD1923" s="45">
        <v>11.07059313074968</v>
      </c>
      <c r="AE1923" s="45"/>
      <c r="AF1923" s="45"/>
      <c r="AG1923" s="45"/>
      <c r="AH1923" s="45"/>
      <c r="AI1923" s="45"/>
      <c r="AJ1923" s="45"/>
      <c r="AK1923" s="45">
        <v>0.032</v>
      </c>
      <c r="AL1923" s="45"/>
      <c r="AM1923" s="45"/>
      <c r="AN1923" s="45"/>
      <c r="AO1923" s="23"/>
      <c r="AP1923" s="23"/>
      <c r="AQ1923" s="45"/>
      <c r="AR1923" s="45">
        <v>0.046</v>
      </c>
      <c r="AS1923" s="23"/>
      <c r="AT1923" s="23"/>
      <c r="AU1923" s="23"/>
      <c r="AV1923" s="23"/>
      <c r="AW1923" s="23"/>
      <c r="AX1923" s="45"/>
      <c r="AY1923" s="23">
        <v>0.478</v>
      </c>
      <c r="AZ1923" s="23"/>
      <c r="BA1923" s="23"/>
      <c r="BB1923" s="23"/>
      <c r="BC1923" s="23"/>
      <c r="BD1923" s="23"/>
      <c r="BE1923" s="45"/>
      <c r="BF1923" s="45">
        <v>12.0</v>
      </c>
      <c r="BG1923" s="23"/>
      <c r="BH1923" s="23"/>
      <c r="BI1923" s="23"/>
      <c r="BJ1923" s="23"/>
      <c r="BK1923" s="23"/>
      <c r="BL1923" s="45"/>
      <c r="BM1923" s="45">
        <v>0.487</v>
      </c>
      <c r="BN1923" s="23"/>
      <c r="BO1923" s="23"/>
      <c r="BP1923" s="23"/>
      <c r="BQ1923" s="23"/>
      <c r="BR1923" s="23"/>
      <c r="BS1923" s="45"/>
      <c r="BT1923" s="45">
        <v>0.124</v>
      </c>
      <c r="BU1923" s="23"/>
      <c r="BV1923" s="23"/>
      <c r="BW1923" s="23"/>
      <c r="BX1923" s="23"/>
      <c r="BY1923" s="23"/>
      <c r="BZ1923" s="23"/>
      <c r="CA1923" s="23"/>
    </row>
    <row r="1924" ht="15.75" customHeight="1">
      <c r="A1924" s="45"/>
      <c r="B1924" s="46">
        <v>0.05</v>
      </c>
      <c r="C1924" s="45"/>
      <c r="D1924" s="45"/>
      <c r="E1924" s="45"/>
      <c r="F1924" s="45"/>
      <c r="G1924" s="45"/>
      <c r="H1924" s="45"/>
      <c r="I1924" s="46">
        <v>0.25</v>
      </c>
      <c r="J1924" s="45"/>
      <c r="K1924" s="45"/>
      <c r="L1924" s="45"/>
      <c r="M1924" s="45"/>
      <c r="N1924" s="45"/>
      <c r="O1924" s="45"/>
      <c r="P1924" s="45">
        <v>2.8273866099535853E-4</v>
      </c>
      <c r="Q1924" s="45"/>
      <c r="R1924" s="45"/>
      <c r="S1924" s="45"/>
      <c r="T1924" s="45"/>
      <c r="U1924" s="45"/>
      <c r="V1924" s="45"/>
      <c r="W1924" s="45">
        <v>8.601022493536145E-4</v>
      </c>
      <c r="X1924" s="45"/>
      <c r="Y1924" s="45"/>
      <c r="Z1924" s="45"/>
      <c r="AA1924" s="45"/>
      <c r="AB1924" s="45"/>
      <c r="AC1924" s="45"/>
      <c r="AD1924" s="45">
        <v>11.0709628982854</v>
      </c>
      <c r="AE1924" s="45"/>
      <c r="AF1924" s="45"/>
      <c r="AG1924" s="45"/>
      <c r="AH1924" s="45"/>
      <c r="AI1924" s="45"/>
      <c r="AJ1924" s="45"/>
      <c r="AK1924" s="45">
        <v>0.032</v>
      </c>
      <c r="AL1924" s="45"/>
      <c r="AM1924" s="45"/>
      <c r="AN1924" s="45"/>
      <c r="AO1924" s="23"/>
      <c r="AP1924" s="23"/>
      <c r="AQ1924" s="45"/>
      <c r="AR1924" s="45">
        <v>0.044</v>
      </c>
      <c r="AS1924" s="23"/>
      <c r="AT1924" s="23"/>
      <c r="AU1924" s="23"/>
      <c r="AV1924" s="23"/>
      <c r="AW1924" s="23"/>
      <c r="AX1924" s="45"/>
      <c r="AY1924" s="23">
        <v>0.327</v>
      </c>
      <c r="AZ1924" s="23"/>
      <c r="BA1924" s="23"/>
      <c r="BB1924" s="23"/>
      <c r="BC1924" s="23"/>
      <c r="BD1924" s="23"/>
      <c r="BE1924" s="45"/>
      <c r="BF1924" s="45">
        <v>12.0</v>
      </c>
      <c r="BG1924" s="23"/>
      <c r="BH1924" s="23"/>
      <c r="BI1924" s="23"/>
      <c r="BJ1924" s="23"/>
      <c r="BK1924" s="23"/>
      <c r="BL1924" s="45"/>
      <c r="BM1924" s="45">
        <v>0.501</v>
      </c>
      <c r="BN1924" s="23"/>
      <c r="BO1924" s="23"/>
      <c r="BP1924" s="23"/>
      <c r="BQ1924" s="23"/>
      <c r="BR1924" s="23"/>
      <c r="BS1924" s="45"/>
      <c r="BT1924" s="45">
        <v>0.149</v>
      </c>
      <c r="BU1924" s="23"/>
      <c r="BV1924" s="23"/>
      <c r="BW1924" s="23"/>
      <c r="BX1924" s="23"/>
      <c r="BY1924" s="23"/>
      <c r="BZ1924" s="23"/>
      <c r="CA1924" s="23"/>
    </row>
    <row r="1925" ht="15.75" customHeight="1">
      <c r="A1925" s="45"/>
      <c r="B1925" s="46">
        <v>0.055</v>
      </c>
      <c r="C1925" s="45"/>
      <c r="D1925" s="45"/>
      <c r="E1925" s="45"/>
      <c r="F1925" s="45"/>
      <c r="G1925" s="45"/>
      <c r="H1925" s="45"/>
      <c r="I1925" s="46">
        <v>0.245</v>
      </c>
      <c r="J1925" s="45"/>
      <c r="K1925" s="45"/>
      <c r="L1925" s="45"/>
      <c r="M1925" s="45"/>
      <c r="N1925" s="45"/>
      <c r="O1925" s="45"/>
      <c r="P1925" s="45">
        <v>2.3758606520624394E-4</v>
      </c>
      <c r="Q1925" s="45"/>
      <c r="R1925" s="45"/>
      <c r="S1925" s="45"/>
      <c r="T1925" s="45"/>
      <c r="U1925" s="45"/>
      <c r="V1925" s="45"/>
      <c r="W1925" s="45">
        <v>7.25503239526037E-4</v>
      </c>
      <c r="X1925" s="45"/>
      <c r="Y1925" s="45"/>
      <c r="Z1925" s="45"/>
      <c r="AA1925" s="45"/>
      <c r="AB1925" s="45"/>
      <c r="AC1925" s="45"/>
      <c r="AD1925" s="45"/>
      <c r="AE1925" s="45"/>
      <c r="AF1925" s="45"/>
      <c r="AG1925" s="45"/>
      <c r="AH1925" s="45"/>
      <c r="AI1925" s="45"/>
      <c r="AJ1925" s="45"/>
      <c r="AK1925" s="45">
        <v>0.031</v>
      </c>
      <c r="AL1925" s="45"/>
      <c r="AM1925" s="45"/>
      <c r="AN1925" s="45"/>
      <c r="AO1925" s="23"/>
      <c r="AP1925" s="23"/>
      <c r="AQ1925" s="45"/>
      <c r="AR1925" s="45">
        <v>0.042</v>
      </c>
      <c r="AS1925" s="23"/>
      <c r="AT1925" s="23"/>
      <c r="AU1925" s="23"/>
      <c r="AV1925" s="23"/>
      <c r="AW1925" s="23"/>
      <c r="AX1925" s="45"/>
      <c r="AY1925" s="23">
        <v>0.327</v>
      </c>
      <c r="AZ1925" s="23"/>
      <c r="BA1925" s="23"/>
      <c r="BB1925" s="23"/>
      <c r="BC1925" s="23"/>
      <c r="BD1925" s="23"/>
      <c r="BE1925" s="45"/>
      <c r="BF1925" s="45">
        <v>40.0</v>
      </c>
      <c r="BG1925" s="23"/>
      <c r="BH1925" s="23"/>
      <c r="BI1925" s="23"/>
      <c r="BJ1925" s="23"/>
      <c r="BK1925" s="23"/>
      <c r="BL1925" s="45"/>
      <c r="BM1925" s="45">
        <v>0.583</v>
      </c>
      <c r="BN1925" s="23"/>
      <c r="BO1925" s="23"/>
      <c r="BP1925" s="23"/>
      <c r="BQ1925" s="23"/>
      <c r="BR1925" s="23"/>
      <c r="BS1925" s="45"/>
      <c r="BT1925" s="45">
        <v>0.174</v>
      </c>
      <c r="BU1925" s="23"/>
      <c r="BV1925" s="23"/>
      <c r="BW1925" s="23"/>
      <c r="BX1925" s="23"/>
      <c r="BY1925" s="23"/>
      <c r="BZ1925" s="23"/>
      <c r="CA1925" s="23"/>
    </row>
    <row r="1926" ht="15.75" customHeight="1">
      <c r="A1926" s="45">
        <v>3455.6847669141916</v>
      </c>
      <c r="B1926" s="46"/>
      <c r="C1926" s="45"/>
      <c r="D1926" s="45"/>
      <c r="E1926" s="45"/>
      <c r="F1926" s="45"/>
      <c r="G1926" s="45"/>
      <c r="H1926" s="45">
        <v>3455.6847669141916</v>
      </c>
      <c r="I1926" s="46"/>
      <c r="J1926" s="45"/>
      <c r="K1926" s="45"/>
      <c r="L1926" s="45"/>
      <c r="M1926" s="45"/>
      <c r="N1926" s="45"/>
      <c r="O1926" s="45">
        <v>3455.6847669141916</v>
      </c>
      <c r="P1926" s="45"/>
      <c r="Q1926" s="45"/>
      <c r="R1926" s="45"/>
      <c r="S1926" s="45"/>
      <c r="T1926" s="45"/>
      <c r="U1926" s="45"/>
      <c r="V1926" s="45">
        <v>3455.6847669141916</v>
      </c>
      <c r="W1926" s="45"/>
      <c r="X1926" s="45"/>
      <c r="Y1926" s="45"/>
      <c r="Z1926" s="45"/>
      <c r="AA1926" s="45"/>
      <c r="AB1926" s="45"/>
      <c r="AC1926" s="45">
        <v>3455.6847669141916</v>
      </c>
      <c r="AD1926" s="45"/>
      <c r="AE1926" s="45"/>
      <c r="AF1926" s="45"/>
      <c r="AG1926" s="45"/>
      <c r="AH1926" s="45"/>
      <c r="AI1926" s="45"/>
      <c r="AJ1926" s="45">
        <v>3455.6847669141916</v>
      </c>
      <c r="AK1926" s="45"/>
      <c r="AL1926" s="45"/>
      <c r="AM1926" s="45"/>
      <c r="AN1926" s="45"/>
      <c r="AO1926" s="23"/>
      <c r="AP1926" s="23"/>
      <c r="AQ1926" s="45">
        <v>3455.6847669141916</v>
      </c>
      <c r="AR1926" s="45"/>
      <c r="AS1926" s="23"/>
      <c r="AT1926" s="23"/>
      <c r="AU1926" s="23"/>
      <c r="AV1926" s="23"/>
      <c r="AW1926" s="23"/>
      <c r="AX1926" s="45">
        <v>3455.6847669141916</v>
      </c>
      <c r="AY1926" s="23"/>
      <c r="AZ1926" s="23"/>
      <c r="BA1926" s="23"/>
      <c r="BB1926" s="23"/>
      <c r="BC1926" s="23"/>
      <c r="BD1926" s="23"/>
      <c r="BE1926" s="45">
        <v>3455.6847669141916</v>
      </c>
      <c r="BF1926" s="45"/>
      <c r="BG1926" s="23"/>
      <c r="BH1926" s="23"/>
      <c r="BI1926" s="23"/>
      <c r="BJ1926" s="23"/>
      <c r="BK1926" s="23"/>
      <c r="BL1926" s="45">
        <v>3455.6847669141916</v>
      </c>
      <c r="BM1926" s="45">
        <v>0.037</v>
      </c>
      <c r="BN1926" s="23"/>
      <c r="BO1926" s="23"/>
      <c r="BP1926" s="23"/>
      <c r="BQ1926" s="23"/>
      <c r="BR1926" s="23"/>
      <c r="BS1926" s="45">
        <v>3455.6847669141916</v>
      </c>
      <c r="BT1926" s="45"/>
      <c r="BU1926" s="23"/>
      <c r="BV1926" s="23"/>
      <c r="BW1926" s="23"/>
      <c r="BX1926" s="23"/>
      <c r="BY1926" s="23"/>
      <c r="BZ1926" s="23"/>
      <c r="CA1926" s="23"/>
    </row>
    <row r="1927" ht="15.75" customHeight="1">
      <c r="A1927" s="45">
        <v>3437.8226089325544</v>
      </c>
      <c r="B1927" s="46"/>
      <c r="C1927" s="45"/>
      <c r="D1927" s="45"/>
      <c r="E1927" s="45"/>
      <c r="F1927" s="45"/>
      <c r="G1927" s="45"/>
      <c r="H1927" s="45">
        <v>3437.8226089325544</v>
      </c>
      <c r="I1927" s="46"/>
      <c r="J1927" s="45"/>
      <c r="K1927" s="45"/>
      <c r="L1927" s="45"/>
      <c r="M1927" s="45"/>
      <c r="N1927" s="45"/>
      <c r="O1927" s="45">
        <v>3437.8226089325544</v>
      </c>
      <c r="P1927" s="45"/>
      <c r="Q1927" s="45"/>
      <c r="R1927" s="45"/>
      <c r="S1927" s="45"/>
      <c r="T1927" s="45"/>
      <c r="U1927" s="45"/>
      <c r="V1927" s="45">
        <v>3437.8226089325544</v>
      </c>
      <c r="W1927" s="45"/>
      <c r="X1927" s="45"/>
      <c r="Y1927" s="45"/>
      <c r="Z1927" s="45"/>
      <c r="AA1927" s="45"/>
      <c r="AB1927" s="45"/>
      <c r="AC1927" s="45">
        <v>3437.8226089325544</v>
      </c>
      <c r="AD1927" s="45"/>
      <c r="AE1927" s="45"/>
      <c r="AF1927" s="45"/>
      <c r="AG1927" s="45"/>
      <c r="AH1927" s="45"/>
      <c r="AI1927" s="45"/>
      <c r="AJ1927" s="45">
        <v>3437.8226089325544</v>
      </c>
      <c r="AK1927" s="45"/>
      <c r="AL1927" s="45"/>
      <c r="AM1927" s="45"/>
      <c r="AN1927" s="45"/>
      <c r="AO1927" s="23"/>
      <c r="AP1927" s="23"/>
      <c r="AQ1927" s="45">
        <v>3437.8226089325544</v>
      </c>
      <c r="AR1927" s="45"/>
      <c r="AS1927" s="23"/>
      <c r="AT1927" s="23"/>
      <c r="AU1927" s="23"/>
      <c r="AV1927" s="23"/>
      <c r="AW1927" s="23"/>
      <c r="AX1927" s="45">
        <v>3437.8226089325544</v>
      </c>
      <c r="AY1927" s="23"/>
      <c r="AZ1927" s="23"/>
      <c r="BA1927" s="23"/>
      <c r="BB1927" s="23"/>
      <c r="BC1927" s="23"/>
      <c r="BD1927" s="23"/>
      <c r="BE1927" s="45">
        <v>3437.8226089325544</v>
      </c>
      <c r="BF1927" s="45"/>
      <c r="BG1927" s="23"/>
      <c r="BH1927" s="23"/>
      <c r="BI1927" s="23"/>
      <c r="BJ1927" s="23"/>
      <c r="BK1927" s="23"/>
      <c r="BL1927" s="45">
        <v>3437.8226089325544</v>
      </c>
      <c r="BM1927" s="45">
        <v>0.035</v>
      </c>
      <c r="BN1927" s="23"/>
      <c r="BO1927" s="23"/>
      <c r="BP1927" s="23"/>
      <c r="BQ1927" s="23"/>
      <c r="BR1927" s="23"/>
      <c r="BS1927" s="45">
        <v>3437.8226089325544</v>
      </c>
      <c r="BT1927" s="45"/>
      <c r="BU1927" s="23"/>
      <c r="BV1927" s="23"/>
      <c r="BW1927" s="23"/>
      <c r="BX1927" s="23"/>
      <c r="BY1927" s="23"/>
      <c r="BZ1927" s="23"/>
      <c r="CA1927" s="23"/>
    </row>
    <row r="1928" ht="15.75" customHeight="1">
      <c r="A1928" s="45">
        <v>3520.1135375611075</v>
      </c>
      <c r="B1928" s="46"/>
      <c r="C1928" s="45"/>
      <c r="D1928" s="45"/>
      <c r="E1928" s="45"/>
      <c r="F1928" s="45"/>
      <c r="G1928" s="45"/>
      <c r="H1928" s="45">
        <v>3520.1135375611075</v>
      </c>
      <c r="I1928" s="46"/>
      <c r="J1928" s="45"/>
      <c r="K1928" s="45"/>
      <c r="L1928" s="45"/>
      <c r="M1928" s="45"/>
      <c r="N1928" s="45"/>
      <c r="O1928" s="45">
        <v>3520.1135375611075</v>
      </c>
      <c r="P1928" s="45"/>
      <c r="Q1928" s="45"/>
      <c r="R1928" s="45"/>
      <c r="S1928" s="45"/>
      <c r="T1928" s="45"/>
      <c r="U1928" s="45"/>
      <c r="V1928" s="45">
        <v>3520.1135375611075</v>
      </c>
      <c r="W1928" s="45"/>
      <c r="X1928" s="45"/>
      <c r="Y1928" s="45"/>
      <c r="Z1928" s="45"/>
      <c r="AA1928" s="45"/>
      <c r="AB1928" s="45"/>
      <c r="AC1928" s="45">
        <v>3520.1135375611075</v>
      </c>
      <c r="AD1928" s="45"/>
      <c r="AE1928" s="45"/>
      <c r="AF1928" s="45"/>
      <c r="AG1928" s="45"/>
      <c r="AH1928" s="45"/>
      <c r="AI1928" s="45"/>
      <c r="AJ1928" s="45">
        <v>3520.1135375611075</v>
      </c>
      <c r="AK1928" s="45"/>
      <c r="AL1928" s="45"/>
      <c r="AM1928" s="45"/>
      <c r="AN1928" s="45"/>
      <c r="AO1928" s="23"/>
      <c r="AP1928" s="23"/>
      <c r="AQ1928" s="45">
        <v>3520.1135375611075</v>
      </c>
      <c r="AR1928" s="45"/>
      <c r="AS1928" s="23"/>
      <c r="AT1928" s="23"/>
      <c r="AU1928" s="23"/>
      <c r="AV1928" s="23"/>
      <c r="AW1928" s="23"/>
      <c r="AX1928" s="45">
        <v>3520.1135375611075</v>
      </c>
      <c r="AY1928" s="23"/>
      <c r="AZ1928" s="23"/>
      <c r="BA1928" s="23"/>
      <c r="BB1928" s="23"/>
      <c r="BC1928" s="23"/>
      <c r="BD1928" s="23"/>
      <c r="BE1928" s="45">
        <v>3520.1135375611075</v>
      </c>
      <c r="BF1928" s="45"/>
      <c r="BG1928" s="23"/>
      <c r="BH1928" s="23"/>
      <c r="BI1928" s="23"/>
      <c r="BJ1928" s="23"/>
      <c r="BK1928" s="23"/>
      <c r="BL1928" s="45">
        <v>3520.1135375611075</v>
      </c>
      <c r="BM1928" s="45">
        <v>0.036</v>
      </c>
      <c r="BN1928" s="23"/>
      <c r="BO1928" s="23"/>
      <c r="BP1928" s="23"/>
      <c r="BQ1928" s="23"/>
      <c r="BR1928" s="23"/>
      <c r="BS1928" s="45">
        <v>3520.1135375611075</v>
      </c>
      <c r="BT1928" s="45"/>
      <c r="BU1928" s="23"/>
      <c r="BV1928" s="23"/>
      <c r="BW1928" s="23"/>
      <c r="BX1928" s="23"/>
      <c r="BY1928" s="23"/>
      <c r="BZ1928" s="23"/>
      <c r="CA1928" s="23"/>
    </row>
    <row r="1929" ht="15.75" customHeight="1">
      <c r="A1929" s="45">
        <v>3714.2798926799637</v>
      </c>
      <c r="B1929" s="46"/>
      <c r="C1929" s="45"/>
      <c r="D1929" s="45"/>
      <c r="E1929" s="45"/>
      <c r="F1929" s="45"/>
      <c r="G1929" s="45"/>
      <c r="H1929" s="45">
        <v>3714.2798926799637</v>
      </c>
      <c r="I1929" s="46"/>
      <c r="J1929" s="45"/>
      <c r="K1929" s="45"/>
      <c r="L1929" s="45"/>
      <c r="M1929" s="45"/>
      <c r="N1929" s="45"/>
      <c r="O1929" s="45">
        <v>3714.2798926799637</v>
      </c>
      <c r="P1929" s="45"/>
      <c r="Q1929" s="45"/>
      <c r="R1929" s="45"/>
      <c r="S1929" s="45"/>
      <c r="T1929" s="45"/>
      <c r="U1929" s="45"/>
      <c r="V1929" s="45">
        <v>3714.2798926799637</v>
      </c>
      <c r="W1929" s="45"/>
      <c r="X1929" s="45"/>
      <c r="Y1929" s="45"/>
      <c r="Z1929" s="45"/>
      <c r="AA1929" s="45"/>
      <c r="AB1929" s="45"/>
      <c r="AC1929" s="45">
        <v>3714.2798926799637</v>
      </c>
      <c r="AD1929" s="45"/>
      <c r="AE1929" s="45"/>
      <c r="AF1929" s="45"/>
      <c r="AG1929" s="45"/>
      <c r="AH1929" s="45"/>
      <c r="AI1929" s="45"/>
      <c r="AJ1929" s="45">
        <v>3714.2798926799637</v>
      </c>
      <c r="AK1929" s="45"/>
      <c r="AL1929" s="45"/>
      <c r="AM1929" s="45"/>
      <c r="AN1929" s="45"/>
      <c r="AO1929" s="23"/>
      <c r="AP1929" s="23"/>
      <c r="AQ1929" s="45">
        <v>3714.2798926799637</v>
      </c>
      <c r="AR1929" s="45"/>
      <c r="AS1929" s="23"/>
      <c r="AT1929" s="23"/>
      <c r="AU1929" s="23"/>
      <c r="AV1929" s="23"/>
      <c r="AW1929" s="23"/>
      <c r="AX1929" s="45">
        <v>3714.2798926799637</v>
      </c>
      <c r="AY1929" s="23"/>
      <c r="AZ1929" s="23"/>
      <c r="BA1929" s="23"/>
      <c r="BB1929" s="23"/>
      <c r="BC1929" s="23"/>
      <c r="BD1929" s="23"/>
      <c r="BE1929" s="45">
        <v>3714.2798926799637</v>
      </c>
      <c r="BF1929" s="45"/>
      <c r="BG1929" s="23"/>
      <c r="BH1929" s="23"/>
      <c r="BI1929" s="23"/>
      <c r="BJ1929" s="23"/>
      <c r="BK1929" s="23"/>
      <c r="BL1929" s="45">
        <v>3714.2798926799637</v>
      </c>
      <c r="BM1929" s="45">
        <v>0.038</v>
      </c>
      <c r="BN1929" s="23"/>
      <c r="BO1929" s="23"/>
      <c r="BP1929" s="23"/>
      <c r="BQ1929" s="23"/>
      <c r="BR1929" s="23"/>
      <c r="BS1929" s="45">
        <v>3714.2798926799637</v>
      </c>
      <c r="BT1929" s="45"/>
      <c r="BU1929" s="23"/>
      <c r="BV1929" s="23"/>
      <c r="BW1929" s="23"/>
      <c r="BX1929" s="23"/>
      <c r="BY1929" s="23"/>
      <c r="BZ1929" s="23"/>
      <c r="CA1929" s="23"/>
    </row>
    <row r="1930" ht="15.75" customHeight="1">
      <c r="A1930" s="45">
        <v>3945.1650625031716</v>
      </c>
      <c r="B1930" s="46"/>
      <c r="C1930" s="45"/>
      <c r="D1930" s="45"/>
      <c r="E1930" s="45"/>
      <c r="F1930" s="45"/>
      <c r="G1930" s="45"/>
      <c r="H1930" s="45">
        <v>3945.1650625031716</v>
      </c>
      <c r="I1930" s="46"/>
      <c r="J1930" s="45"/>
      <c r="K1930" s="45"/>
      <c r="L1930" s="45"/>
      <c r="M1930" s="45"/>
      <c r="N1930" s="45"/>
      <c r="O1930" s="45">
        <v>3945.1650625031716</v>
      </c>
      <c r="P1930" s="45"/>
      <c r="Q1930" s="45"/>
      <c r="R1930" s="45"/>
      <c r="S1930" s="45"/>
      <c r="T1930" s="45"/>
      <c r="U1930" s="45"/>
      <c r="V1930" s="45">
        <v>3945.1650625031716</v>
      </c>
      <c r="W1930" s="45"/>
      <c r="X1930" s="45"/>
      <c r="Y1930" s="45"/>
      <c r="Z1930" s="45"/>
      <c r="AA1930" s="45"/>
      <c r="AB1930" s="45"/>
      <c r="AC1930" s="45">
        <v>3945.1650625031716</v>
      </c>
      <c r="AD1930" s="45"/>
      <c r="AE1930" s="45"/>
      <c r="AF1930" s="45"/>
      <c r="AG1930" s="45"/>
      <c r="AH1930" s="45"/>
      <c r="AI1930" s="45"/>
      <c r="AJ1930" s="45">
        <v>3945.1650625031716</v>
      </c>
      <c r="AK1930" s="45"/>
      <c r="AL1930" s="45"/>
      <c r="AM1930" s="45"/>
      <c r="AN1930" s="45"/>
      <c r="AO1930" s="23"/>
      <c r="AP1930" s="23"/>
      <c r="AQ1930" s="45">
        <v>3945.1650625031716</v>
      </c>
      <c r="AR1930" s="45"/>
      <c r="AS1930" s="23"/>
      <c r="AT1930" s="23"/>
      <c r="AU1930" s="23"/>
      <c r="AV1930" s="23"/>
      <c r="AW1930" s="23"/>
      <c r="AX1930" s="45">
        <v>3945.1650625031716</v>
      </c>
      <c r="AY1930" s="23"/>
      <c r="AZ1930" s="23"/>
      <c r="BA1930" s="23"/>
      <c r="BB1930" s="23"/>
      <c r="BC1930" s="23"/>
      <c r="BD1930" s="23"/>
      <c r="BE1930" s="45">
        <v>3945.1650625031716</v>
      </c>
      <c r="BF1930" s="45"/>
      <c r="BG1930" s="23"/>
      <c r="BH1930" s="23"/>
      <c r="BI1930" s="23"/>
      <c r="BJ1930" s="23"/>
      <c r="BK1930" s="23"/>
      <c r="BL1930" s="45">
        <v>3945.1650625031716</v>
      </c>
      <c r="BM1930" s="45"/>
      <c r="BN1930" s="23"/>
      <c r="BO1930" s="23"/>
      <c r="BP1930" s="23"/>
      <c r="BQ1930" s="23"/>
      <c r="BR1930" s="23"/>
      <c r="BS1930" s="45">
        <v>3945.1650625031716</v>
      </c>
      <c r="BT1930" s="45"/>
      <c r="BU1930" s="23"/>
      <c r="BV1930" s="23"/>
      <c r="BW1930" s="23"/>
      <c r="BX1930" s="23"/>
      <c r="BY1930" s="23"/>
      <c r="BZ1930" s="23"/>
      <c r="CA1930" s="23"/>
    </row>
    <row r="1931" ht="15.75" customHeight="1">
      <c r="A1931" s="45">
        <v>4084.486633021892</v>
      </c>
      <c r="B1931" s="46"/>
      <c r="C1931" s="45"/>
      <c r="D1931" s="45"/>
      <c r="E1931" s="45"/>
      <c r="F1931" s="45"/>
      <c r="G1931" s="45"/>
      <c r="H1931" s="45">
        <v>4084.486633021892</v>
      </c>
      <c r="I1931" s="46"/>
      <c r="J1931" s="45"/>
      <c r="K1931" s="45"/>
      <c r="L1931" s="45"/>
      <c r="M1931" s="45"/>
      <c r="N1931" s="45"/>
      <c r="O1931" s="45">
        <v>4084.486633021892</v>
      </c>
      <c r="P1931" s="45"/>
      <c r="Q1931" s="45"/>
      <c r="R1931" s="45"/>
      <c r="S1931" s="45"/>
      <c r="T1931" s="45"/>
      <c r="U1931" s="45"/>
      <c r="V1931" s="45">
        <v>4084.486633021892</v>
      </c>
      <c r="W1931" s="45"/>
      <c r="X1931" s="45"/>
      <c r="Y1931" s="45"/>
      <c r="Z1931" s="45"/>
      <c r="AA1931" s="45"/>
      <c r="AB1931" s="45"/>
      <c r="AC1931" s="45">
        <v>4084.486633021892</v>
      </c>
      <c r="AD1931" s="45"/>
      <c r="AE1931" s="45"/>
      <c r="AF1931" s="45"/>
      <c r="AG1931" s="45"/>
      <c r="AH1931" s="45"/>
      <c r="AI1931" s="45"/>
      <c r="AJ1931" s="45">
        <v>4084.486633021892</v>
      </c>
      <c r="AK1931" s="45">
        <v>0.022</v>
      </c>
      <c r="AL1931" s="45"/>
      <c r="AM1931" s="45"/>
      <c r="AN1931" s="45"/>
      <c r="AO1931" s="23"/>
      <c r="AP1931" s="23"/>
      <c r="AQ1931" s="45">
        <v>4084.486633021892</v>
      </c>
      <c r="AR1931" s="45"/>
      <c r="AS1931" s="23"/>
      <c r="AT1931" s="23"/>
      <c r="AU1931" s="23"/>
      <c r="AV1931" s="23"/>
      <c r="AW1931" s="23"/>
      <c r="AX1931" s="45">
        <v>4084.486633021892</v>
      </c>
      <c r="AY1931" s="23"/>
      <c r="AZ1931" s="23"/>
      <c r="BA1931" s="23"/>
      <c r="BB1931" s="23"/>
      <c r="BC1931" s="23"/>
      <c r="BD1931" s="23"/>
      <c r="BE1931" s="45">
        <v>4084.486633021892</v>
      </c>
      <c r="BF1931" s="45"/>
      <c r="BG1931" s="23"/>
      <c r="BH1931" s="23"/>
      <c r="BI1931" s="23"/>
      <c r="BJ1931" s="23"/>
      <c r="BK1931" s="23"/>
      <c r="BL1931" s="45">
        <v>4084.486633021892</v>
      </c>
      <c r="BM1931" s="45"/>
      <c r="BN1931" s="23"/>
      <c r="BO1931" s="23"/>
      <c r="BP1931" s="23"/>
      <c r="BQ1931" s="23"/>
      <c r="BR1931" s="23"/>
      <c r="BS1931" s="45">
        <v>4084.486633021892</v>
      </c>
      <c r="BT1931" s="45"/>
      <c r="BU1931" s="23"/>
      <c r="BV1931" s="23"/>
      <c r="BW1931" s="23"/>
      <c r="BX1931" s="23"/>
      <c r="BY1931" s="23"/>
      <c r="BZ1931" s="23"/>
      <c r="CA1931" s="23"/>
    </row>
    <row r="1932" ht="15.75" customHeight="1">
      <c r="A1932" s="45">
        <v>4138.520899877415</v>
      </c>
      <c r="B1932" s="46"/>
      <c r="C1932" s="45"/>
      <c r="D1932" s="45"/>
      <c r="E1932" s="45"/>
      <c r="F1932" s="45"/>
      <c r="G1932" s="45"/>
      <c r="H1932" s="45">
        <v>4138.520899877415</v>
      </c>
      <c r="I1932" s="46"/>
      <c r="J1932" s="45"/>
      <c r="K1932" s="45"/>
      <c r="L1932" s="45"/>
      <c r="M1932" s="45"/>
      <c r="N1932" s="45"/>
      <c r="O1932" s="45">
        <v>4138.520899877415</v>
      </c>
      <c r="P1932" s="45"/>
      <c r="Q1932" s="45"/>
      <c r="R1932" s="45"/>
      <c r="S1932" s="45"/>
      <c r="T1932" s="45"/>
      <c r="U1932" s="45"/>
      <c r="V1932" s="45">
        <v>4138.520899877415</v>
      </c>
      <c r="W1932" s="45"/>
      <c r="X1932" s="45"/>
      <c r="Y1932" s="45"/>
      <c r="Z1932" s="45"/>
      <c r="AA1932" s="45"/>
      <c r="AB1932" s="45"/>
      <c r="AC1932" s="45">
        <v>4138.520899877415</v>
      </c>
      <c r="AD1932" s="45"/>
      <c r="AE1932" s="45"/>
      <c r="AF1932" s="45"/>
      <c r="AG1932" s="45"/>
      <c r="AH1932" s="45"/>
      <c r="AI1932" s="45"/>
      <c r="AJ1932" s="45">
        <v>4138.520899877415</v>
      </c>
      <c r="AK1932" s="45"/>
      <c r="AL1932" s="45"/>
      <c r="AM1932" s="45"/>
      <c r="AN1932" s="45"/>
      <c r="AO1932" s="23"/>
      <c r="AP1932" s="23"/>
      <c r="AQ1932" s="45">
        <v>4138.520899877415</v>
      </c>
      <c r="AR1932" s="45"/>
      <c r="AS1932" s="23"/>
      <c r="AT1932" s="23"/>
      <c r="AU1932" s="23"/>
      <c r="AV1932" s="23"/>
      <c r="AW1932" s="23"/>
      <c r="AX1932" s="45">
        <v>4138.520899877415</v>
      </c>
      <c r="AY1932" s="23"/>
      <c r="AZ1932" s="23"/>
      <c r="BA1932" s="23"/>
      <c r="BB1932" s="23"/>
      <c r="BC1932" s="23"/>
      <c r="BD1932" s="23"/>
      <c r="BE1932" s="45">
        <v>4138.520899877415</v>
      </c>
      <c r="BF1932" s="45"/>
      <c r="BG1932" s="23"/>
      <c r="BH1932" s="23"/>
      <c r="BI1932" s="23"/>
      <c r="BJ1932" s="23"/>
      <c r="BK1932" s="23"/>
      <c r="BL1932" s="45">
        <v>4138.520899877415</v>
      </c>
      <c r="BM1932" s="45"/>
      <c r="BN1932" s="23"/>
      <c r="BO1932" s="23"/>
      <c r="BP1932" s="23"/>
      <c r="BQ1932" s="23"/>
      <c r="BR1932" s="23"/>
      <c r="BS1932" s="45">
        <v>4138.520899877415</v>
      </c>
      <c r="BT1932" s="45"/>
      <c r="BU1932" s="23"/>
      <c r="BV1932" s="23"/>
      <c r="BW1932" s="23"/>
      <c r="BX1932" s="23"/>
      <c r="BY1932" s="23"/>
      <c r="BZ1932" s="23"/>
      <c r="CA1932" s="23"/>
    </row>
    <row r="1933" ht="15.75" customHeight="1">
      <c r="A1933" s="45">
        <v>4207.524582405833</v>
      </c>
      <c r="B1933" s="46"/>
      <c r="C1933" s="45"/>
      <c r="D1933" s="45"/>
      <c r="E1933" s="45"/>
      <c r="F1933" s="45"/>
      <c r="G1933" s="45"/>
      <c r="H1933" s="45">
        <v>4207.524582405833</v>
      </c>
      <c r="I1933" s="46"/>
      <c r="J1933" s="45"/>
      <c r="K1933" s="45"/>
      <c r="L1933" s="45"/>
      <c r="M1933" s="45"/>
      <c r="N1933" s="45"/>
      <c r="O1933" s="45">
        <v>4207.524582405833</v>
      </c>
      <c r="P1933" s="45"/>
      <c r="Q1933" s="45"/>
      <c r="R1933" s="45"/>
      <c r="S1933" s="45"/>
      <c r="T1933" s="45"/>
      <c r="U1933" s="45"/>
      <c r="V1933" s="45">
        <v>4207.524582405833</v>
      </c>
      <c r="W1933" s="45"/>
      <c r="X1933" s="45"/>
      <c r="Y1933" s="45"/>
      <c r="Z1933" s="45"/>
      <c r="AA1933" s="45"/>
      <c r="AB1933" s="45"/>
      <c r="AC1933" s="45">
        <v>4207.524582405833</v>
      </c>
      <c r="AD1933" s="45"/>
      <c r="AE1933" s="45"/>
      <c r="AF1933" s="45"/>
      <c r="AG1933" s="45"/>
      <c r="AH1933" s="45"/>
      <c r="AI1933" s="45"/>
      <c r="AJ1933" s="45">
        <v>4207.524582405833</v>
      </c>
      <c r="AK1933" s="45"/>
      <c r="AL1933" s="45"/>
      <c r="AM1933" s="45"/>
      <c r="AN1933" s="45"/>
      <c r="AO1933" s="23"/>
      <c r="AP1933" s="23"/>
      <c r="AQ1933" s="45">
        <v>4207.524582405833</v>
      </c>
      <c r="AR1933" s="45"/>
      <c r="AS1933" s="23"/>
      <c r="AT1933" s="23"/>
      <c r="AU1933" s="23"/>
      <c r="AV1933" s="23"/>
      <c r="AW1933" s="23"/>
      <c r="AX1933" s="45">
        <v>4207.524582405833</v>
      </c>
      <c r="AY1933" s="23"/>
      <c r="AZ1933" s="23"/>
      <c r="BA1933" s="23"/>
      <c r="BB1933" s="23"/>
      <c r="BC1933" s="23"/>
      <c r="BD1933" s="23"/>
      <c r="BE1933" s="45">
        <v>4207.524582405833</v>
      </c>
      <c r="BF1933" s="45"/>
      <c r="BG1933" s="23"/>
      <c r="BH1933" s="23"/>
      <c r="BI1933" s="23"/>
      <c r="BJ1933" s="23"/>
      <c r="BK1933" s="23"/>
      <c r="BL1933" s="45">
        <v>4207.524582405833</v>
      </c>
      <c r="BM1933" s="45"/>
      <c r="BN1933" s="23"/>
      <c r="BO1933" s="23"/>
      <c r="BP1933" s="23"/>
      <c r="BQ1933" s="23"/>
      <c r="BR1933" s="23"/>
      <c r="BS1933" s="45">
        <v>4207.524582405833</v>
      </c>
      <c r="BT1933" s="45"/>
      <c r="BU1933" s="23"/>
      <c r="BV1933" s="23"/>
      <c r="BW1933" s="23"/>
      <c r="BX1933" s="23"/>
      <c r="BY1933" s="23"/>
      <c r="BZ1933" s="23"/>
      <c r="CA1933" s="23"/>
    </row>
    <row r="1934" ht="15.75" customHeight="1">
      <c r="A1934" s="45">
        <v>4281.173099831096</v>
      </c>
      <c r="B1934" s="46"/>
      <c r="C1934" s="45"/>
      <c r="D1934" s="45"/>
      <c r="E1934" s="45"/>
      <c r="F1934" s="45"/>
      <c r="G1934" s="45"/>
      <c r="H1934" s="45">
        <v>4281.173099831096</v>
      </c>
      <c r="I1934" s="46"/>
      <c r="J1934" s="45"/>
      <c r="K1934" s="45"/>
      <c r="L1934" s="45"/>
      <c r="M1934" s="45"/>
      <c r="N1934" s="45"/>
      <c r="O1934" s="45">
        <v>4281.173099831096</v>
      </c>
      <c r="P1934" s="45"/>
      <c r="Q1934" s="45"/>
      <c r="R1934" s="45"/>
      <c r="S1934" s="45"/>
      <c r="T1934" s="45"/>
      <c r="U1934" s="45"/>
      <c r="V1934" s="45">
        <v>4281.173099831096</v>
      </c>
      <c r="W1934" s="45"/>
      <c r="X1934" s="45"/>
      <c r="Y1934" s="45"/>
      <c r="Z1934" s="45"/>
      <c r="AA1934" s="45"/>
      <c r="AB1934" s="45"/>
      <c r="AC1934" s="45">
        <v>4281.173099831096</v>
      </c>
      <c r="AD1934" s="45"/>
      <c r="AE1934" s="45"/>
      <c r="AF1934" s="45"/>
      <c r="AG1934" s="45"/>
      <c r="AH1934" s="45"/>
      <c r="AI1934" s="45"/>
      <c r="AJ1934" s="45">
        <v>4281.173099831096</v>
      </c>
      <c r="AK1934" s="45"/>
      <c r="AL1934" s="45"/>
      <c r="AM1934" s="45"/>
      <c r="AN1934" s="45"/>
      <c r="AO1934" s="23"/>
      <c r="AP1934" s="23"/>
      <c r="AQ1934" s="45">
        <v>4281.173099831096</v>
      </c>
      <c r="AR1934" s="45"/>
      <c r="AS1934" s="23"/>
      <c r="AT1934" s="23"/>
      <c r="AU1934" s="23"/>
      <c r="AV1934" s="23"/>
      <c r="AW1934" s="23"/>
      <c r="AX1934" s="45">
        <v>4281.173099831096</v>
      </c>
      <c r="AY1934" s="23"/>
      <c r="AZ1934" s="23"/>
      <c r="BA1934" s="23"/>
      <c r="BB1934" s="23"/>
      <c r="BC1934" s="23"/>
      <c r="BD1934" s="23"/>
      <c r="BE1934" s="45">
        <v>4281.173099831096</v>
      </c>
      <c r="BF1934" s="45"/>
      <c r="BG1934" s="23"/>
      <c r="BH1934" s="23"/>
      <c r="BI1934" s="23"/>
      <c r="BJ1934" s="23"/>
      <c r="BK1934" s="23"/>
      <c r="BL1934" s="45">
        <v>4281.173099831096</v>
      </c>
      <c r="BM1934" s="45"/>
      <c r="BN1934" s="23"/>
      <c r="BO1934" s="23"/>
      <c r="BP1934" s="23"/>
      <c r="BQ1934" s="23"/>
      <c r="BR1934" s="23"/>
      <c r="BS1934" s="45">
        <v>4281.173099831096</v>
      </c>
      <c r="BT1934" s="45"/>
      <c r="BU1934" s="23"/>
      <c r="BV1934" s="23"/>
      <c r="BW1934" s="23"/>
      <c r="BX1934" s="23"/>
      <c r="BY1934" s="23"/>
      <c r="BZ1934" s="23"/>
      <c r="CA1934" s="23"/>
    </row>
    <row r="1935" ht="15.75" customHeight="1">
      <c r="A1935" s="45">
        <v>4341.494643755842</v>
      </c>
      <c r="B1935" s="46"/>
      <c r="C1935" s="45"/>
      <c r="D1935" s="45"/>
      <c r="E1935" s="45"/>
      <c r="F1935" s="45"/>
      <c r="G1935" s="45"/>
      <c r="H1935" s="45">
        <v>4341.494643755842</v>
      </c>
      <c r="I1935" s="46"/>
      <c r="J1935" s="45"/>
      <c r="K1935" s="45"/>
      <c r="L1935" s="45"/>
      <c r="M1935" s="45"/>
      <c r="N1935" s="45"/>
      <c r="O1935" s="45">
        <v>4341.494643755842</v>
      </c>
      <c r="P1935" s="45"/>
      <c r="Q1935" s="45"/>
      <c r="R1935" s="45"/>
      <c r="S1935" s="45"/>
      <c r="T1935" s="45"/>
      <c r="U1935" s="45"/>
      <c r="V1935" s="45">
        <v>4341.494643755842</v>
      </c>
      <c r="W1935" s="45"/>
      <c r="X1935" s="45"/>
      <c r="Y1935" s="45"/>
      <c r="Z1935" s="45"/>
      <c r="AA1935" s="45"/>
      <c r="AB1935" s="45"/>
      <c r="AC1935" s="45">
        <v>4341.494643755842</v>
      </c>
      <c r="AD1935" s="45"/>
      <c r="AE1935" s="45"/>
      <c r="AF1935" s="45"/>
      <c r="AG1935" s="45"/>
      <c r="AH1935" s="45"/>
      <c r="AI1935" s="45"/>
      <c r="AJ1935" s="45">
        <v>4341.494643755842</v>
      </c>
      <c r="AK1935" s="45">
        <v>0.019</v>
      </c>
      <c r="AL1935" s="45"/>
      <c r="AM1935" s="45"/>
      <c r="AN1935" s="45"/>
      <c r="AO1935" s="23"/>
      <c r="AP1935" s="23"/>
      <c r="AQ1935" s="45">
        <v>4341.494643755842</v>
      </c>
      <c r="AR1935" s="45"/>
      <c r="AS1935" s="23"/>
      <c r="AT1935" s="23"/>
      <c r="AU1935" s="23"/>
      <c r="AV1935" s="23"/>
      <c r="AW1935" s="23"/>
      <c r="AX1935" s="45">
        <v>4341.494643755842</v>
      </c>
      <c r="AY1935" s="23"/>
      <c r="AZ1935" s="23"/>
      <c r="BA1935" s="23"/>
      <c r="BB1935" s="23"/>
      <c r="BC1935" s="23"/>
      <c r="BD1935" s="23"/>
      <c r="BE1935" s="45">
        <v>4341.494643755842</v>
      </c>
      <c r="BF1935" s="45"/>
      <c r="BG1935" s="23"/>
      <c r="BH1935" s="23"/>
      <c r="BI1935" s="23"/>
      <c r="BJ1935" s="23"/>
      <c r="BK1935" s="23"/>
      <c r="BL1935" s="45">
        <v>4341.494643755842</v>
      </c>
      <c r="BM1935" s="45"/>
      <c r="BN1935" s="23"/>
      <c r="BO1935" s="23"/>
      <c r="BP1935" s="23"/>
      <c r="BQ1935" s="23"/>
      <c r="BR1935" s="23"/>
      <c r="BS1935" s="45">
        <v>4341.494643755842</v>
      </c>
      <c r="BT1935" s="45"/>
      <c r="BU1935" s="23"/>
      <c r="BV1935" s="23"/>
      <c r="BW1935" s="23"/>
      <c r="BX1935" s="23"/>
      <c r="BY1935" s="23"/>
      <c r="BZ1935" s="23"/>
      <c r="CA1935" s="23"/>
    </row>
    <row r="1936" ht="15.75" customHeight="1">
      <c r="A1936" s="45">
        <v>4402.14549336035</v>
      </c>
      <c r="B1936" s="46"/>
      <c r="C1936" s="45"/>
      <c r="D1936" s="45"/>
      <c r="E1936" s="45"/>
      <c r="F1936" s="45"/>
      <c r="G1936" s="45"/>
      <c r="H1936" s="45">
        <v>4402.14549336035</v>
      </c>
      <c r="I1936" s="46"/>
      <c r="J1936" s="45"/>
      <c r="K1936" s="45"/>
      <c r="L1936" s="45"/>
      <c r="M1936" s="45"/>
      <c r="N1936" s="45"/>
      <c r="O1936" s="45">
        <v>4402.14549336035</v>
      </c>
      <c r="P1936" s="45"/>
      <c r="Q1936" s="45"/>
      <c r="R1936" s="45"/>
      <c r="S1936" s="45"/>
      <c r="T1936" s="45"/>
      <c r="U1936" s="45"/>
      <c r="V1936" s="45">
        <v>4402.14549336035</v>
      </c>
      <c r="W1936" s="45"/>
      <c r="X1936" s="45"/>
      <c r="Y1936" s="45"/>
      <c r="Z1936" s="45"/>
      <c r="AA1936" s="45"/>
      <c r="AB1936" s="45"/>
      <c r="AC1936" s="45">
        <v>4402.14549336035</v>
      </c>
      <c r="AD1936" s="45"/>
      <c r="AE1936" s="45"/>
      <c r="AF1936" s="45"/>
      <c r="AG1936" s="45"/>
      <c r="AH1936" s="45"/>
      <c r="AI1936" s="45"/>
      <c r="AJ1936" s="45">
        <v>4402.14549336035</v>
      </c>
      <c r="AK1936" s="45"/>
      <c r="AL1936" s="45"/>
      <c r="AM1936" s="45"/>
      <c r="AN1936" s="45"/>
      <c r="AO1936" s="23"/>
      <c r="AP1936" s="23"/>
      <c r="AQ1936" s="45">
        <v>4402.14549336035</v>
      </c>
      <c r="AR1936" s="45"/>
      <c r="AS1936" s="23"/>
      <c r="AT1936" s="23"/>
      <c r="AU1936" s="23"/>
      <c r="AV1936" s="23"/>
      <c r="AW1936" s="23"/>
      <c r="AX1936" s="45">
        <v>4402.14549336035</v>
      </c>
      <c r="AY1936" s="23"/>
      <c r="AZ1936" s="23"/>
      <c r="BA1936" s="23"/>
      <c r="BB1936" s="23"/>
      <c r="BC1936" s="23"/>
      <c r="BD1936" s="23"/>
      <c r="BE1936" s="45">
        <v>4402.14549336035</v>
      </c>
      <c r="BF1936" s="45"/>
      <c r="BG1936" s="23"/>
      <c r="BH1936" s="23"/>
      <c r="BI1936" s="23"/>
      <c r="BJ1936" s="23"/>
      <c r="BK1936" s="23"/>
      <c r="BL1936" s="45">
        <v>4402.14549336035</v>
      </c>
      <c r="BM1936" s="45"/>
      <c r="BN1936" s="23"/>
      <c r="BO1936" s="23"/>
      <c r="BP1936" s="23"/>
      <c r="BQ1936" s="23"/>
      <c r="BR1936" s="23"/>
      <c r="BS1936" s="45">
        <v>4402.14549336035</v>
      </c>
      <c r="BT1936" s="45"/>
      <c r="BU1936" s="23"/>
      <c r="BV1936" s="23"/>
      <c r="BW1936" s="23"/>
      <c r="BX1936" s="23"/>
      <c r="BY1936" s="23"/>
      <c r="BZ1936" s="23"/>
      <c r="CA1936" s="23"/>
    </row>
    <row r="1937" ht="15.75" customHeight="1">
      <c r="A1937" s="45">
        <v>4444.039036424321</v>
      </c>
      <c r="B1937" s="46"/>
      <c r="C1937" s="45"/>
      <c r="D1937" s="45"/>
      <c r="E1937" s="45"/>
      <c r="F1937" s="45"/>
      <c r="G1937" s="45"/>
      <c r="H1937" s="45">
        <v>4444.039036424321</v>
      </c>
      <c r="I1937" s="46"/>
      <c r="J1937" s="45"/>
      <c r="K1937" s="45"/>
      <c r="L1937" s="45"/>
      <c r="M1937" s="45"/>
      <c r="N1937" s="45"/>
      <c r="O1937" s="45">
        <v>4444.039036424321</v>
      </c>
      <c r="P1937" s="45"/>
      <c r="Q1937" s="45"/>
      <c r="R1937" s="45"/>
      <c r="S1937" s="45"/>
      <c r="T1937" s="45"/>
      <c r="U1937" s="45"/>
      <c r="V1937" s="45">
        <v>4444.039036424321</v>
      </c>
      <c r="W1937" s="45"/>
      <c r="X1937" s="45"/>
      <c r="Y1937" s="45"/>
      <c r="Z1937" s="45"/>
      <c r="AA1937" s="45"/>
      <c r="AB1937" s="45"/>
      <c r="AC1937" s="45">
        <v>4444.039036424321</v>
      </c>
      <c r="AD1937" s="45"/>
      <c r="AE1937" s="45"/>
      <c r="AF1937" s="45"/>
      <c r="AG1937" s="45"/>
      <c r="AH1937" s="45"/>
      <c r="AI1937" s="45"/>
      <c r="AJ1937" s="45">
        <v>4444.039036424321</v>
      </c>
      <c r="AK1937" s="45"/>
      <c r="AL1937" s="45"/>
      <c r="AM1937" s="45"/>
      <c r="AN1937" s="45"/>
      <c r="AO1937" s="23"/>
      <c r="AP1937" s="23"/>
      <c r="AQ1937" s="45">
        <v>4444.039036424321</v>
      </c>
      <c r="AR1937" s="45"/>
      <c r="AS1937" s="23"/>
      <c r="AT1937" s="23"/>
      <c r="AU1937" s="23"/>
      <c r="AV1937" s="23"/>
      <c r="AW1937" s="23"/>
      <c r="AX1937" s="45">
        <v>4444.039036424321</v>
      </c>
      <c r="AY1937" s="23"/>
      <c r="AZ1937" s="23"/>
      <c r="BA1937" s="23"/>
      <c r="BB1937" s="23"/>
      <c r="BC1937" s="23"/>
      <c r="BD1937" s="23"/>
      <c r="BE1937" s="45">
        <v>4444.039036424321</v>
      </c>
      <c r="BF1937" s="45"/>
      <c r="BG1937" s="23"/>
      <c r="BH1937" s="23"/>
      <c r="BI1937" s="23"/>
      <c r="BJ1937" s="23"/>
      <c r="BK1937" s="23"/>
      <c r="BL1937" s="45">
        <v>4444.039036424321</v>
      </c>
      <c r="BM1937" s="45"/>
      <c r="BN1937" s="23"/>
      <c r="BO1937" s="23"/>
      <c r="BP1937" s="23"/>
      <c r="BQ1937" s="23"/>
      <c r="BR1937" s="23"/>
      <c r="BS1937" s="45">
        <v>4444.039036424321</v>
      </c>
      <c r="BT1937" s="45"/>
      <c r="BU1937" s="23"/>
      <c r="BV1937" s="23"/>
      <c r="BW1937" s="23"/>
      <c r="BX1937" s="23"/>
      <c r="BY1937" s="23"/>
      <c r="BZ1937" s="23"/>
      <c r="CA1937" s="23"/>
    </row>
    <row r="1938" ht="15.75" customHeight="1">
      <c r="A1938" s="45">
        <v>4316.379437432634</v>
      </c>
      <c r="B1938" s="46"/>
      <c r="C1938" s="45"/>
      <c r="D1938" s="45"/>
      <c r="E1938" s="45"/>
      <c r="F1938" s="45"/>
      <c r="G1938" s="45"/>
      <c r="H1938" s="45">
        <v>4316.379437432634</v>
      </c>
      <c r="I1938" s="46"/>
      <c r="J1938" s="45"/>
      <c r="K1938" s="45"/>
      <c r="L1938" s="45"/>
      <c r="M1938" s="45"/>
      <c r="N1938" s="45"/>
      <c r="O1938" s="45">
        <v>4316.379437432634</v>
      </c>
      <c r="P1938" s="45"/>
      <c r="Q1938" s="45"/>
      <c r="R1938" s="45"/>
      <c r="S1938" s="45"/>
      <c r="T1938" s="45"/>
      <c r="U1938" s="45"/>
      <c r="V1938" s="45">
        <v>4316.379437432634</v>
      </c>
      <c r="W1938" s="45"/>
      <c r="X1938" s="45"/>
      <c r="Y1938" s="45"/>
      <c r="Z1938" s="45"/>
      <c r="AA1938" s="45"/>
      <c r="AB1938" s="45"/>
      <c r="AC1938" s="45">
        <v>4316.379437432634</v>
      </c>
      <c r="AD1938" s="45"/>
      <c r="AE1938" s="45"/>
      <c r="AF1938" s="45"/>
      <c r="AG1938" s="45"/>
      <c r="AH1938" s="45"/>
      <c r="AI1938" s="45"/>
      <c r="AJ1938" s="45">
        <v>4316.379437432634</v>
      </c>
      <c r="AK1938" s="45"/>
      <c r="AL1938" s="45"/>
      <c r="AM1938" s="45"/>
      <c r="AN1938" s="45"/>
      <c r="AO1938" s="23"/>
      <c r="AP1938" s="23"/>
      <c r="AQ1938" s="45">
        <v>4316.379437432634</v>
      </c>
      <c r="AR1938" s="45"/>
      <c r="AS1938" s="23"/>
      <c r="AT1938" s="23"/>
      <c r="AU1938" s="23"/>
      <c r="AV1938" s="23"/>
      <c r="AW1938" s="23"/>
      <c r="AX1938" s="45">
        <v>4316.379437432634</v>
      </c>
      <c r="AY1938" s="23"/>
      <c r="AZ1938" s="23"/>
      <c r="BA1938" s="23"/>
      <c r="BB1938" s="23"/>
      <c r="BC1938" s="23"/>
      <c r="BD1938" s="23"/>
      <c r="BE1938" s="45">
        <v>4316.379437432634</v>
      </c>
      <c r="BF1938" s="45"/>
      <c r="BG1938" s="23"/>
      <c r="BH1938" s="23"/>
      <c r="BI1938" s="23"/>
      <c r="BJ1938" s="23"/>
      <c r="BK1938" s="23"/>
      <c r="BL1938" s="45">
        <v>4316.379437432634</v>
      </c>
      <c r="BM1938" s="45">
        <v>0.035</v>
      </c>
      <c r="BN1938" s="23"/>
      <c r="BO1938" s="23"/>
      <c r="BP1938" s="23"/>
      <c r="BQ1938" s="23"/>
      <c r="BR1938" s="23"/>
      <c r="BS1938" s="45">
        <v>4316.379437432634</v>
      </c>
      <c r="BT1938" s="45"/>
      <c r="BU1938" s="23"/>
      <c r="BV1938" s="23"/>
      <c r="BW1938" s="23"/>
      <c r="BX1938" s="23"/>
      <c r="BY1938" s="23"/>
      <c r="BZ1938" s="23"/>
      <c r="CA1938" s="23"/>
    </row>
    <row r="1939" ht="15.75" customHeight="1">
      <c r="A1939" s="45">
        <v>25.317131870396125</v>
      </c>
      <c r="B1939" s="46">
        <v>0.081</v>
      </c>
      <c r="C1939" s="45"/>
      <c r="D1939" s="45"/>
      <c r="E1939" s="45"/>
      <c r="F1939" s="45"/>
      <c r="G1939" s="45"/>
      <c r="H1939" s="45">
        <v>25.317131870396125</v>
      </c>
      <c r="I1939" s="46">
        <v>0.093</v>
      </c>
      <c r="J1939" s="45"/>
      <c r="K1939" s="45"/>
      <c r="L1939" s="45"/>
      <c r="M1939" s="45"/>
      <c r="N1939" s="45"/>
      <c r="O1939" s="45">
        <v>25.317131870396125</v>
      </c>
      <c r="P1939" s="45">
        <v>0.006330191109050636</v>
      </c>
      <c r="Q1939" s="45"/>
      <c r="R1939" s="45"/>
      <c r="S1939" s="45"/>
      <c r="T1939" s="45"/>
      <c r="U1939" s="45"/>
      <c r="V1939" s="45">
        <v>25.317131870396125</v>
      </c>
      <c r="W1939" s="45"/>
      <c r="X1939" s="45"/>
      <c r="Y1939" s="45"/>
      <c r="Z1939" s="45"/>
      <c r="AA1939" s="45"/>
      <c r="AB1939" s="45"/>
      <c r="AC1939" s="45">
        <v>25.317131870396125</v>
      </c>
      <c r="AD1939" s="45">
        <v>414.8251171895122</v>
      </c>
      <c r="AE1939" s="45"/>
      <c r="AF1939" s="45"/>
      <c r="AG1939" s="45"/>
      <c r="AH1939" s="45"/>
      <c r="AI1939" s="45"/>
      <c r="AJ1939" s="45">
        <v>25.317131870396125</v>
      </c>
      <c r="AK1939" s="45">
        <v>0.013</v>
      </c>
      <c r="AL1939" s="45"/>
      <c r="AM1939" s="45"/>
      <c r="AN1939" s="45"/>
      <c r="AO1939" s="23"/>
      <c r="AP1939" s="23"/>
      <c r="AQ1939" s="45">
        <v>25.317131870396125</v>
      </c>
      <c r="AR1939" s="45">
        <v>0.005</v>
      </c>
      <c r="AS1939" s="23"/>
      <c r="AT1939" s="23"/>
      <c r="AU1939" s="23"/>
      <c r="AV1939" s="23"/>
      <c r="AW1939" s="23"/>
      <c r="AX1939" s="45">
        <v>25.317131870396125</v>
      </c>
      <c r="AY1939" s="23"/>
      <c r="AZ1939" s="23"/>
      <c r="BA1939" s="23"/>
      <c r="BB1939" s="23"/>
      <c r="BC1939" s="23"/>
      <c r="BD1939" s="23"/>
      <c r="BE1939" s="45">
        <v>25.317131870396125</v>
      </c>
      <c r="BF1939" s="45"/>
      <c r="BG1939" s="23"/>
      <c r="BH1939" s="23"/>
      <c r="BI1939" s="23"/>
      <c r="BJ1939" s="23"/>
      <c r="BK1939" s="23"/>
      <c r="BL1939" s="45">
        <v>25.317131870396125</v>
      </c>
      <c r="BM1939" s="45">
        <v>0.571</v>
      </c>
      <c r="BN1939" s="23"/>
      <c r="BO1939" s="23"/>
      <c r="BP1939" s="23"/>
      <c r="BQ1939" s="23"/>
      <c r="BR1939" s="23"/>
      <c r="BS1939" s="45">
        <v>25.317131870396125</v>
      </c>
      <c r="BT1939" s="45">
        <v>0.527</v>
      </c>
      <c r="BU1939" s="23"/>
      <c r="BV1939" s="23"/>
      <c r="BW1939" s="23"/>
      <c r="BX1939" s="23"/>
      <c r="BY1939" s="23"/>
      <c r="BZ1939" s="23"/>
      <c r="CA1939" s="23"/>
    </row>
    <row r="1940" ht="15.75" customHeight="1">
      <c r="A1940" s="45">
        <v>25.217315611101498</v>
      </c>
      <c r="B1940" s="46">
        <v>0.082</v>
      </c>
      <c r="C1940" s="45"/>
      <c r="D1940" s="45"/>
      <c r="E1940" s="45"/>
      <c r="F1940" s="45"/>
      <c r="G1940" s="45"/>
      <c r="H1940" s="45">
        <v>25.217315611101498</v>
      </c>
      <c r="I1940" s="46">
        <v>0.087</v>
      </c>
      <c r="J1940" s="45"/>
      <c r="K1940" s="45"/>
      <c r="L1940" s="45"/>
      <c r="M1940" s="45"/>
      <c r="N1940" s="45"/>
      <c r="O1940" s="45">
        <v>25.217315611101498</v>
      </c>
      <c r="P1940" s="45">
        <v>0.006234263207710392</v>
      </c>
      <c r="Q1940" s="45"/>
      <c r="R1940" s="45"/>
      <c r="S1940" s="45"/>
      <c r="T1940" s="45"/>
      <c r="U1940" s="45"/>
      <c r="V1940" s="45">
        <v>25.217315611101498</v>
      </c>
      <c r="W1940" s="45">
        <v>0.018984957814710404</v>
      </c>
      <c r="X1940" s="45"/>
      <c r="Y1940" s="45"/>
      <c r="Z1940" s="45"/>
      <c r="AA1940" s="45"/>
      <c r="AB1940" s="45"/>
      <c r="AC1940" s="45">
        <v>25.217315611101498</v>
      </c>
      <c r="AD1940" s="45">
        <v>432.23383575724887</v>
      </c>
      <c r="AE1940" s="45"/>
      <c r="AF1940" s="45"/>
      <c r="AG1940" s="45"/>
      <c r="AH1940" s="45"/>
      <c r="AI1940" s="45"/>
      <c r="AJ1940" s="45">
        <v>25.217315611101498</v>
      </c>
      <c r="AK1940" s="45">
        <v>0.013</v>
      </c>
      <c r="AL1940" s="45"/>
      <c r="AM1940" s="45"/>
      <c r="AN1940" s="45"/>
      <c r="AO1940" s="23"/>
      <c r="AP1940" s="23"/>
      <c r="AQ1940" s="45">
        <v>25.217315611101498</v>
      </c>
      <c r="AR1940" s="45">
        <v>0.005</v>
      </c>
      <c r="AS1940" s="23"/>
      <c r="AT1940" s="23"/>
      <c r="AU1940" s="23"/>
      <c r="AV1940" s="23"/>
      <c r="AW1940" s="23"/>
      <c r="AX1940" s="45">
        <v>25.217315611101498</v>
      </c>
      <c r="AY1940" s="23"/>
      <c r="AZ1940" s="23"/>
      <c r="BA1940" s="23"/>
      <c r="BB1940" s="23"/>
      <c r="BC1940" s="23"/>
      <c r="BD1940" s="23"/>
      <c r="BE1940" s="45">
        <v>25.217315611101498</v>
      </c>
      <c r="BF1940" s="45"/>
      <c r="BG1940" s="23"/>
      <c r="BH1940" s="23"/>
      <c r="BI1940" s="23"/>
      <c r="BJ1940" s="23"/>
      <c r="BK1940" s="23"/>
      <c r="BL1940" s="45">
        <v>25.217315611101498</v>
      </c>
      <c r="BM1940" s="45">
        <v>0.643</v>
      </c>
      <c r="BN1940" s="23"/>
      <c r="BO1940" s="23"/>
      <c r="BP1940" s="23"/>
      <c r="BQ1940" s="23"/>
      <c r="BR1940" s="23"/>
      <c r="BS1940" s="45">
        <v>25.217315611101498</v>
      </c>
      <c r="BT1940" s="45"/>
      <c r="BU1940" s="23"/>
      <c r="BV1940" s="23"/>
      <c r="BW1940" s="23"/>
      <c r="BX1940" s="23"/>
      <c r="BY1940" s="23"/>
      <c r="BZ1940" s="23"/>
      <c r="CA1940" s="23"/>
    </row>
    <row r="1941" ht="15.75" customHeight="1">
      <c r="A1941" s="45">
        <v>25.008218834504458</v>
      </c>
      <c r="B1941" s="46">
        <v>0.084</v>
      </c>
      <c r="C1941" s="45"/>
      <c r="D1941" s="45"/>
      <c r="E1941" s="45"/>
      <c r="F1941" s="45"/>
      <c r="G1941" s="45"/>
      <c r="H1941" s="45">
        <v>25.008218834504458</v>
      </c>
      <c r="I1941" s="46">
        <v>0.082</v>
      </c>
      <c r="J1941" s="45"/>
      <c r="K1941" s="45"/>
      <c r="L1941" s="45"/>
      <c r="M1941" s="45"/>
      <c r="N1941" s="45"/>
      <c r="O1941" s="45">
        <v>25.008218834504458</v>
      </c>
      <c r="P1941" s="45">
        <v>0.0061374991203996905</v>
      </c>
      <c r="Q1941" s="45"/>
      <c r="R1941" s="45"/>
      <c r="S1941" s="45"/>
      <c r="T1941" s="45"/>
      <c r="U1941" s="45"/>
      <c r="V1941" s="45">
        <v>25.008218834504458</v>
      </c>
      <c r="W1941" s="45">
        <v>0.019858560270213214</v>
      </c>
      <c r="X1941" s="45"/>
      <c r="Y1941" s="45"/>
      <c r="Z1941" s="45"/>
      <c r="AA1941" s="45"/>
      <c r="AB1941" s="45"/>
      <c r="AC1941" s="45">
        <v>25.008218834504458</v>
      </c>
      <c r="AD1941" s="45">
        <v>509.4142364566684</v>
      </c>
      <c r="AE1941" s="45"/>
      <c r="AF1941" s="45"/>
      <c r="AG1941" s="45"/>
      <c r="AH1941" s="45"/>
      <c r="AI1941" s="45"/>
      <c r="AJ1941" s="45">
        <v>25.008218834504458</v>
      </c>
      <c r="AK1941" s="45">
        <v>0.013</v>
      </c>
      <c r="AL1941" s="45"/>
      <c r="AM1941" s="45"/>
      <c r="AN1941" s="45"/>
      <c r="AO1941" s="23"/>
      <c r="AP1941" s="23"/>
      <c r="AQ1941" s="45">
        <v>25.008218834504458</v>
      </c>
      <c r="AR1941" s="45">
        <v>0.005</v>
      </c>
      <c r="AS1941" s="23"/>
      <c r="AT1941" s="23"/>
      <c r="AU1941" s="23"/>
      <c r="AV1941" s="23"/>
      <c r="AW1941" s="23"/>
      <c r="AX1941" s="45">
        <v>25.008218834504458</v>
      </c>
      <c r="AY1941" s="23"/>
      <c r="AZ1941" s="23"/>
      <c r="BA1941" s="23"/>
      <c r="BB1941" s="23"/>
      <c r="BC1941" s="23"/>
      <c r="BD1941" s="23"/>
      <c r="BE1941" s="45">
        <v>25.008218834504458</v>
      </c>
      <c r="BF1941" s="45">
        <v>3.0</v>
      </c>
      <c r="BG1941" s="23"/>
      <c r="BH1941" s="23"/>
      <c r="BI1941" s="23"/>
      <c r="BJ1941" s="23"/>
      <c r="BK1941" s="23"/>
      <c r="BL1941" s="45">
        <v>25.008218834504458</v>
      </c>
      <c r="BM1941" s="45">
        <v>0.719</v>
      </c>
      <c r="BN1941" s="23"/>
      <c r="BO1941" s="23"/>
      <c r="BP1941" s="23"/>
      <c r="BQ1941" s="23"/>
      <c r="BR1941" s="23"/>
      <c r="BS1941" s="45">
        <v>25.008218834504458</v>
      </c>
      <c r="BT1941" s="45"/>
      <c r="BU1941" s="23"/>
      <c r="BV1941" s="23"/>
      <c r="BW1941" s="23"/>
      <c r="BX1941" s="23"/>
      <c r="BY1941" s="23"/>
      <c r="BZ1941" s="23"/>
      <c r="CA1941" s="23"/>
    </row>
    <row r="1942" ht="15.75" customHeight="1">
      <c r="A1942" s="45">
        <v>24.894717002692847</v>
      </c>
      <c r="B1942" s="46">
        <v>0.083</v>
      </c>
      <c r="C1942" s="45"/>
      <c r="D1942" s="45"/>
      <c r="E1942" s="45"/>
      <c r="F1942" s="45"/>
      <c r="G1942" s="45"/>
      <c r="H1942" s="45">
        <v>24.894717002692847</v>
      </c>
      <c r="I1942" s="46">
        <v>0.084</v>
      </c>
      <c r="J1942" s="45"/>
      <c r="K1942" s="45"/>
      <c r="L1942" s="45"/>
      <c r="M1942" s="45"/>
      <c r="N1942" s="45"/>
      <c r="O1942" s="45">
        <v>24.894717002692847</v>
      </c>
      <c r="P1942" s="45">
        <v>0.00608717469717897</v>
      </c>
      <c r="Q1942" s="45"/>
      <c r="R1942" s="45"/>
      <c r="S1942" s="45"/>
      <c r="T1942" s="45"/>
      <c r="U1942" s="45"/>
      <c r="V1942" s="45">
        <v>24.894717002692847</v>
      </c>
      <c r="W1942" s="45">
        <v>0.01925906972584636</v>
      </c>
      <c r="X1942" s="45"/>
      <c r="Y1942" s="45"/>
      <c r="Z1942" s="45"/>
      <c r="AA1942" s="45"/>
      <c r="AB1942" s="45"/>
      <c r="AC1942" s="45">
        <v>24.894717002692847</v>
      </c>
      <c r="AD1942" s="45">
        <v>706.6983316275326</v>
      </c>
      <c r="AE1942" s="45"/>
      <c r="AF1942" s="45"/>
      <c r="AG1942" s="45"/>
      <c r="AH1942" s="45"/>
      <c r="AI1942" s="45"/>
      <c r="AJ1942" s="45">
        <v>24.894717002692847</v>
      </c>
      <c r="AK1942" s="45">
        <v>0.012</v>
      </c>
      <c r="AL1942" s="45"/>
      <c r="AM1942" s="45"/>
      <c r="AN1942" s="45"/>
      <c r="AO1942" s="23"/>
      <c r="AP1942" s="23"/>
      <c r="AQ1942" s="45">
        <v>24.894717002692847</v>
      </c>
      <c r="AR1942" s="45">
        <v>0.005</v>
      </c>
      <c r="AS1942" s="23"/>
      <c r="AT1942" s="23"/>
      <c r="AU1942" s="23"/>
      <c r="AV1942" s="23"/>
      <c r="AW1942" s="23"/>
      <c r="AX1942" s="45">
        <v>24.894717002692847</v>
      </c>
      <c r="AY1942" s="23"/>
      <c r="AZ1942" s="23"/>
      <c r="BA1942" s="23"/>
      <c r="BB1942" s="23"/>
      <c r="BC1942" s="23"/>
      <c r="BD1942" s="23"/>
      <c r="BE1942" s="45">
        <v>24.894717002692847</v>
      </c>
      <c r="BF1942" s="45">
        <v>3.0</v>
      </c>
      <c r="BG1942" s="23"/>
      <c r="BH1942" s="23"/>
      <c r="BI1942" s="23"/>
      <c r="BJ1942" s="23"/>
      <c r="BK1942" s="23"/>
      <c r="BL1942" s="45">
        <v>24.894717002692847</v>
      </c>
      <c r="BM1942" s="45">
        <v>0.815</v>
      </c>
      <c r="BN1942" s="23"/>
      <c r="BO1942" s="23"/>
      <c r="BP1942" s="23"/>
      <c r="BQ1942" s="23"/>
      <c r="BR1942" s="23"/>
      <c r="BS1942" s="45">
        <v>24.894717002692847</v>
      </c>
      <c r="BT1942" s="45"/>
      <c r="BU1942" s="23"/>
      <c r="BV1942" s="23"/>
      <c r="BW1942" s="23"/>
      <c r="BX1942" s="23"/>
      <c r="BY1942" s="23"/>
      <c r="BZ1942" s="23"/>
      <c r="CA1942" s="23"/>
    </row>
    <row r="1943" ht="15.75" customHeight="1">
      <c r="A1943" s="45">
        <v>25.251534704924786</v>
      </c>
      <c r="B1943" s="46">
        <v>0.086</v>
      </c>
      <c r="C1943" s="45"/>
      <c r="D1943" s="45"/>
      <c r="E1943" s="45"/>
      <c r="F1943" s="45"/>
      <c r="G1943" s="45"/>
      <c r="H1943" s="45">
        <v>25.251534704924786</v>
      </c>
      <c r="I1943" s="46">
        <v>0.089</v>
      </c>
      <c r="J1943" s="45"/>
      <c r="K1943" s="45"/>
      <c r="L1943" s="45"/>
      <c r="M1943" s="45"/>
      <c r="N1943" s="45"/>
      <c r="O1943" s="45">
        <v>25.251534704924786</v>
      </c>
      <c r="P1943" s="45">
        <v>0.005817904563908447</v>
      </c>
      <c r="Q1943" s="45"/>
      <c r="R1943" s="45"/>
      <c r="S1943" s="45"/>
      <c r="T1943" s="45"/>
      <c r="U1943" s="45"/>
      <c r="V1943" s="45">
        <v>25.251534704924786</v>
      </c>
      <c r="W1943" s="45">
        <v>0.018496626591091848</v>
      </c>
      <c r="X1943" s="45"/>
      <c r="Y1943" s="45"/>
      <c r="Z1943" s="45"/>
      <c r="AA1943" s="45"/>
      <c r="AB1943" s="45"/>
      <c r="AC1943" s="45">
        <v>25.251534704924786</v>
      </c>
      <c r="AD1943" s="45">
        <v>767.6466550297134</v>
      </c>
      <c r="AE1943" s="45"/>
      <c r="AF1943" s="45"/>
      <c r="AG1943" s="45"/>
      <c r="AH1943" s="45"/>
      <c r="AI1943" s="45"/>
      <c r="AJ1943" s="45">
        <v>25.251534704924786</v>
      </c>
      <c r="AK1943" s="45">
        <v>0.013</v>
      </c>
      <c r="AL1943" s="45"/>
      <c r="AM1943" s="45"/>
      <c r="AN1943" s="45"/>
      <c r="AO1943" s="23"/>
      <c r="AP1943" s="23"/>
      <c r="AQ1943" s="45">
        <v>25.251534704924786</v>
      </c>
      <c r="AR1943" s="45">
        <v>0.005</v>
      </c>
      <c r="AS1943" s="23"/>
      <c r="AT1943" s="23"/>
      <c r="AU1943" s="23"/>
      <c r="AV1943" s="23"/>
      <c r="AW1943" s="23"/>
      <c r="AX1943" s="45">
        <v>25.251534704924786</v>
      </c>
      <c r="AY1943" s="23">
        <v>0.521</v>
      </c>
      <c r="AZ1943" s="23"/>
      <c r="BA1943" s="23"/>
      <c r="BB1943" s="23"/>
      <c r="BC1943" s="23"/>
      <c r="BD1943" s="23"/>
      <c r="BE1943" s="45">
        <v>25.251534704924786</v>
      </c>
      <c r="BF1943" s="45">
        <v>3.0</v>
      </c>
      <c r="BG1943" s="23"/>
      <c r="BH1943" s="23"/>
      <c r="BI1943" s="23"/>
      <c r="BJ1943" s="23"/>
      <c r="BK1943" s="23"/>
      <c r="BL1943" s="45">
        <v>25.251534704924786</v>
      </c>
      <c r="BM1943" s="45">
        <v>0.898</v>
      </c>
      <c r="BN1943" s="23"/>
      <c r="BO1943" s="23"/>
      <c r="BP1943" s="23"/>
      <c r="BQ1943" s="23"/>
      <c r="BR1943" s="23"/>
      <c r="BS1943" s="45">
        <v>25.251534704924786</v>
      </c>
      <c r="BT1943" s="45">
        <v>0.63</v>
      </c>
      <c r="BU1943" s="23"/>
      <c r="BV1943" s="23"/>
      <c r="BW1943" s="23"/>
      <c r="BX1943" s="23"/>
      <c r="BY1943" s="23"/>
      <c r="BZ1943" s="23"/>
      <c r="CA1943" s="23"/>
    </row>
    <row r="1944" ht="15.75" customHeight="1">
      <c r="A1944" s="45">
        <v>24.940170258818526</v>
      </c>
      <c r="B1944" s="46">
        <v>0.085</v>
      </c>
      <c r="C1944" s="45"/>
      <c r="D1944" s="45"/>
      <c r="E1944" s="45"/>
      <c r="F1944" s="45"/>
      <c r="G1944" s="45"/>
      <c r="H1944" s="45">
        <v>24.940170258818526</v>
      </c>
      <c r="I1944" s="46">
        <v>0.091</v>
      </c>
      <c r="J1944" s="45"/>
      <c r="K1944" s="45"/>
      <c r="L1944" s="45"/>
      <c r="M1944" s="45"/>
      <c r="N1944" s="45"/>
      <c r="O1944" s="45">
        <v>24.940170258818526</v>
      </c>
      <c r="P1944" s="45">
        <v>0.005483793041806174</v>
      </c>
      <c r="Q1944" s="45"/>
      <c r="R1944" s="45"/>
      <c r="S1944" s="45"/>
      <c r="T1944" s="45"/>
      <c r="U1944" s="45"/>
      <c r="V1944" s="45">
        <v>24.940170258818526</v>
      </c>
      <c r="W1944" s="45">
        <v>0.017522792167321322</v>
      </c>
      <c r="X1944" s="45"/>
      <c r="Y1944" s="45"/>
      <c r="Z1944" s="45"/>
      <c r="AA1944" s="45"/>
      <c r="AB1944" s="45"/>
      <c r="AC1944" s="45">
        <v>24.940170258818526</v>
      </c>
      <c r="AD1944" s="45">
        <v>794.5733625150377</v>
      </c>
      <c r="AE1944" s="45"/>
      <c r="AF1944" s="45"/>
      <c r="AG1944" s="45"/>
      <c r="AH1944" s="45"/>
      <c r="AI1944" s="45"/>
      <c r="AJ1944" s="45">
        <v>24.940170258818526</v>
      </c>
      <c r="AK1944" s="45">
        <v>0.013</v>
      </c>
      <c r="AL1944" s="45"/>
      <c r="AM1944" s="45"/>
      <c r="AN1944" s="45"/>
      <c r="AO1944" s="23"/>
      <c r="AP1944" s="23"/>
      <c r="AQ1944" s="45">
        <v>24.940170258818526</v>
      </c>
      <c r="AR1944" s="45">
        <v>0.005</v>
      </c>
      <c r="AS1944" s="23"/>
      <c r="AT1944" s="23"/>
      <c r="AU1944" s="23"/>
      <c r="AV1944" s="23"/>
      <c r="AW1944" s="23"/>
      <c r="AX1944" s="45">
        <v>24.940170258818526</v>
      </c>
      <c r="AY1944" s="23">
        <v>0.511</v>
      </c>
      <c r="AZ1944" s="23"/>
      <c r="BA1944" s="23"/>
      <c r="BB1944" s="23"/>
      <c r="BC1944" s="23"/>
      <c r="BD1944" s="23"/>
      <c r="BE1944" s="45">
        <v>24.940170258818526</v>
      </c>
      <c r="BF1944" s="45">
        <v>3.0</v>
      </c>
      <c r="BG1944" s="23"/>
      <c r="BH1944" s="23"/>
      <c r="BI1944" s="23"/>
      <c r="BJ1944" s="23"/>
      <c r="BK1944" s="23"/>
      <c r="BL1944" s="45">
        <v>24.940170258818526</v>
      </c>
      <c r="BM1944" s="45">
        <v>0.947</v>
      </c>
      <c r="BN1944" s="23"/>
      <c r="BO1944" s="23"/>
      <c r="BP1944" s="23"/>
      <c r="BQ1944" s="23"/>
      <c r="BR1944" s="23"/>
      <c r="BS1944" s="45">
        <v>24.940170258818526</v>
      </c>
      <c r="BT1944" s="45">
        <v>0.66</v>
      </c>
      <c r="BU1944" s="23"/>
      <c r="BV1944" s="23"/>
      <c r="BW1944" s="23"/>
      <c r="BX1944" s="23"/>
      <c r="BY1944" s="23"/>
      <c r="BZ1944" s="23"/>
      <c r="CA1944" s="23"/>
    </row>
    <row r="1945" ht="15.75" customHeight="1">
      <c r="A1945" s="45">
        <v>25.08905020261576</v>
      </c>
      <c r="B1945" s="46">
        <v>0.085</v>
      </c>
      <c r="C1945" s="45"/>
      <c r="D1945" s="45"/>
      <c r="E1945" s="45"/>
      <c r="F1945" s="45"/>
      <c r="G1945" s="45"/>
      <c r="H1945" s="45">
        <v>25.08905020261576</v>
      </c>
      <c r="I1945" s="46">
        <v>0.094</v>
      </c>
      <c r="J1945" s="45"/>
      <c r="K1945" s="45"/>
      <c r="L1945" s="45"/>
      <c r="M1945" s="45"/>
      <c r="N1945" s="45"/>
      <c r="O1945" s="45">
        <v>25.08905020261576</v>
      </c>
      <c r="P1945" s="45"/>
      <c r="Q1945" s="45"/>
      <c r="R1945" s="45"/>
      <c r="S1945" s="45"/>
      <c r="T1945" s="45"/>
      <c r="U1945" s="45"/>
      <c r="V1945" s="45">
        <v>25.08905020261576</v>
      </c>
      <c r="W1945" s="45"/>
      <c r="X1945" s="45"/>
      <c r="Y1945" s="45"/>
      <c r="Z1945" s="45"/>
      <c r="AA1945" s="45"/>
      <c r="AB1945" s="45"/>
      <c r="AC1945" s="45">
        <v>25.08905020261576</v>
      </c>
      <c r="AD1945" s="45">
        <v>980.8619332040178</v>
      </c>
      <c r="AE1945" s="45"/>
      <c r="AF1945" s="45"/>
      <c r="AG1945" s="45"/>
      <c r="AH1945" s="45"/>
      <c r="AI1945" s="45"/>
      <c r="AJ1945" s="45">
        <v>25.08905020261576</v>
      </c>
      <c r="AK1945" s="45">
        <v>0.014</v>
      </c>
      <c r="AL1945" s="45"/>
      <c r="AM1945" s="45"/>
      <c r="AN1945" s="45"/>
      <c r="AO1945" s="23"/>
      <c r="AP1945" s="23"/>
      <c r="AQ1945" s="45">
        <v>25.08905020261576</v>
      </c>
      <c r="AR1945" s="45">
        <v>0.005</v>
      </c>
      <c r="AS1945" s="23"/>
      <c r="AT1945" s="23"/>
      <c r="AU1945" s="23"/>
      <c r="AV1945" s="23"/>
      <c r="AW1945" s="23"/>
      <c r="AX1945" s="45">
        <v>25.08905020261576</v>
      </c>
      <c r="AY1945" s="23">
        <v>0.501</v>
      </c>
      <c r="AZ1945" s="23"/>
      <c r="BA1945" s="23"/>
      <c r="BB1945" s="23"/>
      <c r="BC1945" s="23"/>
      <c r="BD1945" s="23"/>
      <c r="BE1945" s="45">
        <v>25.08905020261576</v>
      </c>
      <c r="BF1945" s="45">
        <v>3.0</v>
      </c>
      <c r="BG1945" s="23"/>
      <c r="BH1945" s="23"/>
      <c r="BI1945" s="23"/>
      <c r="BJ1945" s="23"/>
      <c r="BK1945" s="23"/>
      <c r="BL1945" s="45">
        <v>25.08905020261576</v>
      </c>
      <c r="BM1945" s="45">
        <v>1.001</v>
      </c>
      <c r="BN1945" s="23"/>
      <c r="BO1945" s="23"/>
      <c r="BP1945" s="23"/>
      <c r="BQ1945" s="23"/>
      <c r="BR1945" s="23"/>
      <c r="BS1945" s="45">
        <v>25.08905020261576</v>
      </c>
      <c r="BT1945" s="45">
        <v>0.695</v>
      </c>
      <c r="BU1945" s="23"/>
      <c r="BV1945" s="23"/>
      <c r="BW1945" s="23"/>
      <c r="BX1945" s="23"/>
      <c r="BY1945" s="23"/>
      <c r="BZ1945" s="23"/>
      <c r="CA1945" s="23"/>
    </row>
    <row r="1946" ht="15.75" customHeight="1">
      <c r="A1946" s="45">
        <v>24.596304237335993</v>
      </c>
      <c r="B1946" s="46">
        <v>0.086</v>
      </c>
      <c r="C1946" s="45"/>
      <c r="D1946" s="45"/>
      <c r="E1946" s="45"/>
      <c r="F1946" s="45"/>
      <c r="G1946" s="45"/>
      <c r="H1946" s="45">
        <v>24.596304237335993</v>
      </c>
      <c r="I1946" s="46">
        <v>0.082</v>
      </c>
      <c r="J1946" s="45"/>
      <c r="K1946" s="45"/>
      <c r="L1946" s="45"/>
      <c r="M1946" s="45"/>
      <c r="N1946" s="45"/>
      <c r="O1946" s="45">
        <v>24.596304237335993</v>
      </c>
      <c r="P1946" s="45">
        <v>0.005214972798975962</v>
      </c>
      <c r="Q1946" s="45"/>
      <c r="R1946" s="45"/>
      <c r="S1946" s="45"/>
      <c r="T1946" s="45"/>
      <c r="U1946" s="45"/>
      <c r="V1946" s="45">
        <v>24.596304237335993</v>
      </c>
      <c r="W1946" s="45">
        <v>0.016305366790279163</v>
      </c>
      <c r="X1946" s="45"/>
      <c r="Y1946" s="45"/>
      <c r="Z1946" s="45"/>
      <c r="AA1946" s="45"/>
      <c r="AB1946" s="45"/>
      <c r="AC1946" s="45">
        <v>24.596304237335993</v>
      </c>
      <c r="AD1946" s="45">
        <v>1161.8790354460402</v>
      </c>
      <c r="AE1946" s="45"/>
      <c r="AF1946" s="45"/>
      <c r="AG1946" s="45"/>
      <c r="AH1946" s="45"/>
      <c r="AI1946" s="45"/>
      <c r="AJ1946" s="45">
        <v>24.596304237335993</v>
      </c>
      <c r="AK1946" s="45">
        <v>0.014</v>
      </c>
      <c r="AL1946" s="45"/>
      <c r="AM1946" s="45"/>
      <c r="AN1946" s="45"/>
      <c r="AO1946" s="23"/>
      <c r="AP1946" s="23"/>
      <c r="AQ1946" s="45">
        <v>24.596304237335993</v>
      </c>
      <c r="AR1946" s="45">
        <v>0.004</v>
      </c>
      <c r="AS1946" s="23"/>
      <c r="AT1946" s="23"/>
      <c r="AU1946" s="23"/>
      <c r="AV1946" s="23"/>
      <c r="AW1946" s="23"/>
      <c r="AX1946" s="45">
        <v>24.596304237335993</v>
      </c>
      <c r="AY1946" s="23">
        <v>0.499</v>
      </c>
      <c r="AZ1946" s="23"/>
      <c r="BA1946" s="23"/>
      <c r="BB1946" s="23"/>
      <c r="BC1946" s="23"/>
      <c r="BD1946" s="23"/>
      <c r="BE1946" s="45">
        <v>24.596304237335993</v>
      </c>
      <c r="BF1946" s="45">
        <v>3.0</v>
      </c>
      <c r="BG1946" s="23"/>
      <c r="BH1946" s="23"/>
      <c r="BI1946" s="23"/>
      <c r="BJ1946" s="23"/>
      <c r="BK1946" s="23"/>
      <c r="BL1946" s="45">
        <v>24.596304237335993</v>
      </c>
      <c r="BM1946" s="45">
        <v>1.022</v>
      </c>
      <c r="BN1946" s="23"/>
      <c r="BO1946" s="23"/>
      <c r="BP1946" s="23"/>
      <c r="BQ1946" s="23"/>
      <c r="BR1946" s="23"/>
      <c r="BS1946" s="45">
        <v>24.596304237335993</v>
      </c>
      <c r="BT1946" s="45">
        <v>0.717</v>
      </c>
      <c r="BU1946" s="23"/>
      <c r="BV1946" s="23"/>
      <c r="BW1946" s="23"/>
      <c r="BX1946" s="23"/>
      <c r="BY1946" s="23"/>
      <c r="BZ1946" s="23"/>
      <c r="CA1946" s="23"/>
    </row>
    <row r="1947" ht="15.75" customHeight="1">
      <c r="A1947" s="45">
        <v>24.122422631697837</v>
      </c>
      <c r="B1947" s="46">
        <v>0.088</v>
      </c>
      <c r="C1947" s="45"/>
      <c r="D1947" s="45"/>
      <c r="E1947" s="45"/>
      <c r="F1947" s="45"/>
      <c r="G1947" s="45"/>
      <c r="H1947" s="45">
        <v>24.122422631697837</v>
      </c>
      <c r="I1947" s="46">
        <v>0.089</v>
      </c>
      <c r="J1947" s="45"/>
      <c r="K1947" s="45"/>
      <c r="L1947" s="45"/>
      <c r="M1947" s="45"/>
      <c r="N1947" s="45"/>
      <c r="O1947" s="45">
        <v>24.122422631697837</v>
      </c>
      <c r="P1947" s="45">
        <v>0.005302488970435696</v>
      </c>
      <c r="Q1947" s="45"/>
      <c r="R1947" s="45"/>
      <c r="S1947" s="45"/>
      <c r="T1947" s="45"/>
      <c r="U1947" s="45"/>
      <c r="V1947" s="45">
        <v>24.122422631697837</v>
      </c>
      <c r="W1947" s="45">
        <v>0.017113181539482842</v>
      </c>
      <c r="X1947" s="45"/>
      <c r="Y1947" s="45"/>
      <c r="Z1947" s="45"/>
      <c r="AA1947" s="45"/>
      <c r="AB1947" s="45"/>
      <c r="AC1947" s="45">
        <v>24.122422631697837</v>
      </c>
      <c r="AD1947" s="45">
        <v>1009.1878460424955</v>
      </c>
      <c r="AE1947" s="45"/>
      <c r="AF1947" s="45"/>
      <c r="AG1947" s="45"/>
      <c r="AH1947" s="45"/>
      <c r="AI1947" s="45"/>
      <c r="AJ1947" s="45">
        <v>24.122422631697837</v>
      </c>
      <c r="AK1947" s="45">
        <v>0.014</v>
      </c>
      <c r="AL1947" s="45"/>
      <c r="AM1947" s="45"/>
      <c r="AN1947" s="45"/>
      <c r="AO1947" s="23"/>
      <c r="AP1947" s="23"/>
      <c r="AQ1947" s="45">
        <v>24.122422631697837</v>
      </c>
      <c r="AR1947" s="45">
        <v>0.004</v>
      </c>
      <c r="AS1947" s="23"/>
      <c r="AT1947" s="23"/>
      <c r="AU1947" s="23"/>
      <c r="AV1947" s="23"/>
      <c r="AW1947" s="23"/>
      <c r="AX1947" s="45">
        <v>24.122422631697837</v>
      </c>
      <c r="AY1947" s="23">
        <v>0.476</v>
      </c>
      <c r="AZ1947" s="23"/>
      <c r="BA1947" s="23"/>
      <c r="BB1947" s="23"/>
      <c r="BC1947" s="23"/>
      <c r="BD1947" s="23"/>
      <c r="BE1947" s="45">
        <v>24.122422631697837</v>
      </c>
      <c r="BF1947" s="45">
        <v>3.0</v>
      </c>
      <c r="BG1947" s="23"/>
      <c r="BH1947" s="23"/>
      <c r="BI1947" s="23"/>
      <c r="BJ1947" s="23"/>
      <c r="BK1947" s="23"/>
      <c r="BL1947" s="45">
        <v>24.122422631697837</v>
      </c>
      <c r="BM1947" s="45">
        <v>1.007</v>
      </c>
      <c r="BN1947" s="23"/>
      <c r="BO1947" s="23"/>
      <c r="BP1947" s="23"/>
      <c r="BQ1947" s="23"/>
      <c r="BR1947" s="23"/>
      <c r="BS1947" s="45">
        <v>24.122422631697837</v>
      </c>
      <c r="BT1947" s="45">
        <v>0.743</v>
      </c>
      <c r="BU1947" s="23"/>
      <c r="BV1947" s="23"/>
      <c r="BW1947" s="23"/>
      <c r="BX1947" s="23"/>
      <c r="BY1947" s="23"/>
      <c r="BZ1947" s="23"/>
      <c r="CA1947" s="23"/>
    </row>
    <row r="1948" ht="15.75" customHeight="1">
      <c r="A1948" s="45">
        <v>23.751116386314326</v>
      </c>
      <c r="B1948" s="46">
        <v>0.09</v>
      </c>
      <c r="C1948" s="45"/>
      <c r="D1948" s="45"/>
      <c r="E1948" s="45"/>
      <c r="F1948" s="45"/>
      <c r="G1948" s="45"/>
      <c r="H1948" s="45">
        <v>23.751116386314326</v>
      </c>
      <c r="I1948" s="46">
        <v>0.06</v>
      </c>
      <c r="J1948" s="45"/>
      <c r="K1948" s="45"/>
      <c r="L1948" s="45"/>
      <c r="M1948" s="45"/>
      <c r="N1948" s="45"/>
      <c r="O1948" s="45">
        <v>23.751116386314326</v>
      </c>
      <c r="P1948" s="45"/>
      <c r="Q1948" s="45"/>
      <c r="R1948" s="45"/>
      <c r="S1948" s="45"/>
      <c r="T1948" s="45"/>
      <c r="U1948" s="45"/>
      <c r="V1948" s="45">
        <v>23.751116386314326</v>
      </c>
      <c r="W1948" s="45"/>
      <c r="X1948" s="45"/>
      <c r="Y1948" s="45"/>
      <c r="Z1948" s="45"/>
      <c r="AA1948" s="45"/>
      <c r="AB1948" s="45"/>
      <c r="AC1948" s="45">
        <v>23.751116386314326</v>
      </c>
      <c r="AD1948" s="45">
        <v>1249.7390136076035</v>
      </c>
      <c r="AE1948" s="45"/>
      <c r="AF1948" s="45"/>
      <c r="AG1948" s="45"/>
      <c r="AH1948" s="45"/>
      <c r="AI1948" s="45"/>
      <c r="AJ1948" s="45">
        <v>23.751116386314326</v>
      </c>
      <c r="AK1948" s="45">
        <v>0.014</v>
      </c>
      <c r="AL1948" s="45"/>
      <c r="AM1948" s="45"/>
      <c r="AN1948" s="45"/>
      <c r="AO1948" s="23"/>
      <c r="AP1948" s="23"/>
      <c r="AQ1948" s="45">
        <v>23.751116386314326</v>
      </c>
      <c r="AR1948" s="45">
        <v>0.004</v>
      </c>
      <c r="AS1948" s="23"/>
      <c r="AT1948" s="23"/>
      <c r="AU1948" s="23"/>
      <c r="AV1948" s="23"/>
      <c r="AW1948" s="23"/>
      <c r="AX1948" s="45">
        <v>23.751116386314326</v>
      </c>
      <c r="AY1948" s="23">
        <v>0.475</v>
      </c>
      <c r="AZ1948" s="23"/>
      <c r="BA1948" s="23"/>
      <c r="BB1948" s="23"/>
      <c r="BC1948" s="23"/>
      <c r="BD1948" s="23"/>
      <c r="BE1948" s="45">
        <v>23.751116386314326</v>
      </c>
      <c r="BF1948" s="45">
        <v>3.0</v>
      </c>
      <c r="BG1948" s="23"/>
      <c r="BH1948" s="23"/>
      <c r="BI1948" s="23"/>
      <c r="BJ1948" s="23"/>
      <c r="BK1948" s="23"/>
      <c r="BL1948" s="45">
        <v>23.751116386314326</v>
      </c>
      <c r="BM1948" s="45">
        <v>1.004</v>
      </c>
      <c r="BN1948" s="23"/>
      <c r="BO1948" s="23"/>
      <c r="BP1948" s="23"/>
      <c r="BQ1948" s="23"/>
      <c r="BR1948" s="23"/>
      <c r="BS1948" s="45">
        <v>23.751116386314326</v>
      </c>
      <c r="BT1948" s="45">
        <v>0.76</v>
      </c>
      <c r="BU1948" s="23"/>
      <c r="BV1948" s="23"/>
      <c r="BW1948" s="23"/>
      <c r="BX1948" s="23"/>
      <c r="BY1948" s="23"/>
      <c r="BZ1948" s="23"/>
      <c r="CA1948" s="23"/>
    </row>
    <row r="1949" ht="15.75" customHeight="1">
      <c r="A1949" s="45">
        <v>23.564267681289166</v>
      </c>
      <c r="B1949" s="46">
        <v>0.089</v>
      </c>
      <c r="C1949" s="45"/>
      <c r="D1949" s="45"/>
      <c r="E1949" s="45"/>
      <c r="F1949" s="45"/>
      <c r="G1949" s="45"/>
      <c r="H1949" s="45">
        <v>23.564267681289166</v>
      </c>
      <c r="I1949" s="46">
        <v>0.073</v>
      </c>
      <c r="J1949" s="45"/>
      <c r="K1949" s="45"/>
      <c r="L1949" s="45"/>
      <c r="M1949" s="45"/>
      <c r="N1949" s="45"/>
      <c r="O1949" s="45">
        <v>23.564267681289166</v>
      </c>
      <c r="P1949" s="45">
        <v>0.004733706356311549</v>
      </c>
      <c r="Q1949" s="45"/>
      <c r="R1949" s="45"/>
      <c r="S1949" s="45"/>
      <c r="T1949" s="45"/>
      <c r="U1949" s="45"/>
      <c r="V1949" s="45">
        <v>23.564267681289166</v>
      </c>
      <c r="W1949" s="45">
        <v>0.014541629364368844</v>
      </c>
      <c r="X1949" s="45"/>
      <c r="Y1949" s="45"/>
      <c r="Z1949" s="45"/>
      <c r="AA1949" s="45"/>
      <c r="AB1949" s="45"/>
      <c r="AC1949" s="45">
        <v>23.564267681289166</v>
      </c>
      <c r="AD1949" s="45">
        <v>1491.8531781557745</v>
      </c>
      <c r="AE1949" s="45"/>
      <c r="AF1949" s="45"/>
      <c r="AG1949" s="45"/>
      <c r="AH1949" s="45"/>
      <c r="AI1949" s="45"/>
      <c r="AJ1949" s="45">
        <v>23.564267681289166</v>
      </c>
      <c r="AK1949" s="45">
        <v>0.014</v>
      </c>
      <c r="AL1949" s="45"/>
      <c r="AM1949" s="45"/>
      <c r="AN1949" s="45"/>
      <c r="AO1949" s="23"/>
      <c r="AP1949" s="23"/>
      <c r="AQ1949" s="45">
        <v>23.564267681289166</v>
      </c>
      <c r="AR1949" s="45">
        <v>0.004</v>
      </c>
      <c r="AS1949" s="23"/>
      <c r="AT1949" s="23"/>
      <c r="AU1949" s="23"/>
      <c r="AV1949" s="23"/>
      <c r="AW1949" s="23"/>
      <c r="AX1949" s="45">
        <v>23.564267681289166</v>
      </c>
      <c r="AY1949" s="23">
        <v>0.473</v>
      </c>
      <c r="AZ1949" s="23"/>
      <c r="BA1949" s="23"/>
      <c r="BB1949" s="23"/>
      <c r="BC1949" s="23"/>
      <c r="BD1949" s="23"/>
      <c r="BE1949" s="45">
        <v>23.564267681289166</v>
      </c>
      <c r="BF1949" s="45">
        <v>3.0</v>
      </c>
      <c r="BG1949" s="23"/>
      <c r="BH1949" s="23"/>
      <c r="BI1949" s="23"/>
      <c r="BJ1949" s="23"/>
      <c r="BK1949" s="23"/>
      <c r="BL1949" s="45">
        <v>23.564267681289166</v>
      </c>
      <c r="BM1949" s="45">
        <v>1.046</v>
      </c>
      <c r="BN1949" s="23"/>
      <c r="BO1949" s="23"/>
      <c r="BP1949" s="23"/>
      <c r="BQ1949" s="23"/>
      <c r="BR1949" s="23"/>
      <c r="BS1949" s="45">
        <v>23.564267681289166</v>
      </c>
      <c r="BT1949" s="45">
        <v>0.795</v>
      </c>
      <c r="BU1949" s="23"/>
      <c r="BV1949" s="23"/>
      <c r="BW1949" s="23"/>
      <c r="BX1949" s="23"/>
      <c r="BY1949" s="23"/>
      <c r="BZ1949" s="23"/>
      <c r="CA1949" s="23"/>
    </row>
    <row r="1950" ht="15.75" customHeight="1">
      <c r="A1950" s="45">
        <v>23.28229956125489</v>
      </c>
      <c r="B1950" s="46">
        <v>0.092</v>
      </c>
      <c r="C1950" s="45"/>
      <c r="D1950" s="45"/>
      <c r="E1950" s="45"/>
      <c r="F1950" s="45"/>
      <c r="G1950" s="45"/>
      <c r="H1950" s="45">
        <v>23.28229956125489</v>
      </c>
      <c r="I1950" s="46">
        <v>0.077</v>
      </c>
      <c r="J1950" s="45"/>
      <c r="K1950" s="45"/>
      <c r="L1950" s="45"/>
      <c r="M1950" s="45"/>
      <c r="N1950" s="45"/>
      <c r="O1950" s="45">
        <v>23.28229956125489</v>
      </c>
      <c r="P1950" s="45">
        <v>0.004959359969019403</v>
      </c>
      <c r="Q1950" s="45"/>
      <c r="R1950" s="45"/>
      <c r="S1950" s="45"/>
      <c r="T1950" s="45"/>
      <c r="U1950" s="45"/>
      <c r="V1950" s="45">
        <v>23.28229956125489</v>
      </c>
      <c r="W1950" s="45">
        <v>0.015347585581700324</v>
      </c>
      <c r="X1950" s="45"/>
      <c r="Y1950" s="45"/>
      <c r="Z1950" s="45"/>
      <c r="AA1950" s="45"/>
      <c r="AB1950" s="45"/>
      <c r="AC1950" s="45">
        <v>23.28229956125489</v>
      </c>
      <c r="AD1950" s="45">
        <v>1527.2026368713116</v>
      </c>
      <c r="AE1950" s="45"/>
      <c r="AF1950" s="45"/>
      <c r="AG1950" s="45"/>
      <c r="AH1950" s="45"/>
      <c r="AI1950" s="45"/>
      <c r="AJ1950" s="45">
        <v>23.28229956125489</v>
      </c>
      <c r="AK1950" s="45">
        <v>0.014</v>
      </c>
      <c r="AL1950" s="45"/>
      <c r="AM1950" s="45"/>
      <c r="AN1950" s="45"/>
      <c r="AO1950" s="23"/>
      <c r="AP1950" s="23"/>
      <c r="AQ1950" s="45">
        <v>23.28229956125489</v>
      </c>
      <c r="AR1950" s="45">
        <v>0.004</v>
      </c>
      <c r="AS1950" s="23"/>
      <c r="AT1950" s="23"/>
      <c r="AU1950" s="23"/>
      <c r="AV1950" s="23"/>
      <c r="AW1950" s="23"/>
      <c r="AX1950" s="45">
        <v>23.28229956125489</v>
      </c>
      <c r="AY1950" s="23">
        <v>0.472</v>
      </c>
      <c r="AZ1950" s="23"/>
      <c r="BA1950" s="23"/>
      <c r="BB1950" s="23"/>
      <c r="BC1950" s="23"/>
      <c r="BD1950" s="23"/>
      <c r="BE1950" s="45">
        <v>23.28229956125489</v>
      </c>
      <c r="BF1950" s="45">
        <v>3.0</v>
      </c>
      <c r="BG1950" s="23"/>
      <c r="BH1950" s="23"/>
      <c r="BI1950" s="23"/>
      <c r="BJ1950" s="23"/>
      <c r="BK1950" s="23"/>
      <c r="BL1950" s="45">
        <v>23.28229956125489</v>
      </c>
      <c r="BM1950" s="45">
        <v>1.056</v>
      </c>
      <c r="BN1950" s="23"/>
      <c r="BO1950" s="23"/>
      <c r="BP1950" s="23"/>
      <c r="BQ1950" s="23"/>
      <c r="BR1950" s="23"/>
      <c r="BS1950" s="45">
        <v>23.28229956125489</v>
      </c>
      <c r="BT1950" s="45">
        <v>0.79</v>
      </c>
      <c r="BU1950" s="23"/>
      <c r="BV1950" s="23"/>
      <c r="BW1950" s="23"/>
      <c r="BX1950" s="23"/>
      <c r="BY1950" s="23"/>
      <c r="BZ1950" s="23"/>
      <c r="CA1950" s="23"/>
    </row>
    <row r="1951" ht="15.75" customHeight="1">
      <c r="A1951" s="45">
        <v>27.67879512347935</v>
      </c>
      <c r="B1951" s="46">
        <v>0.091</v>
      </c>
      <c r="C1951" s="45"/>
      <c r="D1951" s="45"/>
      <c r="E1951" s="45"/>
      <c r="F1951" s="45"/>
      <c r="G1951" s="45"/>
      <c r="H1951" s="45">
        <v>27.67879512347935</v>
      </c>
      <c r="I1951" s="46">
        <v>0.07</v>
      </c>
      <c r="J1951" s="45"/>
      <c r="K1951" s="45"/>
      <c r="L1951" s="45"/>
      <c r="M1951" s="45"/>
      <c r="N1951" s="45"/>
      <c r="O1951" s="45">
        <v>27.67879512347935</v>
      </c>
      <c r="P1951" s="45">
        <v>0.006979637654675508</v>
      </c>
      <c r="Q1951" s="45"/>
      <c r="R1951" s="45"/>
      <c r="S1951" s="45"/>
      <c r="T1951" s="45"/>
      <c r="U1951" s="45"/>
      <c r="V1951" s="45">
        <v>27.67879512347935</v>
      </c>
      <c r="W1951" s="45"/>
      <c r="X1951" s="45"/>
      <c r="Y1951" s="45"/>
      <c r="Z1951" s="45"/>
      <c r="AA1951" s="45"/>
      <c r="AB1951" s="45"/>
      <c r="AC1951" s="45">
        <v>27.67879512347935</v>
      </c>
      <c r="AD1951" s="45">
        <v>458.4138255103639</v>
      </c>
      <c r="AE1951" s="45"/>
      <c r="AF1951" s="45"/>
      <c r="AG1951" s="45"/>
      <c r="AH1951" s="45"/>
      <c r="AI1951" s="45"/>
      <c r="AJ1951" s="45">
        <v>27.67879512347935</v>
      </c>
      <c r="AK1951" s="45">
        <v>0.013</v>
      </c>
      <c r="AL1951" s="45"/>
      <c r="AM1951" s="45"/>
      <c r="AN1951" s="45"/>
      <c r="AO1951" s="23"/>
      <c r="AP1951" s="23"/>
      <c r="AQ1951" s="45">
        <v>27.67879512347935</v>
      </c>
      <c r="AR1951" s="45">
        <v>0.005</v>
      </c>
      <c r="AS1951" s="23"/>
      <c r="AT1951" s="23"/>
      <c r="AU1951" s="23"/>
      <c r="AV1951" s="23"/>
      <c r="AW1951" s="23"/>
      <c r="AX1951" s="45">
        <v>27.67879512347935</v>
      </c>
      <c r="AY1951" s="23"/>
      <c r="AZ1951" s="23"/>
      <c r="BA1951" s="23"/>
      <c r="BB1951" s="23"/>
      <c r="BC1951" s="23"/>
      <c r="BD1951" s="23"/>
      <c r="BE1951" s="45">
        <v>27.67879512347935</v>
      </c>
      <c r="BF1951" s="45"/>
      <c r="BG1951" s="23"/>
      <c r="BH1951" s="23"/>
      <c r="BI1951" s="23"/>
      <c r="BJ1951" s="23"/>
      <c r="BK1951" s="23"/>
      <c r="BL1951" s="45">
        <v>27.67879512347935</v>
      </c>
      <c r="BM1951" s="45">
        <v>0.445</v>
      </c>
      <c r="BN1951" s="23"/>
      <c r="BO1951" s="23"/>
      <c r="BP1951" s="23"/>
      <c r="BQ1951" s="23"/>
      <c r="BR1951" s="23"/>
      <c r="BS1951" s="45">
        <v>27.67879512347935</v>
      </c>
      <c r="BT1951" s="45">
        <v>0.468</v>
      </c>
      <c r="BU1951" s="23"/>
      <c r="BV1951" s="23"/>
      <c r="BW1951" s="23"/>
      <c r="BX1951" s="23"/>
      <c r="BY1951" s="23"/>
      <c r="BZ1951" s="23"/>
      <c r="CA1951" s="23"/>
    </row>
    <row r="1952" ht="15.75" customHeight="1">
      <c r="A1952" s="45">
        <v>6992.815318728462</v>
      </c>
      <c r="B1952" s="46">
        <v>0.039</v>
      </c>
      <c r="C1952" s="45"/>
      <c r="D1952" s="45"/>
      <c r="E1952" s="45"/>
      <c r="F1952" s="45"/>
      <c r="G1952" s="45"/>
      <c r="H1952" s="45">
        <v>6992.815318728462</v>
      </c>
      <c r="I1952" s="46">
        <v>0.084</v>
      </c>
      <c r="J1952" s="45"/>
      <c r="K1952" s="45"/>
      <c r="L1952" s="45"/>
      <c r="M1952" s="45"/>
      <c r="N1952" s="45"/>
      <c r="O1952" s="45">
        <v>6992.815318728462</v>
      </c>
      <c r="P1952" s="45"/>
      <c r="Q1952" s="45"/>
      <c r="R1952" s="45"/>
      <c r="S1952" s="45"/>
      <c r="T1952" s="45"/>
      <c r="U1952" s="45"/>
      <c r="V1952" s="45">
        <v>6992.815318728462</v>
      </c>
      <c r="W1952" s="45"/>
      <c r="X1952" s="45"/>
      <c r="Y1952" s="45"/>
      <c r="Z1952" s="45"/>
      <c r="AA1952" s="45"/>
      <c r="AB1952" s="45"/>
      <c r="AC1952" s="45">
        <v>6992.815318728462</v>
      </c>
      <c r="AD1952" s="45">
        <v>118.27801987809971</v>
      </c>
      <c r="AE1952" s="45"/>
      <c r="AF1952" s="45"/>
      <c r="AG1952" s="45"/>
      <c r="AH1952" s="45"/>
      <c r="AI1952" s="45"/>
      <c r="AJ1952" s="45">
        <v>6992.815318728462</v>
      </c>
      <c r="AK1952" s="45">
        <v>0.025</v>
      </c>
      <c r="AL1952" s="45"/>
      <c r="AM1952" s="45"/>
      <c r="AN1952" s="45"/>
      <c r="AO1952" s="23"/>
      <c r="AP1952" s="23"/>
      <c r="AQ1952" s="45">
        <v>6992.815318728462</v>
      </c>
      <c r="AR1952" s="45">
        <v>0.021</v>
      </c>
      <c r="AS1952" s="23"/>
      <c r="AT1952" s="23"/>
      <c r="AU1952" s="23"/>
      <c r="AV1952" s="23"/>
      <c r="AW1952" s="23"/>
      <c r="AX1952" s="45">
        <v>6992.815318728462</v>
      </c>
      <c r="AY1952" s="23"/>
      <c r="AZ1952" s="23"/>
      <c r="BA1952" s="23"/>
      <c r="BB1952" s="23"/>
      <c r="BC1952" s="23"/>
      <c r="BD1952" s="23"/>
      <c r="BE1952" s="45">
        <v>6992.815318728462</v>
      </c>
      <c r="BF1952" s="45"/>
      <c r="BG1952" s="23"/>
      <c r="BH1952" s="23"/>
      <c r="BI1952" s="23"/>
      <c r="BJ1952" s="23"/>
      <c r="BK1952" s="23"/>
      <c r="BL1952" s="45">
        <v>6992.815318728462</v>
      </c>
      <c r="BM1952" s="45">
        <v>0.068</v>
      </c>
      <c r="BN1952" s="23"/>
      <c r="BO1952" s="23"/>
      <c r="BP1952" s="23"/>
      <c r="BQ1952" s="23"/>
      <c r="BR1952" s="23"/>
      <c r="BS1952" s="45">
        <v>6992.815318728462</v>
      </c>
      <c r="BT1952" s="45">
        <v>0.015</v>
      </c>
      <c r="BU1952" s="23"/>
      <c r="BV1952" s="23"/>
      <c r="BW1952" s="23"/>
      <c r="BX1952" s="23"/>
      <c r="BY1952" s="23"/>
      <c r="BZ1952" s="23"/>
      <c r="CA1952" s="23"/>
    </row>
    <row r="1953" ht="15.75" customHeight="1">
      <c r="A1953" s="45">
        <v>6993.9747649441515</v>
      </c>
      <c r="B1953" s="46">
        <v>0.033</v>
      </c>
      <c r="C1953" s="45"/>
      <c r="D1953" s="45"/>
      <c r="E1953" s="45"/>
      <c r="F1953" s="45"/>
      <c r="G1953" s="45"/>
      <c r="H1953" s="45">
        <v>6993.9747649441515</v>
      </c>
      <c r="I1953" s="46">
        <v>0.083</v>
      </c>
      <c r="J1953" s="45"/>
      <c r="K1953" s="45"/>
      <c r="L1953" s="45"/>
      <c r="M1953" s="45"/>
      <c r="N1953" s="45"/>
      <c r="O1953" s="45">
        <v>6993.9747649441515</v>
      </c>
      <c r="P1953" s="45"/>
      <c r="Q1953" s="45"/>
      <c r="R1953" s="45"/>
      <c r="S1953" s="45"/>
      <c r="T1953" s="45"/>
      <c r="U1953" s="45"/>
      <c r="V1953" s="45">
        <v>6993.9747649441515</v>
      </c>
      <c r="W1953" s="45"/>
      <c r="X1953" s="45"/>
      <c r="Y1953" s="45"/>
      <c r="Z1953" s="45"/>
      <c r="AA1953" s="45"/>
      <c r="AB1953" s="45"/>
      <c r="AC1953" s="45">
        <v>6993.9747649441515</v>
      </c>
      <c r="AD1953" s="45">
        <v>103.10543758438689</v>
      </c>
      <c r="AE1953" s="45"/>
      <c r="AF1953" s="45"/>
      <c r="AG1953" s="45"/>
      <c r="AH1953" s="45"/>
      <c r="AI1953" s="45"/>
      <c r="AJ1953" s="45">
        <v>6993.9747649441515</v>
      </c>
      <c r="AK1953" s="45">
        <v>0.024</v>
      </c>
      <c r="AL1953" s="45"/>
      <c r="AM1953" s="45"/>
      <c r="AN1953" s="45"/>
      <c r="AO1953" s="23"/>
      <c r="AP1953" s="23"/>
      <c r="AQ1953" s="45">
        <v>6993.9747649441515</v>
      </c>
      <c r="AR1953" s="45">
        <v>0.02</v>
      </c>
      <c r="AS1953" s="23"/>
      <c r="AT1953" s="23"/>
      <c r="AU1953" s="23"/>
      <c r="AV1953" s="23"/>
      <c r="AW1953" s="23"/>
      <c r="AX1953" s="45">
        <v>6993.9747649441515</v>
      </c>
      <c r="AY1953" s="23"/>
      <c r="AZ1953" s="23"/>
      <c r="BA1953" s="23"/>
      <c r="BB1953" s="23"/>
      <c r="BC1953" s="23"/>
      <c r="BD1953" s="23"/>
      <c r="BE1953" s="45">
        <v>6993.9747649441515</v>
      </c>
      <c r="BF1953" s="45"/>
      <c r="BG1953" s="23"/>
      <c r="BH1953" s="23"/>
      <c r="BI1953" s="23"/>
      <c r="BJ1953" s="23"/>
      <c r="BK1953" s="23"/>
      <c r="BL1953" s="45">
        <v>6993.9747649441515</v>
      </c>
      <c r="BM1953" s="45">
        <v>0.099</v>
      </c>
      <c r="BN1953" s="23"/>
      <c r="BO1953" s="23"/>
      <c r="BP1953" s="23"/>
      <c r="BQ1953" s="23"/>
      <c r="BR1953" s="23"/>
      <c r="BS1953" s="45">
        <v>6993.9747649441515</v>
      </c>
      <c r="BT1953" s="45">
        <v>0.019</v>
      </c>
      <c r="BU1953" s="23"/>
      <c r="BV1953" s="23"/>
      <c r="BW1953" s="23"/>
      <c r="BX1953" s="23"/>
      <c r="BY1953" s="23"/>
      <c r="BZ1953" s="23"/>
      <c r="CA1953" s="23"/>
    </row>
    <row r="1954" ht="15.75" customHeight="1">
      <c r="A1954" s="45">
        <v>6992.599265899487</v>
      </c>
      <c r="B1954" s="46">
        <v>0.035</v>
      </c>
      <c r="C1954" s="45"/>
      <c r="D1954" s="45"/>
      <c r="E1954" s="45"/>
      <c r="F1954" s="45"/>
      <c r="G1954" s="45"/>
      <c r="H1954" s="45">
        <v>6992.599265899487</v>
      </c>
      <c r="I1954" s="46">
        <v>0.081</v>
      </c>
      <c r="J1954" s="45"/>
      <c r="K1954" s="45"/>
      <c r="L1954" s="45"/>
      <c r="M1954" s="45"/>
      <c r="N1954" s="45"/>
      <c r="O1954" s="45">
        <v>6992.599265899487</v>
      </c>
      <c r="P1954" s="45"/>
      <c r="Q1954" s="45"/>
      <c r="R1954" s="45"/>
      <c r="S1954" s="45"/>
      <c r="T1954" s="45"/>
      <c r="U1954" s="45"/>
      <c r="V1954" s="45">
        <v>6992.599265899487</v>
      </c>
      <c r="W1954" s="45">
        <v>0.0015816484672956507</v>
      </c>
      <c r="X1954" s="45"/>
      <c r="Y1954" s="45"/>
      <c r="Z1954" s="45"/>
      <c r="AA1954" s="45"/>
      <c r="AB1954" s="45"/>
      <c r="AC1954" s="45">
        <v>6992.599265899487</v>
      </c>
      <c r="AD1954" s="45">
        <v>96.78561496232099</v>
      </c>
      <c r="AE1954" s="45"/>
      <c r="AF1954" s="45"/>
      <c r="AG1954" s="45"/>
      <c r="AH1954" s="45"/>
      <c r="AI1954" s="45"/>
      <c r="AJ1954" s="45">
        <v>6992.599265899487</v>
      </c>
      <c r="AK1954" s="45">
        <v>0.024</v>
      </c>
      <c r="AL1954" s="45"/>
      <c r="AM1954" s="45"/>
      <c r="AN1954" s="45"/>
      <c r="AO1954" s="23"/>
      <c r="AP1954" s="23"/>
      <c r="AQ1954" s="45">
        <v>6992.599265899487</v>
      </c>
      <c r="AR1954" s="45">
        <v>0.02</v>
      </c>
      <c r="AS1954" s="23"/>
      <c r="AT1954" s="23"/>
      <c r="AU1954" s="23"/>
      <c r="AV1954" s="23"/>
      <c r="AW1954" s="23"/>
      <c r="AX1954" s="45">
        <v>6992.599265899487</v>
      </c>
      <c r="AY1954" s="23"/>
      <c r="AZ1954" s="23"/>
      <c r="BA1954" s="23"/>
      <c r="BB1954" s="23"/>
      <c r="BC1954" s="23"/>
      <c r="BD1954" s="23"/>
      <c r="BE1954" s="45">
        <v>6992.599265899487</v>
      </c>
      <c r="BF1954" s="45"/>
      <c r="BG1954" s="23"/>
      <c r="BH1954" s="23"/>
      <c r="BI1954" s="23"/>
      <c r="BJ1954" s="23"/>
      <c r="BK1954" s="23"/>
      <c r="BL1954" s="45">
        <v>6992.599265899487</v>
      </c>
      <c r="BM1954" s="45">
        <v>0.11</v>
      </c>
      <c r="BN1954" s="23"/>
      <c r="BO1954" s="23"/>
      <c r="BP1954" s="23"/>
      <c r="BQ1954" s="23"/>
      <c r="BR1954" s="23"/>
      <c r="BS1954" s="45">
        <v>6992.599265899487</v>
      </c>
      <c r="BT1954" s="45">
        <v>0.062</v>
      </c>
      <c r="BU1954" s="23"/>
      <c r="BV1954" s="23"/>
      <c r="BW1954" s="23"/>
      <c r="BX1954" s="23"/>
      <c r="BY1954" s="23"/>
      <c r="BZ1954" s="23"/>
      <c r="CA1954" s="23"/>
    </row>
    <row r="1955" ht="15.75" customHeight="1">
      <c r="A1955" s="45">
        <v>6997.5790603310725</v>
      </c>
      <c r="B1955" s="46">
        <v>0.034</v>
      </c>
      <c r="C1955" s="45"/>
      <c r="D1955" s="45"/>
      <c r="E1955" s="45"/>
      <c r="F1955" s="45"/>
      <c r="G1955" s="45"/>
      <c r="H1955" s="45">
        <v>6997.5790603310725</v>
      </c>
      <c r="I1955" s="46">
        <v>0.076</v>
      </c>
      <c r="J1955" s="45"/>
      <c r="K1955" s="45"/>
      <c r="L1955" s="45"/>
      <c r="M1955" s="45"/>
      <c r="N1955" s="45"/>
      <c r="O1955" s="45">
        <v>6997.5790603310725</v>
      </c>
      <c r="P1955" s="45"/>
      <c r="Q1955" s="45"/>
      <c r="R1955" s="45"/>
      <c r="S1955" s="45"/>
      <c r="T1955" s="45"/>
      <c r="U1955" s="45"/>
      <c r="V1955" s="45">
        <v>6997.5790603310725</v>
      </c>
      <c r="W1955" s="45">
        <v>0.001036435542764285</v>
      </c>
      <c r="X1955" s="45"/>
      <c r="Y1955" s="45"/>
      <c r="Z1955" s="45"/>
      <c r="AA1955" s="45"/>
      <c r="AB1955" s="45"/>
      <c r="AC1955" s="45">
        <v>6997.5790603310725</v>
      </c>
      <c r="AD1955" s="45">
        <v>107.68161483265298</v>
      </c>
      <c r="AE1955" s="45"/>
      <c r="AF1955" s="45"/>
      <c r="AG1955" s="45"/>
      <c r="AH1955" s="45"/>
      <c r="AI1955" s="45"/>
      <c r="AJ1955" s="45">
        <v>6997.5790603310725</v>
      </c>
      <c r="AK1955" s="45">
        <v>0.024</v>
      </c>
      <c r="AL1955" s="45"/>
      <c r="AM1955" s="45"/>
      <c r="AN1955" s="45"/>
      <c r="AO1955" s="23"/>
      <c r="AP1955" s="23"/>
      <c r="AQ1955" s="45">
        <v>6997.5790603310725</v>
      </c>
      <c r="AR1955" s="45">
        <v>0.02</v>
      </c>
      <c r="AS1955" s="23"/>
      <c r="AT1955" s="23"/>
      <c r="AU1955" s="23"/>
      <c r="AV1955" s="23"/>
      <c r="AW1955" s="23"/>
      <c r="AX1955" s="45">
        <v>6997.5790603310725</v>
      </c>
      <c r="AY1955" s="23"/>
      <c r="AZ1955" s="23"/>
      <c r="BA1955" s="23"/>
      <c r="BB1955" s="23"/>
      <c r="BC1955" s="23"/>
      <c r="BD1955" s="23"/>
      <c r="BE1955" s="45">
        <v>6997.5790603310725</v>
      </c>
      <c r="BF1955" s="45">
        <v>45.0</v>
      </c>
      <c r="BG1955" s="23"/>
      <c r="BH1955" s="23"/>
      <c r="BI1955" s="23"/>
      <c r="BJ1955" s="23"/>
      <c r="BK1955" s="23"/>
      <c r="BL1955" s="45">
        <v>6997.5790603310725</v>
      </c>
      <c r="BM1955" s="45">
        <v>0.134</v>
      </c>
      <c r="BN1955" s="23"/>
      <c r="BO1955" s="23"/>
      <c r="BP1955" s="23"/>
      <c r="BQ1955" s="23"/>
      <c r="BR1955" s="23"/>
      <c r="BS1955" s="45">
        <v>6997.5790603310725</v>
      </c>
      <c r="BT1955" s="45">
        <v>0.067</v>
      </c>
      <c r="BU1955" s="23"/>
      <c r="BV1955" s="23"/>
      <c r="BW1955" s="23"/>
      <c r="BX1955" s="23"/>
      <c r="BY1955" s="23"/>
      <c r="BZ1955" s="23"/>
      <c r="CA1955" s="23"/>
    </row>
    <row r="1956" ht="15.75" customHeight="1">
      <c r="A1956" s="45">
        <v>6993.4392493238665</v>
      </c>
      <c r="B1956" s="46">
        <v>0.036</v>
      </c>
      <c r="C1956" s="45"/>
      <c r="D1956" s="45"/>
      <c r="E1956" s="45"/>
      <c r="F1956" s="45"/>
      <c r="G1956" s="45"/>
      <c r="H1956" s="45">
        <v>6993.4392493238665</v>
      </c>
      <c r="I1956" s="46">
        <v>0.072</v>
      </c>
      <c r="J1956" s="45"/>
      <c r="K1956" s="45"/>
      <c r="L1956" s="45"/>
      <c r="M1956" s="45"/>
      <c r="N1956" s="45"/>
      <c r="O1956" s="45">
        <v>6993.4392493238665</v>
      </c>
      <c r="P1956" s="45"/>
      <c r="Q1956" s="45"/>
      <c r="R1956" s="45"/>
      <c r="S1956" s="45"/>
      <c r="T1956" s="45"/>
      <c r="U1956" s="45"/>
      <c r="V1956" s="45">
        <v>6993.4392493238665</v>
      </c>
      <c r="W1956" s="45">
        <v>0.0013162473519374356</v>
      </c>
      <c r="X1956" s="45"/>
      <c r="Y1956" s="45"/>
      <c r="Z1956" s="45"/>
      <c r="AA1956" s="45"/>
      <c r="AB1956" s="45"/>
      <c r="AC1956" s="45">
        <v>6993.4392493238665</v>
      </c>
      <c r="AD1956" s="45">
        <v>144.07902368146327</v>
      </c>
      <c r="AE1956" s="45"/>
      <c r="AF1956" s="45"/>
      <c r="AG1956" s="45"/>
      <c r="AH1956" s="45"/>
      <c r="AI1956" s="45"/>
      <c r="AJ1956" s="45">
        <v>6993.4392493238665</v>
      </c>
      <c r="AK1956" s="45">
        <v>0.024</v>
      </c>
      <c r="AL1956" s="45"/>
      <c r="AM1956" s="45"/>
      <c r="AN1956" s="45"/>
      <c r="AO1956" s="23"/>
      <c r="AP1956" s="23"/>
      <c r="AQ1956" s="45">
        <v>6993.4392493238665</v>
      </c>
      <c r="AR1956" s="45">
        <v>0.02</v>
      </c>
      <c r="AS1956" s="23"/>
      <c r="AT1956" s="23"/>
      <c r="AU1956" s="23"/>
      <c r="AV1956" s="23"/>
      <c r="AW1956" s="23"/>
      <c r="AX1956" s="45">
        <v>6993.4392493238665</v>
      </c>
      <c r="AY1956" s="23"/>
      <c r="AZ1956" s="23"/>
      <c r="BA1956" s="23"/>
      <c r="BB1956" s="23"/>
      <c r="BC1956" s="23"/>
      <c r="BD1956" s="23"/>
      <c r="BE1956" s="45">
        <v>6993.4392493238665</v>
      </c>
      <c r="BF1956" s="45">
        <v>45.0</v>
      </c>
      <c r="BG1956" s="23"/>
      <c r="BH1956" s="23"/>
      <c r="BI1956" s="23"/>
      <c r="BJ1956" s="23"/>
      <c r="BK1956" s="23"/>
      <c r="BL1956" s="45">
        <v>6993.4392493238665</v>
      </c>
      <c r="BM1956" s="45">
        <v>0.174</v>
      </c>
      <c r="BN1956" s="23"/>
      <c r="BO1956" s="23"/>
      <c r="BP1956" s="23"/>
      <c r="BQ1956" s="23"/>
      <c r="BR1956" s="23"/>
      <c r="BS1956" s="45">
        <v>6993.4392493238665</v>
      </c>
      <c r="BT1956" s="45">
        <v>0.074</v>
      </c>
      <c r="BU1956" s="23"/>
      <c r="BV1956" s="23"/>
      <c r="BW1956" s="23"/>
      <c r="BX1956" s="23"/>
      <c r="BY1956" s="23"/>
      <c r="BZ1956" s="23"/>
      <c r="CA1956" s="23"/>
    </row>
    <row r="1957" ht="15.75" customHeight="1">
      <c r="A1957" s="45">
        <v>6979.391929812617</v>
      </c>
      <c r="B1957" s="46">
        <v>0.036</v>
      </c>
      <c r="C1957" s="45"/>
      <c r="D1957" s="45"/>
      <c r="E1957" s="45"/>
      <c r="F1957" s="45"/>
      <c r="G1957" s="45"/>
      <c r="H1957" s="45">
        <v>6979.391929812617</v>
      </c>
      <c r="I1957" s="46">
        <v>0.068</v>
      </c>
      <c r="J1957" s="45"/>
      <c r="K1957" s="45"/>
      <c r="L1957" s="45"/>
      <c r="M1957" s="45"/>
      <c r="N1957" s="45"/>
      <c r="O1957" s="45">
        <v>6979.391929812617</v>
      </c>
      <c r="P1957" s="45">
        <v>8.097421955928626E-4</v>
      </c>
      <c r="Q1957" s="45"/>
      <c r="R1957" s="45"/>
      <c r="S1957" s="45"/>
      <c r="T1957" s="45"/>
      <c r="U1957" s="45"/>
      <c r="V1957" s="45">
        <v>6979.391929812617</v>
      </c>
      <c r="W1957" s="45">
        <v>0.0013775343958058758</v>
      </c>
      <c r="X1957" s="45"/>
      <c r="Y1957" s="45"/>
      <c r="Z1957" s="45"/>
      <c r="AA1957" s="45"/>
      <c r="AB1957" s="45"/>
      <c r="AC1957" s="45">
        <v>6979.391929812617</v>
      </c>
      <c r="AD1957" s="45">
        <v>160.48944417155835</v>
      </c>
      <c r="AE1957" s="45"/>
      <c r="AF1957" s="45"/>
      <c r="AG1957" s="45"/>
      <c r="AH1957" s="45"/>
      <c r="AI1957" s="45"/>
      <c r="AJ1957" s="45">
        <v>6979.391929812617</v>
      </c>
      <c r="AK1957" s="45">
        <v>0.023</v>
      </c>
      <c r="AL1957" s="45"/>
      <c r="AM1957" s="45"/>
      <c r="AN1957" s="45"/>
      <c r="AO1957" s="23"/>
      <c r="AP1957" s="23"/>
      <c r="AQ1957" s="45">
        <v>6979.391929812617</v>
      </c>
      <c r="AR1957" s="45">
        <v>0.02</v>
      </c>
      <c r="AS1957" s="23"/>
      <c r="AT1957" s="23"/>
      <c r="AU1957" s="23"/>
      <c r="AV1957" s="23"/>
      <c r="AW1957" s="23"/>
      <c r="AX1957" s="45">
        <v>6979.391929812617</v>
      </c>
      <c r="AY1957" s="23">
        <v>0.415</v>
      </c>
      <c r="AZ1957" s="23"/>
      <c r="BA1957" s="23"/>
      <c r="BB1957" s="23"/>
      <c r="BC1957" s="23"/>
      <c r="BD1957" s="23"/>
      <c r="BE1957" s="45">
        <v>6979.391929812617</v>
      </c>
      <c r="BF1957" s="45">
        <v>46.0</v>
      </c>
      <c r="BG1957" s="23"/>
      <c r="BH1957" s="23"/>
      <c r="BI1957" s="23"/>
      <c r="BJ1957" s="23"/>
      <c r="BK1957" s="23"/>
      <c r="BL1957" s="45">
        <v>6979.391929812617</v>
      </c>
      <c r="BM1957" s="45">
        <v>0.249</v>
      </c>
      <c r="BN1957" s="23"/>
      <c r="BO1957" s="23"/>
      <c r="BP1957" s="23"/>
      <c r="BQ1957" s="23"/>
      <c r="BR1957" s="23"/>
      <c r="BS1957" s="45">
        <v>6979.391929812617</v>
      </c>
      <c r="BT1957" s="45">
        <v>0.085</v>
      </c>
      <c r="BU1957" s="23"/>
      <c r="BV1957" s="23"/>
      <c r="BW1957" s="23"/>
      <c r="BX1957" s="23"/>
      <c r="BY1957" s="23"/>
      <c r="BZ1957" s="23"/>
      <c r="CA1957" s="23"/>
    </row>
    <row r="1958" ht="15.75" customHeight="1">
      <c r="A1958" s="45">
        <v>6937.195372316016</v>
      </c>
      <c r="B1958" s="46">
        <v>0.038</v>
      </c>
      <c r="C1958" s="45"/>
      <c r="D1958" s="45"/>
      <c r="E1958" s="45"/>
      <c r="F1958" s="45"/>
      <c r="G1958" s="45"/>
      <c r="H1958" s="45">
        <v>6937.195372316016</v>
      </c>
      <c r="I1958" s="46">
        <v>0.073</v>
      </c>
      <c r="J1958" s="45"/>
      <c r="K1958" s="45"/>
      <c r="L1958" s="45"/>
      <c r="M1958" s="45"/>
      <c r="N1958" s="45"/>
      <c r="O1958" s="45">
        <v>6937.195372316016</v>
      </c>
      <c r="P1958" s="45">
        <v>6.328043861555926E-4</v>
      </c>
      <c r="Q1958" s="45"/>
      <c r="R1958" s="45"/>
      <c r="S1958" s="45"/>
      <c r="T1958" s="45"/>
      <c r="U1958" s="45"/>
      <c r="V1958" s="45">
        <v>6937.195372316016</v>
      </c>
      <c r="W1958" s="45">
        <v>0.0014527932758495762</v>
      </c>
      <c r="X1958" s="45"/>
      <c r="Y1958" s="45"/>
      <c r="Z1958" s="45"/>
      <c r="AA1958" s="45"/>
      <c r="AB1958" s="45"/>
      <c r="AC1958" s="45">
        <v>6937.195372316016</v>
      </c>
      <c r="AD1958" s="45">
        <v>148.53996087240054</v>
      </c>
      <c r="AE1958" s="45"/>
      <c r="AF1958" s="45"/>
      <c r="AG1958" s="45"/>
      <c r="AH1958" s="45"/>
      <c r="AI1958" s="45"/>
      <c r="AJ1958" s="45">
        <v>6937.195372316016</v>
      </c>
      <c r="AK1958" s="45">
        <v>0.023</v>
      </c>
      <c r="AL1958" s="45"/>
      <c r="AM1958" s="45"/>
      <c r="AN1958" s="45"/>
      <c r="AO1958" s="23"/>
      <c r="AP1958" s="23"/>
      <c r="AQ1958" s="45">
        <v>6937.195372316016</v>
      </c>
      <c r="AR1958" s="45">
        <v>0.02</v>
      </c>
      <c r="AS1958" s="23"/>
      <c r="AT1958" s="23"/>
      <c r="AU1958" s="23"/>
      <c r="AV1958" s="23"/>
      <c r="AW1958" s="23"/>
      <c r="AX1958" s="45">
        <v>6937.195372316016</v>
      </c>
      <c r="AY1958" s="23">
        <v>0.415</v>
      </c>
      <c r="AZ1958" s="23"/>
      <c r="BA1958" s="23"/>
      <c r="BB1958" s="23"/>
      <c r="BC1958" s="23"/>
      <c r="BD1958" s="23"/>
      <c r="BE1958" s="45">
        <v>6937.195372316016</v>
      </c>
      <c r="BF1958" s="45">
        <v>46.0</v>
      </c>
      <c r="BG1958" s="23"/>
      <c r="BH1958" s="23"/>
      <c r="BI1958" s="23"/>
      <c r="BJ1958" s="23"/>
      <c r="BK1958" s="23"/>
      <c r="BL1958" s="45">
        <v>6937.195372316016</v>
      </c>
      <c r="BM1958" s="45">
        <v>0.344</v>
      </c>
      <c r="BN1958" s="23"/>
      <c r="BO1958" s="23"/>
      <c r="BP1958" s="23"/>
      <c r="BQ1958" s="23"/>
      <c r="BR1958" s="23"/>
      <c r="BS1958" s="45">
        <v>6937.195372316016</v>
      </c>
      <c r="BT1958" s="45">
        <v>0.096</v>
      </c>
      <c r="BU1958" s="23"/>
      <c r="BV1958" s="23"/>
      <c r="BW1958" s="23"/>
      <c r="BX1958" s="23"/>
      <c r="BY1958" s="23"/>
      <c r="BZ1958" s="23"/>
      <c r="CA1958" s="23"/>
    </row>
    <row r="1959" ht="15.75" customHeight="1">
      <c r="A1959" s="45">
        <v>6881.7878971788095</v>
      </c>
      <c r="B1959" s="46">
        <v>0.037</v>
      </c>
      <c r="C1959" s="45"/>
      <c r="D1959" s="45"/>
      <c r="E1959" s="45"/>
      <c r="F1959" s="45"/>
      <c r="G1959" s="45"/>
      <c r="H1959" s="45">
        <v>6881.7878971788095</v>
      </c>
      <c r="I1959" s="46">
        <v>0.09</v>
      </c>
      <c r="J1959" s="45"/>
      <c r="K1959" s="45"/>
      <c r="L1959" s="45"/>
      <c r="M1959" s="45"/>
      <c r="N1959" s="45"/>
      <c r="O1959" s="45">
        <v>6881.7878971788095</v>
      </c>
      <c r="P1959" s="45">
        <v>6.918907530835823E-4</v>
      </c>
      <c r="Q1959" s="45"/>
      <c r="R1959" s="45"/>
      <c r="S1959" s="45"/>
      <c r="T1959" s="45"/>
      <c r="U1959" s="45"/>
      <c r="V1959" s="45">
        <v>6881.7878971788095</v>
      </c>
      <c r="W1959" s="45">
        <v>0.0016327664138512219</v>
      </c>
      <c r="X1959" s="45"/>
      <c r="Y1959" s="45"/>
      <c r="Z1959" s="45"/>
      <c r="AA1959" s="45"/>
      <c r="AB1959" s="45"/>
      <c r="AC1959" s="45">
        <v>6881.7878971788095</v>
      </c>
      <c r="AD1959" s="45">
        <v>155.61556730253582</v>
      </c>
      <c r="AE1959" s="45"/>
      <c r="AF1959" s="45"/>
      <c r="AG1959" s="45"/>
      <c r="AH1959" s="45"/>
      <c r="AI1959" s="45"/>
      <c r="AJ1959" s="45">
        <v>6881.7878971788095</v>
      </c>
      <c r="AK1959" s="45">
        <v>0.023</v>
      </c>
      <c r="AL1959" s="45"/>
      <c r="AM1959" s="45"/>
      <c r="AN1959" s="45"/>
      <c r="AO1959" s="23"/>
      <c r="AP1959" s="23"/>
      <c r="AQ1959" s="45">
        <v>6881.7878971788095</v>
      </c>
      <c r="AR1959" s="45">
        <v>0.02</v>
      </c>
      <c r="AS1959" s="23"/>
      <c r="AT1959" s="23"/>
      <c r="AU1959" s="23"/>
      <c r="AV1959" s="23"/>
      <c r="AW1959" s="23"/>
      <c r="AX1959" s="45">
        <v>6881.7878971788095</v>
      </c>
      <c r="AY1959" s="23">
        <v>0.415</v>
      </c>
      <c r="AZ1959" s="23"/>
      <c r="BA1959" s="23"/>
      <c r="BB1959" s="23"/>
      <c r="BC1959" s="23"/>
      <c r="BD1959" s="23"/>
      <c r="BE1959" s="45">
        <v>6881.7878971788095</v>
      </c>
      <c r="BF1959" s="45">
        <v>46.0</v>
      </c>
      <c r="BG1959" s="23"/>
      <c r="BH1959" s="23"/>
      <c r="BI1959" s="23"/>
      <c r="BJ1959" s="23"/>
      <c r="BK1959" s="23"/>
      <c r="BL1959" s="45">
        <v>6881.7878971788095</v>
      </c>
      <c r="BM1959" s="45">
        <v>0.634</v>
      </c>
      <c r="BN1959" s="23"/>
      <c r="BO1959" s="23"/>
      <c r="BP1959" s="23"/>
      <c r="BQ1959" s="23"/>
      <c r="BR1959" s="23"/>
      <c r="BS1959" s="45">
        <v>6881.7878971788095</v>
      </c>
      <c r="BT1959" s="45">
        <v>0.109</v>
      </c>
      <c r="BU1959" s="23"/>
      <c r="BV1959" s="23"/>
      <c r="BW1959" s="23"/>
      <c r="BX1959" s="23"/>
      <c r="BY1959" s="23"/>
      <c r="BZ1959" s="23"/>
      <c r="CA1959" s="23"/>
    </row>
    <row r="1960" ht="15.75" customHeight="1">
      <c r="A1960" s="45">
        <v>6820.17942978085</v>
      </c>
      <c r="B1960" s="46">
        <v>0.036</v>
      </c>
      <c r="C1960" s="45"/>
      <c r="D1960" s="45"/>
      <c r="E1960" s="45"/>
      <c r="F1960" s="45"/>
      <c r="G1960" s="45"/>
      <c r="H1960" s="45">
        <v>6820.17942978085</v>
      </c>
      <c r="I1960" s="46">
        <v>0.08</v>
      </c>
      <c r="J1960" s="45"/>
      <c r="K1960" s="45"/>
      <c r="L1960" s="45"/>
      <c r="M1960" s="45"/>
      <c r="N1960" s="45"/>
      <c r="O1960" s="45">
        <v>6820.17942978085</v>
      </c>
      <c r="P1960" s="45"/>
      <c r="Q1960" s="45"/>
      <c r="R1960" s="45"/>
      <c r="S1960" s="45"/>
      <c r="T1960" s="45"/>
      <c r="U1960" s="45"/>
      <c r="V1960" s="45">
        <v>6820.17942978085</v>
      </c>
      <c r="W1960" s="45"/>
      <c r="X1960" s="45"/>
      <c r="Y1960" s="45"/>
      <c r="Z1960" s="45"/>
      <c r="AA1960" s="45"/>
      <c r="AB1960" s="45"/>
      <c r="AC1960" s="45">
        <v>6820.17942978085</v>
      </c>
      <c r="AD1960" s="45">
        <v>132.72485308425303</v>
      </c>
      <c r="AE1960" s="45"/>
      <c r="AF1960" s="45"/>
      <c r="AG1960" s="45"/>
      <c r="AH1960" s="45"/>
      <c r="AI1960" s="45"/>
      <c r="AJ1960" s="45">
        <v>6820.17942978085</v>
      </c>
      <c r="AK1960" s="45">
        <v>0.022</v>
      </c>
      <c r="AL1960" s="45"/>
      <c r="AM1960" s="45"/>
      <c r="AN1960" s="45"/>
      <c r="AO1960" s="23"/>
      <c r="AP1960" s="23"/>
      <c r="AQ1960" s="45">
        <v>6820.17942978085</v>
      </c>
      <c r="AR1960" s="45">
        <v>0.02</v>
      </c>
      <c r="AS1960" s="23"/>
      <c r="AT1960" s="23"/>
      <c r="AU1960" s="23"/>
      <c r="AV1960" s="23"/>
      <c r="AW1960" s="23"/>
      <c r="AX1960" s="45">
        <v>6820.17942978085</v>
      </c>
      <c r="AY1960" s="23">
        <v>0.415</v>
      </c>
      <c r="AZ1960" s="23"/>
      <c r="BA1960" s="23"/>
      <c r="BB1960" s="23"/>
      <c r="BC1960" s="23"/>
      <c r="BD1960" s="23"/>
      <c r="BE1960" s="45">
        <v>6820.17942978085</v>
      </c>
      <c r="BF1960" s="45">
        <v>46.0</v>
      </c>
      <c r="BG1960" s="23"/>
      <c r="BH1960" s="23"/>
      <c r="BI1960" s="23"/>
      <c r="BJ1960" s="23"/>
      <c r="BK1960" s="23"/>
      <c r="BL1960" s="45">
        <v>6820.17942978085</v>
      </c>
      <c r="BM1960" s="45">
        <v>0.711</v>
      </c>
      <c r="BN1960" s="23"/>
      <c r="BO1960" s="23"/>
      <c r="BP1960" s="23"/>
      <c r="BQ1960" s="23"/>
      <c r="BR1960" s="23"/>
      <c r="BS1960" s="45">
        <v>6820.17942978085</v>
      </c>
      <c r="BT1960" s="45">
        <v>0.13</v>
      </c>
      <c r="BU1960" s="23"/>
      <c r="BV1960" s="23"/>
      <c r="BW1960" s="23"/>
      <c r="BX1960" s="23"/>
      <c r="BY1960" s="23"/>
      <c r="BZ1960" s="23"/>
      <c r="CA1960" s="23"/>
    </row>
    <row r="1961" ht="15.75" customHeight="1">
      <c r="A1961" s="45">
        <v>6770.223245381998</v>
      </c>
      <c r="B1961" s="46">
        <v>0.042</v>
      </c>
      <c r="C1961" s="45"/>
      <c r="D1961" s="45"/>
      <c r="E1961" s="45"/>
      <c r="F1961" s="45"/>
      <c r="G1961" s="45"/>
      <c r="H1961" s="45">
        <v>6770.223245381998</v>
      </c>
      <c r="I1961" s="46">
        <v>0.079</v>
      </c>
      <c r="J1961" s="45"/>
      <c r="K1961" s="45"/>
      <c r="L1961" s="45"/>
      <c r="M1961" s="45"/>
      <c r="N1961" s="45"/>
      <c r="O1961" s="45">
        <v>6770.223245381998</v>
      </c>
      <c r="P1961" s="45"/>
      <c r="Q1961" s="45"/>
      <c r="R1961" s="45"/>
      <c r="S1961" s="45"/>
      <c r="T1961" s="45"/>
      <c r="U1961" s="45"/>
      <c r="V1961" s="45">
        <v>6770.223245381998</v>
      </c>
      <c r="W1961" s="45">
        <v>0.001011168603566774</v>
      </c>
      <c r="X1961" s="45"/>
      <c r="Y1961" s="45"/>
      <c r="Z1961" s="45"/>
      <c r="AA1961" s="45"/>
      <c r="AB1961" s="45"/>
      <c r="AC1961" s="45">
        <v>6770.223245381998</v>
      </c>
      <c r="AD1961" s="45">
        <v>129.0354366500524</v>
      </c>
      <c r="AE1961" s="45"/>
      <c r="AF1961" s="45"/>
      <c r="AG1961" s="45"/>
      <c r="AH1961" s="45"/>
      <c r="AI1961" s="45"/>
      <c r="AJ1961" s="45">
        <v>6770.223245381998</v>
      </c>
      <c r="AK1961" s="45">
        <v>0.022</v>
      </c>
      <c r="AL1961" s="45"/>
      <c r="AM1961" s="45"/>
      <c r="AN1961" s="45"/>
      <c r="AO1961" s="23"/>
      <c r="AP1961" s="23"/>
      <c r="AQ1961" s="45">
        <v>6770.223245381998</v>
      </c>
      <c r="AR1961" s="45">
        <v>0.02</v>
      </c>
      <c r="AS1961" s="23"/>
      <c r="AT1961" s="23"/>
      <c r="AU1961" s="23"/>
      <c r="AV1961" s="23"/>
      <c r="AW1961" s="23"/>
      <c r="AX1961" s="45">
        <v>6770.223245381998</v>
      </c>
      <c r="AY1961" s="23">
        <v>0.412</v>
      </c>
      <c r="AZ1961" s="23"/>
      <c r="BA1961" s="23"/>
      <c r="BB1961" s="23"/>
      <c r="BC1961" s="23"/>
      <c r="BD1961" s="23"/>
      <c r="BE1961" s="45">
        <v>6770.223245381998</v>
      </c>
      <c r="BF1961" s="45">
        <v>46.0</v>
      </c>
      <c r="BG1961" s="23"/>
      <c r="BH1961" s="23"/>
      <c r="BI1961" s="23"/>
      <c r="BJ1961" s="23"/>
      <c r="BK1961" s="23"/>
      <c r="BL1961" s="45">
        <v>6770.223245381998</v>
      </c>
      <c r="BM1961" s="45">
        <v>0.751</v>
      </c>
      <c r="BN1961" s="23"/>
      <c r="BO1961" s="23"/>
      <c r="BP1961" s="23"/>
      <c r="BQ1961" s="23"/>
      <c r="BR1961" s="23"/>
      <c r="BS1961" s="45">
        <v>6770.223245381998</v>
      </c>
      <c r="BT1961" s="45">
        <v>0.17</v>
      </c>
      <c r="BU1961" s="23"/>
      <c r="BV1961" s="23"/>
      <c r="BW1961" s="23"/>
      <c r="BX1961" s="23"/>
      <c r="BY1961" s="23"/>
      <c r="BZ1961" s="23"/>
      <c r="CA1961" s="23"/>
    </row>
    <row r="1962" ht="15.75" customHeight="1">
      <c r="A1962" s="45">
        <v>6726.222891167253</v>
      </c>
      <c r="B1962" s="46">
        <v>0.042</v>
      </c>
      <c r="C1962" s="45"/>
      <c r="D1962" s="45"/>
      <c r="E1962" s="45"/>
      <c r="F1962" s="45"/>
      <c r="G1962" s="45"/>
      <c r="H1962" s="45">
        <v>6726.222891167253</v>
      </c>
      <c r="I1962" s="46">
        <v>0.075</v>
      </c>
      <c r="J1962" s="45"/>
      <c r="K1962" s="45"/>
      <c r="L1962" s="45"/>
      <c r="M1962" s="45"/>
      <c r="N1962" s="45"/>
      <c r="O1962" s="45">
        <v>6726.222891167253</v>
      </c>
      <c r="P1962" s="45">
        <v>6.495777744466097E-4</v>
      </c>
      <c r="Q1962" s="45"/>
      <c r="R1962" s="45"/>
      <c r="S1962" s="45"/>
      <c r="T1962" s="45"/>
      <c r="U1962" s="45"/>
      <c r="V1962" s="45">
        <v>6726.222891167253</v>
      </c>
      <c r="W1962" s="45">
        <v>0.0015803681095659914</v>
      </c>
      <c r="X1962" s="45"/>
      <c r="Y1962" s="45"/>
      <c r="Z1962" s="45"/>
      <c r="AA1962" s="45"/>
      <c r="AB1962" s="45"/>
      <c r="AC1962" s="45">
        <v>6726.222891167253</v>
      </c>
      <c r="AD1962" s="45">
        <v>116.2035374680876</v>
      </c>
      <c r="AE1962" s="45"/>
      <c r="AF1962" s="45"/>
      <c r="AG1962" s="45"/>
      <c r="AH1962" s="45"/>
      <c r="AI1962" s="45"/>
      <c r="AJ1962" s="45">
        <v>6726.222891167253</v>
      </c>
      <c r="AK1962" s="45">
        <v>0.022</v>
      </c>
      <c r="AL1962" s="45"/>
      <c r="AM1962" s="45"/>
      <c r="AN1962" s="45"/>
      <c r="AO1962" s="23"/>
      <c r="AP1962" s="23"/>
      <c r="AQ1962" s="45">
        <v>6726.222891167253</v>
      </c>
      <c r="AR1962" s="45">
        <v>0.02</v>
      </c>
      <c r="AS1962" s="23"/>
      <c r="AT1962" s="23"/>
      <c r="AU1962" s="23"/>
      <c r="AV1962" s="23"/>
      <c r="AW1962" s="23"/>
      <c r="AX1962" s="45">
        <v>6726.222891167253</v>
      </c>
      <c r="AY1962" s="23">
        <v>0.393</v>
      </c>
      <c r="AZ1962" s="23"/>
      <c r="BA1962" s="23"/>
      <c r="BB1962" s="23"/>
      <c r="BC1962" s="23"/>
      <c r="BD1962" s="23"/>
      <c r="BE1962" s="45">
        <v>6726.222891167253</v>
      </c>
      <c r="BF1962" s="45">
        <v>46.0</v>
      </c>
      <c r="BG1962" s="23"/>
      <c r="BH1962" s="23"/>
      <c r="BI1962" s="23"/>
      <c r="BJ1962" s="23"/>
      <c r="BK1962" s="23"/>
      <c r="BL1962" s="45">
        <v>6726.222891167253</v>
      </c>
      <c r="BM1962" s="45">
        <v>0.811</v>
      </c>
      <c r="BN1962" s="23"/>
      <c r="BO1962" s="23"/>
      <c r="BP1962" s="23"/>
      <c r="BQ1962" s="23"/>
      <c r="BR1962" s="23"/>
      <c r="BS1962" s="45">
        <v>6726.222891167253</v>
      </c>
      <c r="BT1962" s="45">
        <v>0.2</v>
      </c>
      <c r="BU1962" s="23"/>
      <c r="BV1962" s="23"/>
      <c r="BW1962" s="23"/>
      <c r="BX1962" s="23"/>
      <c r="BY1962" s="23"/>
      <c r="BZ1962" s="23"/>
      <c r="CA1962" s="23"/>
    </row>
    <row r="1963" ht="15.75" customHeight="1">
      <c r="A1963" s="45">
        <v>6677.529640370494</v>
      </c>
      <c r="B1963" s="46">
        <v>0.038</v>
      </c>
      <c r="C1963" s="45"/>
      <c r="D1963" s="45"/>
      <c r="E1963" s="45"/>
      <c r="F1963" s="45"/>
      <c r="G1963" s="45"/>
      <c r="H1963" s="45">
        <v>6677.529640370494</v>
      </c>
      <c r="I1963" s="46">
        <v>0.075</v>
      </c>
      <c r="J1963" s="45"/>
      <c r="K1963" s="45"/>
      <c r="L1963" s="45"/>
      <c r="M1963" s="45"/>
      <c r="N1963" s="45"/>
      <c r="O1963" s="45">
        <v>6677.529640370494</v>
      </c>
      <c r="P1963" s="45"/>
      <c r="Q1963" s="45"/>
      <c r="R1963" s="45"/>
      <c r="S1963" s="45"/>
      <c r="T1963" s="45"/>
      <c r="U1963" s="45"/>
      <c r="V1963" s="45">
        <v>6677.529640370494</v>
      </c>
      <c r="W1963" s="45"/>
      <c r="X1963" s="45"/>
      <c r="Y1963" s="45"/>
      <c r="Z1963" s="45"/>
      <c r="AA1963" s="45"/>
      <c r="AB1963" s="45"/>
      <c r="AC1963" s="45">
        <v>6677.529640370494</v>
      </c>
      <c r="AD1963" s="45">
        <v>132.50053864349405</v>
      </c>
      <c r="AE1963" s="45"/>
      <c r="AF1963" s="45"/>
      <c r="AG1963" s="45"/>
      <c r="AH1963" s="45"/>
      <c r="AI1963" s="45"/>
      <c r="AJ1963" s="45">
        <v>6677.529640370494</v>
      </c>
      <c r="AK1963" s="45">
        <v>0.021</v>
      </c>
      <c r="AL1963" s="45"/>
      <c r="AM1963" s="45"/>
      <c r="AN1963" s="45"/>
      <c r="AO1963" s="23"/>
      <c r="AP1963" s="23"/>
      <c r="AQ1963" s="45">
        <v>6677.529640370494</v>
      </c>
      <c r="AR1963" s="45">
        <v>0.02</v>
      </c>
      <c r="AS1963" s="23"/>
      <c r="AT1963" s="23"/>
      <c r="AU1963" s="23"/>
      <c r="AV1963" s="23"/>
      <c r="AW1963" s="23"/>
      <c r="AX1963" s="45">
        <v>6677.529640370494</v>
      </c>
      <c r="AY1963" s="23">
        <v>0.383</v>
      </c>
      <c r="AZ1963" s="23"/>
      <c r="BA1963" s="23"/>
      <c r="BB1963" s="23"/>
      <c r="BC1963" s="23"/>
      <c r="BD1963" s="23"/>
      <c r="BE1963" s="45">
        <v>6677.529640370494</v>
      </c>
      <c r="BF1963" s="45">
        <v>45.0</v>
      </c>
      <c r="BG1963" s="23"/>
      <c r="BH1963" s="23"/>
      <c r="BI1963" s="23"/>
      <c r="BJ1963" s="23"/>
      <c r="BK1963" s="23"/>
      <c r="BL1963" s="45">
        <v>6677.529640370494</v>
      </c>
      <c r="BM1963" s="45">
        <v>0.838</v>
      </c>
      <c r="BN1963" s="23"/>
      <c r="BO1963" s="23"/>
      <c r="BP1963" s="23"/>
      <c r="BQ1963" s="23"/>
      <c r="BR1963" s="23"/>
      <c r="BS1963" s="45">
        <v>6677.529640370494</v>
      </c>
      <c r="BT1963" s="45">
        <v>0.28</v>
      </c>
      <c r="BU1963" s="23"/>
      <c r="BV1963" s="23"/>
      <c r="BW1963" s="23"/>
      <c r="BX1963" s="23"/>
      <c r="BY1963" s="23"/>
      <c r="BZ1963" s="23"/>
      <c r="CA1963" s="23"/>
    </row>
    <row r="1964" ht="15.75" customHeight="1">
      <c r="A1964" s="45">
        <v>6636.926594355821</v>
      </c>
      <c r="B1964" s="46">
        <v>0.04</v>
      </c>
      <c r="C1964" s="45"/>
      <c r="D1964" s="45"/>
      <c r="E1964" s="45"/>
      <c r="F1964" s="45"/>
      <c r="G1964" s="45"/>
      <c r="H1964" s="45">
        <v>6636.926594355821</v>
      </c>
      <c r="I1964" s="46">
        <v>0.07</v>
      </c>
      <c r="J1964" s="45"/>
      <c r="K1964" s="45"/>
      <c r="L1964" s="45"/>
      <c r="M1964" s="45"/>
      <c r="N1964" s="45"/>
      <c r="O1964" s="45">
        <v>6636.926594355821</v>
      </c>
      <c r="P1964" s="45"/>
      <c r="Q1964" s="45"/>
      <c r="R1964" s="45"/>
      <c r="S1964" s="45"/>
      <c r="T1964" s="45"/>
      <c r="U1964" s="45"/>
      <c r="V1964" s="45">
        <v>6636.926594355821</v>
      </c>
      <c r="W1964" s="45"/>
      <c r="X1964" s="45"/>
      <c r="Y1964" s="45"/>
      <c r="Z1964" s="45"/>
      <c r="AA1964" s="45"/>
      <c r="AB1964" s="45"/>
      <c r="AC1964" s="45">
        <v>6636.926594355821</v>
      </c>
      <c r="AD1964" s="45">
        <v>125.75136440230376</v>
      </c>
      <c r="AE1964" s="45"/>
      <c r="AF1964" s="45"/>
      <c r="AG1964" s="45"/>
      <c r="AH1964" s="45"/>
      <c r="AI1964" s="45"/>
      <c r="AJ1964" s="45">
        <v>6636.926594355821</v>
      </c>
      <c r="AK1964" s="45">
        <v>0.021</v>
      </c>
      <c r="AL1964" s="45"/>
      <c r="AM1964" s="45"/>
      <c r="AN1964" s="45"/>
      <c r="AO1964" s="23"/>
      <c r="AP1964" s="23"/>
      <c r="AQ1964" s="45">
        <v>6636.926594355821</v>
      </c>
      <c r="AR1964" s="45">
        <v>0.02</v>
      </c>
      <c r="AS1964" s="23"/>
      <c r="AT1964" s="23"/>
      <c r="AU1964" s="23"/>
      <c r="AV1964" s="23"/>
      <c r="AW1964" s="23"/>
      <c r="AX1964" s="45">
        <v>6636.926594355821</v>
      </c>
      <c r="AY1964" s="23">
        <v>0.376</v>
      </c>
      <c r="AZ1964" s="23"/>
      <c r="BA1964" s="23"/>
      <c r="BB1964" s="23"/>
      <c r="BC1964" s="23"/>
      <c r="BD1964" s="23"/>
      <c r="BE1964" s="45">
        <v>6636.926594355821</v>
      </c>
      <c r="BF1964" s="45">
        <v>59.0</v>
      </c>
      <c r="BG1964" s="23"/>
      <c r="BH1964" s="23"/>
      <c r="BI1964" s="23"/>
      <c r="BJ1964" s="23"/>
      <c r="BK1964" s="23"/>
      <c r="BL1964" s="45">
        <v>6636.926594355821</v>
      </c>
      <c r="BM1964" s="45">
        <v>0.982</v>
      </c>
      <c r="BN1964" s="23"/>
      <c r="BO1964" s="23"/>
      <c r="BP1964" s="23"/>
      <c r="BQ1964" s="23"/>
      <c r="BR1964" s="23"/>
      <c r="BS1964" s="45">
        <v>6636.926594355821</v>
      </c>
      <c r="BT1964" s="45">
        <v>0.337</v>
      </c>
      <c r="BU1964" s="23"/>
      <c r="BV1964" s="23"/>
      <c r="BW1964" s="23"/>
      <c r="BX1964" s="23"/>
      <c r="BY1964" s="23"/>
      <c r="BZ1964" s="23"/>
      <c r="CA1964" s="23"/>
    </row>
    <row r="1965" ht="15.75" customHeight="1">
      <c r="A1965" s="45">
        <v>26121.48389367253</v>
      </c>
      <c r="B1965" s="46"/>
      <c r="C1965" s="45"/>
      <c r="D1965" s="45"/>
      <c r="E1965" s="45"/>
      <c r="F1965" s="45"/>
      <c r="G1965" s="45"/>
      <c r="H1965" s="45">
        <v>26121.48389367253</v>
      </c>
      <c r="I1965" s="46"/>
      <c r="J1965" s="45"/>
      <c r="K1965" s="45"/>
      <c r="L1965" s="45"/>
      <c r="M1965" s="45"/>
      <c r="N1965" s="45"/>
      <c r="O1965" s="45">
        <v>26121.48389367253</v>
      </c>
      <c r="P1965" s="45"/>
      <c r="Q1965" s="45"/>
      <c r="R1965" s="45"/>
      <c r="S1965" s="45"/>
      <c r="T1965" s="45"/>
      <c r="U1965" s="45"/>
      <c r="V1965" s="45">
        <v>26121.48389367253</v>
      </c>
      <c r="W1965" s="45"/>
      <c r="X1965" s="45"/>
      <c r="Y1965" s="45"/>
      <c r="Z1965" s="45"/>
      <c r="AA1965" s="45"/>
      <c r="AB1965" s="45"/>
      <c r="AC1965" s="45">
        <v>26121.48389367253</v>
      </c>
      <c r="AD1965" s="45"/>
      <c r="AE1965" s="45"/>
      <c r="AF1965" s="45"/>
      <c r="AG1965" s="45"/>
      <c r="AH1965" s="45"/>
      <c r="AI1965" s="45"/>
      <c r="AJ1965" s="45">
        <v>26121.48389367253</v>
      </c>
      <c r="AK1965" s="45">
        <v>0.02</v>
      </c>
      <c r="AL1965" s="45"/>
      <c r="AM1965" s="45"/>
      <c r="AN1965" s="45"/>
      <c r="AO1965" s="23"/>
      <c r="AP1965" s="23"/>
      <c r="AQ1965" s="45">
        <v>26121.48389367253</v>
      </c>
      <c r="AR1965" s="45"/>
      <c r="AS1965" s="23"/>
      <c r="AT1965" s="23"/>
      <c r="AU1965" s="23"/>
      <c r="AV1965" s="23"/>
      <c r="AW1965" s="23"/>
      <c r="AX1965" s="45">
        <v>26121.48389367253</v>
      </c>
      <c r="AY1965" s="23"/>
      <c r="AZ1965" s="23"/>
      <c r="BA1965" s="23"/>
      <c r="BB1965" s="23"/>
      <c r="BC1965" s="23"/>
      <c r="BD1965" s="23"/>
      <c r="BE1965" s="45">
        <v>26121.48389367253</v>
      </c>
      <c r="BF1965" s="45"/>
      <c r="BG1965" s="23"/>
      <c r="BH1965" s="23"/>
      <c r="BI1965" s="23"/>
      <c r="BJ1965" s="23"/>
      <c r="BK1965" s="23"/>
      <c r="BL1965" s="45">
        <v>26121.48389367253</v>
      </c>
      <c r="BM1965" s="45">
        <v>0.168</v>
      </c>
      <c r="BN1965" s="23"/>
      <c r="BO1965" s="23"/>
      <c r="BP1965" s="23"/>
      <c r="BQ1965" s="23"/>
      <c r="BR1965" s="23"/>
      <c r="BS1965" s="45">
        <v>26121.48389367253</v>
      </c>
      <c r="BT1965" s="45">
        <v>0.064</v>
      </c>
      <c r="BU1965" s="23"/>
      <c r="BV1965" s="23"/>
      <c r="BW1965" s="23"/>
      <c r="BX1965" s="23"/>
      <c r="BY1965" s="23"/>
      <c r="BZ1965" s="23"/>
      <c r="CA1965" s="23"/>
    </row>
    <row r="1966" ht="15.75" customHeight="1">
      <c r="A1966" s="45">
        <v>25698.19240206237</v>
      </c>
      <c r="B1966" s="46"/>
      <c r="C1966" s="45"/>
      <c r="D1966" s="45"/>
      <c r="E1966" s="45"/>
      <c r="F1966" s="45"/>
      <c r="G1966" s="45"/>
      <c r="H1966" s="45">
        <v>25698.19240206237</v>
      </c>
      <c r="I1966" s="46"/>
      <c r="J1966" s="45"/>
      <c r="K1966" s="45"/>
      <c r="L1966" s="45"/>
      <c r="M1966" s="45"/>
      <c r="N1966" s="45"/>
      <c r="O1966" s="45">
        <v>25698.19240206237</v>
      </c>
      <c r="P1966" s="45"/>
      <c r="Q1966" s="45"/>
      <c r="R1966" s="45"/>
      <c r="S1966" s="45"/>
      <c r="T1966" s="45"/>
      <c r="U1966" s="45"/>
      <c r="V1966" s="45">
        <v>25698.19240206237</v>
      </c>
      <c r="W1966" s="45"/>
      <c r="X1966" s="45"/>
      <c r="Y1966" s="45"/>
      <c r="Z1966" s="45"/>
      <c r="AA1966" s="45"/>
      <c r="AB1966" s="45"/>
      <c r="AC1966" s="45">
        <v>25698.19240206237</v>
      </c>
      <c r="AD1966" s="45"/>
      <c r="AE1966" s="45"/>
      <c r="AF1966" s="45"/>
      <c r="AG1966" s="45"/>
      <c r="AH1966" s="45"/>
      <c r="AI1966" s="45"/>
      <c r="AJ1966" s="45">
        <v>25698.19240206237</v>
      </c>
      <c r="AK1966" s="45">
        <v>0.02</v>
      </c>
      <c r="AL1966" s="45"/>
      <c r="AM1966" s="45"/>
      <c r="AN1966" s="45"/>
      <c r="AO1966" s="23"/>
      <c r="AP1966" s="23"/>
      <c r="AQ1966" s="45">
        <v>25698.19240206237</v>
      </c>
      <c r="AR1966" s="45"/>
      <c r="AS1966" s="23"/>
      <c r="AT1966" s="23"/>
      <c r="AU1966" s="23"/>
      <c r="AV1966" s="23"/>
      <c r="AW1966" s="23"/>
      <c r="AX1966" s="45">
        <v>25698.19240206237</v>
      </c>
      <c r="AY1966" s="23"/>
      <c r="AZ1966" s="23"/>
      <c r="BA1966" s="23"/>
      <c r="BB1966" s="23"/>
      <c r="BC1966" s="23"/>
      <c r="BD1966" s="23"/>
      <c r="BE1966" s="45">
        <v>25698.19240206237</v>
      </c>
      <c r="BF1966" s="45"/>
      <c r="BG1966" s="23"/>
      <c r="BH1966" s="23"/>
      <c r="BI1966" s="23"/>
      <c r="BJ1966" s="23"/>
      <c r="BK1966" s="23"/>
      <c r="BL1966" s="45">
        <v>25698.19240206237</v>
      </c>
      <c r="BM1966" s="45">
        <v>0.279</v>
      </c>
      <c r="BN1966" s="23"/>
      <c r="BO1966" s="23"/>
      <c r="BP1966" s="23"/>
      <c r="BQ1966" s="23"/>
      <c r="BR1966" s="23"/>
      <c r="BS1966" s="45">
        <v>25698.19240206237</v>
      </c>
      <c r="BT1966" s="45">
        <v>0.063</v>
      </c>
      <c r="BU1966" s="23"/>
      <c r="BV1966" s="23"/>
      <c r="BW1966" s="23"/>
      <c r="BX1966" s="23"/>
      <c r="BY1966" s="23"/>
      <c r="BZ1966" s="23"/>
      <c r="CA1966" s="23"/>
    </row>
    <row r="1967" ht="15.75" customHeight="1">
      <c r="A1967" s="45">
        <v>25449.839004701425</v>
      </c>
      <c r="B1967" s="46"/>
      <c r="C1967" s="45"/>
      <c r="D1967" s="45"/>
      <c r="E1967" s="45"/>
      <c r="F1967" s="45"/>
      <c r="G1967" s="45"/>
      <c r="H1967" s="45">
        <v>25449.839004701425</v>
      </c>
      <c r="I1967" s="46"/>
      <c r="J1967" s="45"/>
      <c r="K1967" s="45"/>
      <c r="L1967" s="45"/>
      <c r="M1967" s="45"/>
      <c r="N1967" s="45"/>
      <c r="O1967" s="45">
        <v>25449.839004701425</v>
      </c>
      <c r="P1967" s="45"/>
      <c r="Q1967" s="45"/>
      <c r="R1967" s="45"/>
      <c r="S1967" s="45"/>
      <c r="T1967" s="45"/>
      <c r="U1967" s="45"/>
      <c r="V1967" s="45">
        <v>25449.839004701425</v>
      </c>
      <c r="W1967" s="45">
        <v>0.003607692056547716</v>
      </c>
      <c r="X1967" s="45"/>
      <c r="Y1967" s="45"/>
      <c r="Z1967" s="45"/>
      <c r="AA1967" s="45"/>
      <c r="AB1967" s="45"/>
      <c r="AC1967" s="45">
        <v>25449.839004701425</v>
      </c>
      <c r="AD1967" s="45">
        <v>1077.4102974305397</v>
      </c>
      <c r="AE1967" s="45"/>
      <c r="AF1967" s="45"/>
      <c r="AG1967" s="45"/>
      <c r="AH1967" s="45"/>
      <c r="AI1967" s="45"/>
      <c r="AJ1967" s="45">
        <v>25449.839004701425</v>
      </c>
      <c r="AK1967" s="45">
        <v>0.019</v>
      </c>
      <c r="AL1967" s="45"/>
      <c r="AM1967" s="45"/>
      <c r="AN1967" s="45"/>
      <c r="AO1967" s="23"/>
      <c r="AP1967" s="23"/>
      <c r="AQ1967" s="45">
        <v>25449.839004701425</v>
      </c>
      <c r="AR1967" s="45"/>
      <c r="AS1967" s="23"/>
      <c r="AT1967" s="23"/>
      <c r="AU1967" s="23"/>
      <c r="AV1967" s="23"/>
      <c r="AW1967" s="23"/>
      <c r="AX1967" s="45">
        <v>25449.839004701425</v>
      </c>
      <c r="AY1967" s="23"/>
      <c r="AZ1967" s="23"/>
      <c r="BA1967" s="23"/>
      <c r="BB1967" s="23"/>
      <c r="BC1967" s="23"/>
      <c r="BD1967" s="23"/>
      <c r="BE1967" s="45">
        <v>25449.839004701425</v>
      </c>
      <c r="BF1967" s="45"/>
      <c r="BG1967" s="23"/>
      <c r="BH1967" s="23"/>
      <c r="BI1967" s="23"/>
      <c r="BJ1967" s="23"/>
      <c r="BK1967" s="23"/>
      <c r="BL1967" s="45">
        <v>25449.839004701425</v>
      </c>
      <c r="BM1967" s="45">
        <v>0.213</v>
      </c>
      <c r="BN1967" s="23"/>
      <c r="BO1967" s="23"/>
      <c r="BP1967" s="23"/>
      <c r="BQ1967" s="23"/>
      <c r="BR1967" s="23"/>
      <c r="BS1967" s="45">
        <v>25449.839004701425</v>
      </c>
      <c r="BT1967" s="45">
        <v>0.082</v>
      </c>
      <c r="BU1967" s="23"/>
      <c r="BV1967" s="23"/>
      <c r="BW1967" s="23"/>
      <c r="BX1967" s="23"/>
      <c r="BY1967" s="23"/>
      <c r="BZ1967" s="23"/>
      <c r="CA1967" s="23"/>
    </row>
    <row r="1968" ht="15.75" customHeight="1">
      <c r="A1968" s="45">
        <v>25107.621471336144</v>
      </c>
      <c r="B1968" s="46"/>
      <c r="C1968" s="45"/>
      <c r="D1968" s="45"/>
      <c r="E1968" s="45"/>
      <c r="F1968" s="45"/>
      <c r="G1968" s="45"/>
      <c r="H1968" s="45">
        <v>25107.621471336144</v>
      </c>
      <c r="I1968" s="46"/>
      <c r="J1968" s="45"/>
      <c r="K1968" s="45"/>
      <c r="L1968" s="45"/>
      <c r="M1968" s="45"/>
      <c r="N1968" s="45"/>
      <c r="O1968" s="45">
        <v>25107.621471336144</v>
      </c>
      <c r="P1968" s="45"/>
      <c r="Q1968" s="45"/>
      <c r="R1968" s="45"/>
      <c r="S1968" s="45"/>
      <c r="T1968" s="45"/>
      <c r="U1968" s="45"/>
      <c r="V1968" s="45">
        <v>25107.621471336144</v>
      </c>
      <c r="W1968" s="45">
        <v>0.0035125696076222356</v>
      </c>
      <c r="X1968" s="45"/>
      <c r="Y1968" s="45"/>
      <c r="Z1968" s="45"/>
      <c r="AA1968" s="45"/>
      <c r="AB1968" s="45"/>
      <c r="AC1968" s="45">
        <v>25107.621471336144</v>
      </c>
      <c r="AD1968" s="45">
        <v>1347.8932629478224</v>
      </c>
      <c r="AE1968" s="45"/>
      <c r="AF1968" s="45"/>
      <c r="AG1968" s="45"/>
      <c r="AH1968" s="45"/>
      <c r="AI1968" s="45"/>
      <c r="AJ1968" s="45">
        <v>25107.621471336144</v>
      </c>
      <c r="AK1968" s="45">
        <v>0.019</v>
      </c>
      <c r="AL1968" s="45"/>
      <c r="AM1968" s="45"/>
      <c r="AN1968" s="45"/>
      <c r="AO1968" s="23"/>
      <c r="AP1968" s="23"/>
      <c r="AQ1968" s="45">
        <v>25107.621471336144</v>
      </c>
      <c r="AR1968" s="45"/>
      <c r="AS1968" s="23"/>
      <c r="AT1968" s="23"/>
      <c r="AU1968" s="23"/>
      <c r="AV1968" s="23"/>
      <c r="AW1968" s="23"/>
      <c r="AX1968" s="45">
        <v>25107.621471336144</v>
      </c>
      <c r="AY1968" s="23"/>
      <c r="AZ1968" s="23"/>
      <c r="BA1968" s="23"/>
      <c r="BB1968" s="23"/>
      <c r="BC1968" s="23"/>
      <c r="BD1968" s="23"/>
      <c r="BE1968" s="45">
        <v>25107.621471336144</v>
      </c>
      <c r="BF1968" s="45"/>
      <c r="BG1968" s="23"/>
      <c r="BH1968" s="23"/>
      <c r="BI1968" s="23"/>
      <c r="BJ1968" s="23"/>
      <c r="BK1968" s="23"/>
      <c r="BL1968" s="45">
        <v>25107.621471336144</v>
      </c>
      <c r="BM1968" s="45">
        <v>0.242</v>
      </c>
      <c r="BN1968" s="23"/>
      <c r="BO1968" s="23"/>
      <c r="BP1968" s="23"/>
      <c r="BQ1968" s="23"/>
      <c r="BR1968" s="23"/>
      <c r="BS1968" s="45">
        <v>25107.621471336144</v>
      </c>
      <c r="BT1968" s="45">
        <v>0.141</v>
      </c>
      <c r="BU1968" s="23"/>
      <c r="BV1968" s="23"/>
      <c r="BW1968" s="23"/>
      <c r="BX1968" s="23"/>
      <c r="BY1968" s="23"/>
      <c r="BZ1968" s="23"/>
      <c r="CA1968" s="23"/>
    </row>
    <row r="1969" ht="15.75" customHeight="1">
      <c r="A1969" s="45">
        <v>24919.785140442633</v>
      </c>
      <c r="B1969" s="46"/>
      <c r="C1969" s="45"/>
      <c r="D1969" s="45"/>
      <c r="E1969" s="45"/>
      <c r="F1969" s="45"/>
      <c r="G1969" s="45"/>
      <c r="H1969" s="45">
        <v>24919.785140442633</v>
      </c>
      <c r="I1969" s="46"/>
      <c r="J1969" s="45"/>
      <c r="K1969" s="45"/>
      <c r="L1969" s="45"/>
      <c r="M1969" s="45"/>
      <c r="N1969" s="45"/>
      <c r="O1969" s="45">
        <v>24919.785140442633</v>
      </c>
      <c r="P1969" s="45"/>
      <c r="Q1969" s="45"/>
      <c r="R1969" s="45"/>
      <c r="S1969" s="45"/>
      <c r="T1969" s="45"/>
      <c r="U1969" s="45"/>
      <c r="V1969" s="45">
        <v>24919.785140442633</v>
      </c>
      <c r="W1969" s="45">
        <v>0.0034510009491245416</v>
      </c>
      <c r="X1969" s="45"/>
      <c r="Y1969" s="45"/>
      <c r="Z1969" s="45"/>
      <c r="AA1969" s="45"/>
      <c r="AB1969" s="45"/>
      <c r="AC1969" s="45">
        <v>24919.785140442633</v>
      </c>
      <c r="AD1969" s="45">
        <v>1687.7737668330612</v>
      </c>
      <c r="AE1969" s="45"/>
      <c r="AF1969" s="45"/>
      <c r="AG1969" s="45"/>
      <c r="AH1969" s="45"/>
      <c r="AI1969" s="45"/>
      <c r="AJ1969" s="45">
        <v>24919.785140442633</v>
      </c>
      <c r="AK1969" s="45">
        <v>0.019</v>
      </c>
      <c r="AL1969" s="45"/>
      <c r="AM1969" s="45"/>
      <c r="AN1969" s="45"/>
      <c r="AO1969" s="23"/>
      <c r="AP1969" s="23"/>
      <c r="AQ1969" s="45">
        <v>24919.785140442633</v>
      </c>
      <c r="AR1969" s="45"/>
      <c r="AS1969" s="23"/>
      <c r="AT1969" s="23"/>
      <c r="AU1969" s="23"/>
      <c r="AV1969" s="23"/>
      <c r="AW1969" s="23"/>
      <c r="AX1969" s="45">
        <v>24919.785140442633</v>
      </c>
      <c r="AY1969" s="23"/>
      <c r="AZ1969" s="23"/>
      <c r="BA1969" s="23"/>
      <c r="BB1969" s="23"/>
      <c r="BC1969" s="23"/>
      <c r="BD1969" s="23"/>
      <c r="BE1969" s="45">
        <v>24919.785140442633</v>
      </c>
      <c r="BF1969" s="45"/>
      <c r="BG1969" s="23"/>
      <c r="BH1969" s="23"/>
      <c r="BI1969" s="23"/>
      <c r="BJ1969" s="23"/>
      <c r="BK1969" s="23"/>
      <c r="BL1969" s="45">
        <v>24919.785140442633</v>
      </c>
      <c r="BM1969" s="45">
        <v>0.381</v>
      </c>
      <c r="BN1969" s="23"/>
      <c r="BO1969" s="23"/>
      <c r="BP1969" s="23"/>
      <c r="BQ1969" s="23"/>
      <c r="BR1969" s="23"/>
      <c r="BS1969" s="45">
        <v>24919.785140442633</v>
      </c>
      <c r="BT1969" s="45">
        <v>0.179</v>
      </c>
      <c r="BU1969" s="23"/>
      <c r="BV1969" s="23"/>
      <c r="BW1969" s="23"/>
      <c r="BX1969" s="23"/>
      <c r="BY1969" s="23"/>
      <c r="BZ1969" s="23"/>
      <c r="CA1969" s="23"/>
    </row>
    <row r="1970" ht="15.75" customHeight="1">
      <c r="A1970" s="45">
        <v>24653.552812259695</v>
      </c>
      <c r="B1970" s="46"/>
      <c r="C1970" s="45"/>
      <c r="D1970" s="45"/>
      <c r="E1970" s="45"/>
      <c r="F1970" s="45"/>
      <c r="G1970" s="45"/>
      <c r="H1970" s="45">
        <v>24653.552812259695</v>
      </c>
      <c r="I1970" s="46"/>
      <c r="J1970" s="45"/>
      <c r="K1970" s="45"/>
      <c r="L1970" s="45"/>
      <c r="M1970" s="45"/>
      <c r="N1970" s="45"/>
      <c r="O1970" s="45">
        <v>24653.552812259695</v>
      </c>
      <c r="P1970" s="45"/>
      <c r="Q1970" s="45"/>
      <c r="R1970" s="45"/>
      <c r="S1970" s="45"/>
      <c r="T1970" s="45"/>
      <c r="U1970" s="45"/>
      <c r="V1970" s="45">
        <v>24653.552812259695</v>
      </c>
      <c r="W1970" s="45">
        <v>0.003091602454449867</v>
      </c>
      <c r="X1970" s="45"/>
      <c r="Y1970" s="45"/>
      <c r="Z1970" s="45"/>
      <c r="AA1970" s="45"/>
      <c r="AB1970" s="45"/>
      <c r="AC1970" s="45">
        <v>24653.552812259695</v>
      </c>
      <c r="AD1970" s="45">
        <v>1687.041948494217</v>
      </c>
      <c r="AE1970" s="45"/>
      <c r="AF1970" s="45"/>
      <c r="AG1970" s="45"/>
      <c r="AH1970" s="45"/>
      <c r="AI1970" s="45"/>
      <c r="AJ1970" s="45">
        <v>24653.552812259695</v>
      </c>
      <c r="AK1970" s="45">
        <v>0.018</v>
      </c>
      <c r="AL1970" s="45"/>
      <c r="AM1970" s="45"/>
      <c r="AN1970" s="45"/>
      <c r="AO1970" s="23"/>
      <c r="AP1970" s="23"/>
      <c r="AQ1970" s="45">
        <v>24653.552812259695</v>
      </c>
      <c r="AR1970" s="45"/>
      <c r="AS1970" s="23"/>
      <c r="AT1970" s="23"/>
      <c r="AU1970" s="23"/>
      <c r="AV1970" s="23"/>
      <c r="AW1970" s="23"/>
      <c r="AX1970" s="45">
        <v>24653.552812259695</v>
      </c>
      <c r="AY1970" s="23"/>
      <c r="AZ1970" s="23"/>
      <c r="BA1970" s="23"/>
      <c r="BB1970" s="23"/>
      <c r="BC1970" s="23"/>
      <c r="BD1970" s="23"/>
      <c r="BE1970" s="45">
        <v>24653.552812259695</v>
      </c>
      <c r="BF1970" s="45"/>
      <c r="BG1970" s="23"/>
      <c r="BH1970" s="23"/>
      <c r="BI1970" s="23"/>
      <c r="BJ1970" s="23"/>
      <c r="BK1970" s="23"/>
      <c r="BL1970" s="45">
        <v>24653.552812259695</v>
      </c>
      <c r="BM1970" s="45">
        <v>0.471</v>
      </c>
      <c r="BN1970" s="23"/>
      <c r="BO1970" s="23"/>
      <c r="BP1970" s="23"/>
      <c r="BQ1970" s="23"/>
      <c r="BR1970" s="23"/>
      <c r="BS1970" s="45">
        <v>24653.552812259695</v>
      </c>
      <c r="BT1970" s="45">
        <v>0.215</v>
      </c>
      <c r="BU1970" s="23"/>
      <c r="BV1970" s="23"/>
      <c r="BW1970" s="23"/>
      <c r="BX1970" s="23"/>
      <c r="BY1970" s="23"/>
      <c r="BZ1970" s="23"/>
      <c r="CA1970" s="23"/>
    </row>
    <row r="1971" ht="15.75" customHeight="1">
      <c r="A1971" s="45">
        <v>24417.10994020898</v>
      </c>
      <c r="B1971" s="46"/>
      <c r="C1971" s="45"/>
      <c r="D1971" s="45"/>
      <c r="E1971" s="45"/>
      <c r="F1971" s="45"/>
      <c r="G1971" s="45"/>
      <c r="H1971" s="45">
        <v>24417.10994020898</v>
      </c>
      <c r="I1971" s="46"/>
      <c r="J1971" s="45"/>
      <c r="K1971" s="45"/>
      <c r="L1971" s="45"/>
      <c r="M1971" s="45"/>
      <c r="N1971" s="45"/>
      <c r="O1971" s="45">
        <v>24417.10994020898</v>
      </c>
      <c r="P1971" s="45"/>
      <c r="Q1971" s="45"/>
      <c r="R1971" s="45"/>
      <c r="S1971" s="45"/>
      <c r="T1971" s="45"/>
      <c r="U1971" s="45"/>
      <c r="V1971" s="45">
        <v>24417.10994020898</v>
      </c>
      <c r="W1971" s="45">
        <v>0.003270852167570063</v>
      </c>
      <c r="X1971" s="45"/>
      <c r="Y1971" s="45"/>
      <c r="Z1971" s="45"/>
      <c r="AA1971" s="45"/>
      <c r="AB1971" s="45"/>
      <c r="AC1971" s="45">
        <v>24417.10994020898</v>
      </c>
      <c r="AD1971" s="45">
        <v>473.36176090575054</v>
      </c>
      <c r="AE1971" s="45"/>
      <c r="AF1971" s="45"/>
      <c r="AG1971" s="45"/>
      <c r="AH1971" s="45"/>
      <c r="AI1971" s="45"/>
      <c r="AJ1971" s="45">
        <v>24417.10994020898</v>
      </c>
      <c r="AK1971" s="45">
        <v>0.018</v>
      </c>
      <c r="AL1971" s="45"/>
      <c r="AM1971" s="45"/>
      <c r="AN1971" s="45"/>
      <c r="AO1971" s="23"/>
      <c r="AP1971" s="23"/>
      <c r="AQ1971" s="45">
        <v>24417.10994020898</v>
      </c>
      <c r="AR1971" s="45"/>
      <c r="AS1971" s="23"/>
      <c r="AT1971" s="23"/>
      <c r="AU1971" s="23"/>
      <c r="AV1971" s="23"/>
      <c r="AW1971" s="23"/>
      <c r="AX1971" s="45">
        <v>24417.10994020898</v>
      </c>
      <c r="AY1971" s="23"/>
      <c r="AZ1971" s="23"/>
      <c r="BA1971" s="23"/>
      <c r="BB1971" s="23"/>
      <c r="BC1971" s="23"/>
      <c r="BD1971" s="23"/>
      <c r="BE1971" s="45">
        <v>24417.10994020898</v>
      </c>
      <c r="BF1971" s="45"/>
      <c r="BG1971" s="23"/>
      <c r="BH1971" s="23"/>
      <c r="BI1971" s="23"/>
      <c r="BJ1971" s="23"/>
      <c r="BK1971" s="23"/>
      <c r="BL1971" s="45">
        <v>24417.10994020898</v>
      </c>
      <c r="BM1971" s="45">
        <v>0.59</v>
      </c>
      <c r="BN1971" s="23"/>
      <c r="BO1971" s="23"/>
      <c r="BP1971" s="23"/>
      <c r="BQ1971" s="23"/>
      <c r="BR1971" s="23"/>
      <c r="BS1971" s="45">
        <v>24417.10994020898</v>
      </c>
      <c r="BT1971" s="45">
        <v>0.251</v>
      </c>
      <c r="BU1971" s="23"/>
      <c r="BV1971" s="23"/>
      <c r="BW1971" s="23"/>
      <c r="BX1971" s="23"/>
      <c r="BY1971" s="23"/>
      <c r="BZ1971" s="23"/>
      <c r="CA1971" s="23"/>
    </row>
    <row r="1972" ht="15.75" customHeight="1">
      <c r="A1972" s="45">
        <v>24283.907716593498</v>
      </c>
      <c r="B1972" s="46"/>
      <c r="C1972" s="45"/>
      <c r="D1972" s="45"/>
      <c r="E1972" s="45"/>
      <c r="F1972" s="45"/>
      <c r="G1972" s="45"/>
      <c r="H1972" s="45">
        <v>24283.907716593498</v>
      </c>
      <c r="I1972" s="46"/>
      <c r="J1972" s="45"/>
      <c r="K1972" s="45"/>
      <c r="L1972" s="45"/>
      <c r="M1972" s="45"/>
      <c r="N1972" s="45"/>
      <c r="O1972" s="45">
        <v>24283.907716593498</v>
      </c>
      <c r="P1972" s="45"/>
      <c r="Q1972" s="45"/>
      <c r="R1972" s="45"/>
      <c r="S1972" s="45"/>
      <c r="T1972" s="45"/>
      <c r="U1972" s="45"/>
      <c r="V1972" s="45">
        <v>24283.907716593498</v>
      </c>
      <c r="W1972" s="45">
        <v>0.0032685386828288413</v>
      </c>
      <c r="X1972" s="45"/>
      <c r="Y1972" s="45"/>
      <c r="Z1972" s="45"/>
      <c r="AA1972" s="45"/>
      <c r="AB1972" s="45"/>
      <c r="AC1972" s="45">
        <v>24283.907716593498</v>
      </c>
      <c r="AD1972" s="45">
        <v>587.6456151266894</v>
      </c>
      <c r="AE1972" s="45"/>
      <c r="AF1972" s="45"/>
      <c r="AG1972" s="45"/>
      <c r="AH1972" s="45"/>
      <c r="AI1972" s="45"/>
      <c r="AJ1972" s="45">
        <v>24283.907716593498</v>
      </c>
      <c r="AK1972" s="45">
        <v>0.018</v>
      </c>
      <c r="AL1972" s="45"/>
      <c r="AM1972" s="45"/>
      <c r="AN1972" s="45"/>
      <c r="AO1972" s="23"/>
      <c r="AP1972" s="23"/>
      <c r="AQ1972" s="45">
        <v>24283.907716593498</v>
      </c>
      <c r="AR1972" s="45"/>
      <c r="AS1972" s="23"/>
      <c r="AT1972" s="23"/>
      <c r="AU1972" s="23"/>
      <c r="AV1972" s="23"/>
      <c r="AW1972" s="23"/>
      <c r="AX1972" s="45">
        <v>24283.907716593498</v>
      </c>
      <c r="AY1972" s="23"/>
      <c r="AZ1972" s="23"/>
      <c r="BA1972" s="23"/>
      <c r="BB1972" s="23"/>
      <c r="BC1972" s="23"/>
      <c r="BD1972" s="23"/>
      <c r="BE1972" s="45">
        <v>24283.907716593498</v>
      </c>
      <c r="BF1972" s="45"/>
      <c r="BG1972" s="23"/>
      <c r="BH1972" s="23"/>
      <c r="BI1972" s="23"/>
      <c r="BJ1972" s="23"/>
      <c r="BK1972" s="23"/>
      <c r="BL1972" s="45">
        <v>24283.907716593498</v>
      </c>
      <c r="BM1972" s="45">
        <v>0.672</v>
      </c>
      <c r="BN1972" s="23"/>
      <c r="BO1972" s="23"/>
      <c r="BP1972" s="23"/>
      <c r="BQ1972" s="23"/>
      <c r="BR1972" s="23"/>
      <c r="BS1972" s="45">
        <v>24283.907716593498</v>
      </c>
      <c r="BT1972" s="45">
        <v>0.286</v>
      </c>
      <c r="BU1972" s="23"/>
      <c r="BV1972" s="23"/>
      <c r="BW1972" s="23"/>
      <c r="BX1972" s="23"/>
      <c r="BY1972" s="23"/>
      <c r="BZ1972" s="23"/>
      <c r="CA1972" s="23"/>
    </row>
    <row r="1973" ht="15.75" customHeight="1">
      <c r="A1973" s="45">
        <v>24061.25967657878</v>
      </c>
      <c r="B1973" s="46"/>
      <c r="C1973" s="45"/>
      <c r="D1973" s="45"/>
      <c r="E1973" s="45"/>
      <c r="F1973" s="45"/>
      <c r="G1973" s="45"/>
      <c r="H1973" s="45">
        <v>24061.25967657878</v>
      </c>
      <c r="I1973" s="46"/>
      <c r="J1973" s="45"/>
      <c r="K1973" s="45"/>
      <c r="L1973" s="45"/>
      <c r="M1973" s="45"/>
      <c r="N1973" s="45"/>
      <c r="O1973" s="45">
        <v>24061.25967657878</v>
      </c>
      <c r="P1973" s="45"/>
      <c r="Q1973" s="45"/>
      <c r="R1973" s="45"/>
      <c r="S1973" s="45"/>
      <c r="T1973" s="45"/>
      <c r="U1973" s="45"/>
      <c r="V1973" s="45">
        <v>24061.25967657878</v>
      </c>
      <c r="W1973" s="45"/>
      <c r="X1973" s="45"/>
      <c r="Y1973" s="45"/>
      <c r="Z1973" s="45"/>
      <c r="AA1973" s="45"/>
      <c r="AB1973" s="45"/>
      <c r="AC1973" s="45">
        <v>24061.25967657878</v>
      </c>
      <c r="AD1973" s="45">
        <v>604.8456122064692</v>
      </c>
      <c r="AE1973" s="45"/>
      <c r="AF1973" s="45"/>
      <c r="AG1973" s="45"/>
      <c r="AH1973" s="45"/>
      <c r="AI1973" s="45"/>
      <c r="AJ1973" s="45">
        <v>24061.25967657878</v>
      </c>
      <c r="AK1973" s="45">
        <v>0.017</v>
      </c>
      <c r="AL1973" s="45"/>
      <c r="AM1973" s="45"/>
      <c r="AN1973" s="45"/>
      <c r="AO1973" s="23"/>
      <c r="AP1973" s="23"/>
      <c r="AQ1973" s="45">
        <v>24061.25967657878</v>
      </c>
      <c r="AR1973" s="45"/>
      <c r="AS1973" s="23"/>
      <c r="AT1973" s="23"/>
      <c r="AU1973" s="23"/>
      <c r="AV1973" s="23"/>
      <c r="AW1973" s="23"/>
      <c r="AX1973" s="45">
        <v>24061.25967657878</v>
      </c>
      <c r="AY1973" s="23"/>
      <c r="AZ1973" s="23"/>
      <c r="BA1973" s="23"/>
      <c r="BB1973" s="23"/>
      <c r="BC1973" s="23"/>
      <c r="BD1973" s="23"/>
      <c r="BE1973" s="45">
        <v>24061.25967657878</v>
      </c>
      <c r="BF1973" s="45"/>
      <c r="BG1973" s="23"/>
      <c r="BH1973" s="23"/>
      <c r="BI1973" s="23"/>
      <c r="BJ1973" s="23"/>
      <c r="BK1973" s="23"/>
      <c r="BL1973" s="45">
        <v>24061.25967657878</v>
      </c>
      <c r="BM1973" s="45">
        <v>0.712</v>
      </c>
      <c r="BN1973" s="23"/>
      <c r="BO1973" s="23"/>
      <c r="BP1973" s="23"/>
      <c r="BQ1973" s="23"/>
      <c r="BR1973" s="23"/>
      <c r="BS1973" s="45">
        <v>24061.25967657878</v>
      </c>
      <c r="BT1973" s="45">
        <v>0.339</v>
      </c>
      <c r="BU1973" s="23"/>
      <c r="BV1973" s="23"/>
      <c r="BW1973" s="23"/>
      <c r="BX1973" s="23"/>
      <c r="BY1973" s="23"/>
      <c r="BZ1973" s="23"/>
      <c r="CA1973" s="23"/>
    </row>
    <row r="1974" ht="15.75" customHeight="1">
      <c r="A1974" s="45">
        <v>23840.48950311214</v>
      </c>
      <c r="B1974" s="46"/>
      <c r="C1974" s="45"/>
      <c r="D1974" s="45"/>
      <c r="E1974" s="45"/>
      <c r="F1974" s="45"/>
      <c r="G1974" s="45"/>
      <c r="H1974" s="45">
        <v>23840.48950311214</v>
      </c>
      <c r="I1974" s="46"/>
      <c r="J1974" s="45"/>
      <c r="K1974" s="45"/>
      <c r="L1974" s="45"/>
      <c r="M1974" s="45"/>
      <c r="N1974" s="45"/>
      <c r="O1974" s="45">
        <v>23840.48950311214</v>
      </c>
      <c r="P1974" s="45"/>
      <c r="Q1974" s="45"/>
      <c r="R1974" s="45"/>
      <c r="S1974" s="45"/>
      <c r="T1974" s="45"/>
      <c r="U1974" s="45"/>
      <c r="V1974" s="45">
        <v>23840.48950311214</v>
      </c>
      <c r="W1974" s="45">
        <v>0.003010413997859931</v>
      </c>
      <c r="X1974" s="45"/>
      <c r="Y1974" s="45"/>
      <c r="Z1974" s="45"/>
      <c r="AA1974" s="45"/>
      <c r="AB1974" s="45"/>
      <c r="AC1974" s="45">
        <v>23840.48950311214</v>
      </c>
      <c r="AD1974" s="45">
        <v>617.9072536283212</v>
      </c>
      <c r="AE1974" s="45"/>
      <c r="AF1974" s="45"/>
      <c r="AG1974" s="45"/>
      <c r="AH1974" s="45"/>
      <c r="AI1974" s="45"/>
      <c r="AJ1974" s="45">
        <v>23840.48950311214</v>
      </c>
      <c r="AK1974" s="45">
        <v>0.017</v>
      </c>
      <c r="AL1974" s="45"/>
      <c r="AM1974" s="45"/>
      <c r="AN1974" s="45"/>
      <c r="AO1974" s="23"/>
      <c r="AP1974" s="23"/>
      <c r="AQ1974" s="45">
        <v>23840.48950311214</v>
      </c>
      <c r="AR1974" s="45"/>
      <c r="AS1974" s="23"/>
      <c r="AT1974" s="23"/>
      <c r="AU1974" s="23"/>
      <c r="AV1974" s="23"/>
      <c r="AW1974" s="23"/>
      <c r="AX1974" s="45">
        <v>23840.48950311214</v>
      </c>
      <c r="AY1974" s="23"/>
      <c r="AZ1974" s="23"/>
      <c r="BA1974" s="23"/>
      <c r="BB1974" s="23"/>
      <c r="BC1974" s="23"/>
      <c r="BD1974" s="23"/>
      <c r="BE1974" s="45">
        <v>23840.48950311214</v>
      </c>
      <c r="BF1974" s="45"/>
      <c r="BG1974" s="23"/>
      <c r="BH1974" s="23"/>
      <c r="BI1974" s="23"/>
      <c r="BJ1974" s="23"/>
      <c r="BK1974" s="23"/>
      <c r="BL1974" s="45">
        <v>23840.48950311214</v>
      </c>
      <c r="BM1974" s="45">
        <v>0.785</v>
      </c>
      <c r="BN1974" s="23"/>
      <c r="BO1974" s="23"/>
      <c r="BP1974" s="23"/>
      <c r="BQ1974" s="23"/>
      <c r="BR1974" s="23"/>
      <c r="BS1974" s="45">
        <v>23840.48950311214</v>
      </c>
      <c r="BT1974" s="45">
        <v>0.446</v>
      </c>
      <c r="BU1974" s="23"/>
      <c r="BV1974" s="23"/>
      <c r="BW1974" s="23"/>
      <c r="BX1974" s="23"/>
      <c r="BY1974" s="23"/>
      <c r="BZ1974" s="23"/>
      <c r="CA1974" s="23"/>
    </row>
    <row r="1975" ht="15.75" customHeight="1">
      <c r="A1975" s="45">
        <v>23611.03810269897</v>
      </c>
      <c r="B1975" s="46"/>
      <c r="C1975" s="45"/>
      <c r="D1975" s="45"/>
      <c r="E1975" s="45"/>
      <c r="F1975" s="45"/>
      <c r="G1975" s="45"/>
      <c r="H1975" s="45">
        <v>23611.03810269897</v>
      </c>
      <c r="I1975" s="46"/>
      <c r="J1975" s="45"/>
      <c r="K1975" s="45"/>
      <c r="L1975" s="45"/>
      <c r="M1975" s="45"/>
      <c r="N1975" s="45"/>
      <c r="O1975" s="45">
        <v>23611.03810269897</v>
      </c>
      <c r="P1975" s="45"/>
      <c r="Q1975" s="45"/>
      <c r="R1975" s="45"/>
      <c r="S1975" s="45"/>
      <c r="T1975" s="45"/>
      <c r="U1975" s="45"/>
      <c r="V1975" s="45">
        <v>23611.03810269897</v>
      </c>
      <c r="W1975" s="45">
        <v>0.0031746031746031746</v>
      </c>
      <c r="X1975" s="45"/>
      <c r="Y1975" s="45"/>
      <c r="Z1975" s="45"/>
      <c r="AA1975" s="45"/>
      <c r="AB1975" s="45"/>
      <c r="AC1975" s="45">
        <v>23611.03810269897</v>
      </c>
      <c r="AD1975" s="45">
        <v>596.8701620875534</v>
      </c>
      <c r="AE1975" s="45"/>
      <c r="AF1975" s="45"/>
      <c r="AG1975" s="45"/>
      <c r="AH1975" s="45"/>
      <c r="AI1975" s="45"/>
      <c r="AJ1975" s="45">
        <v>23611.03810269897</v>
      </c>
      <c r="AK1975" s="45">
        <v>0.017</v>
      </c>
      <c r="AL1975" s="45"/>
      <c r="AM1975" s="45"/>
      <c r="AN1975" s="45"/>
      <c r="AO1975" s="23"/>
      <c r="AP1975" s="23"/>
      <c r="AQ1975" s="45">
        <v>23611.03810269897</v>
      </c>
      <c r="AR1975" s="45"/>
      <c r="AS1975" s="23"/>
      <c r="AT1975" s="23"/>
      <c r="AU1975" s="23"/>
      <c r="AV1975" s="23"/>
      <c r="AW1975" s="23"/>
      <c r="AX1975" s="45">
        <v>23611.03810269897</v>
      </c>
      <c r="AY1975" s="23"/>
      <c r="AZ1975" s="23"/>
      <c r="BA1975" s="23"/>
      <c r="BB1975" s="23"/>
      <c r="BC1975" s="23"/>
      <c r="BD1975" s="23"/>
      <c r="BE1975" s="45">
        <v>23611.03810269897</v>
      </c>
      <c r="BF1975" s="45"/>
      <c r="BG1975" s="23"/>
      <c r="BH1975" s="23"/>
      <c r="BI1975" s="23"/>
      <c r="BJ1975" s="23"/>
      <c r="BK1975" s="23"/>
      <c r="BL1975" s="45">
        <v>23611.03810269897</v>
      </c>
      <c r="BM1975" s="45">
        <v>0.805</v>
      </c>
      <c r="BN1975" s="23"/>
      <c r="BO1975" s="23"/>
      <c r="BP1975" s="23"/>
      <c r="BQ1975" s="23"/>
      <c r="BR1975" s="23"/>
      <c r="BS1975" s="45">
        <v>23611.03810269897</v>
      </c>
      <c r="BT1975" s="45">
        <v>0.49</v>
      </c>
      <c r="BU1975" s="23"/>
      <c r="BV1975" s="23"/>
      <c r="BW1975" s="23"/>
      <c r="BX1975" s="23"/>
      <c r="BY1975" s="23"/>
      <c r="BZ1975" s="23"/>
      <c r="CA1975" s="23"/>
    </row>
    <row r="1976" ht="15.75" customHeight="1">
      <c r="A1976" s="45">
        <v>23370.557657803998</v>
      </c>
      <c r="B1976" s="46"/>
      <c r="C1976" s="45"/>
      <c r="D1976" s="45"/>
      <c r="E1976" s="45"/>
      <c r="F1976" s="45"/>
      <c r="G1976" s="45"/>
      <c r="H1976" s="45">
        <v>23370.557657803998</v>
      </c>
      <c r="I1976" s="46"/>
      <c r="J1976" s="45"/>
      <c r="K1976" s="45"/>
      <c r="L1976" s="45"/>
      <c r="M1976" s="45"/>
      <c r="N1976" s="45"/>
      <c r="O1976" s="45">
        <v>23370.557657803998</v>
      </c>
      <c r="P1976" s="45"/>
      <c r="Q1976" s="45"/>
      <c r="R1976" s="45"/>
      <c r="S1976" s="45"/>
      <c r="T1976" s="45"/>
      <c r="U1976" s="45"/>
      <c r="V1976" s="45">
        <v>23370.557657803998</v>
      </c>
      <c r="W1976" s="45"/>
      <c r="X1976" s="45"/>
      <c r="Y1976" s="45"/>
      <c r="Z1976" s="45"/>
      <c r="AA1976" s="45"/>
      <c r="AB1976" s="45"/>
      <c r="AC1976" s="45">
        <v>23370.557657803998</v>
      </c>
      <c r="AD1976" s="45">
        <v>620.2145647053611</v>
      </c>
      <c r="AE1976" s="45"/>
      <c r="AF1976" s="45"/>
      <c r="AG1976" s="45"/>
      <c r="AH1976" s="45"/>
      <c r="AI1976" s="45"/>
      <c r="AJ1976" s="45">
        <v>23370.557657803998</v>
      </c>
      <c r="AK1976" s="45">
        <v>0.017</v>
      </c>
      <c r="AL1976" s="45"/>
      <c r="AM1976" s="45"/>
      <c r="AN1976" s="45"/>
      <c r="AO1976" s="23"/>
      <c r="AP1976" s="23"/>
      <c r="AQ1976" s="45">
        <v>23370.557657803998</v>
      </c>
      <c r="AR1976" s="45"/>
      <c r="AS1976" s="23"/>
      <c r="AT1976" s="23"/>
      <c r="AU1976" s="23"/>
      <c r="AV1976" s="23"/>
      <c r="AW1976" s="23"/>
      <c r="AX1976" s="45">
        <v>23370.557657803998</v>
      </c>
      <c r="AY1976" s="23"/>
      <c r="AZ1976" s="23"/>
      <c r="BA1976" s="23"/>
      <c r="BB1976" s="23"/>
      <c r="BC1976" s="23"/>
      <c r="BD1976" s="23"/>
      <c r="BE1976" s="45">
        <v>23370.557657803998</v>
      </c>
      <c r="BF1976" s="45"/>
      <c r="BG1976" s="23"/>
      <c r="BH1976" s="23"/>
      <c r="BI1976" s="23"/>
      <c r="BJ1976" s="23"/>
      <c r="BK1976" s="23"/>
      <c r="BL1976" s="45">
        <v>23370.557657803998</v>
      </c>
      <c r="BM1976" s="45">
        <v>0.823</v>
      </c>
      <c r="BN1976" s="23"/>
      <c r="BO1976" s="23"/>
      <c r="BP1976" s="23"/>
      <c r="BQ1976" s="23"/>
      <c r="BR1976" s="23"/>
      <c r="BS1976" s="45">
        <v>23370.557657803998</v>
      </c>
      <c r="BT1976" s="45">
        <v>0.49</v>
      </c>
      <c r="BU1976" s="23"/>
      <c r="BV1976" s="23"/>
      <c r="BW1976" s="23"/>
      <c r="BX1976" s="23"/>
      <c r="BY1976" s="23"/>
      <c r="BZ1976" s="23"/>
      <c r="CA1976" s="23"/>
    </row>
    <row r="1977" ht="15.75" customHeight="1">
      <c r="A1977" s="45">
        <v>23142.338554639282</v>
      </c>
      <c r="B1977" s="46"/>
      <c r="C1977" s="45"/>
      <c r="D1977" s="45"/>
      <c r="E1977" s="45"/>
      <c r="F1977" s="45"/>
      <c r="G1977" s="45"/>
      <c r="H1977" s="45">
        <v>23142.338554639282</v>
      </c>
      <c r="I1977" s="46"/>
      <c r="J1977" s="45"/>
      <c r="K1977" s="45"/>
      <c r="L1977" s="45"/>
      <c r="M1977" s="45"/>
      <c r="N1977" s="45"/>
      <c r="O1977" s="45">
        <v>23142.338554639282</v>
      </c>
      <c r="P1977" s="45"/>
      <c r="Q1977" s="45"/>
      <c r="R1977" s="45"/>
      <c r="S1977" s="45"/>
      <c r="T1977" s="45"/>
      <c r="U1977" s="45"/>
      <c r="V1977" s="45">
        <v>23142.338554639282</v>
      </c>
      <c r="W1977" s="45"/>
      <c r="X1977" s="45"/>
      <c r="Y1977" s="45"/>
      <c r="Z1977" s="45"/>
      <c r="AA1977" s="45"/>
      <c r="AB1977" s="45"/>
      <c r="AC1977" s="45">
        <v>23142.338554639282</v>
      </c>
      <c r="AD1977" s="45"/>
      <c r="AE1977" s="45"/>
      <c r="AF1977" s="45"/>
      <c r="AG1977" s="45"/>
      <c r="AH1977" s="45"/>
      <c r="AI1977" s="45"/>
      <c r="AJ1977" s="45">
        <v>23142.338554639282</v>
      </c>
      <c r="AK1977" s="45">
        <v>0.017</v>
      </c>
      <c r="AL1977" s="45"/>
      <c r="AM1977" s="45"/>
      <c r="AN1977" s="45"/>
      <c r="AO1977" s="23"/>
      <c r="AP1977" s="23"/>
      <c r="AQ1977" s="45">
        <v>23142.338554639282</v>
      </c>
      <c r="AR1977" s="45"/>
      <c r="AS1977" s="23"/>
      <c r="AT1977" s="23"/>
      <c r="AU1977" s="23"/>
      <c r="AV1977" s="23"/>
      <c r="AW1977" s="23"/>
      <c r="AX1977" s="45">
        <v>23142.338554639282</v>
      </c>
      <c r="AY1977" s="23"/>
      <c r="AZ1977" s="23"/>
      <c r="BA1977" s="23"/>
      <c r="BB1977" s="23"/>
      <c r="BC1977" s="23"/>
      <c r="BD1977" s="23"/>
      <c r="BE1977" s="45">
        <v>23142.338554639282</v>
      </c>
      <c r="BF1977" s="45"/>
      <c r="BG1977" s="23"/>
      <c r="BH1977" s="23"/>
      <c r="BI1977" s="23"/>
      <c r="BJ1977" s="23"/>
      <c r="BK1977" s="23"/>
      <c r="BL1977" s="45">
        <v>23142.338554639282</v>
      </c>
      <c r="BM1977" s="45">
        <v>0.825</v>
      </c>
      <c r="BN1977" s="23"/>
      <c r="BO1977" s="23"/>
      <c r="BP1977" s="23"/>
      <c r="BQ1977" s="23"/>
      <c r="BR1977" s="23"/>
      <c r="BS1977" s="45">
        <v>23142.338554639282</v>
      </c>
      <c r="BT1977" s="45">
        <v>0.529</v>
      </c>
      <c r="BU1977" s="23"/>
      <c r="BV1977" s="23"/>
      <c r="BW1977" s="23"/>
      <c r="BX1977" s="23"/>
      <c r="BY1977" s="23"/>
      <c r="BZ1977" s="23"/>
      <c r="CA1977" s="23"/>
    </row>
    <row r="1978" ht="15.75" customHeight="1">
      <c r="A1978" s="45">
        <v>52532.86992686444</v>
      </c>
      <c r="B1978" s="46"/>
      <c r="C1978" s="45"/>
      <c r="D1978" s="45"/>
      <c r="E1978" s="45"/>
      <c r="F1978" s="45"/>
      <c r="G1978" s="45"/>
      <c r="H1978" s="45">
        <v>52532.86992686444</v>
      </c>
      <c r="I1978" s="46"/>
      <c r="J1978" s="45"/>
      <c r="K1978" s="45"/>
      <c r="L1978" s="45"/>
      <c r="M1978" s="45"/>
      <c r="N1978" s="45"/>
      <c r="O1978" s="45">
        <v>52532.86992686444</v>
      </c>
      <c r="P1978" s="45"/>
      <c r="Q1978" s="45"/>
      <c r="R1978" s="45"/>
      <c r="S1978" s="45"/>
      <c r="T1978" s="45"/>
      <c r="U1978" s="45"/>
      <c r="V1978" s="45">
        <v>52532.86992686444</v>
      </c>
      <c r="W1978" s="45"/>
      <c r="X1978" s="45"/>
      <c r="Y1978" s="45"/>
      <c r="Z1978" s="45"/>
      <c r="AA1978" s="45"/>
      <c r="AB1978" s="45"/>
      <c r="AC1978" s="45">
        <v>52532.86992686444</v>
      </c>
      <c r="AD1978" s="45"/>
      <c r="AE1978" s="45"/>
      <c r="AF1978" s="45"/>
      <c r="AG1978" s="45"/>
      <c r="AH1978" s="45"/>
      <c r="AI1978" s="45"/>
      <c r="AJ1978" s="45">
        <v>52532.86992686444</v>
      </c>
      <c r="AK1978" s="45">
        <v>0.022</v>
      </c>
      <c r="AL1978" s="45"/>
      <c r="AM1978" s="45"/>
      <c r="AN1978" s="45"/>
      <c r="AO1978" s="23"/>
      <c r="AP1978" s="23"/>
      <c r="AQ1978" s="45">
        <v>52532.86992686444</v>
      </c>
      <c r="AR1978" s="45"/>
      <c r="AS1978" s="23"/>
      <c r="AT1978" s="23"/>
      <c r="AU1978" s="23"/>
      <c r="AV1978" s="23"/>
      <c r="AW1978" s="23"/>
      <c r="AX1978" s="45">
        <v>52532.86992686444</v>
      </c>
      <c r="AY1978" s="23"/>
      <c r="AZ1978" s="23"/>
      <c r="BA1978" s="23"/>
      <c r="BB1978" s="23"/>
      <c r="BC1978" s="23"/>
      <c r="BD1978" s="23"/>
      <c r="BE1978" s="45">
        <v>52532.86992686444</v>
      </c>
      <c r="BF1978" s="45"/>
      <c r="BG1978" s="23"/>
      <c r="BH1978" s="23"/>
      <c r="BI1978" s="23"/>
      <c r="BJ1978" s="23"/>
      <c r="BK1978" s="23"/>
      <c r="BL1978" s="45">
        <v>52532.86992686444</v>
      </c>
      <c r="BM1978" s="45">
        <v>0.175</v>
      </c>
      <c r="BN1978" s="23"/>
      <c r="BO1978" s="23"/>
      <c r="BP1978" s="23"/>
      <c r="BQ1978" s="23"/>
      <c r="BR1978" s="23"/>
      <c r="BS1978" s="45">
        <v>52532.86992686444</v>
      </c>
      <c r="BT1978" s="45">
        <v>0.161</v>
      </c>
      <c r="BU1978" s="23"/>
      <c r="BV1978" s="23"/>
      <c r="BW1978" s="23"/>
      <c r="BX1978" s="23"/>
      <c r="BY1978" s="23"/>
      <c r="BZ1978" s="23"/>
      <c r="CA1978" s="23"/>
    </row>
    <row r="1979" ht="15.75" customHeight="1">
      <c r="A1979" s="45">
        <v>52192.799120300224</v>
      </c>
      <c r="B1979" s="46"/>
      <c r="C1979" s="45"/>
      <c r="D1979" s="45"/>
      <c r="E1979" s="45"/>
      <c r="F1979" s="45"/>
      <c r="G1979" s="45"/>
      <c r="H1979" s="45">
        <v>52192.799120300224</v>
      </c>
      <c r="I1979" s="46"/>
      <c r="J1979" s="45"/>
      <c r="K1979" s="45"/>
      <c r="L1979" s="45"/>
      <c r="M1979" s="45"/>
      <c r="N1979" s="45"/>
      <c r="O1979" s="45">
        <v>52192.799120300224</v>
      </c>
      <c r="P1979" s="45"/>
      <c r="Q1979" s="45"/>
      <c r="R1979" s="45"/>
      <c r="S1979" s="45"/>
      <c r="T1979" s="45"/>
      <c r="U1979" s="45"/>
      <c r="V1979" s="45">
        <v>52192.799120300224</v>
      </c>
      <c r="W1979" s="45"/>
      <c r="X1979" s="45"/>
      <c r="Y1979" s="45"/>
      <c r="Z1979" s="45"/>
      <c r="AA1979" s="45"/>
      <c r="AB1979" s="45"/>
      <c r="AC1979" s="45">
        <v>52192.799120300224</v>
      </c>
      <c r="AD1979" s="45"/>
      <c r="AE1979" s="45"/>
      <c r="AF1979" s="45"/>
      <c r="AG1979" s="45"/>
      <c r="AH1979" s="45"/>
      <c r="AI1979" s="45"/>
      <c r="AJ1979" s="45">
        <v>52192.799120300224</v>
      </c>
      <c r="AK1979" s="45">
        <v>0.021</v>
      </c>
      <c r="AL1979" s="45"/>
      <c r="AM1979" s="45"/>
      <c r="AN1979" s="45"/>
      <c r="AO1979" s="23"/>
      <c r="AP1979" s="23"/>
      <c r="AQ1979" s="45">
        <v>52192.799120300224</v>
      </c>
      <c r="AR1979" s="45"/>
      <c r="AS1979" s="23"/>
      <c r="AT1979" s="23"/>
      <c r="AU1979" s="23"/>
      <c r="AV1979" s="23"/>
      <c r="AW1979" s="23"/>
      <c r="AX1979" s="45">
        <v>52192.799120300224</v>
      </c>
      <c r="AY1979" s="23"/>
      <c r="AZ1979" s="23"/>
      <c r="BA1979" s="23"/>
      <c r="BB1979" s="23"/>
      <c r="BC1979" s="23"/>
      <c r="BD1979" s="23"/>
      <c r="BE1979" s="45">
        <v>52192.799120300224</v>
      </c>
      <c r="BF1979" s="45"/>
      <c r="BG1979" s="23"/>
      <c r="BH1979" s="23"/>
      <c r="BI1979" s="23"/>
      <c r="BJ1979" s="23"/>
      <c r="BK1979" s="23"/>
      <c r="BL1979" s="45">
        <v>52192.799120300224</v>
      </c>
      <c r="BM1979" s="45">
        <v>0.208</v>
      </c>
      <c r="BN1979" s="23"/>
      <c r="BO1979" s="23"/>
      <c r="BP1979" s="23"/>
      <c r="BQ1979" s="23"/>
      <c r="BR1979" s="23"/>
      <c r="BS1979" s="45">
        <v>52192.799120300224</v>
      </c>
      <c r="BT1979" s="45">
        <v>0.254</v>
      </c>
      <c r="BU1979" s="23"/>
      <c r="BV1979" s="23"/>
      <c r="BW1979" s="23"/>
      <c r="BX1979" s="23"/>
      <c r="BY1979" s="23"/>
      <c r="BZ1979" s="23"/>
      <c r="CA1979" s="23"/>
    </row>
    <row r="1980" ht="15.75" customHeight="1">
      <c r="A1980" s="45">
        <v>52123.7668992184</v>
      </c>
      <c r="B1980" s="46"/>
      <c r="C1980" s="45"/>
      <c r="D1980" s="45"/>
      <c r="E1980" s="45"/>
      <c r="F1980" s="45"/>
      <c r="G1980" s="45"/>
      <c r="H1980" s="45">
        <v>52123.7668992184</v>
      </c>
      <c r="I1980" s="46"/>
      <c r="J1980" s="45"/>
      <c r="K1980" s="45"/>
      <c r="L1980" s="45"/>
      <c r="M1980" s="45"/>
      <c r="N1980" s="45"/>
      <c r="O1980" s="45">
        <v>52123.7668992184</v>
      </c>
      <c r="P1980" s="45"/>
      <c r="Q1980" s="45"/>
      <c r="R1980" s="45"/>
      <c r="S1980" s="45"/>
      <c r="T1980" s="45"/>
      <c r="U1980" s="45"/>
      <c r="V1980" s="45">
        <v>52123.7668992184</v>
      </c>
      <c r="W1980" s="45"/>
      <c r="X1980" s="45"/>
      <c r="Y1980" s="45"/>
      <c r="Z1980" s="45"/>
      <c r="AA1980" s="45"/>
      <c r="AB1980" s="45"/>
      <c r="AC1980" s="45">
        <v>52123.7668992184</v>
      </c>
      <c r="AD1980" s="45"/>
      <c r="AE1980" s="45"/>
      <c r="AF1980" s="45"/>
      <c r="AG1980" s="45"/>
      <c r="AH1980" s="45"/>
      <c r="AI1980" s="45"/>
      <c r="AJ1980" s="45">
        <v>52123.7668992184</v>
      </c>
      <c r="AK1980" s="45">
        <v>0.021</v>
      </c>
      <c r="AL1980" s="45"/>
      <c r="AM1980" s="45"/>
      <c r="AN1980" s="45"/>
      <c r="AO1980" s="23"/>
      <c r="AP1980" s="23"/>
      <c r="AQ1980" s="45">
        <v>52123.7668992184</v>
      </c>
      <c r="AR1980" s="45"/>
      <c r="AS1980" s="23"/>
      <c r="AT1980" s="23"/>
      <c r="AU1980" s="23"/>
      <c r="AV1980" s="23"/>
      <c r="AW1980" s="23"/>
      <c r="AX1980" s="45">
        <v>52123.7668992184</v>
      </c>
      <c r="AY1980" s="23"/>
      <c r="AZ1980" s="23"/>
      <c r="BA1980" s="23"/>
      <c r="BB1980" s="23"/>
      <c r="BC1980" s="23"/>
      <c r="BD1980" s="23"/>
      <c r="BE1980" s="45">
        <v>52123.7668992184</v>
      </c>
      <c r="BF1980" s="45"/>
      <c r="BG1980" s="23"/>
      <c r="BH1980" s="23"/>
      <c r="BI1980" s="23"/>
      <c r="BJ1980" s="23"/>
      <c r="BK1980" s="23"/>
      <c r="BL1980" s="45">
        <v>52123.7668992184</v>
      </c>
      <c r="BM1980" s="45">
        <v>0.448</v>
      </c>
      <c r="BN1980" s="23"/>
      <c r="BO1980" s="23"/>
      <c r="BP1980" s="23"/>
      <c r="BQ1980" s="23"/>
      <c r="BR1980" s="23"/>
      <c r="BS1980" s="45">
        <v>52123.7668992184</v>
      </c>
      <c r="BT1980" s="45">
        <v>0.312</v>
      </c>
      <c r="BU1980" s="23"/>
      <c r="BV1980" s="23"/>
      <c r="BW1980" s="23"/>
      <c r="BX1980" s="23"/>
      <c r="BY1980" s="23"/>
      <c r="BZ1980" s="23"/>
      <c r="CA1980" s="23"/>
    </row>
    <row r="1981" ht="15.75" customHeight="1">
      <c r="A1981" s="45">
        <v>52252.523396463126</v>
      </c>
      <c r="B1981" s="46"/>
      <c r="C1981" s="45"/>
      <c r="D1981" s="45"/>
      <c r="E1981" s="45"/>
      <c r="F1981" s="45"/>
      <c r="G1981" s="45"/>
      <c r="H1981" s="45">
        <v>52252.523396463126</v>
      </c>
      <c r="I1981" s="46"/>
      <c r="J1981" s="45"/>
      <c r="K1981" s="45"/>
      <c r="L1981" s="45"/>
      <c r="M1981" s="45"/>
      <c r="N1981" s="45"/>
      <c r="O1981" s="45">
        <v>52252.523396463126</v>
      </c>
      <c r="P1981" s="45"/>
      <c r="Q1981" s="45"/>
      <c r="R1981" s="45"/>
      <c r="S1981" s="45"/>
      <c r="T1981" s="45"/>
      <c r="U1981" s="45"/>
      <c r="V1981" s="45">
        <v>52252.523396463126</v>
      </c>
      <c r="W1981" s="45"/>
      <c r="X1981" s="45"/>
      <c r="Y1981" s="45"/>
      <c r="Z1981" s="45"/>
      <c r="AA1981" s="45"/>
      <c r="AB1981" s="45"/>
      <c r="AC1981" s="45">
        <v>52252.523396463126</v>
      </c>
      <c r="AD1981" s="45"/>
      <c r="AE1981" s="45"/>
      <c r="AF1981" s="45"/>
      <c r="AG1981" s="45"/>
      <c r="AH1981" s="45"/>
      <c r="AI1981" s="45"/>
      <c r="AJ1981" s="45">
        <v>52252.523396463126</v>
      </c>
      <c r="AK1981" s="45">
        <v>0.02</v>
      </c>
      <c r="AL1981" s="45"/>
      <c r="AM1981" s="45"/>
      <c r="AN1981" s="45"/>
      <c r="AO1981" s="23"/>
      <c r="AP1981" s="23"/>
      <c r="AQ1981" s="45">
        <v>52252.523396463126</v>
      </c>
      <c r="AR1981" s="45"/>
      <c r="AS1981" s="23"/>
      <c r="AT1981" s="23"/>
      <c r="AU1981" s="23"/>
      <c r="AV1981" s="23"/>
      <c r="AW1981" s="23"/>
      <c r="AX1981" s="45">
        <v>52252.523396463126</v>
      </c>
      <c r="AY1981" s="23"/>
      <c r="AZ1981" s="23"/>
      <c r="BA1981" s="23"/>
      <c r="BB1981" s="23"/>
      <c r="BC1981" s="23"/>
      <c r="BD1981" s="23"/>
      <c r="BE1981" s="45">
        <v>52252.523396463126</v>
      </c>
      <c r="BF1981" s="45"/>
      <c r="BG1981" s="23"/>
      <c r="BH1981" s="23"/>
      <c r="BI1981" s="23"/>
      <c r="BJ1981" s="23"/>
      <c r="BK1981" s="23"/>
      <c r="BL1981" s="45">
        <v>52252.523396463126</v>
      </c>
      <c r="BM1981" s="45">
        <v>0.506</v>
      </c>
      <c r="BN1981" s="23"/>
      <c r="BO1981" s="23"/>
      <c r="BP1981" s="23"/>
      <c r="BQ1981" s="23"/>
      <c r="BR1981" s="23"/>
      <c r="BS1981" s="45">
        <v>52252.523396463126</v>
      </c>
      <c r="BT1981" s="45">
        <v>0.337</v>
      </c>
      <c r="BU1981" s="23"/>
      <c r="BV1981" s="23"/>
      <c r="BW1981" s="23"/>
      <c r="BX1981" s="23"/>
      <c r="BY1981" s="23"/>
      <c r="BZ1981" s="23"/>
      <c r="CA1981" s="23"/>
    </row>
    <row r="1982" ht="15.75" customHeight="1">
      <c r="A1982" s="45">
        <v>52176.998286913535</v>
      </c>
      <c r="B1982" s="46"/>
      <c r="C1982" s="45"/>
      <c r="D1982" s="45"/>
      <c r="E1982" s="45"/>
      <c r="F1982" s="45"/>
      <c r="G1982" s="45"/>
      <c r="H1982" s="45">
        <v>52176.998286913535</v>
      </c>
      <c r="I1982" s="46"/>
      <c r="J1982" s="45"/>
      <c r="K1982" s="45"/>
      <c r="L1982" s="45"/>
      <c r="M1982" s="45"/>
      <c r="N1982" s="45"/>
      <c r="O1982" s="45">
        <v>52176.998286913535</v>
      </c>
      <c r="P1982" s="45"/>
      <c r="Q1982" s="45"/>
      <c r="R1982" s="45"/>
      <c r="S1982" s="45"/>
      <c r="T1982" s="45"/>
      <c r="U1982" s="45"/>
      <c r="V1982" s="45">
        <v>52176.998286913535</v>
      </c>
      <c r="W1982" s="45"/>
      <c r="X1982" s="45"/>
      <c r="Y1982" s="45"/>
      <c r="Z1982" s="45"/>
      <c r="AA1982" s="45"/>
      <c r="AB1982" s="45"/>
      <c r="AC1982" s="45">
        <v>52176.998286913535</v>
      </c>
      <c r="AD1982" s="45"/>
      <c r="AE1982" s="45"/>
      <c r="AF1982" s="45"/>
      <c r="AG1982" s="45"/>
      <c r="AH1982" s="45"/>
      <c r="AI1982" s="45"/>
      <c r="AJ1982" s="45">
        <v>52176.998286913535</v>
      </c>
      <c r="AK1982" s="45">
        <v>0.02</v>
      </c>
      <c r="AL1982" s="45"/>
      <c r="AM1982" s="45"/>
      <c r="AN1982" s="45"/>
      <c r="AO1982" s="23"/>
      <c r="AP1982" s="23"/>
      <c r="AQ1982" s="45">
        <v>52176.998286913535</v>
      </c>
      <c r="AR1982" s="45"/>
      <c r="AS1982" s="23"/>
      <c r="AT1982" s="23"/>
      <c r="AU1982" s="23"/>
      <c r="AV1982" s="23"/>
      <c r="AW1982" s="23"/>
      <c r="AX1982" s="45">
        <v>52176.998286913535</v>
      </c>
      <c r="AY1982" s="23"/>
      <c r="AZ1982" s="23"/>
      <c r="BA1982" s="23"/>
      <c r="BB1982" s="23"/>
      <c r="BC1982" s="23"/>
      <c r="BD1982" s="23"/>
      <c r="BE1982" s="45">
        <v>52176.998286913535</v>
      </c>
      <c r="BF1982" s="45"/>
      <c r="BG1982" s="23"/>
      <c r="BH1982" s="23"/>
      <c r="BI1982" s="23"/>
      <c r="BJ1982" s="23"/>
      <c r="BK1982" s="23"/>
      <c r="BL1982" s="45">
        <v>52176.998286913535</v>
      </c>
      <c r="BM1982" s="45">
        <v>0.619</v>
      </c>
      <c r="BN1982" s="23"/>
      <c r="BO1982" s="23"/>
      <c r="BP1982" s="23"/>
      <c r="BQ1982" s="23"/>
      <c r="BR1982" s="23"/>
      <c r="BS1982" s="45">
        <v>52176.998286913535</v>
      </c>
      <c r="BT1982" s="45">
        <v>0.362</v>
      </c>
      <c r="BU1982" s="23"/>
      <c r="BV1982" s="23"/>
      <c r="BW1982" s="23"/>
      <c r="BX1982" s="23"/>
      <c r="BY1982" s="23"/>
      <c r="BZ1982" s="23"/>
      <c r="CA1982" s="23"/>
    </row>
    <row r="1983" ht="15.75" customHeight="1">
      <c r="A1983" s="45">
        <v>52481.03070056376</v>
      </c>
      <c r="B1983" s="46"/>
      <c r="C1983" s="45"/>
      <c r="D1983" s="45"/>
      <c r="E1983" s="45"/>
      <c r="F1983" s="45"/>
      <c r="G1983" s="45"/>
      <c r="H1983" s="45">
        <v>52481.03070056376</v>
      </c>
      <c r="I1983" s="46"/>
      <c r="J1983" s="45"/>
      <c r="K1983" s="45"/>
      <c r="L1983" s="45"/>
      <c r="M1983" s="45"/>
      <c r="N1983" s="45"/>
      <c r="O1983" s="45">
        <v>52481.03070056376</v>
      </c>
      <c r="P1983" s="45"/>
      <c r="Q1983" s="45"/>
      <c r="R1983" s="45"/>
      <c r="S1983" s="45"/>
      <c r="T1983" s="45"/>
      <c r="U1983" s="45"/>
      <c r="V1983" s="45">
        <v>52481.03070056376</v>
      </c>
      <c r="W1983" s="45"/>
      <c r="X1983" s="45"/>
      <c r="Y1983" s="45"/>
      <c r="Z1983" s="45"/>
      <c r="AA1983" s="45"/>
      <c r="AB1983" s="45"/>
      <c r="AC1983" s="45">
        <v>52481.03070056376</v>
      </c>
      <c r="AD1983" s="45"/>
      <c r="AE1983" s="45"/>
      <c r="AF1983" s="45"/>
      <c r="AG1983" s="45"/>
      <c r="AH1983" s="45"/>
      <c r="AI1983" s="45"/>
      <c r="AJ1983" s="45">
        <v>52481.03070056376</v>
      </c>
      <c r="AK1983" s="45">
        <v>0.019</v>
      </c>
      <c r="AL1983" s="45"/>
      <c r="AM1983" s="45"/>
      <c r="AN1983" s="45"/>
      <c r="AO1983" s="23"/>
      <c r="AP1983" s="23"/>
      <c r="AQ1983" s="45">
        <v>52481.03070056376</v>
      </c>
      <c r="AR1983" s="45"/>
      <c r="AS1983" s="23"/>
      <c r="AT1983" s="23"/>
      <c r="AU1983" s="23"/>
      <c r="AV1983" s="23"/>
      <c r="AW1983" s="23"/>
      <c r="AX1983" s="45">
        <v>52481.03070056376</v>
      </c>
      <c r="AY1983" s="23"/>
      <c r="AZ1983" s="23"/>
      <c r="BA1983" s="23"/>
      <c r="BB1983" s="23"/>
      <c r="BC1983" s="23"/>
      <c r="BD1983" s="23"/>
      <c r="BE1983" s="45">
        <v>52481.03070056376</v>
      </c>
      <c r="BF1983" s="45"/>
      <c r="BG1983" s="23"/>
      <c r="BH1983" s="23"/>
      <c r="BI1983" s="23"/>
      <c r="BJ1983" s="23"/>
      <c r="BK1983" s="23"/>
      <c r="BL1983" s="45">
        <v>52481.03070056376</v>
      </c>
      <c r="BM1983" s="45"/>
      <c r="BN1983" s="23"/>
      <c r="BO1983" s="23"/>
      <c r="BP1983" s="23"/>
      <c r="BQ1983" s="23"/>
      <c r="BR1983" s="23"/>
      <c r="BS1983" s="45">
        <v>52481.03070056376</v>
      </c>
      <c r="BT1983" s="45">
        <v>0.386</v>
      </c>
      <c r="BU1983" s="23"/>
      <c r="BV1983" s="23"/>
      <c r="BW1983" s="23"/>
      <c r="BX1983" s="23"/>
      <c r="BY1983" s="23"/>
      <c r="BZ1983" s="23"/>
      <c r="CA1983" s="23"/>
    </row>
    <row r="1984" ht="15.75" customHeight="1">
      <c r="A1984" s="45">
        <v>52509.30069621092</v>
      </c>
      <c r="B1984" s="46"/>
      <c r="C1984" s="45"/>
      <c r="D1984" s="45"/>
      <c r="E1984" s="45"/>
      <c r="F1984" s="45"/>
      <c r="G1984" s="45"/>
      <c r="H1984" s="45">
        <v>52509.30069621092</v>
      </c>
      <c r="I1984" s="46"/>
      <c r="J1984" s="45"/>
      <c r="K1984" s="45"/>
      <c r="L1984" s="45"/>
      <c r="M1984" s="45"/>
      <c r="N1984" s="45"/>
      <c r="O1984" s="45">
        <v>52509.30069621092</v>
      </c>
      <c r="P1984" s="45"/>
      <c r="Q1984" s="45"/>
      <c r="R1984" s="45"/>
      <c r="S1984" s="45"/>
      <c r="T1984" s="45"/>
      <c r="U1984" s="45"/>
      <c r="V1984" s="45">
        <v>52509.30069621092</v>
      </c>
      <c r="W1984" s="45"/>
      <c r="X1984" s="45"/>
      <c r="Y1984" s="45"/>
      <c r="Z1984" s="45"/>
      <c r="AA1984" s="45"/>
      <c r="AB1984" s="45"/>
      <c r="AC1984" s="45">
        <v>52509.30069621092</v>
      </c>
      <c r="AD1984" s="45"/>
      <c r="AE1984" s="45"/>
      <c r="AF1984" s="45"/>
      <c r="AG1984" s="45"/>
      <c r="AH1984" s="45"/>
      <c r="AI1984" s="45"/>
      <c r="AJ1984" s="45">
        <v>52509.30069621092</v>
      </c>
      <c r="AK1984" s="45">
        <v>0.019</v>
      </c>
      <c r="AL1984" s="45"/>
      <c r="AM1984" s="45"/>
      <c r="AN1984" s="45"/>
      <c r="AO1984" s="23"/>
      <c r="AP1984" s="23"/>
      <c r="AQ1984" s="45">
        <v>52509.30069621092</v>
      </c>
      <c r="AR1984" s="45"/>
      <c r="AS1984" s="23"/>
      <c r="AT1984" s="23"/>
      <c r="AU1984" s="23"/>
      <c r="AV1984" s="23"/>
      <c r="AW1984" s="23"/>
      <c r="AX1984" s="45">
        <v>52509.30069621092</v>
      </c>
      <c r="AY1984" s="23"/>
      <c r="AZ1984" s="23"/>
      <c r="BA1984" s="23"/>
      <c r="BB1984" s="23"/>
      <c r="BC1984" s="23"/>
      <c r="BD1984" s="23"/>
      <c r="BE1984" s="45">
        <v>52509.30069621092</v>
      </c>
      <c r="BF1984" s="45"/>
      <c r="BG1984" s="23"/>
      <c r="BH1984" s="23"/>
      <c r="BI1984" s="23"/>
      <c r="BJ1984" s="23"/>
      <c r="BK1984" s="23"/>
      <c r="BL1984" s="45">
        <v>52509.30069621092</v>
      </c>
      <c r="BM1984" s="45"/>
      <c r="BN1984" s="23"/>
      <c r="BO1984" s="23"/>
      <c r="BP1984" s="23"/>
      <c r="BQ1984" s="23"/>
      <c r="BR1984" s="23"/>
      <c r="BS1984" s="45">
        <v>52509.30069621092</v>
      </c>
      <c r="BT1984" s="45">
        <v>0.439</v>
      </c>
      <c r="BU1984" s="23"/>
      <c r="BV1984" s="23"/>
      <c r="BW1984" s="23"/>
      <c r="BX1984" s="23"/>
      <c r="BY1984" s="23"/>
      <c r="BZ1984" s="23"/>
      <c r="CA1984" s="23"/>
    </row>
    <row r="1985" ht="15.75" customHeight="1">
      <c r="A1985" s="45">
        <v>52725.97526068805</v>
      </c>
      <c r="B1985" s="46"/>
      <c r="C1985" s="45"/>
      <c r="D1985" s="45"/>
      <c r="E1985" s="45"/>
      <c r="F1985" s="45"/>
      <c r="G1985" s="45"/>
      <c r="H1985" s="45">
        <v>52725.97526068805</v>
      </c>
      <c r="I1985" s="46"/>
      <c r="J1985" s="45"/>
      <c r="K1985" s="45"/>
      <c r="L1985" s="45"/>
      <c r="M1985" s="45"/>
      <c r="N1985" s="45"/>
      <c r="O1985" s="45">
        <v>52725.97526068805</v>
      </c>
      <c r="P1985" s="45"/>
      <c r="Q1985" s="45"/>
      <c r="R1985" s="45"/>
      <c r="S1985" s="45"/>
      <c r="T1985" s="45"/>
      <c r="U1985" s="45"/>
      <c r="V1985" s="45">
        <v>52725.97526068805</v>
      </c>
      <c r="W1985" s="45"/>
      <c r="X1985" s="45"/>
      <c r="Y1985" s="45"/>
      <c r="Z1985" s="45"/>
      <c r="AA1985" s="45"/>
      <c r="AB1985" s="45"/>
      <c r="AC1985" s="45">
        <v>52725.97526068805</v>
      </c>
      <c r="AD1985" s="45"/>
      <c r="AE1985" s="45"/>
      <c r="AF1985" s="45"/>
      <c r="AG1985" s="45"/>
      <c r="AH1985" s="45"/>
      <c r="AI1985" s="45"/>
      <c r="AJ1985" s="45">
        <v>52725.97526068805</v>
      </c>
      <c r="AK1985" s="45">
        <v>0.019</v>
      </c>
      <c r="AL1985" s="45"/>
      <c r="AM1985" s="45"/>
      <c r="AN1985" s="45"/>
      <c r="AO1985" s="23"/>
      <c r="AP1985" s="23"/>
      <c r="AQ1985" s="45">
        <v>52725.97526068805</v>
      </c>
      <c r="AR1985" s="45"/>
      <c r="AS1985" s="23"/>
      <c r="AT1985" s="23"/>
      <c r="AU1985" s="23"/>
      <c r="AV1985" s="23"/>
      <c r="AW1985" s="23"/>
      <c r="AX1985" s="45">
        <v>52725.97526068805</v>
      </c>
      <c r="AY1985" s="23"/>
      <c r="AZ1985" s="23"/>
      <c r="BA1985" s="23"/>
      <c r="BB1985" s="23"/>
      <c r="BC1985" s="23"/>
      <c r="BD1985" s="23"/>
      <c r="BE1985" s="45">
        <v>52725.97526068805</v>
      </c>
      <c r="BF1985" s="45"/>
      <c r="BG1985" s="23"/>
      <c r="BH1985" s="23"/>
      <c r="BI1985" s="23"/>
      <c r="BJ1985" s="23"/>
      <c r="BK1985" s="23"/>
      <c r="BL1985" s="45">
        <v>52725.97526068805</v>
      </c>
      <c r="BM1985" s="45"/>
      <c r="BN1985" s="23"/>
      <c r="BO1985" s="23"/>
      <c r="BP1985" s="23"/>
      <c r="BQ1985" s="23"/>
      <c r="BR1985" s="23"/>
      <c r="BS1985" s="45">
        <v>52725.97526068805</v>
      </c>
      <c r="BT1985" s="45">
        <v>0.462</v>
      </c>
      <c r="BU1985" s="23"/>
      <c r="BV1985" s="23"/>
      <c r="BW1985" s="23"/>
      <c r="BX1985" s="23"/>
      <c r="BY1985" s="23"/>
      <c r="BZ1985" s="23"/>
      <c r="CA1985" s="23"/>
    </row>
    <row r="1986" ht="15.75" customHeight="1">
      <c r="A1986" s="45">
        <v>52749.10232455309</v>
      </c>
      <c r="B1986" s="46"/>
      <c r="C1986" s="45"/>
      <c r="D1986" s="45"/>
      <c r="E1986" s="45"/>
      <c r="F1986" s="45"/>
      <c r="G1986" s="45"/>
      <c r="H1986" s="45">
        <v>52749.10232455309</v>
      </c>
      <c r="I1986" s="46"/>
      <c r="J1986" s="45"/>
      <c r="K1986" s="45"/>
      <c r="L1986" s="45"/>
      <c r="M1986" s="45"/>
      <c r="N1986" s="45"/>
      <c r="O1986" s="45">
        <v>52749.10232455309</v>
      </c>
      <c r="P1986" s="45"/>
      <c r="Q1986" s="45"/>
      <c r="R1986" s="45"/>
      <c r="S1986" s="45"/>
      <c r="T1986" s="45"/>
      <c r="U1986" s="45"/>
      <c r="V1986" s="45">
        <v>52749.10232455309</v>
      </c>
      <c r="W1986" s="45"/>
      <c r="X1986" s="45"/>
      <c r="Y1986" s="45"/>
      <c r="Z1986" s="45"/>
      <c r="AA1986" s="45"/>
      <c r="AB1986" s="45"/>
      <c r="AC1986" s="45">
        <v>52749.10232455309</v>
      </c>
      <c r="AD1986" s="45"/>
      <c r="AE1986" s="45"/>
      <c r="AF1986" s="45"/>
      <c r="AG1986" s="45"/>
      <c r="AH1986" s="45"/>
      <c r="AI1986" s="45"/>
      <c r="AJ1986" s="45">
        <v>52749.10232455309</v>
      </c>
      <c r="AK1986" s="45">
        <v>0.018</v>
      </c>
      <c r="AL1986" s="45"/>
      <c r="AM1986" s="45"/>
      <c r="AN1986" s="45"/>
      <c r="AO1986" s="23"/>
      <c r="AP1986" s="23"/>
      <c r="AQ1986" s="45">
        <v>52749.10232455309</v>
      </c>
      <c r="AR1986" s="45"/>
      <c r="AS1986" s="23"/>
      <c r="AT1986" s="23"/>
      <c r="AU1986" s="23"/>
      <c r="AV1986" s="23"/>
      <c r="AW1986" s="23"/>
      <c r="AX1986" s="45">
        <v>52749.10232455309</v>
      </c>
      <c r="AY1986" s="23"/>
      <c r="AZ1986" s="23"/>
      <c r="BA1986" s="23"/>
      <c r="BB1986" s="23"/>
      <c r="BC1986" s="23"/>
      <c r="BD1986" s="23"/>
      <c r="BE1986" s="45">
        <v>52749.10232455309</v>
      </c>
      <c r="BF1986" s="45"/>
      <c r="BG1986" s="23"/>
      <c r="BH1986" s="23"/>
      <c r="BI1986" s="23"/>
      <c r="BJ1986" s="23"/>
      <c r="BK1986" s="23"/>
      <c r="BL1986" s="45">
        <v>52749.10232455309</v>
      </c>
      <c r="BM1986" s="45"/>
      <c r="BN1986" s="23"/>
      <c r="BO1986" s="23"/>
      <c r="BP1986" s="23"/>
      <c r="BQ1986" s="23"/>
      <c r="BR1986" s="23"/>
      <c r="BS1986" s="45">
        <v>52749.10232455309</v>
      </c>
      <c r="BT1986" s="45">
        <v>0.484</v>
      </c>
      <c r="BU1986" s="23"/>
      <c r="BV1986" s="23"/>
      <c r="BW1986" s="23"/>
      <c r="BX1986" s="23"/>
      <c r="BY1986" s="23"/>
      <c r="BZ1986" s="23"/>
      <c r="CA1986" s="23"/>
    </row>
    <row r="1987" ht="15.75" customHeight="1">
      <c r="A1987" s="45">
        <v>52767.4153863612</v>
      </c>
      <c r="B1987" s="46"/>
      <c r="C1987" s="45"/>
      <c r="D1987" s="45"/>
      <c r="E1987" s="45"/>
      <c r="F1987" s="45"/>
      <c r="G1987" s="45"/>
      <c r="H1987" s="45">
        <v>52767.4153863612</v>
      </c>
      <c r="I1987" s="46"/>
      <c r="J1987" s="45"/>
      <c r="K1987" s="45"/>
      <c r="L1987" s="45"/>
      <c r="M1987" s="45"/>
      <c r="N1987" s="45"/>
      <c r="O1987" s="45">
        <v>52767.4153863612</v>
      </c>
      <c r="P1987" s="45"/>
      <c r="Q1987" s="45"/>
      <c r="R1987" s="45"/>
      <c r="S1987" s="45"/>
      <c r="T1987" s="45"/>
      <c r="U1987" s="45"/>
      <c r="V1987" s="45">
        <v>52767.4153863612</v>
      </c>
      <c r="W1987" s="45"/>
      <c r="X1987" s="45"/>
      <c r="Y1987" s="45"/>
      <c r="Z1987" s="45"/>
      <c r="AA1987" s="45"/>
      <c r="AB1987" s="45"/>
      <c r="AC1987" s="45">
        <v>52767.4153863612</v>
      </c>
      <c r="AD1987" s="45"/>
      <c r="AE1987" s="45"/>
      <c r="AF1987" s="45"/>
      <c r="AG1987" s="45"/>
      <c r="AH1987" s="45"/>
      <c r="AI1987" s="45"/>
      <c r="AJ1987" s="45">
        <v>52767.4153863612</v>
      </c>
      <c r="AK1987" s="45">
        <v>0.018</v>
      </c>
      <c r="AL1987" s="45"/>
      <c r="AM1987" s="45"/>
      <c r="AN1987" s="45"/>
      <c r="AO1987" s="23"/>
      <c r="AP1987" s="23"/>
      <c r="AQ1987" s="45">
        <v>52767.4153863612</v>
      </c>
      <c r="AR1987" s="45"/>
      <c r="AS1987" s="23"/>
      <c r="AT1987" s="23"/>
      <c r="AU1987" s="23"/>
      <c r="AV1987" s="23"/>
      <c r="AW1987" s="23"/>
      <c r="AX1987" s="45">
        <v>52767.4153863612</v>
      </c>
      <c r="AY1987" s="23"/>
      <c r="AZ1987" s="23"/>
      <c r="BA1987" s="23"/>
      <c r="BB1987" s="23"/>
      <c r="BC1987" s="23"/>
      <c r="BD1987" s="23"/>
      <c r="BE1987" s="45">
        <v>52767.4153863612</v>
      </c>
      <c r="BF1987" s="45"/>
      <c r="BG1987" s="23"/>
      <c r="BH1987" s="23"/>
      <c r="BI1987" s="23"/>
      <c r="BJ1987" s="23"/>
      <c r="BK1987" s="23"/>
      <c r="BL1987" s="45">
        <v>52767.4153863612</v>
      </c>
      <c r="BM1987" s="45"/>
      <c r="BN1987" s="23"/>
      <c r="BO1987" s="23"/>
      <c r="BP1987" s="23"/>
      <c r="BQ1987" s="23"/>
      <c r="BR1987" s="23"/>
      <c r="BS1987" s="45">
        <v>52767.4153863612</v>
      </c>
      <c r="BT1987" s="45">
        <v>0.506</v>
      </c>
      <c r="BU1987" s="23"/>
      <c r="BV1987" s="23"/>
      <c r="BW1987" s="23"/>
      <c r="BX1987" s="23"/>
      <c r="BY1987" s="23"/>
      <c r="BZ1987" s="23"/>
      <c r="CA1987" s="23"/>
    </row>
    <row r="1988" ht="15.75" customHeight="1">
      <c r="A1988" s="45">
        <v>52536.90253386854</v>
      </c>
      <c r="B1988" s="46"/>
      <c r="C1988" s="45"/>
      <c r="D1988" s="45"/>
      <c r="E1988" s="45"/>
      <c r="F1988" s="45"/>
      <c r="G1988" s="45"/>
      <c r="H1988" s="45">
        <v>52536.90253386854</v>
      </c>
      <c r="I1988" s="46"/>
      <c r="J1988" s="45"/>
      <c r="K1988" s="45"/>
      <c r="L1988" s="45"/>
      <c r="M1988" s="45"/>
      <c r="N1988" s="45"/>
      <c r="O1988" s="45">
        <v>52536.90253386854</v>
      </c>
      <c r="P1988" s="45"/>
      <c r="Q1988" s="45"/>
      <c r="R1988" s="45"/>
      <c r="S1988" s="45"/>
      <c r="T1988" s="45"/>
      <c r="U1988" s="45"/>
      <c r="V1988" s="45">
        <v>52536.90253386854</v>
      </c>
      <c r="W1988" s="45"/>
      <c r="X1988" s="45"/>
      <c r="Y1988" s="45"/>
      <c r="Z1988" s="45"/>
      <c r="AA1988" s="45"/>
      <c r="AB1988" s="45"/>
      <c r="AC1988" s="45">
        <v>52536.90253386854</v>
      </c>
      <c r="AD1988" s="45"/>
      <c r="AE1988" s="45"/>
      <c r="AF1988" s="45"/>
      <c r="AG1988" s="45"/>
      <c r="AH1988" s="45"/>
      <c r="AI1988" s="45"/>
      <c r="AJ1988" s="45">
        <v>52536.90253386854</v>
      </c>
      <c r="AK1988" s="45">
        <v>0.018</v>
      </c>
      <c r="AL1988" s="45"/>
      <c r="AM1988" s="45"/>
      <c r="AN1988" s="45"/>
      <c r="AO1988" s="23"/>
      <c r="AP1988" s="23"/>
      <c r="AQ1988" s="45">
        <v>52536.90253386854</v>
      </c>
      <c r="AR1988" s="45"/>
      <c r="AS1988" s="23"/>
      <c r="AT1988" s="23"/>
      <c r="AU1988" s="23"/>
      <c r="AV1988" s="23"/>
      <c r="AW1988" s="23"/>
      <c r="AX1988" s="45">
        <v>52536.90253386854</v>
      </c>
      <c r="AY1988" s="23"/>
      <c r="AZ1988" s="23"/>
      <c r="BA1988" s="23"/>
      <c r="BB1988" s="23"/>
      <c r="BC1988" s="23"/>
      <c r="BD1988" s="23"/>
      <c r="BE1988" s="45">
        <v>52536.90253386854</v>
      </c>
      <c r="BF1988" s="45"/>
      <c r="BG1988" s="23"/>
      <c r="BH1988" s="23"/>
      <c r="BI1988" s="23"/>
      <c r="BJ1988" s="23"/>
      <c r="BK1988" s="23"/>
      <c r="BL1988" s="45">
        <v>52536.90253386854</v>
      </c>
      <c r="BM1988" s="45"/>
      <c r="BN1988" s="23"/>
      <c r="BO1988" s="23"/>
      <c r="BP1988" s="23"/>
      <c r="BQ1988" s="23"/>
      <c r="BR1988" s="23"/>
      <c r="BS1988" s="45">
        <v>52536.90253386854</v>
      </c>
      <c r="BT1988" s="45">
        <v>0.54</v>
      </c>
      <c r="BU1988" s="23"/>
      <c r="BV1988" s="23"/>
      <c r="BW1988" s="23"/>
      <c r="BX1988" s="23"/>
      <c r="BY1988" s="23"/>
      <c r="BZ1988" s="23"/>
      <c r="CA1988" s="23"/>
    </row>
    <row r="1989" ht="15.75" customHeight="1">
      <c r="A1989" s="45">
        <v>52100.21876437603</v>
      </c>
      <c r="B1989" s="46"/>
      <c r="C1989" s="45"/>
      <c r="D1989" s="45"/>
      <c r="E1989" s="45"/>
      <c r="F1989" s="45"/>
      <c r="G1989" s="45"/>
      <c r="H1989" s="45">
        <v>52100.21876437603</v>
      </c>
      <c r="I1989" s="46"/>
      <c r="J1989" s="45"/>
      <c r="K1989" s="45"/>
      <c r="L1989" s="45"/>
      <c r="M1989" s="45"/>
      <c r="N1989" s="45"/>
      <c r="O1989" s="45">
        <v>52100.21876437603</v>
      </c>
      <c r="P1989" s="45"/>
      <c r="Q1989" s="45"/>
      <c r="R1989" s="45"/>
      <c r="S1989" s="45"/>
      <c r="T1989" s="45"/>
      <c r="U1989" s="45"/>
      <c r="V1989" s="45">
        <v>52100.21876437603</v>
      </c>
      <c r="W1989" s="45"/>
      <c r="X1989" s="45"/>
      <c r="Y1989" s="45"/>
      <c r="Z1989" s="45"/>
      <c r="AA1989" s="45"/>
      <c r="AB1989" s="45"/>
      <c r="AC1989" s="45">
        <v>52100.21876437603</v>
      </c>
      <c r="AD1989" s="45"/>
      <c r="AE1989" s="45"/>
      <c r="AF1989" s="45"/>
      <c r="AG1989" s="45"/>
      <c r="AH1989" s="45"/>
      <c r="AI1989" s="45"/>
      <c r="AJ1989" s="45">
        <v>52100.21876437603</v>
      </c>
      <c r="AK1989" s="45">
        <v>0.018</v>
      </c>
      <c r="AL1989" s="45"/>
      <c r="AM1989" s="45"/>
      <c r="AN1989" s="45"/>
      <c r="AO1989" s="23"/>
      <c r="AP1989" s="23"/>
      <c r="AQ1989" s="45">
        <v>52100.21876437603</v>
      </c>
      <c r="AR1989" s="45"/>
      <c r="AS1989" s="23"/>
      <c r="AT1989" s="23"/>
      <c r="AU1989" s="23"/>
      <c r="AV1989" s="23"/>
      <c r="AW1989" s="23"/>
      <c r="AX1989" s="45">
        <v>52100.21876437603</v>
      </c>
      <c r="AY1989" s="23"/>
      <c r="AZ1989" s="23"/>
      <c r="BA1989" s="23"/>
      <c r="BB1989" s="23"/>
      <c r="BC1989" s="23"/>
      <c r="BD1989" s="23"/>
      <c r="BE1989" s="45">
        <v>52100.21876437603</v>
      </c>
      <c r="BF1989" s="45"/>
      <c r="BG1989" s="23"/>
      <c r="BH1989" s="23"/>
      <c r="BI1989" s="23"/>
      <c r="BJ1989" s="23"/>
      <c r="BK1989" s="23"/>
      <c r="BL1989" s="45">
        <v>52100.21876437603</v>
      </c>
      <c r="BM1989" s="45"/>
      <c r="BN1989" s="23"/>
      <c r="BO1989" s="23"/>
      <c r="BP1989" s="23"/>
      <c r="BQ1989" s="23"/>
      <c r="BR1989" s="23"/>
      <c r="BS1989" s="45">
        <v>52100.21876437603</v>
      </c>
      <c r="BT1989" s="45">
        <v>0.577</v>
      </c>
      <c r="BU1989" s="23"/>
      <c r="BV1989" s="23"/>
      <c r="BW1989" s="23"/>
      <c r="BX1989" s="23"/>
      <c r="BY1989" s="23"/>
      <c r="BZ1989" s="23"/>
      <c r="CA1989" s="23"/>
    </row>
    <row r="1990" ht="15.75" customHeight="1">
      <c r="A1990" s="45">
        <v>51561.259068853265</v>
      </c>
      <c r="B1990" s="46"/>
      <c r="C1990" s="45"/>
      <c r="D1990" s="45"/>
      <c r="E1990" s="45"/>
      <c r="F1990" s="45"/>
      <c r="G1990" s="45"/>
      <c r="H1990" s="45">
        <v>51561.259068853265</v>
      </c>
      <c r="I1990" s="46"/>
      <c r="J1990" s="45"/>
      <c r="K1990" s="45"/>
      <c r="L1990" s="45"/>
      <c r="M1990" s="45"/>
      <c r="N1990" s="45"/>
      <c r="O1990" s="45">
        <v>51561.259068853265</v>
      </c>
      <c r="P1990" s="45"/>
      <c r="Q1990" s="45"/>
      <c r="R1990" s="45"/>
      <c r="S1990" s="45"/>
      <c r="T1990" s="45"/>
      <c r="U1990" s="45"/>
      <c r="V1990" s="45">
        <v>51561.259068853265</v>
      </c>
      <c r="W1990" s="45"/>
      <c r="X1990" s="45"/>
      <c r="Y1990" s="45"/>
      <c r="Z1990" s="45"/>
      <c r="AA1990" s="45"/>
      <c r="AB1990" s="45"/>
      <c r="AC1990" s="45">
        <v>51561.259068853265</v>
      </c>
      <c r="AD1990" s="45"/>
      <c r="AE1990" s="45"/>
      <c r="AF1990" s="45"/>
      <c r="AG1990" s="45"/>
      <c r="AH1990" s="45"/>
      <c r="AI1990" s="45"/>
      <c r="AJ1990" s="45">
        <v>51561.259068853265</v>
      </c>
      <c r="AK1990" s="45">
        <v>0.017</v>
      </c>
      <c r="AL1990" s="45"/>
      <c r="AM1990" s="45"/>
      <c r="AN1990" s="45"/>
      <c r="AO1990" s="23"/>
      <c r="AP1990" s="23"/>
      <c r="AQ1990" s="45">
        <v>51561.259068853265</v>
      </c>
      <c r="AR1990" s="45"/>
      <c r="AS1990" s="23"/>
      <c r="AT1990" s="23"/>
      <c r="AU1990" s="23"/>
      <c r="AV1990" s="23"/>
      <c r="AW1990" s="23"/>
      <c r="AX1990" s="45">
        <v>51561.259068853265</v>
      </c>
      <c r="AY1990" s="23"/>
      <c r="AZ1990" s="23"/>
      <c r="BA1990" s="23"/>
      <c r="BB1990" s="23"/>
      <c r="BC1990" s="23"/>
      <c r="BD1990" s="23"/>
      <c r="BE1990" s="45">
        <v>51561.259068853265</v>
      </c>
      <c r="BF1990" s="45"/>
      <c r="BG1990" s="23"/>
      <c r="BH1990" s="23"/>
      <c r="BI1990" s="23"/>
      <c r="BJ1990" s="23"/>
      <c r="BK1990" s="23"/>
      <c r="BL1990" s="45">
        <v>51561.259068853265</v>
      </c>
      <c r="BM1990" s="45"/>
      <c r="BN1990" s="23"/>
      <c r="BO1990" s="23"/>
      <c r="BP1990" s="23"/>
      <c r="BQ1990" s="23"/>
      <c r="BR1990" s="23"/>
      <c r="BS1990" s="45">
        <v>51561.259068853265</v>
      </c>
      <c r="BT1990" s="45">
        <v>0.615</v>
      </c>
      <c r="BU1990" s="23"/>
      <c r="BV1990" s="23"/>
      <c r="BW1990" s="23"/>
      <c r="BX1990" s="23"/>
      <c r="BY1990" s="23"/>
      <c r="BZ1990" s="23"/>
      <c r="CA1990" s="23"/>
    </row>
    <row r="1991" ht="15.75" customHeight="1">
      <c r="A1991" s="45">
        <v>191324.16040972123</v>
      </c>
      <c r="B1991" s="46">
        <v>0.079</v>
      </c>
      <c r="C1991" s="45"/>
      <c r="D1991" s="45"/>
      <c r="E1991" s="45"/>
      <c r="F1991" s="45"/>
      <c r="G1991" s="45"/>
      <c r="H1991" s="45">
        <v>191324.16040972123</v>
      </c>
      <c r="I1991" s="46"/>
      <c r="J1991" s="45"/>
      <c r="K1991" s="45"/>
      <c r="L1991" s="45"/>
      <c r="M1991" s="45"/>
      <c r="N1991" s="45"/>
      <c r="O1991" s="45">
        <v>191324.16040972123</v>
      </c>
      <c r="P1991" s="45"/>
      <c r="Q1991" s="45"/>
      <c r="R1991" s="45"/>
      <c r="S1991" s="45"/>
      <c r="T1991" s="45"/>
      <c r="U1991" s="45"/>
      <c r="V1991" s="45">
        <v>191324.16040972123</v>
      </c>
      <c r="W1991" s="45"/>
      <c r="X1991" s="45"/>
      <c r="Y1991" s="45"/>
      <c r="Z1991" s="45"/>
      <c r="AA1991" s="45"/>
      <c r="AB1991" s="45"/>
      <c r="AC1991" s="45">
        <v>191324.16040972123</v>
      </c>
      <c r="AD1991" s="45"/>
      <c r="AE1991" s="45"/>
      <c r="AF1991" s="45"/>
      <c r="AG1991" s="45"/>
      <c r="AH1991" s="45"/>
      <c r="AI1991" s="45"/>
      <c r="AJ1991" s="45">
        <v>191324.16040972123</v>
      </c>
      <c r="AK1991" s="45">
        <v>0.029</v>
      </c>
      <c r="AL1991" s="45"/>
      <c r="AM1991" s="45"/>
      <c r="AN1991" s="45"/>
      <c r="AO1991" s="23"/>
      <c r="AP1991" s="23"/>
      <c r="AQ1991" s="45">
        <v>191324.16040972123</v>
      </c>
      <c r="AR1991" s="45">
        <v>0.054</v>
      </c>
      <c r="AS1991" s="23"/>
      <c r="AT1991" s="23"/>
      <c r="AU1991" s="23"/>
      <c r="AV1991" s="23"/>
      <c r="AW1991" s="23"/>
      <c r="AX1991" s="45">
        <v>191324.16040972123</v>
      </c>
      <c r="AY1991" s="23"/>
      <c r="AZ1991" s="23"/>
      <c r="BA1991" s="23"/>
      <c r="BB1991" s="23"/>
      <c r="BC1991" s="23"/>
      <c r="BD1991" s="23"/>
      <c r="BE1991" s="45">
        <v>191324.16040972123</v>
      </c>
      <c r="BF1991" s="45"/>
      <c r="BG1991" s="23"/>
      <c r="BH1991" s="23"/>
      <c r="BI1991" s="23"/>
      <c r="BJ1991" s="23"/>
      <c r="BK1991" s="23"/>
      <c r="BL1991" s="45">
        <v>191324.16040972123</v>
      </c>
      <c r="BM1991" s="45">
        <v>0.004</v>
      </c>
      <c r="BN1991" s="23"/>
      <c r="BO1991" s="23"/>
      <c r="BP1991" s="23"/>
      <c r="BQ1991" s="23"/>
      <c r="BR1991" s="23"/>
      <c r="BS1991" s="45">
        <v>191324.16040972123</v>
      </c>
      <c r="BT1991" s="45">
        <v>0.018</v>
      </c>
      <c r="BU1991" s="23"/>
      <c r="BV1991" s="23"/>
      <c r="BW1991" s="23"/>
      <c r="BX1991" s="23"/>
      <c r="BY1991" s="23"/>
      <c r="BZ1991" s="23"/>
      <c r="CA1991" s="23"/>
    </row>
    <row r="1992" ht="15.75" customHeight="1">
      <c r="A1992" s="45">
        <v>188064.2834526056</v>
      </c>
      <c r="B1992" s="46">
        <v>0.088</v>
      </c>
      <c r="C1992" s="45"/>
      <c r="D1992" s="45"/>
      <c r="E1992" s="45"/>
      <c r="F1992" s="45"/>
      <c r="G1992" s="45"/>
      <c r="H1992" s="45">
        <v>188064.2834526056</v>
      </c>
      <c r="I1992" s="46"/>
      <c r="J1992" s="45"/>
      <c r="K1992" s="45"/>
      <c r="L1992" s="45"/>
      <c r="M1992" s="45"/>
      <c r="N1992" s="45"/>
      <c r="O1992" s="45">
        <v>188064.2834526056</v>
      </c>
      <c r="P1992" s="45"/>
      <c r="Q1992" s="45"/>
      <c r="R1992" s="45"/>
      <c r="S1992" s="45"/>
      <c r="T1992" s="45"/>
      <c r="U1992" s="45"/>
      <c r="V1992" s="45">
        <v>188064.2834526056</v>
      </c>
      <c r="W1992" s="45"/>
      <c r="X1992" s="45"/>
      <c r="Y1992" s="45"/>
      <c r="Z1992" s="45"/>
      <c r="AA1992" s="45"/>
      <c r="AB1992" s="45"/>
      <c r="AC1992" s="45">
        <v>188064.2834526056</v>
      </c>
      <c r="AD1992" s="45"/>
      <c r="AE1992" s="45"/>
      <c r="AF1992" s="45"/>
      <c r="AG1992" s="45"/>
      <c r="AH1992" s="45"/>
      <c r="AI1992" s="45"/>
      <c r="AJ1992" s="45">
        <v>188064.2834526056</v>
      </c>
      <c r="AK1992" s="45">
        <v>0.028</v>
      </c>
      <c r="AL1992" s="45"/>
      <c r="AM1992" s="45"/>
      <c r="AN1992" s="45"/>
      <c r="AO1992" s="23"/>
      <c r="AP1992" s="23"/>
      <c r="AQ1992" s="45">
        <v>188064.2834526056</v>
      </c>
      <c r="AR1992" s="45">
        <v>0.053</v>
      </c>
      <c r="AS1992" s="23"/>
      <c r="AT1992" s="23"/>
      <c r="AU1992" s="23"/>
      <c r="AV1992" s="23"/>
      <c r="AW1992" s="23"/>
      <c r="AX1992" s="45">
        <v>188064.2834526056</v>
      </c>
      <c r="AY1992" s="23"/>
      <c r="AZ1992" s="23"/>
      <c r="BA1992" s="23"/>
      <c r="BB1992" s="23"/>
      <c r="BC1992" s="23"/>
      <c r="BD1992" s="23"/>
      <c r="BE1992" s="45">
        <v>188064.2834526056</v>
      </c>
      <c r="BF1992" s="45"/>
      <c r="BG1992" s="23"/>
      <c r="BH1992" s="23"/>
      <c r="BI1992" s="23"/>
      <c r="BJ1992" s="23"/>
      <c r="BK1992" s="23"/>
      <c r="BL1992" s="45">
        <v>188064.2834526056</v>
      </c>
      <c r="BM1992" s="45">
        <v>0.005</v>
      </c>
      <c r="BN1992" s="23"/>
      <c r="BO1992" s="23"/>
      <c r="BP1992" s="23"/>
      <c r="BQ1992" s="23"/>
      <c r="BR1992" s="23"/>
      <c r="BS1992" s="45">
        <v>188064.2834526056</v>
      </c>
      <c r="BT1992" s="45">
        <v>0.023</v>
      </c>
      <c r="BU1992" s="23"/>
      <c r="BV1992" s="23"/>
      <c r="BW1992" s="23"/>
      <c r="BX1992" s="23"/>
      <c r="BY1992" s="23"/>
      <c r="BZ1992" s="23"/>
      <c r="CA1992" s="23"/>
    </row>
    <row r="1993" ht="15.75" customHeight="1">
      <c r="A1993" s="45">
        <v>185665.3702257602</v>
      </c>
      <c r="B1993" s="46">
        <v>0.088</v>
      </c>
      <c r="C1993" s="45"/>
      <c r="D1993" s="45"/>
      <c r="E1993" s="45"/>
      <c r="F1993" s="45"/>
      <c r="G1993" s="45"/>
      <c r="H1993" s="45">
        <v>185665.3702257602</v>
      </c>
      <c r="I1993" s="46"/>
      <c r="J1993" s="45"/>
      <c r="K1993" s="45"/>
      <c r="L1993" s="45"/>
      <c r="M1993" s="45"/>
      <c r="N1993" s="45"/>
      <c r="O1993" s="45">
        <v>185665.3702257602</v>
      </c>
      <c r="P1993" s="45"/>
      <c r="Q1993" s="45"/>
      <c r="R1993" s="45"/>
      <c r="S1993" s="45"/>
      <c r="T1993" s="45"/>
      <c r="U1993" s="45"/>
      <c r="V1993" s="45">
        <v>185665.3702257602</v>
      </c>
      <c r="W1993" s="45">
        <v>7.226191447452767E-4</v>
      </c>
      <c r="X1993" s="45"/>
      <c r="Y1993" s="45"/>
      <c r="Z1993" s="45"/>
      <c r="AA1993" s="45"/>
      <c r="AB1993" s="45"/>
      <c r="AC1993" s="45">
        <v>185665.3702257602</v>
      </c>
      <c r="AD1993" s="45"/>
      <c r="AE1993" s="45"/>
      <c r="AF1993" s="45"/>
      <c r="AG1993" s="45"/>
      <c r="AH1993" s="45"/>
      <c r="AI1993" s="45"/>
      <c r="AJ1993" s="45">
        <v>185665.3702257602</v>
      </c>
      <c r="AK1993" s="45">
        <v>0.027</v>
      </c>
      <c r="AL1993" s="45"/>
      <c r="AM1993" s="45"/>
      <c r="AN1993" s="45"/>
      <c r="AO1993" s="23"/>
      <c r="AP1993" s="23"/>
      <c r="AQ1993" s="45">
        <v>185665.3702257602</v>
      </c>
      <c r="AR1993" s="45">
        <v>0.052</v>
      </c>
      <c r="AS1993" s="23"/>
      <c r="AT1993" s="23"/>
      <c r="AU1993" s="23"/>
      <c r="AV1993" s="23"/>
      <c r="AW1993" s="23"/>
      <c r="AX1993" s="45">
        <v>185665.3702257602</v>
      </c>
      <c r="AY1993" s="23"/>
      <c r="AZ1993" s="23"/>
      <c r="BA1993" s="23"/>
      <c r="BB1993" s="23"/>
      <c r="BC1993" s="23"/>
      <c r="BD1993" s="23"/>
      <c r="BE1993" s="45">
        <v>185665.3702257602</v>
      </c>
      <c r="BF1993" s="45"/>
      <c r="BG1993" s="23"/>
      <c r="BH1993" s="23"/>
      <c r="BI1993" s="23"/>
      <c r="BJ1993" s="23"/>
      <c r="BK1993" s="23"/>
      <c r="BL1993" s="45">
        <v>185665.3702257602</v>
      </c>
      <c r="BM1993" s="45">
        <v>0.006</v>
      </c>
      <c r="BN1993" s="23"/>
      <c r="BO1993" s="23"/>
      <c r="BP1993" s="23"/>
      <c r="BQ1993" s="23"/>
      <c r="BR1993" s="23"/>
      <c r="BS1993" s="45">
        <v>185665.3702257602</v>
      </c>
      <c r="BT1993" s="45">
        <v>0.025</v>
      </c>
      <c r="BU1993" s="23"/>
      <c r="BV1993" s="23"/>
      <c r="BW1993" s="23"/>
      <c r="BX1993" s="23"/>
      <c r="BY1993" s="23"/>
      <c r="BZ1993" s="23"/>
      <c r="CA1993" s="23"/>
    </row>
    <row r="1994" ht="15.75" customHeight="1">
      <c r="A1994" s="45">
        <v>182403.59428185553</v>
      </c>
      <c r="B1994" s="46">
        <v>0.096</v>
      </c>
      <c r="C1994" s="45"/>
      <c r="D1994" s="45"/>
      <c r="E1994" s="45"/>
      <c r="F1994" s="45"/>
      <c r="G1994" s="45"/>
      <c r="H1994" s="45">
        <v>182403.59428185553</v>
      </c>
      <c r="I1994" s="46"/>
      <c r="J1994" s="45"/>
      <c r="K1994" s="45"/>
      <c r="L1994" s="45"/>
      <c r="M1994" s="45"/>
      <c r="N1994" s="45"/>
      <c r="O1994" s="45">
        <v>182403.59428185553</v>
      </c>
      <c r="P1994" s="45"/>
      <c r="Q1994" s="45"/>
      <c r="R1994" s="45"/>
      <c r="S1994" s="45"/>
      <c r="T1994" s="45"/>
      <c r="U1994" s="45"/>
      <c r="V1994" s="45">
        <v>182403.59428185553</v>
      </c>
      <c r="W1994" s="45">
        <v>4.578178114019526E-4</v>
      </c>
      <c r="X1994" s="45"/>
      <c r="Y1994" s="45"/>
      <c r="Z1994" s="45"/>
      <c r="AA1994" s="45"/>
      <c r="AB1994" s="45"/>
      <c r="AC1994" s="45">
        <v>182403.59428185553</v>
      </c>
      <c r="AD1994" s="45"/>
      <c r="AE1994" s="45"/>
      <c r="AF1994" s="45"/>
      <c r="AG1994" s="45"/>
      <c r="AH1994" s="45"/>
      <c r="AI1994" s="45"/>
      <c r="AJ1994" s="45">
        <v>182403.59428185553</v>
      </c>
      <c r="AK1994" s="45">
        <v>0.026</v>
      </c>
      <c r="AL1994" s="45"/>
      <c r="AM1994" s="45"/>
      <c r="AN1994" s="45"/>
      <c r="AO1994" s="23"/>
      <c r="AP1994" s="23"/>
      <c r="AQ1994" s="45">
        <v>182403.59428185553</v>
      </c>
      <c r="AR1994" s="45">
        <v>0.051</v>
      </c>
      <c r="AS1994" s="23"/>
      <c r="AT1994" s="23"/>
      <c r="AU1994" s="23"/>
      <c r="AV1994" s="23"/>
      <c r="AW1994" s="23"/>
      <c r="AX1994" s="45">
        <v>182403.59428185553</v>
      </c>
      <c r="AY1994" s="23"/>
      <c r="AZ1994" s="23"/>
      <c r="BA1994" s="23"/>
      <c r="BB1994" s="23"/>
      <c r="BC1994" s="23"/>
      <c r="BD1994" s="23"/>
      <c r="BE1994" s="45">
        <v>182403.59428185553</v>
      </c>
      <c r="BF1994" s="45">
        <v>21.0</v>
      </c>
      <c r="BG1994" s="23"/>
      <c r="BH1994" s="23"/>
      <c r="BI1994" s="23"/>
      <c r="BJ1994" s="23"/>
      <c r="BK1994" s="23"/>
      <c r="BL1994" s="45">
        <v>182403.59428185553</v>
      </c>
      <c r="BM1994" s="45">
        <v>0.006</v>
      </c>
      <c r="BN1994" s="23"/>
      <c r="BO1994" s="23"/>
      <c r="BP1994" s="23"/>
      <c r="BQ1994" s="23"/>
      <c r="BR1994" s="23"/>
      <c r="BS1994" s="45">
        <v>182403.59428185553</v>
      </c>
      <c r="BT1994" s="45">
        <v>0.03</v>
      </c>
      <c r="BU1994" s="23"/>
      <c r="BV1994" s="23"/>
      <c r="BW1994" s="23"/>
      <c r="BX1994" s="23"/>
      <c r="BY1994" s="23"/>
      <c r="BZ1994" s="23"/>
      <c r="CA1994" s="23"/>
    </row>
    <row r="1995" ht="15.75" customHeight="1">
      <c r="A1995" s="45">
        <v>179302.45460780786</v>
      </c>
      <c r="B1995" s="46">
        <v>0.104</v>
      </c>
      <c r="C1995" s="45"/>
      <c r="D1995" s="45"/>
      <c r="E1995" s="45"/>
      <c r="F1995" s="45"/>
      <c r="G1995" s="45"/>
      <c r="H1995" s="45">
        <v>179302.45460780786</v>
      </c>
      <c r="I1995" s="46"/>
      <c r="J1995" s="45"/>
      <c r="K1995" s="45"/>
      <c r="L1995" s="45"/>
      <c r="M1995" s="45"/>
      <c r="N1995" s="45"/>
      <c r="O1995" s="45">
        <v>179302.45460780786</v>
      </c>
      <c r="P1995" s="45"/>
      <c r="Q1995" s="45"/>
      <c r="R1995" s="45"/>
      <c r="S1995" s="45"/>
      <c r="T1995" s="45"/>
      <c r="U1995" s="45"/>
      <c r="V1995" s="45">
        <v>179302.45460780786</v>
      </c>
      <c r="W1995" s="45">
        <v>6.184222362148062E-4</v>
      </c>
      <c r="X1995" s="45"/>
      <c r="Y1995" s="45"/>
      <c r="Z1995" s="45"/>
      <c r="AA1995" s="45"/>
      <c r="AB1995" s="45"/>
      <c r="AC1995" s="45">
        <v>179302.45460780786</v>
      </c>
      <c r="AD1995" s="45"/>
      <c r="AE1995" s="45"/>
      <c r="AF1995" s="45"/>
      <c r="AG1995" s="45"/>
      <c r="AH1995" s="45"/>
      <c r="AI1995" s="45"/>
      <c r="AJ1995" s="45">
        <v>179302.45460780786</v>
      </c>
      <c r="AK1995" s="45">
        <v>0.025</v>
      </c>
      <c r="AL1995" s="45"/>
      <c r="AM1995" s="45"/>
      <c r="AN1995" s="45"/>
      <c r="AO1995" s="23"/>
      <c r="AP1995" s="23"/>
      <c r="AQ1995" s="45">
        <v>179302.45460780786</v>
      </c>
      <c r="AR1995" s="45">
        <v>0.05</v>
      </c>
      <c r="AS1995" s="23"/>
      <c r="AT1995" s="23"/>
      <c r="AU1995" s="23"/>
      <c r="AV1995" s="23"/>
      <c r="AW1995" s="23"/>
      <c r="AX1995" s="45">
        <v>179302.45460780786</v>
      </c>
      <c r="AY1995" s="23"/>
      <c r="AZ1995" s="23"/>
      <c r="BA1995" s="23"/>
      <c r="BB1995" s="23"/>
      <c r="BC1995" s="23"/>
      <c r="BD1995" s="23"/>
      <c r="BE1995" s="45">
        <v>179302.45460780786</v>
      </c>
      <c r="BF1995" s="45">
        <v>21.0</v>
      </c>
      <c r="BG1995" s="23"/>
      <c r="BH1995" s="23"/>
      <c r="BI1995" s="23"/>
      <c r="BJ1995" s="23"/>
      <c r="BK1995" s="23"/>
      <c r="BL1995" s="45">
        <v>179302.45460780786</v>
      </c>
      <c r="BM1995" s="45">
        <v>0.007</v>
      </c>
      <c r="BN1995" s="23"/>
      <c r="BO1995" s="23"/>
      <c r="BP1995" s="23"/>
      <c r="BQ1995" s="23"/>
      <c r="BR1995" s="23"/>
      <c r="BS1995" s="45">
        <v>179302.45460780786</v>
      </c>
      <c r="BT1995" s="45">
        <v>0.035</v>
      </c>
      <c r="BU1995" s="23"/>
      <c r="BV1995" s="23"/>
      <c r="BW1995" s="23"/>
      <c r="BX1995" s="23"/>
      <c r="BY1995" s="23"/>
      <c r="BZ1995" s="23"/>
      <c r="CA1995" s="23"/>
    </row>
    <row r="1996" ht="15.75" customHeight="1">
      <c r="A1996" s="45">
        <v>176517.12545872573</v>
      </c>
      <c r="B1996" s="46">
        <v>0.101</v>
      </c>
      <c r="C1996" s="45"/>
      <c r="D1996" s="45"/>
      <c r="E1996" s="45"/>
      <c r="F1996" s="45"/>
      <c r="G1996" s="45"/>
      <c r="H1996" s="45">
        <v>176517.12545872573</v>
      </c>
      <c r="I1996" s="46"/>
      <c r="J1996" s="45"/>
      <c r="K1996" s="45"/>
      <c r="L1996" s="45"/>
      <c r="M1996" s="45"/>
      <c r="N1996" s="45"/>
      <c r="O1996" s="45">
        <v>176517.12545872573</v>
      </c>
      <c r="P1996" s="45"/>
      <c r="Q1996" s="45"/>
      <c r="R1996" s="45"/>
      <c r="S1996" s="45"/>
      <c r="T1996" s="45"/>
      <c r="U1996" s="45"/>
      <c r="V1996" s="45">
        <v>176517.12545872573</v>
      </c>
      <c r="W1996" s="45">
        <v>2.873944378122651E-4</v>
      </c>
      <c r="X1996" s="45"/>
      <c r="Y1996" s="45"/>
      <c r="Z1996" s="45"/>
      <c r="AA1996" s="45"/>
      <c r="AB1996" s="45"/>
      <c r="AC1996" s="45">
        <v>176517.12545872573</v>
      </c>
      <c r="AD1996" s="45">
        <v>102.79877967900252</v>
      </c>
      <c r="AE1996" s="45"/>
      <c r="AF1996" s="45"/>
      <c r="AG1996" s="45"/>
      <c r="AH1996" s="45"/>
      <c r="AI1996" s="45"/>
      <c r="AJ1996" s="45">
        <v>176517.12545872573</v>
      </c>
      <c r="AK1996" s="45">
        <v>0.025</v>
      </c>
      <c r="AL1996" s="45"/>
      <c r="AM1996" s="45"/>
      <c r="AN1996" s="45"/>
      <c r="AO1996" s="23"/>
      <c r="AP1996" s="23"/>
      <c r="AQ1996" s="45">
        <v>176517.12545872573</v>
      </c>
      <c r="AR1996" s="45">
        <v>0.05</v>
      </c>
      <c r="AS1996" s="23"/>
      <c r="AT1996" s="23"/>
      <c r="AU1996" s="23"/>
      <c r="AV1996" s="23"/>
      <c r="AW1996" s="23"/>
      <c r="AX1996" s="45">
        <v>176517.12545872573</v>
      </c>
      <c r="AY1996" s="23">
        <v>0.318</v>
      </c>
      <c r="AZ1996" s="23"/>
      <c r="BA1996" s="23"/>
      <c r="BB1996" s="23"/>
      <c r="BC1996" s="23"/>
      <c r="BD1996" s="23"/>
      <c r="BE1996" s="45">
        <v>176517.12545872573</v>
      </c>
      <c r="BF1996" s="45">
        <v>31.0</v>
      </c>
      <c r="BG1996" s="23"/>
      <c r="BH1996" s="23"/>
      <c r="BI1996" s="23"/>
      <c r="BJ1996" s="23"/>
      <c r="BK1996" s="23"/>
      <c r="BL1996" s="45">
        <v>176517.12545872573</v>
      </c>
      <c r="BM1996" s="45">
        <v>0.007</v>
      </c>
      <c r="BN1996" s="23"/>
      <c r="BO1996" s="23"/>
      <c r="BP1996" s="23"/>
      <c r="BQ1996" s="23"/>
      <c r="BR1996" s="23"/>
      <c r="BS1996" s="45">
        <v>176517.12545872573</v>
      </c>
      <c r="BT1996" s="45">
        <v>0.04</v>
      </c>
      <c r="BU1996" s="23"/>
      <c r="BV1996" s="23"/>
      <c r="BW1996" s="23"/>
      <c r="BX1996" s="23"/>
      <c r="BY1996" s="23"/>
      <c r="BZ1996" s="23"/>
      <c r="CA1996" s="23"/>
    </row>
    <row r="1997" ht="15.75" customHeight="1">
      <c r="A1997" s="45">
        <v>173775.67356149337</v>
      </c>
      <c r="B1997" s="46">
        <v>0.11</v>
      </c>
      <c r="C1997" s="45"/>
      <c r="D1997" s="45"/>
      <c r="E1997" s="45"/>
      <c r="F1997" s="45"/>
      <c r="G1997" s="45"/>
      <c r="H1997" s="45">
        <v>173775.67356149337</v>
      </c>
      <c r="I1997" s="46"/>
      <c r="J1997" s="45"/>
      <c r="K1997" s="45"/>
      <c r="L1997" s="45"/>
      <c r="M1997" s="45"/>
      <c r="N1997" s="45"/>
      <c r="O1997" s="45">
        <v>173775.67356149337</v>
      </c>
      <c r="P1997" s="45">
        <v>8.700096788576774E-5</v>
      </c>
      <c r="Q1997" s="45"/>
      <c r="R1997" s="45"/>
      <c r="S1997" s="45"/>
      <c r="T1997" s="45"/>
      <c r="U1997" s="45"/>
      <c r="V1997" s="45">
        <v>173775.67356149337</v>
      </c>
      <c r="W1997" s="45">
        <v>4.785053233717225E-4</v>
      </c>
      <c r="X1997" s="45"/>
      <c r="Y1997" s="45"/>
      <c r="Z1997" s="45"/>
      <c r="AA1997" s="45"/>
      <c r="AB1997" s="45"/>
      <c r="AC1997" s="45">
        <v>173775.67356149337</v>
      </c>
      <c r="AD1997" s="45">
        <v>60.90067752003741</v>
      </c>
      <c r="AE1997" s="45"/>
      <c r="AF1997" s="45"/>
      <c r="AG1997" s="45"/>
      <c r="AH1997" s="45"/>
      <c r="AI1997" s="45"/>
      <c r="AJ1997" s="45">
        <v>173775.67356149337</v>
      </c>
      <c r="AK1997" s="45">
        <v>0.024</v>
      </c>
      <c r="AL1997" s="45"/>
      <c r="AM1997" s="45"/>
      <c r="AN1997" s="45"/>
      <c r="AO1997" s="23"/>
      <c r="AP1997" s="23"/>
      <c r="AQ1997" s="45">
        <v>173775.67356149337</v>
      </c>
      <c r="AR1997" s="45">
        <v>0.05</v>
      </c>
      <c r="AS1997" s="23"/>
      <c r="AT1997" s="23"/>
      <c r="AU1997" s="23"/>
      <c r="AV1997" s="23"/>
      <c r="AW1997" s="23"/>
      <c r="AX1997" s="45">
        <v>173775.67356149337</v>
      </c>
      <c r="AY1997" s="23">
        <v>0.318</v>
      </c>
      <c r="AZ1997" s="23"/>
      <c r="BA1997" s="23"/>
      <c r="BB1997" s="23"/>
      <c r="BC1997" s="23"/>
      <c r="BD1997" s="23"/>
      <c r="BE1997" s="45">
        <v>173775.67356149337</v>
      </c>
      <c r="BF1997" s="45">
        <v>31.0</v>
      </c>
      <c r="BG1997" s="23"/>
      <c r="BH1997" s="23"/>
      <c r="BI1997" s="23"/>
      <c r="BJ1997" s="23"/>
      <c r="BK1997" s="23"/>
      <c r="BL1997" s="45">
        <v>173775.67356149337</v>
      </c>
      <c r="BM1997" s="45">
        <v>0.008</v>
      </c>
      <c r="BN1997" s="23"/>
      <c r="BO1997" s="23"/>
      <c r="BP1997" s="23"/>
      <c r="BQ1997" s="23"/>
      <c r="BR1997" s="23"/>
      <c r="BS1997" s="45">
        <v>173775.67356149337</v>
      </c>
      <c r="BT1997" s="45">
        <v>0.045</v>
      </c>
      <c r="BU1997" s="23"/>
      <c r="BV1997" s="23"/>
      <c r="BW1997" s="23"/>
      <c r="BX1997" s="23"/>
      <c r="BY1997" s="23"/>
      <c r="BZ1997" s="23"/>
      <c r="CA1997" s="23"/>
    </row>
    <row r="1998" ht="15.75" customHeight="1">
      <c r="A1998" s="45">
        <v>171241.149527307</v>
      </c>
      <c r="B1998" s="46">
        <v>0.121</v>
      </c>
      <c r="C1998" s="45"/>
      <c r="D1998" s="45"/>
      <c r="E1998" s="45"/>
      <c r="F1998" s="45"/>
      <c r="G1998" s="45"/>
      <c r="H1998" s="45">
        <v>171241.149527307</v>
      </c>
      <c r="I1998" s="46"/>
      <c r="J1998" s="45"/>
      <c r="K1998" s="45"/>
      <c r="L1998" s="45"/>
      <c r="M1998" s="45"/>
      <c r="N1998" s="45"/>
      <c r="O1998" s="45">
        <v>171241.149527307</v>
      </c>
      <c r="P1998" s="45">
        <v>1.177717583323519E-4</v>
      </c>
      <c r="Q1998" s="45"/>
      <c r="R1998" s="45"/>
      <c r="S1998" s="45"/>
      <c r="T1998" s="45"/>
      <c r="U1998" s="45"/>
      <c r="V1998" s="45">
        <v>171241.149527307</v>
      </c>
      <c r="W1998" s="45">
        <v>5.460326977227225E-4</v>
      </c>
      <c r="X1998" s="45"/>
      <c r="Y1998" s="45"/>
      <c r="Z1998" s="45"/>
      <c r="AA1998" s="45"/>
      <c r="AB1998" s="45"/>
      <c r="AC1998" s="45">
        <v>171241.149527307</v>
      </c>
      <c r="AD1998" s="45">
        <v>97.4293637113093</v>
      </c>
      <c r="AE1998" s="45"/>
      <c r="AF1998" s="45"/>
      <c r="AG1998" s="45"/>
      <c r="AH1998" s="45"/>
      <c r="AI1998" s="45"/>
      <c r="AJ1998" s="45">
        <v>171241.149527307</v>
      </c>
      <c r="AK1998" s="45">
        <v>0.024</v>
      </c>
      <c r="AL1998" s="45"/>
      <c r="AM1998" s="45"/>
      <c r="AN1998" s="45"/>
      <c r="AO1998" s="23"/>
      <c r="AP1998" s="23"/>
      <c r="AQ1998" s="45">
        <v>171241.149527307</v>
      </c>
      <c r="AR1998" s="45">
        <v>0.05</v>
      </c>
      <c r="AS1998" s="23"/>
      <c r="AT1998" s="23"/>
      <c r="AU1998" s="23"/>
      <c r="AV1998" s="23"/>
      <c r="AW1998" s="23"/>
      <c r="AX1998" s="45">
        <v>171241.149527307</v>
      </c>
      <c r="AY1998" s="23">
        <v>0.318</v>
      </c>
      <c r="AZ1998" s="23"/>
      <c r="BA1998" s="23"/>
      <c r="BB1998" s="23"/>
      <c r="BC1998" s="23"/>
      <c r="BD1998" s="23"/>
      <c r="BE1998" s="45">
        <v>171241.149527307</v>
      </c>
      <c r="BF1998" s="45">
        <v>31.0</v>
      </c>
      <c r="BG1998" s="23"/>
      <c r="BH1998" s="23"/>
      <c r="BI1998" s="23"/>
      <c r="BJ1998" s="23"/>
      <c r="BK1998" s="23"/>
      <c r="BL1998" s="45">
        <v>171241.149527307</v>
      </c>
      <c r="BM1998" s="45">
        <v>0.008</v>
      </c>
      <c r="BN1998" s="23"/>
      <c r="BO1998" s="23"/>
      <c r="BP1998" s="23"/>
      <c r="BQ1998" s="23"/>
      <c r="BR1998" s="23"/>
      <c r="BS1998" s="45">
        <v>171241.149527307</v>
      </c>
      <c r="BT1998" s="45">
        <v>0.06</v>
      </c>
      <c r="BU1998" s="23"/>
      <c r="BV1998" s="23"/>
      <c r="BW1998" s="23"/>
      <c r="BX1998" s="23"/>
      <c r="BY1998" s="23"/>
      <c r="BZ1998" s="23"/>
      <c r="CA1998" s="23"/>
    </row>
    <row r="1999" ht="15.75" customHeight="1">
      <c r="A1999" s="45">
        <v>169046.27318837523</v>
      </c>
      <c r="B1999" s="46">
        <v>0.132</v>
      </c>
      <c r="C1999" s="45"/>
      <c r="D1999" s="45"/>
      <c r="E1999" s="45"/>
      <c r="F1999" s="45"/>
      <c r="G1999" s="45"/>
      <c r="H1999" s="45">
        <v>169046.27318837523</v>
      </c>
      <c r="I1999" s="46"/>
      <c r="J1999" s="45"/>
      <c r="K1999" s="45"/>
      <c r="L1999" s="45"/>
      <c r="M1999" s="45"/>
      <c r="N1999" s="45"/>
      <c r="O1999" s="45">
        <v>169046.27318837523</v>
      </c>
      <c r="P1999" s="45">
        <v>8.435970980259827E-5</v>
      </c>
      <c r="Q1999" s="45"/>
      <c r="R1999" s="45"/>
      <c r="S1999" s="45"/>
      <c r="T1999" s="45"/>
      <c r="U1999" s="45"/>
      <c r="V1999" s="45">
        <v>169046.27318837523</v>
      </c>
      <c r="W1999" s="45">
        <v>6.537877509701366E-4</v>
      </c>
      <c r="X1999" s="45"/>
      <c r="Y1999" s="45"/>
      <c r="Z1999" s="45"/>
      <c r="AA1999" s="45"/>
      <c r="AB1999" s="45"/>
      <c r="AC1999" s="45">
        <v>169046.27318837523</v>
      </c>
      <c r="AD1999" s="45">
        <v>133.92103931162478</v>
      </c>
      <c r="AE1999" s="45"/>
      <c r="AF1999" s="45"/>
      <c r="AG1999" s="45"/>
      <c r="AH1999" s="45"/>
      <c r="AI1999" s="45"/>
      <c r="AJ1999" s="45">
        <v>169046.27318837523</v>
      </c>
      <c r="AK1999" s="45">
        <v>0.024</v>
      </c>
      <c r="AL1999" s="45"/>
      <c r="AM1999" s="45"/>
      <c r="AN1999" s="45"/>
      <c r="AO1999" s="23"/>
      <c r="AP1999" s="23"/>
      <c r="AQ1999" s="45">
        <v>169046.27318837523</v>
      </c>
      <c r="AR1999" s="45">
        <v>0.049</v>
      </c>
      <c r="AS1999" s="23"/>
      <c r="AT1999" s="23"/>
      <c r="AU1999" s="23"/>
      <c r="AV1999" s="23"/>
      <c r="AW1999" s="23"/>
      <c r="AX1999" s="45">
        <v>169046.27318837523</v>
      </c>
      <c r="AY1999" s="23">
        <v>0.318</v>
      </c>
      <c r="AZ1999" s="23"/>
      <c r="BA1999" s="23"/>
      <c r="BB1999" s="23"/>
      <c r="BC1999" s="23"/>
      <c r="BD1999" s="23"/>
      <c r="BE1999" s="45">
        <v>169046.27318837523</v>
      </c>
      <c r="BF1999" s="45">
        <v>31.0</v>
      </c>
      <c r="BG1999" s="23"/>
      <c r="BH1999" s="23"/>
      <c r="BI1999" s="23"/>
      <c r="BJ1999" s="23"/>
      <c r="BK1999" s="23"/>
      <c r="BL1999" s="45">
        <v>169046.27318837523</v>
      </c>
      <c r="BM1999" s="45">
        <v>0.011</v>
      </c>
      <c r="BN1999" s="23"/>
      <c r="BO1999" s="23"/>
      <c r="BP1999" s="23"/>
      <c r="BQ1999" s="23"/>
      <c r="BR1999" s="23"/>
      <c r="BS1999" s="45">
        <v>169046.27318837523</v>
      </c>
      <c r="BT1999" s="45">
        <v>0.07</v>
      </c>
      <c r="BU1999" s="23"/>
      <c r="BV1999" s="23"/>
      <c r="BW1999" s="23"/>
      <c r="BX1999" s="23"/>
      <c r="BY1999" s="23"/>
      <c r="BZ1999" s="23"/>
      <c r="CA1999" s="23"/>
    </row>
    <row r="2000" ht="15.75" customHeight="1">
      <c r="A2000" s="45">
        <v>166630.38501329566</v>
      </c>
      <c r="B2000" s="46">
        <v>0.115</v>
      </c>
      <c r="C2000" s="45"/>
      <c r="D2000" s="45"/>
      <c r="E2000" s="45"/>
      <c r="F2000" s="45"/>
      <c r="G2000" s="45"/>
      <c r="H2000" s="45">
        <v>166630.38501329566</v>
      </c>
      <c r="I2000" s="46"/>
      <c r="J2000" s="45"/>
      <c r="K2000" s="45"/>
      <c r="L2000" s="45"/>
      <c r="M2000" s="45"/>
      <c r="N2000" s="45"/>
      <c r="O2000" s="45">
        <v>166630.38501329566</v>
      </c>
      <c r="P2000" s="45"/>
      <c r="Q2000" s="45"/>
      <c r="R2000" s="45"/>
      <c r="S2000" s="45"/>
      <c r="T2000" s="45"/>
      <c r="U2000" s="45"/>
      <c r="V2000" s="45">
        <v>166630.38501329566</v>
      </c>
      <c r="W2000" s="45"/>
      <c r="X2000" s="45"/>
      <c r="Y2000" s="45"/>
      <c r="Z2000" s="45"/>
      <c r="AA2000" s="45"/>
      <c r="AB2000" s="45"/>
      <c r="AC2000" s="45">
        <v>166630.38501329566</v>
      </c>
      <c r="AD2000" s="45">
        <v>113.22087418979558</v>
      </c>
      <c r="AE2000" s="45"/>
      <c r="AF2000" s="45"/>
      <c r="AG2000" s="45"/>
      <c r="AH2000" s="45"/>
      <c r="AI2000" s="45"/>
      <c r="AJ2000" s="45">
        <v>166630.38501329566</v>
      </c>
      <c r="AK2000" s="45">
        <v>0.024</v>
      </c>
      <c r="AL2000" s="45"/>
      <c r="AM2000" s="45"/>
      <c r="AN2000" s="45"/>
      <c r="AO2000" s="23"/>
      <c r="AP2000" s="23"/>
      <c r="AQ2000" s="45">
        <v>166630.38501329566</v>
      </c>
      <c r="AR2000" s="45">
        <v>0.049</v>
      </c>
      <c r="AS2000" s="23"/>
      <c r="AT2000" s="23"/>
      <c r="AU2000" s="23"/>
      <c r="AV2000" s="23"/>
      <c r="AW2000" s="23"/>
      <c r="AX2000" s="45">
        <v>166630.38501329566</v>
      </c>
      <c r="AY2000" s="23">
        <v>0.318</v>
      </c>
      <c r="AZ2000" s="23"/>
      <c r="BA2000" s="23"/>
      <c r="BB2000" s="23"/>
      <c r="BC2000" s="23"/>
      <c r="BD2000" s="23"/>
      <c r="BE2000" s="45">
        <v>166630.38501329566</v>
      </c>
      <c r="BF2000" s="45">
        <v>31.0</v>
      </c>
      <c r="BG2000" s="23"/>
      <c r="BH2000" s="23"/>
      <c r="BI2000" s="23"/>
      <c r="BJ2000" s="23"/>
      <c r="BK2000" s="23"/>
      <c r="BL2000" s="45">
        <v>166630.38501329566</v>
      </c>
      <c r="BM2000" s="45">
        <v>0.103</v>
      </c>
      <c r="BN2000" s="23"/>
      <c r="BO2000" s="23"/>
      <c r="BP2000" s="23"/>
      <c r="BQ2000" s="23"/>
      <c r="BR2000" s="23"/>
      <c r="BS2000" s="45">
        <v>166630.38501329566</v>
      </c>
      <c r="BT2000" s="45">
        <v>0.09</v>
      </c>
      <c r="BU2000" s="23"/>
      <c r="BV2000" s="23"/>
      <c r="BW2000" s="23"/>
      <c r="BX2000" s="23"/>
      <c r="BY2000" s="23"/>
      <c r="BZ2000" s="23"/>
      <c r="CA2000" s="23"/>
    </row>
    <row r="2001" ht="15.75" customHeight="1">
      <c r="A2001" s="45">
        <v>164600.2955301147</v>
      </c>
      <c r="B2001" s="46">
        <v>0.112</v>
      </c>
      <c r="C2001" s="45"/>
      <c r="D2001" s="45"/>
      <c r="E2001" s="45"/>
      <c r="F2001" s="45"/>
      <c r="G2001" s="45"/>
      <c r="H2001" s="45">
        <v>164600.2955301147</v>
      </c>
      <c r="I2001" s="46"/>
      <c r="J2001" s="45"/>
      <c r="K2001" s="45"/>
      <c r="L2001" s="45"/>
      <c r="M2001" s="45"/>
      <c r="N2001" s="45"/>
      <c r="O2001" s="45">
        <v>164600.2955301147</v>
      </c>
      <c r="P2001" s="45"/>
      <c r="Q2001" s="45"/>
      <c r="R2001" s="45"/>
      <c r="S2001" s="45"/>
      <c r="T2001" s="45"/>
      <c r="U2001" s="45"/>
      <c r="V2001" s="45">
        <v>164600.2955301147</v>
      </c>
      <c r="W2001" s="45">
        <v>4.0923646706157984E-4</v>
      </c>
      <c r="X2001" s="45"/>
      <c r="Y2001" s="45"/>
      <c r="Z2001" s="45"/>
      <c r="AA2001" s="45"/>
      <c r="AB2001" s="45"/>
      <c r="AC2001" s="45">
        <v>164600.2955301147</v>
      </c>
      <c r="AD2001" s="45"/>
      <c r="AE2001" s="45"/>
      <c r="AF2001" s="45"/>
      <c r="AG2001" s="45"/>
      <c r="AH2001" s="45"/>
      <c r="AI2001" s="45"/>
      <c r="AJ2001" s="45">
        <v>164600.2955301147</v>
      </c>
      <c r="AK2001" s="45">
        <v>0.023</v>
      </c>
      <c r="AL2001" s="45"/>
      <c r="AM2001" s="45"/>
      <c r="AN2001" s="45"/>
      <c r="AO2001" s="23"/>
      <c r="AP2001" s="23"/>
      <c r="AQ2001" s="45">
        <v>164600.2955301147</v>
      </c>
      <c r="AR2001" s="45">
        <v>0.048</v>
      </c>
      <c r="AS2001" s="23"/>
      <c r="AT2001" s="23"/>
      <c r="AU2001" s="23"/>
      <c r="AV2001" s="23"/>
      <c r="AW2001" s="23"/>
      <c r="AX2001" s="45">
        <v>164600.2955301147</v>
      </c>
      <c r="AY2001" s="23">
        <v>0.318</v>
      </c>
      <c r="AZ2001" s="23"/>
      <c r="BA2001" s="23"/>
      <c r="BB2001" s="23"/>
      <c r="BC2001" s="23"/>
      <c r="BD2001" s="23"/>
      <c r="BE2001" s="45">
        <v>164600.2955301147</v>
      </c>
      <c r="BF2001" s="45">
        <v>31.0</v>
      </c>
      <c r="BG2001" s="23"/>
      <c r="BH2001" s="23"/>
      <c r="BI2001" s="23"/>
      <c r="BJ2001" s="23"/>
      <c r="BK2001" s="23"/>
      <c r="BL2001" s="45">
        <v>164600.2955301147</v>
      </c>
      <c r="BM2001" s="45">
        <v>0.108</v>
      </c>
      <c r="BN2001" s="23"/>
      <c r="BO2001" s="23"/>
      <c r="BP2001" s="23"/>
      <c r="BQ2001" s="23"/>
      <c r="BR2001" s="23"/>
      <c r="BS2001" s="45">
        <v>164600.2955301147</v>
      </c>
      <c r="BT2001" s="45">
        <v>0.091</v>
      </c>
      <c r="BU2001" s="23"/>
      <c r="BV2001" s="23"/>
      <c r="BW2001" s="23"/>
      <c r="BX2001" s="23"/>
      <c r="BY2001" s="23"/>
      <c r="BZ2001" s="23"/>
      <c r="CA2001" s="23"/>
    </row>
    <row r="2002" ht="15.75" customHeight="1">
      <c r="A2002" s="45">
        <v>162169.48746599496</v>
      </c>
      <c r="B2002" s="46">
        <v>0.108</v>
      </c>
      <c r="C2002" s="45"/>
      <c r="D2002" s="45"/>
      <c r="E2002" s="45"/>
      <c r="F2002" s="45"/>
      <c r="G2002" s="45"/>
      <c r="H2002" s="45">
        <v>162169.48746599496</v>
      </c>
      <c r="I2002" s="46"/>
      <c r="J2002" s="45"/>
      <c r="K2002" s="45"/>
      <c r="L2002" s="45"/>
      <c r="M2002" s="45"/>
      <c r="N2002" s="45"/>
      <c r="O2002" s="45">
        <v>162169.48746599496</v>
      </c>
      <c r="P2002" s="45">
        <v>1.0075566750629723E-4</v>
      </c>
      <c r="Q2002" s="45"/>
      <c r="R2002" s="45"/>
      <c r="S2002" s="45"/>
      <c r="T2002" s="45"/>
      <c r="U2002" s="45"/>
      <c r="V2002" s="45">
        <v>162169.48746599496</v>
      </c>
      <c r="W2002" s="45">
        <v>7.052896725440807E-4</v>
      </c>
      <c r="X2002" s="45"/>
      <c r="Y2002" s="45"/>
      <c r="Z2002" s="45"/>
      <c r="AA2002" s="45"/>
      <c r="AB2002" s="45"/>
      <c r="AC2002" s="45">
        <v>162169.48746599496</v>
      </c>
      <c r="AD2002" s="45"/>
      <c r="AE2002" s="45"/>
      <c r="AF2002" s="45"/>
      <c r="AG2002" s="45"/>
      <c r="AH2002" s="45"/>
      <c r="AI2002" s="45"/>
      <c r="AJ2002" s="45">
        <v>162169.48746599496</v>
      </c>
      <c r="AK2002" s="45">
        <v>0.023</v>
      </c>
      <c r="AL2002" s="45"/>
      <c r="AM2002" s="45"/>
      <c r="AN2002" s="45"/>
      <c r="AO2002" s="23"/>
      <c r="AP2002" s="23"/>
      <c r="AQ2002" s="45">
        <v>162169.48746599496</v>
      </c>
      <c r="AR2002" s="45">
        <v>0.047</v>
      </c>
      <c r="AS2002" s="23"/>
      <c r="AT2002" s="23"/>
      <c r="AU2002" s="23"/>
      <c r="AV2002" s="23"/>
      <c r="AW2002" s="23"/>
      <c r="AX2002" s="45">
        <v>162169.48746599496</v>
      </c>
      <c r="AY2002" s="23">
        <v>0.318</v>
      </c>
      <c r="AZ2002" s="23"/>
      <c r="BA2002" s="23"/>
      <c r="BB2002" s="23"/>
      <c r="BC2002" s="23"/>
      <c r="BD2002" s="23"/>
      <c r="BE2002" s="45">
        <v>162169.48746599496</v>
      </c>
      <c r="BF2002" s="45">
        <v>31.0</v>
      </c>
      <c r="BG2002" s="23"/>
      <c r="BH2002" s="23"/>
      <c r="BI2002" s="23"/>
      <c r="BJ2002" s="23"/>
      <c r="BK2002" s="23"/>
      <c r="BL2002" s="45">
        <v>162169.48746599496</v>
      </c>
      <c r="BM2002" s="45">
        <v>0.139</v>
      </c>
      <c r="BN2002" s="23"/>
      <c r="BO2002" s="23"/>
      <c r="BP2002" s="23"/>
      <c r="BQ2002" s="23"/>
      <c r="BR2002" s="23"/>
      <c r="BS2002" s="45">
        <v>162169.48746599496</v>
      </c>
      <c r="BT2002" s="45">
        <v>0.1</v>
      </c>
      <c r="BU2002" s="23"/>
      <c r="BV2002" s="23"/>
      <c r="BW2002" s="23"/>
      <c r="BX2002" s="23"/>
      <c r="BY2002" s="23"/>
      <c r="BZ2002" s="23"/>
      <c r="CA2002" s="23"/>
    </row>
    <row r="2003" ht="15.75" customHeight="1">
      <c r="A2003" s="45">
        <v>160639.34308336474</v>
      </c>
      <c r="B2003" s="46">
        <v>0.107</v>
      </c>
      <c r="C2003" s="45"/>
      <c r="D2003" s="45"/>
      <c r="E2003" s="45"/>
      <c r="F2003" s="45"/>
      <c r="G2003" s="45"/>
      <c r="H2003" s="45">
        <v>160639.34308336474</v>
      </c>
      <c r="I2003" s="46"/>
      <c r="J2003" s="45"/>
      <c r="K2003" s="45"/>
      <c r="L2003" s="45"/>
      <c r="M2003" s="45"/>
      <c r="N2003" s="45"/>
      <c r="O2003" s="45">
        <v>160639.34308336474</v>
      </c>
      <c r="P2003" s="45"/>
      <c r="Q2003" s="45"/>
      <c r="R2003" s="45"/>
      <c r="S2003" s="45"/>
      <c r="T2003" s="45"/>
      <c r="U2003" s="45"/>
      <c r="V2003" s="45">
        <v>160639.34308336474</v>
      </c>
      <c r="W2003" s="45"/>
      <c r="X2003" s="45"/>
      <c r="Y2003" s="45"/>
      <c r="Z2003" s="45"/>
      <c r="AA2003" s="45"/>
      <c r="AB2003" s="45"/>
      <c r="AC2003" s="45">
        <v>160639.34308336474</v>
      </c>
      <c r="AD2003" s="45"/>
      <c r="AE2003" s="45"/>
      <c r="AF2003" s="45"/>
      <c r="AG2003" s="45"/>
      <c r="AH2003" s="45"/>
      <c r="AI2003" s="45"/>
      <c r="AJ2003" s="45">
        <v>160639.34308336474</v>
      </c>
      <c r="AK2003" s="45">
        <v>0.023</v>
      </c>
      <c r="AL2003" s="45"/>
      <c r="AM2003" s="45"/>
      <c r="AN2003" s="45"/>
      <c r="AO2003" s="23"/>
      <c r="AP2003" s="23"/>
      <c r="AQ2003" s="45">
        <v>160639.34308336474</v>
      </c>
      <c r="AR2003" s="45">
        <v>0.046</v>
      </c>
      <c r="AS2003" s="23"/>
      <c r="AT2003" s="23"/>
      <c r="AU2003" s="23"/>
      <c r="AV2003" s="23"/>
      <c r="AW2003" s="23"/>
      <c r="AX2003" s="45">
        <v>160639.34308336474</v>
      </c>
      <c r="AY2003" s="23">
        <v>0.318</v>
      </c>
      <c r="AZ2003" s="23"/>
      <c r="BA2003" s="23"/>
      <c r="BB2003" s="23"/>
      <c r="BC2003" s="23"/>
      <c r="BD2003" s="23"/>
      <c r="BE2003" s="45">
        <v>160639.34308336474</v>
      </c>
      <c r="BF2003" s="45">
        <v>31.0</v>
      </c>
      <c r="BG2003" s="23"/>
      <c r="BH2003" s="23"/>
      <c r="BI2003" s="23"/>
      <c r="BJ2003" s="23"/>
      <c r="BK2003" s="23"/>
      <c r="BL2003" s="45">
        <v>160639.34308336474</v>
      </c>
      <c r="BM2003" s="45">
        <v>0.159</v>
      </c>
      <c r="BN2003" s="23"/>
      <c r="BO2003" s="23"/>
      <c r="BP2003" s="23"/>
      <c r="BQ2003" s="23"/>
      <c r="BR2003" s="23"/>
      <c r="BS2003" s="45">
        <v>160639.34308336474</v>
      </c>
      <c r="BT2003" s="45">
        <v>0.107</v>
      </c>
      <c r="BU2003" s="23"/>
      <c r="BV2003" s="23"/>
      <c r="BW2003" s="23"/>
      <c r="BX2003" s="23"/>
      <c r="BY2003" s="23"/>
      <c r="BZ2003" s="23"/>
      <c r="CA2003" s="23"/>
    </row>
    <row r="2004" ht="15.75" customHeight="1">
      <c r="A2004" s="45">
        <v>583986.5523091966</v>
      </c>
      <c r="B2004" s="46">
        <v>0.225</v>
      </c>
      <c r="C2004" s="45"/>
      <c r="D2004" s="45"/>
      <c r="E2004" s="45"/>
      <c r="F2004" s="45"/>
      <c r="G2004" s="45"/>
      <c r="H2004" s="45">
        <v>583986.5523091966</v>
      </c>
      <c r="I2004" s="46"/>
      <c r="J2004" s="45"/>
      <c r="K2004" s="45"/>
      <c r="L2004" s="45"/>
      <c r="M2004" s="45"/>
      <c r="N2004" s="45"/>
      <c r="O2004" s="45">
        <v>583986.5523091966</v>
      </c>
      <c r="P2004" s="45"/>
      <c r="Q2004" s="45"/>
      <c r="R2004" s="45"/>
      <c r="S2004" s="45"/>
      <c r="T2004" s="45"/>
      <c r="U2004" s="45"/>
      <c r="V2004" s="45">
        <v>583986.5523091966</v>
      </c>
      <c r="W2004" s="45"/>
      <c r="X2004" s="45"/>
      <c r="Y2004" s="45"/>
      <c r="Z2004" s="45"/>
      <c r="AA2004" s="45"/>
      <c r="AB2004" s="45"/>
      <c r="AC2004" s="45">
        <v>583986.5523091966</v>
      </c>
      <c r="AD2004" s="45">
        <v>3.8342823182070895</v>
      </c>
      <c r="AE2004" s="45"/>
      <c r="AF2004" s="45"/>
      <c r="AG2004" s="45"/>
      <c r="AH2004" s="45"/>
      <c r="AI2004" s="45"/>
      <c r="AJ2004" s="45">
        <v>583986.5523091966</v>
      </c>
      <c r="AK2004" s="45"/>
      <c r="AL2004" s="45"/>
      <c r="AM2004" s="45"/>
      <c r="AN2004" s="45"/>
      <c r="AO2004" s="23"/>
      <c r="AP2004" s="23"/>
      <c r="AQ2004" s="45">
        <v>583986.5523091966</v>
      </c>
      <c r="AR2004" s="45">
        <v>0.034</v>
      </c>
      <c r="AS2004" s="23"/>
      <c r="AT2004" s="23"/>
      <c r="AU2004" s="23"/>
      <c r="AV2004" s="23"/>
      <c r="AW2004" s="23"/>
      <c r="AX2004" s="45">
        <v>583986.5523091966</v>
      </c>
      <c r="AY2004" s="23"/>
      <c r="AZ2004" s="23"/>
      <c r="BA2004" s="23"/>
      <c r="BB2004" s="23"/>
      <c r="BC2004" s="23"/>
      <c r="BD2004" s="23"/>
      <c r="BE2004" s="45">
        <v>583986.5523091966</v>
      </c>
      <c r="BF2004" s="45"/>
      <c r="BG2004" s="23"/>
      <c r="BH2004" s="23"/>
      <c r="BI2004" s="23"/>
      <c r="BJ2004" s="23"/>
      <c r="BK2004" s="23"/>
      <c r="BL2004" s="45">
        <v>583986.5523091966</v>
      </c>
      <c r="BM2004" s="45">
        <v>0.009</v>
      </c>
      <c r="BN2004" s="23"/>
      <c r="BO2004" s="23"/>
      <c r="BP2004" s="23"/>
      <c r="BQ2004" s="23"/>
      <c r="BR2004" s="23"/>
      <c r="BS2004" s="45">
        <v>583986.5523091966</v>
      </c>
      <c r="BT2004" s="45">
        <v>0.015</v>
      </c>
      <c r="BU2004" s="23"/>
      <c r="BV2004" s="23"/>
      <c r="BW2004" s="23"/>
      <c r="BX2004" s="23"/>
      <c r="BY2004" s="23"/>
      <c r="BZ2004" s="23"/>
      <c r="CA2004" s="23"/>
    </row>
    <row r="2005" ht="15.75" customHeight="1">
      <c r="A2005" s="45">
        <v>583809.0180131841</v>
      </c>
      <c r="B2005" s="46">
        <v>0.194</v>
      </c>
      <c r="C2005" s="45"/>
      <c r="D2005" s="45"/>
      <c r="E2005" s="45"/>
      <c r="F2005" s="45"/>
      <c r="G2005" s="45"/>
      <c r="H2005" s="45">
        <v>583809.0180131841</v>
      </c>
      <c r="I2005" s="46"/>
      <c r="J2005" s="45"/>
      <c r="K2005" s="45"/>
      <c r="L2005" s="45"/>
      <c r="M2005" s="45"/>
      <c r="N2005" s="45"/>
      <c r="O2005" s="45">
        <v>583809.0180131841</v>
      </c>
      <c r="P2005" s="45"/>
      <c r="Q2005" s="45"/>
      <c r="R2005" s="45"/>
      <c r="S2005" s="45"/>
      <c r="T2005" s="45"/>
      <c r="U2005" s="45"/>
      <c r="V2005" s="45">
        <v>583809.0180131841</v>
      </c>
      <c r="W2005" s="45"/>
      <c r="X2005" s="45"/>
      <c r="Y2005" s="45"/>
      <c r="Z2005" s="45"/>
      <c r="AA2005" s="45"/>
      <c r="AB2005" s="45"/>
      <c r="AC2005" s="45">
        <v>583809.0180131841</v>
      </c>
      <c r="AD2005" s="45">
        <v>5.748888548214012</v>
      </c>
      <c r="AE2005" s="45"/>
      <c r="AF2005" s="45"/>
      <c r="AG2005" s="45"/>
      <c r="AH2005" s="45"/>
      <c r="AI2005" s="45"/>
      <c r="AJ2005" s="45">
        <v>583809.0180131841</v>
      </c>
      <c r="AK2005" s="45"/>
      <c r="AL2005" s="45"/>
      <c r="AM2005" s="45"/>
      <c r="AN2005" s="45"/>
      <c r="AO2005" s="23"/>
      <c r="AP2005" s="23"/>
      <c r="AQ2005" s="45">
        <v>583809.0180131841</v>
      </c>
      <c r="AR2005" s="45">
        <v>0.033</v>
      </c>
      <c r="AS2005" s="23"/>
      <c r="AT2005" s="23"/>
      <c r="AU2005" s="23"/>
      <c r="AV2005" s="23"/>
      <c r="AW2005" s="23"/>
      <c r="AX2005" s="45">
        <v>583809.0180131841</v>
      </c>
      <c r="AY2005" s="23"/>
      <c r="AZ2005" s="23"/>
      <c r="BA2005" s="23"/>
      <c r="BB2005" s="23"/>
      <c r="BC2005" s="23"/>
      <c r="BD2005" s="23"/>
      <c r="BE2005" s="45">
        <v>583809.0180131841</v>
      </c>
      <c r="BF2005" s="45"/>
      <c r="BG2005" s="23"/>
      <c r="BH2005" s="23"/>
      <c r="BI2005" s="23"/>
      <c r="BJ2005" s="23"/>
      <c r="BK2005" s="23"/>
      <c r="BL2005" s="45">
        <v>583809.0180131841</v>
      </c>
      <c r="BM2005" s="45">
        <v>0.009</v>
      </c>
      <c r="BN2005" s="23"/>
      <c r="BO2005" s="23"/>
      <c r="BP2005" s="23"/>
      <c r="BQ2005" s="23"/>
      <c r="BR2005" s="23"/>
      <c r="BS2005" s="45">
        <v>583809.0180131841</v>
      </c>
      <c r="BT2005" s="45">
        <v>0.017</v>
      </c>
      <c r="BU2005" s="23"/>
      <c r="BV2005" s="23"/>
      <c r="BW2005" s="23"/>
      <c r="BX2005" s="23"/>
      <c r="BY2005" s="23"/>
      <c r="BZ2005" s="23"/>
      <c r="CA2005" s="23"/>
    </row>
    <row r="2006" ht="15.75" customHeight="1">
      <c r="A2006" s="45">
        <v>585978.0295623167</v>
      </c>
      <c r="B2006" s="46">
        <v>0.182</v>
      </c>
      <c r="C2006" s="45"/>
      <c r="D2006" s="45"/>
      <c r="E2006" s="45"/>
      <c r="F2006" s="45"/>
      <c r="G2006" s="45"/>
      <c r="H2006" s="45">
        <v>585978.0295623167</v>
      </c>
      <c r="I2006" s="46"/>
      <c r="J2006" s="45"/>
      <c r="K2006" s="45"/>
      <c r="L2006" s="45"/>
      <c r="M2006" s="45"/>
      <c r="N2006" s="45"/>
      <c r="O2006" s="45">
        <v>585978.0295623167</v>
      </c>
      <c r="P2006" s="45"/>
      <c r="Q2006" s="45"/>
      <c r="R2006" s="45"/>
      <c r="S2006" s="45"/>
      <c r="T2006" s="45"/>
      <c r="U2006" s="45"/>
      <c r="V2006" s="45">
        <v>585978.0295623167</v>
      </c>
      <c r="W2006" s="45">
        <v>0.001974655393876651</v>
      </c>
      <c r="X2006" s="45"/>
      <c r="Y2006" s="45"/>
      <c r="Z2006" s="45"/>
      <c r="AA2006" s="45"/>
      <c r="AB2006" s="45"/>
      <c r="AC2006" s="45">
        <v>585978.0295623167</v>
      </c>
      <c r="AD2006" s="45">
        <v>5.7514234773106345</v>
      </c>
      <c r="AE2006" s="45"/>
      <c r="AF2006" s="45"/>
      <c r="AG2006" s="45"/>
      <c r="AH2006" s="45"/>
      <c r="AI2006" s="45"/>
      <c r="AJ2006" s="45">
        <v>585978.0295623167</v>
      </c>
      <c r="AK2006" s="45"/>
      <c r="AL2006" s="45"/>
      <c r="AM2006" s="45"/>
      <c r="AN2006" s="45"/>
      <c r="AO2006" s="23"/>
      <c r="AP2006" s="23"/>
      <c r="AQ2006" s="45">
        <v>585978.0295623167</v>
      </c>
      <c r="AR2006" s="45">
        <v>0.033</v>
      </c>
      <c r="AS2006" s="23"/>
      <c r="AT2006" s="23"/>
      <c r="AU2006" s="23"/>
      <c r="AV2006" s="23"/>
      <c r="AW2006" s="23"/>
      <c r="AX2006" s="45">
        <v>585978.0295623167</v>
      </c>
      <c r="AY2006" s="23"/>
      <c r="AZ2006" s="23"/>
      <c r="BA2006" s="23"/>
      <c r="BB2006" s="23"/>
      <c r="BC2006" s="23"/>
      <c r="BD2006" s="23"/>
      <c r="BE2006" s="45">
        <v>585978.0295623167</v>
      </c>
      <c r="BF2006" s="45"/>
      <c r="BG2006" s="23"/>
      <c r="BH2006" s="23"/>
      <c r="BI2006" s="23"/>
      <c r="BJ2006" s="23"/>
      <c r="BK2006" s="23"/>
      <c r="BL2006" s="45">
        <v>585978.0295623167</v>
      </c>
      <c r="BM2006" s="45">
        <v>0.011</v>
      </c>
      <c r="BN2006" s="23"/>
      <c r="BO2006" s="23"/>
      <c r="BP2006" s="23"/>
      <c r="BQ2006" s="23"/>
      <c r="BR2006" s="23"/>
      <c r="BS2006" s="45">
        <v>585978.0295623167</v>
      </c>
      <c r="BT2006" s="45">
        <v>0.023</v>
      </c>
      <c r="BU2006" s="23"/>
      <c r="BV2006" s="23"/>
      <c r="BW2006" s="23"/>
      <c r="BX2006" s="23"/>
      <c r="BY2006" s="23"/>
      <c r="BZ2006" s="23"/>
      <c r="CA2006" s="23"/>
    </row>
    <row r="2007" ht="15.75" customHeight="1">
      <c r="A2007" s="45">
        <v>589395.447702197</v>
      </c>
      <c r="B2007" s="46">
        <v>0.173</v>
      </c>
      <c r="C2007" s="45"/>
      <c r="D2007" s="45"/>
      <c r="E2007" s="45"/>
      <c r="F2007" s="45"/>
      <c r="G2007" s="45"/>
      <c r="H2007" s="45">
        <v>589395.447702197</v>
      </c>
      <c r="I2007" s="46"/>
      <c r="J2007" s="45"/>
      <c r="K2007" s="45"/>
      <c r="L2007" s="45"/>
      <c r="M2007" s="45"/>
      <c r="N2007" s="45"/>
      <c r="O2007" s="45">
        <v>589395.447702197</v>
      </c>
      <c r="P2007" s="45"/>
      <c r="Q2007" s="45"/>
      <c r="R2007" s="45"/>
      <c r="S2007" s="45"/>
      <c r="T2007" s="45"/>
      <c r="U2007" s="45"/>
      <c r="V2007" s="45">
        <v>589395.447702197</v>
      </c>
      <c r="W2007" s="45">
        <v>0.0019763983498033194</v>
      </c>
      <c r="X2007" s="45"/>
      <c r="Y2007" s="45"/>
      <c r="Z2007" s="45"/>
      <c r="AA2007" s="45"/>
      <c r="AB2007" s="45"/>
      <c r="AC2007" s="45">
        <v>589395.447702197</v>
      </c>
      <c r="AD2007" s="45">
        <v>5.7565000479708335</v>
      </c>
      <c r="AE2007" s="45"/>
      <c r="AF2007" s="45"/>
      <c r="AG2007" s="45"/>
      <c r="AH2007" s="45"/>
      <c r="AI2007" s="45"/>
      <c r="AJ2007" s="45">
        <v>589395.447702197</v>
      </c>
      <c r="AK2007" s="45"/>
      <c r="AL2007" s="45"/>
      <c r="AM2007" s="45"/>
      <c r="AN2007" s="45"/>
      <c r="AO2007" s="23"/>
      <c r="AP2007" s="23"/>
      <c r="AQ2007" s="45">
        <v>589395.447702197</v>
      </c>
      <c r="AR2007" s="45">
        <v>0.033</v>
      </c>
      <c r="AS2007" s="23"/>
      <c r="AT2007" s="23"/>
      <c r="AU2007" s="23"/>
      <c r="AV2007" s="23"/>
      <c r="AW2007" s="23"/>
      <c r="AX2007" s="45">
        <v>589395.447702197</v>
      </c>
      <c r="AY2007" s="23"/>
      <c r="AZ2007" s="23"/>
      <c r="BA2007" s="23"/>
      <c r="BB2007" s="23"/>
      <c r="BC2007" s="23"/>
      <c r="BD2007" s="23"/>
      <c r="BE2007" s="45">
        <v>589395.447702197</v>
      </c>
      <c r="BF2007" s="45">
        <v>17.0</v>
      </c>
      <c r="BG2007" s="23"/>
      <c r="BH2007" s="23"/>
      <c r="BI2007" s="23"/>
      <c r="BJ2007" s="23"/>
      <c r="BK2007" s="23"/>
      <c r="BL2007" s="45">
        <v>589395.447702197</v>
      </c>
      <c r="BM2007" s="45">
        <v>0.011</v>
      </c>
      <c r="BN2007" s="23"/>
      <c r="BO2007" s="23"/>
      <c r="BP2007" s="23"/>
      <c r="BQ2007" s="23"/>
      <c r="BR2007" s="23"/>
      <c r="BS2007" s="45">
        <v>589395.447702197</v>
      </c>
      <c r="BT2007" s="45">
        <v>0.026</v>
      </c>
      <c r="BU2007" s="23"/>
      <c r="BV2007" s="23"/>
      <c r="BW2007" s="23"/>
      <c r="BX2007" s="23"/>
      <c r="BY2007" s="23"/>
      <c r="BZ2007" s="23"/>
      <c r="CA2007" s="23"/>
    </row>
    <row r="2008" ht="15.75" customHeight="1">
      <c r="A2008" s="45">
        <v>592113.009006414</v>
      </c>
      <c r="B2008" s="46">
        <v>0.176</v>
      </c>
      <c r="C2008" s="45"/>
      <c r="D2008" s="45"/>
      <c r="E2008" s="45"/>
      <c r="F2008" s="45"/>
      <c r="G2008" s="45"/>
      <c r="H2008" s="45">
        <v>592113.009006414</v>
      </c>
      <c r="I2008" s="46"/>
      <c r="J2008" s="45"/>
      <c r="K2008" s="45"/>
      <c r="L2008" s="45"/>
      <c r="M2008" s="45"/>
      <c r="N2008" s="45"/>
      <c r="O2008" s="45">
        <v>592113.009006414</v>
      </c>
      <c r="P2008" s="45"/>
      <c r="Q2008" s="45"/>
      <c r="R2008" s="45"/>
      <c r="S2008" s="45"/>
      <c r="T2008" s="45"/>
      <c r="U2008" s="45"/>
      <c r="V2008" s="45">
        <v>592113.009006414</v>
      </c>
      <c r="W2008" s="45">
        <v>0.0019011406844106464</v>
      </c>
      <c r="X2008" s="45"/>
      <c r="Y2008" s="45"/>
      <c r="Z2008" s="45"/>
      <c r="AA2008" s="45"/>
      <c r="AB2008" s="45"/>
      <c r="AC2008" s="45">
        <v>592113.009006414</v>
      </c>
      <c r="AD2008" s="45">
        <v>7.681376502669278</v>
      </c>
      <c r="AE2008" s="45"/>
      <c r="AF2008" s="45"/>
      <c r="AG2008" s="45"/>
      <c r="AH2008" s="45"/>
      <c r="AI2008" s="45"/>
      <c r="AJ2008" s="45">
        <v>592113.009006414</v>
      </c>
      <c r="AK2008" s="45"/>
      <c r="AL2008" s="45"/>
      <c r="AM2008" s="45"/>
      <c r="AN2008" s="45"/>
      <c r="AO2008" s="23"/>
      <c r="AP2008" s="23"/>
      <c r="AQ2008" s="45">
        <v>592113.009006414</v>
      </c>
      <c r="AR2008" s="45">
        <v>0.033</v>
      </c>
      <c r="AS2008" s="23"/>
      <c r="AT2008" s="23"/>
      <c r="AU2008" s="23"/>
      <c r="AV2008" s="23"/>
      <c r="AW2008" s="23"/>
      <c r="AX2008" s="45">
        <v>592113.009006414</v>
      </c>
      <c r="AY2008" s="23"/>
      <c r="AZ2008" s="23"/>
      <c r="BA2008" s="23"/>
      <c r="BB2008" s="23"/>
      <c r="BC2008" s="23"/>
      <c r="BD2008" s="23"/>
      <c r="BE2008" s="45">
        <v>592113.009006414</v>
      </c>
      <c r="BF2008" s="45">
        <v>17.0</v>
      </c>
      <c r="BG2008" s="23"/>
      <c r="BH2008" s="23"/>
      <c r="BI2008" s="23"/>
      <c r="BJ2008" s="23"/>
      <c r="BK2008" s="23"/>
      <c r="BL2008" s="45">
        <v>592113.009006414</v>
      </c>
      <c r="BM2008" s="45">
        <v>0.012</v>
      </c>
      <c r="BN2008" s="23"/>
      <c r="BO2008" s="23"/>
      <c r="BP2008" s="23"/>
      <c r="BQ2008" s="23"/>
      <c r="BR2008" s="23"/>
      <c r="BS2008" s="45">
        <v>592113.009006414</v>
      </c>
      <c r="BT2008" s="45">
        <v>0.036</v>
      </c>
      <c r="BU2008" s="23"/>
      <c r="BV2008" s="23"/>
      <c r="BW2008" s="23"/>
      <c r="BX2008" s="23"/>
      <c r="BY2008" s="23"/>
      <c r="BZ2008" s="23"/>
      <c r="CA2008" s="23"/>
    </row>
    <row r="2009" ht="15.75" customHeight="1">
      <c r="A2009" s="45">
        <v>593666.1372123401</v>
      </c>
      <c r="B2009" s="46">
        <v>0.173</v>
      </c>
      <c r="C2009" s="45"/>
      <c r="D2009" s="45"/>
      <c r="E2009" s="45"/>
      <c r="F2009" s="45"/>
      <c r="G2009" s="45"/>
      <c r="H2009" s="45">
        <v>593666.1372123401</v>
      </c>
      <c r="I2009" s="46"/>
      <c r="J2009" s="45"/>
      <c r="K2009" s="45"/>
      <c r="L2009" s="45"/>
      <c r="M2009" s="45"/>
      <c r="N2009" s="45"/>
      <c r="O2009" s="45">
        <v>593666.1372123401</v>
      </c>
      <c r="P2009" s="45"/>
      <c r="Q2009" s="45"/>
      <c r="R2009" s="45"/>
      <c r="S2009" s="45"/>
      <c r="T2009" s="45"/>
      <c r="U2009" s="45"/>
      <c r="V2009" s="45">
        <v>593666.1372123401</v>
      </c>
      <c r="W2009" s="45">
        <v>0.0016135848476699066</v>
      </c>
      <c r="X2009" s="45"/>
      <c r="Y2009" s="45"/>
      <c r="Z2009" s="45"/>
      <c r="AA2009" s="45"/>
      <c r="AB2009" s="45"/>
      <c r="AC2009" s="45">
        <v>593666.1372123401</v>
      </c>
      <c r="AD2009" s="45">
        <v>7.683737369856698</v>
      </c>
      <c r="AE2009" s="45"/>
      <c r="AF2009" s="45"/>
      <c r="AG2009" s="45"/>
      <c r="AH2009" s="45"/>
      <c r="AI2009" s="45"/>
      <c r="AJ2009" s="45">
        <v>593666.1372123401</v>
      </c>
      <c r="AK2009" s="45">
        <v>0.035</v>
      </c>
      <c r="AL2009" s="45"/>
      <c r="AM2009" s="45"/>
      <c r="AN2009" s="45"/>
      <c r="AO2009" s="23"/>
      <c r="AP2009" s="23"/>
      <c r="AQ2009" s="45">
        <v>593666.1372123401</v>
      </c>
      <c r="AR2009" s="45">
        <v>0.033</v>
      </c>
      <c r="AS2009" s="23"/>
      <c r="AT2009" s="23"/>
      <c r="AU2009" s="23"/>
      <c r="AV2009" s="23"/>
      <c r="AW2009" s="23"/>
      <c r="AX2009" s="45">
        <v>593666.1372123401</v>
      </c>
      <c r="AY2009" s="23">
        <v>0.648</v>
      </c>
      <c r="AZ2009" s="23"/>
      <c r="BA2009" s="23"/>
      <c r="BB2009" s="23"/>
      <c r="BC2009" s="23"/>
      <c r="BD2009" s="23"/>
      <c r="BE2009" s="45">
        <v>593666.1372123401</v>
      </c>
      <c r="BF2009" s="45">
        <v>17.0</v>
      </c>
      <c r="BG2009" s="23"/>
      <c r="BH2009" s="23"/>
      <c r="BI2009" s="23"/>
      <c r="BJ2009" s="23"/>
      <c r="BK2009" s="23"/>
      <c r="BL2009" s="45">
        <v>593666.1372123401</v>
      </c>
      <c r="BM2009" s="45">
        <v>0.013</v>
      </c>
      <c r="BN2009" s="23"/>
      <c r="BO2009" s="23"/>
      <c r="BP2009" s="23"/>
      <c r="BQ2009" s="23"/>
      <c r="BR2009" s="23"/>
      <c r="BS2009" s="45">
        <v>593666.1372123401</v>
      </c>
      <c r="BT2009" s="45">
        <v>0.039</v>
      </c>
      <c r="BU2009" s="23"/>
      <c r="BV2009" s="23"/>
      <c r="BW2009" s="23"/>
      <c r="BX2009" s="23"/>
      <c r="BY2009" s="23"/>
      <c r="BZ2009" s="23"/>
      <c r="CA2009" s="23"/>
    </row>
    <row r="2010" ht="15.75" customHeight="1">
      <c r="A2010" s="45">
        <v>595484.9761155057</v>
      </c>
      <c r="B2010" s="46">
        <v>0.196</v>
      </c>
      <c r="C2010" s="45"/>
      <c r="D2010" s="45"/>
      <c r="E2010" s="45"/>
      <c r="F2010" s="45"/>
      <c r="G2010" s="45"/>
      <c r="H2010" s="45">
        <v>595484.9761155057</v>
      </c>
      <c r="I2010" s="46"/>
      <c r="J2010" s="45"/>
      <c r="K2010" s="45"/>
      <c r="L2010" s="45"/>
      <c r="M2010" s="45"/>
      <c r="N2010" s="45"/>
      <c r="O2010" s="45">
        <v>595484.9761155057</v>
      </c>
      <c r="P2010" s="45">
        <v>5.567928730512249E-4</v>
      </c>
      <c r="Q2010" s="45"/>
      <c r="R2010" s="45"/>
      <c r="S2010" s="45"/>
      <c r="T2010" s="45"/>
      <c r="U2010" s="45"/>
      <c r="V2010" s="45">
        <v>595484.9761155057</v>
      </c>
      <c r="W2010" s="45">
        <v>0.0016895783733968206</v>
      </c>
      <c r="X2010" s="45"/>
      <c r="Y2010" s="45"/>
      <c r="Z2010" s="45"/>
      <c r="AA2010" s="45"/>
      <c r="AB2010" s="45"/>
      <c r="AC2010" s="45">
        <v>595484.9761155057</v>
      </c>
      <c r="AD2010" s="45">
        <v>7.679901697258275</v>
      </c>
      <c r="AE2010" s="45"/>
      <c r="AF2010" s="45"/>
      <c r="AG2010" s="45"/>
      <c r="AH2010" s="45"/>
      <c r="AI2010" s="45"/>
      <c r="AJ2010" s="45">
        <v>595484.9761155057</v>
      </c>
      <c r="AK2010" s="45">
        <v>0.035</v>
      </c>
      <c r="AL2010" s="45"/>
      <c r="AM2010" s="45"/>
      <c r="AN2010" s="45"/>
      <c r="AO2010" s="23"/>
      <c r="AP2010" s="23"/>
      <c r="AQ2010" s="45">
        <v>595484.9761155057</v>
      </c>
      <c r="AR2010" s="45">
        <v>0.033</v>
      </c>
      <c r="AS2010" s="23"/>
      <c r="AT2010" s="23"/>
      <c r="AU2010" s="23"/>
      <c r="AV2010" s="23"/>
      <c r="AW2010" s="23"/>
      <c r="AX2010" s="45">
        <v>595484.9761155057</v>
      </c>
      <c r="AY2010" s="23">
        <v>0.648</v>
      </c>
      <c r="AZ2010" s="23"/>
      <c r="BA2010" s="23"/>
      <c r="BB2010" s="23"/>
      <c r="BC2010" s="23"/>
      <c r="BD2010" s="23"/>
      <c r="BE2010" s="45">
        <v>595484.9761155057</v>
      </c>
      <c r="BF2010" s="45">
        <v>17.0</v>
      </c>
      <c r="BG2010" s="23"/>
      <c r="BH2010" s="23"/>
      <c r="BI2010" s="23"/>
      <c r="BJ2010" s="23"/>
      <c r="BK2010" s="23"/>
      <c r="BL2010" s="45">
        <v>595484.9761155057</v>
      </c>
      <c r="BM2010" s="45"/>
      <c r="BN2010" s="23"/>
      <c r="BO2010" s="23"/>
      <c r="BP2010" s="23"/>
      <c r="BQ2010" s="23"/>
      <c r="BR2010" s="23"/>
      <c r="BS2010" s="45">
        <v>595484.9761155057</v>
      </c>
      <c r="BT2010" s="45">
        <v>0.038</v>
      </c>
      <c r="BU2010" s="23"/>
      <c r="BV2010" s="23"/>
      <c r="BW2010" s="23"/>
      <c r="BX2010" s="23"/>
      <c r="BY2010" s="23"/>
      <c r="BZ2010" s="23"/>
      <c r="CA2010" s="23"/>
    </row>
    <row r="2011" ht="15.75" customHeight="1">
      <c r="A2011" s="45">
        <v>597950.897430489</v>
      </c>
      <c r="B2011" s="46">
        <v>0.196</v>
      </c>
      <c r="C2011" s="45"/>
      <c r="D2011" s="45"/>
      <c r="E2011" s="45"/>
      <c r="F2011" s="45"/>
      <c r="G2011" s="45"/>
      <c r="H2011" s="45">
        <v>597950.897430489</v>
      </c>
      <c r="I2011" s="46"/>
      <c r="J2011" s="45"/>
      <c r="K2011" s="45"/>
      <c r="L2011" s="45"/>
      <c r="M2011" s="45"/>
      <c r="N2011" s="45"/>
      <c r="O2011" s="45">
        <v>597950.897430489</v>
      </c>
      <c r="P2011" s="45">
        <v>6.13614573346117E-4</v>
      </c>
      <c r="Q2011" s="45"/>
      <c r="R2011" s="45"/>
      <c r="S2011" s="45"/>
      <c r="T2011" s="45"/>
      <c r="U2011" s="45"/>
      <c r="V2011" s="45">
        <v>597950.897430489</v>
      </c>
      <c r="W2011" s="45">
        <v>0.0018983700862895494</v>
      </c>
      <c r="X2011" s="45"/>
      <c r="Y2011" s="45"/>
      <c r="Z2011" s="45"/>
      <c r="AA2011" s="45"/>
      <c r="AB2011" s="45"/>
      <c r="AC2011" s="45">
        <v>597950.897430489</v>
      </c>
      <c r="AD2011" s="45"/>
      <c r="AE2011" s="45"/>
      <c r="AF2011" s="45"/>
      <c r="AG2011" s="45"/>
      <c r="AH2011" s="45"/>
      <c r="AI2011" s="45"/>
      <c r="AJ2011" s="45">
        <v>597950.897430489</v>
      </c>
      <c r="AK2011" s="45">
        <v>0.035</v>
      </c>
      <c r="AL2011" s="45"/>
      <c r="AM2011" s="45"/>
      <c r="AN2011" s="45"/>
      <c r="AO2011" s="23"/>
      <c r="AP2011" s="23"/>
      <c r="AQ2011" s="45">
        <v>597950.897430489</v>
      </c>
      <c r="AR2011" s="45">
        <v>0.032</v>
      </c>
      <c r="AS2011" s="23"/>
      <c r="AT2011" s="23"/>
      <c r="AU2011" s="23"/>
      <c r="AV2011" s="23"/>
      <c r="AW2011" s="23"/>
      <c r="AX2011" s="45">
        <v>597950.897430489</v>
      </c>
      <c r="AY2011" s="23">
        <v>0.648</v>
      </c>
      <c r="AZ2011" s="23"/>
      <c r="BA2011" s="23"/>
      <c r="BB2011" s="23"/>
      <c r="BC2011" s="23"/>
      <c r="BD2011" s="23"/>
      <c r="BE2011" s="45">
        <v>597950.897430489</v>
      </c>
      <c r="BF2011" s="45">
        <v>17.0</v>
      </c>
      <c r="BG2011" s="23"/>
      <c r="BH2011" s="23"/>
      <c r="BI2011" s="23"/>
      <c r="BJ2011" s="23"/>
      <c r="BK2011" s="23"/>
      <c r="BL2011" s="45">
        <v>597950.897430489</v>
      </c>
      <c r="BM2011" s="45"/>
      <c r="BN2011" s="23"/>
      <c r="BO2011" s="23"/>
      <c r="BP2011" s="23"/>
      <c r="BQ2011" s="23"/>
      <c r="BR2011" s="23"/>
      <c r="BS2011" s="45">
        <v>597950.897430489</v>
      </c>
      <c r="BT2011" s="45">
        <v>0.04</v>
      </c>
      <c r="BU2011" s="23"/>
      <c r="BV2011" s="23"/>
      <c r="BW2011" s="23"/>
      <c r="BX2011" s="23"/>
      <c r="BY2011" s="23"/>
      <c r="BZ2011" s="23"/>
      <c r="CA2011" s="23"/>
    </row>
    <row r="2012" ht="15.75" customHeight="1">
      <c r="A2012" s="45">
        <v>598364.0035027275</v>
      </c>
      <c r="B2012" s="46">
        <v>0.179</v>
      </c>
      <c r="C2012" s="45"/>
      <c r="D2012" s="45"/>
      <c r="E2012" s="45"/>
      <c r="F2012" s="45"/>
      <c r="G2012" s="45"/>
      <c r="H2012" s="45">
        <v>598364.0035027275</v>
      </c>
      <c r="I2012" s="46"/>
      <c r="J2012" s="45"/>
      <c r="K2012" s="45"/>
      <c r="L2012" s="45"/>
      <c r="M2012" s="45"/>
      <c r="N2012" s="45"/>
      <c r="O2012" s="45">
        <v>598364.0035027275</v>
      </c>
      <c r="P2012" s="45"/>
      <c r="Q2012" s="45"/>
      <c r="R2012" s="45"/>
      <c r="S2012" s="45"/>
      <c r="T2012" s="45"/>
      <c r="U2012" s="45"/>
      <c r="V2012" s="45">
        <v>598364.0035027275</v>
      </c>
      <c r="W2012" s="45"/>
      <c r="X2012" s="45"/>
      <c r="Y2012" s="45"/>
      <c r="Z2012" s="45"/>
      <c r="AA2012" s="45"/>
      <c r="AB2012" s="45"/>
      <c r="AC2012" s="45">
        <v>598364.0035027275</v>
      </c>
      <c r="AD2012" s="45"/>
      <c r="AE2012" s="45"/>
      <c r="AF2012" s="45"/>
      <c r="AG2012" s="45"/>
      <c r="AH2012" s="45"/>
      <c r="AI2012" s="45"/>
      <c r="AJ2012" s="45">
        <v>598364.0035027275</v>
      </c>
      <c r="AK2012" s="45"/>
      <c r="AL2012" s="45"/>
      <c r="AM2012" s="45"/>
      <c r="AN2012" s="45"/>
      <c r="AO2012" s="23"/>
      <c r="AP2012" s="23"/>
      <c r="AQ2012" s="45">
        <v>598364.0035027275</v>
      </c>
      <c r="AR2012" s="45">
        <v>0.032</v>
      </c>
      <c r="AS2012" s="23"/>
      <c r="AT2012" s="23"/>
      <c r="AU2012" s="23"/>
      <c r="AV2012" s="23"/>
      <c r="AW2012" s="23"/>
      <c r="AX2012" s="45">
        <v>598364.0035027275</v>
      </c>
      <c r="AY2012" s="23">
        <v>0.648</v>
      </c>
      <c r="AZ2012" s="23"/>
      <c r="BA2012" s="23"/>
      <c r="BB2012" s="23"/>
      <c r="BC2012" s="23"/>
      <c r="BD2012" s="23"/>
      <c r="BE2012" s="45">
        <v>598364.0035027275</v>
      </c>
      <c r="BF2012" s="45">
        <v>17.0</v>
      </c>
      <c r="BG2012" s="23"/>
      <c r="BH2012" s="23"/>
      <c r="BI2012" s="23"/>
      <c r="BJ2012" s="23"/>
      <c r="BK2012" s="23"/>
      <c r="BL2012" s="45">
        <v>598364.0035027275</v>
      </c>
      <c r="BM2012" s="45"/>
      <c r="BN2012" s="23"/>
      <c r="BO2012" s="23"/>
      <c r="BP2012" s="23"/>
      <c r="BQ2012" s="23"/>
      <c r="BR2012" s="23"/>
      <c r="BS2012" s="45">
        <v>598364.0035027275</v>
      </c>
      <c r="BT2012" s="45">
        <v>0.046</v>
      </c>
      <c r="BU2012" s="23"/>
      <c r="BV2012" s="23"/>
      <c r="BW2012" s="23"/>
      <c r="BX2012" s="23"/>
      <c r="BY2012" s="23"/>
      <c r="BZ2012" s="23"/>
      <c r="CA2012" s="23"/>
    </row>
    <row r="2013" ht="15.75" customHeight="1">
      <c r="A2013" s="45">
        <v>599293.2251963088</v>
      </c>
      <c r="B2013" s="46">
        <v>0.175</v>
      </c>
      <c r="C2013" s="45"/>
      <c r="D2013" s="45"/>
      <c r="E2013" s="45"/>
      <c r="F2013" s="45"/>
      <c r="G2013" s="45"/>
      <c r="H2013" s="45">
        <v>599293.2251963088</v>
      </c>
      <c r="I2013" s="46"/>
      <c r="J2013" s="45"/>
      <c r="K2013" s="45"/>
      <c r="L2013" s="45"/>
      <c r="M2013" s="45"/>
      <c r="N2013" s="45"/>
      <c r="O2013" s="45">
        <v>599293.2251963088</v>
      </c>
      <c r="P2013" s="45">
        <v>5.54058959515485E-4</v>
      </c>
      <c r="Q2013" s="45"/>
      <c r="R2013" s="45"/>
      <c r="S2013" s="45"/>
      <c r="T2013" s="45"/>
      <c r="U2013" s="45"/>
      <c r="V2013" s="45">
        <v>599293.2251963088</v>
      </c>
      <c r="W2013" s="45">
        <v>0.0016048604344586462</v>
      </c>
      <c r="X2013" s="45"/>
      <c r="Y2013" s="45"/>
      <c r="Z2013" s="45"/>
      <c r="AA2013" s="45"/>
      <c r="AB2013" s="45"/>
      <c r="AC2013" s="45">
        <v>599293.2251963088</v>
      </c>
      <c r="AD2013" s="45"/>
      <c r="AE2013" s="45"/>
      <c r="AF2013" s="45"/>
      <c r="AG2013" s="45"/>
      <c r="AH2013" s="45"/>
      <c r="AI2013" s="45"/>
      <c r="AJ2013" s="45">
        <v>599293.2251963088</v>
      </c>
      <c r="AK2013" s="45"/>
      <c r="AL2013" s="45"/>
      <c r="AM2013" s="45"/>
      <c r="AN2013" s="45"/>
      <c r="AO2013" s="23"/>
      <c r="AP2013" s="23"/>
      <c r="AQ2013" s="45">
        <v>599293.2251963088</v>
      </c>
      <c r="AR2013" s="45">
        <v>0.032</v>
      </c>
      <c r="AS2013" s="23"/>
      <c r="AT2013" s="23"/>
      <c r="AU2013" s="23"/>
      <c r="AV2013" s="23"/>
      <c r="AW2013" s="23"/>
      <c r="AX2013" s="45">
        <v>599293.2251963088</v>
      </c>
      <c r="AY2013" s="23">
        <v>0.648</v>
      </c>
      <c r="AZ2013" s="23"/>
      <c r="BA2013" s="23"/>
      <c r="BB2013" s="23"/>
      <c r="BC2013" s="23"/>
      <c r="BD2013" s="23"/>
      <c r="BE2013" s="45">
        <v>599293.2251963088</v>
      </c>
      <c r="BF2013" s="45">
        <v>17.0</v>
      </c>
      <c r="BG2013" s="23"/>
      <c r="BH2013" s="23"/>
      <c r="BI2013" s="23"/>
      <c r="BJ2013" s="23"/>
      <c r="BK2013" s="23"/>
      <c r="BL2013" s="45">
        <v>599293.2251963088</v>
      </c>
      <c r="BM2013" s="45"/>
      <c r="BN2013" s="23"/>
      <c r="BO2013" s="23"/>
      <c r="BP2013" s="23"/>
      <c r="BQ2013" s="23"/>
      <c r="BR2013" s="23"/>
      <c r="BS2013" s="45">
        <v>599293.2251963088</v>
      </c>
      <c r="BT2013" s="45">
        <v>0.056</v>
      </c>
      <c r="BU2013" s="23"/>
      <c r="BV2013" s="23"/>
      <c r="BW2013" s="23"/>
      <c r="BX2013" s="23"/>
      <c r="BY2013" s="23"/>
      <c r="BZ2013" s="23"/>
      <c r="CA2013" s="23"/>
    </row>
    <row r="2014" ht="15.75" customHeight="1">
      <c r="A2014" s="45">
        <v>604320.2105745021</v>
      </c>
      <c r="B2014" s="46">
        <v>0.16</v>
      </c>
      <c r="C2014" s="45"/>
      <c r="D2014" s="45"/>
      <c r="E2014" s="45"/>
      <c r="F2014" s="45"/>
      <c r="G2014" s="45"/>
      <c r="H2014" s="45">
        <v>604320.2105745021</v>
      </c>
      <c r="I2014" s="46"/>
      <c r="J2014" s="45"/>
      <c r="K2014" s="45"/>
      <c r="L2014" s="45"/>
      <c r="M2014" s="45"/>
      <c r="N2014" s="45"/>
      <c r="O2014" s="45">
        <v>604320.2105745021</v>
      </c>
      <c r="P2014" s="45"/>
      <c r="Q2014" s="45"/>
      <c r="R2014" s="45"/>
      <c r="S2014" s="45"/>
      <c r="T2014" s="45"/>
      <c r="U2014" s="45"/>
      <c r="V2014" s="45">
        <v>604320.2105745021</v>
      </c>
      <c r="W2014" s="45">
        <v>0.0016021972991531242</v>
      </c>
      <c r="X2014" s="45"/>
      <c r="Y2014" s="45"/>
      <c r="Z2014" s="45"/>
      <c r="AA2014" s="45"/>
      <c r="AB2014" s="45"/>
      <c r="AC2014" s="45">
        <v>604320.2105745021</v>
      </c>
      <c r="AD2014" s="45"/>
      <c r="AE2014" s="45"/>
      <c r="AF2014" s="45"/>
      <c r="AG2014" s="45"/>
      <c r="AH2014" s="45"/>
      <c r="AI2014" s="45"/>
      <c r="AJ2014" s="45">
        <v>604320.2105745021</v>
      </c>
      <c r="AK2014" s="45"/>
      <c r="AL2014" s="45"/>
      <c r="AM2014" s="45"/>
      <c r="AN2014" s="45"/>
      <c r="AO2014" s="23"/>
      <c r="AP2014" s="23"/>
      <c r="AQ2014" s="45">
        <v>604320.2105745021</v>
      </c>
      <c r="AR2014" s="45">
        <v>0.032</v>
      </c>
      <c r="AS2014" s="23"/>
      <c r="AT2014" s="23"/>
      <c r="AU2014" s="23"/>
      <c r="AV2014" s="23"/>
      <c r="AW2014" s="23"/>
      <c r="AX2014" s="45">
        <v>604320.2105745021</v>
      </c>
      <c r="AY2014" s="23">
        <v>0.648</v>
      </c>
      <c r="AZ2014" s="23"/>
      <c r="BA2014" s="23"/>
      <c r="BB2014" s="23"/>
      <c r="BC2014" s="23"/>
      <c r="BD2014" s="23"/>
      <c r="BE2014" s="45">
        <v>604320.2105745021</v>
      </c>
      <c r="BF2014" s="45">
        <v>17.0</v>
      </c>
      <c r="BG2014" s="23"/>
      <c r="BH2014" s="23"/>
      <c r="BI2014" s="23"/>
      <c r="BJ2014" s="23"/>
      <c r="BK2014" s="23"/>
      <c r="BL2014" s="45">
        <v>604320.2105745021</v>
      </c>
      <c r="BM2014" s="45"/>
      <c r="BN2014" s="23"/>
      <c r="BO2014" s="23"/>
      <c r="BP2014" s="23"/>
      <c r="BQ2014" s="23"/>
      <c r="BR2014" s="23"/>
      <c r="BS2014" s="45">
        <v>604320.2105745021</v>
      </c>
      <c r="BT2014" s="45">
        <v>0.07</v>
      </c>
      <c r="BU2014" s="23"/>
      <c r="BV2014" s="23"/>
      <c r="BW2014" s="23"/>
      <c r="BX2014" s="23"/>
      <c r="BY2014" s="23"/>
      <c r="BZ2014" s="23"/>
      <c r="CA2014" s="23"/>
    </row>
    <row r="2015" ht="15.75" customHeight="1">
      <c r="A2015" s="45">
        <v>604515.9542623106</v>
      </c>
      <c r="B2015" s="46">
        <v>0.16</v>
      </c>
      <c r="C2015" s="45"/>
      <c r="D2015" s="45"/>
      <c r="E2015" s="45"/>
      <c r="F2015" s="45"/>
      <c r="G2015" s="45"/>
      <c r="H2015" s="45">
        <v>604515.9542623106</v>
      </c>
      <c r="I2015" s="46"/>
      <c r="J2015" s="45"/>
      <c r="K2015" s="45"/>
      <c r="L2015" s="45"/>
      <c r="M2015" s="45"/>
      <c r="N2015" s="45"/>
      <c r="O2015" s="45">
        <v>604515.9542623106</v>
      </c>
      <c r="P2015" s="45">
        <v>5.714829983807982E-4</v>
      </c>
      <c r="Q2015" s="45"/>
      <c r="R2015" s="45"/>
      <c r="S2015" s="45"/>
      <c r="T2015" s="45"/>
      <c r="U2015" s="45"/>
      <c r="V2015" s="45">
        <v>604515.9542623106</v>
      </c>
      <c r="W2015" s="45">
        <v>0.0017525478617011145</v>
      </c>
      <c r="X2015" s="45"/>
      <c r="Y2015" s="45"/>
      <c r="Z2015" s="45"/>
      <c r="AA2015" s="45"/>
      <c r="AB2015" s="45"/>
      <c r="AC2015" s="45">
        <v>604515.9542623106</v>
      </c>
      <c r="AD2015" s="45"/>
      <c r="AE2015" s="45"/>
      <c r="AF2015" s="45"/>
      <c r="AG2015" s="45"/>
      <c r="AH2015" s="45"/>
      <c r="AI2015" s="45"/>
      <c r="AJ2015" s="45">
        <v>604515.9542623106</v>
      </c>
      <c r="AK2015" s="45"/>
      <c r="AL2015" s="45"/>
      <c r="AM2015" s="45"/>
      <c r="AN2015" s="45"/>
      <c r="AO2015" s="23"/>
      <c r="AP2015" s="23"/>
      <c r="AQ2015" s="45">
        <v>604515.9542623106</v>
      </c>
      <c r="AR2015" s="45">
        <v>0.032</v>
      </c>
      <c r="AS2015" s="23"/>
      <c r="AT2015" s="23"/>
      <c r="AU2015" s="23"/>
      <c r="AV2015" s="23"/>
      <c r="AW2015" s="23"/>
      <c r="AX2015" s="45">
        <v>604515.9542623106</v>
      </c>
      <c r="AY2015" s="23">
        <v>0.648</v>
      </c>
      <c r="AZ2015" s="23"/>
      <c r="BA2015" s="23"/>
      <c r="BB2015" s="23"/>
      <c r="BC2015" s="23"/>
      <c r="BD2015" s="23"/>
      <c r="BE2015" s="45">
        <v>604515.9542623106</v>
      </c>
      <c r="BF2015" s="45">
        <v>17.0</v>
      </c>
      <c r="BG2015" s="23"/>
      <c r="BH2015" s="23"/>
      <c r="BI2015" s="23"/>
      <c r="BJ2015" s="23"/>
      <c r="BK2015" s="23"/>
      <c r="BL2015" s="45">
        <v>604515.9542623106</v>
      </c>
      <c r="BM2015" s="45"/>
      <c r="BN2015" s="23"/>
      <c r="BO2015" s="23"/>
      <c r="BP2015" s="23"/>
      <c r="BQ2015" s="23"/>
      <c r="BR2015" s="23"/>
      <c r="BS2015" s="45">
        <v>604515.9542623106</v>
      </c>
      <c r="BT2015" s="45">
        <v>0.081</v>
      </c>
      <c r="BU2015" s="23"/>
      <c r="BV2015" s="23"/>
      <c r="BW2015" s="23"/>
      <c r="BX2015" s="23"/>
      <c r="BY2015" s="23"/>
      <c r="BZ2015" s="23"/>
      <c r="CA2015" s="23"/>
    </row>
    <row r="2016" ht="15.75" customHeight="1">
      <c r="A2016" s="45">
        <v>604010.1069165636</v>
      </c>
      <c r="B2016" s="46">
        <v>0.156</v>
      </c>
      <c r="C2016" s="45"/>
      <c r="D2016" s="45"/>
      <c r="E2016" s="45"/>
      <c r="F2016" s="45"/>
      <c r="G2016" s="45"/>
      <c r="H2016" s="45">
        <v>604010.1069165636</v>
      </c>
      <c r="I2016" s="46"/>
      <c r="J2016" s="45"/>
      <c r="K2016" s="45"/>
      <c r="L2016" s="45"/>
      <c r="M2016" s="45"/>
      <c r="N2016" s="45"/>
      <c r="O2016" s="45">
        <v>604010.1069165636</v>
      </c>
      <c r="P2016" s="45"/>
      <c r="Q2016" s="45"/>
      <c r="R2016" s="45"/>
      <c r="S2016" s="45"/>
      <c r="T2016" s="45"/>
      <c r="U2016" s="45"/>
      <c r="V2016" s="45">
        <v>604010.1069165636</v>
      </c>
      <c r="W2016" s="45"/>
      <c r="X2016" s="45"/>
      <c r="Y2016" s="45"/>
      <c r="Z2016" s="45"/>
      <c r="AA2016" s="45"/>
      <c r="AB2016" s="45"/>
      <c r="AC2016" s="45">
        <v>604010.1069165636</v>
      </c>
      <c r="AD2016" s="45"/>
      <c r="AE2016" s="45"/>
      <c r="AF2016" s="45"/>
      <c r="AG2016" s="45"/>
      <c r="AH2016" s="45"/>
      <c r="AI2016" s="45"/>
      <c r="AJ2016" s="45">
        <v>604010.1069165636</v>
      </c>
      <c r="AK2016" s="45"/>
      <c r="AL2016" s="45"/>
      <c r="AM2016" s="45"/>
      <c r="AN2016" s="45"/>
      <c r="AO2016" s="23"/>
      <c r="AP2016" s="23"/>
      <c r="AQ2016" s="45">
        <v>604010.1069165636</v>
      </c>
      <c r="AR2016" s="45">
        <v>0.031</v>
      </c>
      <c r="AS2016" s="23"/>
      <c r="AT2016" s="23"/>
      <c r="AU2016" s="23"/>
      <c r="AV2016" s="23"/>
      <c r="AW2016" s="23"/>
      <c r="AX2016" s="45">
        <v>604010.1069165636</v>
      </c>
      <c r="AY2016" s="23">
        <v>0.648</v>
      </c>
      <c r="AZ2016" s="23"/>
      <c r="BA2016" s="23"/>
      <c r="BB2016" s="23"/>
      <c r="BC2016" s="23"/>
      <c r="BD2016" s="23"/>
      <c r="BE2016" s="45">
        <v>604010.1069165636</v>
      </c>
      <c r="BF2016" s="45">
        <v>17.0</v>
      </c>
      <c r="BG2016" s="23"/>
      <c r="BH2016" s="23"/>
      <c r="BI2016" s="23"/>
      <c r="BJ2016" s="23"/>
      <c r="BK2016" s="23"/>
      <c r="BL2016" s="45">
        <v>604010.1069165636</v>
      </c>
      <c r="BM2016" s="45"/>
      <c r="BN2016" s="23"/>
      <c r="BO2016" s="23"/>
      <c r="BP2016" s="23"/>
      <c r="BQ2016" s="23"/>
      <c r="BR2016" s="23"/>
      <c r="BS2016" s="45">
        <v>604010.1069165636</v>
      </c>
      <c r="BT2016" s="45">
        <v>0.1</v>
      </c>
      <c r="BU2016" s="23"/>
      <c r="BV2016" s="23"/>
      <c r="BW2016" s="23"/>
      <c r="BX2016" s="23"/>
      <c r="BY2016" s="23"/>
      <c r="BZ2016" s="23"/>
      <c r="CA2016" s="23"/>
    </row>
    <row r="2017" ht="15.75" customHeight="1">
      <c r="A2017" s="45">
        <v>342582.5317788327</v>
      </c>
      <c r="B2017" s="46">
        <v>0.078</v>
      </c>
      <c r="C2017" s="45"/>
      <c r="D2017" s="45"/>
      <c r="E2017" s="45"/>
      <c r="F2017" s="45"/>
      <c r="G2017" s="45"/>
      <c r="H2017" s="45">
        <v>342582.5317788327</v>
      </c>
      <c r="I2017" s="46">
        <v>0.153</v>
      </c>
      <c r="J2017" s="45"/>
      <c r="K2017" s="45"/>
      <c r="L2017" s="45"/>
      <c r="M2017" s="45"/>
      <c r="N2017" s="45"/>
      <c r="O2017" s="45">
        <v>342582.5317788327</v>
      </c>
      <c r="P2017" s="45"/>
      <c r="Q2017" s="45"/>
      <c r="R2017" s="45"/>
      <c r="S2017" s="45"/>
      <c r="T2017" s="45"/>
      <c r="U2017" s="45"/>
      <c r="V2017" s="45">
        <v>342582.5317788327</v>
      </c>
      <c r="W2017" s="45"/>
      <c r="X2017" s="45"/>
      <c r="Y2017" s="45"/>
      <c r="Z2017" s="45"/>
      <c r="AA2017" s="45"/>
      <c r="AB2017" s="45"/>
      <c r="AC2017" s="45">
        <v>342582.5317788327</v>
      </c>
      <c r="AD2017" s="45">
        <v>46.541934282788795</v>
      </c>
      <c r="AE2017" s="45"/>
      <c r="AF2017" s="45"/>
      <c r="AG2017" s="45"/>
      <c r="AH2017" s="45"/>
      <c r="AI2017" s="45"/>
      <c r="AJ2017" s="45">
        <v>342582.5317788327</v>
      </c>
      <c r="AK2017" s="45">
        <v>0.03</v>
      </c>
      <c r="AL2017" s="45"/>
      <c r="AM2017" s="45"/>
      <c r="AN2017" s="45"/>
      <c r="AO2017" s="23"/>
      <c r="AP2017" s="23"/>
      <c r="AQ2017" s="45">
        <v>342582.5317788327</v>
      </c>
      <c r="AR2017" s="45">
        <v>0.042</v>
      </c>
      <c r="AS2017" s="23"/>
      <c r="AT2017" s="23"/>
      <c r="AU2017" s="23"/>
      <c r="AV2017" s="23"/>
      <c r="AW2017" s="23"/>
      <c r="AX2017" s="45">
        <v>342582.5317788327</v>
      </c>
      <c r="AY2017" s="23"/>
      <c r="AZ2017" s="23"/>
      <c r="BA2017" s="23"/>
      <c r="BB2017" s="23"/>
      <c r="BC2017" s="23"/>
      <c r="BD2017" s="23"/>
      <c r="BE2017" s="45">
        <v>342582.5317788327</v>
      </c>
      <c r="BF2017" s="45"/>
      <c r="BG2017" s="23"/>
      <c r="BH2017" s="23"/>
      <c r="BI2017" s="23"/>
      <c r="BJ2017" s="23"/>
      <c r="BK2017" s="23"/>
      <c r="BL2017" s="45">
        <v>342582.5317788327</v>
      </c>
      <c r="BM2017" s="45"/>
      <c r="BN2017" s="23"/>
      <c r="BO2017" s="23"/>
      <c r="BP2017" s="23"/>
      <c r="BQ2017" s="23"/>
      <c r="BR2017" s="23"/>
      <c r="BS2017" s="45">
        <v>342582.5317788327</v>
      </c>
      <c r="BT2017" s="45">
        <v>0.037</v>
      </c>
      <c r="BU2017" s="23"/>
      <c r="BV2017" s="23"/>
      <c r="BW2017" s="23"/>
      <c r="BX2017" s="23"/>
      <c r="BY2017" s="23"/>
      <c r="BZ2017" s="23"/>
      <c r="CA2017" s="23"/>
    </row>
    <row r="2018" ht="15.75" customHeight="1">
      <c r="A2018" s="45">
        <v>344890.53708127275</v>
      </c>
      <c r="B2018" s="46">
        <v>0.085</v>
      </c>
      <c r="C2018" s="45"/>
      <c r="D2018" s="45"/>
      <c r="E2018" s="45"/>
      <c r="F2018" s="45"/>
      <c r="G2018" s="45"/>
      <c r="H2018" s="45">
        <v>344890.53708127275</v>
      </c>
      <c r="I2018" s="46">
        <v>0.153</v>
      </c>
      <c r="J2018" s="45"/>
      <c r="K2018" s="45"/>
      <c r="L2018" s="45"/>
      <c r="M2018" s="45"/>
      <c r="N2018" s="45"/>
      <c r="O2018" s="45">
        <v>344890.53708127275</v>
      </c>
      <c r="P2018" s="45"/>
      <c r="Q2018" s="45"/>
      <c r="R2018" s="45"/>
      <c r="S2018" s="45"/>
      <c r="T2018" s="45"/>
      <c r="U2018" s="45"/>
      <c r="V2018" s="45">
        <v>344890.53708127275</v>
      </c>
      <c r="W2018" s="45"/>
      <c r="X2018" s="45"/>
      <c r="Y2018" s="45"/>
      <c r="Z2018" s="45"/>
      <c r="AA2018" s="45"/>
      <c r="AB2018" s="45"/>
      <c r="AC2018" s="45">
        <v>344890.53708127275</v>
      </c>
      <c r="AD2018" s="45">
        <v>46.65484743864887</v>
      </c>
      <c r="AE2018" s="45"/>
      <c r="AF2018" s="45"/>
      <c r="AG2018" s="45"/>
      <c r="AH2018" s="45"/>
      <c r="AI2018" s="45"/>
      <c r="AJ2018" s="45">
        <v>344890.53708127275</v>
      </c>
      <c r="AK2018" s="45">
        <v>0.029</v>
      </c>
      <c r="AL2018" s="45"/>
      <c r="AM2018" s="45"/>
      <c r="AN2018" s="45"/>
      <c r="AO2018" s="23"/>
      <c r="AP2018" s="23"/>
      <c r="AQ2018" s="45">
        <v>344890.53708127275</v>
      </c>
      <c r="AR2018" s="45">
        <v>0.041</v>
      </c>
      <c r="AS2018" s="23"/>
      <c r="AT2018" s="23"/>
      <c r="AU2018" s="23"/>
      <c r="AV2018" s="23"/>
      <c r="AW2018" s="23"/>
      <c r="AX2018" s="45">
        <v>344890.53708127275</v>
      </c>
      <c r="AY2018" s="23"/>
      <c r="AZ2018" s="23"/>
      <c r="BA2018" s="23"/>
      <c r="BB2018" s="23"/>
      <c r="BC2018" s="23"/>
      <c r="BD2018" s="23"/>
      <c r="BE2018" s="45">
        <v>344890.53708127275</v>
      </c>
      <c r="BF2018" s="45"/>
      <c r="BG2018" s="23"/>
      <c r="BH2018" s="23"/>
      <c r="BI2018" s="23"/>
      <c r="BJ2018" s="23"/>
      <c r="BK2018" s="23"/>
      <c r="BL2018" s="45">
        <v>344890.53708127275</v>
      </c>
      <c r="BM2018" s="45"/>
      <c r="BN2018" s="23"/>
      <c r="BO2018" s="23"/>
      <c r="BP2018" s="23"/>
      <c r="BQ2018" s="23"/>
      <c r="BR2018" s="23"/>
      <c r="BS2018" s="45">
        <v>344890.53708127275</v>
      </c>
      <c r="BT2018" s="45">
        <v>0.047</v>
      </c>
      <c r="BU2018" s="23"/>
      <c r="BV2018" s="23"/>
      <c r="BW2018" s="23"/>
      <c r="BX2018" s="23"/>
      <c r="BY2018" s="23"/>
      <c r="BZ2018" s="23"/>
      <c r="CA2018" s="23"/>
    </row>
    <row r="2019" ht="15.75" customHeight="1">
      <c r="A2019" s="45">
        <v>345755.87975659687</v>
      </c>
      <c r="B2019" s="46">
        <v>0.079</v>
      </c>
      <c r="C2019" s="45"/>
      <c r="D2019" s="45"/>
      <c r="E2019" s="45"/>
      <c r="F2019" s="45"/>
      <c r="G2019" s="45"/>
      <c r="H2019" s="45">
        <v>345755.87975659687</v>
      </c>
      <c r="I2019" s="46">
        <v>0.153</v>
      </c>
      <c r="J2019" s="45"/>
      <c r="K2019" s="45"/>
      <c r="L2019" s="45"/>
      <c r="M2019" s="45"/>
      <c r="N2019" s="45"/>
      <c r="O2019" s="45">
        <v>345755.87975659687</v>
      </c>
      <c r="P2019" s="45"/>
      <c r="Q2019" s="45"/>
      <c r="R2019" s="45"/>
      <c r="S2019" s="45"/>
      <c r="T2019" s="45"/>
      <c r="U2019" s="45"/>
      <c r="V2019" s="45">
        <v>345755.87975659687</v>
      </c>
      <c r="W2019" s="45">
        <v>9.627697858538273E-4</v>
      </c>
      <c r="X2019" s="45"/>
      <c r="Y2019" s="45"/>
      <c r="Z2019" s="45"/>
      <c r="AA2019" s="45"/>
      <c r="AB2019" s="45"/>
      <c r="AC2019" s="45">
        <v>345755.87975659687</v>
      </c>
      <c r="AD2019" s="45">
        <v>46.73639737154501</v>
      </c>
      <c r="AE2019" s="45"/>
      <c r="AF2019" s="45"/>
      <c r="AG2019" s="45"/>
      <c r="AH2019" s="45"/>
      <c r="AI2019" s="45"/>
      <c r="AJ2019" s="45">
        <v>345755.87975659687</v>
      </c>
      <c r="AK2019" s="45">
        <v>0.028</v>
      </c>
      <c r="AL2019" s="45"/>
      <c r="AM2019" s="45"/>
      <c r="AN2019" s="45"/>
      <c r="AO2019" s="23"/>
      <c r="AP2019" s="23"/>
      <c r="AQ2019" s="45">
        <v>345755.87975659687</v>
      </c>
      <c r="AR2019" s="45">
        <v>0.04</v>
      </c>
      <c r="AS2019" s="23"/>
      <c r="AT2019" s="23"/>
      <c r="AU2019" s="23"/>
      <c r="AV2019" s="23"/>
      <c r="AW2019" s="23"/>
      <c r="AX2019" s="45">
        <v>345755.87975659687</v>
      </c>
      <c r="AY2019" s="23"/>
      <c r="AZ2019" s="23"/>
      <c r="BA2019" s="23"/>
      <c r="BB2019" s="23"/>
      <c r="BC2019" s="23"/>
      <c r="BD2019" s="23"/>
      <c r="BE2019" s="45">
        <v>345755.87975659687</v>
      </c>
      <c r="BF2019" s="45"/>
      <c r="BG2019" s="23"/>
      <c r="BH2019" s="23"/>
      <c r="BI2019" s="23"/>
      <c r="BJ2019" s="23"/>
      <c r="BK2019" s="23"/>
      <c r="BL2019" s="45">
        <v>345755.87975659687</v>
      </c>
      <c r="BM2019" s="45">
        <v>0.001</v>
      </c>
      <c r="BN2019" s="23"/>
      <c r="BO2019" s="23"/>
      <c r="BP2019" s="23"/>
      <c r="BQ2019" s="23"/>
      <c r="BR2019" s="23"/>
      <c r="BS2019" s="45">
        <v>345755.87975659687</v>
      </c>
      <c r="BT2019" s="45">
        <v>0.056</v>
      </c>
      <c r="BU2019" s="23"/>
      <c r="BV2019" s="23"/>
      <c r="BW2019" s="23"/>
      <c r="BX2019" s="23"/>
      <c r="BY2019" s="23"/>
      <c r="BZ2019" s="23"/>
      <c r="CA2019" s="23"/>
    </row>
    <row r="2020" ht="15.75" customHeight="1">
      <c r="A2020" s="45">
        <v>346583.00090810366</v>
      </c>
      <c r="B2020" s="46">
        <v>0.095</v>
      </c>
      <c r="C2020" s="45"/>
      <c r="D2020" s="45"/>
      <c r="E2020" s="45"/>
      <c r="F2020" s="45"/>
      <c r="G2020" s="45"/>
      <c r="H2020" s="45">
        <v>346583.00090810366</v>
      </c>
      <c r="I2020" s="46">
        <v>0.15</v>
      </c>
      <c r="J2020" s="45"/>
      <c r="K2020" s="45"/>
      <c r="L2020" s="45"/>
      <c r="M2020" s="45"/>
      <c r="N2020" s="45"/>
      <c r="O2020" s="45">
        <v>346583.00090810366</v>
      </c>
      <c r="P2020" s="45"/>
      <c r="Q2020" s="45"/>
      <c r="R2020" s="45"/>
      <c r="S2020" s="45"/>
      <c r="T2020" s="45"/>
      <c r="U2020" s="45"/>
      <c r="V2020" s="45">
        <v>346583.00090810366</v>
      </c>
      <c r="W2020" s="45">
        <v>9.268274415817855E-4</v>
      </c>
      <c r="X2020" s="45"/>
      <c r="Y2020" s="45"/>
      <c r="Z2020" s="45"/>
      <c r="AA2020" s="45"/>
      <c r="AB2020" s="45"/>
      <c r="AC2020" s="45">
        <v>346583.00090810366</v>
      </c>
      <c r="AD2020" s="45">
        <v>56.171360095865786</v>
      </c>
      <c r="AE2020" s="45"/>
      <c r="AF2020" s="45"/>
      <c r="AG2020" s="45"/>
      <c r="AH2020" s="45"/>
      <c r="AI2020" s="45"/>
      <c r="AJ2020" s="45">
        <v>346583.00090810366</v>
      </c>
      <c r="AK2020" s="45">
        <v>0.028</v>
      </c>
      <c r="AL2020" s="45"/>
      <c r="AM2020" s="45"/>
      <c r="AN2020" s="45"/>
      <c r="AO2020" s="23"/>
      <c r="AP2020" s="23"/>
      <c r="AQ2020" s="45">
        <v>346583.00090810366</v>
      </c>
      <c r="AR2020" s="45">
        <v>0.039</v>
      </c>
      <c r="AS2020" s="23"/>
      <c r="AT2020" s="23"/>
      <c r="AU2020" s="23"/>
      <c r="AV2020" s="23"/>
      <c r="AW2020" s="23"/>
      <c r="AX2020" s="45">
        <v>346583.00090810366</v>
      </c>
      <c r="AY2020" s="23"/>
      <c r="AZ2020" s="23"/>
      <c r="BA2020" s="23"/>
      <c r="BB2020" s="23"/>
      <c r="BC2020" s="23"/>
      <c r="BD2020" s="23"/>
      <c r="BE2020" s="45">
        <v>346583.00090810366</v>
      </c>
      <c r="BF2020" s="45">
        <v>16.0</v>
      </c>
      <c r="BG2020" s="23"/>
      <c r="BH2020" s="23"/>
      <c r="BI2020" s="23"/>
      <c r="BJ2020" s="23"/>
      <c r="BK2020" s="23"/>
      <c r="BL2020" s="45">
        <v>346583.00090810366</v>
      </c>
      <c r="BM2020" s="45">
        <v>0.055</v>
      </c>
      <c r="BN2020" s="23"/>
      <c r="BO2020" s="23"/>
      <c r="BP2020" s="23"/>
      <c r="BQ2020" s="23"/>
      <c r="BR2020" s="23"/>
      <c r="BS2020" s="45">
        <v>346583.00090810366</v>
      </c>
      <c r="BT2020" s="45">
        <v>0.092</v>
      </c>
      <c r="BU2020" s="23"/>
      <c r="BV2020" s="23"/>
      <c r="BW2020" s="23"/>
      <c r="BX2020" s="23"/>
      <c r="BY2020" s="23"/>
      <c r="BZ2020" s="23"/>
      <c r="CA2020" s="23"/>
    </row>
    <row r="2021" ht="15.75" customHeight="1">
      <c r="A2021" s="45">
        <v>347643.2720900774</v>
      </c>
      <c r="B2021" s="46">
        <v>0.104</v>
      </c>
      <c r="C2021" s="45"/>
      <c r="D2021" s="45"/>
      <c r="E2021" s="45"/>
      <c r="F2021" s="45"/>
      <c r="G2021" s="45"/>
      <c r="H2021" s="45">
        <v>347643.2720900774</v>
      </c>
      <c r="I2021" s="46">
        <v>0.154</v>
      </c>
      <c r="J2021" s="45"/>
      <c r="K2021" s="45"/>
      <c r="L2021" s="45"/>
      <c r="M2021" s="45"/>
      <c r="N2021" s="45"/>
      <c r="O2021" s="45">
        <v>347643.2720900774</v>
      </c>
      <c r="P2021" s="45"/>
      <c r="Q2021" s="45"/>
      <c r="R2021" s="45"/>
      <c r="S2021" s="45"/>
      <c r="T2021" s="45"/>
      <c r="U2021" s="45"/>
      <c r="V2021" s="45">
        <v>347643.2720900774</v>
      </c>
      <c r="W2021" s="45">
        <v>9.289232934553131E-4</v>
      </c>
      <c r="X2021" s="45"/>
      <c r="Y2021" s="45"/>
      <c r="Z2021" s="45"/>
      <c r="AA2021" s="45"/>
      <c r="AB2021" s="45"/>
      <c r="AC2021" s="45">
        <v>347643.2720900774</v>
      </c>
      <c r="AD2021" s="45">
        <v>65.68144499178982</v>
      </c>
      <c r="AE2021" s="45"/>
      <c r="AF2021" s="45"/>
      <c r="AG2021" s="45"/>
      <c r="AH2021" s="45"/>
      <c r="AI2021" s="45"/>
      <c r="AJ2021" s="45">
        <v>347643.2720900774</v>
      </c>
      <c r="AK2021" s="45">
        <v>0.027</v>
      </c>
      <c r="AL2021" s="45"/>
      <c r="AM2021" s="45"/>
      <c r="AN2021" s="45"/>
      <c r="AO2021" s="23"/>
      <c r="AP2021" s="23"/>
      <c r="AQ2021" s="45">
        <v>347643.2720900774</v>
      </c>
      <c r="AR2021" s="45">
        <v>0.038</v>
      </c>
      <c r="AS2021" s="23"/>
      <c r="AT2021" s="23"/>
      <c r="AU2021" s="23"/>
      <c r="AV2021" s="23"/>
      <c r="AW2021" s="23"/>
      <c r="AX2021" s="45">
        <v>347643.2720900774</v>
      </c>
      <c r="AY2021" s="23"/>
      <c r="AZ2021" s="23"/>
      <c r="BA2021" s="23"/>
      <c r="BB2021" s="23"/>
      <c r="BC2021" s="23"/>
      <c r="BD2021" s="23"/>
      <c r="BE2021" s="45">
        <v>347643.2720900774</v>
      </c>
      <c r="BF2021" s="45">
        <v>16.0</v>
      </c>
      <c r="BG2021" s="23"/>
      <c r="BH2021" s="23"/>
      <c r="BI2021" s="23"/>
      <c r="BJ2021" s="23"/>
      <c r="BK2021" s="23"/>
      <c r="BL2021" s="45">
        <v>347643.2720900774</v>
      </c>
      <c r="BM2021" s="45">
        <v>0.12</v>
      </c>
      <c r="BN2021" s="23"/>
      <c r="BO2021" s="23"/>
      <c r="BP2021" s="23"/>
      <c r="BQ2021" s="23"/>
      <c r="BR2021" s="23"/>
      <c r="BS2021" s="45">
        <v>347643.2720900774</v>
      </c>
      <c r="BT2021" s="45">
        <v>0.11</v>
      </c>
      <c r="BU2021" s="23"/>
      <c r="BV2021" s="23"/>
      <c r="BW2021" s="23"/>
      <c r="BX2021" s="23"/>
      <c r="BY2021" s="23"/>
      <c r="BZ2021" s="23"/>
      <c r="CA2021" s="23"/>
    </row>
    <row r="2022" ht="15.75" customHeight="1">
      <c r="A2022" s="45">
        <v>351278.74280118267</v>
      </c>
      <c r="B2022" s="46">
        <v>0.121</v>
      </c>
      <c r="C2022" s="45"/>
      <c r="D2022" s="45"/>
      <c r="E2022" s="45"/>
      <c r="F2022" s="45"/>
      <c r="G2022" s="45"/>
      <c r="H2022" s="45">
        <v>351278.74280118267</v>
      </c>
      <c r="I2022" s="46">
        <v>0.164</v>
      </c>
      <c r="J2022" s="45"/>
      <c r="K2022" s="45"/>
      <c r="L2022" s="45"/>
      <c r="M2022" s="45"/>
      <c r="N2022" s="45"/>
      <c r="O2022" s="45">
        <v>351278.74280118267</v>
      </c>
      <c r="P2022" s="45"/>
      <c r="Q2022" s="45"/>
      <c r="R2022" s="45"/>
      <c r="S2022" s="45"/>
      <c r="T2022" s="45"/>
      <c r="U2022" s="45"/>
      <c r="V2022" s="45">
        <v>351278.74280118267</v>
      </c>
      <c r="W2022" s="45">
        <v>0.0013842068588862315</v>
      </c>
      <c r="X2022" s="45"/>
      <c r="Y2022" s="45"/>
      <c r="Z2022" s="45"/>
      <c r="AA2022" s="45"/>
      <c r="AB2022" s="45"/>
      <c r="AC2022" s="45">
        <v>351278.74280118267</v>
      </c>
      <c r="AD2022" s="45">
        <v>65.91461232791578</v>
      </c>
      <c r="AE2022" s="45"/>
      <c r="AF2022" s="45"/>
      <c r="AG2022" s="45"/>
      <c r="AH2022" s="45"/>
      <c r="AI2022" s="45"/>
      <c r="AJ2022" s="45">
        <v>351278.74280118267</v>
      </c>
      <c r="AK2022" s="45">
        <v>0.026</v>
      </c>
      <c r="AL2022" s="45"/>
      <c r="AM2022" s="45"/>
      <c r="AN2022" s="45"/>
      <c r="AO2022" s="23"/>
      <c r="AP2022" s="23"/>
      <c r="AQ2022" s="45">
        <v>351278.74280118267</v>
      </c>
      <c r="AR2022" s="45">
        <v>0.037</v>
      </c>
      <c r="AS2022" s="23"/>
      <c r="AT2022" s="23"/>
      <c r="AU2022" s="23"/>
      <c r="AV2022" s="23"/>
      <c r="AW2022" s="23"/>
      <c r="AX2022" s="45">
        <v>351278.74280118267</v>
      </c>
      <c r="AY2022" s="23">
        <v>0.596</v>
      </c>
      <c r="AZ2022" s="23"/>
      <c r="BA2022" s="23"/>
      <c r="BB2022" s="23"/>
      <c r="BC2022" s="23"/>
      <c r="BD2022" s="23"/>
      <c r="BE2022" s="45">
        <v>351278.74280118267</v>
      </c>
      <c r="BF2022" s="45">
        <v>16.0</v>
      </c>
      <c r="BG2022" s="23"/>
      <c r="BH2022" s="23"/>
      <c r="BI2022" s="23"/>
      <c r="BJ2022" s="23"/>
      <c r="BK2022" s="23"/>
      <c r="BL2022" s="45">
        <v>351278.74280118267</v>
      </c>
      <c r="BM2022" s="45">
        <v>0.133</v>
      </c>
      <c r="BN2022" s="23"/>
      <c r="BO2022" s="23"/>
      <c r="BP2022" s="23"/>
      <c r="BQ2022" s="23"/>
      <c r="BR2022" s="23"/>
      <c r="BS2022" s="45">
        <v>351278.74280118267</v>
      </c>
      <c r="BT2022" s="45">
        <v>0.119</v>
      </c>
      <c r="BU2022" s="23"/>
      <c r="BV2022" s="23"/>
      <c r="BW2022" s="23"/>
      <c r="BX2022" s="23"/>
      <c r="BY2022" s="23"/>
      <c r="BZ2022" s="23"/>
      <c r="CA2022" s="23"/>
    </row>
    <row r="2023" ht="15.75" customHeight="1">
      <c r="A2023" s="45">
        <v>356177.861599455</v>
      </c>
      <c r="B2023" s="46">
        <v>0.119</v>
      </c>
      <c r="C2023" s="45"/>
      <c r="D2023" s="45"/>
      <c r="E2023" s="45"/>
      <c r="F2023" s="45"/>
      <c r="G2023" s="45"/>
      <c r="H2023" s="45">
        <v>356177.861599455</v>
      </c>
      <c r="I2023" s="46">
        <v>0.156</v>
      </c>
      <c r="J2023" s="45"/>
      <c r="K2023" s="45"/>
      <c r="L2023" s="45"/>
      <c r="M2023" s="45"/>
      <c r="N2023" s="45"/>
      <c r="O2023" s="45">
        <v>356177.861599455</v>
      </c>
      <c r="P2023" s="45"/>
      <c r="Q2023" s="45"/>
      <c r="R2023" s="45"/>
      <c r="S2023" s="45"/>
      <c r="T2023" s="45"/>
      <c r="U2023" s="45"/>
      <c r="V2023" s="45">
        <v>356177.861599455</v>
      </c>
      <c r="W2023" s="45">
        <v>0.0013909127036693602</v>
      </c>
      <c r="X2023" s="45"/>
      <c r="Y2023" s="45"/>
      <c r="Z2023" s="45"/>
      <c r="AA2023" s="45"/>
      <c r="AB2023" s="45"/>
      <c r="AC2023" s="45">
        <v>356177.861599455</v>
      </c>
      <c r="AD2023" s="45">
        <v>66.23393826996953</v>
      </c>
      <c r="AE2023" s="45"/>
      <c r="AF2023" s="45"/>
      <c r="AG2023" s="45"/>
      <c r="AH2023" s="45"/>
      <c r="AI2023" s="45"/>
      <c r="AJ2023" s="45">
        <v>356177.861599455</v>
      </c>
      <c r="AK2023" s="45">
        <v>0.025</v>
      </c>
      <c r="AL2023" s="45"/>
      <c r="AM2023" s="45"/>
      <c r="AN2023" s="45"/>
      <c r="AO2023" s="23"/>
      <c r="AP2023" s="23"/>
      <c r="AQ2023" s="45">
        <v>356177.861599455</v>
      </c>
      <c r="AR2023" s="45">
        <v>0.036</v>
      </c>
      <c r="AS2023" s="23"/>
      <c r="AT2023" s="23"/>
      <c r="AU2023" s="23"/>
      <c r="AV2023" s="23"/>
      <c r="AW2023" s="23"/>
      <c r="AX2023" s="45">
        <v>356177.861599455</v>
      </c>
      <c r="AY2023" s="23">
        <v>0.596</v>
      </c>
      <c r="AZ2023" s="23"/>
      <c r="BA2023" s="23"/>
      <c r="BB2023" s="23"/>
      <c r="BC2023" s="23"/>
      <c r="BD2023" s="23"/>
      <c r="BE2023" s="45">
        <v>356177.861599455</v>
      </c>
      <c r="BF2023" s="45">
        <v>16.0</v>
      </c>
      <c r="BG2023" s="23"/>
      <c r="BH2023" s="23"/>
      <c r="BI2023" s="23"/>
      <c r="BJ2023" s="23"/>
      <c r="BK2023" s="23"/>
      <c r="BL2023" s="45">
        <v>356177.861599455</v>
      </c>
      <c r="BM2023" s="45">
        <v>0.176</v>
      </c>
      <c r="BN2023" s="23"/>
      <c r="BO2023" s="23"/>
      <c r="BP2023" s="23"/>
      <c r="BQ2023" s="23"/>
      <c r="BR2023" s="23"/>
      <c r="BS2023" s="45">
        <v>356177.861599455</v>
      </c>
      <c r="BT2023" s="45">
        <v>0.128</v>
      </c>
      <c r="BU2023" s="23"/>
      <c r="BV2023" s="23"/>
      <c r="BW2023" s="23"/>
      <c r="BX2023" s="23"/>
      <c r="BY2023" s="23"/>
      <c r="BZ2023" s="23"/>
      <c r="CA2023" s="23"/>
    </row>
    <row r="2024" ht="15.75" customHeight="1">
      <c r="A2024" s="45">
        <v>358887.6130527037</v>
      </c>
      <c r="B2024" s="46">
        <v>0.12</v>
      </c>
      <c r="C2024" s="45"/>
      <c r="D2024" s="45"/>
      <c r="E2024" s="45"/>
      <c r="F2024" s="45"/>
      <c r="G2024" s="45"/>
      <c r="H2024" s="45">
        <v>358887.6130527037</v>
      </c>
      <c r="I2024" s="46">
        <v>0.14</v>
      </c>
      <c r="J2024" s="45"/>
      <c r="K2024" s="45"/>
      <c r="L2024" s="45"/>
      <c r="M2024" s="45"/>
      <c r="N2024" s="45"/>
      <c r="O2024" s="45">
        <v>358887.6130527037</v>
      </c>
      <c r="P2024" s="45"/>
      <c r="Q2024" s="45"/>
      <c r="R2024" s="45"/>
      <c r="S2024" s="45"/>
      <c r="T2024" s="45"/>
      <c r="U2024" s="45"/>
      <c r="V2024" s="45">
        <v>358887.6130527037</v>
      </c>
      <c r="W2024" s="45">
        <v>9.419869263632644E-4</v>
      </c>
      <c r="X2024" s="45"/>
      <c r="Y2024" s="45"/>
      <c r="Z2024" s="45"/>
      <c r="AA2024" s="45"/>
      <c r="AB2024" s="45"/>
      <c r="AC2024" s="45">
        <v>358887.6130527037</v>
      </c>
      <c r="AD2024" s="45">
        <v>66.60513620750355</v>
      </c>
      <c r="AE2024" s="45"/>
      <c r="AF2024" s="45"/>
      <c r="AG2024" s="45"/>
      <c r="AH2024" s="45"/>
      <c r="AI2024" s="45"/>
      <c r="AJ2024" s="45">
        <v>358887.6130527037</v>
      </c>
      <c r="AK2024" s="45">
        <v>0.025</v>
      </c>
      <c r="AL2024" s="45"/>
      <c r="AM2024" s="45"/>
      <c r="AN2024" s="45"/>
      <c r="AO2024" s="23"/>
      <c r="AP2024" s="23"/>
      <c r="AQ2024" s="45">
        <v>358887.6130527037</v>
      </c>
      <c r="AR2024" s="45">
        <v>0.035</v>
      </c>
      <c r="AS2024" s="23"/>
      <c r="AT2024" s="23"/>
      <c r="AU2024" s="23"/>
      <c r="AV2024" s="23"/>
      <c r="AW2024" s="23"/>
      <c r="AX2024" s="45">
        <v>358887.6130527037</v>
      </c>
      <c r="AY2024" s="23">
        <v>0.587</v>
      </c>
      <c r="AZ2024" s="23"/>
      <c r="BA2024" s="23"/>
      <c r="BB2024" s="23"/>
      <c r="BC2024" s="23"/>
      <c r="BD2024" s="23"/>
      <c r="BE2024" s="45">
        <v>358887.6130527037</v>
      </c>
      <c r="BF2024" s="45">
        <v>16.0</v>
      </c>
      <c r="BG2024" s="23"/>
      <c r="BH2024" s="23"/>
      <c r="BI2024" s="23"/>
      <c r="BJ2024" s="23"/>
      <c r="BK2024" s="23"/>
      <c r="BL2024" s="45">
        <v>358887.6130527037</v>
      </c>
      <c r="BM2024" s="45">
        <v>0.261</v>
      </c>
      <c r="BN2024" s="23"/>
      <c r="BO2024" s="23"/>
      <c r="BP2024" s="23"/>
      <c r="BQ2024" s="23"/>
      <c r="BR2024" s="23"/>
      <c r="BS2024" s="45">
        <v>358887.6130527037</v>
      </c>
      <c r="BT2024" s="45">
        <v>0.136</v>
      </c>
      <c r="BU2024" s="23"/>
      <c r="BV2024" s="23"/>
      <c r="BW2024" s="23"/>
      <c r="BX2024" s="23"/>
      <c r="BY2024" s="23"/>
      <c r="BZ2024" s="23"/>
      <c r="CA2024" s="23"/>
    </row>
    <row r="2025" ht="15.75" customHeight="1">
      <c r="A2025" s="45">
        <v>361008.58260445175</v>
      </c>
      <c r="B2025" s="46">
        <v>0.129</v>
      </c>
      <c r="C2025" s="45"/>
      <c r="D2025" s="45"/>
      <c r="E2025" s="45"/>
      <c r="F2025" s="45"/>
      <c r="G2025" s="45"/>
      <c r="H2025" s="45">
        <v>361008.58260445175</v>
      </c>
      <c r="I2025" s="46">
        <v>0.144</v>
      </c>
      <c r="J2025" s="45"/>
      <c r="K2025" s="45"/>
      <c r="L2025" s="45"/>
      <c r="M2025" s="45"/>
      <c r="N2025" s="45"/>
      <c r="O2025" s="45">
        <v>361008.58260445175</v>
      </c>
      <c r="P2025" s="45"/>
      <c r="Q2025" s="45"/>
      <c r="R2025" s="45"/>
      <c r="S2025" s="45"/>
      <c r="T2025" s="45"/>
      <c r="U2025" s="45"/>
      <c r="V2025" s="45">
        <v>361008.58260445175</v>
      </c>
      <c r="W2025" s="45"/>
      <c r="X2025" s="45"/>
      <c r="Y2025" s="45"/>
      <c r="Z2025" s="45"/>
      <c r="AA2025" s="45"/>
      <c r="AB2025" s="45"/>
      <c r="AC2025" s="45">
        <v>361008.58260445175</v>
      </c>
      <c r="AD2025" s="45">
        <v>66.98692797948286</v>
      </c>
      <c r="AE2025" s="45"/>
      <c r="AF2025" s="45"/>
      <c r="AG2025" s="45"/>
      <c r="AH2025" s="45"/>
      <c r="AI2025" s="45"/>
      <c r="AJ2025" s="45">
        <v>361008.58260445175</v>
      </c>
      <c r="AK2025" s="45">
        <v>0.024</v>
      </c>
      <c r="AL2025" s="45"/>
      <c r="AM2025" s="45"/>
      <c r="AN2025" s="45"/>
      <c r="AO2025" s="23"/>
      <c r="AP2025" s="23"/>
      <c r="AQ2025" s="45">
        <v>361008.58260445175</v>
      </c>
      <c r="AR2025" s="45">
        <v>0.034</v>
      </c>
      <c r="AS2025" s="23"/>
      <c r="AT2025" s="23"/>
      <c r="AU2025" s="23"/>
      <c r="AV2025" s="23"/>
      <c r="AW2025" s="23"/>
      <c r="AX2025" s="45">
        <v>361008.58260445175</v>
      </c>
      <c r="AY2025" s="23">
        <v>0.587</v>
      </c>
      <c r="AZ2025" s="23"/>
      <c r="BA2025" s="23"/>
      <c r="BB2025" s="23"/>
      <c r="BC2025" s="23"/>
      <c r="BD2025" s="23"/>
      <c r="BE2025" s="45">
        <v>361008.58260445175</v>
      </c>
      <c r="BF2025" s="45">
        <v>16.0</v>
      </c>
      <c r="BG2025" s="23"/>
      <c r="BH2025" s="23"/>
      <c r="BI2025" s="23"/>
      <c r="BJ2025" s="23"/>
      <c r="BK2025" s="23"/>
      <c r="BL2025" s="45">
        <v>361008.58260445175</v>
      </c>
      <c r="BM2025" s="45">
        <v>0.263</v>
      </c>
      <c r="BN2025" s="23"/>
      <c r="BO2025" s="23"/>
      <c r="BP2025" s="23"/>
      <c r="BQ2025" s="23"/>
      <c r="BR2025" s="23"/>
      <c r="BS2025" s="45">
        <v>361008.58260445175</v>
      </c>
      <c r="BT2025" s="45">
        <v>0.145</v>
      </c>
      <c r="BU2025" s="23"/>
      <c r="BV2025" s="23"/>
      <c r="BW2025" s="23"/>
      <c r="BX2025" s="23"/>
      <c r="BY2025" s="23"/>
      <c r="BZ2025" s="23"/>
      <c r="CA2025" s="23"/>
    </row>
    <row r="2026" ht="15.75" customHeight="1">
      <c r="A2026" s="45">
        <v>362882.45343950455</v>
      </c>
      <c r="B2026" s="46">
        <v>0.134</v>
      </c>
      <c r="C2026" s="45"/>
      <c r="D2026" s="45"/>
      <c r="E2026" s="45"/>
      <c r="F2026" s="45"/>
      <c r="G2026" s="45"/>
      <c r="H2026" s="45">
        <v>362882.45343950455</v>
      </c>
      <c r="I2026" s="46">
        <v>0.154</v>
      </c>
      <c r="J2026" s="45"/>
      <c r="K2026" s="45"/>
      <c r="L2026" s="45"/>
      <c r="M2026" s="45"/>
      <c r="N2026" s="45"/>
      <c r="O2026" s="45">
        <v>362882.45343950455</v>
      </c>
      <c r="P2026" s="45"/>
      <c r="Q2026" s="45"/>
      <c r="R2026" s="45"/>
      <c r="S2026" s="45"/>
      <c r="T2026" s="45"/>
      <c r="U2026" s="45"/>
      <c r="V2026" s="45">
        <v>362882.45343950455</v>
      </c>
      <c r="W2026" s="45">
        <v>0.0011251839242953175</v>
      </c>
      <c r="X2026" s="45"/>
      <c r="Y2026" s="45"/>
      <c r="Z2026" s="45"/>
      <c r="AA2026" s="45"/>
      <c r="AB2026" s="45"/>
      <c r="AC2026" s="45">
        <v>362882.45343950455</v>
      </c>
      <c r="AD2026" s="45">
        <v>76.93565294326957</v>
      </c>
      <c r="AE2026" s="45"/>
      <c r="AF2026" s="45"/>
      <c r="AG2026" s="45"/>
      <c r="AH2026" s="45"/>
      <c r="AI2026" s="45"/>
      <c r="AJ2026" s="45">
        <v>362882.45343950455</v>
      </c>
      <c r="AK2026" s="45">
        <v>0.024</v>
      </c>
      <c r="AL2026" s="45"/>
      <c r="AM2026" s="45"/>
      <c r="AN2026" s="45"/>
      <c r="AO2026" s="23"/>
      <c r="AP2026" s="23"/>
      <c r="AQ2026" s="45">
        <v>362882.45343950455</v>
      </c>
      <c r="AR2026" s="45">
        <v>0.033</v>
      </c>
      <c r="AS2026" s="23"/>
      <c r="AT2026" s="23"/>
      <c r="AU2026" s="23"/>
      <c r="AV2026" s="23"/>
      <c r="AW2026" s="23"/>
      <c r="AX2026" s="45">
        <v>362882.45343950455</v>
      </c>
      <c r="AY2026" s="23">
        <v>0.587</v>
      </c>
      <c r="AZ2026" s="23"/>
      <c r="BA2026" s="23"/>
      <c r="BB2026" s="23"/>
      <c r="BC2026" s="23"/>
      <c r="BD2026" s="23"/>
      <c r="BE2026" s="45">
        <v>362882.45343950455</v>
      </c>
      <c r="BF2026" s="45">
        <v>16.0</v>
      </c>
      <c r="BG2026" s="23"/>
      <c r="BH2026" s="23"/>
      <c r="BI2026" s="23"/>
      <c r="BJ2026" s="23"/>
      <c r="BK2026" s="23"/>
      <c r="BL2026" s="45">
        <v>362882.45343950455</v>
      </c>
      <c r="BM2026" s="45">
        <v>0.264</v>
      </c>
      <c r="BN2026" s="23"/>
      <c r="BO2026" s="23"/>
      <c r="BP2026" s="23"/>
      <c r="BQ2026" s="23"/>
      <c r="BR2026" s="23"/>
      <c r="BS2026" s="45">
        <v>362882.45343950455</v>
      </c>
      <c r="BT2026" s="45">
        <v>0.154</v>
      </c>
      <c r="BU2026" s="23"/>
      <c r="BV2026" s="23"/>
      <c r="BW2026" s="23"/>
      <c r="BX2026" s="23"/>
      <c r="BY2026" s="23"/>
      <c r="BZ2026" s="23"/>
      <c r="CA2026" s="23"/>
    </row>
    <row r="2027" ht="15.75" customHeight="1">
      <c r="A2027" s="45">
        <v>366225.34529381676</v>
      </c>
      <c r="B2027" s="46">
        <v>0.138</v>
      </c>
      <c r="C2027" s="45"/>
      <c r="D2027" s="45"/>
      <c r="E2027" s="45"/>
      <c r="F2027" s="45"/>
      <c r="G2027" s="45"/>
      <c r="H2027" s="45">
        <v>366225.34529381676</v>
      </c>
      <c r="I2027" s="46">
        <v>0.151</v>
      </c>
      <c r="J2027" s="45"/>
      <c r="K2027" s="45"/>
      <c r="L2027" s="45"/>
      <c r="M2027" s="45"/>
      <c r="N2027" s="45"/>
      <c r="O2027" s="45">
        <v>366225.34529381676</v>
      </c>
      <c r="P2027" s="45"/>
      <c r="Q2027" s="45"/>
      <c r="R2027" s="45"/>
      <c r="S2027" s="45"/>
      <c r="T2027" s="45"/>
      <c r="U2027" s="45"/>
      <c r="V2027" s="45">
        <v>366225.34529381676</v>
      </c>
      <c r="W2027" s="45"/>
      <c r="X2027" s="45"/>
      <c r="Y2027" s="45"/>
      <c r="Z2027" s="45"/>
      <c r="AA2027" s="45"/>
      <c r="AB2027" s="45"/>
      <c r="AC2027" s="45">
        <v>366225.34529381676</v>
      </c>
      <c r="AD2027" s="45">
        <v>77.20591783360194</v>
      </c>
      <c r="AE2027" s="45"/>
      <c r="AF2027" s="45"/>
      <c r="AG2027" s="45"/>
      <c r="AH2027" s="45"/>
      <c r="AI2027" s="45"/>
      <c r="AJ2027" s="45">
        <v>366225.34529381676</v>
      </c>
      <c r="AK2027" s="45">
        <v>0.024</v>
      </c>
      <c r="AL2027" s="45"/>
      <c r="AM2027" s="45"/>
      <c r="AN2027" s="45"/>
      <c r="AO2027" s="23"/>
      <c r="AP2027" s="23"/>
      <c r="AQ2027" s="45">
        <v>366225.34529381676</v>
      </c>
      <c r="AR2027" s="45">
        <v>0.033</v>
      </c>
      <c r="AS2027" s="23"/>
      <c r="AT2027" s="23"/>
      <c r="AU2027" s="23"/>
      <c r="AV2027" s="23"/>
      <c r="AW2027" s="23"/>
      <c r="AX2027" s="45">
        <v>366225.34529381676</v>
      </c>
      <c r="AY2027" s="23">
        <v>0.587</v>
      </c>
      <c r="AZ2027" s="23"/>
      <c r="BA2027" s="23"/>
      <c r="BB2027" s="23"/>
      <c r="BC2027" s="23"/>
      <c r="BD2027" s="23"/>
      <c r="BE2027" s="45">
        <v>366225.34529381676</v>
      </c>
      <c r="BF2027" s="45">
        <v>16.0</v>
      </c>
      <c r="BG2027" s="23"/>
      <c r="BH2027" s="23"/>
      <c r="BI2027" s="23"/>
      <c r="BJ2027" s="23"/>
      <c r="BK2027" s="23"/>
      <c r="BL2027" s="45">
        <v>366225.34529381676</v>
      </c>
      <c r="BM2027" s="45">
        <v>0.266</v>
      </c>
      <c r="BN2027" s="23"/>
      <c r="BO2027" s="23"/>
      <c r="BP2027" s="23"/>
      <c r="BQ2027" s="23"/>
      <c r="BR2027" s="23"/>
      <c r="BS2027" s="45">
        <v>366225.34529381676</v>
      </c>
      <c r="BT2027" s="45">
        <v>0.2</v>
      </c>
      <c r="BU2027" s="23"/>
      <c r="BV2027" s="23"/>
      <c r="BW2027" s="23"/>
      <c r="BX2027" s="23"/>
      <c r="BY2027" s="23"/>
      <c r="BZ2027" s="23"/>
      <c r="CA2027" s="23"/>
    </row>
    <row r="2028" ht="15.75" customHeight="1">
      <c r="A2028" s="45">
        <v>366996.0550742574</v>
      </c>
      <c r="B2028" s="46">
        <v>0.137</v>
      </c>
      <c r="C2028" s="45"/>
      <c r="D2028" s="45"/>
      <c r="E2028" s="45"/>
      <c r="F2028" s="45"/>
      <c r="G2028" s="45"/>
      <c r="H2028" s="45">
        <v>366996.0550742574</v>
      </c>
      <c r="I2028" s="46">
        <v>0.144</v>
      </c>
      <c r="J2028" s="45"/>
      <c r="K2028" s="45"/>
      <c r="L2028" s="45"/>
      <c r="M2028" s="45"/>
      <c r="N2028" s="45"/>
      <c r="O2028" s="45">
        <v>366996.0550742574</v>
      </c>
      <c r="P2028" s="45"/>
      <c r="Q2028" s="45"/>
      <c r="R2028" s="45"/>
      <c r="S2028" s="45"/>
      <c r="T2028" s="45"/>
      <c r="U2028" s="45"/>
      <c r="V2028" s="45">
        <v>366996.0550742574</v>
      </c>
      <c r="W2028" s="45">
        <v>9.959003712871287E-4</v>
      </c>
      <c r="X2028" s="45"/>
      <c r="Y2028" s="45"/>
      <c r="Z2028" s="45"/>
      <c r="AA2028" s="45"/>
      <c r="AB2028" s="45"/>
      <c r="AC2028" s="45">
        <v>366996.0550742574</v>
      </c>
      <c r="AD2028" s="45">
        <v>77.35148514851485</v>
      </c>
      <c r="AE2028" s="45"/>
      <c r="AF2028" s="45"/>
      <c r="AG2028" s="45"/>
      <c r="AH2028" s="45"/>
      <c r="AI2028" s="45"/>
      <c r="AJ2028" s="45">
        <v>366996.0550742574</v>
      </c>
      <c r="AK2028" s="45">
        <v>0.024</v>
      </c>
      <c r="AL2028" s="45"/>
      <c r="AM2028" s="45"/>
      <c r="AN2028" s="45"/>
      <c r="AO2028" s="23"/>
      <c r="AP2028" s="23"/>
      <c r="AQ2028" s="45">
        <v>366996.0550742574</v>
      </c>
      <c r="AR2028" s="45">
        <v>0.032</v>
      </c>
      <c r="AS2028" s="23"/>
      <c r="AT2028" s="23"/>
      <c r="AU2028" s="23"/>
      <c r="AV2028" s="23"/>
      <c r="AW2028" s="23"/>
      <c r="AX2028" s="45">
        <v>366996.0550742574</v>
      </c>
      <c r="AY2028" s="23">
        <v>0.59</v>
      </c>
      <c r="AZ2028" s="23"/>
      <c r="BA2028" s="23"/>
      <c r="BB2028" s="23"/>
      <c r="BC2028" s="23"/>
      <c r="BD2028" s="23"/>
      <c r="BE2028" s="45">
        <v>366996.0550742574</v>
      </c>
      <c r="BF2028" s="45">
        <v>16.0</v>
      </c>
      <c r="BG2028" s="23"/>
      <c r="BH2028" s="23"/>
      <c r="BI2028" s="23"/>
      <c r="BJ2028" s="23"/>
      <c r="BK2028" s="23"/>
      <c r="BL2028" s="45">
        <v>366996.0550742574</v>
      </c>
      <c r="BM2028" s="45">
        <v>0.267</v>
      </c>
      <c r="BN2028" s="23"/>
      <c r="BO2028" s="23"/>
      <c r="BP2028" s="23"/>
      <c r="BQ2028" s="23"/>
      <c r="BR2028" s="23"/>
      <c r="BS2028" s="45">
        <v>366996.0550742574</v>
      </c>
      <c r="BT2028" s="45">
        <v>0.228</v>
      </c>
      <c r="BU2028" s="23"/>
      <c r="BV2028" s="23"/>
      <c r="BW2028" s="23"/>
      <c r="BX2028" s="23"/>
      <c r="BY2028" s="23"/>
      <c r="BZ2028" s="23"/>
      <c r="CA2028" s="23"/>
    </row>
    <row r="2029" ht="15.75" customHeight="1">
      <c r="A2029" s="45">
        <v>367612.9849315731</v>
      </c>
      <c r="B2029" s="46">
        <v>0.128</v>
      </c>
      <c r="C2029" s="45"/>
      <c r="D2029" s="45"/>
      <c r="E2029" s="45"/>
      <c r="F2029" s="45"/>
      <c r="G2029" s="45"/>
      <c r="H2029" s="45">
        <v>367612.9849315731</v>
      </c>
      <c r="I2029" s="46">
        <v>0.143</v>
      </c>
      <c r="J2029" s="45"/>
      <c r="K2029" s="45"/>
      <c r="L2029" s="45"/>
      <c r="M2029" s="45"/>
      <c r="N2029" s="45"/>
      <c r="O2029" s="45">
        <v>367612.9849315731</v>
      </c>
      <c r="P2029" s="45"/>
      <c r="Q2029" s="45"/>
      <c r="R2029" s="45"/>
      <c r="S2029" s="45"/>
      <c r="T2029" s="45"/>
      <c r="U2029" s="45"/>
      <c r="V2029" s="45">
        <v>367612.9849315731</v>
      </c>
      <c r="W2029" s="45"/>
      <c r="X2029" s="45"/>
      <c r="Y2029" s="45"/>
      <c r="Z2029" s="45"/>
      <c r="AA2029" s="45"/>
      <c r="AB2029" s="45"/>
      <c r="AC2029" s="45">
        <v>367612.9849315731</v>
      </c>
      <c r="AD2029" s="45"/>
      <c r="AE2029" s="45"/>
      <c r="AF2029" s="45"/>
      <c r="AG2029" s="45"/>
      <c r="AH2029" s="45"/>
      <c r="AI2029" s="45"/>
      <c r="AJ2029" s="45">
        <v>367612.9849315731</v>
      </c>
      <c r="AK2029" s="45">
        <v>0.024</v>
      </c>
      <c r="AL2029" s="45"/>
      <c r="AM2029" s="45"/>
      <c r="AN2029" s="45"/>
      <c r="AO2029" s="23"/>
      <c r="AP2029" s="23"/>
      <c r="AQ2029" s="45">
        <v>367612.9849315731</v>
      </c>
      <c r="AR2029" s="45">
        <v>0.031</v>
      </c>
      <c r="AS2029" s="23"/>
      <c r="AT2029" s="23"/>
      <c r="AU2029" s="23"/>
      <c r="AV2029" s="23"/>
      <c r="AW2029" s="23"/>
      <c r="AX2029" s="45">
        <v>367612.9849315731</v>
      </c>
      <c r="AY2029" s="23">
        <v>0.599</v>
      </c>
      <c r="AZ2029" s="23"/>
      <c r="BA2029" s="23"/>
      <c r="BB2029" s="23"/>
      <c r="BC2029" s="23"/>
      <c r="BD2029" s="23"/>
      <c r="BE2029" s="45">
        <v>367612.9849315731</v>
      </c>
      <c r="BF2029" s="45">
        <v>16.0</v>
      </c>
      <c r="BG2029" s="23"/>
      <c r="BH2029" s="23"/>
      <c r="BI2029" s="23"/>
      <c r="BJ2029" s="23"/>
      <c r="BK2029" s="23"/>
      <c r="BL2029" s="45">
        <v>367612.9849315731</v>
      </c>
      <c r="BM2029" s="45">
        <v>0.302</v>
      </c>
      <c r="BN2029" s="23"/>
      <c r="BO2029" s="23"/>
      <c r="BP2029" s="23"/>
      <c r="BQ2029" s="23"/>
      <c r="BR2029" s="23"/>
      <c r="BS2029" s="45">
        <v>367612.9849315731</v>
      </c>
      <c r="BT2029" s="45">
        <v>0.26</v>
      </c>
      <c r="BU2029" s="23"/>
      <c r="BV2029" s="23"/>
      <c r="BW2029" s="23"/>
      <c r="BX2029" s="23"/>
      <c r="BY2029" s="23"/>
      <c r="BZ2029" s="23"/>
      <c r="CA2029" s="23"/>
    </row>
    <row r="2030" ht="15.75" customHeight="1">
      <c r="A2030" s="45">
        <v>277531.3695446232</v>
      </c>
      <c r="B2030" s="46"/>
      <c r="C2030" s="45"/>
      <c r="D2030" s="45"/>
      <c r="E2030" s="45"/>
      <c r="F2030" s="45"/>
      <c r="G2030" s="45"/>
      <c r="H2030" s="45">
        <v>277531.3695446232</v>
      </c>
      <c r="I2030" s="46"/>
      <c r="J2030" s="45"/>
      <c r="K2030" s="45"/>
      <c r="L2030" s="45"/>
      <c r="M2030" s="45"/>
      <c r="N2030" s="45"/>
      <c r="O2030" s="45">
        <v>277531.3695446232</v>
      </c>
      <c r="P2030" s="45"/>
      <c r="Q2030" s="45"/>
      <c r="R2030" s="45"/>
      <c r="S2030" s="45"/>
      <c r="T2030" s="45"/>
      <c r="U2030" s="45"/>
      <c r="V2030" s="45">
        <v>277531.3695446232</v>
      </c>
      <c r="W2030" s="45"/>
      <c r="X2030" s="45"/>
      <c r="Y2030" s="45"/>
      <c r="Z2030" s="45"/>
      <c r="AA2030" s="45"/>
      <c r="AB2030" s="45"/>
      <c r="AC2030" s="45">
        <v>277531.3695446232</v>
      </c>
      <c r="AD2030" s="45"/>
      <c r="AE2030" s="45"/>
      <c r="AF2030" s="45"/>
      <c r="AG2030" s="45"/>
      <c r="AH2030" s="45"/>
      <c r="AI2030" s="45"/>
      <c r="AJ2030" s="45">
        <v>277531.3695446232</v>
      </c>
      <c r="AK2030" s="45">
        <v>0.021</v>
      </c>
      <c r="AL2030" s="45"/>
      <c r="AM2030" s="45"/>
      <c r="AN2030" s="45"/>
      <c r="AO2030" s="23"/>
      <c r="AP2030" s="23"/>
      <c r="AQ2030" s="45">
        <v>277531.3695446232</v>
      </c>
      <c r="AR2030" s="45"/>
      <c r="AS2030" s="23"/>
      <c r="AT2030" s="23"/>
      <c r="AU2030" s="23"/>
      <c r="AV2030" s="23"/>
      <c r="AW2030" s="23"/>
      <c r="AX2030" s="45">
        <v>277531.3695446232</v>
      </c>
      <c r="AY2030" s="23"/>
      <c r="AZ2030" s="23"/>
      <c r="BA2030" s="23"/>
      <c r="BB2030" s="23"/>
      <c r="BC2030" s="23"/>
      <c r="BD2030" s="23"/>
      <c r="BE2030" s="45">
        <v>277531.3695446232</v>
      </c>
      <c r="BF2030" s="45"/>
      <c r="BG2030" s="23"/>
      <c r="BH2030" s="23"/>
      <c r="BI2030" s="23"/>
      <c r="BJ2030" s="23"/>
      <c r="BK2030" s="23"/>
      <c r="BL2030" s="45">
        <v>277531.3695446232</v>
      </c>
      <c r="BM2030" s="45">
        <v>0.238</v>
      </c>
      <c r="BN2030" s="23"/>
      <c r="BO2030" s="23"/>
      <c r="BP2030" s="23"/>
      <c r="BQ2030" s="23"/>
      <c r="BR2030" s="23"/>
      <c r="BS2030" s="45">
        <v>277531.3695446232</v>
      </c>
      <c r="BT2030" s="45">
        <v>0.139</v>
      </c>
      <c r="BU2030" s="23"/>
      <c r="BV2030" s="23"/>
      <c r="BW2030" s="23"/>
      <c r="BX2030" s="23"/>
      <c r="BY2030" s="23"/>
      <c r="BZ2030" s="23"/>
      <c r="CA2030" s="23"/>
    </row>
    <row r="2031" ht="15.75" customHeight="1">
      <c r="A2031" s="45">
        <v>272953.7018368887</v>
      </c>
      <c r="B2031" s="46"/>
      <c r="C2031" s="45"/>
      <c r="D2031" s="45"/>
      <c r="E2031" s="45"/>
      <c r="F2031" s="45"/>
      <c r="G2031" s="45"/>
      <c r="H2031" s="45">
        <v>272953.7018368887</v>
      </c>
      <c r="I2031" s="46"/>
      <c r="J2031" s="45"/>
      <c r="K2031" s="45"/>
      <c r="L2031" s="45"/>
      <c r="M2031" s="45"/>
      <c r="N2031" s="45"/>
      <c r="O2031" s="45">
        <v>272953.7018368887</v>
      </c>
      <c r="P2031" s="45"/>
      <c r="Q2031" s="45"/>
      <c r="R2031" s="45"/>
      <c r="S2031" s="45"/>
      <c r="T2031" s="45"/>
      <c r="U2031" s="45"/>
      <c r="V2031" s="45">
        <v>272953.7018368887</v>
      </c>
      <c r="W2031" s="45"/>
      <c r="X2031" s="45"/>
      <c r="Y2031" s="45"/>
      <c r="Z2031" s="45"/>
      <c r="AA2031" s="45"/>
      <c r="AB2031" s="45"/>
      <c r="AC2031" s="45">
        <v>272953.7018368887</v>
      </c>
      <c r="AD2031" s="45"/>
      <c r="AE2031" s="45"/>
      <c r="AF2031" s="45"/>
      <c r="AG2031" s="45"/>
      <c r="AH2031" s="45"/>
      <c r="AI2031" s="45"/>
      <c r="AJ2031" s="45">
        <v>272953.7018368887</v>
      </c>
      <c r="AK2031" s="45">
        <v>0.02</v>
      </c>
      <c r="AL2031" s="45"/>
      <c r="AM2031" s="45"/>
      <c r="AN2031" s="45"/>
      <c r="AO2031" s="23"/>
      <c r="AP2031" s="23"/>
      <c r="AQ2031" s="45">
        <v>272953.7018368887</v>
      </c>
      <c r="AR2031" s="45"/>
      <c r="AS2031" s="23"/>
      <c r="AT2031" s="23"/>
      <c r="AU2031" s="23"/>
      <c r="AV2031" s="23"/>
      <c r="AW2031" s="23"/>
      <c r="AX2031" s="45">
        <v>272953.7018368887</v>
      </c>
      <c r="AY2031" s="23"/>
      <c r="AZ2031" s="23"/>
      <c r="BA2031" s="23"/>
      <c r="BB2031" s="23"/>
      <c r="BC2031" s="23"/>
      <c r="BD2031" s="23"/>
      <c r="BE2031" s="45">
        <v>272953.7018368887</v>
      </c>
      <c r="BF2031" s="45"/>
      <c r="BG2031" s="23"/>
      <c r="BH2031" s="23"/>
      <c r="BI2031" s="23"/>
      <c r="BJ2031" s="23"/>
      <c r="BK2031" s="23"/>
      <c r="BL2031" s="45">
        <v>272953.7018368887</v>
      </c>
      <c r="BM2031" s="45">
        <v>0.317</v>
      </c>
      <c r="BN2031" s="23"/>
      <c r="BO2031" s="23"/>
      <c r="BP2031" s="23"/>
      <c r="BQ2031" s="23"/>
      <c r="BR2031" s="23"/>
      <c r="BS2031" s="45">
        <v>272953.7018368887</v>
      </c>
      <c r="BT2031" s="45">
        <v>0.182</v>
      </c>
      <c r="BU2031" s="23"/>
      <c r="BV2031" s="23"/>
      <c r="BW2031" s="23"/>
      <c r="BX2031" s="23"/>
      <c r="BY2031" s="23"/>
      <c r="BZ2031" s="23"/>
      <c r="CA2031" s="23"/>
    </row>
    <row r="2032" ht="15.75" customHeight="1">
      <c r="A2032" s="45">
        <v>268152.31579755293</v>
      </c>
      <c r="B2032" s="46"/>
      <c r="C2032" s="45"/>
      <c r="D2032" s="45"/>
      <c r="E2032" s="45"/>
      <c r="F2032" s="45"/>
      <c r="G2032" s="45"/>
      <c r="H2032" s="45">
        <v>268152.31579755293</v>
      </c>
      <c r="I2032" s="46"/>
      <c r="J2032" s="45"/>
      <c r="K2032" s="45"/>
      <c r="L2032" s="45"/>
      <c r="M2032" s="45"/>
      <c r="N2032" s="45"/>
      <c r="O2032" s="45">
        <v>268152.31579755293</v>
      </c>
      <c r="P2032" s="45"/>
      <c r="Q2032" s="45"/>
      <c r="R2032" s="45"/>
      <c r="S2032" s="45"/>
      <c r="T2032" s="45"/>
      <c r="U2032" s="45"/>
      <c r="V2032" s="45">
        <v>268152.31579755293</v>
      </c>
      <c r="W2032" s="45">
        <v>0.017698315951058738</v>
      </c>
      <c r="X2032" s="45"/>
      <c r="Y2032" s="45"/>
      <c r="Z2032" s="45"/>
      <c r="AA2032" s="45"/>
      <c r="AB2032" s="45"/>
      <c r="AC2032" s="45">
        <v>268152.31579755293</v>
      </c>
      <c r="AD2032" s="45">
        <v>469.54715788523185</v>
      </c>
      <c r="AE2032" s="45"/>
      <c r="AF2032" s="45"/>
      <c r="AG2032" s="45"/>
      <c r="AH2032" s="45"/>
      <c r="AI2032" s="45"/>
      <c r="AJ2032" s="45">
        <v>268152.31579755293</v>
      </c>
      <c r="AK2032" s="45">
        <v>0.019</v>
      </c>
      <c r="AL2032" s="45"/>
      <c r="AM2032" s="45"/>
      <c r="AN2032" s="45"/>
      <c r="AO2032" s="23"/>
      <c r="AP2032" s="23"/>
      <c r="AQ2032" s="45">
        <v>268152.31579755293</v>
      </c>
      <c r="AR2032" s="45"/>
      <c r="AS2032" s="23"/>
      <c r="AT2032" s="23"/>
      <c r="AU2032" s="23"/>
      <c r="AV2032" s="23"/>
      <c r="AW2032" s="23"/>
      <c r="AX2032" s="45">
        <v>268152.31579755293</v>
      </c>
      <c r="AY2032" s="23"/>
      <c r="AZ2032" s="23"/>
      <c r="BA2032" s="23"/>
      <c r="BB2032" s="23"/>
      <c r="BC2032" s="23"/>
      <c r="BD2032" s="23"/>
      <c r="BE2032" s="45">
        <v>268152.31579755293</v>
      </c>
      <c r="BF2032" s="45"/>
      <c r="BG2032" s="23"/>
      <c r="BH2032" s="23"/>
      <c r="BI2032" s="23"/>
      <c r="BJ2032" s="23"/>
      <c r="BK2032" s="23"/>
      <c r="BL2032" s="45">
        <v>268152.31579755293</v>
      </c>
      <c r="BM2032" s="45">
        <v>0.367</v>
      </c>
      <c r="BN2032" s="23"/>
      <c r="BO2032" s="23"/>
      <c r="BP2032" s="23"/>
      <c r="BQ2032" s="23"/>
      <c r="BR2032" s="23"/>
      <c r="BS2032" s="45">
        <v>268152.31579755293</v>
      </c>
      <c r="BT2032" s="45">
        <v>0.224</v>
      </c>
      <c r="BU2032" s="23"/>
      <c r="BV2032" s="23"/>
      <c r="BW2032" s="23"/>
      <c r="BX2032" s="23"/>
      <c r="BY2032" s="23"/>
      <c r="BZ2032" s="23"/>
      <c r="CA2032" s="23"/>
    </row>
    <row r="2033" ht="15.75" customHeight="1">
      <c r="A2033" s="45">
        <v>263319.87499501626</v>
      </c>
      <c r="B2033" s="46"/>
      <c r="C2033" s="45"/>
      <c r="D2033" s="45"/>
      <c r="E2033" s="45"/>
      <c r="F2033" s="45"/>
      <c r="G2033" s="45"/>
      <c r="H2033" s="45">
        <v>263319.87499501626</v>
      </c>
      <c r="I2033" s="46"/>
      <c r="J2033" s="45"/>
      <c r="K2033" s="45"/>
      <c r="L2033" s="45"/>
      <c r="M2033" s="45"/>
      <c r="N2033" s="45"/>
      <c r="O2033" s="45">
        <v>263319.87499501626</v>
      </c>
      <c r="P2033" s="45"/>
      <c r="Q2033" s="45"/>
      <c r="R2033" s="45"/>
      <c r="S2033" s="45"/>
      <c r="T2033" s="45"/>
      <c r="U2033" s="45"/>
      <c r="V2033" s="45">
        <v>263319.87499501626</v>
      </c>
      <c r="W2033" s="45">
        <v>0.01262099364298846</v>
      </c>
      <c r="X2033" s="45"/>
      <c r="Y2033" s="45"/>
      <c r="Z2033" s="45"/>
      <c r="AA2033" s="45"/>
      <c r="AB2033" s="45"/>
      <c r="AC2033" s="45">
        <v>263319.87499501626</v>
      </c>
      <c r="AD2033" s="45">
        <v>567.036569428755</v>
      </c>
      <c r="AE2033" s="45"/>
      <c r="AF2033" s="45"/>
      <c r="AG2033" s="45"/>
      <c r="AH2033" s="45"/>
      <c r="AI2033" s="45"/>
      <c r="AJ2033" s="45">
        <v>263319.87499501626</v>
      </c>
      <c r="AK2033" s="45">
        <v>0.018</v>
      </c>
      <c r="AL2033" s="45"/>
      <c r="AM2033" s="45"/>
      <c r="AN2033" s="45"/>
      <c r="AO2033" s="23"/>
      <c r="AP2033" s="23"/>
      <c r="AQ2033" s="45">
        <v>263319.87499501626</v>
      </c>
      <c r="AR2033" s="45"/>
      <c r="AS2033" s="23"/>
      <c r="AT2033" s="23"/>
      <c r="AU2033" s="23"/>
      <c r="AV2033" s="23"/>
      <c r="AW2033" s="23"/>
      <c r="AX2033" s="45">
        <v>263319.87499501626</v>
      </c>
      <c r="AY2033" s="23"/>
      <c r="AZ2033" s="23"/>
      <c r="BA2033" s="23"/>
      <c r="BB2033" s="23"/>
      <c r="BC2033" s="23"/>
      <c r="BD2033" s="23"/>
      <c r="BE2033" s="45">
        <v>263319.87499501626</v>
      </c>
      <c r="BF2033" s="45"/>
      <c r="BG2033" s="23"/>
      <c r="BH2033" s="23"/>
      <c r="BI2033" s="23"/>
      <c r="BJ2033" s="23"/>
      <c r="BK2033" s="23"/>
      <c r="BL2033" s="45">
        <v>263319.87499501626</v>
      </c>
      <c r="BM2033" s="45">
        <v>0.439</v>
      </c>
      <c r="BN2033" s="23"/>
      <c r="BO2033" s="23"/>
      <c r="BP2033" s="23"/>
      <c r="BQ2033" s="23"/>
      <c r="BR2033" s="23"/>
      <c r="BS2033" s="45">
        <v>263319.87499501626</v>
      </c>
      <c r="BT2033" s="45">
        <v>0.264</v>
      </c>
      <c r="BU2033" s="23"/>
      <c r="BV2033" s="23"/>
      <c r="BW2033" s="23"/>
      <c r="BX2033" s="23"/>
      <c r="BY2033" s="23"/>
      <c r="BZ2033" s="23"/>
      <c r="CA2033" s="23"/>
    </row>
    <row r="2034" ht="15.75" customHeight="1">
      <c r="A2034" s="45">
        <v>258471.48541300834</v>
      </c>
      <c r="B2034" s="46"/>
      <c r="C2034" s="45"/>
      <c r="D2034" s="45"/>
      <c r="E2034" s="45"/>
      <c r="F2034" s="45"/>
      <c r="G2034" s="45"/>
      <c r="H2034" s="45">
        <v>258471.48541300834</v>
      </c>
      <c r="I2034" s="46"/>
      <c r="J2034" s="45"/>
      <c r="K2034" s="45"/>
      <c r="L2034" s="45"/>
      <c r="M2034" s="45"/>
      <c r="N2034" s="45"/>
      <c r="O2034" s="45">
        <v>258471.48541300834</v>
      </c>
      <c r="P2034" s="45"/>
      <c r="Q2034" s="45"/>
      <c r="R2034" s="45"/>
      <c r="S2034" s="45"/>
      <c r="T2034" s="45"/>
      <c r="U2034" s="45"/>
      <c r="V2034" s="45">
        <v>258471.48541300834</v>
      </c>
      <c r="W2034" s="45">
        <v>0.014265347636350992</v>
      </c>
      <c r="X2034" s="45"/>
      <c r="Y2034" s="45"/>
      <c r="Z2034" s="45"/>
      <c r="AA2034" s="45"/>
      <c r="AB2034" s="45"/>
      <c r="AC2034" s="45">
        <v>258471.48541300834</v>
      </c>
      <c r="AD2034" s="45">
        <v>725.8723507832467</v>
      </c>
      <c r="AE2034" s="45"/>
      <c r="AF2034" s="45"/>
      <c r="AG2034" s="45"/>
      <c r="AH2034" s="45"/>
      <c r="AI2034" s="45"/>
      <c r="AJ2034" s="45">
        <v>258471.48541300834</v>
      </c>
      <c r="AK2034" s="45">
        <v>0.017</v>
      </c>
      <c r="AL2034" s="45"/>
      <c r="AM2034" s="45"/>
      <c r="AN2034" s="45"/>
      <c r="AO2034" s="23"/>
      <c r="AP2034" s="23"/>
      <c r="AQ2034" s="45">
        <v>258471.48541300834</v>
      </c>
      <c r="AR2034" s="45"/>
      <c r="AS2034" s="23"/>
      <c r="AT2034" s="23"/>
      <c r="AU2034" s="23"/>
      <c r="AV2034" s="23"/>
      <c r="AW2034" s="23"/>
      <c r="AX2034" s="45">
        <v>258471.48541300834</v>
      </c>
      <c r="AY2034" s="23"/>
      <c r="AZ2034" s="23"/>
      <c r="BA2034" s="23"/>
      <c r="BB2034" s="23"/>
      <c r="BC2034" s="23"/>
      <c r="BD2034" s="23"/>
      <c r="BE2034" s="45">
        <v>258471.48541300834</v>
      </c>
      <c r="BF2034" s="45"/>
      <c r="BG2034" s="23"/>
      <c r="BH2034" s="23"/>
      <c r="BI2034" s="23"/>
      <c r="BJ2034" s="23"/>
      <c r="BK2034" s="23"/>
      <c r="BL2034" s="45">
        <v>258471.48541300834</v>
      </c>
      <c r="BM2034" s="45">
        <v>0.517</v>
      </c>
      <c r="BN2034" s="23"/>
      <c r="BO2034" s="23"/>
      <c r="BP2034" s="23"/>
      <c r="BQ2034" s="23"/>
      <c r="BR2034" s="23"/>
      <c r="BS2034" s="45">
        <v>258471.48541300834</v>
      </c>
      <c r="BT2034" s="45">
        <v>0.303</v>
      </c>
      <c r="BU2034" s="23"/>
      <c r="BV2034" s="23"/>
      <c r="BW2034" s="23"/>
      <c r="BX2034" s="23"/>
      <c r="BY2034" s="23"/>
      <c r="BZ2034" s="23"/>
      <c r="CA2034" s="23"/>
    </row>
    <row r="2035" ht="15.75" customHeight="1">
      <c r="A2035" s="45">
        <v>253948.95695690572</v>
      </c>
      <c r="B2035" s="46"/>
      <c r="C2035" s="45"/>
      <c r="D2035" s="45"/>
      <c r="E2035" s="45"/>
      <c r="F2035" s="45"/>
      <c r="G2035" s="45"/>
      <c r="H2035" s="45">
        <v>253948.95695690572</v>
      </c>
      <c r="I2035" s="46"/>
      <c r="J2035" s="45"/>
      <c r="K2035" s="45"/>
      <c r="L2035" s="45"/>
      <c r="M2035" s="45"/>
      <c r="N2035" s="45"/>
      <c r="O2035" s="45">
        <v>253948.95695690572</v>
      </c>
      <c r="P2035" s="45"/>
      <c r="Q2035" s="45"/>
      <c r="R2035" s="45"/>
      <c r="S2035" s="45"/>
      <c r="T2035" s="45"/>
      <c r="U2035" s="45"/>
      <c r="V2035" s="45">
        <v>253948.95695690572</v>
      </c>
      <c r="W2035" s="45"/>
      <c r="X2035" s="45"/>
      <c r="Y2035" s="45"/>
      <c r="Z2035" s="45"/>
      <c r="AA2035" s="45"/>
      <c r="AB2035" s="45"/>
      <c r="AC2035" s="45">
        <v>253948.95695690572</v>
      </c>
      <c r="AD2035" s="45">
        <v>520.4933594433281</v>
      </c>
      <c r="AE2035" s="45"/>
      <c r="AF2035" s="45"/>
      <c r="AG2035" s="45"/>
      <c r="AH2035" s="45"/>
      <c r="AI2035" s="45"/>
      <c r="AJ2035" s="45">
        <v>253948.95695690572</v>
      </c>
      <c r="AK2035" s="45">
        <v>0.017</v>
      </c>
      <c r="AL2035" s="45"/>
      <c r="AM2035" s="45"/>
      <c r="AN2035" s="45"/>
      <c r="AO2035" s="23"/>
      <c r="AP2035" s="23"/>
      <c r="AQ2035" s="45">
        <v>253948.95695690572</v>
      </c>
      <c r="AR2035" s="45"/>
      <c r="AS2035" s="23"/>
      <c r="AT2035" s="23"/>
      <c r="AU2035" s="23"/>
      <c r="AV2035" s="23"/>
      <c r="AW2035" s="23"/>
      <c r="AX2035" s="45">
        <v>253948.95695690572</v>
      </c>
      <c r="AY2035" s="23"/>
      <c r="AZ2035" s="23"/>
      <c r="BA2035" s="23"/>
      <c r="BB2035" s="23"/>
      <c r="BC2035" s="23"/>
      <c r="BD2035" s="23"/>
      <c r="BE2035" s="45">
        <v>253948.95695690572</v>
      </c>
      <c r="BF2035" s="45"/>
      <c r="BG2035" s="23"/>
      <c r="BH2035" s="23"/>
      <c r="BI2035" s="23"/>
      <c r="BJ2035" s="23"/>
      <c r="BK2035" s="23"/>
      <c r="BL2035" s="45">
        <v>253948.95695690572</v>
      </c>
      <c r="BM2035" s="45">
        <v>0.587</v>
      </c>
      <c r="BN2035" s="23"/>
      <c r="BO2035" s="23"/>
      <c r="BP2035" s="23"/>
      <c r="BQ2035" s="23"/>
      <c r="BR2035" s="23"/>
      <c r="BS2035" s="45">
        <v>253948.95695690572</v>
      </c>
      <c r="BT2035" s="45">
        <v>0.324</v>
      </c>
      <c r="BU2035" s="23"/>
      <c r="BV2035" s="23"/>
      <c r="BW2035" s="23"/>
      <c r="BX2035" s="23"/>
      <c r="BY2035" s="23"/>
      <c r="BZ2035" s="23"/>
      <c r="CA2035" s="23"/>
    </row>
    <row r="2036" ht="15.75" customHeight="1">
      <c r="A2036" s="45">
        <v>250502.57656452473</v>
      </c>
      <c r="B2036" s="46"/>
      <c r="C2036" s="45"/>
      <c r="D2036" s="45"/>
      <c r="E2036" s="45"/>
      <c r="F2036" s="45"/>
      <c r="G2036" s="45"/>
      <c r="H2036" s="45">
        <v>250502.57656452473</v>
      </c>
      <c r="I2036" s="46"/>
      <c r="J2036" s="45"/>
      <c r="K2036" s="45"/>
      <c r="L2036" s="45"/>
      <c r="M2036" s="45"/>
      <c r="N2036" s="45"/>
      <c r="O2036" s="45">
        <v>250502.57656452473</v>
      </c>
      <c r="P2036" s="45"/>
      <c r="Q2036" s="45"/>
      <c r="R2036" s="45"/>
      <c r="S2036" s="45"/>
      <c r="T2036" s="45"/>
      <c r="U2036" s="45"/>
      <c r="V2036" s="45">
        <v>250502.57656452473</v>
      </c>
      <c r="W2036" s="45">
        <v>0.010702049408913063</v>
      </c>
      <c r="X2036" s="45"/>
      <c r="Y2036" s="45"/>
      <c r="Z2036" s="45"/>
      <c r="AA2036" s="45"/>
      <c r="AB2036" s="45"/>
      <c r="AC2036" s="45">
        <v>250502.57656452473</v>
      </c>
      <c r="AD2036" s="45">
        <v>540.9735006856524</v>
      </c>
      <c r="AE2036" s="45"/>
      <c r="AF2036" s="45"/>
      <c r="AG2036" s="45"/>
      <c r="AH2036" s="45"/>
      <c r="AI2036" s="45"/>
      <c r="AJ2036" s="45">
        <v>250502.57656452473</v>
      </c>
      <c r="AK2036" s="45">
        <v>0.018</v>
      </c>
      <c r="AL2036" s="45"/>
      <c r="AM2036" s="45"/>
      <c r="AN2036" s="45"/>
      <c r="AO2036" s="23"/>
      <c r="AP2036" s="23"/>
      <c r="AQ2036" s="45">
        <v>250502.57656452473</v>
      </c>
      <c r="AR2036" s="45"/>
      <c r="AS2036" s="23"/>
      <c r="AT2036" s="23"/>
      <c r="AU2036" s="23"/>
      <c r="AV2036" s="23"/>
      <c r="AW2036" s="23"/>
      <c r="AX2036" s="45">
        <v>250502.57656452473</v>
      </c>
      <c r="AY2036" s="23"/>
      <c r="AZ2036" s="23"/>
      <c r="BA2036" s="23"/>
      <c r="BB2036" s="23"/>
      <c r="BC2036" s="23"/>
      <c r="BD2036" s="23"/>
      <c r="BE2036" s="45">
        <v>250502.57656452473</v>
      </c>
      <c r="BF2036" s="45"/>
      <c r="BG2036" s="23"/>
      <c r="BH2036" s="23"/>
      <c r="BI2036" s="23"/>
      <c r="BJ2036" s="23"/>
      <c r="BK2036" s="23"/>
      <c r="BL2036" s="45">
        <v>250502.57656452473</v>
      </c>
      <c r="BM2036" s="45">
        <v>0.667</v>
      </c>
      <c r="BN2036" s="23"/>
      <c r="BO2036" s="23"/>
      <c r="BP2036" s="23"/>
      <c r="BQ2036" s="23"/>
      <c r="BR2036" s="23"/>
      <c r="BS2036" s="45">
        <v>250502.57656452473</v>
      </c>
      <c r="BT2036" s="45">
        <v>0.335</v>
      </c>
      <c r="BU2036" s="23"/>
      <c r="BV2036" s="23"/>
      <c r="BW2036" s="23"/>
      <c r="BX2036" s="23"/>
      <c r="BY2036" s="23"/>
      <c r="BZ2036" s="23"/>
      <c r="CA2036" s="23"/>
    </row>
    <row r="2037" ht="15.75" customHeight="1">
      <c r="A2037" s="45">
        <v>248669.80600660067</v>
      </c>
      <c r="B2037" s="46"/>
      <c r="C2037" s="45"/>
      <c r="D2037" s="45"/>
      <c r="E2037" s="45"/>
      <c r="F2037" s="45"/>
      <c r="G2037" s="45"/>
      <c r="H2037" s="45">
        <v>248669.80600660067</v>
      </c>
      <c r="I2037" s="46"/>
      <c r="J2037" s="45"/>
      <c r="K2037" s="45"/>
      <c r="L2037" s="45"/>
      <c r="M2037" s="45"/>
      <c r="N2037" s="45"/>
      <c r="O2037" s="45">
        <v>248669.80600660067</v>
      </c>
      <c r="P2037" s="45"/>
      <c r="Q2037" s="45"/>
      <c r="R2037" s="45"/>
      <c r="S2037" s="45"/>
      <c r="T2037" s="45"/>
      <c r="U2037" s="45"/>
      <c r="V2037" s="45">
        <v>248669.80600660067</v>
      </c>
      <c r="W2037" s="45"/>
      <c r="X2037" s="45"/>
      <c r="Y2037" s="45"/>
      <c r="Z2037" s="45"/>
      <c r="AA2037" s="45"/>
      <c r="AB2037" s="45"/>
      <c r="AC2037" s="45">
        <v>248669.80600660067</v>
      </c>
      <c r="AD2037" s="45">
        <v>614.6864686468647</v>
      </c>
      <c r="AE2037" s="45"/>
      <c r="AF2037" s="45"/>
      <c r="AG2037" s="45"/>
      <c r="AH2037" s="45"/>
      <c r="AI2037" s="45"/>
      <c r="AJ2037" s="45">
        <v>248669.80600660067</v>
      </c>
      <c r="AK2037" s="45">
        <v>0.017</v>
      </c>
      <c r="AL2037" s="45"/>
      <c r="AM2037" s="45"/>
      <c r="AN2037" s="45"/>
      <c r="AO2037" s="23"/>
      <c r="AP2037" s="23"/>
      <c r="AQ2037" s="45">
        <v>248669.80600660067</v>
      </c>
      <c r="AR2037" s="45"/>
      <c r="AS2037" s="23"/>
      <c r="AT2037" s="23"/>
      <c r="AU2037" s="23"/>
      <c r="AV2037" s="23"/>
      <c r="AW2037" s="23"/>
      <c r="AX2037" s="45">
        <v>248669.80600660067</v>
      </c>
      <c r="AY2037" s="23"/>
      <c r="AZ2037" s="23"/>
      <c r="BA2037" s="23"/>
      <c r="BB2037" s="23"/>
      <c r="BC2037" s="23"/>
      <c r="BD2037" s="23"/>
      <c r="BE2037" s="45">
        <v>248669.80600660067</v>
      </c>
      <c r="BF2037" s="45"/>
      <c r="BG2037" s="23"/>
      <c r="BH2037" s="23"/>
      <c r="BI2037" s="23"/>
      <c r="BJ2037" s="23"/>
      <c r="BK2037" s="23"/>
      <c r="BL2037" s="45">
        <v>248669.80600660067</v>
      </c>
      <c r="BM2037" s="45">
        <v>0.748</v>
      </c>
      <c r="BN2037" s="23"/>
      <c r="BO2037" s="23"/>
      <c r="BP2037" s="23"/>
      <c r="BQ2037" s="23"/>
      <c r="BR2037" s="23"/>
      <c r="BS2037" s="45">
        <v>248669.80600660067</v>
      </c>
      <c r="BT2037" s="45">
        <v>0.351</v>
      </c>
      <c r="BU2037" s="23"/>
      <c r="BV2037" s="23"/>
      <c r="BW2037" s="23"/>
      <c r="BX2037" s="23"/>
      <c r="BY2037" s="23"/>
      <c r="BZ2037" s="23"/>
      <c r="CA2037" s="23"/>
    </row>
    <row r="2038" ht="15.75" customHeight="1">
      <c r="A2038" s="45">
        <v>247756.58738037175</v>
      </c>
      <c r="B2038" s="46"/>
      <c r="C2038" s="45"/>
      <c r="D2038" s="45"/>
      <c r="E2038" s="45"/>
      <c r="F2038" s="45"/>
      <c r="G2038" s="45"/>
      <c r="H2038" s="45">
        <v>247756.58738037175</v>
      </c>
      <c r="I2038" s="46"/>
      <c r="J2038" s="45"/>
      <c r="K2038" s="45"/>
      <c r="L2038" s="45"/>
      <c r="M2038" s="45"/>
      <c r="N2038" s="45"/>
      <c r="O2038" s="45">
        <v>247756.58738037175</v>
      </c>
      <c r="P2038" s="45"/>
      <c r="Q2038" s="45"/>
      <c r="R2038" s="45"/>
      <c r="S2038" s="45"/>
      <c r="T2038" s="45"/>
      <c r="U2038" s="45"/>
      <c r="V2038" s="45">
        <v>247756.58738037175</v>
      </c>
      <c r="W2038" s="45">
        <v>0.012070414164805213</v>
      </c>
      <c r="X2038" s="45"/>
      <c r="Y2038" s="45"/>
      <c r="Z2038" s="45"/>
      <c r="AA2038" s="45"/>
      <c r="AB2038" s="45"/>
      <c r="AC2038" s="45">
        <v>247756.58738037175</v>
      </c>
      <c r="AD2038" s="45">
        <v>688.5669200975469</v>
      </c>
      <c r="AE2038" s="45"/>
      <c r="AF2038" s="45"/>
      <c r="AG2038" s="45"/>
      <c r="AH2038" s="45"/>
      <c r="AI2038" s="45"/>
      <c r="AJ2038" s="45">
        <v>247756.58738037175</v>
      </c>
      <c r="AK2038" s="45">
        <v>0.016</v>
      </c>
      <c r="AL2038" s="45"/>
      <c r="AM2038" s="45"/>
      <c r="AN2038" s="45"/>
      <c r="AO2038" s="23"/>
      <c r="AP2038" s="23"/>
      <c r="AQ2038" s="45">
        <v>247756.58738037175</v>
      </c>
      <c r="AR2038" s="45"/>
      <c r="AS2038" s="23"/>
      <c r="AT2038" s="23"/>
      <c r="AU2038" s="23"/>
      <c r="AV2038" s="23"/>
      <c r="AW2038" s="23"/>
      <c r="AX2038" s="45">
        <v>247756.58738037175</v>
      </c>
      <c r="AY2038" s="23"/>
      <c r="AZ2038" s="23"/>
      <c r="BA2038" s="23"/>
      <c r="BB2038" s="23"/>
      <c r="BC2038" s="23"/>
      <c r="BD2038" s="23"/>
      <c r="BE2038" s="45">
        <v>247756.58738037175</v>
      </c>
      <c r="BF2038" s="45"/>
      <c r="BG2038" s="23"/>
      <c r="BH2038" s="23"/>
      <c r="BI2038" s="23"/>
      <c r="BJ2038" s="23"/>
      <c r="BK2038" s="23"/>
      <c r="BL2038" s="45">
        <v>247756.58738037175</v>
      </c>
      <c r="BM2038" s="45">
        <v>0.821</v>
      </c>
      <c r="BN2038" s="23"/>
      <c r="BO2038" s="23"/>
      <c r="BP2038" s="23"/>
      <c r="BQ2038" s="23"/>
      <c r="BR2038" s="23"/>
      <c r="BS2038" s="45">
        <v>247756.58738037175</v>
      </c>
      <c r="BT2038" s="45">
        <v>0.345</v>
      </c>
      <c r="BU2038" s="23"/>
      <c r="BV2038" s="23"/>
      <c r="BW2038" s="23"/>
      <c r="BX2038" s="23"/>
      <c r="BY2038" s="23"/>
      <c r="BZ2038" s="23"/>
      <c r="CA2038" s="23"/>
    </row>
    <row r="2039" ht="15.75" customHeight="1">
      <c r="A2039" s="45">
        <v>247348.41451665445</v>
      </c>
      <c r="B2039" s="46"/>
      <c r="C2039" s="45"/>
      <c r="D2039" s="45"/>
      <c r="E2039" s="45"/>
      <c r="F2039" s="45"/>
      <c r="G2039" s="45"/>
      <c r="H2039" s="45">
        <v>247348.41451665445</v>
      </c>
      <c r="I2039" s="46"/>
      <c r="J2039" s="45"/>
      <c r="K2039" s="45"/>
      <c r="L2039" s="45"/>
      <c r="M2039" s="45"/>
      <c r="N2039" s="45"/>
      <c r="O2039" s="45">
        <v>247348.41451665445</v>
      </c>
      <c r="P2039" s="45"/>
      <c r="Q2039" s="45"/>
      <c r="R2039" s="45"/>
      <c r="S2039" s="45"/>
      <c r="T2039" s="45"/>
      <c r="U2039" s="45"/>
      <c r="V2039" s="45">
        <v>247348.41451665445</v>
      </c>
      <c r="W2039" s="45">
        <v>0.011556315660884437</v>
      </c>
      <c r="X2039" s="45"/>
      <c r="Y2039" s="45"/>
      <c r="Z2039" s="45"/>
      <c r="AA2039" s="45"/>
      <c r="AB2039" s="45"/>
      <c r="AC2039" s="45">
        <v>247348.41451665445</v>
      </c>
      <c r="AD2039" s="45">
        <v>692.2387816597443</v>
      </c>
      <c r="AE2039" s="45"/>
      <c r="AF2039" s="45"/>
      <c r="AG2039" s="45"/>
      <c r="AH2039" s="45"/>
      <c r="AI2039" s="45"/>
      <c r="AJ2039" s="45">
        <v>247348.41451665445</v>
      </c>
      <c r="AK2039" s="45">
        <v>0.016</v>
      </c>
      <c r="AL2039" s="45"/>
      <c r="AM2039" s="45"/>
      <c r="AN2039" s="45"/>
      <c r="AO2039" s="23"/>
      <c r="AP2039" s="23"/>
      <c r="AQ2039" s="45">
        <v>247348.41451665445</v>
      </c>
      <c r="AR2039" s="45"/>
      <c r="AS2039" s="23"/>
      <c r="AT2039" s="23"/>
      <c r="AU2039" s="23"/>
      <c r="AV2039" s="23"/>
      <c r="AW2039" s="23"/>
      <c r="AX2039" s="45">
        <v>247348.41451665445</v>
      </c>
      <c r="AY2039" s="23"/>
      <c r="AZ2039" s="23"/>
      <c r="BA2039" s="23"/>
      <c r="BB2039" s="23"/>
      <c r="BC2039" s="23"/>
      <c r="BD2039" s="23"/>
      <c r="BE2039" s="45">
        <v>247348.41451665445</v>
      </c>
      <c r="BF2039" s="45"/>
      <c r="BG2039" s="23"/>
      <c r="BH2039" s="23"/>
      <c r="BI2039" s="23"/>
      <c r="BJ2039" s="23"/>
      <c r="BK2039" s="23"/>
      <c r="BL2039" s="45">
        <v>247348.41451665445</v>
      </c>
      <c r="BM2039" s="45">
        <v>0.863</v>
      </c>
      <c r="BN2039" s="23"/>
      <c r="BO2039" s="23"/>
      <c r="BP2039" s="23"/>
      <c r="BQ2039" s="23"/>
      <c r="BR2039" s="23"/>
      <c r="BS2039" s="45">
        <v>247348.41451665445</v>
      </c>
      <c r="BT2039" s="45">
        <v>0.34</v>
      </c>
      <c r="BU2039" s="23"/>
      <c r="BV2039" s="23"/>
      <c r="BW2039" s="23"/>
      <c r="BX2039" s="23"/>
      <c r="BY2039" s="23"/>
      <c r="BZ2039" s="23"/>
      <c r="CA2039" s="23"/>
    </row>
    <row r="2040" ht="15.75" customHeight="1">
      <c r="A2040" s="45">
        <v>243053.932584</v>
      </c>
      <c r="B2040" s="46"/>
      <c r="C2040" s="45"/>
      <c r="D2040" s="45"/>
      <c r="E2040" s="45"/>
      <c r="F2040" s="45"/>
      <c r="G2040" s="45"/>
      <c r="H2040" s="45">
        <v>243053.932584</v>
      </c>
      <c r="I2040" s="46"/>
      <c r="J2040" s="45"/>
      <c r="K2040" s="45"/>
      <c r="L2040" s="45"/>
      <c r="M2040" s="45"/>
      <c r="N2040" s="45"/>
      <c r="O2040" s="45">
        <v>243053.932584</v>
      </c>
      <c r="P2040" s="45"/>
      <c r="Q2040" s="45"/>
      <c r="R2040" s="45"/>
      <c r="S2040" s="45"/>
      <c r="T2040" s="45"/>
      <c r="U2040" s="45"/>
      <c r="V2040" s="45">
        <v>243053.932584</v>
      </c>
      <c r="W2040" s="45"/>
      <c r="X2040" s="45"/>
      <c r="Y2040" s="45"/>
      <c r="Z2040" s="45"/>
      <c r="AA2040" s="45"/>
      <c r="AB2040" s="45"/>
      <c r="AC2040" s="45">
        <v>243053.932584</v>
      </c>
      <c r="AD2040" s="45">
        <v>716.0</v>
      </c>
      <c r="AE2040" s="45"/>
      <c r="AF2040" s="45"/>
      <c r="AG2040" s="45"/>
      <c r="AH2040" s="45"/>
      <c r="AI2040" s="45"/>
      <c r="AJ2040" s="45">
        <v>243053.932584</v>
      </c>
      <c r="AK2040" s="45">
        <v>0.017</v>
      </c>
      <c r="AL2040" s="45"/>
      <c r="AM2040" s="45"/>
      <c r="AN2040" s="45"/>
      <c r="AO2040" s="23"/>
      <c r="AP2040" s="23"/>
      <c r="AQ2040" s="45">
        <v>243053.932584</v>
      </c>
      <c r="AR2040" s="45"/>
      <c r="AS2040" s="23"/>
      <c r="AT2040" s="23"/>
      <c r="AU2040" s="23"/>
      <c r="AV2040" s="23"/>
      <c r="AW2040" s="23"/>
      <c r="AX2040" s="45">
        <v>243053.932584</v>
      </c>
      <c r="AY2040" s="23"/>
      <c r="AZ2040" s="23"/>
      <c r="BA2040" s="23"/>
      <c r="BB2040" s="23"/>
      <c r="BC2040" s="23"/>
      <c r="BD2040" s="23"/>
      <c r="BE2040" s="45">
        <v>243053.932584</v>
      </c>
      <c r="BF2040" s="45"/>
      <c r="BG2040" s="23"/>
      <c r="BH2040" s="23"/>
      <c r="BI2040" s="23"/>
      <c r="BJ2040" s="23"/>
      <c r="BK2040" s="23"/>
      <c r="BL2040" s="45">
        <v>243053.932584</v>
      </c>
      <c r="BM2040" s="45">
        <v>0.896</v>
      </c>
      <c r="BN2040" s="23"/>
      <c r="BO2040" s="23"/>
      <c r="BP2040" s="23"/>
      <c r="BQ2040" s="23"/>
      <c r="BR2040" s="23"/>
      <c r="BS2040" s="45">
        <v>243053.932584</v>
      </c>
      <c r="BT2040" s="45">
        <v>0.42</v>
      </c>
      <c r="BU2040" s="23"/>
      <c r="BV2040" s="23"/>
      <c r="BW2040" s="23"/>
      <c r="BX2040" s="23"/>
      <c r="BY2040" s="23"/>
      <c r="BZ2040" s="23"/>
      <c r="CA2040" s="23"/>
    </row>
    <row r="2041" ht="15.75" customHeight="1">
      <c r="A2041" s="45">
        <v>239394.48818897636</v>
      </c>
      <c r="B2041" s="46"/>
      <c r="C2041" s="45"/>
      <c r="D2041" s="45"/>
      <c r="E2041" s="45"/>
      <c r="F2041" s="45"/>
      <c r="G2041" s="45"/>
      <c r="H2041" s="45">
        <v>239394.48818897636</v>
      </c>
      <c r="I2041" s="46"/>
      <c r="J2041" s="45"/>
      <c r="K2041" s="45"/>
      <c r="L2041" s="45"/>
      <c r="M2041" s="45"/>
      <c r="N2041" s="45"/>
      <c r="O2041" s="45">
        <v>239394.48818897636</v>
      </c>
      <c r="P2041" s="45"/>
      <c r="Q2041" s="45"/>
      <c r="R2041" s="45"/>
      <c r="S2041" s="45"/>
      <c r="T2041" s="45"/>
      <c r="U2041" s="45"/>
      <c r="V2041" s="45">
        <v>239394.48818897636</v>
      </c>
      <c r="W2041" s="45">
        <v>0.010826771653543307</v>
      </c>
      <c r="X2041" s="45"/>
      <c r="Y2041" s="45"/>
      <c r="Z2041" s="45"/>
      <c r="AA2041" s="45"/>
      <c r="AB2041" s="45"/>
      <c r="AC2041" s="45">
        <v>239394.48818897636</v>
      </c>
      <c r="AD2041" s="45">
        <v>692.9133858267717</v>
      </c>
      <c r="AE2041" s="45"/>
      <c r="AF2041" s="45"/>
      <c r="AG2041" s="45"/>
      <c r="AH2041" s="45"/>
      <c r="AI2041" s="45"/>
      <c r="AJ2041" s="45">
        <v>239394.48818897636</v>
      </c>
      <c r="AK2041" s="45">
        <v>0.016</v>
      </c>
      <c r="AL2041" s="45"/>
      <c r="AM2041" s="45"/>
      <c r="AN2041" s="45"/>
      <c r="AO2041" s="23"/>
      <c r="AP2041" s="23"/>
      <c r="AQ2041" s="45">
        <v>239394.48818897636</v>
      </c>
      <c r="AR2041" s="45"/>
      <c r="AS2041" s="23"/>
      <c r="AT2041" s="23"/>
      <c r="AU2041" s="23"/>
      <c r="AV2041" s="23"/>
      <c r="AW2041" s="23"/>
      <c r="AX2041" s="45">
        <v>239394.48818897636</v>
      </c>
      <c r="AY2041" s="23"/>
      <c r="AZ2041" s="23"/>
      <c r="BA2041" s="23"/>
      <c r="BB2041" s="23"/>
      <c r="BC2041" s="23"/>
      <c r="BD2041" s="23"/>
      <c r="BE2041" s="45">
        <v>239394.48818897636</v>
      </c>
      <c r="BF2041" s="45"/>
      <c r="BG2041" s="23"/>
      <c r="BH2041" s="23"/>
      <c r="BI2041" s="23"/>
      <c r="BJ2041" s="23"/>
      <c r="BK2041" s="23"/>
      <c r="BL2041" s="45">
        <v>239394.48818897636</v>
      </c>
      <c r="BM2041" s="45">
        <v>0.91</v>
      </c>
      <c r="BN2041" s="23"/>
      <c r="BO2041" s="23"/>
      <c r="BP2041" s="23"/>
      <c r="BQ2041" s="23"/>
      <c r="BR2041" s="23"/>
      <c r="BS2041" s="45">
        <v>239394.48818897636</v>
      </c>
      <c r="BT2041" s="45">
        <v>0.5</v>
      </c>
      <c r="BU2041" s="23"/>
      <c r="BV2041" s="23"/>
      <c r="BW2041" s="23"/>
      <c r="BX2041" s="23"/>
      <c r="BY2041" s="23"/>
      <c r="BZ2041" s="23"/>
      <c r="CA2041" s="23"/>
    </row>
    <row r="2042" ht="15.75" customHeight="1">
      <c r="A2042" s="45">
        <v>235977.29109689922</v>
      </c>
      <c r="B2042" s="46"/>
      <c r="C2042" s="45"/>
      <c r="D2042" s="45"/>
      <c r="E2042" s="45"/>
      <c r="F2042" s="45"/>
      <c r="G2042" s="45"/>
      <c r="H2042" s="45">
        <v>235977.29109689922</v>
      </c>
      <c r="I2042" s="46"/>
      <c r="J2042" s="45"/>
      <c r="K2042" s="45"/>
      <c r="L2042" s="45"/>
      <c r="M2042" s="45"/>
      <c r="N2042" s="45"/>
      <c r="O2042" s="45">
        <v>235977.29109689922</v>
      </c>
      <c r="P2042" s="45"/>
      <c r="Q2042" s="45"/>
      <c r="R2042" s="45"/>
      <c r="S2042" s="45"/>
      <c r="T2042" s="45"/>
      <c r="U2042" s="45"/>
      <c r="V2042" s="45">
        <v>235977.29109689922</v>
      </c>
      <c r="W2042" s="45">
        <v>0.010775193798449613</v>
      </c>
      <c r="X2042" s="45"/>
      <c r="Y2042" s="45"/>
      <c r="Z2042" s="45"/>
      <c r="AA2042" s="45"/>
      <c r="AB2042" s="45"/>
      <c r="AC2042" s="45">
        <v>235977.29109689922</v>
      </c>
      <c r="AD2042" s="45"/>
      <c r="AE2042" s="45"/>
      <c r="AF2042" s="45"/>
      <c r="AG2042" s="45"/>
      <c r="AH2042" s="45"/>
      <c r="AI2042" s="45"/>
      <c r="AJ2042" s="45">
        <v>235977.29109689922</v>
      </c>
      <c r="AK2042" s="45">
        <v>0.016</v>
      </c>
      <c r="AL2042" s="45"/>
      <c r="AM2042" s="45"/>
      <c r="AN2042" s="45"/>
      <c r="AO2042" s="23"/>
      <c r="AP2042" s="23"/>
      <c r="AQ2042" s="45">
        <v>235977.29109689922</v>
      </c>
      <c r="AR2042" s="45"/>
      <c r="AS2042" s="23"/>
      <c r="AT2042" s="23"/>
      <c r="AU2042" s="23"/>
      <c r="AV2042" s="23"/>
      <c r="AW2042" s="23"/>
      <c r="AX2042" s="45">
        <v>235977.29109689922</v>
      </c>
      <c r="AY2042" s="23"/>
      <c r="AZ2042" s="23"/>
      <c r="BA2042" s="23"/>
      <c r="BB2042" s="23"/>
      <c r="BC2042" s="23"/>
      <c r="BD2042" s="23"/>
      <c r="BE2042" s="45">
        <v>235977.29109689922</v>
      </c>
      <c r="BF2042" s="45"/>
      <c r="BG2042" s="23"/>
      <c r="BH2042" s="23"/>
      <c r="BI2042" s="23"/>
      <c r="BJ2042" s="23"/>
      <c r="BK2042" s="23"/>
      <c r="BL2042" s="45">
        <v>235977.29109689922</v>
      </c>
      <c r="BM2042" s="45">
        <v>0.912</v>
      </c>
      <c r="BN2042" s="23"/>
      <c r="BO2042" s="23"/>
      <c r="BP2042" s="23"/>
      <c r="BQ2042" s="23"/>
      <c r="BR2042" s="23"/>
      <c r="BS2042" s="45">
        <v>235977.29109689922</v>
      </c>
      <c r="BT2042" s="45">
        <v>0.58</v>
      </c>
      <c r="BU2042" s="23"/>
      <c r="BV2042" s="23"/>
      <c r="BW2042" s="23"/>
      <c r="BX2042" s="23"/>
      <c r="BY2042" s="23"/>
      <c r="BZ2042" s="23"/>
      <c r="CA2042" s="23"/>
    </row>
    <row r="2043" ht="15.75" customHeight="1">
      <c r="A2043" s="45">
        <v>15897.677782875808</v>
      </c>
      <c r="B2043" s="46">
        <v>0.076</v>
      </c>
      <c r="C2043" s="45"/>
      <c r="D2043" s="45"/>
      <c r="E2043" s="45"/>
      <c r="F2043" s="45"/>
      <c r="G2043" s="45"/>
      <c r="H2043" s="45">
        <v>15897.677782875808</v>
      </c>
      <c r="I2043" s="46">
        <v>0.078</v>
      </c>
      <c r="J2043" s="45"/>
      <c r="K2043" s="45"/>
      <c r="L2043" s="45"/>
      <c r="M2043" s="45"/>
      <c r="N2043" s="45"/>
      <c r="O2043" s="45">
        <v>15897.677782875808</v>
      </c>
      <c r="P2043" s="45">
        <v>0.004812712237861939</v>
      </c>
      <c r="Q2043" s="45"/>
      <c r="R2043" s="45"/>
      <c r="S2043" s="45"/>
      <c r="T2043" s="45"/>
      <c r="U2043" s="45"/>
      <c r="V2043" s="45">
        <v>15897.677782875808</v>
      </c>
      <c r="W2043" s="45"/>
      <c r="X2043" s="45"/>
      <c r="Y2043" s="45"/>
      <c r="Z2043" s="45"/>
      <c r="AA2043" s="45"/>
      <c r="AB2043" s="45"/>
      <c r="AC2043" s="45">
        <v>15897.677782875808</v>
      </c>
      <c r="AD2043" s="45">
        <v>320.1389428934339</v>
      </c>
      <c r="AE2043" s="45"/>
      <c r="AF2043" s="45"/>
      <c r="AG2043" s="45"/>
      <c r="AH2043" s="45"/>
      <c r="AI2043" s="45"/>
      <c r="AJ2043" s="45">
        <v>15897.677782875808</v>
      </c>
      <c r="AK2043" s="45">
        <v>0.015</v>
      </c>
      <c r="AL2043" s="45"/>
      <c r="AM2043" s="45"/>
      <c r="AN2043" s="45"/>
      <c r="AO2043" s="23"/>
      <c r="AP2043" s="23"/>
      <c r="AQ2043" s="45">
        <v>15897.677782875808</v>
      </c>
      <c r="AR2043" s="45">
        <v>0.006</v>
      </c>
      <c r="AS2043" s="23"/>
      <c r="AT2043" s="23"/>
      <c r="AU2043" s="23"/>
      <c r="AV2043" s="23"/>
      <c r="AW2043" s="23"/>
      <c r="AX2043" s="45">
        <v>15897.677782875808</v>
      </c>
      <c r="AY2043" s="23"/>
      <c r="AZ2043" s="23"/>
      <c r="BA2043" s="23"/>
      <c r="BB2043" s="23"/>
      <c r="BC2043" s="23"/>
      <c r="BD2043" s="23"/>
      <c r="BE2043" s="45">
        <v>15897.677782875808</v>
      </c>
      <c r="BF2043" s="45"/>
      <c r="BG2043" s="23"/>
      <c r="BH2043" s="23"/>
      <c r="BI2043" s="23"/>
      <c r="BJ2043" s="23"/>
      <c r="BK2043" s="23"/>
      <c r="BL2043" s="45">
        <v>15897.677782875808</v>
      </c>
      <c r="BM2043" s="45">
        <v>0.4</v>
      </c>
      <c r="BN2043" s="23"/>
      <c r="BO2043" s="23"/>
      <c r="BP2043" s="23"/>
      <c r="BQ2043" s="23"/>
      <c r="BR2043" s="23"/>
      <c r="BS2043" s="45">
        <v>15897.677782875808</v>
      </c>
      <c r="BT2043" s="45">
        <v>0.474</v>
      </c>
      <c r="BU2043" s="23"/>
      <c r="BV2043" s="23"/>
      <c r="BW2043" s="23"/>
      <c r="BX2043" s="23"/>
      <c r="BY2043" s="23"/>
      <c r="BZ2043" s="23"/>
      <c r="CA2043" s="23"/>
    </row>
    <row r="2044" ht="15.75" customHeight="1">
      <c r="A2044" s="45">
        <v>15853.859429454968</v>
      </c>
      <c r="B2044" s="46">
        <v>0.077</v>
      </c>
      <c r="C2044" s="45"/>
      <c r="D2044" s="45"/>
      <c r="E2044" s="45"/>
      <c r="F2044" s="45"/>
      <c r="G2044" s="45"/>
      <c r="H2044" s="45">
        <v>15853.859429454968</v>
      </c>
      <c r="I2044" s="46">
        <v>0.076</v>
      </c>
      <c r="J2044" s="45"/>
      <c r="K2044" s="45"/>
      <c r="L2044" s="45"/>
      <c r="M2044" s="45"/>
      <c r="N2044" s="45"/>
      <c r="O2044" s="45">
        <v>15853.859429454968</v>
      </c>
      <c r="P2044" s="45">
        <v>0.004681613194176008</v>
      </c>
      <c r="Q2044" s="45"/>
      <c r="R2044" s="45"/>
      <c r="S2044" s="45"/>
      <c r="T2044" s="45"/>
      <c r="U2044" s="45"/>
      <c r="V2044" s="45">
        <v>15853.859429454968</v>
      </c>
      <c r="W2044" s="45"/>
      <c r="X2044" s="45"/>
      <c r="Y2044" s="45"/>
      <c r="Z2044" s="45"/>
      <c r="AA2044" s="45"/>
      <c r="AB2044" s="45"/>
      <c r="AC2044" s="45">
        <v>15853.859429454968</v>
      </c>
      <c r="AD2044" s="45">
        <v>323.4119314521325</v>
      </c>
      <c r="AE2044" s="45"/>
      <c r="AF2044" s="45"/>
      <c r="AG2044" s="45"/>
      <c r="AH2044" s="45"/>
      <c r="AI2044" s="45"/>
      <c r="AJ2044" s="45">
        <v>15853.859429454968</v>
      </c>
      <c r="AK2044" s="45">
        <v>0.014</v>
      </c>
      <c r="AL2044" s="45"/>
      <c r="AM2044" s="45"/>
      <c r="AN2044" s="45"/>
      <c r="AO2044" s="23"/>
      <c r="AP2044" s="23"/>
      <c r="AQ2044" s="45">
        <v>15853.859429454968</v>
      </c>
      <c r="AR2044" s="45">
        <v>0.006</v>
      </c>
      <c r="AS2044" s="23"/>
      <c r="AT2044" s="23"/>
      <c r="AU2044" s="23"/>
      <c r="AV2044" s="23"/>
      <c r="AW2044" s="23"/>
      <c r="AX2044" s="45">
        <v>15853.859429454968</v>
      </c>
      <c r="AY2044" s="23"/>
      <c r="AZ2044" s="23"/>
      <c r="BA2044" s="23"/>
      <c r="BB2044" s="23"/>
      <c r="BC2044" s="23"/>
      <c r="BD2044" s="23"/>
      <c r="BE2044" s="45">
        <v>15853.859429454968</v>
      </c>
      <c r="BF2044" s="45"/>
      <c r="BG2044" s="23"/>
      <c r="BH2044" s="23"/>
      <c r="BI2044" s="23"/>
      <c r="BJ2044" s="23"/>
      <c r="BK2044" s="23"/>
      <c r="BL2044" s="45">
        <v>15853.859429454968</v>
      </c>
      <c r="BM2044" s="45">
        <v>0.586</v>
      </c>
      <c r="BN2044" s="23"/>
      <c r="BO2044" s="23"/>
      <c r="BP2044" s="23"/>
      <c r="BQ2044" s="23"/>
      <c r="BR2044" s="23"/>
      <c r="BS2044" s="45">
        <v>15853.859429454968</v>
      </c>
      <c r="BT2044" s="45">
        <v>0.532</v>
      </c>
      <c r="BU2044" s="23"/>
      <c r="BV2044" s="23"/>
      <c r="BW2044" s="23"/>
      <c r="BX2044" s="23"/>
      <c r="BY2044" s="23"/>
      <c r="BZ2044" s="23"/>
      <c r="CA2044" s="23"/>
    </row>
    <row r="2045" ht="15.75" customHeight="1">
      <c r="A2045" s="45">
        <v>15626.645561605674</v>
      </c>
      <c r="B2045" s="46">
        <v>0.08</v>
      </c>
      <c r="C2045" s="45"/>
      <c r="D2045" s="45"/>
      <c r="E2045" s="45"/>
      <c r="F2045" s="45"/>
      <c r="G2045" s="45"/>
      <c r="H2045" s="45">
        <v>15626.645561605674</v>
      </c>
      <c r="I2045" s="46">
        <v>0.072</v>
      </c>
      <c r="J2045" s="45"/>
      <c r="K2045" s="45"/>
      <c r="L2045" s="45"/>
      <c r="M2045" s="45"/>
      <c r="N2045" s="45"/>
      <c r="O2045" s="45">
        <v>15626.645561605674</v>
      </c>
      <c r="P2045" s="45">
        <v>0.004631379004685324</v>
      </c>
      <c r="Q2045" s="45"/>
      <c r="R2045" s="45"/>
      <c r="S2045" s="45"/>
      <c r="T2045" s="45"/>
      <c r="U2045" s="45"/>
      <c r="V2045" s="45">
        <v>15626.645561605674</v>
      </c>
      <c r="W2045" s="45">
        <v>0.00799062935291883</v>
      </c>
      <c r="X2045" s="45"/>
      <c r="Y2045" s="45"/>
      <c r="Z2045" s="45"/>
      <c r="AA2045" s="45"/>
      <c r="AB2045" s="45"/>
      <c r="AC2045" s="45">
        <v>15626.645561605674</v>
      </c>
      <c r="AD2045" s="45">
        <v>351.0193744459921</v>
      </c>
      <c r="AE2045" s="45"/>
      <c r="AF2045" s="45"/>
      <c r="AG2045" s="45"/>
      <c r="AH2045" s="45"/>
      <c r="AI2045" s="45"/>
      <c r="AJ2045" s="45">
        <v>15626.645561605674</v>
      </c>
      <c r="AK2045" s="45">
        <v>0.014</v>
      </c>
      <c r="AL2045" s="45"/>
      <c r="AM2045" s="45"/>
      <c r="AN2045" s="45"/>
      <c r="AO2045" s="23"/>
      <c r="AP2045" s="23"/>
      <c r="AQ2045" s="45">
        <v>15626.645561605674</v>
      </c>
      <c r="AR2045" s="45">
        <v>0.006</v>
      </c>
      <c r="AS2045" s="23"/>
      <c r="AT2045" s="23"/>
      <c r="AU2045" s="23"/>
      <c r="AV2045" s="23"/>
      <c r="AW2045" s="23"/>
      <c r="AX2045" s="45">
        <v>15626.645561605674</v>
      </c>
      <c r="AY2045" s="23"/>
      <c r="AZ2045" s="23"/>
      <c r="BA2045" s="23"/>
      <c r="BB2045" s="23"/>
      <c r="BC2045" s="23"/>
      <c r="BD2045" s="23"/>
      <c r="BE2045" s="45">
        <v>15626.645561605674</v>
      </c>
      <c r="BF2045" s="45"/>
      <c r="BG2045" s="23"/>
      <c r="BH2045" s="23"/>
      <c r="BI2045" s="23"/>
      <c r="BJ2045" s="23"/>
      <c r="BK2045" s="23"/>
      <c r="BL2045" s="45">
        <v>15626.645561605674</v>
      </c>
      <c r="BM2045" s="45">
        <v>0.618</v>
      </c>
      <c r="BN2045" s="23"/>
      <c r="BO2045" s="23"/>
      <c r="BP2045" s="23"/>
      <c r="BQ2045" s="23"/>
      <c r="BR2045" s="23"/>
      <c r="BS2045" s="45">
        <v>15626.645561605674</v>
      </c>
      <c r="BT2045" s="45">
        <v>0.591</v>
      </c>
      <c r="BU2045" s="23"/>
      <c r="BV2045" s="23"/>
      <c r="BW2045" s="23"/>
      <c r="BX2045" s="23"/>
      <c r="BY2045" s="23"/>
      <c r="BZ2045" s="23"/>
      <c r="CA2045" s="23"/>
    </row>
    <row r="2046" ht="15.75" customHeight="1">
      <c r="A2046" s="45">
        <v>15336.37142431466</v>
      </c>
      <c r="B2046" s="46">
        <v>0.079</v>
      </c>
      <c r="C2046" s="45"/>
      <c r="D2046" s="45"/>
      <c r="E2046" s="45"/>
      <c r="F2046" s="45"/>
      <c r="G2046" s="45"/>
      <c r="H2046" s="45">
        <v>15336.37142431466</v>
      </c>
      <c r="I2046" s="46">
        <v>0.07</v>
      </c>
      <c r="J2046" s="45"/>
      <c r="K2046" s="45"/>
      <c r="L2046" s="45"/>
      <c r="M2046" s="45"/>
      <c r="N2046" s="45"/>
      <c r="O2046" s="45">
        <v>15336.37142431466</v>
      </c>
      <c r="P2046" s="45">
        <v>0.004337753277711561</v>
      </c>
      <c r="Q2046" s="45"/>
      <c r="R2046" s="45"/>
      <c r="S2046" s="45"/>
      <c r="T2046" s="45"/>
      <c r="U2046" s="45"/>
      <c r="V2046" s="45">
        <v>15336.37142431466</v>
      </c>
      <c r="W2046" s="45">
        <v>0.008026668653158523</v>
      </c>
      <c r="X2046" s="45"/>
      <c r="Y2046" s="45"/>
      <c r="Z2046" s="45"/>
      <c r="AA2046" s="45"/>
      <c r="AB2046" s="45"/>
      <c r="AC2046" s="45">
        <v>15336.37142431466</v>
      </c>
      <c r="AD2046" s="45">
        <v>409.4656336909019</v>
      </c>
      <c r="AE2046" s="45"/>
      <c r="AF2046" s="45"/>
      <c r="AG2046" s="45"/>
      <c r="AH2046" s="45"/>
      <c r="AI2046" s="45"/>
      <c r="AJ2046" s="45">
        <v>15336.37142431466</v>
      </c>
      <c r="AK2046" s="45">
        <v>0.014</v>
      </c>
      <c r="AL2046" s="45"/>
      <c r="AM2046" s="45"/>
      <c r="AN2046" s="45"/>
      <c r="AO2046" s="23"/>
      <c r="AP2046" s="23"/>
      <c r="AQ2046" s="45">
        <v>15336.37142431466</v>
      </c>
      <c r="AR2046" s="45">
        <v>0.006</v>
      </c>
      <c r="AS2046" s="23"/>
      <c r="AT2046" s="23"/>
      <c r="AU2046" s="23"/>
      <c r="AV2046" s="23"/>
      <c r="AW2046" s="23"/>
      <c r="AX2046" s="45">
        <v>15336.37142431466</v>
      </c>
      <c r="AY2046" s="23"/>
      <c r="AZ2046" s="23"/>
      <c r="BA2046" s="23"/>
      <c r="BB2046" s="23"/>
      <c r="BC2046" s="23"/>
      <c r="BD2046" s="23"/>
      <c r="BE2046" s="45">
        <v>15336.37142431466</v>
      </c>
      <c r="BF2046" s="45">
        <v>12.0</v>
      </c>
      <c r="BG2046" s="23"/>
      <c r="BH2046" s="23"/>
      <c r="BI2046" s="23"/>
      <c r="BJ2046" s="23"/>
      <c r="BK2046" s="23"/>
      <c r="BL2046" s="45">
        <v>15336.37142431466</v>
      </c>
      <c r="BM2046" s="45">
        <v>0.646</v>
      </c>
      <c r="BN2046" s="23"/>
      <c r="BO2046" s="23"/>
      <c r="BP2046" s="23"/>
      <c r="BQ2046" s="23"/>
      <c r="BR2046" s="23"/>
      <c r="BS2046" s="45">
        <v>15336.37142431466</v>
      </c>
      <c r="BT2046" s="45">
        <v>0.61</v>
      </c>
      <c r="BU2046" s="23"/>
      <c r="BV2046" s="23"/>
      <c r="BW2046" s="23"/>
      <c r="BX2046" s="23"/>
      <c r="BY2046" s="23"/>
      <c r="BZ2046" s="23"/>
      <c r="CA2046" s="23"/>
    </row>
    <row r="2047" ht="15.75" customHeight="1">
      <c r="A2047" s="45">
        <v>15144.00409443425</v>
      </c>
      <c r="B2047" s="46">
        <v>0.08</v>
      </c>
      <c r="C2047" s="45"/>
      <c r="D2047" s="45"/>
      <c r="E2047" s="45"/>
      <c r="F2047" s="45"/>
      <c r="G2047" s="45"/>
      <c r="H2047" s="45">
        <v>15144.00409443425</v>
      </c>
      <c r="I2047" s="46">
        <v>0.071</v>
      </c>
      <c r="J2047" s="45"/>
      <c r="K2047" s="45"/>
      <c r="L2047" s="45"/>
      <c r="M2047" s="45"/>
      <c r="N2047" s="45"/>
      <c r="O2047" s="45">
        <v>15144.00409443425</v>
      </c>
      <c r="P2047" s="45">
        <v>0.004259816513761468</v>
      </c>
      <c r="Q2047" s="45"/>
      <c r="R2047" s="45"/>
      <c r="S2047" s="45"/>
      <c r="T2047" s="45"/>
      <c r="U2047" s="45"/>
      <c r="V2047" s="45">
        <v>15144.00409443425</v>
      </c>
      <c r="W2047" s="45">
        <v>0.00838262996941896</v>
      </c>
      <c r="X2047" s="45"/>
      <c r="Y2047" s="45"/>
      <c r="Z2047" s="45"/>
      <c r="AA2047" s="45"/>
      <c r="AB2047" s="45"/>
      <c r="AC2047" s="45">
        <v>15144.00409443425</v>
      </c>
      <c r="AD2047" s="45">
        <v>545.3211009174312</v>
      </c>
      <c r="AE2047" s="45"/>
      <c r="AF2047" s="45"/>
      <c r="AG2047" s="45"/>
      <c r="AH2047" s="45"/>
      <c r="AI2047" s="45"/>
      <c r="AJ2047" s="45">
        <v>15144.00409443425</v>
      </c>
      <c r="AK2047" s="45">
        <v>0.014</v>
      </c>
      <c r="AL2047" s="45"/>
      <c r="AM2047" s="45"/>
      <c r="AN2047" s="45"/>
      <c r="AO2047" s="23"/>
      <c r="AP2047" s="23"/>
      <c r="AQ2047" s="45">
        <v>15144.00409443425</v>
      </c>
      <c r="AR2047" s="45">
        <v>0.006</v>
      </c>
      <c r="AS2047" s="23"/>
      <c r="AT2047" s="23"/>
      <c r="AU2047" s="23"/>
      <c r="AV2047" s="23"/>
      <c r="AW2047" s="23"/>
      <c r="AX2047" s="45">
        <v>15144.00409443425</v>
      </c>
      <c r="AY2047" s="23"/>
      <c r="AZ2047" s="23"/>
      <c r="BA2047" s="23"/>
      <c r="BB2047" s="23"/>
      <c r="BC2047" s="23"/>
      <c r="BD2047" s="23"/>
      <c r="BE2047" s="45">
        <v>15144.00409443425</v>
      </c>
      <c r="BF2047" s="45">
        <v>12.0</v>
      </c>
      <c r="BG2047" s="23"/>
      <c r="BH2047" s="23"/>
      <c r="BI2047" s="23"/>
      <c r="BJ2047" s="23"/>
      <c r="BK2047" s="23"/>
      <c r="BL2047" s="45">
        <v>15144.00409443425</v>
      </c>
      <c r="BM2047" s="45">
        <v>0.742</v>
      </c>
      <c r="BN2047" s="23"/>
      <c r="BO2047" s="23"/>
      <c r="BP2047" s="23"/>
      <c r="BQ2047" s="23"/>
      <c r="BR2047" s="23"/>
      <c r="BS2047" s="45">
        <v>15144.00409443425</v>
      </c>
      <c r="BT2047" s="45">
        <v>0.618</v>
      </c>
      <c r="BU2047" s="23"/>
      <c r="BV2047" s="23"/>
      <c r="BW2047" s="23"/>
      <c r="BX2047" s="23"/>
      <c r="BY2047" s="23"/>
      <c r="BZ2047" s="23"/>
      <c r="CA2047" s="23"/>
    </row>
    <row r="2048" ht="15.75" customHeight="1">
      <c r="A2048" s="45">
        <v>15016.95977164421</v>
      </c>
      <c r="B2048" s="46">
        <v>0.084</v>
      </c>
      <c r="C2048" s="45"/>
      <c r="D2048" s="45"/>
      <c r="E2048" s="45"/>
      <c r="F2048" s="45"/>
      <c r="G2048" s="45"/>
      <c r="H2048" s="45">
        <v>15016.95977164421</v>
      </c>
      <c r="I2048" s="46">
        <v>0.078</v>
      </c>
      <c r="J2048" s="45"/>
      <c r="K2048" s="45"/>
      <c r="L2048" s="45"/>
      <c r="M2048" s="45"/>
      <c r="N2048" s="45"/>
      <c r="O2048" s="45">
        <v>15016.95977164421</v>
      </c>
      <c r="P2048" s="45"/>
      <c r="Q2048" s="45"/>
      <c r="R2048" s="45"/>
      <c r="S2048" s="45"/>
      <c r="T2048" s="45"/>
      <c r="U2048" s="45"/>
      <c r="V2048" s="45">
        <v>15016.95977164421</v>
      </c>
      <c r="W2048" s="45"/>
      <c r="X2048" s="45"/>
      <c r="Y2048" s="45"/>
      <c r="Z2048" s="45"/>
      <c r="AA2048" s="45"/>
      <c r="AB2048" s="45"/>
      <c r="AC2048" s="45">
        <v>15016.95977164421</v>
      </c>
      <c r="AD2048" s="45">
        <v>646.1210963013135</v>
      </c>
      <c r="AE2048" s="45"/>
      <c r="AF2048" s="45"/>
      <c r="AG2048" s="45"/>
      <c r="AH2048" s="45"/>
      <c r="AI2048" s="45"/>
      <c r="AJ2048" s="45">
        <v>15016.95977164421</v>
      </c>
      <c r="AK2048" s="45">
        <v>0.014</v>
      </c>
      <c r="AL2048" s="45"/>
      <c r="AM2048" s="45"/>
      <c r="AN2048" s="45"/>
      <c r="AO2048" s="23"/>
      <c r="AP2048" s="23"/>
      <c r="AQ2048" s="45">
        <v>15016.95977164421</v>
      </c>
      <c r="AR2048" s="45">
        <v>0.005</v>
      </c>
      <c r="AS2048" s="23"/>
      <c r="AT2048" s="23"/>
      <c r="AU2048" s="23"/>
      <c r="AV2048" s="23"/>
      <c r="AW2048" s="23"/>
      <c r="AX2048" s="45">
        <v>15016.95977164421</v>
      </c>
      <c r="AY2048" s="23">
        <v>0.366</v>
      </c>
      <c r="AZ2048" s="23"/>
      <c r="BA2048" s="23"/>
      <c r="BB2048" s="23"/>
      <c r="BC2048" s="23"/>
      <c r="BD2048" s="23"/>
      <c r="BE2048" s="45">
        <v>15016.95977164421</v>
      </c>
      <c r="BF2048" s="45">
        <v>12.0</v>
      </c>
      <c r="BG2048" s="23"/>
      <c r="BH2048" s="23"/>
      <c r="BI2048" s="23"/>
      <c r="BJ2048" s="23"/>
      <c r="BK2048" s="23"/>
      <c r="BL2048" s="45">
        <v>15016.95977164421</v>
      </c>
      <c r="BM2048" s="45">
        <v>0.854</v>
      </c>
      <c r="BN2048" s="23"/>
      <c r="BO2048" s="23"/>
      <c r="BP2048" s="23"/>
      <c r="BQ2048" s="23"/>
      <c r="BR2048" s="23"/>
      <c r="BS2048" s="45">
        <v>15016.95977164421</v>
      </c>
      <c r="BT2048" s="45">
        <v>0.627</v>
      </c>
      <c r="BU2048" s="23"/>
      <c r="BV2048" s="23"/>
      <c r="BW2048" s="23"/>
      <c r="BX2048" s="23"/>
      <c r="BY2048" s="23"/>
      <c r="BZ2048" s="23"/>
      <c r="CA2048" s="23"/>
    </row>
    <row r="2049" ht="15.75" customHeight="1">
      <c r="A2049" s="45">
        <v>14864.651159011613</v>
      </c>
      <c r="B2049" s="46">
        <v>0.088</v>
      </c>
      <c r="C2049" s="45"/>
      <c r="D2049" s="45"/>
      <c r="E2049" s="45"/>
      <c r="F2049" s="45"/>
      <c r="G2049" s="45"/>
      <c r="H2049" s="45">
        <v>14864.651159011613</v>
      </c>
      <c r="I2049" s="46">
        <v>0.082</v>
      </c>
      <c r="J2049" s="45"/>
      <c r="K2049" s="45"/>
      <c r="L2049" s="45"/>
      <c r="M2049" s="45"/>
      <c r="N2049" s="45"/>
      <c r="O2049" s="45">
        <v>14864.651159011613</v>
      </c>
      <c r="P2049" s="45">
        <v>0.004156430722171773</v>
      </c>
      <c r="Q2049" s="45"/>
      <c r="R2049" s="45"/>
      <c r="S2049" s="45"/>
      <c r="T2049" s="45"/>
      <c r="U2049" s="45"/>
      <c r="V2049" s="45">
        <v>14864.651159011613</v>
      </c>
      <c r="W2049" s="45">
        <v>0.00830640921473976</v>
      </c>
      <c r="X2049" s="45"/>
      <c r="Y2049" s="45"/>
      <c r="Z2049" s="45"/>
      <c r="AA2049" s="45"/>
      <c r="AB2049" s="45"/>
      <c r="AC2049" s="45">
        <v>14864.651159011613</v>
      </c>
      <c r="AD2049" s="45">
        <v>605.5536968885915</v>
      </c>
      <c r="AE2049" s="45"/>
      <c r="AF2049" s="45"/>
      <c r="AG2049" s="45"/>
      <c r="AH2049" s="45"/>
      <c r="AI2049" s="45"/>
      <c r="AJ2049" s="45">
        <v>14864.651159011613</v>
      </c>
      <c r="AK2049" s="45">
        <v>0.014</v>
      </c>
      <c r="AL2049" s="45"/>
      <c r="AM2049" s="45"/>
      <c r="AN2049" s="45"/>
      <c r="AO2049" s="23"/>
      <c r="AP2049" s="23"/>
      <c r="AQ2049" s="45">
        <v>14864.651159011613</v>
      </c>
      <c r="AR2049" s="45">
        <v>0.005</v>
      </c>
      <c r="AS2049" s="23"/>
      <c r="AT2049" s="23"/>
      <c r="AU2049" s="23"/>
      <c r="AV2049" s="23"/>
      <c r="AW2049" s="23"/>
      <c r="AX2049" s="45">
        <v>14864.651159011613</v>
      </c>
      <c r="AY2049" s="23">
        <v>0.354</v>
      </c>
      <c r="AZ2049" s="23"/>
      <c r="BA2049" s="23"/>
      <c r="BB2049" s="23"/>
      <c r="BC2049" s="23"/>
      <c r="BD2049" s="23"/>
      <c r="BE2049" s="45">
        <v>14864.651159011613</v>
      </c>
      <c r="BF2049" s="45">
        <v>12.0</v>
      </c>
      <c r="BG2049" s="23"/>
      <c r="BH2049" s="23"/>
      <c r="BI2049" s="23"/>
      <c r="BJ2049" s="23"/>
      <c r="BK2049" s="23"/>
      <c r="BL2049" s="45">
        <v>14864.651159011613</v>
      </c>
      <c r="BM2049" s="45">
        <v>0.909</v>
      </c>
      <c r="BN2049" s="23"/>
      <c r="BO2049" s="23"/>
      <c r="BP2049" s="23"/>
      <c r="BQ2049" s="23"/>
      <c r="BR2049" s="23"/>
      <c r="BS2049" s="45">
        <v>14864.651159011613</v>
      </c>
      <c r="BT2049" s="45">
        <v>0.69</v>
      </c>
      <c r="BU2049" s="23"/>
      <c r="BV2049" s="23"/>
      <c r="BW2049" s="23"/>
      <c r="BX2049" s="23"/>
      <c r="BY2049" s="23"/>
      <c r="BZ2049" s="23"/>
      <c r="CA2049" s="23"/>
    </row>
    <row r="2050" ht="15.75" customHeight="1">
      <c r="A2050" s="45">
        <v>14748.349589906109</v>
      </c>
      <c r="B2050" s="46">
        <v>0.085</v>
      </c>
      <c r="C2050" s="45"/>
      <c r="D2050" s="45"/>
      <c r="E2050" s="45"/>
      <c r="F2050" s="45"/>
      <c r="G2050" s="45"/>
      <c r="H2050" s="45">
        <v>14748.349589906109</v>
      </c>
      <c r="I2050" s="46">
        <v>0.086</v>
      </c>
      <c r="J2050" s="45"/>
      <c r="K2050" s="45"/>
      <c r="L2050" s="45"/>
      <c r="M2050" s="45"/>
      <c r="N2050" s="45"/>
      <c r="O2050" s="45">
        <v>14748.349589906109</v>
      </c>
      <c r="P2050" s="45"/>
      <c r="Q2050" s="45"/>
      <c r="R2050" s="45"/>
      <c r="S2050" s="45"/>
      <c r="T2050" s="45"/>
      <c r="U2050" s="45"/>
      <c r="V2050" s="45">
        <v>14748.349589906109</v>
      </c>
      <c r="W2050" s="45"/>
      <c r="X2050" s="45"/>
      <c r="Y2050" s="45"/>
      <c r="Z2050" s="45"/>
      <c r="AA2050" s="45"/>
      <c r="AB2050" s="45"/>
      <c r="AC2050" s="45">
        <v>14748.349589906109</v>
      </c>
      <c r="AD2050" s="45">
        <v>727.7156303951942</v>
      </c>
      <c r="AE2050" s="45"/>
      <c r="AF2050" s="45"/>
      <c r="AG2050" s="45"/>
      <c r="AH2050" s="45"/>
      <c r="AI2050" s="45"/>
      <c r="AJ2050" s="45">
        <v>14748.349589906109</v>
      </c>
      <c r="AK2050" s="45">
        <v>0.015</v>
      </c>
      <c r="AL2050" s="45"/>
      <c r="AM2050" s="45"/>
      <c r="AN2050" s="45"/>
      <c r="AO2050" s="23"/>
      <c r="AP2050" s="23"/>
      <c r="AQ2050" s="45">
        <v>14748.349589906109</v>
      </c>
      <c r="AR2050" s="45">
        <v>0.005</v>
      </c>
      <c r="AS2050" s="23"/>
      <c r="AT2050" s="23"/>
      <c r="AU2050" s="23"/>
      <c r="AV2050" s="23"/>
      <c r="AW2050" s="23"/>
      <c r="AX2050" s="45">
        <v>14748.349589906109</v>
      </c>
      <c r="AY2050" s="23">
        <v>0.355</v>
      </c>
      <c r="AZ2050" s="23"/>
      <c r="BA2050" s="23"/>
      <c r="BB2050" s="23"/>
      <c r="BC2050" s="23"/>
      <c r="BD2050" s="23"/>
      <c r="BE2050" s="45">
        <v>14748.349589906109</v>
      </c>
      <c r="BF2050" s="45">
        <v>12.0</v>
      </c>
      <c r="BG2050" s="23"/>
      <c r="BH2050" s="23"/>
      <c r="BI2050" s="23"/>
      <c r="BJ2050" s="23"/>
      <c r="BK2050" s="23"/>
      <c r="BL2050" s="45">
        <v>14748.349589906109</v>
      </c>
      <c r="BM2050" s="45">
        <v>1.004</v>
      </c>
      <c r="BN2050" s="23"/>
      <c r="BO2050" s="23"/>
      <c r="BP2050" s="23"/>
      <c r="BQ2050" s="23"/>
      <c r="BR2050" s="23"/>
      <c r="BS2050" s="45">
        <v>14748.349589906109</v>
      </c>
      <c r="BT2050" s="45">
        <v>0.698</v>
      </c>
      <c r="BU2050" s="23"/>
      <c r="BV2050" s="23"/>
      <c r="BW2050" s="23"/>
      <c r="BX2050" s="23"/>
      <c r="BY2050" s="23"/>
      <c r="BZ2050" s="23"/>
      <c r="CA2050" s="23"/>
    </row>
    <row r="2051" ht="15.75" customHeight="1">
      <c r="A2051" s="45">
        <v>14645.38546229708</v>
      </c>
      <c r="B2051" s="46">
        <v>0.093</v>
      </c>
      <c r="C2051" s="45"/>
      <c r="D2051" s="45"/>
      <c r="E2051" s="45"/>
      <c r="F2051" s="45"/>
      <c r="G2051" s="45"/>
      <c r="H2051" s="45">
        <v>14645.38546229708</v>
      </c>
      <c r="I2051" s="46">
        <v>0.089</v>
      </c>
      <c r="J2051" s="45"/>
      <c r="K2051" s="45"/>
      <c r="L2051" s="45"/>
      <c r="M2051" s="45"/>
      <c r="N2051" s="45"/>
      <c r="O2051" s="45">
        <v>14645.38546229708</v>
      </c>
      <c r="P2051" s="45">
        <v>0.004011103562978753</v>
      </c>
      <c r="Q2051" s="45"/>
      <c r="R2051" s="45"/>
      <c r="S2051" s="45"/>
      <c r="T2051" s="45"/>
      <c r="U2051" s="45"/>
      <c r="V2051" s="45">
        <v>14645.38546229708</v>
      </c>
      <c r="W2051" s="45">
        <v>0.007882124200613742</v>
      </c>
      <c r="X2051" s="45"/>
      <c r="Y2051" s="45"/>
      <c r="Z2051" s="45"/>
      <c r="AA2051" s="45"/>
      <c r="AB2051" s="45"/>
      <c r="AC2051" s="45">
        <v>14645.38546229708</v>
      </c>
      <c r="AD2051" s="45">
        <v>704.1626648551149</v>
      </c>
      <c r="AE2051" s="45"/>
      <c r="AF2051" s="45"/>
      <c r="AG2051" s="45"/>
      <c r="AH2051" s="45"/>
      <c r="AI2051" s="45"/>
      <c r="AJ2051" s="45">
        <v>14645.38546229708</v>
      </c>
      <c r="AK2051" s="45">
        <v>0.015</v>
      </c>
      <c r="AL2051" s="45"/>
      <c r="AM2051" s="45"/>
      <c r="AN2051" s="45"/>
      <c r="AO2051" s="23"/>
      <c r="AP2051" s="23"/>
      <c r="AQ2051" s="45">
        <v>14645.38546229708</v>
      </c>
      <c r="AR2051" s="45">
        <v>0.005</v>
      </c>
      <c r="AS2051" s="23"/>
      <c r="AT2051" s="23"/>
      <c r="AU2051" s="23"/>
      <c r="AV2051" s="23"/>
      <c r="AW2051" s="23"/>
      <c r="AX2051" s="45">
        <v>14645.38546229708</v>
      </c>
      <c r="AY2051" s="23">
        <v>0.36</v>
      </c>
      <c r="AZ2051" s="23"/>
      <c r="BA2051" s="23"/>
      <c r="BB2051" s="23"/>
      <c r="BC2051" s="23"/>
      <c r="BD2051" s="23"/>
      <c r="BE2051" s="45">
        <v>14645.38546229708</v>
      </c>
      <c r="BF2051" s="45">
        <v>1.0</v>
      </c>
      <c r="BG2051" s="23"/>
      <c r="BH2051" s="23"/>
      <c r="BI2051" s="23"/>
      <c r="BJ2051" s="23"/>
      <c r="BK2051" s="23"/>
      <c r="BL2051" s="45">
        <v>14645.38546229708</v>
      </c>
      <c r="BM2051" s="45">
        <v>1.08</v>
      </c>
      <c r="BN2051" s="23"/>
      <c r="BO2051" s="23"/>
      <c r="BP2051" s="23"/>
      <c r="BQ2051" s="23"/>
      <c r="BR2051" s="23"/>
      <c r="BS2051" s="45">
        <v>14645.38546229708</v>
      </c>
      <c r="BT2051" s="45">
        <v>0.72</v>
      </c>
      <c r="BU2051" s="23"/>
      <c r="BV2051" s="23"/>
      <c r="BW2051" s="23"/>
      <c r="BX2051" s="23"/>
      <c r="BY2051" s="23"/>
      <c r="BZ2051" s="23"/>
      <c r="CA2051" s="23"/>
    </row>
    <row r="2052" ht="15.75" customHeight="1">
      <c r="A2052" s="45">
        <v>14604.375164975207</v>
      </c>
      <c r="B2052" s="46">
        <v>0.1</v>
      </c>
      <c r="C2052" s="45"/>
      <c r="D2052" s="45"/>
      <c r="E2052" s="45"/>
      <c r="F2052" s="45"/>
      <c r="G2052" s="45"/>
      <c r="H2052" s="45">
        <v>14604.375164975207</v>
      </c>
      <c r="I2052" s="46">
        <v>0.067</v>
      </c>
      <c r="J2052" s="45"/>
      <c r="K2052" s="45"/>
      <c r="L2052" s="45"/>
      <c r="M2052" s="45"/>
      <c r="N2052" s="45"/>
      <c r="O2052" s="45">
        <v>14604.375164975207</v>
      </c>
      <c r="P2052" s="45">
        <v>0.0039033319430928216</v>
      </c>
      <c r="Q2052" s="45"/>
      <c r="R2052" s="45"/>
      <c r="S2052" s="45"/>
      <c r="T2052" s="45"/>
      <c r="U2052" s="45"/>
      <c r="V2052" s="45">
        <v>14604.375164975207</v>
      </c>
      <c r="W2052" s="45">
        <v>0.007859493025626767</v>
      </c>
      <c r="X2052" s="45"/>
      <c r="Y2052" s="45"/>
      <c r="Z2052" s="45"/>
      <c r="AA2052" s="45"/>
      <c r="AB2052" s="45"/>
      <c r="AC2052" s="45">
        <v>14604.375164975207</v>
      </c>
      <c r="AD2052" s="45">
        <v>597.8034199916585</v>
      </c>
      <c r="AE2052" s="45"/>
      <c r="AF2052" s="45"/>
      <c r="AG2052" s="45"/>
      <c r="AH2052" s="45"/>
      <c r="AI2052" s="45"/>
      <c r="AJ2052" s="45">
        <v>14604.375164975207</v>
      </c>
      <c r="AK2052" s="45">
        <v>0.014</v>
      </c>
      <c r="AL2052" s="45"/>
      <c r="AM2052" s="45"/>
      <c r="AN2052" s="45"/>
      <c r="AO2052" s="23"/>
      <c r="AP2052" s="23"/>
      <c r="AQ2052" s="45">
        <v>14604.375164975207</v>
      </c>
      <c r="AR2052" s="45">
        <v>0.005</v>
      </c>
      <c r="AS2052" s="23"/>
      <c r="AT2052" s="23"/>
      <c r="AU2052" s="23"/>
      <c r="AV2052" s="23"/>
      <c r="AW2052" s="23"/>
      <c r="AX2052" s="45">
        <v>14604.375164975207</v>
      </c>
      <c r="AY2052" s="23">
        <v>0.332</v>
      </c>
      <c r="AZ2052" s="23"/>
      <c r="BA2052" s="23"/>
      <c r="BB2052" s="23"/>
      <c r="BC2052" s="23"/>
      <c r="BD2052" s="23"/>
      <c r="BE2052" s="45">
        <v>14604.375164975207</v>
      </c>
      <c r="BF2052" s="45">
        <v>1.0</v>
      </c>
      <c r="BG2052" s="23"/>
      <c r="BH2052" s="23"/>
      <c r="BI2052" s="23"/>
      <c r="BJ2052" s="23"/>
      <c r="BK2052" s="23"/>
      <c r="BL2052" s="45">
        <v>14604.375164975207</v>
      </c>
      <c r="BM2052" s="45">
        <v>1.087</v>
      </c>
      <c r="BN2052" s="23"/>
      <c r="BO2052" s="23"/>
      <c r="BP2052" s="23"/>
      <c r="BQ2052" s="23"/>
      <c r="BR2052" s="23"/>
      <c r="BS2052" s="45">
        <v>14604.375164975207</v>
      </c>
      <c r="BT2052" s="45">
        <v>0.797</v>
      </c>
      <c r="BU2052" s="23"/>
      <c r="BV2052" s="23"/>
      <c r="BW2052" s="23"/>
      <c r="BX2052" s="23"/>
      <c r="BY2052" s="23"/>
      <c r="BZ2052" s="23"/>
      <c r="CA2052" s="23"/>
    </row>
    <row r="2053" ht="15.75" customHeight="1">
      <c r="A2053" s="45">
        <v>14564.642512706625</v>
      </c>
      <c r="B2053" s="46">
        <v>0.102</v>
      </c>
      <c r="C2053" s="45"/>
      <c r="D2053" s="45"/>
      <c r="E2053" s="45"/>
      <c r="F2053" s="45"/>
      <c r="G2053" s="45"/>
      <c r="H2053" s="45">
        <v>14564.642512706625</v>
      </c>
      <c r="I2053" s="46">
        <v>0.063</v>
      </c>
      <c r="J2053" s="45"/>
      <c r="K2053" s="45"/>
      <c r="L2053" s="45"/>
      <c r="M2053" s="45"/>
      <c r="N2053" s="45"/>
      <c r="O2053" s="45">
        <v>14564.642512706625</v>
      </c>
      <c r="P2053" s="45"/>
      <c r="Q2053" s="45"/>
      <c r="R2053" s="45"/>
      <c r="S2053" s="45"/>
      <c r="T2053" s="45"/>
      <c r="U2053" s="45"/>
      <c r="V2053" s="45">
        <v>14564.642512706625</v>
      </c>
      <c r="W2053" s="45"/>
      <c r="X2053" s="45"/>
      <c r="Y2053" s="45"/>
      <c r="Z2053" s="45"/>
      <c r="AA2053" s="45"/>
      <c r="AB2053" s="45"/>
      <c r="AC2053" s="45">
        <v>14564.642512706625</v>
      </c>
      <c r="AD2053" s="45">
        <v>695.31571958423</v>
      </c>
      <c r="AE2053" s="45"/>
      <c r="AF2053" s="45"/>
      <c r="AG2053" s="45"/>
      <c r="AH2053" s="45"/>
      <c r="AI2053" s="45"/>
      <c r="AJ2053" s="45">
        <v>14564.642512706625</v>
      </c>
      <c r="AK2053" s="45">
        <v>0.015</v>
      </c>
      <c r="AL2053" s="45"/>
      <c r="AM2053" s="45"/>
      <c r="AN2053" s="45"/>
      <c r="AO2053" s="23"/>
      <c r="AP2053" s="23"/>
      <c r="AQ2053" s="45">
        <v>14564.642512706625</v>
      </c>
      <c r="AR2053" s="45">
        <v>0.005</v>
      </c>
      <c r="AS2053" s="23"/>
      <c r="AT2053" s="23"/>
      <c r="AU2053" s="23"/>
      <c r="AV2053" s="23"/>
      <c r="AW2053" s="23"/>
      <c r="AX2053" s="45">
        <v>14564.642512706625</v>
      </c>
      <c r="AY2053" s="23">
        <v>0.347</v>
      </c>
      <c r="AZ2053" s="23"/>
      <c r="BA2053" s="23"/>
      <c r="BB2053" s="23"/>
      <c r="BC2053" s="23"/>
      <c r="BD2053" s="23"/>
      <c r="BE2053" s="45">
        <v>14564.642512706625</v>
      </c>
      <c r="BF2053" s="45">
        <v>1.0</v>
      </c>
      <c r="BG2053" s="23"/>
      <c r="BH2053" s="23"/>
      <c r="BI2053" s="23"/>
      <c r="BJ2053" s="23"/>
      <c r="BK2053" s="23"/>
      <c r="BL2053" s="45">
        <v>14564.642512706625</v>
      </c>
      <c r="BM2053" s="45">
        <v>1.078</v>
      </c>
      <c r="BN2053" s="23"/>
      <c r="BO2053" s="23"/>
      <c r="BP2053" s="23"/>
      <c r="BQ2053" s="23"/>
      <c r="BR2053" s="23"/>
      <c r="BS2053" s="45">
        <v>14564.642512706625</v>
      </c>
      <c r="BT2053" s="45">
        <v>0.805</v>
      </c>
      <c r="BU2053" s="23"/>
      <c r="BV2053" s="23"/>
      <c r="BW2053" s="23"/>
      <c r="BX2053" s="23"/>
      <c r="BY2053" s="23"/>
      <c r="BZ2053" s="23"/>
      <c r="CA2053" s="23"/>
    </row>
    <row r="2054" ht="15.75" customHeight="1">
      <c r="A2054" s="45">
        <v>14602.792154726232</v>
      </c>
      <c r="B2054" s="46">
        <v>0.103</v>
      </c>
      <c r="C2054" s="45"/>
      <c r="D2054" s="45"/>
      <c r="E2054" s="45"/>
      <c r="F2054" s="45"/>
      <c r="G2054" s="45"/>
      <c r="H2054" s="45">
        <v>14602.792154726232</v>
      </c>
      <c r="I2054" s="46">
        <v>0.061</v>
      </c>
      <c r="J2054" s="45"/>
      <c r="K2054" s="45"/>
      <c r="L2054" s="45"/>
      <c r="M2054" s="45"/>
      <c r="N2054" s="45"/>
      <c r="O2054" s="45">
        <v>14602.792154726232</v>
      </c>
      <c r="P2054" s="45">
        <v>0.00382434395714156</v>
      </c>
      <c r="Q2054" s="45"/>
      <c r="R2054" s="45"/>
      <c r="S2054" s="45"/>
      <c r="T2054" s="45"/>
      <c r="U2054" s="45"/>
      <c r="V2054" s="45">
        <v>14602.792154726232</v>
      </c>
      <c r="W2054" s="45">
        <v>0.007704076999909199</v>
      </c>
      <c r="X2054" s="45"/>
      <c r="Y2054" s="45"/>
      <c r="Z2054" s="45"/>
      <c r="AA2054" s="45"/>
      <c r="AB2054" s="45"/>
      <c r="AC2054" s="45">
        <v>14602.792154726232</v>
      </c>
      <c r="AD2054" s="45">
        <v>785.8894034323073</v>
      </c>
      <c r="AE2054" s="45"/>
      <c r="AF2054" s="45"/>
      <c r="AG2054" s="45"/>
      <c r="AH2054" s="45"/>
      <c r="AI2054" s="45"/>
      <c r="AJ2054" s="45">
        <v>14602.792154726232</v>
      </c>
      <c r="AK2054" s="45">
        <v>0.014</v>
      </c>
      <c r="AL2054" s="45"/>
      <c r="AM2054" s="45"/>
      <c r="AN2054" s="45"/>
      <c r="AO2054" s="23"/>
      <c r="AP2054" s="23"/>
      <c r="AQ2054" s="45">
        <v>14602.792154726232</v>
      </c>
      <c r="AR2054" s="45">
        <v>0.005</v>
      </c>
      <c r="AS2054" s="23"/>
      <c r="AT2054" s="23"/>
      <c r="AU2054" s="23"/>
      <c r="AV2054" s="23"/>
      <c r="AW2054" s="23"/>
      <c r="AX2054" s="45">
        <v>14602.792154726232</v>
      </c>
      <c r="AY2054" s="23">
        <v>0.344</v>
      </c>
      <c r="AZ2054" s="23"/>
      <c r="BA2054" s="23"/>
      <c r="BB2054" s="23"/>
      <c r="BC2054" s="23"/>
      <c r="BD2054" s="23"/>
      <c r="BE2054" s="45">
        <v>14602.792154726232</v>
      </c>
      <c r="BF2054" s="45">
        <v>1.0</v>
      </c>
      <c r="BG2054" s="23"/>
      <c r="BH2054" s="23"/>
      <c r="BI2054" s="23"/>
      <c r="BJ2054" s="23"/>
      <c r="BK2054" s="23"/>
      <c r="BL2054" s="45">
        <v>14602.792154726232</v>
      </c>
      <c r="BM2054" s="45">
        <v>1.092</v>
      </c>
      <c r="BN2054" s="23"/>
      <c r="BO2054" s="23"/>
      <c r="BP2054" s="23"/>
      <c r="BQ2054" s="23"/>
      <c r="BR2054" s="23"/>
      <c r="BS2054" s="45">
        <v>14602.792154726232</v>
      </c>
      <c r="BT2054" s="45">
        <v>0.812</v>
      </c>
      <c r="BU2054" s="23"/>
      <c r="BV2054" s="23"/>
      <c r="BW2054" s="23"/>
      <c r="BX2054" s="23"/>
      <c r="BY2054" s="23"/>
      <c r="BZ2054" s="23"/>
      <c r="CA2054" s="23"/>
    </row>
    <row r="2055" ht="15.75" customHeight="1">
      <c r="A2055" s="45">
        <v>14521.833545454545</v>
      </c>
      <c r="B2055" s="46">
        <v>0.103</v>
      </c>
      <c r="C2055" s="45"/>
      <c r="D2055" s="45"/>
      <c r="E2055" s="45"/>
      <c r="F2055" s="45"/>
      <c r="G2055" s="45"/>
      <c r="H2055" s="45">
        <v>14521.833545454545</v>
      </c>
      <c r="I2055" s="46">
        <v>0.058</v>
      </c>
      <c r="J2055" s="45"/>
      <c r="K2055" s="45"/>
      <c r="L2055" s="45"/>
      <c r="M2055" s="45"/>
      <c r="N2055" s="45"/>
      <c r="O2055" s="45">
        <v>14521.833545454545</v>
      </c>
      <c r="P2055" s="45">
        <v>0.0038269794721407626</v>
      </c>
      <c r="Q2055" s="45"/>
      <c r="R2055" s="45"/>
      <c r="S2055" s="45"/>
      <c r="T2055" s="45"/>
      <c r="U2055" s="45"/>
      <c r="V2055" s="45">
        <v>14521.833545454545</v>
      </c>
      <c r="W2055" s="45">
        <v>0.00756891495601173</v>
      </c>
      <c r="X2055" s="45"/>
      <c r="Y2055" s="45"/>
      <c r="Z2055" s="45"/>
      <c r="AA2055" s="45"/>
      <c r="AB2055" s="45"/>
      <c r="AC2055" s="45">
        <v>14521.833545454545</v>
      </c>
      <c r="AD2055" s="45">
        <v>838.7096774193549</v>
      </c>
      <c r="AE2055" s="45"/>
      <c r="AF2055" s="45"/>
      <c r="AG2055" s="45"/>
      <c r="AH2055" s="45"/>
      <c r="AI2055" s="45"/>
      <c r="AJ2055" s="45">
        <v>14521.833545454545</v>
      </c>
      <c r="AK2055" s="45">
        <v>0.014</v>
      </c>
      <c r="AL2055" s="45"/>
      <c r="AM2055" s="45"/>
      <c r="AN2055" s="45"/>
      <c r="AO2055" s="23"/>
      <c r="AP2055" s="23"/>
      <c r="AQ2055" s="45">
        <v>14521.833545454545</v>
      </c>
      <c r="AR2055" s="45">
        <v>0.005</v>
      </c>
      <c r="AS2055" s="23"/>
      <c r="AT2055" s="23"/>
      <c r="AU2055" s="23"/>
      <c r="AV2055" s="23"/>
      <c r="AW2055" s="23"/>
      <c r="AX2055" s="45">
        <v>14521.833545454545</v>
      </c>
      <c r="AY2055" s="23">
        <v>0.34</v>
      </c>
      <c r="AZ2055" s="23"/>
      <c r="BA2055" s="23"/>
      <c r="BB2055" s="23"/>
      <c r="BC2055" s="23"/>
      <c r="BD2055" s="23"/>
      <c r="BE2055" s="45">
        <v>14521.833545454545</v>
      </c>
      <c r="BF2055" s="45">
        <v>1.0</v>
      </c>
      <c r="BG2055" s="23"/>
      <c r="BH2055" s="23"/>
      <c r="BI2055" s="23"/>
      <c r="BJ2055" s="23"/>
      <c r="BK2055" s="23"/>
      <c r="BL2055" s="45">
        <v>14521.833545454545</v>
      </c>
      <c r="BM2055" s="45">
        <v>1.104</v>
      </c>
      <c r="BN2055" s="23"/>
      <c r="BO2055" s="23"/>
      <c r="BP2055" s="23"/>
      <c r="BQ2055" s="23"/>
      <c r="BR2055" s="23"/>
      <c r="BS2055" s="45">
        <v>14521.833545454545</v>
      </c>
      <c r="BT2055" s="45">
        <v>0.82</v>
      </c>
      <c r="BU2055" s="23"/>
      <c r="BV2055" s="23"/>
      <c r="BW2055" s="23"/>
      <c r="BX2055" s="23"/>
      <c r="BY2055" s="23"/>
      <c r="BZ2055" s="23"/>
      <c r="CA2055" s="23"/>
    </row>
    <row r="2056" ht="15.75" customHeight="1">
      <c r="A2056" s="45">
        <v>19333.636474838575</v>
      </c>
      <c r="B2056" s="46">
        <v>0.04</v>
      </c>
      <c r="C2056" s="45"/>
      <c r="D2056" s="45"/>
      <c r="E2056" s="45"/>
      <c r="F2056" s="45"/>
      <c r="G2056" s="45"/>
      <c r="H2056" s="45">
        <v>19333.636474838575</v>
      </c>
      <c r="I2056" s="46">
        <v>0.175</v>
      </c>
      <c r="J2056" s="45"/>
      <c r="K2056" s="45"/>
      <c r="L2056" s="45"/>
      <c r="M2056" s="45"/>
      <c r="N2056" s="45"/>
      <c r="O2056" s="45">
        <v>19333.636474838575</v>
      </c>
      <c r="P2056" s="45"/>
      <c r="Q2056" s="45"/>
      <c r="R2056" s="45"/>
      <c r="S2056" s="45"/>
      <c r="T2056" s="45"/>
      <c r="U2056" s="45"/>
      <c r="V2056" s="45">
        <v>19333.636474838575</v>
      </c>
      <c r="W2056" s="45"/>
      <c r="X2056" s="45"/>
      <c r="Y2056" s="45"/>
      <c r="Z2056" s="45"/>
      <c r="AA2056" s="45"/>
      <c r="AB2056" s="45"/>
      <c r="AC2056" s="45">
        <v>19333.636474838575</v>
      </c>
      <c r="AD2056" s="45">
        <v>9.295017535980083</v>
      </c>
      <c r="AE2056" s="45"/>
      <c r="AF2056" s="45"/>
      <c r="AG2056" s="45"/>
      <c r="AH2056" s="45"/>
      <c r="AI2056" s="45"/>
      <c r="AJ2056" s="45">
        <v>19333.636474838575</v>
      </c>
      <c r="AK2056" s="45">
        <v>0.035</v>
      </c>
      <c r="AL2056" s="45"/>
      <c r="AM2056" s="45"/>
      <c r="AN2056" s="45"/>
      <c r="AO2056" s="23"/>
      <c r="AP2056" s="23"/>
      <c r="AQ2056" s="45">
        <v>19333.636474838575</v>
      </c>
      <c r="AR2056" s="45">
        <v>0.058</v>
      </c>
      <c r="AS2056" s="23"/>
      <c r="AT2056" s="23"/>
      <c r="AU2056" s="23"/>
      <c r="AV2056" s="23"/>
      <c r="AW2056" s="23"/>
      <c r="AX2056" s="45">
        <v>19333.636474838575</v>
      </c>
      <c r="AY2056" s="23"/>
      <c r="AZ2056" s="23"/>
      <c r="BA2056" s="23"/>
      <c r="BB2056" s="23"/>
      <c r="BC2056" s="23"/>
      <c r="BD2056" s="23"/>
      <c r="BE2056" s="45">
        <v>19333.636474838575</v>
      </c>
      <c r="BF2056" s="45"/>
      <c r="BG2056" s="23"/>
      <c r="BH2056" s="23"/>
      <c r="BI2056" s="23"/>
      <c r="BJ2056" s="23"/>
      <c r="BK2056" s="23"/>
      <c r="BL2056" s="45">
        <v>19333.636474838575</v>
      </c>
      <c r="BM2056" s="45">
        <v>0.002</v>
      </c>
      <c r="BN2056" s="23"/>
      <c r="BO2056" s="23"/>
      <c r="BP2056" s="23"/>
      <c r="BQ2056" s="23"/>
      <c r="BR2056" s="23"/>
      <c r="BS2056" s="45">
        <v>19333.636474838575</v>
      </c>
      <c r="BT2056" s="45">
        <v>0.008</v>
      </c>
      <c r="BU2056" s="23"/>
      <c r="BV2056" s="23"/>
      <c r="BW2056" s="23"/>
      <c r="BX2056" s="23"/>
      <c r="BY2056" s="23"/>
      <c r="BZ2056" s="23"/>
      <c r="CA2056" s="23"/>
    </row>
    <row r="2057" ht="15.75" customHeight="1">
      <c r="A2057" s="45">
        <v>18844.092494778466</v>
      </c>
      <c r="B2057" s="46">
        <v>0.045</v>
      </c>
      <c r="C2057" s="45"/>
      <c r="D2057" s="45"/>
      <c r="E2057" s="45"/>
      <c r="F2057" s="45"/>
      <c r="G2057" s="45"/>
      <c r="H2057" s="45">
        <v>18844.092494778466</v>
      </c>
      <c r="I2057" s="46">
        <v>0.162</v>
      </c>
      <c r="J2057" s="45"/>
      <c r="K2057" s="45"/>
      <c r="L2057" s="45"/>
      <c r="M2057" s="45"/>
      <c r="N2057" s="45"/>
      <c r="O2057" s="45">
        <v>18844.092494778466</v>
      </c>
      <c r="P2057" s="45"/>
      <c r="Q2057" s="45"/>
      <c r="R2057" s="45"/>
      <c r="S2057" s="45"/>
      <c r="T2057" s="45"/>
      <c r="U2057" s="45"/>
      <c r="V2057" s="45">
        <v>18844.092494778466</v>
      </c>
      <c r="W2057" s="45"/>
      <c r="X2057" s="45"/>
      <c r="Y2057" s="45"/>
      <c r="Z2057" s="45"/>
      <c r="AA2057" s="45"/>
      <c r="AB2057" s="45"/>
      <c r="AC2057" s="45">
        <v>18844.092494778466</v>
      </c>
      <c r="AD2057" s="45">
        <v>6.8853414884767465</v>
      </c>
      <c r="AE2057" s="45"/>
      <c r="AF2057" s="45"/>
      <c r="AG2057" s="45"/>
      <c r="AH2057" s="45"/>
      <c r="AI2057" s="45"/>
      <c r="AJ2057" s="45">
        <v>18844.092494778466</v>
      </c>
      <c r="AK2057" s="45">
        <v>0.035</v>
      </c>
      <c r="AL2057" s="45"/>
      <c r="AM2057" s="45"/>
      <c r="AN2057" s="45"/>
      <c r="AO2057" s="23"/>
      <c r="AP2057" s="23"/>
      <c r="AQ2057" s="45">
        <v>18844.092494778466</v>
      </c>
      <c r="AR2057" s="45">
        <v>0.058</v>
      </c>
      <c r="AS2057" s="23"/>
      <c r="AT2057" s="23"/>
      <c r="AU2057" s="23"/>
      <c r="AV2057" s="23"/>
      <c r="AW2057" s="23"/>
      <c r="AX2057" s="45">
        <v>18844.092494778466</v>
      </c>
      <c r="AY2057" s="23"/>
      <c r="AZ2057" s="23"/>
      <c r="BA2057" s="23"/>
      <c r="BB2057" s="23"/>
      <c r="BC2057" s="23"/>
      <c r="BD2057" s="23"/>
      <c r="BE2057" s="45">
        <v>18844.092494778466</v>
      </c>
      <c r="BF2057" s="45"/>
      <c r="BG2057" s="23"/>
      <c r="BH2057" s="23"/>
      <c r="BI2057" s="23"/>
      <c r="BJ2057" s="23"/>
      <c r="BK2057" s="23"/>
      <c r="BL2057" s="45">
        <v>18844.092494778466</v>
      </c>
      <c r="BM2057" s="45">
        <v>0.002</v>
      </c>
      <c r="BN2057" s="23"/>
      <c r="BO2057" s="23"/>
      <c r="BP2057" s="23"/>
      <c r="BQ2057" s="23"/>
      <c r="BR2057" s="23"/>
      <c r="BS2057" s="45">
        <v>18844.092494778466</v>
      </c>
      <c r="BT2057" s="45">
        <v>0.009</v>
      </c>
      <c r="BU2057" s="23"/>
      <c r="BV2057" s="23"/>
      <c r="BW2057" s="23"/>
      <c r="BX2057" s="23"/>
      <c r="BY2057" s="23"/>
      <c r="BZ2057" s="23"/>
      <c r="CA2057" s="23"/>
    </row>
    <row r="2058" ht="15.75" customHeight="1">
      <c r="A2058" s="45">
        <v>18550.36167021803</v>
      </c>
      <c r="B2058" s="46">
        <v>0.046</v>
      </c>
      <c r="C2058" s="45"/>
      <c r="D2058" s="45"/>
      <c r="E2058" s="45"/>
      <c r="F2058" s="45"/>
      <c r="G2058" s="45"/>
      <c r="H2058" s="45">
        <v>18550.36167021803</v>
      </c>
      <c r="I2058" s="46">
        <v>0.139</v>
      </c>
      <c r="J2058" s="45"/>
      <c r="K2058" s="45"/>
      <c r="L2058" s="45"/>
      <c r="M2058" s="45"/>
      <c r="N2058" s="45"/>
      <c r="O2058" s="45">
        <v>18550.36167021803</v>
      </c>
      <c r="P2058" s="45"/>
      <c r="Q2058" s="45"/>
      <c r="R2058" s="45"/>
      <c r="S2058" s="45"/>
      <c r="T2058" s="45"/>
      <c r="U2058" s="45"/>
      <c r="V2058" s="45">
        <v>18550.36167021803</v>
      </c>
      <c r="W2058" s="45">
        <v>5.538607984393669E-4</v>
      </c>
      <c r="X2058" s="45"/>
      <c r="Y2058" s="45"/>
      <c r="Z2058" s="45"/>
      <c r="AA2058" s="45"/>
      <c r="AB2058" s="45"/>
      <c r="AC2058" s="45">
        <v>18550.36167021803</v>
      </c>
      <c r="AD2058" s="45">
        <v>10.600206668696018</v>
      </c>
      <c r="AE2058" s="45"/>
      <c r="AF2058" s="45"/>
      <c r="AG2058" s="45"/>
      <c r="AH2058" s="45"/>
      <c r="AI2058" s="45"/>
      <c r="AJ2058" s="45">
        <v>18550.36167021803</v>
      </c>
      <c r="AK2058" s="45">
        <v>0.034</v>
      </c>
      <c r="AL2058" s="45"/>
      <c r="AM2058" s="45"/>
      <c r="AN2058" s="45"/>
      <c r="AO2058" s="23"/>
      <c r="AP2058" s="23"/>
      <c r="AQ2058" s="45">
        <v>18550.36167021803</v>
      </c>
      <c r="AR2058" s="45">
        <v>0.057</v>
      </c>
      <c r="AS2058" s="23"/>
      <c r="AT2058" s="23"/>
      <c r="AU2058" s="23"/>
      <c r="AV2058" s="23"/>
      <c r="AW2058" s="23"/>
      <c r="AX2058" s="45">
        <v>18550.36167021803</v>
      </c>
      <c r="AY2058" s="23"/>
      <c r="AZ2058" s="23"/>
      <c r="BA2058" s="23"/>
      <c r="BB2058" s="23"/>
      <c r="BC2058" s="23"/>
      <c r="BD2058" s="23"/>
      <c r="BE2058" s="45">
        <v>18550.36167021803</v>
      </c>
      <c r="BF2058" s="45"/>
      <c r="BG2058" s="23"/>
      <c r="BH2058" s="23"/>
      <c r="BI2058" s="23"/>
      <c r="BJ2058" s="23"/>
      <c r="BK2058" s="23"/>
      <c r="BL2058" s="45">
        <v>18550.36167021803</v>
      </c>
      <c r="BM2058" s="45">
        <v>0.003</v>
      </c>
      <c r="BN2058" s="23"/>
      <c r="BO2058" s="23"/>
      <c r="BP2058" s="23"/>
      <c r="BQ2058" s="23"/>
      <c r="BR2058" s="23"/>
      <c r="BS2058" s="45">
        <v>18550.36167021803</v>
      </c>
      <c r="BT2058" s="45">
        <v>0.013</v>
      </c>
      <c r="BU2058" s="23"/>
      <c r="BV2058" s="23"/>
      <c r="BW2058" s="23"/>
      <c r="BX2058" s="23"/>
      <c r="BY2058" s="23"/>
      <c r="BZ2058" s="23"/>
      <c r="CA2058" s="23"/>
    </row>
    <row r="2059" ht="15.75" customHeight="1">
      <c r="A2059" s="45">
        <v>18093.147659728893</v>
      </c>
      <c r="B2059" s="46">
        <v>0.041</v>
      </c>
      <c r="C2059" s="45"/>
      <c r="D2059" s="45"/>
      <c r="E2059" s="45"/>
      <c r="F2059" s="45"/>
      <c r="G2059" s="45"/>
      <c r="H2059" s="45">
        <v>18093.147659728893</v>
      </c>
      <c r="I2059" s="46">
        <v>0.134</v>
      </c>
      <c r="J2059" s="45"/>
      <c r="K2059" s="45"/>
      <c r="L2059" s="45"/>
      <c r="M2059" s="45"/>
      <c r="N2059" s="45"/>
      <c r="O2059" s="45">
        <v>18093.147659728893</v>
      </c>
      <c r="P2059" s="45"/>
      <c r="Q2059" s="45"/>
      <c r="R2059" s="45"/>
      <c r="S2059" s="45"/>
      <c r="T2059" s="45"/>
      <c r="U2059" s="45"/>
      <c r="V2059" s="45">
        <v>18093.147659728893</v>
      </c>
      <c r="W2059" s="45">
        <v>5.743282014273942E-4</v>
      </c>
      <c r="X2059" s="45"/>
      <c r="Y2059" s="45"/>
      <c r="Z2059" s="45"/>
      <c r="AA2059" s="45"/>
      <c r="AB2059" s="45"/>
      <c r="AC2059" s="45">
        <v>18093.147659728893</v>
      </c>
      <c r="AD2059" s="45">
        <v>8.960415983865737</v>
      </c>
      <c r="AE2059" s="45"/>
      <c r="AF2059" s="45"/>
      <c r="AG2059" s="45"/>
      <c r="AH2059" s="45"/>
      <c r="AI2059" s="45"/>
      <c r="AJ2059" s="45">
        <v>18093.147659728893</v>
      </c>
      <c r="AK2059" s="45">
        <v>0.034</v>
      </c>
      <c r="AL2059" s="45"/>
      <c r="AM2059" s="45"/>
      <c r="AN2059" s="45"/>
      <c r="AO2059" s="23"/>
      <c r="AP2059" s="23"/>
      <c r="AQ2059" s="45">
        <v>18093.147659728893</v>
      </c>
      <c r="AR2059" s="45">
        <v>0.057</v>
      </c>
      <c r="AS2059" s="23"/>
      <c r="AT2059" s="23"/>
      <c r="AU2059" s="23"/>
      <c r="AV2059" s="23"/>
      <c r="AW2059" s="23"/>
      <c r="AX2059" s="45">
        <v>18093.147659728893</v>
      </c>
      <c r="AY2059" s="23"/>
      <c r="AZ2059" s="23"/>
      <c r="BA2059" s="23"/>
      <c r="BB2059" s="23"/>
      <c r="BC2059" s="23"/>
      <c r="BD2059" s="23"/>
      <c r="BE2059" s="45">
        <v>18093.147659728893</v>
      </c>
      <c r="BF2059" s="45">
        <v>51.0</v>
      </c>
      <c r="BG2059" s="23"/>
      <c r="BH2059" s="23"/>
      <c r="BI2059" s="23"/>
      <c r="BJ2059" s="23"/>
      <c r="BK2059" s="23"/>
      <c r="BL2059" s="45">
        <v>18093.147659728893</v>
      </c>
      <c r="BM2059" s="45">
        <v>0.003</v>
      </c>
      <c r="BN2059" s="23"/>
      <c r="BO2059" s="23"/>
      <c r="BP2059" s="23"/>
      <c r="BQ2059" s="23"/>
      <c r="BR2059" s="23"/>
      <c r="BS2059" s="45">
        <v>18093.147659728893</v>
      </c>
      <c r="BT2059" s="45">
        <v>0.014</v>
      </c>
      <c r="BU2059" s="23"/>
      <c r="BV2059" s="23"/>
      <c r="BW2059" s="23"/>
      <c r="BX2059" s="23"/>
      <c r="BY2059" s="23"/>
      <c r="BZ2059" s="23"/>
      <c r="CA2059" s="23"/>
    </row>
    <row r="2060" ht="15.75" customHeight="1">
      <c r="A2060" s="45">
        <v>17819.735222270097</v>
      </c>
      <c r="B2060" s="46">
        <v>0.046</v>
      </c>
      <c r="C2060" s="45"/>
      <c r="D2060" s="45"/>
      <c r="E2060" s="45"/>
      <c r="F2060" s="45"/>
      <c r="G2060" s="45"/>
      <c r="H2060" s="45">
        <v>17819.735222270097</v>
      </c>
      <c r="I2060" s="46">
        <v>0.133</v>
      </c>
      <c r="J2060" s="45"/>
      <c r="K2060" s="45"/>
      <c r="L2060" s="45"/>
      <c r="M2060" s="45"/>
      <c r="N2060" s="45"/>
      <c r="O2060" s="45">
        <v>17819.735222270097</v>
      </c>
      <c r="P2060" s="45"/>
      <c r="Q2060" s="45"/>
      <c r="R2060" s="45"/>
      <c r="S2060" s="45"/>
      <c r="T2060" s="45"/>
      <c r="U2060" s="45"/>
      <c r="V2060" s="45">
        <v>17819.735222270097</v>
      </c>
      <c r="W2060" s="45">
        <v>5.843528267227439E-4</v>
      </c>
      <c r="X2060" s="45"/>
      <c r="Y2060" s="45"/>
      <c r="Z2060" s="45"/>
      <c r="AA2060" s="45"/>
      <c r="AB2060" s="45"/>
      <c r="AC2060" s="45">
        <v>17819.735222270097</v>
      </c>
      <c r="AD2060" s="45">
        <v>12.103971094372142</v>
      </c>
      <c r="AE2060" s="45"/>
      <c r="AF2060" s="45"/>
      <c r="AG2060" s="45"/>
      <c r="AH2060" s="45"/>
      <c r="AI2060" s="45"/>
      <c r="AJ2060" s="45">
        <v>17819.735222270097</v>
      </c>
      <c r="AK2060" s="45">
        <v>0.033</v>
      </c>
      <c r="AL2060" s="45"/>
      <c r="AM2060" s="45"/>
      <c r="AN2060" s="45"/>
      <c r="AO2060" s="23"/>
      <c r="AP2060" s="23"/>
      <c r="AQ2060" s="45">
        <v>17819.735222270097</v>
      </c>
      <c r="AR2060" s="45">
        <v>0.056</v>
      </c>
      <c r="AS2060" s="23"/>
      <c r="AT2060" s="23"/>
      <c r="AU2060" s="23"/>
      <c r="AV2060" s="23"/>
      <c r="AW2060" s="23"/>
      <c r="AX2060" s="45">
        <v>17819.735222270097</v>
      </c>
      <c r="AY2060" s="23"/>
      <c r="AZ2060" s="23"/>
      <c r="BA2060" s="23"/>
      <c r="BB2060" s="23"/>
      <c r="BC2060" s="23"/>
      <c r="BD2060" s="23"/>
      <c r="BE2060" s="45">
        <v>17819.735222270097</v>
      </c>
      <c r="BF2060" s="45">
        <v>51.0</v>
      </c>
      <c r="BG2060" s="23"/>
      <c r="BH2060" s="23"/>
      <c r="BI2060" s="23"/>
      <c r="BJ2060" s="23"/>
      <c r="BK2060" s="23"/>
      <c r="BL2060" s="45">
        <v>17819.735222270097</v>
      </c>
      <c r="BM2060" s="45">
        <v>0.008</v>
      </c>
      <c r="BN2060" s="23"/>
      <c r="BO2060" s="23"/>
      <c r="BP2060" s="23"/>
      <c r="BQ2060" s="23"/>
      <c r="BR2060" s="23"/>
      <c r="BS2060" s="45">
        <v>17819.735222270097</v>
      </c>
      <c r="BT2060" s="45">
        <v>0.015</v>
      </c>
      <c r="BU2060" s="23"/>
      <c r="BV2060" s="23"/>
      <c r="BW2060" s="23"/>
      <c r="BX2060" s="23"/>
      <c r="BY2060" s="23"/>
      <c r="BZ2060" s="23"/>
      <c r="CA2060" s="23"/>
    </row>
    <row r="2061" ht="15.75" customHeight="1">
      <c r="A2061" s="45">
        <v>17388.568394242808</v>
      </c>
      <c r="B2061" s="46">
        <v>0.04</v>
      </c>
      <c r="C2061" s="45"/>
      <c r="D2061" s="45"/>
      <c r="E2061" s="45"/>
      <c r="F2061" s="45"/>
      <c r="G2061" s="45"/>
      <c r="H2061" s="45">
        <v>17388.568394242808</v>
      </c>
      <c r="I2061" s="46">
        <v>0.115</v>
      </c>
      <c r="J2061" s="45"/>
      <c r="K2061" s="45"/>
      <c r="L2061" s="45"/>
      <c r="M2061" s="45"/>
      <c r="N2061" s="45"/>
      <c r="O2061" s="45">
        <v>17388.568394242808</v>
      </c>
      <c r="P2061" s="45"/>
      <c r="Q2061" s="45"/>
      <c r="R2061" s="45"/>
      <c r="S2061" s="45"/>
      <c r="T2061" s="45"/>
      <c r="U2061" s="45"/>
      <c r="V2061" s="45">
        <v>17388.568394242808</v>
      </c>
      <c r="W2061" s="45"/>
      <c r="X2061" s="45"/>
      <c r="Y2061" s="45"/>
      <c r="Z2061" s="45"/>
      <c r="AA2061" s="45"/>
      <c r="AB2061" s="45"/>
      <c r="AC2061" s="45">
        <v>17388.568394242808</v>
      </c>
      <c r="AD2061" s="45">
        <v>9.350456589356982</v>
      </c>
      <c r="AE2061" s="45"/>
      <c r="AF2061" s="45"/>
      <c r="AG2061" s="45"/>
      <c r="AH2061" s="45"/>
      <c r="AI2061" s="45"/>
      <c r="AJ2061" s="45">
        <v>17388.568394242808</v>
      </c>
      <c r="AK2061" s="45">
        <v>0.033</v>
      </c>
      <c r="AL2061" s="45"/>
      <c r="AM2061" s="45"/>
      <c r="AN2061" s="45"/>
      <c r="AO2061" s="23"/>
      <c r="AP2061" s="23"/>
      <c r="AQ2061" s="45">
        <v>17388.568394242808</v>
      </c>
      <c r="AR2061" s="45">
        <v>0.056</v>
      </c>
      <c r="AS2061" s="23"/>
      <c r="AT2061" s="23"/>
      <c r="AU2061" s="23"/>
      <c r="AV2061" s="23"/>
      <c r="AW2061" s="23"/>
      <c r="AX2061" s="45">
        <v>17388.568394242808</v>
      </c>
      <c r="AY2061" s="23">
        <v>0.416</v>
      </c>
      <c r="AZ2061" s="23"/>
      <c r="BA2061" s="23"/>
      <c r="BB2061" s="23"/>
      <c r="BC2061" s="23"/>
      <c r="BD2061" s="23"/>
      <c r="BE2061" s="45">
        <v>17388.568394242808</v>
      </c>
      <c r="BF2061" s="45">
        <v>51.0</v>
      </c>
      <c r="BG2061" s="23"/>
      <c r="BH2061" s="23"/>
      <c r="BI2061" s="23"/>
      <c r="BJ2061" s="23"/>
      <c r="BK2061" s="23"/>
      <c r="BL2061" s="45">
        <v>17388.568394242808</v>
      </c>
      <c r="BM2061" s="45">
        <v>0.012</v>
      </c>
      <c r="BN2061" s="23"/>
      <c r="BO2061" s="23"/>
      <c r="BP2061" s="23"/>
      <c r="BQ2061" s="23"/>
      <c r="BR2061" s="23"/>
      <c r="BS2061" s="45">
        <v>17388.568394242808</v>
      </c>
      <c r="BT2061" s="45">
        <v>0.017</v>
      </c>
      <c r="BU2061" s="23"/>
      <c r="BV2061" s="23"/>
      <c r="BW2061" s="23"/>
      <c r="BX2061" s="23"/>
      <c r="BY2061" s="23"/>
      <c r="BZ2061" s="23"/>
      <c r="CA2061" s="23"/>
    </row>
    <row r="2062" ht="15.75" customHeight="1">
      <c r="A2062" s="45">
        <v>17131.520604976435</v>
      </c>
      <c r="B2062" s="46">
        <v>0.035</v>
      </c>
      <c r="C2062" s="45"/>
      <c r="D2062" s="45"/>
      <c r="E2062" s="45"/>
      <c r="F2062" s="45"/>
      <c r="G2062" s="45"/>
      <c r="H2062" s="45">
        <v>17131.520604976435</v>
      </c>
      <c r="I2062" s="46">
        <v>0.106</v>
      </c>
      <c r="J2062" s="45"/>
      <c r="K2062" s="45"/>
      <c r="L2062" s="45"/>
      <c r="M2062" s="45"/>
      <c r="N2062" s="45"/>
      <c r="O2062" s="45">
        <v>17131.520604976435</v>
      </c>
      <c r="P2062" s="45"/>
      <c r="Q2062" s="45"/>
      <c r="R2062" s="45"/>
      <c r="S2062" s="45"/>
      <c r="T2062" s="45"/>
      <c r="U2062" s="45"/>
      <c r="V2062" s="45">
        <v>17131.520604976435</v>
      </c>
      <c r="W2062" s="45">
        <v>5.624582419185254E-4</v>
      </c>
      <c r="X2062" s="45"/>
      <c r="Y2062" s="45"/>
      <c r="Z2062" s="45"/>
      <c r="AA2062" s="45"/>
      <c r="AB2062" s="45"/>
      <c r="AC2062" s="45">
        <v>17131.520604976435</v>
      </c>
      <c r="AD2062" s="45">
        <v>6.884629775831652</v>
      </c>
      <c r="AE2062" s="45"/>
      <c r="AF2062" s="45"/>
      <c r="AG2062" s="45"/>
      <c r="AH2062" s="45"/>
      <c r="AI2062" s="45"/>
      <c r="AJ2062" s="45">
        <v>17131.520604976435</v>
      </c>
      <c r="AK2062" s="45">
        <v>0.032</v>
      </c>
      <c r="AL2062" s="45"/>
      <c r="AM2062" s="45"/>
      <c r="AN2062" s="45"/>
      <c r="AO2062" s="23"/>
      <c r="AP2062" s="23"/>
      <c r="AQ2062" s="45">
        <v>17131.520604976435</v>
      </c>
      <c r="AR2062" s="45">
        <v>0.055</v>
      </c>
      <c r="AS2062" s="23"/>
      <c r="AT2062" s="23"/>
      <c r="AU2062" s="23"/>
      <c r="AV2062" s="23"/>
      <c r="AW2062" s="23"/>
      <c r="AX2062" s="45">
        <v>17131.520604976435</v>
      </c>
      <c r="AY2062" s="23">
        <v>0.415</v>
      </c>
      <c r="AZ2062" s="23"/>
      <c r="BA2062" s="23"/>
      <c r="BB2062" s="23"/>
      <c r="BC2062" s="23"/>
      <c r="BD2062" s="23"/>
      <c r="BE2062" s="45">
        <v>17131.520604976435</v>
      </c>
      <c r="BF2062" s="45">
        <v>51.0</v>
      </c>
      <c r="BG2062" s="23"/>
      <c r="BH2062" s="23"/>
      <c r="BI2062" s="23"/>
      <c r="BJ2062" s="23"/>
      <c r="BK2062" s="23"/>
      <c r="BL2062" s="45">
        <v>17131.520604976435</v>
      </c>
      <c r="BM2062" s="45">
        <v>0.016</v>
      </c>
      <c r="BN2062" s="23"/>
      <c r="BO2062" s="23"/>
      <c r="BP2062" s="23"/>
      <c r="BQ2062" s="23"/>
      <c r="BR2062" s="23"/>
      <c r="BS2062" s="45">
        <v>17131.520604976435</v>
      </c>
      <c r="BT2062" s="45">
        <v>0.018</v>
      </c>
      <c r="BU2062" s="23"/>
      <c r="BV2062" s="23"/>
      <c r="BW2062" s="23"/>
      <c r="BX2062" s="23"/>
      <c r="BY2062" s="23"/>
      <c r="BZ2062" s="23"/>
      <c r="CA2062" s="23"/>
    </row>
    <row r="2063" ht="15.75" customHeight="1">
      <c r="A2063" s="45">
        <v>16881.26980911504</v>
      </c>
      <c r="B2063" s="46">
        <v>0.042</v>
      </c>
      <c r="C2063" s="45"/>
      <c r="D2063" s="45"/>
      <c r="E2063" s="45"/>
      <c r="F2063" s="45"/>
      <c r="G2063" s="45"/>
      <c r="H2063" s="45">
        <v>16881.26980911504</v>
      </c>
      <c r="I2063" s="46">
        <v>0.098</v>
      </c>
      <c r="J2063" s="45"/>
      <c r="K2063" s="45"/>
      <c r="L2063" s="45"/>
      <c r="M2063" s="45"/>
      <c r="N2063" s="45"/>
      <c r="O2063" s="45">
        <v>16881.26980911504</v>
      </c>
      <c r="P2063" s="45"/>
      <c r="Q2063" s="45"/>
      <c r="R2063" s="45"/>
      <c r="S2063" s="45"/>
      <c r="T2063" s="45"/>
      <c r="U2063" s="45"/>
      <c r="V2063" s="45">
        <v>16881.26980911504</v>
      </c>
      <c r="W2063" s="45">
        <v>7.004163890244862E-4</v>
      </c>
      <c r="X2063" s="45"/>
      <c r="Y2063" s="45"/>
      <c r="Z2063" s="45"/>
      <c r="AA2063" s="45"/>
      <c r="AB2063" s="45"/>
      <c r="AC2063" s="45">
        <v>16881.26980911504</v>
      </c>
      <c r="AD2063" s="45">
        <v>12.660952356836281</v>
      </c>
      <c r="AE2063" s="45"/>
      <c r="AF2063" s="45"/>
      <c r="AG2063" s="45"/>
      <c r="AH2063" s="45"/>
      <c r="AI2063" s="45"/>
      <c r="AJ2063" s="45">
        <v>16881.26980911504</v>
      </c>
      <c r="AK2063" s="45">
        <v>0.032</v>
      </c>
      <c r="AL2063" s="45"/>
      <c r="AM2063" s="45"/>
      <c r="AN2063" s="45"/>
      <c r="AO2063" s="23"/>
      <c r="AP2063" s="23"/>
      <c r="AQ2063" s="45">
        <v>16881.26980911504</v>
      </c>
      <c r="AR2063" s="45">
        <v>0.054</v>
      </c>
      <c r="AS2063" s="23"/>
      <c r="AT2063" s="23"/>
      <c r="AU2063" s="23"/>
      <c r="AV2063" s="23"/>
      <c r="AW2063" s="23"/>
      <c r="AX2063" s="45">
        <v>16881.26980911504</v>
      </c>
      <c r="AY2063" s="23">
        <v>0.415</v>
      </c>
      <c r="AZ2063" s="23"/>
      <c r="BA2063" s="23"/>
      <c r="BB2063" s="23"/>
      <c r="BC2063" s="23"/>
      <c r="BD2063" s="23"/>
      <c r="BE2063" s="45">
        <v>16881.26980911504</v>
      </c>
      <c r="BF2063" s="45">
        <v>51.0</v>
      </c>
      <c r="BG2063" s="23"/>
      <c r="BH2063" s="23"/>
      <c r="BI2063" s="23"/>
      <c r="BJ2063" s="23"/>
      <c r="BK2063" s="23"/>
      <c r="BL2063" s="45">
        <v>16881.26980911504</v>
      </c>
      <c r="BM2063" s="45">
        <v>0.047</v>
      </c>
      <c r="BN2063" s="23"/>
      <c r="BO2063" s="23"/>
      <c r="BP2063" s="23"/>
      <c r="BQ2063" s="23"/>
      <c r="BR2063" s="23"/>
      <c r="BS2063" s="45">
        <v>16881.26980911504</v>
      </c>
      <c r="BT2063" s="45">
        <v>0.018</v>
      </c>
      <c r="BU2063" s="23"/>
      <c r="BV2063" s="23"/>
      <c r="BW2063" s="23"/>
      <c r="BX2063" s="23"/>
      <c r="BY2063" s="23"/>
      <c r="BZ2063" s="23"/>
      <c r="CA2063" s="23"/>
    </row>
    <row r="2064" ht="15.75" customHeight="1">
      <c r="A2064" s="45">
        <v>16791.64484388884</v>
      </c>
      <c r="B2064" s="46">
        <v>0.046</v>
      </c>
      <c r="C2064" s="45"/>
      <c r="D2064" s="45"/>
      <c r="E2064" s="45"/>
      <c r="F2064" s="45"/>
      <c r="G2064" s="45"/>
      <c r="H2064" s="45">
        <v>16791.64484388884</v>
      </c>
      <c r="I2064" s="46">
        <v>0.092</v>
      </c>
      <c r="J2064" s="45"/>
      <c r="K2064" s="45"/>
      <c r="L2064" s="45"/>
      <c r="M2064" s="45"/>
      <c r="N2064" s="45"/>
      <c r="O2064" s="45">
        <v>16791.64484388884</v>
      </c>
      <c r="P2064" s="45"/>
      <c r="Q2064" s="45"/>
      <c r="R2064" s="45"/>
      <c r="S2064" s="45"/>
      <c r="T2064" s="45"/>
      <c r="U2064" s="45"/>
      <c r="V2064" s="45">
        <v>16791.64484388884</v>
      </c>
      <c r="W2064" s="45">
        <v>7.484494060871545E-4</v>
      </c>
      <c r="X2064" s="45"/>
      <c r="Y2064" s="45"/>
      <c r="Z2064" s="45"/>
      <c r="AA2064" s="45"/>
      <c r="AB2064" s="45"/>
      <c r="AC2064" s="45">
        <v>16791.64484388884</v>
      </c>
      <c r="AD2064" s="45">
        <v>11.448848757196938</v>
      </c>
      <c r="AE2064" s="45"/>
      <c r="AF2064" s="45"/>
      <c r="AG2064" s="45"/>
      <c r="AH2064" s="45"/>
      <c r="AI2064" s="45"/>
      <c r="AJ2064" s="45">
        <v>16791.64484388884</v>
      </c>
      <c r="AK2064" s="45">
        <v>0.031</v>
      </c>
      <c r="AL2064" s="45"/>
      <c r="AM2064" s="45"/>
      <c r="AN2064" s="45"/>
      <c r="AO2064" s="23"/>
      <c r="AP2064" s="23"/>
      <c r="AQ2064" s="45">
        <v>16791.64484388884</v>
      </c>
      <c r="AR2064" s="45">
        <v>0.053</v>
      </c>
      <c r="AS2064" s="23"/>
      <c r="AT2064" s="23"/>
      <c r="AU2064" s="23"/>
      <c r="AV2064" s="23"/>
      <c r="AW2064" s="23"/>
      <c r="AX2064" s="45">
        <v>16791.64484388884</v>
      </c>
      <c r="AY2064" s="23">
        <v>0.415</v>
      </c>
      <c r="AZ2064" s="23"/>
      <c r="BA2064" s="23"/>
      <c r="BB2064" s="23"/>
      <c r="BC2064" s="23"/>
      <c r="BD2064" s="23"/>
      <c r="BE2064" s="45">
        <v>16791.64484388884</v>
      </c>
      <c r="BF2064" s="45">
        <v>51.0</v>
      </c>
      <c r="BG2064" s="23"/>
      <c r="BH2064" s="23"/>
      <c r="BI2064" s="23"/>
      <c r="BJ2064" s="23"/>
      <c r="BK2064" s="23"/>
      <c r="BL2064" s="45">
        <v>16791.64484388884</v>
      </c>
      <c r="BM2064" s="45">
        <v>0.133</v>
      </c>
      <c r="BN2064" s="23"/>
      <c r="BO2064" s="23"/>
      <c r="BP2064" s="23"/>
      <c r="BQ2064" s="23"/>
      <c r="BR2064" s="23"/>
      <c r="BS2064" s="45">
        <v>16791.64484388884</v>
      </c>
      <c r="BT2064" s="45">
        <v>0.012</v>
      </c>
      <c r="BU2064" s="23"/>
      <c r="BV2064" s="23"/>
      <c r="BW2064" s="23"/>
      <c r="BX2064" s="23"/>
      <c r="BY2064" s="23"/>
      <c r="BZ2064" s="23"/>
      <c r="CA2064" s="23"/>
    </row>
    <row r="2065" ht="15.75" customHeight="1">
      <c r="A2065" s="45">
        <v>16406.085822621277</v>
      </c>
      <c r="B2065" s="46">
        <v>0.042</v>
      </c>
      <c r="C2065" s="45"/>
      <c r="D2065" s="45"/>
      <c r="E2065" s="45"/>
      <c r="F2065" s="45"/>
      <c r="G2065" s="45"/>
      <c r="H2065" s="45">
        <v>16406.085822621277</v>
      </c>
      <c r="I2065" s="46">
        <v>0.101</v>
      </c>
      <c r="J2065" s="45"/>
      <c r="K2065" s="45"/>
      <c r="L2065" s="45"/>
      <c r="M2065" s="45"/>
      <c r="N2065" s="45"/>
      <c r="O2065" s="45">
        <v>16406.085822621277</v>
      </c>
      <c r="P2065" s="45"/>
      <c r="Q2065" s="45"/>
      <c r="R2065" s="45"/>
      <c r="S2065" s="45"/>
      <c r="T2065" s="45"/>
      <c r="U2065" s="45"/>
      <c r="V2065" s="45">
        <v>16406.085822621277</v>
      </c>
      <c r="W2065" s="45">
        <v>6.88011580906836E-4</v>
      </c>
      <c r="X2065" s="45"/>
      <c r="Y2065" s="45"/>
      <c r="Z2065" s="45"/>
      <c r="AA2065" s="45"/>
      <c r="AB2065" s="45"/>
      <c r="AC2065" s="45">
        <v>16406.085822621277</v>
      </c>
      <c r="AD2065" s="45">
        <v>19.687302987145532</v>
      </c>
      <c r="AE2065" s="45"/>
      <c r="AF2065" s="45"/>
      <c r="AG2065" s="45"/>
      <c r="AH2065" s="45"/>
      <c r="AI2065" s="45"/>
      <c r="AJ2065" s="45">
        <v>16406.085822621277</v>
      </c>
      <c r="AK2065" s="45">
        <v>0.031</v>
      </c>
      <c r="AL2065" s="45"/>
      <c r="AM2065" s="45"/>
      <c r="AN2065" s="45"/>
      <c r="AO2065" s="23"/>
      <c r="AP2065" s="23"/>
      <c r="AQ2065" s="45">
        <v>16406.085822621277</v>
      </c>
      <c r="AR2065" s="45">
        <v>0.052</v>
      </c>
      <c r="AS2065" s="23"/>
      <c r="AT2065" s="23"/>
      <c r="AU2065" s="23"/>
      <c r="AV2065" s="23"/>
      <c r="AW2065" s="23"/>
      <c r="AX2065" s="45">
        <v>16406.085822621277</v>
      </c>
      <c r="AY2065" s="23">
        <v>0.421</v>
      </c>
      <c r="AZ2065" s="23"/>
      <c r="BA2065" s="23"/>
      <c r="BB2065" s="23"/>
      <c r="BC2065" s="23"/>
      <c r="BD2065" s="23"/>
      <c r="BE2065" s="45">
        <v>16406.085822621277</v>
      </c>
      <c r="BF2065" s="45">
        <v>51.0</v>
      </c>
      <c r="BG2065" s="23"/>
      <c r="BH2065" s="23"/>
      <c r="BI2065" s="23"/>
      <c r="BJ2065" s="23"/>
      <c r="BK2065" s="23"/>
      <c r="BL2065" s="45">
        <v>16406.085822621277</v>
      </c>
      <c r="BM2065" s="45">
        <v>0.211</v>
      </c>
      <c r="BN2065" s="23"/>
      <c r="BO2065" s="23"/>
      <c r="BP2065" s="23"/>
      <c r="BQ2065" s="23"/>
      <c r="BR2065" s="23"/>
      <c r="BS2065" s="45">
        <v>16406.085822621277</v>
      </c>
      <c r="BT2065" s="45">
        <v>0.016</v>
      </c>
      <c r="BU2065" s="23"/>
      <c r="BV2065" s="23"/>
      <c r="BW2065" s="23"/>
      <c r="BX2065" s="23"/>
      <c r="BY2065" s="23"/>
      <c r="BZ2065" s="23"/>
      <c r="CA2065" s="23"/>
    </row>
    <row r="2066" ht="15.75" customHeight="1">
      <c r="A2066" s="45">
        <v>16037.451823859208</v>
      </c>
      <c r="B2066" s="46">
        <v>0.041</v>
      </c>
      <c r="C2066" s="45"/>
      <c r="D2066" s="45"/>
      <c r="E2066" s="45"/>
      <c r="F2066" s="45"/>
      <c r="G2066" s="45"/>
      <c r="H2066" s="45">
        <v>16037.451823859208</v>
      </c>
      <c r="I2066" s="46">
        <v>0.104</v>
      </c>
      <c r="J2066" s="45"/>
      <c r="K2066" s="45"/>
      <c r="L2066" s="45"/>
      <c r="M2066" s="45"/>
      <c r="N2066" s="45"/>
      <c r="O2066" s="45">
        <v>16037.451823859208</v>
      </c>
      <c r="P2066" s="45"/>
      <c r="Q2066" s="45"/>
      <c r="R2066" s="45"/>
      <c r="S2066" s="45"/>
      <c r="T2066" s="45"/>
      <c r="U2066" s="45"/>
      <c r="V2066" s="45">
        <v>16037.451823859208</v>
      </c>
      <c r="W2066" s="45"/>
      <c r="X2066" s="45"/>
      <c r="Y2066" s="45"/>
      <c r="Z2066" s="45"/>
      <c r="AA2066" s="45"/>
      <c r="AB2066" s="45"/>
      <c r="AC2066" s="45">
        <v>16037.451823859208</v>
      </c>
      <c r="AD2066" s="45">
        <v>20.11971228811428</v>
      </c>
      <c r="AE2066" s="45"/>
      <c r="AF2066" s="45"/>
      <c r="AG2066" s="45"/>
      <c r="AH2066" s="45"/>
      <c r="AI2066" s="45"/>
      <c r="AJ2066" s="45">
        <v>16037.451823859208</v>
      </c>
      <c r="AK2066" s="45">
        <v>0.03</v>
      </c>
      <c r="AL2066" s="45"/>
      <c r="AM2066" s="45"/>
      <c r="AN2066" s="45"/>
      <c r="AO2066" s="23"/>
      <c r="AP2066" s="23"/>
      <c r="AQ2066" s="45">
        <v>16037.451823859208</v>
      </c>
      <c r="AR2066" s="45">
        <v>0.051</v>
      </c>
      <c r="AS2066" s="23"/>
      <c r="AT2066" s="23"/>
      <c r="AU2066" s="23"/>
      <c r="AV2066" s="23"/>
      <c r="AW2066" s="23"/>
      <c r="AX2066" s="45">
        <v>16037.451823859208</v>
      </c>
      <c r="AY2066" s="23">
        <v>0.421</v>
      </c>
      <c r="AZ2066" s="23"/>
      <c r="BA2066" s="23"/>
      <c r="BB2066" s="23"/>
      <c r="BC2066" s="23"/>
      <c r="BD2066" s="23"/>
      <c r="BE2066" s="45">
        <v>16037.451823859208</v>
      </c>
      <c r="BF2066" s="45">
        <v>51.0</v>
      </c>
      <c r="BG2066" s="23"/>
      <c r="BH2066" s="23"/>
      <c r="BI2066" s="23"/>
      <c r="BJ2066" s="23"/>
      <c r="BK2066" s="23"/>
      <c r="BL2066" s="45">
        <v>16037.451823859208</v>
      </c>
      <c r="BM2066" s="45">
        <v>0.278</v>
      </c>
      <c r="BN2066" s="23"/>
      <c r="BO2066" s="23"/>
      <c r="BP2066" s="23"/>
      <c r="BQ2066" s="23"/>
      <c r="BR2066" s="23"/>
      <c r="BS2066" s="45">
        <v>16037.451823859208</v>
      </c>
      <c r="BT2066" s="45">
        <v>0.013</v>
      </c>
      <c r="BU2066" s="23"/>
      <c r="BV2066" s="23"/>
      <c r="BW2066" s="23"/>
      <c r="BX2066" s="23"/>
      <c r="BY2066" s="23"/>
      <c r="BZ2066" s="23"/>
      <c r="CA2066" s="23"/>
    </row>
    <row r="2067" ht="15.75" customHeight="1">
      <c r="A2067" s="45">
        <v>15685.207580176007</v>
      </c>
      <c r="B2067" s="46">
        <v>0.042</v>
      </c>
      <c r="C2067" s="45"/>
      <c r="D2067" s="45"/>
      <c r="E2067" s="45"/>
      <c r="F2067" s="45"/>
      <c r="G2067" s="45"/>
      <c r="H2067" s="45">
        <v>15685.207580176007</v>
      </c>
      <c r="I2067" s="46">
        <v>0.108</v>
      </c>
      <c r="J2067" s="45"/>
      <c r="K2067" s="45"/>
      <c r="L2067" s="45"/>
      <c r="M2067" s="45"/>
      <c r="N2067" s="45"/>
      <c r="O2067" s="45">
        <v>15685.207580176007</v>
      </c>
      <c r="P2067" s="45"/>
      <c r="Q2067" s="45"/>
      <c r="R2067" s="45"/>
      <c r="S2067" s="45"/>
      <c r="T2067" s="45"/>
      <c r="U2067" s="45"/>
      <c r="V2067" s="45">
        <v>15685.207580176007</v>
      </c>
      <c r="W2067" s="45">
        <v>5.658082152558036E-4</v>
      </c>
      <c r="X2067" s="45"/>
      <c r="Y2067" s="45"/>
      <c r="Z2067" s="45"/>
      <c r="AA2067" s="45"/>
      <c r="AB2067" s="45"/>
      <c r="AC2067" s="45">
        <v>15685.207580176007</v>
      </c>
      <c r="AD2067" s="45"/>
      <c r="AE2067" s="45"/>
      <c r="AF2067" s="45"/>
      <c r="AG2067" s="45"/>
      <c r="AH2067" s="45"/>
      <c r="AI2067" s="45"/>
      <c r="AJ2067" s="45">
        <v>15685.207580176007</v>
      </c>
      <c r="AK2067" s="45">
        <v>0.03</v>
      </c>
      <c r="AL2067" s="45"/>
      <c r="AM2067" s="45"/>
      <c r="AN2067" s="45"/>
      <c r="AO2067" s="23"/>
      <c r="AP2067" s="23"/>
      <c r="AQ2067" s="45">
        <v>15685.207580176007</v>
      </c>
      <c r="AR2067" s="45">
        <v>0.05</v>
      </c>
      <c r="AS2067" s="23"/>
      <c r="AT2067" s="23"/>
      <c r="AU2067" s="23"/>
      <c r="AV2067" s="23"/>
      <c r="AW2067" s="23"/>
      <c r="AX2067" s="45">
        <v>15685.207580176007</v>
      </c>
      <c r="AY2067" s="23">
        <v>0.421</v>
      </c>
      <c r="AZ2067" s="23"/>
      <c r="BA2067" s="23"/>
      <c r="BB2067" s="23"/>
      <c r="BC2067" s="23"/>
      <c r="BD2067" s="23"/>
      <c r="BE2067" s="45">
        <v>15685.207580176007</v>
      </c>
      <c r="BF2067" s="45">
        <v>51.0</v>
      </c>
      <c r="BG2067" s="23"/>
      <c r="BH2067" s="23"/>
      <c r="BI2067" s="23"/>
      <c r="BJ2067" s="23"/>
      <c r="BK2067" s="23"/>
      <c r="BL2067" s="45">
        <v>15685.207580176007</v>
      </c>
      <c r="BM2067" s="45">
        <v>0.342</v>
      </c>
      <c r="BN2067" s="23"/>
      <c r="BO2067" s="23"/>
      <c r="BP2067" s="23"/>
      <c r="BQ2067" s="23"/>
      <c r="BR2067" s="23"/>
      <c r="BS2067" s="45">
        <v>15685.207580176007</v>
      </c>
      <c r="BT2067" s="45">
        <v>0.02</v>
      </c>
      <c r="BU2067" s="23"/>
      <c r="BV2067" s="23"/>
      <c r="BW2067" s="23"/>
      <c r="BX2067" s="23"/>
      <c r="BY2067" s="23"/>
      <c r="BZ2067" s="23"/>
      <c r="CA2067" s="23"/>
    </row>
    <row r="2068" ht="15.75" customHeight="1">
      <c r="A2068" s="45">
        <v>15348.101928140186</v>
      </c>
      <c r="B2068" s="46">
        <v>0.052</v>
      </c>
      <c r="C2068" s="45"/>
      <c r="D2068" s="45"/>
      <c r="E2068" s="45"/>
      <c r="F2068" s="45"/>
      <c r="G2068" s="45"/>
      <c r="H2068" s="45">
        <v>15348.101928140186</v>
      </c>
      <c r="I2068" s="46">
        <v>0.108</v>
      </c>
      <c r="J2068" s="45"/>
      <c r="K2068" s="45"/>
      <c r="L2068" s="45"/>
      <c r="M2068" s="45"/>
      <c r="N2068" s="45"/>
      <c r="O2068" s="45">
        <v>15348.101928140186</v>
      </c>
      <c r="P2068" s="45"/>
      <c r="Q2068" s="45"/>
      <c r="R2068" s="45"/>
      <c r="S2068" s="45"/>
      <c r="T2068" s="45"/>
      <c r="U2068" s="45"/>
      <c r="V2068" s="45">
        <v>15348.101928140186</v>
      </c>
      <c r="W2068" s="45">
        <v>6.411320759982196E-4</v>
      </c>
      <c r="X2068" s="45"/>
      <c r="Y2068" s="45"/>
      <c r="Z2068" s="45"/>
      <c r="AA2068" s="45"/>
      <c r="AB2068" s="45"/>
      <c r="AC2068" s="45">
        <v>15348.101928140186</v>
      </c>
      <c r="AD2068" s="45"/>
      <c r="AE2068" s="45"/>
      <c r="AF2068" s="45"/>
      <c r="AG2068" s="45"/>
      <c r="AH2068" s="45"/>
      <c r="AI2068" s="45"/>
      <c r="AJ2068" s="45">
        <v>15348.101928140186</v>
      </c>
      <c r="AK2068" s="45">
        <v>0.029</v>
      </c>
      <c r="AL2068" s="45"/>
      <c r="AM2068" s="45"/>
      <c r="AN2068" s="45"/>
      <c r="AO2068" s="23"/>
      <c r="AP2068" s="23"/>
      <c r="AQ2068" s="45">
        <v>15348.101928140186</v>
      </c>
      <c r="AR2068" s="45">
        <v>0.048</v>
      </c>
      <c r="AS2068" s="23"/>
      <c r="AT2068" s="23"/>
      <c r="AU2068" s="23"/>
      <c r="AV2068" s="23"/>
      <c r="AW2068" s="23"/>
      <c r="AX2068" s="45">
        <v>15348.101928140186</v>
      </c>
      <c r="AY2068" s="23">
        <v>0.421</v>
      </c>
      <c r="AZ2068" s="23"/>
      <c r="BA2068" s="23"/>
      <c r="BB2068" s="23"/>
      <c r="BC2068" s="23"/>
      <c r="BD2068" s="23"/>
      <c r="BE2068" s="45">
        <v>15348.101928140186</v>
      </c>
      <c r="BF2068" s="45">
        <v>53.0</v>
      </c>
      <c r="BG2068" s="23"/>
      <c r="BH2068" s="23"/>
      <c r="BI2068" s="23"/>
      <c r="BJ2068" s="23"/>
      <c r="BK2068" s="23"/>
      <c r="BL2068" s="45">
        <v>15348.101928140186</v>
      </c>
      <c r="BM2068" s="45">
        <v>0.378</v>
      </c>
      <c r="BN2068" s="23"/>
      <c r="BO2068" s="23"/>
      <c r="BP2068" s="23"/>
      <c r="BQ2068" s="23"/>
      <c r="BR2068" s="23"/>
      <c r="BS2068" s="45">
        <v>15348.101928140186</v>
      </c>
      <c r="BT2068" s="45">
        <v>0.035</v>
      </c>
      <c r="BU2068" s="23"/>
      <c r="BV2068" s="23"/>
      <c r="BW2068" s="23"/>
      <c r="BX2068" s="23"/>
      <c r="BY2068" s="23"/>
      <c r="BZ2068" s="23"/>
      <c r="CA2068" s="23"/>
    </row>
    <row r="2069" ht="15.75" customHeight="1">
      <c r="A2069" s="45">
        <v>985029.8372410001</v>
      </c>
      <c r="B2069" s="46">
        <v>0.06</v>
      </c>
      <c r="C2069" s="45"/>
      <c r="D2069" s="45"/>
      <c r="E2069" s="45"/>
      <c r="F2069" s="45"/>
      <c r="G2069" s="45"/>
      <c r="H2069" s="45">
        <v>985029.8372410001</v>
      </c>
      <c r="I2069" s="46"/>
      <c r="J2069" s="45"/>
      <c r="K2069" s="45"/>
      <c r="L2069" s="45"/>
      <c r="M2069" s="45"/>
      <c r="N2069" s="45"/>
      <c r="O2069" s="45">
        <v>985029.8372410001</v>
      </c>
      <c r="P2069" s="45"/>
      <c r="Q2069" s="45"/>
      <c r="R2069" s="45"/>
      <c r="S2069" s="45"/>
      <c r="T2069" s="45"/>
      <c r="U2069" s="45"/>
      <c r="V2069" s="45">
        <v>985029.8372410001</v>
      </c>
      <c r="W2069" s="45"/>
      <c r="X2069" s="45"/>
      <c r="Y2069" s="45"/>
      <c r="Z2069" s="45"/>
      <c r="AA2069" s="45"/>
      <c r="AB2069" s="45"/>
      <c r="AC2069" s="45">
        <v>985029.8372410001</v>
      </c>
      <c r="AD2069" s="45"/>
      <c r="AE2069" s="45"/>
      <c r="AF2069" s="45"/>
      <c r="AG2069" s="45"/>
      <c r="AH2069" s="45"/>
      <c r="AI2069" s="45"/>
      <c r="AJ2069" s="45">
        <v>985029.8372410001</v>
      </c>
      <c r="AK2069" s="45">
        <v>0.031</v>
      </c>
      <c r="AL2069" s="45"/>
      <c r="AM2069" s="45"/>
      <c r="AN2069" s="45"/>
      <c r="AO2069" s="23"/>
      <c r="AP2069" s="23"/>
      <c r="AQ2069" s="45">
        <v>985029.8372410001</v>
      </c>
      <c r="AR2069" s="45">
        <v>0.019</v>
      </c>
      <c r="AS2069" s="23"/>
      <c r="AT2069" s="23"/>
      <c r="AU2069" s="23"/>
      <c r="AV2069" s="23"/>
      <c r="AW2069" s="23"/>
      <c r="AX2069" s="45">
        <v>985029.8372410001</v>
      </c>
      <c r="AY2069" s="23"/>
      <c r="AZ2069" s="23"/>
      <c r="BA2069" s="23"/>
      <c r="BB2069" s="23"/>
      <c r="BC2069" s="23"/>
      <c r="BD2069" s="23"/>
      <c r="BE2069" s="45">
        <v>985029.8372410001</v>
      </c>
      <c r="BF2069" s="45"/>
      <c r="BG2069" s="23"/>
      <c r="BH2069" s="23"/>
      <c r="BI2069" s="23"/>
      <c r="BJ2069" s="23"/>
      <c r="BK2069" s="23"/>
      <c r="BL2069" s="45">
        <v>985029.8372410001</v>
      </c>
      <c r="BM2069" s="45">
        <v>0.014</v>
      </c>
      <c r="BN2069" s="23"/>
      <c r="BO2069" s="23"/>
      <c r="BP2069" s="23"/>
      <c r="BQ2069" s="23"/>
      <c r="BR2069" s="23"/>
      <c r="BS2069" s="45">
        <v>985029.8372410001</v>
      </c>
      <c r="BT2069" s="45">
        <v>0.006</v>
      </c>
      <c r="BU2069" s="23"/>
      <c r="BV2069" s="23"/>
      <c r="BW2069" s="23"/>
      <c r="BX2069" s="23"/>
      <c r="BY2069" s="23"/>
      <c r="BZ2069" s="23"/>
      <c r="CA2069" s="23"/>
    </row>
    <row r="2070" ht="15.75" customHeight="1">
      <c r="A2070" s="45">
        <v>979682.9700342319</v>
      </c>
      <c r="B2070" s="46">
        <v>0.058</v>
      </c>
      <c r="C2070" s="45"/>
      <c r="D2070" s="45"/>
      <c r="E2070" s="45"/>
      <c r="F2070" s="45"/>
      <c r="G2070" s="45"/>
      <c r="H2070" s="45">
        <v>979682.9700342319</v>
      </c>
      <c r="I2070" s="46"/>
      <c r="J2070" s="45"/>
      <c r="K2070" s="45"/>
      <c r="L2070" s="45"/>
      <c r="M2070" s="45"/>
      <c r="N2070" s="45"/>
      <c r="O2070" s="45">
        <v>979682.9700342319</v>
      </c>
      <c r="P2070" s="45"/>
      <c r="Q2070" s="45"/>
      <c r="R2070" s="45"/>
      <c r="S2070" s="45"/>
      <c r="T2070" s="45"/>
      <c r="U2070" s="45"/>
      <c r="V2070" s="45">
        <v>979682.9700342319</v>
      </c>
      <c r="W2070" s="45"/>
      <c r="X2070" s="45"/>
      <c r="Y2070" s="45"/>
      <c r="Z2070" s="45"/>
      <c r="AA2070" s="45"/>
      <c r="AB2070" s="45"/>
      <c r="AC2070" s="45">
        <v>979682.9700342319</v>
      </c>
      <c r="AD2070" s="45"/>
      <c r="AE2070" s="45"/>
      <c r="AF2070" s="45"/>
      <c r="AG2070" s="45"/>
      <c r="AH2070" s="45"/>
      <c r="AI2070" s="45"/>
      <c r="AJ2070" s="45">
        <v>979682.9700342319</v>
      </c>
      <c r="AK2070" s="45">
        <v>0.03</v>
      </c>
      <c r="AL2070" s="45"/>
      <c r="AM2070" s="45"/>
      <c r="AN2070" s="45"/>
      <c r="AO2070" s="23"/>
      <c r="AP2070" s="23"/>
      <c r="AQ2070" s="45">
        <v>979682.9700342319</v>
      </c>
      <c r="AR2070" s="45">
        <v>0.018</v>
      </c>
      <c r="AS2070" s="23"/>
      <c r="AT2070" s="23"/>
      <c r="AU2070" s="23"/>
      <c r="AV2070" s="23"/>
      <c r="AW2070" s="23"/>
      <c r="AX2070" s="45">
        <v>979682.9700342319</v>
      </c>
      <c r="AY2070" s="23"/>
      <c r="AZ2070" s="23"/>
      <c r="BA2070" s="23"/>
      <c r="BB2070" s="23"/>
      <c r="BC2070" s="23"/>
      <c r="BD2070" s="23"/>
      <c r="BE2070" s="45">
        <v>979682.9700342319</v>
      </c>
      <c r="BF2070" s="45"/>
      <c r="BG2070" s="23"/>
      <c r="BH2070" s="23"/>
      <c r="BI2070" s="23"/>
      <c r="BJ2070" s="23"/>
      <c r="BK2070" s="23"/>
      <c r="BL2070" s="45">
        <v>979682.9700342319</v>
      </c>
      <c r="BM2070" s="45">
        <v>0.014</v>
      </c>
      <c r="BN2070" s="23"/>
      <c r="BO2070" s="23"/>
      <c r="BP2070" s="23"/>
      <c r="BQ2070" s="23"/>
      <c r="BR2070" s="23"/>
      <c r="BS2070" s="45">
        <v>979682.9700342319</v>
      </c>
      <c r="BT2070" s="45">
        <v>0.017</v>
      </c>
      <c r="BU2070" s="23"/>
      <c r="BV2070" s="23"/>
      <c r="BW2070" s="23"/>
      <c r="BX2070" s="23"/>
      <c r="BY2070" s="23"/>
      <c r="BZ2070" s="23"/>
      <c r="CA2070" s="23"/>
    </row>
    <row r="2071" ht="15.75" customHeight="1">
      <c r="A2071" s="45">
        <v>979659.3277158649</v>
      </c>
      <c r="B2071" s="46">
        <v>0.055</v>
      </c>
      <c r="C2071" s="45"/>
      <c r="D2071" s="45"/>
      <c r="E2071" s="45"/>
      <c r="F2071" s="45"/>
      <c r="G2071" s="45"/>
      <c r="H2071" s="45">
        <v>979659.3277158649</v>
      </c>
      <c r="I2071" s="46">
        <v>0.114</v>
      </c>
      <c r="J2071" s="45"/>
      <c r="K2071" s="45"/>
      <c r="L2071" s="45"/>
      <c r="M2071" s="45"/>
      <c r="N2071" s="45"/>
      <c r="O2071" s="45">
        <v>979659.3277158649</v>
      </c>
      <c r="P2071" s="45"/>
      <c r="Q2071" s="45"/>
      <c r="R2071" s="45"/>
      <c r="S2071" s="45"/>
      <c r="T2071" s="45"/>
      <c r="U2071" s="45"/>
      <c r="V2071" s="45">
        <v>979659.3277158649</v>
      </c>
      <c r="W2071" s="45">
        <v>9.117060795506025E-4</v>
      </c>
      <c r="X2071" s="45"/>
      <c r="Y2071" s="45"/>
      <c r="Z2071" s="45"/>
      <c r="AA2071" s="45"/>
      <c r="AB2071" s="45"/>
      <c r="AC2071" s="45">
        <v>979659.3277158649</v>
      </c>
      <c r="AD2071" s="45"/>
      <c r="AE2071" s="45"/>
      <c r="AF2071" s="45"/>
      <c r="AG2071" s="45"/>
      <c r="AH2071" s="45"/>
      <c r="AI2071" s="45"/>
      <c r="AJ2071" s="45">
        <v>979659.3277158649</v>
      </c>
      <c r="AK2071" s="45">
        <v>0.03</v>
      </c>
      <c r="AL2071" s="45"/>
      <c r="AM2071" s="45"/>
      <c r="AN2071" s="45"/>
      <c r="AO2071" s="23"/>
      <c r="AP2071" s="23"/>
      <c r="AQ2071" s="45">
        <v>979659.3277158649</v>
      </c>
      <c r="AR2071" s="45">
        <v>0.018</v>
      </c>
      <c r="AS2071" s="23"/>
      <c r="AT2071" s="23"/>
      <c r="AU2071" s="23"/>
      <c r="AV2071" s="23"/>
      <c r="AW2071" s="23"/>
      <c r="AX2071" s="45">
        <v>979659.3277158649</v>
      </c>
      <c r="AY2071" s="23"/>
      <c r="AZ2071" s="23"/>
      <c r="BA2071" s="23"/>
      <c r="BB2071" s="23"/>
      <c r="BC2071" s="23"/>
      <c r="BD2071" s="23"/>
      <c r="BE2071" s="45">
        <v>979659.3277158649</v>
      </c>
      <c r="BF2071" s="45"/>
      <c r="BG2071" s="23"/>
      <c r="BH2071" s="23"/>
      <c r="BI2071" s="23"/>
      <c r="BJ2071" s="23"/>
      <c r="BK2071" s="23"/>
      <c r="BL2071" s="45">
        <v>979659.3277158649</v>
      </c>
      <c r="BM2071" s="45">
        <v>0.015</v>
      </c>
      <c r="BN2071" s="23"/>
      <c r="BO2071" s="23"/>
      <c r="BP2071" s="23"/>
      <c r="BQ2071" s="23"/>
      <c r="BR2071" s="23"/>
      <c r="BS2071" s="45">
        <v>979659.3277158649</v>
      </c>
      <c r="BT2071" s="45">
        <v>0.022</v>
      </c>
      <c r="BU2071" s="23"/>
      <c r="BV2071" s="23"/>
      <c r="BW2071" s="23"/>
      <c r="BX2071" s="23"/>
      <c r="BY2071" s="23"/>
      <c r="BZ2071" s="23"/>
      <c r="CA2071" s="23"/>
    </row>
    <row r="2072" ht="15.75" customHeight="1">
      <c r="A2072" s="45">
        <v>979305.1436032801</v>
      </c>
      <c r="B2072" s="46">
        <v>0.051</v>
      </c>
      <c r="C2072" s="45"/>
      <c r="D2072" s="45"/>
      <c r="E2072" s="45"/>
      <c r="F2072" s="45"/>
      <c r="G2072" s="45"/>
      <c r="H2072" s="45">
        <v>979305.1436032801</v>
      </c>
      <c r="I2072" s="46">
        <v>0.113</v>
      </c>
      <c r="J2072" s="45"/>
      <c r="K2072" s="45"/>
      <c r="L2072" s="45"/>
      <c r="M2072" s="45"/>
      <c r="N2072" s="45"/>
      <c r="O2072" s="45">
        <v>979305.1436032801</v>
      </c>
      <c r="P2072" s="45"/>
      <c r="Q2072" s="45"/>
      <c r="R2072" s="45"/>
      <c r="S2072" s="45"/>
      <c r="T2072" s="45"/>
      <c r="U2072" s="45"/>
      <c r="V2072" s="45">
        <v>979305.1436032801</v>
      </c>
      <c r="W2072" s="45">
        <v>9.06138667357058E-4</v>
      </c>
      <c r="X2072" s="45"/>
      <c r="Y2072" s="45"/>
      <c r="Z2072" s="45"/>
      <c r="AA2072" s="45"/>
      <c r="AB2072" s="45"/>
      <c r="AC2072" s="45">
        <v>979305.1436032801</v>
      </c>
      <c r="AD2072" s="45"/>
      <c r="AE2072" s="45"/>
      <c r="AF2072" s="45"/>
      <c r="AG2072" s="45"/>
      <c r="AH2072" s="45"/>
      <c r="AI2072" s="45"/>
      <c r="AJ2072" s="45">
        <v>979305.1436032801</v>
      </c>
      <c r="AK2072" s="45">
        <v>0.03</v>
      </c>
      <c r="AL2072" s="45"/>
      <c r="AM2072" s="45"/>
      <c r="AN2072" s="45"/>
      <c r="AO2072" s="23"/>
      <c r="AP2072" s="23"/>
      <c r="AQ2072" s="45">
        <v>979305.1436032801</v>
      </c>
      <c r="AR2072" s="45">
        <v>0.017</v>
      </c>
      <c r="AS2072" s="23"/>
      <c r="AT2072" s="23"/>
      <c r="AU2072" s="23"/>
      <c r="AV2072" s="23"/>
      <c r="AW2072" s="23"/>
      <c r="AX2072" s="45">
        <v>979305.1436032801</v>
      </c>
      <c r="AY2072" s="23"/>
      <c r="AZ2072" s="23"/>
      <c r="BA2072" s="23"/>
      <c r="BB2072" s="23"/>
      <c r="BC2072" s="23"/>
      <c r="BD2072" s="23"/>
      <c r="BE2072" s="45">
        <v>979305.1436032801</v>
      </c>
      <c r="BF2072" s="45">
        <v>42.0</v>
      </c>
      <c r="BG2072" s="23"/>
      <c r="BH2072" s="23"/>
      <c r="BI2072" s="23"/>
      <c r="BJ2072" s="23"/>
      <c r="BK2072" s="23"/>
      <c r="BL2072" s="45">
        <v>979305.1436032801</v>
      </c>
      <c r="BM2072" s="45">
        <v>0.059</v>
      </c>
      <c r="BN2072" s="23"/>
      <c r="BO2072" s="23"/>
      <c r="BP2072" s="23"/>
      <c r="BQ2072" s="23"/>
      <c r="BR2072" s="23"/>
      <c r="BS2072" s="45">
        <v>979305.1436032801</v>
      </c>
      <c r="BT2072" s="45">
        <v>0.028</v>
      </c>
      <c r="BU2072" s="23"/>
      <c r="BV2072" s="23"/>
      <c r="BW2072" s="23"/>
      <c r="BX2072" s="23"/>
      <c r="BY2072" s="23"/>
      <c r="BZ2072" s="23"/>
      <c r="CA2072" s="23"/>
    </row>
    <row r="2073" ht="15.75" customHeight="1">
      <c r="A2073" s="45">
        <v>973187.0196986475</v>
      </c>
      <c r="B2073" s="46">
        <v>0.049</v>
      </c>
      <c r="C2073" s="45"/>
      <c r="D2073" s="45"/>
      <c r="E2073" s="45"/>
      <c r="F2073" s="45"/>
      <c r="G2073" s="45"/>
      <c r="H2073" s="45">
        <v>973187.0196986475</v>
      </c>
      <c r="I2073" s="46">
        <v>0.112</v>
      </c>
      <c r="J2073" s="45"/>
      <c r="K2073" s="45"/>
      <c r="L2073" s="45"/>
      <c r="M2073" s="45"/>
      <c r="N2073" s="45"/>
      <c r="O2073" s="45">
        <v>973187.0196986475</v>
      </c>
      <c r="P2073" s="45"/>
      <c r="Q2073" s="45"/>
      <c r="R2073" s="45"/>
      <c r="S2073" s="45"/>
      <c r="T2073" s="45"/>
      <c r="U2073" s="45"/>
      <c r="V2073" s="45">
        <v>973187.0196986475</v>
      </c>
      <c r="W2073" s="45">
        <v>9.004776446636911E-4</v>
      </c>
      <c r="X2073" s="45"/>
      <c r="Y2073" s="45"/>
      <c r="Z2073" s="45"/>
      <c r="AA2073" s="45"/>
      <c r="AB2073" s="45"/>
      <c r="AC2073" s="45">
        <v>973187.0196986475</v>
      </c>
      <c r="AD2073" s="45">
        <v>67.11634618611363</v>
      </c>
      <c r="AE2073" s="45"/>
      <c r="AF2073" s="45"/>
      <c r="AG2073" s="45"/>
      <c r="AH2073" s="45"/>
      <c r="AI2073" s="45"/>
      <c r="AJ2073" s="45">
        <v>973187.0196986475</v>
      </c>
      <c r="AK2073" s="45">
        <v>0.03</v>
      </c>
      <c r="AL2073" s="45"/>
      <c r="AM2073" s="45"/>
      <c r="AN2073" s="45"/>
      <c r="AO2073" s="23"/>
      <c r="AP2073" s="23"/>
      <c r="AQ2073" s="45">
        <v>973187.0196986475</v>
      </c>
      <c r="AR2073" s="45">
        <v>0.017</v>
      </c>
      <c r="AS2073" s="23"/>
      <c r="AT2073" s="23"/>
      <c r="AU2073" s="23"/>
      <c r="AV2073" s="23"/>
      <c r="AW2073" s="23"/>
      <c r="AX2073" s="45">
        <v>973187.0196986475</v>
      </c>
      <c r="AY2073" s="23"/>
      <c r="AZ2073" s="23"/>
      <c r="BA2073" s="23"/>
      <c r="BB2073" s="23"/>
      <c r="BC2073" s="23"/>
      <c r="BD2073" s="23"/>
      <c r="BE2073" s="45">
        <v>973187.0196986475</v>
      </c>
      <c r="BF2073" s="45">
        <v>42.0</v>
      </c>
      <c r="BG2073" s="23"/>
      <c r="BH2073" s="23"/>
      <c r="BI2073" s="23"/>
      <c r="BJ2073" s="23"/>
      <c r="BK2073" s="23"/>
      <c r="BL2073" s="45">
        <v>973187.0196986475</v>
      </c>
      <c r="BM2073" s="45">
        <v>0.089</v>
      </c>
      <c r="BN2073" s="23"/>
      <c r="BO2073" s="23"/>
      <c r="BP2073" s="23"/>
      <c r="BQ2073" s="23"/>
      <c r="BR2073" s="23"/>
      <c r="BS2073" s="45">
        <v>973187.0196986475</v>
      </c>
      <c r="BT2073" s="45">
        <v>0.031</v>
      </c>
      <c r="BU2073" s="23"/>
      <c r="BV2073" s="23"/>
      <c r="BW2073" s="23"/>
      <c r="BX2073" s="23"/>
      <c r="BY2073" s="23"/>
      <c r="BZ2073" s="23"/>
      <c r="CA2073" s="23"/>
    </row>
    <row r="2074" ht="15.75" customHeight="1">
      <c r="A2074" s="45">
        <v>972611.2667289138</v>
      </c>
      <c r="B2074" s="46">
        <v>0.05</v>
      </c>
      <c r="C2074" s="45"/>
      <c r="D2074" s="45"/>
      <c r="E2074" s="45"/>
      <c r="F2074" s="45"/>
      <c r="G2074" s="45"/>
      <c r="H2074" s="45">
        <v>972611.2667289138</v>
      </c>
      <c r="I2074" s="46">
        <v>0.114</v>
      </c>
      <c r="J2074" s="45"/>
      <c r="K2074" s="45"/>
      <c r="L2074" s="45"/>
      <c r="M2074" s="45"/>
      <c r="N2074" s="45"/>
      <c r="O2074" s="45">
        <v>972611.2667289138</v>
      </c>
      <c r="P2074" s="45"/>
      <c r="Q2074" s="45"/>
      <c r="R2074" s="45"/>
      <c r="S2074" s="45"/>
      <c r="T2074" s="45"/>
      <c r="U2074" s="45"/>
      <c r="V2074" s="45">
        <v>972611.2667289138</v>
      </c>
      <c r="W2074" s="45"/>
      <c r="X2074" s="45"/>
      <c r="Y2074" s="45"/>
      <c r="Z2074" s="45"/>
      <c r="AA2074" s="45"/>
      <c r="AB2074" s="45"/>
      <c r="AC2074" s="45">
        <v>972611.2667289138</v>
      </c>
      <c r="AD2074" s="45">
        <v>112.822906940554</v>
      </c>
      <c r="AE2074" s="45"/>
      <c r="AF2074" s="45"/>
      <c r="AG2074" s="45"/>
      <c r="AH2074" s="45"/>
      <c r="AI2074" s="45"/>
      <c r="AJ2074" s="45">
        <v>972611.2667289138</v>
      </c>
      <c r="AK2074" s="45">
        <v>0.029</v>
      </c>
      <c r="AL2074" s="45"/>
      <c r="AM2074" s="45"/>
      <c r="AN2074" s="45"/>
      <c r="AO2074" s="23"/>
      <c r="AP2074" s="23"/>
      <c r="AQ2074" s="45">
        <v>972611.2667289138</v>
      </c>
      <c r="AR2074" s="45">
        <v>0.017</v>
      </c>
      <c r="AS2074" s="23"/>
      <c r="AT2074" s="23"/>
      <c r="AU2074" s="23"/>
      <c r="AV2074" s="23"/>
      <c r="AW2074" s="23"/>
      <c r="AX2074" s="45">
        <v>972611.2667289138</v>
      </c>
      <c r="AY2074" s="23">
        <v>0.202</v>
      </c>
      <c r="AZ2074" s="23"/>
      <c r="BA2074" s="23"/>
      <c r="BB2074" s="23"/>
      <c r="BC2074" s="23"/>
      <c r="BD2074" s="23"/>
      <c r="BE2074" s="45">
        <v>972611.2667289138</v>
      </c>
      <c r="BF2074" s="45">
        <v>35.0</v>
      </c>
      <c r="BG2074" s="23"/>
      <c r="BH2074" s="23"/>
      <c r="BI2074" s="23"/>
      <c r="BJ2074" s="23"/>
      <c r="BK2074" s="23"/>
      <c r="BL2074" s="45">
        <v>972611.2667289138</v>
      </c>
      <c r="BM2074" s="45">
        <v>0.133</v>
      </c>
      <c r="BN2074" s="23"/>
      <c r="BO2074" s="23"/>
      <c r="BP2074" s="23"/>
      <c r="BQ2074" s="23"/>
      <c r="BR2074" s="23"/>
      <c r="BS2074" s="45">
        <v>972611.2667289138</v>
      </c>
      <c r="BT2074" s="45">
        <v>0.034</v>
      </c>
      <c r="BU2074" s="23"/>
      <c r="BV2074" s="23"/>
      <c r="BW2074" s="23"/>
      <c r="BX2074" s="23"/>
      <c r="BY2074" s="23"/>
      <c r="BZ2074" s="23"/>
      <c r="CA2074" s="23"/>
    </row>
    <row r="2075" ht="15.75" customHeight="1">
      <c r="A2075" s="45">
        <v>971983.6750923661</v>
      </c>
      <c r="B2075" s="46">
        <v>0.052</v>
      </c>
      <c r="C2075" s="45"/>
      <c r="D2075" s="45"/>
      <c r="E2075" s="45"/>
      <c r="F2075" s="45"/>
      <c r="G2075" s="45"/>
      <c r="H2075" s="45">
        <v>971983.6750923661</v>
      </c>
      <c r="I2075" s="46">
        <v>0.117</v>
      </c>
      <c r="J2075" s="45"/>
      <c r="K2075" s="45"/>
      <c r="L2075" s="45"/>
      <c r="M2075" s="45"/>
      <c r="N2075" s="45"/>
      <c r="O2075" s="45">
        <v>971983.6750923661</v>
      </c>
      <c r="P2075" s="45"/>
      <c r="Q2075" s="45"/>
      <c r="R2075" s="45"/>
      <c r="S2075" s="45"/>
      <c r="T2075" s="45"/>
      <c r="U2075" s="45"/>
      <c r="V2075" s="45">
        <v>971983.6750923661</v>
      </c>
      <c r="W2075" s="45"/>
      <c r="X2075" s="45"/>
      <c r="Y2075" s="45"/>
      <c r="Z2075" s="45"/>
      <c r="AA2075" s="45"/>
      <c r="AB2075" s="45"/>
      <c r="AC2075" s="45">
        <v>971983.6750923661</v>
      </c>
      <c r="AD2075" s="45">
        <v>117.07985177248955</v>
      </c>
      <c r="AE2075" s="45"/>
      <c r="AF2075" s="45"/>
      <c r="AG2075" s="45"/>
      <c r="AH2075" s="45"/>
      <c r="AI2075" s="45"/>
      <c r="AJ2075" s="45">
        <v>971983.6750923661</v>
      </c>
      <c r="AK2075" s="45">
        <v>0.029</v>
      </c>
      <c r="AL2075" s="45"/>
      <c r="AM2075" s="45"/>
      <c r="AN2075" s="45"/>
      <c r="AO2075" s="23"/>
      <c r="AP2075" s="23"/>
      <c r="AQ2075" s="45">
        <v>971983.6750923661</v>
      </c>
      <c r="AR2075" s="45">
        <v>0.016</v>
      </c>
      <c r="AS2075" s="23"/>
      <c r="AT2075" s="23"/>
      <c r="AU2075" s="23"/>
      <c r="AV2075" s="23"/>
      <c r="AW2075" s="23"/>
      <c r="AX2075" s="45">
        <v>971983.6750923661</v>
      </c>
      <c r="AY2075" s="23">
        <v>0.202</v>
      </c>
      <c r="AZ2075" s="23"/>
      <c r="BA2075" s="23"/>
      <c r="BB2075" s="23"/>
      <c r="BC2075" s="23"/>
      <c r="BD2075" s="23"/>
      <c r="BE2075" s="45">
        <v>971983.6750923661</v>
      </c>
      <c r="BF2075" s="45">
        <v>35.0</v>
      </c>
      <c r="BG2075" s="23"/>
      <c r="BH2075" s="23"/>
      <c r="BI2075" s="23"/>
      <c r="BJ2075" s="23"/>
      <c r="BK2075" s="23"/>
      <c r="BL2075" s="45">
        <v>971983.6750923661</v>
      </c>
      <c r="BM2075" s="45">
        <v>0.251</v>
      </c>
      <c r="BN2075" s="23"/>
      <c r="BO2075" s="23"/>
      <c r="BP2075" s="23"/>
      <c r="BQ2075" s="23"/>
      <c r="BR2075" s="23"/>
      <c r="BS2075" s="45">
        <v>971983.6750923661</v>
      </c>
      <c r="BT2075" s="45">
        <v>0.045</v>
      </c>
      <c r="BU2075" s="23"/>
      <c r="BV2075" s="23"/>
      <c r="BW2075" s="23"/>
      <c r="BX2075" s="23"/>
      <c r="BY2075" s="23"/>
      <c r="BZ2075" s="23"/>
      <c r="CA2075" s="23"/>
    </row>
    <row r="2076" ht="15.75" customHeight="1">
      <c r="A2076" s="45">
        <v>971246.7076382792</v>
      </c>
      <c r="B2076" s="46">
        <v>0.059</v>
      </c>
      <c r="C2076" s="45"/>
      <c r="D2076" s="45"/>
      <c r="E2076" s="45"/>
      <c r="F2076" s="45"/>
      <c r="G2076" s="45"/>
      <c r="H2076" s="45">
        <v>971246.7076382792</v>
      </c>
      <c r="I2076" s="46">
        <v>0.127</v>
      </c>
      <c r="J2076" s="45"/>
      <c r="K2076" s="45"/>
      <c r="L2076" s="45"/>
      <c r="M2076" s="45"/>
      <c r="N2076" s="45"/>
      <c r="O2076" s="45">
        <v>971246.7076382792</v>
      </c>
      <c r="P2076" s="45">
        <v>3.0728709394205444E-4</v>
      </c>
      <c r="Q2076" s="45"/>
      <c r="R2076" s="45"/>
      <c r="S2076" s="45"/>
      <c r="T2076" s="45"/>
      <c r="U2076" s="45"/>
      <c r="V2076" s="45">
        <v>971246.7076382792</v>
      </c>
      <c r="W2076" s="45">
        <v>8.450395083406496E-4</v>
      </c>
      <c r="X2076" s="45"/>
      <c r="Y2076" s="45"/>
      <c r="Z2076" s="45"/>
      <c r="AA2076" s="45"/>
      <c r="AB2076" s="45"/>
      <c r="AC2076" s="45">
        <v>971246.7076382792</v>
      </c>
      <c r="AD2076" s="45">
        <v>108.64793678665497</v>
      </c>
      <c r="AE2076" s="45"/>
      <c r="AF2076" s="45"/>
      <c r="AG2076" s="45"/>
      <c r="AH2076" s="45"/>
      <c r="AI2076" s="45"/>
      <c r="AJ2076" s="45">
        <v>971246.7076382792</v>
      </c>
      <c r="AK2076" s="45">
        <v>0.029</v>
      </c>
      <c r="AL2076" s="45"/>
      <c r="AM2076" s="45"/>
      <c r="AN2076" s="45"/>
      <c r="AO2076" s="23"/>
      <c r="AP2076" s="23"/>
      <c r="AQ2076" s="45">
        <v>971246.7076382792</v>
      </c>
      <c r="AR2076" s="45">
        <v>0.016</v>
      </c>
      <c r="AS2076" s="23"/>
      <c r="AT2076" s="23"/>
      <c r="AU2076" s="23"/>
      <c r="AV2076" s="23"/>
      <c r="AW2076" s="23"/>
      <c r="AX2076" s="45">
        <v>971246.7076382792</v>
      </c>
      <c r="AY2076" s="23">
        <v>0.198</v>
      </c>
      <c r="AZ2076" s="23"/>
      <c r="BA2076" s="23"/>
      <c r="BB2076" s="23"/>
      <c r="BC2076" s="23"/>
      <c r="BD2076" s="23"/>
      <c r="BE2076" s="45">
        <v>971246.7076382792</v>
      </c>
      <c r="BF2076" s="45">
        <v>35.0</v>
      </c>
      <c r="BG2076" s="23"/>
      <c r="BH2076" s="23"/>
      <c r="BI2076" s="23"/>
      <c r="BJ2076" s="23"/>
      <c r="BK2076" s="23"/>
      <c r="BL2076" s="45">
        <v>971246.7076382792</v>
      </c>
      <c r="BM2076" s="45">
        <v>0.472</v>
      </c>
      <c r="BN2076" s="23"/>
      <c r="BO2076" s="23"/>
      <c r="BP2076" s="23"/>
      <c r="BQ2076" s="23"/>
      <c r="BR2076" s="23"/>
      <c r="BS2076" s="45">
        <v>971246.7076382792</v>
      </c>
      <c r="BT2076" s="45">
        <v>0.047</v>
      </c>
      <c r="BU2076" s="23"/>
      <c r="BV2076" s="23"/>
      <c r="BW2076" s="23"/>
      <c r="BX2076" s="23"/>
      <c r="BY2076" s="23"/>
      <c r="BZ2076" s="23"/>
      <c r="CA2076" s="23"/>
    </row>
    <row r="2077" ht="15.75" customHeight="1">
      <c r="A2077" s="45">
        <v>964872.1135605416</v>
      </c>
      <c r="B2077" s="46">
        <v>0.051</v>
      </c>
      <c r="C2077" s="45"/>
      <c r="D2077" s="45"/>
      <c r="E2077" s="45"/>
      <c r="F2077" s="45"/>
      <c r="G2077" s="45"/>
      <c r="H2077" s="45">
        <v>964872.1135605416</v>
      </c>
      <c r="I2077" s="46">
        <v>0.127</v>
      </c>
      <c r="J2077" s="45"/>
      <c r="K2077" s="45"/>
      <c r="L2077" s="45"/>
      <c r="M2077" s="45"/>
      <c r="N2077" s="45"/>
      <c r="O2077" s="45">
        <v>964872.1135605416</v>
      </c>
      <c r="P2077" s="45">
        <v>3.161727829746408E-4</v>
      </c>
      <c r="Q2077" s="45"/>
      <c r="R2077" s="45"/>
      <c r="S2077" s="45"/>
      <c r="T2077" s="45"/>
      <c r="U2077" s="45"/>
      <c r="V2077" s="45">
        <v>964872.1135605416</v>
      </c>
      <c r="W2077" s="45">
        <v>8.776520354985718E-4</v>
      </c>
      <c r="X2077" s="45"/>
      <c r="Y2077" s="45"/>
      <c r="Z2077" s="45"/>
      <c r="AA2077" s="45"/>
      <c r="AB2077" s="45"/>
      <c r="AC2077" s="45">
        <v>964872.1135605416</v>
      </c>
      <c r="AD2077" s="45">
        <v>117.74710538365932</v>
      </c>
      <c r="AE2077" s="45"/>
      <c r="AF2077" s="45"/>
      <c r="AG2077" s="45"/>
      <c r="AH2077" s="45"/>
      <c r="AI2077" s="45"/>
      <c r="AJ2077" s="45">
        <v>964872.1135605416</v>
      </c>
      <c r="AK2077" s="45">
        <v>0.029</v>
      </c>
      <c r="AL2077" s="45"/>
      <c r="AM2077" s="45"/>
      <c r="AN2077" s="45"/>
      <c r="AO2077" s="23"/>
      <c r="AP2077" s="23"/>
      <c r="AQ2077" s="45">
        <v>964872.1135605416</v>
      </c>
      <c r="AR2077" s="45">
        <v>0.016</v>
      </c>
      <c r="AS2077" s="23"/>
      <c r="AT2077" s="23"/>
      <c r="AU2077" s="23"/>
      <c r="AV2077" s="23"/>
      <c r="AW2077" s="23"/>
      <c r="AX2077" s="45">
        <v>964872.1135605416</v>
      </c>
      <c r="AY2077" s="23">
        <v>0.189</v>
      </c>
      <c r="AZ2077" s="23"/>
      <c r="BA2077" s="23"/>
      <c r="BB2077" s="23"/>
      <c r="BC2077" s="23"/>
      <c r="BD2077" s="23"/>
      <c r="BE2077" s="45">
        <v>964872.1135605416</v>
      </c>
      <c r="BF2077" s="45">
        <v>35.0</v>
      </c>
      <c r="BG2077" s="23"/>
      <c r="BH2077" s="23"/>
      <c r="BI2077" s="23"/>
      <c r="BJ2077" s="23"/>
      <c r="BK2077" s="23"/>
      <c r="BL2077" s="45">
        <v>964872.1135605416</v>
      </c>
      <c r="BM2077" s="45"/>
      <c r="BN2077" s="23"/>
      <c r="BO2077" s="23"/>
      <c r="BP2077" s="23"/>
      <c r="BQ2077" s="23"/>
      <c r="BR2077" s="23"/>
      <c r="BS2077" s="45">
        <v>964872.1135605416</v>
      </c>
      <c r="BT2077" s="45">
        <v>0.05</v>
      </c>
      <c r="BU2077" s="23"/>
      <c r="BV2077" s="23"/>
      <c r="BW2077" s="23"/>
      <c r="BX2077" s="23"/>
      <c r="BY2077" s="23"/>
      <c r="BZ2077" s="23"/>
      <c r="CA2077" s="23"/>
    </row>
    <row r="2078" ht="15.75" customHeight="1">
      <c r="A2078" s="45">
        <v>974532.2245322246</v>
      </c>
      <c r="B2078" s="46">
        <v>0.057</v>
      </c>
      <c r="C2078" s="45"/>
      <c r="D2078" s="45"/>
      <c r="E2078" s="45"/>
      <c r="F2078" s="45"/>
      <c r="G2078" s="45"/>
      <c r="H2078" s="45">
        <v>974532.2245322246</v>
      </c>
      <c r="I2078" s="46">
        <v>0.121</v>
      </c>
      <c r="J2078" s="45"/>
      <c r="K2078" s="45"/>
      <c r="L2078" s="45"/>
      <c r="M2078" s="45"/>
      <c r="N2078" s="45"/>
      <c r="O2078" s="45">
        <v>974532.2245322246</v>
      </c>
      <c r="P2078" s="45"/>
      <c r="Q2078" s="45"/>
      <c r="R2078" s="45"/>
      <c r="S2078" s="45"/>
      <c r="T2078" s="45"/>
      <c r="U2078" s="45"/>
      <c r="V2078" s="45">
        <v>974532.2245322246</v>
      </c>
      <c r="W2078" s="45"/>
      <c r="X2078" s="45"/>
      <c r="Y2078" s="45"/>
      <c r="Z2078" s="45"/>
      <c r="AA2078" s="45"/>
      <c r="AB2078" s="45"/>
      <c r="AC2078" s="45">
        <v>974532.2245322246</v>
      </c>
      <c r="AD2078" s="45">
        <v>108.28135828135828</v>
      </c>
      <c r="AE2078" s="45"/>
      <c r="AF2078" s="45"/>
      <c r="AG2078" s="45"/>
      <c r="AH2078" s="45"/>
      <c r="AI2078" s="45"/>
      <c r="AJ2078" s="45">
        <v>974532.2245322246</v>
      </c>
      <c r="AK2078" s="45">
        <v>0.028</v>
      </c>
      <c r="AL2078" s="45"/>
      <c r="AM2078" s="45"/>
      <c r="AN2078" s="45"/>
      <c r="AO2078" s="23"/>
      <c r="AP2078" s="23"/>
      <c r="AQ2078" s="45">
        <v>974532.2245322246</v>
      </c>
      <c r="AR2078" s="45">
        <v>0.016</v>
      </c>
      <c r="AS2078" s="23"/>
      <c r="AT2078" s="23"/>
      <c r="AU2078" s="23"/>
      <c r="AV2078" s="23"/>
      <c r="AW2078" s="23"/>
      <c r="AX2078" s="45">
        <v>974532.2245322246</v>
      </c>
      <c r="AY2078" s="23">
        <v>0.189</v>
      </c>
      <c r="AZ2078" s="23"/>
      <c r="BA2078" s="23"/>
      <c r="BB2078" s="23"/>
      <c r="BC2078" s="23"/>
      <c r="BD2078" s="23"/>
      <c r="BE2078" s="45">
        <v>974532.2245322246</v>
      </c>
      <c r="BF2078" s="45">
        <v>9.0</v>
      </c>
      <c r="BG2078" s="23"/>
      <c r="BH2078" s="23"/>
      <c r="BI2078" s="23"/>
      <c r="BJ2078" s="23"/>
      <c r="BK2078" s="23"/>
      <c r="BL2078" s="45">
        <v>974532.2245322246</v>
      </c>
      <c r="BM2078" s="45"/>
      <c r="BN2078" s="23"/>
      <c r="BO2078" s="23"/>
      <c r="BP2078" s="23"/>
      <c r="BQ2078" s="23"/>
      <c r="BR2078" s="23"/>
      <c r="BS2078" s="45">
        <v>974532.2245322246</v>
      </c>
      <c r="BT2078" s="45">
        <v>0.06</v>
      </c>
      <c r="BU2078" s="23"/>
      <c r="BV2078" s="23"/>
      <c r="BW2078" s="23"/>
      <c r="BX2078" s="23"/>
      <c r="BY2078" s="23"/>
      <c r="BZ2078" s="23"/>
      <c r="CA2078" s="23"/>
    </row>
    <row r="2079" ht="15.75" customHeight="1">
      <c r="A2079" s="45">
        <v>967591.0745098882</v>
      </c>
      <c r="B2079" s="46">
        <v>0.064</v>
      </c>
      <c r="C2079" s="45"/>
      <c r="D2079" s="45"/>
      <c r="E2079" s="45"/>
      <c r="F2079" s="45"/>
      <c r="G2079" s="45"/>
      <c r="H2079" s="45">
        <v>967591.0745098882</v>
      </c>
      <c r="I2079" s="46">
        <v>0.107</v>
      </c>
      <c r="J2079" s="45"/>
      <c r="K2079" s="45"/>
      <c r="L2079" s="45"/>
      <c r="M2079" s="45"/>
      <c r="N2079" s="45"/>
      <c r="O2079" s="45">
        <v>967591.0745098882</v>
      </c>
      <c r="P2079" s="45">
        <v>3.064038402614646E-4</v>
      </c>
      <c r="Q2079" s="45"/>
      <c r="R2079" s="45"/>
      <c r="S2079" s="45"/>
      <c r="T2079" s="45"/>
      <c r="U2079" s="45"/>
      <c r="V2079" s="45">
        <v>967591.0745098882</v>
      </c>
      <c r="W2079" s="45">
        <v>8.493299431809019E-4</v>
      </c>
      <c r="X2079" s="45"/>
      <c r="Y2079" s="45"/>
      <c r="Z2079" s="45"/>
      <c r="AA2079" s="45"/>
      <c r="AB2079" s="45"/>
      <c r="AC2079" s="45">
        <v>967591.0745098882</v>
      </c>
      <c r="AD2079" s="45">
        <v>135.46275043138436</v>
      </c>
      <c r="AE2079" s="45"/>
      <c r="AF2079" s="45"/>
      <c r="AG2079" s="45"/>
      <c r="AH2079" s="45"/>
      <c r="AI2079" s="45"/>
      <c r="AJ2079" s="45">
        <v>967591.0745098882</v>
      </c>
      <c r="AK2079" s="45">
        <v>0.028</v>
      </c>
      <c r="AL2079" s="45"/>
      <c r="AM2079" s="45"/>
      <c r="AN2079" s="45"/>
      <c r="AO2079" s="23"/>
      <c r="AP2079" s="23"/>
      <c r="AQ2079" s="45">
        <v>967591.0745098882</v>
      </c>
      <c r="AR2079" s="45">
        <v>0.016</v>
      </c>
      <c r="AS2079" s="23"/>
      <c r="AT2079" s="23"/>
      <c r="AU2079" s="23"/>
      <c r="AV2079" s="23"/>
      <c r="AW2079" s="23"/>
      <c r="AX2079" s="45">
        <v>967591.0745098882</v>
      </c>
      <c r="AY2079" s="23">
        <v>0.189</v>
      </c>
      <c r="AZ2079" s="23"/>
      <c r="BA2079" s="23"/>
      <c r="BB2079" s="23"/>
      <c r="BC2079" s="23"/>
      <c r="BD2079" s="23"/>
      <c r="BE2079" s="45">
        <v>967591.0745098882</v>
      </c>
      <c r="BF2079" s="45">
        <v>9.0</v>
      </c>
      <c r="BG2079" s="23"/>
      <c r="BH2079" s="23"/>
      <c r="BI2079" s="23"/>
      <c r="BJ2079" s="23"/>
      <c r="BK2079" s="23"/>
      <c r="BL2079" s="45">
        <v>967591.0745098882</v>
      </c>
      <c r="BM2079" s="45"/>
      <c r="BN2079" s="23"/>
      <c r="BO2079" s="23"/>
      <c r="BP2079" s="23"/>
      <c r="BQ2079" s="23"/>
      <c r="BR2079" s="23"/>
      <c r="BS2079" s="45">
        <v>967591.0745098882</v>
      </c>
      <c r="BT2079" s="45">
        <v>0.07</v>
      </c>
      <c r="BU2079" s="23"/>
      <c r="BV2079" s="23"/>
      <c r="BW2079" s="23"/>
      <c r="BX2079" s="23"/>
      <c r="BY2079" s="23"/>
      <c r="BZ2079" s="23"/>
      <c r="CA2079" s="23"/>
    </row>
    <row r="2080" ht="15.75" customHeight="1">
      <c r="A2080" s="45">
        <v>960363.657705051</v>
      </c>
      <c r="B2080" s="46">
        <v>0.07</v>
      </c>
      <c r="C2080" s="45"/>
      <c r="D2080" s="45"/>
      <c r="E2080" s="45"/>
      <c r="F2080" s="45"/>
      <c r="G2080" s="45"/>
      <c r="H2080" s="45">
        <v>960363.657705051</v>
      </c>
      <c r="I2080" s="46">
        <v>0.1</v>
      </c>
      <c r="J2080" s="45"/>
      <c r="K2080" s="45"/>
      <c r="L2080" s="45"/>
      <c r="M2080" s="45"/>
      <c r="N2080" s="45"/>
      <c r="O2080" s="45">
        <v>960363.657705051</v>
      </c>
      <c r="P2080" s="45"/>
      <c r="Q2080" s="45"/>
      <c r="R2080" s="45"/>
      <c r="S2080" s="45"/>
      <c r="T2080" s="45"/>
      <c r="U2080" s="45"/>
      <c r="V2080" s="45">
        <v>960363.657705051</v>
      </c>
      <c r="W2080" s="45">
        <v>8.003030480875425E-4</v>
      </c>
      <c r="X2080" s="45"/>
      <c r="Y2080" s="45"/>
      <c r="Z2080" s="45"/>
      <c r="AA2080" s="45"/>
      <c r="AB2080" s="45"/>
      <c r="AC2080" s="45">
        <v>960363.657705051</v>
      </c>
      <c r="AD2080" s="45">
        <v>118.44485111695629</v>
      </c>
      <c r="AE2080" s="45"/>
      <c r="AF2080" s="45"/>
      <c r="AG2080" s="45"/>
      <c r="AH2080" s="45"/>
      <c r="AI2080" s="45"/>
      <c r="AJ2080" s="45">
        <v>960363.657705051</v>
      </c>
      <c r="AK2080" s="45">
        <v>0.027</v>
      </c>
      <c r="AL2080" s="45"/>
      <c r="AM2080" s="45"/>
      <c r="AN2080" s="45"/>
      <c r="AO2080" s="23"/>
      <c r="AP2080" s="23"/>
      <c r="AQ2080" s="45">
        <v>960363.657705051</v>
      </c>
      <c r="AR2080" s="45">
        <v>0.016</v>
      </c>
      <c r="AS2080" s="23"/>
      <c r="AT2080" s="23"/>
      <c r="AU2080" s="23"/>
      <c r="AV2080" s="23"/>
      <c r="AW2080" s="23"/>
      <c r="AX2080" s="45">
        <v>960363.657705051</v>
      </c>
      <c r="AY2080" s="23">
        <v>0.189</v>
      </c>
      <c r="AZ2080" s="23"/>
      <c r="BA2080" s="23"/>
      <c r="BB2080" s="23"/>
      <c r="BC2080" s="23"/>
      <c r="BD2080" s="23"/>
      <c r="BE2080" s="45">
        <v>960363.657705051</v>
      </c>
      <c r="BF2080" s="45">
        <v>9.0</v>
      </c>
      <c r="BG2080" s="23"/>
      <c r="BH2080" s="23"/>
      <c r="BI2080" s="23"/>
      <c r="BJ2080" s="23"/>
      <c r="BK2080" s="23"/>
      <c r="BL2080" s="45">
        <v>960363.657705051</v>
      </c>
      <c r="BM2080" s="45"/>
      <c r="BN2080" s="23"/>
      <c r="BO2080" s="23"/>
      <c r="BP2080" s="23"/>
      <c r="BQ2080" s="23"/>
      <c r="BR2080" s="23"/>
      <c r="BS2080" s="45">
        <v>960363.657705051</v>
      </c>
      <c r="BT2080" s="45">
        <v>0.11</v>
      </c>
      <c r="BU2080" s="23"/>
      <c r="BV2080" s="23"/>
      <c r="BW2080" s="23"/>
      <c r="BX2080" s="23"/>
      <c r="BY2080" s="23"/>
      <c r="BZ2080" s="23"/>
      <c r="CA2080" s="23"/>
    </row>
    <row r="2081" ht="15.75" customHeight="1">
      <c r="A2081" s="45">
        <v>952940.6159172847</v>
      </c>
      <c r="B2081" s="46">
        <v>0.068</v>
      </c>
      <c r="C2081" s="45"/>
      <c r="D2081" s="45"/>
      <c r="E2081" s="45"/>
      <c r="F2081" s="45"/>
      <c r="G2081" s="45"/>
      <c r="H2081" s="45">
        <v>952940.6159172847</v>
      </c>
      <c r="I2081" s="46">
        <v>0.099</v>
      </c>
      <c r="J2081" s="45"/>
      <c r="K2081" s="45"/>
      <c r="L2081" s="45"/>
      <c r="M2081" s="45"/>
      <c r="N2081" s="45"/>
      <c r="O2081" s="45">
        <v>952940.6159172847</v>
      </c>
      <c r="P2081" s="45">
        <v>3.0176452837380683E-4</v>
      </c>
      <c r="Q2081" s="45"/>
      <c r="R2081" s="45"/>
      <c r="S2081" s="45"/>
      <c r="T2081" s="45"/>
      <c r="U2081" s="45"/>
      <c r="V2081" s="45">
        <v>952940.6159172847</v>
      </c>
      <c r="W2081" s="45">
        <v>8.36470096194061E-4</v>
      </c>
      <c r="X2081" s="45"/>
      <c r="Y2081" s="45"/>
      <c r="Z2081" s="45"/>
      <c r="AA2081" s="45"/>
      <c r="AB2081" s="45"/>
      <c r="AC2081" s="45">
        <v>952940.6159172847</v>
      </c>
      <c r="AD2081" s="45">
        <v>118.05875408308583</v>
      </c>
      <c r="AE2081" s="45"/>
      <c r="AF2081" s="45"/>
      <c r="AG2081" s="45"/>
      <c r="AH2081" s="45"/>
      <c r="AI2081" s="45"/>
      <c r="AJ2081" s="45">
        <v>952940.6159172847</v>
      </c>
      <c r="AK2081" s="45">
        <v>0.027</v>
      </c>
      <c r="AL2081" s="45"/>
      <c r="AM2081" s="45"/>
      <c r="AN2081" s="45"/>
      <c r="AO2081" s="23"/>
      <c r="AP2081" s="23"/>
      <c r="AQ2081" s="45">
        <v>952940.6159172847</v>
      </c>
      <c r="AR2081" s="45">
        <v>0.016</v>
      </c>
      <c r="AS2081" s="23"/>
      <c r="AT2081" s="23"/>
      <c r="AU2081" s="23"/>
      <c r="AV2081" s="23"/>
      <c r="AW2081" s="23"/>
      <c r="AX2081" s="45">
        <v>952940.6159172847</v>
      </c>
      <c r="AY2081" s="23">
        <v>0.189</v>
      </c>
      <c r="AZ2081" s="23"/>
      <c r="BA2081" s="23"/>
      <c r="BB2081" s="23"/>
      <c r="BC2081" s="23"/>
      <c r="BD2081" s="23"/>
      <c r="BE2081" s="45">
        <v>952940.6159172847</v>
      </c>
      <c r="BF2081" s="45">
        <v>9.0</v>
      </c>
      <c r="BG2081" s="23"/>
      <c r="BH2081" s="23"/>
      <c r="BI2081" s="23"/>
      <c r="BJ2081" s="23"/>
      <c r="BK2081" s="23"/>
      <c r="BL2081" s="45">
        <v>952940.6159172847</v>
      </c>
      <c r="BM2081" s="45"/>
      <c r="BN2081" s="23"/>
      <c r="BO2081" s="23"/>
      <c r="BP2081" s="23"/>
      <c r="BQ2081" s="23"/>
      <c r="BR2081" s="23"/>
      <c r="BS2081" s="45">
        <v>952940.6159172847</v>
      </c>
      <c r="BT2081" s="45">
        <v>0.129</v>
      </c>
      <c r="BU2081" s="23"/>
      <c r="BV2081" s="23"/>
      <c r="BW2081" s="23"/>
      <c r="BX2081" s="23"/>
      <c r="BY2081" s="23"/>
      <c r="BZ2081" s="23"/>
      <c r="CA2081" s="23"/>
    </row>
    <row r="2082" ht="15.75" customHeight="1">
      <c r="A2082" s="45">
        <v>696034.3021225409</v>
      </c>
      <c r="B2082" s="46">
        <v>0.046</v>
      </c>
      <c r="C2082" s="45"/>
      <c r="D2082" s="45"/>
      <c r="E2082" s="45"/>
      <c r="F2082" s="45"/>
      <c r="G2082" s="45"/>
      <c r="H2082" s="45">
        <v>696034.3021225409</v>
      </c>
      <c r="I2082" s="46">
        <v>0.146</v>
      </c>
      <c r="J2082" s="45"/>
      <c r="K2082" s="45"/>
      <c r="L2082" s="45"/>
      <c r="M2082" s="45"/>
      <c r="N2082" s="45"/>
      <c r="O2082" s="45">
        <v>696034.3021225409</v>
      </c>
      <c r="P2082" s="45"/>
      <c r="Q2082" s="45"/>
      <c r="R2082" s="45"/>
      <c r="S2082" s="45"/>
      <c r="T2082" s="45"/>
      <c r="U2082" s="45"/>
      <c r="V2082" s="45">
        <v>696034.3021225409</v>
      </c>
      <c r="W2082" s="45"/>
      <c r="X2082" s="45"/>
      <c r="Y2082" s="45"/>
      <c r="Z2082" s="45"/>
      <c r="AA2082" s="45"/>
      <c r="AB2082" s="45"/>
      <c r="AC2082" s="45">
        <v>696034.3021225409</v>
      </c>
      <c r="AD2082" s="45">
        <v>29.587520856776997</v>
      </c>
      <c r="AE2082" s="45"/>
      <c r="AF2082" s="45"/>
      <c r="AG2082" s="45"/>
      <c r="AH2082" s="45"/>
      <c r="AI2082" s="45"/>
      <c r="AJ2082" s="45">
        <v>696034.3021225409</v>
      </c>
      <c r="AK2082" s="45">
        <v>0.036</v>
      </c>
      <c r="AL2082" s="45"/>
      <c r="AM2082" s="45"/>
      <c r="AN2082" s="45"/>
      <c r="AO2082" s="23"/>
      <c r="AP2082" s="23"/>
      <c r="AQ2082" s="45">
        <v>696034.3021225409</v>
      </c>
      <c r="AR2082" s="45">
        <v>0.028</v>
      </c>
      <c r="AS2082" s="23"/>
      <c r="AT2082" s="23"/>
      <c r="AU2082" s="23"/>
      <c r="AV2082" s="23"/>
      <c r="AW2082" s="23"/>
      <c r="AX2082" s="45">
        <v>696034.3021225409</v>
      </c>
      <c r="AY2082" s="23"/>
      <c r="AZ2082" s="23"/>
      <c r="BA2082" s="23"/>
      <c r="BB2082" s="23"/>
      <c r="BC2082" s="23"/>
      <c r="BD2082" s="23"/>
      <c r="BE2082" s="45">
        <v>696034.3021225409</v>
      </c>
      <c r="BF2082" s="45"/>
      <c r="BG2082" s="23"/>
      <c r="BH2082" s="23"/>
      <c r="BI2082" s="23"/>
      <c r="BJ2082" s="23"/>
      <c r="BK2082" s="23"/>
      <c r="BL2082" s="45">
        <v>696034.3021225409</v>
      </c>
      <c r="BM2082" s="45">
        <v>0.003</v>
      </c>
      <c r="BN2082" s="23"/>
      <c r="BO2082" s="23"/>
      <c r="BP2082" s="23"/>
      <c r="BQ2082" s="23"/>
      <c r="BR2082" s="23"/>
      <c r="BS2082" s="45">
        <v>696034.3021225409</v>
      </c>
      <c r="BT2082" s="45">
        <v>0.005</v>
      </c>
      <c r="BU2082" s="23"/>
      <c r="BV2082" s="23"/>
      <c r="BW2082" s="23"/>
      <c r="BX2082" s="23"/>
      <c r="BY2082" s="23"/>
      <c r="BZ2082" s="23"/>
      <c r="CA2082" s="23"/>
    </row>
    <row r="2083" ht="15.75" customHeight="1">
      <c r="A2083" s="45">
        <v>677639.5477051159</v>
      </c>
      <c r="B2083" s="46">
        <v>0.064</v>
      </c>
      <c r="C2083" s="45"/>
      <c r="D2083" s="45"/>
      <c r="E2083" s="45"/>
      <c r="F2083" s="45"/>
      <c r="G2083" s="45"/>
      <c r="H2083" s="45">
        <v>677639.5477051159</v>
      </c>
      <c r="I2083" s="46">
        <v>0.146</v>
      </c>
      <c r="J2083" s="45"/>
      <c r="K2083" s="45"/>
      <c r="L2083" s="45"/>
      <c r="M2083" s="45"/>
      <c r="N2083" s="45"/>
      <c r="O2083" s="45">
        <v>677639.5477051159</v>
      </c>
      <c r="P2083" s="45"/>
      <c r="Q2083" s="45"/>
      <c r="R2083" s="45"/>
      <c r="S2083" s="45"/>
      <c r="T2083" s="45"/>
      <c r="U2083" s="45"/>
      <c r="V2083" s="45">
        <v>677639.5477051159</v>
      </c>
      <c r="W2083" s="45"/>
      <c r="X2083" s="45"/>
      <c r="Y2083" s="45"/>
      <c r="Z2083" s="45"/>
      <c r="AA2083" s="45"/>
      <c r="AB2083" s="45"/>
      <c r="AC2083" s="45">
        <v>677639.5477051159</v>
      </c>
      <c r="AD2083" s="45">
        <v>24.79169076969936</v>
      </c>
      <c r="AE2083" s="45"/>
      <c r="AF2083" s="45"/>
      <c r="AG2083" s="45"/>
      <c r="AH2083" s="45"/>
      <c r="AI2083" s="45"/>
      <c r="AJ2083" s="45">
        <v>677639.5477051159</v>
      </c>
      <c r="AK2083" s="45">
        <v>0.035</v>
      </c>
      <c r="AL2083" s="45"/>
      <c r="AM2083" s="45"/>
      <c r="AN2083" s="45"/>
      <c r="AO2083" s="23"/>
      <c r="AP2083" s="23"/>
      <c r="AQ2083" s="45">
        <v>677639.5477051159</v>
      </c>
      <c r="AR2083" s="45">
        <v>0.029</v>
      </c>
      <c r="AS2083" s="23"/>
      <c r="AT2083" s="23"/>
      <c r="AU2083" s="23"/>
      <c r="AV2083" s="23"/>
      <c r="AW2083" s="23"/>
      <c r="AX2083" s="45">
        <v>677639.5477051159</v>
      </c>
      <c r="AY2083" s="23"/>
      <c r="AZ2083" s="23"/>
      <c r="BA2083" s="23"/>
      <c r="BB2083" s="23"/>
      <c r="BC2083" s="23"/>
      <c r="BD2083" s="23"/>
      <c r="BE2083" s="45">
        <v>677639.5477051159</v>
      </c>
      <c r="BF2083" s="45"/>
      <c r="BG2083" s="23"/>
      <c r="BH2083" s="23"/>
      <c r="BI2083" s="23"/>
      <c r="BJ2083" s="23"/>
      <c r="BK2083" s="23"/>
      <c r="BL2083" s="45">
        <v>677639.5477051159</v>
      </c>
      <c r="BM2083" s="45">
        <v>0.002</v>
      </c>
      <c r="BN2083" s="23"/>
      <c r="BO2083" s="23"/>
      <c r="BP2083" s="23"/>
      <c r="BQ2083" s="23"/>
      <c r="BR2083" s="23"/>
      <c r="BS2083" s="45">
        <v>677639.5477051159</v>
      </c>
      <c r="BT2083" s="45">
        <v>0.005</v>
      </c>
      <c r="BU2083" s="23"/>
      <c r="BV2083" s="23"/>
      <c r="BW2083" s="23"/>
      <c r="BX2083" s="23"/>
      <c r="BY2083" s="23"/>
      <c r="BZ2083" s="23"/>
      <c r="CA2083" s="23"/>
    </row>
    <row r="2084" ht="15.75" customHeight="1">
      <c r="A2084" s="45">
        <v>659952.1707137601</v>
      </c>
      <c r="B2084" s="46">
        <v>0.061</v>
      </c>
      <c r="C2084" s="45"/>
      <c r="D2084" s="45"/>
      <c r="E2084" s="45"/>
      <c r="F2084" s="45"/>
      <c r="G2084" s="45"/>
      <c r="H2084" s="45">
        <v>659952.1707137601</v>
      </c>
      <c r="I2084" s="46">
        <v>0.146</v>
      </c>
      <c r="J2084" s="45"/>
      <c r="K2084" s="45"/>
      <c r="L2084" s="45"/>
      <c r="M2084" s="45"/>
      <c r="N2084" s="45"/>
      <c r="O2084" s="45">
        <v>659952.1707137601</v>
      </c>
      <c r="P2084" s="45"/>
      <c r="Q2084" s="45"/>
      <c r="R2084" s="45"/>
      <c r="S2084" s="45"/>
      <c r="T2084" s="45"/>
      <c r="U2084" s="45"/>
      <c r="V2084" s="45">
        <v>659952.1707137601</v>
      </c>
      <c r="W2084" s="45">
        <v>4.6449595290654896E-4</v>
      </c>
      <c r="X2084" s="45"/>
      <c r="Y2084" s="45"/>
      <c r="Z2084" s="45"/>
      <c r="AA2084" s="45"/>
      <c r="AB2084" s="45"/>
      <c r="AC2084" s="45">
        <v>659952.1707137601</v>
      </c>
      <c r="AD2084" s="45">
        <v>19.545621780721117</v>
      </c>
      <c r="AE2084" s="45"/>
      <c r="AF2084" s="45"/>
      <c r="AG2084" s="45"/>
      <c r="AH2084" s="45"/>
      <c r="AI2084" s="45"/>
      <c r="AJ2084" s="45">
        <v>659952.1707137601</v>
      </c>
      <c r="AK2084" s="45">
        <v>0.035</v>
      </c>
      <c r="AL2084" s="45"/>
      <c r="AM2084" s="45"/>
      <c r="AN2084" s="45"/>
      <c r="AO2084" s="23"/>
      <c r="AP2084" s="23"/>
      <c r="AQ2084" s="45">
        <v>659952.1707137601</v>
      </c>
      <c r="AR2084" s="45">
        <v>0.029</v>
      </c>
      <c r="AS2084" s="23"/>
      <c r="AT2084" s="23"/>
      <c r="AU2084" s="23"/>
      <c r="AV2084" s="23"/>
      <c r="AW2084" s="23"/>
      <c r="AX2084" s="45">
        <v>659952.1707137601</v>
      </c>
      <c r="AY2084" s="23"/>
      <c r="AZ2084" s="23"/>
      <c r="BA2084" s="23"/>
      <c r="BB2084" s="23"/>
      <c r="BC2084" s="23"/>
      <c r="BD2084" s="23"/>
      <c r="BE2084" s="45">
        <v>659952.1707137601</v>
      </c>
      <c r="BF2084" s="45"/>
      <c r="BG2084" s="23"/>
      <c r="BH2084" s="23"/>
      <c r="BI2084" s="23"/>
      <c r="BJ2084" s="23"/>
      <c r="BK2084" s="23"/>
      <c r="BL2084" s="45">
        <v>659952.1707137601</v>
      </c>
      <c r="BM2084" s="45">
        <v>0.002</v>
      </c>
      <c r="BN2084" s="23"/>
      <c r="BO2084" s="23"/>
      <c r="BP2084" s="23"/>
      <c r="BQ2084" s="23"/>
      <c r="BR2084" s="23"/>
      <c r="BS2084" s="45">
        <v>659952.1707137601</v>
      </c>
      <c r="BT2084" s="45">
        <v>0.005</v>
      </c>
      <c r="BU2084" s="23"/>
      <c r="BV2084" s="23"/>
      <c r="BW2084" s="23"/>
      <c r="BX2084" s="23"/>
      <c r="BY2084" s="23"/>
      <c r="BZ2084" s="23"/>
      <c r="CA2084" s="23"/>
    </row>
    <row r="2085" ht="15.75" customHeight="1">
      <c r="A2085" s="45">
        <v>643014.775897028</v>
      </c>
      <c r="B2085" s="46">
        <v>0.06</v>
      </c>
      <c r="C2085" s="45"/>
      <c r="D2085" s="45"/>
      <c r="E2085" s="45"/>
      <c r="F2085" s="45"/>
      <c r="G2085" s="45"/>
      <c r="H2085" s="45">
        <v>643014.775897028</v>
      </c>
      <c r="I2085" s="46">
        <v>0.147</v>
      </c>
      <c r="J2085" s="45"/>
      <c r="K2085" s="45"/>
      <c r="L2085" s="45"/>
      <c r="M2085" s="45"/>
      <c r="N2085" s="45"/>
      <c r="O2085" s="45">
        <v>643014.775897028</v>
      </c>
      <c r="P2085" s="45"/>
      <c r="Q2085" s="45"/>
      <c r="R2085" s="45"/>
      <c r="S2085" s="45"/>
      <c r="T2085" s="45"/>
      <c r="U2085" s="45"/>
      <c r="V2085" s="45">
        <v>643014.775897028</v>
      </c>
      <c r="W2085" s="45">
        <v>4.4361298128087645E-4</v>
      </c>
      <c r="X2085" s="45"/>
      <c r="Y2085" s="45"/>
      <c r="Z2085" s="45"/>
      <c r="AA2085" s="45"/>
      <c r="AB2085" s="45"/>
      <c r="AC2085" s="45">
        <v>643014.775897028</v>
      </c>
      <c r="AD2085" s="45">
        <v>14.339005455543482</v>
      </c>
      <c r="AE2085" s="45"/>
      <c r="AF2085" s="45"/>
      <c r="AG2085" s="45"/>
      <c r="AH2085" s="45"/>
      <c r="AI2085" s="45"/>
      <c r="AJ2085" s="45">
        <v>643014.775897028</v>
      </c>
      <c r="AK2085" s="45">
        <v>0.035</v>
      </c>
      <c r="AL2085" s="45"/>
      <c r="AM2085" s="45"/>
      <c r="AN2085" s="45"/>
      <c r="AO2085" s="23"/>
      <c r="AP2085" s="23"/>
      <c r="AQ2085" s="45">
        <v>643014.775897028</v>
      </c>
      <c r="AR2085" s="45">
        <v>0.029</v>
      </c>
      <c r="AS2085" s="23"/>
      <c r="AT2085" s="23"/>
      <c r="AU2085" s="23"/>
      <c r="AV2085" s="23"/>
      <c r="AW2085" s="23"/>
      <c r="AX2085" s="45">
        <v>643014.775897028</v>
      </c>
      <c r="AY2085" s="23"/>
      <c r="AZ2085" s="23"/>
      <c r="BA2085" s="23"/>
      <c r="BB2085" s="23"/>
      <c r="BC2085" s="23"/>
      <c r="BD2085" s="23"/>
      <c r="BE2085" s="45">
        <v>643014.775897028</v>
      </c>
      <c r="BF2085" s="45">
        <v>56.0</v>
      </c>
      <c r="BG2085" s="23"/>
      <c r="BH2085" s="23"/>
      <c r="BI2085" s="23"/>
      <c r="BJ2085" s="23"/>
      <c r="BK2085" s="23"/>
      <c r="BL2085" s="45">
        <v>643014.775897028</v>
      </c>
      <c r="BM2085" s="45">
        <v>0.002</v>
      </c>
      <c r="BN2085" s="23"/>
      <c r="BO2085" s="23"/>
      <c r="BP2085" s="23"/>
      <c r="BQ2085" s="23"/>
      <c r="BR2085" s="23"/>
      <c r="BS2085" s="45">
        <v>643014.775897028</v>
      </c>
      <c r="BT2085" s="45">
        <v>0.006</v>
      </c>
      <c r="BU2085" s="23"/>
      <c r="BV2085" s="23"/>
      <c r="BW2085" s="23"/>
      <c r="BX2085" s="23"/>
      <c r="BY2085" s="23"/>
      <c r="BZ2085" s="23"/>
      <c r="CA2085" s="23"/>
    </row>
    <row r="2086" ht="15.75" customHeight="1">
      <c r="A2086" s="45">
        <v>631242.8056886116</v>
      </c>
      <c r="B2086" s="46">
        <v>0.056</v>
      </c>
      <c r="C2086" s="45"/>
      <c r="D2086" s="45"/>
      <c r="E2086" s="45"/>
      <c r="F2086" s="45"/>
      <c r="G2086" s="45"/>
      <c r="H2086" s="45">
        <v>631242.8056886116</v>
      </c>
      <c r="I2086" s="46">
        <v>0.143</v>
      </c>
      <c r="J2086" s="45"/>
      <c r="K2086" s="45"/>
      <c r="L2086" s="45"/>
      <c r="M2086" s="45"/>
      <c r="N2086" s="45"/>
      <c r="O2086" s="45">
        <v>631242.8056886116</v>
      </c>
      <c r="P2086" s="45"/>
      <c r="Q2086" s="45"/>
      <c r="R2086" s="45"/>
      <c r="S2086" s="45"/>
      <c r="T2086" s="45"/>
      <c r="U2086" s="45"/>
      <c r="V2086" s="45">
        <v>631242.8056886116</v>
      </c>
      <c r="W2086" s="45">
        <v>4.324777699873533E-4</v>
      </c>
      <c r="X2086" s="45"/>
      <c r="Y2086" s="45"/>
      <c r="Z2086" s="45"/>
      <c r="AA2086" s="45"/>
      <c r="AB2086" s="45"/>
      <c r="AC2086" s="45">
        <v>631242.8056886116</v>
      </c>
      <c r="AD2086" s="45">
        <v>26.86604328709316</v>
      </c>
      <c r="AE2086" s="45"/>
      <c r="AF2086" s="45"/>
      <c r="AG2086" s="45"/>
      <c r="AH2086" s="45"/>
      <c r="AI2086" s="45"/>
      <c r="AJ2086" s="45">
        <v>631242.8056886116</v>
      </c>
      <c r="AK2086" s="45">
        <v>0.035</v>
      </c>
      <c r="AL2086" s="45"/>
      <c r="AM2086" s="45"/>
      <c r="AN2086" s="45"/>
      <c r="AO2086" s="23"/>
      <c r="AP2086" s="23"/>
      <c r="AQ2086" s="45">
        <v>631242.8056886116</v>
      </c>
      <c r="AR2086" s="45">
        <v>0.029</v>
      </c>
      <c r="AS2086" s="23"/>
      <c r="AT2086" s="23"/>
      <c r="AU2086" s="23"/>
      <c r="AV2086" s="23"/>
      <c r="AW2086" s="23"/>
      <c r="AX2086" s="45">
        <v>631242.8056886116</v>
      </c>
      <c r="AY2086" s="23"/>
      <c r="AZ2086" s="23"/>
      <c r="BA2086" s="23"/>
      <c r="BB2086" s="23"/>
      <c r="BC2086" s="23"/>
      <c r="BD2086" s="23"/>
      <c r="BE2086" s="45">
        <v>631242.8056886116</v>
      </c>
      <c r="BF2086" s="45">
        <v>56.0</v>
      </c>
      <c r="BG2086" s="23"/>
      <c r="BH2086" s="23"/>
      <c r="BI2086" s="23"/>
      <c r="BJ2086" s="23"/>
      <c r="BK2086" s="23"/>
      <c r="BL2086" s="45">
        <v>631242.8056886116</v>
      </c>
      <c r="BM2086" s="45">
        <v>0.007</v>
      </c>
      <c r="BN2086" s="23"/>
      <c r="BO2086" s="23"/>
      <c r="BP2086" s="23"/>
      <c r="BQ2086" s="23"/>
      <c r="BR2086" s="23"/>
      <c r="BS2086" s="45">
        <v>631242.8056886116</v>
      </c>
      <c r="BT2086" s="45">
        <v>0.006</v>
      </c>
      <c r="BU2086" s="23"/>
      <c r="BV2086" s="23"/>
      <c r="BW2086" s="23"/>
      <c r="BX2086" s="23"/>
      <c r="BY2086" s="23"/>
      <c r="BZ2086" s="23"/>
      <c r="CA2086" s="23"/>
    </row>
    <row r="2087" ht="15.75" customHeight="1">
      <c r="A2087" s="45">
        <v>617933.7148896456</v>
      </c>
      <c r="B2087" s="46">
        <v>0.078</v>
      </c>
      <c r="C2087" s="45"/>
      <c r="D2087" s="45"/>
      <c r="E2087" s="45"/>
      <c r="F2087" s="45"/>
      <c r="G2087" s="45"/>
      <c r="H2087" s="45">
        <v>617933.7148896456</v>
      </c>
      <c r="I2087" s="46">
        <v>0.141</v>
      </c>
      <c r="J2087" s="45"/>
      <c r="K2087" s="45"/>
      <c r="L2087" s="45"/>
      <c r="M2087" s="45"/>
      <c r="N2087" s="45"/>
      <c r="O2087" s="45">
        <v>617933.7148896456</v>
      </c>
      <c r="P2087" s="45"/>
      <c r="Q2087" s="45"/>
      <c r="R2087" s="45"/>
      <c r="S2087" s="45"/>
      <c r="T2087" s="45"/>
      <c r="U2087" s="45"/>
      <c r="V2087" s="45">
        <v>617933.7148896456</v>
      </c>
      <c r="W2087" s="45"/>
      <c r="X2087" s="45"/>
      <c r="Y2087" s="45"/>
      <c r="Z2087" s="45"/>
      <c r="AA2087" s="45"/>
      <c r="AB2087" s="45"/>
      <c r="AC2087" s="45">
        <v>617933.7148896456</v>
      </c>
      <c r="AD2087" s="45">
        <v>23.865026230220796</v>
      </c>
      <c r="AE2087" s="45"/>
      <c r="AF2087" s="45"/>
      <c r="AG2087" s="45"/>
      <c r="AH2087" s="45"/>
      <c r="AI2087" s="45"/>
      <c r="AJ2087" s="45">
        <v>617933.7148896456</v>
      </c>
      <c r="AK2087" s="45">
        <v>0.035</v>
      </c>
      <c r="AL2087" s="45"/>
      <c r="AM2087" s="45"/>
      <c r="AN2087" s="45"/>
      <c r="AO2087" s="23"/>
      <c r="AP2087" s="23"/>
      <c r="AQ2087" s="45">
        <v>617933.7148896456</v>
      </c>
      <c r="AR2087" s="45">
        <v>0.029</v>
      </c>
      <c r="AS2087" s="23"/>
      <c r="AT2087" s="23"/>
      <c r="AU2087" s="23"/>
      <c r="AV2087" s="23"/>
      <c r="AW2087" s="23"/>
      <c r="AX2087" s="45">
        <v>617933.7148896456</v>
      </c>
      <c r="AY2087" s="23">
        <v>0.261</v>
      </c>
      <c r="AZ2087" s="23"/>
      <c r="BA2087" s="23"/>
      <c r="BB2087" s="23"/>
      <c r="BC2087" s="23"/>
      <c r="BD2087" s="23"/>
      <c r="BE2087" s="45">
        <v>617933.7148896456</v>
      </c>
      <c r="BF2087" s="45">
        <v>56.0</v>
      </c>
      <c r="BG2087" s="23"/>
      <c r="BH2087" s="23"/>
      <c r="BI2087" s="23"/>
      <c r="BJ2087" s="23"/>
      <c r="BK2087" s="23"/>
      <c r="BL2087" s="45">
        <v>617933.7148896456</v>
      </c>
      <c r="BM2087" s="45">
        <v>0.013</v>
      </c>
      <c r="BN2087" s="23"/>
      <c r="BO2087" s="23"/>
      <c r="BP2087" s="23"/>
      <c r="BQ2087" s="23"/>
      <c r="BR2087" s="23"/>
      <c r="BS2087" s="45">
        <v>617933.7148896456</v>
      </c>
      <c r="BT2087" s="45">
        <v>0.008</v>
      </c>
      <c r="BU2087" s="23"/>
      <c r="BV2087" s="23"/>
      <c r="BW2087" s="23"/>
      <c r="BX2087" s="23"/>
      <c r="BY2087" s="23"/>
      <c r="BZ2087" s="23"/>
      <c r="CA2087" s="23"/>
    </row>
    <row r="2088" ht="15.75" customHeight="1">
      <c r="A2088" s="45">
        <v>605310.5076495855</v>
      </c>
      <c r="B2088" s="46">
        <v>0.067</v>
      </c>
      <c r="C2088" s="45"/>
      <c r="D2088" s="45"/>
      <c r="E2088" s="45"/>
      <c r="F2088" s="45"/>
      <c r="G2088" s="45"/>
      <c r="H2088" s="45">
        <v>605310.5076495855</v>
      </c>
      <c r="I2088" s="46">
        <v>0.139</v>
      </c>
      <c r="J2088" s="45"/>
      <c r="K2088" s="45"/>
      <c r="L2088" s="45"/>
      <c r="M2088" s="45"/>
      <c r="N2088" s="45"/>
      <c r="O2088" s="45">
        <v>605310.5076495855</v>
      </c>
      <c r="P2088" s="45"/>
      <c r="Q2088" s="45"/>
      <c r="R2088" s="45"/>
      <c r="S2088" s="45"/>
      <c r="T2088" s="45"/>
      <c r="U2088" s="45"/>
      <c r="V2088" s="45">
        <v>605310.5076495855</v>
      </c>
      <c r="W2088" s="45"/>
      <c r="X2088" s="45"/>
      <c r="Y2088" s="45"/>
      <c r="Z2088" s="45"/>
      <c r="AA2088" s="45"/>
      <c r="AB2088" s="45"/>
      <c r="AC2088" s="45">
        <v>605310.5076495855</v>
      </c>
      <c r="AD2088" s="45">
        <v>55.122778188020675</v>
      </c>
      <c r="AE2088" s="45"/>
      <c r="AF2088" s="45"/>
      <c r="AG2088" s="45"/>
      <c r="AH2088" s="45"/>
      <c r="AI2088" s="45"/>
      <c r="AJ2088" s="45">
        <v>605310.5076495855</v>
      </c>
      <c r="AK2088" s="45">
        <v>0.034</v>
      </c>
      <c r="AL2088" s="45"/>
      <c r="AM2088" s="45"/>
      <c r="AN2088" s="45"/>
      <c r="AO2088" s="23"/>
      <c r="AP2088" s="23"/>
      <c r="AQ2088" s="45">
        <v>605310.5076495855</v>
      </c>
      <c r="AR2088" s="45">
        <v>0.029</v>
      </c>
      <c r="AS2088" s="23"/>
      <c r="AT2088" s="23"/>
      <c r="AU2088" s="23"/>
      <c r="AV2088" s="23"/>
      <c r="AW2088" s="23"/>
      <c r="AX2088" s="45">
        <v>605310.5076495855</v>
      </c>
      <c r="AY2088" s="23">
        <v>0.261</v>
      </c>
      <c r="AZ2088" s="23"/>
      <c r="BA2088" s="23"/>
      <c r="BB2088" s="23"/>
      <c r="BC2088" s="23"/>
      <c r="BD2088" s="23"/>
      <c r="BE2088" s="45">
        <v>605310.5076495855</v>
      </c>
      <c r="BF2088" s="45">
        <v>56.0</v>
      </c>
      <c r="BG2088" s="23"/>
      <c r="BH2088" s="23"/>
      <c r="BI2088" s="23"/>
      <c r="BJ2088" s="23"/>
      <c r="BK2088" s="23"/>
      <c r="BL2088" s="45">
        <v>605310.5076495855</v>
      </c>
      <c r="BM2088" s="45">
        <v>0.015</v>
      </c>
      <c r="BN2088" s="23"/>
      <c r="BO2088" s="23"/>
      <c r="BP2088" s="23"/>
      <c r="BQ2088" s="23"/>
      <c r="BR2088" s="23"/>
      <c r="BS2088" s="45">
        <v>605310.5076495855</v>
      </c>
      <c r="BT2088" s="45">
        <v>0.016</v>
      </c>
      <c r="BU2088" s="23"/>
      <c r="BV2088" s="23"/>
      <c r="BW2088" s="23"/>
      <c r="BX2088" s="23"/>
      <c r="BY2088" s="23"/>
      <c r="BZ2088" s="23"/>
      <c r="CA2088" s="23"/>
    </row>
    <row r="2089" ht="15.75" customHeight="1">
      <c r="A2089" s="45">
        <v>597381.275551257</v>
      </c>
      <c r="B2089" s="46">
        <v>0.056</v>
      </c>
      <c r="C2089" s="45"/>
      <c r="D2089" s="45"/>
      <c r="E2089" s="45"/>
      <c r="F2089" s="45"/>
      <c r="G2089" s="45"/>
      <c r="H2089" s="45">
        <v>597381.275551257</v>
      </c>
      <c r="I2089" s="46">
        <v>0.141</v>
      </c>
      <c r="J2089" s="45"/>
      <c r="K2089" s="45"/>
      <c r="L2089" s="45"/>
      <c r="M2089" s="45"/>
      <c r="N2089" s="45"/>
      <c r="O2089" s="45">
        <v>597381.275551257</v>
      </c>
      <c r="P2089" s="45">
        <v>1.178507278298398E-4</v>
      </c>
      <c r="Q2089" s="45"/>
      <c r="R2089" s="45"/>
      <c r="S2089" s="45"/>
      <c r="T2089" s="45"/>
      <c r="U2089" s="45"/>
      <c r="V2089" s="45">
        <v>597381.275551257</v>
      </c>
      <c r="W2089" s="45">
        <v>3.657436380926063E-4</v>
      </c>
      <c r="X2089" s="45"/>
      <c r="Y2089" s="45"/>
      <c r="Z2089" s="45"/>
      <c r="AA2089" s="45"/>
      <c r="AB2089" s="45"/>
      <c r="AC2089" s="45">
        <v>597381.275551257</v>
      </c>
      <c r="AD2089" s="45">
        <v>72.33596397831546</v>
      </c>
      <c r="AE2089" s="45"/>
      <c r="AF2089" s="45"/>
      <c r="AG2089" s="45"/>
      <c r="AH2089" s="45"/>
      <c r="AI2089" s="45"/>
      <c r="AJ2089" s="45">
        <v>597381.275551257</v>
      </c>
      <c r="AK2089" s="45">
        <v>0.034</v>
      </c>
      <c r="AL2089" s="45"/>
      <c r="AM2089" s="45"/>
      <c r="AN2089" s="45"/>
      <c r="AO2089" s="23"/>
      <c r="AP2089" s="23"/>
      <c r="AQ2089" s="45">
        <v>597381.275551257</v>
      </c>
      <c r="AR2089" s="45">
        <v>0.029</v>
      </c>
      <c r="AS2089" s="23"/>
      <c r="AT2089" s="23"/>
      <c r="AU2089" s="23"/>
      <c r="AV2089" s="23"/>
      <c r="AW2089" s="23"/>
      <c r="AX2089" s="45">
        <v>597381.275551257</v>
      </c>
      <c r="AY2089" s="23">
        <v>0.261</v>
      </c>
      <c r="AZ2089" s="23"/>
      <c r="BA2089" s="23"/>
      <c r="BB2089" s="23"/>
      <c r="BC2089" s="23"/>
      <c r="BD2089" s="23"/>
      <c r="BE2089" s="45">
        <v>597381.275551257</v>
      </c>
      <c r="BF2089" s="45">
        <v>56.0</v>
      </c>
      <c r="BG2089" s="23"/>
      <c r="BH2089" s="23"/>
      <c r="BI2089" s="23"/>
      <c r="BJ2089" s="23"/>
      <c r="BK2089" s="23"/>
      <c r="BL2089" s="45">
        <v>597381.275551257</v>
      </c>
      <c r="BM2089" s="45">
        <v>0.022</v>
      </c>
      <c r="BN2089" s="23"/>
      <c r="BO2089" s="23"/>
      <c r="BP2089" s="23"/>
      <c r="BQ2089" s="23"/>
      <c r="BR2089" s="23"/>
      <c r="BS2089" s="45">
        <v>597381.275551257</v>
      </c>
      <c r="BT2089" s="45">
        <v>0.02</v>
      </c>
      <c r="BU2089" s="23"/>
      <c r="BV2089" s="23"/>
      <c r="BW2089" s="23"/>
      <c r="BX2089" s="23"/>
      <c r="BY2089" s="23"/>
      <c r="BZ2089" s="23"/>
      <c r="CA2089" s="23"/>
    </row>
    <row r="2090" ht="15.75" customHeight="1">
      <c r="A2090" s="45">
        <v>601738.4880277872</v>
      </c>
      <c r="B2090" s="46">
        <v>0.056</v>
      </c>
      <c r="C2090" s="45"/>
      <c r="D2090" s="45"/>
      <c r="E2090" s="45"/>
      <c r="F2090" s="45"/>
      <c r="G2090" s="45"/>
      <c r="H2090" s="45">
        <v>601738.4880277872</v>
      </c>
      <c r="I2090" s="46">
        <v>0.144</v>
      </c>
      <c r="J2090" s="45"/>
      <c r="K2090" s="45"/>
      <c r="L2090" s="45"/>
      <c r="M2090" s="45"/>
      <c r="N2090" s="45"/>
      <c r="O2090" s="45">
        <v>601738.4880277872</v>
      </c>
      <c r="P2090" s="45">
        <v>1.270998786593346E-4</v>
      </c>
      <c r="Q2090" s="45"/>
      <c r="R2090" s="45"/>
      <c r="S2090" s="45"/>
      <c r="T2090" s="45"/>
      <c r="U2090" s="45"/>
      <c r="V2090" s="45">
        <v>601738.4880277872</v>
      </c>
      <c r="W2090" s="45">
        <v>3.932152496023164E-4</v>
      </c>
      <c r="X2090" s="45"/>
      <c r="Y2090" s="45"/>
      <c r="Z2090" s="45"/>
      <c r="AA2090" s="45"/>
      <c r="AB2090" s="45"/>
      <c r="AC2090" s="45">
        <v>601738.4880277872</v>
      </c>
      <c r="AD2090" s="45">
        <v>80.43039196411017</v>
      </c>
      <c r="AE2090" s="45"/>
      <c r="AF2090" s="45"/>
      <c r="AG2090" s="45"/>
      <c r="AH2090" s="45"/>
      <c r="AI2090" s="45"/>
      <c r="AJ2090" s="45">
        <v>601738.4880277872</v>
      </c>
      <c r="AK2090" s="45">
        <v>0.034</v>
      </c>
      <c r="AL2090" s="45"/>
      <c r="AM2090" s="45"/>
      <c r="AN2090" s="45"/>
      <c r="AO2090" s="23"/>
      <c r="AP2090" s="23"/>
      <c r="AQ2090" s="45">
        <v>601738.4880277872</v>
      </c>
      <c r="AR2090" s="45">
        <v>0.028</v>
      </c>
      <c r="AS2090" s="23"/>
      <c r="AT2090" s="23"/>
      <c r="AU2090" s="23"/>
      <c r="AV2090" s="23"/>
      <c r="AW2090" s="23"/>
      <c r="AX2090" s="45">
        <v>601738.4880277872</v>
      </c>
      <c r="AY2090" s="23">
        <v>0.261</v>
      </c>
      <c r="AZ2090" s="23"/>
      <c r="BA2090" s="23"/>
      <c r="BB2090" s="23"/>
      <c r="BC2090" s="23"/>
      <c r="BD2090" s="23"/>
      <c r="BE2090" s="45">
        <v>601738.4880277872</v>
      </c>
      <c r="BF2090" s="45">
        <v>56.0</v>
      </c>
      <c r="BG2090" s="23"/>
      <c r="BH2090" s="23"/>
      <c r="BI2090" s="23"/>
      <c r="BJ2090" s="23"/>
      <c r="BK2090" s="23"/>
      <c r="BL2090" s="45">
        <v>601738.4880277872</v>
      </c>
      <c r="BM2090" s="45">
        <v>0.06</v>
      </c>
      <c r="BN2090" s="23"/>
      <c r="BO2090" s="23"/>
      <c r="BP2090" s="23"/>
      <c r="BQ2090" s="23"/>
      <c r="BR2090" s="23"/>
      <c r="BS2090" s="45">
        <v>601738.4880277872</v>
      </c>
      <c r="BT2090" s="45">
        <v>0.03</v>
      </c>
      <c r="BU2090" s="23"/>
      <c r="BV2090" s="23"/>
      <c r="BW2090" s="23"/>
      <c r="BX2090" s="23"/>
      <c r="BY2090" s="23"/>
      <c r="BZ2090" s="23"/>
      <c r="CA2090" s="23"/>
    </row>
    <row r="2091" ht="15.75" customHeight="1">
      <c r="A2091" s="45">
        <v>590332.5280990516</v>
      </c>
      <c r="B2091" s="46">
        <v>0.078</v>
      </c>
      <c r="C2091" s="45"/>
      <c r="D2091" s="45"/>
      <c r="E2091" s="45"/>
      <c r="F2091" s="45"/>
      <c r="G2091" s="45"/>
      <c r="H2091" s="45">
        <v>590332.5280990516</v>
      </c>
      <c r="I2091" s="46">
        <v>0.153</v>
      </c>
      <c r="J2091" s="45"/>
      <c r="K2091" s="45"/>
      <c r="L2091" s="45"/>
      <c r="M2091" s="45"/>
      <c r="N2091" s="45"/>
      <c r="O2091" s="45">
        <v>590332.5280990516</v>
      </c>
      <c r="P2091" s="45"/>
      <c r="Q2091" s="45"/>
      <c r="R2091" s="45"/>
      <c r="S2091" s="45"/>
      <c r="T2091" s="45"/>
      <c r="U2091" s="45"/>
      <c r="V2091" s="45">
        <v>590332.5280990516</v>
      </c>
      <c r="W2091" s="45"/>
      <c r="X2091" s="45"/>
      <c r="Y2091" s="45"/>
      <c r="Z2091" s="45"/>
      <c r="AA2091" s="45"/>
      <c r="AB2091" s="45"/>
      <c r="AC2091" s="45">
        <v>590332.5280990516</v>
      </c>
      <c r="AD2091" s="45">
        <v>73.20900101754685</v>
      </c>
      <c r="AE2091" s="45"/>
      <c r="AF2091" s="45"/>
      <c r="AG2091" s="45"/>
      <c r="AH2091" s="45"/>
      <c r="AI2091" s="45"/>
      <c r="AJ2091" s="45">
        <v>590332.5280990516</v>
      </c>
      <c r="AK2091" s="45">
        <v>0.033</v>
      </c>
      <c r="AL2091" s="45"/>
      <c r="AM2091" s="45"/>
      <c r="AN2091" s="45"/>
      <c r="AO2091" s="23"/>
      <c r="AP2091" s="23"/>
      <c r="AQ2091" s="45">
        <v>590332.5280990516</v>
      </c>
      <c r="AR2091" s="45">
        <v>0.028</v>
      </c>
      <c r="AS2091" s="23"/>
      <c r="AT2091" s="23"/>
      <c r="AU2091" s="23"/>
      <c r="AV2091" s="23"/>
      <c r="AW2091" s="23"/>
      <c r="AX2091" s="45">
        <v>590332.5280990516</v>
      </c>
      <c r="AY2091" s="23">
        <v>0.261</v>
      </c>
      <c r="AZ2091" s="23"/>
      <c r="BA2091" s="23"/>
      <c r="BB2091" s="23"/>
      <c r="BC2091" s="23"/>
      <c r="BD2091" s="23"/>
      <c r="BE2091" s="45">
        <v>590332.5280990516</v>
      </c>
      <c r="BF2091" s="45">
        <v>56.0</v>
      </c>
      <c r="BG2091" s="23"/>
      <c r="BH2091" s="23"/>
      <c r="BI2091" s="23"/>
      <c r="BJ2091" s="23"/>
      <c r="BK2091" s="23"/>
      <c r="BL2091" s="45">
        <v>590332.5280990516</v>
      </c>
      <c r="BM2091" s="45">
        <v>0.097</v>
      </c>
      <c r="BN2091" s="23"/>
      <c r="BO2091" s="23"/>
      <c r="BP2091" s="23"/>
      <c r="BQ2091" s="23"/>
      <c r="BR2091" s="23"/>
      <c r="BS2091" s="45">
        <v>590332.5280990516</v>
      </c>
      <c r="BT2091" s="45">
        <v>0.04</v>
      </c>
      <c r="BU2091" s="23"/>
      <c r="BV2091" s="23"/>
      <c r="BW2091" s="23"/>
      <c r="BX2091" s="23"/>
      <c r="BY2091" s="23"/>
      <c r="BZ2091" s="23"/>
      <c r="CA2091" s="23"/>
    </row>
    <row r="2092" ht="15.75" customHeight="1">
      <c r="A2092" s="45">
        <v>577456.0402091759</v>
      </c>
      <c r="B2092" s="46">
        <v>0.074</v>
      </c>
      <c r="C2092" s="45"/>
      <c r="D2092" s="45"/>
      <c r="E2092" s="45"/>
      <c r="F2092" s="45"/>
      <c r="G2092" s="45"/>
      <c r="H2092" s="45">
        <v>577456.0402091759</v>
      </c>
      <c r="I2092" s="46">
        <v>0.144</v>
      </c>
      <c r="J2092" s="45"/>
      <c r="K2092" s="45"/>
      <c r="L2092" s="45"/>
      <c r="M2092" s="45"/>
      <c r="N2092" s="45"/>
      <c r="O2092" s="45">
        <v>577456.0402091759</v>
      </c>
      <c r="P2092" s="45">
        <v>1.1017253398727698E-4</v>
      </c>
      <c r="Q2092" s="45"/>
      <c r="R2092" s="45"/>
      <c r="S2092" s="45"/>
      <c r="T2092" s="45"/>
      <c r="U2092" s="45"/>
      <c r="V2092" s="45">
        <v>577456.0402091759</v>
      </c>
      <c r="W2092" s="45">
        <v>3.4191476065016993E-4</v>
      </c>
      <c r="X2092" s="45"/>
      <c r="Y2092" s="45"/>
      <c r="Z2092" s="45"/>
      <c r="AA2092" s="45"/>
      <c r="AB2092" s="45"/>
      <c r="AC2092" s="45">
        <v>577456.0402091759</v>
      </c>
      <c r="AD2092" s="45">
        <v>97.25575414049277</v>
      </c>
      <c r="AE2092" s="45"/>
      <c r="AF2092" s="45"/>
      <c r="AG2092" s="45"/>
      <c r="AH2092" s="45"/>
      <c r="AI2092" s="45"/>
      <c r="AJ2092" s="45">
        <v>577456.0402091759</v>
      </c>
      <c r="AK2092" s="45">
        <v>0.033</v>
      </c>
      <c r="AL2092" s="45"/>
      <c r="AM2092" s="45"/>
      <c r="AN2092" s="45"/>
      <c r="AO2092" s="23"/>
      <c r="AP2092" s="23"/>
      <c r="AQ2092" s="45">
        <v>577456.0402091759</v>
      </c>
      <c r="AR2092" s="45">
        <v>0.027</v>
      </c>
      <c r="AS2092" s="23"/>
      <c r="AT2092" s="23"/>
      <c r="AU2092" s="23"/>
      <c r="AV2092" s="23"/>
      <c r="AW2092" s="23"/>
      <c r="AX2092" s="45">
        <v>577456.0402091759</v>
      </c>
      <c r="AY2092" s="23">
        <v>0.262</v>
      </c>
      <c r="AZ2092" s="23"/>
      <c r="BA2092" s="23"/>
      <c r="BB2092" s="23"/>
      <c r="BC2092" s="23"/>
      <c r="BD2092" s="23"/>
      <c r="BE2092" s="45">
        <v>577456.0402091759</v>
      </c>
      <c r="BF2092" s="45">
        <v>56.0</v>
      </c>
      <c r="BG2092" s="23"/>
      <c r="BH2092" s="23"/>
      <c r="BI2092" s="23"/>
      <c r="BJ2092" s="23"/>
      <c r="BK2092" s="23"/>
      <c r="BL2092" s="45">
        <v>577456.0402091759</v>
      </c>
      <c r="BM2092" s="45">
        <v>0.219</v>
      </c>
      <c r="BN2092" s="23"/>
      <c r="BO2092" s="23"/>
      <c r="BP2092" s="23"/>
      <c r="BQ2092" s="23"/>
      <c r="BR2092" s="23"/>
      <c r="BS2092" s="45">
        <v>577456.0402091759</v>
      </c>
      <c r="BT2092" s="45">
        <v>0.05</v>
      </c>
      <c r="BU2092" s="23"/>
      <c r="BV2092" s="23"/>
      <c r="BW2092" s="23"/>
      <c r="BX2092" s="23"/>
      <c r="BY2092" s="23"/>
      <c r="BZ2092" s="23"/>
      <c r="CA2092" s="23"/>
    </row>
    <row r="2093" ht="15.75" customHeight="1">
      <c r="A2093" s="45">
        <v>566917.6593921528</v>
      </c>
      <c r="B2093" s="46">
        <v>0.077</v>
      </c>
      <c r="C2093" s="45"/>
      <c r="D2093" s="45"/>
      <c r="E2093" s="45"/>
      <c r="F2093" s="45"/>
      <c r="G2093" s="45"/>
      <c r="H2093" s="45">
        <v>566917.6593921528</v>
      </c>
      <c r="I2093" s="46">
        <v>0.132</v>
      </c>
      <c r="J2093" s="45"/>
      <c r="K2093" s="45"/>
      <c r="L2093" s="45"/>
      <c r="M2093" s="45"/>
      <c r="N2093" s="45"/>
      <c r="O2093" s="45">
        <v>566917.6593921528</v>
      </c>
      <c r="P2093" s="45"/>
      <c r="Q2093" s="45"/>
      <c r="R2093" s="45"/>
      <c r="S2093" s="45"/>
      <c r="T2093" s="45"/>
      <c r="U2093" s="45"/>
      <c r="V2093" s="45">
        <v>566917.6593921528</v>
      </c>
      <c r="W2093" s="45">
        <v>3.3457435636258194E-4</v>
      </c>
      <c r="X2093" s="45"/>
      <c r="Y2093" s="45"/>
      <c r="Z2093" s="45"/>
      <c r="AA2093" s="45"/>
      <c r="AB2093" s="45"/>
      <c r="AC2093" s="45">
        <v>566917.6593921528</v>
      </c>
      <c r="AD2093" s="45">
        <v>122.67726399961339</v>
      </c>
      <c r="AE2093" s="45"/>
      <c r="AF2093" s="45"/>
      <c r="AG2093" s="45"/>
      <c r="AH2093" s="45"/>
      <c r="AI2093" s="45"/>
      <c r="AJ2093" s="45">
        <v>566917.6593921528</v>
      </c>
      <c r="AK2093" s="45">
        <v>0.032</v>
      </c>
      <c r="AL2093" s="45"/>
      <c r="AM2093" s="45"/>
      <c r="AN2093" s="45"/>
      <c r="AO2093" s="23"/>
      <c r="AP2093" s="23"/>
      <c r="AQ2093" s="45">
        <v>566917.6593921528</v>
      </c>
      <c r="AR2093" s="45">
        <v>0.026</v>
      </c>
      <c r="AS2093" s="23"/>
      <c r="AT2093" s="23"/>
      <c r="AU2093" s="23"/>
      <c r="AV2093" s="23"/>
      <c r="AW2093" s="23"/>
      <c r="AX2093" s="45">
        <v>566917.6593921528</v>
      </c>
      <c r="AY2093" s="23">
        <v>0.262</v>
      </c>
      <c r="AZ2093" s="23"/>
      <c r="BA2093" s="23"/>
      <c r="BB2093" s="23"/>
      <c r="BC2093" s="23"/>
      <c r="BD2093" s="23"/>
      <c r="BE2093" s="45">
        <v>566917.6593921528</v>
      </c>
      <c r="BF2093" s="45">
        <v>42.0</v>
      </c>
      <c r="BG2093" s="23"/>
      <c r="BH2093" s="23"/>
      <c r="BI2093" s="23"/>
      <c r="BJ2093" s="23"/>
      <c r="BK2093" s="23"/>
      <c r="BL2093" s="45">
        <v>566917.6593921528</v>
      </c>
      <c r="BM2093" s="45">
        <v>0.511</v>
      </c>
      <c r="BN2093" s="23"/>
      <c r="BO2093" s="23"/>
      <c r="BP2093" s="23"/>
      <c r="BQ2093" s="23"/>
      <c r="BR2093" s="23"/>
      <c r="BS2093" s="45">
        <v>566917.6593921528</v>
      </c>
      <c r="BT2093" s="45">
        <v>0.06</v>
      </c>
      <c r="BU2093" s="23"/>
      <c r="BV2093" s="23"/>
      <c r="BW2093" s="23"/>
      <c r="BX2093" s="23"/>
      <c r="BY2093" s="23"/>
      <c r="BZ2093" s="23"/>
      <c r="CA2093" s="23"/>
    </row>
    <row r="2094" ht="15.75" customHeight="1">
      <c r="A2094" s="45">
        <v>554951.0733299612</v>
      </c>
      <c r="B2094" s="46">
        <v>0.08</v>
      </c>
      <c r="C2094" s="45"/>
      <c r="D2094" s="45"/>
      <c r="E2094" s="45"/>
      <c r="F2094" s="45"/>
      <c r="G2094" s="45"/>
      <c r="H2094" s="45">
        <v>554951.0733299612</v>
      </c>
      <c r="I2094" s="46">
        <v>0.113</v>
      </c>
      <c r="J2094" s="45"/>
      <c r="K2094" s="45"/>
      <c r="L2094" s="45"/>
      <c r="M2094" s="45"/>
      <c r="N2094" s="45"/>
      <c r="O2094" s="45">
        <v>554951.0733299612</v>
      </c>
      <c r="P2094" s="45">
        <v>1.0735119123432035E-4</v>
      </c>
      <c r="Q2094" s="45"/>
      <c r="R2094" s="45"/>
      <c r="S2094" s="45"/>
      <c r="T2094" s="45"/>
      <c r="U2094" s="45"/>
      <c r="V2094" s="45">
        <v>554951.0733299612</v>
      </c>
      <c r="W2094" s="45">
        <v>3.275121088504689E-4</v>
      </c>
      <c r="X2094" s="45"/>
      <c r="Y2094" s="45"/>
      <c r="Z2094" s="45"/>
      <c r="AA2094" s="45"/>
      <c r="AB2094" s="45"/>
      <c r="AC2094" s="45">
        <v>554951.0733299612</v>
      </c>
      <c r="AD2094" s="45">
        <v>123.7267966768438</v>
      </c>
      <c r="AE2094" s="45"/>
      <c r="AF2094" s="45"/>
      <c r="AG2094" s="45"/>
      <c r="AH2094" s="45"/>
      <c r="AI2094" s="45"/>
      <c r="AJ2094" s="45">
        <v>554951.0733299612</v>
      </c>
      <c r="AK2094" s="45">
        <v>0.031</v>
      </c>
      <c r="AL2094" s="45"/>
      <c r="AM2094" s="45"/>
      <c r="AN2094" s="45"/>
      <c r="AO2094" s="23"/>
      <c r="AP2094" s="23"/>
      <c r="AQ2094" s="45">
        <v>554951.0733299612</v>
      </c>
      <c r="AR2094" s="45">
        <v>0.026</v>
      </c>
      <c r="AS2094" s="23"/>
      <c r="AT2094" s="23"/>
      <c r="AU2094" s="23"/>
      <c r="AV2094" s="23"/>
      <c r="AW2094" s="23"/>
      <c r="AX2094" s="45">
        <v>554951.0733299612</v>
      </c>
      <c r="AY2094" s="23">
        <v>0.253</v>
      </c>
      <c r="AZ2094" s="23"/>
      <c r="BA2094" s="23"/>
      <c r="BB2094" s="23"/>
      <c r="BC2094" s="23"/>
      <c r="BD2094" s="23"/>
      <c r="BE2094" s="45">
        <v>554951.0733299612</v>
      </c>
      <c r="BF2094" s="45">
        <v>9.0</v>
      </c>
      <c r="BG2094" s="23"/>
      <c r="BH2094" s="23"/>
      <c r="BI2094" s="23"/>
      <c r="BJ2094" s="23"/>
      <c r="BK2094" s="23"/>
      <c r="BL2094" s="45">
        <v>554951.0733299612</v>
      </c>
      <c r="BM2094" s="45">
        <v>0.55</v>
      </c>
      <c r="BN2094" s="23"/>
      <c r="BO2094" s="23"/>
      <c r="BP2094" s="23"/>
      <c r="BQ2094" s="23"/>
      <c r="BR2094" s="23"/>
      <c r="BS2094" s="45">
        <v>554951.0733299612</v>
      </c>
      <c r="BT2094" s="45">
        <v>0.07</v>
      </c>
      <c r="BU2094" s="23"/>
      <c r="BV2094" s="23"/>
      <c r="BW2094" s="23"/>
      <c r="BX2094" s="23"/>
      <c r="BY2094" s="23"/>
      <c r="BZ2094" s="23"/>
      <c r="CA2094" s="23"/>
    </row>
    <row r="2095" ht="15.75" customHeight="1">
      <c r="A2095" s="45">
        <v>2.6234662420122087E7</v>
      </c>
      <c r="B2095" s="46">
        <v>0.048</v>
      </c>
      <c r="C2095" s="45"/>
      <c r="D2095" s="45"/>
      <c r="E2095" s="45"/>
      <c r="F2095" s="45"/>
      <c r="G2095" s="45"/>
      <c r="H2095" s="45">
        <v>2.6234662420122087E7</v>
      </c>
      <c r="I2095" s="46">
        <v>0.113</v>
      </c>
      <c r="J2095" s="45"/>
      <c r="K2095" s="45"/>
      <c r="L2095" s="45"/>
      <c r="M2095" s="45"/>
      <c r="N2095" s="45"/>
      <c r="O2095" s="45">
        <v>2.6234662420122087E7</v>
      </c>
      <c r="P2095" s="45"/>
      <c r="Q2095" s="45"/>
      <c r="R2095" s="45"/>
      <c r="S2095" s="45"/>
      <c r="T2095" s="45"/>
      <c r="U2095" s="45"/>
      <c r="V2095" s="45">
        <v>2.6234662420122087E7</v>
      </c>
      <c r="W2095" s="45"/>
      <c r="X2095" s="45"/>
      <c r="Y2095" s="45"/>
      <c r="Z2095" s="45"/>
      <c r="AA2095" s="45"/>
      <c r="AB2095" s="45"/>
      <c r="AC2095" s="45">
        <v>2.6234662420122087E7</v>
      </c>
      <c r="AD2095" s="45"/>
      <c r="AE2095" s="45"/>
      <c r="AF2095" s="45"/>
      <c r="AG2095" s="45"/>
      <c r="AH2095" s="45"/>
      <c r="AI2095" s="45"/>
      <c r="AJ2095" s="45">
        <v>2.6234662420122087E7</v>
      </c>
      <c r="AK2095" s="45">
        <v>0.028</v>
      </c>
      <c r="AL2095" s="45"/>
      <c r="AM2095" s="45"/>
      <c r="AN2095" s="45"/>
      <c r="AO2095" s="23"/>
      <c r="AP2095" s="23"/>
      <c r="AQ2095" s="45">
        <v>2.6234662420122087E7</v>
      </c>
      <c r="AR2095" s="45">
        <v>0.015</v>
      </c>
      <c r="AS2095" s="23"/>
      <c r="AT2095" s="23"/>
      <c r="AU2095" s="23"/>
      <c r="AV2095" s="23"/>
      <c r="AW2095" s="23"/>
      <c r="AX2095" s="45">
        <v>2.6234662420122087E7</v>
      </c>
      <c r="AY2095" s="23"/>
      <c r="AZ2095" s="23"/>
      <c r="BA2095" s="23"/>
      <c r="BB2095" s="23"/>
      <c r="BC2095" s="23"/>
      <c r="BD2095" s="23"/>
      <c r="BE2095" s="45">
        <v>2.6234662420122087E7</v>
      </c>
      <c r="BF2095" s="45"/>
      <c r="BG2095" s="23"/>
      <c r="BH2095" s="23"/>
      <c r="BI2095" s="23"/>
      <c r="BJ2095" s="23"/>
      <c r="BK2095" s="23"/>
      <c r="BL2095" s="45">
        <v>2.6234662420122087E7</v>
      </c>
      <c r="BM2095" s="45">
        <v>0.002</v>
      </c>
      <c r="BN2095" s="23"/>
      <c r="BO2095" s="23"/>
      <c r="BP2095" s="23"/>
      <c r="BQ2095" s="23"/>
      <c r="BR2095" s="23"/>
      <c r="BS2095" s="45">
        <v>2.6234662420122087E7</v>
      </c>
      <c r="BT2095" s="45">
        <v>0.024</v>
      </c>
      <c r="BU2095" s="23"/>
      <c r="BV2095" s="23"/>
      <c r="BW2095" s="23"/>
      <c r="BX2095" s="23"/>
      <c r="BY2095" s="23"/>
      <c r="BZ2095" s="23"/>
      <c r="CA2095" s="23"/>
    </row>
    <row r="2096" ht="15.75" customHeight="1">
      <c r="A2096" s="45">
        <v>2.6191829773410216E7</v>
      </c>
      <c r="B2096" s="46">
        <v>0.057</v>
      </c>
      <c r="C2096" s="45"/>
      <c r="D2096" s="45"/>
      <c r="E2096" s="45"/>
      <c r="F2096" s="45"/>
      <c r="G2096" s="45"/>
      <c r="H2096" s="45">
        <v>2.6191829773410216E7</v>
      </c>
      <c r="I2096" s="46">
        <v>0.113</v>
      </c>
      <c r="J2096" s="45"/>
      <c r="K2096" s="45"/>
      <c r="L2096" s="45"/>
      <c r="M2096" s="45"/>
      <c r="N2096" s="45"/>
      <c r="O2096" s="45">
        <v>2.6191829773410216E7</v>
      </c>
      <c r="P2096" s="45"/>
      <c r="Q2096" s="45"/>
      <c r="R2096" s="45"/>
      <c r="S2096" s="45"/>
      <c r="T2096" s="45"/>
      <c r="U2096" s="45"/>
      <c r="V2096" s="45">
        <v>2.6191829773410216E7</v>
      </c>
      <c r="W2096" s="45"/>
      <c r="X2096" s="45"/>
      <c r="Y2096" s="45"/>
      <c r="Z2096" s="45"/>
      <c r="AA2096" s="45"/>
      <c r="AB2096" s="45"/>
      <c r="AC2096" s="45">
        <v>2.6191829773410216E7</v>
      </c>
      <c r="AD2096" s="45">
        <v>32.48599041663283</v>
      </c>
      <c r="AE2096" s="45"/>
      <c r="AF2096" s="45"/>
      <c r="AG2096" s="45"/>
      <c r="AH2096" s="45"/>
      <c r="AI2096" s="45"/>
      <c r="AJ2096" s="45">
        <v>2.6191829773410216E7</v>
      </c>
      <c r="AK2096" s="45">
        <v>0.028</v>
      </c>
      <c r="AL2096" s="45"/>
      <c r="AM2096" s="45"/>
      <c r="AN2096" s="45"/>
      <c r="AO2096" s="23"/>
      <c r="AP2096" s="23"/>
      <c r="AQ2096" s="45">
        <v>2.6191829773410216E7</v>
      </c>
      <c r="AR2096" s="45">
        <v>0.015</v>
      </c>
      <c r="AS2096" s="23"/>
      <c r="AT2096" s="23"/>
      <c r="AU2096" s="23"/>
      <c r="AV2096" s="23"/>
      <c r="AW2096" s="23"/>
      <c r="AX2096" s="45">
        <v>2.6191829773410216E7</v>
      </c>
      <c r="AY2096" s="23"/>
      <c r="AZ2096" s="23"/>
      <c r="BA2096" s="23"/>
      <c r="BB2096" s="23"/>
      <c r="BC2096" s="23"/>
      <c r="BD2096" s="23"/>
      <c r="BE2096" s="45">
        <v>2.6191829773410216E7</v>
      </c>
      <c r="BF2096" s="45"/>
      <c r="BG2096" s="23"/>
      <c r="BH2096" s="23"/>
      <c r="BI2096" s="23"/>
      <c r="BJ2096" s="23"/>
      <c r="BK2096" s="23"/>
      <c r="BL2096" s="45">
        <v>2.6191829773410216E7</v>
      </c>
      <c r="BM2096" s="45">
        <v>0.002</v>
      </c>
      <c r="BN2096" s="23"/>
      <c r="BO2096" s="23"/>
      <c r="BP2096" s="23"/>
      <c r="BQ2096" s="23"/>
      <c r="BR2096" s="23"/>
      <c r="BS2096" s="45">
        <v>2.6191829773410216E7</v>
      </c>
      <c r="BT2096" s="45">
        <v>0.028</v>
      </c>
      <c r="BU2096" s="23"/>
      <c r="BV2096" s="23"/>
      <c r="BW2096" s="23"/>
      <c r="BX2096" s="23"/>
      <c r="BY2096" s="23"/>
      <c r="BZ2096" s="23"/>
      <c r="CA2096" s="23"/>
    </row>
    <row r="2097" ht="15.75" customHeight="1">
      <c r="A2097" s="45">
        <v>2.6341552032134674E7</v>
      </c>
      <c r="B2097" s="46">
        <v>0.05</v>
      </c>
      <c r="C2097" s="45"/>
      <c r="D2097" s="45"/>
      <c r="E2097" s="45"/>
      <c r="F2097" s="45"/>
      <c r="G2097" s="45"/>
      <c r="H2097" s="45">
        <v>2.6341552032134674E7</v>
      </c>
      <c r="I2097" s="46">
        <v>0.114</v>
      </c>
      <c r="J2097" s="45"/>
      <c r="K2097" s="45"/>
      <c r="L2097" s="45"/>
      <c r="M2097" s="45"/>
      <c r="N2097" s="45"/>
      <c r="O2097" s="45">
        <v>2.6341552032134674E7</v>
      </c>
      <c r="P2097" s="45"/>
      <c r="Q2097" s="45"/>
      <c r="R2097" s="45"/>
      <c r="S2097" s="45"/>
      <c r="T2097" s="45"/>
      <c r="U2097" s="45"/>
      <c r="V2097" s="45">
        <v>2.6341552032134674E7</v>
      </c>
      <c r="W2097" s="45">
        <v>0.001594622690067923</v>
      </c>
      <c r="X2097" s="45"/>
      <c r="Y2097" s="45"/>
      <c r="Z2097" s="45"/>
      <c r="AA2097" s="45"/>
      <c r="AB2097" s="45"/>
      <c r="AC2097" s="45">
        <v>2.6341552032134674E7</v>
      </c>
      <c r="AD2097" s="45">
        <v>32.2961557482111</v>
      </c>
      <c r="AE2097" s="45"/>
      <c r="AF2097" s="45"/>
      <c r="AG2097" s="45"/>
      <c r="AH2097" s="45"/>
      <c r="AI2097" s="45"/>
      <c r="AJ2097" s="45">
        <v>2.6341552032134674E7</v>
      </c>
      <c r="AK2097" s="45">
        <v>0.029</v>
      </c>
      <c r="AL2097" s="45"/>
      <c r="AM2097" s="45"/>
      <c r="AN2097" s="45"/>
      <c r="AO2097" s="23"/>
      <c r="AP2097" s="23"/>
      <c r="AQ2097" s="45">
        <v>2.6341552032134674E7</v>
      </c>
      <c r="AR2097" s="45">
        <v>0.015</v>
      </c>
      <c r="AS2097" s="23"/>
      <c r="AT2097" s="23"/>
      <c r="AU2097" s="23"/>
      <c r="AV2097" s="23"/>
      <c r="AW2097" s="23"/>
      <c r="AX2097" s="45">
        <v>2.6341552032134674E7</v>
      </c>
      <c r="AY2097" s="23"/>
      <c r="AZ2097" s="23"/>
      <c r="BA2097" s="23"/>
      <c r="BB2097" s="23"/>
      <c r="BC2097" s="23"/>
      <c r="BD2097" s="23"/>
      <c r="BE2097" s="45">
        <v>2.6341552032134674E7</v>
      </c>
      <c r="BF2097" s="45"/>
      <c r="BG2097" s="23"/>
      <c r="BH2097" s="23"/>
      <c r="BI2097" s="23"/>
      <c r="BJ2097" s="23"/>
      <c r="BK2097" s="23"/>
      <c r="BL2097" s="45">
        <v>2.6341552032134674E7</v>
      </c>
      <c r="BM2097" s="45">
        <v>0.034</v>
      </c>
      <c r="BN2097" s="23"/>
      <c r="BO2097" s="23"/>
      <c r="BP2097" s="23"/>
      <c r="BQ2097" s="23"/>
      <c r="BR2097" s="23"/>
      <c r="BS2097" s="45">
        <v>2.6341552032134674E7</v>
      </c>
      <c r="BT2097" s="45">
        <v>0.029</v>
      </c>
      <c r="BU2097" s="23"/>
      <c r="BV2097" s="23"/>
      <c r="BW2097" s="23"/>
      <c r="BX2097" s="23"/>
      <c r="BY2097" s="23"/>
      <c r="BZ2097" s="23"/>
      <c r="CA2097" s="23"/>
    </row>
    <row r="2098" ht="15.75" customHeight="1">
      <c r="A2098" s="45">
        <v>2.628120893561104E7</v>
      </c>
      <c r="B2098" s="46">
        <v>0.051</v>
      </c>
      <c r="C2098" s="45"/>
      <c r="D2098" s="45"/>
      <c r="E2098" s="45"/>
      <c r="F2098" s="45"/>
      <c r="G2098" s="45"/>
      <c r="H2098" s="45">
        <v>2.628120893561104E7</v>
      </c>
      <c r="I2098" s="46">
        <v>0.113</v>
      </c>
      <c r="J2098" s="45"/>
      <c r="K2098" s="45"/>
      <c r="L2098" s="45"/>
      <c r="M2098" s="45"/>
      <c r="N2098" s="45"/>
      <c r="O2098" s="45">
        <v>2.628120893561104E7</v>
      </c>
      <c r="P2098" s="45"/>
      <c r="Q2098" s="45"/>
      <c r="R2098" s="45"/>
      <c r="S2098" s="45"/>
      <c r="T2098" s="45"/>
      <c r="U2098" s="45"/>
      <c r="V2098" s="45">
        <v>2.628120893561104E7</v>
      </c>
      <c r="W2098" s="45">
        <v>0.0017253312736355338</v>
      </c>
      <c r="X2098" s="45"/>
      <c r="Y2098" s="45"/>
      <c r="Z2098" s="45"/>
      <c r="AA2098" s="45"/>
      <c r="AB2098" s="45"/>
      <c r="AC2098" s="45">
        <v>2.628120893561104E7</v>
      </c>
      <c r="AD2098" s="45">
        <v>132.40914425575028</v>
      </c>
      <c r="AE2098" s="45"/>
      <c r="AF2098" s="45"/>
      <c r="AG2098" s="45"/>
      <c r="AH2098" s="45"/>
      <c r="AI2098" s="45"/>
      <c r="AJ2098" s="45">
        <v>2.628120893561104E7</v>
      </c>
      <c r="AK2098" s="45">
        <v>0.029</v>
      </c>
      <c r="AL2098" s="45"/>
      <c r="AM2098" s="45"/>
      <c r="AN2098" s="45"/>
      <c r="AO2098" s="23"/>
      <c r="AP2098" s="23"/>
      <c r="AQ2098" s="45">
        <v>2.628120893561104E7</v>
      </c>
      <c r="AR2098" s="45">
        <v>0.014</v>
      </c>
      <c r="AS2098" s="23"/>
      <c r="AT2098" s="23"/>
      <c r="AU2098" s="23"/>
      <c r="AV2098" s="23"/>
      <c r="AW2098" s="23"/>
      <c r="AX2098" s="45">
        <v>2.628120893561104E7</v>
      </c>
      <c r="AY2098" s="23"/>
      <c r="AZ2098" s="23"/>
      <c r="BA2098" s="23"/>
      <c r="BB2098" s="23"/>
      <c r="BC2098" s="23"/>
      <c r="BD2098" s="23"/>
      <c r="BE2098" s="45">
        <v>2.628120893561104E7</v>
      </c>
      <c r="BF2098" s="45">
        <v>32.0</v>
      </c>
      <c r="BG2098" s="23"/>
      <c r="BH2098" s="23"/>
      <c r="BI2098" s="23"/>
      <c r="BJ2098" s="23"/>
      <c r="BK2098" s="23"/>
      <c r="BL2098" s="45">
        <v>2.628120893561104E7</v>
      </c>
      <c r="BM2098" s="45">
        <v>0.112</v>
      </c>
      <c r="BN2098" s="23"/>
      <c r="BO2098" s="23"/>
      <c r="BP2098" s="23"/>
      <c r="BQ2098" s="23"/>
      <c r="BR2098" s="23"/>
      <c r="BS2098" s="45">
        <v>2.628120893561104E7</v>
      </c>
      <c r="BT2098" s="45">
        <v>0.03</v>
      </c>
      <c r="BU2098" s="23"/>
      <c r="BV2098" s="23"/>
      <c r="BW2098" s="23"/>
      <c r="BX2098" s="23"/>
      <c r="BY2098" s="23"/>
      <c r="BZ2098" s="23"/>
      <c r="CA2098" s="23"/>
    </row>
    <row r="2099" ht="15.75" customHeight="1">
      <c r="A2099" s="45">
        <v>2.68144618666454E7</v>
      </c>
      <c r="B2099" s="46">
        <v>0.048</v>
      </c>
      <c r="C2099" s="45"/>
      <c r="D2099" s="45"/>
      <c r="E2099" s="45"/>
      <c r="F2099" s="45"/>
      <c r="G2099" s="45"/>
      <c r="H2099" s="45">
        <v>2.68144618666454E7</v>
      </c>
      <c r="I2099" s="46">
        <v>0.116</v>
      </c>
      <c r="J2099" s="45"/>
      <c r="K2099" s="45"/>
      <c r="L2099" s="45"/>
      <c r="M2099" s="45"/>
      <c r="N2099" s="45"/>
      <c r="O2099" s="45">
        <v>2.68144618666454E7</v>
      </c>
      <c r="P2099" s="45"/>
      <c r="Q2099" s="45"/>
      <c r="R2099" s="45"/>
      <c r="S2099" s="45"/>
      <c r="T2099" s="45"/>
      <c r="U2099" s="45"/>
      <c r="V2099" s="45">
        <v>2.68144618666454E7</v>
      </c>
      <c r="W2099" s="45"/>
      <c r="X2099" s="45"/>
      <c r="Y2099" s="45"/>
      <c r="Z2099" s="45"/>
      <c r="AA2099" s="45"/>
      <c r="AB2099" s="45"/>
      <c r="AC2099" s="45">
        <v>2.68144618666454E7</v>
      </c>
      <c r="AD2099" s="45">
        <v>161.48486328611727</v>
      </c>
      <c r="AE2099" s="45"/>
      <c r="AF2099" s="45"/>
      <c r="AG2099" s="45"/>
      <c r="AH2099" s="45"/>
      <c r="AI2099" s="45"/>
      <c r="AJ2099" s="45">
        <v>2.68144618666454E7</v>
      </c>
      <c r="AK2099" s="45">
        <v>0.029</v>
      </c>
      <c r="AL2099" s="45"/>
      <c r="AM2099" s="45"/>
      <c r="AN2099" s="45"/>
      <c r="AO2099" s="23"/>
      <c r="AP2099" s="23"/>
      <c r="AQ2099" s="45">
        <v>2.68144618666454E7</v>
      </c>
      <c r="AR2099" s="45">
        <v>0.014</v>
      </c>
      <c r="AS2099" s="23"/>
      <c r="AT2099" s="23"/>
      <c r="AU2099" s="23"/>
      <c r="AV2099" s="23"/>
      <c r="AW2099" s="23"/>
      <c r="AX2099" s="45">
        <v>2.68144618666454E7</v>
      </c>
      <c r="AY2099" s="23"/>
      <c r="AZ2099" s="23"/>
      <c r="BA2099" s="23"/>
      <c r="BB2099" s="23"/>
      <c r="BC2099" s="23"/>
      <c r="BD2099" s="23"/>
      <c r="BE2099" s="45">
        <v>2.68144618666454E7</v>
      </c>
      <c r="BF2099" s="45">
        <v>32.0</v>
      </c>
      <c r="BG2099" s="23"/>
      <c r="BH2099" s="23"/>
      <c r="BI2099" s="23"/>
      <c r="BJ2099" s="23"/>
      <c r="BK2099" s="23"/>
      <c r="BL2099" s="45">
        <v>2.68144618666454E7</v>
      </c>
      <c r="BM2099" s="45">
        <v>0.163</v>
      </c>
      <c r="BN2099" s="23"/>
      <c r="BO2099" s="23"/>
      <c r="BP2099" s="23"/>
      <c r="BQ2099" s="23"/>
      <c r="BR2099" s="23"/>
      <c r="BS2099" s="45">
        <v>2.68144618666454E7</v>
      </c>
      <c r="BT2099" s="45">
        <v>0.04</v>
      </c>
      <c r="BU2099" s="23"/>
      <c r="BV2099" s="23"/>
      <c r="BW2099" s="23"/>
      <c r="BX2099" s="23"/>
      <c r="BY2099" s="23"/>
      <c r="BZ2099" s="23"/>
      <c r="CA2099" s="23"/>
    </row>
    <row r="2100" ht="15.75" customHeight="1">
      <c r="A2100" s="45">
        <v>2.6842313787638668E7</v>
      </c>
      <c r="B2100" s="46">
        <v>0.064</v>
      </c>
      <c r="C2100" s="45"/>
      <c r="D2100" s="45"/>
      <c r="E2100" s="45"/>
      <c r="F2100" s="45"/>
      <c r="G2100" s="45"/>
      <c r="H2100" s="45">
        <v>2.6842313787638668E7</v>
      </c>
      <c r="I2100" s="46">
        <v>0.114</v>
      </c>
      <c r="J2100" s="45"/>
      <c r="K2100" s="45"/>
      <c r="L2100" s="45"/>
      <c r="M2100" s="45"/>
      <c r="N2100" s="45"/>
      <c r="O2100" s="45">
        <v>2.6842313787638668E7</v>
      </c>
      <c r="P2100" s="45"/>
      <c r="Q2100" s="45"/>
      <c r="R2100" s="45"/>
      <c r="S2100" s="45"/>
      <c r="T2100" s="45"/>
      <c r="U2100" s="45"/>
      <c r="V2100" s="45">
        <v>2.6842313787638668E7</v>
      </c>
      <c r="W2100" s="45">
        <v>0.0015946909667194928</v>
      </c>
      <c r="X2100" s="45"/>
      <c r="Y2100" s="45"/>
      <c r="Z2100" s="45"/>
      <c r="AA2100" s="45"/>
      <c r="AB2100" s="45"/>
      <c r="AC2100" s="45">
        <v>2.6842313787638668E7</v>
      </c>
      <c r="AD2100" s="45">
        <v>158.47860538827257</v>
      </c>
      <c r="AE2100" s="45"/>
      <c r="AF2100" s="45"/>
      <c r="AG2100" s="45"/>
      <c r="AH2100" s="45"/>
      <c r="AI2100" s="45"/>
      <c r="AJ2100" s="45">
        <v>2.6842313787638668E7</v>
      </c>
      <c r="AK2100" s="45">
        <v>0.029</v>
      </c>
      <c r="AL2100" s="45"/>
      <c r="AM2100" s="45"/>
      <c r="AN2100" s="45"/>
      <c r="AO2100" s="23"/>
      <c r="AP2100" s="23"/>
      <c r="AQ2100" s="45">
        <v>2.6842313787638668E7</v>
      </c>
      <c r="AR2100" s="45">
        <v>0.013</v>
      </c>
      <c r="AS2100" s="23"/>
      <c r="AT2100" s="23"/>
      <c r="AU2100" s="23"/>
      <c r="AV2100" s="23"/>
      <c r="AW2100" s="23"/>
      <c r="AX2100" s="45">
        <v>2.6842313787638668E7</v>
      </c>
      <c r="AY2100" s="23">
        <v>0.275</v>
      </c>
      <c r="AZ2100" s="23"/>
      <c r="BA2100" s="23"/>
      <c r="BB2100" s="23"/>
      <c r="BC2100" s="23"/>
      <c r="BD2100" s="23"/>
      <c r="BE2100" s="45">
        <v>2.6842313787638668E7</v>
      </c>
      <c r="BF2100" s="45">
        <v>32.0</v>
      </c>
      <c r="BG2100" s="23"/>
      <c r="BH2100" s="23"/>
      <c r="BI2100" s="23"/>
      <c r="BJ2100" s="23"/>
      <c r="BK2100" s="23"/>
      <c r="BL2100" s="45">
        <v>2.6842313787638668E7</v>
      </c>
      <c r="BM2100" s="45">
        <v>0.296</v>
      </c>
      <c r="BN2100" s="23"/>
      <c r="BO2100" s="23"/>
      <c r="BP2100" s="23"/>
      <c r="BQ2100" s="23"/>
      <c r="BR2100" s="23"/>
      <c r="BS2100" s="45">
        <v>2.6842313787638668E7</v>
      </c>
      <c r="BT2100" s="45">
        <v>0.049</v>
      </c>
      <c r="BU2100" s="23"/>
      <c r="BV2100" s="23"/>
      <c r="BW2100" s="23"/>
      <c r="BX2100" s="23"/>
      <c r="BY2100" s="23"/>
      <c r="BZ2100" s="23"/>
      <c r="CA2100" s="23"/>
    </row>
    <row r="2101" ht="15.75" customHeight="1">
      <c r="A2101" s="45">
        <v>2.6865583514569413E7</v>
      </c>
      <c r="B2101" s="46">
        <v>0.055</v>
      </c>
      <c r="C2101" s="45"/>
      <c r="D2101" s="45"/>
      <c r="E2101" s="45"/>
      <c r="F2101" s="45"/>
      <c r="G2101" s="45"/>
      <c r="H2101" s="45">
        <v>2.6865583514569413E7</v>
      </c>
      <c r="I2101" s="46">
        <v>0.12</v>
      </c>
      <c r="J2101" s="45"/>
      <c r="K2101" s="45"/>
      <c r="L2101" s="45"/>
      <c r="M2101" s="45"/>
      <c r="N2101" s="45"/>
      <c r="O2101" s="45">
        <v>2.6865583514569413E7</v>
      </c>
      <c r="P2101" s="45"/>
      <c r="Q2101" s="45"/>
      <c r="R2101" s="45"/>
      <c r="S2101" s="45"/>
      <c r="T2101" s="45"/>
      <c r="U2101" s="45"/>
      <c r="V2101" s="45">
        <v>2.6865583514569413E7</v>
      </c>
      <c r="W2101" s="45"/>
      <c r="X2101" s="45"/>
      <c r="Y2101" s="45"/>
      <c r="Z2101" s="45"/>
      <c r="AA2101" s="45"/>
      <c r="AB2101" s="45"/>
      <c r="AC2101" s="45">
        <v>2.6865583514569413E7</v>
      </c>
      <c r="AD2101" s="45">
        <v>161.39031854906167</v>
      </c>
      <c r="AE2101" s="45"/>
      <c r="AF2101" s="45"/>
      <c r="AG2101" s="45"/>
      <c r="AH2101" s="45"/>
      <c r="AI2101" s="45"/>
      <c r="AJ2101" s="45">
        <v>2.6865583514569413E7</v>
      </c>
      <c r="AK2101" s="45">
        <v>0.029</v>
      </c>
      <c r="AL2101" s="45"/>
      <c r="AM2101" s="45"/>
      <c r="AN2101" s="45"/>
      <c r="AO2101" s="23"/>
      <c r="AP2101" s="23"/>
      <c r="AQ2101" s="45">
        <v>2.6865583514569413E7</v>
      </c>
      <c r="AR2101" s="45">
        <v>0.013</v>
      </c>
      <c r="AS2101" s="23"/>
      <c r="AT2101" s="23"/>
      <c r="AU2101" s="23"/>
      <c r="AV2101" s="23"/>
      <c r="AW2101" s="23"/>
      <c r="AX2101" s="45">
        <v>2.6865583514569413E7</v>
      </c>
      <c r="AY2101" s="23">
        <v>0.275</v>
      </c>
      <c r="AZ2101" s="23"/>
      <c r="BA2101" s="23"/>
      <c r="BB2101" s="23"/>
      <c r="BC2101" s="23"/>
      <c r="BD2101" s="23"/>
      <c r="BE2101" s="45">
        <v>2.6865583514569413E7</v>
      </c>
      <c r="BF2101" s="45">
        <v>32.0</v>
      </c>
      <c r="BG2101" s="23"/>
      <c r="BH2101" s="23"/>
      <c r="BI2101" s="23"/>
      <c r="BJ2101" s="23"/>
      <c r="BK2101" s="23"/>
      <c r="BL2101" s="45">
        <v>2.6865583514569413E7</v>
      </c>
      <c r="BM2101" s="45">
        <v>0.296</v>
      </c>
      <c r="BN2101" s="23"/>
      <c r="BO2101" s="23"/>
      <c r="BP2101" s="23"/>
      <c r="BQ2101" s="23"/>
      <c r="BR2101" s="23"/>
      <c r="BS2101" s="45">
        <v>2.6865583514569413E7</v>
      </c>
      <c r="BT2101" s="45">
        <v>0.059</v>
      </c>
      <c r="BU2101" s="23"/>
      <c r="BV2101" s="23"/>
      <c r="BW2101" s="23"/>
      <c r="BX2101" s="23"/>
      <c r="BY2101" s="23"/>
      <c r="BZ2101" s="23"/>
      <c r="CA2101" s="23"/>
    </row>
    <row r="2102" ht="15.75" customHeight="1">
      <c r="A2102" s="45">
        <v>2.7080135693965137E7</v>
      </c>
      <c r="B2102" s="46">
        <v>0.069</v>
      </c>
      <c r="C2102" s="45"/>
      <c r="D2102" s="45"/>
      <c r="E2102" s="45"/>
      <c r="F2102" s="45"/>
      <c r="G2102" s="45"/>
      <c r="H2102" s="45">
        <v>2.7080135693965137E7</v>
      </c>
      <c r="I2102" s="46">
        <v>0.122</v>
      </c>
      <c r="J2102" s="45"/>
      <c r="K2102" s="45"/>
      <c r="L2102" s="45"/>
      <c r="M2102" s="45"/>
      <c r="N2102" s="45"/>
      <c r="O2102" s="45">
        <v>2.7080135693965137E7</v>
      </c>
      <c r="P2102" s="45"/>
      <c r="Q2102" s="45"/>
      <c r="R2102" s="45"/>
      <c r="S2102" s="45"/>
      <c r="T2102" s="45"/>
      <c r="U2102" s="45"/>
      <c r="V2102" s="45">
        <v>2.7080135693965137E7</v>
      </c>
      <c r="W2102" s="45">
        <v>0.00139799978492311</v>
      </c>
      <c r="X2102" s="45"/>
      <c r="Y2102" s="45"/>
      <c r="Z2102" s="45"/>
      <c r="AA2102" s="45"/>
      <c r="AB2102" s="45"/>
      <c r="AC2102" s="45">
        <v>2.7080135693965137E7</v>
      </c>
      <c r="AD2102" s="45">
        <v>187.70346762603995</v>
      </c>
      <c r="AE2102" s="45"/>
      <c r="AF2102" s="45"/>
      <c r="AG2102" s="45"/>
      <c r="AH2102" s="45"/>
      <c r="AI2102" s="45"/>
      <c r="AJ2102" s="45">
        <v>2.7080135693965137E7</v>
      </c>
      <c r="AK2102" s="45">
        <v>0.028</v>
      </c>
      <c r="AL2102" s="45"/>
      <c r="AM2102" s="45"/>
      <c r="AN2102" s="45"/>
      <c r="AO2102" s="23"/>
      <c r="AP2102" s="23"/>
      <c r="AQ2102" s="45">
        <v>2.7080135693965137E7</v>
      </c>
      <c r="AR2102" s="45">
        <v>0.013</v>
      </c>
      <c r="AS2102" s="23"/>
      <c r="AT2102" s="23"/>
      <c r="AU2102" s="23"/>
      <c r="AV2102" s="23"/>
      <c r="AW2102" s="23"/>
      <c r="AX2102" s="45">
        <v>2.7080135693965137E7</v>
      </c>
      <c r="AY2102" s="23">
        <v>0.275</v>
      </c>
      <c r="AZ2102" s="23"/>
      <c r="BA2102" s="23"/>
      <c r="BB2102" s="23"/>
      <c r="BC2102" s="23"/>
      <c r="BD2102" s="23"/>
      <c r="BE2102" s="45">
        <v>2.7080135693965137E7</v>
      </c>
      <c r="BF2102" s="45">
        <v>32.0</v>
      </c>
      <c r="BG2102" s="23"/>
      <c r="BH2102" s="23"/>
      <c r="BI2102" s="23"/>
      <c r="BJ2102" s="23"/>
      <c r="BK2102" s="23"/>
      <c r="BL2102" s="45">
        <v>2.7080135693965137E7</v>
      </c>
      <c r="BM2102" s="45">
        <v>0.455</v>
      </c>
      <c r="BN2102" s="23"/>
      <c r="BO2102" s="23"/>
      <c r="BP2102" s="23"/>
      <c r="BQ2102" s="23"/>
      <c r="BR2102" s="23"/>
      <c r="BS2102" s="45">
        <v>2.7080135693965137E7</v>
      </c>
      <c r="BT2102" s="45">
        <v>0.072</v>
      </c>
      <c r="BU2102" s="23"/>
      <c r="BV2102" s="23"/>
      <c r="BW2102" s="23"/>
      <c r="BX2102" s="23"/>
      <c r="BY2102" s="23"/>
      <c r="BZ2102" s="23"/>
      <c r="CA2102" s="23"/>
    </row>
    <row r="2103" ht="15.75" customHeight="1">
      <c r="A2103" s="45">
        <v>2.7004186620299768E7</v>
      </c>
      <c r="B2103" s="46">
        <v>0.063</v>
      </c>
      <c r="C2103" s="45"/>
      <c r="D2103" s="45"/>
      <c r="E2103" s="45"/>
      <c r="F2103" s="45"/>
      <c r="G2103" s="45"/>
      <c r="H2103" s="45">
        <v>2.7004186620299768E7</v>
      </c>
      <c r="I2103" s="46">
        <v>0.125</v>
      </c>
      <c r="J2103" s="45"/>
      <c r="K2103" s="45"/>
      <c r="L2103" s="45"/>
      <c r="M2103" s="45"/>
      <c r="N2103" s="45"/>
      <c r="O2103" s="45">
        <v>2.7004186620299768E7</v>
      </c>
      <c r="P2103" s="45">
        <v>5.536829630780887E-4</v>
      </c>
      <c r="Q2103" s="45"/>
      <c r="R2103" s="45"/>
      <c r="S2103" s="45"/>
      <c r="T2103" s="45"/>
      <c r="U2103" s="45"/>
      <c r="V2103" s="45">
        <v>2.7004186620299768E7</v>
      </c>
      <c r="W2103" s="45">
        <v>0.0016707626254286185</v>
      </c>
      <c r="X2103" s="45"/>
      <c r="Y2103" s="45"/>
      <c r="Z2103" s="45"/>
      <c r="AA2103" s="45"/>
      <c r="AB2103" s="45"/>
      <c r="AC2103" s="45">
        <v>2.7004186620299768E7</v>
      </c>
      <c r="AD2103" s="45">
        <v>243.8147784782461</v>
      </c>
      <c r="AE2103" s="45"/>
      <c r="AF2103" s="45"/>
      <c r="AG2103" s="45"/>
      <c r="AH2103" s="45"/>
      <c r="AI2103" s="45"/>
      <c r="AJ2103" s="45">
        <v>2.7004186620299768E7</v>
      </c>
      <c r="AK2103" s="45">
        <v>0.028</v>
      </c>
      <c r="AL2103" s="45"/>
      <c r="AM2103" s="45"/>
      <c r="AN2103" s="45"/>
      <c r="AO2103" s="23"/>
      <c r="AP2103" s="23"/>
      <c r="AQ2103" s="45">
        <v>2.7004186620299768E7</v>
      </c>
      <c r="AR2103" s="45">
        <v>0.012</v>
      </c>
      <c r="AS2103" s="23"/>
      <c r="AT2103" s="23"/>
      <c r="AU2103" s="23"/>
      <c r="AV2103" s="23"/>
      <c r="AW2103" s="23"/>
      <c r="AX2103" s="45">
        <v>2.7004186620299768E7</v>
      </c>
      <c r="AY2103" s="23">
        <v>0.275</v>
      </c>
      <c r="AZ2103" s="23"/>
      <c r="BA2103" s="23"/>
      <c r="BB2103" s="23"/>
      <c r="BC2103" s="23"/>
      <c r="BD2103" s="23"/>
      <c r="BE2103" s="45">
        <v>2.7004186620299768E7</v>
      </c>
      <c r="BF2103" s="45">
        <v>25.0</v>
      </c>
      <c r="BG2103" s="23"/>
      <c r="BH2103" s="23"/>
      <c r="BI2103" s="23"/>
      <c r="BJ2103" s="23"/>
      <c r="BK2103" s="23"/>
      <c r="BL2103" s="45">
        <v>2.7004186620299768E7</v>
      </c>
      <c r="BM2103" s="45">
        <v>0.49</v>
      </c>
      <c r="BN2103" s="23"/>
      <c r="BO2103" s="23"/>
      <c r="BP2103" s="23"/>
      <c r="BQ2103" s="23"/>
      <c r="BR2103" s="23"/>
      <c r="BS2103" s="45">
        <v>2.7004186620299768E7</v>
      </c>
      <c r="BT2103" s="45">
        <v>0.081</v>
      </c>
      <c r="BU2103" s="23"/>
      <c r="BV2103" s="23"/>
      <c r="BW2103" s="23"/>
      <c r="BX2103" s="23"/>
      <c r="BY2103" s="23"/>
      <c r="BZ2103" s="23"/>
      <c r="CA2103" s="23"/>
    </row>
    <row r="2104" ht="15.75" customHeight="1">
      <c r="A2104" s="45">
        <v>2.7327944996475372E7</v>
      </c>
      <c r="B2104" s="46">
        <v>0.046</v>
      </c>
      <c r="C2104" s="45"/>
      <c r="D2104" s="45"/>
      <c r="E2104" s="45"/>
      <c r="F2104" s="45"/>
      <c r="G2104" s="45"/>
      <c r="H2104" s="45">
        <v>2.7327944996475372E7</v>
      </c>
      <c r="I2104" s="46">
        <v>0.125</v>
      </c>
      <c r="J2104" s="45"/>
      <c r="K2104" s="45"/>
      <c r="L2104" s="45"/>
      <c r="M2104" s="45"/>
      <c r="N2104" s="45"/>
      <c r="O2104" s="45">
        <v>2.7327944996475372E7</v>
      </c>
      <c r="P2104" s="45">
        <v>5.600780246627461E-4</v>
      </c>
      <c r="Q2104" s="45"/>
      <c r="R2104" s="45"/>
      <c r="S2104" s="45"/>
      <c r="T2104" s="45"/>
      <c r="U2104" s="45"/>
      <c r="V2104" s="45">
        <v>2.7327944996475372E7</v>
      </c>
      <c r="W2104" s="45">
        <v>0.001487103720656257</v>
      </c>
      <c r="X2104" s="45"/>
      <c r="Y2104" s="45"/>
      <c r="Z2104" s="45"/>
      <c r="AA2104" s="45"/>
      <c r="AB2104" s="45"/>
      <c r="AC2104" s="45">
        <v>2.7327944996475372E7</v>
      </c>
      <c r="AD2104" s="45">
        <v>184.43948743204226</v>
      </c>
      <c r="AE2104" s="45"/>
      <c r="AF2104" s="45"/>
      <c r="AG2104" s="45"/>
      <c r="AH2104" s="45"/>
      <c r="AI2104" s="45"/>
      <c r="AJ2104" s="45">
        <v>2.7327944996475372E7</v>
      </c>
      <c r="AK2104" s="45">
        <v>0.028</v>
      </c>
      <c r="AL2104" s="45"/>
      <c r="AM2104" s="45"/>
      <c r="AN2104" s="45"/>
      <c r="AO2104" s="23"/>
      <c r="AP2104" s="23"/>
      <c r="AQ2104" s="45">
        <v>2.7327944996475372E7</v>
      </c>
      <c r="AR2104" s="45">
        <v>0.012</v>
      </c>
      <c r="AS2104" s="23"/>
      <c r="AT2104" s="23"/>
      <c r="AU2104" s="23"/>
      <c r="AV2104" s="23"/>
      <c r="AW2104" s="23"/>
      <c r="AX2104" s="45">
        <v>2.7327944996475372E7</v>
      </c>
      <c r="AY2104" s="23">
        <v>0.275</v>
      </c>
      <c r="AZ2104" s="23"/>
      <c r="BA2104" s="23"/>
      <c r="BB2104" s="23"/>
      <c r="BC2104" s="23"/>
      <c r="BD2104" s="23"/>
      <c r="BE2104" s="45">
        <v>2.7327944996475372E7</v>
      </c>
      <c r="BF2104" s="45">
        <v>25.0</v>
      </c>
      <c r="BG2104" s="23"/>
      <c r="BH2104" s="23"/>
      <c r="BI2104" s="23"/>
      <c r="BJ2104" s="23"/>
      <c r="BK2104" s="23"/>
      <c r="BL2104" s="45">
        <v>2.7327944996475372E7</v>
      </c>
      <c r="BM2104" s="45">
        <v>0.512</v>
      </c>
      <c r="BN2104" s="23"/>
      <c r="BO2104" s="23"/>
      <c r="BP2104" s="23"/>
      <c r="BQ2104" s="23"/>
      <c r="BR2104" s="23"/>
      <c r="BS2104" s="45">
        <v>2.7327944996475372E7</v>
      </c>
      <c r="BT2104" s="45">
        <v>0.1</v>
      </c>
      <c r="BU2104" s="23"/>
      <c r="BV2104" s="23"/>
      <c r="BW2104" s="23"/>
      <c r="BX2104" s="23"/>
      <c r="BY2104" s="23"/>
      <c r="BZ2104" s="23"/>
      <c r="CA2104" s="23"/>
    </row>
    <row r="2105" ht="15.75" customHeight="1">
      <c r="A2105" s="45">
        <v>2.7474110933927644E7</v>
      </c>
      <c r="B2105" s="46">
        <v>0.048</v>
      </c>
      <c r="C2105" s="45"/>
      <c r="D2105" s="45"/>
      <c r="E2105" s="45"/>
      <c r="F2105" s="45"/>
      <c r="G2105" s="45"/>
      <c r="H2105" s="45">
        <v>2.7474110933927644E7</v>
      </c>
      <c r="I2105" s="46">
        <v>0.115</v>
      </c>
      <c r="J2105" s="45"/>
      <c r="K2105" s="45"/>
      <c r="L2105" s="45"/>
      <c r="M2105" s="45"/>
      <c r="N2105" s="45"/>
      <c r="O2105" s="45">
        <v>2.7474110933927644E7</v>
      </c>
      <c r="P2105" s="45"/>
      <c r="Q2105" s="45"/>
      <c r="R2105" s="45"/>
      <c r="S2105" s="45"/>
      <c r="T2105" s="45"/>
      <c r="U2105" s="45"/>
      <c r="V2105" s="45">
        <v>2.7474110933927644E7</v>
      </c>
      <c r="W2105" s="45"/>
      <c r="X2105" s="45"/>
      <c r="Y2105" s="45"/>
      <c r="Z2105" s="45"/>
      <c r="AA2105" s="45"/>
      <c r="AB2105" s="45"/>
      <c r="AC2105" s="45">
        <v>2.7474110933927644E7</v>
      </c>
      <c r="AD2105" s="45"/>
      <c r="AE2105" s="45"/>
      <c r="AF2105" s="45"/>
      <c r="AG2105" s="45"/>
      <c r="AH2105" s="45"/>
      <c r="AI2105" s="45"/>
      <c r="AJ2105" s="45">
        <v>2.7474110933927644E7</v>
      </c>
      <c r="AK2105" s="45">
        <v>0.027</v>
      </c>
      <c r="AL2105" s="45"/>
      <c r="AM2105" s="45"/>
      <c r="AN2105" s="45"/>
      <c r="AO2105" s="23"/>
      <c r="AP2105" s="23"/>
      <c r="AQ2105" s="45">
        <v>2.7474110933927644E7</v>
      </c>
      <c r="AR2105" s="45">
        <v>0.012</v>
      </c>
      <c r="AS2105" s="23"/>
      <c r="AT2105" s="23"/>
      <c r="AU2105" s="23"/>
      <c r="AV2105" s="23"/>
      <c r="AW2105" s="23"/>
      <c r="AX2105" s="45">
        <v>2.7474110933927644E7</v>
      </c>
      <c r="AY2105" s="23">
        <v>0.254</v>
      </c>
      <c r="AZ2105" s="23"/>
      <c r="BA2105" s="23"/>
      <c r="BB2105" s="23"/>
      <c r="BC2105" s="23"/>
      <c r="BD2105" s="23"/>
      <c r="BE2105" s="45">
        <v>2.7474110933927644E7</v>
      </c>
      <c r="BF2105" s="45">
        <v>25.0</v>
      </c>
      <c r="BG2105" s="23"/>
      <c r="BH2105" s="23"/>
      <c r="BI2105" s="23"/>
      <c r="BJ2105" s="23"/>
      <c r="BK2105" s="23"/>
      <c r="BL2105" s="45">
        <v>2.7474110933927644E7</v>
      </c>
      <c r="BM2105" s="45">
        <v>0.522</v>
      </c>
      <c r="BN2105" s="23"/>
      <c r="BO2105" s="23"/>
      <c r="BP2105" s="23"/>
      <c r="BQ2105" s="23"/>
      <c r="BR2105" s="23"/>
      <c r="BS2105" s="45">
        <v>2.7474110933927644E7</v>
      </c>
      <c r="BT2105" s="45">
        <v>0.16</v>
      </c>
      <c r="BU2105" s="23"/>
      <c r="BV2105" s="23"/>
      <c r="BW2105" s="23"/>
      <c r="BX2105" s="23"/>
      <c r="BY2105" s="23"/>
      <c r="BZ2105" s="23"/>
      <c r="CA2105" s="23"/>
    </row>
    <row r="2106" ht="15.75" customHeight="1">
      <c r="A2106" s="45">
        <v>2.7736863247699752E7</v>
      </c>
      <c r="B2106" s="46">
        <v>0.05</v>
      </c>
      <c r="C2106" s="45"/>
      <c r="D2106" s="45"/>
      <c r="E2106" s="45"/>
      <c r="F2106" s="45"/>
      <c r="G2106" s="45"/>
      <c r="H2106" s="45">
        <v>2.7736863247699752E7</v>
      </c>
      <c r="I2106" s="46">
        <v>0.114</v>
      </c>
      <c r="J2106" s="45"/>
      <c r="K2106" s="45"/>
      <c r="L2106" s="45"/>
      <c r="M2106" s="45"/>
      <c r="N2106" s="45"/>
      <c r="O2106" s="45">
        <v>2.7736863247699752E7</v>
      </c>
      <c r="P2106" s="45">
        <v>5.4517282935134E-4</v>
      </c>
      <c r="Q2106" s="45"/>
      <c r="R2106" s="45"/>
      <c r="S2106" s="45"/>
      <c r="T2106" s="45"/>
      <c r="U2106" s="45"/>
      <c r="V2106" s="45">
        <v>2.7736863247699752E7</v>
      </c>
      <c r="W2106" s="45">
        <v>0.0015111808252195038</v>
      </c>
      <c r="X2106" s="45"/>
      <c r="Y2106" s="45"/>
      <c r="Z2106" s="45"/>
      <c r="AA2106" s="45"/>
      <c r="AB2106" s="45"/>
      <c r="AC2106" s="45">
        <v>2.7736863247699752E7</v>
      </c>
      <c r="AD2106" s="45"/>
      <c r="AE2106" s="45"/>
      <c r="AF2106" s="45"/>
      <c r="AG2106" s="45"/>
      <c r="AH2106" s="45"/>
      <c r="AI2106" s="45"/>
      <c r="AJ2106" s="45">
        <v>2.7736863247699752E7</v>
      </c>
      <c r="AK2106" s="45">
        <v>0.027</v>
      </c>
      <c r="AL2106" s="45"/>
      <c r="AM2106" s="45"/>
      <c r="AN2106" s="45"/>
      <c r="AO2106" s="23"/>
      <c r="AP2106" s="23"/>
      <c r="AQ2106" s="45">
        <v>2.7736863247699752E7</v>
      </c>
      <c r="AR2106" s="45">
        <v>0.011</v>
      </c>
      <c r="AS2106" s="23"/>
      <c r="AT2106" s="23"/>
      <c r="AU2106" s="23"/>
      <c r="AV2106" s="23"/>
      <c r="AW2106" s="23"/>
      <c r="AX2106" s="45">
        <v>2.7736863247699752E7</v>
      </c>
      <c r="AY2106" s="23">
        <v>0.254</v>
      </c>
      <c r="AZ2106" s="23"/>
      <c r="BA2106" s="23"/>
      <c r="BB2106" s="23"/>
      <c r="BC2106" s="23"/>
      <c r="BD2106" s="23"/>
      <c r="BE2106" s="45">
        <v>2.7736863247699752E7</v>
      </c>
      <c r="BF2106" s="45">
        <v>16.0</v>
      </c>
      <c r="BG2106" s="23"/>
      <c r="BH2106" s="23"/>
      <c r="BI2106" s="23"/>
      <c r="BJ2106" s="23"/>
      <c r="BK2106" s="23"/>
      <c r="BL2106" s="45">
        <v>2.7736863247699752E7</v>
      </c>
      <c r="BM2106" s="45">
        <v>0.526</v>
      </c>
      <c r="BN2106" s="23"/>
      <c r="BO2106" s="23"/>
      <c r="BP2106" s="23"/>
      <c r="BQ2106" s="23"/>
      <c r="BR2106" s="23"/>
      <c r="BS2106" s="45">
        <v>2.7736863247699752E7</v>
      </c>
      <c r="BT2106" s="45">
        <v>0.25</v>
      </c>
      <c r="BU2106" s="23"/>
      <c r="BV2106" s="23"/>
      <c r="BW2106" s="23"/>
      <c r="BX2106" s="23"/>
      <c r="BY2106" s="23"/>
      <c r="BZ2106" s="23"/>
      <c r="CA2106" s="23"/>
    </row>
    <row r="2107" ht="15.75" customHeight="1">
      <c r="A2107" s="45">
        <v>3.144624122125766E7</v>
      </c>
      <c r="B2107" s="46">
        <v>0.054</v>
      </c>
      <c r="C2107" s="45"/>
      <c r="D2107" s="45"/>
      <c r="E2107" s="45"/>
      <c r="F2107" s="45"/>
      <c r="G2107" s="45"/>
      <c r="H2107" s="45">
        <v>3.144624122125766E7</v>
      </c>
      <c r="I2107" s="46">
        <v>0.1</v>
      </c>
      <c r="J2107" s="45"/>
      <c r="K2107" s="45"/>
      <c r="L2107" s="45"/>
      <c r="M2107" s="45"/>
      <c r="N2107" s="45"/>
      <c r="O2107" s="45">
        <v>3.144624122125766E7</v>
      </c>
      <c r="P2107" s="45"/>
      <c r="Q2107" s="45"/>
      <c r="R2107" s="45"/>
      <c r="S2107" s="45"/>
      <c r="T2107" s="45"/>
      <c r="U2107" s="45"/>
      <c r="V2107" s="45">
        <v>3.144624122125766E7</v>
      </c>
      <c r="W2107" s="45">
        <v>0.0016771328651337418</v>
      </c>
      <c r="X2107" s="45"/>
      <c r="Y2107" s="45"/>
      <c r="Z2107" s="45"/>
      <c r="AA2107" s="45"/>
      <c r="AB2107" s="45"/>
      <c r="AC2107" s="45">
        <v>3.144624122125766E7</v>
      </c>
      <c r="AD2107" s="45"/>
      <c r="AE2107" s="45"/>
      <c r="AF2107" s="45"/>
      <c r="AG2107" s="45"/>
      <c r="AH2107" s="45"/>
      <c r="AI2107" s="45"/>
      <c r="AJ2107" s="45">
        <v>3.144624122125766E7</v>
      </c>
      <c r="AK2107" s="45">
        <v>0.026</v>
      </c>
      <c r="AL2107" s="45"/>
      <c r="AM2107" s="45"/>
      <c r="AN2107" s="45"/>
      <c r="AO2107" s="23"/>
      <c r="AP2107" s="23"/>
      <c r="AQ2107" s="45">
        <v>3.144624122125766E7</v>
      </c>
      <c r="AR2107" s="45">
        <v>0.011</v>
      </c>
      <c r="AS2107" s="23"/>
      <c r="AT2107" s="23"/>
      <c r="AU2107" s="23"/>
      <c r="AV2107" s="23"/>
      <c r="AW2107" s="23"/>
      <c r="AX2107" s="45">
        <v>3.144624122125766E7</v>
      </c>
      <c r="AY2107" s="23">
        <v>0.254</v>
      </c>
      <c r="AZ2107" s="23"/>
      <c r="BA2107" s="23"/>
      <c r="BB2107" s="23"/>
      <c r="BC2107" s="23"/>
      <c r="BD2107" s="23"/>
      <c r="BE2107" s="45">
        <v>3.144624122125766E7</v>
      </c>
      <c r="BF2107" s="45">
        <v>16.0</v>
      </c>
      <c r="BG2107" s="23"/>
      <c r="BH2107" s="23"/>
      <c r="BI2107" s="23"/>
      <c r="BJ2107" s="23"/>
      <c r="BK2107" s="23"/>
      <c r="BL2107" s="45">
        <v>3.144624122125766E7</v>
      </c>
      <c r="BM2107" s="45">
        <v>0.534</v>
      </c>
      <c r="BN2107" s="23"/>
      <c r="BO2107" s="23"/>
      <c r="BP2107" s="23"/>
      <c r="BQ2107" s="23"/>
      <c r="BR2107" s="23"/>
      <c r="BS2107" s="45">
        <v>3.144624122125766E7</v>
      </c>
      <c r="BT2107" s="45">
        <v>0.349</v>
      </c>
      <c r="BU2107" s="23"/>
      <c r="BV2107" s="23"/>
      <c r="BW2107" s="23"/>
      <c r="BX2107" s="23"/>
      <c r="BY2107" s="23"/>
      <c r="BZ2107" s="23"/>
      <c r="CA2107" s="23"/>
    </row>
    <row r="2108" ht="15.75" customHeight="1">
      <c r="A2108" s="45"/>
      <c r="B2108" s="46">
        <v>0.036</v>
      </c>
      <c r="C2108" s="45"/>
      <c r="D2108" s="45"/>
      <c r="E2108" s="45"/>
      <c r="F2108" s="45"/>
      <c r="G2108" s="45"/>
      <c r="H2108" s="45"/>
      <c r="I2108" s="46">
        <v>0.099</v>
      </c>
      <c r="J2108" s="45"/>
      <c r="K2108" s="45"/>
      <c r="L2108" s="45"/>
      <c r="M2108" s="45"/>
      <c r="N2108" s="45"/>
      <c r="O2108" s="45"/>
      <c r="P2108" s="45"/>
      <c r="Q2108" s="45"/>
      <c r="R2108" s="45"/>
      <c r="S2108" s="45"/>
      <c r="T2108" s="45"/>
      <c r="U2108" s="45"/>
      <c r="V2108" s="45"/>
      <c r="W2108" s="45"/>
      <c r="X2108" s="45"/>
      <c r="Y2108" s="45"/>
      <c r="Z2108" s="45"/>
      <c r="AA2108" s="45"/>
      <c r="AB2108" s="45"/>
      <c r="AC2108" s="45"/>
      <c r="AD2108" s="45">
        <v>48.633401420095325</v>
      </c>
      <c r="AE2108" s="45"/>
      <c r="AF2108" s="45"/>
      <c r="AG2108" s="45"/>
      <c r="AH2108" s="45"/>
      <c r="AI2108" s="45"/>
      <c r="AJ2108" s="45"/>
      <c r="AK2108" s="45">
        <v>0.032</v>
      </c>
      <c r="AL2108" s="45"/>
      <c r="AM2108" s="45"/>
      <c r="AN2108" s="45"/>
      <c r="AO2108" s="23"/>
      <c r="AP2108" s="23"/>
      <c r="AQ2108" s="45"/>
      <c r="AR2108" s="45">
        <v>0.02</v>
      </c>
      <c r="AS2108" s="23"/>
      <c r="AT2108" s="23"/>
      <c r="AU2108" s="23"/>
      <c r="AV2108" s="23"/>
      <c r="AW2108" s="23"/>
      <c r="AX2108" s="45"/>
      <c r="AY2108" s="23"/>
      <c r="AZ2108" s="23"/>
      <c r="BA2108" s="23"/>
      <c r="BB2108" s="23"/>
      <c r="BC2108" s="23"/>
      <c r="BD2108" s="23"/>
      <c r="BE2108" s="45"/>
      <c r="BF2108" s="45"/>
      <c r="BG2108" s="23"/>
      <c r="BH2108" s="23"/>
      <c r="BI2108" s="23"/>
      <c r="BJ2108" s="23"/>
      <c r="BK2108" s="23"/>
      <c r="BL2108" s="45"/>
      <c r="BM2108" s="45">
        <v>0.002</v>
      </c>
      <c r="BN2108" s="23"/>
      <c r="BO2108" s="23"/>
      <c r="BP2108" s="23"/>
      <c r="BQ2108" s="23"/>
      <c r="BR2108" s="23"/>
      <c r="BS2108" s="45"/>
      <c r="BT2108" s="45">
        <v>0.021</v>
      </c>
      <c r="BU2108" s="23"/>
      <c r="BV2108" s="23"/>
      <c r="BW2108" s="23"/>
      <c r="BX2108" s="23"/>
      <c r="BY2108" s="23"/>
      <c r="BZ2108" s="23"/>
      <c r="CA2108" s="23"/>
    </row>
    <row r="2109" ht="15.75" customHeight="1">
      <c r="A2109" s="45"/>
      <c r="B2109" s="46">
        <v>0.037</v>
      </c>
      <c r="C2109" s="45"/>
      <c r="D2109" s="45"/>
      <c r="E2109" s="45"/>
      <c r="F2109" s="45"/>
      <c r="G2109" s="45"/>
      <c r="H2109" s="45"/>
      <c r="I2109" s="46">
        <v>0.088</v>
      </c>
      <c r="J2109" s="45"/>
      <c r="K2109" s="45"/>
      <c r="L2109" s="45"/>
      <c r="M2109" s="45"/>
      <c r="N2109" s="45"/>
      <c r="O2109" s="45"/>
      <c r="P2109" s="45"/>
      <c r="Q2109" s="45"/>
      <c r="R2109" s="45"/>
      <c r="S2109" s="45"/>
      <c r="T2109" s="45"/>
      <c r="U2109" s="45"/>
      <c r="V2109" s="45"/>
      <c r="W2109" s="45"/>
      <c r="X2109" s="45"/>
      <c r="Y2109" s="45"/>
      <c r="Z2109" s="45"/>
      <c r="AA2109" s="45"/>
      <c r="AB2109" s="45"/>
      <c r="AC2109" s="45"/>
      <c r="AD2109" s="45">
        <v>42.264310431360116</v>
      </c>
      <c r="AE2109" s="45"/>
      <c r="AF2109" s="45"/>
      <c r="AG2109" s="45"/>
      <c r="AH2109" s="45"/>
      <c r="AI2109" s="45"/>
      <c r="AJ2109" s="45"/>
      <c r="AK2109" s="45">
        <v>0.032</v>
      </c>
      <c r="AL2109" s="45"/>
      <c r="AM2109" s="45"/>
      <c r="AN2109" s="45"/>
      <c r="AO2109" s="23"/>
      <c r="AP2109" s="23"/>
      <c r="AQ2109" s="45"/>
      <c r="AR2109" s="45">
        <v>0.019</v>
      </c>
      <c r="AS2109" s="23"/>
      <c r="AT2109" s="23"/>
      <c r="AU2109" s="23"/>
      <c r="AV2109" s="23"/>
      <c r="AW2109" s="23"/>
      <c r="AX2109" s="45"/>
      <c r="AY2109" s="23"/>
      <c r="AZ2109" s="23"/>
      <c r="BA2109" s="23"/>
      <c r="BB2109" s="23"/>
      <c r="BC2109" s="23"/>
      <c r="BD2109" s="23"/>
      <c r="BE2109" s="45"/>
      <c r="BF2109" s="45"/>
      <c r="BG2109" s="23"/>
      <c r="BH2109" s="23"/>
      <c r="BI2109" s="23"/>
      <c r="BJ2109" s="23"/>
      <c r="BK2109" s="23"/>
      <c r="BL2109" s="45"/>
      <c r="BM2109" s="45">
        <v>0.002</v>
      </c>
      <c r="BN2109" s="23"/>
      <c r="BO2109" s="23"/>
      <c r="BP2109" s="23"/>
      <c r="BQ2109" s="23"/>
      <c r="BR2109" s="23"/>
      <c r="BS2109" s="45"/>
      <c r="BT2109" s="45">
        <v>0.028</v>
      </c>
      <c r="BU2109" s="23"/>
      <c r="BV2109" s="23"/>
      <c r="BW2109" s="23"/>
      <c r="BX2109" s="23"/>
      <c r="BY2109" s="23"/>
      <c r="BZ2109" s="23"/>
      <c r="CA2109" s="23"/>
    </row>
    <row r="2110" ht="15.75" customHeight="1">
      <c r="A2110" s="45"/>
      <c r="B2110" s="46">
        <v>0.038</v>
      </c>
      <c r="C2110" s="45"/>
      <c r="D2110" s="45"/>
      <c r="E2110" s="45"/>
      <c r="F2110" s="45"/>
      <c r="G2110" s="45"/>
      <c r="H2110" s="45"/>
      <c r="I2110" s="46">
        <v>0.074</v>
      </c>
      <c r="J2110" s="45"/>
      <c r="K2110" s="45"/>
      <c r="L2110" s="45"/>
      <c r="M2110" s="45"/>
      <c r="N2110" s="45"/>
      <c r="O2110" s="45"/>
      <c r="P2110" s="45"/>
      <c r="Q2110" s="45"/>
      <c r="R2110" s="45"/>
      <c r="S2110" s="45"/>
      <c r="T2110" s="45"/>
      <c r="U2110" s="45"/>
      <c r="V2110" s="45"/>
      <c r="W2110" s="45">
        <v>6.032482598607888E-4</v>
      </c>
      <c r="X2110" s="45"/>
      <c r="Y2110" s="45"/>
      <c r="Z2110" s="45"/>
      <c r="AA2110" s="45"/>
      <c r="AB2110" s="45"/>
      <c r="AC2110" s="45"/>
      <c r="AD2110" s="45">
        <v>56.71564836298015</v>
      </c>
      <c r="AE2110" s="45"/>
      <c r="AF2110" s="45"/>
      <c r="AG2110" s="45"/>
      <c r="AH2110" s="45"/>
      <c r="AI2110" s="45"/>
      <c r="AJ2110" s="45"/>
      <c r="AK2110" s="45">
        <v>0.031</v>
      </c>
      <c r="AL2110" s="45"/>
      <c r="AM2110" s="45"/>
      <c r="AN2110" s="45"/>
      <c r="AO2110" s="23"/>
      <c r="AP2110" s="23"/>
      <c r="AQ2110" s="45"/>
      <c r="AR2110" s="45">
        <v>0.019</v>
      </c>
      <c r="AS2110" s="23"/>
      <c r="AT2110" s="23"/>
      <c r="AU2110" s="23"/>
      <c r="AV2110" s="23"/>
      <c r="AW2110" s="23"/>
      <c r="AX2110" s="45"/>
      <c r="AY2110" s="23"/>
      <c r="AZ2110" s="23"/>
      <c r="BA2110" s="23"/>
      <c r="BB2110" s="23"/>
      <c r="BC2110" s="23"/>
      <c r="BD2110" s="23"/>
      <c r="BE2110" s="45"/>
      <c r="BF2110" s="45"/>
      <c r="BG2110" s="23"/>
      <c r="BH2110" s="23"/>
      <c r="BI2110" s="23"/>
      <c r="BJ2110" s="23"/>
      <c r="BK2110" s="23"/>
      <c r="BL2110" s="45"/>
      <c r="BM2110" s="45">
        <v>0.025</v>
      </c>
      <c r="BN2110" s="23"/>
      <c r="BO2110" s="23"/>
      <c r="BP2110" s="23"/>
      <c r="BQ2110" s="23"/>
      <c r="BR2110" s="23"/>
      <c r="BS2110" s="45"/>
      <c r="BT2110" s="45">
        <v>0.035</v>
      </c>
      <c r="BU2110" s="23"/>
      <c r="BV2110" s="23"/>
      <c r="BW2110" s="23"/>
      <c r="BX2110" s="23"/>
      <c r="BY2110" s="23"/>
      <c r="BZ2110" s="23"/>
      <c r="CA2110" s="23"/>
    </row>
    <row r="2111" ht="15.75" customHeight="1">
      <c r="A2111" s="45"/>
      <c r="B2111" s="46">
        <v>0.037</v>
      </c>
      <c r="C2111" s="45"/>
      <c r="D2111" s="45"/>
      <c r="E2111" s="45"/>
      <c r="F2111" s="45"/>
      <c r="G2111" s="45"/>
      <c r="H2111" s="45"/>
      <c r="I2111" s="46">
        <v>0.059</v>
      </c>
      <c r="J2111" s="45"/>
      <c r="K2111" s="45"/>
      <c r="L2111" s="45"/>
      <c r="M2111" s="45"/>
      <c r="N2111" s="45"/>
      <c r="O2111" s="45"/>
      <c r="P2111" s="45"/>
      <c r="Q2111" s="45"/>
      <c r="R2111" s="45"/>
      <c r="S2111" s="45"/>
      <c r="T2111" s="45"/>
      <c r="U2111" s="45"/>
      <c r="V2111" s="45"/>
      <c r="W2111" s="45">
        <v>5.880815473078934E-4</v>
      </c>
      <c r="X2111" s="45"/>
      <c r="Y2111" s="45"/>
      <c r="Z2111" s="45"/>
      <c r="AA2111" s="45"/>
      <c r="AB2111" s="45"/>
      <c r="AC2111" s="45"/>
      <c r="AD2111" s="45">
        <v>70.36873215650006</v>
      </c>
      <c r="AE2111" s="45"/>
      <c r="AF2111" s="45"/>
      <c r="AG2111" s="45"/>
      <c r="AH2111" s="45"/>
      <c r="AI2111" s="45"/>
      <c r="AJ2111" s="45"/>
      <c r="AK2111" s="45">
        <v>0.031</v>
      </c>
      <c r="AL2111" s="45"/>
      <c r="AM2111" s="45"/>
      <c r="AN2111" s="45"/>
      <c r="AO2111" s="23"/>
      <c r="AP2111" s="23"/>
      <c r="AQ2111" s="45"/>
      <c r="AR2111" s="45">
        <v>0.018</v>
      </c>
      <c r="AS2111" s="23"/>
      <c r="AT2111" s="23"/>
      <c r="AU2111" s="23"/>
      <c r="AV2111" s="23"/>
      <c r="AW2111" s="23"/>
      <c r="AX2111" s="45"/>
      <c r="AY2111" s="23"/>
      <c r="AZ2111" s="23"/>
      <c r="BA2111" s="23"/>
      <c r="BB2111" s="23"/>
      <c r="BC2111" s="23"/>
      <c r="BD2111" s="23"/>
      <c r="BE2111" s="45"/>
      <c r="BF2111" s="45">
        <v>39.0</v>
      </c>
      <c r="BG2111" s="23"/>
      <c r="BH2111" s="23"/>
      <c r="BI2111" s="23"/>
      <c r="BJ2111" s="23"/>
      <c r="BK2111" s="23"/>
      <c r="BL2111" s="45"/>
      <c r="BM2111" s="45">
        <v>0.039</v>
      </c>
      <c r="BN2111" s="23"/>
      <c r="BO2111" s="23"/>
      <c r="BP2111" s="23"/>
      <c r="BQ2111" s="23"/>
      <c r="BR2111" s="23"/>
      <c r="BS2111" s="45"/>
      <c r="BT2111" s="45">
        <v>0.039</v>
      </c>
      <c r="BU2111" s="23"/>
      <c r="BV2111" s="23"/>
      <c r="BW2111" s="23"/>
      <c r="BX2111" s="23"/>
      <c r="BY2111" s="23"/>
      <c r="BZ2111" s="23"/>
      <c r="CA2111" s="23"/>
    </row>
    <row r="2112" ht="15.75" customHeight="1">
      <c r="A2112" s="45"/>
      <c r="B2112" s="46">
        <v>0.035</v>
      </c>
      <c r="C2112" s="45"/>
      <c r="D2112" s="45"/>
      <c r="E2112" s="45"/>
      <c r="F2112" s="45"/>
      <c r="G2112" s="45"/>
      <c r="H2112" s="45"/>
      <c r="I2112" s="46">
        <v>0.076</v>
      </c>
      <c r="J2112" s="45"/>
      <c r="K2112" s="45"/>
      <c r="L2112" s="45"/>
      <c r="M2112" s="45"/>
      <c r="N2112" s="45"/>
      <c r="O2112" s="45"/>
      <c r="P2112" s="45"/>
      <c r="Q2112" s="45"/>
      <c r="R2112" s="45"/>
      <c r="S2112" s="45"/>
      <c r="T2112" s="45"/>
      <c r="U2112" s="45"/>
      <c r="V2112" s="45"/>
      <c r="W2112" s="45"/>
      <c r="X2112" s="45"/>
      <c r="Y2112" s="45"/>
      <c r="Z2112" s="45"/>
      <c r="AA2112" s="45"/>
      <c r="AB2112" s="45"/>
      <c r="AC2112" s="45"/>
      <c r="AD2112" s="45">
        <v>73.4807847747814</v>
      </c>
      <c r="AE2112" s="45"/>
      <c r="AF2112" s="45"/>
      <c r="AG2112" s="45"/>
      <c r="AH2112" s="45"/>
      <c r="AI2112" s="45"/>
      <c r="AJ2112" s="45"/>
      <c r="AK2112" s="45">
        <v>0.03</v>
      </c>
      <c r="AL2112" s="45"/>
      <c r="AM2112" s="45"/>
      <c r="AN2112" s="45"/>
      <c r="AO2112" s="23"/>
      <c r="AP2112" s="23"/>
      <c r="AQ2112" s="45"/>
      <c r="AR2112" s="45">
        <v>0.018</v>
      </c>
      <c r="AS2112" s="23"/>
      <c r="AT2112" s="23"/>
      <c r="AU2112" s="23"/>
      <c r="AV2112" s="23"/>
      <c r="AW2112" s="23"/>
      <c r="AX2112" s="45"/>
      <c r="AY2112" s="23"/>
      <c r="AZ2112" s="23"/>
      <c r="BA2112" s="23"/>
      <c r="BB2112" s="23"/>
      <c r="BC2112" s="23"/>
      <c r="BD2112" s="23"/>
      <c r="BE2112" s="45"/>
      <c r="BF2112" s="45">
        <v>47.0</v>
      </c>
      <c r="BG2112" s="23"/>
      <c r="BH2112" s="23"/>
      <c r="BI2112" s="23"/>
      <c r="BJ2112" s="23"/>
      <c r="BK2112" s="23"/>
      <c r="BL2112" s="45"/>
      <c r="BM2112" s="45">
        <v>0.051</v>
      </c>
      <c r="BN2112" s="23"/>
      <c r="BO2112" s="23"/>
      <c r="BP2112" s="23"/>
      <c r="BQ2112" s="23"/>
      <c r="BR2112" s="23"/>
      <c r="BS2112" s="45"/>
      <c r="BT2112" s="45">
        <v>0.047</v>
      </c>
      <c r="BU2112" s="23"/>
      <c r="BV2112" s="23"/>
      <c r="BW2112" s="23"/>
      <c r="BX2112" s="23"/>
      <c r="BY2112" s="23"/>
      <c r="BZ2112" s="23"/>
      <c r="CA2112" s="23"/>
    </row>
    <row r="2113" ht="15.75" customHeight="1">
      <c r="A2113" s="45"/>
      <c r="B2113" s="46">
        <v>0.033</v>
      </c>
      <c r="C2113" s="45"/>
      <c r="D2113" s="45"/>
      <c r="E2113" s="45"/>
      <c r="F2113" s="45"/>
      <c r="G2113" s="45"/>
      <c r="H2113" s="45"/>
      <c r="I2113" s="46">
        <v>0.075</v>
      </c>
      <c r="J2113" s="45"/>
      <c r="K2113" s="45"/>
      <c r="L2113" s="45"/>
      <c r="M2113" s="45"/>
      <c r="N2113" s="45"/>
      <c r="O2113" s="45"/>
      <c r="P2113" s="45"/>
      <c r="Q2113" s="45"/>
      <c r="R2113" s="45"/>
      <c r="S2113" s="45"/>
      <c r="T2113" s="45"/>
      <c r="U2113" s="45"/>
      <c r="V2113" s="45"/>
      <c r="W2113" s="45">
        <v>4.394029850746269E-4</v>
      </c>
      <c r="X2113" s="45"/>
      <c r="Y2113" s="45"/>
      <c r="Z2113" s="45"/>
      <c r="AA2113" s="45"/>
      <c r="AB2113" s="45"/>
      <c r="AC2113" s="45"/>
      <c r="AD2113" s="45">
        <v>62.08955223880597</v>
      </c>
      <c r="AE2113" s="45"/>
      <c r="AF2113" s="45"/>
      <c r="AG2113" s="45"/>
      <c r="AH2113" s="45"/>
      <c r="AI2113" s="45"/>
      <c r="AJ2113" s="45"/>
      <c r="AK2113" s="45">
        <v>0.029</v>
      </c>
      <c r="AL2113" s="45"/>
      <c r="AM2113" s="45"/>
      <c r="AN2113" s="45"/>
      <c r="AO2113" s="23"/>
      <c r="AP2113" s="23"/>
      <c r="AQ2113" s="45"/>
      <c r="AR2113" s="45">
        <v>0.018</v>
      </c>
      <c r="AS2113" s="23"/>
      <c r="AT2113" s="23"/>
      <c r="AU2113" s="23"/>
      <c r="AV2113" s="23"/>
      <c r="AW2113" s="23"/>
      <c r="AX2113" s="45"/>
      <c r="AY2113" s="23">
        <v>0.084</v>
      </c>
      <c r="AZ2113" s="23"/>
      <c r="BA2113" s="23"/>
      <c r="BB2113" s="23"/>
      <c r="BC2113" s="23"/>
      <c r="BD2113" s="23"/>
      <c r="BE2113" s="45"/>
      <c r="BF2113" s="45">
        <v>47.0</v>
      </c>
      <c r="BG2113" s="23"/>
      <c r="BH2113" s="23"/>
      <c r="BI2113" s="23"/>
      <c r="BJ2113" s="23"/>
      <c r="BK2113" s="23"/>
      <c r="BL2113" s="45"/>
      <c r="BM2113" s="45">
        <v>0.061</v>
      </c>
      <c r="BN2113" s="23"/>
      <c r="BO2113" s="23"/>
      <c r="BP2113" s="23"/>
      <c r="BQ2113" s="23"/>
      <c r="BR2113" s="23"/>
      <c r="BS2113" s="45"/>
      <c r="BT2113" s="45">
        <v>0.051</v>
      </c>
      <c r="BU2113" s="23"/>
      <c r="BV2113" s="23"/>
      <c r="BW2113" s="23"/>
      <c r="BX2113" s="23"/>
      <c r="BY2113" s="23"/>
      <c r="BZ2113" s="23"/>
      <c r="CA2113" s="23"/>
    </row>
    <row r="2114" ht="15.75" customHeight="1">
      <c r="A2114" s="45"/>
      <c r="B2114" s="46">
        <v>0.031</v>
      </c>
      <c r="C2114" s="45"/>
      <c r="D2114" s="45"/>
      <c r="E2114" s="45"/>
      <c r="F2114" s="45"/>
      <c r="G2114" s="45"/>
      <c r="H2114" s="45"/>
      <c r="I2114" s="46">
        <v>0.083</v>
      </c>
      <c r="J2114" s="45"/>
      <c r="K2114" s="45"/>
      <c r="L2114" s="45"/>
      <c r="M2114" s="45"/>
      <c r="N2114" s="45"/>
      <c r="O2114" s="45"/>
      <c r="P2114" s="45"/>
      <c r="Q2114" s="45"/>
      <c r="R2114" s="45"/>
      <c r="S2114" s="45"/>
      <c r="T2114" s="45"/>
      <c r="U2114" s="45"/>
      <c r="V2114" s="45"/>
      <c r="W2114" s="45"/>
      <c r="X2114" s="45"/>
      <c r="Y2114" s="45"/>
      <c r="Z2114" s="45"/>
      <c r="AA2114" s="45"/>
      <c r="AB2114" s="45"/>
      <c r="AC2114" s="45"/>
      <c r="AD2114" s="45">
        <v>51.24525981346726</v>
      </c>
      <c r="AE2114" s="45"/>
      <c r="AF2114" s="45"/>
      <c r="AG2114" s="45"/>
      <c r="AH2114" s="45"/>
      <c r="AI2114" s="45"/>
      <c r="AJ2114" s="45"/>
      <c r="AK2114" s="45">
        <v>0.029</v>
      </c>
      <c r="AL2114" s="45"/>
      <c r="AM2114" s="45"/>
      <c r="AN2114" s="45"/>
      <c r="AO2114" s="23"/>
      <c r="AP2114" s="23"/>
      <c r="AQ2114" s="45"/>
      <c r="AR2114" s="45">
        <v>0.017</v>
      </c>
      <c r="AS2114" s="23"/>
      <c r="AT2114" s="23"/>
      <c r="AU2114" s="23"/>
      <c r="AV2114" s="23"/>
      <c r="AW2114" s="23"/>
      <c r="AX2114" s="45"/>
      <c r="AY2114" s="23">
        <v>0.084</v>
      </c>
      <c r="AZ2114" s="23"/>
      <c r="BA2114" s="23"/>
      <c r="BB2114" s="23"/>
      <c r="BC2114" s="23"/>
      <c r="BD2114" s="23"/>
      <c r="BE2114" s="45"/>
      <c r="BF2114" s="45">
        <v>47.0</v>
      </c>
      <c r="BG2114" s="23"/>
      <c r="BH2114" s="23"/>
      <c r="BI2114" s="23"/>
      <c r="BJ2114" s="23"/>
      <c r="BK2114" s="23"/>
      <c r="BL2114" s="45"/>
      <c r="BM2114" s="45">
        <v>0.07</v>
      </c>
      <c r="BN2114" s="23"/>
      <c r="BO2114" s="23"/>
      <c r="BP2114" s="23"/>
      <c r="BQ2114" s="23"/>
      <c r="BR2114" s="23"/>
      <c r="BS2114" s="45"/>
      <c r="BT2114" s="45">
        <v>0.059</v>
      </c>
      <c r="BU2114" s="23"/>
      <c r="BV2114" s="23"/>
      <c r="BW2114" s="23"/>
      <c r="BX2114" s="23"/>
      <c r="BY2114" s="23"/>
      <c r="BZ2114" s="23"/>
      <c r="CA2114" s="23"/>
    </row>
    <row r="2115" ht="15.75" customHeight="1">
      <c r="A2115" s="45"/>
      <c r="B2115" s="46">
        <v>0.037</v>
      </c>
      <c r="C2115" s="45"/>
      <c r="D2115" s="45"/>
      <c r="E2115" s="45"/>
      <c r="F2115" s="45"/>
      <c r="G2115" s="45"/>
      <c r="H2115" s="45"/>
      <c r="I2115" s="46">
        <v>0.082</v>
      </c>
      <c r="J2115" s="45"/>
      <c r="K2115" s="45"/>
      <c r="L2115" s="45"/>
      <c r="M2115" s="45"/>
      <c r="N2115" s="45"/>
      <c r="O2115" s="45"/>
      <c r="P2115" s="45"/>
      <c r="Q2115" s="45"/>
      <c r="R2115" s="45"/>
      <c r="S2115" s="45"/>
      <c r="T2115" s="45"/>
      <c r="U2115" s="45"/>
      <c r="V2115" s="45"/>
      <c r="W2115" s="45"/>
      <c r="X2115" s="45"/>
      <c r="Y2115" s="45"/>
      <c r="Z2115" s="45"/>
      <c r="AA2115" s="45"/>
      <c r="AB2115" s="45"/>
      <c r="AC2115" s="45"/>
      <c r="AD2115" s="45">
        <v>59.09064049708865</v>
      </c>
      <c r="AE2115" s="45"/>
      <c r="AF2115" s="45"/>
      <c r="AG2115" s="45"/>
      <c r="AH2115" s="45"/>
      <c r="AI2115" s="45"/>
      <c r="AJ2115" s="45"/>
      <c r="AK2115" s="45">
        <v>0.028</v>
      </c>
      <c r="AL2115" s="45"/>
      <c r="AM2115" s="45"/>
      <c r="AN2115" s="45"/>
      <c r="AO2115" s="23"/>
      <c r="AP2115" s="23"/>
      <c r="AQ2115" s="45"/>
      <c r="AR2115" s="45">
        <v>0.017</v>
      </c>
      <c r="AS2115" s="23"/>
      <c r="AT2115" s="23"/>
      <c r="AU2115" s="23"/>
      <c r="AV2115" s="23"/>
      <c r="AW2115" s="23"/>
      <c r="AX2115" s="45"/>
      <c r="AY2115" s="23">
        <v>0.084</v>
      </c>
      <c r="AZ2115" s="23"/>
      <c r="BA2115" s="23"/>
      <c r="BB2115" s="23"/>
      <c r="BC2115" s="23"/>
      <c r="BD2115" s="23"/>
      <c r="BE2115" s="45"/>
      <c r="BF2115" s="45">
        <v>47.0</v>
      </c>
      <c r="BG2115" s="23"/>
      <c r="BH2115" s="23"/>
      <c r="BI2115" s="23"/>
      <c r="BJ2115" s="23"/>
      <c r="BK2115" s="23"/>
      <c r="BL2115" s="45"/>
      <c r="BM2115" s="45">
        <v>0.118</v>
      </c>
      <c r="BN2115" s="23"/>
      <c r="BO2115" s="23"/>
      <c r="BP2115" s="23"/>
      <c r="BQ2115" s="23"/>
      <c r="BR2115" s="23"/>
      <c r="BS2115" s="45"/>
      <c r="BT2115" s="45">
        <v>0.068</v>
      </c>
      <c r="BU2115" s="23"/>
      <c r="BV2115" s="23"/>
      <c r="BW2115" s="23"/>
      <c r="BX2115" s="23"/>
      <c r="BY2115" s="23"/>
      <c r="BZ2115" s="23"/>
      <c r="CA2115" s="23"/>
    </row>
    <row r="2116" ht="15.75" customHeight="1">
      <c r="A2116" s="45"/>
      <c r="B2116" s="46">
        <v>0.037</v>
      </c>
      <c r="C2116" s="45"/>
      <c r="D2116" s="45"/>
      <c r="E2116" s="45"/>
      <c r="F2116" s="45"/>
      <c r="G2116" s="45"/>
      <c r="H2116" s="45"/>
      <c r="I2116" s="46">
        <v>0.053</v>
      </c>
      <c r="J2116" s="45"/>
      <c r="K2116" s="45"/>
      <c r="L2116" s="45"/>
      <c r="M2116" s="45"/>
      <c r="N2116" s="45"/>
      <c r="O2116" s="45"/>
      <c r="P2116" s="45">
        <v>1.3309789794053187E-4</v>
      </c>
      <c r="Q2116" s="45"/>
      <c r="R2116" s="45"/>
      <c r="S2116" s="45"/>
      <c r="T2116" s="45"/>
      <c r="U2116" s="45"/>
      <c r="V2116" s="45"/>
      <c r="W2116" s="45">
        <v>2.4401281289097507E-4</v>
      </c>
      <c r="X2116" s="45"/>
      <c r="Y2116" s="45"/>
      <c r="Z2116" s="45"/>
      <c r="AA2116" s="45"/>
      <c r="AB2116" s="45"/>
      <c r="AC2116" s="45"/>
      <c r="AD2116" s="45">
        <v>141.9710911365673</v>
      </c>
      <c r="AE2116" s="45"/>
      <c r="AF2116" s="45"/>
      <c r="AG2116" s="45"/>
      <c r="AH2116" s="45"/>
      <c r="AI2116" s="45"/>
      <c r="AJ2116" s="45"/>
      <c r="AK2116" s="45">
        <v>0.028</v>
      </c>
      <c r="AL2116" s="45"/>
      <c r="AM2116" s="45"/>
      <c r="AN2116" s="45"/>
      <c r="AO2116" s="23"/>
      <c r="AP2116" s="23"/>
      <c r="AQ2116" s="45"/>
      <c r="AR2116" s="45">
        <v>0.017</v>
      </c>
      <c r="AS2116" s="23"/>
      <c r="AT2116" s="23"/>
      <c r="AU2116" s="23"/>
      <c r="AV2116" s="23"/>
      <c r="AW2116" s="23"/>
      <c r="AX2116" s="45"/>
      <c r="AY2116" s="23">
        <v>0.084</v>
      </c>
      <c r="AZ2116" s="23"/>
      <c r="BA2116" s="23"/>
      <c r="BB2116" s="23"/>
      <c r="BC2116" s="23"/>
      <c r="BD2116" s="23"/>
      <c r="BE2116" s="45"/>
      <c r="BF2116" s="45">
        <v>47.0</v>
      </c>
      <c r="BG2116" s="23"/>
      <c r="BH2116" s="23"/>
      <c r="BI2116" s="23"/>
      <c r="BJ2116" s="23"/>
      <c r="BK2116" s="23"/>
      <c r="BL2116" s="45"/>
      <c r="BM2116" s="45">
        <v>0.16</v>
      </c>
      <c r="BN2116" s="23"/>
      <c r="BO2116" s="23"/>
      <c r="BP2116" s="23"/>
      <c r="BQ2116" s="23"/>
      <c r="BR2116" s="23"/>
      <c r="BS2116" s="45"/>
      <c r="BT2116" s="45">
        <v>0.073</v>
      </c>
      <c r="BU2116" s="23"/>
      <c r="BV2116" s="23"/>
      <c r="BW2116" s="23"/>
      <c r="BX2116" s="23"/>
      <c r="BY2116" s="23"/>
      <c r="BZ2116" s="23"/>
      <c r="CA2116" s="23"/>
    </row>
    <row r="2117" ht="15.75" customHeight="1">
      <c r="A2117" s="45"/>
      <c r="B2117" s="46">
        <v>0.039</v>
      </c>
      <c r="C2117" s="45"/>
      <c r="D2117" s="45"/>
      <c r="E2117" s="45"/>
      <c r="F2117" s="45"/>
      <c r="G2117" s="45"/>
      <c r="H2117" s="45"/>
      <c r="I2117" s="46">
        <v>0.055</v>
      </c>
      <c r="J2117" s="45"/>
      <c r="K2117" s="45"/>
      <c r="L2117" s="45"/>
      <c r="M2117" s="45"/>
      <c r="N2117" s="45"/>
      <c r="O2117" s="45"/>
      <c r="P2117" s="45">
        <v>1.5162476768919522E-4</v>
      </c>
      <c r="Q2117" s="45"/>
      <c r="R2117" s="45"/>
      <c r="S2117" s="45"/>
      <c r="T2117" s="45"/>
      <c r="U2117" s="45"/>
      <c r="V2117" s="45"/>
      <c r="W2117" s="45">
        <v>4.1155294087067275E-4</v>
      </c>
      <c r="X2117" s="45"/>
      <c r="Y2117" s="45"/>
      <c r="Z2117" s="45"/>
      <c r="AA2117" s="45"/>
      <c r="AB2117" s="45"/>
      <c r="AC2117" s="45"/>
      <c r="AD2117" s="45">
        <v>121.29981415135617</v>
      </c>
      <c r="AE2117" s="45"/>
      <c r="AF2117" s="45"/>
      <c r="AG2117" s="45"/>
      <c r="AH2117" s="45"/>
      <c r="AI2117" s="45"/>
      <c r="AJ2117" s="45"/>
      <c r="AK2117" s="45">
        <v>0.028</v>
      </c>
      <c r="AL2117" s="45"/>
      <c r="AM2117" s="45"/>
      <c r="AN2117" s="45"/>
      <c r="AO2117" s="23"/>
      <c r="AP2117" s="23"/>
      <c r="AQ2117" s="45"/>
      <c r="AR2117" s="45">
        <v>0.016</v>
      </c>
      <c r="AS2117" s="23"/>
      <c r="AT2117" s="23"/>
      <c r="AU2117" s="23"/>
      <c r="AV2117" s="23"/>
      <c r="AW2117" s="23"/>
      <c r="AX2117" s="45"/>
      <c r="AY2117" s="23">
        <v>0.084</v>
      </c>
      <c r="AZ2117" s="23"/>
      <c r="BA2117" s="23"/>
      <c r="BB2117" s="23"/>
      <c r="BC2117" s="23"/>
      <c r="BD2117" s="23"/>
      <c r="BE2117" s="45"/>
      <c r="BF2117" s="45">
        <v>47.0</v>
      </c>
      <c r="BG2117" s="23"/>
      <c r="BH2117" s="23"/>
      <c r="BI2117" s="23"/>
      <c r="BJ2117" s="23"/>
      <c r="BK2117" s="23"/>
      <c r="BL2117" s="45"/>
      <c r="BM2117" s="45">
        <v>0.57</v>
      </c>
      <c r="BN2117" s="23"/>
      <c r="BO2117" s="23"/>
      <c r="BP2117" s="23"/>
      <c r="BQ2117" s="23"/>
      <c r="BR2117" s="23"/>
      <c r="BS2117" s="45"/>
      <c r="BT2117" s="45">
        <v>0.075</v>
      </c>
      <c r="BU2117" s="23"/>
      <c r="BV2117" s="23"/>
      <c r="BW2117" s="23"/>
      <c r="BX2117" s="23"/>
      <c r="BY2117" s="23"/>
      <c r="BZ2117" s="23"/>
      <c r="CA2117" s="23"/>
    </row>
    <row r="2118" ht="15.75" customHeight="1">
      <c r="A2118" s="45"/>
      <c r="B2118" s="46">
        <v>0.047</v>
      </c>
      <c r="C2118" s="45"/>
      <c r="D2118" s="45"/>
      <c r="E2118" s="45"/>
      <c r="F2118" s="45"/>
      <c r="G2118" s="45"/>
      <c r="H2118" s="45"/>
      <c r="I2118" s="46">
        <v>0.055</v>
      </c>
      <c r="J2118" s="45"/>
      <c r="K2118" s="45"/>
      <c r="L2118" s="45"/>
      <c r="M2118" s="45"/>
      <c r="N2118" s="45"/>
      <c r="O2118" s="45"/>
      <c r="P2118" s="45"/>
      <c r="Q2118" s="45"/>
      <c r="R2118" s="45"/>
      <c r="S2118" s="45"/>
      <c r="T2118" s="45"/>
      <c r="U2118" s="45"/>
      <c r="V2118" s="45"/>
      <c r="W2118" s="45">
        <v>3.5548182599164617E-4</v>
      </c>
      <c r="X2118" s="45"/>
      <c r="Y2118" s="45"/>
      <c r="Z2118" s="45"/>
      <c r="AA2118" s="45"/>
      <c r="AB2118" s="45"/>
      <c r="AC2118" s="45"/>
      <c r="AD2118" s="45">
        <v>139.65357449671814</v>
      </c>
      <c r="AE2118" s="45"/>
      <c r="AF2118" s="45"/>
      <c r="AG2118" s="45"/>
      <c r="AH2118" s="45"/>
      <c r="AI2118" s="45"/>
      <c r="AJ2118" s="45"/>
      <c r="AK2118" s="45">
        <v>0.027</v>
      </c>
      <c r="AL2118" s="45"/>
      <c r="AM2118" s="45"/>
      <c r="AN2118" s="45"/>
      <c r="AO2118" s="23"/>
      <c r="AP2118" s="23"/>
      <c r="AQ2118" s="45"/>
      <c r="AR2118" s="45">
        <v>0.016</v>
      </c>
      <c r="AS2118" s="23"/>
      <c r="AT2118" s="23"/>
      <c r="AU2118" s="23"/>
      <c r="AV2118" s="23"/>
      <c r="AW2118" s="23"/>
      <c r="AX2118" s="45"/>
      <c r="AY2118" s="23">
        <v>0.084</v>
      </c>
      <c r="AZ2118" s="23"/>
      <c r="BA2118" s="23"/>
      <c r="BB2118" s="23"/>
      <c r="BC2118" s="23"/>
      <c r="BD2118" s="23"/>
      <c r="BE2118" s="45"/>
      <c r="BF2118" s="45">
        <v>47.0</v>
      </c>
      <c r="BG2118" s="23"/>
      <c r="BH2118" s="23"/>
      <c r="BI2118" s="23"/>
      <c r="BJ2118" s="23"/>
      <c r="BK2118" s="23"/>
      <c r="BL2118" s="45"/>
      <c r="BM2118" s="45">
        <v>0.719</v>
      </c>
      <c r="BN2118" s="23"/>
      <c r="BO2118" s="23"/>
      <c r="BP2118" s="23"/>
      <c r="BQ2118" s="23"/>
      <c r="BR2118" s="23"/>
      <c r="BS2118" s="45"/>
      <c r="BT2118" s="45">
        <v>0.08</v>
      </c>
      <c r="BU2118" s="23"/>
      <c r="BV2118" s="23"/>
      <c r="BW2118" s="23"/>
      <c r="BX2118" s="23"/>
      <c r="BY2118" s="23"/>
      <c r="BZ2118" s="23"/>
      <c r="CA2118" s="23"/>
    </row>
    <row r="2119" ht="15.75" customHeight="1">
      <c r="A2119" s="45"/>
      <c r="B2119" s="46">
        <v>0.038</v>
      </c>
      <c r="C2119" s="45"/>
      <c r="D2119" s="45"/>
      <c r="E2119" s="45"/>
      <c r="F2119" s="45"/>
      <c r="G2119" s="45"/>
      <c r="H2119" s="45"/>
      <c r="I2119" s="46">
        <v>0.055</v>
      </c>
      <c r="J2119" s="45"/>
      <c r="K2119" s="45"/>
      <c r="L2119" s="45"/>
      <c r="M2119" s="45"/>
      <c r="N2119" s="45"/>
      <c r="O2119" s="45"/>
      <c r="P2119" s="45">
        <v>1.2408076830811737E-4</v>
      </c>
      <c r="Q2119" s="45"/>
      <c r="R2119" s="45"/>
      <c r="S2119" s="45"/>
      <c r="T2119" s="45"/>
      <c r="U2119" s="45"/>
      <c r="V2119" s="45"/>
      <c r="W2119" s="45">
        <v>2.2748140856488182E-4</v>
      </c>
      <c r="X2119" s="45"/>
      <c r="Y2119" s="45"/>
      <c r="Z2119" s="45"/>
      <c r="AA2119" s="45"/>
      <c r="AB2119" s="45"/>
      <c r="AC2119" s="45"/>
      <c r="AD2119" s="45">
        <v>161.30499880055257</v>
      </c>
      <c r="AE2119" s="45"/>
      <c r="AF2119" s="45"/>
      <c r="AG2119" s="45"/>
      <c r="AH2119" s="45"/>
      <c r="AI2119" s="45"/>
      <c r="AJ2119" s="45"/>
      <c r="AK2119" s="45">
        <v>0.027</v>
      </c>
      <c r="AL2119" s="45"/>
      <c r="AM2119" s="45"/>
      <c r="AN2119" s="45"/>
      <c r="AO2119" s="23"/>
      <c r="AP2119" s="23"/>
      <c r="AQ2119" s="45"/>
      <c r="AR2119" s="45">
        <v>0.015</v>
      </c>
      <c r="AS2119" s="23"/>
      <c r="AT2119" s="23"/>
      <c r="AU2119" s="23"/>
      <c r="AV2119" s="23"/>
      <c r="AW2119" s="23"/>
      <c r="AX2119" s="45"/>
      <c r="AY2119" s="23">
        <v>0.084</v>
      </c>
      <c r="AZ2119" s="23"/>
      <c r="BA2119" s="23"/>
      <c r="BB2119" s="23"/>
      <c r="BC2119" s="23"/>
      <c r="BD2119" s="23"/>
      <c r="BE2119" s="45"/>
      <c r="BF2119" s="45">
        <v>35.0</v>
      </c>
      <c r="BG2119" s="23"/>
      <c r="BH2119" s="23"/>
      <c r="BI2119" s="23"/>
      <c r="BJ2119" s="23"/>
      <c r="BK2119" s="23"/>
      <c r="BL2119" s="45"/>
      <c r="BM2119" s="45">
        <v>0.644</v>
      </c>
      <c r="BN2119" s="23"/>
      <c r="BO2119" s="23"/>
      <c r="BP2119" s="23"/>
      <c r="BQ2119" s="23"/>
      <c r="BR2119" s="23"/>
      <c r="BS2119" s="45"/>
      <c r="BT2119" s="45">
        <v>0.092</v>
      </c>
      <c r="BU2119" s="23"/>
      <c r="BV2119" s="23"/>
      <c r="BW2119" s="23"/>
      <c r="BX2119" s="23"/>
      <c r="BY2119" s="23"/>
      <c r="BZ2119" s="23"/>
      <c r="CA2119" s="23"/>
    </row>
    <row r="2120" ht="15.75" customHeight="1">
      <c r="A2120" s="45"/>
      <c r="B2120" s="46">
        <v>0.036</v>
      </c>
      <c r="C2120" s="45"/>
      <c r="D2120" s="45"/>
      <c r="E2120" s="45"/>
      <c r="F2120" s="45"/>
      <c r="G2120" s="45"/>
      <c r="H2120" s="45"/>
      <c r="I2120" s="46">
        <v>0.061</v>
      </c>
      <c r="J2120" s="45"/>
      <c r="K2120" s="45"/>
      <c r="L2120" s="45"/>
      <c r="M2120" s="45"/>
      <c r="N2120" s="45"/>
      <c r="O2120" s="45"/>
      <c r="P2120" s="45"/>
      <c r="Q2120" s="45"/>
      <c r="R2120" s="45"/>
      <c r="S2120" s="45"/>
      <c r="T2120" s="45"/>
      <c r="U2120" s="45"/>
      <c r="V2120" s="45"/>
      <c r="W2120" s="45">
        <v>3.275877409387613E-4</v>
      </c>
      <c r="X2120" s="45"/>
      <c r="Y2120" s="45"/>
      <c r="Z2120" s="45"/>
      <c r="AA2120" s="45"/>
      <c r="AB2120" s="45"/>
      <c r="AC2120" s="45"/>
      <c r="AD2120" s="45">
        <v>173.90460321440415</v>
      </c>
      <c r="AE2120" s="45"/>
      <c r="AF2120" s="45"/>
      <c r="AG2120" s="45"/>
      <c r="AH2120" s="45"/>
      <c r="AI2120" s="45"/>
      <c r="AJ2120" s="45"/>
      <c r="AK2120" s="45">
        <v>0.027</v>
      </c>
      <c r="AL2120" s="45"/>
      <c r="AM2120" s="45"/>
      <c r="AN2120" s="45"/>
      <c r="AO2120" s="23"/>
      <c r="AP2120" s="23"/>
      <c r="AQ2120" s="45"/>
      <c r="AR2120" s="45">
        <v>0.015</v>
      </c>
      <c r="AS2120" s="23"/>
      <c r="AT2120" s="23"/>
      <c r="AU2120" s="23"/>
      <c r="AV2120" s="23"/>
      <c r="AW2120" s="23"/>
      <c r="AX2120" s="45"/>
      <c r="AY2120" s="23">
        <v>0.084</v>
      </c>
      <c r="AZ2120" s="23"/>
      <c r="BA2120" s="23"/>
      <c r="BB2120" s="23"/>
      <c r="BC2120" s="23"/>
      <c r="BD2120" s="23"/>
      <c r="BE2120" s="45"/>
      <c r="BF2120" s="45">
        <v>35.0</v>
      </c>
      <c r="BG2120" s="23"/>
      <c r="BH2120" s="23"/>
      <c r="BI2120" s="23"/>
      <c r="BJ2120" s="23"/>
      <c r="BK2120" s="23"/>
      <c r="BL2120" s="45"/>
      <c r="BM2120" s="45">
        <v>0.591</v>
      </c>
      <c r="BN2120" s="23"/>
      <c r="BO2120" s="23"/>
      <c r="BP2120" s="23"/>
      <c r="BQ2120" s="23"/>
      <c r="BR2120" s="23"/>
      <c r="BS2120" s="45"/>
      <c r="BT2120" s="45">
        <v>0.106</v>
      </c>
      <c r="BU2120" s="23"/>
      <c r="BV2120" s="23"/>
      <c r="BW2120" s="23"/>
      <c r="BX2120" s="23"/>
      <c r="BY2120" s="23"/>
      <c r="BZ2120" s="23"/>
      <c r="CA2120" s="23"/>
    </row>
    <row r="2121" ht="15.75" customHeight="1">
      <c r="A2121" s="45">
        <v>4326.382186091273</v>
      </c>
      <c r="B2121" s="46">
        <v>0.04</v>
      </c>
      <c r="C2121" s="45"/>
      <c r="D2121" s="45"/>
      <c r="E2121" s="45"/>
      <c r="F2121" s="45"/>
      <c r="G2121" s="45"/>
      <c r="H2121" s="45">
        <v>4326.382186091273</v>
      </c>
      <c r="I2121" s="46">
        <v>0.122</v>
      </c>
      <c r="J2121" s="45"/>
      <c r="K2121" s="45"/>
      <c r="L2121" s="45"/>
      <c r="M2121" s="45"/>
      <c r="N2121" s="45"/>
      <c r="O2121" s="45">
        <v>4326.382186091273</v>
      </c>
      <c r="P2121" s="45"/>
      <c r="Q2121" s="45"/>
      <c r="R2121" s="45"/>
      <c r="S2121" s="45"/>
      <c r="T2121" s="45"/>
      <c r="U2121" s="45"/>
      <c r="V2121" s="45">
        <v>4326.382186091273</v>
      </c>
      <c r="W2121" s="45"/>
      <c r="X2121" s="45"/>
      <c r="Y2121" s="45"/>
      <c r="Z2121" s="45"/>
      <c r="AA2121" s="45"/>
      <c r="AB2121" s="45"/>
      <c r="AC2121" s="45">
        <v>4326.382186091273</v>
      </c>
      <c r="AD2121" s="45">
        <v>405.20690877779464</v>
      </c>
      <c r="AE2121" s="45"/>
      <c r="AF2121" s="45"/>
      <c r="AG2121" s="45"/>
      <c r="AH2121" s="45"/>
      <c r="AI2121" s="45"/>
      <c r="AJ2121" s="45">
        <v>4326.382186091273</v>
      </c>
      <c r="AK2121" s="45">
        <v>0.02</v>
      </c>
      <c r="AL2121" s="45"/>
      <c r="AM2121" s="45"/>
      <c r="AN2121" s="45"/>
      <c r="AO2121" s="23"/>
      <c r="AP2121" s="23"/>
      <c r="AQ2121" s="45">
        <v>4326.382186091273</v>
      </c>
      <c r="AR2121" s="45">
        <v>0.013</v>
      </c>
      <c r="AS2121" s="23"/>
      <c r="AT2121" s="23"/>
      <c r="AU2121" s="23"/>
      <c r="AV2121" s="23"/>
      <c r="AW2121" s="23"/>
      <c r="AX2121" s="45">
        <v>4326.382186091273</v>
      </c>
      <c r="AY2121" s="23"/>
      <c r="AZ2121" s="23"/>
      <c r="BA2121" s="23"/>
      <c r="BB2121" s="23"/>
      <c r="BC2121" s="23"/>
      <c r="BD2121" s="23"/>
      <c r="BE2121" s="45">
        <v>4326.382186091273</v>
      </c>
      <c r="BF2121" s="45"/>
      <c r="BG2121" s="23"/>
      <c r="BH2121" s="23"/>
      <c r="BI2121" s="23"/>
      <c r="BJ2121" s="23"/>
      <c r="BK2121" s="23"/>
      <c r="BL2121" s="45">
        <v>4326.382186091273</v>
      </c>
      <c r="BM2121" s="45">
        <v>0.317</v>
      </c>
      <c r="BN2121" s="23"/>
      <c r="BO2121" s="23"/>
      <c r="BP2121" s="23"/>
      <c r="BQ2121" s="23"/>
      <c r="BR2121" s="23"/>
      <c r="BS2121" s="45">
        <v>4326.382186091273</v>
      </c>
      <c r="BT2121" s="45">
        <v>0.089</v>
      </c>
      <c r="BU2121" s="23"/>
      <c r="BV2121" s="23"/>
      <c r="BW2121" s="23"/>
      <c r="BX2121" s="23"/>
      <c r="BY2121" s="23"/>
      <c r="BZ2121" s="23"/>
      <c r="CA2121" s="23"/>
    </row>
    <row r="2122" ht="15.75" customHeight="1">
      <c r="A2122" s="45">
        <v>4334.001949269024</v>
      </c>
      <c r="B2122" s="46">
        <v>0.044</v>
      </c>
      <c r="C2122" s="45"/>
      <c r="D2122" s="45"/>
      <c r="E2122" s="45"/>
      <c r="F2122" s="45"/>
      <c r="G2122" s="45"/>
      <c r="H2122" s="45">
        <v>4334.001949269024</v>
      </c>
      <c r="I2122" s="46">
        <v>0.116</v>
      </c>
      <c r="J2122" s="45"/>
      <c r="K2122" s="45"/>
      <c r="L2122" s="45"/>
      <c r="M2122" s="45"/>
      <c r="N2122" s="45"/>
      <c r="O2122" s="45">
        <v>4334.001949269024</v>
      </c>
      <c r="P2122" s="45"/>
      <c r="Q2122" s="45"/>
      <c r="R2122" s="45"/>
      <c r="S2122" s="45"/>
      <c r="T2122" s="45"/>
      <c r="U2122" s="45"/>
      <c r="V2122" s="45">
        <v>4334.001949269024</v>
      </c>
      <c r="W2122" s="45">
        <v>0.00641009621391978</v>
      </c>
      <c r="X2122" s="45"/>
      <c r="Y2122" s="45"/>
      <c r="Z2122" s="45"/>
      <c r="AA2122" s="45"/>
      <c r="AB2122" s="45"/>
      <c r="AC2122" s="45">
        <v>4334.001949269024</v>
      </c>
      <c r="AD2122" s="45">
        <v>412.34537048606774</v>
      </c>
      <c r="AE2122" s="45"/>
      <c r="AF2122" s="45"/>
      <c r="AG2122" s="45"/>
      <c r="AH2122" s="45"/>
      <c r="AI2122" s="45"/>
      <c r="AJ2122" s="45">
        <v>4334.001949269024</v>
      </c>
      <c r="AK2122" s="45">
        <v>0.02</v>
      </c>
      <c r="AL2122" s="45"/>
      <c r="AM2122" s="45"/>
      <c r="AN2122" s="45"/>
      <c r="AO2122" s="23"/>
      <c r="AP2122" s="23"/>
      <c r="AQ2122" s="45">
        <v>4334.001949269024</v>
      </c>
      <c r="AR2122" s="45">
        <v>0.012</v>
      </c>
      <c r="AS2122" s="23"/>
      <c r="AT2122" s="23"/>
      <c r="AU2122" s="23"/>
      <c r="AV2122" s="23"/>
      <c r="AW2122" s="23"/>
      <c r="AX2122" s="45">
        <v>4334.001949269024</v>
      </c>
      <c r="AY2122" s="23"/>
      <c r="AZ2122" s="23"/>
      <c r="BA2122" s="23"/>
      <c r="BB2122" s="23"/>
      <c r="BC2122" s="23"/>
      <c r="BD2122" s="23"/>
      <c r="BE2122" s="45">
        <v>4334.001949269024</v>
      </c>
      <c r="BF2122" s="45"/>
      <c r="BG2122" s="23"/>
      <c r="BH2122" s="23"/>
      <c r="BI2122" s="23"/>
      <c r="BJ2122" s="23"/>
      <c r="BK2122" s="23"/>
      <c r="BL2122" s="45">
        <v>4334.001949269024</v>
      </c>
      <c r="BM2122" s="45">
        <v>0.477</v>
      </c>
      <c r="BN2122" s="23"/>
      <c r="BO2122" s="23"/>
      <c r="BP2122" s="23"/>
      <c r="BQ2122" s="23"/>
      <c r="BR2122" s="23"/>
      <c r="BS2122" s="45">
        <v>4334.001949269024</v>
      </c>
      <c r="BT2122" s="45">
        <v>0.125</v>
      </c>
      <c r="BU2122" s="23"/>
      <c r="BV2122" s="23"/>
      <c r="BW2122" s="23"/>
      <c r="BX2122" s="23"/>
      <c r="BY2122" s="23"/>
      <c r="BZ2122" s="23"/>
      <c r="CA2122" s="23"/>
    </row>
    <row r="2123" ht="15.75" customHeight="1">
      <c r="A2123" s="45">
        <v>4327.3509344408185</v>
      </c>
      <c r="B2123" s="46">
        <v>0.043</v>
      </c>
      <c r="C2123" s="45"/>
      <c r="D2123" s="45"/>
      <c r="E2123" s="45"/>
      <c r="F2123" s="45"/>
      <c r="G2123" s="45"/>
      <c r="H2123" s="45">
        <v>4327.3509344408185</v>
      </c>
      <c r="I2123" s="46">
        <v>0.114</v>
      </c>
      <c r="J2123" s="45"/>
      <c r="K2123" s="45"/>
      <c r="L2123" s="45"/>
      <c r="M2123" s="45"/>
      <c r="N2123" s="45"/>
      <c r="O2123" s="45">
        <v>4327.3509344408185</v>
      </c>
      <c r="P2123" s="45"/>
      <c r="Q2123" s="45"/>
      <c r="R2123" s="45"/>
      <c r="S2123" s="45"/>
      <c r="T2123" s="45"/>
      <c r="U2123" s="45"/>
      <c r="V2123" s="45">
        <v>4327.3509344408185</v>
      </c>
      <c r="W2123" s="45">
        <v>0.006167803816869376</v>
      </c>
      <c r="X2123" s="45"/>
      <c r="Y2123" s="45"/>
      <c r="Z2123" s="45"/>
      <c r="AA2123" s="45"/>
      <c r="AB2123" s="45"/>
      <c r="AC2123" s="45">
        <v>4327.3509344408185</v>
      </c>
      <c r="AD2123" s="45">
        <v>432.61149016117866</v>
      </c>
      <c r="AE2123" s="45"/>
      <c r="AF2123" s="45"/>
      <c r="AG2123" s="45"/>
      <c r="AH2123" s="45"/>
      <c r="AI2123" s="45"/>
      <c r="AJ2123" s="45">
        <v>4327.3509344408185</v>
      </c>
      <c r="AK2123" s="45">
        <v>0.019</v>
      </c>
      <c r="AL2123" s="45"/>
      <c r="AM2123" s="45"/>
      <c r="AN2123" s="45"/>
      <c r="AO2123" s="23"/>
      <c r="AP2123" s="23"/>
      <c r="AQ2123" s="45">
        <v>4327.3509344408185</v>
      </c>
      <c r="AR2123" s="45">
        <v>0.012</v>
      </c>
      <c r="AS2123" s="23"/>
      <c r="AT2123" s="23"/>
      <c r="AU2123" s="23"/>
      <c r="AV2123" s="23"/>
      <c r="AW2123" s="23"/>
      <c r="AX2123" s="45">
        <v>4327.3509344408185</v>
      </c>
      <c r="AY2123" s="23"/>
      <c r="AZ2123" s="23"/>
      <c r="BA2123" s="23"/>
      <c r="BB2123" s="23"/>
      <c r="BC2123" s="23"/>
      <c r="BD2123" s="23"/>
      <c r="BE2123" s="45">
        <v>4327.3509344408185</v>
      </c>
      <c r="BF2123" s="45"/>
      <c r="BG2123" s="23"/>
      <c r="BH2123" s="23"/>
      <c r="BI2123" s="23"/>
      <c r="BJ2123" s="23"/>
      <c r="BK2123" s="23"/>
      <c r="BL2123" s="45">
        <v>4327.3509344408185</v>
      </c>
      <c r="BM2123" s="45">
        <v>0.57</v>
      </c>
      <c r="BN2123" s="23"/>
      <c r="BO2123" s="23"/>
      <c r="BP2123" s="23"/>
      <c r="BQ2123" s="23"/>
      <c r="BR2123" s="23"/>
      <c r="BS2123" s="45">
        <v>4327.3509344408185</v>
      </c>
      <c r="BT2123" s="45">
        <v>0.172</v>
      </c>
      <c r="BU2123" s="23"/>
      <c r="BV2123" s="23"/>
      <c r="BW2123" s="23"/>
      <c r="BX2123" s="23"/>
      <c r="BY2123" s="23"/>
      <c r="BZ2123" s="23"/>
      <c r="CA2123" s="23"/>
    </row>
    <row r="2124" ht="15.75" customHeight="1">
      <c r="A2124" s="45">
        <v>4425.1684818522235</v>
      </c>
      <c r="B2124" s="46">
        <v>0.044</v>
      </c>
      <c r="C2124" s="45"/>
      <c r="D2124" s="45"/>
      <c r="E2124" s="45"/>
      <c r="F2124" s="45"/>
      <c r="G2124" s="45"/>
      <c r="H2124" s="45">
        <v>4425.1684818522235</v>
      </c>
      <c r="I2124" s="46">
        <v>0.128</v>
      </c>
      <c r="J2124" s="45"/>
      <c r="K2124" s="45"/>
      <c r="L2124" s="45"/>
      <c r="M2124" s="45"/>
      <c r="N2124" s="45"/>
      <c r="O2124" s="45">
        <v>4425.1684818522235</v>
      </c>
      <c r="P2124" s="45"/>
      <c r="Q2124" s="45"/>
      <c r="R2124" s="45"/>
      <c r="S2124" s="45"/>
      <c r="T2124" s="45"/>
      <c r="U2124" s="45"/>
      <c r="V2124" s="45">
        <v>4425.1684818522235</v>
      </c>
      <c r="W2124" s="45">
        <v>0.005604640348515627</v>
      </c>
      <c r="X2124" s="45"/>
      <c r="Y2124" s="45"/>
      <c r="Z2124" s="45"/>
      <c r="AA2124" s="45"/>
      <c r="AB2124" s="45"/>
      <c r="AC2124" s="45">
        <v>4425.1684818522235</v>
      </c>
      <c r="AD2124" s="45">
        <v>465.01382804278126</v>
      </c>
      <c r="AE2124" s="45"/>
      <c r="AF2124" s="45"/>
      <c r="AG2124" s="45"/>
      <c r="AH2124" s="45"/>
      <c r="AI2124" s="45"/>
      <c r="AJ2124" s="45">
        <v>4425.1684818522235</v>
      </c>
      <c r="AK2124" s="45">
        <v>0.019</v>
      </c>
      <c r="AL2124" s="45"/>
      <c r="AM2124" s="45"/>
      <c r="AN2124" s="45"/>
      <c r="AO2124" s="23"/>
      <c r="AP2124" s="23"/>
      <c r="AQ2124" s="45">
        <v>4425.1684818522235</v>
      </c>
      <c r="AR2124" s="45">
        <v>0.011</v>
      </c>
      <c r="AS2124" s="23"/>
      <c r="AT2124" s="23"/>
      <c r="AU2124" s="23"/>
      <c r="AV2124" s="23"/>
      <c r="AW2124" s="23"/>
      <c r="AX2124" s="45">
        <v>4425.1684818522235</v>
      </c>
      <c r="AY2124" s="23"/>
      <c r="AZ2124" s="23"/>
      <c r="BA2124" s="23"/>
      <c r="BB2124" s="23"/>
      <c r="BC2124" s="23"/>
      <c r="BD2124" s="23"/>
      <c r="BE2124" s="45">
        <v>4425.1684818522235</v>
      </c>
      <c r="BF2124" s="45"/>
      <c r="BG2124" s="23"/>
      <c r="BH2124" s="23"/>
      <c r="BI2124" s="23"/>
      <c r="BJ2124" s="23"/>
      <c r="BK2124" s="23"/>
      <c r="BL2124" s="45">
        <v>4425.1684818522235</v>
      </c>
      <c r="BM2124" s="45">
        <v>0.661</v>
      </c>
      <c r="BN2124" s="23"/>
      <c r="BO2124" s="23"/>
      <c r="BP2124" s="23"/>
      <c r="BQ2124" s="23"/>
      <c r="BR2124" s="23"/>
      <c r="BS2124" s="45">
        <v>4425.1684818522235</v>
      </c>
      <c r="BT2124" s="45">
        <v>0.243</v>
      </c>
      <c r="BU2124" s="23"/>
      <c r="BV2124" s="23"/>
      <c r="BW2124" s="23"/>
      <c r="BX2124" s="23"/>
      <c r="BY2124" s="23"/>
      <c r="BZ2124" s="23"/>
      <c r="CA2124" s="23"/>
    </row>
    <row r="2125" ht="15.75" customHeight="1">
      <c r="A2125" s="45">
        <v>4382.716259916429</v>
      </c>
      <c r="B2125" s="46">
        <v>0.041</v>
      </c>
      <c r="C2125" s="45"/>
      <c r="D2125" s="45"/>
      <c r="E2125" s="45"/>
      <c r="F2125" s="45"/>
      <c r="G2125" s="45"/>
      <c r="H2125" s="45">
        <v>4382.716259916429</v>
      </c>
      <c r="I2125" s="46">
        <v>0.12</v>
      </c>
      <c r="J2125" s="45"/>
      <c r="K2125" s="45"/>
      <c r="L2125" s="45"/>
      <c r="M2125" s="45"/>
      <c r="N2125" s="45"/>
      <c r="O2125" s="45">
        <v>4382.716259916429</v>
      </c>
      <c r="P2125" s="45">
        <v>0.0017683037606734087</v>
      </c>
      <c r="Q2125" s="45"/>
      <c r="R2125" s="45"/>
      <c r="S2125" s="45"/>
      <c r="T2125" s="45"/>
      <c r="U2125" s="45"/>
      <c r="V2125" s="45">
        <v>4382.716259916429</v>
      </c>
      <c r="W2125" s="45">
        <v>0.0053775812995821475</v>
      </c>
      <c r="X2125" s="45"/>
      <c r="Y2125" s="45"/>
      <c r="Z2125" s="45"/>
      <c r="AA2125" s="45"/>
      <c r="AB2125" s="45"/>
      <c r="AC2125" s="45">
        <v>4382.716259916429</v>
      </c>
      <c r="AD2125" s="45">
        <v>484.4667837461394</v>
      </c>
      <c r="AE2125" s="45"/>
      <c r="AF2125" s="45"/>
      <c r="AG2125" s="45"/>
      <c r="AH2125" s="45"/>
      <c r="AI2125" s="45"/>
      <c r="AJ2125" s="45">
        <v>4382.716259916429</v>
      </c>
      <c r="AK2125" s="45">
        <v>0.019</v>
      </c>
      <c r="AL2125" s="45"/>
      <c r="AM2125" s="45"/>
      <c r="AN2125" s="45"/>
      <c r="AO2125" s="23"/>
      <c r="AP2125" s="23"/>
      <c r="AQ2125" s="45">
        <v>4382.716259916429</v>
      </c>
      <c r="AR2125" s="45">
        <v>0.011</v>
      </c>
      <c r="AS2125" s="23"/>
      <c r="AT2125" s="23"/>
      <c r="AU2125" s="23"/>
      <c r="AV2125" s="23"/>
      <c r="AW2125" s="23"/>
      <c r="AX2125" s="45">
        <v>4382.716259916429</v>
      </c>
      <c r="AY2125" s="23">
        <v>0.515</v>
      </c>
      <c r="AZ2125" s="23"/>
      <c r="BA2125" s="23"/>
      <c r="BB2125" s="23"/>
      <c r="BC2125" s="23"/>
      <c r="BD2125" s="23"/>
      <c r="BE2125" s="45">
        <v>4382.716259916429</v>
      </c>
      <c r="BF2125" s="45">
        <v>31.0</v>
      </c>
      <c r="BG2125" s="23"/>
      <c r="BH2125" s="23"/>
      <c r="BI2125" s="23"/>
      <c r="BJ2125" s="23"/>
      <c r="BK2125" s="23"/>
      <c r="BL2125" s="45">
        <v>4382.716259916429</v>
      </c>
      <c r="BM2125" s="45">
        <v>1.042</v>
      </c>
      <c r="BN2125" s="23"/>
      <c r="BO2125" s="23"/>
      <c r="BP2125" s="23"/>
      <c r="BQ2125" s="23"/>
      <c r="BR2125" s="23"/>
      <c r="BS2125" s="45">
        <v>4382.716259916429</v>
      </c>
      <c r="BT2125" s="45">
        <v>0.27</v>
      </c>
      <c r="BU2125" s="23"/>
      <c r="BV2125" s="23"/>
      <c r="BW2125" s="23"/>
      <c r="BX2125" s="23"/>
      <c r="BY2125" s="23"/>
      <c r="BZ2125" s="23"/>
      <c r="CA2125" s="23"/>
    </row>
    <row r="2126" ht="15.75" customHeight="1">
      <c r="A2126" s="45">
        <v>4342.081109899721</v>
      </c>
      <c r="B2126" s="46">
        <v>0.045</v>
      </c>
      <c r="C2126" s="45"/>
      <c r="D2126" s="45"/>
      <c r="E2126" s="45"/>
      <c r="F2126" s="45"/>
      <c r="G2126" s="45"/>
      <c r="H2126" s="45">
        <v>4342.081109899721</v>
      </c>
      <c r="I2126" s="46">
        <v>0.114</v>
      </c>
      <c r="J2126" s="45"/>
      <c r="K2126" s="45"/>
      <c r="L2126" s="45"/>
      <c r="M2126" s="45"/>
      <c r="N2126" s="45"/>
      <c r="O2126" s="45">
        <v>4342.081109899721</v>
      </c>
      <c r="P2126" s="45"/>
      <c r="Q2126" s="45"/>
      <c r="R2126" s="45"/>
      <c r="S2126" s="45"/>
      <c r="T2126" s="45"/>
      <c r="U2126" s="45"/>
      <c r="V2126" s="45">
        <v>4342.081109899721</v>
      </c>
      <c r="W2126" s="45"/>
      <c r="X2126" s="45"/>
      <c r="Y2126" s="45"/>
      <c r="Z2126" s="45"/>
      <c r="AA2126" s="45"/>
      <c r="AB2126" s="45"/>
      <c r="AC2126" s="45">
        <v>4342.081109899721</v>
      </c>
      <c r="AD2126" s="45">
        <v>539.1352270957384</v>
      </c>
      <c r="AE2126" s="45"/>
      <c r="AF2126" s="45"/>
      <c r="AG2126" s="45"/>
      <c r="AH2126" s="45"/>
      <c r="AI2126" s="45"/>
      <c r="AJ2126" s="45">
        <v>4342.081109899721</v>
      </c>
      <c r="AK2126" s="45">
        <v>0.018</v>
      </c>
      <c r="AL2126" s="45"/>
      <c r="AM2126" s="45"/>
      <c r="AN2126" s="45"/>
      <c r="AO2126" s="23"/>
      <c r="AP2126" s="23"/>
      <c r="AQ2126" s="45">
        <v>4342.081109899721</v>
      </c>
      <c r="AR2126" s="45">
        <v>0.01</v>
      </c>
      <c r="AS2126" s="23"/>
      <c r="AT2126" s="23"/>
      <c r="AU2126" s="23"/>
      <c r="AV2126" s="23"/>
      <c r="AW2126" s="23"/>
      <c r="AX2126" s="45">
        <v>4342.081109899721</v>
      </c>
      <c r="AY2126" s="23">
        <v>0.476</v>
      </c>
      <c r="AZ2126" s="23"/>
      <c r="BA2126" s="23"/>
      <c r="BB2126" s="23"/>
      <c r="BC2126" s="23"/>
      <c r="BD2126" s="23"/>
      <c r="BE2126" s="45">
        <v>4342.081109899721</v>
      </c>
      <c r="BF2126" s="45">
        <v>21.0</v>
      </c>
      <c r="BG2126" s="23"/>
      <c r="BH2126" s="23"/>
      <c r="BI2126" s="23"/>
      <c r="BJ2126" s="23"/>
      <c r="BK2126" s="23"/>
      <c r="BL2126" s="45">
        <v>4342.081109899721</v>
      </c>
      <c r="BM2126" s="45">
        <v>1.32</v>
      </c>
      <c r="BN2126" s="23"/>
      <c r="BO2126" s="23"/>
      <c r="BP2126" s="23"/>
      <c r="BQ2126" s="23"/>
      <c r="BR2126" s="23"/>
      <c r="BS2126" s="45">
        <v>4342.081109899721</v>
      </c>
      <c r="BT2126" s="45">
        <v>0.3</v>
      </c>
      <c r="BU2126" s="23"/>
      <c r="BV2126" s="23"/>
      <c r="BW2126" s="23"/>
      <c r="BX2126" s="23"/>
      <c r="BY2126" s="23"/>
      <c r="BZ2126" s="23"/>
      <c r="CA2126" s="23"/>
    </row>
    <row r="2127" ht="15.75" customHeight="1">
      <c r="A2127" s="45">
        <v>4324.7611763451305</v>
      </c>
      <c r="B2127" s="46">
        <v>0.045</v>
      </c>
      <c r="C2127" s="45"/>
      <c r="D2127" s="45"/>
      <c r="E2127" s="45"/>
      <c r="F2127" s="45"/>
      <c r="G2127" s="45"/>
      <c r="H2127" s="45">
        <v>4324.7611763451305</v>
      </c>
      <c r="I2127" s="46">
        <v>0.109</v>
      </c>
      <c r="J2127" s="45"/>
      <c r="K2127" s="45"/>
      <c r="L2127" s="45"/>
      <c r="M2127" s="45"/>
      <c r="N2127" s="45"/>
      <c r="O2127" s="45">
        <v>4324.7611763451305</v>
      </c>
      <c r="P2127" s="45"/>
      <c r="Q2127" s="45"/>
      <c r="R2127" s="45"/>
      <c r="S2127" s="45"/>
      <c r="T2127" s="45"/>
      <c r="U2127" s="45"/>
      <c r="V2127" s="45">
        <v>4324.7611763451305</v>
      </c>
      <c r="W2127" s="45"/>
      <c r="X2127" s="45"/>
      <c r="Y2127" s="45"/>
      <c r="Z2127" s="45"/>
      <c r="AA2127" s="45"/>
      <c r="AB2127" s="45"/>
      <c r="AC2127" s="45">
        <v>4324.7611763451305</v>
      </c>
      <c r="AD2127" s="45">
        <v>616.1356446319182</v>
      </c>
      <c r="AE2127" s="45"/>
      <c r="AF2127" s="45"/>
      <c r="AG2127" s="45"/>
      <c r="AH2127" s="45"/>
      <c r="AI2127" s="45"/>
      <c r="AJ2127" s="45">
        <v>4324.7611763451305</v>
      </c>
      <c r="AK2127" s="45">
        <v>0.018</v>
      </c>
      <c r="AL2127" s="45"/>
      <c r="AM2127" s="45"/>
      <c r="AN2127" s="45"/>
      <c r="AO2127" s="23"/>
      <c r="AP2127" s="23"/>
      <c r="AQ2127" s="45">
        <v>4324.7611763451305</v>
      </c>
      <c r="AR2127" s="45">
        <v>0.01</v>
      </c>
      <c r="AS2127" s="23"/>
      <c r="AT2127" s="23"/>
      <c r="AU2127" s="23"/>
      <c r="AV2127" s="23"/>
      <c r="AW2127" s="23"/>
      <c r="AX2127" s="45">
        <v>4324.7611763451305</v>
      </c>
      <c r="AY2127" s="23">
        <v>0.462</v>
      </c>
      <c r="AZ2127" s="23"/>
      <c r="BA2127" s="23"/>
      <c r="BB2127" s="23"/>
      <c r="BC2127" s="23"/>
      <c r="BD2127" s="23"/>
      <c r="BE2127" s="45">
        <v>4324.7611763451305</v>
      </c>
      <c r="BF2127" s="45">
        <v>21.0</v>
      </c>
      <c r="BG2127" s="23"/>
      <c r="BH2127" s="23"/>
      <c r="BI2127" s="23"/>
      <c r="BJ2127" s="23"/>
      <c r="BK2127" s="23"/>
      <c r="BL2127" s="45">
        <v>4324.7611763451305</v>
      </c>
      <c r="BM2127" s="45">
        <v>1.332</v>
      </c>
      <c r="BN2127" s="23"/>
      <c r="BO2127" s="23"/>
      <c r="BP2127" s="23"/>
      <c r="BQ2127" s="23"/>
      <c r="BR2127" s="23"/>
      <c r="BS2127" s="45">
        <v>4324.7611763451305</v>
      </c>
      <c r="BT2127" s="45">
        <v>0.34</v>
      </c>
      <c r="BU2127" s="23"/>
      <c r="BV2127" s="23"/>
      <c r="BW2127" s="23"/>
      <c r="BX2127" s="23"/>
      <c r="BY2127" s="23"/>
      <c r="BZ2127" s="23"/>
      <c r="CA2127" s="23"/>
    </row>
    <row r="2128" ht="15.75" customHeight="1">
      <c r="A2128" s="45">
        <v>4299.720547399501</v>
      </c>
      <c r="B2128" s="46">
        <v>0.046</v>
      </c>
      <c r="C2128" s="45"/>
      <c r="D2128" s="45"/>
      <c r="E2128" s="45"/>
      <c r="F2128" s="45"/>
      <c r="G2128" s="45"/>
      <c r="H2128" s="45">
        <v>4299.720547399501</v>
      </c>
      <c r="I2128" s="46">
        <v>0.104</v>
      </c>
      <c r="J2128" s="45"/>
      <c r="K2128" s="45"/>
      <c r="L2128" s="45"/>
      <c r="M2128" s="45"/>
      <c r="N2128" s="45"/>
      <c r="O2128" s="45">
        <v>4299.720547399501</v>
      </c>
      <c r="P2128" s="45"/>
      <c r="Q2128" s="45"/>
      <c r="R2128" s="45"/>
      <c r="S2128" s="45"/>
      <c r="T2128" s="45"/>
      <c r="U2128" s="45"/>
      <c r="V2128" s="45">
        <v>4299.720547399501</v>
      </c>
      <c r="W2128" s="45">
        <v>0.004557756974305499</v>
      </c>
      <c r="X2128" s="45"/>
      <c r="Y2128" s="45"/>
      <c r="Z2128" s="45"/>
      <c r="AA2128" s="45"/>
      <c r="AB2128" s="45"/>
      <c r="AC2128" s="45">
        <v>4299.720547399501</v>
      </c>
      <c r="AD2128" s="45">
        <v>679.5627365288404</v>
      </c>
      <c r="AE2128" s="45"/>
      <c r="AF2128" s="45"/>
      <c r="AG2128" s="45"/>
      <c r="AH2128" s="45"/>
      <c r="AI2128" s="45"/>
      <c r="AJ2128" s="45">
        <v>4299.720547399501</v>
      </c>
      <c r="AK2128" s="45">
        <v>0.018</v>
      </c>
      <c r="AL2128" s="45"/>
      <c r="AM2128" s="45"/>
      <c r="AN2128" s="45"/>
      <c r="AO2128" s="23"/>
      <c r="AP2128" s="23"/>
      <c r="AQ2128" s="45">
        <v>4299.720547399501</v>
      </c>
      <c r="AR2128" s="45">
        <v>0.009</v>
      </c>
      <c r="AS2128" s="23"/>
      <c r="AT2128" s="23"/>
      <c r="AU2128" s="23"/>
      <c r="AV2128" s="23"/>
      <c r="AW2128" s="23"/>
      <c r="AX2128" s="45">
        <v>4299.720547399501</v>
      </c>
      <c r="AY2128" s="23">
        <v>0.462</v>
      </c>
      <c r="AZ2128" s="23"/>
      <c r="BA2128" s="23"/>
      <c r="BB2128" s="23"/>
      <c r="BC2128" s="23"/>
      <c r="BD2128" s="23"/>
      <c r="BE2128" s="45">
        <v>4299.720547399501</v>
      </c>
      <c r="BF2128" s="45">
        <v>21.0</v>
      </c>
      <c r="BG2128" s="23"/>
      <c r="BH2128" s="23"/>
      <c r="BI2128" s="23"/>
      <c r="BJ2128" s="23"/>
      <c r="BK2128" s="23"/>
      <c r="BL2128" s="45">
        <v>4299.720547399501</v>
      </c>
      <c r="BM2128" s="45">
        <v>1.6</v>
      </c>
      <c r="BN2128" s="23"/>
      <c r="BO2128" s="23"/>
      <c r="BP2128" s="23"/>
      <c r="BQ2128" s="23"/>
      <c r="BR2128" s="23"/>
      <c r="BS2128" s="45">
        <v>4299.720547399501</v>
      </c>
      <c r="BT2128" s="45">
        <v>0.38</v>
      </c>
      <c r="BU2128" s="23"/>
      <c r="BV2128" s="23"/>
      <c r="BW2128" s="23"/>
      <c r="BX2128" s="23"/>
      <c r="BY2128" s="23"/>
      <c r="BZ2128" s="23"/>
      <c r="CA2128" s="23"/>
    </row>
    <row r="2129" ht="15.75" customHeight="1">
      <c r="A2129" s="45">
        <v>4278.244229432214</v>
      </c>
      <c r="B2129" s="46">
        <v>0.044</v>
      </c>
      <c r="C2129" s="45"/>
      <c r="D2129" s="45"/>
      <c r="E2129" s="45"/>
      <c r="F2129" s="45"/>
      <c r="G2129" s="45"/>
      <c r="H2129" s="45">
        <v>4278.244229432214</v>
      </c>
      <c r="I2129" s="46">
        <v>0.104</v>
      </c>
      <c r="J2129" s="45"/>
      <c r="K2129" s="45"/>
      <c r="L2129" s="45"/>
      <c r="M2129" s="45"/>
      <c r="N2129" s="45"/>
      <c r="O2129" s="45">
        <v>4278.244229432214</v>
      </c>
      <c r="P2129" s="45">
        <v>0.0016570104287369641</v>
      </c>
      <c r="Q2129" s="45"/>
      <c r="R2129" s="45"/>
      <c r="S2129" s="45"/>
      <c r="T2129" s="45"/>
      <c r="U2129" s="45"/>
      <c r="V2129" s="45">
        <v>4278.244229432214</v>
      </c>
      <c r="W2129" s="45">
        <v>0.004924681344148319</v>
      </c>
      <c r="X2129" s="45"/>
      <c r="Y2129" s="45"/>
      <c r="Z2129" s="45"/>
      <c r="AA2129" s="45"/>
      <c r="AB2129" s="45"/>
      <c r="AC2129" s="45">
        <v>4278.244229432214</v>
      </c>
      <c r="AD2129" s="45">
        <v>625.7242178447277</v>
      </c>
      <c r="AE2129" s="45"/>
      <c r="AF2129" s="45"/>
      <c r="AG2129" s="45"/>
      <c r="AH2129" s="45"/>
      <c r="AI2129" s="45"/>
      <c r="AJ2129" s="45">
        <v>4278.244229432214</v>
      </c>
      <c r="AK2129" s="45">
        <v>0.017</v>
      </c>
      <c r="AL2129" s="45"/>
      <c r="AM2129" s="45"/>
      <c r="AN2129" s="45"/>
      <c r="AO2129" s="23"/>
      <c r="AP2129" s="23"/>
      <c r="AQ2129" s="45">
        <v>4278.244229432214</v>
      </c>
      <c r="AR2129" s="45">
        <v>0.009</v>
      </c>
      <c r="AS2129" s="23"/>
      <c r="AT2129" s="23"/>
      <c r="AU2129" s="23"/>
      <c r="AV2129" s="23"/>
      <c r="AW2129" s="23"/>
      <c r="AX2129" s="45">
        <v>4278.244229432214</v>
      </c>
      <c r="AY2129" s="23">
        <v>0.41</v>
      </c>
      <c r="AZ2129" s="23"/>
      <c r="BA2129" s="23"/>
      <c r="BB2129" s="23"/>
      <c r="BC2129" s="23"/>
      <c r="BD2129" s="23"/>
      <c r="BE2129" s="45">
        <v>4278.244229432214</v>
      </c>
      <c r="BF2129" s="45">
        <v>21.0</v>
      </c>
      <c r="BG2129" s="23"/>
      <c r="BH2129" s="23"/>
      <c r="BI2129" s="23"/>
      <c r="BJ2129" s="23"/>
      <c r="BK2129" s="23"/>
      <c r="BL2129" s="45">
        <v>4278.244229432214</v>
      </c>
      <c r="BM2129" s="45">
        <v>1.563</v>
      </c>
      <c r="BN2129" s="23"/>
      <c r="BO2129" s="23"/>
      <c r="BP2129" s="23"/>
      <c r="BQ2129" s="23"/>
      <c r="BR2129" s="23"/>
      <c r="BS2129" s="45">
        <v>4278.244229432214</v>
      </c>
      <c r="BT2129" s="45">
        <v>0.42</v>
      </c>
      <c r="BU2129" s="23"/>
      <c r="BV2129" s="23"/>
      <c r="BW2129" s="23"/>
      <c r="BX2129" s="23"/>
      <c r="BY2129" s="23"/>
      <c r="BZ2129" s="23"/>
      <c r="CA2129" s="23"/>
    </row>
    <row r="2130" ht="15.75" customHeight="1">
      <c r="A2130" s="45">
        <v>4293.182488278519</v>
      </c>
      <c r="B2130" s="46">
        <v>0.046</v>
      </c>
      <c r="C2130" s="45"/>
      <c r="D2130" s="45"/>
      <c r="E2130" s="45"/>
      <c r="F2130" s="45"/>
      <c r="G2130" s="45"/>
      <c r="H2130" s="45">
        <v>4293.182488278519</v>
      </c>
      <c r="I2130" s="46">
        <v>0.101</v>
      </c>
      <c r="J2130" s="45"/>
      <c r="K2130" s="45"/>
      <c r="L2130" s="45"/>
      <c r="M2130" s="45"/>
      <c r="N2130" s="45"/>
      <c r="O2130" s="45">
        <v>4293.182488278519</v>
      </c>
      <c r="P2130" s="45"/>
      <c r="Q2130" s="45"/>
      <c r="R2130" s="45"/>
      <c r="S2130" s="45"/>
      <c r="T2130" s="45"/>
      <c r="U2130" s="45"/>
      <c r="V2130" s="45">
        <v>4293.182488278519</v>
      </c>
      <c r="W2130" s="45"/>
      <c r="X2130" s="45"/>
      <c r="Y2130" s="45"/>
      <c r="Z2130" s="45"/>
      <c r="AA2130" s="45"/>
      <c r="AB2130" s="45"/>
      <c r="AC2130" s="45">
        <v>4293.182488278519</v>
      </c>
      <c r="AD2130" s="45">
        <v>596.1046851535543</v>
      </c>
      <c r="AE2130" s="45"/>
      <c r="AF2130" s="45"/>
      <c r="AG2130" s="45"/>
      <c r="AH2130" s="45"/>
      <c r="AI2130" s="45"/>
      <c r="AJ2130" s="45">
        <v>4293.182488278519</v>
      </c>
      <c r="AK2130" s="45">
        <v>0.017</v>
      </c>
      <c r="AL2130" s="45"/>
      <c r="AM2130" s="45"/>
      <c r="AN2130" s="45"/>
      <c r="AO2130" s="23"/>
      <c r="AP2130" s="23"/>
      <c r="AQ2130" s="45">
        <v>4293.182488278519</v>
      </c>
      <c r="AR2130" s="45">
        <v>0.009</v>
      </c>
      <c r="AS2130" s="23"/>
      <c r="AT2130" s="23"/>
      <c r="AU2130" s="23"/>
      <c r="AV2130" s="23"/>
      <c r="AW2130" s="23"/>
      <c r="AX2130" s="45">
        <v>4293.182488278519</v>
      </c>
      <c r="AY2130" s="23">
        <v>0.41</v>
      </c>
      <c r="AZ2130" s="23"/>
      <c r="BA2130" s="23"/>
      <c r="BB2130" s="23"/>
      <c r="BC2130" s="23"/>
      <c r="BD2130" s="23"/>
      <c r="BE2130" s="45">
        <v>4293.182488278519</v>
      </c>
      <c r="BF2130" s="45">
        <v>21.0</v>
      </c>
      <c r="BG2130" s="23"/>
      <c r="BH2130" s="23"/>
      <c r="BI2130" s="23"/>
      <c r="BJ2130" s="23"/>
      <c r="BK2130" s="23"/>
      <c r="BL2130" s="45">
        <v>4293.182488278519</v>
      </c>
      <c r="BM2130" s="45">
        <v>1.926</v>
      </c>
      <c r="BN2130" s="23"/>
      <c r="BO2130" s="23"/>
      <c r="BP2130" s="23"/>
      <c r="BQ2130" s="23"/>
      <c r="BR2130" s="23"/>
      <c r="BS2130" s="45">
        <v>4293.182488278519</v>
      </c>
      <c r="BT2130" s="45">
        <v>0.47</v>
      </c>
      <c r="BU2130" s="23"/>
      <c r="BV2130" s="23"/>
      <c r="BW2130" s="23"/>
      <c r="BX2130" s="23"/>
      <c r="BY2130" s="23"/>
      <c r="BZ2130" s="23"/>
      <c r="CA2130" s="23"/>
    </row>
    <row r="2131" ht="15.75" customHeight="1">
      <c r="A2131" s="45">
        <v>4255.260175605772</v>
      </c>
      <c r="B2131" s="46">
        <v>0.057</v>
      </c>
      <c r="C2131" s="45"/>
      <c r="D2131" s="45"/>
      <c r="E2131" s="45"/>
      <c r="F2131" s="45"/>
      <c r="G2131" s="45"/>
      <c r="H2131" s="45">
        <v>4255.260175605772</v>
      </c>
      <c r="I2131" s="46">
        <v>0.11</v>
      </c>
      <c r="J2131" s="45"/>
      <c r="K2131" s="45"/>
      <c r="L2131" s="45"/>
      <c r="M2131" s="45"/>
      <c r="N2131" s="45"/>
      <c r="O2131" s="45">
        <v>4255.260175605772</v>
      </c>
      <c r="P2131" s="45"/>
      <c r="Q2131" s="45"/>
      <c r="R2131" s="45"/>
      <c r="S2131" s="45"/>
      <c r="T2131" s="45"/>
      <c r="U2131" s="45"/>
      <c r="V2131" s="45">
        <v>4255.260175605772</v>
      </c>
      <c r="W2131" s="45">
        <v>0.003913694527634086</v>
      </c>
      <c r="X2131" s="45"/>
      <c r="Y2131" s="45"/>
      <c r="Z2131" s="45"/>
      <c r="AA2131" s="45"/>
      <c r="AB2131" s="45"/>
      <c r="AC2131" s="45">
        <v>4255.260175605772</v>
      </c>
      <c r="AD2131" s="45">
        <v>567.2021054542155</v>
      </c>
      <c r="AE2131" s="45"/>
      <c r="AF2131" s="45"/>
      <c r="AG2131" s="45"/>
      <c r="AH2131" s="45"/>
      <c r="AI2131" s="45"/>
      <c r="AJ2131" s="45">
        <v>4255.260175605772</v>
      </c>
      <c r="AK2131" s="45">
        <v>0.017</v>
      </c>
      <c r="AL2131" s="45"/>
      <c r="AM2131" s="45"/>
      <c r="AN2131" s="45"/>
      <c r="AO2131" s="23"/>
      <c r="AP2131" s="23"/>
      <c r="AQ2131" s="45">
        <v>4255.260175605772</v>
      </c>
      <c r="AR2131" s="45">
        <v>0.008</v>
      </c>
      <c r="AS2131" s="23"/>
      <c r="AT2131" s="23"/>
      <c r="AU2131" s="23"/>
      <c r="AV2131" s="23"/>
      <c r="AW2131" s="23"/>
      <c r="AX2131" s="45">
        <v>4255.260175605772</v>
      </c>
      <c r="AY2131" s="23">
        <v>0.41</v>
      </c>
      <c r="AZ2131" s="23"/>
      <c r="BA2131" s="23"/>
      <c r="BB2131" s="23"/>
      <c r="BC2131" s="23"/>
      <c r="BD2131" s="23"/>
      <c r="BE2131" s="45">
        <v>4255.260175605772</v>
      </c>
      <c r="BF2131" s="45">
        <v>21.0</v>
      </c>
      <c r="BG2131" s="23"/>
      <c r="BH2131" s="23"/>
      <c r="BI2131" s="23"/>
      <c r="BJ2131" s="23"/>
      <c r="BK2131" s="23"/>
      <c r="BL2131" s="45">
        <v>4255.260175605772</v>
      </c>
      <c r="BM2131" s="45">
        <v>1.997</v>
      </c>
      <c r="BN2131" s="23"/>
      <c r="BO2131" s="23"/>
      <c r="BP2131" s="23"/>
      <c r="BQ2131" s="23"/>
      <c r="BR2131" s="23"/>
      <c r="BS2131" s="45">
        <v>4255.260175605772</v>
      </c>
      <c r="BT2131" s="45">
        <v>0.53</v>
      </c>
      <c r="BU2131" s="23"/>
      <c r="BV2131" s="23"/>
      <c r="BW2131" s="23"/>
      <c r="BX2131" s="23"/>
      <c r="BY2131" s="23"/>
      <c r="BZ2131" s="23"/>
      <c r="CA2131" s="23"/>
    </row>
    <row r="2132" ht="15.75" customHeight="1">
      <c r="A2132" s="45">
        <v>4292.16831894374</v>
      </c>
      <c r="B2132" s="46">
        <v>0.055</v>
      </c>
      <c r="C2132" s="45"/>
      <c r="D2132" s="45"/>
      <c r="E2132" s="45"/>
      <c r="F2132" s="45"/>
      <c r="G2132" s="45"/>
      <c r="H2132" s="45">
        <v>4292.16831894374</v>
      </c>
      <c r="I2132" s="46">
        <v>0.109</v>
      </c>
      <c r="J2132" s="45"/>
      <c r="K2132" s="45"/>
      <c r="L2132" s="45"/>
      <c r="M2132" s="45"/>
      <c r="N2132" s="45"/>
      <c r="O2132" s="45">
        <v>4292.16831894374</v>
      </c>
      <c r="P2132" s="45">
        <v>0.0015156788557186003</v>
      </c>
      <c r="Q2132" s="45"/>
      <c r="R2132" s="45"/>
      <c r="S2132" s="45"/>
      <c r="T2132" s="45"/>
      <c r="U2132" s="45"/>
      <c r="V2132" s="45">
        <v>4292.16831894374</v>
      </c>
      <c r="W2132" s="45">
        <v>0.004569491068722002</v>
      </c>
      <c r="X2132" s="45"/>
      <c r="Y2132" s="45"/>
      <c r="Z2132" s="45"/>
      <c r="AA2132" s="45"/>
      <c r="AB2132" s="45"/>
      <c r="AC2132" s="45">
        <v>4292.16831894374</v>
      </c>
      <c r="AD2132" s="45"/>
      <c r="AE2132" s="45"/>
      <c r="AF2132" s="45"/>
      <c r="AG2132" s="45"/>
      <c r="AH2132" s="45"/>
      <c r="AI2132" s="45"/>
      <c r="AJ2132" s="45">
        <v>4292.16831894374</v>
      </c>
      <c r="AK2132" s="45">
        <v>0.017</v>
      </c>
      <c r="AL2132" s="45"/>
      <c r="AM2132" s="45"/>
      <c r="AN2132" s="45"/>
      <c r="AO2132" s="23"/>
      <c r="AP2132" s="23"/>
      <c r="AQ2132" s="45">
        <v>4292.16831894374</v>
      </c>
      <c r="AR2132" s="45">
        <v>0.008</v>
      </c>
      <c r="AS2132" s="23"/>
      <c r="AT2132" s="23"/>
      <c r="AU2132" s="23"/>
      <c r="AV2132" s="23"/>
      <c r="AW2132" s="23"/>
      <c r="AX2132" s="45">
        <v>4292.16831894374</v>
      </c>
      <c r="AY2132" s="23">
        <v>0.41</v>
      </c>
      <c r="AZ2132" s="23"/>
      <c r="BA2132" s="23"/>
      <c r="BB2132" s="23"/>
      <c r="BC2132" s="23"/>
      <c r="BD2132" s="23"/>
      <c r="BE2132" s="45">
        <v>4292.16831894374</v>
      </c>
      <c r="BF2132" s="45">
        <v>21.0</v>
      </c>
      <c r="BG2132" s="23"/>
      <c r="BH2132" s="23"/>
      <c r="BI2132" s="23"/>
      <c r="BJ2132" s="23"/>
      <c r="BK2132" s="23"/>
      <c r="BL2132" s="45">
        <v>4292.16831894374</v>
      </c>
      <c r="BM2132" s="45">
        <v>1.43</v>
      </c>
      <c r="BN2132" s="23"/>
      <c r="BO2132" s="23"/>
      <c r="BP2132" s="23"/>
      <c r="BQ2132" s="23"/>
      <c r="BR2132" s="23"/>
      <c r="BS2132" s="45">
        <v>4292.16831894374</v>
      </c>
      <c r="BT2132" s="45">
        <v>0.59</v>
      </c>
      <c r="BU2132" s="23"/>
      <c r="BV2132" s="23"/>
      <c r="BW2132" s="23"/>
      <c r="BX2132" s="23"/>
      <c r="BY2132" s="23"/>
      <c r="BZ2132" s="23"/>
      <c r="CA2132" s="23"/>
    </row>
    <row r="2133" ht="15.75" customHeight="1">
      <c r="A2133" s="45">
        <v>4948.876983309293</v>
      </c>
      <c r="B2133" s="46">
        <v>0.052</v>
      </c>
      <c r="C2133" s="45"/>
      <c r="D2133" s="45"/>
      <c r="E2133" s="45"/>
      <c r="F2133" s="45"/>
      <c r="G2133" s="45"/>
      <c r="H2133" s="45">
        <v>4948.876983309293</v>
      </c>
      <c r="I2133" s="46">
        <v>0.102</v>
      </c>
      <c r="J2133" s="45"/>
      <c r="K2133" s="45"/>
      <c r="L2133" s="45"/>
      <c r="M2133" s="45"/>
      <c r="N2133" s="45"/>
      <c r="O2133" s="45">
        <v>4948.876983309293</v>
      </c>
      <c r="P2133" s="45"/>
      <c r="Q2133" s="45"/>
      <c r="R2133" s="45"/>
      <c r="S2133" s="45"/>
      <c r="T2133" s="45"/>
      <c r="U2133" s="45"/>
      <c r="V2133" s="45">
        <v>4948.876983309293</v>
      </c>
      <c r="W2133" s="45"/>
      <c r="X2133" s="45"/>
      <c r="Y2133" s="45"/>
      <c r="Z2133" s="45"/>
      <c r="AA2133" s="45"/>
      <c r="AB2133" s="45"/>
      <c r="AC2133" s="45">
        <v>4948.876983309293</v>
      </c>
      <c r="AD2133" s="45">
        <v>399.23758499896974</v>
      </c>
      <c r="AE2133" s="45"/>
      <c r="AF2133" s="45"/>
      <c r="AG2133" s="45"/>
      <c r="AH2133" s="45"/>
      <c r="AI2133" s="45"/>
      <c r="AJ2133" s="45">
        <v>4948.876983309293</v>
      </c>
      <c r="AK2133" s="45">
        <v>0.02</v>
      </c>
      <c r="AL2133" s="45"/>
      <c r="AM2133" s="45"/>
      <c r="AN2133" s="45"/>
      <c r="AO2133" s="23"/>
      <c r="AP2133" s="23"/>
      <c r="AQ2133" s="45">
        <v>4948.876983309293</v>
      </c>
      <c r="AR2133" s="45">
        <v>0.014</v>
      </c>
      <c r="AS2133" s="23"/>
      <c r="AT2133" s="23"/>
      <c r="AU2133" s="23"/>
      <c r="AV2133" s="23"/>
      <c r="AW2133" s="23"/>
      <c r="AX2133" s="45">
        <v>4948.876983309293</v>
      </c>
      <c r="AY2133" s="23"/>
      <c r="AZ2133" s="23"/>
      <c r="BA2133" s="23"/>
      <c r="BB2133" s="23"/>
      <c r="BC2133" s="23"/>
      <c r="BD2133" s="23"/>
      <c r="BE2133" s="45">
        <v>4948.876983309293</v>
      </c>
      <c r="BF2133" s="45"/>
      <c r="BG2133" s="23"/>
      <c r="BH2133" s="23"/>
      <c r="BI2133" s="23"/>
      <c r="BJ2133" s="23"/>
      <c r="BK2133" s="23"/>
      <c r="BL2133" s="45">
        <v>4948.876983309293</v>
      </c>
      <c r="BM2133" s="45">
        <v>0.283</v>
      </c>
      <c r="BN2133" s="23"/>
      <c r="BO2133" s="23"/>
      <c r="BP2133" s="23"/>
      <c r="BQ2133" s="23"/>
      <c r="BR2133" s="23"/>
      <c r="BS2133" s="45">
        <v>4948.876983309293</v>
      </c>
      <c r="BT2133" s="45">
        <v>0.065</v>
      </c>
      <c r="BU2133" s="23"/>
      <c r="BV2133" s="23"/>
      <c r="BW2133" s="23"/>
      <c r="BX2133" s="23"/>
      <c r="BY2133" s="23"/>
      <c r="BZ2133" s="23"/>
      <c r="CA2133" s="23"/>
    </row>
    <row r="2134" ht="15.75" customHeight="1">
      <c r="A2134" s="45">
        <v>10.383719675829608</v>
      </c>
      <c r="B2134" s="46">
        <v>0.092</v>
      </c>
      <c r="C2134" s="45"/>
      <c r="D2134" s="45"/>
      <c r="E2134" s="45"/>
      <c r="F2134" s="45"/>
      <c r="G2134" s="45"/>
      <c r="H2134" s="45">
        <v>10.383719675829608</v>
      </c>
      <c r="I2134" s="46">
        <v>0.111</v>
      </c>
      <c r="J2134" s="45"/>
      <c r="K2134" s="45"/>
      <c r="L2134" s="45"/>
      <c r="M2134" s="45"/>
      <c r="N2134" s="45"/>
      <c r="O2134" s="45">
        <v>10.383719675829608</v>
      </c>
      <c r="P2134" s="45">
        <v>0.00214930979795463</v>
      </c>
      <c r="Q2134" s="45"/>
      <c r="R2134" s="45"/>
      <c r="S2134" s="45"/>
      <c r="T2134" s="45"/>
      <c r="U2134" s="45"/>
      <c r="V2134" s="45">
        <v>10.383719675829608</v>
      </c>
      <c r="W2134" s="45"/>
      <c r="X2134" s="45"/>
      <c r="Y2134" s="45"/>
      <c r="Z2134" s="45"/>
      <c r="AA2134" s="45"/>
      <c r="AB2134" s="45"/>
      <c r="AC2134" s="45">
        <v>10.383719675829608</v>
      </c>
      <c r="AD2134" s="45">
        <v>131.13923372780897</v>
      </c>
      <c r="AE2134" s="45"/>
      <c r="AF2134" s="45"/>
      <c r="AG2134" s="45"/>
      <c r="AH2134" s="45"/>
      <c r="AI2134" s="45"/>
      <c r="AJ2134" s="45">
        <v>10.383719675829608</v>
      </c>
      <c r="AK2134" s="45">
        <v>0.018</v>
      </c>
      <c r="AL2134" s="45"/>
      <c r="AM2134" s="45"/>
      <c r="AN2134" s="45"/>
      <c r="AO2134" s="23"/>
      <c r="AP2134" s="23"/>
      <c r="AQ2134" s="45">
        <v>10.383719675829608</v>
      </c>
      <c r="AR2134" s="45">
        <v>0.018</v>
      </c>
      <c r="AS2134" s="23"/>
      <c r="AT2134" s="23"/>
      <c r="AU2134" s="23"/>
      <c r="AV2134" s="23"/>
      <c r="AW2134" s="23"/>
      <c r="AX2134" s="45">
        <v>10.383719675829608</v>
      </c>
      <c r="AY2134" s="23"/>
      <c r="AZ2134" s="23"/>
      <c r="BA2134" s="23"/>
      <c r="BB2134" s="23"/>
      <c r="BC2134" s="23"/>
      <c r="BD2134" s="23"/>
      <c r="BE2134" s="45">
        <v>10.383719675829608</v>
      </c>
      <c r="BF2134" s="45"/>
      <c r="BG2134" s="23"/>
      <c r="BH2134" s="23"/>
      <c r="BI2134" s="23"/>
      <c r="BJ2134" s="23"/>
      <c r="BK2134" s="23"/>
      <c r="BL2134" s="45">
        <v>10.383719675829608</v>
      </c>
      <c r="BM2134" s="45">
        <v>0.181</v>
      </c>
      <c r="BN2134" s="23"/>
      <c r="BO2134" s="23"/>
      <c r="BP2134" s="23"/>
      <c r="BQ2134" s="23"/>
      <c r="BR2134" s="23"/>
      <c r="BS2134" s="45">
        <v>10.383719675829608</v>
      </c>
      <c r="BT2134" s="45">
        <v>0.098</v>
      </c>
      <c r="BU2134" s="23"/>
      <c r="BV2134" s="23"/>
      <c r="BW2134" s="23"/>
      <c r="BX2134" s="23"/>
      <c r="BY2134" s="23"/>
      <c r="BZ2134" s="23"/>
      <c r="CA2134" s="23"/>
    </row>
    <row r="2135" ht="15.75" customHeight="1">
      <c r="A2135" s="45">
        <v>10.496633569902048</v>
      </c>
      <c r="B2135" s="46">
        <v>0.094</v>
      </c>
      <c r="C2135" s="45"/>
      <c r="D2135" s="45"/>
      <c r="E2135" s="45"/>
      <c r="F2135" s="45"/>
      <c r="G2135" s="45"/>
      <c r="H2135" s="45">
        <v>10.496633569902048</v>
      </c>
      <c r="I2135" s="46">
        <v>0.277</v>
      </c>
      <c r="J2135" s="45"/>
      <c r="K2135" s="45"/>
      <c r="L2135" s="45"/>
      <c r="M2135" s="45"/>
      <c r="N2135" s="45"/>
      <c r="O2135" s="45">
        <v>10.496633569902048</v>
      </c>
      <c r="P2135" s="45">
        <v>0.0020772548408353507</v>
      </c>
      <c r="Q2135" s="45"/>
      <c r="R2135" s="45"/>
      <c r="S2135" s="45"/>
      <c r="T2135" s="45"/>
      <c r="U2135" s="45"/>
      <c r="V2135" s="45">
        <v>10.496633569902048</v>
      </c>
      <c r="W2135" s="45">
        <v>0.004797336631980641</v>
      </c>
      <c r="X2135" s="45"/>
      <c r="Y2135" s="45"/>
      <c r="Z2135" s="45"/>
      <c r="AA2135" s="45"/>
      <c r="AB2135" s="45"/>
      <c r="AC2135" s="45">
        <v>10.496633569902048</v>
      </c>
      <c r="AD2135" s="45">
        <v>72.9252998036412</v>
      </c>
      <c r="AE2135" s="45"/>
      <c r="AF2135" s="45"/>
      <c r="AG2135" s="45"/>
      <c r="AH2135" s="45"/>
      <c r="AI2135" s="45"/>
      <c r="AJ2135" s="45">
        <v>10.496633569902048</v>
      </c>
      <c r="AK2135" s="45">
        <v>0.018</v>
      </c>
      <c r="AL2135" s="45"/>
      <c r="AM2135" s="45"/>
      <c r="AN2135" s="45"/>
      <c r="AO2135" s="23"/>
      <c r="AP2135" s="23"/>
      <c r="AQ2135" s="45">
        <v>10.496633569902048</v>
      </c>
      <c r="AR2135" s="45">
        <v>0.017</v>
      </c>
      <c r="AS2135" s="23"/>
      <c r="AT2135" s="23"/>
      <c r="AU2135" s="23"/>
      <c r="AV2135" s="23"/>
      <c r="AW2135" s="23"/>
      <c r="AX2135" s="45">
        <v>10.496633569902048</v>
      </c>
      <c r="AY2135" s="23"/>
      <c r="AZ2135" s="23"/>
      <c r="BA2135" s="23"/>
      <c r="BB2135" s="23"/>
      <c r="BC2135" s="23"/>
      <c r="BD2135" s="23"/>
      <c r="BE2135" s="45">
        <v>10.496633569902048</v>
      </c>
      <c r="BF2135" s="45"/>
      <c r="BG2135" s="23"/>
      <c r="BH2135" s="23"/>
      <c r="BI2135" s="23"/>
      <c r="BJ2135" s="23"/>
      <c r="BK2135" s="23"/>
      <c r="BL2135" s="45">
        <v>10.496633569902048</v>
      </c>
      <c r="BM2135" s="45">
        <v>0.175</v>
      </c>
      <c r="BN2135" s="23"/>
      <c r="BO2135" s="23"/>
      <c r="BP2135" s="23"/>
      <c r="BQ2135" s="23"/>
      <c r="BR2135" s="23"/>
      <c r="BS2135" s="45">
        <v>10.496633569902048</v>
      </c>
      <c r="BT2135" s="45">
        <v>0.109</v>
      </c>
      <c r="BU2135" s="23"/>
      <c r="BV2135" s="23"/>
      <c r="BW2135" s="23"/>
      <c r="BX2135" s="23"/>
      <c r="BY2135" s="23"/>
      <c r="BZ2135" s="23"/>
      <c r="CA2135" s="23"/>
    </row>
    <row r="2136" ht="15.75" customHeight="1">
      <c r="A2136" s="45">
        <v>10.467282195075528</v>
      </c>
      <c r="B2136" s="46">
        <v>0.083</v>
      </c>
      <c r="C2136" s="45"/>
      <c r="D2136" s="45"/>
      <c r="E2136" s="45"/>
      <c r="F2136" s="45"/>
      <c r="G2136" s="45"/>
      <c r="H2136" s="45">
        <v>10.467282195075528</v>
      </c>
      <c r="I2136" s="46">
        <v>0.517</v>
      </c>
      <c r="J2136" s="45"/>
      <c r="K2136" s="45"/>
      <c r="L2136" s="45"/>
      <c r="M2136" s="45"/>
      <c r="N2136" s="45"/>
      <c r="O2136" s="45">
        <v>10.467282195075528</v>
      </c>
      <c r="P2136" s="45">
        <v>0.0020035337515835684</v>
      </c>
      <c r="Q2136" s="45"/>
      <c r="R2136" s="45"/>
      <c r="S2136" s="45"/>
      <c r="T2136" s="45"/>
      <c r="U2136" s="45"/>
      <c r="V2136" s="45">
        <v>10.467282195075528</v>
      </c>
      <c r="W2136" s="45">
        <v>0.004731025955973982</v>
      </c>
      <c r="X2136" s="45"/>
      <c r="Y2136" s="45"/>
      <c r="Z2136" s="45"/>
      <c r="AA2136" s="45"/>
      <c r="AB2136" s="45"/>
      <c r="AC2136" s="45">
        <v>10.467282195075528</v>
      </c>
      <c r="AD2136" s="45">
        <v>78.92988042715682</v>
      </c>
      <c r="AE2136" s="45"/>
      <c r="AF2136" s="45"/>
      <c r="AG2136" s="45"/>
      <c r="AH2136" s="45"/>
      <c r="AI2136" s="45"/>
      <c r="AJ2136" s="45">
        <v>10.467282195075528</v>
      </c>
      <c r="AK2136" s="45">
        <v>0.018</v>
      </c>
      <c r="AL2136" s="45"/>
      <c r="AM2136" s="45"/>
      <c r="AN2136" s="45"/>
      <c r="AO2136" s="23"/>
      <c r="AP2136" s="23"/>
      <c r="AQ2136" s="45">
        <v>10.467282195075528</v>
      </c>
      <c r="AR2136" s="45">
        <v>0.017</v>
      </c>
      <c r="AS2136" s="23"/>
      <c r="AT2136" s="23"/>
      <c r="AU2136" s="23"/>
      <c r="AV2136" s="23"/>
      <c r="AW2136" s="23"/>
      <c r="AX2136" s="45">
        <v>10.467282195075528</v>
      </c>
      <c r="AY2136" s="23"/>
      <c r="AZ2136" s="23"/>
      <c r="BA2136" s="23"/>
      <c r="BB2136" s="23"/>
      <c r="BC2136" s="23"/>
      <c r="BD2136" s="23"/>
      <c r="BE2136" s="45">
        <v>10.467282195075528</v>
      </c>
      <c r="BF2136" s="45">
        <v>66.0</v>
      </c>
      <c r="BG2136" s="23"/>
      <c r="BH2136" s="23"/>
      <c r="BI2136" s="23"/>
      <c r="BJ2136" s="23"/>
      <c r="BK2136" s="23"/>
      <c r="BL2136" s="45">
        <v>10.467282195075528</v>
      </c>
      <c r="BM2136" s="45">
        <v>0.207</v>
      </c>
      <c r="BN2136" s="23"/>
      <c r="BO2136" s="23"/>
      <c r="BP2136" s="23"/>
      <c r="BQ2136" s="23"/>
      <c r="BR2136" s="23"/>
      <c r="BS2136" s="45">
        <v>10.467282195075528</v>
      </c>
      <c r="BT2136" s="45">
        <v>0.119</v>
      </c>
      <c r="BU2136" s="23"/>
      <c r="BV2136" s="23"/>
      <c r="BW2136" s="23"/>
      <c r="BX2136" s="23"/>
      <c r="BY2136" s="23"/>
      <c r="BZ2136" s="23"/>
      <c r="CA2136" s="23"/>
    </row>
    <row r="2137" ht="15.75" customHeight="1">
      <c r="A2137" s="45">
        <v>10.453598455852639</v>
      </c>
      <c r="B2137" s="46">
        <v>0.082</v>
      </c>
      <c r="C2137" s="45"/>
      <c r="D2137" s="45"/>
      <c r="E2137" s="45"/>
      <c r="F2137" s="45"/>
      <c r="G2137" s="45"/>
      <c r="H2137" s="45">
        <v>10.453598455852639</v>
      </c>
      <c r="I2137" s="46">
        <v>0.191</v>
      </c>
      <c r="J2137" s="45"/>
      <c r="K2137" s="45"/>
      <c r="L2137" s="45"/>
      <c r="M2137" s="45"/>
      <c r="N2137" s="45"/>
      <c r="O2137" s="45">
        <v>10.453598455852639</v>
      </c>
      <c r="P2137" s="45">
        <v>0.00203070946218359</v>
      </c>
      <c r="Q2137" s="45"/>
      <c r="R2137" s="45"/>
      <c r="S2137" s="45"/>
      <c r="T2137" s="45"/>
      <c r="U2137" s="45"/>
      <c r="V2137" s="45">
        <v>10.453598455852639</v>
      </c>
      <c r="W2137" s="45">
        <v>0.0049611865729262735</v>
      </c>
      <c r="X2137" s="45"/>
      <c r="Y2137" s="45"/>
      <c r="Z2137" s="45"/>
      <c r="AA2137" s="45"/>
      <c r="AB2137" s="45"/>
      <c r="AC2137" s="45">
        <v>10.453598455852639</v>
      </c>
      <c r="AD2137" s="45">
        <v>83.74059637870474</v>
      </c>
      <c r="AE2137" s="45"/>
      <c r="AF2137" s="45"/>
      <c r="AG2137" s="45"/>
      <c r="AH2137" s="45"/>
      <c r="AI2137" s="45"/>
      <c r="AJ2137" s="45">
        <v>10.453598455852639</v>
      </c>
      <c r="AK2137" s="45">
        <v>0.018</v>
      </c>
      <c r="AL2137" s="45"/>
      <c r="AM2137" s="45"/>
      <c r="AN2137" s="45"/>
      <c r="AO2137" s="23"/>
      <c r="AP2137" s="23"/>
      <c r="AQ2137" s="45">
        <v>10.453598455852639</v>
      </c>
      <c r="AR2137" s="45">
        <v>0.016</v>
      </c>
      <c r="AS2137" s="23"/>
      <c r="AT2137" s="23"/>
      <c r="AU2137" s="23"/>
      <c r="AV2137" s="23"/>
      <c r="AW2137" s="23"/>
      <c r="AX2137" s="45">
        <v>10.453598455852639</v>
      </c>
      <c r="AY2137" s="23"/>
      <c r="AZ2137" s="23"/>
      <c r="BA2137" s="23"/>
      <c r="BB2137" s="23"/>
      <c r="BC2137" s="23"/>
      <c r="BD2137" s="23"/>
      <c r="BE2137" s="45">
        <v>10.453598455852639</v>
      </c>
      <c r="BF2137" s="45">
        <v>30.0</v>
      </c>
      <c r="BG2137" s="23"/>
      <c r="BH2137" s="23"/>
      <c r="BI2137" s="23"/>
      <c r="BJ2137" s="23"/>
      <c r="BK2137" s="23"/>
      <c r="BL2137" s="45">
        <v>10.453598455852639</v>
      </c>
      <c r="BM2137" s="45">
        <v>0.353</v>
      </c>
      <c r="BN2137" s="23"/>
      <c r="BO2137" s="23"/>
      <c r="BP2137" s="23"/>
      <c r="BQ2137" s="23"/>
      <c r="BR2137" s="23"/>
      <c r="BS2137" s="45">
        <v>10.453598455852639</v>
      </c>
      <c r="BT2137" s="45">
        <v>0.16</v>
      </c>
      <c r="BU2137" s="23"/>
      <c r="BV2137" s="23"/>
      <c r="BW2137" s="23"/>
      <c r="BX2137" s="23"/>
      <c r="BY2137" s="23"/>
      <c r="BZ2137" s="23"/>
      <c r="CA2137" s="23"/>
    </row>
    <row r="2138" ht="15.75" customHeight="1">
      <c r="A2138" s="45">
        <v>10.4321309535065</v>
      </c>
      <c r="B2138" s="46">
        <v>0.082</v>
      </c>
      <c r="C2138" s="45"/>
      <c r="D2138" s="45"/>
      <c r="E2138" s="45"/>
      <c r="F2138" s="45"/>
      <c r="G2138" s="45"/>
      <c r="H2138" s="45">
        <v>10.4321309535065</v>
      </c>
      <c r="I2138" s="46">
        <v>0.068</v>
      </c>
      <c r="J2138" s="45"/>
      <c r="K2138" s="45"/>
      <c r="L2138" s="45"/>
      <c r="M2138" s="45"/>
      <c r="N2138" s="45"/>
      <c r="O2138" s="45">
        <v>10.4321309535065</v>
      </c>
      <c r="P2138" s="45">
        <v>0.0019062636699051906</v>
      </c>
      <c r="Q2138" s="45"/>
      <c r="R2138" s="45"/>
      <c r="S2138" s="45"/>
      <c r="T2138" s="45"/>
      <c r="U2138" s="45"/>
      <c r="V2138" s="45">
        <v>10.4321309535065</v>
      </c>
      <c r="W2138" s="45">
        <v>0.004668202275862458</v>
      </c>
      <c r="X2138" s="45"/>
      <c r="Y2138" s="45"/>
      <c r="Z2138" s="45"/>
      <c r="AA2138" s="45"/>
      <c r="AB2138" s="45"/>
      <c r="AC2138" s="45">
        <v>10.4321309535065</v>
      </c>
      <c r="AD2138" s="45">
        <v>91.95853410127248</v>
      </c>
      <c r="AE2138" s="45"/>
      <c r="AF2138" s="45"/>
      <c r="AG2138" s="45"/>
      <c r="AH2138" s="45"/>
      <c r="AI2138" s="45"/>
      <c r="AJ2138" s="45">
        <v>10.4321309535065</v>
      </c>
      <c r="AK2138" s="45">
        <v>0.018</v>
      </c>
      <c r="AL2138" s="45"/>
      <c r="AM2138" s="45"/>
      <c r="AN2138" s="45"/>
      <c r="AO2138" s="23"/>
      <c r="AP2138" s="23"/>
      <c r="AQ2138" s="45">
        <v>10.4321309535065</v>
      </c>
      <c r="AR2138" s="45">
        <v>0.015</v>
      </c>
      <c r="AS2138" s="23"/>
      <c r="AT2138" s="23"/>
      <c r="AU2138" s="23"/>
      <c r="AV2138" s="23"/>
      <c r="AW2138" s="23"/>
      <c r="AX2138" s="45">
        <v>10.4321309535065</v>
      </c>
      <c r="AY2138" s="23">
        <v>1.075</v>
      </c>
      <c r="AZ2138" s="23"/>
      <c r="BA2138" s="23"/>
      <c r="BB2138" s="23"/>
      <c r="BC2138" s="23"/>
      <c r="BD2138" s="23"/>
      <c r="BE2138" s="45">
        <v>10.4321309535065</v>
      </c>
      <c r="BF2138" s="45">
        <v>30.0</v>
      </c>
      <c r="BG2138" s="23"/>
      <c r="BH2138" s="23"/>
      <c r="BI2138" s="23"/>
      <c r="BJ2138" s="23"/>
      <c r="BK2138" s="23"/>
      <c r="BL2138" s="45">
        <v>10.4321309535065</v>
      </c>
      <c r="BM2138" s="45">
        <v>0.573</v>
      </c>
      <c r="BN2138" s="23"/>
      <c r="BO2138" s="23"/>
      <c r="BP2138" s="23"/>
      <c r="BQ2138" s="23"/>
      <c r="BR2138" s="23"/>
      <c r="BS2138" s="45">
        <v>10.4321309535065</v>
      </c>
      <c r="BT2138" s="45">
        <v>0.177</v>
      </c>
      <c r="BU2138" s="23"/>
      <c r="BV2138" s="23"/>
      <c r="BW2138" s="23"/>
      <c r="BX2138" s="23"/>
      <c r="BY2138" s="23"/>
      <c r="BZ2138" s="23"/>
      <c r="CA2138" s="23"/>
    </row>
    <row r="2139" ht="15.75" customHeight="1">
      <c r="A2139" s="45">
        <v>10.430391293445064</v>
      </c>
      <c r="B2139" s="46">
        <v>0.083</v>
      </c>
      <c r="C2139" s="45"/>
      <c r="D2139" s="45"/>
      <c r="E2139" s="45"/>
      <c r="F2139" s="45"/>
      <c r="G2139" s="45"/>
      <c r="H2139" s="45">
        <v>10.430391293445064</v>
      </c>
      <c r="I2139" s="46">
        <v>0.062</v>
      </c>
      <c r="J2139" s="45"/>
      <c r="K2139" s="45"/>
      <c r="L2139" s="45"/>
      <c r="M2139" s="45"/>
      <c r="N2139" s="45"/>
      <c r="O2139" s="45">
        <v>10.430391293445064</v>
      </c>
      <c r="P2139" s="45"/>
      <c r="Q2139" s="45"/>
      <c r="R2139" s="45"/>
      <c r="S2139" s="45"/>
      <c r="T2139" s="45"/>
      <c r="U2139" s="45"/>
      <c r="V2139" s="45">
        <v>10.430391293445064</v>
      </c>
      <c r="W2139" s="45"/>
      <c r="X2139" s="45"/>
      <c r="Y2139" s="45"/>
      <c r="Z2139" s="45"/>
      <c r="AA2139" s="45"/>
      <c r="AB2139" s="45"/>
      <c r="AC2139" s="45">
        <v>10.430391293445064</v>
      </c>
      <c r="AD2139" s="45">
        <v>103.56787747124997</v>
      </c>
      <c r="AE2139" s="45"/>
      <c r="AF2139" s="45"/>
      <c r="AG2139" s="45"/>
      <c r="AH2139" s="45"/>
      <c r="AI2139" s="45"/>
      <c r="AJ2139" s="45">
        <v>10.430391293445064</v>
      </c>
      <c r="AK2139" s="45">
        <v>0.018</v>
      </c>
      <c r="AL2139" s="45"/>
      <c r="AM2139" s="45"/>
      <c r="AN2139" s="45"/>
      <c r="AO2139" s="23"/>
      <c r="AP2139" s="23"/>
      <c r="AQ2139" s="45">
        <v>10.430391293445064</v>
      </c>
      <c r="AR2139" s="45">
        <v>0.015</v>
      </c>
      <c r="AS2139" s="23"/>
      <c r="AT2139" s="23"/>
      <c r="AU2139" s="23"/>
      <c r="AV2139" s="23"/>
      <c r="AW2139" s="23"/>
      <c r="AX2139" s="45">
        <v>10.430391293445064</v>
      </c>
      <c r="AY2139" s="23">
        <v>1.076</v>
      </c>
      <c r="AZ2139" s="23"/>
      <c r="BA2139" s="23"/>
      <c r="BB2139" s="23"/>
      <c r="BC2139" s="23"/>
      <c r="BD2139" s="23"/>
      <c r="BE2139" s="45">
        <v>10.430391293445064</v>
      </c>
      <c r="BF2139" s="45">
        <v>30.0</v>
      </c>
      <c r="BG2139" s="23"/>
      <c r="BH2139" s="23"/>
      <c r="BI2139" s="23"/>
      <c r="BJ2139" s="23"/>
      <c r="BK2139" s="23"/>
      <c r="BL2139" s="45">
        <v>10.430391293445064</v>
      </c>
      <c r="BM2139" s="45">
        <v>0.808</v>
      </c>
      <c r="BN2139" s="23"/>
      <c r="BO2139" s="23"/>
      <c r="BP2139" s="23"/>
      <c r="BQ2139" s="23"/>
      <c r="BR2139" s="23"/>
      <c r="BS2139" s="45">
        <v>10.430391293445064</v>
      </c>
      <c r="BT2139" s="45">
        <v>0.209</v>
      </c>
      <c r="BU2139" s="23"/>
      <c r="BV2139" s="23"/>
      <c r="BW2139" s="23"/>
      <c r="BX2139" s="23"/>
      <c r="BY2139" s="23"/>
      <c r="BZ2139" s="23"/>
      <c r="CA2139" s="23"/>
    </row>
    <row r="2140" ht="15.75" customHeight="1">
      <c r="A2140" s="45">
        <v>10.398827581768918</v>
      </c>
      <c r="B2140" s="46">
        <v>0.083</v>
      </c>
      <c r="C2140" s="45"/>
      <c r="D2140" s="45"/>
      <c r="E2140" s="45"/>
      <c r="F2140" s="45"/>
      <c r="G2140" s="45"/>
      <c r="H2140" s="45">
        <v>10.398827581768918</v>
      </c>
      <c r="I2140" s="46">
        <v>0.086</v>
      </c>
      <c r="J2140" s="45"/>
      <c r="K2140" s="45"/>
      <c r="L2140" s="45"/>
      <c r="M2140" s="45"/>
      <c r="N2140" s="45"/>
      <c r="O2140" s="45">
        <v>10.398827581768918</v>
      </c>
      <c r="P2140" s="45"/>
      <c r="Q2140" s="45"/>
      <c r="R2140" s="45"/>
      <c r="S2140" s="45"/>
      <c r="T2140" s="45"/>
      <c r="U2140" s="45"/>
      <c r="V2140" s="45">
        <v>10.398827581768918</v>
      </c>
      <c r="W2140" s="45"/>
      <c r="X2140" s="45"/>
      <c r="Y2140" s="45"/>
      <c r="Z2140" s="45"/>
      <c r="AA2140" s="45"/>
      <c r="AB2140" s="45"/>
      <c r="AC2140" s="45">
        <v>10.398827581768918</v>
      </c>
      <c r="AD2140" s="45">
        <v>128.726806959648</v>
      </c>
      <c r="AE2140" s="45"/>
      <c r="AF2140" s="45"/>
      <c r="AG2140" s="45"/>
      <c r="AH2140" s="45"/>
      <c r="AI2140" s="45"/>
      <c r="AJ2140" s="45">
        <v>10.398827581768918</v>
      </c>
      <c r="AK2140" s="45">
        <v>0.017</v>
      </c>
      <c r="AL2140" s="45"/>
      <c r="AM2140" s="45"/>
      <c r="AN2140" s="45"/>
      <c r="AO2140" s="23"/>
      <c r="AP2140" s="23"/>
      <c r="AQ2140" s="45">
        <v>10.398827581768918</v>
      </c>
      <c r="AR2140" s="45">
        <v>0.014</v>
      </c>
      <c r="AS2140" s="23"/>
      <c r="AT2140" s="23"/>
      <c r="AU2140" s="23"/>
      <c r="AV2140" s="23"/>
      <c r="AW2140" s="23"/>
      <c r="AX2140" s="45">
        <v>10.398827581768918</v>
      </c>
      <c r="AY2140" s="23">
        <v>1.076</v>
      </c>
      <c r="AZ2140" s="23"/>
      <c r="BA2140" s="23"/>
      <c r="BB2140" s="23"/>
      <c r="BC2140" s="23"/>
      <c r="BD2140" s="23"/>
      <c r="BE2140" s="45">
        <v>10.398827581768918</v>
      </c>
      <c r="BF2140" s="45">
        <v>30.0</v>
      </c>
      <c r="BG2140" s="23"/>
      <c r="BH2140" s="23"/>
      <c r="BI2140" s="23"/>
      <c r="BJ2140" s="23"/>
      <c r="BK2140" s="23"/>
      <c r="BL2140" s="45">
        <v>10.398827581768918</v>
      </c>
      <c r="BM2140" s="45">
        <v>1.027</v>
      </c>
      <c r="BN2140" s="23"/>
      <c r="BO2140" s="23"/>
      <c r="BP2140" s="23"/>
      <c r="BQ2140" s="23"/>
      <c r="BR2140" s="23"/>
      <c r="BS2140" s="45">
        <v>10.398827581768918</v>
      </c>
      <c r="BT2140" s="45">
        <v>0.259</v>
      </c>
      <c r="BU2140" s="23"/>
      <c r="BV2140" s="23"/>
      <c r="BW2140" s="23"/>
      <c r="BX2140" s="23"/>
      <c r="BY2140" s="23"/>
      <c r="BZ2140" s="23"/>
      <c r="CA2140" s="23"/>
    </row>
    <row r="2141" ht="15.75" customHeight="1">
      <c r="A2141" s="45">
        <v>10.389648595099471</v>
      </c>
      <c r="B2141" s="46">
        <v>0.082</v>
      </c>
      <c r="C2141" s="45"/>
      <c r="D2141" s="45"/>
      <c r="E2141" s="45"/>
      <c r="F2141" s="45"/>
      <c r="G2141" s="45"/>
      <c r="H2141" s="45">
        <v>10.389648595099471</v>
      </c>
      <c r="I2141" s="46">
        <v>0.111</v>
      </c>
      <c r="J2141" s="45"/>
      <c r="K2141" s="45"/>
      <c r="L2141" s="45"/>
      <c r="M2141" s="45"/>
      <c r="N2141" s="45"/>
      <c r="O2141" s="45">
        <v>10.389648595099471</v>
      </c>
      <c r="P2141" s="45">
        <v>0.0014882265469602935</v>
      </c>
      <c r="Q2141" s="45"/>
      <c r="R2141" s="45"/>
      <c r="S2141" s="45"/>
      <c r="T2141" s="45"/>
      <c r="U2141" s="45"/>
      <c r="V2141" s="45">
        <v>10.389648595099471</v>
      </c>
      <c r="W2141" s="45">
        <v>0.003355346343034921</v>
      </c>
      <c r="X2141" s="45"/>
      <c r="Y2141" s="45"/>
      <c r="Z2141" s="45"/>
      <c r="AA2141" s="45"/>
      <c r="AB2141" s="45"/>
      <c r="AC2141" s="45">
        <v>10.389648595099471</v>
      </c>
      <c r="AD2141" s="45">
        <v>150.26684967868425</v>
      </c>
      <c r="AE2141" s="45"/>
      <c r="AF2141" s="45"/>
      <c r="AG2141" s="45"/>
      <c r="AH2141" s="45"/>
      <c r="AI2141" s="45"/>
      <c r="AJ2141" s="45">
        <v>10.389648595099471</v>
      </c>
      <c r="AK2141" s="45">
        <v>0.017</v>
      </c>
      <c r="AL2141" s="45"/>
      <c r="AM2141" s="45"/>
      <c r="AN2141" s="45"/>
      <c r="AO2141" s="23"/>
      <c r="AP2141" s="23"/>
      <c r="AQ2141" s="45">
        <v>10.389648595099471</v>
      </c>
      <c r="AR2141" s="45">
        <v>0.014</v>
      </c>
      <c r="AS2141" s="23"/>
      <c r="AT2141" s="23"/>
      <c r="AU2141" s="23"/>
      <c r="AV2141" s="23"/>
      <c r="AW2141" s="23"/>
      <c r="AX2141" s="45">
        <v>10.389648595099471</v>
      </c>
      <c r="AY2141" s="23">
        <v>1.076</v>
      </c>
      <c r="AZ2141" s="23"/>
      <c r="BA2141" s="23"/>
      <c r="BB2141" s="23"/>
      <c r="BC2141" s="23"/>
      <c r="BD2141" s="23"/>
      <c r="BE2141" s="45">
        <v>10.389648595099471</v>
      </c>
      <c r="BF2141" s="45">
        <v>31.0</v>
      </c>
      <c r="BG2141" s="23"/>
      <c r="BH2141" s="23"/>
      <c r="BI2141" s="23"/>
      <c r="BJ2141" s="23"/>
      <c r="BK2141" s="23"/>
      <c r="BL2141" s="45">
        <v>10.389648595099471</v>
      </c>
      <c r="BM2141" s="45">
        <v>1.172</v>
      </c>
      <c r="BN2141" s="23"/>
      <c r="BO2141" s="23"/>
      <c r="BP2141" s="23"/>
      <c r="BQ2141" s="23"/>
      <c r="BR2141" s="23"/>
      <c r="BS2141" s="45">
        <v>10.389648595099471</v>
      </c>
      <c r="BT2141" s="45">
        <v>0.281</v>
      </c>
      <c r="BU2141" s="23"/>
      <c r="BV2141" s="23"/>
      <c r="BW2141" s="23"/>
      <c r="BX2141" s="23"/>
      <c r="BY2141" s="23"/>
      <c r="BZ2141" s="23"/>
      <c r="CA2141" s="23"/>
    </row>
    <row r="2142" ht="15.75" customHeight="1">
      <c r="A2142" s="45">
        <v>10.308722112513452</v>
      </c>
      <c r="B2142" s="46">
        <v>0.083</v>
      </c>
      <c r="C2142" s="45"/>
      <c r="D2142" s="45"/>
      <c r="E2142" s="45"/>
      <c r="F2142" s="45"/>
      <c r="G2142" s="45"/>
      <c r="H2142" s="45">
        <v>10.308722112513452</v>
      </c>
      <c r="I2142" s="46">
        <v>0.195</v>
      </c>
      <c r="J2142" s="45"/>
      <c r="K2142" s="45"/>
      <c r="L2142" s="45"/>
      <c r="M2142" s="45"/>
      <c r="N2142" s="45"/>
      <c r="O2142" s="45">
        <v>10.308722112513452</v>
      </c>
      <c r="P2142" s="45">
        <v>0.0018271201263273375</v>
      </c>
      <c r="Q2142" s="45"/>
      <c r="R2142" s="45"/>
      <c r="S2142" s="45"/>
      <c r="T2142" s="45"/>
      <c r="U2142" s="45"/>
      <c r="V2142" s="45">
        <v>10.308722112513452</v>
      </c>
      <c r="W2142" s="45">
        <v>0.004353377045331783</v>
      </c>
      <c r="X2142" s="45"/>
      <c r="Y2142" s="45"/>
      <c r="Z2142" s="45"/>
      <c r="AA2142" s="45"/>
      <c r="AB2142" s="45"/>
      <c r="AC2142" s="45">
        <v>10.308722112513452</v>
      </c>
      <c r="AD2142" s="45">
        <v>144.0648540696235</v>
      </c>
      <c r="AE2142" s="45"/>
      <c r="AF2142" s="45"/>
      <c r="AG2142" s="45"/>
      <c r="AH2142" s="45"/>
      <c r="AI2142" s="45"/>
      <c r="AJ2142" s="45">
        <v>10.308722112513452</v>
      </c>
      <c r="AK2142" s="45">
        <v>0.017</v>
      </c>
      <c r="AL2142" s="45"/>
      <c r="AM2142" s="45"/>
      <c r="AN2142" s="45"/>
      <c r="AO2142" s="23"/>
      <c r="AP2142" s="23"/>
      <c r="AQ2142" s="45">
        <v>10.308722112513452</v>
      </c>
      <c r="AR2142" s="45">
        <v>0.013</v>
      </c>
      <c r="AS2142" s="23"/>
      <c r="AT2142" s="23"/>
      <c r="AU2142" s="23"/>
      <c r="AV2142" s="23"/>
      <c r="AW2142" s="23"/>
      <c r="AX2142" s="45">
        <v>10.308722112513452</v>
      </c>
      <c r="AY2142" s="23">
        <v>1.076</v>
      </c>
      <c r="AZ2142" s="23"/>
      <c r="BA2142" s="23"/>
      <c r="BB2142" s="23"/>
      <c r="BC2142" s="23"/>
      <c r="BD2142" s="23"/>
      <c r="BE2142" s="45">
        <v>10.308722112513452</v>
      </c>
      <c r="BF2142" s="45">
        <v>26.0</v>
      </c>
      <c r="BG2142" s="23"/>
      <c r="BH2142" s="23"/>
      <c r="BI2142" s="23"/>
      <c r="BJ2142" s="23"/>
      <c r="BK2142" s="23"/>
      <c r="BL2142" s="45">
        <v>10.308722112513452</v>
      </c>
      <c r="BM2142" s="45">
        <v>1.311</v>
      </c>
      <c r="BN2142" s="23"/>
      <c r="BO2142" s="23"/>
      <c r="BP2142" s="23"/>
      <c r="BQ2142" s="23"/>
      <c r="BR2142" s="23"/>
      <c r="BS2142" s="45">
        <v>10.308722112513452</v>
      </c>
      <c r="BT2142" s="45">
        <v>0.34</v>
      </c>
      <c r="BU2142" s="23"/>
      <c r="BV2142" s="23"/>
      <c r="BW2142" s="23"/>
      <c r="BX2142" s="23"/>
      <c r="BY2142" s="23"/>
      <c r="BZ2142" s="23"/>
      <c r="CA2142" s="23"/>
    </row>
    <row r="2143" ht="15.75" customHeight="1">
      <c r="A2143" s="45">
        <v>10.251834908331613</v>
      </c>
      <c r="B2143" s="46">
        <v>0.094</v>
      </c>
      <c r="C2143" s="45"/>
      <c r="D2143" s="45"/>
      <c r="E2143" s="45"/>
      <c r="F2143" s="45"/>
      <c r="G2143" s="45"/>
      <c r="H2143" s="45">
        <v>10.251834908331613</v>
      </c>
      <c r="I2143" s="46">
        <v>0.157</v>
      </c>
      <c r="J2143" s="45"/>
      <c r="K2143" s="45"/>
      <c r="L2143" s="45"/>
      <c r="M2143" s="45"/>
      <c r="N2143" s="45"/>
      <c r="O2143" s="45">
        <v>10.251834908331613</v>
      </c>
      <c r="P2143" s="45"/>
      <c r="Q2143" s="45"/>
      <c r="R2143" s="45"/>
      <c r="S2143" s="45"/>
      <c r="T2143" s="45"/>
      <c r="U2143" s="45"/>
      <c r="V2143" s="45">
        <v>10.251834908331613</v>
      </c>
      <c r="W2143" s="45"/>
      <c r="X2143" s="45"/>
      <c r="Y2143" s="45"/>
      <c r="Z2143" s="45"/>
      <c r="AA2143" s="45"/>
      <c r="AB2143" s="45"/>
      <c r="AC2143" s="45">
        <v>10.251834908331613</v>
      </c>
      <c r="AD2143" s="45">
        <v>157.89777160794472</v>
      </c>
      <c r="AE2143" s="45"/>
      <c r="AF2143" s="45"/>
      <c r="AG2143" s="45"/>
      <c r="AH2143" s="45"/>
      <c r="AI2143" s="45"/>
      <c r="AJ2143" s="45">
        <v>10.251834908331613</v>
      </c>
      <c r="AK2143" s="45">
        <v>0.017</v>
      </c>
      <c r="AL2143" s="45"/>
      <c r="AM2143" s="45"/>
      <c r="AN2143" s="45"/>
      <c r="AO2143" s="23"/>
      <c r="AP2143" s="23"/>
      <c r="AQ2143" s="45">
        <v>10.251834908331613</v>
      </c>
      <c r="AR2143" s="45">
        <v>0.013</v>
      </c>
      <c r="AS2143" s="23"/>
      <c r="AT2143" s="23"/>
      <c r="AU2143" s="23"/>
      <c r="AV2143" s="23"/>
      <c r="AW2143" s="23"/>
      <c r="AX2143" s="45">
        <v>10.251834908331613</v>
      </c>
      <c r="AY2143" s="23">
        <v>1.076</v>
      </c>
      <c r="AZ2143" s="23"/>
      <c r="BA2143" s="23"/>
      <c r="BB2143" s="23"/>
      <c r="BC2143" s="23"/>
      <c r="BD2143" s="23"/>
      <c r="BE2143" s="45">
        <v>10.251834908331613</v>
      </c>
      <c r="BF2143" s="45">
        <v>25.0</v>
      </c>
      <c r="BG2143" s="23"/>
      <c r="BH2143" s="23"/>
      <c r="BI2143" s="23"/>
      <c r="BJ2143" s="23"/>
      <c r="BK2143" s="23"/>
      <c r="BL2143" s="45">
        <v>10.251834908331613</v>
      </c>
      <c r="BM2143" s="45">
        <v>1.414</v>
      </c>
      <c r="BN2143" s="23"/>
      <c r="BO2143" s="23"/>
      <c r="BP2143" s="23"/>
      <c r="BQ2143" s="23"/>
      <c r="BR2143" s="23"/>
      <c r="BS2143" s="45">
        <v>10.251834908331613</v>
      </c>
      <c r="BT2143" s="45">
        <v>0.45</v>
      </c>
      <c r="BU2143" s="23"/>
      <c r="BV2143" s="23"/>
      <c r="BW2143" s="23"/>
      <c r="BX2143" s="23"/>
      <c r="BY2143" s="23"/>
      <c r="BZ2143" s="23"/>
      <c r="CA2143" s="23"/>
    </row>
    <row r="2144" ht="15.75" customHeight="1">
      <c r="A2144" s="45">
        <v>10.227838485935902</v>
      </c>
      <c r="B2144" s="46">
        <v>0.082</v>
      </c>
      <c r="C2144" s="45"/>
      <c r="D2144" s="45"/>
      <c r="E2144" s="45"/>
      <c r="F2144" s="45"/>
      <c r="G2144" s="45"/>
      <c r="H2144" s="45">
        <v>10.227838485935902</v>
      </c>
      <c r="I2144" s="46">
        <v>0.106</v>
      </c>
      <c r="J2144" s="45"/>
      <c r="K2144" s="45"/>
      <c r="L2144" s="45"/>
      <c r="M2144" s="45"/>
      <c r="N2144" s="45"/>
      <c r="O2144" s="45">
        <v>10.227838485935902</v>
      </c>
      <c r="P2144" s="45">
        <v>0.0014200047150982188</v>
      </c>
      <c r="Q2144" s="45"/>
      <c r="R2144" s="45"/>
      <c r="S2144" s="45"/>
      <c r="T2144" s="45"/>
      <c r="U2144" s="45"/>
      <c r="V2144" s="45">
        <v>10.227838485935902</v>
      </c>
      <c r="W2144" s="45">
        <v>0.003256472125406881</v>
      </c>
      <c r="X2144" s="45"/>
      <c r="Y2144" s="45"/>
      <c r="Z2144" s="45"/>
      <c r="AA2144" s="45"/>
      <c r="AB2144" s="45"/>
      <c r="AC2144" s="45">
        <v>10.227838485935902</v>
      </c>
      <c r="AD2144" s="45">
        <v>183.58044877305062</v>
      </c>
      <c r="AE2144" s="45"/>
      <c r="AF2144" s="45"/>
      <c r="AG2144" s="45"/>
      <c r="AH2144" s="45"/>
      <c r="AI2144" s="45"/>
      <c r="AJ2144" s="45">
        <v>10.227838485935902</v>
      </c>
      <c r="AK2144" s="45">
        <v>0.017</v>
      </c>
      <c r="AL2144" s="45"/>
      <c r="AM2144" s="45"/>
      <c r="AN2144" s="45"/>
      <c r="AO2144" s="23"/>
      <c r="AP2144" s="23"/>
      <c r="AQ2144" s="45">
        <v>10.227838485935902</v>
      </c>
      <c r="AR2144" s="45">
        <v>0.013</v>
      </c>
      <c r="AS2144" s="23"/>
      <c r="AT2144" s="23"/>
      <c r="AU2144" s="23"/>
      <c r="AV2144" s="23"/>
      <c r="AW2144" s="23"/>
      <c r="AX2144" s="45">
        <v>10.227838485935902</v>
      </c>
      <c r="AY2144" s="23">
        <v>1.077</v>
      </c>
      <c r="AZ2144" s="23"/>
      <c r="BA2144" s="23"/>
      <c r="BB2144" s="23"/>
      <c r="BC2144" s="23"/>
      <c r="BD2144" s="23"/>
      <c r="BE2144" s="45">
        <v>10.227838485935902</v>
      </c>
      <c r="BF2144" s="45">
        <v>25.0</v>
      </c>
      <c r="BG2144" s="23"/>
      <c r="BH2144" s="23"/>
      <c r="BI2144" s="23"/>
      <c r="BJ2144" s="23"/>
      <c r="BK2144" s="23"/>
      <c r="BL2144" s="45">
        <v>10.227838485935902</v>
      </c>
      <c r="BM2144" s="45">
        <v>1.491</v>
      </c>
      <c r="BN2144" s="23"/>
      <c r="BO2144" s="23"/>
      <c r="BP2144" s="23"/>
      <c r="BQ2144" s="23"/>
      <c r="BR2144" s="23"/>
      <c r="BS2144" s="45">
        <v>10.227838485935902</v>
      </c>
      <c r="BT2144" s="45">
        <v>0.51</v>
      </c>
      <c r="BU2144" s="23"/>
      <c r="BV2144" s="23"/>
      <c r="BW2144" s="23"/>
      <c r="BX2144" s="23"/>
      <c r="BY2144" s="23"/>
      <c r="BZ2144" s="23"/>
      <c r="CA2144" s="23"/>
    </row>
    <row r="2145" ht="15.75" customHeight="1">
      <c r="A2145" s="45">
        <v>10.296170774708948</v>
      </c>
      <c r="B2145" s="46">
        <v>0.079</v>
      </c>
      <c r="C2145" s="45"/>
      <c r="D2145" s="45"/>
      <c r="E2145" s="45"/>
      <c r="F2145" s="45"/>
      <c r="G2145" s="45"/>
      <c r="H2145" s="45">
        <v>10.296170774708948</v>
      </c>
      <c r="I2145" s="46">
        <v>0.141</v>
      </c>
      <c r="J2145" s="45"/>
      <c r="K2145" s="45"/>
      <c r="L2145" s="45"/>
      <c r="M2145" s="45"/>
      <c r="N2145" s="45"/>
      <c r="O2145" s="45">
        <v>10.296170774708948</v>
      </c>
      <c r="P2145" s="45">
        <v>0.0016380636108414728</v>
      </c>
      <c r="Q2145" s="45"/>
      <c r="R2145" s="45"/>
      <c r="S2145" s="45"/>
      <c r="T2145" s="45"/>
      <c r="U2145" s="45"/>
      <c r="V2145" s="45">
        <v>10.296170774708948</v>
      </c>
      <c r="W2145" s="45">
        <v>0.0038009656940272024</v>
      </c>
      <c r="X2145" s="45"/>
      <c r="Y2145" s="45"/>
      <c r="Z2145" s="45"/>
      <c r="AA2145" s="45"/>
      <c r="AB2145" s="45"/>
      <c r="AC2145" s="45">
        <v>10.296170774708948</v>
      </c>
      <c r="AD2145" s="45">
        <v>199.89326532013456</v>
      </c>
      <c r="AE2145" s="45"/>
      <c r="AF2145" s="45"/>
      <c r="AG2145" s="45"/>
      <c r="AH2145" s="45"/>
      <c r="AI2145" s="45"/>
      <c r="AJ2145" s="45">
        <v>10.296170774708948</v>
      </c>
      <c r="AK2145" s="45">
        <v>0.017</v>
      </c>
      <c r="AL2145" s="45"/>
      <c r="AM2145" s="45"/>
      <c r="AN2145" s="45"/>
      <c r="AO2145" s="23"/>
      <c r="AP2145" s="23"/>
      <c r="AQ2145" s="45">
        <v>10.296170774708948</v>
      </c>
      <c r="AR2145" s="45">
        <v>0.012</v>
      </c>
      <c r="AS2145" s="23"/>
      <c r="AT2145" s="23"/>
      <c r="AU2145" s="23"/>
      <c r="AV2145" s="23"/>
      <c r="AW2145" s="23"/>
      <c r="AX2145" s="45">
        <v>10.296170774708948</v>
      </c>
      <c r="AY2145" s="23">
        <v>1.078</v>
      </c>
      <c r="AZ2145" s="23"/>
      <c r="BA2145" s="23"/>
      <c r="BB2145" s="23"/>
      <c r="BC2145" s="23"/>
      <c r="BD2145" s="23"/>
      <c r="BE2145" s="45">
        <v>10.296170774708948</v>
      </c>
      <c r="BF2145" s="45">
        <v>25.0</v>
      </c>
      <c r="BG2145" s="23"/>
      <c r="BH2145" s="23"/>
      <c r="BI2145" s="23"/>
      <c r="BJ2145" s="23"/>
      <c r="BK2145" s="23"/>
      <c r="BL2145" s="45">
        <v>10.296170774708948</v>
      </c>
      <c r="BM2145" s="45">
        <v>1.566</v>
      </c>
      <c r="BN2145" s="23"/>
      <c r="BO2145" s="23"/>
      <c r="BP2145" s="23"/>
      <c r="BQ2145" s="23"/>
      <c r="BR2145" s="23"/>
      <c r="BS2145" s="45">
        <v>10.296170774708948</v>
      </c>
      <c r="BT2145" s="45">
        <v>0.558</v>
      </c>
      <c r="BU2145" s="23"/>
      <c r="BV2145" s="23"/>
      <c r="BW2145" s="23"/>
      <c r="BX2145" s="23"/>
      <c r="BY2145" s="23"/>
      <c r="BZ2145" s="23"/>
      <c r="CA2145" s="23"/>
    </row>
    <row r="2146" ht="15.75" customHeight="1">
      <c r="A2146" s="45">
        <v>11.562724583298184</v>
      </c>
      <c r="B2146" s="46">
        <v>0.085</v>
      </c>
      <c r="C2146" s="45"/>
      <c r="D2146" s="45"/>
      <c r="E2146" s="45"/>
      <c r="F2146" s="45"/>
      <c r="G2146" s="45"/>
      <c r="H2146" s="45">
        <v>11.562724583298184</v>
      </c>
      <c r="I2146" s="46">
        <v>0.141</v>
      </c>
      <c r="J2146" s="45"/>
      <c r="K2146" s="45"/>
      <c r="L2146" s="45"/>
      <c r="M2146" s="45"/>
      <c r="N2146" s="45"/>
      <c r="O2146" s="45">
        <v>11.562724583298184</v>
      </c>
      <c r="P2146" s="45"/>
      <c r="Q2146" s="45"/>
      <c r="R2146" s="45"/>
      <c r="S2146" s="45"/>
      <c r="T2146" s="45"/>
      <c r="U2146" s="45"/>
      <c r="V2146" s="45">
        <v>11.562724583298184</v>
      </c>
      <c r="W2146" s="45"/>
      <c r="X2146" s="45"/>
      <c r="Y2146" s="45"/>
      <c r="Z2146" s="45"/>
      <c r="AA2146" s="45"/>
      <c r="AB2146" s="45"/>
      <c r="AC2146" s="45">
        <v>11.562724583298184</v>
      </c>
      <c r="AD2146" s="45">
        <v>147.95518215328823</v>
      </c>
      <c r="AE2146" s="45"/>
      <c r="AF2146" s="45"/>
      <c r="AG2146" s="45"/>
      <c r="AH2146" s="45"/>
      <c r="AI2146" s="45"/>
      <c r="AJ2146" s="45">
        <v>11.562724583298184</v>
      </c>
      <c r="AK2146" s="45">
        <v>0.019</v>
      </c>
      <c r="AL2146" s="45"/>
      <c r="AM2146" s="45"/>
      <c r="AN2146" s="45"/>
      <c r="AO2146" s="23"/>
      <c r="AP2146" s="23"/>
      <c r="AQ2146" s="45">
        <v>11.562724583298184</v>
      </c>
      <c r="AR2146" s="45">
        <v>0.018</v>
      </c>
      <c r="AS2146" s="23"/>
      <c r="AT2146" s="23"/>
      <c r="AU2146" s="23"/>
      <c r="AV2146" s="23"/>
      <c r="AW2146" s="23"/>
      <c r="AX2146" s="45">
        <v>11.562724583298184</v>
      </c>
      <c r="AY2146" s="23"/>
      <c r="AZ2146" s="23"/>
      <c r="BA2146" s="23"/>
      <c r="BB2146" s="23"/>
      <c r="BC2146" s="23"/>
      <c r="BD2146" s="23"/>
      <c r="BE2146" s="45">
        <v>11.562724583298184</v>
      </c>
      <c r="BF2146" s="45"/>
      <c r="BG2146" s="23"/>
      <c r="BH2146" s="23"/>
      <c r="BI2146" s="23"/>
      <c r="BJ2146" s="23"/>
      <c r="BK2146" s="23"/>
      <c r="BL2146" s="45">
        <v>11.562724583298184</v>
      </c>
      <c r="BM2146" s="45">
        <v>0.176</v>
      </c>
      <c r="BN2146" s="23"/>
      <c r="BO2146" s="23"/>
      <c r="BP2146" s="23"/>
      <c r="BQ2146" s="23"/>
      <c r="BR2146" s="23"/>
      <c r="BS2146" s="45">
        <v>11.562724583298184</v>
      </c>
      <c r="BT2146" s="45">
        <v>0.07</v>
      </c>
      <c r="BU2146" s="23"/>
      <c r="BV2146" s="23"/>
      <c r="BW2146" s="23"/>
      <c r="BX2146" s="23"/>
      <c r="BY2146" s="23"/>
      <c r="BZ2146" s="23"/>
      <c r="CA2146" s="23"/>
    </row>
    <row r="2147" ht="15.75" customHeight="1">
      <c r="A2147" s="45">
        <v>4980.317458608737</v>
      </c>
      <c r="B2147" s="46"/>
      <c r="C2147" s="45"/>
      <c r="D2147" s="45"/>
      <c r="E2147" s="45"/>
      <c r="F2147" s="45"/>
      <c r="G2147" s="45"/>
      <c r="H2147" s="45">
        <v>4980.317458608737</v>
      </c>
      <c r="I2147" s="46">
        <v>0.121</v>
      </c>
      <c r="J2147" s="45"/>
      <c r="K2147" s="45"/>
      <c r="L2147" s="45"/>
      <c r="M2147" s="45"/>
      <c r="N2147" s="45"/>
      <c r="O2147" s="45">
        <v>4980.317458608737</v>
      </c>
      <c r="P2147" s="45"/>
      <c r="Q2147" s="45"/>
      <c r="R2147" s="45"/>
      <c r="S2147" s="45"/>
      <c r="T2147" s="45"/>
      <c r="U2147" s="45"/>
      <c r="V2147" s="45">
        <v>4980.317458608737</v>
      </c>
      <c r="W2147" s="45"/>
      <c r="X2147" s="45"/>
      <c r="Y2147" s="45"/>
      <c r="Z2147" s="45"/>
      <c r="AA2147" s="45"/>
      <c r="AB2147" s="45"/>
      <c r="AC2147" s="45">
        <v>4980.317458608737</v>
      </c>
      <c r="AD2147" s="45">
        <v>1679.333433806274</v>
      </c>
      <c r="AE2147" s="45"/>
      <c r="AF2147" s="45"/>
      <c r="AG2147" s="45"/>
      <c r="AH2147" s="45"/>
      <c r="AI2147" s="45"/>
      <c r="AJ2147" s="45">
        <v>4980.317458608737</v>
      </c>
      <c r="AK2147" s="45">
        <v>0.014</v>
      </c>
      <c r="AL2147" s="45"/>
      <c r="AM2147" s="45"/>
      <c r="AN2147" s="45"/>
      <c r="AO2147" s="23"/>
      <c r="AP2147" s="23"/>
      <c r="AQ2147" s="45">
        <v>4980.317458608737</v>
      </c>
      <c r="AR2147" s="45"/>
      <c r="AS2147" s="23"/>
      <c r="AT2147" s="23"/>
      <c r="AU2147" s="23"/>
      <c r="AV2147" s="23"/>
      <c r="AW2147" s="23"/>
      <c r="AX2147" s="45">
        <v>4980.317458608737</v>
      </c>
      <c r="AY2147" s="23"/>
      <c r="AZ2147" s="23"/>
      <c r="BA2147" s="23"/>
      <c r="BB2147" s="23"/>
      <c r="BC2147" s="23"/>
      <c r="BD2147" s="23"/>
      <c r="BE2147" s="45">
        <v>4980.317458608737</v>
      </c>
      <c r="BF2147" s="45"/>
      <c r="BG2147" s="23"/>
      <c r="BH2147" s="23"/>
      <c r="BI2147" s="23"/>
      <c r="BJ2147" s="23"/>
      <c r="BK2147" s="23"/>
      <c r="BL2147" s="45">
        <v>4980.317458608737</v>
      </c>
      <c r="BM2147" s="45">
        <v>0.571</v>
      </c>
      <c r="BN2147" s="23"/>
      <c r="BO2147" s="23"/>
      <c r="BP2147" s="23"/>
      <c r="BQ2147" s="23"/>
      <c r="BR2147" s="23"/>
      <c r="BS2147" s="45">
        <v>4980.317458608737</v>
      </c>
      <c r="BT2147" s="45">
        <v>0.171</v>
      </c>
      <c r="BU2147" s="23"/>
      <c r="BV2147" s="23"/>
      <c r="BW2147" s="23"/>
      <c r="BX2147" s="23"/>
      <c r="BY2147" s="23"/>
      <c r="BZ2147" s="23"/>
      <c r="CA2147" s="23"/>
    </row>
    <row r="2148" ht="15.75" customHeight="1">
      <c r="A2148" s="45">
        <v>4894.456329280489</v>
      </c>
      <c r="B2148" s="46"/>
      <c r="C2148" s="45"/>
      <c r="D2148" s="45"/>
      <c r="E2148" s="45"/>
      <c r="F2148" s="45"/>
      <c r="G2148" s="45"/>
      <c r="H2148" s="45">
        <v>4894.456329280489</v>
      </c>
      <c r="I2148" s="46">
        <v>0.121</v>
      </c>
      <c r="J2148" s="45"/>
      <c r="K2148" s="45"/>
      <c r="L2148" s="45"/>
      <c r="M2148" s="45"/>
      <c r="N2148" s="45"/>
      <c r="O2148" s="45">
        <v>4894.456329280489</v>
      </c>
      <c r="P2148" s="45"/>
      <c r="Q2148" s="45"/>
      <c r="R2148" s="45"/>
      <c r="S2148" s="45"/>
      <c r="T2148" s="45"/>
      <c r="U2148" s="45"/>
      <c r="V2148" s="45">
        <v>4894.456329280489</v>
      </c>
      <c r="W2148" s="45">
        <v>0.024432864887625666</v>
      </c>
      <c r="X2148" s="45"/>
      <c r="Y2148" s="45"/>
      <c r="Z2148" s="45"/>
      <c r="AA2148" s="45"/>
      <c r="AB2148" s="45"/>
      <c r="AC2148" s="45">
        <v>4894.456329280489</v>
      </c>
      <c r="AD2148" s="45">
        <v>1810.6216116637718</v>
      </c>
      <c r="AE2148" s="45"/>
      <c r="AF2148" s="45"/>
      <c r="AG2148" s="45"/>
      <c r="AH2148" s="45"/>
      <c r="AI2148" s="45"/>
      <c r="AJ2148" s="45">
        <v>4894.456329280489</v>
      </c>
      <c r="AK2148" s="45">
        <v>0.013</v>
      </c>
      <c r="AL2148" s="45"/>
      <c r="AM2148" s="45"/>
      <c r="AN2148" s="45"/>
      <c r="AO2148" s="23"/>
      <c r="AP2148" s="23"/>
      <c r="AQ2148" s="45">
        <v>4894.456329280489</v>
      </c>
      <c r="AR2148" s="45"/>
      <c r="AS2148" s="23"/>
      <c r="AT2148" s="23"/>
      <c r="AU2148" s="23"/>
      <c r="AV2148" s="23"/>
      <c r="AW2148" s="23"/>
      <c r="AX2148" s="45">
        <v>4894.456329280489</v>
      </c>
      <c r="AY2148" s="23"/>
      <c r="AZ2148" s="23"/>
      <c r="BA2148" s="23"/>
      <c r="BB2148" s="23"/>
      <c r="BC2148" s="23"/>
      <c r="BD2148" s="23"/>
      <c r="BE2148" s="45">
        <v>4894.456329280489</v>
      </c>
      <c r="BF2148" s="45"/>
      <c r="BG2148" s="23"/>
      <c r="BH2148" s="23"/>
      <c r="BI2148" s="23"/>
      <c r="BJ2148" s="23"/>
      <c r="BK2148" s="23"/>
      <c r="BL2148" s="45">
        <v>4894.456329280489</v>
      </c>
      <c r="BM2148" s="45">
        <v>0.651</v>
      </c>
      <c r="BN2148" s="23"/>
      <c r="BO2148" s="23"/>
      <c r="BP2148" s="23"/>
      <c r="BQ2148" s="23"/>
      <c r="BR2148" s="23"/>
      <c r="BS2148" s="45">
        <v>4894.456329280489</v>
      </c>
      <c r="BT2148" s="45">
        <v>0.188</v>
      </c>
      <c r="BU2148" s="23"/>
      <c r="BV2148" s="23"/>
      <c r="BW2148" s="23"/>
      <c r="BX2148" s="23"/>
      <c r="BY2148" s="23"/>
      <c r="BZ2148" s="23"/>
      <c r="CA2148" s="23"/>
    </row>
    <row r="2149" ht="15.75" customHeight="1">
      <c r="A2149" s="45">
        <v>4797.3448229655205</v>
      </c>
      <c r="B2149" s="46"/>
      <c r="C2149" s="45"/>
      <c r="D2149" s="45"/>
      <c r="E2149" s="45"/>
      <c r="F2149" s="45"/>
      <c r="G2149" s="45"/>
      <c r="H2149" s="45">
        <v>4797.3448229655205</v>
      </c>
      <c r="I2149" s="46">
        <v>0.131</v>
      </c>
      <c r="J2149" s="45"/>
      <c r="K2149" s="45"/>
      <c r="L2149" s="45"/>
      <c r="M2149" s="45"/>
      <c r="N2149" s="45"/>
      <c r="O2149" s="45">
        <v>4797.3448229655205</v>
      </c>
      <c r="P2149" s="45"/>
      <c r="Q2149" s="45"/>
      <c r="R2149" s="45"/>
      <c r="S2149" s="45"/>
      <c r="T2149" s="45"/>
      <c r="U2149" s="45"/>
      <c r="V2149" s="45">
        <v>4797.3448229655205</v>
      </c>
      <c r="W2149" s="45">
        <v>0.02366644333350513</v>
      </c>
      <c r="X2149" s="45"/>
      <c r="Y2149" s="45"/>
      <c r="Z2149" s="45"/>
      <c r="AA2149" s="45"/>
      <c r="AB2149" s="45"/>
      <c r="AC2149" s="45">
        <v>4797.3448229655205</v>
      </c>
      <c r="AD2149" s="45">
        <v>2195.536772664021</v>
      </c>
      <c r="AE2149" s="45"/>
      <c r="AF2149" s="45"/>
      <c r="AG2149" s="45"/>
      <c r="AH2149" s="45"/>
      <c r="AI2149" s="45"/>
      <c r="AJ2149" s="45">
        <v>4797.3448229655205</v>
      </c>
      <c r="AK2149" s="45">
        <v>0.013</v>
      </c>
      <c r="AL2149" s="45"/>
      <c r="AM2149" s="45"/>
      <c r="AN2149" s="45"/>
      <c r="AO2149" s="23"/>
      <c r="AP2149" s="23"/>
      <c r="AQ2149" s="45">
        <v>4797.3448229655205</v>
      </c>
      <c r="AR2149" s="45"/>
      <c r="AS2149" s="23"/>
      <c r="AT2149" s="23"/>
      <c r="AU2149" s="23"/>
      <c r="AV2149" s="23"/>
      <c r="AW2149" s="23"/>
      <c r="AX2149" s="45">
        <v>4797.3448229655205</v>
      </c>
      <c r="AY2149" s="23"/>
      <c r="AZ2149" s="23"/>
      <c r="BA2149" s="23"/>
      <c r="BB2149" s="23"/>
      <c r="BC2149" s="23"/>
      <c r="BD2149" s="23"/>
      <c r="BE2149" s="45">
        <v>4797.3448229655205</v>
      </c>
      <c r="BF2149" s="45"/>
      <c r="BG2149" s="23"/>
      <c r="BH2149" s="23"/>
      <c r="BI2149" s="23"/>
      <c r="BJ2149" s="23"/>
      <c r="BK2149" s="23"/>
      <c r="BL2149" s="45">
        <v>4797.3448229655205</v>
      </c>
      <c r="BM2149" s="45">
        <v>0.721</v>
      </c>
      <c r="BN2149" s="23"/>
      <c r="BO2149" s="23"/>
      <c r="BP2149" s="23"/>
      <c r="BQ2149" s="23"/>
      <c r="BR2149" s="23"/>
      <c r="BS2149" s="45">
        <v>4797.3448229655205</v>
      </c>
      <c r="BT2149" s="45">
        <v>0.208</v>
      </c>
      <c r="BU2149" s="23"/>
      <c r="BV2149" s="23"/>
      <c r="BW2149" s="23"/>
      <c r="BX2149" s="23"/>
      <c r="BY2149" s="23"/>
      <c r="BZ2149" s="23"/>
      <c r="CA2149" s="23"/>
    </row>
    <row r="2150" ht="15.75" customHeight="1">
      <c r="A2150" s="45">
        <v>4729.4970731806125</v>
      </c>
      <c r="B2150" s="46"/>
      <c r="C2150" s="45"/>
      <c r="D2150" s="45"/>
      <c r="E2150" s="45"/>
      <c r="F2150" s="45"/>
      <c r="G2150" s="45"/>
      <c r="H2150" s="45">
        <v>4729.4970731806125</v>
      </c>
      <c r="I2150" s="46">
        <v>0.115</v>
      </c>
      <c r="J2150" s="45"/>
      <c r="K2150" s="45"/>
      <c r="L2150" s="45"/>
      <c r="M2150" s="45"/>
      <c r="N2150" s="45"/>
      <c r="O2150" s="45">
        <v>4729.4970731806125</v>
      </c>
      <c r="P2150" s="45"/>
      <c r="Q2150" s="45"/>
      <c r="R2150" s="45"/>
      <c r="S2150" s="45"/>
      <c r="T2150" s="45"/>
      <c r="U2150" s="45"/>
      <c r="V2150" s="45">
        <v>4729.4970731806125</v>
      </c>
      <c r="W2150" s="45">
        <v>0.02317149743776711</v>
      </c>
      <c r="X2150" s="45"/>
      <c r="Y2150" s="45"/>
      <c r="Z2150" s="45"/>
      <c r="AA2150" s="45"/>
      <c r="AB2150" s="45"/>
      <c r="AC2150" s="45">
        <v>4729.4970731806125</v>
      </c>
      <c r="AD2150" s="45">
        <v>2511.5958761216098</v>
      </c>
      <c r="AE2150" s="45"/>
      <c r="AF2150" s="45"/>
      <c r="AG2150" s="45"/>
      <c r="AH2150" s="45"/>
      <c r="AI2150" s="45"/>
      <c r="AJ2150" s="45">
        <v>4729.4970731806125</v>
      </c>
      <c r="AK2150" s="45">
        <v>0.013</v>
      </c>
      <c r="AL2150" s="45"/>
      <c r="AM2150" s="45"/>
      <c r="AN2150" s="45"/>
      <c r="AO2150" s="23"/>
      <c r="AP2150" s="23"/>
      <c r="AQ2150" s="45">
        <v>4729.4970731806125</v>
      </c>
      <c r="AR2150" s="45"/>
      <c r="AS2150" s="23"/>
      <c r="AT2150" s="23"/>
      <c r="AU2150" s="23"/>
      <c r="AV2150" s="23"/>
      <c r="AW2150" s="23"/>
      <c r="AX2150" s="45">
        <v>4729.4970731806125</v>
      </c>
      <c r="AY2150" s="23"/>
      <c r="AZ2150" s="23"/>
      <c r="BA2150" s="23"/>
      <c r="BB2150" s="23"/>
      <c r="BC2150" s="23"/>
      <c r="BD2150" s="23"/>
      <c r="BE2150" s="45">
        <v>4729.4970731806125</v>
      </c>
      <c r="BF2150" s="45"/>
      <c r="BG2150" s="23"/>
      <c r="BH2150" s="23"/>
      <c r="BI2150" s="23"/>
      <c r="BJ2150" s="23"/>
      <c r="BK2150" s="23"/>
      <c r="BL2150" s="45">
        <v>4729.4970731806125</v>
      </c>
      <c r="BM2150" s="45">
        <v>0.996</v>
      </c>
      <c r="BN2150" s="23"/>
      <c r="BO2150" s="23"/>
      <c r="BP2150" s="23"/>
      <c r="BQ2150" s="23"/>
      <c r="BR2150" s="23"/>
      <c r="BS2150" s="45">
        <v>4729.4970731806125</v>
      </c>
      <c r="BT2150" s="45">
        <v>0.23</v>
      </c>
      <c r="BU2150" s="23"/>
      <c r="BV2150" s="23"/>
      <c r="BW2150" s="23"/>
      <c r="BX2150" s="23"/>
      <c r="BY2150" s="23"/>
      <c r="BZ2150" s="23"/>
      <c r="CA2150" s="23"/>
    </row>
    <row r="2151" ht="15.75" customHeight="1">
      <c r="A2151" s="45">
        <v>4714.293539002909</v>
      </c>
      <c r="B2151" s="46"/>
      <c r="C2151" s="45"/>
      <c r="D2151" s="45"/>
      <c r="E2151" s="45"/>
      <c r="F2151" s="45"/>
      <c r="G2151" s="45"/>
      <c r="H2151" s="45">
        <v>4714.293539002909</v>
      </c>
      <c r="I2151" s="46">
        <v>0.116</v>
      </c>
      <c r="J2151" s="45"/>
      <c r="K2151" s="45"/>
      <c r="L2151" s="45"/>
      <c r="M2151" s="45"/>
      <c r="N2151" s="45"/>
      <c r="O2151" s="45">
        <v>4714.293539002909</v>
      </c>
      <c r="P2151" s="45"/>
      <c r="Q2151" s="45"/>
      <c r="R2151" s="45"/>
      <c r="S2151" s="45"/>
      <c r="T2151" s="45"/>
      <c r="U2151" s="45"/>
      <c r="V2151" s="45">
        <v>4714.293539002909</v>
      </c>
      <c r="W2151" s="45">
        <v>0.023572692465335745</v>
      </c>
      <c r="X2151" s="45"/>
      <c r="Y2151" s="45"/>
      <c r="Z2151" s="45"/>
      <c r="AA2151" s="45"/>
      <c r="AB2151" s="45"/>
      <c r="AC2151" s="45">
        <v>4714.293539002909</v>
      </c>
      <c r="AD2151" s="45">
        <v>2499.2252401755454</v>
      </c>
      <c r="AE2151" s="45"/>
      <c r="AF2151" s="45"/>
      <c r="AG2151" s="45"/>
      <c r="AH2151" s="45"/>
      <c r="AI2151" s="45"/>
      <c r="AJ2151" s="45">
        <v>4714.293539002909</v>
      </c>
      <c r="AK2151" s="45">
        <v>0.012</v>
      </c>
      <c r="AL2151" s="45"/>
      <c r="AM2151" s="45"/>
      <c r="AN2151" s="45"/>
      <c r="AO2151" s="23"/>
      <c r="AP2151" s="23"/>
      <c r="AQ2151" s="45">
        <v>4714.293539002909</v>
      </c>
      <c r="AR2151" s="45"/>
      <c r="AS2151" s="23"/>
      <c r="AT2151" s="23"/>
      <c r="AU2151" s="23"/>
      <c r="AV2151" s="23"/>
      <c r="AW2151" s="23"/>
      <c r="AX2151" s="45">
        <v>4714.293539002909</v>
      </c>
      <c r="AY2151" s="23"/>
      <c r="AZ2151" s="23"/>
      <c r="BA2151" s="23"/>
      <c r="BB2151" s="23"/>
      <c r="BC2151" s="23"/>
      <c r="BD2151" s="23"/>
      <c r="BE2151" s="45">
        <v>4714.293539002909</v>
      </c>
      <c r="BF2151" s="45"/>
      <c r="BG2151" s="23"/>
      <c r="BH2151" s="23"/>
      <c r="BI2151" s="23"/>
      <c r="BJ2151" s="23"/>
      <c r="BK2151" s="23"/>
      <c r="BL2151" s="45">
        <v>4714.293539002909</v>
      </c>
      <c r="BM2151" s="45">
        <v>1.034</v>
      </c>
      <c r="BN2151" s="23"/>
      <c r="BO2151" s="23"/>
      <c r="BP2151" s="23"/>
      <c r="BQ2151" s="23"/>
      <c r="BR2151" s="23"/>
      <c r="BS2151" s="45">
        <v>4714.293539002909</v>
      </c>
      <c r="BT2151" s="45">
        <v>0.254</v>
      </c>
      <c r="BU2151" s="23"/>
      <c r="BV2151" s="23"/>
      <c r="BW2151" s="23"/>
      <c r="BX2151" s="23"/>
      <c r="BY2151" s="23"/>
      <c r="BZ2151" s="23"/>
      <c r="CA2151" s="23"/>
    </row>
    <row r="2152" ht="15.75" customHeight="1">
      <c r="A2152" s="45">
        <v>4712.736140037688</v>
      </c>
      <c r="B2152" s="46"/>
      <c r="C2152" s="45"/>
      <c r="D2152" s="45"/>
      <c r="E2152" s="45"/>
      <c r="F2152" s="45"/>
      <c r="G2152" s="45"/>
      <c r="H2152" s="45">
        <v>4712.736140037688</v>
      </c>
      <c r="I2152" s="46">
        <v>0.115</v>
      </c>
      <c r="J2152" s="45"/>
      <c r="K2152" s="45"/>
      <c r="L2152" s="45"/>
      <c r="M2152" s="45"/>
      <c r="N2152" s="45"/>
      <c r="O2152" s="45">
        <v>4712.736140037688</v>
      </c>
      <c r="P2152" s="45"/>
      <c r="Q2152" s="45"/>
      <c r="R2152" s="45"/>
      <c r="S2152" s="45"/>
      <c r="T2152" s="45"/>
      <c r="U2152" s="45"/>
      <c r="V2152" s="45">
        <v>4712.736140037688</v>
      </c>
      <c r="W2152" s="45">
        <v>0.022552811663195477</v>
      </c>
      <c r="X2152" s="45"/>
      <c r="Y2152" s="45"/>
      <c r="Z2152" s="45"/>
      <c r="AA2152" s="45"/>
      <c r="AB2152" s="45"/>
      <c r="AC2152" s="45">
        <v>4712.736140037688</v>
      </c>
      <c r="AD2152" s="45">
        <v>2390.161658236636</v>
      </c>
      <c r="AE2152" s="45"/>
      <c r="AF2152" s="45"/>
      <c r="AG2152" s="45"/>
      <c r="AH2152" s="45"/>
      <c r="AI2152" s="45"/>
      <c r="AJ2152" s="45">
        <v>4712.736140037688</v>
      </c>
      <c r="AK2152" s="45">
        <v>0.012</v>
      </c>
      <c r="AL2152" s="45"/>
      <c r="AM2152" s="45"/>
      <c r="AN2152" s="45"/>
      <c r="AO2152" s="23"/>
      <c r="AP2152" s="23"/>
      <c r="AQ2152" s="45">
        <v>4712.736140037688</v>
      </c>
      <c r="AR2152" s="45"/>
      <c r="AS2152" s="23"/>
      <c r="AT2152" s="23"/>
      <c r="AU2152" s="23"/>
      <c r="AV2152" s="23"/>
      <c r="AW2152" s="23"/>
      <c r="AX2152" s="45">
        <v>4712.736140037688</v>
      </c>
      <c r="AY2152" s="23"/>
      <c r="AZ2152" s="23"/>
      <c r="BA2152" s="23"/>
      <c r="BB2152" s="23"/>
      <c r="BC2152" s="23"/>
      <c r="BD2152" s="23"/>
      <c r="BE2152" s="45">
        <v>4712.736140037688</v>
      </c>
      <c r="BF2152" s="45"/>
      <c r="BG2152" s="23"/>
      <c r="BH2152" s="23"/>
      <c r="BI2152" s="23"/>
      <c r="BJ2152" s="23"/>
      <c r="BK2152" s="23"/>
      <c r="BL2152" s="45">
        <v>4712.736140037688</v>
      </c>
      <c r="BM2152" s="45">
        <v>1.081</v>
      </c>
      <c r="BN2152" s="23"/>
      <c r="BO2152" s="23"/>
      <c r="BP2152" s="23"/>
      <c r="BQ2152" s="23"/>
      <c r="BR2152" s="23"/>
      <c r="BS2152" s="45">
        <v>4712.736140037688</v>
      </c>
      <c r="BT2152" s="45">
        <v>0.28</v>
      </c>
      <c r="BU2152" s="23"/>
      <c r="BV2152" s="23"/>
      <c r="BW2152" s="23"/>
      <c r="BX2152" s="23"/>
      <c r="BY2152" s="23"/>
      <c r="BZ2152" s="23"/>
      <c r="CA2152" s="23"/>
    </row>
    <row r="2153" ht="15.75" customHeight="1">
      <c r="A2153" s="45">
        <v>4706.237929637717</v>
      </c>
      <c r="B2153" s="46"/>
      <c r="C2153" s="45"/>
      <c r="D2153" s="45"/>
      <c r="E2153" s="45"/>
      <c r="F2153" s="45"/>
      <c r="G2153" s="45"/>
      <c r="H2153" s="45">
        <v>4706.237929637717</v>
      </c>
      <c r="I2153" s="46">
        <v>0.113</v>
      </c>
      <c r="J2153" s="45"/>
      <c r="K2153" s="45"/>
      <c r="L2153" s="45"/>
      <c r="M2153" s="45"/>
      <c r="N2153" s="45"/>
      <c r="O2153" s="45">
        <v>4706.237929637717</v>
      </c>
      <c r="P2153" s="45"/>
      <c r="Q2153" s="45"/>
      <c r="R2153" s="45"/>
      <c r="S2153" s="45"/>
      <c r="T2153" s="45"/>
      <c r="U2153" s="45"/>
      <c r="V2153" s="45">
        <v>4706.237929637717</v>
      </c>
      <c r="W2153" s="45"/>
      <c r="X2153" s="45"/>
      <c r="Y2153" s="45"/>
      <c r="Z2153" s="45"/>
      <c r="AA2153" s="45"/>
      <c r="AB2153" s="45"/>
      <c r="AC2153" s="45">
        <v>4706.237929637717</v>
      </c>
      <c r="AD2153" s="45">
        <v>2667.48337762673</v>
      </c>
      <c r="AE2153" s="45"/>
      <c r="AF2153" s="45"/>
      <c r="AG2153" s="45"/>
      <c r="AH2153" s="45"/>
      <c r="AI2153" s="45"/>
      <c r="AJ2153" s="45">
        <v>4706.237929637717</v>
      </c>
      <c r="AK2153" s="45">
        <v>0.012</v>
      </c>
      <c r="AL2153" s="45"/>
      <c r="AM2153" s="45"/>
      <c r="AN2153" s="45"/>
      <c r="AO2153" s="23"/>
      <c r="AP2153" s="23"/>
      <c r="AQ2153" s="45">
        <v>4706.237929637717</v>
      </c>
      <c r="AR2153" s="45"/>
      <c r="AS2153" s="23"/>
      <c r="AT2153" s="23"/>
      <c r="AU2153" s="23"/>
      <c r="AV2153" s="23"/>
      <c r="AW2153" s="23"/>
      <c r="AX2153" s="45">
        <v>4706.237929637717</v>
      </c>
      <c r="AY2153" s="23"/>
      <c r="AZ2153" s="23"/>
      <c r="BA2153" s="23"/>
      <c r="BB2153" s="23"/>
      <c r="BC2153" s="23"/>
      <c r="BD2153" s="23"/>
      <c r="BE2153" s="45">
        <v>4706.237929637717</v>
      </c>
      <c r="BF2153" s="45"/>
      <c r="BG2153" s="23"/>
      <c r="BH2153" s="23"/>
      <c r="BI2153" s="23"/>
      <c r="BJ2153" s="23"/>
      <c r="BK2153" s="23"/>
      <c r="BL2153" s="45">
        <v>4706.237929637717</v>
      </c>
      <c r="BM2153" s="45">
        <v>1.122</v>
      </c>
      <c r="BN2153" s="23"/>
      <c r="BO2153" s="23"/>
      <c r="BP2153" s="23"/>
      <c r="BQ2153" s="23"/>
      <c r="BR2153" s="23"/>
      <c r="BS2153" s="45">
        <v>4706.237929637717</v>
      </c>
      <c r="BT2153" s="45">
        <v>0.309</v>
      </c>
      <c r="BU2153" s="23"/>
      <c r="BV2153" s="23"/>
      <c r="BW2153" s="23"/>
      <c r="BX2153" s="23"/>
      <c r="BY2153" s="23"/>
      <c r="BZ2153" s="23"/>
      <c r="CA2153" s="23"/>
    </row>
    <row r="2154" ht="15.75" customHeight="1">
      <c r="A2154" s="45">
        <v>4717.279306125671</v>
      </c>
      <c r="B2154" s="46"/>
      <c r="C2154" s="45"/>
      <c r="D2154" s="45"/>
      <c r="E2154" s="45"/>
      <c r="F2154" s="45"/>
      <c r="G2154" s="45"/>
      <c r="H2154" s="45">
        <v>4717.279306125671</v>
      </c>
      <c r="I2154" s="46">
        <v>0.11</v>
      </c>
      <c r="J2154" s="45"/>
      <c r="K2154" s="45"/>
      <c r="L2154" s="45"/>
      <c r="M2154" s="45"/>
      <c r="N2154" s="45"/>
      <c r="O2154" s="45">
        <v>4717.279306125671</v>
      </c>
      <c r="P2154" s="45"/>
      <c r="Q2154" s="45"/>
      <c r="R2154" s="45"/>
      <c r="S2154" s="45"/>
      <c r="T2154" s="45"/>
      <c r="U2154" s="45"/>
      <c r="V2154" s="45">
        <v>4717.279306125671</v>
      </c>
      <c r="W2154" s="45">
        <v>0.022250947268708555</v>
      </c>
      <c r="X2154" s="45"/>
      <c r="Y2154" s="45"/>
      <c r="Z2154" s="45"/>
      <c r="AA2154" s="45"/>
      <c r="AB2154" s="45"/>
      <c r="AC2154" s="45">
        <v>4717.279306125671</v>
      </c>
      <c r="AD2154" s="45">
        <v>2693.7953899589515</v>
      </c>
      <c r="AE2154" s="45"/>
      <c r="AF2154" s="45"/>
      <c r="AG2154" s="45"/>
      <c r="AH2154" s="45"/>
      <c r="AI2154" s="45"/>
      <c r="AJ2154" s="45">
        <v>4717.279306125671</v>
      </c>
      <c r="AK2154" s="45">
        <v>0.011</v>
      </c>
      <c r="AL2154" s="45"/>
      <c r="AM2154" s="45"/>
      <c r="AN2154" s="45"/>
      <c r="AO2154" s="23"/>
      <c r="AP2154" s="23"/>
      <c r="AQ2154" s="45">
        <v>4717.279306125671</v>
      </c>
      <c r="AR2154" s="45"/>
      <c r="AS2154" s="23"/>
      <c r="AT2154" s="23"/>
      <c r="AU2154" s="23"/>
      <c r="AV2154" s="23"/>
      <c r="AW2154" s="23"/>
      <c r="AX2154" s="45">
        <v>4717.279306125671</v>
      </c>
      <c r="AY2154" s="23"/>
      <c r="AZ2154" s="23"/>
      <c r="BA2154" s="23"/>
      <c r="BB2154" s="23"/>
      <c r="BC2154" s="23"/>
      <c r="BD2154" s="23"/>
      <c r="BE2154" s="45">
        <v>4717.279306125671</v>
      </c>
      <c r="BF2154" s="45"/>
      <c r="BG2154" s="23"/>
      <c r="BH2154" s="23"/>
      <c r="BI2154" s="23"/>
      <c r="BJ2154" s="23"/>
      <c r="BK2154" s="23"/>
      <c r="BL2154" s="45">
        <v>4717.279306125671</v>
      </c>
      <c r="BM2154" s="45">
        <v>1.192</v>
      </c>
      <c r="BN2154" s="23"/>
      <c r="BO2154" s="23"/>
      <c r="BP2154" s="23"/>
      <c r="BQ2154" s="23"/>
      <c r="BR2154" s="23"/>
      <c r="BS2154" s="45">
        <v>4717.279306125671</v>
      </c>
      <c r="BT2154" s="45">
        <v>0.52</v>
      </c>
      <c r="BU2154" s="23"/>
      <c r="BV2154" s="23"/>
      <c r="BW2154" s="23"/>
      <c r="BX2154" s="23"/>
      <c r="BY2154" s="23"/>
      <c r="BZ2154" s="23"/>
      <c r="CA2154" s="23"/>
    </row>
    <row r="2155" ht="15.75" customHeight="1">
      <c r="A2155" s="45">
        <v>4724.013488729811</v>
      </c>
      <c r="B2155" s="46"/>
      <c r="C2155" s="45"/>
      <c r="D2155" s="45"/>
      <c r="E2155" s="45"/>
      <c r="F2155" s="45"/>
      <c r="G2155" s="45"/>
      <c r="H2155" s="45">
        <v>4724.013488729811</v>
      </c>
      <c r="I2155" s="46">
        <v>0.112</v>
      </c>
      <c r="J2155" s="45"/>
      <c r="K2155" s="45"/>
      <c r="L2155" s="45"/>
      <c r="M2155" s="45"/>
      <c r="N2155" s="45"/>
      <c r="O2155" s="45">
        <v>4724.013488729811</v>
      </c>
      <c r="P2155" s="45"/>
      <c r="Q2155" s="45"/>
      <c r="R2155" s="45"/>
      <c r="S2155" s="45"/>
      <c r="T2155" s="45"/>
      <c r="U2155" s="45"/>
      <c r="V2155" s="45">
        <v>4724.013488729811</v>
      </c>
      <c r="W2155" s="45">
        <v>0.02242205525646335</v>
      </c>
      <c r="X2155" s="45"/>
      <c r="Y2155" s="45"/>
      <c r="Z2155" s="45"/>
      <c r="AA2155" s="45"/>
      <c r="AB2155" s="45"/>
      <c r="AC2155" s="45">
        <v>4724.013488729811</v>
      </c>
      <c r="AD2155" s="45">
        <v>2612.948391804216</v>
      </c>
      <c r="AE2155" s="45"/>
      <c r="AF2155" s="45"/>
      <c r="AG2155" s="45"/>
      <c r="AH2155" s="45"/>
      <c r="AI2155" s="45"/>
      <c r="AJ2155" s="45">
        <v>4724.013488729811</v>
      </c>
      <c r="AK2155" s="45">
        <v>0.011</v>
      </c>
      <c r="AL2155" s="45"/>
      <c r="AM2155" s="45"/>
      <c r="AN2155" s="45"/>
      <c r="AO2155" s="23"/>
      <c r="AP2155" s="23"/>
      <c r="AQ2155" s="45">
        <v>4724.013488729811</v>
      </c>
      <c r="AR2155" s="45"/>
      <c r="AS2155" s="23"/>
      <c r="AT2155" s="23"/>
      <c r="AU2155" s="23"/>
      <c r="AV2155" s="23"/>
      <c r="AW2155" s="23"/>
      <c r="AX2155" s="45">
        <v>4724.013488729811</v>
      </c>
      <c r="AY2155" s="23"/>
      <c r="AZ2155" s="23"/>
      <c r="BA2155" s="23"/>
      <c r="BB2155" s="23"/>
      <c r="BC2155" s="23"/>
      <c r="BD2155" s="23"/>
      <c r="BE2155" s="45">
        <v>4724.013488729811</v>
      </c>
      <c r="BF2155" s="45"/>
      <c r="BG2155" s="23"/>
      <c r="BH2155" s="23"/>
      <c r="BI2155" s="23"/>
      <c r="BJ2155" s="23"/>
      <c r="BK2155" s="23"/>
      <c r="BL2155" s="45">
        <v>4724.013488729811</v>
      </c>
      <c r="BM2155" s="45">
        <v>1.262</v>
      </c>
      <c r="BN2155" s="23"/>
      <c r="BO2155" s="23"/>
      <c r="BP2155" s="23"/>
      <c r="BQ2155" s="23"/>
      <c r="BR2155" s="23"/>
      <c r="BS2155" s="45">
        <v>4724.013488729811</v>
      </c>
      <c r="BT2155" s="45">
        <v>0.58</v>
      </c>
      <c r="BU2155" s="23"/>
      <c r="BV2155" s="23"/>
      <c r="BW2155" s="23"/>
      <c r="BX2155" s="23"/>
      <c r="BY2155" s="23"/>
      <c r="BZ2155" s="23"/>
      <c r="CA2155" s="23"/>
    </row>
    <row r="2156" ht="15.75" customHeight="1">
      <c r="A2156" s="45">
        <v>4748.142573107473</v>
      </c>
      <c r="B2156" s="46"/>
      <c r="C2156" s="45"/>
      <c r="D2156" s="45"/>
      <c r="E2156" s="45"/>
      <c r="F2156" s="45"/>
      <c r="G2156" s="45"/>
      <c r="H2156" s="45">
        <v>4748.142573107473</v>
      </c>
      <c r="I2156" s="46">
        <v>0.108</v>
      </c>
      <c r="J2156" s="45"/>
      <c r="K2156" s="45"/>
      <c r="L2156" s="45"/>
      <c r="M2156" s="45"/>
      <c r="N2156" s="45"/>
      <c r="O2156" s="45">
        <v>4748.142573107473</v>
      </c>
      <c r="P2156" s="45"/>
      <c r="Q2156" s="45"/>
      <c r="R2156" s="45"/>
      <c r="S2156" s="45"/>
      <c r="T2156" s="45"/>
      <c r="U2156" s="45"/>
      <c r="V2156" s="45">
        <v>4748.142573107473</v>
      </c>
      <c r="W2156" s="45"/>
      <c r="X2156" s="45"/>
      <c r="Y2156" s="45"/>
      <c r="Z2156" s="45"/>
      <c r="AA2156" s="45"/>
      <c r="AB2156" s="45"/>
      <c r="AC2156" s="45">
        <v>4748.142573107473</v>
      </c>
      <c r="AD2156" s="45">
        <v>2598.5019242694175</v>
      </c>
      <c r="AE2156" s="45"/>
      <c r="AF2156" s="45"/>
      <c r="AG2156" s="45"/>
      <c r="AH2156" s="45"/>
      <c r="AI2156" s="45"/>
      <c r="AJ2156" s="45">
        <v>4748.142573107473</v>
      </c>
      <c r="AK2156" s="45">
        <v>0.011</v>
      </c>
      <c r="AL2156" s="45"/>
      <c r="AM2156" s="45"/>
      <c r="AN2156" s="45"/>
      <c r="AO2156" s="23"/>
      <c r="AP2156" s="23"/>
      <c r="AQ2156" s="45">
        <v>4748.142573107473</v>
      </c>
      <c r="AR2156" s="45"/>
      <c r="AS2156" s="23"/>
      <c r="AT2156" s="23"/>
      <c r="AU2156" s="23"/>
      <c r="AV2156" s="23"/>
      <c r="AW2156" s="23"/>
      <c r="AX2156" s="45">
        <v>4748.142573107473</v>
      </c>
      <c r="AY2156" s="23"/>
      <c r="AZ2156" s="23"/>
      <c r="BA2156" s="23"/>
      <c r="BB2156" s="23"/>
      <c r="BC2156" s="23"/>
      <c r="BD2156" s="23"/>
      <c r="BE2156" s="45">
        <v>4748.142573107473</v>
      </c>
      <c r="BF2156" s="45"/>
      <c r="BG2156" s="23"/>
      <c r="BH2156" s="23"/>
      <c r="BI2156" s="23"/>
      <c r="BJ2156" s="23"/>
      <c r="BK2156" s="23"/>
      <c r="BL2156" s="45">
        <v>4748.142573107473</v>
      </c>
      <c r="BM2156" s="45">
        <v>1.297</v>
      </c>
      <c r="BN2156" s="23"/>
      <c r="BO2156" s="23"/>
      <c r="BP2156" s="23"/>
      <c r="BQ2156" s="23"/>
      <c r="BR2156" s="23"/>
      <c r="BS2156" s="45">
        <v>4748.142573107473</v>
      </c>
      <c r="BT2156" s="45">
        <v>0.62</v>
      </c>
      <c r="BU2156" s="23"/>
      <c r="BV2156" s="23"/>
      <c r="BW2156" s="23"/>
      <c r="BX2156" s="23"/>
      <c r="BY2156" s="23"/>
      <c r="BZ2156" s="23"/>
      <c r="CA2156" s="23"/>
    </row>
    <row r="2157" ht="15.75" customHeight="1">
      <c r="A2157" s="45">
        <v>4734.456235529568</v>
      </c>
      <c r="B2157" s="46"/>
      <c r="C2157" s="45"/>
      <c r="D2157" s="45"/>
      <c r="E2157" s="45"/>
      <c r="F2157" s="45"/>
      <c r="G2157" s="45"/>
      <c r="H2157" s="45">
        <v>4734.456235529568</v>
      </c>
      <c r="I2157" s="46">
        <v>0.107</v>
      </c>
      <c r="J2157" s="45"/>
      <c r="K2157" s="45"/>
      <c r="L2157" s="45"/>
      <c r="M2157" s="45"/>
      <c r="N2157" s="45"/>
      <c r="O2157" s="45">
        <v>4734.456235529568</v>
      </c>
      <c r="P2157" s="45"/>
      <c r="Q2157" s="45"/>
      <c r="R2157" s="45"/>
      <c r="S2157" s="45"/>
      <c r="T2157" s="45"/>
      <c r="U2157" s="45"/>
      <c r="V2157" s="45">
        <v>4734.456235529568</v>
      </c>
      <c r="W2157" s="45">
        <v>0.021946003217831495</v>
      </c>
      <c r="X2157" s="45"/>
      <c r="Y2157" s="45"/>
      <c r="Z2157" s="45"/>
      <c r="AA2157" s="45"/>
      <c r="AB2157" s="45"/>
      <c r="AC2157" s="45">
        <v>4734.456235529568</v>
      </c>
      <c r="AD2157" s="45">
        <v>2835.2234823215476</v>
      </c>
      <c r="AE2157" s="45"/>
      <c r="AF2157" s="45"/>
      <c r="AG2157" s="45"/>
      <c r="AH2157" s="45"/>
      <c r="AI2157" s="45"/>
      <c r="AJ2157" s="45">
        <v>4734.456235529568</v>
      </c>
      <c r="AK2157" s="45">
        <v>0.011</v>
      </c>
      <c r="AL2157" s="45"/>
      <c r="AM2157" s="45"/>
      <c r="AN2157" s="45"/>
      <c r="AO2157" s="23"/>
      <c r="AP2157" s="23"/>
      <c r="AQ2157" s="45">
        <v>4734.456235529568</v>
      </c>
      <c r="AR2157" s="45"/>
      <c r="AS2157" s="23"/>
      <c r="AT2157" s="23"/>
      <c r="AU2157" s="23"/>
      <c r="AV2157" s="23"/>
      <c r="AW2157" s="23"/>
      <c r="AX2157" s="45">
        <v>4734.456235529568</v>
      </c>
      <c r="AY2157" s="23"/>
      <c r="AZ2157" s="23"/>
      <c r="BA2157" s="23"/>
      <c r="BB2157" s="23"/>
      <c r="BC2157" s="23"/>
      <c r="BD2157" s="23"/>
      <c r="BE2157" s="45">
        <v>4734.456235529568</v>
      </c>
      <c r="BF2157" s="45"/>
      <c r="BG2157" s="23"/>
      <c r="BH2157" s="23"/>
      <c r="BI2157" s="23"/>
      <c r="BJ2157" s="23"/>
      <c r="BK2157" s="23"/>
      <c r="BL2157" s="45">
        <v>4734.456235529568</v>
      </c>
      <c r="BM2157" s="45"/>
      <c r="BN2157" s="23"/>
      <c r="BO2157" s="23"/>
      <c r="BP2157" s="23"/>
      <c r="BQ2157" s="23"/>
      <c r="BR2157" s="23"/>
      <c r="BS2157" s="45">
        <v>4734.456235529568</v>
      </c>
      <c r="BT2157" s="45">
        <v>0.69</v>
      </c>
      <c r="BU2157" s="23"/>
      <c r="BV2157" s="23"/>
      <c r="BW2157" s="23"/>
      <c r="BX2157" s="23"/>
      <c r="BY2157" s="23"/>
      <c r="BZ2157" s="23"/>
      <c r="CA2157" s="23"/>
    </row>
    <row r="2158" ht="15.75" customHeight="1">
      <c r="A2158" s="45">
        <v>4756.980368026254</v>
      </c>
      <c r="B2158" s="46"/>
      <c r="C2158" s="45"/>
      <c r="D2158" s="45"/>
      <c r="E2158" s="45"/>
      <c r="F2158" s="45"/>
      <c r="G2158" s="45"/>
      <c r="H2158" s="45">
        <v>4756.980368026254</v>
      </c>
      <c r="I2158" s="46">
        <v>0.097</v>
      </c>
      <c r="J2158" s="45"/>
      <c r="K2158" s="45"/>
      <c r="L2158" s="45"/>
      <c r="M2158" s="45"/>
      <c r="N2158" s="45"/>
      <c r="O2158" s="45">
        <v>4756.980368026254</v>
      </c>
      <c r="P2158" s="45"/>
      <c r="Q2158" s="45"/>
      <c r="R2158" s="45"/>
      <c r="S2158" s="45"/>
      <c r="T2158" s="45"/>
      <c r="U2158" s="45"/>
      <c r="V2158" s="45">
        <v>4756.980368026254</v>
      </c>
      <c r="W2158" s="45">
        <v>0.022063994374120956</v>
      </c>
      <c r="X2158" s="45"/>
      <c r="Y2158" s="45"/>
      <c r="Z2158" s="45"/>
      <c r="AA2158" s="45"/>
      <c r="AB2158" s="45"/>
      <c r="AC2158" s="45">
        <v>4756.980368026254</v>
      </c>
      <c r="AD2158" s="45">
        <v>2891.076730739178</v>
      </c>
      <c r="AE2158" s="45"/>
      <c r="AF2158" s="45"/>
      <c r="AG2158" s="45"/>
      <c r="AH2158" s="45"/>
      <c r="AI2158" s="45"/>
      <c r="AJ2158" s="45">
        <v>4756.980368026254</v>
      </c>
      <c r="AK2158" s="45">
        <v>0.01</v>
      </c>
      <c r="AL2158" s="45"/>
      <c r="AM2158" s="45"/>
      <c r="AN2158" s="45"/>
      <c r="AO2158" s="23"/>
      <c r="AP2158" s="23"/>
      <c r="AQ2158" s="45">
        <v>4756.980368026254</v>
      </c>
      <c r="AR2158" s="45"/>
      <c r="AS2158" s="23"/>
      <c r="AT2158" s="23"/>
      <c r="AU2158" s="23"/>
      <c r="AV2158" s="23"/>
      <c r="AW2158" s="23"/>
      <c r="AX2158" s="45">
        <v>4756.980368026254</v>
      </c>
      <c r="AY2158" s="23"/>
      <c r="AZ2158" s="23"/>
      <c r="BA2158" s="23"/>
      <c r="BB2158" s="23"/>
      <c r="BC2158" s="23"/>
      <c r="BD2158" s="23"/>
      <c r="BE2158" s="45">
        <v>4756.980368026254</v>
      </c>
      <c r="BF2158" s="45"/>
      <c r="BG2158" s="23"/>
      <c r="BH2158" s="23"/>
      <c r="BI2158" s="23"/>
      <c r="BJ2158" s="23"/>
      <c r="BK2158" s="23"/>
      <c r="BL2158" s="45">
        <v>4756.980368026254</v>
      </c>
      <c r="BM2158" s="45">
        <v>1.319</v>
      </c>
      <c r="BN2158" s="23"/>
      <c r="BO2158" s="23"/>
      <c r="BP2158" s="23"/>
      <c r="BQ2158" s="23"/>
      <c r="BR2158" s="23"/>
      <c r="BS2158" s="45">
        <v>4756.980368026254</v>
      </c>
      <c r="BT2158" s="45">
        <v>0.74</v>
      </c>
      <c r="BU2158" s="23"/>
      <c r="BV2158" s="23"/>
      <c r="BW2158" s="23"/>
      <c r="BX2158" s="23"/>
      <c r="BY2158" s="23"/>
      <c r="BZ2158" s="23"/>
      <c r="CA2158" s="23"/>
    </row>
    <row r="2159" ht="15.75" customHeight="1">
      <c r="A2159" s="45">
        <v>5403.121739417553</v>
      </c>
      <c r="B2159" s="46"/>
      <c r="C2159" s="45"/>
      <c r="D2159" s="45"/>
      <c r="E2159" s="45"/>
      <c r="F2159" s="45"/>
      <c r="G2159" s="45"/>
      <c r="H2159" s="45">
        <v>5403.121739417553</v>
      </c>
      <c r="I2159" s="46">
        <v>0.092</v>
      </c>
      <c r="J2159" s="45"/>
      <c r="K2159" s="45"/>
      <c r="L2159" s="45"/>
      <c r="M2159" s="45"/>
      <c r="N2159" s="45"/>
      <c r="O2159" s="45">
        <v>5403.121739417553</v>
      </c>
      <c r="P2159" s="45"/>
      <c r="Q2159" s="45"/>
      <c r="R2159" s="45"/>
      <c r="S2159" s="45"/>
      <c r="T2159" s="45"/>
      <c r="U2159" s="45"/>
      <c r="V2159" s="45">
        <v>5403.121739417553</v>
      </c>
      <c r="W2159" s="45"/>
      <c r="X2159" s="45"/>
      <c r="Y2159" s="45"/>
      <c r="Z2159" s="45"/>
      <c r="AA2159" s="45"/>
      <c r="AB2159" s="45"/>
      <c r="AC2159" s="45">
        <v>5403.121739417553</v>
      </c>
      <c r="AD2159" s="45">
        <v>1794.0082326267361</v>
      </c>
      <c r="AE2159" s="45"/>
      <c r="AF2159" s="45"/>
      <c r="AG2159" s="45"/>
      <c r="AH2159" s="45"/>
      <c r="AI2159" s="45"/>
      <c r="AJ2159" s="45">
        <v>5403.121739417553</v>
      </c>
      <c r="AK2159" s="45">
        <v>0.014</v>
      </c>
      <c r="AL2159" s="45"/>
      <c r="AM2159" s="45"/>
      <c r="AN2159" s="45"/>
      <c r="AO2159" s="23"/>
      <c r="AP2159" s="23"/>
      <c r="AQ2159" s="45">
        <v>5403.121739417553</v>
      </c>
      <c r="AR2159" s="45"/>
      <c r="AS2159" s="23"/>
      <c r="AT2159" s="23"/>
      <c r="AU2159" s="23"/>
      <c r="AV2159" s="23"/>
      <c r="AW2159" s="23"/>
      <c r="AX2159" s="45">
        <v>5403.121739417553</v>
      </c>
      <c r="AY2159" s="23"/>
      <c r="AZ2159" s="23"/>
      <c r="BA2159" s="23"/>
      <c r="BB2159" s="23"/>
      <c r="BC2159" s="23"/>
      <c r="BD2159" s="23"/>
      <c r="BE2159" s="45">
        <v>5403.121739417553</v>
      </c>
      <c r="BF2159" s="45"/>
      <c r="BG2159" s="23"/>
      <c r="BH2159" s="23"/>
      <c r="BI2159" s="23"/>
      <c r="BJ2159" s="23"/>
      <c r="BK2159" s="23"/>
      <c r="BL2159" s="45">
        <v>5403.121739417553</v>
      </c>
      <c r="BM2159" s="45">
        <v>0.165</v>
      </c>
      <c r="BN2159" s="23"/>
      <c r="BO2159" s="23"/>
      <c r="BP2159" s="23"/>
      <c r="BQ2159" s="23"/>
      <c r="BR2159" s="23"/>
      <c r="BS2159" s="45">
        <v>5403.121739417553</v>
      </c>
      <c r="BT2159" s="45">
        <v>0.154</v>
      </c>
      <c r="BU2159" s="23"/>
      <c r="BV2159" s="23"/>
      <c r="BW2159" s="23"/>
      <c r="BX2159" s="23"/>
      <c r="BY2159" s="23"/>
      <c r="BZ2159" s="23"/>
      <c r="CA2159" s="23"/>
    </row>
    <row r="2160" ht="15.75" customHeight="1">
      <c r="A2160" s="45">
        <v>2014.3981023415456</v>
      </c>
      <c r="B2160" s="46">
        <v>0.052</v>
      </c>
      <c r="C2160" s="45"/>
      <c r="D2160" s="45"/>
      <c r="E2160" s="45"/>
      <c r="F2160" s="45"/>
      <c r="G2160" s="45"/>
      <c r="H2160" s="45">
        <v>2014.3981023415456</v>
      </c>
      <c r="I2160" s="46">
        <v>0.06</v>
      </c>
      <c r="J2160" s="45"/>
      <c r="K2160" s="45"/>
      <c r="L2160" s="45"/>
      <c r="M2160" s="45"/>
      <c r="N2160" s="45"/>
      <c r="O2160" s="45">
        <v>2014.3981023415456</v>
      </c>
      <c r="P2160" s="45"/>
      <c r="Q2160" s="45"/>
      <c r="R2160" s="45"/>
      <c r="S2160" s="45"/>
      <c r="T2160" s="45"/>
      <c r="U2160" s="45"/>
      <c r="V2160" s="45">
        <v>2014.3981023415456</v>
      </c>
      <c r="W2160" s="45"/>
      <c r="X2160" s="45"/>
      <c r="Y2160" s="45"/>
      <c r="Z2160" s="45"/>
      <c r="AA2160" s="45"/>
      <c r="AB2160" s="45"/>
      <c r="AC2160" s="45">
        <v>2014.3981023415456</v>
      </c>
      <c r="AD2160" s="45">
        <v>1128.6942459695385</v>
      </c>
      <c r="AE2160" s="45"/>
      <c r="AF2160" s="45"/>
      <c r="AG2160" s="45"/>
      <c r="AH2160" s="45"/>
      <c r="AI2160" s="45"/>
      <c r="AJ2160" s="45">
        <v>2014.3981023415456</v>
      </c>
      <c r="AK2160" s="45">
        <v>0.017</v>
      </c>
      <c r="AL2160" s="45"/>
      <c r="AM2160" s="45"/>
      <c r="AN2160" s="45"/>
      <c r="AO2160" s="23"/>
      <c r="AP2160" s="23"/>
      <c r="AQ2160" s="45">
        <v>2014.3981023415456</v>
      </c>
      <c r="AR2160" s="45">
        <v>0.013</v>
      </c>
      <c r="AS2160" s="23"/>
      <c r="AT2160" s="23"/>
      <c r="AU2160" s="23"/>
      <c r="AV2160" s="23"/>
      <c r="AW2160" s="23"/>
      <c r="AX2160" s="45">
        <v>2014.3981023415456</v>
      </c>
      <c r="AY2160" s="23"/>
      <c r="AZ2160" s="23"/>
      <c r="BA2160" s="23"/>
      <c r="BB2160" s="23"/>
      <c r="BC2160" s="23"/>
      <c r="BD2160" s="23"/>
      <c r="BE2160" s="45">
        <v>2014.3981023415456</v>
      </c>
      <c r="BF2160" s="45"/>
      <c r="BG2160" s="23"/>
      <c r="BH2160" s="23"/>
      <c r="BI2160" s="23"/>
      <c r="BJ2160" s="23"/>
      <c r="BK2160" s="23"/>
      <c r="BL2160" s="45">
        <v>2014.3981023415456</v>
      </c>
      <c r="BM2160" s="45">
        <v>0.2</v>
      </c>
      <c r="BN2160" s="23"/>
      <c r="BO2160" s="23"/>
      <c r="BP2160" s="23"/>
      <c r="BQ2160" s="23"/>
      <c r="BR2160" s="23"/>
      <c r="BS2160" s="45">
        <v>2014.3981023415456</v>
      </c>
      <c r="BT2160" s="45">
        <v>0.118</v>
      </c>
      <c r="BU2160" s="23"/>
      <c r="BV2160" s="23"/>
      <c r="BW2160" s="23"/>
      <c r="BX2160" s="23"/>
      <c r="BY2160" s="23"/>
      <c r="BZ2160" s="23"/>
      <c r="CA2160" s="23"/>
    </row>
    <row r="2161" ht="15.75" customHeight="1">
      <c r="A2161" s="45">
        <v>1977.2265830526244</v>
      </c>
      <c r="B2161" s="46">
        <v>0.051</v>
      </c>
      <c r="C2161" s="45"/>
      <c r="D2161" s="45"/>
      <c r="E2161" s="45"/>
      <c r="F2161" s="45"/>
      <c r="G2161" s="45"/>
      <c r="H2161" s="45">
        <v>1977.2265830526244</v>
      </c>
      <c r="I2161" s="46">
        <v>0.06</v>
      </c>
      <c r="J2161" s="45"/>
      <c r="K2161" s="45"/>
      <c r="L2161" s="45"/>
      <c r="M2161" s="45"/>
      <c r="N2161" s="45"/>
      <c r="O2161" s="45">
        <v>1977.2265830526244</v>
      </c>
      <c r="P2161" s="45"/>
      <c r="Q2161" s="45"/>
      <c r="R2161" s="45"/>
      <c r="S2161" s="45"/>
      <c r="T2161" s="45"/>
      <c r="U2161" s="45"/>
      <c r="V2161" s="45">
        <v>1977.2265830526244</v>
      </c>
      <c r="W2161" s="45">
        <v>0.007973103718300926</v>
      </c>
      <c r="X2161" s="45"/>
      <c r="Y2161" s="45"/>
      <c r="Z2161" s="45"/>
      <c r="AA2161" s="45"/>
      <c r="AB2161" s="45"/>
      <c r="AC2161" s="45">
        <v>1977.2265830526244</v>
      </c>
      <c r="AD2161" s="45">
        <v>1093.7130912279679</v>
      </c>
      <c r="AE2161" s="45"/>
      <c r="AF2161" s="45"/>
      <c r="AG2161" s="45"/>
      <c r="AH2161" s="45"/>
      <c r="AI2161" s="45"/>
      <c r="AJ2161" s="45">
        <v>1977.2265830526244</v>
      </c>
      <c r="AK2161" s="45">
        <v>0.016</v>
      </c>
      <c r="AL2161" s="45"/>
      <c r="AM2161" s="45"/>
      <c r="AN2161" s="45"/>
      <c r="AO2161" s="23"/>
      <c r="AP2161" s="23"/>
      <c r="AQ2161" s="45">
        <v>1977.2265830526244</v>
      </c>
      <c r="AR2161" s="45">
        <v>0.013</v>
      </c>
      <c r="AS2161" s="23"/>
      <c r="AT2161" s="23"/>
      <c r="AU2161" s="23"/>
      <c r="AV2161" s="23"/>
      <c r="AW2161" s="23"/>
      <c r="AX2161" s="45">
        <v>1977.2265830526244</v>
      </c>
      <c r="AY2161" s="23"/>
      <c r="AZ2161" s="23"/>
      <c r="BA2161" s="23"/>
      <c r="BB2161" s="23"/>
      <c r="BC2161" s="23"/>
      <c r="BD2161" s="23"/>
      <c r="BE2161" s="45">
        <v>1977.2265830526244</v>
      </c>
      <c r="BF2161" s="45"/>
      <c r="BG2161" s="23"/>
      <c r="BH2161" s="23"/>
      <c r="BI2161" s="23"/>
      <c r="BJ2161" s="23"/>
      <c r="BK2161" s="23"/>
      <c r="BL2161" s="45">
        <v>1977.2265830526244</v>
      </c>
      <c r="BM2161" s="45">
        <v>0.394</v>
      </c>
      <c r="BN2161" s="23"/>
      <c r="BO2161" s="23"/>
      <c r="BP2161" s="23"/>
      <c r="BQ2161" s="23"/>
      <c r="BR2161" s="23"/>
      <c r="BS2161" s="45">
        <v>1977.2265830526244</v>
      </c>
      <c r="BT2161" s="45">
        <v>0.18</v>
      </c>
      <c r="BU2161" s="23"/>
      <c r="BV2161" s="23"/>
      <c r="BW2161" s="23"/>
      <c r="BX2161" s="23"/>
      <c r="BY2161" s="23"/>
      <c r="BZ2161" s="23"/>
      <c r="CA2161" s="23"/>
    </row>
    <row r="2162" ht="15.75" customHeight="1">
      <c r="A2162" s="45">
        <v>1948.1343972574962</v>
      </c>
      <c r="B2162" s="46">
        <v>0.053</v>
      </c>
      <c r="C2162" s="45"/>
      <c r="D2162" s="45"/>
      <c r="E2162" s="45"/>
      <c r="F2162" s="45"/>
      <c r="G2162" s="45"/>
      <c r="H2162" s="45">
        <v>1948.1343972574962</v>
      </c>
      <c r="I2162" s="46">
        <v>0.06</v>
      </c>
      <c r="J2162" s="45"/>
      <c r="K2162" s="45"/>
      <c r="L2162" s="45"/>
      <c r="M2162" s="45"/>
      <c r="N2162" s="45"/>
      <c r="O2162" s="45">
        <v>1948.1343972574962</v>
      </c>
      <c r="P2162" s="45"/>
      <c r="Q2162" s="45"/>
      <c r="R2162" s="45"/>
      <c r="S2162" s="45"/>
      <c r="T2162" s="45"/>
      <c r="U2162" s="45"/>
      <c r="V2162" s="45">
        <v>1948.1343972574962</v>
      </c>
      <c r="W2162" s="45">
        <v>0.00520556104732213</v>
      </c>
      <c r="X2162" s="45"/>
      <c r="Y2162" s="45"/>
      <c r="Z2162" s="45"/>
      <c r="AA2162" s="45"/>
      <c r="AB2162" s="45"/>
      <c r="AC2162" s="45">
        <v>1948.1343972574962</v>
      </c>
      <c r="AD2162" s="45">
        <v>1280.0040554583936</v>
      </c>
      <c r="AE2162" s="45"/>
      <c r="AF2162" s="45"/>
      <c r="AG2162" s="45"/>
      <c r="AH2162" s="45"/>
      <c r="AI2162" s="45"/>
      <c r="AJ2162" s="45">
        <v>1948.1343972574962</v>
      </c>
      <c r="AK2162" s="45">
        <v>0.016</v>
      </c>
      <c r="AL2162" s="45"/>
      <c r="AM2162" s="45"/>
      <c r="AN2162" s="45"/>
      <c r="AO2162" s="23"/>
      <c r="AP2162" s="23"/>
      <c r="AQ2162" s="45">
        <v>1948.1343972574962</v>
      </c>
      <c r="AR2162" s="45">
        <v>0.013</v>
      </c>
      <c r="AS2162" s="23"/>
      <c r="AT2162" s="23"/>
      <c r="AU2162" s="23"/>
      <c r="AV2162" s="23"/>
      <c r="AW2162" s="23"/>
      <c r="AX2162" s="45">
        <v>1948.1343972574962</v>
      </c>
      <c r="AY2162" s="23"/>
      <c r="AZ2162" s="23"/>
      <c r="BA2162" s="23"/>
      <c r="BB2162" s="23"/>
      <c r="BC2162" s="23"/>
      <c r="BD2162" s="23"/>
      <c r="BE2162" s="45">
        <v>1948.1343972574962</v>
      </c>
      <c r="BF2162" s="45"/>
      <c r="BG2162" s="23"/>
      <c r="BH2162" s="23"/>
      <c r="BI2162" s="23"/>
      <c r="BJ2162" s="23"/>
      <c r="BK2162" s="23"/>
      <c r="BL2162" s="45">
        <v>1948.1343972574962</v>
      </c>
      <c r="BM2162" s="45">
        <v>0.387</v>
      </c>
      <c r="BN2162" s="23"/>
      <c r="BO2162" s="23"/>
      <c r="BP2162" s="23"/>
      <c r="BQ2162" s="23"/>
      <c r="BR2162" s="23"/>
      <c r="BS2162" s="45">
        <v>1948.1343972574962</v>
      </c>
      <c r="BT2162" s="45">
        <v>0.2</v>
      </c>
      <c r="BU2162" s="23"/>
      <c r="BV2162" s="23"/>
      <c r="BW2162" s="23"/>
      <c r="BX2162" s="23"/>
      <c r="BY2162" s="23"/>
      <c r="BZ2162" s="23"/>
      <c r="CA2162" s="23"/>
    </row>
    <row r="2163" ht="15.75" customHeight="1">
      <c r="A2163" s="45">
        <v>1918.218055210918</v>
      </c>
      <c r="B2163" s="46">
        <v>0.056</v>
      </c>
      <c r="C2163" s="45"/>
      <c r="D2163" s="45"/>
      <c r="E2163" s="45"/>
      <c r="F2163" s="45"/>
      <c r="G2163" s="45"/>
      <c r="H2163" s="45">
        <v>1918.218055210918</v>
      </c>
      <c r="I2163" s="46">
        <v>0.06</v>
      </c>
      <c r="J2163" s="45"/>
      <c r="K2163" s="45"/>
      <c r="L2163" s="45"/>
      <c r="M2163" s="45"/>
      <c r="N2163" s="45"/>
      <c r="O2163" s="45">
        <v>1918.218055210918</v>
      </c>
      <c r="P2163" s="45"/>
      <c r="Q2163" s="45"/>
      <c r="R2163" s="45"/>
      <c r="S2163" s="45"/>
      <c r="T2163" s="45"/>
      <c r="U2163" s="45"/>
      <c r="V2163" s="45">
        <v>1918.218055210918</v>
      </c>
      <c r="W2163" s="45">
        <v>0.0032413151364764268</v>
      </c>
      <c r="X2163" s="45"/>
      <c r="Y2163" s="45"/>
      <c r="Z2163" s="45"/>
      <c r="AA2163" s="45"/>
      <c r="AB2163" s="45"/>
      <c r="AC2163" s="45">
        <v>1918.218055210918</v>
      </c>
      <c r="AD2163" s="45">
        <v>1454.7146401985112</v>
      </c>
      <c r="AE2163" s="45"/>
      <c r="AF2163" s="45"/>
      <c r="AG2163" s="45"/>
      <c r="AH2163" s="45"/>
      <c r="AI2163" s="45"/>
      <c r="AJ2163" s="45">
        <v>1918.218055210918</v>
      </c>
      <c r="AK2163" s="45">
        <v>0.015</v>
      </c>
      <c r="AL2163" s="45"/>
      <c r="AM2163" s="45"/>
      <c r="AN2163" s="45"/>
      <c r="AO2163" s="23"/>
      <c r="AP2163" s="23"/>
      <c r="AQ2163" s="45">
        <v>1918.218055210918</v>
      </c>
      <c r="AR2163" s="45">
        <v>0.013</v>
      </c>
      <c r="AS2163" s="23"/>
      <c r="AT2163" s="23"/>
      <c r="AU2163" s="23"/>
      <c r="AV2163" s="23"/>
      <c r="AW2163" s="23"/>
      <c r="AX2163" s="45">
        <v>1918.218055210918</v>
      </c>
      <c r="AY2163" s="23"/>
      <c r="AZ2163" s="23"/>
      <c r="BA2163" s="23"/>
      <c r="BB2163" s="23"/>
      <c r="BC2163" s="23"/>
      <c r="BD2163" s="23"/>
      <c r="BE2163" s="45">
        <v>1918.218055210918</v>
      </c>
      <c r="BF2163" s="45"/>
      <c r="BG2163" s="23"/>
      <c r="BH2163" s="23"/>
      <c r="BI2163" s="23"/>
      <c r="BJ2163" s="23"/>
      <c r="BK2163" s="23"/>
      <c r="BL2163" s="45">
        <v>1918.218055210918</v>
      </c>
      <c r="BM2163" s="45">
        <v>0.577</v>
      </c>
      <c r="BN2163" s="23"/>
      <c r="BO2163" s="23"/>
      <c r="BP2163" s="23"/>
      <c r="BQ2163" s="23"/>
      <c r="BR2163" s="23"/>
      <c r="BS2163" s="45">
        <v>1918.218055210918</v>
      </c>
      <c r="BT2163" s="45">
        <v>0.22</v>
      </c>
      <c r="BU2163" s="23"/>
      <c r="BV2163" s="23"/>
      <c r="BW2163" s="23"/>
      <c r="BX2163" s="23"/>
      <c r="BY2163" s="23"/>
      <c r="BZ2163" s="23"/>
      <c r="CA2163" s="23"/>
    </row>
    <row r="2164" ht="15.75" customHeight="1">
      <c r="A2164" s="45">
        <v>1890.1512878014391</v>
      </c>
      <c r="B2164" s="46">
        <v>0.06</v>
      </c>
      <c r="C2164" s="45"/>
      <c r="D2164" s="45"/>
      <c r="E2164" s="45"/>
      <c r="F2164" s="45"/>
      <c r="G2164" s="45"/>
      <c r="H2164" s="45">
        <v>1890.1512878014391</v>
      </c>
      <c r="I2164" s="46">
        <v>0.06</v>
      </c>
      <c r="J2164" s="45"/>
      <c r="K2164" s="45"/>
      <c r="L2164" s="45"/>
      <c r="M2164" s="45"/>
      <c r="N2164" s="45"/>
      <c r="O2164" s="45">
        <v>1890.1512878014391</v>
      </c>
      <c r="P2164" s="45">
        <v>0.002154438934266822</v>
      </c>
      <c r="Q2164" s="45"/>
      <c r="R2164" s="45"/>
      <c r="S2164" s="45"/>
      <c r="T2164" s="45"/>
      <c r="U2164" s="45"/>
      <c r="V2164" s="45">
        <v>1890.1512878014391</v>
      </c>
      <c r="W2164" s="45">
        <v>0.004700870283936212</v>
      </c>
      <c r="X2164" s="45"/>
      <c r="Y2164" s="45"/>
      <c r="Z2164" s="45"/>
      <c r="AA2164" s="45"/>
      <c r="AB2164" s="45"/>
      <c r="AC2164" s="45">
        <v>1890.1512878014391</v>
      </c>
      <c r="AD2164" s="45">
        <v>1604.4340723453909</v>
      </c>
      <c r="AE2164" s="45"/>
      <c r="AF2164" s="45"/>
      <c r="AG2164" s="45"/>
      <c r="AH2164" s="45"/>
      <c r="AI2164" s="45"/>
      <c r="AJ2164" s="45">
        <v>1890.1512878014391</v>
      </c>
      <c r="AK2164" s="45">
        <v>0.015</v>
      </c>
      <c r="AL2164" s="45"/>
      <c r="AM2164" s="45"/>
      <c r="AN2164" s="45"/>
      <c r="AO2164" s="23"/>
      <c r="AP2164" s="23"/>
      <c r="AQ2164" s="45">
        <v>1890.1512878014391</v>
      </c>
      <c r="AR2164" s="45">
        <v>0.013</v>
      </c>
      <c r="AS2164" s="23"/>
      <c r="AT2164" s="23"/>
      <c r="AU2164" s="23"/>
      <c r="AV2164" s="23"/>
      <c r="AW2164" s="23"/>
      <c r="AX2164" s="45">
        <v>1890.1512878014391</v>
      </c>
      <c r="AY2164" s="23"/>
      <c r="AZ2164" s="23"/>
      <c r="BA2164" s="23"/>
      <c r="BB2164" s="23"/>
      <c r="BC2164" s="23"/>
      <c r="BD2164" s="23"/>
      <c r="BE2164" s="45">
        <v>1890.1512878014391</v>
      </c>
      <c r="BF2164" s="45"/>
      <c r="BG2164" s="23"/>
      <c r="BH2164" s="23"/>
      <c r="BI2164" s="23"/>
      <c r="BJ2164" s="23"/>
      <c r="BK2164" s="23"/>
      <c r="BL2164" s="45">
        <v>1890.1512878014391</v>
      </c>
      <c r="BM2164" s="45">
        <v>0.692</v>
      </c>
      <c r="BN2164" s="23"/>
      <c r="BO2164" s="23"/>
      <c r="BP2164" s="23"/>
      <c r="BQ2164" s="23"/>
      <c r="BR2164" s="23"/>
      <c r="BS2164" s="45">
        <v>1890.1512878014391</v>
      </c>
      <c r="BT2164" s="45">
        <v>0.25</v>
      </c>
      <c r="BU2164" s="23"/>
      <c r="BV2164" s="23"/>
      <c r="BW2164" s="23"/>
      <c r="BX2164" s="23"/>
      <c r="BY2164" s="23"/>
      <c r="BZ2164" s="23"/>
      <c r="CA2164" s="23"/>
    </row>
    <row r="2165" ht="15.75" customHeight="1">
      <c r="A2165" s="45">
        <v>1853.408495271466</v>
      </c>
      <c r="B2165" s="46">
        <v>0.06</v>
      </c>
      <c r="C2165" s="45"/>
      <c r="D2165" s="45"/>
      <c r="E2165" s="45"/>
      <c r="F2165" s="45"/>
      <c r="G2165" s="45"/>
      <c r="H2165" s="45">
        <v>1853.408495271466</v>
      </c>
      <c r="I2165" s="46">
        <v>0.055</v>
      </c>
      <c r="J2165" s="45"/>
      <c r="K2165" s="45"/>
      <c r="L2165" s="45"/>
      <c r="M2165" s="45"/>
      <c r="N2165" s="45"/>
      <c r="O2165" s="45">
        <v>1853.408495271466</v>
      </c>
      <c r="P2165" s="45">
        <v>0.0020737615531758943</v>
      </c>
      <c r="Q2165" s="45"/>
      <c r="R2165" s="45"/>
      <c r="S2165" s="45"/>
      <c r="T2165" s="45"/>
      <c r="U2165" s="45"/>
      <c r="V2165" s="45">
        <v>1853.408495271466</v>
      </c>
      <c r="W2165" s="45">
        <v>0.004764288395873929</v>
      </c>
      <c r="X2165" s="45"/>
      <c r="Y2165" s="45"/>
      <c r="Z2165" s="45"/>
      <c r="AA2165" s="45"/>
      <c r="AB2165" s="45"/>
      <c r="AC2165" s="45">
        <v>1853.408495271466</v>
      </c>
      <c r="AD2165" s="45">
        <v>1611.9324716496535</v>
      </c>
      <c r="AE2165" s="45"/>
      <c r="AF2165" s="45"/>
      <c r="AG2165" s="45"/>
      <c r="AH2165" s="45"/>
      <c r="AI2165" s="45"/>
      <c r="AJ2165" s="45">
        <v>1853.408495271466</v>
      </c>
      <c r="AK2165" s="45">
        <v>0.015</v>
      </c>
      <c r="AL2165" s="45"/>
      <c r="AM2165" s="45"/>
      <c r="AN2165" s="45"/>
      <c r="AO2165" s="23"/>
      <c r="AP2165" s="23"/>
      <c r="AQ2165" s="45">
        <v>1853.408495271466</v>
      </c>
      <c r="AR2165" s="45">
        <v>0.012</v>
      </c>
      <c r="AS2165" s="23"/>
      <c r="AT2165" s="23"/>
      <c r="AU2165" s="23"/>
      <c r="AV2165" s="23"/>
      <c r="AW2165" s="23"/>
      <c r="AX2165" s="45">
        <v>1853.408495271466</v>
      </c>
      <c r="AY2165" s="23"/>
      <c r="AZ2165" s="23"/>
      <c r="BA2165" s="23"/>
      <c r="BB2165" s="23"/>
      <c r="BC2165" s="23"/>
      <c r="BD2165" s="23"/>
      <c r="BE2165" s="45">
        <v>1853.408495271466</v>
      </c>
      <c r="BF2165" s="45"/>
      <c r="BG2165" s="23"/>
      <c r="BH2165" s="23"/>
      <c r="BI2165" s="23"/>
      <c r="BJ2165" s="23"/>
      <c r="BK2165" s="23"/>
      <c r="BL2165" s="45">
        <v>1853.408495271466</v>
      </c>
      <c r="BM2165" s="45">
        <v>0.754</v>
      </c>
      <c r="BN2165" s="23"/>
      <c r="BO2165" s="23"/>
      <c r="BP2165" s="23"/>
      <c r="BQ2165" s="23"/>
      <c r="BR2165" s="23"/>
      <c r="BS2165" s="45">
        <v>1853.408495271466</v>
      </c>
      <c r="BT2165" s="45">
        <v>0.26</v>
      </c>
      <c r="BU2165" s="23"/>
      <c r="BV2165" s="23"/>
      <c r="BW2165" s="23"/>
      <c r="BX2165" s="23"/>
      <c r="BY2165" s="23"/>
      <c r="BZ2165" s="23"/>
      <c r="CA2165" s="23"/>
    </row>
    <row r="2166" ht="15.75" customHeight="1">
      <c r="A2166" s="45">
        <v>1824.808714540899</v>
      </c>
      <c r="B2166" s="46">
        <v>0.069</v>
      </c>
      <c r="C2166" s="45"/>
      <c r="D2166" s="45"/>
      <c r="E2166" s="45"/>
      <c r="F2166" s="45"/>
      <c r="G2166" s="45"/>
      <c r="H2166" s="45">
        <v>1824.808714540899</v>
      </c>
      <c r="I2166" s="46">
        <v>0.055</v>
      </c>
      <c r="J2166" s="45"/>
      <c r="K2166" s="45"/>
      <c r="L2166" s="45"/>
      <c r="M2166" s="45"/>
      <c r="N2166" s="45"/>
      <c r="O2166" s="45">
        <v>1824.808714540899</v>
      </c>
      <c r="P2166" s="45"/>
      <c r="Q2166" s="45"/>
      <c r="R2166" s="45"/>
      <c r="S2166" s="45"/>
      <c r="T2166" s="45"/>
      <c r="U2166" s="45"/>
      <c r="V2166" s="45">
        <v>1824.808714540899</v>
      </c>
      <c r="W2166" s="45"/>
      <c r="X2166" s="45"/>
      <c r="Y2166" s="45"/>
      <c r="Z2166" s="45"/>
      <c r="AA2166" s="45"/>
      <c r="AB2166" s="45"/>
      <c r="AC2166" s="45">
        <v>1824.808714540899</v>
      </c>
      <c r="AD2166" s="45">
        <v>1572.8740619034115</v>
      </c>
      <c r="AE2166" s="45"/>
      <c r="AF2166" s="45"/>
      <c r="AG2166" s="45"/>
      <c r="AH2166" s="45"/>
      <c r="AI2166" s="45"/>
      <c r="AJ2166" s="45">
        <v>1824.808714540899</v>
      </c>
      <c r="AK2166" s="45">
        <v>0.015</v>
      </c>
      <c r="AL2166" s="45"/>
      <c r="AM2166" s="45"/>
      <c r="AN2166" s="45"/>
      <c r="AO2166" s="23"/>
      <c r="AP2166" s="23"/>
      <c r="AQ2166" s="45">
        <v>1824.808714540899</v>
      </c>
      <c r="AR2166" s="45">
        <v>0.012</v>
      </c>
      <c r="AS2166" s="23"/>
      <c r="AT2166" s="23"/>
      <c r="AU2166" s="23"/>
      <c r="AV2166" s="23"/>
      <c r="AW2166" s="23"/>
      <c r="AX2166" s="45">
        <v>1824.808714540899</v>
      </c>
      <c r="AY2166" s="23">
        <v>0.449</v>
      </c>
      <c r="AZ2166" s="23"/>
      <c r="BA2166" s="23"/>
      <c r="BB2166" s="23"/>
      <c r="BC2166" s="23"/>
      <c r="BD2166" s="23"/>
      <c r="BE2166" s="45">
        <v>1824.808714540899</v>
      </c>
      <c r="BF2166" s="45">
        <v>31.0</v>
      </c>
      <c r="BG2166" s="23"/>
      <c r="BH2166" s="23"/>
      <c r="BI2166" s="23"/>
      <c r="BJ2166" s="23"/>
      <c r="BK2166" s="23"/>
      <c r="BL2166" s="45">
        <v>1824.808714540899</v>
      </c>
      <c r="BM2166" s="45">
        <v>1.093</v>
      </c>
      <c r="BN2166" s="23"/>
      <c r="BO2166" s="23"/>
      <c r="BP2166" s="23"/>
      <c r="BQ2166" s="23"/>
      <c r="BR2166" s="23"/>
      <c r="BS2166" s="45">
        <v>1824.808714540899</v>
      </c>
      <c r="BT2166" s="45">
        <v>0.27</v>
      </c>
      <c r="BU2166" s="23"/>
      <c r="BV2166" s="23"/>
      <c r="BW2166" s="23"/>
      <c r="BX2166" s="23"/>
      <c r="BY2166" s="23"/>
      <c r="BZ2166" s="23"/>
      <c r="CA2166" s="23"/>
    </row>
    <row r="2167" ht="15.75" customHeight="1">
      <c r="A2167" s="45">
        <v>1792.3211345237412</v>
      </c>
      <c r="B2167" s="46">
        <v>0.071</v>
      </c>
      <c r="C2167" s="45"/>
      <c r="D2167" s="45"/>
      <c r="E2167" s="45"/>
      <c r="F2167" s="45"/>
      <c r="G2167" s="45"/>
      <c r="H2167" s="45">
        <v>1792.3211345237412</v>
      </c>
      <c r="I2167" s="46">
        <v>0.055</v>
      </c>
      <c r="J2167" s="45"/>
      <c r="K2167" s="45"/>
      <c r="L2167" s="45"/>
      <c r="M2167" s="45"/>
      <c r="N2167" s="45"/>
      <c r="O2167" s="45">
        <v>1792.3211345237412</v>
      </c>
      <c r="P2167" s="45"/>
      <c r="Q2167" s="45"/>
      <c r="R2167" s="45"/>
      <c r="S2167" s="45"/>
      <c r="T2167" s="45"/>
      <c r="U2167" s="45"/>
      <c r="V2167" s="45">
        <v>1792.3211345237412</v>
      </c>
      <c r="W2167" s="45">
        <v>0.004357811333754378</v>
      </c>
      <c r="X2167" s="45"/>
      <c r="Y2167" s="45"/>
      <c r="Z2167" s="45"/>
      <c r="AA2167" s="45"/>
      <c r="AB2167" s="45"/>
      <c r="AC2167" s="45">
        <v>1792.3211345237412</v>
      </c>
      <c r="AD2167" s="45">
        <v>1320.5488890164781</v>
      </c>
      <c r="AE2167" s="45"/>
      <c r="AF2167" s="45"/>
      <c r="AG2167" s="45"/>
      <c r="AH2167" s="45"/>
      <c r="AI2167" s="45"/>
      <c r="AJ2167" s="45">
        <v>1792.3211345237412</v>
      </c>
      <c r="AK2167" s="45">
        <v>0.016</v>
      </c>
      <c r="AL2167" s="45"/>
      <c r="AM2167" s="45"/>
      <c r="AN2167" s="45"/>
      <c r="AO2167" s="23"/>
      <c r="AP2167" s="23"/>
      <c r="AQ2167" s="45">
        <v>1792.3211345237412</v>
      </c>
      <c r="AR2167" s="45">
        <v>0.012</v>
      </c>
      <c r="AS2167" s="23"/>
      <c r="AT2167" s="23"/>
      <c r="AU2167" s="23"/>
      <c r="AV2167" s="23"/>
      <c r="AW2167" s="23"/>
      <c r="AX2167" s="45">
        <v>1792.3211345237412</v>
      </c>
      <c r="AY2167" s="23">
        <v>0.449</v>
      </c>
      <c r="AZ2167" s="23"/>
      <c r="BA2167" s="23"/>
      <c r="BB2167" s="23"/>
      <c r="BC2167" s="23"/>
      <c r="BD2167" s="23"/>
      <c r="BE2167" s="45">
        <v>1792.3211345237412</v>
      </c>
      <c r="BF2167" s="45">
        <v>31.0</v>
      </c>
      <c r="BG2167" s="23"/>
      <c r="BH2167" s="23"/>
      <c r="BI2167" s="23"/>
      <c r="BJ2167" s="23"/>
      <c r="BK2167" s="23"/>
      <c r="BL2167" s="45">
        <v>1792.3211345237412</v>
      </c>
      <c r="BM2167" s="45">
        <v>1.028</v>
      </c>
      <c r="BN2167" s="23"/>
      <c r="BO2167" s="23"/>
      <c r="BP2167" s="23"/>
      <c r="BQ2167" s="23"/>
      <c r="BR2167" s="23"/>
      <c r="BS2167" s="45">
        <v>1792.3211345237412</v>
      </c>
      <c r="BT2167" s="45">
        <v>0.315</v>
      </c>
      <c r="BU2167" s="23"/>
      <c r="BV2167" s="23"/>
      <c r="BW2167" s="23"/>
      <c r="BX2167" s="23"/>
      <c r="BY2167" s="23"/>
      <c r="BZ2167" s="23"/>
      <c r="CA2167" s="23"/>
    </row>
    <row r="2168" ht="15.75" customHeight="1">
      <c r="A2168" s="45">
        <v>1775.813778590208</v>
      </c>
      <c r="B2168" s="46">
        <v>0.073</v>
      </c>
      <c r="C2168" s="45"/>
      <c r="D2168" s="45"/>
      <c r="E2168" s="45"/>
      <c r="F2168" s="45"/>
      <c r="G2168" s="45"/>
      <c r="H2168" s="45">
        <v>1775.813778590208</v>
      </c>
      <c r="I2168" s="46">
        <v>0.055</v>
      </c>
      <c r="J2168" s="45"/>
      <c r="K2168" s="45"/>
      <c r="L2168" s="45"/>
      <c r="M2168" s="45"/>
      <c r="N2168" s="45"/>
      <c r="O2168" s="45">
        <v>1775.813778590208</v>
      </c>
      <c r="P2168" s="45">
        <v>0.001991582320616544</v>
      </c>
      <c r="Q2168" s="45"/>
      <c r="R2168" s="45"/>
      <c r="S2168" s="45"/>
      <c r="T2168" s="45"/>
      <c r="U2168" s="45"/>
      <c r="V2168" s="45">
        <v>1775.813778590208</v>
      </c>
      <c r="W2168" s="45">
        <v>0.004293467835663428</v>
      </c>
      <c r="X2168" s="45"/>
      <c r="Y2168" s="45"/>
      <c r="Z2168" s="45"/>
      <c r="AA2168" s="45"/>
      <c r="AB2168" s="45"/>
      <c r="AC2168" s="45">
        <v>1775.813778590208</v>
      </c>
      <c r="AD2168" s="45">
        <v>1088.882118637374</v>
      </c>
      <c r="AE2168" s="45"/>
      <c r="AF2168" s="45"/>
      <c r="AG2168" s="45"/>
      <c r="AH2168" s="45"/>
      <c r="AI2168" s="45"/>
      <c r="AJ2168" s="45">
        <v>1775.813778590208</v>
      </c>
      <c r="AK2168" s="45">
        <v>0.016</v>
      </c>
      <c r="AL2168" s="45"/>
      <c r="AM2168" s="45"/>
      <c r="AN2168" s="45"/>
      <c r="AO2168" s="23"/>
      <c r="AP2168" s="23"/>
      <c r="AQ2168" s="45">
        <v>1775.813778590208</v>
      </c>
      <c r="AR2168" s="45">
        <v>0.012</v>
      </c>
      <c r="AS2168" s="23"/>
      <c r="AT2168" s="23"/>
      <c r="AU2168" s="23"/>
      <c r="AV2168" s="23"/>
      <c r="AW2168" s="23"/>
      <c r="AX2168" s="45">
        <v>1775.813778590208</v>
      </c>
      <c r="AY2168" s="23">
        <v>0.449</v>
      </c>
      <c r="AZ2168" s="23"/>
      <c r="BA2168" s="23"/>
      <c r="BB2168" s="23"/>
      <c r="BC2168" s="23"/>
      <c r="BD2168" s="23"/>
      <c r="BE2168" s="45">
        <v>1775.813778590208</v>
      </c>
      <c r="BF2168" s="45">
        <v>31.0</v>
      </c>
      <c r="BG2168" s="23"/>
      <c r="BH2168" s="23"/>
      <c r="BI2168" s="23"/>
      <c r="BJ2168" s="23"/>
      <c r="BK2168" s="23"/>
      <c r="BL2168" s="45">
        <v>1775.813778590208</v>
      </c>
      <c r="BM2168" s="45">
        <v>1.012</v>
      </c>
      <c r="BN2168" s="23"/>
      <c r="BO2168" s="23"/>
      <c r="BP2168" s="23"/>
      <c r="BQ2168" s="23"/>
      <c r="BR2168" s="23"/>
      <c r="BS2168" s="45">
        <v>1775.813778590208</v>
      </c>
      <c r="BT2168" s="45">
        <v>0.339</v>
      </c>
      <c r="BU2168" s="23"/>
      <c r="BV2168" s="23"/>
      <c r="BW2168" s="23"/>
      <c r="BX2168" s="23"/>
      <c r="BY2168" s="23"/>
      <c r="BZ2168" s="23"/>
      <c r="CA2168" s="23"/>
    </row>
    <row r="2169" ht="15.75" customHeight="1">
      <c r="A2169" s="45">
        <v>1752.5533928066175</v>
      </c>
      <c r="B2169" s="46">
        <v>0.074</v>
      </c>
      <c r="C2169" s="45"/>
      <c r="D2169" s="45"/>
      <c r="E2169" s="45"/>
      <c r="F2169" s="45"/>
      <c r="G2169" s="45"/>
      <c r="H2169" s="45">
        <v>1752.5533928066175</v>
      </c>
      <c r="I2169" s="46">
        <v>0.055</v>
      </c>
      <c r="J2169" s="45"/>
      <c r="K2169" s="45"/>
      <c r="L2169" s="45"/>
      <c r="M2169" s="45"/>
      <c r="N2169" s="45"/>
      <c r="O2169" s="45">
        <v>1752.5533928066175</v>
      </c>
      <c r="P2169" s="45"/>
      <c r="Q2169" s="45"/>
      <c r="R2169" s="45"/>
      <c r="S2169" s="45"/>
      <c r="T2169" s="45"/>
      <c r="U2169" s="45"/>
      <c r="V2169" s="45">
        <v>1752.5533928066175</v>
      </c>
      <c r="W2169" s="45"/>
      <c r="X2169" s="45"/>
      <c r="Y2169" s="45"/>
      <c r="Z2169" s="45"/>
      <c r="AA2169" s="45"/>
      <c r="AB2169" s="45"/>
      <c r="AC2169" s="45">
        <v>1752.5533928066175</v>
      </c>
      <c r="AD2169" s="45">
        <v>1023.5840420751294</v>
      </c>
      <c r="AE2169" s="45"/>
      <c r="AF2169" s="45"/>
      <c r="AG2169" s="45"/>
      <c r="AH2169" s="45"/>
      <c r="AI2169" s="45"/>
      <c r="AJ2169" s="45">
        <v>1752.5533928066175</v>
      </c>
      <c r="AK2169" s="45">
        <v>0.016</v>
      </c>
      <c r="AL2169" s="45"/>
      <c r="AM2169" s="45"/>
      <c r="AN2169" s="45"/>
      <c r="AO2169" s="23"/>
      <c r="AP2169" s="23"/>
      <c r="AQ2169" s="45">
        <v>1752.5533928066175</v>
      </c>
      <c r="AR2169" s="45">
        <v>0.011</v>
      </c>
      <c r="AS2169" s="23"/>
      <c r="AT2169" s="23"/>
      <c r="AU2169" s="23"/>
      <c r="AV2169" s="23"/>
      <c r="AW2169" s="23"/>
      <c r="AX2169" s="45">
        <v>1752.5533928066175</v>
      </c>
      <c r="AY2169" s="23">
        <v>0.449</v>
      </c>
      <c r="AZ2169" s="23"/>
      <c r="BA2169" s="23"/>
      <c r="BB2169" s="23"/>
      <c r="BC2169" s="23"/>
      <c r="BD2169" s="23"/>
      <c r="BE2169" s="45">
        <v>1752.5533928066175</v>
      </c>
      <c r="BF2169" s="45">
        <v>24.0</v>
      </c>
      <c r="BG2169" s="23"/>
      <c r="BH2169" s="23"/>
      <c r="BI2169" s="23"/>
      <c r="BJ2169" s="23"/>
      <c r="BK2169" s="23"/>
      <c r="BL2169" s="45">
        <v>1752.5533928066175</v>
      </c>
      <c r="BM2169" s="45">
        <v>1.188</v>
      </c>
      <c r="BN2169" s="23"/>
      <c r="BO2169" s="23"/>
      <c r="BP2169" s="23"/>
      <c r="BQ2169" s="23"/>
      <c r="BR2169" s="23"/>
      <c r="BS2169" s="45">
        <v>1752.5533928066175</v>
      </c>
      <c r="BT2169" s="45">
        <v>0.43</v>
      </c>
      <c r="BU2169" s="23"/>
      <c r="BV2169" s="23"/>
      <c r="BW2169" s="23"/>
      <c r="BX2169" s="23"/>
      <c r="BY2169" s="23"/>
      <c r="BZ2169" s="23"/>
      <c r="CA2169" s="23"/>
    </row>
    <row r="2170" ht="15.75" customHeight="1">
      <c r="A2170" s="45">
        <v>1735.790861270272</v>
      </c>
      <c r="B2170" s="46">
        <v>0.074</v>
      </c>
      <c r="C2170" s="45"/>
      <c r="D2170" s="45"/>
      <c r="E2170" s="45"/>
      <c r="F2170" s="45"/>
      <c r="G2170" s="45"/>
      <c r="H2170" s="45">
        <v>1735.790861270272</v>
      </c>
      <c r="I2170" s="46">
        <v>0.055</v>
      </c>
      <c r="J2170" s="45"/>
      <c r="K2170" s="45"/>
      <c r="L2170" s="45"/>
      <c r="M2170" s="45"/>
      <c r="N2170" s="45"/>
      <c r="O2170" s="45">
        <v>1735.790861270272</v>
      </c>
      <c r="P2170" s="45"/>
      <c r="Q2170" s="45"/>
      <c r="R2170" s="45"/>
      <c r="S2170" s="45"/>
      <c r="T2170" s="45"/>
      <c r="U2170" s="45"/>
      <c r="V2170" s="45">
        <v>1735.790861270272</v>
      </c>
      <c r="W2170" s="45"/>
      <c r="X2170" s="45"/>
      <c r="Y2170" s="45"/>
      <c r="Z2170" s="45"/>
      <c r="AA2170" s="45"/>
      <c r="AB2170" s="45"/>
      <c r="AC2170" s="45">
        <v>1735.790861270272</v>
      </c>
      <c r="AD2170" s="45">
        <v>947.2307830896102</v>
      </c>
      <c r="AE2170" s="45"/>
      <c r="AF2170" s="45"/>
      <c r="AG2170" s="45"/>
      <c r="AH2170" s="45"/>
      <c r="AI2170" s="45"/>
      <c r="AJ2170" s="45">
        <v>1735.790861270272</v>
      </c>
      <c r="AK2170" s="45">
        <v>0.015</v>
      </c>
      <c r="AL2170" s="45"/>
      <c r="AM2170" s="45"/>
      <c r="AN2170" s="45"/>
      <c r="AO2170" s="23"/>
      <c r="AP2170" s="23"/>
      <c r="AQ2170" s="45">
        <v>1735.790861270272</v>
      </c>
      <c r="AR2170" s="45">
        <v>0.011</v>
      </c>
      <c r="AS2170" s="23"/>
      <c r="AT2170" s="23"/>
      <c r="AU2170" s="23"/>
      <c r="AV2170" s="23"/>
      <c r="AW2170" s="23"/>
      <c r="AX2170" s="45">
        <v>1735.790861270272</v>
      </c>
      <c r="AY2170" s="23">
        <v>0.466</v>
      </c>
      <c r="AZ2170" s="23"/>
      <c r="BA2170" s="23"/>
      <c r="BB2170" s="23"/>
      <c r="BC2170" s="23"/>
      <c r="BD2170" s="23"/>
      <c r="BE2170" s="45">
        <v>1735.790861270272</v>
      </c>
      <c r="BF2170" s="45">
        <v>24.0</v>
      </c>
      <c r="BG2170" s="23"/>
      <c r="BH2170" s="23"/>
      <c r="BI2170" s="23"/>
      <c r="BJ2170" s="23"/>
      <c r="BK2170" s="23"/>
      <c r="BL2170" s="45">
        <v>1735.790861270272</v>
      </c>
      <c r="BM2170" s="45">
        <v>0.816</v>
      </c>
      <c r="BN2170" s="23"/>
      <c r="BO2170" s="23"/>
      <c r="BP2170" s="23"/>
      <c r="BQ2170" s="23"/>
      <c r="BR2170" s="23"/>
      <c r="BS2170" s="45">
        <v>1735.790861270272</v>
      </c>
      <c r="BT2170" s="45">
        <v>0.65</v>
      </c>
      <c r="BU2170" s="23"/>
      <c r="BV2170" s="23"/>
      <c r="BW2170" s="23"/>
      <c r="BX2170" s="23"/>
      <c r="BY2170" s="23"/>
      <c r="BZ2170" s="23"/>
      <c r="CA2170" s="23"/>
    </row>
    <row r="2171" ht="15.75" customHeight="1">
      <c r="A2171" s="45">
        <v>1761.1251532422841</v>
      </c>
      <c r="B2171" s="46">
        <v>0.075</v>
      </c>
      <c r="C2171" s="45"/>
      <c r="D2171" s="45"/>
      <c r="E2171" s="45"/>
      <c r="F2171" s="45"/>
      <c r="G2171" s="45"/>
      <c r="H2171" s="45">
        <v>1761.1251532422841</v>
      </c>
      <c r="I2171" s="46">
        <v>0.051</v>
      </c>
      <c r="J2171" s="45"/>
      <c r="K2171" s="45"/>
      <c r="L2171" s="45"/>
      <c r="M2171" s="45"/>
      <c r="N2171" s="45"/>
      <c r="O2171" s="45">
        <v>1761.1251532422841</v>
      </c>
      <c r="P2171" s="45">
        <v>0.0017851381869018175</v>
      </c>
      <c r="Q2171" s="45"/>
      <c r="R2171" s="45"/>
      <c r="S2171" s="45"/>
      <c r="T2171" s="45"/>
      <c r="U2171" s="45"/>
      <c r="V2171" s="45">
        <v>1761.1251532422841</v>
      </c>
      <c r="W2171" s="45">
        <v>0.004632218518120228</v>
      </c>
      <c r="X2171" s="45"/>
      <c r="Y2171" s="45"/>
      <c r="Z2171" s="45"/>
      <c r="AA2171" s="45"/>
      <c r="AB2171" s="45"/>
      <c r="AC2171" s="45">
        <v>1761.1251532422841</v>
      </c>
      <c r="AD2171" s="45">
        <v>1032.3690719432198</v>
      </c>
      <c r="AE2171" s="45"/>
      <c r="AF2171" s="45"/>
      <c r="AG2171" s="45"/>
      <c r="AH2171" s="45"/>
      <c r="AI2171" s="45"/>
      <c r="AJ2171" s="45">
        <v>1761.1251532422841</v>
      </c>
      <c r="AK2171" s="45">
        <v>0.015</v>
      </c>
      <c r="AL2171" s="45"/>
      <c r="AM2171" s="45"/>
      <c r="AN2171" s="45"/>
      <c r="AO2171" s="23"/>
      <c r="AP2171" s="23"/>
      <c r="AQ2171" s="45">
        <v>1761.1251532422841</v>
      </c>
      <c r="AR2171" s="45">
        <v>0.011</v>
      </c>
      <c r="AS2171" s="23"/>
      <c r="AT2171" s="23"/>
      <c r="AU2171" s="23"/>
      <c r="AV2171" s="23"/>
      <c r="AW2171" s="23"/>
      <c r="AX2171" s="45">
        <v>1761.1251532422841</v>
      </c>
      <c r="AY2171" s="23">
        <v>0.466</v>
      </c>
      <c r="AZ2171" s="23"/>
      <c r="BA2171" s="23"/>
      <c r="BB2171" s="23"/>
      <c r="BC2171" s="23"/>
      <c r="BD2171" s="23"/>
      <c r="BE2171" s="45">
        <v>1761.1251532422841</v>
      </c>
      <c r="BF2171" s="45">
        <v>24.0</v>
      </c>
      <c r="BG2171" s="23"/>
      <c r="BH2171" s="23"/>
      <c r="BI2171" s="23"/>
      <c r="BJ2171" s="23"/>
      <c r="BK2171" s="23"/>
      <c r="BL2171" s="45">
        <v>1761.1251532422841</v>
      </c>
      <c r="BM2171" s="45">
        <v>0.807</v>
      </c>
      <c r="BN2171" s="23"/>
      <c r="BO2171" s="23"/>
      <c r="BP2171" s="23"/>
      <c r="BQ2171" s="23"/>
      <c r="BR2171" s="23"/>
      <c r="BS2171" s="45">
        <v>1761.1251532422841</v>
      </c>
      <c r="BT2171" s="45">
        <v>0.717</v>
      </c>
      <c r="BU2171" s="23"/>
      <c r="BV2171" s="23"/>
      <c r="BW2171" s="23"/>
      <c r="BX2171" s="23"/>
      <c r="BY2171" s="23"/>
      <c r="BZ2171" s="23"/>
      <c r="CA2171" s="23"/>
    </row>
    <row r="2172" ht="15.75" customHeight="1">
      <c r="A2172" s="45">
        <v>2205.8197031827754</v>
      </c>
      <c r="B2172" s="46">
        <v>0.075</v>
      </c>
      <c r="C2172" s="45"/>
      <c r="D2172" s="45"/>
      <c r="E2172" s="45"/>
      <c r="F2172" s="45"/>
      <c r="G2172" s="45"/>
      <c r="H2172" s="45">
        <v>2205.8197031827754</v>
      </c>
      <c r="I2172" s="46">
        <v>0.048</v>
      </c>
      <c r="J2172" s="45"/>
      <c r="K2172" s="45"/>
      <c r="L2172" s="45"/>
      <c r="M2172" s="45"/>
      <c r="N2172" s="45"/>
      <c r="O2172" s="45">
        <v>2205.8197031827754</v>
      </c>
      <c r="P2172" s="45"/>
      <c r="Q2172" s="45"/>
      <c r="R2172" s="45"/>
      <c r="S2172" s="45"/>
      <c r="T2172" s="45"/>
      <c r="U2172" s="45"/>
      <c r="V2172" s="45">
        <v>2205.8197031827754</v>
      </c>
      <c r="W2172" s="45"/>
      <c r="X2172" s="45"/>
      <c r="Y2172" s="45"/>
      <c r="Z2172" s="45"/>
      <c r="AA2172" s="45"/>
      <c r="AB2172" s="45"/>
      <c r="AC2172" s="45">
        <v>2205.8197031827754</v>
      </c>
      <c r="AD2172" s="45">
        <v>1168.7304162090818</v>
      </c>
      <c r="AE2172" s="45"/>
      <c r="AF2172" s="45"/>
      <c r="AG2172" s="45"/>
      <c r="AH2172" s="45"/>
      <c r="AI2172" s="45"/>
      <c r="AJ2172" s="45">
        <v>2205.8197031827754</v>
      </c>
      <c r="AK2172" s="45">
        <v>0.018</v>
      </c>
      <c r="AL2172" s="45"/>
      <c r="AM2172" s="45"/>
      <c r="AN2172" s="45"/>
      <c r="AO2172" s="23"/>
      <c r="AP2172" s="23"/>
      <c r="AQ2172" s="45">
        <v>2205.8197031827754</v>
      </c>
      <c r="AR2172" s="45">
        <v>0.013</v>
      </c>
      <c r="AS2172" s="23"/>
      <c r="AT2172" s="23"/>
      <c r="AU2172" s="23"/>
      <c r="AV2172" s="23"/>
      <c r="AW2172" s="23"/>
      <c r="AX2172" s="45">
        <v>2205.8197031827754</v>
      </c>
      <c r="AY2172" s="23"/>
      <c r="AZ2172" s="23"/>
      <c r="BA2172" s="23"/>
      <c r="BB2172" s="23"/>
      <c r="BC2172" s="23"/>
      <c r="BD2172" s="23"/>
      <c r="BE2172" s="45">
        <v>2205.8197031827754</v>
      </c>
      <c r="BF2172" s="45"/>
      <c r="BG2172" s="23"/>
      <c r="BH2172" s="23"/>
      <c r="BI2172" s="23"/>
      <c r="BJ2172" s="23"/>
      <c r="BK2172" s="23"/>
      <c r="BL2172" s="45">
        <v>2205.8197031827754</v>
      </c>
      <c r="BM2172" s="45">
        <v>0.106</v>
      </c>
      <c r="BN2172" s="23"/>
      <c r="BO2172" s="23"/>
      <c r="BP2172" s="23"/>
      <c r="BQ2172" s="23"/>
      <c r="BR2172" s="23"/>
      <c r="BS2172" s="45">
        <v>2205.8197031827754</v>
      </c>
      <c r="BT2172" s="45">
        <v>0.08</v>
      </c>
      <c r="BU2172" s="23"/>
      <c r="BV2172" s="23"/>
      <c r="BW2172" s="23"/>
      <c r="BX2172" s="23"/>
      <c r="BY2172" s="23"/>
      <c r="BZ2172" s="23"/>
      <c r="CA2172" s="23"/>
    </row>
    <row r="2173" ht="15.75" customHeight="1">
      <c r="A2173" s="45">
        <v>2656.2748792378566</v>
      </c>
      <c r="B2173" s="46">
        <v>0.063</v>
      </c>
      <c r="C2173" s="45"/>
      <c r="D2173" s="45"/>
      <c r="E2173" s="45"/>
      <c r="F2173" s="45"/>
      <c r="G2173" s="45"/>
      <c r="H2173" s="45">
        <v>2656.2748792378566</v>
      </c>
      <c r="I2173" s="46">
        <v>0.102</v>
      </c>
      <c r="J2173" s="45"/>
      <c r="K2173" s="45"/>
      <c r="L2173" s="45"/>
      <c r="M2173" s="45"/>
      <c r="N2173" s="45"/>
      <c r="O2173" s="45">
        <v>2656.2748792378566</v>
      </c>
      <c r="P2173" s="45"/>
      <c r="Q2173" s="45"/>
      <c r="R2173" s="45"/>
      <c r="S2173" s="45"/>
      <c r="T2173" s="45"/>
      <c r="U2173" s="45"/>
      <c r="V2173" s="45">
        <v>2656.2748792378566</v>
      </c>
      <c r="W2173" s="45"/>
      <c r="X2173" s="45"/>
      <c r="Y2173" s="45"/>
      <c r="Z2173" s="45"/>
      <c r="AA2173" s="45"/>
      <c r="AB2173" s="45"/>
      <c r="AC2173" s="45">
        <v>2656.2748792378566</v>
      </c>
      <c r="AD2173" s="45">
        <v>555.3567701344783</v>
      </c>
      <c r="AE2173" s="45"/>
      <c r="AF2173" s="45"/>
      <c r="AG2173" s="45"/>
      <c r="AH2173" s="45"/>
      <c r="AI2173" s="45"/>
      <c r="AJ2173" s="45">
        <v>2656.2748792378566</v>
      </c>
      <c r="AK2173" s="45">
        <v>0.013</v>
      </c>
      <c r="AL2173" s="45"/>
      <c r="AM2173" s="45"/>
      <c r="AN2173" s="45"/>
      <c r="AO2173" s="23"/>
      <c r="AP2173" s="23"/>
      <c r="AQ2173" s="45">
        <v>2656.2748792378566</v>
      </c>
      <c r="AR2173" s="45">
        <v>0.015</v>
      </c>
      <c r="AS2173" s="23"/>
      <c r="AT2173" s="23"/>
      <c r="AU2173" s="23"/>
      <c r="AV2173" s="23"/>
      <c r="AW2173" s="23"/>
      <c r="AX2173" s="45">
        <v>2656.2748792378566</v>
      </c>
      <c r="AY2173" s="23"/>
      <c r="AZ2173" s="23"/>
      <c r="BA2173" s="23"/>
      <c r="BB2173" s="23"/>
      <c r="BC2173" s="23"/>
      <c r="BD2173" s="23"/>
      <c r="BE2173" s="45">
        <v>2656.2748792378566</v>
      </c>
      <c r="BF2173" s="45"/>
      <c r="BG2173" s="23"/>
      <c r="BH2173" s="23"/>
      <c r="BI2173" s="23"/>
      <c r="BJ2173" s="23"/>
      <c r="BK2173" s="23"/>
      <c r="BL2173" s="45">
        <v>2656.2748792378566</v>
      </c>
      <c r="BM2173" s="45">
        <v>0.198</v>
      </c>
      <c r="BN2173" s="23"/>
      <c r="BO2173" s="23"/>
      <c r="BP2173" s="23"/>
      <c r="BQ2173" s="23"/>
      <c r="BR2173" s="23"/>
      <c r="BS2173" s="45">
        <v>2656.2748792378566</v>
      </c>
      <c r="BT2173" s="45">
        <v>0.119</v>
      </c>
      <c r="BU2173" s="23"/>
      <c r="BV2173" s="23"/>
      <c r="BW2173" s="23"/>
      <c r="BX2173" s="23"/>
      <c r="BY2173" s="23"/>
      <c r="BZ2173" s="23"/>
      <c r="CA2173" s="23"/>
    </row>
    <row r="2174" ht="15.75" customHeight="1">
      <c r="A2174" s="45">
        <v>2680.5067897478516</v>
      </c>
      <c r="B2174" s="46">
        <v>0.067</v>
      </c>
      <c r="C2174" s="45"/>
      <c r="D2174" s="45"/>
      <c r="E2174" s="45"/>
      <c r="F2174" s="45"/>
      <c r="G2174" s="45"/>
      <c r="H2174" s="45">
        <v>2680.5067897478516</v>
      </c>
      <c r="I2174" s="46">
        <v>0.096</v>
      </c>
      <c r="J2174" s="45"/>
      <c r="K2174" s="45"/>
      <c r="L2174" s="45"/>
      <c r="M2174" s="45"/>
      <c r="N2174" s="45"/>
      <c r="O2174" s="45">
        <v>2680.5067897478516</v>
      </c>
      <c r="P2174" s="45"/>
      <c r="Q2174" s="45"/>
      <c r="R2174" s="45"/>
      <c r="S2174" s="45"/>
      <c r="T2174" s="45"/>
      <c r="U2174" s="45"/>
      <c r="V2174" s="45">
        <v>2680.5067897478516</v>
      </c>
      <c r="W2174" s="45">
        <v>0.00557649782579659</v>
      </c>
      <c r="X2174" s="45"/>
      <c r="Y2174" s="45"/>
      <c r="Z2174" s="45"/>
      <c r="AA2174" s="45"/>
      <c r="AB2174" s="45"/>
      <c r="AC2174" s="45">
        <v>2680.5067897478516</v>
      </c>
      <c r="AD2174" s="45">
        <v>541.6957302503673</v>
      </c>
      <c r="AE2174" s="45"/>
      <c r="AF2174" s="45"/>
      <c r="AG2174" s="45"/>
      <c r="AH2174" s="45"/>
      <c r="AI2174" s="45"/>
      <c r="AJ2174" s="45">
        <v>2680.5067897478516</v>
      </c>
      <c r="AK2174" s="45">
        <v>0.013</v>
      </c>
      <c r="AL2174" s="45"/>
      <c r="AM2174" s="45"/>
      <c r="AN2174" s="45"/>
      <c r="AO2174" s="23"/>
      <c r="AP2174" s="23"/>
      <c r="AQ2174" s="45">
        <v>2680.5067897478516</v>
      </c>
      <c r="AR2174" s="45">
        <v>0.015</v>
      </c>
      <c r="AS2174" s="23"/>
      <c r="AT2174" s="23"/>
      <c r="AU2174" s="23"/>
      <c r="AV2174" s="23"/>
      <c r="AW2174" s="23"/>
      <c r="AX2174" s="45">
        <v>2680.5067897478516</v>
      </c>
      <c r="AY2174" s="23"/>
      <c r="AZ2174" s="23"/>
      <c r="BA2174" s="23"/>
      <c r="BB2174" s="23"/>
      <c r="BC2174" s="23"/>
      <c r="BD2174" s="23"/>
      <c r="BE2174" s="45">
        <v>2680.5067897478516</v>
      </c>
      <c r="BF2174" s="45"/>
      <c r="BG2174" s="23"/>
      <c r="BH2174" s="23"/>
      <c r="BI2174" s="23"/>
      <c r="BJ2174" s="23"/>
      <c r="BK2174" s="23"/>
      <c r="BL2174" s="45">
        <v>2680.5067897478516</v>
      </c>
      <c r="BM2174" s="45">
        <v>0.361</v>
      </c>
      <c r="BN2174" s="23"/>
      <c r="BO2174" s="23"/>
      <c r="BP2174" s="23"/>
      <c r="BQ2174" s="23"/>
      <c r="BR2174" s="23"/>
      <c r="BS2174" s="45">
        <v>2680.5067897478516</v>
      </c>
      <c r="BT2174" s="45">
        <v>0.278</v>
      </c>
      <c r="BU2174" s="23"/>
      <c r="BV2174" s="23"/>
      <c r="BW2174" s="23"/>
      <c r="BX2174" s="23"/>
      <c r="BY2174" s="23"/>
      <c r="BZ2174" s="23"/>
      <c r="CA2174" s="23"/>
    </row>
    <row r="2175" ht="15.75" customHeight="1">
      <c r="A2175" s="45">
        <v>2669.5353893754336</v>
      </c>
      <c r="B2175" s="46">
        <v>0.074</v>
      </c>
      <c r="C2175" s="45"/>
      <c r="D2175" s="45"/>
      <c r="E2175" s="45"/>
      <c r="F2175" s="45"/>
      <c r="G2175" s="45"/>
      <c r="H2175" s="45">
        <v>2669.5353893754336</v>
      </c>
      <c r="I2175" s="46">
        <v>0.085</v>
      </c>
      <c r="J2175" s="45"/>
      <c r="K2175" s="45"/>
      <c r="L2175" s="45"/>
      <c r="M2175" s="45"/>
      <c r="N2175" s="45"/>
      <c r="O2175" s="45">
        <v>2669.5353893754336</v>
      </c>
      <c r="P2175" s="45"/>
      <c r="Q2175" s="45"/>
      <c r="R2175" s="45"/>
      <c r="S2175" s="45"/>
      <c r="T2175" s="45"/>
      <c r="U2175" s="45"/>
      <c r="V2175" s="45">
        <v>2669.5353893754336</v>
      </c>
      <c r="W2175" s="45">
        <v>0.0059960715393362965</v>
      </c>
      <c r="X2175" s="45"/>
      <c r="Y2175" s="45"/>
      <c r="Z2175" s="45"/>
      <c r="AA2175" s="45"/>
      <c r="AB2175" s="45"/>
      <c r="AC2175" s="45">
        <v>2669.5353893754336</v>
      </c>
      <c r="AD2175" s="45">
        <v>564.9008285212152</v>
      </c>
      <c r="AE2175" s="45"/>
      <c r="AF2175" s="45"/>
      <c r="AG2175" s="45"/>
      <c r="AH2175" s="45"/>
      <c r="AI2175" s="45"/>
      <c r="AJ2175" s="45">
        <v>2669.5353893754336</v>
      </c>
      <c r="AK2175" s="45">
        <v>0.013</v>
      </c>
      <c r="AL2175" s="45"/>
      <c r="AM2175" s="45"/>
      <c r="AN2175" s="45"/>
      <c r="AO2175" s="23"/>
      <c r="AP2175" s="23"/>
      <c r="AQ2175" s="45">
        <v>2669.5353893754336</v>
      </c>
      <c r="AR2175" s="45">
        <v>0.015</v>
      </c>
      <c r="AS2175" s="23"/>
      <c r="AT2175" s="23"/>
      <c r="AU2175" s="23"/>
      <c r="AV2175" s="23"/>
      <c r="AW2175" s="23"/>
      <c r="AX2175" s="45">
        <v>2669.5353893754336</v>
      </c>
      <c r="AY2175" s="23"/>
      <c r="AZ2175" s="23"/>
      <c r="BA2175" s="23"/>
      <c r="BB2175" s="23"/>
      <c r="BC2175" s="23"/>
      <c r="BD2175" s="23"/>
      <c r="BE2175" s="45">
        <v>2669.5353893754336</v>
      </c>
      <c r="BF2175" s="45"/>
      <c r="BG2175" s="23"/>
      <c r="BH2175" s="23"/>
      <c r="BI2175" s="23"/>
      <c r="BJ2175" s="23"/>
      <c r="BK2175" s="23"/>
      <c r="BL2175" s="45">
        <v>2669.5353893754336</v>
      </c>
      <c r="BM2175" s="45">
        <v>0.517</v>
      </c>
      <c r="BN2175" s="23"/>
      <c r="BO2175" s="23"/>
      <c r="BP2175" s="23"/>
      <c r="BQ2175" s="23"/>
      <c r="BR2175" s="23"/>
      <c r="BS2175" s="45">
        <v>2669.5353893754336</v>
      </c>
      <c r="BT2175" s="45">
        <v>0.397</v>
      </c>
      <c r="BU2175" s="23"/>
      <c r="BV2175" s="23"/>
      <c r="BW2175" s="23"/>
      <c r="BX2175" s="23"/>
      <c r="BY2175" s="23"/>
      <c r="BZ2175" s="23"/>
      <c r="CA2175" s="23"/>
    </row>
    <row r="2176" ht="15.75" customHeight="1">
      <c r="A2176" s="45">
        <v>2674.99916606969</v>
      </c>
      <c r="B2176" s="46">
        <v>0.071</v>
      </c>
      <c r="C2176" s="45"/>
      <c r="D2176" s="45"/>
      <c r="E2176" s="45"/>
      <c r="F2176" s="45"/>
      <c r="G2176" s="45"/>
      <c r="H2176" s="45">
        <v>2674.99916606969</v>
      </c>
      <c r="I2176" s="46">
        <v>0.085</v>
      </c>
      <c r="J2176" s="45"/>
      <c r="K2176" s="45"/>
      <c r="L2176" s="45"/>
      <c r="M2176" s="45"/>
      <c r="N2176" s="45"/>
      <c r="O2176" s="45">
        <v>2674.99916606969</v>
      </c>
      <c r="P2176" s="45"/>
      <c r="Q2176" s="45"/>
      <c r="R2176" s="45"/>
      <c r="S2176" s="45"/>
      <c r="T2176" s="45"/>
      <c r="U2176" s="45"/>
      <c r="V2176" s="45">
        <v>2674.99916606969</v>
      </c>
      <c r="W2176" s="45">
        <v>0.0060065024521959555</v>
      </c>
      <c r="X2176" s="45"/>
      <c r="Y2176" s="45"/>
      <c r="Z2176" s="45"/>
      <c r="AA2176" s="45"/>
      <c r="AB2176" s="45"/>
      <c r="AC2176" s="45">
        <v>2674.99916606969</v>
      </c>
      <c r="AD2176" s="45">
        <v>598.8133943167833</v>
      </c>
      <c r="AE2176" s="45"/>
      <c r="AF2176" s="45"/>
      <c r="AG2176" s="45"/>
      <c r="AH2176" s="45"/>
      <c r="AI2176" s="45"/>
      <c r="AJ2176" s="45">
        <v>2674.99916606969</v>
      </c>
      <c r="AK2176" s="45">
        <v>0.013</v>
      </c>
      <c r="AL2176" s="45"/>
      <c r="AM2176" s="45"/>
      <c r="AN2176" s="45"/>
      <c r="AO2176" s="23"/>
      <c r="AP2176" s="23"/>
      <c r="AQ2176" s="45">
        <v>2674.99916606969</v>
      </c>
      <c r="AR2176" s="45">
        <v>0.015</v>
      </c>
      <c r="AS2176" s="23"/>
      <c r="AT2176" s="23"/>
      <c r="AU2176" s="23"/>
      <c r="AV2176" s="23"/>
      <c r="AW2176" s="23"/>
      <c r="AX2176" s="45">
        <v>2674.99916606969</v>
      </c>
      <c r="AY2176" s="23"/>
      <c r="AZ2176" s="23"/>
      <c r="BA2176" s="23"/>
      <c r="BB2176" s="23"/>
      <c r="BC2176" s="23"/>
      <c r="BD2176" s="23"/>
      <c r="BE2176" s="45">
        <v>2674.99916606969</v>
      </c>
      <c r="BF2176" s="45"/>
      <c r="BG2176" s="23"/>
      <c r="BH2176" s="23"/>
      <c r="BI2176" s="23"/>
      <c r="BJ2176" s="23"/>
      <c r="BK2176" s="23"/>
      <c r="BL2176" s="45">
        <v>2674.99916606969</v>
      </c>
      <c r="BM2176" s="45">
        <v>0.735</v>
      </c>
      <c r="BN2176" s="23"/>
      <c r="BO2176" s="23"/>
      <c r="BP2176" s="23"/>
      <c r="BQ2176" s="23"/>
      <c r="BR2176" s="23"/>
      <c r="BS2176" s="45">
        <v>2674.99916606969</v>
      </c>
      <c r="BT2176" s="45">
        <v>0.498</v>
      </c>
      <c r="BU2176" s="23"/>
      <c r="BV2176" s="23"/>
      <c r="BW2176" s="23"/>
      <c r="BX2176" s="23"/>
      <c r="BY2176" s="23"/>
      <c r="BZ2176" s="23"/>
      <c r="CA2176" s="23"/>
    </row>
    <row r="2177" ht="15.75" customHeight="1">
      <c r="A2177" s="45">
        <v>2665.960068429056</v>
      </c>
      <c r="B2177" s="46">
        <v>0.071</v>
      </c>
      <c r="C2177" s="45"/>
      <c r="D2177" s="45"/>
      <c r="E2177" s="45"/>
      <c r="F2177" s="45"/>
      <c r="G2177" s="45"/>
      <c r="H2177" s="45">
        <v>2665.960068429056</v>
      </c>
      <c r="I2177" s="46">
        <v>0.083</v>
      </c>
      <c r="J2177" s="45"/>
      <c r="K2177" s="45"/>
      <c r="L2177" s="45"/>
      <c r="M2177" s="45"/>
      <c r="N2177" s="45"/>
      <c r="O2177" s="45">
        <v>2665.960068429056</v>
      </c>
      <c r="P2177" s="45">
        <v>0.001465814715171365</v>
      </c>
      <c r="Q2177" s="45"/>
      <c r="R2177" s="45"/>
      <c r="S2177" s="45"/>
      <c r="T2177" s="45"/>
      <c r="U2177" s="45"/>
      <c r="V2177" s="45">
        <v>2665.960068429056</v>
      </c>
      <c r="W2177" s="45">
        <v>0.0052125979646742305</v>
      </c>
      <c r="X2177" s="45"/>
      <c r="Y2177" s="45"/>
      <c r="Z2177" s="45"/>
      <c r="AA2177" s="45"/>
      <c r="AB2177" s="45"/>
      <c r="AC2177" s="45">
        <v>2665.960068429056</v>
      </c>
      <c r="AD2177" s="45">
        <v>1001.5791320622295</v>
      </c>
      <c r="AE2177" s="45"/>
      <c r="AF2177" s="45"/>
      <c r="AG2177" s="45"/>
      <c r="AH2177" s="45"/>
      <c r="AI2177" s="45"/>
      <c r="AJ2177" s="45">
        <v>2665.960068429056</v>
      </c>
      <c r="AK2177" s="45">
        <v>0.013</v>
      </c>
      <c r="AL2177" s="45"/>
      <c r="AM2177" s="45"/>
      <c r="AN2177" s="45"/>
      <c r="AO2177" s="23"/>
      <c r="AP2177" s="23"/>
      <c r="AQ2177" s="45">
        <v>2665.960068429056</v>
      </c>
      <c r="AR2177" s="45">
        <v>0.015</v>
      </c>
      <c r="AS2177" s="23"/>
      <c r="AT2177" s="23"/>
      <c r="AU2177" s="23"/>
      <c r="AV2177" s="23"/>
      <c r="AW2177" s="23"/>
      <c r="AX2177" s="45">
        <v>2665.960068429056</v>
      </c>
      <c r="AY2177" s="23"/>
      <c r="AZ2177" s="23"/>
      <c r="BA2177" s="23"/>
      <c r="BB2177" s="23"/>
      <c r="BC2177" s="23"/>
      <c r="BD2177" s="23"/>
      <c r="BE2177" s="45">
        <v>2665.960068429056</v>
      </c>
      <c r="BF2177" s="45"/>
      <c r="BG2177" s="23"/>
      <c r="BH2177" s="23"/>
      <c r="BI2177" s="23"/>
      <c r="BJ2177" s="23"/>
      <c r="BK2177" s="23"/>
      <c r="BL2177" s="45">
        <v>2665.960068429056</v>
      </c>
      <c r="BM2177" s="45">
        <v>0.754</v>
      </c>
      <c r="BN2177" s="23"/>
      <c r="BO2177" s="23"/>
      <c r="BP2177" s="23"/>
      <c r="BQ2177" s="23"/>
      <c r="BR2177" s="23"/>
      <c r="BS2177" s="45">
        <v>2665.960068429056</v>
      </c>
      <c r="BT2177" s="45">
        <v>0.525</v>
      </c>
      <c r="BU2177" s="23"/>
      <c r="BV2177" s="23"/>
      <c r="BW2177" s="23"/>
      <c r="BX2177" s="23"/>
      <c r="BY2177" s="23"/>
      <c r="BZ2177" s="23"/>
      <c r="CA2177" s="23"/>
    </row>
    <row r="2178" ht="15.75" customHeight="1">
      <c r="A2178" s="45">
        <v>2662.0248287702375</v>
      </c>
      <c r="B2178" s="46">
        <v>0.07</v>
      </c>
      <c r="C2178" s="45"/>
      <c r="D2178" s="45"/>
      <c r="E2178" s="45"/>
      <c r="F2178" s="45"/>
      <c r="G2178" s="45"/>
      <c r="H2178" s="45">
        <v>2662.0248287702375</v>
      </c>
      <c r="I2178" s="46">
        <v>0.092</v>
      </c>
      <c r="J2178" s="45"/>
      <c r="K2178" s="45"/>
      <c r="L2178" s="45"/>
      <c r="M2178" s="45"/>
      <c r="N2178" s="45"/>
      <c r="O2178" s="45">
        <v>2662.0248287702375</v>
      </c>
      <c r="P2178" s="45">
        <v>0.0014185790203075043</v>
      </c>
      <c r="Q2178" s="45"/>
      <c r="R2178" s="45"/>
      <c r="S2178" s="45"/>
      <c r="T2178" s="45"/>
      <c r="U2178" s="45"/>
      <c r="V2178" s="45">
        <v>2662.0248287702375</v>
      </c>
      <c r="W2178" s="45">
        <v>0.004921377985836034</v>
      </c>
      <c r="X2178" s="45"/>
      <c r="Y2178" s="45"/>
      <c r="Z2178" s="45"/>
      <c r="AA2178" s="45"/>
      <c r="AB2178" s="45"/>
      <c r="AC2178" s="45">
        <v>2662.0248287702375</v>
      </c>
      <c r="AD2178" s="45">
        <v>1033.0165173521314</v>
      </c>
      <c r="AE2178" s="45"/>
      <c r="AF2178" s="45"/>
      <c r="AG2178" s="45"/>
      <c r="AH2178" s="45"/>
      <c r="AI2178" s="45"/>
      <c r="AJ2178" s="45">
        <v>2662.0248287702375</v>
      </c>
      <c r="AK2178" s="45">
        <v>0.013</v>
      </c>
      <c r="AL2178" s="45"/>
      <c r="AM2178" s="45"/>
      <c r="AN2178" s="45"/>
      <c r="AO2178" s="23"/>
      <c r="AP2178" s="23"/>
      <c r="AQ2178" s="45">
        <v>2662.0248287702375</v>
      </c>
      <c r="AR2178" s="45">
        <v>0.014</v>
      </c>
      <c r="AS2178" s="23"/>
      <c r="AT2178" s="23"/>
      <c r="AU2178" s="23"/>
      <c r="AV2178" s="23"/>
      <c r="AW2178" s="23"/>
      <c r="AX2178" s="45">
        <v>2662.0248287702375</v>
      </c>
      <c r="AY2178" s="23"/>
      <c r="AZ2178" s="23"/>
      <c r="BA2178" s="23"/>
      <c r="BB2178" s="23"/>
      <c r="BC2178" s="23"/>
      <c r="BD2178" s="23"/>
      <c r="BE2178" s="45">
        <v>2662.0248287702375</v>
      </c>
      <c r="BF2178" s="45"/>
      <c r="BG2178" s="23"/>
      <c r="BH2178" s="23"/>
      <c r="BI2178" s="23"/>
      <c r="BJ2178" s="23"/>
      <c r="BK2178" s="23"/>
      <c r="BL2178" s="45">
        <v>2662.0248287702375</v>
      </c>
      <c r="BM2178" s="45">
        <v>0.862</v>
      </c>
      <c r="BN2178" s="23"/>
      <c r="BO2178" s="23"/>
      <c r="BP2178" s="23"/>
      <c r="BQ2178" s="23"/>
      <c r="BR2178" s="23"/>
      <c r="BS2178" s="45">
        <v>2662.0248287702375</v>
      </c>
      <c r="BT2178" s="45">
        <v>0.553</v>
      </c>
      <c r="BU2178" s="23"/>
      <c r="BV2178" s="23"/>
      <c r="BW2178" s="23"/>
      <c r="BX2178" s="23"/>
      <c r="BY2178" s="23"/>
      <c r="BZ2178" s="23"/>
      <c r="CA2178" s="23"/>
    </row>
    <row r="2179" ht="15.75" customHeight="1">
      <c r="A2179" s="45">
        <v>2659.7031783318916</v>
      </c>
      <c r="B2179" s="46">
        <v>0.071</v>
      </c>
      <c r="C2179" s="45"/>
      <c r="D2179" s="45"/>
      <c r="E2179" s="45"/>
      <c r="F2179" s="45"/>
      <c r="G2179" s="45"/>
      <c r="H2179" s="45">
        <v>2659.7031783318916</v>
      </c>
      <c r="I2179" s="46">
        <v>0.103</v>
      </c>
      <c r="J2179" s="45"/>
      <c r="K2179" s="45"/>
      <c r="L2179" s="45"/>
      <c r="M2179" s="45"/>
      <c r="N2179" s="45"/>
      <c r="O2179" s="45">
        <v>2659.7031783318916</v>
      </c>
      <c r="P2179" s="45"/>
      <c r="Q2179" s="45"/>
      <c r="R2179" s="45"/>
      <c r="S2179" s="45"/>
      <c r="T2179" s="45"/>
      <c r="U2179" s="45"/>
      <c r="V2179" s="45">
        <v>2659.7031783318916</v>
      </c>
      <c r="W2179" s="45"/>
      <c r="X2179" s="45"/>
      <c r="Y2179" s="45"/>
      <c r="Z2179" s="45"/>
      <c r="AA2179" s="45"/>
      <c r="AB2179" s="45"/>
      <c r="AC2179" s="45">
        <v>2659.7031783318916</v>
      </c>
      <c r="AD2179" s="45">
        <v>1049.671163361409</v>
      </c>
      <c r="AE2179" s="45"/>
      <c r="AF2179" s="45"/>
      <c r="AG2179" s="45"/>
      <c r="AH2179" s="45"/>
      <c r="AI2179" s="45"/>
      <c r="AJ2179" s="45">
        <v>2659.7031783318916</v>
      </c>
      <c r="AK2179" s="45">
        <v>0.013</v>
      </c>
      <c r="AL2179" s="45"/>
      <c r="AM2179" s="45"/>
      <c r="AN2179" s="45"/>
      <c r="AO2179" s="23"/>
      <c r="AP2179" s="23"/>
      <c r="AQ2179" s="45">
        <v>2659.7031783318916</v>
      </c>
      <c r="AR2179" s="45">
        <v>0.014</v>
      </c>
      <c r="AS2179" s="23"/>
      <c r="AT2179" s="23"/>
      <c r="AU2179" s="23"/>
      <c r="AV2179" s="23"/>
      <c r="AW2179" s="23"/>
      <c r="AX2179" s="45">
        <v>2659.7031783318916</v>
      </c>
      <c r="AY2179" s="23"/>
      <c r="AZ2179" s="23"/>
      <c r="BA2179" s="23"/>
      <c r="BB2179" s="23"/>
      <c r="BC2179" s="23"/>
      <c r="BD2179" s="23"/>
      <c r="BE2179" s="45">
        <v>2659.7031783318916</v>
      </c>
      <c r="BF2179" s="45"/>
      <c r="BG2179" s="23"/>
      <c r="BH2179" s="23"/>
      <c r="BI2179" s="23"/>
      <c r="BJ2179" s="23"/>
      <c r="BK2179" s="23"/>
      <c r="BL2179" s="45">
        <v>2659.7031783318916</v>
      </c>
      <c r="BM2179" s="45">
        <v>0.932</v>
      </c>
      <c r="BN2179" s="23"/>
      <c r="BO2179" s="23"/>
      <c r="BP2179" s="23"/>
      <c r="BQ2179" s="23"/>
      <c r="BR2179" s="23"/>
      <c r="BS2179" s="45">
        <v>2659.7031783318916</v>
      </c>
      <c r="BT2179" s="45">
        <v>0.582</v>
      </c>
      <c r="BU2179" s="23"/>
      <c r="BV2179" s="23"/>
      <c r="BW2179" s="23"/>
      <c r="BX2179" s="23"/>
      <c r="BY2179" s="23"/>
      <c r="BZ2179" s="23"/>
      <c r="CA2179" s="23"/>
    </row>
    <row r="2180" ht="15.75" customHeight="1">
      <c r="A2180" s="45">
        <v>2661.8745974916615</v>
      </c>
      <c r="B2180" s="46">
        <v>0.075</v>
      </c>
      <c r="C2180" s="45"/>
      <c r="D2180" s="45"/>
      <c r="E2180" s="45"/>
      <c r="F2180" s="45"/>
      <c r="G2180" s="45"/>
      <c r="H2180" s="45">
        <v>2661.8745974916615</v>
      </c>
      <c r="I2180" s="46">
        <v>0.108</v>
      </c>
      <c r="J2180" s="45"/>
      <c r="K2180" s="45"/>
      <c r="L2180" s="45"/>
      <c r="M2180" s="45"/>
      <c r="N2180" s="45"/>
      <c r="O2180" s="45">
        <v>2661.8745974916615</v>
      </c>
      <c r="P2180" s="45"/>
      <c r="Q2180" s="45"/>
      <c r="R2180" s="45"/>
      <c r="S2180" s="45"/>
      <c r="T2180" s="45"/>
      <c r="U2180" s="45"/>
      <c r="V2180" s="45">
        <v>2661.8745974916615</v>
      </c>
      <c r="W2180" s="45">
        <v>0.004570765828392776</v>
      </c>
      <c r="X2180" s="45"/>
      <c r="Y2180" s="45"/>
      <c r="Z2180" s="45"/>
      <c r="AA2180" s="45"/>
      <c r="AB2180" s="45"/>
      <c r="AC2180" s="45">
        <v>2661.8745974916615</v>
      </c>
      <c r="AD2180" s="45">
        <v>1004.9201466679153</v>
      </c>
      <c r="AE2180" s="45"/>
      <c r="AF2180" s="45"/>
      <c r="AG2180" s="45"/>
      <c r="AH2180" s="45"/>
      <c r="AI2180" s="45"/>
      <c r="AJ2180" s="45">
        <v>2661.8745974916615</v>
      </c>
      <c r="AK2180" s="45">
        <v>0.013</v>
      </c>
      <c r="AL2180" s="45"/>
      <c r="AM2180" s="45"/>
      <c r="AN2180" s="45"/>
      <c r="AO2180" s="23"/>
      <c r="AP2180" s="23"/>
      <c r="AQ2180" s="45">
        <v>2661.8745974916615</v>
      </c>
      <c r="AR2180" s="45">
        <v>0.014</v>
      </c>
      <c r="AS2180" s="23"/>
      <c r="AT2180" s="23"/>
      <c r="AU2180" s="23"/>
      <c r="AV2180" s="23"/>
      <c r="AW2180" s="23"/>
      <c r="AX2180" s="45">
        <v>2661.8745974916615</v>
      </c>
      <c r="AY2180" s="23"/>
      <c r="AZ2180" s="23"/>
      <c r="BA2180" s="23"/>
      <c r="BB2180" s="23"/>
      <c r="BC2180" s="23"/>
      <c r="BD2180" s="23"/>
      <c r="BE2180" s="45">
        <v>2661.8745974916615</v>
      </c>
      <c r="BF2180" s="45"/>
      <c r="BG2180" s="23"/>
      <c r="BH2180" s="23"/>
      <c r="BI2180" s="23"/>
      <c r="BJ2180" s="23"/>
      <c r="BK2180" s="23"/>
      <c r="BL2180" s="45">
        <v>2661.8745974916615</v>
      </c>
      <c r="BM2180" s="45">
        <v>1.04</v>
      </c>
      <c r="BN2180" s="23"/>
      <c r="BO2180" s="23"/>
      <c r="BP2180" s="23"/>
      <c r="BQ2180" s="23"/>
      <c r="BR2180" s="23"/>
      <c r="BS2180" s="45">
        <v>2661.8745974916615</v>
      </c>
      <c r="BT2180" s="45">
        <v>0.614</v>
      </c>
      <c r="BU2180" s="23"/>
      <c r="BV2180" s="23"/>
      <c r="BW2180" s="23"/>
      <c r="BX2180" s="23"/>
      <c r="BY2180" s="23"/>
      <c r="BZ2180" s="23"/>
      <c r="CA2180" s="23"/>
    </row>
    <row r="2181" ht="15.75" customHeight="1">
      <c r="A2181" s="45">
        <v>2659.1877701554804</v>
      </c>
      <c r="B2181" s="46">
        <v>0.075</v>
      </c>
      <c r="C2181" s="45"/>
      <c r="D2181" s="45"/>
      <c r="E2181" s="45"/>
      <c r="F2181" s="45"/>
      <c r="G2181" s="45"/>
      <c r="H2181" s="45">
        <v>2659.1877701554804</v>
      </c>
      <c r="I2181" s="46">
        <v>0.1</v>
      </c>
      <c r="J2181" s="45"/>
      <c r="K2181" s="45"/>
      <c r="L2181" s="45"/>
      <c r="M2181" s="45"/>
      <c r="N2181" s="45"/>
      <c r="O2181" s="45">
        <v>2659.1877701554804</v>
      </c>
      <c r="P2181" s="45">
        <v>0.0014264926202303893</v>
      </c>
      <c r="Q2181" s="45"/>
      <c r="R2181" s="45"/>
      <c r="S2181" s="45"/>
      <c r="T2181" s="45"/>
      <c r="U2181" s="45"/>
      <c r="V2181" s="45">
        <v>2659.1877701554804</v>
      </c>
      <c r="W2181" s="45">
        <v>0.0049138728199393565</v>
      </c>
      <c r="X2181" s="45"/>
      <c r="Y2181" s="45"/>
      <c r="Z2181" s="45"/>
      <c r="AA2181" s="45"/>
      <c r="AB2181" s="45"/>
      <c r="AC2181" s="45">
        <v>2659.1877701554804</v>
      </c>
      <c r="AD2181" s="45">
        <v>1050.1566274560403</v>
      </c>
      <c r="AE2181" s="45"/>
      <c r="AF2181" s="45"/>
      <c r="AG2181" s="45"/>
      <c r="AH2181" s="45"/>
      <c r="AI2181" s="45"/>
      <c r="AJ2181" s="45">
        <v>2659.1877701554804</v>
      </c>
      <c r="AK2181" s="45">
        <v>0.013</v>
      </c>
      <c r="AL2181" s="45"/>
      <c r="AM2181" s="45"/>
      <c r="AN2181" s="45"/>
      <c r="AO2181" s="23"/>
      <c r="AP2181" s="23"/>
      <c r="AQ2181" s="45">
        <v>2659.1877701554804</v>
      </c>
      <c r="AR2181" s="45">
        <v>0.014</v>
      </c>
      <c r="AS2181" s="23"/>
      <c r="AT2181" s="23"/>
      <c r="AU2181" s="23"/>
      <c r="AV2181" s="23"/>
      <c r="AW2181" s="23"/>
      <c r="AX2181" s="45">
        <v>2659.1877701554804</v>
      </c>
      <c r="AY2181" s="23"/>
      <c r="AZ2181" s="23"/>
      <c r="BA2181" s="23"/>
      <c r="BB2181" s="23"/>
      <c r="BC2181" s="23"/>
      <c r="BD2181" s="23"/>
      <c r="BE2181" s="45">
        <v>2659.1877701554804</v>
      </c>
      <c r="BF2181" s="45"/>
      <c r="BG2181" s="23"/>
      <c r="BH2181" s="23"/>
      <c r="BI2181" s="23"/>
      <c r="BJ2181" s="23"/>
      <c r="BK2181" s="23"/>
      <c r="BL2181" s="45">
        <v>2659.1877701554804</v>
      </c>
      <c r="BM2181" s="45">
        <v>1.208</v>
      </c>
      <c r="BN2181" s="23"/>
      <c r="BO2181" s="23"/>
      <c r="BP2181" s="23"/>
      <c r="BQ2181" s="23"/>
      <c r="BR2181" s="23"/>
      <c r="BS2181" s="45">
        <v>2659.1877701554804</v>
      </c>
      <c r="BT2181" s="45">
        <v>0.647</v>
      </c>
      <c r="BU2181" s="23"/>
      <c r="BV2181" s="23"/>
      <c r="BW2181" s="23"/>
      <c r="BX2181" s="23"/>
      <c r="BY2181" s="23"/>
      <c r="BZ2181" s="23"/>
      <c r="CA2181" s="23"/>
    </row>
    <row r="2182" ht="15.75" customHeight="1">
      <c r="A2182" s="45">
        <v>2683.23547411518</v>
      </c>
      <c r="B2182" s="46">
        <v>0.08</v>
      </c>
      <c r="C2182" s="45"/>
      <c r="D2182" s="45"/>
      <c r="E2182" s="45"/>
      <c r="F2182" s="45"/>
      <c r="G2182" s="45"/>
      <c r="H2182" s="45">
        <v>2683.23547411518</v>
      </c>
      <c r="I2182" s="46">
        <v>0.092</v>
      </c>
      <c r="J2182" s="45"/>
      <c r="K2182" s="45"/>
      <c r="L2182" s="45"/>
      <c r="M2182" s="45"/>
      <c r="N2182" s="45"/>
      <c r="O2182" s="45">
        <v>2683.23547411518</v>
      </c>
      <c r="P2182" s="45"/>
      <c r="Q2182" s="45"/>
      <c r="R2182" s="45"/>
      <c r="S2182" s="45"/>
      <c r="T2182" s="45"/>
      <c r="U2182" s="45"/>
      <c r="V2182" s="45">
        <v>2683.23547411518</v>
      </c>
      <c r="W2182" s="45"/>
      <c r="X2182" s="45"/>
      <c r="Y2182" s="45"/>
      <c r="Z2182" s="45"/>
      <c r="AA2182" s="45"/>
      <c r="AB2182" s="45"/>
      <c r="AC2182" s="45">
        <v>2683.23547411518</v>
      </c>
      <c r="AD2182" s="45">
        <v>1251.8010242656815</v>
      </c>
      <c r="AE2182" s="45"/>
      <c r="AF2182" s="45"/>
      <c r="AG2182" s="45"/>
      <c r="AH2182" s="45"/>
      <c r="AI2182" s="45"/>
      <c r="AJ2182" s="45">
        <v>2683.23547411518</v>
      </c>
      <c r="AK2182" s="45">
        <v>0.013</v>
      </c>
      <c r="AL2182" s="45"/>
      <c r="AM2182" s="45"/>
      <c r="AN2182" s="45"/>
      <c r="AO2182" s="23"/>
      <c r="AP2182" s="23"/>
      <c r="AQ2182" s="45">
        <v>2683.23547411518</v>
      </c>
      <c r="AR2182" s="45">
        <v>0.014</v>
      </c>
      <c r="AS2182" s="23"/>
      <c r="AT2182" s="23"/>
      <c r="AU2182" s="23"/>
      <c r="AV2182" s="23"/>
      <c r="AW2182" s="23"/>
      <c r="AX2182" s="45">
        <v>2683.23547411518</v>
      </c>
      <c r="AY2182" s="23"/>
      <c r="AZ2182" s="23"/>
      <c r="BA2182" s="23"/>
      <c r="BB2182" s="23"/>
      <c r="BC2182" s="23"/>
      <c r="BD2182" s="23"/>
      <c r="BE2182" s="45">
        <v>2683.23547411518</v>
      </c>
      <c r="BF2182" s="45"/>
      <c r="BG2182" s="23"/>
      <c r="BH2182" s="23"/>
      <c r="BI2182" s="23"/>
      <c r="BJ2182" s="23"/>
      <c r="BK2182" s="23"/>
      <c r="BL2182" s="45">
        <v>2683.23547411518</v>
      </c>
      <c r="BM2182" s="45">
        <v>1.248</v>
      </c>
      <c r="BN2182" s="23"/>
      <c r="BO2182" s="23"/>
      <c r="BP2182" s="23"/>
      <c r="BQ2182" s="23"/>
      <c r="BR2182" s="23"/>
      <c r="BS2182" s="45">
        <v>2683.23547411518</v>
      </c>
      <c r="BT2182" s="45">
        <v>0.681</v>
      </c>
      <c r="BU2182" s="23"/>
      <c r="BV2182" s="23"/>
      <c r="BW2182" s="23"/>
      <c r="BX2182" s="23"/>
      <c r="BY2182" s="23"/>
      <c r="BZ2182" s="23"/>
      <c r="CA2182" s="23"/>
    </row>
    <row r="2183" ht="15.75" customHeight="1">
      <c r="A2183" s="45">
        <v>2692.9670089849683</v>
      </c>
      <c r="B2183" s="46">
        <v>0.067</v>
      </c>
      <c r="C2183" s="45"/>
      <c r="D2183" s="45"/>
      <c r="E2183" s="45"/>
      <c r="F2183" s="45"/>
      <c r="G2183" s="45"/>
      <c r="H2183" s="45">
        <v>2692.9670089849683</v>
      </c>
      <c r="I2183" s="46">
        <v>0.087</v>
      </c>
      <c r="J2183" s="45"/>
      <c r="K2183" s="45"/>
      <c r="L2183" s="45"/>
      <c r="M2183" s="45"/>
      <c r="N2183" s="45"/>
      <c r="O2183" s="45">
        <v>2692.9670089849683</v>
      </c>
      <c r="P2183" s="45"/>
      <c r="Q2183" s="45"/>
      <c r="R2183" s="45"/>
      <c r="S2183" s="45"/>
      <c r="T2183" s="45"/>
      <c r="U2183" s="45"/>
      <c r="V2183" s="45">
        <v>2692.9670089849683</v>
      </c>
      <c r="W2183" s="45"/>
      <c r="X2183" s="45"/>
      <c r="Y2183" s="45"/>
      <c r="Z2183" s="45"/>
      <c r="AA2183" s="45"/>
      <c r="AB2183" s="45"/>
      <c r="AC2183" s="45">
        <v>2692.9670089849683</v>
      </c>
      <c r="AD2183" s="45"/>
      <c r="AE2183" s="45"/>
      <c r="AF2183" s="45"/>
      <c r="AG2183" s="45"/>
      <c r="AH2183" s="45"/>
      <c r="AI2183" s="45"/>
      <c r="AJ2183" s="45">
        <v>2692.9670089849683</v>
      </c>
      <c r="AK2183" s="45">
        <v>0.013</v>
      </c>
      <c r="AL2183" s="45"/>
      <c r="AM2183" s="45"/>
      <c r="AN2183" s="45"/>
      <c r="AO2183" s="23"/>
      <c r="AP2183" s="23"/>
      <c r="AQ2183" s="45">
        <v>2692.9670089849683</v>
      </c>
      <c r="AR2183" s="45">
        <v>0.014</v>
      </c>
      <c r="AS2183" s="23"/>
      <c r="AT2183" s="23"/>
      <c r="AU2183" s="23"/>
      <c r="AV2183" s="23"/>
      <c r="AW2183" s="23"/>
      <c r="AX2183" s="45">
        <v>2692.9670089849683</v>
      </c>
      <c r="AY2183" s="23">
        <v>0.411</v>
      </c>
      <c r="AZ2183" s="23"/>
      <c r="BA2183" s="23"/>
      <c r="BB2183" s="23"/>
      <c r="BC2183" s="23"/>
      <c r="BD2183" s="23"/>
      <c r="BE2183" s="45">
        <v>2692.9670089849683</v>
      </c>
      <c r="BF2183" s="45">
        <v>18.0</v>
      </c>
      <c r="BG2183" s="23"/>
      <c r="BH2183" s="23"/>
      <c r="BI2183" s="23"/>
      <c r="BJ2183" s="23"/>
      <c r="BK2183" s="23"/>
      <c r="BL2183" s="45">
        <v>2692.9670089849683</v>
      </c>
      <c r="BM2183" s="45">
        <v>1.235</v>
      </c>
      <c r="BN2183" s="23"/>
      <c r="BO2183" s="23"/>
      <c r="BP2183" s="23"/>
      <c r="BQ2183" s="23"/>
      <c r="BR2183" s="23"/>
      <c r="BS2183" s="45">
        <v>2692.9670089849683</v>
      </c>
      <c r="BT2183" s="45">
        <v>0.718</v>
      </c>
      <c r="BU2183" s="23"/>
      <c r="BV2183" s="23"/>
      <c r="BW2183" s="23"/>
      <c r="BX2183" s="23"/>
      <c r="BY2183" s="23"/>
      <c r="BZ2183" s="23"/>
      <c r="CA2183" s="23"/>
    </row>
    <row r="2184" ht="15.75" customHeight="1">
      <c r="A2184" s="45">
        <v>2695.6531154116396</v>
      </c>
      <c r="B2184" s="46">
        <v>0.072</v>
      </c>
      <c r="C2184" s="45"/>
      <c r="D2184" s="45"/>
      <c r="E2184" s="45"/>
      <c r="F2184" s="45"/>
      <c r="G2184" s="45"/>
      <c r="H2184" s="45">
        <v>2695.6531154116396</v>
      </c>
      <c r="I2184" s="46">
        <v>0.087</v>
      </c>
      <c r="J2184" s="45"/>
      <c r="K2184" s="45"/>
      <c r="L2184" s="45"/>
      <c r="M2184" s="45"/>
      <c r="N2184" s="45"/>
      <c r="O2184" s="45">
        <v>2695.6531154116396</v>
      </c>
      <c r="P2184" s="45">
        <v>0.0013240543603758195</v>
      </c>
      <c r="Q2184" s="45"/>
      <c r="R2184" s="45"/>
      <c r="S2184" s="45"/>
      <c r="T2184" s="45"/>
      <c r="U2184" s="45"/>
      <c r="V2184" s="45">
        <v>2695.6531154116396</v>
      </c>
      <c r="W2184" s="45">
        <v>0.004568870246203495</v>
      </c>
      <c r="X2184" s="45"/>
      <c r="Y2184" s="45"/>
      <c r="Z2184" s="45"/>
      <c r="AA2184" s="45"/>
      <c r="AB2184" s="45"/>
      <c r="AC2184" s="45">
        <v>2695.6531154116396</v>
      </c>
      <c r="AD2184" s="45"/>
      <c r="AE2184" s="45"/>
      <c r="AF2184" s="45"/>
      <c r="AG2184" s="45"/>
      <c r="AH2184" s="45"/>
      <c r="AI2184" s="45"/>
      <c r="AJ2184" s="45">
        <v>2695.6531154116396</v>
      </c>
      <c r="AK2184" s="45">
        <v>0.013</v>
      </c>
      <c r="AL2184" s="45"/>
      <c r="AM2184" s="45"/>
      <c r="AN2184" s="45"/>
      <c r="AO2184" s="23"/>
      <c r="AP2184" s="23"/>
      <c r="AQ2184" s="45">
        <v>2695.6531154116396</v>
      </c>
      <c r="AR2184" s="45">
        <v>0.014</v>
      </c>
      <c r="AS2184" s="23"/>
      <c r="AT2184" s="23"/>
      <c r="AU2184" s="23"/>
      <c r="AV2184" s="23"/>
      <c r="AW2184" s="23"/>
      <c r="AX2184" s="45">
        <v>2695.6531154116396</v>
      </c>
      <c r="AY2184" s="23">
        <v>0.408</v>
      </c>
      <c r="AZ2184" s="23"/>
      <c r="BA2184" s="23"/>
      <c r="BB2184" s="23"/>
      <c r="BC2184" s="23"/>
      <c r="BD2184" s="23"/>
      <c r="BE2184" s="45">
        <v>2695.6531154116396</v>
      </c>
      <c r="BF2184" s="45">
        <v>18.0</v>
      </c>
      <c r="BG2184" s="23"/>
      <c r="BH2184" s="23"/>
      <c r="BI2184" s="23"/>
      <c r="BJ2184" s="23"/>
      <c r="BK2184" s="23"/>
      <c r="BL2184" s="45">
        <v>2695.6531154116396</v>
      </c>
      <c r="BM2184" s="45">
        <v>1.233</v>
      </c>
      <c r="BN2184" s="23"/>
      <c r="BO2184" s="23"/>
      <c r="BP2184" s="23"/>
      <c r="BQ2184" s="23"/>
      <c r="BR2184" s="23"/>
      <c r="BS2184" s="45">
        <v>2695.6531154116396</v>
      </c>
      <c r="BT2184" s="45">
        <v>0.733</v>
      </c>
      <c r="BU2184" s="23"/>
      <c r="BV2184" s="23"/>
      <c r="BW2184" s="23"/>
      <c r="BX2184" s="23"/>
      <c r="BY2184" s="23"/>
      <c r="BZ2184" s="23"/>
      <c r="CA2184" s="23"/>
    </row>
    <row r="2185" ht="15.75" customHeight="1">
      <c r="A2185" s="45">
        <v>2861.1015494591866</v>
      </c>
      <c r="B2185" s="46">
        <v>0.063</v>
      </c>
      <c r="C2185" s="45"/>
      <c r="D2185" s="45"/>
      <c r="E2185" s="45"/>
      <c r="F2185" s="45"/>
      <c r="G2185" s="45"/>
      <c r="H2185" s="45">
        <v>2861.1015494591866</v>
      </c>
      <c r="I2185" s="46">
        <v>0.087</v>
      </c>
      <c r="J2185" s="45"/>
      <c r="K2185" s="45"/>
      <c r="L2185" s="45"/>
      <c r="M2185" s="45"/>
      <c r="N2185" s="45"/>
      <c r="O2185" s="45">
        <v>2861.1015494591866</v>
      </c>
      <c r="P2185" s="45"/>
      <c r="Q2185" s="45"/>
      <c r="R2185" s="45"/>
      <c r="S2185" s="45"/>
      <c r="T2185" s="45"/>
      <c r="U2185" s="45"/>
      <c r="V2185" s="45">
        <v>2861.1015494591866</v>
      </c>
      <c r="W2185" s="45"/>
      <c r="X2185" s="45"/>
      <c r="Y2185" s="45"/>
      <c r="Z2185" s="45"/>
      <c r="AA2185" s="45"/>
      <c r="AB2185" s="45"/>
      <c r="AC2185" s="45">
        <v>2861.1015494591866</v>
      </c>
      <c r="AD2185" s="45">
        <v>527.7143605673865</v>
      </c>
      <c r="AE2185" s="45"/>
      <c r="AF2185" s="45"/>
      <c r="AG2185" s="45"/>
      <c r="AH2185" s="45"/>
      <c r="AI2185" s="45"/>
      <c r="AJ2185" s="45">
        <v>2861.1015494591866</v>
      </c>
      <c r="AK2185" s="45">
        <v>0.013</v>
      </c>
      <c r="AL2185" s="45"/>
      <c r="AM2185" s="45"/>
      <c r="AN2185" s="45"/>
      <c r="AO2185" s="23"/>
      <c r="AP2185" s="23"/>
      <c r="AQ2185" s="45">
        <v>2861.1015494591866</v>
      </c>
      <c r="AR2185" s="45">
        <v>0.015</v>
      </c>
      <c r="AS2185" s="23"/>
      <c r="AT2185" s="23"/>
      <c r="AU2185" s="23"/>
      <c r="AV2185" s="23"/>
      <c r="AW2185" s="23"/>
      <c r="AX2185" s="45">
        <v>2861.1015494591866</v>
      </c>
      <c r="AY2185" s="23"/>
      <c r="AZ2185" s="23"/>
      <c r="BA2185" s="23"/>
      <c r="BB2185" s="23"/>
      <c r="BC2185" s="23"/>
      <c r="BD2185" s="23"/>
      <c r="BE2185" s="45">
        <v>2861.1015494591866</v>
      </c>
      <c r="BF2185" s="45"/>
      <c r="BG2185" s="23"/>
      <c r="BH2185" s="23"/>
      <c r="BI2185" s="23"/>
      <c r="BJ2185" s="23"/>
      <c r="BK2185" s="23"/>
      <c r="BL2185" s="45">
        <v>2861.1015494591866</v>
      </c>
      <c r="BM2185" s="45">
        <v>0.107</v>
      </c>
      <c r="BN2185" s="23"/>
      <c r="BO2185" s="23"/>
      <c r="BP2185" s="23"/>
      <c r="BQ2185" s="23"/>
      <c r="BR2185" s="23"/>
      <c r="BS2185" s="45">
        <v>2861.1015494591866</v>
      </c>
      <c r="BT2185" s="45">
        <v>0.04</v>
      </c>
      <c r="BU2185" s="23"/>
      <c r="BV2185" s="23"/>
      <c r="BW2185" s="23"/>
      <c r="BX2185" s="23"/>
      <c r="BY2185" s="23"/>
      <c r="BZ2185" s="23"/>
      <c r="CA2185" s="23"/>
    </row>
    <row r="2186" ht="15.75" customHeight="1">
      <c r="A2186" s="45">
        <v>3392.1565428755534</v>
      </c>
      <c r="B2186" s="46">
        <v>0.04</v>
      </c>
      <c r="C2186" s="45"/>
      <c r="D2186" s="45"/>
      <c r="E2186" s="45"/>
      <c r="F2186" s="45"/>
      <c r="G2186" s="45"/>
      <c r="H2186" s="45">
        <v>3392.1565428755534</v>
      </c>
      <c r="I2186" s="46">
        <v>0.16</v>
      </c>
      <c r="J2186" s="45"/>
      <c r="K2186" s="45"/>
      <c r="L2186" s="45"/>
      <c r="M2186" s="45"/>
      <c r="N2186" s="45"/>
      <c r="O2186" s="45">
        <v>3392.1565428755534</v>
      </c>
      <c r="P2186" s="45"/>
      <c r="Q2186" s="45"/>
      <c r="R2186" s="45"/>
      <c r="S2186" s="45"/>
      <c r="T2186" s="45"/>
      <c r="U2186" s="45"/>
      <c r="V2186" s="45">
        <v>3392.1565428755534</v>
      </c>
      <c r="W2186" s="45"/>
      <c r="X2186" s="45"/>
      <c r="Y2186" s="45"/>
      <c r="Z2186" s="45"/>
      <c r="AA2186" s="45"/>
      <c r="AB2186" s="45"/>
      <c r="AC2186" s="45">
        <v>3392.1565428755534</v>
      </c>
      <c r="AD2186" s="45">
        <v>183.5251511023744</v>
      </c>
      <c r="AE2186" s="45"/>
      <c r="AF2186" s="45"/>
      <c r="AG2186" s="45"/>
      <c r="AH2186" s="45"/>
      <c r="AI2186" s="45"/>
      <c r="AJ2186" s="45">
        <v>3392.1565428755534</v>
      </c>
      <c r="AK2186" s="45">
        <v>0.029</v>
      </c>
      <c r="AL2186" s="45"/>
      <c r="AM2186" s="45"/>
      <c r="AN2186" s="45"/>
      <c r="AO2186" s="23"/>
      <c r="AP2186" s="23"/>
      <c r="AQ2186" s="45">
        <v>3392.1565428755534</v>
      </c>
      <c r="AR2186" s="45">
        <v>0.021</v>
      </c>
      <c r="AS2186" s="23"/>
      <c r="AT2186" s="23"/>
      <c r="AU2186" s="23"/>
      <c r="AV2186" s="23"/>
      <c r="AW2186" s="23"/>
      <c r="AX2186" s="45">
        <v>3392.1565428755534</v>
      </c>
      <c r="AY2186" s="23"/>
      <c r="AZ2186" s="23"/>
      <c r="BA2186" s="23"/>
      <c r="BB2186" s="23"/>
      <c r="BC2186" s="23"/>
      <c r="BD2186" s="23"/>
      <c r="BE2186" s="45">
        <v>3392.1565428755534</v>
      </c>
      <c r="BF2186" s="45"/>
      <c r="BG2186" s="23"/>
      <c r="BH2186" s="23"/>
      <c r="BI2186" s="23"/>
      <c r="BJ2186" s="23"/>
      <c r="BK2186" s="23"/>
      <c r="BL2186" s="45">
        <v>3392.1565428755534</v>
      </c>
      <c r="BM2186" s="45">
        <v>0.16</v>
      </c>
      <c r="BN2186" s="23"/>
      <c r="BO2186" s="23"/>
      <c r="BP2186" s="23"/>
      <c r="BQ2186" s="23"/>
      <c r="BR2186" s="23"/>
      <c r="BS2186" s="45">
        <v>3392.1565428755534</v>
      </c>
      <c r="BT2186" s="45"/>
      <c r="BU2186" s="23"/>
      <c r="BV2186" s="23"/>
      <c r="BW2186" s="23"/>
      <c r="BX2186" s="23"/>
      <c r="BY2186" s="23"/>
      <c r="BZ2186" s="23"/>
      <c r="CA2186" s="23"/>
    </row>
    <row r="2187" ht="15.75" customHeight="1">
      <c r="A2187" s="45">
        <v>3306.761663608271</v>
      </c>
      <c r="B2187" s="46">
        <v>0.045</v>
      </c>
      <c r="C2187" s="45"/>
      <c r="D2187" s="45"/>
      <c r="E2187" s="45"/>
      <c r="F2187" s="45"/>
      <c r="G2187" s="45"/>
      <c r="H2187" s="45">
        <v>3306.761663608271</v>
      </c>
      <c r="I2187" s="46">
        <v>0.155</v>
      </c>
      <c r="J2187" s="45"/>
      <c r="K2187" s="45"/>
      <c r="L2187" s="45"/>
      <c r="M2187" s="45"/>
      <c r="N2187" s="45"/>
      <c r="O2187" s="45">
        <v>3306.761663608271</v>
      </c>
      <c r="P2187" s="45"/>
      <c r="Q2187" s="45"/>
      <c r="R2187" s="45"/>
      <c r="S2187" s="45"/>
      <c r="T2187" s="45"/>
      <c r="U2187" s="45"/>
      <c r="V2187" s="45">
        <v>3306.761663608271</v>
      </c>
      <c r="W2187" s="45">
        <v>0.0016761596085253768</v>
      </c>
      <c r="X2187" s="45"/>
      <c r="Y2187" s="45"/>
      <c r="Z2187" s="45"/>
      <c r="AA2187" s="45"/>
      <c r="AB2187" s="45"/>
      <c r="AC2187" s="45">
        <v>3306.761663608271</v>
      </c>
      <c r="AD2187" s="45">
        <v>190.65322561426086</v>
      </c>
      <c r="AE2187" s="45"/>
      <c r="AF2187" s="45"/>
      <c r="AG2187" s="45"/>
      <c r="AH2187" s="45"/>
      <c r="AI2187" s="45"/>
      <c r="AJ2187" s="45">
        <v>3306.761663608271</v>
      </c>
      <c r="AK2187" s="45">
        <v>0.028</v>
      </c>
      <c r="AL2187" s="45"/>
      <c r="AM2187" s="45"/>
      <c r="AN2187" s="45"/>
      <c r="AO2187" s="23"/>
      <c r="AP2187" s="23"/>
      <c r="AQ2187" s="45">
        <v>3306.761663608271</v>
      </c>
      <c r="AR2187" s="45">
        <v>0.02</v>
      </c>
      <c r="AS2187" s="23"/>
      <c r="AT2187" s="23"/>
      <c r="AU2187" s="23"/>
      <c r="AV2187" s="23"/>
      <c r="AW2187" s="23"/>
      <c r="AX2187" s="45">
        <v>3306.761663608271</v>
      </c>
      <c r="AY2187" s="23"/>
      <c r="AZ2187" s="23"/>
      <c r="BA2187" s="23"/>
      <c r="BB2187" s="23"/>
      <c r="BC2187" s="23"/>
      <c r="BD2187" s="23"/>
      <c r="BE2187" s="45">
        <v>3306.761663608271</v>
      </c>
      <c r="BF2187" s="45"/>
      <c r="BG2187" s="23"/>
      <c r="BH2187" s="23"/>
      <c r="BI2187" s="23"/>
      <c r="BJ2187" s="23"/>
      <c r="BK2187" s="23"/>
      <c r="BL2187" s="45">
        <v>3306.761663608271</v>
      </c>
      <c r="BM2187" s="45">
        <v>0.205</v>
      </c>
      <c r="BN2187" s="23"/>
      <c r="BO2187" s="23"/>
      <c r="BP2187" s="23"/>
      <c r="BQ2187" s="23"/>
      <c r="BR2187" s="23"/>
      <c r="BS2187" s="45">
        <v>3306.761663608271</v>
      </c>
      <c r="BT2187" s="45">
        <v>0.057</v>
      </c>
      <c r="BU2187" s="23"/>
      <c r="BV2187" s="23"/>
      <c r="BW2187" s="23"/>
      <c r="BX2187" s="23"/>
      <c r="BY2187" s="23"/>
      <c r="BZ2187" s="23"/>
      <c r="CA2187" s="23"/>
    </row>
    <row r="2188" ht="15.75" customHeight="1">
      <c r="A2188" s="45">
        <v>3233.6126473798704</v>
      </c>
      <c r="B2188" s="46">
        <v>0.044</v>
      </c>
      <c r="C2188" s="45"/>
      <c r="D2188" s="45"/>
      <c r="E2188" s="45"/>
      <c r="F2188" s="45"/>
      <c r="G2188" s="45"/>
      <c r="H2188" s="45">
        <v>3233.6126473798704</v>
      </c>
      <c r="I2188" s="46">
        <v>0.148</v>
      </c>
      <c r="J2188" s="45"/>
      <c r="K2188" s="45"/>
      <c r="L2188" s="45"/>
      <c r="M2188" s="45"/>
      <c r="N2188" s="45"/>
      <c r="O2188" s="45">
        <v>3233.6126473798704</v>
      </c>
      <c r="P2188" s="45"/>
      <c r="Q2188" s="45"/>
      <c r="R2188" s="45"/>
      <c r="S2188" s="45"/>
      <c r="T2188" s="45"/>
      <c r="U2188" s="45"/>
      <c r="V2188" s="45">
        <v>3233.6126473798704</v>
      </c>
      <c r="W2188" s="45">
        <v>0.0016025020708662027</v>
      </c>
      <c r="X2188" s="45"/>
      <c r="Y2188" s="45"/>
      <c r="Z2188" s="45"/>
      <c r="AA2188" s="45"/>
      <c r="AB2188" s="45"/>
      <c r="AC2188" s="45">
        <v>3233.6126473798704</v>
      </c>
      <c r="AD2188" s="45">
        <v>193.53889744760903</v>
      </c>
      <c r="AE2188" s="45"/>
      <c r="AF2188" s="45"/>
      <c r="AG2188" s="45"/>
      <c r="AH2188" s="45"/>
      <c r="AI2188" s="45"/>
      <c r="AJ2188" s="45">
        <v>3233.6126473798704</v>
      </c>
      <c r="AK2188" s="45">
        <v>0.028</v>
      </c>
      <c r="AL2188" s="45"/>
      <c r="AM2188" s="45"/>
      <c r="AN2188" s="45"/>
      <c r="AO2188" s="23"/>
      <c r="AP2188" s="23"/>
      <c r="AQ2188" s="45">
        <v>3233.6126473798704</v>
      </c>
      <c r="AR2188" s="45">
        <v>0.019</v>
      </c>
      <c r="AS2188" s="23"/>
      <c r="AT2188" s="23"/>
      <c r="AU2188" s="23"/>
      <c r="AV2188" s="23"/>
      <c r="AW2188" s="23"/>
      <c r="AX2188" s="45">
        <v>3233.6126473798704</v>
      </c>
      <c r="AY2188" s="23"/>
      <c r="AZ2188" s="23"/>
      <c r="BA2188" s="23"/>
      <c r="BB2188" s="23"/>
      <c r="BC2188" s="23"/>
      <c r="BD2188" s="23"/>
      <c r="BE2188" s="45">
        <v>3233.6126473798704</v>
      </c>
      <c r="BF2188" s="45"/>
      <c r="BG2188" s="23"/>
      <c r="BH2188" s="23"/>
      <c r="BI2188" s="23"/>
      <c r="BJ2188" s="23"/>
      <c r="BK2188" s="23"/>
      <c r="BL2188" s="45">
        <v>3233.6126473798704</v>
      </c>
      <c r="BM2188" s="45">
        <v>0.234</v>
      </c>
      <c r="BN2188" s="23"/>
      <c r="BO2188" s="23"/>
      <c r="BP2188" s="23"/>
      <c r="BQ2188" s="23"/>
      <c r="BR2188" s="23"/>
      <c r="BS2188" s="45">
        <v>3233.6126473798704</v>
      </c>
      <c r="BT2188" s="45"/>
      <c r="BU2188" s="23"/>
      <c r="BV2188" s="23"/>
      <c r="BW2188" s="23"/>
      <c r="BX2188" s="23"/>
      <c r="BY2188" s="23"/>
      <c r="BZ2188" s="23"/>
      <c r="CA2188" s="23"/>
    </row>
    <row r="2189" ht="15.75" customHeight="1">
      <c r="A2189" s="45">
        <v>3166.7670351645033</v>
      </c>
      <c r="B2189" s="46">
        <v>0.045</v>
      </c>
      <c r="C2189" s="45"/>
      <c r="D2189" s="45"/>
      <c r="E2189" s="45"/>
      <c r="F2189" s="45"/>
      <c r="G2189" s="45"/>
      <c r="H2189" s="45">
        <v>3166.7670351645033</v>
      </c>
      <c r="I2189" s="46">
        <v>0.143</v>
      </c>
      <c r="J2189" s="45"/>
      <c r="K2189" s="45"/>
      <c r="L2189" s="45"/>
      <c r="M2189" s="45"/>
      <c r="N2189" s="45"/>
      <c r="O2189" s="45">
        <v>3166.7670351645033</v>
      </c>
      <c r="P2189" s="45"/>
      <c r="Q2189" s="45"/>
      <c r="R2189" s="45"/>
      <c r="S2189" s="45"/>
      <c r="T2189" s="45"/>
      <c r="U2189" s="45"/>
      <c r="V2189" s="45">
        <v>3166.7670351645033</v>
      </c>
      <c r="W2189" s="45">
        <v>0.0015356172653184425</v>
      </c>
      <c r="X2189" s="45"/>
      <c r="Y2189" s="45"/>
      <c r="Z2189" s="45"/>
      <c r="AA2189" s="45"/>
      <c r="AB2189" s="45"/>
      <c r="AC2189" s="45">
        <v>3166.7670351645033</v>
      </c>
      <c r="AD2189" s="45">
        <v>177.33172351343194</v>
      </c>
      <c r="AE2189" s="45"/>
      <c r="AF2189" s="45"/>
      <c r="AG2189" s="45"/>
      <c r="AH2189" s="45"/>
      <c r="AI2189" s="45"/>
      <c r="AJ2189" s="45">
        <v>3166.7670351645033</v>
      </c>
      <c r="AK2189" s="45">
        <v>0.027</v>
      </c>
      <c r="AL2189" s="45"/>
      <c r="AM2189" s="45"/>
      <c r="AN2189" s="45"/>
      <c r="AO2189" s="23"/>
      <c r="AP2189" s="23"/>
      <c r="AQ2189" s="45">
        <v>3166.7670351645033</v>
      </c>
      <c r="AR2189" s="45">
        <v>0.019</v>
      </c>
      <c r="AS2189" s="23"/>
      <c r="AT2189" s="23"/>
      <c r="AU2189" s="23"/>
      <c r="AV2189" s="23"/>
      <c r="AW2189" s="23"/>
      <c r="AX2189" s="45">
        <v>3166.7670351645033</v>
      </c>
      <c r="AY2189" s="23"/>
      <c r="AZ2189" s="23"/>
      <c r="BA2189" s="23"/>
      <c r="BB2189" s="23"/>
      <c r="BC2189" s="23"/>
      <c r="BD2189" s="23"/>
      <c r="BE2189" s="45">
        <v>3166.7670351645033</v>
      </c>
      <c r="BF2189" s="45"/>
      <c r="BG2189" s="23"/>
      <c r="BH2189" s="23"/>
      <c r="BI2189" s="23"/>
      <c r="BJ2189" s="23"/>
      <c r="BK2189" s="23"/>
      <c r="BL2189" s="45">
        <v>3166.7670351645033</v>
      </c>
      <c r="BM2189" s="45">
        <v>0.283</v>
      </c>
      <c r="BN2189" s="23"/>
      <c r="BO2189" s="23"/>
      <c r="BP2189" s="23"/>
      <c r="BQ2189" s="23"/>
      <c r="BR2189" s="23"/>
      <c r="BS2189" s="45">
        <v>3166.7670351645033</v>
      </c>
      <c r="BT2189" s="45">
        <v>0.058</v>
      </c>
      <c r="BU2189" s="23"/>
      <c r="BV2189" s="23"/>
      <c r="BW2189" s="23"/>
      <c r="BX2189" s="23"/>
      <c r="BY2189" s="23"/>
      <c r="BZ2189" s="23"/>
      <c r="CA2189" s="23"/>
    </row>
    <row r="2190" ht="15.75" customHeight="1">
      <c r="A2190" s="45">
        <v>3099.7755075022064</v>
      </c>
      <c r="B2190" s="46">
        <v>0.044</v>
      </c>
      <c r="C2190" s="45"/>
      <c r="D2190" s="45"/>
      <c r="E2190" s="45"/>
      <c r="F2190" s="45"/>
      <c r="G2190" s="45"/>
      <c r="H2190" s="45">
        <v>3099.7755075022064</v>
      </c>
      <c r="I2190" s="46">
        <v>0.139</v>
      </c>
      <c r="J2190" s="45"/>
      <c r="K2190" s="45"/>
      <c r="L2190" s="45"/>
      <c r="M2190" s="45"/>
      <c r="N2190" s="45"/>
      <c r="O2190" s="45">
        <v>3099.7755075022064</v>
      </c>
      <c r="P2190" s="45"/>
      <c r="Q2190" s="45"/>
      <c r="R2190" s="45"/>
      <c r="S2190" s="45"/>
      <c r="T2190" s="45"/>
      <c r="U2190" s="45"/>
      <c r="V2190" s="45">
        <v>3099.7755075022064</v>
      </c>
      <c r="W2190" s="45">
        <v>0.0013202412474257134</v>
      </c>
      <c r="X2190" s="45"/>
      <c r="Y2190" s="45"/>
      <c r="Z2190" s="45"/>
      <c r="AA2190" s="45"/>
      <c r="AB2190" s="45"/>
      <c r="AC2190" s="45">
        <v>3099.7755075022064</v>
      </c>
      <c r="AD2190" s="45">
        <v>165.48984995586937</v>
      </c>
      <c r="AE2190" s="45"/>
      <c r="AF2190" s="45"/>
      <c r="AG2190" s="45"/>
      <c r="AH2190" s="45"/>
      <c r="AI2190" s="45"/>
      <c r="AJ2190" s="45">
        <v>3099.7755075022064</v>
      </c>
      <c r="AK2190" s="45">
        <v>0.027</v>
      </c>
      <c r="AL2190" s="45"/>
      <c r="AM2190" s="45"/>
      <c r="AN2190" s="45"/>
      <c r="AO2190" s="23"/>
      <c r="AP2190" s="23"/>
      <c r="AQ2190" s="45">
        <v>3099.7755075022064</v>
      </c>
      <c r="AR2190" s="45">
        <v>0.018</v>
      </c>
      <c r="AS2190" s="23"/>
      <c r="AT2190" s="23"/>
      <c r="AU2190" s="23"/>
      <c r="AV2190" s="23"/>
      <c r="AW2190" s="23"/>
      <c r="AX2190" s="45">
        <v>3099.7755075022064</v>
      </c>
      <c r="AY2190" s="23">
        <v>0.347</v>
      </c>
      <c r="AZ2190" s="23"/>
      <c r="BA2190" s="23"/>
      <c r="BB2190" s="23"/>
      <c r="BC2190" s="23"/>
      <c r="BD2190" s="23"/>
      <c r="BE2190" s="45">
        <v>3099.7755075022064</v>
      </c>
      <c r="BF2190" s="45">
        <v>45.0</v>
      </c>
      <c r="BG2190" s="23"/>
      <c r="BH2190" s="23"/>
      <c r="BI2190" s="23"/>
      <c r="BJ2190" s="23"/>
      <c r="BK2190" s="23"/>
      <c r="BL2190" s="45">
        <v>3099.7755075022064</v>
      </c>
      <c r="BM2190" s="45">
        <v>0.353</v>
      </c>
      <c r="BN2190" s="23"/>
      <c r="BO2190" s="23"/>
      <c r="BP2190" s="23"/>
      <c r="BQ2190" s="23"/>
      <c r="BR2190" s="23"/>
      <c r="BS2190" s="45">
        <v>3099.7755075022064</v>
      </c>
      <c r="BT2190" s="45">
        <v>0.092</v>
      </c>
      <c r="BU2190" s="23"/>
      <c r="BV2190" s="23"/>
      <c r="BW2190" s="23"/>
      <c r="BX2190" s="23"/>
      <c r="BY2190" s="23"/>
      <c r="BZ2190" s="23"/>
      <c r="CA2190" s="23"/>
    </row>
    <row r="2191" ht="15.75" customHeight="1">
      <c r="A2191" s="45">
        <v>3037.5283689087228</v>
      </c>
      <c r="B2191" s="46">
        <v>0.044</v>
      </c>
      <c r="C2191" s="45"/>
      <c r="D2191" s="45"/>
      <c r="E2191" s="45"/>
      <c r="F2191" s="45"/>
      <c r="G2191" s="45"/>
      <c r="H2191" s="45">
        <v>3037.5283689087228</v>
      </c>
      <c r="I2191" s="46">
        <v>0.143</v>
      </c>
      <c r="J2191" s="45"/>
      <c r="K2191" s="45"/>
      <c r="L2191" s="45"/>
      <c r="M2191" s="45"/>
      <c r="N2191" s="45"/>
      <c r="O2191" s="45">
        <v>3037.5283689087228</v>
      </c>
      <c r="P2191" s="45">
        <v>6.380271340753087E-4</v>
      </c>
      <c r="Q2191" s="45"/>
      <c r="R2191" s="45"/>
      <c r="S2191" s="45"/>
      <c r="T2191" s="45"/>
      <c r="U2191" s="45"/>
      <c r="V2191" s="45">
        <v>3037.5283689087228</v>
      </c>
      <c r="W2191" s="45">
        <v>0.0015233793931573381</v>
      </c>
      <c r="X2191" s="45"/>
      <c r="Y2191" s="45"/>
      <c r="Z2191" s="45"/>
      <c r="AA2191" s="45"/>
      <c r="AB2191" s="45"/>
      <c r="AC2191" s="45">
        <v>3037.5283689087228</v>
      </c>
      <c r="AD2191" s="45">
        <v>154.13015036650717</v>
      </c>
      <c r="AE2191" s="45"/>
      <c r="AF2191" s="45"/>
      <c r="AG2191" s="45"/>
      <c r="AH2191" s="45"/>
      <c r="AI2191" s="45"/>
      <c r="AJ2191" s="45">
        <v>3037.5283689087228</v>
      </c>
      <c r="AK2191" s="45">
        <v>0.026</v>
      </c>
      <c r="AL2191" s="45"/>
      <c r="AM2191" s="45"/>
      <c r="AN2191" s="45"/>
      <c r="AO2191" s="23"/>
      <c r="AP2191" s="23"/>
      <c r="AQ2191" s="45">
        <v>3037.5283689087228</v>
      </c>
      <c r="AR2191" s="45">
        <v>0.018</v>
      </c>
      <c r="AS2191" s="23"/>
      <c r="AT2191" s="23"/>
      <c r="AU2191" s="23"/>
      <c r="AV2191" s="23"/>
      <c r="AW2191" s="23"/>
      <c r="AX2191" s="45">
        <v>3037.5283689087228</v>
      </c>
      <c r="AY2191" s="23">
        <v>0.348</v>
      </c>
      <c r="AZ2191" s="23"/>
      <c r="BA2191" s="23"/>
      <c r="BB2191" s="23"/>
      <c r="BC2191" s="23"/>
      <c r="BD2191" s="23"/>
      <c r="BE2191" s="45">
        <v>3037.5283689087228</v>
      </c>
      <c r="BF2191" s="45">
        <v>45.0</v>
      </c>
      <c r="BG2191" s="23"/>
      <c r="BH2191" s="23"/>
      <c r="BI2191" s="23"/>
      <c r="BJ2191" s="23"/>
      <c r="BK2191" s="23"/>
      <c r="BL2191" s="45">
        <v>3037.5283689087228</v>
      </c>
      <c r="BM2191" s="45">
        <v>0.423</v>
      </c>
      <c r="BN2191" s="23"/>
      <c r="BO2191" s="23"/>
      <c r="BP2191" s="23"/>
      <c r="BQ2191" s="23"/>
      <c r="BR2191" s="23"/>
      <c r="BS2191" s="45">
        <v>3037.5283689087228</v>
      </c>
      <c r="BT2191" s="45">
        <v>0.104</v>
      </c>
      <c r="BU2191" s="23"/>
      <c r="BV2191" s="23"/>
      <c r="BW2191" s="23"/>
      <c r="BX2191" s="23"/>
      <c r="BY2191" s="23"/>
      <c r="BZ2191" s="23"/>
      <c r="CA2191" s="23"/>
    </row>
    <row r="2192" ht="15.75" customHeight="1">
      <c r="A2192" s="45">
        <v>2962.7211037191296</v>
      </c>
      <c r="B2192" s="46">
        <v>0.044</v>
      </c>
      <c r="C2192" s="45"/>
      <c r="D2192" s="45"/>
      <c r="E2192" s="45"/>
      <c r="F2192" s="45"/>
      <c r="G2192" s="45"/>
      <c r="H2192" s="45">
        <v>2962.7211037191296</v>
      </c>
      <c r="I2192" s="46">
        <v>0.142</v>
      </c>
      <c r="J2192" s="45"/>
      <c r="K2192" s="45"/>
      <c r="L2192" s="45"/>
      <c r="M2192" s="45"/>
      <c r="N2192" s="45"/>
      <c r="O2192" s="45">
        <v>2962.7211037191296</v>
      </c>
      <c r="P2192" s="45"/>
      <c r="Q2192" s="45"/>
      <c r="R2192" s="45"/>
      <c r="S2192" s="45"/>
      <c r="T2192" s="45"/>
      <c r="U2192" s="45"/>
      <c r="V2192" s="45">
        <v>2962.7211037191296</v>
      </c>
      <c r="W2192" s="45"/>
      <c r="X2192" s="45"/>
      <c r="Y2192" s="45"/>
      <c r="Z2192" s="45"/>
      <c r="AA2192" s="45"/>
      <c r="AB2192" s="45"/>
      <c r="AC2192" s="45">
        <v>2962.7211037191296</v>
      </c>
      <c r="AD2192" s="45">
        <v>160.72901088764343</v>
      </c>
      <c r="AE2192" s="45"/>
      <c r="AF2192" s="45"/>
      <c r="AG2192" s="45"/>
      <c r="AH2192" s="45"/>
      <c r="AI2192" s="45"/>
      <c r="AJ2192" s="45">
        <v>2962.7211037191296</v>
      </c>
      <c r="AK2192" s="45">
        <v>0.026</v>
      </c>
      <c r="AL2192" s="45"/>
      <c r="AM2192" s="45"/>
      <c r="AN2192" s="45"/>
      <c r="AO2192" s="23"/>
      <c r="AP2192" s="23"/>
      <c r="AQ2192" s="45">
        <v>2962.7211037191296</v>
      </c>
      <c r="AR2192" s="45">
        <v>0.017</v>
      </c>
      <c r="AS2192" s="23"/>
      <c r="AT2192" s="23"/>
      <c r="AU2192" s="23"/>
      <c r="AV2192" s="23"/>
      <c r="AW2192" s="23"/>
      <c r="AX2192" s="45">
        <v>2962.7211037191296</v>
      </c>
      <c r="AY2192" s="23">
        <v>0.348</v>
      </c>
      <c r="AZ2192" s="23"/>
      <c r="BA2192" s="23"/>
      <c r="BB2192" s="23"/>
      <c r="BC2192" s="23"/>
      <c r="BD2192" s="23"/>
      <c r="BE2192" s="45">
        <v>2962.7211037191296</v>
      </c>
      <c r="BF2192" s="45">
        <v>44.0</v>
      </c>
      <c r="BG2192" s="23"/>
      <c r="BH2192" s="23"/>
      <c r="BI2192" s="23"/>
      <c r="BJ2192" s="23"/>
      <c r="BK2192" s="23"/>
      <c r="BL2192" s="45">
        <v>2962.7211037191296</v>
      </c>
      <c r="BM2192" s="45">
        <v>0.413</v>
      </c>
      <c r="BN2192" s="23"/>
      <c r="BO2192" s="23"/>
      <c r="BP2192" s="23"/>
      <c r="BQ2192" s="23"/>
      <c r="BR2192" s="23"/>
      <c r="BS2192" s="45">
        <v>2962.7211037191296</v>
      </c>
      <c r="BT2192" s="45">
        <v>0.109</v>
      </c>
      <c r="BU2192" s="23"/>
      <c r="BV2192" s="23"/>
      <c r="BW2192" s="23"/>
      <c r="BX2192" s="23"/>
      <c r="BY2192" s="23"/>
      <c r="BZ2192" s="23"/>
      <c r="CA2192" s="23"/>
    </row>
    <row r="2193" ht="15.75" customHeight="1">
      <c r="A2193" s="45">
        <v>2893.040750279345</v>
      </c>
      <c r="B2193" s="46">
        <v>0.048</v>
      </c>
      <c r="C2193" s="45"/>
      <c r="D2193" s="45"/>
      <c r="E2193" s="45"/>
      <c r="F2193" s="45"/>
      <c r="G2193" s="45"/>
      <c r="H2193" s="45">
        <v>2893.040750279345</v>
      </c>
      <c r="I2193" s="46">
        <v>0.143</v>
      </c>
      <c r="J2193" s="45"/>
      <c r="K2193" s="45"/>
      <c r="L2193" s="45"/>
      <c r="M2193" s="45"/>
      <c r="N2193" s="45"/>
      <c r="O2193" s="45">
        <v>2893.040750279345</v>
      </c>
      <c r="P2193" s="45"/>
      <c r="Q2193" s="45"/>
      <c r="R2193" s="45"/>
      <c r="S2193" s="45"/>
      <c r="T2193" s="45"/>
      <c r="U2193" s="45"/>
      <c r="V2193" s="45">
        <v>2893.040750279345</v>
      </c>
      <c r="W2193" s="45">
        <v>0.0012740849753358951</v>
      </c>
      <c r="X2193" s="45"/>
      <c r="Y2193" s="45"/>
      <c r="Z2193" s="45"/>
      <c r="AA2193" s="45"/>
      <c r="AB2193" s="45"/>
      <c r="AC2193" s="45">
        <v>2893.040750279345</v>
      </c>
      <c r="AD2193" s="45">
        <v>149.89235003951708</v>
      </c>
      <c r="AE2193" s="45"/>
      <c r="AF2193" s="45"/>
      <c r="AG2193" s="45"/>
      <c r="AH2193" s="45"/>
      <c r="AI2193" s="45"/>
      <c r="AJ2193" s="45">
        <v>2893.040750279345</v>
      </c>
      <c r="AK2193" s="45">
        <v>0.025</v>
      </c>
      <c r="AL2193" s="45"/>
      <c r="AM2193" s="45"/>
      <c r="AN2193" s="45"/>
      <c r="AO2193" s="23"/>
      <c r="AP2193" s="23"/>
      <c r="AQ2193" s="45">
        <v>2893.040750279345</v>
      </c>
      <c r="AR2193" s="45">
        <v>0.017</v>
      </c>
      <c r="AS2193" s="23"/>
      <c r="AT2193" s="23"/>
      <c r="AU2193" s="23"/>
      <c r="AV2193" s="23"/>
      <c r="AW2193" s="23"/>
      <c r="AX2193" s="45">
        <v>2893.040750279345</v>
      </c>
      <c r="AY2193" s="23">
        <v>0.332</v>
      </c>
      <c r="AZ2193" s="23"/>
      <c r="BA2193" s="23"/>
      <c r="BB2193" s="23"/>
      <c r="BC2193" s="23"/>
      <c r="BD2193" s="23"/>
      <c r="BE2193" s="45">
        <v>2893.040750279345</v>
      </c>
      <c r="BF2193" s="45">
        <v>44.0</v>
      </c>
      <c r="BG2193" s="23"/>
      <c r="BH2193" s="23"/>
      <c r="BI2193" s="23"/>
      <c r="BJ2193" s="23"/>
      <c r="BK2193" s="23"/>
      <c r="BL2193" s="45">
        <v>2893.040750279345</v>
      </c>
      <c r="BM2193" s="45">
        <v>0.545</v>
      </c>
      <c r="BN2193" s="23"/>
      <c r="BO2193" s="23"/>
      <c r="BP2193" s="23"/>
      <c r="BQ2193" s="23"/>
      <c r="BR2193" s="23"/>
      <c r="BS2193" s="45">
        <v>2893.040750279345</v>
      </c>
      <c r="BT2193" s="45">
        <v>0.113</v>
      </c>
      <c r="BU2193" s="23"/>
      <c r="BV2193" s="23"/>
      <c r="BW2193" s="23"/>
      <c r="BX2193" s="23"/>
      <c r="BY2193" s="23"/>
      <c r="BZ2193" s="23"/>
      <c r="CA2193" s="23"/>
    </row>
    <row r="2194" ht="15.75" customHeight="1">
      <c r="A2194" s="45">
        <v>2823.904573178834</v>
      </c>
      <c r="B2194" s="46">
        <v>0.051</v>
      </c>
      <c r="C2194" s="45"/>
      <c r="D2194" s="45"/>
      <c r="E2194" s="45"/>
      <c r="F2194" s="45"/>
      <c r="G2194" s="45"/>
      <c r="H2194" s="45">
        <v>2823.904573178834</v>
      </c>
      <c r="I2194" s="46">
        <v>0.141</v>
      </c>
      <c r="J2194" s="45"/>
      <c r="K2194" s="45"/>
      <c r="L2194" s="45"/>
      <c r="M2194" s="45"/>
      <c r="N2194" s="45"/>
      <c r="O2194" s="45">
        <v>2823.904573178834</v>
      </c>
      <c r="P2194" s="45">
        <v>5.713981981024265E-4</v>
      </c>
      <c r="Q2194" s="45"/>
      <c r="R2194" s="45"/>
      <c r="S2194" s="45"/>
      <c r="T2194" s="45"/>
      <c r="U2194" s="45"/>
      <c r="V2194" s="45">
        <v>2823.904573178834</v>
      </c>
      <c r="W2194" s="45">
        <v>0.001352087596672602</v>
      </c>
      <c r="X2194" s="45"/>
      <c r="Y2194" s="45"/>
      <c r="Z2194" s="45"/>
      <c r="AA2194" s="45"/>
      <c r="AB2194" s="45"/>
      <c r="AC2194" s="45">
        <v>2823.904573178834</v>
      </c>
      <c r="AD2194" s="45">
        <v>142.84954952560662</v>
      </c>
      <c r="AE2194" s="45"/>
      <c r="AF2194" s="45"/>
      <c r="AG2194" s="45"/>
      <c r="AH2194" s="45"/>
      <c r="AI2194" s="45"/>
      <c r="AJ2194" s="45">
        <v>2823.904573178834</v>
      </c>
      <c r="AK2194" s="45">
        <v>0.025</v>
      </c>
      <c r="AL2194" s="45"/>
      <c r="AM2194" s="45"/>
      <c r="AN2194" s="45"/>
      <c r="AO2194" s="23"/>
      <c r="AP2194" s="23"/>
      <c r="AQ2194" s="45">
        <v>2823.904573178834</v>
      </c>
      <c r="AR2194" s="45">
        <v>0.016</v>
      </c>
      <c r="AS2194" s="23"/>
      <c r="AT2194" s="23"/>
      <c r="AU2194" s="23"/>
      <c r="AV2194" s="23"/>
      <c r="AW2194" s="23"/>
      <c r="AX2194" s="45">
        <v>2823.904573178834</v>
      </c>
      <c r="AY2194" s="23">
        <v>0.332</v>
      </c>
      <c r="AZ2194" s="23"/>
      <c r="BA2194" s="23"/>
      <c r="BB2194" s="23"/>
      <c r="BC2194" s="23"/>
      <c r="BD2194" s="23"/>
      <c r="BE2194" s="45">
        <v>2823.904573178834</v>
      </c>
      <c r="BF2194" s="45">
        <v>44.0</v>
      </c>
      <c r="BG2194" s="23"/>
      <c r="BH2194" s="23"/>
      <c r="BI2194" s="23"/>
      <c r="BJ2194" s="23"/>
      <c r="BK2194" s="23"/>
      <c r="BL2194" s="45">
        <v>2823.904573178834</v>
      </c>
      <c r="BM2194" s="45">
        <v>0.537</v>
      </c>
      <c r="BN2194" s="23"/>
      <c r="BO2194" s="23"/>
      <c r="BP2194" s="23"/>
      <c r="BQ2194" s="23"/>
      <c r="BR2194" s="23"/>
      <c r="BS2194" s="45">
        <v>2823.904573178834</v>
      </c>
      <c r="BT2194" s="45">
        <v>0.117</v>
      </c>
      <c r="BU2194" s="23"/>
      <c r="BV2194" s="23"/>
      <c r="BW2194" s="23"/>
      <c r="BX2194" s="23"/>
      <c r="BY2194" s="23"/>
      <c r="BZ2194" s="23"/>
      <c r="CA2194" s="23"/>
    </row>
    <row r="2195" ht="15.75" customHeight="1">
      <c r="A2195" s="45">
        <v>2781.1707253844033</v>
      </c>
      <c r="B2195" s="46">
        <v>0.058</v>
      </c>
      <c r="C2195" s="45"/>
      <c r="D2195" s="45"/>
      <c r="E2195" s="45"/>
      <c r="F2195" s="45"/>
      <c r="G2195" s="45"/>
      <c r="H2195" s="45">
        <v>2781.1707253844033</v>
      </c>
      <c r="I2195" s="46">
        <v>0.141</v>
      </c>
      <c r="J2195" s="45"/>
      <c r="K2195" s="45"/>
      <c r="L2195" s="45"/>
      <c r="M2195" s="45"/>
      <c r="N2195" s="45"/>
      <c r="O2195" s="45">
        <v>2781.1707253844033</v>
      </c>
      <c r="P2195" s="45"/>
      <c r="Q2195" s="45"/>
      <c r="R2195" s="45"/>
      <c r="S2195" s="45"/>
      <c r="T2195" s="45"/>
      <c r="U2195" s="45"/>
      <c r="V2195" s="45">
        <v>2781.1707253844033</v>
      </c>
      <c r="W2195" s="45"/>
      <c r="X2195" s="45"/>
      <c r="Y2195" s="45"/>
      <c r="Z2195" s="45"/>
      <c r="AA2195" s="45"/>
      <c r="AB2195" s="45"/>
      <c r="AC2195" s="45">
        <v>2781.1707253844033</v>
      </c>
      <c r="AD2195" s="45">
        <v>126.37923491955476</v>
      </c>
      <c r="AE2195" s="45"/>
      <c r="AF2195" s="45"/>
      <c r="AG2195" s="45"/>
      <c r="AH2195" s="45"/>
      <c r="AI2195" s="45"/>
      <c r="AJ2195" s="45">
        <v>2781.1707253844033</v>
      </c>
      <c r="AK2195" s="45">
        <v>0.024</v>
      </c>
      <c r="AL2195" s="45"/>
      <c r="AM2195" s="45"/>
      <c r="AN2195" s="45"/>
      <c r="AO2195" s="23"/>
      <c r="AP2195" s="23"/>
      <c r="AQ2195" s="45">
        <v>2781.1707253844033</v>
      </c>
      <c r="AR2195" s="45">
        <v>0.016</v>
      </c>
      <c r="AS2195" s="23"/>
      <c r="AT2195" s="23"/>
      <c r="AU2195" s="23"/>
      <c r="AV2195" s="23"/>
      <c r="AW2195" s="23"/>
      <c r="AX2195" s="45">
        <v>2781.1707253844033</v>
      </c>
      <c r="AY2195" s="23">
        <v>0.332</v>
      </c>
      <c r="AZ2195" s="23"/>
      <c r="BA2195" s="23"/>
      <c r="BB2195" s="23"/>
      <c r="BC2195" s="23"/>
      <c r="BD2195" s="23"/>
      <c r="BE2195" s="45">
        <v>2781.1707253844033</v>
      </c>
      <c r="BF2195" s="45">
        <v>44.0</v>
      </c>
      <c r="BG2195" s="23"/>
      <c r="BH2195" s="23"/>
      <c r="BI2195" s="23"/>
      <c r="BJ2195" s="23"/>
      <c r="BK2195" s="23"/>
      <c r="BL2195" s="45">
        <v>2781.1707253844033</v>
      </c>
      <c r="BM2195" s="45">
        <v>0.629</v>
      </c>
      <c r="BN2195" s="23"/>
      <c r="BO2195" s="23"/>
      <c r="BP2195" s="23"/>
      <c r="BQ2195" s="23"/>
      <c r="BR2195" s="23"/>
      <c r="BS2195" s="45">
        <v>2781.1707253844033</v>
      </c>
      <c r="BT2195" s="45">
        <v>0.14</v>
      </c>
      <c r="BU2195" s="23"/>
      <c r="BV2195" s="23"/>
      <c r="BW2195" s="23"/>
      <c r="BX2195" s="23"/>
      <c r="BY2195" s="23"/>
      <c r="BZ2195" s="23"/>
      <c r="CA2195" s="23"/>
    </row>
    <row r="2196" ht="15.75" customHeight="1">
      <c r="A2196" s="45">
        <v>2720.8495447072214</v>
      </c>
      <c r="B2196" s="46">
        <v>0.058</v>
      </c>
      <c r="C2196" s="45"/>
      <c r="D2196" s="45"/>
      <c r="E2196" s="45"/>
      <c r="F2196" s="45"/>
      <c r="G2196" s="45"/>
      <c r="H2196" s="45">
        <v>2720.8495447072214</v>
      </c>
      <c r="I2196" s="46">
        <v>0.139</v>
      </c>
      <c r="J2196" s="45"/>
      <c r="K2196" s="45"/>
      <c r="L2196" s="45"/>
      <c r="M2196" s="45"/>
      <c r="N2196" s="45"/>
      <c r="O2196" s="45">
        <v>2720.8495447072214</v>
      </c>
      <c r="P2196" s="45"/>
      <c r="Q2196" s="45"/>
      <c r="R2196" s="45"/>
      <c r="S2196" s="45"/>
      <c r="T2196" s="45"/>
      <c r="U2196" s="45"/>
      <c r="V2196" s="45">
        <v>2720.8495447072214</v>
      </c>
      <c r="W2196" s="45"/>
      <c r="X2196" s="45"/>
      <c r="Y2196" s="45"/>
      <c r="Z2196" s="45"/>
      <c r="AA2196" s="45"/>
      <c r="AB2196" s="45"/>
      <c r="AC2196" s="45">
        <v>2720.8495447072214</v>
      </c>
      <c r="AD2196" s="45">
        <v>116.98495004426458</v>
      </c>
      <c r="AE2196" s="45"/>
      <c r="AF2196" s="45"/>
      <c r="AG2196" s="45"/>
      <c r="AH2196" s="45"/>
      <c r="AI2196" s="45"/>
      <c r="AJ2196" s="45">
        <v>2720.8495447072214</v>
      </c>
      <c r="AK2196" s="45">
        <v>0.024</v>
      </c>
      <c r="AL2196" s="45"/>
      <c r="AM2196" s="45"/>
      <c r="AN2196" s="45"/>
      <c r="AO2196" s="23"/>
      <c r="AP2196" s="23"/>
      <c r="AQ2196" s="45">
        <v>2720.8495447072214</v>
      </c>
      <c r="AR2196" s="45">
        <v>0.015</v>
      </c>
      <c r="AS2196" s="23"/>
      <c r="AT2196" s="23"/>
      <c r="AU2196" s="23"/>
      <c r="AV2196" s="23"/>
      <c r="AW2196" s="23"/>
      <c r="AX2196" s="45">
        <v>2720.8495447072214</v>
      </c>
      <c r="AY2196" s="23">
        <v>0.332</v>
      </c>
      <c r="AZ2196" s="23"/>
      <c r="BA2196" s="23"/>
      <c r="BB2196" s="23"/>
      <c r="BC2196" s="23"/>
      <c r="BD2196" s="23"/>
      <c r="BE2196" s="45">
        <v>2720.8495447072214</v>
      </c>
      <c r="BF2196" s="45">
        <v>44.0</v>
      </c>
      <c r="BG2196" s="23"/>
      <c r="BH2196" s="23"/>
      <c r="BI2196" s="23"/>
      <c r="BJ2196" s="23"/>
      <c r="BK2196" s="23"/>
      <c r="BL2196" s="45">
        <v>2720.8495447072214</v>
      </c>
      <c r="BM2196" s="45">
        <v>0.703</v>
      </c>
      <c r="BN2196" s="23"/>
      <c r="BO2196" s="23"/>
      <c r="BP2196" s="23"/>
      <c r="BQ2196" s="23"/>
      <c r="BR2196" s="23"/>
      <c r="BS2196" s="45">
        <v>2720.8495447072214</v>
      </c>
      <c r="BT2196" s="45">
        <v>0.187</v>
      </c>
      <c r="BU2196" s="23"/>
      <c r="BV2196" s="23"/>
      <c r="BW2196" s="23"/>
      <c r="BX2196" s="23"/>
      <c r="BY2196" s="23"/>
      <c r="BZ2196" s="23"/>
      <c r="CA2196" s="23"/>
    </row>
    <row r="2197" ht="15.75" customHeight="1">
      <c r="A2197" s="45">
        <v>2680.288036166142</v>
      </c>
      <c r="B2197" s="46">
        <v>0.058</v>
      </c>
      <c r="C2197" s="45"/>
      <c r="D2197" s="45"/>
      <c r="E2197" s="45"/>
      <c r="F2197" s="45"/>
      <c r="G2197" s="45"/>
      <c r="H2197" s="45">
        <v>2680.288036166142</v>
      </c>
      <c r="I2197" s="46">
        <v>0.134</v>
      </c>
      <c r="J2197" s="45"/>
      <c r="K2197" s="45"/>
      <c r="L2197" s="45"/>
      <c r="M2197" s="45"/>
      <c r="N2197" s="45"/>
      <c r="O2197" s="45">
        <v>2680.288036166142</v>
      </c>
      <c r="P2197" s="45">
        <v>4.7830648645312595E-4</v>
      </c>
      <c r="Q2197" s="45"/>
      <c r="R2197" s="45"/>
      <c r="S2197" s="45"/>
      <c r="T2197" s="45"/>
      <c r="U2197" s="45"/>
      <c r="V2197" s="45">
        <v>2680.288036166142</v>
      </c>
      <c r="W2197" s="45">
        <v>0.0011757082021847806</v>
      </c>
      <c r="X2197" s="45"/>
      <c r="Y2197" s="45"/>
      <c r="Z2197" s="45"/>
      <c r="AA2197" s="45"/>
      <c r="AB2197" s="45"/>
      <c r="AC2197" s="45">
        <v>2680.288036166142</v>
      </c>
      <c r="AD2197" s="45">
        <v>123.43393198790348</v>
      </c>
      <c r="AE2197" s="45"/>
      <c r="AF2197" s="45"/>
      <c r="AG2197" s="45"/>
      <c r="AH2197" s="45"/>
      <c r="AI2197" s="45"/>
      <c r="AJ2197" s="45">
        <v>2680.288036166142</v>
      </c>
      <c r="AK2197" s="45">
        <v>0.024</v>
      </c>
      <c r="AL2197" s="45"/>
      <c r="AM2197" s="45"/>
      <c r="AN2197" s="45"/>
      <c r="AO2197" s="23"/>
      <c r="AP2197" s="23"/>
      <c r="AQ2197" s="45">
        <v>2680.288036166142</v>
      </c>
      <c r="AR2197" s="45">
        <v>0.015</v>
      </c>
      <c r="AS2197" s="23"/>
      <c r="AT2197" s="23"/>
      <c r="AU2197" s="23"/>
      <c r="AV2197" s="23"/>
      <c r="AW2197" s="23"/>
      <c r="AX2197" s="45">
        <v>2680.288036166142</v>
      </c>
      <c r="AY2197" s="23">
        <v>0.332</v>
      </c>
      <c r="AZ2197" s="23"/>
      <c r="BA2197" s="23"/>
      <c r="BB2197" s="23"/>
      <c r="BC2197" s="23"/>
      <c r="BD2197" s="23"/>
      <c r="BE2197" s="45">
        <v>2680.288036166142</v>
      </c>
      <c r="BF2197" s="45">
        <v>44.0</v>
      </c>
      <c r="BG2197" s="23"/>
      <c r="BH2197" s="23"/>
      <c r="BI2197" s="23"/>
      <c r="BJ2197" s="23"/>
      <c r="BK2197" s="23"/>
      <c r="BL2197" s="45">
        <v>2680.288036166142</v>
      </c>
      <c r="BM2197" s="45">
        <v>0.532</v>
      </c>
      <c r="BN2197" s="23"/>
      <c r="BO2197" s="23"/>
      <c r="BP2197" s="23"/>
      <c r="BQ2197" s="23"/>
      <c r="BR2197" s="23"/>
      <c r="BS2197" s="45">
        <v>2680.288036166142</v>
      </c>
      <c r="BT2197" s="45">
        <v>0.25</v>
      </c>
      <c r="BU2197" s="23"/>
      <c r="BV2197" s="23"/>
      <c r="BW2197" s="23"/>
      <c r="BX2197" s="23"/>
      <c r="BY2197" s="23"/>
      <c r="BZ2197" s="23"/>
      <c r="CA2197" s="23"/>
    </row>
    <row r="2198" ht="15.75" customHeight="1">
      <c r="A2198" s="45">
        <v>3647.522075897161</v>
      </c>
      <c r="B2198" s="46">
        <v>0.058</v>
      </c>
      <c r="C2198" s="45"/>
      <c r="D2198" s="45"/>
      <c r="E2198" s="45"/>
      <c r="F2198" s="45"/>
      <c r="G2198" s="45"/>
      <c r="H2198" s="45">
        <v>3647.522075897161</v>
      </c>
      <c r="I2198" s="46">
        <v>0.124</v>
      </c>
      <c r="J2198" s="45"/>
      <c r="K2198" s="45"/>
      <c r="L2198" s="45"/>
      <c r="M2198" s="45"/>
      <c r="N2198" s="45"/>
      <c r="O2198" s="45">
        <v>3647.522075897161</v>
      </c>
      <c r="P2198" s="45"/>
      <c r="Q2198" s="45"/>
      <c r="R2198" s="45"/>
      <c r="S2198" s="45"/>
      <c r="T2198" s="45"/>
      <c r="U2198" s="45"/>
      <c r="V2198" s="45">
        <v>3647.522075897161</v>
      </c>
      <c r="W2198" s="45"/>
      <c r="X2198" s="45"/>
      <c r="Y2198" s="45"/>
      <c r="Z2198" s="45"/>
      <c r="AA2198" s="45"/>
      <c r="AB2198" s="45"/>
      <c r="AC2198" s="45">
        <v>3647.522075897161</v>
      </c>
      <c r="AD2198" s="45">
        <v>184.4198737562137</v>
      </c>
      <c r="AE2198" s="45"/>
      <c r="AF2198" s="45"/>
      <c r="AG2198" s="45"/>
      <c r="AH2198" s="45"/>
      <c r="AI2198" s="45"/>
      <c r="AJ2198" s="45">
        <v>3647.522075897161</v>
      </c>
      <c r="AK2198" s="45">
        <v>0.029</v>
      </c>
      <c r="AL2198" s="45"/>
      <c r="AM2198" s="45"/>
      <c r="AN2198" s="45"/>
      <c r="AO2198" s="23"/>
      <c r="AP2198" s="23"/>
      <c r="AQ2198" s="45">
        <v>3647.522075897161</v>
      </c>
      <c r="AR2198" s="45">
        <v>0.021</v>
      </c>
      <c r="AS2198" s="23"/>
      <c r="AT2198" s="23"/>
      <c r="AU2198" s="23"/>
      <c r="AV2198" s="23"/>
      <c r="AW2198" s="23"/>
      <c r="AX2198" s="45">
        <v>3647.522075897161</v>
      </c>
      <c r="AY2198" s="23"/>
      <c r="AZ2198" s="23"/>
      <c r="BA2198" s="23"/>
      <c r="BB2198" s="23"/>
      <c r="BC2198" s="23"/>
      <c r="BD2198" s="23"/>
      <c r="BE2198" s="45">
        <v>3647.522075897161</v>
      </c>
      <c r="BF2198" s="45"/>
      <c r="BG2198" s="23"/>
      <c r="BH2198" s="23"/>
      <c r="BI2198" s="23"/>
      <c r="BJ2198" s="23"/>
      <c r="BK2198" s="23"/>
      <c r="BL2198" s="45">
        <v>3647.522075897161</v>
      </c>
      <c r="BM2198" s="45">
        <v>0.07</v>
      </c>
      <c r="BN2198" s="23"/>
      <c r="BO2198" s="23"/>
      <c r="BP2198" s="23"/>
      <c r="BQ2198" s="23"/>
      <c r="BR2198" s="23"/>
      <c r="BS2198" s="45">
        <v>3647.522075897161</v>
      </c>
      <c r="BT2198" s="45">
        <v>0.06</v>
      </c>
      <c r="BU2198" s="23"/>
      <c r="BV2198" s="23"/>
      <c r="BW2198" s="23"/>
      <c r="BX2198" s="23"/>
      <c r="BY2198" s="23"/>
      <c r="BZ2198" s="23"/>
      <c r="CA2198" s="23"/>
    </row>
    <row r="2199" ht="15.75" customHeight="1">
      <c r="A2199" s="45">
        <v>14704.71109049021</v>
      </c>
      <c r="B2199" s="46"/>
      <c r="C2199" s="45"/>
      <c r="D2199" s="45"/>
      <c r="E2199" s="45"/>
      <c r="F2199" s="45"/>
      <c r="G2199" s="45"/>
      <c r="H2199" s="45">
        <v>14704.71109049021</v>
      </c>
      <c r="I2199" s="46"/>
      <c r="J2199" s="45"/>
      <c r="K2199" s="45"/>
      <c r="L2199" s="45"/>
      <c r="M2199" s="45"/>
      <c r="N2199" s="45"/>
      <c r="O2199" s="45">
        <v>14704.71109049021</v>
      </c>
      <c r="P2199" s="45"/>
      <c r="Q2199" s="45"/>
      <c r="R2199" s="45"/>
      <c r="S2199" s="45"/>
      <c r="T2199" s="45"/>
      <c r="U2199" s="45"/>
      <c r="V2199" s="45">
        <v>14704.71109049021</v>
      </c>
      <c r="W2199" s="45"/>
      <c r="X2199" s="45"/>
      <c r="Y2199" s="45"/>
      <c r="Z2199" s="45"/>
      <c r="AA2199" s="45"/>
      <c r="AB2199" s="45"/>
      <c r="AC2199" s="45">
        <v>14704.71109049021</v>
      </c>
      <c r="AD2199" s="45"/>
      <c r="AE2199" s="45"/>
      <c r="AF2199" s="45"/>
      <c r="AG2199" s="45"/>
      <c r="AH2199" s="45"/>
      <c r="AI2199" s="45"/>
      <c r="AJ2199" s="45">
        <v>14704.71109049021</v>
      </c>
      <c r="AK2199" s="45">
        <v>0.013</v>
      </c>
      <c r="AL2199" s="45"/>
      <c r="AM2199" s="45"/>
      <c r="AN2199" s="45"/>
      <c r="AO2199" s="23"/>
      <c r="AP2199" s="23"/>
      <c r="AQ2199" s="45">
        <v>14704.71109049021</v>
      </c>
      <c r="AR2199" s="45"/>
      <c r="AS2199" s="23"/>
      <c r="AT2199" s="23"/>
      <c r="AU2199" s="23"/>
      <c r="AV2199" s="23"/>
      <c r="AW2199" s="23"/>
      <c r="AX2199" s="45">
        <v>14704.71109049021</v>
      </c>
      <c r="AY2199" s="23"/>
      <c r="AZ2199" s="23"/>
      <c r="BA2199" s="23"/>
      <c r="BB2199" s="23"/>
      <c r="BC2199" s="23"/>
      <c r="BD2199" s="23"/>
      <c r="BE2199" s="45">
        <v>14704.71109049021</v>
      </c>
      <c r="BF2199" s="45"/>
      <c r="BG2199" s="23"/>
      <c r="BH2199" s="23"/>
      <c r="BI2199" s="23"/>
      <c r="BJ2199" s="23"/>
      <c r="BK2199" s="23"/>
      <c r="BL2199" s="45">
        <v>14704.71109049021</v>
      </c>
      <c r="BM2199" s="45">
        <v>0.211</v>
      </c>
      <c r="BN2199" s="23"/>
      <c r="BO2199" s="23"/>
      <c r="BP2199" s="23"/>
      <c r="BQ2199" s="23"/>
      <c r="BR2199" s="23"/>
      <c r="BS2199" s="45">
        <v>14704.71109049021</v>
      </c>
      <c r="BT2199" s="45">
        <v>0.475</v>
      </c>
      <c r="BU2199" s="23"/>
      <c r="BV2199" s="23"/>
      <c r="BW2199" s="23"/>
      <c r="BX2199" s="23"/>
      <c r="BY2199" s="23"/>
      <c r="BZ2199" s="23"/>
      <c r="CA2199" s="23"/>
    </row>
    <row r="2200" ht="15.75" customHeight="1">
      <c r="A2200" s="45">
        <v>14811.694017039674</v>
      </c>
      <c r="B2200" s="46"/>
      <c r="C2200" s="45"/>
      <c r="D2200" s="45"/>
      <c r="E2200" s="45"/>
      <c r="F2200" s="45"/>
      <c r="G2200" s="45"/>
      <c r="H2200" s="45">
        <v>14811.694017039674</v>
      </c>
      <c r="I2200" s="46"/>
      <c r="J2200" s="45"/>
      <c r="K2200" s="45"/>
      <c r="L2200" s="45"/>
      <c r="M2200" s="45"/>
      <c r="N2200" s="45"/>
      <c r="O2200" s="45">
        <v>14811.694017039674</v>
      </c>
      <c r="P2200" s="45"/>
      <c r="Q2200" s="45"/>
      <c r="R2200" s="45"/>
      <c r="S2200" s="45"/>
      <c r="T2200" s="45"/>
      <c r="U2200" s="45"/>
      <c r="V2200" s="45">
        <v>14811.694017039674</v>
      </c>
      <c r="W2200" s="45">
        <v>0.007582019328585961</v>
      </c>
      <c r="X2200" s="45"/>
      <c r="Y2200" s="45"/>
      <c r="Z2200" s="45"/>
      <c r="AA2200" s="45"/>
      <c r="AB2200" s="45"/>
      <c r="AC2200" s="45">
        <v>14811.694017039674</v>
      </c>
      <c r="AD2200" s="45">
        <v>3862.5381485249236</v>
      </c>
      <c r="AE2200" s="45"/>
      <c r="AF2200" s="45"/>
      <c r="AG2200" s="45"/>
      <c r="AH2200" s="45"/>
      <c r="AI2200" s="45"/>
      <c r="AJ2200" s="45">
        <v>14811.694017039674</v>
      </c>
      <c r="AK2200" s="45">
        <v>0.013</v>
      </c>
      <c r="AL2200" s="45"/>
      <c r="AM2200" s="45"/>
      <c r="AN2200" s="45"/>
      <c r="AO2200" s="23"/>
      <c r="AP2200" s="23"/>
      <c r="AQ2200" s="45">
        <v>14811.694017039674</v>
      </c>
      <c r="AR2200" s="45"/>
      <c r="AS2200" s="23"/>
      <c r="AT2200" s="23"/>
      <c r="AU2200" s="23"/>
      <c r="AV2200" s="23"/>
      <c r="AW2200" s="23"/>
      <c r="AX2200" s="45">
        <v>14811.694017039674</v>
      </c>
      <c r="AY2200" s="23"/>
      <c r="AZ2200" s="23"/>
      <c r="BA2200" s="23"/>
      <c r="BB2200" s="23"/>
      <c r="BC2200" s="23"/>
      <c r="BD2200" s="23"/>
      <c r="BE2200" s="45">
        <v>14811.694017039674</v>
      </c>
      <c r="BF2200" s="45"/>
      <c r="BG2200" s="23"/>
      <c r="BH2200" s="23"/>
      <c r="BI2200" s="23"/>
      <c r="BJ2200" s="23"/>
      <c r="BK2200" s="23"/>
      <c r="BL2200" s="45">
        <v>14811.694017039674</v>
      </c>
      <c r="BM2200" s="45">
        <v>0.473</v>
      </c>
      <c r="BN2200" s="23"/>
      <c r="BO2200" s="23"/>
      <c r="BP2200" s="23"/>
      <c r="BQ2200" s="23"/>
      <c r="BR2200" s="23"/>
      <c r="BS2200" s="45">
        <v>14811.694017039674</v>
      </c>
      <c r="BT2200" s="45">
        <v>0.52</v>
      </c>
      <c r="BU2200" s="23"/>
      <c r="BV2200" s="23"/>
      <c r="BW2200" s="23"/>
      <c r="BX2200" s="23"/>
      <c r="BY2200" s="23"/>
      <c r="BZ2200" s="23"/>
      <c r="CA2200" s="23"/>
    </row>
    <row r="2201" ht="15.75" customHeight="1">
      <c r="A2201" s="45">
        <v>14728.407469403868</v>
      </c>
      <c r="B2201" s="46"/>
      <c r="C2201" s="45"/>
      <c r="D2201" s="45"/>
      <c r="E2201" s="45"/>
      <c r="F2201" s="45"/>
      <c r="G2201" s="45"/>
      <c r="H2201" s="45">
        <v>14728.407469403868</v>
      </c>
      <c r="I2201" s="46"/>
      <c r="J2201" s="45"/>
      <c r="K2201" s="45"/>
      <c r="L2201" s="45"/>
      <c r="M2201" s="45"/>
      <c r="N2201" s="45"/>
      <c r="O2201" s="45">
        <v>14728.407469403868</v>
      </c>
      <c r="P2201" s="45"/>
      <c r="Q2201" s="45"/>
      <c r="R2201" s="45"/>
      <c r="S2201" s="45"/>
      <c r="T2201" s="45"/>
      <c r="U2201" s="45"/>
      <c r="V2201" s="45">
        <v>14728.407469403868</v>
      </c>
      <c r="W2201" s="45">
        <v>0.007358863008290565</v>
      </c>
      <c r="X2201" s="45"/>
      <c r="Y2201" s="45"/>
      <c r="Z2201" s="45"/>
      <c r="AA2201" s="45"/>
      <c r="AB2201" s="45"/>
      <c r="AC2201" s="45">
        <v>14728.407469403868</v>
      </c>
      <c r="AD2201" s="45">
        <v>3916.3047769443347</v>
      </c>
      <c r="AE2201" s="45"/>
      <c r="AF2201" s="45"/>
      <c r="AG2201" s="45"/>
      <c r="AH2201" s="45"/>
      <c r="AI2201" s="45"/>
      <c r="AJ2201" s="45">
        <v>14728.407469403868</v>
      </c>
      <c r="AK2201" s="45">
        <v>0.013</v>
      </c>
      <c r="AL2201" s="45"/>
      <c r="AM2201" s="45"/>
      <c r="AN2201" s="45"/>
      <c r="AO2201" s="23"/>
      <c r="AP2201" s="23"/>
      <c r="AQ2201" s="45">
        <v>14728.407469403868</v>
      </c>
      <c r="AR2201" s="45"/>
      <c r="AS2201" s="23"/>
      <c r="AT2201" s="23"/>
      <c r="AU2201" s="23"/>
      <c r="AV2201" s="23"/>
      <c r="AW2201" s="23"/>
      <c r="AX2201" s="45">
        <v>14728.407469403868</v>
      </c>
      <c r="AY2201" s="23"/>
      <c r="AZ2201" s="23"/>
      <c r="BA2201" s="23"/>
      <c r="BB2201" s="23"/>
      <c r="BC2201" s="23"/>
      <c r="BD2201" s="23"/>
      <c r="BE2201" s="45">
        <v>14728.407469403868</v>
      </c>
      <c r="BF2201" s="45"/>
      <c r="BG2201" s="23"/>
      <c r="BH2201" s="23"/>
      <c r="BI2201" s="23"/>
      <c r="BJ2201" s="23"/>
      <c r="BK2201" s="23"/>
      <c r="BL2201" s="45">
        <v>14728.407469403868</v>
      </c>
      <c r="BM2201" s="45">
        <v>0.628</v>
      </c>
      <c r="BN2201" s="23"/>
      <c r="BO2201" s="23"/>
      <c r="BP2201" s="23"/>
      <c r="BQ2201" s="23"/>
      <c r="BR2201" s="23"/>
      <c r="BS2201" s="45">
        <v>14728.407469403868</v>
      </c>
      <c r="BT2201" s="45">
        <v>0.565</v>
      </c>
      <c r="BU2201" s="23"/>
      <c r="BV2201" s="23"/>
      <c r="BW2201" s="23"/>
      <c r="BX2201" s="23"/>
      <c r="BY2201" s="23"/>
      <c r="BZ2201" s="23"/>
      <c r="CA2201" s="23"/>
    </row>
    <row r="2202" ht="15.75" customHeight="1">
      <c r="A2202" s="45">
        <v>14657.985566363352</v>
      </c>
      <c r="B2202" s="46"/>
      <c r="C2202" s="45"/>
      <c r="D2202" s="45"/>
      <c r="E2202" s="45"/>
      <c r="F2202" s="45"/>
      <c r="G2202" s="45"/>
      <c r="H2202" s="45">
        <v>14657.985566363352</v>
      </c>
      <c r="I2202" s="46"/>
      <c r="J2202" s="45"/>
      <c r="K2202" s="45"/>
      <c r="L2202" s="45"/>
      <c r="M2202" s="45"/>
      <c r="N2202" s="45"/>
      <c r="O2202" s="45">
        <v>14657.985566363352</v>
      </c>
      <c r="P2202" s="45"/>
      <c r="Q2202" s="45"/>
      <c r="R2202" s="45"/>
      <c r="S2202" s="45"/>
      <c r="T2202" s="45"/>
      <c r="U2202" s="45"/>
      <c r="V2202" s="45">
        <v>14657.985566363352</v>
      </c>
      <c r="W2202" s="45">
        <v>0.006102918104800753</v>
      </c>
      <c r="X2202" s="45"/>
      <c r="Y2202" s="45"/>
      <c r="Z2202" s="45"/>
      <c r="AA2202" s="45"/>
      <c r="AB2202" s="45"/>
      <c r="AC2202" s="45">
        <v>14657.985566363352</v>
      </c>
      <c r="AD2202" s="45">
        <v>3404.4556008785694</v>
      </c>
      <c r="AE2202" s="45"/>
      <c r="AF2202" s="45"/>
      <c r="AG2202" s="45"/>
      <c r="AH2202" s="45"/>
      <c r="AI2202" s="45"/>
      <c r="AJ2202" s="45">
        <v>14657.985566363352</v>
      </c>
      <c r="AK2202" s="45">
        <v>0.013</v>
      </c>
      <c r="AL2202" s="45"/>
      <c r="AM2202" s="45"/>
      <c r="AN2202" s="45"/>
      <c r="AO2202" s="23"/>
      <c r="AP2202" s="23"/>
      <c r="AQ2202" s="45">
        <v>14657.985566363352</v>
      </c>
      <c r="AR2202" s="45"/>
      <c r="AS2202" s="23"/>
      <c r="AT2202" s="23"/>
      <c r="AU2202" s="23"/>
      <c r="AV2202" s="23"/>
      <c r="AW2202" s="23"/>
      <c r="AX2202" s="45">
        <v>14657.985566363352</v>
      </c>
      <c r="AY2202" s="23"/>
      <c r="AZ2202" s="23"/>
      <c r="BA2202" s="23"/>
      <c r="BB2202" s="23"/>
      <c r="BC2202" s="23"/>
      <c r="BD2202" s="23"/>
      <c r="BE2202" s="45">
        <v>14657.985566363352</v>
      </c>
      <c r="BF2202" s="45"/>
      <c r="BG2202" s="23"/>
      <c r="BH2202" s="23"/>
      <c r="BI2202" s="23"/>
      <c r="BJ2202" s="23"/>
      <c r="BK2202" s="23"/>
      <c r="BL2202" s="45">
        <v>14657.985566363352</v>
      </c>
      <c r="BM2202" s="45">
        <v>0.767</v>
      </c>
      <c r="BN2202" s="23"/>
      <c r="BO2202" s="23"/>
      <c r="BP2202" s="23"/>
      <c r="BQ2202" s="23"/>
      <c r="BR2202" s="23"/>
      <c r="BS2202" s="45">
        <v>14657.985566363352</v>
      </c>
      <c r="BT2202" s="45">
        <v>0.61</v>
      </c>
      <c r="BU2202" s="23"/>
      <c r="BV2202" s="23"/>
      <c r="BW2202" s="23"/>
      <c r="BX2202" s="23"/>
      <c r="BY2202" s="23"/>
      <c r="BZ2202" s="23"/>
      <c r="CA2202" s="23"/>
    </row>
    <row r="2203" ht="15.75" customHeight="1">
      <c r="A2203" s="45">
        <v>14806.055148548805</v>
      </c>
      <c r="B2203" s="46"/>
      <c r="C2203" s="45"/>
      <c r="D2203" s="45"/>
      <c r="E2203" s="45"/>
      <c r="F2203" s="45"/>
      <c r="G2203" s="45"/>
      <c r="H2203" s="45">
        <v>14806.055148548805</v>
      </c>
      <c r="I2203" s="46"/>
      <c r="J2203" s="45"/>
      <c r="K2203" s="45"/>
      <c r="L2203" s="45"/>
      <c r="M2203" s="45"/>
      <c r="N2203" s="45"/>
      <c r="O2203" s="45">
        <v>14806.055148548805</v>
      </c>
      <c r="P2203" s="45"/>
      <c r="Q2203" s="45"/>
      <c r="R2203" s="45"/>
      <c r="S2203" s="45"/>
      <c r="T2203" s="45"/>
      <c r="U2203" s="45"/>
      <c r="V2203" s="45">
        <v>14806.055148548805</v>
      </c>
      <c r="W2203" s="45">
        <v>0.008167846120273093</v>
      </c>
      <c r="X2203" s="45"/>
      <c r="Y2203" s="45"/>
      <c r="Z2203" s="45"/>
      <c r="AA2203" s="45"/>
      <c r="AB2203" s="45"/>
      <c r="AC2203" s="45">
        <v>14806.055148548805</v>
      </c>
      <c r="AD2203" s="45">
        <v>3725.410730429903</v>
      </c>
      <c r="AE2203" s="45"/>
      <c r="AF2203" s="45"/>
      <c r="AG2203" s="45"/>
      <c r="AH2203" s="45"/>
      <c r="AI2203" s="45"/>
      <c r="AJ2203" s="45">
        <v>14806.055148548805</v>
      </c>
      <c r="AK2203" s="45">
        <v>0.013</v>
      </c>
      <c r="AL2203" s="45"/>
      <c r="AM2203" s="45"/>
      <c r="AN2203" s="45"/>
      <c r="AO2203" s="23"/>
      <c r="AP2203" s="23"/>
      <c r="AQ2203" s="45">
        <v>14806.055148548805</v>
      </c>
      <c r="AR2203" s="45"/>
      <c r="AS2203" s="23"/>
      <c r="AT2203" s="23"/>
      <c r="AU2203" s="23"/>
      <c r="AV2203" s="23"/>
      <c r="AW2203" s="23"/>
      <c r="AX2203" s="45">
        <v>14806.055148548805</v>
      </c>
      <c r="AY2203" s="23"/>
      <c r="AZ2203" s="23"/>
      <c r="BA2203" s="23"/>
      <c r="BB2203" s="23"/>
      <c r="BC2203" s="23"/>
      <c r="BD2203" s="23"/>
      <c r="BE2203" s="45">
        <v>14806.055148548805</v>
      </c>
      <c r="BF2203" s="45"/>
      <c r="BG2203" s="23"/>
      <c r="BH2203" s="23"/>
      <c r="BI2203" s="23"/>
      <c r="BJ2203" s="23"/>
      <c r="BK2203" s="23"/>
      <c r="BL2203" s="45">
        <v>14806.055148548805</v>
      </c>
      <c r="BM2203" s="45">
        <v>0.822</v>
      </c>
      <c r="BN2203" s="23"/>
      <c r="BO2203" s="23"/>
      <c r="BP2203" s="23"/>
      <c r="BQ2203" s="23"/>
      <c r="BR2203" s="23"/>
      <c r="BS2203" s="45">
        <v>14806.055148548805</v>
      </c>
      <c r="BT2203" s="45">
        <v>0.654</v>
      </c>
      <c r="BU2203" s="23"/>
      <c r="BV2203" s="23"/>
      <c r="BW2203" s="23"/>
      <c r="BX2203" s="23"/>
      <c r="BY2203" s="23"/>
      <c r="BZ2203" s="23"/>
      <c r="CA2203" s="23"/>
    </row>
    <row r="2204" ht="15.75" customHeight="1">
      <c r="A2204" s="45">
        <v>14751.41888938828</v>
      </c>
      <c r="B2204" s="46"/>
      <c r="C2204" s="45"/>
      <c r="D2204" s="45"/>
      <c r="E2204" s="45"/>
      <c r="F2204" s="45"/>
      <c r="G2204" s="45"/>
      <c r="H2204" s="45">
        <v>14751.41888938828</v>
      </c>
      <c r="I2204" s="46"/>
      <c r="J2204" s="45"/>
      <c r="K2204" s="45"/>
      <c r="L2204" s="45"/>
      <c r="M2204" s="45"/>
      <c r="N2204" s="45"/>
      <c r="O2204" s="45">
        <v>14751.41888938828</v>
      </c>
      <c r="P2204" s="45"/>
      <c r="Q2204" s="45"/>
      <c r="R2204" s="45"/>
      <c r="S2204" s="45"/>
      <c r="T2204" s="45"/>
      <c r="U2204" s="45"/>
      <c r="V2204" s="45">
        <v>14751.41888938828</v>
      </c>
      <c r="W2204" s="45">
        <v>0.008012646653131441</v>
      </c>
      <c r="X2204" s="45"/>
      <c r="Y2204" s="45"/>
      <c r="Z2204" s="45"/>
      <c r="AA2204" s="45"/>
      <c r="AB2204" s="45"/>
      <c r="AC2204" s="45">
        <v>14751.41888938828</v>
      </c>
      <c r="AD2204" s="45">
        <v>6106.349673759744</v>
      </c>
      <c r="AE2204" s="45"/>
      <c r="AF2204" s="45"/>
      <c r="AG2204" s="45"/>
      <c r="AH2204" s="45"/>
      <c r="AI2204" s="45"/>
      <c r="AJ2204" s="45">
        <v>14751.41888938828</v>
      </c>
      <c r="AK2204" s="45">
        <v>0.013</v>
      </c>
      <c r="AL2204" s="45"/>
      <c r="AM2204" s="45"/>
      <c r="AN2204" s="45"/>
      <c r="AO2204" s="23"/>
      <c r="AP2204" s="23"/>
      <c r="AQ2204" s="45">
        <v>14751.41888938828</v>
      </c>
      <c r="AR2204" s="45"/>
      <c r="AS2204" s="23"/>
      <c r="AT2204" s="23"/>
      <c r="AU2204" s="23"/>
      <c r="AV2204" s="23"/>
      <c r="AW2204" s="23"/>
      <c r="AX2204" s="45">
        <v>14751.41888938828</v>
      </c>
      <c r="AY2204" s="23"/>
      <c r="AZ2204" s="23"/>
      <c r="BA2204" s="23"/>
      <c r="BB2204" s="23"/>
      <c r="BC2204" s="23"/>
      <c r="BD2204" s="23"/>
      <c r="BE2204" s="45">
        <v>14751.41888938828</v>
      </c>
      <c r="BF2204" s="45"/>
      <c r="BG2204" s="23"/>
      <c r="BH2204" s="23"/>
      <c r="BI2204" s="23"/>
      <c r="BJ2204" s="23"/>
      <c r="BK2204" s="23"/>
      <c r="BL2204" s="45">
        <v>14751.41888938828</v>
      </c>
      <c r="BM2204" s="45">
        <v>0.934</v>
      </c>
      <c r="BN2204" s="23"/>
      <c r="BO2204" s="23"/>
      <c r="BP2204" s="23"/>
      <c r="BQ2204" s="23"/>
      <c r="BR2204" s="23"/>
      <c r="BS2204" s="45">
        <v>14751.41888938828</v>
      </c>
      <c r="BT2204" s="45">
        <v>0.699</v>
      </c>
      <c r="BU2204" s="23"/>
      <c r="BV2204" s="23"/>
      <c r="BW2204" s="23"/>
      <c r="BX2204" s="23"/>
      <c r="BY2204" s="23"/>
      <c r="BZ2204" s="23"/>
      <c r="CA2204" s="23"/>
    </row>
    <row r="2205" ht="15.75" customHeight="1">
      <c r="A2205" s="45">
        <v>14883.665747133522</v>
      </c>
      <c r="B2205" s="46"/>
      <c r="C2205" s="45"/>
      <c r="D2205" s="45"/>
      <c r="E2205" s="45"/>
      <c r="F2205" s="45"/>
      <c r="G2205" s="45"/>
      <c r="H2205" s="45">
        <v>14883.665747133522</v>
      </c>
      <c r="I2205" s="46"/>
      <c r="J2205" s="45"/>
      <c r="K2205" s="45"/>
      <c r="L2205" s="45"/>
      <c r="M2205" s="45"/>
      <c r="N2205" s="45"/>
      <c r="O2205" s="45">
        <v>14883.665747133522</v>
      </c>
      <c r="P2205" s="45"/>
      <c r="Q2205" s="45"/>
      <c r="R2205" s="45"/>
      <c r="S2205" s="45"/>
      <c r="T2205" s="45"/>
      <c r="U2205" s="45"/>
      <c r="V2205" s="45">
        <v>14883.665747133522</v>
      </c>
      <c r="W2205" s="45"/>
      <c r="X2205" s="45"/>
      <c r="Y2205" s="45"/>
      <c r="Z2205" s="45"/>
      <c r="AA2205" s="45"/>
      <c r="AB2205" s="45"/>
      <c r="AC2205" s="45">
        <v>14883.665747133522</v>
      </c>
      <c r="AD2205" s="45">
        <v>6981.260017260511</v>
      </c>
      <c r="AE2205" s="45"/>
      <c r="AF2205" s="45"/>
      <c r="AG2205" s="45"/>
      <c r="AH2205" s="45"/>
      <c r="AI2205" s="45"/>
      <c r="AJ2205" s="45">
        <v>14883.665747133522</v>
      </c>
      <c r="AK2205" s="45">
        <v>0.013</v>
      </c>
      <c r="AL2205" s="45"/>
      <c r="AM2205" s="45"/>
      <c r="AN2205" s="45"/>
      <c r="AO2205" s="23"/>
      <c r="AP2205" s="23"/>
      <c r="AQ2205" s="45">
        <v>14883.665747133522</v>
      </c>
      <c r="AR2205" s="45"/>
      <c r="AS2205" s="23"/>
      <c r="AT2205" s="23"/>
      <c r="AU2205" s="23"/>
      <c r="AV2205" s="23"/>
      <c r="AW2205" s="23"/>
      <c r="AX2205" s="45">
        <v>14883.665747133522</v>
      </c>
      <c r="AY2205" s="23"/>
      <c r="AZ2205" s="23"/>
      <c r="BA2205" s="23"/>
      <c r="BB2205" s="23"/>
      <c r="BC2205" s="23"/>
      <c r="BD2205" s="23"/>
      <c r="BE2205" s="45">
        <v>14883.665747133522</v>
      </c>
      <c r="BF2205" s="45"/>
      <c r="BG2205" s="23"/>
      <c r="BH2205" s="23"/>
      <c r="BI2205" s="23"/>
      <c r="BJ2205" s="23"/>
      <c r="BK2205" s="23"/>
      <c r="BL2205" s="45">
        <v>14883.665747133522</v>
      </c>
      <c r="BM2205" s="45">
        <v>1.07</v>
      </c>
      <c r="BN2205" s="23"/>
      <c r="BO2205" s="23"/>
      <c r="BP2205" s="23"/>
      <c r="BQ2205" s="23"/>
      <c r="BR2205" s="23"/>
      <c r="BS2205" s="45">
        <v>14883.665747133522</v>
      </c>
      <c r="BT2205" s="45">
        <v>0.744</v>
      </c>
      <c r="BU2205" s="23"/>
      <c r="BV2205" s="23"/>
      <c r="BW2205" s="23"/>
      <c r="BX2205" s="23"/>
      <c r="BY2205" s="23"/>
      <c r="BZ2205" s="23"/>
      <c r="CA2205" s="23"/>
    </row>
    <row r="2206" ht="15.75" customHeight="1">
      <c r="A2206" s="45">
        <v>14817.948845617637</v>
      </c>
      <c r="B2206" s="46"/>
      <c r="C2206" s="45"/>
      <c r="D2206" s="45"/>
      <c r="E2206" s="45"/>
      <c r="F2206" s="45"/>
      <c r="G2206" s="45"/>
      <c r="H2206" s="45">
        <v>14817.948845617637</v>
      </c>
      <c r="I2206" s="46"/>
      <c r="J2206" s="45"/>
      <c r="K2206" s="45"/>
      <c r="L2206" s="45"/>
      <c r="M2206" s="45"/>
      <c r="N2206" s="45"/>
      <c r="O2206" s="45">
        <v>14817.948845617637</v>
      </c>
      <c r="P2206" s="45"/>
      <c r="Q2206" s="45"/>
      <c r="R2206" s="45"/>
      <c r="S2206" s="45"/>
      <c r="T2206" s="45"/>
      <c r="U2206" s="45"/>
      <c r="V2206" s="45">
        <v>14817.948845617637</v>
      </c>
      <c r="W2206" s="45">
        <v>0.007813337827279273</v>
      </c>
      <c r="X2206" s="45"/>
      <c r="Y2206" s="45"/>
      <c r="Z2206" s="45"/>
      <c r="AA2206" s="45"/>
      <c r="AB2206" s="45"/>
      <c r="AC2206" s="45">
        <v>14817.948845617637</v>
      </c>
      <c r="AD2206" s="45">
        <v>7032.004044551346</v>
      </c>
      <c r="AE2206" s="45"/>
      <c r="AF2206" s="45"/>
      <c r="AG2206" s="45"/>
      <c r="AH2206" s="45"/>
      <c r="AI2206" s="45"/>
      <c r="AJ2206" s="45">
        <v>14817.948845617637</v>
      </c>
      <c r="AK2206" s="45">
        <v>0.013</v>
      </c>
      <c r="AL2206" s="45"/>
      <c r="AM2206" s="45"/>
      <c r="AN2206" s="45"/>
      <c r="AO2206" s="23"/>
      <c r="AP2206" s="23"/>
      <c r="AQ2206" s="45">
        <v>14817.948845617637</v>
      </c>
      <c r="AR2206" s="45"/>
      <c r="AS2206" s="23"/>
      <c r="AT2206" s="23"/>
      <c r="AU2206" s="23"/>
      <c r="AV2206" s="23"/>
      <c r="AW2206" s="23"/>
      <c r="AX2206" s="45">
        <v>14817.948845617637</v>
      </c>
      <c r="AY2206" s="23"/>
      <c r="AZ2206" s="23"/>
      <c r="BA2206" s="23"/>
      <c r="BB2206" s="23"/>
      <c r="BC2206" s="23"/>
      <c r="BD2206" s="23"/>
      <c r="BE2206" s="45">
        <v>14817.948845617637</v>
      </c>
      <c r="BF2206" s="45"/>
      <c r="BG2206" s="23"/>
      <c r="BH2206" s="23"/>
      <c r="BI2206" s="23"/>
      <c r="BJ2206" s="23"/>
      <c r="BK2206" s="23"/>
      <c r="BL2206" s="45">
        <v>14817.948845617637</v>
      </c>
      <c r="BM2206" s="45">
        <v>1.222</v>
      </c>
      <c r="BN2206" s="23"/>
      <c r="BO2206" s="23"/>
      <c r="BP2206" s="23"/>
      <c r="BQ2206" s="23"/>
      <c r="BR2206" s="23"/>
      <c r="BS2206" s="45">
        <v>14817.948845617637</v>
      </c>
      <c r="BT2206" s="45">
        <v>0.823</v>
      </c>
      <c r="BU2206" s="23"/>
      <c r="BV2206" s="23"/>
      <c r="BW2206" s="23"/>
      <c r="BX2206" s="23"/>
      <c r="BY2206" s="23"/>
      <c r="BZ2206" s="23"/>
      <c r="CA2206" s="23"/>
    </row>
    <row r="2207" ht="15.75" customHeight="1">
      <c r="A2207" s="45">
        <v>14744.386449509415</v>
      </c>
      <c r="B2207" s="46"/>
      <c r="C2207" s="45"/>
      <c r="D2207" s="45"/>
      <c r="E2207" s="45"/>
      <c r="F2207" s="45"/>
      <c r="G2207" s="45"/>
      <c r="H2207" s="45">
        <v>14744.386449509415</v>
      </c>
      <c r="I2207" s="46"/>
      <c r="J2207" s="45"/>
      <c r="K2207" s="45"/>
      <c r="L2207" s="45"/>
      <c r="M2207" s="45"/>
      <c r="N2207" s="45"/>
      <c r="O2207" s="45">
        <v>14744.386449509415</v>
      </c>
      <c r="P2207" s="45"/>
      <c r="Q2207" s="45"/>
      <c r="R2207" s="45"/>
      <c r="S2207" s="45"/>
      <c r="T2207" s="45"/>
      <c r="U2207" s="45"/>
      <c r="V2207" s="45">
        <v>14744.386449509415</v>
      </c>
      <c r="W2207" s="45">
        <v>0.007937717106465963</v>
      </c>
      <c r="X2207" s="45"/>
      <c r="Y2207" s="45"/>
      <c r="Z2207" s="45"/>
      <c r="AA2207" s="45"/>
      <c r="AB2207" s="45"/>
      <c r="AC2207" s="45">
        <v>14744.386449509415</v>
      </c>
      <c r="AD2207" s="45">
        <v>6200.865378755561</v>
      </c>
      <c r="AE2207" s="45"/>
      <c r="AF2207" s="45"/>
      <c r="AG2207" s="45"/>
      <c r="AH2207" s="45"/>
      <c r="AI2207" s="45"/>
      <c r="AJ2207" s="45">
        <v>14744.386449509415</v>
      </c>
      <c r="AK2207" s="45">
        <v>0.012</v>
      </c>
      <c r="AL2207" s="45"/>
      <c r="AM2207" s="45"/>
      <c r="AN2207" s="45"/>
      <c r="AO2207" s="23"/>
      <c r="AP2207" s="23"/>
      <c r="AQ2207" s="45">
        <v>14744.386449509415</v>
      </c>
      <c r="AR2207" s="45"/>
      <c r="AS2207" s="23"/>
      <c r="AT2207" s="23"/>
      <c r="AU2207" s="23"/>
      <c r="AV2207" s="23"/>
      <c r="AW2207" s="23"/>
      <c r="AX2207" s="45">
        <v>14744.386449509415</v>
      </c>
      <c r="AY2207" s="23"/>
      <c r="AZ2207" s="23"/>
      <c r="BA2207" s="23"/>
      <c r="BB2207" s="23"/>
      <c r="BC2207" s="23"/>
      <c r="BD2207" s="23"/>
      <c r="BE2207" s="45">
        <v>14744.386449509415</v>
      </c>
      <c r="BF2207" s="45"/>
      <c r="BG2207" s="23"/>
      <c r="BH2207" s="23"/>
      <c r="BI2207" s="23"/>
      <c r="BJ2207" s="23"/>
      <c r="BK2207" s="23"/>
      <c r="BL2207" s="45">
        <v>14744.386449509415</v>
      </c>
      <c r="BM2207" s="45">
        <v>1.311</v>
      </c>
      <c r="BN2207" s="23"/>
      <c r="BO2207" s="23"/>
      <c r="BP2207" s="23"/>
      <c r="BQ2207" s="23"/>
      <c r="BR2207" s="23"/>
      <c r="BS2207" s="45">
        <v>14744.386449509415</v>
      </c>
      <c r="BT2207" s="45">
        <v>0.833</v>
      </c>
      <c r="BU2207" s="23"/>
      <c r="BV2207" s="23"/>
      <c r="BW2207" s="23"/>
      <c r="BX2207" s="23"/>
      <c r="BY2207" s="23"/>
      <c r="BZ2207" s="23"/>
      <c r="CA2207" s="23"/>
    </row>
    <row r="2208" ht="15.75" customHeight="1">
      <c r="A2208" s="45">
        <v>14882.094941956882</v>
      </c>
      <c r="B2208" s="46"/>
      <c r="C2208" s="45"/>
      <c r="D2208" s="45"/>
      <c r="E2208" s="45"/>
      <c r="F2208" s="45"/>
      <c r="G2208" s="45"/>
      <c r="H2208" s="45">
        <v>14882.094941956882</v>
      </c>
      <c r="I2208" s="46"/>
      <c r="J2208" s="45"/>
      <c r="K2208" s="45"/>
      <c r="L2208" s="45"/>
      <c r="M2208" s="45"/>
      <c r="N2208" s="45"/>
      <c r="O2208" s="45">
        <v>14882.094941956882</v>
      </c>
      <c r="P2208" s="45"/>
      <c r="Q2208" s="45"/>
      <c r="R2208" s="45"/>
      <c r="S2208" s="45"/>
      <c r="T2208" s="45"/>
      <c r="U2208" s="45"/>
      <c r="V2208" s="45">
        <v>14882.094941956882</v>
      </c>
      <c r="W2208" s="45"/>
      <c r="X2208" s="45"/>
      <c r="Y2208" s="45"/>
      <c r="Z2208" s="45"/>
      <c r="AA2208" s="45"/>
      <c r="AB2208" s="45"/>
      <c r="AC2208" s="45">
        <v>14882.094941956882</v>
      </c>
      <c r="AD2208" s="45">
        <v>6403.169338492721</v>
      </c>
      <c r="AE2208" s="45"/>
      <c r="AF2208" s="45"/>
      <c r="AG2208" s="45"/>
      <c r="AH2208" s="45"/>
      <c r="AI2208" s="45"/>
      <c r="AJ2208" s="45">
        <v>14882.094941956882</v>
      </c>
      <c r="AK2208" s="45">
        <v>0.012</v>
      </c>
      <c r="AL2208" s="45"/>
      <c r="AM2208" s="45"/>
      <c r="AN2208" s="45"/>
      <c r="AO2208" s="23"/>
      <c r="AP2208" s="23"/>
      <c r="AQ2208" s="45">
        <v>14882.094941956882</v>
      </c>
      <c r="AR2208" s="45"/>
      <c r="AS2208" s="23"/>
      <c r="AT2208" s="23"/>
      <c r="AU2208" s="23"/>
      <c r="AV2208" s="23"/>
      <c r="AW2208" s="23"/>
      <c r="AX2208" s="45">
        <v>14882.094941956882</v>
      </c>
      <c r="AY2208" s="23"/>
      <c r="AZ2208" s="23"/>
      <c r="BA2208" s="23"/>
      <c r="BB2208" s="23"/>
      <c r="BC2208" s="23"/>
      <c r="BD2208" s="23"/>
      <c r="BE2208" s="45">
        <v>14882.094941956882</v>
      </c>
      <c r="BF2208" s="45"/>
      <c r="BG2208" s="23"/>
      <c r="BH2208" s="23"/>
      <c r="BI2208" s="23"/>
      <c r="BJ2208" s="23"/>
      <c r="BK2208" s="23"/>
      <c r="BL2208" s="45">
        <v>14882.094941956882</v>
      </c>
      <c r="BM2208" s="45">
        <v>1.358</v>
      </c>
      <c r="BN2208" s="23"/>
      <c r="BO2208" s="23"/>
      <c r="BP2208" s="23"/>
      <c r="BQ2208" s="23"/>
      <c r="BR2208" s="23"/>
      <c r="BS2208" s="45">
        <v>14882.094941956882</v>
      </c>
      <c r="BT2208" s="45">
        <v>0.842</v>
      </c>
      <c r="BU2208" s="23"/>
      <c r="BV2208" s="23"/>
      <c r="BW2208" s="23"/>
      <c r="BX2208" s="23"/>
      <c r="BY2208" s="23"/>
      <c r="BZ2208" s="23"/>
      <c r="CA2208" s="23"/>
    </row>
    <row r="2209" ht="15.75" customHeight="1">
      <c r="A2209" s="45">
        <v>15075.82767486525</v>
      </c>
      <c r="B2209" s="46"/>
      <c r="C2209" s="45"/>
      <c r="D2209" s="45"/>
      <c r="E2209" s="45"/>
      <c r="F2209" s="45"/>
      <c r="G2209" s="45"/>
      <c r="H2209" s="45">
        <v>15075.82767486525</v>
      </c>
      <c r="I2209" s="46"/>
      <c r="J2209" s="45"/>
      <c r="K2209" s="45"/>
      <c r="L2209" s="45"/>
      <c r="M2209" s="45"/>
      <c r="N2209" s="45"/>
      <c r="O2209" s="45">
        <v>15075.82767486525</v>
      </c>
      <c r="P2209" s="45"/>
      <c r="Q2209" s="45"/>
      <c r="R2209" s="45"/>
      <c r="S2209" s="45"/>
      <c r="T2209" s="45"/>
      <c r="U2209" s="45"/>
      <c r="V2209" s="45">
        <v>15075.82767486525</v>
      </c>
      <c r="W2209" s="45"/>
      <c r="X2209" s="45"/>
      <c r="Y2209" s="45"/>
      <c r="Z2209" s="45"/>
      <c r="AA2209" s="45"/>
      <c r="AB2209" s="45"/>
      <c r="AC2209" s="45">
        <v>15075.82767486525</v>
      </c>
      <c r="AD2209" s="45">
        <v>6396.753608822254</v>
      </c>
      <c r="AE2209" s="45"/>
      <c r="AF2209" s="45"/>
      <c r="AG2209" s="45"/>
      <c r="AH2209" s="45"/>
      <c r="AI2209" s="45"/>
      <c r="AJ2209" s="45">
        <v>15075.82767486525</v>
      </c>
      <c r="AK2209" s="45">
        <v>0.012</v>
      </c>
      <c r="AL2209" s="45"/>
      <c r="AM2209" s="45"/>
      <c r="AN2209" s="45"/>
      <c r="AO2209" s="23"/>
      <c r="AP2209" s="23"/>
      <c r="AQ2209" s="45">
        <v>15075.82767486525</v>
      </c>
      <c r="AR2209" s="45"/>
      <c r="AS2209" s="23"/>
      <c r="AT2209" s="23"/>
      <c r="AU2209" s="23"/>
      <c r="AV2209" s="23"/>
      <c r="AW2209" s="23"/>
      <c r="AX2209" s="45">
        <v>15075.82767486525</v>
      </c>
      <c r="AY2209" s="23"/>
      <c r="AZ2209" s="23"/>
      <c r="BA2209" s="23"/>
      <c r="BB2209" s="23"/>
      <c r="BC2209" s="23"/>
      <c r="BD2209" s="23"/>
      <c r="BE2209" s="45">
        <v>15075.82767486525</v>
      </c>
      <c r="BF2209" s="45"/>
      <c r="BG2209" s="23"/>
      <c r="BH2209" s="23"/>
      <c r="BI2209" s="23"/>
      <c r="BJ2209" s="23"/>
      <c r="BK2209" s="23"/>
      <c r="BL2209" s="45">
        <v>15075.82767486525</v>
      </c>
      <c r="BM2209" s="45"/>
      <c r="BN2209" s="23"/>
      <c r="BO2209" s="23"/>
      <c r="BP2209" s="23"/>
      <c r="BQ2209" s="23"/>
      <c r="BR2209" s="23"/>
      <c r="BS2209" s="45">
        <v>15075.82767486525</v>
      </c>
      <c r="BT2209" s="45">
        <v>0.883</v>
      </c>
      <c r="BU2209" s="23"/>
      <c r="BV2209" s="23"/>
      <c r="BW2209" s="23"/>
      <c r="BX2209" s="23"/>
      <c r="BY2209" s="23"/>
      <c r="BZ2209" s="23"/>
      <c r="CA2209" s="23"/>
    </row>
    <row r="2210" ht="15.75" customHeight="1">
      <c r="A2210" s="45">
        <v>15189.96876446804</v>
      </c>
      <c r="B2210" s="46"/>
      <c r="C2210" s="45"/>
      <c r="D2210" s="45"/>
      <c r="E2210" s="45"/>
      <c r="F2210" s="45"/>
      <c r="G2210" s="45"/>
      <c r="H2210" s="45">
        <v>15189.96876446804</v>
      </c>
      <c r="I2210" s="46"/>
      <c r="J2210" s="45"/>
      <c r="K2210" s="45"/>
      <c r="L2210" s="45"/>
      <c r="M2210" s="45"/>
      <c r="N2210" s="45"/>
      <c r="O2210" s="45">
        <v>15189.96876446804</v>
      </c>
      <c r="P2210" s="45"/>
      <c r="Q2210" s="45"/>
      <c r="R2210" s="45"/>
      <c r="S2210" s="45"/>
      <c r="T2210" s="45"/>
      <c r="U2210" s="45"/>
      <c r="V2210" s="45">
        <v>15189.96876446804</v>
      </c>
      <c r="W2210" s="45">
        <v>0.010355257878329579</v>
      </c>
      <c r="X2210" s="45"/>
      <c r="Y2210" s="45"/>
      <c r="Z2210" s="45"/>
      <c r="AA2210" s="45"/>
      <c r="AB2210" s="45"/>
      <c r="AC2210" s="45">
        <v>15189.96876446804</v>
      </c>
      <c r="AD2210" s="45">
        <v>6342.78835766536</v>
      </c>
      <c r="AE2210" s="45"/>
      <c r="AF2210" s="45"/>
      <c r="AG2210" s="45"/>
      <c r="AH2210" s="45"/>
      <c r="AI2210" s="45"/>
      <c r="AJ2210" s="45">
        <v>15189.96876446804</v>
      </c>
      <c r="AK2210" s="45">
        <v>0.012</v>
      </c>
      <c r="AL2210" s="45"/>
      <c r="AM2210" s="45"/>
      <c r="AN2210" s="45"/>
      <c r="AO2210" s="23"/>
      <c r="AP2210" s="23"/>
      <c r="AQ2210" s="45">
        <v>15189.96876446804</v>
      </c>
      <c r="AR2210" s="45"/>
      <c r="AS2210" s="23"/>
      <c r="AT2210" s="23"/>
      <c r="AU2210" s="23"/>
      <c r="AV2210" s="23"/>
      <c r="AW2210" s="23"/>
      <c r="AX2210" s="45">
        <v>15189.96876446804</v>
      </c>
      <c r="AY2210" s="23"/>
      <c r="AZ2210" s="23"/>
      <c r="BA2210" s="23"/>
      <c r="BB2210" s="23"/>
      <c r="BC2210" s="23"/>
      <c r="BD2210" s="23"/>
      <c r="BE2210" s="45">
        <v>15189.96876446804</v>
      </c>
      <c r="BF2210" s="45"/>
      <c r="BG2210" s="23"/>
      <c r="BH2210" s="23"/>
      <c r="BI2210" s="23"/>
      <c r="BJ2210" s="23"/>
      <c r="BK2210" s="23"/>
      <c r="BL2210" s="45">
        <v>15189.96876446804</v>
      </c>
      <c r="BM2210" s="45">
        <v>1.395</v>
      </c>
      <c r="BN2210" s="23"/>
      <c r="BO2210" s="23"/>
      <c r="BP2210" s="23"/>
      <c r="BQ2210" s="23"/>
      <c r="BR2210" s="23"/>
      <c r="BS2210" s="45">
        <v>15189.96876446804</v>
      </c>
      <c r="BT2210" s="45">
        <v>0.913</v>
      </c>
      <c r="BU2210" s="23"/>
      <c r="BV2210" s="23"/>
      <c r="BW2210" s="23"/>
      <c r="BX2210" s="23"/>
      <c r="BY2210" s="23"/>
      <c r="BZ2210" s="23"/>
      <c r="CA2210" s="23"/>
    </row>
    <row r="2211" ht="15.75" customHeight="1">
      <c r="A2211" s="45">
        <v>16016.528390988631</v>
      </c>
      <c r="B2211" s="46"/>
      <c r="C2211" s="45"/>
      <c r="D2211" s="45"/>
      <c r="E2211" s="45"/>
      <c r="F2211" s="45"/>
      <c r="G2211" s="45"/>
      <c r="H2211" s="45">
        <v>16016.528390988631</v>
      </c>
      <c r="I2211" s="46"/>
      <c r="J2211" s="45"/>
      <c r="K2211" s="45"/>
      <c r="L2211" s="45"/>
      <c r="M2211" s="45"/>
      <c r="N2211" s="45"/>
      <c r="O2211" s="45">
        <v>16016.528390988631</v>
      </c>
      <c r="P2211" s="45"/>
      <c r="Q2211" s="45"/>
      <c r="R2211" s="45"/>
      <c r="S2211" s="45"/>
      <c r="T2211" s="45"/>
      <c r="U2211" s="45"/>
      <c r="V2211" s="45">
        <v>16016.528390988631</v>
      </c>
      <c r="W2211" s="45"/>
      <c r="X2211" s="45"/>
      <c r="Y2211" s="45"/>
      <c r="Z2211" s="45"/>
      <c r="AA2211" s="45"/>
      <c r="AB2211" s="45"/>
      <c r="AC2211" s="45">
        <v>16016.528390988631</v>
      </c>
      <c r="AD2211" s="45"/>
      <c r="AE2211" s="45"/>
      <c r="AF2211" s="45"/>
      <c r="AG2211" s="45"/>
      <c r="AH2211" s="45"/>
      <c r="AI2211" s="45"/>
      <c r="AJ2211" s="45">
        <v>16016.528390988631</v>
      </c>
      <c r="AK2211" s="45">
        <v>0.014</v>
      </c>
      <c r="AL2211" s="45"/>
      <c r="AM2211" s="45"/>
      <c r="AN2211" s="45"/>
      <c r="AO2211" s="23"/>
      <c r="AP2211" s="23"/>
      <c r="AQ2211" s="45">
        <v>16016.528390988631</v>
      </c>
      <c r="AR2211" s="45"/>
      <c r="AS2211" s="23"/>
      <c r="AT2211" s="23"/>
      <c r="AU2211" s="23"/>
      <c r="AV2211" s="23"/>
      <c r="AW2211" s="23"/>
      <c r="AX2211" s="45">
        <v>16016.528390988631</v>
      </c>
      <c r="AY2211" s="23"/>
      <c r="AZ2211" s="23"/>
      <c r="BA2211" s="23"/>
      <c r="BB2211" s="23"/>
      <c r="BC2211" s="23"/>
      <c r="BD2211" s="23"/>
      <c r="BE2211" s="45">
        <v>16016.528390988631</v>
      </c>
      <c r="BF2211" s="45"/>
      <c r="BG2211" s="23"/>
      <c r="BH2211" s="23"/>
      <c r="BI2211" s="23"/>
      <c r="BJ2211" s="23"/>
      <c r="BK2211" s="23"/>
      <c r="BL2211" s="45">
        <v>16016.528390988631</v>
      </c>
      <c r="BM2211" s="45">
        <v>0.207</v>
      </c>
      <c r="BN2211" s="23"/>
      <c r="BO2211" s="23"/>
      <c r="BP2211" s="23"/>
      <c r="BQ2211" s="23"/>
      <c r="BR2211" s="23"/>
      <c r="BS2211" s="45">
        <v>16016.528390988631</v>
      </c>
      <c r="BT2211" s="45">
        <v>0.429</v>
      </c>
      <c r="BU2211" s="23"/>
      <c r="BV2211" s="23"/>
      <c r="BW2211" s="23"/>
      <c r="BX2211" s="23"/>
      <c r="BY2211" s="23"/>
      <c r="BZ2211" s="23"/>
      <c r="CA2211" s="23"/>
    </row>
    <row r="2212" ht="15.75" customHeight="1">
      <c r="A2212" s="45">
        <v>123.19954583342658</v>
      </c>
      <c r="B2212" s="46">
        <v>0.061</v>
      </c>
      <c r="C2212" s="45"/>
      <c r="D2212" s="45"/>
      <c r="E2212" s="45"/>
      <c r="F2212" s="45"/>
      <c r="G2212" s="45"/>
      <c r="H2212" s="45">
        <v>123.19954583342658</v>
      </c>
      <c r="I2212" s="46">
        <v>0.346</v>
      </c>
      <c r="J2212" s="45"/>
      <c r="K2212" s="45"/>
      <c r="L2212" s="45"/>
      <c r="M2212" s="45"/>
      <c r="N2212" s="45"/>
      <c r="O2212" s="45">
        <v>123.19954583342658</v>
      </c>
      <c r="P2212" s="45">
        <v>8.886770500997455E-4</v>
      </c>
      <c r="Q2212" s="45"/>
      <c r="R2212" s="45"/>
      <c r="S2212" s="45"/>
      <c r="T2212" s="45"/>
      <c r="U2212" s="45"/>
      <c r="V2212" s="45">
        <v>123.19954583342658</v>
      </c>
      <c r="W2212" s="45"/>
      <c r="X2212" s="45"/>
      <c r="Y2212" s="45"/>
      <c r="Z2212" s="45"/>
      <c r="AA2212" s="45"/>
      <c r="AB2212" s="45"/>
      <c r="AC2212" s="45">
        <v>123.19954583342658</v>
      </c>
      <c r="AD2212" s="45">
        <v>13.15020557001181</v>
      </c>
      <c r="AE2212" s="45"/>
      <c r="AF2212" s="45"/>
      <c r="AG2212" s="45"/>
      <c r="AH2212" s="45"/>
      <c r="AI2212" s="45"/>
      <c r="AJ2212" s="45">
        <v>123.19954583342658</v>
      </c>
      <c r="AK2212" s="45">
        <v>0.031</v>
      </c>
      <c r="AL2212" s="45"/>
      <c r="AM2212" s="45"/>
      <c r="AN2212" s="45"/>
      <c r="AO2212" s="23"/>
      <c r="AP2212" s="23"/>
      <c r="AQ2212" s="45">
        <v>123.19954583342658</v>
      </c>
      <c r="AR2212" s="45">
        <v>0.054</v>
      </c>
      <c r="AS2212" s="23"/>
      <c r="AT2212" s="23"/>
      <c r="AU2212" s="23"/>
      <c r="AV2212" s="23"/>
      <c r="AW2212" s="23"/>
      <c r="AX2212" s="45">
        <v>123.19954583342658</v>
      </c>
      <c r="AY2212" s="23"/>
      <c r="AZ2212" s="23"/>
      <c r="BA2212" s="23"/>
      <c r="BB2212" s="23"/>
      <c r="BC2212" s="23"/>
      <c r="BD2212" s="23"/>
      <c r="BE2212" s="45">
        <v>123.19954583342658</v>
      </c>
      <c r="BF2212" s="45"/>
      <c r="BG2212" s="23"/>
      <c r="BH2212" s="23"/>
      <c r="BI2212" s="23"/>
      <c r="BJ2212" s="23"/>
      <c r="BK2212" s="23"/>
      <c r="BL2212" s="45">
        <v>123.19954583342658</v>
      </c>
      <c r="BM2212" s="45">
        <v>0.09</v>
      </c>
      <c r="BN2212" s="23"/>
      <c r="BO2212" s="23"/>
      <c r="BP2212" s="23"/>
      <c r="BQ2212" s="23"/>
      <c r="BR2212" s="23"/>
      <c r="BS2212" s="45">
        <v>123.19954583342658</v>
      </c>
      <c r="BT2212" s="45">
        <v>0.021</v>
      </c>
      <c r="BU2212" s="23"/>
      <c r="BV2212" s="23"/>
      <c r="BW2212" s="23"/>
      <c r="BX2212" s="23"/>
      <c r="BY2212" s="23"/>
      <c r="BZ2212" s="23"/>
      <c r="CA2212" s="23"/>
    </row>
    <row r="2213" ht="15.75" customHeight="1">
      <c r="A2213" s="45">
        <v>121.62873707362029</v>
      </c>
      <c r="B2213" s="46">
        <v>0.063</v>
      </c>
      <c r="C2213" s="45"/>
      <c r="D2213" s="45"/>
      <c r="E2213" s="45"/>
      <c r="F2213" s="45"/>
      <c r="G2213" s="45"/>
      <c r="H2213" s="45">
        <v>121.62873707362029</v>
      </c>
      <c r="I2213" s="46">
        <v>0.201</v>
      </c>
      <c r="J2213" s="45"/>
      <c r="K2213" s="45"/>
      <c r="L2213" s="45"/>
      <c r="M2213" s="45"/>
      <c r="N2213" s="45"/>
      <c r="O2213" s="45">
        <v>121.62873707362029</v>
      </c>
      <c r="P2213" s="45">
        <v>8.301152843662187E-4</v>
      </c>
      <c r="Q2213" s="45"/>
      <c r="R2213" s="45"/>
      <c r="S2213" s="45"/>
      <c r="T2213" s="45"/>
      <c r="U2213" s="45"/>
      <c r="V2213" s="45">
        <v>121.62873707362029</v>
      </c>
      <c r="W2213" s="45">
        <v>0.0017477539620166566</v>
      </c>
      <c r="X2213" s="45"/>
      <c r="Y2213" s="45"/>
      <c r="Z2213" s="45"/>
      <c r="AA2213" s="45"/>
      <c r="AB2213" s="45"/>
      <c r="AC2213" s="45">
        <v>121.62873707362029</v>
      </c>
      <c r="AD2213" s="45">
        <v>12.891042421706706</v>
      </c>
      <c r="AE2213" s="45"/>
      <c r="AF2213" s="45"/>
      <c r="AG2213" s="45"/>
      <c r="AH2213" s="45"/>
      <c r="AI2213" s="45"/>
      <c r="AJ2213" s="45">
        <v>121.62873707362029</v>
      </c>
      <c r="AK2213" s="45">
        <v>0.03</v>
      </c>
      <c r="AL2213" s="45"/>
      <c r="AM2213" s="45"/>
      <c r="AN2213" s="45"/>
      <c r="AO2213" s="23"/>
      <c r="AP2213" s="23"/>
      <c r="AQ2213" s="45">
        <v>121.62873707362029</v>
      </c>
      <c r="AR2213" s="45">
        <v>0.052</v>
      </c>
      <c r="AS2213" s="23"/>
      <c r="AT2213" s="23"/>
      <c r="AU2213" s="23"/>
      <c r="AV2213" s="23"/>
      <c r="AW2213" s="23"/>
      <c r="AX2213" s="45">
        <v>121.62873707362029</v>
      </c>
      <c r="AY2213" s="23"/>
      <c r="AZ2213" s="23"/>
      <c r="BA2213" s="23"/>
      <c r="BB2213" s="23"/>
      <c r="BC2213" s="23"/>
      <c r="BD2213" s="23"/>
      <c r="BE2213" s="45">
        <v>121.62873707362029</v>
      </c>
      <c r="BF2213" s="45"/>
      <c r="BG2213" s="23"/>
      <c r="BH2213" s="23"/>
      <c r="BI2213" s="23"/>
      <c r="BJ2213" s="23"/>
      <c r="BK2213" s="23"/>
      <c r="BL2213" s="45">
        <v>121.62873707362029</v>
      </c>
      <c r="BM2213" s="45">
        <v>0.116</v>
      </c>
      <c r="BN2213" s="23"/>
      <c r="BO2213" s="23"/>
      <c r="BP2213" s="23"/>
      <c r="BQ2213" s="23"/>
      <c r="BR2213" s="23"/>
      <c r="BS2213" s="45">
        <v>121.62873707362029</v>
      </c>
      <c r="BT2213" s="45">
        <v>0.031</v>
      </c>
      <c r="BU2213" s="23"/>
      <c r="BV2213" s="23"/>
      <c r="BW2213" s="23"/>
      <c r="BX2213" s="23"/>
      <c r="BY2213" s="23"/>
      <c r="BZ2213" s="23"/>
      <c r="CA2213" s="23"/>
    </row>
    <row r="2214" ht="15.75" customHeight="1">
      <c r="A2214" s="45">
        <v>119.59937924673169</v>
      </c>
      <c r="B2214" s="46">
        <v>0.065</v>
      </c>
      <c r="C2214" s="45"/>
      <c r="D2214" s="45"/>
      <c r="E2214" s="45"/>
      <c r="F2214" s="45"/>
      <c r="G2214" s="45"/>
      <c r="H2214" s="45">
        <v>119.59937924673169</v>
      </c>
      <c r="I2214" s="46">
        <v>0.206</v>
      </c>
      <c r="J2214" s="45"/>
      <c r="K2214" s="45"/>
      <c r="L2214" s="45"/>
      <c r="M2214" s="45"/>
      <c r="N2214" s="45"/>
      <c r="O2214" s="45">
        <v>119.59937924673169</v>
      </c>
      <c r="P2214" s="45">
        <v>6.879390629943903E-4</v>
      </c>
      <c r="Q2214" s="45"/>
      <c r="R2214" s="45"/>
      <c r="S2214" s="45"/>
      <c r="T2214" s="45"/>
      <c r="U2214" s="45"/>
      <c r="V2214" s="45">
        <v>119.59937924673169</v>
      </c>
      <c r="W2214" s="45">
        <v>0.001597908434567657</v>
      </c>
      <c r="X2214" s="45"/>
      <c r="Y2214" s="45"/>
      <c r="Z2214" s="45"/>
      <c r="AA2214" s="45"/>
      <c r="AB2214" s="45"/>
      <c r="AC2214" s="45">
        <v>119.59937924673169</v>
      </c>
      <c r="AD2214" s="45">
        <v>21.84813725776155</v>
      </c>
      <c r="AE2214" s="45"/>
      <c r="AF2214" s="45"/>
      <c r="AG2214" s="45"/>
      <c r="AH2214" s="45"/>
      <c r="AI2214" s="45"/>
      <c r="AJ2214" s="45">
        <v>119.59937924673169</v>
      </c>
      <c r="AK2214" s="45">
        <v>0.03</v>
      </c>
      <c r="AL2214" s="45"/>
      <c r="AM2214" s="45"/>
      <c r="AN2214" s="45"/>
      <c r="AO2214" s="23"/>
      <c r="AP2214" s="23"/>
      <c r="AQ2214" s="45">
        <v>119.59937924673169</v>
      </c>
      <c r="AR2214" s="45">
        <v>0.049</v>
      </c>
      <c r="AS2214" s="23"/>
      <c r="AT2214" s="23"/>
      <c r="AU2214" s="23"/>
      <c r="AV2214" s="23"/>
      <c r="AW2214" s="23"/>
      <c r="AX2214" s="45">
        <v>119.59937924673169</v>
      </c>
      <c r="AY2214" s="23"/>
      <c r="AZ2214" s="23"/>
      <c r="BA2214" s="23"/>
      <c r="BB2214" s="23"/>
      <c r="BC2214" s="23"/>
      <c r="BD2214" s="23"/>
      <c r="BE2214" s="45">
        <v>119.59937924673169</v>
      </c>
      <c r="BF2214" s="45">
        <v>60.0</v>
      </c>
      <c r="BG2214" s="23"/>
      <c r="BH2214" s="23"/>
      <c r="BI2214" s="23"/>
      <c r="BJ2214" s="23"/>
      <c r="BK2214" s="23"/>
      <c r="BL2214" s="45">
        <v>119.59937924673169</v>
      </c>
      <c r="BM2214" s="45">
        <v>0.142</v>
      </c>
      <c r="BN2214" s="23"/>
      <c r="BO2214" s="23"/>
      <c r="BP2214" s="23"/>
      <c r="BQ2214" s="23"/>
      <c r="BR2214" s="23"/>
      <c r="BS2214" s="45">
        <v>119.59937924673169</v>
      </c>
      <c r="BT2214" s="45">
        <v>0.035</v>
      </c>
      <c r="BU2214" s="23"/>
      <c r="BV2214" s="23"/>
      <c r="BW2214" s="23"/>
      <c r="BX2214" s="23"/>
      <c r="BY2214" s="23"/>
      <c r="BZ2214" s="23"/>
      <c r="CA2214" s="23"/>
    </row>
    <row r="2215" ht="15.75" customHeight="1">
      <c r="A2215" s="45">
        <v>117.49283959593409</v>
      </c>
      <c r="B2215" s="46">
        <v>0.056</v>
      </c>
      <c r="C2215" s="45"/>
      <c r="D2215" s="45"/>
      <c r="E2215" s="45"/>
      <c r="F2215" s="45"/>
      <c r="G2215" s="45"/>
      <c r="H2215" s="45">
        <v>117.49283959593409</v>
      </c>
      <c r="I2215" s="46">
        <v>0.177</v>
      </c>
      <c r="J2215" s="45"/>
      <c r="K2215" s="45"/>
      <c r="L2215" s="45"/>
      <c r="M2215" s="45"/>
      <c r="N2215" s="45"/>
      <c r="O2215" s="45">
        <v>117.49283959593409</v>
      </c>
      <c r="P2215" s="45">
        <v>6.501146652938033E-4</v>
      </c>
      <c r="Q2215" s="45"/>
      <c r="R2215" s="45"/>
      <c r="S2215" s="45"/>
      <c r="T2215" s="45"/>
      <c r="U2215" s="45"/>
      <c r="V2215" s="45">
        <v>117.49283959593409</v>
      </c>
      <c r="W2215" s="45">
        <v>0.0014990840925986192</v>
      </c>
      <c r="X2215" s="45"/>
      <c r="Y2215" s="45"/>
      <c r="Z2215" s="45"/>
      <c r="AA2215" s="45"/>
      <c r="AB2215" s="45"/>
      <c r="AC2215" s="45">
        <v>117.49283959593409</v>
      </c>
      <c r="AD2215" s="45">
        <v>25.25139835060478</v>
      </c>
      <c r="AE2215" s="45"/>
      <c r="AF2215" s="45"/>
      <c r="AG2215" s="45"/>
      <c r="AH2215" s="45"/>
      <c r="AI2215" s="45"/>
      <c r="AJ2215" s="45">
        <v>117.49283959593409</v>
      </c>
      <c r="AK2215" s="45">
        <v>0.029</v>
      </c>
      <c r="AL2215" s="45"/>
      <c r="AM2215" s="45"/>
      <c r="AN2215" s="45"/>
      <c r="AO2215" s="23"/>
      <c r="AP2215" s="23"/>
      <c r="AQ2215" s="45">
        <v>117.49283959593409</v>
      </c>
      <c r="AR2215" s="45">
        <v>0.046</v>
      </c>
      <c r="AS2215" s="23"/>
      <c r="AT2215" s="23"/>
      <c r="AU2215" s="23"/>
      <c r="AV2215" s="23"/>
      <c r="AW2215" s="23"/>
      <c r="AX2215" s="45">
        <v>117.49283959593409</v>
      </c>
      <c r="AY2215" s="23"/>
      <c r="AZ2215" s="23"/>
      <c r="BA2215" s="23"/>
      <c r="BB2215" s="23"/>
      <c r="BC2215" s="23"/>
      <c r="BD2215" s="23"/>
      <c r="BE2215" s="45">
        <v>117.49283959593409</v>
      </c>
      <c r="BF2215" s="45">
        <v>60.0</v>
      </c>
      <c r="BG2215" s="23"/>
      <c r="BH2215" s="23"/>
      <c r="BI2215" s="23"/>
      <c r="BJ2215" s="23"/>
      <c r="BK2215" s="23"/>
      <c r="BL2215" s="45">
        <v>117.49283959593409</v>
      </c>
      <c r="BM2215" s="45">
        <v>0.196</v>
      </c>
      <c r="BN2215" s="23"/>
      <c r="BO2215" s="23"/>
      <c r="BP2215" s="23"/>
      <c r="BQ2215" s="23"/>
      <c r="BR2215" s="23"/>
      <c r="BS2215" s="45">
        <v>117.49283959593409</v>
      </c>
      <c r="BT2215" s="45">
        <v>0.044</v>
      </c>
      <c r="BU2215" s="23"/>
      <c r="BV2215" s="23"/>
      <c r="BW2215" s="23"/>
      <c r="BX2215" s="23"/>
      <c r="BY2215" s="23"/>
      <c r="BZ2215" s="23"/>
      <c r="CA2215" s="23"/>
    </row>
    <row r="2216" ht="15.75" customHeight="1">
      <c r="A2216" s="45">
        <v>115.53261635396676</v>
      </c>
      <c r="B2216" s="46">
        <v>0.053</v>
      </c>
      <c r="C2216" s="45"/>
      <c r="D2216" s="45"/>
      <c r="E2216" s="45"/>
      <c r="F2216" s="45"/>
      <c r="G2216" s="45"/>
      <c r="H2216" s="45">
        <v>115.53261635396676</v>
      </c>
      <c r="I2216" s="46">
        <v>0.145</v>
      </c>
      <c r="J2216" s="45"/>
      <c r="K2216" s="45"/>
      <c r="L2216" s="45"/>
      <c r="M2216" s="45"/>
      <c r="N2216" s="45"/>
      <c r="O2216" s="45">
        <v>115.53261635396676</v>
      </c>
      <c r="P2216" s="45"/>
      <c r="Q2216" s="45"/>
      <c r="R2216" s="45"/>
      <c r="S2216" s="45"/>
      <c r="T2216" s="45"/>
      <c r="U2216" s="45"/>
      <c r="V2216" s="45">
        <v>115.53261635396676</v>
      </c>
      <c r="W2216" s="45"/>
      <c r="X2216" s="45"/>
      <c r="Y2216" s="45"/>
      <c r="Z2216" s="45"/>
      <c r="AA2216" s="45"/>
      <c r="AB2216" s="45"/>
      <c r="AC2216" s="45">
        <v>115.53261635396676</v>
      </c>
      <c r="AD2216" s="45">
        <v>27.472794717612274</v>
      </c>
      <c r="AE2216" s="45"/>
      <c r="AF2216" s="45"/>
      <c r="AG2216" s="45"/>
      <c r="AH2216" s="45"/>
      <c r="AI2216" s="45"/>
      <c r="AJ2216" s="45">
        <v>115.53261635396676</v>
      </c>
      <c r="AK2216" s="45">
        <v>0.029</v>
      </c>
      <c r="AL2216" s="45"/>
      <c r="AM2216" s="45"/>
      <c r="AN2216" s="45"/>
      <c r="AO2216" s="23"/>
      <c r="AP2216" s="23"/>
      <c r="AQ2216" s="45">
        <v>115.53261635396676</v>
      </c>
      <c r="AR2216" s="45">
        <v>0.044</v>
      </c>
      <c r="AS2216" s="23"/>
      <c r="AT2216" s="23"/>
      <c r="AU2216" s="23"/>
      <c r="AV2216" s="23"/>
      <c r="AW2216" s="23"/>
      <c r="AX2216" s="45">
        <v>115.53261635396676</v>
      </c>
      <c r="AY2216" s="23">
        <v>0.8</v>
      </c>
      <c r="AZ2216" s="23"/>
      <c r="BA2216" s="23"/>
      <c r="BB2216" s="23"/>
      <c r="BC2216" s="23"/>
      <c r="BD2216" s="23"/>
      <c r="BE2216" s="45">
        <v>115.53261635396676</v>
      </c>
      <c r="BF2216" s="45">
        <v>50.0</v>
      </c>
      <c r="BG2216" s="23"/>
      <c r="BH2216" s="23"/>
      <c r="BI2216" s="23"/>
      <c r="BJ2216" s="23"/>
      <c r="BK2216" s="23"/>
      <c r="BL2216" s="45">
        <v>115.53261635396676</v>
      </c>
      <c r="BM2216" s="45">
        <v>0.259</v>
      </c>
      <c r="BN2216" s="23"/>
      <c r="BO2216" s="23"/>
      <c r="BP2216" s="23"/>
      <c r="BQ2216" s="23"/>
      <c r="BR2216" s="23"/>
      <c r="BS2216" s="45">
        <v>115.53261635396676</v>
      </c>
      <c r="BT2216" s="45">
        <v>0.052</v>
      </c>
      <c r="BU2216" s="23"/>
      <c r="BV2216" s="23"/>
      <c r="BW2216" s="23"/>
      <c r="BX2216" s="23"/>
      <c r="BY2216" s="23"/>
      <c r="BZ2216" s="23"/>
      <c r="CA2216" s="23"/>
    </row>
    <row r="2217" ht="15.75" customHeight="1">
      <c r="A2217" s="45">
        <v>114.12478298946297</v>
      </c>
      <c r="B2217" s="46">
        <v>0.056</v>
      </c>
      <c r="C2217" s="45"/>
      <c r="D2217" s="45"/>
      <c r="E2217" s="45"/>
      <c r="F2217" s="45"/>
      <c r="G2217" s="45"/>
      <c r="H2217" s="45">
        <v>114.12478298946297</v>
      </c>
      <c r="I2217" s="46">
        <v>0.166</v>
      </c>
      <c r="J2217" s="45"/>
      <c r="K2217" s="45"/>
      <c r="L2217" s="45"/>
      <c r="M2217" s="45"/>
      <c r="N2217" s="45"/>
      <c r="O2217" s="45">
        <v>114.12478298946297</v>
      </c>
      <c r="P2217" s="45">
        <v>5.644401645618365E-4</v>
      </c>
      <c r="Q2217" s="45"/>
      <c r="R2217" s="45"/>
      <c r="S2217" s="45"/>
      <c r="T2217" s="45"/>
      <c r="U2217" s="45"/>
      <c r="V2217" s="45">
        <v>114.12478298946297</v>
      </c>
      <c r="W2217" s="45">
        <v>0.0013403877846826784</v>
      </c>
      <c r="X2217" s="45"/>
      <c r="Y2217" s="45"/>
      <c r="Z2217" s="45"/>
      <c r="AA2217" s="45"/>
      <c r="AB2217" s="45"/>
      <c r="AC2217" s="45">
        <v>114.12478298946297</v>
      </c>
      <c r="AD2217" s="45">
        <v>37.825476403995</v>
      </c>
      <c r="AE2217" s="45"/>
      <c r="AF2217" s="45"/>
      <c r="AG2217" s="45"/>
      <c r="AH2217" s="45"/>
      <c r="AI2217" s="45"/>
      <c r="AJ2217" s="45">
        <v>114.12478298946297</v>
      </c>
      <c r="AK2217" s="45">
        <v>0.028</v>
      </c>
      <c r="AL2217" s="45"/>
      <c r="AM2217" s="45"/>
      <c r="AN2217" s="45"/>
      <c r="AO2217" s="23"/>
      <c r="AP2217" s="23"/>
      <c r="AQ2217" s="45">
        <v>114.12478298946297</v>
      </c>
      <c r="AR2217" s="45">
        <v>0.042</v>
      </c>
      <c r="AS2217" s="23"/>
      <c r="AT2217" s="23"/>
      <c r="AU2217" s="23"/>
      <c r="AV2217" s="23"/>
      <c r="AW2217" s="23"/>
      <c r="AX2217" s="45">
        <v>114.12478298946297</v>
      </c>
      <c r="AY2217" s="23">
        <v>0.8</v>
      </c>
      <c r="AZ2217" s="23"/>
      <c r="BA2217" s="23"/>
      <c r="BB2217" s="23"/>
      <c r="BC2217" s="23"/>
      <c r="BD2217" s="23"/>
      <c r="BE2217" s="45">
        <v>114.12478298946297</v>
      </c>
      <c r="BF2217" s="45">
        <v>50.0</v>
      </c>
      <c r="BG2217" s="23"/>
      <c r="BH2217" s="23"/>
      <c r="BI2217" s="23"/>
      <c r="BJ2217" s="23"/>
      <c r="BK2217" s="23"/>
      <c r="BL2217" s="45">
        <v>114.12478298946297</v>
      </c>
      <c r="BM2217" s="45">
        <v>0.302</v>
      </c>
      <c r="BN2217" s="23"/>
      <c r="BO2217" s="23"/>
      <c r="BP2217" s="23"/>
      <c r="BQ2217" s="23"/>
      <c r="BR2217" s="23"/>
      <c r="BS2217" s="45">
        <v>114.12478298946297</v>
      </c>
      <c r="BT2217" s="45">
        <v>0.062</v>
      </c>
      <c r="BU2217" s="23"/>
      <c r="BV2217" s="23"/>
      <c r="BW2217" s="23"/>
      <c r="BX2217" s="23"/>
      <c r="BY2217" s="23"/>
      <c r="BZ2217" s="23"/>
      <c r="CA2217" s="23"/>
    </row>
    <row r="2218" ht="15.75" customHeight="1">
      <c r="A2218" s="45">
        <v>113.51530973736665</v>
      </c>
      <c r="B2218" s="46">
        <v>0.048</v>
      </c>
      <c r="C2218" s="45"/>
      <c r="D2218" s="45"/>
      <c r="E2218" s="45"/>
      <c r="F2218" s="45"/>
      <c r="G2218" s="45"/>
      <c r="H2218" s="45">
        <v>113.51530973736665</v>
      </c>
      <c r="I2218" s="46">
        <v>0.119</v>
      </c>
      <c r="J2218" s="45"/>
      <c r="K2218" s="45"/>
      <c r="L2218" s="45"/>
      <c r="M2218" s="45"/>
      <c r="N2218" s="45"/>
      <c r="O2218" s="45">
        <v>113.51530973736665</v>
      </c>
      <c r="P2218" s="45"/>
      <c r="Q2218" s="45"/>
      <c r="R2218" s="45"/>
      <c r="S2218" s="45"/>
      <c r="T2218" s="45"/>
      <c r="U2218" s="45"/>
      <c r="V2218" s="45">
        <v>113.51530973736665</v>
      </c>
      <c r="W2218" s="45"/>
      <c r="X2218" s="45"/>
      <c r="Y2218" s="45"/>
      <c r="Z2218" s="45"/>
      <c r="AA2218" s="45"/>
      <c r="AB2218" s="45"/>
      <c r="AC2218" s="45">
        <v>113.51530973736665</v>
      </c>
      <c r="AD2218" s="45">
        <v>39.78729402582929</v>
      </c>
      <c r="AE2218" s="45"/>
      <c r="AF2218" s="45"/>
      <c r="AG2218" s="45"/>
      <c r="AH2218" s="45"/>
      <c r="AI2218" s="45"/>
      <c r="AJ2218" s="45">
        <v>113.51530973736665</v>
      </c>
      <c r="AK2218" s="45">
        <v>0.028</v>
      </c>
      <c r="AL2218" s="45"/>
      <c r="AM2218" s="45"/>
      <c r="AN2218" s="45"/>
      <c r="AO2218" s="23"/>
      <c r="AP2218" s="23"/>
      <c r="AQ2218" s="45">
        <v>113.51530973736665</v>
      </c>
      <c r="AR2218" s="45">
        <v>0.04</v>
      </c>
      <c r="AS2218" s="23"/>
      <c r="AT2218" s="23"/>
      <c r="AU2218" s="23"/>
      <c r="AV2218" s="23"/>
      <c r="AW2218" s="23"/>
      <c r="AX2218" s="45">
        <v>113.51530973736665</v>
      </c>
      <c r="AY2218" s="23">
        <v>0.8</v>
      </c>
      <c r="AZ2218" s="23"/>
      <c r="BA2218" s="23"/>
      <c r="BB2218" s="23"/>
      <c r="BC2218" s="23"/>
      <c r="BD2218" s="23"/>
      <c r="BE2218" s="45">
        <v>113.51530973736665</v>
      </c>
      <c r="BF2218" s="45">
        <v>50.0</v>
      </c>
      <c r="BG2218" s="23"/>
      <c r="BH2218" s="23"/>
      <c r="BI2218" s="23"/>
      <c r="BJ2218" s="23"/>
      <c r="BK2218" s="23"/>
      <c r="BL2218" s="45">
        <v>113.51530973736665</v>
      </c>
      <c r="BM2218" s="45">
        <v>0.336</v>
      </c>
      <c r="BN2218" s="23"/>
      <c r="BO2218" s="23"/>
      <c r="BP2218" s="23"/>
      <c r="BQ2218" s="23"/>
      <c r="BR2218" s="23"/>
      <c r="BS2218" s="45">
        <v>113.51530973736665</v>
      </c>
      <c r="BT2218" s="45">
        <v>0.105</v>
      </c>
      <c r="BU2218" s="23"/>
      <c r="BV2218" s="23"/>
      <c r="BW2218" s="23"/>
      <c r="BX2218" s="23"/>
      <c r="BY2218" s="23"/>
      <c r="BZ2218" s="23"/>
      <c r="CA2218" s="23"/>
    </row>
    <row r="2219" ht="15.75" customHeight="1">
      <c r="A2219" s="45">
        <v>112.77638294839039</v>
      </c>
      <c r="B2219" s="46">
        <v>0.047</v>
      </c>
      <c r="C2219" s="45"/>
      <c r="D2219" s="45"/>
      <c r="E2219" s="45"/>
      <c r="F2219" s="45"/>
      <c r="G2219" s="45"/>
      <c r="H2219" s="45">
        <v>112.77638294839039</v>
      </c>
      <c r="I2219" s="46">
        <v>0.129</v>
      </c>
      <c r="J2219" s="45"/>
      <c r="K2219" s="45"/>
      <c r="L2219" s="45"/>
      <c r="M2219" s="45"/>
      <c r="N2219" s="45"/>
      <c r="O2219" s="45">
        <v>112.77638294839039</v>
      </c>
      <c r="P2219" s="45">
        <v>3.7502168475441264E-4</v>
      </c>
      <c r="Q2219" s="45"/>
      <c r="R2219" s="45"/>
      <c r="S2219" s="45"/>
      <c r="T2219" s="45"/>
      <c r="U2219" s="45"/>
      <c r="V2219" s="45">
        <v>112.77638294839039</v>
      </c>
      <c r="W2219" s="45">
        <v>0.0014367357331602755</v>
      </c>
      <c r="X2219" s="45"/>
      <c r="Y2219" s="45"/>
      <c r="Z2219" s="45"/>
      <c r="AA2219" s="45"/>
      <c r="AB2219" s="45"/>
      <c r="AC2219" s="45">
        <v>112.77638294839039</v>
      </c>
      <c r="AD2219" s="45">
        <v>38.74274997056161</v>
      </c>
      <c r="AE2219" s="45"/>
      <c r="AF2219" s="45"/>
      <c r="AG2219" s="45"/>
      <c r="AH2219" s="45"/>
      <c r="AI2219" s="45"/>
      <c r="AJ2219" s="45">
        <v>112.77638294839039</v>
      </c>
      <c r="AK2219" s="45">
        <v>0.027</v>
      </c>
      <c r="AL2219" s="45"/>
      <c r="AM2219" s="45"/>
      <c r="AN2219" s="45"/>
      <c r="AO2219" s="23"/>
      <c r="AP2219" s="23"/>
      <c r="AQ2219" s="45">
        <v>112.77638294839039</v>
      </c>
      <c r="AR2219" s="45">
        <v>0.038</v>
      </c>
      <c r="AS2219" s="23"/>
      <c r="AT2219" s="23"/>
      <c r="AU2219" s="23"/>
      <c r="AV2219" s="23"/>
      <c r="AW2219" s="23"/>
      <c r="AX2219" s="45">
        <v>112.77638294839039</v>
      </c>
      <c r="AY2219" s="23">
        <v>0.8</v>
      </c>
      <c r="AZ2219" s="23"/>
      <c r="BA2219" s="23"/>
      <c r="BB2219" s="23"/>
      <c r="BC2219" s="23"/>
      <c r="BD2219" s="23"/>
      <c r="BE2219" s="45">
        <v>112.77638294839039</v>
      </c>
      <c r="BF2219" s="45">
        <v>50.0</v>
      </c>
      <c r="BG2219" s="23"/>
      <c r="BH2219" s="23"/>
      <c r="BI2219" s="23"/>
      <c r="BJ2219" s="23"/>
      <c r="BK2219" s="23"/>
      <c r="BL2219" s="45">
        <v>112.77638294839039</v>
      </c>
      <c r="BM2219" s="45">
        <v>0.512</v>
      </c>
      <c r="BN2219" s="23"/>
      <c r="BO2219" s="23"/>
      <c r="BP2219" s="23"/>
      <c r="BQ2219" s="23"/>
      <c r="BR2219" s="23"/>
      <c r="BS2219" s="45">
        <v>112.77638294839039</v>
      </c>
      <c r="BT2219" s="45">
        <v>0.125</v>
      </c>
      <c r="BU2219" s="23"/>
      <c r="BV2219" s="23"/>
      <c r="BW2219" s="23"/>
      <c r="BX2219" s="23"/>
      <c r="BY2219" s="23"/>
      <c r="BZ2219" s="23"/>
      <c r="CA2219" s="23"/>
    </row>
    <row r="2220" ht="15.75" customHeight="1">
      <c r="A2220" s="45">
        <v>111.49351882631407</v>
      </c>
      <c r="B2220" s="46">
        <v>0.049</v>
      </c>
      <c r="C2220" s="45"/>
      <c r="D2220" s="45"/>
      <c r="E2220" s="45"/>
      <c r="F2220" s="45"/>
      <c r="G2220" s="45"/>
      <c r="H2220" s="45">
        <v>111.49351882631407</v>
      </c>
      <c r="I2220" s="46">
        <v>0.139</v>
      </c>
      <c r="J2220" s="45"/>
      <c r="K2220" s="45"/>
      <c r="L2220" s="45"/>
      <c r="M2220" s="45"/>
      <c r="N2220" s="45"/>
      <c r="O2220" s="45">
        <v>111.49351882631407</v>
      </c>
      <c r="P2220" s="45"/>
      <c r="Q2220" s="45"/>
      <c r="R2220" s="45"/>
      <c r="S2220" s="45"/>
      <c r="T2220" s="45"/>
      <c r="U2220" s="45"/>
      <c r="V2220" s="45">
        <v>111.49351882631407</v>
      </c>
      <c r="W2220" s="45"/>
      <c r="X2220" s="45"/>
      <c r="Y2220" s="45"/>
      <c r="Z2220" s="45"/>
      <c r="AA2220" s="45"/>
      <c r="AB2220" s="45"/>
      <c r="AC2220" s="45">
        <v>111.49351882631407</v>
      </c>
      <c r="AD2220" s="45">
        <v>38.82560160169616</v>
      </c>
      <c r="AE2220" s="45"/>
      <c r="AF2220" s="45"/>
      <c r="AG2220" s="45"/>
      <c r="AH2220" s="45"/>
      <c r="AI2220" s="45"/>
      <c r="AJ2220" s="45">
        <v>111.49351882631407</v>
      </c>
      <c r="AK2220" s="45">
        <v>0.027</v>
      </c>
      <c r="AL2220" s="45"/>
      <c r="AM2220" s="45"/>
      <c r="AN2220" s="45"/>
      <c r="AO2220" s="23"/>
      <c r="AP2220" s="23"/>
      <c r="AQ2220" s="45">
        <v>111.49351882631407</v>
      </c>
      <c r="AR2220" s="45">
        <v>0.036</v>
      </c>
      <c r="AS2220" s="23"/>
      <c r="AT2220" s="23"/>
      <c r="AU2220" s="23"/>
      <c r="AV2220" s="23"/>
      <c r="AW2220" s="23"/>
      <c r="AX2220" s="45">
        <v>111.49351882631407</v>
      </c>
      <c r="AY2220" s="23">
        <v>0.8</v>
      </c>
      <c r="AZ2220" s="23"/>
      <c r="BA2220" s="23"/>
      <c r="BB2220" s="23"/>
      <c r="BC2220" s="23"/>
      <c r="BD2220" s="23"/>
      <c r="BE2220" s="45">
        <v>111.49351882631407</v>
      </c>
      <c r="BF2220" s="45">
        <v>50.0</v>
      </c>
      <c r="BG2220" s="23"/>
      <c r="BH2220" s="23"/>
      <c r="BI2220" s="23"/>
      <c r="BJ2220" s="23"/>
      <c r="BK2220" s="23"/>
      <c r="BL2220" s="45">
        <v>111.49351882631407</v>
      </c>
      <c r="BM2220" s="45">
        <v>0.647</v>
      </c>
      <c r="BN2220" s="23"/>
      <c r="BO2220" s="23"/>
      <c r="BP2220" s="23"/>
      <c r="BQ2220" s="23"/>
      <c r="BR2220" s="23"/>
      <c r="BS2220" s="45">
        <v>111.49351882631407</v>
      </c>
      <c r="BT2220" s="45">
        <v>0.168</v>
      </c>
      <c r="BU2220" s="23"/>
      <c r="BV2220" s="23"/>
      <c r="BW2220" s="23"/>
      <c r="BX2220" s="23"/>
      <c r="BY2220" s="23"/>
      <c r="BZ2220" s="23"/>
      <c r="CA2220" s="23"/>
    </row>
    <row r="2221" ht="15.75" customHeight="1">
      <c r="A2221" s="45">
        <v>110.00278410070456</v>
      </c>
      <c r="B2221" s="46">
        <v>0.058</v>
      </c>
      <c r="C2221" s="45"/>
      <c r="D2221" s="45"/>
      <c r="E2221" s="45"/>
      <c r="F2221" s="45"/>
      <c r="G2221" s="45"/>
      <c r="H2221" s="45">
        <v>110.00278410070456</v>
      </c>
      <c r="I2221" s="46">
        <v>0.124</v>
      </c>
      <c r="J2221" s="45"/>
      <c r="K2221" s="45"/>
      <c r="L2221" s="45"/>
      <c r="M2221" s="45"/>
      <c r="N2221" s="45"/>
      <c r="O2221" s="45">
        <v>110.00278410070456</v>
      </c>
      <c r="P2221" s="45">
        <v>6.339719360837351E-4</v>
      </c>
      <c r="Q2221" s="45"/>
      <c r="R2221" s="45"/>
      <c r="S2221" s="45"/>
      <c r="T2221" s="45"/>
      <c r="U2221" s="45"/>
      <c r="V2221" s="45">
        <v>110.00278410070456</v>
      </c>
      <c r="W2221" s="45">
        <v>0.001468010804008152</v>
      </c>
      <c r="X2221" s="45"/>
      <c r="Y2221" s="45"/>
      <c r="Z2221" s="45"/>
      <c r="AA2221" s="45"/>
      <c r="AB2221" s="45"/>
      <c r="AC2221" s="45">
        <v>110.00278410070456</v>
      </c>
      <c r="AD2221" s="45">
        <v>41.45087515006251</v>
      </c>
      <c r="AE2221" s="45"/>
      <c r="AF2221" s="45"/>
      <c r="AG2221" s="45"/>
      <c r="AH2221" s="45"/>
      <c r="AI2221" s="45"/>
      <c r="AJ2221" s="45">
        <v>110.00278410070456</v>
      </c>
      <c r="AK2221" s="45">
        <v>0.026</v>
      </c>
      <c r="AL2221" s="45"/>
      <c r="AM2221" s="45"/>
      <c r="AN2221" s="45"/>
      <c r="AO2221" s="23"/>
      <c r="AP2221" s="23"/>
      <c r="AQ2221" s="45">
        <v>110.00278410070456</v>
      </c>
      <c r="AR2221" s="45">
        <v>0.035</v>
      </c>
      <c r="AS2221" s="23"/>
      <c r="AT2221" s="23"/>
      <c r="AU2221" s="23"/>
      <c r="AV2221" s="23"/>
      <c r="AW2221" s="23"/>
      <c r="AX2221" s="45">
        <v>110.00278410070456</v>
      </c>
      <c r="AY2221" s="23">
        <v>0.8</v>
      </c>
      <c r="AZ2221" s="23"/>
      <c r="BA2221" s="23"/>
      <c r="BB2221" s="23"/>
      <c r="BC2221" s="23"/>
      <c r="BD2221" s="23"/>
      <c r="BE2221" s="45">
        <v>110.00278410070456</v>
      </c>
      <c r="BF2221" s="45">
        <v>49.0</v>
      </c>
      <c r="BG2221" s="23"/>
      <c r="BH2221" s="23"/>
      <c r="BI2221" s="23"/>
      <c r="BJ2221" s="23"/>
      <c r="BK2221" s="23"/>
      <c r="BL2221" s="45">
        <v>110.00278410070456</v>
      </c>
      <c r="BM2221" s="45">
        <v>0.707</v>
      </c>
      <c r="BN2221" s="23"/>
      <c r="BO2221" s="23"/>
      <c r="BP2221" s="23"/>
      <c r="BQ2221" s="23"/>
      <c r="BR2221" s="23"/>
      <c r="BS2221" s="45">
        <v>110.00278410070456</v>
      </c>
      <c r="BT2221" s="45">
        <v>0.224</v>
      </c>
      <c r="BU2221" s="23"/>
      <c r="BV2221" s="23"/>
      <c r="BW2221" s="23"/>
      <c r="BX2221" s="23"/>
      <c r="BY2221" s="23"/>
      <c r="BZ2221" s="23"/>
      <c r="CA2221" s="23"/>
    </row>
    <row r="2222" ht="15.75" customHeight="1">
      <c r="A2222" s="45">
        <v>108.76919049885974</v>
      </c>
      <c r="B2222" s="46">
        <v>0.055</v>
      </c>
      <c r="C2222" s="45"/>
      <c r="D2222" s="45"/>
      <c r="E2222" s="45"/>
      <c r="F2222" s="45"/>
      <c r="G2222" s="45"/>
      <c r="H2222" s="45">
        <v>108.76919049885974</v>
      </c>
      <c r="I2222" s="46">
        <v>0.099</v>
      </c>
      <c r="J2222" s="45"/>
      <c r="K2222" s="45"/>
      <c r="L2222" s="45"/>
      <c r="M2222" s="45"/>
      <c r="N2222" s="45"/>
      <c r="O2222" s="45">
        <v>108.76919049885974</v>
      </c>
      <c r="P2222" s="45"/>
      <c r="Q2222" s="45"/>
      <c r="R2222" s="45"/>
      <c r="S2222" s="45"/>
      <c r="T2222" s="45"/>
      <c r="U2222" s="45"/>
      <c r="V2222" s="45">
        <v>108.76919049885974</v>
      </c>
      <c r="W2222" s="45"/>
      <c r="X2222" s="45"/>
      <c r="Y2222" s="45"/>
      <c r="Z2222" s="45"/>
      <c r="AA2222" s="45"/>
      <c r="AB2222" s="45"/>
      <c r="AC2222" s="45">
        <v>108.76919049885974</v>
      </c>
      <c r="AD2222" s="45">
        <v>39.71157771676831</v>
      </c>
      <c r="AE2222" s="45"/>
      <c r="AF2222" s="45"/>
      <c r="AG2222" s="45"/>
      <c r="AH2222" s="45"/>
      <c r="AI2222" s="45"/>
      <c r="AJ2222" s="45">
        <v>108.76919049885974</v>
      </c>
      <c r="AK2222" s="45">
        <v>0.026</v>
      </c>
      <c r="AL2222" s="45"/>
      <c r="AM2222" s="45"/>
      <c r="AN2222" s="45"/>
      <c r="AO2222" s="23"/>
      <c r="AP2222" s="23"/>
      <c r="AQ2222" s="45">
        <v>108.76919049885974</v>
      </c>
      <c r="AR2222" s="45">
        <v>0.033</v>
      </c>
      <c r="AS2222" s="23"/>
      <c r="AT2222" s="23"/>
      <c r="AU2222" s="23"/>
      <c r="AV2222" s="23"/>
      <c r="AW2222" s="23"/>
      <c r="AX2222" s="45">
        <v>108.76919049885974</v>
      </c>
      <c r="AY2222" s="23">
        <v>0.8</v>
      </c>
      <c r="AZ2222" s="23"/>
      <c r="BA2222" s="23"/>
      <c r="BB2222" s="23"/>
      <c r="BC2222" s="23"/>
      <c r="BD2222" s="23"/>
      <c r="BE2222" s="45">
        <v>108.76919049885974</v>
      </c>
      <c r="BF2222" s="45">
        <v>49.0</v>
      </c>
      <c r="BG2222" s="23"/>
      <c r="BH2222" s="23"/>
      <c r="BI2222" s="23"/>
      <c r="BJ2222" s="23"/>
      <c r="BK2222" s="23"/>
      <c r="BL2222" s="45">
        <v>108.76919049885974</v>
      </c>
      <c r="BM2222" s="45">
        <v>0.809</v>
      </c>
      <c r="BN2222" s="23"/>
      <c r="BO2222" s="23"/>
      <c r="BP2222" s="23"/>
      <c r="BQ2222" s="23"/>
      <c r="BR2222" s="23"/>
      <c r="BS2222" s="45">
        <v>108.76919049885974</v>
      </c>
      <c r="BT2222" s="45">
        <v>0.3</v>
      </c>
      <c r="BU2222" s="23"/>
      <c r="BV2222" s="23"/>
      <c r="BW2222" s="23"/>
      <c r="BX2222" s="23"/>
      <c r="BY2222" s="23"/>
      <c r="BZ2222" s="23"/>
      <c r="CA2222" s="23"/>
    </row>
    <row r="2223" ht="15.75" customHeight="1">
      <c r="A2223" s="45">
        <v>107.3748509115368</v>
      </c>
      <c r="B2223" s="46">
        <v>0.05</v>
      </c>
      <c r="C2223" s="45"/>
      <c r="D2223" s="45"/>
      <c r="E2223" s="45"/>
      <c r="F2223" s="45"/>
      <c r="G2223" s="45"/>
      <c r="H2223" s="45">
        <v>107.3748509115368</v>
      </c>
      <c r="I2223" s="46">
        <v>0.109</v>
      </c>
      <c r="J2223" s="45"/>
      <c r="K2223" s="45"/>
      <c r="L2223" s="45"/>
      <c r="M2223" s="45"/>
      <c r="N2223" s="45"/>
      <c r="O2223" s="45">
        <v>107.3748509115368</v>
      </c>
      <c r="P2223" s="45">
        <v>3.4507447158685194E-4</v>
      </c>
      <c r="Q2223" s="45"/>
      <c r="R2223" s="45"/>
      <c r="S2223" s="45"/>
      <c r="T2223" s="45"/>
      <c r="U2223" s="45"/>
      <c r="V2223" s="45">
        <v>107.3748509115368</v>
      </c>
      <c r="W2223" s="45">
        <v>0.0012465362745009306</v>
      </c>
      <c r="X2223" s="45"/>
      <c r="Y2223" s="45"/>
      <c r="Z2223" s="45"/>
      <c r="AA2223" s="45"/>
      <c r="AB2223" s="45"/>
      <c r="AC2223" s="45">
        <v>107.3748509115368</v>
      </c>
      <c r="AD2223" s="45">
        <v>53.25693804998626</v>
      </c>
      <c r="AE2223" s="45"/>
      <c r="AF2223" s="45"/>
      <c r="AG2223" s="45"/>
      <c r="AH2223" s="45"/>
      <c r="AI2223" s="45"/>
      <c r="AJ2223" s="45">
        <v>107.3748509115368</v>
      </c>
      <c r="AK2223" s="45">
        <v>0.026</v>
      </c>
      <c r="AL2223" s="45"/>
      <c r="AM2223" s="45"/>
      <c r="AN2223" s="45"/>
      <c r="AO2223" s="23"/>
      <c r="AP2223" s="23"/>
      <c r="AQ2223" s="45">
        <v>107.3748509115368</v>
      </c>
      <c r="AR2223" s="45">
        <v>0.032</v>
      </c>
      <c r="AS2223" s="23"/>
      <c r="AT2223" s="23"/>
      <c r="AU2223" s="23"/>
      <c r="AV2223" s="23"/>
      <c r="AW2223" s="23"/>
      <c r="AX2223" s="45">
        <v>107.3748509115368</v>
      </c>
      <c r="AY2223" s="23">
        <v>0.834</v>
      </c>
      <c r="AZ2223" s="23"/>
      <c r="BA2223" s="23"/>
      <c r="BB2223" s="23"/>
      <c r="BC2223" s="23"/>
      <c r="BD2223" s="23"/>
      <c r="BE2223" s="45">
        <v>107.3748509115368</v>
      </c>
      <c r="BF2223" s="45">
        <v>49.0</v>
      </c>
      <c r="BG2223" s="23"/>
      <c r="BH2223" s="23"/>
      <c r="BI2223" s="23"/>
      <c r="BJ2223" s="23"/>
      <c r="BK2223" s="23"/>
      <c r="BL2223" s="45">
        <v>107.3748509115368</v>
      </c>
      <c r="BM2223" s="45">
        <v>0.904</v>
      </c>
      <c r="BN2223" s="23"/>
      <c r="BO2223" s="23"/>
      <c r="BP2223" s="23"/>
      <c r="BQ2223" s="23"/>
      <c r="BR2223" s="23"/>
      <c r="BS2223" s="45">
        <v>107.3748509115368</v>
      </c>
      <c r="BT2223" s="45">
        <v>0.355</v>
      </c>
      <c r="BU2223" s="23"/>
      <c r="BV2223" s="23"/>
      <c r="BW2223" s="23"/>
      <c r="BX2223" s="23"/>
      <c r="BY2223" s="23"/>
      <c r="BZ2223" s="23"/>
      <c r="CA2223" s="23"/>
    </row>
    <row r="2224" ht="15.75" customHeight="1">
      <c r="A2224" s="45">
        <v>132.81506852459444</v>
      </c>
      <c r="B2224" s="46">
        <v>0.058</v>
      </c>
      <c r="C2224" s="45"/>
      <c r="D2224" s="45"/>
      <c r="E2224" s="45"/>
      <c r="F2224" s="45"/>
      <c r="G2224" s="45"/>
      <c r="H2224" s="45">
        <v>132.81506852459444</v>
      </c>
      <c r="I2224" s="46">
        <v>0.111</v>
      </c>
      <c r="J2224" s="45"/>
      <c r="K2224" s="45"/>
      <c r="L2224" s="45"/>
      <c r="M2224" s="45"/>
      <c r="N2224" s="45"/>
      <c r="O2224" s="45">
        <v>132.81506852459444</v>
      </c>
      <c r="P2224" s="45"/>
      <c r="Q2224" s="45"/>
      <c r="R2224" s="45"/>
      <c r="S2224" s="45"/>
      <c r="T2224" s="45"/>
      <c r="U2224" s="45"/>
      <c r="V2224" s="45">
        <v>132.81506852459444</v>
      </c>
      <c r="W2224" s="45"/>
      <c r="X2224" s="45"/>
      <c r="Y2224" s="45"/>
      <c r="Z2224" s="45"/>
      <c r="AA2224" s="45"/>
      <c r="AB2224" s="45"/>
      <c r="AC2224" s="45">
        <v>132.81506852459444</v>
      </c>
      <c r="AD2224" s="45">
        <v>13.654655631350666</v>
      </c>
      <c r="AE2224" s="45"/>
      <c r="AF2224" s="45"/>
      <c r="AG2224" s="45"/>
      <c r="AH2224" s="45"/>
      <c r="AI2224" s="45"/>
      <c r="AJ2224" s="45">
        <v>132.81506852459444</v>
      </c>
      <c r="AK2224" s="45">
        <v>0.031</v>
      </c>
      <c r="AL2224" s="45"/>
      <c r="AM2224" s="45"/>
      <c r="AN2224" s="45"/>
      <c r="AO2224" s="23"/>
      <c r="AP2224" s="23"/>
      <c r="AQ2224" s="45">
        <v>132.81506852459444</v>
      </c>
      <c r="AR2224" s="45">
        <v>0.057</v>
      </c>
      <c r="AS2224" s="23"/>
      <c r="AT2224" s="23"/>
      <c r="AU2224" s="23"/>
      <c r="AV2224" s="23"/>
      <c r="AW2224" s="23"/>
      <c r="AX2224" s="45">
        <v>132.81506852459444</v>
      </c>
      <c r="AY2224" s="23"/>
      <c r="AZ2224" s="23"/>
      <c r="BA2224" s="23"/>
      <c r="BB2224" s="23"/>
      <c r="BC2224" s="23"/>
      <c r="BD2224" s="23"/>
      <c r="BE2224" s="45">
        <v>132.81506852459444</v>
      </c>
      <c r="BF2224" s="45"/>
      <c r="BG2224" s="23"/>
      <c r="BH2224" s="23"/>
      <c r="BI2224" s="23"/>
      <c r="BJ2224" s="23"/>
      <c r="BK2224" s="23"/>
      <c r="BL2224" s="45">
        <v>132.81506852459444</v>
      </c>
      <c r="BM2224" s="45">
        <v>0.069</v>
      </c>
      <c r="BN2224" s="23"/>
      <c r="BO2224" s="23"/>
      <c r="BP2224" s="23"/>
      <c r="BQ2224" s="23"/>
      <c r="BR2224" s="23"/>
      <c r="BS2224" s="45">
        <v>132.81506852459444</v>
      </c>
      <c r="BT2224" s="45">
        <v>0.014</v>
      </c>
      <c r="BU2224" s="23"/>
      <c r="BV2224" s="23"/>
      <c r="BW2224" s="23"/>
      <c r="BX2224" s="23"/>
      <c r="BY2224" s="23"/>
      <c r="BZ2224" s="23"/>
      <c r="CA2224" s="23"/>
    </row>
    <row r="2225" ht="15.75" customHeight="1">
      <c r="A2225" s="45">
        <v>7.146810343699875</v>
      </c>
      <c r="B2225" s="46">
        <v>0.072</v>
      </c>
      <c r="C2225" s="45"/>
      <c r="D2225" s="45"/>
      <c r="E2225" s="45"/>
      <c r="F2225" s="45"/>
      <c r="G2225" s="45"/>
      <c r="H2225" s="45">
        <v>7.146810343699875</v>
      </c>
      <c r="I2225" s="46">
        <v>0.568</v>
      </c>
      <c r="J2225" s="45"/>
      <c r="K2225" s="45"/>
      <c r="L2225" s="45"/>
      <c r="M2225" s="45"/>
      <c r="N2225" s="45"/>
      <c r="O2225" s="45">
        <v>7.146810343699875</v>
      </c>
      <c r="P2225" s="45">
        <v>0.0015258560146439865</v>
      </c>
      <c r="Q2225" s="45"/>
      <c r="R2225" s="45"/>
      <c r="S2225" s="45"/>
      <c r="T2225" s="45"/>
      <c r="U2225" s="45"/>
      <c r="V2225" s="45">
        <v>7.146810343699875</v>
      </c>
      <c r="W2225" s="45"/>
      <c r="X2225" s="45"/>
      <c r="Y2225" s="45"/>
      <c r="Z2225" s="45"/>
      <c r="AA2225" s="45"/>
      <c r="AB2225" s="45"/>
      <c r="AC2225" s="45">
        <v>7.146810343699875</v>
      </c>
      <c r="AD2225" s="45">
        <v>21.275008129285144</v>
      </c>
      <c r="AE2225" s="45"/>
      <c r="AF2225" s="45"/>
      <c r="AG2225" s="45"/>
      <c r="AH2225" s="45"/>
      <c r="AI2225" s="45"/>
      <c r="AJ2225" s="45">
        <v>7.146810343699875</v>
      </c>
      <c r="AK2225" s="45">
        <v>0.02</v>
      </c>
      <c r="AL2225" s="45"/>
      <c r="AM2225" s="45"/>
      <c r="AN2225" s="45"/>
      <c r="AO2225" s="23"/>
      <c r="AP2225" s="23"/>
      <c r="AQ2225" s="45">
        <v>7.146810343699875</v>
      </c>
      <c r="AR2225" s="45">
        <v>0.027</v>
      </c>
      <c r="AS2225" s="23"/>
      <c r="AT2225" s="23"/>
      <c r="AU2225" s="23"/>
      <c r="AV2225" s="23"/>
      <c r="AW2225" s="23"/>
      <c r="AX2225" s="45">
        <v>7.146810343699875</v>
      </c>
      <c r="AY2225" s="23"/>
      <c r="AZ2225" s="23"/>
      <c r="BA2225" s="23"/>
      <c r="BB2225" s="23"/>
      <c r="BC2225" s="23"/>
      <c r="BD2225" s="23"/>
      <c r="BE2225" s="45">
        <v>7.146810343699875</v>
      </c>
      <c r="BF2225" s="45"/>
      <c r="BG2225" s="23"/>
      <c r="BH2225" s="23"/>
      <c r="BI2225" s="23"/>
      <c r="BJ2225" s="23"/>
      <c r="BK2225" s="23"/>
      <c r="BL2225" s="45">
        <v>7.146810343699875</v>
      </c>
      <c r="BM2225" s="45">
        <v>0.162</v>
      </c>
      <c r="BN2225" s="23"/>
      <c r="BO2225" s="23"/>
      <c r="BP2225" s="23"/>
      <c r="BQ2225" s="23"/>
      <c r="BR2225" s="23"/>
      <c r="BS2225" s="45">
        <v>7.146810343699875</v>
      </c>
      <c r="BT2225" s="45">
        <v>0.045</v>
      </c>
      <c r="BU2225" s="23"/>
      <c r="BV2225" s="23"/>
      <c r="BW2225" s="23"/>
      <c r="BX2225" s="23"/>
      <c r="BY2225" s="23"/>
      <c r="BZ2225" s="23"/>
      <c r="CA2225" s="23"/>
    </row>
    <row r="2226" ht="15.75" customHeight="1">
      <c r="A2226" s="45">
        <v>7.050190539506366</v>
      </c>
      <c r="B2226" s="46">
        <v>0.073</v>
      </c>
      <c r="C2226" s="45"/>
      <c r="D2226" s="45"/>
      <c r="E2226" s="45"/>
      <c r="F2226" s="45"/>
      <c r="G2226" s="45"/>
      <c r="H2226" s="45">
        <v>7.050190539506366</v>
      </c>
      <c r="I2226" s="46">
        <v>0.576</v>
      </c>
      <c r="J2226" s="45"/>
      <c r="K2226" s="45"/>
      <c r="L2226" s="45"/>
      <c r="M2226" s="45"/>
      <c r="N2226" s="45"/>
      <c r="O2226" s="45">
        <v>7.050190539506366</v>
      </c>
      <c r="P2226" s="45">
        <v>0.0014821417876678972</v>
      </c>
      <c r="Q2226" s="45"/>
      <c r="R2226" s="45"/>
      <c r="S2226" s="45"/>
      <c r="T2226" s="45"/>
      <c r="U2226" s="45"/>
      <c r="V2226" s="45">
        <v>7.050190539506366</v>
      </c>
      <c r="W2226" s="45">
        <v>0.0023398471679350647</v>
      </c>
      <c r="X2226" s="45"/>
      <c r="Y2226" s="45"/>
      <c r="Z2226" s="45"/>
      <c r="AA2226" s="45"/>
      <c r="AB2226" s="45"/>
      <c r="AC2226" s="45">
        <v>7.050190539506366</v>
      </c>
      <c r="AD2226" s="45">
        <v>16.327211545052112</v>
      </c>
      <c r="AE2226" s="45"/>
      <c r="AF2226" s="45"/>
      <c r="AG2226" s="45"/>
      <c r="AH2226" s="45"/>
      <c r="AI2226" s="45"/>
      <c r="AJ2226" s="45">
        <v>7.050190539506366</v>
      </c>
      <c r="AK2226" s="45">
        <v>0.02</v>
      </c>
      <c r="AL2226" s="45"/>
      <c r="AM2226" s="45"/>
      <c r="AN2226" s="45"/>
      <c r="AO2226" s="23"/>
      <c r="AP2226" s="23"/>
      <c r="AQ2226" s="45">
        <v>7.050190539506366</v>
      </c>
      <c r="AR2226" s="45">
        <v>0.025</v>
      </c>
      <c r="AS2226" s="23"/>
      <c r="AT2226" s="23"/>
      <c r="AU2226" s="23"/>
      <c r="AV2226" s="23"/>
      <c r="AW2226" s="23"/>
      <c r="AX2226" s="45">
        <v>7.050190539506366</v>
      </c>
      <c r="AY2226" s="23"/>
      <c r="AZ2226" s="23"/>
      <c r="BA2226" s="23"/>
      <c r="BB2226" s="23"/>
      <c r="BC2226" s="23"/>
      <c r="BD2226" s="23"/>
      <c r="BE2226" s="45">
        <v>7.050190539506366</v>
      </c>
      <c r="BF2226" s="45"/>
      <c r="BG2226" s="23"/>
      <c r="BH2226" s="23"/>
      <c r="BI2226" s="23"/>
      <c r="BJ2226" s="23"/>
      <c r="BK2226" s="23"/>
      <c r="BL2226" s="45">
        <v>7.050190539506366</v>
      </c>
      <c r="BM2226" s="45">
        <v>0.194</v>
      </c>
      <c r="BN2226" s="23"/>
      <c r="BO2226" s="23"/>
      <c r="BP2226" s="23"/>
      <c r="BQ2226" s="23"/>
      <c r="BR2226" s="23"/>
      <c r="BS2226" s="45">
        <v>7.050190539506366</v>
      </c>
      <c r="BT2226" s="45">
        <v>0.091</v>
      </c>
      <c r="BU2226" s="23"/>
      <c r="BV2226" s="23"/>
      <c r="BW2226" s="23"/>
      <c r="BX2226" s="23"/>
      <c r="BY2226" s="23"/>
      <c r="BZ2226" s="23"/>
      <c r="CA2226" s="23"/>
    </row>
    <row r="2227" ht="15.75" customHeight="1">
      <c r="A2227" s="45">
        <v>6.974917375619392</v>
      </c>
      <c r="B2227" s="46">
        <v>0.072</v>
      </c>
      <c r="C2227" s="45"/>
      <c r="D2227" s="45"/>
      <c r="E2227" s="45"/>
      <c r="F2227" s="45"/>
      <c r="G2227" s="45"/>
      <c r="H2227" s="45">
        <v>6.974917375619392</v>
      </c>
      <c r="I2227" s="46">
        <v>0.629</v>
      </c>
      <c r="J2227" s="45"/>
      <c r="K2227" s="45"/>
      <c r="L2227" s="45"/>
      <c r="M2227" s="45"/>
      <c r="N2227" s="45"/>
      <c r="O2227" s="45">
        <v>6.974917375619392</v>
      </c>
      <c r="P2227" s="45">
        <v>0.0013230266616138739</v>
      </c>
      <c r="Q2227" s="45"/>
      <c r="R2227" s="45"/>
      <c r="S2227" s="45"/>
      <c r="T2227" s="45"/>
      <c r="U2227" s="45"/>
      <c r="V2227" s="45">
        <v>6.974917375619392</v>
      </c>
      <c r="W2227" s="45">
        <v>0.0020200332263105867</v>
      </c>
      <c r="X2227" s="45"/>
      <c r="Y2227" s="45"/>
      <c r="Z2227" s="45"/>
      <c r="AA2227" s="45"/>
      <c r="AB2227" s="45"/>
      <c r="AC2227" s="45">
        <v>6.974917375619392</v>
      </c>
      <c r="AD2227" s="45">
        <v>15.812673104823482</v>
      </c>
      <c r="AE2227" s="45"/>
      <c r="AF2227" s="45"/>
      <c r="AG2227" s="45"/>
      <c r="AH2227" s="45"/>
      <c r="AI2227" s="45"/>
      <c r="AJ2227" s="45">
        <v>6.974917375619392</v>
      </c>
      <c r="AK2227" s="45">
        <v>0.019</v>
      </c>
      <c r="AL2227" s="45"/>
      <c r="AM2227" s="45"/>
      <c r="AN2227" s="45"/>
      <c r="AO2227" s="23"/>
      <c r="AP2227" s="23"/>
      <c r="AQ2227" s="45">
        <v>6.974917375619392</v>
      </c>
      <c r="AR2227" s="45">
        <v>0.024</v>
      </c>
      <c r="AS2227" s="23"/>
      <c r="AT2227" s="23"/>
      <c r="AU2227" s="23"/>
      <c r="AV2227" s="23"/>
      <c r="AW2227" s="23"/>
      <c r="AX2227" s="45">
        <v>6.974917375619392</v>
      </c>
      <c r="AY2227" s="23"/>
      <c r="AZ2227" s="23"/>
      <c r="BA2227" s="23"/>
      <c r="BB2227" s="23"/>
      <c r="BC2227" s="23"/>
      <c r="BD2227" s="23"/>
      <c r="BE2227" s="45">
        <v>6.974917375619392</v>
      </c>
      <c r="BF2227" s="45">
        <v>152.0</v>
      </c>
      <c r="BG2227" s="23"/>
      <c r="BH2227" s="23"/>
      <c r="BI2227" s="23"/>
      <c r="BJ2227" s="23"/>
      <c r="BK2227" s="23"/>
      <c r="BL2227" s="45">
        <v>6.974917375619392</v>
      </c>
      <c r="BM2227" s="45">
        <v>0.255</v>
      </c>
      <c r="BN2227" s="23"/>
      <c r="BO2227" s="23"/>
      <c r="BP2227" s="23"/>
      <c r="BQ2227" s="23"/>
      <c r="BR2227" s="23"/>
      <c r="BS2227" s="45">
        <v>6.974917375619392</v>
      </c>
      <c r="BT2227" s="45">
        <v>0.132</v>
      </c>
      <c r="BU2227" s="23"/>
      <c r="BV2227" s="23"/>
      <c r="BW2227" s="23"/>
      <c r="BX2227" s="23"/>
      <c r="BY2227" s="23"/>
      <c r="BZ2227" s="23"/>
      <c r="CA2227" s="23"/>
    </row>
    <row r="2228" ht="15.75" customHeight="1">
      <c r="A2228" s="45">
        <v>6.8909079553994275</v>
      </c>
      <c r="B2228" s="46">
        <v>0.07</v>
      </c>
      <c r="C2228" s="45"/>
      <c r="D2228" s="45"/>
      <c r="E2228" s="45"/>
      <c r="F2228" s="45"/>
      <c r="G2228" s="45"/>
      <c r="H2228" s="45">
        <v>6.8909079553994275</v>
      </c>
      <c r="I2228" s="46">
        <v>0.671</v>
      </c>
      <c r="J2228" s="45"/>
      <c r="K2228" s="45"/>
      <c r="L2228" s="45"/>
      <c r="M2228" s="45"/>
      <c r="N2228" s="45"/>
      <c r="O2228" s="45">
        <v>6.8909079553994275</v>
      </c>
      <c r="P2228" s="45">
        <v>0.001350978847198447</v>
      </c>
      <c r="Q2228" s="45"/>
      <c r="R2228" s="45"/>
      <c r="S2228" s="45"/>
      <c r="T2228" s="45"/>
      <c r="U2228" s="45"/>
      <c r="V2228" s="45">
        <v>6.8909079553994275</v>
      </c>
      <c r="W2228" s="45">
        <v>0.002106811606827429</v>
      </c>
      <c r="X2228" s="45"/>
      <c r="Y2228" s="45"/>
      <c r="Z2228" s="45"/>
      <c r="AA2228" s="45"/>
      <c r="AB2228" s="45"/>
      <c r="AC2228" s="45">
        <v>6.8909079553994275</v>
      </c>
      <c r="AD2228" s="45">
        <v>20.39016482573422</v>
      </c>
      <c r="AE2228" s="45"/>
      <c r="AF2228" s="45"/>
      <c r="AG2228" s="45"/>
      <c r="AH2228" s="45"/>
      <c r="AI2228" s="45"/>
      <c r="AJ2228" s="45">
        <v>6.8909079553994275</v>
      </c>
      <c r="AK2228" s="45">
        <v>0.019</v>
      </c>
      <c r="AL2228" s="45"/>
      <c r="AM2228" s="45"/>
      <c r="AN2228" s="45"/>
      <c r="AO2228" s="23"/>
      <c r="AP2228" s="23"/>
      <c r="AQ2228" s="45">
        <v>6.8909079553994275</v>
      </c>
      <c r="AR2228" s="45">
        <v>0.022</v>
      </c>
      <c r="AS2228" s="23"/>
      <c r="AT2228" s="23"/>
      <c r="AU2228" s="23"/>
      <c r="AV2228" s="23"/>
      <c r="AW2228" s="23"/>
      <c r="AX2228" s="45">
        <v>6.8909079553994275</v>
      </c>
      <c r="AY2228" s="23"/>
      <c r="AZ2228" s="23"/>
      <c r="BA2228" s="23"/>
      <c r="BB2228" s="23"/>
      <c r="BC2228" s="23"/>
      <c r="BD2228" s="23"/>
      <c r="BE2228" s="45">
        <v>6.8909079553994275</v>
      </c>
      <c r="BF2228" s="45">
        <v>152.0</v>
      </c>
      <c r="BG2228" s="23"/>
      <c r="BH2228" s="23"/>
      <c r="BI2228" s="23"/>
      <c r="BJ2228" s="23"/>
      <c r="BK2228" s="23"/>
      <c r="BL2228" s="45">
        <v>6.8909079553994275</v>
      </c>
      <c r="BM2228" s="45">
        <v>0.357</v>
      </c>
      <c r="BN2228" s="23"/>
      <c r="BO2228" s="23"/>
      <c r="BP2228" s="23"/>
      <c r="BQ2228" s="23"/>
      <c r="BR2228" s="23"/>
      <c r="BS2228" s="45">
        <v>6.8909079553994275</v>
      </c>
      <c r="BT2228" s="45">
        <v>0.191</v>
      </c>
      <c r="BU2228" s="23"/>
      <c r="BV2228" s="23"/>
      <c r="BW2228" s="23"/>
      <c r="BX2228" s="23"/>
      <c r="BY2228" s="23"/>
      <c r="BZ2228" s="23"/>
      <c r="CA2228" s="23"/>
    </row>
    <row r="2229" ht="15.75" customHeight="1">
      <c r="A2229" s="45">
        <v>6.8143845709351885</v>
      </c>
      <c r="B2229" s="46">
        <v>0.071</v>
      </c>
      <c r="C2229" s="45"/>
      <c r="D2229" s="45"/>
      <c r="E2229" s="45"/>
      <c r="F2229" s="45"/>
      <c r="G2229" s="45"/>
      <c r="H2229" s="45">
        <v>6.8143845709351885</v>
      </c>
      <c r="I2229" s="46">
        <v>0.549</v>
      </c>
      <c r="J2229" s="45"/>
      <c r="K2229" s="45"/>
      <c r="L2229" s="45"/>
      <c r="M2229" s="45"/>
      <c r="N2229" s="45"/>
      <c r="O2229" s="45">
        <v>6.8143845709351885</v>
      </c>
      <c r="P2229" s="45"/>
      <c r="Q2229" s="45"/>
      <c r="R2229" s="45"/>
      <c r="S2229" s="45"/>
      <c r="T2229" s="45"/>
      <c r="U2229" s="45"/>
      <c r="V2229" s="45">
        <v>6.8143845709351885</v>
      </c>
      <c r="W2229" s="45"/>
      <c r="X2229" s="45"/>
      <c r="Y2229" s="45"/>
      <c r="Z2229" s="45"/>
      <c r="AA2229" s="45"/>
      <c r="AB2229" s="45"/>
      <c r="AC2229" s="45">
        <v>6.8143845709351885</v>
      </c>
      <c r="AD2229" s="45">
        <v>31.723024441668993</v>
      </c>
      <c r="AE2229" s="45"/>
      <c r="AF2229" s="45"/>
      <c r="AG2229" s="45"/>
      <c r="AH2229" s="45"/>
      <c r="AI2229" s="45"/>
      <c r="AJ2229" s="45">
        <v>6.8143845709351885</v>
      </c>
      <c r="AK2229" s="45">
        <v>0.018</v>
      </c>
      <c r="AL2229" s="45"/>
      <c r="AM2229" s="45"/>
      <c r="AN2229" s="45"/>
      <c r="AO2229" s="23"/>
      <c r="AP2229" s="23"/>
      <c r="AQ2229" s="45">
        <v>6.8143845709351885</v>
      </c>
      <c r="AR2229" s="45">
        <v>0.02</v>
      </c>
      <c r="AS2229" s="23"/>
      <c r="AT2229" s="23"/>
      <c r="AU2229" s="23"/>
      <c r="AV2229" s="23"/>
      <c r="AW2229" s="23"/>
      <c r="AX2229" s="45">
        <v>6.8143845709351885</v>
      </c>
      <c r="AY2229" s="23">
        <v>0.69</v>
      </c>
      <c r="AZ2229" s="23"/>
      <c r="BA2229" s="23"/>
      <c r="BB2229" s="23"/>
      <c r="BC2229" s="23"/>
      <c r="BD2229" s="23"/>
      <c r="BE2229" s="45">
        <v>6.8143845709351885</v>
      </c>
      <c r="BF2229" s="45">
        <v>152.0</v>
      </c>
      <c r="BG2229" s="23"/>
      <c r="BH2229" s="23"/>
      <c r="BI2229" s="23"/>
      <c r="BJ2229" s="23"/>
      <c r="BK2229" s="23"/>
      <c r="BL2229" s="45">
        <v>6.8143845709351885</v>
      </c>
      <c r="BM2229" s="45">
        <v>0.463</v>
      </c>
      <c r="BN2229" s="23"/>
      <c r="BO2229" s="23"/>
      <c r="BP2229" s="23"/>
      <c r="BQ2229" s="23"/>
      <c r="BR2229" s="23"/>
      <c r="BS2229" s="45">
        <v>6.8143845709351885</v>
      </c>
      <c r="BT2229" s="45">
        <v>0.21</v>
      </c>
      <c r="BU2229" s="23"/>
      <c r="BV2229" s="23"/>
      <c r="BW2229" s="23"/>
      <c r="BX2229" s="23"/>
      <c r="BY2229" s="23"/>
      <c r="BZ2229" s="23"/>
      <c r="CA2229" s="23"/>
    </row>
    <row r="2230" ht="15.75" customHeight="1">
      <c r="A2230" s="45">
        <v>6.750922754309866</v>
      </c>
      <c r="B2230" s="46">
        <v>0.082</v>
      </c>
      <c r="C2230" s="45"/>
      <c r="D2230" s="45"/>
      <c r="E2230" s="45"/>
      <c r="F2230" s="45"/>
      <c r="G2230" s="45"/>
      <c r="H2230" s="45">
        <v>6.750922754309866</v>
      </c>
      <c r="I2230" s="46">
        <v>0.554</v>
      </c>
      <c r="J2230" s="45"/>
      <c r="K2230" s="45"/>
      <c r="L2230" s="45"/>
      <c r="M2230" s="45"/>
      <c r="N2230" s="45"/>
      <c r="O2230" s="45">
        <v>6.750922754309866</v>
      </c>
      <c r="P2230" s="45">
        <v>0.0012515526473732344</v>
      </c>
      <c r="Q2230" s="45"/>
      <c r="R2230" s="45"/>
      <c r="S2230" s="45"/>
      <c r="T2230" s="45"/>
      <c r="U2230" s="45"/>
      <c r="V2230" s="45">
        <v>6.750922754309866</v>
      </c>
      <c r="W2230" s="45">
        <v>0.0019306047384284998</v>
      </c>
      <c r="X2230" s="45"/>
      <c r="Y2230" s="45"/>
      <c r="Z2230" s="45"/>
      <c r="AA2230" s="45"/>
      <c r="AB2230" s="45"/>
      <c r="AC2230" s="45">
        <v>6.750922754309866</v>
      </c>
      <c r="AD2230" s="45">
        <v>39.87045106577181</v>
      </c>
      <c r="AE2230" s="45"/>
      <c r="AF2230" s="45"/>
      <c r="AG2230" s="45"/>
      <c r="AH2230" s="45"/>
      <c r="AI2230" s="45"/>
      <c r="AJ2230" s="45">
        <v>6.750922754309866</v>
      </c>
      <c r="AK2230" s="45">
        <v>0.017</v>
      </c>
      <c r="AL2230" s="45"/>
      <c r="AM2230" s="45"/>
      <c r="AN2230" s="45"/>
      <c r="AO2230" s="23"/>
      <c r="AP2230" s="23"/>
      <c r="AQ2230" s="45">
        <v>6.750922754309866</v>
      </c>
      <c r="AR2230" s="45">
        <v>0.019</v>
      </c>
      <c r="AS2230" s="23"/>
      <c r="AT2230" s="23"/>
      <c r="AU2230" s="23"/>
      <c r="AV2230" s="23"/>
      <c r="AW2230" s="23"/>
      <c r="AX2230" s="45">
        <v>6.750922754309866</v>
      </c>
      <c r="AY2230" s="23">
        <v>0.69</v>
      </c>
      <c r="AZ2230" s="23"/>
      <c r="BA2230" s="23"/>
      <c r="BB2230" s="23"/>
      <c r="BC2230" s="23"/>
      <c r="BD2230" s="23"/>
      <c r="BE2230" s="45">
        <v>6.750922754309866</v>
      </c>
      <c r="BF2230" s="45">
        <v>149.0</v>
      </c>
      <c r="BG2230" s="23"/>
      <c r="BH2230" s="23"/>
      <c r="BI2230" s="23"/>
      <c r="BJ2230" s="23"/>
      <c r="BK2230" s="23"/>
      <c r="BL2230" s="45">
        <v>6.750922754309866</v>
      </c>
      <c r="BM2230" s="45">
        <v>0.531</v>
      </c>
      <c r="BN2230" s="23"/>
      <c r="BO2230" s="23"/>
      <c r="BP2230" s="23"/>
      <c r="BQ2230" s="23"/>
      <c r="BR2230" s="23"/>
      <c r="BS2230" s="45">
        <v>6.750922754309866</v>
      </c>
      <c r="BT2230" s="45">
        <v>0.282</v>
      </c>
      <c r="BU2230" s="23"/>
      <c r="BV2230" s="23"/>
      <c r="BW2230" s="23"/>
      <c r="BX2230" s="23"/>
      <c r="BY2230" s="23"/>
      <c r="BZ2230" s="23"/>
      <c r="CA2230" s="23"/>
    </row>
    <row r="2231" ht="15.75" customHeight="1">
      <c r="A2231" s="45">
        <v>6.6906121600588</v>
      </c>
      <c r="B2231" s="46">
        <v>0.085</v>
      </c>
      <c r="C2231" s="45"/>
      <c r="D2231" s="45"/>
      <c r="E2231" s="45"/>
      <c r="F2231" s="45"/>
      <c r="G2231" s="45"/>
      <c r="H2231" s="45">
        <v>6.6906121600588</v>
      </c>
      <c r="I2231" s="46">
        <v>0.508</v>
      </c>
      <c r="J2231" s="45"/>
      <c r="K2231" s="45"/>
      <c r="L2231" s="45"/>
      <c r="M2231" s="45"/>
      <c r="N2231" s="45"/>
      <c r="O2231" s="45">
        <v>6.6906121600588</v>
      </c>
      <c r="P2231" s="45"/>
      <c r="Q2231" s="45"/>
      <c r="R2231" s="45"/>
      <c r="S2231" s="45"/>
      <c r="T2231" s="45"/>
      <c r="U2231" s="45"/>
      <c r="V2231" s="45">
        <v>6.6906121600588</v>
      </c>
      <c r="W2231" s="45"/>
      <c r="X2231" s="45"/>
      <c r="Y2231" s="45"/>
      <c r="Z2231" s="45"/>
      <c r="AA2231" s="45"/>
      <c r="AB2231" s="45"/>
      <c r="AC2231" s="45">
        <v>6.6906121600588</v>
      </c>
      <c r="AD2231" s="45">
        <v>54.91666351573932</v>
      </c>
      <c r="AE2231" s="45"/>
      <c r="AF2231" s="45"/>
      <c r="AG2231" s="45"/>
      <c r="AH2231" s="45"/>
      <c r="AI2231" s="45"/>
      <c r="AJ2231" s="45">
        <v>6.6906121600588</v>
      </c>
      <c r="AK2231" s="45">
        <v>0.017</v>
      </c>
      <c r="AL2231" s="45"/>
      <c r="AM2231" s="45"/>
      <c r="AN2231" s="45"/>
      <c r="AO2231" s="23"/>
      <c r="AP2231" s="23"/>
      <c r="AQ2231" s="45">
        <v>6.6906121600588</v>
      </c>
      <c r="AR2231" s="45">
        <v>0.018</v>
      </c>
      <c r="AS2231" s="23"/>
      <c r="AT2231" s="23"/>
      <c r="AU2231" s="23"/>
      <c r="AV2231" s="23"/>
      <c r="AW2231" s="23"/>
      <c r="AX2231" s="45">
        <v>6.6906121600588</v>
      </c>
      <c r="AY2231" s="23">
        <v>0.69</v>
      </c>
      <c r="AZ2231" s="23"/>
      <c r="BA2231" s="23"/>
      <c r="BB2231" s="23"/>
      <c r="BC2231" s="23"/>
      <c r="BD2231" s="23"/>
      <c r="BE2231" s="45">
        <v>6.6906121600588</v>
      </c>
      <c r="BF2231" s="45">
        <v>149.0</v>
      </c>
      <c r="BG2231" s="23"/>
      <c r="BH2231" s="23"/>
      <c r="BI2231" s="23"/>
      <c r="BJ2231" s="23"/>
      <c r="BK2231" s="23"/>
      <c r="BL2231" s="45">
        <v>6.6906121600588</v>
      </c>
      <c r="BM2231" s="45">
        <v>0.637</v>
      </c>
      <c r="BN2231" s="23"/>
      <c r="BO2231" s="23"/>
      <c r="BP2231" s="23"/>
      <c r="BQ2231" s="23"/>
      <c r="BR2231" s="23"/>
      <c r="BS2231" s="45">
        <v>6.6906121600588</v>
      </c>
      <c r="BT2231" s="45">
        <v>0.309</v>
      </c>
      <c r="BU2231" s="23"/>
      <c r="BV2231" s="23"/>
      <c r="BW2231" s="23"/>
      <c r="BX2231" s="23"/>
      <c r="BY2231" s="23"/>
      <c r="BZ2231" s="23"/>
      <c r="CA2231" s="23"/>
    </row>
    <row r="2232" ht="15.75" customHeight="1">
      <c r="A2232" s="45">
        <v>6.6392558107160085</v>
      </c>
      <c r="B2232" s="46">
        <v>0.085</v>
      </c>
      <c r="C2232" s="45"/>
      <c r="D2232" s="45"/>
      <c r="E2232" s="45"/>
      <c r="F2232" s="45"/>
      <c r="G2232" s="45"/>
      <c r="H2232" s="45">
        <v>6.6392558107160085</v>
      </c>
      <c r="I2232" s="46">
        <v>0.437</v>
      </c>
      <c r="J2232" s="45"/>
      <c r="K2232" s="45"/>
      <c r="L2232" s="45"/>
      <c r="M2232" s="45"/>
      <c r="N2232" s="45"/>
      <c r="O2232" s="45">
        <v>6.6392558107160085</v>
      </c>
      <c r="P2232" s="45">
        <v>9.774538929608776E-4</v>
      </c>
      <c r="Q2232" s="45"/>
      <c r="R2232" s="45"/>
      <c r="S2232" s="45"/>
      <c r="T2232" s="45"/>
      <c r="U2232" s="45"/>
      <c r="V2232" s="45">
        <v>6.6392558107160085</v>
      </c>
      <c r="W2232" s="45">
        <v>0.001710338332011398</v>
      </c>
      <c r="X2232" s="45"/>
      <c r="Y2232" s="45"/>
      <c r="Z2232" s="45"/>
      <c r="AA2232" s="45"/>
      <c r="AB2232" s="45"/>
      <c r="AC2232" s="45">
        <v>6.6392558107160085</v>
      </c>
      <c r="AD2232" s="45">
        <v>69.19386106474475</v>
      </c>
      <c r="AE2232" s="45"/>
      <c r="AF2232" s="45"/>
      <c r="AG2232" s="45"/>
      <c r="AH2232" s="45"/>
      <c r="AI2232" s="45"/>
      <c r="AJ2232" s="45">
        <v>6.6392558107160085</v>
      </c>
      <c r="AK2232" s="45">
        <v>0.016</v>
      </c>
      <c r="AL2232" s="45"/>
      <c r="AM2232" s="45"/>
      <c r="AN2232" s="45"/>
      <c r="AO2232" s="23"/>
      <c r="AP2232" s="23"/>
      <c r="AQ2232" s="45">
        <v>6.6392558107160085</v>
      </c>
      <c r="AR2232" s="45">
        <v>0.017</v>
      </c>
      <c r="AS2232" s="23"/>
      <c r="AT2232" s="23"/>
      <c r="AU2232" s="23"/>
      <c r="AV2232" s="23"/>
      <c r="AW2232" s="23"/>
      <c r="AX2232" s="45">
        <v>6.6392558107160085</v>
      </c>
      <c r="AY2232" s="23">
        <v>0.684</v>
      </c>
      <c r="AZ2232" s="23"/>
      <c r="BA2232" s="23"/>
      <c r="BB2232" s="23"/>
      <c r="BC2232" s="23"/>
      <c r="BD2232" s="23"/>
      <c r="BE2232" s="45">
        <v>6.6392558107160085</v>
      </c>
      <c r="BF2232" s="45">
        <v>149.0</v>
      </c>
      <c r="BG2232" s="23"/>
      <c r="BH2232" s="23"/>
      <c r="BI2232" s="23"/>
      <c r="BJ2232" s="23"/>
      <c r="BK2232" s="23"/>
      <c r="BL2232" s="45">
        <v>6.6392558107160085</v>
      </c>
      <c r="BM2232" s="45">
        <v>0.786</v>
      </c>
      <c r="BN2232" s="23"/>
      <c r="BO2232" s="23"/>
      <c r="BP2232" s="23"/>
      <c r="BQ2232" s="23"/>
      <c r="BR2232" s="23"/>
      <c r="BS2232" s="45">
        <v>6.6392558107160085</v>
      </c>
      <c r="BT2232" s="45">
        <v>0.338</v>
      </c>
      <c r="BU2232" s="23"/>
      <c r="BV2232" s="23"/>
      <c r="BW2232" s="23"/>
      <c r="BX2232" s="23"/>
      <c r="BY2232" s="23"/>
      <c r="BZ2232" s="23"/>
      <c r="CA2232" s="23"/>
    </row>
    <row r="2233" ht="15.75" customHeight="1">
      <c r="A2233" s="45">
        <v>6.6385776434514066</v>
      </c>
      <c r="B2233" s="46">
        <v>0.083</v>
      </c>
      <c r="C2233" s="45"/>
      <c r="D2233" s="45"/>
      <c r="E2233" s="45"/>
      <c r="F2233" s="45"/>
      <c r="G2233" s="45"/>
      <c r="H2233" s="45">
        <v>6.6385776434514066</v>
      </c>
      <c r="I2233" s="46">
        <v>0.473</v>
      </c>
      <c r="J2233" s="45"/>
      <c r="K2233" s="45"/>
      <c r="L2233" s="45"/>
      <c r="M2233" s="45"/>
      <c r="N2233" s="45"/>
      <c r="O2233" s="45">
        <v>6.6385776434514066</v>
      </c>
      <c r="P2233" s="45">
        <v>0.001028347986268834</v>
      </c>
      <c r="Q2233" s="45"/>
      <c r="R2233" s="45"/>
      <c r="S2233" s="45"/>
      <c r="T2233" s="45"/>
      <c r="U2233" s="45"/>
      <c r="V2233" s="45">
        <v>6.6385776434514066</v>
      </c>
      <c r="W2233" s="45">
        <v>0.001662207180965317</v>
      </c>
      <c r="X2233" s="45"/>
      <c r="Y2233" s="45"/>
      <c r="Z2233" s="45"/>
      <c r="AA2233" s="45"/>
      <c r="AB2233" s="45"/>
      <c r="AC2233" s="45">
        <v>6.6385776434514066</v>
      </c>
      <c r="AD2233" s="45">
        <v>66.6542898586219</v>
      </c>
      <c r="AE2233" s="45"/>
      <c r="AF2233" s="45"/>
      <c r="AG2233" s="45"/>
      <c r="AH2233" s="45"/>
      <c r="AI2233" s="45"/>
      <c r="AJ2233" s="45">
        <v>6.6385776434514066</v>
      </c>
      <c r="AK2233" s="45">
        <v>0.016</v>
      </c>
      <c r="AL2233" s="45"/>
      <c r="AM2233" s="45"/>
      <c r="AN2233" s="45"/>
      <c r="AO2233" s="23"/>
      <c r="AP2233" s="23"/>
      <c r="AQ2233" s="45">
        <v>6.6385776434514066</v>
      </c>
      <c r="AR2233" s="45">
        <v>0.016</v>
      </c>
      <c r="AS2233" s="23"/>
      <c r="AT2233" s="23"/>
      <c r="AU2233" s="23"/>
      <c r="AV2233" s="23"/>
      <c r="AW2233" s="23"/>
      <c r="AX2233" s="45">
        <v>6.6385776434514066</v>
      </c>
      <c r="AY2233" s="23">
        <v>0.656</v>
      </c>
      <c r="AZ2233" s="23"/>
      <c r="BA2233" s="23"/>
      <c r="BB2233" s="23"/>
      <c r="BC2233" s="23"/>
      <c r="BD2233" s="23"/>
      <c r="BE2233" s="45">
        <v>6.6385776434514066</v>
      </c>
      <c r="BF2233" s="45">
        <v>119.0</v>
      </c>
      <c r="BG2233" s="23"/>
      <c r="BH2233" s="23"/>
      <c r="BI2233" s="23"/>
      <c r="BJ2233" s="23"/>
      <c r="BK2233" s="23"/>
      <c r="BL2233" s="45">
        <v>6.6385776434514066</v>
      </c>
      <c r="BM2233" s="45">
        <v>0.875</v>
      </c>
      <c r="BN2233" s="23"/>
      <c r="BO2233" s="23"/>
      <c r="BP2233" s="23"/>
      <c r="BQ2233" s="23"/>
      <c r="BR2233" s="23"/>
      <c r="BS2233" s="45">
        <v>6.6385776434514066</v>
      </c>
      <c r="BT2233" s="45">
        <v>0.392</v>
      </c>
      <c r="BU2233" s="23"/>
      <c r="BV2233" s="23"/>
      <c r="BW2233" s="23"/>
      <c r="BX2233" s="23"/>
      <c r="BY2233" s="23"/>
      <c r="BZ2233" s="23"/>
      <c r="CA2233" s="23"/>
    </row>
    <row r="2234" ht="15.75" customHeight="1">
      <c r="A2234" s="45">
        <v>6.6001701069299905</v>
      </c>
      <c r="B2234" s="46">
        <v>0.088</v>
      </c>
      <c r="C2234" s="45"/>
      <c r="D2234" s="45"/>
      <c r="E2234" s="45"/>
      <c r="F2234" s="45"/>
      <c r="G2234" s="45"/>
      <c r="H2234" s="45">
        <v>6.6001701069299905</v>
      </c>
      <c r="I2234" s="46">
        <v>0.447</v>
      </c>
      <c r="J2234" s="45"/>
      <c r="K2234" s="45"/>
      <c r="L2234" s="45"/>
      <c r="M2234" s="45"/>
      <c r="N2234" s="45"/>
      <c r="O2234" s="45">
        <v>6.6001701069299905</v>
      </c>
      <c r="P2234" s="45">
        <v>0.0011414262805202234</v>
      </c>
      <c r="Q2234" s="45"/>
      <c r="R2234" s="45"/>
      <c r="S2234" s="45"/>
      <c r="T2234" s="45"/>
      <c r="U2234" s="45"/>
      <c r="V2234" s="45">
        <v>6.6001701069299905</v>
      </c>
      <c r="W2234" s="45">
        <v>0.0017809934210696848</v>
      </c>
      <c r="X2234" s="45"/>
      <c r="Y2234" s="45"/>
      <c r="Z2234" s="45"/>
      <c r="AA2234" s="45"/>
      <c r="AB2234" s="45"/>
      <c r="AC2234" s="45">
        <v>6.6001701069299905</v>
      </c>
      <c r="AD2234" s="45">
        <v>99.0727152441056</v>
      </c>
      <c r="AE2234" s="45"/>
      <c r="AF2234" s="45"/>
      <c r="AG2234" s="45"/>
      <c r="AH2234" s="45"/>
      <c r="AI2234" s="45"/>
      <c r="AJ2234" s="45">
        <v>6.6001701069299905</v>
      </c>
      <c r="AK2234" s="45">
        <v>0.016</v>
      </c>
      <c r="AL2234" s="45"/>
      <c r="AM2234" s="45"/>
      <c r="AN2234" s="45"/>
      <c r="AO2234" s="23"/>
      <c r="AP2234" s="23"/>
      <c r="AQ2234" s="45">
        <v>6.6001701069299905</v>
      </c>
      <c r="AR2234" s="45">
        <v>0.015</v>
      </c>
      <c r="AS2234" s="23"/>
      <c r="AT2234" s="23"/>
      <c r="AU2234" s="23"/>
      <c r="AV2234" s="23"/>
      <c r="AW2234" s="23"/>
      <c r="AX2234" s="45">
        <v>6.6001701069299905</v>
      </c>
      <c r="AY2234" s="23">
        <v>0.663</v>
      </c>
      <c r="AZ2234" s="23"/>
      <c r="BA2234" s="23"/>
      <c r="BB2234" s="23"/>
      <c r="BC2234" s="23"/>
      <c r="BD2234" s="23"/>
      <c r="BE2234" s="45">
        <v>6.6001701069299905</v>
      </c>
      <c r="BF2234" s="45">
        <v>119.0</v>
      </c>
      <c r="BG2234" s="23"/>
      <c r="BH2234" s="23"/>
      <c r="BI2234" s="23"/>
      <c r="BJ2234" s="23"/>
      <c r="BK2234" s="23"/>
      <c r="BL2234" s="45">
        <v>6.6001701069299905</v>
      </c>
      <c r="BM2234" s="45">
        <v>1.009</v>
      </c>
      <c r="BN2234" s="23"/>
      <c r="BO2234" s="23"/>
      <c r="BP2234" s="23"/>
      <c r="BQ2234" s="23"/>
      <c r="BR2234" s="23"/>
      <c r="BS2234" s="45">
        <v>6.6001701069299905</v>
      </c>
      <c r="BT2234" s="45">
        <v>0.407</v>
      </c>
      <c r="BU2234" s="23"/>
      <c r="BV2234" s="23"/>
      <c r="BW2234" s="23"/>
      <c r="BX2234" s="23"/>
      <c r="BY2234" s="23"/>
      <c r="BZ2234" s="23"/>
      <c r="CA2234" s="23"/>
    </row>
    <row r="2235" ht="15.75" customHeight="1">
      <c r="A2235" s="45">
        <v>6.546618725737379</v>
      </c>
      <c r="B2235" s="46">
        <v>0.09</v>
      </c>
      <c r="C2235" s="45"/>
      <c r="D2235" s="45"/>
      <c r="E2235" s="45"/>
      <c r="F2235" s="45"/>
      <c r="G2235" s="45"/>
      <c r="H2235" s="45">
        <v>6.546618725737379</v>
      </c>
      <c r="I2235" s="46">
        <v>0.4</v>
      </c>
      <c r="J2235" s="45"/>
      <c r="K2235" s="45"/>
      <c r="L2235" s="45"/>
      <c r="M2235" s="45"/>
      <c r="N2235" s="45"/>
      <c r="O2235" s="45">
        <v>6.546618725737379</v>
      </c>
      <c r="P2235" s="45"/>
      <c r="Q2235" s="45"/>
      <c r="R2235" s="45"/>
      <c r="S2235" s="45"/>
      <c r="T2235" s="45"/>
      <c r="U2235" s="45"/>
      <c r="V2235" s="45">
        <v>6.546618725737379</v>
      </c>
      <c r="W2235" s="45"/>
      <c r="X2235" s="45"/>
      <c r="Y2235" s="45"/>
      <c r="Z2235" s="45"/>
      <c r="AA2235" s="45"/>
      <c r="AB2235" s="45"/>
      <c r="AC2235" s="45">
        <v>6.546618725737379</v>
      </c>
      <c r="AD2235" s="45">
        <v>127.3007994601918</v>
      </c>
      <c r="AE2235" s="45"/>
      <c r="AF2235" s="45"/>
      <c r="AG2235" s="45"/>
      <c r="AH2235" s="45"/>
      <c r="AI2235" s="45"/>
      <c r="AJ2235" s="45">
        <v>6.546618725737379</v>
      </c>
      <c r="AK2235" s="45">
        <v>0.015</v>
      </c>
      <c r="AL2235" s="45"/>
      <c r="AM2235" s="45"/>
      <c r="AN2235" s="45"/>
      <c r="AO2235" s="23"/>
      <c r="AP2235" s="23"/>
      <c r="AQ2235" s="45">
        <v>6.546618725737379</v>
      </c>
      <c r="AR2235" s="45">
        <v>0.014</v>
      </c>
      <c r="AS2235" s="23"/>
      <c r="AT2235" s="23"/>
      <c r="AU2235" s="23"/>
      <c r="AV2235" s="23"/>
      <c r="AW2235" s="23"/>
      <c r="AX2235" s="45">
        <v>6.546618725737379</v>
      </c>
      <c r="AY2235" s="23">
        <v>0.663</v>
      </c>
      <c r="AZ2235" s="23"/>
      <c r="BA2235" s="23"/>
      <c r="BB2235" s="23"/>
      <c r="BC2235" s="23"/>
      <c r="BD2235" s="23"/>
      <c r="BE2235" s="45">
        <v>6.546618725737379</v>
      </c>
      <c r="BF2235" s="45">
        <v>119.0</v>
      </c>
      <c r="BG2235" s="23"/>
      <c r="BH2235" s="23"/>
      <c r="BI2235" s="23"/>
      <c r="BJ2235" s="23"/>
      <c r="BK2235" s="23"/>
      <c r="BL2235" s="45">
        <v>6.546618725737379</v>
      </c>
      <c r="BM2235" s="45">
        <v>1.19</v>
      </c>
      <c r="BN2235" s="23"/>
      <c r="BO2235" s="23"/>
      <c r="BP2235" s="23"/>
      <c r="BQ2235" s="23"/>
      <c r="BR2235" s="23"/>
      <c r="BS2235" s="45">
        <v>6.546618725737379</v>
      </c>
      <c r="BT2235" s="45">
        <v>0.457</v>
      </c>
      <c r="BU2235" s="23"/>
      <c r="BV2235" s="23"/>
      <c r="BW2235" s="23"/>
      <c r="BX2235" s="23"/>
      <c r="BY2235" s="23"/>
      <c r="BZ2235" s="23"/>
      <c r="CA2235" s="23"/>
    </row>
    <row r="2236" ht="15.75" customHeight="1">
      <c r="A2236" s="45">
        <v>6.496153534618047</v>
      </c>
      <c r="B2236" s="46">
        <v>0.089</v>
      </c>
      <c r="C2236" s="45"/>
      <c r="D2236" s="45"/>
      <c r="E2236" s="45"/>
      <c r="F2236" s="45"/>
      <c r="G2236" s="45"/>
      <c r="H2236" s="45">
        <v>6.496153534618047</v>
      </c>
      <c r="I2236" s="46">
        <v>0.439</v>
      </c>
      <c r="J2236" s="45"/>
      <c r="K2236" s="45"/>
      <c r="L2236" s="45"/>
      <c r="M2236" s="45"/>
      <c r="N2236" s="45"/>
      <c r="O2236" s="45">
        <v>6.496153534618047</v>
      </c>
      <c r="P2236" s="45">
        <v>0.0010573150567363377</v>
      </c>
      <c r="Q2236" s="45"/>
      <c r="R2236" s="45"/>
      <c r="S2236" s="45"/>
      <c r="T2236" s="45"/>
      <c r="U2236" s="45"/>
      <c r="V2236" s="45">
        <v>6.496153534618047</v>
      </c>
      <c r="W2236" s="45">
        <v>0.001700557585421059</v>
      </c>
      <c r="X2236" s="45"/>
      <c r="Y2236" s="45"/>
      <c r="Z2236" s="45"/>
      <c r="AA2236" s="45"/>
      <c r="AB2236" s="45"/>
      <c r="AC2236" s="45">
        <v>6.496153534618047</v>
      </c>
      <c r="AD2236" s="45">
        <v>131.89633081291134</v>
      </c>
      <c r="AE2236" s="45"/>
      <c r="AF2236" s="45"/>
      <c r="AG2236" s="45"/>
      <c r="AH2236" s="45"/>
      <c r="AI2236" s="45"/>
      <c r="AJ2236" s="45">
        <v>6.496153534618047</v>
      </c>
      <c r="AK2236" s="45">
        <v>0.015</v>
      </c>
      <c r="AL2236" s="45"/>
      <c r="AM2236" s="45"/>
      <c r="AN2236" s="45"/>
      <c r="AO2236" s="23"/>
      <c r="AP2236" s="23"/>
      <c r="AQ2236" s="45">
        <v>6.496153534618047</v>
      </c>
      <c r="AR2236" s="45">
        <v>0.013</v>
      </c>
      <c r="AS2236" s="23"/>
      <c r="AT2236" s="23"/>
      <c r="AU2236" s="23"/>
      <c r="AV2236" s="23"/>
      <c r="AW2236" s="23"/>
      <c r="AX2236" s="45">
        <v>6.496153534618047</v>
      </c>
      <c r="AY2236" s="23">
        <v>0.685</v>
      </c>
      <c r="AZ2236" s="23"/>
      <c r="BA2236" s="23"/>
      <c r="BB2236" s="23"/>
      <c r="BC2236" s="23"/>
      <c r="BD2236" s="23"/>
      <c r="BE2236" s="45">
        <v>6.496153534618047</v>
      </c>
      <c r="BF2236" s="45">
        <v>119.0</v>
      </c>
      <c r="BG2236" s="23"/>
      <c r="BH2236" s="23"/>
      <c r="BI2236" s="23"/>
      <c r="BJ2236" s="23"/>
      <c r="BK2236" s="23"/>
      <c r="BL2236" s="45">
        <v>6.496153534618047</v>
      </c>
      <c r="BM2236" s="45">
        <v>1.25</v>
      </c>
      <c r="BN2236" s="23"/>
      <c r="BO2236" s="23"/>
      <c r="BP2236" s="23"/>
      <c r="BQ2236" s="23"/>
      <c r="BR2236" s="23"/>
      <c r="BS2236" s="45">
        <v>6.496153534618047</v>
      </c>
      <c r="BT2236" s="45">
        <v>0.486</v>
      </c>
      <c r="BU2236" s="23"/>
      <c r="BV2236" s="23"/>
      <c r="BW2236" s="23"/>
      <c r="BX2236" s="23"/>
      <c r="BY2236" s="23"/>
      <c r="BZ2236" s="23"/>
      <c r="CA2236" s="23"/>
    </row>
    <row r="2237" ht="15.75" customHeight="1">
      <c r="A2237" s="45">
        <v>7.407794800120739</v>
      </c>
      <c r="B2237" s="46">
        <v>0.093</v>
      </c>
      <c r="C2237" s="45"/>
      <c r="D2237" s="45"/>
      <c r="E2237" s="45"/>
      <c r="F2237" s="45"/>
      <c r="G2237" s="45"/>
      <c r="H2237" s="45">
        <v>7.407794800120739</v>
      </c>
      <c r="I2237" s="46">
        <v>0.366</v>
      </c>
      <c r="J2237" s="45"/>
      <c r="K2237" s="45"/>
      <c r="L2237" s="45"/>
      <c r="M2237" s="45"/>
      <c r="N2237" s="45"/>
      <c r="O2237" s="45">
        <v>7.407794800120739</v>
      </c>
      <c r="P2237" s="45"/>
      <c r="Q2237" s="45"/>
      <c r="R2237" s="45"/>
      <c r="S2237" s="45"/>
      <c r="T2237" s="45"/>
      <c r="U2237" s="45"/>
      <c r="V2237" s="45">
        <v>7.407794800120739</v>
      </c>
      <c r="W2237" s="45"/>
      <c r="X2237" s="45"/>
      <c r="Y2237" s="45"/>
      <c r="Z2237" s="45"/>
      <c r="AA2237" s="45"/>
      <c r="AB2237" s="45"/>
      <c r="AC2237" s="45">
        <v>7.407794800120739</v>
      </c>
      <c r="AD2237" s="45">
        <v>26.062305712473467</v>
      </c>
      <c r="AE2237" s="45"/>
      <c r="AF2237" s="45"/>
      <c r="AG2237" s="45"/>
      <c r="AH2237" s="45"/>
      <c r="AI2237" s="45"/>
      <c r="AJ2237" s="45">
        <v>7.407794800120739</v>
      </c>
      <c r="AK2237" s="45">
        <v>0.021</v>
      </c>
      <c r="AL2237" s="45"/>
      <c r="AM2237" s="45"/>
      <c r="AN2237" s="45"/>
      <c r="AO2237" s="23"/>
      <c r="AP2237" s="23"/>
      <c r="AQ2237" s="45">
        <v>7.407794800120739</v>
      </c>
      <c r="AR2237" s="45">
        <v>0.029</v>
      </c>
      <c r="AS2237" s="23"/>
      <c r="AT2237" s="23"/>
      <c r="AU2237" s="23"/>
      <c r="AV2237" s="23"/>
      <c r="AW2237" s="23"/>
      <c r="AX2237" s="45">
        <v>7.407794800120739</v>
      </c>
      <c r="AY2237" s="23"/>
      <c r="AZ2237" s="23"/>
      <c r="BA2237" s="23"/>
      <c r="BB2237" s="23"/>
      <c r="BC2237" s="23"/>
      <c r="BD2237" s="23"/>
      <c r="BE2237" s="45">
        <v>7.407794800120739</v>
      </c>
      <c r="BF2237" s="45"/>
      <c r="BG2237" s="23"/>
      <c r="BH2237" s="23"/>
      <c r="BI2237" s="23"/>
      <c r="BJ2237" s="23"/>
      <c r="BK2237" s="23"/>
      <c r="BL2237" s="45">
        <v>7.407794800120739</v>
      </c>
      <c r="BM2237" s="45">
        <v>0.133</v>
      </c>
      <c r="BN2237" s="23"/>
      <c r="BO2237" s="23"/>
      <c r="BP2237" s="23"/>
      <c r="BQ2237" s="23"/>
      <c r="BR2237" s="23"/>
      <c r="BS2237" s="45">
        <v>7.407794800120739</v>
      </c>
      <c r="BT2237" s="45">
        <v>0.029</v>
      </c>
      <c r="BU2237" s="23"/>
      <c r="BV2237" s="23"/>
      <c r="BW2237" s="23"/>
      <c r="BX2237" s="23"/>
      <c r="BY2237" s="23"/>
      <c r="BZ2237" s="23"/>
      <c r="CA2237" s="23"/>
    </row>
    <row r="2238" ht="15.75" customHeight="1">
      <c r="A2238" s="45">
        <v>56.09394171527481</v>
      </c>
      <c r="B2238" s="46">
        <v>0.088</v>
      </c>
      <c r="C2238" s="45"/>
      <c r="D2238" s="45"/>
      <c r="E2238" s="45"/>
      <c r="F2238" s="45"/>
      <c r="G2238" s="45"/>
      <c r="H2238" s="45">
        <v>56.09394171527481</v>
      </c>
      <c r="I2238" s="46">
        <v>0.073</v>
      </c>
      <c r="J2238" s="45"/>
      <c r="K2238" s="45"/>
      <c r="L2238" s="45"/>
      <c r="M2238" s="45"/>
      <c r="N2238" s="45"/>
      <c r="O2238" s="45">
        <v>56.09394171527481</v>
      </c>
      <c r="P2238" s="45">
        <v>0.00810262564386347</v>
      </c>
      <c r="Q2238" s="45"/>
      <c r="R2238" s="45"/>
      <c r="S2238" s="45"/>
      <c r="T2238" s="45"/>
      <c r="U2238" s="45"/>
      <c r="V2238" s="45">
        <v>56.09394171527481</v>
      </c>
      <c r="W2238" s="45"/>
      <c r="X2238" s="45"/>
      <c r="Y2238" s="45"/>
      <c r="Z2238" s="45"/>
      <c r="AA2238" s="45"/>
      <c r="AB2238" s="45"/>
      <c r="AC2238" s="45">
        <v>56.09394171527481</v>
      </c>
      <c r="AD2238" s="45">
        <v>470.8206383779627</v>
      </c>
      <c r="AE2238" s="45"/>
      <c r="AF2238" s="45"/>
      <c r="AG2238" s="45"/>
      <c r="AH2238" s="45"/>
      <c r="AI2238" s="45"/>
      <c r="AJ2238" s="45">
        <v>56.09394171527481</v>
      </c>
      <c r="AK2238" s="45">
        <v>0.011</v>
      </c>
      <c r="AL2238" s="45"/>
      <c r="AM2238" s="45"/>
      <c r="AN2238" s="45"/>
      <c r="AO2238" s="23"/>
      <c r="AP2238" s="23"/>
      <c r="AQ2238" s="45">
        <v>56.09394171527481</v>
      </c>
      <c r="AR2238" s="45">
        <v>0.005</v>
      </c>
      <c r="AS2238" s="23"/>
      <c r="AT2238" s="23"/>
      <c r="AU2238" s="23"/>
      <c r="AV2238" s="23"/>
      <c r="AW2238" s="23"/>
      <c r="AX2238" s="45">
        <v>56.09394171527481</v>
      </c>
      <c r="AY2238" s="23"/>
      <c r="AZ2238" s="23"/>
      <c r="BA2238" s="23"/>
      <c r="BB2238" s="23"/>
      <c r="BC2238" s="23"/>
      <c r="BD2238" s="23"/>
      <c r="BE2238" s="45">
        <v>56.09394171527481</v>
      </c>
      <c r="BF2238" s="45"/>
      <c r="BG2238" s="23"/>
      <c r="BH2238" s="23"/>
      <c r="BI2238" s="23"/>
      <c r="BJ2238" s="23"/>
      <c r="BK2238" s="23"/>
      <c r="BL2238" s="45">
        <v>56.09394171527481</v>
      </c>
      <c r="BM2238" s="45">
        <v>0.344</v>
      </c>
      <c r="BN2238" s="23"/>
      <c r="BO2238" s="23"/>
      <c r="BP2238" s="23"/>
      <c r="BQ2238" s="23"/>
      <c r="BR2238" s="23"/>
      <c r="BS2238" s="45">
        <v>56.09394171527481</v>
      </c>
      <c r="BT2238" s="45">
        <v>0.602</v>
      </c>
      <c r="BU2238" s="23"/>
      <c r="BV2238" s="23"/>
      <c r="BW2238" s="23"/>
      <c r="BX2238" s="23"/>
      <c r="BY2238" s="23"/>
      <c r="BZ2238" s="23"/>
      <c r="CA2238" s="23"/>
    </row>
    <row r="2239" ht="15.75" customHeight="1">
      <c r="A2239" s="45">
        <v>56.06073123525285</v>
      </c>
      <c r="B2239" s="46">
        <v>0.093</v>
      </c>
      <c r="C2239" s="45"/>
      <c r="D2239" s="45"/>
      <c r="E2239" s="45"/>
      <c r="F2239" s="45"/>
      <c r="G2239" s="45"/>
      <c r="H2239" s="45">
        <v>56.06073123525285</v>
      </c>
      <c r="I2239" s="46">
        <v>0.058</v>
      </c>
      <c r="J2239" s="45"/>
      <c r="K2239" s="45"/>
      <c r="L2239" s="45"/>
      <c r="M2239" s="45"/>
      <c r="N2239" s="45"/>
      <c r="O2239" s="45">
        <v>56.06073123525285</v>
      </c>
      <c r="P2239" s="45">
        <v>0.008003061029271093</v>
      </c>
      <c r="Q2239" s="45"/>
      <c r="R2239" s="45"/>
      <c r="S2239" s="45"/>
      <c r="T2239" s="45"/>
      <c r="U2239" s="45"/>
      <c r="V2239" s="45">
        <v>56.06073123525285</v>
      </c>
      <c r="W2239" s="45">
        <v>0.01591534340922135</v>
      </c>
      <c r="X2239" s="45"/>
      <c r="Y2239" s="45"/>
      <c r="Z2239" s="45"/>
      <c r="AA2239" s="45"/>
      <c r="AB2239" s="45"/>
      <c r="AC2239" s="45">
        <v>56.06073123525285</v>
      </c>
      <c r="AD2239" s="45">
        <v>454.594732478796</v>
      </c>
      <c r="AE2239" s="45"/>
      <c r="AF2239" s="45"/>
      <c r="AG2239" s="45"/>
      <c r="AH2239" s="45"/>
      <c r="AI2239" s="45"/>
      <c r="AJ2239" s="45">
        <v>56.06073123525285</v>
      </c>
      <c r="AK2239" s="45">
        <v>0.011</v>
      </c>
      <c r="AL2239" s="45"/>
      <c r="AM2239" s="45"/>
      <c r="AN2239" s="45"/>
      <c r="AO2239" s="23"/>
      <c r="AP2239" s="23"/>
      <c r="AQ2239" s="45">
        <v>56.06073123525285</v>
      </c>
      <c r="AR2239" s="45">
        <v>0.005</v>
      </c>
      <c r="AS2239" s="23"/>
      <c r="AT2239" s="23"/>
      <c r="AU2239" s="23"/>
      <c r="AV2239" s="23"/>
      <c r="AW2239" s="23"/>
      <c r="AX2239" s="45">
        <v>56.06073123525285</v>
      </c>
      <c r="AY2239" s="23"/>
      <c r="AZ2239" s="23"/>
      <c r="BA2239" s="23"/>
      <c r="BB2239" s="23"/>
      <c r="BC2239" s="23"/>
      <c r="BD2239" s="23"/>
      <c r="BE2239" s="45">
        <v>56.06073123525285</v>
      </c>
      <c r="BF2239" s="45"/>
      <c r="BG2239" s="23"/>
      <c r="BH2239" s="23"/>
      <c r="BI2239" s="23"/>
      <c r="BJ2239" s="23"/>
      <c r="BK2239" s="23"/>
      <c r="BL2239" s="45">
        <v>56.06073123525285</v>
      </c>
      <c r="BM2239" s="45">
        <v>0.379</v>
      </c>
      <c r="BN2239" s="23"/>
      <c r="BO2239" s="23"/>
      <c r="BP2239" s="23"/>
      <c r="BQ2239" s="23"/>
      <c r="BR2239" s="23"/>
      <c r="BS2239" s="45">
        <v>56.06073123525285</v>
      </c>
      <c r="BT2239" s="45">
        <v>0.616</v>
      </c>
      <c r="BU2239" s="23"/>
      <c r="BV2239" s="23"/>
      <c r="BW2239" s="23"/>
      <c r="BX2239" s="23"/>
      <c r="BY2239" s="23"/>
      <c r="BZ2239" s="23"/>
      <c r="CA2239" s="23"/>
    </row>
    <row r="2240" ht="15.75" customHeight="1">
      <c r="A2240" s="45">
        <v>55.834671612577345</v>
      </c>
      <c r="B2240" s="46">
        <v>0.096</v>
      </c>
      <c r="C2240" s="45"/>
      <c r="D2240" s="45"/>
      <c r="E2240" s="45"/>
      <c r="F2240" s="45"/>
      <c r="G2240" s="45"/>
      <c r="H2240" s="45">
        <v>55.834671612577345</v>
      </c>
      <c r="I2240" s="46">
        <v>0.042</v>
      </c>
      <c r="J2240" s="45"/>
      <c r="K2240" s="45"/>
      <c r="L2240" s="45"/>
      <c r="M2240" s="45"/>
      <c r="N2240" s="45"/>
      <c r="O2240" s="45">
        <v>55.834671612577345</v>
      </c>
      <c r="P2240" s="45">
        <v>0.007934272004040914</v>
      </c>
      <c r="Q2240" s="45"/>
      <c r="R2240" s="45"/>
      <c r="S2240" s="45"/>
      <c r="T2240" s="45"/>
      <c r="U2240" s="45"/>
      <c r="V2240" s="45">
        <v>55.834671612577345</v>
      </c>
      <c r="W2240" s="45">
        <v>0.016224807425179948</v>
      </c>
      <c r="X2240" s="45"/>
      <c r="Y2240" s="45"/>
      <c r="Z2240" s="45"/>
      <c r="AA2240" s="45"/>
      <c r="AB2240" s="45"/>
      <c r="AC2240" s="45">
        <v>55.834671612577345</v>
      </c>
      <c r="AD2240" s="45">
        <v>514.869301679505</v>
      </c>
      <c r="AE2240" s="45"/>
      <c r="AF2240" s="45"/>
      <c r="AG2240" s="45"/>
      <c r="AH2240" s="45"/>
      <c r="AI2240" s="45"/>
      <c r="AJ2240" s="45">
        <v>55.834671612577345</v>
      </c>
      <c r="AK2240" s="45">
        <v>0.011</v>
      </c>
      <c r="AL2240" s="45"/>
      <c r="AM2240" s="45"/>
      <c r="AN2240" s="45"/>
      <c r="AO2240" s="23"/>
      <c r="AP2240" s="23"/>
      <c r="AQ2240" s="45">
        <v>55.834671612577345</v>
      </c>
      <c r="AR2240" s="45">
        <v>0.005</v>
      </c>
      <c r="AS2240" s="23"/>
      <c r="AT2240" s="23"/>
      <c r="AU2240" s="23"/>
      <c r="AV2240" s="23"/>
      <c r="AW2240" s="23"/>
      <c r="AX2240" s="45">
        <v>55.834671612577345</v>
      </c>
      <c r="AY2240" s="23"/>
      <c r="AZ2240" s="23"/>
      <c r="BA2240" s="23"/>
      <c r="BB2240" s="23"/>
      <c r="BC2240" s="23"/>
      <c r="BD2240" s="23"/>
      <c r="BE2240" s="45">
        <v>55.834671612577345</v>
      </c>
      <c r="BF2240" s="45">
        <v>3.0</v>
      </c>
      <c r="BG2240" s="23"/>
      <c r="BH2240" s="23"/>
      <c r="BI2240" s="23"/>
      <c r="BJ2240" s="23"/>
      <c r="BK2240" s="23"/>
      <c r="BL2240" s="45">
        <v>55.834671612577345</v>
      </c>
      <c r="BM2240" s="45">
        <v>0.421</v>
      </c>
      <c r="BN2240" s="23"/>
      <c r="BO2240" s="23"/>
      <c r="BP2240" s="23"/>
      <c r="BQ2240" s="23"/>
      <c r="BR2240" s="23"/>
      <c r="BS2240" s="45">
        <v>55.834671612577345</v>
      </c>
      <c r="BT2240" s="45">
        <v>0.642</v>
      </c>
      <c r="BU2240" s="23"/>
      <c r="BV2240" s="23"/>
      <c r="BW2240" s="23"/>
      <c r="BX2240" s="23"/>
      <c r="BY2240" s="23"/>
      <c r="BZ2240" s="23"/>
      <c r="CA2240" s="23"/>
    </row>
    <row r="2241" ht="15.75" customHeight="1">
      <c r="A2241" s="45">
        <v>56.05744125644632</v>
      </c>
      <c r="B2241" s="46">
        <v>0.098</v>
      </c>
      <c r="C2241" s="45"/>
      <c r="D2241" s="45"/>
      <c r="E2241" s="45"/>
      <c r="F2241" s="45"/>
      <c r="G2241" s="45"/>
      <c r="H2241" s="45">
        <v>56.05744125644632</v>
      </c>
      <c r="I2241" s="46">
        <v>0.047</v>
      </c>
      <c r="J2241" s="45"/>
      <c r="K2241" s="45"/>
      <c r="L2241" s="45"/>
      <c r="M2241" s="45"/>
      <c r="N2241" s="45"/>
      <c r="O2241" s="45">
        <v>56.05744125644632</v>
      </c>
      <c r="P2241" s="45">
        <v>0.008273917799656196</v>
      </c>
      <c r="Q2241" s="45"/>
      <c r="R2241" s="45"/>
      <c r="S2241" s="45"/>
      <c r="T2241" s="45"/>
      <c r="U2241" s="45"/>
      <c r="V2241" s="45">
        <v>56.05744125644632</v>
      </c>
      <c r="W2241" s="45">
        <v>0.017033130176590094</v>
      </c>
      <c r="X2241" s="45"/>
      <c r="Y2241" s="45"/>
      <c r="Z2241" s="45"/>
      <c r="AA2241" s="45"/>
      <c r="AB2241" s="45"/>
      <c r="AC2241" s="45">
        <v>56.05744125644632</v>
      </c>
      <c r="AD2241" s="45">
        <v>602.1878418502891</v>
      </c>
      <c r="AE2241" s="45"/>
      <c r="AF2241" s="45"/>
      <c r="AG2241" s="45"/>
      <c r="AH2241" s="45"/>
      <c r="AI2241" s="45"/>
      <c r="AJ2241" s="45">
        <v>56.05744125644632</v>
      </c>
      <c r="AK2241" s="45">
        <v>0.011</v>
      </c>
      <c r="AL2241" s="45"/>
      <c r="AM2241" s="45"/>
      <c r="AN2241" s="45"/>
      <c r="AO2241" s="23"/>
      <c r="AP2241" s="23"/>
      <c r="AQ2241" s="45">
        <v>56.05744125644632</v>
      </c>
      <c r="AR2241" s="45">
        <v>0.005</v>
      </c>
      <c r="AS2241" s="23"/>
      <c r="AT2241" s="23"/>
      <c r="AU2241" s="23"/>
      <c r="AV2241" s="23"/>
      <c r="AW2241" s="23"/>
      <c r="AX2241" s="45">
        <v>56.05744125644632</v>
      </c>
      <c r="AY2241" s="23"/>
      <c r="AZ2241" s="23"/>
      <c r="BA2241" s="23"/>
      <c r="BB2241" s="23"/>
      <c r="BC2241" s="23"/>
      <c r="BD2241" s="23"/>
      <c r="BE2241" s="45">
        <v>56.05744125644632</v>
      </c>
      <c r="BF2241" s="45">
        <v>3.0</v>
      </c>
      <c r="BG2241" s="23"/>
      <c r="BH2241" s="23"/>
      <c r="BI2241" s="23"/>
      <c r="BJ2241" s="23"/>
      <c r="BK2241" s="23"/>
      <c r="BL2241" s="45">
        <v>56.05744125644632</v>
      </c>
      <c r="BM2241" s="45">
        <v>0.471</v>
      </c>
      <c r="BN2241" s="23"/>
      <c r="BO2241" s="23"/>
      <c r="BP2241" s="23"/>
      <c r="BQ2241" s="23"/>
      <c r="BR2241" s="23"/>
      <c r="BS2241" s="45">
        <v>56.05744125644632</v>
      </c>
      <c r="BT2241" s="45">
        <v>0.66</v>
      </c>
      <c r="BU2241" s="23"/>
      <c r="BV2241" s="23"/>
      <c r="BW2241" s="23"/>
      <c r="BX2241" s="23"/>
      <c r="BY2241" s="23"/>
      <c r="BZ2241" s="23"/>
      <c r="CA2241" s="23"/>
    </row>
    <row r="2242" ht="15.75" customHeight="1">
      <c r="A2242" s="45">
        <v>55.656552766773956</v>
      </c>
      <c r="B2242" s="46">
        <v>0.098</v>
      </c>
      <c r="C2242" s="45"/>
      <c r="D2242" s="45"/>
      <c r="E2242" s="45"/>
      <c r="F2242" s="45"/>
      <c r="G2242" s="45"/>
      <c r="H2242" s="45">
        <v>55.656552766773956</v>
      </c>
      <c r="I2242" s="46">
        <v>0.04</v>
      </c>
      <c r="J2242" s="45"/>
      <c r="K2242" s="45"/>
      <c r="L2242" s="45"/>
      <c r="M2242" s="45"/>
      <c r="N2242" s="45"/>
      <c r="O2242" s="45">
        <v>55.656552766773956</v>
      </c>
      <c r="P2242" s="45"/>
      <c r="Q2242" s="45"/>
      <c r="R2242" s="45"/>
      <c r="S2242" s="45"/>
      <c r="T2242" s="45"/>
      <c r="U2242" s="45"/>
      <c r="V2242" s="45">
        <v>55.656552766773956</v>
      </c>
      <c r="W2242" s="45"/>
      <c r="X2242" s="45"/>
      <c r="Y2242" s="45"/>
      <c r="Z2242" s="45"/>
      <c r="AA2242" s="45"/>
      <c r="AB2242" s="45"/>
      <c r="AC2242" s="45">
        <v>55.656552766773956</v>
      </c>
      <c r="AD2242" s="45">
        <v>703.7323594949245</v>
      </c>
      <c r="AE2242" s="45"/>
      <c r="AF2242" s="45"/>
      <c r="AG2242" s="45"/>
      <c r="AH2242" s="45"/>
      <c r="AI2242" s="45"/>
      <c r="AJ2242" s="45">
        <v>55.656552766773956</v>
      </c>
      <c r="AK2242" s="45">
        <v>0.011</v>
      </c>
      <c r="AL2242" s="45"/>
      <c r="AM2242" s="45"/>
      <c r="AN2242" s="45"/>
      <c r="AO2242" s="23"/>
      <c r="AP2242" s="23"/>
      <c r="AQ2242" s="45">
        <v>55.656552766773956</v>
      </c>
      <c r="AR2242" s="45">
        <v>0.005</v>
      </c>
      <c r="AS2242" s="23"/>
      <c r="AT2242" s="23"/>
      <c r="AU2242" s="23"/>
      <c r="AV2242" s="23"/>
      <c r="AW2242" s="23"/>
      <c r="AX2242" s="45">
        <v>55.656552766773956</v>
      </c>
      <c r="AY2242" s="23">
        <v>0.475</v>
      </c>
      <c r="AZ2242" s="23"/>
      <c r="BA2242" s="23"/>
      <c r="BB2242" s="23"/>
      <c r="BC2242" s="23"/>
      <c r="BD2242" s="23"/>
      <c r="BE2242" s="45">
        <v>55.656552766773956</v>
      </c>
      <c r="BF2242" s="45">
        <v>3.0</v>
      </c>
      <c r="BG2242" s="23"/>
      <c r="BH2242" s="23"/>
      <c r="BI2242" s="23"/>
      <c r="BJ2242" s="23"/>
      <c r="BK2242" s="23"/>
      <c r="BL2242" s="45">
        <v>55.656552766773956</v>
      </c>
      <c r="BM2242" s="45">
        <v>0.528</v>
      </c>
      <c r="BN2242" s="23"/>
      <c r="BO2242" s="23"/>
      <c r="BP2242" s="23"/>
      <c r="BQ2242" s="23"/>
      <c r="BR2242" s="23"/>
      <c r="BS2242" s="45">
        <v>55.656552766773956</v>
      </c>
      <c r="BT2242" s="45">
        <v>0.717</v>
      </c>
      <c r="BU2242" s="23"/>
      <c r="BV2242" s="23"/>
      <c r="BW2242" s="23"/>
      <c r="BX2242" s="23"/>
      <c r="BY2242" s="23"/>
      <c r="BZ2242" s="23"/>
      <c r="CA2242" s="23"/>
    </row>
    <row r="2243" ht="15.75" customHeight="1">
      <c r="A2243" s="45">
        <v>55.47174454310733</v>
      </c>
      <c r="B2243" s="46">
        <v>0.098</v>
      </c>
      <c r="C2243" s="45"/>
      <c r="D2243" s="45"/>
      <c r="E2243" s="45"/>
      <c r="F2243" s="45"/>
      <c r="G2243" s="45"/>
      <c r="H2243" s="45">
        <v>55.47174454310733</v>
      </c>
      <c r="I2243" s="46">
        <v>0.044</v>
      </c>
      <c r="J2243" s="45"/>
      <c r="K2243" s="45"/>
      <c r="L2243" s="45"/>
      <c r="M2243" s="45"/>
      <c r="N2243" s="45"/>
      <c r="O2243" s="45">
        <v>55.47174454310733</v>
      </c>
      <c r="P2243" s="45">
        <v>0.008342762877026316</v>
      </c>
      <c r="Q2243" s="45"/>
      <c r="R2243" s="45"/>
      <c r="S2243" s="45"/>
      <c r="T2243" s="45"/>
      <c r="U2243" s="45"/>
      <c r="V2243" s="45">
        <v>55.47174454310733</v>
      </c>
      <c r="W2243" s="45">
        <v>0.01721809348672979</v>
      </c>
      <c r="X2243" s="45"/>
      <c r="Y2243" s="45"/>
      <c r="Z2243" s="45"/>
      <c r="AA2243" s="45"/>
      <c r="AB2243" s="45"/>
      <c r="AC2243" s="45">
        <v>55.47174454310733</v>
      </c>
      <c r="AD2243" s="45">
        <v>800.32532501415</v>
      </c>
      <c r="AE2243" s="45"/>
      <c r="AF2243" s="45"/>
      <c r="AG2243" s="45"/>
      <c r="AH2243" s="45"/>
      <c r="AI2243" s="45"/>
      <c r="AJ2243" s="45">
        <v>55.47174454310733</v>
      </c>
      <c r="AK2243" s="45">
        <v>0.011</v>
      </c>
      <c r="AL2243" s="45"/>
      <c r="AM2243" s="45"/>
      <c r="AN2243" s="45"/>
      <c r="AO2243" s="23"/>
      <c r="AP2243" s="23"/>
      <c r="AQ2243" s="45">
        <v>55.47174454310733</v>
      </c>
      <c r="AR2243" s="45">
        <v>0.005</v>
      </c>
      <c r="AS2243" s="23"/>
      <c r="AT2243" s="23"/>
      <c r="AU2243" s="23"/>
      <c r="AV2243" s="23"/>
      <c r="AW2243" s="23"/>
      <c r="AX2243" s="45">
        <v>55.47174454310733</v>
      </c>
      <c r="AY2243" s="23">
        <v>0.45</v>
      </c>
      <c r="AZ2243" s="23"/>
      <c r="BA2243" s="23"/>
      <c r="BB2243" s="23"/>
      <c r="BC2243" s="23"/>
      <c r="BD2243" s="23"/>
      <c r="BE2243" s="45">
        <v>55.47174454310733</v>
      </c>
      <c r="BF2243" s="45">
        <v>3.0</v>
      </c>
      <c r="BG2243" s="23"/>
      <c r="BH2243" s="23"/>
      <c r="BI2243" s="23"/>
      <c r="BJ2243" s="23"/>
      <c r="BK2243" s="23"/>
      <c r="BL2243" s="45">
        <v>55.47174454310733</v>
      </c>
      <c r="BM2243" s="45">
        <v>0.575</v>
      </c>
      <c r="BN2243" s="23"/>
      <c r="BO2243" s="23"/>
      <c r="BP2243" s="23"/>
      <c r="BQ2243" s="23"/>
      <c r="BR2243" s="23"/>
      <c r="BS2243" s="45">
        <v>55.47174454310733</v>
      </c>
      <c r="BT2243" s="45">
        <v>0.724</v>
      </c>
      <c r="BU2243" s="23"/>
      <c r="BV2243" s="23"/>
      <c r="BW2243" s="23"/>
      <c r="BX2243" s="23"/>
      <c r="BY2243" s="23"/>
      <c r="BZ2243" s="23"/>
      <c r="CA2243" s="23"/>
    </row>
    <row r="2244" ht="15.75" customHeight="1">
      <c r="A2244" s="45">
        <v>55.7482758719248</v>
      </c>
      <c r="B2244" s="46">
        <v>0.1</v>
      </c>
      <c r="C2244" s="45"/>
      <c r="D2244" s="45"/>
      <c r="E2244" s="45"/>
      <c r="F2244" s="45"/>
      <c r="G2244" s="45"/>
      <c r="H2244" s="45">
        <v>55.7482758719248</v>
      </c>
      <c r="I2244" s="46">
        <v>0.058</v>
      </c>
      <c r="J2244" s="45"/>
      <c r="K2244" s="45"/>
      <c r="L2244" s="45"/>
      <c r="M2244" s="45"/>
      <c r="N2244" s="45"/>
      <c r="O2244" s="45">
        <v>55.7482758719248</v>
      </c>
      <c r="P2244" s="45"/>
      <c r="Q2244" s="45"/>
      <c r="R2244" s="45"/>
      <c r="S2244" s="45"/>
      <c r="T2244" s="45"/>
      <c r="U2244" s="45"/>
      <c r="V2244" s="45">
        <v>55.7482758719248</v>
      </c>
      <c r="W2244" s="45"/>
      <c r="X2244" s="45"/>
      <c r="Y2244" s="45"/>
      <c r="Z2244" s="45"/>
      <c r="AA2244" s="45"/>
      <c r="AB2244" s="45"/>
      <c r="AC2244" s="45">
        <v>55.7482758719248</v>
      </c>
      <c r="AD2244" s="45">
        <v>945.6053297124707</v>
      </c>
      <c r="AE2244" s="45"/>
      <c r="AF2244" s="45"/>
      <c r="AG2244" s="45"/>
      <c r="AH2244" s="45"/>
      <c r="AI2244" s="45"/>
      <c r="AJ2244" s="45">
        <v>55.7482758719248</v>
      </c>
      <c r="AK2244" s="45">
        <v>0.011</v>
      </c>
      <c r="AL2244" s="45"/>
      <c r="AM2244" s="45"/>
      <c r="AN2244" s="45"/>
      <c r="AO2244" s="23"/>
      <c r="AP2244" s="23"/>
      <c r="AQ2244" s="45">
        <v>55.7482758719248</v>
      </c>
      <c r="AR2244" s="45">
        <v>0.005</v>
      </c>
      <c r="AS2244" s="23"/>
      <c r="AT2244" s="23"/>
      <c r="AU2244" s="23"/>
      <c r="AV2244" s="23"/>
      <c r="AW2244" s="23"/>
      <c r="AX2244" s="45">
        <v>55.7482758719248</v>
      </c>
      <c r="AY2244" s="23">
        <v>0.443</v>
      </c>
      <c r="AZ2244" s="23"/>
      <c r="BA2244" s="23"/>
      <c r="BB2244" s="23"/>
      <c r="BC2244" s="23"/>
      <c r="BD2244" s="23"/>
      <c r="BE2244" s="45">
        <v>55.7482758719248</v>
      </c>
      <c r="BF2244" s="45">
        <v>3.0</v>
      </c>
      <c r="BG2244" s="23"/>
      <c r="BH2244" s="23"/>
      <c r="BI2244" s="23"/>
      <c r="BJ2244" s="23"/>
      <c r="BK2244" s="23"/>
      <c r="BL2244" s="45">
        <v>55.7482758719248</v>
      </c>
      <c r="BM2244" s="45">
        <v>0.615</v>
      </c>
      <c r="BN2244" s="23"/>
      <c r="BO2244" s="23"/>
      <c r="BP2244" s="23"/>
      <c r="BQ2244" s="23"/>
      <c r="BR2244" s="23"/>
      <c r="BS2244" s="45">
        <v>55.7482758719248</v>
      </c>
      <c r="BT2244" s="45">
        <v>0.732</v>
      </c>
      <c r="BU2244" s="23"/>
      <c r="BV2244" s="23"/>
      <c r="BW2244" s="23"/>
      <c r="BX2244" s="23"/>
      <c r="BY2244" s="23"/>
      <c r="BZ2244" s="23"/>
      <c r="CA2244" s="23"/>
    </row>
    <row r="2245" ht="15.75" customHeight="1">
      <c r="A2245" s="45">
        <v>55.370696840166715</v>
      </c>
      <c r="B2245" s="46">
        <v>0.1</v>
      </c>
      <c r="C2245" s="45"/>
      <c r="D2245" s="45"/>
      <c r="E2245" s="45"/>
      <c r="F2245" s="45"/>
      <c r="G2245" s="45"/>
      <c r="H2245" s="45">
        <v>55.370696840166715</v>
      </c>
      <c r="I2245" s="46">
        <v>0.061</v>
      </c>
      <c r="J2245" s="45"/>
      <c r="K2245" s="45"/>
      <c r="L2245" s="45"/>
      <c r="M2245" s="45"/>
      <c r="N2245" s="45"/>
      <c r="O2245" s="45">
        <v>55.370696840166715</v>
      </c>
      <c r="P2245" s="45"/>
      <c r="Q2245" s="45"/>
      <c r="R2245" s="45"/>
      <c r="S2245" s="45"/>
      <c r="T2245" s="45"/>
      <c r="U2245" s="45"/>
      <c r="V2245" s="45">
        <v>55.370696840166715</v>
      </c>
      <c r="W2245" s="45"/>
      <c r="X2245" s="45"/>
      <c r="Y2245" s="45"/>
      <c r="Z2245" s="45"/>
      <c r="AA2245" s="45"/>
      <c r="AB2245" s="45"/>
      <c r="AC2245" s="45">
        <v>55.370696840166715</v>
      </c>
      <c r="AD2245" s="45">
        <v>1017.9940770214607</v>
      </c>
      <c r="AE2245" s="45"/>
      <c r="AF2245" s="45"/>
      <c r="AG2245" s="45"/>
      <c r="AH2245" s="45"/>
      <c r="AI2245" s="45"/>
      <c r="AJ2245" s="45">
        <v>55.370696840166715</v>
      </c>
      <c r="AK2245" s="45">
        <v>0.011</v>
      </c>
      <c r="AL2245" s="45"/>
      <c r="AM2245" s="45"/>
      <c r="AN2245" s="45"/>
      <c r="AO2245" s="23"/>
      <c r="AP2245" s="23"/>
      <c r="AQ2245" s="45">
        <v>55.370696840166715</v>
      </c>
      <c r="AR2245" s="45">
        <v>0.005</v>
      </c>
      <c r="AS2245" s="23"/>
      <c r="AT2245" s="23"/>
      <c r="AU2245" s="23"/>
      <c r="AV2245" s="23"/>
      <c r="AW2245" s="23"/>
      <c r="AX2245" s="45">
        <v>55.370696840166715</v>
      </c>
      <c r="AY2245" s="23">
        <v>0.441</v>
      </c>
      <c r="AZ2245" s="23"/>
      <c r="BA2245" s="23"/>
      <c r="BB2245" s="23"/>
      <c r="BC2245" s="23"/>
      <c r="BD2245" s="23"/>
      <c r="BE2245" s="45">
        <v>55.370696840166715</v>
      </c>
      <c r="BF2245" s="45">
        <v>5.0</v>
      </c>
      <c r="BG2245" s="23"/>
      <c r="BH2245" s="23"/>
      <c r="BI2245" s="23"/>
      <c r="BJ2245" s="23"/>
      <c r="BK2245" s="23"/>
      <c r="BL2245" s="45">
        <v>55.370696840166715</v>
      </c>
      <c r="BM2245" s="45">
        <v>0.662</v>
      </c>
      <c r="BN2245" s="23"/>
      <c r="BO2245" s="23"/>
      <c r="BP2245" s="23"/>
      <c r="BQ2245" s="23"/>
      <c r="BR2245" s="23"/>
      <c r="BS2245" s="45">
        <v>55.370696840166715</v>
      </c>
      <c r="BT2245" s="45">
        <v>0.767</v>
      </c>
      <c r="BU2245" s="23"/>
      <c r="BV2245" s="23"/>
      <c r="BW2245" s="23"/>
      <c r="BX2245" s="23"/>
      <c r="BY2245" s="23"/>
      <c r="BZ2245" s="23"/>
      <c r="CA2245" s="23"/>
    </row>
    <row r="2246" ht="15.75" customHeight="1">
      <c r="A2246" s="45">
        <v>54.79541432194666</v>
      </c>
      <c r="B2246" s="46">
        <v>0.103</v>
      </c>
      <c r="C2246" s="45"/>
      <c r="D2246" s="45"/>
      <c r="E2246" s="45"/>
      <c r="F2246" s="45"/>
      <c r="G2246" s="45"/>
      <c r="H2246" s="45">
        <v>54.79541432194666</v>
      </c>
      <c r="I2246" s="46">
        <v>0.047</v>
      </c>
      <c r="J2246" s="45"/>
      <c r="K2246" s="45"/>
      <c r="L2246" s="45"/>
      <c r="M2246" s="45"/>
      <c r="N2246" s="45"/>
      <c r="O2246" s="45">
        <v>54.79541432194666</v>
      </c>
      <c r="P2246" s="45">
        <v>0.007792124143485015</v>
      </c>
      <c r="Q2246" s="45"/>
      <c r="R2246" s="45"/>
      <c r="S2246" s="45"/>
      <c r="T2246" s="45"/>
      <c r="U2246" s="45"/>
      <c r="V2246" s="45">
        <v>54.79541432194666</v>
      </c>
      <c r="W2246" s="45">
        <v>0.01644985152654866</v>
      </c>
      <c r="X2246" s="45"/>
      <c r="Y2246" s="45"/>
      <c r="Z2246" s="45"/>
      <c r="AA2246" s="45"/>
      <c r="AB2246" s="45"/>
      <c r="AC2246" s="45">
        <v>54.79541432194666</v>
      </c>
      <c r="AD2246" s="45">
        <v>894.0314472476396</v>
      </c>
      <c r="AE2246" s="45"/>
      <c r="AF2246" s="45"/>
      <c r="AG2246" s="45"/>
      <c r="AH2246" s="45"/>
      <c r="AI2246" s="45"/>
      <c r="AJ2246" s="45">
        <v>54.79541432194666</v>
      </c>
      <c r="AK2246" s="45">
        <v>0.011</v>
      </c>
      <c r="AL2246" s="45"/>
      <c r="AM2246" s="45"/>
      <c r="AN2246" s="45"/>
      <c r="AO2246" s="23"/>
      <c r="AP2246" s="23"/>
      <c r="AQ2246" s="45">
        <v>54.79541432194666</v>
      </c>
      <c r="AR2246" s="45">
        <v>0.005</v>
      </c>
      <c r="AS2246" s="23"/>
      <c r="AT2246" s="23"/>
      <c r="AU2246" s="23"/>
      <c r="AV2246" s="23"/>
      <c r="AW2246" s="23"/>
      <c r="AX2246" s="45">
        <v>54.79541432194666</v>
      </c>
      <c r="AY2246" s="23">
        <v>0.423</v>
      </c>
      <c r="AZ2246" s="23"/>
      <c r="BA2246" s="23"/>
      <c r="BB2246" s="23"/>
      <c r="BC2246" s="23"/>
      <c r="BD2246" s="23"/>
      <c r="BE2246" s="45">
        <v>54.79541432194666</v>
      </c>
      <c r="BF2246" s="45">
        <v>5.0</v>
      </c>
      <c r="BG2246" s="23"/>
      <c r="BH2246" s="23"/>
      <c r="BI2246" s="23"/>
      <c r="BJ2246" s="23"/>
      <c r="BK2246" s="23"/>
      <c r="BL2246" s="45">
        <v>54.79541432194666</v>
      </c>
      <c r="BM2246" s="45">
        <v>0.705</v>
      </c>
      <c r="BN2246" s="23"/>
      <c r="BO2246" s="23"/>
      <c r="BP2246" s="23"/>
      <c r="BQ2246" s="23"/>
      <c r="BR2246" s="23"/>
      <c r="BS2246" s="45">
        <v>54.79541432194666</v>
      </c>
      <c r="BT2246" s="45">
        <v>0.803</v>
      </c>
      <c r="BU2246" s="23"/>
      <c r="BV2246" s="23"/>
      <c r="BW2246" s="23"/>
      <c r="BX2246" s="23"/>
      <c r="BY2246" s="23"/>
      <c r="BZ2246" s="23"/>
      <c r="CA2246" s="23"/>
    </row>
    <row r="2247" ht="15.75" customHeight="1">
      <c r="A2247" s="45">
        <v>54.2850897481373</v>
      </c>
      <c r="B2247" s="46">
        <v>0.114</v>
      </c>
      <c r="C2247" s="45"/>
      <c r="D2247" s="45"/>
      <c r="E2247" s="45"/>
      <c r="F2247" s="45"/>
      <c r="G2247" s="45"/>
      <c r="H2247" s="45">
        <v>54.2850897481373</v>
      </c>
      <c r="I2247" s="46">
        <v>0.024</v>
      </c>
      <c r="J2247" s="45"/>
      <c r="K2247" s="45"/>
      <c r="L2247" s="45"/>
      <c r="M2247" s="45"/>
      <c r="N2247" s="45"/>
      <c r="O2247" s="45">
        <v>54.2850897481373</v>
      </c>
      <c r="P2247" s="45">
        <v>0.007890011414111824</v>
      </c>
      <c r="Q2247" s="45"/>
      <c r="R2247" s="45"/>
      <c r="S2247" s="45"/>
      <c r="T2247" s="45"/>
      <c r="U2247" s="45"/>
      <c r="V2247" s="45">
        <v>54.2850897481373</v>
      </c>
      <c r="W2247" s="45">
        <v>0.016180813599678684</v>
      </c>
      <c r="X2247" s="45"/>
      <c r="Y2247" s="45"/>
      <c r="Z2247" s="45"/>
      <c r="AA2247" s="45"/>
      <c r="AB2247" s="45"/>
      <c r="AC2247" s="45">
        <v>54.2850897481373</v>
      </c>
      <c r="AD2247" s="45">
        <v>1087.3313357216296</v>
      </c>
      <c r="AE2247" s="45"/>
      <c r="AF2247" s="45"/>
      <c r="AG2247" s="45"/>
      <c r="AH2247" s="45"/>
      <c r="AI2247" s="45"/>
      <c r="AJ2247" s="45">
        <v>54.2850897481373</v>
      </c>
      <c r="AK2247" s="45">
        <v>0.011</v>
      </c>
      <c r="AL2247" s="45"/>
      <c r="AM2247" s="45"/>
      <c r="AN2247" s="45"/>
      <c r="AO2247" s="23"/>
      <c r="AP2247" s="23"/>
      <c r="AQ2247" s="45">
        <v>54.2850897481373</v>
      </c>
      <c r="AR2247" s="45">
        <v>0.005</v>
      </c>
      <c r="AS2247" s="23"/>
      <c r="AT2247" s="23"/>
      <c r="AU2247" s="23"/>
      <c r="AV2247" s="23"/>
      <c r="AW2247" s="23"/>
      <c r="AX2247" s="45">
        <v>54.2850897481373</v>
      </c>
      <c r="AY2247" s="23">
        <v>0.277</v>
      </c>
      <c r="AZ2247" s="23"/>
      <c r="BA2247" s="23"/>
      <c r="BB2247" s="23"/>
      <c r="BC2247" s="23"/>
      <c r="BD2247" s="23"/>
      <c r="BE2247" s="45">
        <v>54.2850897481373</v>
      </c>
      <c r="BF2247" s="45">
        <v>5.0</v>
      </c>
      <c r="BG2247" s="23"/>
      <c r="BH2247" s="23"/>
      <c r="BI2247" s="23"/>
      <c r="BJ2247" s="23"/>
      <c r="BK2247" s="23"/>
      <c r="BL2247" s="45">
        <v>54.2850897481373</v>
      </c>
      <c r="BM2247" s="45">
        <v>0.757</v>
      </c>
      <c r="BN2247" s="23"/>
      <c r="BO2247" s="23"/>
      <c r="BP2247" s="23"/>
      <c r="BQ2247" s="23"/>
      <c r="BR2247" s="23"/>
      <c r="BS2247" s="45">
        <v>54.2850897481373</v>
      </c>
      <c r="BT2247" s="45">
        <v>0.803</v>
      </c>
      <c r="BU2247" s="23"/>
      <c r="BV2247" s="23"/>
      <c r="BW2247" s="23"/>
      <c r="BX2247" s="23"/>
      <c r="BY2247" s="23"/>
      <c r="BZ2247" s="23"/>
      <c r="CA2247" s="23"/>
    </row>
    <row r="2248" ht="15.75" customHeight="1">
      <c r="A2248" s="45">
        <v>53.845264768897565</v>
      </c>
      <c r="B2248" s="46">
        <v>0.114</v>
      </c>
      <c r="C2248" s="45"/>
      <c r="D2248" s="45"/>
      <c r="E2248" s="45"/>
      <c r="F2248" s="45"/>
      <c r="G2248" s="45"/>
      <c r="H2248" s="45">
        <v>53.845264768897565</v>
      </c>
      <c r="I2248" s="46">
        <v>0.026</v>
      </c>
      <c r="J2248" s="45"/>
      <c r="K2248" s="45"/>
      <c r="L2248" s="45"/>
      <c r="M2248" s="45"/>
      <c r="N2248" s="45"/>
      <c r="O2248" s="45">
        <v>53.845264768897565</v>
      </c>
      <c r="P2248" s="45"/>
      <c r="Q2248" s="45"/>
      <c r="R2248" s="45"/>
      <c r="S2248" s="45"/>
      <c r="T2248" s="45"/>
      <c r="U2248" s="45"/>
      <c r="V2248" s="45">
        <v>53.845264768897565</v>
      </c>
      <c r="W2248" s="45"/>
      <c r="X2248" s="45"/>
      <c r="Y2248" s="45"/>
      <c r="Z2248" s="45"/>
      <c r="AA2248" s="45"/>
      <c r="AB2248" s="45"/>
      <c r="AC2248" s="45">
        <v>53.845264768897565</v>
      </c>
      <c r="AD2248" s="45">
        <v>1200.6599349266426</v>
      </c>
      <c r="AE2248" s="45"/>
      <c r="AF2248" s="45"/>
      <c r="AG2248" s="45"/>
      <c r="AH2248" s="45"/>
      <c r="AI2248" s="45"/>
      <c r="AJ2248" s="45">
        <v>53.845264768897565</v>
      </c>
      <c r="AK2248" s="45">
        <v>0.011</v>
      </c>
      <c r="AL2248" s="45"/>
      <c r="AM2248" s="45"/>
      <c r="AN2248" s="45"/>
      <c r="AO2248" s="23"/>
      <c r="AP2248" s="23"/>
      <c r="AQ2248" s="45">
        <v>53.845264768897565</v>
      </c>
      <c r="AR2248" s="45">
        <v>0.005</v>
      </c>
      <c r="AS2248" s="23"/>
      <c r="AT2248" s="23"/>
      <c r="AU2248" s="23"/>
      <c r="AV2248" s="23"/>
      <c r="AW2248" s="23"/>
      <c r="AX2248" s="45">
        <v>53.845264768897565</v>
      </c>
      <c r="AY2248" s="23">
        <v>0.261</v>
      </c>
      <c r="AZ2248" s="23"/>
      <c r="BA2248" s="23"/>
      <c r="BB2248" s="23"/>
      <c r="BC2248" s="23"/>
      <c r="BD2248" s="23"/>
      <c r="BE2248" s="45">
        <v>53.845264768897565</v>
      </c>
      <c r="BF2248" s="45">
        <v>5.0</v>
      </c>
      <c r="BG2248" s="23"/>
      <c r="BH2248" s="23"/>
      <c r="BI2248" s="23"/>
      <c r="BJ2248" s="23"/>
      <c r="BK2248" s="23"/>
      <c r="BL2248" s="45">
        <v>53.845264768897565</v>
      </c>
      <c r="BM2248" s="45">
        <v>0.794</v>
      </c>
      <c r="BN2248" s="23"/>
      <c r="BO2248" s="23"/>
      <c r="BP2248" s="23"/>
      <c r="BQ2248" s="23"/>
      <c r="BR2248" s="23"/>
      <c r="BS2248" s="45">
        <v>53.845264768897565</v>
      </c>
      <c r="BT2248" s="45">
        <v>0.83</v>
      </c>
      <c r="BU2248" s="23"/>
      <c r="BV2248" s="23"/>
      <c r="BW2248" s="23"/>
      <c r="BX2248" s="23"/>
      <c r="BY2248" s="23"/>
      <c r="BZ2248" s="23"/>
      <c r="CA2248" s="23"/>
    </row>
    <row r="2249" ht="15.75" customHeight="1">
      <c r="A2249" s="45">
        <v>53.34648822856859</v>
      </c>
      <c r="B2249" s="46">
        <v>0.109</v>
      </c>
      <c r="C2249" s="45"/>
      <c r="D2249" s="45"/>
      <c r="E2249" s="45"/>
      <c r="F2249" s="45"/>
      <c r="G2249" s="45"/>
      <c r="H2249" s="45">
        <v>53.34648822856859</v>
      </c>
      <c r="I2249" s="46">
        <v>0.03</v>
      </c>
      <c r="J2249" s="45"/>
      <c r="K2249" s="45"/>
      <c r="L2249" s="45"/>
      <c r="M2249" s="45"/>
      <c r="N2249" s="45"/>
      <c r="O2249" s="45">
        <v>53.34648822856859</v>
      </c>
      <c r="P2249" s="45">
        <v>0.007700310683750552</v>
      </c>
      <c r="Q2249" s="45"/>
      <c r="R2249" s="45"/>
      <c r="S2249" s="45"/>
      <c r="T2249" s="45"/>
      <c r="U2249" s="45"/>
      <c r="V2249" s="45">
        <v>53.34648822856859</v>
      </c>
      <c r="W2249" s="45">
        <v>0.0158929631523133</v>
      </c>
      <c r="X2249" s="45"/>
      <c r="Y2249" s="45"/>
      <c r="Z2249" s="45"/>
      <c r="AA2249" s="45"/>
      <c r="AB2249" s="45"/>
      <c r="AC2249" s="45">
        <v>53.34648822856859</v>
      </c>
      <c r="AD2249" s="45">
        <v>1237.5442793976183</v>
      </c>
      <c r="AE2249" s="45"/>
      <c r="AF2249" s="45"/>
      <c r="AG2249" s="45"/>
      <c r="AH2249" s="45"/>
      <c r="AI2249" s="45"/>
      <c r="AJ2249" s="45">
        <v>53.34648822856859</v>
      </c>
      <c r="AK2249" s="45">
        <v>0.011</v>
      </c>
      <c r="AL2249" s="45"/>
      <c r="AM2249" s="45"/>
      <c r="AN2249" s="45"/>
      <c r="AO2249" s="23"/>
      <c r="AP2249" s="23"/>
      <c r="AQ2249" s="45">
        <v>53.34648822856859</v>
      </c>
      <c r="AR2249" s="45">
        <v>0.005</v>
      </c>
      <c r="AS2249" s="23"/>
      <c r="AT2249" s="23"/>
      <c r="AU2249" s="23"/>
      <c r="AV2249" s="23"/>
      <c r="AW2249" s="23"/>
      <c r="AX2249" s="45">
        <v>53.34648822856859</v>
      </c>
      <c r="AY2249" s="23">
        <v>0.246</v>
      </c>
      <c r="AZ2249" s="23"/>
      <c r="BA2249" s="23"/>
      <c r="BB2249" s="23"/>
      <c r="BC2249" s="23"/>
      <c r="BD2249" s="23"/>
      <c r="BE2249" s="45">
        <v>53.34648822856859</v>
      </c>
      <c r="BF2249" s="45">
        <v>5.0</v>
      </c>
      <c r="BG2249" s="23"/>
      <c r="BH2249" s="23"/>
      <c r="BI2249" s="23"/>
      <c r="BJ2249" s="23"/>
      <c r="BK2249" s="23"/>
      <c r="BL2249" s="45">
        <v>53.34648822856859</v>
      </c>
      <c r="BM2249" s="45">
        <v>0.801</v>
      </c>
      <c r="BN2249" s="23"/>
      <c r="BO2249" s="23"/>
      <c r="BP2249" s="23"/>
      <c r="BQ2249" s="23"/>
      <c r="BR2249" s="23"/>
      <c r="BS2249" s="45">
        <v>53.34648822856859</v>
      </c>
      <c r="BT2249" s="45">
        <v>0.83</v>
      </c>
      <c r="BU2249" s="23"/>
      <c r="BV2249" s="23"/>
      <c r="BW2249" s="23"/>
      <c r="BX2249" s="23"/>
      <c r="BY2249" s="23"/>
      <c r="BZ2249" s="23"/>
      <c r="CA2249" s="23"/>
    </row>
    <row r="2250" ht="15.75" customHeight="1">
      <c r="A2250" s="45">
        <v>60.341685164301246</v>
      </c>
      <c r="B2250" s="46">
        <v>0.109</v>
      </c>
      <c r="C2250" s="45"/>
      <c r="D2250" s="45"/>
      <c r="E2250" s="45"/>
      <c r="F2250" s="45"/>
      <c r="G2250" s="45"/>
      <c r="H2250" s="45">
        <v>60.341685164301246</v>
      </c>
      <c r="I2250" s="46">
        <v>0.03</v>
      </c>
      <c r="J2250" s="45"/>
      <c r="K2250" s="45"/>
      <c r="L2250" s="45"/>
      <c r="M2250" s="45"/>
      <c r="N2250" s="45"/>
      <c r="O2250" s="45">
        <v>60.341685164301246</v>
      </c>
      <c r="P2250" s="45">
        <v>0.008211032281757704</v>
      </c>
      <c r="Q2250" s="45"/>
      <c r="R2250" s="45"/>
      <c r="S2250" s="45"/>
      <c r="T2250" s="45"/>
      <c r="U2250" s="45"/>
      <c r="V2250" s="45">
        <v>60.341685164301246</v>
      </c>
      <c r="W2250" s="45"/>
      <c r="X2250" s="45"/>
      <c r="Y2250" s="45"/>
      <c r="Z2250" s="45"/>
      <c r="AA2250" s="45"/>
      <c r="AB2250" s="45"/>
      <c r="AC2250" s="45">
        <v>60.341685164301246</v>
      </c>
      <c r="AD2250" s="45">
        <v>491.5550037861923</v>
      </c>
      <c r="AE2250" s="45"/>
      <c r="AF2250" s="45"/>
      <c r="AG2250" s="45"/>
      <c r="AH2250" s="45"/>
      <c r="AI2250" s="45"/>
      <c r="AJ2250" s="45">
        <v>60.341685164301246</v>
      </c>
      <c r="AK2250" s="45">
        <v>0.011</v>
      </c>
      <c r="AL2250" s="45"/>
      <c r="AM2250" s="45"/>
      <c r="AN2250" s="45"/>
      <c r="AO2250" s="23"/>
      <c r="AP2250" s="23"/>
      <c r="AQ2250" s="45">
        <v>60.341685164301246</v>
      </c>
      <c r="AR2250" s="45">
        <v>0.005</v>
      </c>
      <c r="AS2250" s="23"/>
      <c r="AT2250" s="23"/>
      <c r="AU2250" s="23"/>
      <c r="AV2250" s="23"/>
      <c r="AW2250" s="23"/>
      <c r="AX2250" s="45">
        <v>60.341685164301246</v>
      </c>
      <c r="AY2250" s="23"/>
      <c r="AZ2250" s="23"/>
      <c r="BA2250" s="23"/>
      <c r="BB2250" s="23"/>
      <c r="BC2250" s="23"/>
      <c r="BD2250" s="23"/>
      <c r="BE2250" s="45">
        <v>60.341685164301246</v>
      </c>
      <c r="BF2250" s="45"/>
      <c r="BG2250" s="23"/>
      <c r="BH2250" s="23"/>
      <c r="BI2250" s="23"/>
      <c r="BJ2250" s="23"/>
      <c r="BK2250" s="23"/>
      <c r="BL2250" s="45">
        <v>60.341685164301246</v>
      </c>
      <c r="BM2250" s="45">
        <v>0.284</v>
      </c>
      <c r="BN2250" s="23"/>
      <c r="BO2250" s="23"/>
      <c r="BP2250" s="23"/>
      <c r="BQ2250" s="23"/>
      <c r="BR2250" s="23"/>
      <c r="BS2250" s="45">
        <v>60.341685164301246</v>
      </c>
      <c r="BT2250" s="45">
        <v>0.513</v>
      </c>
      <c r="BU2250" s="23"/>
      <c r="BV2250" s="23"/>
      <c r="BW2250" s="23"/>
      <c r="BX2250" s="23"/>
      <c r="BY2250" s="23"/>
      <c r="BZ2250" s="23"/>
      <c r="CA2250" s="23"/>
    </row>
    <row r="2251" ht="15.75" customHeight="1">
      <c r="A2251" s="45">
        <v>42965.98467114528</v>
      </c>
      <c r="B2251" s="46"/>
      <c r="C2251" s="45"/>
      <c r="D2251" s="45"/>
      <c r="E2251" s="45"/>
      <c r="F2251" s="45"/>
      <c r="G2251" s="45"/>
      <c r="H2251" s="45">
        <v>42965.98467114528</v>
      </c>
      <c r="I2251" s="46"/>
      <c r="J2251" s="45"/>
      <c r="K2251" s="45"/>
      <c r="L2251" s="45"/>
      <c r="M2251" s="45"/>
      <c r="N2251" s="45"/>
      <c r="O2251" s="45">
        <v>42965.98467114528</v>
      </c>
      <c r="P2251" s="45"/>
      <c r="Q2251" s="45"/>
      <c r="R2251" s="45"/>
      <c r="S2251" s="45"/>
      <c r="T2251" s="45"/>
      <c r="U2251" s="45"/>
      <c r="V2251" s="45">
        <v>42965.98467114528</v>
      </c>
      <c r="W2251" s="45"/>
      <c r="X2251" s="45"/>
      <c r="Y2251" s="45"/>
      <c r="Z2251" s="45"/>
      <c r="AA2251" s="45"/>
      <c r="AB2251" s="45"/>
      <c r="AC2251" s="45">
        <v>42965.98467114528</v>
      </c>
      <c r="AD2251" s="45"/>
      <c r="AE2251" s="45"/>
      <c r="AF2251" s="45"/>
      <c r="AG2251" s="45"/>
      <c r="AH2251" s="45"/>
      <c r="AI2251" s="45"/>
      <c r="AJ2251" s="45">
        <v>42965.98467114528</v>
      </c>
      <c r="AK2251" s="45"/>
      <c r="AL2251" s="45"/>
      <c r="AM2251" s="45"/>
      <c r="AN2251" s="45"/>
      <c r="AO2251" s="23"/>
      <c r="AP2251" s="23"/>
      <c r="AQ2251" s="45">
        <v>42965.98467114528</v>
      </c>
      <c r="AR2251" s="45"/>
      <c r="AS2251" s="23"/>
      <c r="AT2251" s="23"/>
      <c r="AU2251" s="23"/>
      <c r="AV2251" s="23"/>
      <c r="AW2251" s="23"/>
      <c r="AX2251" s="45">
        <v>42965.98467114528</v>
      </c>
      <c r="AY2251" s="23"/>
      <c r="AZ2251" s="23"/>
      <c r="BA2251" s="23"/>
      <c r="BB2251" s="23"/>
      <c r="BC2251" s="23"/>
      <c r="BD2251" s="23"/>
      <c r="BE2251" s="45">
        <v>42965.98467114528</v>
      </c>
      <c r="BF2251" s="45"/>
      <c r="BG2251" s="23"/>
      <c r="BH2251" s="23"/>
      <c r="BI2251" s="23"/>
      <c r="BJ2251" s="23"/>
      <c r="BK2251" s="23"/>
      <c r="BL2251" s="45">
        <v>42965.98467114528</v>
      </c>
      <c r="BM2251" s="45">
        <v>0.392</v>
      </c>
      <c r="BN2251" s="23"/>
      <c r="BO2251" s="23"/>
      <c r="BP2251" s="23"/>
      <c r="BQ2251" s="23"/>
      <c r="BR2251" s="23"/>
      <c r="BS2251" s="45">
        <v>42965.98467114528</v>
      </c>
      <c r="BT2251" s="45"/>
      <c r="BU2251" s="23"/>
      <c r="BV2251" s="23"/>
      <c r="BW2251" s="23"/>
      <c r="BX2251" s="23"/>
      <c r="BY2251" s="23"/>
      <c r="BZ2251" s="23"/>
      <c r="CA2251" s="23"/>
    </row>
    <row r="2252" ht="15.75" customHeight="1">
      <c r="A2252" s="45">
        <v>41872.34620714318</v>
      </c>
      <c r="B2252" s="46"/>
      <c r="C2252" s="45"/>
      <c r="D2252" s="45"/>
      <c r="E2252" s="45"/>
      <c r="F2252" s="45"/>
      <c r="G2252" s="45"/>
      <c r="H2252" s="45">
        <v>41872.34620714318</v>
      </c>
      <c r="I2252" s="46"/>
      <c r="J2252" s="45"/>
      <c r="K2252" s="45"/>
      <c r="L2252" s="45"/>
      <c r="M2252" s="45"/>
      <c r="N2252" s="45"/>
      <c r="O2252" s="45">
        <v>41872.34620714318</v>
      </c>
      <c r="P2252" s="45"/>
      <c r="Q2252" s="45"/>
      <c r="R2252" s="45"/>
      <c r="S2252" s="45"/>
      <c r="T2252" s="45"/>
      <c r="U2252" s="45"/>
      <c r="V2252" s="45">
        <v>41872.34620714318</v>
      </c>
      <c r="W2252" s="45">
        <v>0.013186714943453578</v>
      </c>
      <c r="X2252" s="45"/>
      <c r="Y2252" s="45"/>
      <c r="Z2252" s="45"/>
      <c r="AA2252" s="45"/>
      <c r="AB2252" s="45"/>
      <c r="AC2252" s="45">
        <v>41872.34620714318</v>
      </c>
      <c r="AD2252" s="45"/>
      <c r="AE2252" s="45"/>
      <c r="AF2252" s="45"/>
      <c r="AG2252" s="45"/>
      <c r="AH2252" s="45"/>
      <c r="AI2252" s="45"/>
      <c r="AJ2252" s="45">
        <v>41872.34620714318</v>
      </c>
      <c r="AK2252" s="45"/>
      <c r="AL2252" s="45"/>
      <c r="AM2252" s="45"/>
      <c r="AN2252" s="45"/>
      <c r="AO2252" s="23"/>
      <c r="AP2252" s="23"/>
      <c r="AQ2252" s="45">
        <v>41872.34620714318</v>
      </c>
      <c r="AR2252" s="45"/>
      <c r="AS2252" s="23"/>
      <c r="AT2252" s="23"/>
      <c r="AU2252" s="23"/>
      <c r="AV2252" s="23"/>
      <c r="AW2252" s="23"/>
      <c r="AX2252" s="45">
        <v>41872.34620714318</v>
      </c>
      <c r="AY2252" s="23"/>
      <c r="AZ2252" s="23"/>
      <c r="BA2252" s="23"/>
      <c r="BB2252" s="23"/>
      <c r="BC2252" s="23"/>
      <c r="BD2252" s="23"/>
      <c r="BE2252" s="45">
        <v>41872.34620714318</v>
      </c>
      <c r="BF2252" s="45"/>
      <c r="BG2252" s="23"/>
      <c r="BH2252" s="23"/>
      <c r="BI2252" s="23"/>
      <c r="BJ2252" s="23"/>
      <c r="BK2252" s="23"/>
      <c r="BL2252" s="45">
        <v>41872.34620714318</v>
      </c>
      <c r="BM2252" s="45">
        <v>0.425</v>
      </c>
      <c r="BN2252" s="23"/>
      <c r="BO2252" s="23"/>
      <c r="BP2252" s="23"/>
      <c r="BQ2252" s="23"/>
      <c r="BR2252" s="23"/>
      <c r="BS2252" s="45">
        <v>41872.34620714318</v>
      </c>
      <c r="BT2252" s="45"/>
      <c r="BU2252" s="23"/>
      <c r="BV2252" s="23"/>
      <c r="BW2252" s="23"/>
      <c r="BX2252" s="23"/>
      <c r="BY2252" s="23"/>
      <c r="BZ2252" s="23"/>
      <c r="CA2252" s="23"/>
    </row>
    <row r="2253" ht="15.75" customHeight="1">
      <c r="A2253" s="45">
        <v>41002.544078032675</v>
      </c>
      <c r="B2253" s="46"/>
      <c r="C2253" s="45"/>
      <c r="D2253" s="45"/>
      <c r="E2253" s="45"/>
      <c r="F2253" s="45"/>
      <c r="G2253" s="45"/>
      <c r="H2253" s="45">
        <v>41002.544078032675</v>
      </c>
      <c r="I2253" s="46"/>
      <c r="J2253" s="45"/>
      <c r="K2253" s="45"/>
      <c r="L2253" s="45"/>
      <c r="M2253" s="45"/>
      <c r="N2253" s="45"/>
      <c r="O2253" s="45">
        <v>41002.544078032675</v>
      </c>
      <c r="P2253" s="45"/>
      <c r="Q2253" s="45"/>
      <c r="R2253" s="45"/>
      <c r="S2253" s="45"/>
      <c r="T2253" s="45"/>
      <c r="U2253" s="45"/>
      <c r="V2253" s="45">
        <v>41002.544078032675</v>
      </c>
      <c r="W2253" s="45">
        <v>0.012751998609662843</v>
      </c>
      <c r="X2253" s="45"/>
      <c r="Y2253" s="45"/>
      <c r="Z2253" s="45"/>
      <c r="AA2253" s="45"/>
      <c r="AB2253" s="45"/>
      <c r="AC2253" s="45">
        <v>41002.544078032675</v>
      </c>
      <c r="AD2253" s="45"/>
      <c r="AE2253" s="45"/>
      <c r="AF2253" s="45"/>
      <c r="AG2253" s="45"/>
      <c r="AH2253" s="45"/>
      <c r="AI2253" s="45"/>
      <c r="AJ2253" s="45">
        <v>41002.544078032675</v>
      </c>
      <c r="AK2253" s="45"/>
      <c r="AL2253" s="45"/>
      <c r="AM2253" s="45"/>
      <c r="AN2253" s="45"/>
      <c r="AO2253" s="23"/>
      <c r="AP2253" s="23"/>
      <c r="AQ2253" s="45">
        <v>41002.544078032675</v>
      </c>
      <c r="AR2253" s="45"/>
      <c r="AS2253" s="23"/>
      <c r="AT2253" s="23"/>
      <c r="AU2253" s="23"/>
      <c r="AV2253" s="23"/>
      <c r="AW2253" s="23"/>
      <c r="AX2253" s="45">
        <v>41002.544078032675</v>
      </c>
      <c r="AY2253" s="23"/>
      <c r="AZ2253" s="23"/>
      <c r="BA2253" s="23"/>
      <c r="BB2253" s="23"/>
      <c r="BC2253" s="23"/>
      <c r="BD2253" s="23"/>
      <c r="BE2253" s="45">
        <v>41002.544078032675</v>
      </c>
      <c r="BF2253" s="45"/>
      <c r="BG2253" s="23"/>
      <c r="BH2253" s="23"/>
      <c r="BI2253" s="23"/>
      <c r="BJ2253" s="23"/>
      <c r="BK2253" s="23"/>
      <c r="BL2253" s="45">
        <v>41002.544078032675</v>
      </c>
      <c r="BM2253" s="45">
        <v>0.457</v>
      </c>
      <c r="BN2253" s="23"/>
      <c r="BO2253" s="23"/>
      <c r="BP2253" s="23"/>
      <c r="BQ2253" s="23"/>
      <c r="BR2253" s="23"/>
      <c r="BS2253" s="45">
        <v>41002.544078032675</v>
      </c>
      <c r="BT2253" s="45"/>
      <c r="BU2253" s="23"/>
      <c r="BV2253" s="23"/>
      <c r="BW2253" s="23"/>
      <c r="BX2253" s="23"/>
      <c r="BY2253" s="23"/>
      <c r="BZ2253" s="23"/>
      <c r="CA2253" s="23"/>
    </row>
    <row r="2254" ht="15.75" customHeight="1">
      <c r="A2254" s="45">
        <v>39993.09776105203</v>
      </c>
      <c r="B2254" s="46"/>
      <c r="C2254" s="45"/>
      <c r="D2254" s="45"/>
      <c r="E2254" s="45"/>
      <c r="F2254" s="45"/>
      <c r="G2254" s="45"/>
      <c r="H2254" s="45">
        <v>39993.09776105203</v>
      </c>
      <c r="I2254" s="46"/>
      <c r="J2254" s="45"/>
      <c r="K2254" s="45"/>
      <c r="L2254" s="45"/>
      <c r="M2254" s="45"/>
      <c r="N2254" s="45"/>
      <c r="O2254" s="45">
        <v>39993.09776105203</v>
      </c>
      <c r="P2254" s="45"/>
      <c r="Q2254" s="45"/>
      <c r="R2254" s="45"/>
      <c r="S2254" s="45"/>
      <c r="T2254" s="45"/>
      <c r="U2254" s="45"/>
      <c r="V2254" s="45">
        <v>39993.09776105203</v>
      </c>
      <c r="W2254" s="45">
        <v>0.013340662593289499</v>
      </c>
      <c r="X2254" s="45"/>
      <c r="Y2254" s="45"/>
      <c r="Z2254" s="45"/>
      <c r="AA2254" s="45"/>
      <c r="AB2254" s="45"/>
      <c r="AC2254" s="45">
        <v>39993.09776105203</v>
      </c>
      <c r="AD2254" s="45"/>
      <c r="AE2254" s="45"/>
      <c r="AF2254" s="45"/>
      <c r="AG2254" s="45"/>
      <c r="AH2254" s="45"/>
      <c r="AI2254" s="45"/>
      <c r="AJ2254" s="45">
        <v>39993.09776105203</v>
      </c>
      <c r="AK2254" s="45"/>
      <c r="AL2254" s="45"/>
      <c r="AM2254" s="45"/>
      <c r="AN2254" s="45"/>
      <c r="AO2254" s="23"/>
      <c r="AP2254" s="23"/>
      <c r="AQ2254" s="45">
        <v>39993.09776105203</v>
      </c>
      <c r="AR2254" s="45"/>
      <c r="AS2254" s="23"/>
      <c r="AT2254" s="23"/>
      <c r="AU2254" s="23"/>
      <c r="AV2254" s="23"/>
      <c r="AW2254" s="23"/>
      <c r="AX2254" s="45">
        <v>39993.09776105203</v>
      </c>
      <c r="AY2254" s="23"/>
      <c r="AZ2254" s="23"/>
      <c r="BA2254" s="23"/>
      <c r="BB2254" s="23"/>
      <c r="BC2254" s="23"/>
      <c r="BD2254" s="23"/>
      <c r="BE2254" s="45">
        <v>39993.09776105203</v>
      </c>
      <c r="BF2254" s="45"/>
      <c r="BG2254" s="23"/>
      <c r="BH2254" s="23"/>
      <c r="BI2254" s="23"/>
      <c r="BJ2254" s="23"/>
      <c r="BK2254" s="23"/>
      <c r="BL2254" s="45">
        <v>39993.09776105203</v>
      </c>
      <c r="BM2254" s="45">
        <v>0.715</v>
      </c>
      <c r="BN2254" s="23"/>
      <c r="BO2254" s="23"/>
      <c r="BP2254" s="23"/>
      <c r="BQ2254" s="23"/>
      <c r="BR2254" s="23"/>
      <c r="BS2254" s="45">
        <v>39993.09776105203</v>
      </c>
      <c r="BT2254" s="45"/>
      <c r="BU2254" s="23"/>
      <c r="BV2254" s="23"/>
      <c r="BW2254" s="23"/>
      <c r="BX2254" s="23"/>
      <c r="BY2254" s="23"/>
      <c r="BZ2254" s="23"/>
      <c r="CA2254" s="23"/>
    </row>
    <row r="2255" ht="15.75" customHeight="1">
      <c r="A2255" s="45">
        <v>39026.93768381219</v>
      </c>
      <c r="B2255" s="46"/>
      <c r="C2255" s="45"/>
      <c r="D2255" s="45"/>
      <c r="E2255" s="45"/>
      <c r="F2255" s="45"/>
      <c r="G2255" s="45"/>
      <c r="H2255" s="45">
        <v>39026.93768381219</v>
      </c>
      <c r="I2255" s="46"/>
      <c r="J2255" s="45"/>
      <c r="K2255" s="45"/>
      <c r="L2255" s="45"/>
      <c r="M2255" s="45"/>
      <c r="N2255" s="45"/>
      <c r="O2255" s="45">
        <v>39026.93768381219</v>
      </c>
      <c r="P2255" s="45"/>
      <c r="Q2255" s="45"/>
      <c r="R2255" s="45"/>
      <c r="S2255" s="45"/>
      <c r="T2255" s="45"/>
      <c r="U2255" s="45"/>
      <c r="V2255" s="45">
        <v>39026.93768381219</v>
      </c>
      <c r="W2255" s="45"/>
      <c r="X2255" s="45"/>
      <c r="Y2255" s="45"/>
      <c r="Z2255" s="45"/>
      <c r="AA2255" s="45"/>
      <c r="AB2255" s="45"/>
      <c r="AC2255" s="45">
        <v>39026.93768381219</v>
      </c>
      <c r="AD2255" s="45"/>
      <c r="AE2255" s="45"/>
      <c r="AF2255" s="45"/>
      <c r="AG2255" s="45"/>
      <c r="AH2255" s="45"/>
      <c r="AI2255" s="45"/>
      <c r="AJ2255" s="45">
        <v>39026.93768381219</v>
      </c>
      <c r="AK2255" s="45"/>
      <c r="AL2255" s="45"/>
      <c r="AM2255" s="45"/>
      <c r="AN2255" s="45"/>
      <c r="AO2255" s="23"/>
      <c r="AP2255" s="23"/>
      <c r="AQ2255" s="45">
        <v>39026.93768381219</v>
      </c>
      <c r="AR2255" s="45"/>
      <c r="AS2255" s="23"/>
      <c r="AT2255" s="23"/>
      <c r="AU2255" s="23"/>
      <c r="AV2255" s="23"/>
      <c r="AW2255" s="23"/>
      <c r="AX2255" s="45">
        <v>39026.93768381219</v>
      </c>
      <c r="AY2255" s="23"/>
      <c r="AZ2255" s="23"/>
      <c r="BA2255" s="23"/>
      <c r="BB2255" s="23"/>
      <c r="BC2255" s="23"/>
      <c r="BD2255" s="23"/>
      <c r="BE2255" s="45">
        <v>39026.93768381219</v>
      </c>
      <c r="BF2255" s="45"/>
      <c r="BG2255" s="23"/>
      <c r="BH2255" s="23"/>
      <c r="BI2255" s="23"/>
      <c r="BJ2255" s="23"/>
      <c r="BK2255" s="23"/>
      <c r="BL2255" s="45">
        <v>39026.93768381219</v>
      </c>
      <c r="BM2255" s="45">
        <v>1.665</v>
      </c>
      <c r="BN2255" s="23"/>
      <c r="BO2255" s="23"/>
      <c r="BP2255" s="23"/>
      <c r="BQ2255" s="23"/>
      <c r="BR2255" s="23"/>
      <c r="BS2255" s="45">
        <v>39026.93768381219</v>
      </c>
      <c r="BT2255" s="45">
        <v>0.38</v>
      </c>
      <c r="BU2255" s="23"/>
      <c r="BV2255" s="23"/>
      <c r="BW2255" s="23"/>
      <c r="BX2255" s="23"/>
      <c r="BY2255" s="23"/>
      <c r="BZ2255" s="23"/>
      <c r="CA2255" s="23"/>
    </row>
    <row r="2256" ht="15.75" customHeight="1">
      <c r="A2256" s="45">
        <v>37976.44384919842</v>
      </c>
      <c r="B2256" s="46"/>
      <c r="C2256" s="45"/>
      <c r="D2256" s="45"/>
      <c r="E2256" s="45"/>
      <c r="F2256" s="45"/>
      <c r="G2256" s="45"/>
      <c r="H2256" s="45">
        <v>37976.44384919842</v>
      </c>
      <c r="I2256" s="46"/>
      <c r="J2256" s="45"/>
      <c r="K2256" s="45"/>
      <c r="L2256" s="45"/>
      <c r="M2256" s="45"/>
      <c r="N2256" s="45"/>
      <c r="O2256" s="45">
        <v>37976.44384919842</v>
      </c>
      <c r="P2256" s="45"/>
      <c r="Q2256" s="45"/>
      <c r="R2256" s="45"/>
      <c r="S2256" s="45"/>
      <c r="T2256" s="45"/>
      <c r="U2256" s="45"/>
      <c r="V2256" s="45">
        <v>37976.44384919842</v>
      </c>
      <c r="W2256" s="45">
        <v>0.012233638507975852</v>
      </c>
      <c r="X2256" s="45"/>
      <c r="Y2256" s="45"/>
      <c r="Z2256" s="45"/>
      <c r="AA2256" s="45"/>
      <c r="AB2256" s="45"/>
      <c r="AC2256" s="45">
        <v>37976.44384919842</v>
      </c>
      <c r="AD2256" s="45">
        <v>3278.2952864510453</v>
      </c>
      <c r="AE2256" s="45"/>
      <c r="AF2256" s="45"/>
      <c r="AG2256" s="45"/>
      <c r="AH2256" s="45"/>
      <c r="AI2256" s="45"/>
      <c r="AJ2256" s="45">
        <v>37976.44384919842</v>
      </c>
      <c r="AK2256" s="45"/>
      <c r="AL2256" s="45"/>
      <c r="AM2256" s="45"/>
      <c r="AN2256" s="45"/>
      <c r="AO2256" s="23"/>
      <c r="AP2256" s="23"/>
      <c r="AQ2256" s="45">
        <v>37976.44384919842</v>
      </c>
      <c r="AR2256" s="45"/>
      <c r="AS2256" s="23"/>
      <c r="AT2256" s="23"/>
      <c r="AU2256" s="23"/>
      <c r="AV2256" s="23"/>
      <c r="AW2256" s="23"/>
      <c r="AX2256" s="45">
        <v>37976.44384919842</v>
      </c>
      <c r="AY2256" s="23"/>
      <c r="AZ2256" s="23"/>
      <c r="BA2256" s="23"/>
      <c r="BB2256" s="23"/>
      <c r="BC2256" s="23"/>
      <c r="BD2256" s="23"/>
      <c r="BE2256" s="45">
        <v>37976.44384919842</v>
      </c>
      <c r="BF2256" s="45"/>
      <c r="BG2256" s="23"/>
      <c r="BH2256" s="23"/>
      <c r="BI2256" s="23"/>
      <c r="BJ2256" s="23"/>
      <c r="BK2256" s="23"/>
      <c r="BL2256" s="45">
        <v>37976.44384919842</v>
      </c>
      <c r="BM2256" s="45">
        <v>1.85</v>
      </c>
      <c r="BN2256" s="23"/>
      <c r="BO2256" s="23"/>
      <c r="BP2256" s="23"/>
      <c r="BQ2256" s="23"/>
      <c r="BR2256" s="23"/>
      <c r="BS2256" s="45">
        <v>37976.44384919842</v>
      </c>
      <c r="BT2256" s="45">
        <v>0.445</v>
      </c>
      <c r="BU2256" s="23"/>
      <c r="BV2256" s="23"/>
      <c r="BW2256" s="23"/>
      <c r="BX2256" s="23"/>
      <c r="BY2256" s="23"/>
      <c r="BZ2256" s="23"/>
      <c r="CA2256" s="23"/>
    </row>
    <row r="2257" ht="15.75" customHeight="1">
      <c r="A2257" s="45">
        <v>37137.932565278206</v>
      </c>
      <c r="B2257" s="46"/>
      <c r="C2257" s="45"/>
      <c r="D2257" s="45"/>
      <c r="E2257" s="45"/>
      <c r="F2257" s="45"/>
      <c r="G2257" s="45"/>
      <c r="H2257" s="45">
        <v>37137.932565278206</v>
      </c>
      <c r="I2257" s="46"/>
      <c r="J2257" s="45"/>
      <c r="K2257" s="45"/>
      <c r="L2257" s="45"/>
      <c r="M2257" s="45"/>
      <c r="N2257" s="45"/>
      <c r="O2257" s="45">
        <v>37137.932565278206</v>
      </c>
      <c r="P2257" s="45"/>
      <c r="Q2257" s="45"/>
      <c r="R2257" s="45"/>
      <c r="S2257" s="45"/>
      <c r="T2257" s="45"/>
      <c r="U2257" s="45"/>
      <c r="V2257" s="45">
        <v>37137.932565278206</v>
      </c>
      <c r="W2257" s="45"/>
      <c r="X2257" s="45"/>
      <c r="Y2257" s="45"/>
      <c r="Z2257" s="45"/>
      <c r="AA2257" s="45"/>
      <c r="AB2257" s="45"/>
      <c r="AC2257" s="45">
        <v>37137.932565278206</v>
      </c>
      <c r="AD2257" s="45">
        <v>2564.5010879701586</v>
      </c>
      <c r="AE2257" s="45"/>
      <c r="AF2257" s="45"/>
      <c r="AG2257" s="45"/>
      <c r="AH2257" s="45"/>
      <c r="AI2257" s="45"/>
      <c r="AJ2257" s="45">
        <v>37137.932565278206</v>
      </c>
      <c r="AK2257" s="45">
        <v>0.014</v>
      </c>
      <c r="AL2257" s="45"/>
      <c r="AM2257" s="45"/>
      <c r="AN2257" s="45"/>
      <c r="AO2257" s="23"/>
      <c r="AP2257" s="23"/>
      <c r="AQ2257" s="45">
        <v>37137.932565278206</v>
      </c>
      <c r="AR2257" s="45"/>
      <c r="AS2257" s="23"/>
      <c r="AT2257" s="23"/>
      <c r="AU2257" s="23"/>
      <c r="AV2257" s="23"/>
      <c r="AW2257" s="23"/>
      <c r="AX2257" s="45">
        <v>37137.932565278206</v>
      </c>
      <c r="AY2257" s="23"/>
      <c r="AZ2257" s="23"/>
      <c r="BA2257" s="23"/>
      <c r="BB2257" s="23"/>
      <c r="BC2257" s="23"/>
      <c r="BD2257" s="23"/>
      <c r="BE2257" s="45">
        <v>37137.932565278206</v>
      </c>
      <c r="BF2257" s="45"/>
      <c r="BG2257" s="23"/>
      <c r="BH2257" s="23"/>
      <c r="BI2257" s="23"/>
      <c r="BJ2257" s="23"/>
      <c r="BK2257" s="23"/>
      <c r="BL2257" s="45">
        <v>37137.932565278206</v>
      </c>
      <c r="BM2257" s="45">
        <v>1.972</v>
      </c>
      <c r="BN2257" s="23"/>
      <c r="BO2257" s="23"/>
      <c r="BP2257" s="23"/>
      <c r="BQ2257" s="23"/>
      <c r="BR2257" s="23"/>
      <c r="BS2257" s="45">
        <v>37137.932565278206</v>
      </c>
      <c r="BT2257" s="45">
        <v>0.52</v>
      </c>
      <c r="BU2257" s="23"/>
      <c r="BV2257" s="23"/>
      <c r="BW2257" s="23"/>
      <c r="BX2257" s="23"/>
      <c r="BY2257" s="23"/>
      <c r="BZ2257" s="23"/>
      <c r="CA2257" s="23"/>
    </row>
    <row r="2258" ht="15.75" customHeight="1">
      <c r="A2258" s="45">
        <v>36247.89225506502</v>
      </c>
      <c r="B2258" s="46"/>
      <c r="C2258" s="45"/>
      <c r="D2258" s="45"/>
      <c r="E2258" s="45"/>
      <c r="F2258" s="45"/>
      <c r="G2258" s="45"/>
      <c r="H2258" s="45">
        <v>36247.89225506502</v>
      </c>
      <c r="I2258" s="46"/>
      <c r="J2258" s="45"/>
      <c r="K2258" s="45"/>
      <c r="L2258" s="45"/>
      <c r="M2258" s="45"/>
      <c r="N2258" s="45"/>
      <c r="O2258" s="45">
        <v>36247.89225506502</v>
      </c>
      <c r="P2258" s="45"/>
      <c r="Q2258" s="45"/>
      <c r="R2258" s="45"/>
      <c r="S2258" s="45"/>
      <c r="T2258" s="45"/>
      <c r="U2258" s="45"/>
      <c r="V2258" s="45">
        <v>36247.89225506502</v>
      </c>
      <c r="W2258" s="45"/>
      <c r="X2258" s="45"/>
      <c r="Y2258" s="45"/>
      <c r="Z2258" s="45"/>
      <c r="AA2258" s="45"/>
      <c r="AB2258" s="45"/>
      <c r="AC2258" s="45">
        <v>36247.89225506502</v>
      </c>
      <c r="AD2258" s="45">
        <v>2456.909585727245</v>
      </c>
      <c r="AE2258" s="45"/>
      <c r="AF2258" s="45"/>
      <c r="AG2258" s="45"/>
      <c r="AH2258" s="45"/>
      <c r="AI2258" s="45"/>
      <c r="AJ2258" s="45">
        <v>36247.89225506502</v>
      </c>
      <c r="AK2258" s="45"/>
      <c r="AL2258" s="45"/>
      <c r="AM2258" s="45"/>
      <c r="AN2258" s="45"/>
      <c r="AO2258" s="23"/>
      <c r="AP2258" s="23"/>
      <c r="AQ2258" s="45">
        <v>36247.89225506502</v>
      </c>
      <c r="AR2258" s="45"/>
      <c r="AS2258" s="23"/>
      <c r="AT2258" s="23"/>
      <c r="AU2258" s="23"/>
      <c r="AV2258" s="23"/>
      <c r="AW2258" s="23"/>
      <c r="AX2258" s="45">
        <v>36247.89225506502</v>
      </c>
      <c r="AY2258" s="23"/>
      <c r="AZ2258" s="23"/>
      <c r="BA2258" s="23"/>
      <c r="BB2258" s="23"/>
      <c r="BC2258" s="23"/>
      <c r="BD2258" s="23"/>
      <c r="BE2258" s="45">
        <v>36247.89225506502</v>
      </c>
      <c r="BF2258" s="45"/>
      <c r="BG2258" s="23"/>
      <c r="BH2258" s="23"/>
      <c r="BI2258" s="23"/>
      <c r="BJ2258" s="23"/>
      <c r="BK2258" s="23"/>
      <c r="BL2258" s="45">
        <v>36247.89225506502</v>
      </c>
      <c r="BM2258" s="45">
        <v>1.858</v>
      </c>
      <c r="BN2258" s="23"/>
      <c r="BO2258" s="23"/>
      <c r="BP2258" s="23"/>
      <c r="BQ2258" s="23"/>
      <c r="BR2258" s="23"/>
      <c r="BS2258" s="45">
        <v>36247.89225506502</v>
      </c>
      <c r="BT2258" s="45">
        <v>0.61</v>
      </c>
      <c r="BU2258" s="23"/>
      <c r="BV2258" s="23"/>
      <c r="BW2258" s="23"/>
      <c r="BX2258" s="23"/>
      <c r="BY2258" s="23"/>
      <c r="BZ2258" s="23"/>
      <c r="CA2258" s="23"/>
    </row>
    <row r="2259" ht="15.75" customHeight="1">
      <c r="A2259" s="45">
        <v>35357.213836941504</v>
      </c>
      <c r="B2259" s="46"/>
      <c r="C2259" s="45"/>
      <c r="D2259" s="45"/>
      <c r="E2259" s="45"/>
      <c r="F2259" s="45"/>
      <c r="G2259" s="45"/>
      <c r="H2259" s="45">
        <v>35357.213836941504</v>
      </c>
      <c r="I2259" s="46"/>
      <c r="J2259" s="45"/>
      <c r="K2259" s="45"/>
      <c r="L2259" s="45"/>
      <c r="M2259" s="45"/>
      <c r="N2259" s="45"/>
      <c r="O2259" s="45">
        <v>35357.213836941504</v>
      </c>
      <c r="P2259" s="45"/>
      <c r="Q2259" s="45"/>
      <c r="R2259" s="45"/>
      <c r="S2259" s="45"/>
      <c r="T2259" s="45"/>
      <c r="U2259" s="45"/>
      <c r="V2259" s="45">
        <v>35357.213836941504</v>
      </c>
      <c r="W2259" s="45">
        <v>0.008843850760018425</v>
      </c>
      <c r="X2259" s="45"/>
      <c r="Y2259" s="45"/>
      <c r="Z2259" s="45"/>
      <c r="AA2259" s="45"/>
      <c r="AB2259" s="45"/>
      <c r="AC2259" s="45">
        <v>35357.213836941504</v>
      </c>
      <c r="AD2259" s="45">
        <v>2210.962690004606</v>
      </c>
      <c r="AE2259" s="45"/>
      <c r="AF2259" s="45"/>
      <c r="AG2259" s="45"/>
      <c r="AH2259" s="45"/>
      <c r="AI2259" s="45"/>
      <c r="AJ2259" s="45">
        <v>35357.213836941504</v>
      </c>
      <c r="AK2259" s="45">
        <v>0.016</v>
      </c>
      <c r="AL2259" s="45"/>
      <c r="AM2259" s="45"/>
      <c r="AN2259" s="45"/>
      <c r="AO2259" s="23"/>
      <c r="AP2259" s="23"/>
      <c r="AQ2259" s="45">
        <v>35357.213836941504</v>
      </c>
      <c r="AR2259" s="45"/>
      <c r="AS2259" s="23"/>
      <c r="AT2259" s="23"/>
      <c r="AU2259" s="23"/>
      <c r="AV2259" s="23"/>
      <c r="AW2259" s="23"/>
      <c r="AX2259" s="45">
        <v>35357.213836941504</v>
      </c>
      <c r="AY2259" s="23"/>
      <c r="AZ2259" s="23"/>
      <c r="BA2259" s="23"/>
      <c r="BB2259" s="23"/>
      <c r="BC2259" s="23"/>
      <c r="BD2259" s="23"/>
      <c r="BE2259" s="45">
        <v>35357.213836941504</v>
      </c>
      <c r="BF2259" s="45"/>
      <c r="BG2259" s="23"/>
      <c r="BH2259" s="23"/>
      <c r="BI2259" s="23"/>
      <c r="BJ2259" s="23"/>
      <c r="BK2259" s="23"/>
      <c r="BL2259" s="45">
        <v>35357.213836941504</v>
      </c>
      <c r="BM2259" s="45">
        <v>2.003</v>
      </c>
      <c r="BN2259" s="23"/>
      <c r="BO2259" s="23"/>
      <c r="BP2259" s="23"/>
      <c r="BQ2259" s="23"/>
      <c r="BR2259" s="23"/>
      <c r="BS2259" s="45">
        <v>35357.213836941504</v>
      </c>
      <c r="BT2259" s="45">
        <v>0.645</v>
      </c>
      <c r="BU2259" s="23"/>
      <c r="BV2259" s="23"/>
      <c r="BW2259" s="23"/>
      <c r="BX2259" s="23"/>
      <c r="BY2259" s="23"/>
      <c r="BZ2259" s="23"/>
      <c r="CA2259" s="23"/>
    </row>
    <row r="2260" ht="15.75" customHeight="1">
      <c r="A2260" s="45">
        <v>34593.71579383523</v>
      </c>
      <c r="B2260" s="46"/>
      <c r="C2260" s="45"/>
      <c r="D2260" s="45"/>
      <c r="E2260" s="45"/>
      <c r="F2260" s="45"/>
      <c r="G2260" s="45"/>
      <c r="H2260" s="45">
        <v>34593.71579383523</v>
      </c>
      <c r="I2260" s="46"/>
      <c r="J2260" s="45"/>
      <c r="K2260" s="45"/>
      <c r="L2260" s="45"/>
      <c r="M2260" s="45"/>
      <c r="N2260" s="45"/>
      <c r="O2260" s="45">
        <v>34593.71579383523</v>
      </c>
      <c r="P2260" s="45"/>
      <c r="Q2260" s="45"/>
      <c r="R2260" s="45"/>
      <c r="S2260" s="45"/>
      <c r="T2260" s="45"/>
      <c r="U2260" s="45"/>
      <c r="V2260" s="45">
        <v>34593.71579383523</v>
      </c>
      <c r="W2260" s="45">
        <v>0.009313804968563657</v>
      </c>
      <c r="X2260" s="45"/>
      <c r="Y2260" s="45"/>
      <c r="Z2260" s="45"/>
      <c r="AA2260" s="45"/>
      <c r="AB2260" s="45"/>
      <c r="AC2260" s="45">
        <v>34593.71579383523</v>
      </c>
      <c r="AD2260" s="45">
        <v>2323.9474679781656</v>
      </c>
      <c r="AE2260" s="45"/>
      <c r="AF2260" s="45"/>
      <c r="AG2260" s="45"/>
      <c r="AH2260" s="45"/>
      <c r="AI2260" s="45"/>
      <c r="AJ2260" s="45">
        <v>34593.71579383523</v>
      </c>
      <c r="AK2260" s="45">
        <v>0.015</v>
      </c>
      <c r="AL2260" s="45"/>
      <c r="AM2260" s="45"/>
      <c r="AN2260" s="45"/>
      <c r="AO2260" s="23"/>
      <c r="AP2260" s="23"/>
      <c r="AQ2260" s="45">
        <v>34593.71579383523</v>
      </c>
      <c r="AR2260" s="45"/>
      <c r="AS2260" s="23"/>
      <c r="AT2260" s="23"/>
      <c r="AU2260" s="23"/>
      <c r="AV2260" s="23"/>
      <c r="AW2260" s="23"/>
      <c r="AX2260" s="45">
        <v>34593.71579383523</v>
      </c>
      <c r="AY2260" s="23"/>
      <c r="AZ2260" s="23"/>
      <c r="BA2260" s="23"/>
      <c r="BB2260" s="23"/>
      <c r="BC2260" s="23"/>
      <c r="BD2260" s="23"/>
      <c r="BE2260" s="45">
        <v>34593.71579383523</v>
      </c>
      <c r="BF2260" s="45"/>
      <c r="BG2260" s="23"/>
      <c r="BH2260" s="23"/>
      <c r="BI2260" s="23"/>
      <c r="BJ2260" s="23"/>
      <c r="BK2260" s="23"/>
      <c r="BL2260" s="45">
        <v>34593.71579383523</v>
      </c>
      <c r="BM2260" s="45">
        <v>1.812</v>
      </c>
      <c r="BN2260" s="23"/>
      <c r="BO2260" s="23"/>
      <c r="BP2260" s="23"/>
      <c r="BQ2260" s="23"/>
      <c r="BR2260" s="23"/>
      <c r="BS2260" s="45">
        <v>34593.71579383523</v>
      </c>
      <c r="BT2260" s="45">
        <v>0.66</v>
      </c>
      <c r="BU2260" s="23"/>
      <c r="BV2260" s="23"/>
      <c r="BW2260" s="23"/>
      <c r="BX2260" s="23"/>
      <c r="BY2260" s="23"/>
      <c r="BZ2260" s="23"/>
      <c r="CA2260" s="23"/>
    </row>
    <row r="2261" ht="15.75" customHeight="1">
      <c r="A2261" s="45">
        <v>33967.56454832954</v>
      </c>
      <c r="B2261" s="46"/>
      <c r="C2261" s="45"/>
      <c r="D2261" s="45"/>
      <c r="E2261" s="45"/>
      <c r="F2261" s="45"/>
      <c r="G2261" s="45"/>
      <c r="H2261" s="45">
        <v>33967.56454832954</v>
      </c>
      <c r="I2261" s="46"/>
      <c r="J2261" s="45"/>
      <c r="K2261" s="45"/>
      <c r="L2261" s="45"/>
      <c r="M2261" s="45"/>
      <c r="N2261" s="45"/>
      <c r="O2261" s="45">
        <v>33967.56454832954</v>
      </c>
      <c r="P2261" s="45"/>
      <c r="Q2261" s="45"/>
      <c r="R2261" s="45"/>
      <c r="S2261" s="45"/>
      <c r="T2261" s="45"/>
      <c r="U2261" s="45"/>
      <c r="V2261" s="45">
        <v>33967.56454832954</v>
      </c>
      <c r="W2261" s="45"/>
      <c r="X2261" s="45"/>
      <c r="Y2261" s="45"/>
      <c r="Z2261" s="45"/>
      <c r="AA2261" s="45"/>
      <c r="AB2261" s="45"/>
      <c r="AC2261" s="45">
        <v>33967.56454832954</v>
      </c>
      <c r="AD2261" s="45">
        <v>2561.7921944841964</v>
      </c>
      <c r="AE2261" s="45"/>
      <c r="AF2261" s="45"/>
      <c r="AG2261" s="45"/>
      <c r="AH2261" s="45"/>
      <c r="AI2261" s="45"/>
      <c r="AJ2261" s="45">
        <v>33967.56454832954</v>
      </c>
      <c r="AK2261" s="45">
        <v>0.015</v>
      </c>
      <c r="AL2261" s="45"/>
      <c r="AM2261" s="45"/>
      <c r="AN2261" s="45"/>
      <c r="AO2261" s="23"/>
      <c r="AP2261" s="23"/>
      <c r="AQ2261" s="45">
        <v>33967.56454832954</v>
      </c>
      <c r="AR2261" s="45"/>
      <c r="AS2261" s="23"/>
      <c r="AT2261" s="23"/>
      <c r="AU2261" s="23"/>
      <c r="AV2261" s="23"/>
      <c r="AW2261" s="23"/>
      <c r="AX2261" s="45">
        <v>33967.56454832954</v>
      </c>
      <c r="AY2261" s="23"/>
      <c r="AZ2261" s="23"/>
      <c r="BA2261" s="23"/>
      <c r="BB2261" s="23"/>
      <c r="BC2261" s="23"/>
      <c r="BD2261" s="23"/>
      <c r="BE2261" s="45">
        <v>33967.56454832954</v>
      </c>
      <c r="BF2261" s="45"/>
      <c r="BG2261" s="23"/>
      <c r="BH2261" s="23"/>
      <c r="BI2261" s="23"/>
      <c r="BJ2261" s="23"/>
      <c r="BK2261" s="23"/>
      <c r="BL2261" s="45">
        <v>33967.56454832954</v>
      </c>
      <c r="BM2261" s="45">
        <v>1.71</v>
      </c>
      <c r="BN2261" s="23"/>
      <c r="BO2261" s="23"/>
      <c r="BP2261" s="23"/>
      <c r="BQ2261" s="23"/>
      <c r="BR2261" s="23"/>
      <c r="BS2261" s="45">
        <v>33967.56454832954</v>
      </c>
      <c r="BT2261" s="45">
        <v>0.695</v>
      </c>
      <c r="BU2261" s="23"/>
      <c r="BV2261" s="23"/>
      <c r="BW2261" s="23"/>
      <c r="BX2261" s="23"/>
      <c r="BY2261" s="23"/>
      <c r="BZ2261" s="23"/>
      <c r="CA2261" s="23"/>
    </row>
    <row r="2262" ht="15.75" customHeight="1">
      <c r="A2262" s="45">
        <v>33647.29091540733</v>
      </c>
      <c r="B2262" s="46"/>
      <c r="C2262" s="45"/>
      <c r="D2262" s="45"/>
      <c r="E2262" s="45"/>
      <c r="F2262" s="45"/>
      <c r="G2262" s="45"/>
      <c r="H2262" s="45">
        <v>33647.29091540733</v>
      </c>
      <c r="I2262" s="46"/>
      <c r="J2262" s="45"/>
      <c r="K2262" s="45"/>
      <c r="L2262" s="45"/>
      <c r="M2262" s="45"/>
      <c r="N2262" s="45"/>
      <c r="O2262" s="45">
        <v>33647.29091540733</v>
      </c>
      <c r="P2262" s="45"/>
      <c r="Q2262" s="45"/>
      <c r="R2262" s="45"/>
      <c r="S2262" s="45"/>
      <c r="T2262" s="45"/>
      <c r="U2262" s="45"/>
      <c r="V2262" s="45">
        <v>33647.29091540733</v>
      </c>
      <c r="W2262" s="45">
        <v>0.008667708876150773</v>
      </c>
      <c r="X2262" s="45"/>
      <c r="Y2262" s="45"/>
      <c r="Z2262" s="45"/>
      <c r="AA2262" s="45"/>
      <c r="AB2262" s="45"/>
      <c r="AC2262" s="45">
        <v>33647.29091540733</v>
      </c>
      <c r="AD2262" s="45"/>
      <c r="AE2262" s="45"/>
      <c r="AF2262" s="45"/>
      <c r="AG2262" s="45"/>
      <c r="AH2262" s="45"/>
      <c r="AI2262" s="45"/>
      <c r="AJ2262" s="45">
        <v>33647.29091540733</v>
      </c>
      <c r="AK2262" s="45">
        <v>0.013</v>
      </c>
      <c r="AL2262" s="45"/>
      <c r="AM2262" s="45"/>
      <c r="AN2262" s="45"/>
      <c r="AO2262" s="23"/>
      <c r="AP2262" s="23"/>
      <c r="AQ2262" s="45">
        <v>33647.29091540733</v>
      </c>
      <c r="AR2262" s="45"/>
      <c r="AS2262" s="23"/>
      <c r="AT2262" s="23"/>
      <c r="AU2262" s="23"/>
      <c r="AV2262" s="23"/>
      <c r="AW2262" s="23"/>
      <c r="AX2262" s="45">
        <v>33647.29091540733</v>
      </c>
      <c r="AY2262" s="23"/>
      <c r="AZ2262" s="23"/>
      <c r="BA2262" s="23"/>
      <c r="BB2262" s="23"/>
      <c r="BC2262" s="23"/>
      <c r="BD2262" s="23"/>
      <c r="BE2262" s="45">
        <v>33647.29091540733</v>
      </c>
      <c r="BF2262" s="45"/>
      <c r="BG2262" s="23"/>
      <c r="BH2262" s="23"/>
      <c r="BI2262" s="23"/>
      <c r="BJ2262" s="23"/>
      <c r="BK2262" s="23"/>
      <c r="BL2262" s="45">
        <v>33647.29091540733</v>
      </c>
      <c r="BM2262" s="45">
        <v>1.717</v>
      </c>
      <c r="BN2262" s="23"/>
      <c r="BO2262" s="23"/>
      <c r="BP2262" s="23"/>
      <c r="BQ2262" s="23"/>
      <c r="BR2262" s="23"/>
      <c r="BS2262" s="45">
        <v>33647.29091540733</v>
      </c>
      <c r="BT2262" s="45">
        <v>0.741</v>
      </c>
      <c r="BU2262" s="23"/>
      <c r="BV2262" s="23"/>
      <c r="BW2262" s="23"/>
      <c r="BX2262" s="23"/>
      <c r="BY2262" s="23"/>
      <c r="BZ2262" s="23"/>
      <c r="CA2262" s="23"/>
    </row>
    <row r="2263" ht="15.75" customHeight="1">
      <c r="A2263" s="45">
        <v>46565.7903802327</v>
      </c>
      <c r="B2263" s="46"/>
      <c r="C2263" s="45"/>
      <c r="D2263" s="45"/>
      <c r="E2263" s="45"/>
      <c r="F2263" s="45"/>
      <c r="G2263" s="45"/>
      <c r="H2263" s="45">
        <v>46565.7903802327</v>
      </c>
      <c r="I2263" s="46"/>
      <c r="J2263" s="45"/>
      <c r="K2263" s="45"/>
      <c r="L2263" s="45"/>
      <c r="M2263" s="45"/>
      <c r="N2263" s="45"/>
      <c r="O2263" s="45">
        <v>46565.7903802327</v>
      </c>
      <c r="P2263" s="45"/>
      <c r="Q2263" s="45"/>
      <c r="R2263" s="45"/>
      <c r="S2263" s="45"/>
      <c r="T2263" s="45"/>
      <c r="U2263" s="45"/>
      <c r="V2263" s="45">
        <v>46565.7903802327</v>
      </c>
      <c r="W2263" s="45"/>
      <c r="X2263" s="45"/>
      <c r="Y2263" s="45"/>
      <c r="Z2263" s="45"/>
      <c r="AA2263" s="45"/>
      <c r="AB2263" s="45"/>
      <c r="AC2263" s="45">
        <v>46565.7903802327</v>
      </c>
      <c r="AD2263" s="45"/>
      <c r="AE2263" s="45"/>
      <c r="AF2263" s="45"/>
      <c r="AG2263" s="45"/>
      <c r="AH2263" s="45"/>
      <c r="AI2263" s="45"/>
      <c r="AJ2263" s="45">
        <v>46565.7903802327</v>
      </c>
      <c r="AK2263" s="45"/>
      <c r="AL2263" s="45"/>
      <c r="AM2263" s="45"/>
      <c r="AN2263" s="45"/>
      <c r="AO2263" s="23"/>
      <c r="AP2263" s="23"/>
      <c r="AQ2263" s="45">
        <v>46565.7903802327</v>
      </c>
      <c r="AR2263" s="45"/>
      <c r="AS2263" s="23"/>
      <c r="AT2263" s="23"/>
      <c r="AU2263" s="23"/>
      <c r="AV2263" s="23"/>
      <c r="AW2263" s="23"/>
      <c r="AX2263" s="45">
        <v>46565.7903802327</v>
      </c>
      <c r="AY2263" s="23"/>
      <c r="AZ2263" s="23"/>
      <c r="BA2263" s="23"/>
      <c r="BB2263" s="23"/>
      <c r="BC2263" s="23"/>
      <c r="BD2263" s="23"/>
      <c r="BE2263" s="45">
        <v>46565.7903802327</v>
      </c>
      <c r="BF2263" s="45"/>
      <c r="BG2263" s="23"/>
      <c r="BH2263" s="23"/>
      <c r="BI2263" s="23"/>
      <c r="BJ2263" s="23"/>
      <c r="BK2263" s="23"/>
      <c r="BL2263" s="45">
        <v>46565.7903802327</v>
      </c>
      <c r="BM2263" s="45">
        <v>0.257</v>
      </c>
      <c r="BN2263" s="23"/>
      <c r="BO2263" s="23"/>
      <c r="BP2263" s="23"/>
      <c r="BQ2263" s="23"/>
      <c r="BR2263" s="23"/>
      <c r="BS2263" s="45">
        <v>46565.7903802327</v>
      </c>
      <c r="BT2263" s="45"/>
      <c r="BU2263" s="23"/>
      <c r="BV2263" s="23"/>
      <c r="BW2263" s="23"/>
      <c r="BX2263" s="23"/>
      <c r="BY2263" s="23"/>
      <c r="BZ2263" s="23"/>
      <c r="CA2263" s="23"/>
    </row>
    <row r="2264" ht="15.75" customHeight="1">
      <c r="A2264" s="45">
        <v>139.11666195311054</v>
      </c>
      <c r="B2264" s="46">
        <v>0.077</v>
      </c>
      <c r="C2264" s="45"/>
      <c r="D2264" s="45"/>
      <c r="E2264" s="45"/>
      <c r="F2264" s="45"/>
      <c r="G2264" s="45"/>
      <c r="H2264" s="45">
        <v>139.11666195311054</v>
      </c>
      <c r="I2264" s="46">
        <v>0.148</v>
      </c>
      <c r="J2264" s="45"/>
      <c r="K2264" s="45"/>
      <c r="L2264" s="45"/>
      <c r="M2264" s="45"/>
      <c r="N2264" s="45"/>
      <c r="O2264" s="45">
        <v>139.11666195311054</v>
      </c>
      <c r="P2264" s="45">
        <v>0.0021467727848753226</v>
      </c>
      <c r="Q2264" s="45"/>
      <c r="R2264" s="45"/>
      <c r="S2264" s="45"/>
      <c r="T2264" s="45"/>
      <c r="U2264" s="45"/>
      <c r="V2264" s="45">
        <v>139.11666195311054</v>
      </c>
      <c r="W2264" s="45"/>
      <c r="X2264" s="45"/>
      <c r="Y2264" s="45"/>
      <c r="Z2264" s="45"/>
      <c r="AA2264" s="45"/>
      <c r="AB2264" s="45"/>
      <c r="AC2264" s="45">
        <v>139.11666195311054</v>
      </c>
      <c r="AD2264" s="45">
        <v>60.041092660925955</v>
      </c>
      <c r="AE2264" s="45"/>
      <c r="AF2264" s="45"/>
      <c r="AG2264" s="45"/>
      <c r="AH2264" s="45"/>
      <c r="AI2264" s="45"/>
      <c r="AJ2264" s="45">
        <v>139.11666195311054</v>
      </c>
      <c r="AK2264" s="45">
        <v>0.016</v>
      </c>
      <c r="AL2264" s="45"/>
      <c r="AM2264" s="45"/>
      <c r="AN2264" s="45"/>
      <c r="AO2264" s="23"/>
      <c r="AP2264" s="23"/>
      <c r="AQ2264" s="45">
        <v>139.11666195311054</v>
      </c>
      <c r="AR2264" s="45">
        <v>0.009</v>
      </c>
      <c r="AS2264" s="23"/>
      <c r="AT2264" s="23"/>
      <c r="AU2264" s="23"/>
      <c r="AV2264" s="23"/>
      <c r="AW2264" s="23"/>
      <c r="AX2264" s="45">
        <v>139.11666195311054</v>
      </c>
      <c r="AY2264" s="23"/>
      <c r="AZ2264" s="23"/>
      <c r="BA2264" s="23"/>
      <c r="BB2264" s="23"/>
      <c r="BC2264" s="23"/>
      <c r="BD2264" s="23"/>
      <c r="BE2264" s="45">
        <v>139.11666195311054</v>
      </c>
      <c r="BF2264" s="45"/>
      <c r="BG2264" s="23"/>
      <c r="BH2264" s="23"/>
      <c r="BI2264" s="23"/>
      <c r="BJ2264" s="23"/>
      <c r="BK2264" s="23"/>
      <c r="BL2264" s="45">
        <v>139.11666195311054</v>
      </c>
      <c r="BM2264" s="45">
        <v>0.326</v>
      </c>
      <c r="BN2264" s="23"/>
      <c r="BO2264" s="23"/>
      <c r="BP2264" s="23"/>
      <c r="BQ2264" s="23"/>
      <c r="BR2264" s="23"/>
      <c r="BS2264" s="45">
        <v>139.11666195311054</v>
      </c>
      <c r="BT2264" s="45">
        <v>0.191</v>
      </c>
      <c r="BU2264" s="23"/>
      <c r="BV2264" s="23"/>
      <c r="BW2264" s="23"/>
      <c r="BX2264" s="23"/>
      <c r="BY2264" s="23"/>
      <c r="BZ2264" s="23"/>
      <c r="CA2264" s="23"/>
    </row>
    <row r="2265" ht="15.75" customHeight="1">
      <c r="A2265" s="45">
        <v>138.0853889896294</v>
      </c>
      <c r="B2265" s="46">
        <v>0.077</v>
      </c>
      <c r="C2265" s="45"/>
      <c r="D2265" s="45"/>
      <c r="E2265" s="45"/>
      <c r="F2265" s="45"/>
      <c r="G2265" s="45"/>
      <c r="H2265" s="45">
        <v>138.0853889896294</v>
      </c>
      <c r="I2265" s="46">
        <v>0.119</v>
      </c>
      <c r="J2265" s="45"/>
      <c r="K2265" s="45"/>
      <c r="L2265" s="45"/>
      <c r="M2265" s="45"/>
      <c r="N2265" s="45"/>
      <c r="O2265" s="45">
        <v>138.0853889896294</v>
      </c>
      <c r="P2265" s="45">
        <v>0.001954547046364612</v>
      </c>
      <c r="Q2265" s="45"/>
      <c r="R2265" s="45"/>
      <c r="S2265" s="45"/>
      <c r="T2265" s="45"/>
      <c r="U2265" s="45"/>
      <c r="V2265" s="45">
        <v>138.0853889896294</v>
      </c>
      <c r="W2265" s="45">
        <v>0.004567647492762424</v>
      </c>
      <c r="X2265" s="45"/>
      <c r="Y2265" s="45"/>
      <c r="Z2265" s="45"/>
      <c r="AA2265" s="45"/>
      <c r="AB2265" s="45"/>
      <c r="AC2265" s="45">
        <v>138.0853889896294</v>
      </c>
      <c r="AD2265" s="45">
        <v>58.91454874553099</v>
      </c>
      <c r="AE2265" s="45"/>
      <c r="AF2265" s="45"/>
      <c r="AG2265" s="45"/>
      <c r="AH2265" s="45"/>
      <c r="AI2265" s="45"/>
      <c r="AJ2265" s="45">
        <v>138.0853889896294</v>
      </c>
      <c r="AK2265" s="45">
        <v>0.016</v>
      </c>
      <c r="AL2265" s="45"/>
      <c r="AM2265" s="45"/>
      <c r="AN2265" s="45"/>
      <c r="AO2265" s="23"/>
      <c r="AP2265" s="23"/>
      <c r="AQ2265" s="45">
        <v>138.0853889896294</v>
      </c>
      <c r="AR2265" s="45">
        <v>0.008</v>
      </c>
      <c r="AS2265" s="23"/>
      <c r="AT2265" s="23"/>
      <c r="AU2265" s="23"/>
      <c r="AV2265" s="23"/>
      <c r="AW2265" s="23"/>
      <c r="AX2265" s="45">
        <v>138.0853889896294</v>
      </c>
      <c r="AY2265" s="23"/>
      <c r="AZ2265" s="23"/>
      <c r="BA2265" s="23"/>
      <c r="BB2265" s="23"/>
      <c r="BC2265" s="23"/>
      <c r="BD2265" s="23"/>
      <c r="BE2265" s="45">
        <v>138.0853889896294</v>
      </c>
      <c r="BF2265" s="45"/>
      <c r="BG2265" s="23"/>
      <c r="BH2265" s="23"/>
      <c r="BI2265" s="23"/>
      <c r="BJ2265" s="23"/>
      <c r="BK2265" s="23"/>
      <c r="BL2265" s="45">
        <v>138.0853889896294</v>
      </c>
      <c r="BM2265" s="45">
        <v>0.395</v>
      </c>
      <c r="BN2265" s="23"/>
      <c r="BO2265" s="23"/>
      <c r="BP2265" s="23"/>
      <c r="BQ2265" s="23"/>
      <c r="BR2265" s="23"/>
      <c r="BS2265" s="45">
        <v>138.0853889896294</v>
      </c>
      <c r="BT2265" s="45">
        <v>0.221</v>
      </c>
      <c r="BU2265" s="23"/>
      <c r="BV2265" s="23"/>
      <c r="BW2265" s="23"/>
      <c r="BX2265" s="23"/>
      <c r="BY2265" s="23"/>
      <c r="BZ2265" s="23"/>
      <c r="CA2265" s="23"/>
    </row>
    <row r="2266" ht="15.75" customHeight="1">
      <c r="A2266" s="45">
        <v>137.26221772183428</v>
      </c>
      <c r="B2266" s="46">
        <v>0.075</v>
      </c>
      <c r="C2266" s="45"/>
      <c r="D2266" s="45"/>
      <c r="E2266" s="45"/>
      <c r="F2266" s="45"/>
      <c r="G2266" s="45"/>
      <c r="H2266" s="45">
        <v>137.26221772183428</v>
      </c>
      <c r="I2266" s="46">
        <v>0.078</v>
      </c>
      <c r="J2266" s="45"/>
      <c r="K2266" s="45"/>
      <c r="L2266" s="45"/>
      <c r="M2266" s="45"/>
      <c r="N2266" s="45"/>
      <c r="O2266" s="45">
        <v>137.26221772183428</v>
      </c>
      <c r="P2266" s="45">
        <v>0.0018432502120262887</v>
      </c>
      <c r="Q2266" s="45"/>
      <c r="R2266" s="45"/>
      <c r="S2266" s="45"/>
      <c r="T2266" s="45"/>
      <c r="U2266" s="45"/>
      <c r="V2266" s="45">
        <v>137.26221772183428</v>
      </c>
      <c r="W2266" s="45">
        <v>0.0042053287210816834</v>
      </c>
      <c r="X2266" s="45"/>
      <c r="Y2266" s="45"/>
      <c r="Z2266" s="45"/>
      <c r="AA2266" s="45"/>
      <c r="AB2266" s="45"/>
      <c r="AC2266" s="45">
        <v>137.26221772183428</v>
      </c>
      <c r="AD2266" s="45">
        <v>69.33131478554994</v>
      </c>
      <c r="AE2266" s="45"/>
      <c r="AF2266" s="45"/>
      <c r="AG2266" s="45"/>
      <c r="AH2266" s="45"/>
      <c r="AI2266" s="45"/>
      <c r="AJ2266" s="45">
        <v>137.26221772183428</v>
      </c>
      <c r="AK2266" s="45">
        <v>0.016</v>
      </c>
      <c r="AL2266" s="45"/>
      <c r="AM2266" s="45"/>
      <c r="AN2266" s="45"/>
      <c r="AO2266" s="23"/>
      <c r="AP2266" s="23"/>
      <c r="AQ2266" s="45">
        <v>137.26221772183428</v>
      </c>
      <c r="AR2266" s="45">
        <v>0.008</v>
      </c>
      <c r="AS2266" s="23"/>
      <c r="AT2266" s="23"/>
      <c r="AU2266" s="23"/>
      <c r="AV2266" s="23"/>
      <c r="AW2266" s="23"/>
      <c r="AX2266" s="45">
        <v>137.26221772183428</v>
      </c>
      <c r="AY2266" s="23"/>
      <c r="AZ2266" s="23"/>
      <c r="BA2266" s="23"/>
      <c r="BB2266" s="23"/>
      <c r="BC2266" s="23"/>
      <c r="BD2266" s="23"/>
      <c r="BE2266" s="45">
        <v>137.26221772183428</v>
      </c>
      <c r="BF2266" s="45">
        <v>27.0</v>
      </c>
      <c r="BG2266" s="23"/>
      <c r="BH2266" s="23"/>
      <c r="BI2266" s="23"/>
      <c r="BJ2266" s="23"/>
      <c r="BK2266" s="23"/>
      <c r="BL2266" s="45">
        <v>137.26221772183428</v>
      </c>
      <c r="BM2266" s="45">
        <v>0.454</v>
      </c>
      <c r="BN2266" s="23"/>
      <c r="BO2266" s="23"/>
      <c r="BP2266" s="23"/>
      <c r="BQ2266" s="23"/>
      <c r="BR2266" s="23"/>
      <c r="BS2266" s="45">
        <v>137.26221772183428</v>
      </c>
      <c r="BT2266" s="45">
        <v>0.255</v>
      </c>
      <c r="BU2266" s="23"/>
      <c r="BV2266" s="23"/>
      <c r="BW2266" s="23"/>
      <c r="BX2266" s="23"/>
      <c r="BY2266" s="23"/>
      <c r="BZ2266" s="23"/>
      <c r="CA2266" s="23"/>
    </row>
    <row r="2267" ht="15.75" customHeight="1">
      <c r="A2267" s="45">
        <v>135.95408257459795</v>
      </c>
      <c r="B2267" s="46">
        <v>0.071</v>
      </c>
      <c r="C2267" s="45"/>
      <c r="D2267" s="45"/>
      <c r="E2267" s="45"/>
      <c r="F2267" s="45"/>
      <c r="G2267" s="45"/>
      <c r="H2267" s="45">
        <v>135.95408257459795</v>
      </c>
      <c r="I2267" s="46">
        <v>0.062</v>
      </c>
      <c r="J2267" s="45"/>
      <c r="K2267" s="45"/>
      <c r="L2267" s="45"/>
      <c r="M2267" s="45"/>
      <c r="N2267" s="45"/>
      <c r="O2267" s="45">
        <v>135.95408257459795</v>
      </c>
      <c r="P2267" s="45">
        <v>0.001874662803455243</v>
      </c>
      <c r="Q2267" s="45"/>
      <c r="R2267" s="45"/>
      <c r="S2267" s="45"/>
      <c r="T2267" s="45"/>
      <c r="U2267" s="45"/>
      <c r="V2267" s="45">
        <v>135.95408257459795</v>
      </c>
      <c r="W2267" s="45">
        <v>0.004405179264707892</v>
      </c>
      <c r="X2267" s="45"/>
      <c r="Y2267" s="45"/>
      <c r="Z2267" s="45"/>
      <c r="AA2267" s="45"/>
      <c r="AB2267" s="45"/>
      <c r="AC2267" s="45">
        <v>135.95408257459795</v>
      </c>
      <c r="AD2267" s="45">
        <v>77.3739085160841</v>
      </c>
      <c r="AE2267" s="45"/>
      <c r="AF2267" s="45"/>
      <c r="AG2267" s="45"/>
      <c r="AH2267" s="45"/>
      <c r="AI2267" s="45"/>
      <c r="AJ2267" s="45">
        <v>135.95408257459795</v>
      </c>
      <c r="AK2267" s="45">
        <v>0.015</v>
      </c>
      <c r="AL2267" s="45"/>
      <c r="AM2267" s="45"/>
      <c r="AN2267" s="45"/>
      <c r="AO2267" s="23"/>
      <c r="AP2267" s="23"/>
      <c r="AQ2267" s="45">
        <v>135.95408257459795</v>
      </c>
      <c r="AR2267" s="45">
        <v>0.008</v>
      </c>
      <c r="AS2267" s="23"/>
      <c r="AT2267" s="23"/>
      <c r="AU2267" s="23"/>
      <c r="AV2267" s="23"/>
      <c r="AW2267" s="23"/>
      <c r="AX2267" s="45">
        <v>135.95408257459795</v>
      </c>
      <c r="AY2267" s="23"/>
      <c r="AZ2267" s="23"/>
      <c r="BA2267" s="23"/>
      <c r="BB2267" s="23"/>
      <c r="BC2267" s="23"/>
      <c r="BD2267" s="23"/>
      <c r="BE2267" s="45">
        <v>135.95408257459795</v>
      </c>
      <c r="BF2267" s="45">
        <v>27.0</v>
      </c>
      <c r="BG2267" s="23"/>
      <c r="BH2267" s="23"/>
      <c r="BI2267" s="23"/>
      <c r="BJ2267" s="23"/>
      <c r="BK2267" s="23"/>
      <c r="BL2267" s="45">
        <v>135.95408257459795</v>
      </c>
      <c r="BM2267" s="45">
        <v>0.573</v>
      </c>
      <c r="BN2267" s="23"/>
      <c r="BO2267" s="23"/>
      <c r="BP2267" s="23"/>
      <c r="BQ2267" s="23"/>
      <c r="BR2267" s="23"/>
      <c r="BS2267" s="45">
        <v>135.95408257459795</v>
      </c>
      <c r="BT2267" s="45">
        <v>0.282</v>
      </c>
      <c r="BU2267" s="23"/>
      <c r="BV2267" s="23"/>
      <c r="BW2267" s="23"/>
      <c r="BX2267" s="23"/>
      <c r="BY2267" s="23"/>
      <c r="BZ2267" s="23"/>
      <c r="CA2267" s="23"/>
    </row>
    <row r="2268" ht="15.75" customHeight="1">
      <c r="A2268" s="45">
        <v>134.8294193404489</v>
      </c>
      <c r="B2268" s="46">
        <v>0.067</v>
      </c>
      <c r="C2268" s="45"/>
      <c r="D2268" s="45"/>
      <c r="E2268" s="45"/>
      <c r="F2268" s="45"/>
      <c r="G2268" s="45"/>
      <c r="H2268" s="45">
        <v>134.8294193404489</v>
      </c>
      <c r="I2268" s="46">
        <v>0.051</v>
      </c>
      <c r="J2268" s="45"/>
      <c r="K2268" s="45"/>
      <c r="L2268" s="45"/>
      <c r="M2268" s="45"/>
      <c r="N2268" s="45"/>
      <c r="O2268" s="45">
        <v>134.8294193404489</v>
      </c>
      <c r="P2268" s="45"/>
      <c r="Q2268" s="45"/>
      <c r="R2268" s="45"/>
      <c r="S2268" s="45"/>
      <c r="T2268" s="45"/>
      <c r="U2268" s="45"/>
      <c r="V2268" s="45">
        <v>134.8294193404489</v>
      </c>
      <c r="W2268" s="45"/>
      <c r="X2268" s="45"/>
      <c r="Y2268" s="45"/>
      <c r="Z2268" s="45"/>
      <c r="AA2268" s="45"/>
      <c r="AB2268" s="45"/>
      <c r="AC2268" s="45">
        <v>134.8294193404489</v>
      </c>
      <c r="AD2268" s="45">
        <v>82.93676197375783</v>
      </c>
      <c r="AE2268" s="45"/>
      <c r="AF2268" s="45"/>
      <c r="AG2268" s="45"/>
      <c r="AH2268" s="45"/>
      <c r="AI2268" s="45"/>
      <c r="AJ2268" s="45">
        <v>134.8294193404489</v>
      </c>
      <c r="AK2268" s="45">
        <v>0.015</v>
      </c>
      <c r="AL2268" s="45"/>
      <c r="AM2268" s="45"/>
      <c r="AN2268" s="45"/>
      <c r="AO2268" s="23"/>
      <c r="AP2268" s="23"/>
      <c r="AQ2268" s="45">
        <v>134.8294193404489</v>
      </c>
      <c r="AR2268" s="45">
        <v>0.008</v>
      </c>
      <c r="AS2268" s="23"/>
      <c r="AT2268" s="23"/>
      <c r="AU2268" s="23"/>
      <c r="AV2268" s="23"/>
      <c r="AW2268" s="23"/>
      <c r="AX2268" s="45">
        <v>134.8294193404489</v>
      </c>
      <c r="AY2268" s="23">
        <v>0.253</v>
      </c>
      <c r="AZ2268" s="23"/>
      <c r="BA2268" s="23"/>
      <c r="BB2268" s="23"/>
      <c r="BC2268" s="23"/>
      <c r="BD2268" s="23"/>
      <c r="BE2268" s="45">
        <v>134.8294193404489</v>
      </c>
      <c r="BF2268" s="45">
        <v>27.0</v>
      </c>
      <c r="BG2268" s="23"/>
      <c r="BH2268" s="23"/>
      <c r="BI2268" s="23"/>
      <c r="BJ2268" s="23"/>
      <c r="BK2268" s="23"/>
      <c r="BL2268" s="45">
        <v>134.8294193404489</v>
      </c>
      <c r="BM2268" s="45">
        <v>0.647</v>
      </c>
      <c r="BN2268" s="23"/>
      <c r="BO2268" s="23"/>
      <c r="BP2268" s="23"/>
      <c r="BQ2268" s="23"/>
      <c r="BR2268" s="23"/>
      <c r="BS2268" s="45">
        <v>134.8294193404489</v>
      </c>
      <c r="BT2268" s="45">
        <v>0.312</v>
      </c>
      <c r="BU2268" s="23"/>
      <c r="BV2268" s="23"/>
      <c r="BW2268" s="23"/>
      <c r="BX2268" s="23"/>
      <c r="BY2268" s="23"/>
      <c r="BZ2268" s="23"/>
      <c r="CA2268" s="23"/>
    </row>
    <row r="2269" ht="15.75" customHeight="1">
      <c r="A2269" s="45">
        <v>133.99565525343647</v>
      </c>
      <c r="B2269" s="46">
        <v>0.066</v>
      </c>
      <c r="C2269" s="45"/>
      <c r="D2269" s="45"/>
      <c r="E2269" s="45"/>
      <c r="F2269" s="45"/>
      <c r="G2269" s="45"/>
      <c r="H2269" s="45">
        <v>133.99565525343647</v>
      </c>
      <c r="I2269" s="46">
        <v>0.067</v>
      </c>
      <c r="J2269" s="45"/>
      <c r="K2269" s="45"/>
      <c r="L2269" s="45"/>
      <c r="M2269" s="45"/>
      <c r="N2269" s="45"/>
      <c r="O2269" s="45">
        <v>133.99565525343647</v>
      </c>
      <c r="P2269" s="45">
        <v>0.0018519158073571317</v>
      </c>
      <c r="Q2269" s="45"/>
      <c r="R2269" s="45"/>
      <c r="S2269" s="45"/>
      <c r="T2269" s="45"/>
      <c r="U2269" s="45"/>
      <c r="V2269" s="45">
        <v>133.99565525343647</v>
      </c>
      <c r="W2269" s="45">
        <v>0.00431118002148501</v>
      </c>
      <c r="X2269" s="45"/>
      <c r="Y2269" s="45"/>
      <c r="Z2269" s="45"/>
      <c r="AA2269" s="45"/>
      <c r="AB2269" s="45"/>
      <c r="AC2269" s="45">
        <v>133.99565525343647</v>
      </c>
      <c r="AD2269" s="45">
        <v>95.30716718379742</v>
      </c>
      <c r="AE2269" s="45"/>
      <c r="AF2269" s="45"/>
      <c r="AG2269" s="45"/>
      <c r="AH2269" s="45"/>
      <c r="AI2269" s="45"/>
      <c r="AJ2269" s="45">
        <v>133.99565525343647</v>
      </c>
      <c r="AK2269" s="45">
        <v>0.015</v>
      </c>
      <c r="AL2269" s="45"/>
      <c r="AM2269" s="45"/>
      <c r="AN2269" s="45"/>
      <c r="AO2269" s="23"/>
      <c r="AP2269" s="23"/>
      <c r="AQ2269" s="45">
        <v>133.99565525343647</v>
      </c>
      <c r="AR2269" s="45">
        <v>0.008</v>
      </c>
      <c r="AS2269" s="23"/>
      <c r="AT2269" s="23"/>
      <c r="AU2269" s="23"/>
      <c r="AV2269" s="23"/>
      <c r="AW2269" s="23"/>
      <c r="AX2269" s="45">
        <v>133.99565525343647</v>
      </c>
      <c r="AY2269" s="23">
        <v>0.251</v>
      </c>
      <c r="AZ2269" s="23"/>
      <c r="BA2269" s="23"/>
      <c r="BB2269" s="23"/>
      <c r="BC2269" s="23"/>
      <c r="BD2269" s="23"/>
      <c r="BE2269" s="45">
        <v>133.99565525343647</v>
      </c>
      <c r="BF2269" s="45">
        <v>27.0</v>
      </c>
      <c r="BG2269" s="23"/>
      <c r="BH2269" s="23"/>
      <c r="BI2269" s="23"/>
      <c r="BJ2269" s="23"/>
      <c r="BK2269" s="23"/>
      <c r="BL2269" s="45">
        <v>133.99565525343647</v>
      </c>
      <c r="BM2269" s="45">
        <v>0.754</v>
      </c>
      <c r="BN2269" s="23"/>
      <c r="BO2269" s="23"/>
      <c r="BP2269" s="23"/>
      <c r="BQ2269" s="23"/>
      <c r="BR2269" s="23"/>
      <c r="BS2269" s="45">
        <v>133.99565525343647</v>
      </c>
      <c r="BT2269" s="45">
        <v>0.345</v>
      </c>
      <c r="BU2269" s="23"/>
      <c r="BV2269" s="23"/>
      <c r="BW2269" s="23"/>
      <c r="BX2269" s="23"/>
      <c r="BY2269" s="23"/>
      <c r="BZ2269" s="23"/>
      <c r="CA2269" s="23"/>
    </row>
    <row r="2270" ht="15.75" customHeight="1">
      <c r="A2270" s="45">
        <v>133.67891099180437</v>
      </c>
      <c r="B2270" s="46">
        <v>0.062</v>
      </c>
      <c r="C2270" s="45"/>
      <c r="D2270" s="45"/>
      <c r="E2270" s="45"/>
      <c r="F2270" s="45"/>
      <c r="G2270" s="45"/>
      <c r="H2270" s="45">
        <v>133.67891099180437</v>
      </c>
      <c r="I2270" s="46">
        <v>0.08</v>
      </c>
      <c r="J2270" s="45"/>
      <c r="K2270" s="45"/>
      <c r="L2270" s="45"/>
      <c r="M2270" s="45"/>
      <c r="N2270" s="45"/>
      <c r="O2270" s="45">
        <v>133.67891099180437</v>
      </c>
      <c r="P2270" s="45">
        <v>0.0015338751969836987</v>
      </c>
      <c r="Q2270" s="45"/>
      <c r="R2270" s="45"/>
      <c r="S2270" s="45"/>
      <c r="T2270" s="45"/>
      <c r="U2270" s="45"/>
      <c r="V2270" s="45">
        <v>133.67891099180437</v>
      </c>
      <c r="W2270" s="45">
        <v>0.003321216551166088</v>
      </c>
      <c r="X2270" s="45"/>
      <c r="Y2270" s="45"/>
      <c r="Z2270" s="45"/>
      <c r="AA2270" s="45"/>
      <c r="AB2270" s="45"/>
      <c r="AC2270" s="45">
        <v>133.67891099180437</v>
      </c>
      <c r="AD2270" s="45">
        <v>122.50364331354477</v>
      </c>
      <c r="AE2270" s="45"/>
      <c r="AF2270" s="45"/>
      <c r="AG2270" s="45"/>
      <c r="AH2270" s="45"/>
      <c r="AI2270" s="45"/>
      <c r="AJ2270" s="45">
        <v>133.67891099180437</v>
      </c>
      <c r="AK2270" s="45">
        <v>0.015</v>
      </c>
      <c r="AL2270" s="45"/>
      <c r="AM2270" s="45"/>
      <c r="AN2270" s="45"/>
      <c r="AO2270" s="23"/>
      <c r="AP2270" s="23"/>
      <c r="AQ2270" s="45">
        <v>133.67891099180437</v>
      </c>
      <c r="AR2270" s="45">
        <v>0.008</v>
      </c>
      <c r="AS2270" s="23"/>
      <c r="AT2270" s="23"/>
      <c r="AU2270" s="23"/>
      <c r="AV2270" s="23"/>
      <c r="AW2270" s="23"/>
      <c r="AX2270" s="45">
        <v>133.67891099180437</v>
      </c>
      <c r="AY2270" s="23">
        <v>0.251</v>
      </c>
      <c r="AZ2270" s="23"/>
      <c r="BA2270" s="23"/>
      <c r="BB2270" s="23"/>
      <c r="BC2270" s="23"/>
      <c r="BD2270" s="23"/>
      <c r="BE2270" s="45">
        <v>133.67891099180437</v>
      </c>
      <c r="BF2270" s="45">
        <v>27.0</v>
      </c>
      <c r="BG2270" s="23"/>
      <c r="BH2270" s="23"/>
      <c r="BI2270" s="23"/>
      <c r="BJ2270" s="23"/>
      <c r="BK2270" s="23"/>
      <c r="BL2270" s="45">
        <v>133.67891099180437</v>
      </c>
      <c r="BM2270" s="45">
        <v>0.837</v>
      </c>
      <c r="BN2270" s="23"/>
      <c r="BO2270" s="23"/>
      <c r="BP2270" s="23"/>
      <c r="BQ2270" s="23"/>
      <c r="BR2270" s="23"/>
      <c r="BS2270" s="45">
        <v>133.67891099180437</v>
      </c>
      <c r="BT2270" s="45">
        <v>0.359</v>
      </c>
      <c r="BU2270" s="23"/>
      <c r="BV2270" s="23"/>
      <c r="BW2270" s="23"/>
      <c r="BX2270" s="23"/>
      <c r="BY2270" s="23"/>
      <c r="BZ2270" s="23"/>
      <c r="CA2270" s="23"/>
    </row>
    <row r="2271" ht="15.75" customHeight="1">
      <c r="A2271" s="45">
        <v>134.10713964032476</v>
      </c>
      <c r="B2271" s="46">
        <v>0.064</v>
      </c>
      <c r="C2271" s="45"/>
      <c r="D2271" s="45"/>
      <c r="E2271" s="45"/>
      <c r="F2271" s="45"/>
      <c r="G2271" s="45"/>
      <c r="H2271" s="45">
        <v>134.10713964032476</v>
      </c>
      <c r="I2271" s="46">
        <v>0.087</v>
      </c>
      <c r="J2271" s="45"/>
      <c r="K2271" s="45"/>
      <c r="L2271" s="45"/>
      <c r="M2271" s="45"/>
      <c r="N2271" s="45"/>
      <c r="O2271" s="45">
        <v>134.10713964032476</v>
      </c>
      <c r="P2271" s="45"/>
      <c r="Q2271" s="45"/>
      <c r="R2271" s="45"/>
      <c r="S2271" s="45"/>
      <c r="T2271" s="45"/>
      <c r="U2271" s="45"/>
      <c r="V2271" s="45">
        <v>134.10713964032476</v>
      </c>
      <c r="W2271" s="45"/>
      <c r="X2271" s="45"/>
      <c r="Y2271" s="45"/>
      <c r="Z2271" s="45"/>
      <c r="AA2271" s="45"/>
      <c r="AB2271" s="45"/>
      <c r="AC2271" s="45">
        <v>134.10713964032476</v>
      </c>
      <c r="AD2271" s="45">
        <v>106.29079926878585</v>
      </c>
      <c r="AE2271" s="45"/>
      <c r="AF2271" s="45"/>
      <c r="AG2271" s="45"/>
      <c r="AH2271" s="45"/>
      <c r="AI2271" s="45"/>
      <c r="AJ2271" s="45">
        <v>134.10713964032476</v>
      </c>
      <c r="AK2271" s="45">
        <v>0.015</v>
      </c>
      <c r="AL2271" s="45"/>
      <c r="AM2271" s="45"/>
      <c r="AN2271" s="45"/>
      <c r="AO2271" s="23"/>
      <c r="AP2271" s="23"/>
      <c r="AQ2271" s="45">
        <v>134.10713964032476</v>
      </c>
      <c r="AR2271" s="45">
        <v>0.008</v>
      </c>
      <c r="AS2271" s="23"/>
      <c r="AT2271" s="23"/>
      <c r="AU2271" s="23"/>
      <c r="AV2271" s="23"/>
      <c r="AW2271" s="23"/>
      <c r="AX2271" s="45">
        <v>134.10713964032476</v>
      </c>
      <c r="AY2271" s="23">
        <v>0.251</v>
      </c>
      <c r="AZ2271" s="23"/>
      <c r="BA2271" s="23"/>
      <c r="BB2271" s="23"/>
      <c r="BC2271" s="23"/>
      <c r="BD2271" s="23"/>
      <c r="BE2271" s="45">
        <v>134.10713964032476</v>
      </c>
      <c r="BF2271" s="45">
        <v>27.0</v>
      </c>
      <c r="BG2271" s="23"/>
      <c r="BH2271" s="23"/>
      <c r="BI2271" s="23"/>
      <c r="BJ2271" s="23"/>
      <c r="BK2271" s="23"/>
      <c r="BL2271" s="45">
        <v>134.10713964032476</v>
      </c>
      <c r="BM2271" s="45">
        <v>0.879</v>
      </c>
      <c r="BN2271" s="23"/>
      <c r="BO2271" s="23"/>
      <c r="BP2271" s="23"/>
      <c r="BQ2271" s="23"/>
      <c r="BR2271" s="23"/>
      <c r="BS2271" s="45">
        <v>134.10713964032476</v>
      </c>
      <c r="BT2271" s="45">
        <v>0.373</v>
      </c>
      <c r="BU2271" s="23"/>
      <c r="BV2271" s="23"/>
      <c r="BW2271" s="23"/>
      <c r="BX2271" s="23"/>
      <c r="BY2271" s="23"/>
      <c r="BZ2271" s="23"/>
      <c r="CA2271" s="23"/>
    </row>
    <row r="2272" ht="15.75" customHeight="1">
      <c r="A2272" s="45">
        <v>132.96400831251486</v>
      </c>
      <c r="B2272" s="46">
        <v>0.068</v>
      </c>
      <c r="C2272" s="45"/>
      <c r="D2272" s="45"/>
      <c r="E2272" s="45"/>
      <c r="F2272" s="45"/>
      <c r="G2272" s="45"/>
      <c r="H2272" s="45">
        <v>132.96400831251486</v>
      </c>
      <c r="I2272" s="46">
        <v>0.133</v>
      </c>
      <c r="J2272" s="45"/>
      <c r="K2272" s="45"/>
      <c r="L2272" s="45"/>
      <c r="M2272" s="45"/>
      <c r="N2272" s="45"/>
      <c r="O2272" s="45">
        <v>132.96400831251486</v>
      </c>
      <c r="P2272" s="45">
        <v>0.0015203279195425022</v>
      </c>
      <c r="Q2272" s="45"/>
      <c r="R2272" s="45"/>
      <c r="S2272" s="45"/>
      <c r="T2272" s="45"/>
      <c r="U2272" s="45"/>
      <c r="V2272" s="45">
        <v>132.96400831251486</v>
      </c>
      <c r="W2272" s="45">
        <v>0.003241459418285214</v>
      </c>
      <c r="X2272" s="45"/>
      <c r="Y2272" s="45"/>
      <c r="Z2272" s="45"/>
      <c r="AA2272" s="45"/>
      <c r="AB2272" s="45"/>
      <c r="AC2272" s="45">
        <v>132.96400831251486</v>
      </c>
      <c r="AD2272" s="45">
        <v>88.51365273069032</v>
      </c>
      <c r="AE2272" s="45"/>
      <c r="AF2272" s="45"/>
      <c r="AG2272" s="45"/>
      <c r="AH2272" s="45"/>
      <c r="AI2272" s="45"/>
      <c r="AJ2272" s="45">
        <v>132.96400831251486</v>
      </c>
      <c r="AK2272" s="45">
        <v>0.014</v>
      </c>
      <c r="AL2272" s="45"/>
      <c r="AM2272" s="45"/>
      <c r="AN2272" s="45"/>
      <c r="AO2272" s="23"/>
      <c r="AP2272" s="23"/>
      <c r="AQ2272" s="45">
        <v>132.96400831251486</v>
      </c>
      <c r="AR2272" s="45">
        <v>0.008</v>
      </c>
      <c r="AS2272" s="23"/>
      <c r="AT2272" s="23"/>
      <c r="AU2272" s="23"/>
      <c r="AV2272" s="23"/>
      <c r="AW2272" s="23"/>
      <c r="AX2272" s="45">
        <v>132.96400831251486</v>
      </c>
      <c r="AY2272" s="23">
        <v>0.248</v>
      </c>
      <c r="AZ2272" s="23"/>
      <c r="BA2272" s="23"/>
      <c r="BB2272" s="23"/>
      <c r="BC2272" s="23"/>
      <c r="BD2272" s="23"/>
      <c r="BE2272" s="45">
        <v>132.96400831251486</v>
      </c>
      <c r="BF2272" s="45">
        <v>27.0</v>
      </c>
      <c r="BG2272" s="23"/>
      <c r="BH2272" s="23"/>
      <c r="BI2272" s="23"/>
      <c r="BJ2272" s="23"/>
      <c r="BK2272" s="23"/>
      <c r="BL2272" s="45">
        <v>132.96400831251486</v>
      </c>
      <c r="BM2272" s="45">
        <v>0.968</v>
      </c>
      <c r="BN2272" s="23"/>
      <c r="BO2272" s="23"/>
      <c r="BP2272" s="23"/>
      <c r="BQ2272" s="23"/>
      <c r="BR2272" s="23"/>
      <c r="BS2272" s="45">
        <v>132.96400831251486</v>
      </c>
      <c r="BT2272" s="45">
        <v>0.416</v>
      </c>
      <c r="BU2272" s="23"/>
      <c r="BV2272" s="23"/>
      <c r="BW2272" s="23"/>
      <c r="BX2272" s="23"/>
      <c r="BY2272" s="23"/>
      <c r="BZ2272" s="23"/>
      <c r="CA2272" s="23"/>
    </row>
    <row r="2273" ht="15.75" customHeight="1">
      <c r="A2273" s="45">
        <v>132.0589762202958</v>
      </c>
      <c r="B2273" s="46">
        <v>0.075</v>
      </c>
      <c r="C2273" s="45"/>
      <c r="D2273" s="45"/>
      <c r="E2273" s="45"/>
      <c r="F2273" s="45"/>
      <c r="G2273" s="45"/>
      <c r="H2273" s="45">
        <v>132.0589762202958</v>
      </c>
      <c r="I2273" s="46">
        <v>0.073</v>
      </c>
      <c r="J2273" s="45"/>
      <c r="K2273" s="45"/>
      <c r="L2273" s="45"/>
      <c r="M2273" s="45"/>
      <c r="N2273" s="45"/>
      <c r="O2273" s="45">
        <v>132.0589762202958</v>
      </c>
      <c r="P2273" s="45">
        <v>0.0017204485398897775</v>
      </c>
      <c r="Q2273" s="45"/>
      <c r="R2273" s="45"/>
      <c r="S2273" s="45"/>
      <c r="T2273" s="45"/>
      <c r="U2273" s="45"/>
      <c r="V2273" s="45">
        <v>132.0589762202958</v>
      </c>
      <c r="W2273" s="45">
        <v>0.0037545274961576047</v>
      </c>
      <c r="X2273" s="45"/>
      <c r="Y2273" s="45"/>
      <c r="Z2273" s="45"/>
      <c r="AA2273" s="45"/>
      <c r="AB2273" s="45"/>
      <c r="AC2273" s="45">
        <v>132.0589762202958</v>
      </c>
      <c r="AD2273" s="45">
        <v>105.41806893688677</v>
      </c>
      <c r="AE2273" s="45"/>
      <c r="AF2273" s="45"/>
      <c r="AG2273" s="45"/>
      <c r="AH2273" s="45"/>
      <c r="AI2273" s="45"/>
      <c r="AJ2273" s="45">
        <v>132.0589762202958</v>
      </c>
      <c r="AK2273" s="45">
        <v>0.014</v>
      </c>
      <c r="AL2273" s="45"/>
      <c r="AM2273" s="45"/>
      <c r="AN2273" s="45"/>
      <c r="AO2273" s="23"/>
      <c r="AP2273" s="23"/>
      <c r="AQ2273" s="45">
        <v>132.0589762202958</v>
      </c>
      <c r="AR2273" s="45">
        <v>0.008</v>
      </c>
      <c r="AS2273" s="23"/>
      <c r="AT2273" s="23"/>
      <c r="AU2273" s="23"/>
      <c r="AV2273" s="23"/>
      <c r="AW2273" s="23"/>
      <c r="AX2273" s="45">
        <v>132.0589762202958</v>
      </c>
      <c r="AY2273" s="23">
        <v>0.245</v>
      </c>
      <c r="AZ2273" s="23"/>
      <c r="BA2273" s="23"/>
      <c r="BB2273" s="23"/>
      <c r="BC2273" s="23"/>
      <c r="BD2273" s="23"/>
      <c r="BE2273" s="45">
        <v>132.0589762202958</v>
      </c>
      <c r="BF2273" s="45">
        <v>22.0</v>
      </c>
      <c r="BG2273" s="23"/>
      <c r="BH2273" s="23"/>
      <c r="BI2273" s="23"/>
      <c r="BJ2273" s="23"/>
      <c r="BK2273" s="23"/>
      <c r="BL2273" s="45">
        <v>132.0589762202958</v>
      </c>
      <c r="BM2273" s="45">
        <v>1.158</v>
      </c>
      <c r="BN2273" s="23"/>
      <c r="BO2273" s="23"/>
      <c r="BP2273" s="23"/>
      <c r="BQ2273" s="23"/>
      <c r="BR2273" s="23"/>
      <c r="BS2273" s="45">
        <v>132.0589762202958</v>
      </c>
      <c r="BT2273" s="45">
        <v>0.45</v>
      </c>
      <c r="BU2273" s="23"/>
      <c r="BV2273" s="23"/>
      <c r="BW2273" s="23"/>
      <c r="BX2273" s="23"/>
      <c r="BY2273" s="23"/>
      <c r="BZ2273" s="23"/>
      <c r="CA2273" s="23"/>
    </row>
    <row r="2274" ht="15.75" customHeight="1">
      <c r="A2274" s="45">
        <v>131.62530507499545</v>
      </c>
      <c r="B2274" s="46">
        <v>0.071</v>
      </c>
      <c r="C2274" s="45"/>
      <c r="D2274" s="45"/>
      <c r="E2274" s="45"/>
      <c r="F2274" s="45"/>
      <c r="G2274" s="45"/>
      <c r="H2274" s="45">
        <v>131.62530507499545</v>
      </c>
      <c r="I2274" s="46">
        <v>0.048</v>
      </c>
      <c r="J2274" s="45"/>
      <c r="K2274" s="45"/>
      <c r="L2274" s="45"/>
      <c r="M2274" s="45"/>
      <c r="N2274" s="45"/>
      <c r="O2274" s="45">
        <v>131.62530507499545</v>
      </c>
      <c r="P2274" s="45"/>
      <c r="Q2274" s="45"/>
      <c r="R2274" s="45"/>
      <c r="S2274" s="45"/>
      <c r="T2274" s="45"/>
      <c r="U2274" s="45"/>
      <c r="V2274" s="45">
        <v>131.62530507499545</v>
      </c>
      <c r="W2274" s="45"/>
      <c r="X2274" s="45"/>
      <c r="Y2274" s="45"/>
      <c r="Z2274" s="45"/>
      <c r="AA2274" s="45"/>
      <c r="AB2274" s="45"/>
      <c r="AC2274" s="45">
        <v>131.62530507499545</v>
      </c>
      <c r="AD2274" s="45">
        <v>118.2659405241914</v>
      </c>
      <c r="AE2274" s="45"/>
      <c r="AF2274" s="45"/>
      <c r="AG2274" s="45"/>
      <c r="AH2274" s="45"/>
      <c r="AI2274" s="45"/>
      <c r="AJ2274" s="45">
        <v>131.62530507499545</v>
      </c>
      <c r="AK2274" s="45">
        <v>0.014</v>
      </c>
      <c r="AL2274" s="45"/>
      <c r="AM2274" s="45"/>
      <c r="AN2274" s="45"/>
      <c r="AO2274" s="23"/>
      <c r="AP2274" s="23"/>
      <c r="AQ2274" s="45">
        <v>131.62530507499545</v>
      </c>
      <c r="AR2274" s="45">
        <v>0.007</v>
      </c>
      <c r="AS2274" s="23"/>
      <c r="AT2274" s="23"/>
      <c r="AU2274" s="23"/>
      <c r="AV2274" s="23"/>
      <c r="AW2274" s="23"/>
      <c r="AX2274" s="45">
        <v>131.62530507499545</v>
      </c>
      <c r="AY2274" s="23">
        <v>0.245</v>
      </c>
      <c r="AZ2274" s="23"/>
      <c r="BA2274" s="23"/>
      <c r="BB2274" s="23"/>
      <c r="BC2274" s="23"/>
      <c r="BD2274" s="23"/>
      <c r="BE2274" s="45">
        <v>131.62530507499545</v>
      </c>
      <c r="BF2274" s="45">
        <v>8.0</v>
      </c>
      <c r="BG2274" s="23"/>
      <c r="BH2274" s="23"/>
      <c r="BI2274" s="23"/>
      <c r="BJ2274" s="23"/>
      <c r="BK2274" s="23"/>
      <c r="BL2274" s="45">
        <v>131.62530507499545</v>
      </c>
      <c r="BM2274" s="45">
        <v>1.289</v>
      </c>
      <c r="BN2274" s="23"/>
      <c r="BO2274" s="23"/>
      <c r="BP2274" s="23"/>
      <c r="BQ2274" s="23"/>
      <c r="BR2274" s="23"/>
      <c r="BS2274" s="45">
        <v>131.62530507499545</v>
      </c>
      <c r="BT2274" s="45">
        <v>0.522</v>
      </c>
      <c r="BU2274" s="23"/>
      <c r="BV2274" s="23"/>
      <c r="BW2274" s="23"/>
      <c r="BX2274" s="23"/>
      <c r="BY2274" s="23"/>
      <c r="BZ2274" s="23"/>
      <c r="CA2274" s="23"/>
    </row>
    <row r="2275" ht="15.75" customHeight="1">
      <c r="A2275" s="45">
        <v>132.39875208519254</v>
      </c>
      <c r="B2275" s="46">
        <v>0.071</v>
      </c>
      <c r="C2275" s="45"/>
      <c r="D2275" s="45"/>
      <c r="E2275" s="45"/>
      <c r="F2275" s="45"/>
      <c r="G2275" s="45"/>
      <c r="H2275" s="45">
        <v>132.39875208519254</v>
      </c>
      <c r="I2275" s="46">
        <v>0.09</v>
      </c>
      <c r="J2275" s="45"/>
      <c r="K2275" s="45"/>
      <c r="L2275" s="45"/>
      <c r="M2275" s="45"/>
      <c r="N2275" s="45"/>
      <c r="O2275" s="45">
        <v>132.39875208519254</v>
      </c>
      <c r="P2275" s="45">
        <v>0.0015753961078543407</v>
      </c>
      <c r="Q2275" s="45"/>
      <c r="R2275" s="45"/>
      <c r="S2275" s="45"/>
      <c r="T2275" s="45"/>
      <c r="U2275" s="45"/>
      <c r="V2275" s="45">
        <v>132.39875208519254</v>
      </c>
      <c r="W2275" s="45">
        <v>0.0034381700257443337</v>
      </c>
      <c r="X2275" s="45"/>
      <c r="Y2275" s="45"/>
      <c r="Z2275" s="45"/>
      <c r="AA2275" s="45"/>
      <c r="AB2275" s="45"/>
      <c r="AC2275" s="45">
        <v>132.39875208519254</v>
      </c>
      <c r="AD2275" s="45">
        <v>134.44174097702958</v>
      </c>
      <c r="AE2275" s="45"/>
      <c r="AF2275" s="45"/>
      <c r="AG2275" s="45"/>
      <c r="AH2275" s="45"/>
      <c r="AI2275" s="45"/>
      <c r="AJ2275" s="45">
        <v>132.39875208519254</v>
      </c>
      <c r="AK2275" s="45">
        <v>0.014</v>
      </c>
      <c r="AL2275" s="45"/>
      <c r="AM2275" s="45"/>
      <c r="AN2275" s="45"/>
      <c r="AO2275" s="23"/>
      <c r="AP2275" s="23"/>
      <c r="AQ2275" s="45">
        <v>132.39875208519254</v>
      </c>
      <c r="AR2275" s="45">
        <v>0.007</v>
      </c>
      <c r="AS2275" s="23"/>
      <c r="AT2275" s="23"/>
      <c r="AU2275" s="23"/>
      <c r="AV2275" s="23"/>
      <c r="AW2275" s="23"/>
      <c r="AX2275" s="45">
        <v>132.39875208519254</v>
      </c>
      <c r="AY2275" s="23">
        <v>0.277</v>
      </c>
      <c r="AZ2275" s="23"/>
      <c r="BA2275" s="23"/>
      <c r="BB2275" s="23"/>
      <c r="BC2275" s="23"/>
      <c r="BD2275" s="23"/>
      <c r="BE2275" s="45">
        <v>132.39875208519254</v>
      </c>
      <c r="BF2275" s="45">
        <v>8.0</v>
      </c>
      <c r="BG2275" s="23"/>
      <c r="BH2275" s="23"/>
      <c r="BI2275" s="23"/>
      <c r="BJ2275" s="23"/>
      <c r="BK2275" s="23"/>
      <c r="BL2275" s="45">
        <v>132.39875208519254</v>
      </c>
      <c r="BM2275" s="45">
        <v>1.371</v>
      </c>
      <c r="BN2275" s="23"/>
      <c r="BO2275" s="23"/>
      <c r="BP2275" s="23"/>
      <c r="BQ2275" s="23"/>
      <c r="BR2275" s="23"/>
      <c r="BS2275" s="45">
        <v>132.39875208519254</v>
      </c>
      <c r="BT2275" s="45">
        <v>0.614</v>
      </c>
      <c r="BU2275" s="23"/>
      <c r="BV2275" s="23"/>
      <c r="BW2275" s="23"/>
      <c r="BX2275" s="23"/>
      <c r="BY2275" s="23"/>
      <c r="BZ2275" s="23"/>
      <c r="CA2275" s="23"/>
    </row>
    <row r="2276" ht="15.75" customHeight="1">
      <c r="A2276" s="45">
        <v>149.85605738740327</v>
      </c>
      <c r="B2276" s="46">
        <v>0.072</v>
      </c>
      <c r="C2276" s="45"/>
      <c r="D2276" s="45"/>
      <c r="E2276" s="45"/>
      <c r="F2276" s="45"/>
      <c r="G2276" s="45"/>
      <c r="H2276" s="45">
        <v>149.85605738740327</v>
      </c>
      <c r="I2276" s="46">
        <v>0.101</v>
      </c>
      <c r="J2276" s="45"/>
      <c r="K2276" s="45"/>
      <c r="L2276" s="45"/>
      <c r="M2276" s="45"/>
      <c r="N2276" s="45"/>
      <c r="O2276" s="45">
        <v>149.85605738740327</v>
      </c>
      <c r="P2276" s="45">
        <v>0.002117196123149896</v>
      </c>
      <c r="Q2276" s="45"/>
      <c r="R2276" s="45"/>
      <c r="S2276" s="45"/>
      <c r="T2276" s="45"/>
      <c r="U2276" s="45"/>
      <c r="V2276" s="45">
        <v>149.85605738740327</v>
      </c>
      <c r="W2276" s="45"/>
      <c r="X2276" s="45"/>
      <c r="Y2276" s="45"/>
      <c r="Z2276" s="45"/>
      <c r="AA2276" s="45"/>
      <c r="AB2276" s="45"/>
      <c r="AC2276" s="45">
        <v>149.85605738740327</v>
      </c>
      <c r="AD2276" s="45">
        <v>58.49466061514383</v>
      </c>
      <c r="AE2276" s="45"/>
      <c r="AF2276" s="45"/>
      <c r="AG2276" s="45"/>
      <c r="AH2276" s="45"/>
      <c r="AI2276" s="45"/>
      <c r="AJ2276" s="45">
        <v>149.85605738740327</v>
      </c>
      <c r="AK2276" s="45">
        <v>0.017</v>
      </c>
      <c r="AL2276" s="45"/>
      <c r="AM2276" s="45"/>
      <c r="AN2276" s="45"/>
      <c r="AO2276" s="23"/>
      <c r="AP2276" s="23"/>
      <c r="AQ2276" s="45">
        <v>149.85605738740327</v>
      </c>
      <c r="AR2276" s="45">
        <v>0.009</v>
      </c>
      <c r="AS2276" s="23"/>
      <c r="AT2276" s="23"/>
      <c r="AU2276" s="23"/>
      <c r="AV2276" s="23"/>
      <c r="AW2276" s="23"/>
      <c r="AX2276" s="45">
        <v>149.85605738740327</v>
      </c>
      <c r="AY2276" s="23"/>
      <c r="AZ2276" s="23"/>
      <c r="BA2276" s="23"/>
      <c r="BB2276" s="23"/>
      <c r="BC2276" s="23"/>
      <c r="BD2276" s="23"/>
      <c r="BE2276" s="45">
        <v>149.85605738740327</v>
      </c>
      <c r="BF2276" s="45"/>
      <c r="BG2276" s="23"/>
      <c r="BH2276" s="23"/>
      <c r="BI2276" s="23"/>
      <c r="BJ2276" s="23"/>
      <c r="BK2276" s="23"/>
      <c r="BL2276" s="45">
        <v>149.85605738740327</v>
      </c>
      <c r="BM2276" s="45">
        <v>0.22</v>
      </c>
      <c r="BN2276" s="23"/>
      <c r="BO2276" s="23"/>
      <c r="BP2276" s="23"/>
      <c r="BQ2276" s="23"/>
      <c r="BR2276" s="23"/>
      <c r="BS2276" s="45">
        <v>149.85605738740327</v>
      </c>
      <c r="BT2276" s="45">
        <v>0.166</v>
      </c>
      <c r="BU2276" s="23"/>
      <c r="BV2276" s="23"/>
      <c r="BW2276" s="23"/>
      <c r="BX2276" s="23"/>
      <c r="BY2276" s="23"/>
      <c r="BZ2276" s="23"/>
      <c r="CA2276" s="23"/>
    </row>
    <row r="2277" ht="15.75" customHeight="1">
      <c r="A2277" s="45">
        <v>60.64985578414744</v>
      </c>
      <c r="B2277" s="46">
        <v>0.059</v>
      </c>
      <c r="C2277" s="45"/>
      <c r="D2277" s="45"/>
      <c r="E2277" s="45"/>
      <c r="F2277" s="45"/>
      <c r="G2277" s="45"/>
      <c r="H2277" s="45">
        <v>60.64985578414744</v>
      </c>
      <c r="I2277" s="46">
        <v>0.188</v>
      </c>
      <c r="J2277" s="45"/>
      <c r="K2277" s="45"/>
      <c r="L2277" s="45"/>
      <c r="M2277" s="45"/>
      <c r="N2277" s="45"/>
      <c r="O2277" s="45">
        <v>60.64985578414744</v>
      </c>
      <c r="P2277" s="45">
        <v>7.794391962966813E-4</v>
      </c>
      <c r="Q2277" s="45"/>
      <c r="R2277" s="45"/>
      <c r="S2277" s="45"/>
      <c r="T2277" s="45"/>
      <c r="U2277" s="45"/>
      <c r="V2277" s="45">
        <v>60.64985578414744</v>
      </c>
      <c r="W2277" s="45"/>
      <c r="X2277" s="45"/>
      <c r="Y2277" s="45"/>
      <c r="Z2277" s="45"/>
      <c r="AA2277" s="45"/>
      <c r="AB2277" s="45"/>
      <c r="AC2277" s="45">
        <v>60.64985578414744</v>
      </c>
      <c r="AD2277" s="45">
        <v>38.36419793874786</v>
      </c>
      <c r="AE2277" s="45"/>
      <c r="AF2277" s="45"/>
      <c r="AG2277" s="45"/>
      <c r="AH2277" s="45"/>
      <c r="AI2277" s="45"/>
      <c r="AJ2277" s="45">
        <v>60.64985578414744</v>
      </c>
      <c r="AK2277" s="45">
        <v>0.023</v>
      </c>
      <c r="AL2277" s="45"/>
      <c r="AM2277" s="45"/>
      <c r="AN2277" s="45"/>
      <c r="AO2277" s="23"/>
      <c r="AP2277" s="23"/>
      <c r="AQ2277" s="45">
        <v>60.64985578414744</v>
      </c>
      <c r="AR2277" s="45">
        <v>0.021</v>
      </c>
      <c r="AS2277" s="23"/>
      <c r="AT2277" s="23"/>
      <c r="AU2277" s="23"/>
      <c r="AV2277" s="23"/>
      <c r="AW2277" s="23"/>
      <c r="AX2277" s="45">
        <v>60.64985578414744</v>
      </c>
      <c r="AY2277" s="23"/>
      <c r="AZ2277" s="23"/>
      <c r="BA2277" s="23"/>
      <c r="BB2277" s="23"/>
      <c r="BC2277" s="23"/>
      <c r="BD2277" s="23"/>
      <c r="BE2277" s="45">
        <v>60.64985578414744</v>
      </c>
      <c r="BF2277" s="45"/>
      <c r="BG2277" s="23"/>
      <c r="BH2277" s="23"/>
      <c r="BI2277" s="23"/>
      <c r="BJ2277" s="23"/>
      <c r="BK2277" s="23"/>
      <c r="BL2277" s="45">
        <v>60.64985578414744</v>
      </c>
      <c r="BM2277" s="45">
        <v>0.081</v>
      </c>
      <c r="BN2277" s="23"/>
      <c r="BO2277" s="23"/>
      <c r="BP2277" s="23"/>
      <c r="BQ2277" s="23"/>
      <c r="BR2277" s="23"/>
      <c r="BS2277" s="45">
        <v>60.64985578414744</v>
      </c>
      <c r="BT2277" s="45">
        <v>0.029</v>
      </c>
      <c r="BU2277" s="23"/>
      <c r="BV2277" s="23"/>
      <c r="BW2277" s="23"/>
      <c r="BX2277" s="23"/>
      <c r="BY2277" s="23"/>
      <c r="BZ2277" s="23"/>
      <c r="CA2277" s="23"/>
    </row>
    <row r="2278" ht="15.75" customHeight="1">
      <c r="A2278" s="45">
        <v>59.72554732224413</v>
      </c>
      <c r="B2278" s="46">
        <v>0.06</v>
      </c>
      <c r="C2278" s="45"/>
      <c r="D2278" s="45"/>
      <c r="E2278" s="45"/>
      <c r="F2278" s="45"/>
      <c r="G2278" s="45"/>
      <c r="H2278" s="45">
        <v>59.72554732224413</v>
      </c>
      <c r="I2278" s="46">
        <v>0.207</v>
      </c>
      <c r="J2278" s="45"/>
      <c r="K2278" s="45"/>
      <c r="L2278" s="45"/>
      <c r="M2278" s="45"/>
      <c r="N2278" s="45"/>
      <c r="O2278" s="45">
        <v>59.72554732224413</v>
      </c>
      <c r="P2278" s="45">
        <v>7.820934162364486E-4</v>
      </c>
      <c r="Q2278" s="45"/>
      <c r="R2278" s="45"/>
      <c r="S2278" s="45"/>
      <c r="T2278" s="45"/>
      <c r="U2278" s="45"/>
      <c r="V2278" s="45">
        <v>59.72554732224413</v>
      </c>
      <c r="W2278" s="45">
        <v>0.001836166581069472</v>
      </c>
      <c r="X2278" s="45"/>
      <c r="Y2278" s="45"/>
      <c r="Z2278" s="45"/>
      <c r="AA2278" s="45"/>
      <c r="AB2278" s="45"/>
      <c r="AC2278" s="45">
        <v>59.72554732224413</v>
      </c>
      <c r="AD2278" s="45">
        <v>32.87533981698116</v>
      </c>
      <c r="AE2278" s="45"/>
      <c r="AF2278" s="45"/>
      <c r="AG2278" s="45"/>
      <c r="AH2278" s="45"/>
      <c r="AI2278" s="45"/>
      <c r="AJ2278" s="45">
        <v>59.72554732224413</v>
      </c>
      <c r="AK2278" s="45">
        <v>0.022</v>
      </c>
      <c r="AL2278" s="45"/>
      <c r="AM2278" s="45"/>
      <c r="AN2278" s="45"/>
      <c r="AO2278" s="23"/>
      <c r="AP2278" s="23"/>
      <c r="AQ2278" s="45">
        <v>59.72554732224413</v>
      </c>
      <c r="AR2278" s="45">
        <v>0.02</v>
      </c>
      <c r="AS2278" s="23"/>
      <c r="AT2278" s="23"/>
      <c r="AU2278" s="23"/>
      <c r="AV2278" s="23"/>
      <c r="AW2278" s="23"/>
      <c r="AX2278" s="45">
        <v>59.72554732224413</v>
      </c>
      <c r="AY2278" s="23"/>
      <c r="AZ2278" s="23"/>
      <c r="BA2278" s="23"/>
      <c r="BB2278" s="23"/>
      <c r="BC2278" s="23"/>
      <c r="BD2278" s="23"/>
      <c r="BE2278" s="45">
        <v>59.72554732224413</v>
      </c>
      <c r="BF2278" s="45"/>
      <c r="BG2278" s="23"/>
      <c r="BH2278" s="23"/>
      <c r="BI2278" s="23"/>
      <c r="BJ2278" s="23"/>
      <c r="BK2278" s="23"/>
      <c r="BL2278" s="45">
        <v>59.72554732224413</v>
      </c>
      <c r="BM2278" s="45">
        <v>0.112</v>
      </c>
      <c r="BN2278" s="23"/>
      <c r="BO2278" s="23"/>
      <c r="BP2278" s="23"/>
      <c r="BQ2278" s="23"/>
      <c r="BR2278" s="23"/>
      <c r="BS2278" s="45">
        <v>59.72554732224413</v>
      </c>
      <c r="BT2278" s="45">
        <v>0.046</v>
      </c>
      <c r="BU2278" s="23"/>
      <c r="BV2278" s="23"/>
      <c r="BW2278" s="23"/>
      <c r="BX2278" s="23"/>
      <c r="BY2278" s="23"/>
      <c r="BZ2278" s="23"/>
      <c r="CA2278" s="23"/>
    </row>
    <row r="2279" ht="15.75" customHeight="1">
      <c r="A2279" s="45">
        <v>58.93439303940473</v>
      </c>
      <c r="B2279" s="46">
        <v>0.057</v>
      </c>
      <c r="C2279" s="45"/>
      <c r="D2279" s="45"/>
      <c r="E2279" s="45"/>
      <c r="F2279" s="45"/>
      <c r="G2279" s="45"/>
      <c r="H2279" s="45">
        <v>58.93439303940473</v>
      </c>
      <c r="I2279" s="46">
        <v>0.163</v>
      </c>
      <c r="J2279" s="45"/>
      <c r="K2279" s="45"/>
      <c r="L2279" s="45"/>
      <c r="M2279" s="45"/>
      <c r="N2279" s="45"/>
      <c r="O2279" s="45">
        <v>58.93439303940473</v>
      </c>
      <c r="P2279" s="45">
        <v>7.35932424232097E-4</v>
      </c>
      <c r="Q2279" s="45"/>
      <c r="R2279" s="45"/>
      <c r="S2279" s="45"/>
      <c r="T2279" s="45"/>
      <c r="U2279" s="45"/>
      <c r="V2279" s="45">
        <v>58.93439303940473</v>
      </c>
      <c r="W2279" s="45">
        <v>0.0016920594599008298</v>
      </c>
      <c r="X2279" s="45"/>
      <c r="Y2279" s="45"/>
      <c r="Z2279" s="45"/>
      <c r="AA2279" s="45"/>
      <c r="AB2279" s="45"/>
      <c r="AC2279" s="45">
        <v>58.93439303940473</v>
      </c>
      <c r="AD2279" s="45">
        <v>32.217194232974165</v>
      </c>
      <c r="AE2279" s="45"/>
      <c r="AF2279" s="45"/>
      <c r="AG2279" s="45"/>
      <c r="AH2279" s="45"/>
      <c r="AI2279" s="45"/>
      <c r="AJ2279" s="45">
        <v>58.93439303940473</v>
      </c>
      <c r="AK2279" s="45">
        <v>0.022</v>
      </c>
      <c r="AL2279" s="45"/>
      <c r="AM2279" s="45"/>
      <c r="AN2279" s="45"/>
      <c r="AO2279" s="23"/>
      <c r="AP2279" s="23"/>
      <c r="AQ2279" s="45">
        <v>58.93439303940473</v>
      </c>
      <c r="AR2279" s="45">
        <v>0.02</v>
      </c>
      <c r="AS2279" s="23"/>
      <c r="AT2279" s="23"/>
      <c r="AU2279" s="23"/>
      <c r="AV2279" s="23"/>
      <c r="AW2279" s="23"/>
      <c r="AX2279" s="45">
        <v>58.93439303940473</v>
      </c>
      <c r="AY2279" s="23"/>
      <c r="AZ2279" s="23"/>
      <c r="BA2279" s="23"/>
      <c r="BB2279" s="23"/>
      <c r="BC2279" s="23"/>
      <c r="BD2279" s="23"/>
      <c r="BE2279" s="45">
        <v>58.93439303940473</v>
      </c>
      <c r="BF2279" s="45">
        <v>60.0</v>
      </c>
      <c r="BG2279" s="23"/>
      <c r="BH2279" s="23"/>
      <c r="BI2279" s="23"/>
      <c r="BJ2279" s="23"/>
      <c r="BK2279" s="23"/>
      <c r="BL2279" s="45">
        <v>58.93439303940473</v>
      </c>
      <c r="BM2279" s="45">
        <v>0.148</v>
      </c>
      <c r="BN2279" s="23"/>
      <c r="BO2279" s="23"/>
      <c r="BP2279" s="23"/>
      <c r="BQ2279" s="23"/>
      <c r="BR2279" s="23"/>
      <c r="BS2279" s="45">
        <v>58.93439303940473</v>
      </c>
      <c r="BT2279" s="45">
        <v>0.074</v>
      </c>
      <c r="BU2279" s="23"/>
      <c r="BV2279" s="23"/>
      <c r="BW2279" s="23"/>
      <c r="BX2279" s="23"/>
      <c r="BY2279" s="23"/>
      <c r="BZ2279" s="23"/>
      <c r="CA2279" s="23"/>
    </row>
    <row r="2280" ht="15.75" customHeight="1">
      <c r="A2280" s="45">
        <v>58.13597465816512</v>
      </c>
      <c r="B2280" s="46">
        <v>0.059</v>
      </c>
      <c r="C2280" s="45"/>
      <c r="D2280" s="45"/>
      <c r="E2280" s="45"/>
      <c r="F2280" s="45"/>
      <c r="G2280" s="45"/>
      <c r="H2280" s="45">
        <v>58.13597465816512</v>
      </c>
      <c r="I2280" s="46">
        <v>0.152</v>
      </c>
      <c r="J2280" s="45"/>
      <c r="K2280" s="45"/>
      <c r="L2280" s="45"/>
      <c r="M2280" s="45"/>
      <c r="N2280" s="45"/>
      <c r="O2280" s="45">
        <v>58.13597465816512</v>
      </c>
      <c r="P2280" s="45">
        <v>6.86800670707601E-4</v>
      </c>
      <c r="Q2280" s="45"/>
      <c r="R2280" s="45"/>
      <c r="S2280" s="45"/>
      <c r="T2280" s="45"/>
      <c r="U2280" s="45"/>
      <c r="V2280" s="45">
        <v>58.13597465816512</v>
      </c>
      <c r="W2280" s="45">
        <v>0.0015622551958758663</v>
      </c>
      <c r="X2280" s="45"/>
      <c r="Y2280" s="45"/>
      <c r="Z2280" s="45"/>
      <c r="AA2280" s="45"/>
      <c r="AB2280" s="45"/>
      <c r="AC2280" s="45">
        <v>58.13597465816512</v>
      </c>
      <c r="AD2280" s="45">
        <v>34.542255042093466</v>
      </c>
      <c r="AE2280" s="45"/>
      <c r="AF2280" s="45"/>
      <c r="AG2280" s="45"/>
      <c r="AH2280" s="45"/>
      <c r="AI2280" s="45"/>
      <c r="AJ2280" s="45">
        <v>58.13597465816512</v>
      </c>
      <c r="AK2280" s="45">
        <v>0.022</v>
      </c>
      <c r="AL2280" s="45"/>
      <c r="AM2280" s="45"/>
      <c r="AN2280" s="45"/>
      <c r="AO2280" s="23"/>
      <c r="AP2280" s="23"/>
      <c r="AQ2280" s="45">
        <v>58.13597465816512</v>
      </c>
      <c r="AR2280" s="45">
        <v>0.019</v>
      </c>
      <c r="AS2280" s="23"/>
      <c r="AT2280" s="23"/>
      <c r="AU2280" s="23"/>
      <c r="AV2280" s="23"/>
      <c r="AW2280" s="23"/>
      <c r="AX2280" s="45">
        <v>58.13597465816512</v>
      </c>
      <c r="AY2280" s="23"/>
      <c r="AZ2280" s="23"/>
      <c r="BA2280" s="23"/>
      <c r="BB2280" s="23"/>
      <c r="BC2280" s="23"/>
      <c r="BD2280" s="23"/>
      <c r="BE2280" s="45">
        <v>58.13597465816512</v>
      </c>
      <c r="BF2280" s="45">
        <v>42.0</v>
      </c>
      <c r="BG2280" s="23"/>
      <c r="BH2280" s="23"/>
      <c r="BI2280" s="23"/>
      <c r="BJ2280" s="23"/>
      <c r="BK2280" s="23"/>
      <c r="BL2280" s="45">
        <v>58.13597465816512</v>
      </c>
      <c r="BM2280" s="45">
        <v>0.245</v>
      </c>
      <c r="BN2280" s="23"/>
      <c r="BO2280" s="23"/>
      <c r="BP2280" s="23"/>
      <c r="BQ2280" s="23"/>
      <c r="BR2280" s="23"/>
      <c r="BS2280" s="45">
        <v>58.13597465816512</v>
      </c>
      <c r="BT2280" s="45">
        <v>0.091</v>
      </c>
      <c r="BU2280" s="23"/>
      <c r="BV2280" s="23"/>
      <c r="BW2280" s="23"/>
      <c r="BX2280" s="23"/>
      <c r="BY2280" s="23"/>
      <c r="BZ2280" s="23"/>
      <c r="CA2280" s="23"/>
    </row>
    <row r="2281" ht="15.75" customHeight="1">
      <c r="A2281" s="45">
        <v>57.51873607152793</v>
      </c>
      <c r="B2281" s="46">
        <v>0.054</v>
      </c>
      <c r="C2281" s="45"/>
      <c r="D2281" s="45"/>
      <c r="E2281" s="45"/>
      <c r="F2281" s="45"/>
      <c r="G2281" s="45"/>
      <c r="H2281" s="45">
        <v>57.51873607152793</v>
      </c>
      <c r="I2281" s="46">
        <v>0.151</v>
      </c>
      <c r="J2281" s="45"/>
      <c r="K2281" s="45"/>
      <c r="L2281" s="45"/>
      <c r="M2281" s="45"/>
      <c r="N2281" s="45"/>
      <c r="O2281" s="45">
        <v>57.51873607152793</v>
      </c>
      <c r="P2281" s="45"/>
      <c r="Q2281" s="45"/>
      <c r="R2281" s="45"/>
      <c r="S2281" s="45"/>
      <c r="T2281" s="45"/>
      <c r="U2281" s="45"/>
      <c r="V2281" s="45">
        <v>57.51873607152793</v>
      </c>
      <c r="W2281" s="45"/>
      <c r="X2281" s="45"/>
      <c r="Y2281" s="45"/>
      <c r="Z2281" s="45"/>
      <c r="AA2281" s="45"/>
      <c r="AB2281" s="45"/>
      <c r="AC2281" s="45">
        <v>57.51873607152793</v>
      </c>
      <c r="AD2281" s="45">
        <v>36.24025235627637</v>
      </c>
      <c r="AE2281" s="45"/>
      <c r="AF2281" s="45"/>
      <c r="AG2281" s="45"/>
      <c r="AH2281" s="45"/>
      <c r="AI2281" s="45"/>
      <c r="AJ2281" s="45">
        <v>57.51873607152793</v>
      </c>
      <c r="AK2281" s="45">
        <v>0.021</v>
      </c>
      <c r="AL2281" s="45"/>
      <c r="AM2281" s="45"/>
      <c r="AN2281" s="45"/>
      <c r="AO2281" s="23"/>
      <c r="AP2281" s="23"/>
      <c r="AQ2281" s="45">
        <v>57.51873607152793</v>
      </c>
      <c r="AR2281" s="45">
        <v>0.018</v>
      </c>
      <c r="AS2281" s="23"/>
      <c r="AT2281" s="23"/>
      <c r="AU2281" s="23"/>
      <c r="AV2281" s="23"/>
      <c r="AW2281" s="23"/>
      <c r="AX2281" s="45">
        <v>57.51873607152793</v>
      </c>
      <c r="AY2281" s="23">
        <v>0.837</v>
      </c>
      <c r="AZ2281" s="23"/>
      <c r="BA2281" s="23"/>
      <c r="BB2281" s="23"/>
      <c r="BC2281" s="23"/>
      <c r="BD2281" s="23"/>
      <c r="BE2281" s="45">
        <v>57.51873607152793</v>
      </c>
      <c r="BF2281" s="45">
        <v>42.0</v>
      </c>
      <c r="BG2281" s="23"/>
      <c r="BH2281" s="23"/>
      <c r="BI2281" s="23"/>
      <c r="BJ2281" s="23"/>
      <c r="BK2281" s="23"/>
      <c r="BL2281" s="45">
        <v>57.51873607152793</v>
      </c>
      <c r="BM2281" s="45">
        <v>0.506</v>
      </c>
      <c r="BN2281" s="23"/>
      <c r="BO2281" s="23"/>
      <c r="BP2281" s="23"/>
      <c r="BQ2281" s="23"/>
      <c r="BR2281" s="23"/>
      <c r="BS2281" s="45">
        <v>57.51873607152793</v>
      </c>
      <c r="BT2281" s="45">
        <v>0.11</v>
      </c>
      <c r="BU2281" s="23"/>
      <c r="BV2281" s="23"/>
      <c r="BW2281" s="23"/>
      <c r="BX2281" s="23"/>
      <c r="BY2281" s="23"/>
      <c r="BZ2281" s="23"/>
      <c r="CA2281" s="23"/>
    </row>
    <row r="2282" ht="15.75" customHeight="1">
      <c r="A2282" s="45">
        <v>56.67582641692082</v>
      </c>
      <c r="B2282" s="46">
        <v>0.058</v>
      </c>
      <c r="C2282" s="45"/>
      <c r="D2282" s="45"/>
      <c r="E2282" s="45"/>
      <c r="F2282" s="45"/>
      <c r="G2282" s="45"/>
      <c r="H2282" s="45">
        <v>56.67582641692082</v>
      </c>
      <c r="I2282" s="46">
        <v>0.146</v>
      </c>
      <c r="J2282" s="45"/>
      <c r="K2282" s="45"/>
      <c r="L2282" s="45"/>
      <c r="M2282" s="45"/>
      <c r="N2282" s="45"/>
      <c r="O2282" s="45">
        <v>56.67582641692082</v>
      </c>
      <c r="P2282" s="45">
        <v>6.368186030682891E-4</v>
      </c>
      <c r="Q2282" s="45"/>
      <c r="R2282" s="45"/>
      <c r="S2282" s="45"/>
      <c r="T2282" s="45"/>
      <c r="U2282" s="45"/>
      <c r="V2282" s="45">
        <v>56.67582641692082</v>
      </c>
      <c r="W2282" s="45">
        <v>0.001447012262618618</v>
      </c>
      <c r="X2282" s="45"/>
      <c r="Y2282" s="45"/>
      <c r="Z2282" s="45"/>
      <c r="AA2282" s="45"/>
      <c r="AB2282" s="45"/>
      <c r="AC2282" s="45">
        <v>56.67582641692082</v>
      </c>
      <c r="AD2282" s="45">
        <v>41.03430161968022</v>
      </c>
      <c r="AE2282" s="45"/>
      <c r="AF2282" s="45"/>
      <c r="AG2282" s="45"/>
      <c r="AH2282" s="45"/>
      <c r="AI2282" s="45"/>
      <c r="AJ2282" s="45">
        <v>56.67582641692082</v>
      </c>
      <c r="AK2282" s="45">
        <v>0.021</v>
      </c>
      <c r="AL2282" s="45"/>
      <c r="AM2282" s="45"/>
      <c r="AN2282" s="45"/>
      <c r="AO2282" s="23"/>
      <c r="AP2282" s="23"/>
      <c r="AQ2282" s="45">
        <v>56.67582641692082</v>
      </c>
      <c r="AR2282" s="45">
        <v>0.018</v>
      </c>
      <c r="AS2282" s="23"/>
      <c r="AT2282" s="23"/>
      <c r="AU2282" s="23"/>
      <c r="AV2282" s="23"/>
      <c r="AW2282" s="23"/>
      <c r="AX2282" s="45">
        <v>56.67582641692082</v>
      </c>
      <c r="AY2282" s="23">
        <v>0.84</v>
      </c>
      <c r="AZ2282" s="23"/>
      <c r="BA2282" s="23"/>
      <c r="BB2282" s="23"/>
      <c r="BC2282" s="23"/>
      <c r="BD2282" s="23"/>
      <c r="BE2282" s="45">
        <v>56.67582641692082</v>
      </c>
      <c r="BF2282" s="45">
        <v>43.0</v>
      </c>
      <c r="BG2282" s="23"/>
      <c r="BH2282" s="23"/>
      <c r="BI2282" s="23"/>
      <c r="BJ2282" s="23"/>
      <c r="BK2282" s="23"/>
      <c r="BL2282" s="45">
        <v>56.67582641692082</v>
      </c>
      <c r="BM2282" s="45">
        <v>0.679</v>
      </c>
      <c r="BN2282" s="23"/>
      <c r="BO2282" s="23"/>
      <c r="BP2282" s="23"/>
      <c r="BQ2282" s="23"/>
      <c r="BR2282" s="23"/>
      <c r="BS2282" s="45">
        <v>56.67582641692082</v>
      </c>
      <c r="BT2282" s="45">
        <v>0.153</v>
      </c>
      <c r="BU2282" s="23"/>
      <c r="BV2282" s="23"/>
      <c r="BW2282" s="23"/>
      <c r="BX2282" s="23"/>
      <c r="BY2282" s="23"/>
      <c r="BZ2282" s="23"/>
      <c r="CA2282" s="23"/>
    </row>
    <row r="2283" ht="15.75" customHeight="1">
      <c r="A2283" s="45">
        <v>55.8975946770209</v>
      </c>
      <c r="B2283" s="46">
        <v>0.061</v>
      </c>
      <c r="C2283" s="45"/>
      <c r="D2283" s="45"/>
      <c r="E2283" s="45"/>
      <c r="F2283" s="45"/>
      <c r="G2283" s="45"/>
      <c r="H2283" s="45">
        <v>55.8975946770209</v>
      </c>
      <c r="I2283" s="46">
        <v>0.129</v>
      </c>
      <c r="J2283" s="45"/>
      <c r="K2283" s="45"/>
      <c r="L2283" s="45"/>
      <c r="M2283" s="45"/>
      <c r="N2283" s="45"/>
      <c r="O2283" s="45">
        <v>55.8975946770209</v>
      </c>
      <c r="P2283" s="45">
        <v>5.664249875107841E-4</v>
      </c>
      <c r="Q2283" s="45"/>
      <c r="R2283" s="45"/>
      <c r="S2283" s="45"/>
      <c r="T2283" s="45"/>
      <c r="U2283" s="45"/>
      <c r="V2283" s="45">
        <v>55.8975946770209</v>
      </c>
      <c r="W2283" s="45">
        <v>0.001250854244389516</v>
      </c>
      <c r="X2283" s="45"/>
      <c r="Y2283" s="45"/>
      <c r="Z2283" s="45"/>
      <c r="AA2283" s="45"/>
      <c r="AB2283" s="45"/>
      <c r="AC2283" s="45">
        <v>55.8975946770209</v>
      </c>
      <c r="AD2283" s="45">
        <v>47.03540959571796</v>
      </c>
      <c r="AE2283" s="45"/>
      <c r="AF2283" s="45"/>
      <c r="AG2283" s="45"/>
      <c r="AH2283" s="45"/>
      <c r="AI2283" s="45"/>
      <c r="AJ2283" s="45">
        <v>55.8975946770209</v>
      </c>
      <c r="AK2283" s="45">
        <v>0.021</v>
      </c>
      <c r="AL2283" s="45"/>
      <c r="AM2283" s="45"/>
      <c r="AN2283" s="45"/>
      <c r="AO2283" s="23"/>
      <c r="AP2283" s="23"/>
      <c r="AQ2283" s="45">
        <v>55.8975946770209</v>
      </c>
      <c r="AR2283" s="45">
        <v>0.017</v>
      </c>
      <c r="AS2283" s="23"/>
      <c r="AT2283" s="23"/>
      <c r="AU2283" s="23"/>
      <c r="AV2283" s="23"/>
      <c r="AW2283" s="23"/>
      <c r="AX2283" s="45">
        <v>55.8975946770209</v>
      </c>
      <c r="AY2283" s="23">
        <v>0.842</v>
      </c>
      <c r="AZ2283" s="23"/>
      <c r="BA2283" s="23"/>
      <c r="BB2283" s="23"/>
      <c r="BC2283" s="23"/>
      <c r="BD2283" s="23"/>
      <c r="BE2283" s="45">
        <v>55.8975946770209</v>
      </c>
      <c r="BF2283" s="45">
        <v>42.0</v>
      </c>
      <c r="BG2283" s="23"/>
      <c r="BH2283" s="23"/>
      <c r="BI2283" s="23"/>
      <c r="BJ2283" s="23"/>
      <c r="BK2283" s="23"/>
      <c r="BL2283" s="45">
        <v>55.8975946770209</v>
      </c>
      <c r="BM2283" s="45">
        <v>0.763</v>
      </c>
      <c r="BN2283" s="23"/>
      <c r="BO2283" s="23"/>
      <c r="BP2283" s="23"/>
      <c r="BQ2283" s="23"/>
      <c r="BR2283" s="23"/>
      <c r="BS2283" s="45">
        <v>55.8975946770209</v>
      </c>
      <c r="BT2283" s="45">
        <v>0.218</v>
      </c>
      <c r="BU2283" s="23"/>
      <c r="BV2283" s="23"/>
      <c r="BW2283" s="23"/>
      <c r="BX2283" s="23"/>
      <c r="BY2283" s="23"/>
      <c r="BZ2283" s="23"/>
      <c r="CA2283" s="23"/>
    </row>
    <row r="2284" ht="15.75" customHeight="1">
      <c r="A2284" s="45">
        <v>55.18566910571265</v>
      </c>
      <c r="B2284" s="46">
        <v>0.063</v>
      </c>
      <c r="C2284" s="45"/>
      <c r="D2284" s="45"/>
      <c r="E2284" s="45"/>
      <c r="F2284" s="45"/>
      <c r="G2284" s="45"/>
      <c r="H2284" s="45">
        <v>55.18566910571265</v>
      </c>
      <c r="I2284" s="46">
        <v>0.154</v>
      </c>
      <c r="J2284" s="45"/>
      <c r="K2284" s="45"/>
      <c r="L2284" s="45"/>
      <c r="M2284" s="45"/>
      <c r="N2284" s="45"/>
      <c r="O2284" s="45">
        <v>55.18566910571265</v>
      </c>
      <c r="P2284" s="45"/>
      <c r="Q2284" s="45"/>
      <c r="R2284" s="45"/>
      <c r="S2284" s="45"/>
      <c r="T2284" s="45"/>
      <c r="U2284" s="45"/>
      <c r="V2284" s="45">
        <v>55.18566910571265</v>
      </c>
      <c r="W2284" s="45"/>
      <c r="X2284" s="45"/>
      <c r="Y2284" s="45"/>
      <c r="Z2284" s="45"/>
      <c r="AA2284" s="45"/>
      <c r="AB2284" s="45"/>
      <c r="AC2284" s="45">
        <v>55.18566910571265</v>
      </c>
      <c r="AD2284" s="45">
        <v>51.757315903247</v>
      </c>
      <c r="AE2284" s="45"/>
      <c r="AF2284" s="45"/>
      <c r="AG2284" s="45"/>
      <c r="AH2284" s="45"/>
      <c r="AI2284" s="45"/>
      <c r="AJ2284" s="45">
        <v>55.18566910571265</v>
      </c>
      <c r="AK2284" s="45">
        <v>0.02</v>
      </c>
      <c r="AL2284" s="45"/>
      <c r="AM2284" s="45"/>
      <c r="AN2284" s="45"/>
      <c r="AO2284" s="23"/>
      <c r="AP2284" s="23"/>
      <c r="AQ2284" s="45">
        <v>55.18566910571265</v>
      </c>
      <c r="AR2284" s="45">
        <v>0.017</v>
      </c>
      <c r="AS2284" s="23"/>
      <c r="AT2284" s="23"/>
      <c r="AU2284" s="23"/>
      <c r="AV2284" s="23"/>
      <c r="AW2284" s="23"/>
      <c r="AX2284" s="45">
        <v>55.18566910571265</v>
      </c>
      <c r="AY2284" s="23">
        <v>0.801</v>
      </c>
      <c r="AZ2284" s="23"/>
      <c r="BA2284" s="23"/>
      <c r="BB2284" s="23"/>
      <c r="BC2284" s="23"/>
      <c r="BD2284" s="23"/>
      <c r="BE2284" s="45">
        <v>55.18566910571265</v>
      </c>
      <c r="BF2284" s="45">
        <v>36.0</v>
      </c>
      <c r="BG2284" s="23"/>
      <c r="BH2284" s="23"/>
      <c r="BI2284" s="23"/>
      <c r="BJ2284" s="23"/>
      <c r="BK2284" s="23"/>
      <c r="BL2284" s="45">
        <v>55.18566910571265</v>
      </c>
      <c r="BM2284" s="45">
        <v>0.916</v>
      </c>
      <c r="BN2284" s="23"/>
      <c r="BO2284" s="23"/>
      <c r="BP2284" s="23"/>
      <c r="BQ2284" s="23"/>
      <c r="BR2284" s="23"/>
      <c r="BS2284" s="45">
        <v>55.18566910571265</v>
      </c>
      <c r="BT2284" s="45">
        <v>0.256</v>
      </c>
      <c r="BU2284" s="23"/>
      <c r="BV2284" s="23"/>
      <c r="BW2284" s="23"/>
      <c r="BX2284" s="23"/>
      <c r="BY2284" s="23"/>
      <c r="BZ2284" s="23"/>
      <c r="CA2284" s="23"/>
    </row>
    <row r="2285" ht="15.75" customHeight="1">
      <c r="A2285" s="45">
        <v>54.55880427734161</v>
      </c>
      <c r="B2285" s="46">
        <v>0.066</v>
      </c>
      <c r="C2285" s="45"/>
      <c r="D2285" s="45"/>
      <c r="E2285" s="45"/>
      <c r="F2285" s="45"/>
      <c r="G2285" s="45"/>
      <c r="H2285" s="45">
        <v>54.55880427734161</v>
      </c>
      <c r="I2285" s="46">
        <v>0.172</v>
      </c>
      <c r="J2285" s="45"/>
      <c r="K2285" s="45"/>
      <c r="L2285" s="45"/>
      <c r="M2285" s="45"/>
      <c r="N2285" s="45"/>
      <c r="O2285" s="45">
        <v>54.55880427734161</v>
      </c>
      <c r="P2285" s="45">
        <v>5.618899781608281E-4</v>
      </c>
      <c r="Q2285" s="45"/>
      <c r="R2285" s="45"/>
      <c r="S2285" s="45"/>
      <c r="T2285" s="45"/>
      <c r="U2285" s="45"/>
      <c r="V2285" s="45">
        <v>54.55880427734161</v>
      </c>
      <c r="W2285" s="45">
        <v>0.0012536853561529015</v>
      </c>
      <c r="X2285" s="45"/>
      <c r="Y2285" s="45"/>
      <c r="Z2285" s="45"/>
      <c r="AA2285" s="45"/>
      <c r="AB2285" s="45"/>
      <c r="AC2285" s="45">
        <v>54.55880427734161</v>
      </c>
      <c r="AD2285" s="45">
        <v>50.23736554818409</v>
      </c>
      <c r="AE2285" s="45"/>
      <c r="AF2285" s="45"/>
      <c r="AG2285" s="45"/>
      <c r="AH2285" s="45"/>
      <c r="AI2285" s="45"/>
      <c r="AJ2285" s="45">
        <v>54.55880427734161</v>
      </c>
      <c r="AK2285" s="45">
        <v>0.02</v>
      </c>
      <c r="AL2285" s="45"/>
      <c r="AM2285" s="45"/>
      <c r="AN2285" s="45"/>
      <c r="AO2285" s="23"/>
      <c r="AP2285" s="23"/>
      <c r="AQ2285" s="45">
        <v>54.55880427734161</v>
      </c>
      <c r="AR2285" s="45">
        <v>0.016</v>
      </c>
      <c r="AS2285" s="23"/>
      <c r="AT2285" s="23"/>
      <c r="AU2285" s="23"/>
      <c r="AV2285" s="23"/>
      <c r="AW2285" s="23"/>
      <c r="AX2285" s="45">
        <v>54.55880427734161</v>
      </c>
      <c r="AY2285" s="23">
        <v>0.803</v>
      </c>
      <c r="AZ2285" s="23"/>
      <c r="BA2285" s="23"/>
      <c r="BB2285" s="23"/>
      <c r="BC2285" s="23"/>
      <c r="BD2285" s="23"/>
      <c r="BE2285" s="45">
        <v>54.55880427734161</v>
      </c>
      <c r="BF2285" s="45">
        <v>20.0</v>
      </c>
      <c r="BG2285" s="23"/>
      <c r="BH2285" s="23"/>
      <c r="BI2285" s="23"/>
      <c r="BJ2285" s="23"/>
      <c r="BK2285" s="23"/>
      <c r="BL2285" s="45">
        <v>54.55880427734161</v>
      </c>
      <c r="BM2285" s="45">
        <v>0.92</v>
      </c>
      <c r="BN2285" s="23"/>
      <c r="BO2285" s="23"/>
      <c r="BP2285" s="23"/>
      <c r="BQ2285" s="23"/>
      <c r="BR2285" s="23"/>
      <c r="BS2285" s="45">
        <v>54.55880427734161</v>
      </c>
      <c r="BT2285" s="45">
        <v>0.3</v>
      </c>
      <c r="BU2285" s="23"/>
      <c r="BV2285" s="23"/>
      <c r="BW2285" s="23"/>
      <c r="BX2285" s="23"/>
      <c r="BY2285" s="23"/>
      <c r="BZ2285" s="23"/>
      <c r="CA2285" s="23"/>
    </row>
    <row r="2286" ht="15.75" customHeight="1">
      <c r="A2286" s="45">
        <v>53.81161074271439</v>
      </c>
      <c r="B2286" s="46">
        <v>0.07</v>
      </c>
      <c r="C2286" s="45"/>
      <c r="D2286" s="45"/>
      <c r="E2286" s="45"/>
      <c r="F2286" s="45"/>
      <c r="G2286" s="45"/>
      <c r="H2286" s="45">
        <v>53.81161074271439</v>
      </c>
      <c r="I2286" s="46">
        <v>0.13</v>
      </c>
      <c r="J2286" s="45"/>
      <c r="K2286" s="45"/>
      <c r="L2286" s="45"/>
      <c r="M2286" s="45"/>
      <c r="N2286" s="45"/>
      <c r="O2286" s="45">
        <v>53.81161074271439</v>
      </c>
      <c r="P2286" s="45">
        <v>6.150957960889399E-4</v>
      </c>
      <c r="Q2286" s="45"/>
      <c r="R2286" s="45"/>
      <c r="S2286" s="45"/>
      <c r="T2286" s="45"/>
      <c r="U2286" s="45"/>
      <c r="V2286" s="45">
        <v>53.81161074271439</v>
      </c>
      <c r="W2286" s="45">
        <v>0.001355157148062093</v>
      </c>
      <c r="X2286" s="45"/>
      <c r="Y2286" s="45"/>
      <c r="Z2286" s="45"/>
      <c r="AA2286" s="45"/>
      <c r="AB2286" s="45"/>
      <c r="AC2286" s="45">
        <v>53.81161074271439</v>
      </c>
      <c r="AD2286" s="45">
        <v>51.092912493666134</v>
      </c>
      <c r="AE2286" s="45"/>
      <c r="AF2286" s="45"/>
      <c r="AG2286" s="45"/>
      <c r="AH2286" s="45"/>
      <c r="AI2286" s="45"/>
      <c r="AJ2286" s="45">
        <v>53.81161074271439</v>
      </c>
      <c r="AK2286" s="45">
        <v>0.02</v>
      </c>
      <c r="AL2286" s="45"/>
      <c r="AM2286" s="45"/>
      <c r="AN2286" s="45"/>
      <c r="AO2286" s="23"/>
      <c r="AP2286" s="23"/>
      <c r="AQ2286" s="45">
        <v>53.81161074271439</v>
      </c>
      <c r="AR2286" s="45">
        <v>0.016</v>
      </c>
      <c r="AS2286" s="23"/>
      <c r="AT2286" s="23"/>
      <c r="AU2286" s="23"/>
      <c r="AV2286" s="23"/>
      <c r="AW2286" s="23"/>
      <c r="AX2286" s="45">
        <v>53.81161074271439</v>
      </c>
      <c r="AY2286" s="23">
        <v>0.803</v>
      </c>
      <c r="AZ2286" s="23"/>
      <c r="BA2286" s="23"/>
      <c r="BB2286" s="23"/>
      <c r="BC2286" s="23"/>
      <c r="BD2286" s="23"/>
      <c r="BE2286" s="45">
        <v>53.81161074271439</v>
      </c>
      <c r="BF2286" s="45">
        <v>14.0</v>
      </c>
      <c r="BG2286" s="23"/>
      <c r="BH2286" s="23"/>
      <c r="BI2286" s="23"/>
      <c r="BJ2286" s="23"/>
      <c r="BK2286" s="23"/>
      <c r="BL2286" s="45">
        <v>53.81161074271439</v>
      </c>
      <c r="BM2286" s="45">
        <v>0.958</v>
      </c>
      <c r="BN2286" s="23"/>
      <c r="BO2286" s="23"/>
      <c r="BP2286" s="23"/>
      <c r="BQ2286" s="23"/>
      <c r="BR2286" s="23"/>
      <c r="BS2286" s="45">
        <v>53.81161074271439</v>
      </c>
      <c r="BT2286" s="45">
        <v>0.365</v>
      </c>
      <c r="BU2286" s="23"/>
      <c r="BV2286" s="23"/>
      <c r="BW2286" s="23"/>
      <c r="BX2286" s="23"/>
      <c r="BY2286" s="23"/>
      <c r="BZ2286" s="23"/>
      <c r="CA2286" s="23"/>
    </row>
    <row r="2287" ht="15.75" customHeight="1">
      <c r="A2287" s="45">
        <v>53.221850212299415</v>
      </c>
      <c r="B2287" s="46">
        <v>0.068</v>
      </c>
      <c r="C2287" s="45"/>
      <c r="D2287" s="45"/>
      <c r="E2287" s="45"/>
      <c r="F2287" s="45"/>
      <c r="G2287" s="45"/>
      <c r="H2287" s="45">
        <v>53.221850212299415</v>
      </c>
      <c r="I2287" s="46">
        <v>0.094</v>
      </c>
      <c r="J2287" s="45"/>
      <c r="K2287" s="45"/>
      <c r="L2287" s="45"/>
      <c r="M2287" s="45"/>
      <c r="N2287" s="45"/>
      <c r="O2287" s="45">
        <v>53.221850212299415</v>
      </c>
      <c r="P2287" s="45"/>
      <c r="Q2287" s="45"/>
      <c r="R2287" s="45"/>
      <c r="S2287" s="45"/>
      <c r="T2287" s="45"/>
      <c r="U2287" s="45"/>
      <c r="V2287" s="45">
        <v>53.221850212299415</v>
      </c>
      <c r="W2287" s="45"/>
      <c r="X2287" s="45"/>
      <c r="Y2287" s="45"/>
      <c r="Z2287" s="45"/>
      <c r="AA2287" s="45"/>
      <c r="AB2287" s="45"/>
      <c r="AC2287" s="45">
        <v>53.221850212299415</v>
      </c>
      <c r="AD2287" s="45">
        <v>60.36688451989168</v>
      </c>
      <c r="AE2287" s="45"/>
      <c r="AF2287" s="45"/>
      <c r="AG2287" s="45"/>
      <c r="AH2287" s="45"/>
      <c r="AI2287" s="45"/>
      <c r="AJ2287" s="45">
        <v>53.221850212299415</v>
      </c>
      <c r="AK2287" s="45">
        <v>0.019</v>
      </c>
      <c r="AL2287" s="45"/>
      <c r="AM2287" s="45"/>
      <c r="AN2287" s="45"/>
      <c r="AO2287" s="23"/>
      <c r="AP2287" s="23"/>
      <c r="AQ2287" s="45">
        <v>53.221850212299415</v>
      </c>
      <c r="AR2287" s="45">
        <v>0.015</v>
      </c>
      <c r="AS2287" s="23"/>
      <c r="AT2287" s="23"/>
      <c r="AU2287" s="23"/>
      <c r="AV2287" s="23"/>
      <c r="AW2287" s="23"/>
      <c r="AX2287" s="45">
        <v>53.221850212299415</v>
      </c>
      <c r="AY2287" s="23">
        <v>0.764</v>
      </c>
      <c r="AZ2287" s="23"/>
      <c r="BA2287" s="23"/>
      <c r="BB2287" s="23"/>
      <c r="BC2287" s="23"/>
      <c r="BD2287" s="23"/>
      <c r="BE2287" s="45">
        <v>53.221850212299415</v>
      </c>
      <c r="BF2287" s="45">
        <v>14.0</v>
      </c>
      <c r="BG2287" s="23"/>
      <c r="BH2287" s="23"/>
      <c r="BI2287" s="23"/>
      <c r="BJ2287" s="23"/>
      <c r="BK2287" s="23"/>
      <c r="BL2287" s="45">
        <v>53.221850212299415</v>
      </c>
      <c r="BM2287" s="45">
        <v>0.981</v>
      </c>
      <c r="BN2287" s="23"/>
      <c r="BO2287" s="23"/>
      <c r="BP2287" s="23"/>
      <c r="BQ2287" s="23"/>
      <c r="BR2287" s="23"/>
      <c r="BS2287" s="45">
        <v>53.221850212299415</v>
      </c>
      <c r="BT2287" s="45">
        <v>0.404</v>
      </c>
      <c r="BU2287" s="23"/>
      <c r="BV2287" s="23"/>
      <c r="BW2287" s="23"/>
      <c r="BX2287" s="23"/>
      <c r="BY2287" s="23"/>
      <c r="BZ2287" s="23"/>
      <c r="CA2287" s="23"/>
    </row>
    <row r="2288" ht="15.75" customHeight="1">
      <c r="A2288" s="45">
        <v>52.89571848331812</v>
      </c>
      <c r="B2288" s="46">
        <v>0.065</v>
      </c>
      <c r="C2288" s="45"/>
      <c r="D2288" s="45"/>
      <c r="E2288" s="45"/>
      <c r="F2288" s="45"/>
      <c r="G2288" s="45"/>
      <c r="H2288" s="45">
        <v>52.89571848331812</v>
      </c>
      <c r="I2288" s="46">
        <v>0.112</v>
      </c>
      <c r="J2288" s="45"/>
      <c r="K2288" s="45"/>
      <c r="L2288" s="45"/>
      <c r="M2288" s="45"/>
      <c r="N2288" s="45"/>
      <c r="O2288" s="45">
        <v>52.89571848331812</v>
      </c>
      <c r="P2288" s="45">
        <v>5.450437545345635E-4</v>
      </c>
      <c r="Q2288" s="45"/>
      <c r="R2288" s="45"/>
      <c r="S2288" s="45"/>
      <c r="T2288" s="45"/>
      <c r="U2288" s="45"/>
      <c r="V2288" s="45">
        <v>52.89571848331812</v>
      </c>
      <c r="W2288" s="45">
        <v>0.0011544211609543073</v>
      </c>
      <c r="X2288" s="45"/>
      <c r="Y2288" s="45"/>
      <c r="Z2288" s="45"/>
      <c r="AA2288" s="45"/>
      <c r="AB2288" s="45"/>
      <c r="AC2288" s="45">
        <v>52.89571848331812</v>
      </c>
      <c r="AD2288" s="45">
        <v>70.51756433422835</v>
      </c>
      <c r="AE2288" s="45"/>
      <c r="AF2288" s="45"/>
      <c r="AG2288" s="45"/>
      <c r="AH2288" s="45"/>
      <c r="AI2288" s="45"/>
      <c r="AJ2288" s="45">
        <v>52.89571848331812</v>
      </c>
      <c r="AK2288" s="45">
        <v>0.019</v>
      </c>
      <c r="AL2288" s="45"/>
      <c r="AM2288" s="45"/>
      <c r="AN2288" s="45"/>
      <c r="AO2288" s="23"/>
      <c r="AP2288" s="23"/>
      <c r="AQ2288" s="45">
        <v>52.89571848331812</v>
      </c>
      <c r="AR2288" s="45">
        <v>0.015</v>
      </c>
      <c r="AS2288" s="23"/>
      <c r="AT2288" s="23"/>
      <c r="AU2288" s="23"/>
      <c r="AV2288" s="23"/>
      <c r="AW2288" s="23"/>
      <c r="AX2288" s="45">
        <v>52.89571848331812</v>
      </c>
      <c r="AY2288" s="23">
        <v>0.76</v>
      </c>
      <c r="AZ2288" s="23"/>
      <c r="BA2288" s="23"/>
      <c r="BB2288" s="23"/>
      <c r="BC2288" s="23"/>
      <c r="BD2288" s="23"/>
      <c r="BE2288" s="45">
        <v>52.89571848331812</v>
      </c>
      <c r="BF2288" s="45">
        <v>15.0</v>
      </c>
      <c r="BG2288" s="23"/>
      <c r="BH2288" s="23"/>
      <c r="BI2288" s="23"/>
      <c r="BJ2288" s="23"/>
      <c r="BK2288" s="23"/>
      <c r="BL2288" s="45">
        <v>52.89571848331812</v>
      </c>
      <c r="BM2288" s="45">
        <v>1.029</v>
      </c>
      <c r="BN2288" s="23"/>
      <c r="BO2288" s="23"/>
      <c r="BP2288" s="23"/>
      <c r="BQ2288" s="23"/>
      <c r="BR2288" s="23"/>
      <c r="BS2288" s="45">
        <v>52.89571848331812</v>
      </c>
      <c r="BT2288" s="45">
        <v>0.49</v>
      </c>
      <c r="BU2288" s="23"/>
      <c r="BV2288" s="23"/>
      <c r="BW2288" s="23"/>
      <c r="BX2288" s="23"/>
      <c r="BY2288" s="23"/>
      <c r="BZ2288" s="23"/>
      <c r="CA2288" s="23"/>
    </row>
    <row r="2289" ht="15.75" customHeight="1">
      <c r="A2289" s="45">
        <v>63.247873601834115</v>
      </c>
      <c r="B2289" s="46">
        <v>0.068</v>
      </c>
      <c r="C2289" s="45"/>
      <c r="D2289" s="45"/>
      <c r="E2289" s="45"/>
      <c r="F2289" s="45"/>
      <c r="G2289" s="45"/>
      <c r="H2289" s="45">
        <v>63.247873601834115</v>
      </c>
      <c r="I2289" s="46">
        <v>0.126</v>
      </c>
      <c r="J2289" s="45"/>
      <c r="K2289" s="45"/>
      <c r="L2289" s="45"/>
      <c r="M2289" s="45"/>
      <c r="N2289" s="45"/>
      <c r="O2289" s="45">
        <v>63.247873601834115</v>
      </c>
      <c r="P2289" s="45"/>
      <c r="Q2289" s="45"/>
      <c r="R2289" s="45"/>
      <c r="S2289" s="45"/>
      <c r="T2289" s="45"/>
      <c r="U2289" s="45"/>
      <c r="V2289" s="45">
        <v>63.247873601834115</v>
      </c>
      <c r="W2289" s="45"/>
      <c r="X2289" s="45"/>
      <c r="Y2289" s="45"/>
      <c r="Z2289" s="45"/>
      <c r="AA2289" s="45"/>
      <c r="AB2289" s="45"/>
      <c r="AC2289" s="45">
        <v>63.247873601834115</v>
      </c>
      <c r="AD2289" s="45">
        <v>36.392816238534756</v>
      </c>
      <c r="AE2289" s="45"/>
      <c r="AF2289" s="45"/>
      <c r="AG2289" s="45"/>
      <c r="AH2289" s="45"/>
      <c r="AI2289" s="45"/>
      <c r="AJ2289" s="45">
        <v>63.247873601834115</v>
      </c>
      <c r="AK2289" s="45">
        <v>0.023</v>
      </c>
      <c r="AL2289" s="45"/>
      <c r="AM2289" s="45"/>
      <c r="AN2289" s="45"/>
      <c r="AO2289" s="23"/>
      <c r="AP2289" s="23"/>
      <c r="AQ2289" s="45">
        <v>63.247873601834115</v>
      </c>
      <c r="AR2289" s="45">
        <v>0.021</v>
      </c>
      <c r="AS2289" s="23"/>
      <c r="AT2289" s="23"/>
      <c r="AU2289" s="23"/>
      <c r="AV2289" s="23"/>
      <c r="AW2289" s="23"/>
      <c r="AX2289" s="45">
        <v>63.247873601834115</v>
      </c>
      <c r="AY2289" s="23"/>
      <c r="AZ2289" s="23"/>
      <c r="BA2289" s="23"/>
      <c r="BB2289" s="23"/>
      <c r="BC2289" s="23"/>
      <c r="BD2289" s="23"/>
      <c r="BE2289" s="45">
        <v>63.247873601834115</v>
      </c>
      <c r="BF2289" s="45"/>
      <c r="BG2289" s="23"/>
      <c r="BH2289" s="23"/>
      <c r="BI2289" s="23"/>
      <c r="BJ2289" s="23"/>
      <c r="BK2289" s="23"/>
      <c r="BL2289" s="45">
        <v>63.247873601834115</v>
      </c>
      <c r="BM2289" s="45">
        <v>0.057</v>
      </c>
      <c r="BN2289" s="23"/>
      <c r="BO2289" s="23"/>
      <c r="BP2289" s="23"/>
      <c r="BQ2289" s="23"/>
      <c r="BR2289" s="23"/>
      <c r="BS2289" s="45">
        <v>63.247873601834115</v>
      </c>
      <c r="BT2289" s="45">
        <v>0.022</v>
      </c>
      <c r="BU2289" s="23"/>
      <c r="BV2289" s="23"/>
      <c r="BW2289" s="23"/>
      <c r="BX2289" s="23"/>
      <c r="BY2289" s="23"/>
      <c r="BZ2289" s="23"/>
      <c r="CA2289" s="23"/>
    </row>
    <row r="2290" ht="15.75" customHeight="1">
      <c r="A2290" s="45">
        <v>723.7252497079846</v>
      </c>
      <c r="B2290" s="46">
        <v>0.071</v>
      </c>
      <c r="C2290" s="45"/>
      <c r="D2290" s="45"/>
      <c r="E2290" s="45"/>
      <c r="F2290" s="45"/>
      <c r="G2290" s="45"/>
      <c r="H2290" s="45">
        <v>723.7252497079846</v>
      </c>
      <c r="I2290" s="46">
        <v>0.249</v>
      </c>
      <c r="J2290" s="45"/>
      <c r="K2290" s="45"/>
      <c r="L2290" s="45"/>
      <c r="M2290" s="45"/>
      <c r="N2290" s="45"/>
      <c r="O2290" s="45">
        <v>723.7252497079846</v>
      </c>
      <c r="P2290" s="45">
        <v>0.0011598390228150675</v>
      </c>
      <c r="Q2290" s="45"/>
      <c r="R2290" s="45"/>
      <c r="S2290" s="45"/>
      <c r="T2290" s="45"/>
      <c r="U2290" s="45"/>
      <c r="V2290" s="45">
        <v>723.7252497079846</v>
      </c>
      <c r="W2290" s="45"/>
      <c r="X2290" s="45"/>
      <c r="Y2290" s="45"/>
      <c r="Z2290" s="45"/>
      <c r="AA2290" s="45"/>
      <c r="AB2290" s="45"/>
      <c r="AC2290" s="45">
        <v>723.7252497079846</v>
      </c>
      <c r="AD2290" s="45">
        <v>108.13536754065292</v>
      </c>
      <c r="AE2290" s="45"/>
      <c r="AF2290" s="45"/>
      <c r="AG2290" s="45"/>
      <c r="AH2290" s="45"/>
      <c r="AI2290" s="45"/>
      <c r="AJ2290" s="45">
        <v>723.7252497079846</v>
      </c>
      <c r="AK2290" s="45">
        <v>0.02</v>
      </c>
      <c r="AL2290" s="45"/>
      <c r="AM2290" s="45"/>
      <c r="AN2290" s="45"/>
      <c r="AO2290" s="23"/>
      <c r="AP2290" s="23"/>
      <c r="AQ2290" s="45">
        <v>723.7252497079846</v>
      </c>
      <c r="AR2290" s="45">
        <v>0.011</v>
      </c>
      <c r="AS2290" s="23"/>
      <c r="AT2290" s="23"/>
      <c r="AU2290" s="23"/>
      <c r="AV2290" s="23"/>
      <c r="AW2290" s="23"/>
      <c r="AX2290" s="45">
        <v>723.7252497079846</v>
      </c>
      <c r="AY2290" s="23"/>
      <c r="AZ2290" s="23"/>
      <c r="BA2290" s="23"/>
      <c r="BB2290" s="23"/>
      <c r="BC2290" s="23"/>
      <c r="BD2290" s="23"/>
      <c r="BE2290" s="45">
        <v>723.7252497079846</v>
      </c>
      <c r="BF2290" s="45"/>
      <c r="BG2290" s="23"/>
      <c r="BH2290" s="23"/>
      <c r="BI2290" s="23"/>
      <c r="BJ2290" s="23"/>
      <c r="BK2290" s="23"/>
      <c r="BL2290" s="45">
        <v>723.7252497079846</v>
      </c>
      <c r="BM2290" s="45">
        <v>0.081</v>
      </c>
      <c r="BN2290" s="23"/>
      <c r="BO2290" s="23"/>
      <c r="BP2290" s="23"/>
      <c r="BQ2290" s="23"/>
      <c r="BR2290" s="23"/>
      <c r="BS2290" s="45">
        <v>723.7252497079846</v>
      </c>
      <c r="BT2290" s="45">
        <v>0.096</v>
      </c>
      <c r="BU2290" s="23"/>
      <c r="BV2290" s="23"/>
      <c r="BW2290" s="23"/>
      <c r="BX2290" s="23"/>
      <c r="BY2290" s="23"/>
      <c r="BZ2290" s="23"/>
      <c r="CA2290" s="23"/>
    </row>
    <row r="2291" ht="15.75" customHeight="1">
      <c r="A2291" s="45">
        <v>709.8403997225099</v>
      </c>
      <c r="B2291" s="46">
        <v>0.071</v>
      </c>
      <c r="C2291" s="45"/>
      <c r="D2291" s="45"/>
      <c r="E2291" s="45"/>
      <c r="F2291" s="45"/>
      <c r="G2291" s="45"/>
      <c r="H2291" s="45">
        <v>709.8403997225099</v>
      </c>
      <c r="I2291" s="46">
        <v>0.238</v>
      </c>
      <c r="J2291" s="45"/>
      <c r="K2291" s="45"/>
      <c r="L2291" s="45"/>
      <c r="M2291" s="45"/>
      <c r="N2291" s="45"/>
      <c r="O2291" s="45">
        <v>709.8403997225099</v>
      </c>
      <c r="P2291" s="45">
        <v>0.0011348758134172318</v>
      </c>
      <c r="Q2291" s="45"/>
      <c r="R2291" s="45"/>
      <c r="S2291" s="45"/>
      <c r="T2291" s="45"/>
      <c r="U2291" s="45"/>
      <c r="V2291" s="45">
        <v>709.8403997225099</v>
      </c>
      <c r="W2291" s="45">
        <v>0.0018979735407343716</v>
      </c>
      <c r="X2291" s="45"/>
      <c r="Y2291" s="45"/>
      <c r="Z2291" s="45"/>
      <c r="AA2291" s="45"/>
      <c r="AB2291" s="45"/>
      <c r="AC2291" s="45">
        <v>709.8403997225099</v>
      </c>
      <c r="AD2291" s="45">
        <v>105.03585875363962</v>
      </c>
      <c r="AE2291" s="45"/>
      <c r="AF2291" s="45"/>
      <c r="AG2291" s="45"/>
      <c r="AH2291" s="45"/>
      <c r="AI2291" s="45"/>
      <c r="AJ2291" s="45">
        <v>709.8403997225099</v>
      </c>
      <c r="AK2291" s="45">
        <v>0.019</v>
      </c>
      <c r="AL2291" s="45"/>
      <c r="AM2291" s="45"/>
      <c r="AN2291" s="45"/>
      <c r="AO2291" s="23"/>
      <c r="AP2291" s="23"/>
      <c r="AQ2291" s="45">
        <v>709.8403997225099</v>
      </c>
      <c r="AR2291" s="45">
        <v>0.01</v>
      </c>
      <c r="AS2291" s="23"/>
      <c r="AT2291" s="23"/>
      <c r="AU2291" s="23"/>
      <c r="AV2291" s="23"/>
      <c r="AW2291" s="23"/>
      <c r="AX2291" s="45">
        <v>709.8403997225099</v>
      </c>
      <c r="AY2291" s="23"/>
      <c r="AZ2291" s="23"/>
      <c r="BA2291" s="23"/>
      <c r="BB2291" s="23"/>
      <c r="BC2291" s="23"/>
      <c r="BD2291" s="23"/>
      <c r="BE2291" s="45">
        <v>709.8403997225099</v>
      </c>
      <c r="BF2291" s="45"/>
      <c r="BG2291" s="23"/>
      <c r="BH2291" s="23"/>
      <c r="BI2291" s="23"/>
      <c r="BJ2291" s="23"/>
      <c r="BK2291" s="23"/>
      <c r="BL2291" s="45">
        <v>709.8403997225099</v>
      </c>
      <c r="BM2291" s="45">
        <v>0.123</v>
      </c>
      <c r="BN2291" s="23"/>
      <c r="BO2291" s="23"/>
      <c r="BP2291" s="23"/>
      <c r="BQ2291" s="23"/>
      <c r="BR2291" s="23"/>
      <c r="BS2291" s="45">
        <v>709.8403997225099</v>
      </c>
      <c r="BT2291" s="45">
        <v>0.199</v>
      </c>
      <c r="BU2291" s="23"/>
      <c r="BV2291" s="23"/>
      <c r="BW2291" s="23"/>
      <c r="BX2291" s="23"/>
      <c r="BY2291" s="23"/>
      <c r="BZ2291" s="23"/>
      <c r="CA2291" s="23"/>
    </row>
    <row r="2292" ht="15.75" customHeight="1">
      <c r="A2292" s="45">
        <v>699.0191849000694</v>
      </c>
      <c r="B2292" s="46">
        <v>0.08</v>
      </c>
      <c r="C2292" s="45"/>
      <c r="D2292" s="45"/>
      <c r="E2292" s="45"/>
      <c r="F2292" s="45"/>
      <c r="G2292" s="45"/>
      <c r="H2292" s="45">
        <v>699.0191849000694</v>
      </c>
      <c r="I2292" s="46">
        <v>0.264</v>
      </c>
      <c r="J2292" s="45"/>
      <c r="K2292" s="45"/>
      <c r="L2292" s="45"/>
      <c r="M2292" s="45"/>
      <c r="N2292" s="45"/>
      <c r="O2292" s="45">
        <v>699.0191849000694</v>
      </c>
      <c r="P2292" s="45">
        <v>0.0010934647440930488</v>
      </c>
      <c r="Q2292" s="45"/>
      <c r="R2292" s="45"/>
      <c r="S2292" s="45"/>
      <c r="T2292" s="45"/>
      <c r="U2292" s="45"/>
      <c r="V2292" s="45">
        <v>699.0191849000694</v>
      </c>
      <c r="W2292" s="45">
        <v>0.001874305496452413</v>
      </c>
      <c r="X2292" s="45"/>
      <c r="Y2292" s="45"/>
      <c r="Z2292" s="45"/>
      <c r="AA2292" s="45"/>
      <c r="AB2292" s="45"/>
      <c r="AC2292" s="45">
        <v>699.0191849000694</v>
      </c>
      <c r="AD2292" s="45">
        <v>104.04816902792878</v>
      </c>
      <c r="AE2292" s="45"/>
      <c r="AF2292" s="45"/>
      <c r="AG2292" s="45"/>
      <c r="AH2292" s="45"/>
      <c r="AI2292" s="45"/>
      <c r="AJ2292" s="45">
        <v>699.0191849000694</v>
      </c>
      <c r="AK2292" s="45">
        <v>0.018</v>
      </c>
      <c r="AL2292" s="45"/>
      <c r="AM2292" s="45"/>
      <c r="AN2292" s="45"/>
      <c r="AO2292" s="23"/>
      <c r="AP2292" s="23"/>
      <c r="AQ2292" s="45">
        <v>699.0191849000694</v>
      </c>
      <c r="AR2292" s="45">
        <v>0.009</v>
      </c>
      <c r="AS2292" s="23"/>
      <c r="AT2292" s="23"/>
      <c r="AU2292" s="23"/>
      <c r="AV2292" s="23"/>
      <c r="AW2292" s="23"/>
      <c r="AX2292" s="45">
        <v>699.0191849000694</v>
      </c>
      <c r="AY2292" s="23"/>
      <c r="AZ2292" s="23"/>
      <c r="BA2292" s="23"/>
      <c r="BB2292" s="23"/>
      <c r="BC2292" s="23"/>
      <c r="BD2292" s="23"/>
      <c r="BE2292" s="45">
        <v>699.0191849000694</v>
      </c>
      <c r="BF2292" s="45">
        <v>77.0</v>
      </c>
      <c r="BG2292" s="23"/>
      <c r="BH2292" s="23"/>
      <c r="BI2292" s="23"/>
      <c r="BJ2292" s="23"/>
      <c r="BK2292" s="23"/>
      <c r="BL2292" s="45">
        <v>699.0191849000694</v>
      </c>
      <c r="BM2292" s="45">
        <v>0.187</v>
      </c>
      <c r="BN2292" s="23"/>
      <c r="BO2292" s="23"/>
      <c r="BP2292" s="23"/>
      <c r="BQ2292" s="23"/>
      <c r="BR2292" s="23"/>
      <c r="BS2292" s="45">
        <v>699.0191849000694</v>
      </c>
      <c r="BT2292" s="45">
        <v>0.203</v>
      </c>
      <c r="BU2292" s="23"/>
      <c r="BV2292" s="23"/>
      <c r="BW2292" s="23"/>
      <c r="BX2292" s="23"/>
      <c r="BY2292" s="23"/>
      <c r="BZ2292" s="23"/>
      <c r="CA2292" s="23"/>
    </row>
    <row r="2293" ht="15.75" customHeight="1">
      <c r="A2293" s="45">
        <v>688.9468522980753</v>
      </c>
      <c r="B2293" s="46">
        <v>0.081</v>
      </c>
      <c r="C2293" s="45"/>
      <c r="D2293" s="45"/>
      <c r="E2293" s="45"/>
      <c r="F2293" s="45"/>
      <c r="G2293" s="45"/>
      <c r="H2293" s="45">
        <v>688.9468522980753</v>
      </c>
      <c r="I2293" s="46">
        <v>0.256</v>
      </c>
      <c r="J2293" s="45"/>
      <c r="K2293" s="45"/>
      <c r="L2293" s="45"/>
      <c r="M2293" s="45"/>
      <c r="N2293" s="45"/>
      <c r="O2293" s="45">
        <v>688.9468522980753</v>
      </c>
      <c r="P2293" s="45">
        <v>0.00107998990188247</v>
      </c>
      <c r="Q2293" s="45"/>
      <c r="R2293" s="45"/>
      <c r="S2293" s="45"/>
      <c r="T2293" s="45"/>
      <c r="U2293" s="45"/>
      <c r="V2293" s="45">
        <v>688.9468522980753</v>
      </c>
      <c r="W2293" s="45">
        <v>0.0020363438032223544</v>
      </c>
      <c r="X2293" s="45"/>
      <c r="Y2293" s="45"/>
      <c r="Z2293" s="45"/>
      <c r="AA2293" s="45"/>
      <c r="AB2293" s="45"/>
      <c r="AC2293" s="45">
        <v>688.9468522980753</v>
      </c>
      <c r="AD2293" s="45">
        <v>113.2741262113973</v>
      </c>
      <c r="AE2293" s="45"/>
      <c r="AF2293" s="45"/>
      <c r="AG2293" s="45"/>
      <c r="AH2293" s="45"/>
      <c r="AI2293" s="45"/>
      <c r="AJ2293" s="45">
        <v>688.9468522980753</v>
      </c>
      <c r="AK2293" s="45">
        <v>0.018</v>
      </c>
      <c r="AL2293" s="45"/>
      <c r="AM2293" s="45"/>
      <c r="AN2293" s="45"/>
      <c r="AO2293" s="23"/>
      <c r="AP2293" s="23"/>
      <c r="AQ2293" s="45">
        <v>688.9468522980753</v>
      </c>
      <c r="AR2293" s="45">
        <v>0.009</v>
      </c>
      <c r="AS2293" s="23"/>
      <c r="AT2293" s="23"/>
      <c r="AU2293" s="23"/>
      <c r="AV2293" s="23"/>
      <c r="AW2293" s="23"/>
      <c r="AX2293" s="45">
        <v>688.9468522980753</v>
      </c>
      <c r="AY2293" s="23"/>
      <c r="AZ2293" s="23"/>
      <c r="BA2293" s="23"/>
      <c r="BB2293" s="23"/>
      <c r="BC2293" s="23"/>
      <c r="BD2293" s="23"/>
      <c r="BE2293" s="45">
        <v>688.9468522980753</v>
      </c>
      <c r="BF2293" s="45">
        <v>77.0</v>
      </c>
      <c r="BG2293" s="23"/>
      <c r="BH2293" s="23"/>
      <c r="BI2293" s="23"/>
      <c r="BJ2293" s="23"/>
      <c r="BK2293" s="23"/>
      <c r="BL2293" s="45">
        <v>688.9468522980753</v>
      </c>
      <c r="BM2293" s="45">
        <v>0.217</v>
      </c>
      <c r="BN2293" s="23"/>
      <c r="BO2293" s="23"/>
      <c r="BP2293" s="23"/>
      <c r="BQ2293" s="23"/>
      <c r="BR2293" s="23"/>
      <c r="BS2293" s="45">
        <v>688.9468522980753</v>
      </c>
      <c r="BT2293" s="45">
        <v>0.208</v>
      </c>
      <c r="BU2293" s="23"/>
      <c r="BV2293" s="23"/>
      <c r="BW2293" s="23"/>
      <c r="BX2293" s="23"/>
      <c r="BY2293" s="23"/>
      <c r="BZ2293" s="23"/>
      <c r="CA2293" s="23"/>
    </row>
    <row r="2294" ht="15.75" customHeight="1">
      <c r="A2294" s="45">
        <v>678.7467016038869</v>
      </c>
      <c r="B2294" s="46">
        <v>0.078</v>
      </c>
      <c r="C2294" s="45"/>
      <c r="D2294" s="45"/>
      <c r="E2294" s="45"/>
      <c r="F2294" s="45"/>
      <c r="G2294" s="45"/>
      <c r="H2294" s="45">
        <v>678.7467016038869</v>
      </c>
      <c r="I2294" s="46">
        <v>0.234</v>
      </c>
      <c r="J2294" s="45"/>
      <c r="K2294" s="45"/>
      <c r="L2294" s="45"/>
      <c r="M2294" s="45"/>
      <c r="N2294" s="45"/>
      <c r="O2294" s="45">
        <v>678.7467016038869</v>
      </c>
      <c r="P2294" s="45">
        <v>8.981211213551445E-4</v>
      </c>
      <c r="Q2294" s="45"/>
      <c r="R2294" s="45"/>
      <c r="S2294" s="45"/>
      <c r="T2294" s="45"/>
      <c r="U2294" s="45"/>
      <c r="V2294" s="45">
        <v>678.7467016038869</v>
      </c>
      <c r="W2294" s="45">
        <v>0.0016043498691011614</v>
      </c>
      <c r="X2294" s="45"/>
      <c r="Y2294" s="45"/>
      <c r="Z2294" s="45"/>
      <c r="AA2294" s="45"/>
      <c r="AB2294" s="45"/>
      <c r="AC2294" s="45">
        <v>678.7467016038869</v>
      </c>
      <c r="AD2294" s="45">
        <v>128.69983079212895</v>
      </c>
      <c r="AE2294" s="45"/>
      <c r="AF2294" s="45"/>
      <c r="AG2294" s="45"/>
      <c r="AH2294" s="45"/>
      <c r="AI2294" s="45"/>
      <c r="AJ2294" s="45">
        <v>678.7467016038869</v>
      </c>
      <c r="AK2294" s="45">
        <v>0.017</v>
      </c>
      <c r="AL2294" s="45"/>
      <c r="AM2294" s="45"/>
      <c r="AN2294" s="45"/>
      <c r="AO2294" s="23"/>
      <c r="AP2294" s="23"/>
      <c r="AQ2294" s="45">
        <v>678.7467016038869</v>
      </c>
      <c r="AR2294" s="45">
        <v>0.009</v>
      </c>
      <c r="AS2294" s="23"/>
      <c r="AT2294" s="23"/>
      <c r="AU2294" s="23"/>
      <c r="AV2294" s="23"/>
      <c r="AW2294" s="23"/>
      <c r="AX2294" s="45">
        <v>678.7467016038869</v>
      </c>
      <c r="AY2294" s="23">
        <v>0.552</v>
      </c>
      <c r="AZ2294" s="23"/>
      <c r="BA2294" s="23"/>
      <c r="BB2294" s="23"/>
      <c r="BC2294" s="23"/>
      <c r="BD2294" s="23"/>
      <c r="BE2294" s="45">
        <v>678.7467016038869</v>
      </c>
      <c r="BF2294" s="45">
        <v>77.0</v>
      </c>
      <c r="BG2294" s="23"/>
      <c r="BH2294" s="23"/>
      <c r="BI2294" s="23"/>
      <c r="BJ2294" s="23"/>
      <c r="BK2294" s="23"/>
      <c r="BL2294" s="45">
        <v>678.7467016038869</v>
      </c>
      <c r="BM2294" s="45">
        <v>0.255</v>
      </c>
      <c r="BN2294" s="23"/>
      <c r="BO2294" s="23"/>
      <c r="BP2294" s="23"/>
      <c r="BQ2294" s="23"/>
      <c r="BR2294" s="23"/>
      <c r="BS2294" s="45">
        <v>678.7467016038869</v>
      </c>
      <c r="BT2294" s="45">
        <v>0.221</v>
      </c>
      <c r="BU2294" s="23"/>
      <c r="BV2294" s="23"/>
      <c r="BW2294" s="23"/>
      <c r="BX2294" s="23"/>
      <c r="BY2294" s="23"/>
      <c r="BZ2294" s="23"/>
      <c r="CA2294" s="23"/>
    </row>
    <row r="2295" ht="15.75" customHeight="1">
      <c r="A2295" s="45">
        <v>668.5524648531028</v>
      </c>
      <c r="B2295" s="46">
        <v>0.077</v>
      </c>
      <c r="C2295" s="45"/>
      <c r="D2295" s="45"/>
      <c r="E2295" s="45"/>
      <c r="F2295" s="45"/>
      <c r="G2295" s="45"/>
      <c r="H2295" s="45">
        <v>668.5524648531028</v>
      </c>
      <c r="I2295" s="46">
        <v>0.247</v>
      </c>
      <c r="J2295" s="45"/>
      <c r="K2295" s="45"/>
      <c r="L2295" s="45"/>
      <c r="M2295" s="45"/>
      <c r="N2295" s="45"/>
      <c r="O2295" s="45">
        <v>668.5524648531028</v>
      </c>
      <c r="P2295" s="45">
        <v>0.0010262964562493327</v>
      </c>
      <c r="Q2295" s="45"/>
      <c r="R2295" s="45"/>
      <c r="S2295" s="45"/>
      <c r="T2295" s="45"/>
      <c r="U2295" s="45"/>
      <c r="V2295" s="45">
        <v>668.5524648531028</v>
      </c>
      <c r="W2295" s="45">
        <v>0.0019517390238299754</v>
      </c>
      <c r="X2295" s="45"/>
      <c r="Y2295" s="45"/>
      <c r="Z2295" s="45"/>
      <c r="AA2295" s="45"/>
      <c r="AB2295" s="45"/>
      <c r="AC2295" s="45">
        <v>668.5524648531028</v>
      </c>
      <c r="AD2295" s="45">
        <v>131.3604825323569</v>
      </c>
      <c r="AE2295" s="45"/>
      <c r="AF2295" s="45"/>
      <c r="AG2295" s="45"/>
      <c r="AH2295" s="45"/>
      <c r="AI2295" s="45"/>
      <c r="AJ2295" s="45">
        <v>668.5524648531028</v>
      </c>
      <c r="AK2295" s="45">
        <v>0.017</v>
      </c>
      <c r="AL2295" s="45"/>
      <c r="AM2295" s="45"/>
      <c r="AN2295" s="45"/>
      <c r="AO2295" s="23"/>
      <c r="AP2295" s="23"/>
      <c r="AQ2295" s="45">
        <v>668.5524648531028</v>
      </c>
      <c r="AR2295" s="45">
        <v>0.009</v>
      </c>
      <c r="AS2295" s="23"/>
      <c r="AT2295" s="23"/>
      <c r="AU2295" s="23"/>
      <c r="AV2295" s="23"/>
      <c r="AW2295" s="23"/>
      <c r="AX2295" s="45">
        <v>668.5524648531028</v>
      </c>
      <c r="AY2295" s="23">
        <v>0.552</v>
      </c>
      <c r="AZ2295" s="23"/>
      <c r="BA2295" s="23"/>
      <c r="BB2295" s="23"/>
      <c r="BC2295" s="23"/>
      <c r="BD2295" s="23"/>
      <c r="BE2295" s="45">
        <v>668.5524648531028</v>
      </c>
      <c r="BF2295" s="45">
        <v>77.0</v>
      </c>
      <c r="BG2295" s="23"/>
      <c r="BH2295" s="23"/>
      <c r="BI2295" s="23"/>
      <c r="BJ2295" s="23"/>
      <c r="BK2295" s="23"/>
      <c r="BL2295" s="45">
        <v>668.5524648531028</v>
      </c>
      <c r="BM2295" s="45">
        <v>0.329</v>
      </c>
      <c r="BN2295" s="23"/>
      <c r="BO2295" s="23"/>
      <c r="BP2295" s="23"/>
      <c r="BQ2295" s="23"/>
      <c r="BR2295" s="23"/>
      <c r="BS2295" s="45">
        <v>668.5524648531028</v>
      </c>
      <c r="BT2295" s="45">
        <v>0.251</v>
      </c>
      <c r="BU2295" s="23"/>
      <c r="BV2295" s="23"/>
      <c r="BW2295" s="23"/>
      <c r="BX2295" s="23"/>
      <c r="BY2295" s="23"/>
      <c r="BZ2295" s="23"/>
      <c r="CA2295" s="23"/>
    </row>
    <row r="2296" ht="15.75" customHeight="1">
      <c r="A2296" s="45">
        <v>658.060337746733</v>
      </c>
      <c r="B2296" s="46">
        <v>0.078</v>
      </c>
      <c r="C2296" s="45"/>
      <c r="D2296" s="45"/>
      <c r="E2296" s="45"/>
      <c r="F2296" s="45"/>
      <c r="G2296" s="45"/>
      <c r="H2296" s="45">
        <v>658.060337746733</v>
      </c>
      <c r="I2296" s="46">
        <v>0.222</v>
      </c>
      <c r="J2296" s="45"/>
      <c r="K2296" s="45"/>
      <c r="L2296" s="45"/>
      <c r="M2296" s="45"/>
      <c r="N2296" s="45"/>
      <c r="O2296" s="45">
        <v>658.060337746733</v>
      </c>
      <c r="P2296" s="45">
        <v>8.659655594406378E-4</v>
      </c>
      <c r="Q2296" s="45"/>
      <c r="R2296" s="45"/>
      <c r="S2296" s="45"/>
      <c r="T2296" s="45"/>
      <c r="U2296" s="45"/>
      <c r="V2296" s="45">
        <v>658.060337746733</v>
      </c>
      <c r="W2296" s="45">
        <v>0.0015880889742083417</v>
      </c>
      <c r="X2296" s="45"/>
      <c r="Y2296" s="45"/>
      <c r="Z2296" s="45"/>
      <c r="AA2296" s="45"/>
      <c r="AB2296" s="45"/>
      <c r="AC2296" s="45">
        <v>658.060337746733</v>
      </c>
      <c r="AD2296" s="45">
        <v>168.2639418214538</v>
      </c>
      <c r="AE2296" s="45"/>
      <c r="AF2296" s="45"/>
      <c r="AG2296" s="45"/>
      <c r="AH2296" s="45"/>
      <c r="AI2296" s="45"/>
      <c r="AJ2296" s="45">
        <v>658.060337746733</v>
      </c>
      <c r="AK2296" s="45">
        <v>0.017</v>
      </c>
      <c r="AL2296" s="45"/>
      <c r="AM2296" s="45"/>
      <c r="AN2296" s="45"/>
      <c r="AO2296" s="23"/>
      <c r="AP2296" s="23"/>
      <c r="AQ2296" s="45">
        <v>658.060337746733</v>
      </c>
      <c r="AR2296" s="45">
        <v>0.009</v>
      </c>
      <c r="AS2296" s="23"/>
      <c r="AT2296" s="23"/>
      <c r="AU2296" s="23"/>
      <c r="AV2296" s="23"/>
      <c r="AW2296" s="23"/>
      <c r="AX2296" s="45">
        <v>658.060337746733</v>
      </c>
      <c r="AY2296" s="23">
        <v>0.552</v>
      </c>
      <c r="AZ2296" s="23"/>
      <c r="BA2296" s="23"/>
      <c r="BB2296" s="23"/>
      <c r="BC2296" s="23"/>
      <c r="BD2296" s="23"/>
      <c r="BE2296" s="45">
        <v>658.060337746733</v>
      </c>
      <c r="BF2296" s="45">
        <v>77.0</v>
      </c>
      <c r="BG2296" s="23"/>
      <c r="BH2296" s="23"/>
      <c r="BI2296" s="23"/>
      <c r="BJ2296" s="23"/>
      <c r="BK2296" s="23"/>
      <c r="BL2296" s="45">
        <v>658.060337746733</v>
      </c>
      <c r="BM2296" s="45">
        <v>0.338</v>
      </c>
      <c r="BN2296" s="23"/>
      <c r="BO2296" s="23"/>
      <c r="BP2296" s="23"/>
      <c r="BQ2296" s="23"/>
      <c r="BR2296" s="23"/>
      <c r="BS2296" s="45">
        <v>658.060337746733</v>
      </c>
      <c r="BT2296" s="45">
        <v>0.284</v>
      </c>
      <c r="BU2296" s="23"/>
      <c r="BV2296" s="23"/>
      <c r="BW2296" s="23"/>
      <c r="BX2296" s="23"/>
      <c r="BY2296" s="23"/>
      <c r="BZ2296" s="23"/>
      <c r="CA2296" s="23"/>
    </row>
    <row r="2297" ht="15.75" customHeight="1">
      <c r="A2297" s="45">
        <v>650.3662340263917</v>
      </c>
      <c r="B2297" s="46">
        <v>0.084</v>
      </c>
      <c r="C2297" s="45"/>
      <c r="D2297" s="45"/>
      <c r="E2297" s="45"/>
      <c r="F2297" s="45"/>
      <c r="G2297" s="45"/>
      <c r="H2297" s="45">
        <v>650.3662340263917</v>
      </c>
      <c r="I2297" s="46">
        <v>0.128</v>
      </c>
      <c r="J2297" s="45"/>
      <c r="K2297" s="45"/>
      <c r="L2297" s="45"/>
      <c r="M2297" s="45"/>
      <c r="N2297" s="45"/>
      <c r="O2297" s="45">
        <v>650.3662340263917</v>
      </c>
      <c r="P2297" s="45"/>
      <c r="Q2297" s="45"/>
      <c r="R2297" s="45"/>
      <c r="S2297" s="45"/>
      <c r="T2297" s="45"/>
      <c r="U2297" s="45"/>
      <c r="V2297" s="45">
        <v>650.3662340263917</v>
      </c>
      <c r="W2297" s="45"/>
      <c r="X2297" s="45"/>
      <c r="Y2297" s="45"/>
      <c r="Z2297" s="45"/>
      <c r="AA2297" s="45"/>
      <c r="AB2297" s="45"/>
      <c r="AC2297" s="45">
        <v>650.3662340263917</v>
      </c>
      <c r="AD2297" s="45">
        <v>158.40409856264827</v>
      </c>
      <c r="AE2297" s="45"/>
      <c r="AF2297" s="45"/>
      <c r="AG2297" s="45"/>
      <c r="AH2297" s="45"/>
      <c r="AI2297" s="45"/>
      <c r="AJ2297" s="45">
        <v>650.3662340263917</v>
      </c>
      <c r="AK2297" s="45">
        <v>0.016</v>
      </c>
      <c r="AL2297" s="45"/>
      <c r="AM2297" s="45"/>
      <c r="AN2297" s="45"/>
      <c r="AO2297" s="23"/>
      <c r="AP2297" s="23"/>
      <c r="AQ2297" s="45">
        <v>650.3662340263917</v>
      </c>
      <c r="AR2297" s="45">
        <v>0.009</v>
      </c>
      <c r="AS2297" s="23"/>
      <c r="AT2297" s="23"/>
      <c r="AU2297" s="23"/>
      <c r="AV2297" s="23"/>
      <c r="AW2297" s="23"/>
      <c r="AX2297" s="45">
        <v>650.3662340263917</v>
      </c>
      <c r="AY2297" s="23">
        <v>0.552</v>
      </c>
      <c r="AZ2297" s="23"/>
      <c r="BA2297" s="23"/>
      <c r="BB2297" s="23"/>
      <c r="BC2297" s="23"/>
      <c r="BD2297" s="23"/>
      <c r="BE2297" s="45">
        <v>650.3662340263917</v>
      </c>
      <c r="BF2297" s="45">
        <v>60.0</v>
      </c>
      <c r="BG2297" s="23"/>
      <c r="BH2297" s="23"/>
      <c r="BI2297" s="23"/>
      <c r="BJ2297" s="23"/>
      <c r="BK2297" s="23"/>
      <c r="BL2297" s="45">
        <v>650.3662340263917</v>
      </c>
      <c r="BM2297" s="45">
        <v>0.416</v>
      </c>
      <c r="BN2297" s="23"/>
      <c r="BO2297" s="23"/>
      <c r="BP2297" s="23"/>
      <c r="BQ2297" s="23"/>
      <c r="BR2297" s="23"/>
      <c r="BS2297" s="45">
        <v>650.3662340263917</v>
      </c>
      <c r="BT2297" s="45">
        <v>0.323</v>
      </c>
      <c r="BU2297" s="23"/>
      <c r="BV2297" s="23"/>
      <c r="BW2297" s="23"/>
      <c r="BX2297" s="23"/>
      <c r="BY2297" s="23"/>
      <c r="BZ2297" s="23"/>
      <c r="CA2297" s="23"/>
    </row>
    <row r="2298" ht="15.75" customHeight="1">
      <c r="A2298" s="45">
        <v>641.0270035971473</v>
      </c>
      <c r="B2298" s="46">
        <v>0.09</v>
      </c>
      <c r="C2298" s="45"/>
      <c r="D2298" s="45"/>
      <c r="E2298" s="45"/>
      <c r="F2298" s="45"/>
      <c r="G2298" s="45"/>
      <c r="H2298" s="45">
        <v>641.0270035971473</v>
      </c>
      <c r="I2298" s="46">
        <v>0.158</v>
      </c>
      <c r="J2298" s="45"/>
      <c r="K2298" s="45"/>
      <c r="L2298" s="45"/>
      <c r="M2298" s="45"/>
      <c r="N2298" s="45"/>
      <c r="O2298" s="45">
        <v>641.0270035971473</v>
      </c>
      <c r="P2298" s="45">
        <v>7.165173215943586E-4</v>
      </c>
      <c r="Q2298" s="45"/>
      <c r="R2298" s="45"/>
      <c r="S2298" s="45"/>
      <c r="T2298" s="45"/>
      <c r="U2298" s="45"/>
      <c r="V2298" s="45">
        <v>641.0270035971473</v>
      </c>
      <c r="W2298" s="45">
        <v>0.0014399890120971248</v>
      </c>
      <c r="X2298" s="45"/>
      <c r="Y2298" s="45"/>
      <c r="Z2298" s="45"/>
      <c r="AA2298" s="45"/>
      <c r="AB2298" s="45"/>
      <c r="AC2298" s="45">
        <v>641.0270035971473</v>
      </c>
      <c r="AD2298" s="45">
        <v>100.40370111513306</v>
      </c>
      <c r="AE2298" s="45"/>
      <c r="AF2298" s="45"/>
      <c r="AG2298" s="45"/>
      <c r="AH2298" s="45"/>
      <c r="AI2298" s="45"/>
      <c r="AJ2298" s="45">
        <v>641.0270035971473</v>
      </c>
      <c r="AK2298" s="45">
        <v>0.016</v>
      </c>
      <c r="AL2298" s="45"/>
      <c r="AM2298" s="45"/>
      <c r="AN2298" s="45"/>
      <c r="AO2298" s="23"/>
      <c r="AP2298" s="23"/>
      <c r="AQ2298" s="45">
        <v>641.0270035971473</v>
      </c>
      <c r="AR2298" s="45">
        <v>0.009</v>
      </c>
      <c r="AS2298" s="23"/>
      <c r="AT2298" s="23"/>
      <c r="AU2298" s="23"/>
      <c r="AV2298" s="23"/>
      <c r="AW2298" s="23"/>
      <c r="AX2298" s="45">
        <v>641.0270035971473</v>
      </c>
      <c r="AY2298" s="23">
        <v>0.552</v>
      </c>
      <c r="AZ2298" s="23"/>
      <c r="BA2298" s="23"/>
      <c r="BB2298" s="23"/>
      <c r="BC2298" s="23"/>
      <c r="BD2298" s="23"/>
      <c r="BE2298" s="45">
        <v>641.0270035971473</v>
      </c>
      <c r="BF2298" s="45">
        <v>60.0</v>
      </c>
      <c r="BG2298" s="23"/>
      <c r="BH2298" s="23"/>
      <c r="BI2298" s="23"/>
      <c r="BJ2298" s="23"/>
      <c r="BK2298" s="23"/>
      <c r="BL2298" s="45">
        <v>641.0270035971473</v>
      </c>
      <c r="BM2298" s="45">
        <v>0.424</v>
      </c>
      <c r="BN2298" s="23"/>
      <c r="BO2298" s="23"/>
      <c r="BP2298" s="23"/>
      <c r="BQ2298" s="23"/>
      <c r="BR2298" s="23"/>
      <c r="BS2298" s="45">
        <v>641.0270035971473</v>
      </c>
      <c r="BT2298" s="45">
        <v>0.343</v>
      </c>
      <c r="BU2298" s="23"/>
      <c r="BV2298" s="23"/>
      <c r="BW2298" s="23"/>
      <c r="BX2298" s="23"/>
      <c r="BY2298" s="23"/>
      <c r="BZ2298" s="23"/>
      <c r="CA2298" s="23"/>
    </row>
    <row r="2299" ht="15.75" customHeight="1">
      <c r="A2299" s="45">
        <v>639.9087784293802</v>
      </c>
      <c r="B2299" s="46">
        <v>0.097</v>
      </c>
      <c r="C2299" s="45"/>
      <c r="D2299" s="45"/>
      <c r="E2299" s="45"/>
      <c r="F2299" s="45"/>
      <c r="G2299" s="45"/>
      <c r="H2299" s="45">
        <v>639.9087784293802</v>
      </c>
      <c r="I2299" s="46">
        <v>0.197</v>
      </c>
      <c r="J2299" s="45"/>
      <c r="K2299" s="45"/>
      <c r="L2299" s="45"/>
      <c r="M2299" s="45"/>
      <c r="N2299" s="45"/>
      <c r="O2299" s="45">
        <v>639.9087784293802</v>
      </c>
      <c r="P2299" s="45">
        <v>8.955636193876032E-4</v>
      </c>
      <c r="Q2299" s="45"/>
      <c r="R2299" s="45"/>
      <c r="S2299" s="45"/>
      <c r="T2299" s="45"/>
      <c r="U2299" s="45"/>
      <c r="V2299" s="45">
        <v>639.9087784293802</v>
      </c>
      <c r="W2299" s="45">
        <v>0.0015926127779496903</v>
      </c>
      <c r="X2299" s="45"/>
      <c r="Y2299" s="45"/>
      <c r="Z2299" s="45"/>
      <c r="AA2299" s="45"/>
      <c r="AB2299" s="45"/>
      <c r="AC2299" s="45">
        <v>639.9087784293802</v>
      </c>
      <c r="AD2299" s="45">
        <v>114.14046129449845</v>
      </c>
      <c r="AE2299" s="45"/>
      <c r="AF2299" s="45"/>
      <c r="AG2299" s="45"/>
      <c r="AH2299" s="45"/>
      <c r="AI2299" s="45"/>
      <c r="AJ2299" s="45">
        <v>639.9087784293802</v>
      </c>
      <c r="AK2299" s="45">
        <v>0.016</v>
      </c>
      <c r="AL2299" s="45"/>
      <c r="AM2299" s="45"/>
      <c r="AN2299" s="45"/>
      <c r="AO2299" s="23"/>
      <c r="AP2299" s="23"/>
      <c r="AQ2299" s="45">
        <v>639.9087784293802</v>
      </c>
      <c r="AR2299" s="45">
        <v>0.009</v>
      </c>
      <c r="AS2299" s="23"/>
      <c r="AT2299" s="23"/>
      <c r="AU2299" s="23"/>
      <c r="AV2299" s="23"/>
      <c r="AW2299" s="23"/>
      <c r="AX2299" s="45">
        <v>639.9087784293802</v>
      </c>
      <c r="AY2299" s="23">
        <v>0.553</v>
      </c>
      <c r="AZ2299" s="23"/>
      <c r="BA2299" s="23"/>
      <c r="BB2299" s="23"/>
      <c r="BC2299" s="23"/>
      <c r="BD2299" s="23"/>
      <c r="BE2299" s="45">
        <v>639.9087784293802</v>
      </c>
      <c r="BF2299" s="45">
        <v>60.0</v>
      </c>
      <c r="BG2299" s="23"/>
      <c r="BH2299" s="23"/>
      <c r="BI2299" s="23"/>
      <c r="BJ2299" s="23"/>
      <c r="BK2299" s="23"/>
      <c r="BL2299" s="45">
        <v>639.9087784293802</v>
      </c>
      <c r="BM2299" s="45">
        <v>0.67</v>
      </c>
      <c r="BN2299" s="23"/>
      <c r="BO2299" s="23"/>
      <c r="BP2299" s="23"/>
      <c r="BQ2299" s="23"/>
      <c r="BR2299" s="23"/>
      <c r="BS2299" s="45">
        <v>639.9087784293802</v>
      </c>
      <c r="BT2299" s="45">
        <v>0.365</v>
      </c>
      <c r="BU2299" s="23"/>
      <c r="BV2299" s="23"/>
      <c r="BW2299" s="23"/>
      <c r="BX2299" s="23"/>
      <c r="BY2299" s="23"/>
      <c r="BZ2299" s="23"/>
      <c r="CA2299" s="23"/>
    </row>
    <row r="2300" ht="15.75" customHeight="1">
      <c r="A2300" s="45">
        <v>632.2421457337769</v>
      </c>
      <c r="B2300" s="46">
        <v>0.097</v>
      </c>
      <c r="C2300" s="45"/>
      <c r="D2300" s="45"/>
      <c r="E2300" s="45"/>
      <c r="F2300" s="45"/>
      <c r="G2300" s="45"/>
      <c r="H2300" s="45">
        <v>632.2421457337769</v>
      </c>
      <c r="I2300" s="46">
        <v>0.171</v>
      </c>
      <c r="J2300" s="45"/>
      <c r="K2300" s="45"/>
      <c r="L2300" s="45"/>
      <c r="M2300" s="45"/>
      <c r="N2300" s="45"/>
      <c r="O2300" s="45">
        <v>632.2421457337769</v>
      </c>
      <c r="P2300" s="45"/>
      <c r="Q2300" s="45"/>
      <c r="R2300" s="45"/>
      <c r="S2300" s="45"/>
      <c r="T2300" s="45"/>
      <c r="U2300" s="45"/>
      <c r="V2300" s="45">
        <v>632.2421457337769</v>
      </c>
      <c r="W2300" s="45"/>
      <c r="X2300" s="45"/>
      <c r="Y2300" s="45"/>
      <c r="Z2300" s="45"/>
      <c r="AA2300" s="45"/>
      <c r="AB2300" s="45"/>
      <c r="AC2300" s="45">
        <v>632.2421457337769</v>
      </c>
      <c r="AD2300" s="45">
        <v>110.18051029195725</v>
      </c>
      <c r="AE2300" s="45"/>
      <c r="AF2300" s="45"/>
      <c r="AG2300" s="45"/>
      <c r="AH2300" s="45"/>
      <c r="AI2300" s="45"/>
      <c r="AJ2300" s="45">
        <v>632.2421457337769</v>
      </c>
      <c r="AK2300" s="45">
        <v>0.016</v>
      </c>
      <c r="AL2300" s="45"/>
      <c r="AM2300" s="45"/>
      <c r="AN2300" s="45"/>
      <c r="AO2300" s="23"/>
      <c r="AP2300" s="23"/>
      <c r="AQ2300" s="45">
        <v>632.2421457337769</v>
      </c>
      <c r="AR2300" s="45">
        <v>0.009</v>
      </c>
      <c r="AS2300" s="23"/>
      <c r="AT2300" s="23"/>
      <c r="AU2300" s="23"/>
      <c r="AV2300" s="23"/>
      <c r="AW2300" s="23"/>
      <c r="AX2300" s="45">
        <v>632.2421457337769</v>
      </c>
      <c r="AY2300" s="23">
        <v>0.553</v>
      </c>
      <c r="AZ2300" s="23"/>
      <c r="BA2300" s="23"/>
      <c r="BB2300" s="23"/>
      <c r="BC2300" s="23"/>
      <c r="BD2300" s="23"/>
      <c r="BE2300" s="45">
        <v>632.2421457337769</v>
      </c>
      <c r="BF2300" s="45">
        <v>60.0</v>
      </c>
      <c r="BG2300" s="23"/>
      <c r="BH2300" s="23"/>
      <c r="BI2300" s="23"/>
      <c r="BJ2300" s="23"/>
      <c r="BK2300" s="23"/>
      <c r="BL2300" s="45">
        <v>632.2421457337769</v>
      </c>
      <c r="BM2300" s="45">
        <v>0.877</v>
      </c>
      <c r="BN2300" s="23"/>
      <c r="BO2300" s="23"/>
      <c r="BP2300" s="23"/>
      <c r="BQ2300" s="23"/>
      <c r="BR2300" s="23"/>
      <c r="BS2300" s="45">
        <v>632.2421457337769</v>
      </c>
      <c r="BT2300" s="45">
        <v>0.392</v>
      </c>
      <c r="BU2300" s="23"/>
      <c r="BV2300" s="23"/>
      <c r="BW2300" s="23"/>
      <c r="BX2300" s="23"/>
      <c r="BY2300" s="23"/>
      <c r="BZ2300" s="23"/>
      <c r="CA2300" s="23"/>
    </row>
    <row r="2301" ht="15.75" customHeight="1">
      <c r="A2301" s="45">
        <v>624.2160718540694</v>
      </c>
      <c r="B2301" s="46">
        <v>0.102</v>
      </c>
      <c r="C2301" s="45"/>
      <c r="D2301" s="45"/>
      <c r="E2301" s="45"/>
      <c r="F2301" s="45"/>
      <c r="G2301" s="45"/>
      <c r="H2301" s="45">
        <v>624.2160718540694</v>
      </c>
      <c r="I2301" s="46">
        <v>0.161</v>
      </c>
      <c r="J2301" s="45"/>
      <c r="K2301" s="45"/>
      <c r="L2301" s="45"/>
      <c r="M2301" s="45"/>
      <c r="N2301" s="45"/>
      <c r="O2301" s="45">
        <v>624.2160718540694</v>
      </c>
      <c r="P2301" s="45"/>
      <c r="Q2301" s="45"/>
      <c r="R2301" s="45"/>
      <c r="S2301" s="45"/>
      <c r="T2301" s="45"/>
      <c r="U2301" s="45"/>
      <c r="V2301" s="45">
        <v>624.2160718540694</v>
      </c>
      <c r="W2301" s="45"/>
      <c r="X2301" s="45"/>
      <c r="Y2301" s="45"/>
      <c r="Z2301" s="45"/>
      <c r="AA2301" s="45"/>
      <c r="AB2301" s="45"/>
      <c r="AC2301" s="45">
        <v>624.2160718540694</v>
      </c>
      <c r="AD2301" s="45">
        <v>117.9948369454945</v>
      </c>
      <c r="AE2301" s="45"/>
      <c r="AF2301" s="45"/>
      <c r="AG2301" s="45"/>
      <c r="AH2301" s="45"/>
      <c r="AI2301" s="45"/>
      <c r="AJ2301" s="45">
        <v>624.2160718540694</v>
      </c>
      <c r="AK2301" s="45">
        <v>0.015</v>
      </c>
      <c r="AL2301" s="45"/>
      <c r="AM2301" s="45"/>
      <c r="AN2301" s="45"/>
      <c r="AO2301" s="23"/>
      <c r="AP2301" s="23"/>
      <c r="AQ2301" s="45">
        <v>624.2160718540694</v>
      </c>
      <c r="AR2301" s="45">
        <v>0.009</v>
      </c>
      <c r="AS2301" s="23"/>
      <c r="AT2301" s="23"/>
      <c r="AU2301" s="23"/>
      <c r="AV2301" s="23"/>
      <c r="AW2301" s="23"/>
      <c r="AX2301" s="45">
        <v>624.2160718540694</v>
      </c>
      <c r="AY2301" s="23">
        <v>0.553</v>
      </c>
      <c r="AZ2301" s="23"/>
      <c r="BA2301" s="23"/>
      <c r="BB2301" s="23"/>
      <c r="BC2301" s="23"/>
      <c r="BD2301" s="23"/>
      <c r="BE2301" s="45">
        <v>624.2160718540694</v>
      </c>
      <c r="BF2301" s="45">
        <v>60.0</v>
      </c>
      <c r="BG2301" s="23"/>
      <c r="BH2301" s="23"/>
      <c r="BI2301" s="23"/>
      <c r="BJ2301" s="23"/>
      <c r="BK2301" s="23"/>
      <c r="BL2301" s="45">
        <v>624.2160718540694</v>
      </c>
      <c r="BM2301" s="45">
        <v>1.119</v>
      </c>
      <c r="BN2301" s="23"/>
      <c r="BO2301" s="23"/>
      <c r="BP2301" s="23"/>
      <c r="BQ2301" s="23"/>
      <c r="BR2301" s="23"/>
      <c r="BS2301" s="45">
        <v>624.2160718540694</v>
      </c>
      <c r="BT2301" s="45">
        <v>0.475</v>
      </c>
      <c r="BU2301" s="23"/>
      <c r="BV2301" s="23"/>
      <c r="BW2301" s="23"/>
      <c r="BX2301" s="23"/>
      <c r="BY2301" s="23"/>
      <c r="BZ2301" s="23"/>
      <c r="CA2301" s="23"/>
    </row>
    <row r="2302" ht="15.75" customHeight="1">
      <c r="A2302" s="45">
        <v>765.1501925901647</v>
      </c>
      <c r="B2302" s="46">
        <v>0.101</v>
      </c>
      <c r="C2302" s="45"/>
      <c r="D2302" s="45"/>
      <c r="E2302" s="45"/>
      <c r="F2302" s="45"/>
      <c r="G2302" s="45"/>
      <c r="H2302" s="45">
        <v>765.1501925901647</v>
      </c>
      <c r="I2302" s="46">
        <v>0.182</v>
      </c>
      <c r="J2302" s="45"/>
      <c r="K2302" s="45"/>
      <c r="L2302" s="45"/>
      <c r="M2302" s="45"/>
      <c r="N2302" s="45"/>
      <c r="O2302" s="45">
        <v>765.1501925901647</v>
      </c>
      <c r="P2302" s="45"/>
      <c r="Q2302" s="45"/>
      <c r="R2302" s="45"/>
      <c r="S2302" s="45"/>
      <c r="T2302" s="45"/>
      <c r="U2302" s="45"/>
      <c r="V2302" s="45">
        <v>765.1501925901647</v>
      </c>
      <c r="W2302" s="45"/>
      <c r="X2302" s="45"/>
      <c r="Y2302" s="45"/>
      <c r="Z2302" s="45"/>
      <c r="AA2302" s="45"/>
      <c r="AB2302" s="45"/>
      <c r="AC2302" s="45">
        <v>765.1501925901647</v>
      </c>
      <c r="AD2302" s="45">
        <v>140.21826206716835</v>
      </c>
      <c r="AE2302" s="45"/>
      <c r="AF2302" s="45"/>
      <c r="AG2302" s="45"/>
      <c r="AH2302" s="45"/>
      <c r="AI2302" s="45"/>
      <c r="AJ2302" s="45">
        <v>765.1501925901647</v>
      </c>
      <c r="AK2302" s="45">
        <v>0.02</v>
      </c>
      <c r="AL2302" s="45"/>
      <c r="AM2302" s="45"/>
      <c r="AN2302" s="45"/>
      <c r="AO2302" s="23"/>
      <c r="AP2302" s="23"/>
      <c r="AQ2302" s="45">
        <v>765.1501925901647</v>
      </c>
      <c r="AR2302" s="45">
        <v>0.011</v>
      </c>
      <c r="AS2302" s="23"/>
      <c r="AT2302" s="23"/>
      <c r="AU2302" s="23"/>
      <c r="AV2302" s="23"/>
      <c r="AW2302" s="23"/>
      <c r="AX2302" s="45">
        <v>765.1501925901647</v>
      </c>
      <c r="AY2302" s="23"/>
      <c r="AZ2302" s="23"/>
      <c r="BA2302" s="23"/>
      <c r="BB2302" s="23"/>
      <c r="BC2302" s="23"/>
      <c r="BD2302" s="23"/>
      <c r="BE2302" s="45">
        <v>765.1501925901647</v>
      </c>
      <c r="BF2302" s="45"/>
      <c r="BG2302" s="23"/>
      <c r="BH2302" s="23"/>
      <c r="BI2302" s="23"/>
      <c r="BJ2302" s="23"/>
      <c r="BK2302" s="23"/>
      <c r="BL2302" s="45">
        <v>765.1501925901647</v>
      </c>
      <c r="BM2302" s="45">
        <v>0.054</v>
      </c>
      <c r="BN2302" s="23"/>
      <c r="BO2302" s="23"/>
      <c r="BP2302" s="23"/>
      <c r="BQ2302" s="23"/>
      <c r="BR2302" s="23"/>
      <c r="BS2302" s="45">
        <v>765.1501925901647</v>
      </c>
      <c r="BT2302" s="45">
        <v>0.058</v>
      </c>
      <c r="BU2302" s="23"/>
      <c r="BV2302" s="23"/>
      <c r="BW2302" s="23"/>
      <c r="BX2302" s="23"/>
      <c r="BY2302" s="23"/>
      <c r="BZ2302" s="23"/>
      <c r="CA2302" s="23"/>
    </row>
    <row r="2303" ht="15.75" customHeight="1">
      <c r="A2303" s="45">
        <v>292.10183476716975</v>
      </c>
      <c r="B2303" s="46">
        <v>0.061</v>
      </c>
      <c r="C2303" s="45"/>
      <c r="D2303" s="45"/>
      <c r="E2303" s="45"/>
      <c r="F2303" s="45"/>
      <c r="G2303" s="45"/>
      <c r="H2303" s="45">
        <v>292.10183476716975</v>
      </c>
      <c r="I2303" s="46"/>
      <c r="J2303" s="45"/>
      <c r="K2303" s="45"/>
      <c r="L2303" s="45"/>
      <c r="M2303" s="45"/>
      <c r="N2303" s="45"/>
      <c r="O2303" s="45">
        <v>292.10183476716975</v>
      </c>
      <c r="P2303" s="45"/>
      <c r="Q2303" s="45"/>
      <c r="R2303" s="45"/>
      <c r="S2303" s="45"/>
      <c r="T2303" s="45"/>
      <c r="U2303" s="45"/>
      <c r="V2303" s="45">
        <v>292.10183476716975</v>
      </c>
      <c r="W2303" s="45"/>
      <c r="X2303" s="45"/>
      <c r="Y2303" s="45"/>
      <c r="Z2303" s="45"/>
      <c r="AA2303" s="45"/>
      <c r="AB2303" s="45"/>
      <c r="AC2303" s="45">
        <v>292.10183476716975</v>
      </c>
      <c r="AD2303" s="45"/>
      <c r="AE2303" s="45"/>
      <c r="AF2303" s="45"/>
      <c r="AG2303" s="45"/>
      <c r="AH2303" s="45"/>
      <c r="AI2303" s="45"/>
      <c r="AJ2303" s="45">
        <v>292.10183476716975</v>
      </c>
      <c r="AK2303" s="45">
        <v>0.013</v>
      </c>
      <c r="AL2303" s="45"/>
      <c r="AM2303" s="45"/>
      <c r="AN2303" s="45"/>
      <c r="AO2303" s="23"/>
      <c r="AP2303" s="23"/>
      <c r="AQ2303" s="45">
        <v>292.10183476716975</v>
      </c>
      <c r="AR2303" s="45">
        <v>0.007</v>
      </c>
      <c r="AS2303" s="23"/>
      <c r="AT2303" s="23"/>
      <c r="AU2303" s="23"/>
      <c r="AV2303" s="23"/>
      <c r="AW2303" s="23"/>
      <c r="AX2303" s="45">
        <v>292.10183476716975</v>
      </c>
      <c r="AY2303" s="23"/>
      <c r="AZ2303" s="23"/>
      <c r="BA2303" s="23"/>
      <c r="BB2303" s="23"/>
      <c r="BC2303" s="23"/>
      <c r="BD2303" s="23"/>
      <c r="BE2303" s="45">
        <v>292.10183476716975</v>
      </c>
      <c r="BF2303" s="45"/>
      <c r="BG2303" s="23"/>
      <c r="BH2303" s="23"/>
      <c r="BI2303" s="23"/>
      <c r="BJ2303" s="23"/>
      <c r="BK2303" s="23"/>
      <c r="BL2303" s="45">
        <v>292.10183476716975</v>
      </c>
      <c r="BM2303" s="45">
        <v>0.001</v>
      </c>
      <c r="BN2303" s="23"/>
      <c r="BO2303" s="23"/>
      <c r="BP2303" s="23"/>
      <c r="BQ2303" s="23"/>
      <c r="BR2303" s="23"/>
      <c r="BS2303" s="45">
        <v>292.10183476716975</v>
      </c>
      <c r="BT2303" s="45">
        <v>0.005</v>
      </c>
      <c r="BU2303" s="23"/>
      <c r="BV2303" s="23"/>
      <c r="BW2303" s="23"/>
      <c r="BX2303" s="23"/>
      <c r="BY2303" s="23"/>
      <c r="BZ2303" s="23"/>
      <c r="CA2303" s="23"/>
    </row>
    <row r="2304" ht="15.75" customHeight="1">
      <c r="A2304" s="45">
        <v>292.7126522252094</v>
      </c>
      <c r="B2304" s="46">
        <v>0.063</v>
      </c>
      <c r="C2304" s="45"/>
      <c r="D2304" s="45"/>
      <c r="E2304" s="45"/>
      <c r="F2304" s="45"/>
      <c r="G2304" s="45"/>
      <c r="H2304" s="45">
        <v>292.7126522252094</v>
      </c>
      <c r="I2304" s="46"/>
      <c r="J2304" s="45"/>
      <c r="K2304" s="45"/>
      <c r="L2304" s="45"/>
      <c r="M2304" s="45"/>
      <c r="N2304" s="45"/>
      <c r="O2304" s="45">
        <v>292.7126522252094</v>
      </c>
      <c r="P2304" s="45">
        <v>0.0010010321718156693</v>
      </c>
      <c r="Q2304" s="45"/>
      <c r="R2304" s="45"/>
      <c r="S2304" s="45"/>
      <c r="T2304" s="45"/>
      <c r="U2304" s="45"/>
      <c r="V2304" s="45">
        <v>292.7126522252094</v>
      </c>
      <c r="W2304" s="45"/>
      <c r="X2304" s="45"/>
      <c r="Y2304" s="45"/>
      <c r="Z2304" s="45"/>
      <c r="AA2304" s="45"/>
      <c r="AB2304" s="45"/>
      <c r="AC2304" s="45">
        <v>292.7126522252094</v>
      </c>
      <c r="AD2304" s="45"/>
      <c r="AE2304" s="45"/>
      <c r="AF2304" s="45"/>
      <c r="AG2304" s="45"/>
      <c r="AH2304" s="45"/>
      <c r="AI2304" s="45"/>
      <c r="AJ2304" s="45">
        <v>292.7126522252094</v>
      </c>
      <c r="AK2304" s="45">
        <v>0.013</v>
      </c>
      <c r="AL2304" s="45"/>
      <c r="AM2304" s="45"/>
      <c r="AN2304" s="45"/>
      <c r="AO2304" s="23"/>
      <c r="AP2304" s="23"/>
      <c r="AQ2304" s="45">
        <v>292.7126522252094</v>
      </c>
      <c r="AR2304" s="45">
        <v>0.006</v>
      </c>
      <c r="AS2304" s="23"/>
      <c r="AT2304" s="23"/>
      <c r="AU2304" s="23"/>
      <c r="AV2304" s="23"/>
      <c r="AW2304" s="23"/>
      <c r="AX2304" s="45">
        <v>292.7126522252094</v>
      </c>
      <c r="AY2304" s="23"/>
      <c r="AZ2304" s="23"/>
      <c r="BA2304" s="23"/>
      <c r="BB2304" s="23"/>
      <c r="BC2304" s="23"/>
      <c r="BD2304" s="23"/>
      <c r="BE2304" s="45">
        <v>292.7126522252094</v>
      </c>
      <c r="BF2304" s="45"/>
      <c r="BG2304" s="23"/>
      <c r="BH2304" s="23"/>
      <c r="BI2304" s="23"/>
      <c r="BJ2304" s="23"/>
      <c r="BK2304" s="23"/>
      <c r="BL2304" s="45">
        <v>292.7126522252094</v>
      </c>
      <c r="BM2304" s="45">
        <v>0.001</v>
      </c>
      <c r="BN2304" s="23"/>
      <c r="BO2304" s="23"/>
      <c r="BP2304" s="23"/>
      <c r="BQ2304" s="23"/>
      <c r="BR2304" s="23"/>
      <c r="BS2304" s="45">
        <v>292.7126522252094</v>
      </c>
      <c r="BT2304" s="45">
        <v>0.011</v>
      </c>
      <c r="BU2304" s="23"/>
      <c r="BV2304" s="23"/>
      <c r="BW2304" s="23"/>
      <c r="BX2304" s="23"/>
      <c r="BY2304" s="23"/>
      <c r="BZ2304" s="23"/>
      <c r="CA2304" s="23"/>
    </row>
    <row r="2305" ht="15.75" customHeight="1">
      <c r="A2305" s="45">
        <v>298.14368462713355</v>
      </c>
      <c r="B2305" s="46">
        <v>0.065</v>
      </c>
      <c r="C2305" s="45"/>
      <c r="D2305" s="45"/>
      <c r="E2305" s="45"/>
      <c r="F2305" s="45"/>
      <c r="G2305" s="45"/>
      <c r="H2305" s="45">
        <v>298.14368462713355</v>
      </c>
      <c r="I2305" s="46"/>
      <c r="J2305" s="45"/>
      <c r="K2305" s="45"/>
      <c r="L2305" s="45"/>
      <c r="M2305" s="45"/>
      <c r="N2305" s="45"/>
      <c r="O2305" s="45">
        <v>298.14368462713355</v>
      </c>
      <c r="P2305" s="45">
        <v>0.0010085510106246586</v>
      </c>
      <c r="Q2305" s="45"/>
      <c r="R2305" s="45"/>
      <c r="S2305" s="45"/>
      <c r="T2305" s="45"/>
      <c r="U2305" s="45"/>
      <c r="V2305" s="45">
        <v>298.14368462713355</v>
      </c>
      <c r="W2305" s="45">
        <v>0.003421652898090237</v>
      </c>
      <c r="X2305" s="45"/>
      <c r="Y2305" s="45"/>
      <c r="Z2305" s="45"/>
      <c r="AA2305" s="45"/>
      <c r="AB2305" s="45"/>
      <c r="AC2305" s="45">
        <v>298.14368462713355</v>
      </c>
      <c r="AD2305" s="45"/>
      <c r="AE2305" s="45"/>
      <c r="AF2305" s="45"/>
      <c r="AG2305" s="45"/>
      <c r="AH2305" s="45"/>
      <c r="AI2305" s="45"/>
      <c r="AJ2305" s="45">
        <v>298.14368462713355</v>
      </c>
      <c r="AK2305" s="45">
        <v>0.012</v>
      </c>
      <c r="AL2305" s="45"/>
      <c r="AM2305" s="45"/>
      <c r="AN2305" s="45"/>
      <c r="AO2305" s="23"/>
      <c r="AP2305" s="23"/>
      <c r="AQ2305" s="45">
        <v>298.14368462713355</v>
      </c>
      <c r="AR2305" s="45">
        <v>0.006</v>
      </c>
      <c r="AS2305" s="23"/>
      <c r="AT2305" s="23"/>
      <c r="AU2305" s="23"/>
      <c r="AV2305" s="23"/>
      <c r="AW2305" s="23"/>
      <c r="AX2305" s="45">
        <v>298.14368462713355</v>
      </c>
      <c r="AY2305" s="23"/>
      <c r="AZ2305" s="23"/>
      <c r="BA2305" s="23"/>
      <c r="BB2305" s="23"/>
      <c r="BC2305" s="23"/>
      <c r="BD2305" s="23"/>
      <c r="BE2305" s="45">
        <v>298.14368462713355</v>
      </c>
      <c r="BF2305" s="45"/>
      <c r="BG2305" s="23"/>
      <c r="BH2305" s="23"/>
      <c r="BI2305" s="23"/>
      <c r="BJ2305" s="23"/>
      <c r="BK2305" s="23"/>
      <c r="BL2305" s="45">
        <v>298.14368462713355</v>
      </c>
      <c r="BM2305" s="45">
        <v>0.002</v>
      </c>
      <c r="BN2305" s="23"/>
      <c r="BO2305" s="23"/>
      <c r="BP2305" s="23"/>
      <c r="BQ2305" s="23"/>
      <c r="BR2305" s="23"/>
      <c r="BS2305" s="45">
        <v>298.14368462713355</v>
      </c>
      <c r="BT2305" s="45">
        <v>0.038</v>
      </c>
      <c r="BU2305" s="23"/>
      <c r="BV2305" s="23"/>
      <c r="BW2305" s="23"/>
      <c r="BX2305" s="23"/>
      <c r="BY2305" s="23"/>
      <c r="BZ2305" s="23"/>
      <c r="CA2305" s="23"/>
    </row>
    <row r="2306" ht="15.75" customHeight="1">
      <c r="A2306" s="45">
        <v>298.3376484070765</v>
      </c>
      <c r="B2306" s="46">
        <v>0.063</v>
      </c>
      <c r="C2306" s="45"/>
      <c r="D2306" s="45"/>
      <c r="E2306" s="45"/>
      <c r="F2306" s="45"/>
      <c r="G2306" s="45"/>
      <c r="H2306" s="45">
        <v>298.3376484070765</v>
      </c>
      <c r="I2306" s="46"/>
      <c r="J2306" s="45"/>
      <c r="K2306" s="45"/>
      <c r="L2306" s="45"/>
      <c r="M2306" s="45"/>
      <c r="N2306" s="45"/>
      <c r="O2306" s="45">
        <v>298.3376484070765</v>
      </c>
      <c r="P2306" s="45">
        <v>0.0010978197793583206</v>
      </c>
      <c r="Q2306" s="45"/>
      <c r="R2306" s="45"/>
      <c r="S2306" s="45"/>
      <c r="T2306" s="45"/>
      <c r="U2306" s="45"/>
      <c r="V2306" s="45">
        <v>298.3376484070765</v>
      </c>
      <c r="W2306" s="45">
        <v>0.0026588295174625903</v>
      </c>
      <c r="X2306" s="45"/>
      <c r="Y2306" s="45"/>
      <c r="Z2306" s="45"/>
      <c r="AA2306" s="45"/>
      <c r="AB2306" s="45"/>
      <c r="AC2306" s="45">
        <v>298.3376484070765</v>
      </c>
      <c r="AD2306" s="45"/>
      <c r="AE2306" s="45"/>
      <c r="AF2306" s="45"/>
      <c r="AG2306" s="45"/>
      <c r="AH2306" s="45"/>
      <c r="AI2306" s="45"/>
      <c r="AJ2306" s="45">
        <v>298.3376484070765</v>
      </c>
      <c r="AK2306" s="45">
        <v>0.012</v>
      </c>
      <c r="AL2306" s="45"/>
      <c r="AM2306" s="45"/>
      <c r="AN2306" s="45"/>
      <c r="AO2306" s="23"/>
      <c r="AP2306" s="23"/>
      <c r="AQ2306" s="45">
        <v>298.3376484070765</v>
      </c>
      <c r="AR2306" s="45">
        <v>0.006</v>
      </c>
      <c r="AS2306" s="23"/>
      <c r="AT2306" s="23"/>
      <c r="AU2306" s="23"/>
      <c r="AV2306" s="23"/>
      <c r="AW2306" s="23"/>
      <c r="AX2306" s="45">
        <v>298.3376484070765</v>
      </c>
      <c r="AY2306" s="23"/>
      <c r="AZ2306" s="23"/>
      <c r="BA2306" s="23"/>
      <c r="BB2306" s="23"/>
      <c r="BC2306" s="23"/>
      <c r="BD2306" s="23"/>
      <c r="BE2306" s="45">
        <v>298.3376484070765</v>
      </c>
      <c r="BF2306" s="45"/>
      <c r="BG2306" s="23"/>
      <c r="BH2306" s="23"/>
      <c r="BI2306" s="23"/>
      <c r="BJ2306" s="23"/>
      <c r="BK2306" s="23"/>
      <c r="BL2306" s="45">
        <v>298.3376484070765</v>
      </c>
      <c r="BM2306" s="45">
        <v>0.003</v>
      </c>
      <c r="BN2306" s="23"/>
      <c r="BO2306" s="23"/>
      <c r="BP2306" s="23"/>
      <c r="BQ2306" s="23"/>
      <c r="BR2306" s="23"/>
      <c r="BS2306" s="45">
        <v>298.3376484070765</v>
      </c>
      <c r="BT2306" s="45">
        <v>0.052</v>
      </c>
      <c r="BU2306" s="23"/>
      <c r="BV2306" s="23"/>
      <c r="BW2306" s="23"/>
      <c r="BX2306" s="23"/>
      <c r="BY2306" s="23"/>
      <c r="BZ2306" s="23"/>
      <c r="CA2306" s="23"/>
    </row>
    <row r="2307" ht="15.75" customHeight="1">
      <c r="A2307" s="45">
        <v>297.7601744927401</v>
      </c>
      <c r="B2307" s="46">
        <v>0.061</v>
      </c>
      <c r="C2307" s="45"/>
      <c r="D2307" s="45"/>
      <c r="E2307" s="45"/>
      <c r="F2307" s="45"/>
      <c r="G2307" s="45"/>
      <c r="H2307" s="45">
        <v>297.7601744927401</v>
      </c>
      <c r="I2307" s="46"/>
      <c r="J2307" s="45"/>
      <c r="K2307" s="45"/>
      <c r="L2307" s="45"/>
      <c r="M2307" s="45"/>
      <c r="N2307" s="45"/>
      <c r="O2307" s="45">
        <v>297.7601744927401</v>
      </c>
      <c r="P2307" s="45">
        <v>9.372535950452407E-4</v>
      </c>
      <c r="Q2307" s="45"/>
      <c r="R2307" s="45"/>
      <c r="S2307" s="45"/>
      <c r="T2307" s="45"/>
      <c r="U2307" s="45"/>
      <c r="V2307" s="45">
        <v>297.7601744927401</v>
      </c>
      <c r="W2307" s="45">
        <v>0.0027004364181300645</v>
      </c>
      <c r="X2307" s="45"/>
      <c r="Y2307" s="45"/>
      <c r="Z2307" s="45"/>
      <c r="AA2307" s="45"/>
      <c r="AB2307" s="45"/>
      <c r="AC2307" s="45">
        <v>297.7601744927401</v>
      </c>
      <c r="AD2307" s="45"/>
      <c r="AE2307" s="45"/>
      <c r="AF2307" s="45"/>
      <c r="AG2307" s="45"/>
      <c r="AH2307" s="45"/>
      <c r="AI2307" s="45"/>
      <c r="AJ2307" s="45">
        <v>297.7601744927401</v>
      </c>
      <c r="AK2307" s="45">
        <v>0.012</v>
      </c>
      <c r="AL2307" s="45"/>
      <c r="AM2307" s="45"/>
      <c r="AN2307" s="45"/>
      <c r="AO2307" s="23"/>
      <c r="AP2307" s="23"/>
      <c r="AQ2307" s="45">
        <v>297.7601744927401</v>
      </c>
      <c r="AR2307" s="45">
        <v>0.006</v>
      </c>
      <c r="AS2307" s="23"/>
      <c r="AT2307" s="23"/>
      <c r="AU2307" s="23"/>
      <c r="AV2307" s="23"/>
      <c r="AW2307" s="23"/>
      <c r="AX2307" s="45">
        <v>297.7601744927401</v>
      </c>
      <c r="AY2307" s="23"/>
      <c r="AZ2307" s="23"/>
      <c r="BA2307" s="23"/>
      <c r="BB2307" s="23"/>
      <c r="BC2307" s="23"/>
      <c r="BD2307" s="23"/>
      <c r="BE2307" s="45">
        <v>297.7601744927401</v>
      </c>
      <c r="BF2307" s="45"/>
      <c r="BG2307" s="23"/>
      <c r="BH2307" s="23"/>
      <c r="BI2307" s="23"/>
      <c r="BJ2307" s="23"/>
      <c r="BK2307" s="23"/>
      <c r="BL2307" s="45">
        <v>297.7601744927401</v>
      </c>
      <c r="BM2307" s="45">
        <v>0.007</v>
      </c>
      <c r="BN2307" s="23"/>
      <c r="BO2307" s="23"/>
      <c r="BP2307" s="23"/>
      <c r="BQ2307" s="23"/>
      <c r="BR2307" s="23"/>
      <c r="BS2307" s="45">
        <v>297.7601744927401</v>
      </c>
      <c r="BT2307" s="45">
        <v>0.084</v>
      </c>
      <c r="BU2307" s="23"/>
      <c r="BV2307" s="23"/>
      <c r="BW2307" s="23"/>
      <c r="BX2307" s="23"/>
      <c r="BY2307" s="23"/>
      <c r="BZ2307" s="23"/>
      <c r="CA2307" s="23"/>
    </row>
    <row r="2308" ht="15.75" customHeight="1">
      <c r="A2308" s="45">
        <v>297.6632220393802</v>
      </c>
      <c r="B2308" s="46">
        <v>0.081</v>
      </c>
      <c r="C2308" s="45"/>
      <c r="D2308" s="45"/>
      <c r="E2308" s="45"/>
      <c r="F2308" s="45"/>
      <c r="G2308" s="45"/>
      <c r="H2308" s="45">
        <v>297.6632220393802</v>
      </c>
      <c r="I2308" s="46"/>
      <c r="J2308" s="45"/>
      <c r="K2308" s="45"/>
      <c r="L2308" s="45"/>
      <c r="M2308" s="45"/>
      <c r="N2308" s="45"/>
      <c r="O2308" s="45">
        <v>297.6632220393802</v>
      </c>
      <c r="P2308" s="45">
        <v>0.0010017642456950793</v>
      </c>
      <c r="Q2308" s="45"/>
      <c r="R2308" s="45"/>
      <c r="S2308" s="45"/>
      <c r="T2308" s="45"/>
      <c r="U2308" s="45"/>
      <c r="V2308" s="45">
        <v>297.6632220393802</v>
      </c>
      <c r="W2308" s="45">
        <v>0.0022143842789608785</v>
      </c>
      <c r="X2308" s="45"/>
      <c r="Y2308" s="45"/>
      <c r="Z2308" s="45"/>
      <c r="AA2308" s="45"/>
      <c r="AB2308" s="45"/>
      <c r="AC2308" s="45">
        <v>297.6632220393802</v>
      </c>
      <c r="AD2308" s="45"/>
      <c r="AE2308" s="45"/>
      <c r="AF2308" s="45"/>
      <c r="AG2308" s="45"/>
      <c r="AH2308" s="45"/>
      <c r="AI2308" s="45"/>
      <c r="AJ2308" s="45">
        <v>297.6632220393802</v>
      </c>
      <c r="AK2308" s="45">
        <v>0.011</v>
      </c>
      <c r="AL2308" s="45"/>
      <c r="AM2308" s="45"/>
      <c r="AN2308" s="45"/>
      <c r="AO2308" s="23"/>
      <c r="AP2308" s="23"/>
      <c r="AQ2308" s="45">
        <v>297.6632220393802</v>
      </c>
      <c r="AR2308" s="45">
        <v>0.005</v>
      </c>
      <c r="AS2308" s="23"/>
      <c r="AT2308" s="23"/>
      <c r="AU2308" s="23"/>
      <c r="AV2308" s="23"/>
      <c r="AW2308" s="23"/>
      <c r="AX2308" s="45">
        <v>297.6632220393802</v>
      </c>
      <c r="AY2308" s="23"/>
      <c r="AZ2308" s="23"/>
      <c r="BA2308" s="23"/>
      <c r="BB2308" s="23"/>
      <c r="BC2308" s="23"/>
      <c r="BD2308" s="23"/>
      <c r="BE2308" s="45">
        <v>297.6632220393802</v>
      </c>
      <c r="BF2308" s="45"/>
      <c r="BG2308" s="23"/>
      <c r="BH2308" s="23"/>
      <c r="BI2308" s="23"/>
      <c r="BJ2308" s="23"/>
      <c r="BK2308" s="23"/>
      <c r="BL2308" s="45">
        <v>297.6632220393802</v>
      </c>
      <c r="BM2308" s="45">
        <v>0.012</v>
      </c>
      <c r="BN2308" s="23"/>
      <c r="BO2308" s="23"/>
      <c r="BP2308" s="23"/>
      <c r="BQ2308" s="23"/>
      <c r="BR2308" s="23"/>
      <c r="BS2308" s="45">
        <v>297.6632220393802</v>
      </c>
      <c r="BT2308" s="45">
        <v>0.097</v>
      </c>
      <c r="BU2308" s="23"/>
      <c r="BV2308" s="23"/>
      <c r="BW2308" s="23"/>
      <c r="BX2308" s="23"/>
      <c r="BY2308" s="23"/>
      <c r="BZ2308" s="23"/>
      <c r="CA2308" s="23"/>
    </row>
    <row r="2309" ht="15.75" customHeight="1">
      <c r="A2309" s="45">
        <v>300.4821354558406</v>
      </c>
      <c r="B2309" s="46">
        <v>0.077</v>
      </c>
      <c r="C2309" s="45"/>
      <c r="D2309" s="45"/>
      <c r="E2309" s="45"/>
      <c r="F2309" s="45"/>
      <c r="G2309" s="45"/>
      <c r="H2309" s="45">
        <v>300.4821354558406</v>
      </c>
      <c r="I2309" s="46"/>
      <c r="J2309" s="45"/>
      <c r="K2309" s="45"/>
      <c r="L2309" s="45"/>
      <c r="M2309" s="45"/>
      <c r="N2309" s="45"/>
      <c r="O2309" s="45">
        <v>300.4821354558406</v>
      </c>
      <c r="P2309" s="45">
        <v>8.969923281804426E-4</v>
      </c>
      <c r="Q2309" s="45"/>
      <c r="R2309" s="45"/>
      <c r="S2309" s="45"/>
      <c r="T2309" s="45"/>
      <c r="U2309" s="45"/>
      <c r="V2309" s="45">
        <v>300.4821354558406</v>
      </c>
      <c r="W2309" s="45">
        <v>0.002365787401226429</v>
      </c>
      <c r="X2309" s="45"/>
      <c r="Y2309" s="45"/>
      <c r="Z2309" s="45"/>
      <c r="AA2309" s="45"/>
      <c r="AB2309" s="45"/>
      <c r="AC2309" s="45">
        <v>300.4821354558406</v>
      </c>
      <c r="AD2309" s="45"/>
      <c r="AE2309" s="45"/>
      <c r="AF2309" s="45"/>
      <c r="AG2309" s="45"/>
      <c r="AH2309" s="45"/>
      <c r="AI2309" s="45"/>
      <c r="AJ2309" s="45">
        <v>300.4821354558406</v>
      </c>
      <c r="AK2309" s="45">
        <v>0.011</v>
      </c>
      <c r="AL2309" s="45"/>
      <c r="AM2309" s="45"/>
      <c r="AN2309" s="45"/>
      <c r="AO2309" s="23"/>
      <c r="AP2309" s="23"/>
      <c r="AQ2309" s="45">
        <v>300.4821354558406</v>
      </c>
      <c r="AR2309" s="45">
        <v>0.005</v>
      </c>
      <c r="AS2309" s="23"/>
      <c r="AT2309" s="23"/>
      <c r="AU2309" s="23"/>
      <c r="AV2309" s="23"/>
      <c r="AW2309" s="23"/>
      <c r="AX2309" s="45">
        <v>300.4821354558406</v>
      </c>
      <c r="AY2309" s="23"/>
      <c r="AZ2309" s="23"/>
      <c r="BA2309" s="23"/>
      <c r="BB2309" s="23"/>
      <c r="BC2309" s="23"/>
      <c r="BD2309" s="23"/>
      <c r="BE2309" s="45">
        <v>300.4821354558406</v>
      </c>
      <c r="BF2309" s="45"/>
      <c r="BG2309" s="23"/>
      <c r="BH2309" s="23"/>
      <c r="BI2309" s="23"/>
      <c r="BJ2309" s="23"/>
      <c r="BK2309" s="23"/>
      <c r="BL2309" s="45">
        <v>300.4821354558406</v>
      </c>
      <c r="BM2309" s="45">
        <v>0.014</v>
      </c>
      <c r="BN2309" s="23"/>
      <c r="BO2309" s="23"/>
      <c r="BP2309" s="23"/>
      <c r="BQ2309" s="23"/>
      <c r="BR2309" s="23"/>
      <c r="BS2309" s="45">
        <v>300.4821354558406</v>
      </c>
      <c r="BT2309" s="45">
        <v>0.112</v>
      </c>
      <c r="BU2309" s="23"/>
      <c r="BV2309" s="23"/>
      <c r="BW2309" s="23"/>
      <c r="BX2309" s="23"/>
      <c r="BY2309" s="23"/>
      <c r="BZ2309" s="23"/>
      <c r="CA2309" s="23"/>
    </row>
    <row r="2310" ht="15.75" customHeight="1">
      <c r="A2310" s="45">
        <v>301.28727938887636</v>
      </c>
      <c r="B2310" s="46">
        <v>0.104</v>
      </c>
      <c r="C2310" s="45"/>
      <c r="D2310" s="45"/>
      <c r="E2310" s="45"/>
      <c r="F2310" s="45"/>
      <c r="G2310" s="45"/>
      <c r="H2310" s="45">
        <v>301.28727938887636</v>
      </c>
      <c r="I2310" s="46"/>
      <c r="J2310" s="45"/>
      <c r="K2310" s="45"/>
      <c r="L2310" s="45"/>
      <c r="M2310" s="45"/>
      <c r="N2310" s="45"/>
      <c r="O2310" s="45">
        <v>301.28727938887636</v>
      </c>
      <c r="P2310" s="45">
        <v>9.518943830798872E-4</v>
      </c>
      <c r="Q2310" s="45"/>
      <c r="R2310" s="45"/>
      <c r="S2310" s="45"/>
      <c r="T2310" s="45"/>
      <c r="U2310" s="45"/>
      <c r="V2310" s="45">
        <v>301.28727938887636</v>
      </c>
      <c r="W2310" s="45">
        <v>0.0023010750442810507</v>
      </c>
      <c r="X2310" s="45"/>
      <c r="Y2310" s="45"/>
      <c r="Z2310" s="45"/>
      <c r="AA2310" s="45"/>
      <c r="AB2310" s="45"/>
      <c r="AC2310" s="45">
        <v>301.28727938887636</v>
      </c>
      <c r="AD2310" s="45"/>
      <c r="AE2310" s="45"/>
      <c r="AF2310" s="45"/>
      <c r="AG2310" s="45"/>
      <c r="AH2310" s="45"/>
      <c r="AI2310" s="45"/>
      <c r="AJ2310" s="45">
        <v>301.28727938887636</v>
      </c>
      <c r="AK2310" s="45">
        <v>0.011</v>
      </c>
      <c r="AL2310" s="45"/>
      <c r="AM2310" s="45"/>
      <c r="AN2310" s="45"/>
      <c r="AO2310" s="23"/>
      <c r="AP2310" s="23"/>
      <c r="AQ2310" s="45">
        <v>301.28727938887636</v>
      </c>
      <c r="AR2310" s="45">
        <v>0.005</v>
      </c>
      <c r="AS2310" s="23"/>
      <c r="AT2310" s="23"/>
      <c r="AU2310" s="23"/>
      <c r="AV2310" s="23"/>
      <c r="AW2310" s="23"/>
      <c r="AX2310" s="45">
        <v>301.28727938887636</v>
      </c>
      <c r="AY2310" s="23"/>
      <c r="AZ2310" s="23"/>
      <c r="BA2310" s="23"/>
      <c r="BB2310" s="23"/>
      <c r="BC2310" s="23"/>
      <c r="BD2310" s="23"/>
      <c r="BE2310" s="45">
        <v>301.28727938887636</v>
      </c>
      <c r="BF2310" s="45"/>
      <c r="BG2310" s="23"/>
      <c r="BH2310" s="23"/>
      <c r="BI2310" s="23"/>
      <c r="BJ2310" s="23"/>
      <c r="BK2310" s="23"/>
      <c r="BL2310" s="45">
        <v>301.28727938887636</v>
      </c>
      <c r="BM2310" s="45">
        <v>0.018</v>
      </c>
      <c r="BN2310" s="23"/>
      <c r="BO2310" s="23"/>
      <c r="BP2310" s="23"/>
      <c r="BQ2310" s="23"/>
      <c r="BR2310" s="23"/>
      <c r="BS2310" s="45">
        <v>301.28727938887636</v>
      </c>
      <c r="BT2310" s="45">
        <v>0.117</v>
      </c>
      <c r="BU2310" s="23"/>
      <c r="BV2310" s="23"/>
      <c r="BW2310" s="23"/>
      <c r="BX2310" s="23"/>
      <c r="BY2310" s="23"/>
      <c r="BZ2310" s="23"/>
      <c r="CA2310" s="23"/>
    </row>
    <row r="2311" ht="15.75" customHeight="1">
      <c r="A2311" s="45">
        <v>301.4365744525557</v>
      </c>
      <c r="B2311" s="46">
        <v>0.108</v>
      </c>
      <c r="C2311" s="45"/>
      <c r="D2311" s="45"/>
      <c r="E2311" s="45"/>
      <c r="F2311" s="45"/>
      <c r="G2311" s="45"/>
      <c r="H2311" s="45">
        <v>301.4365744525557</v>
      </c>
      <c r="I2311" s="46"/>
      <c r="J2311" s="45"/>
      <c r="K2311" s="45"/>
      <c r="L2311" s="45"/>
      <c r="M2311" s="45"/>
      <c r="N2311" s="45"/>
      <c r="O2311" s="45">
        <v>301.4365744525557</v>
      </c>
      <c r="P2311" s="45"/>
      <c r="Q2311" s="45"/>
      <c r="R2311" s="45"/>
      <c r="S2311" s="45"/>
      <c r="T2311" s="45"/>
      <c r="U2311" s="45"/>
      <c r="V2311" s="45">
        <v>301.4365744525557</v>
      </c>
      <c r="W2311" s="45"/>
      <c r="X2311" s="45"/>
      <c r="Y2311" s="45"/>
      <c r="Z2311" s="45"/>
      <c r="AA2311" s="45"/>
      <c r="AB2311" s="45"/>
      <c r="AC2311" s="45">
        <v>301.4365744525557</v>
      </c>
      <c r="AD2311" s="45"/>
      <c r="AE2311" s="45"/>
      <c r="AF2311" s="45"/>
      <c r="AG2311" s="45"/>
      <c r="AH2311" s="45"/>
      <c r="AI2311" s="45"/>
      <c r="AJ2311" s="45">
        <v>301.4365744525557</v>
      </c>
      <c r="AK2311" s="45">
        <v>0.01</v>
      </c>
      <c r="AL2311" s="45"/>
      <c r="AM2311" s="45"/>
      <c r="AN2311" s="45"/>
      <c r="AO2311" s="23"/>
      <c r="AP2311" s="23"/>
      <c r="AQ2311" s="45">
        <v>301.4365744525557</v>
      </c>
      <c r="AR2311" s="45">
        <v>0.005</v>
      </c>
      <c r="AS2311" s="23"/>
      <c r="AT2311" s="23"/>
      <c r="AU2311" s="23"/>
      <c r="AV2311" s="23"/>
      <c r="AW2311" s="23"/>
      <c r="AX2311" s="45">
        <v>301.4365744525557</v>
      </c>
      <c r="AY2311" s="23"/>
      <c r="AZ2311" s="23"/>
      <c r="BA2311" s="23"/>
      <c r="BB2311" s="23"/>
      <c r="BC2311" s="23"/>
      <c r="BD2311" s="23"/>
      <c r="BE2311" s="45">
        <v>301.4365744525557</v>
      </c>
      <c r="BF2311" s="45"/>
      <c r="BG2311" s="23"/>
      <c r="BH2311" s="23"/>
      <c r="BI2311" s="23"/>
      <c r="BJ2311" s="23"/>
      <c r="BK2311" s="23"/>
      <c r="BL2311" s="45">
        <v>301.4365744525557</v>
      </c>
      <c r="BM2311" s="45">
        <v>0.029</v>
      </c>
      <c r="BN2311" s="23"/>
      <c r="BO2311" s="23"/>
      <c r="BP2311" s="23"/>
      <c r="BQ2311" s="23"/>
      <c r="BR2311" s="23"/>
      <c r="BS2311" s="45">
        <v>301.4365744525557</v>
      </c>
      <c r="BT2311" s="45">
        <v>0.129</v>
      </c>
      <c r="BU2311" s="23"/>
      <c r="BV2311" s="23"/>
      <c r="BW2311" s="23"/>
      <c r="BX2311" s="23"/>
      <c r="BY2311" s="23"/>
      <c r="BZ2311" s="23"/>
      <c r="CA2311" s="23"/>
    </row>
    <row r="2312" ht="15.75" customHeight="1">
      <c r="A2312" s="45">
        <v>301.93167987530325</v>
      </c>
      <c r="B2312" s="46">
        <v>0.117</v>
      </c>
      <c r="C2312" s="45"/>
      <c r="D2312" s="45"/>
      <c r="E2312" s="45"/>
      <c r="F2312" s="45"/>
      <c r="G2312" s="45"/>
      <c r="H2312" s="45">
        <v>301.93167987530325</v>
      </c>
      <c r="I2312" s="46"/>
      <c r="J2312" s="45"/>
      <c r="K2312" s="45"/>
      <c r="L2312" s="45"/>
      <c r="M2312" s="45"/>
      <c r="N2312" s="45"/>
      <c r="O2312" s="45">
        <v>301.93167987530325</v>
      </c>
      <c r="P2312" s="45">
        <v>0.0010330569361242702</v>
      </c>
      <c r="Q2312" s="45"/>
      <c r="R2312" s="45"/>
      <c r="S2312" s="45"/>
      <c r="T2312" s="45"/>
      <c r="U2312" s="45"/>
      <c r="V2312" s="45">
        <v>301.93167987530325</v>
      </c>
      <c r="W2312" s="45">
        <v>0.0022576306871945765</v>
      </c>
      <c r="X2312" s="45"/>
      <c r="Y2312" s="45"/>
      <c r="Z2312" s="45"/>
      <c r="AA2312" s="45"/>
      <c r="AB2312" s="45"/>
      <c r="AC2312" s="45">
        <v>301.93167987530325</v>
      </c>
      <c r="AD2312" s="45"/>
      <c r="AE2312" s="45"/>
      <c r="AF2312" s="45"/>
      <c r="AG2312" s="45"/>
      <c r="AH2312" s="45"/>
      <c r="AI2312" s="45"/>
      <c r="AJ2312" s="45">
        <v>301.93167987530325</v>
      </c>
      <c r="AK2312" s="45">
        <v>0.01</v>
      </c>
      <c r="AL2312" s="45"/>
      <c r="AM2312" s="45"/>
      <c r="AN2312" s="45"/>
      <c r="AO2312" s="23"/>
      <c r="AP2312" s="23"/>
      <c r="AQ2312" s="45">
        <v>301.93167987530325</v>
      </c>
      <c r="AR2312" s="45">
        <v>0.005</v>
      </c>
      <c r="AS2312" s="23"/>
      <c r="AT2312" s="23"/>
      <c r="AU2312" s="23"/>
      <c r="AV2312" s="23"/>
      <c r="AW2312" s="23"/>
      <c r="AX2312" s="45">
        <v>301.93167987530325</v>
      </c>
      <c r="AY2312" s="23"/>
      <c r="AZ2312" s="23"/>
      <c r="BA2312" s="23"/>
      <c r="BB2312" s="23"/>
      <c r="BC2312" s="23"/>
      <c r="BD2312" s="23"/>
      <c r="BE2312" s="45">
        <v>301.93167987530325</v>
      </c>
      <c r="BF2312" s="45"/>
      <c r="BG2312" s="23"/>
      <c r="BH2312" s="23"/>
      <c r="BI2312" s="23"/>
      <c r="BJ2312" s="23"/>
      <c r="BK2312" s="23"/>
      <c r="BL2312" s="45">
        <v>301.93167987530325</v>
      </c>
      <c r="BM2312" s="45">
        <v>0.055</v>
      </c>
      <c r="BN2312" s="23"/>
      <c r="BO2312" s="23"/>
      <c r="BP2312" s="23"/>
      <c r="BQ2312" s="23"/>
      <c r="BR2312" s="23"/>
      <c r="BS2312" s="45">
        <v>301.93167987530325</v>
      </c>
      <c r="BT2312" s="45">
        <v>0.143</v>
      </c>
      <c r="BU2312" s="23"/>
      <c r="BV2312" s="23"/>
      <c r="BW2312" s="23"/>
      <c r="BX2312" s="23"/>
      <c r="BY2312" s="23"/>
      <c r="BZ2312" s="23"/>
      <c r="CA2312" s="23"/>
    </row>
    <row r="2313" ht="15.75" customHeight="1">
      <c r="A2313" s="45">
        <v>302.61686386389084</v>
      </c>
      <c r="B2313" s="46">
        <v>0.106</v>
      </c>
      <c r="C2313" s="45"/>
      <c r="D2313" s="45"/>
      <c r="E2313" s="45"/>
      <c r="F2313" s="45"/>
      <c r="G2313" s="45"/>
      <c r="H2313" s="45">
        <v>302.61686386389084</v>
      </c>
      <c r="I2313" s="46"/>
      <c r="J2313" s="45"/>
      <c r="K2313" s="45"/>
      <c r="L2313" s="45"/>
      <c r="M2313" s="45"/>
      <c r="N2313" s="45"/>
      <c r="O2313" s="45">
        <v>302.61686386389084</v>
      </c>
      <c r="P2313" s="45">
        <v>9.614627778199304E-4</v>
      </c>
      <c r="Q2313" s="45"/>
      <c r="R2313" s="45"/>
      <c r="S2313" s="45"/>
      <c r="T2313" s="45"/>
      <c r="U2313" s="45"/>
      <c r="V2313" s="45">
        <v>302.61686386389084</v>
      </c>
      <c r="W2313" s="45">
        <v>0.0024293178161437106</v>
      </c>
      <c r="X2313" s="45"/>
      <c r="Y2313" s="45"/>
      <c r="Z2313" s="45"/>
      <c r="AA2313" s="45"/>
      <c r="AB2313" s="45"/>
      <c r="AC2313" s="45">
        <v>302.61686386389084</v>
      </c>
      <c r="AD2313" s="45"/>
      <c r="AE2313" s="45"/>
      <c r="AF2313" s="45"/>
      <c r="AG2313" s="45"/>
      <c r="AH2313" s="45"/>
      <c r="AI2313" s="45"/>
      <c r="AJ2313" s="45">
        <v>302.61686386389084</v>
      </c>
      <c r="AK2313" s="45">
        <v>0.01</v>
      </c>
      <c r="AL2313" s="45"/>
      <c r="AM2313" s="45"/>
      <c r="AN2313" s="45"/>
      <c r="AO2313" s="23"/>
      <c r="AP2313" s="23"/>
      <c r="AQ2313" s="45">
        <v>302.61686386389084</v>
      </c>
      <c r="AR2313" s="45">
        <v>0.005</v>
      </c>
      <c r="AS2313" s="23"/>
      <c r="AT2313" s="23"/>
      <c r="AU2313" s="23"/>
      <c r="AV2313" s="23"/>
      <c r="AW2313" s="23"/>
      <c r="AX2313" s="45">
        <v>302.61686386389084</v>
      </c>
      <c r="AY2313" s="23"/>
      <c r="AZ2313" s="23"/>
      <c r="BA2313" s="23"/>
      <c r="BB2313" s="23"/>
      <c r="BC2313" s="23"/>
      <c r="BD2313" s="23"/>
      <c r="BE2313" s="45">
        <v>302.61686386389084</v>
      </c>
      <c r="BF2313" s="45"/>
      <c r="BG2313" s="23"/>
      <c r="BH2313" s="23"/>
      <c r="BI2313" s="23"/>
      <c r="BJ2313" s="23"/>
      <c r="BK2313" s="23"/>
      <c r="BL2313" s="45">
        <v>302.61686386389084</v>
      </c>
      <c r="BM2313" s="45">
        <v>0.089</v>
      </c>
      <c r="BN2313" s="23"/>
      <c r="BO2313" s="23"/>
      <c r="BP2313" s="23"/>
      <c r="BQ2313" s="23"/>
      <c r="BR2313" s="23"/>
      <c r="BS2313" s="45">
        <v>302.61686386389084</v>
      </c>
      <c r="BT2313" s="45">
        <v>0.159</v>
      </c>
      <c r="BU2313" s="23"/>
      <c r="BV2313" s="23"/>
      <c r="BW2313" s="23"/>
      <c r="BX2313" s="23"/>
      <c r="BY2313" s="23"/>
      <c r="BZ2313" s="23"/>
      <c r="CA2313" s="23"/>
    </row>
    <row r="2314" ht="15.75" customHeight="1">
      <c r="A2314" s="45">
        <v>304.8018118573937</v>
      </c>
      <c r="B2314" s="46">
        <v>0.106</v>
      </c>
      <c r="C2314" s="45"/>
      <c r="D2314" s="45"/>
      <c r="E2314" s="45"/>
      <c r="F2314" s="45"/>
      <c r="G2314" s="45"/>
      <c r="H2314" s="45">
        <v>304.8018118573937</v>
      </c>
      <c r="I2314" s="46"/>
      <c r="J2314" s="45"/>
      <c r="K2314" s="45"/>
      <c r="L2314" s="45"/>
      <c r="M2314" s="45"/>
      <c r="N2314" s="45"/>
      <c r="O2314" s="45">
        <v>304.8018118573937</v>
      </c>
      <c r="P2314" s="45"/>
      <c r="Q2314" s="45"/>
      <c r="R2314" s="45"/>
      <c r="S2314" s="45"/>
      <c r="T2314" s="45"/>
      <c r="U2314" s="45"/>
      <c r="V2314" s="45">
        <v>304.8018118573937</v>
      </c>
      <c r="W2314" s="45"/>
      <c r="X2314" s="45"/>
      <c r="Y2314" s="45"/>
      <c r="Z2314" s="45"/>
      <c r="AA2314" s="45"/>
      <c r="AB2314" s="45"/>
      <c r="AC2314" s="45">
        <v>304.8018118573937</v>
      </c>
      <c r="AD2314" s="45"/>
      <c r="AE2314" s="45"/>
      <c r="AF2314" s="45"/>
      <c r="AG2314" s="45"/>
      <c r="AH2314" s="45"/>
      <c r="AI2314" s="45"/>
      <c r="AJ2314" s="45">
        <v>304.8018118573937</v>
      </c>
      <c r="AK2314" s="45">
        <v>0.01</v>
      </c>
      <c r="AL2314" s="45"/>
      <c r="AM2314" s="45"/>
      <c r="AN2314" s="45"/>
      <c r="AO2314" s="23"/>
      <c r="AP2314" s="23"/>
      <c r="AQ2314" s="45">
        <v>304.8018118573937</v>
      </c>
      <c r="AR2314" s="45">
        <v>0.006</v>
      </c>
      <c r="AS2314" s="23"/>
      <c r="AT2314" s="23"/>
      <c r="AU2314" s="23"/>
      <c r="AV2314" s="23"/>
      <c r="AW2314" s="23"/>
      <c r="AX2314" s="45">
        <v>304.8018118573937</v>
      </c>
      <c r="AY2314" s="23"/>
      <c r="AZ2314" s="23"/>
      <c r="BA2314" s="23"/>
      <c r="BB2314" s="23"/>
      <c r="BC2314" s="23"/>
      <c r="BD2314" s="23"/>
      <c r="BE2314" s="45">
        <v>304.8018118573937</v>
      </c>
      <c r="BF2314" s="45"/>
      <c r="BG2314" s="23"/>
      <c r="BH2314" s="23"/>
      <c r="BI2314" s="23"/>
      <c r="BJ2314" s="23"/>
      <c r="BK2314" s="23"/>
      <c r="BL2314" s="45">
        <v>304.8018118573937</v>
      </c>
      <c r="BM2314" s="45">
        <v>0.117</v>
      </c>
      <c r="BN2314" s="23"/>
      <c r="BO2314" s="23"/>
      <c r="BP2314" s="23"/>
      <c r="BQ2314" s="23"/>
      <c r="BR2314" s="23"/>
      <c r="BS2314" s="45">
        <v>304.8018118573937</v>
      </c>
      <c r="BT2314" s="45">
        <v>0.16</v>
      </c>
      <c r="BU2314" s="23"/>
      <c r="BV2314" s="23"/>
      <c r="BW2314" s="23"/>
      <c r="BX2314" s="23"/>
      <c r="BY2314" s="23"/>
      <c r="BZ2314" s="23"/>
      <c r="CA2314" s="23"/>
    </row>
    <row r="2315" ht="15.75" customHeight="1">
      <c r="A2315" s="45">
        <v>304.98303844119005</v>
      </c>
      <c r="B2315" s="46">
        <v>0.086</v>
      </c>
      <c r="C2315" s="45"/>
      <c r="D2315" s="45"/>
      <c r="E2315" s="45"/>
      <c r="F2315" s="45"/>
      <c r="G2315" s="45"/>
      <c r="H2315" s="45">
        <v>304.98303844119005</v>
      </c>
      <c r="I2315" s="46"/>
      <c r="J2315" s="45"/>
      <c r="K2315" s="45"/>
      <c r="L2315" s="45"/>
      <c r="M2315" s="45"/>
      <c r="N2315" s="45"/>
      <c r="O2315" s="45">
        <v>304.98303844119005</v>
      </c>
      <c r="P2315" s="45"/>
      <c r="Q2315" s="45"/>
      <c r="R2315" s="45"/>
      <c r="S2315" s="45"/>
      <c r="T2315" s="45"/>
      <c r="U2315" s="45"/>
      <c r="V2315" s="45">
        <v>304.98303844119005</v>
      </c>
      <c r="W2315" s="45"/>
      <c r="X2315" s="45"/>
      <c r="Y2315" s="45"/>
      <c r="Z2315" s="45"/>
      <c r="AA2315" s="45"/>
      <c r="AB2315" s="45"/>
      <c r="AC2315" s="45">
        <v>304.98303844119005</v>
      </c>
      <c r="AD2315" s="45"/>
      <c r="AE2315" s="45"/>
      <c r="AF2315" s="45"/>
      <c r="AG2315" s="45"/>
      <c r="AH2315" s="45"/>
      <c r="AI2315" s="45"/>
      <c r="AJ2315" s="45">
        <v>304.98303844119005</v>
      </c>
      <c r="AK2315" s="45">
        <v>0.01</v>
      </c>
      <c r="AL2315" s="45"/>
      <c r="AM2315" s="45"/>
      <c r="AN2315" s="45"/>
      <c r="AO2315" s="23"/>
      <c r="AP2315" s="23"/>
      <c r="AQ2315" s="45">
        <v>304.98303844119005</v>
      </c>
      <c r="AR2315" s="45">
        <v>0.005</v>
      </c>
      <c r="AS2315" s="23"/>
      <c r="AT2315" s="23"/>
      <c r="AU2315" s="23"/>
      <c r="AV2315" s="23"/>
      <c r="AW2315" s="23"/>
      <c r="AX2315" s="45">
        <v>304.98303844119005</v>
      </c>
      <c r="AY2315" s="23"/>
      <c r="AZ2315" s="23"/>
      <c r="BA2315" s="23"/>
      <c r="BB2315" s="23"/>
      <c r="BC2315" s="23"/>
      <c r="BD2315" s="23"/>
      <c r="BE2315" s="45">
        <v>304.98303844119005</v>
      </c>
      <c r="BF2315" s="45"/>
      <c r="BG2315" s="23"/>
      <c r="BH2315" s="23"/>
      <c r="BI2315" s="23"/>
      <c r="BJ2315" s="23"/>
      <c r="BK2315" s="23"/>
      <c r="BL2315" s="45">
        <v>304.98303844119005</v>
      </c>
      <c r="BM2315" s="45">
        <v>0.149</v>
      </c>
      <c r="BN2315" s="23"/>
      <c r="BO2315" s="23"/>
      <c r="BP2315" s="23"/>
      <c r="BQ2315" s="23"/>
      <c r="BR2315" s="23"/>
      <c r="BS2315" s="45">
        <v>304.98303844119005</v>
      </c>
      <c r="BT2315" s="45">
        <v>0.256</v>
      </c>
      <c r="BU2315" s="23"/>
      <c r="BV2315" s="23"/>
      <c r="BW2315" s="23"/>
      <c r="BX2315" s="23"/>
      <c r="BY2315" s="23"/>
      <c r="BZ2315" s="23"/>
      <c r="CA2315" s="23"/>
    </row>
    <row r="2316" ht="15.75" customHeight="1">
      <c r="A2316" s="45">
        <v>25746.617503361722</v>
      </c>
      <c r="B2316" s="46"/>
      <c r="C2316" s="45"/>
      <c r="D2316" s="45"/>
      <c r="E2316" s="45"/>
      <c r="F2316" s="45"/>
      <c r="G2316" s="45"/>
      <c r="H2316" s="45">
        <v>25746.617503361722</v>
      </c>
      <c r="I2316" s="46"/>
      <c r="J2316" s="45"/>
      <c r="K2316" s="45"/>
      <c r="L2316" s="45"/>
      <c r="M2316" s="45"/>
      <c r="N2316" s="45"/>
      <c r="O2316" s="45">
        <v>25746.617503361722</v>
      </c>
      <c r="P2316" s="45"/>
      <c r="Q2316" s="45"/>
      <c r="R2316" s="45"/>
      <c r="S2316" s="45"/>
      <c r="T2316" s="45"/>
      <c r="U2316" s="45"/>
      <c r="V2316" s="45">
        <v>25746.617503361722</v>
      </c>
      <c r="W2316" s="45"/>
      <c r="X2316" s="45"/>
      <c r="Y2316" s="45"/>
      <c r="Z2316" s="45"/>
      <c r="AA2316" s="45"/>
      <c r="AB2316" s="45"/>
      <c r="AC2316" s="45">
        <v>25746.617503361722</v>
      </c>
      <c r="AD2316" s="45"/>
      <c r="AE2316" s="45"/>
      <c r="AF2316" s="45"/>
      <c r="AG2316" s="45"/>
      <c r="AH2316" s="45"/>
      <c r="AI2316" s="45"/>
      <c r="AJ2316" s="45">
        <v>25746.617503361722</v>
      </c>
      <c r="AK2316" s="45"/>
      <c r="AL2316" s="45"/>
      <c r="AM2316" s="45"/>
      <c r="AN2316" s="45"/>
      <c r="AO2316" s="23"/>
      <c r="AP2316" s="23"/>
      <c r="AQ2316" s="45">
        <v>25746.617503361722</v>
      </c>
      <c r="AR2316" s="45"/>
      <c r="AS2316" s="23"/>
      <c r="AT2316" s="23"/>
      <c r="AU2316" s="23"/>
      <c r="AV2316" s="23"/>
      <c r="AW2316" s="23"/>
      <c r="AX2316" s="45">
        <v>25746.617503361722</v>
      </c>
      <c r="AY2316" s="23"/>
      <c r="AZ2316" s="23"/>
      <c r="BA2316" s="23"/>
      <c r="BB2316" s="23"/>
      <c r="BC2316" s="23"/>
      <c r="BD2316" s="23"/>
      <c r="BE2316" s="45">
        <v>25746.617503361722</v>
      </c>
      <c r="BF2316" s="45"/>
      <c r="BG2316" s="23"/>
      <c r="BH2316" s="23"/>
      <c r="BI2316" s="23"/>
      <c r="BJ2316" s="23"/>
      <c r="BK2316" s="23"/>
      <c r="BL2316" s="45">
        <v>25746.617503361722</v>
      </c>
      <c r="BM2316" s="45"/>
      <c r="BN2316" s="23"/>
      <c r="BO2316" s="23"/>
      <c r="BP2316" s="23"/>
      <c r="BQ2316" s="23"/>
      <c r="BR2316" s="23"/>
      <c r="BS2316" s="45">
        <v>25746.617503361722</v>
      </c>
      <c r="BT2316" s="45"/>
      <c r="BU2316" s="23"/>
      <c r="BV2316" s="23"/>
      <c r="BW2316" s="23"/>
      <c r="BX2316" s="23"/>
      <c r="BY2316" s="23"/>
      <c r="BZ2316" s="23"/>
      <c r="CA2316" s="23"/>
    </row>
    <row r="2317" ht="15.75" customHeight="1">
      <c r="A2317" s="45">
        <v>26744.836414413716</v>
      </c>
      <c r="B2317" s="46"/>
      <c r="C2317" s="45"/>
      <c r="D2317" s="45"/>
      <c r="E2317" s="45"/>
      <c r="F2317" s="45"/>
      <c r="G2317" s="45"/>
      <c r="H2317" s="45">
        <v>26744.836414413716</v>
      </c>
      <c r="I2317" s="46"/>
      <c r="J2317" s="45"/>
      <c r="K2317" s="45"/>
      <c r="L2317" s="45"/>
      <c r="M2317" s="45"/>
      <c r="N2317" s="45"/>
      <c r="O2317" s="45">
        <v>26744.836414413716</v>
      </c>
      <c r="P2317" s="45"/>
      <c r="Q2317" s="45"/>
      <c r="R2317" s="45"/>
      <c r="S2317" s="45"/>
      <c r="T2317" s="45"/>
      <c r="U2317" s="45"/>
      <c r="V2317" s="45">
        <v>26744.836414413716</v>
      </c>
      <c r="W2317" s="45"/>
      <c r="X2317" s="45"/>
      <c r="Y2317" s="45"/>
      <c r="Z2317" s="45"/>
      <c r="AA2317" s="45"/>
      <c r="AB2317" s="45"/>
      <c r="AC2317" s="45">
        <v>26744.836414413716</v>
      </c>
      <c r="AD2317" s="45"/>
      <c r="AE2317" s="45"/>
      <c r="AF2317" s="45"/>
      <c r="AG2317" s="45"/>
      <c r="AH2317" s="45"/>
      <c r="AI2317" s="45"/>
      <c r="AJ2317" s="45">
        <v>26744.836414413716</v>
      </c>
      <c r="AK2317" s="45"/>
      <c r="AL2317" s="45"/>
      <c r="AM2317" s="45"/>
      <c r="AN2317" s="45"/>
      <c r="AO2317" s="23"/>
      <c r="AP2317" s="23"/>
      <c r="AQ2317" s="45">
        <v>26744.836414413716</v>
      </c>
      <c r="AR2317" s="45"/>
      <c r="AS2317" s="23"/>
      <c r="AT2317" s="23"/>
      <c r="AU2317" s="23"/>
      <c r="AV2317" s="23"/>
      <c r="AW2317" s="23"/>
      <c r="AX2317" s="45">
        <v>26744.836414413716</v>
      </c>
      <c r="AY2317" s="23"/>
      <c r="AZ2317" s="23"/>
      <c r="BA2317" s="23"/>
      <c r="BB2317" s="23"/>
      <c r="BC2317" s="23"/>
      <c r="BD2317" s="23"/>
      <c r="BE2317" s="45">
        <v>26744.836414413716</v>
      </c>
      <c r="BF2317" s="45"/>
      <c r="BG2317" s="23"/>
      <c r="BH2317" s="23"/>
      <c r="BI2317" s="23"/>
      <c r="BJ2317" s="23"/>
      <c r="BK2317" s="23"/>
      <c r="BL2317" s="45">
        <v>26744.836414413716</v>
      </c>
      <c r="BM2317" s="45"/>
      <c r="BN2317" s="23"/>
      <c r="BO2317" s="23"/>
      <c r="BP2317" s="23"/>
      <c r="BQ2317" s="23"/>
      <c r="BR2317" s="23"/>
      <c r="BS2317" s="45">
        <v>26744.836414413716</v>
      </c>
      <c r="BT2317" s="45"/>
      <c r="BU2317" s="23"/>
      <c r="BV2317" s="23"/>
      <c r="BW2317" s="23"/>
      <c r="BX2317" s="23"/>
      <c r="BY2317" s="23"/>
      <c r="BZ2317" s="23"/>
      <c r="CA2317" s="23"/>
    </row>
    <row r="2318" ht="15.75" customHeight="1">
      <c r="A2318" s="45">
        <v>26807.36495761001</v>
      </c>
      <c r="B2318" s="46"/>
      <c r="C2318" s="45"/>
      <c r="D2318" s="45"/>
      <c r="E2318" s="45"/>
      <c r="F2318" s="45"/>
      <c r="G2318" s="45"/>
      <c r="H2318" s="45">
        <v>26807.36495761001</v>
      </c>
      <c r="I2318" s="46"/>
      <c r="J2318" s="45"/>
      <c r="K2318" s="45"/>
      <c r="L2318" s="45"/>
      <c r="M2318" s="45"/>
      <c r="N2318" s="45"/>
      <c r="O2318" s="45">
        <v>26807.36495761001</v>
      </c>
      <c r="P2318" s="45"/>
      <c r="Q2318" s="45"/>
      <c r="R2318" s="45"/>
      <c r="S2318" s="45"/>
      <c r="T2318" s="45"/>
      <c r="U2318" s="45"/>
      <c r="V2318" s="45">
        <v>26807.36495761001</v>
      </c>
      <c r="W2318" s="45"/>
      <c r="X2318" s="45"/>
      <c r="Y2318" s="45"/>
      <c r="Z2318" s="45"/>
      <c r="AA2318" s="45"/>
      <c r="AB2318" s="45"/>
      <c r="AC2318" s="45">
        <v>26807.36495761001</v>
      </c>
      <c r="AD2318" s="45">
        <v>1063.6315642371355</v>
      </c>
      <c r="AE2318" s="45"/>
      <c r="AF2318" s="45"/>
      <c r="AG2318" s="45"/>
      <c r="AH2318" s="45"/>
      <c r="AI2318" s="45"/>
      <c r="AJ2318" s="45">
        <v>26807.36495761001</v>
      </c>
      <c r="AK2318" s="45"/>
      <c r="AL2318" s="45"/>
      <c r="AM2318" s="45"/>
      <c r="AN2318" s="45"/>
      <c r="AO2318" s="23"/>
      <c r="AP2318" s="23"/>
      <c r="AQ2318" s="45">
        <v>26807.36495761001</v>
      </c>
      <c r="AR2318" s="45"/>
      <c r="AS2318" s="23"/>
      <c r="AT2318" s="23"/>
      <c r="AU2318" s="23"/>
      <c r="AV2318" s="23"/>
      <c r="AW2318" s="23"/>
      <c r="AX2318" s="45">
        <v>26807.36495761001</v>
      </c>
      <c r="AY2318" s="23"/>
      <c r="AZ2318" s="23"/>
      <c r="BA2318" s="23"/>
      <c r="BB2318" s="23"/>
      <c r="BC2318" s="23"/>
      <c r="BD2318" s="23"/>
      <c r="BE2318" s="45">
        <v>26807.36495761001</v>
      </c>
      <c r="BF2318" s="45"/>
      <c r="BG2318" s="23"/>
      <c r="BH2318" s="23"/>
      <c r="BI2318" s="23"/>
      <c r="BJ2318" s="23"/>
      <c r="BK2318" s="23"/>
      <c r="BL2318" s="45">
        <v>26807.36495761001</v>
      </c>
      <c r="BM2318" s="45"/>
      <c r="BN2318" s="23"/>
      <c r="BO2318" s="23"/>
      <c r="BP2318" s="23"/>
      <c r="BQ2318" s="23"/>
      <c r="BR2318" s="23"/>
      <c r="BS2318" s="45">
        <v>26807.36495761001</v>
      </c>
      <c r="BT2318" s="45"/>
      <c r="BU2318" s="23"/>
      <c r="BV2318" s="23"/>
      <c r="BW2318" s="23"/>
      <c r="BX2318" s="23"/>
      <c r="BY2318" s="23"/>
      <c r="BZ2318" s="23"/>
      <c r="CA2318" s="23"/>
    </row>
    <row r="2319" ht="15.75" customHeight="1">
      <c r="A2319" s="45">
        <v>26318.440424218876</v>
      </c>
      <c r="B2319" s="46"/>
      <c r="C2319" s="45"/>
      <c r="D2319" s="45"/>
      <c r="E2319" s="45"/>
      <c r="F2319" s="45"/>
      <c r="G2319" s="45"/>
      <c r="H2319" s="45">
        <v>26318.440424218876</v>
      </c>
      <c r="I2319" s="46"/>
      <c r="J2319" s="45"/>
      <c r="K2319" s="45"/>
      <c r="L2319" s="45"/>
      <c r="M2319" s="45"/>
      <c r="N2319" s="45"/>
      <c r="O2319" s="45">
        <v>26318.440424218876</v>
      </c>
      <c r="P2319" s="45"/>
      <c r="Q2319" s="45"/>
      <c r="R2319" s="45"/>
      <c r="S2319" s="45"/>
      <c r="T2319" s="45"/>
      <c r="U2319" s="45"/>
      <c r="V2319" s="45">
        <v>26318.440424218876</v>
      </c>
      <c r="W2319" s="45"/>
      <c r="X2319" s="45"/>
      <c r="Y2319" s="45"/>
      <c r="Z2319" s="45"/>
      <c r="AA2319" s="45"/>
      <c r="AB2319" s="45"/>
      <c r="AC2319" s="45">
        <v>26318.440424218876</v>
      </c>
      <c r="AD2319" s="45">
        <v>1340.921731312808</v>
      </c>
      <c r="AE2319" s="45"/>
      <c r="AF2319" s="45"/>
      <c r="AG2319" s="45"/>
      <c r="AH2319" s="45"/>
      <c r="AI2319" s="45"/>
      <c r="AJ2319" s="45">
        <v>26318.440424218876</v>
      </c>
      <c r="AK2319" s="45"/>
      <c r="AL2319" s="45"/>
      <c r="AM2319" s="45"/>
      <c r="AN2319" s="45"/>
      <c r="AO2319" s="23"/>
      <c r="AP2319" s="23"/>
      <c r="AQ2319" s="45">
        <v>26318.440424218876</v>
      </c>
      <c r="AR2319" s="45"/>
      <c r="AS2319" s="23"/>
      <c r="AT2319" s="23"/>
      <c r="AU2319" s="23"/>
      <c r="AV2319" s="23"/>
      <c r="AW2319" s="23"/>
      <c r="AX2319" s="45">
        <v>26318.440424218876</v>
      </c>
      <c r="AY2319" s="23"/>
      <c r="AZ2319" s="23"/>
      <c r="BA2319" s="23"/>
      <c r="BB2319" s="23"/>
      <c r="BC2319" s="23"/>
      <c r="BD2319" s="23"/>
      <c r="BE2319" s="45">
        <v>26318.440424218876</v>
      </c>
      <c r="BF2319" s="45"/>
      <c r="BG2319" s="23"/>
      <c r="BH2319" s="23"/>
      <c r="BI2319" s="23"/>
      <c r="BJ2319" s="23"/>
      <c r="BK2319" s="23"/>
      <c r="BL2319" s="45">
        <v>26318.440424218876</v>
      </c>
      <c r="BM2319" s="45"/>
      <c r="BN2319" s="23"/>
      <c r="BO2319" s="23"/>
      <c r="BP2319" s="23"/>
      <c r="BQ2319" s="23"/>
      <c r="BR2319" s="23"/>
      <c r="BS2319" s="45">
        <v>26318.440424218876</v>
      </c>
      <c r="BT2319" s="45"/>
      <c r="BU2319" s="23"/>
      <c r="BV2319" s="23"/>
      <c r="BW2319" s="23"/>
      <c r="BX2319" s="23"/>
      <c r="BY2319" s="23"/>
      <c r="BZ2319" s="23"/>
      <c r="CA2319" s="23"/>
    </row>
    <row r="2320" ht="15.75" customHeight="1">
      <c r="A2320" s="45">
        <v>26095.83617645074</v>
      </c>
      <c r="B2320" s="46"/>
      <c r="C2320" s="45"/>
      <c r="D2320" s="45"/>
      <c r="E2320" s="45"/>
      <c r="F2320" s="45"/>
      <c r="G2320" s="45"/>
      <c r="H2320" s="45">
        <v>26095.83617645074</v>
      </c>
      <c r="I2320" s="46"/>
      <c r="J2320" s="45"/>
      <c r="K2320" s="45"/>
      <c r="L2320" s="45"/>
      <c r="M2320" s="45"/>
      <c r="N2320" s="45"/>
      <c r="O2320" s="45">
        <v>26095.83617645074</v>
      </c>
      <c r="P2320" s="45"/>
      <c r="Q2320" s="45"/>
      <c r="R2320" s="45"/>
      <c r="S2320" s="45"/>
      <c r="T2320" s="45"/>
      <c r="U2320" s="45"/>
      <c r="V2320" s="45">
        <v>26095.83617645074</v>
      </c>
      <c r="W2320" s="45"/>
      <c r="X2320" s="45"/>
      <c r="Y2320" s="45"/>
      <c r="Z2320" s="45"/>
      <c r="AA2320" s="45"/>
      <c r="AB2320" s="45"/>
      <c r="AC2320" s="45">
        <v>26095.83617645074</v>
      </c>
      <c r="AD2320" s="45">
        <v>1462.1746661367845</v>
      </c>
      <c r="AE2320" s="45"/>
      <c r="AF2320" s="45"/>
      <c r="AG2320" s="45"/>
      <c r="AH2320" s="45"/>
      <c r="AI2320" s="45"/>
      <c r="AJ2320" s="45">
        <v>26095.83617645074</v>
      </c>
      <c r="AK2320" s="45"/>
      <c r="AL2320" s="45"/>
      <c r="AM2320" s="45"/>
      <c r="AN2320" s="45"/>
      <c r="AO2320" s="23"/>
      <c r="AP2320" s="23"/>
      <c r="AQ2320" s="45">
        <v>26095.83617645074</v>
      </c>
      <c r="AR2320" s="45"/>
      <c r="AS2320" s="23"/>
      <c r="AT2320" s="23"/>
      <c r="AU2320" s="23"/>
      <c r="AV2320" s="23"/>
      <c r="AW2320" s="23"/>
      <c r="AX2320" s="45">
        <v>26095.83617645074</v>
      </c>
      <c r="AY2320" s="23"/>
      <c r="AZ2320" s="23"/>
      <c r="BA2320" s="23"/>
      <c r="BB2320" s="23"/>
      <c r="BC2320" s="23"/>
      <c r="BD2320" s="23"/>
      <c r="BE2320" s="45">
        <v>26095.83617645074</v>
      </c>
      <c r="BF2320" s="45"/>
      <c r="BG2320" s="23"/>
      <c r="BH2320" s="23"/>
      <c r="BI2320" s="23"/>
      <c r="BJ2320" s="23"/>
      <c r="BK2320" s="23"/>
      <c r="BL2320" s="45">
        <v>26095.83617645074</v>
      </c>
      <c r="BM2320" s="45"/>
      <c r="BN2320" s="23"/>
      <c r="BO2320" s="23"/>
      <c r="BP2320" s="23"/>
      <c r="BQ2320" s="23"/>
      <c r="BR2320" s="23"/>
      <c r="BS2320" s="45">
        <v>26095.83617645074</v>
      </c>
      <c r="BT2320" s="45"/>
      <c r="BU2320" s="23"/>
      <c r="BV2320" s="23"/>
      <c r="BW2320" s="23"/>
      <c r="BX2320" s="23"/>
      <c r="BY2320" s="23"/>
      <c r="BZ2320" s="23"/>
      <c r="CA2320" s="23"/>
    </row>
    <row r="2321" ht="15.75" customHeight="1">
      <c r="A2321" s="45">
        <v>25571.793347865525</v>
      </c>
      <c r="B2321" s="46"/>
      <c r="C2321" s="45"/>
      <c r="D2321" s="45"/>
      <c r="E2321" s="45"/>
      <c r="F2321" s="45"/>
      <c r="G2321" s="45"/>
      <c r="H2321" s="45">
        <v>25571.793347865525</v>
      </c>
      <c r="I2321" s="46"/>
      <c r="J2321" s="45"/>
      <c r="K2321" s="45"/>
      <c r="L2321" s="45"/>
      <c r="M2321" s="45"/>
      <c r="N2321" s="45"/>
      <c r="O2321" s="45">
        <v>25571.793347865525</v>
      </c>
      <c r="P2321" s="45"/>
      <c r="Q2321" s="45"/>
      <c r="R2321" s="45"/>
      <c r="S2321" s="45"/>
      <c r="T2321" s="45"/>
      <c r="U2321" s="45"/>
      <c r="V2321" s="45">
        <v>25571.793347865525</v>
      </c>
      <c r="W2321" s="45"/>
      <c r="X2321" s="45"/>
      <c r="Y2321" s="45"/>
      <c r="Z2321" s="45"/>
      <c r="AA2321" s="45"/>
      <c r="AB2321" s="45"/>
      <c r="AC2321" s="45">
        <v>25571.793347865525</v>
      </c>
      <c r="AD2321" s="45">
        <v>1199.6371829007812</v>
      </c>
      <c r="AE2321" s="45"/>
      <c r="AF2321" s="45"/>
      <c r="AG2321" s="45"/>
      <c r="AH2321" s="45"/>
      <c r="AI2321" s="45"/>
      <c r="AJ2321" s="45">
        <v>25571.793347865525</v>
      </c>
      <c r="AK2321" s="45"/>
      <c r="AL2321" s="45"/>
      <c r="AM2321" s="45"/>
      <c r="AN2321" s="45"/>
      <c r="AO2321" s="23"/>
      <c r="AP2321" s="23"/>
      <c r="AQ2321" s="45">
        <v>25571.793347865525</v>
      </c>
      <c r="AR2321" s="45"/>
      <c r="AS2321" s="23"/>
      <c r="AT2321" s="23"/>
      <c r="AU2321" s="23"/>
      <c r="AV2321" s="23"/>
      <c r="AW2321" s="23"/>
      <c r="AX2321" s="45">
        <v>25571.793347865525</v>
      </c>
      <c r="AY2321" s="23"/>
      <c r="AZ2321" s="23"/>
      <c r="BA2321" s="23"/>
      <c r="BB2321" s="23"/>
      <c r="BC2321" s="23"/>
      <c r="BD2321" s="23"/>
      <c r="BE2321" s="45">
        <v>25571.793347865525</v>
      </c>
      <c r="BF2321" s="45"/>
      <c r="BG2321" s="23"/>
      <c r="BH2321" s="23"/>
      <c r="BI2321" s="23"/>
      <c r="BJ2321" s="23"/>
      <c r="BK2321" s="23"/>
      <c r="BL2321" s="45">
        <v>25571.793347865525</v>
      </c>
      <c r="BM2321" s="45"/>
      <c r="BN2321" s="23"/>
      <c r="BO2321" s="23"/>
      <c r="BP2321" s="23"/>
      <c r="BQ2321" s="23"/>
      <c r="BR2321" s="23"/>
      <c r="BS2321" s="45">
        <v>25571.793347865525</v>
      </c>
      <c r="BT2321" s="45"/>
      <c r="BU2321" s="23"/>
      <c r="BV2321" s="23"/>
      <c r="BW2321" s="23"/>
      <c r="BX2321" s="23"/>
      <c r="BY2321" s="23"/>
      <c r="BZ2321" s="23"/>
      <c r="CA2321" s="23"/>
    </row>
    <row r="2322" ht="15.75" customHeight="1">
      <c r="A2322" s="45">
        <v>25018.23563476611</v>
      </c>
      <c r="B2322" s="46"/>
      <c r="C2322" s="45"/>
      <c r="D2322" s="45"/>
      <c r="E2322" s="45"/>
      <c r="F2322" s="45"/>
      <c r="G2322" s="45"/>
      <c r="H2322" s="45">
        <v>25018.23563476611</v>
      </c>
      <c r="I2322" s="46"/>
      <c r="J2322" s="45"/>
      <c r="K2322" s="45"/>
      <c r="L2322" s="45"/>
      <c r="M2322" s="45"/>
      <c r="N2322" s="45"/>
      <c r="O2322" s="45">
        <v>25018.23563476611</v>
      </c>
      <c r="P2322" s="45"/>
      <c r="Q2322" s="45"/>
      <c r="R2322" s="45"/>
      <c r="S2322" s="45"/>
      <c r="T2322" s="45"/>
      <c r="U2322" s="45"/>
      <c r="V2322" s="45">
        <v>25018.23563476611</v>
      </c>
      <c r="W2322" s="45"/>
      <c r="X2322" s="45"/>
      <c r="Y2322" s="45"/>
      <c r="Z2322" s="45"/>
      <c r="AA2322" s="45"/>
      <c r="AB2322" s="45"/>
      <c r="AC2322" s="45">
        <v>25018.23563476611</v>
      </c>
      <c r="AD2322" s="45">
        <v>1362.174344052433</v>
      </c>
      <c r="AE2322" s="45"/>
      <c r="AF2322" s="45"/>
      <c r="AG2322" s="45"/>
      <c r="AH2322" s="45"/>
      <c r="AI2322" s="45"/>
      <c r="AJ2322" s="45">
        <v>25018.23563476611</v>
      </c>
      <c r="AK2322" s="45">
        <v>0.014</v>
      </c>
      <c r="AL2322" s="45"/>
      <c r="AM2322" s="45"/>
      <c r="AN2322" s="45"/>
      <c r="AO2322" s="23"/>
      <c r="AP2322" s="23"/>
      <c r="AQ2322" s="45">
        <v>25018.23563476611</v>
      </c>
      <c r="AR2322" s="45"/>
      <c r="AS2322" s="23"/>
      <c r="AT2322" s="23"/>
      <c r="AU2322" s="23"/>
      <c r="AV2322" s="23"/>
      <c r="AW2322" s="23"/>
      <c r="AX2322" s="45">
        <v>25018.23563476611</v>
      </c>
      <c r="AY2322" s="23"/>
      <c r="AZ2322" s="23"/>
      <c r="BA2322" s="23"/>
      <c r="BB2322" s="23"/>
      <c r="BC2322" s="23"/>
      <c r="BD2322" s="23"/>
      <c r="BE2322" s="45">
        <v>25018.23563476611</v>
      </c>
      <c r="BF2322" s="45"/>
      <c r="BG2322" s="23"/>
      <c r="BH2322" s="23"/>
      <c r="BI2322" s="23"/>
      <c r="BJ2322" s="23"/>
      <c r="BK2322" s="23"/>
      <c r="BL2322" s="45">
        <v>25018.23563476611</v>
      </c>
      <c r="BM2322" s="45"/>
      <c r="BN2322" s="23"/>
      <c r="BO2322" s="23"/>
      <c r="BP2322" s="23"/>
      <c r="BQ2322" s="23"/>
      <c r="BR2322" s="23"/>
      <c r="BS2322" s="45">
        <v>25018.23563476611</v>
      </c>
      <c r="BT2322" s="45"/>
      <c r="BU2322" s="23"/>
      <c r="BV2322" s="23"/>
      <c r="BW2322" s="23"/>
      <c r="BX2322" s="23"/>
      <c r="BY2322" s="23"/>
      <c r="BZ2322" s="23"/>
      <c r="CA2322" s="23"/>
    </row>
    <row r="2323" ht="15.75" customHeight="1">
      <c r="A2323" s="45">
        <v>24538.895026079175</v>
      </c>
      <c r="B2323" s="46"/>
      <c r="C2323" s="45"/>
      <c r="D2323" s="45"/>
      <c r="E2323" s="45"/>
      <c r="F2323" s="45"/>
      <c r="G2323" s="45"/>
      <c r="H2323" s="45">
        <v>24538.895026079175</v>
      </c>
      <c r="I2323" s="46"/>
      <c r="J2323" s="45"/>
      <c r="K2323" s="45"/>
      <c r="L2323" s="45"/>
      <c r="M2323" s="45"/>
      <c r="N2323" s="45"/>
      <c r="O2323" s="45">
        <v>24538.895026079175</v>
      </c>
      <c r="P2323" s="45"/>
      <c r="Q2323" s="45"/>
      <c r="R2323" s="45"/>
      <c r="S2323" s="45"/>
      <c r="T2323" s="45"/>
      <c r="U2323" s="45"/>
      <c r="V2323" s="45">
        <v>24538.895026079175</v>
      </c>
      <c r="W2323" s="45"/>
      <c r="X2323" s="45"/>
      <c r="Y2323" s="45"/>
      <c r="Z2323" s="45"/>
      <c r="AA2323" s="45"/>
      <c r="AB2323" s="45"/>
      <c r="AC2323" s="45">
        <v>24538.895026079175</v>
      </c>
      <c r="AD2323" s="45">
        <v>1559.157076335771</v>
      </c>
      <c r="AE2323" s="45"/>
      <c r="AF2323" s="45"/>
      <c r="AG2323" s="45"/>
      <c r="AH2323" s="45"/>
      <c r="AI2323" s="45"/>
      <c r="AJ2323" s="45">
        <v>24538.895026079175</v>
      </c>
      <c r="AK2323" s="45">
        <v>0.013</v>
      </c>
      <c r="AL2323" s="45"/>
      <c r="AM2323" s="45"/>
      <c r="AN2323" s="45"/>
      <c r="AO2323" s="23"/>
      <c r="AP2323" s="23"/>
      <c r="AQ2323" s="45">
        <v>24538.895026079175</v>
      </c>
      <c r="AR2323" s="45"/>
      <c r="AS2323" s="23"/>
      <c r="AT2323" s="23"/>
      <c r="AU2323" s="23"/>
      <c r="AV2323" s="23"/>
      <c r="AW2323" s="23"/>
      <c r="AX2323" s="45">
        <v>24538.895026079175</v>
      </c>
      <c r="AY2323" s="23"/>
      <c r="AZ2323" s="23"/>
      <c r="BA2323" s="23"/>
      <c r="BB2323" s="23"/>
      <c r="BC2323" s="23"/>
      <c r="BD2323" s="23"/>
      <c r="BE2323" s="45">
        <v>24538.895026079175</v>
      </c>
      <c r="BF2323" s="45"/>
      <c r="BG2323" s="23"/>
      <c r="BH2323" s="23"/>
      <c r="BI2323" s="23"/>
      <c r="BJ2323" s="23"/>
      <c r="BK2323" s="23"/>
      <c r="BL2323" s="45">
        <v>24538.895026079175</v>
      </c>
      <c r="BM2323" s="45"/>
      <c r="BN2323" s="23"/>
      <c r="BO2323" s="23"/>
      <c r="BP2323" s="23"/>
      <c r="BQ2323" s="23"/>
      <c r="BR2323" s="23"/>
      <c r="BS2323" s="45">
        <v>24538.895026079175</v>
      </c>
      <c r="BT2323" s="45"/>
      <c r="BU2323" s="23"/>
      <c r="BV2323" s="23"/>
      <c r="BW2323" s="23"/>
      <c r="BX2323" s="23"/>
      <c r="BY2323" s="23"/>
      <c r="BZ2323" s="23"/>
      <c r="CA2323" s="23"/>
    </row>
    <row r="2324" ht="15.75" customHeight="1">
      <c r="A2324" s="45">
        <v>24290.01769319381</v>
      </c>
      <c r="B2324" s="46"/>
      <c r="C2324" s="45"/>
      <c r="D2324" s="45"/>
      <c r="E2324" s="45"/>
      <c r="F2324" s="45"/>
      <c r="G2324" s="45"/>
      <c r="H2324" s="45">
        <v>24290.01769319381</v>
      </c>
      <c r="I2324" s="46"/>
      <c r="J2324" s="45"/>
      <c r="K2324" s="45"/>
      <c r="L2324" s="45"/>
      <c r="M2324" s="45"/>
      <c r="N2324" s="45"/>
      <c r="O2324" s="45">
        <v>24290.01769319381</v>
      </c>
      <c r="P2324" s="45"/>
      <c r="Q2324" s="45"/>
      <c r="R2324" s="45"/>
      <c r="S2324" s="45"/>
      <c r="T2324" s="45"/>
      <c r="U2324" s="45"/>
      <c r="V2324" s="45">
        <v>24290.01769319381</v>
      </c>
      <c r="W2324" s="45"/>
      <c r="X2324" s="45"/>
      <c r="Y2324" s="45"/>
      <c r="Z2324" s="45"/>
      <c r="AA2324" s="45"/>
      <c r="AB2324" s="45"/>
      <c r="AC2324" s="45">
        <v>24290.01769319381</v>
      </c>
      <c r="AD2324" s="45">
        <v>1579.6262700816026</v>
      </c>
      <c r="AE2324" s="45"/>
      <c r="AF2324" s="45"/>
      <c r="AG2324" s="45"/>
      <c r="AH2324" s="45"/>
      <c r="AI2324" s="45"/>
      <c r="AJ2324" s="45">
        <v>24290.01769319381</v>
      </c>
      <c r="AK2324" s="45">
        <v>0.014</v>
      </c>
      <c r="AL2324" s="45"/>
      <c r="AM2324" s="45"/>
      <c r="AN2324" s="45"/>
      <c r="AO2324" s="23"/>
      <c r="AP2324" s="23"/>
      <c r="AQ2324" s="45">
        <v>24290.01769319381</v>
      </c>
      <c r="AR2324" s="45"/>
      <c r="AS2324" s="23"/>
      <c r="AT2324" s="23"/>
      <c r="AU2324" s="23"/>
      <c r="AV2324" s="23"/>
      <c r="AW2324" s="23"/>
      <c r="AX2324" s="45">
        <v>24290.01769319381</v>
      </c>
      <c r="AY2324" s="23"/>
      <c r="AZ2324" s="23"/>
      <c r="BA2324" s="23"/>
      <c r="BB2324" s="23"/>
      <c r="BC2324" s="23"/>
      <c r="BD2324" s="23"/>
      <c r="BE2324" s="45">
        <v>24290.01769319381</v>
      </c>
      <c r="BF2324" s="45"/>
      <c r="BG2324" s="23"/>
      <c r="BH2324" s="23"/>
      <c r="BI2324" s="23"/>
      <c r="BJ2324" s="23"/>
      <c r="BK2324" s="23"/>
      <c r="BL2324" s="45">
        <v>24290.01769319381</v>
      </c>
      <c r="BM2324" s="45"/>
      <c r="BN2324" s="23"/>
      <c r="BO2324" s="23"/>
      <c r="BP2324" s="23"/>
      <c r="BQ2324" s="23"/>
      <c r="BR2324" s="23"/>
      <c r="BS2324" s="45">
        <v>24290.01769319381</v>
      </c>
      <c r="BT2324" s="45"/>
      <c r="BU2324" s="23"/>
      <c r="BV2324" s="23"/>
      <c r="BW2324" s="23"/>
      <c r="BX2324" s="23"/>
      <c r="BY2324" s="23"/>
      <c r="BZ2324" s="23"/>
      <c r="CA2324" s="23"/>
    </row>
    <row r="2325" ht="15.75" customHeight="1">
      <c r="A2325" s="45">
        <v>24175.3829940366</v>
      </c>
      <c r="B2325" s="46"/>
      <c r="C2325" s="45"/>
      <c r="D2325" s="45"/>
      <c r="E2325" s="45"/>
      <c r="F2325" s="45"/>
      <c r="G2325" s="45"/>
      <c r="H2325" s="45">
        <v>24175.3829940366</v>
      </c>
      <c r="I2325" s="46"/>
      <c r="J2325" s="45"/>
      <c r="K2325" s="45"/>
      <c r="L2325" s="45"/>
      <c r="M2325" s="45"/>
      <c r="N2325" s="45"/>
      <c r="O2325" s="45">
        <v>24175.3829940366</v>
      </c>
      <c r="P2325" s="45"/>
      <c r="Q2325" s="45"/>
      <c r="R2325" s="45"/>
      <c r="S2325" s="45"/>
      <c r="T2325" s="45"/>
      <c r="U2325" s="45"/>
      <c r="V2325" s="45">
        <v>24175.3829940366</v>
      </c>
      <c r="W2325" s="45"/>
      <c r="X2325" s="45"/>
      <c r="Y2325" s="45"/>
      <c r="Z2325" s="45"/>
      <c r="AA2325" s="45"/>
      <c r="AB2325" s="45"/>
      <c r="AC2325" s="45">
        <v>24175.3829940366</v>
      </c>
      <c r="AD2325" s="45">
        <v>1768.4556857906641</v>
      </c>
      <c r="AE2325" s="45"/>
      <c r="AF2325" s="45"/>
      <c r="AG2325" s="45"/>
      <c r="AH2325" s="45"/>
      <c r="AI2325" s="45"/>
      <c r="AJ2325" s="45">
        <v>24175.3829940366</v>
      </c>
      <c r="AK2325" s="45">
        <v>0.013</v>
      </c>
      <c r="AL2325" s="45"/>
      <c r="AM2325" s="45"/>
      <c r="AN2325" s="45"/>
      <c r="AO2325" s="23"/>
      <c r="AP2325" s="23"/>
      <c r="AQ2325" s="45">
        <v>24175.3829940366</v>
      </c>
      <c r="AR2325" s="45"/>
      <c r="AS2325" s="23"/>
      <c r="AT2325" s="23"/>
      <c r="AU2325" s="23"/>
      <c r="AV2325" s="23"/>
      <c r="AW2325" s="23"/>
      <c r="AX2325" s="45">
        <v>24175.3829940366</v>
      </c>
      <c r="AY2325" s="23"/>
      <c r="AZ2325" s="23"/>
      <c r="BA2325" s="23"/>
      <c r="BB2325" s="23"/>
      <c r="BC2325" s="23"/>
      <c r="BD2325" s="23"/>
      <c r="BE2325" s="45">
        <v>24175.3829940366</v>
      </c>
      <c r="BF2325" s="45"/>
      <c r="BG2325" s="23"/>
      <c r="BH2325" s="23"/>
      <c r="BI2325" s="23"/>
      <c r="BJ2325" s="23"/>
      <c r="BK2325" s="23"/>
      <c r="BL2325" s="45">
        <v>24175.3829940366</v>
      </c>
      <c r="BM2325" s="45">
        <v>1.402</v>
      </c>
      <c r="BN2325" s="23"/>
      <c r="BO2325" s="23"/>
      <c r="BP2325" s="23"/>
      <c r="BQ2325" s="23"/>
      <c r="BR2325" s="23"/>
      <c r="BS2325" s="45">
        <v>24175.3829940366</v>
      </c>
      <c r="BT2325" s="45"/>
      <c r="BU2325" s="23"/>
      <c r="BV2325" s="23"/>
      <c r="BW2325" s="23"/>
      <c r="BX2325" s="23"/>
      <c r="BY2325" s="23"/>
      <c r="BZ2325" s="23"/>
      <c r="CA2325" s="23"/>
    </row>
    <row r="2326" ht="15.75" customHeight="1">
      <c r="A2326" s="45">
        <v>23661.813496661332</v>
      </c>
      <c r="B2326" s="46"/>
      <c r="C2326" s="45"/>
      <c r="D2326" s="45"/>
      <c r="E2326" s="45"/>
      <c r="F2326" s="45"/>
      <c r="G2326" s="45"/>
      <c r="H2326" s="45">
        <v>23661.813496661332</v>
      </c>
      <c r="I2326" s="46"/>
      <c r="J2326" s="45"/>
      <c r="K2326" s="45"/>
      <c r="L2326" s="45"/>
      <c r="M2326" s="45"/>
      <c r="N2326" s="45"/>
      <c r="O2326" s="45">
        <v>23661.813496661332</v>
      </c>
      <c r="P2326" s="45"/>
      <c r="Q2326" s="45"/>
      <c r="R2326" s="45"/>
      <c r="S2326" s="45"/>
      <c r="T2326" s="45"/>
      <c r="U2326" s="45"/>
      <c r="V2326" s="45">
        <v>23661.813496661332</v>
      </c>
      <c r="W2326" s="45"/>
      <c r="X2326" s="45"/>
      <c r="Y2326" s="45"/>
      <c r="Z2326" s="45"/>
      <c r="AA2326" s="45"/>
      <c r="AB2326" s="45"/>
      <c r="AC2326" s="45">
        <v>23661.813496661332</v>
      </c>
      <c r="AD2326" s="45">
        <v>1888.6753152815265</v>
      </c>
      <c r="AE2326" s="45"/>
      <c r="AF2326" s="45"/>
      <c r="AG2326" s="45"/>
      <c r="AH2326" s="45"/>
      <c r="AI2326" s="45"/>
      <c r="AJ2326" s="45">
        <v>23661.813496661332</v>
      </c>
      <c r="AK2326" s="45">
        <v>0.014</v>
      </c>
      <c r="AL2326" s="45"/>
      <c r="AM2326" s="45"/>
      <c r="AN2326" s="45"/>
      <c r="AO2326" s="23"/>
      <c r="AP2326" s="23"/>
      <c r="AQ2326" s="45">
        <v>23661.813496661332</v>
      </c>
      <c r="AR2326" s="45"/>
      <c r="AS2326" s="23"/>
      <c r="AT2326" s="23"/>
      <c r="AU2326" s="23"/>
      <c r="AV2326" s="23"/>
      <c r="AW2326" s="23"/>
      <c r="AX2326" s="45">
        <v>23661.813496661332</v>
      </c>
      <c r="AY2326" s="23"/>
      <c r="AZ2326" s="23"/>
      <c r="BA2326" s="23"/>
      <c r="BB2326" s="23"/>
      <c r="BC2326" s="23"/>
      <c r="BD2326" s="23"/>
      <c r="BE2326" s="45">
        <v>23661.813496661332</v>
      </c>
      <c r="BF2326" s="45"/>
      <c r="BG2326" s="23"/>
      <c r="BH2326" s="23"/>
      <c r="BI2326" s="23"/>
      <c r="BJ2326" s="23"/>
      <c r="BK2326" s="23"/>
      <c r="BL2326" s="45">
        <v>23661.813496661332</v>
      </c>
      <c r="BM2326" s="45">
        <v>1.383</v>
      </c>
      <c r="BN2326" s="23"/>
      <c r="BO2326" s="23"/>
      <c r="BP2326" s="23"/>
      <c r="BQ2326" s="23"/>
      <c r="BR2326" s="23"/>
      <c r="BS2326" s="45">
        <v>23661.813496661332</v>
      </c>
      <c r="BT2326" s="45"/>
      <c r="BU2326" s="23"/>
      <c r="BV2326" s="23"/>
      <c r="BW2326" s="23"/>
      <c r="BX2326" s="23"/>
      <c r="BY2326" s="23"/>
      <c r="BZ2326" s="23"/>
      <c r="CA2326" s="23"/>
    </row>
    <row r="2327" ht="15.75" customHeight="1">
      <c r="A2327" s="45">
        <v>23469.391343319257</v>
      </c>
      <c r="B2327" s="46"/>
      <c r="C2327" s="45"/>
      <c r="D2327" s="45"/>
      <c r="E2327" s="45"/>
      <c r="F2327" s="45"/>
      <c r="G2327" s="45"/>
      <c r="H2327" s="45">
        <v>23469.391343319257</v>
      </c>
      <c r="I2327" s="46"/>
      <c r="J2327" s="45"/>
      <c r="K2327" s="45"/>
      <c r="L2327" s="45"/>
      <c r="M2327" s="45"/>
      <c r="N2327" s="45"/>
      <c r="O2327" s="45">
        <v>23469.391343319257</v>
      </c>
      <c r="P2327" s="45"/>
      <c r="Q2327" s="45"/>
      <c r="R2327" s="45"/>
      <c r="S2327" s="45"/>
      <c r="T2327" s="45"/>
      <c r="U2327" s="45"/>
      <c r="V2327" s="45">
        <v>23469.391343319257</v>
      </c>
      <c r="W2327" s="45"/>
      <c r="X2327" s="45"/>
      <c r="Y2327" s="45"/>
      <c r="Z2327" s="45"/>
      <c r="AA2327" s="45"/>
      <c r="AB2327" s="45"/>
      <c r="AC2327" s="45">
        <v>23469.391343319257</v>
      </c>
      <c r="AD2327" s="45">
        <v>2131.3042785435423</v>
      </c>
      <c r="AE2327" s="45"/>
      <c r="AF2327" s="45"/>
      <c r="AG2327" s="45"/>
      <c r="AH2327" s="45"/>
      <c r="AI2327" s="45"/>
      <c r="AJ2327" s="45">
        <v>23469.391343319257</v>
      </c>
      <c r="AK2327" s="45">
        <v>0.013</v>
      </c>
      <c r="AL2327" s="45"/>
      <c r="AM2327" s="45"/>
      <c r="AN2327" s="45"/>
      <c r="AO2327" s="23"/>
      <c r="AP2327" s="23"/>
      <c r="AQ2327" s="45">
        <v>23469.391343319257</v>
      </c>
      <c r="AR2327" s="45"/>
      <c r="AS2327" s="23"/>
      <c r="AT2327" s="23"/>
      <c r="AU2327" s="23"/>
      <c r="AV2327" s="23"/>
      <c r="AW2327" s="23"/>
      <c r="AX2327" s="45">
        <v>23469.391343319257</v>
      </c>
      <c r="AY2327" s="23"/>
      <c r="AZ2327" s="23"/>
      <c r="BA2327" s="23"/>
      <c r="BB2327" s="23"/>
      <c r="BC2327" s="23"/>
      <c r="BD2327" s="23"/>
      <c r="BE2327" s="45">
        <v>23469.391343319257</v>
      </c>
      <c r="BF2327" s="45"/>
      <c r="BG2327" s="23"/>
      <c r="BH2327" s="23"/>
      <c r="BI2327" s="23"/>
      <c r="BJ2327" s="23"/>
      <c r="BK2327" s="23"/>
      <c r="BL2327" s="45">
        <v>23469.391343319257</v>
      </c>
      <c r="BM2327" s="45">
        <v>1.361</v>
      </c>
      <c r="BN2327" s="23"/>
      <c r="BO2327" s="23"/>
      <c r="BP2327" s="23"/>
      <c r="BQ2327" s="23"/>
      <c r="BR2327" s="23"/>
      <c r="BS2327" s="45">
        <v>23469.391343319257</v>
      </c>
      <c r="BT2327" s="45"/>
      <c r="BU2327" s="23"/>
      <c r="BV2327" s="23"/>
      <c r="BW2327" s="23"/>
      <c r="BX2327" s="23"/>
      <c r="BY2327" s="23"/>
      <c r="BZ2327" s="23"/>
      <c r="CA2327" s="23"/>
    </row>
    <row r="2328" ht="15.75" customHeight="1">
      <c r="A2328" s="45">
        <v>23257.60982795812</v>
      </c>
      <c r="B2328" s="46"/>
      <c r="C2328" s="45"/>
      <c r="D2328" s="45"/>
      <c r="E2328" s="45"/>
      <c r="F2328" s="45"/>
      <c r="G2328" s="45"/>
      <c r="H2328" s="45">
        <v>23257.60982795812</v>
      </c>
      <c r="I2328" s="46"/>
      <c r="J2328" s="45"/>
      <c r="K2328" s="45"/>
      <c r="L2328" s="45"/>
      <c r="M2328" s="45"/>
      <c r="N2328" s="45"/>
      <c r="O2328" s="45">
        <v>23257.60982795812</v>
      </c>
      <c r="P2328" s="45"/>
      <c r="Q2328" s="45"/>
      <c r="R2328" s="45"/>
      <c r="S2328" s="45"/>
      <c r="T2328" s="45"/>
      <c r="U2328" s="45"/>
      <c r="V2328" s="45">
        <v>23257.60982795812</v>
      </c>
      <c r="W2328" s="45"/>
      <c r="X2328" s="45"/>
      <c r="Y2328" s="45"/>
      <c r="Z2328" s="45"/>
      <c r="AA2328" s="45"/>
      <c r="AB2328" s="45"/>
      <c r="AC2328" s="45">
        <v>23257.60982795812</v>
      </c>
      <c r="AD2328" s="45">
        <v>2347.8192244962383</v>
      </c>
      <c r="AE2328" s="45"/>
      <c r="AF2328" s="45"/>
      <c r="AG2328" s="45"/>
      <c r="AH2328" s="45"/>
      <c r="AI2328" s="45"/>
      <c r="AJ2328" s="45">
        <v>23257.60982795812</v>
      </c>
      <c r="AK2328" s="45">
        <v>0.013</v>
      </c>
      <c r="AL2328" s="45"/>
      <c r="AM2328" s="45"/>
      <c r="AN2328" s="45"/>
      <c r="AO2328" s="23"/>
      <c r="AP2328" s="23"/>
      <c r="AQ2328" s="45">
        <v>23257.60982795812</v>
      </c>
      <c r="AR2328" s="45"/>
      <c r="AS2328" s="23"/>
      <c r="AT2328" s="23"/>
      <c r="AU2328" s="23"/>
      <c r="AV2328" s="23"/>
      <c r="AW2328" s="23"/>
      <c r="AX2328" s="45">
        <v>23257.60982795812</v>
      </c>
      <c r="AY2328" s="23"/>
      <c r="AZ2328" s="23"/>
      <c r="BA2328" s="23"/>
      <c r="BB2328" s="23"/>
      <c r="BC2328" s="23"/>
      <c r="BD2328" s="23"/>
      <c r="BE2328" s="45">
        <v>23257.60982795812</v>
      </c>
      <c r="BF2328" s="45"/>
      <c r="BG2328" s="23"/>
      <c r="BH2328" s="23"/>
      <c r="BI2328" s="23"/>
      <c r="BJ2328" s="23"/>
      <c r="BK2328" s="23"/>
      <c r="BL2328" s="45">
        <v>23257.60982795812</v>
      </c>
      <c r="BM2328" s="45">
        <v>1.318</v>
      </c>
      <c r="BN2328" s="23"/>
      <c r="BO2328" s="23"/>
      <c r="BP2328" s="23"/>
      <c r="BQ2328" s="23"/>
      <c r="BR2328" s="23"/>
      <c r="BS2328" s="45">
        <v>23257.60982795812</v>
      </c>
      <c r="BT2328" s="45"/>
      <c r="BU2328" s="23"/>
      <c r="BV2328" s="23"/>
      <c r="BW2328" s="23"/>
      <c r="BX2328" s="23"/>
      <c r="BY2328" s="23"/>
      <c r="BZ2328" s="23"/>
      <c r="CA2328" s="23"/>
    </row>
    <row r="2329" ht="15.75" customHeight="1">
      <c r="A2329" s="45">
        <v>59054.82781038764</v>
      </c>
      <c r="B2329" s="46">
        <v>0.05</v>
      </c>
      <c r="C2329" s="45"/>
      <c r="D2329" s="45"/>
      <c r="E2329" s="45"/>
      <c r="F2329" s="45"/>
      <c r="G2329" s="45"/>
      <c r="H2329" s="45">
        <v>59054.82781038764</v>
      </c>
      <c r="I2329" s="46">
        <v>0.117</v>
      </c>
      <c r="J2329" s="45"/>
      <c r="K2329" s="45"/>
      <c r="L2329" s="45"/>
      <c r="M2329" s="45"/>
      <c r="N2329" s="45"/>
      <c r="O2329" s="45">
        <v>59054.82781038764</v>
      </c>
      <c r="P2329" s="45"/>
      <c r="Q2329" s="45"/>
      <c r="R2329" s="45"/>
      <c r="S2329" s="45"/>
      <c r="T2329" s="45"/>
      <c r="U2329" s="45"/>
      <c r="V2329" s="45">
        <v>59054.82781038764</v>
      </c>
      <c r="W2329" s="45"/>
      <c r="X2329" s="45"/>
      <c r="Y2329" s="45"/>
      <c r="Z2329" s="45"/>
      <c r="AA2329" s="45"/>
      <c r="AB2329" s="45"/>
      <c r="AC2329" s="45">
        <v>59054.82781038764</v>
      </c>
      <c r="AD2329" s="45">
        <v>129.1637365633835</v>
      </c>
      <c r="AE2329" s="45"/>
      <c r="AF2329" s="45"/>
      <c r="AG2329" s="45"/>
      <c r="AH2329" s="45"/>
      <c r="AI2329" s="45"/>
      <c r="AJ2329" s="45">
        <v>59054.82781038764</v>
      </c>
      <c r="AK2329" s="45"/>
      <c r="AL2329" s="45"/>
      <c r="AM2329" s="45"/>
      <c r="AN2329" s="45"/>
      <c r="AO2329" s="23"/>
      <c r="AP2329" s="23"/>
      <c r="AQ2329" s="45">
        <v>59054.82781038764</v>
      </c>
      <c r="AR2329" s="45">
        <v>0.014</v>
      </c>
      <c r="AS2329" s="23"/>
      <c r="AT2329" s="23"/>
      <c r="AU2329" s="23"/>
      <c r="AV2329" s="23"/>
      <c r="AW2329" s="23"/>
      <c r="AX2329" s="45">
        <v>59054.82781038764</v>
      </c>
      <c r="AY2329" s="23"/>
      <c r="AZ2329" s="23"/>
      <c r="BA2329" s="23"/>
      <c r="BB2329" s="23"/>
      <c r="BC2329" s="23"/>
      <c r="BD2329" s="23"/>
      <c r="BE2329" s="45">
        <v>59054.82781038764</v>
      </c>
      <c r="BF2329" s="45"/>
      <c r="BG2329" s="23"/>
      <c r="BH2329" s="23"/>
      <c r="BI2329" s="23"/>
      <c r="BJ2329" s="23"/>
      <c r="BK2329" s="23"/>
      <c r="BL2329" s="45">
        <v>59054.82781038764</v>
      </c>
      <c r="BM2329" s="45">
        <v>0.017</v>
      </c>
      <c r="BN2329" s="23"/>
      <c r="BO2329" s="23"/>
      <c r="BP2329" s="23"/>
      <c r="BQ2329" s="23"/>
      <c r="BR2329" s="23"/>
      <c r="BS2329" s="45">
        <v>59054.82781038764</v>
      </c>
      <c r="BT2329" s="45">
        <v>0.088</v>
      </c>
      <c r="BU2329" s="23"/>
      <c r="BV2329" s="23"/>
      <c r="BW2329" s="23"/>
      <c r="BX2329" s="23"/>
      <c r="BY2329" s="23"/>
      <c r="BZ2329" s="23"/>
      <c r="CA2329" s="23"/>
    </row>
    <row r="2330" ht="15.75" customHeight="1">
      <c r="A2330" s="45">
        <v>59271.00262704565</v>
      </c>
      <c r="B2330" s="46">
        <v>0.05</v>
      </c>
      <c r="C2330" s="45"/>
      <c r="D2330" s="45"/>
      <c r="E2330" s="45"/>
      <c r="F2330" s="45"/>
      <c r="G2330" s="45"/>
      <c r="H2330" s="45">
        <v>59271.00262704565</v>
      </c>
      <c r="I2330" s="46">
        <v>0.111</v>
      </c>
      <c r="J2330" s="45"/>
      <c r="K2330" s="45"/>
      <c r="L2330" s="45"/>
      <c r="M2330" s="45"/>
      <c r="N2330" s="45"/>
      <c r="O2330" s="45">
        <v>59271.00262704565</v>
      </c>
      <c r="P2330" s="45"/>
      <c r="Q2330" s="45"/>
      <c r="R2330" s="45"/>
      <c r="S2330" s="45"/>
      <c r="T2330" s="45"/>
      <c r="U2330" s="45"/>
      <c r="V2330" s="45">
        <v>59271.00262704565</v>
      </c>
      <c r="W2330" s="45"/>
      <c r="X2330" s="45"/>
      <c r="Y2330" s="45"/>
      <c r="Z2330" s="45"/>
      <c r="AA2330" s="45"/>
      <c r="AB2330" s="45"/>
      <c r="AC2330" s="45">
        <v>59271.00262704565</v>
      </c>
      <c r="AD2330" s="45">
        <v>129.19896640826875</v>
      </c>
      <c r="AE2330" s="45"/>
      <c r="AF2330" s="45"/>
      <c r="AG2330" s="45"/>
      <c r="AH2330" s="45"/>
      <c r="AI2330" s="45"/>
      <c r="AJ2330" s="45">
        <v>59271.00262704565</v>
      </c>
      <c r="AK2330" s="45"/>
      <c r="AL2330" s="45"/>
      <c r="AM2330" s="45"/>
      <c r="AN2330" s="45"/>
      <c r="AO2330" s="23"/>
      <c r="AP2330" s="23"/>
      <c r="AQ2330" s="45">
        <v>59271.00262704565</v>
      </c>
      <c r="AR2330" s="45">
        <v>0.013</v>
      </c>
      <c r="AS2330" s="23"/>
      <c r="AT2330" s="23"/>
      <c r="AU2330" s="23"/>
      <c r="AV2330" s="23"/>
      <c r="AW2330" s="23"/>
      <c r="AX2330" s="45">
        <v>59271.00262704565</v>
      </c>
      <c r="AY2330" s="23"/>
      <c r="AZ2330" s="23"/>
      <c r="BA2330" s="23"/>
      <c r="BB2330" s="23"/>
      <c r="BC2330" s="23"/>
      <c r="BD2330" s="23"/>
      <c r="BE2330" s="45">
        <v>59271.00262704565</v>
      </c>
      <c r="BF2330" s="45"/>
      <c r="BG2330" s="23"/>
      <c r="BH2330" s="23"/>
      <c r="BI2330" s="23"/>
      <c r="BJ2330" s="23"/>
      <c r="BK2330" s="23"/>
      <c r="BL2330" s="45">
        <v>59271.00262704565</v>
      </c>
      <c r="BM2330" s="45">
        <v>0.111</v>
      </c>
      <c r="BN2330" s="23"/>
      <c r="BO2330" s="23"/>
      <c r="BP2330" s="23"/>
      <c r="BQ2330" s="23"/>
      <c r="BR2330" s="23"/>
      <c r="BS2330" s="45">
        <v>59271.00262704565</v>
      </c>
      <c r="BT2330" s="45">
        <v>0.132</v>
      </c>
      <c r="BU2330" s="23"/>
      <c r="BV2330" s="23"/>
      <c r="BW2330" s="23"/>
      <c r="BX2330" s="23"/>
      <c r="BY2330" s="23"/>
      <c r="BZ2330" s="23"/>
      <c r="CA2330" s="23"/>
    </row>
    <row r="2331" ht="15.75" customHeight="1">
      <c r="A2331" s="45">
        <v>59223.75255708678</v>
      </c>
      <c r="B2331" s="46">
        <v>0.051</v>
      </c>
      <c r="C2331" s="45"/>
      <c r="D2331" s="45"/>
      <c r="E2331" s="45"/>
      <c r="F2331" s="45"/>
      <c r="G2331" s="45"/>
      <c r="H2331" s="45">
        <v>59223.75255708678</v>
      </c>
      <c r="I2331" s="46">
        <v>0.11</v>
      </c>
      <c r="J2331" s="45"/>
      <c r="K2331" s="45"/>
      <c r="L2331" s="45"/>
      <c r="M2331" s="45"/>
      <c r="N2331" s="45"/>
      <c r="O2331" s="45">
        <v>59223.75255708678</v>
      </c>
      <c r="P2331" s="45"/>
      <c r="Q2331" s="45"/>
      <c r="R2331" s="45"/>
      <c r="S2331" s="45"/>
      <c r="T2331" s="45"/>
      <c r="U2331" s="45"/>
      <c r="V2331" s="45">
        <v>59223.75255708678</v>
      </c>
      <c r="W2331" s="45">
        <v>0.0019482565968541386</v>
      </c>
      <c r="X2331" s="45"/>
      <c r="Y2331" s="45"/>
      <c r="Z2331" s="45"/>
      <c r="AA2331" s="45"/>
      <c r="AB2331" s="45"/>
      <c r="AC2331" s="45">
        <v>59223.75255708678</v>
      </c>
      <c r="AD2331" s="45">
        <v>128.9287453800533</v>
      </c>
      <c r="AE2331" s="45"/>
      <c r="AF2331" s="45"/>
      <c r="AG2331" s="45"/>
      <c r="AH2331" s="45"/>
      <c r="AI2331" s="45"/>
      <c r="AJ2331" s="45">
        <v>59223.75255708678</v>
      </c>
      <c r="AK2331" s="45">
        <v>0.015</v>
      </c>
      <c r="AL2331" s="45"/>
      <c r="AM2331" s="45"/>
      <c r="AN2331" s="45"/>
      <c r="AO2331" s="23"/>
      <c r="AP2331" s="23"/>
      <c r="AQ2331" s="45">
        <v>59223.75255708678</v>
      </c>
      <c r="AR2331" s="45">
        <v>0.013</v>
      </c>
      <c r="AS2331" s="23"/>
      <c r="AT2331" s="23"/>
      <c r="AU2331" s="23"/>
      <c r="AV2331" s="23"/>
      <c r="AW2331" s="23"/>
      <c r="AX2331" s="45">
        <v>59223.75255708678</v>
      </c>
      <c r="AY2331" s="23"/>
      <c r="AZ2331" s="23"/>
      <c r="BA2331" s="23"/>
      <c r="BB2331" s="23"/>
      <c r="BC2331" s="23"/>
      <c r="BD2331" s="23"/>
      <c r="BE2331" s="45">
        <v>59223.75255708678</v>
      </c>
      <c r="BF2331" s="45"/>
      <c r="BG2331" s="23"/>
      <c r="BH2331" s="23"/>
      <c r="BI2331" s="23"/>
      <c r="BJ2331" s="23"/>
      <c r="BK2331" s="23"/>
      <c r="BL2331" s="45">
        <v>59223.75255708678</v>
      </c>
      <c r="BM2331" s="45">
        <v>0.174</v>
      </c>
      <c r="BN2331" s="23"/>
      <c r="BO2331" s="23"/>
      <c r="BP2331" s="23"/>
      <c r="BQ2331" s="23"/>
      <c r="BR2331" s="23"/>
      <c r="BS2331" s="45">
        <v>59223.75255708678</v>
      </c>
      <c r="BT2331" s="45">
        <v>0.184</v>
      </c>
      <c r="BU2331" s="23"/>
      <c r="BV2331" s="23"/>
      <c r="BW2331" s="23"/>
      <c r="BX2331" s="23"/>
      <c r="BY2331" s="23"/>
      <c r="BZ2331" s="23"/>
      <c r="CA2331" s="23"/>
    </row>
    <row r="2332" ht="15.75" customHeight="1">
      <c r="A2332" s="45">
        <v>59037.9950326872</v>
      </c>
      <c r="B2332" s="46">
        <v>0.049</v>
      </c>
      <c r="C2332" s="45"/>
      <c r="D2332" s="45"/>
      <c r="E2332" s="45"/>
      <c r="F2332" s="45"/>
      <c r="G2332" s="45"/>
      <c r="H2332" s="45">
        <v>59037.9950326872</v>
      </c>
      <c r="I2332" s="46">
        <v>0.115</v>
      </c>
      <c r="J2332" s="45"/>
      <c r="K2332" s="45"/>
      <c r="L2332" s="45"/>
      <c r="M2332" s="45"/>
      <c r="N2332" s="45"/>
      <c r="O2332" s="45">
        <v>59037.9950326872</v>
      </c>
      <c r="P2332" s="45"/>
      <c r="Q2332" s="45"/>
      <c r="R2332" s="45"/>
      <c r="S2332" s="45"/>
      <c r="T2332" s="45"/>
      <c r="U2332" s="45"/>
      <c r="V2332" s="45">
        <v>59037.9950326872</v>
      </c>
      <c r="W2332" s="45">
        <v>0.001827057580861572</v>
      </c>
      <c r="X2332" s="45"/>
      <c r="Y2332" s="45"/>
      <c r="Z2332" s="45"/>
      <c r="AA2332" s="45"/>
      <c r="AB2332" s="45"/>
      <c r="AC2332" s="45">
        <v>59037.9950326872</v>
      </c>
      <c r="AD2332" s="45">
        <v>128.46498615432927</v>
      </c>
      <c r="AE2332" s="45"/>
      <c r="AF2332" s="45"/>
      <c r="AG2332" s="45"/>
      <c r="AH2332" s="45"/>
      <c r="AI2332" s="45"/>
      <c r="AJ2332" s="45">
        <v>59037.9950326872</v>
      </c>
      <c r="AK2332" s="45"/>
      <c r="AL2332" s="45"/>
      <c r="AM2332" s="45"/>
      <c r="AN2332" s="45"/>
      <c r="AO2332" s="23"/>
      <c r="AP2332" s="23"/>
      <c r="AQ2332" s="45">
        <v>59037.9950326872</v>
      </c>
      <c r="AR2332" s="45">
        <v>0.013</v>
      </c>
      <c r="AS2332" s="23"/>
      <c r="AT2332" s="23"/>
      <c r="AU2332" s="23"/>
      <c r="AV2332" s="23"/>
      <c r="AW2332" s="23"/>
      <c r="AX2332" s="45">
        <v>59037.9950326872</v>
      </c>
      <c r="AY2332" s="23"/>
      <c r="AZ2332" s="23"/>
      <c r="BA2332" s="23"/>
      <c r="BB2332" s="23"/>
      <c r="BC2332" s="23"/>
      <c r="BD2332" s="23"/>
      <c r="BE2332" s="45">
        <v>59037.9950326872</v>
      </c>
      <c r="BF2332" s="45"/>
      <c r="BG2332" s="23"/>
      <c r="BH2332" s="23"/>
      <c r="BI2332" s="23"/>
      <c r="BJ2332" s="23"/>
      <c r="BK2332" s="23"/>
      <c r="BL2332" s="45">
        <v>59037.9950326872</v>
      </c>
      <c r="BM2332" s="45">
        <v>0.34</v>
      </c>
      <c r="BN2332" s="23"/>
      <c r="BO2332" s="23"/>
      <c r="BP2332" s="23"/>
      <c r="BQ2332" s="23"/>
      <c r="BR2332" s="23"/>
      <c r="BS2332" s="45">
        <v>59037.9950326872</v>
      </c>
      <c r="BT2332" s="45">
        <v>0.236</v>
      </c>
      <c r="BU2332" s="23"/>
      <c r="BV2332" s="23"/>
      <c r="BW2332" s="23"/>
      <c r="BX2332" s="23"/>
      <c r="BY2332" s="23"/>
      <c r="BZ2332" s="23"/>
      <c r="CA2332" s="23"/>
    </row>
    <row r="2333" ht="15.75" customHeight="1">
      <c r="A2333" s="45">
        <v>58951.61375044437</v>
      </c>
      <c r="B2333" s="46">
        <v>0.047</v>
      </c>
      <c r="C2333" s="45"/>
      <c r="D2333" s="45"/>
      <c r="E2333" s="45"/>
      <c r="F2333" s="45"/>
      <c r="G2333" s="45"/>
      <c r="H2333" s="45">
        <v>58951.61375044437</v>
      </c>
      <c r="I2333" s="46">
        <v>0.089</v>
      </c>
      <c r="J2333" s="45"/>
      <c r="K2333" s="45"/>
      <c r="L2333" s="45"/>
      <c r="M2333" s="45"/>
      <c r="N2333" s="45"/>
      <c r="O2333" s="45">
        <v>58951.61375044437</v>
      </c>
      <c r="P2333" s="45"/>
      <c r="Q2333" s="45"/>
      <c r="R2333" s="45"/>
      <c r="S2333" s="45"/>
      <c r="T2333" s="45"/>
      <c r="U2333" s="45"/>
      <c r="V2333" s="45">
        <v>58951.61375044437</v>
      </c>
      <c r="W2333" s="45">
        <v>0.0018201208674013508</v>
      </c>
      <c r="X2333" s="45"/>
      <c r="Y2333" s="45"/>
      <c r="Z2333" s="45"/>
      <c r="AA2333" s="45"/>
      <c r="AB2333" s="45"/>
      <c r="AC2333" s="45">
        <v>58951.61375044437</v>
      </c>
      <c r="AD2333" s="45">
        <v>127.97724848915749</v>
      </c>
      <c r="AE2333" s="45"/>
      <c r="AF2333" s="45"/>
      <c r="AG2333" s="45"/>
      <c r="AH2333" s="45"/>
      <c r="AI2333" s="45"/>
      <c r="AJ2333" s="45">
        <v>58951.61375044437</v>
      </c>
      <c r="AK2333" s="45"/>
      <c r="AL2333" s="45"/>
      <c r="AM2333" s="45"/>
      <c r="AN2333" s="45"/>
      <c r="AO2333" s="23"/>
      <c r="AP2333" s="23"/>
      <c r="AQ2333" s="45">
        <v>58951.61375044437</v>
      </c>
      <c r="AR2333" s="45">
        <v>0.013</v>
      </c>
      <c r="AS2333" s="23"/>
      <c r="AT2333" s="23"/>
      <c r="AU2333" s="23"/>
      <c r="AV2333" s="23"/>
      <c r="AW2333" s="23"/>
      <c r="AX2333" s="45">
        <v>58951.61375044437</v>
      </c>
      <c r="AY2333" s="23"/>
      <c r="AZ2333" s="23"/>
      <c r="BA2333" s="23"/>
      <c r="BB2333" s="23"/>
      <c r="BC2333" s="23"/>
      <c r="BD2333" s="23"/>
      <c r="BE2333" s="45">
        <v>58951.61375044437</v>
      </c>
      <c r="BF2333" s="45"/>
      <c r="BG2333" s="23"/>
      <c r="BH2333" s="23"/>
      <c r="BI2333" s="23"/>
      <c r="BJ2333" s="23"/>
      <c r="BK2333" s="23"/>
      <c r="BL2333" s="45">
        <v>58951.61375044437</v>
      </c>
      <c r="BM2333" s="45">
        <v>0.595</v>
      </c>
      <c r="BN2333" s="23"/>
      <c r="BO2333" s="23"/>
      <c r="BP2333" s="23"/>
      <c r="BQ2333" s="23"/>
      <c r="BR2333" s="23"/>
      <c r="BS2333" s="45">
        <v>58951.61375044437</v>
      </c>
      <c r="BT2333" s="45">
        <v>0.303</v>
      </c>
      <c r="BU2333" s="23"/>
      <c r="BV2333" s="23"/>
      <c r="BW2333" s="23"/>
      <c r="BX2333" s="23"/>
      <c r="BY2333" s="23"/>
      <c r="BZ2333" s="23"/>
      <c r="CA2333" s="23"/>
    </row>
    <row r="2334" ht="15.75" customHeight="1">
      <c r="A2334" s="45">
        <v>58891.01290011624</v>
      </c>
      <c r="B2334" s="46">
        <v>0.05</v>
      </c>
      <c r="C2334" s="45"/>
      <c r="D2334" s="45"/>
      <c r="E2334" s="45"/>
      <c r="F2334" s="45"/>
      <c r="G2334" s="45"/>
      <c r="H2334" s="45">
        <v>58891.01290011624</v>
      </c>
      <c r="I2334" s="46">
        <v>0.099</v>
      </c>
      <c r="J2334" s="45"/>
      <c r="K2334" s="45"/>
      <c r="L2334" s="45"/>
      <c r="M2334" s="45"/>
      <c r="N2334" s="45"/>
      <c r="O2334" s="45">
        <v>58891.01290011624</v>
      </c>
      <c r="P2334" s="45">
        <v>5.52862124691673E-4</v>
      </c>
      <c r="Q2334" s="45"/>
      <c r="R2334" s="45"/>
      <c r="S2334" s="45"/>
      <c r="T2334" s="45"/>
      <c r="U2334" s="45"/>
      <c r="V2334" s="45">
        <v>58891.01290011624</v>
      </c>
      <c r="W2334" s="45">
        <v>0.0015593547106688213</v>
      </c>
      <c r="X2334" s="45"/>
      <c r="Y2334" s="45"/>
      <c r="Z2334" s="45"/>
      <c r="AA2334" s="45"/>
      <c r="AB2334" s="45"/>
      <c r="AC2334" s="45">
        <v>58891.01290011624</v>
      </c>
      <c r="AD2334" s="45">
        <v>141.75951915171103</v>
      </c>
      <c r="AE2334" s="45"/>
      <c r="AF2334" s="45"/>
      <c r="AG2334" s="45"/>
      <c r="AH2334" s="45"/>
      <c r="AI2334" s="45"/>
      <c r="AJ2334" s="45">
        <v>58891.01290011624</v>
      </c>
      <c r="AK2334" s="45"/>
      <c r="AL2334" s="45"/>
      <c r="AM2334" s="45"/>
      <c r="AN2334" s="45"/>
      <c r="AO2334" s="23"/>
      <c r="AP2334" s="23"/>
      <c r="AQ2334" s="45">
        <v>58891.01290011624</v>
      </c>
      <c r="AR2334" s="45">
        <v>0.012</v>
      </c>
      <c r="AS2334" s="23"/>
      <c r="AT2334" s="23"/>
      <c r="AU2334" s="23"/>
      <c r="AV2334" s="23"/>
      <c r="AW2334" s="23"/>
      <c r="AX2334" s="45">
        <v>58891.01290011624</v>
      </c>
      <c r="AY2334" s="23">
        <v>0.37</v>
      </c>
      <c r="AZ2334" s="23"/>
      <c r="BA2334" s="23"/>
      <c r="BB2334" s="23"/>
      <c r="BC2334" s="23"/>
      <c r="BD2334" s="23"/>
      <c r="BE2334" s="45">
        <v>58891.01290011624</v>
      </c>
      <c r="BF2334" s="45">
        <v>14.0</v>
      </c>
      <c r="BG2334" s="23"/>
      <c r="BH2334" s="23"/>
      <c r="BI2334" s="23"/>
      <c r="BJ2334" s="23"/>
      <c r="BK2334" s="23"/>
      <c r="BL2334" s="45">
        <v>58891.01290011624</v>
      </c>
      <c r="BM2334" s="45">
        <v>0.737</v>
      </c>
      <c r="BN2334" s="23"/>
      <c r="BO2334" s="23"/>
      <c r="BP2334" s="23"/>
      <c r="BQ2334" s="23"/>
      <c r="BR2334" s="23"/>
      <c r="BS2334" s="45">
        <v>58891.01290011624</v>
      </c>
      <c r="BT2334" s="45">
        <v>0.385</v>
      </c>
      <c r="BU2334" s="23"/>
      <c r="BV2334" s="23"/>
      <c r="BW2334" s="23"/>
      <c r="BX2334" s="23"/>
      <c r="BY2334" s="23"/>
      <c r="BZ2334" s="23"/>
      <c r="CA2334" s="23"/>
    </row>
    <row r="2335" ht="15.75" customHeight="1">
      <c r="A2335" s="45">
        <v>58822.1109916537</v>
      </c>
      <c r="B2335" s="46">
        <v>0.05</v>
      </c>
      <c r="C2335" s="45"/>
      <c r="D2335" s="45"/>
      <c r="E2335" s="45"/>
      <c r="F2335" s="45"/>
      <c r="G2335" s="45"/>
      <c r="H2335" s="45">
        <v>58822.1109916537</v>
      </c>
      <c r="I2335" s="46">
        <v>0.095</v>
      </c>
      <c r="J2335" s="45"/>
      <c r="K2335" s="45"/>
      <c r="L2335" s="45"/>
      <c r="M2335" s="45"/>
      <c r="N2335" s="45"/>
      <c r="O2335" s="45">
        <v>58822.1109916537</v>
      </c>
      <c r="P2335" s="45">
        <v>6.082897156599236E-4</v>
      </c>
      <c r="Q2335" s="45"/>
      <c r="R2335" s="45"/>
      <c r="S2335" s="45"/>
      <c r="T2335" s="45"/>
      <c r="U2335" s="45"/>
      <c r="V2335" s="45">
        <v>58822.1109916537</v>
      </c>
      <c r="W2335" s="45">
        <v>0.002121940868581129</v>
      </c>
      <c r="X2335" s="45"/>
      <c r="Y2335" s="45"/>
      <c r="Z2335" s="45"/>
      <c r="AA2335" s="45"/>
      <c r="AB2335" s="45"/>
      <c r="AC2335" s="45">
        <v>58822.1109916537</v>
      </c>
      <c r="AD2335" s="45">
        <v>141.46272457207525</v>
      </c>
      <c r="AE2335" s="45"/>
      <c r="AF2335" s="45"/>
      <c r="AG2335" s="45"/>
      <c r="AH2335" s="45"/>
      <c r="AI2335" s="45"/>
      <c r="AJ2335" s="45">
        <v>58822.1109916537</v>
      </c>
      <c r="AK2335" s="45">
        <v>0.015</v>
      </c>
      <c r="AL2335" s="45"/>
      <c r="AM2335" s="45"/>
      <c r="AN2335" s="45"/>
      <c r="AO2335" s="23"/>
      <c r="AP2335" s="23"/>
      <c r="AQ2335" s="45">
        <v>58822.1109916537</v>
      </c>
      <c r="AR2335" s="45">
        <v>0.012</v>
      </c>
      <c r="AS2335" s="23"/>
      <c r="AT2335" s="23"/>
      <c r="AU2335" s="23"/>
      <c r="AV2335" s="23"/>
      <c r="AW2335" s="23"/>
      <c r="AX2335" s="45">
        <v>58822.1109916537</v>
      </c>
      <c r="AY2335" s="23">
        <v>0.37</v>
      </c>
      <c r="AZ2335" s="23"/>
      <c r="BA2335" s="23"/>
      <c r="BB2335" s="23"/>
      <c r="BC2335" s="23"/>
      <c r="BD2335" s="23"/>
      <c r="BE2335" s="45">
        <v>58822.1109916537</v>
      </c>
      <c r="BF2335" s="45">
        <v>14.0</v>
      </c>
      <c r="BG2335" s="23"/>
      <c r="BH2335" s="23"/>
      <c r="BI2335" s="23"/>
      <c r="BJ2335" s="23"/>
      <c r="BK2335" s="23"/>
      <c r="BL2335" s="45">
        <v>58822.1109916537</v>
      </c>
      <c r="BM2335" s="45">
        <v>1.011</v>
      </c>
      <c r="BN2335" s="23"/>
      <c r="BO2335" s="23"/>
      <c r="BP2335" s="23"/>
      <c r="BQ2335" s="23"/>
      <c r="BR2335" s="23"/>
      <c r="BS2335" s="45">
        <v>58822.1109916537</v>
      </c>
      <c r="BT2335" s="45">
        <v>0.394</v>
      </c>
      <c r="BU2335" s="23"/>
      <c r="BV2335" s="23"/>
      <c r="BW2335" s="23"/>
      <c r="BX2335" s="23"/>
      <c r="BY2335" s="23"/>
      <c r="BZ2335" s="23"/>
      <c r="CA2335" s="23"/>
    </row>
    <row r="2336" ht="15.75" customHeight="1">
      <c r="A2336" s="45">
        <v>59135.885302634364</v>
      </c>
      <c r="B2336" s="46">
        <v>0.051</v>
      </c>
      <c r="C2336" s="45"/>
      <c r="D2336" s="45"/>
      <c r="E2336" s="45"/>
      <c r="F2336" s="45"/>
      <c r="G2336" s="45"/>
      <c r="H2336" s="45">
        <v>59135.885302634364</v>
      </c>
      <c r="I2336" s="46">
        <v>0.092</v>
      </c>
      <c r="J2336" s="45"/>
      <c r="K2336" s="45"/>
      <c r="L2336" s="45"/>
      <c r="M2336" s="45"/>
      <c r="N2336" s="45"/>
      <c r="O2336" s="45">
        <v>59135.885302634364</v>
      </c>
      <c r="P2336" s="45">
        <v>5.791369446994844E-4</v>
      </c>
      <c r="Q2336" s="45"/>
      <c r="R2336" s="45"/>
      <c r="S2336" s="45"/>
      <c r="T2336" s="45"/>
      <c r="U2336" s="45"/>
      <c r="V2336" s="45">
        <v>59135.885302634364</v>
      </c>
      <c r="W2336" s="45">
        <v>0.0016102832120912494</v>
      </c>
      <c r="X2336" s="45"/>
      <c r="Y2336" s="45"/>
      <c r="Z2336" s="45"/>
      <c r="AA2336" s="45"/>
      <c r="AB2336" s="45"/>
      <c r="AC2336" s="45">
        <v>59135.885302634364</v>
      </c>
      <c r="AD2336" s="45">
        <v>155.37820467547144</v>
      </c>
      <c r="AE2336" s="45"/>
      <c r="AF2336" s="45"/>
      <c r="AG2336" s="45"/>
      <c r="AH2336" s="45"/>
      <c r="AI2336" s="45"/>
      <c r="AJ2336" s="45">
        <v>59135.885302634364</v>
      </c>
      <c r="AK2336" s="45"/>
      <c r="AL2336" s="45"/>
      <c r="AM2336" s="45"/>
      <c r="AN2336" s="45"/>
      <c r="AO2336" s="23"/>
      <c r="AP2336" s="23"/>
      <c r="AQ2336" s="45">
        <v>59135.885302634364</v>
      </c>
      <c r="AR2336" s="45">
        <v>0.012</v>
      </c>
      <c r="AS2336" s="23"/>
      <c r="AT2336" s="23"/>
      <c r="AU2336" s="23"/>
      <c r="AV2336" s="23"/>
      <c r="AW2336" s="23"/>
      <c r="AX2336" s="45">
        <v>59135.885302634364</v>
      </c>
      <c r="AY2336" s="23">
        <v>0.37</v>
      </c>
      <c r="AZ2336" s="23"/>
      <c r="BA2336" s="23"/>
      <c r="BB2336" s="23"/>
      <c r="BC2336" s="23"/>
      <c r="BD2336" s="23"/>
      <c r="BE2336" s="45">
        <v>59135.885302634364</v>
      </c>
      <c r="BF2336" s="45">
        <v>14.0</v>
      </c>
      <c r="BG2336" s="23"/>
      <c r="BH2336" s="23"/>
      <c r="BI2336" s="23"/>
      <c r="BJ2336" s="23"/>
      <c r="BK2336" s="23"/>
      <c r="BL2336" s="45">
        <v>59135.885302634364</v>
      </c>
      <c r="BM2336" s="45">
        <v>1.257</v>
      </c>
      <c r="BN2336" s="23"/>
      <c r="BO2336" s="23"/>
      <c r="BP2336" s="23"/>
      <c r="BQ2336" s="23"/>
      <c r="BR2336" s="23"/>
      <c r="BS2336" s="45">
        <v>59135.885302634364</v>
      </c>
      <c r="BT2336" s="45">
        <v>0.403</v>
      </c>
      <c r="BU2336" s="23"/>
      <c r="BV2336" s="23"/>
      <c r="BW2336" s="23"/>
      <c r="BX2336" s="23"/>
      <c r="BY2336" s="23"/>
      <c r="BZ2336" s="23"/>
      <c r="CA2336" s="23"/>
    </row>
    <row r="2337" ht="15.75" customHeight="1">
      <c r="A2337" s="45">
        <v>59271.37515342184</v>
      </c>
      <c r="B2337" s="46">
        <v>0.049</v>
      </c>
      <c r="C2337" s="45"/>
      <c r="D2337" s="45"/>
      <c r="E2337" s="45"/>
      <c r="F2337" s="45"/>
      <c r="G2337" s="45"/>
      <c r="H2337" s="45">
        <v>59271.37515342184</v>
      </c>
      <c r="I2337" s="46">
        <v>0.091</v>
      </c>
      <c r="J2337" s="45"/>
      <c r="K2337" s="45"/>
      <c r="L2337" s="45"/>
      <c r="M2337" s="45"/>
      <c r="N2337" s="45"/>
      <c r="O2337" s="45">
        <v>59271.37515342184</v>
      </c>
      <c r="P2337" s="45"/>
      <c r="Q2337" s="45"/>
      <c r="R2337" s="45"/>
      <c r="S2337" s="45"/>
      <c r="T2337" s="45"/>
      <c r="U2337" s="45"/>
      <c r="V2337" s="45">
        <v>59271.37515342184</v>
      </c>
      <c r="W2337" s="45">
        <v>0.0014530987683929856</v>
      </c>
      <c r="X2337" s="45"/>
      <c r="Y2337" s="45"/>
      <c r="Z2337" s="45"/>
      <c r="AA2337" s="45"/>
      <c r="AB2337" s="45"/>
      <c r="AC2337" s="45">
        <v>59271.37515342184</v>
      </c>
      <c r="AD2337" s="45">
        <v>155.1853053623577</v>
      </c>
      <c r="AE2337" s="45"/>
      <c r="AF2337" s="45"/>
      <c r="AG2337" s="45"/>
      <c r="AH2337" s="45"/>
      <c r="AI2337" s="45"/>
      <c r="AJ2337" s="45">
        <v>59271.37515342184</v>
      </c>
      <c r="AK2337" s="45"/>
      <c r="AL2337" s="45"/>
      <c r="AM2337" s="45"/>
      <c r="AN2337" s="45"/>
      <c r="AO2337" s="23"/>
      <c r="AP2337" s="23"/>
      <c r="AQ2337" s="45">
        <v>59271.37515342184</v>
      </c>
      <c r="AR2337" s="45">
        <v>0.012</v>
      </c>
      <c r="AS2337" s="23"/>
      <c r="AT2337" s="23"/>
      <c r="AU2337" s="23"/>
      <c r="AV2337" s="23"/>
      <c r="AW2337" s="23"/>
      <c r="AX2337" s="45">
        <v>59271.37515342184</v>
      </c>
      <c r="AY2337" s="23">
        <v>0.37</v>
      </c>
      <c r="AZ2337" s="23"/>
      <c r="BA2337" s="23"/>
      <c r="BB2337" s="23"/>
      <c r="BC2337" s="23"/>
      <c r="BD2337" s="23"/>
      <c r="BE2337" s="45">
        <v>59271.37515342184</v>
      </c>
      <c r="BF2337" s="45">
        <v>13.0</v>
      </c>
      <c r="BG2337" s="23"/>
      <c r="BH2337" s="23"/>
      <c r="BI2337" s="23"/>
      <c r="BJ2337" s="23"/>
      <c r="BK2337" s="23"/>
      <c r="BL2337" s="45">
        <v>59271.37515342184</v>
      </c>
      <c r="BM2337" s="45">
        <v>1.284</v>
      </c>
      <c r="BN2337" s="23"/>
      <c r="BO2337" s="23"/>
      <c r="BP2337" s="23"/>
      <c r="BQ2337" s="23"/>
      <c r="BR2337" s="23"/>
      <c r="BS2337" s="45">
        <v>59271.37515342184</v>
      </c>
      <c r="BT2337" s="45">
        <v>0.412</v>
      </c>
      <c r="BU2337" s="23"/>
      <c r="BV2337" s="23"/>
      <c r="BW2337" s="23"/>
      <c r="BX2337" s="23"/>
      <c r="BY2337" s="23"/>
      <c r="BZ2337" s="23"/>
      <c r="CA2337" s="23"/>
    </row>
    <row r="2338" ht="15.75" customHeight="1">
      <c r="A2338" s="45">
        <v>59238.423601329654</v>
      </c>
      <c r="B2338" s="46">
        <v>0.05</v>
      </c>
      <c r="C2338" s="45"/>
      <c r="D2338" s="45"/>
      <c r="E2338" s="45"/>
      <c r="F2338" s="45"/>
      <c r="G2338" s="45"/>
      <c r="H2338" s="45">
        <v>59238.423601329654</v>
      </c>
      <c r="I2338" s="46">
        <v>0.1</v>
      </c>
      <c r="J2338" s="45"/>
      <c r="K2338" s="45"/>
      <c r="L2338" s="45"/>
      <c r="M2338" s="45"/>
      <c r="N2338" s="45"/>
      <c r="O2338" s="45">
        <v>59238.423601329654</v>
      </c>
      <c r="P2338" s="45"/>
      <c r="Q2338" s="45"/>
      <c r="R2338" s="45"/>
      <c r="S2338" s="45"/>
      <c r="T2338" s="45"/>
      <c r="U2338" s="45"/>
      <c r="V2338" s="45">
        <v>59238.423601329654</v>
      </c>
      <c r="W2338" s="45">
        <v>0.0016057242661558398</v>
      </c>
      <c r="X2338" s="45"/>
      <c r="Y2338" s="45"/>
      <c r="Z2338" s="45"/>
      <c r="AA2338" s="45"/>
      <c r="AB2338" s="45"/>
      <c r="AC2338" s="45">
        <v>59238.423601329654</v>
      </c>
      <c r="AD2338" s="45">
        <v>183.108907544087</v>
      </c>
      <c r="AE2338" s="45"/>
      <c r="AF2338" s="45"/>
      <c r="AG2338" s="45"/>
      <c r="AH2338" s="45"/>
      <c r="AI2338" s="45"/>
      <c r="AJ2338" s="45">
        <v>59238.423601329654</v>
      </c>
      <c r="AK2338" s="45"/>
      <c r="AL2338" s="45"/>
      <c r="AM2338" s="45"/>
      <c r="AN2338" s="45"/>
      <c r="AO2338" s="23"/>
      <c r="AP2338" s="23"/>
      <c r="AQ2338" s="45">
        <v>59238.423601329654</v>
      </c>
      <c r="AR2338" s="45">
        <v>0.011</v>
      </c>
      <c r="AS2338" s="23"/>
      <c r="AT2338" s="23"/>
      <c r="AU2338" s="23"/>
      <c r="AV2338" s="23"/>
      <c r="AW2338" s="23"/>
      <c r="AX2338" s="45">
        <v>59238.423601329654</v>
      </c>
      <c r="AY2338" s="23">
        <v>0.37</v>
      </c>
      <c r="AZ2338" s="23"/>
      <c r="BA2338" s="23"/>
      <c r="BB2338" s="23"/>
      <c r="BC2338" s="23"/>
      <c r="BD2338" s="23"/>
      <c r="BE2338" s="45">
        <v>59238.423601329654</v>
      </c>
      <c r="BF2338" s="45">
        <v>13.0</v>
      </c>
      <c r="BG2338" s="23"/>
      <c r="BH2338" s="23"/>
      <c r="BI2338" s="23"/>
      <c r="BJ2338" s="23"/>
      <c r="BK2338" s="23"/>
      <c r="BL2338" s="45">
        <v>59238.423601329654</v>
      </c>
      <c r="BM2338" s="45">
        <v>1.387</v>
      </c>
      <c r="BN2338" s="23"/>
      <c r="BO2338" s="23"/>
      <c r="BP2338" s="23"/>
      <c r="BQ2338" s="23"/>
      <c r="BR2338" s="23"/>
      <c r="BS2338" s="45">
        <v>59238.423601329654</v>
      </c>
      <c r="BT2338" s="45">
        <v>0.42</v>
      </c>
      <c r="BU2338" s="23"/>
      <c r="BV2338" s="23"/>
      <c r="BW2338" s="23"/>
      <c r="BX2338" s="23"/>
      <c r="BY2338" s="23"/>
      <c r="BZ2338" s="23"/>
      <c r="CA2338" s="23"/>
    </row>
    <row r="2339" ht="15.75" customHeight="1">
      <c r="A2339" s="45">
        <v>59338.53513566681</v>
      </c>
      <c r="B2339" s="46">
        <v>0.06</v>
      </c>
      <c r="C2339" s="45"/>
      <c r="D2339" s="45"/>
      <c r="E2339" s="45"/>
      <c r="F2339" s="45"/>
      <c r="G2339" s="45"/>
      <c r="H2339" s="45">
        <v>59338.53513566681</v>
      </c>
      <c r="I2339" s="46">
        <v>0.095</v>
      </c>
      <c r="J2339" s="45"/>
      <c r="K2339" s="45"/>
      <c r="L2339" s="45"/>
      <c r="M2339" s="45"/>
      <c r="N2339" s="45"/>
      <c r="O2339" s="45">
        <v>59338.53513566681</v>
      </c>
      <c r="P2339" s="45">
        <v>5.901611702052918E-4</v>
      </c>
      <c r="Q2339" s="45"/>
      <c r="R2339" s="45"/>
      <c r="S2339" s="45"/>
      <c r="T2339" s="45"/>
      <c r="U2339" s="45"/>
      <c r="V2339" s="45">
        <v>59338.53513566681</v>
      </c>
      <c r="W2339" s="45">
        <v>0.0015456602076805261</v>
      </c>
      <c r="X2339" s="45"/>
      <c r="Y2339" s="45"/>
      <c r="Z2339" s="45"/>
      <c r="AA2339" s="45"/>
      <c r="AB2339" s="45"/>
      <c r="AC2339" s="45">
        <v>59338.53513566681</v>
      </c>
      <c r="AD2339" s="45">
        <v>182.66893363497127</v>
      </c>
      <c r="AE2339" s="45"/>
      <c r="AF2339" s="45"/>
      <c r="AG2339" s="45"/>
      <c r="AH2339" s="45"/>
      <c r="AI2339" s="45"/>
      <c r="AJ2339" s="45">
        <v>59338.53513566681</v>
      </c>
      <c r="AK2339" s="45">
        <v>0.013</v>
      </c>
      <c r="AL2339" s="45"/>
      <c r="AM2339" s="45"/>
      <c r="AN2339" s="45"/>
      <c r="AO2339" s="23"/>
      <c r="AP2339" s="23"/>
      <c r="AQ2339" s="45">
        <v>59338.53513566681</v>
      </c>
      <c r="AR2339" s="45">
        <v>0.011</v>
      </c>
      <c r="AS2339" s="23"/>
      <c r="AT2339" s="23"/>
      <c r="AU2339" s="23"/>
      <c r="AV2339" s="23"/>
      <c r="AW2339" s="23"/>
      <c r="AX2339" s="45">
        <v>59338.53513566681</v>
      </c>
      <c r="AY2339" s="23">
        <v>0.37</v>
      </c>
      <c r="AZ2339" s="23"/>
      <c r="BA2339" s="23"/>
      <c r="BB2339" s="23"/>
      <c r="BC2339" s="23"/>
      <c r="BD2339" s="23"/>
      <c r="BE2339" s="45">
        <v>59338.53513566681</v>
      </c>
      <c r="BF2339" s="45">
        <v>13.0</v>
      </c>
      <c r="BG2339" s="23"/>
      <c r="BH2339" s="23"/>
      <c r="BI2339" s="23"/>
      <c r="BJ2339" s="23"/>
      <c r="BK2339" s="23"/>
      <c r="BL2339" s="45">
        <v>59338.53513566681</v>
      </c>
      <c r="BM2339" s="45">
        <v>1.483</v>
      </c>
      <c r="BN2339" s="23"/>
      <c r="BO2339" s="23"/>
      <c r="BP2339" s="23"/>
      <c r="BQ2339" s="23"/>
      <c r="BR2339" s="23"/>
      <c r="BS2339" s="45">
        <v>59338.53513566681</v>
      </c>
      <c r="BT2339" s="45">
        <v>0.475</v>
      </c>
      <c r="BU2339" s="23"/>
      <c r="BV2339" s="23"/>
      <c r="BW2339" s="23"/>
      <c r="BX2339" s="23"/>
      <c r="BY2339" s="23"/>
      <c r="BZ2339" s="23"/>
      <c r="CA2339" s="23"/>
    </row>
    <row r="2340" ht="15.75" customHeight="1">
      <c r="A2340" s="45">
        <v>59170.739905603565</v>
      </c>
      <c r="B2340" s="46">
        <v>0.06</v>
      </c>
      <c r="C2340" s="45"/>
      <c r="D2340" s="45"/>
      <c r="E2340" s="45"/>
      <c r="F2340" s="45"/>
      <c r="G2340" s="45"/>
      <c r="H2340" s="45">
        <v>59170.739905603565</v>
      </c>
      <c r="I2340" s="46">
        <v>0.088</v>
      </c>
      <c r="J2340" s="45"/>
      <c r="K2340" s="45"/>
      <c r="L2340" s="45"/>
      <c r="M2340" s="45"/>
      <c r="N2340" s="45"/>
      <c r="O2340" s="45">
        <v>59170.739905603565</v>
      </c>
      <c r="P2340" s="45"/>
      <c r="Q2340" s="45"/>
      <c r="R2340" s="45"/>
      <c r="S2340" s="45"/>
      <c r="T2340" s="45"/>
      <c r="U2340" s="45"/>
      <c r="V2340" s="45">
        <v>59170.739905603565</v>
      </c>
      <c r="W2340" s="45"/>
      <c r="X2340" s="45"/>
      <c r="Y2340" s="45"/>
      <c r="Z2340" s="45"/>
      <c r="AA2340" s="45"/>
      <c r="AB2340" s="45"/>
      <c r="AC2340" s="45">
        <v>59170.739905603565</v>
      </c>
      <c r="AD2340" s="45">
        <v>168.06487304099383</v>
      </c>
      <c r="AE2340" s="45"/>
      <c r="AF2340" s="45"/>
      <c r="AG2340" s="45"/>
      <c r="AH2340" s="45"/>
      <c r="AI2340" s="45"/>
      <c r="AJ2340" s="45">
        <v>59170.739905603565</v>
      </c>
      <c r="AK2340" s="45"/>
      <c r="AL2340" s="45"/>
      <c r="AM2340" s="45"/>
      <c r="AN2340" s="45"/>
      <c r="AO2340" s="23"/>
      <c r="AP2340" s="23"/>
      <c r="AQ2340" s="45">
        <v>59170.739905603565</v>
      </c>
      <c r="AR2340" s="45">
        <v>0.011</v>
      </c>
      <c r="AS2340" s="23"/>
      <c r="AT2340" s="23"/>
      <c r="AU2340" s="23"/>
      <c r="AV2340" s="23"/>
      <c r="AW2340" s="23"/>
      <c r="AX2340" s="45">
        <v>59170.739905603565</v>
      </c>
      <c r="AY2340" s="23">
        <v>0.371</v>
      </c>
      <c r="AZ2340" s="23"/>
      <c r="BA2340" s="23"/>
      <c r="BB2340" s="23"/>
      <c r="BC2340" s="23"/>
      <c r="BD2340" s="23"/>
      <c r="BE2340" s="45">
        <v>59170.739905603565</v>
      </c>
      <c r="BF2340" s="45">
        <v>12.0</v>
      </c>
      <c r="BG2340" s="23"/>
      <c r="BH2340" s="23"/>
      <c r="BI2340" s="23"/>
      <c r="BJ2340" s="23"/>
      <c r="BK2340" s="23"/>
      <c r="BL2340" s="45">
        <v>59170.739905603565</v>
      </c>
      <c r="BM2340" s="45">
        <v>1.526</v>
      </c>
      <c r="BN2340" s="23"/>
      <c r="BO2340" s="23"/>
      <c r="BP2340" s="23"/>
      <c r="BQ2340" s="23"/>
      <c r="BR2340" s="23"/>
      <c r="BS2340" s="45">
        <v>59170.739905603565</v>
      </c>
      <c r="BT2340" s="45">
        <v>0.513</v>
      </c>
      <c r="BU2340" s="23"/>
      <c r="BV2340" s="23"/>
      <c r="BW2340" s="23"/>
      <c r="BX2340" s="23"/>
      <c r="BY2340" s="23"/>
      <c r="BZ2340" s="23"/>
      <c r="CA2340" s="23"/>
    </row>
    <row r="2341" ht="15.75" customHeight="1">
      <c r="A2341" s="45">
        <v>59077.25807711623</v>
      </c>
      <c r="B2341" s="46">
        <v>0.059</v>
      </c>
      <c r="C2341" s="45"/>
      <c r="D2341" s="45"/>
      <c r="E2341" s="45"/>
      <c r="F2341" s="45"/>
      <c r="G2341" s="45"/>
      <c r="H2341" s="45">
        <v>59077.25807711623</v>
      </c>
      <c r="I2341" s="46">
        <v>0.09</v>
      </c>
      <c r="J2341" s="45"/>
      <c r="K2341" s="45"/>
      <c r="L2341" s="45"/>
      <c r="M2341" s="45"/>
      <c r="N2341" s="45"/>
      <c r="O2341" s="45">
        <v>59077.25807711623</v>
      </c>
      <c r="P2341" s="45"/>
      <c r="Q2341" s="45"/>
      <c r="R2341" s="45"/>
      <c r="S2341" s="45"/>
      <c r="T2341" s="45"/>
      <c r="U2341" s="45"/>
      <c r="V2341" s="45">
        <v>59077.25807711623</v>
      </c>
      <c r="W2341" s="45"/>
      <c r="X2341" s="45"/>
      <c r="Y2341" s="45"/>
      <c r="Z2341" s="45"/>
      <c r="AA2341" s="45"/>
      <c r="AB2341" s="45"/>
      <c r="AC2341" s="45">
        <v>59077.25807711623</v>
      </c>
      <c r="AD2341" s="45">
        <v>181.35148708219407</v>
      </c>
      <c r="AE2341" s="45"/>
      <c r="AF2341" s="45"/>
      <c r="AG2341" s="45"/>
      <c r="AH2341" s="45"/>
      <c r="AI2341" s="45"/>
      <c r="AJ2341" s="45">
        <v>59077.25807711623</v>
      </c>
      <c r="AK2341" s="45"/>
      <c r="AL2341" s="45"/>
      <c r="AM2341" s="45"/>
      <c r="AN2341" s="45"/>
      <c r="AO2341" s="23"/>
      <c r="AP2341" s="23"/>
      <c r="AQ2341" s="45">
        <v>59077.25807711623</v>
      </c>
      <c r="AR2341" s="45">
        <v>0.011</v>
      </c>
      <c r="AS2341" s="23"/>
      <c r="AT2341" s="23"/>
      <c r="AU2341" s="23"/>
      <c r="AV2341" s="23"/>
      <c r="AW2341" s="23"/>
      <c r="AX2341" s="45">
        <v>59077.25807711623</v>
      </c>
      <c r="AY2341" s="23">
        <v>0.371</v>
      </c>
      <c r="AZ2341" s="23"/>
      <c r="BA2341" s="23"/>
      <c r="BB2341" s="23"/>
      <c r="BC2341" s="23"/>
      <c r="BD2341" s="23"/>
      <c r="BE2341" s="45">
        <v>59077.25807711623</v>
      </c>
      <c r="BF2341" s="45">
        <v>12.0</v>
      </c>
      <c r="BG2341" s="23"/>
      <c r="BH2341" s="23"/>
      <c r="BI2341" s="23"/>
      <c r="BJ2341" s="23"/>
      <c r="BK2341" s="23"/>
      <c r="BL2341" s="45">
        <v>59077.25807711623</v>
      </c>
      <c r="BM2341" s="45">
        <v>1.525</v>
      </c>
      <c r="BN2341" s="23"/>
      <c r="BO2341" s="23"/>
      <c r="BP2341" s="23"/>
      <c r="BQ2341" s="23"/>
      <c r="BR2341" s="23"/>
      <c r="BS2341" s="45">
        <v>59077.25807711623</v>
      </c>
      <c r="BT2341" s="45">
        <v>0.552</v>
      </c>
      <c r="BU2341" s="23"/>
      <c r="BV2341" s="23"/>
      <c r="BW2341" s="23"/>
      <c r="BX2341" s="23"/>
      <c r="BY2341" s="23"/>
      <c r="BZ2341" s="23"/>
      <c r="CA2341" s="23"/>
    </row>
    <row r="2342" ht="15.75" customHeight="1">
      <c r="A2342" s="45">
        <v>489.47094329133955</v>
      </c>
      <c r="B2342" s="46">
        <v>0.063</v>
      </c>
      <c r="C2342" s="45"/>
      <c r="D2342" s="45"/>
      <c r="E2342" s="45"/>
      <c r="F2342" s="45"/>
      <c r="G2342" s="45"/>
      <c r="H2342" s="45">
        <v>489.47094329133955</v>
      </c>
      <c r="I2342" s="46">
        <v>0.268</v>
      </c>
      <c r="J2342" s="45"/>
      <c r="K2342" s="45"/>
      <c r="L2342" s="45"/>
      <c r="M2342" s="45"/>
      <c r="N2342" s="45"/>
      <c r="O2342" s="45">
        <v>489.47094329133955</v>
      </c>
      <c r="P2342" s="45"/>
      <c r="Q2342" s="45"/>
      <c r="R2342" s="45"/>
      <c r="S2342" s="45"/>
      <c r="T2342" s="45"/>
      <c r="U2342" s="45"/>
      <c r="V2342" s="45">
        <v>489.47094329133955</v>
      </c>
      <c r="W2342" s="45"/>
      <c r="X2342" s="45"/>
      <c r="Y2342" s="45"/>
      <c r="Z2342" s="45"/>
      <c r="AA2342" s="45"/>
      <c r="AB2342" s="45"/>
      <c r="AC2342" s="45">
        <v>489.47094329133955</v>
      </c>
      <c r="AD2342" s="45">
        <v>50.788250969218744</v>
      </c>
      <c r="AE2342" s="45"/>
      <c r="AF2342" s="45"/>
      <c r="AG2342" s="45"/>
      <c r="AH2342" s="45"/>
      <c r="AI2342" s="45"/>
      <c r="AJ2342" s="45">
        <v>489.47094329133955</v>
      </c>
      <c r="AK2342" s="45">
        <v>0.025</v>
      </c>
      <c r="AL2342" s="45"/>
      <c r="AM2342" s="45"/>
      <c r="AN2342" s="45"/>
      <c r="AO2342" s="23"/>
      <c r="AP2342" s="23"/>
      <c r="AQ2342" s="45">
        <v>489.47094329133955</v>
      </c>
      <c r="AR2342" s="45">
        <v>0.033</v>
      </c>
      <c r="AS2342" s="23"/>
      <c r="AT2342" s="23"/>
      <c r="AU2342" s="23"/>
      <c r="AV2342" s="23"/>
      <c r="AW2342" s="23"/>
      <c r="AX2342" s="45">
        <v>489.47094329133955</v>
      </c>
      <c r="AY2342" s="23"/>
      <c r="AZ2342" s="23"/>
      <c r="BA2342" s="23"/>
      <c r="BB2342" s="23"/>
      <c r="BC2342" s="23"/>
      <c r="BD2342" s="23"/>
      <c r="BE2342" s="45">
        <v>489.47094329133955</v>
      </c>
      <c r="BF2342" s="45"/>
      <c r="BG2342" s="23"/>
      <c r="BH2342" s="23"/>
      <c r="BI2342" s="23"/>
      <c r="BJ2342" s="23"/>
      <c r="BK2342" s="23"/>
      <c r="BL2342" s="45">
        <v>489.47094329133955</v>
      </c>
      <c r="BM2342" s="45">
        <v>0.081</v>
      </c>
      <c r="BN2342" s="23"/>
      <c r="BO2342" s="23"/>
      <c r="BP2342" s="23"/>
      <c r="BQ2342" s="23"/>
      <c r="BR2342" s="23"/>
      <c r="BS2342" s="45">
        <v>489.47094329133955</v>
      </c>
      <c r="BT2342" s="45">
        <v>0.037</v>
      </c>
      <c r="BU2342" s="23"/>
      <c r="BV2342" s="23"/>
      <c r="BW2342" s="23"/>
      <c r="BX2342" s="23"/>
      <c r="BY2342" s="23"/>
      <c r="BZ2342" s="23"/>
      <c r="CA2342" s="23"/>
    </row>
    <row r="2343" ht="15.75" customHeight="1">
      <c r="A2343" s="45">
        <v>486.0353305456867</v>
      </c>
      <c r="B2343" s="46">
        <v>0.062</v>
      </c>
      <c r="C2343" s="45"/>
      <c r="D2343" s="45"/>
      <c r="E2343" s="45"/>
      <c r="F2343" s="45"/>
      <c r="G2343" s="45"/>
      <c r="H2343" s="45">
        <v>486.0353305456867</v>
      </c>
      <c r="I2343" s="46">
        <v>0.243</v>
      </c>
      <c r="J2343" s="45"/>
      <c r="K2343" s="45"/>
      <c r="L2343" s="45"/>
      <c r="M2343" s="45"/>
      <c r="N2343" s="45"/>
      <c r="O2343" s="45">
        <v>486.0353305456867</v>
      </c>
      <c r="P2343" s="45">
        <v>8.389305601424114E-4</v>
      </c>
      <c r="Q2343" s="45"/>
      <c r="R2343" s="45"/>
      <c r="S2343" s="45"/>
      <c r="T2343" s="45"/>
      <c r="U2343" s="45"/>
      <c r="V2343" s="45">
        <v>486.0353305456867</v>
      </c>
      <c r="W2343" s="45"/>
      <c r="X2343" s="45"/>
      <c r="Y2343" s="45"/>
      <c r="Z2343" s="45"/>
      <c r="AA2343" s="45"/>
      <c r="AB2343" s="45"/>
      <c r="AC2343" s="45">
        <v>486.0353305456867</v>
      </c>
      <c r="AD2343" s="45">
        <v>48.29930751294024</v>
      </c>
      <c r="AE2343" s="45"/>
      <c r="AF2343" s="45"/>
      <c r="AG2343" s="45"/>
      <c r="AH2343" s="45"/>
      <c r="AI2343" s="45"/>
      <c r="AJ2343" s="45">
        <v>486.0353305456867</v>
      </c>
      <c r="AK2343" s="45">
        <v>0.025</v>
      </c>
      <c r="AL2343" s="45"/>
      <c r="AM2343" s="45"/>
      <c r="AN2343" s="45"/>
      <c r="AO2343" s="23"/>
      <c r="AP2343" s="23"/>
      <c r="AQ2343" s="45">
        <v>486.0353305456867</v>
      </c>
      <c r="AR2343" s="45">
        <v>0.032</v>
      </c>
      <c r="AS2343" s="23"/>
      <c r="AT2343" s="23"/>
      <c r="AU2343" s="23"/>
      <c r="AV2343" s="23"/>
      <c r="AW2343" s="23"/>
      <c r="AX2343" s="45">
        <v>486.0353305456867</v>
      </c>
      <c r="AY2343" s="23"/>
      <c r="AZ2343" s="23"/>
      <c r="BA2343" s="23"/>
      <c r="BB2343" s="23"/>
      <c r="BC2343" s="23"/>
      <c r="BD2343" s="23"/>
      <c r="BE2343" s="45">
        <v>486.0353305456867</v>
      </c>
      <c r="BF2343" s="45"/>
      <c r="BG2343" s="23"/>
      <c r="BH2343" s="23"/>
      <c r="BI2343" s="23"/>
      <c r="BJ2343" s="23"/>
      <c r="BK2343" s="23"/>
      <c r="BL2343" s="45">
        <v>486.0353305456867</v>
      </c>
      <c r="BM2343" s="45">
        <v>0.144</v>
      </c>
      <c r="BN2343" s="23"/>
      <c r="BO2343" s="23"/>
      <c r="BP2343" s="23"/>
      <c r="BQ2343" s="23"/>
      <c r="BR2343" s="23"/>
      <c r="BS2343" s="45">
        <v>486.0353305456867</v>
      </c>
      <c r="BT2343" s="45">
        <v>0.044</v>
      </c>
      <c r="BU2343" s="23"/>
      <c r="BV2343" s="23"/>
      <c r="BW2343" s="23"/>
      <c r="BX2343" s="23"/>
      <c r="BY2343" s="23"/>
      <c r="BZ2343" s="23"/>
      <c r="CA2343" s="23"/>
    </row>
    <row r="2344" ht="15.75" customHeight="1">
      <c r="A2344" s="45">
        <v>479.0092450573072</v>
      </c>
      <c r="B2344" s="46">
        <v>0.063</v>
      </c>
      <c r="C2344" s="45"/>
      <c r="D2344" s="45"/>
      <c r="E2344" s="45"/>
      <c r="F2344" s="45"/>
      <c r="G2344" s="45"/>
      <c r="H2344" s="45">
        <v>479.0092450573072</v>
      </c>
      <c r="I2344" s="46">
        <v>0.261</v>
      </c>
      <c r="J2344" s="45"/>
      <c r="K2344" s="45"/>
      <c r="L2344" s="45"/>
      <c r="M2344" s="45"/>
      <c r="N2344" s="45"/>
      <c r="O2344" s="45">
        <v>479.0092450573072</v>
      </c>
      <c r="P2344" s="45">
        <v>8.033341163733214E-4</v>
      </c>
      <c r="Q2344" s="45"/>
      <c r="R2344" s="45"/>
      <c r="S2344" s="45"/>
      <c r="T2344" s="45"/>
      <c r="U2344" s="45"/>
      <c r="V2344" s="45">
        <v>479.0092450573072</v>
      </c>
      <c r="W2344" s="45">
        <v>0.00234621014428118</v>
      </c>
      <c r="X2344" s="45"/>
      <c r="Y2344" s="45"/>
      <c r="Z2344" s="45"/>
      <c r="AA2344" s="45"/>
      <c r="AB2344" s="45"/>
      <c r="AC2344" s="45">
        <v>479.0092450573072</v>
      </c>
      <c r="AD2344" s="45">
        <v>48.012027852348126</v>
      </c>
      <c r="AE2344" s="45"/>
      <c r="AF2344" s="45"/>
      <c r="AG2344" s="45"/>
      <c r="AH2344" s="45"/>
      <c r="AI2344" s="45"/>
      <c r="AJ2344" s="45">
        <v>479.0092450573072</v>
      </c>
      <c r="AK2344" s="45">
        <v>0.024</v>
      </c>
      <c r="AL2344" s="45"/>
      <c r="AM2344" s="45"/>
      <c r="AN2344" s="45"/>
      <c r="AO2344" s="23"/>
      <c r="AP2344" s="23"/>
      <c r="AQ2344" s="45">
        <v>479.0092450573072</v>
      </c>
      <c r="AR2344" s="45">
        <v>0.032</v>
      </c>
      <c r="AS2344" s="23"/>
      <c r="AT2344" s="23"/>
      <c r="AU2344" s="23"/>
      <c r="AV2344" s="23"/>
      <c r="AW2344" s="23"/>
      <c r="AX2344" s="45">
        <v>479.0092450573072</v>
      </c>
      <c r="AY2344" s="23"/>
      <c r="AZ2344" s="23"/>
      <c r="BA2344" s="23"/>
      <c r="BB2344" s="23"/>
      <c r="BC2344" s="23"/>
      <c r="BD2344" s="23"/>
      <c r="BE2344" s="45">
        <v>479.0092450573072</v>
      </c>
      <c r="BF2344" s="45"/>
      <c r="BG2344" s="23"/>
      <c r="BH2344" s="23"/>
      <c r="BI2344" s="23"/>
      <c r="BJ2344" s="23"/>
      <c r="BK2344" s="23"/>
      <c r="BL2344" s="45">
        <v>479.0092450573072</v>
      </c>
      <c r="BM2344" s="45">
        <v>0.19</v>
      </c>
      <c r="BN2344" s="23"/>
      <c r="BO2344" s="23"/>
      <c r="BP2344" s="23"/>
      <c r="BQ2344" s="23"/>
      <c r="BR2344" s="23"/>
      <c r="BS2344" s="45">
        <v>479.0092450573072</v>
      </c>
      <c r="BT2344" s="45">
        <v>0.068</v>
      </c>
      <c r="BU2344" s="23"/>
      <c r="BV2344" s="23"/>
      <c r="BW2344" s="23"/>
      <c r="BX2344" s="23"/>
      <c r="BY2344" s="23"/>
      <c r="BZ2344" s="23"/>
      <c r="CA2344" s="23"/>
    </row>
    <row r="2345" ht="15.75" customHeight="1">
      <c r="A2345" s="45">
        <v>472.26082670676965</v>
      </c>
      <c r="B2345" s="46">
        <v>0.065</v>
      </c>
      <c r="C2345" s="45"/>
      <c r="D2345" s="45"/>
      <c r="E2345" s="45"/>
      <c r="F2345" s="45"/>
      <c r="G2345" s="45"/>
      <c r="H2345" s="45">
        <v>472.26082670676965</v>
      </c>
      <c r="I2345" s="46">
        <v>0.314</v>
      </c>
      <c r="J2345" s="45"/>
      <c r="K2345" s="45"/>
      <c r="L2345" s="45"/>
      <c r="M2345" s="45"/>
      <c r="N2345" s="45"/>
      <c r="O2345" s="45">
        <v>472.26082670676965</v>
      </c>
      <c r="P2345" s="45">
        <v>7.6515893280337E-4</v>
      </c>
      <c r="Q2345" s="45"/>
      <c r="R2345" s="45"/>
      <c r="S2345" s="45"/>
      <c r="T2345" s="45"/>
      <c r="U2345" s="45"/>
      <c r="V2345" s="45">
        <v>472.26082670676965</v>
      </c>
      <c r="W2345" s="45">
        <v>0.0022403580163323565</v>
      </c>
      <c r="X2345" s="45"/>
      <c r="Y2345" s="45"/>
      <c r="Z2345" s="45"/>
      <c r="AA2345" s="45"/>
      <c r="AB2345" s="45"/>
      <c r="AC2345" s="45">
        <v>472.26082670676965</v>
      </c>
      <c r="AD2345" s="45">
        <v>44.976926175446614</v>
      </c>
      <c r="AE2345" s="45"/>
      <c r="AF2345" s="45"/>
      <c r="AG2345" s="45"/>
      <c r="AH2345" s="45"/>
      <c r="AI2345" s="45"/>
      <c r="AJ2345" s="45">
        <v>472.26082670676965</v>
      </c>
      <c r="AK2345" s="45">
        <v>0.024</v>
      </c>
      <c r="AL2345" s="45"/>
      <c r="AM2345" s="45"/>
      <c r="AN2345" s="45"/>
      <c r="AO2345" s="23"/>
      <c r="AP2345" s="23"/>
      <c r="AQ2345" s="45">
        <v>472.26082670676965</v>
      </c>
      <c r="AR2345" s="45">
        <v>0.031</v>
      </c>
      <c r="AS2345" s="23"/>
      <c r="AT2345" s="23"/>
      <c r="AU2345" s="23"/>
      <c r="AV2345" s="23"/>
      <c r="AW2345" s="23"/>
      <c r="AX2345" s="45">
        <v>472.26082670676965</v>
      </c>
      <c r="AY2345" s="23"/>
      <c r="AZ2345" s="23"/>
      <c r="BA2345" s="23"/>
      <c r="BB2345" s="23"/>
      <c r="BC2345" s="23"/>
      <c r="BD2345" s="23"/>
      <c r="BE2345" s="45">
        <v>472.26082670676965</v>
      </c>
      <c r="BF2345" s="45">
        <v>77.0</v>
      </c>
      <c r="BG2345" s="23"/>
      <c r="BH2345" s="23"/>
      <c r="BI2345" s="23"/>
      <c r="BJ2345" s="23"/>
      <c r="BK2345" s="23"/>
      <c r="BL2345" s="45">
        <v>472.26082670676965</v>
      </c>
      <c r="BM2345" s="45">
        <v>0.231</v>
      </c>
      <c r="BN2345" s="23"/>
      <c r="BO2345" s="23"/>
      <c r="BP2345" s="23"/>
      <c r="BQ2345" s="23"/>
      <c r="BR2345" s="23"/>
      <c r="BS2345" s="45">
        <v>472.26082670676965</v>
      </c>
      <c r="BT2345" s="45">
        <v>0.079</v>
      </c>
      <c r="BU2345" s="23"/>
      <c r="BV2345" s="23"/>
      <c r="BW2345" s="23"/>
      <c r="BX2345" s="23"/>
      <c r="BY2345" s="23"/>
      <c r="BZ2345" s="23"/>
      <c r="CA2345" s="23"/>
    </row>
    <row r="2346" ht="15.75" customHeight="1">
      <c r="A2346" s="45">
        <v>466.0782277147191</v>
      </c>
      <c r="B2346" s="46">
        <v>0.051</v>
      </c>
      <c r="C2346" s="45"/>
      <c r="D2346" s="45"/>
      <c r="E2346" s="45"/>
      <c r="F2346" s="45"/>
      <c r="G2346" s="45"/>
      <c r="H2346" s="45">
        <v>466.0782277147191</v>
      </c>
      <c r="I2346" s="46">
        <v>0.326</v>
      </c>
      <c r="J2346" s="45"/>
      <c r="K2346" s="45"/>
      <c r="L2346" s="45"/>
      <c r="M2346" s="45"/>
      <c r="N2346" s="45"/>
      <c r="O2346" s="45">
        <v>466.0782277147191</v>
      </c>
      <c r="P2346" s="45">
        <v>7.715542375802738E-4</v>
      </c>
      <c r="Q2346" s="45"/>
      <c r="R2346" s="45"/>
      <c r="S2346" s="45"/>
      <c r="T2346" s="45"/>
      <c r="U2346" s="45"/>
      <c r="V2346" s="45">
        <v>466.0782277147191</v>
      </c>
      <c r="W2346" s="45">
        <v>0.0022828404447775585</v>
      </c>
      <c r="X2346" s="45"/>
      <c r="Y2346" s="45"/>
      <c r="Z2346" s="45"/>
      <c r="AA2346" s="45"/>
      <c r="AB2346" s="45"/>
      <c r="AC2346" s="45">
        <v>466.0782277147191</v>
      </c>
      <c r="AD2346" s="45">
        <v>48.65657354109835</v>
      </c>
      <c r="AE2346" s="45"/>
      <c r="AF2346" s="45"/>
      <c r="AG2346" s="45"/>
      <c r="AH2346" s="45"/>
      <c r="AI2346" s="45"/>
      <c r="AJ2346" s="45">
        <v>466.0782277147191</v>
      </c>
      <c r="AK2346" s="45">
        <v>0.024</v>
      </c>
      <c r="AL2346" s="45"/>
      <c r="AM2346" s="45"/>
      <c r="AN2346" s="45"/>
      <c r="AO2346" s="23"/>
      <c r="AP2346" s="23"/>
      <c r="AQ2346" s="45">
        <v>466.0782277147191</v>
      </c>
      <c r="AR2346" s="45">
        <v>0.03</v>
      </c>
      <c r="AS2346" s="23"/>
      <c r="AT2346" s="23"/>
      <c r="AU2346" s="23"/>
      <c r="AV2346" s="23"/>
      <c r="AW2346" s="23"/>
      <c r="AX2346" s="45">
        <v>466.0782277147191</v>
      </c>
      <c r="AY2346" s="23"/>
      <c r="AZ2346" s="23"/>
      <c r="BA2346" s="23"/>
      <c r="BB2346" s="23"/>
      <c r="BC2346" s="23"/>
      <c r="BD2346" s="23"/>
      <c r="BE2346" s="45">
        <v>466.0782277147191</v>
      </c>
      <c r="BF2346" s="45">
        <v>77.0</v>
      </c>
      <c r="BG2346" s="23"/>
      <c r="BH2346" s="23"/>
      <c r="BI2346" s="23"/>
      <c r="BJ2346" s="23"/>
      <c r="BK2346" s="23"/>
      <c r="BL2346" s="45">
        <v>466.0782277147191</v>
      </c>
      <c r="BM2346" s="45">
        <v>0.275</v>
      </c>
      <c r="BN2346" s="23"/>
      <c r="BO2346" s="23"/>
      <c r="BP2346" s="23"/>
      <c r="BQ2346" s="23"/>
      <c r="BR2346" s="23"/>
      <c r="BS2346" s="45">
        <v>466.0782277147191</v>
      </c>
      <c r="BT2346" s="45">
        <v>0.089</v>
      </c>
      <c r="BU2346" s="23"/>
      <c r="BV2346" s="23"/>
      <c r="BW2346" s="23"/>
      <c r="BX2346" s="23"/>
      <c r="BY2346" s="23"/>
      <c r="BZ2346" s="23"/>
      <c r="CA2346" s="23"/>
    </row>
    <row r="2347" ht="15.75" customHeight="1">
      <c r="A2347" s="45">
        <v>459.8093029040296</v>
      </c>
      <c r="B2347" s="46">
        <v>0.053</v>
      </c>
      <c r="C2347" s="45"/>
      <c r="D2347" s="45"/>
      <c r="E2347" s="45"/>
      <c r="F2347" s="45"/>
      <c r="G2347" s="45"/>
      <c r="H2347" s="45">
        <v>459.8093029040296</v>
      </c>
      <c r="I2347" s="46">
        <v>0.241</v>
      </c>
      <c r="J2347" s="45"/>
      <c r="K2347" s="45"/>
      <c r="L2347" s="45"/>
      <c r="M2347" s="45"/>
      <c r="N2347" s="45"/>
      <c r="O2347" s="45">
        <v>459.8093029040296</v>
      </c>
      <c r="P2347" s="45">
        <v>6.986778420872487E-4</v>
      </c>
      <c r="Q2347" s="45"/>
      <c r="R2347" s="45"/>
      <c r="S2347" s="45"/>
      <c r="T2347" s="45"/>
      <c r="U2347" s="45"/>
      <c r="V2347" s="45">
        <v>459.8093029040296</v>
      </c>
      <c r="W2347" s="45">
        <v>0.002010625297403654</v>
      </c>
      <c r="X2347" s="45"/>
      <c r="Y2347" s="45"/>
      <c r="Z2347" s="45"/>
      <c r="AA2347" s="45"/>
      <c r="AB2347" s="45"/>
      <c r="AC2347" s="45">
        <v>459.8093029040296</v>
      </c>
      <c r="AD2347" s="45">
        <v>54.691234268778196</v>
      </c>
      <c r="AE2347" s="45"/>
      <c r="AF2347" s="45"/>
      <c r="AG2347" s="45"/>
      <c r="AH2347" s="45"/>
      <c r="AI2347" s="45"/>
      <c r="AJ2347" s="45">
        <v>459.8093029040296</v>
      </c>
      <c r="AK2347" s="45">
        <v>0.024</v>
      </c>
      <c r="AL2347" s="45"/>
      <c r="AM2347" s="45"/>
      <c r="AN2347" s="45"/>
      <c r="AO2347" s="23"/>
      <c r="AP2347" s="23"/>
      <c r="AQ2347" s="45">
        <v>459.8093029040296</v>
      </c>
      <c r="AR2347" s="45">
        <v>0.029</v>
      </c>
      <c r="AS2347" s="23"/>
      <c r="AT2347" s="23"/>
      <c r="AU2347" s="23"/>
      <c r="AV2347" s="23"/>
      <c r="AW2347" s="23"/>
      <c r="AX2347" s="45">
        <v>459.8093029040296</v>
      </c>
      <c r="AY2347" s="23">
        <v>0.355</v>
      </c>
      <c r="AZ2347" s="23"/>
      <c r="BA2347" s="23"/>
      <c r="BB2347" s="23"/>
      <c r="BC2347" s="23"/>
      <c r="BD2347" s="23"/>
      <c r="BE2347" s="45">
        <v>459.8093029040296</v>
      </c>
      <c r="BF2347" s="45">
        <v>74.0</v>
      </c>
      <c r="BG2347" s="23"/>
      <c r="BH2347" s="23"/>
      <c r="BI2347" s="23"/>
      <c r="BJ2347" s="23"/>
      <c r="BK2347" s="23"/>
      <c r="BL2347" s="45">
        <v>459.8093029040296</v>
      </c>
      <c r="BM2347" s="45">
        <v>0.388</v>
      </c>
      <c r="BN2347" s="23"/>
      <c r="BO2347" s="23"/>
      <c r="BP2347" s="23"/>
      <c r="BQ2347" s="23"/>
      <c r="BR2347" s="23"/>
      <c r="BS2347" s="45">
        <v>459.8093029040296</v>
      </c>
      <c r="BT2347" s="45">
        <v>0.115</v>
      </c>
      <c r="BU2347" s="23"/>
      <c r="BV2347" s="23"/>
      <c r="BW2347" s="23"/>
      <c r="BX2347" s="23"/>
      <c r="BY2347" s="23"/>
      <c r="BZ2347" s="23"/>
      <c r="CA2347" s="23"/>
    </row>
    <row r="2348" ht="15.75" customHeight="1">
      <c r="A2348" s="45">
        <v>454.6859880229161</v>
      </c>
      <c r="B2348" s="46">
        <v>0.052</v>
      </c>
      <c r="C2348" s="45"/>
      <c r="D2348" s="45"/>
      <c r="E2348" s="45"/>
      <c r="F2348" s="45"/>
      <c r="G2348" s="45"/>
      <c r="H2348" s="45">
        <v>454.6859880229161</v>
      </c>
      <c r="I2348" s="46">
        <v>0.195</v>
      </c>
      <c r="J2348" s="45"/>
      <c r="K2348" s="45"/>
      <c r="L2348" s="45"/>
      <c r="M2348" s="45"/>
      <c r="N2348" s="45"/>
      <c r="O2348" s="45">
        <v>454.6859880229161</v>
      </c>
      <c r="P2348" s="45">
        <v>7.445721816735025E-4</v>
      </c>
      <c r="Q2348" s="45"/>
      <c r="R2348" s="45"/>
      <c r="S2348" s="45"/>
      <c r="T2348" s="45"/>
      <c r="U2348" s="45"/>
      <c r="V2348" s="45">
        <v>454.6859880229161</v>
      </c>
      <c r="W2348" s="45">
        <v>0.00226072284687775</v>
      </c>
      <c r="X2348" s="45"/>
      <c r="Y2348" s="45"/>
      <c r="Z2348" s="45"/>
      <c r="AA2348" s="45"/>
      <c r="AB2348" s="45"/>
      <c r="AC2348" s="45">
        <v>454.6859880229161</v>
      </c>
      <c r="AD2348" s="45">
        <v>52.21921648177723</v>
      </c>
      <c r="AE2348" s="45"/>
      <c r="AF2348" s="45"/>
      <c r="AG2348" s="45"/>
      <c r="AH2348" s="45"/>
      <c r="AI2348" s="45"/>
      <c r="AJ2348" s="45">
        <v>454.6859880229161</v>
      </c>
      <c r="AK2348" s="45">
        <v>0.023</v>
      </c>
      <c r="AL2348" s="45"/>
      <c r="AM2348" s="45"/>
      <c r="AN2348" s="45"/>
      <c r="AO2348" s="23"/>
      <c r="AP2348" s="23"/>
      <c r="AQ2348" s="45">
        <v>454.6859880229161</v>
      </c>
      <c r="AR2348" s="45">
        <v>0.028</v>
      </c>
      <c r="AS2348" s="23"/>
      <c r="AT2348" s="23"/>
      <c r="AU2348" s="23"/>
      <c r="AV2348" s="23"/>
      <c r="AW2348" s="23"/>
      <c r="AX2348" s="45">
        <v>454.6859880229161</v>
      </c>
      <c r="AY2348" s="23">
        <v>0.358</v>
      </c>
      <c r="AZ2348" s="23"/>
      <c r="BA2348" s="23"/>
      <c r="BB2348" s="23"/>
      <c r="BC2348" s="23"/>
      <c r="BD2348" s="23"/>
      <c r="BE2348" s="45">
        <v>454.6859880229161</v>
      </c>
      <c r="BF2348" s="45">
        <v>72.0</v>
      </c>
      <c r="BG2348" s="23"/>
      <c r="BH2348" s="23"/>
      <c r="BI2348" s="23"/>
      <c r="BJ2348" s="23"/>
      <c r="BK2348" s="23"/>
      <c r="BL2348" s="45">
        <v>454.6859880229161</v>
      </c>
      <c r="BM2348" s="45">
        <v>0.486</v>
      </c>
      <c r="BN2348" s="23"/>
      <c r="BO2348" s="23"/>
      <c r="BP2348" s="23"/>
      <c r="BQ2348" s="23"/>
      <c r="BR2348" s="23"/>
      <c r="BS2348" s="45">
        <v>454.6859880229161</v>
      </c>
      <c r="BT2348" s="45">
        <v>0.148</v>
      </c>
      <c r="BU2348" s="23"/>
      <c r="BV2348" s="23"/>
      <c r="BW2348" s="23"/>
      <c r="BX2348" s="23"/>
      <c r="BY2348" s="23"/>
      <c r="BZ2348" s="23"/>
      <c r="CA2348" s="23"/>
    </row>
    <row r="2349" ht="15.75" customHeight="1">
      <c r="A2349" s="45">
        <v>448.67844719951034</v>
      </c>
      <c r="B2349" s="46">
        <v>0.05</v>
      </c>
      <c r="C2349" s="45"/>
      <c r="D2349" s="45"/>
      <c r="E2349" s="45"/>
      <c r="F2349" s="45"/>
      <c r="G2349" s="45"/>
      <c r="H2349" s="45">
        <v>448.67844719951034</v>
      </c>
      <c r="I2349" s="46">
        <v>0.158</v>
      </c>
      <c r="J2349" s="45"/>
      <c r="K2349" s="45"/>
      <c r="L2349" s="45"/>
      <c r="M2349" s="45"/>
      <c r="N2349" s="45"/>
      <c r="O2349" s="45">
        <v>448.67844719951034</v>
      </c>
      <c r="P2349" s="45">
        <v>7.113873457295698E-4</v>
      </c>
      <c r="Q2349" s="45"/>
      <c r="R2349" s="45"/>
      <c r="S2349" s="45"/>
      <c r="T2349" s="45"/>
      <c r="U2349" s="45"/>
      <c r="V2349" s="45">
        <v>448.67844719951034</v>
      </c>
      <c r="W2349" s="45">
        <v>0.0020437825630017217</v>
      </c>
      <c r="X2349" s="45"/>
      <c r="Y2349" s="45"/>
      <c r="Z2349" s="45"/>
      <c r="AA2349" s="45"/>
      <c r="AB2349" s="45"/>
      <c r="AC2349" s="45">
        <v>448.67844719951034</v>
      </c>
      <c r="AD2349" s="45">
        <v>55.22612289216397</v>
      </c>
      <c r="AE2349" s="45"/>
      <c r="AF2349" s="45"/>
      <c r="AG2349" s="45"/>
      <c r="AH2349" s="45"/>
      <c r="AI2349" s="45"/>
      <c r="AJ2349" s="45">
        <v>448.67844719951034</v>
      </c>
      <c r="AK2349" s="45">
        <v>0.023</v>
      </c>
      <c r="AL2349" s="45"/>
      <c r="AM2349" s="45"/>
      <c r="AN2349" s="45"/>
      <c r="AO2349" s="23"/>
      <c r="AP2349" s="23"/>
      <c r="AQ2349" s="45">
        <v>448.67844719951034</v>
      </c>
      <c r="AR2349" s="45">
        <v>0.028</v>
      </c>
      <c r="AS2349" s="23"/>
      <c r="AT2349" s="23"/>
      <c r="AU2349" s="23"/>
      <c r="AV2349" s="23"/>
      <c r="AW2349" s="23"/>
      <c r="AX2349" s="45">
        <v>448.67844719951034</v>
      </c>
      <c r="AY2349" s="23">
        <v>0.395</v>
      </c>
      <c r="AZ2349" s="23"/>
      <c r="BA2349" s="23"/>
      <c r="BB2349" s="23"/>
      <c r="BC2349" s="23"/>
      <c r="BD2349" s="23"/>
      <c r="BE2349" s="45">
        <v>448.67844719951034</v>
      </c>
      <c r="BF2349" s="45">
        <v>22.0</v>
      </c>
      <c r="BG2349" s="23"/>
      <c r="BH2349" s="23"/>
      <c r="BI2349" s="23"/>
      <c r="BJ2349" s="23"/>
      <c r="BK2349" s="23"/>
      <c r="BL2349" s="45">
        <v>448.67844719951034</v>
      </c>
      <c r="BM2349" s="45">
        <v>0.573</v>
      </c>
      <c r="BN2349" s="23"/>
      <c r="BO2349" s="23"/>
      <c r="BP2349" s="23"/>
      <c r="BQ2349" s="23"/>
      <c r="BR2349" s="23"/>
      <c r="BS2349" s="45">
        <v>448.67844719951034</v>
      </c>
      <c r="BT2349" s="45">
        <v>0.177</v>
      </c>
      <c r="BU2349" s="23"/>
      <c r="BV2349" s="23"/>
      <c r="BW2349" s="23"/>
      <c r="BX2349" s="23"/>
      <c r="BY2349" s="23"/>
      <c r="BZ2349" s="23"/>
      <c r="CA2349" s="23"/>
    </row>
    <row r="2350" ht="15.75" customHeight="1">
      <c r="A2350" s="45">
        <v>445.3081619393253</v>
      </c>
      <c r="B2350" s="46">
        <v>0.053</v>
      </c>
      <c r="C2350" s="45"/>
      <c r="D2350" s="45"/>
      <c r="E2350" s="45"/>
      <c r="F2350" s="45"/>
      <c r="G2350" s="45"/>
      <c r="H2350" s="45">
        <v>445.3081619393253</v>
      </c>
      <c r="I2350" s="46">
        <v>0.199</v>
      </c>
      <c r="J2350" s="45"/>
      <c r="K2350" s="45"/>
      <c r="L2350" s="45"/>
      <c r="M2350" s="45"/>
      <c r="N2350" s="45"/>
      <c r="O2350" s="45">
        <v>445.3081619393253</v>
      </c>
      <c r="P2350" s="45">
        <v>7.667538956913169E-4</v>
      </c>
      <c r="Q2350" s="45"/>
      <c r="R2350" s="45"/>
      <c r="S2350" s="45"/>
      <c r="T2350" s="45"/>
      <c r="U2350" s="45"/>
      <c r="V2350" s="45">
        <v>445.3081619393253</v>
      </c>
      <c r="W2350" s="45">
        <v>0.002205084103446136</v>
      </c>
      <c r="X2350" s="45"/>
      <c r="Y2350" s="45"/>
      <c r="Z2350" s="45"/>
      <c r="AA2350" s="45"/>
      <c r="AB2350" s="45"/>
      <c r="AC2350" s="45">
        <v>445.3081619393253</v>
      </c>
      <c r="AD2350" s="45">
        <v>54.563011303876486</v>
      </c>
      <c r="AE2350" s="45"/>
      <c r="AF2350" s="45"/>
      <c r="AG2350" s="45"/>
      <c r="AH2350" s="45"/>
      <c r="AI2350" s="45"/>
      <c r="AJ2350" s="45">
        <v>445.3081619393253</v>
      </c>
      <c r="AK2350" s="45">
        <v>0.023</v>
      </c>
      <c r="AL2350" s="45"/>
      <c r="AM2350" s="45"/>
      <c r="AN2350" s="45"/>
      <c r="AO2350" s="23"/>
      <c r="AP2350" s="23"/>
      <c r="AQ2350" s="45">
        <v>445.3081619393253</v>
      </c>
      <c r="AR2350" s="45">
        <v>0.027</v>
      </c>
      <c r="AS2350" s="23"/>
      <c r="AT2350" s="23"/>
      <c r="AU2350" s="23"/>
      <c r="AV2350" s="23"/>
      <c r="AW2350" s="23"/>
      <c r="AX2350" s="45">
        <v>445.3081619393253</v>
      </c>
      <c r="AY2350" s="23">
        <v>0.352</v>
      </c>
      <c r="AZ2350" s="23"/>
      <c r="BA2350" s="23"/>
      <c r="BB2350" s="23"/>
      <c r="BC2350" s="23"/>
      <c r="BD2350" s="23"/>
      <c r="BE2350" s="45">
        <v>445.3081619393253</v>
      </c>
      <c r="BF2350" s="45">
        <v>19.0</v>
      </c>
      <c r="BG2350" s="23"/>
      <c r="BH2350" s="23"/>
      <c r="BI2350" s="23"/>
      <c r="BJ2350" s="23"/>
      <c r="BK2350" s="23"/>
      <c r="BL2350" s="45">
        <v>445.3081619393253</v>
      </c>
      <c r="BM2350" s="45">
        <v>0.74</v>
      </c>
      <c r="BN2350" s="23"/>
      <c r="BO2350" s="23"/>
      <c r="BP2350" s="23"/>
      <c r="BQ2350" s="23"/>
      <c r="BR2350" s="23"/>
      <c r="BS2350" s="45">
        <v>445.3081619393253</v>
      </c>
      <c r="BT2350" s="45">
        <v>0.208</v>
      </c>
      <c r="BU2350" s="23"/>
      <c r="BV2350" s="23"/>
      <c r="BW2350" s="23"/>
      <c r="BX2350" s="23"/>
      <c r="BY2350" s="23"/>
      <c r="BZ2350" s="23"/>
      <c r="CA2350" s="23"/>
    </row>
    <row r="2351" ht="15.75" customHeight="1">
      <c r="A2351" s="45">
        <v>440.90440644802624</v>
      </c>
      <c r="B2351" s="46">
        <v>0.054</v>
      </c>
      <c r="C2351" s="45"/>
      <c r="D2351" s="45"/>
      <c r="E2351" s="45"/>
      <c r="F2351" s="45"/>
      <c r="G2351" s="45"/>
      <c r="H2351" s="45">
        <v>440.90440644802624</v>
      </c>
      <c r="I2351" s="46">
        <v>0.181</v>
      </c>
      <c r="J2351" s="45"/>
      <c r="K2351" s="45"/>
      <c r="L2351" s="45"/>
      <c r="M2351" s="45"/>
      <c r="N2351" s="45"/>
      <c r="O2351" s="45">
        <v>440.90440644802624</v>
      </c>
      <c r="P2351" s="45">
        <v>7.566571717775676E-4</v>
      </c>
      <c r="Q2351" s="45"/>
      <c r="R2351" s="45"/>
      <c r="S2351" s="45"/>
      <c r="T2351" s="45"/>
      <c r="U2351" s="45"/>
      <c r="V2351" s="45">
        <v>440.90440644802624</v>
      </c>
      <c r="W2351" s="45">
        <v>0.0022144286904489103</v>
      </c>
      <c r="X2351" s="45"/>
      <c r="Y2351" s="45"/>
      <c r="Z2351" s="45"/>
      <c r="AA2351" s="45"/>
      <c r="AB2351" s="45"/>
      <c r="AC2351" s="45">
        <v>440.90440644802624</v>
      </c>
      <c r="AD2351" s="45">
        <v>52.91238144667307</v>
      </c>
      <c r="AE2351" s="45"/>
      <c r="AF2351" s="45"/>
      <c r="AG2351" s="45"/>
      <c r="AH2351" s="45"/>
      <c r="AI2351" s="45"/>
      <c r="AJ2351" s="45">
        <v>440.90440644802624</v>
      </c>
      <c r="AK2351" s="45">
        <v>0.022</v>
      </c>
      <c r="AL2351" s="45"/>
      <c r="AM2351" s="45"/>
      <c r="AN2351" s="45"/>
      <c r="AO2351" s="23"/>
      <c r="AP2351" s="23"/>
      <c r="AQ2351" s="45">
        <v>440.90440644802624</v>
      </c>
      <c r="AR2351" s="45">
        <v>0.026</v>
      </c>
      <c r="AS2351" s="23"/>
      <c r="AT2351" s="23"/>
      <c r="AU2351" s="23"/>
      <c r="AV2351" s="23"/>
      <c r="AW2351" s="23"/>
      <c r="AX2351" s="45">
        <v>440.90440644802624</v>
      </c>
      <c r="AY2351" s="23">
        <v>0.384</v>
      </c>
      <c r="AZ2351" s="23"/>
      <c r="BA2351" s="23"/>
      <c r="BB2351" s="23"/>
      <c r="BC2351" s="23"/>
      <c r="BD2351" s="23"/>
      <c r="BE2351" s="45">
        <v>440.90440644802624</v>
      </c>
      <c r="BF2351" s="45">
        <v>13.0</v>
      </c>
      <c r="BG2351" s="23"/>
      <c r="BH2351" s="23"/>
      <c r="BI2351" s="23"/>
      <c r="BJ2351" s="23"/>
      <c r="BK2351" s="23"/>
      <c r="BL2351" s="45">
        <v>440.90440644802624</v>
      </c>
      <c r="BM2351" s="45">
        <v>0.873</v>
      </c>
      <c r="BN2351" s="23"/>
      <c r="BO2351" s="23"/>
      <c r="BP2351" s="23"/>
      <c r="BQ2351" s="23"/>
      <c r="BR2351" s="23"/>
      <c r="BS2351" s="45">
        <v>440.90440644802624</v>
      </c>
      <c r="BT2351" s="45">
        <v>0.277</v>
      </c>
      <c r="BU2351" s="23"/>
      <c r="BV2351" s="23"/>
      <c r="BW2351" s="23"/>
      <c r="BX2351" s="23"/>
      <c r="BY2351" s="23"/>
      <c r="BZ2351" s="23"/>
      <c r="CA2351" s="23"/>
    </row>
    <row r="2352" ht="15.75" customHeight="1">
      <c r="A2352" s="45">
        <v>435.5124584235859</v>
      </c>
      <c r="B2352" s="46">
        <v>0.055</v>
      </c>
      <c r="C2352" s="45"/>
      <c r="D2352" s="45"/>
      <c r="E2352" s="45"/>
      <c r="F2352" s="45"/>
      <c r="G2352" s="45"/>
      <c r="H2352" s="45">
        <v>435.5124584235859</v>
      </c>
      <c r="I2352" s="46">
        <v>0.121</v>
      </c>
      <c r="J2352" s="45"/>
      <c r="K2352" s="45"/>
      <c r="L2352" s="45"/>
      <c r="M2352" s="45"/>
      <c r="N2352" s="45"/>
      <c r="O2352" s="45">
        <v>435.5124584235859</v>
      </c>
      <c r="P2352" s="45">
        <v>7.056147788559557E-4</v>
      </c>
      <c r="Q2352" s="45"/>
      <c r="R2352" s="45"/>
      <c r="S2352" s="45"/>
      <c r="T2352" s="45"/>
      <c r="U2352" s="45"/>
      <c r="V2352" s="45">
        <v>435.5124584235859</v>
      </c>
      <c r="W2352" s="45">
        <v>0.002065830025306493</v>
      </c>
      <c r="X2352" s="45"/>
      <c r="Y2352" s="45"/>
      <c r="Z2352" s="45"/>
      <c r="AA2352" s="45"/>
      <c r="AB2352" s="45"/>
      <c r="AC2352" s="45">
        <v>435.5124584235859</v>
      </c>
      <c r="AD2352" s="45">
        <v>55.30710066301633</v>
      </c>
      <c r="AE2352" s="45"/>
      <c r="AF2352" s="45"/>
      <c r="AG2352" s="45"/>
      <c r="AH2352" s="45"/>
      <c r="AI2352" s="45"/>
      <c r="AJ2352" s="45">
        <v>435.5124584235859</v>
      </c>
      <c r="AK2352" s="45">
        <v>0.022</v>
      </c>
      <c r="AL2352" s="45"/>
      <c r="AM2352" s="45"/>
      <c r="AN2352" s="45"/>
      <c r="AO2352" s="23"/>
      <c r="AP2352" s="23"/>
      <c r="AQ2352" s="45">
        <v>435.5124584235859</v>
      </c>
      <c r="AR2352" s="45">
        <v>0.026</v>
      </c>
      <c r="AS2352" s="23"/>
      <c r="AT2352" s="23"/>
      <c r="AU2352" s="23"/>
      <c r="AV2352" s="23"/>
      <c r="AW2352" s="23"/>
      <c r="AX2352" s="45">
        <v>435.5124584235859</v>
      </c>
      <c r="AY2352" s="23">
        <v>0.401</v>
      </c>
      <c r="AZ2352" s="23"/>
      <c r="BA2352" s="23"/>
      <c r="BB2352" s="23"/>
      <c r="BC2352" s="23"/>
      <c r="BD2352" s="23"/>
      <c r="BE2352" s="45">
        <v>435.5124584235859</v>
      </c>
      <c r="BF2352" s="45">
        <v>19.0</v>
      </c>
      <c r="BG2352" s="23"/>
      <c r="BH2352" s="23"/>
      <c r="BI2352" s="23"/>
      <c r="BJ2352" s="23"/>
      <c r="BK2352" s="23"/>
      <c r="BL2352" s="45">
        <v>435.5124584235859</v>
      </c>
      <c r="BM2352" s="45">
        <v>0.888</v>
      </c>
      <c r="BN2352" s="23"/>
      <c r="BO2352" s="23"/>
      <c r="BP2352" s="23"/>
      <c r="BQ2352" s="23"/>
      <c r="BR2352" s="23"/>
      <c r="BS2352" s="45">
        <v>435.5124584235859</v>
      </c>
      <c r="BT2352" s="45">
        <v>0.314</v>
      </c>
      <c r="BU2352" s="23"/>
      <c r="BV2352" s="23"/>
      <c r="BW2352" s="23"/>
      <c r="BX2352" s="23"/>
      <c r="BY2352" s="23"/>
      <c r="BZ2352" s="23"/>
      <c r="CA2352" s="23"/>
    </row>
    <row r="2353" ht="15.75" customHeight="1">
      <c r="A2353" s="45">
        <v>429.9755561858087</v>
      </c>
      <c r="B2353" s="46">
        <v>0.054</v>
      </c>
      <c r="C2353" s="45"/>
      <c r="D2353" s="45"/>
      <c r="E2353" s="45"/>
      <c r="F2353" s="45"/>
      <c r="G2353" s="45"/>
      <c r="H2353" s="45">
        <v>429.9755561858087</v>
      </c>
      <c r="I2353" s="46">
        <v>0.156</v>
      </c>
      <c r="J2353" s="45"/>
      <c r="K2353" s="45"/>
      <c r="L2353" s="45"/>
      <c r="M2353" s="45"/>
      <c r="N2353" s="45"/>
      <c r="O2353" s="45">
        <v>429.9755561858087</v>
      </c>
      <c r="P2353" s="45"/>
      <c r="Q2353" s="45"/>
      <c r="R2353" s="45"/>
      <c r="S2353" s="45"/>
      <c r="T2353" s="45"/>
      <c r="U2353" s="45"/>
      <c r="V2353" s="45">
        <v>429.9755561858087</v>
      </c>
      <c r="W2353" s="45"/>
      <c r="X2353" s="45"/>
      <c r="Y2353" s="45"/>
      <c r="Z2353" s="45"/>
      <c r="AA2353" s="45"/>
      <c r="AB2353" s="45"/>
      <c r="AC2353" s="45">
        <v>429.9755561858087</v>
      </c>
      <c r="AD2353" s="45">
        <v>53.70729112446118</v>
      </c>
      <c r="AE2353" s="45"/>
      <c r="AF2353" s="45"/>
      <c r="AG2353" s="45"/>
      <c r="AH2353" s="45"/>
      <c r="AI2353" s="45"/>
      <c r="AJ2353" s="45">
        <v>429.9755561858087</v>
      </c>
      <c r="AK2353" s="45">
        <v>0.022</v>
      </c>
      <c r="AL2353" s="45"/>
      <c r="AM2353" s="45"/>
      <c r="AN2353" s="45"/>
      <c r="AO2353" s="23"/>
      <c r="AP2353" s="23"/>
      <c r="AQ2353" s="45">
        <v>429.9755561858087</v>
      </c>
      <c r="AR2353" s="45">
        <v>0.025</v>
      </c>
      <c r="AS2353" s="23"/>
      <c r="AT2353" s="23"/>
      <c r="AU2353" s="23"/>
      <c r="AV2353" s="23"/>
      <c r="AW2353" s="23"/>
      <c r="AX2353" s="45">
        <v>429.9755561858087</v>
      </c>
      <c r="AY2353" s="23">
        <v>0.412</v>
      </c>
      <c r="AZ2353" s="23"/>
      <c r="BA2353" s="23"/>
      <c r="BB2353" s="23"/>
      <c r="BC2353" s="23"/>
      <c r="BD2353" s="23"/>
      <c r="BE2353" s="45">
        <v>429.9755561858087</v>
      </c>
      <c r="BF2353" s="45">
        <v>19.0</v>
      </c>
      <c r="BG2353" s="23"/>
      <c r="BH2353" s="23"/>
      <c r="BI2353" s="23"/>
      <c r="BJ2353" s="23"/>
      <c r="BK2353" s="23"/>
      <c r="BL2353" s="45">
        <v>429.9755561858087</v>
      </c>
      <c r="BM2353" s="45">
        <v>0.864</v>
      </c>
      <c r="BN2353" s="23"/>
      <c r="BO2353" s="23"/>
      <c r="BP2353" s="23"/>
      <c r="BQ2353" s="23"/>
      <c r="BR2353" s="23"/>
      <c r="BS2353" s="45">
        <v>429.9755561858087</v>
      </c>
      <c r="BT2353" s="45">
        <v>0.38</v>
      </c>
      <c r="BU2353" s="23"/>
      <c r="BV2353" s="23"/>
      <c r="BW2353" s="23"/>
      <c r="BX2353" s="23"/>
      <c r="BY2353" s="23"/>
      <c r="BZ2353" s="23"/>
      <c r="CA2353" s="23"/>
    </row>
    <row r="2354" ht="15.75" customHeight="1">
      <c r="A2354" s="45">
        <v>424.6468189300744</v>
      </c>
      <c r="B2354" s="46">
        <v>0.054</v>
      </c>
      <c r="C2354" s="45"/>
      <c r="D2354" s="45"/>
      <c r="E2354" s="45"/>
      <c r="F2354" s="45"/>
      <c r="G2354" s="45"/>
      <c r="H2354" s="45">
        <v>424.6468189300744</v>
      </c>
      <c r="I2354" s="46">
        <v>0.155</v>
      </c>
      <c r="J2354" s="45"/>
      <c r="K2354" s="45"/>
      <c r="L2354" s="45"/>
      <c r="M2354" s="45"/>
      <c r="N2354" s="45"/>
      <c r="O2354" s="45">
        <v>424.6468189300744</v>
      </c>
      <c r="P2354" s="45"/>
      <c r="Q2354" s="45"/>
      <c r="R2354" s="45"/>
      <c r="S2354" s="45"/>
      <c r="T2354" s="45"/>
      <c r="U2354" s="45"/>
      <c r="V2354" s="45">
        <v>424.6468189300744</v>
      </c>
      <c r="W2354" s="45"/>
      <c r="X2354" s="45"/>
      <c r="Y2354" s="45"/>
      <c r="Z2354" s="45"/>
      <c r="AA2354" s="45"/>
      <c r="AB2354" s="45"/>
      <c r="AC2354" s="45">
        <v>424.6468189300744</v>
      </c>
      <c r="AD2354" s="45">
        <v>53.0329959623888</v>
      </c>
      <c r="AE2354" s="45"/>
      <c r="AF2354" s="45"/>
      <c r="AG2354" s="45"/>
      <c r="AH2354" s="45"/>
      <c r="AI2354" s="45"/>
      <c r="AJ2354" s="45">
        <v>424.6468189300744</v>
      </c>
      <c r="AK2354" s="45">
        <v>0.021</v>
      </c>
      <c r="AL2354" s="45"/>
      <c r="AM2354" s="45"/>
      <c r="AN2354" s="45"/>
      <c r="AO2354" s="23"/>
      <c r="AP2354" s="23"/>
      <c r="AQ2354" s="45">
        <v>424.6468189300744</v>
      </c>
      <c r="AR2354" s="45">
        <v>0.024</v>
      </c>
      <c r="AS2354" s="23"/>
      <c r="AT2354" s="23"/>
      <c r="AU2354" s="23"/>
      <c r="AV2354" s="23"/>
      <c r="AW2354" s="23"/>
      <c r="AX2354" s="45">
        <v>424.6468189300744</v>
      </c>
      <c r="AY2354" s="23">
        <v>0.434</v>
      </c>
      <c r="AZ2354" s="23"/>
      <c r="BA2354" s="23"/>
      <c r="BB2354" s="23"/>
      <c r="BC2354" s="23"/>
      <c r="BD2354" s="23"/>
      <c r="BE2354" s="45">
        <v>424.6468189300744</v>
      </c>
      <c r="BF2354" s="45">
        <v>19.0</v>
      </c>
      <c r="BG2354" s="23"/>
      <c r="BH2354" s="23"/>
      <c r="BI2354" s="23"/>
      <c r="BJ2354" s="23"/>
      <c r="BK2354" s="23"/>
      <c r="BL2354" s="45">
        <v>424.6468189300744</v>
      </c>
      <c r="BM2354" s="45">
        <v>0.869</v>
      </c>
      <c r="BN2354" s="23"/>
      <c r="BO2354" s="23"/>
      <c r="BP2354" s="23"/>
      <c r="BQ2354" s="23"/>
      <c r="BR2354" s="23"/>
      <c r="BS2354" s="45">
        <v>424.6468189300744</v>
      </c>
      <c r="BT2354" s="45">
        <v>0.412</v>
      </c>
      <c r="BU2354" s="23"/>
      <c r="BV2354" s="23"/>
      <c r="BW2354" s="23"/>
      <c r="BX2354" s="23"/>
      <c r="BY2354" s="23"/>
      <c r="BZ2354" s="23"/>
      <c r="CA2354" s="23"/>
    </row>
    <row r="2355" ht="15.75" customHeight="1">
      <c r="A2355" s="45">
        <v>348.5201851706607</v>
      </c>
      <c r="B2355" s="46">
        <v>0.036</v>
      </c>
      <c r="C2355" s="45"/>
      <c r="D2355" s="45"/>
      <c r="E2355" s="45"/>
      <c r="F2355" s="45"/>
      <c r="G2355" s="45"/>
      <c r="H2355" s="45">
        <v>348.5201851706607</v>
      </c>
      <c r="I2355" s="46">
        <v>0.171</v>
      </c>
      <c r="J2355" s="45"/>
      <c r="K2355" s="45"/>
      <c r="L2355" s="45"/>
      <c r="M2355" s="45"/>
      <c r="N2355" s="45"/>
      <c r="O2355" s="45">
        <v>348.5201851706607</v>
      </c>
      <c r="P2355" s="45"/>
      <c r="Q2355" s="45"/>
      <c r="R2355" s="45"/>
      <c r="S2355" s="45"/>
      <c r="T2355" s="45"/>
      <c r="U2355" s="45"/>
      <c r="V2355" s="45">
        <v>348.5201851706607</v>
      </c>
      <c r="W2355" s="45"/>
      <c r="X2355" s="45"/>
      <c r="Y2355" s="45"/>
      <c r="Z2355" s="45"/>
      <c r="AA2355" s="45"/>
      <c r="AB2355" s="45"/>
      <c r="AC2355" s="45">
        <v>348.5201851706607</v>
      </c>
      <c r="AD2355" s="45">
        <v>33.19214172853025</v>
      </c>
      <c r="AE2355" s="45"/>
      <c r="AF2355" s="45"/>
      <c r="AG2355" s="45"/>
      <c r="AH2355" s="45"/>
      <c r="AI2355" s="45"/>
      <c r="AJ2355" s="45">
        <v>348.5201851706607</v>
      </c>
      <c r="AK2355" s="45">
        <v>0.025</v>
      </c>
      <c r="AL2355" s="45"/>
      <c r="AM2355" s="45"/>
      <c r="AN2355" s="45"/>
      <c r="AO2355" s="23"/>
      <c r="AP2355" s="23"/>
      <c r="AQ2355" s="45">
        <v>348.5201851706607</v>
      </c>
      <c r="AR2355" s="45">
        <v>0.028</v>
      </c>
      <c r="AS2355" s="23"/>
      <c r="AT2355" s="23"/>
      <c r="AU2355" s="23"/>
      <c r="AV2355" s="23"/>
      <c r="AW2355" s="23"/>
      <c r="AX2355" s="45">
        <v>348.5201851706607</v>
      </c>
      <c r="AY2355" s="23"/>
      <c r="AZ2355" s="23"/>
      <c r="BA2355" s="23"/>
      <c r="BB2355" s="23"/>
      <c r="BC2355" s="23"/>
      <c r="BD2355" s="23"/>
      <c r="BE2355" s="45">
        <v>348.5201851706607</v>
      </c>
      <c r="BF2355" s="45"/>
      <c r="BG2355" s="23"/>
      <c r="BH2355" s="23"/>
      <c r="BI2355" s="23"/>
      <c r="BJ2355" s="23"/>
      <c r="BK2355" s="23"/>
      <c r="BL2355" s="45">
        <v>348.5201851706607</v>
      </c>
      <c r="BM2355" s="45">
        <v>0.038</v>
      </c>
      <c r="BN2355" s="23"/>
      <c r="BO2355" s="23"/>
      <c r="BP2355" s="23"/>
      <c r="BQ2355" s="23"/>
      <c r="BR2355" s="23"/>
      <c r="BS2355" s="45">
        <v>348.5201851706607</v>
      </c>
      <c r="BT2355" s="45">
        <v>0.015</v>
      </c>
      <c r="BU2355" s="23"/>
      <c r="BV2355" s="23"/>
      <c r="BW2355" s="23"/>
      <c r="BX2355" s="23"/>
      <c r="BY2355" s="23"/>
      <c r="BZ2355" s="23"/>
      <c r="CA2355" s="23"/>
    </row>
    <row r="2356" ht="15.75" customHeight="1">
      <c r="A2356" s="45">
        <v>341.83121664105937</v>
      </c>
      <c r="B2356" s="46">
        <v>0.04</v>
      </c>
      <c r="C2356" s="45"/>
      <c r="D2356" s="45"/>
      <c r="E2356" s="45"/>
      <c r="F2356" s="45"/>
      <c r="G2356" s="45"/>
      <c r="H2356" s="45">
        <v>341.83121664105937</v>
      </c>
      <c r="I2356" s="46">
        <v>0.162</v>
      </c>
      <c r="J2356" s="45"/>
      <c r="K2356" s="45"/>
      <c r="L2356" s="45"/>
      <c r="M2356" s="45"/>
      <c r="N2356" s="45"/>
      <c r="O2356" s="45">
        <v>341.83121664105937</v>
      </c>
      <c r="P2356" s="45">
        <v>0.001012607202217627</v>
      </c>
      <c r="Q2356" s="45"/>
      <c r="R2356" s="45"/>
      <c r="S2356" s="45"/>
      <c r="T2356" s="45"/>
      <c r="U2356" s="45"/>
      <c r="V2356" s="45">
        <v>341.83121664105937</v>
      </c>
      <c r="W2356" s="45"/>
      <c r="X2356" s="45"/>
      <c r="Y2356" s="45"/>
      <c r="Z2356" s="45"/>
      <c r="AA2356" s="45"/>
      <c r="AB2356" s="45"/>
      <c r="AC2356" s="45">
        <v>341.83121664105937</v>
      </c>
      <c r="AD2356" s="45">
        <v>36.38250262951604</v>
      </c>
      <c r="AE2356" s="45"/>
      <c r="AF2356" s="45"/>
      <c r="AG2356" s="45"/>
      <c r="AH2356" s="45"/>
      <c r="AI2356" s="45"/>
      <c r="AJ2356" s="45">
        <v>341.83121664105937</v>
      </c>
      <c r="AK2356" s="45">
        <v>0.025</v>
      </c>
      <c r="AL2356" s="45"/>
      <c r="AM2356" s="45"/>
      <c r="AN2356" s="45"/>
      <c r="AO2356" s="23"/>
      <c r="AP2356" s="23"/>
      <c r="AQ2356" s="45">
        <v>341.83121664105937</v>
      </c>
      <c r="AR2356" s="45">
        <v>0.027</v>
      </c>
      <c r="AS2356" s="23"/>
      <c r="AT2356" s="23"/>
      <c r="AU2356" s="23"/>
      <c r="AV2356" s="23"/>
      <c r="AW2356" s="23"/>
      <c r="AX2356" s="45">
        <v>341.83121664105937</v>
      </c>
      <c r="AY2356" s="23"/>
      <c r="AZ2356" s="23"/>
      <c r="BA2356" s="23"/>
      <c r="BB2356" s="23"/>
      <c r="BC2356" s="23"/>
      <c r="BD2356" s="23"/>
      <c r="BE2356" s="45">
        <v>341.83121664105937</v>
      </c>
      <c r="BF2356" s="45"/>
      <c r="BG2356" s="23"/>
      <c r="BH2356" s="23"/>
      <c r="BI2356" s="23"/>
      <c r="BJ2356" s="23"/>
      <c r="BK2356" s="23"/>
      <c r="BL2356" s="45">
        <v>341.83121664105937</v>
      </c>
      <c r="BM2356" s="45">
        <v>0.067</v>
      </c>
      <c r="BN2356" s="23"/>
      <c r="BO2356" s="23"/>
      <c r="BP2356" s="23"/>
      <c r="BQ2356" s="23"/>
      <c r="BR2356" s="23"/>
      <c r="BS2356" s="45">
        <v>341.83121664105937</v>
      </c>
      <c r="BT2356" s="45">
        <v>0.027</v>
      </c>
      <c r="BU2356" s="23"/>
      <c r="BV2356" s="23"/>
      <c r="BW2356" s="23"/>
      <c r="BX2356" s="23"/>
      <c r="BY2356" s="23"/>
      <c r="BZ2356" s="23"/>
      <c r="CA2356" s="23"/>
    </row>
    <row r="2357" ht="15.75" customHeight="1">
      <c r="A2357" s="45">
        <v>337.47052023857793</v>
      </c>
      <c r="B2357" s="46">
        <v>0.048</v>
      </c>
      <c r="C2357" s="45"/>
      <c r="D2357" s="45"/>
      <c r="E2357" s="45"/>
      <c r="F2357" s="45"/>
      <c r="G2357" s="45"/>
      <c r="H2357" s="45">
        <v>337.47052023857793</v>
      </c>
      <c r="I2357" s="46">
        <v>0.158</v>
      </c>
      <c r="J2357" s="45"/>
      <c r="K2357" s="45"/>
      <c r="L2357" s="45"/>
      <c r="M2357" s="45"/>
      <c r="N2357" s="45"/>
      <c r="O2357" s="45">
        <v>337.47052023857793</v>
      </c>
      <c r="P2357" s="45">
        <v>9.537959243566464E-4</v>
      </c>
      <c r="Q2357" s="45"/>
      <c r="R2357" s="45"/>
      <c r="S2357" s="45"/>
      <c r="T2357" s="45"/>
      <c r="U2357" s="45"/>
      <c r="V2357" s="45">
        <v>337.47052023857793</v>
      </c>
      <c r="W2357" s="45">
        <v>0.0025046736230530664</v>
      </c>
      <c r="X2357" s="45"/>
      <c r="Y2357" s="45"/>
      <c r="Z2357" s="45"/>
      <c r="AA2357" s="45"/>
      <c r="AB2357" s="45"/>
      <c r="AC2357" s="45">
        <v>337.47052023857793</v>
      </c>
      <c r="AD2357" s="45">
        <v>38.91008478023976</v>
      </c>
      <c r="AE2357" s="45"/>
      <c r="AF2357" s="45"/>
      <c r="AG2357" s="45"/>
      <c r="AH2357" s="45"/>
      <c r="AI2357" s="45"/>
      <c r="AJ2357" s="45">
        <v>337.47052023857793</v>
      </c>
      <c r="AK2357" s="45">
        <v>0.025</v>
      </c>
      <c r="AL2357" s="45"/>
      <c r="AM2357" s="45"/>
      <c r="AN2357" s="45"/>
      <c r="AO2357" s="23"/>
      <c r="AP2357" s="23"/>
      <c r="AQ2357" s="45">
        <v>337.47052023857793</v>
      </c>
      <c r="AR2357" s="45">
        <v>0.026</v>
      </c>
      <c r="AS2357" s="23"/>
      <c r="AT2357" s="23"/>
      <c r="AU2357" s="23"/>
      <c r="AV2357" s="23"/>
      <c r="AW2357" s="23"/>
      <c r="AX2357" s="45">
        <v>337.47052023857793</v>
      </c>
      <c r="AY2357" s="23"/>
      <c r="AZ2357" s="23"/>
      <c r="BA2357" s="23"/>
      <c r="BB2357" s="23"/>
      <c r="BC2357" s="23"/>
      <c r="BD2357" s="23"/>
      <c r="BE2357" s="45">
        <v>337.47052023857793</v>
      </c>
      <c r="BF2357" s="45"/>
      <c r="BG2357" s="23"/>
      <c r="BH2357" s="23"/>
      <c r="BI2357" s="23"/>
      <c r="BJ2357" s="23"/>
      <c r="BK2357" s="23"/>
      <c r="BL2357" s="45">
        <v>337.47052023857793</v>
      </c>
      <c r="BM2357" s="45">
        <v>0.12</v>
      </c>
      <c r="BN2357" s="23"/>
      <c r="BO2357" s="23"/>
      <c r="BP2357" s="23"/>
      <c r="BQ2357" s="23"/>
      <c r="BR2357" s="23"/>
      <c r="BS2357" s="45">
        <v>337.47052023857793</v>
      </c>
      <c r="BT2357" s="45">
        <v>0.043</v>
      </c>
      <c r="BU2357" s="23"/>
      <c r="BV2357" s="23"/>
      <c r="BW2357" s="23"/>
      <c r="BX2357" s="23"/>
      <c r="BY2357" s="23"/>
      <c r="BZ2357" s="23"/>
      <c r="CA2357" s="23"/>
    </row>
    <row r="2358" ht="15.75" customHeight="1">
      <c r="A2358" s="45">
        <v>331.51809002330305</v>
      </c>
      <c r="B2358" s="46">
        <v>0.067</v>
      </c>
      <c r="C2358" s="45"/>
      <c r="D2358" s="45"/>
      <c r="E2358" s="45"/>
      <c r="F2358" s="45"/>
      <c r="G2358" s="45"/>
      <c r="H2358" s="45">
        <v>331.51809002330305</v>
      </c>
      <c r="I2358" s="46">
        <v>0.136</v>
      </c>
      <c r="J2358" s="45"/>
      <c r="K2358" s="45"/>
      <c r="L2358" s="45"/>
      <c r="M2358" s="45"/>
      <c r="N2358" s="45"/>
      <c r="O2358" s="45">
        <v>331.51809002330305</v>
      </c>
      <c r="P2358" s="45">
        <v>9.546826211166037E-4</v>
      </c>
      <c r="Q2358" s="45"/>
      <c r="R2358" s="45"/>
      <c r="S2358" s="45"/>
      <c r="T2358" s="45"/>
      <c r="U2358" s="45"/>
      <c r="V2358" s="45">
        <v>331.51809002330305</v>
      </c>
      <c r="W2358" s="45">
        <v>0.0022946871362428036</v>
      </c>
      <c r="X2358" s="45"/>
      <c r="Y2358" s="45"/>
      <c r="Z2358" s="45"/>
      <c r="AA2358" s="45"/>
      <c r="AB2358" s="45"/>
      <c r="AC2358" s="45">
        <v>331.51809002330305</v>
      </c>
      <c r="AD2358" s="45">
        <v>37.65115243400393</v>
      </c>
      <c r="AE2358" s="45"/>
      <c r="AF2358" s="45"/>
      <c r="AG2358" s="45"/>
      <c r="AH2358" s="45"/>
      <c r="AI2358" s="45"/>
      <c r="AJ2358" s="45">
        <v>331.51809002330305</v>
      </c>
      <c r="AK2358" s="45">
        <v>0.024</v>
      </c>
      <c r="AL2358" s="45"/>
      <c r="AM2358" s="45"/>
      <c r="AN2358" s="45"/>
      <c r="AO2358" s="23"/>
      <c r="AP2358" s="23"/>
      <c r="AQ2358" s="45">
        <v>331.51809002330305</v>
      </c>
      <c r="AR2358" s="45">
        <v>0.026</v>
      </c>
      <c r="AS2358" s="23"/>
      <c r="AT2358" s="23"/>
      <c r="AU2358" s="23"/>
      <c r="AV2358" s="23"/>
      <c r="AW2358" s="23"/>
      <c r="AX2358" s="45">
        <v>331.51809002330305</v>
      </c>
      <c r="AY2358" s="23"/>
      <c r="AZ2358" s="23"/>
      <c r="BA2358" s="23"/>
      <c r="BB2358" s="23"/>
      <c r="BC2358" s="23"/>
      <c r="BD2358" s="23"/>
      <c r="BE2358" s="45">
        <v>331.51809002330305</v>
      </c>
      <c r="BF2358" s="45">
        <v>92.0</v>
      </c>
      <c r="BG2358" s="23"/>
      <c r="BH2358" s="23"/>
      <c r="BI2358" s="23"/>
      <c r="BJ2358" s="23"/>
      <c r="BK2358" s="23"/>
      <c r="BL2358" s="45">
        <v>331.51809002330305</v>
      </c>
      <c r="BM2358" s="45">
        <v>0.181</v>
      </c>
      <c r="BN2358" s="23"/>
      <c r="BO2358" s="23"/>
      <c r="BP2358" s="23"/>
      <c r="BQ2358" s="23"/>
      <c r="BR2358" s="23"/>
      <c r="BS2358" s="45">
        <v>331.51809002330305</v>
      </c>
      <c r="BT2358" s="45">
        <v>0.045</v>
      </c>
      <c r="BU2358" s="23"/>
      <c r="BV2358" s="23"/>
      <c r="BW2358" s="23"/>
      <c r="BX2358" s="23"/>
      <c r="BY2358" s="23"/>
      <c r="BZ2358" s="23"/>
      <c r="CA2358" s="23"/>
    </row>
    <row r="2359" ht="15.75" customHeight="1">
      <c r="A2359" s="45">
        <v>326.02074012215604</v>
      </c>
      <c r="B2359" s="46">
        <v>0.066</v>
      </c>
      <c r="C2359" s="45"/>
      <c r="D2359" s="45"/>
      <c r="E2359" s="45"/>
      <c r="F2359" s="45"/>
      <c r="G2359" s="45"/>
      <c r="H2359" s="45">
        <v>326.02074012215604</v>
      </c>
      <c r="I2359" s="46">
        <v>0.1</v>
      </c>
      <c r="J2359" s="45"/>
      <c r="K2359" s="45"/>
      <c r="L2359" s="45"/>
      <c r="M2359" s="45"/>
      <c r="N2359" s="45"/>
      <c r="O2359" s="45">
        <v>326.02074012215604</v>
      </c>
      <c r="P2359" s="45">
        <v>8.110670554289272E-4</v>
      </c>
      <c r="Q2359" s="45"/>
      <c r="R2359" s="45"/>
      <c r="S2359" s="45"/>
      <c r="T2359" s="45"/>
      <c r="U2359" s="45"/>
      <c r="V2359" s="45">
        <v>326.02074012215604</v>
      </c>
      <c r="W2359" s="45">
        <v>0.0021930519944022846</v>
      </c>
      <c r="X2359" s="45"/>
      <c r="Y2359" s="45"/>
      <c r="Z2359" s="45"/>
      <c r="AA2359" s="45"/>
      <c r="AB2359" s="45"/>
      <c r="AC2359" s="45">
        <v>326.02074012215604</v>
      </c>
      <c r="AD2359" s="45">
        <v>42.648837235258455</v>
      </c>
      <c r="AE2359" s="45"/>
      <c r="AF2359" s="45"/>
      <c r="AG2359" s="45"/>
      <c r="AH2359" s="45"/>
      <c r="AI2359" s="45"/>
      <c r="AJ2359" s="45">
        <v>326.02074012215604</v>
      </c>
      <c r="AK2359" s="45">
        <v>0.024</v>
      </c>
      <c r="AL2359" s="45"/>
      <c r="AM2359" s="45"/>
      <c r="AN2359" s="45"/>
      <c r="AO2359" s="23"/>
      <c r="AP2359" s="23"/>
      <c r="AQ2359" s="45">
        <v>326.02074012215604</v>
      </c>
      <c r="AR2359" s="45">
        <v>0.025</v>
      </c>
      <c r="AS2359" s="23"/>
      <c r="AT2359" s="23"/>
      <c r="AU2359" s="23"/>
      <c r="AV2359" s="23"/>
      <c r="AW2359" s="23"/>
      <c r="AX2359" s="45">
        <v>326.02074012215604</v>
      </c>
      <c r="AY2359" s="23"/>
      <c r="AZ2359" s="23"/>
      <c r="BA2359" s="23"/>
      <c r="BB2359" s="23"/>
      <c r="BC2359" s="23"/>
      <c r="BD2359" s="23"/>
      <c r="BE2359" s="45">
        <v>326.02074012215604</v>
      </c>
      <c r="BF2359" s="45">
        <v>92.0</v>
      </c>
      <c r="BG2359" s="23"/>
      <c r="BH2359" s="23"/>
      <c r="BI2359" s="23"/>
      <c r="BJ2359" s="23"/>
      <c r="BK2359" s="23"/>
      <c r="BL2359" s="45">
        <v>326.02074012215604</v>
      </c>
      <c r="BM2359" s="45">
        <v>0.262</v>
      </c>
      <c r="BN2359" s="23"/>
      <c r="BO2359" s="23"/>
      <c r="BP2359" s="23"/>
      <c r="BQ2359" s="23"/>
      <c r="BR2359" s="23"/>
      <c r="BS2359" s="45">
        <v>326.02074012215604</v>
      </c>
      <c r="BT2359" s="45">
        <v>0.048</v>
      </c>
      <c r="BU2359" s="23"/>
      <c r="BV2359" s="23"/>
      <c r="BW2359" s="23"/>
      <c r="BX2359" s="23"/>
      <c r="BY2359" s="23"/>
      <c r="BZ2359" s="23"/>
      <c r="CA2359" s="23"/>
    </row>
    <row r="2360" ht="15.75" customHeight="1">
      <c r="A2360" s="45">
        <v>320.4534486897163</v>
      </c>
      <c r="B2360" s="46">
        <v>0.063</v>
      </c>
      <c r="C2360" s="45"/>
      <c r="D2360" s="45"/>
      <c r="E2360" s="45"/>
      <c r="F2360" s="45"/>
      <c r="G2360" s="45"/>
      <c r="H2360" s="45">
        <v>320.4534486897163</v>
      </c>
      <c r="I2360" s="46">
        <v>0.096</v>
      </c>
      <c r="J2360" s="45"/>
      <c r="K2360" s="45"/>
      <c r="L2360" s="45"/>
      <c r="M2360" s="45"/>
      <c r="N2360" s="45"/>
      <c r="O2360" s="45">
        <v>320.4534486897163</v>
      </c>
      <c r="P2360" s="45">
        <v>7.460188917416841E-4</v>
      </c>
      <c r="Q2360" s="45"/>
      <c r="R2360" s="45"/>
      <c r="S2360" s="45"/>
      <c r="T2360" s="45"/>
      <c r="U2360" s="45"/>
      <c r="V2360" s="45">
        <v>320.4534486897163</v>
      </c>
      <c r="W2360" s="45">
        <v>0.002080113776953997</v>
      </c>
      <c r="X2360" s="45"/>
      <c r="Y2360" s="45"/>
      <c r="Z2360" s="45"/>
      <c r="AA2360" s="45"/>
      <c r="AB2360" s="45"/>
      <c r="AC2360" s="45">
        <v>320.4534486897163</v>
      </c>
      <c r="AD2360" s="45">
        <v>46.744129819190945</v>
      </c>
      <c r="AE2360" s="45"/>
      <c r="AF2360" s="45"/>
      <c r="AG2360" s="45"/>
      <c r="AH2360" s="45"/>
      <c r="AI2360" s="45"/>
      <c r="AJ2360" s="45">
        <v>320.4534486897163</v>
      </c>
      <c r="AK2360" s="45">
        <v>0.024</v>
      </c>
      <c r="AL2360" s="45"/>
      <c r="AM2360" s="45"/>
      <c r="AN2360" s="45"/>
      <c r="AO2360" s="23"/>
      <c r="AP2360" s="23"/>
      <c r="AQ2360" s="45">
        <v>320.4534486897163</v>
      </c>
      <c r="AR2360" s="45">
        <v>0.024</v>
      </c>
      <c r="AS2360" s="23"/>
      <c r="AT2360" s="23"/>
      <c r="AU2360" s="23"/>
      <c r="AV2360" s="23"/>
      <c r="AW2360" s="23"/>
      <c r="AX2360" s="45">
        <v>320.4534486897163</v>
      </c>
      <c r="AY2360" s="23">
        <v>0.353</v>
      </c>
      <c r="AZ2360" s="23"/>
      <c r="BA2360" s="23"/>
      <c r="BB2360" s="23"/>
      <c r="BC2360" s="23"/>
      <c r="BD2360" s="23"/>
      <c r="BE2360" s="45">
        <v>320.4534486897163</v>
      </c>
      <c r="BF2360" s="45">
        <v>69.0</v>
      </c>
      <c r="BG2360" s="23"/>
      <c r="BH2360" s="23"/>
      <c r="BI2360" s="23"/>
      <c r="BJ2360" s="23"/>
      <c r="BK2360" s="23"/>
      <c r="BL2360" s="45">
        <v>320.4534486897163</v>
      </c>
      <c r="BM2360" s="45">
        <v>0.453</v>
      </c>
      <c r="BN2360" s="23"/>
      <c r="BO2360" s="23"/>
      <c r="BP2360" s="23"/>
      <c r="BQ2360" s="23"/>
      <c r="BR2360" s="23"/>
      <c r="BS2360" s="45">
        <v>320.4534486897163</v>
      </c>
      <c r="BT2360" s="45">
        <v>0.06</v>
      </c>
      <c r="BU2360" s="23"/>
      <c r="BV2360" s="23"/>
      <c r="BW2360" s="23"/>
      <c r="BX2360" s="23"/>
      <c r="BY2360" s="23"/>
      <c r="BZ2360" s="23"/>
      <c r="CA2360" s="23"/>
    </row>
    <row r="2361" ht="15.75" customHeight="1">
      <c r="A2361" s="45">
        <v>314.87872901656596</v>
      </c>
      <c r="B2361" s="46">
        <v>0.065</v>
      </c>
      <c r="C2361" s="45"/>
      <c r="D2361" s="45"/>
      <c r="E2361" s="45"/>
      <c r="F2361" s="45"/>
      <c r="G2361" s="45"/>
      <c r="H2361" s="45">
        <v>314.87872901656596</v>
      </c>
      <c r="I2361" s="46">
        <v>0.098</v>
      </c>
      <c r="J2361" s="45"/>
      <c r="K2361" s="45"/>
      <c r="L2361" s="45"/>
      <c r="M2361" s="45"/>
      <c r="N2361" s="45"/>
      <c r="O2361" s="45">
        <v>314.87872901656596</v>
      </c>
      <c r="P2361" s="45">
        <v>8.080719917127697E-4</v>
      </c>
      <c r="Q2361" s="45"/>
      <c r="R2361" s="45"/>
      <c r="S2361" s="45"/>
      <c r="T2361" s="45"/>
      <c r="U2361" s="45"/>
      <c r="V2361" s="45">
        <v>314.87872901656596</v>
      </c>
      <c r="W2361" s="45">
        <v>0.0021933891981197567</v>
      </c>
      <c r="X2361" s="45"/>
      <c r="Y2361" s="45"/>
      <c r="Z2361" s="45"/>
      <c r="AA2361" s="45"/>
      <c r="AB2361" s="45"/>
      <c r="AC2361" s="45">
        <v>314.87872901656596</v>
      </c>
      <c r="AD2361" s="45">
        <v>50.34405454899535</v>
      </c>
      <c r="AE2361" s="45"/>
      <c r="AF2361" s="45"/>
      <c r="AG2361" s="45"/>
      <c r="AH2361" s="45"/>
      <c r="AI2361" s="45"/>
      <c r="AJ2361" s="45">
        <v>314.87872901656596</v>
      </c>
      <c r="AK2361" s="45">
        <v>0.023</v>
      </c>
      <c r="AL2361" s="45"/>
      <c r="AM2361" s="45"/>
      <c r="AN2361" s="45"/>
      <c r="AO2361" s="23"/>
      <c r="AP2361" s="23"/>
      <c r="AQ2361" s="45">
        <v>314.87872901656596</v>
      </c>
      <c r="AR2361" s="45">
        <v>0.023</v>
      </c>
      <c r="AS2361" s="23"/>
      <c r="AT2361" s="23"/>
      <c r="AU2361" s="23"/>
      <c r="AV2361" s="23"/>
      <c r="AW2361" s="23"/>
      <c r="AX2361" s="45">
        <v>314.87872901656596</v>
      </c>
      <c r="AY2361" s="23">
        <v>0.353</v>
      </c>
      <c r="AZ2361" s="23"/>
      <c r="BA2361" s="23"/>
      <c r="BB2361" s="23"/>
      <c r="BC2361" s="23"/>
      <c r="BD2361" s="23"/>
      <c r="BE2361" s="45">
        <v>314.87872901656596</v>
      </c>
      <c r="BF2361" s="45">
        <v>65.0</v>
      </c>
      <c r="BG2361" s="23"/>
      <c r="BH2361" s="23"/>
      <c r="BI2361" s="23"/>
      <c r="BJ2361" s="23"/>
      <c r="BK2361" s="23"/>
      <c r="BL2361" s="45">
        <v>314.87872901656596</v>
      </c>
      <c r="BM2361" s="45">
        <v>0.605</v>
      </c>
      <c r="BN2361" s="23"/>
      <c r="BO2361" s="23"/>
      <c r="BP2361" s="23"/>
      <c r="BQ2361" s="23"/>
      <c r="BR2361" s="23"/>
      <c r="BS2361" s="45">
        <v>314.87872901656596</v>
      </c>
      <c r="BT2361" s="45">
        <v>0.072</v>
      </c>
      <c r="BU2361" s="23"/>
      <c r="BV2361" s="23"/>
      <c r="BW2361" s="23"/>
      <c r="BX2361" s="23"/>
      <c r="BY2361" s="23"/>
      <c r="BZ2361" s="23"/>
      <c r="CA2361" s="23"/>
    </row>
    <row r="2362" ht="15.75" customHeight="1">
      <c r="A2362" s="45">
        <v>310.73567689488874</v>
      </c>
      <c r="B2362" s="46">
        <v>0.067</v>
      </c>
      <c r="C2362" s="45"/>
      <c r="D2362" s="45"/>
      <c r="E2362" s="45"/>
      <c r="F2362" s="45"/>
      <c r="G2362" s="45"/>
      <c r="H2362" s="45">
        <v>310.73567689488874</v>
      </c>
      <c r="I2362" s="46"/>
      <c r="J2362" s="45"/>
      <c r="K2362" s="45"/>
      <c r="L2362" s="45"/>
      <c r="M2362" s="45"/>
      <c r="N2362" s="45"/>
      <c r="O2362" s="45">
        <v>310.73567689488874</v>
      </c>
      <c r="P2362" s="45">
        <v>7.742986125210842E-4</v>
      </c>
      <c r="Q2362" s="45"/>
      <c r="R2362" s="45"/>
      <c r="S2362" s="45"/>
      <c r="T2362" s="45"/>
      <c r="U2362" s="45"/>
      <c r="V2362" s="45">
        <v>310.73567689488874</v>
      </c>
      <c r="W2362" s="45">
        <v>0.0020961009144895536</v>
      </c>
      <c r="X2362" s="45"/>
      <c r="Y2362" s="45"/>
      <c r="Z2362" s="45"/>
      <c r="AA2362" s="45"/>
      <c r="AB2362" s="45"/>
      <c r="AC2362" s="45">
        <v>310.73567689488874</v>
      </c>
      <c r="AD2362" s="45">
        <v>51.37227398424644</v>
      </c>
      <c r="AE2362" s="45"/>
      <c r="AF2362" s="45"/>
      <c r="AG2362" s="45"/>
      <c r="AH2362" s="45"/>
      <c r="AI2362" s="45"/>
      <c r="AJ2362" s="45">
        <v>310.73567689488874</v>
      </c>
      <c r="AK2362" s="45">
        <v>0.023</v>
      </c>
      <c r="AL2362" s="45"/>
      <c r="AM2362" s="45"/>
      <c r="AN2362" s="45"/>
      <c r="AO2362" s="23"/>
      <c r="AP2362" s="23"/>
      <c r="AQ2362" s="45">
        <v>310.73567689488874</v>
      </c>
      <c r="AR2362" s="45">
        <v>0.023</v>
      </c>
      <c r="AS2362" s="23"/>
      <c r="AT2362" s="23"/>
      <c r="AU2362" s="23"/>
      <c r="AV2362" s="23"/>
      <c r="AW2362" s="23"/>
      <c r="AX2362" s="45">
        <v>310.73567689488874</v>
      </c>
      <c r="AY2362" s="23">
        <v>0.353</v>
      </c>
      <c r="AZ2362" s="23"/>
      <c r="BA2362" s="23"/>
      <c r="BB2362" s="23"/>
      <c r="BC2362" s="23"/>
      <c r="BD2362" s="23"/>
      <c r="BE2362" s="45">
        <v>310.73567689488874</v>
      </c>
      <c r="BF2362" s="45">
        <v>65.0</v>
      </c>
      <c r="BG2362" s="23"/>
      <c r="BH2362" s="23"/>
      <c r="BI2362" s="23"/>
      <c r="BJ2362" s="23"/>
      <c r="BK2362" s="23"/>
      <c r="BL2362" s="45">
        <v>310.73567689488874</v>
      </c>
      <c r="BM2362" s="45">
        <v>0.697</v>
      </c>
      <c r="BN2362" s="23"/>
      <c r="BO2362" s="23"/>
      <c r="BP2362" s="23"/>
      <c r="BQ2362" s="23"/>
      <c r="BR2362" s="23"/>
      <c r="BS2362" s="45">
        <v>310.73567689488874</v>
      </c>
      <c r="BT2362" s="45">
        <v>0.108</v>
      </c>
      <c r="BU2362" s="23"/>
      <c r="BV2362" s="23"/>
      <c r="BW2362" s="23"/>
      <c r="BX2362" s="23"/>
      <c r="BY2362" s="23"/>
      <c r="BZ2362" s="23"/>
      <c r="CA2362" s="23"/>
    </row>
    <row r="2363" ht="15.75" customHeight="1">
      <c r="A2363" s="45">
        <v>306.59111124402426</v>
      </c>
      <c r="B2363" s="46">
        <v>0.063</v>
      </c>
      <c r="C2363" s="45"/>
      <c r="D2363" s="45"/>
      <c r="E2363" s="45"/>
      <c r="F2363" s="45"/>
      <c r="G2363" s="45"/>
      <c r="H2363" s="45">
        <v>306.59111124402426</v>
      </c>
      <c r="I2363" s="46"/>
      <c r="J2363" s="45"/>
      <c r="K2363" s="45"/>
      <c r="L2363" s="45"/>
      <c r="M2363" s="45"/>
      <c r="N2363" s="45"/>
      <c r="O2363" s="45">
        <v>306.59111124402426</v>
      </c>
      <c r="P2363" s="45">
        <v>6.323556913597074E-4</v>
      </c>
      <c r="Q2363" s="45"/>
      <c r="R2363" s="45"/>
      <c r="S2363" s="45"/>
      <c r="T2363" s="45"/>
      <c r="U2363" s="45"/>
      <c r="V2363" s="45">
        <v>306.59111124402426</v>
      </c>
      <c r="W2363" s="45">
        <v>0.001701303478225038</v>
      </c>
      <c r="X2363" s="45"/>
      <c r="Y2363" s="45"/>
      <c r="Z2363" s="45"/>
      <c r="AA2363" s="45"/>
      <c r="AB2363" s="45"/>
      <c r="AC2363" s="45">
        <v>306.59111124402426</v>
      </c>
      <c r="AD2363" s="45">
        <v>54.43619877674281</v>
      </c>
      <c r="AE2363" s="45"/>
      <c r="AF2363" s="45"/>
      <c r="AG2363" s="45"/>
      <c r="AH2363" s="45"/>
      <c r="AI2363" s="45"/>
      <c r="AJ2363" s="45">
        <v>306.59111124402426</v>
      </c>
      <c r="AK2363" s="45">
        <v>0.022</v>
      </c>
      <c r="AL2363" s="45"/>
      <c r="AM2363" s="45"/>
      <c r="AN2363" s="45"/>
      <c r="AO2363" s="23"/>
      <c r="AP2363" s="23"/>
      <c r="AQ2363" s="45">
        <v>306.59111124402426</v>
      </c>
      <c r="AR2363" s="45">
        <v>0.022</v>
      </c>
      <c r="AS2363" s="23"/>
      <c r="AT2363" s="23"/>
      <c r="AU2363" s="23"/>
      <c r="AV2363" s="23"/>
      <c r="AW2363" s="23"/>
      <c r="AX2363" s="45">
        <v>306.59111124402426</v>
      </c>
      <c r="AY2363" s="23">
        <v>0.349</v>
      </c>
      <c r="AZ2363" s="23"/>
      <c r="BA2363" s="23"/>
      <c r="BB2363" s="23"/>
      <c r="BC2363" s="23"/>
      <c r="BD2363" s="23"/>
      <c r="BE2363" s="45">
        <v>306.59111124402426</v>
      </c>
      <c r="BF2363" s="45">
        <v>65.0</v>
      </c>
      <c r="BG2363" s="23"/>
      <c r="BH2363" s="23"/>
      <c r="BI2363" s="23"/>
      <c r="BJ2363" s="23"/>
      <c r="BK2363" s="23"/>
      <c r="BL2363" s="45">
        <v>306.59111124402426</v>
      </c>
      <c r="BM2363" s="45">
        <v>0.805</v>
      </c>
      <c r="BN2363" s="23"/>
      <c r="BO2363" s="23"/>
      <c r="BP2363" s="23"/>
      <c r="BQ2363" s="23"/>
      <c r="BR2363" s="23"/>
      <c r="BS2363" s="45">
        <v>306.59111124402426</v>
      </c>
      <c r="BT2363" s="45">
        <v>0.188</v>
      </c>
      <c r="BU2363" s="23"/>
      <c r="BV2363" s="23"/>
      <c r="BW2363" s="23"/>
      <c r="BX2363" s="23"/>
      <c r="BY2363" s="23"/>
      <c r="BZ2363" s="23"/>
      <c r="CA2363" s="23"/>
    </row>
    <row r="2364" ht="15.75" customHeight="1">
      <c r="A2364" s="45">
        <v>302.37874630059423</v>
      </c>
      <c r="B2364" s="46">
        <v>0.071</v>
      </c>
      <c r="C2364" s="45"/>
      <c r="D2364" s="45"/>
      <c r="E2364" s="45"/>
      <c r="F2364" s="45"/>
      <c r="G2364" s="45"/>
      <c r="H2364" s="45">
        <v>302.37874630059423</v>
      </c>
      <c r="I2364" s="46"/>
      <c r="J2364" s="45"/>
      <c r="K2364" s="45"/>
      <c r="L2364" s="45"/>
      <c r="M2364" s="45"/>
      <c r="N2364" s="45"/>
      <c r="O2364" s="45">
        <v>302.37874630059423</v>
      </c>
      <c r="P2364" s="45">
        <v>6.581540351510637E-4</v>
      </c>
      <c r="Q2364" s="45"/>
      <c r="R2364" s="45"/>
      <c r="S2364" s="45"/>
      <c r="T2364" s="45"/>
      <c r="U2364" s="45"/>
      <c r="V2364" s="45">
        <v>302.37874630059423</v>
      </c>
      <c r="W2364" s="45">
        <v>0.0017973866839283014</v>
      </c>
      <c r="X2364" s="45"/>
      <c r="Y2364" s="45"/>
      <c r="Z2364" s="45"/>
      <c r="AA2364" s="45"/>
      <c r="AB2364" s="45"/>
      <c r="AC2364" s="45">
        <v>302.37874630059423</v>
      </c>
      <c r="AD2364" s="45">
        <v>54.62027927633416</v>
      </c>
      <c r="AE2364" s="45"/>
      <c r="AF2364" s="45"/>
      <c r="AG2364" s="45"/>
      <c r="AH2364" s="45"/>
      <c r="AI2364" s="45"/>
      <c r="AJ2364" s="45">
        <v>302.37874630059423</v>
      </c>
      <c r="AK2364" s="45">
        <v>0.022</v>
      </c>
      <c r="AL2364" s="45"/>
      <c r="AM2364" s="45"/>
      <c r="AN2364" s="45"/>
      <c r="AO2364" s="23"/>
      <c r="AP2364" s="23"/>
      <c r="AQ2364" s="45">
        <v>302.37874630059423</v>
      </c>
      <c r="AR2364" s="45">
        <v>0.022</v>
      </c>
      <c r="AS2364" s="23"/>
      <c r="AT2364" s="23"/>
      <c r="AU2364" s="23"/>
      <c r="AV2364" s="23"/>
      <c r="AW2364" s="23"/>
      <c r="AX2364" s="45">
        <v>302.37874630059423</v>
      </c>
      <c r="AY2364" s="23">
        <v>0.349</v>
      </c>
      <c r="AZ2364" s="23"/>
      <c r="BA2364" s="23"/>
      <c r="BB2364" s="23"/>
      <c r="BC2364" s="23"/>
      <c r="BD2364" s="23"/>
      <c r="BE2364" s="45">
        <v>302.37874630059423</v>
      </c>
      <c r="BF2364" s="45">
        <v>64.0</v>
      </c>
      <c r="BG2364" s="23"/>
      <c r="BH2364" s="23"/>
      <c r="BI2364" s="23"/>
      <c r="BJ2364" s="23"/>
      <c r="BK2364" s="23"/>
      <c r="BL2364" s="45">
        <v>302.37874630059423</v>
      </c>
      <c r="BM2364" s="45">
        <v>0.897</v>
      </c>
      <c r="BN2364" s="23"/>
      <c r="BO2364" s="23"/>
      <c r="BP2364" s="23"/>
      <c r="BQ2364" s="23"/>
      <c r="BR2364" s="23"/>
      <c r="BS2364" s="45">
        <v>302.37874630059423</v>
      </c>
      <c r="BT2364" s="45">
        <v>0.246</v>
      </c>
      <c r="BU2364" s="23"/>
      <c r="BV2364" s="23"/>
      <c r="BW2364" s="23"/>
      <c r="BX2364" s="23"/>
      <c r="BY2364" s="23"/>
      <c r="BZ2364" s="23"/>
      <c r="CA2364" s="23"/>
    </row>
    <row r="2365" ht="15.75" customHeight="1">
      <c r="A2365" s="45">
        <v>298.9588344086343</v>
      </c>
      <c r="B2365" s="46">
        <v>0.072</v>
      </c>
      <c r="C2365" s="45"/>
      <c r="D2365" s="45"/>
      <c r="E2365" s="45"/>
      <c r="F2365" s="45"/>
      <c r="G2365" s="45"/>
      <c r="H2365" s="45">
        <v>298.9588344086343</v>
      </c>
      <c r="I2365" s="46"/>
      <c r="J2365" s="45"/>
      <c r="K2365" s="45"/>
      <c r="L2365" s="45"/>
      <c r="M2365" s="45"/>
      <c r="N2365" s="45"/>
      <c r="O2365" s="45">
        <v>298.9588344086343</v>
      </c>
      <c r="P2365" s="45">
        <v>6.836178107804562E-4</v>
      </c>
      <c r="Q2365" s="45"/>
      <c r="R2365" s="45"/>
      <c r="S2365" s="45"/>
      <c r="T2365" s="45"/>
      <c r="U2365" s="45"/>
      <c r="V2365" s="45">
        <v>298.9588344086343</v>
      </c>
      <c r="W2365" s="45">
        <v>0.001979058563281344</v>
      </c>
      <c r="X2365" s="45"/>
      <c r="Y2365" s="45"/>
      <c r="Z2365" s="45"/>
      <c r="AA2365" s="45"/>
      <c r="AB2365" s="45"/>
      <c r="AC2365" s="45">
        <v>298.9588344086343</v>
      </c>
      <c r="AD2365" s="45">
        <v>57.52922191160739</v>
      </c>
      <c r="AE2365" s="45"/>
      <c r="AF2365" s="45"/>
      <c r="AG2365" s="45"/>
      <c r="AH2365" s="45"/>
      <c r="AI2365" s="45"/>
      <c r="AJ2365" s="45">
        <v>298.9588344086343</v>
      </c>
      <c r="AK2365" s="45">
        <v>0.022</v>
      </c>
      <c r="AL2365" s="45"/>
      <c r="AM2365" s="45"/>
      <c r="AN2365" s="45"/>
      <c r="AO2365" s="23"/>
      <c r="AP2365" s="23"/>
      <c r="AQ2365" s="45">
        <v>298.9588344086343</v>
      </c>
      <c r="AR2365" s="45">
        <v>0.021</v>
      </c>
      <c r="AS2365" s="23"/>
      <c r="AT2365" s="23"/>
      <c r="AU2365" s="23"/>
      <c r="AV2365" s="23"/>
      <c r="AW2365" s="23"/>
      <c r="AX2365" s="45">
        <v>298.9588344086343</v>
      </c>
      <c r="AY2365" s="23">
        <v>0.353</v>
      </c>
      <c r="AZ2365" s="23"/>
      <c r="BA2365" s="23"/>
      <c r="BB2365" s="23"/>
      <c r="BC2365" s="23"/>
      <c r="BD2365" s="23"/>
      <c r="BE2365" s="45">
        <v>298.9588344086343</v>
      </c>
      <c r="BF2365" s="45">
        <v>56.0</v>
      </c>
      <c r="BG2365" s="23"/>
      <c r="BH2365" s="23"/>
      <c r="BI2365" s="23"/>
      <c r="BJ2365" s="23"/>
      <c r="BK2365" s="23"/>
      <c r="BL2365" s="45">
        <v>298.9588344086343</v>
      </c>
      <c r="BM2365" s="45">
        <v>0.985</v>
      </c>
      <c r="BN2365" s="23"/>
      <c r="BO2365" s="23"/>
      <c r="BP2365" s="23"/>
      <c r="BQ2365" s="23"/>
      <c r="BR2365" s="23"/>
      <c r="BS2365" s="45">
        <v>298.9588344086343</v>
      </c>
      <c r="BT2365" s="45">
        <v>0.29</v>
      </c>
      <c r="BU2365" s="23"/>
      <c r="BV2365" s="23"/>
      <c r="BW2365" s="23"/>
      <c r="BX2365" s="23"/>
      <c r="BY2365" s="23"/>
      <c r="BZ2365" s="23"/>
      <c r="CA2365" s="23"/>
    </row>
    <row r="2366" ht="15.75" customHeight="1">
      <c r="A2366" s="45">
        <v>295.26511055239564</v>
      </c>
      <c r="B2366" s="46">
        <v>0.069</v>
      </c>
      <c r="C2366" s="45"/>
      <c r="D2366" s="45"/>
      <c r="E2366" s="45"/>
      <c r="F2366" s="45"/>
      <c r="G2366" s="45"/>
      <c r="H2366" s="45">
        <v>295.26511055239564</v>
      </c>
      <c r="I2366" s="46"/>
      <c r="J2366" s="45"/>
      <c r="K2366" s="45"/>
      <c r="L2366" s="45"/>
      <c r="M2366" s="45"/>
      <c r="N2366" s="45"/>
      <c r="O2366" s="45">
        <v>295.26511055239564</v>
      </c>
      <c r="P2366" s="45"/>
      <c r="Q2366" s="45"/>
      <c r="R2366" s="45"/>
      <c r="S2366" s="45"/>
      <c r="T2366" s="45"/>
      <c r="U2366" s="45"/>
      <c r="V2366" s="45">
        <v>295.26511055239564</v>
      </c>
      <c r="W2366" s="45"/>
      <c r="X2366" s="45"/>
      <c r="Y2366" s="45"/>
      <c r="Z2366" s="45"/>
      <c r="AA2366" s="45"/>
      <c r="AB2366" s="45"/>
      <c r="AC2366" s="45">
        <v>295.26511055239564</v>
      </c>
      <c r="AD2366" s="45">
        <v>60.14502625228733</v>
      </c>
      <c r="AE2366" s="45"/>
      <c r="AF2366" s="45"/>
      <c r="AG2366" s="45"/>
      <c r="AH2366" s="45"/>
      <c r="AI2366" s="45"/>
      <c r="AJ2366" s="45">
        <v>295.26511055239564</v>
      </c>
      <c r="AK2366" s="45">
        <v>0.021</v>
      </c>
      <c r="AL2366" s="45"/>
      <c r="AM2366" s="45"/>
      <c r="AN2366" s="45"/>
      <c r="AO2366" s="23"/>
      <c r="AP2366" s="23"/>
      <c r="AQ2366" s="45">
        <v>295.26511055239564</v>
      </c>
      <c r="AR2366" s="45">
        <v>0.02</v>
      </c>
      <c r="AS2366" s="23"/>
      <c r="AT2366" s="23"/>
      <c r="AU2366" s="23"/>
      <c r="AV2366" s="23"/>
      <c r="AW2366" s="23"/>
      <c r="AX2366" s="45">
        <v>295.26511055239564</v>
      </c>
      <c r="AY2366" s="23">
        <v>0.353</v>
      </c>
      <c r="AZ2366" s="23"/>
      <c r="BA2366" s="23"/>
      <c r="BB2366" s="23"/>
      <c r="BC2366" s="23"/>
      <c r="BD2366" s="23"/>
      <c r="BE2366" s="45">
        <v>295.26511055239564</v>
      </c>
      <c r="BF2366" s="45">
        <v>56.0</v>
      </c>
      <c r="BG2366" s="23"/>
      <c r="BH2366" s="23"/>
      <c r="BI2366" s="23"/>
      <c r="BJ2366" s="23"/>
      <c r="BK2366" s="23"/>
      <c r="BL2366" s="45">
        <v>295.26511055239564</v>
      </c>
      <c r="BM2366" s="45">
        <v>1.006</v>
      </c>
      <c r="BN2366" s="23"/>
      <c r="BO2366" s="23"/>
      <c r="BP2366" s="23"/>
      <c r="BQ2366" s="23"/>
      <c r="BR2366" s="23"/>
      <c r="BS2366" s="45">
        <v>295.26511055239564</v>
      </c>
      <c r="BT2366" s="45">
        <v>0.314</v>
      </c>
      <c r="BU2366" s="23"/>
      <c r="BV2366" s="23"/>
      <c r="BW2366" s="23"/>
      <c r="BX2366" s="23"/>
      <c r="BY2366" s="23"/>
      <c r="BZ2366" s="23"/>
      <c r="CA2366" s="23"/>
    </row>
    <row r="2367" ht="15.75" customHeight="1">
      <c r="A2367" s="45">
        <v>291.3228176333685</v>
      </c>
      <c r="B2367" s="46">
        <v>0.064</v>
      </c>
      <c r="C2367" s="45"/>
      <c r="D2367" s="45"/>
      <c r="E2367" s="45"/>
      <c r="F2367" s="45"/>
      <c r="G2367" s="45"/>
      <c r="H2367" s="45">
        <v>291.3228176333685</v>
      </c>
      <c r="I2367" s="46"/>
      <c r="J2367" s="45"/>
      <c r="K2367" s="45"/>
      <c r="L2367" s="45"/>
      <c r="M2367" s="45"/>
      <c r="N2367" s="45"/>
      <c r="O2367" s="45">
        <v>291.3228176333685</v>
      </c>
      <c r="P2367" s="45"/>
      <c r="Q2367" s="45"/>
      <c r="R2367" s="45"/>
      <c r="S2367" s="45"/>
      <c r="T2367" s="45"/>
      <c r="U2367" s="45"/>
      <c r="V2367" s="45">
        <v>291.3228176333685</v>
      </c>
      <c r="W2367" s="45"/>
      <c r="X2367" s="45"/>
      <c r="Y2367" s="45"/>
      <c r="Z2367" s="45"/>
      <c r="AA2367" s="45"/>
      <c r="AB2367" s="45"/>
      <c r="AC2367" s="45">
        <v>291.3228176333685</v>
      </c>
      <c r="AD2367" s="45">
        <v>60.93363758841187</v>
      </c>
      <c r="AE2367" s="45"/>
      <c r="AF2367" s="45"/>
      <c r="AG2367" s="45"/>
      <c r="AH2367" s="45"/>
      <c r="AI2367" s="45"/>
      <c r="AJ2367" s="45">
        <v>291.3228176333685</v>
      </c>
      <c r="AK2367" s="45">
        <v>0.021</v>
      </c>
      <c r="AL2367" s="45"/>
      <c r="AM2367" s="45"/>
      <c r="AN2367" s="45"/>
      <c r="AO2367" s="23"/>
      <c r="AP2367" s="23"/>
      <c r="AQ2367" s="45">
        <v>291.3228176333685</v>
      </c>
      <c r="AR2367" s="45">
        <v>0.02</v>
      </c>
      <c r="AS2367" s="23"/>
      <c r="AT2367" s="23"/>
      <c r="AU2367" s="23"/>
      <c r="AV2367" s="23"/>
      <c r="AW2367" s="23"/>
      <c r="AX2367" s="45">
        <v>291.3228176333685</v>
      </c>
      <c r="AY2367" s="23">
        <v>0.346</v>
      </c>
      <c r="AZ2367" s="23"/>
      <c r="BA2367" s="23"/>
      <c r="BB2367" s="23"/>
      <c r="BC2367" s="23"/>
      <c r="BD2367" s="23"/>
      <c r="BE2367" s="45">
        <v>291.3228176333685</v>
      </c>
      <c r="BF2367" s="45">
        <v>56.0</v>
      </c>
      <c r="BG2367" s="23"/>
      <c r="BH2367" s="23"/>
      <c r="BI2367" s="23"/>
      <c r="BJ2367" s="23"/>
      <c r="BK2367" s="23"/>
      <c r="BL2367" s="45">
        <v>291.3228176333685</v>
      </c>
      <c r="BM2367" s="45">
        <v>1.062</v>
      </c>
      <c r="BN2367" s="23"/>
      <c r="BO2367" s="23"/>
      <c r="BP2367" s="23"/>
      <c r="BQ2367" s="23"/>
      <c r="BR2367" s="23"/>
      <c r="BS2367" s="45">
        <v>291.3228176333685</v>
      </c>
      <c r="BT2367" s="45">
        <v>0.351</v>
      </c>
      <c r="BU2367" s="23"/>
      <c r="BV2367" s="23"/>
      <c r="BW2367" s="23"/>
      <c r="BX2367" s="23"/>
      <c r="BY2367" s="23"/>
      <c r="BZ2367" s="23"/>
      <c r="CA2367" s="23"/>
    </row>
    <row r="2368" ht="15.75" customHeight="1">
      <c r="A2368" s="45">
        <v>782.6228533827483</v>
      </c>
      <c r="B2368" s="46">
        <v>0.081</v>
      </c>
      <c r="C2368" s="45"/>
      <c r="D2368" s="45"/>
      <c r="E2368" s="45"/>
      <c r="F2368" s="45"/>
      <c r="G2368" s="45"/>
      <c r="H2368" s="45">
        <v>782.6228533827483</v>
      </c>
      <c r="I2368" s="46">
        <v>0.14</v>
      </c>
      <c r="J2368" s="45"/>
      <c r="K2368" s="45"/>
      <c r="L2368" s="45"/>
      <c r="M2368" s="45"/>
      <c r="N2368" s="45"/>
      <c r="O2368" s="45">
        <v>782.6228533827483</v>
      </c>
      <c r="P2368" s="45"/>
      <c r="Q2368" s="45"/>
      <c r="R2368" s="45"/>
      <c r="S2368" s="45"/>
      <c r="T2368" s="45"/>
      <c r="U2368" s="45"/>
      <c r="V2368" s="45">
        <v>782.6228533827483</v>
      </c>
      <c r="W2368" s="45"/>
      <c r="X2368" s="45"/>
      <c r="Y2368" s="45"/>
      <c r="Z2368" s="45"/>
      <c r="AA2368" s="45"/>
      <c r="AB2368" s="45"/>
      <c r="AC2368" s="45">
        <v>782.6228533827483</v>
      </c>
      <c r="AD2368" s="45">
        <v>36.75240325475256</v>
      </c>
      <c r="AE2368" s="45"/>
      <c r="AF2368" s="45"/>
      <c r="AG2368" s="45"/>
      <c r="AH2368" s="45"/>
      <c r="AI2368" s="45"/>
      <c r="AJ2368" s="45">
        <v>782.6228533827483</v>
      </c>
      <c r="AK2368" s="45">
        <v>0.025</v>
      </c>
      <c r="AL2368" s="45"/>
      <c r="AM2368" s="45"/>
      <c r="AN2368" s="45"/>
      <c r="AO2368" s="23"/>
      <c r="AP2368" s="23"/>
      <c r="AQ2368" s="45">
        <v>782.6228533827483</v>
      </c>
      <c r="AR2368" s="45">
        <v>0.027</v>
      </c>
      <c r="AS2368" s="23"/>
      <c r="AT2368" s="23"/>
      <c r="AU2368" s="23"/>
      <c r="AV2368" s="23"/>
      <c r="AW2368" s="23"/>
      <c r="AX2368" s="45">
        <v>782.6228533827483</v>
      </c>
      <c r="AY2368" s="23"/>
      <c r="AZ2368" s="23"/>
      <c r="BA2368" s="23"/>
      <c r="BB2368" s="23"/>
      <c r="BC2368" s="23"/>
      <c r="BD2368" s="23"/>
      <c r="BE2368" s="45">
        <v>782.6228533827483</v>
      </c>
      <c r="BF2368" s="45"/>
      <c r="BG2368" s="23"/>
      <c r="BH2368" s="23"/>
      <c r="BI2368" s="23"/>
      <c r="BJ2368" s="23"/>
      <c r="BK2368" s="23"/>
      <c r="BL2368" s="45">
        <v>782.6228533827483</v>
      </c>
      <c r="BM2368" s="45">
        <v>0.125</v>
      </c>
      <c r="BN2368" s="23"/>
      <c r="BO2368" s="23"/>
      <c r="BP2368" s="23"/>
      <c r="BQ2368" s="23"/>
      <c r="BR2368" s="23"/>
      <c r="BS2368" s="45">
        <v>782.6228533827483</v>
      </c>
      <c r="BT2368" s="45">
        <v>0.012</v>
      </c>
      <c r="BU2368" s="23"/>
      <c r="BV2368" s="23"/>
      <c r="BW2368" s="23"/>
      <c r="BX2368" s="23"/>
      <c r="BY2368" s="23"/>
      <c r="BZ2368" s="23"/>
      <c r="CA2368" s="23"/>
    </row>
    <row r="2369" ht="15.75" customHeight="1">
      <c r="A2369" s="45">
        <v>779.6097062151782</v>
      </c>
      <c r="B2369" s="46">
        <v>0.08</v>
      </c>
      <c r="C2369" s="45"/>
      <c r="D2369" s="45"/>
      <c r="E2369" s="45"/>
      <c r="F2369" s="45"/>
      <c r="G2369" s="45"/>
      <c r="H2369" s="45">
        <v>779.6097062151782</v>
      </c>
      <c r="I2369" s="46"/>
      <c r="J2369" s="45"/>
      <c r="K2369" s="45"/>
      <c r="L2369" s="45"/>
      <c r="M2369" s="45"/>
      <c r="N2369" s="45"/>
      <c r="O2369" s="45">
        <v>779.6097062151782</v>
      </c>
      <c r="P2369" s="45">
        <v>7.216013769738153E-4</v>
      </c>
      <c r="Q2369" s="45"/>
      <c r="R2369" s="45"/>
      <c r="S2369" s="45"/>
      <c r="T2369" s="45"/>
      <c r="U2369" s="45"/>
      <c r="V2369" s="45">
        <v>779.6097062151782</v>
      </c>
      <c r="W2369" s="45"/>
      <c r="X2369" s="45"/>
      <c r="Y2369" s="45"/>
      <c r="Z2369" s="45"/>
      <c r="AA2369" s="45"/>
      <c r="AB2369" s="45"/>
      <c r="AC2369" s="45">
        <v>779.6097062151782</v>
      </c>
      <c r="AD2369" s="45">
        <v>41.26777960466136</v>
      </c>
      <c r="AE2369" s="45"/>
      <c r="AF2369" s="45"/>
      <c r="AG2369" s="45"/>
      <c r="AH2369" s="45"/>
      <c r="AI2369" s="45"/>
      <c r="AJ2369" s="45">
        <v>779.6097062151782</v>
      </c>
      <c r="AK2369" s="45">
        <v>0.024</v>
      </c>
      <c r="AL2369" s="45"/>
      <c r="AM2369" s="45"/>
      <c r="AN2369" s="45"/>
      <c r="AO2369" s="23"/>
      <c r="AP2369" s="23"/>
      <c r="AQ2369" s="45">
        <v>779.6097062151782</v>
      </c>
      <c r="AR2369" s="45">
        <v>0.025</v>
      </c>
      <c r="AS2369" s="23"/>
      <c r="AT2369" s="23"/>
      <c r="AU2369" s="23"/>
      <c r="AV2369" s="23"/>
      <c r="AW2369" s="23"/>
      <c r="AX2369" s="45">
        <v>779.6097062151782</v>
      </c>
      <c r="AY2369" s="23"/>
      <c r="AZ2369" s="23"/>
      <c r="BA2369" s="23"/>
      <c r="BB2369" s="23"/>
      <c r="BC2369" s="23"/>
      <c r="BD2369" s="23"/>
      <c r="BE2369" s="45">
        <v>779.6097062151782</v>
      </c>
      <c r="BF2369" s="45"/>
      <c r="BG2369" s="23"/>
      <c r="BH2369" s="23"/>
      <c r="BI2369" s="23"/>
      <c r="BJ2369" s="23"/>
      <c r="BK2369" s="23"/>
      <c r="BL2369" s="45">
        <v>779.6097062151782</v>
      </c>
      <c r="BM2369" s="45">
        <v>0.143</v>
      </c>
      <c r="BN2369" s="23"/>
      <c r="BO2369" s="23"/>
      <c r="BP2369" s="23"/>
      <c r="BQ2369" s="23"/>
      <c r="BR2369" s="23"/>
      <c r="BS2369" s="45">
        <v>779.6097062151782</v>
      </c>
      <c r="BT2369" s="45">
        <v>0.015</v>
      </c>
      <c r="BU2369" s="23"/>
      <c r="BV2369" s="23"/>
      <c r="BW2369" s="23"/>
      <c r="BX2369" s="23"/>
      <c r="BY2369" s="23"/>
      <c r="BZ2369" s="23"/>
      <c r="CA2369" s="23"/>
    </row>
    <row r="2370" ht="15.75" customHeight="1">
      <c r="A2370" s="45">
        <v>777.9317827914282</v>
      </c>
      <c r="B2370" s="46">
        <v>0.077</v>
      </c>
      <c r="C2370" s="45"/>
      <c r="D2370" s="45"/>
      <c r="E2370" s="45"/>
      <c r="F2370" s="45"/>
      <c r="G2370" s="45"/>
      <c r="H2370" s="45">
        <v>777.9317827914282</v>
      </c>
      <c r="I2370" s="46"/>
      <c r="J2370" s="45"/>
      <c r="K2370" s="45"/>
      <c r="L2370" s="45"/>
      <c r="M2370" s="45"/>
      <c r="N2370" s="45"/>
      <c r="O2370" s="45">
        <v>777.9317827914282</v>
      </c>
      <c r="P2370" s="45">
        <v>7.00696435668744E-4</v>
      </c>
      <c r="Q2370" s="45"/>
      <c r="R2370" s="45"/>
      <c r="S2370" s="45"/>
      <c r="T2370" s="45"/>
      <c r="U2370" s="45"/>
      <c r="V2370" s="45">
        <v>777.9317827914282</v>
      </c>
      <c r="W2370" s="45">
        <v>0.0010400598637752925</v>
      </c>
      <c r="X2370" s="45"/>
      <c r="Y2370" s="45"/>
      <c r="Z2370" s="45"/>
      <c r="AA2370" s="45"/>
      <c r="AB2370" s="45"/>
      <c r="AC2370" s="45">
        <v>777.9317827914282</v>
      </c>
      <c r="AD2370" s="45">
        <v>44.272031327288815</v>
      </c>
      <c r="AE2370" s="45"/>
      <c r="AF2370" s="45"/>
      <c r="AG2370" s="45"/>
      <c r="AH2370" s="45"/>
      <c r="AI2370" s="45"/>
      <c r="AJ2370" s="45">
        <v>777.9317827914282</v>
      </c>
      <c r="AK2370" s="45">
        <v>0.023</v>
      </c>
      <c r="AL2370" s="45"/>
      <c r="AM2370" s="45"/>
      <c r="AN2370" s="45"/>
      <c r="AO2370" s="23"/>
      <c r="AP2370" s="23"/>
      <c r="AQ2370" s="45">
        <v>777.9317827914282</v>
      </c>
      <c r="AR2370" s="45">
        <v>0.024</v>
      </c>
      <c r="AS2370" s="23"/>
      <c r="AT2370" s="23"/>
      <c r="AU2370" s="23"/>
      <c r="AV2370" s="23"/>
      <c r="AW2370" s="23"/>
      <c r="AX2370" s="45">
        <v>777.9317827914282</v>
      </c>
      <c r="AY2370" s="23"/>
      <c r="AZ2370" s="23"/>
      <c r="BA2370" s="23"/>
      <c r="BB2370" s="23"/>
      <c r="BC2370" s="23"/>
      <c r="BD2370" s="23"/>
      <c r="BE2370" s="45">
        <v>777.9317827914282</v>
      </c>
      <c r="BF2370" s="45"/>
      <c r="BG2370" s="23"/>
      <c r="BH2370" s="23"/>
      <c r="BI2370" s="23"/>
      <c r="BJ2370" s="23"/>
      <c r="BK2370" s="23"/>
      <c r="BL2370" s="45">
        <v>777.9317827914282</v>
      </c>
      <c r="BM2370" s="45">
        <v>0.148</v>
      </c>
      <c r="BN2370" s="23"/>
      <c r="BO2370" s="23"/>
      <c r="BP2370" s="23"/>
      <c r="BQ2370" s="23"/>
      <c r="BR2370" s="23"/>
      <c r="BS2370" s="45">
        <v>777.9317827914282</v>
      </c>
      <c r="BT2370" s="45">
        <v>0.019</v>
      </c>
      <c r="BU2370" s="23"/>
      <c r="BV2370" s="23"/>
      <c r="BW2370" s="23"/>
      <c r="BX2370" s="23"/>
      <c r="BY2370" s="23"/>
      <c r="BZ2370" s="23"/>
      <c r="CA2370" s="23"/>
    </row>
    <row r="2371" ht="15.75" customHeight="1">
      <c r="A2371" s="45">
        <v>776.1354878771665</v>
      </c>
      <c r="B2371" s="46">
        <v>0.073</v>
      </c>
      <c r="C2371" s="45"/>
      <c r="D2371" s="45"/>
      <c r="E2371" s="45"/>
      <c r="F2371" s="45"/>
      <c r="G2371" s="45"/>
      <c r="H2371" s="45">
        <v>776.1354878771665</v>
      </c>
      <c r="I2371" s="46"/>
      <c r="J2371" s="45"/>
      <c r="K2371" s="45"/>
      <c r="L2371" s="45"/>
      <c r="M2371" s="45"/>
      <c r="N2371" s="45"/>
      <c r="O2371" s="45">
        <v>776.1354878771665</v>
      </c>
      <c r="P2371" s="45">
        <v>6.989126219904381E-4</v>
      </c>
      <c r="Q2371" s="45"/>
      <c r="R2371" s="45"/>
      <c r="S2371" s="45"/>
      <c r="T2371" s="45"/>
      <c r="U2371" s="45"/>
      <c r="V2371" s="45">
        <v>776.1354878771665</v>
      </c>
      <c r="W2371" s="45">
        <v>0.0010740764451851157</v>
      </c>
      <c r="X2371" s="45"/>
      <c r="Y2371" s="45"/>
      <c r="Z2371" s="45"/>
      <c r="AA2371" s="45"/>
      <c r="AB2371" s="45"/>
      <c r="AC2371" s="45">
        <v>776.1354878771665</v>
      </c>
      <c r="AD2371" s="45">
        <v>51.58087931633276</v>
      </c>
      <c r="AE2371" s="45"/>
      <c r="AF2371" s="45"/>
      <c r="AG2371" s="45"/>
      <c r="AH2371" s="45"/>
      <c r="AI2371" s="45"/>
      <c r="AJ2371" s="45">
        <v>776.1354878771665</v>
      </c>
      <c r="AK2371" s="45">
        <v>0.022</v>
      </c>
      <c r="AL2371" s="45"/>
      <c r="AM2371" s="45"/>
      <c r="AN2371" s="45"/>
      <c r="AO2371" s="23"/>
      <c r="AP2371" s="23"/>
      <c r="AQ2371" s="45">
        <v>776.1354878771665</v>
      </c>
      <c r="AR2371" s="45">
        <v>0.023</v>
      </c>
      <c r="AS2371" s="23"/>
      <c r="AT2371" s="23"/>
      <c r="AU2371" s="23"/>
      <c r="AV2371" s="23"/>
      <c r="AW2371" s="23"/>
      <c r="AX2371" s="45">
        <v>776.1354878771665</v>
      </c>
      <c r="AY2371" s="23"/>
      <c r="AZ2371" s="23"/>
      <c r="BA2371" s="23"/>
      <c r="BB2371" s="23"/>
      <c r="BC2371" s="23"/>
      <c r="BD2371" s="23"/>
      <c r="BE2371" s="45">
        <v>776.1354878771665</v>
      </c>
      <c r="BF2371" s="45">
        <v>115.0</v>
      </c>
      <c r="BG2371" s="23"/>
      <c r="BH2371" s="23"/>
      <c r="BI2371" s="23"/>
      <c r="BJ2371" s="23"/>
      <c r="BK2371" s="23"/>
      <c r="BL2371" s="45">
        <v>776.1354878771665</v>
      </c>
      <c r="BM2371" s="45">
        <v>0.191</v>
      </c>
      <c r="BN2371" s="23"/>
      <c r="BO2371" s="23"/>
      <c r="BP2371" s="23"/>
      <c r="BQ2371" s="23"/>
      <c r="BR2371" s="23"/>
      <c r="BS2371" s="45">
        <v>776.1354878771665</v>
      </c>
      <c r="BT2371" s="45">
        <v>0.025</v>
      </c>
      <c r="BU2371" s="23"/>
      <c r="BV2371" s="23"/>
      <c r="BW2371" s="23"/>
      <c r="BX2371" s="23"/>
      <c r="BY2371" s="23"/>
      <c r="BZ2371" s="23"/>
      <c r="CA2371" s="23"/>
    </row>
    <row r="2372" ht="15.75" customHeight="1">
      <c r="A2372" s="45">
        <v>775.1788474185647</v>
      </c>
      <c r="B2372" s="46">
        <v>0.073</v>
      </c>
      <c r="C2372" s="45"/>
      <c r="D2372" s="45"/>
      <c r="E2372" s="45"/>
      <c r="F2372" s="45"/>
      <c r="G2372" s="45"/>
      <c r="H2372" s="45">
        <v>775.1788474185647</v>
      </c>
      <c r="I2372" s="46"/>
      <c r="J2372" s="45"/>
      <c r="K2372" s="45"/>
      <c r="L2372" s="45"/>
      <c r="M2372" s="45"/>
      <c r="N2372" s="45"/>
      <c r="O2372" s="45">
        <v>775.1788474185647</v>
      </c>
      <c r="P2372" s="45">
        <v>7.435998596432539E-4</v>
      </c>
      <c r="Q2372" s="45"/>
      <c r="R2372" s="45"/>
      <c r="S2372" s="45"/>
      <c r="T2372" s="45"/>
      <c r="U2372" s="45"/>
      <c r="V2372" s="45">
        <v>775.1788474185647</v>
      </c>
      <c r="W2372" s="45">
        <v>0.0010819303581295265</v>
      </c>
      <c r="X2372" s="45"/>
      <c r="Y2372" s="45"/>
      <c r="Z2372" s="45"/>
      <c r="AA2372" s="45"/>
      <c r="AB2372" s="45"/>
      <c r="AC2372" s="45">
        <v>775.1788474185647</v>
      </c>
      <c r="AD2372" s="45">
        <v>61.6498661140106</v>
      </c>
      <c r="AE2372" s="45"/>
      <c r="AF2372" s="45"/>
      <c r="AG2372" s="45"/>
      <c r="AH2372" s="45"/>
      <c r="AI2372" s="45"/>
      <c r="AJ2372" s="45">
        <v>775.1788474185647</v>
      </c>
      <c r="AK2372" s="45">
        <v>0.021</v>
      </c>
      <c r="AL2372" s="45"/>
      <c r="AM2372" s="45"/>
      <c r="AN2372" s="45"/>
      <c r="AO2372" s="23"/>
      <c r="AP2372" s="23"/>
      <c r="AQ2372" s="45">
        <v>775.1788474185647</v>
      </c>
      <c r="AR2372" s="45">
        <v>0.021</v>
      </c>
      <c r="AS2372" s="23"/>
      <c r="AT2372" s="23"/>
      <c r="AU2372" s="23"/>
      <c r="AV2372" s="23"/>
      <c r="AW2372" s="23"/>
      <c r="AX2372" s="45">
        <v>775.1788474185647</v>
      </c>
      <c r="AY2372" s="23"/>
      <c r="AZ2372" s="23"/>
      <c r="BA2372" s="23"/>
      <c r="BB2372" s="23"/>
      <c r="BC2372" s="23"/>
      <c r="BD2372" s="23"/>
      <c r="BE2372" s="45">
        <v>775.1788474185647</v>
      </c>
      <c r="BF2372" s="45">
        <v>115.0</v>
      </c>
      <c r="BG2372" s="23"/>
      <c r="BH2372" s="23"/>
      <c r="BI2372" s="23"/>
      <c r="BJ2372" s="23"/>
      <c r="BK2372" s="23"/>
      <c r="BL2372" s="45">
        <v>775.1788474185647</v>
      </c>
      <c r="BM2372" s="45">
        <v>0.303</v>
      </c>
      <c r="BN2372" s="23"/>
      <c r="BO2372" s="23"/>
      <c r="BP2372" s="23"/>
      <c r="BQ2372" s="23"/>
      <c r="BR2372" s="23"/>
      <c r="BS2372" s="45">
        <v>775.1788474185647</v>
      </c>
      <c r="BT2372" s="45">
        <v>0.032</v>
      </c>
      <c r="BU2372" s="23"/>
      <c r="BV2372" s="23"/>
      <c r="BW2372" s="23"/>
      <c r="BX2372" s="23"/>
      <c r="BY2372" s="23"/>
      <c r="BZ2372" s="23"/>
      <c r="CA2372" s="23"/>
    </row>
    <row r="2373" ht="15.75" customHeight="1">
      <c r="A2373" s="45">
        <v>774.8139990231432</v>
      </c>
      <c r="B2373" s="46">
        <v>0.072</v>
      </c>
      <c r="C2373" s="45"/>
      <c r="D2373" s="45"/>
      <c r="E2373" s="45"/>
      <c r="F2373" s="45"/>
      <c r="G2373" s="45"/>
      <c r="H2373" s="45">
        <v>774.8139990231432</v>
      </c>
      <c r="I2373" s="46"/>
      <c r="J2373" s="45"/>
      <c r="K2373" s="45"/>
      <c r="L2373" s="45"/>
      <c r="M2373" s="45"/>
      <c r="N2373" s="45"/>
      <c r="O2373" s="45">
        <v>774.8139990231432</v>
      </c>
      <c r="P2373" s="45">
        <v>7.216093172245279E-4</v>
      </c>
      <c r="Q2373" s="45"/>
      <c r="R2373" s="45"/>
      <c r="S2373" s="45"/>
      <c r="T2373" s="45"/>
      <c r="U2373" s="45"/>
      <c r="V2373" s="45">
        <v>774.8139990231432</v>
      </c>
      <c r="W2373" s="45">
        <v>0.0010483260870495993</v>
      </c>
      <c r="X2373" s="45"/>
      <c r="Y2373" s="45"/>
      <c r="Z2373" s="45"/>
      <c r="AA2373" s="45"/>
      <c r="AB2373" s="45"/>
      <c r="AC2373" s="45">
        <v>774.8139990231432</v>
      </c>
      <c r="AD2373" s="45">
        <v>47.426627877832956</v>
      </c>
      <c r="AE2373" s="45"/>
      <c r="AF2373" s="45"/>
      <c r="AG2373" s="45"/>
      <c r="AH2373" s="45"/>
      <c r="AI2373" s="45"/>
      <c r="AJ2373" s="45">
        <v>774.8139990231432</v>
      </c>
      <c r="AK2373" s="45">
        <v>0.021</v>
      </c>
      <c r="AL2373" s="45"/>
      <c r="AM2373" s="45"/>
      <c r="AN2373" s="45"/>
      <c r="AO2373" s="23"/>
      <c r="AP2373" s="23"/>
      <c r="AQ2373" s="45">
        <v>774.8139990231432</v>
      </c>
      <c r="AR2373" s="45">
        <v>0.02</v>
      </c>
      <c r="AS2373" s="23"/>
      <c r="AT2373" s="23"/>
      <c r="AU2373" s="23"/>
      <c r="AV2373" s="23"/>
      <c r="AW2373" s="23"/>
      <c r="AX2373" s="45">
        <v>774.8139990231432</v>
      </c>
      <c r="AY2373" s="23">
        <v>0.347</v>
      </c>
      <c r="AZ2373" s="23"/>
      <c r="BA2373" s="23"/>
      <c r="BB2373" s="23"/>
      <c r="BC2373" s="23"/>
      <c r="BD2373" s="23"/>
      <c r="BE2373" s="45">
        <v>774.8139990231432</v>
      </c>
      <c r="BF2373" s="45">
        <v>40.0</v>
      </c>
      <c r="BG2373" s="23"/>
      <c r="BH2373" s="23"/>
      <c r="BI2373" s="23"/>
      <c r="BJ2373" s="23"/>
      <c r="BK2373" s="23"/>
      <c r="BL2373" s="45">
        <v>774.8139990231432</v>
      </c>
      <c r="BM2373" s="45">
        <v>0.397</v>
      </c>
      <c r="BN2373" s="23"/>
      <c r="BO2373" s="23"/>
      <c r="BP2373" s="23"/>
      <c r="BQ2373" s="23"/>
      <c r="BR2373" s="23"/>
      <c r="BS2373" s="45">
        <v>774.8139990231432</v>
      </c>
      <c r="BT2373" s="45">
        <v>0.042</v>
      </c>
      <c r="BU2373" s="23"/>
      <c r="BV2373" s="23"/>
      <c r="BW2373" s="23"/>
      <c r="BX2373" s="23"/>
      <c r="BY2373" s="23"/>
      <c r="BZ2373" s="23"/>
      <c r="CA2373" s="23"/>
    </row>
    <row r="2374" ht="15.75" customHeight="1">
      <c r="A2374" s="45">
        <v>773.0174461822903</v>
      </c>
      <c r="B2374" s="46">
        <v>0.067</v>
      </c>
      <c r="C2374" s="45"/>
      <c r="D2374" s="45"/>
      <c r="E2374" s="45"/>
      <c r="F2374" s="45"/>
      <c r="G2374" s="45"/>
      <c r="H2374" s="45">
        <v>773.0174461822903</v>
      </c>
      <c r="I2374" s="46"/>
      <c r="J2374" s="45"/>
      <c r="K2374" s="45"/>
      <c r="L2374" s="45"/>
      <c r="M2374" s="45"/>
      <c r="N2374" s="45"/>
      <c r="O2374" s="45">
        <v>773.0174461822903</v>
      </c>
      <c r="P2374" s="45">
        <v>7.346606979653884E-4</v>
      </c>
      <c r="Q2374" s="45"/>
      <c r="R2374" s="45"/>
      <c r="S2374" s="45"/>
      <c r="T2374" s="45"/>
      <c r="U2374" s="45"/>
      <c r="V2374" s="45">
        <v>773.0174461822903</v>
      </c>
      <c r="W2374" s="45">
        <v>0.0011314332428143</v>
      </c>
      <c r="X2374" s="45"/>
      <c r="Y2374" s="45"/>
      <c r="Z2374" s="45"/>
      <c r="AA2374" s="45"/>
      <c r="AB2374" s="45"/>
      <c r="AC2374" s="45">
        <v>773.0174461822903</v>
      </c>
      <c r="AD2374" s="45">
        <v>50.35517621687302</v>
      </c>
      <c r="AE2374" s="45"/>
      <c r="AF2374" s="45"/>
      <c r="AG2374" s="45"/>
      <c r="AH2374" s="45"/>
      <c r="AI2374" s="45"/>
      <c r="AJ2374" s="45">
        <v>773.0174461822903</v>
      </c>
      <c r="AK2374" s="45">
        <v>0.021</v>
      </c>
      <c r="AL2374" s="45"/>
      <c r="AM2374" s="45"/>
      <c r="AN2374" s="45"/>
      <c r="AO2374" s="23"/>
      <c r="AP2374" s="23"/>
      <c r="AQ2374" s="45">
        <v>773.0174461822903</v>
      </c>
      <c r="AR2374" s="45">
        <v>0.019</v>
      </c>
      <c r="AS2374" s="23"/>
      <c r="AT2374" s="23"/>
      <c r="AU2374" s="23"/>
      <c r="AV2374" s="23"/>
      <c r="AW2374" s="23"/>
      <c r="AX2374" s="45">
        <v>773.0174461822903</v>
      </c>
      <c r="AY2374" s="23">
        <v>0.347</v>
      </c>
      <c r="AZ2374" s="23"/>
      <c r="BA2374" s="23"/>
      <c r="BB2374" s="23"/>
      <c r="BC2374" s="23"/>
      <c r="BD2374" s="23"/>
      <c r="BE2374" s="45">
        <v>773.0174461822903</v>
      </c>
      <c r="BF2374" s="45">
        <v>26.0</v>
      </c>
      <c r="BG2374" s="23"/>
      <c r="BH2374" s="23"/>
      <c r="BI2374" s="23"/>
      <c r="BJ2374" s="23"/>
      <c r="BK2374" s="23"/>
      <c r="BL2374" s="45">
        <v>773.0174461822903</v>
      </c>
      <c r="BM2374" s="45">
        <v>0.632</v>
      </c>
      <c r="BN2374" s="23"/>
      <c r="BO2374" s="23"/>
      <c r="BP2374" s="23"/>
      <c r="BQ2374" s="23"/>
      <c r="BR2374" s="23"/>
      <c r="BS2374" s="45">
        <v>773.0174461822903</v>
      </c>
      <c r="BT2374" s="45">
        <v>0.055</v>
      </c>
      <c r="BU2374" s="23"/>
      <c r="BV2374" s="23"/>
      <c r="BW2374" s="23"/>
      <c r="BX2374" s="23"/>
      <c r="BY2374" s="23"/>
      <c r="BZ2374" s="23"/>
      <c r="CA2374" s="23"/>
    </row>
    <row r="2375" ht="15.75" customHeight="1">
      <c r="A2375" s="45">
        <v>773.4760089577707</v>
      </c>
      <c r="B2375" s="46">
        <v>0.063</v>
      </c>
      <c r="C2375" s="45"/>
      <c r="D2375" s="45"/>
      <c r="E2375" s="45"/>
      <c r="F2375" s="45"/>
      <c r="G2375" s="45"/>
      <c r="H2375" s="45">
        <v>773.4760089577707</v>
      </c>
      <c r="I2375" s="46"/>
      <c r="J2375" s="45"/>
      <c r="K2375" s="45"/>
      <c r="L2375" s="45"/>
      <c r="M2375" s="45"/>
      <c r="N2375" s="45"/>
      <c r="O2375" s="45">
        <v>773.4760089577707</v>
      </c>
      <c r="P2375" s="45">
        <v>7.364094965957597E-4</v>
      </c>
      <c r="Q2375" s="45"/>
      <c r="R2375" s="45"/>
      <c r="S2375" s="45"/>
      <c r="T2375" s="45"/>
      <c r="U2375" s="45"/>
      <c r="V2375" s="45">
        <v>773.4760089577707</v>
      </c>
      <c r="W2375" s="45">
        <v>0.001054066731210697</v>
      </c>
      <c r="X2375" s="45"/>
      <c r="Y2375" s="45"/>
      <c r="Z2375" s="45"/>
      <c r="AA2375" s="45"/>
      <c r="AB2375" s="45"/>
      <c r="AC2375" s="45">
        <v>773.4760089577707</v>
      </c>
      <c r="AD2375" s="45">
        <v>59.28512913379037</v>
      </c>
      <c r="AE2375" s="45"/>
      <c r="AF2375" s="45"/>
      <c r="AG2375" s="45"/>
      <c r="AH2375" s="45"/>
      <c r="AI2375" s="45"/>
      <c r="AJ2375" s="45">
        <v>773.4760089577707</v>
      </c>
      <c r="AK2375" s="45">
        <v>0.021</v>
      </c>
      <c r="AL2375" s="45"/>
      <c r="AM2375" s="45"/>
      <c r="AN2375" s="45"/>
      <c r="AO2375" s="23"/>
      <c r="AP2375" s="23"/>
      <c r="AQ2375" s="45">
        <v>773.4760089577707</v>
      </c>
      <c r="AR2375" s="45">
        <v>0.018</v>
      </c>
      <c r="AS2375" s="23"/>
      <c r="AT2375" s="23"/>
      <c r="AU2375" s="23"/>
      <c r="AV2375" s="23"/>
      <c r="AW2375" s="23"/>
      <c r="AX2375" s="45">
        <v>773.4760089577707</v>
      </c>
      <c r="AY2375" s="23">
        <v>0.347</v>
      </c>
      <c r="AZ2375" s="23"/>
      <c r="BA2375" s="23"/>
      <c r="BB2375" s="23"/>
      <c r="BC2375" s="23"/>
      <c r="BD2375" s="23"/>
      <c r="BE2375" s="45">
        <v>773.4760089577707</v>
      </c>
      <c r="BF2375" s="45">
        <v>22.0</v>
      </c>
      <c r="BG2375" s="23"/>
      <c r="BH2375" s="23"/>
      <c r="BI2375" s="23"/>
      <c r="BJ2375" s="23"/>
      <c r="BK2375" s="23"/>
      <c r="BL2375" s="45">
        <v>773.4760089577707</v>
      </c>
      <c r="BM2375" s="45">
        <v>1.002</v>
      </c>
      <c r="BN2375" s="23"/>
      <c r="BO2375" s="23"/>
      <c r="BP2375" s="23"/>
      <c r="BQ2375" s="23"/>
      <c r="BR2375" s="23"/>
      <c r="BS2375" s="45">
        <v>773.4760089577707</v>
      </c>
      <c r="BT2375" s="45">
        <v>0.061</v>
      </c>
      <c r="BU2375" s="23"/>
      <c r="BV2375" s="23"/>
      <c r="BW2375" s="23"/>
      <c r="BX2375" s="23"/>
      <c r="BY2375" s="23"/>
      <c r="BZ2375" s="23"/>
      <c r="CA2375" s="23"/>
    </row>
    <row r="2376" ht="15.75" customHeight="1">
      <c r="A2376" s="45">
        <v>771.0680117416499</v>
      </c>
      <c r="B2376" s="46">
        <v>0.062</v>
      </c>
      <c r="C2376" s="45"/>
      <c r="D2376" s="45"/>
      <c r="E2376" s="45"/>
      <c r="F2376" s="45"/>
      <c r="G2376" s="45"/>
      <c r="H2376" s="45">
        <v>771.0680117416499</v>
      </c>
      <c r="I2376" s="46"/>
      <c r="J2376" s="45"/>
      <c r="K2376" s="45"/>
      <c r="L2376" s="45"/>
      <c r="M2376" s="45"/>
      <c r="N2376" s="45"/>
      <c r="O2376" s="45">
        <v>771.0680117416499</v>
      </c>
      <c r="P2376" s="45">
        <v>6.879314201297316E-4</v>
      </c>
      <c r="Q2376" s="45"/>
      <c r="R2376" s="45"/>
      <c r="S2376" s="45"/>
      <c r="T2376" s="45"/>
      <c r="U2376" s="45"/>
      <c r="V2376" s="45">
        <v>771.0680117416499</v>
      </c>
      <c r="W2376" s="45">
        <v>9.818302877087853E-4</v>
      </c>
      <c r="X2376" s="45"/>
      <c r="Y2376" s="45"/>
      <c r="Z2376" s="45"/>
      <c r="AA2376" s="45"/>
      <c r="AB2376" s="45"/>
      <c r="AC2376" s="45">
        <v>771.0680117416499</v>
      </c>
      <c r="AD2376" s="45">
        <v>52.992826786931126</v>
      </c>
      <c r="AE2376" s="45"/>
      <c r="AF2376" s="45"/>
      <c r="AG2376" s="45"/>
      <c r="AH2376" s="45"/>
      <c r="AI2376" s="45"/>
      <c r="AJ2376" s="45">
        <v>771.0680117416499</v>
      </c>
      <c r="AK2376" s="45">
        <v>0.021</v>
      </c>
      <c r="AL2376" s="45"/>
      <c r="AM2376" s="45"/>
      <c r="AN2376" s="45"/>
      <c r="AO2376" s="23"/>
      <c r="AP2376" s="23"/>
      <c r="AQ2376" s="45">
        <v>771.0680117416499</v>
      </c>
      <c r="AR2376" s="45">
        <v>0.017</v>
      </c>
      <c r="AS2376" s="23"/>
      <c r="AT2376" s="23"/>
      <c r="AU2376" s="23"/>
      <c r="AV2376" s="23"/>
      <c r="AW2376" s="23"/>
      <c r="AX2376" s="45">
        <v>771.0680117416499</v>
      </c>
      <c r="AY2376" s="23">
        <v>0.347</v>
      </c>
      <c r="AZ2376" s="23"/>
      <c r="BA2376" s="23"/>
      <c r="BB2376" s="23"/>
      <c r="BC2376" s="23"/>
      <c r="BD2376" s="23"/>
      <c r="BE2376" s="45">
        <v>771.0680117416499</v>
      </c>
      <c r="BF2376" s="45">
        <v>17.0</v>
      </c>
      <c r="BG2376" s="23"/>
      <c r="BH2376" s="23"/>
      <c r="BI2376" s="23"/>
      <c r="BJ2376" s="23"/>
      <c r="BK2376" s="23"/>
      <c r="BL2376" s="45">
        <v>771.0680117416499</v>
      </c>
      <c r="BM2376" s="45">
        <v>1.13</v>
      </c>
      <c r="BN2376" s="23"/>
      <c r="BO2376" s="23"/>
      <c r="BP2376" s="23"/>
      <c r="BQ2376" s="23"/>
      <c r="BR2376" s="23"/>
      <c r="BS2376" s="45">
        <v>771.0680117416499</v>
      </c>
      <c r="BT2376" s="45">
        <v>0.101</v>
      </c>
      <c r="BU2376" s="23"/>
      <c r="BV2376" s="23"/>
      <c r="BW2376" s="23"/>
      <c r="BX2376" s="23"/>
      <c r="BY2376" s="23"/>
      <c r="BZ2376" s="23"/>
      <c r="CA2376" s="23"/>
    </row>
    <row r="2377" ht="15.75" customHeight="1">
      <c r="A2377" s="45">
        <v>769.1815211295121</v>
      </c>
      <c r="B2377" s="46">
        <v>0.068</v>
      </c>
      <c r="C2377" s="45"/>
      <c r="D2377" s="45"/>
      <c r="E2377" s="45"/>
      <c r="F2377" s="45"/>
      <c r="G2377" s="45"/>
      <c r="H2377" s="45">
        <v>769.1815211295121</v>
      </c>
      <c r="I2377" s="46"/>
      <c r="J2377" s="45"/>
      <c r="K2377" s="45"/>
      <c r="L2377" s="45"/>
      <c r="M2377" s="45"/>
      <c r="N2377" s="45"/>
      <c r="O2377" s="45">
        <v>769.1815211295121</v>
      </c>
      <c r="P2377" s="45">
        <v>7.144839381811289E-4</v>
      </c>
      <c r="Q2377" s="45"/>
      <c r="R2377" s="45"/>
      <c r="S2377" s="45"/>
      <c r="T2377" s="45"/>
      <c r="U2377" s="45"/>
      <c r="V2377" s="45">
        <v>769.1815211295121</v>
      </c>
      <c r="W2377" s="45">
        <v>0.0010597585438888498</v>
      </c>
      <c r="X2377" s="45"/>
      <c r="Y2377" s="45"/>
      <c r="Z2377" s="45"/>
      <c r="AA2377" s="45"/>
      <c r="AB2377" s="45"/>
      <c r="AC2377" s="45">
        <v>769.1815211295121</v>
      </c>
      <c r="AD2377" s="45">
        <v>40.9154450791819</v>
      </c>
      <c r="AE2377" s="45"/>
      <c r="AF2377" s="45"/>
      <c r="AG2377" s="45"/>
      <c r="AH2377" s="45"/>
      <c r="AI2377" s="45"/>
      <c r="AJ2377" s="45">
        <v>769.1815211295121</v>
      </c>
      <c r="AK2377" s="45">
        <v>0.021</v>
      </c>
      <c r="AL2377" s="45"/>
      <c r="AM2377" s="45"/>
      <c r="AN2377" s="45"/>
      <c r="AO2377" s="23"/>
      <c r="AP2377" s="23"/>
      <c r="AQ2377" s="45">
        <v>769.1815211295121</v>
      </c>
      <c r="AR2377" s="45">
        <v>0.016</v>
      </c>
      <c r="AS2377" s="23"/>
      <c r="AT2377" s="23"/>
      <c r="AU2377" s="23"/>
      <c r="AV2377" s="23"/>
      <c r="AW2377" s="23"/>
      <c r="AX2377" s="45">
        <v>769.1815211295121</v>
      </c>
      <c r="AY2377" s="23">
        <v>0.348</v>
      </c>
      <c r="AZ2377" s="23"/>
      <c r="BA2377" s="23"/>
      <c r="BB2377" s="23"/>
      <c r="BC2377" s="23"/>
      <c r="BD2377" s="23"/>
      <c r="BE2377" s="45">
        <v>769.1815211295121</v>
      </c>
      <c r="BF2377" s="45">
        <v>17.0</v>
      </c>
      <c r="BG2377" s="23"/>
      <c r="BH2377" s="23"/>
      <c r="BI2377" s="23"/>
      <c r="BJ2377" s="23"/>
      <c r="BK2377" s="23"/>
      <c r="BL2377" s="45">
        <v>769.1815211295121</v>
      </c>
      <c r="BM2377" s="45">
        <v>1.224</v>
      </c>
      <c r="BN2377" s="23"/>
      <c r="BO2377" s="23"/>
      <c r="BP2377" s="23"/>
      <c r="BQ2377" s="23"/>
      <c r="BR2377" s="23"/>
      <c r="BS2377" s="45">
        <v>769.1815211295121</v>
      </c>
      <c r="BT2377" s="45">
        <v>0.121</v>
      </c>
      <c r="BU2377" s="23"/>
      <c r="BV2377" s="23"/>
      <c r="BW2377" s="23"/>
      <c r="BX2377" s="23"/>
      <c r="BY2377" s="23"/>
      <c r="BZ2377" s="23"/>
      <c r="CA2377" s="23"/>
    </row>
    <row r="2378" ht="15.75" customHeight="1">
      <c r="A2378" s="45">
        <v>766.6699344423904</v>
      </c>
      <c r="B2378" s="46">
        <v>0.069</v>
      </c>
      <c r="C2378" s="45"/>
      <c r="D2378" s="45"/>
      <c r="E2378" s="45"/>
      <c r="F2378" s="45"/>
      <c r="G2378" s="45"/>
      <c r="H2378" s="45">
        <v>766.6699344423904</v>
      </c>
      <c r="I2378" s="46"/>
      <c r="J2378" s="45"/>
      <c r="K2378" s="45"/>
      <c r="L2378" s="45"/>
      <c r="M2378" s="45"/>
      <c r="N2378" s="45"/>
      <c r="O2378" s="45">
        <v>766.6699344423904</v>
      </c>
      <c r="P2378" s="45">
        <v>7.614749939492087E-4</v>
      </c>
      <c r="Q2378" s="45"/>
      <c r="R2378" s="45"/>
      <c r="S2378" s="45"/>
      <c r="T2378" s="45"/>
      <c r="U2378" s="45"/>
      <c r="V2378" s="45">
        <v>766.6699344423904</v>
      </c>
      <c r="W2378" s="45">
        <v>0.0011009625783688032</v>
      </c>
      <c r="X2378" s="45"/>
      <c r="Y2378" s="45"/>
      <c r="Z2378" s="45"/>
      <c r="AA2378" s="45"/>
      <c r="AB2378" s="45"/>
      <c r="AC2378" s="45">
        <v>766.6699344423904</v>
      </c>
      <c r="AD2378" s="45">
        <v>45.029144309562504</v>
      </c>
      <c r="AE2378" s="45"/>
      <c r="AF2378" s="45"/>
      <c r="AG2378" s="45"/>
      <c r="AH2378" s="45"/>
      <c r="AI2378" s="45"/>
      <c r="AJ2378" s="45">
        <v>766.6699344423904</v>
      </c>
      <c r="AK2378" s="45">
        <v>0.02</v>
      </c>
      <c r="AL2378" s="45"/>
      <c r="AM2378" s="45"/>
      <c r="AN2378" s="45"/>
      <c r="AO2378" s="23"/>
      <c r="AP2378" s="23"/>
      <c r="AQ2378" s="45">
        <v>766.6699344423904</v>
      </c>
      <c r="AR2378" s="45">
        <v>0.015</v>
      </c>
      <c r="AS2378" s="23"/>
      <c r="AT2378" s="23"/>
      <c r="AU2378" s="23"/>
      <c r="AV2378" s="23"/>
      <c r="AW2378" s="23"/>
      <c r="AX2378" s="45">
        <v>766.6699344423904</v>
      </c>
      <c r="AY2378" s="23">
        <v>0.348</v>
      </c>
      <c r="AZ2378" s="23"/>
      <c r="BA2378" s="23"/>
      <c r="BB2378" s="23"/>
      <c r="BC2378" s="23"/>
      <c r="BD2378" s="23"/>
      <c r="BE2378" s="45">
        <v>766.6699344423904</v>
      </c>
      <c r="BF2378" s="45">
        <v>17.0</v>
      </c>
      <c r="BG2378" s="23"/>
      <c r="BH2378" s="23"/>
      <c r="BI2378" s="23"/>
      <c r="BJ2378" s="23"/>
      <c r="BK2378" s="23"/>
      <c r="BL2378" s="45">
        <v>766.6699344423904</v>
      </c>
      <c r="BM2378" s="45">
        <v>1.238</v>
      </c>
      <c r="BN2378" s="23"/>
      <c r="BO2378" s="23"/>
      <c r="BP2378" s="23"/>
      <c r="BQ2378" s="23"/>
      <c r="BR2378" s="23"/>
      <c r="BS2378" s="45">
        <v>766.6699344423904</v>
      </c>
      <c r="BT2378" s="45">
        <v>0.159</v>
      </c>
      <c r="BU2378" s="23"/>
      <c r="BV2378" s="23"/>
      <c r="BW2378" s="23"/>
      <c r="BX2378" s="23"/>
      <c r="BY2378" s="23"/>
      <c r="BZ2378" s="23"/>
      <c r="CA2378" s="23"/>
    </row>
    <row r="2379" ht="15.75" customHeight="1">
      <c r="A2379" s="45">
        <v>766.3318962086186</v>
      </c>
      <c r="B2379" s="46">
        <v>0.068</v>
      </c>
      <c r="C2379" s="45"/>
      <c r="D2379" s="45"/>
      <c r="E2379" s="45"/>
      <c r="F2379" s="45"/>
      <c r="G2379" s="45"/>
      <c r="H2379" s="45">
        <v>766.3318962086186</v>
      </c>
      <c r="I2379" s="46"/>
      <c r="J2379" s="45"/>
      <c r="K2379" s="45"/>
      <c r="L2379" s="45"/>
      <c r="M2379" s="45"/>
      <c r="N2379" s="45"/>
      <c r="O2379" s="45">
        <v>766.3318962086186</v>
      </c>
      <c r="P2379" s="45"/>
      <c r="Q2379" s="45"/>
      <c r="R2379" s="45"/>
      <c r="S2379" s="45"/>
      <c r="T2379" s="45"/>
      <c r="U2379" s="45"/>
      <c r="V2379" s="45">
        <v>766.3318962086186</v>
      </c>
      <c r="W2379" s="45"/>
      <c r="X2379" s="45"/>
      <c r="Y2379" s="45"/>
      <c r="Z2379" s="45"/>
      <c r="AA2379" s="45"/>
      <c r="AB2379" s="45"/>
      <c r="AC2379" s="45">
        <v>766.3318962086186</v>
      </c>
      <c r="AD2379" s="45">
        <v>39.001048872470086</v>
      </c>
      <c r="AE2379" s="45"/>
      <c r="AF2379" s="45"/>
      <c r="AG2379" s="45"/>
      <c r="AH2379" s="45"/>
      <c r="AI2379" s="45"/>
      <c r="AJ2379" s="45">
        <v>766.3318962086186</v>
      </c>
      <c r="AK2379" s="45">
        <v>0.02</v>
      </c>
      <c r="AL2379" s="45"/>
      <c r="AM2379" s="45"/>
      <c r="AN2379" s="45"/>
      <c r="AO2379" s="23"/>
      <c r="AP2379" s="23"/>
      <c r="AQ2379" s="45">
        <v>766.3318962086186</v>
      </c>
      <c r="AR2379" s="45">
        <v>0.015</v>
      </c>
      <c r="AS2379" s="23"/>
      <c r="AT2379" s="23"/>
      <c r="AU2379" s="23"/>
      <c r="AV2379" s="23"/>
      <c r="AW2379" s="23"/>
      <c r="AX2379" s="45">
        <v>766.3318962086186</v>
      </c>
      <c r="AY2379" s="23">
        <v>0.348</v>
      </c>
      <c r="AZ2379" s="23"/>
      <c r="BA2379" s="23"/>
      <c r="BB2379" s="23"/>
      <c r="BC2379" s="23"/>
      <c r="BD2379" s="23"/>
      <c r="BE2379" s="45">
        <v>766.3318962086186</v>
      </c>
      <c r="BF2379" s="45">
        <v>17.0</v>
      </c>
      <c r="BG2379" s="23"/>
      <c r="BH2379" s="23"/>
      <c r="BI2379" s="23"/>
      <c r="BJ2379" s="23"/>
      <c r="BK2379" s="23"/>
      <c r="BL2379" s="45">
        <v>766.3318962086186</v>
      </c>
      <c r="BM2379" s="45">
        <v>1.329</v>
      </c>
      <c r="BN2379" s="23"/>
      <c r="BO2379" s="23"/>
      <c r="BP2379" s="23"/>
      <c r="BQ2379" s="23"/>
      <c r="BR2379" s="23"/>
      <c r="BS2379" s="45">
        <v>766.3318962086186</v>
      </c>
      <c r="BT2379" s="45">
        <v>0.189</v>
      </c>
      <c r="BU2379" s="23"/>
      <c r="BV2379" s="23"/>
      <c r="BW2379" s="23"/>
      <c r="BX2379" s="23"/>
      <c r="BY2379" s="23"/>
      <c r="BZ2379" s="23"/>
      <c r="CA2379" s="23"/>
    </row>
    <row r="2380" ht="15.75" customHeight="1">
      <c r="A2380" s="45">
        <v>766.3753730511382</v>
      </c>
      <c r="B2380" s="46">
        <v>0.067</v>
      </c>
      <c r="C2380" s="45"/>
      <c r="D2380" s="45"/>
      <c r="E2380" s="45"/>
      <c r="F2380" s="45"/>
      <c r="G2380" s="45"/>
      <c r="H2380" s="45">
        <v>766.3753730511382</v>
      </c>
      <c r="I2380" s="46"/>
      <c r="J2380" s="45"/>
      <c r="K2380" s="45"/>
      <c r="L2380" s="45"/>
      <c r="M2380" s="45"/>
      <c r="N2380" s="45"/>
      <c r="O2380" s="45">
        <v>766.3753730511382</v>
      </c>
      <c r="P2380" s="45"/>
      <c r="Q2380" s="45"/>
      <c r="R2380" s="45"/>
      <c r="S2380" s="45"/>
      <c r="T2380" s="45"/>
      <c r="U2380" s="45"/>
      <c r="V2380" s="45">
        <v>766.3753730511382</v>
      </c>
      <c r="W2380" s="45"/>
      <c r="X2380" s="45"/>
      <c r="Y2380" s="45"/>
      <c r="Z2380" s="45"/>
      <c r="AA2380" s="45"/>
      <c r="AB2380" s="45"/>
      <c r="AC2380" s="45">
        <v>766.3753730511382</v>
      </c>
      <c r="AD2380" s="45">
        <v>45.41561160060812</v>
      </c>
      <c r="AE2380" s="45"/>
      <c r="AF2380" s="45"/>
      <c r="AG2380" s="45"/>
      <c r="AH2380" s="45"/>
      <c r="AI2380" s="45"/>
      <c r="AJ2380" s="45">
        <v>766.3753730511382</v>
      </c>
      <c r="AK2380" s="45">
        <v>0.02</v>
      </c>
      <c r="AL2380" s="45"/>
      <c r="AM2380" s="45"/>
      <c r="AN2380" s="45"/>
      <c r="AO2380" s="23"/>
      <c r="AP2380" s="23"/>
      <c r="AQ2380" s="45">
        <v>766.3753730511382</v>
      </c>
      <c r="AR2380" s="45">
        <v>0.014</v>
      </c>
      <c r="AS2380" s="23"/>
      <c r="AT2380" s="23"/>
      <c r="AU2380" s="23"/>
      <c r="AV2380" s="23"/>
      <c r="AW2380" s="23"/>
      <c r="AX2380" s="45">
        <v>766.3753730511382</v>
      </c>
      <c r="AY2380" s="23">
        <v>0.348</v>
      </c>
      <c r="AZ2380" s="23"/>
      <c r="BA2380" s="23"/>
      <c r="BB2380" s="23"/>
      <c r="BC2380" s="23"/>
      <c r="BD2380" s="23"/>
      <c r="BE2380" s="45">
        <v>766.3753730511382</v>
      </c>
      <c r="BF2380" s="45">
        <v>17.0</v>
      </c>
      <c r="BG2380" s="23"/>
      <c r="BH2380" s="23"/>
      <c r="BI2380" s="23"/>
      <c r="BJ2380" s="23"/>
      <c r="BK2380" s="23"/>
      <c r="BL2380" s="45">
        <v>766.3753730511382</v>
      </c>
      <c r="BM2380" s="45">
        <v>1.373</v>
      </c>
      <c r="BN2380" s="23"/>
      <c r="BO2380" s="23"/>
      <c r="BP2380" s="23"/>
      <c r="BQ2380" s="23"/>
      <c r="BR2380" s="23"/>
      <c r="BS2380" s="45">
        <v>766.3753730511382</v>
      </c>
      <c r="BT2380" s="45">
        <v>0.203</v>
      </c>
      <c r="BU2380" s="23"/>
      <c r="BV2380" s="23"/>
      <c r="BW2380" s="23"/>
      <c r="BX2380" s="23"/>
      <c r="BY2380" s="23"/>
      <c r="BZ2380" s="23"/>
      <c r="CA2380" s="23"/>
    </row>
    <row r="2381" ht="15.75" customHeight="1">
      <c r="A2381" s="45">
        <v>140081.56583629892</v>
      </c>
      <c r="B2381" s="46"/>
      <c r="C2381" s="45"/>
      <c r="D2381" s="45"/>
      <c r="E2381" s="45"/>
      <c r="F2381" s="45"/>
      <c r="G2381" s="45"/>
      <c r="H2381" s="45">
        <v>140081.56583629892</v>
      </c>
      <c r="I2381" s="46"/>
      <c r="J2381" s="45"/>
      <c r="K2381" s="45"/>
      <c r="L2381" s="45"/>
      <c r="M2381" s="45"/>
      <c r="N2381" s="45"/>
      <c r="O2381" s="45">
        <v>140081.56583629892</v>
      </c>
      <c r="P2381" s="45"/>
      <c r="Q2381" s="45"/>
      <c r="R2381" s="45"/>
      <c r="S2381" s="45"/>
      <c r="T2381" s="45"/>
      <c r="U2381" s="45"/>
      <c r="V2381" s="45">
        <v>140081.56583629892</v>
      </c>
      <c r="W2381" s="45"/>
      <c r="X2381" s="45"/>
      <c r="Y2381" s="45"/>
      <c r="Z2381" s="45"/>
      <c r="AA2381" s="45"/>
      <c r="AB2381" s="45"/>
      <c r="AC2381" s="45">
        <v>140081.56583629892</v>
      </c>
      <c r="AD2381" s="45"/>
      <c r="AE2381" s="45"/>
      <c r="AF2381" s="45"/>
      <c r="AG2381" s="45"/>
      <c r="AH2381" s="45"/>
      <c r="AI2381" s="45"/>
      <c r="AJ2381" s="45">
        <v>140081.56583629892</v>
      </c>
      <c r="AK2381" s="45">
        <v>0.016</v>
      </c>
      <c r="AL2381" s="45"/>
      <c r="AM2381" s="45"/>
      <c r="AN2381" s="45"/>
      <c r="AO2381" s="23"/>
      <c r="AP2381" s="23"/>
      <c r="AQ2381" s="45">
        <v>140081.56583629892</v>
      </c>
      <c r="AR2381" s="45"/>
      <c r="AS2381" s="23"/>
      <c r="AT2381" s="23"/>
      <c r="AU2381" s="23"/>
      <c r="AV2381" s="23"/>
      <c r="AW2381" s="23"/>
      <c r="AX2381" s="45">
        <v>140081.56583629892</v>
      </c>
      <c r="AY2381" s="23"/>
      <c r="AZ2381" s="23"/>
      <c r="BA2381" s="23"/>
      <c r="BB2381" s="23"/>
      <c r="BC2381" s="23"/>
      <c r="BD2381" s="23"/>
      <c r="BE2381" s="45">
        <v>140081.56583629892</v>
      </c>
      <c r="BF2381" s="45"/>
      <c r="BG2381" s="23"/>
      <c r="BH2381" s="23"/>
      <c r="BI2381" s="23"/>
      <c r="BJ2381" s="23"/>
      <c r="BK2381" s="23"/>
      <c r="BL2381" s="45">
        <v>140081.56583629892</v>
      </c>
      <c r="BM2381" s="45">
        <v>0.269</v>
      </c>
      <c r="BN2381" s="23"/>
      <c r="BO2381" s="23"/>
      <c r="BP2381" s="23"/>
      <c r="BQ2381" s="23"/>
      <c r="BR2381" s="23"/>
      <c r="BS2381" s="45">
        <v>140081.56583629892</v>
      </c>
      <c r="BT2381" s="45">
        <v>0.317</v>
      </c>
      <c r="BU2381" s="23"/>
      <c r="BV2381" s="23"/>
      <c r="BW2381" s="23"/>
      <c r="BX2381" s="23"/>
      <c r="BY2381" s="23"/>
      <c r="BZ2381" s="23"/>
      <c r="CA2381" s="23"/>
    </row>
    <row r="2382" ht="15.75" customHeight="1">
      <c r="A2382" s="45">
        <v>139983.79769299025</v>
      </c>
      <c r="B2382" s="46"/>
      <c r="C2382" s="45"/>
      <c r="D2382" s="45"/>
      <c r="E2382" s="45"/>
      <c r="F2382" s="45"/>
      <c r="G2382" s="45"/>
      <c r="H2382" s="45">
        <v>139983.79769299025</v>
      </c>
      <c r="I2382" s="46"/>
      <c r="J2382" s="45"/>
      <c r="K2382" s="45"/>
      <c r="L2382" s="45"/>
      <c r="M2382" s="45"/>
      <c r="N2382" s="45"/>
      <c r="O2382" s="45">
        <v>139983.79769299025</v>
      </c>
      <c r="P2382" s="45"/>
      <c r="Q2382" s="45"/>
      <c r="R2382" s="45"/>
      <c r="S2382" s="45"/>
      <c r="T2382" s="45"/>
      <c r="U2382" s="45"/>
      <c r="V2382" s="45">
        <v>139983.79769299025</v>
      </c>
      <c r="W2382" s="45"/>
      <c r="X2382" s="45"/>
      <c r="Y2382" s="45"/>
      <c r="Z2382" s="45"/>
      <c r="AA2382" s="45"/>
      <c r="AB2382" s="45"/>
      <c r="AC2382" s="45">
        <v>139983.79769299025</v>
      </c>
      <c r="AD2382" s="45"/>
      <c r="AE2382" s="45"/>
      <c r="AF2382" s="45"/>
      <c r="AG2382" s="45"/>
      <c r="AH2382" s="45"/>
      <c r="AI2382" s="45"/>
      <c r="AJ2382" s="45">
        <v>139983.79769299025</v>
      </c>
      <c r="AK2382" s="45">
        <v>0.017</v>
      </c>
      <c r="AL2382" s="45"/>
      <c r="AM2382" s="45"/>
      <c r="AN2382" s="45"/>
      <c r="AO2382" s="23"/>
      <c r="AP2382" s="23"/>
      <c r="AQ2382" s="45">
        <v>139983.79769299025</v>
      </c>
      <c r="AR2382" s="45"/>
      <c r="AS2382" s="23"/>
      <c r="AT2382" s="23"/>
      <c r="AU2382" s="23"/>
      <c r="AV2382" s="23"/>
      <c r="AW2382" s="23"/>
      <c r="AX2382" s="45">
        <v>139983.79769299025</v>
      </c>
      <c r="AY2382" s="23"/>
      <c r="AZ2382" s="23"/>
      <c r="BA2382" s="23"/>
      <c r="BB2382" s="23"/>
      <c r="BC2382" s="23"/>
      <c r="BD2382" s="23"/>
      <c r="BE2382" s="45">
        <v>139983.79769299025</v>
      </c>
      <c r="BF2382" s="45"/>
      <c r="BG2382" s="23"/>
      <c r="BH2382" s="23"/>
      <c r="BI2382" s="23"/>
      <c r="BJ2382" s="23"/>
      <c r="BK2382" s="23"/>
      <c r="BL2382" s="45">
        <v>139983.79769299025</v>
      </c>
      <c r="BM2382" s="45">
        <v>0.282</v>
      </c>
      <c r="BN2382" s="23"/>
      <c r="BO2382" s="23"/>
      <c r="BP2382" s="23"/>
      <c r="BQ2382" s="23"/>
      <c r="BR2382" s="23"/>
      <c r="BS2382" s="45">
        <v>139983.79769299025</v>
      </c>
      <c r="BT2382" s="45">
        <v>0.355</v>
      </c>
      <c r="BU2382" s="23"/>
      <c r="BV2382" s="23"/>
      <c r="BW2382" s="23"/>
      <c r="BX2382" s="23"/>
      <c r="BY2382" s="23"/>
      <c r="BZ2382" s="23"/>
      <c r="CA2382" s="23"/>
    </row>
    <row r="2383" ht="15.75" customHeight="1">
      <c r="A2383" s="45">
        <v>139380.95546644527</v>
      </c>
      <c r="B2383" s="46"/>
      <c r="C2383" s="45"/>
      <c r="D2383" s="45"/>
      <c r="E2383" s="45"/>
      <c r="F2383" s="45"/>
      <c r="G2383" s="45"/>
      <c r="H2383" s="45">
        <v>139380.95546644527</v>
      </c>
      <c r="I2383" s="46"/>
      <c r="J2383" s="45"/>
      <c r="K2383" s="45"/>
      <c r="L2383" s="45"/>
      <c r="M2383" s="45"/>
      <c r="N2383" s="45"/>
      <c r="O2383" s="45">
        <v>139380.95546644527</v>
      </c>
      <c r="P2383" s="45"/>
      <c r="Q2383" s="45"/>
      <c r="R2383" s="45"/>
      <c r="S2383" s="45"/>
      <c r="T2383" s="45"/>
      <c r="U2383" s="45"/>
      <c r="V2383" s="45">
        <v>139380.95546644527</v>
      </c>
      <c r="W2383" s="45">
        <v>0.011199632567259622</v>
      </c>
      <c r="X2383" s="45"/>
      <c r="Y2383" s="45"/>
      <c r="Z2383" s="45"/>
      <c r="AA2383" s="45"/>
      <c r="AB2383" s="45"/>
      <c r="AC2383" s="45">
        <v>139380.95546644527</v>
      </c>
      <c r="AD2383" s="45"/>
      <c r="AE2383" s="45"/>
      <c r="AF2383" s="45"/>
      <c r="AG2383" s="45"/>
      <c r="AH2383" s="45"/>
      <c r="AI2383" s="45"/>
      <c r="AJ2383" s="45">
        <v>139380.95546644527</v>
      </c>
      <c r="AK2383" s="45">
        <v>0.017</v>
      </c>
      <c r="AL2383" s="45"/>
      <c r="AM2383" s="45"/>
      <c r="AN2383" s="45"/>
      <c r="AO2383" s="23"/>
      <c r="AP2383" s="23"/>
      <c r="AQ2383" s="45">
        <v>139380.95546644527</v>
      </c>
      <c r="AR2383" s="45"/>
      <c r="AS2383" s="23"/>
      <c r="AT2383" s="23"/>
      <c r="AU2383" s="23"/>
      <c r="AV2383" s="23"/>
      <c r="AW2383" s="23"/>
      <c r="AX2383" s="45">
        <v>139380.95546644527</v>
      </c>
      <c r="AY2383" s="23"/>
      <c r="AZ2383" s="23"/>
      <c r="BA2383" s="23"/>
      <c r="BB2383" s="23"/>
      <c r="BC2383" s="23"/>
      <c r="BD2383" s="23"/>
      <c r="BE2383" s="45">
        <v>139380.95546644527</v>
      </c>
      <c r="BF2383" s="45"/>
      <c r="BG2383" s="23"/>
      <c r="BH2383" s="23"/>
      <c r="BI2383" s="23"/>
      <c r="BJ2383" s="23"/>
      <c r="BK2383" s="23"/>
      <c r="BL2383" s="45">
        <v>139380.95546644527</v>
      </c>
      <c r="BM2383" s="45">
        <v>0.352</v>
      </c>
      <c r="BN2383" s="23"/>
      <c r="BO2383" s="23"/>
      <c r="BP2383" s="23"/>
      <c r="BQ2383" s="23"/>
      <c r="BR2383" s="23"/>
      <c r="BS2383" s="45">
        <v>139380.95546644527</v>
      </c>
      <c r="BT2383" s="45">
        <v>0.442</v>
      </c>
      <c r="BU2383" s="23"/>
      <c r="BV2383" s="23"/>
      <c r="BW2383" s="23"/>
      <c r="BX2383" s="23"/>
      <c r="BY2383" s="23"/>
      <c r="BZ2383" s="23"/>
      <c r="CA2383" s="23"/>
    </row>
    <row r="2384" ht="15.75" customHeight="1">
      <c r="A2384" s="45">
        <v>139266.89361402273</v>
      </c>
      <c r="B2384" s="46"/>
      <c r="C2384" s="45"/>
      <c r="D2384" s="45"/>
      <c r="E2384" s="45"/>
      <c r="F2384" s="45"/>
      <c r="G2384" s="45"/>
      <c r="H2384" s="45">
        <v>139266.89361402273</v>
      </c>
      <c r="I2384" s="46"/>
      <c r="J2384" s="45"/>
      <c r="K2384" s="45"/>
      <c r="L2384" s="45"/>
      <c r="M2384" s="45"/>
      <c r="N2384" s="45"/>
      <c r="O2384" s="45">
        <v>139266.89361402273</v>
      </c>
      <c r="P2384" s="45"/>
      <c r="Q2384" s="45"/>
      <c r="R2384" s="45"/>
      <c r="S2384" s="45"/>
      <c r="T2384" s="45"/>
      <c r="U2384" s="45"/>
      <c r="V2384" s="45">
        <v>139266.89361402273</v>
      </c>
      <c r="W2384" s="45">
        <v>0.009812384391790717</v>
      </c>
      <c r="X2384" s="45"/>
      <c r="Y2384" s="45"/>
      <c r="Z2384" s="45"/>
      <c r="AA2384" s="45"/>
      <c r="AB2384" s="45"/>
      <c r="AC2384" s="45">
        <v>139266.89361402273</v>
      </c>
      <c r="AD2384" s="45"/>
      <c r="AE2384" s="45"/>
      <c r="AF2384" s="45"/>
      <c r="AG2384" s="45"/>
      <c r="AH2384" s="45"/>
      <c r="AI2384" s="45"/>
      <c r="AJ2384" s="45">
        <v>139266.89361402273</v>
      </c>
      <c r="AK2384" s="45">
        <v>0.016</v>
      </c>
      <c r="AL2384" s="45"/>
      <c r="AM2384" s="45"/>
      <c r="AN2384" s="45"/>
      <c r="AO2384" s="23"/>
      <c r="AP2384" s="23"/>
      <c r="AQ2384" s="45">
        <v>139266.89361402273</v>
      </c>
      <c r="AR2384" s="45"/>
      <c r="AS2384" s="23"/>
      <c r="AT2384" s="23"/>
      <c r="AU2384" s="23"/>
      <c r="AV2384" s="23"/>
      <c r="AW2384" s="23"/>
      <c r="AX2384" s="45">
        <v>139266.89361402273</v>
      </c>
      <c r="AY2384" s="23"/>
      <c r="AZ2384" s="23"/>
      <c r="BA2384" s="23"/>
      <c r="BB2384" s="23"/>
      <c r="BC2384" s="23"/>
      <c r="BD2384" s="23"/>
      <c r="BE2384" s="45">
        <v>139266.89361402273</v>
      </c>
      <c r="BF2384" s="45"/>
      <c r="BG2384" s="23"/>
      <c r="BH2384" s="23"/>
      <c r="BI2384" s="23"/>
      <c r="BJ2384" s="23"/>
      <c r="BK2384" s="23"/>
      <c r="BL2384" s="45">
        <v>139266.89361402273</v>
      </c>
      <c r="BM2384" s="45">
        <v>0.524</v>
      </c>
      <c r="BN2384" s="23"/>
      <c r="BO2384" s="23"/>
      <c r="BP2384" s="23"/>
      <c r="BQ2384" s="23"/>
      <c r="BR2384" s="23"/>
      <c r="BS2384" s="45">
        <v>139266.89361402273</v>
      </c>
      <c r="BT2384" s="45">
        <v>0.545</v>
      </c>
      <c r="BU2384" s="23"/>
      <c r="BV2384" s="23"/>
      <c r="BW2384" s="23"/>
      <c r="BX2384" s="23"/>
      <c r="BY2384" s="23"/>
      <c r="BZ2384" s="23"/>
      <c r="CA2384" s="23"/>
    </row>
    <row r="2385" ht="15.75" customHeight="1">
      <c r="A2385" s="45">
        <v>139069.67375375587</v>
      </c>
      <c r="B2385" s="46"/>
      <c r="C2385" s="45"/>
      <c r="D2385" s="45"/>
      <c r="E2385" s="45"/>
      <c r="F2385" s="45"/>
      <c r="G2385" s="45"/>
      <c r="H2385" s="45">
        <v>139069.67375375587</v>
      </c>
      <c r="I2385" s="46"/>
      <c r="J2385" s="45"/>
      <c r="K2385" s="45"/>
      <c r="L2385" s="45"/>
      <c r="M2385" s="45"/>
      <c r="N2385" s="45"/>
      <c r="O2385" s="45">
        <v>139069.67375375587</v>
      </c>
      <c r="P2385" s="45"/>
      <c r="Q2385" s="45"/>
      <c r="R2385" s="45"/>
      <c r="S2385" s="45"/>
      <c r="T2385" s="45"/>
      <c r="U2385" s="45"/>
      <c r="V2385" s="45">
        <v>139069.67375375587</v>
      </c>
      <c r="W2385" s="45">
        <v>0.01121048654917327</v>
      </c>
      <c r="X2385" s="45"/>
      <c r="Y2385" s="45"/>
      <c r="Z2385" s="45"/>
      <c r="AA2385" s="45"/>
      <c r="AB2385" s="45"/>
      <c r="AC2385" s="45">
        <v>139069.67375375587</v>
      </c>
      <c r="AD2385" s="45"/>
      <c r="AE2385" s="45"/>
      <c r="AF2385" s="45"/>
      <c r="AG2385" s="45"/>
      <c r="AH2385" s="45"/>
      <c r="AI2385" s="45"/>
      <c r="AJ2385" s="45">
        <v>139069.67375375587</v>
      </c>
      <c r="AK2385" s="45">
        <v>0.016</v>
      </c>
      <c r="AL2385" s="45"/>
      <c r="AM2385" s="45"/>
      <c r="AN2385" s="45"/>
      <c r="AO2385" s="23"/>
      <c r="AP2385" s="23"/>
      <c r="AQ2385" s="45">
        <v>139069.67375375587</v>
      </c>
      <c r="AR2385" s="45"/>
      <c r="AS2385" s="23"/>
      <c r="AT2385" s="23"/>
      <c r="AU2385" s="23"/>
      <c r="AV2385" s="23"/>
      <c r="AW2385" s="23"/>
      <c r="AX2385" s="45">
        <v>139069.67375375587</v>
      </c>
      <c r="AY2385" s="23"/>
      <c r="AZ2385" s="23"/>
      <c r="BA2385" s="23"/>
      <c r="BB2385" s="23"/>
      <c r="BC2385" s="23"/>
      <c r="BD2385" s="23"/>
      <c r="BE2385" s="45">
        <v>139069.67375375587</v>
      </c>
      <c r="BF2385" s="45"/>
      <c r="BG2385" s="23"/>
      <c r="BH2385" s="23"/>
      <c r="BI2385" s="23"/>
      <c r="BJ2385" s="23"/>
      <c r="BK2385" s="23"/>
      <c r="BL2385" s="45">
        <v>139069.67375375587</v>
      </c>
      <c r="BM2385" s="45">
        <v>0.686</v>
      </c>
      <c r="BN2385" s="23"/>
      <c r="BO2385" s="23"/>
      <c r="BP2385" s="23"/>
      <c r="BQ2385" s="23"/>
      <c r="BR2385" s="23"/>
      <c r="BS2385" s="45">
        <v>139069.67375375587</v>
      </c>
      <c r="BT2385" s="45">
        <v>0.561</v>
      </c>
      <c r="BU2385" s="23"/>
      <c r="BV2385" s="23"/>
      <c r="BW2385" s="23"/>
      <c r="BX2385" s="23"/>
      <c r="BY2385" s="23"/>
      <c r="BZ2385" s="23"/>
      <c r="CA2385" s="23"/>
    </row>
    <row r="2386" ht="15.75" customHeight="1">
      <c r="A2386" s="45">
        <v>139158.39190304733</v>
      </c>
      <c r="B2386" s="46"/>
      <c r="C2386" s="45"/>
      <c r="D2386" s="45"/>
      <c r="E2386" s="45"/>
      <c r="F2386" s="45"/>
      <c r="G2386" s="45"/>
      <c r="H2386" s="45">
        <v>139158.39190304733</v>
      </c>
      <c r="I2386" s="46"/>
      <c r="J2386" s="45"/>
      <c r="K2386" s="45"/>
      <c r="L2386" s="45"/>
      <c r="M2386" s="45"/>
      <c r="N2386" s="45"/>
      <c r="O2386" s="45">
        <v>139158.39190304733</v>
      </c>
      <c r="P2386" s="45"/>
      <c r="Q2386" s="45"/>
      <c r="R2386" s="45"/>
      <c r="S2386" s="45"/>
      <c r="T2386" s="45"/>
      <c r="U2386" s="45"/>
      <c r="V2386" s="45">
        <v>139158.39190304733</v>
      </c>
      <c r="W2386" s="45">
        <v>0.010239747080003513</v>
      </c>
      <c r="X2386" s="45"/>
      <c r="Y2386" s="45"/>
      <c r="Z2386" s="45"/>
      <c r="AA2386" s="45"/>
      <c r="AB2386" s="45"/>
      <c r="AC2386" s="45">
        <v>139158.39190304733</v>
      </c>
      <c r="AD2386" s="45"/>
      <c r="AE2386" s="45"/>
      <c r="AF2386" s="45"/>
      <c r="AG2386" s="45"/>
      <c r="AH2386" s="45"/>
      <c r="AI2386" s="45"/>
      <c r="AJ2386" s="45">
        <v>139158.39190304733</v>
      </c>
      <c r="AK2386" s="45">
        <v>0.016</v>
      </c>
      <c r="AL2386" s="45"/>
      <c r="AM2386" s="45"/>
      <c r="AN2386" s="45"/>
      <c r="AO2386" s="23"/>
      <c r="AP2386" s="23"/>
      <c r="AQ2386" s="45">
        <v>139158.39190304733</v>
      </c>
      <c r="AR2386" s="45"/>
      <c r="AS2386" s="23"/>
      <c r="AT2386" s="23"/>
      <c r="AU2386" s="23"/>
      <c r="AV2386" s="23"/>
      <c r="AW2386" s="23"/>
      <c r="AX2386" s="45">
        <v>139158.39190304733</v>
      </c>
      <c r="AY2386" s="23"/>
      <c r="AZ2386" s="23"/>
      <c r="BA2386" s="23"/>
      <c r="BB2386" s="23"/>
      <c r="BC2386" s="23"/>
      <c r="BD2386" s="23"/>
      <c r="BE2386" s="45">
        <v>139158.39190304733</v>
      </c>
      <c r="BF2386" s="45"/>
      <c r="BG2386" s="23"/>
      <c r="BH2386" s="23"/>
      <c r="BI2386" s="23"/>
      <c r="BJ2386" s="23"/>
      <c r="BK2386" s="23"/>
      <c r="BL2386" s="45">
        <v>139158.39190304733</v>
      </c>
      <c r="BM2386" s="45">
        <v>0.816</v>
      </c>
      <c r="BN2386" s="23"/>
      <c r="BO2386" s="23"/>
      <c r="BP2386" s="23"/>
      <c r="BQ2386" s="23"/>
      <c r="BR2386" s="23"/>
      <c r="BS2386" s="45">
        <v>139158.39190304733</v>
      </c>
      <c r="BT2386" s="45">
        <v>0.577</v>
      </c>
      <c r="BU2386" s="23"/>
      <c r="BV2386" s="23"/>
      <c r="BW2386" s="23"/>
      <c r="BX2386" s="23"/>
      <c r="BY2386" s="23"/>
      <c r="BZ2386" s="23"/>
      <c r="CA2386" s="23"/>
    </row>
    <row r="2387" ht="15.75" customHeight="1">
      <c r="A2387" s="45">
        <v>139612.73773206046</v>
      </c>
      <c r="B2387" s="46"/>
      <c r="C2387" s="45"/>
      <c r="D2387" s="45"/>
      <c r="E2387" s="45"/>
      <c r="F2387" s="45"/>
      <c r="G2387" s="45"/>
      <c r="H2387" s="45">
        <v>139612.73773206046</v>
      </c>
      <c r="I2387" s="46"/>
      <c r="J2387" s="45"/>
      <c r="K2387" s="45"/>
      <c r="L2387" s="45"/>
      <c r="M2387" s="45"/>
      <c r="N2387" s="45"/>
      <c r="O2387" s="45">
        <v>139612.73773206046</v>
      </c>
      <c r="P2387" s="45"/>
      <c r="Q2387" s="45"/>
      <c r="R2387" s="45"/>
      <c r="S2387" s="45"/>
      <c r="T2387" s="45"/>
      <c r="U2387" s="45"/>
      <c r="V2387" s="45">
        <v>139612.73773206046</v>
      </c>
      <c r="W2387" s="45"/>
      <c r="X2387" s="45"/>
      <c r="Y2387" s="45"/>
      <c r="Z2387" s="45"/>
      <c r="AA2387" s="45"/>
      <c r="AB2387" s="45"/>
      <c r="AC2387" s="45">
        <v>139612.73773206046</v>
      </c>
      <c r="AD2387" s="45"/>
      <c r="AE2387" s="45"/>
      <c r="AF2387" s="45"/>
      <c r="AG2387" s="45"/>
      <c r="AH2387" s="45"/>
      <c r="AI2387" s="45"/>
      <c r="AJ2387" s="45">
        <v>139612.73773206046</v>
      </c>
      <c r="AK2387" s="45">
        <v>0.015</v>
      </c>
      <c r="AL2387" s="45"/>
      <c r="AM2387" s="45"/>
      <c r="AN2387" s="45"/>
      <c r="AO2387" s="23"/>
      <c r="AP2387" s="23"/>
      <c r="AQ2387" s="45">
        <v>139612.73773206046</v>
      </c>
      <c r="AR2387" s="45"/>
      <c r="AS2387" s="23"/>
      <c r="AT2387" s="23"/>
      <c r="AU2387" s="23"/>
      <c r="AV2387" s="23"/>
      <c r="AW2387" s="23"/>
      <c r="AX2387" s="45">
        <v>139612.73773206046</v>
      </c>
      <c r="AY2387" s="23"/>
      <c r="AZ2387" s="23"/>
      <c r="BA2387" s="23"/>
      <c r="BB2387" s="23"/>
      <c r="BC2387" s="23"/>
      <c r="BD2387" s="23"/>
      <c r="BE2387" s="45">
        <v>139612.73773206046</v>
      </c>
      <c r="BF2387" s="45"/>
      <c r="BG2387" s="23"/>
      <c r="BH2387" s="23"/>
      <c r="BI2387" s="23"/>
      <c r="BJ2387" s="23"/>
      <c r="BK2387" s="23"/>
      <c r="BL2387" s="45">
        <v>139612.73773206046</v>
      </c>
      <c r="BM2387" s="45">
        <v>0.947</v>
      </c>
      <c r="BN2387" s="23"/>
      <c r="BO2387" s="23"/>
      <c r="BP2387" s="23"/>
      <c r="BQ2387" s="23"/>
      <c r="BR2387" s="23"/>
      <c r="BS2387" s="45">
        <v>139612.73773206046</v>
      </c>
      <c r="BT2387" s="45">
        <v>0.594</v>
      </c>
      <c r="BU2387" s="23"/>
      <c r="BV2387" s="23"/>
      <c r="BW2387" s="23"/>
      <c r="BX2387" s="23"/>
      <c r="BY2387" s="23"/>
      <c r="BZ2387" s="23"/>
      <c r="CA2387" s="23"/>
    </row>
    <row r="2388" ht="15.75" customHeight="1">
      <c r="A2388" s="45">
        <v>140400.7189992043</v>
      </c>
      <c r="B2388" s="46"/>
      <c r="C2388" s="45"/>
      <c r="D2388" s="45"/>
      <c r="E2388" s="45"/>
      <c r="F2388" s="45"/>
      <c r="G2388" s="45"/>
      <c r="H2388" s="45">
        <v>140400.7189992043</v>
      </c>
      <c r="I2388" s="46"/>
      <c r="J2388" s="45"/>
      <c r="K2388" s="45"/>
      <c r="L2388" s="45"/>
      <c r="M2388" s="45"/>
      <c r="N2388" s="45"/>
      <c r="O2388" s="45">
        <v>140400.7189992043</v>
      </c>
      <c r="P2388" s="45"/>
      <c r="Q2388" s="45"/>
      <c r="R2388" s="45"/>
      <c r="S2388" s="45"/>
      <c r="T2388" s="45"/>
      <c r="U2388" s="45"/>
      <c r="V2388" s="45">
        <v>140400.7189992043</v>
      </c>
      <c r="W2388" s="45">
        <v>0.010892051984793564</v>
      </c>
      <c r="X2388" s="45"/>
      <c r="Y2388" s="45"/>
      <c r="Z2388" s="45"/>
      <c r="AA2388" s="45"/>
      <c r="AB2388" s="45"/>
      <c r="AC2388" s="45">
        <v>140400.7189992043</v>
      </c>
      <c r="AD2388" s="45"/>
      <c r="AE2388" s="45"/>
      <c r="AF2388" s="45"/>
      <c r="AG2388" s="45"/>
      <c r="AH2388" s="45"/>
      <c r="AI2388" s="45"/>
      <c r="AJ2388" s="45">
        <v>140400.7189992043</v>
      </c>
      <c r="AK2388" s="45">
        <v>0.015</v>
      </c>
      <c r="AL2388" s="45"/>
      <c r="AM2388" s="45"/>
      <c r="AN2388" s="45"/>
      <c r="AO2388" s="23"/>
      <c r="AP2388" s="23"/>
      <c r="AQ2388" s="45">
        <v>140400.7189992043</v>
      </c>
      <c r="AR2388" s="45"/>
      <c r="AS2388" s="23"/>
      <c r="AT2388" s="23"/>
      <c r="AU2388" s="23"/>
      <c r="AV2388" s="23"/>
      <c r="AW2388" s="23"/>
      <c r="AX2388" s="45">
        <v>140400.7189992043</v>
      </c>
      <c r="AY2388" s="23"/>
      <c r="AZ2388" s="23"/>
      <c r="BA2388" s="23"/>
      <c r="BB2388" s="23"/>
      <c r="BC2388" s="23"/>
      <c r="BD2388" s="23"/>
      <c r="BE2388" s="45">
        <v>140400.7189992043</v>
      </c>
      <c r="BF2388" s="45"/>
      <c r="BG2388" s="23"/>
      <c r="BH2388" s="23"/>
      <c r="BI2388" s="23"/>
      <c r="BJ2388" s="23"/>
      <c r="BK2388" s="23"/>
      <c r="BL2388" s="45">
        <v>140400.7189992043</v>
      </c>
      <c r="BM2388" s="45">
        <v>1.169</v>
      </c>
      <c r="BN2388" s="23"/>
      <c r="BO2388" s="23"/>
      <c r="BP2388" s="23"/>
      <c r="BQ2388" s="23"/>
      <c r="BR2388" s="23"/>
      <c r="BS2388" s="45">
        <v>140400.7189992043</v>
      </c>
      <c r="BT2388" s="45">
        <v>0.611</v>
      </c>
      <c r="BU2388" s="23"/>
      <c r="BV2388" s="23"/>
      <c r="BW2388" s="23"/>
      <c r="BX2388" s="23"/>
      <c r="BY2388" s="23"/>
      <c r="BZ2388" s="23"/>
      <c r="CA2388" s="23"/>
    </row>
    <row r="2389" ht="15.75" customHeight="1">
      <c r="A2389" s="45">
        <v>141414.35875585856</v>
      </c>
      <c r="B2389" s="46"/>
      <c r="C2389" s="45"/>
      <c r="D2389" s="45"/>
      <c r="E2389" s="45"/>
      <c r="F2389" s="45"/>
      <c r="G2389" s="45"/>
      <c r="H2389" s="45">
        <v>141414.35875585856</v>
      </c>
      <c r="I2389" s="46"/>
      <c r="J2389" s="45"/>
      <c r="K2389" s="45"/>
      <c r="L2389" s="45"/>
      <c r="M2389" s="45"/>
      <c r="N2389" s="45"/>
      <c r="O2389" s="45">
        <v>141414.35875585856</v>
      </c>
      <c r="P2389" s="45"/>
      <c r="Q2389" s="45"/>
      <c r="R2389" s="45"/>
      <c r="S2389" s="45"/>
      <c r="T2389" s="45"/>
      <c r="U2389" s="45"/>
      <c r="V2389" s="45">
        <v>141414.35875585856</v>
      </c>
      <c r="W2389" s="45"/>
      <c r="X2389" s="45"/>
      <c r="Y2389" s="45"/>
      <c r="Z2389" s="45"/>
      <c r="AA2389" s="45"/>
      <c r="AB2389" s="45"/>
      <c r="AC2389" s="45">
        <v>141414.35875585856</v>
      </c>
      <c r="AD2389" s="45"/>
      <c r="AE2389" s="45"/>
      <c r="AF2389" s="45"/>
      <c r="AG2389" s="45"/>
      <c r="AH2389" s="45"/>
      <c r="AI2389" s="45"/>
      <c r="AJ2389" s="45">
        <v>141414.35875585856</v>
      </c>
      <c r="AK2389" s="45">
        <v>0.015</v>
      </c>
      <c r="AL2389" s="45"/>
      <c r="AM2389" s="45"/>
      <c r="AN2389" s="45"/>
      <c r="AO2389" s="23"/>
      <c r="AP2389" s="23"/>
      <c r="AQ2389" s="45">
        <v>141414.35875585856</v>
      </c>
      <c r="AR2389" s="45"/>
      <c r="AS2389" s="23"/>
      <c r="AT2389" s="23"/>
      <c r="AU2389" s="23"/>
      <c r="AV2389" s="23"/>
      <c r="AW2389" s="23"/>
      <c r="AX2389" s="45">
        <v>141414.35875585856</v>
      </c>
      <c r="AY2389" s="23"/>
      <c r="AZ2389" s="23"/>
      <c r="BA2389" s="23"/>
      <c r="BB2389" s="23"/>
      <c r="BC2389" s="23"/>
      <c r="BD2389" s="23"/>
      <c r="BE2389" s="45">
        <v>141414.35875585856</v>
      </c>
      <c r="BF2389" s="45"/>
      <c r="BG2389" s="23"/>
      <c r="BH2389" s="23"/>
      <c r="BI2389" s="23"/>
      <c r="BJ2389" s="23"/>
      <c r="BK2389" s="23"/>
      <c r="BL2389" s="45">
        <v>141414.35875585856</v>
      </c>
      <c r="BM2389" s="45">
        <v>0.985</v>
      </c>
      <c r="BN2389" s="23"/>
      <c r="BO2389" s="23"/>
      <c r="BP2389" s="23"/>
      <c r="BQ2389" s="23"/>
      <c r="BR2389" s="23"/>
      <c r="BS2389" s="45">
        <v>141414.35875585856</v>
      </c>
      <c r="BT2389" s="45">
        <v>0.628</v>
      </c>
      <c r="BU2389" s="23"/>
      <c r="BV2389" s="23"/>
      <c r="BW2389" s="23"/>
      <c r="BX2389" s="23"/>
      <c r="BY2389" s="23"/>
      <c r="BZ2389" s="23"/>
      <c r="CA2389" s="23"/>
    </row>
    <row r="2390" ht="15.75" customHeight="1">
      <c r="A2390" s="45">
        <v>141658.104539886</v>
      </c>
      <c r="B2390" s="46"/>
      <c r="C2390" s="45"/>
      <c r="D2390" s="45"/>
      <c r="E2390" s="45"/>
      <c r="F2390" s="45"/>
      <c r="G2390" s="45"/>
      <c r="H2390" s="45">
        <v>141658.104539886</v>
      </c>
      <c r="I2390" s="46"/>
      <c r="J2390" s="45"/>
      <c r="K2390" s="45"/>
      <c r="L2390" s="45"/>
      <c r="M2390" s="45"/>
      <c r="N2390" s="45"/>
      <c r="O2390" s="45">
        <v>141658.104539886</v>
      </c>
      <c r="P2390" s="45"/>
      <c r="Q2390" s="45"/>
      <c r="R2390" s="45"/>
      <c r="S2390" s="45"/>
      <c r="T2390" s="45"/>
      <c r="U2390" s="45"/>
      <c r="V2390" s="45">
        <v>141658.104539886</v>
      </c>
      <c r="W2390" s="45">
        <v>0.00944551959235126</v>
      </c>
      <c r="X2390" s="45"/>
      <c r="Y2390" s="45"/>
      <c r="Z2390" s="45"/>
      <c r="AA2390" s="45"/>
      <c r="AB2390" s="45"/>
      <c r="AC2390" s="45">
        <v>141658.104539886</v>
      </c>
      <c r="AD2390" s="45"/>
      <c r="AE2390" s="45"/>
      <c r="AF2390" s="45"/>
      <c r="AG2390" s="45"/>
      <c r="AH2390" s="45"/>
      <c r="AI2390" s="45"/>
      <c r="AJ2390" s="45">
        <v>141658.104539886</v>
      </c>
      <c r="AK2390" s="45">
        <v>0.016</v>
      </c>
      <c r="AL2390" s="45"/>
      <c r="AM2390" s="45"/>
      <c r="AN2390" s="45"/>
      <c r="AO2390" s="23"/>
      <c r="AP2390" s="23"/>
      <c r="AQ2390" s="45">
        <v>141658.104539886</v>
      </c>
      <c r="AR2390" s="45"/>
      <c r="AS2390" s="23"/>
      <c r="AT2390" s="23"/>
      <c r="AU2390" s="23"/>
      <c r="AV2390" s="23"/>
      <c r="AW2390" s="23"/>
      <c r="AX2390" s="45">
        <v>141658.104539886</v>
      </c>
      <c r="AY2390" s="23"/>
      <c r="AZ2390" s="23"/>
      <c r="BA2390" s="23"/>
      <c r="BB2390" s="23"/>
      <c r="BC2390" s="23"/>
      <c r="BD2390" s="23"/>
      <c r="BE2390" s="45">
        <v>141658.104539886</v>
      </c>
      <c r="BF2390" s="45"/>
      <c r="BG2390" s="23"/>
      <c r="BH2390" s="23"/>
      <c r="BI2390" s="23"/>
      <c r="BJ2390" s="23"/>
      <c r="BK2390" s="23"/>
      <c r="BL2390" s="45">
        <v>141658.104539886</v>
      </c>
      <c r="BM2390" s="45">
        <v>0.945</v>
      </c>
      <c r="BN2390" s="23"/>
      <c r="BO2390" s="23"/>
      <c r="BP2390" s="23"/>
      <c r="BQ2390" s="23"/>
      <c r="BR2390" s="23"/>
      <c r="BS2390" s="45">
        <v>141658.104539886</v>
      </c>
      <c r="BT2390" s="45">
        <v>0.628</v>
      </c>
      <c r="BU2390" s="23"/>
      <c r="BV2390" s="23"/>
      <c r="BW2390" s="23"/>
      <c r="BX2390" s="23"/>
      <c r="BY2390" s="23"/>
      <c r="BZ2390" s="23"/>
      <c r="CA2390" s="23"/>
    </row>
    <row r="2391" ht="15.75" customHeight="1">
      <c r="A2391" s="45">
        <v>140767.42588524733</v>
      </c>
      <c r="B2391" s="46"/>
      <c r="C2391" s="45"/>
      <c r="D2391" s="45"/>
      <c r="E2391" s="45"/>
      <c r="F2391" s="45"/>
      <c r="G2391" s="45"/>
      <c r="H2391" s="45">
        <v>140767.42588524733</v>
      </c>
      <c r="I2391" s="46"/>
      <c r="J2391" s="45"/>
      <c r="K2391" s="45"/>
      <c r="L2391" s="45"/>
      <c r="M2391" s="45"/>
      <c r="N2391" s="45"/>
      <c r="O2391" s="45">
        <v>140767.42588524733</v>
      </c>
      <c r="P2391" s="45"/>
      <c r="Q2391" s="45"/>
      <c r="R2391" s="45"/>
      <c r="S2391" s="45"/>
      <c r="T2391" s="45"/>
      <c r="U2391" s="45"/>
      <c r="V2391" s="45">
        <v>140767.42588524733</v>
      </c>
      <c r="W2391" s="45">
        <v>0.011018363939899833</v>
      </c>
      <c r="X2391" s="45"/>
      <c r="Y2391" s="45"/>
      <c r="Z2391" s="45"/>
      <c r="AA2391" s="45"/>
      <c r="AB2391" s="45"/>
      <c r="AC2391" s="45">
        <v>140767.42588524733</v>
      </c>
      <c r="AD2391" s="45"/>
      <c r="AE2391" s="45"/>
      <c r="AF2391" s="45"/>
      <c r="AG2391" s="45"/>
      <c r="AH2391" s="45"/>
      <c r="AI2391" s="45"/>
      <c r="AJ2391" s="45">
        <v>140767.42588524733</v>
      </c>
      <c r="AK2391" s="45">
        <v>0.015</v>
      </c>
      <c r="AL2391" s="45"/>
      <c r="AM2391" s="45"/>
      <c r="AN2391" s="45"/>
      <c r="AO2391" s="23"/>
      <c r="AP2391" s="23"/>
      <c r="AQ2391" s="45">
        <v>140767.42588524733</v>
      </c>
      <c r="AR2391" s="45"/>
      <c r="AS2391" s="23"/>
      <c r="AT2391" s="23"/>
      <c r="AU2391" s="23"/>
      <c r="AV2391" s="23"/>
      <c r="AW2391" s="23"/>
      <c r="AX2391" s="45">
        <v>140767.42588524733</v>
      </c>
      <c r="AY2391" s="23"/>
      <c r="AZ2391" s="23"/>
      <c r="BA2391" s="23"/>
      <c r="BB2391" s="23"/>
      <c r="BC2391" s="23"/>
      <c r="BD2391" s="23"/>
      <c r="BE2391" s="45">
        <v>140767.42588524733</v>
      </c>
      <c r="BF2391" s="45"/>
      <c r="BG2391" s="23"/>
      <c r="BH2391" s="23"/>
      <c r="BI2391" s="23"/>
      <c r="BJ2391" s="23"/>
      <c r="BK2391" s="23"/>
      <c r="BL2391" s="45">
        <v>140767.42588524733</v>
      </c>
      <c r="BM2391" s="45">
        <v>1.014</v>
      </c>
      <c r="BN2391" s="23"/>
      <c r="BO2391" s="23"/>
      <c r="BP2391" s="23"/>
      <c r="BQ2391" s="23"/>
      <c r="BR2391" s="23"/>
      <c r="BS2391" s="45">
        <v>140767.42588524733</v>
      </c>
      <c r="BT2391" s="45">
        <v>0.63</v>
      </c>
      <c r="BU2391" s="23"/>
      <c r="BV2391" s="23"/>
      <c r="BW2391" s="23"/>
      <c r="BX2391" s="23"/>
      <c r="BY2391" s="23"/>
      <c r="BZ2391" s="23"/>
      <c r="CA2391" s="23"/>
    </row>
    <row r="2392" ht="15.75" customHeight="1">
      <c r="A2392" s="45">
        <v>141173.21567938128</v>
      </c>
      <c r="B2392" s="46"/>
      <c r="C2392" s="45"/>
      <c r="D2392" s="45"/>
      <c r="E2392" s="45"/>
      <c r="F2392" s="45"/>
      <c r="G2392" s="45"/>
      <c r="H2392" s="45">
        <v>141173.21567938128</v>
      </c>
      <c r="I2392" s="46"/>
      <c r="J2392" s="45"/>
      <c r="K2392" s="45"/>
      <c r="L2392" s="45"/>
      <c r="M2392" s="45"/>
      <c r="N2392" s="45"/>
      <c r="O2392" s="45">
        <v>141173.21567938128</v>
      </c>
      <c r="P2392" s="45"/>
      <c r="Q2392" s="45"/>
      <c r="R2392" s="45"/>
      <c r="S2392" s="45"/>
      <c r="T2392" s="45"/>
      <c r="U2392" s="45"/>
      <c r="V2392" s="45">
        <v>141173.21567938128</v>
      </c>
      <c r="W2392" s="45"/>
      <c r="X2392" s="45"/>
      <c r="Y2392" s="45"/>
      <c r="Z2392" s="45"/>
      <c r="AA2392" s="45"/>
      <c r="AB2392" s="45"/>
      <c r="AC2392" s="45">
        <v>141173.21567938128</v>
      </c>
      <c r="AD2392" s="45"/>
      <c r="AE2392" s="45"/>
      <c r="AF2392" s="45"/>
      <c r="AG2392" s="45"/>
      <c r="AH2392" s="45"/>
      <c r="AI2392" s="45"/>
      <c r="AJ2392" s="45">
        <v>141173.21567938128</v>
      </c>
      <c r="AK2392" s="45">
        <v>0.014</v>
      </c>
      <c r="AL2392" s="45"/>
      <c r="AM2392" s="45"/>
      <c r="AN2392" s="45"/>
      <c r="AO2392" s="23"/>
      <c r="AP2392" s="23"/>
      <c r="AQ2392" s="45">
        <v>141173.21567938128</v>
      </c>
      <c r="AR2392" s="45"/>
      <c r="AS2392" s="23"/>
      <c r="AT2392" s="23"/>
      <c r="AU2392" s="23"/>
      <c r="AV2392" s="23"/>
      <c r="AW2392" s="23"/>
      <c r="AX2392" s="45">
        <v>141173.21567938128</v>
      </c>
      <c r="AY2392" s="23"/>
      <c r="AZ2392" s="23"/>
      <c r="BA2392" s="23"/>
      <c r="BB2392" s="23"/>
      <c r="BC2392" s="23"/>
      <c r="BD2392" s="23"/>
      <c r="BE2392" s="45">
        <v>141173.21567938128</v>
      </c>
      <c r="BF2392" s="45"/>
      <c r="BG2392" s="23"/>
      <c r="BH2392" s="23"/>
      <c r="BI2392" s="23"/>
      <c r="BJ2392" s="23"/>
      <c r="BK2392" s="23"/>
      <c r="BL2392" s="45">
        <v>141173.21567938128</v>
      </c>
      <c r="BM2392" s="45">
        <v>1.037</v>
      </c>
      <c r="BN2392" s="23"/>
      <c r="BO2392" s="23"/>
      <c r="BP2392" s="23"/>
      <c r="BQ2392" s="23"/>
      <c r="BR2392" s="23"/>
      <c r="BS2392" s="45">
        <v>141173.21567938128</v>
      </c>
      <c r="BT2392" s="45">
        <v>0.64</v>
      </c>
      <c r="BU2392" s="23"/>
      <c r="BV2392" s="23"/>
      <c r="BW2392" s="23"/>
      <c r="BX2392" s="23"/>
      <c r="BY2392" s="23"/>
      <c r="BZ2392" s="23"/>
      <c r="CA2392" s="23"/>
    </row>
    <row r="2393" ht="15.75" customHeight="1">
      <c r="A2393" s="45">
        <v>141416.6055271959</v>
      </c>
      <c r="B2393" s="46"/>
      <c r="C2393" s="45"/>
      <c r="D2393" s="45"/>
      <c r="E2393" s="45"/>
      <c r="F2393" s="45"/>
      <c r="G2393" s="45"/>
      <c r="H2393" s="45">
        <v>141416.6055271959</v>
      </c>
      <c r="I2393" s="46"/>
      <c r="J2393" s="45"/>
      <c r="K2393" s="45"/>
      <c r="L2393" s="45"/>
      <c r="M2393" s="45"/>
      <c r="N2393" s="45"/>
      <c r="O2393" s="45">
        <v>141416.6055271959</v>
      </c>
      <c r="P2393" s="45"/>
      <c r="Q2393" s="45"/>
      <c r="R2393" s="45"/>
      <c r="S2393" s="45"/>
      <c r="T2393" s="45"/>
      <c r="U2393" s="45"/>
      <c r="V2393" s="45">
        <v>141416.6055271959</v>
      </c>
      <c r="W2393" s="45"/>
      <c r="X2393" s="45"/>
      <c r="Y2393" s="45"/>
      <c r="Z2393" s="45"/>
      <c r="AA2393" s="45"/>
      <c r="AB2393" s="45"/>
      <c r="AC2393" s="45">
        <v>141416.6055271959</v>
      </c>
      <c r="AD2393" s="45"/>
      <c r="AE2393" s="45"/>
      <c r="AF2393" s="45"/>
      <c r="AG2393" s="45"/>
      <c r="AH2393" s="45"/>
      <c r="AI2393" s="45"/>
      <c r="AJ2393" s="45">
        <v>141416.6055271959</v>
      </c>
      <c r="AK2393" s="45">
        <v>0.014</v>
      </c>
      <c r="AL2393" s="45"/>
      <c r="AM2393" s="45"/>
      <c r="AN2393" s="45"/>
      <c r="AO2393" s="23"/>
      <c r="AP2393" s="23"/>
      <c r="AQ2393" s="45">
        <v>141416.6055271959</v>
      </c>
      <c r="AR2393" s="45"/>
      <c r="AS2393" s="23"/>
      <c r="AT2393" s="23"/>
      <c r="AU2393" s="23"/>
      <c r="AV2393" s="23"/>
      <c r="AW2393" s="23"/>
      <c r="AX2393" s="45">
        <v>141416.6055271959</v>
      </c>
      <c r="AY2393" s="23"/>
      <c r="AZ2393" s="23"/>
      <c r="BA2393" s="23"/>
      <c r="BB2393" s="23"/>
      <c r="BC2393" s="23"/>
      <c r="BD2393" s="23"/>
      <c r="BE2393" s="45">
        <v>141416.6055271959</v>
      </c>
      <c r="BF2393" s="45"/>
      <c r="BG2393" s="23"/>
      <c r="BH2393" s="23"/>
      <c r="BI2393" s="23"/>
      <c r="BJ2393" s="23"/>
      <c r="BK2393" s="23"/>
      <c r="BL2393" s="45">
        <v>141416.6055271959</v>
      </c>
      <c r="BM2393" s="45">
        <v>1.047</v>
      </c>
      <c r="BN2393" s="23"/>
      <c r="BO2393" s="23"/>
      <c r="BP2393" s="23"/>
      <c r="BQ2393" s="23"/>
      <c r="BR2393" s="23"/>
      <c r="BS2393" s="45">
        <v>141416.6055271959</v>
      </c>
      <c r="BT2393" s="45">
        <v>0.649</v>
      </c>
      <c r="BU2393" s="23"/>
      <c r="BV2393" s="23"/>
      <c r="BW2393" s="23"/>
      <c r="BX2393" s="23"/>
      <c r="BY2393" s="23"/>
      <c r="BZ2393" s="23"/>
      <c r="CA2393" s="23"/>
    </row>
    <row r="2394" ht="15.75" customHeight="1">
      <c r="A2394" s="45">
        <v>79075.33667585121</v>
      </c>
      <c r="B2394" s="46">
        <v>0.066</v>
      </c>
      <c r="C2394" s="45"/>
      <c r="D2394" s="45"/>
      <c r="E2394" s="45"/>
      <c r="F2394" s="45"/>
      <c r="G2394" s="45"/>
      <c r="H2394" s="45">
        <v>79075.33667585121</v>
      </c>
      <c r="I2394" s="46">
        <v>0.116</v>
      </c>
      <c r="J2394" s="45"/>
      <c r="K2394" s="45"/>
      <c r="L2394" s="45"/>
      <c r="M2394" s="45"/>
      <c r="N2394" s="45"/>
      <c r="O2394" s="45">
        <v>79075.33667585121</v>
      </c>
      <c r="P2394" s="45"/>
      <c r="Q2394" s="45"/>
      <c r="R2394" s="45"/>
      <c r="S2394" s="45"/>
      <c r="T2394" s="45"/>
      <c r="U2394" s="45"/>
      <c r="V2394" s="45">
        <v>79075.33667585121</v>
      </c>
      <c r="W2394" s="45"/>
      <c r="X2394" s="45"/>
      <c r="Y2394" s="45"/>
      <c r="Z2394" s="45"/>
      <c r="AA2394" s="45"/>
      <c r="AB2394" s="45"/>
      <c r="AC2394" s="45">
        <v>79075.33667585121</v>
      </c>
      <c r="AD2394" s="45">
        <v>78.72466049990159</v>
      </c>
      <c r="AE2394" s="45"/>
      <c r="AF2394" s="45"/>
      <c r="AG2394" s="45"/>
      <c r="AH2394" s="45"/>
      <c r="AI2394" s="45"/>
      <c r="AJ2394" s="45">
        <v>79075.33667585121</v>
      </c>
      <c r="AK2394" s="45">
        <v>0.019</v>
      </c>
      <c r="AL2394" s="45"/>
      <c r="AM2394" s="45"/>
      <c r="AN2394" s="45"/>
      <c r="AO2394" s="23"/>
      <c r="AP2394" s="23"/>
      <c r="AQ2394" s="45">
        <v>79075.33667585121</v>
      </c>
      <c r="AR2394" s="45">
        <v>0.014</v>
      </c>
      <c r="AS2394" s="23"/>
      <c r="AT2394" s="23"/>
      <c r="AU2394" s="23"/>
      <c r="AV2394" s="23"/>
      <c r="AW2394" s="23"/>
      <c r="AX2394" s="45">
        <v>79075.33667585121</v>
      </c>
      <c r="AY2394" s="23"/>
      <c r="AZ2394" s="23"/>
      <c r="BA2394" s="23"/>
      <c r="BB2394" s="23"/>
      <c r="BC2394" s="23"/>
      <c r="BD2394" s="23"/>
      <c r="BE2394" s="45">
        <v>79075.33667585121</v>
      </c>
      <c r="BF2394" s="45"/>
      <c r="BG2394" s="23"/>
      <c r="BH2394" s="23"/>
      <c r="BI2394" s="23"/>
      <c r="BJ2394" s="23"/>
      <c r="BK2394" s="23"/>
      <c r="BL2394" s="45">
        <v>79075.33667585121</v>
      </c>
      <c r="BM2394" s="45">
        <v>0.042</v>
      </c>
      <c r="BN2394" s="23"/>
      <c r="BO2394" s="23"/>
      <c r="BP2394" s="23"/>
      <c r="BQ2394" s="23"/>
      <c r="BR2394" s="23"/>
      <c r="BS2394" s="45">
        <v>79075.33667585121</v>
      </c>
      <c r="BT2394" s="45">
        <v>0.041</v>
      </c>
      <c r="BU2394" s="23"/>
      <c r="BV2394" s="23"/>
      <c r="BW2394" s="23"/>
      <c r="BX2394" s="23"/>
      <c r="BY2394" s="23"/>
      <c r="BZ2394" s="23"/>
      <c r="CA2394" s="23"/>
    </row>
    <row r="2395" ht="15.75" customHeight="1">
      <c r="A2395" s="45">
        <v>79338.00349537059</v>
      </c>
      <c r="B2395" s="46">
        <v>0.076</v>
      </c>
      <c r="C2395" s="45"/>
      <c r="D2395" s="45"/>
      <c r="E2395" s="45"/>
      <c r="F2395" s="45"/>
      <c r="G2395" s="45"/>
      <c r="H2395" s="45">
        <v>79338.00349537059</v>
      </c>
      <c r="I2395" s="46">
        <v>0.102</v>
      </c>
      <c r="J2395" s="45"/>
      <c r="K2395" s="45"/>
      <c r="L2395" s="45"/>
      <c r="M2395" s="45"/>
      <c r="N2395" s="45"/>
      <c r="O2395" s="45">
        <v>79338.00349537059</v>
      </c>
      <c r="P2395" s="45"/>
      <c r="Q2395" s="45"/>
      <c r="R2395" s="45"/>
      <c r="S2395" s="45"/>
      <c r="T2395" s="45"/>
      <c r="U2395" s="45"/>
      <c r="V2395" s="45">
        <v>79338.00349537059</v>
      </c>
      <c r="W2395" s="45"/>
      <c r="X2395" s="45"/>
      <c r="Y2395" s="45"/>
      <c r="Z2395" s="45"/>
      <c r="AA2395" s="45"/>
      <c r="AB2395" s="45"/>
      <c r="AC2395" s="45">
        <v>79338.00349537059</v>
      </c>
      <c r="AD2395" s="45">
        <v>78.54765387976317</v>
      </c>
      <c r="AE2395" s="45"/>
      <c r="AF2395" s="45"/>
      <c r="AG2395" s="45"/>
      <c r="AH2395" s="45"/>
      <c r="AI2395" s="45"/>
      <c r="AJ2395" s="45">
        <v>79338.00349537059</v>
      </c>
      <c r="AK2395" s="45">
        <v>0.019</v>
      </c>
      <c r="AL2395" s="45"/>
      <c r="AM2395" s="45"/>
      <c r="AN2395" s="45"/>
      <c r="AO2395" s="23"/>
      <c r="AP2395" s="23"/>
      <c r="AQ2395" s="45">
        <v>79338.00349537059</v>
      </c>
      <c r="AR2395" s="45">
        <v>0.013</v>
      </c>
      <c r="AS2395" s="23"/>
      <c r="AT2395" s="23"/>
      <c r="AU2395" s="23"/>
      <c r="AV2395" s="23"/>
      <c r="AW2395" s="23"/>
      <c r="AX2395" s="45">
        <v>79338.00349537059</v>
      </c>
      <c r="AY2395" s="23"/>
      <c r="AZ2395" s="23"/>
      <c r="BA2395" s="23"/>
      <c r="BB2395" s="23"/>
      <c r="BC2395" s="23"/>
      <c r="BD2395" s="23"/>
      <c r="BE2395" s="45">
        <v>79338.00349537059</v>
      </c>
      <c r="BF2395" s="45"/>
      <c r="BG2395" s="23"/>
      <c r="BH2395" s="23"/>
      <c r="BI2395" s="23"/>
      <c r="BJ2395" s="23"/>
      <c r="BK2395" s="23"/>
      <c r="BL2395" s="45">
        <v>79338.00349537059</v>
      </c>
      <c r="BM2395" s="45">
        <v>0.063</v>
      </c>
      <c r="BN2395" s="23"/>
      <c r="BO2395" s="23"/>
      <c r="BP2395" s="23"/>
      <c r="BQ2395" s="23"/>
      <c r="BR2395" s="23"/>
      <c r="BS2395" s="45">
        <v>79338.00349537059</v>
      </c>
      <c r="BT2395" s="45">
        <v>0.051</v>
      </c>
      <c r="BU2395" s="23"/>
      <c r="BV2395" s="23"/>
      <c r="BW2395" s="23"/>
      <c r="BX2395" s="23"/>
      <c r="BY2395" s="23"/>
      <c r="BZ2395" s="23"/>
      <c r="CA2395" s="23"/>
    </row>
    <row r="2396" ht="15.75" customHeight="1">
      <c r="A2396" s="45">
        <v>79158.29183439603</v>
      </c>
      <c r="B2396" s="46">
        <v>0.066</v>
      </c>
      <c r="C2396" s="45"/>
      <c r="D2396" s="45"/>
      <c r="E2396" s="45"/>
      <c r="F2396" s="45"/>
      <c r="G2396" s="45"/>
      <c r="H2396" s="45">
        <v>79158.29183439603</v>
      </c>
      <c r="I2396" s="46">
        <v>0.113</v>
      </c>
      <c r="J2396" s="45"/>
      <c r="K2396" s="45"/>
      <c r="L2396" s="45"/>
      <c r="M2396" s="45"/>
      <c r="N2396" s="45"/>
      <c r="O2396" s="45">
        <v>79158.29183439603</v>
      </c>
      <c r="P2396" s="45"/>
      <c r="Q2396" s="45"/>
      <c r="R2396" s="45"/>
      <c r="S2396" s="45"/>
      <c r="T2396" s="45"/>
      <c r="U2396" s="45"/>
      <c r="V2396" s="45">
        <v>79158.29183439603</v>
      </c>
      <c r="W2396" s="45">
        <v>0.0025465479583541466</v>
      </c>
      <c r="X2396" s="45"/>
      <c r="Y2396" s="45"/>
      <c r="Z2396" s="45"/>
      <c r="AA2396" s="45"/>
      <c r="AB2396" s="45"/>
      <c r="AC2396" s="45">
        <v>79158.29183439603</v>
      </c>
      <c r="AD2396" s="45">
        <v>78.3553217955122</v>
      </c>
      <c r="AE2396" s="45"/>
      <c r="AF2396" s="45"/>
      <c r="AG2396" s="45"/>
      <c r="AH2396" s="45"/>
      <c r="AI2396" s="45"/>
      <c r="AJ2396" s="45">
        <v>79158.29183439603</v>
      </c>
      <c r="AK2396" s="45">
        <v>0.019</v>
      </c>
      <c r="AL2396" s="45"/>
      <c r="AM2396" s="45"/>
      <c r="AN2396" s="45"/>
      <c r="AO2396" s="23"/>
      <c r="AP2396" s="23"/>
      <c r="AQ2396" s="45">
        <v>79158.29183439603</v>
      </c>
      <c r="AR2396" s="45">
        <v>0.013</v>
      </c>
      <c r="AS2396" s="23"/>
      <c r="AT2396" s="23"/>
      <c r="AU2396" s="23"/>
      <c r="AV2396" s="23"/>
      <c r="AW2396" s="23"/>
      <c r="AX2396" s="45">
        <v>79158.29183439603</v>
      </c>
      <c r="AY2396" s="23"/>
      <c r="AZ2396" s="23"/>
      <c r="BA2396" s="23"/>
      <c r="BB2396" s="23"/>
      <c r="BC2396" s="23"/>
      <c r="BD2396" s="23"/>
      <c r="BE2396" s="45">
        <v>79158.29183439603</v>
      </c>
      <c r="BF2396" s="45"/>
      <c r="BG2396" s="23"/>
      <c r="BH2396" s="23"/>
      <c r="BI2396" s="23"/>
      <c r="BJ2396" s="23"/>
      <c r="BK2396" s="23"/>
      <c r="BL2396" s="45">
        <v>79158.29183439603</v>
      </c>
      <c r="BM2396" s="45">
        <v>0.074</v>
      </c>
      <c r="BN2396" s="23"/>
      <c r="BO2396" s="23"/>
      <c r="BP2396" s="23"/>
      <c r="BQ2396" s="23"/>
      <c r="BR2396" s="23"/>
      <c r="BS2396" s="45">
        <v>79158.29183439603</v>
      </c>
      <c r="BT2396" s="45">
        <v>0.148</v>
      </c>
      <c r="BU2396" s="23"/>
      <c r="BV2396" s="23"/>
      <c r="BW2396" s="23"/>
      <c r="BX2396" s="23"/>
      <c r="BY2396" s="23"/>
      <c r="BZ2396" s="23"/>
      <c r="CA2396" s="23"/>
    </row>
    <row r="2397" ht="15.75" customHeight="1">
      <c r="A2397" s="45">
        <v>78953.555529506</v>
      </c>
      <c r="B2397" s="46">
        <v>0.062</v>
      </c>
      <c r="C2397" s="45"/>
      <c r="D2397" s="45"/>
      <c r="E2397" s="45"/>
      <c r="F2397" s="45"/>
      <c r="G2397" s="45"/>
      <c r="H2397" s="45">
        <v>78953.555529506</v>
      </c>
      <c r="I2397" s="46">
        <v>0.12</v>
      </c>
      <c r="J2397" s="45"/>
      <c r="K2397" s="45"/>
      <c r="L2397" s="45"/>
      <c r="M2397" s="45"/>
      <c r="N2397" s="45"/>
      <c r="O2397" s="45">
        <v>78953.555529506</v>
      </c>
      <c r="P2397" s="45"/>
      <c r="Q2397" s="45"/>
      <c r="R2397" s="45"/>
      <c r="S2397" s="45"/>
      <c r="T2397" s="45"/>
      <c r="U2397" s="45"/>
      <c r="V2397" s="45">
        <v>78953.555529506</v>
      </c>
      <c r="W2397" s="45">
        <v>0.0024714513182701793</v>
      </c>
      <c r="X2397" s="45"/>
      <c r="Y2397" s="45"/>
      <c r="Z2397" s="45"/>
      <c r="AA2397" s="45"/>
      <c r="AB2397" s="45"/>
      <c r="AC2397" s="45">
        <v>78953.555529506</v>
      </c>
      <c r="AD2397" s="45">
        <v>78.14865828522306</v>
      </c>
      <c r="AE2397" s="45"/>
      <c r="AF2397" s="45"/>
      <c r="AG2397" s="45"/>
      <c r="AH2397" s="45"/>
      <c r="AI2397" s="45"/>
      <c r="AJ2397" s="45">
        <v>78953.555529506</v>
      </c>
      <c r="AK2397" s="45">
        <v>0.019</v>
      </c>
      <c r="AL2397" s="45"/>
      <c r="AM2397" s="45"/>
      <c r="AN2397" s="45"/>
      <c r="AO2397" s="23"/>
      <c r="AP2397" s="23"/>
      <c r="AQ2397" s="45">
        <v>78953.555529506</v>
      </c>
      <c r="AR2397" s="45">
        <v>0.013</v>
      </c>
      <c r="AS2397" s="23"/>
      <c r="AT2397" s="23"/>
      <c r="AU2397" s="23"/>
      <c r="AV2397" s="23"/>
      <c r="AW2397" s="23"/>
      <c r="AX2397" s="45">
        <v>78953.555529506</v>
      </c>
      <c r="AY2397" s="23"/>
      <c r="AZ2397" s="23"/>
      <c r="BA2397" s="23"/>
      <c r="BB2397" s="23"/>
      <c r="BC2397" s="23"/>
      <c r="BD2397" s="23"/>
      <c r="BE2397" s="45">
        <v>78953.555529506</v>
      </c>
      <c r="BF2397" s="45"/>
      <c r="BG2397" s="23"/>
      <c r="BH2397" s="23"/>
      <c r="BI2397" s="23"/>
      <c r="BJ2397" s="23"/>
      <c r="BK2397" s="23"/>
      <c r="BL2397" s="45">
        <v>78953.555529506</v>
      </c>
      <c r="BM2397" s="45">
        <v>0.413</v>
      </c>
      <c r="BN2397" s="23"/>
      <c r="BO2397" s="23"/>
      <c r="BP2397" s="23"/>
      <c r="BQ2397" s="23"/>
      <c r="BR2397" s="23"/>
      <c r="BS2397" s="45">
        <v>78953.555529506</v>
      </c>
      <c r="BT2397" s="45">
        <v>0.186</v>
      </c>
      <c r="BU2397" s="23"/>
      <c r="BV2397" s="23"/>
      <c r="BW2397" s="23"/>
      <c r="BX2397" s="23"/>
      <c r="BY2397" s="23"/>
      <c r="BZ2397" s="23"/>
      <c r="CA2397" s="23"/>
    </row>
    <row r="2398" ht="15.75" customHeight="1">
      <c r="A2398" s="45">
        <v>78821.14744532658</v>
      </c>
      <c r="B2398" s="46">
        <v>0.058</v>
      </c>
      <c r="C2398" s="45"/>
      <c r="D2398" s="45"/>
      <c r="E2398" s="45"/>
      <c r="F2398" s="45"/>
      <c r="G2398" s="45"/>
      <c r="H2398" s="45">
        <v>78821.14744532658</v>
      </c>
      <c r="I2398" s="46">
        <v>0.102</v>
      </c>
      <c r="J2398" s="45"/>
      <c r="K2398" s="45"/>
      <c r="L2398" s="45"/>
      <c r="M2398" s="45"/>
      <c r="N2398" s="45"/>
      <c r="O2398" s="45">
        <v>78821.14744532658</v>
      </c>
      <c r="P2398" s="45"/>
      <c r="Q2398" s="45"/>
      <c r="R2398" s="45"/>
      <c r="S2398" s="45"/>
      <c r="T2398" s="45"/>
      <c r="U2398" s="45"/>
      <c r="V2398" s="45">
        <v>78821.14744532658</v>
      </c>
      <c r="W2398" s="45">
        <v>0.0025327553455749842</v>
      </c>
      <c r="X2398" s="45"/>
      <c r="Y2398" s="45"/>
      <c r="Z2398" s="45"/>
      <c r="AA2398" s="45"/>
      <c r="AB2398" s="45"/>
      <c r="AC2398" s="45">
        <v>78821.14744532658</v>
      </c>
      <c r="AD2398" s="45">
        <v>87.67230042374945</v>
      </c>
      <c r="AE2398" s="45"/>
      <c r="AF2398" s="45"/>
      <c r="AG2398" s="45"/>
      <c r="AH2398" s="45"/>
      <c r="AI2398" s="45"/>
      <c r="AJ2398" s="45">
        <v>78821.14744532658</v>
      </c>
      <c r="AK2398" s="45">
        <v>0.019</v>
      </c>
      <c r="AL2398" s="45"/>
      <c r="AM2398" s="45"/>
      <c r="AN2398" s="45"/>
      <c r="AO2398" s="23"/>
      <c r="AP2398" s="23"/>
      <c r="AQ2398" s="45">
        <v>78821.14744532658</v>
      </c>
      <c r="AR2398" s="45">
        <v>0.013</v>
      </c>
      <c r="AS2398" s="23"/>
      <c r="AT2398" s="23"/>
      <c r="AU2398" s="23"/>
      <c r="AV2398" s="23"/>
      <c r="AW2398" s="23"/>
      <c r="AX2398" s="45">
        <v>78821.14744532658</v>
      </c>
      <c r="AY2398" s="23"/>
      <c r="AZ2398" s="23"/>
      <c r="BA2398" s="23"/>
      <c r="BB2398" s="23"/>
      <c r="BC2398" s="23"/>
      <c r="BD2398" s="23"/>
      <c r="BE2398" s="45">
        <v>78821.14744532658</v>
      </c>
      <c r="BF2398" s="45"/>
      <c r="BG2398" s="23"/>
      <c r="BH2398" s="23"/>
      <c r="BI2398" s="23"/>
      <c r="BJ2398" s="23"/>
      <c r="BK2398" s="23"/>
      <c r="BL2398" s="45">
        <v>78821.14744532658</v>
      </c>
      <c r="BM2398" s="45">
        <v>0.422</v>
      </c>
      <c r="BN2398" s="23"/>
      <c r="BO2398" s="23"/>
      <c r="BP2398" s="23"/>
      <c r="BQ2398" s="23"/>
      <c r="BR2398" s="23"/>
      <c r="BS2398" s="45">
        <v>78821.14744532658</v>
      </c>
      <c r="BT2398" s="45">
        <v>0.196</v>
      </c>
      <c r="BU2398" s="23"/>
      <c r="BV2398" s="23"/>
      <c r="BW2398" s="23"/>
      <c r="BX2398" s="23"/>
      <c r="BY2398" s="23"/>
      <c r="BZ2398" s="23"/>
      <c r="CA2398" s="23"/>
    </row>
    <row r="2399" ht="15.75" customHeight="1">
      <c r="A2399" s="45">
        <v>78672.38745616846</v>
      </c>
      <c r="B2399" s="46">
        <v>0.061</v>
      </c>
      <c r="C2399" s="45"/>
      <c r="D2399" s="45"/>
      <c r="E2399" s="45"/>
      <c r="F2399" s="45"/>
      <c r="G2399" s="45"/>
      <c r="H2399" s="45">
        <v>78672.38745616846</v>
      </c>
      <c r="I2399" s="46">
        <v>0.101</v>
      </c>
      <c r="J2399" s="45"/>
      <c r="K2399" s="45"/>
      <c r="L2399" s="45"/>
      <c r="M2399" s="45"/>
      <c r="N2399" s="45"/>
      <c r="O2399" s="45">
        <v>78672.38745616846</v>
      </c>
      <c r="P2399" s="45">
        <v>7.187885498926674E-4</v>
      </c>
      <c r="Q2399" s="45"/>
      <c r="R2399" s="45"/>
      <c r="S2399" s="45"/>
      <c r="T2399" s="45"/>
      <c r="U2399" s="45"/>
      <c r="V2399" s="45">
        <v>78672.38745616846</v>
      </c>
      <c r="W2399" s="45">
        <v>0.001991238550378335</v>
      </c>
      <c r="X2399" s="45"/>
      <c r="Y2399" s="45"/>
      <c r="Z2399" s="45"/>
      <c r="AA2399" s="45"/>
      <c r="AB2399" s="45"/>
      <c r="AC2399" s="45">
        <v>78672.38745616846</v>
      </c>
      <c r="AD2399" s="45">
        <v>97.13358782333343</v>
      </c>
      <c r="AE2399" s="45"/>
      <c r="AF2399" s="45"/>
      <c r="AG2399" s="45"/>
      <c r="AH2399" s="45"/>
      <c r="AI2399" s="45"/>
      <c r="AJ2399" s="45">
        <v>78672.38745616846</v>
      </c>
      <c r="AK2399" s="45">
        <v>0.019</v>
      </c>
      <c r="AL2399" s="45"/>
      <c r="AM2399" s="45"/>
      <c r="AN2399" s="45"/>
      <c r="AO2399" s="23"/>
      <c r="AP2399" s="23"/>
      <c r="AQ2399" s="45">
        <v>78672.38745616846</v>
      </c>
      <c r="AR2399" s="45">
        <v>0.013</v>
      </c>
      <c r="AS2399" s="23"/>
      <c r="AT2399" s="23"/>
      <c r="AU2399" s="23"/>
      <c r="AV2399" s="23"/>
      <c r="AW2399" s="23"/>
      <c r="AX2399" s="45">
        <v>78672.38745616846</v>
      </c>
      <c r="AY2399" s="23">
        <v>0.453</v>
      </c>
      <c r="AZ2399" s="23"/>
      <c r="BA2399" s="23"/>
      <c r="BB2399" s="23"/>
      <c r="BC2399" s="23"/>
      <c r="BD2399" s="23"/>
      <c r="BE2399" s="45">
        <v>78672.38745616846</v>
      </c>
      <c r="BF2399" s="45">
        <v>20.0</v>
      </c>
      <c r="BG2399" s="23"/>
      <c r="BH2399" s="23"/>
      <c r="BI2399" s="23"/>
      <c r="BJ2399" s="23"/>
      <c r="BK2399" s="23"/>
      <c r="BL2399" s="45">
        <v>78672.38745616846</v>
      </c>
      <c r="BM2399" s="45">
        <v>0.455</v>
      </c>
      <c r="BN2399" s="23"/>
      <c r="BO2399" s="23"/>
      <c r="BP2399" s="23"/>
      <c r="BQ2399" s="23"/>
      <c r="BR2399" s="23"/>
      <c r="BS2399" s="45">
        <v>78672.38745616846</v>
      </c>
      <c r="BT2399" s="45">
        <v>0.205</v>
      </c>
      <c r="BU2399" s="23"/>
      <c r="BV2399" s="23"/>
      <c r="BW2399" s="23"/>
      <c r="BX2399" s="23"/>
      <c r="BY2399" s="23"/>
      <c r="BZ2399" s="23"/>
      <c r="CA2399" s="23"/>
    </row>
    <row r="2400" ht="15.75" customHeight="1">
      <c r="A2400" s="45">
        <v>78484.94786945575</v>
      </c>
      <c r="B2400" s="46">
        <v>0.064</v>
      </c>
      <c r="C2400" s="45"/>
      <c r="D2400" s="45"/>
      <c r="E2400" s="45"/>
      <c r="F2400" s="45"/>
      <c r="G2400" s="45"/>
      <c r="H2400" s="45">
        <v>78484.94786945575</v>
      </c>
      <c r="I2400" s="46">
        <v>0.099</v>
      </c>
      <c r="J2400" s="45"/>
      <c r="K2400" s="45"/>
      <c r="L2400" s="45"/>
      <c r="M2400" s="45"/>
      <c r="N2400" s="45"/>
      <c r="O2400" s="45">
        <v>78484.94786945575</v>
      </c>
      <c r="P2400" s="45"/>
      <c r="Q2400" s="45"/>
      <c r="R2400" s="45"/>
      <c r="S2400" s="45"/>
      <c r="T2400" s="45"/>
      <c r="U2400" s="45"/>
      <c r="V2400" s="45">
        <v>78484.94786945575</v>
      </c>
      <c r="W2400" s="45"/>
      <c r="X2400" s="45"/>
      <c r="Y2400" s="45"/>
      <c r="Z2400" s="45"/>
      <c r="AA2400" s="45"/>
      <c r="AB2400" s="45"/>
      <c r="AC2400" s="45">
        <v>78484.94786945575</v>
      </c>
      <c r="AD2400" s="45">
        <v>154.94867325198527</v>
      </c>
      <c r="AE2400" s="45"/>
      <c r="AF2400" s="45"/>
      <c r="AG2400" s="45"/>
      <c r="AH2400" s="45"/>
      <c r="AI2400" s="45"/>
      <c r="AJ2400" s="45">
        <v>78484.94786945575</v>
      </c>
      <c r="AK2400" s="45">
        <v>0.019</v>
      </c>
      <c r="AL2400" s="45"/>
      <c r="AM2400" s="45"/>
      <c r="AN2400" s="45"/>
      <c r="AO2400" s="23"/>
      <c r="AP2400" s="23"/>
      <c r="AQ2400" s="45">
        <v>78484.94786945575</v>
      </c>
      <c r="AR2400" s="45">
        <v>0.013</v>
      </c>
      <c r="AS2400" s="23"/>
      <c r="AT2400" s="23"/>
      <c r="AU2400" s="23"/>
      <c r="AV2400" s="23"/>
      <c r="AW2400" s="23"/>
      <c r="AX2400" s="45">
        <v>78484.94786945575</v>
      </c>
      <c r="AY2400" s="23">
        <v>0.453</v>
      </c>
      <c r="AZ2400" s="23"/>
      <c r="BA2400" s="23"/>
      <c r="BB2400" s="23"/>
      <c r="BC2400" s="23"/>
      <c r="BD2400" s="23"/>
      <c r="BE2400" s="45">
        <v>78484.94786945575</v>
      </c>
      <c r="BF2400" s="45">
        <v>20.0</v>
      </c>
      <c r="BG2400" s="23"/>
      <c r="BH2400" s="23"/>
      <c r="BI2400" s="23"/>
      <c r="BJ2400" s="23"/>
      <c r="BK2400" s="23"/>
      <c r="BL2400" s="45">
        <v>78484.94786945575</v>
      </c>
      <c r="BM2400" s="45">
        <v>0.447</v>
      </c>
      <c r="BN2400" s="23"/>
      <c r="BO2400" s="23"/>
      <c r="BP2400" s="23"/>
      <c r="BQ2400" s="23"/>
      <c r="BR2400" s="23"/>
      <c r="BS2400" s="45">
        <v>78484.94786945575</v>
      </c>
      <c r="BT2400" s="45">
        <v>0.214</v>
      </c>
      <c r="BU2400" s="23"/>
      <c r="BV2400" s="23"/>
      <c r="BW2400" s="23"/>
      <c r="BX2400" s="23"/>
      <c r="BY2400" s="23"/>
      <c r="BZ2400" s="23"/>
      <c r="CA2400" s="23"/>
    </row>
    <row r="2401" ht="15.75" customHeight="1">
      <c r="A2401" s="45">
        <v>78488.00973104473</v>
      </c>
      <c r="B2401" s="46">
        <v>0.061</v>
      </c>
      <c r="C2401" s="45"/>
      <c r="D2401" s="45"/>
      <c r="E2401" s="45"/>
      <c r="F2401" s="45"/>
      <c r="G2401" s="45"/>
      <c r="H2401" s="45">
        <v>78488.00973104473</v>
      </c>
      <c r="I2401" s="46">
        <v>0.098</v>
      </c>
      <c r="J2401" s="45"/>
      <c r="K2401" s="45"/>
      <c r="L2401" s="45"/>
      <c r="M2401" s="45"/>
      <c r="N2401" s="45"/>
      <c r="O2401" s="45">
        <v>78488.00973104473</v>
      </c>
      <c r="P2401" s="45">
        <v>7.819589519819281E-4</v>
      </c>
      <c r="Q2401" s="45"/>
      <c r="R2401" s="45"/>
      <c r="S2401" s="45"/>
      <c r="T2401" s="45"/>
      <c r="U2401" s="45"/>
      <c r="V2401" s="45">
        <v>78488.00973104473</v>
      </c>
      <c r="W2401" s="45">
        <v>0.0022976077848357885</v>
      </c>
      <c r="X2401" s="45"/>
      <c r="Y2401" s="45"/>
      <c r="Z2401" s="45"/>
      <c r="AA2401" s="45"/>
      <c r="AB2401" s="45"/>
      <c r="AC2401" s="45">
        <v>78488.00973104473</v>
      </c>
      <c r="AD2401" s="45">
        <v>154.46102755198578</v>
      </c>
      <c r="AE2401" s="45"/>
      <c r="AF2401" s="45"/>
      <c r="AG2401" s="45"/>
      <c r="AH2401" s="45"/>
      <c r="AI2401" s="45"/>
      <c r="AJ2401" s="45">
        <v>78488.00973104473</v>
      </c>
      <c r="AK2401" s="45">
        <v>0.019</v>
      </c>
      <c r="AL2401" s="45"/>
      <c r="AM2401" s="45"/>
      <c r="AN2401" s="45"/>
      <c r="AO2401" s="23"/>
      <c r="AP2401" s="23"/>
      <c r="AQ2401" s="45">
        <v>78488.00973104473</v>
      </c>
      <c r="AR2401" s="45">
        <v>0.012</v>
      </c>
      <c r="AS2401" s="23"/>
      <c r="AT2401" s="23"/>
      <c r="AU2401" s="23"/>
      <c r="AV2401" s="23"/>
      <c r="AW2401" s="23"/>
      <c r="AX2401" s="45">
        <v>78488.00973104473</v>
      </c>
      <c r="AY2401" s="23">
        <v>0.453</v>
      </c>
      <c r="AZ2401" s="23"/>
      <c r="BA2401" s="23"/>
      <c r="BB2401" s="23"/>
      <c r="BC2401" s="23"/>
      <c r="BD2401" s="23"/>
      <c r="BE2401" s="45">
        <v>78488.00973104473</v>
      </c>
      <c r="BF2401" s="45">
        <v>20.0</v>
      </c>
      <c r="BG2401" s="23"/>
      <c r="BH2401" s="23"/>
      <c r="BI2401" s="23"/>
      <c r="BJ2401" s="23"/>
      <c r="BK2401" s="23"/>
      <c r="BL2401" s="45">
        <v>78488.00973104473</v>
      </c>
      <c r="BM2401" s="45">
        <v>0.496</v>
      </c>
      <c r="BN2401" s="23"/>
      <c r="BO2401" s="23"/>
      <c r="BP2401" s="23"/>
      <c r="BQ2401" s="23"/>
      <c r="BR2401" s="23"/>
      <c r="BS2401" s="45">
        <v>78488.00973104473</v>
      </c>
      <c r="BT2401" s="45">
        <v>0.223</v>
      </c>
      <c r="BU2401" s="23"/>
      <c r="BV2401" s="23"/>
      <c r="BW2401" s="23"/>
      <c r="BX2401" s="23"/>
      <c r="BY2401" s="23"/>
      <c r="BZ2401" s="23"/>
      <c r="CA2401" s="23"/>
    </row>
    <row r="2402" ht="15.75" customHeight="1">
      <c r="A2402" s="45">
        <v>78323.26983027364</v>
      </c>
      <c r="B2402" s="46">
        <v>0.06</v>
      </c>
      <c r="C2402" s="45"/>
      <c r="D2402" s="45"/>
      <c r="E2402" s="45"/>
      <c r="F2402" s="45"/>
      <c r="G2402" s="45"/>
      <c r="H2402" s="45">
        <v>78323.26983027364</v>
      </c>
      <c r="I2402" s="46">
        <v>0.095</v>
      </c>
      <c r="J2402" s="45"/>
      <c r="K2402" s="45"/>
      <c r="L2402" s="45"/>
      <c r="M2402" s="45"/>
      <c r="N2402" s="45"/>
      <c r="O2402" s="45">
        <v>78323.26983027364</v>
      </c>
      <c r="P2402" s="45"/>
      <c r="Q2402" s="45"/>
      <c r="R2402" s="45"/>
      <c r="S2402" s="45"/>
      <c r="T2402" s="45"/>
      <c r="U2402" s="45"/>
      <c r="V2402" s="45">
        <v>78323.26983027364</v>
      </c>
      <c r="W2402" s="45"/>
      <c r="X2402" s="45"/>
      <c r="Y2402" s="45"/>
      <c r="Z2402" s="45"/>
      <c r="AA2402" s="45"/>
      <c r="AB2402" s="45"/>
      <c r="AC2402" s="45">
        <v>78323.26983027364</v>
      </c>
      <c r="AD2402" s="45">
        <v>105.83843282146019</v>
      </c>
      <c r="AE2402" s="45"/>
      <c r="AF2402" s="45"/>
      <c r="AG2402" s="45"/>
      <c r="AH2402" s="45"/>
      <c r="AI2402" s="45"/>
      <c r="AJ2402" s="45">
        <v>78323.26983027364</v>
      </c>
      <c r="AK2402" s="45">
        <v>0.019</v>
      </c>
      <c r="AL2402" s="45"/>
      <c r="AM2402" s="45"/>
      <c r="AN2402" s="45"/>
      <c r="AO2402" s="23"/>
      <c r="AP2402" s="23"/>
      <c r="AQ2402" s="45">
        <v>78323.26983027364</v>
      </c>
      <c r="AR2402" s="45">
        <v>0.012</v>
      </c>
      <c r="AS2402" s="23"/>
      <c r="AT2402" s="23"/>
      <c r="AU2402" s="23"/>
      <c r="AV2402" s="23"/>
      <c r="AW2402" s="23"/>
      <c r="AX2402" s="45">
        <v>78323.26983027364</v>
      </c>
      <c r="AY2402" s="23">
        <v>0.453</v>
      </c>
      <c r="AZ2402" s="23"/>
      <c r="BA2402" s="23"/>
      <c r="BB2402" s="23"/>
      <c r="BC2402" s="23"/>
      <c r="BD2402" s="23"/>
      <c r="BE2402" s="45">
        <v>78323.26983027364</v>
      </c>
      <c r="BF2402" s="45">
        <v>20.0</v>
      </c>
      <c r="BG2402" s="23"/>
      <c r="BH2402" s="23"/>
      <c r="BI2402" s="23"/>
      <c r="BJ2402" s="23"/>
      <c r="BK2402" s="23"/>
      <c r="BL2402" s="45">
        <v>78323.26983027364</v>
      </c>
      <c r="BM2402" s="45">
        <v>0.578</v>
      </c>
      <c r="BN2402" s="23"/>
      <c r="BO2402" s="23"/>
      <c r="BP2402" s="23"/>
      <c r="BQ2402" s="23"/>
      <c r="BR2402" s="23"/>
      <c r="BS2402" s="45">
        <v>78323.26983027364</v>
      </c>
      <c r="BT2402" s="45">
        <v>0.232</v>
      </c>
      <c r="BU2402" s="23"/>
      <c r="BV2402" s="23"/>
      <c r="BW2402" s="23"/>
      <c r="BX2402" s="23"/>
      <c r="BY2402" s="23"/>
      <c r="BZ2402" s="23"/>
      <c r="CA2402" s="23"/>
    </row>
    <row r="2403" ht="15.75" customHeight="1">
      <c r="A2403" s="45">
        <v>78061.60631280202</v>
      </c>
      <c r="B2403" s="46">
        <v>0.062</v>
      </c>
      <c r="C2403" s="45"/>
      <c r="D2403" s="45"/>
      <c r="E2403" s="45"/>
      <c r="F2403" s="45"/>
      <c r="G2403" s="45"/>
      <c r="H2403" s="45">
        <v>78061.60631280202</v>
      </c>
      <c r="I2403" s="46">
        <v>0.11</v>
      </c>
      <c r="J2403" s="45"/>
      <c r="K2403" s="45"/>
      <c r="L2403" s="45"/>
      <c r="M2403" s="45"/>
      <c r="N2403" s="45"/>
      <c r="O2403" s="45">
        <v>78061.60631280202</v>
      </c>
      <c r="P2403" s="45"/>
      <c r="Q2403" s="45"/>
      <c r="R2403" s="45"/>
      <c r="S2403" s="45"/>
      <c r="T2403" s="45"/>
      <c r="U2403" s="45"/>
      <c r="V2403" s="45">
        <v>78061.60631280202</v>
      </c>
      <c r="W2403" s="45">
        <v>0.0019655595612487536</v>
      </c>
      <c r="X2403" s="45"/>
      <c r="Y2403" s="45"/>
      <c r="Z2403" s="45"/>
      <c r="AA2403" s="45"/>
      <c r="AB2403" s="45"/>
      <c r="AC2403" s="45">
        <v>78061.60631280202</v>
      </c>
      <c r="AD2403" s="45">
        <v>95.88095420725627</v>
      </c>
      <c r="AE2403" s="45"/>
      <c r="AF2403" s="45"/>
      <c r="AG2403" s="45"/>
      <c r="AH2403" s="45"/>
      <c r="AI2403" s="45"/>
      <c r="AJ2403" s="45">
        <v>78061.60631280202</v>
      </c>
      <c r="AK2403" s="45">
        <v>0.019</v>
      </c>
      <c r="AL2403" s="45"/>
      <c r="AM2403" s="45"/>
      <c r="AN2403" s="45"/>
      <c r="AO2403" s="23"/>
      <c r="AP2403" s="23"/>
      <c r="AQ2403" s="45">
        <v>78061.60631280202</v>
      </c>
      <c r="AR2403" s="45">
        <v>0.012</v>
      </c>
      <c r="AS2403" s="23"/>
      <c r="AT2403" s="23"/>
      <c r="AU2403" s="23"/>
      <c r="AV2403" s="23"/>
      <c r="AW2403" s="23"/>
      <c r="AX2403" s="45">
        <v>78061.60631280202</v>
      </c>
      <c r="AY2403" s="23">
        <v>0.453</v>
      </c>
      <c r="AZ2403" s="23"/>
      <c r="BA2403" s="23"/>
      <c r="BB2403" s="23"/>
      <c r="BC2403" s="23"/>
      <c r="BD2403" s="23"/>
      <c r="BE2403" s="45">
        <v>78061.60631280202</v>
      </c>
      <c r="BF2403" s="45">
        <v>20.0</v>
      </c>
      <c r="BG2403" s="23"/>
      <c r="BH2403" s="23"/>
      <c r="BI2403" s="23"/>
      <c r="BJ2403" s="23"/>
      <c r="BK2403" s="23"/>
      <c r="BL2403" s="45">
        <v>78061.60631280202</v>
      </c>
      <c r="BM2403" s="45">
        <v>1.097</v>
      </c>
      <c r="BN2403" s="23"/>
      <c r="BO2403" s="23"/>
      <c r="BP2403" s="23"/>
      <c r="BQ2403" s="23"/>
      <c r="BR2403" s="23"/>
      <c r="BS2403" s="45">
        <v>78061.60631280202</v>
      </c>
      <c r="BT2403" s="45">
        <v>0.241</v>
      </c>
      <c r="BU2403" s="23"/>
      <c r="BV2403" s="23"/>
      <c r="BW2403" s="23"/>
      <c r="BX2403" s="23"/>
      <c r="BY2403" s="23"/>
      <c r="BZ2403" s="23"/>
      <c r="CA2403" s="23"/>
    </row>
    <row r="2404" ht="15.75" customHeight="1">
      <c r="A2404" s="45">
        <v>77849.04038136362</v>
      </c>
      <c r="B2404" s="46">
        <v>0.06</v>
      </c>
      <c r="C2404" s="45"/>
      <c r="D2404" s="45"/>
      <c r="E2404" s="45"/>
      <c r="F2404" s="45"/>
      <c r="G2404" s="45"/>
      <c r="H2404" s="45">
        <v>77849.04038136362</v>
      </c>
      <c r="I2404" s="46">
        <v>0.106</v>
      </c>
      <c r="J2404" s="45"/>
      <c r="K2404" s="45"/>
      <c r="L2404" s="45"/>
      <c r="M2404" s="45"/>
      <c r="N2404" s="45"/>
      <c r="O2404" s="45">
        <v>77849.04038136362</v>
      </c>
      <c r="P2404" s="45">
        <v>7.738089551668466E-4</v>
      </c>
      <c r="Q2404" s="45"/>
      <c r="R2404" s="45"/>
      <c r="S2404" s="45"/>
      <c r="T2404" s="45"/>
      <c r="U2404" s="45"/>
      <c r="V2404" s="45">
        <v>77849.04038136362</v>
      </c>
      <c r="W2404" s="45">
        <v>0.002206788501772118</v>
      </c>
      <c r="X2404" s="45"/>
      <c r="Y2404" s="45"/>
      <c r="Z2404" s="45"/>
      <c r="AA2404" s="45"/>
      <c r="AB2404" s="45"/>
      <c r="AC2404" s="45">
        <v>77849.04038136362</v>
      </c>
      <c r="AD2404" s="45">
        <v>95.53196977368476</v>
      </c>
      <c r="AE2404" s="45"/>
      <c r="AF2404" s="45"/>
      <c r="AG2404" s="45"/>
      <c r="AH2404" s="45"/>
      <c r="AI2404" s="45"/>
      <c r="AJ2404" s="45">
        <v>77849.04038136362</v>
      </c>
      <c r="AK2404" s="45">
        <v>0.019</v>
      </c>
      <c r="AL2404" s="45"/>
      <c r="AM2404" s="45"/>
      <c r="AN2404" s="45"/>
      <c r="AO2404" s="23"/>
      <c r="AP2404" s="23"/>
      <c r="AQ2404" s="45">
        <v>77849.04038136362</v>
      </c>
      <c r="AR2404" s="45">
        <v>0.012</v>
      </c>
      <c r="AS2404" s="23"/>
      <c r="AT2404" s="23"/>
      <c r="AU2404" s="23"/>
      <c r="AV2404" s="23"/>
      <c r="AW2404" s="23"/>
      <c r="AX2404" s="45">
        <v>77849.04038136362</v>
      </c>
      <c r="AY2404" s="23">
        <v>0.453</v>
      </c>
      <c r="AZ2404" s="23"/>
      <c r="BA2404" s="23"/>
      <c r="BB2404" s="23"/>
      <c r="BC2404" s="23"/>
      <c r="BD2404" s="23"/>
      <c r="BE2404" s="45">
        <v>77849.04038136362</v>
      </c>
      <c r="BF2404" s="45">
        <v>15.0</v>
      </c>
      <c r="BG2404" s="23"/>
      <c r="BH2404" s="23"/>
      <c r="BI2404" s="23"/>
      <c r="BJ2404" s="23"/>
      <c r="BK2404" s="23"/>
      <c r="BL2404" s="45">
        <v>77849.04038136362</v>
      </c>
      <c r="BM2404" s="45">
        <v>1.165</v>
      </c>
      <c r="BN2404" s="23"/>
      <c r="BO2404" s="23"/>
      <c r="BP2404" s="23"/>
      <c r="BQ2404" s="23"/>
      <c r="BR2404" s="23"/>
      <c r="BS2404" s="45">
        <v>77849.04038136362</v>
      </c>
      <c r="BT2404" s="45">
        <v>0.27</v>
      </c>
      <c r="BU2404" s="23"/>
      <c r="BV2404" s="23"/>
      <c r="BW2404" s="23"/>
      <c r="BX2404" s="23"/>
      <c r="BY2404" s="23"/>
      <c r="BZ2404" s="23"/>
      <c r="CA2404" s="23"/>
    </row>
    <row r="2405" ht="15.75" customHeight="1">
      <c r="A2405" s="45">
        <v>77605.45623084683</v>
      </c>
      <c r="B2405" s="46">
        <v>0.065</v>
      </c>
      <c r="C2405" s="45"/>
      <c r="D2405" s="45"/>
      <c r="E2405" s="45"/>
      <c r="F2405" s="45"/>
      <c r="G2405" s="45"/>
      <c r="H2405" s="45">
        <v>77605.45623084683</v>
      </c>
      <c r="I2405" s="46">
        <v>0.107</v>
      </c>
      <c r="J2405" s="45"/>
      <c r="K2405" s="45"/>
      <c r="L2405" s="45"/>
      <c r="M2405" s="45"/>
      <c r="N2405" s="45"/>
      <c r="O2405" s="45">
        <v>77605.45623084683</v>
      </c>
      <c r="P2405" s="45"/>
      <c r="Q2405" s="45"/>
      <c r="R2405" s="45"/>
      <c r="S2405" s="45"/>
      <c r="T2405" s="45"/>
      <c r="U2405" s="45"/>
      <c r="V2405" s="45">
        <v>77605.45623084683</v>
      </c>
      <c r="W2405" s="45"/>
      <c r="X2405" s="45"/>
      <c r="Y2405" s="45"/>
      <c r="Z2405" s="45"/>
      <c r="AA2405" s="45"/>
      <c r="AB2405" s="45"/>
      <c r="AC2405" s="45">
        <v>77605.45623084683</v>
      </c>
      <c r="AD2405" s="45">
        <v>95.17102232712183</v>
      </c>
      <c r="AE2405" s="45"/>
      <c r="AF2405" s="45"/>
      <c r="AG2405" s="45"/>
      <c r="AH2405" s="45"/>
      <c r="AI2405" s="45"/>
      <c r="AJ2405" s="45">
        <v>77605.45623084683</v>
      </c>
      <c r="AK2405" s="45">
        <v>0.019</v>
      </c>
      <c r="AL2405" s="45"/>
      <c r="AM2405" s="45"/>
      <c r="AN2405" s="45"/>
      <c r="AO2405" s="23"/>
      <c r="AP2405" s="23"/>
      <c r="AQ2405" s="45">
        <v>77605.45623084683</v>
      </c>
      <c r="AR2405" s="45">
        <v>0.011</v>
      </c>
      <c r="AS2405" s="23"/>
      <c r="AT2405" s="23"/>
      <c r="AU2405" s="23"/>
      <c r="AV2405" s="23"/>
      <c r="AW2405" s="23"/>
      <c r="AX2405" s="45">
        <v>77605.45623084683</v>
      </c>
      <c r="AY2405" s="23">
        <v>0.453</v>
      </c>
      <c r="AZ2405" s="23"/>
      <c r="BA2405" s="23"/>
      <c r="BB2405" s="23"/>
      <c r="BC2405" s="23"/>
      <c r="BD2405" s="23"/>
      <c r="BE2405" s="45">
        <v>77605.45623084683</v>
      </c>
      <c r="BF2405" s="45">
        <v>15.0</v>
      </c>
      <c r="BG2405" s="23"/>
      <c r="BH2405" s="23"/>
      <c r="BI2405" s="23"/>
      <c r="BJ2405" s="23"/>
      <c r="BK2405" s="23"/>
      <c r="BL2405" s="45">
        <v>77605.45623084683</v>
      </c>
      <c r="BM2405" s="45">
        <v>1.15</v>
      </c>
      <c r="BN2405" s="23"/>
      <c r="BO2405" s="23"/>
      <c r="BP2405" s="23"/>
      <c r="BQ2405" s="23"/>
      <c r="BR2405" s="23"/>
      <c r="BS2405" s="45">
        <v>77605.45623084683</v>
      </c>
      <c r="BT2405" s="45">
        <v>0.3</v>
      </c>
      <c r="BU2405" s="23"/>
      <c r="BV2405" s="23"/>
      <c r="BW2405" s="23"/>
      <c r="BX2405" s="23"/>
      <c r="BY2405" s="23"/>
      <c r="BZ2405" s="23"/>
      <c r="CA2405" s="23"/>
    </row>
    <row r="2406" ht="15.75" customHeight="1">
      <c r="A2406" s="45">
        <v>77330.7302788127</v>
      </c>
      <c r="B2406" s="46">
        <v>0.064</v>
      </c>
      <c r="C2406" s="45"/>
      <c r="D2406" s="45"/>
      <c r="E2406" s="45"/>
      <c r="F2406" s="45"/>
      <c r="G2406" s="45"/>
      <c r="H2406" s="45">
        <v>77330.7302788127</v>
      </c>
      <c r="I2406" s="46">
        <v>0.097</v>
      </c>
      <c r="J2406" s="45"/>
      <c r="K2406" s="45"/>
      <c r="L2406" s="45"/>
      <c r="M2406" s="45"/>
      <c r="N2406" s="45"/>
      <c r="O2406" s="45">
        <v>77330.7302788127</v>
      </c>
      <c r="P2406" s="45"/>
      <c r="Q2406" s="45"/>
      <c r="R2406" s="45"/>
      <c r="S2406" s="45"/>
      <c r="T2406" s="45"/>
      <c r="U2406" s="45"/>
      <c r="V2406" s="45">
        <v>77330.7302788127</v>
      </c>
      <c r="W2406" s="45"/>
      <c r="X2406" s="45"/>
      <c r="Y2406" s="45"/>
      <c r="Z2406" s="45"/>
      <c r="AA2406" s="45"/>
      <c r="AB2406" s="45"/>
      <c r="AC2406" s="45">
        <v>77330.7302788127</v>
      </c>
      <c r="AD2406" s="45">
        <v>94.80200601044719</v>
      </c>
      <c r="AE2406" s="45"/>
      <c r="AF2406" s="45"/>
      <c r="AG2406" s="45"/>
      <c r="AH2406" s="45"/>
      <c r="AI2406" s="45"/>
      <c r="AJ2406" s="45">
        <v>77330.7302788127</v>
      </c>
      <c r="AK2406" s="45">
        <v>0.019</v>
      </c>
      <c r="AL2406" s="45"/>
      <c r="AM2406" s="45"/>
      <c r="AN2406" s="45"/>
      <c r="AO2406" s="23"/>
      <c r="AP2406" s="23"/>
      <c r="AQ2406" s="45">
        <v>77330.7302788127</v>
      </c>
      <c r="AR2406" s="45">
        <v>0.011</v>
      </c>
      <c r="AS2406" s="23"/>
      <c r="AT2406" s="23"/>
      <c r="AU2406" s="23"/>
      <c r="AV2406" s="23"/>
      <c r="AW2406" s="23"/>
      <c r="AX2406" s="45">
        <v>77330.7302788127</v>
      </c>
      <c r="AY2406" s="23">
        <v>0.453</v>
      </c>
      <c r="AZ2406" s="23"/>
      <c r="BA2406" s="23"/>
      <c r="BB2406" s="23"/>
      <c r="BC2406" s="23"/>
      <c r="BD2406" s="23"/>
      <c r="BE2406" s="45">
        <v>77330.7302788127</v>
      </c>
      <c r="BF2406" s="45">
        <v>15.0</v>
      </c>
      <c r="BG2406" s="23"/>
      <c r="BH2406" s="23"/>
      <c r="BI2406" s="23"/>
      <c r="BJ2406" s="23"/>
      <c r="BK2406" s="23"/>
      <c r="BL2406" s="45">
        <v>77330.7302788127</v>
      </c>
      <c r="BM2406" s="45">
        <v>1.232</v>
      </c>
      <c r="BN2406" s="23"/>
      <c r="BO2406" s="23"/>
      <c r="BP2406" s="23"/>
      <c r="BQ2406" s="23"/>
      <c r="BR2406" s="23"/>
      <c r="BS2406" s="45">
        <v>77330.7302788127</v>
      </c>
      <c r="BT2406" s="45">
        <v>0.32</v>
      </c>
      <c r="BU2406" s="23"/>
      <c r="BV2406" s="23"/>
      <c r="BW2406" s="23"/>
      <c r="BX2406" s="23"/>
      <c r="BY2406" s="23"/>
      <c r="BZ2406" s="23"/>
      <c r="CA2406" s="23"/>
    </row>
    <row r="2407" ht="15.75" customHeight="1">
      <c r="A2407" s="45">
        <v>749.5288308839654</v>
      </c>
      <c r="B2407" s="46">
        <v>0.056</v>
      </c>
      <c r="C2407" s="45"/>
      <c r="D2407" s="45"/>
      <c r="E2407" s="45"/>
      <c r="F2407" s="45"/>
      <c r="G2407" s="45"/>
      <c r="H2407" s="45">
        <v>749.5288308839654</v>
      </c>
      <c r="I2407" s="46">
        <v>0.209</v>
      </c>
      <c r="J2407" s="45"/>
      <c r="K2407" s="45"/>
      <c r="L2407" s="45"/>
      <c r="M2407" s="45"/>
      <c r="N2407" s="45"/>
      <c r="O2407" s="45">
        <v>749.5288308839654</v>
      </c>
      <c r="P2407" s="45"/>
      <c r="Q2407" s="45"/>
      <c r="R2407" s="45"/>
      <c r="S2407" s="45"/>
      <c r="T2407" s="45"/>
      <c r="U2407" s="45"/>
      <c r="V2407" s="45">
        <v>749.5288308839654</v>
      </c>
      <c r="W2407" s="45"/>
      <c r="X2407" s="45"/>
      <c r="Y2407" s="45"/>
      <c r="Z2407" s="45"/>
      <c r="AA2407" s="45"/>
      <c r="AB2407" s="45"/>
      <c r="AC2407" s="45">
        <v>749.5288308839654</v>
      </c>
      <c r="AD2407" s="45">
        <v>19.278514104955267</v>
      </c>
      <c r="AE2407" s="45"/>
      <c r="AF2407" s="45"/>
      <c r="AG2407" s="45"/>
      <c r="AH2407" s="45"/>
      <c r="AI2407" s="45"/>
      <c r="AJ2407" s="45">
        <v>749.5288308839654</v>
      </c>
      <c r="AK2407" s="45">
        <v>0.037</v>
      </c>
      <c r="AL2407" s="45"/>
      <c r="AM2407" s="45"/>
      <c r="AN2407" s="45"/>
      <c r="AO2407" s="23"/>
      <c r="AP2407" s="23"/>
      <c r="AQ2407" s="45">
        <v>749.5288308839654</v>
      </c>
      <c r="AR2407" s="45">
        <v>0.04</v>
      </c>
      <c r="AS2407" s="23"/>
      <c r="AT2407" s="23"/>
      <c r="AU2407" s="23"/>
      <c r="AV2407" s="23"/>
      <c r="AW2407" s="23"/>
      <c r="AX2407" s="45">
        <v>749.5288308839654</v>
      </c>
      <c r="AY2407" s="23"/>
      <c r="AZ2407" s="23"/>
      <c r="BA2407" s="23"/>
      <c r="BB2407" s="23"/>
      <c r="BC2407" s="23"/>
      <c r="BD2407" s="23"/>
      <c r="BE2407" s="45">
        <v>749.5288308839654</v>
      </c>
      <c r="BF2407" s="45"/>
      <c r="BG2407" s="23"/>
      <c r="BH2407" s="23"/>
      <c r="BI2407" s="23"/>
      <c r="BJ2407" s="23"/>
      <c r="BK2407" s="23"/>
      <c r="BL2407" s="45">
        <v>749.5288308839654</v>
      </c>
      <c r="BM2407" s="45">
        <v>0.076</v>
      </c>
      <c r="BN2407" s="23"/>
      <c r="BO2407" s="23"/>
      <c r="BP2407" s="23"/>
      <c r="BQ2407" s="23"/>
      <c r="BR2407" s="23"/>
      <c r="BS2407" s="45">
        <v>749.5288308839654</v>
      </c>
      <c r="BT2407" s="45">
        <v>0.007</v>
      </c>
      <c r="BU2407" s="23"/>
      <c r="BV2407" s="23"/>
      <c r="BW2407" s="23"/>
      <c r="BX2407" s="23"/>
      <c r="BY2407" s="23"/>
      <c r="BZ2407" s="23"/>
      <c r="CA2407" s="23"/>
    </row>
    <row r="2408" ht="15.75" customHeight="1">
      <c r="A2408" s="45">
        <v>736.8181665729302</v>
      </c>
      <c r="B2408" s="46">
        <v>0.064</v>
      </c>
      <c r="C2408" s="45"/>
      <c r="D2408" s="45"/>
      <c r="E2408" s="45"/>
      <c r="F2408" s="45"/>
      <c r="G2408" s="45"/>
      <c r="H2408" s="45">
        <v>736.8181665729302</v>
      </c>
      <c r="I2408" s="46">
        <v>0.19</v>
      </c>
      <c r="J2408" s="45"/>
      <c r="K2408" s="45"/>
      <c r="L2408" s="45"/>
      <c r="M2408" s="45"/>
      <c r="N2408" s="45"/>
      <c r="O2408" s="45">
        <v>736.8181665729302</v>
      </c>
      <c r="P2408" s="45">
        <v>8.853571012904975E-4</v>
      </c>
      <c r="Q2408" s="45"/>
      <c r="R2408" s="45"/>
      <c r="S2408" s="45"/>
      <c r="T2408" s="45"/>
      <c r="U2408" s="45"/>
      <c r="V2408" s="45">
        <v>736.8181665729302</v>
      </c>
      <c r="W2408" s="45"/>
      <c r="X2408" s="45"/>
      <c r="Y2408" s="45"/>
      <c r="Z2408" s="45"/>
      <c r="AA2408" s="45"/>
      <c r="AB2408" s="45"/>
      <c r="AC2408" s="45">
        <v>736.8181665729302</v>
      </c>
      <c r="AD2408" s="45">
        <v>23.17278253894247</v>
      </c>
      <c r="AE2408" s="45"/>
      <c r="AF2408" s="45"/>
      <c r="AG2408" s="45"/>
      <c r="AH2408" s="45"/>
      <c r="AI2408" s="45"/>
      <c r="AJ2408" s="45">
        <v>736.8181665729302</v>
      </c>
      <c r="AK2408" s="45">
        <v>0.036</v>
      </c>
      <c r="AL2408" s="45"/>
      <c r="AM2408" s="45"/>
      <c r="AN2408" s="45"/>
      <c r="AO2408" s="23"/>
      <c r="AP2408" s="23"/>
      <c r="AQ2408" s="45">
        <v>736.8181665729302</v>
      </c>
      <c r="AR2408" s="45">
        <v>0.039</v>
      </c>
      <c r="AS2408" s="23"/>
      <c r="AT2408" s="23"/>
      <c r="AU2408" s="23"/>
      <c r="AV2408" s="23"/>
      <c r="AW2408" s="23"/>
      <c r="AX2408" s="45">
        <v>736.8181665729302</v>
      </c>
      <c r="AY2408" s="23"/>
      <c r="AZ2408" s="23"/>
      <c r="BA2408" s="23"/>
      <c r="BB2408" s="23"/>
      <c r="BC2408" s="23"/>
      <c r="BD2408" s="23"/>
      <c r="BE2408" s="45">
        <v>736.8181665729302</v>
      </c>
      <c r="BF2408" s="45"/>
      <c r="BG2408" s="23"/>
      <c r="BH2408" s="23"/>
      <c r="BI2408" s="23"/>
      <c r="BJ2408" s="23"/>
      <c r="BK2408" s="23"/>
      <c r="BL2408" s="45">
        <v>736.8181665729302</v>
      </c>
      <c r="BM2408" s="45">
        <v>0.1</v>
      </c>
      <c r="BN2408" s="23"/>
      <c r="BO2408" s="23"/>
      <c r="BP2408" s="23"/>
      <c r="BQ2408" s="23"/>
      <c r="BR2408" s="23"/>
      <c r="BS2408" s="45">
        <v>736.8181665729302</v>
      </c>
      <c r="BT2408" s="45">
        <v>0.017</v>
      </c>
      <c r="BU2408" s="23"/>
      <c r="BV2408" s="23"/>
      <c r="BW2408" s="23"/>
      <c r="BX2408" s="23"/>
      <c r="BY2408" s="23"/>
      <c r="BZ2408" s="23"/>
      <c r="CA2408" s="23"/>
    </row>
    <row r="2409" ht="15.75" customHeight="1">
      <c r="A2409" s="45">
        <v>719.5251161465604</v>
      </c>
      <c r="B2409" s="46">
        <v>0.062</v>
      </c>
      <c r="C2409" s="45"/>
      <c r="D2409" s="45"/>
      <c r="E2409" s="45"/>
      <c r="F2409" s="45"/>
      <c r="G2409" s="45"/>
      <c r="H2409" s="45">
        <v>719.5251161465604</v>
      </c>
      <c r="I2409" s="46">
        <v>0.169</v>
      </c>
      <c r="J2409" s="45"/>
      <c r="K2409" s="45"/>
      <c r="L2409" s="45"/>
      <c r="M2409" s="45"/>
      <c r="N2409" s="45"/>
      <c r="O2409" s="45">
        <v>719.5251161465604</v>
      </c>
      <c r="P2409" s="45">
        <v>8.712585644861376E-4</v>
      </c>
      <c r="Q2409" s="45"/>
      <c r="R2409" s="45"/>
      <c r="S2409" s="45"/>
      <c r="T2409" s="45"/>
      <c r="U2409" s="45"/>
      <c r="V2409" s="45">
        <v>719.5251161465604</v>
      </c>
      <c r="W2409" s="45">
        <v>9.449470997909353E-4</v>
      </c>
      <c r="X2409" s="45"/>
      <c r="Y2409" s="45"/>
      <c r="Z2409" s="45"/>
      <c r="AA2409" s="45"/>
      <c r="AB2409" s="45"/>
      <c r="AC2409" s="45">
        <v>719.5251161465604</v>
      </c>
      <c r="AD2409" s="45">
        <v>27.96254684576522</v>
      </c>
      <c r="AE2409" s="45"/>
      <c r="AF2409" s="45"/>
      <c r="AG2409" s="45"/>
      <c r="AH2409" s="45"/>
      <c r="AI2409" s="45"/>
      <c r="AJ2409" s="45">
        <v>719.5251161465604</v>
      </c>
      <c r="AK2409" s="45">
        <v>0.036</v>
      </c>
      <c r="AL2409" s="45"/>
      <c r="AM2409" s="45"/>
      <c r="AN2409" s="45"/>
      <c r="AO2409" s="23"/>
      <c r="AP2409" s="23"/>
      <c r="AQ2409" s="45">
        <v>719.5251161465604</v>
      </c>
      <c r="AR2409" s="45">
        <v>0.037</v>
      </c>
      <c r="AS2409" s="23"/>
      <c r="AT2409" s="23"/>
      <c r="AU2409" s="23"/>
      <c r="AV2409" s="23"/>
      <c r="AW2409" s="23"/>
      <c r="AX2409" s="45">
        <v>719.5251161465604</v>
      </c>
      <c r="AY2409" s="23"/>
      <c r="AZ2409" s="23"/>
      <c r="BA2409" s="23"/>
      <c r="BB2409" s="23"/>
      <c r="BC2409" s="23"/>
      <c r="BD2409" s="23"/>
      <c r="BE2409" s="45">
        <v>719.5251161465604</v>
      </c>
      <c r="BF2409" s="45"/>
      <c r="BG2409" s="23"/>
      <c r="BH2409" s="23"/>
      <c r="BI2409" s="23"/>
      <c r="BJ2409" s="23"/>
      <c r="BK2409" s="23"/>
      <c r="BL2409" s="45">
        <v>719.5251161465604</v>
      </c>
      <c r="BM2409" s="45">
        <v>0.134</v>
      </c>
      <c r="BN2409" s="23"/>
      <c r="BO2409" s="23"/>
      <c r="BP2409" s="23"/>
      <c r="BQ2409" s="23"/>
      <c r="BR2409" s="23"/>
      <c r="BS2409" s="45">
        <v>719.5251161465604</v>
      </c>
      <c r="BT2409" s="45">
        <v>0.034</v>
      </c>
      <c r="BU2409" s="23"/>
      <c r="BV2409" s="23"/>
      <c r="BW2409" s="23"/>
      <c r="BX2409" s="23"/>
      <c r="BY2409" s="23"/>
      <c r="BZ2409" s="23"/>
      <c r="CA2409" s="23"/>
    </row>
    <row r="2410" ht="15.75" customHeight="1">
      <c r="A2410" s="45">
        <v>703.9283487671016</v>
      </c>
      <c r="B2410" s="46">
        <v>0.064</v>
      </c>
      <c r="C2410" s="45"/>
      <c r="D2410" s="45"/>
      <c r="E2410" s="45"/>
      <c r="F2410" s="45"/>
      <c r="G2410" s="45"/>
      <c r="H2410" s="45">
        <v>703.9283487671016</v>
      </c>
      <c r="I2410" s="46">
        <v>0.15</v>
      </c>
      <c r="J2410" s="45"/>
      <c r="K2410" s="45"/>
      <c r="L2410" s="45"/>
      <c r="M2410" s="45"/>
      <c r="N2410" s="45"/>
      <c r="O2410" s="45">
        <v>703.9283487671016</v>
      </c>
      <c r="P2410" s="45">
        <v>7.724552312951309E-4</v>
      </c>
      <c r="Q2410" s="45"/>
      <c r="R2410" s="45"/>
      <c r="S2410" s="45"/>
      <c r="T2410" s="45"/>
      <c r="U2410" s="45"/>
      <c r="V2410" s="45">
        <v>703.9283487671016</v>
      </c>
      <c r="W2410" s="45">
        <v>9.818587421613575E-4</v>
      </c>
      <c r="X2410" s="45"/>
      <c r="Y2410" s="45"/>
      <c r="Z2410" s="45"/>
      <c r="AA2410" s="45"/>
      <c r="AB2410" s="45"/>
      <c r="AC2410" s="45">
        <v>703.9283487671016</v>
      </c>
      <c r="AD2410" s="45">
        <v>30.921421042400066</v>
      </c>
      <c r="AE2410" s="45"/>
      <c r="AF2410" s="45"/>
      <c r="AG2410" s="45"/>
      <c r="AH2410" s="45"/>
      <c r="AI2410" s="45"/>
      <c r="AJ2410" s="45">
        <v>703.9283487671016</v>
      </c>
      <c r="AK2410" s="45">
        <v>0.035</v>
      </c>
      <c r="AL2410" s="45"/>
      <c r="AM2410" s="45"/>
      <c r="AN2410" s="45"/>
      <c r="AO2410" s="23"/>
      <c r="AP2410" s="23"/>
      <c r="AQ2410" s="45">
        <v>703.9283487671016</v>
      </c>
      <c r="AR2410" s="45">
        <v>0.036</v>
      </c>
      <c r="AS2410" s="23"/>
      <c r="AT2410" s="23"/>
      <c r="AU2410" s="23"/>
      <c r="AV2410" s="23"/>
      <c r="AW2410" s="23"/>
      <c r="AX2410" s="45">
        <v>703.9283487671016</v>
      </c>
      <c r="AY2410" s="23"/>
      <c r="AZ2410" s="23"/>
      <c r="BA2410" s="23"/>
      <c r="BB2410" s="23"/>
      <c r="BC2410" s="23"/>
      <c r="BD2410" s="23"/>
      <c r="BE2410" s="45">
        <v>703.9283487671016</v>
      </c>
      <c r="BF2410" s="45">
        <v>39.0</v>
      </c>
      <c r="BG2410" s="23"/>
      <c r="BH2410" s="23"/>
      <c r="BI2410" s="23"/>
      <c r="BJ2410" s="23"/>
      <c r="BK2410" s="23"/>
      <c r="BL2410" s="45">
        <v>703.9283487671016</v>
      </c>
      <c r="BM2410" s="45">
        <v>0.169</v>
      </c>
      <c r="BN2410" s="23"/>
      <c r="BO2410" s="23"/>
      <c r="BP2410" s="23"/>
      <c r="BQ2410" s="23"/>
      <c r="BR2410" s="23"/>
      <c r="BS2410" s="45">
        <v>703.9283487671016</v>
      </c>
      <c r="BT2410" s="45">
        <v>0.045</v>
      </c>
      <c r="BU2410" s="23"/>
      <c r="BV2410" s="23"/>
      <c r="BW2410" s="23"/>
      <c r="BX2410" s="23"/>
      <c r="BY2410" s="23"/>
      <c r="BZ2410" s="23"/>
      <c r="CA2410" s="23"/>
    </row>
    <row r="2411" ht="15.75" customHeight="1">
      <c r="A2411" s="45">
        <v>686.7161373081713</v>
      </c>
      <c r="B2411" s="46">
        <v>0.064</v>
      </c>
      <c r="C2411" s="45"/>
      <c r="D2411" s="45"/>
      <c r="E2411" s="45"/>
      <c r="F2411" s="45"/>
      <c r="G2411" s="45"/>
      <c r="H2411" s="45">
        <v>686.7161373081713</v>
      </c>
      <c r="I2411" s="46">
        <v>0.138</v>
      </c>
      <c r="J2411" s="45"/>
      <c r="K2411" s="45"/>
      <c r="L2411" s="45"/>
      <c r="M2411" s="45"/>
      <c r="N2411" s="45"/>
      <c r="O2411" s="45">
        <v>686.7161373081713</v>
      </c>
      <c r="P2411" s="45">
        <v>6.595352447484597E-4</v>
      </c>
      <c r="Q2411" s="45"/>
      <c r="R2411" s="45"/>
      <c r="S2411" s="45"/>
      <c r="T2411" s="45"/>
      <c r="U2411" s="45"/>
      <c r="V2411" s="45">
        <v>686.7161373081713</v>
      </c>
      <c r="W2411" s="45">
        <v>9.250634712721746E-4</v>
      </c>
      <c r="X2411" s="45"/>
      <c r="Y2411" s="45"/>
      <c r="Z2411" s="45"/>
      <c r="AA2411" s="45"/>
      <c r="AB2411" s="45"/>
      <c r="AC2411" s="45">
        <v>686.7161373081713</v>
      </c>
      <c r="AD2411" s="45">
        <v>39.45730040912693</v>
      </c>
      <c r="AE2411" s="45"/>
      <c r="AF2411" s="45"/>
      <c r="AG2411" s="45"/>
      <c r="AH2411" s="45"/>
      <c r="AI2411" s="45"/>
      <c r="AJ2411" s="45">
        <v>686.7161373081713</v>
      </c>
      <c r="AK2411" s="45">
        <v>0.035</v>
      </c>
      <c r="AL2411" s="45"/>
      <c r="AM2411" s="45"/>
      <c r="AN2411" s="45"/>
      <c r="AO2411" s="23"/>
      <c r="AP2411" s="23"/>
      <c r="AQ2411" s="45">
        <v>686.7161373081713</v>
      </c>
      <c r="AR2411" s="45">
        <v>0.035</v>
      </c>
      <c r="AS2411" s="23"/>
      <c r="AT2411" s="23"/>
      <c r="AU2411" s="23"/>
      <c r="AV2411" s="23"/>
      <c r="AW2411" s="23"/>
      <c r="AX2411" s="45">
        <v>686.7161373081713</v>
      </c>
      <c r="AY2411" s="23"/>
      <c r="AZ2411" s="23"/>
      <c r="BA2411" s="23"/>
      <c r="BB2411" s="23"/>
      <c r="BC2411" s="23"/>
      <c r="BD2411" s="23"/>
      <c r="BE2411" s="45">
        <v>686.7161373081713</v>
      </c>
      <c r="BF2411" s="45">
        <v>39.0</v>
      </c>
      <c r="BG2411" s="23"/>
      <c r="BH2411" s="23"/>
      <c r="BI2411" s="23"/>
      <c r="BJ2411" s="23"/>
      <c r="BK2411" s="23"/>
      <c r="BL2411" s="45">
        <v>686.7161373081713</v>
      </c>
      <c r="BM2411" s="45">
        <v>0.256</v>
      </c>
      <c r="BN2411" s="23"/>
      <c r="BO2411" s="23"/>
      <c r="BP2411" s="23"/>
      <c r="BQ2411" s="23"/>
      <c r="BR2411" s="23"/>
      <c r="BS2411" s="45">
        <v>686.7161373081713</v>
      </c>
      <c r="BT2411" s="45">
        <v>0.051</v>
      </c>
      <c r="BU2411" s="23"/>
      <c r="BV2411" s="23"/>
      <c r="BW2411" s="23"/>
      <c r="BX2411" s="23"/>
      <c r="BY2411" s="23"/>
      <c r="BZ2411" s="23"/>
      <c r="CA2411" s="23"/>
    </row>
    <row r="2412" ht="15.75" customHeight="1">
      <c r="A2412" s="45">
        <v>674.376406143142</v>
      </c>
      <c r="B2412" s="46">
        <v>0.065</v>
      </c>
      <c r="C2412" s="45"/>
      <c r="D2412" s="45"/>
      <c r="E2412" s="45"/>
      <c r="F2412" s="45"/>
      <c r="G2412" s="45"/>
      <c r="H2412" s="45">
        <v>674.376406143142</v>
      </c>
      <c r="I2412" s="46">
        <v>0.13</v>
      </c>
      <c r="J2412" s="45"/>
      <c r="K2412" s="45"/>
      <c r="L2412" s="45"/>
      <c r="M2412" s="45"/>
      <c r="N2412" s="45"/>
      <c r="O2412" s="45">
        <v>674.376406143142</v>
      </c>
      <c r="P2412" s="45">
        <v>6.140113364554187E-4</v>
      </c>
      <c r="Q2412" s="45"/>
      <c r="R2412" s="45"/>
      <c r="S2412" s="45"/>
      <c r="T2412" s="45"/>
      <c r="U2412" s="45"/>
      <c r="V2412" s="45">
        <v>674.376406143142</v>
      </c>
      <c r="W2412" s="45">
        <v>9.165607888180372E-4</v>
      </c>
      <c r="X2412" s="45"/>
      <c r="Y2412" s="45"/>
      <c r="Z2412" s="45"/>
      <c r="AA2412" s="45"/>
      <c r="AB2412" s="45"/>
      <c r="AC2412" s="45">
        <v>674.376406143142</v>
      </c>
      <c r="AD2412" s="45">
        <v>41.95941310138506</v>
      </c>
      <c r="AE2412" s="45"/>
      <c r="AF2412" s="45"/>
      <c r="AG2412" s="45"/>
      <c r="AH2412" s="45"/>
      <c r="AI2412" s="45"/>
      <c r="AJ2412" s="45">
        <v>674.376406143142</v>
      </c>
      <c r="AK2412" s="45">
        <v>0.035</v>
      </c>
      <c r="AL2412" s="45"/>
      <c r="AM2412" s="45"/>
      <c r="AN2412" s="45"/>
      <c r="AO2412" s="23"/>
      <c r="AP2412" s="23"/>
      <c r="AQ2412" s="45">
        <v>674.376406143142</v>
      </c>
      <c r="AR2412" s="45">
        <v>0.033</v>
      </c>
      <c r="AS2412" s="23"/>
      <c r="AT2412" s="23"/>
      <c r="AU2412" s="23"/>
      <c r="AV2412" s="23"/>
      <c r="AW2412" s="23"/>
      <c r="AX2412" s="45">
        <v>674.376406143142</v>
      </c>
      <c r="AY2412" s="23">
        <v>0.387</v>
      </c>
      <c r="AZ2412" s="23"/>
      <c r="BA2412" s="23"/>
      <c r="BB2412" s="23"/>
      <c r="BC2412" s="23"/>
      <c r="BD2412" s="23"/>
      <c r="BE2412" s="45">
        <v>674.376406143142</v>
      </c>
      <c r="BF2412" s="45">
        <v>39.0</v>
      </c>
      <c r="BG2412" s="23"/>
      <c r="BH2412" s="23"/>
      <c r="BI2412" s="23"/>
      <c r="BJ2412" s="23"/>
      <c r="BK2412" s="23"/>
      <c r="BL2412" s="45">
        <v>674.376406143142</v>
      </c>
      <c r="BM2412" s="45">
        <v>0.356</v>
      </c>
      <c r="BN2412" s="23"/>
      <c r="BO2412" s="23"/>
      <c r="BP2412" s="23"/>
      <c r="BQ2412" s="23"/>
      <c r="BR2412" s="23"/>
      <c r="BS2412" s="45">
        <v>674.376406143142</v>
      </c>
      <c r="BT2412" s="45">
        <v>0.057</v>
      </c>
      <c r="BU2412" s="23"/>
      <c r="BV2412" s="23"/>
      <c r="BW2412" s="23"/>
      <c r="BX2412" s="23"/>
      <c r="BY2412" s="23"/>
      <c r="BZ2412" s="23"/>
      <c r="CA2412" s="23"/>
    </row>
    <row r="2413" ht="15.75" customHeight="1">
      <c r="A2413" s="45">
        <v>658.25683254672</v>
      </c>
      <c r="B2413" s="46">
        <v>0.073</v>
      </c>
      <c r="C2413" s="45"/>
      <c r="D2413" s="45"/>
      <c r="E2413" s="45"/>
      <c r="F2413" s="45"/>
      <c r="G2413" s="45"/>
      <c r="H2413" s="45">
        <v>658.25683254672</v>
      </c>
      <c r="I2413" s="46">
        <v>0.128</v>
      </c>
      <c r="J2413" s="45"/>
      <c r="K2413" s="45"/>
      <c r="L2413" s="45"/>
      <c r="M2413" s="45"/>
      <c r="N2413" s="45"/>
      <c r="O2413" s="45">
        <v>658.25683254672</v>
      </c>
      <c r="P2413" s="45"/>
      <c r="Q2413" s="45"/>
      <c r="R2413" s="45"/>
      <c r="S2413" s="45"/>
      <c r="T2413" s="45"/>
      <c r="U2413" s="45"/>
      <c r="V2413" s="45">
        <v>658.25683254672</v>
      </c>
      <c r="W2413" s="45"/>
      <c r="X2413" s="45"/>
      <c r="Y2413" s="45"/>
      <c r="Z2413" s="45"/>
      <c r="AA2413" s="45"/>
      <c r="AB2413" s="45"/>
      <c r="AC2413" s="45">
        <v>658.25683254672</v>
      </c>
      <c r="AD2413" s="45">
        <v>50.40255093851089</v>
      </c>
      <c r="AE2413" s="45"/>
      <c r="AF2413" s="45"/>
      <c r="AG2413" s="45"/>
      <c r="AH2413" s="45"/>
      <c r="AI2413" s="45"/>
      <c r="AJ2413" s="45">
        <v>658.25683254672</v>
      </c>
      <c r="AK2413" s="45">
        <v>0.034</v>
      </c>
      <c r="AL2413" s="45"/>
      <c r="AM2413" s="45"/>
      <c r="AN2413" s="45"/>
      <c r="AO2413" s="23"/>
      <c r="AP2413" s="23"/>
      <c r="AQ2413" s="45">
        <v>658.25683254672</v>
      </c>
      <c r="AR2413" s="45">
        <v>0.032</v>
      </c>
      <c r="AS2413" s="23"/>
      <c r="AT2413" s="23"/>
      <c r="AU2413" s="23"/>
      <c r="AV2413" s="23"/>
      <c r="AW2413" s="23"/>
      <c r="AX2413" s="45">
        <v>658.25683254672</v>
      </c>
      <c r="AY2413" s="23">
        <v>0.387</v>
      </c>
      <c r="AZ2413" s="23"/>
      <c r="BA2413" s="23"/>
      <c r="BB2413" s="23"/>
      <c r="BC2413" s="23"/>
      <c r="BD2413" s="23"/>
      <c r="BE2413" s="45">
        <v>658.25683254672</v>
      </c>
      <c r="BF2413" s="45">
        <v>30.0</v>
      </c>
      <c r="BG2413" s="23"/>
      <c r="BH2413" s="23"/>
      <c r="BI2413" s="23"/>
      <c r="BJ2413" s="23"/>
      <c r="BK2413" s="23"/>
      <c r="BL2413" s="45">
        <v>658.25683254672</v>
      </c>
      <c r="BM2413" s="45">
        <v>0.552</v>
      </c>
      <c r="BN2413" s="23"/>
      <c r="BO2413" s="23"/>
      <c r="BP2413" s="23"/>
      <c r="BQ2413" s="23"/>
      <c r="BR2413" s="23"/>
      <c r="BS2413" s="45">
        <v>658.25683254672</v>
      </c>
      <c r="BT2413" s="45">
        <v>0.065</v>
      </c>
      <c r="BU2413" s="23"/>
      <c r="BV2413" s="23"/>
      <c r="BW2413" s="23"/>
      <c r="BX2413" s="23"/>
      <c r="BY2413" s="23"/>
      <c r="BZ2413" s="23"/>
      <c r="CA2413" s="23"/>
    </row>
    <row r="2414" ht="15.75" customHeight="1">
      <c r="A2414" s="45">
        <v>648.6526891451833</v>
      </c>
      <c r="B2414" s="46">
        <v>0.072</v>
      </c>
      <c r="C2414" s="45"/>
      <c r="D2414" s="45"/>
      <c r="E2414" s="45"/>
      <c r="F2414" s="45"/>
      <c r="G2414" s="45"/>
      <c r="H2414" s="45">
        <v>648.6526891451833</v>
      </c>
      <c r="I2414" s="46">
        <v>0.128</v>
      </c>
      <c r="J2414" s="45"/>
      <c r="K2414" s="45"/>
      <c r="L2414" s="45"/>
      <c r="M2414" s="45"/>
      <c r="N2414" s="45"/>
      <c r="O2414" s="45">
        <v>648.6526891451833</v>
      </c>
      <c r="P2414" s="45">
        <v>6.403397044180511E-4</v>
      </c>
      <c r="Q2414" s="45"/>
      <c r="R2414" s="45"/>
      <c r="S2414" s="45"/>
      <c r="T2414" s="45"/>
      <c r="U2414" s="45"/>
      <c r="V2414" s="45">
        <v>648.6526891451833</v>
      </c>
      <c r="W2414" s="45">
        <v>9.487960254486977E-4</v>
      </c>
      <c r="X2414" s="45"/>
      <c r="Y2414" s="45"/>
      <c r="Z2414" s="45"/>
      <c r="AA2414" s="45"/>
      <c r="AB2414" s="45"/>
      <c r="AC2414" s="45">
        <v>648.6526891451833</v>
      </c>
      <c r="AD2414" s="45">
        <v>55.338926144008404</v>
      </c>
      <c r="AE2414" s="45"/>
      <c r="AF2414" s="45"/>
      <c r="AG2414" s="45"/>
      <c r="AH2414" s="45"/>
      <c r="AI2414" s="45"/>
      <c r="AJ2414" s="45">
        <v>648.6526891451833</v>
      </c>
      <c r="AK2414" s="45">
        <v>0.034</v>
      </c>
      <c r="AL2414" s="45"/>
      <c r="AM2414" s="45"/>
      <c r="AN2414" s="45"/>
      <c r="AO2414" s="23"/>
      <c r="AP2414" s="23"/>
      <c r="AQ2414" s="45">
        <v>648.6526891451833</v>
      </c>
      <c r="AR2414" s="45">
        <v>0.031</v>
      </c>
      <c r="AS2414" s="23"/>
      <c r="AT2414" s="23"/>
      <c r="AU2414" s="23"/>
      <c r="AV2414" s="23"/>
      <c r="AW2414" s="23"/>
      <c r="AX2414" s="45">
        <v>648.6526891451833</v>
      </c>
      <c r="AY2414" s="23">
        <v>0.365</v>
      </c>
      <c r="AZ2414" s="23"/>
      <c r="BA2414" s="23"/>
      <c r="BB2414" s="23"/>
      <c r="BC2414" s="23"/>
      <c r="BD2414" s="23"/>
      <c r="BE2414" s="45">
        <v>648.6526891451833</v>
      </c>
      <c r="BF2414" s="45">
        <v>34.0</v>
      </c>
      <c r="BG2414" s="23"/>
      <c r="BH2414" s="23"/>
      <c r="BI2414" s="23"/>
      <c r="BJ2414" s="23"/>
      <c r="BK2414" s="23"/>
      <c r="BL2414" s="45">
        <v>648.6526891451833</v>
      </c>
      <c r="BM2414" s="45">
        <v>0.893</v>
      </c>
      <c r="BN2414" s="23"/>
      <c r="BO2414" s="23"/>
      <c r="BP2414" s="23"/>
      <c r="BQ2414" s="23"/>
      <c r="BR2414" s="23"/>
      <c r="BS2414" s="45">
        <v>648.6526891451833</v>
      </c>
      <c r="BT2414" s="45">
        <v>0.073</v>
      </c>
      <c r="BU2414" s="23"/>
      <c r="BV2414" s="23"/>
      <c r="BW2414" s="23"/>
      <c r="BX2414" s="23"/>
      <c r="BY2414" s="23"/>
      <c r="BZ2414" s="23"/>
      <c r="CA2414" s="23"/>
    </row>
    <row r="2415" ht="15.75" customHeight="1">
      <c r="A2415" s="45">
        <v>632.9843633353206</v>
      </c>
      <c r="B2415" s="46">
        <v>0.069</v>
      </c>
      <c r="C2415" s="45"/>
      <c r="D2415" s="45"/>
      <c r="E2415" s="45"/>
      <c r="F2415" s="45"/>
      <c r="G2415" s="45"/>
      <c r="H2415" s="45">
        <v>632.9843633353206</v>
      </c>
      <c r="I2415" s="46">
        <v>0.134</v>
      </c>
      <c r="J2415" s="45"/>
      <c r="K2415" s="45"/>
      <c r="L2415" s="45"/>
      <c r="M2415" s="45"/>
      <c r="N2415" s="45"/>
      <c r="O2415" s="45">
        <v>632.9843633353206</v>
      </c>
      <c r="P2415" s="45"/>
      <c r="Q2415" s="45"/>
      <c r="R2415" s="45"/>
      <c r="S2415" s="45"/>
      <c r="T2415" s="45"/>
      <c r="U2415" s="45"/>
      <c r="V2415" s="45">
        <v>632.9843633353206</v>
      </c>
      <c r="W2415" s="45"/>
      <c r="X2415" s="45"/>
      <c r="Y2415" s="45"/>
      <c r="Z2415" s="45"/>
      <c r="AA2415" s="45"/>
      <c r="AB2415" s="45"/>
      <c r="AC2415" s="45">
        <v>632.9843633353206</v>
      </c>
      <c r="AD2415" s="45">
        <v>54.29244814027117</v>
      </c>
      <c r="AE2415" s="45"/>
      <c r="AF2415" s="45"/>
      <c r="AG2415" s="45"/>
      <c r="AH2415" s="45"/>
      <c r="AI2415" s="45"/>
      <c r="AJ2415" s="45">
        <v>632.9843633353206</v>
      </c>
      <c r="AK2415" s="45">
        <v>0.033</v>
      </c>
      <c r="AL2415" s="45"/>
      <c r="AM2415" s="45"/>
      <c r="AN2415" s="45"/>
      <c r="AO2415" s="23"/>
      <c r="AP2415" s="23"/>
      <c r="AQ2415" s="45">
        <v>632.9843633353206</v>
      </c>
      <c r="AR2415" s="45">
        <v>0.03</v>
      </c>
      <c r="AS2415" s="23"/>
      <c r="AT2415" s="23"/>
      <c r="AU2415" s="23"/>
      <c r="AV2415" s="23"/>
      <c r="AW2415" s="23"/>
      <c r="AX2415" s="45">
        <v>632.9843633353206</v>
      </c>
      <c r="AY2415" s="23">
        <v>0.409</v>
      </c>
      <c r="AZ2415" s="23"/>
      <c r="BA2415" s="23"/>
      <c r="BB2415" s="23"/>
      <c r="BC2415" s="23"/>
      <c r="BD2415" s="23"/>
      <c r="BE2415" s="45">
        <v>632.9843633353206</v>
      </c>
      <c r="BF2415" s="45">
        <v>34.0</v>
      </c>
      <c r="BG2415" s="23"/>
      <c r="BH2415" s="23"/>
      <c r="BI2415" s="23"/>
      <c r="BJ2415" s="23"/>
      <c r="BK2415" s="23"/>
      <c r="BL2415" s="45">
        <v>632.9843633353206</v>
      </c>
      <c r="BM2415" s="45">
        <v>1.095</v>
      </c>
      <c r="BN2415" s="23"/>
      <c r="BO2415" s="23"/>
      <c r="BP2415" s="23"/>
      <c r="BQ2415" s="23"/>
      <c r="BR2415" s="23"/>
      <c r="BS2415" s="45">
        <v>632.9843633353206</v>
      </c>
      <c r="BT2415" s="45">
        <v>0.083</v>
      </c>
      <c r="BU2415" s="23"/>
      <c r="BV2415" s="23"/>
      <c r="BW2415" s="23"/>
      <c r="BX2415" s="23"/>
      <c r="BY2415" s="23"/>
      <c r="BZ2415" s="23"/>
      <c r="CA2415" s="23"/>
    </row>
    <row r="2416" ht="15.75" customHeight="1">
      <c r="A2416" s="45">
        <v>618.196023043268</v>
      </c>
      <c r="B2416" s="46">
        <v>0.071</v>
      </c>
      <c r="C2416" s="45"/>
      <c r="D2416" s="45"/>
      <c r="E2416" s="45"/>
      <c r="F2416" s="45"/>
      <c r="G2416" s="45"/>
      <c r="H2416" s="45">
        <v>618.196023043268</v>
      </c>
      <c r="I2416" s="46">
        <v>0.138</v>
      </c>
      <c r="J2416" s="45"/>
      <c r="K2416" s="45"/>
      <c r="L2416" s="45"/>
      <c r="M2416" s="45"/>
      <c r="N2416" s="45"/>
      <c r="O2416" s="45">
        <v>618.196023043268</v>
      </c>
      <c r="P2416" s="45"/>
      <c r="Q2416" s="45"/>
      <c r="R2416" s="45"/>
      <c r="S2416" s="45"/>
      <c r="T2416" s="45"/>
      <c r="U2416" s="45"/>
      <c r="V2416" s="45">
        <v>618.196023043268</v>
      </c>
      <c r="W2416" s="45"/>
      <c r="X2416" s="45"/>
      <c r="Y2416" s="45"/>
      <c r="Z2416" s="45"/>
      <c r="AA2416" s="45"/>
      <c r="AB2416" s="45"/>
      <c r="AC2416" s="45">
        <v>618.196023043268</v>
      </c>
      <c r="AD2416" s="45">
        <v>61.619897021857476</v>
      </c>
      <c r="AE2416" s="45"/>
      <c r="AF2416" s="45"/>
      <c r="AG2416" s="45"/>
      <c r="AH2416" s="45"/>
      <c r="AI2416" s="45"/>
      <c r="AJ2416" s="45">
        <v>618.196023043268</v>
      </c>
      <c r="AK2416" s="45">
        <v>0.033</v>
      </c>
      <c r="AL2416" s="45"/>
      <c r="AM2416" s="45"/>
      <c r="AN2416" s="45"/>
      <c r="AO2416" s="23"/>
      <c r="AP2416" s="23"/>
      <c r="AQ2416" s="45">
        <v>618.196023043268</v>
      </c>
      <c r="AR2416" s="45">
        <v>0.029</v>
      </c>
      <c r="AS2416" s="23"/>
      <c r="AT2416" s="23"/>
      <c r="AU2416" s="23"/>
      <c r="AV2416" s="23"/>
      <c r="AW2416" s="23"/>
      <c r="AX2416" s="45">
        <v>618.196023043268</v>
      </c>
      <c r="AY2416" s="23">
        <v>0.409</v>
      </c>
      <c r="AZ2416" s="23"/>
      <c r="BA2416" s="23"/>
      <c r="BB2416" s="23"/>
      <c r="BC2416" s="23"/>
      <c r="BD2416" s="23"/>
      <c r="BE2416" s="45">
        <v>618.196023043268</v>
      </c>
      <c r="BF2416" s="45">
        <v>37.0</v>
      </c>
      <c r="BG2416" s="23"/>
      <c r="BH2416" s="23"/>
      <c r="BI2416" s="23"/>
      <c r="BJ2416" s="23"/>
      <c r="BK2416" s="23"/>
      <c r="BL2416" s="45">
        <v>618.196023043268</v>
      </c>
      <c r="BM2416" s="45">
        <v>1.237</v>
      </c>
      <c r="BN2416" s="23"/>
      <c r="BO2416" s="23"/>
      <c r="BP2416" s="23"/>
      <c r="BQ2416" s="23"/>
      <c r="BR2416" s="23"/>
      <c r="BS2416" s="45">
        <v>618.196023043268</v>
      </c>
      <c r="BT2416" s="45">
        <v>0.093</v>
      </c>
      <c r="BU2416" s="23"/>
      <c r="BV2416" s="23"/>
      <c r="BW2416" s="23"/>
      <c r="BX2416" s="23"/>
      <c r="BY2416" s="23"/>
      <c r="BZ2416" s="23"/>
      <c r="CA2416" s="23"/>
    </row>
    <row r="2417" ht="15.75" customHeight="1">
      <c r="A2417" s="45">
        <v>604.2387962104025</v>
      </c>
      <c r="B2417" s="46">
        <v>0.069</v>
      </c>
      <c r="C2417" s="45"/>
      <c r="D2417" s="45"/>
      <c r="E2417" s="45"/>
      <c r="F2417" s="45"/>
      <c r="G2417" s="45"/>
      <c r="H2417" s="45">
        <v>604.2387962104025</v>
      </c>
      <c r="I2417" s="46">
        <v>0.133</v>
      </c>
      <c r="J2417" s="45"/>
      <c r="K2417" s="45"/>
      <c r="L2417" s="45"/>
      <c r="M2417" s="45"/>
      <c r="N2417" s="45"/>
      <c r="O2417" s="45">
        <v>604.2387962104025</v>
      </c>
      <c r="P2417" s="45">
        <v>5.536351095583917E-4</v>
      </c>
      <c r="Q2417" s="45"/>
      <c r="R2417" s="45"/>
      <c r="S2417" s="45"/>
      <c r="T2417" s="45"/>
      <c r="U2417" s="45"/>
      <c r="V2417" s="45">
        <v>604.2387962104025</v>
      </c>
      <c r="W2417" s="45">
        <v>8.734047081018153E-4</v>
      </c>
      <c r="X2417" s="45"/>
      <c r="Y2417" s="45"/>
      <c r="Z2417" s="45"/>
      <c r="AA2417" s="45"/>
      <c r="AB2417" s="45"/>
      <c r="AC2417" s="45">
        <v>604.2387962104025</v>
      </c>
      <c r="AD2417" s="45">
        <v>69.86679846064338</v>
      </c>
      <c r="AE2417" s="45"/>
      <c r="AF2417" s="45"/>
      <c r="AG2417" s="45"/>
      <c r="AH2417" s="45"/>
      <c r="AI2417" s="45"/>
      <c r="AJ2417" s="45">
        <v>604.2387962104025</v>
      </c>
      <c r="AK2417" s="45">
        <v>0.032</v>
      </c>
      <c r="AL2417" s="45"/>
      <c r="AM2417" s="45"/>
      <c r="AN2417" s="45"/>
      <c r="AO2417" s="23"/>
      <c r="AP2417" s="23"/>
      <c r="AQ2417" s="45">
        <v>604.2387962104025</v>
      </c>
      <c r="AR2417" s="45">
        <v>0.028</v>
      </c>
      <c r="AS2417" s="23"/>
      <c r="AT2417" s="23"/>
      <c r="AU2417" s="23"/>
      <c r="AV2417" s="23"/>
      <c r="AW2417" s="23"/>
      <c r="AX2417" s="45">
        <v>604.2387962104025</v>
      </c>
      <c r="AY2417" s="23">
        <v>0.409</v>
      </c>
      <c r="AZ2417" s="23"/>
      <c r="BA2417" s="23"/>
      <c r="BB2417" s="23"/>
      <c r="BC2417" s="23"/>
      <c r="BD2417" s="23"/>
      <c r="BE2417" s="45">
        <v>604.2387962104025</v>
      </c>
      <c r="BF2417" s="45">
        <v>37.0</v>
      </c>
      <c r="BG2417" s="23"/>
      <c r="BH2417" s="23"/>
      <c r="BI2417" s="23"/>
      <c r="BJ2417" s="23"/>
      <c r="BK2417" s="23"/>
      <c r="BL2417" s="45">
        <v>604.2387962104025</v>
      </c>
      <c r="BM2417" s="45">
        <v>1.26</v>
      </c>
      <c r="BN2417" s="23"/>
      <c r="BO2417" s="23"/>
      <c r="BP2417" s="23"/>
      <c r="BQ2417" s="23"/>
      <c r="BR2417" s="23"/>
      <c r="BS2417" s="45">
        <v>604.2387962104025</v>
      </c>
      <c r="BT2417" s="45">
        <v>0.105</v>
      </c>
      <c r="BU2417" s="23"/>
      <c r="BV2417" s="23"/>
      <c r="BW2417" s="23"/>
      <c r="BX2417" s="23"/>
      <c r="BY2417" s="23"/>
      <c r="BZ2417" s="23"/>
      <c r="CA2417" s="23"/>
    </row>
    <row r="2418" ht="15.75" customHeight="1">
      <c r="A2418" s="45">
        <v>590.2468893851445</v>
      </c>
      <c r="B2418" s="46">
        <v>0.067</v>
      </c>
      <c r="C2418" s="45"/>
      <c r="D2418" s="45"/>
      <c r="E2418" s="45"/>
      <c r="F2418" s="45"/>
      <c r="G2418" s="45"/>
      <c r="H2418" s="45">
        <v>590.2468893851445</v>
      </c>
      <c r="I2418" s="46">
        <v>0.134</v>
      </c>
      <c r="J2418" s="45"/>
      <c r="K2418" s="45"/>
      <c r="L2418" s="45"/>
      <c r="M2418" s="45"/>
      <c r="N2418" s="45"/>
      <c r="O2418" s="45">
        <v>590.2468893851445</v>
      </c>
      <c r="P2418" s="45"/>
      <c r="Q2418" s="45"/>
      <c r="R2418" s="45"/>
      <c r="S2418" s="45"/>
      <c r="T2418" s="45"/>
      <c r="U2418" s="45"/>
      <c r="V2418" s="45">
        <v>590.2468893851445</v>
      </c>
      <c r="W2418" s="45"/>
      <c r="X2418" s="45"/>
      <c r="Y2418" s="45"/>
      <c r="Z2418" s="45"/>
      <c r="AA2418" s="45"/>
      <c r="AB2418" s="45"/>
      <c r="AC2418" s="45">
        <v>590.2468893851445</v>
      </c>
      <c r="AD2418" s="45">
        <v>63.57699255394423</v>
      </c>
      <c r="AE2418" s="45"/>
      <c r="AF2418" s="45"/>
      <c r="AG2418" s="45"/>
      <c r="AH2418" s="45"/>
      <c r="AI2418" s="45"/>
      <c r="AJ2418" s="45">
        <v>590.2468893851445</v>
      </c>
      <c r="AK2418" s="45">
        <v>0.032</v>
      </c>
      <c r="AL2418" s="45"/>
      <c r="AM2418" s="45"/>
      <c r="AN2418" s="45"/>
      <c r="AO2418" s="23"/>
      <c r="AP2418" s="23"/>
      <c r="AQ2418" s="45">
        <v>590.2468893851445</v>
      </c>
      <c r="AR2418" s="45">
        <v>0.028</v>
      </c>
      <c r="AS2418" s="23"/>
      <c r="AT2418" s="23"/>
      <c r="AU2418" s="23"/>
      <c r="AV2418" s="23"/>
      <c r="AW2418" s="23"/>
      <c r="AX2418" s="45">
        <v>590.2468893851445</v>
      </c>
      <c r="AY2418" s="23">
        <v>0.409</v>
      </c>
      <c r="AZ2418" s="23"/>
      <c r="BA2418" s="23"/>
      <c r="BB2418" s="23"/>
      <c r="BC2418" s="23"/>
      <c r="BD2418" s="23"/>
      <c r="BE2418" s="45">
        <v>590.2468893851445</v>
      </c>
      <c r="BF2418" s="45">
        <v>37.0</v>
      </c>
      <c r="BG2418" s="23"/>
      <c r="BH2418" s="23"/>
      <c r="BI2418" s="23"/>
      <c r="BJ2418" s="23"/>
      <c r="BK2418" s="23"/>
      <c r="BL2418" s="45">
        <v>590.2468893851445</v>
      </c>
      <c r="BM2418" s="45">
        <v>1.325</v>
      </c>
      <c r="BN2418" s="23"/>
      <c r="BO2418" s="23"/>
      <c r="BP2418" s="23"/>
      <c r="BQ2418" s="23"/>
      <c r="BR2418" s="23"/>
      <c r="BS2418" s="45">
        <v>590.2468893851445</v>
      </c>
      <c r="BT2418" s="45">
        <v>0.123</v>
      </c>
      <c r="BU2418" s="23"/>
      <c r="BV2418" s="23"/>
      <c r="BW2418" s="23"/>
      <c r="BX2418" s="23"/>
      <c r="BY2418" s="23"/>
      <c r="BZ2418" s="23"/>
      <c r="CA2418" s="23"/>
    </row>
    <row r="2419" ht="15.75" customHeight="1">
      <c r="A2419" s="45">
        <v>576.6356617003797</v>
      </c>
      <c r="B2419" s="46">
        <v>0.067</v>
      </c>
      <c r="C2419" s="45"/>
      <c r="D2419" s="45"/>
      <c r="E2419" s="45"/>
      <c r="F2419" s="45"/>
      <c r="G2419" s="45"/>
      <c r="H2419" s="45">
        <v>576.6356617003797</v>
      </c>
      <c r="I2419" s="46">
        <v>0.135</v>
      </c>
      <c r="J2419" s="45"/>
      <c r="K2419" s="45"/>
      <c r="L2419" s="45"/>
      <c r="M2419" s="45"/>
      <c r="N2419" s="45"/>
      <c r="O2419" s="45">
        <v>576.6356617003797</v>
      </c>
      <c r="P2419" s="45"/>
      <c r="Q2419" s="45"/>
      <c r="R2419" s="45"/>
      <c r="S2419" s="45"/>
      <c r="T2419" s="45"/>
      <c r="U2419" s="45"/>
      <c r="V2419" s="45">
        <v>576.6356617003797</v>
      </c>
      <c r="W2419" s="45"/>
      <c r="X2419" s="45"/>
      <c r="Y2419" s="45"/>
      <c r="Z2419" s="45"/>
      <c r="AA2419" s="45"/>
      <c r="AB2419" s="45"/>
      <c r="AC2419" s="45">
        <v>576.6356617003797</v>
      </c>
      <c r="AD2419" s="45">
        <v>60.59870325405091</v>
      </c>
      <c r="AE2419" s="45"/>
      <c r="AF2419" s="45"/>
      <c r="AG2419" s="45"/>
      <c r="AH2419" s="45"/>
      <c r="AI2419" s="45"/>
      <c r="AJ2419" s="45">
        <v>576.6356617003797</v>
      </c>
      <c r="AK2419" s="45">
        <v>0.031</v>
      </c>
      <c r="AL2419" s="45"/>
      <c r="AM2419" s="45"/>
      <c r="AN2419" s="45"/>
      <c r="AO2419" s="23"/>
      <c r="AP2419" s="23"/>
      <c r="AQ2419" s="45">
        <v>576.6356617003797</v>
      </c>
      <c r="AR2419" s="45">
        <v>0.027</v>
      </c>
      <c r="AS2419" s="23"/>
      <c r="AT2419" s="23"/>
      <c r="AU2419" s="23"/>
      <c r="AV2419" s="23"/>
      <c r="AW2419" s="23"/>
      <c r="AX2419" s="45">
        <v>576.6356617003797</v>
      </c>
      <c r="AY2419" s="23">
        <v>0.409</v>
      </c>
      <c r="AZ2419" s="23"/>
      <c r="BA2419" s="23"/>
      <c r="BB2419" s="23"/>
      <c r="BC2419" s="23"/>
      <c r="BD2419" s="23"/>
      <c r="BE2419" s="45">
        <v>576.6356617003797</v>
      </c>
      <c r="BF2419" s="45">
        <v>40.0</v>
      </c>
      <c r="BG2419" s="23"/>
      <c r="BH2419" s="23"/>
      <c r="BI2419" s="23"/>
      <c r="BJ2419" s="23"/>
      <c r="BK2419" s="23"/>
      <c r="BL2419" s="45">
        <v>576.6356617003797</v>
      </c>
      <c r="BM2419" s="45">
        <v>1.378</v>
      </c>
      <c r="BN2419" s="23"/>
      <c r="BO2419" s="23"/>
      <c r="BP2419" s="23"/>
      <c r="BQ2419" s="23"/>
      <c r="BR2419" s="23"/>
      <c r="BS2419" s="45">
        <v>576.6356617003797</v>
      </c>
      <c r="BT2419" s="45">
        <v>0.16</v>
      </c>
      <c r="BU2419" s="23"/>
      <c r="BV2419" s="23"/>
      <c r="BW2419" s="23"/>
      <c r="BX2419" s="23"/>
      <c r="BY2419" s="23"/>
      <c r="BZ2419" s="23"/>
      <c r="CA2419" s="23"/>
    </row>
    <row r="2420" ht="15.75" customHeight="1">
      <c r="A2420" s="45">
        <v>12173.94351291051</v>
      </c>
      <c r="B2420" s="46">
        <v>0.058</v>
      </c>
      <c r="C2420" s="45"/>
      <c r="D2420" s="45"/>
      <c r="E2420" s="45"/>
      <c r="F2420" s="45"/>
      <c r="G2420" s="45"/>
      <c r="H2420" s="45">
        <v>12173.94351291051</v>
      </c>
      <c r="I2420" s="46">
        <v>0.173</v>
      </c>
      <c r="J2420" s="45"/>
      <c r="K2420" s="45"/>
      <c r="L2420" s="45"/>
      <c r="M2420" s="45"/>
      <c r="N2420" s="45"/>
      <c r="O2420" s="45">
        <v>12173.94351291051</v>
      </c>
      <c r="P2420" s="45"/>
      <c r="Q2420" s="45"/>
      <c r="R2420" s="45"/>
      <c r="S2420" s="45"/>
      <c r="T2420" s="45"/>
      <c r="U2420" s="45"/>
      <c r="V2420" s="45">
        <v>12173.94351291051</v>
      </c>
      <c r="W2420" s="45"/>
      <c r="X2420" s="45"/>
      <c r="Y2420" s="45"/>
      <c r="Z2420" s="45"/>
      <c r="AA2420" s="45"/>
      <c r="AB2420" s="45"/>
      <c r="AC2420" s="45">
        <v>12173.94351291051</v>
      </c>
      <c r="AD2420" s="45">
        <v>103.42914633343676</v>
      </c>
      <c r="AE2420" s="45"/>
      <c r="AF2420" s="45"/>
      <c r="AG2420" s="45"/>
      <c r="AH2420" s="45"/>
      <c r="AI2420" s="45"/>
      <c r="AJ2420" s="45">
        <v>12173.94351291051</v>
      </c>
      <c r="AK2420" s="45">
        <v>0.022</v>
      </c>
      <c r="AL2420" s="45"/>
      <c r="AM2420" s="45"/>
      <c r="AN2420" s="45"/>
      <c r="AO2420" s="23"/>
      <c r="AP2420" s="23"/>
      <c r="AQ2420" s="45">
        <v>12173.94351291051</v>
      </c>
      <c r="AR2420" s="45">
        <v>0.039</v>
      </c>
      <c r="AS2420" s="23"/>
      <c r="AT2420" s="23"/>
      <c r="AU2420" s="23"/>
      <c r="AV2420" s="23"/>
      <c r="AW2420" s="23"/>
      <c r="AX2420" s="45">
        <v>12173.94351291051</v>
      </c>
      <c r="AY2420" s="23"/>
      <c r="AZ2420" s="23"/>
      <c r="BA2420" s="23"/>
      <c r="BB2420" s="23"/>
      <c r="BC2420" s="23"/>
      <c r="BD2420" s="23"/>
      <c r="BE2420" s="45">
        <v>12173.94351291051</v>
      </c>
      <c r="BF2420" s="45"/>
      <c r="BG2420" s="23"/>
      <c r="BH2420" s="23"/>
      <c r="BI2420" s="23"/>
      <c r="BJ2420" s="23"/>
      <c r="BK2420" s="23"/>
      <c r="BL2420" s="45">
        <v>12173.94351291051</v>
      </c>
      <c r="BM2420" s="45">
        <v>0.054</v>
      </c>
      <c r="BN2420" s="23"/>
      <c r="BO2420" s="23"/>
      <c r="BP2420" s="23"/>
      <c r="BQ2420" s="23"/>
      <c r="BR2420" s="23"/>
      <c r="BS2420" s="45">
        <v>12173.94351291051</v>
      </c>
      <c r="BT2420" s="45">
        <v>0.066</v>
      </c>
      <c r="BU2420" s="23"/>
      <c r="BV2420" s="23"/>
      <c r="BW2420" s="23"/>
      <c r="BX2420" s="23"/>
      <c r="BY2420" s="23"/>
      <c r="BZ2420" s="23"/>
      <c r="CA2420" s="23"/>
    </row>
    <row r="2421" ht="15.75" customHeight="1">
      <c r="A2421" s="45">
        <v>12177.396760814117</v>
      </c>
      <c r="B2421" s="46">
        <v>0.058</v>
      </c>
      <c r="C2421" s="45"/>
      <c r="D2421" s="45"/>
      <c r="E2421" s="45"/>
      <c r="F2421" s="45"/>
      <c r="G2421" s="45"/>
      <c r="H2421" s="45">
        <v>12177.396760814117</v>
      </c>
      <c r="I2421" s="46">
        <v>0.17</v>
      </c>
      <c r="J2421" s="45"/>
      <c r="K2421" s="45"/>
      <c r="L2421" s="45"/>
      <c r="M2421" s="45"/>
      <c r="N2421" s="45"/>
      <c r="O2421" s="45">
        <v>12177.396760814117</v>
      </c>
      <c r="P2421" s="45"/>
      <c r="Q2421" s="45"/>
      <c r="R2421" s="45"/>
      <c r="S2421" s="45"/>
      <c r="T2421" s="45"/>
      <c r="U2421" s="45"/>
      <c r="V2421" s="45">
        <v>12177.396760814117</v>
      </c>
      <c r="W2421" s="45"/>
      <c r="X2421" s="45"/>
      <c r="Y2421" s="45"/>
      <c r="Z2421" s="45"/>
      <c r="AA2421" s="45"/>
      <c r="AB2421" s="45"/>
      <c r="AC2421" s="45">
        <v>12177.396760814117</v>
      </c>
      <c r="AD2421" s="45">
        <v>82.92572663667966</v>
      </c>
      <c r="AE2421" s="45"/>
      <c r="AF2421" s="45"/>
      <c r="AG2421" s="45"/>
      <c r="AH2421" s="45"/>
      <c r="AI2421" s="45"/>
      <c r="AJ2421" s="45">
        <v>12177.396760814117</v>
      </c>
      <c r="AK2421" s="45">
        <v>0.022</v>
      </c>
      <c r="AL2421" s="45"/>
      <c r="AM2421" s="45"/>
      <c r="AN2421" s="45"/>
      <c r="AO2421" s="23"/>
      <c r="AP2421" s="23"/>
      <c r="AQ2421" s="45">
        <v>12177.396760814117</v>
      </c>
      <c r="AR2421" s="45">
        <v>0.038</v>
      </c>
      <c r="AS2421" s="23"/>
      <c r="AT2421" s="23"/>
      <c r="AU2421" s="23"/>
      <c r="AV2421" s="23"/>
      <c r="AW2421" s="23"/>
      <c r="AX2421" s="45">
        <v>12177.396760814117</v>
      </c>
      <c r="AY2421" s="23"/>
      <c r="AZ2421" s="23"/>
      <c r="BA2421" s="23"/>
      <c r="BB2421" s="23"/>
      <c r="BC2421" s="23"/>
      <c r="BD2421" s="23"/>
      <c r="BE2421" s="45">
        <v>12177.396760814117</v>
      </c>
      <c r="BF2421" s="45"/>
      <c r="BG2421" s="23"/>
      <c r="BH2421" s="23"/>
      <c r="BI2421" s="23"/>
      <c r="BJ2421" s="23"/>
      <c r="BK2421" s="23"/>
      <c r="BL2421" s="45">
        <v>12177.396760814117</v>
      </c>
      <c r="BM2421" s="45">
        <v>0.101</v>
      </c>
      <c r="BN2421" s="23"/>
      <c r="BO2421" s="23"/>
      <c r="BP2421" s="23"/>
      <c r="BQ2421" s="23"/>
      <c r="BR2421" s="23"/>
      <c r="BS2421" s="45">
        <v>12177.396760814117</v>
      </c>
      <c r="BT2421" s="45">
        <v>0.132</v>
      </c>
      <c r="BU2421" s="23"/>
      <c r="BV2421" s="23"/>
      <c r="BW2421" s="23"/>
      <c r="BX2421" s="23"/>
      <c r="BY2421" s="23"/>
      <c r="BZ2421" s="23"/>
      <c r="CA2421" s="23"/>
    </row>
    <row r="2422" ht="15.75" customHeight="1">
      <c r="A2422" s="45">
        <v>12162.592730896355</v>
      </c>
      <c r="B2422" s="46">
        <v>0.058</v>
      </c>
      <c r="C2422" s="45"/>
      <c r="D2422" s="45"/>
      <c r="E2422" s="45"/>
      <c r="F2422" s="45"/>
      <c r="G2422" s="45"/>
      <c r="H2422" s="45">
        <v>12162.592730896355</v>
      </c>
      <c r="I2422" s="46">
        <v>0.163</v>
      </c>
      <c r="J2422" s="45"/>
      <c r="K2422" s="45"/>
      <c r="L2422" s="45"/>
      <c r="M2422" s="45"/>
      <c r="N2422" s="45"/>
      <c r="O2422" s="45">
        <v>12162.592730896355</v>
      </c>
      <c r="P2422" s="45"/>
      <c r="Q2422" s="45"/>
      <c r="R2422" s="45"/>
      <c r="S2422" s="45"/>
      <c r="T2422" s="45"/>
      <c r="U2422" s="45"/>
      <c r="V2422" s="45">
        <v>12162.592730896355</v>
      </c>
      <c r="W2422" s="45">
        <v>0.0022660994978877715</v>
      </c>
      <c r="X2422" s="45"/>
      <c r="Y2422" s="45"/>
      <c r="Z2422" s="45"/>
      <c r="AA2422" s="45"/>
      <c r="AB2422" s="45"/>
      <c r="AC2422" s="45">
        <v>12162.592730896355</v>
      </c>
      <c r="AD2422" s="45">
        <v>58.6175061182022</v>
      </c>
      <c r="AE2422" s="45"/>
      <c r="AF2422" s="45"/>
      <c r="AG2422" s="45"/>
      <c r="AH2422" s="45"/>
      <c r="AI2422" s="45"/>
      <c r="AJ2422" s="45">
        <v>12162.592730896355</v>
      </c>
      <c r="AK2422" s="45">
        <v>0.022</v>
      </c>
      <c r="AL2422" s="45"/>
      <c r="AM2422" s="45"/>
      <c r="AN2422" s="45"/>
      <c r="AO2422" s="23"/>
      <c r="AP2422" s="23"/>
      <c r="AQ2422" s="45">
        <v>12162.592730896355</v>
      </c>
      <c r="AR2422" s="45">
        <v>0.037</v>
      </c>
      <c r="AS2422" s="23"/>
      <c r="AT2422" s="23"/>
      <c r="AU2422" s="23"/>
      <c r="AV2422" s="23"/>
      <c r="AW2422" s="23"/>
      <c r="AX2422" s="45">
        <v>12162.592730896355</v>
      </c>
      <c r="AY2422" s="23"/>
      <c r="AZ2422" s="23"/>
      <c r="BA2422" s="23"/>
      <c r="BB2422" s="23"/>
      <c r="BC2422" s="23"/>
      <c r="BD2422" s="23"/>
      <c r="BE2422" s="45">
        <v>12162.592730896355</v>
      </c>
      <c r="BF2422" s="45"/>
      <c r="BG2422" s="23"/>
      <c r="BH2422" s="23"/>
      <c r="BI2422" s="23"/>
      <c r="BJ2422" s="23"/>
      <c r="BK2422" s="23"/>
      <c r="BL2422" s="45">
        <v>12162.592730896355</v>
      </c>
      <c r="BM2422" s="45">
        <v>0.106</v>
      </c>
      <c r="BN2422" s="23"/>
      <c r="BO2422" s="23"/>
      <c r="BP2422" s="23"/>
      <c r="BQ2422" s="23"/>
      <c r="BR2422" s="23"/>
      <c r="BS2422" s="45">
        <v>12162.592730896355</v>
      </c>
      <c r="BT2422" s="45"/>
      <c r="BU2422" s="23"/>
      <c r="BV2422" s="23"/>
      <c r="BW2422" s="23"/>
      <c r="BX2422" s="23"/>
      <c r="BY2422" s="23"/>
      <c r="BZ2422" s="23"/>
      <c r="CA2422" s="23"/>
    </row>
    <row r="2423" ht="15.75" customHeight="1">
      <c r="A2423" s="45">
        <v>12118.387621216223</v>
      </c>
      <c r="B2423" s="46">
        <v>0.056</v>
      </c>
      <c r="C2423" s="45"/>
      <c r="D2423" s="45"/>
      <c r="E2423" s="45"/>
      <c r="F2423" s="45"/>
      <c r="G2423" s="45"/>
      <c r="H2423" s="45">
        <v>12118.387621216223</v>
      </c>
      <c r="I2423" s="46">
        <v>0.15</v>
      </c>
      <c r="J2423" s="45"/>
      <c r="K2423" s="45"/>
      <c r="L2423" s="45"/>
      <c r="M2423" s="45"/>
      <c r="N2423" s="45"/>
      <c r="O2423" s="45">
        <v>12118.387621216223</v>
      </c>
      <c r="P2423" s="45"/>
      <c r="Q2423" s="45"/>
      <c r="R2423" s="45"/>
      <c r="S2423" s="45"/>
      <c r="T2423" s="45"/>
      <c r="U2423" s="45"/>
      <c r="V2423" s="45">
        <v>12118.387621216223</v>
      </c>
      <c r="W2423" s="45">
        <v>0.002063396018110115</v>
      </c>
      <c r="X2423" s="45"/>
      <c r="Y2423" s="45"/>
      <c r="Z2423" s="45"/>
      <c r="AA2423" s="45"/>
      <c r="AB2423" s="45"/>
      <c r="AC2423" s="45">
        <v>12118.387621216223</v>
      </c>
      <c r="AD2423" s="45">
        <v>39.80828330759064</v>
      </c>
      <c r="AE2423" s="45"/>
      <c r="AF2423" s="45"/>
      <c r="AG2423" s="45"/>
      <c r="AH2423" s="45"/>
      <c r="AI2423" s="45"/>
      <c r="AJ2423" s="45">
        <v>12118.387621216223</v>
      </c>
      <c r="AK2423" s="45">
        <v>0.022</v>
      </c>
      <c r="AL2423" s="45"/>
      <c r="AM2423" s="45"/>
      <c r="AN2423" s="45"/>
      <c r="AO2423" s="23"/>
      <c r="AP2423" s="23"/>
      <c r="AQ2423" s="45">
        <v>12118.387621216223</v>
      </c>
      <c r="AR2423" s="45">
        <v>0.037</v>
      </c>
      <c r="AS2423" s="23"/>
      <c r="AT2423" s="23"/>
      <c r="AU2423" s="23"/>
      <c r="AV2423" s="23"/>
      <c r="AW2423" s="23"/>
      <c r="AX2423" s="45">
        <v>12118.387621216223</v>
      </c>
      <c r="AY2423" s="23"/>
      <c r="AZ2423" s="23"/>
      <c r="BA2423" s="23"/>
      <c r="BB2423" s="23"/>
      <c r="BC2423" s="23"/>
      <c r="BD2423" s="23"/>
      <c r="BE2423" s="45">
        <v>12118.387621216223</v>
      </c>
      <c r="BF2423" s="45"/>
      <c r="BG2423" s="23"/>
      <c r="BH2423" s="23"/>
      <c r="BI2423" s="23"/>
      <c r="BJ2423" s="23"/>
      <c r="BK2423" s="23"/>
      <c r="BL2423" s="45">
        <v>12118.387621216223</v>
      </c>
      <c r="BM2423" s="45">
        <v>0.183</v>
      </c>
      <c r="BN2423" s="23"/>
      <c r="BO2423" s="23"/>
      <c r="BP2423" s="23"/>
      <c r="BQ2423" s="23"/>
      <c r="BR2423" s="23"/>
      <c r="BS2423" s="45">
        <v>12118.387621216223</v>
      </c>
      <c r="BT2423" s="45"/>
      <c r="BU2423" s="23"/>
      <c r="BV2423" s="23"/>
      <c r="BW2423" s="23"/>
      <c r="BX2423" s="23"/>
      <c r="BY2423" s="23"/>
      <c r="BZ2423" s="23"/>
      <c r="CA2423" s="23"/>
    </row>
    <row r="2424" ht="15.75" customHeight="1">
      <c r="A2424" s="45">
        <v>12162.541103047934</v>
      </c>
      <c r="B2424" s="46">
        <v>0.053</v>
      </c>
      <c r="C2424" s="45"/>
      <c r="D2424" s="45"/>
      <c r="E2424" s="45"/>
      <c r="F2424" s="45"/>
      <c r="G2424" s="45"/>
      <c r="H2424" s="45">
        <v>12162.541103047934</v>
      </c>
      <c r="I2424" s="46">
        <v>0.145</v>
      </c>
      <c r="J2424" s="45"/>
      <c r="K2424" s="45"/>
      <c r="L2424" s="45"/>
      <c r="M2424" s="45"/>
      <c r="N2424" s="45"/>
      <c r="O2424" s="45">
        <v>12162.541103047934</v>
      </c>
      <c r="P2424" s="45"/>
      <c r="Q2424" s="45"/>
      <c r="R2424" s="45"/>
      <c r="S2424" s="45"/>
      <c r="T2424" s="45"/>
      <c r="U2424" s="45"/>
      <c r="V2424" s="45">
        <v>12162.541103047934</v>
      </c>
      <c r="W2424" s="45">
        <v>0.0020582900339393266</v>
      </c>
      <c r="X2424" s="45"/>
      <c r="Y2424" s="45"/>
      <c r="Z2424" s="45"/>
      <c r="AA2424" s="45"/>
      <c r="AB2424" s="45"/>
      <c r="AC2424" s="45">
        <v>12162.541103047934</v>
      </c>
      <c r="AD2424" s="45">
        <v>39.633312591899745</v>
      </c>
      <c r="AE2424" s="45"/>
      <c r="AF2424" s="45"/>
      <c r="AG2424" s="45"/>
      <c r="AH2424" s="45"/>
      <c r="AI2424" s="45"/>
      <c r="AJ2424" s="45">
        <v>12162.541103047934</v>
      </c>
      <c r="AK2424" s="45">
        <v>0.022</v>
      </c>
      <c r="AL2424" s="45"/>
      <c r="AM2424" s="45"/>
      <c r="AN2424" s="45"/>
      <c r="AO2424" s="23"/>
      <c r="AP2424" s="23"/>
      <c r="AQ2424" s="45">
        <v>12162.541103047934</v>
      </c>
      <c r="AR2424" s="45">
        <v>0.036</v>
      </c>
      <c r="AS2424" s="23"/>
      <c r="AT2424" s="23"/>
      <c r="AU2424" s="23"/>
      <c r="AV2424" s="23"/>
      <c r="AW2424" s="23"/>
      <c r="AX2424" s="45">
        <v>12162.541103047934</v>
      </c>
      <c r="AY2424" s="23"/>
      <c r="AZ2424" s="23"/>
      <c r="BA2424" s="23"/>
      <c r="BB2424" s="23"/>
      <c r="BC2424" s="23"/>
      <c r="BD2424" s="23"/>
      <c r="BE2424" s="45">
        <v>12162.541103047934</v>
      </c>
      <c r="BF2424" s="45">
        <v>46.0</v>
      </c>
      <c r="BG2424" s="23"/>
      <c r="BH2424" s="23"/>
      <c r="BI2424" s="23"/>
      <c r="BJ2424" s="23"/>
      <c r="BK2424" s="23"/>
      <c r="BL2424" s="45">
        <v>12162.541103047934</v>
      </c>
      <c r="BM2424" s="45">
        <v>0.227</v>
      </c>
      <c r="BN2424" s="23"/>
      <c r="BO2424" s="23"/>
      <c r="BP2424" s="23"/>
      <c r="BQ2424" s="23"/>
      <c r="BR2424" s="23"/>
      <c r="BS2424" s="45">
        <v>12162.541103047934</v>
      </c>
      <c r="BT2424" s="45"/>
      <c r="BU2424" s="23"/>
      <c r="BV2424" s="23"/>
      <c r="BW2424" s="23"/>
      <c r="BX2424" s="23"/>
      <c r="BY2424" s="23"/>
      <c r="BZ2424" s="23"/>
      <c r="CA2424" s="23"/>
    </row>
    <row r="2425" ht="15.75" customHeight="1">
      <c r="A2425" s="45">
        <v>12104.201945496652</v>
      </c>
      <c r="B2425" s="46">
        <v>0.053</v>
      </c>
      <c r="C2425" s="45"/>
      <c r="D2425" s="45"/>
      <c r="E2425" s="45"/>
      <c r="F2425" s="45"/>
      <c r="G2425" s="45"/>
      <c r="H2425" s="45">
        <v>12104.201945496652</v>
      </c>
      <c r="I2425" s="46">
        <v>0.145</v>
      </c>
      <c r="J2425" s="45"/>
      <c r="K2425" s="45"/>
      <c r="L2425" s="45"/>
      <c r="M2425" s="45"/>
      <c r="N2425" s="45"/>
      <c r="O2425" s="45">
        <v>12104.201945496652</v>
      </c>
      <c r="P2425" s="45">
        <v>6.29572285150243E-4</v>
      </c>
      <c r="Q2425" s="45"/>
      <c r="R2425" s="45"/>
      <c r="S2425" s="45"/>
      <c r="T2425" s="45"/>
      <c r="U2425" s="45"/>
      <c r="V2425" s="45">
        <v>12104.201945496652</v>
      </c>
      <c r="W2425" s="45">
        <v>0.00213975716122045</v>
      </c>
      <c r="X2425" s="45"/>
      <c r="Y2425" s="45"/>
      <c r="Z2425" s="45"/>
      <c r="AA2425" s="45"/>
      <c r="AB2425" s="45"/>
      <c r="AC2425" s="45">
        <v>12104.201945496652</v>
      </c>
      <c r="AD2425" s="45">
        <v>52.57388602507249</v>
      </c>
      <c r="AE2425" s="45"/>
      <c r="AF2425" s="45"/>
      <c r="AG2425" s="45"/>
      <c r="AH2425" s="45"/>
      <c r="AI2425" s="45"/>
      <c r="AJ2425" s="45">
        <v>12104.201945496652</v>
      </c>
      <c r="AK2425" s="45">
        <v>0.022</v>
      </c>
      <c r="AL2425" s="45"/>
      <c r="AM2425" s="45"/>
      <c r="AN2425" s="45"/>
      <c r="AO2425" s="23"/>
      <c r="AP2425" s="23"/>
      <c r="AQ2425" s="45">
        <v>12104.201945496652</v>
      </c>
      <c r="AR2425" s="45">
        <v>0.036</v>
      </c>
      <c r="AS2425" s="23"/>
      <c r="AT2425" s="23"/>
      <c r="AU2425" s="23"/>
      <c r="AV2425" s="23"/>
      <c r="AW2425" s="23"/>
      <c r="AX2425" s="45">
        <v>12104.201945496652</v>
      </c>
      <c r="AY2425" s="23">
        <v>0.39</v>
      </c>
      <c r="AZ2425" s="23"/>
      <c r="BA2425" s="23"/>
      <c r="BB2425" s="23"/>
      <c r="BC2425" s="23"/>
      <c r="BD2425" s="23"/>
      <c r="BE2425" s="45">
        <v>12104.201945496652</v>
      </c>
      <c r="BF2425" s="45">
        <v>42.0</v>
      </c>
      <c r="BG2425" s="23"/>
      <c r="BH2425" s="23"/>
      <c r="BI2425" s="23"/>
      <c r="BJ2425" s="23"/>
      <c r="BK2425" s="23"/>
      <c r="BL2425" s="45">
        <v>12104.201945496652</v>
      </c>
      <c r="BM2425" s="45">
        <v>0.37</v>
      </c>
      <c r="BN2425" s="23"/>
      <c r="BO2425" s="23"/>
      <c r="BP2425" s="23"/>
      <c r="BQ2425" s="23"/>
      <c r="BR2425" s="23"/>
      <c r="BS2425" s="45">
        <v>12104.201945496652</v>
      </c>
      <c r="BT2425" s="45"/>
      <c r="BU2425" s="23"/>
      <c r="BV2425" s="23"/>
      <c r="BW2425" s="23"/>
      <c r="BX2425" s="23"/>
      <c r="BY2425" s="23"/>
      <c r="BZ2425" s="23"/>
      <c r="CA2425" s="23"/>
    </row>
    <row r="2426" ht="15.75" customHeight="1">
      <c r="A2426" s="45">
        <v>12090.2577325649</v>
      </c>
      <c r="B2426" s="46">
        <v>0.041</v>
      </c>
      <c r="C2426" s="45"/>
      <c r="D2426" s="45"/>
      <c r="E2426" s="45"/>
      <c r="F2426" s="45"/>
      <c r="G2426" s="45"/>
      <c r="H2426" s="45">
        <v>12090.2577325649</v>
      </c>
      <c r="I2426" s="46">
        <v>0.145</v>
      </c>
      <c r="J2426" s="45"/>
      <c r="K2426" s="45"/>
      <c r="L2426" s="45"/>
      <c r="M2426" s="45"/>
      <c r="N2426" s="45"/>
      <c r="O2426" s="45">
        <v>12090.2577325649</v>
      </c>
      <c r="P2426" s="45"/>
      <c r="Q2426" s="45"/>
      <c r="R2426" s="45"/>
      <c r="S2426" s="45"/>
      <c r="T2426" s="45"/>
      <c r="U2426" s="45"/>
      <c r="V2426" s="45">
        <v>12090.2577325649</v>
      </c>
      <c r="W2426" s="45"/>
      <c r="X2426" s="45"/>
      <c r="Y2426" s="45"/>
      <c r="Z2426" s="45"/>
      <c r="AA2426" s="45"/>
      <c r="AB2426" s="45"/>
      <c r="AC2426" s="45">
        <v>12090.2577325649</v>
      </c>
      <c r="AD2426" s="45">
        <v>64.02157396386309</v>
      </c>
      <c r="AE2426" s="45"/>
      <c r="AF2426" s="45"/>
      <c r="AG2426" s="45"/>
      <c r="AH2426" s="45"/>
      <c r="AI2426" s="45"/>
      <c r="AJ2426" s="45">
        <v>12090.2577325649</v>
      </c>
      <c r="AK2426" s="45">
        <v>0.022</v>
      </c>
      <c r="AL2426" s="45"/>
      <c r="AM2426" s="45"/>
      <c r="AN2426" s="45"/>
      <c r="AO2426" s="23"/>
      <c r="AP2426" s="23"/>
      <c r="AQ2426" s="45">
        <v>12090.2577325649</v>
      </c>
      <c r="AR2426" s="45">
        <v>0.035</v>
      </c>
      <c r="AS2426" s="23"/>
      <c r="AT2426" s="23"/>
      <c r="AU2426" s="23"/>
      <c r="AV2426" s="23"/>
      <c r="AW2426" s="23"/>
      <c r="AX2426" s="45">
        <v>12090.2577325649</v>
      </c>
      <c r="AY2426" s="23">
        <v>0.39</v>
      </c>
      <c r="AZ2426" s="23"/>
      <c r="BA2426" s="23"/>
      <c r="BB2426" s="23"/>
      <c r="BC2426" s="23"/>
      <c r="BD2426" s="23"/>
      <c r="BE2426" s="45">
        <v>12090.2577325649</v>
      </c>
      <c r="BF2426" s="45">
        <v>41.0</v>
      </c>
      <c r="BG2426" s="23"/>
      <c r="BH2426" s="23"/>
      <c r="BI2426" s="23"/>
      <c r="BJ2426" s="23"/>
      <c r="BK2426" s="23"/>
      <c r="BL2426" s="45">
        <v>12090.2577325649</v>
      </c>
      <c r="BM2426" s="45">
        <v>0.523</v>
      </c>
      <c r="BN2426" s="23"/>
      <c r="BO2426" s="23"/>
      <c r="BP2426" s="23"/>
      <c r="BQ2426" s="23"/>
      <c r="BR2426" s="23"/>
      <c r="BS2426" s="45">
        <v>12090.2577325649</v>
      </c>
      <c r="BT2426" s="45"/>
      <c r="BU2426" s="23"/>
      <c r="BV2426" s="23"/>
      <c r="BW2426" s="23"/>
      <c r="BX2426" s="23"/>
      <c r="BY2426" s="23"/>
      <c r="BZ2426" s="23"/>
      <c r="CA2426" s="23"/>
    </row>
    <row r="2427" ht="15.75" customHeight="1">
      <c r="A2427" s="45">
        <v>12019.993868176172</v>
      </c>
      <c r="B2427" s="46">
        <v>0.039</v>
      </c>
      <c r="C2427" s="45"/>
      <c r="D2427" s="45"/>
      <c r="E2427" s="45"/>
      <c r="F2427" s="45"/>
      <c r="G2427" s="45"/>
      <c r="H2427" s="45">
        <v>12019.993868176172</v>
      </c>
      <c r="I2427" s="46">
        <v>0.146</v>
      </c>
      <c r="J2427" s="45"/>
      <c r="K2427" s="45"/>
      <c r="L2427" s="45"/>
      <c r="M2427" s="45"/>
      <c r="N2427" s="45"/>
      <c r="O2427" s="45">
        <v>12019.993868176172</v>
      </c>
      <c r="P2427" s="45">
        <v>6.490076024750554E-4</v>
      </c>
      <c r="Q2427" s="45"/>
      <c r="R2427" s="45"/>
      <c r="S2427" s="45"/>
      <c r="T2427" s="45"/>
      <c r="U2427" s="45"/>
      <c r="V2427" s="45">
        <v>12019.993868176172</v>
      </c>
      <c r="W2427" s="45">
        <v>0.0020326918109518735</v>
      </c>
      <c r="X2427" s="45"/>
      <c r="Y2427" s="45"/>
      <c r="Z2427" s="45"/>
      <c r="AA2427" s="45"/>
      <c r="AB2427" s="45"/>
      <c r="AC2427" s="45">
        <v>12019.993868176172</v>
      </c>
      <c r="AD2427" s="45">
        <v>75.28488188710642</v>
      </c>
      <c r="AE2427" s="45"/>
      <c r="AF2427" s="45"/>
      <c r="AG2427" s="45"/>
      <c r="AH2427" s="45"/>
      <c r="AI2427" s="45"/>
      <c r="AJ2427" s="45">
        <v>12019.993868176172</v>
      </c>
      <c r="AK2427" s="45">
        <v>0.022</v>
      </c>
      <c r="AL2427" s="45"/>
      <c r="AM2427" s="45"/>
      <c r="AN2427" s="45"/>
      <c r="AO2427" s="23"/>
      <c r="AP2427" s="23"/>
      <c r="AQ2427" s="45">
        <v>12019.993868176172</v>
      </c>
      <c r="AR2427" s="45">
        <v>0.034</v>
      </c>
      <c r="AS2427" s="23"/>
      <c r="AT2427" s="23"/>
      <c r="AU2427" s="23"/>
      <c r="AV2427" s="23"/>
      <c r="AW2427" s="23"/>
      <c r="AX2427" s="45">
        <v>12019.993868176172</v>
      </c>
      <c r="AY2427" s="23">
        <v>0.39</v>
      </c>
      <c r="AZ2427" s="23"/>
      <c r="BA2427" s="23"/>
      <c r="BB2427" s="23"/>
      <c r="BC2427" s="23"/>
      <c r="BD2427" s="23"/>
      <c r="BE2427" s="45">
        <v>12019.993868176172</v>
      </c>
      <c r="BF2427" s="45">
        <v>37.0</v>
      </c>
      <c r="BG2427" s="23"/>
      <c r="BH2427" s="23"/>
      <c r="BI2427" s="23"/>
      <c r="BJ2427" s="23"/>
      <c r="BK2427" s="23"/>
      <c r="BL2427" s="45">
        <v>12019.993868176172</v>
      </c>
      <c r="BM2427" s="45">
        <v>0.699</v>
      </c>
      <c r="BN2427" s="23"/>
      <c r="BO2427" s="23"/>
      <c r="BP2427" s="23"/>
      <c r="BQ2427" s="23"/>
      <c r="BR2427" s="23"/>
      <c r="BS2427" s="45">
        <v>12019.993868176172</v>
      </c>
      <c r="BT2427" s="45">
        <v>0.138</v>
      </c>
      <c r="BU2427" s="23"/>
      <c r="BV2427" s="23"/>
      <c r="BW2427" s="23"/>
      <c r="BX2427" s="23"/>
      <c r="BY2427" s="23"/>
      <c r="BZ2427" s="23"/>
      <c r="CA2427" s="23"/>
    </row>
    <row r="2428" ht="15.75" customHeight="1">
      <c r="A2428" s="45">
        <v>11955.630349898613</v>
      </c>
      <c r="B2428" s="46">
        <v>0.066</v>
      </c>
      <c r="C2428" s="45"/>
      <c r="D2428" s="45"/>
      <c r="E2428" s="45"/>
      <c r="F2428" s="45"/>
      <c r="G2428" s="45"/>
      <c r="H2428" s="45">
        <v>11955.630349898613</v>
      </c>
      <c r="I2428" s="46">
        <v>0.146</v>
      </c>
      <c r="J2428" s="45"/>
      <c r="K2428" s="45"/>
      <c r="L2428" s="45"/>
      <c r="M2428" s="45"/>
      <c r="N2428" s="45"/>
      <c r="O2428" s="45">
        <v>11955.630349898613</v>
      </c>
      <c r="P2428" s="45">
        <v>6.381012170330485E-4</v>
      </c>
      <c r="Q2428" s="45"/>
      <c r="R2428" s="45"/>
      <c r="S2428" s="45"/>
      <c r="T2428" s="45"/>
      <c r="U2428" s="45"/>
      <c r="V2428" s="45">
        <v>11955.630349898613</v>
      </c>
      <c r="W2428" s="45">
        <v>0.0018485598893442253</v>
      </c>
      <c r="X2428" s="45"/>
      <c r="Y2428" s="45"/>
      <c r="Z2428" s="45"/>
      <c r="AA2428" s="45"/>
      <c r="AB2428" s="45"/>
      <c r="AC2428" s="45">
        <v>11955.630349898613</v>
      </c>
      <c r="AD2428" s="45">
        <v>67.03285512266368</v>
      </c>
      <c r="AE2428" s="45"/>
      <c r="AF2428" s="45"/>
      <c r="AG2428" s="45"/>
      <c r="AH2428" s="45"/>
      <c r="AI2428" s="45"/>
      <c r="AJ2428" s="45">
        <v>11955.630349898613</v>
      </c>
      <c r="AK2428" s="45">
        <v>0.022</v>
      </c>
      <c r="AL2428" s="45"/>
      <c r="AM2428" s="45"/>
      <c r="AN2428" s="45"/>
      <c r="AO2428" s="23"/>
      <c r="AP2428" s="23"/>
      <c r="AQ2428" s="45">
        <v>11955.630349898613</v>
      </c>
      <c r="AR2428" s="45">
        <v>0.034</v>
      </c>
      <c r="AS2428" s="23"/>
      <c r="AT2428" s="23"/>
      <c r="AU2428" s="23"/>
      <c r="AV2428" s="23"/>
      <c r="AW2428" s="23"/>
      <c r="AX2428" s="45">
        <v>11955.630349898613</v>
      </c>
      <c r="AY2428" s="23">
        <v>0.39</v>
      </c>
      <c r="AZ2428" s="23"/>
      <c r="BA2428" s="23"/>
      <c r="BB2428" s="23"/>
      <c r="BC2428" s="23"/>
      <c r="BD2428" s="23"/>
      <c r="BE2428" s="45">
        <v>11955.630349898613</v>
      </c>
      <c r="BF2428" s="45">
        <v>39.0</v>
      </c>
      <c r="BG2428" s="23"/>
      <c r="BH2428" s="23"/>
      <c r="BI2428" s="23"/>
      <c r="BJ2428" s="23"/>
      <c r="BK2428" s="23"/>
      <c r="BL2428" s="45">
        <v>11955.630349898613</v>
      </c>
      <c r="BM2428" s="45">
        <v>0.577</v>
      </c>
      <c r="BN2428" s="23"/>
      <c r="BO2428" s="23"/>
      <c r="BP2428" s="23"/>
      <c r="BQ2428" s="23"/>
      <c r="BR2428" s="23"/>
      <c r="BS2428" s="45">
        <v>11955.630349898613</v>
      </c>
      <c r="BT2428" s="45">
        <v>0.182</v>
      </c>
      <c r="BU2428" s="23"/>
      <c r="BV2428" s="23"/>
      <c r="BW2428" s="23"/>
      <c r="BX2428" s="23"/>
      <c r="BY2428" s="23"/>
      <c r="BZ2428" s="23"/>
      <c r="CA2428" s="23"/>
    </row>
    <row r="2429" ht="15.75" customHeight="1">
      <c r="A2429" s="45">
        <v>11890.79843160853</v>
      </c>
      <c r="B2429" s="46">
        <v>0.064</v>
      </c>
      <c r="C2429" s="45"/>
      <c r="D2429" s="45"/>
      <c r="E2429" s="45"/>
      <c r="F2429" s="45"/>
      <c r="G2429" s="45"/>
      <c r="H2429" s="45">
        <v>11890.79843160853</v>
      </c>
      <c r="I2429" s="46">
        <v>0.145</v>
      </c>
      <c r="J2429" s="45"/>
      <c r="K2429" s="45"/>
      <c r="L2429" s="45"/>
      <c r="M2429" s="45"/>
      <c r="N2429" s="45"/>
      <c r="O2429" s="45">
        <v>11890.79843160853</v>
      </c>
      <c r="P2429" s="45"/>
      <c r="Q2429" s="45"/>
      <c r="R2429" s="45"/>
      <c r="S2429" s="45"/>
      <c r="T2429" s="45"/>
      <c r="U2429" s="45"/>
      <c r="V2429" s="45">
        <v>11890.79843160853</v>
      </c>
      <c r="W2429" s="45"/>
      <c r="X2429" s="45"/>
      <c r="Y2429" s="45"/>
      <c r="Z2429" s="45"/>
      <c r="AA2429" s="45"/>
      <c r="AB2429" s="45"/>
      <c r="AC2429" s="45">
        <v>11890.79843160853</v>
      </c>
      <c r="AD2429" s="45">
        <v>66.57661752373393</v>
      </c>
      <c r="AE2429" s="45"/>
      <c r="AF2429" s="45"/>
      <c r="AG2429" s="45"/>
      <c r="AH2429" s="45"/>
      <c r="AI2429" s="45"/>
      <c r="AJ2429" s="45">
        <v>11890.79843160853</v>
      </c>
      <c r="AK2429" s="45">
        <v>0.022</v>
      </c>
      <c r="AL2429" s="45"/>
      <c r="AM2429" s="45"/>
      <c r="AN2429" s="45"/>
      <c r="AO2429" s="23"/>
      <c r="AP2429" s="23"/>
      <c r="AQ2429" s="45">
        <v>11890.79843160853</v>
      </c>
      <c r="AR2429" s="45">
        <v>0.033</v>
      </c>
      <c r="AS2429" s="23"/>
      <c r="AT2429" s="23"/>
      <c r="AU2429" s="23"/>
      <c r="AV2429" s="23"/>
      <c r="AW2429" s="23"/>
      <c r="AX2429" s="45">
        <v>11890.79843160853</v>
      </c>
      <c r="AY2429" s="23">
        <v>0.388</v>
      </c>
      <c r="AZ2429" s="23"/>
      <c r="BA2429" s="23"/>
      <c r="BB2429" s="23"/>
      <c r="BC2429" s="23"/>
      <c r="BD2429" s="23"/>
      <c r="BE2429" s="45">
        <v>11890.79843160853</v>
      </c>
      <c r="BF2429" s="45">
        <v>30.0</v>
      </c>
      <c r="BG2429" s="23"/>
      <c r="BH2429" s="23"/>
      <c r="BI2429" s="23"/>
      <c r="BJ2429" s="23"/>
      <c r="BK2429" s="23"/>
      <c r="BL2429" s="45">
        <v>11890.79843160853</v>
      </c>
      <c r="BM2429" s="45">
        <v>0.625</v>
      </c>
      <c r="BN2429" s="23"/>
      <c r="BO2429" s="23"/>
      <c r="BP2429" s="23"/>
      <c r="BQ2429" s="23"/>
      <c r="BR2429" s="23"/>
      <c r="BS2429" s="45">
        <v>11890.79843160853</v>
      </c>
      <c r="BT2429" s="45">
        <v>0.239</v>
      </c>
      <c r="BU2429" s="23"/>
      <c r="BV2429" s="23"/>
      <c r="BW2429" s="23"/>
      <c r="BX2429" s="23"/>
      <c r="BY2429" s="23"/>
      <c r="BZ2429" s="23"/>
      <c r="CA2429" s="23"/>
    </row>
    <row r="2430" ht="15.75" customHeight="1">
      <c r="A2430" s="45">
        <v>11832.781602440322</v>
      </c>
      <c r="B2430" s="46">
        <v>0.066</v>
      </c>
      <c r="C2430" s="45"/>
      <c r="D2430" s="45"/>
      <c r="E2430" s="45"/>
      <c r="F2430" s="45"/>
      <c r="G2430" s="45"/>
      <c r="H2430" s="45">
        <v>11832.781602440322</v>
      </c>
      <c r="I2430" s="46">
        <v>0.145</v>
      </c>
      <c r="J2430" s="45"/>
      <c r="K2430" s="45"/>
      <c r="L2430" s="45"/>
      <c r="M2430" s="45"/>
      <c r="N2430" s="45"/>
      <c r="O2430" s="45">
        <v>11832.781602440322</v>
      </c>
      <c r="P2430" s="45"/>
      <c r="Q2430" s="45"/>
      <c r="R2430" s="45"/>
      <c r="S2430" s="45"/>
      <c r="T2430" s="45"/>
      <c r="U2430" s="45"/>
      <c r="V2430" s="45">
        <v>11832.781602440322</v>
      </c>
      <c r="W2430" s="45">
        <v>0.0019920470764228635</v>
      </c>
      <c r="X2430" s="45"/>
      <c r="Y2430" s="45"/>
      <c r="Z2430" s="45"/>
      <c r="AA2430" s="45"/>
      <c r="AB2430" s="45"/>
      <c r="AC2430" s="45">
        <v>11832.781602440322</v>
      </c>
      <c r="AD2430" s="45">
        <v>92.86043204270054</v>
      </c>
      <c r="AE2430" s="45"/>
      <c r="AF2430" s="45"/>
      <c r="AG2430" s="45"/>
      <c r="AH2430" s="45"/>
      <c r="AI2430" s="45"/>
      <c r="AJ2430" s="45">
        <v>11832.781602440322</v>
      </c>
      <c r="AK2430" s="45">
        <v>0.022</v>
      </c>
      <c r="AL2430" s="45"/>
      <c r="AM2430" s="45"/>
      <c r="AN2430" s="45"/>
      <c r="AO2430" s="23"/>
      <c r="AP2430" s="23"/>
      <c r="AQ2430" s="45">
        <v>11832.781602440322</v>
      </c>
      <c r="AR2430" s="45">
        <v>0.032</v>
      </c>
      <c r="AS2430" s="23"/>
      <c r="AT2430" s="23"/>
      <c r="AU2430" s="23"/>
      <c r="AV2430" s="23"/>
      <c r="AW2430" s="23"/>
      <c r="AX2430" s="45">
        <v>11832.781602440322</v>
      </c>
      <c r="AY2430" s="23">
        <v>0.388</v>
      </c>
      <c r="AZ2430" s="23"/>
      <c r="BA2430" s="23"/>
      <c r="BB2430" s="23"/>
      <c r="BC2430" s="23"/>
      <c r="BD2430" s="23"/>
      <c r="BE2430" s="45">
        <v>11832.781602440322</v>
      </c>
      <c r="BF2430" s="45">
        <v>24.0</v>
      </c>
      <c r="BG2430" s="23"/>
      <c r="BH2430" s="23"/>
      <c r="BI2430" s="23"/>
      <c r="BJ2430" s="23"/>
      <c r="BK2430" s="23"/>
      <c r="BL2430" s="45">
        <v>11832.781602440322</v>
      </c>
      <c r="BM2430" s="45">
        <v>0.713</v>
      </c>
      <c r="BN2430" s="23"/>
      <c r="BO2430" s="23"/>
      <c r="BP2430" s="23"/>
      <c r="BQ2430" s="23"/>
      <c r="BR2430" s="23"/>
      <c r="BS2430" s="45">
        <v>11832.781602440322</v>
      </c>
      <c r="BT2430" s="45">
        <v>0.299</v>
      </c>
      <c r="BU2430" s="23"/>
      <c r="BV2430" s="23"/>
      <c r="BW2430" s="23"/>
      <c r="BX2430" s="23"/>
      <c r="BY2430" s="23"/>
      <c r="BZ2430" s="23"/>
      <c r="CA2430" s="23"/>
    </row>
    <row r="2431" ht="15.75" customHeight="1">
      <c r="A2431" s="45">
        <v>11776.186542366624</v>
      </c>
      <c r="B2431" s="46">
        <v>0.068</v>
      </c>
      <c r="C2431" s="45"/>
      <c r="D2431" s="45"/>
      <c r="E2431" s="45"/>
      <c r="F2431" s="45"/>
      <c r="G2431" s="45"/>
      <c r="H2431" s="45">
        <v>11776.186542366624</v>
      </c>
      <c r="I2431" s="46">
        <v>0.145</v>
      </c>
      <c r="J2431" s="45"/>
      <c r="K2431" s="45"/>
      <c r="L2431" s="45"/>
      <c r="M2431" s="45"/>
      <c r="N2431" s="45"/>
      <c r="O2431" s="45">
        <v>11776.186542366624</v>
      </c>
      <c r="P2431" s="45">
        <v>6.322055629031891E-4</v>
      </c>
      <c r="Q2431" s="45"/>
      <c r="R2431" s="45"/>
      <c r="S2431" s="45"/>
      <c r="T2431" s="45"/>
      <c r="U2431" s="45"/>
      <c r="V2431" s="45">
        <v>11776.186542366624</v>
      </c>
      <c r="W2431" s="45">
        <v>0.0016323547634160343</v>
      </c>
      <c r="X2431" s="45"/>
      <c r="Y2431" s="45"/>
      <c r="Z2431" s="45"/>
      <c r="AA2431" s="45"/>
      <c r="AB2431" s="45"/>
      <c r="AC2431" s="45">
        <v>11776.186542366624</v>
      </c>
      <c r="AD2431" s="45">
        <v>99.88847893870388</v>
      </c>
      <c r="AE2431" s="45"/>
      <c r="AF2431" s="45"/>
      <c r="AG2431" s="45"/>
      <c r="AH2431" s="45"/>
      <c r="AI2431" s="45"/>
      <c r="AJ2431" s="45">
        <v>11776.186542366624</v>
      </c>
      <c r="AK2431" s="45">
        <v>0.021</v>
      </c>
      <c r="AL2431" s="45"/>
      <c r="AM2431" s="45"/>
      <c r="AN2431" s="45"/>
      <c r="AO2431" s="23"/>
      <c r="AP2431" s="23"/>
      <c r="AQ2431" s="45">
        <v>11776.186542366624</v>
      </c>
      <c r="AR2431" s="45">
        <v>0.032</v>
      </c>
      <c r="AS2431" s="23"/>
      <c r="AT2431" s="23"/>
      <c r="AU2431" s="23"/>
      <c r="AV2431" s="23"/>
      <c r="AW2431" s="23"/>
      <c r="AX2431" s="45">
        <v>11776.186542366624</v>
      </c>
      <c r="AY2431" s="23">
        <v>0.359</v>
      </c>
      <c r="AZ2431" s="23"/>
      <c r="BA2431" s="23"/>
      <c r="BB2431" s="23"/>
      <c r="BC2431" s="23"/>
      <c r="BD2431" s="23"/>
      <c r="BE2431" s="45">
        <v>11776.186542366624</v>
      </c>
      <c r="BF2431" s="45">
        <v>20.0</v>
      </c>
      <c r="BG2431" s="23"/>
      <c r="BH2431" s="23"/>
      <c r="BI2431" s="23"/>
      <c r="BJ2431" s="23"/>
      <c r="BK2431" s="23"/>
      <c r="BL2431" s="45">
        <v>11776.186542366624</v>
      </c>
      <c r="BM2431" s="45">
        <v>0.669</v>
      </c>
      <c r="BN2431" s="23"/>
      <c r="BO2431" s="23"/>
      <c r="BP2431" s="23"/>
      <c r="BQ2431" s="23"/>
      <c r="BR2431" s="23"/>
      <c r="BS2431" s="45">
        <v>11776.186542366624</v>
      </c>
      <c r="BT2431" s="45">
        <v>0.31</v>
      </c>
      <c r="BU2431" s="23"/>
      <c r="BV2431" s="23"/>
      <c r="BW2431" s="23"/>
      <c r="BX2431" s="23"/>
      <c r="BY2431" s="23"/>
      <c r="BZ2431" s="23"/>
      <c r="CA2431" s="23"/>
    </row>
    <row r="2432" ht="15.75" customHeight="1">
      <c r="A2432" s="45">
        <v>11711.273735838335</v>
      </c>
      <c r="B2432" s="46">
        <v>0.066</v>
      </c>
      <c r="C2432" s="45"/>
      <c r="D2432" s="45"/>
      <c r="E2432" s="45"/>
      <c r="F2432" s="45"/>
      <c r="G2432" s="45"/>
      <c r="H2432" s="45">
        <v>11711.273735838335</v>
      </c>
      <c r="I2432" s="46">
        <v>0.139</v>
      </c>
      <c r="J2432" s="45"/>
      <c r="K2432" s="45"/>
      <c r="L2432" s="45"/>
      <c r="M2432" s="45"/>
      <c r="N2432" s="45"/>
      <c r="O2432" s="45">
        <v>11711.273735838335</v>
      </c>
      <c r="P2432" s="45"/>
      <c r="Q2432" s="45"/>
      <c r="R2432" s="45"/>
      <c r="S2432" s="45"/>
      <c r="T2432" s="45"/>
      <c r="U2432" s="45"/>
      <c r="V2432" s="45">
        <v>11711.273735838335</v>
      </c>
      <c r="W2432" s="45"/>
      <c r="X2432" s="45"/>
      <c r="Y2432" s="45"/>
      <c r="Z2432" s="45"/>
      <c r="AA2432" s="45"/>
      <c r="AB2432" s="45"/>
      <c r="AC2432" s="45">
        <v>11711.273735838335</v>
      </c>
      <c r="AD2432" s="45">
        <v>103.09680161032175</v>
      </c>
      <c r="AE2432" s="45"/>
      <c r="AF2432" s="45"/>
      <c r="AG2432" s="45"/>
      <c r="AH2432" s="45"/>
      <c r="AI2432" s="45"/>
      <c r="AJ2432" s="45">
        <v>11711.273735838335</v>
      </c>
      <c r="AK2432" s="45">
        <v>0.021</v>
      </c>
      <c r="AL2432" s="45"/>
      <c r="AM2432" s="45"/>
      <c r="AN2432" s="45"/>
      <c r="AO2432" s="23"/>
      <c r="AP2432" s="23"/>
      <c r="AQ2432" s="45">
        <v>11711.273735838335</v>
      </c>
      <c r="AR2432" s="45">
        <v>0.031</v>
      </c>
      <c r="AS2432" s="23"/>
      <c r="AT2432" s="23"/>
      <c r="AU2432" s="23"/>
      <c r="AV2432" s="23"/>
      <c r="AW2432" s="23"/>
      <c r="AX2432" s="45">
        <v>11711.273735838335</v>
      </c>
      <c r="AY2432" s="23">
        <v>0.359</v>
      </c>
      <c r="AZ2432" s="23"/>
      <c r="BA2432" s="23"/>
      <c r="BB2432" s="23"/>
      <c r="BC2432" s="23"/>
      <c r="BD2432" s="23"/>
      <c r="BE2432" s="45">
        <v>11711.273735838335</v>
      </c>
      <c r="BF2432" s="45">
        <v>20.0</v>
      </c>
      <c r="BG2432" s="23"/>
      <c r="BH2432" s="23"/>
      <c r="BI2432" s="23"/>
      <c r="BJ2432" s="23"/>
      <c r="BK2432" s="23"/>
      <c r="BL2432" s="45">
        <v>11711.273735838335</v>
      </c>
      <c r="BM2432" s="45">
        <v>0.688</v>
      </c>
      <c r="BN2432" s="23"/>
      <c r="BO2432" s="23"/>
      <c r="BP2432" s="23"/>
      <c r="BQ2432" s="23"/>
      <c r="BR2432" s="23"/>
      <c r="BS2432" s="45">
        <v>11711.273735838335</v>
      </c>
      <c r="BT2432" s="45">
        <v>0.33</v>
      </c>
      <c r="BU2432" s="23"/>
      <c r="BV2432" s="23"/>
      <c r="BW2432" s="23"/>
      <c r="BX2432" s="23"/>
      <c r="BY2432" s="23"/>
      <c r="BZ2432" s="23"/>
      <c r="CA2432" s="23"/>
    </row>
    <row r="2433" ht="15.75" customHeight="1">
      <c r="A2433" s="45">
        <v>1085.8805618965396</v>
      </c>
      <c r="B2433" s="46">
        <v>0.061</v>
      </c>
      <c r="C2433" s="45"/>
      <c r="D2433" s="45"/>
      <c r="E2433" s="45"/>
      <c r="F2433" s="45"/>
      <c r="G2433" s="45"/>
      <c r="H2433" s="45">
        <v>1085.8805618965396</v>
      </c>
      <c r="I2433" s="46">
        <v>0.314</v>
      </c>
      <c r="J2433" s="45"/>
      <c r="K2433" s="45"/>
      <c r="L2433" s="45"/>
      <c r="M2433" s="45"/>
      <c r="N2433" s="45"/>
      <c r="O2433" s="45">
        <v>1085.8805618965396</v>
      </c>
      <c r="P2433" s="45"/>
      <c r="Q2433" s="45"/>
      <c r="R2433" s="45"/>
      <c r="S2433" s="45"/>
      <c r="T2433" s="45"/>
      <c r="U2433" s="45"/>
      <c r="V2433" s="45">
        <v>1085.8805618965396</v>
      </c>
      <c r="W2433" s="45"/>
      <c r="X2433" s="45"/>
      <c r="Y2433" s="45"/>
      <c r="Z2433" s="45"/>
      <c r="AA2433" s="45"/>
      <c r="AB2433" s="45"/>
      <c r="AC2433" s="45">
        <v>1085.8805618965396</v>
      </c>
      <c r="AD2433" s="45">
        <v>20.167321152582222</v>
      </c>
      <c r="AE2433" s="45"/>
      <c r="AF2433" s="45"/>
      <c r="AG2433" s="45"/>
      <c r="AH2433" s="45"/>
      <c r="AI2433" s="45"/>
      <c r="AJ2433" s="45">
        <v>1085.8805618965396</v>
      </c>
      <c r="AK2433" s="45">
        <v>0.031</v>
      </c>
      <c r="AL2433" s="45"/>
      <c r="AM2433" s="45"/>
      <c r="AN2433" s="45"/>
      <c r="AO2433" s="23"/>
      <c r="AP2433" s="23"/>
      <c r="AQ2433" s="45">
        <v>1085.8805618965396</v>
      </c>
      <c r="AR2433" s="45">
        <v>0.075</v>
      </c>
      <c r="AS2433" s="23"/>
      <c r="AT2433" s="23"/>
      <c r="AU2433" s="23"/>
      <c r="AV2433" s="23"/>
      <c r="AW2433" s="23"/>
      <c r="AX2433" s="45">
        <v>1085.8805618965396</v>
      </c>
      <c r="AY2433" s="23"/>
      <c r="AZ2433" s="23"/>
      <c r="BA2433" s="23"/>
      <c r="BB2433" s="23"/>
      <c r="BC2433" s="23"/>
      <c r="BD2433" s="23"/>
      <c r="BE2433" s="45">
        <v>1085.8805618965396</v>
      </c>
      <c r="BF2433" s="45"/>
      <c r="BG2433" s="23"/>
      <c r="BH2433" s="23"/>
      <c r="BI2433" s="23"/>
      <c r="BJ2433" s="23"/>
      <c r="BK2433" s="23"/>
      <c r="BL2433" s="45">
        <v>1085.8805618965396</v>
      </c>
      <c r="BM2433" s="45">
        <v>0.006</v>
      </c>
      <c r="BN2433" s="23"/>
      <c r="BO2433" s="23"/>
      <c r="BP2433" s="23"/>
      <c r="BQ2433" s="23"/>
      <c r="BR2433" s="23"/>
      <c r="BS2433" s="45">
        <v>1085.8805618965396</v>
      </c>
      <c r="BT2433" s="45">
        <v>0.002</v>
      </c>
      <c r="BU2433" s="23"/>
      <c r="BV2433" s="23"/>
      <c r="BW2433" s="23"/>
      <c r="BX2433" s="23"/>
      <c r="BY2433" s="23"/>
      <c r="BZ2433" s="23"/>
      <c r="CA2433" s="23"/>
    </row>
    <row r="2434" ht="15.75" customHeight="1">
      <c r="A2434" s="45">
        <v>1070.918527651797</v>
      </c>
      <c r="B2434" s="46">
        <v>0.056</v>
      </c>
      <c r="C2434" s="45"/>
      <c r="D2434" s="45"/>
      <c r="E2434" s="45"/>
      <c r="F2434" s="45"/>
      <c r="G2434" s="45"/>
      <c r="H2434" s="45">
        <v>1070.918527651797</v>
      </c>
      <c r="I2434" s="46">
        <v>0.34</v>
      </c>
      <c r="J2434" s="45"/>
      <c r="K2434" s="45"/>
      <c r="L2434" s="45"/>
      <c r="M2434" s="45"/>
      <c r="N2434" s="45"/>
      <c r="O2434" s="45">
        <v>1070.918527651797</v>
      </c>
      <c r="P2434" s="45">
        <v>3.682235147697078E-4</v>
      </c>
      <c r="Q2434" s="45"/>
      <c r="R2434" s="45"/>
      <c r="S2434" s="45"/>
      <c r="T2434" s="45"/>
      <c r="U2434" s="45"/>
      <c r="V2434" s="45">
        <v>1070.918527651797</v>
      </c>
      <c r="W2434" s="45"/>
      <c r="X2434" s="45"/>
      <c r="Y2434" s="45"/>
      <c r="Z2434" s="45"/>
      <c r="AA2434" s="45"/>
      <c r="AB2434" s="45"/>
      <c r="AC2434" s="45">
        <v>1070.918527651797</v>
      </c>
      <c r="AD2434" s="45">
        <v>19.265509337063502</v>
      </c>
      <c r="AE2434" s="45"/>
      <c r="AF2434" s="45"/>
      <c r="AG2434" s="45"/>
      <c r="AH2434" s="45"/>
      <c r="AI2434" s="45"/>
      <c r="AJ2434" s="45">
        <v>1070.918527651797</v>
      </c>
      <c r="AK2434" s="45">
        <v>0.031</v>
      </c>
      <c r="AL2434" s="45"/>
      <c r="AM2434" s="45"/>
      <c r="AN2434" s="45"/>
      <c r="AO2434" s="23"/>
      <c r="AP2434" s="23"/>
      <c r="AQ2434" s="45">
        <v>1070.918527651797</v>
      </c>
      <c r="AR2434" s="45">
        <v>0.073</v>
      </c>
      <c r="AS2434" s="23"/>
      <c r="AT2434" s="23"/>
      <c r="AU2434" s="23"/>
      <c r="AV2434" s="23"/>
      <c r="AW2434" s="23"/>
      <c r="AX2434" s="45">
        <v>1070.918527651797</v>
      </c>
      <c r="AY2434" s="23"/>
      <c r="AZ2434" s="23"/>
      <c r="BA2434" s="23"/>
      <c r="BB2434" s="23"/>
      <c r="BC2434" s="23"/>
      <c r="BD2434" s="23"/>
      <c r="BE2434" s="45">
        <v>1070.918527651797</v>
      </c>
      <c r="BF2434" s="45"/>
      <c r="BG2434" s="23"/>
      <c r="BH2434" s="23"/>
      <c r="BI2434" s="23"/>
      <c r="BJ2434" s="23"/>
      <c r="BK2434" s="23"/>
      <c r="BL2434" s="45">
        <v>1070.918527651797</v>
      </c>
      <c r="BM2434" s="45">
        <v>0.01</v>
      </c>
      <c r="BN2434" s="23"/>
      <c r="BO2434" s="23"/>
      <c r="BP2434" s="23"/>
      <c r="BQ2434" s="23"/>
      <c r="BR2434" s="23"/>
      <c r="BS2434" s="45">
        <v>1070.918527651797</v>
      </c>
      <c r="BT2434" s="45">
        <v>0.003</v>
      </c>
      <c r="BU2434" s="23"/>
      <c r="BV2434" s="23"/>
      <c r="BW2434" s="23"/>
      <c r="BX2434" s="23"/>
      <c r="BY2434" s="23"/>
      <c r="BZ2434" s="23"/>
      <c r="CA2434" s="23"/>
    </row>
    <row r="2435" ht="15.75" customHeight="1">
      <c r="A2435" s="45">
        <v>1056.331413540174</v>
      </c>
      <c r="B2435" s="46">
        <v>0.055</v>
      </c>
      <c r="C2435" s="45"/>
      <c r="D2435" s="45"/>
      <c r="E2435" s="45"/>
      <c r="F2435" s="45"/>
      <c r="G2435" s="45"/>
      <c r="H2435" s="45">
        <v>1056.331413540174</v>
      </c>
      <c r="I2435" s="46">
        <v>0.342</v>
      </c>
      <c r="J2435" s="45"/>
      <c r="K2435" s="45"/>
      <c r="L2435" s="45"/>
      <c r="M2435" s="45"/>
      <c r="N2435" s="45"/>
      <c r="O2435" s="45">
        <v>1056.331413540174</v>
      </c>
      <c r="P2435" s="45">
        <v>2.7190736412956065E-4</v>
      </c>
      <c r="Q2435" s="45"/>
      <c r="R2435" s="45"/>
      <c r="S2435" s="45"/>
      <c r="T2435" s="45"/>
      <c r="U2435" s="45"/>
      <c r="V2435" s="45">
        <v>1056.331413540174</v>
      </c>
      <c r="W2435" s="45">
        <v>2.3928751015137758E-4</v>
      </c>
      <c r="X2435" s="45"/>
      <c r="Y2435" s="45"/>
      <c r="Z2435" s="45"/>
      <c r="AA2435" s="45"/>
      <c r="AB2435" s="45"/>
      <c r="AC2435" s="45">
        <v>1056.331413540174</v>
      </c>
      <c r="AD2435" s="45">
        <v>19.413892333036294</v>
      </c>
      <c r="AE2435" s="45"/>
      <c r="AF2435" s="45"/>
      <c r="AG2435" s="45"/>
      <c r="AH2435" s="45"/>
      <c r="AI2435" s="45"/>
      <c r="AJ2435" s="45">
        <v>1056.331413540174</v>
      </c>
      <c r="AK2435" s="45">
        <v>0.03</v>
      </c>
      <c r="AL2435" s="45"/>
      <c r="AM2435" s="45"/>
      <c r="AN2435" s="45"/>
      <c r="AO2435" s="23"/>
      <c r="AP2435" s="23"/>
      <c r="AQ2435" s="45">
        <v>1056.331413540174</v>
      </c>
      <c r="AR2435" s="45">
        <v>0.071</v>
      </c>
      <c r="AS2435" s="23"/>
      <c r="AT2435" s="23"/>
      <c r="AU2435" s="23"/>
      <c r="AV2435" s="23"/>
      <c r="AW2435" s="23"/>
      <c r="AX2435" s="45">
        <v>1056.331413540174</v>
      </c>
      <c r="AY2435" s="23"/>
      <c r="AZ2435" s="23"/>
      <c r="BA2435" s="23"/>
      <c r="BB2435" s="23"/>
      <c r="BC2435" s="23"/>
      <c r="BD2435" s="23"/>
      <c r="BE2435" s="45">
        <v>1056.331413540174</v>
      </c>
      <c r="BF2435" s="45"/>
      <c r="BG2435" s="23"/>
      <c r="BH2435" s="23"/>
      <c r="BI2435" s="23"/>
      <c r="BJ2435" s="23"/>
      <c r="BK2435" s="23"/>
      <c r="BL2435" s="45">
        <v>1056.331413540174</v>
      </c>
      <c r="BM2435" s="45">
        <v>0.016</v>
      </c>
      <c r="BN2435" s="23"/>
      <c r="BO2435" s="23"/>
      <c r="BP2435" s="23"/>
      <c r="BQ2435" s="23"/>
      <c r="BR2435" s="23"/>
      <c r="BS2435" s="45">
        <v>1056.331413540174</v>
      </c>
      <c r="BT2435" s="45">
        <v>0.009</v>
      </c>
      <c r="BU2435" s="23"/>
      <c r="BV2435" s="23"/>
      <c r="BW2435" s="23"/>
      <c r="BX2435" s="23"/>
      <c r="BY2435" s="23"/>
      <c r="BZ2435" s="23"/>
      <c r="CA2435" s="23"/>
    </row>
    <row r="2436" ht="15.75" customHeight="1">
      <c r="A2436" s="45">
        <v>1042.704963379656</v>
      </c>
      <c r="B2436" s="46">
        <v>0.053</v>
      </c>
      <c r="C2436" s="45"/>
      <c r="D2436" s="45"/>
      <c r="E2436" s="45"/>
      <c r="F2436" s="45"/>
      <c r="G2436" s="45"/>
      <c r="H2436" s="45">
        <v>1042.704963379656</v>
      </c>
      <c r="I2436" s="46">
        <v>0.442</v>
      </c>
      <c r="J2436" s="45"/>
      <c r="K2436" s="45"/>
      <c r="L2436" s="45"/>
      <c r="M2436" s="45"/>
      <c r="N2436" s="45"/>
      <c r="O2436" s="45">
        <v>1042.704963379656</v>
      </c>
      <c r="P2436" s="45">
        <v>3.0368279864818914E-4</v>
      </c>
      <c r="Q2436" s="45"/>
      <c r="R2436" s="45"/>
      <c r="S2436" s="45"/>
      <c r="T2436" s="45"/>
      <c r="U2436" s="45"/>
      <c r="V2436" s="45">
        <v>1042.704963379656</v>
      </c>
      <c r="W2436" s="45">
        <v>2.515498438290088E-4</v>
      </c>
      <c r="X2436" s="45"/>
      <c r="Y2436" s="45"/>
      <c r="Z2436" s="45"/>
      <c r="AA2436" s="45"/>
      <c r="AB2436" s="45"/>
      <c r="AC2436" s="45">
        <v>1042.704963379656</v>
      </c>
      <c r="AD2436" s="45">
        <v>22.453852608687484</v>
      </c>
      <c r="AE2436" s="45"/>
      <c r="AF2436" s="45"/>
      <c r="AG2436" s="45"/>
      <c r="AH2436" s="45"/>
      <c r="AI2436" s="45"/>
      <c r="AJ2436" s="45">
        <v>1042.704963379656</v>
      </c>
      <c r="AK2436" s="45">
        <v>0.03</v>
      </c>
      <c r="AL2436" s="45"/>
      <c r="AM2436" s="45"/>
      <c r="AN2436" s="45"/>
      <c r="AO2436" s="23"/>
      <c r="AP2436" s="23"/>
      <c r="AQ2436" s="45">
        <v>1042.704963379656</v>
      </c>
      <c r="AR2436" s="45">
        <v>0.069</v>
      </c>
      <c r="AS2436" s="23"/>
      <c r="AT2436" s="23"/>
      <c r="AU2436" s="23"/>
      <c r="AV2436" s="23"/>
      <c r="AW2436" s="23"/>
      <c r="AX2436" s="45">
        <v>1042.704963379656</v>
      </c>
      <c r="AY2436" s="23"/>
      <c r="AZ2436" s="23"/>
      <c r="BA2436" s="23"/>
      <c r="BB2436" s="23"/>
      <c r="BC2436" s="23"/>
      <c r="BD2436" s="23"/>
      <c r="BE2436" s="45">
        <v>1042.704963379656</v>
      </c>
      <c r="BF2436" s="45">
        <v>202.0</v>
      </c>
      <c r="BG2436" s="23"/>
      <c r="BH2436" s="23"/>
      <c r="BI2436" s="23"/>
      <c r="BJ2436" s="23"/>
      <c r="BK2436" s="23"/>
      <c r="BL2436" s="45">
        <v>1042.704963379656</v>
      </c>
      <c r="BM2436" s="45">
        <v>0.036</v>
      </c>
      <c r="BN2436" s="23"/>
      <c r="BO2436" s="23"/>
      <c r="BP2436" s="23"/>
      <c r="BQ2436" s="23"/>
      <c r="BR2436" s="23"/>
      <c r="BS2436" s="45">
        <v>1042.704963379656</v>
      </c>
      <c r="BT2436" s="45">
        <v>0.016</v>
      </c>
      <c r="BU2436" s="23"/>
      <c r="BV2436" s="23"/>
      <c r="BW2436" s="23"/>
      <c r="BX2436" s="23"/>
      <c r="BY2436" s="23"/>
      <c r="BZ2436" s="23"/>
      <c r="CA2436" s="23"/>
    </row>
    <row r="2437" ht="15.75" customHeight="1">
      <c r="A2437" s="45">
        <v>1028.147003159826</v>
      </c>
      <c r="B2437" s="46">
        <v>0.056</v>
      </c>
      <c r="C2437" s="45"/>
      <c r="D2437" s="45"/>
      <c r="E2437" s="45"/>
      <c r="F2437" s="45"/>
      <c r="G2437" s="45"/>
      <c r="H2437" s="45">
        <v>1028.147003159826</v>
      </c>
      <c r="I2437" s="46">
        <v>0.48</v>
      </c>
      <c r="J2437" s="45"/>
      <c r="K2437" s="45"/>
      <c r="L2437" s="45"/>
      <c r="M2437" s="45"/>
      <c r="N2437" s="45"/>
      <c r="O2437" s="45">
        <v>1028.147003159826</v>
      </c>
      <c r="P2437" s="45">
        <v>3.205938093959726E-4</v>
      </c>
      <c r="Q2437" s="45"/>
      <c r="R2437" s="45"/>
      <c r="S2437" s="45"/>
      <c r="T2437" s="45"/>
      <c r="U2437" s="45"/>
      <c r="V2437" s="45">
        <v>1028.147003159826</v>
      </c>
      <c r="W2437" s="45">
        <v>2.6593842473980915E-4</v>
      </c>
      <c r="X2437" s="45"/>
      <c r="Y2437" s="45"/>
      <c r="Z2437" s="45"/>
      <c r="AA2437" s="45"/>
      <c r="AB2437" s="45"/>
      <c r="AC2437" s="45">
        <v>1028.147003159826</v>
      </c>
      <c r="AD2437" s="45">
        <v>22.563144767875077</v>
      </c>
      <c r="AE2437" s="45"/>
      <c r="AF2437" s="45"/>
      <c r="AG2437" s="45"/>
      <c r="AH2437" s="45"/>
      <c r="AI2437" s="45"/>
      <c r="AJ2437" s="45">
        <v>1028.147003159826</v>
      </c>
      <c r="AK2437" s="45">
        <v>0.029</v>
      </c>
      <c r="AL2437" s="45"/>
      <c r="AM2437" s="45"/>
      <c r="AN2437" s="45"/>
      <c r="AO2437" s="23"/>
      <c r="AP2437" s="23"/>
      <c r="AQ2437" s="45">
        <v>1028.147003159826</v>
      </c>
      <c r="AR2437" s="45">
        <v>0.067</v>
      </c>
      <c r="AS2437" s="23"/>
      <c r="AT2437" s="23"/>
      <c r="AU2437" s="23"/>
      <c r="AV2437" s="23"/>
      <c r="AW2437" s="23"/>
      <c r="AX2437" s="45">
        <v>1028.147003159826</v>
      </c>
      <c r="AY2437" s="23"/>
      <c r="AZ2437" s="23"/>
      <c r="BA2437" s="23"/>
      <c r="BB2437" s="23"/>
      <c r="BC2437" s="23"/>
      <c r="BD2437" s="23"/>
      <c r="BE2437" s="45">
        <v>1028.147003159826</v>
      </c>
      <c r="BF2437" s="45">
        <v>202.0</v>
      </c>
      <c r="BG2437" s="23"/>
      <c r="BH2437" s="23"/>
      <c r="BI2437" s="23"/>
      <c r="BJ2437" s="23"/>
      <c r="BK2437" s="23"/>
      <c r="BL2437" s="45">
        <v>1028.147003159826</v>
      </c>
      <c r="BM2437" s="45">
        <v>0.044</v>
      </c>
      <c r="BN2437" s="23"/>
      <c r="BO2437" s="23"/>
      <c r="BP2437" s="23"/>
      <c r="BQ2437" s="23"/>
      <c r="BR2437" s="23"/>
      <c r="BS2437" s="45">
        <v>1028.147003159826</v>
      </c>
      <c r="BT2437" s="45">
        <v>0.054</v>
      </c>
      <c r="BU2437" s="23"/>
      <c r="BV2437" s="23"/>
      <c r="BW2437" s="23"/>
      <c r="BX2437" s="23"/>
      <c r="BY2437" s="23"/>
      <c r="BZ2437" s="23"/>
      <c r="CA2437" s="23"/>
    </row>
    <row r="2438" ht="15.75" customHeight="1">
      <c r="A2438" s="45">
        <v>1016.4264900772378</v>
      </c>
      <c r="B2438" s="46">
        <v>0.044</v>
      </c>
      <c r="C2438" s="45"/>
      <c r="D2438" s="45"/>
      <c r="E2438" s="45"/>
      <c r="F2438" s="45"/>
      <c r="G2438" s="45"/>
      <c r="H2438" s="45">
        <v>1016.4264900772378</v>
      </c>
      <c r="I2438" s="46">
        <v>0.41</v>
      </c>
      <c r="J2438" s="45"/>
      <c r="K2438" s="45"/>
      <c r="L2438" s="45"/>
      <c r="M2438" s="45"/>
      <c r="N2438" s="45"/>
      <c r="O2438" s="45">
        <v>1016.4264900772378</v>
      </c>
      <c r="P2438" s="45">
        <v>2.470607811634295E-4</v>
      </c>
      <c r="Q2438" s="45"/>
      <c r="R2438" s="45"/>
      <c r="S2438" s="45"/>
      <c r="T2438" s="45"/>
      <c r="U2438" s="45"/>
      <c r="V2438" s="45">
        <v>1016.4264900772378</v>
      </c>
      <c r="W2438" s="45">
        <v>2.146664479689239E-4</v>
      </c>
      <c r="X2438" s="45"/>
      <c r="Y2438" s="45"/>
      <c r="Z2438" s="45"/>
      <c r="AA2438" s="45"/>
      <c r="AB2438" s="45"/>
      <c r="AC2438" s="45">
        <v>1016.4264900772378</v>
      </c>
      <c r="AD2438" s="45">
        <v>18.78871325281326</v>
      </c>
      <c r="AE2438" s="45"/>
      <c r="AF2438" s="45"/>
      <c r="AG2438" s="45"/>
      <c r="AH2438" s="45"/>
      <c r="AI2438" s="45"/>
      <c r="AJ2438" s="45">
        <v>1016.4264900772378</v>
      </c>
      <c r="AK2438" s="45">
        <v>0.029</v>
      </c>
      <c r="AL2438" s="45"/>
      <c r="AM2438" s="45"/>
      <c r="AN2438" s="45"/>
      <c r="AO2438" s="23"/>
      <c r="AP2438" s="23"/>
      <c r="AQ2438" s="45">
        <v>1016.4264900772378</v>
      </c>
      <c r="AR2438" s="45">
        <v>0.066</v>
      </c>
      <c r="AS2438" s="23"/>
      <c r="AT2438" s="23"/>
      <c r="AU2438" s="23"/>
      <c r="AV2438" s="23"/>
      <c r="AW2438" s="23"/>
      <c r="AX2438" s="45">
        <v>1016.4264900772378</v>
      </c>
      <c r="AY2438" s="23">
        <v>0.404</v>
      </c>
      <c r="AZ2438" s="23"/>
      <c r="BA2438" s="23"/>
      <c r="BB2438" s="23"/>
      <c r="BC2438" s="23"/>
      <c r="BD2438" s="23"/>
      <c r="BE2438" s="45">
        <v>1016.4264900772378</v>
      </c>
      <c r="BF2438" s="45">
        <v>202.0</v>
      </c>
      <c r="BG2438" s="23"/>
      <c r="BH2438" s="23"/>
      <c r="BI2438" s="23"/>
      <c r="BJ2438" s="23"/>
      <c r="BK2438" s="23"/>
      <c r="BL2438" s="45">
        <v>1016.4264900772378</v>
      </c>
      <c r="BM2438" s="45">
        <v>0.054</v>
      </c>
      <c r="BN2438" s="23"/>
      <c r="BO2438" s="23"/>
      <c r="BP2438" s="23"/>
      <c r="BQ2438" s="23"/>
      <c r="BR2438" s="23"/>
      <c r="BS2438" s="45">
        <v>1016.4264900772378</v>
      </c>
      <c r="BT2438" s="45">
        <v>0.064</v>
      </c>
      <c r="BU2438" s="23"/>
      <c r="BV2438" s="23"/>
      <c r="BW2438" s="23"/>
      <c r="BX2438" s="23"/>
      <c r="BY2438" s="23"/>
      <c r="BZ2438" s="23"/>
      <c r="CA2438" s="23"/>
    </row>
    <row r="2439" ht="15.75" customHeight="1">
      <c r="A2439" s="45">
        <v>1003.5814828172169</v>
      </c>
      <c r="B2439" s="46">
        <v>0.057</v>
      </c>
      <c r="C2439" s="45"/>
      <c r="D2439" s="45"/>
      <c r="E2439" s="45"/>
      <c r="F2439" s="45"/>
      <c r="G2439" s="45"/>
      <c r="H2439" s="45">
        <v>1003.5814828172169</v>
      </c>
      <c r="I2439" s="46">
        <v>0.264</v>
      </c>
      <c r="J2439" s="45"/>
      <c r="K2439" s="45"/>
      <c r="L2439" s="45"/>
      <c r="M2439" s="45"/>
      <c r="N2439" s="45"/>
      <c r="O2439" s="45">
        <v>1003.5814828172169</v>
      </c>
      <c r="P2439" s="45"/>
      <c r="Q2439" s="45"/>
      <c r="R2439" s="45"/>
      <c r="S2439" s="45"/>
      <c r="T2439" s="45"/>
      <c r="U2439" s="45"/>
      <c r="V2439" s="45">
        <v>1003.5814828172169</v>
      </c>
      <c r="W2439" s="45"/>
      <c r="X2439" s="45"/>
      <c r="Y2439" s="45"/>
      <c r="Z2439" s="45"/>
      <c r="AA2439" s="45"/>
      <c r="AB2439" s="45"/>
      <c r="AC2439" s="45">
        <v>1003.5814828172169</v>
      </c>
      <c r="AD2439" s="45">
        <v>25.456290696780215</v>
      </c>
      <c r="AE2439" s="45"/>
      <c r="AF2439" s="45"/>
      <c r="AG2439" s="45"/>
      <c r="AH2439" s="45"/>
      <c r="AI2439" s="45"/>
      <c r="AJ2439" s="45">
        <v>1003.5814828172169</v>
      </c>
      <c r="AK2439" s="45">
        <v>0.028</v>
      </c>
      <c r="AL2439" s="45"/>
      <c r="AM2439" s="45"/>
      <c r="AN2439" s="45"/>
      <c r="AO2439" s="23"/>
      <c r="AP2439" s="23"/>
      <c r="AQ2439" s="45">
        <v>1003.5814828172169</v>
      </c>
      <c r="AR2439" s="45">
        <v>0.064</v>
      </c>
      <c r="AS2439" s="23"/>
      <c r="AT2439" s="23"/>
      <c r="AU2439" s="23"/>
      <c r="AV2439" s="23"/>
      <c r="AW2439" s="23"/>
      <c r="AX2439" s="45">
        <v>1003.5814828172169</v>
      </c>
      <c r="AY2439" s="23">
        <v>0.404</v>
      </c>
      <c r="AZ2439" s="23"/>
      <c r="BA2439" s="23"/>
      <c r="BB2439" s="23"/>
      <c r="BC2439" s="23"/>
      <c r="BD2439" s="23"/>
      <c r="BE2439" s="45">
        <v>1003.5814828172169</v>
      </c>
      <c r="BF2439" s="45">
        <v>202.0</v>
      </c>
      <c r="BG2439" s="23"/>
      <c r="BH2439" s="23"/>
      <c r="BI2439" s="23"/>
      <c r="BJ2439" s="23"/>
      <c r="BK2439" s="23"/>
      <c r="BL2439" s="45">
        <v>1003.5814828172169</v>
      </c>
      <c r="BM2439" s="45">
        <v>0.128</v>
      </c>
      <c r="BN2439" s="23"/>
      <c r="BO2439" s="23"/>
      <c r="BP2439" s="23"/>
      <c r="BQ2439" s="23"/>
      <c r="BR2439" s="23"/>
      <c r="BS2439" s="45">
        <v>1003.5814828172169</v>
      </c>
      <c r="BT2439" s="45">
        <v>0.068</v>
      </c>
      <c r="BU2439" s="23"/>
      <c r="BV2439" s="23"/>
      <c r="BW2439" s="23"/>
      <c r="BX2439" s="23"/>
      <c r="BY2439" s="23"/>
      <c r="BZ2439" s="23"/>
      <c r="CA2439" s="23"/>
    </row>
    <row r="2440" ht="15.75" customHeight="1">
      <c r="A2440" s="45">
        <v>991.2255156083103</v>
      </c>
      <c r="B2440" s="46">
        <v>0.054</v>
      </c>
      <c r="C2440" s="45"/>
      <c r="D2440" s="45"/>
      <c r="E2440" s="45"/>
      <c r="F2440" s="45"/>
      <c r="G2440" s="45"/>
      <c r="H2440" s="45">
        <v>991.2255156083103</v>
      </c>
      <c r="I2440" s="46">
        <v>0.231</v>
      </c>
      <c r="J2440" s="45"/>
      <c r="K2440" s="45"/>
      <c r="L2440" s="45"/>
      <c r="M2440" s="45"/>
      <c r="N2440" s="45"/>
      <c r="O2440" s="45">
        <v>991.2255156083103</v>
      </c>
      <c r="P2440" s="45">
        <v>2.6372455594103416E-4</v>
      </c>
      <c r="Q2440" s="45"/>
      <c r="R2440" s="45"/>
      <c r="S2440" s="45"/>
      <c r="T2440" s="45"/>
      <c r="U2440" s="45"/>
      <c r="V2440" s="45">
        <v>991.2255156083103</v>
      </c>
      <c r="W2440" s="45">
        <v>2.513214082323686E-4</v>
      </c>
      <c r="X2440" s="45"/>
      <c r="Y2440" s="45"/>
      <c r="Z2440" s="45"/>
      <c r="AA2440" s="45"/>
      <c r="AB2440" s="45"/>
      <c r="AC2440" s="45">
        <v>991.2255156083103</v>
      </c>
      <c r="AD2440" s="45">
        <v>34.79188043701966</v>
      </c>
      <c r="AE2440" s="45"/>
      <c r="AF2440" s="45"/>
      <c r="AG2440" s="45"/>
      <c r="AH2440" s="45"/>
      <c r="AI2440" s="45"/>
      <c r="AJ2440" s="45">
        <v>991.2255156083103</v>
      </c>
      <c r="AK2440" s="45">
        <v>0.028</v>
      </c>
      <c r="AL2440" s="45"/>
      <c r="AM2440" s="45"/>
      <c r="AN2440" s="45"/>
      <c r="AO2440" s="23"/>
      <c r="AP2440" s="23"/>
      <c r="AQ2440" s="45">
        <v>991.2255156083103</v>
      </c>
      <c r="AR2440" s="45">
        <v>0.063</v>
      </c>
      <c r="AS2440" s="23"/>
      <c r="AT2440" s="23"/>
      <c r="AU2440" s="23"/>
      <c r="AV2440" s="23"/>
      <c r="AW2440" s="23"/>
      <c r="AX2440" s="45">
        <v>991.2255156083103</v>
      </c>
      <c r="AY2440" s="23">
        <v>0.404</v>
      </c>
      <c r="AZ2440" s="23"/>
      <c r="BA2440" s="23"/>
      <c r="BB2440" s="23"/>
      <c r="BC2440" s="23"/>
      <c r="BD2440" s="23"/>
      <c r="BE2440" s="45">
        <v>991.2255156083103</v>
      </c>
      <c r="BF2440" s="45">
        <v>202.0</v>
      </c>
      <c r="BG2440" s="23"/>
      <c r="BH2440" s="23"/>
      <c r="BI2440" s="23"/>
      <c r="BJ2440" s="23"/>
      <c r="BK2440" s="23"/>
      <c r="BL2440" s="45">
        <v>991.2255156083103</v>
      </c>
      <c r="BM2440" s="45">
        <v>0.263</v>
      </c>
      <c r="BN2440" s="23"/>
      <c r="BO2440" s="23"/>
      <c r="BP2440" s="23"/>
      <c r="BQ2440" s="23"/>
      <c r="BR2440" s="23"/>
      <c r="BS2440" s="45">
        <v>991.2255156083103</v>
      </c>
      <c r="BT2440" s="45">
        <v>0.072</v>
      </c>
      <c r="BU2440" s="23"/>
      <c r="BV2440" s="23"/>
      <c r="BW2440" s="23"/>
      <c r="BX2440" s="23"/>
      <c r="BY2440" s="23"/>
      <c r="BZ2440" s="23"/>
      <c r="CA2440" s="23"/>
    </row>
    <row r="2441" ht="15.75" customHeight="1">
      <c r="A2441" s="45">
        <v>981.1743049960808</v>
      </c>
      <c r="B2441" s="46">
        <v>0.055</v>
      </c>
      <c r="C2441" s="45"/>
      <c r="D2441" s="45"/>
      <c r="E2441" s="45"/>
      <c r="F2441" s="45"/>
      <c r="G2441" s="45"/>
      <c r="H2441" s="45">
        <v>981.1743049960808</v>
      </c>
      <c r="I2441" s="46">
        <v>0.178</v>
      </c>
      <c r="J2441" s="45"/>
      <c r="K2441" s="45"/>
      <c r="L2441" s="45"/>
      <c r="M2441" s="45"/>
      <c r="N2441" s="45"/>
      <c r="O2441" s="45">
        <v>981.1743049960808</v>
      </c>
      <c r="P2441" s="45">
        <v>2.6820207599819677E-4</v>
      </c>
      <c r="Q2441" s="45"/>
      <c r="R2441" s="45"/>
      <c r="S2441" s="45"/>
      <c r="T2441" s="45"/>
      <c r="U2441" s="45"/>
      <c r="V2441" s="45">
        <v>981.1743049960808</v>
      </c>
      <c r="W2441" s="45">
        <v>2.1539168656566982E-4</v>
      </c>
      <c r="X2441" s="45"/>
      <c r="Y2441" s="45"/>
      <c r="Z2441" s="45"/>
      <c r="AA2441" s="45"/>
      <c r="AB2441" s="45"/>
      <c r="AC2441" s="45">
        <v>981.1743049960808</v>
      </c>
      <c r="AD2441" s="45">
        <v>39.73748360050652</v>
      </c>
      <c r="AE2441" s="45"/>
      <c r="AF2441" s="45"/>
      <c r="AG2441" s="45"/>
      <c r="AH2441" s="45"/>
      <c r="AI2441" s="45"/>
      <c r="AJ2441" s="45">
        <v>981.1743049960808</v>
      </c>
      <c r="AK2441" s="45">
        <v>0.027</v>
      </c>
      <c r="AL2441" s="45"/>
      <c r="AM2441" s="45"/>
      <c r="AN2441" s="45"/>
      <c r="AO2441" s="23"/>
      <c r="AP2441" s="23"/>
      <c r="AQ2441" s="45">
        <v>981.1743049960808</v>
      </c>
      <c r="AR2441" s="45">
        <v>0.061</v>
      </c>
      <c r="AS2441" s="23"/>
      <c r="AT2441" s="23"/>
      <c r="AU2441" s="23"/>
      <c r="AV2441" s="23"/>
      <c r="AW2441" s="23"/>
      <c r="AX2441" s="45">
        <v>981.1743049960808</v>
      </c>
      <c r="AY2441" s="23">
        <v>0.404</v>
      </c>
      <c r="AZ2441" s="23"/>
      <c r="BA2441" s="23"/>
      <c r="BB2441" s="23"/>
      <c r="BC2441" s="23"/>
      <c r="BD2441" s="23"/>
      <c r="BE2441" s="45">
        <v>981.1743049960808</v>
      </c>
      <c r="BF2441" s="45">
        <v>195.0</v>
      </c>
      <c r="BG2441" s="23"/>
      <c r="BH2441" s="23"/>
      <c r="BI2441" s="23"/>
      <c r="BJ2441" s="23"/>
      <c r="BK2441" s="23"/>
      <c r="BL2441" s="45">
        <v>981.1743049960808</v>
      </c>
      <c r="BM2441" s="45">
        <v>0.332</v>
      </c>
      <c r="BN2441" s="23"/>
      <c r="BO2441" s="23"/>
      <c r="BP2441" s="23"/>
      <c r="BQ2441" s="23"/>
      <c r="BR2441" s="23"/>
      <c r="BS2441" s="45">
        <v>981.1743049960808</v>
      </c>
      <c r="BT2441" s="45">
        <v>0.076</v>
      </c>
      <c r="BU2441" s="23"/>
      <c r="BV2441" s="23"/>
      <c r="BW2441" s="23"/>
      <c r="BX2441" s="23"/>
      <c r="BY2441" s="23"/>
      <c r="BZ2441" s="23"/>
      <c r="CA2441" s="23"/>
    </row>
    <row r="2442" ht="15.75" customHeight="1">
      <c r="A2442" s="45">
        <v>970.8038326690836</v>
      </c>
      <c r="B2442" s="46">
        <v>0.065</v>
      </c>
      <c r="C2442" s="45"/>
      <c r="D2442" s="45"/>
      <c r="E2442" s="45"/>
      <c r="F2442" s="45"/>
      <c r="G2442" s="45"/>
      <c r="H2442" s="45">
        <v>970.8038326690836</v>
      </c>
      <c r="I2442" s="46">
        <v>0.173</v>
      </c>
      <c r="J2442" s="45"/>
      <c r="K2442" s="45"/>
      <c r="L2442" s="45"/>
      <c r="M2442" s="45"/>
      <c r="N2442" s="45"/>
      <c r="O2442" s="45">
        <v>970.8038326690836</v>
      </c>
      <c r="P2442" s="45"/>
      <c r="Q2442" s="45"/>
      <c r="R2442" s="45"/>
      <c r="S2442" s="45"/>
      <c r="T2442" s="45"/>
      <c r="U2442" s="45"/>
      <c r="V2442" s="45">
        <v>970.8038326690836</v>
      </c>
      <c r="W2442" s="45"/>
      <c r="X2442" s="45"/>
      <c r="Y2442" s="45"/>
      <c r="Z2442" s="45"/>
      <c r="AA2442" s="45"/>
      <c r="AB2442" s="45"/>
      <c r="AC2442" s="45">
        <v>970.8038326690836</v>
      </c>
      <c r="AD2442" s="45">
        <v>44.34134314126978</v>
      </c>
      <c r="AE2442" s="45"/>
      <c r="AF2442" s="45"/>
      <c r="AG2442" s="45"/>
      <c r="AH2442" s="45"/>
      <c r="AI2442" s="45"/>
      <c r="AJ2442" s="45">
        <v>970.8038326690836</v>
      </c>
      <c r="AK2442" s="45">
        <v>0.027</v>
      </c>
      <c r="AL2442" s="45"/>
      <c r="AM2442" s="45"/>
      <c r="AN2442" s="45"/>
      <c r="AO2442" s="23"/>
      <c r="AP2442" s="23"/>
      <c r="AQ2442" s="45">
        <v>970.8038326690836</v>
      </c>
      <c r="AR2442" s="45">
        <v>0.06</v>
      </c>
      <c r="AS2442" s="23"/>
      <c r="AT2442" s="23"/>
      <c r="AU2442" s="23"/>
      <c r="AV2442" s="23"/>
      <c r="AW2442" s="23"/>
      <c r="AX2442" s="45">
        <v>970.8038326690836</v>
      </c>
      <c r="AY2442" s="23">
        <v>0.404</v>
      </c>
      <c r="AZ2442" s="23"/>
      <c r="BA2442" s="23"/>
      <c r="BB2442" s="23"/>
      <c r="BC2442" s="23"/>
      <c r="BD2442" s="23"/>
      <c r="BE2442" s="45">
        <v>970.8038326690836</v>
      </c>
      <c r="BF2442" s="45">
        <v>195.0</v>
      </c>
      <c r="BG2442" s="23"/>
      <c r="BH2442" s="23"/>
      <c r="BI2442" s="23"/>
      <c r="BJ2442" s="23"/>
      <c r="BK2442" s="23"/>
      <c r="BL2442" s="45">
        <v>970.8038326690836</v>
      </c>
      <c r="BM2442" s="45">
        <v>0.374</v>
      </c>
      <c r="BN2442" s="23"/>
      <c r="BO2442" s="23"/>
      <c r="BP2442" s="23"/>
      <c r="BQ2442" s="23"/>
      <c r="BR2442" s="23"/>
      <c r="BS2442" s="45">
        <v>970.8038326690836</v>
      </c>
      <c r="BT2442" s="45">
        <v>0.081</v>
      </c>
      <c r="BU2442" s="23"/>
      <c r="BV2442" s="23"/>
      <c r="BW2442" s="23"/>
      <c r="BX2442" s="23"/>
      <c r="BY2442" s="23"/>
      <c r="BZ2442" s="23"/>
      <c r="CA2442" s="23"/>
    </row>
    <row r="2443" ht="15.75" customHeight="1">
      <c r="A2443" s="45">
        <v>963.1181874216887</v>
      </c>
      <c r="B2443" s="46">
        <v>0.067</v>
      </c>
      <c r="C2443" s="45"/>
      <c r="D2443" s="45"/>
      <c r="E2443" s="45"/>
      <c r="F2443" s="45"/>
      <c r="G2443" s="45"/>
      <c r="H2443" s="45">
        <v>963.1181874216887</v>
      </c>
      <c r="I2443" s="46">
        <v>0.175</v>
      </c>
      <c r="J2443" s="45"/>
      <c r="K2443" s="45"/>
      <c r="L2443" s="45"/>
      <c r="M2443" s="45"/>
      <c r="N2443" s="45"/>
      <c r="O2443" s="45">
        <v>963.1181874216887</v>
      </c>
      <c r="P2443" s="45">
        <v>2.24121902914191E-4</v>
      </c>
      <c r="Q2443" s="45"/>
      <c r="R2443" s="45"/>
      <c r="S2443" s="45"/>
      <c r="T2443" s="45"/>
      <c r="U2443" s="45"/>
      <c r="V2443" s="45">
        <v>963.1181874216887</v>
      </c>
      <c r="W2443" s="45">
        <v>1.7521522978052625E-4</v>
      </c>
      <c r="X2443" s="45"/>
      <c r="Y2443" s="45"/>
      <c r="Z2443" s="45"/>
      <c r="AA2443" s="45"/>
      <c r="AB2443" s="45"/>
      <c r="AC2443" s="45">
        <v>963.1181874216887</v>
      </c>
      <c r="AD2443" s="45">
        <v>43.55119033183784</v>
      </c>
      <c r="AE2443" s="45"/>
      <c r="AF2443" s="45"/>
      <c r="AG2443" s="45"/>
      <c r="AH2443" s="45"/>
      <c r="AI2443" s="45"/>
      <c r="AJ2443" s="45">
        <v>963.1181874216887</v>
      </c>
      <c r="AK2443" s="45">
        <v>0.027</v>
      </c>
      <c r="AL2443" s="45"/>
      <c r="AM2443" s="45"/>
      <c r="AN2443" s="45"/>
      <c r="AO2443" s="23"/>
      <c r="AP2443" s="23"/>
      <c r="AQ2443" s="45">
        <v>963.1181874216887</v>
      </c>
      <c r="AR2443" s="45">
        <v>0.073</v>
      </c>
      <c r="AS2443" s="23"/>
      <c r="AT2443" s="23"/>
      <c r="AU2443" s="23"/>
      <c r="AV2443" s="23"/>
      <c r="AW2443" s="23"/>
      <c r="AX2443" s="45">
        <v>963.1181874216887</v>
      </c>
      <c r="AY2443" s="23">
        <v>0.404</v>
      </c>
      <c r="AZ2443" s="23"/>
      <c r="BA2443" s="23"/>
      <c r="BB2443" s="23"/>
      <c r="BC2443" s="23"/>
      <c r="BD2443" s="23"/>
      <c r="BE2443" s="45">
        <v>963.1181874216887</v>
      </c>
      <c r="BF2443" s="45">
        <v>105.0</v>
      </c>
      <c r="BG2443" s="23"/>
      <c r="BH2443" s="23"/>
      <c r="BI2443" s="23"/>
      <c r="BJ2443" s="23"/>
      <c r="BK2443" s="23"/>
      <c r="BL2443" s="45">
        <v>963.1181874216887</v>
      </c>
      <c r="BM2443" s="45">
        <v>0.404</v>
      </c>
      <c r="BN2443" s="23"/>
      <c r="BO2443" s="23"/>
      <c r="BP2443" s="23"/>
      <c r="BQ2443" s="23"/>
      <c r="BR2443" s="23"/>
      <c r="BS2443" s="45">
        <v>963.1181874216887</v>
      </c>
      <c r="BT2443" s="45">
        <v>0.084</v>
      </c>
      <c r="BU2443" s="23"/>
      <c r="BV2443" s="23"/>
      <c r="BW2443" s="23"/>
      <c r="BX2443" s="23"/>
      <c r="BY2443" s="23"/>
      <c r="BZ2443" s="23"/>
      <c r="CA2443" s="23"/>
    </row>
    <row r="2444" ht="15.75" customHeight="1">
      <c r="A2444" s="45">
        <v>951.4713659030961</v>
      </c>
      <c r="B2444" s="46">
        <v>0.085</v>
      </c>
      <c r="C2444" s="45"/>
      <c r="D2444" s="45"/>
      <c r="E2444" s="45"/>
      <c r="F2444" s="45"/>
      <c r="G2444" s="45"/>
      <c r="H2444" s="45">
        <v>951.4713659030961</v>
      </c>
      <c r="I2444" s="46">
        <v>0.116</v>
      </c>
      <c r="J2444" s="45"/>
      <c r="K2444" s="45"/>
      <c r="L2444" s="45"/>
      <c r="M2444" s="45"/>
      <c r="N2444" s="45"/>
      <c r="O2444" s="45">
        <v>951.4713659030961</v>
      </c>
      <c r="P2444" s="45">
        <v>2.6363359455485494E-4</v>
      </c>
      <c r="Q2444" s="45"/>
      <c r="R2444" s="45"/>
      <c r="S2444" s="45"/>
      <c r="T2444" s="45"/>
      <c r="U2444" s="45"/>
      <c r="V2444" s="45">
        <v>951.4713659030961</v>
      </c>
      <c r="W2444" s="45">
        <v>2.1050818589786526E-4</v>
      </c>
      <c r="X2444" s="45"/>
      <c r="Y2444" s="45"/>
      <c r="Z2444" s="45"/>
      <c r="AA2444" s="45"/>
      <c r="AB2444" s="45"/>
      <c r="AC2444" s="45">
        <v>951.4713659030961</v>
      </c>
      <c r="AD2444" s="45">
        <v>45.649975919139344</v>
      </c>
      <c r="AE2444" s="45"/>
      <c r="AF2444" s="45"/>
      <c r="AG2444" s="45"/>
      <c r="AH2444" s="45"/>
      <c r="AI2444" s="45"/>
      <c r="AJ2444" s="45">
        <v>951.4713659030961</v>
      </c>
      <c r="AK2444" s="45">
        <v>0.026</v>
      </c>
      <c r="AL2444" s="45"/>
      <c r="AM2444" s="45"/>
      <c r="AN2444" s="45"/>
      <c r="AO2444" s="23"/>
      <c r="AP2444" s="23"/>
      <c r="AQ2444" s="45">
        <v>951.4713659030961</v>
      </c>
      <c r="AR2444" s="45">
        <v>0.057</v>
      </c>
      <c r="AS2444" s="23"/>
      <c r="AT2444" s="23"/>
      <c r="AU2444" s="23"/>
      <c r="AV2444" s="23"/>
      <c r="AW2444" s="23"/>
      <c r="AX2444" s="45">
        <v>951.4713659030961</v>
      </c>
      <c r="AY2444" s="23">
        <v>0.404</v>
      </c>
      <c r="AZ2444" s="23"/>
      <c r="BA2444" s="23"/>
      <c r="BB2444" s="23"/>
      <c r="BC2444" s="23"/>
      <c r="BD2444" s="23"/>
      <c r="BE2444" s="45">
        <v>951.4713659030961</v>
      </c>
      <c r="BF2444" s="45">
        <v>105.0</v>
      </c>
      <c r="BG2444" s="23"/>
      <c r="BH2444" s="23"/>
      <c r="BI2444" s="23"/>
      <c r="BJ2444" s="23"/>
      <c r="BK2444" s="23"/>
      <c r="BL2444" s="45">
        <v>951.4713659030961</v>
      </c>
      <c r="BM2444" s="45">
        <v>0.419</v>
      </c>
      <c r="BN2444" s="23"/>
      <c r="BO2444" s="23"/>
      <c r="BP2444" s="23"/>
      <c r="BQ2444" s="23"/>
      <c r="BR2444" s="23"/>
      <c r="BS2444" s="45">
        <v>951.4713659030961</v>
      </c>
      <c r="BT2444" s="45">
        <v>0.09</v>
      </c>
      <c r="BU2444" s="23"/>
      <c r="BV2444" s="23"/>
      <c r="BW2444" s="23"/>
      <c r="BX2444" s="23"/>
      <c r="BY2444" s="23"/>
      <c r="BZ2444" s="23"/>
      <c r="CA2444" s="23"/>
    </row>
    <row r="2445" ht="15.75" customHeight="1">
      <c r="A2445" s="45">
        <v>938.6089485957768</v>
      </c>
      <c r="B2445" s="46">
        <v>0.064</v>
      </c>
      <c r="C2445" s="45"/>
      <c r="D2445" s="45"/>
      <c r="E2445" s="45"/>
      <c r="F2445" s="45"/>
      <c r="G2445" s="45"/>
      <c r="H2445" s="45">
        <v>938.6089485957768</v>
      </c>
      <c r="I2445" s="46">
        <v>0.089</v>
      </c>
      <c r="J2445" s="45"/>
      <c r="K2445" s="45"/>
      <c r="L2445" s="45"/>
      <c r="M2445" s="45"/>
      <c r="N2445" s="45"/>
      <c r="O2445" s="45">
        <v>938.6089485957768</v>
      </c>
      <c r="P2445" s="45"/>
      <c r="Q2445" s="45"/>
      <c r="R2445" s="45"/>
      <c r="S2445" s="45"/>
      <c r="T2445" s="45"/>
      <c r="U2445" s="45"/>
      <c r="V2445" s="45">
        <v>938.6089485957768</v>
      </c>
      <c r="W2445" s="45"/>
      <c r="X2445" s="45"/>
      <c r="Y2445" s="45"/>
      <c r="Z2445" s="45"/>
      <c r="AA2445" s="45"/>
      <c r="AB2445" s="45"/>
      <c r="AC2445" s="45">
        <v>938.6089485957768</v>
      </c>
      <c r="AD2445" s="45">
        <v>46.59037574548287</v>
      </c>
      <c r="AE2445" s="45"/>
      <c r="AF2445" s="45"/>
      <c r="AG2445" s="45"/>
      <c r="AH2445" s="45"/>
      <c r="AI2445" s="45"/>
      <c r="AJ2445" s="45">
        <v>938.6089485957768</v>
      </c>
      <c r="AK2445" s="45">
        <v>0.026</v>
      </c>
      <c r="AL2445" s="45"/>
      <c r="AM2445" s="45"/>
      <c r="AN2445" s="45"/>
      <c r="AO2445" s="23"/>
      <c r="AP2445" s="23"/>
      <c r="AQ2445" s="45">
        <v>938.6089485957768</v>
      </c>
      <c r="AR2445" s="45">
        <v>0.056</v>
      </c>
      <c r="AS2445" s="23"/>
      <c r="AT2445" s="23"/>
      <c r="AU2445" s="23"/>
      <c r="AV2445" s="23"/>
      <c r="AW2445" s="23"/>
      <c r="AX2445" s="45">
        <v>938.6089485957768</v>
      </c>
      <c r="AY2445" s="23">
        <v>0.404</v>
      </c>
      <c r="AZ2445" s="23"/>
      <c r="BA2445" s="23"/>
      <c r="BB2445" s="23"/>
      <c r="BC2445" s="23"/>
      <c r="BD2445" s="23"/>
      <c r="BE2445" s="45">
        <v>938.6089485957768</v>
      </c>
      <c r="BF2445" s="45">
        <v>105.0</v>
      </c>
      <c r="BG2445" s="23"/>
      <c r="BH2445" s="23"/>
      <c r="BI2445" s="23"/>
      <c r="BJ2445" s="23"/>
      <c r="BK2445" s="23"/>
      <c r="BL2445" s="45">
        <v>938.6089485957768</v>
      </c>
      <c r="BM2445" s="45">
        <v>0.599</v>
      </c>
      <c r="BN2445" s="23"/>
      <c r="BO2445" s="23"/>
      <c r="BP2445" s="23"/>
      <c r="BQ2445" s="23"/>
      <c r="BR2445" s="23"/>
      <c r="BS2445" s="45">
        <v>938.6089485957768</v>
      </c>
      <c r="BT2445" s="45">
        <v>0.098</v>
      </c>
      <c r="BU2445" s="23"/>
      <c r="BV2445" s="23"/>
      <c r="BW2445" s="23"/>
      <c r="BX2445" s="23"/>
      <c r="BY2445" s="23"/>
      <c r="BZ2445" s="23"/>
      <c r="CA2445" s="23"/>
    </row>
    <row r="2446" ht="15.75" customHeight="1">
      <c r="A2446" s="45">
        <v>1535.7852530028974</v>
      </c>
      <c r="B2446" s="46">
        <v>0.066</v>
      </c>
      <c r="C2446" s="45"/>
      <c r="D2446" s="45"/>
      <c r="E2446" s="45"/>
      <c r="F2446" s="45"/>
      <c r="G2446" s="45"/>
      <c r="H2446" s="45">
        <v>1535.7852530028974</v>
      </c>
      <c r="I2446" s="46">
        <v>0.268</v>
      </c>
      <c r="J2446" s="45"/>
      <c r="K2446" s="45"/>
      <c r="L2446" s="45"/>
      <c r="M2446" s="45"/>
      <c r="N2446" s="45"/>
      <c r="O2446" s="45">
        <v>1535.7852530028974</v>
      </c>
      <c r="P2446" s="45"/>
      <c r="Q2446" s="45"/>
      <c r="R2446" s="45"/>
      <c r="S2446" s="45"/>
      <c r="T2446" s="45"/>
      <c r="U2446" s="45"/>
      <c r="V2446" s="45">
        <v>1535.7852530028974</v>
      </c>
      <c r="W2446" s="45"/>
      <c r="X2446" s="45"/>
      <c r="Y2446" s="45"/>
      <c r="Z2446" s="45"/>
      <c r="AA2446" s="45"/>
      <c r="AB2446" s="45"/>
      <c r="AC2446" s="45">
        <v>1535.7852530028974</v>
      </c>
      <c r="AD2446" s="45">
        <v>31.75335787750292</v>
      </c>
      <c r="AE2446" s="45"/>
      <c r="AF2446" s="45"/>
      <c r="AG2446" s="45"/>
      <c r="AH2446" s="45"/>
      <c r="AI2446" s="45"/>
      <c r="AJ2446" s="45">
        <v>1535.7852530028974</v>
      </c>
      <c r="AK2446" s="45">
        <v>0.032</v>
      </c>
      <c r="AL2446" s="45"/>
      <c r="AM2446" s="45"/>
      <c r="AN2446" s="45"/>
      <c r="AO2446" s="23"/>
      <c r="AP2446" s="23"/>
      <c r="AQ2446" s="45">
        <v>1535.7852530028974</v>
      </c>
      <c r="AR2446" s="45">
        <v>0.031</v>
      </c>
      <c r="AS2446" s="23"/>
      <c r="AT2446" s="23"/>
      <c r="AU2446" s="23"/>
      <c r="AV2446" s="23"/>
      <c r="AW2446" s="23"/>
      <c r="AX2446" s="45">
        <v>1535.7852530028974</v>
      </c>
      <c r="AY2446" s="23"/>
      <c r="AZ2446" s="23"/>
      <c r="BA2446" s="23"/>
      <c r="BB2446" s="23"/>
      <c r="BC2446" s="23"/>
      <c r="BD2446" s="23"/>
      <c r="BE2446" s="45">
        <v>1535.7852530028974</v>
      </c>
      <c r="BF2446" s="45"/>
      <c r="BG2446" s="23"/>
      <c r="BH2446" s="23"/>
      <c r="BI2446" s="23"/>
      <c r="BJ2446" s="23"/>
      <c r="BK2446" s="23"/>
      <c r="BL2446" s="45">
        <v>1535.7852530028974</v>
      </c>
      <c r="BM2446" s="45">
        <v>0.025</v>
      </c>
      <c r="BN2446" s="23"/>
      <c r="BO2446" s="23"/>
      <c r="BP2446" s="23"/>
      <c r="BQ2446" s="23"/>
      <c r="BR2446" s="23"/>
      <c r="BS2446" s="45">
        <v>1535.7852530028974</v>
      </c>
      <c r="BT2446" s="45">
        <v>0.012</v>
      </c>
      <c r="BU2446" s="23"/>
      <c r="BV2446" s="23"/>
      <c r="BW2446" s="23"/>
      <c r="BX2446" s="23"/>
      <c r="BY2446" s="23"/>
      <c r="BZ2446" s="23"/>
      <c r="CA2446" s="23"/>
    </row>
    <row r="2447" ht="15.75" customHeight="1">
      <c r="A2447" s="45">
        <v>1505.122033954225</v>
      </c>
      <c r="B2447" s="46">
        <v>0.069</v>
      </c>
      <c r="C2447" s="45"/>
      <c r="D2447" s="45"/>
      <c r="E2447" s="45"/>
      <c r="F2447" s="45"/>
      <c r="G2447" s="45"/>
      <c r="H2447" s="45">
        <v>1505.122033954225</v>
      </c>
      <c r="I2447" s="46">
        <v>0.238</v>
      </c>
      <c r="J2447" s="45"/>
      <c r="K2447" s="45"/>
      <c r="L2447" s="45"/>
      <c r="M2447" s="45"/>
      <c r="N2447" s="45"/>
      <c r="O2447" s="45">
        <v>1505.122033954225</v>
      </c>
      <c r="P2447" s="45">
        <v>7.446928848836771E-4</v>
      </c>
      <c r="Q2447" s="45"/>
      <c r="R2447" s="45"/>
      <c r="S2447" s="45"/>
      <c r="T2447" s="45"/>
      <c r="U2447" s="45"/>
      <c r="V2447" s="45">
        <v>1505.122033954225</v>
      </c>
      <c r="W2447" s="45"/>
      <c r="X2447" s="45"/>
      <c r="Y2447" s="45"/>
      <c r="Z2447" s="45"/>
      <c r="AA2447" s="45"/>
      <c r="AB2447" s="45"/>
      <c r="AC2447" s="45">
        <v>1505.122033954225</v>
      </c>
      <c r="AD2447" s="45">
        <v>32.20718173020122</v>
      </c>
      <c r="AE2447" s="45"/>
      <c r="AF2447" s="45"/>
      <c r="AG2447" s="45"/>
      <c r="AH2447" s="45"/>
      <c r="AI2447" s="45"/>
      <c r="AJ2447" s="45">
        <v>1505.122033954225</v>
      </c>
      <c r="AK2447" s="45">
        <v>0.031</v>
      </c>
      <c r="AL2447" s="45"/>
      <c r="AM2447" s="45"/>
      <c r="AN2447" s="45"/>
      <c r="AO2447" s="23"/>
      <c r="AP2447" s="23"/>
      <c r="AQ2447" s="45">
        <v>1505.122033954225</v>
      </c>
      <c r="AR2447" s="45">
        <v>0.03</v>
      </c>
      <c r="AS2447" s="23"/>
      <c r="AT2447" s="23"/>
      <c r="AU2447" s="23"/>
      <c r="AV2447" s="23"/>
      <c r="AW2447" s="23"/>
      <c r="AX2447" s="45">
        <v>1505.122033954225</v>
      </c>
      <c r="AY2447" s="23"/>
      <c r="AZ2447" s="23"/>
      <c r="BA2447" s="23"/>
      <c r="BB2447" s="23"/>
      <c r="BC2447" s="23"/>
      <c r="BD2447" s="23"/>
      <c r="BE2447" s="45">
        <v>1505.122033954225</v>
      </c>
      <c r="BF2447" s="45"/>
      <c r="BG2447" s="23"/>
      <c r="BH2447" s="23"/>
      <c r="BI2447" s="23"/>
      <c r="BJ2447" s="23"/>
      <c r="BK2447" s="23"/>
      <c r="BL2447" s="45">
        <v>1505.122033954225</v>
      </c>
      <c r="BM2447" s="45">
        <v>0.037</v>
      </c>
      <c r="BN2447" s="23"/>
      <c r="BO2447" s="23"/>
      <c r="BP2447" s="23"/>
      <c r="BQ2447" s="23"/>
      <c r="BR2447" s="23"/>
      <c r="BS2447" s="45">
        <v>1505.122033954225</v>
      </c>
      <c r="BT2447" s="45">
        <v>0.014</v>
      </c>
      <c r="BU2447" s="23"/>
      <c r="BV2447" s="23"/>
      <c r="BW2447" s="23"/>
      <c r="BX2447" s="23"/>
      <c r="BY2447" s="23"/>
      <c r="BZ2447" s="23"/>
      <c r="CA2447" s="23"/>
    </row>
    <row r="2448" ht="15.75" customHeight="1">
      <c r="A2448" s="45">
        <v>1476.8827922838154</v>
      </c>
      <c r="B2448" s="46">
        <v>0.073</v>
      </c>
      <c r="C2448" s="45"/>
      <c r="D2448" s="45"/>
      <c r="E2448" s="45"/>
      <c r="F2448" s="45"/>
      <c r="G2448" s="45"/>
      <c r="H2448" s="45">
        <v>1476.8827922838154</v>
      </c>
      <c r="I2448" s="46">
        <v>0.227</v>
      </c>
      <c r="J2448" s="45"/>
      <c r="K2448" s="45"/>
      <c r="L2448" s="45"/>
      <c r="M2448" s="45"/>
      <c r="N2448" s="45"/>
      <c r="O2448" s="45">
        <v>1476.8827922838154</v>
      </c>
      <c r="P2448" s="45">
        <v>7.030695675560258E-4</v>
      </c>
      <c r="Q2448" s="45"/>
      <c r="R2448" s="45"/>
      <c r="S2448" s="45"/>
      <c r="T2448" s="45"/>
      <c r="U2448" s="45"/>
      <c r="V2448" s="45">
        <v>1476.8827922838154</v>
      </c>
      <c r="W2448" s="45">
        <v>0.001248190946736207</v>
      </c>
      <c r="X2448" s="45"/>
      <c r="Y2448" s="45"/>
      <c r="Z2448" s="45"/>
      <c r="AA2448" s="45"/>
      <c r="AB2448" s="45"/>
      <c r="AC2448" s="45">
        <v>1476.8827922838154</v>
      </c>
      <c r="AD2448" s="45">
        <v>34.02197819791586</v>
      </c>
      <c r="AE2448" s="45"/>
      <c r="AF2448" s="45"/>
      <c r="AG2448" s="45"/>
      <c r="AH2448" s="45"/>
      <c r="AI2448" s="45"/>
      <c r="AJ2448" s="45">
        <v>1476.8827922838154</v>
      </c>
      <c r="AK2448" s="45">
        <v>0.03</v>
      </c>
      <c r="AL2448" s="45"/>
      <c r="AM2448" s="45"/>
      <c r="AN2448" s="45"/>
      <c r="AO2448" s="23"/>
      <c r="AP2448" s="23"/>
      <c r="AQ2448" s="45">
        <v>1476.8827922838154</v>
      </c>
      <c r="AR2448" s="45">
        <v>0.029</v>
      </c>
      <c r="AS2448" s="23"/>
      <c r="AT2448" s="23"/>
      <c r="AU2448" s="23"/>
      <c r="AV2448" s="23"/>
      <c r="AW2448" s="23"/>
      <c r="AX2448" s="45">
        <v>1476.8827922838154</v>
      </c>
      <c r="AY2448" s="23"/>
      <c r="AZ2448" s="23"/>
      <c r="BA2448" s="23"/>
      <c r="BB2448" s="23"/>
      <c r="BC2448" s="23"/>
      <c r="BD2448" s="23"/>
      <c r="BE2448" s="45">
        <v>1476.8827922838154</v>
      </c>
      <c r="BF2448" s="45"/>
      <c r="BG2448" s="23"/>
      <c r="BH2448" s="23"/>
      <c r="BI2448" s="23"/>
      <c r="BJ2448" s="23"/>
      <c r="BK2448" s="23"/>
      <c r="BL2448" s="45">
        <v>1476.8827922838154</v>
      </c>
      <c r="BM2448" s="45">
        <v>0.05</v>
      </c>
      <c r="BN2448" s="23"/>
      <c r="BO2448" s="23"/>
      <c r="BP2448" s="23"/>
      <c r="BQ2448" s="23"/>
      <c r="BR2448" s="23"/>
      <c r="BS2448" s="45">
        <v>1476.8827922838154</v>
      </c>
      <c r="BT2448" s="45">
        <v>0.026</v>
      </c>
      <c r="BU2448" s="23"/>
      <c r="BV2448" s="23"/>
      <c r="BW2448" s="23"/>
      <c r="BX2448" s="23"/>
      <c r="BY2448" s="23"/>
      <c r="BZ2448" s="23"/>
      <c r="CA2448" s="23"/>
    </row>
    <row r="2449" ht="15.75" customHeight="1">
      <c r="A2449" s="45">
        <v>1453.2532593078845</v>
      </c>
      <c r="B2449" s="46">
        <v>0.083</v>
      </c>
      <c r="C2449" s="45"/>
      <c r="D2449" s="45"/>
      <c r="E2449" s="45"/>
      <c r="F2449" s="45"/>
      <c r="G2449" s="45"/>
      <c r="H2449" s="45">
        <v>1453.2532593078845</v>
      </c>
      <c r="I2449" s="46">
        <v>0.208</v>
      </c>
      <c r="J2449" s="45"/>
      <c r="K2449" s="45"/>
      <c r="L2449" s="45"/>
      <c r="M2449" s="45"/>
      <c r="N2449" s="45"/>
      <c r="O2449" s="45">
        <v>1453.2532593078845</v>
      </c>
      <c r="P2449" s="45">
        <v>6.718293779686734E-4</v>
      </c>
      <c r="Q2449" s="45"/>
      <c r="R2449" s="45"/>
      <c r="S2449" s="45"/>
      <c r="T2449" s="45"/>
      <c r="U2449" s="45"/>
      <c r="V2449" s="45">
        <v>1453.2532593078845</v>
      </c>
      <c r="W2449" s="45">
        <v>0.0011867527256010746</v>
      </c>
      <c r="X2449" s="45"/>
      <c r="Y2449" s="45"/>
      <c r="Z2449" s="45"/>
      <c r="AA2449" s="45"/>
      <c r="AB2449" s="45"/>
      <c r="AC2449" s="45">
        <v>1453.2532593078845</v>
      </c>
      <c r="AD2449" s="45">
        <v>41.338704146287114</v>
      </c>
      <c r="AE2449" s="45"/>
      <c r="AF2449" s="45"/>
      <c r="AG2449" s="45"/>
      <c r="AH2449" s="45"/>
      <c r="AI2449" s="45"/>
      <c r="AJ2449" s="45">
        <v>1453.2532593078845</v>
      </c>
      <c r="AK2449" s="45">
        <v>0.03</v>
      </c>
      <c r="AL2449" s="45"/>
      <c r="AM2449" s="45"/>
      <c r="AN2449" s="45"/>
      <c r="AO2449" s="23"/>
      <c r="AP2449" s="23"/>
      <c r="AQ2449" s="45">
        <v>1453.2532593078845</v>
      </c>
      <c r="AR2449" s="45">
        <v>0.028</v>
      </c>
      <c r="AS2449" s="23"/>
      <c r="AT2449" s="23"/>
      <c r="AU2449" s="23"/>
      <c r="AV2449" s="23"/>
      <c r="AW2449" s="23"/>
      <c r="AX2449" s="45">
        <v>1453.2532593078845</v>
      </c>
      <c r="AY2449" s="23"/>
      <c r="AZ2449" s="23"/>
      <c r="BA2449" s="23"/>
      <c r="BB2449" s="23"/>
      <c r="BC2449" s="23"/>
      <c r="BD2449" s="23"/>
      <c r="BE2449" s="45">
        <v>1453.2532593078845</v>
      </c>
      <c r="BF2449" s="45">
        <v>62.0</v>
      </c>
      <c r="BG2449" s="23"/>
      <c r="BH2449" s="23"/>
      <c r="BI2449" s="23"/>
      <c r="BJ2449" s="23"/>
      <c r="BK2449" s="23"/>
      <c r="BL2449" s="45">
        <v>1453.2532593078845</v>
      </c>
      <c r="BM2449" s="45">
        <v>0.057</v>
      </c>
      <c r="BN2449" s="23"/>
      <c r="BO2449" s="23"/>
      <c r="BP2449" s="23"/>
      <c r="BQ2449" s="23"/>
      <c r="BR2449" s="23"/>
      <c r="BS2449" s="45">
        <v>1453.2532593078845</v>
      </c>
      <c r="BT2449" s="45">
        <v>0.048</v>
      </c>
      <c r="BU2449" s="23"/>
      <c r="BV2449" s="23"/>
      <c r="BW2449" s="23"/>
      <c r="BX2449" s="23"/>
      <c r="BY2449" s="23"/>
      <c r="BZ2449" s="23"/>
      <c r="CA2449" s="23"/>
    </row>
    <row r="2450" ht="15.75" customHeight="1">
      <c r="A2450" s="45">
        <v>1424.5049420134135</v>
      </c>
      <c r="B2450" s="46">
        <v>0.079</v>
      </c>
      <c r="C2450" s="45"/>
      <c r="D2450" s="45"/>
      <c r="E2450" s="45"/>
      <c r="F2450" s="45"/>
      <c r="G2450" s="45"/>
      <c r="H2450" s="45">
        <v>1424.5049420134135</v>
      </c>
      <c r="I2450" s="46">
        <v>0.199</v>
      </c>
      <c r="J2450" s="45"/>
      <c r="K2450" s="45"/>
      <c r="L2450" s="45"/>
      <c r="M2450" s="45"/>
      <c r="N2450" s="45"/>
      <c r="O2450" s="45">
        <v>1424.5049420134135</v>
      </c>
      <c r="P2450" s="45">
        <v>6.873272994040896E-4</v>
      </c>
      <c r="Q2450" s="45"/>
      <c r="R2450" s="45"/>
      <c r="S2450" s="45"/>
      <c r="T2450" s="45"/>
      <c r="U2450" s="45"/>
      <c r="V2450" s="45">
        <v>1424.5049420134135</v>
      </c>
      <c r="W2450" s="45">
        <v>0.0012823800216076302</v>
      </c>
      <c r="X2450" s="45"/>
      <c r="Y2450" s="45"/>
      <c r="Z2450" s="45"/>
      <c r="AA2450" s="45"/>
      <c r="AB2450" s="45"/>
      <c r="AC2450" s="45">
        <v>1424.5049420134135</v>
      </c>
      <c r="AD2450" s="45">
        <v>44.36277750026396</v>
      </c>
      <c r="AE2450" s="45"/>
      <c r="AF2450" s="45"/>
      <c r="AG2450" s="45"/>
      <c r="AH2450" s="45"/>
      <c r="AI2450" s="45"/>
      <c r="AJ2450" s="45">
        <v>1424.5049420134135</v>
      </c>
      <c r="AK2450" s="45">
        <v>0.029</v>
      </c>
      <c r="AL2450" s="45"/>
      <c r="AM2450" s="45"/>
      <c r="AN2450" s="45"/>
      <c r="AO2450" s="23"/>
      <c r="AP2450" s="23"/>
      <c r="AQ2450" s="45">
        <v>1424.5049420134135</v>
      </c>
      <c r="AR2450" s="45">
        <v>0.027</v>
      </c>
      <c r="AS2450" s="23"/>
      <c r="AT2450" s="23"/>
      <c r="AU2450" s="23"/>
      <c r="AV2450" s="23"/>
      <c r="AW2450" s="23"/>
      <c r="AX2450" s="45">
        <v>1424.5049420134135</v>
      </c>
      <c r="AY2450" s="23"/>
      <c r="AZ2450" s="23"/>
      <c r="BA2450" s="23"/>
      <c r="BB2450" s="23"/>
      <c r="BC2450" s="23"/>
      <c r="BD2450" s="23"/>
      <c r="BE2450" s="45">
        <v>1424.5049420134135</v>
      </c>
      <c r="BF2450" s="45">
        <v>62.0</v>
      </c>
      <c r="BG2450" s="23"/>
      <c r="BH2450" s="23"/>
      <c r="BI2450" s="23"/>
      <c r="BJ2450" s="23"/>
      <c r="BK2450" s="23"/>
      <c r="BL2450" s="45">
        <v>1424.5049420134135</v>
      </c>
      <c r="BM2450" s="45">
        <v>0.105</v>
      </c>
      <c r="BN2450" s="23"/>
      <c r="BO2450" s="23"/>
      <c r="BP2450" s="23"/>
      <c r="BQ2450" s="23"/>
      <c r="BR2450" s="23"/>
      <c r="BS2450" s="45">
        <v>1424.5049420134135</v>
      </c>
      <c r="BT2450" s="45">
        <v>0.056</v>
      </c>
      <c r="BU2450" s="23"/>
      <c r="BV2450" s="23"/>
      <c r="BW2450" s="23"/>
      <c r="BX2450" s="23"/>
      <c r="BY2450" s="23"/>
      <c r="BZ2450" s="23"/>
      <c r="CA2450" s="23"/>
    </row>
    <row r="2451" ht="15.75" customHeight="1">
      <c r="A2451" s="45">
        <v>1396.8092066402612</v>
      </c>
      <c r="B2451" s="46">
        <v>0.077</v>
      </c>
      <c r="C2451" s="45"/>
      <c r="D2451" s="45"/>
      <c r="E2451" s="45"/>
      <c r="F2451" s="45"/>
      <c r="G2451" s="45"/>
      <c r="H2451" s="45">
        <v>1396.8092066402612</v>
      </c>
      <c r="I2451" s="46">
        <v>0.188</v>
      </c>
      <c r="J2451" s="45"/>
      <c r="K2451" s="45"/>
      <c r="L2451" s="45"/>
      <c r="M2451" s="45"/>
      <c r="N2451" s="45"/>
      <c r="O2451" s="45">
        <v>1396.8092066402612</v>
      </c>
      <c r="P2451" s="45">
        <v>5.58500904139473E-4</v>
      </c>
      <c r="Q2451" s="45"/>
      <c r="R2451" s="45"/>
      <c r="S2451" s="45"/>
      <c r="T2451" s="45"/>
      <c r="U2451" s="45"/>
      <c r="V2451" s="45">
        <v>1396.8092066402612</v>
      </c>
      <c r="W2451" s="45">
        <v>0.0010678630056567605</v>
      </c>
      <c r="X2451" s="45"/>
      <c r="Y2451" s="45"/>
      <c r="Z2451" s="45"/>
      <c r="AA2451" s="45"/>
      <c r="AB2451" s="45"/>
      <c r="AC2451" s="45">
        <v>1396.8092066402612</v>
      </c>
      <c r="AD2451" s="45">
        <v>46.529662659945714</v>
      </c>
      <c r="AE2451" s="45"/>
      <c r="AF2451" s="45"/>
      <c r="AG2451" s="45"/>
      <c r="AH2451" s="45"/>
      <c r="AI2451" s="45"/>
      <c r="AJ2451" s="45">
        <v>1396.8092066402612</v>
      </c>
      <c r="AK2451" s="45">
        <v>0.029</v>
      </c>
      <c r="AL2451" s="45"/>
      <c r="AM2451" s="45"/>
      <c r="AN2451" s="45"/>
      <c r="AO2451" s="23"/>
      <c r="AP2451" s="23"/>
      <c r="AQ2451" s="45">
        <v>1396.8092066402612</v>
      </c>
      <c r="AR2451" s="45">
        <v>0.026</v>
      </c>
      <c r="AS2451" s="23"/>
      <c r="AT2451" s="23"/>
      <c r="AU2451" s="23"/>
      <c r="AV2451" s="23"/>
      <c r="AW2451" s="23"/>
      <c r="AX2451" s="45">
        <v>1396.8092066402612</v>
      </c>
      <c r="AY2451" s="23">
        <v>0.44</v>
      </c>
      <c r="AZ2451" s="23"/>
      <c r="BA2451" s="23"/>
      <c r="BB2451" s="23"/>
      <c r="BC2451" s="23"/>
      <c r="BD2451" s="23"/>
      <c r="BE2451" s="45">
        <v>1396.8092066402612</v>
      </c>
      <c r="BF2451" s="45">
        <v>62.0</v>
      </c>
      <c r="BG2451" s="23"/>
      <c r="BH2451" s="23"/>
      <c r="BI2451" s="23"/>
      <c r="BJ2451" s="23"/>
      <c r="BK2451" s="23"/>
      <c r="BL2451" s="45">
        <v>1396.8092066402612</v>
      </c>
      <c r="BM2451" s="45">
        <v>0.186</v>
      </c>
      <c r="BN2451" s="23"/>
      <c r="BO2451" s="23"/>
      <c r="BP2451" s="23"/>
      <c r="BQ2451" s="23"/>
      <c r="BR2451" s="23"/>
      <c r="BS2451" s="45">
        <v>1396.8092066402612</v>
      </c>
      <c r="BT2451" s="45">
        <v>0.065</v>
      </c>
      <c r="BU2451" s="23"/>
      <c r="BV2451" s="23"/>
      <c r="BW2451" s="23"/>
      <c r="BX2451" s="23"/>
      <c r="BY2451" s="23"/>
      <c r="BZ2451" s="23"/>
      <c r="CA2451" s="23"/>
    </row>
    <row r="2452" ht="15.75" customHeight="1">
      <c r="A2452" s="45">
        <v>1369.9716853941525</v>
      </c>
      <c r="B2452" s="46">
        <v>0.076</v>
      </c>
      <c r="C2452" s="45"/>
      <c r="D2452" s="45"/>
      <c r="E2452" s="45"/>
      <c r="F2452" s="45"/>
      <c r="G2452" s="45"/>
      <c r="H2452" s="45">
        <v>1369.9716853941525</v>
      </c>
      <c r="I2452" s="46">
        <v>0.174</v>
      </c>
      <c r="J2452" s="45"/>
      <c r="K2452" s="45"/>
      <c r="L2452" s="45"/>
      <c r="M2452" s="45"/>
      <c r="N2452" s="45"/>
      <c r="O2452" s="45">
        <v>1369.9716853941525</v>
      </c>
      <c r="P2452" s="45"/>
      <c r="Q2452" s="45"/>
      <c r="R2452" s="45"/>
      <c r="S2452" s="45"/>
      <c r="T2452" s="45"/>
      <c r="U2452" s="45"/>
      <c r="V2452" s="45">
        <v>1369.9716853941525</v>
      </c>
      <c r="W2452" s="45"/>
      <c r="X2452" s="45"/>
      <c r="Y2452" s="45"/>
      <c r="Z2452" s="45"/>
      <c r="AA2452" s="45"/>
      <c r="AB2452" s="45"/>
      <c r="AC2452" s="45">
        <v>1369.9716853941525</v>
      </c>
      <c r="AD2452" s="45">
        <v>60.39138162408198</v>
      </c>
      <c r="AE2452" s="45"/>
      <c r="AF2452" s="45"/>
      <c r="AG2452" s="45"/>
      <c r="AH2452" s="45"/>
      <c r="AI2452" s="45"/>
      <c r="AJ2452" s="45">
        <v>1369.9716853941525</v>
      </c>
      <c r="AK2452" s="45">
        <v>0.028</v>
      </c>
      <c r="AL2452" s="45"/>
      <c r="AM2452" s="45"/>
      <c r="AN2452" s="45"/>
      <c r="AO2452" s="23"/>
      <c r="AP2452" s="23"/>
      <c r="AQ2452" s="45">
        <v>1369.9716853941525</v>
      </c>
      <c r="AR2452" s="45">
        <v>0.025</v>
      </c>
      <c r="AS2452" s="23"/>
      <c r="AT2452" s="23"/>
      <c r="AU2452" s="23"/>
      <c r="AV2452" s="23"/>
      <c r="AW2452" s="23"/>
      <c r="AX2452" s="45">
        <v>1369.9716853941525</v>
      </c>
      <c r="AY2452" s="23">
        <v>0.44</v>
      </c>
      <c r="AZ2452" s="23"/>
      <c r="BA2452" s="23"/>
      <c r="BB2452" s="23"/>
      <c r="BC2452" s="23"/>
      <c r="BD2452" s="23"/>
      <c r="BE2452" s="45">
        <v>1369.9716853941525</v>
      </c>
      <c r="BF2452" s="45">
        <v>44.0</v>
      </c>
      <c r="BG2452" s="23"/>
      <c r="BH2452" s="23"/>
      <c r="BI2452" s="23"/>
      <c r="BJ2452" s="23"/>
      <c r="BK2452" s="23"/>
      <c r="BL2452" s="45">
        <v>1369.9716853941525</v>
      </c>
      <c r="BM2452" s="45">
        <v>0.318</v>
      </c>
      <c r="BN2452" s="23"/>
      <c r="BO2452" s="23"/>
      <c r="BP2452" s="23"/>
      <c r="BQ2452" s="23"/>
      <c r="BR2452" s="23"/>
      <c r="BS2452" s="45">
        <v>1369.9716853941525</v>
      </c>
      <c r="BT2452" s="45">
        <v>0.078</v>
      </c>
      <c r="BU2452" s="23"/>
      <c r="BV2452" s="23"/>
      <c r="BW2452" s="23"/>
      <c r="BX2452" s="23"/>
      <c r="BY2452" s="23"/>
      <c r="BZ2452" s="23"/>
      <c r="CA2452" s="23"/>
    </row>
    <row r="2453" ht="15.75" customHeight="1">
      <c r="A2453" s="45">
        <v>1347.36956197701</v>
      </c>
      <c r="B2453" s="46">
        <v>0.079</v>
      </c>
      <c r="C2453" s="45"/>
      <c r="D2453" s="45"/>
      <c r="E2453" s="45"/>
      <c r="F2453" s="45"/>
      <c r="G2453" s="45"/>
      <c r="H2453" s="45">
        <v>1347.36956197701</v>
      </c>
      <c r="I2453" s="46">
        <v>0.166</v>
      </c>
      <c r="J2453" s="45"/>
      <c r="K2453" s="45"/>
      <c r="L2453" s="45"/>
      <c r="M2453" s="45"/>
      <c r="N2453" s="45"/>
      <c r="O2453" s="45">
        <v>1347.36956197701</v>
      </c>
      <c r="P2453" s="45">
        <v>6.536242713593881E-4</v>
      </c>
      <c r="Q2453" s="45"/>
      <c r="R2453" s="45"/>
      <c r="S2453" s="45"/>
      <c r="T2453" s="45"/>
      <c r="U2453" s="45"/>
      <c r="V2453" s="45">
        <v>1347.36956197701</v>
      </c>
      <c r="W2453" s="45">
        <v>0.00122296834575108</v>
      </c>
      <c r="X2453" s="45"/>
      <c r="Y2453" s="45"/>
      <c r="Z2453" s="45"/>
      <c r="AA2453" s="45"/>
      <c r="AB2453" s="45"/>
      <c r="AC2453" s="45">
        <v>1347.36956197701</v>
      </c>
      <c r="AD2453" s="45">
        <v>43.045588203335654</v>
      </c>
      <c r="AE2453" s="45"/>
      <c r="AF2453" s="45"/>
      <c r="AG2453" s="45"/>
      <c r="AH2453" s="45"/>
      <c r="AI2453" s="45"/>
      <c r="AJ2453" s="45">
        <v>1347.36956197701</v>
      </c>
      <c r="AK2453" s="45">
        <v>0.028</v>
      </c>
      <c r="AL2453" s="45"/>
      <c r="AM2453" s="45"/>
      <c r="AN2453" s="45"/>
      <c r="AO2453" s="23"/>
      <c r="AP2453" s="23"/>
      <c r="AQ2453" s="45">
        <v>1347.36956197701</v>
      </c>
      <c r="AR2453" s="45">
        <v>0.024</v>
      </c>
      <c r="AS2453" s="23"/>
      <c r="AT2453" s="23"/>
      <c r="AU2453" s="23"/>
      <c r="AV2453" s="23"/>
      <c r="AW2453" s="23"/>
      <c r="AX2453" s="45">
        <v>1347.36956197701</v>
      </c>
      <c r="AY2453" s="23">
        <v>0.44</v>
      </c>
      <c r="AZ2453" s="23"/>
      <c r="BA2453" s="23"/>
      <c r="BB2453" s="23"/>
      <c r="BC2453" s="23"/>
      <c r="BD2453" s="23"/>
      <c r="BE2453" s="45">
        <v>1347.36956197701</v>
      </c>
      <c r="BF2453" s="45">
        <v>21.0</v>
      </c>
      <c r="BG2453" s="23"/>
      <c r="BH2453" s="23"/>
      <c r="BI2453" s="23"/>
      <c r="BJ2453" s="23"/>
      <c r="BK2453" s="23"/>
      <c r="BL2453" s="45">
        <v>1347.36956197701</v>
      </c>
      <c r="BM2453" s="45">
        <v>0.583</v>
      </c>
      <c r="BN2453" s="23"/>
      <c r="BO2453" s="23"/>
      <c r="BP2453" s="23"/>
      <c r="BQ2453" s="23"/>
      <c r="BR2453" s="23"/>
      <c r="BS2453" s="45">
        <v>1347.36956197701</v>
      </c>
      <c r="BT2453" s="45">
        <v>0.094</v>
      </c>
      <c r="BU2453" s="23"/>
      <c r="BV2453" s="23"/>
      <c r="BW2453" s="23"/>
      <c r="BX2453" s="23"/>
      <c r="BY2453" s="23"/>
      <c r="BZ2453" s="23"/>
      <c r="CA2453" s="23"/>
    </row>
    <row r="2454" ht="15.75" customHeight="1">
      <c r="A2454" s="45">
        <v>1321.1624582375537</v>
      </c>
      <c r="B2454" s="46">
        <v>0.084</v>
      </c>
      <c r="C2454" s="45"/>
      <c r="D2454" s="45"/>
      <c r="E2454" s="45"/>
      <c r="F2454" s="45"/>
      <c r="G2454" s="45"/>
      <c r="H2454" s="45">
        <v>1321.1624582375537</v>
      </c>
      <c r="I2454" s="46">
        <v>0.179</v>
      </c>
      <c r="J2454" s="45"/>
      <c r="K2454" s="45"/>
      <c r="L2454" s="45"/>
      <c r="M2454" s="45"/>
      <c r="N2454" s="45"/>
      <c r="O2454" s="45">
        <v>1321.1624582375537</v>
      </c>
      <c r="P2454" s="45">
        <v>5.458616666083977E-4</v>
      </c>
      <c r="Q2454" s="45"/>
      <c r="R2454" s="45"/>
      <c r="S2454" s="45"/>
      <c r="T2454" s="45"/>
      <c r="U2454" s="45"/>
      <c r="V2454" s="45">
        <v>1321.1624582375537</v>
      </c>
      <c r="W2454" s="45">
        <v>0.0010316334825018355</v>
      </c>
      <c r="X2454" s="45"/>
      <c r="Y2454" s="45"/>
      <c r="Z2454" s="45"/>
      <c r="AA2454" s="45"/>
      <c r="AB2454" s="45"/>
      <c r="AC2454" s="45">
        <v>1321.1624582375537</v>
      </c>
      <c r="AD2454" s="45">
        <v>52.57861937558997</v>
      </c>
      <c r="AE2454" s="45"/>
      <c r="AF2454" s="45"/>
      <c r="AG2454" s="45"/>
      <c r="AH2454" s="45"/>
      <c r="AI2454" s="45"/>
      <c r="AJ2454" s="45">
        <v>1321.1624582375537</v>
      </c>
      <c r="AK2454" s="45">
        <v>0.028</v>
      </c>
      <c r="AL2454" s="45"/>
      <c r="AM2454" s="45"/>
      <c r="AN2454" s="45"/>
      <c r="AO2454" s="23"/>
      <c r="AP2454" s="23"/>
      <c r="AQ2454" s="45">
        <v>1321.1624582375537</v>
      </c>
      <c r="AR2454" s="45">
        <v>0.023</v>
      </c>
      <c r="AS2454" s="23"/>
      <c r="AT2454" s="23"/>
      <c r="AU2454" s="23"/>
      <c r="AV2454" s="23"/>
      <c r="AW2454" s="23"/>
      <c r="AX2454" s="45">
        <v>1321.1624582375537</v>
      </c>
      <c r="AY2454" s="23">
        <v>0.441</v>
      </c>
      <c r="AZ2454" s="23"/>
      <c r="BA2454" s="23"/>
      <c r="BB2454" s="23"/>
      <c r="BC2454" s="23"/>
      <c r="BD2454" s="23"/>
      <c r="BE2454" s="45">
        <v>1321.1624582375537</v>
      </c>
      <c r="BF2454" s="45">
        <v>20.0</v>
      </c>
      <c r="BG2454" s="23"/>
      <c r="BH2454" s="23"/>
      <c r="BI2454" s="23"/>
      <c r="BJ2454" s="23"/>
      <c r="BK2454" s="23"/>
      <c r="BL2454" s="45">
        <v>1321.1624582375537</v>
      </c>
      <c r="BM2454" s="45">
        <v>0.848</v>
      </c>
      <c r="BN2454" s="23"/>
      <c r="BO2454" s="23"/>
      <c r="BP2454" s="23"/>
      <c r="BQ2454" s="23"/>
      <c r="BR2454" s="23"/>
      <c r="BS2454" s="45">
        <v>1321.1624582375537</v>
      </c>
      <c r="BT2454" s="45">
        <v>0.096</v>
      </c>
      <c r="BU2454" s="23"/>
      <c r="BV2454" s="23"/>
      <c r="BW2454" s="23"/>
      <c r="BX2454" s="23"/>
      <c r="BY2454" s="23"/>
      <c r="BZ2454" s="23"/>
      <c r="CA2454" s="23"/>
    </row>
    <row r="2455" ht="15.75" customHeight="1">
      <c r="A2455" s="45">
        <v>1295.7840847814225</v>
      </c>
      <c r="B2455" s="46">
        <v>0.091</v>
      </c>
      <c r="C2455" s="45"/>
      <c r="D2455" s="45"/>
      <c r="E2455" s="45"/>
      <c r="F2455" s="45"/>
      <c r="G2455" s="45"/>
      <c r="H2455" s="45">
        <v>1295.7840847814225</v>
      </c>
      <c r="I2455" s="46">
        <v>0.194</v>
      </c>
      <c r="J2455" s="45"/>
      <c r="K2455" s="45"/>
      <c r="L2455" s="45"/>
      <c r="M2455" s="45"/>
      <c r="N2455" s="45"/>
      <c r="O2455" s="45">
        <v>1295.7840847814225</v>
      </c>
      <c r="P2455" s="45"/>
      <c r="Q2455" s="45"/>
      <c r="R2455" s="45"/>
      <c r="S2455" s="45"/>
      <c r="T2455" s="45"/>
      <c r="U2455" s="45"/>
      <c r="V2455" s="45">
        <v>1295.7840847814225</v>
      </c>
      <c r="W2455" s="45"/>
      <c r="X2455" s="45"/>
      <c r="Y2455" s="45"/>
      <c r="Z2455" s="45"/>
      <c r="AA2455" s="45"/>
      <c r="AB2455" s="45"/>
      <c r="AC2455" s="45">
        <v>1295.7840847814225</v>
      </c>
      <c r="AD2455" s="45">
        <v>48.32764914501561</v>
      </c>
      <c r="AE2455" s="45"/>
      <c r="AF2455" s="45"/>
      <c r="AG2455" s="45"/>
      <c r="AH2455" s="45"/>
      <c r="AI2455" s="45"/>
      <c r="AJ2455" s="45">
        <v>1295.7840847814225</v>
      </c>
      <c r="AK2455" s="45">
        <v>0.027</v>
      </c>
      <c r="AL2455" s="45"/>
      <c r="AM2455" s="45"/>
      <c r="AN2455" s="45"/>
      <c r="AO2455" s="23"/>
      <c r="AP2455" s="23"/>
      <c r="AQ2455" s="45">
        <v>1295.7840847814225</v>
      </c>
      <c r="AR2455" s="45">
        <v>0.022</v>
      </c>
      <c r="AS2455" s="23"/>
      <c r="AT2455" s="23"/>
      <c r="AU2455" s="23"/>
      <c r="AV2455" s="23"/>
      <c r="AW2455" s="23"/>
      <c r="AX2455" s="45">
        <v>1295.7840847814225</v>
      </c>
      <c r="AY2455" s="23">
        <v>0.441</v>
      </c>
      <c r="AZ2455" s="23"/>
      <c r="BA2455" s="23"/>
      <c r="BB2455" s="23"/>
      <c r="BC2455" s="23"/>
      <c r="BD2455" s="23"/>
      <c r="BE2455" s="45">
        <v>1295.7840847814225</v>
      </c>
      <c r="BF2455" s="45">
        <v>14.0</v>
      </c>
      <c r="BG2455" s="23"/>
      <c r="BH2455" s="23"/>
      <c r="BI2455" s="23"/>
      <c r="BJ2455" s="23"/>
      <c r="BK2455" s="23"/>
      <c r="BL2455" s="45">
        <v>1295.7840847814225</v>
      </c>
      <c r="BM2455" s="45">
        <v>1.123</v>
      </c>
      <c r="BN2455" s="23"/>
      <c r="BO2455" s="23"/>
      <c r="BP2455" s="23"/>
      <c r="BQ2455" s="23"/>
      <c r="BR2455" s="23"/>
      <c r="BS2455" s="45">
        <v>1295.7840847814225</v>
      </c>
      <c r="BT2455" s="45">
        <v>0.098</v>
      </c>
      <c r="BU2455" s="23"/>
      <c r="BV2455" s="23"/>
      <c r="BW2455" s="23"/>
      <c r="BX2455" s="23"/>
      <c r="BY2455" s="23"/>
      <c r="BZ2455" s="23"/>
      <c r="CA2455" s="23"/>
    </row>
    <row r="2456" ht="15.75" customHeight="1">
      <c r="A2456" s="45">
        <v>1271.1837991739887</v>
      </c>
      <c r="B2456" s="46">
        <v>0.087</v>
      </c>
      <c r="C2456" s="45"/>
      <c r="D2456" s="45"/>
      <c r="E2456" s="45"/>
      <c r="F2456" s="45"/>
      <c r="G2456" s="45"/>
      <c r="H2456" s="45">
        <v>1271.1837991739887</v>
      </c>
      <c r="I2456" s="46">
        <v>0.189</v>
      </c>
      <c r="J2456" s="45"/>
      <c r="K2456" s="45"/>
      <c r="L2456" s="45"/>
      <c r="M2456" s="45"/>
      <c r="N2456" s="45"/>
      <c r="O2456" s="45">
        <v>1271.1837991739887</v>
      </c>
      <c r="P2456" s="45">
        <v>4.785333131090573E-4</v>
      </c>
      <c r="Q2456" s="45"/>
      <c r="R2456" s="45"/>
      <c r="S2456" s="45"/>
      <c r="T2456" s="45"/>
      <c r="U2456" s="45"/>
      <c r="V2456" s="45">
        <v>1271.1837991739887</v>
      </c>
      <c r="W2456" s="45">
        <v>8.881798728914749E-4</v>
      </c>
      <c r="X2456" s="45"/>
      <c r="Y2456" s="45"/>
      <c r="Z2456" s="45"/>
      <c r="AA2456" s="45"/>
      <c r="AB2456" s="45"/>
      <c r="AC2456" s="45">
        <v>1271.1837991739887</v>
      </c>
      <c r="AD2456" s="45">
        <v>53.27242257260139</v>
      </c>
      <c r="AE2456" s="45"/>
      <c r="AF2456" s="45"/>
      <c r="AG2456" s="45"/>
      <c r="AH2456" s="45"/>
      <c r="AI2456" s="45"/>
      <c r="AJ2456" s="45">
        <v>1271.1837991739887</v>
      </c>
      <c r="AK2456" s="45">
        <v>0.027</v>
      </c>
      <c r="AL2456" s="45"/>
      <c r="AM2456" s="45"/>
      <c r="AN2456" s="45"/>
      <c r="AO2456" s="23"/>
      <c r="AP2456" s="23"/>
      <c r="AQ2456" s="45">
        <v>1271.1837991739887</v>
      </c>
      <c r="AR2456" s="45">
        <v>0.021</v>
      </c>
      <c r="AS2456" s="23"/>
      <c r="AT2456" s="23"/>
      <c r="AU2456" s="23"/>
      <c r="AV2456" s="23"/>
      <c r="AW2456" s="23"/>
      <c r="AX2456" s="45">
        <v>1271.1837991739887</v>
      </c>
      <c r="AY2456" s="23">
        <v>0.441</v>
      </c>
      <c r="AZ2456" s="23"/>
      <c r="BA2456" s="23"/>
      <c r="BB2456" s="23"/>
      <c r="BC2456" s="23"/>
      <c r="BD2456" s="23"/>
      <c r="BE2456" s="45">
        <v>1271.1837991739887</v>
      </c>
      <c r="BF2456" s="45">
        <v>14.0</v>
      </c>
      <c r="BG2456" s="23"/>
      <c r="BH2456" s="23"/>
      <c r="BI2456" s="23"/>
      <c r="BJ2456" s="23"/>
      <c r="BK2456" s="23"/>
      <c r="BL2456" s="45">
        <v>1271.1837991739887</v>
      </c>
      <c r="BM2456" s="45">
        <v>1.247</v>
      </c>
      <c r="BN2456" s="23"/>
      <c r="BO2456" s="23"/>
      <c r="BP2456" s="23"/>
      <c r="BQ2456" s="23"/>
      <c r="BR2456" s="23"/>
      <c r="BS2456" s="45">
        <v>1271.1837991739887</v>
      </c>
      <c r="BT2456" s="45">
        <v>0.111</v>
      </c>
      <c r="BU2456" s="23"/>
      <c r="BV2456" s="23"/>
      <c r="BW2456" s="23"/>
      <c r="BX2456" s="23"/>
      <c r="BY2456" s="23"/>
      <c r="BZ2456" s="23"/>
      <c r="CA2456" s="23"/>
    </row>
    <row r="2457" ht="15.75" customHeight="1">
      <c r="A2457" s="45">
        <v>1249.6778971819426</v>
      </c>
      <c r="B2457" s="46">
        <v>0.084</v>
      </c>
      <c r="C2457" s="45"/>
      <c r="D2457" s="45"/>
      <c r="E2457" s="45"/>
      <c r="F2457" s="45"/>
      <c r="G2457" s="45"/>
      <c r="H2457" s="45">
        <v>1249.6778971819426</v>
      </c>
      <c r="I2457" s="46">
        <v>0.186</v>
      </c>
      <c r="J2457" s="45"/>
      <c r="K2457" s="45"/>
      <c r="L2457" s="45"/>
      <c r="M2457" s="45"/>
      <c r="N2457" s="45"/>
      <c r="O2457" s="45">
        <v>1249.6778971819426</v>
      </c>
      <c r="P2457" s="45">
        <v>5.134589115211153E-4</v>
      </c>
      <c r="Q2457" s="45"/>
      <c r="R2457" s="45"/>
      <c r="S2457" s="45"/>
      <c r="T2457" s="45"/>
      <c r="U2457" s="45"/>
      <c r="V2457" s="45">
        <v>1249.6778971819426</v>
      </c>
      <c r="W2457" s="45">
        <v>9.01157037801146E-4</v>
      </c>
      <c r="X2457" s="45"/>
      <c r="Y2457" s="45"/>
      <c r="Z2457" s="45"/>
      <c r="AA2457" s="45"/>
      <c r="AB2457" s="45"/>
      <c r="AC2457" s="45">
        <v>1249.6778971819426</v>
      </c>
      <c r="AD2457" s="45">
        <v>57.3510329422533</v>
      </c>
      <c r="AE2457" s="45"/>
      <c r="AF2457" s="45"/>
      <c r="AG2457" s="45"/>
      <c r="AH2457" s="45"/>
      <c r="AI2457" s="45"/>
      <c r="AJ2457" s="45">
        <v>1249.6778971819426</v>
      </c>
      <c r="AK2457" s="45">
        <v>0.026</v>
      </c>
      <c r="AL2457" s="45"/>
      <c r="AM2457" s="45"/>
      <c r="AN2457" s="45"/>
      <c r="AO2457" s="23"/>
      <c r="AP2457" s="23"/>
      <c r="AQ2457" s="45">
        <v>1249.6778971819426</v>
      </c>
      <c r="AR2457" s="45">
        <v>0.02</v>
      </c>
      <c r="AS2457" s="23"/>
      <c r="AT2457" s="23"/>
      <c r="AU2457" s="23"/>
      <c r="AV2457" s="23"/>
      <c r="AW2457" s="23"/>
      <c r="AX2457" s="45">
        <v>1249.6778971819426</v>
      </c>
      <c r="AY2457" s="23">
        <v>0.436</v>
      </c>
      <c r="AZ2457" s="23"/>
      <c r="BA2457" s="23"/>
      <c r="BB2457" s="23"/>
      <c r="BC2457" s="23"/>
      <c r="BD2457" s="23"/>
      <c r="BE2457" s="45">
        <v>1249.6778971819426</v>
      </c>
      <c r="BF2457" s="45">
        <v>14.0</v>
      </c>
      <c r="BG2457" s="23"/>
      <c r="BH2457" s="23"/>
      <c r="BI2457" s="23"/>
      <c r="BJ2457" s="23"/>
      <c r="BK2457" s="23"/>
      <c r="BL2457" s="45">
        <v>1249.6778971819426</v>
      </c>
      <c r="BM2457" s="45">
        <v>1.037</v>
      </c>
      <c r="BN2457" s="23"/>
      <c r="BO2457" s="23"/>
      <c r="BP2457" s="23"/>
      <c r="BQ2457" s="23"/>
      <c r="BR2457" s="23"/>
      <c r="BS2457" s="45">
        <v>1249.6778971819426</v>
      </c>
      <c r="BT2457" s="45">
        <v>0.159</v>
      </c>
      <c r="BU2457" s="23"/>
      <c r="BV2457" s="23"/>
      <c r="BW2457" s="23"/>
      <c r="BX2457" s="23"/>
      <c r="BY2457" s="23"/>
      <c r="BZ2457" s="23"/>
      <c r="CA2457" s="23"/>
    </row>
    <row r="2458" ht="15.75" customHeight="1">
      <c r="A2458" s="45">
        <v>1224.6948235890666</v>
      </c>
      <c r="B2458" s="46">
        <v>0.086</v>
      </c>
      <c r="C2458" s="45"/>
      <c r="D2458" s="45"/>
      <c r="E2458" s="45"/>
      <c r="F2458" s="45"/>
      <c r="G2458" s="45"/>
      <c r="H2458" s="45">
        <v>1224.6948235890666</v>
      </c>
      <c r="I2458" s="46">
        <v>0.185</v>
      </c>
      <c r="J2458" s="45"/>
      <c r="K2458" s="45"/>
      <c r="L2458" s="45"/>
      <c r="M2458" s="45"/>
      <c r="N2458" s="45"/>
      <c r="O2458" s="45">
        <v>1224.6948235890666</v>
      </c>
      <c r="P2458" s="45"/>
      <c r="Q2458" s="45"/>
      <c r="R2458" s="45"/>
      <c r="S2458" s="45"/>
      <c r="T2458" s="45"/>
      <c r="U2458" s="45"/>
      <c r="V2458" s="45">
        <v>1224.6948235890666</v>
      </c>
      <c r="W2458" s="45"/>
      <c r="X2458" s="45"/>
      <c r="Y2458" s="45"/>
      <c r="Z2458" s="45"/>
      <c r="AA2458" s="45"/>
      <c r="AB2458" s="45"/>
      <c r="AC2458" s="45">
        <v>1224.6948235890666</v>
      </c>
      <c r="AD2458" s="45">
        <v>58.46887653817879</v>
      </c>
      <c r="AE2458" s="45"/>
      <c r="AF2458" s="45"/>
      <c r="AG2458" s="45"/>
      <c r="AH2458" s="45"/>
      <c r="AI2458" s="45"/>
      <c r="AJ2458" s="45">
        <v>1224.6948235890666</v>
      </c>
      <c r="AK2458" s="45">
        <v>0.026</v>
      </c>
      <c r="AL2458" s="45"/>
      <c r="AM2458" s="45"/>
      <c r="AN2458" s="45"/>
      <c r="AO2458" s="23"/>
      <c r="AP2458" s="23"/>
      <c r="AQ2458" s="45">
        <v>1224.6948235890666</v>
      </c>
      <c r="AR2458" s="45">
        <v>0.02</v>
      </c>
      <c r="AS2458" s="23"/>
      <c r="AT2458" s="23"/>
      <c r="AU2458" s="23"/>
      <c r="AV2458" s="23"/>
      <c r="AW2458" s="23"/>
      <c r="AX2458" s="45">
        <v>1224.6948235890666</v>
      </c>
      <c r="AY2458" s="23">
        <v>0.4</v>
      </c>
      <c r="AZ2458" s="23"/>
      <c r="BA2458" s="23"/>
      <c r="BB2458" s="23"/>
      <c r="BC2458" s="23"/>
      <c r="BD2458" s="23"/>
      <c r="BE2458" s="45">
        <v>1224.6948235890666</v>
      </c>
      <c r="BF2458" s="45">
        <v>14.0</v>
      </c>
      <c r="BG2458" s="23"/>
      <c r="BH2458" s="23"/>
      <c r="BI2458" s="23"/>
      <c r="BJ2458" s="23"/>
      <c r="BK2458" s="23"/>
      <c r="BL2458" s="45">
        <v>1224.6948235890666</v>
      </c>
      <c r="BM2458" s="45">
        <v>0.929</v>
      </c>
      <c r="BN2458" s="23"/>
      <c r="BO2458" s="23"/>
      <c r="BP2458" s="23"/>
      <c r="BQ2458" s="23"/>
      <c r="BR2458" s="23"/>
      <c r="BS2458" s="45">
        <v>1224.6948235890666</v>
      </c>
      <c r="BT2458" s="45">
        <v>0.181</v>
      </c>
      <c r="BU2458" s="23"/>
      <c r="BV2458" s="23"/>
      <c r="BW2458" s="23"/>
      <c r="BX2458" s="23"/>
      <c r="BY2458" s="23"/>
      <c r="BZ2458" s="23"/>
      <c r="CA2458" s="23"/>
    </row>
    <row r="2459" ht="15.75" customHeight="1">
      <c r="A2459" s="45">
        <v>5135.955596088498</v>
      </c>
      <c r="B2459" s="46">
        <v>0.055</v>
      </c>
      <c r="C2459" s="45"/>
      <c r="D2459" s="45"/>
      <c r="E2459" s="45"/>
      <c r="F2459" s="45"/>
      <c r="G2459" s="45"/>
      <c r="H2459" s="45">
        <v>5135.955596088498</v>
      </c>
      <c r="I2459" s="46">
        <v>0.233</v>
      </c>
      <c r="J2459" s="45"/>
      <c r="K2459" s="45"/>
      <c r="L2459" s="45"/>
      <c r="M2459" s="45"/>
      <c r="N2459" s="45"/>
      <c r="O2459" s="45">
        <v>5135.955596088498</v>
      </c>
      <c r="P2459" s="45"/>
      <c r="Q2459" s="45"/>
      <c r="R2459" s="45"/>
      <c r="S2459" s="45"/>
      <c r="T2459" s="45"/>
      <c r="U2459" s="45"/>
      <c r="V2459" s="45">
        <v>5135.955596088498</v>
      </c>
      <c r="W2459" s="45"/>
      <c r="X2459" s="45"/>
      <c r="Y2459" s="45"/>
      <c r="Z2459" s="45"/>
      <c r="AA2459" s="45"/>
      <c r="AB2459" s="45"/>
      <c r="AC2459" s="45">
        <v>5135.955596088498</v>
      </c>
      <c r="AD2459" s="45">
        <v>91.91357497849879</v>
      </c>
      <c r="AE2459" s="45"/>
      <c r="AF2459" s="45"/>
      <c r="AG2459" s="45"/>
      <c r="AH2459" s="45"/>
      <c r="AI2459" s="45"/>
      <c r="AJ2459" s="45">
        <v>5135.955596088498</v>
      </c>
      <c r="AK2459" s="45">
        <v>0.021</v>
      </c>
      <c r="AL2459" s="45"/>
      <c r="AM2459" s="45"/>
      <c r="AN2459" s="45"/>
      <c r="AO2459" s="23"/>
      <c r="AP2459" s="23"/>
      <c r="AQ2459" s="45">
        <v>5135.955596088498</v>
      </c>
      <c r="AR2459" s="45">
        <v>0.02</v>
      </c>
      <c r="AS2459" s="23"/>
      <c r="AT2459" s="23"/>
      <c r="AU2459" s="23"/>
      <c r="AV2459" s="23"/>
      <c r="AW2459" s="23"/>
      <c r="AX2459" s="45">
        <v>5135.955596088498</v>
      </c>
      <c r="AY2459" s="23"/>
      <c r="AZ2459" s="23"/>
      <c r="BA2459" s="23"/>
      <c r="BB2459" s="23"/>
      <c r="BC2459" s="23"/>
      <c r="BD2459" s="23"/>
      <c r="BE2459" s="45">
        <v>5135.955596088498</v>
      </c>
      <c r="BF2459" s="45"/>
      <c r="BG2459" s="23"/>
      <c r="BH2459" s="23"/>
      <c r="BI2459" s="23"/>
      <c r="BJ2459" s="23"/>
      <c r="BK2459" s="23"/>
      <c r="BL2459" s="45">
        <v>5135.955596088498</v>
      </c>
      <c r="BM2459" s="45">
        <v>0.142</v>
      </c>
      <c r="BN2459" s="23"/>
      <c r="BO2459" s="23"/>
      <c r="BP2459" s="23"/>
      <c r="BQ2459" s="23"/>
      <c r="BR2459" s="23"/>
      <c r="BS2459" s="45">
        <v>5135.955596088498</v>
      </c>
      <c r="BT2459" s="45">
        <v>0.031</v>
      </c>
      <c r="BU2459" s="23"/>
      <c r="BV2459" s="23"/>
      <c r="BW2459" s="23"/>
      <c r="BX2459" s="23"/>
      <c r="BY2459" s="23"/>
      <c r="BZ2459" s="23"/>
      <c r="CA2459" s="23"/>
    </row>
    <row r="2460" ht="15.75" customHeight="1">
      <c r="A2460" s="45">
        <v>5111.977926400354</v>
      </c>
      <c r="B2460" s="46">
        <v>0.051</v>
      </c>
      <c r="C2460" s="45"/>
      <c r="D2460" s="45"/>
      <c r="E2460" s="45"/>
      <c r="F2460" s="45"/>
      <c r="G2460" s="45"/>
      <c r="H2460" s="45">
        <v>5111.977926400354</v>
      </c>
      <c r="I2460" s="46">
        <v>0.206</v>
      </c>
      <c r="J2460" s="45"/>
      <c r="K2460" s="45"/>
      <c r="L2460" s="45"/>
      <c r="M2460" s="45"/>
      <c r="N2460" s="45"/>
      <c r="O2460" s="45">
        <v>5111.977926400354</v>
      </c>
      <c r="P2460" s="45">
        <v>0.0011767162171912636</v>
      </c>
      <c r="Q2460" s="45"/>
      <c r="R2460" s="45"/>
      <c r="S2460" s="45"/>
      <c r="T2460" s="45"/>
      <c r="U2460" s="45"/>
      <c r="V2460" s="45">
        <v>5111.977926400354</v>
      </c>
      <c r="W2460" s="45"/>
      <c r="X2460" s="45"/>
      <c r="Y2460" s="45"/>
      <c r="Z2460" s="45"/>
      <c r="AA2460" s="45"/>
      <c r="AB2460" s="45"/>
      <c r="AC2460" s="45">
        <v>5111.977926400354</v>
      </c>
      <c r="AD2460" s="45">
        <v>87.12152032042297</v>
      </c>
      <c r="AE2460" s="45"/>
      <c r="AF2460" s="45"/>
      <c r="AG2460" s="45"/>
      <c r="AH2460" s="45"/>
      <c r="AI2460" s="45"/>
      <c r="AJ2460" s="45">
        <v>5111.977926400354</v>
      </c>
      <c r="AK2460" s="45">
        <v>0.019</v>
      </c>
      <c r="AL2460" s="45"/>
      <c r="AM2460" s="45"/>
      <c r="AN2460" s="45"/>
      <c r="AO2460" s="23"/>
      <c r="AP2460" s="23"/>
      <c r="AQ2460" s="45">
        <v>5111.977926400354</v>
      </c>
      <c r="AR2460" s="45">
        <v>0.02</v>
      </c>
      <c r="AS2460" s="23"/>
      <c r="AT2460" s="23"/>
      <c r="AU2460" s="23"/>
      <c r="AV2460" s="23"/>
      <c r="AW2460" s="23"/>
      <c r="AX2460" s="45">
        <v>5111.977926400354</v>
      </c>
      <c r="AY2460" s="23"/>
      <c r="AZ2460" s="23"/>
      <c r="BA2460" s="23"/>
      <c r="BB2460" s="23"/>
      <c r="BC2460" s="23"/>
      <c r="BD2460" s="23"/>
      <c r="BE2460" s="45">
        <v>5111.977926400354</v>
      </c>
      <c r="BF2460" s="45"/>
      <c r="BG2460" s="23"/>
      <c r="BH2460" s="23"/>
      <c r="BI2460" s="23"/>
      <c r="BJ2460" s="23"/>
      <c r="BK2460" s="23"/>
      <c r="BL2460" s="45">
        <v>5111.977926400354</v>
      </c>
      <c r="BM2460" s="45">
        <v>0.229</v>
      </c>
      <c r="BN2460" s="23"/>
      <c r="BO2460" s="23"/>
      <c r="BP2460" s="23"/>
      <c r="BQ2460" s="23"/>
      <c r="BR2460" s="23"/>
      <c r="BS2460" s="45">
        <v>5111.977926400354</v>
      </c>
      <c r="BT2460" s="45">
        <v>0.039</v>
      </c>
      <c r="BU2460" s="23"/>
      <c r="BV2460" s="23"/>
      <c r="BW2460" s="23"/>
      <c r="BX2460" s="23"/>
      <c r="BY2460" s="23"/>
      <c r="BZ2460" s="23"/>
      <c r="CA2460" s="23"/>
    </row>
    <row r="2461" ht="15.75" customHeight="1">
      <c r="A2461" s="45">
        <v>5118.566556658189</v>
      </c>
      <c r="B2461" s="46">
        <v>0.049</v>
      </c>
      <c r="C2461" s="45"/>
      <c r="D2461" s="45"/>
      <c r="E2461" s="45"/>
      <c r="F2461" s="45"/>
      <c r="G2461" s="45"/>
      <c r="H2461" s="45">
        <v>5118.566556658189</v>
      </c>
      <c r="I2461" s="46">
        <v>0.185</v>
      </c>
      <c r="J2461" s="45"/>
      <c r="K2461" s="45"/>
      <c r="L2461" s="45"/>
      <c r="M2461" s="45"/>
      <c r="N2461" s="45"/>
      <c r="O2461" s="45">
        <v>5118.566556658189</v>
      </c>
      <c r="P2461" s="45">
        <v>0.001082113279288849</v>
      </c>
      <c r="Q2461" s="45"/>
      <c r="R2461" s="45"/>
      <c r="S2461" s="45"/>
      <c r="T2461" s="45"/>
      <c r="U2461" s="45"/>
      <c r="V2461" s="45">
        <v>5118.566556658189</v>
      </c>
      <c r="W2461" s="45">
        <v>0.0027370200894521485</v>
      </c>
      <c r="X2461" s="45"/>
      <c r="Y2461" s="45"/>
      <c r="Z2461" s="45"/>
      <c r="AA2461" s="45"/>
      <c r="AB2461" s="45"/>
      <c r="AC2461" s="45">
        <v>5118.566556658189</v>
      </c>
      <c r="AD2461" s="45">
        <v>104.76997827743625</v>
      </c>
      <c r="AE2461" s="45"/>
      <c r="AF2461" s="45"/>
      <c r="AG2461" s="45"/>
      <c r="AH2461" s="45"/>
      <c r="AI2461" s="45"/>
      <c r="AJ2461" s="45">
        <v>5118.566556658189</v>
      </c>
      <c r="AK2461" s="45">
        <v>0.018</v>
      </c>
      <c r="AL2461" s="45"/>
      <c r="AM2461" s="45"/>
      <c r="AN2461" s="45"/>
      <c r="AO2461" s="23"/>
      <c r="AP2461" s="23"/>
      <c r="AQ2461" s="45">
        <v>5118.566556658189</v>
      </c>
      <c r="AR2461" s="45">
        <v>0.019</v>
      </c>
      <c r="AS2461" s="23"/>
      <c r="AT2461" s="23"/>
      <c r="AU2461" s="23"/>
      <c r="AV2461" s="23"/>
      <c r="AW2461" s="23"/>
      <c r="AX2461" s="45">
        <v>5118.566556658189</v>
      </c>
      <c r="AY2461" s="23"/>
      <c r="AZ2461" s="23"/>
      <c r="BA2461" s="23"/>
      <c r="BB2461" s="23"/>
      <c r="BC2461" s="23"/>
      <c r="BD2461" s="23"/>
      <c r="BE2461" s="45">
        <v>5118.566556658189</v>
      </c>
      <c r="BF2461" s="45"/>
      <c r="BG2461" s="23"/>
      <c r="BH2461" s="23"/>
      <c r="BI2461" s="23"/>
      <c r="BJ2461" s="23"/>
      <c r="BK2461" s="23"/>
      <c r="BL2461" s="45">
        <v>5118.566556658189</v>
      </c>
      <c r="BM2461" s="45">
        <v>0.474</v>
      </c>
      <c r="BN2461" s="23"/>
      <c r="BO2461" s="23"/>
      <c r="BP2461" s="23"/>
      <c r="BQ2461" s="23"/>
      <c r="BR2461" s="23"/>
      <c r="BS2461" s="45">
        <v>5118.566556658189</v>
      </c>
      <c r="BT2461" s="45">
        <v>0.061</v>
      </c>
      <c r="BU2461" s="23"/>
      <c r="BV2461" s="23"/>
      <c r="BW2461" s="23"/>
      <c r="BX2461" s="23"/>
      <c r="BY2461" s="23"/>
      <c r="BZ2461" s="23"/>
      <c r="CA2461" s="23"/>
    </row>
    <row r="2462" ht="15.75" customHeight="1">
      <c r="A2462" s="45">
        <v>5105.121376007498</v>
      </c>
      <c r="B2462" s="46">
        <v>0.046</v>
      </c>
      <c r="C2462" s="45"/>
      <c r="D2462" s="45"/>
      <c r="E2462" s="45"/>
      <c r="F2462" s="45"/>
      <c r="G2462" s="45"/>
      <c r="H2462" s="45">
        <v>5105.121376007498</v>
      </c>
      <c r="I2462" s="46">
        <v>0.189</v>
      </c>
      <c r="J2462" s="45"/>
      <c r="K2462" s="45"/>
      <c r="L2462" s="45"/>
      <c r="M2462" s="45"/>
      <c r="N2462" s="45"/>
      <c r="O2462" s="45">
        <v>5105.121376007498</v>
      </c>
      <c r="P2462" s="45">
        <v>0.001151371873684371</v>
      </c>
      <c r="Q2462" s="45"/>
      <c r="R2462" s="45"/>
      <c r="S2462" s="45"/>
      <c r="T2462" s="45"/>
      <c r="U2462" s="45"/>
      <c r="V2462" s="45">
        <v>5105.121376007498</v>
      </c>
      <c r="W2462" s="45">
        <v>0.003273523209363374</v>
      </c>
      <c r="X2462" s="45"/>
      <c r="Y2462" s="45"/>
      <c r="Z2462" s="45"/>
      <c r="AA2462" s="45"/>
      <c r="AB2462" s="45"/>
      <c r="AC2462" s="45">
        <v>5105.121376007498</v>
      </c>
      <c r="AD2462" s="45">
        <v>102.48809861717267</v>
      </c>
      <c r="AE2462" s="45"/>
      <c r="AF2462" s="45"/>
      <c r="AG2462" s="45"/>
      <c r="AH2462" s="45"/>
      <c r="AI2462" s="45"/>
      <c r="AJ2462" s="45">
        <v>5105.121376007498</v>
      </c>
      <c r="AK2462" s="45">
        <v>0.017</v>
      </c>
      <c r="AL2462" s="45"/>
      <c r="AM2462" s="45"/>
      <c r="AN2462" s="45"/>
      <c r="AO2462" s="23"/>
      <c r="AP2462" s="23"/>
      <c r="AQ2462" s="45">
        <v>5105.121376007498</v>
      </c>
      <c r="AR2462" s="45">
        <v>0.019</v>
      </c>
      <c r="AS2462" s="23"/>
      <c r="AT2462" s="23"/>
      <c r="AU2462" s="23"/>
      <c r="AV2462" s="23"/>
      <c r="AW2462" s="23"/>
      <c r="AX2462" s="45">
        <v>5105.121376007498</v>
      </c>
      <c r="AY2462" s="23"/>
      <c r="AZ2462" s="23"/>
      <c r="BA2462" s="23"/>
      <c r="BB2462" s="23"/>
      <c r="BC2462" s="23"/>
      <c r="BD2462" s="23"/>
      <c r="BE2462" s="45">
        <v>5105.121376007498</v>
      </c>
      <c r="BF2462" s="45">
        <v>31.0</v>
      </c>
      <c r="BG2462" s="23"/>
      <c r="BH2462" s="23"/>
      <c r="BI2462" s="23"/>
      <c r="BJ2462" s="23"/>
      <c r="BK2462" s="23"/>
      <c r="BL2462" s="45">
        <v>5105.121376007498</v>
      </c>
      <c r="BM2462" s="45">
        <v>0.596</v>
      </c>
      <c r="BN2462" s="23"/>
      <c r="BO2462" s="23"/>
      <c r="BP2462" s="23"/>
      <c r="BQ2462" s="23"/>
      <c r="BR2462" s="23"/>
      <c r="BS2462" s="45">
        <v>5105.121376007498</v>
      </c>
      <c r="BT2462" s="45">
        <v>0.078</v>
      </c>
      <c r="BU2462" s="23"/>
      <c r="BV2462" s="23"/>
      <c r="BW2462" s="23"/>
      <c r="BX2462" s="23"/>
      <c r="BY2462" s="23"/>
      <c r="BZ2462" s="23"/>
      <c r="CA2462" s="23"/>
    </row>
    <row r="2463" ht="15.75" customHeight="1">
      <c r="A2463" s="45">
        <v>5157.731659039271</v>
      </c>
      <c r="B2463" s="46">
        <v>0.048</v>
      </c>
      <c r="C2463" s="45"/>
      <c r="D2463" s="45"/>
      <c r="E2463" s="45"/>
      <c r="F2463" s="45"/>
      <c r="G2463" s="45"/>
      <c r="H2463" s="45">
        <v>5157.731659039271</v>
      </c>
      <c r="I2463" s="46">
        <v>0.181</v>
      </c>
      <c r="J2463" s="45"/>
      <c r="K2463" s="45"/>
      <c r="L2463" s="45"/>
      <c r="M2463" s="45"/>
      <c r="N2463" s="45"/>
      <c r="O2463" s="45">
        <v>5157.731659039271</v>
      </c>
      <c r="P2463" s="45">
        <v>0.0015481304180293796</v>
      </c>
      <c r="Q2463" s="45"/>
      <c r="R2463" s="45"/>
      <c r="S2463" s="45"/>
      <c r="T2463" s="45"/>
      <c r="U2463" s="45"/>
      <c r="V2463" s="45">
        <v>5157.731659039271</v>
      </c>
      <c r="W2463" s="45">
        <v>0.004535437494898724</v>
      </c>
      <c r="X2463" s="45"/>
      <c r="Y2463" s="45"/>
      <c r="Z2463" s="45"/>
      <c r="AA2463" s="45"/>
      <c r="AB2463" s="45"/>
      <c r="AC2463" s="45">
        <v>5157.731659039271</v>
      </c>
      <c r="AD2463" s="45">
        <v>120.722283701163</v>
      </c>
      <c r="AE2463" s="45"/>
      <c r="AF2463" s="45"/>
      <c r="AG2463" s="45"/>
      <c r="AH2463" s="45"/>
      <c r="AI2463" s="45"/>
      <c r="AJ2463" s="45">
        <v>5157.731659039271</v>
      </c>
      <c r="AK2463" s="45">
        <v>0.017</v>
      </c>
      <c r="AL2463" s="45"/>
      <c r="AM2463" s="45"/>
      <c r="AN2463" s="45"/>
      <c r="AO2463" s="23"/>
      <c r="AP2463" s="23"/>
      <c r="AQ2463" s="45">
        <v>5157.731659039271</v>
      </c>
      <c r="AR2463" s="45">
        <v>0.018</v>
      </c>
      <c r="AS2463" s="23"/>
      <c r="AT2463" s="23"/>
      <c r="AU2463" s="23"/>
      <c r="AV2463" s="23"/>
      <c r="AW2463" s="23"/>
      <c r="AX2463" s="45">
        <v>5157.731659039271</v>
      </c>
      <c r="AY2463" s="23"/>
      <c r="AZ2463" s="23"/>
      <c r="BA2463" s="23"/>
      <c r="BB2463" s="23"/>
      <c r="BC2463" s="23"/>
      <c r="BD2463" s="23"/>
      <c r="BE2463" s="45">
        <v>5157.731659039271</v>
      </c>
      <c r="BF2463" s="45">
        <v>31.0</v>
      </c>
      <c r="BG2463" s="23"/>
      <c r="BH2463" s="23"/>
      <c r="BI2463" s="23"/>
      <c r="BJ2463" s="23"/>
      <c r="BK2463" s="23"/>
      <c r="BL2463" s="45">
        <v>5157.731659039271</v>
      </c>
      <c r="BM2463" s="45">
        <v>0.689</v>
      </c>
      <c r="BN2463" s="23"/>
      <c r="BO2463" s="23"/>
      <c r="BP2463" s="23"/>
      <c r="BQ2463" s="23"/>
      <c r="BR2463" s="23"/>
      <c r="BS2463" s="45">
        <v>5157.731659039271</v>
      </c>
      <c r="BT2463" s="45">
        <v>0.1</v>
      </c>
      <c r="BU2463" s="23"/>
      <c r="BV2463" s="23"/>
      <c r="BW2463" s="23"/>
      <c r="BX2463" s="23"/>
      <c r="BY2463" s="23"/>
      <c r="BZ2463" s="23"/>
      <c r="CA2463" s="23"/>
    </row>
    <row r="2464" ht="15.75" customHeight="1">
      <c r="A2464" s="45">
        <v>5146.9547026953005</v>
      </c>
      <c r="B2464" s="46">
        <v>0.041</v>
      </c>
      <c r="C2464" s="45"/>
      <c r="D2464" s="45"/>
      <c r="E2464" s="45"/>
      <c r="F2464" s="45"/>
      <c r="G2464" s="45"/>
      <c r="H2464" s="45">
        <v>5146.9547026953005</v>
      </c>
      <c r="I2464" s="46">
        <v>0.174</v>
      </c>
      <c r="J2464" s="45"/>
      <c r="K2464" s="45"/>
      <c r="L2464" s="45"/>
      <c r="M2464" s="45"/>
      <c r="N2464" s="45"/>
      <c r="O2464" s="45">
        <v>5146.9547026953005</v>
      </c>
      <c r="P2464" s="45">
        <v>0.0014529424069668606</v>
      </c>
      <c r="Q2464" s="45"/>
      <c r="R2464" s="45"/>
      <c r="S2464" s="45"/>
      <c r="T2464" s="45"/>
      <c r="U2464" s="45"/>
      <c r="V2464" s="45">
        <v>5146.9547026953005</v>
      </c>
      <c r="W2464" s="45">
        <v>0.004019895589387355</v>
      </c>
      <c r="X2464" s="45"/>
      <c r="Y2464" s="45"/>
      <c r="Z2464" s="45"/>
      <c r="AA2464" s="45"/>
      <c r="AB2464" s="45"/>
      <c r="AC2464" s="45">
        <v>5146.9547026953005</v>
      </c>
      <c r="AD2464" s="45">
        <v>109.69885394959375</v>
      </c>
      <c r="AE2464" s="45"/>
      <c r="AF2464" s="45"/>
      <c r="AG2464" s="45"/>
      <c r="AH2464" s="45"/>
      <c r="AI2464" s="45"/>
      <c r="AJ2464" s="45">
        <v>5146.9547026953005</v>
      </c>
      <c r="AK2464" s="45">
        <v>0.018</v>
      </c>
      <c r="AL2464" s="45"/>
      <c r="AM2464" s="45"/>
      <c r="AN2464" s="45"/>
      <c r="AO2464" s="23"/>
      <c r="AP2464" s="23"/>
      <c r="AQ2464" s="45">
        <v>5146.9547026953005</v>
      </c>
      <c r="AR2464" s="45">
        <v>0.018</v>
      </c>
      <c r="AS2464" s="23"/>
      <c r="AT2464" s="23"/>
      <c r="AU2464" s="23"/>
      <c r="AV2464" s="23"/>
      <c r="AW2464" s="23"/>
      <c r="AX2464" s="45">
        <v>5146.9547026953005</v>
      </c>
      <c r="AY2464" s="23">
        <v>0.499</v>
      </c>
      <c r="AZ2464" s="23"/>
      <c r="BA2464" s="23"/>
      <c r="BB2464" s="23"/>
      <c r="BC2464" s="23"/>
      <c r="BD2464" s="23"/>
      <c r="BE2464" s="45">
        <v>5146.9547026953005</v>
      </c>
      <c r="BF2464" s="45">
        <v>8.0</v>
      </c>
      <c r="BG2464" s="23"/>
      <c r="BH2464" s="23"/>
      <c r="BI2464" s="23"/>
      <c r="BJ2464" s="23"/>
      <c r="BK2464" s="23"/>
      <c r="BL2464" s="45">
        <v>5146.9547026953005</v>
      </c>
      <c r="BM2464" s="45">
        <v>0.739</v>
      </c>
      <c r="BN2464" s="23"/>
      <c r="BO2464" s="23"/>
      <c r="BP2464" s="23"/>
      <c r="BQ2464" s="23"/>
      <c r="BR2464" s="23"/>
      <c r="BS2464" s="45">
        <v>5146.9547026953005</v>
      </c>
      <c r="BT2464" s="45">
        <v>0.128</v>
      </c>
      <c r="BU2464" s="23"/>
      <c r="BV2464" s="23"/>
      <c r="BW2464" s="23"/>
      <c r="BX2464" s="23"/>
      <c r="BY2464" s="23"/>
      <c r="BZ2464" s="23"/>
      <c r="CA2464" s="23"/>
    </row>
    <row r="2465" ht="15.75" customHeight="1">
      <c r="A2465" s="45">
        <v>5134.411582628545</v>
      </c>
      <c r="B2465" s="46">
        <v>0.042</v>
      </c>
      <c r="C2465" s="45"/>
      <c r="D2465" s="45"/>
      <c r="E2465" s="45"/>
      <c r="F2465" s="45"/>
      <c r="G2465" s="45"/>
      <c r="H2465" s="45">
        <v>5134.411582628545</v>
      </c>
      <c r="I2465" s="46">
        <v>0.176</v>
      </c>
      <c r="J2465" s="45"/>
      <c r="K2465" s="45"/>
      <c r="L2465" s="45"/>
      <c r="M2465" s="45"/>
      <c r="N2465" s="45"/>
      <c r="O2465" s="45">
        <v>5134.411582628545</v>
      </c>
      <c r="P2465" s="45">
        <v>0.0014206333710510425</v>
      </c>
      <c r="Q2465" s="45"/>
      <c r="R2465" s="45"/>
      <c r="S2465" s="45"/>
      <c r="T2465" s="45"/>
      <c r="U2465" s="45"/>
      <c r="V2465" s="45">
        <v>5134.411582628545</v>
      </c>
      <c r="W2465" s="45">
        <v>0.004038760034707329</v>
      </c>
      <c r="X2465" s="45"/>
      <c r="Y2465" s="45"/>
      <c r="Z2465" s="45"/>
      <c r="AA2465" s="45"/>
      <c r="AB2465" s="45"/>
      <c r="AC2465" s="45">
        <v>5134.411582628545</v>
      </c>
      <c r="AD2465" s="45">
        <v>118.73162957842356</v>
      </c>
      <c r="AE2465" s="45"/>
      <c r="AF2465" s="45"/>
      <c r="AG2465" s="45"/>
      <c r="AH2465" s="45"/>
      <c r="AI2465" s="45"/>
      <c r="AJ2465" s="45">
        <v>5134.411582628545</v>
      </c>
      <c r="AK2465" s="45">
        <v>0.016</v>
      </c>
      <c r="AL2465" s="45"/>
      <c r="AM2465" s="45"/>
      <c r="AN2465" s="45"/>
      <c r="AO2465" s="23"/>
      <c r="AP2465" s="23"/>
      <c r="AQ2465" s="45">
        <v>5134.411582628545</v>
      </c>
      <c r="AR2465" s="45">
        <v>0.018</v>
      </c>
      <c r="AS2465" s="23"/>
      <c r="AT2465" s="23"/>
      <c r="AU2465" s="23"/>
      <c r="AV2465" s="23"/>
      <c r="AW2465" s="23"/>
      <c r="AX2465" s="45">
        <v>5134.411582628545</v>
      </c>
      <c r="AY2465" s="23">
        <v>0.499</v>
      </c>
      <c r="AZ2465" s="23"/>
      <c r="BA2465" s="23"/>
      <c r="BB2465" s="23"/>
      <c r="BC2465" s="23"/>
      <c r="BD2465" s="23"/>
      <c r="BE2465" s="45">
        <v>5134.411582628545</v>
      </c>
      <c r="BF2465" s="45">
        <v>8.0</v>
      </c>
      <c r="BG2465" s="23"/>
      <c r="BH2465" s="23"/>
      <c r="BI2465" s="23"/>
      <c r="BJ2465" s="23"/>
      <c r="BK2465" s="23"/>
      <c r="BL2465" s="45">
        <v>5134.411582628545</v>
      </c>
      <c r="BM2465" s="45">
        <v>0.844</v>
      </c>
      <c r="BN2465" s="23"/>
      <c r="BO2465" s="23"/>
      <c r="BP2465" s="23"/>
      <c r="BQ2465" s="23"/>
      <c r="BR2465" s="23"/>
      <c r="BS2465" s="45">
        <v>5134.411582628545</v>
      </c>
      <c r="BT2465" s="45">
        <v>0.164</v>
      </c>
      <c r="BU2465" s="23"/>
      <c r="BV2465" s="23"/>
      <c r="BW2465" s="23"/>
      <c r="BX2465" s="23"/>
      <c r="BY2465" s="23"/>
      <c r="BZ2465" s="23"/>
      <c r="CA2465" s="23"/>
    </row>
    <row r="2466" ht="15.75" customHeight="1">
      <c r="A2466" s="45">
        <v>5136.87708193974</v>
      </c>
      <c r="B2466" s="46">
        <v>0.049</v>
      </c>
      <c r="C2466" s="45"/>
      <c r="D2466" s="45"/>
      <c r="E2466" s="45"/>
      <c r="F2466" s="45"/>
      <c r="G2466" s="45"/>
      <c r="H2466" s="45">
        <v>5136.87708193974</v>
      </c>
      <c r="I2466" s="46">
        <v>0.172</v>
      </c>
      <c r="J2466" s="45"/>
      <c r="K2466" s="45"/>
      <c r="L2466" s="45"/>
      <c r="M2466" s="45"/>
      <c r="N2466" s="45"/>
      <c r="O2466" s="45">
        <v>5136.87708193974</v>
      </c>
      <c r="P2466" s="45">
        <v>0.001577476045838449</v>
      </c>
      <c r="Q2466" s="45"/>
      <c r="R2466" s="45"/>
      <c r="S2466" s="45"/>
      <c r="T2466" s="45"/>
      <c r="U2466" s="45"/>
      <c r="V2466" s="45">
        <v>5136.87708193974</v>
      </c>
      <c r="W2466" s="45">
        <v>0.005062946928071975</v>
      </c>
      <c r="X2466" s="45"/>
      <c r="Y2466" s="45"/>
      <c r="Z2466" s="45"/>
      <c r="AA2466" s="45"/>
      <c r="AB2466" s="45"/>
      <c r="AC2466" s="45">
        <v>5136.87708193974</v>
      </c>
      <c r="AD2466" s="45">
        <v>127.70044180596969</v>
      </c>
      <c r="AE2466" s="45"/>
      <c r="AF2466" s="45"/>
      <c r="AG2466" s="45"/>
      <c r="AH2466" s="45"/>
      <c r="AI2466" s="45"/>
      <c r="AJ2466" s="45">
        <v>5136.87708193974</v>
      </c>
      <c r="AK2466" s="45">
        <v>0.016</v>
      </c>
      <c r="AL2466" s="45"/>
      <c r="AM2466" s="45"/>
      <c r="AN2466" s="45"/>
      <c r="AO2466" s="23"/>
      <c r="AP2466" s="23"/>
      <c r="AQ2466" s="45">
        <v>5136.87708193974</v>
      </c>
      <c r="AR2466" s="45">
        <v>0.017</v>
      </c>
      <c r="AS2466" s="23"/>
      <c r="AT2466" s="23"/>
      <c r="AU2466" s="23"/>
      <c r="AV2466" s="23"/>
      <c r="AW2466" s="23"/>
      <c r="AX2466" s="45">
        <v>5136.87708193974</v>
      </c>
      <c r="AY2466" s="23">
        <v>0.499</v>
      </c>
      <c r="AZ2466" s="23"/>
      <c r="BA2466" s="23"/>
      <c r="BB2466" s="23"/>
      <c r="BC2466" s="23"/>
      <c r="BD2466" s="23"/>
      <c r="BE2466" s="45">
        <v>5136.87708193974</v>
      </c>
      <c r="BF2466" s="45">
        <v>8.0</v>
      </c>
      <c r="BG2466" s="23"/>
      <c r="BH2466" s="23"/>
      <c r="BI2466" s="23"/>
      <c r="BJ2466" s="23"/>
      <c r="BK2466" s="23"/>
      <c r="BL2466" s="45">
        <v>5136.87708193974</v>
      </c>
      <c r="BM2466" s="45">
        <v>0.991</v>
      </c>
      <c r="BN2466" s="23"/>
      <c r="BO2466" s="23"/>
      <c r="BP2466" s="23"/>
      <c r="BQ2466" s="23"/>
      <c r="BR2466" s="23"/>
      <c r="BS2466" s="45">
        <v>5136.87708193974</v>
      </c>
      <c r="BT2466" s="45">
        <v>0.211</v>
      </c>
      <c r="BU2466" s="23"/>
      <c r="BV2466" s="23"/>
      <c r="BW2466" s="23"/>
      <c r="BX2466" s="23"/>
      <c r="BY2466" s="23"/>
      <c r="BZ2466" s="23"/>
      <c r="CA2466" s="23"/>
    </row>
    <row r="2467" ht="15.75" customHeight="1">
      <c r="A2467" s="45">
        <v>5119.111909949872</v>
      </c>
      <c r="B2467" s="46">
        <v>0.054</v>
      </c>
      <c r="C2467" s="45"/>
      <c r="D2467" s="45"/>
      <c r="E2467" s="45"/>
      <c r="F2467" s="45"/>
      <c r="G2467" s="45"/>
      <c r="H2467" s="45">
        <v>5119.111909949872</v>
      </c>
      <c r="I2467" s="46">
        <v>0.168</v>
      </c>
      <c r="J2467" s="45"/>
      <c r="K2467" s="45"/>
      <c r="L2467" s="45"/>
      <c r="M2467" s="45"/>
      <c r="N2467" s="45"/>
      <c r="O2467" s="45">
        <v>5119.111909949872</v>
      </c>
      <c r="P2467" s="45">
        <v>0.001391127176045516</v>
      </c>
      <c r="Q2467" s="45"/>
      <c r="R2467" s="45"/>
      <c r="S2467" s="45"/>
      <c r="T2467" s="45"/>
      <c r="U2467" s="45"/>
      <c r="V2467" s="45">
        <v>5119.111909949872</v>
      </c>
      <c r="W2467" s="45">
        <v>0.003984005592952521</v>
      </c>
      <c r="X2467" s="45"/>
      <c r="Y2467" s="45"/>
      <c r="Z2467" s="45"/>
      <c r="AA2467" s="45"/>
      <c r="AB2467" s="45"/>
      <c r="AC2467" s="45">
        <v>5119.111909949872</v>
      </c>
      <c r="AD2467" s="45">
        <v>116.7693513387681</v>
      </c>
      <c r="AE2467" s="45"/>
      <c r="AF2467" s="45"/>
      <c r="AG2467" s="45"/>
      <c r="AH2467" s="45"/>
      <c r="AI2467" s="45"/>
      <c r="AJ2467" s="45">
        <v>5119.111909949872</v>
      </c>
      <c r="AK2467" s="45">
        <v>0.016</v>
      </c>
      <c r="AL2467" s="45"/>
      <c r="AM2467" s="45"/>
      <c r="AN2467" s="45"/>
      <c r="AO2467" s="23"/>
      <c r="AP2467" s="23"/>
      <c r="AQ2467" s="45">
        <v>5119.111909949872</v>
      </c>
      <c r="AR2467" s="45">
        <v>0.017</v>
      </c>
      <c r="AS2467" s="23"/>
      <c r="AT2467" s="23"/>
      <c r="AU2467" s="23"/>
      <c r="AV2467" s="23"/>
      <c r="AW2467" s="23"/>
      <c r="AX2467" s="45">
        <v>5119.111909949872</v>
      </c>
      <c r="AY2467" s="23">
        <v>0.499</v>
      </c>
      <c r="AZ2467" s="23"/>
      <c r="BA2467" s="23"/>
      <c r="BB2467" s="23"/>
      <c r="BC2467" s="23"/>
      <c r="BD2467" s="23"/>
      <c r="BE2467" s="45">
        <v>5119.111909949872</v>
      </c>
      <c r="BF2467" s="45">
        <v>8.0</v>
      </c>
      <c r="BG2467" s="23"/>
      <c r="BH2467" s="23"/>
      <c r="BI2467" s="23"/>
      <c r="BJ2467" s="23"/>
      <c r="BK2467" s="23"/>
      <c r="BL2467" s="45">
        <v>5119.111909949872</v>
      </c>
      <c r="BM2467" s="45">
        <v>1.002</v>
      </c>
      <c r="BN2467" s="23"/>
      <c r="BO2467" s="23"/>
      <c r="BP2467" s="23"/>
      <c r="BQ2467" s="23"/>
      <c r="BR2467" s="23"/>
      <c r="BS2467" s="45">
        <v>5119.111909949872</v>
      </c>
      <c r="BT2467" s="45">
        <v>0.236</v>
      </c>
      <c r="BU2467" s="23"/>
      <c r="BV2467" s="23"/>
      <c r="BW2467" s="23"/>
      <c r="BX2467" s="23"/>
      <c r="BY2467" s="23"/>
      <c r="BZ2467" s="23"/>
      <c r="CA2467" s="23"/>
    </row>
    <row r="2468" ht="15.75" customHeight="1">
      <c r="A2468" s="45">
        <v>5104.2012682993045</v>
      </c>
      <c r="B2468" s="46">
        <v>0.052</v>
      </c>
      <c r="C2468" s="45"/>
      <c r="D2468" s="45"/>
      <c r="E2468" s="45"/>
      <c r="F2468" s="45"/>
      <c r="G2468" s="45"/>
      <c r="H2468" s="45">
        <v>5104.2012682993045</v>
      </c>
      <c r="I2468" s="46">
        <v>0.164</v>
      </c>
      <c r="J2468" s="45"/>
      <c r="K2468" s="45"/>
      <c r="L2468" s="45"/>
      <c r="M2468" s="45"/>
      <c r="N2468" s="45"/>
      <c r="O2468" s="45">
        <v>5104.2012682993045</v>
      </c>
      <c r="P2468" s="45"/>
      <c r="Q2468" s="45"/>
      <c r="R2468" s="45"/>
      <c r="S2468" s="45"/>
      <c r="T2468" s="45"/>
      <c r="U2468" s="45"/>
      <c r="V2468" s="45">
        <v>5104.2012682993045</v>
      </c>
      <c r="W2468" s="45"/>
      <c r="X2468" s="45"/>
      <c r="Y2468" s="45"/>
      <c r="Z2468" s="45"/>
      <c r="AA2468" s="45"/>
      <c r="AB2468" s="45"/>
      <c r="AC2468" s="45">
        <v>5104.2012682993045</v>
      </c>
      <c r="AD2468" s="45">
        <v>96.59183720657899</v>
      </c>
      <c r="AE2468" s="45"/>
      <c r="AF2468" s="45"/>
      <c r="AG2468" s="45"/>
      <c r="AH2468" s="45"/>
      <c r="AI2468" s="45"/>
      <c r="AJ2468" s="45">
        <v>5104.2012682993045</v>
      </c>
      <c r="AK2468" s="45">
        <v>0.016</v>
      </c>
      <c r="AL2468" s="45"/>
      <c r="AM2468" s="45"/>
      <c r="AN2468" s="45"/>
      <c r="AO2468" s="23"/>
      <c r="AP2468" s="23"/>
      <c r="AQ2468" s="45">
        <v>5104.2012682993045</v>
      </c>
      <c r="AR2468" s="45">
        <v>0.016</v>
      </c>
      <c r="AS2468" s="23"/>
      <c r="AT2468" s="23"/>
      <c r="AU2468" s="23"/>
      <c r="AV2468" s="23"/>
      <c r="AW2468" s="23"/>
      <c r="AX2468" s="45">
        <v>5104.2012682993045</v>
      </c>
      <c r="AY2468" s="23">
        <v>0.499</v>
      </c>
      <c r="AZ2468" s="23"/>
      <c r="BA2468" s="23"/>
      <c r="BB2468" s="23"/>
      <c r="BC2468" s="23"/>
      <c r="BD2468" s="23"/>
      <c r="BE2468" s="45">
        <v>5104.2012682993045</v>
      </c>
      <c r="BF2468" s="45">
        <v>8.0</v>
      </c>
      <c r="BG2468" s="23"/>
      <c r="BH2468" s="23"/>
      <c r="BI2468" s="23"/>
      <c r="BJ2468" s="23"/>
      <c r="BK2468" s="23"/>
      <c r="BL2468" s="45">
        <v>5104.2012682993045</v>
      </c>
      <c r="BM2468" s="45">
        <v>1.083</v>
      </c>
      <c r="BN2468" s="23"/>
      <c r="BO2468" s="23"/>
      <c r="BP2468" s="23"/>
      <c r="BQ2468" s="23"/>
      <c r="BR2468" s="23"/>
      <c r="BS2468" s="45">
        <v>5104.2012682993045</v>
      </c>
      <c r="BT2468" s="45">
        <v>0.243</v>
      </c>
      <c r="BU2468" s="23"/>
      <c r="BV2468" s="23"/>
      <c r="BW2468" s="23"/>
      <c r="BX2468" s="23"/>
      <c r="BY2468" s="23"/>
      <c r="BZ2468" s="23"/>
      <c r="CA2468" s="23"/>
    </row>
    <row r="2469" ht="15.75" customHeight="1">
      <c r="A2469" s="45">
        <v>5105.306903387215</v>
      </c>
      <c r="B2469" s="46">
        <v>0.053</v>
      </c>
      <c r="C2469" s="45"/>
      <c r="D2469" s="45"/>
      <c r="E2469" s="45"/>
      <c r="F2469" s="45"/>
      <c r="G2469" s="45"/>
      <c r="H2469" s="45">
        <v>5105.306903387215</v>
      </c>
      <c r="I2469" s="46">
        <v>0.205</v>
      </c>
      <c r="J2469" s="45"/>
      <c r="K2469" s="45"/>
      <c r="L2469" s="45"/>
      <c r="M2469" s="45"/>
      <c r="N2469" s="45"/>
      <c r="O2469" s="45">
        <v>5105.306903387215</v>
      </c>
      <c r="P2469" s="45">
        <v>0.0013854492155562757</v>
      </c>
      <c r="Q2469" s="45"/>
      <c r="R2469" s="45"/>
      <c r="S2469" s="45"/>
      <c r="T2469" s="45"/>
      <c r="U2469" s="45"/>
      <c r="V2469" s="45">
        <v>5105.306903387215</v>
      </c>
      <c r="W2469" s="45">
        <v>0.003984653028217378</v>
      </c>
      <c r="X2469" s="45"/>
      <c r="Y2469" s="45"/>
      <c r="Z2469" s="45"/>
      <c r="AA2469" s="45"/>
      <c r="AB2469" s="45"/>
      <c r="AC2469" s="45">
        <v>5105.306903387215</v>
      </c>
      <c r="AD2469" s="45">
        <v>87.3338427188103</v>
      </c>
      <c r="AE2469" s="45"/>
      <c r="AF2469" s="45"/>
      <c r="AG2469" s="45"/>
      <c r="AH2469" s="45"/>
      <c r="AI2469" s="45"/>
      <c r="AJ2469" s="45">
        <v>5105.306903387215</v>
      </c>
      <c r="AK2469" s="45">
        <v>0.015</v>
      </c>
      <c r="AL2469" s="45"/>
      <c r="AM2469" s="45"/>
      <c r="AN2469" s="45"/>
      <c r="AO2469" s="23"/>
      <c r="AP2469" s="23"/>
      <c r="AQ2469" s="45">
        <v>5105.306903387215</v>
      </c>
      <c r="AR2469" s="45">
        <v>0.016</v>
      </c>
      <c r="AS2469" s="23"/>
      <c r="AT2469" s="23"/>
      <c r="AU2469" s="23"/>
      <c r="AV2469" s="23"/>
      <c r="AW2469" s="23"/>
      <c r="AX2469" s="45">
        <v>5105.306903387215</v>
      </c>
      <c r="AY2469" s="23">
        <v>0.487</v>
      </c>
      <c r="AZ2469" s="23"/>
      <c r="BA2469" s="23"/>
      <c r="BB2469" s="23"/>
      <c r="BC2469" s="23"/>
      <c r="BD2469" s="23"/>
      <c r="BE2469" s="45">
        <v>5105.306903387215</v>
      </c>
      <c r="BF2469" s="45">
        <v>8.0</v>
      </c>
      <c r="BG2469" s="23"/>
      <c r="BH2469" s="23"/>
      <c r="BI2469" s="23"/>
      <c r="BJ2469" s="23"/>
      <c r="BK2469" s="23"/>
      <c r="BL2469" s="45">
        <v>5105.306903387215</v>
      </c>
      <c r="BM2469" s="45">
        <v>1.161</v>
      </c>
      <c r="BN2469" s="23"/>
      <c r="BO2469" s="23"/>
      <c r="BP2469" s="23"/>
      <c r="BQ2469" s="23"/>
      <c r="BR2469" s="23"/>
      <c r="BS2469" s="45">
        <v>5105.306903387215</v>
      </c>
      <c r="BT2469" s="45">
        <v>0.277</v>
      </c>
      <c r="BU2469" s="23"/>
      <c r="BV2469" s="23"/>
      <c r="BW2469" s="23"/>
      <c r="BX2469" s="23"/>
      <c r="BY2469" s="23"/>
      <c r="BZ2469" s="23"/>
      <c r="CA2469" s="23"/>
    </row>
    <row r="2470" ht="15.75" customHeight="1">
      <c r="A2470" s="45">
        <v>5091.680577130925</v>
      </c>
      <c r="B2470" s="46">
        <v>0.052</v>
      </c>
      <c r="C2470" s="45"/>
      <c r="D2470" s="45"/>
      <c r="E2470" s="45"/>
      <c r="F2470" s="45"/>
      <c r="G2470" s="45"/>
      <c r="H2470" s="45">
        <v>5091.680577130925</v>
      </c>
      <c r="I2470" s="46">
        <v>0.195</v>
      </c>
      <c r="J2470" s="45"/>
      <c r="K2470" s="45"/>
      <c r="L2470" s="45"/>
      <c r="M2470" s="45"/>
      <c r="N2470" s="45"/>
      <c r="O2470" s="45">
        <v>5091.680577130925</v>
      </c>
      <c r="P2470" s="45">
        <v>0.0015467594722350009</v>
      </c>
      <c r="Q2470" s="45"/>
      <c r="R2470" s="45"/>
      <c r="S2470" s="45"/>
      <c r="T2470" s="45"/>
      <c r="U2470" s="45"/>
      <c r="V2470" s="45">
        <v>5091.680577130925</v>
      </c>
      <c r="W2470" s="45">
        <v>0.004452118978990591</v>
      </c>
      <c r="X2470" s="45"/>
      <c r="Y2470" s="45"/>
      <c r="Z2470" s="45"/>
      <c r="AA2470" s="45"/>
      <c r="AB2470" s="45"/>
      <c r="AC2470" s="45">
        <v>5091.680577130925</v>
      </c>
      <c r="AD2470" s="45">
        <v>78.89362250623927</v>
      </c>
      <c r="AE2470" s="45"/>
      <c r="AF2470" s="45"/>
      <c r="AG2470" s="45"/>
      <c r="AH2470" s="45"/>
      <c r="AI2470" s="45"/>
      <c r="AJ2470" s="45">
        <v>5091.680577130925</v>
      </c>
      <c r="AK2470" s="45">
        <v>0.015</v>
      </c>
      <c r="AL2470" s="45"/>
      <c r="AM2470" s="45"/>
      <c r="AN2470" s="45"/>
      <c r="AO2470" s="23"/>
      <c r="AP2470" s="23"/>
      <c r="AQ2470" s="45">
        <v>5091.680577130925</v>
      </c>
      <c r="AR2470" s="45">
        <v>0.015</v>
      </c>
      <c r="AS2470" s="23"/>
      <c r="AT2470" s="23"/>
      <c r="AU2470" s="23"/>
      <c r="AV2470" s="23"/>
      <c r="AW2470" s="23"/>
      <c r="AX2470" s="45">
        <v>5091.680577130925</v>
      </c>
      <c r="AY2470" s="23">
        <v>0.443</v>
      </c>
      <c r="AZ2470" s="23"/>
      <c r="BA2470" s="23"/>
      <c r="BB2470" s="23"/>
      <c r="BC2470" s="23"/>
      <c r="BD2470" s="23"/>
      <c r="BE2470" s="45">
        <v>5091.680577130925</v>
      </c>
      <c r="BF2470" s="45">
        <v>7.0</v>
      </c>
      <c r="BG2470" s="23"/>
      <c r="BH2470" s="23"/>
      <c r="BI2470" s="23"/>
      <c r="BJ2470" s="23"/>
      <c r="BK2470" s="23"/>
      <c r="BL2470" s="45">
        <v>5091.680577130925</v>
      </c>
      <c r="BM2470" s="45">
        <v>1.069</v>
      </c>
      <c r="BN2470" s="23"/>
      <c r="BO2470" s="23"/>
      <c r="BP2470" s="23"/>
      <c r="BQ2470" s="23"/>
      <c r="BR2470" s="23"/>
      <c r="BS2470" s="45">
        <v>5091.680577130925</v>
      </c>
      <c r="BT2470" s="45">
        <v>0.374</v>
      </c>
      <c r="BU2470" s="23"/>
      <c r="BV2470" s="23"/>
      <c r="BW2470" s="23"/>
      <c r="BX2470" s="23"/>
      <c r="BY2470" s="23"/>
      <c r="BZ2470" s="23"/>
      <c r="CA2470" s="23"/>
    </row>
    <row r="2471" ht="15.75" customHeight="1">
      <c r="A2471" s="45">
        <v>5081.744988283868</v>
      </c>
      <c r="B2471" s="46">
        <v>0.059</v>
      </c>
      <c r="C2471" s="45"/>
      <c r="D2471" s="45"/>
      <c r="E2471" s="45"/>
      <c r="F2471" s="45"/>
      <c r="G2471" s="45"/>
      <c r="H2471" s="45">
        <v>5081.744988283868</v>
      </c>
      <c r="I2471" s="46">
        <v>0.176</v>
      </c>
      <c r="J2471" s="45"/>
      <c r="K2471" s="45"/>
      <c r="L2471" s="45"/>
      <c r="M2471" s="45"/>
      <c r="N2471" s="45"/>
      <c r="O2471" s="45">
        <v>5081.744988283868</v>
      </c>
      <c r="P2471" s="45"/>
      <c r="Q2471" s="45"/>
      <c r="R2471" s="45"/>
      <c r="S2471" s="45"/>
      <c r="T2471" s="45"/>
      <c r="U2471" s="45"/>
      <c r="V2471" s="45">
        <v>5081.744988283868</v>
      </c>
      <c r="W2471" s="45"/>
      <c r="X2471" s="45"/>
      <c r="Y2471" s="45"/>
      <c r="Z2471" s="45"/>
      <c r="AA2471" s="45"/>
      <c r="AB2471" s="45"/>
      <c r="AC2471" s="45">
        <v>5081.744988283868</v>
      </c>
      <c r="AD2471" s="45">
        <v>60.93496392834787</v>
      </c>
      <c r="AE2471" s="45"/>
      <c r="AF2471" s="45"/>
      <c r="AG2471" s="45"/>
      <c r="AH2471" s="45"/>
      <c r="AI2471" s="45"/>
      <c r="AJ2471" s="45">
        <v>5081.744988283868</v>
      </c>
      <c r="AK2471" s="45">
        <v>0.015</v>
      </c>
      <c r="AL2471" s="45"/>
      <c r="AM2471" s="45"/>
      <c r="AN2471" s="45"/>
      <c r="AO2471" s="23"/>
      <c r="AP2471" s="23"/>
      <c r="AQ2471" s="45">
        <v>5081.744988283868</v>
      </c>
      <c r="AR2471" s="45">
        <v>0.015</v>
      </c>
      <c r="AS2471" s="23"/>
      <c r="AT2471" s="23"/>
      <c r="AU2471" s="23"/>
      <c r="AV2471" s="23"/>
      <c r="AW2471" s="23"/>
      <c r="AX2471" s="45">
        <v>5081.744988283868</v>
      </c>
      <c r="AY2471" s="23">
        <v>0.443</v>
      </c>
      <c r="AZ2471" s="23"/>
      <c r="BA2471" s="23"/>
      <c r="BB2471" s="23"/>
      <c r="BC2471" s="23"/>
      <c r="BD2471" s="23"/>
      <c r="BE2471" s="45">
        <v>5081.744988283868</v>
      </c>
      <c r="BF2471" s="45">
        <v>7.0</v>
      </c>
      <c r="BG2471" s="23"/>
      <c r="BH2471" s="23"/>
      <c r="BI2471" s="23"/>
      <c r="BJ2471" s="23"/>
      <c r="BK2471" s="23"/>
      <c r="BL2471" s="45">
        <v>5081.744988283868</v>
      </c>
      <c r="BM2471" s="45">
        <v>0.98</v>
      </c>
      <c r="BN2471" s="23"/>
      <c r="BO2471" s="23"/>
      <c r="BP2471" s="23"/>
      <c r="BQ2471" s="23"/>
      <c r="BR2471" s="23"/>
      <c r="BS2471" s="45">
        <v>5081.744988283868</v>
      </c>
      <c r="BT2471" s="45">
        <v>0.338</v>
      </c>
      <c r="BU2471" s="23"/>
      <c r="BV2471" s="23"/>
      <c r="BW2471" s="23"/>
      <c r="BX2471" s="23"/>
      <c r="BY2471" s="23"/>
      <c r="BZ2471" s="23"/>
      <c r="CA2471" s="23"/>
    </row>
    <row r="2472" ht="15.75" customHeight="1">
      <c r="A2472" s="45">
        <v>335.8964297831691</v>
      </c>
      <c r="B2472" s="46">
        <v>0.051</v>
      </c>
      <c r="C2472" s="45"/>
      <c r="D2472" s="45"/>
      <c r="E2472" s="45"/>
      <c r="F2472" s="45"/>
      <c r="G2472" s="45"/>
      <c r="H2472" s="45">
        <v>335.8964297831691</v>
      </c>
      <c r="I2472" s="46">
        <v>0.169</v>
      </c>
      <c r="J2472" s="45"/>
      <c r="K2472" s="45"/>
      <c r="L2472" s="45"/>
      <c r="M2472" s="45"/>
      <c r="N2472" s="45"/>
      <c r="O2472" s="45">
        <v>335.8964297831691</v>
      </c>
      <c r="P2472" s="45">
        <v>0.0018476685805278717</v>
      </c>
      <c r="Q2472" s="45"/>
      <c r="R2472" s="45"/>
      <c r="S2472" s="45"/>
      <c r="T2472" s="45"/>
      <c r="U2472" s="45"/>
      <c r="V2472" s="45">
        <v>335.8964297831691</v>
      </c>
      <c r="W2472" s="45"/>
      <c r="X2472" s="45"/>
      <c r="Y2472" s="45"/>
      <c r="Z2472" s="45"/>
      <c r="AA2472" s="45"/>
      <c r="AB2472" s="45"/>
      <c r="AC2472" s="45">
        <v>335.8964297831691</v>
      </c>
      <c r="AD2472" s="45">
        <v>61.276393338300075</v>
      </c>
      <c r="AE2472" s="45"/>
      <c r="AF2472" s="45"/>
      <c r="AG2472" s="45"/>
      <c r="AH2472" s="45"/>
      <c r="AI2472" s="45"/>
      <c r="AJ2472" s="45">
        <v>335.8964297831691</v>
      </c>
      <c r="AK2472" s="45">
        <v>0.024</v>
      </c>
      <c r="AL2472" s="45"/>
      <c r="AM2472" s="45"/>
      <c r="AN2472" s="45"/>
      <c r="AO2472" s="23"/>
      <c r="AP2472" s="23"/>
      <c r="AQ2472" s="45">
        <v>335.8964297831691</v>
      </c>
      <c r="AR2472" s="45">
        <v>0.022</v>
      </c>
      <c r="AS2472" s="23"/>
      <c r="AT2472" s="23"/>
      <c r="AU2472" s="23"/>
      <c r="AV2472" s="23"/>
      <c r="AW2472" s="23"/>
      <c r="AX2472" s="45">
        <v>335.8964297831691</v>
      </c>
      <c r="AY2472" s="23"/>
      <c r="AZ2472" s="23"/>
      <c r="BA2472" s="23"/>
      <c r="BB2472" s="23"/>
      <c r="BC2472" s="23"/>
      <c r="BD2472" s="23"/>
      <c r="BE2472" s="45">
        <v>335.8964297831691</v>
      </c>
      <c r="BF2472" s="45"/>
      <c r="BG2472" s="23"/>
      <c r="BH2472" s="23"/>
      <c r="BI2472" s="23"/>
      <c r="BJ2472" s="23"/>
      <c r="BK2472" s="23"/>
      <c r="BL2472" s="45">
        <v>335.8964297831691</v>
      </c>
      <c r="BM2472" s="45">
        <v>0.136</v>
      </c>
      <c r="BN2472" s="23"/>
      <c r="BO2472" s="23"/>
      <c r="BP2472" s="23"/>
      <c r="BQ2472" s="23"/>
      <c r="BR2472" s="23"/>
      <c r="BS2472" s="45">
        <v>335.8964297831691</v>
      </c>
      <c r="BT2472" s="45">
        <v>0.051</v>
      </c>
      <c r="BU2472" s="23"/>
      <c r="BV2472" s="23"/>
      <c r="BW2472" s="23"/>
      <c r="BX2472" s="23"/>
      <c r="BY2472" s="23"/>
      <c r="BZ2472" s="23"/>
      <c r="CA2472" s="23"/>
    </row>
    <row r="2473" ht="15.75" customHeight="1">
      <c r="A2473" s="45">
        <v>333.58340790544116</v>
      </c>
      <c r="B2473" s="46">
        <v>0.054</v>
      </c>
      <c r="C2473" s="45"/>
      <c r="D2473" s="45"/>
      <c r="E2473" s="45"/>
      <c r="F2473" s="45"/>
      <c r="G2473" s="45"/>
      <c r="H2473" s="45">
        <v>333.58340790544116</v>
      </c>
      <c r="I2473" s="46">
        <v>0.128</v>
      </c>
      <c r="J2473" s="45"/>
      <c r="K2473" s="45"/>
      <c r="L2473" s="45"/>
      <c r="M2473" s="45"/>
      <c r="N2473" s="45"/>
      <c r="O2473" s="45">
        <v>333.58340790544116</v>
      </c>
      <c r="P2473" s="45">
        <v>0.0017673364095536204</v>
      </c>
      <c r="Q2473" s="45"/>
      <c r="R2473" s="45"/>
      <c r="S2473" s="45"/>
      <c r="T2473" s="45"/>
      <c r="U2473" s="45"/>
      <c r="V2473" s="45">
        <v>333.58340790544116</v>
      </c>
      <c r="W2473" s="45"/>
      <c r="X2473" s="45"/>
      <c r="Y2473" s="45"/>
      <c r="Z2473" s="45"/>
      <c r="AA2473" s="45"/>
      <c r="AB2473" s="45"/>
      <c r="AC2473" s="45">
        <v>333.58340790544116</v>
      </c>
      <c r="AD2473" s="45">
        <v>63.46124744383364</v>
      </c>
      <c r="AE2473" s="45"/>
      <c r="AF2473" s="45"/>
      <c r="AG2473" s="45"/>
      <c r="AH2473" s="45"/>
      <c r="AI2473" s="45"/>
      <c r="AJ2473" s="45">
        <v>333.58340790544116</v>
      </c>
      <c r="AK2473" s="45">
        <v>0.024</v>
      </c>
      <c r="AL2473" s="45"/>
      <c r="AM2473" s="45"/>
      <c r="AN2473" s="45"/>
      <c r="AO2473" s="23"/>
      <c r="AP2473" s="23"/>
      <c r="AQ2473" s="45">
        <v>333.58340790544116</v>
      </c>
      <c r="AR2473" s="45">
        <v>0.02</v>
      </c>
      <c r="AS2473" s="23"/>
      <c r="AT2473" s="23"/>
      <c r="AU2473" s="23"/>
      <c r="AV2473" s="23"/>
      <c r="AW2473" s="23"/>
      <c r="AX2473" s="45">
        <v>333.58340790544116</v>
      </c>
      <c r="AY2473" s="23"/>
      <c r="AZ2473" s="23"/>
      <c r="BA2473" s="23"/>
      <c r="BB2473" s="23"/>
      <c r="BC2473" s="23"/>
      <c r="BD2473" s="23"/>
      <c r="BE2473" s="45">
        <v>333.58340790544116</v>
      </c>
      <c r="BF2473" s="45"/>
      <c r="BG2473" s="23"/>
      <c r="BH2473" s="23"/>
      <c r="BI2473" s="23"/>
      <c r="BJ2473" s="23"/>
      <c r="BK2473" s="23"/>
      <c r="BL2473" s="45">
        <v>333.58340790544116</v>
      </c>
      <c r="BM2473" s="45">
        <v>0.207</v>
      </c>
      <c r="BN2473" s="23"/>
      <c r="BO2473" s="23"/>
      <c r="BP2473" s="23"/>
      <c r="BQ2473" s="23"/>
      <c r="BR2473" s="23"/>
      <c r="BS2473" s="45">
        <v>333.58340790544116</v>
      </c>
      <c r="BT2473" s="45">
        <v>0.07</v>
      </c>
      <c r="BU2473" s="23"/>
      <c r="BV2473" s="23"/>
      <c r="BW2473" s="23"/>
      <c r="BX2473" s="23"/>
      <c r="BY2473" s="23"/>
      <c r="BZ2473" s="23"/>
      <c r="CA2473" s="23"/>
    </row>
    <row r="2474" ht="15.75" customHeight="1">
      <c r="A2474" s="45">
        <v>329.4419499439773</v>
      </c>
      <c r="B2474" s="46">
        <v>0.056</v>
      </c>
      <c r="C2474" s="45"/>
      <c r="D2474" s="45"/>
      <c r="E2474" s="45"/>
      <c r="F2474" s="45"/>
      <c r="G2474" s="45"/>
      <c r="H2474" s="45">
        <v>329.4419499439773</v>
      </c>
      <c r="I2474" s="46">
        <v>0.082</v>
      </c>
      <c r="J2474" s="45"/>
      <c r="K2474" s="45"/>
      <c r="L2474" s="45"/>
      <c r="M2474" s="45"/>
      <c r="N2474" s="45"/>
      <c r="O2474" s="45">
        <v>329.4419499439773</v>
      </c>
      <c r="P2474" s="45">
        <v>0.001676516700453145</v>
      </c>
      <c r="Q2474" s="45"/>
      <c r="R2474" s="45"/>
      <c r="S2474" s="45"/>
      <c r="T2474" s="45"/>
      <c r="U2474" s="45"/>
      <c r="V2474" s="45">
        <v>329.4419499439773</v>
      </c>
      <c r="W2474" s="45">
        <v>0.004157222455102997</v>
      </c>
      <c r="X2474" s="45"/>
      <c r="Y2474" s="45"/>
      <c r="Z2474" s="45"/>
      <c r="AA2474" s="45"/>
      <c r="AB2474" s="45"/>
      <c r="AC2474" s="45">
        <v>329.4419499439773</v>
      </c>
      <c r="AD2474" s="45">
        <v>66.40514327933334</v>
      </c>
      <c r="AE2474" s="45"/>
      <c r="AF2474" s="45"/>
      <c r="AG2474" s="45"/>
      <c r="AH2474" s="45"/>
      <c r="AI2474" s="45"/>
      <c r="AJ2474" s="45">
        <v>329.4419499439773</v>
      </c>
      <c r="AK2474" s="45">
        <v>0.023</v>
      </c>
      <c r="AL2474" s="45"/>
      <c r="AM2474" s="45"/>
      <c r="AN2474" s="45"/>
      <c r="AO2474" s="23"/>
      <c r="AP2474" s="23"/>
      <c r="AQ2474" s="45">
        <v>329.4419499439773</v>
      </c>
      <c r="AR2474" s="45">
        <v>0.019</v>
      </c>
      <c r="AS2474" s="23"/>
      <c r="AT2474" s="23"/>
      <c r="AU2474" s="23"/>
      <c r="AV2474" s="23"/>
      <c r="AW2474" s="23"/>
      <c r="AX2474" s="45">
        <v>329.4419499439773</v>
      </c>
      <c r="AY2474" s="23"/>
      <c r="AZ2474" s="23"/>
      <c r="BA2474" s="23"/>
      <c r="BB2474" s="23"/>
      <c r="BC2474" s="23"/>
      <c r="BD2474" s="23"/>
      <c r="BE2474" s="45">
        <v>329.4419499439773</v>
      </c>
      <c r="BF2474" s="45"/>
      <c r="BG2474" s="23"/>
      <c r="BH2474" s="23"/>
      <c r="BI2474" s="23"/>
      <c r="BJ2474" s="23"/>
      <c r="BK2474" s="23"/>
      <c r="BL2474" s="45">
        <v>329.4419499439773</v>
      </c>
      <c r="BM2474" s="45">
        <v>0.243</v>
      </c>
      <c r="BN2474" s="23"/>
      <c r="BO2474" s="23"/>
      <c r="BP2474" s="23"/>
      <c r="BQ2474" s="23"/>
      <c r="BR2474" s="23"/>
      <c r="BS2474" s="45">
        <v>329.4419499439773</v>
      </c>
      <c r="BT2474" s="45">
        <v>0.119</v>
      </c>
      <c r="BU2474" s="23"/>
      <c r="BV2474" s="23"/>
      <c r="BW2474" s="23"/>
      <c r="BX2474" s="23"/>
      <c r="BY2474" s="23"/>
      <c r="BZ2474" s="23"/>
      <c r="CA2474" s="23"/>
    </row>
    <row r="2475" ht="15.75" customHeight="1">
      <c r="A2475" s="45">
        <v>325.4248629732986</v>
      </c>
      <c r="B2475" s="46">
        <v>0.058</v>
      </c>
      <c r="C2475" s="45"/>
      <c r="D2475" s="45"/>
      <c r="E2475" s="45"/>
      <c r="F2475" s="45"/>
      <c r="G2475" s="45"/>
      <c r="H2475" s="45">
        <v>325.4248629732986</v>
      </c>
      <c r="I2475" s="46">
        <v>0.07</v>
      </c>
      <c r="J2475" s="45"/>
      <c r="K2475" s="45"/>
      <c r="L2475" s="45"/>
      <c r="M2475" s="45"/>
      <c r="N2475" s="45"/>
      <c r="O2475" s="45">
        <v>325.4248629732986</v>
      </c>
      <c r="P2475" s="45">
        <v>0.0016264852718645441</v>
      </c>
      <c r="Q2475" s="45"/>
      <c r="R2475" s="45"/>
      <c r="S2475" s="45"/>
      <c r="T2475" s="45"/>
      <c r="U2475" s="45"/>
      <c r="V2475" s="45">
        <v>325.4248629732986</v>
      </c>
      <c r="W2475" s="45">
        <v>0.004129670833111536</v>
      </c>
      <c r="X2475" s="45"/>
      <c r="Y2475" s="45"/>
      <c r="Z2475" s="45"/>
      <c r="AA2475" s="45"/>
      <c r="AB2475" s="45"/>
      <c r="AC2475" s="45">
        <v>325.4248629732986</v>
      </c>
      <c r="AD2475" s="45">
        <v>67.11315485207379</v>
      </c>
      <c r="AE2475" s="45"/>
      <c r="AF2475" s="45"/>
      <c r="AG2475" s="45"/>
      <c r="AH2475" s="45"/>
      <c r="AI2475" s="45"/>
      <c r="AJ2475" s="45">
        <v>325.4248629732986</v>
      </c>
      <c r="AK2475" s="45">
        <v>0.023</v>
      </c>
      <c r="AL2475" s="45"/>
      <c r="AM2475" s="45"/>
      <c r="AN2475" s="45"/>
      <c r="AO2475" s="23"/>
      <c r="AP2475" s="23"/>
      <c r="AQ2475" s="45">
        <v>325.4248629732986</v>
      </c>
      <c r="AR2475" s="45">
        <v>0.018</v>
      </c>
      <c r="AS2475" s="23"/>
      <c r="AT2475" s="23"/>
      <c r="AU2475" s="23"/>
      <c r="AV2475" s="23"/>
      <c r="AW2475" s="23"/>
      <c r="AX2475" s="45">
        <v>325.4248629732986</v>
      </c>
      <c r="AY2475" s="23"/>
      <c r="AZ2475" s="23"/>
      <c r="BA2475" s="23"/>
      <c r="BB2475" s="23"/>
      <c r="BC2475" s="23"/>
      <c r="BD2475" s="23"/>
      <c r="BE2475" s="45">
        <v>325.4248629732986</v>
      </c>
      <c r="BF2475" s="45">
        <v>58.0</v>
      </c>
      <c r="BG2475" s="23"/>
      <c r="BH2475" s="23"/>
      <c r="BI2475" s="23"/>
      <c r="BJ2475" s="23"/>
      <c r="BK2475" s="23"/>
      <c r="BL2475" s="45">
        <v>325.4248629732986</v>
      </c>
      <c r="BM2475" s="45">
        <v>0.279</v>
      </c>
      <c r="BN2475" s="23"/>
      <c r="BO2475" s="23"/>
      <c r="BP2475" s="23"/>
      <c r="BQ2475" s="23"/>
      <c r="BR2475" s="23"/>
      <c r="BS2475" s="45">
        <v>325.4248629732986</v>
      </c>
      <c r="BT2475" s="45">
        <v>0.129</v>
      </c>
      <c r="BU2475" s="23"/>
      <c r="BV2475" s="23"/>
      <c r="BW2475" s="23"/>
      <c r="BX2475" s="23"/>
      <c r="BY2475" s="23"/>
      <c r="BZ2475" s="23"/>
      <c r="CA2475" s="23"/>
    </row>
    <row r="2476" ht="15.75" customHeight="1">
      <c r="A2476" s="45">
        <v>322.6444430253548</v>
      </c>
      <c r="B2476" s="46">
        <v>0.06</v>
      </c>
      <c r="C2476" s="45"/>
      <c r="D2476" s="45"/>
      <c r="E2476" s="45"/>
      <c r="F2476" s="45"/>
      <c r="G2476" s="45"/>
      <c r="H2476" s="45">
        <v>322.6444430253548</v>
      </c>
      <c r="I2476" s="46">
        <v>0.074</v>
      </c>
      <c r="J2476" s="45"/>
      <c r="K2476" s="45"/>
      <c r="L2476" s="45"/>
      <c r="M2476" s="45"/>
      <c r="N2476" s="45"/>
      <c r="O2476" s="45">
        <v>322.6444430253548</v>
      </c>
      <c r="P2476" s="45">
        <v>0.0016627667097421823</v>
      </c>
      <c r="Q2476" s="45"/>
      <c r="R2476" s="45"/>
      <c r="S2476" s="45"/>
      <c r="T2476" s="45"/>
      <c r="U2476" s="45"/>
      <c r="V2476" s="45">
        <v>322.6444430253548</v>
      </c>
      <c r="W2476" s="45">
        <v>0.004310087030216705</v>
      </c>
      <c r="X2476" s="45"/>
      <c r="Y2476" s="45"/>
      <c r="Z2476" s="45"/>
      <c r="AA2476" s="45"/>
      <c r="AB2476" s="45"/>
      <c r="AC2476" s="45">
        <v>322.6444430253548</v>
      </c>
      <c r="AD2476" s="45">
        <v>73.44931572097853</v>
      </c>
      <c r="AE2476" s="45"/>
      <c r="AF2476" s="45"/>
      <c r="AG2476" s="45"/>
      <c r="AH2476" s="45"/>
      <c r="AI2476" s="45"/>
      <c r="AJ2476" s="45">
        <v>322.6444430253548</v>
      </c>
      <c r="AK2476" s="45">
        <v>0.022</v>
      </c>
      <c r="AL2476" s="45"/>
      <c r="AM2476" s="45"/>
      <c r="AN2476" s="45"/>
      <c r="AO2476" s="23"/>
      <c r="AP2476" s="23"/>
      <c r="AQ2476" s="45">
        <v>322.6444430253548</v>
      </c>
      <c r="AR2476" s="45">
        <v>0.017</v>
      </c>
      <c r="AS2476" s="23"/>
      <c r="AT2476" s="23"/>
      <c r="AU2476" s="23"/>
      <c r="AV2476" s="23"/>
      <c r="AW2476" s="23"/>
      <c r="AX2476" s="45">
        <v>322.6444430253548</v>
      </c>
      <c r="AY2476" s="23"/>
      <c r="AZ2476" s="23"/>
      <c r="BA2476" s="23"/>
      <c r="BB2476" s="23"/>
      <c r="BC2476" s="23"/>
      <c r="BD2476" s="23"/>
      <c r="BE2476" s="45">
        <v>322.6444430253548</v>
      </c>
      <c r="BF2476" s="45">
        <v>58.0</v>
      </c>
      <c r="BG2476" s="23"/>
      <c r="BH2476" s="23"/>
      <c r="BI2476" s="23"/>
      <c r="BJ2476" s="23"/>
      <c r="BK2476" s="23"/>
      <c r="BL2476" s="45">
        <v>322.6444430253548</v>
      </c>
      <c r="BM2476" s="45">
        <v>0.352</v>
      </c>
      <c r="BN2476" s="23"/>
      <c r="BO2476" s="23"/>
      <c r="BP2476" s="23"/>
      <c r="BQ2476" s="23"/>
      <c r="BR2476" s="23"/>
      <c r="BS2476" s="45">
        <v>322.6444430253548</v>
      </c>
      <c r="BT2476" s="45">
        <v>0.141</v>
      </c>
      <c r="BU2476" s="23"/>
      <c r="BV2476" s="23"/>
      <c r="BW2476" s="23"/>
      <c r="BX2476" s="23"/>
      <c r="BY2476" s="23"/>
      <c r="BZ2476" s="23"/>
      <c r="CA2476" s="23"/>
    </row>
    <row r="2477" ht="15.75" customHeight="1">
      <c r="A2477" s="45">
        <v>322.5606860036788</v>
      </c>
      <c r="B2477" s="46">
        <v>0.059</v>
      </c>
      <c r="C2477" s="45"/>
      <c r="D2477" s="45"/>
      <c r="E2477" s="45"/>
      <c r="F2477" s="45"/>
      <c r="G2477" s="45"/>
      <c r="H2477" s="45">
        <v>322.5606860036788</v>
      </c>
      <c r="I2477" s="46">
        <v>0.097</v>
      </c>
      <c r="J2477" s="45"/>
      <c r="K2477" s="45"/>
      <c r="L2477" s="45"/>
      <c r="M2477" s="45"/>
      <c r="N2477" s="45"/>
      <c r="O2477" s="45">
        <v>322.5606860036788</v>
      </c>
      <c r="P2477" s="45">
        <v>0.0013622370862013961</v>
      </c>
      <c r="Q2477" s="45"/>
      <c r="R2477" s="45"/>
      <c r="S2477" s="45"/>
      <c r="T2477" s="45"/>
      <c r="U2477" s="45"/>
      <c r="V2477" s="45">
        <v>322.5606860036788</v>
      </c>
      <c r="W2477" s="45">
        <v>0.0035333202217761677</v>
      </c>
      <c r="X2477" s="45"/>
      <c r="Y2477" s="45"/>
      <c r="Z2477" s="45"/>
      <c r="AA2477" s="45"/>
      <c r="AB2477" s="45"/>
      <c r="AC2477" s="45">
        <v>322.5606860036788</v>
      </c>
      <c r="AD2477" s="45">
        <v>80.83493538704943</v>
      </c>
      <c r="AE2477" s="45"/>
      <c r="AF2477" s="45"/>
      <c r="AG2477" s="45"/>
      <c r="AH2477" s="45"/>
      <c r="AI2477" s="45"/>
      <c r="AJ2477" s="45">
        <v>322.5606860036788</v>
      </c>
      <c r="AK2477" s="45">
        <v>0.022</v>
      </c>
      <c r="AL2477" s="45"/>
      <c r="AM2477" s="45"/>
      <c r="AN2477" s="45"/>
      <c r="AO2477" s="23"/>
      <c r="AP2477" s="23"/>
      <c r="AQ2477" s="45">
        <v>322.5606860036788</v>
      </c>
      <c r="AR2477" s="45">
        <v>0.017</v>
      </c>
      <c r="AS2477" s="23"/>
      <c r="AT2477" s="23"/>
      <c r="AU2477" s="23"/>
      <c r="AV2477" s="23"/>
      <c r="AW2477" s="23"/>
      <c r="AX2477" s="45">
        <v>322.5606860036788</v>
      </c>
      <c r="AY2477" s="23">
        <v>0.557</v>
      </c>
      <c r="AZ2477" s="23"/>
      <c r="BA2477" s="23"/>
      <c r="BB2477" s="23"/>
      <c r="BC2477" s="23"/>
      <c r="BD2477" s="23"/>
      <c r="BE2477" s="45">
        <v>322.5606860036788</v>
      </c>
      <c r="BF2477" s="45">
        <v>58.0</v>
      </c>
      <c r="BG2477" s="23"/>
      <c r="BH2477" s="23"/>
      <c r="BI2477" s="23"/>
      <c r="BJ2477" s="23"/>
      <c r="BK2477" s="23"/>
      <c r="BL2477" s="45">
        <v>322.5606860036788</v>
      </c>
      <c r="BM2477" s="45">
        <v>0.426</v>
      </c>
      <c r="BN2477" s="23"/>
      <c r="BO2477" s="23"/>
      <c r="BP2477" s="23"/>
      <c r="BQ2477" s="23"/>
      <c r="BR2477" s="23"/>
      <c r="BS2477" s="45">
        <v>322.5606860036788</v>
      </c>
      <c r="BT2477" s="45">
        <v>0.172</v>
      </c>
      <c r="BU2477" s="23"/>
      <c r="BV2477" s="23"/>
      <c r="BW2477" s="23"/>
      <c r="BX2477" s="23"/>
      <c r="BY2477" s="23"/>
      <c r="BZ2477" s="23"/>
      <c r="CA2477" s="23"/>
    </row>
    <row r="2478" ht="15.75" customHeight="1">
      <c r="A2478" s="45">
        <v>320.21547121252075</v>
      </c>
      <c r="B2478" s="46">
        <v>0.057</v>
      </c>
      <c r="C2478" s="45"/>
      <c r="D2478" s="45"/>
      <c r="E2478" s="45"/>
      <c r="F2478" s="45"/>
      <c r="G2478" s="45"/>
      <c r="H2478" s="45">
        <v>320.21547121252075</v>
      </c>
      <c r="I2478" s="46">
        <v>0.075</v>
      </c>
      <c r="J2478" s="45"/>
      <c r="K2478" s="45"/>
      <c r="L2478" s="45"/>
      <c r="M2478" s="45"/>
      <c r="N2478" s="45"/>
      <c r="O2478" s="45">
        <v>320.21547121252075</v>
      </c>
      <c r="P2478" s="45">
        <v>0.001421055101749611</v>
      </c>
      <c r="Q2478" s="45"/>
      <c r="R2478" s="45"/>
      <c r="S2478" s="45"/>
      <c r="T2478" s="45"/>
      <c r="U2478" s="45"/>
      <c r="V2478" s="45">
        <v>320.21547121252075</v>
      </c>
      <c r="W2478" s="45">
        <v>0.003663540061215148</v>
      </c>
      <c r="X2478" s="45"/>
      <c r="Y2478" s="45"/>
      <c r="Z2478" s="45"/>
      <c r="AA2478" s="45"/>
      <c r="AB2478" s="45"/>
      <c r="AC2478" s="45">
        <v>320.21547121252075</v>
      </c>
      <c r="AD2478" s="45">
        <v>83.72526574856016</v>
      </c>
      <c r="AE2478" s="45"/>
      <c r="AF2478" s="45"/>
      <c r="AG2478" s="45"/>
      <c r="AH2478" s="45"/>
      <c r="AI2478" s="45"/>
      <c r="AJ2478" s="45">
        <v>320.21547121252075</v>
      </c>
      <c r="AK2478" s="45">
        <v>0.021</v>
      </c>
      <c r="AL2478" s="45"/>
      <c r="AM2478" s="45"/>
      <c r="AN2478" s="45"/>
      <c r="AO2478" s="23"/>
      <c r="AP2478" s="23"/>
      <c r="AQ2478" s="45">
        <v>320.21547121252075</v>
      </c>
      <c r="AR2478" s="45">
        <v>0.016</v>
      </c>
      <c r="AS2478" s="23"/>
      <c r="AT2478" s="23"/>
      <c r="AU2478" s="23"/>
      <c r="AV2478" s="23"/>
      <c r="AW2478" s="23"/>
      <c r="AX2478" s="45">
        <v>320.21547121252075</v>
      </c>
      <c r="AY2478" s="23">
        <v>0.531</v>
      </c>
      <c r="AZ2478" s="23"/>
      <c r="BA2478" s="23"/>
      <c r="BB2478" s="23"/>
      <c r="BC2478" s="23"/>
      <c r="BD2478" s="23"/>
      <c r="BE2478" s="45">
        <v>320.21547121252075</v>
      </c>
      <c r="BF2478" s="45">
        <v>25.0</v>
      </c>
      <c r="BG2478" s="23"/>
      <c r="BH2478" s="23"/>
      <c r="BI2478" s="23"/>
      <c r="BJ2478" s="23"/>
      <c r="BK2478" s="23"/>
      <c r="BL2478" s="45">
        <v>320.21547121252075</v>
      </c>
      <c r="BM2478" s="45">
        <v>0.494</v>
      </c>
      <c r="BN2478" s="23"/>
      <c r="BO2478" s="23"/>
      <c r="BP2478" s="23"/>
      <c r="BQ2478" s="23"/>
      <c r="BR2478" s="23"/>
      <c r="BS2478" s="45">
        <v>320.21547121252075</v>
      </c>
      <c r="BT2478" s="45">
        <v>0.195</v>
      </c>
      <c r="BU2478" s="23"/>
      <c r="BV2478" s="23"/>
      <c r="BW2478" s="23"/>
      <c r="BX2478" s="23"/>
      <c r="BY2478" s="23"/>
      <c r="BZ2478" s="23"/>
      <c r="CA2478" s="23"/>
    </row>
    <row r="2479" ht="15.75" customHeight="1">
      <c r="A2479" s="45">
        <v>316.7893872269804</v>
      </c>
      <c r="B2479" s="46">
        <v>0.058</v>
      </c>
      <c r="C2479" s="45"/>
      <c r="D2479" s="45"/>
      <c r="E2479" s="45"/>
      <c r="F2479" s="45"/>
      <c r="G2479" s="45"/>
      <c r="H2479" s="45">
        <v>316.7893872269804</v>
      </c>
      <c r="I2479" s="46">
        <v>0.076</v>
      </c>
      <c r="J2479" s="45"/>
      <c r="K2479" s="45"/>
      <c r="L2479" s="45"/>
      <c r="M2479" s="45"/>
      <c r="N2479" s="45"/>
      <c r="O2479" s="45">
        <v>316.7893872269804</v>
      </c>
      <c r="P2479" s="45">
        <v>0.0015565161783619157</v>
      </c>
      <c r="Q2479" s="45"/>
      <c r="R2479" s="45"/>
      <c r="S2479" s="45"/>
      <c r="T2479" s="45"/>
      <c r="U2479" s="45"/>
      <c r="V2479" s="45">
        <v>316.7893872269804</v>
      </c>
      <c r="W2479" s="45">
        <v>0.004015200623194863</v>
      </c>
      <c r="X2479" s="45"/>
      <c r="Y2479" s="45"/>
      <c r="Z2479" s="45"/>
      <c r="AA2479" s="45"/>
      <c r="AB2479" s="45"/>
      <c r="AC2479" s="45">
        <v>316.7893872269804</v>
      </c>
      <c r="AD2479" s="45">
        <v>87.36030839615802</v>
      </c>
      <c r="AE2479" s="45"/>
      <c r="AF2479" s="45"/>
      <c r="AG2479" s="45"/>
      <c r="AH2479" s="45"/>
      <c r="AI2479" s="45"/>
      <c r="AJ2479" s="45">
        <v>316.7893872269804</v>
      </c>
      <c r="AK2479" s="45">
        <v>0.021</v>
      </c>
      <c r="AL2479" s="45"/>
      <c r="AM2479" s="45"/>
      <c r="AN2479" s="45"/>
      <c r="AO2479" s="23"/>
      <c r="AP2479" s="23"/>
      <c r="AQ2479" s="45">
        <v>316.7893872269804</v>
      </c>
      <c r="AR2479" s="45">
        <v>0.016</v>
      </c>
      <c r="AS2479" s="23"/>
      <c r="AT2479" s="23"/>
      <c r="AU2479" s="23"/>
      <c r="AV2479" s="23"/>
      <c r="AW2479" s="23"/>
      <c r="AX2479" s="45">
        <v>316.7893872269804</v>
      </c>
      <c r="AY2479" s="23">
        <v>0.523</v>
      </c>
      <c r="AZ2479" s="23"/>
      <c r="BA2479" s="23"/>
      <c r="BB2479" s="23"/>
      <c r="BC2479" s="23"/>
      <c r="BD2479" s="23"/>
      <c r="BE2479" s="45">
        <v>316.7893872269804</v>
      </c>
      <c r="BF2479" s="45">
        <v>25.0</v>
      </c>
      <c r="BG2479" s="23"/>
      <c r="BH2479" s="23"/>
      <c r="BI2479" s="23"/>
      <c r="BJ2479" s="23"/>
      <c r="BK2479" s="23"/>
      <c r="BL2479" s="45">
        <v>316.7893872269804</v>
      </c>
      <c r="BM2479" s="45">
        <v>0.586</v>
      </c>
      <c r="BN2479" s="23"/>
      <c r="BO2479" s="23"/>
      <c r="BP2479" s="23"/>
      <c r="BQ2479" s="23"/>
      <c r="BR2479" s="23"/>
      <c r="BS2479" s="45">
        <v>316.7893872269804</v>
      </c>
      <c r="BT2479" s="45">
        <v>0.208</v>
      </c>
      <c r="BU2479" s="23"/>
      <c r="BV2479" s="23"/>
      <c r="BW2479" s="23"/>
      <c r="BX2479" s="23"/>
      <c r="BY2479" s="23"/>
      <c r="BZ2479" s="23"/>
      <c r="CA2479" s="23"/>
    </row>
    <row r="2480" ht="15.75" customHeight="1">
      <c r="A2480" s="45">
        <v>315.7253788594237</v>
      </c>
      <c r="B2480" s="46">
        <v>0.058</v>
      </c>
      <c r="C2480" s="45"/>
      <c r="D2480" s="45"/>
      <c r="E2480" s="45"/>
      <c r="F2480" s="45"/>
      <c r="G2480" s="45"/>
      <c r="H2480" s="45">
        <v>315.7253788594237</v>
      </c>
      <c r="I2480" s="46">
        <v>0.087</v>
      </c>
      <c r="J2480" s="45"/>
      <c r="K2480" s="45"/>
      <c r="L2480" s="45"/>
      <c r="M2480" s="45"/>
      <c r="N2480" s="45"/>
      <c r="O2480" s="45">
        <v>315.7253788594237</v>
      </c>
      <c r="P2480" s="45"/>
      <c r="Q2480" s="45"/>
      <c r="R2480" s="45"/>
      <c r="S2480" s="45"/>
      <c r="T2480" s="45"/>
      <c r="U2480" s="45"/>
      <c r="V2480" s="45">
        <v>315.7253788594237</v>
      </c>
      <c r="W2480" s="45"/>
      <c r="X2480" s="45"/>
      <c r="Y2480" s="45"/>
      <c r="Z2480" s="45"/>
      <c r="AA2480" s="45"/>
      <c r="AB2480" s="45"/>
      <c r="AC2480" s="45">
        <v>315.7253788594237</v>
      </c>
      <c r="AD2480" s="45">
        <v>89.12042067621941</v>
      </c>
      <c r="AE2480" s="45"/>
      <c r="AF2480" s="45"/>
      <c r="AG2480" s="45"/>
      <c r="AH2480" s="45"/>
      <c r="AI2480" s="45"/>
      <c r="AJ2480" s="45">
        <v>315.7253788594237</v>
      </c>
      <c r="AK2480" s="45">
        <v>0.02</v>
      </c>
      <c r="AL2480" s="45"/>
      <c r="AM2480" s="45"/>
      <c r="AN2480" s="45"/>
      <c r="AO2480" s="23"/>
      <c r="AP2480" s="23"/>
      <c r="AQ2480" s="45">
        <v>315.7253788594237</v>
      </c>
      <c r="AR2480" s="45">
        <v>0.015</v>
      </c>
      <c r="AS2480" s="23"/>
      <c r="AT2480" s="23"/>
      <c r="AU2480" s="23"/>
      <c r="AV2480" s="23"/>
      <c r="AW2480" s="23"/>
      <c r="AX2480" s="45">
        <v>315.7253788594237</v>
      </c>
      <c r="AY2480" s="23">
        <v>0.515</v>
      </c>
      <c r="AZ2480" s="23"/>
      <c r="BA2480" s="23"/>
      <c r="BB2480" s="23"/>
      <c r="BC2480" s="23"/>
      <c r="BD2480" s="23"/>
      <c r="BE2480" s="45">
        <v>315.7253788594237</v>
      </c>
      <c r="BF2480" s="45">
        <v>26.0</v>
      </c>
      <c r="BG2480" s="23"/>
      <c r="BH2480" s="23"/>
      <c r="BI2480" s="23"/>
      <c r="BJ2480" s="23"/>
      <c r="BK2480" s="23"/>
      <c r="BL2480" s="45">
        <v>315.7253788594237</v>
      </c>
      <c r="BM2480" s="45">
        <v>0.655</v>
      </c>
      <c r="BN2480" s="23"/>
      <c r="BO2480" s="23"/>
      <c r="BP2480" s="23"/>
      <c r="BQ2480" s="23"/>
      <c r="BR2480" s="23"/>
      <c r="BS2480" s="45">
        <v>315.7253788594237</v>
      </c>
      <c r="BT2480" s="45">
        <v>0.217</v>
      </c>
      <c r="BU2480" s="23"/>
      <c r="BV2480" s="23"/>
      <c r="BW2480" s="23"/>
      <c r="BX2480" s="23"/>
      <c r="BY2480" s="23"/>
      <c r="BZ2480" s="23"/>
      <c r="CA2480" s="23"/>
    </row>
    <row r="2481" ht="15.75" customHeight="1">
      <c r="A2481" s="45">
        <v>314.2999145046838</v>
      </c>
      <c r="B2481" s="46">
        <v>0.064</v>
      </c>
      <c r="C2481" s="45"/>
      <c r="D2481" s="45"/>
      <c r="E2481" s="45"/>
      <c r="F2481" s="45"/>
      <c r="G2481" s="45"/>
      <c r="H2481" s="45">
        <v>314.2999145046838</v>
      </c>
      <c r="I2481" s="46">
        <v>0.071</v>
      </c>
      <c r="J2481" s="45"/>
      <c r="K2481" s="45"/>
      <c r="L2481" s="45"/>
      <c r="M2481" s="45"/>
      <c r="N2481" s="45"/>
      <c r="O2481" s="45">
        <v>314.2999145046838</v>
      </c>
      <c r="P2481" s="45">
        <v>0.0014624546927047386</v>
      </c>
      <c r="Q2481" s="45"/>
      <c r="R2481" s="45"/>
      <c r="S2481" s="45"/>
      <c r="T2481" s="45"/>
      <c r="U2481" s="45"/>
      <c r="V2481" s="45">
        <v>314.2999145046838</v>
      </c>
      <c r="W2481" s="45">
        <v>0.0037367781857621783</v>
      </c>
      <c r="X2481" s="45"/>
      <c r="Y2481" s="45"/>
      <c r="Z2481" s="45"/>
      <c r="AA2481" s="45"/>
      <c r="AB2481" s="45"/>
      <c r="AC2481" s="45">
        <v>314.2999145046838</v>
      </c>
      <c r="AD2481" s="45">
        <v>75.04546877572521</v>
      </c>
      <c r="AE2481" s="45"/>
      <c r="AF2481" s="45"/>
      <c r="AG2481" s="45"/>
      <c r="AH2481" s="45"/>
      <c r="AI2481" s="45"/>
      <c r="AJ2481" s="45">
        <v>314.2999145046838</v>
      </c>
      <c r="AK2481" s="45">
        <v>0.02</v>
      </c>
      <c r="AL2481" s="45"/>
      <c r="AM2481" s="45"/>
      <c r="AN2481" s="45"/>
      <c r="AO2481" s="23"/>
      <c r="AP2481" s="23"/>
      <c r="AQ2481" s="45">
        <v>314.2999145046838</v>
      </c>
      <c r="AR2481" s="45">
        <v>0.015</v>
      </c>
      <c r="AS2481" s="23"/>
      <c r="AT2481" s="23"/>
      <c r="AU2481" s="23"/>
      <c r="AV2481" s="23"/>
      <c r="AW2481" s="23"/>
      <c r="AX2481" s="45">
        <v>314.2999145046838</v>
      </c>
      <c r="AY2481" s="23">
        <v>0.51</v>
      </c>
      <c r="AZ2481" s="23"/>
      <c r="BA2481" s="23"/>
      <c r="BB2481" s="23"/>
      <c r="BC2481" s="23"/>
      <c r="BD2481" s="23"/>
      <c r="BE2481" s="45">
        <v>314.2999145046838</v>
      </c>
      <c r="BF2481" s="45">
        <v>11.0</v>
      </c>
      <c r="BG2481" s="23"/>
      <c r="BH2481" s="23"/>
      <c r="BI2481" s="23"/>
      <c r="BJ2481" s="23"/>
      <c r="BK2481" s="23"/>
      <c r="BL2481" s="45">
        <v>314.2999145046838</v>
      </c>
      <c r="BM2481" s="45">
        <v>0.715</v>
      </c>
      <c r="BN2481" s="23"/>
      <c r="BO2481" s="23"/>
      <c r="BP2481" s="23"/>
      <c r="BQ2481" s="23"/>
      <c r="BR2481" s="23"/>
      <c r="BS2481" s="45">
        <v>314.2999145046838</v>
      </c>
      <c r="BT2481" s="45">
        <v>0.263</v>
      </c>
      <c r="BU2481" s="23"/>
      <c r="BV2481" s="23"/>
      <c r="BW2481" s="23"/>
      <c r="BX2481" s="23"/>
      <c r="BY2481" s="23"/>
      <c r="BZ2481" s="23"/>
      <c r="CA2481" s="23"/>
    </row>
    <row r="2482" ht="15.75" customHeight="1">
      <c r="A2482" s="45">
        <v>310.70505604700605</v>
      </c>
      <c r="B2482" s="46">
        <v>0.063</v>
      </c>
      <c r="C2482" s="45"/>
      <c r="D2482" s="45"/>
      <c r="E2482" s="45"/>
      <c r="F2482" s="45"/>
      <c r="G2482" s="45"/>
      <c r="H2482" s="45">
        <v>310.70505604700605</v>
      </c>
      <c r="I2482" s="46">
        <v>0.053</v>
      </c>
      <c r="J2482" s="45"/>
      <c r="K2482" s="45"/>
      <c r="L2482" s="45"/>
      <c r="M2482" s="45"/>
      <c r="N2482" s="45"/>
      <c r="O2482" s="45">
        <v>310.70505604700605</v>
      </c>
      <c r="P2482" s="45">
        <v>0.0013035006140317928</v>
      </c>
      <c r="Q2482" s="45"/>
      <c r="R2482" s="45"/>
      <c r="S2482" s="45"/>
      <c r="T2482" s="45"/>
      <c r="U2482" s="45"/>
      <c r="V2482" s="45">
        <v>310.70505604700605</v>
      </c>
      <c r="W2482" s="45">
        <v>0.0034408802562168237</v>
      </c>
      <c r="X2482" s="45"/>
      <c r="Y2482" s="45"/>
      <c r="Z2482" s="45"/>
      <c r="AA2482" s="45"/>
      <c r="AB2482" s="45"/>
      <c r="AC2482" s="45">
        <v>310.70505604700605</v>
      </c>
      <c r="AD2482" s="45">
        <v>76.35316452608055</v>
      </c>
      <c r="AE2482" s="45"/>
      <c r="AF2482" s="45"/>
      <c r="AG2482" s="45"/>
      <c r="AH2482" s="45"/>
      <c r="AI2482" s="45"/>
      <c r="AJ2482" s="45">
        <v>310.70505604700605</v>
      </c>
      <c r="AK2482" s="45">
        <v>0.02</v>
      </c>
      <c r="AL2482" s="45"/>
      <c r="AM2482" s="45"/>
      <c r="AN2482" s="45"/>
      <c r="AO2482" s="23"/>
      <c r="AP2482" s="23"/>
      <c r="AQ2482" s="45">
        <v>310.70505604700605</v>
      </c>
      <c r="AR2482" s="45">
        <v>0.014</v>
      </c>
      <c r="AS2482" s="23"/>
      <c r="AT2482" s="23"/>
      <c r="AU2482" s="23"/>
      <c r="AV2482" s="23"/>
      <c r="AW2482" s="23"/>
      <c r="AX2482" s="45">
        <v>310.70505604700605</v>
      </c>
      <c r="AY2482" s="23">
        <v>0.505</v>
      </c>
      <c r="AZ2482" s="23"/>
      <c r="BA2482" s="23"/>
      <c r="BB2482" s="23"/>
      <c r="BC2482" s="23"/>
      <c r="BD2482" s="23"/>
      <c r="BE2482" s="45">
        <v>310.70505604700605</v>
      </c>
      <c r="BF2482" s="45">
        <v>7.0</v>
      </c>
      <c r="BG2482" s="23"/>
      <c r="BH2482" s="23"/>
      <c r="BI2482" s="23"/>
      <c r="BJ2482" s="23"/>
      <c r="BK2482" s="23"/>
      <c r="BL2482" s="45">
        <v>310.70505604700605</v>
      </c>
      <c r="BM2482" s="45">
        <v>0.775</v>
      </c>
      <c r="BN2482" s="23"/>
      <c r="BO2482" s="23"/>
      <c r="BP2482" s="23"/>
      <c r="BQ2482" s="23"/>
      <c r="BR2482" s="23"/>
      <c r="BS2482" s="45">
        <v>310.70505604700605</v>
      </c>
      <c r="BT2482" s="45">
        <v>0.311</v>
      </c>
      <c r="BU2482" s="23"/>
      <c r="BV2482" s="23"/>
      <c r="BW2482" s="23"/>
      <c r="BX2482" s="23"/>
      <c r="BY2482" s="23"/>
      <c r="BZ2482" s="23"/>
      <c r="CA2482" s="23"/>
    </row>
    <row r="2483" ht="15.75" customHeight="1">
      <c r="A2483" s="45">
        <v>306.92329392240777</v>
      </c>
      <c r="B2483" s="46">
        <v>0.06</v>
      </c>
      <c r="C2483" s="45"/>
      <c r="D2483" s="45"/>
      <c r="E2483" s="45"/>
      <c r="F2483" s="45"/>
      <c r="G2483" s="45"/>
      <c r="H2483" s="45">
        <v>306.92329392240777</v>
      </c>
      <c r="I2483" s="46">
        <v>0.049</v>
      </c>
      <c r="J2483" s="45"/>
      <c r="K2483" s="45"/>
      <c r="L2483" s="45"/>
      <c r="M2483" s="45"/>
      <c r="N2483" s="45"/>
      <c r="O2483" s="45">
        <v>306.92329392240777</v>
      </c>
      <c r="P2483" s="45">
        <v>0.0014435759054198109</v>
      </c>
      <c r="Q2483" s="45"/>
      <c r="R2483" s="45"/>
      <c r="S2483" s="45"/>
      <c r="T2483" s="45"/>
      <c r="U2483" s="45"/>
      <c r="V2483" s="45">
        <v>306.92329392240777</v>
      </c>
      <c r="W2483" s="45">
        <v>0.003701335759492364</v>
      </c>
      <c r="X2483" s="45"/>
      <c r="Y2483" s="45"/>
      <c r="Z2483" s="45"/>
      <c r="AA2483" s="45"/>
      <c r="AB2483" s="45"/>
      <c r="AC2483" s="45">
        <v>306.92329392240777</v>
      </c>
      <c r="AD2483" s="45">
        <v>81.29942826579213</v>
      </c>
      <c r="AE2483" s="45"/>
      <c r="AF2483" s="45"/>
      <c r="AG2483" s="45"/>
      <c r="AH2483" s="45"/>
      <c r="AI2483" s="45"/>
      <c r="AJ2483" s="45">
        <v>306.92329392240777</v>
      </c>
      <c r="AK2483" s="45">
        <v>0.019</v>
      </c>
      <c r="AL2483" s="45"/>
      <c r="AM2483" s="45"/>
      <c r="AN2483" s="45"/>
      <c r="AO2483" s="23"/>
      <c r="AP2483" s="23"/>
      <c r="AQ2483" s="45">
        <v>306.92329392240777</v>
      </c>
      <c r="AR2483" s="45">
        <v>0.014</v>
      </c>
      <c r="AS2483" s="23"/>
      <c r="AT2483" s="23"/>
      <c r="AU2483" s="23"/>
      <c r="AV2483" s="23"/>
      <c r="AW2483" s="23"/>
      <c r="AX2483" s="45">
        <v>306.92329392240777</v>
      </c>
      <c r="AY2483" s="23">
        <v>0.527</v>
      </c>
      <c r="AZ2483" s="23"/>
      <c r="BA2483" s="23"/>
      <c r="BB2483" s="23"/>
      <c r="BC2483" s="23"/>
      <c r="BD2483" s="23"/>
      <c r="BE2483" s="45">
        <v>306.92329392240777</v>
      </c>
      <c r="BF2483" s="45">
        <v>6.0</v>
      </c>
      <c r="BG2483" s="23"/>
      <c r="BH2483" s="23"/>
      <c r="BI2483" s="23"/>
      <c r="BJ2483" s="23"/>
      <c r="BK2483" s="23"/>
      <c r="BL2483" s="45">
        <v>306.92329392240777</v>
      </c>
      <c r="BM2483" s="45">
        <v>0.792</v>
      </c>
      <c r="BN2483" s="23"/>
      <c r="BO2483" s="23"/>
      <c r="BP2483" s="23"/>
      <c r="BQ2483" s="23"/>
      <c r="BR2483" s="23"/>
      <c r="BS2483" s="45">
        <v>306.92329392240777</v>
      </c>
      <c r="BT2483" s="45">
        <v>0.372</v>
      </c>
      <c r="BU2483" s="23"/>
      <c r="BV2483" s="23"/>
      <c r="BW2483" s="23"/>
      <c r="BX2483" s="23"/>
      <c r="BY2483" s="23"/>
      <c r="BZ2483" s="23"/>
      <c r="CA2483" s="23"/>
    </row>
    <row r="2484" ht="15.75" customHeight="1">
      <c r="A2484" s="45">
        <v>303.7672980793798</v>
      </c>
      <c r="B2484" s="46">
        <v>0.061</v>
      </c>
      <c r="C2484" s="45"/>
      <c r="D2484" s="45"/>
      <c r="E2484" s="45"/>
      <c r="F2484" s="45"/>
      <c r="G2484" s="45"/>
      <c r="H2484" s="45">
        <v>303.7672980793798</v>
      </c>
      <c r="I2484" s="46">
        <v>0.047</v>
      </c>
      <c r="J2484" s="45"/>
      <c r="K2484" s="45"/>
      <c r="L2484" s="45"/>
      <c r="M2484" s="45"/>
      <c r="N2484" s="45"/>
      <c r="O2484" s="45">
        <v>303.7672980793798</v>
      </c>
      <c r="P2484" s="45"/>
      <c r="Q2484" s="45"/>
      <c r="R2484" s="45"/>
      <c r="S2484" s="45"/>
      <c r="T2484" s="45"/>
      <c r="U2484" s="45"/>
      <c r="V2484" s="45">
        <v>303.7672980793798</v>
      </c>
      <c r="W2484" s="45"/>
      <c r="X2484" s="45"/>
      <c r="Y2484" s="45"/>
      <c r="Z2484" s="45"/>
      <c r="AA2484" s="45"/>
      <c r="AB2484" s="45"/>
      <c r="AC2484" s="45">
        <v>303.7672980793798</v>
      </c>
      <c r="AD2484" s="45">
        <v>88.83098155206004</v>
      </c>
      <c r="AE2484" s="45"/>
      <c r="AF2484" s="45"/>
      <c r="AG2484" s="45"/>
      <c r="AH2484" s="45"/>
      <c r="AI2484" s="45"/>
      <c r="AJ2484" s="45">
        <v>303.7672980793798</v>
      </c>
      <c r="AK2484" s="45">
        <v>0.019</v>
      </c>
      <c r="AL2484" s="45"/>
      <c r="AM2484" s="45"/>
      <c r="AN2484" s="45"/>
      <c r="AO2484" s="23"/>
      <c r="AP2484" s="23"/>
      <c r="AQ2484" s="45">
        <v>303.7672980793798</v>
      </c>
      <c r="AR2484" s="45">
        <v>0.013</v>
      </c>
      <c r="AS2484" s="23"/>
      <c r="AT2484" s="23"/>
      <c r="AU2484" s="23"/>
      <c r="AV2484" s="23"/>
      <c r="AW2484" s="23"/>
      <c r="AX2484" s="45">
        <v>303.7672980793798</v>
      </c>
      <c r="AY2484" s="23">
        <v>0.525</v>
      </c>
      <c r="AZ2484" s="23"/>
      <c r="BA2484" s="23"/>
      <c r="BB2484" s="23"/>
      <c r="BC2484" s="23"/>
      <c r="BD2484" s="23"/>
      <c r="BE2484" s="45">
        <v>303.7672980793798</v>
      </c>
      <c r="BF2484" s="45">
        <v>6.0</v>
      </c>
      <c r="BG2484" s="23"/>
      <c r="BH2484" s="23"/>
      <c r="BI2484" s="23"/>
      <c r="BJ2484" s="23"/>
      <c r="BK2484" s="23"/>
      <c r="BL2484" s="45">
        <v>303.7672980793798</v>
      </c>
      <c r="BM2484" s="45">
        <v>0.834</v>
      </c>
      <c r="BN2484" s="23"/>
      <c r="BO2484" s="23"/>
      <c r="BP2484" s="23"/>
      <c r="BQ2484" s="23"/>
      <c r="BR2484" s="23"/>
      <c r="BS2484" s="45">
        <v>303.7672980793798</v>
      </c>
      <c r="BT2484" s="45">
        <v>0.398</v>
      </c>
      <c r="BU2484" s="23"/>
      <c r="BV2484" s="23"/>
      <c r="BW2484" s="23"/>
      <c r="BX2484" s="23"/>
      <c r="BY2484" s="23"/>
      <c r="BZ2484" s="23"/>
      <c r="CA2484" s="23"/>
    </row>
    <row r="2485" ht="15.75" customHeight="1">
      <c r="A2485" s="45">
        <v>12719.874204261192</v>
      </c>
      <c r="B2485" s="46">
        <v>0.054</v>
      </c>
      <c r="C2485" s="45"/>
      <c r="D2485" s="45"/>
      <c r="E2485" s="45"/>
      <c r="F2485" s="45"/>
      <c r="G2485" s="45"/>
      <c r="H2485" s="45">
        <v>12719.874204261192</v>
      </c>
      <c r="I2485" s="46">
        <v>0.181</v>
      </c>
      <c r="J2485" s="45"/>
      <c r="K2485" s="45"/>
      <c r="L2485" s="45"/>
      <c r="M2485" s="45"/>
      <c r="N2485" s="45"/>
      <c r="O2485" s="45">
        <v>12719.874204261192</v>
      </c>
      <c r="P2485" s="45"/>
      <c r="Q2485" s="45"/>
      <c r="R2485" s="45"/>
      <c r="S2485" s="45"/>
      <c r="T2485" s="45"/>
      <c r="U2485" s="45"/>
      <c r="V2485" s="45">
        <v>12719.874204261192</v>
      </c>
      <c r="W2485" s="45"/>
      <c r="X2485" s="45"/>
      <c r="Y2485" s="45"/>
      <c r="Z2485" s="45"/>
      <c r="AA2485" s="45"/>
      <c r="AB2485" s="45"/>
      <c r="AC2485" s="45">
        <v>12719.874204261192</v>
      </c>
      <c r="AD2485" s="45">
        <v>24.70142640935361</v>
      </c>
      <c r="AE2485" s="45"/>
      <c r="AF2485" s="45"/>
      <c r="AG2485" s="45"/>
      <c r="AH2485" s="45"/>
      <c r="AI2485" s="45"/>
      <c r="AJ2485" s="45">
        <v>12719.874204261192</v>
      </c>
      <c r="AK2485" s="45">
        <v>0.028</v>
      </c>
      <c r="AL2485" s="45"/>
      <c r="AM2485" s="45"/>
      <c r="AN2485" s="45"/>
      <c r="AO2485" s="23"/>
      <c r="AP2485" s="23"/>
      <c r="AQ2485" s="45">
        <v>12719.874204261192</v>
      </c>
      <c r="AR2485" s="45">
        <v>0.033</v>
      </c>
      <c r="AS2485" s="23"/>
      <c r="AT2485" s="23"/>
      <c r="AU2485" s="23"/>
      <c r="AV2485" s="23"/>
      <c r="AW2485" s="23"/>
      <c r="AX2485" s="45">
        <v>12719.874204261192</v>
      </c>
      <c r="AY2485" s="23"/>
      <c r="AZ2485" s="23"/>
      <c r="BA2485" s="23"/>
      <c r="BB2485" s="23"/>
      <c r="BC2485" s="23"/>
      <c r="BD2485" s="23"/>
      <c r="BE2485" s="45">
        <v>12719.874204261192</v>
      </c>
      <c r="BF2485" s="45"/>
      <c r="BG2485" s="23"/>
      <c r="BH2485" s="23"/>
      <c r="BI2485" s="23"/>
      <c r="BJ2485" s="23"/>
      <c r="BK2485" s="23"/>
      <c r="BL2485" s="45">
        <v>12719.874204261192</v>
      </c>
      <c r="BM2485" s="45">
        <v>0.018</v>
      </c>
      <c r="BN2485" s="23"/>
      <c r="BO2485" s="23"/>
      <c r="BP2485" s="23"/>
      <c r="BQ2485" s="23"/>
      <c r="BR2485" s="23"/>
      <c r="BS2485" s="45">
        <v>12719.874204261192</v>
      </c>
      <c r="BT2485" s="45">
        <v>0.01</v>
      </c>
      <c r="BU2485" s="23"/>
      <c r="BV2485" s="23"/>
      <c r="BW2485" s="23"/>
      <c r="BX2485" s="23"/>
      <c r="BY2485" s="23"/>
      <c r="BZ2485" s="23"/>
      <c r="CA2485" s="23"/>
    </row>
    <row r="2486" ht="15.75" customHeight="1">
      <c r="A2486" s="45">
        <v>12583.542368909833</v>
      </c>
      <c r="B2486" s="46">
        <v>0.053</v>
      </c>
      <c r="C2486" s="45"/>
      <c r="D2486" s="45"/>
      <c r="E2486" s="45"/>
      <c r="F2486" s="45"/>
      <c r="G2486" s="45"/>
      <c r="H2486" s="45">
        <v>12583.542368909833</v>
      </c>
      <c r="I2486" s="46">
        <v>0.186</v>
      </c>
      <c r="J2486" s="45"/>
      <c r="K2486" s="45"/>
      <c r="L2486" s="45"/>
      <c r="M2486" s="45"/>
      <c r="N2486" s="45"/>
      <c r="O2486" s="45">
        <v>12583.542368909833</v>
      </c>
      <c r="P2486" s="45">
        <v>5.868620555432675E-4</v>
      </c>
      <c r="Q2486" s="45"/>
      <c r="R2486" s="45"/>
      <c r="S2486" s="45"/>
      <c r="T2486" s="45"/>
      <c r="U2486" s="45"/>
      <c r="V2486" s="45">
        <v>12583.542368909833</v>
      </c>
      <c r="W2486" s="45"/>
      <c r="X2486" s="45"/>
      <c r="Y2486" s="45"/>
      <c r="Z2486" s="45"/>
      <c r="AA2486" s="45"/>
      <c r="AB2486" s="45"/>
      <c r="AC2486" s="45">
        <v>12583.542368909833</v>
      </c>
      <c r="AD2486" s="45">
        <v>24.726248554818383</v>
      </c>
      <c r="AE2486" s="45"/>
      <c r="AF2486" s="45"/>
      <c r="AG2486" s="45"/>
      <c r="AH2486" s="45"/>
      <c r="AI2486" s="45"/>
      <c r="AJ2486" s="45">
        <v>12583.542368909833</v>
      </c>
      <c r="AK2486" s="45">
        <v>0.027</v>
      </c>
      <c r="AL2486" s="45"/>
      <c r="AM2486" s="45"/>
      <c r="AN2486" s="45"/>
      <c r="AO2486" s="23"/>
      <c r="AP2486" s="23"/>
      <c r="AQ2486" s="45">
        <v>12583.542368909833</v>
      </c>
      <c r="AR2486" s="45">
        <v>0.031</v>
      </c>
      <c r="AS2486" s="23"/>
      <c r="AT2486" s="23"/>
      <c r="AU2486" s="23"/>
      <c r="AV2486" s="23"/>
      <c r="AW2486" s="23"/>
      <c r="AX2486" s="45">
        <v>12583.542368909833</v>
      </c>
      <c r="AY2486" s="23"/>
      <c r="AZ2486" s="23"/>
      <c r="BA2486" s="23"/>
      <c r="BB2486" s="23"/>
      <c r="BC2486" s="23"/>
      <c r="BD2486" s="23"/>
      <c r="BE2486" s="45">
        <v>12583.542368909833</v>
      </c>
      <c r="BF2486" s="45"/>
      <c r="BG2486" s="23"/>
      <c r="BH2486" s="23"/>
      <c r="BI2486" s="23"/>
      <c r="BJ2486" s="23"/>
      <c r="BK2486" s="23"/>
      <c r="BL2486" s="45">
        <v>12583.542368909833</v>
      </c>
      <c r="BM2486" s="45">
        <v>0.032</v>
      </c>
      <c r="BN2486" s="23"/>
      <c r="BO2486" s="23"/>
      <c r="BP2486" s="23"/>
      <c r="BQ2486" s="23"/>
      <c r="BR2486" s="23"/>
      <c r="BS2486" s="45">
        <v>12583.542368909833</v>
      </c>
      <c r="BT2486" s="45">
        <v>0.014</v>
      </c>
      <c r="BU2486" s="23"/>
      <c r="BV2486" s="23"/>
      <c r="BW2486" s="23"/>
      <c r="BX2486" s="23"/>
      <c r="BY2486" s="23"/>
      <c r="BZ2486" s="23"/>
      <c r="CA2486" s="23"/>
    </row>
    <row r="2487" ht="15.75" customHeight="1">
      <c r="A2487" s="45">
        <v>12504.767953485298</v>
      </c>
      <c r="B2487" s="46">
        <v>0.057</v>
      </c>
      <c r="C2487" s="45"/>
      <c r="D2487" s="45"/>
      <c r="E2487" s="45"/>
      <c r="F2487" s="45"/>
      <c r="G2487" s="45"/>
      <c r="H2487" s="45">
        <v>12504.767953485298</v>
      </c>
      <c r="I2487" s="46">
        <v>0.183</v>
      </c>
      <c r="J2487" s="45"/>
      <c r="K2487" s="45"/>
      <c r="L2487" s="45"/>
      <c r="M2487" s="45"/>
      <c r="N2487" s="45"/>
      <c r="O2487" s="45">
        <v>12504.767953485298</v>
      </c>
      <c r="P2487" s="45">
        <v>5.622476339777429E-4</v>
      </c>
      <c r="Q2487" s="45"/>
      <c r="R2487" s="45"/>
      <c r="S2487" s="45"/>
      <c r="T2487" s="45"/>
      <c r="U2487" s="45"/>
      <c r="V2487" s="45">
        <v>12504.767953485298</v>
      </c>
      <c r="W2487" s="45">
        <v>8.663300547938994E-4</v>
      </c>
      <c r="X2487" s="45"/>
      <c r="Y2487" s="45"/>
      <c r="Z2487" s="45"/>
      <c r="AA2487" s="45"/>
      <c r="AB2487" s="45"/>
      <c r="AC2487" s="45">
        <v>12504.767953485298</v>
      </c>
      <c r="AD2487" s="45">
        <v>23.81597907394709</v>
      </c>
      <c r="AE2487" s="45"/>
      <c r="AF2487" s="45"/>
      <c r="AG2487" s="45"/>
      <c r="AH2487" s="45"/>
      <c r="AI2487" s="45"/>
      <c r="AJ2487" s="45">
        <v>12504.767953485298</v>
      </c>
      <c r="AK2487" s="45">
        <v>0.027</v>
      </c>
      <c r="AL2487" s="45"/>
      <c r="AM2487" s="45"/>
      <c r="AN2487" s="45"/>
      <c r="AO2487" s="23"/>
      <c r="AP2487" s="23"/>
      <c r="AQ2487" s="45">
        <v>12504.767953485298</v>
      </c>
      <c r="AR2487" s="45">
        <v>0.03</v>
      </c>
      <c r="AS2487" s="23"/>
      <c r="AT2487" s="23"/>
      <c r="AU2487" s="23"/>
      <c r="AV2487" s="23"/>
      <c r="AW2487" s="23"/>
      <c r="AX2487" s="45">
        <v>12504.767953485298</v>
      </c>
      <c r="AY2487" s="23"/>
      <c r="AZ2487" s="23"/>
      <c r="BA2487" s="23"/>
      <c r="BB2487" s="23"/>
      <c r="BC2487" s="23"/>
      <c r="BD2487" s="23"/>
      <c r="BE2487" s="45">
        <v>12504.767953485298</v>
      </c>
      <c r="BF2487" s="45"/>
      <c r="BG2487" s="23"/>
      <c r="BH2487" s="23"/>
      <c r="BI2487" s="23"/>
      <c r="BJ2487" s="23"/>
      <c r="BK2487" s="23"/>
      <c r="BL2487" s="45">
        <v>12504.767953485298</v>
      </c>
      <c r="BM2487" s="45">
        <v>0.045</v>
      </c>
      <c r="BN2487" s="23"/>
      <c r="BO2487" s="23"/>
      <c r="BP2487" s="23"/>
      <c r="BQ2487" s="23"/>
      <c r="BR2487" s="23"/>
      <c r="BS2487" s="45">
        <v>12504.767953485298</v>
      </c>
      <c r="BT2487" s="45">
        <v>0.017</v>
      </c>
      <c r="BU2487" s="23"/>
      <c r="BV2487" s="23"/>
      <c r="BW2487" s="23"/>
      <c r="BX2487" s="23"/>
      <c r="BY2487" s="23"/>
      <c r="BZ2487" s="23"/>
      <c r="CA2487" s="23"/>
    </row>
    <row r="2488" ht="15.75" customHeight="1">
      <c r="A2488" s="45">
        <v>12342.725383320188</v>
      </c>
      <c r="B2488" s="46">
        <v>0.061</v>
      </c>
      <c r="C2488" s="45"/>
      <c r="D2488" s="45"/>
      <c r="E2488" s="45"/>
      <c r="F2488" s="45"/>
      <c r="G2488" s="45"/>
      <c r="H2488" s="45">
        <v>12342.725383320188</v>
      </c>
      <c r="I2488" s="46">
        <v>0.155</v>
      </c>
      <c r="J2488" s="45"/>
      <c r="K2488" s="45"/>
      <c r="L2488" s="45"/>
      <c r="M2488" s="45"/>
      <c r="N2488" s="45"/>
      <c r="O2488" s="45">
        <v>12342.725383320188</v>
      </c>
      <c r="P2488" s="45">
        <v>5.458944338324422E-4</v>
      </c>
      <c r="Q2488" s="45"/>
      <c r="R2488" s="45"/>
      <c r="S2488" s="45"/>
      <c r="T2488" s="45"/>
      <c r="U2488" s="45"/>
      <c r="V2488" s="45">
        <v>12342.725383320188</v>
      </c>
      <c r="W2488" s="45">
        <v>8.454500084432173E-4</v>
      </c>
      <c r="X2488" s="45"/>
      <c r="Y2488" s="45"/>
      <c r="Z2488" s="45"/>
      <c r="AA2488" s="45"/>
      <c r="AB2488" s="45"/>
      <c r="AC2488" s="45">
        <v>12342.725383320188</v>
      </c>
      <c r="AD2488" s="45">
        <v>26.1382453677952</v>
      </c>
      <c r="AE2488" s="45"/>
      <c r="AF2488" s="45"/>
      <c r="AG2488" s="45"/>
      <c r="AH2488" s="45"/>
      <c r="AI2488" s="45"/>
      <c r="AJ2488" s="45">
        <v>12342.725383320188</v>
      </c>
      <c r="AK2488" s="45">
        <v>0.026</v>
      </c>
      <c r="AL2488" s="45"/>
      <c r="AM2488" s="45"/>
      <c r="AN2488" s="45"/>
      <c r="AO2488" s="23"/>
      <c r="AP2488" s="23"/>
      <c r="AQ2488" s="45">
        <v>12342.725383320188</v>
      </c>
      <c r="AR2488" s="45">
        <v>0.029</v>
      </c>
      <c r="AS2488" s="23"/>
      <c r="AT2488" s="23"/>
      <c r="AU2488" s="23"/>
      <c r="AV2488" s="23"/>
      <c r="AW2488" s="23"/>
      <c r="AX2488" s="45">
        <v>12342.725383320188</v>
      </c>
      <c r="AY2488" s="23"/>
      <c r="AZ2488" s="23"/>
      <c r="BA2488" s="23"/>
      <c r="BB2488" s="23"/>
      <c r="BC2488" s="23"/>
      <c r="BD2488" s="23"/>
      <c r="BE2488" s="45">
        <v>12342.725383320188</v>
      </c>
      <c r="BF2488" s="45">
        <v>46.0</v>
      </c>
      <c r="BG2488" s="23"/>
      <c r="BH2488" s="23"/>
      <c r="BI2488" s="23"/>
      <c r="BJ2488" s="23"/>
      <c r="BK2488" s="23"/>
      <c r="BL2488" s="45">
        <v>12342.725383320188</v>
      </c>
      <c r="BM2488" s="45">
        <v>0.088</v>
      </c>
      <c r="BN2488" s="23"/>
      <c r="BO2488" s="23"/>
      <c r="BP2488" s="23"/>
      <c r="BQ2488" s="23"/>
      <c r="BR2488" s="23"/>
      <c r="BS2488" s="45">
        <v>12342.725383320188</v>
      </c>
      <c r="BT2488" s="45">
        <v>0.019</v>
      </c>
      <c r="BU2488" s="23"/>
      <c r="BV2488" s="23"/>
      <c r="BW2488" s="23"/>
      <c r="BX2488" s="23"/>
      <c r="BY2488" s="23"/>
      <c r="BZ2488" s="23"/>
      <c r="CA2488" s="23"/>
    </row>
    <row r="2489" ht="15.75" customHeight="1">
      <c r="A2489" s="45">
        <v>12198.082675321219</v>
      </c>
      <c r="B2489" s="46">
        <v>0.061</v>
      </c>
      <c r="C2489" s="45"/>
      <c r="D2489" s="45"/>
      <c r="E2489" s="45"/>
      <c r="F2489" s="45"/>
      <c r="G2489" s="45"/>
      <c r="H2489" s="45">
        <v>12198.082675321219</v>
      </c>
      <c r="I2489" s="46">
        <v>0.135</v>
      </c>
      <c r="J2489" s="45"/>
      <c r="K2489" s="45"/>
      <c r="L2489" s="45"/>
      <c r="M2489" s="45"/>
      <c r="N2489" s="45"/>
      <c r="O2489" s="45">
        <v>12198.082675321219</v>
      </c>
      <c r="P2489" s="45">
        <v>5.389600540185386E-4</v>
      </c>
      <c r="Q2489" s="45"/>
      <c r="R2489" s="45"/>
      <c r="S2489" s="45"/>
      <c r="T2489" s="45"/>
      <c r="U2489" s="45"/>
      <c r="V2489" s="45">
        <v>12198.082675321219</v>
      </c>
      <c r="W2489" s="45">
        <v>8.142882524716879E-4</v>
      </c>
      <c r="X2489" s="45"/>
      <c r="Y2489" s="45"/>
      <c r="Z2489" s="45"/>
      <c r="AA2489" s="45"/>
      <c r="AB2489" s="45"/>
      <c r="AC2489" s="45">
        <v>12198.082675321219</v>
      </c>
      <c r="AD2489" s="45">
        <v>28.591060392302765</v>
      </c>
      <c r="AE2489" s="45"/>
      <c r="AF2489" s="45"/>
      <c r="AG2489" s="45"/>
      <c r="AH2489" s="45"/>
      <c r="AI2489" s="45"/>
      <c r="AJ2489" s="45">
        <v>12198.082675321219</v>
      </c>
      <c r="AK2489" s="45">
        <v>0.026</v>
      </c>
      <c r="AL2489" s="45"/>
      <c r="AM2489" s="45"/>
      <c r="AN2489" s="45"/>
      <c r="AO2489" s="23"/>
      <c r="AP2489" s="23"/>
      <c r="AQ2489" s="45">
        <v>12198.082675321219</v>
      </c>
      <c r="AR2489" s="45">
        <v>0.027</v>
      </c>
      <c r="AS2489" s="23"/>
      <c r="AT2489" s="23"/>
      <c r="AU2489" s="23"/>
      <c r="AV2489" s="23"/>
      <c r="AW2489" s="23"/>
      <c r="AX2489" s="45">
        <v>12198.082675321219</v>
      </c>
      <c r="AY2489" s="23"/>
      <c r="AZ2489" s="23"/>
      <c r="BA2489" s="23"/>
      <c r="BB2489" s="23"/>
      <c r="BC2489" s="23"/>
      <c r="BD2489" s="23"/>
      <c r="BE2489" s="45">
        <v>12198.082675321219</v>
      </c>
      <c r="BF2489" s="45">
        <v>39.0</v>
      </c>
      <c r="BG2489" s="23"/>
      <c r="BH2489" s="23"/>
      <c r="BI2489" s="23"/>
      <c r="BJ2489" s="23"/>
      <c r="BK2489" s="23"/>
      <c r="BL2489" s="45">
        <v>12198.082675321219</v>
      </c>
      <c r="BM2489" s="45">
        <v>0.137</v>
      </c>
      <c r="BN2489" s="23"/>
      <c r="BO2489" s="23"/>
      <c r="BP2489" s="23"/>
      <c r="BQ2489" s="23"/>
      <c r="BR2489" s="23"/>
      <c r="BS2489" s="45">
        <v>12198.082675321219</v>
      </c>
      <c r="BT2489" s="45">
        <v>0.023</v>
      </c>
      <c r="BU2489" s="23"/>
      <c r="BV2489" s="23"/>
      <c r="BW2489" s="23"/>
      <c r="BX2489" s="23"/>
      <c r="BY2489" s="23"/>
      <c r="BZ2489" s="23"/>
      <c r="CA2489" s="23"/>
    </row>
    <row r="2490" ht="15.75" customHeight="1">
      <c r="A2490" s="45">
        <v>12089.638784437435</v>
      </c>
      <c r="B2490" s="46">
        <v>0.061</v>
      </c>
      <c r="C2490" s="45"/>
      <c r="D2490" s="45"/>
      <c r="E2490" s="45"/>
      <c r="F2490" s="45"/>
      <c r="G2490" s="45"/>
      <c r="H2490" s="45">
        <v>12089.638784437435</v>
      </c>
      <c r="I2490" s="46">
        <v>0.121</v>
      </c>
      <c r="J2490" s="45"/>
      <c r="K2490" s="45"/>
      <c r="L2490" s="45"/>
      <c r="M2490" s="45"/>
      <c r="N2490" s="45"/>
      <c r="O2490" s="45">
        <v>12089.638784437435</v>
      </c>
      <c r="P2490" s="45"/>
      <c r="Q2490" s="45"/>
      <c r="R2490" s="45"/>
      <c r="S2490" s="45"/>
      <c r="T2490" s="45"/>
      <c r="U2490" s="45"/>
      <c r="V2490" s="45">
        <v>12089.638784437435</v>
      </c>
      <c r="W2490" s="45"/>
      <c r="X2490" s="45"/>
      <c r="Y2490" s="45"/>
      <c r="Z2490" s="45"/>
      <c r="AA2490" s="45"/>
      <c r="AB2490" s="45"/>
      <c r="AC2490" s="45">
        <v>12089.638784437435</v>
      </c>
      <c r="AD2490" s="45">
        <v>29.696332997813652</v>
      </c>
      <c r="AE2490" s="45"/>
      <c r="AF2490" s="45"/>
      <c r="AG2490" s="45"/>
      <c r="AH2490" s="45"/>
      <c r="AI2490" s="45"/>
      <c r="AJ2490" s="45">
        <v>12089.638784437435</v>
      </c>
      <c r="AK2490" s="45">
        <v>0.025</v>
      </c>
      <c r="AL2490" s="45"/>
      <c r="AM2490" s="45"/>
      <c r="AN2490" s="45"/>
      <c r="AO2490" s="23"/>
      <c r="AP2490" s="23"/>
      <c r="AQ2490" s="45">
        <v>12089.638784437435</v>
      </c>
      <c r="AR2490" s="45">
        <v>0.026</v>
      </c>
      <c r="AS2490" s="23"/>
      <c r="AT2490" s="23"/>
      <c r="AU2490" s="23"/>
      <c r="AV2490" s="23"/>
      <c r="AW2490" s="23"/>
      <c r="AX2490" s="45">
        <v>12089.638784437435</v>
      </c>
      <c r="AY2490" s="23">
        <v>0.635</v>
      </c>
      <c r="AZ2490" s="23"/>
      <c r="BA2490" s="23"/>
      <c r="BB2490" s="23"/>
      <c r="BC2490" s="23"/>
      <c r="BD2490" s="23"/>
      <c r="BE2490" s="45">
        <v>12089.638784437435</v>
      </c>
      <c r="BF2490" s="45">
        <v>39.0</v>
      </c>
      <c r="BG2490" s="23"/>
      <c r="BH2490" s="23"/>
      <c r="BI2490" s="23"/>
      <c r="BJ2490" s="23"/>
      <c r="BK2490" s="23"/>
      <c r="BL2490" s="45">
        <v>12089.638784437435</v>
      </c>
      <c r="BM2490" s="45">
        <v>0.205</v>
      </c>
      <c r="BN2490" s="23"/>
      <c r="BO2490" s="23"/>
      <c r="BP2490" s="23"/>
      <c r="BQ2490" s="23"/>
      <c r="BR2490" s="23"/>
      <c r="BS2490" s="45">
        <v>12089.638784437435</v>
      </c>
      <c r="BT2490" s="45">
        <v>0.026</v>
      </c>
      <c r="BU2490" s="23"/>
      <c r="BV2490" s="23"/>
      <c r="BW2490" s="23"/>
      <c r="BX2490" s="23"/>
      <c r="BY2490" s="23"/>
      <c r="BZ2490" s="23"/>
      <c r="CA2490" s="23"/>
    </row>
    <row r="2491" ht="15.75" customHeight="1">
      <c r="A2491" s="45">
        <v>11949.697323059652</v>
      </c>
      <c r="B2491" s="46">
        <v>0.063</v>
      </c>
      <c r="C2491" s="45"/>
      <c r="D2491" s="45"/>
      <c r="E2491" s="45"/>
      <c r="F2491" s="45"/>
      <c r="G2491" s="45"/>
      <c r="H2491" s="45">
        <v>11949.697323059652</v>
      </c>
      <c r="I2491" s="46">
        <v>0.116</v>
      </c>
      <c r="J2491" s="45"/>
      <c r="K2491" s="45"/>
      <c r="L2491" s="45"/>
      <c r="M2491" s="45"/>
      <c r="N2491" s="45"/>
      <c r="O2491" s="45">
        <v>11949.697323059652</v>
      </c>
      <c r="P2491" s="45">
        <v>5.105949816169516E-4</v>
      </c>
      <c r="Q2491" s="45"/>
      <c r="R2491" s="45"/>
      <c r="S2491" s="45"/>
      <c r="T2491" s="45"/>
      <c r="U2491" s="45"/>
      <c r="V2491" s="45">
        <v>11949.697323059652</v>
      </c>
      <c r="W2491" s="45">
        <v>8.010965574748771E-4</v>
      </c>
      <c r="X2491" s="45"/>
      <c r="Y2491" s="45"/>
      <c r="Z2491" s="45"/>
      <c r="AA2491" s="45"/>
      <c r="AB2491" s="45"/>
      <c r="AC2491" s="45">
        <v>11949.697323059652</v>
      </c>
      <c r="AD2491" s="45">
        <v>34.027598916691566</v>
      </c>
      <c r="AE2491" s="45"/>
      <c r="AF2491" s="45"/>
      <c r="AG2491" s="45"/>
      <c r="AH2491" s="45"/>
      <c r="AI2491" s="45"/>
      <c r="AJ2491" s="45">
        <v>11949.697323059652</v>
      </c>
      <c r="AK2491" s="45">
        <v>0.025</v>
      </c>
      <c r="AL2491" s="45"/>
      <c r="AM2491" s="45"/>
      <c r="AN2491" s="45"/>
      <c r="AO2491" s="23"/>
      <c r="AP2491" s="23"/>
      <c r="AQ2491" s="45">
        <v>11949.697323059652</v>
      </c>
      <c r="AR2491" s="45">
        <v>0.025</v>
      </c>
      <c r="AS2491" s="23"/>
      <c r="AT2491" s="23"/>
      <c r="AU2491" s="23"/>
      <c r="AV2491" s="23"/>
      <c r="AW2491" s="23"/>
      <c r="AX2491" s="45">
        <v>11949.697323059652</v>
      </c>
      <c r="AY2491" s="23">
        <v>0.635</v>
      </c>
      <c r="AZ2491" s="23"/>
      <c r="BA2491" s="23"/>
      <c r="BB2491" s="23"/>
      <c r="BC2491" s="23"/>
      <c r="BD2491" s="23"/>
      <c r="BE2491" s="45">
        <v>11949.697323059652</v>
      </c>
      <c r="BF2491" s="45">
        <v>39.0</v>
      </c>
      <c r="BG2491" s="23"/>
      <c r="BH2491" s="23"/>
      <c r="BI2491" s="23"/>
      <c r="BJ2491" s="23"/>
      <c r="BK2491" s="23"/>
      <c r="BL2491" s="45">
        <v>11949.697323059652</v>
      </c>
      <c r="BM2491" s="45">
        <v>0.331</v>
      </c>
      <c r="BN2491" s="23"/>
      <c r="BO2491" s="23"/>
      <c r="BP2491" s="23"/>
      <c r="BQ2491" s="23"/>
      <c r="BR2491" s="23"/>
      <c r="BS2491" s="45">
        <v>11949.697323059652</v>
      </c>
      <c r="BT2491" s="45">
        <v>0.028</v>
      </c>
      <c r="BU2491" s="23"/>
      <c r="BV2491" s="23"/>
      <c r="BW2491" s="23"/>
      <c r="BX2491" s="23"/>
      <c r="BY2491" s="23"/>
      <c r="BZ2491" s="23"/>
      <c r="CA2491" s="23"/>
    </row>
    <row r="2492" ht="15.75" customHeight="1">
      <c r="A2492" s="45">
        <v>11861.544703069394</v>
      </c>
      <c r="B2492" s="46">
        <v>0.069</v>
      </c>
      <c r="C2492" s="45"/>
      <c r="D2492" s="45"/>
      <c r="E2492" s="45"/>
      <c r="F2492" s="45"/>
      <c r="G2492" s="45"/>
      <c r="H2492" s="45">
        <v>11861.544703069394</v>
      </c>
      <c r="I2492" s="46">
        <v>0.13</v>
      </c>
      <c r="J2492" s="45"/>
      <c r="K2492" s="45"/>
      <c r="L2492" s="45"/>
      <c r="M2492" s="45"/>
      <c r="N2492" s="45"/>
      <c r="O2492" s="45">
        <v>11861.544703069394</v>
      </c>
      <c r="P2492" s="45"/>
      <c r="Q2492" s="45"/>
      <c r="R2492" s="45"/>
      <c r="S2492" s="45"/>
      <c r="T2492" s="45"/>
      <c r="U2492" s="45"/>
      <c r="V2492" s="45">
        <v>11861.544703069394</v>
      </c>
      <c r="W2492" s="45"/>
      <c r="X2492" s="45"/>
      <c r="Y2492" s="45"/>
      <c r="Z2492" s="45"/>
      <c r="AA2492" s="45"/>
      <c r="AB2492" s="45"/>
      <c r="AC2492" s="45">
        <v>11861.544703069394</v>
      </c>
      <c r="AD2492" s="45">
        <v>49.86120178363706</v>
      </c>
      <c r="AE2492" s="45"/>
      <c r="AF2492" s="45"/>
      <c r="AG2492" s="45"/>
      <c r="AH2492" s="45"/>
      <c r="AI2492" s="45"/>
      <c r="AJ2492" s="45">
        <v>11861.544703069394</v>
      </c>
      <c r="AK2492" s="45">
        <v>0.025</v>
      </c>
      <c r="AL2492" s="45"/>
      <c r="AM2492" s="45"/>
      <c r="AN2492" s="45"/>
      <c r="AO2492" s="23"/>
      <c r="AP2492" s="23"/>
      <c r="AQ2492" s="45">
        <v>11861.544703069394</v>
      </c>
      <c r="AR2492" s="45">
        <v>0.024</v>
      </c>
      <c r="AS2492" s="23"/>
      <c r="AT2492" s="23"/>
      <c r="AU2492" s="23"/>
      <c r="AV2492" s="23"/>
      <c r="AW2492" s="23"/>
      <c r="AX2492" s="45">
        <v>11861.544703069394</v>
      </c>
      <c r="AY2492" s="23">
        <v>0.635</v>
      </c>
      <c r="AZ2492" s="23"/>
      <c r="BA2492" s="23"/>
      <c r="BB2492" s="23"/>
      <c r="BC2492" s="23"/>
      <c r="BD2492" s="23"/>
      <c r="BE2492" s="45">
        <v>11861.544703069394</v>
      </c>
      <c r="BF2492" s="45">
        <v>39.0</v>
      </c>
      <c r="BG2492" s="23"/>
      <c r="BH2492" s="23"/>
      <c r="BI2492" s="23"/>
      <c r="BJ2492" s="23"/>
      <c r="BK2492" s="23"/>
      <c r="BL2492" s="45">
        <v>11861.544703069394</v>
      </c>
      <c r="BM2492" s="45">
        <v>0.447</v>
      </c>
      <c r="BN2492" s="23"/>
      <c r="BO2492" s="23"/>
      <c r="BP2492" s="23"/>
      <c r="BQ2492" s="23"/>
      <c r="BR2492" s="23"/>
      <c r="BS2492" s="45">
        <v>11861.544703069394</v>
      </c>
      <c r="BT2492" s="45">
        <v>0.039</v>
      </c>
      <c r="BU2492" s="23"/>
      <c r="BV2492" s="23"/>
      <c r="BW2492" s="23"/>
      <c r="BX2492" s="23"/>
      <c r="BY2492" s="23"/>
      <c r="BZ2492" s="23"/>
      <c r="CA2492" s="23"/>
    </row>
    <row r="2493" ht="15.75" customHeight="1">
      <c r="A2493" s="45">
        <v>11713.071345485687</v>
      </c>
      <c r="B2493" s="46">
        <v>0.072</v>
      </c>
      <c r="C2493" s="45"/>
      <c r="D2493" s="45"/>
      <c r="E2493" s="45"/>
      <c r="F2493" s="45"/>
      <c r="G2493" s="45"/>
      <c r="H2493" s="45">
        <v>11713.071345485687</v>
      </c>
      <c r="I2493" s="46">
        <v>0.132</v>
      </c>
      <c r="J2493" s="45"/>
      <c r="K2493" s="45"/>
      <c r="L2493" s="45"/>
      <c r="M2493" s="45"/>
      <c r="N2493" s="45"/>
      <c r="O2493" s="45">
        <v>11713.071345485687</v>
      </c>
      <c r="P2493" s="45">
        <v>5.065293950246498E-4</v>
      </c>
      <c r="Q2493" s="45"/>
      <c r="R2493" s="45"/>
      <c r="S2493" s="45"/>
      <c r="T2493" s="45"/>
      <c r="U2493" s="45"/>
      <c r="V2493" s="45">
        <v>11713.071345485687</v>
      </c>
      <c r="W2493" s="45">
        <v>8.106940334859862E-4</v>
      </c>
      <c r="X2493" s="45"/>
      <c r="Y2493" s="45"/>
      <c r="Z2493" s="45"/>
      <c r="AA2493" s="45"/>
      <c r="AB2493" s="45"/>
      <c r="AC2493" s="45">
        <v>11713.071345485687</v>
      </c>
      <c r="AD2493" s="45">
        <v>58.5746287524151</v>
      </c>
      <c r="AE2493" s="45"/>
      <c r="AF2493" s="45"/>
      <c r="AG2493" s="45"/>
      <c r="AH2493" s="45"/>
      <c r="AI2493" s="45"/>
      <c r="AJ2493" s="45">
        <v>11713.071345485687</v>
      </c>
      <c r="AK2493" s="45">
        <v>0.025</v>
      </c>
      <c r="AL2493" s="45"/>
      <c r="AM2493" s="45"/>
      <c r="AN2493" s="45"/>
      <c r="AO2493" s="23"/>
      <c r="AP2493" s="23"/>
      <c r="AQ2493" s="45">
        <v>11713.071345485687</v>
      </c>
      <c r="AR2493" s="45">
        <v>0.024</v>
      </c>
      <c r="AS2493" s="23"/>
      <c r="AT2493" s="23"/>
      <c r="AU2493" s="23"/>
      <c r="AV2493" s="23"/>
      <c r="AW2493" s="23"/>
      <c r="AX2493" s="45">
        <v>11713.071345485687</v>
      </c>
      <c r="AY2493" s="23">
        <v>0.632</v>
      </c>
      <c r="AZ2493" s="23"/>
      <c r="BA2493" s="23"/>
      <c r="BB2493" s="23"/>
      <c r="BC2493" s="23"/>
      <c r="BD2493" s="23"/>
      <c r="BE2493" s="45">
        <v>11713.071345485687</v>
      </c>
      <c r="BF2493" s="45">
        <v>39.0</v>
      </c>
      <c r="BG2493" s="23"/>
      <c r="BH2493" s="23"/>
      <c r="BI2493" s="23"/>
      <c r="BJ2493" s="23"/>
      <c r="BK2493" s="23"/>
      <c r="BL2493" s="45">
        <v>11713.071345485687</v>
      </c>
      <c r="BM2493" s="45">
        <v>0.548</v>
      </c>
      <c r="BN2493" s="23"/>
      <c r="BO2493" s="23"/>
      <c r="BP2493" s="23"/>
      <c r="BQ2493" s="23"/>
      <c r="BR2493" s="23"/>
      <c r="BS2493" s="45">
        <v>11713.071345485687</v>
      </c>
      <c r="BT2493" s="45">
        <v>0.053</v>
      </c>
      <c r="BU2493" s="23"/>
      <c r="BV2493" s="23"/>
      <c r="BW2493" s="23"/>
      <c r="BX2493" s="23"/>
      <c r="BY2493" s="23"/>
      <c r="BZ2493" s="23"/>
      <c r="CA2493" s="23"/>
    </row>
    <row r="2494" ht="15.75" customHeight="1">
      <c r="A2494" s="45">
        <v>11721.566475296819</v>
      </c>
      <c r="B2494" s="46">
        <v>0.077</v>
      </c>
      <c r="C2494" s="45"/>
      <c r="D2494" s="45"/>
      <c r="E2494" s="45"/>
      <c r="F2494" s="45"/>
      <c r="G2494" s="45"/>
      <c r="H2494" s="45">
        <v>11721.566475296819</v>
      </c>
      <c r="I2494" s="46">
        <v>0.14</v>
      </c>
      <c r="J2494" s="45"/>
      <c r="K2494" s="45"/>
      <c r="L2494" s="45"/>
      <c r="M2494" s="45"/>
      <c r="N2494" s="45"/>
      <c r="O2494" s="45">
        <v>11721.566475296819</v>
      </c>
      <c r="P2494" s="45">
        <v>4.937902738986396E-4</v>
      </c>
      <c r="Q2494" s="45"/>
      <c r="R2494" s="45"/>
      <c r="S2494" s="45"/>
      <c r="T2494" s="45"/>
      <c r="U2494" s="45"/>
      <c r="V2494" s="45">
        <v>11721.566475296819</v>
      </c>
      <c r="W2494" s="45">
        <v>7.521770039640773E-4</v>
      </c>
      <c r="X2494" s="45"/>
      <c r="Y2494" s="45"/>
      <c r="Z2494" s="45"/>
      <c r="AA2494" s="45"/>
      <c r="AB2494" s="45"/>
      <c r="AC2494" s="45">
        <v>11721.566475296819</v>
      </c>
      <c r="AD2494" s="45">
        <v>52.23451416417203</v>
      </c>
      <c r="AE2494" s="45"/>
      <c r="AF2494" s="45"/>
      <c r="AG2494" s="45"/>
      <c r="AH2494" s="45"/>
      <c r="AI2494" s="45"/>
      <c r="AJ2494" s="45">
        <v>11721.566475296819</v>
      </c>
      <c r="AK2494" s="45">
        <v>0.024</v>
      </c>
      <c r="AL2494" s="45"/>
      <c r="AM2494" s="45"/>
      <c r="AN2494" s="45"/>
      <c r="AO2494" s="23"/>
      <c r="AP2494" s="23"/>
      <c r="AQ2494" s="45">
        <v>11721.566475296819</v>
      </c>
      <c r="AR2494" s="45">
        <v>0.023</v>
      </c>
      <c r="AS2494" s="23"/>
      <c r="AT2494" s="23"/>
      <c r="AU2494" s="23"/>
      <c r="AV2494" s="23"/>
      <c r="AW2494" s="23"/>
      <c r="AX2494" s="45">
        <v>11721.566475296819</v>
      </c>
      <c r="AY2494" s="23">
        <v>0.632</v>
      </c>
      <c r="AZ2494" s="23"/>
      <c r="BA2494" s="23"/>
      <c r="BB2494" s="23"/>
      <c r="BC2494" s="23"/>
      <c r="BD2494" s="23"/>
      <c r="BE2494" s="45">
        <v>11721.566475296819</v>
      </c>
      <c r="BF2494" s="45">
        <v>39.0</v>
      </c>
      <c r="BG2494" s="23"/>
      <c r="BH2494" s="23"/>
      <c r="BI2494" s="23"/>
      <c r="BJ2494" s="23"/>
      <c r="BK2494" s="23"/>
      <c r="BL2494" s="45">
        <v>11721.566475296819</v>
      </c>
      <c r="BM2494" s="45">
        <v>0.582</v>
      </c>
      <c r="BN2494" s="23"/>
      <c r="BO2494" s="23"/>
      <c r="BP2494" s="23"/>
      <c r="BQ2494" s="23"/>
      <c r="BR2494" s="23"/>
      <c r="BS2494" s="45">
        <v>11721.566475296819</v>
      </c>
      <c r="BT2494" s="45">
        <v>0.073</v>
      </c>
      <c r="BU2494" s="23"/>
      <c r="BV2494" s="23"/>
      <c r="BW2494" s="23"/>
      <c r="BX2494" s="23"/>
      <c r="BY2494" s="23"/>
      <c r="BZ2494" s="23"/>
      <c r="CA2494" s="23"/>
    </row>
    <row r="2495" ht="15.75" customHeight="1">
      <c r="A2495" s="45">
        <v>11595.890494484138</v>
      </c>
      <c r="B2495" s="46">
        <v>0.076</v>
      </c>
      <c r="C2495" s="45"/>
      <c r="D2495" s="45"/>
      <c r="E2495" s="45"/>
      <c r="F2495" s="45"/>
      <c r="G2495" s="45"/>
      <c r="H2495" s="45">
        <v>11595.890494484138</v>
      </c>
      <c r="I2495" s="46">
        <v>0.133</v>
      </c>
      <c r="J2495" s="45"/>
      <c r="K2495" s="45"/>
      <c r="L2495" s="45"/>
      <c r="M2495" s="45"/>
      <c r="N2495" s="45"/>
      <c r="O2495" s="45">
        <v>11595.890494484138</v>
      </c>
      <c r="P2495" s="45"/>
      <c r="Q2495" s="45"/>
      <c r="R2495" s="45"/>
      <c r="S2495" s="45"/>
      <c r="T2495" s="45"/>
      <c r="U2495" s="45"/>
      <c r="V2495" s="45">
        <v>11595.890494484138</v>
      </c>
      <c r="W2495" s="45"/>
      <c r="X2495" s="45"/>
      <c r="Y2495" s="45"/>
      <c r="Z2495" s="45"/>
      <c r="AA2495" s="45"/>
      <c r="AB2495" s="45"/>
      <c r="AC2495" s="45">
        <v>11595.890494484138</v>
      </c>
      <c r="AD2495" s="45">
        <v>56.50776191648222</v>
      </c>
      <c r="AE2495" s="45"/>
      <c r="AF2495" s="45"/>
      <c r="AG2495" s="45"/>
      <c r="AH2495" s="45"/>
      <c r="AI2495" s="45"/>
      <c r="AJ2495" s="45">
        <v>11595.890494484138</v>
      </c>
      <c r="AK2495" s="45">
        <v>0.024</v>
      </c>
      <c r="AL2495" s="45"/>
      <c r="AM2495" s="45"/>
      <c r="AN2495" s="45"/>
      <c r="AO2495" s="23"/>
      <c r="AP2495" s="23"/>
      <c r="AQ2495" s="45">
        <v>11595.890494484138</v>
      </c>
      <c r="AR2495" s="45">
        <v>0.022</v>
      </c>
      <c r="AS2495" s="23"/>
      <c r="AT2495" s="23"/>
      <c r="AU2495" s="23"/>
      <c r="AV2495" s="23"/>
      <c r="AW2495" s="23"/>
      <c r="AX2495" s="45">
        <v>11595.890494484138</v>
      </c>
      <c r="AY2495" s="23">
        <v>0.632</v>
      </c>
      <c r="AZ2495" s="23"/>
      <c r="BA2495" s="23"/>
      <c r="BB2495" s="23"/>
      <c r="BC2495" s="23"/>
      <c r="BD2495" s="23"/>
      <c r="BE2495" s="45">
        <v>11595.890494484138</v>
      </c>
      <c r="BF2495" s="45">
        <v>39.0</v>
      </c>
      <c r="BG2495" s="23"/>
      <c r="BH2495" s="23"/>
      <c r="BI2495" s="23"/>
      <c r="BJ2495" s="23"/>
      <c r="BK2495" s="23"/>
      <c r="BL2495" s="45">
        <v>11595.890494484138</v>
      </c>
      <c r="BM2495" s="45">
        <v>0.681</v>
      </c>
      <c r="BN2495" s="23"/>
      <c r="BO2495" s="23"/>
      <c r="BP2495" s="23"/>
      <c r="BQ2495" s="23"/>
      <c r="BR2495" s="23"/>
      <c r="BS2495" s="45">
        <v>11595.890494484138</v>
      </c>
      <c r="BT2495" s="45">
        <v>0.1</v>
      </c>
      <c r="BU2495" s="23"/>
      <c r="BV2495" s="23"/>
      <c r="BW2495" s="23"/>
      <c r="BX2495" s="23"/>
      <c r="BY2495" s="23"/>
      <c r="BZ2495" s="23"/>
      <c r="CA2495" s="23"/>
    </row>
    <row r="2496" ht="15.75" customHeight="1">
      <c r="A2496" s="45">
        <v>11457.098623471798</v>
      </c>
      <c r="B2496" s="46">
        <v>0.076</v>
      </c>
      <c r="C2496" s="45"/>
      <c r="D2496" s="45"/>
      <c r="E2496" s="45"/>
      <c r="F2496" s="45"/>
      <c r="G2496" s="45"/>
      <c r="H2496" s="45">
        <v>11457.098623471798</v>
      </c>
      <c r="I2496" s="46">
        <v>0.105</v>
      </c>
      <c r="J2496" s="45"/>
      <c r="K2496" s="45"/>
      <c r="L2496" s="45"/>
      <c r="M2496" s="45"/>
      <c r="N2496" s="45"/>
      <c r="O2496" s="45">
        <v>11457.098623471798</v>
      </c>
      <c r="P2496" s="45">
        <v>4.670502642949048E-4</v>
      </c>
      <c r="Q2496" s="45"/>
      <c r="R2496" s="45"/>
      <c r="S2496" s="45"/>
      <c r="T2496" s="45"/>
      <c r="U2496" s="45"/>
      <c r="V2496" s="45">
        <v>11457.098623471798</v>
      </c>
      <c r="W2496" s="45">
        <v>7.469756039901469E-4</v>
      </c>
      <c r="X2496" s="45"/>
      <c r="Y2496" s="45"/>
      <c r="Z2496" s="45"/>
      <c r="AA2496" s="45"/>
      <c r="AB2496" s="45"/>
      <c r="AC2496" s="45">
        <v>11457.098623471798</v>
      </c>
      <c r="AD2496" s="45">
        <v>64.35065280350393</v>
      </c>
      <c r="AE2496" s="45"/>
      <c r="AF2496" s="45"/>
      <c r="AG2496" s="45"/>
      <c r="AH2496" s="45"/>
      <c r="AI2496" s="45"/>
      <c r="AJ2496" s="45">
        <v>11457.098623471798</v>
      </c>
      <c r="AK2496" s="45">
        <v>0.024</v>
      </c>
      <c r="AL2496" s="45"/>
      <c r="AM2496" s="45"/>
      <c r="AN2496" s="45"/>
      <c r="AO2496" s="23"/>
      <c r="AP2496" s="23"/>
      <c r="AQ2496" s="45">
        <v>11457.098623471798</v>
      </c>
      <c r="AR2496" s="45">
        <v>0.021</v>
      </c>
      <c r="AS2496" s="23"/>
      <c r="AT2496" s="23"/>
      <c r="AU2496" s="23"/>
      <c r="AV2496" s="23"/>
      <c r="AW2496" s="23"/>
      <c r="AX2496" s="45">
        <v>11457.098623471798</v>
      </c>
      <c r="AY2496" s="23">
        <v>0.669</v>
      </c>
      <c r="AZ2496" s="23"/>
      <c r="BA2496" s="23"/>
      <c r="BB2496" s="23"/>
      <c r="BC2496" s="23"/>
      <c r="BD2496" s="23"/>
      <c r="BE2496" s="45">
        <v>11457.098623471798</v>
      </c>
      <c r="BF2496" s="45">
        <v>39.0</v>
      </c>
      <c r="BG2496" s="23"/>
      <c r="BH2496" s="23"/>
      <c r="BI2496" s="23"/>
      <c r="BJ2496" s="23"/>
      <c r="BK2496" s="23"/>
      <c r="BL2496" s="45">
        <v>11457.098623471798</v>
      </c>
      <c r="BM2496" s="45">
        <v>0.817</v>
      </c>
      <c r="BN2496" s="23"/>
      <c r="BO2496" s="23"/>
      <c r="BP2496" s="23"/>
      <c r="BQ2496" s="23"/>
      <c r="BR2496" s="23"/>
      <c r="BS2496" s="45">
        <v>11457.098623471798</v>
      </c>
      <c r="BT2496" s="45">
        <v>0.106</v>
      </c>
      <c r="BU2496" s="23"/>
      <c r="BV2496" s="23"/>
      <c r="BW2496" s="23"/>
      <c r="BX2496" s="23"/>
      <c r="BY2496" s="23"/>
      <c r="BZ2496" s="23"/>
      <c r="CA2496" s="23"/>
    </row>
    <row r="2497" ht="15.75" customHeight="1">
      <c r="A2497" s="45">
        <v>11326.244451813858</v>
      </c>
      <c r="B2497" s="46">
        <v>0.082</v>
      </c>
      <c r="C2497" s="45"/>
      <c r="D2497" s="45"/>
      <c r="E2497" s="45"/>
      <c r="F2497" s="45"/>
      <c r="G2497" s="45"/>
      <c r="H2497" s="45">
        <v>11326.244451813858</v>
      </c>
      <c r="I2497" s="46">
        <v>0.12</v>
      </c>
      <c r="J2497" s="45"/>
      <c r="K2497" s="45"/>
      <c r="L2497" s="45"/>
      <c r="M2497" s="45"/>
      <c r="N2497" s="45"/>
      <c r="O2497" s="45">
        <v>11326.244451813858</v>
      </c>
      <c r="P2497" s="45">
        <v>4.7131606164693923E-4</v>
      </c>
      <c r="Q2497" s="45"/>
      <c r="R2497" s="45"/>
      <c r="S2497" s="45"/>
      <c r="T2497" s="45"/>
      <c r="U2497" s="45"/>
      <c r="V2497" s="45">
        <v>11326.244451813858</v>
      </c>
      <c r="W2497" s="45">
        <v>7.453603156215405E-4</v>
      </c>
      <c r="X2497" s="45"/>
      <c r="Y2497" s="45"/>
      <c r="Z2497" s="45"/>
      <c r="AA2497" s="45"/>
      <c r="AB2497" s="45"/>
      <c r="AC2497" s="45">
        <v>11326.244451813858</v>
      </c>
      <c r="AD2497" s="45">
        <v>62.08554353139567</v>
      </c>
      <c r="AE2497" s="45"/>
      <c r="AF2497" s="45"/>
      <c r="AG2497" s="45"/>
      <c r="AH2497" s="45"/>
      <c r="AI2497" s="45"/>
      <c r="AJ2497" s="45">
        <v>11326.244451813858</v>
      </c>
      <c r="AK2497" s="45">
        <v>0.023</v>
      </c>
      <c r="AL2497" s="45"/>
      <c r="AM2497" s="45"/>
      <c r="AN2497" s="45"/>
      <c r="AO2497" s="23"/>
      <c r="AP2497" s="23"/>
      <c r="AQ2497" s="45">
        <v>11326.244451813858</v>
      </c>
      <c r="AR2497" s="45">
        <v>0.021</v>
      </c>
      <c r="AS2497" s="23"/>
      <c r="AT2497" s="23"/>
      <c r="AU2497" s="23"/>
      <c r="AV2497" s="23"/>
      <c r="AW2497" s="23"/>
      <c r="AX2497" s="45">
        <v>11326.244451813858</v>
      </c>
      <c r="AY2497" s="23">
        <v>0.649</v>
      </c>
      <c r="AZ2497" s="23"/>
      <c r="BA2497" s="23"/>
      <c r="BB2497" s="23"/>
      <c r="BC2497" s="23"/>
      <c r="BD2497" s="23"/>
      <c r="BE2497" s="45">
        <v>11326.244451813858</v>
      </c>
      <c r="BF2497" s="45">
        <v>39.0</v>
      </c>
      <c r="BG2497" s="23"/>
      <c r="BH2497" s="23"/>
      <c r="BI2497" s="23"/>
      <c r="BJ2497" s="23"/>
      <c r="BK2497" s="23"/>
      <c r="BL2497" s="45">
        <v>11326.244451813858</v>
      </c>
      <c r="BM2497" s="45">
        <v>0.977</v>
      </c>
      <c r="BN2497" s="23"/>
      <c r="BO2497" s="23"/>
      <c r="BP2497" s="23"/>
      <c r="BQ2497" s="23"/>
      <c r="BR2497" s="23"/>
      <c r="BS2497" s="45">
        <v>11326.244451813858</v>
      </c>
      <c r="BT2497" s="45">
        <v>0.135</v>
      </c>
      <c r="BU2497" s="23"/>
      <c r="BV2497" s="23"/>
      <c r="BW2497" s="23"/>
      <c r="BX2497" s="23"/>
      <c r="BY2497" s="23"/>
      <c r="BZ2497" s="23"/>
      <c r="CA2497" s="23"/>
    </row>
    <row r="2498" ht="15.75" customHeight="1">
      <c r="A2498" s="45">
        <v>32735.238698813544</v>
      </c>
      <c r="B2498" s="46">
        <v>0.078</v>
      </c>
      <c r="C2498" s="45"/>
      <c r="D2498" s="45"/>
      <c r="E2498" s="45"/>
      <c r="F2498" s="45"/>
      <c r="G2498" s="45"/>
      <c r="H2498" s="45">
        <v>32735.238698813544</v>
      </c>
      <c r="I2498" s="46">
        <v>0.105</v>
      </c>
      <c r="J2498" s="45"/>
      <c r="K2498" s="45"/>
      <c r="L2498" s="45"/>
      <c r="M2498" s="45"/>
      <c r="N2498" s="45"/>
      <c r="O2498" s="45">
        <v>32735.238698813544</v>
      </c>
      <c r="P2498" s="45"/>
      <c r="Q2498" s="45"/>
      <c r="R2498" s="45"/>
      <c r="S2498" s="45"/>
      <c r="T2498" s="45"/>
      <c r="U2498" s="45"/>
      <c r="V2498" s="45">
        <v>32735.238698813544</v>
      </c>
      <c r="W2498" s="45"/>
      <c r="X2498" s="45"/>
      <c r="Y2498" s="45"/>
      <c r="Z2498" s="45"/>
      <c r="AA2498" s="45"/>
      <c r="AB2498" s="45"/>
      <c r="AC2498" s="45">
        <v>32735.238698813544</v>
      </c>
      <c r="AD2498" s="45">
        <v>78.89192526414064</v>
      </c>
      <c r="AE2498" s="45"/>
      <c r="AF2498" s="45"/>
      <c r="AG2498" s="45"/>
      <c r="AH2498" s="45"/>
      <c r="AI2498" s="45"/>
      <c r="AJ2498" s="45">
        <v>32735.238698813544</v>
      </c>
      <c r="AK2498" s="45">
        <v>0.024</v>
      </c>
      <c r="AL2498" s="45"/>
      <c r="AM2498" s="45"/>
      <c r="AN2498" s="45"/>
      <c r="AO2498" s="23"/>
      <c r="AP2498" s="23"/>
      <c r="AQ2498" s="45">
        <v>32735.238698813544</v>
      </c>
      <c r="AR2498" s="45">
        <v>0.022</v>
      </c>
      <c r="AS2498" s="23"/>
      <c r="AT2498" s="23"/>
      <c r="AU2498" s="23"/>
      <c r="AV2498" s="23"/>
      <c r="AW2498" s="23"/>
      <c r="AX2498" s="45">
        <v>32735.238698813544</v>
      </c>
      <c r="AY2498" s="23"/>
      <c r="AZ2498" s="23"/>
      <c r="BA2498" s="23"/>
      <c r="BB2498" s="23"/>
      <c r="BC2498" s="23"/>
      <c r="BD2498" s="23"/>
      <c r="BE2498" s="45">
        <v>32735.238698813544</v>
      </c>
      <c r="BF2498" s="45"/>
      <c r="BG2498" s="23"/>
      <c r="BH2498" s="23"/>
      <c r="BI2498" s="23"/>
      <c r="BJ2498" s="23"/>
      <c r="BK2498" s="23"/>
      <c r="BL2498" s="45">
        <v>32735.238698813544</v>
      </c>
      <c r="BM2498" s="45">
        <v>0.134</v>
      </c>
      <c r="BN2498" s="23"/>
      <c r="BO2498" s="23"/>
      <c r="BP2498" s="23"/>
      <c r="BQ2498" s="23"/>
      <c r="BR2498" s="23"/>
      <c r="BS2498" s="45">
        <v>32735.238698813544</v>
      </c>
      <c r="BT2498" s="45">
        <v>0.066</v>
      </c>
      <c r="BU2498" s="23"/>
      <c r="BV2498" s="23"/>
      <c r="BW2498" s="23"/>
      <c r="BX2498" s="23"/>
      <c r="BY2498" s="23"/>
      <c r="BZ2498" s="23"/>
      <c r="CA2498" s="23"/>
    </row>
    <row r="2499" ht="15.75" customHeight="1">
      <c r="A2499" s="45">
        <v>32088.214351838928</v>
      </c>
      <c r="B2499" s="46">
        <v>0.077</v>
      </c>
      <c r="C2499" s="45"/>
      <c r="D2499" s="45"/>
      <c r="E2499" s="45"/>
      <c r="F2499" s="45"/>
      <c r="G2499" s="45"/>
      <c r="H2499" s="45">
        <v>32088.214351838928</v>
      </c>
      <c r="I2499" s="46">
        <v>0.11</v>
      </c>
      <c r="J2499" s="45"/>
      <c r="K2499" s="45"/>
      <c r="L2499" s="45"/>
      <c r="M2499" s="45"/>
      <c r="N2499" s="45"/>
      <c r="O2499" s="45">
        <v>32088.214351838928</v>
      </c>
      <c r="P2499" s="45">
        <v>0.0013021397383976238</v>
      </c>
      <c r="Q2499" s="45"/>
      <c r="R2499" s="45"/>
      <c r="S2499" s="45"/>
      <c r="T2499" s="45"/>
      <c r="U2499" s="45"/>
      <c r="V2499" s="45">
        <v>32088.214351838928</v>
      </c>
      <c r="W2499" s="45"/>
      <c r="X2499" s="45"/>
      <c r="Y2499" s="45"/>
      <c r="Z2499" s="45"/>
      <c r="AA2499" s="45"/>
      <c r="AB2499" s="45"/>
      <c r="AC2499" s="45">
        <v>32088.214351838928</v>
      </c>
      <c r="AD2499" s="45">
        <v>72.84024657867437</v>
      </c>
      <c r="AE2499" s="45"/>
      <c r="AF2499" s="45"/>
      <c r="AG2499" s="45"/>
      <c r="AH2499" s="45"/>
      <c r="AI2499" s="45"/>
      <c r="AJ2499" s="45">
        <v>32088.214351838928</v>
      </c>
      <c r="AK2499" s="45">
        <v>0.024</v>
      </c>
      <c r="AL2499" s="45"/>
      <c r="AM2499" s="45"/>
      <c r="AN2499" s="45"/>
      <c r="AO2499" s="23"/>
      <c r="AP2499" s="23"/>
      <c r="AQ2499" s="45">
        <v>32088.214351838928</v>
      </c>
      <c r="AR2499" s="45">
        <v>0.021</v>
      </c>
      <c r="AS2499" s="23"/>
      <c r="AT2499" s="23"/>
      <c r="AU2499" s="23"/>
      <c r="AV2499" s="23"/>
      <c r="AW2499" s="23"/>
      <c r="AX2499" s="45">
        <v>32088.214351838928</v>
      </c>
      <c r="AY2499" s="23"/>
      <c r="AZ2499" s="23"/>
      <c r="BA2499" s="23"/>
      <c r="BB2499" s="23"/>
      <c r="BC2499" s="23"/>
      <c r="BD2499" s="23"/>
      <c r="BE2499" s="45">
        <v>32088.214351838928</v>
      </c>
      <c r="BF2499" s="45"/>
      <c r="BG2499" s="23"/>
      <c r="BH2499" s="23"/>
      <c r="BI2499" s="23"/>
      <c r="BJ2499" s="23"/>
      <c r="BK2499" s="23"/>
      <c r="BL2499" s="45">
        <v>32088.214351838928</v>
      </c>
      <c r="BM2499" s="45">
        <v>0.152</v>
      </c>
      <c r="BN2499" s="23"/>
      <c r="BO2499" s="23"/>
      <c r="BP2499" s="23"/>
      <c r="BQ2499" s="23"/>
      <c r="BR2499" s="23"/>
      <c r="BS2499" s="45">
        <v>32088.214351838928</v>
      </c>
      <c r="BT2499" s="45">
        <v>0.073</v>
      </c>
      <c r="BU2499" s="23"/>
      <c r="BV2499" s="23"/>
      <c r="BW2499" s="23"/>
      <c r="BX2499" s="23"/>
      <c r="BY2499" s="23"/>
      <c r="BZ2499" s="23"/>
      <c r="CA2499" s="23"/>
    </row>
    <row r="2500" ht="15.75" customHeight="1">
      <c r="A2500" s="45">
        <v>31776.494832386856</v>
      </c>
      <c r="B2500" s="46">
        <v>0.08</v>
      </c>
      <c r="C2500" s="45"/>
      <c r="D2500" s="45"/>
      <c r="E2500" s="45"/>
      <c r="F2500" s="45"/>
      <c r="G2500" s="45"/>
      <c r="H2500" s="45">
        <v>31776.494832386856</v>
      </c>
      <c r="I2500" s="46">
        <v>0.106</v>
      </c>
      <c r="J2500" s="45"/>
      <c r="K2500" s="45"/>
      <c r="L2500" s="45"/>
      <c r="M2500" s="45"/>
      <c r="N2500" s="45"/>
      <c r="O2500" s="45">
        <v>31776.494832386856</v>
      </c>
      <c r="P2500" s="45">
        <v>0.0011672356022589627</v>
      </c>
      <c r="Q2500" s="45"/>
      <c r="R2500" s="45"/>
      <c r="S2500" s="45"/>
      <c r="T2500" s="45"/>
      <c r="U2500" s="45"/>
      <c r="V2500" s="45">
        <v>31776.494832386856</v>
      </c>
      <c r="W2500" s="45">
        <v>0.003030722521983986</v>
      </c>
      <c r="X2500" s="45"/>
      <c r="Y2500" s="45"/>
      <c r="Z2500" s="45"/>
      <c r="AA2500" s="45"/>
      <c r="AB2500" s="45"/>
      <c r="AC2500" s="45">
        <v>31776.494832386856</v>
      </c>
      <c r="AD2500" s="45">
        <v>79.28392770060879</v>
      </c>
      <c r="AE2500" s="45"/>
      <c r="AF2500" s="45"/>
      <c r="AG2500" s="45"/>
      <c r="AH2500" s="45"/>
      <c r="AI2500" s="45"/>
      <c r="AJ2500" s="45">
        <v>31776.494832386856</v>
      </c>
      <c r="AK2500" s="45">
        <v>0.023</v>
      </c>
      <c r="AL2500" s="45"/>
      <c r="AM2500" s="45"/>
      <c r="AN2500" s="45"/>
      <c r="AO2500" s="23"/>
      <c r="AP2500" s="23"/>
      <c r="AQ2500" s="45">
        <v>31776.494832386856</v>
      </c>
      <c r="AR2500" s="45">
        <v>0.021</v>
      </c>
      <c r="AS2500" s="23"/>
      <c r="AT2500" s="23"/>
      <c r="AU2500" s="23"/>
      <c r="AV2500" s="23"/>
      <c r="AW2500" s="23"/>
      <c r="AX2500" s="45">
        <v>31776.494832386856</v>
      </c>
      <c r="AY2500" s="23"/>
      <c r="AZ2500" s="23"/>
      <c r="BA2500" s="23"/>
      <c r="BB2500" s="23"/>
      <c r="BC2500" s="23"/>
      <c r="BD2500" s="23"/>
      <c r="BE2500" s="45">
        <v>31776.494832386856</v>
      </c>
      <c r="BF2500" s="45"/>
      <c r="BG2500" s="23"/>
      <c r="BH2500" s="23"/>
      <c r="BI2500" s="23"/>
      <c r="BJ2500" s="23"/>
      <c r="BK2500" s="23"/>
      <c r="BL2500" s="45">
        <v>31776.494832386856</v>
      </c>
      <c r="BM2500" s="45">
        <v>0.165</v>
      </c>
      <c r="BN2500" s="23"/>
      <c r="BO2500" s="23"/>
      <c r="BP2500" s="23"/>
      <c r="BQ2500" s="23"/>
      <c r="BR2500" s="23"/>
      <c r="BS2500" s="45">
        <v>31776.494832386856</v>
      </c>
      <c r="BT2500" s="45">
        <v>0.085</v>
      </c>
      <c r="BU2500" s="23"/>
      <c r="BV2500" s="23"/>
      <c r="BW2500" s="23"/>
      <c r="BX2500" s="23"/>
      <c r="BY2500" s="23"/>
      <c r="BZ2500" s="23"/>
      <c r="CA2500" s="23"/>
    </row>
    <row r="2501" ht="15.75" customHeight="1">
      <c r="A2501" s="45">
        <v>31165.0963263757</v>
      </c>
      <c r="B2501" s="46">
        <v>0.076</v>
      </c>
      <c r="C2501" s="45"/>
      <c r="D2501" s="45"/>
      <c r="E2501" s="45"/>
      <c r="F2501" s="45"/>
      <c r="G2501" s="45"/>
      <c r="H2501" s="45">
        <v>31165.0963263757</v>
      </c>
      <c r="I2501" s="46">
        <v>0.099</v>
      </c>
      <c r="J2501" s="45"/>
      <c r="K2501" s="45"/>
      <c r="L2501" s="45"/>
      <c r="M2501" s="45"/>
      <c r="N2501" s="45"/>
      <c r="O2501" s="45">
        <v>31165.0963263757</v>
      </c>
      <c r="P2501" s="45">
        <v>0.0010389393993159106</v>
      </c>
      <c r="Q2501" s="45"/>
      <c r="R2501" s="45"/>
      <c r="S2501" s="45"/>
      <c r="T2501" s="45"/>
      <c r="U2501" s="45"/>
      <c r="V2501" s="45">
        <v>31165.0963263757</v>
      </c>
      <c r="W2501" s="45">
        <v>0.0026647700185602036</v>
      </c>
      <c r="X2501" s="45"/>
      <c r="Y2501" s="45"/>
      <c r="Z2501" s="45"/>
      <c r="AA2501" s="45"/>
      <c r="AB2501" s="45"/>
      <c r="AC2501" s="45">
        <v>31165.0963263757</v>
      </c>
      <c r="AD2501" s="45">
        <v>82.38693781329022</v>
      </c>
      <c r="AE2501" s="45"/>
      <c r="AF2501" s="45"/>
      <c r="AG2501" s="45"/>
      <c r="AH2501" s="45"/>
      <c r="AI2501" s="45"/>
      <c r="AJ2501" s="45">
        <v>31165.0963263757</v>
      </c>
      <c r="AK2501" s="45">
        <v>0.023</v>
      </c>
      <c r="AL2501" s="45"/>
      <c r="AM2501" s="45"/>
      <c r="AN2501" s="45"/>
      <c r="AO2501" s="23"/>
      <c r="AP2501" s="23"/>
      <c r="AQ2501" s="45">
        <v>31165.0963263757</v>
      </c>
      <c r="AR2501" s="45">
        <v>0.02</v>
      </c>
      <c r="AS2501" s="23"/>
      <c r="AT2501" s="23"/>
      <c r="AU2501" s="23"/>
      <c r="AV2501" s="23"/>
      <c r="AW2501" s="23"/>
      <c r="AX2501" s="45">
        <v>31165.0963263757</v>
      </c>
      <c r="AY2501" s="23"/>
      <c r="AZ2501" s="23"/>
      <c r="BA2501" s="23"/>
      <c r="BB2501" s="23"/>
      <c r="BC2501" s="23"/>
      <c r="BD2501" s="23"/>
      <c r="BE2501" s="45">
        <v>31165.0963263757</v>
      </c>
      <c r="BF2501" s="45">
        <v>18.0</v>
      </c>
      <c r="BG2501" s="23"/>
      <c r="BH2501" s="23"/>
      <c r="BI2501" s="23"/>
      <c r="BJ2501" s="23"/>
      <c r="BK2501" s="23"/>
      <c r="BL2501" s="45">
        <v>31165.0963263757</v>
      </c>
      <c r="BM2501" s="45">
        <v>0.214</v>
      </c>
      <c r="BN2501" s="23"/>
      <c r="BO2501" s="23"/>
      <c r="BP2501" s="23"/>
      <c r="BQ2501" s="23"/>
      <c r="BR2501" s="23"/>
      <c r="BS2501" s="45">
        <v>31165.0963263757</v>
      </c>
      <c r="BT2501" s="45">
        <v>0.1</v>
      </c>
      <c r="BU2501" s="23"/>
      <c r="BV2501" s="23"/>
      <c r="BW2501" s="23"/>
      <c r="BX2501" s="23"/>
      <c r="BY2501" s="23"/>
      <c r="BZ2501" s="23"/>
      <c r="CA2501" s="23"/>
    </row>
    <row r="2502" ht="15.75" customHeight="1">
      <c r="A2502" s="45">
        <v>30575.161162885386</v>
      </c>
      <c r="B2502" s="46">
        <v>0.081</v>
      </c>
      <c r="C2502" s="45"/>
      <c r="D2502" s="45"/>
      <c r="E2502" s="45"/>
      <c r="F2502" s="45"/>
      <c r="G2502" s="45"/>
      <c r="H2502" s="45">
        <v>30575.161162885386</v>
      </c>
      <c r="I2502" s="46">
        <v>0.088</v>
      </c>
      <c r="J2502" s="45"/>
      <c r="K2502" s="45"/>
      <c r="L2502" s="45"/>
      <c r="M2502" s="45"/>
      <c r="N2502" s="45"/>
      <c r="O2502" s="45">
        <v>30575.161162885386</v>
      </c>
      <c r="P2502" s="45">
        <v>9.242174953493969E-4</v>
      </c>
      <c r="Q2502" s="45"/>
      <c r="R2502" s="45"/>
      <c r="S2502" s="45"/>
      <c r="T2502" s="45"/>
      <c r="U2502" s="45"/>
      <c r="V2502" s="45">
        <v>30575.161162885386</v>
      </c>
      <c r="W2502" s="45">
        <v>0.0022934398115843535</v>
      </c>
      <c r="X2502" s="45"/>
      <c r="Y2502" s="45"/>
      <c r="Z2502" s="45"/>
      <c r="AA2502" s="45"/>
      <c r="AB2502" s="45"/>
      <c r="AC2502" s="45">
        <v>30575.161162885386</v>
      </c>
      <c r="AD2502" s="45">
        <v>89.00096417711192</v>
      </c>
      <c r="AE2502" s="45"/>
      <c r="AF2502" s="45"/>
      <c r="AG2502" s="45"/>
      <c r="AH2502" s="45"/>
      <c r="AI2502" s="45"/>
      <c r="AJ2502" s="45">
        <v>30575.161162885386</v>
      </c>
      <c r="AK2502" s="45">
        <v>0.023</v>
      </c>
      <c r="AL2502" s="45"/>
      <c r="AM2502" s="45"/>
      <c r="AN2502" s="45"/>
      <c r="AO2502" s="23"/>
      <c r="AP2502" s="23"/>
      <c r="AQ2502" s="45">
        <v>30575.161162885386</v>
      </c>
      <c r="AR2502" s="45">
        <v>0.02</v>
      </c>
      <c r="AS2502" s="23"/>
      <c r="AT2502" s="23"/>
      <c r="AU2502" s="23"/>
      <c r="AV2502" s="23"/>
      <c r="AW2502" s="23"/>
      <c r="AX2502" s="45">
        <v>30575.161162885386</v>
      </c>
      <c r="AY2502" s="23"/>
      <c r="AZ2502" s="23"/>
      <c r="BA2502" s="23"/>
      <c r="BB2502" s="23"/>
      <c r="BC2502" s="23"/>
      <c r="BD2502" s="23"/>
      <c r="BE2502" s="45">
        <v>30575.161162885386</v>
      </c>
      <c r="BF2502" s="45">
        <v>18.0</v>
      </c>
      <c r="BG2502" s="23"/>
      <c r="BH2502" s="23"/>
      <c r="BI2502" s="23"/>
      <c r="BJ2502" s="23"/>
      <c r="BK2502" s="23"/>
      <c r="BL2502" s="45">
        <v>30575.161162885386</v>
      </c>
      <c r="BM2502" s="45">
        <v>0.381</v>
      </c>
      <c r="BN2502" s="23"/>
      <c r="BO2502" s="23"/>
      <c r="BP2502" s="23"/>
      <c r="BQ2502" s="23"/>
      <c r="BR2502" s="23"/>
      <c r="BS2502" s="45">
        <v>30575.161162885386</v>
      </c>
      <c r="BT2502" s="45">
        <v>0.111</v>
      </c>
      <c r="BU2502" s="23"/>
      <c r="BV2502" s="23"/>
      <c r="BW2502" s="23"/>
      <c r="BX2502" s="23"/>
      <c r="BY2502" s="23"/>
      <c r="BZ2502" s="23"/>
      <c r="CA2502" s="23"/>
    </row>
    <row r="2503" ht="15.75" customHeight="1">
      <c r="A2503" s="45">
        <v>30006.57470790382</v>
      </c>
      <c r="B2503" s="46">
        <v>0.075</v>
      </c>
      <c r="C2503" s="45"/>
      <c r="D2503" s="45"/>
      <c r="E2503" s="45"/>
      <c r="F2503" s="45"/>
      <c r="G2503" s="45"/>
      <c r="H2503" s="45">
        <v>30006.57470790382</v>
      </c>
      <c r="I2503" s="46">
        <v>0.087</v>
      </c>
      <c r="J2503" s="45"/>
      <c r="K2503" s="45"/>
      <c r="L2503" s="45"/>
      <c r="M2503" s="45"/>
      <c r="N2503" s="45"/>
      <c r="O2503" s="45">
        <v>30006.57470790382</v>
      </c>
      <c r="P2503" s="45"/>
      <c r="Q2503" s="45"/>
      <c r="R2503" s="45"/>
      <c r="S2503" s="45"/>
      <c r="T2503" s="45"/>
      <c r="U2503" s="45"/>
      <c r="V2503" s="45">
        <v>30006.57470790382</v>
      </c>
      <c r="W2503" s="45"/>
      <c r="X2503" s="45"/>
      <c r="Y2503" s="45"/>
      <c r="Z2503" s="45"/>
      <c r="AA2503" s="45"/>
      <c r="AB2503" s="45"/>
      <c r="AC2503" s="45">
        <v>30006.57470790382</v>
      </c>
      <c r="AD2503" s="45">
        <v>115.27278204620478</v>
      </c>
      <c r="AE2503" s="45"/>
      <c r="AF2503" s="45"/>
      <c r="AG2503" s="45"/>
      <c r="AH2503" s="45"/>
      <c r="AI2503" s="45"/>
      <c r="AJ2503" s="45">
        <v>30006.57470790382</v>
      </c>
      <c r="AK2503" s="45">
        <v>0.022</v>
      </c>
      <c r="AL2503" s="45"/>
      <c r="AM2503" s="45"/>
      <c r="AN2503" s="45"/>
      <c r="AO2503" s="23"/>
      <c r="AP2503" s="23"/>
      <c r="AQ2503" s="45">
        <v>30006.57470790382</v>
      </c>
      <c r="AR2503" s="45">
        <v>0.019</v>
      </c>
      <c r="AS2503" s="23"/>
      <c r="AT2503" s="23"/>
      <c r="AU2503" s="23"/>
      <c r="AV2503" s="23"/>
      <c r="AW2503" s="23"/>
      <c r="AX2503" s="45">
        <v>30006.57470790382</v>
      </c>
      <c r="AY2503" s="23">
        <v>0.439</v>
      </c>
      <c r="AZ2503" s="23"/>
      <c r="BA2503" s="23"/>
      <c r="BB2503" s="23"/>
      <c r="BC2503" s="23"/>
      <c r="BD2503" s="23"/>
      <c r="BE2503" s="45">
        <v>30006.57470790382</v>
      </c>
      <c r="BF2503" s="45">
        <v>18.0</v>
      </c>
      <c r="BG2503" s="23"/>
      <c r="BH2503" s="23"/>
      <c r="BI2503" s="23"/>
      <c r="BJ2503" s="23"/>
      <c r="BK2503" s="23"/>
      <c r="BL2503" s="45">
        <v>30006.57470790382</v>
      </c>
      <c r="BM2503" s="45">
        <v>0.52</v>
      </c>
      <c r="BN2503" s="23"/>
      <c r="BO2503" s="23"/>
      <c r="BP2503" s="23"/>
      <c r="BQ2503" s="23"/>
      <c r="BR2503" s="23"/>
      <c r="BS2503" s="45">
        <v>30006.57470790382</v>
      </c>
      <c r="BT2503" s="45">
        <v>0.115</v>
      </c>
      <c r="BU2503" s="23"/>
      <c r="BV2503" s="23"/>
      <c r="BW2503" s="23"/>
      <c r="BX2503" s="23"/>
      <c r="BY2503" s="23"/>
      <c r="BZ2503" s="23"/>
      <c r="CA2503" s="23"/>
    </row>
    <row r="2504" ht="15.75" customHeight="1">
      <c r="A2504" s="45">
        <v>29750.541707780263</v>
      </c>
      <c r="B2504" s="46">
        <v>0.07</v>
      </c>
      <c r="C2504" s="45"/>
      <c r="D2504" s="45"/>
      <c r="E2504" s="45"/>
      <c r="F2504" s="45"/>
      <c r="G2504" s="45"/>
      <c r="H2504" s="45">
        <v>29750.541707780263</v>
      </c>
      <c r="I2504" s="46">
        <v>0.084</v>
      </c>
      <c r="J2504" s="45"/>
      <c r="K2504" s="45"/>
      <c r="L2504" s="45"/>
      <c r="M2504" s="45"/>
      <c r="N2504" s="45"/>
      <c r="O2504" s="45">
        <v>29750.541707780263</v>
      </c>
      <c r="P2504" s="45">
        <v>7.656389410090509E-4</v>
      </c>
      <c r="Q2504" s="45"/>
      <c r="R2504" s="45"/>
      <c r="S2504" s="45"/>
      <c r="T2504" s="45"/>
      <c r="U2504" s="45"/>
      <c r="V2504" s="45">
        <v>29750.541707780263</v>
      </c>
      <c r="W2504" s="45">
        <v>0.0017124061800625286</v>
      </c>
      <c r="X2504" s="45"/>
      <c r="Y2504" s="45"/>
      <c r="Z2504" s="45"/>
      <c r="AA2504" s="45"/>
      <c r="AB2504" s="45"/>
      <c r="AC2504" s="45">
        <v>29750.541707780263</v>
      </c>
      <c r="AD2504" s="45">
        <v>117.54380694348477</v>
      </c>
      <c r="AE2504" s="45"/>
      <c r="AF2504" s="45"/>
      <c r="AG2504" s="45"/>
      <c r="AH2504" s="45"/>
      <c r="AI2504" s="45"/>
      <c r="AJ2504" s="45">
        <v>29750.541707780263</v>
      </c>
      <c r="AK2504" s="45">
        <v>0.022</v>
      </c>
      <c r="AL2504" s="45"/>
      <c r="AM2504" s="45"/>
      <c r="AN2504" s="45"/>
      <c r="AO2504" s="23"/>
      <c r="AP2504" s="23"/>
      <c r="AQ2504" s="45">
        <v>29750.541707780263</v>
      </c>
      <c r="AR2504" s="45">
        <v>0.019</v>
      </c>
      <c r="AS2504" s="23"/>
      <c r="AT2504" s="23"/>
      <c r="AU2504" s="23"/>
      <c r="AV2504" s="23"/>
      <c r="AW2504" s="23"/>
      <c r="AX2504" s="45">
        <v>29750.541707780263</v>
      </c>
      <c r="AY2504" s="23">
        <v>0.441</v>
      </c>
      <c r="AZ2504" s="23"/>
      <c r="BA2504" s="23"/>
      <c r="BB2504" s="23"/>
      <c r="BC2504" s="23"/>
      <c r="BD2504" s="23"/>
      <c r="BE2504" s="45">
        <v>29750.541707780263</v>
      </c>
      <c r="BF2504" s="45">
        <v>18.0</v>
      </c>
      <c r="BG2504" s="23"/>
      <c r="BH2504" s="23"/>
      <c r="BI2504" s="23"/>
      <c r="BJ2504" s="23"/>
      <c r="BK2504" s="23"/>
      <c r="BL2504" s="45">
        <v>29750.541707780263</v>
      </c>
      <c r="BM2504" s="45">
        <v>0.634</v>
      </c>
      <c r="BN2504" s="23"/>
      <c r="BO2504" s="23"/>
      <c r="BP2504" s="23"/>
      <c r="BQ2504" s="23"/>
      <c r="BR2504" s="23"/>
      <c r="BS2504" s="45">
        <v>29750.541707780263</v>
      </c>
      <c r="BT2504" s="45">
        <v>0.173</v>
      </c>
      <c r="BU2504" s="23"/>
      <c r="BV2504" s="23"/>
      <c r="BW2504" s="23"/>
      <c r="BX2504" s="23"/>
      <c r="BY2504" s="23"/>
      <c r="BZ2504" s="23"/>
      <c r="CA2504" s="23"/>
    </row>
    <row r="2505" ht="15.75" customHeight="1">
      <c r="A2505" s="45">
        <v>29217.704554008928</v>
      </c>
      <c r="B2505" s="46">
        <v>0.067</v>
      </c>
      <c r="C2505" s="45"/>
      <c r="D2505" s="45"/>
      <c r="E2505" s="45"/>
      <c r="F2505" s="45"/>
      <c r="G2505" s="45"/>
      <c r="H2505" s="45">
        <v>29217.704554008928</v>
      </c>
      <c r="I2505" s="46">
        <v>0.083</v>
      </c>
      <c r="J2505" s="45"/>
      <c r="K2505" s="45"/>
      <c r="L2505" s="45"/>
      <c r="M2505" s="45"/>
      <c r="N2505" s="45"/>
      <c r="O2505" s="45">
        <v>29217.704554008928</v>
      </c>
      <c r="P2505" s="45">
        <v>7.484888431335817E-4</v>
      </c>
      <c r="Q2505" s="45"/>
      <c r="R2505" s="45"/>
      <c r="S2505" s="45"/>
      <c r="T2505" s="45"/>
      <c r="U2505" s="45"/>
      <c r="V2505" s="45">
        <v>29217.704554008928</v>
      </c>
      <c r="W2505" s="45">
        <v>0.0016628311268237434</v>
      </c>
      <c r="X2505" s="45"/>
      <c r="Y2505" s="45"/>
      <c r="Z2505" s="45"/>
      <c r="AA2505" s="45"/>
      <c r="AB2505" s="45"/>
      <c r="AC2505" s="45">
        <v>29217.704554008928</v>
      </c>
      <c r="AD2505" s="45">
        <v>130.9067743253145</v>
      </c>
      <c r="AE2505" s="45"/>
      <c r="AF2505" s="45"/>
      <c r="AG2505" s="45"/>
      <c r="AH2505" s="45"/>
      <c r="AI2505" s="45"/>
      <c r="AJ2505" s="45">
        <v>29217.704554008928</v>
      </c>
      <c r="AK2505" s="45">
        <v>0.021</v>
      </c>
      <c r="AL2505" s="45"/>
      <c r="AM2505" s="45"/>
      <c r="AN2505" s="45"/>
      <c r="AO2505" s="23"/>
      <c r="AP2505" s="23"/>
      <c r="AQ2505" s="45">
        <v>29217.704554008928</v>
      </c>
      <c r="AR2505" s="45">
        <v>0.018</v>
      </c>
      <c r="AS2505" s="23"/>
      <c r="AT2505" s="23"/>
      <c r="AU2505" s="23"/>
      <c r="AV2505" s="23"/>
      <c r="AW2505" s="23"/>
      <c r="AX2505" s="45">
        <v>29217.704554008928</v>
      </c>
      <c r="AY2505" s="23">
        <v>0.447</v>
      </c>
      <c r="AZ2505" s="23"/>
      <c r="BA2505" s="23"/>
      <c r="BB2505" s="23"/>
      <c r="BC2505" s="23"/>
      <c r="BD2505" s="23"/>
      <c r="BE2505" s="45">
        <v>29217.704554008928</v>
      </c>
      <c r="BF2505" s="45">
        <v>18.0</v>
      </c>
      <c r="BG2505" s="23"/>
      <c r="BH2505" s="23"/>
      <c r="BI2505" s="23"/>
      <c r="BJ2505" s="23"/>
      <c r="BK2505" s="23"/>
      <c r="BL2505" s="45">
        <v>29217.704554008928</v>
      </c>
      <c r="BM2505" s="45">
        <v>0.862</v>
      </c>
      <c r="BN2505" s="23"/>
      <c r="BO2505" s="23"/>
      <c r="BP2505" s="23"/>
      <c r="BQ2505" s="23"/>
      <c r="BR2505" s="23"/>
      <c r="BS2505" s="45">
        <v>29217.704554008928</v>
      </c>
      <c r="BT2505" s="45">
        <v>0.223</v>
      </c>
      <c r="BU2505" s="23"/>
      <c r="BV2505" s="23"/>
      <c r="BW2505" s="23"/>
      <c r="BX2505" s="23"/>
      <c r="BY2505" s="23"/>
      <c r="BZ2505" s="23"/>
      <c r="CA2505" s="23"/>
    </row>
    <row r="2506" ht="15.75" customHeight="1">
      <c r="A2506" s="45">
        <v>28704.256109503924</v>
      </c>
      <c r="B2506" s="46">
        <v>0.073</v>
      </c>
      <c r="C2506" s="45"/>
      <c r="D2506" s="45"/>
      <c r="E2506" s="45"/>
      <c r="F2506" s="45"/>
      <c r="G2506" s="45"/>
      <c r="H2506" s="45">
        <v>28704.256109503924</v>
      </c>
      <c r="I2506" s="46">
        <v>0.082</v>
      </c>
      <c r="J2506" s="45"/>
      <c r="K2506" s="45"/>
      <c r="L2506" s="45"/>
      <c r="M2506" s="45"/>
      <c r="N2506" s="45"/>
      <c r="O2506" s="45">
        <v>28704.256109503924</v>
      </c>
      <c r="P2506" s="45">
        <v>8.509967693641163E-4</v>
      </c>
      <c r="Q2506" s="45"/>
      <c r="R2506" s="45"/>
      <c r="S2506" s="45"/>
      <c r="T2506" s="45"/>
      <c r="U2506" s="45"/>
      <c r="V2506" s="45">
        <v>28704.256109503924</v>
      </c>
      <c r="W2506" s="45">
        <v>0.002005076713531524</v>
      </c>
      <c r="X2506" s="45"/>
      <c r="Y2506" s="45"/>
      <c r="Z2506" s="45"/>
      <c r="AA2506" s="45"/>
      <c r="AB2506" s="45"/>
      <c r="AC2506" s="45">
        <v>28704.256109503924</v>
      </c>
      <c r="AD2506" s="45">
        <v>157.5919943266882</v>
      </c>
      <c r="AE2506" s="45"/>
      <c r="AF2506" s="45"/>
      <c r="AG2506" s="45"/>
      <c r="AH2506" s="45"/>
      <c r="AI2506" s="45"/>
      <c r="AJ2506" s="45">
        <v>28704.256109503924</v>
      </c>
      <c r="AK2506" s="45">
        <v>0.021</v>
      </c>
      <c r="AL2506" s="45"/>
      <c r="AM2506" s="45"/>
      <c r="AN2506" s="45"/>
      <c r="AO2506" s="23"/>
      <c r="AP2506" s="23"/>
      <c r="AQ2506" s="45">
        <v>28704.256109503924</v>
      </c>
      <c r="AR2506" s="45">
        <v>0.018</v>
      </c>
      <c r="AS2506" s="23"/>
      <c r="AT2506" s="23"/>
      <c r="AU2506" s="23"/>
      <c r="AV2506" s="23"/>
      <c r="AW2506" s="23"/>
      <c r="AX2506" s="45">
        <v>28704.256109503924</v>
      </c>
      <c r="AY2506" s="23">
        <v>0.438</v>
      </c>
      <c r="AZ2506" s="23"/>
      <c r="BA2506" s="23"/>
      <c r="BB2506" s="23"/>
      <c r="BC2506" s="23"/>
      <c r="BD2506" s="23"/>
      <c r="BE2506" s="45">
        <v>28704.256109503924</v>
      </c>
      <c r="BF2506" s="45">
        <v>12.0</v>
      </c>
      <c r="BG2506" s="23"/>
      <c r="BH2506" s="23"/>
      <c r="BI2506" s="23"/>
      <c r="BJ2506" s="23"/>
      <c r="BK2506" s="23"/>
      <c r="BL2506" s="45">
        <v>28704.256109503924</v>
      </c>
      <c r="BM2506" s="45">
        <v>1.102</v>
      </c>
      <c r="BN2506" s="23"/>
      <c r="BO2506" s="23"/>
      <c r="BP2506" s="23"/>
      <c r="BQ2506" s="23"/>
      <c r="BR2506" s="23"/>
      <c r="BS2506" s="45">
        <v>28704.256109503924</v>
      </c>
      <c r="BT2506" s="45">
        <v>0.338</v>
      </c>
      <c r="BU2506" s="23"/>
      <c r="BV2506" s="23"/>
      <c r="BW2506" s="23"/>
      <c r="BX2506" s="23"/>
      <c r="BY2506" s="23"/>
      <c r="BZ2506" s="23"/>
      <c r="CA2506" s="23"/>
    </row>
    <row r="2507" ht="15.75" customHeight="1">
      <c r="A2507" s="45">
        <v>28485.72643857067</v>
      </c>
      <c r="B2507" s="46">
        <v>0.081</v>
      </c>
      <c r="C2507" s="45"/>
      <c r="D2507" s="45"/>
      <c r="E2507" s="45"/>
      <c r="F2507" s="45"/>
      <c r="G2507" s="45"/>
      <c r="H2507" s="45">
        <v>28485.72643857067</v>
      </c>
      <c r="I2507" s="46">
        <v>0.082</v>
      </c>
      <c r="J2507" s="45"/>
      <c r="K2507" s="45"/>
      <c r="L2507" s="45"/>
      <c r="M2507" s="45"/>
      <c r="N2507" s="45"/>
      <c r="O2507" s="45">
        <v>28485.72643857067</v>
      </c>
      <c r="P2507" s="45">
        <v>7.976003402799788E-4</v>
      </c>
      <c r="Q2507" s="45"/>
      <c r="R2507" s="45"/>
      <c r="S2507" s="45"/>
      <c r="T2507" s="45"/>
      <c r="U2507" s="45"/>
      <c r="V2507" s="45">
        <v>28485.72643857067</v>
      </c>
      <c r="W2507" s="45">
        <v>0.0018913969234309205</v>
      </c>
      <c r="X2507" s="45"/>
      <c r="Y2507" s="45"/>
      <c r="Z2507" s="45"/>
      <c r="AA2507" s="45"/>
      <c r="AB2507" s="45"/>
      <c r="AC2507" s="45">
        <v>28485.72643857067</v>
      </c>
      <c r="AD2507" s="45">
        <v>139.10990678253444</v>
      </c>
      <c r="AE2507" s="45"/>
      <c r="AF2507" s="45"/>
      <c r="AG2507" s="45"/>
      <c r="AH2507" s="45"/>
      <c r="AI2507" s="45"/>
      <c r="AJ2507" s="45">
        <v>28485.72643857067</v>
      </c>
      <c r="AK2507" s="45">
        <v>0.021</v>
      </c>
      <c r="AL2507" s="45"/>
      <c r="AM2507" s="45"/>
      <c r="AN2507" s="45"/>
      <c r="AO2507" s="23"/>
      <c r="AP2507" s="23"/>
      <c r="AQ2507" s="45">
        <v>28485.72643857067</v>
      </c>
      <c r="AR2507" s="45">
        <v>0.017</v>
      </c>
      <c r="AS2507" s="23"/>
      <c r="AT2507" s="23"/>
      <c r="AU2507" s="23"/>
      <c r="AV2507" s="23"/>
      <c r="AW2507" s="23"/>
      <c r="AX2507" s="45">
        <v>28485.72643857067</v>
      </c>
      <c r="AY2507" s="23">
        <v>0.438</v>
      </c>
      <c r="AZ2507" s="23"/>
      <c r="BA2507" s="23"/>
      <c r="BB2507" s="23"/>
      <c r="BC2507" s="23"/>
      <c r="BD2507" s="23"/>
      <c r="BE2507" s="45">
        <v>28485.72643857067</v>
      </c>
      <c r="BF2507" s="45">
        <v>12.0</v>
      </c>
      <c r="BG2507" s="23"/>
      <c r="BH2507" s="23"/>
      <c r="BI2507" s="23"/>
      <c r="BJ2507" s="23"/>
      <c r="BK2507" s="23"/>
      <c r="BL2507" s="45">
        <v>28485.72643857067</v>
      </c>
      <c r="BM2507" s="45">
        <v>1.678</v>
      </c>
      <c r="BN2507" s="23"/>
      <c r="BO2507" s="23"/>
      <c r="BP2507" s="23"/>
      <c r="BQ2507" s="23"/>
      <c r="BR2507" s="23"/>
      <c r="BS2507" s="45">
        <v>28485.72643857067</v>
      </c>
      <c r="BT2507" s="45">
        <v>0.391</v>
      </c>
      <c r="BU2507" s="23"/>
      <c r="BV2507" s="23"/>
      <c r="BW2507" s="23"/>
      <c r="BX2507" s="23"/>
      <c r="BY2507" s="23"/>
      <c r="BZ2507" s="23"/>
      <c r="CA2507" s="23"/>
    </row>
    <row r="2508" ht="15.75" customHeight="1">
      <c r="A2508" s="45">
        <v>28003.37563021189</v>
      </c>
      <c r="B2508" s="46">
        <v>0.085</v>
      </c>
      <c r="C2508" s="45"/>
      <c r="D2508" s="45"/>
      <c r="E2508" s="45"/>
      <c r="F2508" s="45"/>
      <c r="G2508" s="45"/>
      <c r="H2508" s="45">
        <v>28003.37563021189</v>
      </c>
      <c r="I2508" s="46">
        <v>0.077</v>
      </c>
      <c r="J2508" s="45"/>
      <c r="K2508" s="45"/>
      <c r="L2508" s="45"/>
      <c r="M2508" s="45"/>
      <c r="N2508" s="45"/>
      <c r="O2508" s="45">
        <v>28003.37563021189</v>
      </c>
      <c r="P2508" s="45"/>
      <c r="Q2508" s="45"/>
      <c r="R2508" s="45"/>
      <c r="S2508" s="45"/>
      <c r="T2508" s="45"/>
      <c r="U2508" s="45"/>
      <c r="V2508" s="45">
        <v>28003.37563021189</v>
      </c>
      <c r="W2508" s="45"/>
      <c r="X2508" s="45"/>
      <c r="Y2508" s="45"/>
      <c r="Z2508" s="45"/>
      <c r="AA2508" s="45"/>
      <c r="AB2508" s="45"/>
      <c r="AC2508" s="45">
        <v>28003.37563021189</v>
      </c>
      <c r="AD2508" s="45">
        <v>156.32952414924114</v>
      </c>
      <c r="AE2508" s="45"/>
      <c r="AF2508" s="45"/>
      <c r="AG2508" s="45"/>
      <c r="AH2508" s="45"/>
      <c r="AI2508" s="45"/>
      <c r="AJ2508" s="45">
        <v>28003.37563021189</v>
      </c>
      <c r="AK2508" s="45">
        <v>0.02</v>
      </c>
      <c r="AL2508" s="45"/>
      <c r="AM2508" s="45"/>
      <c r="AN2508" s="45"/>
      <c r="AO2508" s="23"/>
      <c r="AP2508" s="23"/>
      <c r="AQ2508" s="45">
        <v>28003.37563021189</v>
      </c>
      <c r="AR2508" s="45">
        <v>0.017</v>
      </c>
      <c r="AS2508" s="23"/>
      <c r="AT2508" s="23"/>
      <c r="AU2508" s="23"/>
      <c r="AV2508" s="23"/>
      <c r="AW2508" s="23"/>
      <c r="AX2508" s="45">
        <v>28003.37563021189</v>
      </c>
      <c r="AY2508" s="23">
        <v>0.438</v>
      </c>
      <c r="AZ2508" s="23"/>
      <c r="BA2508" s="23"/>
      <c r="BB2508" s="23"/>
      <c r="BC2508" s="23"/>
      <c r="BD2508" s="23"/>
      <c r="BE2508" s="45">
        <v>28003.37563021189</v>
      </c>
      <c r="BF2508" s="45">
        <v>9.0</v>
      </c>
      <c r="BG2508" s="23"/>
      <c r="BH2508" s="23"/>
      <c r="BI2508" s="23"/>
      <c r="BJ2508" s="23"/>
      <c r="BK2508" s="23"/>
      <c r="BL2508" s="45">
        <v>28003.37563021189</v>
      </c>
      <c r="BM2508" s="45">
        <v>1.807</v>
      </c>
      <c r="BN2508" s="23"/>
      <c r="BO2508" s="23"/>
      <c r="BP2508" s="23"/>
      <c r="BQ2508" s="23"/>
      <c r="BR2508" s="23"/>
      <c r="BS2508" s="45">
        <v>28003.37563021189</v>
      </c>
      <c r="BT2508" s="45">
        <v>0.401</v>
      </c>
      <c r="BU2508" s="23"/>
      <c r="BV2508" s="23"/>
      <c r="BW2508" s="23"/>
      <c r="BX2508" s="23"/>
      <c r="BY2508" s="23"/>
      <c r="BZ2508" s="23"/>
      <c r="CA2508" s="23"/>
    </row>
    <row r="2509" ht="15.75" customHeight="1">
      <c r="A2509" s="45">
        <v>27538.030554915378</v>
      </c>
      <c r="B2509" s="46">
        <v>0.079</v>
      </c>
      <c r="C2509" s="45"/>
      <c r="D2509" s="45"/>
      <c r="E2509" s="45"/>
      <c r="F2509" s="45"/>
      <c r="G2509" s="45"/>
      <c r="H2509" s="45">
        <v>27538.030554915378</v>
      </c>
      <c r="I2509" s="46">
        <v>0.069</v>
      </c>
      <c r="J2509" s="45"/>
      <c r="K2509" s="45"/>
      <c r="L2509" s="45"/>
      <c r="M2509" s="45"/>
      <c r="N2509" s="45"/>
      <c r="O2509" s="45">
        <v>27538.030554915378</v>
      </c>
      <c r="P2509" s="45">
        <v>7.082353683492314E-4</v>
      </c>
      <c r="Q2509" s="45"/>
      <c r="R2509" s="45"/>
      <c r="S2509" s="45"/>
      <c r="T2509" s="45"/>
      <c r="U2509" s="45"/>
      <c r="V2509" s="45">
        <v>27538.030554915378</v>
      </c>
      <c r="W2509" s="45">
        <v>0.0016450631262562554</v>
      </c>
      <c r="X2509" s="45"/>
      <c r="Y2509" s="45"/>
      <c r="Z2509" s="45"/>
      <c r="AA2509" s="45"/>
      <c r="AB2509" s="45"/>
      <c r="AC2509" s="45">
        <v>27538.030554915378</v>
      </c>
      <c r="AD2509" s="45">
        <v>177.7940807671721</v>
      </c>
      <c r="AE2509" s="45"/>
      <c r="AF2509" s="45"/>
      <c r="AG2509" s="45"/>
      <c r="AH2509" s="45"/>
      <c r="AI2509" s="45"/>
      <c r="AJ2509" s="45">
        <v>27538.030554915378</v>
      </c>
      <c r="AK2509" s="45">
        <v>0.02</v>
      </c>
      <c r="AL2509" s="45"/>
      <c r="AM2509" s="45"/>
      <c r="AN2509" s="45"/>
      <c r="AO2509" s="23"/>
      <c r="AP2509" s="23"/>
      <c r="AQ2509" s="45">
        <v>27538.030554915378</v>
      </c>
      <c r="AR2509" s="45">
        <v>0.016</v>
      </c>
      <c r="AS2509" s="23"/>
      <c r="AT2509" s="23"/>
      <c r="AU2509" s="23"/>
      <c r="AV2509" s="23"/>
      <c r="AW2509" s="23"/>
      <c r="AX2509" s="45">
        <v>27538.030554915378</v>
      </c>
      <c r="AY2509" s="23">
        <v>0.436</v>
      </c>
      <c r="AZ2509" s="23"/>
      <c r="BA2509" s="23"/>
      <c r="BB2509" s="23"/>
      <c r="BC2509" s="23"/>
      <c r="BD2509" s="23"/>
      <c r="BE2509" s="45">
        <v>27538.030554915378</v>
      </c>
      <c r="BF2509" s="45">
        <v>8.0</v>
      </c>
      <c r="BG2509" s="23"/>
      <c r="BH2509" s="23"/>
      <c r="BI2509" s="23"/>
      <c r="BJ2509" s="23"/>
      <c r="BK2509" s="23"/>
      <c r="BL2509" s="45">
        <v>27538.030554915378</v>
      </c>
      <c r="BM2509" s="45">
        <v>1.801</v>
      </c>
      <c r="BN2509" s="23"/>
      <c r="BO2509" s="23"/>
      <c r="BP2509" s="23"/>
      <c r="BQ2509" s="23"/>
      <c r="BR2509" s="23"/>
      <c r="BS2509" s="45">
        <v>27538.030554915378</v>
      </c>
      <c r="BT2509" s="45">
        <v>0.427</v>
      </c>
      <c r="BU2509" s="23"/>
      <c r="BV2509" s="23"/>
      <c r="BW2509" s="23"/>
      <c r="BX2509" s="23"/>
      <c r="BY2509" s="23"/>
      <c r="BZ2509" s="23"/>
      <c r="CA2509" s="23"/>
    </row>
    <row r="2510" ht="15.75" customHeight="1">
      <c r="A2510" s="45">
        <v>27089.002627633254</v>
      </c>
      <c r="B2510" s="46">
        <v>0.076</v>
      </c>
      <c r="C2510" s="45"/>
      <c r="D2510" s="45"/>
      <c r="E2510" s="45"/>
      <c r="F2510" s="45"/>
      <c r="G2510" s="45"/>
      <c r="H2510" s="45">
        <v>27089.002627633254</v>
      </c>
      <c r="I2510" s="46">
        <v>0.069</v>
      </c>
      <c r="J2510" s="45"/>
      <c r="K2510" s="45"/>
      <c r="L2510" s="45"/>
      <c r="M2510" s="45"/>
      <c r="N2510" s="45"/>
      <c r="O2510" s="45">
        <v>27089.002627633254</v>
      </c>
      <c r="P2510" s="45">
        <v>8.134590789055306E-4</v>
      </c>
      <c r="Q2510" s="45"/>
      <c r="R2510" s="45"/>
      <c r="S2510" s="45"/>
      <c r="T2510" s="45"/>
      <c r="U2510" s="45"/>
      <c r="V2510" s="45">
        <v>27089.002627633254</v>
      </c>
      <c r="W2510" s="45">
        <v>0.0019385731880415993</v>
      </c>
      <c r="X2510" s="45"/>
      <c r="Y2510" s="45"/>
      <c r="Z2510" s="45"/>
      <c r="AA2510" s="45"/>
      <c r="AB2510" s="45"/>
      <c r="AC2510" s="45">
        <v>27089.002627633254</v>
      </c>
      <c r="AD2510" s="45">
        <v>159.1150154341565</v>
      </c>
      <c r="AE2510" s="45"/>
      <c r="AF2510" s="45"/>
      <c r="AG2510" s="45"/>
      <c r="AH2510" s="45"/>
      <c r="AI2510" s="45"/>
      <c r="AJ2510" s="45">
        <v>27089.002627633254</v>
      </c>
      <c r="AK2510" s="45">
        <v>0.02</v>
      </c>
      <c r="AL2510" s="45"/>
      <c r="AM2510" s="45"/>
      <c r="AN2510" s="45"/>
      <c r="AO2510" s="23"/>
      <c r="AP2510" s="23"/>
      <c r="AQ2510" s="45">
        <v>27089.002627633254</v>
      </c>
      <c r="AR2510" s="45">
        <v>0.016</v>
      </c>
      <c r="AS2510" s="23"/>
      <c r="AT2510" s="23"/>
      <c r="AU2510" s="23"/>
      <c r="AV2510" s="23"/>
      <c r="AW2510" s="23"/>
      <c r="AX2510" s="45">
        <v>27089.002627633254</v>
      </c>
      <c r="AY2510" s="23">
        <v>0.405</v>
      </c>
      <c r="AZ2510" s="23"/>
      <c r="BA2510" s="23"/>
      <c r="BB2510" s="23"/>
      <c r="BC2510" s="23"/>
      <c r="BD2510" s="23"/>
      <c r="BE2510" s="45">
        <v>27089.002627633254</v>
      </c>
      <c r="BF2510" s="45">
        <v>7.0</v>
      </c>
      <c r="BG2510" s="23"/>
      <c r="BH2510" s="23"/>
      <c r="BI2510" s="23"/>
      <c r="BJ2510" s="23"/>
      <c r="BK2510" s="23"/>
      <c r="BL2510" s="45">
        <v>27089.002627633254</v>
      </c>
      <c r="BM2510" s="45">
        <v>1.634</v>
      </c>
      <c r="BN2510" s="23"/>
      <c r="BO2510" s="23"/>
      <c r="BP2510" s="23"/>
      <c r="BQ2510" s="23"/>
      <c r="BR2510" s="23"/>
      <c r="BS2510" s="45">
        <v>27089.002627633254</v>
      </c>
      <c r="BT2510" s="45">
        <v>0.403</v>
      </c>
      <c r="BU2510" s="23"/>
      <c r="BV2510" s="23"/>
      <c r="BW2510" s="23"/>
      <c r="BX2510" s="23"/>
      <c r="BY2510" s="23"/>
      <c r="BZ2510" s="23"/>
      <c r="CA2510" s="23"/>
    </row>
    <row r="2511" ht="15.75" customHeight="1">
      <c r="A2511" s="45">
        <v>20746.682446605795</v>
      </c>
      <c r="B2511" s="46">
        <v>0.081</v>
      </c>
      <c r="C2511" s="45"/>
      <c r="D2511" s="45"/>
      <c r="E2511" s="45"/>
      <c r="F2511" s="45"/>
      <c r="G2511" s="45"/>
      <c r="H2511" s="45">
        <v>20746.682446605795</v>
      </c>
      <c r="I2511" s="46">
        <v>0.268</v>
      </c>
      <c r="J2511" s="45"/>
      <c r="K2511" s="45"/>
      <c r="L2511" s="45"/>
      <c r="M2511" s="45"/>
      <c r="N2511" s="45"/>
      <c r="O2511" s="45">
        <v>20746.682446605795</v>
      </c>
      <c r="P2511" s="45"/>
      <c r="Q2511" s="45"/>
      <c r="R2511" s="45"/>
      <c r="S2511" s="45"/>
      <c r="T2511" s="45"/>
      <c r="U2511" s="45"/>
      <c r="V2511" s="45">
        <v>20746.682446605795</v>
      </c>
      <c r="W2511" s="45"/>
      <c r="X2511" s="45"/>
      <c r="Y2511" s="45"/>
      <c r="Z2511" s="45"/>
      <c r="AA2511" s="45"/>
      <c r="AB2511" s="45"/>
      <c r="AC2511" s="45">
        <v>20746.682446605795</v>
      </c>
      <c r="AD2511" s="45">
        <v>28.783685556552186</v>
      </c>
      <c r="AE2511" s="45"/>
      <c r="AF2511" s="45"/>
      <c r="AG2511" s="45"/>
      <c r="AH2511" s="45"/>
      <c r="AI2511" s="45"/>
      <c r="AJ2511" s="45">
        <v>20746.682446605795</v>
      </c>
      <c r="AK2511" s="45">
        <v>0.028</v>
      </c>
      <c r="AL2511" s="45"/>
      <c r="AM2511" s="45"/>
      <c r="AN2511" s="45"/>
      <c r="AO2511" s="23"/>
      <c r="AP2511" s="23"/>
      <c r="AQ2511" s="45">
        <v>20746.682446605795</v>
      </c>
      <c r="AR2511" s="45">
        <v>0.028</v>
      </c>
      <c r="AS2511" s="23"/>
      <c r="AT2511" s="23"/>
      <c r="AU2511" s="23"/>
      <c r="AV2511" s="23"/>
      <c r="AW2511" s="23"/>
      <c r="AX2511" s="45">
        <v>20746.682446605795</v>
      </c>
      <c r="AY2511" s="23"/>
      <c r="AZ2511" s="23"/>
      <c r="BA2511" s="23"/>
      <c r="BB2511" s="23"/>
      <c r="BC2511" s="23"/>
      <c r="BD2511" s="23"/>
      <c r="BE2511" s="45">
        <v>20746.682446605795</v>
      </c>
      <c r="BF2511" s="45"/>
      <c r="BG2511" s="23"/>
      <c r="BH2511" s="23"/>
      <c r="BI2511" s="23"/>
      <c r="BJ2511" s="23"/>
      <c r="BK2511" s="23"/>
      <c r="BL2511" s="45">
        <v>20746.682446605795</v>
      </c>
      <c r="BM2511" s="45">
        <v>0.153</v>
      </c>
      <c r="BN2511" s="23"/>
      <c r="BO2511" s="23"/>
      <c r="BP2511" s="23"/>
      <c r="BQ2511" s="23"/>
      <c r="BR2511" s="23"/>
      <c r="BS2511" s="45">
        <v>20746.682446605795</v>
      </c>
      <c r="BT2511" s="45">
        <v>0.007</v>
      </c>
      <c r="BU2511" s="23"/>
      <c r="BV2511" s="23"/>
      <c r="BW2511" s="23"/>
      <c r="BX2511" s="23"/>
      <c r="BY2511" s="23"/>
      <c r="BZ2511" s="23"/>
      <c r="CA2511" s="23"/>
    </row>
    <row r="2512" ht="15.75" customHeight="1">
      <c r="A2512" s="45">
        <v>20510.487726579082</v>
      </c>
      <c r="B2512" s="46">
        <v>0.076</v>
      </c>
      <c r="C2512" s="45"/>
      <c r="D2512" s="45"/>
      <c r="E2512" s="45"/>
      <c r="F2512" s="45"/>
      <c r="G2512" s="45"/>
      <c r="H2512" s="45">
        <v>20510.487726579082</v>
      </c>
      <c r="I2512" s="46">
        <v>0.283</v>
      </c>
      <c r="J2512" s="45"/>
      <c r="K2512" s="45"/>
      <c r="L2512" s="45"/>
      <c r="M2512" s="45"/>
      <c r="N2512" s="45"/>
      <c r="O2512" s="45">
        <v>20510.487726579082</v>
      </c>
      <c r="P2512" s="45">
        <v>8.896424051403677E-4</v>
      </c>
      <c r="Q2512" s="45"/>
      <c r="R2512" s="45"/>
      <c r="S2512" s="45"/>
      <c r="T2512" s="45"/>
      <c r="U2512" s="45"/>
      <c r="V2512" s="45">
        <v>20510.487726579082</v>
      </c>
      <c r="W2512" s="45"/>
      <c r="X2512" s="45"/>
      <c r="Y2512" s="45"/>
      <c r="Z2512" s="45"/>
      <c r="AA2512" s="45"/>
      <c r="AB2512" s="45"/>
      <c r="AC2512" s="45">
        <v>20510.487726579082</v>
      </c>
      <c r="AD2512" s="45">
        <v>23.806816111207866</v>
      </c>
      <c r="AE2512" s="45"/>
      <c r="AF2512" s="45"/>
      <c r="AG2512" s="45"/>
      <c r="AH2512" s="45"/>
      <c r="AI2512" s="45"/>
      <c r="AJ2512" s="45">
        <v>20510.487726579082</v>
      </c>
      <c r="AK2512" s="45">
        <v>0.028</v>
      </c>
      <c r="AL2512" s="45"/>
      <c r="AM2512" s="45"/>
      <c r="AN2512" s="45"/>
      <c r="AO2512" s="23"/>
      <c r="AP2512" s="23"/>
      <c r="AQ2512" s="45">
        <v>20510.487726579082</v>
      </c>
      <c r="AR2512" s="45">
        <v>0.027</v>
      </c>
      <c r="AS2512" s="23"/>
      <c r="AT2512" s="23"/>
      <c r="AU2512" s="23"/>
      <c r="AV2512" s="23"/>
      <c r="AW2512" s="23"/>
      <c r="AX2512" s="45">
        <v>20510.487726579082</v>
      </c>
      <c r="AY2512" s="23"/>
      <c r="AZ2512" s="23"/>
      <c r="BA2512" s="23"/>
      <c r="BB2512" s="23"/>
      <c r="BC2512" s="23"/>
      <c r="BD2512" s="23"/>
      <c r="BE2512" s="45">
        <v>20510.487726579082</v>
      </c>
      <c r="BF2512" s="45"/>
      <c r="BG2512" s="23"/>
      <c r="BH2512" s="23"/>
      <c r="BI2512" s="23"/>
      <c r="BJ2512" s="23"/>
      <c r="BK2512" s="23"/>
      <c r="BL2512" s="45">
        <v>20510.487726579082</v>
      </c>
      <c r="BM2512" s="45">
        <v>0.211</v>
      </c>
      <c r="BN2512" s="23"/>
      <c r="BO2512" s="23"/>
      <c r="BP2512" s="23"/>
      <c r="BQ2512" s="23"/>
      <c r="BR2512" s="23"/>
      <c r="BS2512" s="45">
        <v>20510.487726579082</v>
      </c>
      <c r="BT2512" s="45">
        <v>0.011</v>
      </c>
      <c r="BU2512" s="23"/>
      <c r="BV2512" s="23"/>
      <c r="BW2512" s="23"/>
      <c r="BX2512" s="23"/>
      <c r="BY2512" s="23"/>
      <c r="BZ2512" s="23"/>
      <c r="CA2512" s="23"/>
    </row>
    <row r="2513" ht="15.75" customHeight="1">
      <c r="A2513" s="45">
        <v>20102.77183120636</v>
      </c>
      <c r="B2513" s="46">
        <v>0.07</v>
      </c>
      <c r="C2513" s="45"/>
      <c r="D2513" s="45"/>
      <c r="E2513" s="45"/>
      <c r="F2513" s="45"/>
      <c r="G2513" s="45"/>
      <c r="H2513" s="45">
        <v>20102.77183120636</v>
      </c>
      <c r="I2513" s="46">
        <v>0.387</v>
      </c>
      <c r="J2513" s="45"/>
      <c r="K2513" s="45"/>
      <c r="L2513" s="45"/>
      <c r="M2513" s="45"/>
      <c r="N2513" s="45"/>
      <c r="O2513" s="45">
        <v>20102.77183120636</v>
      </c>
      <c r="P2513" s="45">
        <v>8.59572984818279E-4</v>
      </c>
      <c r="Q2513" s="45"/>
      <c r="R2513" s="45"/>
      <c r="S2513" s="45"/>
      <c r="T2513" s="45"/>
      <c r="U2513" s="45"/>
      <c r="V2513" s="45">
        <v>20102.77183120636</v>
      </c>
      <c r="W2513" s="45">
        <v>9.109068486015381E-4</v>
      </c>
      <c r="X2513" s="45"/>
      <c r="Y2513" s="45"/>
      <c r="Z2513" s="45"/>
      <c r="AA2513" s="45"/>
      <c r="AB2513" s="45"/>
      <c r="AC2513" s="45">
        <v>20102.77183120636</v>
      </c>
      <c r="AD2513" s="45">
        <v>21.000217002242355</v>
      </c>
      <c r="AE2513" s="45"/>
      <c r="AF2513" s="45"/>
      <c r="AG2513" s="45"/>
      <c r="AH2513" s="45"/>
      <c r="AI2513" s="45"/>
      <c r="AJ2513" s="45">
        <v>20102.77183120636</v>
      </c>
      <c r="AK2513" s="45">
        <v>0.027</v>
      </c>
      <c r="AL2513" s="45"/>
      <c r="AM2513" s="45"/>
      <c r="AN2513" s="45"/>
      <c r="AO2513" s="23"/>
      <c r="AP2513" s="23"/>
      <c r="AQ2513" s="45">
        <v>20102.77183120636</v>
      </c>
      <c r="AR2513" s="45">
        <v>0.026</v>
      </c>
      <c r="AS2513" s="23"/>
      <c r="AT2513" s="23"/>
      <c r="AU2513" s="23"/>
      <c r="AV2513" s="23"/>
      <c r="AW2513" s="23"/>
      <c r="AX2513" s="45">
        <v>20102.77183120636</v>
      </c>
      <c r="AY2513" s="23"/>
      <c r="AZ2513" s="23"/>
      <c r="BA2513" s="23"/>
      <c r="BB2513" s="23"/>
      <c r="BC2513" s="23"/>
      <c r="BD2513" s="23"/>
      <c r="BE2513" s="45">
        <v>20102.77183120636</v>
      </c>
      <c r="BF2513" s="45"/>
      <c r="BG2513" s="23"/>
      <c r="BH2513" s="23"/>
      <c r="BI2513" s="23"/>
      <c r="BJ2513" s="23"/>
      <c r="BK2513" s="23"/>
      <c r="BL2513" s="45">
        <v>20102.77183120636</v>
      </c>
      <c r="BM2513" s="45">
        <v>0.299</v>
      </c>
      <c r="BN2513" s="23"/>
      <c r="BO2513" s="23"/>
      <c r="BP2513" s="23"/>
      <c r="BQ2513" s="23"/>
      <c r="BR2513" s="23"/>
      <c r="BS2513" s="45">
        <v>20102.77183120636</v>
      </c>
      <c r="BT2513" s="45">
        <v>0.018</v>
      </c>
      <c r="BU2513" s="23"/>
      <c r="BV2513" s="23"/>
      <c r="BW2513" s="23"/>
      <c r="BX2513" s="23"/>
      <c r="BY2513" s="23"/>
      <c r="BZ2513" s="23"/>
      <c r="CA2513" s="23"/>
    </row>
    <row r="2514" ht="15.75" customHeight="1">
      <c r="A2514" s="45">
        <v>19710.15512947988</v>
      </c>
      <c r="B2514" s="46">
        <v>0.061</v>
      </c>
      <c r="C2514" s="45"/>
      <c r="D2514" s="45"/>
      <c r="E2514" s="45"/>
      <c r="F2514" s="45"/>
      <c r="G2514" s="45"/>
      <c r="H2514" s="45">
        <v>19710.15512947988</v>
      </c>
      <c r="I2514" s="46">
        <v>0.5</v>
      </c>
      <c r="J2514" s="45"/>
      <c r="K2514" s="45"/>
      <c r="L2514" s="45"/>
      <c r="M2514" s="45"/>
      <c r="N2514" s="45"/>
      <c r="O2514" s="45">
        <v>19710.15512947988</v>
      </c>
      <c r="P2514" s="45">
        <v>7.877022710674281E-4</v>
      </c>
      <c r="Q2514" s="45"/>
      <c r="R2514" s="45"/>
      <c r="S2514" s="45"/>
      <c r="T2514" s="45"/>
      <c r="U2514" s="45"/>
      <c r="V2514" s="45">
        <v>19710.15512947988</v>
      </c>
      <c r="W2514" s="45">
        <v>7.950935792409831E-4</v>
      </c>
      <c r="X2514" s="45"/>
      <c r="Y2514" s="45"/>
      <c r="Z2514" s="45"/>
      <c r="AA2514" s="45"/>
      <c r="AB2514" s="45"/>
      <c r="AC2514" s="45">
        <v>19710.15512947988</v>
      </c>
      <c r="AD2514" s="45">
        <v>20.238105713305234</v>
      </c>
      <c r="AE2514" s="45"/>
      <c r="AF2514" s="45"/>
      <c r="AG2514" s="45"/>
      <c r="AH2514" s="45"/>
      <c r="AI2514" s="45"/>
      <c r="AJ2514" s="45">
        <v>19710.15512947988</v>
      </c>
      <c r="AK2514" s="45">
        <v>0.027</v>
      </c>
      <c r="AL2514" s="45"/>
      <c r="AM2514" s="45"/>
      <c r="AN2514" s="45"/>
      <c r="AO2514" s="23"/>
      <c r="AP2514" s="23"/>
      <c r="AQ2514" s="45">
        <v>19710.15512947988</v>
      </c>
      <c r="AR2514" s="45">
        <v>0.025</v>
      </c>
      <c r="AS2514" s="23"/>
      <c r="AT2514" s="23"/>
      <c r="AU2514" s="23"/>
      <c r="AV2514" s="23"/>
      <c r="AW2514" s="23"/>
      <c r="AX2514" s="45">
        <v>19710.15512947988</v>
      </c>
      <c r="AY2514" s="23"/>
      <c r="AZ2514" s="23"/>
      <c r="BA2514" s="23"/>
      <c r="BB2514" s="23"/>
      <c r="BC2514" s="23"/>
      <c r="BD2514" s="23"/>
      <c r="BE2514" s="45">
        <v>19710.15512947988</v>
      </c>
      <c r="BF2514" s="45">
        <v>74.0</v>
      </c>
      <c r="BG2514" s="23"/>
      <c r="BH2514" s="23"/>
      <c r="BI2514" s="23"/>
      <c r="BJ2514" s="23"/>
      <c r="BK2514" s="23"/>
      <c r="BL2514" s="45">
        <v>19710.15512947988</v>
      </c>
      <c r="BM2514" s="45">
        <v>0.312</v>
      </c>
      <c r="BN2514" s="23"/>
      <c r="BO2514" s="23"/>
      <c r="BP2514" s="23"/>
      <c r="BQ2514" s="23"/>
      <c r="BR2514" s="23"/>
      <c r="BS2514" s="45">
        <v>19710.15512947988</v>
      </c>
      <c r="BT2514" s="45">
        <v>0.021</v>
      </c>
      <c r="BU2514" s="23"/>
      <c r="BV2514" s="23"/>
      <c r="BW2514" s="23"/>
      <c r="BX2514" s="23"/>
      <c r="BY2514" s="23"/>
      <c r="BZ2514" s="23"/>
      <c r="CA2514" s="23"/>
    </row>
    <row r="2515" ht="15.75" customHeight="1">
      <c r="A2515" s="45">
        <v>19332.5772914714</v>
      </c>
      <c r="B2515" s="46">
        <v>0.059</v>
      </c>
      <c r="C2515" s="45"/>
      <c r="D2515" s="45"/>
      <c r="E2515" s="45"/>
      <c r="F2515" s="45"/>
      <c r="G2515" s="45"/>
      <c r="H2515" s="45">
        <v>19332.5772914714</v>
      </c>
      <c r="I2515" s="46">
        <v>0.335</v>
      </c>
      <c r="J2515" s="45"/>
      <c r="K2515" s="45"/>
      <c r="L2515" s="45"/>
      <c r="M2515" s="45"/>
      <c r="N2515" s="45"/>
      <c r="O2515" s="45">
        <v>19332.5772914714</v>
      </c>
      <c r="P2515" s="45">
        <v>7.505182684224789E-4</v>
      </c>
      <c r="Q2515" s="45"/>
      <c r="R2515" s="45"/>
      <c r="S2515" s="45"/>
      <c r="T2515" s="45"/>
      <c r="U2515" s="45"/>
      <c r="V2515" s="45">
        <v>19332.5772914714</v>
      </c>
      <c r="W2515" s="45">
        <v>7.513813299087054E-4</v>
      </c>
      <c r="X2515" s="45"/>
      <c r="Y2515" s="45"/>
      <c r="Z2515" s="45"/>
      <c r="AA2515" s="45"/>
      <c r="AB2515" s="45"/>
      <c r="AC2515" s="45">
        <v>19332.5772914714</v>
      </c>
      <c r="AD2515" s="45">
        <v>20.88608796667892</v>
      </c>
      <c r="AE2515" s="45"/>
      <c r="AF2515" s="45"/>
      <c r="AG2515" s="45"/>
      <c r="AH2515" s="45"/>
      <c r="AI2515" s="45"/>
      <c r="AJ2515" s="45">
        <v>19332.5772914714</v>
      </c>
      <c r="AK2515" s="45">
        <v>0.026</v>
      </c>
      <c r="AL2515" s="45"/>
      <c r="AM2515" s="45"/>
      <c r="AN2515" s="45"/>
      <c r="AO2515" s="23"/>
      <c r="AP2515" s="23"/>
      <c r="AQ2515" s="45">
        <v>19332.5772914714</v>
      </c>
      <c r="AR2515" s="45">
        <v>0.025</v>
      </c>
      <c r="AS2515" s="23"/>
      <c r="AT2515" s="23"/>
      <c r="AU2515" s="23"/>
      <c r="AV2515" s="23"/>
      <c r="AW2515" s="23"/>
      <c r="AX2515" s="45">
        <v>19332.5772914714</v>
      </c>
      <c r="AY2515" s="23"/>
      <c r="AZ2515" s="23"/>
      <c r="BA2515" s="23"/>
      <c r="BB2515" s="23"/>
      <c r="BC2515" s="23"/>
      <c r="BD2515" s="23"/>
      <c r="BE2515" s="45">
        <v>19332.5772914714</v>
      </c>
      <c r="BF2515" s="45">
        <v>74.0</v>
      </c>
      <c r="BG2515" s="23"/>
      <c r="BH2515" s="23"/>
      <c r="BI2515" s="23"/>
      <c r="BJ2515" s="23"/>
      <c r="BK2515" s="23"/>
      <c r="BL2515" s="45">
        <v>19332.5772914714</v>
      </c>
      <c r="BM2515" s="45">
        <v>0.302</v>
      </c>
      <c r="BN2515" s="23"/>
      <c r="BO2515" s="23"/>
      <c r="BP2515" s="23"/>
      <c r="BQ2515" s="23"/>
      <c r="BR2515" s="23"/>
      <c r="BS2515" s="45">
        <v>19332.5772914714</v>
      </c>
      <c r="BT2515" s="45">
        <v>0.035</v>
      </c>
      <c r="BU2515" s="23"/>
      <c r="BV2515" s="23"/>
      <c r="BW2515" s="23"/>
      <c r="BX2515" s="23"/>
      <c r="BY2515" s="23"/>
      <c r="BZ2515" s="23"/>
      <c r="CA2515" s="23"/>
    </row>
    <row r="2516" ht="15.75" customHeight="1">
      <c r="A2516" s="45">
        <v>19139.015306131092</v>
      </c>
      <c r="B2516" s="46">
        <v>0.056</v>
      </c>
      <c r="C2516" s="45"/>
      <c r="D2516" s="45"/>
      <c r="E2516" s="45"/>
      <c r="F2516" s="45"/>
      <c r="G2516" s="45"/>
      <c r="H2516" s="45">
        <v>19139.015306131092</v>
      </c>
      <c r="I2516" s="46">
        <v>0.299</v>
      </c>
      <c r="J2516" s="45"/>
      <c r="K2516" s="45"/>
      <c r="L2516" s="45"/>
      <c r="M2516" s="45"/>
      <c r="N2516" s="45"/>
      <c r="O2516" s="45">
        <v>19139.015306131092</v>
      </c>
      <c r="P2516" s="45"/>
      <c r="Q2516" s="45"/>
      <c r="R2516" s="45"/>
      <c r="S2516" s="45"/>
      <c r="T2516" s="45"/>
      <c r="U2516" s="45"/>
      <c r="V2516" s="45">
        <v>19139.015306131092</v>
      </c>
      <c r="W2516" s="45"/>
      <c r="X2516" s="45"/>
      <c r="Y2516" s="45"/>
      <c r="Z2516" s="45"/>
      <c r="AA2516" s="45"/>
      <c r="AB2516" s="45"/>
      <c r="AC2516" s="45">
        <v>19139.015306131092</v>
      </c>
      <c r="AD2516" s="45">
        <v>22.018336192894175</v>
      </c>
      <c r="AE2516" s="45"/>
      <c r="AF2516" s="45"/>
      <c r="AG2516" s="45"/>
      <c r="AH2516" s="45"/>
      <c r="AI2516" s="45"/>
      <c r="AJ2516" s="45">
        <v>19139.015306131092</v>
      </c>
      <c r="AK2516" s="45">
        <v>0.026</v>
      </c>
      <c r="AL2516" s="45"/>
      <c r="AM2516" s="45"/>
      <c r="AN2516" s="45"/>
      <c r="AO2516" s="23"/>
      <c r="AP2516" s="23"/>
      <c r="AQ2516" s="45">
        <v>19139.015306131092</v>
      </c>
      <c r="AR2516" s="45">
        <v>0.024</v>
      </c>
      <c r="AS2516" s="23"/>
      <c r="AT2516" s="23"/>
      <c r="AU2516" s="23"/>
      <c r="AV2516" s="23"/>
      <c r="AW2516" s="23"/>
      <c r="AX2516" s="45">
        <v>19139.015306131092</v>
      </c>
      <c r="AY2516" s="23">
        <v>0.545</v>
      </c>
      <c r="AZ2516" s="23"/>
      <c r="BA2516" s="23"/>
      <c r="BB2516" s="23"/>
      <c r="BC2516" s="23"/>
      <c r="BD2516" s="23"/>
      <c r="BE2516" s="45">
        <v>19139.015306131092</v>
      </c>
      <c r="BF2516" s="45">
        <v>74.0</v>
      </c>
      <c r="BG2516" s="23"/>
      <c r="BH2516" s="23"/>
      <c r="BI2516" s="23"/>
      <c r="BJ2516" s="23"/>
      <c r="BK2516" s="23"/>
      <c r="BL2516" s="45">
        <v>19139.015306131092</v>
      </c>
      <c r="BM2516" s="45">
        <v>0.32</v>
      </c>
      <c r="BN2516" s="23"/>
      <c r="BO2516" s="23"/>
      <c r="BP2516" s="23"/>
      <c r="BQ2516" s="23"/>
      <c r="BR2516" s="23"/>
      <c r="BS2516" s="45">
        <v>19139.015306131092</v>
      </c>
      <c r="BT2516" s="45">
        <v>0.079</v>
      </c>
      <c r="BU2516" s="23"/>
      <c r="BV2516" s="23"/>
      <c r="BW2516" s="23"/>
      <c r="BX2516" s="23"/>
      <c r="BY2516" s="23"/>
      <c r="BZ2516" s="23"/>
      <c r="CA2516" s="23"/>
    </row>
    <row r="2517" ht="15.75" customHeight="1">
      <c r="A2517" s="45">
        <v>18787.05143213028</v>
      </c>
      <c r="B2517" s="46">
        <v>0.057</v>
      </c>
      <c r="C2517" s="45"/>
      <c r="D2517" s="45"/>
      <c r="E2517" s="45"/>
      <c r="F2517" s="45"/>
      <c r="G2517" s="45"/>
      <c r="H2517" s="45">
        <v>18787.05143213028</v>
      </c>
      <c r="I2517" s="46">
        <v>0.301</v>
      </c>
      <c r="J2517" s="45"/>
      <c r="K2517" s="45"/>
      <c r="L2517" s="45"/>
      <c r="M2517" s="45"/>
      <c r="N2517" s="45"/>
      <c r="O2517" s="45">
        <v>18787.05143213028</v>
      </c>
      <c r="P2517" s="45">
        <v>6.515615448010493E-4</v>
      </c>
      <c r="Q2517" s="45"/>
      <c r="R2517" s="45"/>
      <c r="S2517" s="45"/>
      <c r="T2517" s="45"/>
      <c r="U2517" s="45"/>
      <c r="V2517" s="45">
        <v>18787.05143213028</v>
      </c>
      <c r="W2517" s="45">
        <v>6.352683497537151E-4</v>
      </c>
      <c r="X2517" s="45"/>
      <c r="Y2517" s="45"/>
      <c r="Z2517" s="45"/>
      <c r="AA2517" s="45"/>
      <c r="AB2517" s="45"/>
      <c r="AC2517" s="45">
        <v>18787.05143213028</v>
      </c>
      <c r="AD2517" s="45">
        <v>23.941021294042127</v>
      </c>
      <c r="AE2517" s="45"/>
      <c r="AF2517" s="45"/>
      <c r="AG2517" s="45"/>
      <c r="AH2517" s="45"/>
      <c r="AI2517" s="45"/>
      <c r="AJ2517" s="45">
        <v>18787.05143213028</v>
      </c>
      <c r="AK2517" s="45">
        <v>0.025</v>
      </c>
      <c r="AL2517" s="45"/>
      <c r="AM2517" s="45"/>
      <c r="AN2517" s="45"/>
      <c r="AO2517" s="23"/>
      <c r="AP2517" s="23"/>
      <c r="AQ2517" s="45">
        <v>18787.05143213028</v>
      </c>
      <c r="AR2517" s="45">
        <v>0.023</v>
      </c>
      <c r="AS2517" s="23"/>
      <c r="AT2517" s="23"/>
      <c r="AU2517" s="23"/>
      <c r="AV2517" s="23"/>
      <c r="AW2517" s="23"/>
      <c r="AX2517" s="45">
        <v>18787.05143213028</v>
      </c>
      <c r="AY2517" s="23">
        <v>0.448</v>
      </c>
      <c r="AZ2517" s="23"/>
      <c r="BA2517" s="23"/>
      <c r="BB2517" s="23"/>
      <c r="BC2517" s="23"/>
      <c r="BD2517" s="23"/>
      <c r="BE2517" s="45">
        <v>18787.05143213028</v>
      </c>
      <c r="BF2517" s="45">
        <v>74.0</v>
      </c>
      <c r="BG2517" s="23"/>
      <c r="BH2517" s="23"/>
      <c r="BI2517" s="23"/>
      <c r="BJ2517" s="23"/>
      <c r="BK2517" s="23"/>
      <c r="BL2517" s="45">
        <v>18787.05143213028</v>
      </c>
      <c r="BM2517" s="45">
        <v>0.537</v>
      </c>
      <c r="BN2517" s="23"/>
      <c r="BO2517" s="23"/>
      <c r="BP2517" s="23"/>
      <c r="BQ2517" s="23"/>
      <c r="BR2517" s="23"/>
      <c r="BS2517" s="45">
        <v>18787.05143213028</v>
      </c>
      <c r="BT2517" s="45">
        <v>0.08</v>
      </c>
      <c r="BU2517" s="23"/>
      <c r="BV2517" s="23"/>
      <c r="BW2517" s="23"/>
      <c r="BX2517" s="23"/>
      <c r="BY2517" s="23"/>
      <c r="BZ2517" s="23"/>
      <c r="CA2517" s="23"/>
    </row>
    <row r="2518" ht="15.75" customHeight="1">
      <c r="A2518" s="45">
        <v>18611.378899104286</v>
      </c>
      <c r="B2518" s="46">
        <v>0.06</v>
      </c>
      <c r="C2518" s="45"/>
      <c r="D2518" s="45"/>
      <c r="E2518" s="45"/>
      <c r="F2518" s="45"/>
      <c r="G2518" s="45"/>
      <c r="H2518" s="45">
        <v>18611.378899104286</v>
      </c>
      <c r="I2518" s="46">
        <v>0.25</v>
      </c>
      <c r="J2518" s="45"/>
      <c r="K2518" s="45"/>
      <c r="L2518" s="45"/>
      <c r="M2518" s="45"/>
      <c r="N2518" s="45"/>
      <c r="O2518" s="45">
        <v>18611.378899104286</v>
      </c>
      <c r="P2518" s="45">
        <v>6.533573539843452E-4</v>
      </c>
      <c r="Q2518" s="45"/>
      <c r="R2518" s="45"/>
      <c r="S2518" s="45"/>
      <c r="T2518" s="45"/>
      <c r="U2518" s="45"/>
      <c r="V2518" s="45">
        <v>18611.378899104286</v>
      </c>
      <c r="W2518" s="45">
        <v>6.675607747231353E-4</v>
      </c>
      <c r="X2518" s="45"/>
      <c r="Y2518" s="45"/>
      <c r="Z2518" s="45"/>
      <c r="AA2518" s="45"/>
      <c r="AB2518" s="45"/>
      <c r="AC2518" s="45">
        <v>18611.378899104286</v>
      </c>
      <c r="AD2518" s="45">
        <v>30.039418573992883</v>
      </c>
      <c r="AE2518" s="45"/>
      <c r="AF2518" s="45"/>
      <c r="AG2518" s="45"/>
      <c r="AH2518" s="45"/>
      <c r="AI2518" s="45"/>
      <c r="AJ2518" s="45">
        <v>18611.378899104286</v>
      </c>
      <c r="AK2518" s="45">
        <v>0.025</v>
      </c>
      <c r="AL2518" s="45"/>
      <c r="AM2518" s="45"/>
      <c r="AN2518" s="45"/>
      <c r="AO2518" s="23"/>
      <c r="AP2518" s="23"/>
      <c r="AQ2518" s="45">
        <v>18611.378899104286</v>
      </c>
      <c r="AR2518" s="45">
        <v>0.023</v>
      </c>
      <c r="AS2518" s="23"/>
      <c r="AT2518" s="23"/>
      <c r="AU2518" s="23"/>
      <c r="AV2518" s="23"/>
      <c r="AW2518" s="23"/>
      <c r="AX2518" s="45">
        <v>18611.378899104286</v>
      </c>
      <c r="AY2518" s="23">
        <v>0.351</v>
      </c>
      <c r="AZ2518" s="23"/>
      <c r="BA2518" s="23"/>
      <c r="BB2518" s="23"/>
      <c r="BC2518" s="23"/>
      <c r="BD2518" s="23"/>
      <c r="BE2518" s="45">
        <v>18611.378899104286</v>
      </c>
      <c r="BF2518" s="45">
        <v>35.0</v>
      </c>
      <c r="BG2518" s="23"/>
      <c r="BH2518" s="23"/>
      <c r="BI2518" s="23"/>
      <c r="BJ2518" s="23"/>
      <c r="BK2518" s="23"/>
      <c r="BL2518" s="45">
        <v>18611.378899104286</v>
      </c>
      <c r="BM2518" s="45">
        <v>0.766</v>
      </c>
      <c r="BN2518" s="23"/>
      <c r="BO2518" s="23"/>
      <c r="BP2518" s="23"/>
      <c r="BQ2518" s="23"/>
      <c r="BR2518" s="23"/>
      <c r="BS2518" s="45">
        <v>18611.378899104286</v>
      </c>
      <c r="BT2518" s="45">
        <v>0.112</v>
      </c>
      <c r="BU2518" s="23"/>
      <c r="BV2518" s="23"/>
      <c r="BW2518" s="23"/>
      <c r="BX2518" s="23"/>
      <c r="BY2518" s="23"/>
      <c r="BZ2518" s="23"/>
      <c r="CA2518" s="23"/>
    </row>
    <row r="2519" ht="15.75" customHeight="1">
      <c r="A2519" s="45">
        <v>18280.934668910624</v>
      </c>
      <c r="B2519" s="46">
        <v>0.056</v>
      </c>
      <c r="C2519" s="45"/>
      <c r="D2519" s="45"/>
      <c r="E2519" s="45"/>
      <c r="F2519" s="45"/>
      <c r="G2519" s="45"/>
      <c r="H2519" s="45">
        <v>18280.934668910624</v>
      </c>
      <c r="I2519" s="46">
        <v>0.258</v>
      </c>
      <c r="J2519" s="45"/>
      <c r="K2519" s="45"/>
      <c r="L2519" s="45"/>
      <c r="M2519" s="45"/>
      <c r="N2519" s="45"/>
      <c r="O2519" s="45">
        <v>18280.934668910624</v>
      </c>
      <c r="P2519" s="45">
        <v>6.775170962819946E-4</v>
      </c>
      <c r="Q2519" s="45"/>
      <c r="R2519" s="45"/>
      <c r="S2519" s="45"/>
      <c r="T2519" s="45"/>
      <c r="U2519" s="45"/>
      <c r="V2519" s="45">
        <v>18280.934668910624</v>
      </c>
      <c r="W2519" s="45">
        <v>6.632451385141609E-4</v>
      </c>
      <c r="X2519" s="45"/>
      <c r="Y2519" s="45"/>
      <c r="Z2519" s="45"/>
      <c r="AA2519" s="45"/>
      <c r="AB2519" s="45"/>
      <c r="AC2519" s="45">
        <v>18280.934668910624</v>
      </c>
      <c r="AD2519" s="45">
        <v>33.35468781695974</v>
      </c>
      <c r="AE2519" s="45"/>
      <c r="AF2519" s="45"/>
      <c r="AG2519" s="45"/>
      <c r="AH2519" s="45"/>
      <c r="AI2519" s="45"/>
      <c r="AJ2519" s="45">
        <v>18280.934668910624</v>
      </c>
      <c r="AK2519" s="45">
        <v>0.025</v>
      </c>
      <c r="AL2519" s="45"/>
      <c r="AM2519" s="45"/>
      <c r="AN2519" s="45"/>
      <c r="AO2519" s="23"/>
      <c r="AP2519" s="23"/>
      <c r="AQ2519" s="45">
        <v>18280.934668910624</v>
      </c>
      <c r="AR2519" s="45">
        <v>0.022</v>
      </c>
      <c r="AS2519" s="23"/>
      <c r="AT2519" s="23"/>
      <c r="AU2519" s="23"/>
      <c r="AV2519" s="23"/>
      <c r="AW2519" s="23"/>
      <c r="AX2519" s="45">
        <v>18280.934668910624</v>
      </c>
      <c r="AY2519" s="23">
        <v>0.35</v>
      </c>
      <c r="AZ2519" s="23"/>
      <c r="BA2519" s="23"/>
      <c r="BB2519" s="23"/>
      <c r="BC2519" s="23"/>
      <c r="BD2519" s="23"/>
      <c r="BE2519" s="45">
        <v>18280.934668910624</v>
      </c>
      <c r="BF2519" s="45">
        <v>35.0</v>
      </c>
      <c r="BG2519" s="23"/>
      <c r="BH2519" s="23"/>
      <c r="BI2519" s="23"/>
      <c r="BJ2519" s="23"/>
      <c r="BK2519" s="23"/>
      <c r="BL2519" s="45">
        <v>18280.934668910624</v>
      </c>
      <c r="BM2519" s="45">
        <v>0.929</v>
      </c>
      <c r="BN2519" s="23"/>
      <c r="BO2519" s="23"/>
      <c r="BP2519" s="23"/>
      <c r="BQ2519" s="23"/>
      <c r="BR2519" s="23"/>
      <c r="BS2519" s="45">
        <v>18280.934668910624</v>
      </c>
      <c r="BT2519" s="45">
        <v>0.143</v>
      </c>
      <c r="BU2519" s="23"/>
      <c r="BV2519" s="23"/>
      <c r="BW2519" s="23"/>
      <c r="BX2519" s="23"/>
      <c r="BY2519" s="23"/>
      <c r="BZ2519" s="23"/>
      <c r="CA2519" s="23"/>
    </row>
    <row r="2520" ht="15.75" customHeight="1">
      <c r="A2520" s="45">
        <v>17960.15775320317</v>
      </c>
      <c r="B2520" s="46">
        <v>0.075</v>
      </c>
      <c r="C2520" s="45"/>
      <c r="D2520" s="45"/>
      <c r="E2520" s="45"/>
      <c r="F2520" s="45"/>
      <c r="G2520" s="45"/>
      <c r="H2520" s="45">
        <v>17960.15775320317</v>
      </c>
      <c r="I2520" s="46">
        <v>0.283</v>
      </c>
      <c r="J2520" s="45"/>
      <c r="K2520" s="45"/>
      <c r="L2520" s="45"/>
      <c r="M2520" s="45"/>
      <c r="N2520" s="45"/>
      <c r="O2520" s="45">
        <v>17960.15775320317</v>
      </c>
      <c r="P2520" s="45">
        <v>6.229338925979415E-4</v>
      </c>
      <c r="Q2520" s="45"/>
      <c r="R2520" s="45"/>
      <c r="S2520" s="45"/>
      <c r="T2520" s="45"/>
      <c r="U2520" s="45"/>
      <c r="V2520" s="45">
        <v>17960.15775320317</v>
      </c>
      <c r="W2520" s="45">
        <v>6.037133728971452E-4</v>
      </c>
      <c r="X2520" s="45"/>
      <c r="Y2520" s="45"/>
      <c r="Z2520" s="45"/>
      <c r="AA2520" s="45"/>
      <c r="AB2520" s="45"/>
      <c r="AC2520" s="45">
        <v>17960.15775320317</v>
      </c>
      <c r="AD2520" s="45">
        <v>36.07786074985549</v>
      </c>
      <c r="AE2520" s="45"/>
      <c r="AF2520" s="45"/>
      <c r="AG2520" s="45"/>
      <c r="AH2520" s="45"/>
      <c r="AI2520" s="45"/>
      <c r="AJ2520" s="45">
        <v>17960.15775320317</v>
      </c>
      <c r="AK2520" s="45">
        <v>0.025</v>
      </c>
      <c r="AL2520" s="45"/>
      <c r="AM2520" s="45"/>
      <c r="AN2520" s="45"/>
      <c r="AO2520" s="23"/>
      <c r="AP2520" s="23"/>
      <c r="AQ2520" s="45">
        <v>17960.15775320317</v>
      </c>
      <c r="AR2520" s="45">
        <v>0.021</v>
      </c>
      <c r="AS2520" s="23"/>
      <c r="AT2520" s="23"/>
      <c r="AU2520" s="23"/>
      <c r="AV2520" s="23"/>
      <c r="AW2520" s="23"/>
      <c r="AX2520" s="45">
        <v>17960.15775320317</v>
      </c>
      <c r="AY2520" s="23">
        <v>0.35</v>
      </c>
      <c r="AZ2520" s="23"/>
      <c r="BA2520" s="23"/>
      <c r="BB2520" s="23"/>
      <c r="BC2520" s="23"/>
      <c r="BD2520" s="23"/>
      <c r="BE2520" s="45">
        <v>17960.15775320317</v>
      </c>
      <c r="BF2520" s="45">
        <v>35.0</v>
      </c>
      <c r="BG2520" s="23"/>
      <c r="BH2520" s="23"/>
      <c r="BI2520" s="23"/>
      <c r="BJ2520" s="23"/>
      <c r="BK2520" s="23"/>
      <c r="BL2520" s="45">
        <v>17960.15775320317</v>
      </c>
      <c r="BM2520" s="45">
        <v>0.885</v>
      </c>
      <c r="BN2520" s="23"/>
      <c r="BO2520" s="23"/>
      <c r="BP2520" s="23"/>
      <c r="BQ2520" s="23"/>
      <c r="BR2520" s="23"/>
      <c r="BS2520" s="45">
        <v>17960.15775320317</v>
      </c>
      <c r="BT2520" s="45">
        <v>0.189</v>
      </c>
      <c r="BU2520" s="23"/>
      <c r="BV2520" s="23"/>
      <c r="BW2520" s="23"/>
      <c r="BX2520" s="23"/>
      <c r="BY2520" s="23"/>
      <c r="BZ2520" s="23"/>
      <c r="CA2520" s="23"/>
    </row>
    <row r="2521" ht="15.75" customHeight="1">
      <c r="A2521" s="45">
        <v>17802.626460183033</v>
      </c>
      <c r="B2521" s="46">
        <v>0.087</v>
      </c>
      <c r="C2521" s="45"/>
      <c r="D2521" s="45"/>
      <c r="E2521" s="45"/>
      <c r="F2521" s="45"/>
      <c r="G2521" s="45"/>
      <c r="H2521" s="45">
        <v>17802.626460183033</v>
      </c>
      <c r="I2521" s="46">
        <v>0.26</v>
      </c>
      <c r="J2521" s="45"/>
      <c r="K2521" s="45"/>
      <c r="L2521" s="45"/>
      <c r="M2521" s="45"/>
      <c r="N2521" s="45"/>
      <c r="O2521" s="45">
        <v>17802.626460183033</v>
      </c>
      <c r="P2521" s="45"/>
      <c r="Q2521" s="45"/>
      <c r="R2521" s="45"/>
      <c r="S2521" s="45"/>
      <c r="T2521" s="45"/>
      <c r="U2521" s="45"/>
      <c r="V2521" s="45">
        <v>17802.626460183033</v>
      </c>
      <c r="W2521" s="45"/>
      <c r="X2521" s="45"/>
      <c r="Y2521" s="45"/>
      <c r="Z2521" s="45"/>
      <c r="AA2521" s="45"/>
      <c r="AB2521" s="45"/>
      <c r="AC2521" s="45">
        <v>17802.626460183033</v>
      </c>
      <c r="AD2521" s="45">
        <v>41.64266537208031</v>
      </c>
      <c r="AE2521" s="45"/>
      <c r="AF2521" s="45"/>
      <c r="AG2521" s="45"/>
      <c r="AH2521" s="45"/>
      <c r="AI2521" s="45"/>
      <c r="AJ2521" s="45">
        <v>17802.626460183033</v>
      </c>
      <c r="AK2521" s="45">
        <v>0.024</v>
      </c>
      <c r="AL2521" s="45"/>
      <c r="AM2521" s="45"/>
      <c r="AN2521" s="45"/>
      <c r="AO2521" s="23"/>
      <c r="AP2521" s="23"/>
      <c r="AQ2521" s="45">
        <v>17802.626460183033</v>
      </c>
      <c r="AR2521" s="45">
        <v>0.021</v>
      </c>
      <c r="AS2521" s="23"/>
      <c r="AT2521" s="23"/>
      <c r="AU2521" s="23"/>
      <c r="AV2521" s="23"/>
      <c r="AW2521" s="23"/>
      <c r="AX2521" s="45">
        <v>17802.626460183033</v>
      </c>
      <c r="AY2521" s="23">
        <v>0.35</v>
      </c>
      <c r="AZ2521" s="23"/>
      <c r="BA2521" s="23"/>
      <c r="BB2521" s="23"/>
      <c r="BC2521" s="23"/>
      <c r="BD2521" s="23"/>
      <c r="BE2521" s="45">
        <v>17802.626460183033</v>
      </c>
      <c r="BF2521" s="45">
        <v>35.0</v>
      </c>
      <c r="BG2521" s="23"/>
      <c r="BH2521" s="23"/>
      <c r="BI2521" s="23"/>
      <c r="BJ2521" s="23"/>
      <c r="BK2521" s="23"/>
      <c r="BL2521" s="45">
        <v>17802.626460183033</v>
      </c>
      <c r="BM2521" s="45">
        <v>0.917</v>
      </c>
      <c r="BN2521" s="23"/>
      <c r="BO2521" s="23"/>
      <c r="BP2521" s="23"/>
      <c r="BQ2521" s="23"/>
      <c r="BR2521" s="23"/>
      <c r="BS2521" s="45">
        <v>17802.626460183033</v>
      </c>
      <c r="BT2521" s="45">
        <v>0.198</v>
      </c>
      <c r="BU2521" s="23"/>
      <c r="BV2521" s="23"/>
      <c r="BW2521" s="23"/>
      <c r="BX2521" s="23"/>
      <c r="BY2521" s="23"/>
      <c r="BZ2521" s="23"/>
      <c r="CA2521" s="23"/>
    </row>
    <row r="2522" ht="15.75" customHeight="1">
      <c r="A2522" s="45">
        <v>17495.558029951484</v>
      </c>
      <c r="B2522" s="46">
        <v>0.089</v>
      </c>
      <c r="C2522" s="45"/>
      <c r="D2522" s="45"/>
      <c r="E2522" s="45"/>
      <c r="F2522" s="45"/>
      <c r="G2522" s="45"/>
      <c r="H2522" s="45">
        <v>17495.558029951484</v>
      </c>
      <c r="I2522" s="46">
        <v>0.174</v>
      </c>
      <c r="J2522" s="45"/>
      <c r="K2522" s="45"/>
      <c r="L2522" s="45"/>
      <c r="M2522" s="45"/>
      <c r="N2522" s="45"/>
      <c r="O2522" s="45">
        <v>17495.558029951484</v>
      </c>
      <c r="P2522" s="45">
        <v>6.032164138152837E-4</v>
      </c>
      <c r="Q2522" s="45"/>
      <c r="R2522" s="45"/>
      <c r="S2522" s="45"/>
      <c r="T2522" s="45"/>
      <c r="U2522" s="45"/>
      <c r="V2522" s="45">
        <v>17495.558029951484</v>
      </c>
      <c r="W2522" s="45">
        <v>6.191906189730656E-4</v>
      </c>
      <c r="X2522" s="45"/>
      <c r="Y2522" s="45"/>
      <c r="Z2522" s="45"/>
      <c r="AA2522" s="45"/>
      <c r="AB2522" s="45"/>
      <c r="AC2522" s="45">
        <v>17495.558029951484</v>
      </c>
      <c r="AD2522" s="45">
        <v>47.009803750043545</v>
      </c>
      <c r="AE2522" s="45"/>
      <c r="AF2522" s="45"/>
      <c r="AG2522" s="45"/>
      <c r="AH2522" s="45"/>
      <c r="AI2522" s="45"/>
      <c r="AJ2522" s="45">
        <v>17495.558029951484</v>
      </c>
      <c r="AK2522" s="45">
        <v>0.024</v>
      </c>
      <c r="AL2522" s="45"/>
      <c r="AM2522" s="45"/>
      <c r="AN2522" s="45"/>
      <c r="AO2522" s="23"/>
      <c r="AP2522" s="23"/>
      <c r="AQ2522" s="45">
        <v>17495.558029951484</v>
      </c>
      <c r="AR2522" s="45">
        <v>0.02</v>
      </c>
      <c r="AS2522" s="23"/>
      <c r="AT2522" s="23"/>
      <c r="AU2522" s="23"/>
      <c r="AV2522" s="23"/>
      <c r="AW2522" s="23"/>
      <c r="AX2522" s="45">
        <v>17495.558029951484</v>
      </c>
      <c r="AY2522" s="23">
        <v>0.35</v>
      </c>
      <c r="AZ2522" s="23"/>
      <c r="BA2522" s="23"/>
      <c r="BB2522" s="23"/>
      <c r="BC2522" s="23"/>
      <c r="BD2522" s="23"/>
      <c r="BE2522" s="45">
        <v>17495.558029951484</v>
      </c>
      <c r="BF2522" s="45">
        <v>35.0</v>
      </c>
      <c r="BG2522" s="23"/>
      <c r="BH2522" s="23"/>
      <c r="BI2522" s="23"/>
      <c r="BJ2522" s="23"/>
      <c r="BK2522" s="23"/>
      <c r="BL2522" s="45">
        <v>17495.558029951484</v>
      </c>
      <c r="BM2522" s="45">
        <v>0.993</v>
      </c>
      <c r="BN2522" s="23"/>
      <c r="BO2522" s="23"/>
      <c r="BP2522" s="23"/>
      <c r="BQ2522" s="23"/>
      <c r="BR2522" s="23"/>
      <c r="BS2522" s="45">
        <v>17495.558029951484</v>
      </c>
      <c r="BT2522" s="45">
        <v>0.248</v>
      </c>
      <c r="BU2522" s="23"/>
      <c r="BV2522" s="23"/>
      <c r="BW2522" s="23"/>
      <c r="BX2522" s="23"/>
      <c r="BY2522" s="23"/>
      <c r="BZ2522" s="23"/>
      <c r="CA2522" s="23"/>
    </row>
    <row r="2523" ht="15.75" customHeight="1">
      <c r="A2523" s="45">
        <v>17196.619114774872</v>
      </c>
      <c r="B2523" s="46">
        <v>0.103</v>
      </c>
      <c r="C2523" s="45"/>
      <c r="D2523" s="45"/>
      <c r="E2523" s="45"/>
      <c r="F2523" s="45"/>
      <c r="G2523" s="45"/>
      <c r="H2523" s="45">
        <v>17196.619114774872</v>
      </c>
      <c r="I2523" s="46">
        <v>0.172</v>
      </c>
      <c r="J2523" s="45"/>
      <c r="K2523" s="45"/>
      <c r="L2523" s="45"/>
      <c r="M2523" s="45"/>
      <c r="N2523" s="45"/>
      <c r="O2523" s="45">
        <v>17196.619114774872</v>
      </c>
      <c r="P2523" s="45">
        <v>6.095079957549772E-4</v>
      </c>
      <c r="Q2523" s="45"/>
      <c r="R2523" s="45"/>
      <c r="S2523" s="45"/>
      <c r="T2523" s="45"/>
      <c r="U2523" s="45"/>
      <c r="V2523" s="45">
        <v>17196.619114774872</v>
      </c>
      <c r="W2523" s="45">
        <v>5.960497720999359E-4</v>
      </c>
      <c r="X2523" s="45"/>
      <c r="Y2523" s="45"/>
      <c r="Z2523" s="45"/>
      <c r="AA2523" s="45"/>
      <c r="AB2523" s="45"/>
      <c r="AC2523" s="45">
        <v>17196.619114774872</v>
      </c>
      <c r="AD2523" s="45">
        <v>50.99171407076723</v>
      </c>
      <c r="AE2523" s="45"/>
      <c r="AF2523" s="45"/>
      <c r="AG2523" s="45"/>
      <c r="AH2523" s="45"/>
      <c r="AI2523" s="45"/>
      <c r="AJ2523" s="45">
        <v>17196.619114774872</v>
      </c>
      <c r="AK2523" s="45">
        <v>0.024</v>
      </c>
      <c r="AL2523" s="45"/>
      <c r="AM2523" s="45"/>
      <c r="AN2523" s="45"/>
      <c r="AO2523" s="23"/>
      <c r="AP2523" s="23"/>
      <c r="AQ2523" s="45">
        <v>17196.619114774872</v>
      </c>
      <c r="AR2523" s="45">
        <v>0.019</v>
      </c>
      <c r="AS2523" s="23"/>
      <c r="AT2523" s="23"/>
      <c r="AU2523" s="23"/>
      <c r="AV2523" s="23"/>
      <c r="AW2523" s="23"/>
      <c r="AX2523" s="45">
        <v>17196.619114774872</v>
      </c>
      <c r="AY2523" s="23">
        <v>0.35</v>
      </c>
      <c r="AZ2523" s="23"/>
      <c r="BA2523" s="23"/>
      <c r="BB2523" s="23"/>
      <c r="BC2523" s="23"/>
      <c r="BD2523" s="23"/>
      <c r="BE2523" s="45">
        <v>17196.619114774872</v>
      </c>
      <c r="BF2523" s="45">
        <v>35.0</v>
      </c>
      <c r="BG2523" s="23"/>
      <c r="BH2523" s="23"/>
      <c r="BI2523" s="23"/>
      <c r="BJ2523" s="23"/>
      <c r="BK2523" s="23"/>
      <c r="BL2523" s="45">
        <v>17196.619114774872</v>
      </c>
      <c r="BM2523" s="45">
        <v>1.016</v>
      </c>
      <c r="BN2523" s="23"/>
      <c r="BO2523" s="23"/>
      <c r="BP2523" s="23"/>
      <c r="BQ2523" s="23"/>
      <c r="BR2523" s="23"/>
      <c r="BS2523" s="45">
        <v>17196.619114774872</v>
      </c>
      <c r="BT2523" s="45">
        <v>0.293</v>
      </c>
      <c r="BU2523" s="23"/>
      <c r="BV2523" s="23"/>
      <c r="BW2523" s="23"/>
      <c r="BX2523" s="23"/>
      <c r="BY2523" s="23"/>
      <c r="BZ2523" s="23"/>
      <c r="CA2523" s="23"/>
    </row>
    <row r="2524" ht="15.75" customHeight="1">
      <c r="A2524" s="45">
        <v>4423.0633136513425</v>
      </c>
      <c r="B2524" s="46">
        <v>0.047</v>
      </c>
      <c r="C2524" s="45"/>
      <c r="D2524" s="45"/>
      <c r="E2524" s="45"/>
      <c r="F2524" s="45"/>
      <c r="G2524" s="45"/>
      <c r="H2524" s="45">
        <v>4423.0633136513425</v>
      </c>
      <c r="I2524" s="46">
        <v>0.3</v>
      </c>
      <c r="J2524" s="45"/>
      <c r="K2524" s="45"/>
      <c r="L2524" s="45"/>
      <c r="M2524" s="45"/>
      <c r="N2524" s="45"/>
      <c r="O2524" s="45">
        <v>4423.0633136513425</v>
      </c>
      <c r="P2524" s="45"/>
      <c r="Q2524" s="45"/>
      <c r="R2524" s="45"/>
      <c r="S2524" s="45"/>
      <c r="T2524" s="45"/>
      <c r="U2524" s="45"/>
      <c r="V2524" s="45">
        <v>4423.0633136513425</v>
      </c>
      <c r="W2524" s="45"/>
      <c r="X2524" s="45"/>
      <c r="Y2524" s="45"/>
      <c r="Z2524" s="45"/>
      <c r="AA2524" s="45"/>
      <c r="AB2524" s="45"/>
      <c r="AC2524" s="45">
        <v>4423.0633136513425</v>
      </c>
      <c r="AD2524" s="45">
        <v>24.6537702960914</v>
      </c>
      <c r="AE2524" s="45"/>
      <c r="AF2524" s="45"/>
      <c r="AG2524" s="45"/>
      <c r="AH2524" s="45"/>
      <c r="AI2524" s="45"/>
      <c r="AJ2524" s="45">
        <v>4423.0633136513425</v>
      </c>
      <c r="AK2524" s="45">
        <v>0.024</v>
      </c>
      <c r="AL2524" s="45"/>
      <c r="AM2524" s="45"/>
      <c r="AN2524" s="45"/>
      <c r="AO2524" s="23"/>
      <c r="AP2524" s="23"/>
      <c r="AQ2524" s="45">
        <v>4423.0633136513425</v>
      </c>
      <c r="AR2524" s="45">
        <v>0.03</v>
      </c>
      <c r="AS2524" s="23"/>
      <c r="AT2524" s="23"/>
      <c r="AU2524" s="23"/>
      <c r="AV2524" s="23"/>
      <c r="AW2524" s="23"/>
      <c r="AX2524" s="45">
        <v>4423.0633136513425</v>
      </c>
      <c r="AY2524" s="23"/>
      <c r="AZ2524" s="23"/>
      <c r="BA2524" s="23"/>
      <c r="BB2524" s="23"/>
      <c r="BC2524" s="23"/>
      <c r="BD2524" s="23"/>
      <c r="BE2524" s="45">
        <v>4423.0633136513425</v>
      </c>
      <c r="BF2524" s="45"/>
      <c r="BG2524" s="23"/>
      <c r="BH2524" s="23"/>
      <c r="BI2524" s="23"/>
      <c r="BJ2524" s="23"/>
      <c r="BK2524" s="23"/>
      <c r="BL2524" s="45">
        <v>4423.0633136513425</v>
      </c>
      <c r="BM2524" s="45">
        <v>0.049</v>
      </c>
      <c r="BN2524" s="23"/>
      <c r="BO2524" s="23"/>
      <c r="BP2524" s="23"/>
      <c r="BQ2524" s="23"/>
      <c r="BR2524" s="23"/>
      <c r="BS2524" s="45">
        <v>4423.0633136513425</v>
      </c>
      <c r="BT2524" s="45">
        <v>0.031</v>
      </c>
      <c r="BU2524" s="23"/>
      <c r="BV2524" s="23"/>
      <c r="BW2524" s="23"/>
      <c r="BX2524" s="23"/>
      <c r="BY2524" s="23"/>
      <c r="BZ2524" s="23"/>
      <c r="CA2524" s="23"/>
    </row>
    <row r="2525" ht="15.75" customHeight="1">
      <c r="A2525" s="45">
        <v>4360.626380090851</v>
      </c>
      <c r="B2525" s="46">
        <v>0.047</v>
      </c>
      <c r="C2525" s="45"/>
      <c r="D2525" s="45"/>
      <c r="E2525" s="45"/>
      <c r="F2525" s="45"/>
      <c r="G2525" s="45"/>
      <c r="H2525" s="45">
        <v>4360.626380090851</v>
      </c>
      <c r="I2525" s="46">
        <v>0.25</v>
      </c>
      <c r="J2525" s="45"/>
      <c r="K2525" s="45"/>
      <c r="L2525" s="45"/>
      <c r="M2525" s="45"/>
      <c r="N2525" s="45"/>
      <c r="O2525" s="45">
        <v>4360.626380090851</v>
      </c>
      <c r="P2525" s="45">
        <v>7.804383665654774E-4</v>
      </c>
      <c r="Q2525" s="45"/>
      <c r="R2525" s="45"/>
      <c r="S2525" s="45"/>
      <c r="T2525" s="45"/>
      <c r="U2525" s="45"/>
      <c r="V2525" s="45">
        <v>4360.626380090851</v>
      </c>
      <c r="W2525" s="45"/>
      <c r="X2525" s="45"/>
      <c r="Y2525" s="45"/>
      <c r="Z2525" s="45"/>
      <c r="AA2525" s="45"/>
      <c r="AB2525" s="45"/>
      <c r="AC2525" s="45">
        <v>4360.626380090851</v>
      </c>
      <c r="AD2525" s="45">
        <v>29.310992972262852</v>
      </c>
      <c r="AE2525" s="45"/>
      <c r="AF2525" s="45"/>
      <c r="AG2525" s="45"/>
      <c r="AH2525" s="45"/>
      <c r="AI2525" s="45"/>
      <c r="AJ2525" s="45">
        <v>4360.626380090851</v>
      </c>
      <c r="AK2525" s="45">
        <v>0.024</v>
      </c>
      <c r="AL2525" s="45"/>
      <c r="AM2525" s="45"/>
      <c r="AN2525" s="45"/>
      <c r="AO2525" s="23"/>
      <c r="AP2525" s="23"/>
      <c r="AQ2525" s="45">
        <v>4360.626380090851</v>
      </c>
      <c r="AR2525" s="45">
        <v>0.028</v>
      </c>
      <c r="AS2525" s="23"/>
      <c r="AT2525" s="23"/>
      <c r="AU2525" s="23"/>
      <c r="AV2525" s="23"/>
      <c r="AW2525" s="23"/>
      <c r="AX2525" s="45">
        <v>4360.626380090851</v>
      </c>
      <c r="AY2525" s="23"/>
      <c r="AZ2525" s="23"/>
      <c r="BA2525" s="23"/>
      <c r="BB2525" s="23"/>
      <c r="BC2525" s="23"/>
      <c r="BD2525" s="23"/>
      <c r="BE2525" s="45">
        <v>4360.626380090851</v>
      </c>
      <c r="BF2525" s="45"/>
      <c r="BG2525" s="23"/>
      <c r="BH2525" s="23"/>
      <c r="BI2525" s="23"/>
      <c r="BJ2525" s="23"/>
      <c r="BK2525" s="23"/>
      <c r="BL2525" s="45">
        <v>4360.626380090851</v>
      </c>
      <c r="BM2525" s="45">
        <v>0.068</v>
      </c>
      <c r="BN2525" s="23"/>
      <c r="BO2525" s="23"/>
      <c r="BP2525" s="23"/>
      <c r="BQ2525" s="23"/>
      <c r="BR2525" s="23"/>
      <c r="BS2525" s="45">
        <v>4360.626380090851</v>
      </c>
      <c r="BT2525" s="45">
        <v>0.076</v>
      </c>
      <c r="BU2525" s="23"/>
      <c r="BV2525" s="23"/>
      <c r="BW2525" s="23"/>
      <c r="BX2525" s="23"/>
      <c r="BY2525" s="23"/>
      <c r="BZ2525" s="23"/>
      <c r="CA2525" s="23"/>
    </row>
    <row r="2526" ht="15.75" customHeight="1">
      <c r="A2526" s="45">
        <v>4339.708002747036</v>
      </c>
      <c r="B2526" s="46">
        <v>0.048</v>
      </c>
      <c r="C2526" s="45"/>
      <c r="D2526" s="45"/>
      <c r="E2526" s="45"/>
      <c r="F2526" s="45"/>
      <c r="G2526" s="45"/>
      <c r="H2526" s="45">
        <v>4339.708002747036</v>
      </c>
      <c r="I2526" s="46">
        <v>0.208</v>
      </c>
      <c r="J2526" s="45"/>
      <c r="K2526" s="45"/>
      <c r="L2526" s="45"/>
      <c r="M2526" s="45"/>
      <c r="N2526" s="45"/>
      <c r="O2526" s="45">
        <v>4339.708002747036</v>
      </c>
      <c r="P2526" s="45">
        <v>7.18558375937606E-4</v>
      </c>
      <c r="Q2526" s="45"/>
      <c r="R2526" s="45"/>
      <c r="S2526" s="45"/>
      <c r="T2526" s="45"/>
      <c r="U2526" s="45"/>
      <c r="V2526" s="45">
        <v>4339.708002747036</v>
      </c>
      <c r="W2526" s="45">
        <v>0.0021541038542256166</v>
      </c>
      <c r="X2526" s="45"/>
      <c r="Y2526" s="45"/>
      <c r="Z2526" s="45"/>
      <c r="AA2526" s="45"/>
      <c r="AB2526" s="45"/>
      <c r="AC2526" s="45">
        <v>4339.708002747036</v>
      </c>
      <c r="AD2526" s="45">
        <v>30.153488363914743</v>
      </c>
      <c r="AE2526" s="45"/>
      <c r="AF2526" s="45"/>
      <c r="AG2526" s="45"/>
      <c r="AH2526" s="45"/>
      <c r="AI2526" s="45"/>
      <c r="AJ2526" s="45">
        <v>4339.708002747036</v>
      </c>
      <c r="AK2526" s="45">
        <v>0.023</v>
      </c>
      <c r="AL2526" s="45"/>
      <c r="AM2526" s="45"/>
      <c r="AN2526" s="45"/>
      <c r="AO2526" s="23"/>
      <c r="AP2526" s="23"/>
      <c r="AQ2526" s="45">
        <v>4339.708002747036</v>
      </c>
      <c r="AR2526" s="45">
        <v>0.026</v>
      </c>
      <c r="AS2526" s="23"/>
      <c r="AT2526" s="23"/>
      <c r="AU2526" s="23"/>
      <c r="AV2526" s="23"/>
      <c r="AW2526" s="23"/>
      <c r="AX2526" s="45">
        <v>4339.708002747036</v>
      </c>
      <c r="AY2526" s="23"/>
      <c r="AZ2526" s="23"/>
      <c r="BA2526" s="23"/>
      <c r="BB2526" s="23"/>
      <c r="BC2526" s="23"/>
      <c r="BD2526" s="23"/>
      <c r="BE2526" s="45">
        <v>4339.708002747036</v>
      </c>
      <c r="BF2526" s="45"/>
      <c r="BG2526" s="23"/>
      <c r="BH2526" s="23"/>
      <c r="BI2526" s="23"/>
      <c r="BJ2526" s="23"/>
      <c r="BK2526" s="23"/>
      <c r="BL2526" s="45">
        <v>4339.708002747036</v>
      </c>
      <c r="BM2526" s="45">
        <v>0.086</v>
      </c>
      <c r="BN2526" s="23"/>
      <c r="BO2526" s="23"/>
      <c r="BP2526" s="23"/>
      <c r="BQ2526" s="23"/>
      <c r="BR2526" s="23"/>
      <c r="BS2526" s="45">
        <v>4339.708002747036</v>
      </c>
      <c r="BT2526" s="45">
        <v>0.09</v>
      </c>
      <c r="BU2526" s="23"/>
      <c r="BV2526" s="23"/>
      <c r="BW2526" s="23"/>
      <c r="BX2526" s="23"/>
      <c r="BY2526" s="23"/>
      <c r="BZ2526" s="23"/>
      <c r="CA2526" s="23"/>
    </row>
    <row r="2527" ht="15.75" customHeight="1">
      <c r="A2527" s="45">
        <v>4284.658845489809</v>
      </c>
      <c r="B2527" s="46">
        <v>0.045</v>
      </c>
      <c r="C2527" s="45"/>
      <c r="D2527" s="45"/>
      <c r="E2527" s="45"/>
      <c r="F2527" s="45"/>
      <c r="G2527" s="45"/>
      <c r="H2527" s="45">
        <v>4284.658845489809</v>
      </c>
      <c r="I2527" s="46">
        <v>0.21</v>
      </c>
      <c r="J2527" s="45"/>
      <c r="K2527" s="45"/>
      <c r="L2527" s="45"/>
      <c r="M2527" s="45"/>
      <c r="N2527" s="45"/>
      <c r="O2527" s="45">
        <v>4284.658845489809</v>
      </c>
      <c r="P2527" s="45">
        <v>6.3531148398642E-4</v>
      </c>
      <c r="Q2527" s="45"/>
      <c r="R2527" s="45"/>
      <c r="S2527" s="45"/>
      <c r="T2527" s="45"/>
      <c r="U2527" s="45"/>
      <c r="V2527" s="45">
        <v>4284.658845489809</v>
      </c>
      <c r="W2527" s="45">
        <v>0.0017491750369570294</v>
      </c>
      <c r="X2527" s="45"/>
      <c r="Y2527" s="45"/>
      <c r="Z2527" s="45"/>
      <c r="AA2527" s="45"/>
      <c r="AB2527" s="45"/>
      <c r="AC2527" s="45">
        <v>4284.658845489809</v>
      </c>
      <c r="AD2527" s="45">
        <v>31.28539691491266</v>
      </c>
      <c r="AE2527" s="45"/>
      <c r="AF2527" s="45"/>
      <c r="AG2527" s="45"/>
      <c r="AH2527" s="45"/>
      <c r="AI2527" s="45"/>
      <c r="AJ2527" s="45">
        <v>4284.658845489809</v>
      </c>
      <c r="AK2527" s="45">
        <v>0.023</v>
      </c>
      <c r="AL2527" s="45"/>
      <c r="AM2527" s="45"/>
      <c r="AN2527" s="45"/>
      <c r="AO2527" s="23"/>
      <c r="AP2527" s="23"/>
      <c r="AQ2527" s="45">
        <v>4284.658845489809</v>
      </c>
      <c r="AR2527" s="45">
        <v>0.025</v>
      </c>
      <c r="AS2527" s="23"/>
      <c r="AT2527" s="23"/>
      <c r="AU2527" s="23"/>
      <c r="AV2527" s="23"/>
      <c r="AW2527" s="23"/>
      <c r="AX2527" s="45">
        <v>4284.658845489809</v>
      </c>
      <c r="AY2527" s="23"/>
      <c r="AZ2527" s="23"/>
      <c r="BA2527" s="23"/>
      <c r="BB2527" s="23"/>
      <c r="BC2527" s="23"/>
      <c r="BD2527" s="23"/>
      <c r="BE2527" s="45">
        <v>4284.658845489809</v>
      </c>
      <c r="BF2527" s="45">
        <v>98.0</v>
      </c>
      <c r="BG2527" s="23"/>
      <c r="BH2527" s="23"/>
      <c r="BI2527" s="23"/>
      <c r="BJ2527" s="23"/>
      <c r="BK2527" s="23"/>
      <c r="BL2527" s="45">
        <v>4284.658845489809</v>
      </c>
      <c r="BM2527" s="45">
        <v>0.108</v>
      </c>
      <c r="BN2527" s="23"/>
      <c r="BO2527" s="23"/>
      <c r="BP2527" s="23"/>
      <c r="BQ2527" s="23"/>
      <c r="BR2527" s="23"/>
      <c r="BS2527" s="45">
        <v>4284.658845489809</v>
      </c>
      <c r="BT2527" s="45">
        <v>0.116</v>
      </c>
      <c r="BU2527" s="23"/>
      <c r="BV2527" s="23"/>
      <c r="BW2527" s="23"/>
      <c r="BX2527" s="23"/>
      <c r="BY2527" s="23"/>
      <c r="BZ2527" s="23"/>
      <c r="CA2527" s="23"/>
    </row>
    <row r="2528" ht="15.75" customHeight="1">
      <c r="A2528" s="45">
        <v>4232.982634371198</v>
      </c>
      <c r="B2528" s="46">
        <v>0.044</v>
      </c>
      <c r="C2528" s="45"/>
      <c r="D2528" s="45"/>
      <c r="E2528" s="45"/>
      <c r="F2528" s="45"/>
      <c r="G2528" s="45"/>
      <c r="H2528" s="45">
        <v>4232.982634371198</v>
      </c>
      <c r="I2528" s="46">
        <v>0.247</v>
      </c>
      <c r="J2528" s="45"/>
      <c r="K2528" s="45"/>
      <c r="L2528" s="45"/>
      <c r="M2528" s="45"/>
      <c r="N2528" s="45"/>
      <c r="O2528" s="45">
        <v>4232.982634371198</v>
      </c>
      <c r="P2528" s="45">
        <v>5.489740582024164E-4</v>
      </c>
      <c r="Q2528" s="45"/>
      <c r="R2528" s="45"/>
      <c r="S2528" s="45"/>
      <c r="T2528" s="45"/>
      <c r="U2528" s="45"/>
      <c r="V2528" s="45">
        <v>4232.982634371198</v>
      </c>
      <c r="W2528" s="45">
        <v>0.0015063214669328337</v>
      </c>
      <c r="X2528" s="45"/>
      <c r="Y2528" s="45"/>
      <c r="Z2528" s="45"/>
      <c r="AA2528" s="45"/>
      <c r="AB2528" s="45"/>
      <c r="AC2528" s="45">
        <v>4232.982634371198</v>
      </c>
      <c r="AD2528" s="45">
        <v>31.090527624864322</v>
      </c>
      <c r="AE2528" s="45"/>
      <c r="AF2528" s="45"/>
      <c r="AG2528" s="45"/>
      <c r="AH2528" s="45"/>
      <c r="AI2528" s="45"/>
      <c r="AJ2528" s="45">
        <v>4232.982634371198</v>
      </c>
      <c r="AK2528" s="45">
        <v>0.022</v>
      </c>
      <c r="AL2528" s="45"/>
      <c r="AM2528" s="45"/>
      <c r="AN2528" s="45"/>
      <c r="AO2528" s="23"/>
      <c r="AP2528" s="23"/>
      <c r="AQ2528" s="45">
        <v>4232.982634371198</v>
      </c>
      <c r="AR2528" s="45">
        <v>0.023</v>
      </c>
      <c r="AS2528" s="23"/>
      <c r="AT2528" s="23"/>
      <c r="AU2528" s="23"/>
      <c r="AV2528" s="23"/>
      <c r="AW2528" s="23"/>
      <c r="AX2528" s="45">
        <v>4232.982634371198</v>
      </c>
      <c r="AY2528" s="23"/>
      <c r="AZ2528" s="23"/>
      <c r="BA2528" s="23"/>
      <c r="BB2528" s="23"/>
      <c r="BC2528" s="23"/>
      <c r="BD2528" s="23"/>
      <c r="BE2528" s="45">
        <v>4232.982634371198</v>
      </c>
      <c r="BF2528" s="45">
        <v>98.0</v>
      </c>
      <c r="BG2528" s="23"/>
      <c r="BH2528" s="23"/>
      <c r="BI2528" s="23"/>
      <c r="BJ2528" s="23"/>
      <c r="BK2528" s="23"/>
      <c r="BL2528" s="45">
        <v>4232.982634371198</v>
      </c>
      <c r="BM2528" s="45">
        <v>0.149</v>
      </c>
      <c r="BN2528" s="23"/>
      <c r="BO2528" s="23"/>
      <c r="BP2528" s="23"/>
      <c r="BQ2528" s="23"/>
      <c r="BR2528" s="23"/>
      <c r="BS2528" s="45">
        <v>4232.982634371198</v>
      </c>
      <c r="BT2528" s="45">
        <v>0.141</v>
      </c>
      <c r="BU2528" s="23"/>
      <c r="BV2528" s="23"/>
      <c r="BW2528" s="23"/>
      <c r="BX2528" s="23"/>
      <c r="BY2528" s="23"/>
      <c r="BZ2528" s="23"/>
      <c r="CA2528" s="23"/>
    </row>
    <row r="2529" ht="15.75" customHeight="1">
      <c r="A2529" s="45">
        <v>4184.208932557442</v>
      </c>
      <c r="B2529" s="46">
        <v>0.045</v>
      </c>
      <c r="C2529" s="45"/>
      <c r="D2529" s="45"/>
      <c r="E2529" s="45"/>
      <c r="F2529" s="45"/>
      <c r="G2529" s="45"/>
      <c r="H2529" s="45">
        <v>4184.208932557442</v>
      </c>
      <c r="I2529" s="46">
        <v>0.255</v>
      </c>
      <c r="J2529" s="45"/>
      <c r="K2529" s="45"/>
      <c r="L2529" s="45"/>
      <c r="M2529" s="45"/>
      <c r="N2529" s="45"/>
      <c r="O2529" s="45">
        <v>4184.208932557442</v>
      </c>
      <c r="P2529" s="45"/>
      <c r="Q2529" s="45"/>
      <c r="R2529" s="45"/>
      <c r="S2529" s="45"/>
      <c r="T2529" s="45"/>
      <c r="U2529" s="45"/>
      <c r="V2529" s="45">
        <v>4184.208932557442</v>
      </c>
      <c r="W2529" s="45"/>
      <c r="X2529" s="45"/>
      <c r="Y2529" s="45"/>
      <c r="Z2529" s="45"/>
      <c r="AA2529" s="45"/>
      <c r="AB2529" s="45"/>
      <c r="AC2529" s="45">
        <v>4184.208932557442</v>
      </c>
      <c r="AD2529" s="45">
        <v>34.9886436601786</v>
      </c>
      <c r="AE2529" s="45"/>
      <c r="AF2529" s="45"/>
      <c r="AG2529" s="45"/>
      <c r="AH2529" s="45"/>
      <c r="AI2529" s="45"/>
      <c r="AJ2529" s="45">
        <v>4184.208932557442</v>
      </c>
      <c r="AK2529" s="45">
        <v>0.022</v>
      </c>
      <c r="AL2529" s="45"/>
      <c r="AM2529" s="45"/>
      <c r="AN2529" s="45"/>
      <c r="AO2529" s="23"/>
      <c r="AP2529" s="23"/>
      <c r="AQ2529" s="45">
        <v>4184.208932557442</v>
      </c>
      <c r="AR2529" s="45">
        <v>0.022</v>
      </c>
      <c r="AS2529" s="23"/>
      <c r="AT2529" s="23"/>
      <c r="AU2529" s="23"/>
      <c r="AV2529" s="23"/>
      <c r="AW2529" s="23"/>
      <c r="AX2529" s="45">
        <v>4184.208932557442</v>
      </c>
      <c r="AY2529" s="23">
        <v>0.384</v>
      </c>
      <c r="AZ2529" s="23"/>
      <c r="BA2529" s="23"/>
      <c r="BB2529" s="23"/>
      <c r="BC2529" s="23"/>
      <c r="BD2529" s="23"/>
      <c r="BE2529" s="45">
        <v>4184.208932557442</v>
      </c>
      <c r="BF2529" s="45">
        <v>102.0</v>
      </c>
      <c r="BG2529" s="23"/>
      <c r="BH2529" s="23"/>
      <c r="BI2529" s="23"/>
      <c r="BJ2529" s="23"/>
      <c r="BK2529" s="23"/>
      <c r="BL2529" s="45">
        <v>4184.208932557442</v>
      </c>
      <c r="BM2529" s="45">
        <v>0.201</v>
      </c>
      <c r="BN2529" s="23"/>
      <c r="BO2529" s="23"/>
      <c r="BP2529" s="23"/>
      <c r="BQ2529" s="23"/>
      <c r="BR2529" s="23"/>
      <c r="BS2529" s="45">
        <v>4184.208932557442</v>
      </c>
      <c r="BT2529" s="45">
        <v>0.171</v>
      </c>
      <c r="BU2529" s="23"/>
      <c r="BV2529" s="23"/>
      <c r="BW2529" s="23"/>
      <c r="BX2529" s="23"/>
      <c r="BY2529" s="23"/>
      <c r="BZ2529" s="23"/>
      <c r="CA2529" s="23"/>
    </row>
    <row r="2530" ht="15.75" customHeight="1">
      <c r="A2530" s="45">
        <v>4173.996728157368</v>
      </c>
      <c r="B2530" s="46">
        <v>0.045</v>
      </c>
      <c r="C2530" s="45"/>
      <c r="D2530" s="45"/>
      <c r="E2530" s="45"/>
      <c r="F2530" s="45"/>
      <c r="G2530" s="45"/>
      <c r="H2530" s="45">
        <v>4173.996728157368</v>
      </c>
      <c r="I2530" s="46">
        <v>0.239</v>
      </c>
      <c r="J2530" s="45"/>
      <c r="K2530" s="45"/>
      <c r="L2530" s="45"/>
      <c r="M2530" s="45"/>
      <c r="N2530" s="45"/>
      <c r="O2530" s="45">
        <v>4173.996728157368</v>
      </c>
      <c r="P2530" s="45">
        <v>4.2078881545825773E-4</v>
      </c>
      <c r="Q2530" s="45"/>
      <c r="R2530" s="45"/>
      <c r="S2530" s="45"/>
      <c r="T2530" s="45"/>
      <c r="U2530" s="45"/>
      <c r="V2530" s="45">
        <v>4173.996728157368</v>
      </c>
      <c r="W2530" s="45">
        <v>9.691164198324351E-4</v>
      </c>
      <c r="X2530" s="45"/>
      <c r="Y2530" s="45"/>
      <c r="Z2530" s="45"/>
      <c r="AA2530" s="45"/>
      <c r="AB2530" s="45"/>
      <c r="AC2530" s="45">
        <v>4173.996728157368</v>
      </c>
      <c r="AD2530" s="45">
        <v>37.351919439151835</v>
      </c>
      <c r="AE2530" s="45"/>
      <c r="AF2530" s="45"/>
      <c r="AG2530" s="45"/>
      <c r="AH2530" s="45"/>
      <c r="AI2530" s="45"/>
      <c r="AJ2530" s="45">
        <v>4173.996728157368</v>
      </c>
      <c r="AK2530" s="45">
        <v>0.022</v>
      </c>
      <c r="AL2530" s="45"/>
      <c r="AM2530" s="45"/>
      <c r="AN2530" s="45"/>
      <c r="AO2530" s="23"/>
      <c r="AP2530" s="23"/>
      <c r="AQ2530" s="45">
        <v>4173.996728157368</v>
      </c>
      <c r="AR2530" s="45">
        <v>0.02</v>
      </c>
      <c r="AS2530" s="23"/>
      <c r="AT2530" s="23"/>
      <c r="AU2530" s="23"/>
      <c r="AV2530" s="23"/>
      <c r="AW2530" s="23"/>
      <c r="AX2530" s="45">
        <v>4173.996728157368</v>
      </c>
      <c r="AY2530" s="23">
        <v>0.383</v>
      </c>
      <c r="AZ2530" s="23"/>
      <c r="BA2530" s="23"/>
      <c r="BB2530" s="23"/>
      <c r="BC2530" s="23"/>
      <c r="BD2530" s="23"/>
      <c r="BE2530" s="45">
        <v>4173.996728157368</v>
      </c>
      <c r="BF2530" s="45">
        <v>72.0</v>
      </c>
      <c r="BG2530" s="23"/>
      <c r="BH2530" s="23"/>
      <c r="BI2530" s="23"/>
      <c r="BJ2530" s="23"/>
      <c r="BK2530" s="23"/>
      <c r="BL2530" s="45">
        <v>4173.996728157368</v>
      </c>
      <c r="BM2530" s="45">
        <v>0.325</v>
      </c>
      <c r="BN2530" s="23"/>
      <c r="BO2530" s="23"/>
      <c r="BP2530" s="23"/>
      <c r="BQ2530" s="23"/>
      <c r="BR2530" s="23"/>
      <c r="BS2530" s="45">
        <v>4173.996728157368</v>
      </c>
      <c r="BT2530" s="45">
        <v>0.207</v>
      </c>
      <c r="BU2530" s="23"/>
      <c r="BV2530" s="23"/>
      <c r="BW2530" s="23"/>
      <c r="BX2530" s="23"/>
      <c r="BY2530" s="23"/>
      <c r="BZ2530" s="23"/>
      <c r="CA2530" s="23"/>
    </row>
    <row r="2531" ht="15.75" customHeight="1">
      <c r="A2531" s="45">
        <v>4130.129435432486</v>
      </c>
      <c r="B2531" s="46">
        <v>0.051</v>
      </c>
      <c r="C2531" s="45"/>
      <c r="D2531" s="45"/>
      <c r="E2531" s="45"/>
      <c r="F2531" s="45"/>
      <c r="G2531" s="45"/>
      <c r="H2531" s="45">
        <v>4130.129435432486</v>
      </c>
      <c r="I2531" s="46">
        <v>0.229</v>
      </c>
      <c r="J2531" s="45"/>
      <c r="K2531" s="45"/>
      <c r="L2531" s="45"/>
      <c r="M2531" s="45"/>
      <c r="N2531" s="45"/>
      <c r="O2531" s="45">
        <v>4130.129435432486</v>
      </c>
      <c r="P2531" s="45">
        <v>4.54490739155498E-4</v>
      </c>
      <c r="Q2531" s="45"/>
      <c r="R2531" s="45"/>
      <c r="S2531" s="45"/>
      <c r="T2531" s="45"/>
      <c r="U2531" s="45"/>
      <c r="V2531" s="45">
        <v>4130.129435432486</v>
      </c>
      <c r="W2531" s="45">
        <v>0.0011259368245517486</v>
      </c>
      <c r="X2531" s="45"/>
      <c r="Y2531" s="45"/>
      <c r="Z2531" s="45"/>
      <c r="AA2531" s="45"/>
      <c r="AB2531" s="45"/>
      <c r="AC2531" s="45">
        <v>4130.129435432486</v>
      </c>
      <c r="AD2531" s="45">
        <v>43.878212720022056</v>
      </c>
      <c r="AE2531" s="45"/>
      <c r="AF2531" s="45"/>
      <c r="AG2531" s="45"/>
      <c r="AH2531" s="45"/>
      <c r="AI2531" s="45"/>
      <c r="AJ2531" s="45">
        <v>4130.129435432486</v>
      </c>
      <c r="AK2531" s="45">
        <v>0.021</v>
      </c>
      <c r="AL2531" s="45"/>
      <c r="AM2531" s="45"/>
      <c r="AN2531" s="45"/>
      <c r="AO2531" s="23"/>
      <c r="AP2531" s="23"/>
      <c r="AQ2531" s="45">
        <v>4130.129435432486</v>
      </c>
      <c r="AR2531" s="45">
        <v>0.019</v>
      </c>
      <c r="AS2531" s="23"/>
      <c r="AT2531" s="23"/>
      <c r="AU2531" s="23"/>
      <c r="AV2531" s="23"/>
      <c r="AW2531" s="23"/>
      <c r="AX2531" s="45">
        <v>4130.129435432486</v>
      </c>
      <c r="AY2531" s="23">
        <v>0.383</v>
      </c>
      <c r="AZ2531" s="23"/>
      <c r="BA2531" s="23"/>
      <c r="BB2531" s="23"/>
      <c r="BC2531" s="23"/>
      <c r="BD2531" s="23"/>
      <c r="BE2531" s="45">
        <v>4130.129435432486</v>
      </c>
      <c r="BF2531" s="45">
        <v>72.0</v>
      </c>
      <c r="BG2531" s="23"/>
      <c r="BH2531" s="23"/>
      <c r="BI2531" s="23"/>
      <c r="BJ2531" s="23"/>
      <c r="BK2531" s="23"/>
      <c r="BL2531" s="45">
        <v>4130.129435432486</v>
      </c>
      <c r="BM2531" s="45">
        <v>0.544</v>
      </c>
      <c r="BN2531" s="23"/>
      <c r="BO2531" s="23"/>
      <c r="BP2531" s="23"/>
      <c r="BQ2531" s="23"/>
      <c r="BR2531" s="23"/>
      <c r="BS2531" s="45">
        <v>4130.129435432486</v>
      </c>
      <c r="BT2531" s="45">
        <v>0.252</v>
      </c>
      <c r="BU2531" s="23"/>
      <c r="BV2531" s="23"/>
      <c r="BW2531" s="23"/>
      <c r="BX2531" s="23"/>
      <c r="BY2531" s="23"/>
      <c r="BZ2531" s="23"/>
      <c r="CA2531" s="23"/>
    </row>
    <row r="2532" ht="15.75" customHeight="1">
      <c r="A2532" s="45">
        <v>4087.246574992171</v>
      </c>
      <c r="B2532" s="46">
        <v>0.057</v>
      </c>
      <c r="C2532" s="45"/>
      <c r="D2532" s="45"/>
      <c r="E2532" s="45"/>
      <c r="F2532" s="45"/>
      <c r="G2532" s="45"/>
      <c r="H2532" s="45">
        <v>4087.246574992171</v>
      </c>
      <c r="I2532" s="46">
        <v>0.237</v>
      </c>
      <c r="J2532" s="45"/>
      <c r="K2532" s="45"/>
      <c r="L2532" s="45"/>
      <c r="M2532" s="45"/>
      <c r="N2532" s="45"/>
      <c r="O2532" s="45">
        <v>4087.246574992171</v>
      </c>
      <c r="P2532" s="45">
        <v>5.007401060336563E-4</v>
      </c>
      <c r="Q2532" s="45"/>
      <c r="R2532" s="45"/>
      <c r="S2532" s="45"/>
      <c r="T2532" s="45"/>
      <c r="U2532" s="45"/>
      <c r="V2532" s="45">
        <v>4087.246574992171</v>
      </c>
      <c r="W2532" s="45">
        <v>0.0015094166667714679</v>
      </c>
      <c r="X2532" s="45"/>
      <c r="Y2532" s="45"/>
      <c r="Z2532" s="45"/>
      <c r="AA2532" s="45"/>
      <c r="AB2532" s="45"/>
      <c r="AC2532" s="45">
        <v>4087.246574992171</v>
      </c>
      <c r="AD2532" s="45">
        <v>50.02510337939136</v>
      </c>
      <c r="AE2532" s="45"/>
      <c r="AF2532" s="45"/>
      <c r="AG2532" s="45"/>
      <c r="AH2532" s="45"/>
      <c r="AI2532" s="45"/>
      <c r="AJ2532" s="45">
        <v>4087.246574992171</v>
      </c>
      <c r="AK2532" s="45">
        <v>0.021</v>
      </c>
      <c r="AL2532" s="45"/>
      <c r="AM2532" s="45"/>
      <c r="AN2532" s="45"/>
      <c r="AO2532" s="23"/>
      <c r="AP2532" s="23"/>
      <c r="AQ2532" s="45">
        <v>4087.246574992171</v>
      </c>
      <c r="AR2532" s="45">
        <v>0.017</v>
      </c>
      <c r="AS2532" s="23"/>
      <c r="AT2532" s="23"/>
      <c r="AU2532" s="23"/>
      <c r="AV2532" s="23"/>
      <c r="AW2532" s="23"/>
      <c r="AX2532" s="45">
        <v>4087.246574992171</v>
      </c>
      <c r="AY2532" s="23">
        <v>0.381</v>
      </c>
      <c r="AZ2532" s="23"/>
      <c r="BA2532" s="23"/>
      <c r="BB2532" s="23"/>
      <c r="BC2532" s="23"/>
      <c r="BD2532" s="23"/>
      <c r="BE2532" s="45">
        <v>4087.246574992171</v>
      </c>
      <c r="BF2532" s="45">
        <v>65.0</v>
      </c>
      <c r="BG2532" s="23"/>
      <c r="BH2532" s="23"/>
      <c r="BI2532" s="23"/>
      <c r="BJ2532" s="23"/>
      <c r="BK2532" s="23"/>
      <c r="BL2532" s="45">
        <v>4087.246574992171</v>
      </c>
      <c r="BM2532" s="45">
        <v>0.732</v>
      </c>
      <c r="BN2532" s="23"/>
      <c r="BO2532" s="23"/>
      <c r="BP2532" s="23"/>
      <c r="BQ2532" s="23"/>
      <c r="BR2532" s="23"/>
      <c r="BS2532" s="45">
        <v>4087.246574992171</v>
      </c>
      <c r="BT2532" s="45">
        <v>0.306</v>
      </c>
      <c r="BU2532" s="23"/>
      <c r="BV2532" s="23"/>
      <c r="BW2532" s="23"/>
      <c r="BX2532" s="23"/>
      <c r="BY2532" s="23"/>
      <c r="BZ2532" s="23"/>
      <c r="CA2532" s="23"/>
    </row>
    <row r="2533" ht="15.75" customHeight="1">
      <c r="A2533" s="45">
        <v>4043.643283890405</v>
      </c>
      <c r="B2533" s="46">
        <v>0.053</v>
      </c>
      <c r="C2533" s="45"/>
      <c r="D2533" s="45"/>
      <c r="E2533" s="45"/>
      <c r="F2533" s="45"/>
      <c r="G2533" s="45"/>
      <c r="H2533" s="45">
        <v>4043.643283890405</v>
      </c>
      <c r="I2533" s="46">
        <v>0.21</v>
      </c>
      <c r="J2533" s="45"/>
      <c r="K2533" s="45"/>
      <c r="L2533" s="45"/>
      <c r="M2533" s="45"/>
      <c r="N2533" s="45"/>
      <c r="O2533" s="45">
        <v>4043.643283890405</v>
      </c>
      <c r="P2533" s="45"/>
      <c r="Q2533" s="45"/>
      <c r="R2533" s="45"/>
      <c r="S2533" s="45"/>
      <c r="T2533" s="45"/>
      <c r="U2533" s="45"/>
      <c r="V2533" s="45">
        <v>4043.643283890405</v>
      </c>
      <c r="W2533" s="45"/>
      <c r="X2533" s="45"/>
      <c r="Y2533" s="45"/>
      <c r="Z2533" s="45"/>
      <c r="AA2533" s="45"/>
      <c r="AB2533" s="45"/>
      <c r="AC2533" s="45">
        <v>4043.643283890405</v>
      </c>
      <c r="AD2533" s="45">
        <v>48.52371940668486</v>
      </c>
      <c r="AE2533" s="45"/>
      <c r="AF2533" s="45"/>
      <c r="AG2533" s="45"/>
      <c r="AH2533" s="45"/>
      <c r="AI2533" s="45"/>
      <c r="AJ2533" s="45">
        <v>4043.643283890405</v>
      </c>
      <c r="AK2533" s="45">
        <v>0.021</v>
      </c>
      <c r="AL2533" s="45"/>
      <c r="AM2533" s="45"/>
      <c r="AN2533" s="45"/>
      <c r="AO2533" s="23"/>
      <c r="AP2533" s="23"/>
      <c r="AQ2533" s="45">
        <v>4043.643283890405</v>
      </c>
      <c r="AR2533" s="45">
        <v>0.016</v>
      </c>
      <c r="AS2533" s="23"/>
      <c r="AT2533" s="23"/>
      <c r="AU2533" s="23"/>
      <c r="AV2533" s="23"/>
      <c r="AW2533" s="23"/>
      <c r="AX2533" s="45">
        <v>4043.643283890405</v>
      </c>
      <c r="AY2533" s="23">
        <v>0.372</v>
      </c>
      <c r="AZ2533" s="23"/>
      <c r="BA2533" s="23"/>
      <c r="BB2533" s="23"/>
      <c r="BC2533" s="23"/>
      <c r="BD2533" s="23"/>
      <c r="BE2533" s="45">
        <v>4043.643283890405</v>
      </c>
      <c r="BF2533" s="45">
        <v>41.0</v>
      </c>
      <c r="BG2533" s="23"/>
      <c r="BH2533" s="23"/>
      <c r="BI2533" s="23"/>
      <c r="BJ2533" s="23"/>
      <c r="BK2533" s="23"/>
      <c r="BL2533" s="45">
        <v>4043.643283890405</v>
      </c>
      <c r="BM2533" s="45">
        <v>0.854</v>
      </c>
      <c r="BN2533" s="23"/>
      <c r="BO2533" s="23"/>
      <c r="BP2533" s="23"/>
      <c r="BQ2533" s="23"/>
      <c r="BR2533" s="23"/>
      <c r="BS2533" s="45">
        <v>4043.643283890405</v>
      </c>
      <c r="BT2533" s="45">
        <v>0.314</v>
      </c>
      <c r="BU2533" s="23"/>
      <c r="BV2533" s="23"/>
      <c r="BW2533" s="23"/>
      <c r="BX2533" s="23"/>
      <c r="BY2533" s="23"/>
      <c r="BZ2533" s="23"/>
      <c r="CA2533" s="23"/>
    </row>
    <row r="2534" ht="15.75" customHeight="1">
      <c r="A2534" s="45">
        <v>3998.2462393418546</v>
      </c>
      <c r="B2534" s="46">
        <v>0.049</v>
      </c>
      <c r="C2534" s="45"/>
      <c r="D2534" s="45"/>
      <c r="E2534" s="45"/>
      <c r="F2534" s="45"/>
      <c r="G2534" s="45"/>
      <c r="H2534" s="45">
        <v>3998.2462393418546</v>
      </c>
      <c r="I2534" s="46">
        <v>0.19</v>
      </c>
      <c r="J2534" s="45"/>
      <c r="K2534" s="45"/>
      <c r="L2534" s="45"/>
      <c r="M2534" s="45"/>
      <c r="N2534" s="45"/>
      <c r="O2534" s="45">
        <v>3998.2462393418546</v>
      </c>
      <c r="P2534" s="45">
        <v>4.663253690774269E-4</v>
      </c>
      <c r="Q2534" s="45"/>
      <c r="R2534" s="45"/>
      <c r="S2534" s="45"/>
      <c r="T2534" s="45"/>
      <c r="U2534" s="45"/>
      <c r="V2534" s="45">
        <v>3998.2462393418546</v>
      </c>
      <c r="W2534" s="45">
        <v>0.0012690501909760608</v>
      </c>
      <c r="X2534" s="45"/>
      <c r="Y2534" s="45"/>
      <c r="Z2534" s="45"/>
      <c r="AA2534" s="45"/>
      <c r="AB2534" s="45"/>
      <c r="AC2534" s="45">
        <v>3998.2462393418546</v>
      </c>
      <c r="AD2534" s="45">
        <v>56.043793440347365</v>
      </c>
      <c r="AE2534" s="45"/>
      <c r="AF2534" s="45"/>
      <c r="AG2534" s="45"/>
      <c r="AH2534" s="45"/>
      <c r="AI2534" s="45"/>
      <c r="AJ2534" s="45">
        <v>3998.2462393418546</v>
      </c>
      <c r="AK2534" s="45">
        <v>0.021</v>
      </c>
      <c r="AL2534" s="45"/>
      <c r="AM2534" s="45"/>
      <c r="AN2534" s="45"/>
      <c r="AO2534" s="23"/>
      <c r="AP2534" s="23"/>
      <c r="AQ2534" s="45">
        <v>3998.2462393418546</v>
      </c>
      <c r="AR2534" s="45">
        <v>0.015</v>
      </c>
      <c r="AS2534" s="23"/>
      <c r="AT2534" s="23"/>
      <c r="AU2534" s="23"/>
      <c r="AV2534" s="23"/>
      <c r="AW2534" s="23"/>
      <c r="AX2534" s="45">
        <v>3998.2462393418546</v>
      </c>
      <c r="AY2534" s="23">
        <v>0.371</v>
      </c>
      <c r="AZ2534" s="23"/>
      <c r="BA2534" s="23"/>
      <c r="BB2534" s="23"/>
      <c r="BC2534" s="23"/>
      <c r="BD2534" s="23"/>
      <c r="BE2534" s="45">
        <v>3998.2462393418546</v>
      </c>
      <c r="BF2534" s="45">
        <v>26.0</v>
      </c>
      <c r="BG2534" s="23"/>
      <c r="BH2534" s="23"/>
      <c r="BI2534" s="23"/>
      <c r="BJ2534" s="23"/>
      <c r="BK2534" s="23"/>
      <c r="BL2534" s="45">
        <v>3998.2462393418546</v>
      </c>
      <c r="BM2534" s="45">
        <v>0.995</v>
      </c>
      <c r="BN2534" s="23"/>
      <c r="BO2534" s="23"/>
      <c r="BP2534" s="23"/>
      <c r="BQ2534" s="23"/>
      <c r="BR2534" s="23"/>
      <c r="BS2534" s="45">
        <v>3998.2462393418546</v>
      </c>
      <c r="BT2534" s="45">
        <v>0.348</v>
      </c>
      <c r="BU2534" s="23"/>
      <c r="BV2534" s="23"/>
      <c r="BW2534" s="23"/>
      <c r="BX2534" s="23"/>
      <c r="BY2534" s="23"/>
      <c r="BZ2534" s="23"/>
      <c r="CA2534" s="23"/>
    </row>
    <row r="2535" ht="15.75" customHeight="1">
      <c r="A2535" s="45">
        <v>3984.482534071462</v>
      </c>
      <c r="B2535" s="46">
        <v>0.047</v>
      </c>
      <c r="C2535" s="45"/>
      <c r="D2535" s="45"/>
      <c r="E2535" s="45"/>
      <c r="F2535" s="45"/>
      <c r="G2535" s="45"/>
      <c r="H2535" s="45">
        <v>3984.482534071462</v>
      </c>
      <c r="I2535" s="46">
        <v>0.187</v>
      </c>
      <c r="J2535" s="45"/>
      <c r="K2535" s="45"/>
      <c r="L2535" s="45"/>
      <c r="M2535" s="45"/>
      <c r="N2535" s="45"/>
      <c r="O2535" s="45">
        <v>3984.482534071462</v>
      </c>
      <c r="P2535" s="45">
        <v>3.92978031623082E-4</v>
      </c>
      <c r="Q2535" s="45"/>
      <c r="R2535" s="45"/>
      <c r="S2535" s="45"/>
      <c r="T2535" s="45"/>
      <c r="U2535" s="45"/>
      <c r="V2535" s="45">
        <v>3984.482534071462</v>
      </c>
      <c r="W2535" s="45">
        <v>8.907682139729252E-4</v>
      </c>
      <c r="X2535" s="45"/>
      <c r="Y2535" s="45"/>
      <c r="Z2535" s="45"/>
      <c r="AA2535" s="45"/>
      <c r="AB2535" s="45"/>
      <c r="AC2535" s="45">
        <v>3984.482534071462</v>
      </c>
      <c r="AD2535" s="45">
        <v>59.56463720425474</v>
      </c>
      <c r="AE2535" s="45"/>
      <c r="AF2535" s="45"/>
      <c r="AG2535" s="45"/>
      <c r="AH2535" s="45"/>
      <c r="AI2535" s="45"/>
      <c r="AJ2535" s="45">
        <v>3984.482534071462</v>
      </c>
      <c r="AK2535" s="45">
        <v>0.02</v>
      </c>
      <c r="AL2535" s="45"/>
      <c r="AM2535" s="45"/>
      <c r="AN2535" s="45"/>
      <c r="AO2535" s="23"/>
      <c r="AP2535" s="23"/>
      <c r="AQ2535" s="45">
        <v>3984.482534071462</v>
      </c>
      <c r="AR2535" s="45">
        <v>0.014</v>
      </c>
      <c r="AS2535" s="23"/>
      <c r="AT2535" s="23"/>
      <c r="AU2535" s="23"/>
      <c r="AV2535" s="23"/>
      <c r="AW2535" s="23"/>
      <c r="AX2535" s="45">
        <v>3984.482534071462</v>
      </c>
      <c r="AY2535" s="23">
        <v>0.366</v>
      </c>
      <c r="AZ2535" s="23"/>
      <c r="BA2535" s="23"/>
      <c r="BB2535" s="23"/>
      <c r="BC2535" s="23"/>
      <c r="BD2535" s="23"/>
      <c r="BE2535" s="45">
        <v>3984.482534071462</v>
      </c>
      <c r="BF2535" s="45">
        <v>25.0</v>
      </c>
      <c r="BG2535" s="23"/>
      <c r="BH2535" s="23"/>
      <c r="BI2535" s="23"/>
      <c r="BJ2535" s="23"/>
      <c r="BK2535" s="23"/>
      <c r="BL2535" s="45">
        <v>3984.482534071462</v>
      </c>
      <c r="BM2535" s="45">
        <v>1.096</v>
      </c>
      <c r="BN2535" s="23"/>
      <c r="BO2535" s="23"/>
      <c r="BP2535" s="23"/>
      <c r="BQ2535" s="23"/>
      <c r="BR2535" s="23"/>
      <c r="BS2535" s="45">
        <v>3984.482534071462</v>
      </c>
      <c r="BT2535" s="45">
        <v>0.36</v>
      </c>
      <c r="BU2535" s="23"/>
      <c r="BV2535" s="23"/>
      <c r="BW2535" s="23"/>
      <c r="BX2535" s="23"/>
      <c r="BY2535" s="23"/>
      <c r="BZ2535" s="23"/>
      <c r="CA2535" s="23"/>
    </row>
    <row r="2536" ht="15.75" customHeight="1">
      <c r="A2536" s="45">
        <v>3968.2804340431776</v>
      </c>
      <c r="B2536" s="46">
        <v>0.051</v>
      </c>
      <c r="C2536" s="45"/>
      <c r="D2536" s="45"/>
      <c r="E2536" s="45"/>
      <c r="F2536" s="45"/>
      <c r="G2536" s="45"/>
      <c r="H2536" s="45">
        <v>3968.2804340431776</v>
      </c>
      <c r="I2536" s="46">
        <v>0.192</v>
      </c>
      <c r="J2536" s="45"/>
      <c r="K2536" s="45"/>
      <c r="L2536" s="45"/>
      <c r="M2536" s="45"/>
      <c r="N2536" s="45"/>
      <c r="O2536" s="45">
        <v>3968.2804340431776</v>
      </c>
      <c r="P2536" s="45">
        <v>4.41779657060538E-4</v>
      </c>
      <c r="Q2536" s="45"/>
      <c r="R2536" s="45"/>
      <c r="S2536" s="45"/>
      <c r="T2536" s="45"/>
      <c r="U2536" s="45"/>
      <c r="V2536" s="45">
        <v>3968.2804340431776</v>
      </c>
      <c r="W2536" s="45">
        <v>0.0011692755053721846</v>
      </c>
      <c r="X2536" s="45"/>
      <c r="Y2536" s="45"/>
      <c r="Z2536" s="45"/>
      <c r="AA2536" s="45"/>
      <c r="AB2536" s="45"/>
      <c r="AC2536" s="45">
        <v>3968.2804340431776</v>
      </c>
      <c r="AD2536" s="45">
        <v>65.02644408726215</v>
      </c>
      <c r="AE2536" s="45"/>
      <c r="AF2536" s="45"/>
      <c r="AG2536" s="45"/>
      <c r="AH2536" s="45"/>
      <c r="AI2536" s="45"/>
      <c r="AJ2536" s="45">
        <v>3968.2804340431776</v>
      </c>
      <c r="AK2536" s="45">
        <v>0.02</v>
      </c>
      <c r="AL2536" s="45"/>
      <c r="AM2536" s="45"/>
      <c r="AN2536" s="45"/>
      <c r="AO2536" s="23"/>
      <c r="AP2536" s="23"/>
      <c r="AQ2536" s="45">
        <v>3968.2804340431776</v>
      </c>
      <c r="AR2536" s="45">
        <v>0.014</v>
      </c>
      <c r="AS2536" s="23"/>
      <c r="AT2536" s="23"/>
      <c r="AU2536" s="23"/>
      <c r="AV2536" s="23"/>
      <c r="AW2536" s="23"/>
      <c r="AX2536" s="45">
        <v>3968.2804340431776</v>
      </c>
      <c r="AY2536" s="23">
        <v>0.364</v>
      </c>
      <c r="AZ2536" s="23"/>
      <c r="BA2536" s="23"/>
      <c r="BB2536" s="23"/>
      <c r="BC2536" s="23"/>
      <c r="BD2536" s="23"/>
      <c r="BE2536" s="45">
        <v>3968.2804340431776</v>
      </c>
      <c r="BF2536" s="45">
        <v>25.0</v>
      </c>
      <c r="BG2536" s="23"/>
      <c r="BH2536" s="23"/>
      <c r="BI2536" s="23"/>
      <c r="BJ2536" s="23"/>
      <c r="BK2536" s="23"/>
      <c r="BL2536" s="45">
        <v>3968.2804340431776</v>
      </c>
      <c r="BM2536" s="45">
        <v>0.98</v>
      </c>
      <c r="BN2536" s="23"/>
      <c r="BO2536" s="23"/>
      <c r="BP2536" s="23"/>
      <c r="BQ2536" s="23"/>
      <c r="BR2536" s="23"/>
      <c r="BS2536" s="45">
        <v>3968.2804340431776</v>
      </c>
      <c r="BT2536" s="45">
        <v>0.382</v>
      </c>
      <c r="BU2536" s="23"/>
      <c r="BV2536" s="23"/>
      <c r="BW2536" s="23"/>
      <c r="BX2536" s="23"/>
      <c r="BY2536" s="23"/>
      <c r="BZ2536" s="23"/>
      <c r="CA2536" s="23"/>
    </row>
    <row r="2537" ht="15.75" customHeight="1">
      <c r="A2537" s="45">
        <v>35689.8707685525</v>
      </c>
      <c r="B2537" s="46"/>
      <c r="C2537" s="45"/>
      <c r="D2537" s="45"/>
      <c r="E2537" s="45"/>
      <c r="F2537" s="45"/>
      <c r="G2537" s="45"/>
      <c r="H2537" s="45">
        <v>35689.8707685525</v>
      </c>
      <c r="I2537" s="46"/>
      <c r="J2537" s="45"/>
      <c r="K2537" s="45"/>
      <c r="L2537" s="45"/>
      <c r="M2537" s="45"/>
      <c r="N2537" s="45"/>
      <c r="O2537" s="45">
        <v>35689.8707685525</v>
      </c>
      <c r="P2537" s="45"/>
      <c r="Q2537" s="45"/>
      <c r="R2537" s="45"/>
      <c r="S2537" s="45"/>
      <c r="T2537" s="45"/>
      <c r="U2537" s="45"/>
      <c r="V2537" s="45">
        <v>35689.8707685525</v>
      </c>
      <c r="W2537" s="45"/>
      <c r="X2537" s="45"/>
      <c r="Y2537" s="45"/>
      <c r="Z2537" s="45"/>
      <c r="AA2537" s="45"/>
      <c r="AB2537" s="45"/>
      <c r="AC2537" s="45">
        <v>35689.8707685525</v>
      </c>
      <c r="AD2537" s="45">
        <v>349.8132186358859</v>
      </c>
      <c r="AE2537" s="45"/>
      <c r="AF2537" s="45"/>
      <c r="AG2537" s="45"/>
      <c r="AH2537" s="45"/>
      <c r="AI2537" s="45"/>
      <c r="AJ2537" s="45">
        <v>35689.8707685525</v>
      </c>
      <c r="AK2537" s="45">
        <v>0.016</v>
      </c>
      <c r="AL2537" s="45"/>
      <c r="AM2537" s="45"/>
      <c r="AN2537" s="45"/>
      <c r="AO2537" s="23"/>
      <c r="AP2537" s="23"/>
      <c r="AQ2537" s="45">
        <v>35689.8707685525</v>
      </c>
      <c r="AR2537" s="45"/>
      <c r="AS2537" s="23"/>
      <c r="AT2537" s="23"/>
      <c r="AU2537" s="23"/>
      <c r="AV2537" s="23"/>
      <c r="AW2537" s="23"/>
      <c r="AX2537" s="45">
        <v>35689.8707685525</v>
      </c>
      <c r="AY2537" s="23"/>
      <c r="AZ2537" s="23"/>
      <c r="BA2537" s="23"/>
      <c r="BB2537" s="23"/>
      <c r="BC2537" s="23"/>
      <c r="BD2537" s="23"/>
      <c r="BE2537" s="45">
        <v>35689.8707685525</v>
      </c>
      <c r="BF2537" s="45"/>
      <c r="BG2537" s="23"/>
      <c r="BH2537" s="23"/>
      <c r="BI2537" s="23"/>
      <c r="BJ2537" s="23"/>
      <c r="BK2537" s="23"/>
      <c r="BL2537" s="45">
        <v>35689.8707685525</v>
      </c>
      <c r="BM2537" s="45">
        <v>0.347</v>
      </c>
      <c r="BN2537" s="23"/>
      <c r="BO2537" s="23"/>
      <c r="BP2537" s="23"/>
      <c r="BQ2537" s="23"/>
      <c r="BR2537" s="23"/>
      <c r="BS2537" s="45">
        <v>35689.8707685525</v>
      </c>
      <c r="BT2537" s="45">
        <v>0.105</v>
      </c>
      <c r="BU2537" s="23"/>
      <c r="BV2537" s="23"/>
      <c r="BW2537" s="23"/>
      <c r="BX2537" s="23"/>
      <c r="BY2537" s="23"/>
      <c r="BZ2537" s="23"/>
      <c r="CA2537" s="23"/>
    </row>
    <row r="2538" ht="15.75" customHeight="1">
      <c r="A2538" s="45">
        <v>35613.5241310431</v>
      </c>
      <c r="B2538" s="46"/>
      <c r="C2538" s="45"/>
      <c r="D2538" s="45"/>
      <c r="E2538" s="45"/>
      <c r="F2538" s="45"/>
      <c r="G2538" s="45"/>
      <c r="H2538" s="45">
        <v>35613.5241310431</v>
      </c>
      <c r="I2538" s="46"/>
      <c r="J2538" s="45"/>
      <c r="K2538" s="45"/>
      <c r="L2538" s="45"/>
      <c r="M2538" s="45"/>
      <c r="N2538" s="45"/>
      <c r="O2538" s="45">
        <v>35613.5241310431</v>
      </c>
      <c r="P2538" s="45"/>
      <c r="Q2538" s="45"/>
      <c r="R2538" s="45"/>
      <c r="S2538" s="45"/>
      <c r="T2538" s="45"/>
      <c r="U2538" s="45"/>
      <c r="V2538" s="45">
        <v>35613.5241310431</v>
      </c>
      <c r="W2538" s="45"/>
      <c r="X2538" s="45"/>
      <c r="Y2538" s="45"/>
      <c r="Z2538" s="45"/>
      <c r="AA2538" s="45"/>
      <c r="AB2538" s="45"/>
      <c r="AC2538" s="45">
        <v>35613.5241310431</v>
      </c>
      <c r="AD2538" s="45">
        <v>381.27419952057915</v>
      </c>
      <c r="AE2538" s="45"/>
      <c r="AF2538" s="45"/>
      <c r="AG2538" s="45"/>
      <c r="AH2538" s="45"/>
      <c r="AI2538" s="45"/>
      <c r="AJ2538" s="45">
        <v>35613.5241310431</v>
      </c>
      <c r="AK2538" s="45">
        <v>0.015</v>
      </c>
      <c r="AL2538" s="45"/>
      <c r="AM2538" s="45"/>
      <c r="AN2538" s="45"/>
      <c r="AO2538" s="23"/>
      <c r="AP2538" s="23"/>
      <c r="AQ2538" s="45">
        <v>35613.5241310431</v>
      </c>
      <c r="AR2538" s="45"/>
      <c r="AS2538" s="23"/>
      <c r="AT2538" s="23"/>
      <c r="AU2538" s="23"/>
      <c r="AV2538" s="23"/>
      <c r="AW2538" s="23"/>
      <c r="AX2538" s="45">
        <v>35613.5241310431</v>
      </c>
      <c r="AY2538" s="23"/>
      <c r="AZ2538" s="23"/>
      <c r="BA2538" s="23"/>
      <c r="BB2538" s="23"/>
      <c r="BC2538" s="23"/>
      <c r="BD2538" s="23"/>
      <c r="BE2538" s="45">
        <v>35613.5241310431</v>
      </c>
      <c r="BF2538" s="45"/>
      <c r="BG2538" s="23"/>
      <c r="BH2538" s="23"/>
      <c r="BI2538" s="23"/>
      <c r="BJ2538" s="23"/>
      <c r="BK2538" s="23"/>
      <c r="BL2538" s="45">
        <v>35613.5241310431</v>
      </c>
      <c r="BM2538" s="45">
        <v>0.429</v>
      </c>
      <c r="BN2538" s="23"/>
      <c r="BO2538" s="23"/>
      <c r="BP2538" s="23"/>
      <c r="BQ2538" s="23"/>
      <c r="BR2538" s="23"/>
      <c r="BS2538" s="45">
        <v>35613.5241310431</v>
      </c>
      <c r="BT2538" s="45">
        <v>0.156</v>
      </c>
      <c r="BU2538" s="23"/>
      <c r="BV2538" s="23"/>
      <c r="BW2538" s="23"/>
      <c r="BX2538" s="23"/>
      <c r="BY2538" s="23"/>
      <c r="BZ2538" s="23"/>
      <c r="CA2538" s="23"/>
    </row>
    <row r="2539" ht="15.75" customHeight="1">
      <c r="A2539" s="45">
        <v>35567.63460322865</v>
      </c>
      <c r="B2539" s="46"/>
      <c r="C2539" s="45"/>
      <c r="D2539" s="45"/>
      <c r="E2539" s="45"/>
      <c r="F2539" s="45"/>
      <c r="G2539" s="45"/>
      <c r="H2539" s="45">
        <v>35567.63460322865</v>
      </c>
      <c r="I2539" s="46"/>
      <c r="J2539" s="45"/>
      <c r="K2539" s="45"/>
      <c r="L2539" s="45"/>
      <c r="M2539" s="45"/>
      <c r="N2539" s="45"/>
      <c r="O2539" s="45">
        <v>35567.63460322865</v>
      </c>
      <c r="P2539" s="45"/>
      <c r="Q2539" s="45"/>
      <c r="R2539" s="45"/>
      <c r="S2539" s="45"/>
      <c r="T2539" s="45"/>
      <c r="U2539" s="45"/>
      <c r="V2539" s="45">
        <v>35567.63460322865</v>
      </c>
      <c r="W2539" s="45"/>
      <c r="X2539" s="45"/>
      <c r="Y2539" s="45"/>
      <c r="Z2539" s="45"/>
      <c r="AA2539" s="45"/>
      <c r="AB2539" s="45"/>
      <c r="AC2539" s="45">
        <v>35567.63460322865</v>
      </c>
      <c r="AD2539" s="45">
        <v>344.95375030631317</v>
      </c>
      <c r="AE2539" s="45"/>
      <c r="AF2539" s="45"/>
      <c r="AG2539" s="45"/>
      <c r="AH2539" s="45"/>
      <c r="AI2539" s="45"/>
      <c r="AJ2539" s="45">
        <v>35567.63460322865</v>
      </c>
      <c r="AK2539" s="45">
        <v>0.014</v>
      </c>
      <c r="AL2539" s="45"/>
      <c r="AM2539" s="45"/>
      <c r="AN2539" s="45"/>
      <c r="AO2539" s="23"/>
      <c r="AP2539" s="23"/>
      <c r="AQ2539" s="45">
        <v>35567.63460322865</v>
      </c>
      <c r="AR2539" s="45"/>
      <c r="AS2539" s="23"/>
      <c r="AT2539" s="23"/>
      <c r="AU2539" s="23"/>
      <c r="AV2539" s="23"/>
      <c r="AW2539" s="23"/>
      <c r="AX2539" s="45">
        <v>35567.63460322865</v>
      </c>
      <c r="AY2539" s="23"/>
      <c r="AZ2539" s="23"/>
      <c r="BA2539" s="23"/>
      <c r="BB2539" s="23"/>
      <c r="BC2539" s="23"/>
      <c r="BD2539" s="23"/>
      <c r="BE2539" s="45">
        <v>35567.63460322865</v>
      </c>
      <c r="BF2539" s="45"/>
      <c r="BG2539" s="23"/>
      <c r="BH2539" s="23"/>
      <c r="BI2539" s="23"/>
      <c r="BJ2539" s="23"/>
      <c r="BK2539" s="23"/>
      <c r="BL2539" s="45">
        <v>35567.63460322865</v>
      </c>
      <c r="BM2539" s="45">
        <v>0.434</v>
      </c>
      <c r="BN2539" s="23"/>
      <c r="BO2539" s="23"/>
      <c r="BP2539" s="23"/>
      <c r="BQ2539" s="23"/>
      <c r="BR2539" s="23"/>
      <c r="BS2539" s="45">
        <v>35567.63460322865</v>
      </c>
      <c r="BT2539" s="45">
        <v>0.175</v>
      </c>
      <c r="BU2539" s="23"/>
      <c r="BV2539" s="23"/>
      <c r="BW2539" s="23"/>
      <c r="BX2539" s="23"/>
      <c r="BY2539" s="23"/>
      <c r="BZ2539" s="23"/>
      <c r="CA2539" s="23"/>
    </row>
    <row r="2540" ht="15.75" customHeight="1">
      <c r="A2540" s="45">
        <v>35806.74290627912</v>
      </c>
      <c r="B2540" s="46"/>
      <c r="C2540" s="45"/>
      <c r="D2540" s="45"/>
      <c r="E2540" s="45"/>
      <c r="F2540" s="45"/>
      <c r="G2540" s="45"/>
      <c r="H2540" s="45">
        <v>35806.74290627912</v>
      </c>
      <c r="I2540" s="46"/>
      <c r="J2540" s="45"/>
      <c r="K2540" s="45"/>
      <c r="L2540" s="45"/>
      <c r="M2540" s="45"/>
      <c r="N2540" s="45"/>
      <c r="O2540" s="45">
        <v>35806.74290627912</v>
      </c>
      <c r="P2540" s="45"/>
      <c r="Q2540" s="45"/>
      <c r="R2540" s="45"/>
      <c r="S2540" s="45"/>
      <c r="T2540" s="45"/>
      <c r="U2540" s="45"/>
      <c r="V2540" s="45">
        <v>35806.74290627912</v>
      </c>
      <c r="W2540" s="45"/>
      <c r="X2540" s="45"/>
      <c r="Y2540" s="45"/>
      <c r="Z2540" s="45"/>
      <c r="AA2540" s="45"/>
      <c r="AB2540" s="45"/>
      <c r="AC2540" s="45">
        <v>35806.74290627912</v>
      </c>
      <c r="AD2540" s="45">
        <v>371.13558340814853</v>
      </c>
      <c r="AE2540" s="45"/>
      <c r="AF2540" s="45"/>
      <c r="AG2540" s="45"/>
      <c r="AH2540" s="45"/>
      <c r="AI2540" s="45"/>
      <c r="AJ2540" s="45">
        <v>35806.74290627912</v>
      </c>
      <c r="AK2540" s="45">
        <v>0.013</v>
      </c>
      <c r="AL2540" s="45"/>
      <c r="AM2540" s="45"/>
      <c r="AN2540" s="45"/>
      <c r="AO2540" s="23"/>
      <c r="AP2540" s="23"/>
      <c r="AQ2540" s="45">
        <v>35806.74290627912</v>
      </c>
      <c r="AR2540" s="45"/>
      <c r="AS2540" s="23"/>
      <c r="AT2540" s="23"/>
      <c r="AU2540" s="23"/>
      <c r="AV2540" s="23"/>
      <c r="AW2540" s="23"/>
      <c r="AX2540" s="45">
        <v>35806.74290627912</v>
      </c>
      <c r="AY2540" s="23"/>
      <c r="AZ2540" s="23"/>
      <c r="BA2540" s="23"/>
      <c r="BB2540" s="23"/>
      <c r="BC2540" s="23"/>
      <c r="BD2540" s="23"/>
      <c r="BE2540" s="45">
        <v>35806.74290627912</v>
      </c>
      <c r="BF2540" s="45">
        <v>7.0</v>
      </c>
      <c r="BG2540" s="23"/>
      <c r="BH2540" s="23"/>
      <c r="BI2540" s="23"/>
      <c r="BJ2540" s="23"/>
      <c r="BK2540" s="23"/>
      <c r="BL2540" s="45">
        <v>35806.74290627912</v>
      </c>
      <c r="BM2540" s="45">
        <v>0.452</v>
      </c>
      <c r="BN2540" s="23"/>
      <c r="BO2540" s="23"/>
      <c r="BP2540" s="23"/>
      <c r="BQ2540" s="23"/>
      <c r="BR2540" s="23"/>
      <c r="BS2540" s="45">
        <v>35806.74290627912</v>
      </c>
      <c r="BT2540" s="45">
        <v>0.197</v>
      </c>
      <c r="BU2540" s="23"/>
      <c r="BV2540" s="23"/>
      <c r="BW2540" s="23"/>
      <c r="BX2540" s="23"/>
      <c r="BY2540" s="23"/>
      <c r="BZ2540" s="23"/>
      <c r="CA2540" s="23"/>
    </row>
    <row r="2541" ht="15.75" customHeight="1">
      <c r="A2541" s="45">
        <v>35799.416652425294</v>
      </c>
      <c r="B2541" s="46"/>
      <c r="C2541" s="45"/>
      <c r="D2541" s="45"/>
      <c r="E2541" s="45"/>
      <c r="F2541" s="45"/>
      <c r="G2541" s="45"/>
      <c r="H2541" s="45">
        <v>35799.416652425294</v>
      </c>
      <c r="I2541" s="46"/>
      <c r="J2541" s="45"/>
      <c r="K2541" s="45"/>
      <c r="L2541" s="45"/>
      <c r="M2541" s="45"/>
      <c r="N2541" s="45"/>
      <c r="O2541" s="45">
        <v>35799.416652425294</v>
      </c>
      <c r="P2541" s="45"/>
      <c r="Q2541" s="45"/>
      <c r="R2541" s="45"/>
      <c r="S2541" s="45"/>
      <c r="T2541" s="45"/>
      <c r="U2541" s="45"/>
      <c r="V2541" s="45">
        <v>35799.416652425294</v>
      </c>
      <c r="W2541" s="45"/>
      <c r="X2541" s="45"/>
      <c r="Y2541" s="45"/>
      <c r="Z2541" s="45"/>
      <c r="AA2541" s="45"/>
      <c r="AB2541" s="45"/>
      <c r="AC2541" s="45">
        <v>35799.416652425294</v>
      </c>
      <c r="AD2541" s="45">
        <v>413.91442319300484</v>
      </c>
      <c r="AE2541" s="45"/>
      <c r="AF2541" s="45"/>
      <c r="AG2541" s="45"/>
      <c r="AH2541" s="45"/>
      <c r="AI2541" s="45"/>
      <c r="AJ2541" s="45">
        <v>35799.416652425294</v>
      </c>
      <c r="AK2541" s="45">
        <v>0.013</v>
      </c>
      <c r="AL2541" s="45"/>
      <c r="AM2541" s="45"/>
      <c r="AN2541" s="45"/>
      <c r="AO2541" s="23"/>
      <c r="AP2541" s="23"/>
      <c r="AQ2541" s="45">
        <v>35799.416652425294</v>
      </c>
      <c r="AR2541" s="45"/>
      <c r="AS2541" s="23"/>
      <c r="AT2541" s="23"/>
      <c r="AU2541" s="23"/>
      <c r="AV2541" s="23"/>
      <c r="AW2541" s="23"/>
      <c r="AX2541" s="45">
        <v>35799.416652425294</v>
      </c>
      <c r="AY2541" s="23"/>
      <c r="AZ2541" s="23"/>
      <c r="BA2541" s="23"/>
      <c r="BB2541" s="23"/>
      <c r="BC2541" s="23"/>
      <c r="BD2541" s="23"/>
      <c r="BE2541" s="45">
        <v>35799.416652425294</v>
      </c>
      <c r="BF2541" s="45">
        <v>7.0</v>
      </c>
      <c r="BG2541" s="23"/>
      <c r="BH2541" s="23"/>
      <c r="BI2541" s="23"/>
      <c r="BJ2541" s="23"/>
      <c r="BK2541" s="23"/>
      <c r="BL2541" s="45">
        <v>35799.416652425294</v>
      </c>
      <c r="BM2541" s="45">
        <v>0.49</v>
      </c>
      <c r="BN2541" s="23"/>
      <c r="BO2541" s="23"/>
      <c r="BP2541" s="23"/>
      <c r="BQ2541" s="23"/>
      <c r="BR2541" s="23"/>
      <c r="BS2541" s="45">
        <v>35799.416652425294</v>
      </c>
      <c r="BT2541" s="45">
        <v>0.221</v>
      </c>
      <c r="BU2541" s="23"/>
      <c r="BV2541" s="23"/>
      <c r="BW2541" s="23"/>
      <c r="BX2541" s="23"/>
      <c r="BY2541" s="23"/>
      <c r="BZ2541" s="23"/>
      <c r="CA2541" s="23"/>
    </row>
    <row r="2542" ht="15.75" customHeight="1">
      <c r="A2542" s="45">
        <v>35851.091835842824</v>
      </c>
      <c r="B2542" s="46"/>
      <c r="C2542" s="45"/>
      <c r="D2542" s="45"/>
      <c r="E2542" s="45"/>
      <c r="F2542" s="45"/>
      <c r="G2542" s="45"/>
      <c r="H2542" s="45">
        <v>35851.091835842824</v>
      </c>
      <c r="I2542" s="46"/>
      <c r="J2542" s="45"/>
      <c r="K2542" s="45"/>
      <c r="L2542" s="45"/>
      <c r="M2542" s="45"/>
      <c r="N2542" s="45"/>
      <c r="O2542" s="45">
        <v>35851.091835842824</v>
      </c>
      <c r="P2542" s="45"/>
      <c r="Q2542" s="45"/>
      <c r="R2542" s="45"/>
      <c r="S2542" s="45"/>
      <c r="T2542" s="45"/>
      <c r="U2542" s="45"/>
      <c r="V2542" s="45">
        <v>35851.091835842824</v>
      </c>
      <c r="W2542" s="45"/>
      <c r="X2542" s="45"/>
      <c r="Y2542" s="45"/>
      <c r="Z2542" s="45"/>
      <c r="AA2542" s="45"/>
      <c r="AB2542" s="45"/>
      <c r="AC2542" s="45">
        <v>35851.091835842824</v>
      </c>
      <c r="AD2542" s="45">
        <v>435.185151262822</v>
      </c>
      <c r="AE2542" s="45"/>
      <c r="AF2542" s="45"/>
      <c r="AG2542" s="45"/>
      <c r="AH2542" s="45"/>
      <c r="AI2542" s="45"/>
      <c r="AJ2542" s="45">
        <v>35851.091835842824</v>
      </c>
      <c r="AK2542" s="45">
        <v>0.013</v>
      </c>
      <c r="AL2542" s="45"/>
      <c r="AM2542" s="45"/>
      <c r="AN2542" s="45"/>
      <c r="AO2542" s="23"/>
      <c r="AP2542" s="23"/>
      <c r="AQ2542" s="45">
        <v>35851.091835842824</v>
      </c>
      <c r="AR2542" s="45"/>
      <c r="AS2542" s="23"/>
      <c r="AT2542" s="23"/>
      <c r="AU2542" s="23"/>
      <c r="AV2542" s="23"/>
      <c r="AW2542" s="23"/>
      <c r="AX2542" s="45">
        <v>35851.091835842824</v>
      </c>
      <c r="AY2542" s="23">
        <v>0.576</v>
      </c>
      <c r="AZ2542" s="23"/>
      <c r="BA2542" s="23"/>
      <c r="BB2542" s="23"/>
      <c r="BC2542" s="23"/>
      <c r="BD2542" s="23"/>
      <c r="BE2542" s="45">
        <v>35851.091835842824</v>
      </c>
      <c r="BF2542" s="45">
        <v>7.0</v>
      </c>
      <c r="BG2542" s="23"/>
      <c r="BH2542" s="23"/>
      <c r="BI2542" s="23"/>
      <c r="BJ2542" s="23"/>
      <c r="BK2542" s="23"/>
      <c r="BL2542" s="45">
        <v>35851.091835842824</v>
      </c>
      <c r="BM2542" s="45">
        <v>0.53</v>
      </c>
      <c r="BN2542" s="23"/>
      <c r="BO2542" s="23"/>
      <c r="BP2542" s="23"/>
      <c r="BQ2542" s="23"/>
      <c r="BR2542" s="23"/>
      <c r="BS2542" s="45">
        <v>35851.091835842824</v>
      </c>
      <c r="BT2542" s="45">
        <v>0.234</v>
      </c>
      <c r="BU2542" s="23"/>
      <c r="BV2542" s="23"/>
      <c r="BW2542" s="23"/>
      <c r="BX2542" s="23"/>
      <c r="BY2542" s="23"/>
      <c r="BZ2542" s="23"/>
      <c r="CA2542" s="23"/>
    </row>
    <row r="2543" ht="15.75" customHeight="1">
      <c r="A2543" s="45">
        <v>37580.015210708254</v>
      </c>
      <c r="B2543" s="46"/>
      <c r="C2543" s="45"/>
      <c r="D2543" s="45"/>
      <c r="E2543" s="45"/>
      <c r="F2543" s="45"/>
      <c r="G2543" s="45"/>
      <c r="H2543" s="45">
        <v>37580.015210708254</v>
      </c>
      <c r="I2543" s="46"/>
      <c r="J2543" s="45"/>
      <c r="K2543" s="45"/>
      <c r="L2543" s="45"/>
      <c r="M2543" s="45"/>
      <c r="N2543" s="45"/>
      <c r="O2543" s="45">
        <v>37580.015210708254</v>
      </c>
      <c r="P2543" s="45"/>
      <c r="Q2543" s="45"/>
      <c r="R2543" s="45"/>
      <c r="S2543" s="45"/>
      <c r="T2543" s="45"/>
      <c r="U2543" s="45"/>
      <c r="V2543" s="45">
        <v>37580.015210708254</v>
      </c>
      <c r="W2543" s="45"/>
      <c r="X2543" s="45"/>
      <c r="Y2543" s="45"/>
      <c r="Z2543" s="45"/>
      <c r="AA2543" s="45"/>
      <c r="AB2543" s="45"/>
      <c r="AC2543" s="45">
        <v>37580.015210708254</v>
      </c>
      <c r="AD2543" s="45">
        <v>460.42088565846757</v>
      </c>
      <c r="AE2543" s="45"/>
      <c r="AF2543" s="45"/>
      <c r="AG2543" s="45"/>
      <c r="AH2543" s="45"/>
      <c r="AI2543" s="45"/>
      <c r="AJ2543" s="45">
        <v>37580.015210708254</v>
      </c>
      <c r="AK2543" s="45">
        <v>0.012</v>
      </c>
      <c r="AL2543" s="45"/>
      <c r="AM2543" s="45"/>
      <c r="AN2543" s="45"/>
      <c r="AO2543" s="23"/>
      <c r="AP2543" s="23"/>
      <c r="AQ2543" s="45">
        <v>37580.015210708254</v>
      </c>
      <c r="AR2543" s="45"/>
      <c r="AS2543" s="23"/>
      <c r="AT2543" s="23"/>
      <c r="AU2543" s="23"/>
      <c r="AV2543" s="23"/>
      <c r="AW2543" s="23"/>
      <c r="AX2543" s="45">
        <v>37580.015210708254</v>
      </c>
      <c r="AY2543" s="23">
        <v>0.576</v>
      </c>
      <c r="AZ2543" s="23"/>
      <c r="BA2543" s="23"/>
      <c r="BB2543" s="23"/>
      <c r="BC2543" s="23"/>
      <c r="BD2543" s="23"/>
      <c r="BE2543" s="45">
        <v>37580.015210708254</v>
      </c>
      <c r="BF2543" s="45">
        <v>7.0</v>
      </c>
      <c r="BG2543" s="23"/>
      <c r="BH2543" s="23"/>
      <c r="BI2543" s="23"/>
      <c r="BJ2543" s="23"/>
      <c r="BK2543" s="23"/>
      <c r="BL2543" s="45">
        <v>37580.015210708254</v>
      </c>
      <c r="BM2543" s="45">
        <v>0.586</v>
      </c>
      <c r="BN2543" s="23"/>
      <c r="BO2543" s="23"/>
      <c r="BP2543" s="23"/>
      <c r="BQ2543" s="23"/>
      <c r="BR2543" s="23"/>
      <c r="BS2543" s="45">
        <v>37580.015210708254</v>
      </c>
      <c r="BT2543" s="45">
        <v>0.254</v>
      </c>
      <c r="BU2543" s="23"/>
      <c r="BV2543" s="23"/>
      <c r="BW2543" s="23"/>
      <c r="BX2543" s="23"/>
      <c r="BY2543" s="23"/>
      <c r="BZ2543" s="23"/>
      <c r="CA2543" s="23"/>
    </row>
    <row r="2544" ht="15.75" customHeight="1">
      <c r="A2544" s="45">
        <v>37800.73724654672</v>
      </c>
      <c r="B2544" s="46"/>
      <c r="C2544" s="45"/>
      <c r="D2544" s="45"/>
      <c r="E2544" s="45"/>
      <c r="F2544" s="45"/>
      <c r="G2544" s="45"/>
      <c r="H2544" s="45">
        <v>37800.73724654672</v>
      </c>
      <c r="I2544" s="46"/>
      <c r="J2544" s="45"/>
      <c r="K2544" s="45"/>
      <c r="L2544" s="45"/>
      <c r="M2544" s="45"/>
      <c r="N2544" s="45"/>
      <c r="O2544" s="45">
        <v>37800.73724654672</v>
      </c>
      <c r="P2544" s="45"/>
      <c r="Q2544" s="45"/>
      <c r="R2544" s="45"/>
      <c r="S2544" s="45"/>
      <c r="T2544" s="45"/>
      <c r="U2544" s="45"/>
      <c r="V2544" s="45">
        <v>37800.73724654672</v>
      </c>
      <c r="W2544" s="45"/>
      <c r="X2544" s="45"/>
      <c r="Y2544" s="45"/>
      <c r="Z2544" s="45"/>
      <c r="AA2544" s="45"/>
      <c r="AB2544" s="45"/>
      <c r="AC2544" s="45">
        <v>37800.73724654672</v>
      </c>
      <c r="AD2544" s="45">
        <v>460.7460490960205</v>
      </c>
      <c r="AE2544" s="45"/>
      <c r="AF2544" s="45"/>
      <c r="AG2544" s="45"/>
      <c r="AH2544" s="45"/>
      <c r="AI2544" s="45"/>
      <c r="AJ2544" s="45">
        <v>37800.73724654672</v>
      </c>
      <c r="AK2544" s="45">
        <v>0.012</v>
      </c>
      <c r="AL2544" s="45"/>
      <c r="AM2544" s="45"/>
      <c r="AN2544" s="45"/>
      <c r="AO2544" s="23"/>
      <c r="AP2544" s="23"/>
      <c r="AQ2544" s="45">
        <v>37800.73724654672</v>
      </c>
      <c r="AR2544" s="45"/>
      <c r="AS2544" s="23"/>
      <c r="AT2544" s="23"/>
      <c r="AU2544" s="23"/>
      <c r="AV2544" s="23"/>
      <c r="AW2544" s="23"/>
      <c r="AX2544" s="45">
        <v>37800.73724654672</v>
      </c>
      <c r="AY2544" s="23">
        <v>0.576</v>
      </c>
      <c r="AZ2544" s="23"/>
      <c r="BA2544" s="23"/>
      <c r="BB2544" s="23"/>
      <c r="BC2544" s="23"/>
      <c r="BD2544" s="23"/>
      <c r="BE2544" s="45">
        <v>37800.73724654672</v>
      </c>
      <c r="BF2544" s="45">
        <v>7.0</v>
      </c>
      <c r="BG2544" s="23"/>
      <c r="BH2544" s="23"/>
      <c r="BI2544" s="23"/>
      <c r="BJ2544" s="23"/>
      <c r="BK2544" s="23"/>
      <c r="BL2544" s="45">
        <v>37800.73724654672</v>
      </c>
      <c r="BM2544" s="45">
        <v>0.65</v>
      </c>
      <c r="BN2544" s="23"/>
      <c r="BO2544" s="23"/>
      <c r="BP2544" s="23"/>
      <c r="BQ2544" s="23"/>
      <c r="BR2544" s="23"/>
      <c r="BS2544" s="45">
        <v>37800.73724654672</v>
      </c>
      <c r="BT2544" s="45">
        <v>0.279</v>
      </c>
      <c r="BU2544" s="23"/>
      <c r="BV2544" s="23"/>
      <c r="BW2544" s="23"/>
      <c r="BX2544" s="23"/>
      <c r="BY2544" s="23"/>
      <c r="BZ2544" s="23"/>
      <c r="CA2544" s="23"/>
    </row>
    <row r="2545" ht="15.75" customHeight="1">
      <c r="A2545" s="45">
        <v>38023.15743235734</v>
      </c>
      <c r="B2545" s="46"/>
      <c r="C2545" s="45"/>
      <c r="D2545" s="45"/>
      <c r="E2545" s="45"/>
      <c r="F2545" s="45"/>
      <c r="G2545" s="45"/>
      <c r="H2545" s="45">
        <v>38023.15743235734</v>
      </c>
      <c r="I2545" s="46"/>
      <c r="J2545" s="45"/>
      <c r="K2545" s="45"/>
      <c r="L2545" s="45"/>
      <c r="M2545" s="45"/>
      <c r="N2545" s="45"/>
      <c r="O2545" s="45">
        <v>38023.15743235734</v>
      </c>
      <c r="P2545" s="45"/>
      <c r="Q2545" s="45"/>
      <c r="R2545" s="45"/>
      <c r="S2545" s="45"/>
      <c r="T2545" s="45"/>
      <c r="U2545" s="45"/>
      <c r="V2545" s="45">
        <v>38023.15743235734</v>
      </c>
      <c r="W2545" s="45"/>
      <c r="X2545" s="45"/>
      <c r="Y2545" s="45"/>
      <c r="Z2545" s="45"/>
      <c r="AA2545" s="45"/>
      <c r="AB2545" s="45"/>
      <c r="AC2545" s="45">
        <v>38023.15743235734</v>
      </c>
      <c r="AD2545" s="45">
        <v>468.24321845021865</v>
      </c>
      <c r="AE2545" s="45"/>
      <c r="AF2545" s="45"/>
      <c r="AG2545" s="45"/>
      <c r="AH2545" s="45"/>
      <c r="AI2545" s="45"/>
      <c r="AJ2545" s="45">
        <v>38023.15743235734</v>
      </c>
      <c r="AK2545" s="45">
        <v>0.012</v>
      </c>
      <c r="AL2545" s="45"/>
      <c r="AM2545" s="45"/>
      <c r="AN2545" s="45"/>
      <c r="AO2545" s="23"/>
      <c r="AP2545" s="23"/>
      <c r="AQ2545" s="45">
        <v>38023.15743235734</v>
      </c>
      <c r="AR2545" s="45"/>
      <c r="AS2545" s="23"/>
      <c r="AT2545" s="23"/>
      <c r="AU2545" s="23"/>
      <c r="AV2545" s="23"/>
      <c r="AW2545" s="23"/>
      <c r="AX2545" s="45">
        <v>38023.15743235734</v>
      </c>
      <c r="AY2545" s="23">
        <v>0.606</v>
      </c>
      <c r="AZ2545" s="23"/>
      <c r="BA2545" s="23"/>
      <c r="BB2545" s="23"/>
      <c r="BC2545" s="23"/>
      <c r="BD2545" s="23"/>
      <c r="BE2545" s="45">
        <v>38023.15743235734</v>
      </c>
      <c r="BF2545" s="45">
        <v>7.0</v>
      </c>
      <c r="BG2545" s="23"/>
      <c r="BH2545" s="23"/>
      <c r="BI2545" s="23"/>
      <c r="BJ2545" s="23"/>
      <c r="BK2545" s="23"/>
      <c r="BL2545" s="45">
        <v>38023.15743235734</v>
      </c>
      <c r="BM2545" s="45">
        <v>0.682</v>
      </c>
      <c r="BN2545" s="23"/>
      <c r="BO2545" s="23"/>
      <c r="BP2545" s="23"/>
      <c r="BQ2545" s="23"/>
      <c r="BR2545" s="23"/>
      <c r="BS2545" s="45">
        <v>38023.15743235734</v>
      </c>
      <c r="BT2545" s="45">
        <v>0.38</v>
      </c>
      <c r="BU2545" s="23"/>
      <c r="BV2545" s="23"/>
      <c r="BW2545" s="23"/>
      <c r="BX2545" s="23"/>
      <c r="BY2545" s="23"/>
      <c r="BZ2545" s="23"/>
      <c r="CA2545" s="23"/>
    </row>
    <row r="2546" ht="15.75" customHeight="1">
      <c r="A2546" s="45">
        <v>38231.10300742432</v>
      </c>
      <c r="B2546" s="46"/>
      <c r="C2546" s="45"/>
      <c r="D2546" s="45"/>
      <c r="E2546" s="45"/>
      <c r="F2546" s="45"/>
      <c r="G2546" s="45"/>
      <c r="H2546" s="45">
        <v>38231.10300742432</v>
      </c>
      <c r="I2546" s="46"/>
      <c r="J2546" s="45"/>
      <c r="K2546" s="45"/>
      <c r="L2546" s="45"/>
      <c r="M2546" s="45"/>
      <c r="N2546" s="45"/>
      <c r="O2546" s="45">
        <v>38231.10300742432</v>
      </c>
      <c r="P2546" s="45"/>
      <c r="Q2546" s="45"/>
      <c r="R2546" s="45"/>
      <c r="S2546" s="45"/>
      <c r="T2546" s="45"/>
      <c r="U2546" s="45"/>
      <c r="V2546" s="45">
        <v>38231.10300742432</v>
      </c>
      <c r="W2546" s="45"/>
      <c r="X2546" s="45"/>
      <c r="Y2546" s="45"/>
      <c r="Z2546" s="45"/>
      <c r="AA2546" s="45"/>
      <c r="AB2546" s="45"/>
      <c r="AC2546" s="45">
        <v>38231.10300742432</v>
      </c>
      <c r="AD2546" s="45">
        <v>370.5476137642665</v>
      </c>
      <c r="AE2546" s="45"/>
      <c r="AF2546" s="45"/>
      <c r="AG2546" s="45"/>
      <c r="AH2546" s="45"/>
      <c r="AI2546" s="45"/>
      <c r="AJ2546" s="45">
        <v>38231.10300742432</v>
      </c>
      <c r="AK2546" s="45">
        <v>0.012</v>
      </c>
      <c r="AL2546" s="45"/>
      <c r="AM2546" s="45"/>
      <c r="AN2546" s="45"/>
      <c r="AO2546" s="23"/>
      <c r="AP2546" s="23"/>
      <c r="AQ2546" s="45">
        <v>38231.10300742432</v>
      </c>
      <c r="AR2546" s="45"/>
      <c r="AS2546" s="23"/>
      <c r="AT2546" s="23"/>
      <c r="AU2546" s="23"/>
      <c r="AV2546" s="23"/>
      <c r="AW2546" s="23"/>
      <c r="AX2546" s="45">
        <v>38231.10300742432</v>
      </c>
      <c r="AY2546" s="23">
        <v>0.606</v>
      </c>
      <c r="AZ2546" s="23"/>
      <c r="BA2546" s="23"/>
      <c r="BB2546" s="23"/>
      <c r="BC2546" s="23"/>
      <c r="BD2546" s="23"/>
      <c r="BE2546" s="45">
        <v>38231.10300742432</v>
      </c>
      <c r="BF2546" s="45">
        <v>7.0</v>
      </c>
      <c r="BG2546" s="23"/>
      <c r="BH2546" s="23"/>
      <c r="BI2546" s="23"/>
      <c r="BJ2546" s="23"/>
      <c r="BK2546" s="23"/>
      <c r="BL2546" s="45">
        <v>38231.10300742432</v>
      </c>
      <c r="BM2546" s="45">
        <v>0.729</v>
      </c>
      <c r="BN2546" s="23"/>
      <c r="BO2546" s="23"/>
      <c r="BP2546" s="23"/>
      <c r="BQ2546" s="23"/>
      <c r="BR2546" s="23"/>
      <c r="BS2546" s="45">
        <v>38231.10300742432</v>
      </c>
      <c r="BT2546" s="45">
        <v>0.415</v>
      </c>
      <c r="BU2546" s="23"/>
      <c r="BV2546" s="23"/>
      <c r="BW2546" s="23"/>
      <c r="BX2546" s="23"/>
      <c r="BY2546" s="23"/>
      <c r="BZ2546" s="23"/>
      <c r="CA2546" s="23"/>
    </row>
    <row r="2547" ht="15.75" customHeight="1">
      <c r="A2547" s="45">
        <v>38697.11126064439</v>
      </c>
      <c r="B2547" s="46"/>
      <c r="C2547" s="45"/>
      <c r="D2547" s="45"/>
      <c r="E2547" s="45"/>
      <c r="F2547" s="45"/>
      <c r="G2547" s="45"/>
      <c r="H2547" s="45">
        <v>38697.11126064439</v>
      </c>
      <c r="I2547" s="46"/>
      <c r="J2547" s="45"/>
      <c r="K2547" s="45"/>
      <c r="L2547" s="45"/>
      <c r="M2547" s="45"/>
      <c r="N2547" s="45"/>
      <c r="O2547" s="45">
        <v>38697.11126064439</v>
      </c>
      <c r="P2547" s="45"/>
      <c r="Q2547" s="45"/>
      <c r="R2547" s="45"/>
      <c r="S2547" s="45"/>
      <c r="T2547" s="45"/>
      <c r="U2547" s="45"/>
      <c r="V2547" s="45">
        <v>38697.11126064439</v>
      </c>
      <c r="W2547" s="45"/>
      <c r="X2547" s="45"/>
      <c r="Y2547" s="45"/>
      <c r="Z2547" s="45"/>
      <c r="AA2547" s="45"/>
      <c r="AB2547" s="45"/>
      <c r="AC2547" s="45">
        <v>38697.11126064439</v>
      </c>
      <c r="AD2547" s="45">
        <v>317.101328385836</v>
      </c>
      <c r="AE2547" s="45"/>
      <c r="AF2547" s="45"/>
      <c r="AG2547" s="45"/>
      <c r="AH2547" s="45"/>
      <c r="AI2547" s="45"/>
      <c r="AJ2547" s="45">
        <v>38697.11126064439</v>
      </c>
      <c r="AK2547" s="45">
        <v>0.011</v>
      </c>
      <c r="AL2547" s="45"/>
      <c r="AM2547" s="45"/>
      <c r="AN2547" s="45"/>
      <c r="AO2547" s="23"/>
      <c r="AP2547" s="23"/>
      <c r="AQ2547" s="45">
        <v>38697.11126064439</v>
      </c>
      <c r="AR2547" s="45"/>
      <c r="AS2547" s="23"/>
      <c r="AT2547" s="23"/>
      <c r="AU2547" s="23"/>
      <c r="AV2547" s="23"/>
      <c r="AW2547" s="23"/>
      <c r="AX2547" s="45">
        <v>38697.11126064439</v>
      </c>
      <c r="AY2547" s="23">
        <v>0.636</v>
      </c>
      <c r="AZ2547" s="23"/>
      <c r="BA2547" s="23"/>
      <c r="BB2547" s="23"/>
      <c r="BC2547" s="23"/>
      <c r="BD2547" s="23"/>
      <c r="BE2547" s="45">
        <v>38697.11126064439</v>
      </c>
      <c r="BF2547" s="45">
        <v>7.0</v>
      </c>
      <c r="BG2547" s="23"/>
      <c r="BH2547" s="23"/>
      <c r="BI2547" s="23"/>
      <c r="BJ2547" s="23"/>
      <c r="BK2547" s="23"/>
      <c r="BL2547" s="45">
        <v>38697.11126064439</v>
      </c>
      <c r="BM2547" s="45">
        <v>0.791</v>
      </c>
      <c r="BN2547" s="23"/>
      <c r="BO2547" s="23"/>
      <c r="BP2547" s="23"/>
      <c r="BQ2547" s="23"/>
      <c r="BR2547" s="23"/>
      <c r="BS2547" s="45">
        <v>38697.11126064439</v>
      </c>
      <c r="BT2547" s="45">
        <v>0.453</v>
      </c>
      <c r="BU2547" s="23"/>
      <c r="BV2547" s="23"/>
      <c r="BW2547" s="23"/>
      <c r="BX2547" s="23"/>
      <c r="BY2547" s="23"/>
      <c r="BZ2547" s="23"/>
      <c r="CA2547" s="23"/>
    </row>
    <row r="2548" ht="15.75" customHeight="1">
      <c r="A2548" s="45">
        <v>39331.84686077611</v>
      </c>
      <c r="B2548" s="46"/>
      <c r="C2548" s="45"/>
      <c r="D2548" s="45"/>
      <c r="E2548" s="45"/>
      <c r="F2548" s="45"/>
      <c r="G2548" s="45"/>
      <c r="H2548" s="45">
        <v>39331.84686077611</v>
      </c>
      <c r="I2548" s="46"/>
      <c r="J2548" s="45"/>
      <c r="K2548" s="45"/>
      <c r="L2548" s="45"/>
      <c r="M2548" s="45"/>
      <c r="N2548" s="45"/>
      <c r="O2548" s="45">
        <v>39331.84686077611</v>
      </c>
      <c r="P2548" s="45"/>
      <c r="Q2548" s="45"/>
      <c r="R2548" s="45"/>
      <c r="S2548" s="45"/>
      <c r="T2548" s="45"/>
      <c r="U2548" s="45"/>
      <c r="V2548" s="45">
        <v>39331.84686077611</v>
      </c>
      <c r="W2548" s="45"/>
      <c r="X2548" s="45"/>
      <c r="Y2548" s="45"/>
      <c r="Z2548" s="45"/>
      <c r="AA2548" s="45"/>
      <c r="AB2548" s="45"/>
      <c r="AC2548" s="45">
        <v>39331.84686077611</v>
      </c>
      <c r="AD2548" s="45">
        <v>324.4199230723326</v>
      </c>
      <c r="AE2548" s="45"/>
      <c r="AF2548" s="45"/>
      <c r="AG2548" s="45"/>
      <c r="AH2548" s="45"/>
      <c r="AI2548" s="45"/>
      <c r="AJ2548" s="45">
        <v>39331.84686077611</v>
      </c>
      <c r="AK2548" s="45">
        <v>0.011</v>
      </c>
      <c r="AL2548" s="45"/>
      <c r="AM2548" s="45"/>
      <c r="AN2548" s="45"/>
      <c r="AO2548" s="23"/>
      <c r="AP2548" s="23"/>
      <c r="AQ2548" s="45">
        <v>39331.84686077611</v>
      </c>
      <c r="AR2548" s="45"/>
      <c r="AS2548" s="23"/>
      <c r="AT2548" s="23"/>
      <c r="AU2548" s="23"/>
      <c r="AV2548" s="23"/>
      <c r="AW2548" s="23"/>
      <c r="AX2548" s="45">
        <v>39331.84686077611</v>
      </c>
      <c r="AY2548" s="23">
        <v>0.631</v>
      </c>
      <c r="AZ2548" s="23"/>
      <c r="BA2548" s="23"/>
      <c r="BB2548" s="23"/>
      <c r="BC2548" s="23"/>
      <c r="BD2548" s="23"/>
      <c r="BE2548" s="45">
        <v>39331.84686077611</v>
      </c>
      <c r="BF2548" s="45">
        <v>6.0</v>
      </c>
      <c r="BG2548" s="23"/>
      <c r="BH2548" s="23"/>
      <c r="BI2548" s="23"/>
      <c r="BJ2548" s="23"/>
      <c r="BK2548" s="23"/>
      <c r="BL2548" s="45">
        <v>39331.84686077611</v>
      </c>
      <c r="BM2548" s="45">
        <v>0.84</v>
      </c>
      <c r="BN2548" s="23"/>
      <c r="BO2548" s="23"/>
      <c r="BP2548" s="23"/>
      <c r="BQ2548" s="23"/>
      <c r="BR2548" s="23"/>
      <c r="BS2548" s="45">
        <v>39331.84686077611</v>
      </c>
      <c r="BT2548" s="45">
        <v>0.48</v>
      </c>
      <c r="BU2548" s="23"/>
      <c r="BV2548" s="23"/>
      <c r="BW2548" s="23"/>
      <c r="BX2548" s="23"/>
      <c r="BY2548" s="23"/>
      <c r="BZ2548" s="23"/>
      <c r="CA2548" s="23"/>
    </row>
    <row r="2549" ht="15.75" customHeight="1">
      <c r="A2549" s="45">
        <v>39983.075657016416</v>
      </c>
      <c r="B2549" s="46"/>
      <c r="C2549" s="45"/>
      <c r="D2549" s="45"/>
      <c r="E2549" s="45"/>
      <c r="F2549" s="45"/>
      <c r="G2549" s="45"/>
      <c r="H2549" s="45">
        <v>39983.075657016416</v>
      </c>
      <c r="I2549" s="46"/>
      <c r="J2549" s="45"/>
      <c r="K2549" s="45"/>
      <c r="L2549" s="45"/>
      <c r="M2549" s="45"/>
      <c r="N2549" s="45"/>
      <c r="O2549" s="45">
        <v>39983.075657016416</v>
      </c>
      <c r="P2549" s="45"/>
      <c r="Q2549" s="45"/>
      <c r="R2549" s="45"/>
      <c r="S2549" s="45"/>
      <c r="T2549" s="45"/>
      <c r="U2549" s="45"/>
      <c r="V2549" s="45">
        <v>39983.075657016416</v>
      </c>
      <c r="W2549" s="45"/>
      <c r="X2549" s="45"/>
      <c r="Y2549" s="45"/>
      <c r="Z2549" s="45"/>
      <c r="AA2549" s="45"/>
      <c r="AB2549" s="45"/>
      <c r="AC2549" s="45">
        <v>39983.075657016416</v>
      </c>
      <c r="AD2549" s="45">
        <v>316.57832506514364</v>
      </c>
      <c r="AE2549" s="45"/>
      <c r="AF2549" s="45"/>
      <c r="AG2549" s="45"/>
      <c r="AH2549" s="45"/>
      <c r="AI2549" s="45"/>
      <c r="AJ2549" s="45">
        <v>39983.075657016416</v>
      </c>
      <c r="AK2549" s="45">
        <v>0.011</v>
      </c>
      <c r="AL2549" s="45"/>
      <c r="AM2549" s="45"/>
      <c r="AN2549" s="45"/>
      <c r="AO2549" s="23"/>
      <c r="AP2549" s="23"/>
      <c r="AQ2549" s="45">
        <v>39983.075657016416</v>
      </c>
      <c r="AR2549" s="45"/>
      <c r="AS2549" s="23"/>
      <c r="AT2549" s="23"/>
      <c r="AU2549" s="23"/>
      <c r="AV2549" s="23"/>
      <c r="AW2549" s="23"/>
      <c r="AX2549" s="45">
        <v>39983.075657016416</v>
      </c>
      <c r="AY2549" s="23">
        <v>0.507</v>
      </c>
      <c r="AZ2549" s="23"/>
      <c r="BA2549" s="23"/>
      <c r="BB2549" s="23"/>
      <c r="BC2549" s="23"/>
      <c r="BD2549" s="23"/>
      <c r="BE2549" s="45">
        <v>39983.075657016416</v>
      </c>
      <c r="BF2549" s="45">
        <v>6.0</v>
      </c>
      <c r="BG2549" s="23"/>
      <c r="BH2549" s="23"/>
      <c r="BI2549" s="23"/>
      <c r="BJ2549" s="23"/>
      <c r="BK2549" s="23"/>
      <c r="BL2549" s="45">
        <v>39983.075657016416</v>
      </c>
      <c r="BM2549" s="45">
        <v>0.826</v>
      </c>
      <c r="BN2549" s="23"/>
      <c r="BO2549" s="23"/>
      <c r="BP2549" s="23"/>
      <c r="BQ2549" s="23"/>
      <c r="BR2549" s="23"/>
      <c r="BS2549" s="45">
        <v>39983.075657016416</v>
      </c>
      <c r="BT2549" s="45">
        <v>0.69</v>
      </c>
      <c r="BU2549" s="23"/>
      <c r="BV2549" s="23"/>
      <c r="BW2549" s="23"/>
      <c r="BX2549" s="23"/>
      <c r="BY2549" s="23"/>
      <c r="BZ2549" s="23"/>
      <c r="CA2549" s="23"/>
    </row>
    <row r="2550" ht="15.75" customHeight="1">
      <c r="A2550" s="45">
        <v>8158851.86277401</v>
      </c>
      <c r="B2550" s="46"/>
      <c r="C2550" s="45"/>
      <c r="D2550" s="45"/>
      <c r="E2550" s="45"/>
      <c r="F2550" s="45"/>
      <c r="G2550" s="45"/>
      <c r="H2550" s="45">
        <v>8158851.86277401</v>
      </c>
      <c r="I2550" s="46"/>
      <c r="J2550" s="45"/>
      <c r="K2550" s="45"/>
      <c r="L2550" s="45"/>
      <c r="M2550" s="45"/>
      <c r="N2550" s="45"/>
      <c r="O2550" s="45">
        <v>8158851.86277401</v>
      </c>
      <c r="P2550" s="45"/>
      <c r="Q2550" s="45"/>
      <c r="R2550" s="45"/>
      <c r="S2550" s="45"/>
      <c r="T2550" s="45"/>
      <c r="U2550" s="45"/>
      <c r="V2550" s="45">
        <v>8158851.86277401</v>
      </c>
      <c r="W2550" s="45"/>
      <c r="X2550" s="45"/>
      <c r="Y2550" s="45"/>
      <c r="Z2550" s="45"/>
      <c r="AA2550" s="45"/>
      <c r="AB2550" s="45"/>
      <c r="AC2550" s="45">
        <v>8158851.86277401</v>
      </c>
      <c r="AD2550" s="45">
        <v>4161.3421147481895</v>
      </c>
      <c r="AE2550" s="45"/>
      <c r="AF2550" s="45"/>
      <c r="AG2550" s="45"/>
      <c r="AH2550" s="45"/>
      <c r="AI2550" s="45"/>
      <c r="AJ2550" s="45">
        <v>8158851.86277401</v>
      </c>
      <c r="AK2550" s="45"/>
      <c r="AL2550" s="45"/>
      <c r="AM2550" s="45"/>
      <c r="AN2550" s="45"/>
      <c r="AO2550" s="23"/>
      <c r="AP2550" s="23"/>
      <c r="AQ2550" s="45">
        <v>8158851.86277401</v>
      </c>
      <c r="AR2550" s="45"/>
      <c r="AS2550" s="23"/>
      <c r="AT2550" s="23"/>
      <c r="AU2550" s="23"/>
      <c r="AV2550" s="23"/>
      <c r="AW2550" s="23"/>
      <c r="AX2550" s="45">
        <v>8158851.86277401</v>
      </c>
      <c r="AY2550" s="23"/>
      <c r="AZ2550" s="23"/>
      <c r="BA2550" s="23"/>
      <c r="BB2550" s="23"/>
      <c r="BC2550" s="23"/>
      <c r="BD2550" s="23"/>
      <c r="BE2550" s="45">
        <v>8158851.86277401</v>
      </c>
      <c r="BF2550" s="45"/>
      <c r="BG2550" s="23"/>
      <c r="BH2550" s="23"/>
      <c r="BI2550" s="23"/>
      <c r="BJ2550" s="23"/>
      <c r="BK2550" s="23"/>
      <c r="BL2550" s="45">
        <v>8158851.86277401</v>
      </c>
      <c r="BM2550" s="45"/>
      <c r="BN2550" s="23"/>
      <c r="BO2550" s="23"/>
      <c r="BP2550" s="23"/>
      <c r="BQ2550" s="23"/>
      <c r="BR2550" s="23"/>
      <c r="BS2550" s="45">
        <v>8158851.86277401</v>
      </c>
      <c r="BT2550" s="45"/>
      <c r="BU2550" s="23"/>
      <c r="BV2550" s="23"/>
      <c r="BW2550" s="23"/>
      <c r="BX2550" s="23"/>
      <c r="BY2550" s="23"/>
      <c r="BZ2550" s="23"/>
      <c r="CA2550" s="23"/>
    </row>
    <row r="2551" ht="15.75" customHeight="1">
      <c r="A2551" s="45">
        <v>8015646.542050081</v>
      </c>
      <c r="B2551" s="46"/>
      <c r="C2551" s="45"/>
      <c r="D2551" s="45"/>
      <c r="E2551" s="45"/>
      <c r="F2551" s="45"/>
      <c r="G2551" s="45"/>
      <c r="H2551" s="45">
        <v>8015646.542050081</v>
      </c>
      <c r="I2551" s="46"/>
      <c r="J2551" s="45"/>
      <c r="K2551" s="45"/>
      <c r="L2551" s="45"/>
      <c r="M2551" s="45"/>
      <c r="N2551" s="45"/>
      <c r="O2551" s="45">
        <v>8015646.542050081</v>
      </c>
      <c r="P2551" s="45"/>
      <c r="Q2551" s="45"/>
      <c r="R2551" s="45"/>
      <c r="S2551" s="45"/>
      <c r="T2551" s="45"/>
      <c r="U2551" s="45"/>
      <c r="V2551" s="45">
        <v>8015646.542050081</v>
      </c>
      <c r="W2551" s="45"/>
      <c r="X2551" s="45"/>
      <c r="Y2551" s="45"/>
      <c r="Z2551" s="45"/>
      <c r="AA2551" s="45"/>
      <c r="AB2551" s="45"/>
      <c r="AC2551" s="45">
        <v>8015646.542050081</v>
      </c>
      <c r="AD2551" s="45">
        <v>4392.574305043445</v>
      </c>
      <c r="AE2551" s="45"/>
      <c r="AF2551" s="45"/>
      <c r="AG2551" s="45"/>
      <c r="AH2551" s="45"/>
      <c r="AI2551" s="45"/>
      <c r="AJ2551" s="45">
        <v>8015646.542050081</v>
      </c>
      <c r="AK2551" s="45"/>
      <c r="AL2551" s="45"/>
      <c r="AM2551" s="45"/>
      <c r="AN2551" s="45"/>
      <c r="AO2551" s="23"/>
      <c r="AP2551" s="23"/>
      <c r="AQ2551" s="45">
        <v>8015646.542050081</v>
      </c>
      <c r="AR2551" s="45"/>
      <c r="AS2551" s="23"/>
      <c r="AT2551" s="23"/>
      <c r="AU2551" s="23"/>
      <c r="AV2551" s="23"/>
      <c r="AW2551" s="23"/>
      <c r="AX2551" s="45">
        <v>8015646.542050081</v>
      </c>
      <c r="AY2551" s="23"/>
      <c r="AZ2551" s="23"/>
      <c r="BA2551" s="23"/>
      <c r="BB2551" s="23"/>
      <c r="BC2551" s="23"/>
      <c r="BD2551" s="23"/>
      <c r="BE2551" s="45">
        <v>8015646.542050081</v>
      </c>
      <c r="BF2551" s="45"/>
      <c r="BG2551" s="23"/>
      <c r="BH2551" s="23"/>
      <c r="BI2551" s="23"/>
      <c r="BJ2551" s="23"/>
      <c r="BK2551" s="23"/>
      <c r="BL2551" s="45">
        <v>8015646.542050081</v>
      </c>
      <c r="BM2551" s="45"/>
      <c r="BN2551" s="23"/>
      <c r="BO2551" s="23"/>
      <c r="BP2551" s="23"/>
      <c r="BQ2551" s="23"/>
      <c r="BR2551" s="23"/>
      <c r="BS2551" s="45">
        <v>8015646.542050081</v>
      </c>
      <c r="BT2551" s="45"/>
      <c r="BU2551" s="23"/>
      <c r="BV2551" s="23"/>
      <c r="BW2551" s="23"/>
      <c r="BX2551" s="23"/>
      <c r="BY2551" s="23"/>
      <c r="BZ2551" s="23"/>
      <c r="CA2551" s="23"/>
    </row>
    <row r="2552" ht="15.75" customHeight="1">
      <c r="A2552" s="45">
        <v>7707424.921697476</v>
      </c>
      <c r="B2552" s="46"/>
      <c r="C2552" s="45"/>
      <c r="D2552" s="45"/>
      <c r="E2552" s="45"/>
      <c r="F2552" s="45"/>
      <c r="G2552" s="45"/>
      <c r="H2552" s="45">
        <v>7707424.921697476</v>
      </c>
      <c r="I2552" s="46"/>
      <c r="J2552" s="45"/>
      <c r="K2552" s="45"/>
      <c r="L2552" s="45"/>
      <c r="M2552" s="45"/>
      <c r="N2552" s="45"/>
      <c r="O2552" s="45">
        <v>7707424.921697476</v>
      </c>
      <c r="P2552" s="45"/>
      <c r="Q2552" s="45"/>
      <c r="R2552" s="45"/>
      <c r="S2552" s="45"/>
      <c r="T2552" s="45"/>
      <c r="U2552" s="45"/>
      <c r="V2552" s="45">
        <v>7707424.921697476</v>
      </c>
      <c r="W2552" s="45"/>
      <c r="X2552" s="45"/>
      <c r="Y2552" s="45"/>
      <c r="Z2552" s="45"/>
      <c r="AA2552" s="45"/>
      <c r="AB2552" s="45"/>
      <c r="AC2552" s="45">
        <v>7707424.921697476</v>
      </c>
      <c r="AD2552" s="45">
        <v>4298.962107719708</v>
      </c>
      <c r="AE2552" s="45"/>
      <c r="AF2552" s="45"/>
      <c r="AG2552" s="45"/>
      <c r="AH2552" s="45"/>
      <c r="AI2552" s="45"/>
      <c r="AJ2552" s="45">
        <v>7707424.921697476</v>
      </c>
      <c r="AK2552" s="45"/>
      <c r="AL2552" s="45"/>
      <c r="AM2552" s="45"/>
      <c r="AN2552" s="45"/>
      <c r="AO2552" s="23"/>
      <c r="AP2552" s="23"/>
      <c r="AQ2552" s="45">
        <v>7707424.921697476</v>
      </c>
      <c r="AR2552" s="45"/>
      <c r="AS2552" s="23"/>
      <c r="AT2552" s="23"/>
      <c r="AU2552" s="23"/>
      <c r="AV2552" s="23"/>
      <c r="AW2552" s="23"/>
      <c r="AX2552" s="45">
        <v>7707424.921697476</v>
      </c>
      <c r="AY2552" s="23"/>
      <c r="AZ2552" s="23"/>
      <c r="BA2552" s="23"/>
      <c r="BB2552" s="23"/>
      <c r="BC2552" s="23"/>
      <c r="BD2552" s="23"/>
      <c r="BE2552" s="45">
        <v>7707424.921697476</v>
      </c>
      <c r="BF2552" s="45"/>
      <c r="BG2552" s="23"/>
      <c r="BH2552" s="23"/>
      <c r="BI2552" s="23"/>
      <c r="BJ2552" s="23"/>
      <c r="BK2552" s="23"/>
      <c r="BL2552" s="45">
        <v>7707424.921697476</v>
      </c>
      <c r="BM2552" s="45"/>
      <c r="BN2552" s="23"/>
      <c r="BO2552" s="23"/>
      <c r="BP2552" s="23"/>
      <c r="BQ2552" s="23"/>
      <c r="BR2552" s="23"/>
      <c r="BS2552" s="45">
        <v>7707424.921697476</v>
      </c>
      <c r="BT2552" s="45"/>
      <c r="BU2552" s="23"/>
      <c r="BV2552" s="23"/>
      <c r="BW2552" s="23"/>
      <c r="BX2552" s="23"/>
      <c r="BY2552" s="23"/>
      <c r="BZ2552" s="23"/>
      <c r="CA2552" s="23"/>
    </row>
    <row r="2553" ht="15.75" customHeight="1">
      <c r="A2553" s="45">
        <v>7428013.3763428135</v>
      </c>
      <c r="B2553" s="46"/>
      <c r="C2553" s="45"/>
      <c r="D2553" s="45"/>
      <c r="E2553" s="45"/>
      <c r="F2553" s="45"/>
      <c r="G2553" s="45"/>
      <c r="H2553" s="45">
        <v>7428013.3763428135</v>
      </c>
      <c r="I2553" s="46"/>
      <c r="J2553" s="45"/>
      <c r="K2553" s="45"/>
      <c r="L2553" s="45"/>
      <c r="M2553" s="45"/>
      <c r="N2553" s="45"/>
      <c r="O2553" s="45">
        <v>7428013.3763428135</v>
      </c>
      <c r="P2553" s="45"/>
      <c r="Q2553" s="45"/>
      <c r="R2553" s="45"/>
      <c r="S2553" s="45"/>
      <c r="T2553" s="45"/>
      <c r="U2553" s="45"/>
      <c r="V2553" s="45">
        <v>7428013.3763428135</v>
      </c>
      <c r="W2553" s="45"/>
      <c r="X2553" s="45"/>
      <c r="Y2553" s="45"/>
      <c r="Z2553" s="45"/>
      <c r="AA2553" s="45"/>
      <c r="AB2553" s="45"/>
      <c r="AC2553" s="45">
        <v>7428013.3763428135</v>
      </c>
      <c r="AD2553" s="45">
        <v>4261.489745790299</v>
      </c>
      <c r="AE2553" s="45"/>
      <c r="AF2553" s="45"/>
      <c r="AG2553" s="45"/>
      <c r="AH2553" s="45"/>
      <c r="AI2553" s="45"/>
      <c r="AJ2553" s="45">
        <v>7428013.3763428135</v>
      </c>
      <c r="AK2553" s="45"/>
      <c r="AL2553" s="45"/>
      <c r="AM2553" s="45"/>
      <c r="AN2553" s="45"/>
      <c r="AO2553" s="23"/>
      <c r="AP2553" s="23"/>
      <c r="AQ2553" s="45">
        <v>7428013.3763428135</v>
      </c>
      <c r="AR2553" s="45"/>
      <c r="AS2553" s="23"/>
      <c r="AT2553" s="23"/>
      <c r="AU2553" s="23"/>
      <c r="AV2553" s="23"/>
      <c r="AW2553" s="23"/>
      <c r="AX2553" s="45">
        <v>7428013.3763428135</v>
      </c>
      <c r="AY2553" s="23"/>
      <c r="AZ2553" s="23"/>
      <c r="BA2553" s="23"/>
      <c r="BB2553" s="23"/>
      <c r="BC2553" s="23"/>
      <c r="BD2553" s="23"/>
      <c r="BE2553" s="45">
        <v>7428013.3763428135</v>
      </c>
      <c r="BF2553" s="45"/>
      <c r="BG2553" s="23"/>
      <c r="BH2553" s="23"/>
      <c r="BI2553" s="23"/>
      <c r="BJ2553" s="23"/>
      <c r="BK2553" s="23"/>
      <c r="BL2553" s="45">
        <v>7428013.3763428135</v>
      </c>
      <c r="BM2553" s="45"/>
      <c r="BN2553" s="23"/>
      <c r="BO2553" s="23"/>
      <c r="BP2553" s="23"/>
      <c r="BQ2553" s="23"/>
      <c r="BR2553" s="23"/>
      <c r="BS2553" s="45">
        <v>7428013.3763428135</v>
      </c>
      <c r="BT2553" s="45"/>
      <c r="BU2553" s="23"/>
      <c r="BV2553" s="23"/>
      <c r="BW2553" s="23"/>
      <c r="BX2553" s="23"/>
      <c r="BY2553" s="23"/>
      <c r="BZ2553" s="23"/>
      <c r="CA2553" s="23"/>
    </row>
    <row r="2554" ht="15.75" customHeight="1">
      <c r="A2554" s="45">
        <v>7135171.867036639</v>
      </c>
      <c r="B2554" s="46"/>
      <c r="C2554" s="45"/>
      <c r="D2554" s="45"/>
      <c r="E2554" s="45"/>
      <c r="F2554" s="45"/>
      <c r="G2554" s="45"/>
      <c r="H2554" s="45">
        <v>7135171.867036639</v>
      </c>
      <c r="I2554" s="46"/>
      <c r="J2554" s="45"/>
      <c r="K2554" s="45"/>
      <c r="L2554" s="45"/>
      <c r="M2554" s="45"/>
      <c r="N2554" s="45"/>
      <c r="O2554" s="45">
        <v>7135171.867036639</v>
      </c>
      <c r="P2554" s="45"/>
      <c r="Q2554" s="45"/>
      <c r="R2554" s="45"/>
      <c r="S2554" s="45"/>
      <c r="T2554" s="45"/>
      <c r="U2554" s="45"/>
      <c r="V2554" s="45">
        <v>7135171.867036639</v>
      </c>
      <c r="W2554" s="45"/>
      <c r="X2554" s="45"/>
      <c r="Y2554" s="45"/>
      <c r="Z2554" s="45"/>
      <c r="AA2554" s="45"/>
      <c r="AB2554" s="45"/>
      <c r="AC2554" s="45">
        <v>7135171.867036639</v>
      </c>
      <c r="AD2554" s="45">
        <v>2265.1339260433774</v>
      </c>
      <c r="AE2554" s="45"/>
      <c r="AF2554" s="45"/>
      <c r="AG2554" s="45"/>
      <c r="AH2554" s="45"/>
      <c r="AI2554" s="45"/>
      <c r="AJ2554" s="45">
        <v>7135171.867036639</v>
      </c>
      <c r="AK2554" s="45"/>
      <c r="AL2554" s="45"/>
      <c r="AM2554" s="45"/>
      <c r="AN2554" s="45"/>
      <c r="AO2554" s="23"/>
      <c r="AP2554" s="23"/>
      <c r="AQ2554" s="45">
        <v>7135171.867036639</v>
      </c>
      <c r="AR2554" s="45"/>
      <c r="AS2554" s="23"/>
      <c r="AT2554" s="23"/>
      <c r="AU2554" s="23"/>
      <c r="AV2554" s="23"/>
      <c r="AW2554" s="23"/>
      <c r="AX2554" s="45">
        <v>7135171.867036639</v>
      </c>
      <c r="AY2554" s="23"/>
      <c r="AZ2554" s="23"/>
      <c r="BA2554" s="23"/>
      <c r="BB2554" s="23"/>
      <c r="BC2554" s="23"/>
      <c r="BD2554" s="23"/>
      <c r="BE2554" s="45">
        <v>7135171.867036639</v>
      </c>
      <c r="BF2554" s="45"/>
      <c r="BG2554" s="23"/>
      <c r="BH2554" s="23"/>
      <c r="BI2554" s="23"/>
      <c r="BJ2554" s="23"/>
      <c r="BK2554" s="23"/>
      <c r="BL2554" s="45">
        <v>7135171.867036639</v>
      </c>
      <c r="BM2554" s="45"/>
      <c r="BN2554" s="23"/>
      <c r="BO2554" s="23"/>
      <c r="BP2554" s="23"/>
      <c r="BQ2554" s="23"/>
      <c r="BR2554" s="23"/>
      <c r="BS2554" s="45">
        <v>7135171.867036639</v>
      </c>
      <c r="BT2554" s="45"/>
      <c r="BU2554" s="23"/>
      <c r="BV2554" s="23"/>
      <c r="BW2554" s="23"/>
      <c r="BX2554" s="23"/>
      <c r="BY2554" s="23"/>
      <c r="BZ2554" s="23"/>
      <c r="CA2554" s="23"/>
    </row>
    <row r="2555" ht="15.75" customHeight="1">
      <c r="A2555" s="45">
        <v>6849685.943253195</v>
      </c>
      <c r="B2555" s="46"/>
      <c r="C2555" s="45"/>
      <c r="D2555" s="45"/>
      <c r="E2555" s="45"/>
      <c r="F2555" s="45"/>
      <c r="G2555" s="45"/>
      <c r="H2555" s="45">
        <v>6849685.943253195</v>
      </c>
      <c r="I2555" s="46"/>
      <c r="J2555" s="45"/>
      <c r="K2555" s="45"/>
      <c r="L2555" s="45"/>
      <c r="M2555" s="45"/>
      <c r="N2555" s="45"/>
      <c r="O2555" s="45">
        <v>6849685.943253195</v>
      </c>
      <c r="P2555" s="45"/>
      <c r="Q2555" s="45"/>
      <c r="R2555" s="45"/>
      <c r="S2555" s="45"/>
      <c r="T2555" s="45"/>
      <c r="U2555" s="45"/>
      <c r="V2555" s="45">
        <v>6849685.943253195</v>
      </c>
      <c r="W2555" s="45"/>
      <c r="X2555" s="45"/>
      <c r="Y2555" s="45"/>
      <c r="Z2555" s="45"/>
      <c r="AA2555" s="45"/>
      <c r="AB2555" s="45"/>
      <c r="AC2555" s="45">
        <v>6849685.943253195</v>
      </c>
      <c r="AD2555" s="45">
        <v>2544.9426034221356</v>
      </c>
      <c r="AE2555" s="45"/>
      <c r="AF2555" s="45"/>
      <c r="AG2555" s="45"/>
      <c r="AH2555" s="45"/>
      <c r="AI2555" s="45"/>
      <c r="AJ2555" s="45">
        <v>6849685.943253195</v>
      </c>
      <c r="AK2555" s="45"/>
      <c r="AL2555" s="45"/>
      <c r="AM2555" s="45"/>
      <c r="AN2555" s="45"/>
      <c r="AO2555" s="23"/>
      <c r="AP2555" s="23"/>
      <c r="AQ2555" s="45">
        <v>6849685.943253195</v>
      </c>
      <c r="AR2555" s="45"/>
      <c r="AS2555" s="23"/>
      <c r="AT2555" s="23"/>
      <c r="AU2555" s="23"/>
      <c r="AV2555" s="23"/>
      <c r="AW2555" s="23"/>
      <c r="AX2555" s="45">
        <v>6849685.943253195</v>
      </c>
      <c r="AY2555" s="23"/>
      <c r="AZ2555" s="23"/>
      <c r="BA2555" s="23"/>
      <c r="BB2555" s="23"/>
      <c r="BC2555" s="23"/>
      <c r="BD2555" s="23"/>
      <c r="BE2555" s="45">
        <v>6849685.943253195</v>
      </c>
      <c r="BF2555" s="45"/>
      <c r="BG2555" s="23"/>
      <c r="BH2555" s="23"/>
      <c r="BI2555" s="23"/>
      <c r="BJ2555" s="23"/>
      <c r="BK2555" s="23"/>
      <c r="BL2555" s="45">
        <v>6849685.943253195</v>
      </c>
      <c r="BM2555" s="45"/>
      <c r="BN2555" s="23"/>
      <c r="BO2555" s="23"/>
      <c r="BP2555" s="23"/>
      <c r="BQ2555" s="23"/>
      <c r="BR2555" s="23"/>
      <c r="BS2555" s="45">
        <v>6849685.943253195</v>
      </c>
      <c r="BT2555" s="45"/>
      <c r="BU2555" s="23"/>
      <c r="BV2555" s="23"/>
      <c r="BW2555" s="23"/>
      <c r="BX2555" s="23"/>
      <c r="BY2555" s="23"/>
      <c r="BZ2555" s="23"/>
      <c r="CA2555" s="23"/>
    </row>
    <row r="2556" ht="15.75" customHeight="1">
      <c r="A2556" s="45">
        <v>6610576.923076923</v>
      </c>
      <c r="B2556" s="46"/>
      <c r="C2556" s="45"/>
      <c r="D2556" s="45"/>
      <c r="E2556" s="45"/>
      <c r="F2556" s="45"/>
      <c r="G2556" s="45"/>
      <c r="H2556" s="45">
        <v>6610576.923076923</v>
      </c>
      <c r="I2556" s="46"/>
      <c r="J2556" s="45"/>
      <c r="K2556" s="45"/>
      <c r="L2556" s="45"/>
      <c r="M2556" s="45"/>
      <c r="N2556" s="45"/>
      <c r="O2556" s="45">
        <v>6610576.923076923</v>
      </c>
      <c r="P2556" s="45"/>
      <c r="Q2556" s="45"/>
      <c r="R2556" s="45"/>
      <c r="S2556" s="45"/>
      <c r="T2556" s="45"/>
      <c r="U2556" s="45"/>
      <c r="V2556" s="45">
        <v>6610576.923076923</v>
      </c>
      <c r="W2556" s="45"/>
      <c r="X2556" s="45"/>
      <c r="Y2556" s="45"/>
      <c r="Z2556" s="45"/>
      <c r="AA2556" s="45"/>
      <c r="AB2556" s="45"/>
      <c r="AC2556" s="45">
        <v>6610576.923076923</v>
      </c>
      <c r="AD2556" s="45">
        <v>2247.073578595318</v>
      </c>
      <c r="AE2556" s="45"/>
      <c r="AF2556" s="45"/>
      <c r="AG2556" s="45"/>
      <c r="AH2556" s="45"/>
      <c r="AI2556" s="45"/>
      <c r="AJ2556" s="45">
        <v>6610576.923076923</v>
      </c>
      <c r="AK2556" s="45"/>
      <c r="AL2556" s="45"/>
      <c r="AM2556" s="45"/>
      <c r="AN2556" s="45"/>
      <c r="AO2556" s="23"/>
      <c r="AP2556" s="23"/>
      <c r="AQ2556" s="45">
        <v>6610576.923076923</v>
      </c>
      <c r="AR2556" s="45"/>
      <c r="AS2556" s="23"/>
      <c r="AT2556" s="23"/>
      <c r="AU2556" s="23"/>
      <c r="AV2556" s="23"/>
      <c r="AW2556" s="23"/>
      <c r="AX2556" s="45">
        <v>6610576.923076923</v>
      </c>
      <c r="AY2556" s="23"/>
      <c r="AZ2556" s="23"/>
      <c r="BA2556" s="23"/>
      <c r="BB2556" s="23"/>
      <c r="BC2556" s="23"/>
      <c r="BD2556" s="23"/>
      <c r="BE2556" s="45">
        <v>6610576.923076923</v>
      </c>
      <c r="BF2556" s="45"/>
      <c r="BG2556" s="23"/>
      <c r="BH2556" s="23"/>
      <c r="BI2556" s="23"/>
      <c r="BJ2556" s="23"/>
      <c r="BK2556" s="23"/>
      <c r="BL2556" s="45">
        <v>6610576.923076923</v>
      </c>
      <c r="BM2556" s="45"/>
      <c r="BN2556" s="23"/>
      <c r="BO2556" s="23"/>
      <c r="BP2556" s="23"/>
      <c r="BQ2556" s="23"/>
      <c r="BR2556" s="23"/>
      <c r="BS2556" s="45">
        <v>6610576.923076923</v>
      </c>
      <c r="BT2556" s="45"/>
      <c r="BU2556" s="23"/>
      <c r="BV2556" s="23"/>
      <c r="BW2556" s="23"/>
      <c r="BX2556" s="23"/>
      <c r="BY2556" s="23"/>
      <c r="BZ2556" s="23"/>
      <c r="CA2556" s="23"/>
    </row>
    <row r="2557" ht="15.75" customHeight="1">
      <c r="A2557" s="45">
        <v>6436245.692276505</v>
      </c>
      <c r="B2557" s="46"/>
      <c r="C2557" s="45"/>
      <c r="D2557" s="45"/>
      <c r="E2557" s="45"/>
      <c r="F2557" s="45"/>
      <c r="G2557" s="45"/>
      <c r="H2557" s="45">
        <v>6436245.692276505</v>
      </c>
      <c r="I2557" s="46"/>
      <c r="J2557" s="45"/>
      <c r="K2557" s="45"/>
      <c r="L2557" s="45"/>
      <c r="M2557" s="45"/>
      <c r="N2557" s="45"/>
      <c r="O2557" s="45">
        <v>6436245.692276505</v>
      </c>
      <c r="P2557" s="45"/>
      <c r="Q2557" s="45"/>
      <c r="R2557" s="45"/>
      <c r="S2557" s="45"/>
      <c r="T2557" s="45"/>
      <c r="U2557" s="45"/>
      <c r="V2557" s="45">
        <v>6436245.692276505</v>
      </c>
      <c r="W2557" s="45"/>
      <c r="X2557" s="45"/>
      <c r="Y2557" s="45"/>
      <c r="Z2557" s="45"/>
      <c r="AA2557" s="45"/>
      <c r="AB2557" s="45"/>
      <c r="AC2557" s="45">
        <v>6436245.692276505</v>
      </c>
      <c r="AD2557" s="45">
        <v>2103.182647476181</v>
      </c>
      <c r="AE2557" s="45"/>
      <c r="AF2557" s="45"/>
      <c r="AG2557" s="45"/>
      <c r="AH2557" s="45"/>
      <c r="AI2557" s="45"/>
      <c r="AJ2557" s="45">
        <v>6436245.692276505</v>
      </c>
      <c r="AK2557" s="45"/>
      <c r="AL2557" s="45"/>
      <c r="AM2557" s="45"/>
      <c r="AN2557" s="45"/>
      <c r="AO2557" s="23"/>
      <c r="AP2557" s="23"/>
      <c r="AQ2557" s="45">
        <v>6436245.692276505</v>
      </c>
      <c r="AR2557" s="45"/>
      <c r="AS2557" s="23"/>
      <c r="AT2557" s="23"/>
      <c r="AU2557" s="23"/>
      <c r="AV2557" s="23"/>
      <c r="AW2557" s="23"/>
      <c r="AX2557" s="45">
        <v>6436245.692276505</v>
      </c>
      <c r="AY2557" s="23"/>
      <c r="AZ2557" s="23"/>
      <c r="BA2557" s="23"/>
      <c r="BB2557" s="23"/>
      <c r="BC2557" s="23"/>
      <c r="BD2557" s="23"/>
      <c r="BE2557" s="45">
        <v>6436245.692276505</v>
      </c>
      <c r="BF2557" s="45"/>
      <c r="BG2557" s="23"/>
      <c r="BH2557" s="23"/>
      <c r="BI2557" s="23"/>
      <c r="BJ2557" s="23"/>
      <c r="BK2557" s="23"/>
      <c r="BL2557" s="45">
        <v>6436245.692276505</v>
      </c>
      <c r="BM2557" s="45"/>
      <c r="BN2557" s="23"/>
      <c r="BO2557" s="23"/>
      <c r="BP2557" s="23"/>
      <c r="BQ2557" s="23"/>
      <c r="BR2557" s="23"/>
      <c r="BS2557" s="45">
        <v>6436245.692276505</v>
      </c>
      <c r="BT2557" s="45"/>
      <c r="BU2557" s="23"/>
      <c r="BV2557" s="23"/>
      <c r="BW2557" s="23"/>
      <c r="BX2557" s="23"/>
      <c r="BY2557" s="23"/>
      <c r="BZ2557" s="23"/>
      <c r="CA2557" s="23"/>
    </row>
    <row r="2558" ht="15.75" customHeight="1">
      <c r="A2558" s="45">
        <v>6302676.783904694</v>
      </c>
      <c r="B2558" s="46"/>
      <c r="C2558" s="45"/>
      <c r="D2558" s="45"/>
      <c r="E2558" s="45"/>
      <c r="F2558" s="45"/>
      <c r="G2558" s="45"/>
      <c r="H2558" s="45">
        <v>6302676.783904694</v>
      </c>
      <c r="I2558" s="46"/>
      <c r="J2558" s="45"/>
      <c r="K2558" s="45"/>
      <c r="L2558" s="45"/>
      <c r="M2558" s="45"/>
      <c r="N2558" s="45"/>
      <c r="O2558" s="45">
        <v>6302676.783904694</v>
      </c>
      <c r="P2558" s="45"/>
      <c r="Q2558" s="45"/>
      <c r="R2558" s="45"/>
      <c r="S2558" s="45"/>
      <c r="T2558" s="45"/>
      <c r="U2558" s="45"/>
      <c r="V2558" s="45">
        <v>6302676.783904694</v>
      </c>
      <c r="W2558" s="45"/>
      <c r="X2558" s="45"/>
      <c r="Y2558" s="45"/>
      <c r="Z2558" s="45"/>
      <c r="AA2558" s="45"/>
      <c r="AB2558" s="45"/>
      <c r="AC2558" s="45">
        <v>6302676.783904694</v>
      </c>
      <c r="AD2558" s="45">
        <v>2175.0413999357374</v>
      </c>
      <c r="AE2558" s="45"/>
      <c r="AF2558" s="45"/>
      <c r="AG2558" s="45"/>
      <c r="AH2558" s="45"/>
      <c r="AI2558" s="45"/>
      <c r="AJ2558" s="45">
        <v>6302676.783904694</v>
      </c>
      <c r="AK2558" s="45">
        <v>0.013</v>
      </c>
      <c r="AL2558" s="45"/>
      <c r="AM2558" s="45"/>
      <c r="AN2558" s="45"/>
      <c r="AO2558" s="23"/>
      <c r="AP2558" s="23"/>
      <c r="AQ2558" s="45">
        <v>6302676.783904694</v>
      </c>
      <c r="AR2558" s="45"/>
      <c r="AS2558" s="23"/>
      <c r="AT2558" s="23"/>
      <c r="AU2558" s="23"/>
      <c r="AV2558" s="23"/>
      <c r="AW2558" s="23"/>
      <c r="AX2558" s="45">
        <v>6302676.783904694</v>
      </c>
      <c r="AY2558" s="23"/>
      <c r="AZ2558" s="23"/>
      <c r="BA2558" s="23"/>
      <c r="BB2558" s="23"/>
      <c r="BC2558" s="23"/>
      <c r="BD2558" s="23"/>
      <c r="BE2558" s="45">
        <v>6302676.783904694</v>
      </c>
      <c r="BF2558" s="45"/>
      <c r="BG2558" s="23"/>
      <c r="BH2558" s="23"/>
      <c r="BI2558" s="23"/>
      <c r="BJ2558" s="23"/>
      <c r="BK2558" s="23"/>
      <c r="BL2558" s="45">
        <v>6302676.783904694</v>
      </c>
      <c r="BM2558" s="45"/>
      <c r="BN2558" s="23"/>
      <c r="BO2558" s="23"/>
      <c r="BP2558" s="23"/>
      <c r="BQ2558" s="23"/>
      <c r="BR2558" s="23"/>
      <c r="BS2558" s="45">
        <v>6302676.783904694</v>
      </c>
      <c r="BT2558" s="45"/>
      <c r="BU2558" s="23"/>
      <c r="BV2558" s="23"/>
      <c r="BW2558" s="23"/>
      <c r="BX2558" s="23"/>
      <c r="BY2558" s="23"/>
      <c r="BZ2558" s="23"/>
      <c r="CA2558" s="23"/>
    </row>
    <row r="2559" ht="15.75" customHeight="1">
      <c r="A2559" s="45">
        <v>6541793.371323436</v>
      </c>
      <c r="B2559" s="46"/>
      <c r="C2559" s="45"/>
      <c r="D2559" s="45"/>
      <c r="E2559" s="45"/>
      <c r="F2559" s="45"/>
      <c r="G2559" s="45"/>
      <c r="H2559" s="45">
        <v>6541793.371323436</v>
      </c>
      <c r="I2559" s="46"/>
      <c r="J2559" s="45"/>
      <c r="K2559" s="45"/>
      <c r="L2559" s="45"/>
      <c r="M2559" s="45"/>
      <c r="N2559" s="45"/>
      <c r="O2559" s="45">
        <v>6541793.371323436</v>
      </c>
      <c r="P2559" s="45"/>
      <c r="Q2559" s="45"/>
      <c r="R2559" s="45"/>
      <c r="S2559" s="45"/>
      <c r="T2559" s="45"/>
      <c r="U2559" s="45"/>
      <c r="V2559" s="45">
        <v>6541793.371323436</v>
      </c>
      <c r="W2559" s="45"/>
      <c r="X2559" s="45"/>
      <c r="Y2559" s="45"/>
      <c r="Z2559" s="45"/>
      <c r="AA2559" s="45"/>
      <c r="AB2559" s="45"/>
      <c r="AC2559" s="45">
        <v>6541793.371323436</v>
      </c>
      <c r="AD2559" s="45">
        <v>2657.6035571001457</v>
      </c>
      <c r="AE2559" s="45"/>
      <c r="AF2559" s="45"/>
      <c r="AG2559" s="45"/>
      <c r="AH2559" s="45"/>
      <c r="AI2559" s="45"/>
      <c r="AJ2559" s="45">
        <v>6541793.371323436</v>
      </c>
      <c r="AK2559" s="45"/>
      <c r="AL2559" s="45"/>
      <c r="AM2559" s="45"/>
      <c r="AN2559" s="45"/>
      <c r="AO2559" s="23"/>
      <c r="AP2559" s="23"/>
      <c r="AQ2559" s="45">
        <v>6541793.371323436</v>
      </c>
      <c r="AR2559" s="45"/>
      <c r="AS2559" s="23"/>
      <c r="AT2559" s="23"/>
      <c r="AU2559" s="23"/>
      <c r="AV2559" s="23"/>
      <c r="AW2559" s="23"/>
      <c r="AX2559" s="45">
        <v>6541793.371323436</v>
      </c>
      <c r="AY2559" s="23"/>
      <c r="AZ2559" s="23"/>
      <c r="BA2559" s="23"/>
      <c r="BB2559" s="23"/>
      <c r="BC2559" s="23"/>
      <c r="BD2559" s="23"/>
      <c r="BE2559" s="45">
        <v>6541793.371323436</v>
      </c>
      <c r="BF2559" s="45"/>
      <c r="BG2559" s="23"/>
      <c r="BH2559" s="23"/>
      <c r="BI2559" s="23"/>
      <c r="BJ2559" s="23"/>
      <c r="BK2559" s="23"/>
      <c r="BL2559" s="45">
        <v>6541793.371323436</v>
      </c>
      <c r="BM2559" s="45"/>
      <c r="BN2559" s="23"/>
      <c r="BO2559" s="23"/>
      <c r="BP2559" s="23"/>
      <c r="BQ2559" s="23"/>
      <c r="BR2559" s="23"/>
      <c r="BS2559" s="45">
        <v>6541793.371323436</v>
      </c>
      <c r="BT2559" s="45"/>
      <c r="BU2559" s="23"/>
      <c r="BV2559" s="23"/>
      <c r="BW2559" s="23"/>
      <c r="BX2559" s="23"/>
      <c r="BY2559" s="23"/>
      <c r="BZ2559" s="23"/>
      <c r="CA2559" s="23"/>
    </row>
    <row r="2560" ht="15.75" customHeight="1">
      <c r="A2560" s="45">
        <v>6789960.369881109</v>
      </c>
      <c r="B2560" s="46"/>
      <c r="C2560" s="45"/>
      <c r="D2560" s="45"/>
      <c r="E2560" s="45"/>
      <c r="F2560" s="45"/>
      <c r="G2560" s="45"/>
      <c r="H2560" s="45">
        <v>6789960.369881109</v>
      </c>
      <c r="I2560" s="46"/>
      <c r="J2560" s="45"/>
      <c r="K2560" s="45"/>
      <c r="L2560" s="45"/>
      <c r="M2560" s="45"/>
      <c r="N2560" s="45"/>
      <c r="O2560" s="45">
        <v>6789960.369881109</v>
      </c>
      <c r="P2560" s="45"/>
      <c r="Q2560" s="45"/>
      <c r="R2560" s="45"/>
      <c r="S2560" s="45"/>
      <c r="T2560" s="45"/>
      <c r="U2560" s="45"/>
      <c r="V2560" s="45">
        <v>6789960.369881109</v>
      </c>
      <c r="W2560" s="45"/>
      <c r="X2560" s="45"/>
      <c r="Y2560" s="45"/>
      <c r="Z2560" s="45"/>
      <c r="AA2560" s="45"/>
      <c r="AB2560" s="45"/>
      <c r="AC2560" s="45">
        <v>6789960.369881109</v>
      </c>
      <c r="AD2560" s="45">
        <v>2774.108322324967</v>
      </c>
      <c r="AE2560" s="45"/>
      <c r="AF2560" s="45"/>
      <c r="AG2560" s="45"/>
      <c r="AH2560" s="45"/>
      <c r="AI2560" s="45"/>
      <c r="AJ2560" s="45">
        <v>6789960.369881109</v>
      </c>
      <c r="AK2560" s="45"/>
      <c r="AL2560" s="45"/>
      <c r="AM2560" s="45"/>
      <c r="AN2560" s="45"/>
      <c r="AO2560" s="23"/>
      <c r="AP2560" s="23"/>
      <c r="AQ2560" s="45">
        <v>6789960.369881109</v>
      </c>
      <c r="AR2560" s="45"/>
      <c r="AS2560" s="23"/>
      <c r="AT2560" s="23"/>
      <c r="AU2560" s="23"/>
      <c r="AV2560" s="23"/>
      <c r="AW2560" s="23"/>
      <c r="AX2560" s="45">
        <v>6789960.369881109</v>
      </c>
      <c r="AY2560" s="23"/>
      <c r="AZ2560" s="23"/>
      <c r="BA2560" s="23"/>
      <c r="BB2560" s="23"/>
      <c r="BC2560" s="23"/>
      <c r="BD2560" s="23"/>
      <c r="BE2560" s="45">
        <v>6789960.369881109</v>
      </c>
      <c r="BF2560" s="45"/>
      <c r="BG2560" s="23"/>
      <c r="BH2560" s="23"/>
      <c r="BI2560" s="23"/>
      <c r="BJ2560" s="23"/>
      <c r="BK2560" s="23"/>
      <c r="BL2560" s="45">
        <v>6789960.369881109</v>
      </c>
      <c r="BM2560" s="45"/>
      <c r="BN2560" s="23"/>
      <c r="BO2560" s="23"/>
      <c r="BP2560" s="23"/>
      <c r="BQ2560" s="23"/>
      <c r="BR2560" s="23"/>
      <c r="BS2560" s="45">
        <v>6789960.369881109</v>
      </c>
      <c r="BT2560" s="45"/>
      <c r="BU2560" s="23"/>
      <c r="BV2560" s="23"/>
      <c r="BW2560" s="23"/>
      <c r="BX2560" s="23"/>
      <c r="BY2560" s="23"/>
      <c r="BZ2560" s="23"/>
      <c r="CA2560" s="23"/>
    </row>
    <row r="2561" ht="15.75" customHeight="1">
      <c r="A2561" s="45">
        <v>6703736.423634568</v>
      </c>
      <c r="B2561" s="46"/>
      <c r="C2561" s="45"/>
      <c r="D2561" s="45"/>
      <c r="E2561" s="45"/>
      <c r="F2561" s="45"/>
      <c r="G2561" s="45"/>
      <c r="H2561" s="45">
        <v>6703736.423634568</v>
      </c>
      <c r="I2561" s="46"/>
      <c r="J2561" s="45"/>
      <c r="K2561" s="45"/>
      <c r="L2561" s="45"/>
      <c r="M2561" s="45"/>
      <c r="N2561" s="45"/>
      <c r="O2561" s="45">
        <v>6703736.423634568</v>
      </c>
      <c r="P2561" s="45"/>
      <c r="Q2561" s="45"/>
      <c r="R2561" s="45"/>
      <c r="S2561" s="45"/>
      <c r="T2561" s="45"/>
      <c r="U2561" s="45"/>
      <c r="V2561" s="45">
        <v>6703736.423634568</v>
      </c>
      <c r="W2561" s="45"/>
      <c r="X2561" s="45"/>
      <c r="Y2561" s="45"/>
      <c r="Z2561" s="45"/>
      <c r="AA2561" s="45"/>
      <c r="AB2561" s="45"/>
      <c r="AC2561" s="45">
        <v>6703736.423634568</v>
      </c>
      <c r="AD2561" s="45">
        <v>2910.1491451436887</v>
      </c>
      <c r="AE2561" s="45"/>
      <c r="AF2561" s="45"/>
      <c r="AG2561" s="45"/>
      <c r="AH2561" s="45"/>
      <c r="AI2561" s="45"/>
      <c r="AJ2561" s="45">
        <v>6703736.423634568</v>
      </c>
      <c r="AK2561" s="45"/>
      <c r="AL2561" s="45"/>
      <c r="AM2561" s="45"/>
      <c r="AN2561" s="45"/>
      <c r="AO2561" s="23"/>
      <c r="AP2561" s="23"/>
      <c r="AQ2561" s="45">
        <v>6703736.423634568</v>
      </c>
      <c r="AR2561" s="45"/>
      <c r="AS2561" s="23"/>
      <c r="AT2561" s="23"/>
      <c r="AU2561" s="23"/>
      <c r="AV2561" s="23"/>
      <c r="AW2561" s="23"/>
      <c r="AX2561" s="45">
        <v>6703736.423634568</v>
      </c>
      <c r="AY2561" s="23"/>
      <c r="AZ2561" s="23"/>
      <c r="BA2561" s="23"/>
      <c r="BB2561" s="23"/>
      <c r="BC2561" s="23"/>
      <c r="BD2561" s="23"/>
      <c r="BE2561" s="45">
        <v>6703736.423634568</v>
      </c>
      <c r="BF2561" s="45"/>
      <c r="BG2561" s="23"/>
      <c r="BH2561" s="23"/>
      <c r="BI2561" s="23"/>
      <c r="BJ2561" s="23"/>
      <c r="BK2561" s="23"/>
      <c r="BL2561" s="45">
        <v>6703736.423634568</v>
      </c>
      <c r="BM2561" s="45"/>
      <c r="BN2561" s="23"/>
      <c r="BO2561" s="23"/>
      <c r="BP2561" s="23"/>
      <c r="BQ2561" s="23"/>
      <c r="BR2561" s="23"/>
      <c r="BS2561" s="45">
        <v>6703736.423634568</v>
      </c>
      <c r="BT2561" s="45"/>
      <c r="BU2561" s="23"/>
      <c r="BV2561" s="23"/>
      <c r="BW2561" s="23"/>
      <c r="BX2561" s="23"/>
      <c r="BY2561" s="23"/>
      <c r="BZ2561" s="23"/>
      <c r="CA2561" s="23"/>
    </row>
    <row r="2562" ht="15.75" customHeight="1">
      <c r="A2562" s="45">
        <v>6600491.199345067</v>
      </c>
      <c r="B2562" s="46"/>
      <c r="C2562" s="45"/>
      <c r="D2562" s="45"/>
      <c r="E2562" s="45"/>
      <c r="F2562" s="45"/>
      <c r="G2562" s="45"/>
      <c r="H2562" s="45">
        <v>6600491.199345067</v>
      </c>
      <c r="I2562" s="46"/>
      <c r="J2562" s="45"/>
      <c r="K2562" s="45"/>
      <c r="L2562" s="45"/>
      <c r="M2562" s="45"/>
      <c r="N2562" s="45"/>
      <c r="O2562" s="45">
        <v>6600491.199345067</v>
      </c>
      <c r="P2562" s="45"/>
      <c r="Q2562" s="45"/>
      <c r="R2562" s="45"/>
      <c r="S2562" s="45"/>
      <c r="T2562" s="45"/>
      <c r="U2562" s="45"/>
      <c r="V2562" s="45">
        <v>6600491.199345067</v>
      </c>
      <c r="W2562" s="45"/>
      <c r="X2562" s="45"/>
      <c r="Y2562" s="45"/>
      <c r="Z2562" s="45"/>
      <c r="AA2562" s="45"/>
      <c r="AB2562" s="45"/>
      <c r="AC2562" s="45">
        <v>6600491.199345067</v>
      </c>
      <c r="AD2562" s="45">
        <v>3069.9959066721244</v>
      </c>
      <c r="AE2562" s="45"/>
      <c r="AF2562" s="45"/>
      <c r="AG2562" s="45"/>
      <c r="AH2562" s="45"/>
      <c r="AI2562" s="45"/>
      <c r="AJ2562" s="45">
        <v>6600491.199345067</v>
      </c>
      <c r="AK2562" s="45"/>
      <c r="AL2562" s="45"/>
      <c r="AM2562" s="45"/>
      <c r="AN2562" s="45"/>
      <c r="AO2562" s="23"/>
      <c r="AP2562" s="23"/>
      <c r="AQ2562" s="45">
        <v>6600491.199345067</v>
      </c>
      <c r="AR2562" s="45"/>
      <c r="AS2562" s="23"/>
      <c r="AT2562" s="23"/>
      <c r="AU2562" s="23"/>
      <c r="AV2562" s="23"/>
      <c r="AW2562" s="23"/>
      <c r="AX2562" s="45">
        <v>6600491.199345067</v>
      </c>
      <c r="AY2562" s="23"/>
      <c r="AZ2562" s="23"/>
      <c r="BA2562" s="23"/>
      <c r="BB2562" s="23"/>
      <c r="BC2562" s="23"/>
      <c r="BD2562" s="23"/>
      <c r="BE2562" s="45">
        <v>6600491.199345067</v>
      </c>
      <c r="BF2562" s="45"/>
      <c r="BG2562" s="23"/>
      <c r="BH2562" s="23"/>
      <c r="BI2562" s="23"/>
      <c r="BJ2562" s="23"/>
      <c r="BK2562" s="23"/>
      <c r="BL2562" s="45">
        <v>6600491.199345067</v>
      </c>
      <c r="BM2562" s="45"/>
      <c r="BN2562" s="23"/>
      <c r="BO2562" s="23"/>
      <c r="BP2562" s="23"/>
      <c r="BQ2562" s="23"/>
      <c r="BR2562" s="23"/>
      <c r="BS2562" s="45">
        <v>6600491.199345067</v>
      </c>
      <c r="BT2562" s="45"/>
      <c r="BU2562" s="23"/>
      <c r="BV2562" s="23"/>
      <c r="BW2562" s="23"/>
      <c r="BX2562" s="23"/>
      <c r="BY2562" s="23"/>
      <c r="BZ2562" s="23"/>
      <c r="CA2562" s="23"/>
    </row>
    <row r="2563" ht="15.75" customHeight="1">
      <c r="A2563" s="45">
        <v>9902511.85666608</v>
      </c>
      <c r="B2563" s="46">
        <v>0.043</v>
      </c>
      <c r="C2563" s="45"/>
      <c r="D2563" s="45"/>
      <c r="E2563" s="45"/>
      <c r="F2563" s="45"/>
      <c r="G2563" s="45"/>
      <c r="H2563" s="45">
        <v>9902511.85666608</v>
      </c>
      <c r="I2563" s="46">
        <v>0.111</v>
      </c>
      <c r="J2563" s="45"/>
      <c r="K2563" s="45"/>
      <c r="L2563" s="45"/>
      <c r="M2563" s="45"/>
      <c r="N2563" s="45"/>
      <c r="O2563" s="45">
        <v>9902511.85666608</v>
      </c>
      <c r="P2563" s="45"/>
      <c r="Q2563" s="45"/>
      <c r="R2563" s="45"/>
      <c r="S2563" s="45"/>
      <c r="T2563" s="45"/>
      <c r="U2563" s="45"/>
      <c r="V2563" s="45">
        <v>9902511.85666608</v>
      </c>
      <c r="W2563" s="45"/>
      <c r="X2563" s="45"/>
      <c r="Y2563" s="45"/>
      <c r="Z2563" s="45"/>
      <c r="AA2563" s="45"/>
      <c r="AB2563" s="45"/>
      <c r="AC2563" s="45">
        <v>9902511.85666608</v>
      </c>
      <c r="AD2563" s="45">
        <v>197.6111013525382</v>
      </c>
      <c r="AE2563" s="45"/>
      <c r="AF2563" s="45"/>
      <c r="AG2563" s="45"/>
      <c r="AH2563" s="45"/>
      <c r="AI2563" s="45"/>
      <c r="AJ2563" s="45">
        <v>9902511.85666608</v>
      </c>
      <c r="AK2563" s="45"/>
      <c r="AL2563" s="45"/>
      <c r="AM2563" s="45"/>
      <c r="AN2563" s="45"/>
      <c r="AO2563" s="23"/>
      <c r="AP2563" s="23"/>
      <c r="AQ2563" s="45">
        <v>9902511.85666608</v>
      </c>
      <c r="AR2563" s="45">
        <v>0.014</v>
      </c>
      <c r="AS2563" s="23"/>
      <c r="AT2563" s="23"/>
      <c r="AU2563" s="23"/>
      <c r="AV2563" s="23"/>
      <c r="AW2563" s="23"/>
      <c r="AX2563" s="45">
        <v>9902511.85666608</v>
      </c>
      <c r="AY2563" s="23"/>
      <c r="AZ2563" s="23"/>
      <c r="BA2563" s="23"/>
      <c r="BB2563" s="23"/>
      <c r="BC2563" s="23"/>
      <c r="BD2563" s="23"/>
      <c r="BE2563" s="45">
        <v>9902511.85666608</v>
      </c>
      <c r="BF2563" s="45"/>
      <c r="BG2563" s="23"/>
      <c r="BH2563" s="23"/>
      <c r="BI2563" s="23"/>
      <c r="BJ2563" s="23"/>
      <c r="BK2563" s="23"/>
      <c r="BL2563" s="45">
        <v>9902511.85666608</v>
      </c>
      <c r="BM2563" s="45">
        <v>0.026</v>
      </c>
      <c r="BN2563" s="23"/>
      <c r="BO2563" s="23"/>
      <c r="BP2563" s="23"/>
      <c r="BQ2563" s="23"/>
      <c r="BR2563" s="23"/>
      <c r="BS2563" s="45">
        <v>9902511.85666608</v>
      </c>
      <c r="BT2563" s="45">
        <v>0.059</v>
      </c>
      <c r="BU2563" s="23"/>
      <c r="BV2563" s="23"/>
      <c r="BW2563" s="23"/>
      <c r="BX2563" s="23"/>
      <c r="BY2563" s="23"/>
      <c r="BZ2563" s="23"/>
      <c r="CA2563" s="23"/>
    </row>
    <row r="2564" ht="15.75" customHeight="1">
      <c r="A2564" s="45">
        <v>9823862.89868871</v>
      </c>
      <c r="B2564" s="46">
        <v>0.038</v>
      </c>
      <c r="C2564" s="45"/>
      <c r="D2564" s="45"/>
      <c r="E2564" s="45"/>
      <c r="F2564" s="45"/>
      <c r="G2564" s="45"/>
      <c r="H2564" s="45">
        <v>9823862.89868871</v>
      </c>
      <c r="I2564" s="46">
        <v>0.111</v>
      </c>
      <c r="J2564" s="45"/>
      <c r="K2564" s="45"/>
      <c r="L2564" s="45"/>
      <c r="M2564" s="45"/>
      <c r="N2564" s="45"/>
      <c r="O2564" s="45">
        <v>9823862.89868871</v>
      </c>
      <c r="P2564" s="45"/>
      <c r="Q2564" s="45"/>
      <c r="R2564" s="45"/>
      <c r="S2564" s="45"/>
      <c r="T2564" s="45"/>
      <c r="U2564" s="45"/>
      <c r="V2564" s="45">
        <v>9823862.89868871</v>
      </c>
      <c r="W2564" s="45"/>
      <c r="X2564" s="45"/>
      <c r="Y2564" s="45"/>
      <c r="Z2564" s="45"/>
      <c r="AA2564" s="45"/>
      <c r="AB2564" s="45"/>
      <c r="AC2564" s="45">
        <v>9823862.89868871</v>
      </c>
      <c r="AD2564" s="45">
        <v>173.10771627645303</v>
      </c>
      <c r="AE2564" s="45"/>
      <c r="AF2564" s="45"/>
      <c r="AG2564" s="45"/>
      <c r="AH2564" s="45"/>
      <c r="AI2564" s="45"/>
      <c r="AJ2564" s="45">
        <v>9823862.89868871</v>
      </c>
      <c r="AK2564" s="45">
        <v>0.017</v>
      </c>
      <c r="AL2564" s="45"/>
      <c r="AM2564" s="45"/>
      <c r="AN2564" s="45"/>
      <c r="AO2564" s="23"/>
      <c r="AP2564" s="23"/>
      <c r="AQ2564" s="45">
        <v>9823862.89868871</v>
      </c>
      <c r="AR2564" s="45">
        <v>0.013</v>
      </c>
      <c r="AS2564" s="23"/>
      <c r="AT2564" s="23"/>
      <c r="AU2564" s="23"/>
      <c r="AV2564" s="23"/>
      <c r="AW2564" s="23"/>
      <c r="AX2564" s="45">
        <v>9823862.89868871</v>
      </c>
      <c r="AY2564" s="23"/>
      <c r="AZ2564" s="23"/>
      <c r="BA2564" s="23"/>
      <c r="BB2564" s="23"/>
      <c r="BC2564" s="23"/>
      <c r="BD2564" s="23"/>
      <c r="BE2564" s="45">
        <v>9823862.89868871</v>
      </c>
      <c r="BF2564" s="45"/>
      <c r="BG2564" s="23"/>
      <c r="BH2564" s="23"/>
      <c r="BI2564" s="23"/>
      <c r="BJ2564" s="23"/>
      <c r="BK2564" s="23"/>
      <c r="BL2564" s="45">
        <v>9823862.89868871</v>
      </c>
      <c r="BM2564" s="45">
        <v>0.045</v>
      </c>
      <c r="BN2564" s="23"/>
      <c r="BO2564" s="23"/>
      <c r="BP2564" s="23"/>
      <c r="BQ2564" s="23"/>
      <c r="BR2564" s="23"/>
      <c r="BS2564" s="45">
        <v>9823862.89868871</v>
      </c>
      <c r="BT2564" s="45">
        <v>0.077</v>
      </c>
      <c r="BU2564" s="23"/>
      <c r="BV2564" s="23"/>
      <c r="BW2564" s="23"/>
      <c r="BX2564" s="23"/>
      <c r="BY2564" s="23"/>
      <c r="BZ2564" s="23"/>
      <c r="CA2564" s="23"/>
    </row>
    <row r="2565" ht="15.75" customHeight="1">
      <c r="A2565" s="45">
        <v>9800997.144926919</v>
      </c>
      <c r="B2565" s="46">
        <v>0.037</v>
      </c>
      <c r="C2565" s="45"/>
      <c r="D2565" s="45"/>
      <c r="E2565" s="45"/>
      <c r="F2565" s="45"/>
      <c r="G2565" s="45"/>
      <c r="H2565" s="45">
        <v>9800997.144926919</v>
      </c>
      <c r="I2565" s="46">
        <v>0.109</v>
      </c>
      <c r="J2565" s="45"/>
      <c r="K2565" s="45"/>
      <c r="L2565" s="45"/>
      <c r="M2565" s="45"/>
      <c r="N2565" s="45"/>
      <c r="O2565" s="45">
        <v>9800997.144926919</v>
      </c>
      <c r="P2565" s="45"/>
      <c r="Q2565" s="45"/>
      <c r="R2565" s="45"/>
      <c r="S2565" s="45"/>
      <c r="T2565" s="45"/>
      <c r="U2565" s="45"/>
      <c r="V2565" s="45">
        <v>9800997.144926919</v>
      </c>
      <c r="W2565" s="45">
        <v>0.005305322367580006</v>
      </c>
      <c r="X2565" s="45"/>
      <c r="Y2565" s="45"/>
      <c r="Z2565" s="45"/>
      <c r="AA2565" s="45"/>
      <c r="AB2565" s="45"/>
      <c r="AC2565" s="45">
        <v>9800997.144926919</v>
      </c>
      <c r="AD2565" s="45">
        <v>170.45212425959858</v>
      </c>
      <c r="AE2565" s="45"/>
      <c r="AF2565" s="45"/>
      <c r="AG2565" s="45"/>
      <c r="AH2565" s="45"/>
      <c r="AI2565" s="45"/>
      <c r="AJ2565" s="45">
        <v>9800997.144926919</v>
      </c>
      <c r="AK2565" s="45">
        <v>0.017</v>
      </c>
      <c r="AL2565" s="45"/>
      <c r="AM2565" s="45"/>
      <c r="AN2565" s="45"/>
      <c r="AO2565" s="23"/>
      <c r="AP2565" s="23"/>
      <c r="AQ2565" s="45">
        <v>9800997.144926919</v>
      </c>
      <c r="AR2565" s="45">
        <v>0.012</v>
      </c>
      <c r="AS2565" s="23"/>
      <c r="AT2565" s="23"/>
      <c r="AU2565" s="23"/>
      <c r="AV2565" s="23"/>
      <c r="AW2565" s="23"/>
      <c r="AX2565" s="45">
        <v>9800997.144926919</v>
      </c>
      <c r="AY2565" s="23"/>
      <c r="AZ2565" s="23"/>
      <c r="BA2565" s="23"/>
      <c r="BB2565" s="23"/>
      <c r="BC2565" s="23"/>
      <c r="BD2565" s="23"/>
      <c r="BE2565" s="45">
        <v>9800997.144926919</v>
      </c>
      <c r="BF2565" s="45"/>
      <c r="BG2565" s="23"/>
      <c r="BH2565" s="23"/>
      <c r="BI2565" s="23"/>
      <c r="BJ2565" s="23"/>
      <c r="BK2565" s="23"/>
      <c r="BL2565" s="45">
        <v>9800997.144926919</v>
      </c>
      <c r="BM2565" s="45">
        <v>0.107</v>
      </c>
      <c r="BN2565" s="23"/>
      <c r="BO2565" s="23"/>
      <c r="BP2565" s="23"/>
      <c r="BQ2565" s="23"/>
      <c r="BR2565" s="23"/>
      <c r="BS2565" s="45">
        <v>9800997.144926919</v>
      </c>
      <c r="BT2565" s="45">
        <v>0.212</v>
      </c>
      <c r="BU2565" s="23"/>
      <c r="BV2565" s="23"/>
      <c r="BW2565" s="23"/>
      <c r="BX2565" s="23"/>
      <c r="BY2565" s="23"/>
      <c r="BZ2565" s="23"/>
      <c r="CA2565" s="23"/>
    </row>
    <row r="2566" ht="15.75" customHeight="1">
      <c r="A2566" s="45">
        <v>9710774.135363577</v>
      </c>
      <c r="B2566" s="46">
        <v>0.037</v>
      </c>
      <c r="C2566" s="45"/>
      <c r="D2566" s="45"/>
      <c r="E2566" s="45"/>
      <c r="F2566" s="45"/>
      <c r="G2566" s="45"/>
      <c r="H2566" s="45">
        <v>9710774.135363577</v>
      </c>
      <c r="I2566" s="46">
        <v>0.122</v>
      </c>
      <c r="J2566" s="45"/>
      <c r="K2566" s="45"/>
      <c r="L2566" s="45"/>
      <c r="M2566" s="45"/>
      <c r="N2566" s="45"/>
      <c r="O2566" s="45">
        <v>9710774.135363577</v>
      </c>
      <c r="P2566" s="45"/>
      <c r="Q2566" s="45"/>
      <c r="R2566" s="45"/>
      <c r="S2566" s="45"/>
      <c r="T2566" s="45"/>
      <c r="U2566" s="45"/>
      <c r="V2566" s="45">
        <v>9710774.135363577</v>
      </c>
      <c r="W2566" s="45">
        <v>0.0054531345036598925</v>
      </c>
      <c r="X2566" s="45"/>
      <c r="Y2566" s="45"/>
      <c r="Z2566" s="45"/>
      <c r="AA2566" s="45"/>
      <c r="AB2566" s="45"/>
      <c r="AC2566" s="45">
        <v>9710774.135363577</v>
      </c>
      <c r="AD2566" s="45">
        <v>167.7887539587659</v>
      </c>
      <c r="AE2566" s="45"/>
      <c r="AF2566" s="45"/>
      <c r="AG2566" s="45"/>
      <c r="AH2566" s="45"/>
      <c r="AI2566" s="45"/>
      <c r="AJ2566" s="45">
        <v>9710774.135363577</v>
      </c>
      <c r="AK2566" s="45"/>
      <c r="AL2566" s="45"/>
      <c r="AM2566" s="45"/>
      <c r="AN2566" s="45"/>
      <c r="AO2566" s="23"/>
      <c r="AP2566" s="23"/>
      <c r="AQ2566" s="45">
        <v>9710774.135363577</v>
      </c>
      <c r="AR2566" s="45">
        <v>0.012</v>
      </c>
      <c r="AS2566" s="23"/>
      <c r="AT2566" s="23"/>
      <c r="AU2566" s="23"/>
      <c r="AV2566" s="23"/>
      <c r="AW2566" s="23"/>
      <c r="AX2566" s="45">
        <v>9710774.135363577</v>
      </c>
      <c r="AY2566" s="23"/>
      <c r="AZ2566" s="23"/>
      <c r="BA2566" s="23"/>
      <c r="BB2566" s="23"/>
      <c r="BC2566" s="23"/>
      <c r="BD2566" s="23"/>
      <c r="BE2566" s="45">
        <v>9710774.135363577</v>
      </c>
      <c r="BF2566" s="45"/>
      <c r="BG2566" s="23"/>
      <c r="BH2566" s="23"/>
      <c r="BI2566" s="23"/>
      <c r="BJ2566" s="23"/>
      <c r="BK2566" s="23"/>
      <c r="BL2566" s="45">
        <v>9710774.135363577</v>
      </c>
      <c r="BM2566" s="45">
        <v>0.461</v>
      </c>
      <c r="BN2566" s="23"/>
      <c r="BO2566" s="23"/>
      <c r="BP2566" s="23"/>
      <c r="BQ2566" s="23"/>
      <c r="BR2566" s="23"/>
      <c r="BS2566" s="45">
        <v>9710774.135363577</v>
      </c>
      <c r="BT2566" s="45">
        <v>0.23</v>
      </c>
      <c r="BU2566" s="23"/>
      <c r="BV2566" s="23"/>
      <c r="BW2566" s="23"/>
      <c r="BX2566" s="23"/>
      <c r="BY2566" s="23"/>
      <c r="BZ2566" s="23"/>
      <c r="CA2566" s="23"/>
    </row>
    <row r="2567" ht="15.75" customHeight="1">
      <c r="A2567" s="45">
        <v>9561966.91518143</v>
      </c>
      <c r="B2567" s="46">
        <v>0.035</v>
      </c>
      <c r="C2567" s="45"/>
      <c r="D2567" s="45"/>
      <c r="E2567" s="45"/>
      <c r="F2567" s="45"/>
      <c r="G2567" s="45"/>
      <c r="H2567" s="45">
        <v>9561966.91518143</v>
      </c>
      <c r="I2567" s="46">
        <v>0.103</v>
      </c>
      <c r="J2567" s="45"/>
      <c r="K2567" s="45"/>
      <c r="L2567" s="45"/>
      <c r="M2567" s="45"/>
      <c r="N2567" s="45"/>
      <c r="O2567" s="45">
        <v>9561966.91518143</v>
      </c>
      <c r="P2567" s="45"/>
      <c r="Q2567" s="45"/>
      <c r="R2567" s="45"/>
      <c r="S2567" s="45"/>
      <c r="T2567" s="45"/>
      <c r="U2567" s="45"/>
      <c r="V2567" s="45">
        <v>9561966.91518143</v>
      </c>
      <c r="W2567" s="45"/>
      <c r="X2567" s="45"/>
      <c r="Y2567" s="45"/>
      <c r="Z2567" s="45"/>
      <c r="AA2567" s="45"/>
      <c r="AB2567" s="45"/>
      <c r="AC2567" s="45">
        <v>9561966.91518143</v>
      </c>
      <c r="AD2567" s="45">
        <v>206.52196361083</v>
      </c>
      <c r="AE2567" s="45"/>
      <c r="AF2567" s="45"/>
      <c r="AG2567" s="45"/>
      <c r="AH2567" s="45"/>
      <c r="AI2567" s="45"/>
      <c r="AJ2567" s="45">
        <v>9561966.91518143</v>
      </c>
      <c r="AK2567" s="45"/>
      <c r="AL2567" s="45"/>
      <c r="AM2567" s="45"/>
      <c r="AN2567" s="45"/>
      <c r="AO2567" s="23"/>
      <c r="AP2567" s="23"/>
      <c r="AQ2567" s="45">
        <v>9561966.91518143</v>
      </c>
      <c r="AR2567" s="45">
        <v>0.011</v>
      </c>
      <c r="AS2567" s="23"/>
      <c r="AT2567" s="23"/>
      <c r="AU2567" s="23"/>
      <c r="AV2567" s="23"/>
      <c r="AW2567" s="23"/>
      <c r="AX2567" s="45">
        <v>9561966.91518143</v>
      </c>
      <c r="AY2567" s="23"/>
      <c r="AZ2567" s="23"/>
      <c r="BA2567" s="23"/>
      <c r="BB2567" s="23"/>
      <c r="BC2567" s="23"/>
      <c r="BD2567" s="23"/>
      <c r="BE2567" s="45">
        <v>9561966.91518143</v>
      </c>
      <c r="BF2567" s="45"/>
      <c r="BG2567" s="23"/>
      <c r="BH2567" s="23"/>
      <c r="BI2567" s="23"/>
      <c r="BJ2567" s="23"/>
      <c r="BK2567" s="23"/>
      <c r="BL2567" s="45">
        <v>9561966.91518143</v>
      </c>
      <c r="BM2567" s="45">
        <v>0.599</v>
      </c>
      <c r="BN2567" s="23"/>
      <c r="BO2567" s="23"/>
      <c r="BP2567" s="23"/>
      <c r="BQ2567" s="23"/>
      <c r="BR2567" s="23"/>
      <c r="BS2567" s="45">
        <v>9561966.91518143</v>
      </c>
      <c r="BT2567" s="45">
        <v>0.247</v>
      </c>
      <c r="BU2567" s="23"/>
      <c r="BV2567" s="23"/>
      <c r="BW2567" s="23"/>
      <c r="BX2567" s="23"/>
      <c r="BY2567" s="23"/>
      <c r="BZ2567" s="23"/>
      <c r="CA2567" s="23"/>
    </row>
    <row r="2568" ht="15.75" customHeight="1">
      <c r="A2568" s="45">
        <v>9422251.165062374</v>
      </c>
      <c r="B2568" s="46">
        <v>0.036</v>
      </c>
      <c r="C2568" s="45"/>
      <c r="D2568" s="45"/>
      <c r="E2568" s="45"/>
      <c r="F2568" s="45"/>
      <c r="G2568" s="45"/>
      <c r="H2568" s="45">
        <v>9422251.165062374</v>
      </c>
      <c r="I2568" s="46">
        <v>0.1</v>
      </c>
      <c r="J2568" s="45"/>
      <c r="K2568" s="45"/>
      <c r="L2568" s="45"/>
      <c r="M2568" s="45"/>
      <c r="N2568" s="45"/>
      <c r="O2568" s="45">
        <v>9422251.165062374</v>
      </c>
      <c r="P2568" s="45"/>
      <c r="Q2568" s="45"/>
      <c r="R2568" s="45"/>
      <c r="S2568" s="45"/>
      <c r="T2568" s="45"/>
      <c r="U2568" s="45"/>
      <c r="V2568" s="45">
        <v>9422251.165062374</v>
      </c>
      <c r="W2568" s="45">
        <v>0.005067258185962271</v>
      </c>
      <c r="X2568" s="45"/>
      <c r="Y2568" s="45"/>
      <c r="Z2568" s="45"/>
      <c r="AA2568" s="45"/>
      <c r="AB2568" s="45"/>
      <c r="AC2568" s="45">
        <v>9422251.165062374</v>
      </c>
      <c r="AD2568" s="45">
        <v>223.85477929953805</v>
      </c>
      <c r="AE2568" s="45"/>
      <c r="AF2568" s="45"/>
      <c r="AG2568" s="45"/>
      <c r="AH2568" s="45"/>
      <c r="AI2568" s="45"/>
      <c r="AJ2568" s="45">
        <v>9422251.165062374</v>
      </c>
      <c r="AK2568" s="45"/>
      <c r="AL2568" s="45"/>
      <c r="AM2568" s="45"/>
      <c r="AN2568" s="45"/>
      <c r="AO2568" s="23"/>
      <c r="AP2568" s="23"/>
      <c r="AQ2568" s="45">
        <v>9422251.165062374</v>
      </c>
      <c r="AR2568" s="45">
        <v>0.011</v>
      </c>
      <c r="AS2568" s="23"/>
      <c r="AT2568" s="23"/>
      <c r="AU2568" s="23"/>
      <c r="AV2568" s="23"/>
      <c r="AW2568" s="23"/>
      <c r="AX2568" s="45">
        <v>9422251.165062374</v>
      </c>
      <c r="AY2568" s="23">
        <v>0.523</v>
      </c>
      <c r="AZ2568" s="23"/>
      <c r="BA2568" s="23"/>
      <c r="BB2568" s="23"/>
      <c r="BC2568" s="23"/>
      <c r="BD2568" s="23"/>
      <c r="BE2568" s="45">
        <v>9422251.165062374</v>
      </c>
      <c r="BF2568" s="45">
        <v>19.0</v>
      </c>
      <c r="BG2568" s="23"/>
      <c r="BH2568" s="23"/>
      <c r="BI2568" s="23"/>
      <c r="BJ2568" s="23"/>
      <c r="BK2568" s="23"/>
      <c r="BL2568" s="45">
        <v>9422251.165062374</v>
      </c>
      <c r="BM2568" s="45">
        <v>1.038</v>
      </c>
      <c r="BN2568" s="23"/>
      <c r="BO2568" s="23"/>
      <c r="BP2568" s="23"/>
      <c r="BQ2568" s="23"/>
      <c r="BR2568" s="23"/>
      <c r="BS2568" s="45">
        <v>9422251.165062374</v>
      </c>
      <c r="BT2568" s="45">
        <v>0.34</v>
      </c>
      <c r="BU2568" s="23"/>
      <c r="BV2568" s="23"/>
      <c r="BW2568" s="23"/>
      <c r="BX2568" s="23"/>
      <c r="BY2568" s="23"/>
      <c r="BZ2568" s="23"/>
      <c r="CA2568" s="23"/>
    </row>
    <row r="2569" ht="15.75" customHeight="1">
      <c r="A2569" s="45">
        <v>9292896.854866227</v>
      </c>
      <c r="B2569" s="46">
        <v>0.04</v>
      </c>
      <c r="C2569" s="45"/>
      <c r="D2569" s="45"/>
      <c r="E2569" s="45"/>
      <c r="F2569" s="45"/>
      <c r="G2569" s="45"/>
      <c r="H2569" s="45">
        <v>9292896.854866227</v>
      </c>
      <c r="I2569" s="46">
        <v>0.093</v>
      </c>
      <c r="J2569" s="45"/>
      <c r="K2569" s="45"/>
      <c r="L2569" s="45"/>
      <c r="M2569" s="45"/>
      <c r="N2569" s="45"/>
      <c r="O2569" s="45">
        <v>9292896.854866227</v>
      </c>
      <c r="P2569" s="45"/>
      <c r="Q2569" s="45"/>
      <c r="R2569" s="45"/>
      <c r="S2569" s="45"/>
      <c r="T2569" s="45"/>
      <c r="U2569" s="45"/>
      <c r="V2569" s="45">
        <v>9292896.854866227</v>
      </c>
      <c r="W2569" s="45"/>
      <c r="X2569" s="45"/>
      <c r="Y2569" s="45"/>
      <c r="Z2569" s="45"/>
      <c r="AA2569" s="45"/>
      <c r="AB2569" s="45"/>
      <c r="AC2569" s="45">
        <v>9292896.854866227</v>
      </c>
      <c r="AD2569" s="45">
        <v>280.9947213134496</v>
      </c>
      <c r="AE2569" s="45"/>
      <c r="AF2569" s="45"/>
      <c r="AG2569" s="45"/>
      <c r="AH2569" s="45"/>
      <c r="AI2569" s="45"/>
      <c r="AJ2569" s="45">
        <v>9292896.854866227</v>
      </c>
      <c r="AK2569" s="45"/>
      <c r="AL2569" s="45"/>
      <c r="AM2569" s="45"/>
      <c r="AN2569" s="45"/>
      <c r="AO2569" s="23"/>
      <c r="AP2569" s="23"/>
      <c r="AQ2569" s="45">
        <v>9292896.854866227</v>
      </c>
      <c r="AR2569" s="45">
        <v>0.01</v>
      </c>
      <c r="AS2569" s="23"/>
      <c r="AT2569" s="23"/>
      <c r="AU2569" s="23"/>
      <c r="AV2569" s="23"/>
      <c r="AW2569" s="23"/>
      <c r="AX2569" s="45">
        <v>9292896.854866227</v>
      </c>
      <c r="AY2569" s="23">
        <v>0.523</v>
      </c>
      <c r="AZ2569" s="23"/>
      <c r="BA2569" s="23"/>
      <c r="BB2569" s="23"/>
      <c r="BC2569" s="23"/>
      <c r="BD2569" s="23"/>
      <c r="BE2569" s="45">
        <v>9292896.854866227</v>
      </c>
      <c r="BF2569" s="45">
        <v>19.0</v>
      </c>
      <c r="BG2569" s="23"/>
      <c r="BH2569" s="23"/>
      <c r="BI2569" s="23"/>
      <c r="BJ2569" s="23"/>
      <c r="BK2569" s="23"/>
      <c r="BL2569" s="45">
        <v>9292896.854866227</v>
      </c>
      <c r="BM2569" s="45">
        <v>1.024</v>
      </c>
      <c r="BN2569" s="23"/>
      <c r="BO2569" s="23"/>
      <c r="BP2569" s="23"/>
      <c r="BQ2569" s="23"/>
      <c r="BR2569" s="23"/>
      <c r="BS2569" s="45">
        <v>9292896.854866227</v>
      </c>
      <c r="BT2569" s="45">
        <v>0.49</v>
      </c>
      <c r="BU2569" s="23"/>
      <c r="BV2569" s="23"/>
      <c r="BW2569" s="23"/>
      <c r="BX2569" s="23"/>
      <c r="BY2569" s="23"/>
      <c r="BZ2569" s="23"/>
      <c r="CA2569" s="23"/>
    </row>
    <row r="2570" ht="15.75" customHeight="1">
      <c r="A2570" s="45">
        <v>9251555.132929197</v>
      </c>
      <c r="B2570" s="46">
        <v>0.041</v>
      </c>
      <c r="C2570" s="45"/>
      <c r="D2570" s="45"/>
      <c r="E2570" s="45"/>
      <c r="F2570" s="45"/>
      <c r="G2570" s="45"/>
      <c r="H2570" s="45">
        <v>9251555.132929197</v>
      </c>
      <c r="I2570" s="46">
        <v>0.093</v>
      </c>
      <c r="J2570" s="45"/>
      <c r="K2570" s="45"/>
      <c r="L2570" s="45"/>
      <c r="M2570" s="45"/>
      <c r="N2570" s="45"/>
      <c r="O2570" s="45">
        <v>9251555.132929197</v>
      </c>
      <c r="P2570" s="45">
        <v>0.001505606402789334</v>
      </c>
      <c r="Q2570" s="45"/>
      <c r="R2570" s="45"/>
      <c r="S2570" s="45"/>
      <c r="T2570" s="45"/>
      <c r="U2570" s="45"/>
      <c r="V2570" s="45">
        <v>9251555.132929197</v>
      </c>
      <c r="W2570" s="45">
        <v>0.004497008597804985</v>
      </c>
      <c r="X2570" s="45"/>
      <c r="Y2570" s="45"/>
      <c r="Z2570" s="45"/>
      <c r="AA2570" s="45"/>
      <c r="AB2570" s="45"/>
      <c r="AC2570" s="45">
        <v>9251555.132929197</v>
      </c>
      <c r="AD2570" s="45">
        <v>237.72732675621063</v>
      </c>
      <c r="AE2570" s="45"/>
      <c r="AF2570" s="45"/>
      <c r="AG2570" s="45"/>
      <c r="AH2570" s="45"/>
      <c r="AI2570" s="45"/>
      <c r="AJ2570" s="45">
        <v>9251555.132929197</v>
      </c>
      <c r="AK2570" s="45"/>
      <c r="AL2570" s="45"/>
      <c r="AM2570" s="45"/>
      <c r="AN2570" s="45"/>
      <c r="AO2570" s="23"/>
      <c r="AP2570" s="23"/>
      <c r="AQ2570" s="45">
        <v>9251555.132929197</v>
      </c>
      <c r="AR2570" s="45">
        <v>0.01</v>
      </c>
      <c r="AS2570" s="23"/>
      <c r="AT2570" s="23"/>
      <c r="AU2570" s="23"/>
      <c r="AV2570" s="23"/>
      <c r="AW2570" s="23"/>
      <c r="AX2570" s="45">
        <v>9251555.132929197</v>
      </c>
      <c r="AY2570" s="23">
        <v>0.523</v>
      </c>
      <c r="AZ2570" s="23"/>
      <c r="BA2570" s="23"/>
      <c r="BB2570" s="23"/>
      <c r="BC2570" s="23"/>
      <c r="BD2570" s="23"/>
      <c r="BE2570" s="45">
        <v>9251555.132929197</v>
      </c>
      <c r="BF2570" s="45">
        <v>19.0</v>
      </c>
      <c r="BG2570" s="23"/>
      <c r="BH2570" s="23"/>
      <c r="BI2570" s="23"/>
      <c r="BJ2570" s="23"/>
      <c r="BK2570" s="23"/>
      <c r="BL2570" s="45">
        <v>9251555.132929197</v>
      </c>
      <c r="BM2570" s="45">
        <v>1.278</v>
      </c>
      <c r="BN2570" s="23"/>
      <c r="BO2570" s="23"/>
      <c r="BP2570" s="23"/>
      <c r="BQ2570" s="23"/>
      <c r="BR2570" s="23"/>
      <c r="BS2570" s="45">
        <v>9251555.132929197</v>
      </c>
      <c r="BT2570" s="45">
        <v>0.52</v>
      </c>
      <c r="BU2570" s="23"/>
      <c r="BV2570" s="23"/>
      <c r="BW2570" s="23"/>
      <c r="BX2570" s="23"/>
      <c r="BY2570" s="23"/>
      <c r="BZ2570" s="23"/>
      <c r="CA2570" s="23"/>
    </row>
    <row r="2571" ht="15.75" customHeight="1">
      <c r="A2571" s="45">
        <v>9195852.083740951</v>
      </c>
      <c r="B2571" s="46">
        <v>0.042</v>
      </c>
      <c r="C2571" s="45"/>
      <c r="D2571" s="45"/>
      <c r="E2571" s="45"/>
      <c r="F2571" s="45"/>
      <c r="G2571" s="45"/>
      <c r="H2571" s="45">
        <v>9195852.083740951</v>
      </c>
      <c r="I2571" s="46">
        <v>0.087</v>
      </c>
      <c r="J2571" s="45"/>
      <c r="K2571" s="45"/>
      <c r="L2571" s="45"/>
      <c r="M2571" s="45"/>
      <c r="N2571" s="45"/>
      <c r="O2571" s="45">
        <v>9195852.083740951</v>
      </c>
      <c r="P2571" s="45">
        <v>0.0016239483467031892</v>
      </c>
      <c r="Q2571" s="45"/>
      <c r="R2571" s="45"/>
      <c r="S2571" s="45"/>
      <c r="T2571" s="45"/>
      <c r="U2571" s="45"/>
      <c r="V2571" s="45">
        <v>9195852.083740951</v>
      </c>
      <c r="W2571" s="45">
        <v>0.004871845040109567</v>
      </c>
      <c r="X2571" s="45"/>
      <c r="Y2571" s="45"/>
      <c r="Z2571" s="45"/>
      <c r="AA2571" s="45"/>
      <c r="AB2571" s="45"/>
      <c r="AC2571" s="45">
        <v>9195852.083740951</v>
      </c>
      <c r="AD2571" s="45">
        <v>293.48464097045587</v>
      </c>
      <c r="AE2571" s="45"/>
      <c r="AF2571" s="45"/>
      <c r="AG2571" s="45"/>
      <c r="AH2571" s="45"/>
      <c r="AI2571" s="45"/>
      <c r="AJ2571" s="45">
        <v>9195852.083740951</v>
      </c>
      <c r="AK2571" s="45"/>
      <c r="AL2571" s="45"/>
      <c r="AM2571" s="45"/>
      <c r="AN2571" s="45"/>
      <c r="AO2571" s="23"/>
      <c r="AP2571" s="23"/>
      <c r="AQ2571" s="45">
        <v>9195852.083740951</v>
      </c>
      <c r="AR2571" s="45">
        <v>0.009</v>
      </c>
      <c r="AS2571" s="23"/>
      <c r="AT2571" s="23"/>
      <c r="AU2571" s="23"/>
      <c r="AV2571" s="23"/>
      <c r="AW2571" s="23"/>
      <c r="AX2571" s="45">
        <v>9195852.083740951</v>
      </c>
      <c r="AY2571" s="23">
        <v>0.525</v>
      </c>
      <c r="AZ2571" s="23"/>
      <c r="BA2571" s="23"/>
      <c r="BB2571" s="23"/>
      <c r="BC2571" s="23"/>
      <c r="BD2571" s="23"/>
      <c r="BE2571" s="45">
        <v>9195852.083740951</v>
      </c>
      <c r="BF2571" s="45">
        <v>19.0</v>
      </c>
      <c r="BG2571" s="23"/>
      <c r="BH2571" s="23"/>
      <c r="BI2571" s="23"/>
      <c r="BJ2571" s="23"/>
      <c r="BK2571" s="23"/>
      <c r="BL2571" s="45">
        <v>9195852.083740951</v>
      </c>
      <c r="BM2571" s="45">
        <v>1.458</v>
      </c>
      <c r="BN2571" s="23"/>
      <c r="BO2571" s="23"/>
      <c r="BP2571" s="23"/>
      <c r="BQ2571" s="23"/>
      <c r="BR2571" s="23"/>
      <c r="BS2571" s="45">
        <v>9195852.083740951</v>
      </c>
      <c r="BT2571" s="45">
        <v>0.6</v>
      </c>
      <c r="BU2571" s="23"/>
      <c r="BV2571" s="23"/>
      <c r="BW2571" s="23"/>
      <c r="BX2571" s="23"/>
      <c r="BY2571" s="23"/>
      <c r="BZ2571" s="23"/>
      <c r="CA2571" s="23"/>
    </row>
    <row r="2572" ht="15.75" customHeight="1">
      <c r="A2572" s="45">
        <v>9104792.09758172</v>
      </c>
      <c r="B2572" s="46">
        <v>0.05</v>
      </c>
      <c r="C2572" s="45"/>
      <c r="D2572" s="45"/>
      <c r="E2572" s="45"/>
      <c r="F2572" s="45"/>
      <c r="G2572" s="45"/>
      <c r="H2572" s="45">
        <v>9104792.09758172</v>
      </c>
      <c r="I2572" s="46">
        <v>0.088</v>
      </c>
      <c r="J2572" s="45"/>
      <c r="K2572" s="45"/>
      <c r="L2572" s="45"/>
      <c r="M2572" s="45"/>
      <c r="N2572" s="45"/>
      <c r="O2572" s="45">
        <v>9104792.09758172</v>
      </c>
      <c r="P2572" s="45"/>
      <c r="Q2572" s="45"/>
      <c r="R2572" s="45"/>
      <c r="S2572" s="45"/>
      <c r="T2572" s="45"/>
      <c r="U2572" s="45"/>
      <c r="V2572" s="45">
        <v>9104792.09758172</v>
      </c>
      <c r="W2572" s="45"/>
      <c r="X2572" s="45"/>
      <c r="Y2572" s="45"/>
      <c r="Z2572" s="45"/>
      <c r="AA2572" s="45"/>
      <c r="AB2572" s="45"/>
      <c r="AC2572" s="45">
        <v>9104792.09758172</v>
      </c>
      <c r="AD2572" s="45">
        <v>212.63845663142024</v>
      </c>
      <c r="AE2572" s="45"/>
      <c r="AF2572" s="45"/>
      <c r="AG2572" s="45"/>
      <c r="AH2572" s="45"/>
      <c r="AI2572" s="45"/>
      <c r="AJ2572" s="45">
        <v>9104792.09758172</v>
      </c>
      <c r="AK2572" s="45"/>
      <c r="AL2572" s="45"/>
      <c r="AM2572" s="45"/>
      <c r="AN2572" s="45"/>
      <c r="AO2572" s="23"/>
      <c r="AP2572" s="23"/>
      <c r="AQ2572" s="45">
        <v>9104792.09758172</v>
      </c>
      <c r="AR2572" s="45">
        <v>0.009</v>
      </c>
      <c r="AS2572" s="23"/>
      <c r="AT2572" s="23"/>
      <c r="AU2572" s="23"/>
      <c r="AV2572" s="23"/>
      <c r="AW2572" s="23"/>
      <c r="AX2572" s="45">
        <v>9104792.09758172</v>
      </c>
      <c r="AY2572" s="23">
        <v>0.525</v>
      </c>
      <c r="AZ2572" s="23"/>
      <c r="BA2572" s="23"/>
      <c r="BB2572" s="23"/>
      <c r="BC2572" s="23"/>
      <c r="BD2572" s="23"/>
      <c r="BE2572" s="45">
        <v>9104792.09758172</v>
      </c>
      <c r="BF2572" s="45">
        <v>19.0</v>
      </c>
      <c r="BG2572" s="23"/>
      <c r="BH2572" s="23"/>
      <c r="BI2572" s="23"/>
      <c r="BJ2572" s="23"/>
      <c r="BK2572" s="23"/>
      <c r="BL2572" s="45">
        <v>9104792.09758172</v>
      </c>
      <c r="BM2572" s="45">
        <v>1.459</v>
      </c>
      <c r="BN2572" s="23"/>
      <c r="BO2572" s="23"/>
      <c r="BP2572" s="23"/>
      <c r="BQ2572" s="23"/>
      <c r="BR2572" s="23"/>
      <c r="BS2572" s="45">
        <v>9104792.09758172</v>
      </c>
      <c r="BT2572" s="45">
        <v>0.69</v>
      </c>
      <c r="BU2572" s="23"/>
      <c r="BV2572" s="23"/>
      <c r="BW2572" s="23"/>
      <c r="BX2572" s="23"/>
      <c r="BY2572" s="23"/>
      <c r="BZ2572" s="23"/>
      <c r="CA2572" s="23"/>
    </row>
    <row r="2573" ht="15.75" customHeight="1">
      <c r="A2573" s="45">
        <v>9034993.887530562</v>
      </c>
      <c r="B2573" s="46">
        <v>0.054</v>
      </c>
      <c r="C2573" s="45"/>
      <c r="D2573" s="45"/>
      <c r="E2573" s="45"/>
      <c r="F2573" s="45"/>
      <c r="G2573" s="45"/>
      <c r="H2573" s="45">
        <v>9034993.887530562</v>
      </c>
      <c r="I2573" s="46">
        <v>0.086</v>
      </c>
      <c r="J2573" s="45"/>
      <c r="K2573" s="45"/>
      <c r="L2573" s="45"/>
      <c r="M2573" s="45"/>
      <c r="N2573" s="45"/>
      <c r="O2573" s="45">
        <v>9034993.887530562</v>
      </c>
      <c r="P2573" s="45">
        <v>0.001509015892420538</v>
      </c>
      <c r="Q2573" s="45"/>
      <c r="R2573" s="45"/>
      <c r="S2573" s="45"/>
      <c r="T2573" s="45"/>
      <c r="U2573" s="45"/>
      <c r="V2573" s="45">
        <v>9034993.887530562</v>
      </c>
      <c r="W2573" s="45">
        <v>0.004488844743276284</v>
      </c>
      <c r="X2573" s="45"/>
      <c r="Y2573" s="45"/>
      <c r="Z2573" s="45"/>
      <c r="AA2573" s="45"/>
      <c r="AB2573" s="45"/>
      <c r="AC2573" s="45">
        <v>9034993.887530562</v>
      </c>
      <c r="AD2573" s="45">
        <v>248.31907090464549</v>
      </c>
      <c r="AE2573" s="45"/>
      <c r="AF2573" s="45"/>
      <c r="AG2573" s="45"/>
      <c r="AH2573" s="45"/>
      <c r="AI2573" s="45"/>
      <c r="AJ2573" s="45">
        <v>9034993.887530562</v>
      </c>
      <c r="AK2573" s="45"/>
      <c r="AL2573" s="45"/>
      <c r="AM2573" s="45"/>
      <c r="AN2573" s="45"/>
      <c r="AO2573" s="23"/>
      <c r="AP2573" s="23"/>
      <c r="AQ2573" s="45">
        <v>9034993.887530562</v>
      </c>
      <c r="AR2573" s="45">
        <v>0.009</v>
      </c>
      <c r="AS2573" s="23"/>
      <c r="AT2573" s="23"/>
      <c r="AU2573" s="23"/>
      <c r="AV2573" s="23"/>
      <c r="AW2573" s="23"/>
      <c r="AX2573" s="45">
        <v>9034993.887530562</v>
      </c>
      <c r="AY2573" s="23">
        <v>0.525</v>
      </c>
      <c r="AZ2573" s="23"/>
      <c r="BA2573" s="23"/>
      <c r="BB2573" s="23"/>
      <c r="BC2573" s="23"/>
      <c r="BD2573" s="23"/>
      <c r="BE2573" s="45">
        <v>9034993.887530562</v>
      </c>
      <c r="BF2573" s="45">
        <v>19.0</v>
      </c>
      <c r="BG2573" s="23"/>
      <c r="BH2573" s="23"/>
      <c r="BI2573" s="23"/>
      <c r="BJ2573" s="23"/>
      <c r="BK2573" s="23"/>
      <c r="BL2573" s="45">
        <v>9034993.887530562</v>
      </c>
      <c r="BM2573" s="45">
        <v>1.528</v>
      </c>
      <c r="BN2573" s="23"/>
      <c r="BO2573" s="23"/>
      <c r="BP2573" s="23"/>
      <c r="BQ2573" s="23"/>
      <c r="BR2573" s="23"/>
      <c r="BS2573" s="45">
        <v>9034993.887530562</v>
      </c>
      <c r="BT2573" s="45">
        <v>0.76</v>
      </c>
      <c r="BU2573" s="23"/>
      <c r="BV2573" s="23"/>
      <c r="BW2573" s="23"/>
      <c r="BX2573" s="23"/>
      <c r="BY2573" s="23"/>
      <c r="BZ2573" s="23"/>
      <c r="CA2573" s="23"/>
    </row>
    <row r="2574" ht="15.75" customHeight="1">
      <c r="A2574" s="45">
        <v>9004927.224330293</v>
      </c>
      <c r="B2574" s="46">
        <v>0.058</v>
      </c>
      <c r="C2574" s="45"/>
      <c r="D2574" s="45"/>
      <c r="E2574" s="45"/>
      <c r="F2574" s="45"/>
      <c r="G2574" s="45"/>
      <c r="H2574" s="45">
        <v>9004927.224330293</v>
      </c>
      <c r="I2574" s="46">
        <v>0.094</v>
      </c>
      <c r="J2574" s="45"/>
      <c r="K2574" s="45"/>
      <c r="L2574" s="45"/>
      <c r="M2574" s="45"/>
      <c r="N2574" s="45"/>
      <c r="O2574" s="45">
        <v>9004927.224330293</v>
      </c>
      <c r="P2574" s="45"/>
      <c r="Q2574" s="45"/>
      <c r="R2574" s="45"/>
      <c r="S2574" s="45"/>
      <c r="T2574" s="45"/>
      <c r="U2574" s="45"/>
      <c r="V2574" s="45">
        <v>9004927.224330293</v>
      </c>
      <c r="W2574" s="45"/>
      <c r="X2574" s="45"/>
      <c r="Y2574" s="45"/>
      <c r="Z2574" s="45"/>
      <c r="AA2574" s="45"/>
      <c r="AB2574" s="45"/>
      <c r="AC2574" s="45">
        <v>9004927.224330293</v>
      </c>
      <c r="AD2574" s="45">
        <v>264.29555794680107</v>
      </c>
      <c r="AE2574" s="45"/>
      <c r="AF2574" s="45"/>
      <c r="AG2574" s="45"/>
      <c r="AH2574" s="45"/>
      <c r="AI2574" s="45"/>
      <c r="AJ2574" s="45">
        <v>9004927.224330293</v>
      </c>
      <c r="AK2574" s="45"/>
      <c r="AL2574" s="45"/>
      <c r="AM2574" s="45"/>
      <c r="AN2574" s="45"/>
      <c r="AO2574" s="23"/>
      <c r="AP2574" s="23"/>
      <c r="AQ2574" s="45">
        <v>9004927.224330293</v>
      </c>
      <c r="AR2574" s="45">
        <v>0.008</v>
      </c>
      <c r="AS2574" s="23"/>
      <c r="AT2574" s="23"/>
      <c r="AU2574" s="23"/>
      <c r="AV2574" s="23"/>
      <c r="AW2574" s="23"/>
      <c r="AX2574" s="45">
        <v>9004927.224330293</v>
      </c>
      <c r="AY2574" s="23">
        <v>0.525</v>
      </c>
      <c r="AZ2574" s="23"/>
      <c r="BA2574" s="23"/>
      <c r="BB2574" s="23"/>
      <c r="BC2574" s="23"/>
      <c r="BD2574" s="23"/>
      <c r="BE2574" s="45">
        <v>9004927.224330293</v>
      </c>
      <c r="BF2574" s="45">
        <v>19.0</v>
      </c>
      <c r="BG2574" s="23"/>
      <c r="BH2574" s="23"/>
      <c r="BI2574" s="23"/>
      <c r="BJ2574" s="23"/>
      <c r="BK2574" s="23"/>
      <c r="BL2574" s="45">
        <v>9004927.224330293</v>
      </c>
      <c r="BM2574" s="45">
        <v>1.454</v>
      </c>
      <c r="BN2574" s="23"/>
      <c r="BO2574" s="23"/>
      <c r="BP2574" s="23"/>
      <c r="BQ2574" s="23"/>
      <c r="BR2574" s="23"/>
      <c r="BS2574" s="45">
        <v>9004927.224330293</v>
      </c>
      <c r="BT2574" s="45">
        <v>0.776</v>
      </c>
      <c r="BU2574" s="23"/>
      <c r="BV2574" s="23"/>
      <c r="BW2574" s="23"/>
      <c r="BX2574" s="23"/>
      <c r="BY2574" s="23"/>
      <c r="BZ2574" s="23"/>
      <c r="CA2574" s="23"/>
    </row>
    <row r="2575" ht="15.75" customHeight="1">
      <c r="A2575" s="45">
        <v>9013884.741713945</v>
      </c>
      <c r="B2575" s="46">
        <v>0.059</v>
      </c>
      <c r="C2575" s="45"/>
      <c r="D2575" s="45"/>
      <c r="E2575" s="45"/>
      <c r="F2575" s="45"/>
      <c r="G2575" s="45"/>
      <c r="H2575" s="45">
        <v>9013884.741713945</v>
      </c>
      <c r="I2575" s="46">
        <v>0.087</v>
      </c>
      <c r="J2575" s="45"/>
      <c r="K2575" s="45"/>
      <c r="L2575" s="45"/>
      <c r="M2575" s="45"/>
      <c r="N2575" s="45"/>
      <c r="O2575" s="45">
        <v>9013884.741713945</v>
      </c>
      <c r="P2575" s="45">
        <v>0.0014743206927441026</v>
      </c>
      <c r="Q2575" s="45"/>
      <c r="R2575" s="45"/>
      <c r="S2575" s="45"/>
      <c r="T2575" s="45"/>
      <c r="U2575" s="45"/>
      <c r="V2575" s="45">
        <v>9013884.741713945</v>
      </c>
      <c r="W2575" s="45">
        <v>0.004385637503732457</v>
      </c>
      <c r="X2575" s="45"/>
      <c r="Y2575" s="45"/>
      <c r="Z2575" s="45"/>
      <c r="AA2575" s="45"/>
      <c r="AB2575" s="45"/>
      <c r="AC2575" s="45">
        <v>9013884.741713945</v>
      </c>
      <c r="AD2575" s="45">
        <v>261.2720214989549</v>
      </c>
      <c r="AE2575" s="45"/>
      <c r="AF2575" s="45"/>
      <c r="AG2575" s="45"/>
      <c r="AH2575" s="45"/>
      <c r="AI2575" s="45"/>
      <c r="AJ2575" s="45">
        <v>9013884.741713945</v>
      </c>
      <c r="AK2575" s="45"/>
      <c r="AL2575" s="45"/>
      <c r="AM2575" s="45"/>
      <c r="AN2575" s="45"/>
      <c r="AO2575" s="23"/>
      <c r="AP2575" s="23"/>
      <c r="AQ2575" s="45">
        <v>9013884.741713945</v>
      </c>
      <c r="AR2575" s="45">
        <v>0.008</v>
      </c>
      <c r="AS2575" s="23"/>
      <c r="AT2575" s="23"/>
      <c r="AU2575" s="23"/>
      <c r="AV2575" s="23"/>
      <c r="AW2575" s="23"/>
      <c r="AX2575" s="45">
        <v>9013884.741713945</v>
      </c>
      <c r="AY2575" s="23">
        <v>0.519</v>
      </c>
      <c r="AZ2575" s="23"/>
      <c r="BA2575" s="23"/>
      <c r="BB2575" s="23"/>
      <c r="BC2575" s="23"/>
      <c r="BD2575" s="23"/>
      <c r="BE2575" s="45">
        <v>9013884.741713945</v>
      </c>
      <c r="BF2575" s="45">
        <v>19.0</v>
      </c>
      <c r="BG2575" s="23"/>
      <c r="BH2575" s="23"/>
      <c r="BI2575" s="23"/>
      <c r="BJ2575" s="23"/>
      <c r="BK2575" s="23"/>
      <c r="BL2575" s="45">
        <v>9013884.741713945</v>
      </c>
      <c r="BM2575" s="45">
        <v>1.418</v>
      </c>
      <c r="BN2575" s="23"/>
      <c r="BO2575" s="23"/>
      <c r="BP2575" s="23"/>
      <c r="BQ2575" s="23"/>
      <c r="BR2575" s="23"/>
      <c r="BS2575" s="45">
        <v>9013884.741713945</v>
      </c>
      <c r="BT2575" s="45">
        <v>0.793</v>
      </c>
      <c r="BU2575" s="23"/>
      <c r="BV2575" s="23"/>
      <c r="BW2575" s="23"/>
      <c r="BX2575" s="23"/>
      <c r="BY2575" s="23"/>
      <c r="BZ2575" s="23"/>
      <c r="CA2575" s="23"/>
    </row>
    <row r="2576" ht="15.75" customHeight="1">
      <c r="A2576" s="45">
        <v>3077432.796640947</v>
      </c>
      <c r="B2576" s="46">
        <v>0.056</v>
      </c>
      <c r="C2576" s="45"/>
      <c r="D2576" s="45"/>
      <c r="E2576" s="45"/>
      <c r="F2576" s="45"/>
      <c r="G2576" s="45"/>
      <c r="H2576" s="45">
        <v>3077432.796640947</v>
      </c>
      <c r="I2576" s="46">
        <v>0.131</v>
      </c>
      <c r="J2576" s="45"/>
      <c r="K2576" s="45"/>
      <c r="L2576" s="45"/>
      <c r="M2576" s="45"/>
      <c r="N2576" s="45"/>
      <c r="O2576" s="45">
        <v>3077432.796640947</v>
      </c>
      <c r="P2576" s="45"/>
      <c r="Q2576" s="45"/>
      <c r="R2576" s="45"/>
      <c r="S2576" s="45"/>
      <c r="T2576" s="45"/>
      <c r="U2576" s="45"/>
      <c r="V2576" s="45">
        <v>3077432.796640947</v>
      </c>
      <c r="W2576" s="45"/>
      <c r="X2576" s="45"/>
      <c r="Y2576" s="45"/>
      <c r="Z2576" s="45"/>
      <c r="AA2576" s="45"/>
      <c r="AB2576" s="45"/>
      <c r="AC2576" s="45">
        <v>3077432.796640947</v>
      </c>
      <c r="AD2576" s="45">
        <v>210.25938362143117</v>
      </c>
      <c r="AE2576" s="45"/>
      <c r="AF2576" s="45"/>
      <c r="AG2576" s="45"/>
      <c r="AH2576" s="45"/>
      <c r="AI2576" s="45"/>
      <c r="AJ2576" s="45">
        <v>3077432.796640947</v>
      </c>
      <c r="AK2576" s="45">
        <v>0.02</v>
      </c>
      <c r="AL2576" s="45"/>
      <c r="AM2576" s="45"/>
      <c r="AN2576" s="45"/>
      <c r="AO2576" s="23"/>
      <c r="AP2576" s="23"/>
      <c r="AQ2576" s="45">
        <v>3077432.796640947</v>
      </c>
      <c r="AR2576" s="45">
        <v>0.015</v>
      </c>
      <c r="AS2576" s="23"/>
      <c r="AT2576" s="23"/>
      <c r="AU2576" s="23"/>
      <c r="AV2576" s="23"/>
      <c r="AW2576" s="23"/>
      <c r="AX2576" s="45">
        <v>3077432.796640947</v>
      </c>
      <c r="AY2576" s="23"/>
      <c r="AZ2576" s="23"/>
      <c r="BA2576" s="23"/>
      <c r="BB2576" s="23"/>
      <c r="BC2576" s="23"/>
      <c r="BD2576" s="23"/>
      <c r="BE2576" s="45">
        <v>3077432.796640947</v>
      </c>
      <c r="BF2576" s="45"/>
      <c r="BG2576" s="23"/>
      <c r="BH2576" s="23"/>
      <c r="BI2576" s="23"/>
      <c r="BJ2576" s="23"/>
      <c r="BK2576" s="23"/>
      <c r="BL2576" s="45">
        <v>3077432.796640947</v>
      </c>
      <c r="BM2576" s="45">
        <v>0.016</v>
      </c>
      <c r="BN2576" s="23"/>
      <c r="BO2576" s="23"/>
      <c r="BP2576" s="23"/>
      <c r="BQ2576" s="23"/>
      <c r="BR2576" s="23"/>
      <c r="BS2576" s="45">
        <v>3077432.796640947</v>
      </c>
      <c r="BT2576" s="45">
        <v>0.051</v>
      </c>
      <c r="BU2576" s="23"/>
      <c r="BV2576" s="23"/>
      <c r="BW2576" s="23"/>
      <c r="BX2576" s="23"/>
      <c r="BY2576" s="23"/>
      <c r="BZ2576" s="23"/>
      <c r="CA2576" s="23"/>
    </row>
    <row r="2577" ht="15.75" customHeight="1">
      <c r="A2577" s="45">
        <v>3063346.9902300662</v>
      </c>
      <c r="B2577" s="46">
        <v>0.062</v>
      </c>
      <c r="C2577" s="45"/>
      <c r="D2577" s="45"/>
      <c r="E2577" s="45"/>
      <c r="F2577" s="45"/>
      <c r="G2577" s="45"/>
      <c r="H2577" s="45">
        <v>3063346.9902300662</v>
      </c>
      <c r="I2577" s="46">
        <v>0.13</v>
      </c>
      <c r="J2577" s="45"/>
      <c r="K2577" s="45"/>
      <c r="L2577" s="45"/>
      <c r="M2577" s="45"/>
      <c r="N2577" s="45"/>
      <c r="O2577" s="45">
        <v>3063346.9902300662</v>
      </c>
      <c r="P2577" s="45"/>
      <c r="Q2577" s="45"/>
      <c r="R2577" s="45"/>
      <c r="S2577" s="45"/>
      <c r="T2577" s="45"/>
      <c r="U2577" s="45"/>
      <c r="V2577" s="45">
        <v>3063346.9902300662</v>
      </c>
      <c r="W2577" s="45"/>
      <c r="X2577" s="45"/>
      <c r="Y2577" s="45"/>
      <c r="Z2577" s="45"/>
      <c r="AA2577" s="45"/>
      <c r="AB2577" s="45"/>
      <c r="AC2577" s="45">
        <v>3063346.9902300662</v>
      </c>
      <c r="AD2577" s="45">
        <v>201.70185943901672</v>
      </c>
      <c r="AE2577" s="45"/>
      <c r="AF2577" s="45"/>
      <c r="AG2577" s="45"/>
      <c r="AH2577" s="45"/>
      <c r="AI2577" s="45"/>
      <c r="AJ2577" s="45">
        <v>3063346.9902300662</v>
      </c>
      <c r="AK2577" s="45">
        <v>0.019</v>
      </c>
      <c r="AL2577" s="45"/>
      <c r="AM2577" s="45"/>
      <c r="AN2577" s="45"/>
      <c r="AO2577" s="23"/>
      <c r="AP2577" s="23"/>
      <c r="AQ2577" s="45">
        <v>3063346.9902300662</v>
      </c>
      <c r="AR2577" s="45">
        <v>0.015</v>
      </c>
      <c r="AS2577" s="23"/>
      <c r="AT2577" s="23"/>
      <c r="AU2577" s="23"/>
      <c r="AV2577" s="23"/>
      <c r="AW2577" s="23"/>
      <c r="AX2577" s="45">
        <v>3063346.9902300662</v>
      </c>
      <c r="AY2577" s="23"/>
      <c r="AZ2577" s="23"/>
      <c r="BA2577" s="23"/>
      <c r="BB2577" s="23"/>
      <c r="BC2577" s="23"/>
      <c r="BD2577" s="23"/>
      <c r="BE2577" s="45">
        <v>3063346.9902300662</v>
      </c>
      <c r="BF2577" s="45"/>
      <c r="BG2577" s="23"/>
      <c r="BH2577" s="23"/>
      <c r="BI2577" s="23"/>
      <c r="BJ2577" s="23"/>
      <c r="BK2577" s="23"/>
      <c r="BL2577" s="45">
        <v>3063346.9902300662</v>
      </c>
      <c r="BM2577" s="45">
        <v>0.017</v>
      </c>
      <c r="BN2577" s="23"/>
      <c r="BO2577" s="23"/>
      <c r="BP2577" s="23"/>
      <c r="BQ2577" s="23"/>
      <c r="BR2577" s="23"/>
      <c r="BS2577" s="45">
        <v>3063346.9902300662</v>
      </c>
      <c r="BT2577" s="45">
        <v>0.082</v>
      </c>
      <c r="BU2577" s="23"/>
      <c r="BV2577" s="23"/>
      <c r="BW2577" s="23"/>
      <c r="BX2577" s="23"/>
      <c r="BY2577" s="23"/>
      <c r="BZ2577" s="23"/>
      <c r="CA2577" s="23"/>
    </row>
    <row r="2578" ht="15.75" customHeight="1">
      <c r="A2578" s="45">
        <v>3058352.109950879</v>
      </c>
      <c r="B2578" s="46">
        <v>0.064</v>
      </c>
      <c r="C2578" s="45"/>
      <c r="D2578" s="45"/>
      <c r="E2578" s="45"/>
      <c r="F2578" s="45"/>
      <c r="G2578" s="45"/>
      <c r="H2578" s="45">
        <v>3058352.109950879</v>
      </c>
      <c r="I2578" s="46">
        <v>0.126</v>
      </c>
      <c r="J2578" s="45"/>
      <c r="K2578" s="45"/>
      <c r="L2578" s="45"/>
      <c r="M2578" s="45"/>
      <c r="N2578" s="45"/>
      <c r="O2578" s="45">
        <v>3058352.109950879</v>
      </c>
      <c r="P2578" s="45"/>
      <c r="Q2578" s="45"/>
      <c r="R2578" s="45"/>
      <c r="S2578" s="45"/>
      <c r="T2578" s="45"/>
      <c r="U2578" s="45"/>
      <c r="V2578" s="45">
        <v>3058352.109950879</v>
      </c>
      <c r="W2578" s="45">
        <v>0.0025153385720616413</v>
      </c>
      <c r="X2578" s="45"/>
      <c r="Y2578" s="45"/>
      <c r="Z2578" s="45"/>
      <c r="AA2578" s="45"/>
      <c r="AB2578" s="45"/>
      <c r="AC2578" s="45">
        <v>3058352.109950879</v>
      </c>
      <c r="AD2578" s="45">
        <v>212.21218722108142</v>
      </c>
      <c r="AE2578" s="45"/>
      <c r="AF2578" s="45"/>
      <c r="AG2578" s="45"/>
      <c r="AH2578" s="45"/>
      <c r="AI2578" s="45"/>
      <c r="AJ2578" s="45">
        <v>3058352.109950879</v>
      </c>
      <c r="AK2578" s="45">
        <v>0.018</v>
      </c>
      <c r="AL2578" s="45"/>
      <c r="AM2578" s="45"/>
      <c r="AN2578" s="45"/>
      <c r="AO2578" s="23"/>
      <c r="AP2578" s="23"/>
      <c r="AQ2578" s="45">
        <v>3058352.109950879</v>
      </c>
      <c r="AR2578" s="45">
        <v>0.015</v>
      </c>
      <c r="AS2578" s="23"/>
      <c r="AT2578" s="23"/>
      <c r="AU2578" s="23"/>
      <c r="AV2578" s="23"/>
      <c r="AW2578" s="23"/>
      <c r="AX2578" s="45">
        <v>3058352.109950879</v>
      </c>
      <c r="AY2578" s="23"/>
      <c r="AZ2578" s="23"/>
      <c r="BA2578" s="23"/>
      <c r="BB2578" s="23"/>
      <c r="BC2578" s="23"/>
      <c r="BD2578" s="23"/>
      <c r="BE2578" s="45">
        <v>3058352.109950879</v>
      </c>
      <c r="BF2578" s="45"/>
      <c r="BG2578" s="23"/>
      <c r="BH2578" s="23"/>
      <c r="BI2578" s="23"/>
      <c r="BJ2578" s="23"/>
      <c r="BK2578" s="23"/>
      <c r="BL2578" s="45">
        <v>3058352.109950879</v>
      </c>
      <c r="BM2578" s="45">
        <v>0.089</v>
      </c>
      <c r="BN2578" s="23"/>
      <c r="BO2578" s="23"/>
      <c r="BP2578" s="23"/>
      <c r="BQ2578" s="23"/>
      <c r="BR2578" s="23"/>
      <c r="BS2578" s="45">
        <v>3058352.109950879</v>
      </c>
      <c r="BT2578" s="45">
        <v>0.146</v>
      </c>
      <c r="BU2578" s="23"/>
      <c r="BV2578" s="23"/>
      <c r="BW2578" s="23"/>
      <c r="BX2578" s="23"/>
      <c r="BY2578" s="23"/>
      <c r="BZ2578" s="23"/>
      <c r="CA2578" s="23"/>
    </row>
    <row r="2579" ht="15.75" customHeight="1">
      <c r="A2579" s="45">
        <v>3035248.445285165</v>
      </c>
      <c r="B2579" s="46">
        <v>0.062</v>
      </c>
      <c r="C2579" s="45"/>
      <c r="D2579" s="45"/>
      <c r="E2579" s="45"/>
      <c r="F2579" s="45"/>
      <c r="G2579" s="45"/>
      <c r="H2579" s="45">
        <v>3035248.445285165</v>
      </c>
      <c r="I2579" s="46">
        <v>0.15</v>
      </c>
      <c r="J2579" s="45"/>
      <c r="K2579" s="45"/>
      <c r="L2579" s="45"/>
      <c r="M2579" s="45"/>
      <c r="N2579" s="45"/>
      <c r="O2579" s="45">
        <v>3035248.445285165</v>
      </c>
      <c r="P2579" s="45"/>
      <c r="Q2579" s="45"/>
      <c r="R2579" s="45"/>
      <c r="S2579" s="45"/>
      <c r="T2579" s="45"/>
      <c r="U2579" s="45"/>
      <c r="V2579" s="45">
        <v>3035248.445285165</v>
      </c>
      <c r="W2579" s="45">
        <v>0.0023799809601523186</v>
      </c>
      <c r="X2579" s="45"/>
      <c r="Y2579" s="45"/>
      <c r="Z2579" s="45"/>
      <c r="AA2579" s="45"/>
      <c r="AB2579" s="45"/>
      <c r="AC2579" s="45">
        <v>3035248.445285165</v>
      </c>
      <c r="AD2579" s="45">
        <v>222.54367419606098</v>
      </c>
      <c r="AE2579" s="45"/>
      <c r="AF2579" s="45"/>
      <c r="AG2579" s="45"/>
      <c r="AH2579" s="45"/>
      <c r="AI2579" s="45"/>
      <c r="AJ2579" s="45">
        <v>3035248.445285165</v>
      </c>
      <c r="AK2579" s="45">
        <v>0.018</v>
      </c>
      <c r="AL2579" s="45"/>
      <c r="AM2579" s="45"/>
      <c r="AN2579" s="45"/>
      <c r="AO2579" s="23"/>
      <c r="AP2579" s="23"/>
      <c r="AQ2579" s="45">
        <v>3035248.445285165</v>
      </c>
      <c r="AR2579" s="45">
        <v>0.015</v>
      </c>
      <c r="AS2579" s="23"/>
      <c r="AT2579" s="23"/>
      <c r="AU2579" s="23"/>
      <c r="AV2579" s="23"/>
      <c r="AW2579" s="23"/>
      <c r="AX2579" s="45">
        <v>3035248.445285165</v>
      </c>
      <c r="AY2579" s="23"/>
      <c r="AZ2579" s="23"/>
      <c r="BA2579" s="23"/>
      <c r="BB2579" s="23"/>
      <c r="BC2579" s="23"/>
      <c r="BD2579" s="23"/>
      <c r="BE2579" s="45">
        <v>3035248.445285165</v>
      </c>
      <c r="BF2579" s="45"/>
      <c r="BG2579" s="23"/>
      <c r="BH2579" s="23"/>
      <c r="BI2579" s="23"/>
      <c r="BJ2579" s="23"/>
      <c r="BK2579" s="23"/>
      <c r="BL2579" s="45">
        <v>3035248.445285165</v>
      </c>
      <c r="BM2579" s="45">
        <v>0.612</v>
      </c>
      <c r="BN2579" s="23"/>
      <c r="BO2579" s="23"/>
      <c r="BP2579" s="23"/>
      <c r="BQ2579" s="23"/>
      <c r="BR2579" s="23"/>
      <c r="BS2579" s="45">
        <v>3035248.445285165</v>
      </c>
      <c r="BT2579" s="45">
        <v>0.21</v>
      </c>
      <c r="BU2579" s="23"/>
      <c r="BV2579" s="23"/>
      <c r="BW2579" s="23"/>
      <c r="BX2579" s="23"/>
      <c r="BY2579" s="23"/>
      <c r="BZ2579" s="23"/>
      <c r="CA2579" s="23"/>
    </row>
    <row r="2580" ht="15.75" customHeight="1">
      <c r="A2580" s="45">
        <v>3022146.090786737</v>
      </c>
      <c r="B2580" s="46">
        <v>0.063</v>
      </c>
      <c r="C2580" s="45"/>
      <c r="D2580" s="45"/>
      <c r="E2580" s="45"/>
      <c r="F2580" s="45"/>
      <c r="G2580" s="45"/>
      <c r="H2580" s="45">
        <v>3022146.090786737</v>
      </c>
      <c r="I2580" s="46">
        <v>0.111</v>
      </c>
      <c r="J2580" s="45"/>
      <c r="K2580" s="45"/>
      <c r="L2580" s="45"/>
      <c r="M2580" s="45"/>
      <c r="N2580" s="45"/>
      <c r="O2580" s="45">
        <v>3022146.090786737</v>
      </c>
      <c r="P2580" s="45"/>
      <c r="Q2580" s="45"/>
      <c r="R2580" s="45"/>
      <c r="S2580" s="45"/>
      <c r="T2580" s="45"/>
      <c r="U2580" s="45"/>
      <c r="V2580" s="45">
        <v>3022146.090786737</v>
      </c>
      <c r="W2580" s="45"/>
      <c r="X2580" s="45"/>
      <c r="Y2580" s="45"/>
      <c r="Z2580" s="45"/>
      <c r="AA2580" s="45"/>
      <c r="AB2580" s="45"/>
      <c r="AC2580" s="45">
        <v>3022146.090786737</v>
      </c>
      <c r="AD2580" s="45">
        <v>226.35507157714426</v>
      </c>
      <c r="AE2580" s="45"/>
      <c r="AF2580" s="45"/>
      <c r="AG2580" s="45"/>
      <c r="AH2580" s="45"/>
      <c r="AI2580" s="45"/>
      <c r="AJ2580" s="45">
        <v>3022146.090786737</v>
      </c>
      <c r="AK2580" s="45">
        <v>0.018</v>
      </c>
      <c r="AL2580" s="45"/>
      <c r="AM2580" s="45"/>
      <c r="AN2580" s="45"/>
      <c r="AO2580" s="23"/>
      <c r="AP2580" s="23"/>
      <c r="AQ2580" s="45">
        <v>3022146.090786737</v>
      </c>
      <c r="AR2580" s="45">
        <v>0.015</v>
      </c>
      <c r="AS2580" s="23"/>
      <c r="AT2580" s="23"/>
      <c r="AU2580" s="23"/>
      <c r="AV2580" s="23"/>
      <c r="AW2580" s="23"/>
      <c r="AX2580" s="45">
        <v>3022146.090786737</v>
      </c>
      <c r="AY2580" s="23"/>
      <c r="AZ2580" s="23"/>
      <c r="BA2580" s="23"/>
      <c r="BB2580" s="23"/>
      <c r="BC2580" s="23"/>
      <c r="BD2580" s="23"/>
      <c r="BE2580" s="45">
        <v>3022146.090786737</v>
      </c>
      <c r="BF2580" s="45"/>
      <c r="BG2580" s="23"/>
      <c r="BH2580" s="23"/>
      <c r="BI2580" s="23"/>
      <c r="BJ2580" s="23"/>
      <c r="BK2580" s="23"/>
      <c r="BL2580" s="45">
        <v>3022146.090786737</v>
      </c>
      <c r="BM2580" s="45">
        <v>0.618</v>
      </c>
      <c r="BN2580" s="23"/>
      <c r="BO2580" s="23"/>
      <c r="BP2580" s="23"/>
      <c r="BQ2580" s="23"/>
      <c r="BR2580" s="23"/>
      <c r="BS2580" s="45">
        <v>3022146.090786737</v>
      </c>
      <c r="BT2580" s="45">
        <v>0.214</v>
      </c>
      <c r="BU2580" s="23"/>
      <c r="BV2580" s="23"/>
      <c r="BW2580" s="23"/>
      <c r="BX2580" s="23"/>
      <c r="BY2580" s="23"/>
      <c r="BZ2580" s="23"/>
      <c r="CA2580" s="23"/>
    </row>
    <row r="2581" ht="15.75" customHeight="1">
      <c r="A2581" s="45">
        <v>3022846.675170942</v>
      </c>
      <c r="B2581" s="46">
        <v>0.063</v>
      </c>
      <c r="C2581" s="45"/>
      <c r="D2581" s="45"/>
      <c r="E2581" s="45"/>
      <c r="F2581" s="45"/>
      <c r="G2581" s="45"/>
      <c r="H2581" s="45">
        <v>3022846.675170942</v>
      </c>
      <c r="I2581" s="46">
        <v>0.106</v>
      </c>
      <c r="J2581" s="45"/>
      <c r="K2581" s="45"/>
      <c r="L2581" s="45"/>
      <c r="M2581" s="45"/>
      <c r="N2581" s="45"/>
      <c r="O2581" s="45">
        <v>3022846.675170942</v>
      </c>
      <c r="P2581" s="45"/>
      <c r="Q2581" s="45"/>
      <c r="R2581" s="45"/>
      <c r="S2581" s="45"/>
      <c r="T2581" s="45"/>
      <c r="U2581" s="45"/>
      <c r="V2581" s="45">
        <v>3022846.675170942</v>
      </c>
      <c r="W2581" s="45">
        <v>0.002394094566735386</v>
      </c>
      <c r="X2581" s="45"/>
      <c r="Y2581" s="45"/>
      <c r="Z2581" s="45"/>
      <c r="AA2581" s="45"/>
      <c r="AB2581" s="45"/>
      <c r="AC2581" s="45">
        <v>3022846.675170942</v>
      </c>
      <c r="AD2581" s="45">
        <v>235.78204066333348</v>
      </c>
      <c r="AE2581" s="45"/>
      <c r="AF2581" s="45"/>
      <c r="AG2581" s="45"/>
      <c r="AH2581" s="45"/>
      <c r="AI2581" s="45"/>
      <c r="AJ2581" s="45">
        <v>3022846.675170942</v>
      </c>
      <c r="AK2581" s="45">
        <v>0.017</v>
      </c>
      <c r="AL2581" s="45"/>
      <c r="AM2581" s="45"/>
      <c r="AN2581" s="45"/>
      <c r="AO2581" s="23"/>
      <c r="AP2581" s="23"/>
      <c r="AQ2581" s="45">
        <v>3022846.675170942</v>
      </c>
      <c r="AR2581" s="45">
        <v>0.015</v>
      </c>
      <c r="AS2581" s="23"/>
      <c r="AT2581" s="23"/>
      <c r="AU2581" s="23"/>
      <c r="AV2581" s="23"/>
      <c r="AW2581" s="23"/>
      <c r="AX2581" s="45">
        <v>3022846.675170942</v>
      </c>
      <c r="AY2581" s="23">
        <v>0.357</v>
      </c>
      <c r="AZ2581" s="23"/>
      <c r="BA2581" s="23"/>
      <c r="BB2581" s="23"/>
      <c r="BC2581" s="23"/>
      <c r="BD2581" s="23"/>
      <c r="BE2581" s="45">
        <v>3022846.675170942</v>
      </c>
      <c r="BF2581" s="45">
        <v>20.0</v>
      </c>
      <c r="BG2581" s="23"/>
      <c r="BH2581" s="23"/>
      <c r="BI2581" s="23"/>
      <c r="BJ2581" s="23"/>
      <c r="BK2581" s="23"/>
      <c r="BL2581" s="45">
        <v>3022846.675170942</v>
      </c>
      <c r="BM2581" s="45">
        <v>0.639</v>
      </c>
      <c r="BN2581" s="23"/>
      <c r="BO2581" s="23"/>
      <c r="BP2581" s="23"/>
      <c r="BQ2581" s="23"/>
      <c r="BR2581" s="23"/>
      <c r="BS2581" s="45">
        <v>3022846.675170942</v>
      </c>
      <c r="BT2581" s="45">
        <v>0.216</v>
      </c>
      <c r="BU2581" s="23"/>
      <c r="BV2581" s="23"/>
      <c r="BW2581" s="23"/>
      <c r="BX2581" s="23"/>
      <c r="BY2581" s="23"/>
      <c r="BZ2581" s="23"/>
      <c r="CA2581" s="23"/>
    </row>
    <row r="2582" ht="15.75" customHeight="1">
      <c r="A2582" s="45">
        <v>3000155.0775984447</v>
      </c>
      <c r="B2582" s="46">
        <v>0.065</v>
      </c>
      <c r="C2582" s="45"/>
      <c r="D2582" s="45"/>
      <c r="E2582" s="45"/>
      <c r="F2582" s="45"/>
      <c r="G2582" s="45"/>
      <c r="H2582" s="45">
        <v>3000155.0775984447</v>
      </c>
      <c r="I2582" s="46">
        <v>0.108</v>
      </c>
      <c r="J2582" s="45"/>
      <c r="K2582" s="45"/>
      <c r="L2582" s="45"/>
      <c r="M2582" s="45"/>
      <c r="N2582" s="45"/>
      <c r="O2582" s="45">
        <v>3000155.0775984447</v>
      </c>
      <c r="P2582" s="45"/>
      <c r="Q2582" s="45"/>
      <c r="R2582" s="45"/>
      <c r="S2582" s="45"/>
      <c r="T2582" s="45"/>
      <c r="U2582" s="45"/>
      <c r="V2582" s="45">
        <v>3000155.0775984447</v>
      </c>
      <c r="W2582" s="45"/>
      <c r="X2582" s="45"/>
      <c r="Y2582" s="45"/>
      <c r="Z2582" s="45"/>
      <c r="AA2582" s="45"/>
      <c r="AB2582" s="45"/>
      <c r="AC2582" s="45">
        <v>3000155.0775984447</v>
      </c>
      <c r="AD2582" s="45">
        <v>232.6163976666786</v>
      </c>
      <c r="AE2582" s="45"/>
      <c r="AF2582" s="45"/>
      <c r="AG2582" s="45"/>
      <c r="AH2582" s="45"/>
      <c r="AI2582" s="45"/>
      <c r="AJ2582" s="45">
        <v>3000155.0775984447</v>
      </c>
      <c r="AK2582" s="45">
        <v>0.017</v>
      </c>
      <c r="AL2582" s="45"/>
      <c r="AM2582" s="45"/>
      <c r="AN2582" s="45"/>
      <c r="AO2582" s="23"/>
      <c r="AP2582" s="23"/>
      <c r="AQ2582" s="45">
        <v>3000155.0775984447</v>
      </c>
      <c r="AR2582" s="45">
        <v>0.015</v>
      </c>
      <c r="AS2582" s="23"/>
      <c r="AT2582" s="23"/>
      <c r="AU2582" s="23"/>
      <c r="AV2582" s="23"/>
      <c r="AW2582" s="23"/>
      <c r="AX2582" s="45">
        <v>3000155.0775984447</v>
      </c>
      <c r="AY2582" s="23">
        <v>0.34</v>
      </c>
      <c r="AZ2582" s="23"/>
      <c r="BA2582" s="23"/>
      <c r="BB2582" s="23"/>
      <c r="BC2582" s="23"/>
      <c r="BD2582" s="23"/>
      <c r="BE2582" s="45">
        <v>3000155.0775984447</v>
      </c>
      <c r="BF2582" s="45">
        <v>20.0</v>
      </c>
      <c r="BG2582" s="23"/>
      <c r="BH2582" s="23"/>
      <c r="BI2582" s="23"/>
      <c r="BJ2582" s="23"/>
      <c r="BK2582" s="23"/>
      <c r="BL2582" s="45">
        <v>3000155.0775984447</v>
      </c>
      <c r="BM2582" s="45">
        <v>0.63</v>
      </c>
      <c r="BN2582" s="23"/>
      <c r="BO2582" s="23"/>
      <c r="BP2582" s="23"/>
      <c r="BQ2582" s="23"/>
      <c r="BR2582" s="23"/>
      <c r="BS2582" s="45">
        <v>3000155.0775984447</v>
      </c>
      <c r="BT2582" s="45">
        <v>0.245</v>
      </c>
      <c r="BU2582" s="23"/>
      <c r="BV2582" s="23"/>
      <c r="BW2582" s="23"/>
      <c r="BX2582" s="23"/>
      <c r="BY2582" s="23"/>
      <c r="BZ2582" s="23"/>
      <c r="CA2582" s="23"/>
    </row>
    <row r="2583" ht="15.75" customHeight="1">
      <c r="A2583" s="45">
        <v>2962109.680338997</v>
      </c>
      <c r="B2583" s="46">
        <v>0.068</v>
      </c>
      <c r="C2583" s="45"/>
      <c r="D2583" s="45"/>
      <c r="E2583" s="45"/>
      <c r="F2583" s="45"/>
      <c r="G2583" s="45"/>
      <c r="H2583" s="45">
        <v>2962109.680338997</v>
      </c>
      <c r="I2583" s="46">
        <v>0.101</v>
      </c>
      <c r="J2583" s="45"/>
      <c r="K2583" s="45"/>
      <c r="L2583" s="45"/>
      <c r="M2583" s="45"/>
      <c r="N2583" s="45"/>
      <c r="O2583" s="45">
        <v>2962109.680338997</v>
      </c>
      <c r="P2583" s="45">
        <v>7.052642096045231E-4</v>
      </c>
      <c r="Q2583" s="45"/>
      <c r="R2583" s="45"/>
      <c r="S2583" s="45"/>
      <c r="T2583" s="45"/>
      <c r="U2583" s="45"/>
      <c r="V2583" s="45">
        <v>2962109.680338997</v>
      </c>
      <c r="W2583" s="45">
        <v>0.002092283821826752</v>
      </c>
      <c r="X2583" s="45"/>
      <c r="Y2583" s="45"/>
      <c r="Z2583" s="45"/>
      <c r="AA2583" s="45"/>
      <c r="AB2583" s="45"/>
      <c r="AC2583" s="45">
        <v>2962109.680338997</v>
      </c>
      <c r="AD2583" s="45">
        <v>246.84247336158307</v>
      </c>
      <c r="AE2583" s="45"/>
      <c r="AF2583" s="45"/>
      <c r="AG2583" s="45"/>
      <c r="AH2583" s="45"/>
      <c r="AI2583" s="45"/>
      <c r="AJ2583" s="45">
        <v>2962109.680338997</v>
      </c>
      <c r="AK2583" s="45">
        <v>0.017</v>
      </c>
      <c r="AL2583" s="45"/>
      <c r="AM2583" s="45"/>
      <c r="AN2583" s="45"/>
      <c r="AO2583" s="23"/>
      <c r="AP2583" s="23"/>
      <c r="AQ2583" s="45">
        <v>2962109.680338997</v>
      </c>
      <c r="AR2583" s="45">
        <v>0.014</v>
      </c>
      <c r="AS2583" s="23"/>
      <c r="AT2583" s="23"/>
      <c r="AU2583" s="23"/>
      <c r="AV2583" s="23"/>
      <c r="AW2583" s="23"/>
      <c r="AX2583" s="45">
        <v>2962109.680338997</v>
      </c>
      <c r="AY2583" s="23">
        <v>0.34</v>
      </c>
      <c r="AZ2583" s="23"/>
      <c r="BA2583" s="23"/>
      <c r="BB2583" s="23"/>
      <c r="BC2583" s="23"/>
      <c r="BD2583" s="23"/>
      <c r="BE2583" s="45">
        <v>2962109.680338997</v>
      </c>
      <c r="BF2583" s="45">
        <v>20.0</v>
      </c>
      <c r="BG2583" s="23"/>
      <c r="BH2583" s="23"/>
      <c r="BI2583" s="23"/>
      <c r="BJ2583" s="23"/>
      <c r="BK2583" s="23"/>
      <c r="BL2583" s="45">
        <v>2962109.680338997</v>
      </c>
      <c r="BM2583" s="45">
        <v>0.864</v>
      </c>
      <c r="BN2583" s="23"/>
      <c r="BO2583" s="23"/>
      <c r="BP2583" s="23"/>
      <c r="BQ2583" s="23"/>
      <c r="BR2583" s="23"/>
      <c r="BS2583" s="45">
        <v>2962109.680338997</v>
      </c>
      <c r="BT2583" s="45">
        <v>0.279</v>
      </c>
      <c r="BU2583" s="23"/>
      <c r="BV2583" s="23"/>
      <c r="BW2583" s="23"/>
      <c r="BX2583" s="23"/>
      <c r="BY2583" s="23"/>
      <c r="BZ2583" s="23"/>
      <c r="CA2583" s="23"/>
    </row>
    <row r="2584" ht="15.75" customHeight="1">
      <c r="A2584" s="45">
        <v>2935148.8415714335</v>
      </c>
      <c r="B2584" s="46">
        <v>0.075</v>
      </c>
      <c r="C2584" s="45"/>
      <c r="D2584" s="45"/>
      <c r="E2584" s="45"/>
      <c r="F2584" s="45"/>
      <c r="G2584" s="45"/>
      <c r="H2584" s="45">
        <v>2935148.8415714335</v>
      </c>
      <c r="I2584" s="46">
        <v>0.101</v>
      </c>
      <c r="J2584" s="45"/>
      <c r="K2584" s="45"/>
      <c r="L2584" s="45"/>
      <c r="M2584" s="45"/>
      <c r="N2584" s="45"/>
      <c r="O2584" s="45">
        <v>2935148.8415714335</v>
      </c>
      <c r="P2584" s="45">
        <v>7.41023770653143E-4</v>
      </c>
      <c r="Q2584" s="45"/>
      <c r="R2584" s="45"/>
      <c r="S2584" s="45"/>
      <c r="T2584" s="45"/>
      <c r="U2584" s="45"/>
      <c r="V2584" s="45">
        <v>2935148.8415714335</v>
      </c>
      <c r="W2584" s="45">
        <v>0.0022288605601676567</v>
      </c>
      <c r="X2584" s="45"/>
      <c r="Y2584" s="45"/>
      <c r="Z2584" s="45"/>
      <c r="AA2584" s="45"/>
      <c r="AB2584" s="45"/>
      <c r="AC2584" s="45">
        <v>2935148.8415714335</v>
      </c>
      <c r="AD2584" s="45">
        <v>260.51616937024556</v>
      </c>
      <c r="AE2584" s="45"/>
      <c r="AF2584" s="45"/>
      <c r="AG2584" s="45"/>
      <c r="AH2584" s="45"/>
      <c r="AI2584" s="45"/>
      <c r="AJ2584" s="45">
        <v>2935148.8415714335</v>
      </c>
      <c r="AK2584" s="45">
        <v>0.017</v>
      </c>
      <c r="AL2584" s="45"/>
      <c r="AM2584" s="45"/>
      <c r="AN2584" s="45"/>
      <c r="AO2584" s="23"/>
      <c r="AP2584" s="23"/>
      <c r="AQ2584" s="45">
        <v>2935148.8415714335</v>
      </c>
      <c r="AR2584" s="45">
        <v>0.014</v>
      </c>
      <c r="AS2584" s="23"/>
      <c r="AT2584" s="23"/>
      <c r="AU2584" s="23"/>
      <c r="AV2584" s="23"/>
      <c r="AW2584" s="23"/>
      <c r="AX2584" s="45">
        <v>2935148.8415714335</v>
      </c>
      <c r="AY2584" s="23">
        <v>0.34</v>
      </c>
      <c r="AZ2584" s="23"/>
      <c r="BA2584" s="23"/>
      <c r="BB2584" s="23"/>
      <c r="BC2584" s="23"/>
      <c r="BD2584" s="23"/>
      <c r="BE2584" s="45">
        <v>2935148.8415714335</v>
      </c>
      <c r="BF2584" s="45">
        <v>20.0</v>
      </c>
      <c r="BG2584" s="23"/>
      <c r="BH2584" s="23"/>
      <c r="BI2584" s="23"/>
      <c r="BJ2584" s="23"/>
      <c r="BK2584" s="23"/>
      <c r="BL2584" s="45">
        <v>2935148.8415714335</v>
      </c>
      <c r="BM2584" s="45">
        <v>1.013</v>
      </c>
      <c r="BN2584" s="23"/>
      <c r="BO2584" s="23"/>
      <c r="BP2584" s="23"/>
      <c r="BQ2584" s="23"/>
      <c r="BR2584" s="23"/>
      <c r="BS2584" s="45">
        <v>2935148.8415714335</v>
      </c>
      <c r="BT2584" s="45">
        <v>0.32</v>
      </c>
      <c r="BU2584" s="23"/>
      <c r="BV2584" s="23"/>
      <c r="BW2584" s="23"/>
      <c r="BX2584" s="23"/>
      <c r="BY2584" s="23"/>
      <c r="BZ2584" s="23"/>
      <c r="CA2584" s="23"/>
    </row>
    <row r="2585" ht="15.75" customHeight="1">
      <c r="A2585" s="45">
        <v>2905251.1415525116</v>
      </c>
      <c r="B2585" s="46">
        <v>0.081</v>
      </c>
      <c r="C2585" s="45"/>
      <c r="D2585" s="45"/>
      <c r="E2585" s="45"/>
      <c r="F2585" s="45"/>
      <c r="G2585" s="45"/>
      <c r="H2585" s="45">
        <v>2905251.1415525116</v>
      </c>
      <c r="I2585" s="46">
        <v>0.106</v>
      </c>
      <c r="J2585" s="45"/>
      <c r="K2585" s="45"/>
      <c r="L2585" s="45"/>
      <c r="M2585" s="45"/>
      <c r="N2585" s="45"/>
      <c r="O2585" s="45">
        <v>2905251.1415525116</v>
      </c>
      <c r="P2585" s="45"/>
      <c r="Q2585" s="45"/>
      <c r="R2585" s="45"/>
      <c r="S2585" s="45"/>
      <c r="T2585" s="45"/>
      <c r="U2585" s="45"/>
      <c r="V2585" s="45">
        <v>2905251.1415525116</v>
      </c>
      <c r="W2585" s="45">
        <v>0.001860730593607306</v>
      </c>
      <c r="X2585" s="45"/>
      <c r="Y2585" s="45"/>
      <c r="Z2585" s="45"/>
      <c r="AA2585" s="45"/>
      <c r="AB2585" s="45"/>
      <c r="AC2585" s="45">
        <v>2905251.1415525116</v>
      </c>
      <c r="AD2585" s="45">
        <v>268.2648401826484</v>
      </c>
      <c r="AE2585" s="45"/>
      <c r="AF2585" s="45"/>
      <c r="AG2585" s="45"/>
      <c r="AH2585" s="45"/>
      <c r="AI2585" s="45"/>
      <c r="AJ2585" s="45">
        <v>2905251.1415525116</v>
      </c>
      <c r="AK2585" s="45">
        <v>0.017</v>
      </c>
      <c r="AL2585" s="45"/>
      <c r="AM2585" s="45"/>
      <c r="AN2585" s="45"/>
      <c r="AO2585" s="23"/>
      <c r="AP2585" s="23"/>
      <c r="AQ2585" s="45">
        <v>2905251.1415525116</v>
      </c>
      <c r="AR2585" s="45">
        <v>0.014</v>
      </c>
      <c r="AS2585" s="23"/>
      <c r="AT2585" s="23"/>
      <c r="AU2585" s="23"/>
      <c r="AV2585" s="23"/>
      <c r="AW2585" s="23"/>
      <c r="AX2585" s="45">
        <v>2905251.1415525116</v>
      </c>
      <c r="AY2585" s="23">
        <v>0.344</v>
      </c>
      <c r="AZ2585" s="23"/>
      <c r="BA2585" s="23"/>
      <c r="BB2585" s="23"/>
      <c r="BC2585" s="23"/>
      <c r="BD2585" s="23"/>
      <c r="BE2585" s="45">
        <v>2905251.1415525116</v>
      </c>
      <c r="BF2585" s="45">
        <v>14.0</v>
      </c>
      <c r="BG2585" s="23"/>
      <c r="BH2585" s="23"/>
      <c r="BI2585" s="23"/>
      <c r="BJ2585" s="23"/>
      <c r="BK2585" s="23"/>
      <c r="BL2585" s="45">
        <v>2905251.1415525116</v>
      </c>
      <c r="BM2585" s="45">
        <v>1.083</v>
      </c>
      <c r="BN2585" s="23"/>
      <c r="BO2585" s="23"/>
      <c r="BP2585" s="23"/>
      <c r="BQ2585" s="23"/>
      <c r="BR2585" s="23"/>
      <c r="BS2585" s="45">
        <v>2905251.1415525116</v>
      </c>
      <c r="BT2585" s="45">
        <v>0.36</v>
      </c>
      <c r="BU2585" s="23"/>
      <c r="BV2585" s="23"/>
      <c r="BW2585" s="23"/>
      <c r="BX2585" s="23"/>
      <c r="BY2585" s="23"/>
      <c r="BZ2585" s="23"/>
      <c r="CA2585" s="23"/>
    </row>
    <row r="2586" ht="15.75" customHeight="1">
      <c r="A2586" s="45">
        <v>2874907.6929147616</v>
      </c>
      <c r="B2586" s="46">
        <v>0.078</v>
      </c>
      <c r="C2586" s="45"/>
      <c r="D2586" s="45"/>
      <c r="E2586" s="45"/>
      <c r="F2586" s="45"/>
      <c r="G2586" s="45"/>
      <c r="H2586" s="45">
        <v>2874907.6929147616</v>
      </c>
      <c r="I2586" s="46">
        <v>0.106</v>
      </c>
      <c r="J2586" s="45"/>
      <c r="K2586" s="45"/>
      <c r="L2586" s="45"/>
      <c r="M2586" s="45"/>
      <c r="N2586" s="45"/>
      <c r="O2586" s="45">
        <v>2874907.6929147616</v>
      </c>
      <c r="P2586" s="45">
        <v>6.933600906441484E-4</v>
      </c>
      <c r="Q2586" s="45"/>
      <c r="R2586" s="45"/>
      <c r="S2586" s="45"/>
      <c r="T2586" s="45"/>
      <c r="U2586" s="45"/>
      <c r="V2586" s="45">
        <v>2874907.6929147616</v>
      </c>
      <c r="W2586" s="45">
        <v>0.002068806124117093</v>
      </c>
      <c r="X2586" s="45"/>
      <c r="Y2586" s="45"/>
      <c r="Z2586" s="45"/>
      <c r="AA2586" s="45"/>
      <c r="AB2586" s="45"/>
      <c r="AC2586" s="45">
        <v>2874907.6929147616</v>
      </c>
      <c r="AD2586" s="45">
        <v>270.57954756844816</v>
      </c>
      <c r="AE2586" s="45"/>
      <c r="AF2586" s="45"/>
      <c r="AG2586" s="45"/>
      <c r="AH2586" s="45"/>
      <c r="AI2586" s="45"/>
      <c r="AJ2586" s="45">
        <v>2874907.6929147616</v>
      </c>
      <c r="AK2586" s="45">
        <v>0.016</v>
      </c>
      <c r="AL2586" s="45"/>
      <c r="AM2586" s="45"/>
      <c r="AN2586" s="45"/>
      <c r="AO2586" s="23"/>
      <c r="AP2586" s="23"/>
      <c r="AQ2586" s="45">
        <v>2874907.6929147616</v>
      </c>
      <c r="AR2586" s="45">
        <v>0.014</v>
      </c>
      <c r="AS2586" s="23"/>
      <c r="AT2586" s="23"/>
      <c r="AU2586" s="23"/>
      <c r="AV2586" s="23"/>
      <c r="AW2586" s="23"/>
      <c r="AX2586" s="45">
        <v>2874907.6929147616</v>
      </c>
      <c r="AY2586" s="23">
        <v>0.34</v>
      </c>
      <c r="AZ2586" s="23"/>
      <c r="BA2586" s="23"/>
      <c r="BB2586" s="23"/>
      <c r="BC2586" s="23"/>
      <c r="BD2586" s="23"/>
      <c r="BE2586" s="45">
        <v>2874907.6929147616</v>
      </c>
      <c r="BF2586" s="45">
        <v>14.0</v>
      </c>
      <c r="BG2586" s="23"/>
      <c r="BH2586" s="23"/>
      <c r="BI2586" s="23"/>
      <c r="BJ2586" s="23"/>
      <c r="BK2586" s="23"/>
      <c r="BL2586" s="45">
        <v>2874907.6929147616</v>
      </c>
      <c r="BM2586" s="45">
        <v>1.117</v>
      </c>
      <c r="BN2586" s="23"/>
      <c r="BO2586" s="23"/>
      <c r="BP2586" s="23"/>
      <c r="BQ2586" s="23"/>
      <c r="BR2586" s="23"/>
      <c r="BS2586" s="45">
        <v>2874907.6929147616</v>
      </c>
      <c r="BT2586" s="45">
        <v>0.433</v>
      </c>
      <c r="BU2586" s="23"/>
      <c r="BV2586" s="23"/>
      <c r="BW2586" s="23"/>
      <c r="BX2586" s="23"/>
      <c r="BY2586" s="23"/>
      <c r="BZ2586" s="23"/>
      <c r="CA2586" s="23"/>
    </row>
    <row r="2587" ht="15.75" customHeight="1">
      <c r="A2587" s="45">
        <v>2861589.437220744</v>
      </c>
      <c r="B2587" s="46">
        <v>0.076</v>
      </c>
      <c r="C2587" s="45"/>
      <c r="D2587" s="45"/>
      <c r="E2587" s="45"/>
      <c r="F2587" s="45"/>
      <c r="G2587" s="45"/>
      <c r="H2587" s="45">
        <v>2861589.437220744</v>
      </c>
      <c r="I2587" s="46">
        <v>0.1</v>
      </c>
      <c r="J2587" s="45"/>
      <c r="K2587" s="45"/>
      <c r="L2587" s="45"/>
      <c r="M2587" s="45"/>
      <c r="N2587" s="45"/>
      <c r="O2587" s="45">
        <v>2861589.437220744</v>
      </c>
      <c r="P2587" s="45"/>
      <c r="Q2587" s="45"/>
      <c r="R2587" s="45"/>
      <c r="S2587" s="45"/>
      <c r="T2587" s="45"/>
      <c r="U2587" s="45"/>
      <c r="V2587" s="45">
        <v>2861589.437220744</v>
      </c>
      <c r="W2587" s="45"/>
      <c r="X2587" s="45"/>
      <c r="Y2587" s="45"/>
      <c r="Z2587" s="45"/>
      <c r="AA2587" s="45"/>
      <c r="AB2587" s="45"/>
      <c r="AC2587" s="45">
        <v>2861589.437220744</v>
      </c>
      <c r="AD2587" s="45">
        <v>267.75105845340295</v>
      </c>
      <c r="AE2587" s="45"/>
      <c r="AF2587" s="45"/>
      <c r="AG2587" s="45"/>
      <c r="AH2587" s="45"/>
      <c r="AI2587" s="45"/>
      <c r="AJ2587" s="45">
        <v>2861589.437220744</v>
      </c>
      <c r="AK2587" s="45">
        <v>0.016</v>
      </c>
      <c r="AL2587" s="45"/>
      <c r="AM2587" s="45"/>
      <c r="AN2587" s="45"/>
      <c r="AO2587" s="23"/>
      <c r="AP2587" s="23"/>
      <c r="AQ2587" s="45">
        <v>2861589.437220744</v>
      </c>
      <c r="AR2587" s="45">
        <v>0.013</v>
      </c>
      <c r="AS2587" s="23"/>
      <c r="AT2587" s="23"/>
      <c r="AU2587" s="23"/>
      <c r="AV2587" s="23"/>
      <c r="AW2587" s="23"/>
      <c r="AX2587" s="45">
        <v>2861589.437220744</v>
      </c>
      <c r="AY2587" s="23">
        <v>0.344</v>
      </c>
      <c r="AZ2587" s="23"/>
      <c r="BA2587" s="23"/>
      <c r="BB2587" s="23"/>
      <c r="BC2587" s="23"/>
      <c r="BD2587" s="23"/>
      <c r="BE2587" s="45">
        <v>2861589.437220744</v>
      </c>
      <c r="BF2587" s="45">
        <v>15.0</v>
      </c>
      <c r="BG2587" s="23"/>
      <c r="BH2587" s="23"/>
      <c r="BI2587" s="23"/>
      <c r="BJ2587" s="23"/>
      <c r="BK2587" s="23"/>
      <c r="BL2587" s="45">
        <v>2861589.437220744</v>
      </c>
      <c r="BM2587" s="45">
        <v>1.208</v>
      </c>
      <c r="BN2587" s="23"/>
      <c r="BO2587" s="23"/>
      <c r="BP2587" s="23"/>
      <c r="BQ2587" s="23"/>
      <c r="BR2587" s="23"/>
      <c r="BS2587" s="45">
        <v>2861589.437220744</v>
      </c>
      <c r="BT2587" s="45">
        <v>0.45</v>
      </c>
      <c r="BU2587" s="23"/>
      <c r="BV2587" s="23"/>
      <c r="BW2587" s="23"/>
      <c r="BX2587" s="23"/>
      <c r="BY2587" s="23"/>
      <c r="BZ2587" s="23"/>
      <c r="CA2587" s="23"/>
    </row>
    <row r="2588" ht="15.75" customHeight="1">
      <c r="A2588" s="45">
        <v>2852877.757505391</v>
      </c>
      <c r="B2588" s="46">
        <v>0.085</v>
      </c>
      <c r="C2588" s="45"/>
      <c r="D2588" s="45"/>
      <c r="E2588" s="45"/>
      <c r="F2588" s="45"/>
      <c r="G2588" s="45"/>
      <c r="H2588" s="45">
        <v>2852877.757505391</v>
      </c>
      <c r="I2588" s="46">
        <v>0.095</v>
      </c>
      <c r="J2588" s="45"/>
      <c r="K2588" s="45"/>
      <c r="L2588" s="45"/>
      <c r="M2588" s="45"/>
      <c r="N2588" s="45"/>
      <c r="O2588" s="45">
        <v>2852877.757505391</v>
      </c>
      <c r="P2588" s="45">
        <v>6.579311107425223E-4</v>
      </c>
      <c r="Q2588" s="45"/>
      <c r="R2588" s="45"/>
      <c r="S2588" s="45"/>
      <c r="T2588" s="45"/>
      <c r="U2588" s="45"/>
      <c r="V2588" s="45">
        <v>2852877.757505391</v>
      </c>
      <c r="W2588" s="45">
        <v>0.0020290816608613924</v>
      </c>
      <c r="X2588" s="45"/>
      <c r="Y2588" s="45"/>
      <c r="Z2588" s="45"/>
      <c r="AA2588" s="45"/>
      <c r="AB2588" s="45"/>
      <c r="AC2588" s="45">
        <v>2852877.757505391</v>
      </c>
      <c r="AD2588" s="45">
        <v>270.9128103057445</v>
      </c>
      <c r="AE2588" s="45"/>
      <c r="AF2588" s="45"/>
      <c r="AG2588" s="45"/>
      <c r="AH2588" s="45"/>
      <c r="AI2588" s="45"/>
      <c r="AJ2588" s="45">
        <v>2852877.757505391</v>
      </c>
      <c r="AK2588" s="45">
        <v>0.016</v>
      </c>
      <c r="AL2588" s="45"/>
      <c r="AM2588" s="45"/>
      <c r="AN2588" s="45"/>
      <c r="AO2588" s="23"/>
      <c r="AP2588" s="23"/>
      <c r="AQ2588" s="45">
        <v>2852877.757505391</v>
      </c>
      <c r="AR2588" s="45">
        <v>0.013</v>
      </c>
      <c r="AS2588" s="23"/>
      <c r="AT2588" s="23"/>
      <c r="AU2588" s="23"/>
      <c r="AV2588" s="23"/>
      <c r="AW2588" s="23"/>
      <c r="AX2588" s="45">
        <v>2852877.757505391</v>
      </c>
      <c r="AY2588" s="23">
        <v>0.346</v>
      </c>
      <c r="AZ2588" s="23"/>
      <c r="BA2588" s="23"/>
      <c r="BB2588" s="23"/>
      <c r="BC2588" s="23"/>
      <c r="BD2588" s="23"/>
      <c r="BE2588" s="45">
        <v>2852877.757505391</v>
      </c>
      <c r="BF2588" s="45">
        <v>15.0</v>
      </c>
      <c r="BG2588" s="23"/>
      <c r="BH2588" s="23"/>
      <c r="BI2588" s="23"/>
      <c r="BJ2588" s="23"/>
      <c r="BK2588" s="23"/>
      <c r="BL2588" s="45">
        <v>2852877.757505391</v>
      </c>
      <c r="BM2588" s="45">
        <v>1.194</v>
      </c>
      <c r="BN2588" s="23"/>
      <c r="BO2588" s="23"/>
      <c r="BP2588" s="23"/>
      <c r="BQ2588" s="23"/>
      <c r="BR2588" s="23"/>
      <c r="BS2588" s="45">
        <v>2852877.757505391</v>
      </c>
      <c r="BT2588" s="45">
        <v>0.348</v>
      </c>
      <c r="BU2588" s="23"/>
      <c r="BV2588" s="23"/>
      <c r="BW2588" s="23"/>
      <c r="BX2588" s="23"/>
      <c r="BY2588" s="23"/>
      <c r="BZ2588" s="23"/>
      <c r="CA2588" s="23"/>
    </row>
    <row r="2589" ht="15.75" customHeight="1">
      <c r="A2589" s="45">
        <v>1.8320180383314542E7</v>
      </c>
      <c r="B2589" s="46"/>
      <c r="C2589" s="45"/>
      <c r="D2589" s="45"/>
      <c r="E2589" s="45"/>
      <c r="F2589" s="45"/>
      <c r="G2589" s="45"/>
      <c r="H2589" s="45">
        <v>1.8320180383314542E7</v>
      </c>
      <c r="I2589" s="46"/>
      <c r="J2589" s="45"/>
      <c r="K2589" s="45"/>
      <c r="L2589" s="45"/>
      <c r="M2589" s="45"/>
      <c r="N2589" s="45"/>
      <c r="O2589" s="45">
        <v>1.8320180383314542E7</v>
      </c>
      <c r="P2589" s="45"/>
      <c r="Q2589" s="45"/>
      <c r="R2589" s="45"/>
      <c r="S2589" s="45"/>
      <c r="T2589" s="45"/>
      <c r="U2589" s="45"/>
      <c r="V2589" s="45">
        <v>1.8320180383314542E7</v>
      </c>
      <c r="W2589" s="45"/>
      <c r="X2589" s="45"/>
      <c r="Y2589" s="45"/>
      <c r="Z2589" s="45"/>
      <c r="AA2589" s="45"/>
      <c r="AB2589" s="45"/>
      <c r="AC2589" s="45">
        <v>1.8320180383314542E7</v>
      </c>
      <c r="AD2589" s="45"/>
      <c r="AE2589" s="45"/>
      <c r="AF2589" s="45"/>
      <c r="AG2589" s="45"/>
      <c r="AH2589" s="45"/>
      <c r="AI2589" s="45"/>
      <c r="AJ2589" s="45">
        <v>1.8320180383314542E7</v>
      </c>
      <c r="AK2589" s="45">
        <v>0.017</v>
      </c>
      <c r="AL2589" s="45"/>
      <c r="AM2589" s="45"/>
      <c r="AN2589" s="45"/>
      <c r="AO2589" s="23"/>
      <c r="AP2589" s="23"/>
      <c r="AQ2589" s="45">
        <v>1.8320180383314542E7</v>
      </c>
      <c r="AR2589" s="45"/>
      <c r="AS2589" s="23"/>
      <c r="AT2589" s="23"/>
      <c r="AU2589" s="23"/>
      <c r="AV2589" s="23"/>
      <c r="AW2589" s="23"/>
      <c r="AX2589" s="45">
        <v>1.8320180383314542E7</v>
      </c>
      <c r="AY2589" s="23"/>
      <c r="AZ2589" s="23"/>
      <c r="BA2589" s="23"/>
      <c r="BB2589" s="23"/>
      <c r="BC2589" s="23"/>
      <c r="BD2589" s="23"/>
      <c r="BE2589" s="45">
        <v>1.8320180383314542E7</v>
      </c>
      <c r="BF2589" s="45"/>
      <c r="BG2589" s="23"/>
      <c r="BH2589" s="23"/>
      <c r="BI2589" s="23"/>
      <c r="BJ2589" s="23"/>
      <c r="BK2589" s="23"/>
      <c r="BL2589" s="45">
        <v>1.8320180383314542E7</v>
      </c>
      <c r="BM2589" s="45"/>
      <c r="BN2589" s="23"/>
      <c r="BO2589" s="23"/>
      <c r="BP2589" s="23"/>
      <c r="BQ2589" s="23"/>
      <c r="BR2589" s="23"/>
      <c r="BS2589" s="45">
        <v>1.8320180383314542E7</v>
      </c>
      <c r="BT2589" s="45"/>
      <c r="BU2589" s="23"/>
      <c r="BV2589" s="23"/>
      <c r="BW2589" s="23"/>
      <c r="BX2589" s="23"/>
      <c r="BY2589" s="23"/>
      <c r="BZ2589" s="23"/>
      <c r="CA2589" s="23"/>
    </row>
    <row r="2590" ht="15.75" customHeight="1">
      <c r="A2590" s="45">
        <v>1.886113310776762E7</v>
      </c>
      <c r="B2590" s="46"/>
      <c r="C2590" s="45"/>
      <c r="D2590" s="45"/>
      <c r="E2590" s="45"/>
      <c r="F2590" s="45"/>
      <c r="G2590" s="45"/>
      <c r="H2590" s="45">
        <v>1.886113310776762E7</v>
      </c>
      <c r="I2590" s="46"/>
      <c r="J2590" s="45"/>
      <c r="K2590" s="45"/>
      <c r="L2590" s="45"/>
      <c r="M2590" s="45"/>
      <c r="N2590" s="45"/>
      <c r="O2590" s="45">
        <v>1.886113310776762E7</v>
      </c>
      <c r="P2590" s="45"/>
      <c r="Q2590" s="45"/>
      <c r="R2590" s="45"/>
      <c r="S2590" s="45"/>
      <c r="T2590" s="45"/>
      <c r="U2590" s="45"/>
      <c r="V2590" s="45">
        <v>1.886113310776762E7</v>
      </c>
      <c r="W2590" s="45"/>
      <c r="X2590" s="45"/>
      <c r="Y2590" s="45"/>
      <c r="Z2590" s="45"/>
      <c r="AA2590" s="45"/>
      <c r="AB2590" s="45"/>
      <c r="AC2590" s="45">
        <v>1.886113310776762E7</v>
      </c>
      <c r="AD2590" s="45"/>
      <c r="AE2590" s="45"/>
      <c r="AF2590" s="45"/>
      <c r="AG2590" s="45"/>
      <c r="AH2590" s="45"/>
      <c r="AI2590" s="45"/>
      <c r="AJ2590" s="45">
        <v>1.886113310776762E7</v>
      </c>
      <c r="AK2590" s="45">
        <v>0.017</v>
      </c>
      <c r="AL2590" s="45"/>
      <c r="AM2590" s="45"/>
      <c r="AN2590" s="45"/>
      <c r="AO2590" s="23"/>
      <c r="AP2590" s="23"/>
      <c r="AQ2590" s="45">
        <v>1.886113310776762E7</v>
      </c>
      <c r="AR2590" s="45"/>
      <c r="AS2590" s="23"/>
      <c r="AT2590" s="23"/>
      <c r="AU2590" s="23"/>
      <c r="AV2590" s="23"/>
      <c r="AW2590" s="23"/>
      <c r="AX2590" s="45">
        <v>1.886113310776762E7</v>
      </c>
      <c r="AY2590" s="23"/>
      <c r="AZ2590" s="23"/>
      <c r="BA2590" s="23"/>
      <c r="BB2590" s="23"/>
      <c r="BC2590" s="23"/>
      <c r="BD2590" s="23"/>
      <c r="BE2590" s="45">
        <v>1.886113310776762E7</v>
      </c>
      <c r="BF2590" s="45"/>
      <c r="BG2590" s="23"/>
      <c r="BH2590" s="23"/>
      <c r="BI2590" s="23"/>
      <c r="BJ2590" s="23"/>
      <c r="BK2590" s="23"/>
      <c r="BL2590" s="45">
        <v>1.886113310776762E7</v>
      </c>
      <c r="BM2590" s="45"/>
      <c r="BN2590" s="23"/>
      <c r="BO2590" s="23"/>
      <c r="BP2590" s="23"/>
      <c r="BQ2590" s="23"/>
      <c r="BR2590" s="23"/>
      <c r="BS2590" s="45">
        <v>1.886113310776762E7</v>
      </c>
      <c r="BT2590" s="45"/>
      <c r="BU2590" s="23"/>
      <c r="BV2590" s="23"/>
      <c r="BW2590" s="23"/>
      <c r="BX2590" s="23"/>
      <c r="BY2590" s="23"/>
      <c r="BZ2590" s="23"/>
      <c r="CA2590" s="23"/>
    </row>
    <row r="2591" ht="15.75" customHeight="1">
      <c r="A2591" s="45">
        <v>1.9089253187613845E7</v>
      </c>
      <c r="B2591" s="46"/>
      <c r="C2591" s="45"/>
      <c r="D2591" s="45"/>
      <c r="E2591" s="45"/>
      <c r="F2591" s="45"/>
      <c r="G2591" s="45"/>
      <c r="H2591" s="45">
        <v>1.9089253187613845E7</v>
      </c>
      <c r="I2591" s="46"/>
      <c r="J2591" s="45"/>
      <c r="K2591" s="45"/>
      <c r="L2591" s="45"/>
      <c r="M2591" s="45"/>
      <c r="N2591" s="45"/>
      <c r="O2591" s="45">
        <v>1.9089253187613845E7</v>
      </c>
      <c r="P2591" s="45"/>
      <c r="Q2591" s="45"/>
      <c r="R2591" s="45"/>
      <c r="S2591" s="45"/>
      <c r="T2591" s="45"/>
      <c r="U2591" s="45"/>
      <c r="V2591" s="45">
        <v>1.9089253187613845E7</v>
      </c>
      <c r="W2591" s="45"/>
      <c r="X2591" s="45"/>
      <c r="Y2591" s="45"/>
      <c r="Z2591" s="45"/>
      <c r="AA2591" s="45"/>
      <c r="AB2591" s="45"/>
      <c r="AC2591" s="45">
        <v>1.9089253187613845E7</v>
      </c>
      <c r="AD2591" s="45"/>
      <c r="AE2591" s="45"/>
      <c r="AF2591" s="45"/>
      <c r="AG2591" s="45"/>
      <c r="AH2591" s="45"/>
      <c r="AI2591" s="45"/>
      <c r="AJ2591" s="45">
        <v>1.9089253187613845E7</v>
      </c>
      <c r="AK2591" s="45">
        <v>0.017</v>
      </c>
      <c r="AL2591" s="45"/>
      <c r="AM2591" s="45"/>
      <c r="AN2591" s="45"/>
      <c r="AO2591" s="23"/>
      <c r="AP2591" s="23"/>
      <c r="AQ2591" s="45">
        <v>1.9089253187613845E7</v>
      </c>
      <c r="AR2591" s="45"/>
      <c r="AS2591" s="23"/>
      <c r="AT2591" s="23"/>
      <c r="AU2591" s="23"/>
      <c r="AV2591" s="23"/>
      <c r="AW2591" s="23"/>
      <c r="AX2591" s="45">
        <v>1.9089253187613845E7</v>
      </c>
      <c r="AY2591" s="23"/>
      <c r="AZ2591" s="23"/>
      <c r="BA2591" s="23"/>
      <c r="BB2591" s="23"/>
      <c r="BC2591" s="23"/>
      <c r="BD2591" s="23"/>
      <c r="BE2591" s="45">
        <v>1.9089253187613845E7</v>
      </c>
      <c r="BF2591" s="45"/>
      <c r="BG2591" s="23"/>
      <c r="BH2591" s="23"/>
      <c r="BI2591" s="23"/>
      <c r="BJ2591" s="23"/>
      <c r="BK2591" s="23"/>
      <c r="BL2591" s="45">
        <v>1.9089253187613845E7</v>
      </c>
      <c r="BM2591" s="45"/>
      <c r="BN2591" s="23"/>
      <c r="BO2591" s="23"/>
      <c r="BP2591" s="23"/>
      <c r="BQ2591" s="23"/>
      <c r="BR2591" s="23"/>
      <c r="BS2591" s="45">
        <v>1.9089253187613845E7</v>
      </c>
      <c r="BT2591" s="45"/>
      <c r="BU2591" s="23"/>
      <c r="BV2591" s="23"/>
      <c r="BW2591" s="23"/>
      <c r="BX2591" s="23"/>
      <c r="BY2591" s="23"/>
      <c r="BZ2591" s="23"/>
      <c r="CA2591" s="23"/>
    </row>
    <row r="2592" ht="15.75" customHeight="1">
      <c r="A2592" s="45">
        <v>1.9149947008734424E7</v>
      </c>
      <c r="B2592" s="46"/>
      <c r="C2592" s="45"/>
      <c r="D2592" s="45"/>
      <c r="E2592" s="45"/>
      <c r="F2592" s="45"/>
      <c r="G2592" s="45"/>
      <c r="H2592" s="45">
        <v>1.9149947008734424E7</v>
      </c>
      <c r="I2592" s="46"/>
      <c r="J2592" s="45"/>
      <c r="K2592" s="45"/>
      <c r="L2592" s="45"/>
      <c r="M2592" s="45"/>
      <c r="N2592" s="45"/>
      <c r="O2592" s="45">
        <v>1.9149947008734424E7</v>
      </c>
      <c r="P2592" s="45"/>
      <c r="Q2592" s="45"/>
      <c r="R2592" s="45"/>
      <c r="S2592" s="45"/>
      <c r="T2592" s="45"/>
      <c r="U2592" s="45"/>
      <c r="V2592" s="45">
        <v>1.9149947008734424E7</v>
      </c>
      <c r="W2592" s="45"/>
      <c r="X2592" s="45"/>
      <c r="Y2592" s="45"/>
      <c r="Z2592" s="45"/>
      <c r="AA2592" s="45"/>
      <c r="AB2592" s="45"/>
      <c r="AC2592" s="45">
        <v>1.9149947008734424E7</v>
      </c>
      <c r="AD2592" s="45"/>
      <c r="AE2592" s="45"/>
      <c r="AF2592" s="45"/>
      <c r="AG2592" s="45"/>
      <c r="AH2592" s="45"/>
      <c r="AI2592" s="45"/>
      <c r="AJ2592" s="45">
        <v>1.9149947008734424E7</v>
      </c>
      <c r="AK2592" s="45">
        <v>0.017</v>
      </c>
      <c r="AL2592" s="45"/>
      <c r="AM2592" s="45"/>
      <c r="AN2592" s="45"/>
      <c r="AO2592" s="23"/>
      <c r="AP2592" s="23"/>
      <c r="AQ2592" s="45">
        <v>1.9149947008734424E7</v>
      </c>
      <c r="AR2592" s="45"/>
      <c r="AS2592" s="23"/>
      <c r="AT2592" s="23"/>
      <c r="AU2592" s="23"/>
      <c r="AV2592" s="23"/>
      <c r="AW2592" s="23"/>
      <c r="AX2592" s="45">
        <v>1.9149947008734424E7</v>
      </c>
      <c r="AY2592" s="23"/>
      <c r="AZ2592" s="23"/>
      <c r="BA2592" s="23"/>
      <c r="BB2592" s="23"/>
      <c r="BC2592" s="23"/>
      <c r="BD2592" s="23"/>
      <c r="BE2592" s="45">
        <v>1.9149947008734424E7</v>
      </c>
      <c r="BF2592" s="45"/>
      <c r="BG2592" s="23"/>
      <c r="BH2592" s="23"/>
      <c r="BI2592" s="23"/>
      <c r="BJ2592" s="23"/>
      <c r="BK2592" s="23"/>
      <c r="BL2592" s="45">
        <v>1.9149947008734424E7</v>
      </c>
      <c r="BM2592" s="45"/>
      <c r="BN2592" s="23"/>
      <c r="BO2592" s="23"/>
      <c r="BP2592" s="23"/>
      <c r="BQ2592" s="23"/>
      <c r="BR2592" s="23"/>
      <c r="BS2592" s="45">
        <v>1.9149947008734424E7</v>
      </c>
      <c r="BT2592" s="45"/>
      <c r="BU2592" s="23"/>
      <c r="BV2592" s="23"/>
      <c r="BW2592" s="23"/>
      <c r="BX2592" s="23"/>
      <c r="BY2592" s="23"/>
      <c r="BZ2592" s="23"/>
      <c r="CA2592" s="23"/>
    </row>
    <row r="2593" ht="15.75" customHeight="1">
      <c r="A2593" s="45">
        <v>1.915388529475903E7</v>
      </c>
      <c r="B2593" s="46"/>
      <c r="C2593" s="45"/>
      <c r="D2593" s="45"/>
      <c r="E2593" s="45"/>
      <c r="F2593" s="45"/>
      <c r="G2593" s="45"/>
      <c r="H2593" s="45">
        <v>1.915388529475903E7</v>
      </c>
      <c r="I2593" s="46"/>
      <c r="J2593" s="45"/>
      <c r="K2593" s="45"/>
      <c r="L2593" s="45"/>
      <c r="M2593" s="45"/>
      <c r="N2593" s="45"/>
      <c r="O2593" s="45">
        <v>1.915388529475903E7</v>
      </c>
      <c r="P2593" s="45"/>
      <c r="Q2593" s="45"/>
      <c r="R2593" s="45"/>
      <c r="S2593" s="45"/>
      <c r="T2593" s="45"/>
      <c r="U2593" s="45"/>
      <c r="V2593" s="45">
        <v>1.915388529475903E7</v>
      </c>
      <c r="W2593" s="45"/>
      <c r="X2593" s="45"/>
      <c r="Y2593" s="45"/>
      <c r="Z2593" s="45"/>
      <c r="AA2593" s="45"/>
      <c r="AB2593" s="45"/>
      <c r="AC2593" s="45">
        <v>1.915388529475903E7</v>
      </c>
      <c r="AD2593" s="45"/>
      <c r="AE2593" s="45"/>
      <c r="AF2593" s="45"/>
      <c r="AG2593" s="45"/>
      <c r="AH2593" s="45"/>
      <c r="AI2593" s="45"/>
      <c r="AJ2593" s="45">
        <v>1.915388529475903E7</v>
      </c>
      <c r="AK2593" s="45">
        <v>0.017</v>
      </c>
      <c r="AL2593" s="45"/>
      <c r="AM2593" s="45"/>
      <c r="AN2593" s="45"/>
      <c r="AO2593" s="23"/>
      <c r="AP2593" s="23"/>
      <c r="AQ2593" s="45">
        <v>1.915388529475903E7</v>
      </c>
      <c r="AR2593" s="45"/>
      <c r="AS2593" s="23"/>
      <c r="AT2593" s="23"/>
      <c r="AU2593" s="23"/>
      <c r="AV2593" s="23"/>
      <c r="AW2593" s="23"/>
      <c r="AX2593" s="45">
        <v>1.915388529475903E7</v>
      </c>
      <c r="AY2593" s="23"/>
      <c r="AZ2593" s="23"/>
      <c r="BA2593" s="23"/>
      <c r="BB2593" s="23"/>
      <c r="BC2593" s="23"/>
      <c r="BD2593" s="23"/>
      <c r="BE2593" s="45">
        <v>1.915388529475903E7</v>
      </c>
      <c r="BF2593" s="45"/>
      <c r="BG2593" s="23"/>
      <c r="BH2593" s="23"/>
      <c r="BI2593" s="23"/>
      <c r="BJ2593" s="23"/>
      <c r="BK2593" s="23"/>
      <c r="BL2593" s="45">
        <v>1.915388529475903E7</v>
      </c>
      <c r="BM2593" s="45"/>
      <c r="BN2593" s="23"/>
      <c r="BO2593" s="23"/>
      <c r="BP2593" s="23"/>
      <c r="BQ2593" s="23"/>
      <c r="BR2593" s="23"/>
      <c r="BS2593" s="45">
        <v>1.915388529475903E7</v>
      </c>
      <c r="BT2593" s="45"/>
      <c r="BU2593" s="23"/>
      <c r="BV2593" s="23"/>
      <c r="BW2593" s="23"/>
      <c r="BX2593" s="23"/>
      <c r="BY2593" s="23"/>
      <c r="BZ2593" s="23"/>
      <c r="CA2593" s="23"/>
    </row>
    <row r="2594" ht="15.75" customHeight="1">
      <c r="A2594" s="45">
        <v>1.8920662223177813E7</v>
      </c>
      <c r="B2594" s="46"/>
      <c r="C2594" s="45"/>
      <c r="D2594" s="45"/>
      <c r="E2594" s="45"/>
      <c r="F2594" s="45"/>
      <c r="G2594" s="45"/>
      <c r="H2594" s="45">
        <v>1.8920662223177813E7</v>
      </c>
      <c r="I2594" s="46"/>
      <c r="J2594" s="45"/>
      <c r="K2594" s="45"/>
      <c r="L2594" s="45"/>
      <c r="M2594" s="45"/>
      <c r="N2594" s="45"/>
      <c r="O2594" s="45">
        <v>1.8920662223177813E7</v>
      </c>
      <c r="P2594" s="45"/>
      <c r="Q2594" s="45"/>
      <c r="R2594" s="45"/>
      <c r="S2594" s="45"/>
      <c r="T2594" s="45"/>
      <c r="U2594" s="45"/>
      <c r="V2594" s="45">
        <v>1.8920662223177813E7</v>
      </c>
      <c r="W2594" s="45"/>
      <c r="X2594" s="45"/>
      <c r="Y2594" s="45"/>
      <c r="Z2594" s="45"/>
      <c r="AA2594" s="45"/>
      <c r="AB2594" s="45"/>
      <c r="AC2594" s="45">
        <v>1.8920662223177813E7</v>
      </c>
      <c r="AD2594" s="45"/>
      <c r="AE2594" s="45"/>
      <c r="AF2594" s="45"/>
      <c r="AG2594" s="45"/>
      <c r="AH2594" s="45"/>
      <c r="AI2594" s="45"/>
      <c r="AJ2594" s="45">
        <v>1.8920662223177813E7</v>
      </c>
      <c r="AK2594" s="45">
        <v>0.018</v>
      </c>
      <c r="AL2594" s="45"/>
      <c r="AM2594" s="45"/>
      <c r="AN2594" s="45"/>
      <c r="AO2594" s="23"/>
      <c r="AP2594" s="23"/>
      <c r="AQ2594" s="45">
        <v>1.8920662223177813E7</v>
      </c>
      <c r="AR2594" s="45"/>
      <c r="AS2594" s="23"/>
      <c r="AT2594" s="23"/>
      <c r="AU2594" s="23"/>
      <c r="AV2594" s="23"/>
      <c r="AW2594" s="23"/>
      <c r="AX2594" s="45">
        <v>1.8920662223177813E7</v>
      </c>
      <c r="AY2594" s="23"/>
      <c r="AZ2594" s="23"/>
      <c r="BA2594" s="23"/>
      <c r="BB2594" s="23"/>
      <c r="BC2594" s="23"/>
      <c r="BD2594" s="23"/>
      <c r="BE2594" s="45">
        <v>1.8920662223177813E7</v>
      </c>
      <c r="BF2594" s="45"/>
      <c r="BG2594" s="23"/>
      <c r="BH2594" s="23"/>
      <c r="BI2594" s="23"/>
      <c r="BJ2594" s="23"/>
      <c r="BK2594" s="23"/>
      <c r="BL2594" s="45">
        <v>1.8920662223177813E7</v>
      </c>
      <c r="BM2594" s="45"/>
      <c r="BN2594" s="23"/>
      <c r="BO2594" s="23"/>
      <c r="BP2594" s="23"/>
      <c r="BQ2594" s="23"/>
      <c r="BR2594" s="23"/>
      <c r="BS2594" s="45">
        <v>1.8920662223177813E7</v>
      </c>
      <c r="BT2594" s="45"/>
      <c r="BU2594" s="23"/>
      <c r="BV2594" s="23"/>
      <c r="BW2594" s="23"/>
      <c r="BX2594" s="23"/>
      <c r="BY2594" s="23"/>
      <c r="BZ2594" s="23"/>
      <c r="CA2594" s="23"/>
    </row>
    <row r="2595" ht="15.75" customHeight="1">
      <c r="A2595" s="45">
        <v>1.8617582881678045E7</v>
      </c>
      <c r="B2595" s="46"/>
      <c r="C2595" s="45"/>
      <c r="D2595" s="45"/>
      <c r="E2595" s="45"/>
      <c r="F2595" s="45"/>
      <c r="G2595" s="45"/>
      <c r="H2595" s="45">
        <v>1.8617582881678045E7</v>
      </c>
      <c r="I2595" s="46"/>
      <c r="J2595" s="45"/>
      <c r="K2595" s="45"/>
      <c r="L2595" s="45"/>
      <c r="M2595" s="45"/>
      <c r="N2595" s="45"/>
      <c r="O2595" s="45">
        <v>1.8617582881678045E7</v>
      </c>
      <c r="P2595" s="45"/>
      <c r="Q2595" s="45"/>
      <c r="R2595" s="45"/>
      <c r="S2595" s="45"/>
      <c r="T2595" s="45"/>
      <c r="U2595" s="45"/>
      <c r="V2595" s="45">
        <v>1.8617582881678045E7</v>
      </c>
      <c r="W2595" s="45"/>
      <c r="X2595" s="45"/>
      <c r="Y2595" s="45"/>
      <c r="Z2595" s="45"/>
      <c r="AA2595" s="45"/>
      <c r="AB2595" s="45"/>
      <c r="AC2595" s="45">
        <v>1.8617582881678045E7</v>
      </c>
      <c r="AD2595" s="45"/>
      <c r="AE2595" s="45"/>
      <c r="AF2595" s="45"/>
      <c r="AG2595" s="45"/>
      <c r="AH2595" s="45"/>
      <c r="AI2595" s="45"/>
      <c r="AJ2595" s="45">
        <v>1.8617582881678045E7</v>
      </c>
      <c r="AK2595" s="45">
        <v>0.018</v>
      </c>
      <c r="AL2595" s="45"/>
      <c r="AM2595" s="45"/>
      <c r="AN2595" s="45"/>
      <c r="AO2595" s="23"/>
      <c r="AP2595" s="23"/>
      <c r="AQ2595" s="45">
        <v>1.8617582881678045E7</v>
      </c>
      <c r="AR2595" s="45"/>
      <c r="AS2595" s="23"/>
      <c r="AT2595" s="23"/>
      <c r="AU2595" s="23"/>
      <c r="AV2595" s="23"/>
      <c r="AW2595" s="23"/>
      <c r="AX2595" s="45">
        <v>1.8617582881678045E7</v>
      </c>
      <c r="AY2595" s="23"/>
      <c r="AZ2595" s="23"/>
      <c r="BA2595" s="23"/>
      <c r="BB2595" s="23"/>
      <c r="BC2595" s="23"/>
      <c r="BD2595" s="23"/>
      <c r="BE2595" s="45">
        <v>1.8617582881678045E7</v>
      </c>
      <c r="BF2595" s="45"/>
      <c r="BG2595" s="23"/>
      <c r="BH2595" s="23"/>
      <c r="BI2595" s="23"/>
      <c r="BJ2595" s="23"/>
      <c r="BK2595" s="23"/>
      <c r="BL2595" s="45">
        <v>1.8617582881678045E7</v>
      </c>
      <c r="BM2595" s="45"/>
      <c r="BN2595" s="23"/>
      <c r="BO2595" s="23"/>
      <c r="BP2595" s="23"/>
      <c r="BQ2595" s="23"/>
      <c r="BR2595" s="23"/>
      <c r="BS2595" s="45">
        <v>1.8617582881678045E7</v>
      </c>
      <c r="BT2595" s="45"/>
      <c r="BU2595" s="23"/>
      <c r="BV2595" s="23"/>
      <c r="BW2595" s="23"/>
      <c r="BX2595" s="23"/>
      <c r="BY2595" s="23"/>
      <c r="BZ2595" s="23"/>
      <c r="CA2595" s="23"/>
    </row>
    <row r="2596" ht="15.75" customHeight="1">
      <c r="A2596" s="45">
        <v>1.8370524130773224E7</v>
      </c>
      <c r="B2596" s="46"/>
      <c r="C2596" s="45"/>
      <c r="D2596" s="45"/>
      <c r="E2596" s="45"/>
      <c r="F2596" s="45"/>
      <c r="G2596" s="45"/>
      <c r="H2596" s="45">
        <v>1.8370524130773224E7</v>
      </c>
      <c r="I2596" s="46"/>
      <c r="J2596" s="45"/>
      <c r="K2596" s="45"/>
      <c r="L2596" s="45"/>
      <c r="M2596" s="45"/>
      <c r="N2596" s="45"/>
      <c r="O2596" s="45">
        <v>1.8370524130773224E7</v>
      </c>
      <c r="P2596" s="45"/>
      <c r="Q2596" s="45"/>
      <c r="R2596" s="45"/>
      <c r="S2596" s="45"/>
      <c r="T2596" s="45"/>
      <c r="U2596" s="45"/>
      <c r="V2596" s="45">
        <v>1.8370524130773224E7</v>
      </c>
      <c r="W2596" s="45"/>
      <c r="X2596" s="45"/>
      <c r="Y2596" s="45"/>
      <c r="Z2596" s="45"/>
      <c r="AA2596" s="45"/>
      <c r="AB2596" s="45"/>
      <c r="AC2596" s="45">
        <v>1.8370524130773224E7</v>
      </c>
      <c r="AD2596" s="45"/>
      <c r="AE2596" s="45"/>
      <c r="AF2596" s="45"/>
      <c r="AG2596" s="45"/>
      <c r="AH2596" s="45"/>
      <c r="AI2596" s="45"/>
      <c r="AJ2596" s="45">
        <v>1.8370524130773224E7</v>
      </c>
      <c r="AK2596" s="45">
        <v>0.017</v>
      </c>
      <c r="AL2596" s="45"/>
      <c r="AM2596" s="45"/>
      <c r="AN2596" s="45"/>
      <c r="AO2596" s="23"/>
      <c r="AP2596" s="23"/>
      <c r="AQ2596" s="45">
        <v>1.8370524130773224E7</v>
      </c>
      <c r="AR2596" s="45"/>
      <c r="AS2596" s="23"/>
      <c r="AT2596" s="23"/>
      <c r="AU2596" s="23"/>
      <c r="AV2596" s="23"/>
      <c r="AW2596" s="23"/>
      <c r="AX2596" s="45">
        <v>1.8370524130773224E7</v>
      </c>
      <c r="AY2596" s="23"/>
      <c r="AZ2596" s="23"/>
      <c r="BA2596" s="23"/>
      <c r="BB2596" s="23"/>
      <c r="BC2596" s="23"/>
      <c r="BD2596" s="23"/>
      <c r="BE2596" s="45">
        <v>1.8370524130773224E7</v>
      </c>
      <c r="BF2596" s="45"/>
      <c r="BG2596" s="23"/>
      <c r="BH2596" s="23"/>
      <c r="BI2596" s="23"/>
      <c r="BJ2596" s="23"/>
      <c r="BK2596" s="23"/>
      <c r="BL2596" s="45">
        <v>1.8370524130773224E7</v>
      </c>
      <c r="BM2596" s="45"/>
      <c r="BN2596" s="23"/>
      <c r="BO2596" s="23"/>
      <c r="BP2596" s="23"/>
      <c r="BQ2596" s="23"/>
      <c r="BR2596" s="23"/>
      <c r="BS2596" s="45">
        <v>1.8370524130773224E7</v>
      </c>
      <c r="BT2596" s="45"/>
      <c r="BU2596" s="23"/>
      <c r="BV2596" s="23"/>
      <c r="BW2596" s="23"/>
      <c r="BX2596" s="23"/>
      <c r="BY2596" s="23"/>
      <c r="BZ2596" s="23"/>
      <c r="CA2596" s="23"/>
    </row>
    <row r="2597" ht="15.75" customHeight="1">
      <c r="A2597" s="45">
        <v>1.8144063180827886E7</v>
      </c>
      <c r="B2597" s="46"/>
      <c r="C2597" s="45"/>
      <c r="D2597" s="45"/>
      <c r="E2597" s="45"/>
      <c r="F2597" s="45"/>
      <c r="G2597" s="45"/>
      <c r="H2597" s="45">
        <v>1.8144063180827886E7</v>
      </c>
      <c r="I2597" s="46"/>
      <c r="J2597" s="45"/>
      <c r="K2597" s="45"/>
      <c r="L2597" s="45"/>
      <c r="M2597" s="45"/>
      <c r="N2597" s="45"/>
      <c r="O2597" s="45">
        <v>1.8144063180827886E7</v>
      </c>
      <c r="P2597" s="45"/>
      <c r="Q2597" s="45"/>
      <c r="R2597" s="45"/>
      <c r="S2597" s="45"/>
      <c r="T2597" s="45"/>
      <c r="U2597" s="45"/>
      <c r="V2597" s="45">
        <v>1.8144063180827886E7</v>
      </c>
      <c r="W2597" s="45"/>
      <c r="X2597" s="45"/>
      <c r="Y2597" s="45"/>
      <c r="Z2597" s="45"/>
      <c r="AA2597" s="45"/>
      <c r="AB2597" s="45"/>
      <c r="AC2597" s="45">
        <v>1.8144063180827886E7</v>
      </c>
      <c r="AD2597" s="45"/>
      <c r="AE2597" s="45"/>
      <c r="AF2597" s="45"/>
      <c r="AG2597" s="45"/>
      <c r="AH2597" s="45"/>
      <c r="AI2597" s="45"/>
      <c r="AJ2597" s="45">
        <v>1.8144063180827886E7</v>
      </c>
      <c r="AK2597" s="45">
        <v>0.017</v>
      </c>
      <c r="AL2597" s="45"/>
      <c r="AM2597" s="45"/>
      <c r="AN2597" s="45"/>
      <c r="AO2597" s="23"/>
      <c r="AP2597" s="23"/>
      <c r="AQ2597" s="45">
        <v>1.8144063180827886E7</v>
      </c>
      <c r="AR2597" s="45"/>
      <c r="AS2597" s="23"/>
      <c r="AT2597" s="23"/>
      <c r="AU2597" s="23"/>
      <c r="AV2597" s="23"/>
      <c r="AW2597" s="23"/>
      <c r="AX2597" s="45">
        <v>1.8144063180827886E7</v>
      </c>
      <c r="AY2597" s="23"/>
      <c r="AZ2597" s="23"/>
      <c r="BA2597" s="23"/>
      <c r="BB2597" s="23"/>
      <c r="BC2597" s="23"/>
      <c r="BD2597" s="23"/>
      <c r="BE2597" s="45">
        <v>1.8144063180827886E7</v>
      </c>
      <c r="BF2597" s="45"/>
      <c r="BG2597" s="23"/>
      <c r="BH2597" s="23"/>
      <c r="BI2597" s="23"/>
      <c r="BJ2597" s="23"/>
      <c r="BK2597" s="23"/>
      <c r="BL2597" s="45">
        <v>1.8144063180827886E7</v>
      </c>
      <c r="BM2597" s="45"/>
      <c r="BN2597" s="23"/>
      <c r="BO2597" s="23"/>
      <c r="BP2597" s="23"/>
      <c r="BQ2597" s="23"/>
      <c r="BR2597" s="23"/>
      <c r="BS2597" s="45">
        <v>1.8144063180827886E7</v>
      </c>
      <c r="BT2597" s="45"/>
      <c r="BU2597" s="23"/>
      <c r="BV2597" s="23"/>
      <c r="BW2597" s="23"/>
      <c r="BX2597" s="23"/>
      <c r="BY2597" s="23"/>
      <c r="BZ2597" s="23"/>
      <c r="CA2597" s="23"/>
    </row>
    <row r="2598" ht="15.75" customHeight="1">
      <c r="A2598" s="45">
        <v>1.797451374916164E7</v>
      </c>
      <c r="B2598" s="46"/>
      <c r="C2598" s="45"/>
      <c r="D2598" s="45"/>
      <c r="E2598" s="45"/>
      <c r="F2598" s="45"/>
      <c r="G2598" s="45"/>
      <c r="H2598" s="45">
        <v>1.797451374916164E7</v>
      </c>
      <c r="I2598" s="46"/>
      <c r="J2598" s="45"/>
      <c r="K2598" s="45"/>
      <c r="L2598" s="45"/>
      <c r="M2598" s="45"/>
      <c r="N2598" s="45"/>
      <c r="O2598" s="45">
        <v>1.797451374916164E7</v>
      </c>
      <c r="P2598" s="45"/>
      <c r="Q2598" s="45"/>
      <c r="R2598" s="45"/>
      <c r="S2598" s="45"/>
      <c r="T2598" s="45"/>
      <c r="U2598" s="45"/>
      <c r="V2598" s="45">
        <v>1.797451374916164E7</v>
      </c>
      <c r="W2598" s="45"/>
      <c r="X2598" s="45"/>
      <c r="Y2598" s="45"/>
      <c r="Z2598" s="45"/>
      <c r="AA2598" s="45"/>
      <c r="AB2598" s="45"/>
      <c r="AC2598" s="45">
        <v>1.797451374916164E7</v>
      </c>
      <c r="AD2598" s="45"/>
      <c r="AE2598" s="45"/>
      <c r="AF2598" s="45"/>
      <c r="AG2598" s="45"/>
      <c r="AH2598" s="45"/>
      <c r="AI2598" s="45"/>
      <c r="AJ2598" s="45">
        <v>1.797451374916164E7</v>
      </c>
      <c r="AK2598" s="45">
        <v>0.017</v>
      </c>
      <c r="AL2598" s="45"/>
      <c r="AM2598" s="45"/>
      <c r="AN2598" s="45"/>
      <c r="AO2598" s="23"/>
      <c r="AP2598" s="23"/>
      <c r="AQ2598" s="45">
        <v>1.797451374916164E7</v>
      </c>
      <c r="AR2598" s="45"/>
      <c r="AS2598" s="23"/>
      <c r="AT2598" s="23"/>
      <c r="AU2598" s="23"/>
      <c r="AV2598" s="23"/>
      <c r="AW2598" s="23"/>
      <c r="AX2598" s="45">
        <v>1.797451374916164E7</v>
      </c>
      <c r="AY2598" s="23"/>
      <c r="AZ2598" s="23"/>
      <c r="BA2598" s="23"/>
      <c r="BB2598" s="23"/>
      <c r="BC2598" s="23"/>
      <c r="BD2598" s="23"/>
      <c r="BE2598" s="45">
        <v>1.797451374916164E7</v>
      </c>
      <c r="BF2598" s="45"/>
      <c r="BG2598" s="23"/>
      <c r="BH2598" s="23"/>
      <c r="BI2598" s="23"/>
      <c r="BJ2598" s="23"/>
      <c r="BK2598" s="23"/>
      <c r="BL2598" s="45">
        <v>1.797451374916164E7</v>
      </c>
      <c r="BM2598" s="45"/>
      <c r="BN2598" s="23"/>
      <c r="BO2598" s="23"/>
      <c r="BP2598" s="23"/>
      <c r="BQ2598" s="23"/>
      <c r="BR2598" s="23"/>
      <c r="BS2598" s="45">
        <v>1.797451374916164E7</v>
      </c>
      <c r="BT2598" s="45"/>
      <c r="BU2598" s="23"/>
      <c r="BV2598" s="23"/>
      <c r="BW2598" s="23"/>
      <c r="BX2598" s="23"/>
      <c r="BY2598" s="23"/>
      <c r="BZ2598" s="23"/>
      <c r="CA2598" s="23"/>
    </row>
    <row r="2599" ht="15.75" customHeight="1">
      <c r="A2599" s="45">
        <v>1.7793947411939804E7</v>
      </c>
      <c r="B2599" s="46"/>
      <c r="C2599" s="45"/>
      <c r="D2599" s="45"/>
      <c r="E2599" s="45"/>
      <c r="F2599" s="45"/>
      <c r="G2599" s="45"/>
      <c r="H2599" s="45">
        <v>1.7793947411939804E7</v>
      </c>
      <c r="I2599" s="46"/>
      <c r="J2599" s="45"/>
      <c r="K2599" s="45"/>
      <c r="L2599" s="45"/>
      <c r="M2599" s="45"/>
      <c r="N2599" s="45"/>
      <c r="O2599" s="45">
        <v>1.7793947411939804E7</v>
      </c>
      <c r="P2599" s="45"/>
      <c r="Q2599" s="45"/>
      <c r="R2599" s="45"/>
      <c r="S2599" s="45"/>
      <c r="T2599" s="45"/>
      <c r="U2599" s="45"/>
      <c r="V2599" s="45">
        <v>1.7793947411939804E7</v>
      </c>
      <c r="W2599" s="45"/>
      <c r="X2599" s="45"/>
      <c r="Y2599" s="45"/>
      <c r="Z2599" s="45"/>
      <c r="AA2599" s="45"/>
      <c r="AB2599" s="45"/>
      <c r="AC2599" s="45">
        <v>1.7793947411939804E7</v>
      </c>
      <c r="AD2599" s="45"/>
      <c r="AE2599" s="45"/>
      <c r="AF2599" s="45"/>
      <c r="AG2599" s="45"/>
      <c r="AH2599" s="45"/>
      <c r="AI2599" s="45"/>
      <c r="AJ2599" s="45">
        <v>1.7793947411939804E7</v>
      </c>
      <c r="AK2599" s="45">
        <v>0.017</v>
      </c>
      <c r="AL2599" s="45"/>
      <c r="AM2599" s="45"/>
      <c r="AN2599" s="45"/>
      <c r="AO2599" s="23"/>
      <c r="AP2599" s="23"/>
      <c r="AQ2599" s="45">
        <v>1.7793947411939804E7</v>
      </c>
      <c r="AR2599" s="45"/>
      <c r="AS2599" s="23"/>
      <c r="AT2599" s="23"/>
      <c r="AU2599" s="23"/>
      <c r="AV2599" s="23"/>
      <c r="AW2599" s="23"/>
      <c r="AX2599" s="45">
        <v>1.7793947411939804E7</v>
      </c>
      <c r="AY2599" s="23"/>
      <c r="AZ2599" s="23"/>
      <c r="BA2599" s="23"/>
      <c r="BB2599" s="23"/>
      <c r="BC2599" s="23"/>
      <c r="BD2599" s="23"/>
      <c r="BE2599" s="45">
        <v>1.7793947411939804E7</v>
      </c>
      <c r="BF2599" s="45"/>
      <c r="BG2599" s="23"/>
      <c r="BH2599" s="23"/>
      <c r="BI2599" s="23"/>
      <c r="BJ2599" s="23"/>
      <c r="BK2599" s="23"/>
      <c r="BL2599" s="45">
        <v>1.7793947411939804E7</v>
      </c>
      <c r="BM2599" s="45"/>
      <c r="BN2599" s="23"/>
      <c r="BO2599" s="23"/>
      <c r="BP2599" s="23"/>
      <c r="BQ2599" s="23"/>
      <c r="BR2599" s="23"/>
      <c r="BS2599" s="45">
        <v>1.7793947411939804E7</v>
      </c>
      <c r="BT2599" s="45"/>
      <c r="BU2599" s="23"/>
      <c r="BV2599" s="23"/>
      <c r="BW2599" s="23"/>
      <c r="BX2599" s="23"/>
      <c r="BY2599" s="23"/>
      <c r="BZ2599" s="23"/>
      <c r="CA2599" s="23"/>
    </row>
    <row r="2600" ht="15.75" customHeight="1">
      <c r="A2600" s="45">
        <v>1.763841254287114E7</v>
      </c>
      <c r="B2600" s="46"/>
      <c r="C2600" s="45"/>
      <c r="D2600" s="45"/>
      <c r="E2600" s="45"/>
      <c r="F2600" s="45"/>
      <c r="G2600" s="45"/>
      <c r="H2600" s="45">
        <v>1.763841254287114E7</v>
      </c>
      <c r="I2600" s="46"/>
      <c r="J2600" s="45"/>
      <c r="K2600" s="45"/>
      <c r="L2600" s="45"/>
      <c r="M2600" s="45"/>
      <c r="N2600" s="45"/>
      <c r="O2600" s="45">
        <v>1.763841254287114E7</v>
      </c>
      <c r="P2600" s="45"/>
      <c r="Q2600" s="45"/>
      <c r="R2600" s="45"/>
      <c r="S2600" s="45"/>
      <c r="T2600" s="45"/>
      <c r="U2600" s="45"/>
      <c r="V2600" s="45">
        <v>1.763841254287114E7</v>
      </c>
      <c r="W2600" s="45"/>
      <c r="X2600" s="45"/>
      <c r="Y2600" s="45"/>
      <c r="Z2600" s="45"/>
      <c r="AA2600" s="45"/>
      <c r="AB2600" s="45"/>
      <c r="AC2600" s="45">
        <v>1.763841254287114E7</v>
      </c>
      <c r="AD2600" s="45"/>
      <c r="AE2600" s="45"/>
      <c r="AF2600" s="45"/>
      <c r="AG2600" s="45"/>
      <c r="AH2600" s="45"/>
      <c r="AI2600" s="45"/>
      <c r="AJ2600" s="45">
        <v>1.763841254287114E7</v>
      </c>
      <c r="AK2600" s="45">
        <v>0.017</v>
      </c>
      <c r="AL2600" s="45"/>
      <c r="AM2600" s="45"/>
      <c r="AN2600" s="45"/>
      <c r="AO2600" s="23"/>
      <c r="AP2600" s="23"/>
      <c r="AQ2600" s="45">
        <v>1.763841254287114E7</v>
      </c>
      <c r="AR2600" s="45"/>
      <c r="AS2600" s="23"/>
      <c r="AT2600" s="23"/>
      <c r="AU2600" s="23"/>
      <c r="AV2600" s="23"/>
      <c r="AW2600" s="23"/>
      <c r="AX2600" s="45">
        <v>1.763841254287114E7</v>
      </c>
      <c r="AY2600" s="23"/>
      <c r="AZ2600" s="23"/>
      <c r="BA2600" s="23"/>
      <c r="BB2600" s="23"/>
      <c r="BC2600" s="23"/>
      <c r="BD2600" s="23"/>
      <c r="BE2600" s="45">
        <v>1.763841254287114E7</v>
      </c>
      <c r="BF2600" s="45"/>
      <c r="BG2600" s="23"/>
      <c r="BH2600" s="23"/>
      <c r="BI2600" s="23"/>
      <c r="BJ2600" s="23"/>
      <c r="BK2600" s="23"/>
      <c r="BL2600" s="45">
        <v>1.763841254287114E7</v>
      </c>
      <c r="BM2600" s="45"/>
      <c r="BN2600" s="23"/>
      <c r="BO2600" s="23"/>
      <c r="BP2600" s="23"/>
      <c r="BQ2600" s="23"/>
      <c r="BR2600" s="23"/>
      <c r="BS2600" s="45">
        <v>1.763841254287114E7</v>
      </c>
      <c r="BT2600" s="45"/>
      <c r="BU2600" s="23"/>
      <c r="BV2600" s="23"/>
      <c r="BW2600" s="23"/>
      <c r="BX2600" s="23"/>
      <c r="BY2600" s="23"/>
      <c r="BZ2600" s="23"/>
      <c r="CA2600" s="23"/>
    </row>
    <row r="2601" ht="15.75" customHeight="1">
      <c r="A2601" s="45">
        <v>1.7733130915081237E7</v>
      </c>
      <c r="B2601" s="46"/>
      <c r="C2601" s="45"/>
      <c r="D2601" s="45"/>
      <c r="E2601" s="45"/>
      <c r="F2601" s="45"/>
      <c r="G2601" s="45"/>
      <c r="H2601" s="45">
        <v>1.7733130915081237E7</v>
      </c>
      <c r="I2601" s="46"/>
      <c r="J2601" s="45"/>
      <c r="K2601" s="45"/>
      <c r="L2601" s="45"/>
      <c r="M2601" s="45"/>
      <c r="N2601" s="45"/>
      <c r="O2601" s="45">
        <v>1.7733130915081237E7</v>
      </c>
      <c r="P2601" s="45"/>
      <c r="Q2601" s="45"/>
      <c r="R2601" s="45"/>
      <c r="S2601" s="45"/>
      <c r="T2601" s="45"/>
      <c r="U2601" s="45"/>
      <c r="V2601" s="45">
        <v>1.7733130915081237E7</v>
      </c>
      <c r="W2601" s="45"/>
      <c r="X2601" s="45"/>
      <c r="Y2601" s="45"/>
      <c r="Z2601" s="45"/>
      <c r="AA2601" s="45"/>
      <c r="AB2601" s="45"/>
      <c r="AC2601" s="45">
        <v>1.7733130915081237E7</v>
      </c>
      <c r="AD2601" s="45"/>
      <c r="AE2601" s="45"/>
      <c r="AF2601" s="45"/>
      <c r="AG2601" s="45"/>
      <c r="AH2601" s="45"/>
      <c r="AI2601" s="45"/>
      <c r="AJ2601" s="45">
        <v>1.7733130915081237E7</v>
      </c>
      <c r="AK2601" s="45">
        <v>0.016</v>
      </c>
      <c r="AL2601" s="45"/>
      <c r="AM2601" s="45"/>
      <c r="AN2601" s="45"/>
      <c r="AO2601" s="23"/>
      <c r="AP2601" s="23"/>
      <c r="AQ2601" s="45">
        <v>1.7733130915081237E7</v>
      </c>
      <c r="AR2601" s="45"/>
      <c r="AS2601" s="23"/>
      <c r="AT2601" s="23"/>
      <c r="AU2601" s="23"/>
      <c r="AV2601" s="23"/>
      <c r="AW2601" s="23"/>
      <c r="AX2601" s="45">
        <v>1.7733130915081237E7</v>
      </c>
      <c r="AY2601" s="23"/>
      <c r="AZ2601" s="23"/>
      <c r="BA2601" s="23"/>
      <c r="BB2601" s="23"/>
      <c r="BC2601" s="23"/>
      <c r="BD2601" s="23"/>
      <c r="BE2601" s="45">
        <v>1.7733130915081237E7</v>
      </c>
      <c r="BF2601" s="45"/>
      <c r="BG2601" s="23"/>
      <c r="BH2601" s="23"/>
      <c r="BI2601" s="23"/>
      <c r="BJ2601" s="23"/>
      <c r="BK2601" s="23"/>
      <c r="BL2601" s="45">
        <v>1.7733130915081237E7</v>
      </c>
      <c r="BM2601" s="45"/>
      <c r="BN2601" s="23"/>
      <c r="BO2601" s="23"/>
      <c r="BP2601" s="23"/>
      <c r="BQ2601" s="23"/>
      <c r="BR2601" s="23"/>
      <c r="BS2601" s="45">
        <v>1.7733130915081237E7</v>
      </c>
      <c r="BT2601" s="45"/>
      <c r="BU2601" s="23"/>
      <c r="BV2601" s="23"/>
      <c r="BW2601" s="23"/>
      <c r="BX2601" s="23"/>
      <c r="BY2601" s="23"/>
      <c r="BZ2601" s="23"/>
      <c r="CA2601" s="23"/>
    </row>
    <row r="2602" ht="15.75" customHeight="1">
      <c r="A2602" s="45">
        <v>5115990.249960611</v>
      </c>
      <c r="B2602" s="46">
        <v>0.037</v>
      </c>
      <c r="C2602" s="45"/>
      <c r="D2602" s="45"/>
      <c r="E2602" s="45"/>
      <c r="F2602" s="45"/>
      <c r="G2602" s="45"/>
      <c r="H2602" s="45">
        <v>5115990.249960611</v>
      </c>
      <c r="I2602" s="46">
        <v>0.115</v>
      </c>
      <c r="J2602" s="45"/>
      <c r="K2602" s="45"/>
      <c r="L2602" s="45"/>
      <c r="M2602" s="45"/>
      <c r="N2602" s="45"/>
      <c r="O2602" s="45">
        <v>5115990.249960611</v>
      </c>
      <c r="P2602" s="45"/>
      <c r="Q2602" s="45"/>
      <c r="R2602" s="45"/>
      <c r="S2602" s="45"/>
      <c r="T2602" s="45"/>
      <c r="U2602" s="45"/>
      <c r="V2602" s="45">
        <v>5115990.249960611</v>
      </c>
      <c r="W2602" s="45"/>
      <c r="X2602" s="45"/>
      <c r="Y2602" s="45"/>
      <c r="Z2602" s="45"/>
      <c r="AA2602" s="45"/>
      <c r="AB2602" s="45"/>
      <c r="AC2602" s="45">
        <v>5115990.249960611</v>
      </c>
      <c r="AD2602" s="45">
        <v>92.6809827891415</v>
      </c>
      <c r="AE2602" s="45"/>
      <c r="AF2602" s="45"/>
      <c r="AG2602" s="45"/>
      <c r="AH2602" s="45"/>
      <c r="AI2602" s="45"/>
      <c r="AJ2602" s="45">
        <v>5115990.249960611</v>
      </c>
      <c r="AK2602" s="45">
        <v>0.02</v>
      </c>
      <c r="AL2602" s="45"/>
      <c r="AM2602" s="45"/>
      <c r="AN2602" s="45"/>
      <c r="AO2602" s="23"/>
      <c r="AP2602" s="23"/>
      <c r="AQ2602" s="45">
        <v>5115990.249960611</v>
      </c>
      <c r="AR2602" s="45">
        <v>0.019</v>
      </c>
      <c r="AS2602" s="23"/>
      <c r="AT2602" s="23"/>
      <c r="AU2602" s="23"/>
      <c r="AV2602" s="23"/>
      <c r="AW2602" s="23"/>
      <c r="AX2602" s="45">
        <v>5115990.249960611</v>
      </c>
      <c r="AY2602" s="23"/>
      <c r="AZ2602" s="23"/>
      <c r="BA2602" s="23"/>
      <c r="BB2602" s="23"/>
      <c r="BC2602" s="23"/>
      <c r="BD2602" s="23"/>
      <c r="BE2602" s="45">
        <v>5115990.249960611</v>
      </c>
      <c r="BF2602" s="45"/>
      <c r="BG2602" s="23"/>
      <c r="BH2602" s="23"/>
      <c r="BI2602" s="23"/>
      <c r="BJ2602" s="23"/>
      <c r="BK2602" s="23"/>
      <c r="BL2602" s="45">
        <v>5115990.249960611</v>
      </c>
      <c r="BM2602" s="45">
        <v>0.022</v>
      </c>
      <c r="BN2602" s="23"/>
      <c r="BO2602" s="23"/>
      <c r="BP2602" s="23"/>
      <c r="BQ2602" s="23"/>
      <c r="BR2602" s="23"/>
      <c r="BS2602" s="45">
        <v>5115990.249960611</v>
      </c>
      <c r="BT2602" s="45">
        <v>0.032</v>
      </c>
      <c r="BU2602" s="23"/>
      <c r="BV2602" s="23"/>
      <c r="BW2602" s="23"/>
      <c r="BX2602" s="23"/>
      <c r="BY2602" s="23"/>
      <c r="BZ2602" s="23"/>
      <c r="CA2602" s="23"/>
    </row>
    <row r="2603" ht="15.75" customHeight="1">
      <c r="A2603" s="45">
        <v>5130152.145125892</v>
      </c>
      <c r="B2603" s="46">
        <v>0.036</v>
      </c>
      <c r="C2603" s="45"/>
      <c r="D2603" s="45"/>
      <c r="E2603" s="45"/>
      <c r="F2603" s="45"/>
      <c r="G2603" s="45"/>
      <c r="H2603" s="45">
        <v>5130152.145125892</v>
      </c>
      <c r="I2603" s="46">
        <v>0.116</v>
      </c>
      <c r="J2603" s="45"/>
      <c r="K2603" s="45"/>
      <c r="L2603" s="45"/>
      <c r="M2603" s="45"/>
      <c r="N2603" s="45"/>
      <c r="O2603" s="45">
        <v>5130152.145125892</v>
      </c>
      <c r="P2603" s="45"/>
      <c r="Q2603" s="45"/>
      <c r="R2603" s="45"/>
      <c r="S2603" s="45"/>
      <c r="T2603" s="45"/>
      <c r="U2603" s="45"/>
      <c r="V2603" s="45">
        <v>5130152.145125892</v>
      </c>
      <c r="W2603" s="45"/>
      <c r="X2603" s="45"/>
      <c r="Y2603" s="45"/>
      <c r="Z2603" s="45"/>
      <c r="AA2603" s="45"/>
      <c r="AB2603" s="45"/>
      <c r="AC2603" s="45">
        <v>5130152.145125892</v>
      </c>
      <c r="AD2603" s="45">
        <v>111.12242913630092</v>
      </c>
      <c r="AE2603" s="45"/>
      <c r="AF2603" s="45"/>
      <c r="AG2603" s="45"/>
      <c r="AH2603" s="45"/>
      <c r="AI2603" s="45"/>
      <c r="AJ2603" s="45">
        <v>5130152.145125892</v>
      </c>
      <c r="AK2603" s="45">
        <v>0.019</v>
      </c>
      <c r="AL2603" s="45"/>
      <c r="AM2603" s="45"/>
      <c r="AN2603" s="45"/>
      <c r="AO2603" s="23"/>
      <c r="AP2603" s="23"/>
      <c r="AQ2603" s="45">
        <v>5130152.145125892</v>
      </c>
      <c r="AR2603" s="45">
        <v>0.019</v>
      </c>
      <c r="AS2603" s="23"/>
      <c r="AT2603" s="23"/>
      <c r="AU2603" s="23"/>
      <c r="AV2603" s="23"/>
      <c r="AW2603" s="23"/>
      <c r="AX2603" s="45">
        <v>5130152.145125892</v>
      </c>
      <c r="AY2603" s="23"/>
      <c r="AZ2603" s="23"/>
      <c r="BA2603" s="23"/>
      <c r="BB2603" s="23"/>
      <c r="BC2603" s="23"/>
      <c r="BD2603" s="23"/>
      <c r="BE2603" s="45">
        <v>5130152.145125892</v>
      </c>
      <c r="BF2603" s="45"/>
      <c r="BG2603" s="23"/>
      <c r="BH2603" s="23"/>
      <c r="BI2603" s="23"/>
      <c r="BJ2603" s="23"/>
      <c r="BK2603" s="23"/>
      <c r="BL2603" s="45">
        <v>5130152.145125892</v>
      </c>
      <c r="BM2603" s="45">
        <v>0.069</v>
      </c>
      <c r="BN2603" s="23"/>
      <c r="BO2603" s="23"/>
      <c r="BP2603" s="23"/>
      <c r="BQ2603" s="23"/>
      <c r="BR2603" s="23"/>
      <c r="BS2603" s="45">
        <v>5130152.145125892</v>
      </c>
      <c r="BT2603" s="45">
        <v>0.051</v>
      </c>
      <c r="BU2603" s="23"/>
      <c r="BV2603" s="23"/>
      <c r="BW2603" s="23"/>
      <c r="BX2603" s="23"/>
      <c r="BY2603" s="23"/>
      <c r="BZ2603" s="23"/>
      <c r="CA2603" s="23"/>
    </row>
    <row r="2604" ht="15.75" customHeight="1">
      <c r="A2604" s="45">
        <v>5159500.693481276</v>
      </c>
      <c r="B2604" s="46">
        <v>0.039</v>
      </c>
      <c r="C2604" s="45"/>
      <c r="D2604" s="45"/>
      <c r="E2604" s="45"/>
      <c r="F2604" s="45"/>
      <c r="G2604" s="45"/>
      <c r="H2604" s="45">
        <v>5159500.693481276</v>
      </c>
      <c r="I2604" s="46">
        <v>0.116</v>
      </c>
      <c r="J2604" s="45"/>
      <c r="K2604" s="45"/>
      <c r="L2604" s="45"/>
      <c r="M2604" s="45"/>
      <c r="N2604" s="45"/>
      <c r="O2604" s="45">
        <v>5159500.693481276</v>
      </c>
      <c r="P2604" s="45"/>
      <c r="Q2604" s="45"/>
      <c r="R2604" s="45"/>
      <c r="S2604" s="45"/>
      <c r="T2604" s="45"/>
      <c r="U2604" s="45"/>
      <c r="V2604" s="45">
        <v>5159500.693481276</v>
      </c>
      <c r="W2604" s="45">
        <v>0.0019325011558021267</v>
      </c>
      <c r="X2604" s="45"/>
      <c r="Y2604" s="45"/>
      <c r="Z2604" s="45"/>
      <c r="AA2604" s="45"/>
      <c r="AB2604" s="45"/>
      <c r="AC2604" s="45">
        <v>5159500.693481276</v>
      </c>
      <c r="AD2604" s="45">
        <v>92.46417013407304</v>
      </c>
      <c r="AE2604" s="45"/>
      <c r="AF2604" s="45"/>
      <c r="AG2604" s="45"/>
      <c r="AH2604" s="45"/>
      <c r="AI2604" s="45"/>
      <c r="AJ2604" s="45">
        <v>5159500.693481276</v>
      </c>
      <c r="AK2604" s="45">
        <v>0.019</v>
      </c>
      <c r="AL2604" s="45"/>
      <c r="AM2604" s="45"/>
      <c r="AN2604" s="45"/>
      <c r="AO2604" s="23"/>
      <c r="AP2604" s="23"/>
      <c r="AQ2604" s="45">
        <v>5159500.693481276</v>
      </c>
      <c r="AR2604" s="45">
        <v>0.019</v>
      </c>
      <c r="AS2604" s="23"/>
      <c r="AT2604" s="23"/>
      <c r="AU2604" s="23"/>
      <c r="AV2604" s="23"/>
      <c r="AW2604" s="23"/>
      <c r="AX2604" s="45">
        <v>5159500.693481276</v>
      </c>
      <c r="AY2604" s="23"/>
      <c r="AZ2604" s="23"/>
      <c r="BA2604" s="23"/>
      <c r="BB2604" s="23"/>
      <c r="BC2604" s="23"/>
      <c r="BD2604" s="23"/>
      <c r="BE2604" s="45">
        <v>5159500.693481276</v>
      </c>
      <c r="BF2604" s="45"/>
      <c r="BG2604" s="23"/>
      <c r="BH2604" s="23"/>
      <c r="BI2604" s="23"/>
      <c r="BJ2604" s="23"/>
      <c r="BK2604" s="23"/>
      <c r="BL2604" s="45">
        <v>5159500.693481276</v>
      </c>
      <c r="BM2604" s="45">
        <v>0.092</v>
      </c>
      <c r="BN2604" s="23"/>
      <c r="BO2604" s="23"/>
      <c r="BP2604" s="23"/>
      <c r="BQ2604" s="23"/>
      <c r="BR2604" s="23"/>
      <c r="BS2604" s="45">
        <v>5159500.693481276</v>
      </c>
      <c r="BT2604" s="45">
        <v>0.055</v>
      </c>
      <c r="BU2604" s="23"/>
      <c r="BV2604" s="23"/>
      <c r="BW2604" s="23"/>
      <c r="BX2604" s="23"/>
      <c r="BY2604" s="23"/>
      <c r="BZ2604" s="23"/>
      <c r="CA2604" s="23"/>
    </row>
    <row r="2605" ht="15.75" customHeight="1">
      <c r="A2605" s="45">
        <v>5186750.712947495</v>
      </c>
      <c r="B2605" s="46">
        <v>0.039</v>
      </c>
      <c r="C2605" s="45"/>
      <c r="D2605" s="45"/>
      <c r="E2605" s="45"/>
      <c r="F2605" s="45"/>
      <c r="G2605" s="45"/>
      <c r="H2605" s="45">
        <v>5186750.712947495</v>
      </c>
      <c r="I2605" s="46">
        <v>0.118</v>
      </c>
      <c r="J2605" s="45"/>
      <c r="K2605" s="45"/>
      <c r="L2605" s="45"/>
      <c r="M2605" s="45"/>
      <c r="N2605" s="45"/>
      <c r="O2605" s="45">
        <v>5186750.712947495</v>
      </c>
      <c r="P2605" s="45"/>
      <c r="Q2605" s="45"/>
      <c r="R2605" s="45"/>
      <c r="S2605" s="45"/>
      <c r="T2605" s="45"/>
      <c r="U2605" s="45"/>
      <c r="V2605" s="45">
        <v>5186750.712947495</v>
      </c>
      <c r="W2605" s="45">
        <v>0.0018642769466466088</v>
      </c>
      <c r="X2605" s="45"/>
      <c r="Y2605" s="45"/>
      <c r="Z2605" s="45"/>
      <c r="AA2605" s="45"/>
      <c r="AB2605" s="45"/>
      <c r="AC2605" s="45">
        <v>5186750.712947495</v>
      </c>
      <c r="AD2605" s="45">
        <v>119.97821933864314</v>
      </c>
      <c r="AE2605" s="45"/>
      <c r="AF2605" s="45"/>
      <c r="AG2605" s="45"/>
      <c r="AH2605" s="45"/>
      <c r="AI2605" s="45"/>
      <c r="AJ2605" s="45">
        <v>5186750.712947495</v>
      </c>
      <c r="AK2605" s="45">
        <v>0.019</v>
      </c>
      <c r="AL2605" s="45"/>
      <c r="AM2605" s="45"/>
      <c r="AN2605" s="45"/>
      <c r="AO2605" s="23"/>
      <c r="AP2605" s="23"/>
      <c r="AQ2605" s="45">
        <v>5186750.712947495</v>
      </c>
      <c r="AR2605" s="45">
        <v>0.019</v>
      </c>
      <c r="AS2605" s="23"/>
      <c r="AT2605" s="23"/>
      <c r="AU2605" s="23"/>
      <c r="AV2605" s="23"/>
      <c r="AW2605" s="23"/>
      <c r="AX2605" s="45">
        <v>5186750.712947495</v>
      </c>
      <c r="AY2605" s="23"/>
      <c r="AZ2605" s="23"/>
      <c r="BA2605" s="23"/>
      <c r="BB2605" s="23"/>
      <c r="BC2605" s="23"/>
      <c r="BD2605" s="23"/>
      <c r="BE2605" s="45">
        <v>5186750.712947495</v>
      </c>
      <c r="BF2605" s="45"/>
      <c r="BG2605" s="23"/>
      <c r="BH2605" s="23"/>
      <c r="BI2605" s="23"/>
      <c r="BJ2605" s="23"/>
      <c r="BK2605" s="23"/>
      <c r="BL2605" s="45">
        <v>5186750.712947495</v>
      </c>
      <c r="BM2605" s="45">
        <v>0.581</v>
      </c>
      <c r="BN2605" s="23"/>
      <c r="BO2605" s="23"/>
      <c r="BP2605" s="23"/>
      <c r="BQ2605" s="23"/>
      <c r="BR2605" s="23"/>
      <c r="BS2605" s="45">
        <v>5186750.712947495</v>
      </c>
      <c r="BT2605" s="45">
        <v>0.065</v>
      </c>
      <c r="BU2605" s="23"/>
      <c r="BV2605" s="23"/>
      <c r="BW2605" s="23"/>
      <c r="BX2605" s="23"/>
      <c r="BY2605" s="23"/>
      <c r="BZ2605" s="23"/>
      <c r="CA2605" s="23"/>
    </row>
    <row r="2606" ht="15.75" customHeight="1">
      <c r="A2606" s="45">
        <v>5342569.223116744</v>
      </c>
      <c r="B2606" s="46">
        <v>0.037</v>
      </c>
      <c r="C2606" s="45"/>
      <c r="D2606" s="45"/>
      <c r="E2606" s="45"/>
      <c r="F2606" s="45"/>
      <c r="G2606" s="45"/>
      <c r="H2606" s="45">
        <v>5342569.223116744</v>
      </c>
      <c r="I2606" s="46">
        <v>0.097</v>
      </c>
      <c r="J2606" s="45"/>
      <c r="K2606" s="45"/>
      <c r="L2606" s="45"/>
      <c r="M2606" s="45"/>
      <c r="N2606" s="45"/>
      <c r="O2606" s="45">
        <v>5342569.223116744</v>
      </c>
      <c r="P2606" s="45"/>
      <c r="Q2606" s="45"/>
      <c r="R2606" s="45"/>
      <c r="S2606" s="45"/>
      <c r="T2606" s="45"/>
      <c r="U2606" s="45"/>
      <c r="V2606" s="45">
        <v>5342569.223116744</v>
      </c>
      <c r="W2606" s="45"/>
      <c r="X2606" s="45"/>
      <c r="Y2606" s="45"/>
      <c r="Z2606" s="45"/>
      <c r="AA2606" s="45"/>
      <c r="AB2606" s="45"/>
      <c r="AC2606" s="45">
        <v>5342569.223116744</v>
      </c>
      <c r="AD2606" s="45">
        <v>128.9585674545421</v>
      </c>
      <c r="AE2606" s="45"/>
      <c r="AF2606" s="45"/>
      <c r="AG2606" s="45"/>
      <c r="AH2606" s="45"/>
      <c r="AI2606" s="45"/>
      <c r="AJ2606" s="45">
        <v>5342569.223116744</v>
      </c>
      <c r="AK2606" s="45">
        <v>0.018</v>
      </c>
      <c r="AL2606" s="45"/>
      <c r="AM2606" s="45"/>
      <c r="AN2606" s="45"/>
      <c r="AO2606" s="23"/>
      <c r="AP2606" s="23"/>
      <c r="AQ2606" s="45">
        <v>5342569.223116744</v>
      </c>
      <c r="AR2606" s="45">
        <v>0.019</v>
      </c>
      <c r="AS2606" s="23"/>
      <c r="AT2606" s="23"/>
      <c r="AU2606" s="23"/>
      <c r="AV2606" s="23"/>
      <c r="AW2606" s="23"/>
      <c r="AX2606" s="45">
        <v>5342569.223116744</v>
      </c>
      <c r="AY2606" s="23"/>
      <c r="AZ2606" s="23"/>
      <c r="BA2606" s="23"/>
      <c r="BB2606" s="23"/>
      <c r="BC2606" s="23"/>
      <c r="BD2606" s="23"/>
      <c r="BE2606" s="45">
        <v>5342569.223116744</v>
      </c>
      <c r="BF2606" s="45"/>
      <c r="BG2606" s="23"/>
      <c r="BH2606" s="23"/>
      <c r="BI2606" s="23"/>
      <c r="BJ2606" s="23"/>
      <c r="BK2606" s="23"/>
      <c r="BL2606" s="45">
        <v>5342569.223116744</v>
      </c>
      <c r="BM2606" s="45">
        <v>0.663</v>
      </c>
      <c r="BN2606" s="23"/>
      <c r="BO2606" s="23"/>
      <c r="BP2606" s="23"/>
      <c r="BQ2606" s="23"/>
      <c r="BR2606" s="23"/>
      <c r="BS2606" s="45">
        <v>5342569.223116744</v>
      </c>
      <c r="BT2606" s="45">
        <v>0.074</v>
      </c>
      <c r="BU2606" s="23"/>
      <c r="BV2606" s="23"/>
      <c r="BW2606" s="23"/>
      <c r="BX2606" s="23"/>
      <c r="BY2606" s="23"/>
      <c r="BZ2606" s="23"/>
      <c r="CA2606" s="23"/>
    </row>
    <row r="2607" ht="15.75" customHeight="1">
      <c r="A2607" s="45">
        <v>5434532.73133546</v>
      </c>
      <c r="B2607" s="46">
        <v>0.037</v>
      </c>
      <c r="C2607" s="45"/>
      <c r="D2607" s="45"/>
      <c r="E2607" s="45"/>
      <c r="F2607" s="45"/>
      <c r="G2607" s="45"/>
      <c r="H2607" s="45">
        <v>5434532.73133546</v>
      </c>
      <c r="I2607" s="46">
        <v>0.096</v>
      </c>
      <c r="J2607" s="45"/>
      <c r="K2607" s="45"/>
      <c r="L2607" s="45"/>
      <c r="M2607" s="45"/>
      <c r="N2607" s="45"/>
      <c r="O2607" s="45">
        <v>5434532.73133546</v>
      </c>
      <c r="P2607" s="45"/>
      <c r="Q2607" s="45"/>
      <c r="R2607" s="45"/>
      <c r="S2607" s="45"/>
      <c r="T2607" s="45"/>
      <c r="U2607" s="45"/>
      <c r="V2607" s="45">
        <v>5434532.73133546</v>
      </c>
      <c r="W2607" s="45">
        <v>0.0018574883447204113</v>
      </c>
      <c r="X2607" s="45"/>
      <c r="Y2607" s="45"/>
      <c r="Z2607" s="45"/>
      <c r="AA2607" s="45"/>
      <c r="AB2607" s="45"/>
      <c r="AC2607" s="45">
        <v>5434532.73133546</v>
      </c>
      <c r="AD2607" s="45">
        <v>137.93230282577312</v>
      </c>
      <c r="AE2607" s="45"/>
      <c r="AF2607" s="45"/>
      <c r="AG2607" s="45"/>
      <c r="AH2607" s="45"/>
      <c r="AI2607" s="45"/>
      <c r="AJ2607" s="45">
        <v>5434532.73133546</v>
      </c>
      <c r="AK2607" s="45">
        <v>0.018</v>
      </c>
      <c r="AL2607" s="45"/>
      <c r="AM2607" s="45"/>
      <c r="AN2607" s="45"/>
      <c r="AO2607" s="23"/>
      <c r="AP2607" s="23"/>
      <c r="AQ2607" s="45">
        <v>5434532.73133546</v>
      </c>
      <c r="AR2607" s="45">
        <v>0.019</v>
      </c>
      <c r="AS2607" s="23"/>
      <c r="AT2607" s="23"/>
      <c r="AU2607" s="23"/>
      <c r="AV2607" s="23"/>
      <c r="AW2607" s="23"/>
      <c r="AX2607" s="45">
        <v>5434532.73133546</v>
      </c>
      <c r="AY2607" s="23">
        <v>0.45</v>
      </c>
      <c r="AZ2607" s="23"/>
      <c r="BA2607" s="23"/>
      <c r="BB2607" s="23"/>
      <c r="BC2607" s="23"/>
      <c r="BD2607" s="23"/>
      <c r="BE2607" s="45">
        <v>5434532.73133546</v>
      </c>
      <c r="BF2607" s="45">
        <v>12.0</v>
      </c>
      <c r="BG2607" s="23"/>
      <c r="BH2607" s="23"/>
      <c r="BI2607" s="23"/>
      <c r="BJ2607" s="23"/>
      <c r="BK2607" s="23"/>
      <c r="BL2607" s="45">
        <v>5434532.73133546</v>
      </c>
      <c r="BM2607" s="45">
        <v>0.649</v>
      </c>
      <c r="BN2607" s="23"/>
      <c r="BO2607" s="23"/>
      <c r="BP2607" s="23"/>
      <c r="BQ2607" s="23"/>
      <c r="BR2607" s="23"/>
      <c r="BS2607" s="45">
        <v>5434532.73133546</v>
      </c>
      <c r="BT2607" s="45">
        <v>0.092</v>
      </c>
      <c r="BU2607" s="23"/>
      <c r="BV2607" s="23"/>
      <c r="BW2607" s="23"/>
      <c r="BX2607" s="23"/>
      <c r="BY2607" s="23"/>
      <c r="BZ2607" s="23"/>
      <c r="CA2607" s="23"/>
    </row>
    <row r="2608" ht="15.75" customHeight="1">
      <c r="A2608" s="45">
        <v>5536783.3400668455</v>
      </c>
      <c r="B2608" s="46">
        <v>0.039</v>
      </c>
      <c r="C2608" s="45"/>
      <c r="D2608" s="45"/>
      <c r="E2608" s="45"/>
      <c r="F2608" s="45"/>
      <c r="G2608" s="45"/>
      <c r="H2608" s="45">
        <v>5536783.3400668455</v>
      </c>
      <c r="I2608" s="46">
        <v>0.097</v>
      </c>
      <c r="J2608" s="45"/>
      <c r="K2608" s="45"/>
      <c r="L2608" s="45"/>
      <c r="M2608" s="45"/>
      <c r="N2608" s="45"/>
      <c r="O2608" s="45">
        <v>5536783.3400668455</v>
      </c>
      <c r="P2608" s="45"/>
      <c r="Q2608" s="45"/>
      <c r="R2608" s="45"/>
      <c r="S2608" s="45"/>
      <c r="T2608" s="45"/>
      <c r="U2608" s="45"/>
      <c r="V2608" s="45">
        <v>5536783.3400668455</v>
      </c>
      <c r="W2608" s="45"/>
      <c r="X2608" s="45"/>
      <c r="Y2608" s="45"/>
      <c r="Z2608" s="45"/>
      <c r="AA2608" s="45"/>
      <c r="AB2608" s="45"/>
      <c r="AC2608" s="45">
        <v>5536783.3400668455</v>
      </c>
      <c r="AD2608" s="45">
        <v>146.91299078120983</v>
      </c>
      <c r="AE2608" s="45"/>
      <c r="AF2608" s="45"/>
      <c r="AG2608" s="45"/>
      <c r="AH2608" s="45"/>
      <c r="AI2608" s="45"/>
      <c r="AJ2608" s="45">
        <v>5536783.3400668455</v>
      </c>
      <c r="AK2608" s="45">
        <v>0.018</v>
      </c>
      <c r="AL2608" s="45"/>
      <c r="AM2608" s="45"/>
      <c r="AN2608" s="45"/>
      <c r="AO2608" s="23"/>
      <c r="AP2608" s="23"/>
      <c r="AQ2608" s="45">
        <v>5536783.3400668455</v>
      </c>
      <c r="AR2608" s="45">
        <v>0.019</v>
      </c>
      <c r="AS2608" s="23"/>
      <c r="AT2608" s="23"/>
      <c r="AU2608" s="23"/>
      <c r="AV2608" s="23"/>
      <c r="AW2608" s="23"/>
      <c r="AX2608" s="45">
        <v>5536783.3400668455</v>
      </c>
      <c r="AY2608" s="23">
        <v>0.45</v>
      </c>
      <c r="AZ2608" s="23"/>
      <c r="BA2608" s="23"/>
      <c r="BB2608" s="23"/>
      <c r="BC2608" s="23"/>
      <c r="BD2608" s="23"/>
      <c r="BE2608" s="45">
        <v>5536783.3400668455</v>
      </c>
      <c r="BF2608" s="45">
        <v>12.0</v>
      </c>
      <c r="BG2608" s="23"/>
      <c r="BH2608" s="23"/>
      <c r="BI2608" s="23"/>
      <c r="BJ2608" s="23"/>
      <c r="BK2608" s="23"/>
      <c r="BL2608" s="45">
        <v>5536783.3400668455</v>
      </c>
      <c r="BM2608" s="45">
        <v>0.805</v>
      </c>
      <c r="BN2608" s="23"/>
      <c r="BO2608" s="23"/>
      <c r="BP2608" s="23"/>
      <c r="BQ2608" s="23"/>
      <c r="BR2608" s="23"/>
      <c r="BS2608" s="45">
        <v>5536783.3400668455</v>
      </c>
      <c r="BT2608" s="45">
        <v>0.12</v>
      </c>
      <c r="BU2608" s="23"/>
      <c r="BV2608" s="23"/>
      <c r="BW2608" s="23"/>
      <c r="BX2608" s="23"/>
      <c r="BY2608" s="23"/>
      <c r="BZ2608" s="23"/>
      <c r="CA2608" s="23"/>
    </row>
    <row r="2609" ht="15.75" customHeight="1">
      <c r="A2609" s="45">
        <v>5584850.291164198</v>
      </c>
      <c r="B2609" s="46">
        <v>0.039</v>
      </c>
      <c r="C2609" s="45"/>
      <c r="D2609" s="45"/>
      <c r="E2609" s="45"/>
      <c r="F2609" s="45"/>
      <c r="G2609" s="45"/>
      <c r="H2609" s="45">
        <v>5584850.291164198</v>
      </c>
      <c r="I2609" s="46">
        <v>0.096</v>
      </c>
      <c r="J2609" s="45"/>
      <c r="K2609" s="45"/>
      <c r="L2609" s="45"/>
      <c r="M2609" s="45"/>
      <c r="N2609" s="45"/>
      <c r="O2609" s="45">
        <v>5584850.291164198</v>
      </c>
      <c r="P2609" s="45">
        <v>6.052547113576963E-4</v>
      </c>
      <c r="Q2609" s="45"/>
      <c r="R2609" s="45"/>
      <c r="S2609" s="45"/>
      <c r="T2609" s="45"/>
      <c r="U2609" s="45"/>
      <c r="V2609" s="45">
        <v>5584850.291164198</v>
      </c>
      <c r="W2609" s="45">
        <v>0.0017790820303544407</v>
      </c>
      <c r="X2609" s="45"/>
      <c r="Y2609" s="45"/>
      <c r="Z2609" s="45"/>
      <c r="AA2609" s="45"/>
      <c r="AB2609" s="45"/>
      <c r="AC2609" s="45">
        <v>5584850.291164198</v>
      </c>
      <c r="AD2609" s="45">
        <v>183.41051859324133</v>
      </c>
      <c r="AE2609" s="45"/>
      <c r="AF2609" s="45"/>
      <c r="AG2609" s="45"/>
      <c r="AH2609" s="45"/>
      <c r="AI2609" s="45"/>
      <c r="AJ2609" s="45">
        <v>5584850.291164198</v>
      </c>
      <c r="AK2609" s="45">
        <v>0.018</v>
      </c>
      <c r="AL2609" s="45"/>
      <c r="AM2609" s="45"/>
      <c r="AN2609" s="45"/>
      <c r="AO2609" s="23"/>
      <c r="AP2609" s="23"/>
      <c r="AQ2609" s="45">
        <v>5584850.291164198</v>
      </c>
      <c r="AR2609" s="45">
        <v>0.019</v>
      </c>
      <c r="AS2609" s="23"/>
      <c r="AT2609" s="23"/>
      <c r="AU2609" s="23"/>
      <c r="AV2609" s="23"/>
      <c r="AW2609" s="23"/>
      <c r="AX2609" s="45">
        <v>5584850.291164198</v>
      </c>
      <c r="AY2609" s="23">
        <v>0.45</v>
      </c>
      <c r="AZ2609" s="23"/>
      <c r="BA2609" s="23"/>
      <c r="BB2609" s="23"/>
      <c r="BC2609" s="23"/>
      <c r="BD2609" s="23"/>
      <c r="BE2609" s="45">
        <v>5584850.291164198</v>
      </c>
      <c r="BF2609" s="45">
        <v>12.0</v>
      </c>
      <c r="BG2609" s="23"/>
      <c r="BH2609" s="23"/>
      <c r="BI2609" s="23"/>
      <c r="BJ2609" s="23"/>
      <c r="BK2609" s="23"/>
      <c r="BL2609" s="45">
        <v>5584850.291164198</v>
      </c>
      <c r="BM2609" s="45">
        <v>1.013</v>
      </c>
      <c r="BN2609" s="23"/>
      <c r="BO2609" s="23"/>
      <c r="BP2609" s="23"/>
      <c r="BQ2609" s="23"/>
      <c r="BR2609" s="23"/>
      <c r="BS2609" s="45">
        <v>5584850.291164198</v>
      </c>
      <c r="BT2609" s="45">
        <v>0.16</v>
      </c>
      <c r="BU2609" s="23"/>
      <c r="BV2609" s="23"/>
      <c r="BW2609" s="23"/>
      <c r="BX2609" s="23"/>
      <c r="BY2609" s="23"/>
      <c r="BZ2609" s="23"/>
      <c r="CA2609" s="23"/>
    </row>
    <row r="2610" ht="15.75" customHeight="1">
      <c r="A2610" s="45">
        <v>5579068.872643325</v>
      </c>
      <c r="B2610" s="46">
        <v>0.047</v>
      </c>
      <c r="C2610" s="45"/>
      <c r="D2610" s="45"/>
      <c r="E2610" s="45"/>
      <c r="F2610" s="45"/>
      <c r="G2610" s="45"/>
      <c r="H2610" s="45">
        <v>5579068.872643325</v>
      </c>
      <c r="I2610" s="46">
        <v>0.095</v>
      </c>
      <c r="J2610" s="45"/>
      <c r="K2610" s="45"/>
      <c r="L2610" s="45"/>
      <c r="M2610" s="45"/>
      <c r="N2610" s="45"/>
      <c r="O2610" s="45">
        <v>5579068.872643325</v>
      </c>
      <c r="P2610" s="45">
        <v>6.412722842118764E-4</v>
      </c>
      <c r="Q2610" s="45"/>
      <c r="R2610" s="45"/>
      <c r="S2610" s="45"/>
      <c r="T2610" s="45"/>
      <c r="U2610" s="45"/>
      <c r="V2610" s="45">
        <v>5579068.872643325</v>
      </c>
      <c r="W2610" s="45">
        <v>0.0018505285915828432</v>
      </c>
      <c r="X2610" s="45"/>
      <c r="Y2610" s="45"/>
      <c r="Z2610" s="45"/>
      <c r="AA2610" s="45"/>
      <c r="AB2610" s="45"/>
      <c r="AC2610" s="45">
        <v>5579068.872643325</v>
      </c>
      <c r="AD2610" s="45">
        <v>164.8985873687682</v>
      </c>
      <c r="AE2610" s="45"/>
      <c r="AF2610" s="45"/>
      <c r="AG2610" s="45"/>
      <c r="AH2610" s="45"/>
      <c r="AI2610" s="45"/>
      <c r="AJ2610" s="45">
        <v>5579068.872643325</v>
      </c>
      <c r="AK2610" s="45">
        <v>0.018</v>
      </c>
      <c r="AL2610" s="45"/>
      <c r="AM2610" s="45"/>
      <c r="AN2610" s="45"/>
      <c r="AO2610" s="23"/>
      <c r="AP2610" s="23"/>
      <c r="AQ2610" s="45">
        <v>5579068.872643325</v>
      </c>
      <c r="AR2610" s="45">
        <v>0.019</v>
      </c>
      <c r="AS2610" s="23"/>
      <c r="AT2610" s="23"/>
      <c r="AU2610" s="23"/>
      <c r="AV2610" s="23"/>
      <c r="AW2610" s="23"/>
      <c r="AX2610" s="45">
        <v>5579068.872643325</v>
      </c>
      <c r="AY2610" s="23">
        <v>0.426</v>
      </c>
      <c r="AZ2610" s="23"/>
      <c r="BA2610" s="23"/>
      <c r="BB2610" s="23"/>
      <c r="BC2610" s="23"/>
      <c r="BD2610" s="23"/>
      <c r="BE2610" s="45">
        <v>5579068.872643325</v>
      </c>
      <c r="BF2610" s="45">
        <v>12.0</v>
      </c>
      <c r="BG2610" s="23"/>
      <c r="BH2610" s="23"/>
      <c r="BI2610" s="23"/>
      <c r="BJ2610" s="23"/>
      <c r="BK2610" s="23"/>
      <c r="BL2610" s="45">
        <v>5579068.872643325</v>
      </c>
      <c r="BM2610" s="45">
        <v>1.192</v>
      </c>
      <c r="BN2610" s="23"/>
      <c r="BO2610" s="23"/>
      <c r="BP2610" s="23"/>
      <c r="BQ2610" s="23"/>
      <c r="BR2610" s="23"/>
      <c r="BS2610" s="45">
        <v>5579068.872643325</v>
      </c>
      <c r="BT2610" s="45">
        <v>0.21</v>
      </c>
      <c r="BU2610" s="23"/>
      <c r="BV2610" s="23"/>
      <c r="BW2610" s="23"/>
      <c r="BX2610" s="23"/>
      <c r="BY2610" s="23"/>
      <c r="BZ2610" s="23"/>
      <c r="CA2610" s="23"/>
    </row>
    <row r="2611" ht="15.75" customHeight="1">
      <c r="A2611" s="45">
        <v>5583575.135699183</v>
      </c>
      <c r="B2611" s="46">
        <v>0.051</v>
      </c>
      <c r="C2611" s="45"/>
      <c r="D2611" s="45"/>
      <c r="E2611" s="45"/>
      <c r="F2611" s="45"/>
      <c r="G2611" s="45"/>
      <c r="H2611" s="45">
        <v>5583575.135699183</v>
      </c>
      <c r="I2611" s="46">
        <v>0.092</v>
      </c>
      <c r="J2611" s="45"/>
      <c r="K2611" s="45"/>
      <c r="L2611" s="45"/>
      <c r="M2611" s="45"/>
      <c r="N2611" s="45"/>
      <c r="O2611" s="45">
        <v>5583575.135699183</v>
      </c>
      <c r="P2611" s="45"/>
      <c r="Q2611" s="45"/>
      <c r="R2611" s="45"/>
      <c r="S2611" s="45"/>
      <c r="T2611" s="45"/>
      <c r="U2611" s="45"/>
      <c r="V2611" s="45">
        <v>5583575.135699183</v>
      </c>
      <c r="W2611" s="45">
        <v>0.0017116861481569626</v>
      </c>
      <c r="X2611" s="45"/>
      <c r="Y2611" s="45"/>
      <c r="Z2611" s="45"/>
      <c r="AA2611" s="45"/>
      <c r="AB2611" s="45"/>
      <c r="AC2611" s="45">
        <v>5583575.135699183</v>
      </c>
      <c r="AD2611" s="45">
        <v>128.14762606522714</v>
      </c>
      <c r="AE2611" s="45"/>
      <c r="AF2611" s="45"/>
      <c r="AG2611" s="45"/>
      <c r="AH2611" s="45"/>
      <c r="AI2611" s="45"/>
      <c r="AJ2611" s="45">
        <v>5583575.135699183</v>
      </c>
      <c r="AK2611" s="45">
        <v>0.017</v>
      </c>
      <c r="AL2611" s="45"/>
      <c r="AM2611" s="45"/>
      <c r="AN2611" s="45"/>
      <c r="AO2611" s="23"/>
      <c r="AP2611" s="23"/>
      <c r="AQ2611" s="45">
        <v>5583575.135699183</v>
      </c>
      <c r="AR2611" s="45">
        <v>0.019</v>
      </c>
      <c r="AS2611" s="23"/>
      <c r="AT2611" s="23"/>
      <c r="AU2611" s="23"/>
      <c r="AV2611" s="23"/>
      <c r="AW2611" s="23"/>
      <c r="AX2611" s="45">
        <v>5583575.135699183</v>
      </c>
      <c r="AY2611" s="23">
        <v>0.41</v>
      </c>
      <c r="AZ2611" s="23"/>
      <c r="BA2611" s="23"/>
      <c r="BB2611" s="23"/>
      <c r="BC2611" s="23"/>
      <c r="BD2611" s="23"/>
      <c r="BE2611" s="45">
        <v>5583575.135699183</v>
      </c>
      <c r="BF2611" s="45">
        <v>11.0</v>
      </c>
      <c r="BG2611" s="23"/>
      <c r="BH2611" s="23"/>
      <c r="BI2611" s="23"/>
      <c r="BJ2611" s="23"/>
      <c r="BK2611" s="23"/>
      <c r="BL2611" s="45">
        <v>5583575.135699183</v>
      </c>
      <c r="BM2611" s="45">
        <v>1.109</v>
      </c>
      <c r="BN2611" s="23"/>
      <c r="BO2611" s="23"/>
      <c r="BP2611" s="23"/>
      <c r="BQ2611" s="23"/>
      <c r="BR2611" s="23"/>
      <c r="BS2611" s="45">
        <v>5583575.135699183</v>
      </c>
      <c r="BT2611" s="45">
        <v>0.31</v>
      </c>
      <c r="BU2611" s="23"/>
      <c r="BV2611" s="23"/>
      <c r="BW2611" s="23"/>
      <c r="BX2611" s="23"/>
      <c r="BY2611" s="23"/>
      <c r="BZ2611" s="23"/>
      <c r="CA2611" s="23"/>
    </row>
    <row r="2612" ht="15.75" customHeight="1">
      <c r="A2612" s="45">
        <v>5607596.326246844</v>
      </c>
      <c r="B2612" s="46">
        <v>0.047</v>
      </c>
      <c r="C2612" s="45"/>
      <c r="D2612" s="45"/>
      <c r="E2612" s="45"/>
      <c r="F2612" s="45"/>
      <c r="G2612" s="45"/>
      <c r="H2612" s="45">
        <v>5607596.326246844</v>
      </c>
      <c r="I2612" s="46">
        <v>0.092</v>
      </c>
      <c r="J2612" s="45"/>
      <c r="K2612" s="45"/>
      <c r="L2612" s="45"/>
      <c r="M2612" s="45"/>
      <c r="N2612" s="45"/>
      <c r="O2612" s="45">
        <v>5607596.326246844</v>
      </c>
      <c r="P2612" s="45">
        <v>6.129020454462293E-4</v>
      </c>
      <c r="Q2612" s="45"/>
      <c r="R2612" s="45"/>
      <c r="S2612" s="45"/>
      <c r="T2612" s="45"/>
      <c r="U2612" s="45"/>
      <c r="V2612" s="45">
        <v>5607596.326246844</v>
      </c>
      <c r="W2612" s="45">
        <v>0.0018112627611694538</v>
      </c>
      <c r="X2612" s="45"/>
      <c r="Y2612" s="45"/>
      <c r="Z2612" s="45"/>
      <c r="AA2612" s="45"/>
      <c r="AB2612" s="45"/>
      <c r="AC2612" s="45">
        <v>5607596.326246844</v>
      </c>
      <c r="AD2612" s="45">
        <v>137.21687584617072</v>
      </c>
      <c r="AE2612" s="45"/>
      <c r="AF2612" s="45"/>
      <c r="AG2612" s="45"/>
      <c r="AH2612" s="45"/>
      <c r="AI2612" s="45"/>
      <c r="AJ2612" s="45">
        <v>5607596.326246844</v>
      </c>
      <c r="AK2612" s="45">
        <v>0.017</v>
      </c>
      <c r="AL2612" s="45"/>
      <c r="AM2612" s="45"/>
      <c r="AN2612" s="45"/>
      <c r="AO2612" s="23"/>
      <c r="AP2612" s="23"/>
      <c r="AQ2612" s="45">
        <v>5607596.326246844</v>
      </c>
      <c r="AR2612" s="45">
        <v>0.019</v>
      </c>
      <c r="AS2612" s="23"/>
      <c r="AT2612" s="23"/>
      <c r="AU2612" s="23"/>
      <c r="AV2612" s="23"/>
      <c r="AW2612" s="23"/>
      <c r="AX2612" s="45">
        <v>5607596.326246844</v>
      </c>
      <c r="AY2612" s="23">
        <v>0.387</v>
      </c>
      <c r="AZ2612" s="23"/>
      <c r="BA2612" s="23"/>
      <c r="BB2612" s="23"/>
      <c r="BC2612" s="23"/>
      <c r="BD2612" s="23"/>
      <c r="BE2612" s="45">
        <v>5607596.326246844</v>
      </c>
      <c r="BF2612" s="45">
        <v>10.0</v>
      </c>
      <c r="BG2612" s="23"/>
      <c r="BH2612" s="23"/>
      <c r="BI2612" s="23"/>
      <c r="BJ2612" s="23"/>
      <c r="BK2612" s="23"/>
      <c r="BL2612" s="45">
        <v>5607596.326246844</v>
      </c>
      <c r="BM2612" s="45">
        <v>1.206</v>
      </c>
      <c r="BN2612" s="23"/>
      <c r="BO2612" s="23"/>
      <c r="BP2612" s="23"/>
      <c r="BQ2612" s="23"/>
      <c r="BR2612" s="23"/>
      <c r="BS2612" s="45">
        <v>5607596.326246844</v>
      </c>
      <c r="BT2612" s="45">
        <v>0.385</v>
      </c>
      <c r="BU2612" s="23"/>
      <c r="BV2612" s="23"/>
      <c r="BW2612" s="23"/>
      <c r="BX2612" s="23"/>
      <c r="BY2612" s="23"/>
      <c r="BZ2612" s="23"/>
      <c r="CA2612" s="23"/>
    </row>
    <row r="2613" ht="15.75" customHeight="1">
      <c r="A2613" s="45">
        <v>5623782.656802949</v>
      </c>
      <c r="B2613" s="46">
        <v>0.049</v>
      </c>
      <c r="C2613" s="45"/>
      <c r="D2613" s="45"/>
      <c r="E2613" s="45"/>
      <c r="F2613" s="45"/>
      <c r="G2613" s="45"/>
      <c r="H2613" s="45">
        <v>5623782.656802949</v>
      </c>
      <c r="I2613" s="46">
        <v>0.091</v>
      </c>
      <c r="J2613" s="45"/>
      <c r="K2613" s="45"/>
      <c r="L2613" s="45"/>
      <c r="M2613" s="45"/>
      <c r="N2613" s="45"/>
      <c r="O2613" s="45">
        <v>5623782.656802949</v>
      </c>
      <c r="P2613" s="45"/>
      <c r="Q2613" s="45"/>
      <c r="R2613" s="45"/>
      <c r="S2613" s="45"/>
      <c r="T2613" s="45"/>
      <c r="U2613" s="45"/>
      <c r="V2613" s="45">
        <v>5623782.656802949</v>
      </c>
      <c r="W2613" s="45"/>
      <c r="X2613" s="45"/>
      <c r="Y2613" s="45"/>
      <c r="Z2613" s="45"/>
      <c r="AA2613" s="45"/>
      <c r="AB2613" s="45"/>
      <c r="AC2613" s="45">
        <v>5623782.656802949</v>
      </c>
      <c r="AD2613" s="45">
        <v>118.87670656656638</v>
      </c>
      <c r="AE2613" s="45"/>
      <c r="AF2613" s="45"/>
      <c r="AG2613" s="45"/>
      <c r="AH2613" s="45"/>
      <c r="AI2613" s="45"/>
      <c r="AJ2613" s="45">
        <v>5623782.656802949</v>
      </c>
      <c r="AK2613" s="45">
        <v>0.017</v>
      </c>
      <c r="AL2613" s="45"/>
      <c r="AM2613" s="45"/>
      <c r="AN2613" s="45"/>
      <c r="AO2613" s="23"/>
      <c r="AP2613" s="23"/>
      <c r="AQ2613" s="45">
        <v>5623782.656802949</v>
      </c>
      <c r="AR2613" s="45">
        <v>0.018</v>
      </c>
      <c r="AS2613" s="23"/>
      <c r="AT2613" s="23"/>
      <c r="AU2613" s="23"/>
      <c r="AV2613" s="23"/>
      <c r="AW2613" s="23"/>
      <c r="AX2613" s="45">
        <v>5623782.656802949</v>
      </c>
      <c r="AY2613" s="23">
        <v>0.387</v>
      </c>
      <c r="AZ2613" s="23"/>
      <c r="BA2613" s="23"/>
      <c r="BB2613" s="23"/>
      <c r="BC2613" s="23"/>
      <c r="BD2613" s="23"/>
      <c r="BE2613" s="45">
        <v>5623782.656802949</v>
      </c>
      <c r="BF2613" s="45">
        <v>10.0</v>
      </c>
      <c r="BG2613" s="23"/>
      <c r="BH2613" s="23"/>
      <c r="BI2613" s="23"/>
      <c r="BJ2613" s="23"/>
      <c r="BK2613" s="23"/>
      <c r="BL2613" s="45">
        <v>5623782.656802949</v>
      </c>
      <c r="BM2613" s="45">
        <v>1.205</v>
      </c>
      <c r="BN2613" s="23"/>
      <c r="BO2613" s="23"/>
      <c r="BP2613" s="23"/>
      <c r="BQ2613" s="23"/>
      <c r="BR2613" s="23"/>
      <c r="BS2613" s="45">
        <v>5623782.656802949</v>
      </c>
      <c r="BT2613" s="45">
        <v>0.43</v>
      </c>
      <c r="BU2613" s="23"/>
      <c r="BV2613" s="23"/>
      <c r="BW2613" s="23"/>
      <c r="BX2613" s="23"/>
      <c r="BY2613" s="23"/>
      <c r="BZ2613" s="23"/>
      <c r="CA2613" s="23"/>
    </row>
    <row r="2614" ht="15.75" customHeight="1">
      <c r="A2614" s="45">
        <v>5650389.0356852235</v>
      </c>
      <c r="B2614" s="46">
        <v>0.052</v>
      </c>
      <c r="C2614" s="45"/>
      <c r="D2614" s="45"/>
      <c r="E2614" s="45"/>
      <c r="F2614" s="45"/>
      <c r="G2614" s="45"/>
      <c r="H2614" s="45">
        <v>5650389.0356852235</v>
      </c>
      <c r="I2614" s="46">
        <v>0.094</v>
      </c>
      <c r="J2614" s="45"/>
      <c r="K2614" s="45"/>
      <c r="L2614" s="45"/>
      <c r="M2614" s="45"/>
      <c r="N2614" s="45"/>
      <c r="O2614" s="45">
        <v>5650389.0356852235</v>
      </c>
      <c r="P2614" s="45">
        <v>6.400117030711419E-4</v>
      </c>
      <c r="Q2614" s="45"/>
      <c r="R2614" s="45"/>
      <c r="S2614" s="45"/>
      <c r="T2614" s="45"/>
      <c r="U2614" s="45"/>
      <c r="V2614" s="45">
        <v>5650389.0356852235</v>
      </c>
      <c r="W2614" s="45">
        <v>0.0018468909145767237</v>
      </c>
      <c r="X2614" s="45"/>
      <c r="Y2614" s="45"/>
      <c r="Z2614" s="45"/>
      <c r="AA2614" s="45"/>
      <c r="AB2614" s="45"/>
      <c r="AC2614" s="45">
        <v>5650389.0356852235</v>
      </c>
      <c r="AD2614" s="45">
        <v>128.0023406142284</v>
      </c>
      <c r="AE2614" s="45"/>
      <c r="AF2614" s="45"/>
      <c r="AG2614" s="45"/>
      <c r="AH2614" s="45"/>
      <c r="AI2614" s="45"/>
      <c r="AJ2614" s="45">
        <v>5650389.0356852235</v>
      </c>
      <c r="AK2614" s="45">
        <v>0.017</v>
      </c>
      <c r="AL2614" s="45"/>
      <c r="AM2614" s="45"/>
      <c r="AN2614" s="45"/>
      <c r="AO2614" s="23"/>
      <c r="AP2614" s="23"/>
      <c r="AQ2614" s="45">
        <v>5650389.0356852235</v>
      </c>
      <c r="AR2614" s="45">
        <v>0.018</v>
      </c>
      <c r="AS2614" s="23"/>
      <c r="AT2614" s="23"/>
      <c r="AU2614" s="23"/>
      <c r="AV2614" s="23"/>
      <c r="AW2614" s="23"/>
      <c r="AX2614" s="45">
        <v>5650389.0356852235</v>
      </c>
      <c r="AY2614" s="23">
        <v>0.387</v>
      </c>
      <c r="AZ2614" s="23"/>
      <c r="BA2614" s="23"/>
      <c r="BB2614" s="23"/>
      <c r="BC2614" s="23"/>
      <c r="BD2614" s="23"/>
      <c r="BE2614" s="45">
        <v>5650389.0356852235</v>
      </c>
      <c r="BF2614" s="45">
        <v>10.0</v>
      </c>
      <c r="BG2614" s="23"/>
      <c r="BH2614" s="23"/>
      <c r="BI2614" s="23"/>
      <c r="BJ2614" s="23"/>
      <c r="BK2614" s="23"/>
      <c r="BL2614" s="45">
        <v>5650389.0356852235</v>
      </c>
      <c r="BM2614" s="45">
        <v>1.161</v>
      </c>
      <c r="BN2614" s="23"/>
      <c r="BO2614" s="23"/>
      <c r="BP2614" s="23"/>
      <c r="BQ2614" s="23"/>
      <c r="BR2614" s="23"/>
      <c r="BS2614" s="45">
        <v>5650389.0356852235</v>
      </c>
      <c r="BT2614" s="45">
        <v>0.475</v>
      </c>
      <c r="BU2614" s="23"/>
      <c r="BV2614" s="23"/>
      <c r="BW2614" s="23"/>
      <c r="BX2614" s="23"/>
      <c r="BY2614" s="23"/>
      <c r="BZ2614" s="23"/>
      <c r="CA2614" s="23"/>
    </row>
    <row r="2615" ht="15.75" customHeight="1">
      <c r="A2615" s="45">
        <v>1527852.7775634928</v>
      </c>
      <c r="B2615" s="46">
        <v>0.087</v>
      </c>
      <c r="C2615" s="45"/>
      <c r="D2615" s="45"/>
      <c r="E2615" s="45"/>
      <c r="F2615" s="45"/>
      <c r="G2615" s="45"/>
      <c r="H2615" s="45">
        <v>1527852.7775634928</v>
      </c>
      <c r="I2615" s="46">
        <v>0.29</v>
      </c>
      <c r="J2615" s="45"/>
      <c r="K2615" s="45"/>
      <c r="L2615" s="45"/>
      <c r="M2615" s="45"/>
      <c r="N2615" s="45"/>
      <c r="O2615" s="45">
        <v>1527852.7775634928</v>
      </c>
      <c r="P2615" s="45"/>
      <c r="Q2615" s="45"/>
      <c r="R2615" s="45"/>
      <c r="S2615" s="45"/>
      <c r="T2615" s="45"/>
      <c r="U2615" s="45"/>
      <c r="V2615" s="45">
        <v>1527852.7775634928</v>
      </c>
      <c r="W2615" s="45"/>
      <c r="X2615" s="45"/>
      <c r="Y2615" s="45"/>
      <c r="Z2615" s="45"/>
      <c r="AA2615" s="45"/>
      <c r="AB2615" s="45"/>
      <c r="AC2615" s="45">
        <v>1527852.7775634928</v>
      </c>
      <c r="AD2615" s="45">
        <v>143.57101836851893</v>
      </c>
      <c r="AE2615" s="45"/>
      <c r="AF2615" s="45"/>
      <c r="AG2615" s="45"/>
      <c r="AH2615" s="45"/>
      <c r="AI2615" s="45"/>
      <c r="AJ2615" s="45">
        <v>1527852.7775634928</v>
      </c>
      <c r="AK2615" s="45">
        <v>0.023</v>
      </c>
      <c r="AL2615" s="45"/>
      <c r="AM2615" s="45"/>
      <c r="AN2615" s="45"/>
      <c r="AO2615" s="23"/>
      <c r="AP2615" s="23"/>
      <c r="AQ2615" s="45">
        <v>1527852.7775634928</v>
      </c>
      <c r="AR2615" s="45">
        <v>0.03</v>
      </c>
      <c r="AS2615" s="23"/>
      <c r="AT2615" s="23"/>
      <c r="AU2615" s="23"/>
      <c r="AV2615" s="23"/>
      <c r="AW2615" s="23"/>
      <c r="AX2615" s="45">
        <v>1527852.7775634928</v>
      </c>
      <c r="AY2615" s="23"/>
      <c r="AZ2615" s="23"/>
      <c r="BA2615" s="23"/>
      <c r="BB2615" s="23"/>
      <c r="BC2615" s="23"/>
      <c r="BD2615" s="23"/>
      <c r="BE2615" s="45">
        <v>1527852.7775634928</v>
      </c>
      <c r="BF2615" s="45"/>
      <c r="BG2615" s="23"/>
      <c r="BH2615" s="23"/>
      <c r="BI2615" s="23"/>
      <c r="BJ2615" s="23"/>
      <c r="BK2615" s="23"/>
      <c r="BL2615" s="45">
        <v>1527852.7775634928</v>
      </c>
      <c r="BM2615" s="45">
        <v>0.088</v>
      </c>
      <c r="BN2615" s="23"/>
      <c r="BO2615" s="23"/>
      <c r="BP2615" s="23"/>
      <c r="BQ2615" s="23"/>
      <c r="BR2615" s="23"/>
      <c r="BS2615" s="45">
        <v>1527852.7775634928</v>
      </c>
      <c r="BT2615" s="45">
        <v>0.025</v>
      </c>
      <c r="BU2615" s="23"/>
      <c r="BV2615" s="23"/>
      <c r="BW2615" s="23"/>
      <c r="BX2615" s="23"/>
      <c r="BY2615" s="23"/>
      <c r="BZ2615" s="23"/>
      <c r="CA2615" s="23"/>
    </row>
    <row r="2616" ht="15.75" customHeight="1">
      <c r="A2616" s="45">
        <v>1525420.8640389426</v>
      </c>
      <c r="B2616" s="46">
        <v>0.084</v>
      </c>
      <c r="C2616" s="45"/>
      <c r="D2616" s="45"/>
      <c r="E2616" s="45"/>
      <c r="F2616" s="45"/>
      <c r="G2616" s="45"/>
      <c r="H2616" s="45">
        <v>1525420.8640389426</v>
      </c>
      <c r="I2616" s="46">
        <v>0.257</v>
      </c>
      <c r="J2616" s="45"/>
      <c r="K2616" s="45"/>
      <c r="L2616" s="45"/>
      <c r="M2616" s="45"/>
      <c r="N2616" s="45"/>
      <c r="O2616" s="45">
        <v>1525420.8640389426</v>
      </c>
      <c r="P2616" s="45"/>
      <c r="Q2616" s="45"/>
      <c r="R2616" s="45"/>
      <c r="S2616" s="45"/>
      <c r="T2616" s="45"/>
      <c r="U2616" s="45"/>
      <c r="V2616" s="45">
        <v>1525420.8640389426</v>
      </c>
      <c r="W2616" s="45"/>
      <c r="X2616" s="45"/>
      <c r="Y2616" s="45"/>
      <c r="Z2616" s="45"/>
      <c r="AA2616" s="45"/>
      <c r="AB2616" s="45"/>
      <c r="AC2616" s="45">
        <v>1525420.8640389426</v>
      </c>
      <c r="AD2616" s="45">
        <v>130.9918193496045</v>
      </c>
      <c r="AE2616" s="45"/>
      <c r="AF2616" s="45"/>
      <c r="AG2616" s="45"/>
      <c r="AH2616" s="45"/>
      <c r="AI2616" s="45"/>
      <c r="AJ2616" s="45">
        <v>1525420.8640389426</v>
      </c>
      <c r="AK2616" s="45">
        <v>0.022</v>
      </c>
      <c r="AL2616" s="45"/>
      <c r="AM2616" s="45"/>
      <c r="AN2616" s="45"/>
      <c r="AO2616" s="23"/>
      <c r="AP2616" s="23"/>
      <c r="AQ2616" s="45">
        <v>1525420.8640389426</v>
      </c>
      <c r="AR2616" s="45">
        <v>0.029</v>
      </c>
      <c r="AS2616" s="23"/>
      <c r="AT2616" s="23"/>
      <c r="AU2616" s="23"/>
      <c r="AV2616" s="23"/>
      <c r="AW2616" s="23"/>
      <c r="AX2616" s="45">
        <v>1525420.8640389426</v>
      </c>
      <c r="AY2616" s="23"/>
      <c r="AZ2616" s="23"/>
      <c r="BA2616" s="23"/>
      <c r="BB2616" s="23"/>
      <c r="BC2616" s="23"/>
      <c r="BD2616" s="23"/>
      <c r="BE2616" s="45">
        <v>1525420.8640389426</v>
      </c>
      <c r="BF2616" s="45"/>
      <c r="BG2616" s="23"/>
      <c r="BH2616" s="23"/>
      <c r="BI2616" s="23"/>
      <c r="BJ2616" s="23"/>
      <c r="BK2616" s="23"/>
      <c r="BL2616" s="45">
        <v>1525420.8640389426</v>
      </c>
      <c r="BM2616" s="45">
        <v>0.184</v>
      </c>
      <c r="BN2616" s="23"/>
      <c r="BO2616" s="23"/>
      <c r="BP2616" s="23"/>
      <c r="BQ2616" s="23"/>
      <c r="BR2616" s="23"/>
      <c r="BS2616" s="45">
        <v>1525420.8640389426</v>
      </c>
      <c r="BT2616" s="45">
        <v>0.031</v>
      </c>
      <c r="BU2616" s="23"/>
      <c r="BV2616" s="23"/>
      <c r="BW2616" s="23"/>
      <c r="BX2616" s="23"/>
      <c r="BY2616" s="23"/>
      <c r="BZ2616" s="23"/>
      <c r="CA2616" s="23"/>
    </row>
    <row r="2617" ht="15.75" customHeight="1">
      <c r="A2617" s="45">
        <v>1510105.2074676265</v>
      </c>
      <c r="B2617" s="46">
        <v>0.071</v>
      </c>
      <c r="C2617" s="45"/>
      <c r="D2617" s="45"/>
      <c r="E2617" s="45"/>
      <c r="F2617" s="45"/>
      <c r="G2617" s="45"/>
      <c r="H2617" s="45">
        <v>1510105.2074676265</v>
      </c>
      <c r="I2617" s="46">
        <v>0.222</v>
      </c>
      <c r="J2617" s="45"/>
      <c r="K2617" s="45"/>
      <c r="L2617" s="45"/>
      <c r="M2617" s="45"/>
      <c r="N2617" s="45"/>
      <c r="O2617" s="45">
        <v>1510105.2074676265</v>
      </c>
      <c r="P2617" s="45"/>
      <c r="Q2617" s="45"/>
      <c r="R2617" s="45"/>
      <c r="S2617" s="45"/>
      <c r="T2617" s="45"/>
      <c r="U2617" s="45"/>
      <c r="V2617" s="45">
        <v>1510105.2074676265</v>
      </c>
      <c r="W2617" s="45">
        <v>0.004965642502900444</v>
      </c>
      <c r="X2617" s="45"/>
      <c r="Y2617" s="45"/>
      <c r="Z2617" s="45"/>
      <c r="AA2617" s="45"/>
      <c r="AB2617" s="45"/>
      <c r="AC2617" s="45">
        <v>1510105.2074676265</v>
      </c>
      <c r="AD2617" s="45">
        <v>112.4768016596577</v>
      </c>
      <c r="AE2617" s="45"/>
      <c r="AF2617" s="45"/>
      <c r="AG2617" s="45"/>
      <c r="AH2617" s="45"/>
      <c r="AI2617" s="45"/>
      <c r="AJ2617" s="45">
        <v>1510105.2074676265</v>
      </c>
      <c r="AK2617" s="45">
        <v>0.022</v>
      </c>
      <c r="AL2617" s="45"/>
      <c r="AM2617" s="45"/>
      <c r="AN2617" s="45"/>
      <c r="AO2617" s="23"/>
      <c r="AP2617" s="23"/>
      <c r="AQ2617" s="45">
        <v>1510105.2074676265</v>
      </c>
      <c r="AR2617" s="45">
        <v>0.029</v>
      </c>
      <c r="AS2617" s="23"/>
      <c r="AT2617" s="23"/>
      <c r="AU2617" s="23"/>
      <c r="AV2617" s="23"/>
      <c r="AW2617" s="23"/>
      <c r="AX2617" s="45">
        <v>1510105.2074676265</v>
      </c>
      <c r="AY2617" s="23"/>
      <c r="AZ2617" s="23"/>
      <c r="BA2617" s="23"/>
      <c r="BB2617" s="23"/>
      <c r="BC2617" s="23"/>
      <c r="BD2617" s="23"/>
      <c r="BE2617" s="45">
        <v>1510105.2074676265</v>
      </c>
      <c r="BF2617" s="45"/>
      <c r="BG2617" s="23"/>
      <c r="BH2617" s="23"/>
      <c r="BI2617" s="23"/>
      <c r="BJ2617" s="23"/>
      <c r="BK2617" s="23"/>
      <c r="BL2617" s="45">
        <v>1510105.2074676265</v>
      </c>
      <c r="BM2617" s="45">
        <v>0.226</v>
      </c>
      <c r="BN2617" s="23"/>
      <c r="BO2617" s="23"/>
      <c r="BP2617" s="23"/>
      <c r="BQ2617" s="23"/>
      <c r="BR2617" s="23"/>
      <c r="BS2617" s="45">
        <v>1510105.2074676265</v>
      </c>
      <c r="BT2617" s="45">
        <v>0.042</v>
      </c>
      <c r="BU2617" s="23"/>
      <c r="BV2617" s="23"/>
      <c r="BW2617" s="23"/>
      <c r="BX2617" s="23"/>
      <c r="BY2617" s="23"/>
      <c r="BZ2617" s="23"/>
      <c r="CA2617" s="23"/>
    </row>
    <row r="2618" ht="15.75" customHeight="1">
      <c r="A2618" s="45">
        <v>1499382.7883179595</v>
      </c>
      <c r="B2618" s="46">
        <v>0.066</v>
      </c>
      <c r="C2618" s="45"/>
      <c r="D2618" s="45"/>
      <c r="E2618" s="45"/>
      <c r="F2618" s="45"/>
      <c r="G2618" s="45"/>
      <c r="H2618" s="45">
        <v>1499382.7883179595</v>
      </c>
      <c r="I2618" s="46">
        <v>0.21</v>
      </c>
      <c r="J2618" s="45"/>
      <c r="K2618" s="45"/>
      <c r="L2618" s="45"/>
      <c r="M2618" s="45"/>
      <c r="N2618" s="45"/>
      <c r="O2618" s="45">
        <v>1499382.7883179595</v>
      </c>
      <c r="P2618" s="45"/>
      <c r="Q2618" s="45"/>
      <c r="R2618" s="45"/>
      <c r="S2618" s="45"/>
      <c r="T2618" s="45"/>
      <c r="U2618" s="45"/>
      <c r="V2618" s="45">
        <v>1499382.7883179595</v>
      </c>
      <c r="W2618" s="45">
        <v>0.0050691461939297595</v>
      </c>
      <c r="X2618" s="45"/>
      <c r="Y2618" s="45"/>
      <c r="Z2618" s="45"/>
      <c r="AA2618" s="45"/>
      <c r="AB2618" s="45"/>
      <c r="AC2618" s="45">
        <v>1499382.7883179595</v>
      </c>
      <c r="AD2618" s="45">
        <v>139.66853370633046</v>
      </c>
      <c r="AE2618" s="45"/>
      <c r="AF2618" s="45"/>
      <c r="AG2618" s="45"/>
      <c r="AH2618" s="45"/>
      <c r="AI2618" s="45"/>
      <c r="AJ2618" s="45">
        <v>1499382.7883179595</v>
      </c>
      <c r="AK2618" s="45">
        <v>0.021</v>
      </c>
      <c r="AL2618" s="45"/>
      <c r="AM2618" s="45"/>
      <c r="AN2618" s="45"/>
      <c r="AO2618" s="23"/>
      <c r="AP2618" s="23"/>
      <c r="AQ2618" s="45">
        <v>1499382.7883179595</v>
      </c>
      <c r="AR2618" s="45">
        <v>0.028</v>
      </c>
      <c r="AS2618" s="23"/>
      <c r="AT2618" s="23"/>
      <c r="AU2618" s="23"/>
      <c r="AV2618" s="23"/>
      <c r="AW2618" s="23"/>
      <c r="AX2618" s="45">
        <v>1499382.7883179595</v>
      </c>
      <c r="AY2618" s="23"/>
      <c r="AZ2618" s="23"/>
      <c r="BA2618" s="23"/>
      <c r="BB2618" s="23"/>
      <c r="BC2618" s="23"/>
      <c r="BD2618" s="23"/>
      <c r="BE2618" s="45">
        <v>1499382.7883179595</v>
      </c>
      <c r="BF2618" s="45"/>
      <c r="BG2618" s="23"/>
      <c r="BH2618" s="23"/>
      <c r="BI2618" s="23"/>
      <c r="BJ2618" s="23"/>
      <c r="BK2618" s="23"/>
      <c r="BL2618" s="45">
        <v>1499382.7883179595</v>
      </c>
      <c r="BM2618" s="45">
        <v>0.346</v>
      </c>
      <c r="BN2618" s="23"/>
      <c r="BO2618" s="23"/>
      <c r="BP2618" s="23"/>
      <c r="BQ2618" s="23"/>
      <c r="BR2618" s="23"/>
      <c r="BS2618" s="45">
        <v>1499382.7883179595</v>
      </c>
      <c r="BT2618" s="45">
        <v>0.047</v>
      </c>
      <c r="BU2618" s="23"/>
      <c r="BV2618" s="23"/>
      <c r="BW2618" s="23"/>
      <c r="BX2618" s="23"/>
      <c r="BY2618" s="23"/>
      <c r="BZ2618" s="23"/>
      <c r="CA2618" s="23"/>
    </row>
    <row r="2619" ht="15.75" customHeight="1">
      <c r="A2619" s="45">
        <v>1481574.5631280479</v>
      </c>
      <c r="B2619" s="46">
        <v>0.069</v>
      </c>
      <c r="C2619" s="45"/>
      <c r="D2619" s="45"/>
      <c r="E2619" s="45"/>
      <c r="F2619" s="45"/>
      <c r="G2619" s="45"/>
      <c r="H2619" s="45">
        <v>1481574.5631280479</v>
      </c>
      <c r="I2619" s="46">
        <v>0.204</v>
      </c>
      <c r="J2619" s="45"/>
      <c r="K2619" s="45"/>
      <c r="L2619" s="45"/>
      <c r="M2619" s="45"/>
      <c r="N2619" s="45"/>
      <c r="O2619" s="45">
        <v>1481574.5631280479</v>
      </c>
      <c r="P2619" s="45"/>
      <c r="Q2619" s="45"/>
      <c r="R2619" s="45"/>
      <c r="S2619" s="45"/>
      <c r="T2619" s="45"/>
      <c r="U2619" s="45"/>
      <c r="V2619" s="45">
        <v>1481574.5631280479</v>
      </c>
      <c r="W2619" s="45"/>
      <c r="X2619" s="45"/>
      <c r="Y2619" s="45"/>
      <c r="Z2619" s="45"/>
      <c r="AA2619" s="45"/>
      <c r="AB2619" s="45"/>
      <c r="AC2619" s="45">
        <v>1481574.5631280479</v>
      </c>
      <c r="AD2619" s="45">
        <v>172.27611199163346</v>
      </c>
      <c r="AE2619" s="45"/>
      <c r="AF2619" s="45"/>
      <c r="AG2619" s="45"/>
      <c r="AH2619" s="45"/>
      <c r="AI2619" s="45"/>
      <c r="AJ2619" s="45">
        <v>1481574.5631280479</v>
      </c>
      <c r="AK2619" s="45">
        <v>0.021</v>
      </c>
      <c r="AL2619" s="45"/>
      <c r="AM2619" s="45"/>
      <c r="AN2619" s="45"/>
      <c r="AO2619" s="23"/>
      <c r="AP2619" s="23"/>
      <c r="AQ2619" s="45">
        <v>1481574.5631280479</v>
      </c>
      <c r="AR2619" s="45">
        <v>0.027</v>
      </c>
      <c r="AS2619" s="23"/>
      <c r="AT2619" s="23"/>
      <c r="AU2619" s="23"/>
      <c r="AV2619" s="23"/>
      <c r="AW2619" s="23"/>
      <c r="AX2619" s="45">
        <v>1481574.5631280479</v>
      </c>
      <c r="AY2619" s="23"/>
      <c r="AZ2619" s="23"/>
      <c r="BA2619" s="23"/>
      <c r="BB2619" s="23"/>
      <c r="BC2619" s="23"/>
      <c r="BD2619" s="23"/>
      <c r="BE2619" s="45">
        <v>1481574.5631280479</v>
      </c>
      <c r="BF2619" s="45"/>
      <c r="BG2619" s="23"/>
      <c r="BH2619" s="23"/>
      <c r="BI2619" s="23"/>
      <c r="BJ2619" s="23"/>
      <c r="BK2619" s="23"/>
      <c r="BL2619" s="45">
        <v>1481574.5631280479</v>
      </c>
      <c r="BM2619" s="45">
        <v>0.431</v>
      </c>
      <c r="BN2619" s="23"/>
      <c r="BO2619" s="23"/>
      <c r="BP2619" s="23"/>
      <c r="BQ2619" s="23"/>
      <c r="BR2619" s="23"/>
      <c r="BS2619" s="45">
        <v>1481574.5631280479</v>
      </c>
      <c r="BT2619" s="45">
        <v>0.061</v>
      </c>
      <c r="BU2619" s="23"/>
      <c r="BV2619" s="23"/>
      <c r="BW2619" s="23"/>
      <c r="BX2619" s="23"/>
      <c r="BY2619" s="23"/>
      <c r="BZ2619" s="23"/>
      <c r="CA2619" s="23"/>
    </row>
    <row r="2620" ht="15.75" customHeight="1">
      <c r="A2620" s="45">
        <v>1467399.899504127</v>
      </c>
      <c r="B2620" s="46">
        <v>0.068</v>
      </c>
      <c r="C2620" s="45"/>
      <c r="D2620" s="45"/>
      <c r="E2620" s="45"/>
      <c r="F2620" s="45"/>
      <c r="G2620" s="45"/>
      <c r="H2620" s="45">
        <v>1467399.899504127</v>
      </c>
      <c r="I2620" s="46">
        <v>0.174</v>
      </c>
      <c r="J2620" s="45"/>
      <c r="K2620" s="45"/>
      <c r="L2620" s="45"/>
      <c r="M2620" s="45"/>
      <c r="N2620" s="45"/>
      <c r="O2620" s="45">
        <v>1467399.899504127</v>
      </c>
      <c r="P2620" s="45"/>
      <c r="Q2620" s="45"/>
      <c r="R2620" s="45"/>
      <c r="S2620" s="45"/>
      <c r="T2620" s="45"/>
      <c r="U2620" s="45"/>
      <c r="V2620" s="45">
        <v>1467399.899504127</v>
      </c>
      <c r="W2620" s="45">
        <v>0.0048886637852511294</v>
      </c>
      <c r="X2620" s="45"/>
      <c r="Y2620" s="45"/>
      <c r="Z2620" s="45"/>
      <c r="AA2620" s="45"/>
      <c r="AB2620" s="45"/>
      <c r="AC2620" s="45">
        <v>1467399.899504127</v>
      </c>
      <c r="AD2620" s="45">
        <v>188.179523265195</v>
      </c>
      <c r="AE2620" s="45"/>
      <c r="AF2620" s="45"/>
      <c r="AG2620" s="45"/>
      <c r="AH2620" s="45"/>
      <c r="AI2620" s="45"/>
      <c r="AJ2620" s="45">
        <v>1467399.899504127</v>
      </c>
      <c r="AK2620" s="45">
        <v>0.02</v>
      </c>
      <c r="AL2620" s="45"/>
      <c r="AM2620" s="45"/>
      <c r="AN2620" s="45"/>
      <c r="AO2620" s="23"/>
      <c r="AP2620" s="23"/>
      <c r="AQ2620" s="45">
        <v>1467399.899504127</v>
      </c>
      <c r="AR2620" s="45">
        <v>0.026</v>
      </c>
      <c r="AS2620" s="23"/>
      <c r="AT2620" s="23"/>
      <c r="AU2620" s="23"/>
      <c r="AV2620" s="23"/>
      <c r="AW2620" s="23"/>
      <c r="AX2620" s="45">
        <v>1467399.899504127</v>
      </c>
      <c r="AY2620" s="23">
        <v>0.279</v>
      </c>
      <c r="AZ2620" s="23"/>
      <c r="BA2620" s="23"/>
      <c r="BB2620" s="23"/>
      <c r="BC2620" s="23"/>
      <c r="BD2620" s="23"/>
      <c r="BE2620" s="45">
        <v>1467399.899504127</v>
      </c>
      <c r="BF2620" s="45">
        <v>694.0</v>
      </c>
      <c r="BG2620" s="23"/>
      <c r="BH2620" s="23"/>
      <c r="BI2620" s="23"/>
      <c r="BJ2620" s="23"/>
      <c r="BK2620" s="23"/>
      <c r="BL2620" s="45">
        <v>1467399.899504127</v>
      </c>
      <c r="BM2620" s="45">
        <v>0.466</v>
      </c>
      <c r="BN2620" s="23"/>
      <c r="BO2620" s="23"/>
      <c r="BP2620" s="23"/>
      <c r="BQ2620" s="23"/>
      <c r="BR2620" s="23"/>
      <c r="BS2620" s="45">
        <v>1467399.899504127</v>
      </c>
      <c r="BT2620" s="45">
        <v>0.064</v>
      </c>
      <c r="BU2620" s="23"/>
      <c r="BV2620" s="23"/>
      <c r="BW2620" s="23"/>
      <c r="BX2620" s="23"/>
      <c r="BY2620" s="23"/>
      <c r="BZ2620" s="23"/>
      <c r="CA2620" s="23"/>
    </row>
    <row r="2621" ht="15.75" customHeight="1">
      <c r="A2621" s="45">
        <v>1452930.207883829</v>
      </c>
      <c r="B2621" s="46">
        <v>0.062</v>
      </c>
      <c r="C2621" s="45"/>
      <c r="D2621" s="45"/>
      <c r="E2621" s="45"/>
      <c r="F2621" s="45"/>
      <c r="G2621" s="45"/>
      <c r="H2621" s="45">
        <v>1452930.207883829</v>
      </c>
      <c r="I2621" s="46">
        <v>0.156</v>
      </c>
      <c r="J2621" s="45"/>
      <c r="K2621" s="45"/>
      <c r="L2621" s="45"/>
      <c r="M2621" s="45"/>
      <c r="N2621" s="45"/>
      <c r="O2621" s="45">
        <v>1452930.207883829</v>
      </c>
      <c r="P2621" s="45"/>
      <c r="Q2621" s="45"/>
      <c r="R2621" s="45"/>
      <c r="S2621" s="45"/>
      <c r="T2621" s="45"/>
      <c r="U2621" s="45"/>
      <c r="V2621" s="45">
        <v>1452930.207883829</v>
      </c>
      <c r="W2621" s="45"/>
      <c r="X2621" s="45"/>
      <c r="Y2621" s="45"/>
      <c r="Z2621" s="45"/>
      <c r="AA2621" s="45"/>
      <c r="AB2621" s="45"/>
      <c r="AC2621" s="45">
        <v>1452930.207883829</v>
      </c>
      <c r="AD2621" s="45">
        <v>65.32247528633019</v>
      </c>
      <c r="AE2621" s="45"/>
      <c r="AF2621" s="45"/>
      <c r="AG2621" s="45"/>
      <c r="AH2621" s="45"/>
      <c r="AI2621" s="45"/>
      <c r="AJ2621" s="45">
        <v>1452930.207883829</v>
      </c>
      <c r="AK2621" s="45">
        <v>0.02</v>
      </c>
      <c r="AL2621" s="45"/>
      <c r="AM2621" s="45"/>
      <c r="AN2621" s="45"/>
      <c r="AO2621" s="23"/>
      <c r="AP2621" s="23"/>
      <c r="AQ2621" s="45">
        <v>1452930.207883829</v>
      </c>
      <c r="AR2621" s="45">
        <v>0.025</v>
      </c>
      <c r="AS2621" s="23"/>
      <c r="AT2621" s="23"/>
      <c r="AU2621" s="23"/>
      <c r="AV2621" s="23"/>
      <c r="AW2621" s="23"/>
      <c r="AX2621" s="45">
        <v>1452930.207883829</v>
      </c>
      <c r="AY2621" s="23">
        <v>0.279</v>
      </c>
      <c r="AZ2621" s="23"/>
      <c r="BA2621" s="23"/>
      <c r="BB2621" s="23"/>
      <c r="BC2621" s="23"/>
      <c r="BD2621" s="23"/>
      <c r="BE2621" s="45">
        <v>1452930.207883829</v>
      </c>
      <c r="BF2621" s="45">
        <v>694.0</v>
      </c>
      <c r="BG2621" s="23"/>
      <c r="BH2621" s="23"/>
      <c r="BI2621" s="23"/>
      <c r="BJ2621" s="23"/>
      <c r="BK2621" s="23"/>
      <c r="BL2621" s="45">
        <v>1452930.207883829</v>
      </c>
      <c r="BM2621" s="45">
        <v>0.633</v>
      </c>
      <c r="BN2621" s="23"/>
      <c r="BO2621" s="23"/>
      <c r="BP2621" s="23"/>
      <c r="BQ2621" s="23"/>
      <c r="BR2621" s="23"/>
      <c r="BS2621" s="45">
        <v>1452930.207883829</v>
      </c>
      <c r="BT2621" s="45">
        <v>0.095</v>
      </c>
      <c r="BU2621" s="23"/>
      <c r="BV2621" s="23"/>
      <c r="BW2621" s="23"/>
      <c r="BX2621" s="23"/>
      <c r="BY2621" s="23"/>
      <c r="BZ2621" s="23"/>
      <c r="CA2621" s="23"/>
    </row>
    <row r="2622" ht="15.75" customHeight="1">
      <c r="A2622" s="45">
        <v>1447790.4054009048</v>
      </c>
      <c r="B2622" s="46">
        <v>0.059</v>
      </c>
      <c r="C2622" s="45"/>
      <c r="D2622" s="45"/>
      <c r="E2622" s="45"/>
      <c r="F2622" s="45"/>
      <c r="G2622" s="45"/>
      <c r="H2622" s="45">
        <v>1447790.4054009048</v>
      </c>
      <c r="I2622" s="46">
        <v>0.138</v>
      </c>
      <c r="J2622" s="45"/>
      <c r="K2622" s="45"/>
      <c r="L2622" s="45"/>
      <c r="M2622" s="45"/>
      <c r="N2622" s="45"/>
      <c r="O2622" s="45">
        <v>1447790.4054009048</v>
      </c>
      <c r="P2622" s="45">
        <v>0.0013008563317810564</v>
      </c>
      <c r="Q2622" s="45"/>
      <c r="R2622" s="45"/>
      <c r="S2622" s="45"/>
      <c r="T2622" s="45"/>
      <c r="U2622" s="45"/>
      <c r="V2622" s="45">
        <v>1447790.4054009048</v>
      </c>
      <c r="W2622" s="45">
        <v>0.004490305289822563</v>
      </c>
      <c r="X2622" s="45"/>
      <c r="Y2622" s="45"/>
      <c r="Z2622" s="45"/>
      <c r="AA2622" s="45"/>
      <c r="AB2622" s="45"/>
      <c r="AC2622" s="45">
        <v>1447790.4054009048</v>
      </c>
      <c r="AD2622" s="45">
        <v>54.855387484743346</v>
      </c>
      <c r="AE2622" s="45"/>
      <c r="AF2622" s="45"/>
      <c r="AG2622" s="45"/>
      <c r="AH2622" s="45"/>
      <c r="AI2622" s="45"/>
      <c r="AJ2622" s="45">
        <v>1447790.4054009048</v>
      </c>
      <c r="AK2622" s="45">
        <v>0.019</v>
      </c>
      <c r="AL2622" s="45"/>
      <c r="AM2622" s="45"/>
      <c r="AN2622" s="45"/>
      <c r="AO2622" s="23"/>
      <c r="AP2622" s="23"/>
      <c r="AQ2622" s="45">
        <v>1447790.4054009048</v>
      </c>
      <c r="AR2622" s="45">
        <v>0.024</v>
      </c>
      <c r="AS2622" s="23"/>
      <c r="AT2622" s="23"/>
      <c r="AU2622" s="23"/>
      <c r="AV2622" s="23"/>
      <c r="AW2622" s="23"/>
      <c r="AX2622" s="45">
        <v>1447790.4054009048</v>
      </c>
      <c r="AY2622" s="23">
        <v>0.279</v>
      </c>
      <c r="AZ2622" s="23"/>
      <c r="BA2622" s="23"/>
      <c r="BB2622" s="23"/>
      <c r="BC2622" s="23"/>
      <c r="BD2622" s="23"/>
      <c r="BE2622" s="45">
        <v>1447790.4054009048</v>
      </c>
      <c r="BF2622" s="45">
        <v>694.0</v>
      </c>
      <c r="BG2622" s="23"/>
      <c r="BH2622" s="23"/>
      <c r="BI2622" s="23"/>
      <c r="BJ2622" s="23"/>
      <c r="BK2622" s="23"/>
      <c r="BL2622" s="45">
        <v>1447790.4054009048</v>
      </c>
      <c r="BM2622" s="45">
        <v>0.744</v>
      </c>
      <c r="BN2622" s="23"/>
      <c r="BO2622" s="23"/>
      <c r="BP2622" s="23"/>
      <c r="BQ2622" s="23"/>
      <c r="BR2622" s="23"/>
      <c r="BS2622" s="45">
        <v>1447790.4054009048</v>
      </c>
      <c r="BT2622" s="45">
        <v>0.141</v>
      </c>
      <c r="BU2622" s="23"/>
      <c r="BV2622" s="23"/>
      <c r="BW2622" s="23"/>
      <c r="BX2622" s="23"/>
      <c r="BY2622" s="23"/>
      <c r="BZ2622" s="23"/>
      <c r="CA2622" s="23"/>
    </row>
    <row r="2623" ht="15.75" customHeight="1">
      <c r="A2623" s="45">
        <v>1439736.733854381</v>
      </c>
      <c r="B2623" s="46">
        <v>0.059</v>
      </c>
      <c r="C2623" s="45"/>
      <c r="D2623" s="45"/>
      <c r="E2623" s="45"/>
      <c r="F2623" s="45"/>
      <c r="G2623" s="45"/>
      <c r="H2623" s="45">
        <v>1439736.733854381</v>
      </c>
      <c r="I2623" s="46">
        <v>0.122</v>
      </c>
      <c r="J2623" s="45"/>
      <c r="K2623" s="45"/>
      <c r="L2623" s="45"/>
      <c r="M2623" s="45"/>
      <c r="N2623" s="45"/>
      <c r="O2623" s="45">
        <v>1439736.733854381</v>
      </c>
      <c r="P2623" s="45"/>
      <c r="Q2623" s="45"/>
      <c r="R2623" s="45"/>
      <c r="S2623" s="45"/>
      <c r="T2623" s="45"/>
      <c r="U2623" s="45"/>
      <c r="V2623" s="45">
        <v>1439736.733854381</v>
      </c>
      <c r="W2623" s="45"/>
      <c r="X2623" s="45"/>
      <c r="Y2623" s="45"/>
      <c r="Z2623" s="45"/>
      <c r="AA2623" s="45"/>
      <c r="AB2623" s="45"/>
      <c r="AC2623" s="45">
        <v>1439736.733854381</v>
      </c>
      <c r="AD2623" s="45">
        <v>67.9121100874708</v>
      </c>
      <c r="AE2623" s="45"/>
      <c r="AF2623" s="45"/>
      <c r="AG2623" s="45"/>
      <c r="AH2623" s="45"/>
      <c r="AI2623" s="45"/>
      <c r="AJ2623" s="45">
        <v>1439736.733854381</v>
      </c>
      <c r="AK2623" s="45">
        <v>0.019</v>
      </c>
      <c r="AL2623" s="45"/>
      <c r="AM2623" s="45"/>
      <c r="AN2623" s="45"/>
      <c r="AO2623" s="23"/>
      <c r="AP2623" s="23"/>
      <c r="AQ2623" s="45">
        <v>1439736.733854381</v>
      </c>
      <c r="AR2623" s="45">
        <v>0.024</v>
      </c>
      <c r="AS2623" s="23"/>
      <c r="AT2623" s="23"/>
      <c r="AU2623" s="23"/>
      <c r="AV2623" s="23"/>
      <c r="AW2623" s="23"/>
      <c r="AX2623" s="45">
        <v>1439736.733854381</v>
      </c>
      <c r="AY2623" s="23">
        <v>0.279</v>
      </c>
      <c r="AZ2623" s="23"/>
      <c r="BA2623" s="23"/>
      <c r="BB2623" s="23"/>
      <c r="BC2623" s="23"/>
      <c r="BD2623" s="23"/>
      <c r="BE2623" s="45">
        <v>1439736.733854381</v>
      </c>
      <c r="BF2623" s="45">
        <v>694.0</v>
      </c>
      <c r="BG2623" s="23"/>
      <c r="BH2623" s="23"/>
      <c r="BI2623" s="23"/>
      <c r="BJ2623" s="23"/>
      <c r="BK2623" s="23"/>
      <c r="BL2623" s="45">
        <v>1439736.733854381</v>
      </c>
      <c r="BM2623" s="45">
        <v>1.275</v>
      </c>
      <c r="BN2623" s="23"/>
      <c r="BO2623" s="23"/>
      <c r="BP2623" s="23"/>
      <c r="BQ2623" s="23"/>
      <c r="BR2623" s="23"/>
      <c r="BS2623" s="45">
        <v>1439736.733854381</v>
      </c>
      <c r="BT2623" s="45">
        <v>0.211</v>
      </c>
      <c r="BU2623" s="23"/>
      <c r="BV2623" s="23"/>
      <c r="BW2623" s="23"/>
      <c r="BX2623" s="23"/>
      <c r="BY2623" s="23"/>
      <c r="BZ2623" s="23"/>
      <c r="CA2623" s="23"/>
    </row>
    <row r="2624" ht="15.75" customHeight="1">
      <c r="A2624" s="45">
        <v>1436060.695191792</v>
      </c>
      <c r="B2624" s="46">
        <v>0.061</v>
      </c>
      <c r="C2624" s="45"/>
      <c r="D2624" s="45"/>
      <c r="E2624" s="45"/>
      <c r="F2624" s="45"/>
      <c r="G2624" s="45"/>
      <c r="H2624" s="45">
        <v>1436060.695191792</v>
      </c>
      <c r="I2624" s="46">
        <v>0.117</v>
      </c>
      <c r="J2624" s="45"/>
      <c r="K2624" s="45"/>
      <c r="L2624" s="45"/>
      <c r="M2624" s="45"/>
      <c r="N2624" s="45"/>
      <c r="O2624" s="45">
        <v>1436060.695191792</v>
      </c>
      <c r="P2624" s="45">
        <v>0.0013726202628740823</v>
      </c>
      <c r="Q2624" s="45"/>
      <c r="R2624" s="45"/>
      <c r="S2624" s="45"/>
      <c r="T2624" s="45"/>
      <c r="U2624" s="45"/>
      <c r="V2624" s="45">
        <v>1436060.695191792</v>
      </c>
      <c r="W2624" s="45">
        <v>0.004694591991510517</v>
      </c>
      <c r="X2624" s="45"/>
      <c r="Y2624" s="45"/>
      <c r="Z2624" s="45"/>
      <c r="AA2624" s="45"/>
      <c r="AB2624" s="45"/>
      <c r="AC2624" s="45">
        <v>1436060.695191792</v>
      </c>
      <c r="AD2624" s="45">
        <v>67.28530700363149</v>
      </c>
      <c r="AE2624" s="45"/>
      <c r="AF2624" s="45"/>
      <c r="AG2624" s="45"/>
      <c r="AH2624" s="45"/>
      <c r="AI2624" s="45"/>
      <c r="AJ2624" s="45">
        <v>1436060.695191792</v>
      </c>
      <c r="AK2624" s="45">
        <v>0.019</v>
      </c>
      <c r="AL2624" s="45"/>
      <c r="AM2624" s="45"/>
      <c r="AN2624" s="45"/>
      <c r="AO2624" s="23"/>
      <c r="AP2624" s="23"/>
      <c r="AQ2624" s="45">
        <v>1436060.695191792</v>
      </c>
      <c r="AR2624" s="45">
        <v>0.023</v>
      </c>
      <c r="AS2624" s="23"/>
      <c r="AT2624" s="23"/>
      <c r="AU2624" s="23"/>
      <c r="AV2624" s="23"/>
      <c r="AW2624" s="23"/>
      <c r="AX2624" s="45">
        <v>1436060.695191792</v>
      </c>
      <c r="AY2624" s="23">
        <v>0.279</v>
      </c>
      <c r="AZ2624" s="23"/>
      <c r="BA2624" s="23"/>
      <c r="BB2624" s="23"/>
      <c r="BC2624" s="23"/>
      <c r="BD2624" s="23"/>
      <c r="BE2624" s="45">
        <v>1436060.695191792</v>
      </c>
      <c r="BF2624" s="45">
        <v>694.0</v>
      </c>
      <c r="BG2624" s="23"/>
      <c r="BH2624" s="23"/>
      <c r="BI2624" s="23"/>
      <c r="BJ2624" s="23"/>
      <c r="BK2624" s="23"/>
      <c r="BL2624" s="45">
        <v>1436060.695191792</v>
      </c>
      <c r="BM2624" s="45">
        <v>1.469</v>
      </c>
      <c r="BN2624" s="23"/>
      <c r="BO2624" s="23"/>
      <c r="BP2624" s="23"/>
      <c r="BQ2624" s="23"/>
      <c r="BR2624" s="23"/>
      <c r="BS2624" s="45">
        <v>1436060.695191792</v>
      </c>
      <c r="BT2624" s="45">
        <v>0.314</v>
      </c>
      <c r="BU2624" s="23"/>
      <c r="BV2624" s="23"/>
      <c r="BW2624" s="23"/>
      <c r="BX2624" s="23"/>
      <c r="BY2624" s="23"/>
      <c r="BZ2624" s="23"/>
      <c r="CA2624" s="23"/>
    </row>
    <row r="2625" ht="15.75" customHeight="1">
      <c r="A2625" s="45">
        <v>1434395.0015239257</v>
      </c>
      <c r="B2625" s="46">
        <v>0.058</v>
      </c>
      <c r="C2625" s="45"/>
      <c r="D2625" s="45"/>
      <c r="E2625" s="45"/>
      <c r="F2625" s="45"/>
      <c r="G2625" s="45"/>
      <c r="H2625" s="45">
        <v>1434395.0015239257</v>
      </c>
      <c r="I2625" s="46">
        <v>0.116</v>
      </c>
      <c r="J2625" s="45"/>
      <c r="K2625" s="45"/>
      <c r="L2625" s="45"/>
      <c r="M2625" s="45"/>
      <c r="N2625" s="45"/>
      <c r="O2625" s="45">
        <v>1434395.0015239257</v>
      </c>
      <c r="P2625" s="45">
        <v>0.0013258153002133496</v>
      </c>
      <c r="Q2625" s="45"/>
      <c r="R2625" s="45"/>
      <c r="S2625" s="45"/>
      <c r="T2625" s="45"/>
      <c r="U2625" s="45"/>
      <c r="V2625" s="45">
        <v>1434395.0015239257</v>
      </c>
      <c r="W2625" s="45">
        <v>0.0045336787564766836</v>
      </c>
      <c r="X2625" s="45"/>
      <c r="Y2625" s="45"/>
      <c r="Z2625" s="45"/>
      <c r="AA2625" s="45"/>
      <c r="AB2625" s="45"/>
      <c r="AC2625" s="45">
        <v>1434395.0015239257</v>
      </c>
      <c r="AD2625" s="45">
        <v>78.10118866199329</v>
      </c>
      <c r="AE2625" s="45"/>
      <c r="AF2625" s="45"/>
      <c r="AG2625" s="45"/>
      <c r="AH2625" s="45"/>
      <c r="AI2625" s="45"/>
      <c r="AJ2625" s="45">
        <v>1434395.0015239257</v>
      </c>
      <c r="AK2625" s="45">
        <v>0.018</v>
      </c>
      <c r="AL2625" s="45"/>
      <c r="AM2625" s="45"/>
      <c r="AN2625" s="45"/>
      <c r="AO2625" s="23"/>
      <c r="AP2625" s="23"/>
      <c r="AQ2625" s="45">
        <v>1434395.0015239257</v>
      </c>
      <c r="AR2625" s="45">
        <v>0.022</v>
      </c>
      <c r="AS2625" s="23"/>
      <c r="AT2625" s="23"/>
      <c r="AU2625" s="23"/>
      <c r="AV2625" s="23"/>
      <c r="AW2625" s="23"/>
      <c r="AX2625" s="45">
        <v>1434395.0015239257</v>
      </c>
      <c r="AY2625" s="23">
        <v>0.279</v>
      </c>
      <c r="AZ2625" s="23"/>
      <c r="BA2625" s="23"/>
      <c r="BB2625" s="23"/>
      <c r="BC2625" s="23"/>
      <c r="BD2625" s="23"/>
      <c r="BE2625" s="45">
        <v>1434395.0015239257</v>
      </c>
      <c r="BF2625" s="45">
        <v>694.0</v>
      </c>
      <c r="BG2625" s="23"/>
      <c r="BH2625" s="23"/>
      <c r="BI2625" s="23"/>
      <c r="BJ2625" s="23"/>
      <c r="BK2625" s="23"/>
      <c r="BL2625" s="45">
        <v>1434395.0015239257</v>
      </c>
      <c r="BM2625" s="45">
        <v>0.993</v>
      </c>
      <c r="BN2625" s="23"/>
      <c r="BO2625" s="23"/>
      <c r="BP2625" s="23"/>
      <c r="BQ2625" s="23"/>
      <c r="BR2625" s="23"/>
      <c r="BS2625" s="45">
        <v>1434395.0015239257</v>
      </c>
      <c r="BT2625" s="45">
        <v>0.316</v>
      </c>
      <c r="BU2625" s="23"/>
      <c r="BV2625" s="23"/>
      <c r="BW2625" s="23"/>
      <c r="BX2625" s="23"/>
      <c r="BY2625" s="23"/>
      <c r="BZ2625" s="23"/>
      <c r="CA2625" s="23"/>
    </row>
    <row r="2626" ht="15.75" customHeight="1">
      <c r="A2626" s="45">
        <v>1442159.766385219</v>
      </c>
      <c r="B2626" s="46">
        <v>0.06</v>
      </c>
      <c r="C2626" s="45"/>
      <c r="D2626" s="45"/>
      <c r="E2626" s="45"/>
      <c r="F2626" s="45"/>
      <c r="G2626" s="45"/>
      <c r="H2626" s="45">
        <v>1442159.766385219</v>
      </c>
      <c r="I2626" s="46">
        <v>0.118</v>
      </c>
      <c r="J2626" s="45"/>
      <c r="K2626" s="45"/>
      <c r="L2626" s="45"/>
      <c r="M2626" s="45"/>
      <c r="N2626" s="45"/>
      <c r="O2626" s="45">
        <v>1442159.766385219</v>
      </c>
      <c r="P2626" s="45"/>
      <c r="Q2626" s="45"/>
      <c r="R2626" s="45"/>
      <c r="S2626" s="45"/>
      <c r="T2626" s="45"/>
      <c r="U2626" s="45"/>
      <c r="V2626" s="45">
        <v>1442159.766385219</v>
      </c>
      <c r="W2626" s="45"/>
      <c r="X2626" s="45"/>
      <c r="Y2626" s="45"/>
      <c r="Z2626" s="45"/>
      <c r="AA2626" s="45"/>
      <c r="AB2626" s="45"/>
      <c r="AC2626" s="45">
        <v>1442159.766385219</v>
      </c>
      <c r="AD2626" s="45">
        <v>92.49453999067504</v>
      </c>
      <c r="AE2626" s="45"/>
      <c r="AF2626" s="45"/>
      <c r="AG2626" s="45"/>
      <c r="AH2626" s="45"/>
      <c r="AI2626" s="45"/>
      <c r="AJ2626" s="45">
        <v>1442159.766385219</v>
      </c>
      <c r="AK2626" s="45">
        <v>0.018</v>
      </c>
      <c r="AL2626" s="45"/>
      <c r="AM2626" s="45"/>
      <c r="AN2626" s="45"/>
      <c r="AO2626" s="23"/>
      <c r="AP2626" s="23"/>
      <c r="AQ2626" s="45">
        <v>1442159.766385219</v>
      </c>
      <c r="AR2626" s="45">
        <v>0.022</v>
      </c>
      <c r="AS2626" s="23"/>
      <c r="AT2626" s="23"/>
      <c r="AU2626" s="23"/>
      <c r="AV2626" s="23"/>
      <c r="AW2626" s="23"/>
      <c r="AX2626" s="45">
        <v>1442159.766385219</v>
      </c>
      <c r="AY2626" s="23">
        <v>0.279</v>
      </c>
      <c r="AZ2626" s="23"/>
      <c r="BA2626" s="23"/>
      <c r="BB2626" s="23"/>
      <c r="BC2626" s="23"/>
      <c r="BD2626" s="23"/>
      <c r="BE2626" s="45">
        <v>1442159.766385219</v>
      </c>
      <c r="BF2626" s="45">
        <v>694.0</v>
      </c>
      <c r="BG2626" s="23"/>
      <c r="BH2626" s="23"/>
      <c r="BI2626" s="23"/>
      <c r="BJ2626" s="23"/>
      <c r="BK2626" s="23"/>
      <c r="BL2626" s="45">
        <v>1442159.766385219</v>
      </c>
      <c r="BM2626" s="45">
        <v>1.007</v>
      </c>
      <c r="BN2626" s="23"/>
      <c r="BO2626" s="23"/>
      <c r="BP2626" s="23"/>
      <c r="BQ2626" s="23"/>
      <c r="BR2626" s="23"/>
      <c r="BS2626" s="45">
        <v>1442159.766385219</v>
      </c>
      <c r="BT2626" s="45">
        <v>0.32</v>
      </c>
      <c r="BU2626" s="23"/>
      <c r="BV2626" s="23"/>
      <c r="BW2626" s="23"/>
      <c r="BX2626" s="23"/>
      <c r="BY2626" s="23"/>
      <c r="BZ2626" s="23"/>
      <c r="CA2626" s="23"/>
    </row>
    <row r="2627" ht="15.75" customHeight="1">
      <c r="A2627" s="45">
        <v>1431134.3750993842</v>
      </c>
      <c r="B2627" s="46">
        <v>0.059</v>
      </c>
      <c r="C2627" s="45"/>
      <c r="D2627" s="45"/>
      <c r="E2627" s="45"/>
      <c r="F2627" s="45"/>
      <c r="G2627" s="45"/>
      <c r="H2627" s="45">
        <v>1431134.3750993842</v>
      </c>
      <c r="I2627" s="46">
        <v>0.117</v>
      </c>
      <c r="J2627" s="45"/>
      <c r="K2627" s="45"/>
      <c r="L2627" s="45"/>
      <c r="M2627" s="45"/>
      <c r="N2627" s="45"/>
      <c r="O2627" s="45">
        <v>1431134.3750993842</v>
      </c>
      <c r="P2627" s="45">
        <v>0.0013357254167594254</v>
      </c>
      <c r="Q2627" s="45"/>
      <c r="R2627" s="45"/>
      <c r="S2627" s="45"/>
      <c r="T2627" s="45"/>
      <c r="U2627" s="45"/>
      <c r="V2627" s="45">
        <v>1431134.3750993842</v>
      </c>
      <c r="W2627" s="45">
        <v>0.004568405416983917</v>
      </c>
      <c r="X2627" s="45"/>
      <c r="Y2627" s="45"/>
      <c r="Z2627" s="45"/>
      <c r="AA2627" s="45"/>
      <c r="AB2627" s="45"/>
      <c r="AC2627" s="45">
        <v>1431134.3750993842</v>
      </c>
      <c r="AD2627" s="45">
        <v>108.50430556309058</v>
      </c>
      <c r="AE2627" s="45"/>
      <c r="AF2627" s="45"/>
      <c r="AG2627" s="45"/>
      <c r="AH2627" s="45"/>
      <c r="AI2627" s="45"/>
      <c r="AJ2627" s="45">
        <v>1431134.3750993842</v>
      </c>
      <c r="AK2627" s="45">
        <v>0.018</v>
      </c>
      <c r="AL2627" s="45"/>
      <c r="AM2627" s="45"/>
      <c r="AN2627" s="45"/>
      <c r="AO2627" s="23"/>
      <c r="AP2627" s="23"/>
      <c r="AQ2627" s="45">
        <v>1431134.3750993842</v>
      </c>
      <c r="AR2627" s="45">
        <v>0.021</v>
      </c>
      <c r="AS2627" s="23"/>
      <c r="AT2627" s="23"/>
      <c r="AU2627" s="23"/>
      <c r="AV2627" s="23"/>
      <c r="AW2627" s="23"/>
      <c r="AX2627" s="45">
        <v>1431134.3750993842</v>
      </c>
      <c r="AY2627" s="23">
        <v>0.279</v>
      </c>
      <c r="AZ2627" s="23"/>
      <c r="BA2627" s="23"/>
      <c r="BB2627" s="23"/>
      <c r="BC2627" s="23"/>
      <c r="BD2627" s="23"/>
      <c r="BE2627" s="45">
        <v>1431134.3750993842</v>
      </c>
      <c r="BF2627" s="45">
        <v>694.0</v>
      </c>
      <c r="BG2627" s="23"/>
      <c r="BH2627" s="23"/>
      <c r="BI2627" s="23"/>
      <c r="BJ2627" s="23"/>
      <c r="BK2627" s="23"/>
      <c r="BL2627" s="45">
        <v>1431134.3750993842</v>
      </c>
      <c r="BM2627" s="45">
        <v>1.065</v>
      </c>
      <c r="BN2627" s="23"/>
      <c r="BO2627" s="23"/>
      <c r="BP2627" s="23"/>
      <c r="BQ2627" s="23"/>
      <c r="BR2627" s="23"/>
      <c r="BS2627" s="45">
        <v>1431134.3750993842</v>
      </c>
      <c r="BT2627" s="45">
        <v>0.347</v>
      </c>
      <c r="BU2627" s="23"/>
      <c r="BV2627" s="23"/>
      <c r="BW2627" s="23"/>
      <c r="BX2627" s="23"/>
      <c r="BY2627" s="23"/>
      <c r="BZ2627" s="23"/>
      <c r="CA2627" s="23"/>
    </row>
    <row r="2628" ht="15.75" customHeight="1">
      <c r="A2628" s="45">
        <v>2602564.709222543</v>
      </c>
      <c r="B2628" s="46">
        <v>0.04</v>
      </c>
      <c r="C2628" s="45"/>
      <c r="D2628" s="45"/>
      <c r="E2628" s="45"/>
      <c r="F2628" s="45"/>
      <c r="G2628" s="45"/>
      <c r="H2628" s="45">
        <v>2602564.709222543</v>
      </c>
      <c r="I2628" s="46">
        <v>0.165</v>
      </c>
      <c r="J2628" s="45"/>
      <c r="K2628" s="45"/>
      <c r="L2628" s="45"/>
      <c r="M2628" s="45"/>
      <c r="N2628" s="45"/>
      <c r="O2628" s="45">
        <v>2602564.709222543</v>
      </c>
      <c r="P2628" s="45"/>
      <c r="Q2628" s="45"/>
      <c r="R2628" s="45"/>
      <c r="S2628" s="45"/>
      <c r="T2628" s="45"/>
      <c r="U2628" s="45"/>
      <c r="V2628" s="45">
        <v>2602564.709222543</v>
      </c>
      <c r="W2628" s="45"/>
      <c r="X2628" s="45"/>
      <c r="Y2628" s="45"/>
      <c r="Z2628" s="45"/>
      <c r="AA2628" s="45"/>
      <c r="AB2628" s="45"/>
      <c r="AC2628" s="45">
        <v>2602564.709222543</v>
      </c>
      <c r="AD2628" s="45">
        <v>149.84463477341913</v>
      </c>
      <c r="AE2628" s="45"/>
      <c r="AF2628" s="45"/>
      <c r="AG2628" s="45"/>
      <c r="AH2628" s="45"/>
      <c r="AI2628" s="45"/>
      <c r="AJ2628" s="45">
        <v>2602564.709222543</v>
      </c>
      <c r="AK2628" s="45">
        <v>0.015</v>
      </c>
      <c r="AL2628" s="45"/>
      <c r="AM2628" s="45"/>
      <c r="AN2628" s="45"/>
      <c r="AO2628" s="23"/>
      <c r="AP2628" s="23"/>
      <c r="AQ2628" s="45">
        <v>2602564.709222543</v>
      </c>
      <c r="AR2628" s="45">
        <v>0.025</v>
      </c>
      <c r="AS2628" s="23"/>
      <c r="AT2628" s="23"/>
      <c r="AU2628" s="23"/>
      <c r="AV2628" s="23"/>
      <c r="AW2628" s="23"/>
      <c r="AX2628" s="45">
        <v>2602564.709222543</v>
      </c>
      <c r="AY2628" s="23"/>
      <c r="AZ2628" s="23"/>
      <c r="BA2628" s="23"/>
      <c r="BB2628" s="23"/>
      <c r="BC2628" s="23"/>
      <c r="BD2628" s="23"/>
      <c r="BE2628" s="45">
        <v>2602564.709222543</v>
      </c>
      <c r="BF2628" s="45"/>
      <c r="BG2628" s="23"/>
      <c r="BH2628" s="23"/>
      <c r="BI2628" s="23"/>
      <c r="BJ2628" s="23"/>
      <c r="BK2628" s="23"/>
      <c r="BL2628" s="45">
        <v>2602564.709222543</v>
      </c>
      <c r="BM2628" s="45">
        <v>0.128</v>
      </c>
      <c r="BN2628" s="23"/>
      <c r="BO2628" s="23"/>
      <c r="BP2628" s="23"/>
      <c r="BQ2628" s="23"/>
      <c r="BR2628" s="23"/>
      <c r="BS2628" s="45">
        <v>2602564.709222543</v>
      </c>
      <c r="BT2628" s="45">
        <v>0.077</v>
      </c>
      <c r="BU2628" s="23"/>
      <c r="BV2628" s="23"/>
      <c r="BW2628" s="23"/>
      <c r="BX2628" s="23"/>
      <c r="BY2628" s="23"/>
      <c r="BZ2628" s="23"/>
      <c r="CA2628" s="23"/>
    </row>
    <row r="2629" ht="15.75" customHeight="1">
      <c r="A2629" s="45">
        <v>2609351.0653933245</v>
      </c>
      <c r="B2629" s="46">
        <v>0.044</v>
      </c>
      <c r="C2629" s="45"/>
      <c r="D2629" s="45"/>
      <c r="E2629" s="45"/>
      <c r="F2629" s="45"/>
      <c r="G2629" s="45"/>
      <c r="H2629" s="45">
        <v>2609351.0653933245</v>
      </c>
      <c r="I2629" s="46">
        <v>0.157</v>
      </c>
      <c r="J2629" s="45"/>
      <c r="K2629" s="45"/>
      <c r="L2629" s="45"/>
      <c r="M2629" s="45"/>
      <c r="N2629" s="45"/>
      <c r="O2629" s="45">
        <v>2609351.0653933245</v>
      </c>
      <c r="P2629" s="45">
        <v>0.016440483610210107</v>
      </c>
      <c r="Q2629" s="45"/>
      <c r="R2629" s="45"/>
      <c r="S2629" s="45"/>
      <c r="T2629" s="45"/>
      <c r="U2629" s="45"/>
      <c r="V2629" s="45">
        <v>2609351.0653933245</v>
      </c>
      <c r="W2629" s="45"/>
      <c r="X2629" s="45"/>
      <c r="Y2629" s="45"/>
      <c r="Z2629" s="45"/>
      <c r="AA2629" s="45"/>
      <c r="AB2629" s="45"/>
      <c r="AC2629" s="45">
        <v>2609351.0653933245</v>
      </c>
      <c r="AD2629" s="45">
        <v>135.18324796616017</v>
      </c>
      <c r="AE2629" s="45"/>
      <c r="AF2629" s="45"/>
      <c r="AG2629" s="45"/>
      <c r="AH2629" s="45"/>
      <c r="AI2629" s="45"/>
      <c r="AJ2629" s="45">
        <v>2609351.0653933245</v>
      </c>
      <c r="AK2629" s="45">
        <v>0.015</v>
      </c>
      <c r="AL2629" s="45"/>
      <c r="AM2629" s="45"/>
      <c r="AN2629" s="45"/>
      <c r="AO2629" s="23"/>
      <c r="AP2629" s="23"/>
      <c r="AQ2629" s="45">
        <v>2609351.0653933245</v>
      </c>
      <c r="AR2629" s="45">
        <v>0.025</v>
      </c>
      <c r="AS2629" s="23"/>
      <c r="AT2629" s="23"/>
      <c r="AU2629" s="23"/>
      <c r="AV2629" s="23"/>
      <c r="AW2629" s="23"/>
      <c r="AX2629" s="45">
        <v>2609351.0653933245</v>
      </c>
      <c r="AY2629" s="23"/>
      <c r="AZ2629" s="23"/>
      <c r="BA2629" s="23"/>
      <c r="BB2629" s="23"/>
      <c r="BC2629" s="23"/>
      <c r="BD2629" s="23"/>
      <c r="BE2629" s="45">
        <v>2609351.0653933245</v>
      </c>
      <c r="BF2629" s="45"/>
      <c r="BG2629" s="23"/>
      <c r="BH2629" s="23"/>
      <c r="BI2629" s="23"/>
      <c r="BJ2629" s="23"/>
      <c r="BK2629" s="23"/>
      <c r="BL2629" s="45">
        <v>2609351.0653933245</v>
      </c>
      <c r="BM2629" s="45">
        <v>0.201</v>
      </c>
      <c r="BN2629" s="23"/>
      <c r="BO2629" s="23"/>
      <c r="BP2629" s="23"/>
      <c r="BQ2629" s="23"/>
      <c r="BR2629" s="23"/>
      <c r="BS2629" s="45">
        <v>2609351.0653933245</v>
      </c>
      <c r="BT2629" s="45">
        <v>0.154</v>
      </c>
      <c r="BU2629" s="23"/>
      <c r="BV2629" s="23"/>
      <c r="BW2629" s="23"/>
      <c r="BX2629" s="23"/>
      <c r="BY2629" s="23"/>
      <c r="BZ2629" s="23"/>
      <c r="CA2629" s="23"/>
    </row>
    <row r="2630" ht="15.75" customHeight="1">
      <c r="A2630" s="45">
        <v>2684462.907844658</v>
      </c>
      <c r="B2630" s="46">
        <v>0.05</v>
      </c>
      <c r="C2630" s="45"/>
      <c r="D2630" s="45"/>
      <c r="E2630" s="45"/>
      <c r="F2630" s="45"/>
      <c r="G2630" s="45"/>
      <c r="H2630" s="45">
        <v>2684462.907844658</v>
      </c>
      <c r="I2630" s="46">
        <v>0.125</v>
      </c>
      <c r="J2630" s="45"/>
      <c r="K2630" s="45"/>
      <c r="L2630" s="45"/>
      <c r="M2630" s="45"/>
      <c r="N2630" s="45"/>
      <c r="O2630" s="45">
        <v>2684462.907844658</v>
      </c>
      <c r="P2630" s="45">
        <v>0.016725064822344125</v>
      </c>
      <c r="Q2630" s="45"/>
      <c r="R2630" s="45"/>
      <c r="S2630" s="45"/>
      <c r="T2630" s="45"/>
      <c r="U2630" s="45"/>
      <c r="V2630" s="45">
        <v>2684462.907844658</v>
      </c>
      <c r="W2630" s="45">
        <v>0.039665874371831764</v>
      </c>
      <c r="X2630" s="45"/>
      <c r="Y2630" s="45"/>
      <c r="Z2630" s="45"/>
      <c r="AA2630" s="45"/>
      <c r="AB2630" s="45"/>
      <c r="AC2630" s="45">
        <v>2684462.907844658</v>
      </c>
      <c r="AD2630" s="45">
        <v>162.78958741448656</v>
      </c>
      <c r="AE2630" s="45"/>
      <c r="AF2630" s="45"/>
      <c r="AG2630" s="45"/>
      <c r="AH2630" s="45"/>
      <c r="AI2630" s="45"/>
      <c r="AJ2630" s="45">
        <v>2684462.907844658</v>
      </c>
      <c r="AK2630" s="45">
        <v>0.015</v>
      </c>
      <c r="AL2630" s="45"/>
      <c r="AM2630" s="45"/>
      <c r="AN2630" s="45"/>
      <c r="AO2630" s="23"/>
      <c r="AP2630" s="23"/>
      <c r="AQ2630" s="45">
        <v>2684462.907844658</v>
      </c>
      <c r="AR2630" s="45">
        <v>0.025</v>
      </c>
      <c r="AS2630" s="23"/>
      <c r="AT2630" s="23"/>
      <c r="AU2630" s="23"/>
      <c r="AV2630" s="23"/>
      <c r="AW2630" s="23"/>
      <c r="AX2630" s="45">
        <v>2684462.907844658</v>
      </c>
      <c r="AY2630" s="23"/>
      <c r="AZ2630" s="23"/>
      <c r="BA2630" s="23"/>
      <c r="BB2630" s="23"/>
      <c r="BC2630" s="23"/>
      <c r="BD2630" s="23"/>
      <c r="BE2630" s="45">
        <v>2684462.907844658</v>
      </c>
      <c r="BF2630" s="45"/>
      <c r="BG2630" s="23"/>
      <c r="BH2630" s="23"/>
      <c r="BI2630" s="23"/>
      <c r="BJ2630" s="23"/>
      <c r="BK2630" s="23"/>
      <c r="BL2630" s="45">
        <v>2684462.907844658</v>
      </c>
      <c r="BM2630" s="45">
        <v>0.206</v>
      </c>
      <c r="BN2630" s="23"/>
      <c r="BO2630" s="23"/>
      <c r="BP2630" s="23"/>
      <c r="BQ2630" s="23"/>
      <c r="BR2630" s="23"/>
      <c r="BS2630" s="45">
        <v>2684462.907844658</v>
      </c>
      <c r="BT2630" s="45">
        <v>0.22</v>
      </c>
      <c r="BU2630" s="23"/>
      <c r="BV2630" s="23"/>
      <c r="BW2630" s="23"/>
      <c r="BX2630" s="23"/>
      <c r="BY2630" s="23"/>
      <c r="BZ2630" s="23"/>
      <c r="CA2630" s="23"/>
    </row>
    <row r="2631" ht="15.75" customHeight="1">
      <c r="A2631" s="45">
        <v>2718347.992161188</v>
      </c>
      <c r="B2631" s="46">
        <v>0.051</v>
      </c>
      <c r="C2631" s="45"/>
      <c r="D2631" s="45"/>
      <c r="E2631" s="45"/>
      <c r="F2631" s="45"/>
      <c r="G2631" s="45"/>
      <c r="H2631" s="45">
        <v>2718347.992161188</v>
      </c>
      <c r="I2631" s="46">
        <v>0.112</v>
      </c>
      <c r="J2631" s="45"/>
      <c r="K2631" s="45"/>
      <c r="L2631" s="45"/>
      <c r="M2631" s="45"/>
      <c r="N2631" s="45"/>
      <c r="O2631" s="45">
        <v>2718347.992161188</v>
      </c>
      <c r="P2631" s="45">
        <v>0.015793679724083784</v>
      </c>
      <c r="Q2631" s="45"/>
      <c r="R2631" s="45"/>
      <c r="S2631" s="45"/>
      <c r="T2631" s="45"/>
      <c r="U2631" s="45"/>
      <c r="V2631" s="45">
        <v>2718347.992161188</v>
      </c>
      <c r="W2631" s="45">
        <v>0.03752488573591678</v>
      </c>
      <c r="X2631" s="45"/>
      <c r="Y2631" s="45"/>
      <c r="Z2631" s="45"/>
      <c r="AA2631" s="45"/>
      <c r="AB2631" s="45"/>
      <c r="AC2631" s="45">
        <v>2718347.992161188</v>
      </c>
      <c r="AD2631" s="45">
        <v>111.3821670140544</v>
      </c>
      <c r="AE2631" s="45"/>
      <c r="AF2631" s="45"/>
      <c r="AG2631" s="45"/>
      <c r="AH2631" s="45"/>
      <c r="AI2631" s="45"/>
      <c r="AJ2631" s="45">
        <v>2718347.992161188</v>
      </c>
      <c r="AK2631" s="45">
        <v>0.015</v>
      </c>
      <c r="AL2631" s="45"/>
      <c r="AM2631" s="45"/>
      <c r="AN2631" s="45"/>
      <c r="AO2631" s="23"/>
      <c r="AP2631" s="23"/>
      <c r="AQ2631" s="45">
        <v>2718347.992161188</v>
      </c>
      <c r="AR2631" s="45">
        <v>0.025</v>
      </c>
      <c r="AS2631" s="23"/>
      <c r="AT2631" s="23"/>
      <c r="AU2631" s="23"/>
      <c r="AV2631" s="23"/>
      <c r="AW2631" s="23"/>
      <c r="AX2631" s="45">
        <v>2718347.992161188</v>
      </c>
      <c r="AY2631" s="23"/>
      <c r="AZ2631" s="23"/>
      <c r="BA2631" s="23"/>
      <c r="BB2631" s="23"/>
      <c r="BC2631" s="23"/>
      <c r="BD2631" s="23"/>
      <c r="BE2631" s="45">
        <v>2718347.992161188</v>
      </c>
      <c r="BF2631" s="45"/>
      <c r="BG2631" s="23"/>
      <c r="BH2631" s="23"/>
      <c r="BI2631" s="23"/>
      <c r="BJ2631" s="23"/>
      <c r="BK2631" s="23"/>
      <c r="BL2631" s="45">
        <v>2718347.992161188</v>
      </c>
      <c r="BM2631" s="45">
        <v>0.262</v>
      </c>
      <c r="BN2631" s="23"/>
      <c r="BO2631" s="23"/>
      <c r="BP2631" s="23"/>
      <c r="BQ2631" s="23"/>
      <c r="BR2631" s="23"/>
      <c r="BS2631" s="45">
        <v>2718347.992161188</v>
      </c>
      <c r="BT2631" s="45">
        <v>0.26</v>
      </c>
      <c r="BU2631" s="23"/>
      <c r="BV2631" s="23"/>
      <c r="BW2631" s="23"/>
      <c r="BX2631" s="23"/>
      <c r="BY2631" s="23"/>
      <c r="BZ2631" s="23"/>
      <c r="CA2631" s="23"/>
    </row>
    <row r="2632" ht="15.75" customHeight="1">
      <c r="A2632" s="45">
        <v>2805377.3348760325</v>
      </c>
      <c r="B2632" s="46">
        <v>0.052</v>
      </c>
      <c r="C2632" s="45"/>
      <c r="D2632" s="45"/>
      <c r="E2632" s="45"/>
      <c r="F2632" s="45"/>
      <c r="G2632" s="45"/>
      <c r="H2632" s="45">
        <v>2805377.3348760325</v>
      </c>
      <c r="I2632" s="46">
        <v>0.093</v>
      </c>
      <c r="J2632" s="45"/>
      <c r="K2632" s="45"/>
      <c r="L2632" s="45"/>
      <c r="M2632" s="45"/>
      <c r="N2632" s="45"/>
      <c r="O2632" s="45">
        <v>2805377.3348760325</v>
      </c>
      <c r="P2632" s="45"/>
      <c r="Q2632" s="45"/>
      <c r="R2632" s="45"/>
      <c r="S2632" s="45"/>
      <c r="T2632" s="45"/>
      <c r="U2632" s="45"/>
      <c r="V2632" s="45">
        <v>2805377.3348760325</v>
      </c>
      <c r="W2632" s="45"/>
      <c r="X2632" s="45"/>
      <c r="Y2632" s="45"/>
      <c r="Z2632" s="45"/>
      <c r="AA2632" s="45"/>
      <c r="AB2632" s="45"/>
      <c r="AC2632" s="45">
        <v>2805377.3348760325</v>
      </c>
      <c r="AD2632" s="45">
        <v>109.27022215953608</v>
      </c>
      <c r="AE2632" s="45"/>
      <c r="AF2632" s="45"/>
      <c r="AG2632" s="45"/>
      <c r="AH2632" s="45"/>
      <c r="AI2632" s="45"/>
      <c r="AJ2632" s="45">
        <v>2805377.3348760325</v>
      </c>
      <c r="AK2632" s="45">
        <v>0.015</v>
      </c>
      <c r="AL2632" s="45"/>
      <c r="AM2632" s="45"/>
      <c r="AN2632" s="45"/>
      <c r="AO2632" s="23"/>
      <c r="AP2632" s="23"/>
      <c r="AQ2632" s="45">
        <v>2805377.3348760325</v>
      </c>
      <c r="AR2632" s="45">
        <v>0.024</v>
      </c>
      <c r="AS2632" s="23"/>
      <c r="AT2632" s="23"/>
      <c r="AU2632" s="23"/>
      <c r="AV2632" s="23"/>
      <c r="AW2632" s="23"/>
      <c r="AX2632" s="45">
        <v>2805377.3348760325</v>
      </c>
      <c r="AY2632" s="23"/>
      <c r="AZ2632" s="23"/>
      <c r="BA2632" s="23"/>
      <c r="BB2632" s="23"/>
      <c r="BC2632" s="23"/>
      <c r="BD2632" s="23"/>
      <c r="BE2632" s="45">
        <v>2805377.3348760325</v>
      </c>
      <c r="BF2632" s="45"/>
      <c r="BG2632" s="23"/>
      <c r="BH2632" s="23"/>
      <c r="BI2632" s="23"/>
      <c r="BJ2632" s="23"/>
      <c r="BK2632" s="23"/>
      <c r="BL2632" s="45">
        <v>2805377.3348760325</v>
      </c>
      <c r="BM2632" s="45">
        <v>0.505</v>
      </c>
      <c r="BN2632" s="23"/>
      <c r="BO2632" s="23"/>
      <c r="BP2632" s="23"/>
      <c r="BQ2632" s="23"/>
      <c r="BR2632" s="23"/>
      <c r="BS2632" s="45">
        <v>2805377.3348760325</v>
      </c>
      <c r="BT2632" s="45">
        <v>0.27</v>
      </c>
      <c r="BU2632" s="23"/>
      <c r="BV2632" s="23"/>
      <c r="BW2632" s="23"/>
      <c r="BX2632" s="23"/>
      <c r="BY2632" s="23"/>
      <c r="BZ2632" s="23"/>
      <c r="CA2632" s="23"/>
    </row>
    <row r="2633" ht="15.75" customHeight="1">
      <c r="A2633" s="45">
        <v>2798910.9691865346</v>
      </c>
      <c r="B2633" s="46">
        <v>0.053</v>
      </c>
      <c r="C2633" s="45"/>
      <c r="D2633" s="45"/>
      <c r="E2633" s="45"/>
      <c r="F2633" s="45"/>
      <c r="G2633" s="45"/>
      <c r="H2633" s="45">
        <v>2798910.9691865346</v>
      </c>
      <c r="I2633" s="46">
        <v>0.091</v>
      </c>
      <c r="J2633" s="45"/>
      <c r="K2633" s="45"/>
      <c r="L2633" s="45"/>
      <c r="M2633" s="45"/>
      <c r="N2633" s="45"/>
      <c r="O2633" s="45">
        <v>2798910.9691865346</v>
      </c>
      <c r="P2633" s="45">
        <v>0.015084048289310242</v>
      </c>
      <c r="Q2633" s="45"/>
      <c r="R2633" s="45"/>
      <c r="S2633" s="45"/>
      <c r="T2633" s="45"/>
      <c r="U2633" s="45"/>
      <c r="V2633" s="45">
        <v>2798910.9691865346</v>
      </c>
      <c r="W2633" s="45">
        <v>0.03280123182924639</v>
      </c>
      <c r="X2633" s="45"/>
      <c r="Y2633" s="45"/>
      <c r="Z2633" s="45"/>
      <c r="AA2633" s="45"/>
      <c r="AB2633" s="45"/>
      <c r="AC2633" s="45">
        <v>2798910.9691865346</v>
      </c>
      <c r="AD2633" s="45">
        <v>180.4256657822725</v>
      </c>
      <c r="AE2633" s="45"/>
      <c r="AF2633" s="45"/>
      <c r="AG2633" s="45"/>
      <c r="AH2633" s="45"/>
      <c r="AI2633" s="45"/>
      <c r="AJ2633" s="45">
        <v>2798910.9691865346</v>
      </c>
      <c r="AK2633" s="45">
        <v>0.015</v>
      </c>
      <c r="AL2633" s="45"/>
      <c r="AM2633" s="45"/>
      <c r="AN2633" s="45"/>
      <c r="AO2633" s="23"/>
      <c r="AP2633" s="23"/>
      <c r="AQ2633" s="45">
        <v>2798910.9691865346</v>
      </c>
      <c r="AR2633" s="45">
        <v>0.024</v>
      </c>
      <c r="AS2633" s="23"/>
      <c r="AT2633" s="23"/>
      <c r="AU2633" s="23"/>
      <c r="AV2633" s="23"/>
      <c r="AW2633" s="23"/>
      <c r="AX2633" s="45">
        <v>2798910.9691865346</v>
      </c>
      <c r="AY2633" s="23">
        <v>0.37</v>
      </c>
      <c r="AZ2633" s="23"/>
      <c r="BA2633" s="23"/>
      <c r="BB2633" s="23"/>
      <c r="BC2633" s="23"/>
      <c r="BD2633" s="23"/>
      <c r="BE2633" s="45">
        <v>2798910.9691865346</v>
      </c>
      <c r="BF2633" s="45">
        <v>43.0</v>
      </c>
      <c r="BG2633" s="23"/>
      <c r="BH2633" s="23"/>
      <c r="BI2633" s="23"/>
      <c r="BJ2633" s="23"/>
      <c r="BK2633" s="23"/>
      <c r="BL2633" s="45">
        <v>2798910.9691865346</v>
      </c>
      <c r="BM2633" s="45">
        <v>0.713</v>
      </c>
      <c r="BN2633" s="23"/>
      <c r="BO2633" s="23"/>
      <c r="BP2633" s="23"/>
      <c r="BQ2633" s="23"/>
      <c r="BR2633" s="23"/>
      <c r="BS2633" s="45">
        <v>2798910.9691865346</v>
      </c>
      <c r="BT2633" s="45">
        <v>0.29</v>
      </c>
      <c r="BU2633" s="23"/>
      <c r="BV2633" s="23"/>
      <c r="BW2633" s="23"/>
      <c r="BX2633" s="23"/>
      <c r="BY2633" s="23"/>
      <c r="BZ2633" s="23"/>
      <c r="CA2633" s="23"/>
    </row>
    <row r="2634" ht="15.75" customHeight="1">
      <c r="A2634" s="45">
        <v>3053369.523689698</v>
      </c>
      <c r="B2634" s="46">
        <v>0.044</v>
      </c>
      <c r="C2634" s="45"/>
      <c r="D2634" s="45"/>
      <c r="E2634" s="45"/>
      <c r="F2634" s="45"/>
      <c r="G2634" s="45"/>
      <c r="H2634" s="45">
        <v>3053369.523689698</v>
      </c>
      <c r="I2634" s="46">
        <v>0.109</v>
      </c>
      <c r="J2634" s="45"/>
      <c r="K2634" s="45"/>
      <c r="L2634" s="45"/>
      <c r="M2634" s="45"/>
      <c r="N2634" s="45"/>
      <c r="O2634" s="45">
        <v>3053369.523689698</v>
      </c>
      <c r="P2634" s="45"/>
      <c r="Q2634" s="45"/>
      <c r="R2634" s="45"/>
      <c r="S2634" s="45"/>
      <c r="T2634" s="45"/>
      <c r="U2634" s="45"/>
      <c r="V2634" s="45">
        <v>3053369.523689698</v>
      </c>
      <c r="W2634" s="45"/>
      <c r="X2634" s="45"/>
      <c r="Y2634" s="45"/>
      <c r="Z2634" s="45"/>
      <c r="AA2634" s="45"/>
      <c r="AB2634" s="45"/>
      <c r="AC2634" s="45">
        <v>3053369.523689698</v>
      </c>
      <c r="AD2634" s="45">
        <v>112.00802775344118</v>
      </c>
      <c r="AE2634" s="45"/>
      <c r="AF2634" s="45"/>
      <c r="AG2634" s="45"/>
      <c r="AH2634" s="45"/>
      <c r="AI2634" s="45"/>
      <c r="AJ2634" s="45">
        <v>3053369.523689698</v>
      </c>
      <c r="AK2634" s="45">
        <v>0.015</v>
      </c>
      <c r="AL2634" s="45"/>
      <c r="AM2634" s="45"/>
      <c r="AN2634" s="45"/>
      <c r="AO2634" s="23"/>
      <c r="AP2634" s="23"/>
      <c r="AQ2634" s="45">
        <v>3053369.523689698</v>
      </c>
      <c r="AR2634" s="45">
        <v>0.023</v>
      </c>
      <c r="AS2634" s="23"/>
      <c r="AT2634" s="23"/>
      <c r="AU2634" s="23"/>
      <c r="AV2634" s="23"/>
      <c r="AW2634" s="23"/>
      <c r="AX2634" s="45">
        <v>3053369.523689698</v>
      </c>
      <c r="AY2634" s="23">
        <v>0.372</v>
      </c>
      <c r="AZ2634" s="23"/>
      <c r="BA2634" s="23"/>
      <c r="BB2634" s="23"/>
      <c r="BC2634" s="23"/>
      <c r="BD2634" s="23"/>
      <c r="BE2634" s="45">
        <v>3053369.523689698</v>
      </c>
      <c r="BF2634" s="45">
        <v>43.0</v>
      </c>
      <c r="BG2634" s="23"/>
      <c r="BH2634" s="23"/>
      <c r="BI2634" s="23"/>
      <c r="BJ2634" s="23"/>
      <c r="BK2634" s="23"/>
      <c r="BL2634" s="45">
        <v>3053369.523689698</v>
      </c>
      <c r="BM2634" s="45">
        <v>1.165</v>
      </c>
      <c r="BN2634" s="23"/>
      <c r="BO2634" s="23"/>
      <c r="BP2634" s="23"/>
      <c r="BQ2634" s="23"/>
      <c r="BR2634" s="23"/>
      <c r="BS2634" s="45">
        <v>3053369.523689698</v>
      </c>
      <c r="BT2634" s="45">
        <v>0.3</v>
      </c>
      <c r="BU2634" s="23"/>
      <c r="BV2634" s="23"/>
      <c r="BW2634" s="23"/>
      <c r="BX2634" s="23"/>
      <c r="BY2634" s="23"/>
      <c r="BZ2634" s="23"/>
      <c r="CA2634" s="23"/>
    </row>
    <row r="2635" ht="15.75" customHeight="1">
      <c r="A2635" s="45">
        <v>3175475.5579982293</v>
      </c>
      <c r="B2635" s="46">
        <v>0.048</v>
      </c>
      <c r="C2635" s="45"/>
      <c r="D2635" s="45"/>
      <c r="E2635" s="45"/>
      <c r="F2635" s="45"/>
      <c r="G2635" s="45"/>
      <c r="H2635" s="45">
        <v>3175475.5579982293</v>
      </c>
      <c r="I2635" s="46">
        <v>0.118</v>
      </c>
      <c r="J2635" s="45"/>
      <c r="K2635" s="45"/>
      <c r="L2635" s="45"/>
      <c r="M2635" s="45"/>
      <c r="N2635" s="45"/>
      <c r="O2635" s="45">
        <v>3175475.5579982293</v>
      </c>
      <c r="P2635" s="45">
        <v>0.008978351806051724</v>
      </c>
      <c r="Q2635" s="45"/>
      <c r="R2635" s="45"/>
      <c r="S2635" s="45"/>
      <c r="T2635" s="45"/>
      <c r="U2635" s="45"/>
      <c r="V2635" s="45">
        <v>3175475.5579982293</v>
      </c>
      <c r="W2635" s="45">
        <v>0.019101706818112425</v>
      </c>
      <c r="X2635" s="45"/>
      <c r="Y2635" s="45"/>
      <c r="Z2635" s="45"/>
      <c r="AA2635" s="45"/>
      <c r="AB2635" s="45"/>
      <c r="AC2635" s="45">
        <v>3175475.5579982293</v>
      </c>
      <c r="AD2635" s="45">
        <v>118.31699795426094</v>
      </c>
      <c r="AE2635" s="45"/>
      <c r="AF2635" s="45"/>
      <c r="AG2635" s="45"/>
      <c r="AH2635" s="45"/>
      <c r="AI2635" s="45"/>
      <c r="AJ2635" s="45">
        <v>3175475.5579982293</v>
      </c>
      <c r="AK2635" s="45">
        <v>0.015</v>
      </c>
      <c r="AL2635" s="45"/>
      <c r="AM2635" s="45"/>
      <c r="AN2635" s="45"/>
      <c r="AO2635" s="23"/>
      <c r="AP2635" s="23"/>
      <c r="AQ2635" s="45">
        <v>3175475.5579982293</v>
      </c>
      <c r="AR2635" s="45">
        <v>0.023</v>
      </c>
      <c r="AS2635" s="23"/>
      <c r="AT2635" s="23"/>
      <c r="AU2635" s="23"/>
      <c r="AV2635" s="23"/>
      <c r="AW2635" s="23"/>
      <c r="AX2635" s="45">
        <v>3175475.5579982293</v>
      </c>
      <c r="AY2635" s="23">
        <v>0.331</v>
      </c>
      <c r="AZ2635" s="23"/>
      <c r="BA2635" s="23"/>
      <c r="BB2635" s="23"/>
      <c r="BC2635" s="23"/>
      <c r="BD2635" s="23"/>
      <c r="BE2635" s="45">
        <v>3175475.5579982293</v>
      </c>
      <c r="BF2635" s="45">
        <v>43.0</v>
      </c>
      <c r="BG2635" s="23"/>
      <c r="BH2635" s="23"/>
      <c r="BI2635" s="23"/>
      <c r="BJ2635" s="23"/>
      <c r="BK2635" s="23"/>
      <c r="BL2635" s="45">
        <v>3175475.5579982293</v>
      </c>
      <c r="BM2635" s="45">
        <v>1.152</v>
      </c>
      <c r="BN2635" s="23"/>
      <c r="BO2635" s="23"/>
      <c r="BP2635" s="23"/>
      <c r="BQ2635" s="23"/>
      <c r="BR2635" s="23"/>
      <c r="BS2635" s="45">
        <v>3175475.5579982293</v>
      </c>
      <c r="BT2635" s="45">
        <v>0.323</v>
      </c>
      <c r="BU2635" s="23"/>
      <c r="BV2635" s="23"/>
      <c r="BW2635" s="23"/>
      <c r="BX2635" s="23"/>
      <c r="BY2635" s="23"/>
      <c r="BZ2635" s="23"/>
      <c r="CA2635" s="23"/>
    </row>
    <row r="2636" ht="15.75" customHeight="1">
      <c r="A2636" s="45">
        <v>3266362.7683260045</v>
      </c>
      <c r="B2636" s="46">
        <v>0.044</v>
      </c>
      <c r="C2636" s="45"/>
      <c r="D2636" s="45"/>
      <c r="E2636" s="45"/>
      <c r="F2636" s="45"/>
      <c r="G2636" s="45"/>
      <c r="H2636" s="45">
        <v>3266362.7683260045</v>
      </c>
      <c r="I2636" s="46">
        <v>0.124</v>
      </c>
      <c r="J2636" s="45"/>
      <c r="K2636" s="45"/>
      <c r="L2636" s="45"/>
      <c r="M2636" s="45"/>
      <c r="N2636" s="45"/>
      <c r="O2636" s="45">
        <v>3266362.7683260045</v>
      </c>
      <c r="P2636" s="45">
        <v>0.01072202569184222</v>
      </c>
      <c r="Q2636" s="45"/>
      <c r="R2636" s="45"/>
      <c r="S2636" s="45"/>
      <c r="T2636" s="45"/>
      <c r="U2636" s="45"/>
      <c r="V2636" s="45">
        <v>3266362.7683260045</v>
      </c>
      <c r="W2636" s="45">
        <v>0.02354287936714601</v>
      </c>
      <c r="X2636" s="45"/>
      <c r="Y2636" s="45"/>
      <c r="Z2636" s="45"/>
      <c r="AA2636" s="45"/>
      <c r="AB2636" s="45"/>
      <c r="AC2636" s="45">
        <v>3266362.7683260045</v>
      </c>
      <c r="AD2636" s="45">
        <v>77.48116334168661</v>
      </c>
      <c r="AE2636" s="45"/>
      <c r="AF2636" s="45"/>
      <c r="AG2636" s="45"/>
      <c r="AH2636" s="45"/>
      <c r="AI2636" s="45"/>
      <c r="AJ2636" s="45">
        <v>3266362.7683260045</v>
      </c>
      <c r="AK2636" s="45">
        <v>0.015</v>
      </c>
      <c r="AL2636" s="45"/>
      <c r="AM2636" s="45"/>
      <c r="AN2636" s="45"/>
      <c r="AO2636" s="23"/>
      <c r="AP2636" s="23"/>
      <c r="AQ2636" s="45">
        <v>3266362.7683260045</v>
      </c>
      <c r="AR2636" s="45">
        <v>0.022</v>
      </c>
      <c r="AS2636" s="23"/>
      <c r="AT2636" s="23"/>
      <c r="AU2636" s="23"/>
      <c r="AV2636" s="23"/>
      <c r="AW2636" s="23"/>
      <c r="AX2636" s="45">
        <v>3266362.7683260045</v>
      </c>
      <c r="AY2636" s="23">
        <v>0.331</v>
      </c>
      <c r="AZ2636" s="23"/>
      <c r="BA2636" s="23"/>
      <c r="BB2636" s="23"/>
      <c r="BC2636" s="23"/>
      <c r="BD2636" s="23"/>
      <c r="BE2636" s="45">
        <v>3266362.7683260045</v>
      </c>
      <c r="BF2636" s="45">
        <v>43.0</v>
      </c>
      <c r="BG2636" s="23"/>
      <c r="BH2636" s="23"/>
      <c r="BI2636" s="23"/>
      <c r="BJ2636" s="23"/>
      <c r="BK2636" s="23"/>
      <c r="BL2636" s="45">
        <v>3266362.7683260045</v>
      </c>
      <c r="BM2636" s="45">
        <v>1.372</v>
      </c>
      <c r="BN2636" s="23"/>
      <c r="BO2636" s="23"/>
      <c r="BP2636" s="23"/>
      <c r="BQ2636" s="23"/>
      <c r="BR2636" s="23"/>
      <c r="BS2636" s="45">
        <v>3266362.7683260045</v>
      </c>
      <c r="BT2636" s="45">
        <v>0.348</v>
      </c>
      <c r="BU2636" s="23"/>
      <c r="BV2636" s="23"/>
      <c r="BW2636" s="23"/>
      <c r="BX2636" s="23"/>
      <c r="BY2636" s="23"/>
      <c r="BZ2636" s="23"/>
      <c r="CA2636" s="23"/>
    </row>
    <row r="2637" ht="15.75" customHeight="1">
      <c r="A2637" s="45">
        <v>3296741.5188299892</v>
      </c>
      <c r="B2637" s="46">
        <v>0.061</v>
      </c>
      <c r="C2637" s="45"/>
      <c r="D2637" s="45"/>
      <c r="E2637" s="45"/>
      <c r="F2637" s="45"/>
      <c r="G2637" s="45"/>
      <c r="H2637" s="45">
        <v>3296741.5188299892</v>
      </c>
      <c r="I2637" s="46">
        <v>0.119</v>
      </c>
      <c r="J2637" s="45"/>
      <c r="K2637" s="45"/>
      <c r="L2637" s="45"/>
      <c r="M2637" s="45"/>
      <c r="N2637" s="45"/>
      <c r="O2637" s="45">
        <v>3296741.5188299892</v>
      </c>
      <c r="P2637" s="45">
        <v>0.015372947664984522</v>
      </c>
      <c r="Q2637" s="45"/>
      <c r="R2637" s="45"/>
      <c r="S2637" s="45"/>
      <c r="T2637" s="45"/>
      <c r="U2637" s="45"/>
      <c r="V2637" s="45">
        <v>3296741.5188299892</v>
      </c>
      <c r="W2637" s="45">
        <v>0.035130712776688104</v>
      </c>
      <c r="X2637" s="45"/>
      <c r="Y2637" s="45"/>
      <c r="Z2637" s="45"/>
      <c r="AA2637" s="45"/>
      <c r="AB2637" s="45"/>
      <c r="AC2637" s="45">
        <v>3296741.5188299892</v>
      </c>
      <c r="AD2637" s="45">
        <v>102.83413911946757</v>
      </c>
      <c r="AE2637" s="45"/>
      <c r="AF2637" s="45"/>
      <c r="AG2637" s="45"/>
      <c r="AH2637" s="45"/>
      <c r="AI2637" s="45"/>
      <c r="AJ2637" s="45">
        <v>3296741.5188299892</v>
      </c>
      <c r="AK2637" s="45">
        <v>0.015</v>
      </c>
      <c r="AL2637" s="45"/>
      <c r="AM2637" s="45"/>
      <c r="AN2637" s="45"/>
      <c r="AO2637" s="23"/>
      <c r="AP2637" s="23"/>
      <c r="AQ2637" s="45">
        <v>3296741.5188299892</v>
      </c>
      <c r="AR2637" s="45">
        <v>0.021</v>
      </c>
      <c r="AS2637" s="23"/>
      <c r="AT2637" s="23"/>
      <c r="AU2637" s="23"/>
      <c r="AV2637" s="23"/>
      <c r="AW2637" s="23"/>
      <c r="AX2637" s="45">
        <v>3296741.5188299892</v>
      </c>
      <c r="AY2637" s="23">
        <v>0.331</v>
      </c>
      <c r="AZ2637" s="23"/>
      <c r="BA2637" s="23"/>
      <c r="BB2637" s="23"/>
      <c r="BC2637" s="23"/>
      <c r="BD2637" s="23"/>
      <c r="BE2637" s="45">
        <v>3296741.5188299892</v>
      </c>
      <c r="BF2637" s="45">
        <v>43.0</v>
      </c>
      <c r="BG2637" s="23"/>
      <c r="BH2637" s="23"/>
      <c r="BI2637" s="23"/>
      <c r="BJ2637" s="23"/>
      <c r="BK2637" s="23"/>
      <c r="BL2637" s="45">
        <v>3296741.5188299892</v>
      </c>
      <c r="BM2637" s="45">
        <v>1.396</v>
      </c>
      <c r="BN2637" s="23"/>
      <c r="BO2637" s="23"/>
      <c r="BP2637" s="23"/>
      <c r="BQ2637" s="23"/>
      <c r="BR2637" s="23"/>
      <c r="BS2637" s="45">
        <v>3296741.5188299892</v>
      </c>
      <c r="BT2637" s="45">
        <v>0.443</v>
      </c>
      <c r="BU2637" s="23"/>
      <c r="BV2637" s="23"/>
      <c r="BW2637" s="23"/>
      <c r="BX2637" s="23"/>
      <c r="BY2637" s="23"/>
      <c r="BZ2637" s="23"/>
      <c r="CA2637" s="23"/>
    </row>
    <row r="2638" ht="15.75" customHeight="1">
      <c r="A2638" s="45">
        <v>3282897.6842771037</v>
      </c>
      <c r="B2638" s="46">
        <v>0.052</v>
      </c>
      <c r="C2638" s="45"/>
      <c r="D2638" s="45"/>
      <c r="E2638" s="45"/>
      <c r="F2638" s="45"/>
      <c r="G2638" s="45"/>
      <c r="H2638" s="45">
        <v>3282897.6842771037</v>
      </c>
      <c r="I2638" s="46">
        <v>0.093</v>
      </c>
      <c r="J2638" s="45"/>
      <c r="K2638" s="45"/>
      <c r="L2638" s="45"/>
      <c r="M2638" s="45"/>
      <c r="N2638" s="45"/>
      <c r="O2638" s="45">
        <v>3282897.6842771037</v>
      </c>
      <c r="P2638" s="45">
        <v>0.00944209563321901</v>
      </c>
      <c r="Q2638" s="45"/>
      <c r="R2638" s="45"/>
      <c r="S2638" s="45"/>
      <c r="T2638" s="45"/>
      <c r="U2638" s="45"/>
      <c r="V2638" s="45">
        <v>3282897.6842771037</v>
      </c>
      <c r="W2638" s="45">
        <v>0.020247045580323697</v>
      </c>
      <c r="X2638" s="45"/>
      <c r="Y2638" s="45"/>
      <c r="Z2638" s="45"/>
      <c r="AA2638" s="45"/>
      <c r="AB2638" s="45"/>
      <c r="AC2638" s="45">
        <v>3282897.6842771037</v>
      </c>
      <c r="AD2638" s="45">
        <v>73.03694389332088</v>
      </c>
      <c r="AE2638" s="45"/>
      <c r="AF2638" s="45"/>
      <c r="AG2638" s="45"/>
      <c r="AH2638" s="45"/>
      <c r="AI2638" s="45"/>
      <c r="AJ2638" s="45">
        <v>3282897.6842771037</v>
      </c>
      <c r="AK2638" s="45">
        <v>0.015</v>
      </c>
      <c r="AL2638" s="45"/>
      <c r="AM2638" s="45"/>
      <c r="AN2638" s="45"/>
      <c r="AO2638" s="23"/>
      <c r="AP2638" s="23"/>
      <c r="AQ2638" s="45">
        <v>3282897.6842771037</v>
      </c>
      <c r="AR2638" s="45">
        <v>0.021</v>
      </c>
      <c r="AS2638" s="23"/>
      <c r="AT2638" s="23"/>
      <c r="AU2638" s="23"/>
      <c r="AV2638" s="23"/>
      <c r="AW2638" s="23"/>
      <c r="AX2638" s="45">
        <v>3282897.6842771037</v>
      </c>
      <c r="AY2638" s="23">
        <v>0.331</v>
      </c>
      <c r="AZ2638" s="23"/>
      <c r="BA2638" s="23"/>
      <c r="BB2638" s="23"/>
      <c r="BC2638" s="23"/>
      <c r="BD2638" s="23"/>
      <c r="BE2638" s="45">
        <v>3282897.6842771037</v>
      </c>
      <c r="BF2638" s="45">
        <v>41.0</v>
      </c>
      <c r="BG2638" s="23"/>
      <c r="BH2638" s="23"/>
      <c r="BI2638" s="23"/>
      <c r="BJ2638" s="23"/>
      <c r="BK2638" s="23"/>
      <c r="BL2638" s="45">
        <v>3282897.6842771037</v>
      </c>
      <c r="BM2638" s="45">
        <v>1.426</v>
      </c>
      <c r="BN2638" s="23"/>
      <c r="BO2638" s="23"/>
      <c r="BP2638" s="23"/>
      <c r="BQ2638" s="23"/>
      <c r="BR2638" s="23"/>
      <c r="BS2638" s="45">
        <v>3282897.6842771037</v>
      </c>
      <c r="BT2638" s="45">
        <v>0.485</v>
      </c>
      <c r="BU2638" s="23"/>
      <c r="BV2638" s="23"/>
      <c r="BW2638" s="23"/>
      <c r="BX2638" s="23"/>
      <c r="BY2638" s="23"/>
      <c r="BZ2638" s="23"/>
      <c r="CA2638" s="23"/>
    </row>
    <row r="2639" ht="15.75" customHeight="1">
      <c r="A2639" s="45">
        <v>3390639.1354770376</v>
      </c>
      <c r="B2639" s="46">
        <v>0.053</v>
      </c>
      <c r="C2639" s="45"/>
      <c r="D2639" s="45"/>
      <c r="E2639" s="45"/>
      <c r="F2639" s="45"/>
      <c r="G2639" s="45"/>
      <c r="H2639" s="45">
        <v>3390639.1354770376</v>
      </c>
      <c r="I2639" s="46">
        <v>0.08</v>
      </c>
      <c r="J2639" s="45"/>
      <c r="K2639" s="45"/>
      <c r="L2639" s="45"/>
      <c r="M2639" s="45"/>
      <c r="N2639" s="45"/>
      <c r="O2639" s="45">
        <v>3390639.1354770376</v>
      </c>
      <c r="P2639" s="45">
        <v>0.012662386859923096</v>
      </c>
      <c r="Q2639" s="45"/>
      <c r="R2639" s="45"/>
      <c r="S2639" s="45"/>
      <c r="T2639" s="45"/>
      <c r="U2639" s="45"/>
      <c r="V2639" s="45">
        <v>3390639.1354770376</v>
      </c>
      <c r="W2639" s="45">
        <v>0.021439791400679028</v>
      </c>
      <c r="X2639" s="45"/>
      <c r="Y2639" s="45"/>
      <c r="Z2639" s="45"/>
      <c r="AA2639" s="45"/>
      <c r="AB2639" s="45"/>
      <c r="AC2639" s="45">
        <v>3390639.1354770376</v>
      </c>
      <c r="AD2639" s="45">
        <v>144.02714911760867</v>
      </c>
      <c r="AE2639" s="45"/>
      <c r="AF2639" s="45"/>
      <c r="AG2639" s="45"/>
      <c r="AH2639" s="45"/>
      <c r="AI2639" s="45"/>
      <c r="AJ2639" s="45">
        <v>3390639.1354770376</v>
      </c>
      <c r="AK2639" s="45">
        <v>0.015</v>
      </c>
      <c r="AL2639" s="45"/>
      <c r="AM2639" s="45"/>
      <c r="AN2639" s="45"/>
      <c r="AO2639" s="23"/>
      <c r="AP2639" s="23"/>
      <c r="AQ2639" s="45">
        <v>3390639.1354770376</v>
      </c>
      <c r="AR2639" s="45">
        <v>0.02</v>
      </c>
      <c r="AS2639" s="23"/>
      <c r="AT2639" s="23"/>
      <c r="AU2639" s="23"/>
      <c r="AV2639" s="23"/>
      <c r="AW2639" s="23"/>
      <c r="AX2639" s="45">
        <v>3390639.1354770376</v>
      </c>
      <c r="AY2639" s="23">
        <v>0.291</v>
      </c>
      <c r="AZ2639" s="23"/>
      <c r="BA2639" s="23"/>
      <c r="BB2639" s="23"/>
      <c r="BC2639" s="23"/>
      <c r="BD2639" s="23"/>
      <c r="BE2639" s="45">
        <v>3390639.1354770376</v>
      </c>
      <c r="BF2639" s="45">
        <v>41.0</v>
      </c>
      <c r="BG2639" s="23"/>
      <c r="BH2639" s="23"/>
      <c r="BI2639" s="23"/>
      <c r="BJ2639" s="23"/>
      <c r="BK2639" s="23"/>
      <c r="BL2639" s="45">
        <v>3390639.1354770376</v>
      </c>
      <c r="BM2639" s="45">
        <v>1.37</v>
      </c>
      <c r="BN2639" s="23"/>
      <c r="BO2639" s="23"/>
      <c r="BP2639" s="23"/>
      <c r="BQ2639" s="23"/>
      <c r="BR2639" s="23"/>
      <c r="BS2639" s="45">
        <v>3390639.1354770376</v>
      </c>
      <c r="BT2639" s="45">
        <v>0.552</v>
      </c>
      <c r="BU2639" s="23"/>
      <c r="BV2639" s="23"/>
      <c r="BW2639" s="23"/>
      <c r="BX2639" s="23"/>
      <c r="BY2639" s="23"/>
      <c r="BZ2639" s="23"/>
      <c r="CA2639" s="23"/>
    </row>
    <row r="2640" ht="15.75" customHeight="1">
      <c r="A2640" s="45">
        <v>3416978.2696631397</v>
      </c>
      <c r="B2640" s="46">
        <v>0.054</v>
      </c>
      <c r="C2640" s="45"/>
      <c r="D2640" s="45"/>
      <c r="E2640" s="45"/>
      <c r="F2640" s="45"/>
      <c r="G2640" s="45"/>
      <c r="H2640" s="45">
        <v>3416978.2696631397</v>
      </c>
      <c r="I2640" s="46">
        <v>0.077</v>
      </c>
      <c r="J2640" s="45"/>
      <c r="K2640" s="45"/>
      <c r="L2640" s="45"/>
      <c r="M2640" s="45"/>
      <c r="N2640" s="45"/>
      <c r="O2640" s="45">
        <v>3416978.2696631397</v>
      </c>
      <c r="P2640" s="45">
        <v>0.010124573905800564</v>
      </c>
      <c r="Q2640" s="45"/>
      <c r="R2640" s="45"/>
      <c r="S2640" s="45"/>
      <c r="T2640" s="45"/>
      <c r="U2640" s="45"/>
      <c r="V2640" s="45">
        <v>3416978.2696631397</v>
      </c>
      <c r="W2640" s="45">
        <v>0.020708981867584242</v>
      </c>
      <c r="X2640" s="45"/>
      <c r="Y2640" s="45"/>
      <c r="Z2640" s="45"/>
      <c r="AA2640" s="45"/>
      <c r="AB2640" s="45"/>
      <c r="AC2640" s="45">
        <v>3416978.2696631397</v>
      </c>
      <c r="AD2640" s="45"/>
      <c r="AE2640" s="45"/>
      <c r="AF2640" s="45"/>
      <c r="AG2640" s="45"/>
      <c r="AH2640" s="45"/>
      <c r="AI2640" s="45"/>
      <c r="AJ2640" s="45">
        <v>3416978.2696631397</v>
      </c>
      <c r="AK2640" s="45">
        <v>0.015</v>
      </c>
      <c r="AL2640" s="45"/>
      <c r="AM2640" s="45"/>
      <c r="AN2640" s="45"/>
      <c r="AO2640" s="23"/>
      <c r="AP2640" s="23"/>
      <c r="AQ2640" s="45">
        <v>3416978.2696631397</v>
      </c>
      <c r="AR2640" s="45">
        <v>0.02</v>
      </c>
      <c r="AS2640" s="23"/>
      <c r="AT2640" s="23"/>
      <c r="AU2640" s="23"/>
      <c r="AV2640" s="23"/>
      <c r="AW2640" s="23"/>
      <c r="AX2640" s="45">
        <v>3416978.2696631397</v>
      </c>
      <c r="AY2640" s="23">
        <v>0.291</v>
      </c>
      <c r="AZ2640" s="23"/>
      <c r="BA2640" s="23"/>
      <c r="BB2640" s="23"/>
      <c r="BC2640" s="23"/>
      <c r="BD2640" s="23"/>
      <c r="BE2640" s="45">
        <v>3416978.2696631397</v>
      </c>
      <c r="BF2640" s="45">
        <v>41.0</v>
      </c>
      <c r="BG2640" s="23"/>
      <c r="BH2640" s="23"/>
      <c r="BI2640" s="23"/>
      <c r="BJ2640" s="23"/>
      <c r="BK2640" s="23"/>
      <c r="BL2640" s="45">
        <v>3416978.2696631397</v>
      </c>
      <c r="BM2640" s="45">
        <v>1.408</v>
      </c>
      <c r="BN2640" s="23"/>
      <c r="BO2640" s="23"/>
      <c r="BP2640" s="23"/>
      <c r="BQ2640" s="23"/>
      <c r="BR2640" s="23"/>
      <c r="BS2640" s="45">
        <v>3416978.2696631397</v>
      </c>
      <c r="BT2640" s="45">
        <v>0.595</v>
      </c>
      <c r="BU2640" s="23"/>
      <c r="BV2640" s="23"/>
      <c r="BW2640" s="23"/>
      <c r="BX2640" s="23"/>
      <c r="BY2640" s="23"/>
      <c r="BZ2640" s="23"/>
      <c r="CA2640" s="23"/>
    </row>
    <row r="2641" ht="15.75" customHeight="1">
      <c r="A2641" s="45"/>
      <c r="B2641" s="46"/>
      <c r="C2641" s="45"/>
      <c r="D2641" s="45"/>
      <c r="E2641" s="45"/>
      <c r="F2641" s="45"/>
      <c r="G2641" s="45"/>
      <c r="H2641" s="45"/>
      <c r="I2641" s="46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  <c r="Y2641" s="45"/>
      <c r="Z2641" s="45"/>
      <c r="AA2641" s="45"/>
      <c r="AB2641" s="45"/>
      <c r="AC2641" s="45"/>
      <c r="AD2641" s="45"/>
      <c r="AE2641" s="45"/>
      <c r="AF2641" s="45"/>
      <c r="AG2641" s="45"/>
      <c r="AH2641" s="45"/>
      <c r="AI2641" s="45"/>
      <c r="AJ2641" s="45"/>
      <c r="AK2641" s="45"/>
      <c r="AL2641" s="45"/>
      <c r="AM2641" s="45"/>
      <c r="AN2641" s="45"/>
      <c r="AO2641" s="23"/>
      <c r="AP2641" s="23"/>
      <c r="AQ2641" s="45"/>
      <c r="AR2641" s="45"/>
      <c r="AS2641" s="23"/>
      <c r="AT2641" s="23"/>
      <c r="AU2641" s="23"/>
      <c r="AV2641" s="23"/>
      <c r="AW2641" s="23"/>
      <c r="AX2641" s="45"/>
      <c r="AY2641" s="23"/>
      <c r="AZ2641" s="23"/>
      <c r="BA2641" s="23"/>
      <c r="BB2641" s="23"/>
      <c r="BC2641" s="23"/>
      <c r="BD2641" s="23"/>
      <c r="BE2641" s="45"/>
      <c r="BF2641" s="45"/>
      <c r="BG2641" s="23"/>
      <c r="BH2641" s="23"/>
      <c r="BI2641" s="23"/>
      <c r="BJ2641" s="23"/>
      <c r="BK2641" s="23"/>
      <c r="BL2641" s="45"/>
      <c r="BM2641" s="45"/>
      <c r="BN2641" s="23"/>
      <c r="BO2641" s="23"/>
      <c r="BP2641" s="23"/>
      <c r="BQ2641" s="23"/>
      <c r="BR2641" s="23"/>
      <c r="BS2641" s="45"/>
      <c r="BT2641" s="45"/>
      <c r="BU2641" s="23"/>
      <c r="BV2641" s="23"/>
      <c r="BW2641" s="23"/>
      <c r="BX2641" s="23"/>
      <c r="BY2641" s="23"/>
      <c r="BZ2641" s="23"/>
      <c r="CA2641" s="23"/>
    </row>
    <row r="2642" ht="15.75" customHeight="1">
      <c r="A2642" s="45"/>
      <c r="B2642" s="46"/>
      <c r="C2642" s="45"/>
      <c r="D2642" s="45"/>
      <c r="E2642" s="45"/>
      <c r="F2642" s="45"/>
      <c r="G2642" s="45"/>
      <c r="H2642" s="45"/>
      <c r="I2642" s="46"/>
      <c r="J2642" s="45"/>
      <c r="K2642" s="45"/>
      <c r="L2642" s="45"/>
      <c r="M2642" s="45"/>
      <c r="N2642" s="45"/>
      <c r="O2642" s="45"/>
      <c r="P2642" s="45"/>
      <c r="Q2642" s="45"/>
      <c r="R2642" s="45"/>
      <c r="S2642" s="45"/>
      <c r="T2642" s="45"/>
      <c r="U2642" s="45"/>
      <c r="V2642" s="45"/>
      <c r="W2642" s="45"/>
      <c r="X2642" s="45"/>
      <c r="Y2642" s="45"/>
      <c r="Z2642" s="45"/>
      <c r="AA2642" s="45"/>
      <c r="AB2642" s="45"/>
      <c r="AC2642" s="45"/>
      <c r="AD2642" s="45"/>
      <c r="AE2642" s="45"/>
      <c r="AF2642" s="45"/>
      <c r="AG2642" s="45"/>
      <c r="AH2642" s="45"/>
      <c r="AI2642" s="45"/>
      <c r="AJ2642" s="45"/>
      <c r="AK2642" s="45"/>
      <c r="AL2642" s="45"/>
      <c r="AM2642" s="45"/>
      <c r="AN2642" s="45"/>
      <c r="AO2642" s="23"/>
      <c r="AP2642" s="23"/>
      <c r="AQ2642" s="45"/>
      <c r="AR2642" s="45"/>
      <c r="AS2642" s="23"/>
      <c r="AT2642" s="23"/>
      <c r="AU2642" s="23"/>
      <c r="AV2642" s="23"/>
      <c r="AW2642" s="23"/>
      <c r="AX2642" s="45"/>
      <c r="AY2642" s="23"/>
      <c r="AZ2642" s="23"/>
      <c r="BA2642" s="23"/>
      <c r="BB2642" s="23"/>
      <c r="BC2642" s="23"/>
      <c r="BD2642" s="23"/>
      <c r="BE2642" s="45"/>
      <c r="BF2642" s="45"/>
      <c r="BG2642" s="23"/>
      <c r="BH2642" s="23"/>
      <c r="BI2642" s="23"/>
      <c r="BJ2642" s="23"/>
      <c r="BK2642" s="23"/>
      <c r="BL2642" s="45"/>
      <c r="BM2642" s="45"/>
      <c r="BN2642" s="23"/>
      <c r="BO2642" s="23"/>
      <c r="BP2642" s="23"/>
      <c r="BQ2642" s="23"/>
      <c r="BR2642" s="23"/>
      <c r="BS2642" s="45"/>
      <c r="BT2642" s="45"/>
      <c r="BU2642" s="23"/>
      <c r="BV2642" s="23"/>
      <c r="BW2642" s="23"/>
      <c r="BX2642" s="23"/>
      <c r="BY2642" s="23"/>
      <c r="BZ2642" s="23"/>
      <c r="CA2642" s="23"/>
    </row>
    <row r="2643" ht="15.75" customHeight="1">
      <c r="A2643" s="45"/>
      <c r="B2643" s="46"/>
      <c r="C2643" s="45"/>
      <c r="D2643" s="45"/>
      <c r="E2643" s="45"/>
      <c r="F2643" s="45"/>
      <c r="G2643" s="45"/>
      <c r="H2643" s="45"/>
      <c r="I2643" s="46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>
        <v>0.007405703771849126</v>
      </c>
      <c r="X2643" s="45"/>
      <c r="Y2643" s="45"/>
      <c r="Z2643" s="45"/>
      <c r="AA2643" s="45"/>
      <c r="AB2643" s="45"/>
      <c r="AC2643" s="45"/>
      <c r="AD2643" s="45"/>
      <c r="AE2643" s="45"/>
      <c r="AF2643" s="45"/>
      <c r="AG2643" s="45"/>
      <c r="AH2643" s="45"/>
      <c r="AI2643" s="45"/>
      <c r="AJ2643" s="45"/>
      <c r="AK2643" s="45"/>
      <c r="AL2643" s="45"/>
      <c r="AM2643" s="45"/>
      <c r="AN2643" s="45"/>
      <c r="AO2643" s="23"/>
      <c r="AP2643" s="23"/>
      <c r="AQ2643" s="45"/>
      <c r="AR2643" s="45"/>
      <c r="AS2643" s="23"/>
      <c r="AT2643" s="23"/>
      <c r="AU2643" s="23"/>
      <c r="AV2643" s="23"/>
      <c r="AW2643" s="23"/>
      <c r="AX2643" s="45"/>
      <c r="AY2643" s="23"/>
      <c r="AZ2643" s="23"/>
      <c r="BA2643" s="23"/>
      <c r="BB2643" s="23"/>
      <c r="BC2643" s="23"/>
      <c r="BD2643" s="23"/>
      <c r="BE2643" s="45"/>
      <c r="BF2643" s="45"/>
      <c r="BG2643" s="23"/>
      <c r="BH2643" s="23"/>
      <c r="BI2643" s="23"/>
      <c r="BJ2643" s="23"/>
      <c r="BK2643" s="23"/>
      <c r="BL2643" s="45"/>
      <c r="BM2643" s="45"/>
      <c r="BN2643" s="23"/>
      <c r="BO2643" s="23"/>
      <c r="BP2643" s="23"/>
      <c r="BQ2643" s="23"/>
      <c r="BR2643" s="23"/>
      <c r="BS2643" s="45"/>
      <c r="BT2643" s="45"/>
      <c r="BU2643" s="23"/>
      <c r="BV2643" s="23"/>
      <c r="BW2643" s="23"/>
      <c r="BX2643" s="23"/>
      <c r="BY2643" s="23"/>
      <c r="BZ2643" s="23"/>
      <c r="CA2643" s="23"/>
    </row>
    <row r="2644" ht="15.75" customHeight="1">
      <c r="A2644" s="45"/>
      <c r="B2644" s="46"/>
      <c r="C2644" s="45"/>
      <c r="D2644" s="45"/>
      <c r="E2644" s="45"/>
      <c r="F2644" s="45"/>
      <c r="G2644" s="45"/>
      <c r="H2644" s="45"/>
      <c r="I2644" s="46"/>
      <c r="J2644" s="45"/>
      <c r="K2644" s="45"/>
      <c r="L2644" s="45"/>
      <c r="M2644" s="45"/>
      <c r="N2644" s="45"/>
      <c r="O2644" s="45"/>
      <c r="P2644" s="45"/>
      <c r="Q2644" s="45"/>
      <c r="R2644" s="45"/>
      <c r="S2644" s="45"/>
      <c r="T2644" s="45"/>
      <c r="U2644" s="45"/>
      <c r="V2644" s="45"/>
      <c r="W2644" s="45">
        <v>0.00687681530838886</v>
      </c>
      <c r="X2644" s="45"/>
      <c r="Y2644" s="45"/>
      <c r="Z2644" s="45"/>
      <c r="AA2644" s="45"/>
      <c r="AB2644" s="45"/>
      <c r="AC2644" s="45"/>
      <c r="AD2644" s="45"/>
      <c r="AE2644" s="45"/>
      <c r="AF2644" s="45"/>
      <c r="AG2644" s="45"/>
      <c r="AH2644" s="45"/>
      <c r="AI2644" s="45"/>
      <c r="AJ2644" s="45"/>
      <c r="AK2644" s="45"/>
      <c r="AL2644" s="45"/>
      <c r="AM2644" s="45"/>
      <c r="AN2644" s="45"/>
      <c r="AO2644" s="23"/>
      <c r="AP2644" s="23"/>
      <c r="AQ2644" s="45"/>
      <c r="AR2644" s="45"/>
      <c r="AS2644" s="23"/>
      <c r="AT2644" s="23"/>
      <c r="AU2644" s="23"/>
      <c r="AV2644" s="23"/>
      <c r="AW2644" s="23"/>
      <c r="AX2644" s="45"/>
      <c r="AY2644" s="23"/>
      <c r="AZ2644" s="23"/>
      <c r="BA2644" s="23"/>
      <c r="BB2644" s="23"/>
      <c r="BC2644" s="23"/>
      <c r="BD2644" s="23"/>
      <c r="BE2644" s="45"/>
      <c r="BF2644" s="45"/>
      <c r="BG2644" s="23"/>
      <c r="BH2644" s="23"/>
      <c r="BI2644" s="23"/>
      <c r="BJ2644" s="23"/>
      <c r="BK2644" s="23"/>
      <c r="BL2644" s="45"/>
      <c r="BM2644" s="45"/>
      <c r="BN2644" s="23"/>
      <c r="BO2644" s="23"/>
      <c r="BP2644" s="23"/>
      <c r="BQ2644" s="23"/>
      <c r="BR2644" s="23"/>
      <c r="BS2644" s="45"/>
      <c r="BT2644" s="45"/>
      <c r="BU2644" s="23"/>
      <c r="BV2644" s="23"/>
      <c r="BW2644" s="23"/>
      <c r="BX2644" s="23"/>
      <c r="BY2644" s="23"/>
      <c r="BZ2644" s="23"/>
      <c r="CA2644" s="23"/>
    </row>
    <row r="2645" ht="15.75" customHeight="1">
      <c r="A2645" s="45"/>
      <c r="B2645" s="46"/>
      <c r="C2645" s="45"/>
      <c r="D2645" s="45"/>
      <c r="E2645" s="45"/>
      <c r="F2645" s="45"/>
      <c r="G2645" s="45"/>
      <c r="H2645" s="45"/>
      <c r="I2645" s="46"/>
      <c r="J2645" s="45"/>
      <c r="K2645" s="45"/>
      <c r="L2645" s="45"/>
      <c r="M2645" s="45"/>
      <c r="N2645" s="45"/>
      <c r="O2645" s="45"/>
      <c r="P2645" s="45"/>
      <c r="Q2645" s="45"/>
      <c r="R2645" s="45"/>
      <c r="S2645" s="45"/>
      <c r="T2645" s="45"/>
      <c r="U2645" s="45"/>
      <c r="V2645" s="45"/>
      <c r="W2645" s="45"/>
      <c r="X2645" s="45"/>
      <c r="Y2645" s="45"/>
      <c r="Z2645" s="45"/>
      <c r="AA2645" s="45"/>
      <c r="AB2645" s="45"/>
      <c r="AC2645" s="45"/>
      <c r="AD2645" s="45"/>
      <c r="AE2645" s="45"/>
      <c r="AF2645" s="45"/>
      <c r="AG2645" s="45"/>
      <c r="AH2645" s="45"/>
      <c r="AI2645" s="45"/>
      <c r="AJ2645" s="45"/>
      <c r="AK2645" s="45"/>
      <c r="AL2645" s="45"/>
      <c r="AM2645" s="45"/>
      <c r="AN2645" s="45"/>
      <c r="AO2645" s="23"/>
      <c r="AP2645" s="23"/>
      <c r="AQ2645" s="45"/>
      <c r="AR2645" s="45"/>
      <c r="AS2645" s="23"/>
      <c r="AT2645" s="23"/>
      <c r="AU2645" s="23"/>
      <c r="AV2645" s="23"/>
      <c r="AW2645" s="23"/>
      <c r="AX2645" s="45"/>
      <c r="AY2645" s="23"/>
      <c r="AZ2645" s="23"/>
      <c r="BA2645" s="23"/>
      <c r="BB2645" s="23"/>
      <c r="BC2645" s="23"/>
      <c r="BD2645" s="23"/>
      <c r="BE2645" s="45"/>
      <c r="BF2645" s="45"/>
      <c r="BG2645" s="23"/>
      <c r="BH2645" s="23"/>
      <c r="BI2645" s="23"/>
      <c r="BJ2645" s="23"/>
      <c r="BK2645" s="23"/>
      <c r="BL2645" s="45"/>
      <c r="BM2645" s="45"/>
      <c r="BN2645" s="23"/>
      <c r="BO2645" s="23"/>
      <c r="BP2645" s="23"/>
      <c r="BQ2645" s="23"/>
      <c r="BR2645" s="23"/>
      <c r="BS2645" s="45"/>
      <c r="BT2645" s="45"/>
      <c r="BU2645" s="23"/>
      <c r="BV2645" s="23"/>
      <c r="BW2645" s="23"/>
      <c r="BX2645" s="23"/>
      <c r="BY2645" s="23"/>
      <c r="BZ2645" s="23"/>
      <c r="CA2645" s="23"/>
    </row>
    <row r="2646" ht="15.75" customHeight="1">
      <c r="A2646" s="45"/>
      <c r="B2646" s="46"/>
      <c r="C2646" s="45"/>
      <c r="D2646" s="45"/>
      <c r="E2646" s="45"/>
      <c r="F2646" s="45"/>
      <c r="G2646" s="45"/>
      <c r="H2646" s="45"/>
      <c r="I2646" s="46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>
        <v>0.005973534971644613</v>
      </c>
      <c r="X2646" s="45"/>
      <c r="Y2646" s="45"/>
      <c r="Z2646" s="45"/>
      <c r="AA2646" s="45"/>
      <c r="AB2646" s="45"/>
      <c r="AC2646" s="45"/>
      <c r="AD2646" s="45"/>
      <c r="AE2646" s="45"/>
      <c r="AF2646" s="45"/>
      <c r="AG2646" s="45"/>
      <c r="AH2646" s="45"/>
      <c r="AI2646" s="45"/>
      <c r="AJ2646" s="45"/>
      <c r="AK2646" s="45"/>
      <c r="AL2646" s="45"/>
      <c r="AM2646" s="45"/>
      <c r="AN2646" s="45"/>
      <c r="AO2646" s="23"/>
      <c r="AP2646" s="23"/>
      <c r="AQ2646" s="45"/>
      <c r="AR2646" s="45"/>
      <c r="AS2646" s="23"/>
      <c r="AT2646" s="23"/>
      <c r="AU2646" s="23"/>
      <c r="AV2646" s="23"/>
      <c r="AW2646" s="23"/>
      <c r="AX2646" s="45"/>
      <c r="AY2646" s="23"/>
      <c r="AZ2646" s="23"/>
      <c r="BA2646" s="23"/>
      <c r="BB2646" s="23"/>
      <c r="BC2646" s="23"/>
      <c r="BD2646" s="23"/>
      <c r="BE2646" s="45"/>
      <c r="BF2646" s="45"/>
      <c r="BG2646" s="23"/>
      <c r="BH2646" s="23"/>
      <c r="BI2646" s="23"/>
      <c r="BJ2646" s="23"/>
      <c r="BK2646" s="23"/>
      <c r="BL2646" s="45"/>
      <c r="BM2646" s="45"/>
      <c r="BN2646" s="23"/>
      <c r="BO2646" s="23"/>
      <c r="BP2646" s="23"/>
      <c r="BQ2646" s="23"/>
      <c r="BR2646" s="23"/>
      <c r="BS2646" s="45"/>
      <c r="BT2646" s="45"/>
      <c r="BU2646" s="23"/>
      <c r="BV2646" s="23"/>
      <c r="BW2646" s="23"/>
      <c r="BX2646" s="23"/>
      <c r="BY2646" s="23"/>
      <c r="BZ2646" s="23"/>
      <c r="CA2646" s="23"/>
    </row>
    <row r="2647" ht="15.75" customHeight="1">
      <c r="A2647" s="45"/>
      <c r="B2647" s="46"/>
      <c r="C2647" s="45"/>
      <c r="D2647" s="45"/>
      <c r="E2647" s="45"/>
      <c r="F2647" s="45"/>
      <c r="G2647" s="45"/>
      <c r="H2647" s="45"/>
      <c r="I2647" s="46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  <c r="Y2647" s="45"/>
      <c r="Z2647" s="45"/>
      <c r="AA2647" s="45"/>
      <c r="AB2647" s="45"/>
      <c r="AC2647" s="45"/>
      <c r="AD2647" s="45"/>
      <c r="AE2647" s="45"/>
      <c r="AF2647" s="45"/>
      <c r="AG2647" s="45"/>
      <c r="AH2647" s="45"/>
      <c r="AI2647" s="45"/>
      <c r="AJ2647" s="45"/>
      <c r="AK2647" s="45"/>
      <c r="AL2647" s="45"/>
      <c r="AM2647" s="45"/>
      <c r="AN2647" s="45"/>
      <c r="AO2647" s="23"/>
      <c r="AP2647" s="23"/>
      <c r="AQ2647" s="45"/>
      <c r="AR2647" s="45"/>
      <c r="AS2647" s="23"/>
      <c r="AT2647" s="23"/>
      <c r="AU2647" s="23"/>
      <c r="AV2647" s="23"/>
      <c r="AW2647" s="23"/>
      <c r="AX2647" s="45"/>
      <c r="AY2647" s="23"/>
      <c r="AZ2647" s="23"/>
      <c r="BA2647" s="23"/>
      <c r="BB2647" s="23"/>
      <c r="BC2647" s="23"/>
      <c r="BD2647" s="23"/>
      <c r="BE2647" s="45"/>
      <c r="BF2647" s="45"/>
      <c r="BG2647" s="23"/>
      <c r="BH2647" s="23"/>
      <c r="BI2647" s="23"/>
      <c r="BJ2647" s="23"/>
      <c r="BK2647" s="23"/>
      <c r="BL2647" s="45"/>
      <c r="BM2647" s="45"/>
      <c r="BN2647" s="23"/>
      <c r="BO2647" s="23"/>
      <c r="BP2647" s="23"/>
      <c r="BQ2647" s="23"/>
      <c r="BR2647" s="23"/>
      <c r="BS2647" s="45"/>
      <c r="BT2647" s="45"/>
      <c r="BU2647" s="23"/>
      <c r="BV2647" s="23"/>
      <c r="BW2647" s="23"/>
      <c r="BX2647" s="23"/>
      <c r="BY2647" s="23"/>
      <c r="BZ2647" s="23"/>
      <c r="CA2647" s="23"/>
    </row>
    <row r="2648" ht="15.75" customHeight="1">
      <c r="A2648" s="45"/>
      <c r="B2648" s="46"/>
      <c r="C2648" s="45"/>
      <c r="D2648" s="45"/>
      <c r="E2648" s="45"/>
      <c r="F2648" s="45"/>
      <c r="G2648" s="45"/>
      <c r="H2648" s="45"/>
      <c r="I2648" s="46"/>
      <c r="J2648" s="45"/>
      <c r="K2648" s="45"/>
      <c r="L2648" s="45"/>
      <c r="M2648" s="45"/>
      <c r="N2648" s="45"/>
      <c r="O2648" s="45"/>
      <c r="P2648" s="45"/>
      <c r="Q2648" s="45"/>
      <c r="R2648" s="45"/>
      <c r="S2648" s="45"/>
      <c r="T2648" s="45"/>
      <c r="U2648" s="45"/>
      <c r="V2648" s="45"/>
      <c r="W2648" s="45">
        <v>5.237795935470355E-4</v>
      </c>
      <c r="X2648" s="45"/>
      <c r="Y2648" s="45"/>
      <c r="Z2648" s="45"/>
      <c r="AA2648" s="45"/>
      <c r="AB2648" s="45"/>
      <c r="AC2648" s="45"/>
      <c r="AD2648" s="45"/>
      <c r="AE2648" s="45"/>
      <c r="AF2648" s="45"/>
      <c r="AG2648" s="45"/>
      <c r="AH2648" s="45"/>
      <c r="AI2648" s="45"/>
      <c r="AJ2648" s="45"/>
      <c r="AK2648" s="45"/>
      <c r="AL2648" s="45"/>
      <c r="AM2648" s="45"/>
      <c r="AN2648" s="45"/>
      <c r="AO2648" s="23"/>
      <c r="AP2648" s="23"/>
      <c r="AQ2648" s="45"/>
      <c r="AR2648" s="45"/>
      <c r="AS2648" s="23"/>
      <c r="AT2648" s="23"/>
      <c r="AU2648" s="23"/>
      <c r="AV2648" s="23"/>
      <c r="AW2648" s="23"/>
      <c r="AX2648" s="45"/>
      <c r="AY2648" s="23"/>
      <c r="AZ2648" s="23"/>
      <c r="BA2648" s="23"/>
      <c r="BB2648" s="23"/>
      <c r="BC2648" s="23"/>
      <c r="BD2648" s="23"/>
      <c r="BE2648" s="45"/>
      <c r="BF2648" s="45"/>
      <c r="BG2648" s="23"/>
      <c r="BH2648" s="23"/>
      <c r="BI2648" s="23"/>
      <c r="BJ2648" s="23"/>
      <c r="BK2648" s="23"/>
      <c r="BL2648" s="45"/>
      <c r="BM2648" s="45"/>
      <c r="BN2648" s="23"/>
      <c r="BO2648" s="23"/>
      <c r="BP2648" s="23"/>
      <c r="BQ2648" s="23"/>
      <c r="BR2648" s="23"/>
      <c r="BS2648" s="45"/>
      <c r="BT2648" s="45"/>
      <c r="BU2648" s="23"/>
      <c r="BV2648" s="23"/>
      <c r="BW2648" s="23"/>
      <c r="BX2648" s="23"/>
      <c r="BY2648" s="23"/>
      <c r="BZ2648" s="23"/>
      <c r="CA2648" s="23"/>
    </row>
    <row r="2649" ht="15.75" customHeight="1">
      <c r="A2649" s="45"/>
      <c r="B2649" s="46"/>
      <c r="C2649" s="45"/>
      <c r="D2649" s="45"/>
      <c r="E2649" s="45"/>
      <c r="F2649" s="45"/>
      <c r="G2649" s="45"/>
      <c r="H2649" s="45"/>
      <c r="I2649" s="46"/>
      <c r="J2649" s="45"/>
      <c r="K2649" s="45"/>
      <c r="L2649" s="45"/>
      <c r="M2649" s="45"/>
      <c r="N2649" s="45"/>
      <c r="O2649" s="45"/>
      <c r="P2649" s="45"/>
      <c r="Q2649" s="45"/>
      <c r="R2649" s="45"/>
      <c r="S2649" s="45"/>
      <c r="T2649" s="45"/>
      <c r="U2649" s="45"/>
      <c r="V2649" s="45"/>
      <c r="W2649" s="45">
        <v>0.0034937756521149213</v>
      </c>
      <c r="X2649" s="45"/>
      <c r="Y2649" s="45"/>
      <c r="Z2649" s="45"/>
      <c r="AA2649" s="45"/>
      <c r="AB2649" s="45"/>
      <c r="AC2649" s="45"/>
      <c r="AD2649" s="45"/>
      <c r="AE2649" s="45"/>
      <c r="AF2649" s="45"/>
      <c r="AG2649" s="45"/>
      <c r="AH2649" s="45"/>
      <c r="AI2649" s="45"/>
      <c r="AJ2649" s="45"/>
      <c r="AK2649" s="45"/>
      <c r="AL2649" s="45"/>
      <c r="AM2649" s="45"/>
      <c r="AN2649" s="45"/>
      <c r="AO2649" s="23"/>
      <c r="AP2649" s="23"/>
      <c r="AQ2649" s="45"/>
      <c r="AR2649" s="45"/>
      <c r="AS2649" s="23"/>
      <c r="AT2649" s="23"/>
      <c r="AU2649" s="23"/>
      <c r="AV2649" s="23"/>
      <c r="AW2649" s="23"/>
      <c r="AX2649" s="45"/>
      <c r="AY2649" s="23"/>
      <c r="AZ2649" s="23"/>
      <c r="BA2649" s="23"/>
      <c r="BB2649" s="23"/>
      <c r="BC2649" s="23"/>
      <c r="BD2649" s="23"/>
      <c r="BE2649" s="45"/>
      <c r="BF2649" s="45"/>
      <c r="BG2649" s="23"/>
      <c r="BH2649" s="23"/>
      <c r="BI2649" s="23"/>
      <c r="BJ2649" s="23"/>
      <c r="BK2649" s="23"/>
      <c r="BL2649" s="45"/>
      <c r="BM2649" s="45"/>
      <c r="BN2649" s="23"/>
      <c r="BO2649" s="23"/>
      <c r="BP2649" s="23"/>
      <c r="BQ2649" s="23"/>
      <c r="BR2649" s="23"/>
      <c r="BS2649" s="45"/>
      <c r="BT2649" s="45"/>
      <c r="BU2649" s="23"/>
      <c r="BV2649" s="23"/>
      <c r="BW2649" s="23"/>
      <c r="BX2649" s="23"/>
      <c r="BY2649" s="23"/>
      <c r="BZ2649" s="23"/>
      <c r="CA2649" s="23"/>
    </row>
    <row r="2650" ht="15.75" customHeight="1">
      <c r="A2650" s="45"/>
      <c r="B2650" s="46"/>
      <c r="C2650" s="45"/>
      <c r="D2650" s="45"/>
      <c r="E2650" s="45"/>
      <c r="F2650" s="45"/>
      <c r="G2650" s="45"/>
      <c r="H2650" s="45"/>
      <c r="I2650" s="46"/>
      <c r="J2650" s="45"/>
      <c r="K2650" s="45"/>
      <c r="L2650" s="45"/>
      <c r="M2650" s="45"/>
      <c r="N2650" s="45"/>
      <c r="O2650" s="45"/>
      <c r="P2650" s="45"/>
      <c r="Q2650" s="45"/>
      <c r="R2650" s="45"/>
      <c r="S2650" s="45"/>
      <c r="T2650" s="45"/>
      <c r="U2650" s="45"/>
      <c r="V2650" s="45"/>
      <c r="W2650" s="45">
        <v>0.005223658544649056</v>
      </c>
      <c r="X2650" s="45"/>
      <c r="Y2650" s="45"/>
      <c r="Z2650" s="45"/>
      <c r="AA2650" s="45"/>
      <c r="AB2650" s="45"/>
      <c r="AC2650" s="45"/>
      <c r="AD2650" s="45"/>
      <c r="AE2650" s="45"/>
      <c r="AF2650" s="45"/>
      <c r="AG2650" s="45"/>
      <c r="AH2650" s="45"/>
      <c r="AI2650" s="45"/>
      <c r="AJ2650" s="45"/>
      <c r="AK2650" s="45"/>
      <c r="AL2650" s="45"/>
      <c r="AM2650" s="45"/>
      <c r="AN2650" s="45"/>
      <c r="AO2650" s="23"/>
      <c r="AP2650" s="23"/>
      <c r="AQ2650" s="45"/>
      <c r="AR2650" s="45"/>
      <c r="AS2650" s="23"/>
      <c r="AT2650" s="23"/>
      <c r="AU2650" s="23"/>
      <c r="AV2650" s="23"/>
      <c r="AW2650" s="23"/>
      <c r="AX2650" s="45"/>
      <c r="AY2650" s="23"/>
      <c r="AZ2650" s="23"/>
      <c r="BA2650" s="23"/>
      <c r="BB2650" s="23"/>
      <c r="BC2650" s="23"/>
      <c r="BD2650" s="23"/>
      <c r="BE2650" s="45"/>
      <c r="BF2650" s="45"/>
      <c r="BG2650" s="23"/>
      <c r="BH2650" s="23"/>
      <c r="BI2650" s="23"/>
      <c r="BJ2650" s="23"/>
      <c r="BK2650" s="23"/>
      <c r="BL2650" s="45"/>
      <c r="BM2650" s="45"/>
      <c r="BN2650" s="23"/>
      <c r="BO2650" s="23"/>
      <c r="BP2650" s="23"/>
      <c r="BQ2650" s="23"/>
      <c r="BR2650" s="23"/>
      <c r="BS2650" s="45"/>
      <c r="BT2650" s="45"/>
      <c r="BU2650" s="23"/>
      <c r="BV2650" s="23"/>
      <c r="BW2650" s="23"/>
      <c r="BX2650" s="23"/>
      <c r="BY2650" s="23"/>
      <c r="BZ2650" s="23"/>
      <c r="CA2650" s="23"/>
    </row>
    <row r="2651" ht="15.75" customHeight="1">
      <c r="A2651" s="45"/>
      <c r="B2651" s="46"/>
      <c r="C2651" s="45"/>
      <c r="D2651" s="45"/>
      <c r="E2651" s="45"/>
      <c r="F2651" s="45"/>
      <c r="G2651" s="45"/>
      <c r="H2651" s="45"/>
      <c r="I2651" s="46"/>
      <c r="J2651" s="45"/>
      <c r="K2651" s="45"/>
      <c r="L2651" s="45"/>
      <c r="M2651" s="45"/>
      <c r="N2651" s="45"/>
      <c r="O2651" s="45"/>
      <c r="P2651" s="45"/>
      <c r="Q2651" s="45"/>
      <c r="R2651" s="45"/>
      <c r="S2651" s="45"/>
      <c r="T2651" s="45"/>
      <c r="U2651" s="45"/>
      <c r="V2651" s="45"/>
      <c r="W2651" s="45">
        <v>0.003194269673797309</v>
      </c>
      <c r="X2651" s="45"/>
      <c r="Y2651" s="45"/>
      <c r="Z2651" s="45"/>
      <c r="AA2651" s="45"/>
      <c r="AB2651" s="45"/>
      <c r="AC2651" s="45"/>
      <c r="AD2651" s="45"/>
      <c r="AE2651" s="45"/>
      <c r="AF2651" s="45"/>
      <c r="AG2651" s="45"/>
      <c r="AH2651" s="45"/>
      <c r="AI2651" s="45"/>
      <c r="AJ2651" s="45"/>
      <c r="AK2651" s="45"/>
      <c r="AL2651" s="45"/>
      <c r="AM2651" s="45"/>
      <c r="AN2651" s="45"/>
      <c r="AO2651" s="23"/>
      <c r="AP2651" s="23"/>
      <c r="AQ2651" s="45"/>
      <c r="AR2651" s="45"/>
      <c r="AS2651" s="23"/>
      <c r="AT2651" s="23"/>
      <c r="AU2651" s="23"/>
      <c r="AV2651" s="23"/>
      <c r="AW2651" s="23"/>
      <c r="AX2651" s="45"/>
      <c r="AY2651" s="23"/>
      <c r="AZ2651" s="23"/>
      <c r="BA2651" s="23"/>
      <c r="BB2651" s="23"/>
      <c r="BC2651" s="23"/>
      <c r="BD2651" s="23"/>
      <c r="BE2651" s="45"/>
      <c r="BF2651" s="45"/>
      <c r="BG2651" s="23"/>
      <c r="BH2651" s="23"/>
      <c r="BI2651" s="23"/>
      <c r="BJ2651" s="23"/>
      <c r="BK2651" s="23"/>
      <c r="BL2651" s="45"/>
      <c r="BM2651" s="45"/>
      <c r="BN2651" s="23"/>
      <c r="BO2651" s="23"/>
      <c r="BP2651" s="23"/>
      <c r="BQ2651" s="23"/>
      <c r="BR2651" s="23"/>
      <c r="BS2651" s="45"/>
      <c r="BT2651" s="45"/>
      <c r="BU2651" s="23"/>
      <c r="BV2651" s="23"/>
      <c r="BW2651" s="23"/>
      <c r="BX2651" s="23"/>
      <c r="BY2651" s="23"/>
      <c r="BZ2651" s="23"/>
      <c r="CA2651" s="23"/>
    </row>
    <row r="2652" ht="15.75" customHeight="1">
      <c r="A2652" s="45"/>
      <c r="B2652" s="46"/>
      <c r="C2652" s="45"/>
      <c r="D2652" s="45"/>
      <c r="E2652" s="45"/>
      <c r="F2652" s="45"/>
      <c r="G2652" s="45"/>
      <c r="H2652" s="45"/>
      <c r="I2652" s="46"/>
      <c r="J2652" s="45"/>
      <c r="K2652" s="45"/>
      <c r="L2652" s="45"/>
      <c r="M2652" s="45"/>
      <c r="N2652" s="45"/>
      <c r="O2652" s="45"/>
      <c r="P2652" s="45"/>
      <c r="Q2652" s="45"/>
      <c r="R2652" s="45"/>
      <c r="S2652" s="45"/>
      <c r="T2652" s="45"/>
      <c r="U2652" s="45"/>
      <c r="V2652" s="45"/>
      <c r="W2652" s="45">
        <v>0.003813906575048856</v>
      </c>
      <c r="X2652" s="45"/>
      <c r="Y2652" s="45"/>
      <c r="Z2652" s="45"/>
      <c r="AA2652" s="45"/>
      <c r="AB2652" s="45"/>
      <c r="AC2652" s="45"/>
      <c r="AD2652" s="45"/>
      <c r="AE2652" s="45"/>
      <c r="AF2652" s="45"/>
      <c r="AG2652" s="45"/>
      <c r="AH2652" s="45"/>
      <c r="AI2652" s="45"/>
      <c r="AJ2652" s="45"/>
      <c r="AK2652" s="45"/>
      <c r="AL2652" s="45"/>
      <c r="AM2652" s="45"/>
      <c r="AN2652" s="45"/>
      <c r="AO2652" s="23"/>
      <c r="AP2652" s="23"/>
      <c r="AQ2652" s="45"/>
      <c r="AR2652" s="45"/>
      <c r="AS2652" s="23"/>
      <c r="AT2652" s="23"/>
      <c r="AU2652" s="23"/>
      <c r="AV2652" s="23"/>
      <c r="AW2652" s="23"/>
      <c r="AX2652" s="45"/>
      <c r="AY2652" s="23"/>
      <c r="AZ2652" s="23"/>
      <c r="BA2652" s="23"/>
      <c r="BB2652" s="23"/>
      <c r="BC2652" s="23"/>
      <c r="BD2652" s="23"/>
      <c r="BE2652" s="45"/>
      <c r="BF2652" s="45"/>
      <c r="BG2652" s="23"/>
      <c r="BH2652" s="23"/>
      <c r="BI2652" s="23"/>
      <c r="BJ2652" s="23"/>
      <c r="BK2652" s="23"/>
      <c r="BL2652" s="45"/>
      <c r="BM2652" s="45"/>
      <c r="BN2652" s="23"/>
      <c r="BO2652" s="23"/>
      <c r="BP2652" s="23"/>
      <c r="BQ2652" s="23"/>
      <c r="BR2652" s="23"/>
      <c r="BS2652" s="45"/>
      <c r="BT2652" s="45"/>
      <c r="BU2652" s="23"/>
      <c r="BV2652" s="23"/>
      <c r="BW2652" s="23"/>
      <c r="BX2652" s="23"/>
      <c r="BY2652" s="23"/>
      <c r="BZ2652" s="23"/>
      <c r="CA2652" s="23"/>
    </row>
    <row r="2653" ht="15.75" customHeight="1">
      <c r="A2653" s="45"/>
      <c r="B2653" s="46"/>
      <c r="C2653" s="45"/>
      <c r="D2653" s="45"/>
      <c r="E2653" s="45"/>
      <c r="F2653" s="45"/>
      <c r="G2653" s="45"/>
      <c r="H2653" s="45"/>
      <c r="I2653" s="46"/>
      <c r="J2653" s="45"/>
      <c r="K2653" s="45"/>
      <c r="L2653" s="45"/>
      <c r="M2653" s="45"/>
      <c r="N2653" s="45"/>
      <c r="O2653" s="45"/>
      <c r="P2653" s="45"/>
      <c r="Q2653" s="45"/>
      <c r="R2653" s="45"/>
      <c r="S2653" s="45"/>
      <c r="T2653" s="45"/>
      <c r="U2653" s="45"/>
      <c r="V2653" s="45"/>
      <c r="W2653" s="45">
        <v>0.003176365374533568</v>
      </c>
      <c r="X2653" s="45"/>
      <c r="Y2653" s="45"/>
      <c r="Z2653" s="45"/>
      <c r="AA2653" s="45"/>
      <c r="AB2653" s="45"/>
      <c r="AC2653" s="45"/>
      <c r="AD2653" s="45"/>
      <c r="AE2653" s="45"/>
      <c r="AF2653" s="45"/>
      <c r="AG2653" s="45"/>
      <c r="AH2653" s="45"/>
      <c r="AI2653" s="45"/>
      <c r="AJ2653" s="45"/>
      <c r="AK2653" s="45"/>
      <c r="AL2653" s="45"/>
      <c r="AM2653" s="45"/>
      <c r="AN2653" s="45"/>
      <c r="AO2653" s="23"/>
      <c r="AP2653" s="23"/>
      <c r="AQ2653" s="45"/>
      <c r="AR2653" s="45"/>
      <c r="AS2653" s="23"/>
      <c r="AT2653" s="23"/>
      <c r="AU2653" s="23"/>
      <c r="AV2653" s="23"/>
      <c r="AW2653" s="23"/>
      <c r="AX2653" s="45"/>
      <c r="AY2653" s="23"/>
      <c r="AZ2653" s="23"/>
      <c r="BA2653" s="23"/>
      <c r="BB2653" s="23"/>
      <c r="BC2653" s="23"/>
      <c r="BD2653" s="23"/>
      <c r="BE2653" s="45"/>
      <c r="BF2653" s="45"/>
      <c r="BG2653" s="23"/>
      <c r="BH2653" s="23"/>
      <c r="BI2653" s="23"/>
      <c r="BJ2653" s="23"/>
      <c r="BK2653" s="23"/>
      <c r="BL2653" s="45"/>
      <c r="BM2653" s="45"/>
      <c r="BN2653" s="23"/>
      <c r="BO2653" s="23"/>
      <c r="BP2653" s="23"/>
      <c r="BQ2653" s="23"/>
      <c r="BR2653" s="23"/>
      <c r="BS2653" s="45"/>
      <c r="BT2653" s="45"/>
      <c r="BU2653" s="23"/>
      <c r="BV2653" s="23"/>
      <c r="BW2653" s="23"/>
      <c r="BX2653" s="23"/>
      <c r="BY2653" s="23"/>
      <c r="BZ2653" s="23"/>
      <c r="CA2653" s="23"/>
    </row>
    <row r="2654" ht="15.75" customHeight="1">
      <c r="A2654" s="45"/>
      <c r="B2654" s="46">
        <v>0.136</v>
      </c>
      <c r="C2654" s="45"/>
      <c r="D2654" s="45"/>
      <c r="E2654" s="45"/>
      <c r="F2654" s="45"/>
      <c r="G2654" s="45"/>
      <c r="H2654" s="45"/>
      <c r="I2654" s="46">
        <v>0.092</v>
      </c>
      <c r="J2654" s="45"/>
      <c r="K2654" s="45"/>
      <c r="L2654" s="45"/>
      <c r="M2654" s="45"/>
      <c r="N2654" s="45"/>
      <c r="O2654" s="45"/>
      <c r="P2654" s="45">
        <v>0.007557512683714628</v>
      </c>
      <c r="Q2654" s="45"/>
      <c r="R2654" s="45"/>
      <c r="S2654" s="45"/>
      <c r="T2654" s="45"/>
      <c r="U2654" s="45"/>
      <c r="V2654" s="45"/>
      <c r="W2654" s="45"/>
      <c r="X2654" s="45"/>
      <c r="Y2654" s="45"/>
      <c r="Z2654" s="45"/>
      <c r="AA2654" s="45"/>
      <c r="AB2654" s="45"/>
      <c r="AC2654" s="45"/>
      <c r="AD2654" s="45">
        <v>324.18563364203743</v>
      </c>
      <c r="AE2654" s="45"/>
      <c r="AF2654" s="45"/>
      <c r="AG2654" s="45"/>
      <c r="AH2654" s="45"/>
      <c r="AI2654" s="45"/>
      <c r="AJ2654" s="45"/>
      <c r="AK2654" s="45">
        <v>0.014</v>
      </c>
      <c r="AL2654" s="45"/>
      <c r="AM2654" s="45"/>
      <c r="AN2654" s="45"/>
      <c r="AO2654" s="23"/>
      <c r="AP2654" s="23"/>
      <c r="AQ2654" s="45"/>
      <c r="AR2654" s="45">
        <v>0.007</v>
      </c>
      <c r="AS2654" s="23"/>
      <c r="AT2654" s="23"/>
      <c r="AU2654" s="23"/>
      <c r="AV2654" s="23"/>
      <c r="AW2654" s="23"/>
      <c r="AX2654" s="45"/>
      <c r="AY2654" s="23"/>
      <c r="AZ2654" s="23"/>
      <c r="BA2654" s="23"/>
      <c r="BB2654" s="23"/>
      <c r="BC2654" s="23"/>
      <c r="BD2654" s="23"/>
      <c r="BE2654" s="45"/>
      <c r="BF2654" s="45"/>
      <c r="BG2654" s="23"/>
      <c r="BH2654" s="23"/>
      <c r="BI2654" s="23"/>
      <c r="BJ2654" s="23"/>
      <c r="BK2654" s="23"/>
      <c r="BL2654" s="45"/>
      <c r="BM2654" s="45">
        <v>0.385</v>
      </c>
      <c r="BN2654" s="23"/>
      <c r="BO2654" s="23"/>
      <c r="BP2654" s="23"/>
      <c r="BQ2654" s="23"/>
      <c r="BR2654" s="23"/>
      <c r="BS2654" s="45"/>
      <c r="BT2654" s="45">
        <v>0.431</v>
      </c>
      <c r="BU2654" s="23"/>
      <c r="BV2654" s="23"/>
      <c r="BW2654" s="23"/>
      <c r="BX2654" s="23"/>
      <c r="BY2654" s="23"/>
      <c r="BZ2654" s="23"/>
      <c r="CA2654" s="23"/>
    </row>
    <row r="2655" ht="15.75" customHeight="1">
      <c r="A2655" s="45"/>
      <c r="B2655" s="46">
        <v>0.142</v>
      </c>
      <c r="C2655" s="45"/>
      <c r="D2655" s="45"/>
      <c r="E2655" s="45"/>
      <c r="F2655" s="45"/>
      <c r="G2655" s="45"/>
      <c r="H2655" s="45"/>
      <c r="I2655" s="46">
        <v>0.069</v>
      </c>
      <c r="J2655" s="45"/>
      <c r="K2655" s="45"/>
      <c r="L2655" s="45"/>
      <c r="M2655" s="45"/>
      <c r="N2655" s="45"/>
      <c r="O2655" s="45"/>
      <c r="P2655" s="45">
        <v>0.007689234078147214</v>
      </c>
      <c r="Q2655" s="45"/>
      <c r="R2655" s="45"/>
      <c r="S2655" s="45"/>
      <c r="T2655" s="45"/>
      <c r="U2655" s="45"/>
      <c r="V2655" s="45"/>
      <c r="W2655" s="45"/>
      <c r="X2655" s="45"/>
      <c r="Y2655" s="45"/>
      <c r="Z2655" s="45"/>
      <c r="AA2655" s="45"/>
      <c r="AB2655" s="45"/>
      <c r="AC2655" s="45"/>
      <c r="AD2655" s="45">
        <v>300.41868946741937</v>
      </c>
      <c r="AE2655" s="45"/>
      <c r="AF2655" s="45"/>
      <c r="AG2655" s="45"/>
      <c r="AH2655" s="45"/>
      <c r="AI2655" s="45"/>
      <c r="AJ2655" s="45"/>
      <c r="AK2655" s="45">
        <v>0.014</v>
      </c>
      <c r="AL2655" s="45"/>
      <c r="AM2655" s="45"/>
      <c r="AN2655" s="45"/>
      <c r="AO2655" s="23"/>
      <c r="AP2655" s="23"/>
      <c r="AQ2655" s="45"/>
      <c r="AR2655" s="45">
        <v>0.007</v>
      </c>
      <c r="AS2655" s="23"/>
      <c r="AT2655" s="23"/>
      <c r="AU2655" s="23"/>
      <c r="AV2655" s="23"/>
      <c r="AW2655" s="23"/>
      <c r="AX2655" s="45"/>
      <c r="AY2655" s="23"/>
      <c r="AZ2655" s="23"/>
      <c r="BA2655" s="23"/>
      <c r="BB2655" s="23"/>
      <c r="BC2655" s="23"/>
      <c r="BD2655" s="23"/>
      <c r="BE2655" s="45"/>
      <c r="BF2655" s="45"/>
      <c r="BG2655" s="23"/>
      <c r="BH2655" s="23"/>
      <c r="BI2655" s="23"/>
      <c r="BJ2655" s="23"/>
      <c r="BK2655" s="23"/>
      <c r="BL2655" s="45"/>
      <c r="BM2655" s="45">
        <v>0.447</v>
      </c>
      <c r="BN2655" s="23"/>
      <c r="BO2655" s="23"/>
      <c r="BP2655" s="23"/>
      <c r="BQ2655" s="23"/>
      <c r="BR2655" s="23"/>
      <c r="BS2655" s="45"/>
      <c r="BT2655" s="45">
        <v>0.491</v>
      </c>
      <c r="BU2655" s="23"/>
      <c r="BV2655" s="23"/>
      <c r="BW2655" s="23"/>
      <c r="BX2655" s="23"/>
      <c r="BY2655" s="23"/>
      <c r="BZ2655" s="23"/>
      <c r="CA2655" s="23"/>
    </row>
    <row r="2656" ht="15.75" customHeight="1">
      <c r="A2656" s="45"/>
      <c r="B2656" s="46">
        <v>0.151</v>
      </c>
      <c r="C2656" s="45"/>
      <c r="D2656" s="45"/>
      <c r="E2656" s="45"/>
      <c r="F2656" s="45"/>
      <c r="G2656" s="45"/>
      <c r="H2656" s="45"/>
      <c r="I2656" s="46">
        <v>0.047</v>
      </c>
      <c r="J2656" s="45"/>
      <c r="K2656" s="45"/>
      <c r="L2656" s="45"/>
      <c r="M2656" s="45"/>
      <c r="N2656" s="45"/>
      <c r="O2656" s="45"/>
      <c r="P2656" s="45">
        <v>0.007702746678382933</v>
      </c>
      <c r="Q2656" s="45"/>
      <c r="R2656" s="45"/>
      <c r="S2656" s="45"/>
      <c r="T2656" s="45"/>
      <c r="U2656" s="45"/>
      <c r="V2656" s="45"/>
      <c r="W2656" s="45">
        <v>0.018889364117697437</v>
      </c>
      <c r="X2656" s="45"/>
      <c r="Y2656" s="45"/>
      <c r="Z2656" s="45"/>
      <c r="AA2656" s="45"/>
      <c r="AB2656" s="45"/>
      <c r="AC2656" s="45"/>
      <c r="AD2656" s="45">
        <v>284.60650176773635</v>
      </c>
      <c r="AE2656" s="45"/>
      <c r="AF2656" s="45"/>
      <c r="AG2656" s="45"/>
      <c r="AH2656" s="45"/>
      <c r="AI2656" s="45"/>
      <c r="AJ2656" s="45"/>
      <c r="AK2656" s="45">
        <v>0.014</v>
      </c>
      <c r="AL2656" s="45"/>
      <c r="AM2656" s="45"/>
      <c r="AN2656" s="45"/>
      <c r="AO2656" s="23"/>
      <c r="AP2656" s="23"/>
      <c r="AQ2656" s="45"/>
      <c r="AR2656" s="45">
        <v>0.007</v>
      </c>
      <c r="AS2656" s="23"/>
      <c r="AT2656" s="23"/>
      <c r="AU2656" s="23"/>
      <c r="AV2656" s="23"/>
      <c r="AW2656" s="23"/>
      <c r="AX2656" s="45"/>
      <c r="AY2656" s="23"/>
      <c r="AZ2656" s="23"/>
      <c r="BA2656" s="23"/>
      <c r="BB2656" s="23"/>
      <c r="BC2656" s="23"/>
      <c r="BD2656" s="23"/>
      <c r="BE2656" s="45"/>
      <c r="BF2656" s="45"/>
      <c r="BG2656" s="23"/>
      <c r="BH2656" s="23"/>
      <c r="BI2656" s="23"/>
      <c r="BJ2656" s="23"/>
      <c r="BK2656" s="23"/>
      <c r="BL2656" s="45"/>
      <c r="BM2656" s="45">
        <v>0.489</v>
      </c>
      <c r="BN2656" s="23"/>
      <c r="BO2656" s="23"/>
      <c r="BP2656" s="23"/>
      <c r="BQ2656" s="23"/>
      <c r="BR2656" s="23"/>
      <c r="BS2656" s="45"/>
      <c r="BT2656" s="45">
        <v>0.588</v>
      </c>
      <c r="BU2656" s="23"/>
      <c r="BV2656" s="23"/>
      <c r="BW2656" s="23"/>
      <c r="BX2656" s="23"/>
      <c r="BY2656" s="23"/>
      <c r="BZ2656" s="23"/>
      <c r="CA2656" s="23"/>
    </row>
    <row r="2657" ht="15.75" customHeight="1">
      <c r="A2657" s="45"/>
      <c r="B2657" s="46">
        <v>0.156</v>
      </c>
      <c r="C2657" s="45"/>
      <c r="D2657" s="45"/>
      <c r="E2657" s="45"/>
      <c r="F2657" s="45"/>
      <c r="G2657" s="45"/>
      <c r="H2657" s="45"/>
      <c r="I2657" s="46">
        <v>0.041</v>
      </c>
      <c r="J2657" s="45"/>
      <c r="K2657" s="45"/>
      <c r="L2657" s="45"/>
      <c r="M2657" s="45"/>
      <c r="N2657" s="45"/>
      <c r="O2657" s="45"/>
      <c r="P2657" s="45">
        <v>0.007460871468137343</v>
      </c>
      <c r="Q2657" s="45"/>
      <c r="R2657" s="45"/>
      <c r="S2657" s="45"/>
      <c r="T2657" s="45"/>
      <c r="U2657" s="45"/>
      <c r="V2657" s="45"/>
      <c r="W2657" s="45">
        <v>0.01830987503537175</v>
      </c>
      <c r="X2657" s="45"/>
      <c r="Y2657" s="45"/>
      <c r="Z2657" s="45"/>
      <c r="AA2657" s="45"/>
      <c r="AB2657" s="45"/>
      <c r="AC2657" s="45"/>
      <c r="AD2657" s="45">
        <v>282.9670983178526</v>
      </c>
      <c r="AE2657" s="45"/>
      <c r="AF2657" s="45"/>
      <c r="AG2657" s="45"/>
      <c r="AH2657" s="45"/>
      <c r="AI2657" s="45"/>
      <c r="AJ2657" s="45"/>
      <c r="AK2657" s="45">
        <v>0.014</v>
      </c>
      <c r="AL2657" s="45"/>
      <c r="AM2657" s="45"/>
      <c r="AN2657" s="45"/>
      <c r="AO2657" s="23"/>
      <c r="AP2657" s="23"/>
      <c r="AQ2657" s="45"/>
      <c r="AR2657" s="45">
        <v>0.007</v>
      </c>
      <c r="AS2657" s="23"/>
      <c r="AT2657" s="23"/>
      <c r="AU2657" s="23"/>
      <c r="AV2657" s="23"/>
      <c r="AW2657" s="23"/>
      <c r="AX2657" s="45"/>
      <c r="AY2657" s="23"/>
      <c r="AZ2657" s="23"/>
      <c r="BA2657" s="23"/>
      <c r="BB2657" s="23"/>
      <c r="BC2657" s="23"/>
      <c r="BD2657" s="23"/>
      <c r="BE2657" s="45"/>
      <c r="BF2657" s="45">
        <v>6.0</v>
      </c>
      <c r="BG2657" s="23"/>
      <c r="BH2657" s="23"/>
      <c r="BI2657" s="23"/>
      <c r="BJ2657" s="23"/>
      <c r="BK2657" s="23"/>
      <c r="BL2657" s="45"/>
      <c r="BM2657" s="45">
        <v>0.548</v>
      </c>
      <c r="BN2657" s="23"/>
      <c r="BO2657" s="23"/>
      <c r="BP2657" s="23"/>
      <c r="BQ2657" s="23"/>
      <c r="BR2657" s="23"/>
      <c r="BS2657" s="45"/>
      <c r="BT2657" s="45">
        <v>0.617</v>
      </c>
      <c r="BU2657" s="23"/>
      <c r="BV2657" s="23"/>
      <c r="BW2657" s="23"/>
      <c r="BX2657" s="23"/>
      <c r="BY2657" s="23"/>
      <c r="BZ2657" s="23"/>
      <c r="CA2657" s="23"/>
    </row>
    <row r="2658" ht="15.75" customHeight="1">
      <c r="A2658" s="45"/>
      <c r="B2658" s="46">
        <v>0.157</v>
      </c>
      <c r="C2658" s="45"/>
      <c r="D2658" s="45"/>
      <c r="E2658" s="45"/>
      <c r="F2658" s="45"/>
      <c r="G2658" s="45"/>
      <c r="H2658" s="45"/>
      <c r="I2658" s="46">
        <v>0.043</v>
      </c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5"/>
      <c r="V2658" s="45"/>
      <c r="W2658" s="45"/>
      <c r="X2658" s="45"/>
      <c r="Y2658" s="45"/>
      <c r="Z2658" s="45"/>
      <c r="AA2658" s="45"/>
      <c r="AB2658" s="45"/>
      <c r="AC2658" s="45"/>
      <c r="AD2658" s="45">
        <v>323.6416849260699</v>
      </c>
      <c r="AE2658" s="45"/>
      <c r="AF2658" s="45"/>
      <c r="AG2658" s="45"/>
      <c r="AH2658" s="45"/>
      <c r="AI2658" s="45"/>
      <c r="AJ2658" s="45"/>
      <c r="AK2658" s="45">
        <v>0.014</v>
      </c>
      <c r="AL2658" s="45"/>
      <c r="AM2658" s="45"/>
      <c r="AN2658" s="45"/>
      <c r="AO2658" s="23"/>
      <c r="AP2658" s="23"/>
      <c r="AQ2658" s="45"/>
      <c r="AR2658" s="45">
        <v>0.007</v>
      </c>
      <c r="AS2658" s="23"/>
      <c r="AT2658" s="23"/>
      <c r="AU2658" s="23"/>
      <c r="AV2658" s="23"/>
      <c r="AW2658" s="23"/>
      <c r="AX2658" s="45"/>
      <c r="AY2658" s="23"/>
      <c r="AZ2658" s="23"/>
      <c r="BA2658" s="23"/>
      <c r="BB2658" s="23"/>
      <c r="BC2658" s="23"/>
      <c r="BD2658" s="23"/>
      <c r="BE2658" s="45"/>
      <c r="BF2658" s="45">
        <v>6.0</v>
      </c>
      <c r="BG2658" s="23"/>
      <c r="BH2658" s="23"/>
      <c r="BI2658" s="23"/>
      <c r="BJ2658" s="23"/>
      <c r="BK2658" s="23"/>
      <c r="BL2658" s="45"/>
      <c r="BM2658" s="45">
        <v>0.625</v>
      </c>
      <c r="BN2658" s="23"/>
      <c r="BO2658" s="23"/>
      <c r="BP2658" s="23"/>
      <c r="BQ2658" s="23"/>
      <c r="BR2658" s="23"/>
      <c r="BS2658" s="45"/>
      <c r="BT2658" s="45">
        <v>0.648</v>
      </c>
      <c r="BU2658" s="23"/>
      <c r="BV2658" s="23"/>
      <c r="BW2658" s="23"/>
      <c r="BX2658" s="23"/>
      <c r="BY2658" s="23"/>
      <c r="BZ2658" s="23"/>
      <c r="CA2658" s="23"/>
    </row>
    <row r="2659" ht="15.75" customHeight="1">
      <c r="A2659" s="45"/>
      <c r="B2659" s="46">
        <v>0.158</v>
      </c>
      <c r="C2659" s="45"/>
      <c r="D2659" s="45"/>
      <c r="E2659" s="45"/>
      <c r="F2659" s="45"/>
      <c r="G2659" s="45"/>
      <c r="H2659" s="45"/>
      <c r="I2659" s="46">
        <v>0.062</v>
      </c>
      <c r="J2659" s="45"/>
      <c r="K2659" s="45"/>
      <c r="L2659" s="45"/>
      <c r="M2659" s="45"/>
      <c r="N2659" s="45"/>
      <c r="O2659" s="45"/>
      <c r="P2659" s="45">
        <v>0.007705265990828488</v>
      </c>
      <c r="Q2659" s="45"/>
      <c r="R2659" s="45"/>
      <c r="S2659" s="45"/>
      <c r="T2659" s="45"/>
      <c r="U2659" s="45"/>
      <c r="V2659" s="45"/>
      <c r="W2659" s="45">
        <v>0.019142203920667077</v>
      </c>
      <c r="X2659" s="45"/>
      <c r="Y2659" s="45"/>
      <c r="Z2659" s="45"/>
      <c r="AA2659" s="45"/>
      <c r="AB2659" s="45"/>
      <c r="AC2659" s="45"/>
      <c r="AD2659" s="45"/>
      <c r="AE2659" s="45"/>
      <c r="AF2659" s="45"/>
      <c r="AG2659" s="45"/>
      <c r="AH2659" s="45"/>
      <c r="AI2659" s="45"/>
      <c r="AJ2659" s="45"/>
      <c r="AK2659" s="45">
        <v>0.014</v>
      </c>
      <c r="AL2659" s="45"/>
      <c r="AM2659" s="45"/>
      <c r="AN2659" s="45"/>
      <c r="AO2659" s="23"/>
      <c r="AP2659" s="23"/>
      <c r="AQ2659" s="45"/>
      <c r="AR2659" s="45">
        <v>0.007</v>
      </c>
      <c r="AS2659" s="23"/>
      <c r="AT2659" s="23"/>
      <c r="AU2659" s="23"/>
      <c r="AV2659" s="23"/>
      <c r="AW2659" s="23"/>
      <c r="AX2659" s="45"/>
      <c r="AY2659" s="23">
        <v>0.458</v>
      </c>
      <c r="AZ2659" s="23"/>
      <c r="BA2659" s="23"/>
      <c r="BB2659" s="23"/>
      <c r="BC2659" s="23"/>
      <c r="BD2659" s="23"/>
      <c r="BE2659" s="45"/>
      <c r="BF2659" s="45">
        <v>6.0</v>
      </c>
      <c r="BG2659" s="23"/>
      <c r="BH2659" s="23"/>
      <c r="BI2659" s="23"/>
      <c r="BJ2659" s="23"/>
      <c r="BK2659" s="23"/>
      <c r="BL2659" s="45"/>
      <c r="BM2659" s="45">
        <v>0.683</v>
      </c>
      <c r="BN2659" s="23"/>
      <c r="BO2659" s="23"/>
      <c r="BP2659" s="23"/>
      <c r="BQ2659" s="23"/>
      <c r="BR2659" s="23"/>
      <c r="BS2659" s="45"/>
      <c r="BT2659" s="45">
        <v>0.68</v>
      </c>
      <c r="BU2659" s="23"/>
      <c r="BV2659" s="23"/>
      <c r="BW2659" s="23"/>
      <c r="BX2659" s="23"/>
      <c r="BY2659" s="23"/>
      <c r="BZ2659" s="23"/>
      <c r="CA2659" s="23"/>
    </row>
    <row r="2660" ht="15.75" customHeight="1">
      <c r="A2660" s="45"/>
      <c r="B2660" s="46">
        <v>0.159</v>
      </c>
      <c r="C2660" s="45"/>
      <c r="D2660" s="45"/>
      <c r="E2660" s="45"/>
      <c r="F2660" s="45"/>
      <c r="G2660" s="45"/>
      <c r="H2660" s="45"/>
      <c r="I2660" s="46">
        <v>0.08</v>
      </c>
      <c r="J2660" s="45"/>
      <c r="K2660" s="45"/>
      <c r="L2660" s="45"/>
      <c r="M2660" s="45"/>
      <c r="N2660" s="45"/>
      <c r="O2660" s="45"/>
      <c r="P2660" s="45"/>
      <c r="Q2660" s="45"/>
      <c r="R2660" s="45"/>
      <c r="S2660" s="45"/>
      <c r="T2660" s="45"/>
      <c r="U2660" s="45"/>
      <c r="V2660" s="45"/>
      <c r="W2660" s="45"/>
      <c r="X2660" s="45"/>
      <c r="Y2660" s="45"/>
      <c r="Z2660" s="45"/>
      <c r="AA2660" s="45"/>
      <c r="AB2660" s="45"/>
      <c r="AC2660" s="45"/>
      <c r="AD2660" s="45"/>
      <c r="AE2660" s="45"/>
      <c r="AF2660" s="45"/>
      <c r="AG2660" s="45"/>
      <c r="AH2660" s="45"/>
      <c r="AI2660" s="45"/>
      <c r="AJ2660" s="45"/>
      <c r="AK2660" s="45">
        <v>0.014</v>
      </c>
      <c r="AL2660" s="45"/>
      <c r="AM2660" s="45"/>
      <c r="AN2660" s="45"/>
      <c r="AO2660" s="23"/>
      <c r="AP2660" s="23"/>
      <c r="AQ2660" s="45"/>
      <c r="AR2660" s="45">
        <v>0.007</v>
      </c>
      <c r="AS2660" s="23"/>
      <c r="AT2660" s="23"/>
      <c r="AU2660" s="23"/>
      <c r="AV2660" s="23"/>
      <c r="AW2660" s="23"/>
      <c r="AX2660" s="45"/>
      <c r="AY2660" s="23">
        <v>0.474</v>
      </c>
      <c r="AZ2660" s="23"/>
      <c r="BA2660" s="23"/>
      <c r="BB2660" s="23"/>
      <c r="BC2660" s="23"/>
      <c r="BD2660" s="23"/>
      <c r="BE2660" s="45"/>
      <c r="BF2660" s="45">
        <v>6.0</v>
      </c>
      <c r="BG2660" s="23"/>
      <c r="BH2660" s="23"/>
      <c r="BI2660" s="23"/>
      <c r="BJ2660" s="23"/>
      <c r="BK2660" s="23"/>
      <c r="BL2660" s="45"/>
      <c r="BM2660" s="45">
        <v>0.763</v>
      </c>
      <c r="BN2660" s="23"/>
      <c r="BO2660" s="23"/>
      <c r="BP2660" s="23"/>
      <c r="BQ2660" s="23"/>
      <c r="BR2660" s="23"/>
      <c r="BS2660" s="45"/>
      <c r="BT2660" s="45">
        <v>0.689</v>
      </c>
      <c r="BU2660" s="23"/>
      <c r="BV2660" s="23"/>
      <c r="BW2660" s="23"/>
      <c r="BX2660" s="23"/>
      <c r="BY2660" s="23"/>
      <c r="BZ2660" s="23"/>
      <c r="CA2660" s="23"/>
    </row>
    <row r="2661" ht="15.75" customHeight="1">
      <c r="A2661" s="45"/>
      <c r="B2661" s="46">
        <v>0.161</v>
      </c>
      <c r="C2661" s="45"/>
      <c r="D2661" s="45"/>
      <c r="E2661" s="45"/>
      <c r="F2661" s="45"/>
      <c r="G2661" s="45"/>
      <c r="H2661" s="45"/>
      <c r="I2661" s="46">
        <v>0.081</v>
      </c>
      <c r="J2661" s="45"/>
      <c r="K2661" s="45"/>
      <c r="L2661" s="45"/>
      <c r="M2661" s="45"/>
      <c r="N2661" s="45"/>
      <c r="O2661" s="45"/>
      <c r="P2661" s="45"/>
      <c r="Q2661" s="45"/>
      <c r="R2661" s="45"/>
      <c r="S2661" s="45"/>
      <c r="T2661" s="45"/>
      <c r="U2661" s="45"/>
      <c r="V2661" s="45"/>
      <c r="W2661" s="45"/>
      <c r="X2661" s="45"/>
      <c r="Y2661" s="45"/>
      <c r="Z2661" s="45"/>
      <c r="AA2661" s="45"/>
      <c r="AB2661" s="45"/>
      <c r="AC2661" s="45"/>
      <c r="AD2661" s="45"/>
      <c r="AE2661" s="45"/>
      <c r="AF2661" s="45"/>
      <c r="AG2661" s="45"/>
      <c r="AH2661" s="45"/>
      <c r="AI2661" s="45"/>
      <c r="AJ2661" s="45"/>
      <c r="AK2661" s="45">
        <v>0.014</v>
      </c>
      <c r="AL2661" s="45"/>
      <c r="AM2661" s="45"/>
      <c r="AN2661" s="45"/>
      <c r="AO2661" s="23"/>
      <c r="AP2661" s="23"/>
      <c r="AQ2661" s="45"/>
      <c r="AR2661" s="45">
        <v>0.007</v>
      </c>
      <c r="AS2661" s="23"/>
      <c r="AT2661" s="23"/>
      <c r="AU2661" s="23"/>
      <c r="AV2661" s="23"/>
      <c r="AW2661" s="23"/>
      <c r="AX2661" s="45"/>
      <c r="AY2661" s="23">
        <v>0.461</v>
      </c>
      <c r="AZ2661" s="23"/>
      <c r="BA2661" s="23"/>
      <c r="BB2661" s="23"/>
      <c r="BC2661" s="23"/>
      <c r="BD2661" s="23"/>
      <c r="BE2661" s="45"/>
      <c r="BF2661" s="45">
        <v>6.0</v>
      </c>
      <c r="BG2661" s="23"/>
      <c r="BH2661" s="23"/>
      <c r="BI2661" s="23"/>
      <c r="BJ2661" s="23"/>
      <c r="BK2661" s="23"/>
      <c r="BL2661" s="45"/>
      <c r="BM2661" s="45">
        <v>0.821</v>
      </c>
      <c r="BN2661" s="23"/>
      <c r="BO2661" s="23"/>
      <c r="BP2661" s="23"/>
      <c r="BQ2661" s="23"/>
      <c r="BR2661" s="23"/>
      <c r="BS2661" s="45"/>
      <c r="BT2661" s="45">
        <v>0.75</v>
      </c>
      <c r="BU2661" s="23"/>
      <c r="BV2661" s="23"/>
      <c r="BW2661" s="23"/>
      <c r="BX2661" s="23"/>
      <c r="BY2661" s="23"/>
      <c r="BZ2661" s="23"/>
      <c r="CA2661" s="23"/>
    </row>
    <row r="2662" ht="15.75" customHeight="1">
      <c r="A2662" s="45"/>
      <c r="B2662" s="46">
        <v>0.165</v>
      </c>
      <c r="C2662" s="45"/>
      <c r="D2662" s="45"/>
      <c r="E2662" s="45"/>
      <c r="F2662" s="45"/>
      <c r="G2662" s="45"/>
      <c r="H2662" s="45"/>
      <c r="I2662" s="46">
        <v>0.051</v>
      </c>
      <c r="J2662" s="45"/>
      <c r="K2662" s="45"/>
      <c r="L2662" s="45"/>
      <c r="M2662" s="45"/>
      <c r="N2662" s="45"/>
      <c r="O2662" s="45"/>
      <c r="P2662" s="45">
        <v>0.00758916406779344</v>
      </c>
      <c r="Q2662" s="45"/>
      <c r="R2662" s="45"/>
      <c r="S2662" s="45"/>
      <c r="T2662" s="45"/>
      <c r="U2662" s="45"/>
      <c r="V2662" s="45"/>
      <c r="W2662" s="45">
        <v>0.019042683010684926</v>
      </c>
      <c r="X2662" s="45"/>
      <c r="Y2662" s="45"/>
      <c r="Z2662" s="45"/>
      <c r="AA2662" s="45"/>
      <c r="AB2662" s="45"/>
      <c r="AC2662" s="45"/>
      <c r="AD2662" s="45"/>
      <c r="AE2662" s="45"/>
      <c r="AF2662" s="45"/>
      <c r="AG2662" s="45"/>
      <c r="AH2662" s="45"/>
      <c r="AI2662" s="45"/>
      <c r="AJ2662" s="45"/>
      <c r="AK2662" s="45">
        <v>0.014</v>
      </c>
      <c r="AL2662" s="45"/>
      <c r="AM2662" s="45"/>
      <c r="AN2662" s="45"/>
      <c r="AO2662" s="23"/>
      <c r="AP2662" s="23"/>
      <c r="AQ2662" s="45"/>
      <c r="AR2662" s="45">
        <v>0.007</v>
      </c>
      <c r="AS2662" s="23"/>
      <c r="AT2662" s="23"/>
      <c r="AU2662" s="23"/>
      <c r="AV2662" s="23"/>
      <c r="AW2662" s="23"/>
      <c r="AX2662" s="45"/>
      <c r="AY2662" s="23">
        <v>0.464</v>
      </c>
      <c r="AZ2662" s="23"/>
      <c r="BA2662" s="23"/>
      <c r="BB2662" s="23"/>
      <c r="BC2662" s="23"/>
      <c r="BD2662" s="23"/>
      <c r="BE2662" s="45"/>
      <c r="BF2662" s="45">
        <v>5.0</v>
      </c>
      <c r="BG2662" s="23"/>
      <c r="BH2662" s="23"/>
      <c r="BI2662" s="23"/>
      <c r="BJ2662" s="23"/>
      <c r="BK2662" s="23"/>
      <c r="BL2662" s="45"/>
      <c r="BM2662" s="45">
        <v>0.852</v>
      </c>
      <c r="BN2662" s="23"/>
      <c r="BO2662" s="23"/>
      <c r="BP2662" s="23"/>
      <c r="BQ2662" s="23"/>
      <c r="BR2662" s="23"/>
      <c r="BS2662" s="45"/>
      <c r="BT2662" s="45">
        <v>0.74</v>
      </c>
      <c r="BU2662" s="23"/>
      <c r="BV2662" s="23"/>
      <c r="BW2662" s="23"/>
      <c r="BX2662" s="23"/>
      <c r="BY2662" s="23"/>
      <c r="BZ2662" s="23"/>
      <c r="CA2662" s="23"/>
    </row>
    <row r="2663" ht="15.75" customHeight="1">
      <c r="A2663" s="45"/>
      <c r="B2663" s="46">
        <v>0.177</v>
      </c>
      <c r="C2663" s="45"/>
      <c r="D2663" s="45"/>
      <c r="E2663" s="45"/>
      <c r="F2663" s="45"/>
      <c r="G2663" s="45"/>
      <c r="H2663" s="45"/>
      <c r="I2663" s="46">
        <v>0.033</v>
      </c>
      <c r="J2663" s="45"/>
      <c r="K2663" s="45"/>
      <c r="L2663" s="45"/>
      <c r="M2663" s="45"/>
      <c r="N2663" s="45"/>
      <c r="O2663" s="45"/>
      <c r="P2663" s="45">
        <v>0.007618092877191351</v>
      </c>
      <c r="Q2663" s="45"/>
      <c r="R2663" s="45"/>
      <c r="S2663" s="45"/>
      <c r="T2663" s="45"/>
      <c r="U2663" s="45"/>
      <c r="V2663" s="45"/>
      <c r="W2663" s="45">
        <v>0.019000123704439337</v>
      </c>
      <c r="X2663" s="45"/>
      <c r="Y2663" s="45"/>
      <c r="Z2663" s="45"/>
      <c r="AA2663" s="45"/>
      <c r="AB2663" s="45"/>
      <c r="AC2663" s="45"/>
      <c r="AD2663" s="45"/>
      <c r="AE2663" s="45"/>
      <c r="AF2663" s="45"/>
      <c r="AG2663" s="45"/>
      <c r="AH2663" s="45"/>
      <c r="AI2663" s="45"/>
      <c r="AJ2663" s="45"/>
      <c r="AK2663" s="45">
        <v>0.014</v>
      </c>
      <c r="AL2663" s="45"/>
      <c r="AM2663" s="45"/>
      <c r="AN2663" s="45"/>
      <c r="AO2663" s="23"/>
      <c r="AP2663" s="23"/>
      <c r="AQ2663" s="45"/>
      <c r="AR2663" s="45">
        <v>0.006</v>
      </c>
      <c r="AS2663" s="23"/>
      <c r="AT2663" s="23"/>
      <c r="AU2663" s="23"/>
      <c r="AV2663" s="23"/>
      <c r="AW2663" s="23"/>
      <c r="AX2663" s="45"/>
      <c r="AY2663" s="23">
        <v>0.461</v>
      </c>
      <c r="AZ2663" s="23"/>
      <c r="BA2663" s="23"/>
      <c r="BB2663" s="23"/>
      <c r="BC2663" s="23"/>
      <c r="BD2663" s="23"/>
      <c r="BE2663" s="45"/>
      <c r="BF2663" s="45">
        <v>5.0</v>
      </c>
      <c r="BG2663" s="23"/>
      <c r="BH2663" s="23"/>
      <c r="BI2663" s="23"/>
      <c r="BJ2663" s="23"/>
      <c r="BK2663" s="23"/>
      <c r="BL2663" s="45"/>
      <c r="BM2663" s="45">
        <v>0.886</v>
      </c>
      <c r="BN2663" s="23"/>
      <c r="BO2663" s="23"/>
      <c r="BP2663" s="23"/>
      <c r="BQ2663" s="23"/>
      <c r="BR2663" s="23"/>
      <c r="BS2663" s="45"/>
      <c r="BT2663" s="45">
        <v>0.71</v>
      </c>
      <c r="BU2663" s="23"/>
      <c r="BV2663" s="23"/>
      <c r="BW2663" s="23"/>
      <c r="BX2663" s="23"/>
      <c r="BY2663" s="23"/>
      <c r="BZ2663" s="23"/>
      <c r="CA2663" s="23"/>
    </row>
    <row r="2664" ht="15.75" customHeight="1">
      <c r="A2664" s="45"/>
      <c r="B2664" s="46">
        <v>0.177</v>
      </c>
      <c r="C2664" s="45"/>
      <c r="D2664" s="45"/>
      <c r="E2664" s="45"/>
      <c r="F2664" s="45"/>
      <c r="G2664" s="45"/>
      <c r="H2664" s="45"/>
      <c r="I2664" s="46">
        <v>0.033</v>
      </c>
      <c r="J2664" s="45"/>
      <c r="K2664" s="45"/>
      <c r="L2664" s="45"/>
      <c r="M2664" s="45"/>
      <c r="N2664" s="45"/>
      <c r="O2664" s="45"/>
      <c r="P2664" s="45">
        <v>0.007293130381948292</v>
      </c>
      <c r="Q2664" s="45"/>
      <c r="R2664" s="45"/>
      <c r="S2664" s="45"/>
      <c r="T2664" s="45"/>
      <c r="U2664" s="45"/>
      <c r="V2664" s="45"/>
      <c r="W2664" s="45">
        <v>0.018268572996679767</v>
      </c>
      <c r="X2664" s="45"/>
      <c r="Y2664" s="45"/>
      <c r="Z2664" s="45"/>
      <c r="AA2664" s="45"/>
      <c r="AB2664" s="45"/>
      <c r="AC2664" s="45"/>
      <c r="AD2664" s="45"/>
      <c r="AE2664" s="45"/>
      <c r="AF2664" s="45"/>
      <c r="AG2664" s="45"/>
      <c r="AH2664" s="45"/>
      <c r="AI2664" s="45"/>
      <c r="AJ2664" s="45"/>
      <c r="AK2664" s="45">
        <v>0.013</v>
      </c>
      <c r="AL2664" s="45"/>
      <c r="AM2664" s="45"/>
      <c r="AN2664" s="45"/>
      <c r="AO2664" s="23"/>
      <c r="AP2664" s="23"/>
      <c r="AQ2664" s="45"/>
      <c r="AR2664" s="45">
        <v>0.006</v>
      </c>
      <c r="AS2664" s="23"/>
      <c r="AT2664" s="23"/>
      <c r="AU2664" s="23"/>
      <c r="AV2664" s="23"/>
      <c r="AW2664" s="23"/>
      <c r="AX2664" s="45"/>
      <c r="AY2664" s="23">
        <v>0.465</v>
      </c>
      <c r="AZ2664" s="23"/>
      <c r="BA2664" s="23"/>
      <c r="BB2664" s="23"/>
      <c r="BC2664" s="23"/>
      <c r="BD2664" s="23"/>
      <c r="BE2664" s="45"/>
      <c r="BF2664" s="45">
        <v>5.0</v>
      </c>
      <c r="BG2664" s="23"/>
      <c r="BH2664" s="23"/>
      <c r="BI2664" s="23"/>
      <c r="BJ2664" s="23"/>
      <c r="BK2664" s="23"/>
      <c r="BL2664" s="45"/>
      <c r="BM2664" s="45">
        <v>0.913</v>
      </c>
      <c r="BN2664" s="23"/>
      <c r="BO2664" s="23"/>
      <c r="BP2664" s="23"/>
      <c r="BQ2664" s="23"/>
      <c r="BR2664" s="23"/>
      <c r="BS2664" s="45"/>
      <c r="BT2664" s="45">
        <v>0.717</v>
      </c>
      <c r="BU2664" s="23"/>
      <c r="BV2664" s="23"/>
      <c r="BW2664" s="23"/>
      <c r="BX2664" s="23"/>
      <c r="BY2664" s="23"/>
      <c r="BZ2664" s="23"/>
      <c r="CA2664" s="23"/>
    </row>
    <row r="2665" ht="15.75" customHeight="1">
      <c r="A2665" s="45"/>
      <c r="B2665" s="46">
        <v>0.177</v>
      </c>
      <c r="C2665" s="45"/>
      <c r="D2665" s="45"/>
      <c r="E2665" s="45"/>
      <c r="F2665" s="45"/>
      <c r="G2665" s="45"/>
      <c r="H2665" s="45"/>
      <c r="I2665" s="46">
        <v>0.033</v>
      </c>
      <c r="J2665" s="45"/>
      <c r="K2665" s="45"/>
      <c r="L2665" s="45"/>
      <c r="M2665" s="45"/>
      <c r="N2665" s="45"/>
      <c r="O2665" s="45"/>
      <c r="P2665" s="45">
        <v>0.0074422039867416976</v>
      </c>
      <c r="Q2665" s="45"/>
      <c r="R2665" s="45"/>
      <c r="S2665" s="45"/>
      <c r="T2665" s="45"/>
      <c r="U2665" s="45"/>
      <c r="V2665" s="45"/>
      <c r="W2665" s="45">
        <v>0.0186993582863</v>
      </c>
      <c r="X2665" s="45"/>
      <c r="Y2665" s="45"/>
      <c r="Z2665" s="45"/>
      <c r="AA2665" s="45"/>
      <c r="AB2665" s="45"/>
      <c r="AC2665" s="45"/>
      <c r="AD2665" s="45"/>
      <c r="AE2665" s="45"/>
      <c r="AF2665" s="45"/>
      <c r="AG2665" s="45"/>
      <c r="AH2665" s="45"/>
      <c r="AI2665" s="45"/>
      <c r="AJ2665" s="45"/>
      <c r="AK2665" s="45">
        <v>0.013</v>
      </c>
      <c r="AL2665" s="45"/>
      <c r="AM2665" s="45"/>
      <c r="AN2665" s="45"/>
      <c r="AO2665" s="23"/>
      <c r="AP2665" s="23"/>
      <c r="AQ2665" s="45"/>
      <c r="AR2665" s="45">
        <v>0.006</v>
      </c>
      <c r="AS2665" s="23"/>
      <c r="AT2665" s="23"/>
      <c r="AU2665" s="23"/>
      <c r="AV2665" s="23"/>
      <c r="AW2665" s="23"/>
      <c r="AX2665" s="45"/>
      <c r="AY2665" s="23">
        <v>0.465</v>
      </c>
      <c r="AZ2665" s="23"/>
      <c r="BA2665" s="23"/>
      <c r="BB2665" s="23"/>
      <c r="BC2665" s="23"/>
      <c r="BD2665" s="23"/>
      <c r="BE2665" s="45"/>
      <c r="BF2665" s="45">
        <v>5.0</v>
      </c>
      <c r="BG2665" s="23"/>
      <c r="BH2665" s="23"/>
      <c r="BI2665" s="23"/>
      <c r="BJ2665" s="23"/>
      <c r="BK2665" s="23"/>
      <c r="BL2665" s="45"/>
      <c r="BM2665" s="45">
        <v>0.944</v>
      </c>
      <c r="BN2665" s="23"/>
      <c r="BO2665" s="23"/>
      <c r="BP2665" s="23"/>
      <c r="BQ2665" s="23"/>
      <c r="BR2665" s="23"/>
      <c r="BS2665" s="45"/>
      <c r="BT2665" s="45">
        <v>0.697</v>
      </c>
      <c r="BU2665" s="23"/>
      <c r="BV2665" s="23"/>
      <c r="BW2665" s="23"/>
      <c r="BX2665" s="23"/>
      <c r="BY2665" s="23"/>
      <c r="BZ2665" s="23"/>
      <c r="CA2665" s="23"/>
    </row>
    <row r="2666" ht="15.75" customHeight="1">
      <c r="A2666" s="45"/>
      <c r="B2666" s="46">
        <v>0.179</v>
      </c>
      <c r="C2666" s="45"/>
      <c r="D2666" s="45"/>
      <c r="E2666" s="45"/>
      <c r="F2666" s="45"/>
      <c r="G2666" s="45"/>
      <c r="H2666" s="45"/>
      <c r="I2666" s="46">
        <v>0.033</v>
      </c>
      <c r="J2666" s="45"/>
      <c r="K2666" s="45"/>
      <c r="L2666" s="45"/>
      <c r="M2666" s="45"/>
      <c r="N2666" s="45"/>
      <c r="O2666" s="45"/>
      <c r="P2666" s="45">
        <v>0.0072040158447816355</v>
      </c>
      <c r="Q2666" s="45"/>
      <c r="R2666" s="45"/>
      <c r="S2666" s="45"/>
      <c r="T2666" s="45"/>
      <c r="U2666" s="45"/>
      <c r="V2666" s="45"/>
      <c r="W2666" s="45">
        <v>0.0181017532578432</v>
      </c>
      <c r="X2666" s="45"/>
      <c r="Y2666" s="45"/>
      <c r="Z2666" s="45"/>
      <c r="AA2666" s="45"/>
      <c r="AB2666" s="45"/>
      <c r="AC2666" s="45"/>
      <c r="AD2666" s="45"/>
      <c r="AE2666" s="45"/>
      <c r="AF2666" s="45"/>
      <c r="AG2666" s="45"/>
      <c r="AH2666" s="45"/>
      <c r="AI2666" s="45"/>
      <c r="AJ2666" s="45"/>
      <c r="AK2666" s="45">
        <v>0.013</v>
      </c>
      <c r="AL2666" s="45"/>
      <c r="AM2666" s="45"/>
      <c r="AN2666" s="45"/>
      <c r="AO2666" s="23"/>
      <c r="AP2666" s="23"/>
      <c r="AQ2666" s="45"/>
      <c r="AR2666" s="45">
        <v>0.006</v>
      </c>
      <c r="AS2666" s="23"/>
      <c r="AT2666" s="23"/>
      <c r="AU2666" s="23"/>
      <c r="AV2666" s="23"/>
      <c r="AW2666" s="23"/>
      <c r="AX2666" s="45"/>
      <c r="AY2666" s="23">
        <v>0.464</v>
      </c>
      <c r="AZ2666" s="23"/>
      <c r="BA2666" s="23"/>
      <c r="BB2666" s="23"/>
      <c r="BC2666" s="23"/>
      <c r="BD2666" s="23"/>
      <c r="BE2666" s="45"/>
      <c r="BF2666" s="45">
        <v>5.0</v>
      </c>
      <c r="BG2666" s="23"/>
      <c r="BH2666" s="23"/>
      <c r="BI2666" s="23"/>
      <c r="BJ2666" s="23"/>
      <c r="BK2666" s="23"/>
      <c r="BL2666" s="45"/>
      <c r="BM2666" s="45">
        <v>0.96</v>
      </c>
      <c r="BN2666" s="23"/>
      <c r="BO2666" s="23"/>
      <c r="BP2666" s="23"/>
      <c r="BQ2666" s="23"/>
      <c r="BR2666" s="23"/>
      <c r="BS2666" s="45"/>
      <c r="BT2666" s="45">
        <v>0.793</v>
      </c>
      <c r="BU2666" s="23"/>
      <c r="BV2666" s="23"/>
      <c r="BW2666" s="23"/>
      <c r="BX2666" s="23"/>
      <c r="BY2666" s="23"/>
      <c r="BZ2666" s="23"/>
      <c r="CA2666" s="23"/>
    </row>
    <row r="2667" ht="15.75" customHeight="1">
      <c r="A2667" s="45"/>
      <c r="B2667" s="46">
        <v>0.112</v>
      </c>
      <c r="C2667" s="45"/>
      <c r="D2667" s="45"/>
      <c r="E2667" s="45"/>
      <c r="F2667" s="45"/>
      <c r="G2667" s="45"/>
      <c r="H2667" s="45"/>
      <c r="I2667" s="46">
        <v>0.461</v>
      </c>
      <c r="J2667" s="45"/>
      <c r="K2667" s="45"/>
      <c r="L2667" s="45"/>
      <c r="M2667" s="45"/>
      <c r="N2667" s="45"/>
      <c r="O2667" s="45"/>
      <c r="P2667" s="45"/>
      <c r="Q2667" s="45"/>
      <c r="R2667" s="45"/>
      <c r="S2667" s="45"/>
      <c r="T2667" s="45"/>
      <c r="U2667" s="45"/>
      <c r="V2667" s="45"/>
      <c r="W2667" s="45"/>
      <c r="X2667" s="45"/>
      <c r="Y2667" s="45"/>
      <c r="Z2667" s="45"/>
      <c r="AA2667" s="45"/>
      <c r="AB2667" s="45"/>
      <c r="AC2667" s="45"/>
      <c r="AD2667" s="45">
        <v>114.72997352176753</v>
      </c>
      <c r="AE2667" s="45"/>
      <c r="AF2667" s="45"/>
      <c r="AG2667" s="45"/>
      <c r="AH2667" s="45"/>
      <c r="AI2667" s="45"/>
      <c r="AJ2667" s="45"/>
      <c r="AK2667" s="45">
        <v>0.016</v>
      </c>
      <c r="AL2667" s="45"/>
      <c r="AM2667" s="45"/>
      <c r="AN2667" s="45"/>
      <c r="AO2667" s="23"/>
      <c r="AP2667" s="23"/>
      <c r="AQ2667" s="45"/>
      <c r="AR2667" s="45">
        <v>0.015</v>
      </c>
      <c r="AS2667" s="23"/>
      <c r="AT2667" s="23"/>
      <c r="AU2667" s="23"/>
      <c r="AV2667" s="23"/>
      <c r="AW2667" s="23"/>
      <c r="AX2667" s="45"/>
      <c r="AY2667" s="23"/>
      <c r="AZ2667" s="23"/>
      <c r="BA2667" s="23"/>
      <c r="BB2667" s="23"/>
      <c r="BC2667" s="23"/>
      <c r="BD2667" s="23"/>
      <c r="BE2667" s="45"/>
      <c r="BF2667" s="45"/>
      <c r="BG2667" s="23"/>
      <c r="BH2667" s="23"/>
      <c r="BI2667" s="23"/>
      <c r="BJ2667" s="23"/>
      <c r="BK2667" s="23"/>
      <c r="BL2667" s="45"/>
      <c r="BM2667" s="45">
        <v>0.124</v>
      </c>
      <c r="BN2667" s="23"/>
      <c r="BO2667" s="23"/>
      <c r="BP2667" s="23"/>
      <c r="BQ2667" s="23"/>
      <c r="BR2667" s="23"/>
      <c r="BS2667" s="45"/>
      <c r="BT2667" s="45">
        <v>0.105</v>
      </c>
      <c r="BU2667" s="23"/>
      <c r="BV2667" s="23"/>
      <c r="BW2667" s="23"/>
      <c r="BX2667" s="23"/>
      <c r="BY2667" s="23"/>
      <c r="BZ2667" s="23"/>
      <c r="CA2667" s="23"/>
    </row>
    <row r="2668" ht="15.75" customHeight="1">
      <c r="A2668" s="45"/>
      <c r="B2668" s="46">
        <v>0.112</v>
      </c>
      <c r="C2668" s="45"/>
      <c r="D2668" s="45"/>
      <c r="E2668" s="45"/>
      <c r="F2668" s="45"/>
      <c r="G2668" s="45"/>
      <c r="H2668" s="45"/>
      <c r="I2668" s="46">
        <v>0.486</v>
      </c>
      <c r="J2668" s="45"/>
      <c r="K2668" s="45"/>
      <c r="L2668" s="45"/>
      <c r="M2668" s="45"/>
      <c r="N2668" s="45"/>
      <c r="O2668" s="45"/>
      <c r="P2668" s="45">
        <v>0.0013316251658519605</v>
      </c>
      <c r="Q2668" s="45"/>
      <c r="R2668" s="45"/>
      <c r="S2668" s="45"/>
      <c r="T2668" s="45"/>
      <c r="U2668" s="45"/>
      <c r="V2668" s="45"/>
      <c r="W2668" s="45"/>
      <c r="X2668" s="45"/>
      <c r="Y2668" s="45"/>
      <c r="Z2668" s="45"/>
      <c r="AA2668" s="45"/>
      <c r="AB2668" s="45"/>
      <c r="AC2668" s="45"/>
      <c r="AD2668" s="45">
        <v>101.60029482121054</v>
      </c>
      <c r="AE2668" s="45"/>
      <c r="AF2668" s="45"/>
      <c r="AG2668" s="45"/>
      <c r="AH2668" s="45"/>
      <c r="AI2668" s="45"/>
      <c r="AJ2668" s="45"/>
      <c r="AK2668" s="45">
        <v>0.016</v>
      </c>
      <c r="AL2668" s="45"/>
      <c r="AM2668" s="45"/>
      <c r="AN2668" s="45"/>
      <c r="AO2668" s="23"/>
      <c r="AP2668" s="23"/>
      <c r="AQ2668" s="45"/>
      <c r="AR2668" s="45">
        <v>0.014</v>
      </c>
      <c r="AS2668" s="23"/>
      <c r="AT2668" s="23"/>
      <c r="AU2668" s="23"/>
      <c r="AV2668" s="23"/>
      <c r="AW2668" s="23"/>
      <c r="AX2668" s="45"/>
      <c r="AY2668" s="23"/>
      <c r="AZ2668" s="23"/>
      <c r="BA2668" s="23"/>
      <c r="BB2668" s="23"/>
      <c r="BC2668" s="23"/>
      <c r="BD2668" s="23"/>
      <c r="BE2668" s="45"/>
      <c r="BF2668" s="45"/>
      <c r="BG2668" s="23"/>
      <c r="BH2668" s="23"/>
      <c r="BI2668" s="23"/>
      <c r="BJ2668" s="23"/>
      <c r="BK2668" s="23"/>
      <c r="BL2668" s="45"/>
      <c r="BM2668" s="45">
        <v>0.156</v>
      </c>
      <c r="BN2668" s="23"/>
      <c r="BO2668" s="23"/>
      <c r="BP2668" s="23"/>
      <c r="BQ2668" s="23"/>
      <c r="BR2668" s="23"/>
      <c r="BS2668" s="45"/>
      <c r="BT2668" s="45">
        <v>0.111</v>
      </c>
      <c r="BU2668" s="23"/>
      <c r="BV2668" s="23"/>
      <c r="BW2668" s="23"/>
      <c r="BX2668" s="23"/>
      <c r="BY2668" s="23"/>
      <c r="BZ2668" s="23"/>
      <c r="CA2668" s="23"/>
    </row>
    <row r="2669" ht="15.75" customHeight="1">
      <c r="A2669" s="45"/>
      <c r="B2669" s="46">
        <v>0.11</v>
      </c>
      <c r="C2669" s="45"/>
      <c r="D2669" s="45"/>
      <c r="E2669" s="45"/>
      <c r="F2669" s="45"/>
      <c r="G2669" s="45"/>
      <c r="H2669" s="45"/>
      <c r="I2669" s="46">
        <v>1.184</v>
      </c>
      <c r="J2669" s="45"/>
      <c r="K2669" s="45"/>
      <c r="L2669" s="45"/>
      <c r="M2669" s="45"/>
      <c r="N2669" s="45"/>
      <c r="O2669" s="45"/>
      <c r="P2669" s="45">
        <v>0.0012543951915852743</v>
      </c>
      <c r="Q2669" s="45"/>
      <c r="R2669" s="45"/>
      <c r="S2669" s="45"/>
      <c r="T2669" s="45"/>
      <c r="U2669" s="45"/>
      <c r="V2669" s="45"/>
      <c r="W2669" s="45">
        <v>0.0019969947407963936</v>
      </c>
      <c r="X2669" s="45"/>
      <c r="Y2669" s="45"/>
      <c r="Z2669" s="45"/>
      <c r="AA2669" s="45"/>
      <c r="AB2669" s="45"/>
      <c r="AC2669" s="45"/>
      <c r="AD2669" s="45">
        <v>73.02779864763336</v>
      </c>
      <c r="AE2669" s="45"/>
      <c r="AF2669" s="45"/>
      <c r="AG2669" s="45"/>
      <c r="AH2669" s="45"/>
      <c r="AI2669" s="45"/>
      <c r="AJ2669" s="45"/>
      <c r="AK2669" s="45">
        <v>0.016</v>
      </c>
      <c r="AL2669" s="45"/>
      <c r="AM2669" s="45"/>
      <c r="AN2669" s="45"/>
      <c r="AO2669" s="23"/>
      <c r="AP2669" s="23"/>
      <c r="AQ2669" s="45"/>
      <c r="AR2669" s="45">
        <v>0.014</v>
      </c>
      <c r="AS2669" s="23"/>
      <c r="AT2669" s="23"/>
      <c r="AU2669" s="23"/>
      <c r="AV2669" s="23"/>
      <c r="AW2669" s="23"/>
      <c r="AX2669" s="45"/>
      <c r="AY2669" s="23"/>
      <c r="AZ2669" s="23"/>
      <c r="BA2669" s="23"/>
      <c r="BB2669" s="23"/>
      <c r="BC2669" s="23"/>
      <c r="BD2669" s="23"/>
      <c r="BE2669" s="45"/>
      <c r="BF2669" s="45"/>
      <c r="BG2669" s="23"/>
      <c r="BH2669" s="23"/>
      <c r="BI2669" s="23"/>
      <c r="BJ2669" s="23"/>
      <c r="BK2669" s="23"/>
      <c r="BL2669" s="45"/>
      <c r="BM2669" s="45">
        <v>0.154</v>
      </c>
      <c r="BN2669" s="23"/>
      <c r="BO2669" s="23"/>
      <c r="BP2669" s="23"/>
      <c r="BQ2669" s="23"/>
      <c r="BR2669" s="23"/>
      <c r="BS2669" s="45"/>
      <c r="BT2669" s="45">
        <v>0.114</v>
      </c>
      <c r="BU2669" s="23"/>
      <c r="BV2669" s="23"/>
      <c r="BW2669" s="23"/>
      <c r="BX2669" s="23"/>
      <c r="BY2669" s="23"/>
      <c r="BZ2669" s="23"/>
      <c r="CA2669" s="23"/>
    </row>
    <row r="2670" ht="15.75" customHeight="1">
      <c r="A2670" s="45"/>
      <c r="B2670" s="46">
        <v>0.097</v>
      </c>
      <c r="C2670" s="45"/>
      <c r="D2670" s="45"/>
      <c r="E2670" s="45"/>
      <c r="F2670" s="45"/>
      <c r="G2670" s="45"/>
      <c r="H2670" s="45"/>
      <c r="I2670" s="46">
        <v>0.589</v>
      </c>
      <c r="J2670" s="45"/>
      <c r="K2670" s="45"/>
      <c r="L2670" s="45"/>
      <c r="M2670" s="45"/>
      <c r="N2670" s="45"/>
      <c r="O2670" s="45"/>
      <c r="P2670" s="45">
        <v>0.0012431546055510132</v>
      </c>
      <c r="Q2670" s="45"/>
      <c r="R2670" s="45"/>
      <c r="S2670" s="45"/>
      <c r="T2670" s="45"/>
      <c r="U2670" s="45"/>
      <c r="V2670" s="45"/>
      <c r="W2670" s="45">
        <v>0.002372939765941714</v>
      </c>
      <c r="X2670" s="45"/>
      <c r="Y2670" s="45"/>
      <c r="Z2670" s="45"/>
      <c r="AA2670" s="45"/>
      <c r="AB2670" s="45"/>
      <c r="AC2670" s="45"/>
      <c r="AD2670" s="45">
        <v>70.96867124093833</v>
      </c>
      <c r="AE2670" s="45"/>
      <c r="AF2670" s="45"/>
      <c r="AG2670" s="45"/>
      <c r="AH2670" s="45"/>
      <c r="AI2670" s="45"/>
      <c r="AJ2670" s="45"/>
      <c r="AK2670" s="45">
        <v>0.016</v>
      </c>
      <c r="AL2670" s="45"/>
      <c r="AM2670" s="45"/>
      <c r="AN2670" s="45"/>
      <c r="AO2670" s="23"/>
      <c r="AP2670" s="23"/>
      <c r="AQ2670" s="45"/>
      <c r="AR2670" s="45">
        <v>0.013</v>
      </c>
      <c r="AS2670" s="23"/>
      <c r="AT2670" s="23"/>
      <c r="AU2670" s="23"/>
      <c r="AV2670" s="23"/>
      <c r="AW2670" s="23"/>
      <c r="AX2670" s="45"/>
      <c r="AY2670" s="23"/>
      <c r="AZ2670" s="23"/>
      <c r="BA2670" s="23"/>
      <c r="BB2670" s="23"/>
      <c r="BC2670" s="23"/>
      <c r="BD2670" s="23"/>
      <c r="BE2670" s="45"/>
      <c r="BF2670" s="45">
        <v>45.0</v>
      </c>
      <c r="BG2670" s="23"/>
      <c r="BH2670" s="23"/>
      <c r="BI2670" s="23"/>
      <c r="BJ2670" s="23"/>
      <c r="BK2670" s="23"/>
      <c r="BL2670" s="45"/>
      <c r="BM2670" s="45">
        <v>0.15</v>
      </c>
      <c r="BN2670" s="23"/>
      <c r="BO2670" s="23"/>
      <c r="BP2670" s="23"/>
      <c r="BQ2670" s="23"/>
      <c r="BR2670" s="23"/>
      <c r="BS2670" s="45"/>
      <c r="BT2670" s="45">
        <v>0.159</v>
      </c>
      <c r="BU2670" s="23"/>
      <c r="BV2670" s="23"/>
      <c r="BW2670" s="23"/>
      <c r="BX2670" s="23"/>
      <c r="BY2670" s="23"/>
      <c r="BZ2670" s="23"/>
      <c r="CA2670" s="23"/>
    </row>
    <row r="2671" ht="15.75" customHeight="1">
      <c r="A2671" s="45"/>
      <c r="B2671" s="46">
        <v>0.085</v>
      </c>
      <c r="C2671" s="45"/>
      <c r="D2671" s="45"/>
      <c r="E2671" s="45"/>
      <c r="F2671" s="45"/>
      <c r="G2671" s="45"/>
      <c r="H2671" s="45"/>
      <c r="I2671" s="46">
        <v>0.237</v>
      </c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  <c r="AC2671" s="45"/>
      <c r="AD2671" s="45">
        <v>80.32921137172809</v>
      </c>
      <c r="AE2671" s="45"/>
      <c r="AF2671" s="45"/>
      <c r="AG2671" s="45"/>
      <c r="AH2671" s="45"/>
      <c r="AI2671" s="45"/>
      <c r="AJ2671" s="45"/>
      <c r="AK2671" s="45">
        <v>0.016</v>
      </c>
      <c r="AL2671" s="45"/>
      <c r="AM2671" s="45"/>
      <c r="AN2671" s="45"/>
      <c r="AO2671" s="23"/>
      <c r="AP2671" s="23"/>
      <c r="AQ2671" s="45"/>
      <c r="AR2671" s="45">
        <v>0.013</v>
      </c>
      <c r="AS2671" s="23"/>
      <c r="AT2671" s="23"/>
      <c r="AU2671" s="23"/>
      <c r="AV2671" s="23"/>
      <c r="AW2671" s="23"/>
      <c r="AX2671" s="45"/>
      <c r="AY2671" s="23"/>
      <c r="AZ2671" s="23"/>
      <c r="BA2671" s="23"/>
      <c r="BB2671" s="23"/>
      <c r="BC2671" s="23"/>
      <c r="BD2671" s="23"/>
      <c r="BE2671" s="45"/>
      <c r="BF2671" s="45">
        <v>45.0</v>
      </c>
      <c r="BG2671" s="23"/>
      <c r="BH2671" s="23"/>
      <c r="BI2671" s="23"/>
      <c r="BJ2671" s="23"/>
      <c r="BK2671" s="23"/>
      <c r="BL2671" s="45"/>
      <c r="BM2671" s="45">
        <v>0.18</v>
      </c>
      <c r="BN2671" s="23"/>
      <c r="BO2671" s="23"/>
      <c r="BP2671" s="23"/>
      <c r="BQ2671" s="23"/>
      <c r="BR2671" s="23"/>
      <c r="BS2671" s="45"/>
      <c r="BT2671" s="45">
        <v>0.171</v>
      </c>
      <c r="BU2671" s="23"/>
      <c r="BV2671" s="23"/>
      <c r="BW2671" s="23"/>
      <c r="BX2671" s="23"/>
      <c r="BY2671" s="23"/>
      <c r="BZ2671" s="23"/>
      <c r="CA2671" s="23"/>
    </row>
    <row r="2672" ht="15.75" customHeight="1">
      <c r="A2672" s="45"/>
      <c r="B2672" s="46">
        <v>0.082</v>
      </c>
      <c r="C2672" s="45"/>
      <c r="D2672" s="45"/>
      <c r="E2672" s="45"/>
      <c r="F2672" s="45"/>
      <c r="G2672" s="45"/>
      <c r="H2672" s="45"/>
      <c r="I2672" s="46">
        <v>0.136</v>
      </c>
      <c r="J2672" s="45"/>
      <c r="K2672" s="45"/>
      <c r="L2672" s="45"/>
      <c r="M2672" s="45"/>
      <c r="N2672" s="45"/>
      <c r="O2672" s="45"/>
      <c r="P2672" s="45">
        <v>0.0012489643339934529</v>
      </c>
      <c r="Q2672" s="45"/>
      <c r="R2672" s="45"/>
      <c r="S2672" s="45"/>
      <c r="T2672" s="45"/>
      <c r="U2672" s="45"/>
      <c r="V2672" s="45"/>
      <c r="W2672" s="45">
        <v>0.0025054471144954145</v>
      </c>
      <c r="X2672" s="45"/>
      <c r="Y2672" s="45"/>
      <c r="Z2672" s="45"/>
      <c r="AA2672" s="45"/>
      <c r="AB2672" s="45"/>
      <c r="AC2672" s="45"/>
      <c r="AD2672" s="45">
        <v>99.5442317726542</v>
      </c>
      <c r="AE2672" s="45"/>
      <c r="AF2672" s="45"/>
      <c r="AG2672" s="45"/>
      <c r="AH2672" s="45"/>
      <c r="AI2672" s="45"/>
      <c r="AJ2672" s="45"/>
      <c r="AK2672" s="45">
        <v>0.015</v>
      </c>
      <c r="AL2672" s="45"/>
      <c r="AM2672" s="45"/>
      <c r="AN2672" s="45"/>
      <c r="AO2672" s="23"/>
      <c r="AP2672" s="23"/>
      <c r="AQ2672" s="45"/>
      <c r="AR2672" s="45">
        <v>0.012</v>
      </c>
      <c r="AS2672" s="23"/>
      <c r="AT2672" s="23"/>
      <c r="AU2672" s="23"/>
      <c r="AV2672" s="23"/>
      <c r="AW2672" s="23"/>
      <c r="AX2672" s="45"/>
      <c r="AY2672" s="23">
        <v>0.713</v>
      </c>
      <c r="AZ2672" s="23"/>
      <c r="BA2672" s="23"/>
      <c r="BB2672" s="23"/>
      <c r="BC2672" s="23"/>
      <c r="BD2672" s="23"/>
      <c r="BE2672" s="45"/>
      <c r="BF2672" s="45">
        <v>45.0</v>
      </c>
      <c r="BG2672" s="23"/>
      <c r="BH2672" s="23"/>
      <c r="BI2672" s="23"/>
      <c r="BJ2672" s="23"/>
      <c r="BK2672" s="23"/>
      <c r="BL2672" s="45"/>
      <c r="BM2672" s="45">
        <v>0.347</v>
      </c>
      <c r="BN2672" s="23"/>
      <c r="BO2672" s="23"/>
      <c r="BP2672" s="23"/>
      <c r="BQ2672" s="23"/>
      <c r="BR2672" s="23"/>
      <c r="BS2672" s="45"/>
      <c r="BT2672" s="45">
        <v>0.201</v>
      </c>
      <c r="BU2672" s="23"/>
      <c r="BV2672" s="23"/>
      <c r="BW2672" s="23"/>
      <c r="BX2672" s="23"/>
      <c r="BY2672" s="23"/>
      <c r="BZ2672" s="23"/>
      <c r="CA2672" s="23"/>
    </row>
    <row r="2673" ht="15.75" customHeight="1">
      <c r="A2673" s="45"/>
      <c r="B2673" s="46">
        <v>0.083</v>
      </c>
      <c r="C2673" s="45"/>
      <c r="D2673" s="45"/>
      <c r="E2673" s="45"/>
      <c r="F2673" s="45"/>
      <c r="G2673" s="45"/>
      <c r="H2673" s="45"/>
      <c r="I2673" s="46">
        <v>0.093</v>
      </c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  <c r="AD2673" s="45">
        <v>91.58562339931602</v>
      </c>
      <c r="AE2673" s="45"/>
      <c r="AF2673" s="45"/>
      <c r="AG2673" s="45"/>
      <c r="AH2673" s="45"/>
      <c r="AI2673" s="45"/>
      <c r="AJ2673" s="45"/>
      <c r="AK2673" s="45">
        <v>0.015</v>
      </c>
      <c r="AL2673" s="45"/>
      <c r="AM2673" s="45"/>
      <c r="AN2673" s="45"/>
      <c r="AO2673" s="23"/>
      <c r="AP2673" s="23"/>
      <c r="AQ2673" s="45"/>
      <c r="AR2673" s="45">
        <v>0.012</v>
      </c>
      <c r="AS2673" s="23"/>
      <c r="AT2673" s="23"/>
      <c r="AU2673" s="23"/>
      <c r="AV2673" s="23"/>
      <c r="AW2673" s="23"/>
      <c r="AX2673" s="45"/>
      <c r="AY2673" s="23">
        <v>0.713</v>
      </c>
      <c r="AZ2673" s="23"/>
      <c r="BA2673" s="23"/>
      <c r="BB2673" s="23"/>
      <c r="BC2673" s="23"/>
      <c r="BD2673" s="23"/>
      <c r="BE2673" s="45"/>
      <c r="BF2673" s="45">
        <v>43.0</v>
      </c>
      <c r="BG2673" s="23"/>
      <c r="BH2673" s="23"/>
      <c r="BI2673" s="23"/>
      <c r="BJ2673" s="23"/>
      <c r="BK2673" s="23"/>
      <c r="BL2673" s="45"/>
      <c r="BM2673" s="45">
        <v>0.7</v>
      </c>
      <c r="BN2673" s="23"/>
      <c r="BO2673" s="23"/>
      <c r="BP2673" s="23"/>
      <c r="BQ2673" s="23"/>
      <c r="BR2673" s="23"/>
      <c r="BS2673" s="45"/>
      <c r="BT2673" s="45">
        <v>0.294</v>
      </c>
      <c r="BU2673" s="23"/>
      <c r="BV2673" s="23"/>
      <c r="BW2673" s="23"/>
      <c r="BX2673" s="23"/>
      <c r="BY2673" s="23"/>
      <c r="BZ2673" s="23"/>
      <c r="CA2673" s="23"/>
    </row>
    <row r="2674" ht="15.75" customHeight="1">
      <c r="A2674" s="45"/>
      <c r="B2674" s="46">
        <v>0.08</v>
      </c>
      <c r="C2674" s="45"/>
      <c r="D2674" s="45"/>
      <c r="E2674" s="45"/>
      <c r="F2674" s="45"/>
      <c r="G2674" s="45"/>
      <c r="H2674" s="45"/>
      <c r="I2674" s="46">
        <v>0.089</v>
      </c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  <c r="AD2674" s="45">
        <v>106.03932920838346</v>
      </c>
      <c r="AE2674" s="45"/>
      <c r="AF2674" s="45"/>
      <c r="AG2674" s="45"/>
      <c r="AH2674" s="45"/>
      <c r="AI2674" s="45"/>
      <c r="AJ2674" s="45"/>
      <c r="AK2674" s="45">
        <v>0.015</v>
      </c>
      <c r="AL2674" s="45"/>
      <c r="AM2674" s="45"/>
      <c r="AN2674" s="45"/>
      <c r="AO2674" s="23"/>
      <c r="AP2674" s="23"/>
      <c r="AQ2674" s="45"/>
      <c r="AR2674" s="45">
        <v>0.012</v>
      </c>
      <c r="AS2674" s="23"/>
      <c r="AT2674" s="23"/>
      <c r="AU2674" s="23"/>
      <c r="AV2674" s="23"/>
      <c r="AW2674" s="23"/>
      <c r="AX2674" s="45"/>
      <c r="AY2674" s="23">
        <v>0.713</v>
      </c>
      <c r="AZ2674" s="23"/>
      <c r="BA2674" s="23"/>
      <c r="BB2674" s="23"/>
      <c r="BC2674" s="23"/>
      <c r="BD2674" s="23"/>
      <c r="BE2674" s="45"/>
      <c r="BF2674" s="45">
        <v>44.0</v>
      </c>
      <c r="BG2674" s="23"/>
      <c r="BH2674" s="23"/>
      <c r="BI2674" s="23"/>
      <c r="BJ2674" s="23"/>
      <c r="BK2674" s="23"/>
      <c r="BL2674" s="45"/>
      <c r="BM2674" s="45">
        <v>0.9</v>
      </c>
      <c r="BN2674" s="23"/>
      <c r="BO2674" s="23"/>
      <c r="BP2674" s="23"/>
      <c r="BQ2674" s="23"/>
      <c r="BR2674" s="23"/>
      <c r="BS2674" s="45"/>
      <c r="BT2674" s="45">
        <v>0.34</v>
      </c>
      <c r="BU2674" s="23"/>
      <c r="BV2674" s="23"/>
      <c r="BW2674" s="23"/>
      <c r="BX2674" s="23"/>
      <c r="BY2674" s="23"/>
      <c r="BZ2674" s="23"/>
      <c r="CA2674" s="23"/>
    </row>
    <row r="2675" ht="15.75" customHeight="1">
      <c r="A2675" s="45"/>
      <c r="B2675" s="46">
        <v>0.08</v>
      </c>
      <c r="C2675" s="45"/>
      <c r="D2675" s="45"/>
      <c r="E2675" s="45"/>
      <c r="F2675" s="45"/>
      <c r="G2675" s="45"/>
      <c r="H2675" s="45"/>
      <c r="I2675" s="46">
        <v>0.124</v>
      </c>
      <c r="J2675" s="45"/>
      <c r="K2675" s="45"/>
      <c r="L2675" s="45"/>
      <c r="M2675" s="45"/>
      <c r="N2675" s="45"/>
      <c r="O2675" s="45"/>
      <c r="P2675" s="45">
        <v>8.56699726298024E-4</v>
      </c>
      <c r="Q2675" s="45"/>
      <c r="R2675" s="45"/>
      <c r="S2675" s="45"/>
      <c r="T2675" s="45"/>
      <c r="U2675" s="45"/>
      <c r="V2675" s="45"/>
      <c r="W2675" s="45">
        <v>0.0016754765298913254</v>
      </c>
      <c r="X2675" s="45"/>
      <c r="Y2675" s="45"/>
      <c r="Z2675" s="45"/>
      <c r="AA2675" s="45"/>
      <c r="AB2675" s="45"/>
      <c r="AC2675" s="45"/>
      <c r="AD2675" s="45">
        <v>139.1502518141789</v>
      </c>
      <c r="AE2675" s="45"/>
      <c r="AF2675" s="45"/>
      <c r="AG2675" s="45"/>
      <c r="AH2675" s="45"/>
      <c r="AI2675" s="45"/>
      <c r="AJ2675" s="45"/>
      <c r="AK2675" s="45">
        <v>0.015</v>
      </c>
      <c r="AL2675" s="45"/>
      <c r="AM2675" s="45"/>
      <c r="AN2675" s="45"/>
      <c r="AO2675" s="23"/>
      <c r="AP2675" s="23"/>
      <c r="AQ2675" s="45"/>
      <c r="AR2675" s="45">
        <v>0.011</v>
      </c>
      <c r="AS2675" s="23"/>
      <c r="AT2675" s="23"/>
      <c r="AU2675" s="23"/>
      <c r="AV2675" s="23"/>
      <c r="AW2675" s="23"/>
      <c r="AX2675" s="45"/>
      <c r="AY2675" s="23">
        <v>0.43</v>
      </c>
      <c r="AZ2675" s="23"/>
      <c r="BA2675" s="23"/>
      <c r="BB2675" s="23"/>
      <c r="BC2675" s="23"/>
      <c r="BD2675" s="23"/>
      <c r="BE2675" s="45"/>
      <c r="BF2675" s="45">
        <v>44.0</v>
      </c>
      <c r="BG2675" s="23"/>
      <c r="BH2675" s="23"/>
      <c r="BI2675" s="23"/>
      <c r="BJ2675" s="23"/>
      <c r="BK2675" s="23"/>
      <c r="BL2675" s="45"/>
      <c r="BM2675" s="45">
        <v>1.047</v>
      </c>
      <c r="BN2675" s="23"/>
      <c r="BO2675" s="23"/>
      <c r="BP2675" s="23"/>
      <c r="BQ2675" s="23"/>
      <c r="BR2675" s="23"/>
      <c r="BS2675" s="45"/>
      <c r="BT2675" s="45">
        <v>0.393</v>
      </c>
      <c r="BU2675" s="23"/>
      <c r="BV2675" s="23"/>
      <c r="BW2675" s="23"/>
      <c r="BX2675" s="23"/>
      <c r="BY2675" s="23"/>
      <c r="BZ2675" s="23"/>
      <c r="CA2675" s="23"/>
    </row>
    <row r="2676" ht="15.75" customHeight="1">
      <c r="A2676" s="45"/>
      <c r="B2676" s="46">
        <v>0.089</v>
      </c>
      <c r="C2676" s="45"/>
      <c r="D2676" s="45"/>
      <c r="E2676" s="45"/>
      <c r="F2676" s="45"/>
      <c r="G2676" s="45"/>
      <c r="H2676" s="45"/>
      <c r="I2676" s="46">
        <v>0.153</v>
      </c>
      <c r="J2676" s="45"/>
      <c r="K2676" s="45"/>
      <c r="L2676" s="45"/>
      <c r="M2676" s="45"/>
      <c r="N2676" s="45"/>
      <c r="O2676" s="45"/>
      <c r="P2676" s="45">
        <v>9.439265379946798E-4</v>
      </c>
      <c r="Q2676" s="45"/>
      <c r="R2676" s="45"/>
      <c r="S2676" s="45"/>
      <c r="T2676" s="45"/>
      <c r="U2676" s="45"/>
      <c r="V2676" s="45"/>
      <c r="W2676" s="45">
        <v>0.001785187673843028</v>
      </c>
      <c r="X2676" s="45"/>
      <c r="Y2676" s="45"/>
      <c r="Z2676" s="45"/>
      <c r="AA2676" s="45"/>
      <c r="AB2676" s="45"/>
      <c r="AC2676" s="45"/>
      <c r="AD2676" s="45">
        <v>131.53074709761933</v>
      </c>
      <c r="AE2676" s="45"/>
      <c r="AF2676" s="45"/>
      <c r="AG2676" s="45"/>
      <c r="AH2676" s="45"/>
      <c r="AI2676" s="45"/>
      <c r="AJ2676" s="45"/>
      <c r="AK2676" s="45">
        <v>0.015</v>
      </c>
      <c r="AL2676" s="45"/>
      <c r="AM2676" s="45"/>
      <c r="AN2676" s="45"/>
      <c r="AO2676" s="23"/>
      <c r="AP2676" s="23"/>
      <c r="AQ2676" s="45"/>
      <c r="AR2676" s="45">
        <v>0.011</v>
      </c>
      <c r="AS2676" s="23"/>
      <c r="AT2676" s="23"/>
      <c r="AU2676" s="23"/>
      <c r="AV2676" s="23"/>
      <c r="AW2676" s="23"/>
      <c r="AX2676" s="45"/>
      <c r="AY2676" s="23">
        <v>0.419</v>
      </c>
      <c r="AZ2676" s="23"/>
      <c r="BA2676" s="23"/>
      <c r="BB2676" s="23"/>
      <c r="BC2676" s="23"/>
      <c r="BD2676" s="23"/>
      <c r="BE2676" s="45"/>
      <c r="BF2676" s="45">
        <v>65.0</v>
      </c>
      <c r="BG2676" s="23"/>
      <c r="BH2676" s="23"/>
      <c r="BI2676" s="23"/>
      <c r="BJ2676" s="23"/>
      <c r="BK2676" s="23"/>
      <c r="BL2676" s="45"/>
      <c r="BM2676" s="45">
        <v>1.224</v>
      </c>
      <c r="BN2676" s="23"/>
      <c r="BO2676" s="23"/>
      <c r="BP2676" s="23"/>
      <c r="BQ2676" s="23"/>
      <c r="BR2676" s="23"/>
      <c r="BS2676" s="45"/>
      <c r="BT2676" s="45">
        <v>0.418</v>
      </c>
      <c r="BU2676" s="23"/>
      <c r="BV2676" s="23"/>
      <c r="BW2676" s="23"/>
      <c r="BX2676" s="23"/>
      <c r="BY2676" s="23"/>
      <c r="BZ2676" s="23"/>
      <c r="CA2676" s="23"/>
    </row>
    <row r="2677" ht="15.75" customHeight="1">
      <c r="A2677" s="45"/>
      <c r="B2677" s="46">
        <v>0.087</v>
      </c>
      <c r="C2677" s="45"/>
      <c r="D2677" s="45"/>
      <c r="E2677" s="45"/>
      <c r="F2677" s="45"/>
      <c r="G2677" s="45"/>
      <c r="H2677" s="45"/>
      <c r="I2677" s="46">
        <v>0.103</v>
      </c>
      <c r="J2677" s="45"/>
      <c r="K2677" s="45"/>
      <c r="L2677" s="45"/>
      <c r="M2677" s="45"/>
      <c r="N2677" s="45"/>
      <c r="O2677" s="45"/>
      <c r="P2677" s="45">
        <v>7.526730569736137E-4</v>
      </c>
      <c r="Q2677" s="45"/>
      <c r="R2677" s="45"/>
      <c r="S2677" s="45"/>
      <c r="T2677" s="45"/>
      <c r="U2677" s="45"/>
      <c r="V2677" s="45"/>
      <c r="W2677" s="45">
        <v>0.0013701140753420392</v>
      </c>
      <c r="X2677" s="45"/>
      <c r="Y2677" s="45"/>
      <c r="Z2677" s="45"/>
      <c r="AA2677" s="45"/>
      <c r="AB2677" s="45"/>
      <c r="AC2677" s="45"/>
      <c r="AD2677" s="45">
        <v>162.81225700493064</v>
      </c>
      <c r="AE2677" s="45"/>
      <c r="AF2677" s="45"/>
      <c r="AG2677" s="45"/>
      <c r="AH2677" s="45"/>
      <c r="AI2677" s="45"/>
      <c r="AJ2677" s="45"/>
      <c r="AK2677" s="45">
        <v>0.015</v>
      </c>
      <c r="AL2677" s="45"/>
      <c r="AM2677" s="45"/>
      <c r="AN2677" s="45"/>
      <c r="AO2677" s="23"/>
      <c r="AP2677" s="23"/>
      <c r="AQ2677" s="45"/>
      <c r="AR2677" s="45">
        <v>0.011</v>
      </c>
      <c r="AS2677" s="23"/>
      <c r="AT2677" s="23"/>
      <c r="AU2677" s="23"/>
      <c r="AV2677" s="23"/>
      <c r="AW2677" s="23"/>
      <c r="AX2677" s="45"/>
      <c r="AY2677" s="23">
        <v>0.419</v>
      </c>
      <c r="AZ2677" s="23"/>
      <c r="BA2677" s="23"/>
      <c r="BB2677" s="23"/>
      <c r="BC2677" s="23"/>
      <c r="BD2677" s="23"/>
      <c r="BE2677" s="45"/>
      <c r="BF2677" s="45">
        <v>65.0</v>
      </c>
      <c r="BG2677" s="23"/>
      <c r="BH2677" s="23"/>
      <c r="BI2677" s="23"/>
      <c r="BJ2677" s="23"/>
      <c r="BK2677" s="23"/>
      <c r="BL2677" s="45"/>
      <c r="BM2677" s="45">
        <v>1.316</v>
      </c>
      <c r="BN2677" s="23"/>
      <c r="BO2677" s="23"/>
      <c r="BP2677" s="23"/>
      <c r="BQ2677" s="23"/>
      <c r="BR2677" s="23"/>
      <c r="BS2677" s="45"/>
      <c r="BT2677" s="45">
        <v>0.464</v>
      </c>
      <c r="BU2677" s="23"/>
      <c r="BV2677" s="23"/>
      <c r="BW2677" s="23"/>
      <c r="BX2677" s="23"/>
      <c r="BY2677" s="23"/>
      <c r="BZ2677" s="23"/>
      <c r="CA2677" s="23"/>
    </row>
    <row r="2678" ht="15.75" customHeight="1">
      <c r="A2678" s="45"/>
      <c r="B2678" s="46">
        <v>0.088</v>
      </c>
      <c r="C2678" s="45"/>
      <c r="D2678" s="45"/>
      <c r="E2678" s="45"/>
      <c r="F2678" s="45"/>
      <c r="G2678" s="45"/>
      <c r="H2678" s="45"/>
      <c r="I2678" s="46">
        <v>0.098</v>
      </c>
      <c r="J2678" s="45"/>
      <c r="K2678" s="45"/>
      <c r="L2678" s="45"/>
      <c r="M2678" s="45"/>
      <c r="N2678" s="45"/>
      <c r="O2678" s="45"/>
      <c r="P2678" s="45">
        <v>8.739507123717964E-4</v>
      </c>
      <c r="Q2678" s="45"/>
      <c r="R2678" s="45"/>
      <c r="S2678" s="45"/>
      <c r="T2678" s="45"/>
      <c r="U2678" s="45"/>
      <c r="V2678" s="45"/>
      <c r="W2678" s="45">
        <v>0.0017071150878118012</v>
      </c>
      <c r="X2678" s="45"/>
      <c r="Y2678" s="45"/>
      <c r="Z2678" s="45"/>
      <c r="AA2678" s="45"/>
      <c r="AB2678" s="45"/>
      <c r="AC2678" s="45"/>
      <c r="AD2678" s="45">
        <v>235.5558734394054</v>
      </c>
      <c r="AE2678" s="45"/>
      <c r="AF2678" s="45"/>
      <c r="AG2678" s="45"/>
      <c r="AH2678" s="45"/>
      <c r="AI2678" s="45"/>
      <c r="AJ2678" s="45"/>
      <c r="AK2678" s="45">
        <v>0.015</v>
      </c>
      <c r="AL2678" s="45"/>
      <c r="AM2678" s="45"/>
      <c r="AN2678" s="45"/>
      <c r="AO2678" s="23"/>
      <c r="AP2678" s="23"/>
      <c r="AQ2678" s="45"/>
      <c r="AR2678" s="45">
        <v>0.01</v>
      </c>
      <c r="AS2678" s="23"/>
      <c r="AT2678" s="23"/>
      <c r="AU2678" s="23"/>
      <c r="AV2678" s="23"/>
      <c r="AW2678" s="23"/>
      <c r="AX2678" s="45"/>
      <c r="AY2678" s="23">
        <v>0.419</v>
      </c>
      <c r="AZ2678" s="23"/>
      <c r="BA2678" s="23"/>
      <c r="BB2678" s="23"/>
      <c r="BC2678" s="23"/>
      <c r="BD2678" s="23"/>
      <c r="BE2678" s="45"/>
      <c r="BF2678" s="45">
        <v>7.0</v>
      </c>
      <c r="BG2678" s="23"/>
      <c r="BH2678" s="23"/>
      <c r="BI2678" s="23"/>
      <c r="BJ2678" s="23"/>
      <c r="BK2678" s="23"/>
      <c r="BL2678" s="45"/>
      <c r="BM2678" s="45">
        <v>1.406</v>
      </c>
      <c r="BN2678" s="23"/>
      <c r="BO2678" s="23"/>
      <c r="BP2678" s="23"/>
      <c r="BQ2678" s="23"/>
      <c r="BR2678" s="23"/>
      <c r="BS2678" s="45"/>
      <c r="BT2678" s="45">
        <v>0.514</v>
      </c>
      <c r="BU2678" s="23"/>
      <c r="BV2678" s="23"/>
      <c r="BW2678" s="23"/>
      <c r="BX2678" s="23"/>
      <c r="BY2678" s="23"/>
      <c r="BZ2678" s="23"/>
      <c r="CA2678" s="23"/>
    </row>
    <row r="2679" ht="15.75" customHeight="1">
      <c r="A2679" s="45"/>
      <c r="B2679" s="46">
        <v>0.089</v>
      </c>
      <c r="C2679" s="45"/>
      <c r="D2679" s="45"/>
      <c r="E2679" s="45"/>
      <c r="F2679" s="45"/>
      <c r="G2679" s="45"/>
      <c r="H2679" s="45"/>
      <c r="I2679" s="46">
        <v>0.112</v>
      </c>
      <c r="J2679" s="45"/>
      <c r="K2679" s="45"/>
      <c r="L2679" s="45"/>
      <c r="M2679" s="45"/>
      <c r="N2679" s="45"/>
      <c r="O2679" s="45"/>
      <c r="P2679" s="45">
        <v>7.430963171227593E-4</v>
      </c>
      <c r="Q2679" s="45"/>
      <c r="R2679" s="45"/>
      <c r="S2679" s="45"/>
      <c r="T2679" s="45"/>
      <c r="U2679" s="45"/>
      <c r="V2679" s="45"/>
      <c r="W2679" s="45">
        <v>0.001354243704371957</v>
      </c>
      <c r="X2679" s="45"/>
      <c r="Y2679" s="45"/>
      <c r="Z2679" s="45"/>
      <c r="AA2679" s="45"/>
      <c r="AB2679" s="45"/>
      <c r="AC2679" s="45"/>
      <c r="AD2679" s="45">
        <v>302.77566944201214</v>
      </c>
      <c r="AE2679" s="45"/>
      <c r="AF2679" s="45"/>
      <c r="AG2679" s="45"/>
      <c r="AH2679" s="45"/>
      <c r="AI2679" s="45"/>
      <c r="AJ2679" s="45"/>
      <c r="AK2679" s="45">
        <v>0.015</v>
      </c>
      <c r="AL2679" s="45"/>
      <c r="AM2679" s="45"/>
      <c r="AN2679" s="45"/>
      <c r="AO2679" s="23"/>
      <c r="AP2679" s="23"/>
      <c r="AQ2679" s="45"/>
      <c r="AR2679" s="45">
        <v>0.01</v>
      </c>
      <c r="AS2679" s="23"/>
      <c r="AT2679" s="23"/>
      <c r="AU2679" s="23"/>
      <c r="AV2679" s="23"/>
      <c r="AW2679" s="23"/>
      <c r="AX2679" s="45"/>
      <c r="AY2679" s="23">
        <v>0.419</v>
      </c>
      <c r="AZ2679" s="23"/>
      <c r="BA2679" s="23"/>
      <c r="BB2679" s="23"/>
      <c r="BC2679" s="23"/>
      <c r="BD2679" s="23"/>
      <c r="BE2679" s="45"/>
      <c r="BF2679" s="45">
        <v>7.0</v>
      </c>
      <c r="BG2679" s="23"/>
      <c r="BH2679" s="23"/>
      <c r="BI2679" s="23"/>
      <c r="BJ2679" s="23"/>
      <c r="BK2679" s="23"/>
      <c r="BL2679" s="45"/>
      <c r="BM2679" s="45">
        <v>1.471</v>
      </c>
      <c r="BN2679" s="23"/>
      <c r="BO2679" s="23"/>
      <c r="BP2679" s="23"/>
      <c r="BQ2679" s="23"/>
      <c r="BR2679" s="23"/>
      <c r="BS2679" s="45"/>
      <c r="BT2679" s="45">
        <v>0.545</v>
      </c>
      <c r="BU2679" s="23"/>
      <c r="BV2679" s="23"/>
      <c r="BW2679" s="23"/>
      <c r="BX2679" s="23"/>
      <c r="BY2679" s="23"/>
      <c r="BZ2679" s="23"/>
      <c r="CA2679" s="23"/>
    </row>
    <row r="2680" ht="15.75" customHeight="1">
      <c r="A2680" s="45"/>
      <c r="B2680" s="46">
        <v>0.057</v>
      </c>
      <c r="C2680" s="45"/>
      <c r="D2680" s="45"/>
      <c r="E2680" s="45"/>
      <c r="F2680" s="45"/>
      <c r="G2680" s="45"/>
      <c r="H2680" s="45"/>
      <c r="I2680" s="46">
        <v>0.252</v>
      </c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  <c r="AD2680" s="45">
        <v>67.47911189622327</v>
      </c>
      <c r="AE2680" s="45"/>
      <c r="AF2680" s="45"/>
      <c r="AG2680" s="45"/>
      <c r="AH2680" s="45"/>
      <c r="AI2680" s="45"/>
      <c r="AJ2680" s="45"/>
      <c r="AK2680" s="45">
        <v>0.024</v>
      </c>
      <c r="AL2680" s="45"/>
      <c r="AM2680" s="45"/>
      <c r="AN2680" s="45"/>
      <c r="AO2680" s="23"/>
      <c r="AP2680" s="23"/>
      <c r="AQ2680" s="45"/>
      <c r="AR2680" s="45">
        <v>0.018</v>
      </c>
      <c r="AS2680" s="23"/>
      <c r="AT2680" s="23"/>
      <c r="AU2680" s="23"/>
      <c r="AV2680" s="23"/>
      <c r="AW2680" s="23"/>
      <c r="AX2680" s="45"/>
      <c r="AY2680" s="23"/>
      <c r="AZ2680" s="23"/>
      <c r="BA2680" s="23"/>
      <c r="BB2680" s="23"/>
      <c r="BC2680" s="23"/>
      <c r="BD2680" s="23"/>
      <c r="BE2680" s="45"/>
      <c r="BF2680" s="45"/>
      <c r="BG2680" s="23"/>
      <c r="BH2680" s="23"/>
      <c r="BI2680" s="23"/>
      <c r="BJ2680" s="23"/>
      <c r="BK2680" s="23"/>
      <c r="BL2680" s="45"/>
      <c r="BM2680" s="45">
        <v>0.223</v>
      </c>
      <c r="BN2680" s="23"/>
      <c r="BO2680" s="23"/>
      <c r="BP2680" s="23"/>
      <c r="BQ2680" s="23"/>
      <c r="BR2680" s="23"/>
      <c r="BS2680" s="45"/>
      <c r="BT2680" s="45">
        <v>0.034</v>
      </c>
      <c r="BU2680" s="23"/>
      <c r="BV2680" s="23"/>
      <c r="BW2680" s="23"/>
      <c r="BX2680" s="23"/>
      <c r="BY2680" s="23"/>
      <c r="BZ2680" s="23"/>
      <c r="CA2680" s="23"/>
    </row>
    <row r="2681" ht="15.75" customHeight="1">
      <c r="A2681" s="45"/>
      <c r="B2681" s="46">
        <v>0.06</v>
      </c>
      <c r="C2681" s="45"/>
      <c r="D2681" s="45"/>
      <c r="E2681" s="45"/>
      <c r="F2681" s="45"/>
      <c r="G2681" s="45"/>
      <c r="H2681" s="45"/>
      <c r="I2681" s="46">
        <v>0.225</v>
      </c>
      <c r="J2681" s="45"/>
      <c r="K2681" s="45"/>
      <c r="L2681" s="45"/>
      <c r="M2681" s="45"/>
      <c r="N2681" s="45"/>
      <c r="O2681" s="45"/>
      <c r="P2681" s="45">
        <v>0.002822547457039463</v>
      </c>
      <c r="Q2681" s="45"/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  <c r="AD2681" s="45">
        <v>69.07798699669218</v>
      </c>
      <c r="AE2681" s="45"/>
      <c r="AF2681" s="45"/>
      <c r="AG2681" s="45"/>
      <c r="AH2681" s="45"/>
      <c r="AI2681" s="45"/>
      <c r="AJ2681" s="45"/>
      <c r="AK2681" s="45">
        <v>0.023</v>
      </c>
      <c r="AL2681" s="45"/>
      <c r="AM2681" s="45"/>
      <c r="AN2681" s="45"/>
      <c r="AO2681" s="23"/>
      <c r="AP2681" s="23"/>
      <c r="AQ2681" s="45"/>
      <c r="AR2681" s="45">
        <v>0.018</v>
      </c>
      <c r="AS2681" s="23"/>
      <c r="AT2681" s="23"/>
      <c r="AU2681" s="23"/>
      <c r="AV2681" s="23"/>
      <c r="AW2681" s="23"/>
      <c r="AX2681" s="45"/>
      <c r="AY2681" s="23"/>
      <c r="AZ2681" s="23"/>
      <c r="BA2681" s="23"/>
      <c r="BB2681" s="23"/>
      <c r="BC2681" s="23"/>
      <c r="BD2681" s="23"/>
      <c r="BE2681" s="45"/>
      <c r="BF2681" s="45"/>
      <c r="BG2681" s="23"/>
      <c r="BH2681" s="23"/>
      <c r="BI2681" s="23"/>
      <c r="BJ2681" s="23"/>
      <c r="BK2681" s="23"/>
      <c r="BL2681" s="45"/>
      <c r="BM2681" s="45">
        <v>0.26</v>
      </c>
      <c r="BN2681" s="23"/>
      <c r="BO2681" s="23"/>
      <c r="BP2681" s="23"/>
      <c r="BQ2681" s="23"/>
      <c r="BR2681" s="23"/>
      <c r="BS2681" s="45"/>
      <c r="BT2681" s="45">
        <v>0.046</v>
      </c>
      <c r="BU2681" s="23"/>
      <c r="BV2681" s="23"/>
      <c r="BW2681" s="23"/>
      <c r="BX2681" s="23"/>
      <c r="BY2681" s="23"/>
      <c r="BZ2681" s="23"/>
      <c r="CA2681" s="23"/>
    </row>
    <row r="2682" ht="15.75" customHeight="1">
      <c r="A2682" s="45"/>
      <c r="B2682" s="46">
        <v>0.057</v>
      </c>
      <c r="C2682" s="45"/>
      <c r="D2682" s="45"/>
      <c r="E2682" s="45"/>
      <c r="F2682" s="45"/>
      <c r="G2682" s="45"/>
      <c r="H2682" s="45"/>
      <c r="I2682" s="46">
        <v>0.366</v>
      </c>
      <c r="J2682" s="45"/>
      <c r="K2682" s="45"/>
      <c r="L2682" s="45"/>
      <c r="M2682" s="45"/>
      <c r="N2682" s="45"/>
      <c r="O2682" s="45"/>
      <c r="P2682" s="45">
        <v>0.0029803081454361324</v>
      </c>
      <c r="Q2682" s="45"/>
      <c r="R2682" s="45"/>
      <c r="S2682" s="45"/>
      <c r="T2682" s="45"/>
      <c r="U2682" s="45"/>
      <c r="V2682" s="45"/>
      <c r="W2682" s="45">
        <v>0.007963606625219244</v>
      </c>
      <c r="X2682" s="45"/>
      <c r="Y2682" s="45"/>
      <c r="Z2682" s="45"/>
      <c r="AA2682" s="45"/>
      <c r="AB2682" s="45"/>
      <c r="AC2682" s="45"/>
      <c r="AD2682" s="45">
        <v>61.02562041858839</v>
      </c>
      <c r="AE2682" s="45"/>
      <c r="AF2682" s="45"/>
      <c r="AG2682" s="45"/>
      <c r="AH2682" s="45"/>
      <c r="AI2682" s="45"/>
      <c r="AJ2682" s="45"/>
      <c r="AK2682" s="45">
        <v>0.023</v>
      </c>
      <c r="AL2682" s="45"/>
      <c r="AM2682" s="45"/>
      <c r="AN2682" s="45"/>
      <c r="AO2682" s="23"/>
      <c r="AP2682" s="23"/>
      <c r="AQ2682" s="45"/>
      <c r="AR2682" s="45">
        <v>0.017</v>
      </c>
      <c r="AS2682" s="23"/>
      <c r="AT2682" s="23"/>
      <c r="AU2682" s="23"/>
      <c r="AV2682" s="23"/>
      <c r="AW2682" s="23"/>
      <c r="AX2682" s="45"/>
      <c r="AY2682" s="23"/>
      <c r="AZ2682" s="23"/>
      <c r="BA2682" s="23"/>
      <c r="BB2682" s="23"/>
      <c r="BC2682" s="23"/>
      <c r="BD2682" s="23"/>
      <c r="BE2682" s="45"/>
      <c r="BF2682" s="45"/>
      <c r="BG2682" s="23"/>
      <c r="BH2682" s="23"/>
      <c r="BI2682" s="23"/>
      <c r="BJ2682" s="23"/>
      <c r="BK2682" s="23"/>
      <c r="BL2682" s="45"/>
      <c r="BM2682" s="45">
        <v>0.258</v>
      </c>
      <c r="BN2682" s="23"/>
      <c r="BO2682" s="23"/>
      <c r="BP2682" s="23"/>
      <c r="BQ2682" s="23"/>
      <c r="BR2682" s="23"/>
      <c r="BS2682" s="45"/>
      <c r="BT2682" s="45">
        <v>0.049</v>
      </c>
      <c r="BU2682" s="23"/>
      <c r="BV2682" s="23"/>
      <c r="BW2682" s="23"/>
      <c r="BX2682" s="23"/>
      <c r="BY2682" s="23"/>
      <c r="BZ2682" s="23"/>
      <c r="CA2682" s="23"/>
    </row>
    <row r="2683" ht="15.75" customHeight="1">
      <c r="A2683" s="45"/>
      <c r="B2683" s="46">
        <v>0.059</v>
      </c>
      <c r="C2683" s="45"/>
      <c r="D2683" s="45"/>
      <c r="E2683" s="45"/>
      <c r="F2683" s="45"/>
      <c r="G2683" s="45"/>
      <c r="H2683" s="45"/>
      <c r="I2683" s="46">
        <v>0.252</v>
      </c>
      <c r="J2683" s="45"/>
      <c r="K2683" s="45"/>
      <c r="L2683" s="45"/>
      <c r="M2683" s="45"/>
      <c r="N2683" s="45"/>
      <c r="O2683" s="45"/>
      <c r="P2683" s="45">
        <v>0.0026978489425546217</v>
      </c>
      <c r="Q2683" s="45"/>
      <c r="R2683" s="45"/>
      <c r="S2683" s="45"/>
      <c r="T2683" s="45"/>
      <c r="U2683" s="45"/>
      <c r="V2683" s="45"/>
      <c r="W2683" s="45">
        <v>0.007184534115867296</v>
      </c>
      <c r="X2683" s="45"/>
      <c r="Y2683" s="45"/>
      <c r="Z2683" s="45"/>
      <c r="AA2683" s="45"/>
      <c r="AB2683" s="45"/>
      <c r="AC2683" s="45"/>
      <c r="AD2683" s="45">
        <v>50.81943135033276</v>
      </c>
      <c r="AE2683" s="45"/>
      <c r="AF2683" s="45"/>
      <c r="AG2683" s="45"/>
      <c r="AH2683" s="45"/>
      <c r="AI2683" s="45"/>
      <c r="AJ2683" s="45"/>
      <c r="AK2683" s="45">
        <v>0.023</v>
      </c>
      <c r="AL2683" s="45"/>
      <c r="AM2683" s="45"/>
      <c r="AN2683" s="45"/>
      <c r="AO2683" s="23"/>
      <c r="AP2683" s="23"/>
      <c r="AQ2683" s="45"/>
      <c r="AR2683" s="45">
        <v>0.017</v>
      </c>
      <c r="AS2683" s="23"/>
      <c r="AT2683" s="23"/>
      <c r="AU2683" s="23"/>
      <c r="AV2683" s="23"/>
      <c r="AW2683" s="23"/>
      <c r="AX2683" s="45"/>
      <c r="AY2683" s="23"/>
      <c r="AZ2683" s="23"/>
      <c r="BA2683" s="23"/>
      <c r="BB2683" s="23"/>
      <c r="BC2683" s="23"/>
      <c r="BD2683" s="23"/>
      <c r="BE2683" s="45"/>
      <c r="BF2683" s="45">
        <v>141.0</v>
      </c>
      <c r="BG2683" s="23"/>
      <c r="BH2683" s="23"/>
      <c r="BI2683" s="23"/>
      <c r="BJ2683" s="23"/>
      <c r="BK2683" s="23"/>
      <c r="BL2683" s="45"/>
      <c r="BM2683" s="45">
        <v>0.272</v>
      </c>
      <c r="BN2683" s="23"/>
      <c r="BO2683" s="23"/>
      <c r="BP2683" s="23"/>
      <c r="BQ2683" s="23"/>
      <c r="BR2683" s="23"/>
      <c r="BS2683" s="45"/>
      <c r="BT2683" s="45">
        <v>0.075</v>
      </c>
      <c r="BU2683" s="23"/>
      <c r="BV2683" s="23"/>
      <c r="BW2683" s="23"/>
      <c r="BX2683" s="23"/>
      <c r="BY2683" s="23"/>
      <c r="BZ2683" s="23"/>
      <c r="CA2683" s="23"/>
    </row>
    <row r="2684" ht="15.75" customHeight="1">
      <c r="A2684" s="45"/>
      <c r="B2684" s="46">
        <v>0.056</v>
      </c>
      <c r="C2684" s="45"/>
      <c r="D2684" s="45"/>
      <c r="E2684" s="45"/>
      <c r="F2684" s="45"/>
      <c r="G2684" s="45"/>
      <c r="H2684" s="45"/>
      <c r="I2684" s="46">
        <v>0.185</v>
      </c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45"/>
      <c r="Z2684" s="45"/>
      <c r="AA2684" s="45"/>
      <c r="AB2684" s="45"/>
      <c r="AC2684" s="45"/>
      <c r="AD2684" s="45">
        <v>61.07840860739477</v>
      </c>
      <c r="AE2684" s="45"/>
      <c r="AF2684" s="45"/>
      <c r="AG2684" s="45"/>
      <c r="AH2684" s="45"/>
      <c r="AI2684" s="45"/>
      <c r="AJ2684" s="45"/>
      <c r="AK2684" s="45">
        <v>0.022</v>
      </c>
      <c r="AL2684" s="45"/>
      <c r="AM2684" s="45"/>
      <c r="AN2684" s="45"/>
      <c r="AO2684" s="23"/>
      <c r="AP2684" s="23"/>
      <c r="AQ2684" s="45"/>
      <c r="AR2684" s="45">
        <v>0.016</v>
      </c>
      <c r="AS2684" s="23"/>
      <c r="AT2684" s="23"/>
      <c r="AU2684" s="23"/>
      <c r="AV2684" s="23"/>
      <c r="AW2684" s="23"/>
      <c r="AX2684" s="45"/>
      <c r="AY2684" s="23"/>
      <c r="AZ2684" s="23"/>
      <c r="BA2684" s="23"/>
      <c r="BB2684" s="23"/>
      <c r="BC2684" s="23"/>
      <c r="BD2684" s="23"/>
      <c r="BE2684" s="45"/>
      <c r="BF2684" s="45">
        <v>141.0</v>
      </c>
      <c r="BG2684" s="23"/>
      <c r="BH2684" s="23"/>
      <c r="BI2684" s="23"/>
      <c r="BJ2684" s="23"/>
      <c r="BK2684" s="23"/>
      <c r="BL2684" s="45"/>
      <c r="BM2684" s="45">
        <v>0.321</v>
      </c>
      <c r="BN2684" s="23"/>
      <c r="BO2684" s="23"/>
      <c r="BP2684" s="23"/>
      <c r="BQ2684" s="23"/>
      <c r="BR2684" s="23"/>
      <c r="BS2684" s="45"/>
      <c r="BT2684" s="45">
        <v>0.084</v>
      </c>
      <c r="BU2684" s="23"/>
      <c r="BV2684" s="23"/>
      <c r="BW2684" s="23"/>
      <c r="BX2684" s="23"/>
      <c r="BY2684" s="23"/>
      <c r="BZ2684" s="23"/>
      <c r="CA2684" s="23"/>
    </row>
    <row r="2685" ht="15.75" customHeight="1">
      <c r="A2685" s="45"/>
      <c r="B2685" s="46">
        <v>0.054</v>
      </c>
      <c r="C2685" s="45"/>
      <c r="D2685" s="45"/>
      <c r="E2685" s="45"/>
      <c r="F2685" s="45"/>
      <c r="G2685" s="45"/>
      <c r="H2685" s="45"/>
      <c r="I2685" s="46">
        <v>0.168</v>
      </c>
      <c r="J2685" s="45"/>
      <c r="K2685" s="45"/>
      <c r="L2685" s="45"/>
      <c r="M2685" s="45"/>
      <c r="N2685" s="45"/>
      <c r="O2685" s="45"/>
      <c r="P2685" s="45">
        <v>0.002604103428221698</v>
      </c>
      <c r="Q2685" s="45"/>
      <c r="R2685" s="45"/>
      <c r="S2685" s="45"/>
      <c r="T2685" s="45"/>
      <c r="U2685" s="45"/>
      <c r="V2685" s="45"/>
      <c r="W2685" s="45">
        <v>0.006989924416755778</v>
      </c>
      <c r="X2685" s="45"/>
      <c r="Y2685" s="45"/>
      <c r="Z2685" s="45"/>
      <c r="AA2685" s="45"/>
      <c r="AB2685" s="45"/>
      <c r="AC2685" s="45"/>
      <c r="AD2685" s="45">
        <v>68.95933184207064</v>
      </c>
      <c r="AE2685" s="45"/>
      <c r="AF2685" s="45"/>
      <c r="AG2685" s="45"/>
      <c r="AH2685" s="45"/>
      <c r="AI2685" s="45"/>
      <c r="AJ2685" s="45"/>
      <c r="AK2685" s="45">
        <v>0.022</v>
      </c>
      <c r="AL2685" s="45"/>
      <c r="AM2685" s="45"/>
      <c r="AN2685" s="45"/>
      <c r="AO2685" s="23"/>
      <c r="AP2685" s="23"/>
      <c r="AQ2685" s="45"/>
      <c r="AR2685" s="45">
        <v>0.016</v>
      </c>
      <c r="AS2685" s="23"/>
      <c r="AT2685" s="23"/>
      <c r="AU2685" s="23"/>
      <c r="AV2685" s="23"/>
      <c r="AW2685" s="23"/>
      <c r="AX2685" s="45"/>
      <c r="AY2685" s="23">
        <v>0.502</v>
      </c>
      <c r="AZ2685" s="23"/>
      <c r="BA2685" s="23"/>
      <c r="BB2685" s="23"/>
      <c r="BC2685" s="23"/>
      <c r="BD2685" s="23"/>
      <c r="BE2685" s="45"/>
      <c r="BF2685" s="45">
        <v>141.0</v>
      </c>
      <c r="BG2685" s="23"/>
      <c r="BH2685" s="23"/>
      <c r="BI2685" s="23"/>
      <c r="BJ2685" s="23"/>
      <c r="BK2685" s="23"/>
      <c r="BL2685" s="45"/>
      <c r="BM2685" s="45">
        <v>0.468</v>
      </c>
      <c r="BN2685" s="23"/>
      <c r="BO2685" s="23"/>
      <c r="BP2685" s="23"/>
      <c r="BQ2685" s="23"/>
      <c r="BR2685" s="23"/>
      <c r="BS2685" s="45"/>
      <c r="BT2685" s="45">
        <v>0.126</v>
      </c>
      <c r="BU2685" s="23"/>
      <c r="BV2685" s="23"/>
      <c r="BW2685" s="23"/>
      <c r="BX2685" s="23"/>
      <c r="BY2685" s="23"/>
      <c r="BZ2685" s="23"/>
      <c r="CA2685" s="23"/>
    </row>
    <row r="2686" ht="15.75" customHeight="1">
      <c r="A2686" s="45"/>
      <c r="B2686" s="46">
        <v>0.057</v>
      </c>
      <c r="C2686" s="45"/>
      <c r="D2686" s="45"/>
      <c r="E2686" s="45"/>
      <c r="F2686" s="45"/>
      <c r="G2686" s="45"/>
      <c r="H2686" s="45"/>
      <c r="I2686" s="46">
        <v>0.155</v>
      </c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  <c r="Y2686" s="45"/>
      <c r="Z2686" s="45"/>
      <c r="AA2686" s="45"/>
      <c r="AB2686" s="45"/>
      <c r="AC2686" s="45"/>
      <c r="AD2686" s="45">
        <v>66.456100982675</v>
      </c>
      <c r="AE2686" s="45"/>
      <c r="AF2686" s="45"/>
      <c r="AG2686" s="45"/>
      <c r="AH2686" s="45"/>
      <c r="AI2686" s="45"/>
      <c r="AJ2686" s="45"/>
      <c r="AK2686" s="45">
        <v>0.022</v>
      </c>
      <c r="AL2686" s="45"/>
      <c r="AM2686" s="45"/>
      <c r="AN2686" s="45"/>
      <c r="AO2686" s="23"/>
      <c r="AP2686" s="23"/>
      <c r="AQ2686" s="45"/>
      <c r="AR2686" s="45">
        <v>0.015</v>
      </c>
      <c r="AS2686" s="23"/>
      <c r="AT2686" s="23"/>
      <c r="AU2686" s="23"/>
      <c r="AV2686" s="23"/>
      <c r="AW2686" s="23"/>
      <c r="AX2686" s="45"/>
      <c r="AY2686" s="23">
        <v>0.498</v>
      </c>
      <c r="AZ2686" s="23"/>
      <c r="BA2686" s="23"/>
      <c r="BB2686" s="23"/>
      <c r="BC2686" s="23"/>
      <c r="BD2686" s="23"/>
      <c r="BE2686" s="45"/>
      <c r="BF2686" s="45">
        <v>141.0</v>
      </c>
      <c r="BG2686" s="23"/>
      <c r="BH2686" s="23"/>
      <c r="BI2686" s="23"/>
      <c r="BJ2686" s="23"/>
      <c r="BK2686" s="23"/>
      <c r="BL2686" s="45"/>
      <c r="BM2686" s="45">
        <v>0.691</v>
      </c>
      <c r="BN2686" s="23"/>
      <c r="BO2686" s="23"/>
      <c r="BP2686" s="23"/>
      <c r="BQ2686" s="23"/>
      <c r="BR2686" s="23"/>
      <c r="BS2686" s="45"/>
      <c r="BT2686" s="45">
        <v>0.152</v>
      </c>
      <c r="BU2686" s="23"/>
      <c r="BV2686" s="23"/>
      <c r="BW2686" s="23"/>
      <c r="BX2686" s="23"/>
      <c r="BY2686" s="23"/>
      <c r="BZ2686" s="23"/>
      <c r="CA2686" s="23"/>
    </row>
    <row r="2687" ht="15.75" customHeight="1">
      <c r="A2687" s="45"/>
      <c r="B2687" s="46">
        <v>0.06</v>
      </c>
      <c r="C2687" s="45"/>
      <c r="D2687" s="45"/>
      <c r="E2687" s="45"/>
      <c r="F2687" s="45"/>
      <c r="G2687" s="45"/>
      <c r="H2687" s="45"/>
      <c r="I2687" s="46">
        <v>0.171</v>
      </c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  <c r="AC2687" s="45"/>
      <c r="AD2687" s="45">
        <v>81.32069435940645</v>
      </c>
      <c r="AE2687" s="45"/>
      <c r="AF2687" s="45"/>
      <c r="AG2687" s="45"/>
      <c r="AH2687" s="45"/>
      <c r="AI2687" s="45"/>
      <c r="AJ2687" s="45"/>
      <c r="AK2687" s="45">
        <v>0.022</v>
      </c>
      <c r="AL2687" s="45"/>
      <c r="AM2687" s="45"/>
      <c r="AN2687" s="45"/>
      <c r="AO2687" s="23"/>
      <c r="AP2687" s="23"/>
      <c r="AQ2687" s="45"/>
      <c r="AR2687" s="45">
        <v>0.015</v>
      </c>
      <c r="AS2687" s="23"/>
      <c r="AT2687" s="23"/>
      <c r="AU2687" s="23"/>
      <c r="AV2687" s="23"/>
      <c r="AW2687" s="23"/>
      <c r="AX2687" s="45"/>
      <c r="AY2687" s="23">
        <v>0.536</v>
      </c>
      <c r="AZ2687" s="23"/>
      <c r="BA2687" s="23"/>
      <c r="BB2687" s="23"/>
      <c r="BC2687" s="23"/>
      <c r="BD2687" s="23"/>
      <c r="BE2687" s="45"/>
      <c r="BF2687" s="45">
        <v>141.0</v>
      </c>
      <c r="BG2687" s="23"/>
      <c r="BH2687" s="23"/>
      <c r="BI2687" s="23"/>
      <c r="BJ2687" s="23"/>
      <c r="BK2687" s="23"/>
      <c r="BL2687" s="45"/>
      <c r="BM2687" s="45">
        <v>0.861</v>
      </c>
      <c r="BN2687" s="23"/>
      <c r="BO2687" s="23"/>
      <c r="BP2687" s="23"/>
      <c r="BQ2687" s="23"/>
      <c r="BR2687" s="23"/>
      <c r="BS2687" s="45"/>
      <c r="BT2687" s="45">
        <v>0.208</v>
      </c>
      <c r="BU2687" s="23"/>
      <c r="BV2687" s="23"/>
      <c r="BW2687" s="23"/>
      <c r="BX2687" s="23"/>
      <c r="BY2687" s="23"/>
      <c r="BZ2687" s="23"/>
      <c r="CA2687" s="23"/>
    </row>
    <row r="2688" ht="15.75" customHeight="1">
      <c r="A2688" s="45"/>
      <c r="B2688" s="46">
        <v>0.056</v>
      </c>
      <c r="C2688" s="45"/>
      <c r="D2688" s="45"/>
      <c r="E2688" s="45"/>
      <c r="F2688" s="45"/>
      <c r="G2688" s="45"/>
      <c r="H2688" s="45"/>
      <c r="I2688" s="46">
        <v>0.224</v>
      </c>
      <c r="J2688" s="45"/>
      <c r="K2688" s="45"/>
      <c r="L2688" s="45"/>
      <c r="M2688" s="45"/>
      <c r="N2688" s="45"/>
      <c r="O2688" s="45"/>
      <c r="P2688" s="45">
        <v>0.002007125667737968</v>
      </c>
      <c r="Q2688" s="45"/>
      <c r="R2688" s="45"/>
      <c r="S2688" s="45"/>
      <c r="T2688" s="45"/>
      <c r="U2688" s="45"/>
      <c r="V2688" s="45"/>
      <c r="W2688" s="45">
        <v>0.005983859638541706</v>
      </c>
      <c r="X2688" s="45"/>
      <c r="Y2688" s="45"/>
      <c r="Z2688" s="45"/>
      <c r="AA2688" s="45"/>
      <c r="AB2688" s="45"/>
      <c r="AC2688" s="45"/>
      <c r="AD2688" s="45">
        <v>92.24648716557626</v>
      </c>
      <c r="AE2688" s="45"/>
      <c r="AF2688" s="45"/>
      <c r="AG2688" s="45"/>
      <c r="AH2688" s="45"/>
      <c r="AI2688" s="45"/>
      <c r="AJ2688" s="45"/>
      <c r="AK2688" s="45">
        <v>0.021</v>
      </c>
      <c r="AL2688" s="45"/>
      <c r="AM2688" s="45"/>
      <c r="AN2688" s="45"/>
      <c r="AO2688" s="23"/>
      <c r="AP2688" s="23"/>
      <c r="AQ2688" s="45"/>
      <c r="AR2688" s="45">
        <v>0.014</v>
      </c>
      <c r="AS2688" s="23"/>
      <c r="AT2688" s="23"/>
      <c r="AU2688" s="23"/>
      <c r="AV2688" s="23"/>
      <c r="AW2688" s="23"/>
      <c r="AX2688" s="45"/>
      <c r="AY2688" s="23">
        <v>0.556</v>
      </c>
      <c r="AZ2688" s="23"/>
      <c r="BA2688" s="23"/>
      <c r="BB2688" s="23"/>
      <c r="BC2688" s="23"/>
      <c r="BD2688" s="23"/>
      <c r="BE2688" s="45"/>
      <c r="BF2688" s="45">
        <v>141.0</v>
      </c>
      <c r="BG2688" s="23"/>
      <c r="BH2688" s="23"/>
      <c r="BI2688" s="23"/>
      <c r="BJ2688" s="23"/>
      <c r="BK2688" s="23"/>
      <c r="BL2688" s="45"/>
      <c r="BM2688" s="45">
        <v>0.975</v>
      </c>
      <c r="BN2688" s="23"/>
      <c r="BO2688" s="23"/>
      <c r="BP2688" s="23"/>
      <c r="BQ2688" s="23"/>
      <c r="BR2688" s="23"/>
      <c r="BS2688" s="45"/>
      <c r="BT2688" s="45">
        <v>0.259</v>
      </c>
      <c r="BU2688" s="23"/>
      <c r="BV2688" s="23"/>
      <c r="BW2688" s="23"/>
      <c r="BX2688" s="23"/>
      <c r="BY2688" s="23"/>
      <c r="BZ2688" s="23"/>
      <c r="CA2688" s="23"/>
    </row>
    <row r="2689" ht="15.75" customHeight="1">
      <c r="A2689" s="45"/>
      <c r="B2689" s="46">
        <v>0.058</v>
      </c>
      <c r="C2689" s="45"/>
      <c r="D2689" s="45"/>
      <c r="E2689" s="45"/>
      <c r="F2689" s="45"/>
      <c r="G2689" s="45"/>
      <c r="H2689" s="45"/>
      <c r="I2689" s="46">
        <v>0.199</v>
      </c>
      <c r="J2689" s="45"/>
      <c r="K2689" s="45"/>
      <c r="L2689" s="45"/>
      <c r="M2689" s="45"/>
      <c r="N2689" s="45"/>
      <c r="O2689" s="45"/>
      <c r="P2689" s="45">
        <v>0.002201795190434607</v>
      </c>
      <c r="Q2689" s="45"/>
      <c r="R2689" s="45"/>
      <c r="S2689" s="45"/>
      <c r="T2689" s="45"/>
      <c r="U2689" s="45"/>
      <c r="V2689" s="45"/>
      <c r="W2689" s="45">
        <v>0.006149975649895882</v>
      </c>
      <c r="X2689" s="45"/>
      <c r="Y2689" s="45"/>
      <c r="Z2689" s="45"/>
      <c r="AA2689" s="45"/>
      <c r="AB2689" s="45"/>
      <c r="AC2689" s="45"/>
      <c r="AD2689" s="45">
        <v>79.59265354559906</v>
      </c>
      <c r="AE2689" s="45"/>
      <c r="AF2689" s="45"/>
      <c r="AG2689" s="45"/>
      <c r="AH2689" s="45"/>
      <c r="AI2689" s="45"/>
      <c r="AJ2689" s="45"/>
      <c r="AK2689" s="45">
        <v>0.021</v>
      </c>
      <c r="AL2689" s="45"/>
      <c r="AM2689" s="45"/>
      <c r="AN2689" s="45"/>
      <c r="AO2689" s="23"/>
      <c r="AP2689" s="23"/>
      <c r="AQ2689" s="45"/>
      <c r="AR2689" s="45">
        <v>0.014</v>
      </c>
      <c r="AS2689" s="23"/>
      <c r="AT2689" s="23"/>
      <c r="AU2689" s="23"/>
      <c r="AV2689" s="23"/>
      <c r="AW2689" s="23"/>
      <c r="AX2689" s="45"/>
      <c r="AY2689" s="23">
        <v>0.604</v>
      </c>
      <c r="AZ2689" s="23"/>
      <c r="BA2689" s="23"/>
      <c r="BB2689" s="23"/>
      <c r="BC2689" s="23"/>
      <c r="BD2689" s="23"/>
      <c r="BE2689" s="45"/>
      <c r="BF2689" s="45">
        <v>141.0</v>
      </c>
      <c r="BG2689" s="23"/>
      <c r="BH2689" s="23"/>
      <c r="BI2689" s="23"/>
      <c r="BJ2689" s="23"/>
      <c r="BK2689" s="23"/>
      <c r="BL2689" s="45"/>
      <c r="BM2689" s="45">
        <v>0.984</v>
      </c>
      <c r="BN2689" s="23"/>
      <c r="BO2689" s="23"/>
      <c r="BP2689" s="23"/>
      <c r="BQ2689" s="23"/>
      <c r="BR2689" s="23"/>
      <c r="BS2689" s="45"/>
      <c r="BT2689" s="45">
        <v>0.327</v>
      </c>
      <c r="BU2689" s="23"/>
      <c r="BV2689" s="23"/>
      <c r="BW2689" s="23"/>
      <c r="BX2689" s="23"/>
      <c r="BY2689" s="23"/>
      <c r="BZ2689" s="23"/>
      <c r="CA2689" s="23"/>
    </row>
    <row r="2690" ht="15.75" customHeight="1">
      <c r="A2690" s="45"/>
      <c r="B2690" s="46">
        <v>0.047</v>
      </c>
      <c r="C2690" s="45"/>
      <c r="D2690" s="45"/>
      <c r="E2690" s="45"/>
      <c r="F2690" s="45"/>
      <c r="G2690" s="45"/>
      <c r="H2690" s="45"/>
      <c r="I2690" s="46">
        <v>0.183</v>
      </c>
      <c r="J2690" s="45"/>
      <c r="K2690" s="45"/>
      <c r="L2690" s="45"/>
      <c r="M2690" s="45"/>
      <c r="N2690" s="45"/>
      <c r="O2690" s="45"/>
      <c r="P2690" s="45">
        <v>0.0019803202000269735</v>
      </c>
      <c r="Q2690" s="45"/>
      <c r="R2690" s="45"/>
      <c r="S2690" s="45"/>
      <c r="T2690" s="45"/>
      <c r="U2690" s="45"/>
      <c r="V2690" s="45"/>
      <c r="W2690" s="45">
        <v>0.00665427527597345</v>
      </c>
      <c r="X2690" s="45"/>
      <c r="Y2690" s="45"/>
      <c r="Z2690" s="45"/>
      <c r="AA2690" s="45"/>
      <c r="AB2690" s="45"/>
      <c r="AC2690" s="45"/>
      <c r="AD2690" s="45">
        <v>77.05740428862674</v>
      </c>
      <c r="AE2690" s="45"/>
      <c r="AF2690" s="45"/>
      <c r="AG2690" s="45"/>
      <c r="AH2690" s="45"/>
      <c r="AI2690" s="45"/>
      <c r="AJ2690" s="45"/>
      <c r="AK2690" s="45">
        <v>0.021</v>
      </c>
      <c r="AL2690" s="45"/>
      <c r="AM2690" s="45"/>
      <c r="AN2690" s="45"/>
      <c r="AO2690" s="23"/>
      <c r="AP2690" s="23"/>
      <c r="AQ2690" s="45"/>
      <c r="AR2690" s="45">
        <v>0.014</v>
      </c>
      <c r="AS2690" s="23"/>
      <c r="AT2690" s="23"/>
      <c r="AU2690" s="23"/>
      <c r="AV2690" s="23"/>
      <c r="AW2690" s="23"/>
      <c r="AX2690" s="45"/>
      <c r="AY2690" s="23">
        <v>0.519</v>
      </c>
      <c r="AZ2690" s="23"/>
      <c r="BA2690" s="23"/>
      <c r="BB2690" s="23"/>
      <c r="BC2690" s="23"/>
      <c r="BD2690" s="23"/>
      <c r="BE2690" s="45"/>
      <c r="BF2690" s="45">
        <v>141.0</v>
      </c>
      <c r="BG2690" s="23"/>
      <c r="BH2690" s="23"/>
      <c r="BI2690" s="23"/>
      <c r="BJ2690" s="23"/>
      <c r="BK2690" s="23"/>
      <c r="BL2690" s="45"/>
      <c r="BM2690" s="45">
        <v>0.96</v>
      </c>
      <c r="BN2690" s="23"/>
      <c r="BO2690" s="23"/>
      <c r="BP2690" s="23"/>
      <c r="BQ2690" s="23"/>
      <c r="BR2690" s="23"/>
      <c r="BS2690" s="45"/>
      <c r="BT2690" s="45">
        <v>0.374</v>
      </c>
      <c r="BU2690" s="23"/>
      <c r="BV2690" s="23"/>
      <c r="BW2690" s="23"/>
      <c r="BX2690" s="23"/>
      <c r="BY2690" s="23"/>
      <c r="BZ2690" s="23"/>
      <c r="CA2690" s="23"/>
    </row>
    <row r="2691" ht="15.75" customHeight="1">
      <c r="A2691" s="45"/>
      <c r="B2691" s="46">
        <v>0.045</v>
      </c>
      <c r="C2691" s="45"/>
      <c r="D2691" s="45"/>
      <c r="E2691" s="45"/>
      <c r="F2691" s="45"/>
      <c r="G2691" s="45"/>
      <c r="H2691" s="45"/>
      <c r="I2691" s="46">
        <v>0.172</v>
      </c>
      <c r="J2691" s="45"/>
      <c r="K2691" s="45"/>
      <c r="L2691" s="45"/>
      <c r="M2691" s="45"/>
      <c r="N2691" s="45"/>
      <c r="O2691" s="45"/>
      <c r="P2691" s="45">
        <v>0.0022561555899239423</v>
      </c>
      <c r="Q2691" s="45"/>
      <c r="R2691" s="45"/>
      <c r="S2691" s="45"/>
      <c r="T2691" s="45"/>
      <c r="U2691" s="45"/>
      <c r="V2691" s="45"/>
      <c r="W2691" s="45">
        <v>0.006156818711467977</v>
      </c>
      <c r="X2691" s="45"/>
      <c r="Y2691" s="45"/>
      <c r="Z2691" s="45"/>
      <c r="AA2691" s="45"/>
      <c r="AB2691" s="45"/>
      <c r="AC2691" s="45"/>
      <c r="AD2691" s="45">
        <v>99.0487489671829</v>
      </c>
      <c r="AE2691" s="45"/>
      <c r="AF2691" s="45"/>
      <c r="AG2691" s="45"/>
      <c r="AH2691" s="45"/>
      <c r="AI2691" s="45"/>
      <c r="AJ2691" s="45"/>
      <c r="AK2691" s="45">
        <v>0.02</v>
      </c>
      <c r="AL2691" s="45"/>
      <c r="AM2691" s="45"/>
      <c r="AN2691" s="45"/>
      <c r="AO2691" s="23"/>
      <c r="AP2691" s="23"/>
      <c r="AQ2691" s="45"/>
      <c r="AR2691" s="45">
        <v>0.014</v>
      </c>
      <c r="AS2691" s="23"/>
      <c r="AT2691" s="23"/>
      <c r="AU2691" s="23"/>
      <c r="AV2691" s="23"/>
      <c r="AW2691" s="23"/>
      <c r="AX2691" s="45"/>
      <c r="AY2691" s="23">
        <v>0.628</v>
      </c>
      <c r="AZ2691" s="23"/>
      <c r="BA2691" s="23"/>
      <c r="BB2691" s="23"/>
      <c r="BC2691" s="23"/>
      <c r="BD2691" s="23"/>
      <c r="BE2691" s="45"/>
      <c r="BF2691" s="45">
        <v>141.0</v>
      </c>
      <c r="BG2691" s="23"/>
      <c r="BH2691" s="23"/>
      <c r="BI2691" s="23"/>
      <c r="BJ2691" s="23"/>
      <c r="BK2691" s="23"/>
      <c r="BL2691" s="45"/>
      <c r="BM2691" s="45">
        <v>0.976</v>
      </c>
      <c r="BN2691" s="23"/>
      <c r="BO2691" s="23"/>
      <c r="BP2691" s="23"/>
      <c r="BQ2691" s="23"/>
      <c r="BR2691" s="23"/>
      <c r="BS2691" s="45"/>
      <c r="BT2691" s="45">
        <v>0.402</v>
      </c>
      <c r="BU2691" s="23"/>
      <c r="BV2691" s="23"/>
      <c r="BW2691" s="23"/>
      <c r="BX2691" s="23"/>
      <c r="BY2691" s="23"/>
      <c r="BZ2691" s="23"/>
      <c r="CA2691" s="23"/>
    </row>
    <row r="2692" ht="15.75" customHeight="1">
      <c r="A2692" s="45"/>
      <c r="B2692" s="46">
        <v>0.046</v>
      </c>
      <c r="C2692" s="45"/>
      <c r="D2692" s="45"/>
      <c r="E2692" s="45"/>
      <c r="F2692" s="45"/>
      <c r="G2692" s="45"/>
      <c r="H2692" s="45"/>
      <c r="I2692" s="46">
        <v>0.164</v>
      </c>
      <c r="J2692" s="45"/>
      <c r="K2692" s="45"/>
      <c r="L2692" s="45"/>
      <c r="M2692" s="45"/>
      <c r="N2692" s="45"/>
      <c r="O2692" s="45"/>
      <c r="P2692" s="45">
        <v>0.0017653608695933757</v>
      </c>
      <c r="Q2692" s="45"/>
      <c r="R2692" s="45"/>
      <c r="S2692" s="45"/>
      <c r="T2692" s="45"/>
      <c r="U2692" s="45"/>
      <c r="V2692" s="45"/>
      <c r="W2692" s="45">
        <v>0.006413099584567165</v>
      </c>
      <c r="X2692" s="45"/>
      <c r="Y2692" s="45"/>
      <c r="Z2692" s="45"/>
      <c r="AA2692" s="45"/>
      <c r="AB2692" s="45"/>
      <c r="AC2692" s="45"/>
      <c r="AD2692" s="45">
        <v>106.89445177734893</v>
      </c>
      <c r="AE2692" s="45"/>
      <c r="AF2692" s="45"/>
      <c r="AG2692" s="45"/>
      <c r="AH2692" s="45"/>
      <c r="AI2692" s="45"/>
      <c r="AJ2692" s="45"/>
      <c r="AK2692" s="45">
        <v>0.02</v>
      </c>
      <c r="AL2692" s="45"/>
      <c r="AM2692" s="45"/>
      <c r="AN2692" s="45"/>
      <c r="AO2692" s="23"/>
      <c r="AP2692" s="23"/>
      <c r="AQ2692" s="45"/>
      <c r="AR2692" s="45">
        <v>0.013</v>
      </c>
      <c r="AS2692" s="23"/>
      <c r="AT2692" s="23"/>
      <c r="AU2692" s="23"/>
      <c r="AV2692" s="23"/>
      <c r="AW2692" s="23"/>
      <c r="AX2692" s="45"/>
      <c r="AY2692" s="23">
        <v>0.619</v>
      </c>
      <c r="AZ2692" s="23"/>
      <c r="BA2692" s="23"/>
      <c r="BB2692" s="23"/>
      <c r="BC2692" s="23"/>
      <c r="BD2692" s="23"/>
      <c r="BE2692" s="45"/>
      <c r="BF2692" s="45">
        <v>144.0</v>
      </c>
      <c r="BG2692" s="23"/>
      <c r="BH2692" s="23"/>
      <c r="BI2692" s="23"/>
      <c r="BJ2692" s="23"/>
      <c r="BK2692" s="23"/>
      <c r="BL2692" s="45"/>
      <c r="BM2692" s="45">
        <v>1.021</v>
      </c>
      <c r="BN2692" s="23"/>
      <c r="BO2692" s="23"/>
      <c r="BP2692" s="23"/>
      <c r="BQ2692" s="23"/>
      <c r="BR2692" s="23"/>
      <c r="BS2692" s="45"/>
      <c r="BT2692" s="45">
        <v>0.491</v>
      </c>
      <c r="BU2692" s="23"/>
      <c r="BV2692" s="23"/>
      <c r="BW2692" s="23"/>
      <c r="BX2692" s="23"/>
      <c r="BY2692" s="23"/>
      <c r="BZ2692" s="23"/>
      <c r="CA2692" s="23"/>
    </row>
    <row r="2693" ht="15.75" customHeight="1">
      <c r="A2693" s="23"/>
      <c r="B2693" s="27"/>
      <c r="C2693" s="23"/>
      <c r="D2693" s="23"/>
      <c r="E2693" s="23"/>
      <c r="F2693" s="23"/>
      <c r="G2693" s="23"/>
      <c r="H2693" s="23"/>
      <c r="I2693" s="27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  <c r="AI2693" s="23"/>
      <c r="AJ2693" s="23"/>
      <c r="AK2693" s="23">
        <v>0.02</v>
      </c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  <c r="BF2693" s="23"/>
      <c r="BG2693" s="23"/>
      <c r="BH2693" s="23"/>
      <c r="BI2693" s="23"/>
      <c r="BJ2693" s="23"/>
      <c r="BK2693" s="23"/>
      <c r="BL2693" s="23"/>
      <c r="BM2693" s="23"/>
      <c r="BN2693" s="23"/>
      <c r="BO2693" s="23"/>
      <c r="BP2693" s="23"/>
      <c r="BQ2693" s="23"/>
      <c r="BR2693" s="23"/>
      <c r="BS2693" s="23"/>
      <c r="BT2693" s="23"/>
      <c r="BU2693" s="23"/>
      <c r="BV2693" s="23"/>
      <c r="BW2693" s="23"/>
      <c r="BX2693" s="23"/>
      <c r="BY2693" s="23"/>
      <c r="BZ2693" s="23"/>
      <c r="CA2693" s="23"/>
    </row>
  </sheetData>
  <mergeCells count="11">
    <mergeCell ref="AZ6:BB9"/>
    <mergeCell ref="BG6:BI9"/>
    <mergeCell ref="BN6:BP9"/>
    <mergeCell ref="BU6:BW9"/>
    <mergeCell ref="C6:E9"/>
    <mergeCell ref="J6:L9"/>
    <mergeCell ref="Q6:S9"/>
    <mergeCell ref="X6:Z9"/>
    <mergeCell ref="AE6:AG9"/>
    <mergeCell ref="AL6:AN9"/>
    <mergeCell ref="AS6:AU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6" width="15.75"/>
    <col customWidth="1" min="9" max="10" width="16.25"/>
    <col customWidth="1" min="12" max="12" width="13.5"/>
    <col customWidth="1" min="13" max="14" width="16.25"/>
    <col customWidth="1" min="16" max="16" width="13.5"/>
    <col customWidth="1" min="17" max="17" width="10.5"/>
    <col customWidth="1" min="18" max="18" width="19.0"/>
    <col customWidth="1" min="21" max="21" width="15.75"/>
  </cols>
  <sheetData>
    <row r="1">
      <c r="A1" s="44"/>
      <c r="B1" s="60" t="s">
        <v>317</v>
      </c>
      <c r="Y1" s="44"/>
      <c r="Z1" s="44"/>
      <c r="AA1" s="44"/>
      <c r="AB1" s="44"/>
      <c r="AC1" s="44"/>
    </row>
    <row r="2">
      <c r="A2" s="61" t="s">
        <v>61</v>
      </c>
      <c r="B2" s="62"/>
      <c r="C2" s="62"/>
      <c r="D2" s="63"/>
      <c r="E2" s="64"/>
      <c r="F2" s="65" t="s">
        <v>14</v>
      </c>
      <c r="G2" s="62"/>
      <c r="H2" s="63"/>
      <c r="I2" s="42"/>
      <c r="J2" s="42" t="s">
        <v>62</v>
      </c>
      <c r="K2" s="42"/>
      <c r="L2" s="42"/>
      <c r="M2" s="42"/>
      <c r="N2" s="42" t="s">
        <v>63</v>
      </c>
      <c r="O2" s="42"/>
      <c r="P2" s="42"/>
      <c r="Q2" s="42"/>
      <c r="R2" s="42" t="s">
        <v>64</v>
      </c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</row>
    <row r="3">
      <c r="A3" s="45">
        <v>4.742551297155257</v>
      </c>
      <c r="B3" s="66" t="s">
        <v>318</v>
      </c>
      <c r="C3" s="45">
        <f>AVERAGE(A3:A2693)</f>
        <v>503947.6583</v>
      </c>
      <c r="D3" s="46"/>
      <c r="E3" s="46"/>
      <c r="F3" s="46">
        <v>0.1</v>
      </c>
      <c r="G3" s="66" t="s">
        <v>318</v>
      </c>
      <c r="H3" s="45">
        <f>AVERAGE(F3:F2693)</f>
        <v>0.1481389037</v>
      </c>
      <c r="I3" s="45"/>
      <c r="J3" s="45"/>
      <c r="K3" s="66" t="s">
        <v>318</v>
      </c>
      <c r="L3" s="45">
        <f>AVERAGE(J:J)</f>
        <v>0.002539423024</v>
      </c>
      <c r="M3" s="45"/>
      <c r="N3" s="45"/>
      <c r="O3" s="66" t="s">
        <v>318</v>
      </c>
      <c r="P3" s="45">
        <f>AVERAGE(N:N)</f>
        <v>0.005028180244</v>
      </c>
      <c r="Q3" s="45"/>
      <c r="R3" s="45">
        <v>6.084594975152311</v>
      </c>
      <c r="S3" s="66" t="s">
        <v>318</v>
      </c>
      <c r="T3" s="45">
        <f>AVERAGE(R:R)</f>
        <v>425.7068805</v>
      </c>
      <c r="U3" s="45"/>
      <c r="V3" s="45"/>
      <c r="W3" s="45"/>
      <c r="X3" s="45"/>
      <c r="Y3" s="45"/>
      <c r="Z3" s="45"/>
      <c r="AA3" s="45"/>
      <c r="AB3" s="45"/>
      <c r="AC3" s="45"/>
    </row>
    <row r="4">
      <c r="A4" s="45">
        <v>4.714147576944939</v>
      </c>
      <c r="B4" s="66" t="s">
        <v>319</v>
      </c>
      <c r="C4" s="45">
        <f>MEDIAN(A3:A2693)</f>
        <v>4292.675404</v>
      </c>
      <c r="D4" s="46"/>
      <c r="E4" s="46"/>
      <c r="F4" s="46">
        <v>0.095</v>
      </c>
      <c r="G4" s="66" t="s">
        <v>319</v>
      </c>
      <c r="H4" s="45">
        <f>MEDIAN(F3:F2693)</f>
        <v>0.12</v>
      </c>
      <c r="I4" s="45"/>
      <c r="J4" s="45">
        <v>0.0013017649222564663</v>
      </c>
      <c r="K4" s="66" t="s">
        <v>319</v>
      </c>
      <c r="L4" s="45">
        <f>MEDIAN(J:J)</f>
        <v>0.001408040623</v>
      </c>
      <c r="M4" s="45"/>
      <c r="N4" s="45"/>
      <c r="O4" s="66" t="s">
        <v>319</v>
      </c>
      <c r="P4" s="45">
        <f>MEDIAN(N:N)</f>
        <v>0.002594831697</v>
      </c>
      <c r="Q4" s="45"/>
      <c r="R4" s="45">
        <v>6.034177456698711</v>
      </c>
      <c r="S4" s="66" t="s">
        <v>319</v>
      </c>
      <c r="T4" s="45">
        <f>MEDIAN(R:R)</f>
        <v>87.41696572</v>
      </c>
      <c r="U4" s="45"/>
      <c r="V4" s="45"/>
      <c r="W4" s="45"/>
      <c r="X4" s="45"/>
      <c r="Y4" s="45"/>
      <c r="Z4" s="45"/>
      <c r="AA4" s="45"/>
      <c r="AB4" s="45"/>
      <c r="AC4" s="45"/>
    </row>
    <row r="5">
      <c r="A5" s="45">
        <v>4.683813917284871</v>
      </c>
      <c r="B5" s="66" t="s">
        <v>320</v>
      </c>
      <c r="C5" s="45">
        <f>TRIMMEAN(A3:A2693,0.1)</f>
        <v>76189.72656</v>
      </c>
      <c r="D5" s="46"/>
      <c r="E5" s="46"/>
      <c r="F5" s="46">
        <v>0.086</v>
      </c>
      <c r="G5" s="66" t="s">
        <v>320</v>
      </c>
      <c r="H5" s="45">
        <f>TRIMMEAN(F3:F2693,0.1)</f>
        <v>0.1308812758</v>
      </c>
      <c r="I5" s="45"/>
      <c r="J5" s="45">
        <v>0.0012312353273696783</v>
      </c>
      <c r="K5" s="66" t="s">
        <v>320</v>
      </c>
      <c r="L5" s="45">
        <f>TRIMMEAN(J:J,0.1)</f>
        <v>0.002045120486</v>
      </c>
      <c r="M5" s="45"/>
      <c r="N5" s="45">
        <v>0.00379071891402496</v>
      </c>
      <c r="O5" s="66" t="s">
        <v>320</v>
      </c>
      <c r="P5" s="45">
        <f>TRIMMEAN(N:N,0.1)</f>
        <v>0.004033439457</v>
      </c>
      <c r="Q5" s="45"/>
      <c r="R5" s="45">
        <v>7.613673137705528</v>
      </c>
      <c r="S5" s="66" t="s">
        <v>320</v>
      </c>
      <c r="T5" s="45">
        <f>TRIMMEAN(R:R,0.1)</f>
        <v>282.2242447</v>
      </c>
      <c r="U5" s="45"/>
      <c r="V5" s="45"/>
      <c r="W5" s="45"/>
      <c r="X5" s="45"/>
      <c r="Y5" s="45"/>
      <c r="Z5" s="45"/>
      <c r="AA5" s="45"/>
      <c r="AB5" s="45"/>
      <c r="AC5" s="45"/>
    </row>
    <row r="6">
      <c r="A6" s="45">
        <v>4.944938773355822</v>
      </c>
      <c r="B6" s="66" t="s">
        <v>321</v>
      </c>
      <c r="C6" s="45">
        <f>STDEV(A3:A2693)</f>
        <v>2581561.578</v>
      </c>
      <c r="D6" s="46"/>
      <c r="E6" s="46"/>
      <c r="F6" s="46">
        <v>0.081</v>
      </c>
      <c r="G6" s="66" t="s">
        <v>321</v>
      </c>
      <c r="H6" s="45">
        <f>STDEV(F3:F2693)</f>
        <v>0.1718676379</v>
      </c>
      <c r="I6" s="45"/>
      <c r="J6" s="45">
        <v>0.0012369315903474553</v>
      </c>
      <c r="K6" s="66" t="s">
        <v>321</v>
      </c>
      <c r="L6" s="45">
        <f>STDEV(J:J)</f>
        <v>0.003616789312</v>
      </c>
      <c r="M6" s="45"/>
      <c r="N6" s="45">
        <v>0.0037749395956942914</v>
      </c>
      <c r="O6" s="66" t="s">
        <v>321</v>
      </c>
      <c r="P6" s="45">
        <f>STDEV(N:N)</f>
        <v>0.007494068613</v>
      </c>
      <c r="Q6" s="45"/>
      <c r="R6" s="45">
        <v>7.726466833368471</v>
      </c>
      <c r="S6" s="66" t="s">
        <v>321</v>
      </c>
      <c r="T6" s="45">
        <f>STDEV(R:R)</f>
        <v>871.4669459</v>
      </c>
      <c r="U6" s="45"/>
      <c r="V6" s="45"/>
      <c r="W6" s="45"/>
      <c r="X6" s="45"/>
      <c r="Y6" s="45"/>
      <c r="Z6" s="45"/>
      <c r="AA6" s="45"/>
      <c r="AB6" s="45"/>
      <c r="AC6" s="45"/>
    </row>
    <row r="7">
      <c r="A7" s="45">
        <v>4.992114931423109</v>
      </c>
      <c r="B7" s="45"/>
      <c r="C7" s="45"/>
      <c r="D7" s="46"/>
      <c r="E7" s="46"/>
      <c r="F7" s="46">
        <v>0.08</v>
      </c>
      <c r="G7" s="45"/>
      <c r="H7" s="45"/>
      <c r="I7" s="45"/>
      <c r="J7" s="45">
        <v>0.001118454742330292</v>
      </c>
      <c r="K7" s="45"/>
      <c r="L7" s="45"/>
      <c r="M7" s="45"/>
      <c r="N7" s="45">
        <v>0.0034254152067109077</v>
      </c>
      <c r="O7" s="45"/>
      <c r="P7" s="45"/>
      <c r="Q7" s="45"/>
      <c r="R7" s="45">
        <v>10.19086351729137</v>
      </c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>
      <c r="A8" s="45">
        <v>5.02636811512344</v>
      </c>
      <c r="B8" s="45"/>
      <c r="C8" s="45"/>
      <c r="D8" s="46"/>
      <c r="E8" s="46"/>
      <c r="F8" s="46">
        <v>0.08</v>
      </c>
      <c r="G8" s="45"/>
      <c r="H8" s="45"/>
      <c r="I8" s="45"/>
      <c r="J8" s="45">
        <v>0.0010833928650248199</v>
      </c>
      <c r="K8" s="45"/>
      <c r="L8" s="45"/>
      <c r="M8" s="45"/>
      <c r="N8" s="45">
        <v>0.003307892019243422</v>
      </c>
      <c r="O8" s="45"/>
      <c r="P8" s="45"/>
      <c r="Q8" s="45"/>
      <c r="R8" s="45">
        <v>19.43411222016093</v>
      </c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>
      <c r="A9" s="45">
        <v>4.991818203579112</v>
      </c>
      <c r="B9" s="45"/>
      <c r="C9" s="45"/>
      <c r="D9" s="46"/>
      <c r="E9" s="46"/>
      <c r="F9" s="46">
        <v>0.08</v>
      </c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>
        <v>11.99749130718</v>
      </c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>
      <c r="A10" s="45">
        <v>4.929190188472573</v>
      </c>
      <c r="B10" s="67" t="s">
        <v>322</v>
      </c>
      <c r="C10" s="49"/>
      <c r="D10" s="50"/>
      <c r="E10" s="46"/>
      <c r="F10" s="46"/>
      <c r="G10" s="68" t="s">
        <v>323</v>
      </c>
      <c r="I10" s="56"/>
      <c r="J10" s="45"/>
      <c r="K10" s="69" t="s">
        <v>324</v>
      </c>
      <c r="L10" s="49"/>
      <c r="M10" s="50"/>
      <c r="N10" s="45"/>
      <c r="O10" s="70" t="s">
        <v>325</v>
      </c>
      <c r="P10" s="49"/>
      <c r="Q10" s="50"/>
      <c r="R10" s="45">
        <v>14.360184132891195</v>
      </c>
      <c r="S10" s="71" t="s">
        <v>326</v>
      </c>
      <c r="T10" s="49"/>
      <c r="U10" s="50"/>
      <c r="V10" s="45"/>
      <c r="W10" s="45"/>
      <c r="X10" s="45"/>
      <c r="Y10" s="45"/>
      <c r="Z10" s="45"/>
      <c r="AA10" s="45"/>
      <c r="AB10" s="45"/>
      <c r="AC10" s="45"/>
    </row>
    <row r="11">
      <c r="A11" s="45">
        <v>4.898044015042864</v>
      </c>
      <c r="B11" s="55"/>
      <c r="D11" s="56"/>
      <c r="E11" s="46"/>
      <c r="F11" s="46">
        <v>0.08</v>
      </c>
      <c r="I11" s="56"/>
      <c r="J11" s="45">
        <v>8.592771463265454E-4</v>
      </c>
      <c r="K11" s="55"/>
      <c r="M11" s="56"/>
      <c r="N11" s="45">
        <v>0.0025901196228104184</v>
      </c>
      <c r="O11" s="55"/>
      <c r="Q11" s="56"/>
      <c r="R11" s="45">
        <v>17.27063650021104</v>
      </c>
      <c r="S11" s="55"/>
      <c r="U11" s="56"/>
      <c r="V11" s="45"/>
      <c r="W11" s="45"/>
      <c r="X11" s="45"/>
      <c r="Y11" s="45"/>
      <c r="Z11" s="45"/>
      <c r="AA11" s="45"/>
      <c r="AB11" s="45"/>
      <c r="AC11" s="45"/>
    </row>
    <row r="12">
      <c r="A12" s="45">
        <v>4.996851220375765</v>
      </c>
      <c r="B12" s="57"/>
      <c r="C12" s="58"/>
      <c r="D12" s="59"/>
      <c r="E12" s="46"/>
      <c r="F12" s="46">
        <v>0.08</v>
      </c>
      <c r="G12" s="58"/>
      <c r="H12" s="58"/>
      <c r="I12" s="59"/>
      <c r="J12" s="45">
        <v>9.525798400595966E-4</v>
      </c>
      <c r="K12" s="57"/>
      <c r="L12" s="58"/>
      <c r="M12" s="59"/>
      <c r="N12" s="45">
        <v>0.002857437183683878</v>
      </c>
      <c r="O12" s="57"/>
      <c r="P12" s="58"/>
      <c r="Q12" s="59"/>
      <c r="R12" s="45">
        <v>15.776468007219355</v>
      </c>
      <c r="S12" s="57"/>
      <c r="T12" s="58"/>
      <c r="U12" s="59"/>
      <c r="V12" s="45"/>
      <c r="W12" s="45"/>
      <c r="X12" s="45"/>
      <c r="Y12" s="45"/>
      <c r="Z12" s="45"/>
      <c r="AA12" s="45"/>
      <c r="AB12" s="45"/>
      <c r="AC12" s="45"/>
    </row>
    <row r="13">
      <c r="A13" s="45">
        <v>4.950108653362048</v>
      </c>
      <c r="B13" s="45"/>
      <c r="C13" s="45"/>
      <c r="D13" s="46"/>
      <c r="E13" s="46"/>
      <c r="F13" s="46">
        <v>0.08</v>
      </c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>
        <v>19.885157146703893</v>
      </c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>
      <c r="A14" s="45">
        <v>4.994927516543856</v>
      </c>
      <c r="B14" s="45"/>
      <c r="C14" s="45"/>
      <c r="D14" s="46"/>
      <c r="E14" s="46"/>
      <c r="F14" s="46">
        <v>0.08</v>
      </c>
      <c r="G14" s="45"/>
      <c r="H14" s="45"/>
      <c r="I14" s="45"/>
      <c r="J14" s="45">
        <v>8.202216764670102E-4</v>
      </c>
      <c r="K14" s="45"/>
      <c r="L14" s="45"/>
      <c r="M14" s="45"/>
      <c r="N14" s="45">
        <v>0.002369861770906636</v>
      </c>
      <c r="O14" s="45"/>
      <c r="P14" s="45"/>
      <c r="Q14" s="45"/>
      <c r="R14" s="45">
        <v>15.120635928929516</v>
      </c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>
      <c r="A15" s="45">
        <v>5.1056427723251865</v>
      </c>
      <c r="B15" s="45"/>
      <c r="C15" s="45"/>
      <c r="D15" s="46"/>
      <c r="E15" s="46"/>
      <c r="F15" s="46">
        <v>0.08</v>
      </c>
      <c r="G15" s="45"/>
      <c r="H15" s="45"/>
      <c r="I15" s="45"/>
      <c r="J15" s="45">
        <v>7.477059553364384E-4</v>
      </c>
      <c r="K15" s="45"/>
      <c r="L15" s="45"/>
      <c r="M15" s="45"/>
      <c r="N15" s="45">
        <v>0.0023609660746580744</v>
      </c>
      <c r="O15" s="45"/>
      <c r="P15" s="45"/>
      <c r="Q15" s="45"/>
      <c r="R15" s="45">
        <v>14.52638338140163</v>
      </c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>
      <c r="A16" s="45">
        <v>20.576472426715554</v>
      </c>
      <c r="B16" s="45"/>
      <c r="C16" s="45"/>
      <c r="D16" s="46"/>
      <c r="E16" s="46"/>
      <c r="F16" s="46">
        <v>1.032</v>
      </c>
      <c r="G16" s="45"/>
      <c r="H16" s="45"/>
      <c r="I16" s="45"/>
      <c r="J16" s="45">
        <v>9.437422955113222E-4</v>
      </c>
      <c r="K16" s="45"/>
      <c r="L16" s="45"/>
      <c r="M16" s="45"/>
      <c r="N16" s="45"/>
      <c r="O16" s="45"/>
      <c r="P16" s="45"/>
      <c r="Q16" s="45"/>
      <c r="R16" s="45">
        <v>5.56123921927709</v>
      </c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>
      <c r="A17" s="45">
        <v>20.223862589202863</v>
      </c>
      <c r="B17" s="45"/>
      <c r="C17" s="45"/>
      <c r="D17" s="46"/>
      <c r="E17" s="46"/>
      <c r="F17" s="46">
        <v>0.96</v>
      </c>
      <c r="G17" s="45"/>
      <c r="H17" s="45"/>
      <c r="I17" s="45"/>
      <c r="J17" s="45">
        <v>8.986621098984898E-4</v>
      </c>
      <c r="K17" s="45"/>
      <c r="L17" s="45"/>
      <c r="M17" s="45"/>
      <c r="N17" s="45">
        <v>0.0020433176901549005</v>
      </c>
      <c r="O17" s="45"/>
      <c r="P17" s="45"/>
      <c r="Q17" s="45"/>
      <c r="R17" s="45">
        <v>3.493080409233179</v>
      </c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>
      <c r="A18" s="45">
        <v>19.577490739134593</v>
      </c>
      <c r="B18" s="45"/>
      <c r="C18" s="45"/>
      <c r="D18" s="46"/>
      <c r="E18" s="46"/>
      <c r="F18" s="46">
        <v>0.973</v>
      </c>
      <c r="G18" s="45"/>
      <c r="H18" s="45"/>
      <c r="I18" s="45"/>
      <c r="J18" s="45">
        <v>8.161558127432751E-4</v>
      </c>
      <c r="K18" s="45"/>
      <c r="L18" s="45"/>
      <c r="M18" s="45"/>
      <c r="N18" s="45">
        <v>0.001805062228152058</v>
      </c>
      <c r="O18" s="45"/>
      <c r="P18" s="45"/>
      <c r="Q18" s="45"/>
      <c r="R18" s="45">
        <v>3.1774697937724836</v>
      </c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>
      <c r="A19" s="45">
        <v>19.42123390196295</v>
      </c>
      <c r="B19" s="45"/>
      <c r="C19" s="45"/>
      <c r="D19" s="46"/>
      <c r="E19" s="46"/>
      <c r="F19" s="46">
        <v>0.961</v>
      </c>
      <c r="G19" s="45"/>
      <c r="H19" s="45"/>
      <c r="I19" s="45"/>
      <c r="J19" s="45">
        <v>7.250551818693642E-4</v>
      </c>
      <c r="K19" s="45"/>
      <c r="L19" s="45"/>
      <c r="M19" s="45"/>
      <c r="N19" s="45">
        <v>0.0016647352099602452</v>
      </c>
      <c r="O19" s="45"/>
      <c r="P19" s="45"/>
      <c r="Q19" s="45"/>
      <c r="R19" s="45">
        <v>5.382833705176565</v>
      </c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>
      <c r="A20" s="45">
        <v>19.00725322006705</v>
      </c>
      <c r="B20" s="45"/>
      <c r="C20" s="45"/>
      <c r="D20" s="46"/>
      <c r="E20" s="46"/>
      <c r="F20" s="46">
        <v>0.823</v>
      </c>
      <c r="G20" s="45"/>
      <c r="H20" s="45"/>
      <c r="I20" s="45"/>
      <c r="J20" s="45">
        <v>6.465641254768387E-4</v>
      </c>
      <c r="K20" s="45"/>
      <c r="L20" s="45"/>
      <c r="M20" s="45"/>
      <c r="N20" s="45">
        <v>0.0015202749260534215</v>
      </c>
      <c r="O20" s="45"/>
      <c r="P20" s="45"/>
      <c r="Q20" s="45"/>
      <c r="R20" s="45">
        <v>8.159872575429862</v>
      </c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45">
        <v>18.602656670565455</v>
      </c>
      <c r="B21" s="45"/>
      <c r="C21" s="45"/>
      <c r="D21" s="46"/>
      <c r="E21" s="46"/>
      <c r="F21" s="46">
        <v>0.677</v>
      </c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>
        <v>22.95237778749474</v>
      </c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45">
        <v>18.31801823356908</v>
      </c>
      <c r="B22" s="45"/>
      <c r="C22" s="45"/>
      <c r="D22" s="46"/>
      <c r="E22" s="46"/>
      <c r="F22" s="46">
        <v>0.195</v>
      </c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>
        <v>26.703816398785424</v>
      </c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45">
        <v>17.716667901575594</v>
      </c>
      <c r="B23" s="45"/>
      <c r="C23" s="45"/>
      <c r="D23" s="46"/>
      <c r="E23" s="46"/>
      <c r="F23" s="46">
        <v>0.177</v>
      </c>
      <c r="G23" s="45"/>
      <c r="H23" s="45"/>
      <c r="I23" s="45"/>
      <c r="J23" s="45">
        <v>4.916338969887205E-4</v>
      </c>
      <c r="K23" s="45"/>
      <c r="L23" s="45"/>
      <c r="M23" s="45"/>
      <c r="N23" s="45">
        <v>4.949646019772047E-4</v>
      </c>
      <c r="O23" s="45"/>
      <c r="P23" s="45"/>
      <c r="Q23" s="45"/>
      <c r="R23" s="45">
        <v>24.40696934184341</v>
      </c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45">
        <v>17.232894410791133</v>
      </c>
      <c r="B24" s="45"/>
      <c r="C24" s="45"/>
      <c r="D24" s="46"/>
      <c r="E24" s="46"/>
      <c r="F24" s="46">
        <v>0.125</v>
      </c>
      <c r="G24" s="45"/>
      <c r="H24" s="45"/>
      <c r="I24" s="45"/>
      <c r="J24" s="45">
        <v>5.286725331741223E-4</v>
      </c>
      <c r="K24" s="45"/>
      <c r="L24" s="45"/>
      <c r="M24" s="45"/>
      <c r="N24" s="45">
        <v>0.0011764364005251854</v>
      </c>
      <c r="O24" s="45"/>
      <c r="P24" s="45"/>
      <c r="Q24" s="45"/>
      <c r="R24" s="45">
        <v>14.265599036279532</v>
      </c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45">
        <v>16.72699405865961</v>
      </c>
      <c r="B25" s="45"/>
      <c r="C25" s="45"/>
      <c r="D25" s="46"/>
      <c r="E25" s="46"/>
      <c r="F25" s="46">
        <v>0.157</v>
      </c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>
        <v>14.067126486076818</v>
      </c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45">
        <v>16.399495255070615</v>
      </c>
      <c r="B26" s="45"/>
      <c r="C26" s="45"/>
      <c r="D26" s="46"/>
      <c r="E26" s="46"/>
      <c r="F26" s="46">
        <v>0.225</v>
      </c>
      <c r="G26" s="45"/>
      <c r="H26" s="45"/>
      <c r="I26" s="45"/>
      <c r="J26" s="45">
        <v>4.794729959480667E-4</v>
      </c>
      <c r="K26" s="45"/>
      <c r="L26" s="45"/>
      <c r="M26" s="45"/>
      <c r="N26" s="45">
        <v>9.312459707370832E-4</v>
      </c>
      <c r="O26" s="45"/>
      <c r="P26" s="45"/>
      <c r="Q26" s="45"/>
      <c r="R26" s="45">
        <v>16.005557843243647</v>
      </c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45">
        <v>15.981167958060615</v>
      </c>
      <c r="B27" s="45"/>
      <c r="C27" s="45"/>
      <c r="D27" s="46"/>
      <c r="E27" s="46"/>
      <c r="F27" s="46">
        <v>0.188</v>
      </c>
      <c r="G27" s="45"/>
      <c r="H27" s="45"/>
      <c r="I27" s="45"/>
      <c r="J27" s="45">
        <v>3.988372051137039E-4</v>
      </c>
      <c r="K27" s="45"/>
      <c r="L27" s="45"/>
      <c r="M27" s="45"/>
      <c r="N27" s="45">
        <v>6.083420086669284E-4</v>
      </c>
      <c r="O27" s="45"/>
      <c r="P27" s="45"/>
      <c r="Q27" s="45"/>
      <c r="R27" s="45">
        <v>14.024622337813287</v>
      </c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45">
        <v>24.474371720360534</v>
      </c>
      <c r="B28" s="45"/>
      <c r="C28" s="45"/>
      <c r="D28" s="46"/>
      <c r="E28" s="46"/>
      <c r="F28" s="46">
        <v>0.167</v>
      </c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>
        <v>10.484792383157401</v>
      </c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45">
        <v>121.32360471091557</v>
      </c>
      <c r="B29" s="45"/>
      <c r="C29" s="45"/>
      <c r="D29" s="46"/>
      <c r="E29" s="46"/>
      <c r="F29" s="46"/>
      <c r="G29" s="45"/>
      <c r="H29" s="45"/>
      <c r="I29" s="45"/>
      <c r="J29" s="45">
        <v>5.241876867880312E-4</v>
      </c>
      <c r="K29" s="45"/>
      <c r="L29" s="45"/>
      <c r="M29" s="45"/>
      <c r="N29" s="45"/>
      <c r="O29" s="45"/>
      <c r="P29" s="45"/>
      <c r="Q29" s="45"/>
      <c r="R29" s="45">
        <v>6.689978454088141</v>
      </c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45">
        <v>117.58204396537494</v>
      </c>
      <c r="B30" s="45"/>
      <c r="C30" s="45"/>
      <c r="D30" s="46"/>
      <c r="E30" s="46"/>
      <c r="F30" s="46"/>
      <c r="G30" s="45"/>
      <c r="H30" s="45"/>
      <c r="I30" s="45"/>
      <c r="J30" s="45">
        <v>4.926670428540756E-4</v>
      </c>
      <c r="K30" s="45"/>
      <c r="L30" s="45"/>
      <c r="M30" s="45"/>
      <c r="N30" s="45">
        <v>6.998218684286336E-4</v>
      </c>
      <c r="O30" s="45"/>
      <c r="P30" s="45"/>
      <c r="Q30" s="45"/>
      <c r="R30" s="45">
        <v>6.608454722105038</v>
      </c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45">
        <v>114.37923427807654</v>
      </c>
      <c r="B31" s="45"/>
      <c r="C31" s="45"/>
      <c r="D31" s="46"/>
      <c r="E31" s="46"/>
      <c r="F31" s="46"/>
      <c r="G31" s="45"/>
      <c r="H31" s="45"/>
      <c r="I31" s="45"/>
      <c r="J31" s="45">
        <v>4.4862289469128707E-4</v>
      </c>
      <c r="K31" s="45"/>
      <c r="L31" s="45"/>
      <c r="M31" s="45"/>
      <c r="N31" s="45">
        <v>6.204275914951326E-4</v>
      </c>
      <c r="O31" s="45"/>
      <c r="P31" s="45"/>
      <c r="Q31" s="45"/>
      <c r="R31" s="45">
        <v>6.913932369478981</v>
      </c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45">
        <v>111.06649849371358</v>
      </c>
      <c r="B32" s="45"/>
      <c r="C32" s="45"/>
      <c r="D32" s="46"/>
      <c r="E32" s="46"/>
      <c r="F32" s="46"/>
      <c r="G32" s="45"/>
      <c r="H32" s="45"/>
      <c r="I32" s="45"/>
      <c r="J32" s="45">
        <v>4.1374282513395523E-4</v>
      </c>
      <c r="K32" s="45"/>
      <c r="L32" s="45"/>
      <c r="M32" s="45"/>
      <c r="N32" s="45">
        <v>5.669715590304231E-4</v>
      </c>
      <c r="O32" s="45"/>
      <c r="P32" s="45"/>
      <c r="Q32" s="45"/>
      <c r="R32" s="45">
        <v>7.446865980141354</v>
      </c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45">
        <v>109.03506395830446</v>
      </c>
      <c r="B33" s="45"/>
      <c r="C33" s="45"/>
      <c r="D33" s="46"/>
      <c r="E33" s="46"/>
      <c r="F33" s="46"/>
      <c r="G33" s="45"/>
      <c r="H33" s="45"/>
      <c r="I33" s="45"/>
      <c r="J33" s="45">
        <v>2.764482920701871E-4</v>
      </c>
      <c r="K33" s="45"/>
      <c r="L33" s="45"/>
      <c r="M33" s="45"/>
      <c r="N33" s="45">
        <v>2.510277594660319E-4</v>
      </c>
      <c r="O33" s="45"/>
      <c r="P33" s="45"/>
      <c r="Q33" s="45"/>
      <c r="R33" s="45">
        <v>7.088417745389412</v>
      </c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45">
        <v>106.31301077457897</v>
      </c>
      <c r="B34" s="45"/>
      <c r="C34" s="45"/>
      <c r="D34" s="46"/>
      <c r="E34" s="46"/>
      <c r="F34" s="46"/>
      <c r="G34" s="45"/>
      <c r="H34" s="45"/>
      <c r="I34" s="45"/>
      <c r="J34" s="45">
        <v>3.7969267158798585E-4</v>
      </c>
      <c r="K34" s="45"/>
      <c r="L34" s="45"/>
      <c r="M34" s="45"/>
      <c r="N34" s="45">
        <v>5.328251183638017E-4</v>
      </c>
      <c r="O34" s="45"/>
      <c r="P34" s="45"/>
      <c r="Q34" s="45"/>
      <c r="R34" s="45">
        <v>8.40866490416313</v>
      </c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45">
        <v>103.1620898789433</v>
      </c>
      <c r="B35" s="45"/>
      <c r="C35" s="45"/>
      <c r="D35" s="46"/>
      <c r="E35" s="46"/>
      <c r="F35" s="46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>
        <v>12.28827136178164</v>
      </c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45">
        <v>100.36776610325775</v>
      </c>
      <c r="B36" s="45"/>
      <c r="C36" s="45"/>
      <c r="D36" s="46"/>
      <c r="E36" s="46"/>
      <c r="F36" s="46"/>
      <c r="G36" s="45"/>
      <c r="H36" s="45"/>
      <c r="I36" s="45"/>
      <c r="J36" s="45">
        <v>2.6590015504898815E-4</v>
      </c>
      <c r="K36" s="45"/>
      <c r="L36" s="45"/>
      <c r="M36" s="45"/>
      <c r="N36" s="45">
        <v>2.5865643749736024E-4</v>
      </c>
      <c r="O36" s="45"/>
      <c r="P36" s="45"/>
      <c r="Q36" s="45"/>
      <c r="R36" s="45">
        <v>11.367064465631513</v>
      </c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45">
        <v>97.94773527308237</v>
      </c>
      <c r="B37" s="45"/>
      <c r="C37" s="45"/>
      <c r="D37" s="46"/>
      <c r="E37" s="46"/>
      <c r="F37" s="46"/>
      <c r="G37" s="45"/>
      <c r="H37" s="45"/>
      <c r="I37" s="45"/>
      <c r="J37" s="45">
        <v>3.191288010983485E-4</v>
      </c>
      <c r="K37" s="45"/>
      <c r="L37" s="45"/>
      <c r="M37" s="45"/>
      <c r="N37" s="45">
        <v>4.1944497560434004E-4</v>
      </c>
      <c r="O37" s="45"/>
      <c r="P37" s="45"/>
      <c r="Q37" s="45"/>
      <c r="R37" s="45">
        <v>9.523002542100599</v>
      </c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45">
        <v>95.53918043264432</v>
      </c>
      <c r="B38" s="45"/>
      <c r="C38" s="45"/>
      <c r="D38" s="46"/>
      <c r="E38" s="46"/>
      <c r="F38" s="46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>
        <v>9.569078123425966</v>
      </c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45">
        <v>93.46914735942829</v>
      </c>
      <c r="B39" s="45"/>
      <c r="C39" s="45"/>
      <c r="D39" s="46"/>
      <c r="E39" s="46"/>
      <c r="F39" s="46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45">
        <v>90.98870228169137</v>
      </c>
      <c r="B40" s="45"/>
      <c r="C40" s="45"/>
      <c r="D40" s="46"/>
      <c r="E40" s="46"/>
      <c r="F40" s="46"/>
      <c r="G40" s="45"/>
      <c r="H40" s="45"/>
      <c r="I40" s="45"/>
      <c r="J40" s="45">
        <v>2.478433844720498E-4</v>
      </c>
      <c r="K40" s="45"/>
      <c r="L40" s="45"/>
      <c r="M40" s="45"/>
      <c r="N40" s="45">
        <v>2.49932790764267E-4</v>
      </c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45">
        <v>131.70371556196636</v>
      </c>
      <c r="B41" s="45"/>
      <c r="C41" s="45"/>
      <c r="D41" s="46"/>
      <c r="E41" s="46"/>
      <c r="F41" s="46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>
        <v>7.194900944920731</v>
      </c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15.75" customHeight="1">
      <c r="A42" s="45">
        <v>669.5683649134297</v>
      </c>
      <c r="B42" s="45"/>
      <c r="C42" s="45"/>
      <c r="D42" s="46"/>
      <c r="E42" s="46"/>
      <c r="F42" s="46">
        <v>0.155</v>
      </c>
      <c r="G42" s="45"/>
      <c r="H42" s="45"/>
      <c r="I42" s="45"/>
      <c r="J42" s="45">
        <v>0.0012420451633415558</v>
      </c>
      <c r="K42" s="45"/>
      <c r="L42" s="45"/>
      <c r="M42" s="45"/>
      <c r="N42" s="45"/>
      <c r="O42" s="45"/>
      <c r="P42" s="45"/>
      <c r="Q42" s="45"/>
      <c r="R42" s="45">
        <v>120.55968854105394</v>
      </c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45">
        <v>661.1982723927791</v>
      </c>
      <c r="B43" s="45"/>
      <c r="C43" s="45"/>
      <c r="D43" s="46"/>
      <c r="E43" s="46"/>
      <c r="F43" s="46">
        <v>0.158</v>
      </c>
      <c r="G43" s="45"/>
      <c r="H43" s="45"/>
      <c r="I43" s="45"/>
      <c r="J43" s="45">
        <v>0.0012509839820981593</v>
      </c>
      <c r="K43" s="45"/>
      <c r="L43" s="45"/>
      <c r="M43" s="45"/>
      <c r="N43" s="45">
        <v>0.002892796808802328</v>
      </c>
      <c r="O43" s="45"/>
      <c r="P43" s="45"/>
      <c r="Q43" s="45"/>
      <c r="R43" s="45">
        <v>108.90138951539434</v>
      </c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45">
        <v>654.25952007037</v>
      </c>
      <c r="B44" s="45"/>
      <c r="C44" s="45"/>
      <c r="D44" s="46"/>
      <c r="E44" s="46"/>
      <c r="F44" s="46">
        <v>0.162</v>
      </c>
      <c r="G44" s="45"/>
      <c r="H44" s="45"/>
      <c r="I44" s="45"/>
      <c r="J44" s="45">
        <v>0.0011038948991652306</v>
      </c>
      <c r="K44" s="45"/>
      <c r="L44" s="45"/>
      <c r="M44" s="45"/>
      <c r="N44" s="45">
        <v>0.0023993207472217098</v>
      </c>
      <c r="O44" s="45"/>
      <c r="P44" s="45"/>
      <c r="Q44" s="45"/>
      <c r="R44" s="45">
        <v>128.2329714798958</v>
      </c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45">
        <v>650.3860090287636</v>
      </c>
      <c r="B45" s="45"/>
      <c r="C45" s="45"/>
      <c r="D45" s="46"/>
      <c r="E45" s="46"/>
      <c r="F45" s="46">
        <v>0.164</v>
      </c>
      <c r="G45" s="45"/>
      <c r="H45" s="45"/>
      <c r="I45" s="45"/>
      <c r="J45" s="45">
        <v>0.0011597319083709351</v>
      </c>
      <c r="K45" s="45"/>
      <c r="L45" s="45"/>
      <c r="M45" s="45"/>
      <c r="N45" s="45">
        <v>0.0026850139022255963</v>
      </c>
      <c r="O45" s="45"/>
      <c r="P45" s="45"/>
      <c r="Q45" s="45"/>
      <c r="R45" s="45">
        <v>150.9646370729251</v>
      </c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45">
        <v>645.6757925264087</v>
      </c>
      <c r="B46" s="45"/>
      <c r="C46" s="45"/>
      <c r="D46" s="46"/>
      <c r="E46" s="46"/>
      <c r="F46" s="46">
        <v>0.158</v>
      </c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>
        <v>160.46444060016898</v>
      </c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5.75" customHeight="1">
      <c r="A47" s="45">
        <v>642.133944884448</v>
      </c>
      <c r="B47" s="45"/>
      <c r="C47" s="45"/>
      <c r="D47" s="46"/>
      <c r="E47" s="46"/>
      <c r="F47" s="46">
        <v>0.157</v>
      </c>
      <c r="G47" s="45"/>
      <c r="H47" s="45"/>
      <c r="I47" s="45"/>
      <c r="J47" s="45">
        <v>0.00107228905495099</v>
      </c>
      <c r="K47" s="45"/>
      <c r="L47" s="45"/>
      <c r="M47" s="45"/>
      <c r="N47" s="45">
        <v>0.002479503614030794</v>
      </c>
      <c r="O47" s="45"/>
      <c r="P47" s="45"/>
      <c r="Q47" s="45"/>
      <c r="R47" s="45">
        <v>150.3208955538771</v>
      </c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15.75" customHeight="1">
      <c r="A48" s="45">
        <v>637.5950729615437</v>
      </c>
      <c r="B48" s="45"/>
      <c r="C48" s="45"/>
      <c r="D48" s="46"/>
      <c r="E48" s="46"/>
      <c r="F48" s="46">
        <v>0.165</v>
      </c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>
        <v>148.28839168185667</v>
      </c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15.75" customHeight="1">
      <c r="A49" s="45">
        <v>633.0912997183148</v>
      </c>
      <c r="B49" s="45"/>
      <c r="C49" s="45"/>
      <c r="D49" s="46"/>
      <c r="E49" s="46"/>
      <c r="F49" s="46">
        <v>0.162</v>
      </c>
      <c r="G49" s="45"/>
      <c r="H49" s="45"/>
      <c r="I49" s="45"/>
      <c r="J49" s="45">
        <v>9.494657703627052E-4</v>
      </c>
      <c r="K49" s="45"/>
      <c r="L49" s="45"/>
      <c r="M49" s="45"/>
      <c r="N49" s="45">
        <v>0.002211283025093098</v>
      </c>
      <c r="O49" s="45"/>
      <c r="P49" s="45"/>
      <c r="Q49" s="45"/>
      <c r="R49" s="45">
        <v>27.925463834197213</v>
      </c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15.75" customHeight="1">
      <c r="A50" s="45">
        <v>632.36574192441</v>
      </c>
      <c r="B50" s="45"/>
      <c r="C50" s="45"/>
      <c r="D50" s="46"/>
      <c r="E50" s="46"/>
      <c r="F50" s="46">
        <v>0.165</v>
      </c>
      <c r="G50" s="45"/>
      <c r="H50" s="45"/>
      <c r="I50" s="45"/>
      <c r="J50" s="45">
        <v>9.770893803654735E-4</v>
      </c>
      <c r="K50" s="45"/>
      <c r="L50" s="45"/>
      <c r="M50" s="45"/>
      <c r="N50" s="45">
        <v>0.002185257581152986</v>
      </c>
      <c r="O50" s="45"/>
      <c r="P50" s="45"/>
      <c r="Q50" s="45"/>
      <c r="R50" s="45">
        <v>40.989591205683205</v>
      </c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15.75" customHeight="1">
      <c r="A51" s="45">
        <v>629.1466475333627</v>
      </c>
      <c r="B51" s="45"/>
      <c r="C51" s="45"/>
      <c r="D51" s="46"/>
      <c r="E51" s="46"/>
      <c r="F51" s="46">
        <v>0.138</v>
      </c>
      <c r="G51" s="45"/>
      <c r="H51" s="45"/>
      <c r="I51" s="45"/>
      <c r="J51" s="45">
        <v>9.932256526421783E-4</v>
      </c>
      <c r="K51" s="45"/>
      <c r="L51" s="45"/>
      <c r="M51" s="45"/>
      <c r="N51" s="45">
        <v>0.0023591648170631697</v>
      </c>
      <c r="O51" s="45"/>
      <c r="P51" s="45"/>
      <c r="Q51" s="45"/>
      <c r="R51" s="45">
        <v>45.1927827633711</v>
      </c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45">
        <v>623.7196749787713</v>
      </c>
      <c r="B52" s="45"/>
      <c r="C52" s="45"/>
      <c r="D52" s="46"/>
      <c r="E52" s="46"/>
      <c r="F52" s="46">
        <v>0.115</v>
      </c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>
        <v>41.274454485098666</v>
      </c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45">
        <v>624.8894521211032</v>
      </c>
      <c r="B53" s="45"/>
      <c r="C53" s="45"/>
      <c r="D53" s="46"/>
      <c r="E53" s="46"/>
      <c r="F53" s="46">
        <v>0.11</v>
      </c>
      <c r="G53" s="45"/>
      <c r="H53" s="45"/>
      <c r="I53" s="45"/>
      <c r="J53" s="45">
        <v>9.266883243259428E-4</v>
      </c>
      <c r="K53" s="45"/>
      <c r="L53" s="45"/>
      <c r="M53" s="45"/>
      <c r="N53" s="45">
        <v>0.002184728855088302</v>
      </c>
      <c r="O53" s="45"/>
      <c r="P53" s="45"/>
      <c r="Q53" s="45"/>
      <c r="R53" s="45">
        <v>49.90244072837603</v>
      </c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45">
        <v>716.7662288684754</v>
      </c>
      <c r="B54" s="45"/>
      <c r="C54" s="45"/>
      <c r="D54" s="46"/>
      <c r="E54" s="46"/>
      <c r="F54" s="46">
        <v>0.11</v>
      </c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>
        <v>119.06287830235705</v>
      </c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45">
        <v>119.4075403814473</v>
      </c>
      <c r="B55" s="45"/>
      <c r="C55" s="45"/>
      <c r="D55" s="46"/>
      <c r="E55" s="46"/>
      <c r="F55" s="46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>
        <v>2.929831375647911</v>
      </c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15.75" customHeight="1">
      <c r="A56" s="45">
        <v>116.20008426857326</v>
      </c>
      <c r="B56" s="45"/>
      <c r="C56" s="45"/>
      <c r="D56" s="46"/>
      <c r="E56" s="46"/>
      <c r="F56" s="46"/>
      <c r="G56" s="45"/>
      <c r="H56" s="45"/>
      <c r="I56" s="45"/>
      <c r="J56" s="45"/>
      <c r="K56" s="45"/>
      <c r="L56" s="45"/>
      <c r="M56" s="45"/>
      <c r="N56" s="45">
        <v>1.3686933873892674E-4</v>
      </c>
      <c r="O56" s="45"/>
      <c r="P56" s="45"/>
      <c r="Q56" s="45"/>
      <c r="R56" s="45">
        <v>2.9276863901374703</v>
      </c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15.75" customHeight="1">
      <c r="A57" s="45">
        <v>113.0578208410939</v>
      </c>
      <c r="B57" s="45"/>
      <c r="C57" s="45"/>
      <c r="D57" s="46"/>
      <c r="E57" s="46"/>
      <c r="F57" s="46"/>
      <c r="G57" s="45"/>
      <c r="H57" s="45"/>
      <c r="I57" s="45"/>
      <c r="J57" s="45"/>
      <c r="K57" s="45"/>
      <c r="L57" s="45"/>
      <c r="M57" s="45"/>
      <c r="N57" s="45">
        <v>1.3152608332070735E-4</v>
      </c>
      <c r="O57" s="45"/>
      <c r="P57" s="45"/>
      <c r="Q57" s="45"/>
      <c r="R57" s="45">
        <v>3.9497322318530736</v>
      </c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45">
        <v>111.72088169499176</v>
      </c>
      <c r="B58" s="45"/>
      <c r="C58" s="45"/>
      <c r="D58" s="46"/>
      <c r="E58" s="46"/>
      <c r="F58" s="46"/>
      <c r="G58" s="45"/>
      <c r="H58" s="45"/>
      <c r="I58" s="45"/>
      <c r="J58" s="45"/>
      <c r="K58" s="45"/>
      <c r="L58" s="45"/>
      <c r="M58" s="45"/>
      <c r="N58" s="45">
        <v>1.302720876017645E-4</v>
      </c>
      <c r="O58" s="45"/>
      <c r="P58" s="45"/>
      <c r="Q58" s="45"/>
      <c r="R58" s="45">
        <v>5.140300276394713</v>
      </c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45">
        <v>108.66165794797455</v>
      </c>
      <c r="B59" s="45"/>
      <c r="C59" s="45"/>
      <c r="D59" s="46"/>
      <c r="E59" s="46"/>
      <c r="F59" s="46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>
        <v>5.513365478240869</v>
      </c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45">
        <v>105.70914778968442</v>
      </c>
      <c r="B60" s="45"/>
      <c r="C60" s="45"/>
      <c r="D60" s="46"/>
      <c r="E60" s="46"/>
      <c r="F60" s="46"/>
      <c r="G60" s="45"/>
      <c r="H60" s="45"/>
      <c r="I60" s="45"/>
      <c r="J60" s="45"/>
      <c r="K60" s="45"/>
      <c r="L60" s="45"/>
      <c r="M60" s="45"/>
      <c r="N60" s="45">
        <v>1.1908330166339694E-4</v>
      </c>
      <c r="O60" s="45"/>
      <c r="P60" s="45"/>
      <c r="Q60" s="45"/>
      <c r="R60" s="45">
        <v>6.077155127415153</v>
      </c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45">
        <v>103.20109995907995</v>
      </c>
      <c r="B61" s="45"/>
      <c r="C61" s="45"/>
      <c r="D61" s="46"/>
      <c r="E61" s="46"/>
      <c r="F61" s="46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>
        <v>6.533158413285494</v>
      </c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45">
        <v>100.52913426422438</v>
      </c>
      <c r="B62" s="45"/>
      <c r="C62" s="45"/>
      <c r="D62" s="46"/>
      <c r="E62" s="46"/>
      <c r="F62" s="46"/>
      <c r="G62" s="45"/>
      <c r="H62" s="45"/>
      <c r="I62" s="45"/>
      <c r="J62" s="45"/>
      <c r="K62" s="45"/>
      <c r="L62" s="45"/>
      <c r="M62" s="45"/>
      <c r="N62" s="45">
        <v>7.101126452848862E-5</v>
      </c>
      <c r="O62" s="45"/>
      <c r="P62" s="45"/>
      <c r="Q62" s="45"/>
      <c r="R62" s="45">
        <v>7.503591832981506</v>
      </c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45">
        <v>97.69019031310238</v>
      </c>
      <c r="B63" s="45"/>
      <c r="C63" s="45"/>
      <c r="D63" s="46"/>
      <c r="E63" s="46"/>
      <c r="F63" s="46"/>
      <c r="G63" s="45"/>
      <c r="H63" s="45"/>
      <c r="I63" s="45"/>
      <c r="J63" s="45"/>
      <c r="K63" s="45"/>
      <c r="L63" s="45"/>
      <c r="M63" s="45"/>
      <c r="N63" s="45">
        <v>7.141453174425622E-5</v>
      </c>
      <c r="O63" s="45"/>
      <c r="P63" s="45"/>
      <c r="Q63" s="45"/>
      <c r="R63" s="45">
        <v>7.353444363276846</v>
      </c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45">
        <v>95.27862450905016</v>
      </c>
      <c r="B64" s="45"/>
      <c r="C64" s="45"/>
      <c r="D64" s="46"/>
      <c r="E64" s="46"/>
      <c r="F64" s="46"/>
      <c r="G64" s="45"/>
      <c r="H64" s="45"/>
      <c r="I64" s="45"/>
      <c r="J64" s="45"/>
      <c r="K64" s="45"/>
      <c r="L64" s="45"/>
      <c r="M64" s="45"/>
      <c r="N64" s="45">
        <v>8.751448815221138E-5</v>
      </c>
      <c r="O64" s="45"/>
      <c r="P64" s="45"/>
      <c r="Q64" s="45"/>
      <c r="R64" s="45">
        <v>7.078377718193567</v>
      </c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45">
        <v>92.78296323429245</v>
      </c>
      <c r="B65" s="45"/>
      <c r="C65" s="45"/>
      <c r="D65" s="46"/>
      <c r="E65" s="46"/>
      <c r="F65" s="46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45">
        <v>90.3310536039758</v>
      </c>
      <c r="B66" s="45"/>
      <c r="C66" s="45"/>
      <c r="D66" s="46"/>
      <c r="E66" s="46"/>
      <c r="F66" s="46"/>
      <c r="G66" s="45"/>
      <c r="H66" s="45"/>
      <c r="I66" s="45"/>
      <c r="J66" s="45"/>
      <c r="K66" s="45"/>
      <c r="L66" s="45"/>
      <c r="M66" s="45"/>
      <c r="N66" s="45">
        <v>6.707111439689369E-5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45">
        <v>128.27422323884403</v>
      </c>
      <c r="B67" s="45"/>
      <c r="C67" s="45"/>
      <c r="D67" s="46"/>
      <c r="E67" s="46"/>
      <c r="F67" s="46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>
        <v>2.5844370027973946</v>
      </c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45">
        <v>222.89901286316177</v>
      </c>
      <c r="B68" s="45"/>
      <c r="C68" s="45"/>
      <c r="D68" s="46"/>
      <c r="E68" s="46"/>
      <c r="F68" s="46">
        <v>0.158</v>
      </c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>
        <v>1.7545460287605186</v>
      </c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15.75" customHeight="1">
      <c r="A69" s="45">
        <v>216.70540801028514</v>
      </c>
      <c r="B69" s="45"/>
      <c r="C69" s="45"/>
      <c r="D69" s="46"/>
      <c r="E69" s="46"/>
      <c r="F69" s="46">
        <v>0.168</v>
      </c>
      <c r="G69" s="45"/>
      <c r="H69" s="45"/>
      <c r="I69" s="45"/>
      <c r="J69" s="45"/>
      <c r="K69" s="45"/>
      <c r="L69" s="45"/>
      <c r="M69" s="45"/>
      <c r="N69" s="45">
        <v>4.376413009484454E-5</v>
      </c>
      <c r="O69" s="45"/>
      <c r="P69" s="45"/>
      <c r="Q69" s="45"/>
      <c r="R69" s="45">
        <v>1.989278640674752</v>
      </c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15.75" customHeight="1">
      <c r="A70" s="45">
        <v>211.68528524270616</v>
      </c>
      <c r="B70" s="45"/>
      <c r="C70" s="45"/>
      <c r="D70" s="46"/>
      <c r="E70" s="46"/>
      <c r="F70" s="46">
        <v>0.195</v>
      </c>
      <c r="G70" s="45"/>
      <c r="H70" s="45"/>
      <c r="I70" s="45"/>
      <c r="J70" s="45"/>
      <c r="K70" s="45"/>
      <c r="L70" s="45"/>
      <c r="M70" s="45"/>
      <c r="N70" s="45">
        <v>2.4778575892648197E-5</v>
      </c>
      <c r="O70" s="45"/>
      <c r="P70" s="45"/>
      <c r="Q70" s="45"/>
      <c r="R70" s="45">
        <v>2.0648813243873496</v>
      </c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15.75" customHeight="1">
      <c r="A71" s="45">
        <v>205.30229972395642</v>
      </c>
      <c r="B71" s="45"/>
      <c r="C71" s="45"/>
      <c r="D71" s="46"/>
      <c r="E71" s="46"/>
      <c r="F71" s="46">
        <v>0.182</v>
      </c>
      <c r="G71" s="45"/>
      <c r="H71" s="45"/>
      <c r="I71" s="45"/>
      <c r="J71" s="45"/>
      <c r="K71" s="45"/>
      <c r="L71" s="45"/>
      <c r="M71" s="45"/>
      <c r="N71" s="45">
        <v>3.315238874943731E-5</v>
      </c>
      <c r="O71" s="45"/>
      <c r="P71" s="45"/>
      <c r="Q71" s="45"/>
      <c r="R71" s="45">
        <v>3.861121581259767</v>
      </c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15.75" customHeight="1">
      <c r="A72" s="45">
        <v>200.00606700408423</v>
      </c>
      <c r="B72" s="45"/>
      <c r="C72" s="45"/>
      <c r="D72" s="46"/>
      <c r="E72" s="46"/>
      <c r="F72" s="46">
        <v>0.183</v>
      </c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>
        <v>7.979005434989638</v>
      </c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15.75" customHeight="1">
      <c r="A73" s="45">
        <v>194.3496797482499</v>
      </c>
      <c r="B73" s="45"/>
      <c r="C73" s="45"/>
      <c r="D73" s="46"/>
      <c r="E73" s="46"/>
      <c r="F73" s="46">
        <v>0.184</v>
      </c>
      <c r="G73" s="45"/>
      <c r="H73" s="45"/>
      <c r="I73" s="45"/>
      <c r="J73" s="45"/>
      <c r="K73" s="45"/>
      <c r="L73" s="45"/>
      <c r="M73" s="45"/>
      <c r="N73" s="45">
        <v>2.3748601039542165E-5</v>
      </c>
      <c r="O73" s="45"/>
      <c r="P73" s="45"/>
      <c r="Q73" s="45"/>
      <c r="R73" s="45">
        <v>15.666616392577556</v>
      </c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45">
        <v>187.75326860953336</v>
      </c>
      <c r="B74" s="45"/>
      <c r="C74" s="45"/>
      <c r="D74" s="46"/>
      <c r="E74" s="46"/>
      <c r="F74" s="46">
        <v>0.171</v>
      </c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>
        <v>12.727669184343718</v>
      </c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45">
        <v>182.3340615100623</v>
      </c>
      <c r="B75" s="45"/>
      <c r="C75" s="45"/>
      <c r="D75" s="46"/>
      <c r="E75" s="46"/>
      <c r="F75" s="46">
        <v>0.168</v>
      </c>
      <c r="G75" s="45"/>
      <c r="H75" s="45"/>
      <c r="I75" s="45"/>
      <c r="J75" s="45"/>
      <c r="K75" s="45"/>
      <c r="L75" s="45"/>
      <c r="M75" s="45"/>
      <c r="N75" s="45">
        <v>3.4901464238174083E-5</v>
      </c>
      <c r="O75" s="45"/>
      <c r="P75" s="45"/>
      <c r="Q75" s="45"/>
      <c r="R75" s="45">
        <v>17.508707973303277</v>
      </c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45">
        <v>177.60186461113736</v>
      </c>
      <c r="B76" s="45"/>
      <c r="C76" s="45"/>
      <c r="D76" s="46"/>
      <c r="E76" s="46"/>
      <c r="F76" s="46">
        <v>0.165</v>
      </c>
      <c r="G76" s="45"/>
      <c r="H76" s="45"/>
      <c r="I76" s="45"/>
      <c r="J76" s="45"/>
      <c r="K76" s="45"/>
      <c r="L76" s="45"/>
      <c r="M76" s="45"/>
      <c r="N76" s="45">
        <v>1.8483901138238634E-5</v>
      </c>
      <c r="O76" s="45"/>
      <c r="P76" s="45"/>
      <c r="Q76" s="45"/>
      <c r="R76" s="45">
        <v>7.953678671605714</v>
      </c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45">
        <v>172.78674096447722</v>
      </c>
      <c r="B77" s="45"/>
      <c r="C77" s="45"/>
      <c r="D77" s="46"/>
      <c r="E77" s="46"/>
      <c r="F77" s="46">
        <v>0.141</v>
      </c>
      <c r="G77" s="45"/>
      <c r="H77" s="45"/>
      <c r="I77" s="45"/>
      <c r="J77" s="45"/>
      <c r="K77" s="45"/>
      <c r="L77" s="45"/>
      <c r="M77" s="45"/>
      <c r="N77" s="45">
        <v>2.0253980584122633E-5</v>
      </c>
      <c r="O77" s="45"/>
      <c r="P77" s="45"/>
      <c r="Q77" s="45"/>
      <c r="R77" s="45">
        <v>3.79085198098552</v>
      </c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15.75" customHeight="1">
      <c r="A78" s="45">
        <v>167.44487641035005</v>
      </c>
      <c r="B78" s="45"/>
      <c r="C78" s="45"/>
      <c r="D78" s="46"/>
      <c r="E78" s="46"/>
      <c r="F78" s="46">
        <v>0.124</v>
      </c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>
        <v>5.13607345297799</v>
      </c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15.75" customHeight="1">
      <c r="A79" s="45">
        <v>163.016334318791</v>
      </c>
      <c r="B79" s="45"/>
      <c r="C79" s="45"/>
      <c r="D79" s="46"/>
      <c r="E79" s="46"/>
      <c r="F79" s="46">
        <v>0.132</v>
      </c>
      <c r="G79" s="45"/>
      <c r="H79" s="45"/>
      <c r="I79" s="45"/>
      <c r="J79" s="45"/>
      <c r="K79" s="45"/>
      <c r="L79" s="45"/>
      <c r="M79" s="45"/>
      <c r="N79" s="45">
        <v>2.010240245030011E-5</v>
      </c>
      <c r="O79" s="45"/>
      <c r="P79" s="45"/>
      <c r="Q79" s="45"/>
      <c r="R79" s="45">
        <v>4.162618689203558</v>
      </c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15.75" customHeight="1">
      <c r="A80" s="45">
        <v>241.46916778813494</v>
      </c>
      <c r="B80" s="45"/>
      <c r="C80" s="45"/>
      <c r="D80" s="46"/>
      <c r="E80" s="46"/>
      <c r="F80" s="46">
        <v>0.143</v>
      </c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>
        <v>2.0976026499313933</v>
      </c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45">
        <v>104.12829728129641</v>
      </c>
      <c r="B81" s="45"/>
      <c r="C81" s="45"/>
      <c r="D81" s="46"/>
      <c r="E81" s="46"/>
      <c r="F81" s="46">
        <v>0.22</v>
      </c>
      <c r="G81" s="45"/>
      <c r="H81" s="45"/>
      <c r="I81" s="45"/>
      <c r="J81" s="45">
        <v>4.109981138122277E-4</v>
      </c>
      <c r="K81" s="45"/>
      <c r="L81" s="45"/>
      <c r="M81" s="45"/>
      <c r="N81" s="45"/>
      <c r="O81" s="45"/>
      <c r="P81" s="45"/>
      <c r="Q81" s="45"/>
      <c r="R81" s="45">
        <v>12.170926286999004</v>
      </c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45">
        <v>101.75534088696227</v>
      </c>
      <c r="B82" s="45"/>
      <c r="C82" s="45"/>
      <c r="D82" s="46"/>
      <c r="E82" s="46"/>
      <c r="F82" s="46">
        <v>0.207</v>
      </c>
      <c r="G82" s="45"/>
      <c r="H82" s="45"/>
      <c r="I82" s="45"/>
      <c r="J82" s="45">
        <v>4.137755806146141E-4</v>
      </c>
      <c r="K82" s="45"/>
      <c r="L82" s="45"/>
      <c r="M82" s="45"/>
      <c r="N82" s="45">
        <v>4.3111554230223684E-4</v>
      </c>
      <c r="O82" s="45"/>
      <c r="P82" s="45"/>
      <c r="Q82" s="45"/>
      <c r="R82" s="45">
        <v>12.21543692770678</v>
      </c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45">
        <v>99.21298844581086</v>
      </c>
      <c r="B83" s="45"/>
      <c r="C83" s="45"/>
      <c r="D83" s="46"/>
      <c r="E83" s="46"/>
      <c r="F83" s="46">
        <v>0.18</v>
      </c>
      <c r="G83" s="45"/>
      <c r="H83" s="45"/>
      <c r="I83" s="45"/>
      <c r="J83" s="45">
        <v>4.014334786579813E-4</v>
      </c>
      <c r="K83" s="45"/>
      <c r="L83" s="45"/>
      <c r="M83" s="45"/>
      <c r="N83" s="45">
        <v>3.874988482157025E-4</v>
      </c>
      <c r="O83" s="45"/>
      <c r="P83" s="45"/>
      <c r="Q83" s="45"/>
      <c r="R83" s="45">
        <v>15.792581167915955</v>
      </c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15.75" customHeight="1">
      <c r="A84" s="45">
        <v>96.71013552505919</v>
      </c>
      <c r="B84" s="45"/>
      <c r="C84" s="45"/>
      <c r="D84" s="46"/>
      <c r="E84" s="46"/>
      <c r="F84" s="46">
        <v>0.18</v>
      </c>
      <c r="G84" s="45"/>
      <c r="H84" s="45"/>
      <c r="I84" s="45"/>
      <c r="J84" s="45">
        <v>3.6181128557009467E-4</v>
      </c>
      <c r="K84" s="45"/>
      <c r="L84" s="45"/>
      <c r="M84" s="45"/>
      <c r="N84" s="45">
        <v>3.1372065339893275E-4</v>
      </c>
      <c r="O84" s="45"/>
      <c r="P84" s="45"/>
      <c r="Q84" s="45"/>
      <c r="R84" s="45">
        <v>22.291422441691523</v>
      </c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15.75" customHeight="1">
      <c r="A85" s="45">
        <v>94.63707368296393</v>
      </c>
      <c r="B85" s="45"/>
      <c r="C85" s="45"/>
      <c r="D85" s="46"/>
      <c r="E85" s="46"/>
      <c r="F85" s="46">
        <v>0.18</v>
      </c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>
        <v>26.464165810348746</v>
      </c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45">
        <v>92.99914861091567</v>
      </c>
      <c r="B86" s="45"/>
      <c r="C86" s="45"/>
      <c r="D86" s="46"/>
      <c r="E86" s="46"/>
      <c r="F86" s="46">
        <v>0.177</v>
      </c>
      <c r="G86" s="45"/>
      <c r="H86" s="45"/>
      <c r="I86" s="45"/>
      <c r="J86" s="45">
        <v>3.406416000655923E-4</v>
      </c>
      <c r="K86" s="45"/>
      <c r="L86" s="45"/>
      <c r="M86" s="45"/>
      <c r="N86" s="45">
        <v>3.13454746811146E-4</v>
      </c>
      <c r="O86" s="45"/>
      <c r="P86" s="45"/>
      <c r="Q86" s="45"/>
      <c r="R86" s="45">
        <v>27.992787639459557</v>
      </c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15.75" customHeight="1">
      <c r="A87" s="45">
        <v>90.64966972944771</v>
      </c>
      <c r="B87" s="45"/>
      <c r="C87" s="45"/>
      <c r="D87" s="46"/>
      <c r="E87" s="46"/>
      <c r="F87" s="46">
        <v>0.153</v>
      </c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>
        <v>24.40087474517842</v>
      </c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15.75" customHeight="1">
      <c r="A88" s="45">
        <v>88.48308774890117</v>
      </c>
      <c r="B88" s="45"/>
      <c r="C88" s="45"/>
      <c r="D88" s="46"/>
      <c r="E88" s="46"/>
      <c r="F88" s="46">
        <v>0.15</v>
      </c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>
        <v>28.73178121835613</v>
      </c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15.75" customHeight="1">
      <c r="A89" s="45">
        <v>86.29839516572494</v>
      </c>
      <c r="B89" s="45"/>
      <c r="C89" s="45"/>
      <c r="D89" s="46"/>
      <c r="E89" s="46"/>
      <c r="F89" s="46"/>
      <c r="G89" s="45"/>
      <c r="H89" s="45"/>
      <c r="I89" s="45"/>
      <c r="J89" s="45">
        <v>3.36550861037473E-4</v>
      </c>
      <c r="K89" s="45"/>
      <c r="L89" s="45"/>
      <c r="M89" s="45"/>
      <c r="N89" s="45">
        <v>1.887689207267529E-4</v>
      </c>
      <c r="O89" s="45"/>
      <c r="P89" s="45"/>
      <c r="Q89" s="45"/>
      <c r="R89" s="45">
        <v>23.676944997611166</v>
      </c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45">
        <v>84.29030277473566</v>
      </c>
      <c r="B90" s="45"/>
      <c r="C90" s="45"/>
      <c r="D90" s="46"/>
      <c r="E90" s="46"/>
      <c r="F90" s="46"/>
      <c r="G90" s="45"/>
      <c r="H90" s="45"/>
      <c r="I90" s="45"/>
      <c r="J90" s="45">
        <v>3.2597402011787723E-4</v>
      </c>
      <c r="K90" s="45"/>
      <c r="L90" s="45"/>
      <c r="M90" s="45"/>
      <c r="N90" s="45">
        <v>1.856059123919729E-4</v>
      </c>
      <c r="O90" s="45"/>
      <c r="P90" s="45"/>
      <c r="Q90" s="45"/>
      <c r="R90" s="45">
        <v>12.848894144167405</v>
      </c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45">
        <v>82.22524242456326</v>
      </c>
      <c r="B91" s="45"/>
      <c r="C91" s="45"/>
      <c r="D91" s="46"/>
      <c r="E91" s="46"/>
      <c r="F91" s="46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>
        <v>29.40026484817363</v>
      </c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45">
        <v>80.17562768694086</v>
      </c>
      <c r="B92" s="45"/>
      <c r="C92" s="45"/>
      <c r="D92" s="46"/>
      <c r="E92" s="46"/>
      <c r="F92" s="46"/>
      <c r="G92" s="45"/>
      <c r="H92" s="45"/>
      <c r="I92" s="45"/>
      <c r="J92" s="45">
        <v>3.2069669756135485E-4</v>
      </c>
      <c r="K92" s="45"/>
      <c r="L92" s="45"/>
      <c r="M92" s="45"/>
      <c r="N92" s="45">
        <v>1.8235333126171593E-4</v>
      </c>
      <c r="O92" s="45"/>
      <c r="P92" s="45"/>
      <c r="Q92" s="45"/>
      <c r="R92" s="45">
        <v>30.783933606981613</v>
      </c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15.75" customHeight="1">
      <c r="A93" s="45">
        <v>109.264574393072</v>
      </c>
      <c r="B93" s="45"/>
      <c r="C93" s="45"/>
      <c r="D93" s="46"/>
      <c r="E93" s="46"/>
      <c r="F93" s="46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>
        <v>15.130860281071111</v>
      </c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15.75" customHeight="1">
      <c r="A94" s="45">
        <v>525.1900411577074</v>
      </c>
      <c r="B94" s="45"/>
      <c r="C94" s="45"/>
      <c r="D94" s="46"/>
      <c r="E94" s="46"/>
      <c r="F94" s="46">
        <v>0.22</v>
      </c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>
        <v>7.829278531983277</v>
      </c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45">
        <v>522.9640307725958</v>
      </c>
      <c r="B95" s="45"/>
      <c r="C95" s="45"/>
      <c r="D95" s="46"/>
      <c r="E95" s="46"/>
      <c r="F95" s="46">
        <v>0.207</v>
      </c>
      <c r="G95" s="45"/>
      <c r="H95" s="45"/>
      <c r="I95" s="45"/>
      <c r="J95" s="45"/>
      <c r="K95" s="45"/>
      <c r="L95" s="45"/>
      <c r="M95" s="45"/>
      <c r="N95" s="45">
        <v>7.007768004654857E-5</v>
      </c>
      <c r="O95" s="45"/>
      <c r="P95" s="45"/>
      <c r="Q95" s="45"/>
      <c r="R95" s="45">
        <v>7.697926974810259</v>
      </c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45">
        <v>517.2558316247288</v>
      </c>
      <c r="B96" s="45"/>
      <c r="C96" s="45"/>
      <c r="D96" s="46"/>
      <c r="E96" s="46"/>
      <c r="F96" s="46">
        <v>0.18</v>
      </c>
      <c r="G96" s="45"/>
      <c r="H96" s="45"/>
      <c r="I96" s="45"/>
      <c r="J96" s="45"/>
      <c r="K96" s="45"/>
      <c r="L96" s="45"/>
      <c r="M96" s="45"/>
      <c r="N96" s="45">
        <v>6.136353428889847E-5</v>
      </c>
      <c r="O96" s="45"/>
      <c r="P96" s="45"/>
      <c r="Q96" s="45"/>
      <c r="R96" s="45">
        <v>8.094764097684479</v>
      </c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45">
        <v>508.9713180235746</v>
      </c>
      <c r="B97" s="45"/>
      <c r="C97" s="45"/>
      <c r="D97" s="46"/>
      <c r="E97" s="46"/>
      <c r="F97" s="46">
        <v>0.18</v>
      </c>
      <c r="G97" s="45"/>
      <c r="H97" s="45"/>
      <c r="I97" s="45"/>
      <c r="J97" s="45"/>
      <c r="K97" s="45"/>
      <c r="L97" s="45"/>
      <c r="M97" s="45"/>
      <c r="N97" s="45">
        <v>6.03555326118921E-5</v>
      </c>
      <c r="O97" s="45"/>
      <c r="P97" s="45"/>
      <c r="Q97" s="45"/>
      <c r="R97" s="45">
        <v>8.21862571736403</v>
      </c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45">
        <v>501.05812925708494</v>
      </c>
      <c r="B98" s="45"/>
      <c r="C98" s="45"/>
      <c r="D98" s="46"/>
      <c r="E98" s="46"/>
      <c r="F98" s="46">
        <v>0.18</v>
      </c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>
        <v>11.61353097543309</v>
      </c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15.75" customHeight="1">
      <c r="A99" s="45">
        <v>492.39088073664806</v>
      </c>
      <c r="B99" s="45"/>
      <c r="C99" s="45"/>
      <c r="D99" s="46"/>
      <c r="E99" s="46"/>
      <c r="F99" s="46">
        <v>0.177</v>
      </c>
      <c r="G99" s="45"/>
      <c r="H99" s="45"/>
      <c r="I99" s="45"/>
      <c r="J99" s="45"/>
      <c r="K99" s="45"/>
      <c r="L99" s="45"/>
      <c r="M99" s="45"/>
      <c r="N99" s="45">
        <v>5.8282255756426795E-5</v>
      </c>
      <c r="O99" s="45"/>
      <c r="P99" s="45"/>
      <c r="Q99" s="45"/>
      <c r="R99" s="45">
        <v>11.65645115128536</v>
      </c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15.75" customHeight="1">
      <c r="A100" s="45">
        <v>483.5803671238894</v>
      </c>
      <c r="B100" s="45"/>
      <c r="C100" s="45"/>
      <c r="D100" s="46"/>
      <c r="E100" s="46"/>
      <c r="F100" s="46">
        <v>0.153</v>
      </c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>
        <v>13.148613174374717</v>
      </c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15.75" customHeight="1">
      <c r="A101" s="45">
        <v>474.92758104573693</v>
      </c>
      <c r="B101" s="45"/>
      <c r="C101" s="45"/>
      <c r="D101" s="46"/>
      <c r="E101" s="46"/>
      <c r="F101" s="46">
        <v>0.15</v>
      </c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>
        <v>13.380784142623867</v>
      </c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15.75" customHeight="1">
      <c r="A102" s="45">
        <v>466.9365742302309</v>
      </c>
      <c r="B102" s="45"/>
      <c r="C102" s="45"/>
      <c r="D102" s="46"/>
      <c r="E102" s="46"/>
      <c r="F102" s="46"/>
      <c r="G102" s="45"/>
      <c r="H102" s="45"/>
      <c r="I102" s="45"/>
      <c r="J102" s="45"/>
      <c r="K102" s="45"/>
      <c r="L102" s="45"/>
      <c r="M102" s="45"/>
      <c r="N102" s="45">
        <v>5.508354298286058E-5</v>
      </c>
      <c r="O102" s="45"/>
      <c r="P102" s="45"/>
      <c r="Q102" s="45"/>
      <c r="R102" s="45">
        <v>14.29828137001913</v>
      </c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45">
        <v>464.67549088822534</v>
      </c>
      <c r="B103" s="45"/>
      <c r="C103" s="45"/>
      <c r="D103" s="46"/>
      <c r="E103" s="46"/>
      <c r="F103" s="46"/>
      <c r="G103" s="45"/>
      <c r="H103" s="45"/>
      <c r="I103" s="45"/>
      <c r="J103" s="45"/>
      <c r="K103" s="45"/>
      <c r="L103" s="45"/>
      <c r="M103" s="45"/>
      <c r="N103" s="45">
        <v>5.218485577094389E-5</v>
      </c>
      <c r="O103" s="45"/>
      <c r="P103" s="45"/>
      <c r="Q103" s="45"/>
      <c r="R103" s="45">
        <v>14.023243180738225</v>
      </c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15.75" customHeight="1">
      <c r="A104" s="45">
        <v>456.0922982351855</v>
      </c>
      <c r="B104" s="45"/>
      <c r="C104" s="45"/>
      <c r="D104" s="46"/>
      <c r="E104" s="46"/>
      <c r="F104" s="46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15.75" customHeight="1">
      <c r="A105" s="45">
        <v>447.6180191898319</v>
      </c>
      <c r="B105" s="45"/>
      <c r="C105" s="45"/>
      <c r="D105" s="46"/>
      <c r="E105" s="46"/>
      <c r="F105" s="46"/>
      <c r="G105" s="45"/>
      <c r="H105" s="45"/>
      <c r="I105" s="45"/>
      <c r="J105" s="45"/>
      <c r="K105" s="45"/>
      <c r="L105" s="45"/>
      <c r="M105" s="45"/>
      <c r="N105" s="45">
        <v>4.706964915874604E-5</v>
      </c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45">
        <v>557.0886129736945</v>
      </c>
      <c r="B106" s="45"/>
      <c r="C106" s="45"/>
      <c r="D106" s="46"/>
      <c r="E106" s="46"/>
      <c r="F106" s="46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>
        <v>9.070130247070347</v>
      </c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45">
        <v>240.49129866347164</v>
      </c>
      <c r="B107" s="45"/>
      <c r="C107" s="45"/>
      <c r="D107" s="46"/>
      <c r="E107" s="46"/>
      <c r="F107" s="46">
        <v>0.22</v>
      </c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>
        <v>6.495828692005734</v>
      </c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45">
        <v>231.71395666321874</v>
      </c>
      <c r="B108" s="45"/>
      <c r="C108" s="45"/>
      <c r="D108" s="46"/>
      <c r="E108" s="46"/>
      <c r="F108" s="46">
        <v>0.207</v>
      </c>
      <c r="G108" s="45"/>
      <c r="H108" s="45"/>
      <c r="I108" s="45"/>
      <c r="J108" s="45"/>
      <c r="K108" s="45"/>
      <c r="L108" s="45"/>
      <c r="M108" s="45"/>
      <c r="N108" s="45">
        <v>5.234396031055482E-5</v>
      </c>
      <c r="O108" s="45"/>
      <c r="P108" s="45"/>
      <c r="Q108" s="45"/>
      <c r="R108" s="45">
        <v>8.928607302440055</v>
      </c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45">
        <v>224.37293714238092</v>
      </c>
      <c r="B109" s="45"/>
      <c r="C109" s="45"/>
      <c r="D109" s="46"/>
      <c r="E109" s="46"/>
      <c r="F109" s="46">
        <v>0.18</v>
      </c>
      <c r="G109" s="45"/>
      <c r="H109" s="45"/>
      <c r="I109" s="45"/>
      <c r="J109" s="45"/>
      <c r="K109" s="45"/>
      <c r="L109" s="45"/>
      <c r="M109" s="45"/>
      <c r="N109" s="45">
        <v>4.768433485830127E-5</v>
      </c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45">
        <v>218.64190963209197</v>
      </c>
      <c r="B110" s="45"/>
      <c r="C110" s="45"/>
      <c r="D110" s="46"/>
      <c r="E110" s="46"/>
      <c r="F110" s="46">
        <v>0.18</v>
      </c>
      <c r="G110" s="45"/>
      <c r="H110" s="45"/>
      <c r="I110" s="45"/>
      <c r="J110" s="45"/>
      <c r="K110" s="45"/>
      <c r="L110" s="45"/>
      <c r="M110" s="45"/>
      <c r="N110" s="45">
        <v>5.276758754039307E-5</v>
      </c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45">
        <v>211.2109905992493</v>
      </c>
      <c r="B111" s="45"/>
      <c r="C111" s="45"/>
      <c r="D111" s="46"/>
      <c r="E111" s="46"/>
      <c r="F111" s="46">
        <v>0.18</v>
      </c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45">
        <v>204.41014734056452</v>
      </c>
      <c r="B112" s="45"/>
      <c r="C112" s="45"/>
      <c r="D112" s="46"/>
      <c r="E112" s="46"/>
      <c r="F112" s="46">
        <v>0.177</v>
      </c>
      <c r="G112" s="45"/>
      <c r="H112" s="45"/>
      <c r="I112" s="45"/>
      <c r="J112" s="45"/>
      <c r="K112" s="45"/>
      <c r="L112" s="45"/>
      <c r="M112" s="45"/>
      <c r="N112" s="45">
        <v>4.460827848542729E-5</v>
      </c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45">
        <v>198.09195916803296</v>
      </c>
      <c r="B113" s="45"/>
      <c r="C113" s="45"/>
      <c r="D113" s="46"/>
      <c r="E113" s="46"/>
      <c r="F113" s="46">
        <v>0.153</v>
      </c>
      <c r="G113" s="45"/>
      <c r="H113" s="45"/>
      <c r="I113" s="45"/>
      <c r="J113" s="45"/>
      <c r="K113" s="45"/>
      <c r="L113" s="45"/>
      <c r="M113" s="45"/>
      <c r="N113" s="45">
        <v>1.580271331652573E-5</v>
      </c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45">
        <v>192.351681880669</v>
      </c>
      <c r="B114" s="45"/>
      <c r="C114" s="45"/>
      <c r="D114" s="46"/>
      <c r="E114" s="46"/>
      <c r="F114" s="46">
        <v>0.15</v>
      </c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45">
        <v>187.67424939485943</v>
      </c>
      <c r="B115" s="45"/>
      <c r="C115" s="45"/>
      <c r="D115" s="46"/>
      <c r="E115" s="46"/>
      <c r="F115" s="46"/>
      <c r="G115" s="45"/>
      <c r="H115" s="45"/>
      <c r="I115" s="45"/>
      <c r="J115" s="45"/>
      <c r="K115" s="45"/>
      <c r="L115" s="45"/>
      <c r="M115" s="45"/>
      <c r="N115" s="45">
        <v>3.35053302935234E-5</v>
      </c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45">
        <v>184.1731550141582</v>
      </c>
      <c r="B116" s="45"/>
      <c r="C116" s="45"/>
      <c r="D116" s="46"/>
      <c r="E116" s="46"/>
      <c r="F116" s="46"/>
      <c r="G116" s="45"/>
      <c r="H116" s="45"/>
      <c r="I116" s="45"/>
      <c r="J116" s="45"/>
      <c r="K116" s="45"/>
      <c r="L116" s="45"/>
      <c r="M116" s="45"/>
      <c r="N116" s="45">
        <v>3.472464846839131E-5</v>
      </c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45">
        <v>179.0549255768008</v>
      </c>
      <c r="B117" s="45"/>
      <c r="C117" s="45"/>
      <c r="D117" s="46"/>
      <c r="E117" s="46"/>
      <c r="F117" s="46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45">
        <v>174.29915718569188</v>
      </c>
      <c r="B118" s="45"/>
      <c r="C118" s="45"/>
      <c r="D118" s="46"/>
      <c r="E118" s="46"/>
      <c r="F118" s="46"/>
      <c r="G118" s="45"/>
      <c r="H118" s="45"/>
      <c r="I118" s="45"/>
      <c r="J118" s="45"/>
      <c r="K118" s="45"/>
      <c r="L118" s="45"/>
      <c r="M118" s="45"/>
      <c r="N118" s="45">
        <v>3.036589700899931E-5</v>
      </c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45">
        <v>261.4675360079584</v>
      </c>
      <c r="B119" s="45"/>
      <c r="C119" s="45"/>
      <c r="D119" s="46"/>
      <c r="E119" s="46"/>
      <c r="F119" s="46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>
        <v>6.7460524450163595</v>
      </c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15.75" customHeight="1">
      <c r="A120" s="45">
        <v>4677.944469865824</v>
      </c>
      <c r="B120" s="45"/>
      <c r="C120" s="45"/>
      <c r="D120" s="46"/>
      <c r="E120" s="46"/>
      <c r="F120" s="46">
        <v>0.12</v>
      </c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45">
        <v>4567.6823577229925</v>
      </c>
      <c r="B121" s="45"/>
      <c r="C121" s="45"/>
      <c r="D121" s="46"/>
      <c r="E121" s="46"/>
      <c r="F121" s="46">
        <v>0.12</v>
      </c>
      <c r="G121" s="45"/>
      <c r="H121" s="45"/>
      <c r="I121" s="45"/>
      <c r="J121" s="45"/>
      <c r="K121" s="45"/>
      <c r="L121" s="45"/>
      <c r="M121" s="45"/>
      <c r="N121" s="45">
        <v>2.499874107059357E-4</v>
      </c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45">
        <v>4516.464759303828</v>
      </c>
      <c r="B122" s="45"/>
      <c r="C122" s="45"/>
      <c r="D122" s="46"/>
      <c r="E122" s="46"/>
      <c r="F122" s="46">
        <v>0.12</v>
      </c>
      <c r="G122" s="45"/>
      <c r="H122" s="45"/>
      <c r="I122" s="45"/>
      <c r="J122" s="45"/>
      <c r="K122" s="45"/>
      <c r="L122" s="45"/>
      <c r="M122" s="45"/>
      <c r="N122" s="45">
        <v>2.1910950391855436E-4</v>
      </c>
      <c r="O122" s="45"/>
      <c r="P122" s="45"/>
      <c r="Q122" s="45"/>
      <c r="R122" s="45">
        <v>14.023008250787479</v>
      </c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45">
        <v>4404.181600610876</v>
      </c>
      <c r="B123" s="45"/>
      <c r="C123" s="45"/>
      <c r="D123" s="46"/>
      <c r="E123" s="46"/>
      <c r="F123" s="46">
        <v>0.118</v>
      </c>
      <c r="G123" s="45"/>
      <c r="H123" s="45"/>
      <c r="I123" s="45"/>
      <c r="J123" s="45"/>
      <c r="K123" s="45"/>
      <c r="L123" s="45"/>
      <c r="M123" s="45"/>
      <c r="N123" s="45">
        <v>2.1353322320713235E-4</v>
      </c>
      <c r="O123" s="45"/>
      <c r="P123" s="45"/>
      <c r="Q123" s="45"/>
      <c r="R123" s="45">
        <v>15.37439207091353</v>
      </c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45">
        <v>4296.894638716368</v>
      </c>
      <c r="B124" s="45"/>
      <c r="C124" s="45"/>
      <c r="D124" s="46"/>
      <c r="E124" s="46"/>
      <c r="F124" s="46">
        <v>0.11</v>
      </c>
      <c r="G124" s="45"/>
      <c r="H124" s="45"/>
      <c r="I124" s="45"/>
      <c r="J124" s="45">
        <v>5.6597523358963135E-5</v>
      </c>
      <c r="K124" s="45"/>
      <c r="L124" s="45"/>
      <c r="M124" s="45"/>
      <c r="N124" s="45">
        <v>1.714572031168589E-4</v>
      </c>
      <c r="O124" s="45"/>
      <c r="P124" s="45"/>
      <c r="Q124" s="45"/>
      <c r="R124" s="45">
        <v>16.64633039969504</v>
      </c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45">
        <v>4191.352726405699</v>
      </c>
      <c r="B125" s="45"/>
      <c r="C125" s="45"/>
      <c r="D125" s="46"/>
      <c r="E125" s="46"/>
      <c r="F125" s="46">
        <v>0.11</v>
      </c>
      <c r="G125" s="45"/>
      <c r="H125" s="45"/>
      <c r="I125" s="45"/>
      <c r="J125" s="45">
        <v>6.650165605343489E-5</v>
      </c>
      <c r="K125" s="45"/>
      <c r="L125" s="45"/>
      <c r="M125" s="45"/>
      <c r="N125" s="45">
        <v>1.962609849381859E-4</v>
      </c>
      <c r="O125" s="45"/>
      <c r="P125" s="45"/>
      <c r="Q125" s="45"/>
      <c r="R125" s="45">
        <v>17.841907721653264</v>
      </c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15.75" customHeight="1">
      <c r="A126" s="45">
        <v>4084.584545529257</v>
      </c>
      <c r="B126" s="45"/>
      <c r="C126" s="45"/>
      <c r="D126" s="46"/>
      <c r="E126" s="46"/>
      <c r="F126" s="46">
        <v>0.105</v>
      </c>
      <c r="G126" s="45"/>
      <c r="H126" s="45"/>
      <c r="I126" s="45"/>
      <c r="J126" s="45"/>
      <c r="K126" s="45"/>
      <c r="L126" s="45"/>
      <c r="M126" s="45"/>
      <c r="N126" s="45">
        <v>1.454002933292874E-4</v>
      </c>
      <c r="O126" s="45"/>
      <c r="P126" s="45"/>
      <c r="Q126" s="45"/>
      <c r="R126" s="45">
        <v>23.70656956455773</v>
      </c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15.75" customHeight="1">
      <c r="A127" s="45">
        <v>4001.6440502024516</v>
      </c>
      <c r="B127" s="45"/>
      <c r="C127" s="45"/>
      <c r="D127" s="46"/>
      <c r="E127" s="46"/>
      <c r="F127" s="46">
        <v>0.105</v>
      </c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>
        <v>23.102122160941704</v>
      </c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15.75" customHeight="1">
      <c r="A128" s="45">
        <v>3914.9550846198076</v>
      </c>
      <c r="B128" s="45"/>
      <c r="C128" s="45"/>
      <c r="D128" s="46"/>
      <c r="E128" s="46"/>
      <c r="F128" s="46">
        <v>0.105</v>
      </c>
      <c r="G128" s="45"/>
      <c r="H128" s="45"/>
      <c r="I128" s="45"/>
      <c r="J128" s="45"/>
      <c r="K128" s="45"/>
      <c r="L128" s="45"/>
      <c r="M128" s="45"/>
      <c r="N128" s="45">
        <v>1.4862700177301503E-4</v>
      </c>
      <c r="O128" s="45"/>
      <c r="P128" s="45"/>
      <c r="Q128" s="45"/>
      <c r="R128" s="45">
        <v>25.52180838526521</v>
      </c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15.75" customHeight="1">
      <c r="A129" s="45">
        <v>3822.327277438547</v>
      </c>
      <c r="B129" s="45"/>
      <c r="C129" s="45"/>
      <c r="D129" s="46"/>
      <c r="E129" s="46"/>
      <c r="F129" s="46">
        <v>0.105</v>
      </c>
      <c r="G129" s="45"/>
      <c r="H129" s="45"/>
      <c r="I129" s="45"/>
      <c r="J129" s="45">
        <v>6.148611950852095E-5</v>
      </c>
      <c r="K129" s="45"/>
      <c r="L129" s="45"/>
      <c r="M129" s="45"/>
      <c r="N129" s="45">
        <v>1.7713858239359607E-4</v>
      </c>
      <c r="O129" s="45"/>
      <c r="P129" s="45"/>
      <c r="Q129" s="45"/>
      <c r="R129" s="45">
        <v>27.815149301473763</v>
      </c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15.75" customHeight="1">
      <c r="A130" s="45">
        <v>3747.0241425502986</v>
      </c>
      <c r="B130" s="45"/>
      <c r="C130" s="45"/>
      <c r="D130" s="46"/>
      <c r="E130" s="46"/>
      <c r="F130" s="46">
        <v>0.105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>
        <v>28.56261496452523</v>
      </c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15.75" customHeight="1">
      <c r="A131" s="45">
        <v>3658.6984277417655</v>
      </c>
      <c r="B131" s="45"/>
      <c r="C131" s="45"/>
      <c r="D131" s="46"/>
      <c r="E131" s="46"/>
      <c r="F131" s="46">
        <v>0.105</v>
      </c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45">
        <v>4970.7242954920575</v>
      </c>
      <c r="B132" s="45"/>
      <c r="C132" s="45"/>
      <c r="D132" s="46"/>
      <c r="E132" s="46"/>
      <c r="F132" s="46">
        <v>0.105</v>
      </c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45">
        <v>820.3486194315262</v>
      </c>
      <c r="B133" s="45"/>
      <c r="C133" s="45"/>
      <c r="D133" s="46"/>
      <c r="E133" s="46"/>
      <c r="F133" s="46">
        <v>0.22</v>
      </c>
      <c r="G133" s="45"/>
      <c r="H133" s="45"/>
      <c r="I133" s="45"/>
      <c r="J133" s="45">
        <v>5.175260073196084E-4</v>
      </c>
      <c r="K133" s="45"/>
      <c r="L133" s="45"/>
      <c r="M133" s="45"/>
      <c r="N133" s="45"/>
      <c r="O133" s="45"/>
      <c r="P133" s="45"/>
      <c r="Q133" s="45"/>
      <c r="R133" s="45">
        <v>25.579947317786548</v>
      </c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45">
        <v>806.3673596918616</v>
      </c>
      <c r="B134" s="45"/>
      <c r="C134" s="45"/>
      <c r="D134" s="46"/>
      <c r="E134" s="46"/>
      <c r="F134" s="46">
        <v>0.207</v>
      </c>
      <c r="G134" s="45"/>
      <c r="H134" s="45"/>
      <c r="I134" s="45"/>
      <c r="J134" s="45">
        <v>4.601489956966476E-4</v>
      </c>
      <c r="K134" s="45"/>
      <c r="L134" s="45"/>
      <c r="M134" s="45"/>
      <c r="N134" s="45">
        <v>6.175924310210466E-4</v>
      </c>
      <c r="O134" s="45"/>
      <c r="P134" s="45"/>
      <c r="Q134" s="45"/>
      <c r="R134" s="45">
        <v>25.885284337667137</v>
      </c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45">
        <v>792.3959921127853</v>
      </c>
      <c r="B135" s="45"/>
      <c r="C135" s="45"/>
      <c r="D135" s="46"/>
      <c r="E135" s="46"/>
      <c r="F135" s="46">
        <v>0.18</v>
      </c>
      <c r="G135" s="45"/>
      <c r="H135" s="45"/>
      <c r="I135" s="45"/>
      <c r="J135" s="45">
        <v>4.2100030385756393E-4</v>
      </c>
      <c r="K135" s="45"/>
      <c r="L135" s="45"/>
      <c r="M135" s="45"/>
      <c r="N135" s="45">
        <v>5.604417886804435E-4</v>
      </c>
      <c r="O135" s="45"/>
      <c r="P135" s="45"/>
      <c r="Q135" s="45"/>
      <c r="R135" s="45">
        <v>35.083358654796996</v>
      </c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45">
        <v>774.5733043421784</v>
      </c>
      <c r="B136" s="45"/>
      <c r="C136" s="45"/>
      <c r="D136" s="46"/>
      <c r="E136" s="46"/>
      <c r="F136" s="46">
        <v>0.18</v>
      </c>
      <c r="G136" s="45"/>
      <c r="H136" s="45"/>
      <c r="I136" s="45"/>
      <c r="J136" s="45">
        <v>3.6533726428497696E-4</v>
      </c>
      <c r="K136" s="45"/>
      <c r="L136" s="45"/>
      <c r="M136" s="45"/>
      <c r="N136" s="45">
        <v>4.2738660917147306E-4</v>
      </c>
      <c r="O136" s="45"/>
      <c r="P136" s="45"/>
      <c r="Q136" s="45"/>
      <c r="R136" s="45">
        <v>51.031236915996786</v>
      </c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15.75" customHeight="1">
      <c r="A137" s="45">
        <v>757.1119841642376</v>
      </c>
      <c r="B137" s="45"/>
      <c r="C137" s="45"/>
      <c r="D137" s="46"/>
      <c r="E137" s="46"/>
      <c r="F137" s="46">
        <v>0.18</v>
      </c>
      <c r="G137" s="45"/>
      <c r="H137" s="45"/>
      <c r="I137" s="45"/>
      <c r="J137" s="45">
        <v>2.8790242478760845E-4</v>
      </c>
      <c r="K137" s="45"/>
      <c r="L137" s="45"/>
      <c r="M137" s="45"/>
      <c r="N137" s="45">
        <v>3.33345846739378E-4</v>
      </c>
      <c r="O137" s="45"/>
      <c r="P137" s="45"/>
      <c r="Q137" s="45"/>
      <c r="R137" s="45">
        <v>31.612815270796222</v>
      </c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45">
        <v>737.2837187963867</v>
      </c>
      <c r="B138" s="45"/>
      <c r="C138" s="45"/>
      <c r="D138" s="46"/>
      <c r="E138" s="46"/>
      <c r="F138" s="46">
        <v>0.177</v>
      </c>
      <c r="G138" s="45"/>
      <c r="H138" s="45"/>
      <c r="I138" s="45"/>
      <c r="J138" s="45">
        <v>3.3153689150023323E-4</v>
      </c>
      <c r="K138" s="45"/>
      <c r="L138" s="45"/>
      <c r="M138" s="45"/>
      <c r="N138" s="45">
        <v>3.9405997773849064E-4</v>
      </c>
      <c r="O138" s="45"/>
      <c r="P138" s="45"/>
      <c r="Q138" s="45"/>
      <c r="R138" s="45">
        <v>36.197576243201645</v>
      </c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45">
        <v>717.2445926395729</v>
      </c>
      <c r="B139" s="45"/>
      <c r="C139" s="45"/>
      <c r="D139" s="46"/>
      <c r="E139" s="46"/>
      <c r="F139" s="46">
        <v>0.153</v>
      </c>
      <c r="G139" s="45"/>
      <c r="H139" s="45"/>
      <c r="I139" s="45"/>
      <c r="J139" s="45">
        <v>2.3118723825161792E-4</v>
      </c>
      <c r="K139" s="45"/>
      <c r="L139" s="45"/>
      <c r="M139" s="45"/>
      <c r="N139" s="45">
        <v>1.883550801865886E-4</v>
      </c>
      <c r="O139" s="45"/>
      <c r="P139" s="45"/>
      <c r="Q139" s="45"/>
      <c r="R139" s="45">
        <v>44.69442580698712</v>
      </c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45">
        <v>697.1351671299312</v>
      </c>
      <c r="B140" s="45"/>
      <c r="C140" s="45"/>
      <c r="D140" s="46"/>
      <c r="E140" s="46"/>
      <c r="F140" s="46">
        <v>0.15</v>
      </c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45">
        <v>682.7052660904008</v>
      </c>
      <c r="B141" s="45"/>
      <c r="C141" s="45"/>
      <c r="D141" s="46"/>
      <c r="E141" s="46"/>
      <c r="F141" s="46"/>
      <c r="G141" s="45"/>
      <c r="H141" s="45"/>
      <c r="I141" s="45"/>
      <c r="J141" s="45">
        <v>2.500534398492571E-4</v>
      </c>
      <c r="K141" s="45"/>
      <c r="L141" s="45"/>
      <c r="M141" s="45"/>
      <c r="N141" s="45">
        <v>2.715795617982422E-4</v>
      </c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45">
        <v>664.300974410921</v>
      </c>
      <c r="B142" s="45"/>
      <c r="C142" s="45"/>
      <c r="D142" s="46"/>
      <c r="E142" s="46"/>
      <c r="F142" s="46"/>
      <c r="G142" s="45"/>
      <c r="H142" s="45"/>
      <c r="I142" s="45"/>
      <c r="J142" s="45">
        <v>2.8066147580754015E-4</v>
      </c>
      <c r="K142" s="45"/>
      <c r="L142" s="45"/>
      <c r="M142" s="45"/>
      <c r="N142" s="45">
        <v>3.254116591252069E-4</v>
      </c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45">
        <v>647.4124866076469</v>
      </c>
      <c r="B143" s="45"/>
      <c r="C143" s="45"/>
      <c r="D143" s="46"/>
      <c r="E143" s="46"/>
      <c r="F143" s="46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45">
        <v>630.997064825846</v>
      </c>
      <c r="B144" s="45"/>
      <c r="C144" s="45"/>
      <c r="D144" s="46"/>
      <c r="E144" s="46"/>
      <c r="F144" s="46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45">
        <v>881.259149115029</v>
      </c>
      <c r="B145" s="45"/>
      <c r="C145" s="45"/>
      <c r="D145" s="46"/>
      <c r="E145" s="46"/>
      <c r="F145" s="46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>
        <v>18.872728715080655</v>
      </c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45">
        <v>57.261502444254155</v>
      </c>
      <c r="B146" s="45"/>
      <c r="C146" s="45"/>
      <c r="D146" s="46"/>
      <c r="E146" s="46"/>
      <c r="F146" s="46"/>
      <c r="G146" s="45"/>
      <c r="H146" s="45"/>
      <c r="I146" s="45"/>
      <c r="J146" s="45">
        <v>5.0858424053209E-4</v>
      </c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45">
        <v>56.38393176802453</v>
      </c>
      <c r="B147" s="45"/>
      <c r="C147" s="45"/>
      <c r="D147" s="46"/>
      <c r="E147" s="46"/>
      <c r="F147" s="46"/>
      <c r="G147" s="45"/>
      <c r="H147" s="45"/>
      <c r="I147" s="45"/>
      <c r="J147" s="45">
        <v>4.7995676632814295E-4</v>
      </c>
      <c r="K147" s="45"/>
      <c r="L147" s="45"/>
      <c r="M147" s="45"/>
      <c r="N147" s="45">
        <v>6.139310652350224E-5</v>
      </c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45">
        <v>54.819156584250635</v>
      </c>
      <c r="B148" s="45"/>
      <c r="C148" s="45"/>
      <c r="D148" s="46"/>
      <c r="E148" s="46"/>
      <c r="F148" s="46"/>
      <c r="G148" s="45"/>
      <c r="H148" s="45"/>
      <c r="I148" s="45"/>
      <c r="J148" s="45">
        <v>4.4975387917870646E-4</v>
      </c>
      <c r="K148" s="45"/>
      <c r="L148" s="45"/>
      <c r="M148" s="45"/>
      <c r="N148" s="45">
        <v>5.338191080677253E-5</v>
      </c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45">
        <v>53.48077312731674</v>
      </c>
      <c r="B149" s="45"/>
      <c r="C149" s="45"/>
      <c r="D149" s="46"/>
      <c r="E149" s="46"/>
      <c r="F149" s="46"/>
      <c r="G149" s="45"/>
      <c r="H149" s="45"/>
      <c r="I149" s="45"/>
      <c r="J149" s="45">
        <v>4.2383591777156427E-4</v>
      </c>
      <c r="K149" s="45"/>
      <c r="L149" s="45"/>
      <c r="M149" s="45"/>
      <c r="N149" s="45">
        <v>5.372728976516278E-5</v>
      </c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45">
        <v>51.96670670948175</v>
      </c>
      <c r="B150" s="45"/>
      <c r="C150" s="45"/>
      <c r="D150" s="46"/>
      <c r="E150" s="46"/>
      <c r="F150" s="46"/>
      <c r="G150" s="45"/>
      <c r="H150" s="45"/>
      <c r="I150" s="45"/>
      <c r="J150" s="45">
        <v>3.559450457571049E-4</v>
      </c>
      <c r="K150" s="45"/>
      <c r="L150" s="45"/>
      <c r="M150" s="45"/>
      <c r="N150" s="45">
        <v>3.5833269647223496E-5</v>
      </c>
      <c r="O150" s="45"/>
      <c r="P150" s="45"/>
      <c r="Q150" s="45"/>
      <c r="R150" s="45">
        <v>0.9994816947056141</v>
      </c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45">
        <v>50.59908407928659</v>
      </c>
      <c r="B151" s="45"/>
      <c r="C151" s="45"/>
      <c r="D151" s="46"/>
      <c r="E151" s="46"/>
      <c r="F151" s="46"/>
      <c r="G151" s="45"/>
      <c r="H151" s="45"/>
      <c r="I151" s="45"/>
      <c r="J151" s="45">
        <v>3.8601684687681806E-4</v>
      </c>
      <c r="K151" s="45"/>
      <c r="L151" s="45"/>
      <c r="M151" s="45"/>
      <c r="N151" s="45">
        <v>4.6842251235716214E-5</v>
      </c>
      <c r="O151" s="45"/>
      <c r="P151" s="45"/>
      <c r="Q151" s="45"/>
      <c r="R151" s="45">
        <v>1.672937544132722</v>
      </c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45">
        <v>49.33464267694753</v>
      </c>
      <c r="B152" s="45"/>
      <c r="C152" s="45"/>
      <c r="D152" s="46"/>
      <c r="E152" s="46"/>
      <c r="F152" s="46">
        <v>0.464</v>
      </c>
      <c r="G152" s="45"/>
      <c r="H152" s="45"/>
      <c r="I152" s="45"/>
      <c r="J152" s="45">
        <v>3.1197135927710077E-4</v>
      </c>
      <c r="K152" s="45"/>
      <c r="L152" s="45"/>
      <c r="M152" s="45"/>
      <c r="N152" s="45">
        <v>2.6998698431917693E-5</v>
      </c>
      <c r="O152" s="45"/>
      <c r="P152" s="45"/>
      <c r="Q152" s="45"/>
      <c r="R152" s="45">
        <v>1.9059961975900443</v>
      </c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45">
        <v>48.0032307396799</v>
      </c>
      <c r="B153" s="45"/>
      <c r="C153" s="45"/>
      <c r="D153" s="46"/>
      <c r="E153" s="46"/>
      <c r="F153" s="46">
        <v>0.47</v>
      </c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>
        <v>2.159164860873787</v>
      </c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45">
        <v>46.72929561740584</v>
      </c>
      <c r="B154" s="45"/>
      <c r="C154" s="45"/>
      <c r="D154" s="46"/>
      <c r="E154" s="46"/>
      <c r="F154" s="46">
        <v>0.432</v>
      </c>
      <c r="G154" s="45"/>
      <c r="H154" s="45"/>
      <c r="I154" s="45"/>
      <c r="J154" s="45">
        <v>3.059041029406406E-4</v>
      </c>
      <c r="K154" s="45"/>
      <c r="L154" s="45"/>
      <c r="M154" s="45"/>
      <c r="N154" s="45">
        <v>2.8072483748214224E-5</v>
      </c>
      <c r="O154" s="45"/>
      <c r="P154" s="45"/>
      <c r="Q154" s="45"/>
      <c r="R154" s="45">
        <v>2.000453788889235</v>
      </c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45">
        <v>45.50865442116445</v>
      </c>
      <c r="B155" s="45"/>
      <c r="C155" s="45"/>
      <c r="D155" s="46"/>
      <c r="E155" s="46"/>
      <c r="F155" s="46">
        <v>0.654</v>
      </c>
      <c r="G155" s="45"/>
      <c r="H155" s="45"/>
      <c r="I155" s="45"/>
      <c r="J155" s="45">
        <v>3.330859187529881E-4</v>
      </c>
      <c r="K155" s="45"/>
      <c r="L155" s="45"/>
      <c r="M155" s="45"/>
      <c r="N155" s="45">
        <v>3.8864043718366986E-5</v>
      </c>
      <c r="O155" s="45"/>
      <c r="P155" s="45"/>
      <c r="Q155" s="45"/>
      <c r="R155" s="45">
        <v>2.411918311028154</v>
      </c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45">
        <v>44.31997087758538</v>
      </c>
      <c r="B156" s="45"/>
      <c r="C156" s="45"/>
      <c r="D156" s="46"/>
      <c r="E156" s="46"/>
      <c r="F156" s="46">
        <v>0.565</v>
      </c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>
        <v>4.661238107429713</v>
      </c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45">
        <v>43.13469108094863</v>
      </c>
      <c r="B157" s="45"/>
      <c r="C157" s="45"/>
      <c r="D157" s="46"/>
      <c r="E157" s="46"/>
      <c r="F157" s="46">
        <v>0.438</v>
      </c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>
        <v>1.6437081977800412</v>
      </c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45">
        <v>60.72843422143283</v>
      </c>
      <c r="B158" s="45"/>
      <c r="C158" s="45"/>
      <c r="D158" s="46"/>
      <c r="E158" s="46"/>
      <c r="F158" s="46">
        <v>0.284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45">
        <v>183.90614276719253</v>
      </c>
      <c r="B159" s="45"/>
      <c r="C159" s="45"/>
      <c r="D159" s="46"/>
      <c r="E159" s="46"/>
      <c r="F159" s="46"/>
      <c r="G159" s="45"/>
      <c r="H159" s="45"/>
      <c r="I159" s="45"/>
      <c r="J159" s="45">
        <v>6.840975426994588E-4</v>
      </c>
      <c r="K159" s="45"/>
      <c r="L159" s="45"/>
      <c r="M159" s="45"/>
      <c r="N159" s="45"/>
      <c r="O159" s="45"/>
      <c r="P159" s="45"/>
      <c r="Q159" s="45"/>
      <c r="R159" s="45">
        <v>17.60030177513964</v>
      </c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45">
        <v>181.10921004016376</v>
      </c>
      <c r="B160" s="45"/>
      <c r="C160" s="45"/>
      <c r="D160" s="46"/>
      <c r="E160" s="46"/>
      <c r="F160" s="46"/>
      <c r="G160" s="45"/>
      <c r="H160" s="45"/>
      <c r="I160" s="45"/>
      <c r="J160" s="45">
        <v>5.877066051085977E-4</v>
      </c>
      <c r="K160" s="45"/>
      <c r="L160" s="45"/>
      <c r="M160" s="45"/>
      <c r="N160" s="45">
        <v>3.481262084342255E-4</v>
      </c>
      <c r="O160" s="45"/>
      <c r="P160" s="45"/>
      <c r="Q160" s="45"/>
      <c r="R160" s="45">
        <v>29.385330255429885</v>
      </c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45">
        <v>179.0105551212578</v>
      </c>
      <c r="B161" s="45"/>
      <c r="C161" s="45"/>
      <c r="D161" s="46"/>
      <c r="E161" s="46"/>
      <c r="F161" s="46"/>
      <c r="G161" s="45"/>
      <c r="H161" s="45"/>
      <c r="I161" s="45"/>
      <c r="J161" s="45">
        <v>5.611538539099307E-4</v>
      </c>
      <c r="K161" s="45"/>
      <c r="L161" s="45"/>
      <c r="M161" s="45"/>
      <c r="N161" s="45">
        <v>3.463080375694545E-4</v>
      </c>
      <c r="O161" s="45"/>
      <c r="P161" s="45"/>
      <c r="Q161" s="45"/>
      <c r="R161" s="45">
        <v>32.584653125131396</v>
      </c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45">
        <v>177.36006176971097</v>
      </c>
      <c r="B162" s="45"/>
      <c r="C162" s="45"/>
      <c r="D162" s="46"/>
      <c r="E162" s="46"/>
      <c r="F162" s="46"/>
      <c r="G162" s="45"/>
      <c r="H162" s="45"/>
      <c r="I162" s="45"/>
      <c r="J162" s="45">
        <v>5.994986679265587E-4</v>
      </c>
      <c r="K162" s="45"/>
      <c r="L162" s="45"/>
      <c r="M162" s="45"/>
      <c r="N162" s="45">
        <v>4.0083234539709206E-4</v>
      </c>
      <c r="O162" s="45"/>
      <c r="P162" s="45"/>
      <c r="Q162" s="45"/>
      <c r="R162" s="45">
        <v>33.30548155147549</v>
      </c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45">
        <v>175.51453024532492</v>
      </c>
      <c r="B163" s="45"/>
      <c r="C163" s="45"/>
      <c r="D163" s="46"/>
      <c r="E163" s="46"/>
      <c r="F163" s="46"/>
      <c r="G163" s="45"/>
      <c r="H163" s="45"/>
      <c r="I163" s="45"/>
      <c r="J163" s="45">
        <v>5.347822932444383E-4</v>
      </c>
      <c r="K163" s="45"/>
      <c r="L163" s="45"/>
      <c r="M163" s="45"/>
      <c r="N163" s="45">
        <v>4.4061185717322887E-4</v>
      </c>
      <c r="O163" s="45"/>
      <c r="P163" s="45"/>
      <c r="Q163" s="45"/>
      <c r="R163" s="45">
        <v>31.56261868320755</v>
      </c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45">
        <v>172.89951477195902</v>
      </c>
      <c r="B164" s="45"/>
      <c r="C164" s="45"/>
      <c r="D164" s="46"/>
      <c r="E164" s="46"/>
      <c r="F164" s="46"/>
      <c r="G164" s="45"/>
      <c r="H164" s="45"/>
      <c r="I164" s="45"/>
      <c r="J164" s="45">
        <v>5.793657798929784E-4</v>
      </c>
      <c r="K164" s="45"/>
      <c r="L164" s="45"/>
      <c r="M164" s="45"/>
      <c r="N164" s="45">
        <v>3.8969751421903356E-4</v>
      </c>
      <c r="O164" s="45"/>
      <c r="P164" s="45"/>
      <c r="Q164" s="45"/>
      <c r="R164" s="45">
        <v>33.007939966540256</v>
      </c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45">
        <v>170.34057998911476</v>
      </c>
      <c r="B165" s="45"/>
      <c r="C165" s="45"/>
      <c r="D165" s="46"/>
      <c r="E165" s="46"/>
      <c r="F165" s="46"/>
      <c r="G165" s="45"/>
      <c r="H165" s="45"/>
      <c r="I165" s="45"/>
      <c r="J165" s="45">
        <v>5.367411699141253E-4</v>
      </c>
      <c r="K165" s="45"/>
      <c r="L165" s="45"/>
      <c r="M165" s="45"/>
      <c r="N165" s="45">
        <v>4.3595595335042873E-4</v>
      </c>
      <c r="O165" s="45"/>
      <c r="P165" s="45"/>
      <c r="Q165" s="45"/>
      <c r="R165" s="45">
        <v>33.76221185052522</v>
      </c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45">
        <v>168.17064794586474</v>
      </c>
      <c r="B166" s="45"/>
      <c r="C166" s="45"/>
      <c r="D166" s="46"/>
      <c r="E166" s="46"/>
      <c r="F166" s="46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>
        <v>33.51580094768666</v>
      </c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15.75" customHeight="1">
      <c r="A167" s="45">
        <v>165.6348055962844</v>
      </c>
      <c r="B167" s="45"/>
      <c r="C167" s="45"/>
      <c r="D167" s="46"/>
      <c r="E167" s="46"/>
      <c r="F167" s="46"/>
      <c r="G167" s="45"/>
      <c r="H167" s="45"/>
      <c r="I167" s="45"/>
      <c r="J167" s="45">
        <v>3.536303993550573E-4</v>
      </c>
      <c r="K167" s="45"/>
      <c r="L167" s="45"/>
      <c r="M167" s="45"/>
      <c r="N167" s="45">
        <v>2.9352720895083805E-4</v>
      </c>
      <c r="O167" s="45"/>
      <c r="P167" s="45"/>
      <c r="Q167" s="45"/>
      <c r="R167" s="45">
        <v>31.664382064476854</v>
      </c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45">
        <v>162.93590185970208</v>
      </c>
      <c r="B168" s="45"/>
      <c r="C168" s="45"/>
      <c r="D168" s="46"/>
      <c r="E168" s="46"/>
      <c r="F168" s="46"/>
      <c r="G168" s="45"/>
      <c r="H168" s="45"/>
      <c r="I168" s="45"/>
      <c r="J168" s="45">
        <v>5.025666363205019E-4</v>
      </c>
      <c r="K168" s="45"/>
      <c r="L168" s="45"/>
      <c r="M168" s="45"/>
      <c r="N168" s="45">
        <v>3.6871749547389657E-4</v>
      </c>
      <c r="O168" s="45"/>
      <c r="P168" s="45"/>
      <c r="Q168" s="45"/>
      <c r="R168" s="45">
        <v>29.98431541012536</v>
      </c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45">
        <v>160.03647775543976</v>
      </c>
      <c r="B169" s="45"/>
      <c r="C169" s="45"/>
      <c r="D169" s="46"/>
      <c r="E169" s="46"/>
      <c r="F169" s="46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45">
        <v>156.77253105507882</v>
      </c>
      <c r="B170" s="45"/>
      <c r="C170" s="45"/>
      <c r="D170" s="46"/>
      <c r="E170" s="46"/>
      <c r="F170" s="46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45">
        <v>192.93819010110263</v>
      </c>
      <c r="B171" s="45"/>
      <c r="C171" s="45"/>
      <c r="D171" s="46"/>
      <c r="E171" s="46"/>
      <c r="F171" s="46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>
        <v>18.039427866217125</v>
      </c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45">
        <v>5474.462928507498</v>
      </c>
      <c r="B172" s="45"/>
      <c r="C172" s="45"/>
      <c r="D172" s="46"/>
      <c r="E172" s="46"/>
      <c r="F172" s="46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>
        <v>20.47346265737245</v>
      </c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15.75" customHeight="1">
      <c r="A173" s="45">
        <v>5395.296060414429</v>
      </c>
      <c r="B173" s="45"/>
      <c r="C173" s="45"/>
      <c r="D173" s="46"/>
      <c r="E173" s="46"/>
      <c r="F173" s="46">
        <v>0.115</v>
      </c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>
        <v>17.581351229059113</v>
      </c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15.75" customHeight="1">
      <c r="A174" s="45">
        <v>5346.0929887673055</v>
      </c>
      <c r="B174" s="45"/>
      <c r="C174" s="45"/>
      <c r="D174" s="46"/>
      <c r="E174" s="46"/>
      <c r="F174" s="46">
        <v>0.113</v>
      </c>
      <c r="G174" s="45"/>
      <c r="H174" s="45"/>
      <c r="I174" s="45"/>
      <c r="J174" s="45"/>
      <c r="K174" s="45"/>
      <c r="L174" s="45"/>
      <c r="M174" s="45"/>
      <c r="N174" s="45">
        <v>7.240400089195281E-4</v>
      </c>
      <c r="O174" s="45"/>
      <c r="P174" s="45"/>
      <c r="Q174" s="45"/>
      <c r="R174" s="45">
        <v>10.343428698850401</v>
      </c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45">
        <v>5282.5520888376805</v>
      </c>
      <c r="B175" s="45"/>
      <c r="C175" s="45"/>
      <c r="D175" s="46"/>
      <c r="E175" s="46"/>
      <c r="F175" s="46">
        <v>0.113</v>
      </c>
      <c r="G175" s="45"/>
      <c r="H175" s="45"/>
      <c r="I175" s="45"/>
      <c r="J175" s="45"/>
      <c r="K175" s="45"/>
      <c r="L175" s="45"/>
      <c r="M175" s="45"/>
      <c r="N175" s="45">
        <v>7.045564406656204E-4</v>
      </c>
      <c r="O175" s="45"/>
      <c r="P175" s="45"/>
      <c r="Q175" s="45"/>
      <c r="R175" s="45">
        <v>13.111106696597071</v>
      </c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45">
        <v>5212.195916299283</v>
      </c>
      <c r="B176" s="45"/>
      <c r="C176" s="45"/>
      <c r="D176" s="46"/>
      <c r="E176" s="46"/>
      <c r="F176" s="46">
        <v>0.112</v>
      </c>
      <c r="G176" s="45"/>
      <c r="H176" s="45"/>
      <c r="I176" s="45"/>
      <c r="J176" s="45"/>
      <c r="K176" s="45"/>
      <c r="L176" s="45"/>
      <c r="M176" s="45"/>
      <c r="N176" s="45">
        <v>6.842732078310106E-4</v>
      </c>
      <c r="O176" s="45"/>
      <c r="P176" s="45"/>
      <c r="Q176" s="45"/>
      <c r="R176" s="45">
        <v>18.28210860617204</v>
      </c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45">
        <v>5196.367394425594</v>
      </c>
      <c r="B177" s="45"/>
      <c r="C177" s="45"/>
      <c r="D177" s="46"/>
      <c r="E177" s="46"/>
      <c r="F177" s="46">
        <v>0.112</v>
      </c>
      <c r="G177" s="45"/>
      <c r="H177" s="45"/>
      <c r="I177" s="45"/>
      <c r="J177" s="45">
        <v>1.7126264349684838E-4</v>
      </c>
      <c r="K177" s="45"/>
      <c r="L177" s="45"/>
      <c r="M177" s="45"/>
      <c r="N177" s="45">
        <v>5.897615843726057E-4</v>
      </c>
      <c r="O177" s="45"/>
      <c r="P177" s="45"/>
      <c r="Q177" s="45"/>
      <c r="R177" s="45">
        <v>18.54272230341817</v>
      </c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45">
        <v>5137.254493717176</v>
      </c>
      <c r="B178" s="45"/>
      <c r="C178" s="45"/>
      <c r="D178" s="46"/>
      <c r="E178" s="46"/>
      <c r="F178" s="46"/>
      <c r="G178" s="45"/>
      <c r="H178" s="45"/>
      <c r="I178" s="45"/>
      <c r="J178" s="45">
        <v>1.8157715632396412E-4</v>
      </c>
      <c r="K178" s="45"/>
      <c r="L178" s="45"/>
      <c r="M178" s="45"/>
      <c r="N178" s="45">
        <v>6.196479180845769E-4</v>
      </c>
      <c r="O178" s="45"/>
      <c r="P178" s="45"/>
      <c r="Q178" s="45"/>
      <c r="R178" s="45">
        <v>19.046554859157077</v>
      </c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45">
        <v>5070.28905582892</v>
      </c>
      <c r="B179" s="45"/>
      <c r="C179" s="45"/>
      <c r="D179" s="46"/>
      <c r="E179" s="46"/>
      <c r="F179" s="46">
        <v>0.112</v>
      </c>
      <c r="G179" s="45"/>
      <c r="H179" s="45"/>
      <c r="I179" s="45"/>
      <c r="J179" s="45">
        <v>1.7403498228348922E-4</v>
      </c>
      <c r="K179" s="45"/>
      <c r="L179" s="45"/>
      <c r="M179" s="45"/>
      <c r="N179" s="45">
        <v>5.922197598567655E-4</v>
      </c>
      <c r="O179" s="45"/>
      <c r="P179" s="45"/>
      <c r="Q179" s="45"/>
      <c r="R179" s="45">
        <v>17.779113298025518</v>
      </c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45">
        <v>5000.456694235279</v>
      </c>
      <c r="B180" s="45"/>
      <c r="C180" s="45"/>
      <c r="D180" s="46"/>
      <c r="E180" s="46"/>
      <c r="F180" s="46">
        <v>0.116</v>
      </c>
      <c r="G180" s="45"/>
      <c r="H180" s="45"/>
      <c r="I180" s="45"/>
      <c r="J180" s="45"/>
      <c r="K180" s="45"/>
      <c r="L180" s="45"/>
      <c r="M180" s="45"/>
      <c r="N180" s="45">
        <v>4.937662017034934E-4</v>
      </c>
      <c r="O180" s="45"/>
      <c r="P180" s="45"/>
      <c r="Q180" s="45"/>
      <c r="R180" s="45">
        <v>19.13344031601037</v>
      </c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45">
        <v>4958.295507169669</v>
      </c>
      <c r="B181" s="45"/>
      <c r="C181" s="45"/>
      <c r="D181" s="46"/>
      <c r="E181" s="46"/>
      <c r="F181" s="46">
        <v>0.111</v>
      </c>
      <c r="G181" s="45"/>
      <c r="H181" s="45"/>
      <c r="I181" s="45"/>
      <c r="J181" s="45"/>
      <c r="K181" s="45"/>
      <c r="L181" s="45"/>
      <c r="M181" s="45"/>
      <c r="N181" s="45">
        <v>4.952151509067791E-4</v>
      </c>
      <c r="O181" s="45"/>
      <c r="P181" s="45"/>
      <c r="Q181" s="45"/>
      <c r="R181" s="45">
        <v>21.29303474414898</v>
      </c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45">
        <v>4886.677295704262</v>
      </c>
      <c r="B182" s="45"/>
      <c r="C182" s="45"/>
      <c r="D182" s="46"/>
      <c r="E182" s="46"/>
      <c r="F182" s="46">
        <v>0.103</v>
      </c>
      <c r="G182" s="45"/>
      <c r="H182" s="45"/>
      <c r="I182" s="45"/>
      <c r="J182" s="45">
        <v>1.7145542878245064E-4</v>
      </c>
      <c r="K182" s="45"/>
      <c r="L182" s="45"/>
      <c r="M182" s="45"/>
      <c r="N182" s="45">
        <v>5.851066380827686E-4</v>
      </c>
      <c r="O182" s="45"/>
      <c r="P182" s="45"/>
      <c r="Q182" s="45"/>
      <c r="R182" s="45">
        <v>24.57927475552614</v>
      </c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45">
        <v>4832.031627149954</v>
      </c>
      <c r="B183" s="45"/>
      <c r="C183" s="45"/>
      <c r="D183" s="46"/>
      <c r="E183" s="46"/>
      <c r="F183" s="46">
        <v>0.106</v>
      </c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>
        <v>39.56789496436527</v>
      </c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45">
        <v>4781.409737893939</v>
      </c>
      <c r="B184" s="45"/>
      <c r="C184" s="45"/>
      <c r="D184" s="46"/>
      <c r="E184" s="46"/>
      <c r="F184" s="46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>
        <v>34.43253781762853</v>
      </c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45">
        <v>68.28027636441492</v>
      </c>
      <c r="B185" s="45"/>
      <c r="C185" s="45"/>
      <c r="D185" s="46"/>
      <c r="E185" s="46"/>
      <c r="F185" s="46">
        <v>0.132</v>
      </c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>
        <v>18.234989133851624</v>
      </c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45">
        <v>67.40019186899198</v>
      </c>
      <c r="B186" s="45"/>
      <c r="C186" s="45"/>
      <c r="D186" s="46"/>
      <c r="E186" s="46"/>
      <c r="F186" s="46">
        <v>0.133</v>
      </c>
      <c r="G186" s="45"/>
      <c r="H186" s="45"/>
      <c r="I186" s="45"/>
      <c r="J186" s="45">
        <v>0.0011554190468692361</v>
      </c>
      <c r="K186" s="45"/>
      <c r="L186" s="45"/>
      <c r="M186" s="45"/>
      <c r="N186" s="45"/>
      <c r="O186" s="45"/>
      <c r="P186" s="45"/>
      <c r="Q186" s="45"/>
      <c r="R186" s="45">
        <v>18.57027096926949</v>
      </c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45">
        <v>66.41802572288498</v>
      </c>
      <c r="B187" s="45"/>
      <c r="C187" s="45"/>
      <c r="D187" s="46"/>
      <c r="E187" s="46"/>
      <c r="F187" s="46">
        <v>0.138</v>
      </c>
      <c r="G187" s="45"/>
      <c r="H187" s="45"/>
      <c r="I187" s="45"/>
      <c r="J187" s="45">
        <v>0.0010771868386171635</v>
      </c>
      <c r="K187" s="45"/>
      <c r="L187" s="45"/>
      <c r="M187" s="45"/>
      <c r="N187" s="45">
        <v>0.0029980565690067044</v>
      </c>
      <c r="O187" s="45"/>
      <c r="P187" s="45"/>
      <c r="Q187" s="45"/>
      <c r="R187" s="45">
        <v>19.164628905876548</v>
      </c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45">
        <v>65.36343712755631</v>
      </c>
      <c r="B188" s="45"/>
      <c r="C188" s="45"/>
      <c r="D188" s="46"/>
      <c r="E188" s="46"/>
      <c r="F188" s="46">
        <v>0.135</v>
      </c>
      <c r="G188" s="45"/>
      <c r="H188" s="45"/>
      <c r="I188" s="45"/>
      <c r="J188" s="45">
        <v>0.0010292733759159998</v>
      </c>
      <c r="K188" s="45"/>
      <c r="L188" s="45"/>
      <c r="M188" s="45"/>
      <c r="N188" s="45">
        <v>0.0028498335152294797</v>
      </c>
      <c r="O188" s="45"/>
      <c r="P188" s="45"/>
      <c r="Q188" s="45"/>
      <c r="R188" s="45">
        <v>21.09963612561309</v>
      </c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45">
        <v>64.3358426892565</v>
      </c>
      <c r="B189" s="45"/>
      <c r="C189" s="45"/>
      <c r="D189" s="46"/>
      <c r="E189" s="46"/>
      <c r="F189" s="46">
        <v>0.134</v>
      </c>
      <c r="G189" s="45"/>
      <c r="H189" s="45"/>
      <c r="I189" s="45"/>
      <c r="J189" s="45">
        <v>0.0010206641930091997</v>
      </c>
      <c r="K189" s="45"/>
      <c r="L189" s="45"/>
      <c r="M189" s="45"/>
      <c r="N189" s="45">
        <v>0.002787836935345336</v>
      </c>
      <c r="O189" s="45"/>
      <c r="P189" s="45"/>
      <c r="Q189" s="45"/>
      <c r="R189" s="45">
        <v>21.85822137145309</v>
      </c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45">
        <v>63.84383732781102</v>
      </c>
      <c r="B190" s="45"/>
      <c r="C190" s="45"/>
      <c r="D190" s="46"/>
      <c r="E190" s="46"/>
      <c r="F190" s="46">
        <v>0.131</v>
      </c>
      <c r="G190" s="45"/>
      <c r="H190" s="45"/>
      <c r="I190" s="45"/>
      <c r="J190" s="45">
        <v>7.458586219520782E-4</v>
      </c>
      <c r="K190" s="45"/>
      <c r="L190" s="45"/>
      <c r="M190" s="45"/>
      <c r="N190" s="45">
        <v>0.002102492086745966</v>
      </c>
      <c r="O190" s="45"/>
      <c r="P190" s="45"/>
      <c r="Q190" s="45"/>
      <c r="R190" s="45">
        <v>26.916446085090687</v>
      </c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45">
        <v>62.79766505768662</v>
      </c>
      <c r="B191" s="45"/>
      <c r="C191" s="45"/>
      <c r="D191" s="46"/>
      <c r="E191" s="46"/>
      <c r="F191" s="46">
        <v>0.126</v>
      </c>
      <c r="G191" s="45"/>
      <c r="H191" s="45"/>
      <c r="I191" s="45"/>
      <c r="J191" s="45">
        <v>9.753153118544302E-4</v>
      </c>
      <c r="K191" s="45"/>
      <c r="L191" s="45"/>
      <c r="M191" s="45"/>
      <c r="N191" s="45">
        <v>0.0026357036947446794</v>
      </c>
      <c r="O191" s="45"/>
      <c r="P191" s="45"/>
      <c r="Q191" s="45"/>
      <c r="R191" s="45">
        <v>29.5379877840418</v>
      </c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45">
        <v>61.752129168134694</v>
      </c>
      <c r="B192" s="45"/>
      <c r="C192" s="45"/>
      <c r="D192" s="46"/>
      <c r="E192" s="46"/>
      <c r="F192" s="46">
        <v>0.125</v>
      </c>
      <c r="G192" s="45"/>
      <c r="H192" s="45"/>
      <c r="I192" s="45"/>
      <c r="J192" s="45">
        <v>8.452291193845817E-4</v>
      </c>
      <c r="K192" s="45"/>
      <c r="L192" s="45"/>
      <c r="M192" s="45"/>
      <c r="N192" s="45">
        <v>0.0022525791841707518</v>
      </c>
      <c r="O192" s="45"/>
      <c r="P192" s="45"/>
      <c r="Q192" s="45"/>
      <c r="R192" s="45">
        <v>38.87938092386004</v>
      </c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45">
        <v>60.836310406827366</v>
      </c>
      <c r="B193" s="45"/>
      <c r="C193" s="45"/>
      <c r="D193" s="46"/>
      <c r="E193" s="46"/>
      <c r="F193" s="46">
        <v>0.123</v>
      </c>
      <c r="G193" s="45"/>
      <c r="H193" s="45"/>
      <c r="I193" s="45"/>
      <c r="J193" s="45">
        <v>6.247290935313582E-4</v>
      </c>
      <c r="K193" s="45"/>
      <c r="L193" s="45"/>
      <c r="M193" s="45"/>
      <c r="N193" s="45">
        <v>0.001684869011548017</v>
      </c>
      <c r="O193" s="45"/>
      <c r="P193" s="45"/>
      <c r="Q193" s="45"/>
      <c r="R193" s="45">
        <v>44.90546683922023</v>
      </c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45">
        <v>59.94588790940512</v>
      </c>
      <c r="B194" s="45"/>
      <c r="C194" s="45"/>
      <c r="D194" s="46"/>
      <c r="E194" s="46"/>
      <c r="F194" s="46">
        <v>0.12</v>
      </c>
      <c r="G194" s="45"/>
      <c r="H194" s="45"/>
      <c r="I194" s="45"/>
      <c r="J194" s="45">
        <v>6.37850671825914E-4</v>
      </c>
      <c r="K194" s="45"/>
      <c r="L194" s="45"/>
      <c r="M194" s="45"/>
      <c r="N194" s="45">
        <v>0.0019272283383099736</v>
      </c>
      <c r="O194" s="45"/>
      <c r="P194" s="45"/>
      <c r="Q194" s="45"/>
      <c r="R194" s="45">
        <v>38.30672899961228</v>
      </c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45">
        <v>59.04427913907406</v>
      </c>
      <c r="B195" s="45"/>
      <c r="C195" s="45"/>
      <c r="D195" s="46"/>
      <c r="E195" s="46"/>
      <c r="F195" s="46">
        <v>0.11</v>
      </c>
      <c r="G195" s="45"/>
      <c r="H195" s="45"/>
      <c r="I195" s="45"/>
      <c r="J195" s="45">
        <v>8.487787590262554E-4</v>
      </c>
      <c r="K195" s="45"/>
      <c r="L195" s="45"/>
      <c r="M195" s="45"/>
      <c r="N195" s="45">
        <v>0.002287728301652864</v>
      </c>
      <c r="O195" s="45"/>
      <c r="P195" s="45"/>
      <c r="Q195" s="45"/>
      <c r="R195" s="45">
        <v>34.53058797227639</v>
      </c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45">
        <v>58.55251856013643</v>
      </c>
      <c r="B196" s="45"/>
      <c r="C196" s="45"/>
      <c r="D196" s="46"/>
      <c r="E196" s="46"/>
      <c r="F196" s="46">
        <v>0.11</v>
      </c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>
        <v>32.43380801397453</v>
      </c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45">
        <v>57.70736822834415</v>
      </c>
      <c r="B197" s="45"/>
      <c r="C197" s="45"/>
      <c r="D197" s="46"/>
      <c r="E197" s="46"/>
      <c r="F197" s="46">
        <v>0.12</v>
      </c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>
        <v>37.62301157676295</v>
      </c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45">
        <v>9337.605371888865</v>
      </c>
      <c r="B198" s="45"/>
      <c r="C198" s="45"/>
      <c r="D198" s="46"/>
      <c r="E198" s="46"/>
      <c r="F198" s="46">
        <v>0.22</v>
      </c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>
        <v>36.66686608295589</v>
      </c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45">
        <v>9106.26421644918</v>
      </c>
      <c r="B199" s="45"/>
      <c r="C199" s="45"/>
      <c r="D199" s="46"/>
      <c r="E199" s="46"/>
      <c r="F199" s="46">
        <v>0.207</v>
      </c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>
        <v>56.11756255237639</v>
      </c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45">
        <v>8839.65770159177</v>
      </c>
      <c r="B200" s="45"/>
      <c r="C200" s="45"/>
      <c r="D200" s="46"/>
      <c r="E200" s="46"/>
      <c r="F200" s="46">
        <v>0.18</v>
      </c>
      <c r="G200" s="45"/>
      <c r="H200" s="45"/>
      <c r="I200" s="45"/>
      <c r="J200" s="45"/>
      <c r="K200" s="45"/>
      <c r="L200" s="45"/>
      <c r="M200" s="45"/>
      <c r="N200" s="45">
        <v>0.00848568822214041</v>
      </c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45">
        <v>8578.990157452616</v>
      </c>
      <c r="B201" s="45"/>
      <c r="C201" s="45"/>
      <c r="D201" s="46"/>
      <c r="E201" s="46"/>
      <c r="F201" s="46">
        <v>0.18</v>
      </c>
      <c r="G201" s="45"/>
      <c r="H201" s="45"/>
      <c r="I201" s="45"/>
      <c r="J201" s="45"/>
      <c r="K201" s="45"/>
      <c r="L201" s="45"/>
      <c r="M201" s="45"/>
      <c r="N201" s="45">
        <v>0.008125905809846769</v>
      </c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45">
        <v>8327.440618584498</v>
      </c>
      <c r="B202" s="45"/>
      <c r="C202" s="45"/>
      <c r="D202" s="46"/>
      <c r="E202" s="46"/>
      <c r="F202" s="46">
        <v>0.18</v>
      </c>
      <c r="G202" s="45"/>
      <c r="H202" s="45"/>
      <c r="I202" s="45"/>
      <c r="J202" s="45"/>
      <c r="K202" s="45"/>
      <c r="L202" s="45"/>
      <c r="M202" s="45"/>
      <c r="N202" s="45">
        <v>0.007684523271152917</v>
      </c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45">
        <v>8118.036933775976</v>
      </c>
      <c r="B203" s="45"/>
      <c r="C203" s="45"/>
      <c r="D203" s="46"/>
      <c r="E203" s="46"/>
      <c r="F203" s="46">
        <v>0.177</v>
      </c>
      <c r="G203" s="45"/>
      <c r="H203" s="45"/>
      <c r="I203" s="45"/>
      <c r="J203" s="45">
        <v>0.0012623250636132316</v>
      </c>
      <c r="K203" s="45"/>
      <c r="L203" s="45"/>
      <c r="M203" s="45"/>
      <c r="N203" s="45">
        <v>0.008644110474978796</v>
      </c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45">
        <v>7886.485029371683</v>
      </c>
      <c r="B204" s="45"/>
      <c r="C204" s="45"/>
      <c r="D204" s="46"/>
      <c r="E204" s="46"/>
      <c r="F204" s="46">
        <v>0.153</v>
      </c>
      <c r="G204" s="45"/>
      <c r="H204" s="45"/>
      <c r="I204" s="45"/>
      <c r="J204" s="45">
        <v>0.0028301719824236505</v>
      </c>
      <c r="K204" s="45"/>
      <c r="L204" s="45"/>
      <c r="M204" s="45"/>
      <c r="N204" s="45">
        <v>0.007716603085675854</v>
      </c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45">
        <v>7706.810807388159</v>
      </c>
      <c r="B205" s="45"/>
      <c r="C205" s="45"/>
      <c r="D205" s="46"/>
      <c r="E205" s="46"/>
      <c r="F205" s="46">
        <v>0.15</v>
      </c>
      <c r="G205" s="45"/>
      <c r="H205" s="45"/>
      <c r="I205" s="45"/>
      <c r="J205" s="45">
        <v>0.0019527280345456193</v>
      </c>
      <c r="K205" s="45"/>
      <c r="L205" s="45"/>
      <c r="M205" s="45"/>
      <c r="N205" s="45">
        <v>0.00736689711671654</v>
      </c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45">
        <v>7494.061921659511</v>
      </c>
      <c r="B206" s="45"/>
      <c r="C206" s="45"/>
      <c r="D206" s="46"/>
      <c r="E206" s="46"/>
      <c r="F206" s="46"/>
      <c r="G206" s="45"/>
      <c r="H206" s="45"/>
      <c r="I206" s="45"/>
      <c r="J206" s="45"/>
      <c r="K206" s="45"/>
      <c r="L206" s="45"/>
      <c r="M206" s="45"/>
      <c r="N206" s="45">
        <v>0.007568101515899852</v>
      </c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45">
        <v>7285.951909652198</v>
      </c>
      <c r="B207" s="45"/>
      <c r="C207" s="45"/>
      <c r="D207" s="46"/>
      <c r="E207" s="46"/>
      <c r="F207" s="46"/>
      <c r="G207" s="45"/>
      <c r="H207" s="45"/>
      <c r="I207" s="45"/>
      <c r="J207" s="45"/>
      <c r="K207" s="45"/>
      <c r="L207" s="45"/>
      <c r="M207" s="45"/>
      <c r="N207" s="45">
        <v>0.00889117398068408</v>
      </c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45">
        <v>7152.7118924051265</v>
      </c>
      <c r="B208" s="45"/>
      <c r="C208" s="45"/>
      <c r="D208" s="46"/>
      <c r="E208" s="46"/>
      <c r="F208" s="46"/>
      <c r="G208" s="45"/>
      <c r="H208" s="45"/>
      <c r="I208" s="45"/>
      <c r="J208" s="45">
        <v>0.0021589647311636433</v>
      </c>
      <c r="K208" s="45"/>
      <c r="L208" s="45"/>
      <c r="M208" s="45"/>
      <c r="N208" s="45">
        <v>0.006825948371583256</v>
      </c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15.75" customHeight="1">
      <c r="A209" s="45">
        <v>6959.325267180264</v>
      </c>
      <c r="B209" s="45"/>
      <c r="C209" s="45"/>
      <c r="D209" s="46"/>
      <c r="E209" s="46"/>
      <c r="F209" s="46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45">
        <v>6807.209616784554</v>
      </c>
      <c r="B210" s="45"/>
      <c r="C210" s="45"/>
      <c r="D210" s="46"/>
      <c r="E210" s="46"/>
      <c r="F210" s="46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15.75" customHeight="1">
      <c r="A211" s="45">
        <v>1277.0234906893222</v>
      </c>
      <c r="B211" s="45"/>
      <c r="C211" s="45"/>
      <c r="D211" s="46"/>
      <c r="E211" s="46"/>
      <c r="F211" s="46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15.75" customHeight="1">
      <c r="A212" s="45">
        <v>1228.4392585933958</v>
      </c>
      <c r="B212" s="45"/>
      <c r="C212" s="45"/>
      <c r="D212" s="46"/>
      <c r="E212" s="46"/>
      <c r="F212" s="46"/>
      <c r="G212" s="45"/>
      <c r="H212" s="45"/>
      <c r="I212" s="45"/>
      <c r="J212" s="45">
        <v>1.8651217119915623E-4</v>
      </c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5.75" customHeight="1">
      <c r="A213" s="45">
        <v>1183.5268230670201</v>
      </c>
      <c r="B213" s="45"/>
      <c r="C213" s="45"/>
      <c r="D213" s="46"/>
      <c r="E213" s="46"/>
      <c r="F213" s="46"/>
      <c r="G213" s="45"/>
      <c r="H213" s="45"/>
      <c r="I213" s="45"/>
      <c r="J213" s="45">
        <v>1.7400134903596245E-4</v>
      </c>
      <c r="K213" s="45"/>
      <c r="L213" s="45"/>
      <c r="M213" s="45"/>
      <c r="N213" s="45">
        <v>1.1981569403415938E-4</v>
      </c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15.75" customHeight="1">
      <c r="A214" s="45">
        <v>1133.108576951808</v>
      </c>
      <c r="B214" s="45"/>
      <c r="C214" s="45"/>
      <c r="D214" s="46"/>
      <c r="E214" s="46"/>
      <c r="F214" s="46"/>
      <c r="G214" s="45"/>
      <c r="H214" s="45"/>
      <c r="I214" s="45"/>
      <c r="J214" s="45">
        <v>1.623241237124466E-4</v>
      </c>
      <c r="K214" s="45"/>
      <c r="L214" s="45"/>
      <c r="M214" s="45"/>
      <c r="N214" s="45">
        <v>1.1470010394557178E-4</v>
      </c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15.75" customHeight="1">
      <c r="A215" s="45">
        <v>1094.6961583291215</v>
      </c>
      <c r="B215" s="45"/>
      <c r="C215" s="45"/>
      <c r="D215" s="46"/>
      <c r="E215" s="46"/>
      <c r="F215" s="46"/>
      <c r="G215" s="45"/>
      <c r="H215" s="45"/>
      <c r="I215" s="45"/>
      <c r="J215" s="45">
        <v>1.4510702125078393E-4</v>
      </c>
      <c r="K215" s="45"/>
      <c r="L215" s="45"/>
      <c r="M215" s="45"/>
      <c r="N215" s="45">
        <v>8.873605140003627E-5</v>
      </c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15.75" customHeight="1">
      <c r="A216" s="45">
        <v>1054.7078612033706</v>
      </c>
      <c r="B216" s="45"/>
      <c r="C216" s="45"/>
      <c r="D216" s="46"/>
      <c r="E216" s="46"/>
      <c r="F216" s="46"/>
      <c r="G216" s="45"/>
      <c r="H216" s="45"/>
      <c r="I216" s="45"/>
      <c r="J216" s="45">
        <v>1.5327356488354299E-4</v>
      </c>
      <c r="K216" s="45"/>
      <c r="L216" s="45"/>
      <c r="M216" s="45"/>
      <c r="N216" s="45">
        <v>1.5862989914022595E-4</v>
      </c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15.75" customHeight="1">
      <c r="A217" s="45">
        <v>1017.9219924147513</v>
      </c>
      <c r="B217" s="45"/>
      <c r="C217" s="45"/>
      <c r="D217" s="46"/>
      <c r="E217" s="46"/>
      <c r="F217" s="46"/>
      <c r="G217" s="45"/>
      <c r="H217" s="45"/>
      <c r="I217" s="45"/>
      <c r="J217" s="45">
        <v>1.4319659283468876E-4</v>
      </c>
      <c r="K217" s="45"/>
      <c r="L217" s="45"/>
      <c r="M217" s="45"/>
      <c r="N217" s="45">
        <v>1.1499421255379307E-4</v>
      </c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15.75" customHeight="1">
      <c r="A218" s="45">
        <v>986.5853587610843</v>
      </c>
      <c r="B218" s="45"/>
      <c r="C218" s="45"/>
      <c r="D218" s="46"/>
      <c r="E218" s="46"/>
      <c r="F218" s="46"/>
      <c r="G218" s="45"/>
      <c r="H218" s="45"/>
      <c r="I218" s="45"/>
      <c r="J218" s="45">
        <v>1.4645346522718713E-4</v>
      </c>
      <c r="K218" s="45"/>
      <c r="L218" s="45"/>
      <c r="M218" s="45"/>
      <c r="N218" s="45">
        <v>1.4702929798692706E-4</v>
      </c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15.75" customHeight="1">
      <c r="A219" s="45">
        <v>958.9706164603339</v>
      </c>
      <c r="B219" s="45"/>
      <c r="C219" s="45"/>
      <c r="D219" s="46"/>
      <c r="E219" s="46"/>
      <c r="F219" s="46"/>
      <c r="G219" s="45"/>
      <c r="H219" s="45"/>
      <c r="I219" s="45"/>
      <c r="J219" s="45">
        <v>1.3897758206133853E-4</v>
      </c>
      <c r="K219" s="45"/>
      <c r="L219" s="45"/>
      <c r="M219" s="45"/>
      <c r="N219" s="45">
        <v>1.1240833843196499E-4</v>
      </c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45">
        <v>937.1701692854967</v>
      </c>
      <c r="B220" s="45"/>
      <c r="C220" s="45"/>
      <c r="D220" s="46"/>
      <c r="E220" s="46"/>
      <c r="F220" s="46"/>
      <c r="G220" s="45"/>
      <c r="H220" s="45"/>
      <c r="I220" s="45"/>
      <c r="J220" s="45">
        <v>1.4465924022592032E-4</v>
      </c>
      <c r="K220" s="45"/>
      <c r="L220" s="45"/>
      <c r="M220" s="45"/>
      <c r="N220" s="45">
        <v>1.3062513483086833E-4</v>
      </c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15.75" customHeight="1">
      <c r="A221" s="45">
        <v>909.9579055378888</v>
      </c>
      <c r="B221" s="45"/>
      <c r="C221" s="45"/>
      <c r="D221" s="46"/>
      <c r="E221" s="46"/>
      <c r="F221" s="46"/>
      <c r="G221" s="45"/>
      <c r="H221" s="45"/>
      <c r="I221" s="45"/>
      <c r="J221" s="45">
        <v>1.21404057961119E-4</v>
      </c>
      <c r="K221" s="45"/>
      <c r="L221" s="45"/>
      <c r="M221" s="45"/>
      <c r="N221" s="45">
        <v>9.771546128577871E-5</v>
      </c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15.75" customHeight="1">
      <c r="A222" s="45">
        <v>888.7154434326021</v>
      </c>
      <c r="B222" s="45"/>
      <c r="C222" s="45"/>
      <c r="D222" s="46"/>
      <c r="E222" s="46"/>
      <c r="F222" s="46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45">
        <v>862.0990446461396</v>
      </c>
      <c r="B223" s="45"/>
      <c r="C223" s="45"/>
      <c r="D223" s="46"/>
      <c r="E223" s="46"/>
      <c r="F223" s="46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45">
        <v>82.38155794968448</v>
      </c>
      <c r="B224" s="45"/>
      <c r="C224" s="45"/>
      <c r="D224" s="46"/>
      <c r="E224" s="46"/>
      <c r="F224" s="46">
        <v>0.109</v>
      </c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>
        <v>1.211676948932012</v>
      </c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15.75" customHeight="1">
      <c r="A225" s="45">
        <v>80.04227315309096</v>
      </c>
      <c r="B225" s="45"/>
      <c r="C225" s="45"/>
      <c r="D225" s="46"/>
      <c r="E225" s="46"/>
      <c r="F225" s="46">
        <v>0.109</v>
      </c>
      <c r="G225" s="45"/>
      <c r="H225" s="45"/>
      <c r="I225" s="45"/>
      <c r="J225" s="45">
        <v>5.01259136935479E-4</v>
      </c>
      <c r="K225" s="45"/>
      <c r="L225" s="45"/>
      <c r="M225" s="45"/>
      <c r="N225" s="45"/>
      <c r="O225" s="45"/>
      <c r="P225" s="45"/>
      <c r="Q225" s="45"/>
      <c r="R225" s="45">
        <v>0.7357608280523119</v>
      </c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15.75" customHeight="1">
      <c r="A226" s="45">
        <v>77.82738216075566</v>
      </c>
      <c r="B226" s="45"/>
      <c r="C226" s="45"/>
      <c r="D226" s="46"/>
      <c r="E226" s="46"/>
      <c r="F226" s="46">
        <v>0.087</v>
      </c>
      <c r="G226" s="45"/>
      <c r="H226" s="45"/>
      <c r="I226" s="45"/>
      <c r="J226" s="45">
        <v>4.7535078171400313E-4</v>
      </c>
      <c r="K226" s="45"/>
      <c r="L226" s="45"/>
      <c r="M226" s="45"/>
      <c r="N226" s="45">
        <v>9.283993914137553E-5</v>
      </c>
      <c r="O226" s="45"/>
      <c r="P226" s="45"/>
      <c r="Q226" s="45"/>
      <c r="R226" s="45">
        <v>0.7862945261434638</v>
      </c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15.75" customHeight="1">
      <c r="A227" s="45">
        <v>75.62099433827072</v>
      </c>
      <c r="B227" s="45"/>
      <c r="C227" s="45"/>
      <c r="D227" s="46"/>
      <c r="E227" s="46"/>
      <c r="F227" s="46">
        <v>0.07</v>
      </c>
      <c r="G227" s="45"/>
      <c r="H227" s="45"/>
      <c r="I227" s="45"/>
      <c r="J227" s="45">
        <v>4.497589973538702E-4</v>
      </c>
      <c r="K227" s="45"/>
      <c r="L227" s="45"/>
      <c r="M227" s="45"/>
      <c r="N227" s="45">
        <v>9.24993873426222E-5</v>
      </c>
      <c r="O227" s="45"/>
      <c r="P227" s="45"/>
      <c r="Q227" s="45"/>
      <c r="R227" s="45">
        <v>0.8751256048333381</v>
      </c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45">
        <v>73.75446511346135</v>
      </c>
      <c r="B228" s="45"/>
      <c r="C228" s="45"/>
      <c r="D228" s="46"/>
      <c r="E228" s="46"/>
      <c r="F228" s="46">
        <v>0.07</v>
      </c>
      <c r="G228" s="45"/>
      <c r="H228" s="45"/>
      <c r="I228" s="45"/>
      <c r="J228" s="45">
        <v>4.250524872044444E-4</v>
      </c>
      <c r="K228" s="45"/>
      <c r="L228" s="45"/>
      <c r="M228" s="45"/>
      <c r="N228" s="45">
        <v>8.600420378286993E-5</v>
      </c>
      <c r="O228" s="45"/>
      <c r="P228" s="45"/>
      <c r="Q228" s="45"/>
      <c r="R228" s="45">
        <v>0.796585246968497</v>
      </c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45">
        <v>71.86207613666978</v>
      </c>
      <c r="B229" s="45"/>
      <c r="C229" s="45"/>
      <c r="D229" s="46"/>
      <c r="E229" s="46"/>
      <c r="F229" s="46">
        <v>0.07</v>
      </c>
      <c r="G229" s="45"/>
      <c r="H229" s="45"/>
      <c r="I229" s="45"/>
      <c r="J229" s="45">
        <v>3.7256174701879707E-4</v>
      </c>
      <c r="K229" s="45"/>
      <c r="L229" s="45"/>
      <c r="M229" s="45"/>
      <c r="N229" s="45">
        <v>6.884849707039404E-5</v>
      </c>
      <c r="O229" s="45"/>
      <c r="P229" s="45"/>
      <c r="Q229" s="45"/>
      <c r="R229" s="45">
        <v>1.01093330938603</v>
      </c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45">
        <v>69.91933644591451</v>
      </c>
      <c r="B230" s="45"/>
      <c r="C230" s="45"/>
      <c r="D230" s="46"/>
      <c r="E230" s="46"/>
      <c r="F230" s="46">
        <v>0.07</v>
      </c>
      <c r="G230" s="45"/>
      <c r="H230" s="45"/>
      <c r="I230" s="45"/>
      <c r="J230" s="45">
        <v>3.9003380850757797E-4</v>
      </c>
      <c r="K230" s="45"/>
      <c r="L230" s="45"/>
      <c r="M230" s="45"/>
      <c r="N230" s="45">
        <v>7.555180695973027E-5</v>
      </c>
      <c r="O230" s="45"/>
      <c r="P230" s="45"/>
      <c r="Q230" s="45"/>
      <c r="R230" s="45">
        <v>1.2389729966346301</v>
      </c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45">
        <v>68.2446368199544</v>
      </c>
      <c r="B231" s="45"/>
      <c r="C231" s="45"/>
      <c r="D231" s="46"/>
      <c r="E231" s="46"/>
      <c r="F231" s="46">
        <v>0.075</v>
      </c>
      <c r="G231" s="45"/>
      <c r="H231" s="45"/>
      <c r="I231" s="45"/>
      <c r="J231" s="45">
        <v>3.597059339656732E-4</v>
      </c>
      <c r="K231" s="45"/>
      <c r="L231" s="45"/>
      <c r="M231" s="45"/>
      <c r="N231" s="45">
        <v>6.281645357969749E-5</v>
      </c>
      <c r="O231" s="45"/>
      <c r="P231" s="45"/>
      <c r="Q231" s="45"/>
      <c r="R231" s="45">
        <v>1.330172280432937</v>
      </c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45">
        <v>66.49931098789548</v>
      </c>
      <c r="B232" s="45"/>
      <c r="C232" s="45"/>
      <c r="D232" s="46"/>
      <c r="E232" s="46"/>
      <c r="F232" s="46">
        <v>0.08</v>
      </c>
      <c r="G232" s="45"/>
      <c r="H232" s="45"/>
      <c r="I232" s="45"/>
      <c r="J232" s="45">
        <v>3.251829222019194E-4</v>
      </c>
      <c r="K232" s="45"/>
      <c r="L232" s="45"/>
      <c r="M232" s="45"/>
      <c r="N232" s="45">
        <v>5.4235481236714213E-5</v>
      </c>
      <c r="O232" s="45"/>
      <c r="P232" s="45"/>
      <c r="Q232" s="45"/>
      <c r="R232" s="45">
        <v>1.8881354771094436</v>
      </c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45">
        <v>64.89995496359462</v>
      </c>
      <c r="B233" s="45"/>
      <c r="C233" s="45"/>
      <c r="D233" s="46"/>
      <c r="E233" s="46"/>
      <c r="F233" s="46"/>
      <c r="G233" s="45"/>
      <c r="H233" s="45"/>
      <c r="I233" s="45"/>
      <c r="J233" s="45">
        <v>3.2589157655142214E-4</v>
      </c>
      <c r="K233" s="45"/>
      <c r="L233" s="45"/>
      <c r="M233" s="45"/>
      <c r="N233" s="45">
        <v>5.831111216724122E-5</v>
      </c>
      <c r="O233" s="45"/>
      <c r="P233" s="45"/>
      <c r="Q233" s="45"/>
      <c r="R233" s="45">
        <v>1.6384161292190276</v>
      </c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45">
        <v>63.22128919935398</v>
      </c>
      <c r="B234" s="45"/>
      <c r="C234" s="45"/>
      <c r="D234" s="46"/>
      <c r="E234" s="46"/>
      <c r="F234" s="46"/>
      <c r="G234" s="45"/>
      <c r="H234" s="45"/>
      <c r="I234" s="45"/>
      <c r="J234" s="45">
        <v>3.4106325462110855E-4</v>
      </c>
      <c r="K234" s="45"/>
      <c r="L234" s="45"/>
      <c r="M234" s="45"/>
      <c r="N234" s="45">
        <v>6.22306965173004E-5</v>
      </c>
      <c r="O234" s="45"/>
      <c r="P234" s="45"/>
      <c r="Q234" s="45"/>
      <c r="R234" s="45">
        <v>1.641880000364199</v>
      </c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45">
        <v>61.68546929642628</v>
      </c>
      <c r="B235" s="45"/>
      <c r="C235" s="45"/>
      <c r="D235" s="46"/>
      <c r="E235" s="46"/>
      <c r="F235" s="46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>
        <v>1.9017135591382521</v>
      </c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45">
        <v>60.125428348065284</v>
      </c>
      <c r="B236" s="45"/>
      <c r="C236" s="45"/>
      <c r="D236" s="46"/>
      <c r="E236" s="46"/>
      <c r="F236" s="46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>
        <v>1.9732069242469181</v>
      </c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45">
        <v>5175.011528917764</v>
      </c>
      <c r="B237" s="45"/>
      <c r="C237" s="45"/>
      <c r="D237" s="46"/>
      <c r="E237" s="46"/>
      <c r="F237" s="46">
        <v>0.22</v>
      </c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>
        <v>149.32351551618203</v>
      </c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15.75" customHeight="1">
      <c r="A238" s="45">
        <v>5086.00560025938</v>
      </c>
      <c r="B238" s="45"/>
      <c r="C238" s="45"/>
      <c r="D238" s="46"/>
      <c r="E238" s="46"/>
      <c r="F238" s="46">
        <v>0.207</v>
      </c>
      <c r="G238" s="45"/>
      <c r="H238" s="45"/>
      <c r="I238" s="45"/>
      <c r="J238" s="45">
        <v>0.0015908560430622505</v>
      </c>
      <c r="K238" s="45"/>
      <c r="L238" s="45"/>
      <c r="M238" s="45"/>
      <c r="N238" s="45"/>
      <c r="O238" s="45"/>
      <c r="P238" s="45"/>
      <c r="Q238" s="45"/>
      <c r="R238" s="45">
        <v>203.93547672705864</v>
      </c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15.75" customHeight="1">
      <c r="A239" s="45">
        <v>4968.180104067632</v>
      </c>
      <c r="B239" s="45"/>
      <c r="C239" s="45"/>
      <c r="D239" s="46"/>
      <c r="E239" s="46"/>
      <c r="F239" s="46">
        <v>0.18</v>
      </c>
      <c r="G239" s="45"/>
      <c r="H239" s="45"/>
      <c r="I239" s="45"/>
      <c r="J239" s="45">
        <v>0.0015435868788891154</v>
      </c>
      <c r="K239" s="45"/>
      <c r="L239" s="45"/>
      <c r="M239" s="45"/>
      <c r="N239" s="45">
        <v>0.002002617251139407</v>
      </c>
      <c r="O239" s="45"/>
      <c r="P239" s="45"/>
      <c r="Q239" s="45"/>
      <c r="R239" s="45">
        <v>182.05611373994606</v>
      </c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15.75" customHeight="1">
      <c r="A240" s="45">
        <v>4856.381260354759</v>
      </c>
      <c r="B240" s="45"/>
      <c r="C240" s="45"/>
      <c r="D240" s="46"/>
      <c r="E240" s="46"/>
      <c r="F240" s="46">
        <v>0.18</v>
      </c>
      <c r="G240" s="45"/>
      <c r="H240" s="45"/>
      <c r="I240" s="45"/>
      <c r="J240" s="45">
        <v>0.0014629660591874269</v>
      </c>
      <c r="K240" s="45"/>
      <c r="L240" s="45"/>
      <c r="M240" s="45"/>
      <c r="N240" s="45">
        <v>6.155857184113328E-5</v>
      </c>
      <c r="O240" s="45"/>
      <c r="P240" s="45"/>
      <c r="Q240" s="45"/>
      <c r="R240" s="45">
        <v>181.63578604976365</v>
      </c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45">
        <v>4755.85192168507</v>
      </c>
      <c r="B241" s="45"/>
      <c r="C241" s="45"/>
      <c r="D241" s="46"/>
      <c r="E241" s="46"/>
      <c r="F241" s="46">
        <v>0.18</v>
      </c>
      <c r="G241" s="45"/>
      <c r="H241" s="45"/>
      <c r="I241" s="45"/>
      <c r="J241" s="45">
        <v>0.0013955646283752435</v>
      </c>
      <c r="K241" s="45"/>
      <c r="L241" s="45"/>
      <c r="M241" s="45"/>
      <c r="N241" s="45">
        <v>0.0011624756425721444</v>
      </c>
      <c r="O241" s="45"/>
      <c r="P241" s="45"/>
      <c r="Q241" s="45"/>
      <c r="R241" s="45">
        <v>204.13844298042127</v>
      </c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45">
        <v>4647.560701431352</v>
      </c>
      <c r="B242" s="45"/>
      <c r="C242" s="45"/>
      <c r="D242" s="46"/>
      <c r="E242" s="46"/>
      <c r="F242" s="46">
        <v>0.177</v>
      </c>
      <c r="G242" s="45"/>
      <c r="H242" s="45"/>
      <c r="I242" s="45"/>
      <c r="J242" s="45">
        <v>0.0011808925924180751</v>
      </c>
      <c r="K242" s="45"/>
      <c r="L242" s="45"/>
      <c r="M242" s="45"/>
      <c r="N242" s="45">
        <v>0.0012809313755695142</v>
      </c>
      <c r="O242" s="45"/>
      <c r="P242" s="45"/>
      <c r="Q242" s="45"/>
      <c r="R242" s="45">
        <v>250.82187659708654</v>
      </c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45">
        <v>4538.049614022721</v>
      </c>
      <c r="B243" s="45"/>
      <c r="C243" s="45"/>
      <c r="D243" s="46"/>
      <c r="E243" s="46"/>
      <c r="F243" s="46">
        <v>0.153</v>
      </c>
      <c r="G243" s="45"/>
      <c r="H243" s="45"/>
      <c r="I243" s="45"/>
      <c r="J243" s="45">
        <v>0.001296617540998806</v>
      </c>
      <c r="K243" s="45"/>
      <c r="L243" s="45"/>
      <c r="M243" s="45"/>
      <c r="N243" s="45">
        <v>0.0016504978742408383</v>
      </c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45">
        <v>4453.167243337653</v>
      </c>
      <c r="B244" s="45"/>
      <c r="C244" s="45"/>
      <c r="D244" s="46"/>
      <c r="E244" s="46"/>
      <c r="F244" s="46">
        <v>0.15</v>
      </c>
      <c r="G244" s="45"/>
      <c r="H244" s="45"/>
      <c r="I244" s="45"/>
      <c r="J244" s="45">
        <v>0.0011869657617722407</v>
      </c>
      <c r="K244" s="45"/>
      <c r="L244" s="45"/>
      <c r="M244" s="45"/>
      <c r="N244" s="45">
        <v>0.0014419077676476521</v>
      </c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15.75" customHeight="1">
      <c r="A245" s="45">
        <v>4393.095889450198</v>
      </c>
      <c r="B245" s="45"/>
      <c r="C245" s="45"/>
      <c r="D245" s="46"/>
      <c r="E245" s="46"/>
      <c r="F245" s="46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15.75" customHeight="1">
      <c r="A246" s="45">
        <v>4289.655104317861</v>
      </c>
      <c r="B246" s="45"/>
      <c r="C246" s="45"/>
      <c r="D246" s="46"/>
      <c r="E246" s="46"/>
      <c r="F246" s="46"/>
      <c r="G246" s="45"/>
      <c r="H246" s="45"/>
      <c r="I246" s="45"/>
      <c r="J246" s="45">
        <v>0.0010486092597529549</v>
      </c>
      <c r="K246" s="45"/>
      <c r="L246" s="45"/>
      <c r="M246" s="45"/>
      <c r="N246" s="45">
        <v>8.787780048777116E-4</v>
      </c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45">
        <v>4191.38927672273</v>
      </c>
      <c r="B247" s="45"/>
      <c r="C247" s="45"/>
      <c r="D247" s="46"/>
      <c r="E247" s="46"/>
      <c r="F247" s="46"/>
      <c r="G247" s="45"/>
      <c r="H247" s="45"/>
      <c r="I247" s="45"/>
      <c r="J247" s="45">
        <v>0.0011360846974274878</v>
      </c>
      <c r="K247" s="45"/>
      <c r="L247" s="45"/>
      <c r="M247" s="45"/>
      <c r="N247" s="45">
        <v>0.0012703843024966875</v>
      </c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45">
        <v>4108.149871332732</v>
      </c>
      <c r="B248" s="45"/>
      <c r="C248" s="45"/>
      <c r="D248" s="46"/>
      <c r="E248" s="46"/>
      <c r="F248" s="46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45">
        <v>4016.565926035728</v>
      </c>
      <c r="B249" s="45"/>
      <c r="C249" s="45"/>
      <c r="D249" s="46"/>
      <c r="E249" s="46"/>
      <c r="F249" s="46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45">
        <v>5336.97924178692</v>
      </c>
      <c r="B250" s="45"/>
      <c r="C250" s="45"/>
      <c r="D250" s="46"/>
      <c r="E250" s="46"/>
      <c r="F250" s="46">
        <v>0.24</v>
      </c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45">
        <v>5179.279634891224</v>
      </c>
      <c r="B251" s="45"/>
      <c r="C251" s="45"/>
      <c r="D251" s="46"/>
      <c r="E251" s="46"/>
      <c r="F251" s="46">
        <v>0.24</v>
      </c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45">
        <v>5034.576775107966</v>
      </c>
      <c r="B252" s="45"/>
      <c r="C252" s="45"/>
      <c r="D252" s="46"/>
      <c r="E252" s="46"/>
      <c r="F252" s="46">
        <v>0.24</v>
      </c>
      <c r="G252" s="45"/>
      <c r="H252" s="45"/>
      <c r="I252" s="45"/>
      <c r="J252" s="45"/>
      <c r="K252" s="45"/>
      <c r="L252" s="45"/>
      <c r="M252" s="45"/>
      <c r="N252" s="45">
        <v>3.619897035740552E-4</v>
      </c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45">
        <v>4882.769778309708</v>
      </c>
      <c r="B253" s="45"/>
      <c r="C253" s="45"/>
      <c r="D253" s="46"/>
      <c r="E253" s="46"/>
      <c r="F253" s="46">
        <v>0.293</v>
      </c>
      <c r="G253" s="45"/>
      <c r="H253" s="45"/>
      <c r="I253" s="45"/>
      <c r="J253" s="45"/>
      <c r="K253" s="45"/>
      <c r="L253" s="45"/>
      <c r="M253" s="45"/>
      <c r="N253" s="45">
        <v>3.2331070158422246E-4</v>
      </c>
      <c r="O253" s="45"/>
      <c r="P253" s="45"/>
      <c r="Q253" s="45"/>
      <c r="R253" s="45">
        <v>5.93230645108665</v>
      </c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45">
        <v>4730.924517972835</v>
      </c>
      <c r="B254" s="45"/>
      <c r="C254" s="45"/>
      <c r="D254" s="46"/>
      <c r="E254" s="46"/>
      <c r="F254" s="46">
        <v>0.365</v>
      </c>
      <c r="G254" s="45"/>
      <c r="H254" s="45"/>
      <c r="I254" s="45"/>
      <c r="J254" s="45"/>
      <c r="K254" s="45"/>
      <c r="L254" s="45"/>
      <c r="M254" s="45"/>
      <c r="N254" s="45">
        <v>2.9527262068460144E-4</v>
      </c>
      <c r="O254" s="45"/>
      <c r="P254" s="45"/>
      <c r="Q254" s="45"/>
      <c r="R254" s="45">
        <v>4.310549207074473</v>
      </c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45">
        <v>4586.062735068556</v>
      </c>
      <c r="B255" s="45"/>
      <c r="C255" s="45"/>
      <c r="D255" s="46"/>
      <c r="E255" s="46"/>
      <c r="F255" s="46">
        <v>0.349</v>
      </c>
      <c r="G255" s="45"/>
      <c r="H255" s="45"/>
      <c r="I255" s="45"/>
      <c r="J255" s="45">
        <v>7.518017136902396E-5</v>
      </c>
      <c r="K255" s="45"/>
      <c r="L255" s="45"/>
      <c r="M255" s="45"/>
      <c r="N255" s="45">
        <v>2.2484440140921054E-4</v>
      </c>
      <c r="O255" s="45"/>
      <c r="P255" s="45"/>
      <c r="Q255" s="45"/>
      <c r="R255" s="45">
        <v>4.872788885029331</v>
      </c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45">
        <v>4455.931058931786</v>
      </c>
      <c r="B256" s="45"/>
      <c r="C256" s="45"/>
      <c r="D256" s="46"/>
      <c r="E256" s="46"/>
      <c r="F256" s="46">
        <v>0.298</v>
      </c>
      <c r="G256" s="45"/>
      <c r="H256" s="45"/>
      <c r="I256" s="45"/>
      <c r="J256" s="45">
        <v>8.972397397599985E-5</v>
      </c>
      <c r="K256" s="45"/>
      <c r="L256" s="45"/>
      <c r="M256" s="45"/>
      <c r="N256" s="45">
        <v>2.671480728909469E-4</v>
      </c>
      <c r="O256" s="45"/>
      <c r="P256" s="45"/>
      <c r="Q256" s="45"/>
      <c r="R256" s="45">
        <v>5.396930765473675</v>
      </c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45">
        <v>4319.890499971884</v>
      </c>
      <c r="B257" s="45"/>
      <c r="C257" s="45"/>
      <c r="D257" s="46"/>
      <c r="E257" s="46"/>
      <c r="F257" s="46">
        <v>0.279</v>
      </c>
      <c r="G257" s="45"/>
      <c r="H257" s="45"/>
      <c r="I257" s="45"/>
      <c r="J257" s="45">
        <v>7.061565078206833E-5</v>
      </c>
      <c r="K257" s="45"/>
      <c r="L257" s="45"/>
      <c r="M257" s="45"/>
      <c r="N257" s="45">
        <v>2.1119310372785252E-4</v>
      </c>
      <c r="O257" s="45"/>
      <c r="P257" s="45"/>
      <c r="Q257" s="45"/>
      <c r="R257" s="45">
        <v>5.230788946819876</v>
      </c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45">
        <v>4196.83693180666</v>
      </c>
      <c r="B258" s="45"/>
      <c r="C258" s="45"/>
      <c r="D258" s="46"/>
      <c r="E258" s="46"/>
      <c r="F258" s="46">
        <v>0.27</v>
      </c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>
        <v>5.069759896171317</v>
      </c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45">
        <v>4071.7829361579825</v>
      </c>
      <c r="B259" s="45"/>
      <c r="C259" s="45"/>
      <c r="D259" s="46"/>
      <c r="E259" s="46"/>
      <c r="F259" s="46">
        <v>0.27</v>
      </c>
      <c r="G259" s="45"/>
      <c r="H259" s="45"/>
      <c r="I259" s="45"/>
      <c r="J259" s="45"/>
      <c r="K259" s="45"/>
      <c r="L259" s="45"/>
      <c r="M259" s="45"/>
      <c r="N259" s="45">
        <v>1.9344949310091554E-4</v>
      </c>
      <c r="O259" s="45"/>
      <c r="P259" s="45"/>
      <c r="Q259" s="45"/>
      <c r="R259" s="45">
        <v>5.527128374311872</v>
      </c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45">
        <v>3947.0450750904415</v>
      </c>
      <c r="B260" s="45"/>
      <c r="C260" s="45"/>
      <c r="D260" s="46"/>
      <c r="E260" s="46"/>
      <c r="F260" s="46">
        <v>0.27</v>
      </c>
      <c r="G260" s="45"/>
      <c r="H260" s="45"/>
      <c r="I260" s="45"/>
      <c r="J260" s="45">
        <v>6.783130236100533E-5</v>
      </c>
      <c r="K260" s="45"/>
      <c r="L260" s="45"/>
      <c r="M260" s="45"/>
      <c r="N260" s="45">
        <v>2.0051884996191927E-4</v>
      </c>
      <c r="O260" s="45"/>
      <c r="P260" s="45"/>
      <c r="Q260" s="45"/>
      <c r="R260" s="45">
        <v>6.545125666412795</v>
      </c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45">
        <v>3831.004769545916</v>
      </c>
      <c r="B261" s="45"/>
      <c r="C261" s="45"/>
      <c r="D261" s="46"/>
      <c r="E261" s="46"/>
      <c r="F261" s="46">
        <v>0.28</v>
      </c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>
        <v>6.340181882526805</v>
      </c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45">
        <v>3713.227639743751</v>
      </c>
      <c r="B262" s="45"/>
      <c r="C262" s="45"/>
      <c r="D262" s="46"/>
      <c r="E262" s="46"/>
      <c r="F262" s="46">
        <v>0.28</v>
      </c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>
        <v>4.466217253555528</v>
      </c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45">
        <v>386.49418168381527</v>
      </c>
      <c r="B263" s="45"/>
      <c r="C263" s="45"/>
      <c r="D263" s="46"/>
      <c r="E263" s="46"/>
      <c r="F263" s="46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>
        <v>8.605562146660665</v>
      </c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45">
        <v>377.5741754482571</v>
      </c>
      <c r="B264" s="45"/>
      <c r="C264" s="45"/>
      <c r="D264" s="46"/>
      <c r="E264" s="46"/>
      <c r="F264" s="46"/>
      <c r="G264" s="45"/>
      <c r="H264" s="45"/>
      <c r="I264" s="45"/>
      <c r="J264" s="45">
        <v>5.46819346230046E-4</v>
      </c>
      <c r="K264" s="45"/>
      <c r="L264" s="45"/>
      <c r="M264" s="45"/>
      <c r="N264" s="45"/>
      <c r="O264" s="45"/>
      <c r="P264" s="45"/>
      <c r="Q264" s="45"/>
      <c r="R264" s="45">
        <v>8.552150912602615</v>
      </c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45">
        <v>368.68428408595906</v>
      </c>
      <c r="B265" s="45"/>
      <c r="C265" s="45"/>
      <c r="D265" s="46"/>
      <c r="E265" s="46"/>
      <c r="F265" s="46"/>
      <c r="G265" s="45"/>
      <c r="H265" s="45"/>
      <c r="I265" s="45"/>
      <c r="J265" s="45">
        <v>5.059559623733726E-4</v>
      </c>
      <c r="K265" s="45"/>
      <c r="L265" s="45"/>
      <c r="M265" s="45"/>
      <c r="N265" s="45">
        <v>4.548094801116752E-4</v>
      </c>
      <c r="O265" s="45"/>
      <c r="P265" s="45"/>
      <c r="Q265" s="45"/>
      <c r="R265" s="45">
        <v>9.299360411217718</v>
      </c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15.75" customHeight="1">
      <c r="A266" s="45">
        <v>360.77744144008534</v>
      </c>
      <c r="B266" s="45"/>
      <c r="C266" s="45"/>
      <c r="D266" s="46"/>
      <c r="E266" s="46"/>
      <c r="F266" s="46"/>
      <c r="G266" s="45"/>
      <c r="H266" s="45"/>
      <c r="I266" s="45"/>
      <c r="J266" s="45">
        <v>4.5907517237730896E-4</v>
      </c>
      <c r="K266" s="45"/>
      <c r="L266" s="45"/>
      <c r="M266" s="45"/>
      <c r="N266" s="45">
        <v>3.6666905398891503E-4</v>
      </c>
      <c r="O266" s="45"/>
      <c r="P266" s="45"/>
      <c r="Q266" s="45"/>
      <c r="R266" s="45">
        <v>10.639510432778835</v>
      </c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15.75" customHeight="1">
      <c r="A267" s="45">
        <v>352.422593606282</v>
      </c>
      <c r="B267" s="45"/>
      <c r="C267" s="45"/>
      <c r="D267" s="46"/>
      <c r="E267" s="46"/>
      <c r="F267" s="46"/>
      <c r="G267" s="45"/>
      <c r="H267" s="45"/>
      <c r="I267" s="45"/>
      <c r="J267" s="45">
        <v>4.299389974252615E-4</v>
      </c>
      <c r="K267" s="45"/>
      <c r="L267" s="45"/>
      <c r="M267" s="45"/>
      <c r="N267" s="45">
        <v>4.093491526054985E-4</v>
      </c>
      <c r="O267" s="45"/>
      <c r="P267" s="45"/>
      <c r="Q267" s="45"/>
      <c r="R267" s="45">
        <v>12.958643592857849</v>
      </c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15.75" customHeight="1">
      <c r="A268" s="45">
        <v>347.0861727960216</v>
      </c>
      <c r="B268" s="45"/>
      <c r="C268" s="45"/>
      <c r="D268" s="46"/>
      <c r="E268" s="46"/>
      <c r="F268" s="46"/>
      <c r="G268" s="45"/>
      <c r="H268" s="45"/>
      <c r="I268" s="45"/>
      <c r="J268" s="45">
        <v>3.8659684136304684E-4</v>
      </c>
      <c r="K268" s="45"/>
      <c r="L268" s="45"/>
      <c r="M268" s="45"/>
      <c r="N268" s="45">
        <v>3.436676166900969E-4</v>
      </c>
      <c r="O268" s="45"/>
      <c r="P268" s="45"/>
      <c r="Q268" s="45"/>
      <c r="R268" s="45">
        <v>22.072542533368587</v>
      </c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15.75" customHeight="1">
      <c r="A269" s="45">
        <v>338.90395470083786</v>
      </c>
      <c r="B269" s="45"/>
      <c r="C269" s="45"/>
      <c r="D269" s="46"/>
      <c r="E269" s="46"/>
      <c r="F269" s="46"/>
      <c r="G269" s="45"/>
      <c r="H269" s="45"/>
      <c r="I269" s="45"/>
      <c r="J269" s="45">
        <v>4.1298028379090204E-4</v>
      </c>
      <c r="K269" s="45"/>
      <c r="L269" s="45"/>
      <c r="M269" s="45"/>
      <c r="N269" s="45">
        <v>4.363995099458583E-4</v>
      </c>
      <c r="O269" s="45"/>
      <c r="P269" s="45"/>
      <c r="Q269" s="45"/>
      <c r="R269" s="45">
        <v>26.198550659727346</v>
      </c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15.75" customHeight="1">
      <c r="A270" s="45">
        <v>331.0965211273064</v>
      </c>
      <c r="B270" s="45"/>
      <c r="C270" s="45"/>
      <c r="D270" s="46"/>
      <c r="E270" s="46"/>
      <c r="F270" s="46"/>
      <c r="G270" s="45"/>
      <c r="H270" s="45"/>
      <c r="I270" s="45"/>
      <c r="J270" s="45">
        <v>3.653167261388446E-4</v>
      </c>
      <c r="K270" s="45"/>
      <c r="L270" s="45"/>
      <c r="M270" s="45"/>
      <c r="N270" s="45">
        <v>3.0880339616257173E-4</v>
      </c>
      <c r="O270" s="45"/>
      <c r="P270" s="45"/>
      <c r="Q270" s="45"/>
      <c r="R270" s="45">
        <v>36.22535527151503</v>
      </c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15.75" customHeight="1">
      <c r="A271" s="45">
        <v>322.9944635988559</v>
      </c>
      <c r="B271" s="45"/>
      <c r="C271" s="45"/>
      <c r="D271" s="46"/>
      <c r="E271" s="46"/>
      <c r="F271" s="46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>
        <v>37.6458142462925</v>
      </c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15.75" customHeight="1">
      <c r="A272" s="45">
        <v>317.0558344620418</v>
      </c>
      <c r="B272" s="45"/>
      <c r="C272" s="45"/>
      <c r="D272" s="46"/>
      <c r="E272" s="46"/>
      <c r="F272" s="46"/>
      <c r="G272" s="45"/>
      <c r="H272" s="45"/>
      <c r="I272" s="45"/>
      <c r="J272" s="45">
        <v>3.472126518786268E-4</v>
      </c>
      <c r="K272" s="45"/>
      <c r="L272" s="45"/>
      <c r="M272" s="45"/>
      <c r="N272" s="45">
        <v>3.2209819432115264E-4</v>
      </c>
      <c r="O272" s="45"/>
      <c r="P272" s="45"/>
      <c r="Q272" s="45"/>
      <c r="R272" s="45">
        <v>40.01429540249675</v>
      </c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15.75" customHeight="1">
      <c r="A273" s="45">
        <v>309.68410166616104</v>
      </c>
      <c r="B273" s="45"/>
      <c r="C273" s="45"/>
      <c r="D273" s="46"/>
      <c r="E273" s="46"/>
      <c r="F273" s="46"/>
      <c r="G273" s="45"/>
      <c r="H273" s="45"/>
      <c r="I273" s="45"/>
      <c r="J273" s="45">
        <v>3.7349202389277356E-4</v>
      </c>
      <c r="K273" s="45"/>
      <c r="L273" s="45"/>
      <c r="M273" s="45"/>
      <c r="N273" s="45">
        <v>3.828478713242081E-4</v>
      </c>
      <c r="O273" s="45"/>
      <c r="P273" s="45"/>
      <c r="Q273" s="45"/>
      <c r="R273" s="45">
        <v>36.35179486574998</v>
      </c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15.75" customHeight="1">
      <c r="A274" s="45">
        <v>302.84530021023573</v>
      </c>
      <c r="B274" s="45"/>
      <c r="C274" s="45"/>
      <c r="D274" s="46"/>
      <c r="E274" s="46"/>
      <c r="F274" s="46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>
        <v>41.336455135482446</v>
      </c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15.75" customHeight="1">
      <c r="A275" s="45">
        <v>297.36838188155684</v>
      </c>
      <c r="B275" s="45"/>
      <c r="C275" s="45"/>
      <c r="D275" s="46"/>
      <c r="E275" s="46"/>
      <c r="F275" s="46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>
        <v>38.59426671326888</v>
      </c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45">
        <v>995.2956957638854</v>
      </c>
      <c r="B276" s="45"/>
      <c r="C276" s="45"/>
      <c r="D276" s="46"/>
      <c r="E276" s="46"/>
      <c r="F276" s="46">
        <v>0.194</v>
      </c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>
        <v>1.486372026569929</v>
      </c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45">
        <v>978.8273791945076</v>
      </c>
      <c r="B277" s="45"/>
      <c r="C277" s="45"/>
      <c r="D277" s="46"/>
      <c r="E277" s="46"/>
      <c r="F277" s="46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>
        <v>2.922874449164637</v>
      </c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45">
        <v>964.4428574618705</v>
      </c>
      <c r="B278" s="45"/>
      <c r="C278" s="45"/>
      <c r="D278" s="46"/>
      <c r="E278" s="46"/>
      <c r="F278" s="46"/>
      <c r="G278" s="45"/>
      <c r="H278" s="45"/>
      <c r="I278" s="45"/>
      <c r="J278" s="45"/>
      <c r="K278" s="45"/>
      <c r="L278" s="45"/>
      <c r="M278" s="45"/>
      <c r="N278" s="45">
        <v>1.3663878321615858E-4</v>
      </c>
      <c r="O278" s="45"/>
      <c r="P278" s="45"/>
      <c r="Q278" s="45"/>
      <c r="R278" s="45">
        <v>4.200868739655361</v>
      </c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45">
        <v>948.2275914569061</v>
      </c>
      <c r="B279" s="45"/>
      <c r="C279" s="45"/>
      <c r="D279" s="46"/>
      <c r="E279" s="46"/>
      <c r="F279" s="46"/>
      <c r="G279" s="45"/>
      <c r="H279" s="45"/>
      <c r="I279" s="45"/>
      <c r="J279" s="45"/>
      <c r="K279" s="45"/>
      <c r="L279" s="45"/>
      <c r="M279" s="45"/>
      <c r="N279" s="45">
        <v>1.3341183047875835E-4</v>
      </c>
      <c r="O279" s="45"/>
      <c r="P279" s="45"/>
      <c r="Q279" s="45"/>
      <c r="R279" s="45">
        <v>3.911096007520603</v>
      </c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45">
        <v>931.2371369802681</v>
      </c>
      <c r="B280" s="45"/>
      <c r="C280" s="45"/>
      <c r="D280" s="46"/>
      <c r="E280" s="46"/>
      <c r="F280" s="46"/>
      <c r="G280" s="45"/>
      <c r="H280" s="45"/>
      <c r="I280" s="45"/>
      <c r="J280" s="45"/>
      <c r="K280" s="45"/>
      <c r="L280" s="45"/>
      <c r="M280" s="45"/>
      <c r="N280" s="45">
        <v>1.2942953665185406E-4</v>
      </c>
      <c r="O280" s="45"/>
      <c r="P280" s="45"/>
      <c r="Q280" s="45"/>
      <c r="R280" s="45">
        <v>3.0918093598877823</v>
      </c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15.75" customHeight="1">
      <c r="A281" s="45">
        <v>912.4253696953457</v>
      </c>
      <c r="B281" s="45"/>
      <c r="C281" s="45"/>
      <c r="D281" s="46"/>
      <c r="E281" s="46"/>
      <c r="F281" s="46"/>
      <c r="G281" s="45"/>
      <c r="H281" s="45"/>
      <c r="I281" s="45"/>
      <c r="J281" s="45"/>
      <c r="K281" s="45"/>
      <c r="L281" s="45"/>
      <c r="M281" s="45"/>
      <c r="N281" s="45">
        <v>1.401371777980523E-4</v>
      </c>
      <c r="O281" s="45"/>
      <c r="P281" s="45"/>
      <c r="Q281" s="45"/>
      <c r="R281" s="45">
        <v>3.9681168079925393</v>
      </c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15.75" customHeight="1">
      <c r="A282" s="45">
        <v>894.117711333332</v>
      </c>
      <c r="B282" s="45"/>
      <c r="C282" s="45"/>
      <c r="D282" s="46"/>
      <c r="E282" s="46"/>
      <c r="F282" s="46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>
        <v>4.184116217195636</v>
      </c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15.75" customHeight="1">
      <c r="A283" s="45">
        <v>873.1189805838916</v>
      </c>
      <c r="B283" s="45"/>
      <c r="C283" s="45"/>
      <c r="D283" s="46"/>
      <c r="E283" s="46"/>
      <c r="F283" s="46"/>
      <c r="G283" s="45"/>
      <c r="H283" s="45"/>
      <c r="I283" s="45"/>
      <c r="J283" s="45"/>
      <c r="K283" s="45"/>
      <c r="L283" s="45"/>
      <c r="M283" s="45"/>
      <c r="N283" s="45">
        <v>1.2043435596036098E-4</v>
      </c>
      <c r="O283" s="45"/>
      <c r="P283" s="45"/>
      <c r="Q283" s="45"/>
      <c r="R283" s="45">
        <v>9.555122456359218</v>
      </c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15.75" customHeight="1">
      <c r="A284" s="45">
        <v>850.5793141579408</v>
      </c>
      <c r="B284" s="45"/>
      <c r="C284" s="45"/>
      <c r="D284" s="46"/>
      <c r="E284" s="46"/>
      <c r="F284" s="46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>
        <v>2.9084766388247894</v>
      </c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15.75" customHeight="1">
      <c r="A285" s="45">
        <v>833.0658506248509</v>
      </c>
      <c r="B285" s="45"/>
      <c r="C285" s="45"/>
      <c r="D285" s="46"/>
      <c r="E285" s="46"/>
      <c r="F285" s="46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>
        <v>2.6431930980941822</v>
      </c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45">
        <v>812.3054649613513</v>
      </c>
      <c r="B286" s="45"/>
      <c r="C286" s="45"/>
      <c r="D286" s="46"/>
      <c r="E286" s="46"/>
      <c r="F286" s="46"/>
      <c r="G286" s="45"/>
      <c r="H286" s="45"/>
      <c r="I286" s="45"/>
      <c r="J286" s="45"/>
      <c r="K286" s="45"/>
      <c r="L286" s="45"/>
      <c r="M286" s="45"/>
      <c r="N286" s="45">
        <v>1.2339057816393166E-4</v>
      </c>
      <c r="O286" s="45"/>
      <c r="P286" s="45"/>
      <c r="Q286" s="45"/>
      <c r="R286" s="45">
        <v>1.5630699171287914</v>
      </c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45">
        <v>791.65344625692</v>
      </c>
      <c r="B287" s="45"/>
      <c r="C287" s="45"/>
      <c r="D287" s="46"/>
      <c r="E287" s="46"/>
      <c r="F287" s="46"/>
      <c r="G287" s="45"/>
      <c r="H287" s="45"/>
      <c r="I287" s="45"/>
      <c r="J287" s="45"/>
      <c r="K287" s="45"/>
      <c r="L287" s="45"/>
      <c r="M287" s="45"/>
      <c r="N287" s="45">
        <v>1.0580986656847224E-4</v>
      </c>
      <c r="O287" s="45"/>
      <c r="P287" s="45"/>
      <c r="Q287" s="45"/>
      <c r="R287" s="45">
        <v>4.390079137895969</v>
      </c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45">
        <v>773.9818029838254</v>
      </c>
      <c r="B288" s="45"/>
      <c r="C288" s="45"/>
      <c r="D288" s="46"/>
      <c r="E288" s="46"/>
      <c r="F288" s="46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>
        <v>3.5803879621069203</v>
      </c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45">
        <v>6975.053520268402</v>
      </c>
      <c r="B289" s="45"/>
      <c r="C289" s="45"/>
      <c r="D289" s="46"/>
      <c r="E289" s="46"/>
      <c r="F289" s="46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45">
        <v>6842.497882078559</v>
      </c>
      <c r="B290" s="45"/>
      <c r="C290" s="45"/>
      <c r="D290" s="46"/>
      <c r="E290" s="46"/>
      <c r="F290" s="46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>
        <v>4.225088112292087</v>
      </c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45">
        <v>6714.57036297882</v>
      </c>
      <c r="B291" s="45"/>
      <c r="C291" s="45"/>
      <c r="D291" s="46"/>
      <c r="E291" s="46"/>
      <c r="F291" s="46"/>
      <c r="G291" s="45"/>
      <c r="H291" s="45"/>
      <c r="I291" s="45"/>
      <c r="J291" s="45"/>
      <c r="K291" s="45"/>
      <c r="L291" s="45"/>
      <c r="M291" s="45"/>
      <c r="N291" s="45">
        <v>1.7883321098035915E-4</v>
      </c>
      <c r="O291" s="45"/>
      <c r="P291" s="45"/>
      <c r="Q291" s="45"/>
      <c r="R291" s="45">
        <v>7.664280470586821</v>
      </c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45">
        <v>6569.039577849987</v>
      </c>
      <c r="B292" s="45"/>
      <c r="C292" s="45"/>
      <c r="D292" s="46"/>
      <c r="E292" s="46"/>
      <c r="F292" s="46"/>
      <c r="G292" s="45"/>
      <c r="H292" s="45"/>
      <c r="I292" s="45"/>
      <c r="J292" s="45"/>
      <c r="K292" s="45"/>
      <c r="L292" s="45"/>
      <c r="M292" s="45"/>
      <c r="N292" s="45">
        <v>1.7272312336326465E-4</v>
      </c>
      <c r="O292" s="45"/>
      <c r="P292" s="45"/>
      <c r="Q292" s="45"/>
      <c r="R292" s="45">
        <v>15.655329904840585</v>
      </c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45">
        <v>6426.710095190435</v>
      </c>
      <c r="B293" s="45"/>
      <c r="C293" s="45"/>
      <c r="D293" s="46"/>
      <c r="E293" s="46"/>
      <c r="F293" s="46"/>
      <c r="G293" s="45"/>
      <c r="H293" s="45"/>
      <c r="I293" s="45"/>
      <c r="J293" s="45"/>
      <c r="K293" s="45"/>
      <c r="L293" s="45"/>
      <c r="M293" s="45"/>
      <c r="N293" s="45">
        <v>1.6321647177757118E-4</v>
      </c>
      <c r="O293" s="45"/>
      <c r="P293" s="45"/>
      <c r="Q293" s="45"/>
      <c r="R293" s="45">
        <v>16.03404106008739</v>
      </c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45">
        <v>6301.3698659528745</v>
      </c>
      <c r="B294" s="45"/>
      <c r="C294" s="45"/>
      <c r="D294" s="46"/>
      <c r="E294" s="46"/>
      <c r="F294" s="46"/>
      <c r="G294" s="45"/>
      <c r="H294" s="45"/>
      <c r="I294" s="45"/>
      <c r="J294" s="45">
        <v>6.049883399049606E-5</v>
      </c>
      <c r="K294" s="45"/>
      <c r="L294" s="45"/>
      <c r="M294" s="45"/>
      <c r="N294" s="45">
        <v>1.4210191239628144E-4</v>
      </c>
      <c r="O294" s="45"/>
      <c r="P294" s="45"/>
      <c r="Q294" s="45"/>
      <c r="R294" s="45">
        <v>13.295673981632273</v>
      </c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45">
        <v>6171.083902003154</v>
      </c>
      <c r="B295" s="45"/>
      <c r="C295" s="45"/>
      <c r="D295" s="46"/>
      <c r="E295" s="46"/>
      <c r="F295" s="46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>
        <v>12.253391883435823</v>
      </c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15.75" customHeight="1">
      <c r="A296" s="45">
        <v>6045.099637750726</v>
      </c>
      <c r="B296" s="45"/>
      <c r="C296" s="45"/>
      <c r="D296" s="46"/>
      <c r="E296" s="46"/>
      <c r="F296" s="46"/>
      <c r="G296" s="45"/>
      <c r="H296" s="45"/>
      <c r="I296" s="45"/>
      <c r="J296" s="45">
        <v>6.400163844194411E-5</v>
      </c>
      <c r="K296" s="45"/>
      <c r="L296" s="45"/>
      <c r="M296" s="45"/>
      <c r="N296" s="45">
        <v>1.5562503663251674E-4</v>
      </c>
      <c r="O296" s="45"/>
      <c r="P296" s="45"/>
      <c r="Q296" s="45"/>
      <c r="R296" s="45">
        <v>27.419649311443425</v>
      </c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45">
        <v>5917.547675553094</v>
      </c>
      <c r="B297" s="45"/>
      <c r="C297" s="45"/>
      <c r="D297" s="46"/>
      <c r="E297" s="46"/>
      <c r="F297" s="46"/>
      <c r="G297" s="45"/>
      <c r="H297" s="45"/>
      <c r="I297" s="45"/>
      <c r="J297" s="45">
        <v>5.735305751127284E-5</v>
      </c>
      <c r="K297" s="45"/>
      <c r="L297" s="45"/>
      <c r="M297" s="45"/>
      <c r="N297" s="45">
        <v>1.4041610632070246E-4</v>
      </c>
      <c r="O297" s="45"/>
      <c r="P297" s="45"/>
      <c r="Q297" s="45"/>
      <c r="R297" s="45">
        <v>30.39052817551354</v>
      </c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45">
        <v>5808.398010194048</v>
      </c>
      <c r="B298" s="45"/>
      <c r="C298" s="45"/>
      <c r="D298" s="46"/>
      <c r="E298" s="46"/>
      <c r="F298" s="46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>
        <v>16.764405298841645</v>
      </c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45">
        <v>5677.860494357831</v>
      </c>
      <c r="B299" s="45"/>
      <c r="C299" s="45"/>
      <c r="D299" s="46"/>
      <c r="E299" s="46"/>
      <c r="F299" s="46"/>
      <c r="G299" s="45"/>
      <c r="H299" s="45"/>
      <c r="I299" s="45"/>
      <c r="J299" s="45"/>
      <c r="K299" s="45"/>
      <c r="L299" s="45"/>
      <c r="M299" s="45"/>
      <c r="N299" s="45">
        <v>1.2227219555483845E-4</v>
      </c>
      <c r="O299" s="45"/>
      <c r="P299" s="45"/>
      <c r="Q299" s="45"/>
      <c r="R299" s="45">
        <v>18.592936952926465</v>
      </c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15.75" customHeight="1">
      <c r="A300" s="45">
        <v>5549.611563154926</v>
      </c>
      <c r="B300" s="45"/>
      <c r="C300" s="45"/>
      <c r="D300" s="46"/>
      <c r="E300" s="46"/>
      <c r="F300" s="46"/>
      <c r="G300" s="45"/>
      <c r="H300" s="45"/>
      <c r="I300" s="45"/>
      <c r="J300" s="45">
        <v>5.5410939843421E-5</v>
      </c>
      <c r="K300" s="45"/>
      <c r="L300" s="45"/>
      <c r="M300" s="45"/>
      <c r="N300" s="45">
        <v>1.329862556242104E-4</v>
      </c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15.75" customHeight="1">
      <c r="A301" s="45">
        <v>5436.36912929997</v>
      </c>
      <c r="B301" s="45"/>
      <c r="C301" s="45"/>
      <c r="D301" s="46"/>
      <c r="E301" s="46"/>
      <c r="F301" s="46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15.75" customHeight="1">
      <c r="A302" s="45">
        <v>488.4318808824023</v>
      </c>
      <c r="B302" s="45"/>
      <c r="C302" s="45"/>
      <c r="D302" s="46"/>
      <c r="E302" s="46"/>
      <c r="F302" s="46">
        <v>0.223</v>
      </c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>
        <v>4.9864072456332975</v>
      </c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45">
        <v>476.0087679114257</v>
      </c>
      <c r="B303" s="45"/>
      <c r="C303" s="45"/>
      <c r="D303" s="46"/>
      <c r="E303" s="46"/>
      <c r="F303" s="46">
        <v>0.197</v>
      </c>
      <c r="G303" s="45"/>
      <c r="H303" s="45"/>
      <c r="I303" s="45"/>
      <c r="J303" s="45">
        <v>6.281136628308643E-4</v>
      </c>
      <c r="K303" s="45"/>
      <c r="L303" s="45"/>
      <c r="M303" s="45"/>
      <c r="N303" s="45"/>
      <c r="O303" s="45"/>
      <c r="P303" s="45"/>
      <c r="Q303" s="45"/>
      <c r="R303" s="45">
        <v>5.696258501315634</v>
      </c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45">
        <v>467.23792119179683</v>
      </c>
      <c r="B304" s="45"/>
      <c r="C304" s="45"/>
      <c r="D304" s="46"/>
      <c r="E304" s="46"/>
      <c r="F304" s="46">
        <v>0.185</v>
      </c>
      <c r="G304" s="45"/>
      <c r="H304" s="45"/>
      <c r="I304" s="45"/>
      <c r="J304" s="45">
        <v>5.975359663985941E-4</v>
      </c>
      <c r="K304" s="45"/>
      <c r="L304" s="45"/>
      <c r="M304" s="45"/>
      <c r="N304" s="45">
        <v>3.765697781041295E-4</v>
      </c>
      <c r="O304" s="45"/>
      <c r="P304" s="45"/>
      <c r="Q304" s="45"/>
      <c r="R304" s="45">
        <v>3.81812119104533</v>
      </c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15.75" customHeight="1">
      <c r="A305" s="45">
        <v>456.1184186018993</v>
      </c>
      <c r="B305" s="45"/>
      <c r="C305" s="45"/>
      <c r="D305" s="46"/>
      <c r="E305" s="46"/>
      <c r="F305" s="46">
        <v>0.166</v>
      </c>
      <c r="G305" s="45"/>
      <c r="H305" s="45"/>
      <c r="I305" s="45"/>
      <c r="J305" s="45">
        <v>5.573512422691737E-4</v>
      </c>
      <c r="K305" s="45"/>
      <c r="L305" s="45"/>
      <c r="M305" s="45"/>
      <c r="N305" s="45">
        <v>3.642529418439062E-4</v>
      </c>
      <c r="O305" s="45"/>
      <c r="P305" s="45"/>
      <c r="Q305" s="45"/>
      <c r="R305" s="45">
        <v>3.745758997099278</v>
      </c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15.75" customHeight="1">
      <c r="A306" s="45">
        <v>444.4170430978895</v>
      </c>
      <c r="B306" s="45"/>
      <c r="C306" s="45"/>
      <c r="D306" s="46"/>
      <c r="E306" s="46"/>
      <c r="F306" s="46">
        <v>0.125</v>
      </c>
      <c r="G306" s="45"/>
      <c r="H306" s="45"/>
      <c r="I306" s="45"/>
      <c r="J306" s="45">
        <v>5.111583578697574E-4</v>
      </c>
      <c r="K306" s="45"/>
      <c r="L306" s="45"/>
      <c r="M306" s="45"/>
      <c r="N306" s="45">
        <v>2.94017965927331E-4</v>
      </c>
      <c r="O306" s="45"/>
      <c r="P306" s="45"/>
      <c r="Q306" s="45"/>
      <c r="R306" s="45">
        <v>3.100365194312805</v>
      </c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15.75" customHeight="1">
      <c r="A307" s="45">
        <v>432.94702322306347</v>
      </c>
      <c r="B307" s="45"/>
      <c r="C307" s="45"/>
      <c r="D307" s="46"/>
      <c r="E307" s="46"/>
      <c r="F307" s="46">
        <v>0.129</v>
      </c>
      <c r="G307" s="45"/>
      <c r="H307" s="45"/>
      <c r="I307" s="45"/>
      <c r="J307" s="45">
        <v>3.984550484637475E-4</v>
      </c>
      <c r="K307" s="45"/>
      <c r="L307" s="45"/>
      <c r="M307" s="45"/>
      <c r="N307" s="45">
        <v>2.6180835605981134E-4</v>
      </c>
      <c r="O307" s="45"/>
      <c r="P307" s="45"/>
      <c r="Q307" s="45"/>
      <c r="R307" s="45">
        <v>3.465069500631509</v>
      </c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15.75" customHeight="1">
      <c r="A308" s="45">
        <v>425.87015490009685</v>
      </c>
      <c r="B308" s="45"/>
      <c r="C308" s="45"/>
      <c r="D308" s="46"/>
      <c r="E308" s="46"/>
      <c r="F308" s="46">
        <v>0.136</v>
      </c>
      <c r="G308" s="45"/>
      <c r="H308" s="45"/>
      <c r="I308" s="45"/>
      <c r="J308" s="45">
        <v>4.2309735009711486E-4</v>
      </c>
      <c r="K308" s="45"/>
      <c r="L308" s="45"/>
      <c r="M308" s="45"/>
      <c r="N308" s="45">
        <v>2.0741346432229962E-4</v>
      </c>
      <c r="O308" s="45"/>
      <c r="P308" s="45"/>
      <c r="Q308" s="45"/>
      <c r="R308" s="45">
        <v>4.842549403117698</v>
      </c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15.75" customHeight="1">
      <c r="A309" s="45">
        <v>415.4816571460115</v>
      </c>
      <c r="B309" s="45"/>
      <c r="C309" s="45"/>
      <c r="D309" s="46"/>
      <c r="E309" s="46"/>
      <c r="F309" s="46">
        <v>0.133</v>
      </c>
      <c r="G309" s="45"/>
      <c r="H309" s="45"/>
      <c r="I309" s="45"/>
      <c r="J309" s="45">
        <v>4.563959857920195E-4</v>
      </c>
      <c r="K309" s="45"/>
      <c r="L309" s="45"/>
      <c r="M309" s="45"/>
      <c r="N309" s="45">
        <v>2.6040794755202224E-4</v>
      </c>
      <c r="O309" s="45"/>
      <c r="P309" s="45"/>
      <c r="Q309" s="45"/>
      <c r="R309" s="45">
        <v>7.019439131450096</v>
      </c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15.75" customHeight="1">
      <c r="A310" s="45">
        <v>405.3266416196908</v>
      </c>
      <c r="B310" s="45"/>
      <c r="C310" s="45"/>
      <c r="D310" s="46"/>
      <c r="E310" s="46"/>
      <c r="F310" s="46">
        <v>0.14</v>
      </c>
      <c r="G310" s="45"/>
      <c r="H310" s="45"/>
      <c r="I310" s="45"/>
      <c r="J310" s="45">
        <v>4.165497798909285E-4</v>
      </c>
      <c r="K310" s="45"/>
      <c r="L310" s="45"/>
      <c r="M310" s="45"/>
      <c r="N310" s="45">
        <v>2.2082219153155407E-4</v>
      </c>
      <c r="O310" s="45"/>
      <c r="P310" s="45"/>
      <c r="Q310" s="45"/>
      <c r="R310" s="45">
        <v>6.860395111818895</v>
      </c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15.75" customHeight="1">
      <c r="A311" s="45">
        <v>395.3880623534108</v>
      </c>
      <c r="B311" s="45"/>
      <c r="C311" s="45"/>
      <c r="D311" s="46"/>
      <c r="E311" s="46"/>
      <c r="F311" s="46">
        <v>0.148</v>
      </c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>
        <v>5.699975296759044</v>
      </c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15.75" customHeight="1">
      <c r="A312" s="45">
        <v>385.6188595893627</v>
      </c>
      <c r="B312" s="45"/>
      <c r="C312" s="45"/>
      <c r="D312" s="46"/>
      <c r="E312" s="46"/>
      <c r="F312" s="46">
        <v>0.144</v>
      </c>
      <c r="G312" s="45"/>
      <c r="H312" s="45"/>
      <c r="I312" s="45"/>
      <c r="J312" s="45">
        <v>3.610190902318926E-4</v>
      </c>
      <c r="K312" s="45"/>
      <c r="L312" s="45"/>
      <c r="M312" s="45"/>
      <c r="N312" s="45">
        <v>1.6512180611527081E-4</v>
      </c>
      <c r="O312" s="45"/>
      <c r="P312" s="45"/>
      <c r="Q312" s="45"/>
      <c r="R312" s="45">
        <v>5.1822091630551315</v>
      </c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45">
        <v>375.9003753007735</v>
      </c>
      <c r="B313" s="45"/>
      <c r="C313" s="45"/>
      <c r="D313" s="46"/>
      <c r="E313" s="46"/>
      <c r="F313" s="46">
        <v>0.15</v>
      </c>
      <c r="G313" s="45"/>
      <c r="H313" s="45"/>
      <c r="I313" s="45"/>
      <c r="J313" s="45">
        <v>4.0201874512332776E-4</v>
      </c>
      <c r="K313" s="45"/>
      <c r="L313" s="45"/>
      <c r="M313" s="45"/>
      <c r="N313" s="45">
        <v>2.278248984703991E-4</v>
      </c>
      <c r="O313" s="45"/>
      <c r="P313" s="45"/>
      <c r="Q313" s="45"/>
      <c r="R313" s="45">
        <v>4.687363446336149</v>
      </c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45">
        <v>366.31896799355025</v>
      </c>
      <c r="B314" s="45"/>
      <c r="C314" s="45"/>
      <c r="D314" s="46"/>
      <c r="E314" s="46"/>
      <c r="F314" s="46">
        <v>0.197</v>
      </c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>
        <v>4.029816846445519</v>
      </c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45">
        <v>10664.49662352355</v>
      </c>
      <c r="B315" s="45"/>
      <c r="C315" s="45"/>
      <c r="D315" s="46"/>
      <c r="E315" s="46"/>
      <c r="F315" s="46">
        <v>0.171</v>
      </c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>
        <v>105.05191989117698</v>
      </c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45">
        <v>10602.468439754208</v>
      </c>
      <c r="B316" s="45"/>
      <c r="C316" s="45"/>
      <c r="D316" s="46"/>
      <c r="E316" s="46"/>
      <c r="F316" s="46">
        <v>0.166</v>
      </c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>
        <v>88.69890462196099</v>
      </c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45">
        <v>10537.267321386995</v>
      </c>
      <c r="B317" s="45"/>
      <c r="C317" s="45"/>
      <c r="D317" s="46"/>
      <c r="E317" s="46"/>
      <c r="F317" s="46">
        <v>0.171</v>
      </c>
      <c r="G317" s="45"/>
      <c r="H317" s="45"/>
      <c r="I317" s="45"/>
      <c r="J317" s="45"/>
      <c r="K317" s="45"/>
      <c r="L317" s="45"/>
      <c r="M317" s="45"/>
      <c r="N317" s="45">
        <v>9.546605200672293E-6</v>
      </c>
      <c r="O317" s="45"/>
      <c r="P317" s="45"/>
      <c r="Q317" s="45"/>
      <c r="R317" s="45">
        <v>86.98018071723645</v>
      </c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15.75" customHeight="1">
      <c r="A318" s="45">
        <v>10498.998237794514</v>
      </c>
      <c r="B318" s="45"/>
      <c r="C318" s="45"/>
      <c r="D318" s="46"/>
      <c r="E318" s="46"/>
      <c r="F318" s="46">
        <v>0.16</v>
      </c>
      <c r="G318" s="45"/>
      <c r="H318" s="45"/>
      <c r="I318" s="45"/>
      <c r="J318" s="45"/>
      <c r="K318" s="45"/>
      <c r="L318" s="45"/>
      <c r="M318" s="45"/>
      <c r="N318" s="45">
        <v>1.3693168741445061E-5</v>
      </c>
      <c r="O318" s="45"/>
      <c r="P318" s="45"/>
      <c r="Q318" s="45"/>
      <c r="R318" s="45">
        <v>127.45180136268095</v>
      </c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45">
        <v>10433.606399403354</v>
      </c>
      <c r="B319" s="45"/>
      <c r="C319" s="45"/>
      <c r="D319" s="46"/>
      <c r="E319" s="46"/>
      <c r="F319" s="46">
        <v>0.124</v>
      </c>
      <c r="G319" s="45"/>
      <c r="H319" s="45"/>
      <c r="I319" s="45"/>
      <c r="J319" s="45"/>
      <c r="K319" s="45"/>
      <c r="L319" s="45"/>
      <c r="M319" s="45"/>
      <c r="N319" s="45">
        <v>9.414117619985544E-6</v>
      </c>
      <c r="O319" s="45"/>
      <c r="P319" s="45"/>
      <c r="Q319" s="45"/>
      <c r="R319" s="45">
        <v>145.3958165753323</v>
      </c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45">
        <v>10366.828157940103</v>
      </c>
      <c r="B320" s="45"/>
      <c r="C320" s="45"/>
      <c r="D320" s="46"/>
      <c r="E320" s="46"/>
      <c r="F320" s="46">
        <v>0.117</v>
      </c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>
        <v>140.7175243685366</v>
      </c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45">
        <v>10296.502749672363</v>
      </c>
      <c r="B321" s="45"/>
      <c r="C321" s="45"/>
      <c r="D321" s="46"/>
      <c r="E321" s="46"/>
      <c r="F321" s="46">
        <v>0.122</v>
      </c>
      <c r="G321" s="45"/>
      <c r="H321" s="45"/>
      <c r="I321" s="45"/>
      <c r="J321" s="45">
        <v>1.4429917754622341E-5</v>
      </c>
      <c r="K321" s="45"/>
      <c r="L321" s="45"/>
      <c r="M321" s="45"/>
      <c r="N321" s="45"/>
      <c r="O321" s="45"/>
      <c r="P321" s="45"/>
      <c r="Q321" s="45"/>
      <c r="R321" s="45">
        <v>135.53815605234556</v>
      </c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45">
        <v>10241.68810717339</v>
      </c>
      <c r="B322" s="45"/>
      <c r="C322" s="45"/>
      <c r="D322" s="46"/>
      <c r="E322" s="46"/>
      <c r="F322" s="46">
        <v>0.141</v>
      </c>
      <c r="G322" s="45"/>
      <c r="H322" s="45"/>
      <c r="I322" s="45"/>
      <c r="J322" s="45">
        <v>9.714774228646926E-6</v>
      </c>
      <c r="K322" s="45"/>
      <c r="L322" s="45"/>
      <c r="M322" s="45"/>
      <c r="N322" s="45">
        <v>3.579127347396236E-6</v>
      </c>
      <c r="O322" s="45"/>
      <c r="P322" s="45"/>
      <c r="Q322" s="45"/>
      <c r="R322" s="45">
        <v>141.1198782687659</v>
      </c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45">
        <v>10157.310651714153</v>
      </c>
      <c r="B323" s="45"/>
      <c r="C323" s="45"/>
      <c r="D323" s="46"/>
      <c r="E323" s="46"/>
      <c r="F323" s="46">
        <v>0.162</v>
      </c>
      <c r="G323" s="45"/>
      <c r="H323" s="45"/>
      <c r="I323" s="45"/>
      <c r="J323" s="45">
        <v>1.6732591386569003E-5</v>
      </c>
      <c r="K323" s="45"/>
      <c r="L323" s="45"/>
      <c r="M323" s="45"/>
      <c r="N323" s="45"/>
      <c r="O323" s="45"/>
      <c r="P323" s="45"/>
      <c r="Q323" s="45"/>
      <c r="R323" s="45">
        <v>125.74795951118523</v>
      </c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45">
        <v>10075.725931252899</v>
      </c>
      <c r="B324" s="45"/>
      <c r="C324" s="45"/>
      <c r="D324" s="46"/>
      <c r="E324" s="46"/>
      <c r="F324" s="46">
        <v>0.13</v>
      </c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>
        <v>124.12852478525011</v>
      </c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45">
        <v>9996.868338774895</v>
      </c>
      <c r="B325" s="45"/>
      <c r="C325" s="45"/>
      <c r="D325" s="46"/>
      <c r="E325" s="46"/>
      <c r="F325" s="46">
        <v>0.112</v>
      </c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>
        <v>138.38274377140763</v>
      </c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45">
        <v>9906.253510689248</v>
      </c>
      <c r="B326" s="45"/>
      <c r="C326" s="45"/>
      <c r="D326" s="46"/>
      <c r="E326" s="46"/>
      <c r="F326" s="46">
        <v>0.104</v>
      </c>
      <c r="G326" s="45"/>
      <c r="H326" s="45"/>
      <c r="I326" s="45"/>
      <c r="J326" s="45">
        <v>9.361837994871684E-6</v>
      </c>
      <c r="K326" s="45"/>
      <c r="L326" s="45"/>
      <c r="M326" s="45"/>
      <c r="N326" s="45"/>
      <c r="O326" s="45"/>
      <c r="P326" s="45"/>
      <c r="Q326" s="45"/>
      <c r="R326" s="45">
        <v>147.81849465586868</v>
      </c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45">
        <v>9844.711185472412</v>
      </c>
      <c r="B327" s="45"/>
      <c r="C327" s="45"/>
      <c r="D327" s="46"/>
      <c r="E327" s="46"/>
      <c r="F327" s="46">
        <v>0.101</v>
      </c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>
        <v>124.78400425045514</v>
      </c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15.75" customHeight="1">
      <c r="A328" s="45">
        <v>6989.837358158873</v>
      </c>
      <c r="B328" s="45"/>
      <c r="C328" s="45"/>
      <c r="D328" s="46"/>
      <c r="E328" s="46"/>
      <c r="F328" s="46">
        <v>0.205</v>
      </c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15.75" customHeight="1">
      <c r="A329" s="45">
        <v>6758.621412445769</v>
      </c>
      <c r="B329" s="45"/>
      <c r="C329" s="45"/>
      <c r="D329" s="46"/>
      <c r="E329" s="46"/>
      <c r="F329" s="46">
        <v>0.221</v>
      </c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15.75" customHeight="1">
      <c r="A330" s="45">
        <v>6646.829314941709</v>
      </c>
      <c r="B330" s="45"/>
      <c r="C330" s="45"/>
      <c r="D330" s="46"/>
      <c r="E330" s="46"/>
      <c r="F330" s="46">
        <v>0.202</v>
      </c>
      <c r="G330" s="45"/>
      <c r="H330" s="45"/>
      <c r="I330" s="45"/>
      <c r="J330" s="45"/>
      <c r="K330" s="45"/>
      <c r="L330" s="45"/>
      <c r="M330" s="45"/>
      <c r="N330" s="45">
        <v>2.602035449557801E-4</v>
      </c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15.75" customHeight="1">
      <c r="A331" s="45">
        <v>6538.6623242522455</v>
      </c>
      <c r="B331" s="45"/>
      <c r="C331" s="45"/>
      <c r="D331" s="46"/>
      <c r="E331" s="46"/>
      <c r="F331" s="46">
        <v>0.171</v>
      </c>
      <c r="G331" s="45"/>
      <c r="H331" s="45"/>
      <c r="I331" s="45"/>
      <c r="J331" s="45"/>
      <c r="K331" s="45"/>
      <c r="L331" s="45"/>
      <c r="M331" s="45"/>
      <c r="N331" s="45">
        <v>1.690020747565314E-4</v>
      </c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15.75" customHeight="1">
      <c r="A332" s="45">
        <v>6415.720391265206</v>
      </c>
      <c r="B332" s="45"/>
      <c r="C332" s="45"/>
      <c r="D332" s="46"/>
      <c r="E332" s="46"/>
      <c r="F332" s="46">
        <v>0.181</v>
      </c>
      <c r="G332" s="45"/>
      <c r="H332" s="45"/>
      <c r="I332" s="45"/>
      <c r="J332" s="45"/>
      <c r="K332" s="45"/>
      <c r="L332" s="45"/>
      <c r="M332" s="45"/>
      <c r="N332" s="45">
        <v>1.8086799682099375E-4</v>
      </c>
      <c r="O332" s="45"/>
      <c r="P332" s="45"/>
      <c r="Q332" s="45"/>
      <c r="R332" s="45">
        <v>9.106201228834754</v>
      </c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15.75" customHeight="1">
      <c r="A333" s="45">
        <v>6269.195287092183</v>
      </c>
      <c r="B333" s="45"/>
      <c r="C333" s="45"/>
      <c r="D333" s="46"/>
      <c r="E333" s="46"/>
      <c r="F333" s="46">
        <v>0.17</v>
      </c>
      <c r="G333" s="45"/>
      <c r="H333" s="45"/>
      <c r="I333" s="45"/>
      <c r="J333" s="45"/>
      <c r="K333" s="45"/>
      <c r="L333" s="45"/>
      <c r="M333" s="45"/>
      <c r="N333" s="45">
        <v>1.5352686689587637E-4</v>
      </c>
      <c r="O333" s="45"/>
      <c r="P333" s="45"/>
      <c r="Q333" s="45"/>
      <c r="R333" s="45">
        <v>10.092403600724941</v>
      </c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15.75" customHeight="1">
      <c r="A334" s="45">
        <v>6058.511516368367</v>
      </c>
      <c r="B334" s="45"/>
      <c r="C334" s="45"/>
      <c r="D334" s="46"/>
      <c r="E334" s="46"/>
      <c r="F334" s="46">
        <v>0.155</v>
      </c>
      <c r="G334" s="45"/>
      <c r="H334" s="45"/>
      <c r="I334" s="45"/>
      <c r="J334" s="45"/>
      <c r="K334" s="45"/>
      <c r="L334" s="45"/>
      <c r="M334" s="45"/>
      <c r="N334" s="45">
        <v>1.8524038854983956E-4</v>
      </c>
      <c r="O334" s="45"/>
      <c r="P334" s="45"/>
      <c r="Q334" s="45"/>
      <c r="R334" s="45">
        <v>12.113007863705617</v>
      </c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15.75" customHeight="1">
      <c r="A335" s="45">
        <v>5826.681769608102</v>
      </c>
      <c r="B335" s="45"/>
      <c r="C335" s="45"/>
      <c r="D335" s="46"/>
      <c r="E335" s="46"/>
      <c r="F335" s="46">
        <v>0.15</v>
      </c>
      <c r="G335" s="45"/>
      <c r="H335" s="45"/>
      <c r="I335" s="45"/>
      <c r="J335" s="45"/>
      <c r="K335" s="45"/>
      <c r="L335" s="45"/>
      <c r="M335" s="45"/>
      <c r="N335" s="45">
        <v>1.924881909346579E-4</v>
      </c>
      <c r="O335" s="45"/>
      <c r="P335" s="45"/>
      <c r="Q335" s="45"/>
      <c r="R335" s="45">
        <v>13.627482544046579</v>
      </c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15.75" customHeight="1">
      <c r="A336" s="45">
        <v>5607.957582594234</v>
      </c>
      <c r="B336" s="45"/>
      <c r="C336" s="45"/>
      <c r="D336" s="46"/>
      <c r="E336" s="46"/>
      <c r="F336" s="46">
        <v>0.144</v>
      </c>
      <c r="G336" s="45"/>
      <c r="H336" s="45"/>
      <c r="I336" s="45"/>
      <c r="J336" s="45"/>
      <c r="K336" s="45"/>
      <c r="L336" s="45"/>
      <c r="M336" s="45"/>
      <c r="N336" s="45">
        <v>2.0175815486857948E-4</v>
      </c>
      <c r="O336" s="45"/>
      <c r="P336" s="45"/>
      <c r="Q336" s="45"/>
      <c r="R336" s="45">
        <v>15.792136278512293</v>
      </c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45">
        <v>5406.600653156926</v>
      </c>
      <c r="B337" s="45"/>
      <c r="C337" s="45"/>
      <c r="D337" s="46"/>
      <c r="E337" s="46"/>
      <c r="F337" s="46">
        <v>0.142</v>
      </c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>
        <v>13.345754479986601</v>
      </c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45">
        <v>5220.459359674986</v>
      </c>
      <c r="B338" s="45"/>
      <c r="C338" s="45"/>
      <c r="D338" s="46"/>
      <c r="E338" s="46"/>
      <c r="F338" s="46">
        <v>0.142</v>
      </c>
      <c r="G338" s="45"/>
      <c r="H338" s="45"/>
      <c r="I338" s="45"/>
      <c r="J338" s="45"/>
      <c r="K338" s="45"/>
      <c r="L338" s="45"/>
      <c r="M338" s="45"/>
      <c r="N338" s="45">
        <v>1.3441165844279546E-4</v>
      </c>
      <c r="O338" s="45"/>
      <c r="P338" s="45"/>
      <c r="Q338" s="45"/>
      <c r="R338" s="45">
        <v>33.85556810401239</v>
      </c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45">
        <v>5066.105849037318</v>
      </c>
      <c r="B339" s="45"/>
      <c r="C339" s="45"/>
      <c r="D339" s="46"/>
      <c r="E339" s="46"/>
      <c r="F339" s="46">
        <v>0.138</v>
      </c>
      <c r="G339" s="45"/>
      <c r="H339" s="45"/>
      <c r="I339" s="45"/>
      <c r="J339" s="45"/>
      <c r="K339" s="45"/>
      <c r="L339" s="45"/>
      <c r="M339" s="45"/>
      <c r="N339" s="45">
        <v>1.8604322821033032E-4</v>
      </c>
      <c r="O339" s="45"/>
      <c r="P339" s="45"/>
      <c r="Q339" s="45"/>
      <c r="R339" s="45">
        <v>32.35534403657919</v>
      </c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45">
        <v>4943.421415437777</v>
      </c>
      <c r="B340" s="45"/>
      <c r="C340" s="45"/>
      <c r="D340" s="46"/>
      <c r="E340" s="46"/>
      <c r="F340" s="46">
        <v>0.135</v>
      </c>
      <c r="G340" s="45"/>
      <c r="H340" s="45"/>
      <c r="I340" s="45"/>
      <c r="J340" s="45"/>
      <c r="K340" s="45"/>
      <c r="L340" s="45"/>
      <c r="M340" s="45"/>
      <c r="N340" s="45">
        <v>1.19796632091895E-4</v>
      </c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45">
        <v>4005.0776502385443</v>
      </c>
      <c r="B341" s="45"/>
      <c r="C341" s="45"/>
      <c r="D341" s="46"/>
      <c r="E341" s="46"/>
      <c r="F341" s="46">
        <v>0.07</v>
      </c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>
        <v>95.63027596579334</v>
      </c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45">
        <v>3947.4171655722535</v>
      </c>
      <c r="B342" s="45"/>
      <c r="C342" s="45"/>
      <c r="D342" s="46"/>
      <c r="E342" s="46"/>
      <c r="F342" s="46">
        <v>0.07</v>
      </c>
      <c r="G342" s="45"/>
      <c r="H342" s="45"/>
      <c r="I342" s="45"/>
      <c r="J342" s="45">
        <v>0.0025371400449200436</v>
      </c>
      <c r="K342" s="45"/>
      <c r="L342" s="45"/>
      <c r="M342" s="45"/>
      <c r="N342" s="45"/>
      <c r="O342" s="45"/>
      <c r="P342" s="45"/>
      <c r="Q342" s="45"/>
      <c r="R342" s="45">
        <v>108.7726057333432</v>
      </c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45">
        <v>3890.453845216144</v>
      </c>
      <c r="B343" s="45"/>
      <c r="C343" s="45"/>
      <c r="D343" s="46"/>
      <c r="E343" s="46"/>
      <c r="F343" s="46">
        <v>0.07</v>
      </c>
      <c r="G343" s="45"/>
      <c r="H343" s="45"/>
      <c r="I343" s="45"/>
      <c r="J343" s="45">
        <v>0.0040467089569692395</v>
      </c>
      <c r="K343" s="45"/>
      <c r="L343" s="45"/>
      <c r="M343" s="45"/>
      <c r="N343" s="45">
        <v>0.011054438169204529</v>
      </c>
      <c r="O343" s="45"/>
      <c r="P343" s="45"/>
      <c r="Q343" s="45"/>
      <c r="R343" s="45">
        <v>122.46298911933195</v>
      </c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45">
        <v>3832.4919765603736</v>
      </c>
      <c r="B344" s="45"/>
      <c r="C344" s="45"/>
      <c r="D344" s="46"/>
      <c r="E344" s="46"/>
      <c r="F344" s="46">
        <v>0.07</v>
      </c>
      <c r="G344" s="45"/>
      <c r="H344" s="45"/>
      <c r="I344" s="45"/>
      <c r="J344" s="45">
        <v>0.003741001568985574</v>
      </c>
      <c r="K344" s="45"/>
      <c r="L344" s="45"/>
      <c r="M344" s="45"/>
      <c r="N344" s="45">
        <v>0.012479963530490473</v>
      </c>
      <c r="O344" s="45"/>
      <c r="P344" s="45"/>
      <c r="Q344" s="45"/>
      <c r="R344" s="45">
        <v>127.06053835310364</v>
      </c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45">
        <v>3794.9497766479026</v>
      </c>
      <c r="B345" s="45"/>
      <c r="C345" s="45"/>
      <c r="D345" s="46"/>
      <c r="E345" s="46"/>
      <c r="F345" s="46">
        <v>0.061</v>
      </c>
      <c r="G345" s="45"/>
      <c r="H345" s="45"/>
      <c r="I345" s="45"/>
      <c r="J345" s="45">
        <v>0.003220991465407663</v>
      </c>
      <c r="K345" s="45"/>
      <c r="L345" s="45"/>
      <c r="M345" s="45"/>
      <c r="N345" s="45">
        <v>0.0109664063918649</v>
      </c>
      <c r="O345" s="45"/>
      <c r="P345" s="45"/>
      <c r="Q345" s="45"/>
      <c r="R345" s="45">
        <v>143.27219901942982</v>
      </c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45">
        <v>3745.7165371037368</v>
      </c>
      <c r="B346" s="45"/>
      <c r="C346" s="45"/>
      <c r="D346" s="46"/>
      <c r="E346" s="46"/>
      <c r="F346" s="46">
        <v>0.061</v>
      </c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>
        <v>164.44869468848592</v>
      </c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45">
        <v>3689.8554434865187</v>
      </c>
      <c r="B347" s="45"/>
      <c r="C347" s="45"/>
      <c r="D347" s="46"/>
      <c r="E347" s="46"/>
      <c r="F347" s="46">
        <v>0.063</v>
      </c>
      <c r="G347" s="45"/>
      <c r="H347" s="45"/>
      <c r="I347" s="45"/>
      <c r="J347" s="45">
        <v>0.003129531036362597</v>
      </c>
      <c r="K347" s="45"/>
      <c r="L347" s="45"/>
      <c r="M347" s="45"/>
      <c r="N347" s="45">
        <v>0.00885592568330996</v>
      </c>
      <c r="O347" s="45"/>
      <c r="P347" s="45"/>
      <c r="Q347" s="45"/>
      <c r="R347" s="45">
        <v>160.90811970508972</v>
      </c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45">
        <v>3649.1594041481067</v>
      </c>
      <c r="B348" s="45"/>
      <c r="C348" s="45"/>
      <c r="D348" s="46"/>
      <c r="E348" s="46"/>
      <c r="F348" s="46">
        <v>0.06</v>
      </c>
      <c r="G348" s="45"/>
      <c r="H348" s="45"/>
      <c r="I348" s="45"/>
      <c r="J348" s="45">
        <v>0.003030901532797381</v>
      </c>
      <c r="K348" s="45"/>
      <c r="L348" s="45"/>
      <c r="M348" s="45"/>
      <c r="N348" s="45">
        <v>0.009375300495943694</v>
      </c>
      <c r="O348" s="45"/>
      <c r="P348" s="45"/>
      <c r="Q348" s="45"/>
      <c r="R348" s="45">
        <v>174.6767787803341</v>
      </c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45">
        <v>3594.1127874755075</v>
      </c>
      <c r="B349" s="45"/>
      <c r="C349" s="45"/>
      <c r="D349" s="46"/>
      <c r="E349" s="46"/>
      <c r="F349" s="46">
        <v>0.06</v>
      </c>
      <c r="G349" s="45"/>
      <c r="H349" s="45"/>
      <c r="I349" s="45"/>
      <c r="J349" s="45">
        <v>0.003006735802872479</v>
      </c>
      <c r="K349" s="45"/>
      <c r="L349" s="45"/>
      <c r="M349" s="45"/>
      <c r="N349" s="45">
        <v>0.008866722649466845</v>
      </c>
      <c r="O349" s="45"/>
      <c r="P349" s="45"/>
      <c r="Q349" s="45"/>
      <c r="R349" s="45">
        <v>227.84489190980474</v>
      </c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45">
        <v>3565.8708650182543</v>
      </c>
      <c r="B350" s="45"/>
      <c r="C350" s="45"/>
      <c r="D350" s="46"/>
      <c r="E350" s="46"/>
      <c r="F350" s="46">
        <v>0.06</v>
      </c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>
        <v>282.17778206251336</v>
      </c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15.75" customHeight="1">
      <c r="A351" s="45">
        <v>3524.073750970928</v>
      </c>
      <c r="B351" s="45"/>
      <c r="C351" s="45"/>
      <c r="D351" s="46"/>
      <c r="E351" s="46"/>
      <c r="F351" s="46">
        <v>0.06</v>
      </c>
      <c r="G351" s="45"/>
      <c r="H351" s="45"/>
      <c r="I351" s="45"/>
      <c r="J351" s="45">
        <v>0.002887290228208665</v>
      </c>
      <c r="K351" s="45"/>
      <c r="L351" s="45"/>
      <c r="M351" s="45"/>
      <c r="N351" s="45">
        <v>0.00813940706670119</v>
      </c>
      <c r="O351" s="45"/>
      <c r="P351" s="45"/>
      <c r="Q351" s="45"/>
      <c r="R351" s="45">
        <v>361.55276981868724</v>
      </c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15.75" customHeight="1">
      <c r="A352" s="45">
        <v>3492.1268666950778</v>
      </c>
      <c r="B352" s="45"/>
      <c r="C352" s="45"/>
      <c r="D352" s="46"/>
      <c r="E352" s="46"/>
      <c r="F352" s="46">
        <v>0.06</v>
      </c>
      <c r="G352" s="45"/>
      <c r="H352" s="45"/>
      <c r="I352" s="45"/>
      <c r="J352" s="45">
        <v>0.0029327079598632398</v>
      </c>
      <c r="K352" s="45"/>
      <c r="L352" s="45"/>
      <c r="M352" s="45"/>
      <c r="N352" s="45">
        <v>0.008813034010007484</v>
      </c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15.75" customHeight="1">
      <c r="A353" s="45">
        <v>3471.8885949634932</v>
      </c>
      <c r="B353" s="45"/>
      <c r="C353" s="45"/>
      <c r="D353" s="46"/>
      <c r="E353" s="46"/>
      <c r="F353" s="46">
        <v>0.06</v>
      </c>
      <c r="G353" s="45"/>
      <c r="H353" s="45"/>
      <c r="I353" s="45"/>
      <c r="J353" s="45">
        <v>0.0027541898179628548</v>
      </c>
      <c r="K353" s="45"/>
      <c r="L353" s="45"/>
      <c r="M353" s="45"/>
      <c r="N353" s="45">
        <v>0.007771718917633136</v>
      </c>
      <c r="O353" s="45"/>
      <c r="P353" s="45"/>
      <c r="Q353" s="45"/>
      <c r="R353" s="45">
        <v>431.22056379407803</v>
      </c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15.75" customHeight="1">
      <c r="A354" s="45">
        <v>1516.3195701110672</v>
      </c>
      <c r="B354" s="45"/>
      <c r="C354" s="45"/>
      <c r="D354" s="46"/>
      <c r="E354" s="46"/>
      <c r="F354" s="46">
        <v>0.265</v>
      </c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>
        <v>8.828305401697104</v>
      </c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15.75" customHeight="1">
      <c r="A355" s="45">
        <v>1475.0483396318757</v>
      </c>
      <c r="B355" s="45"/>
      <c r="C355" s="45"/>
      <c r="D355" s="46"/>
      <c r="E355" s="46"/>
      <c r="F355" s="46">
        <v>0.253</v>
      </c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>
        <v>11.025041194542888</v>
      </c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15.75" customHeight="1">
      <c r="A356" s="45">
        <v>1431.9573843950677</v>
      </c>
      <c r="B356" s="45"/>
      <c r="C356" s="45"/>
      <c r="D356" s="46"/>
      <c r="E356" s="46"/>
      <c r="F356" s="46">
        <v>0.253</v>
      </c>
      <c r="G356" s="45"/>
      <c r="H356" s="45"/>
      <c r="I356" s="45"/>
      <c r="J356" s="45"/>
      <c r="K356" s="45"/>
      <c r="L356" s="45"/>
      <c r="M356" s="45"/>
      <c r="N356" s="45">
        <v>1.2027942829209964E-4</v>
      </c>
      <c r="O356" s="45"/>
      <c r="P356" s="45"/>
      <c r="Q356" s="45"/>
      <c r="R356" s="45">
        <v>11.472255455580294</v>
      </c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15.75" customHeight="1">
      <c r="A357" s="45">
        <v>1391.4916796629802</v>
      </c>
      <c r="B357" s="45"/>
      <c r="C357" s="45"/>
      <c r="D357" s="46"/>
      <c r="E357" s="46"/>
      <c r="F357" s="46">
        <v>0.243</v>
      </c>
      <c r="G357" s="45"/>
      <c r="H357" s="45"/>
      <c r="I357" s="45"/>
      <c r="J357" s="45"/>
      <c r="K357" s="45"/>
      <c r="L357" s="45"/>
      <c r="M357" s="45"/>
      <c r="N357" s="45">
        <v>1.0565212790170061E-4</v>
      </c>
      <c r="O357" s="45"/>
      <c r="P357" s="45"/>
      <c r="Q357" s="45"/>
      <c r="R357" s="45">
        <v>3.885122156648705</v>
      </c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15.75" customHeight="1">
      <c r="A358" s="45">
        <v>1351.640173847672</v>
      </c>
      <c r="B358" s="45"/>
      <c r="C358" s="45"/>
      <c r="D358" s="46"/>
      <c r="E358" s="46"/>
      <c r="F358" s="46">
        <v>0.255</v>
      </c>
      <c r="G358" s="45"/>
      <c r="H358" s="45"/>
      <c r="I358" s="45"/>
      <c r="J358" s="45"/>
      <c r="K358" s="45"/>
      <c r="L358" s="45"/>
      <c r="M358" s="45"/>
      <c r="N358" s="45">
        <v>1.0943871170369896E-4</v>
      </c>
      <c r="O358" s="45"/>
      <c r="P358" s="45"/>
      <c r="Q358" s="45"/>
      <c r="R358" s="45">
        <v>6.079928427983276</v>
      </c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15.75" customHeight="1">
      <c r="A359" s="45">
        <v>1315.581282721411</v>
      </c>
      <c r="B359" s="45"/>
      <c r="C359" s="45"/>
      <c r="D359" s="46"/>
      <c r="E359" s="46"/>
      <c r="F359" s="46">
        <v>0.27</v>
      </c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>
        <v>4.373880628268587</v>
      </c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45">
        <v>1278.7842636344833</v>
      </c>
      <c r="B360" s="45"/>
      <c r="C360" s="45"/>
      <c r="D360" s="46"/>
      <c r="E360" s="46"/>
      <c r="F360" s="46">
        <v>0.295</v>
      </c>
      <c r="G360" s="45"/>
      <c r="H360" s="45"/>
      <c r="I360" s="45"/>
      <c r="J360" s="45"/>
      <c r="K360" s="45"/>
      <c r="L360" s="45"/>
      <c r="M360" s="45"/>
      <c r="N360" s="45">
        <v>9.603675233024575E-5</v>
      </c>
      <c r="O360" s="45"/>
      <c r="P360" s="45"/>
      <c r="Q360" s="45"/>
      <c r="R360" s="45">
        <v>4.568119856416557</v>
      </c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45">
        <v>1259.9123466530395</v>
      </c>
      <c r="B361" s="45"/>
      <c r="C361" s="45"/>
      <c r="D361" s="46"/>
      <c r="E361" s="46"/>
      <c r="F361" s="46">
        <v>0.45</v>
      </c>
      <c r="G361" s="45"/>
      <c r="H361" s="45"/>
      <c r="I361" s="45"/>
      <c r="J361" s="45"/>
      <c r="K361" s="45"/>
      <c r="L361" s="45"/>
      <c r="M361" s="45"/>
      <c r="N361" s="45">
        <v>9.36966519527647E-5</v>
      </c>
      <c r="O361" s="45"/>
      <c r="P361" s="45"/>
      <c r="Q361" s="45"/>
      <c r="R361" s="45">
        <v>4.852608971658337</v>
      </c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45">
        <v>1227.911276204365</v>
      </c>
      <c r="B362" s="45"/>
      <c r="C362" s="45"/>
      <c r="D362" s="46"/>
      <c r="E362" s="46"/>
      <c r="F362" s="46">
        <v>0.45</v>
      </c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>
        <v>7.176270532351305</v>
      </c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45">
        <v>1199.135449078453</v>
      </c>
      <c r="B363" s="45"/>
      <c r="C363" s="45"/>
      <c r="D363" s="46"/>
      <c r="E363" s="46"/>
      <c r="F363" s="46">
        <v>0.45</v>
      </c>
      <c r="G363" s="45"/>
      <c r="H363" s="45"/>
      <c r="I363" s="45"/>
      <c r="J363" s="45"/>
      <c r="K363" s="45"/>
      <c r="L363" s="45"/>
      <c r="M363" s="45"/>
      <c r="N363" s="45">
        <v>8.499345838235786E-5</v>
      </c>
      <c r="O363" s="45"/>
      <c r="P363" s="45"/>
      <c r="Q363" s="45"/>
      <c r="R363" s="45">
        <v>6.001260264655578</v>
      </c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45">
        <v>1167.532578190066</v>
      </c>
      <c r="B364" s="45"/>
      <c r="C364" s="45"/>
      <c r="D364" s="46"/>
      <c r="E364" s="46"/>
      <c r="F364" s="46">
        <v>0.49</v>
      </c>
      <c r="G364" s="45"/>
      <c r="H364" s="45"/>
      <c r="I364" s="45"/>
      <c r="J364" s="45"/>
      <c r="K364" s="45"/>
      <c r="L364" s="45"/>
      <c r="M364" s="45"/>
      <c r="N364" s="45">
        <v>8.069439112784857E-5</v>
      </c>
      <c r="O364" s="45"/>
      <c r="P364" s="45"/>
      <c r="Q364" s="45"/>
      <c r="R364" s="45">
        <v>5.218332171700966</v>
      </c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45">
        <v>1136.4303512801876</v>
      </c>
      <c r="B365" s="45"/>
      <c r="C365" s="45"/>
      <c r="D365" s="46"/>
      <c r="E365" s="46"/>
      <c r="F365" s="46">
        <v>0.525</v>
      </c>
      <c r="G365" s="45"/>
      <c r="H365" s="45"/>
      <c r="I365" s="45"/>
      <c r="J365" s="45"/>
      <c r="K365" s="45"/>
      <c r="L365" s="45"/>
      <c r="M365" s="45"/>
      <c r="N365" s="45">
        <v>7.76329684845205E-5</v>
      </c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45">
        <v>1106.741610288799</v>
      </c>
      <c r="B366" s="45"/>
      <c r="C366" s="45"/>
      <c r="D366" s="46"/>
      <c r="E366" s="46"/>
      <c r="F366" s="46">
        <v>0.6</v>
      </c>
      <c r="G366" s="45"/>
      <c r="H366" s="45"/>
      <c r="I366" s="45"/>
      <c r="J366" s="45"/>
      <c r="K366" s="45"/>
      <c r="L366" s="45"/>
      <c r="M366" s="45"/>
      <c r="N366" s="45">
        <v>5.544113967605688E-5</v>
      </c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45">
        <v>2179.9568470456556</v>
      </c>
      <c r="B367" s="45"/>
      <c r="C367" s="45"/>
      <c r="D367" s="46"/>
      <c r="E367" s="46"/>
      <c r="F367" s="46">
        <v>0.531</v>
      </c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>
        <v>4.681360131205276</v>
      </c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45">
        <v>2130.022791380593</v>
      </c>
      <c r="B368" s="45"/>
      <c r="C368" s="45"/>
      <c r="D368" s="46"/>
      <c r="E368" s="46"/>
      <c r="F368" s="46">
        <v>0.562</v>
      </c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>
        <v>4.473824085451416</v>
      </c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45">
        <v>2083.652847650891</v>
      </c>
      <c r="B369" s="45"/>
      <c r="C369" s="45"/>
      <c r="D369" s="46"/>
      <c r="E369" s="46"/>
      <c r="F369" s="46">
        <v>0.505</v>
      </c>
      <c r="G369" s="45"/>
      <c r="H369" s="45"/>
      <c r="I369" s="45"/>
      <c r="J369" s="45"/>
      <c r="K369" s="45"/>
      <c r="L369" s="45"/>
      <c r="M369" s="45"/>
      <c r="N369" s="45">
        <v>1.0388388213480624E-4</v>
      </c>
      <c r="O369" s="45"/>
      <c r="P369" s="45"/>
      <c r="Q369" s="45"/>
      <c r="R369" s="45">
        <v>7.210664942367503</v>
      </c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45">
        <v>2033.2160037075714</v>
      </c>
      <c r="B370" s="45"/>
      <c r="C370" s="45"/>
      <c r="D370" s="46"/>
      <c r="E370" s="46"/>
      <c r="F370" s="46">
        <v>0.489</v>
      </c>
      <c r="G370" s="45"/>
      <c r="H370" s="45"/>
      <c r="I370" s="45"/>
      <c r="J370" s="45"/>
      <c r="K370" s="45"/>
      <c r="L370" s="45"/>
      <c r="M370" s="45"/>
      <c r="N370" s="45">
        <v>8.661023002451478E-5</v>
      </c>
      <c r="O370" s="45"/>
      <c r="P370" s="45"/>
      <c r="Q370" s="45"/>
      <c r="R370" s="45">
        <v>5.719543492184938</v>
      </c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45">
        <v>1980.6450152202733</v>
      </c>
      <c r="B371" s="45"/>
      <c r="C371" s="45"/>
      <c r="D371" s="46"/>
      <c r="E371" s="46"/>
      <c r="F371" s="46">
        <v>0.368</v>
      </c>
      <c r="G371" s="45"/>
      <c r="H371" s="45"/>
      <c r="I371" s="45"/>
      <c r="J371" s="45"/>
      <c r="K371" s="45"/>
      <c r="L371" s="45"/>
      <c r="M371" s="45"/>
      <c r="N371" s="45">
        <v>9.18920867069862E-5</v>
      </c>
      <c r="O371" s="45"/>
      <c r="P371" s="45"/>
      <c r="Q371" s="45"/>
      <c r="R371" s="45">
        <v>5.5692173761809824</v>
      </c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45">
        <v>1939.7822674426252</v>
      </c>
      <c r="B372" s="45"/>
      <c r="C372" s="45"/>
      <c r="D372" s="46"/>
      <c r="E372" s="46"/>
      <c r="F372" s="46">
        <v>0.331</v>
      </c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>
        <v>6.499160602459808</v>
      </c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45">
        <v>1885.167365180704</v>
      </c>
      <c r="B373" s="45"/>
      <c r="C373" s="45"/>
      <c r="D373" s="46"/>
      <c r="E373" s="46"/>
      <c r="F373" s="46">
        <v>0.323</v>
      </c>
      <c r="G373" s="45"/>
      <c r="H373" s="45"/>
      <c r="I373" s="45"/>
      <c r="J373" s="45"/>
      <c r="K373" s="45"/>
      <c r="L373" s="45"/>
      <c r="M373" s="45"/>
      <c r="N373" s="45">
        <v>7.32667620261754E-5</v>
      </c>
      <c r="O373" s="45"/>
      <c r="P373" s="45"/>
      <c r="Q373" s="45"/>
      <c r="R373" s="45">
        <v>6.387358740743496</v>
      </c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45">
        <v>1840.0797777676987</v>
      </c>
      <c r="B374" s="45"/>
      <c r="C374" s="45"/>
      <c r="D374" s="46"/>
      <c r="E374" s="46"/>
      <c r="F374" s="46">
        <v>0.277</v>
      </c>
      <c r="G374" s="45"/>
      <c r="H374" s="45"/>
      <c r="I374" s="45"/>
      <c r="J374" s="45"/>
      <c r="K374" s="45"/>
      <c r="L374" s="45"/>
      <c r="M374" s="45"/>
      <c r="N374" s="45">
        <v>6.949225733748546E-5</v>
      </c>
      <c r="O374" s="45"/>
      <c r="P374" s="45"/>
      <c r="Q374" s="45"/>
      <c r="R374" s="45">
        <v>5.760638331229121</v>
      </c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45">
        <v>1788.2910022466074</v>
      </c>
      <c r="B375" s="45"/>
      <c r="C375" s="45"/>
      <c r="D375" s="46"/>
      <c r="E375" s="46"/>
      <c r="F375" s="46">
        <v>0.253</v>
      </c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>
        <v>6.082808095821486</v>
      </c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45">
        <v>1737.5235175359276</v>
      </c>
      <c r="B376" s="45"/>
      <c r="C376" s="45"/>
      <c r="D376" s="46"/>
      <c r="E376" s="46"/>
      <c r="F376" s="46">
        <v>0.253</v>
      </c>
      <c r="G376" s="45"/>
      <c r="H376" s="45"/>
      <c r="I376" s="45"/>
      <c r="J376" s="45"/>
      <c r="K376" s="45"/>
      <c r="L376" s="45"/>
      <c r="M376" s="45"/>
      <c r="N376" s="45">
        <v>6.29231271517891E-5</v>
      </c>
      <c r="O376" s="45"/>
      <c r="P376" s="45"/>
      <c r="Q376" s="45"/>
      <c r="R376" s="45">
        <v>6.244279793688996</v>
      </c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45">
        <v>1697.578428000464</v>
      </c>
      <c r="B377" s="45"/>
      <c r="C377" s="45"/>
      <c r="D377" s="46"/>
      <c r="E377" s="46"/>
      <c r="F377" s="46">
        <v>0.246</v>
      </c>
      <c r="G377" s="45"/>
      <c r="H377" s="45"/>
      <c r="I377" s="45"/>
      <c r="J377" s="45"/>
      <c r="K377" s="45"/>
      <c r="L377" s="45"/>
      <c r="M377" s="45"/>
      <c r="N377" s="45">
        <v>6.374180797876924E-5</v>
      </c>
      <c r="O377" s="45"/>
      <c r="P377" s="45"/>
      <c r="Q377" s="45"/>
      <c r="R377" s="45">
        <v>6.19434497599325</v>
      </c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45">
        <v>1658.3291706806217</v>
      </c>
      <c r="B378" s="45"/>
      <c r="C378" s="45"/>
      <c r="D378" s="46"/>
      <c r="E378" s="46"/>
      <c r="F378" s="46">
        <v>0.238</v>
      </c>
      <c r="G378" s="45"/>
      <c r="H378" s="45"/>
      <c r="I378" s="45"/>
      <c r="J378" s="45"/>
      <c r="K378" s="45"/>
      <c r="L378" s="45"/>
      <c r="M378" s="45"/>
      <c r="N378" s="45">
        <v>6.165279565022383E-5</v>
      </c>
      <c r="O378" s="45"/>
      <c r="P378" s="45"/>
      <c r="Q378" s="45"/>
      <c r="R378" s="45">
        <v>6.275258319067903</v>
      </c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45">
        <v>1616.3942669790677</v>
      </c>
      <c r="B379" s="45"/>
      <c r="C379" s="45"/>
      <c r="D379" s="46"/>
      <c r="E379" s="46"/>
      <c r="F379" s="46">
        <v>0.323</v>
      </c>
      <c r="G379" s="45"/>
      <c r="H379" s="45"/>
      <c r="I379" s="45"/>
      <c r="J379" s="45"/>
      <c r="K379" s="45"/>
      <c r="L379" s="45"/>
      <c r="M379" s="45"/>
      <c r="N379" s="45">
        <v>5.557482442850503E-5</v>
      </c>
      <c r="O379" s="45"/>
      <c r="P379" s="45"/>
      <c r="Q379" s="45"/>
      <c r="R379" s="45">
        <v>6.349612293302045</v>
      </c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45">
        <v>2775.705339767929</v>
      </c>
      <c r="B380" s="45"/>
      <c r="C380" s="45"/>
      <c r="D380" s="46"/>
      <c r="E380" s="46"/>
      <c r="F380" s="46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>
        <v>6.432386794621784</v>
      </c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45">
        <v>2700.8087757868016</v>
      </c>
      <c r="B381" s="45"/>
      <c r="C381" s="45"/>
      <c r="D381" s="46"/>
      <c r="E381" s="46"/>
      <c r="F381" s="46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>
        <v>6.1536900176165945</v>
      </c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45">
        <v>2623.3420646529316</v>
      </c>
      <c r="B382" s="45"/>
      <c r="C382" s="45"/>
      <c r="D382" s="46"/>
      <c r="E382" s="46"/>
      <c r="F382" s="46"/>
      <c r="G382" s="45"/>
      <c r="H382" s="45"/>
      <c r="I382" s="45"/>
      <c r="J382" s="45"/>
      <c r="K382" s="45"/>
      <c r="L382" s="45"/>
      <c r="M382" s="45"/>
      <c r="N382" s="45">
        <v>5.7247022833200184E-5</v>
      </c>
      <c r="O382" s="45"/>
      <c r="P382" s="45"/>
      <c r="Q382" s="45"/>
      <c r="R382" s="45">
        <v>5.697135498649136</v>
      </c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45">
        <v>2560.1350395290015</v>
      </c>
      <c r="B383" s="45"/>
      <c r="C383" s="45"/>
      <c r="D383" s="46"/>
      <c r="E383" s="46"/>
      <c r="F383" s="46"/>
      <c r="G383" s="45"/>
      <c r="H383" s="45"/>
      <c r="I383" s="45"/>
      <c r="J383" s="45"/>
      <c r="K383" s="45"/>
      <c r="L383" s="45"/>
      <c r="M383" s="45"/>
      <c r="N383" s="45">
        <v>5.454673313643627E-5</v>
      </c>
      <c r="O383" s="45"/>
      <c r="P383" s="45"/>
      <c r="Q383" s="45"/>
      <c r="R383" s="45">
        <v>8.37809299808008</v>
      </c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45">
        <v>2485.599768459793</v>
      </c>
      <c r="B384" s="45"/>
      <c r="C384" s="45"/>
      <c r="D384" s="46"/>
      <c r="E384" s="46"/>
      <c r="F384" s="46"/>
      <c r="G384" s="45"/>
      <c r="H384" s="45"/>
      <c r="I384" s="45"/>
      <c r="J384" s="45"/>
      <c r="K384" s="45"/>
      <c r="L384" s="45"/>
      <c r="M384" s="45"/>
      <c r="N384" s="45">
        <v>5.1326646928661834E-5</v>
      </c>
      <c r="O384" s="45"/>
      <c r="P384" s="45"/>
      <c r="Q384" s="45"/>
      <c r="R384" s="45">
        <v>10.801062064112338</v>
      </c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45">
        <v>2412.986973399285</v>
      </c>
      <c r="B385" s="45"/>
      <c r="C385" s="45"/>
      <c r="D385" s="46"/>
      <c r="E385" s="46"/>
      <c r="F385" s="46"/>
      <c r="G385" s="45"/>
      <c r="H385" s="45"/>
      <c r="I385" s="45"/>
      <c r="J385" s="45"/>
      <c r="K385" s="45"/>
      <c r="L385" s="45"/>
      <c r="M385" s="45"/>
      <c r="N385" s="45">
        <v>4.6393771912473544E-5</v>
      </c>
      <c r="O385" s="45"/>
      <c r="P385" s="45"/>
      <c r="Q385" s="45"/>
      <c r="R385" s="45">
        <v>11.137854989817656</v>
      </c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45">
        <v>2339.0325333281407</v>
      </c>
      <c r="B386" s="45"/>
      <c r="C386" s="45"/>
      <c r="D386" s="46"/>
      <c r="E386" s="46"/>
      <c r="F386" s="46"/>
      <c r="G386" s="45"/>
      <c r="H386" s="45"/>
      <c r="I386" s="45"/>
      <c r="J386" s="45"/>
      <c r="K386" s="45"/>
      <c r="L386" s="45"/>
      <c r="M386" s="45"/>
      <c r="N386" s="45">
        <v>4.5839757998530696E-5</v>
      </c>
      <c r="O386" s="45"/>
      <c r="P386" s="45"/>
      <c r="Q386" s="45"/>
      <c r="R386" s="45">
        <v>15.90193374816286</v>
      </c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45">
        <v>2266.3081737649272</v>
      </c>
      <c r="B387" s="45"/>
      <c r="C387" s="45"/>
      <c r="D387" s="46"/>
      <c r="E387" s="46"/>
      <c r="F387" s="46"/>
      <c r="G387" s="45"/>
      <c r="H387" s="45"/>
      <c r="I387" s="45"/>
      <c r="J387" s="45"/>
      <c r="K387" s="45"/>
      <c r="L387" s="45"/>
      <c r="M387" s="45"/>
      <c r="N387" s="45">
        <v>4.549873330426339E-5</v>
      </c>
      <c r="O387" s="45"/>
      <c r="P387" s="45"/>
      <c r="Q387" s="45"/>
      <c r="R387" s="45">
        <v>15.794897053811642</v>
      </c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45">
        <v>2196.552652440015</v>
      </c>
      <c r="B388" s="45"/>
      <c r="C388" s="45"/>
      <c r="D388" s="46"/>
      <c r="E388" s="46"/>
      <c r="F388" s="46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>
        <v>17.35384466436637</v>
      </c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45">
        <v>2131.016502626685</v>
      </c>
      <c r="B389" s="45"/>
      <c r="C389" s="45"/>
      <c r="D389" s="46"/>
      <c r="E389" s="46"/>
      <c r="F389" s="46"/>
      <c r="G389" s="45"/>
      <c r="H389" s="45"/>
      <c r="I389" s="45"/>
      <c r="J389" s="45"/>
      <c r="K389" s="45"/>
      <c r="L389" s="45"/>
      <c r="M389" s="45"/>
      <c r="N389" s="45">
        <v>4.1890080428954424E-5</v>
      </c>
      <c r="O389" s="45"/>
      <c r="P389" s="45"/>
      <c r="Q389" s="45"/>
      <c r="R389" s="45">
        <v>17.036282709662803</v>
      </c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45">
        <v>2076.6809422677497</v>
      </c>
      <c r="B390" s="45"/>
      <c r="C390" s="45"/>
      <c r="D390" s="46"/>
      <c r="E390" s="46"/>
      <c r="F390" s="46"/>
      <c r="G390" s="45"/>
      <c r="H390" s="45"/>
      <c r="I390" s="45"/>
      <c r="J390" s="45"/>
      <c r="K390" s="45"/>
      <c r="L390" s="45"/>
      <c r="M390" s="45"/>
      <c r="N390" s="45">
        <v>3.8538646003660385E-5</v>
      </c>
      <c r="O390" s="45"/>
      <c r="P390" s="45"/>
      <c r="Q390" s="45"/>
      <c r="R390" s="45">
        <v>16.80256365651241</v>
      </c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45">
        <v>2021.5796676460145</v>
      </c>
      <c r="B391" s="45"/>
      <c r="C391" s="45"/>
      <c r="D391" s="46"/>
      <c r="E391" s="46"/>
      <c r="F391" s="46"/>
      <c r="G391" s="45"/>
      <c r="H391" s="45"/>
      <c r="I391" s="45"/>
      <c r="J391" s="45"/>
      <c r="K391" s="45"/>
      <c r="L391" s="45"/>
      <c r="M391" s="45"/>
      <c r="N391" s="45">
        <v>3.939865171987253E-5</v>
      </c>
      <c r="O391" s="45"/>
      <c r="P391" s="45"/>
      <c r="Q391" s="45"/>
      <c r="R391" s="45">
        <v>15.537496452907478</v>
      </c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45">
        <v>1962.6304075544926</v>
      </c>
      <c r="B392" s="45"/>
      <c r="C392" s="45"/>
      <c r="D392" s="46"/>
      <c r="E392" s="46"/>
      <c r="F392" s="46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45">
        <v>11758.582265393201</v>
      </c>
      <c r="B393" s="45"/>
      <c r="C393" s="45"/>
      <c r="D393" s="46"/>
      <c r="E393" s="46"/>
      <c r="F393" s="46">
        <v>0.256</v>
      </c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15.75" customHeight="1">
      <c r="A394" s="45">
        <v>11461.190413207982</v>
      </c>
      <c r="B394" s="45"/>
      <c r="C394" s="45"/>
      <c r="D394" s="46"/>
      <c r="E394" s="46"/>
      <c r="F394" s="46">
        <v>0.225</v>
      </c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15.75" customHeight="1">
      <c r="A395" s="45">
        <v>11181.575090071665</v>
      </c>
      <c r="B395" s="45"/>
      <c r="C395" s="45"/>
      <c r="D395" s="46"/>
      <c r="E395" s="46"/>
      <c r="F395" s="46">
        <v>0.21</v>
      </c>
      <c r="G395" s="45"/>
      <c r="H395" s="45"/>
      <c r="I395" s="45"/>
      <c r="J395" s="45"/>
      <c r="K395" s="45"/>
      <c r="L395" s="45"/>
      <c r="M395" s="45"/>
      <c r="N395" s="45">
        <v>7.697838801347452E-4</v>
      </c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ht="15.75" customHeight="1">
      <c r="A396" s="45">
        <v>10885.564926203784</v>
      </c>
      <c r="B396" s="45"/>
      <c r="C396" s="45"/>
      <c r="D396" s="46"/>
      <c r="E396" s="46"/>
      <c r="F396" s="46">
        <v>0.21</v>
      </c>
      <c r="G396" s="45"/>
      <c r="H396" s="45"/>
      <c r="I396" s="45"/>
      <c r="J396" s="45"/>
      <c r="K396" s="45"/>
      <c r="L396" s="45"/>
      <c r="M396" s="45"/>
      <c r="N396" s="45">
        <v>7.45532118069898E-4</v>
      </c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ht="15.75" customHeight="1">
      <c r="A397" s="45">
        <v>10588.112695942464</v>
      </c>
      <c r="B397" s="45"/>
      <c r="C397" s="45"/>
      <c r="D397" s="46"/>
      <c r="E397" s="46"/>
      <c r="F397" s="46">
        <v>0.21</v>
      </c>
      <c r="G397" s="45"/>
      <c r="H397" s="45"/>
      <c r="I397" s="45"/>
      <c r="J397" s="45"/>
      <c r="K397" s="45"/>
      <c r="L397" s="45"/>
      <c r="M397" s="45"/>
      <c r="N397" s="45">
        <v>6.614464436207729E-4</v>
      </c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ht="15.75" customHeight="1">
      <c r="A398" s="45">
        <v>10308.699419356397</v>
      </c>
      <c r="B398" s="45"/>
      <c r="C398" s="45"/>
      <c r="D398" s="46"/>
      <c r="E398" s="46"/>
      <c r="F398" s="46">
        <v>0.231</v>
      </c>
      <c r="G398" s="45"/>
      <c r="H398" s="45"/>
      <c r="I398" s="45"/>
      <c r="J398" s="45"/>
      <c r="K398" s="45"/>
      <c r="L398" s="45"/>
      <c r="M398" s="45"/>
      <c r="N398" s="45">
        <v>4.5579315000743764E-4</v>
      </c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ht="15.75" customHeight="1">
      <c r="A399" s="45">
        <v>10019.459186468968</v>
      </c>
      <c r="B399" s="45"/>
      <c r="C399" s="45"/>
      <c r="D399" s="46"/>
      <c r="E399" s="46"/>
      <c r="F399" s="46">
        <v>0.24</v>
      </c>
      <c r="G399" s="45"/>
      <c r="H399" s="45"/>
      <c r="I399" s="45"/>
      <c r="J399" s="45"/>
      <c r="K399" s="45"/>
      <c r="L399" s="45"/>
      <c r="M399" s="45"/>
      <c r="N399" s="45">
        <v>5.040595012590677E-4</v>
      </c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</row>
    <row r="400" ht="15.75" customHeight="1">
      <c r="A400" s="45">
        <v>9854.79391760512</v>
      </c>
      <c r="B400" s="45"/>
      <c r="C400" s="45"/>
      <c r="D400" s="46"/>
      <c r="E400" s="46"/>
      <c r="F400" s="46">
        <v>0.235</v>
      </c>
      <c r="G400" s="45"/>
      <c r="H400" s="45"/>
      <c r="I400" s="45"/>
      <c r="J400" s="45"/>
      <c r="K400" s="45"/>
      <c r="L400" s="45"/>
      <c r="M400" s="45"/>
      <c r="N400" s="45">
        <v>5.747683884593474E-4</v>
      </c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</row>
    <row r="401" ht="15.75" customHeight="1">
      <c r="A401" s="45">
        <v>9655.652846226052</v>
      </c>
      <c r="B401" s="45"/>
      <c r="C401" s="45"/>
      <c r="D401" s="46"/>
      <c r="E401" s="46"/>
      <c r="F401" s="46">
        <v>0.203</v>
      </c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</row>
    <row r="402" ht="15.75" customHeight="1">
      <c r="A402" s="45">
        <v>9444.954913956662</v>
      </c>
      <c r="B402" s="45"/>
      <c r="C402" s="45"/>
      <c r="D402" s="46"/>
      <c r="E402" s="46"/>
      <c r="F402" s="46">
        <v>0.195</v>
      </c>
      <c r="G402" s="45"/>
      <c r="H402" s="45"/>
      <c r="I402" s="45"/>
      <c r="J402" s="45"/>
      <c r="K402" s="45"/>
      <c r="L402" s="45"/>
      <c r="M402" s="45"/>
      <c r="N402" s="45">
        <v>4.7666760426463926E-4</v>
      </c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</row>
    <row r="403" ht="15.75" customHeight="1">
      <c r="A403" s="45">
        <v>9217.685944002083</v>
      </c>
      <c r="B403" s="45"/>
      <c r="C403" s="45"/>
      <c r="D403" s="46"/>
      <c r="E403" s="46"/>
      <c r="F403" s="46">
        <v>0.17</v>
      </c>
      <c r="G403" s="45"/>
      <c r="H403" s="45"/>
      <c r="I403" s="45"/>
      <c r="J403" s="45"/>
      <c r="K403" s="45"/>
      <c r="L403" s="45"/>
      <c r="M403" s="45"/>
      <c r="N403" s="45">
        <v>4.083758609416471E-4</v>
      </c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</row>
    <row r="404" ht="15.75" customHeight="1">
      <c r="A404" s="45">
        <v>9002.154492469543</v>
      </c>
      <c r="B404" s="45"/>
      <c r="C404" s="45"/>
      <c r="D404" s="46"/>
      <c r="E404" s="46"/>
      <c r="F404" s="46">
        <v>0.17</v>
      </c>
      <c r="G404" s="45"/>
      <c r="H404" s="45"/>
      <c r="I404" s="45"/>
      <c r="J404" s="45"/>
      <c r="K404" s="45"/>
      <c r="L404" s="45"/>
      <c r="M404" s="45"/>
      <c r="N404" s="45">
        <v>4.5263496475469805E-4</v>
      </c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</row>
    <row r="405" ht="15.75" customHeight="1">
      <c r="A405" s="45">
        <v>8794.356001265496</v>
      </c>
      <c r="B405" s="45"/>
      <c r="C405" s="45"/>
      <c r="D405" s="46"/>
      <c r="E405" s="46"/>
      <c r="F405" s="46">
        <v>0.17</v>
      </c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</row>
    <row r="406" ht="15.75" customHeight="1">
      <c r="A406" s="45">
        <v>28301.595874200524</v>
      </c>
      <c r="B406" s="45"/>
      <c r="C406" s="45"/>
      <c r="D406" s="46"/>
      <c r="E406" s="46"/>
      <c r="F406" s="46">
        <v>0.208</v>
      </c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>
        <v>171.0376763141465</v>
      </c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</row>
    <row r="407" ht="15.75" customHeight="1">
      <c r="A407" s="45">
        <v>28036.185028348646</v>
      </c>
      <c r="B407" s="45"/>
      <c r="C407" s="45"/>
      <c r="D407" s="46"/>
      <c r="E407" s="46"/>
      <c r="F407" s="46">
        <v>0.211</v>
      </c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>
        <v>180.01785177030055</v>
      </c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</row>
    <row r="408" ht="15.75" customHeight="1">
      <c r="A408" s="45">
        <v>27821.417125820943</v>
      </c>
      <c r="B408" s="45"/>
      <c r="C408" s="45"/>
      <c r="D408" s="46"/>
      <c r="E408" s="46"/>
      <c r="F408" s="46">
        <v>0.21</v>
      </c>
      <c r="G408" s="45"/>
      <c r="H408" s="45"/>
      <c r="I408" s="45"/>
      <c r="J408" s="45"/>
      <c r="K408" s="45"/>
      <c r="L408" s="45"/>
      <c r="M408" s="45"/>
      <c r="N408" s="45">
        <v>0.0034027545951234345</v>
      </c>
      <c r="O408" s="45"/>
      <c r="P408" s="45"/>
      <c r="Q408" s="45"/>
      <c r="R408" s="45">
        <v>184.26767234398395</v>
      </c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</row>
    <row r="409" ht="15.75" customHeight="1">
      <c r="A409" s="45">
        <v>27672.101260947114</v>
      </c>
      <c r="B409" s="45"/>
      <c r="C409" s="45"/>
      <c r="D409" s="46"/>
      <c r="E409" s="46"/>
      <c r="F409" s="46">
        <v>0.21</v>
      </c>
      <c r="G409" s="45"/>
      <c r="H409" s="45"/>
      <c r="I409" s="45"/>
      <c r="J409" s="45"/>
      <c r="K409" s="45"/>
      <c r="L409" s="45"/>
      <c r="M409" s="45"/>
      <c r="N409" s="45">
        <v>0.0031607501077435514</v>
      </c>
      <c r="O409" s="45"/>
      <c r="P409" s="45"/>
      <c r="Q409" s="45"/>
      <c r="R409" s="45">
        <v>192.99793672121038</v>
      </c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</row>
    <row r="410" ht="15.75" customHeight="1">
      <c r="A410" s="45">
        <v>27482.55685649099</v>
      </c>
      <c r="B410" s="45"/>
      <c r="C410" s="45"/>
      <c r="D410" s="46"/>
      <c r="E410" s="46"/>
      <c r="F410" s="46">
        <v>0.21</v>
      </c>
      <c r="G410" s="45"/>
      <c r="H410" s="45"/>
      <c r="I410" s="45"/>
      <c r="J410" s="45"/>
      <c r="K410" s="45"/>
      <c r="L410" s="45"/>
      <c r="M410" s="45"/>
      <c r="N410" s="45">
        <v>0.0032049982730467186</v>
      </c>
      <c r="O410" s="45"/>
      <c r="P410" s="45"/>
      <c r="Q410" s="45"/>
      <c r="R410" s="45">
        <v>224.58500420792842</v>
      </c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</row>
    <row r="411" ht="15.75" customHeight="1">
      <c r="A411" s="45">
        <v>27323.259925373193</v>
      </c>
      <c r="B411" s="45"/>
      <c r="C411" s="45"/>
      <c r="D411" s="46"/>
      <c r="E411" s="46"/>
      <c r="F411" s="46">
        <v>0.21</v>
      </c>
      <c r="G411" s="45"/>
      <c r="H411" s="45"/>
      <c r="I411" s="45"/>
      <c r="J411" s="45"/>
      <c r="K411" s="45"/>
      <c r="L411" s="45"/>
      <c r="M411" s="45"/>
      <c r="N411" s="45">
        <v>0.002397742052502588</v>
      </c>
      <c r="O411" s="45"/>
      <c r="P411" s="45"/>
      <c r="Q411" s="45"/>
      <c r="R411" s="45">
        <v>237.2807465576194</v>
      </c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</row>
    <row r="412" ht="15.75" customHeight="1">
      <c r="A412" s="45">
        <v>27202.961510276218</v>
      </c>
      <c r="B412" s="45"/>
      <c r="C412" s="45"/>
      <c r="D412" s="46"/>
      <c r="E412" s="46"/>
      <c r="F412" s="46">
        <v>0.211</v>
      </c>
      <c r="G412" s="45"/>
      <c r="H412" s="45"/>
      <c r="I412" s="45"/>
      <c r="J412" s="45">
        <v>8.13444261905104E-4</v>
      </c>
      <c r="K412" s="45"/>
      <c r="L412" s="45"/>
      <c r="M412" s="45"/>
      <c r="N412" s="45">
        <v>0.0025496967345681083</v>
      </c>
      <c r="O412" s="45"/>
      <c r="P412" s="45"/>
      <c r="Q412" s="45"/>
      <c r="R412" s="45">
        <v>277.00211862715514</v>
      </c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</row>
    <row r="413" ht="15.75" customHeight="1">
      <c r="A413" s="45">
        <v>27065.237456591265</v>
      </c>
      <c r="B413" s="45"/>
      <c r="C413" s="45"/>
      <c r="D413" s="46"/>
      <c r="E413" s="46"/>
      <c r="F413" s="46">
        <v>0.219</v>
      </c>
      <c r="G413" s="45"/>
      <c r="H413" s="45"/>
      <c r="I413" s="45"/>
      <c r="J413" s="45">
        <v>9.473160568484842E-4</v>
      </c>
      <c r="K413" s="45"/>
      <c r="L413" s="45"/>
      <c r="M413" s="45"/>
      <c r="N413" s="45">
        <v>0.0030839342654690603</v>
      </c>
      <c r="O413" s="45"/>
      <c r="P413" s="45"/>
      <c r="Q413" s="45"/>
      <c r="R413" s="45">
        <v>304.66446049398485</v>
      </c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</row>
    <row r="414" ht="15.75" customHeight="1">
      <c r="A414" s="45">
        <v>26914.985879320335</v>
      </c>
      <c r="B414" s="45"/>
      <c r="C414" s="45"/>
      <c r="D414" s="46"/>
      <c r="E414" s="46"/>
      <c r="F414" s="46">
        <v>0.115</v>
      </c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>
        <v>385.4749263932081</v>
      </c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</row>
    <row r="415" ht="15.75" customHeight="1">
      <c r="A415" s="45">
        <v>26911.72914875862</v>
      </c>
      <c r="B415" s="45"/>
      <c r="C415" s="45"/>
      <c r="D415" s="46"/>
      <c r="E415" s="46"/>
      <c r="F415" s="46">
        <v>0.093</v>
      </c>
      <c r="G415" s="45"/>
      <c r="H415" s="45"/>
      <c r="I415" s="45"/>
      <c r="J415" s="45">
        <v>8.446846824236568E-4</v>
      </c>
      <c r="K415" s="45"/>
      <c r="L415" s="45"/>
      <c r="M415" s="45"/>
      <c r="N415" s="45">
        <v>0.0026744426806542894</v>
      </c>
      <c r="O415" s="45"/>
      <c r="P415" s="45"/>
      <c r="Q415" s="45"/>
      <c r="R415" s="45">
        <v>301.1689118390754</v>
      </c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</row>
    <row r="416" ht="15.75" customHeight="1">
      <c r="A416" s="45">
        <v>26838.77986906327</v>
      </c>
      <c r="B416" s="45"/>
      <c r="C416" s="45"/>
      <c r="D416" s="46"/>
      <c r="E416" s="46"/>
      <c r="F416" s="46">
        <v>0.089</v>
      </c>
      <c r="G416" s="45"/>
      <c r="H416" s="45"/>
      <c r="I416" s="45"/>
      <c r="J416" s="45"/>
      <c r="K416" s="45"/>
      <c r="L416" s="45"/>
      <c r="M416" s="45"/>
      <c r="N416" s="45">
        <v>0.0024560395464524047</v>
      </c>
      <c r="O416" s="45"/>
      <c r="P416" s="45"/>
      <c r="Q416" s="45"/>
      <c r="R416" s="45">
        <v>330.2303649552979</v>
      </c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</row>
    <row r="417" ht="15.75" customHeight="1">
      <c r="A417" s="45">
        <v>26933.851023015417</v>
      </c>
      <c r="B417" s="45"/>
      <c r="C417" s="45"/>
      <c r="D417" s="46"/>
      <c r="E417" s="46"/>
      <c r="F417" s="46">
        <v>0.089</v>
      </c>
      <c r="G417" s="45"/>
      <c r="H417" s="45"/>
      <c r="I417" s="45"/>
      <c r="J417" s="45">
        <v>9.1209446592709E-4</v>
      </c>
      <c r="K417" s="45"/>
      <c r="L417" s="45"/>
      <c r="M417" s="45"/>
      <c r="N417" s="45">
        <v>0.002936897525836845</v>
      </c>
      <c r="O417" s="45"/>
      <c r="P417" s="45"/>
      <c r="Q417" s="45"/>
      <c r="R417" s="45">
        <v>332.02415767337374</v>
      </c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</row>
    <row r="418" ht="15.75" customHeight="1">
      <c r="A418" s="45">
        <v>26874.444222939404</v>
      </c>
      <c r="B418" s="45"/>
      <c r="C418" s="45"/>
      <c r="D418" s="46"/>
      <c r="E418" s="46"/>
      <c r="F418" s="46">
        <v>0.087</v>
      </c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>
        <v>305.15030201360474</v>
      </c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</row>
    <row r="419" ht="15.75" customHeight="1">
      <c r="A419" s="45">
        <v>1580.5983975756565</v>
      </c>
      <c r="B419" s="45"/>
      <c r="C419" s="45"/>
      <c r="D419" s="46"/>
      <c r="E419" s="46"/>
      <c r="F419" s="46">
        <v>0.133</v>
      </c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>
        <v>17.624445565767864</v>
      </c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</row>
    <row r="420" ht="15.75" customHeight="1">
      <c r="A420" s="45">
        <v>1566.321490949568</v>
      </c>
      <c r="B420" s="45"/>
      <c r="C420" s="45"/>
      <c r="D420" s="46"/>
      <c r="E420" s="46"/>
      <c r="F420" s="46">
        <v>0.133</v>
      </c>
      <c r="G420" s="45"/>
      <c r="H420" s="45"/>
      <c r="I420" s="45"/>
      <c r="J420" s="45">
        <v>5.955310670601819E-4</v>
      </c>
      <c r="K420" s="45"/>
      <c r="L420" s="45"/>
      <c r="M420" s="45"/>
      <c r="N420" s="45"/>
      <c r="O420" s="45"/>
      <c r="P420" s="45"/>
      <c r="Q420" s="45"/>
      <c r="R420" s="45">
        <v>20.295538882048668</v>
      </c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</row>
    <row r="421" ht="15.75" customHeight="1">
      <c r="A421" s="45">
        <v>1562.3996177192641</v>
      </c>
      <c r="B421" s="45"/>
      <c r="C421" s="45"/>
      <c r="D421" s="46"/>
      <c r="E421" s="46"/>
      <c r="F421" s="46">
        <v>0.131</v>
      </c>
      <c r="G421" s="45"/>
      <c r="H421" s="45"/>
      <c r="I421" s="45"/>
      <c r="J421" s="45">
        <v>5.521051965950636E-4</v>
      </c>
      <c r="K421" s="45"/>
      <c r="L421" s="45"/>
      <c r="M421" s="45"/>
      <c r="N421" s="45">
        <v>0.0017265611931831537</v>
      </c>
      <c r="O421" s="45"/>
      <c r="P421" s="45"/>
      <c r="Q421" s="45"/>
      <c r="R421" s="45">
        <v>22.823850739794693</v>
      </c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</row>
    <row r="422" ht="15.75" customHeight="1">
      <c r="A422" s="45">
        <v>1549.245076602556</v>
      </c>
      <c r="B422" s="45"/>
      <c r="C422" s="45"/>
      <c r="D422" s="46"/>
      <c r="E422" s="46"/>
      <c r="F422" s="46">
        <v>0.126</v>
      </c>
      <c r="G422" s="45"/>
      <c r="H422" s="45"/>
      <c r="I422" s="45"/>
      <c r="J422" s="45">
        <v>5.088056259422866E-4</v>
      </c>
      <c r="K422" s="45"/>
      <c r="L422" s="45"/>
      <c r="M422" s="45"/>
      <c r="N422" s="45">
        <v>0.0016744213840047045</v>
      </c>
      <c r="O422" s="45"/>
      <c r="P422" s="45"/>
      <c r="Q422" s="45"/>
      <c r="R422" s="45">
        <v>28.559901283461684</v>
      </c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</row>
    <row r="423" ht="15.75" customHeight="1">
      <c r="A423" s="45">
        <v>1539.101234600155</v>
      </c>
      <c r="B423" s="45"/>
      <c r="C423" s="45"/>
      <c r="D423" s="46"/>
      <c r="E423" s="46"/>
      <c r="F423" s="46">
        <v>0.115</v>
      </c>
      <c r="G423" s="45"/>
      <c r="H423" s="45"/>
      <c r="I423" s="45"/>
      <c r="J423" s="45">
        <v>5.001704860224908E-4</v>
      </c>
      <c r="K423" s="45"/>
      <c r="L423" s="45"/>
      <c r="M423" s="45"/>
      <c r="N423" s="45">
        <v>0.0016725047243719986</v>
      </c>
      <c r="O423" s="45"/>
      <c r="P423" s="45"/>
      <c r="Q423" s="45"/>
      <c r="R423" s="45">
        <v>30.5468079590512</v>
      </c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</row>
    <row r="424" ht="15.75" customHeight="1">
      <c r="A424" s="45">
        <v>1526.5670204705689</v>
      </c>
      <c r="B424" s="45"/>
      <c r="C424" s="45"/>
      <c r="D424" s="46"/>
      <c r="E424" s="46"/>
      <c r="F424" s="46">
        <v>0.115</v>
      </c>
      <c r="G424" s="45"/>
      <c r="H424" s="45"/>
      <c r="I424" s="45"/>
      <c r="J424" s="45">
        <v>3.6776220235086983E-4</v>
      </c>
      <c r="K424" s="45"/>
      <c r="L424" s="45"/>
      <c r="M424" s="45"/>
      <c r="N424" s="45">
        <v>0.0012698235660917208</v>
      </c>
      <c r="O424" s="45"/>
      <c r="P424" s="45"/>
      <c r="Q424" s="45"/>
      <c r="R424" s="45">
        <v>33.16133587404269</v>
      </c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</row>
    <row r="425" ht="15.75" customHeight="1">
      <c r="A425" s="45">
        <v>1526.0878928598254</v>
      </c>
      <c r="B425" s="45"/>
      <c r="C425" s="45"/>
      <c r="D425" s="46"/>
      <c r="E425" s="46"/>
      <c r="F425" s="46"/>
      <c r="G425" s="45"/>
      <c r="H425" s="45"/>
      <c r="I425" s="45"/>
      <c r="J425" s="45">
        <v>4.0207142619087544E-4</v>
      </c>
      <c r="K425" s="45"/>
      <c r="L425" s="45"/>
      <c r="M425" s="45"/>
      <c r="N425" s="45">
        <v>0.001424933764810818</v>
      </c>
      <c r="O425" s="45"/>
      <c r="P425" s="45"/>
      <c r="Q425" s="45"/>
      <c r="R425" s="45">
        <v>36.6177479216467</v>
      </c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</row>
    <row r="426" ht="15.75" customHeight="1">
      <c r="A426" s="45">
        <v>1512.566144269462</v>
      </c>
      <c r="B426" s="45"/>
      <c r="C426" s="45"/>
      <c r="D426" s="46"/>
      <c r="E426" s="46"/>
      <c r="F426" s="46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>
        <v>46.23849817357932</v>
      </c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</row>
    <row r="427" ht="15.75" customHeight="1">
      <c r="A427" s="45">
        <v>1501.6874877140804</v>
      </c>
      <c r="B427" s="45"/>
      <c r="C427" s="45"/>
      <c r="D427" s="46"/>
      <c r="E427" s="46"/>
      <c r="F427" s="46"/>
      <c r="G427" s="45"/>
      <c r="H427" s="45"/>
      <c r="I427" s="45"/>
      <c r="J427" s="45">
        <v>4.670305113355771E-4</v>
      </c>
      <c r="K427" s="45"/>
      <c r="L427" s="45"/>
      <c r="M427" s="45"/>
      <c r="N427" s="45">
        <v>0.001623865443266615</v>
      </c>
      <c r="O427" s="45"/>
      <c r="P427" s="45"/>
      <c r="Q427" s="45"/>
      <c r="R427" s="45">
        <v>61.70217034315226</v>
      </c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</row>
    <row r="428" ht="15.75" customHeight="1">
      <c r="A428" s="45">
        <v>1496.3934017816023</v>
      </c>
      <c r="B428" s="45"/>
      <c r="C428" s="45"/>
      <c r="D428" s="46"/>
      <c r="E428" s="46"/>
      <c r="F428" s="46"/>
      <c r="G428" s="45"/>
      <c r="H428" s="45"/>
      <c r="I428" s="45"/>
      <c r="J428" s="45">
        <v>4.2610179302304433E-4</v>
      </c>
      <c r="K428" s="45"/>
      <c r="L428" s="45"/>
      <c r="M428" s="45"/>
      <c r="N428" s="45">
        <v>0.0014634280159419046</v>
      </c>
      <c r="O428" s="45"/>
      <c r="P428" s="45"/>
      <c r="Q428" s="45"/>
      <c r="R428" s="45">
        <v>54.76944334422413</v>
      </c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</row>
    <row r="429" ht="15.75" customHeight="1">
      <c r="A429" s="45">
        <v>1484.966445201938</v>
      </c>
      <c r="B429" s="45"/>
      <c r="C429" s="45"/>
      <c r="D429" s="46"/>
      <c r="E429" s="46"/>
      <c r="F429" s="46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>
        <v>59.38242280285036</v>
      </c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</row>
    <row r="430" ht="15.75" customHeight="1">
      <c r="A430" s="45">
        <v>1466.0090956094532</v>
      </c>
      <c r="B430" s="45"/>
      <c r="C430" s="45"/>
      <c r="D430" s="46"/>
      <c r="E430" s="46"/>
      <c r="F430" s="46"/>
      <c r="G430" s="45"/>
      <c r="H430" s="45"/>
      <c r="I430" s="45"/>
      <c r="J430" s="45">
        <v>4.2570945753735314E-4</v>
      </c>
      <c r="K430" s="45"/>
      <c r="L430" s="45"/>
      <c r="M430" s="45"/>
      <c r="N430" s="45">
        <v>0.0014792842192049365</v>
      </c>
      <c r="O430" s="45"/>
      <c r="P430" s="45"/>
      <c r="Q430" s="45"/>
      <c r="R430" s="45">
        <v>70.49409247028268</v>
      </c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</row>
    <row r="431" ht="15.75" customHeight="1">
      <c r="A431" s="45">
        <v>1449.0550182076934</v>
      </c>
      <c r="B431" s="45"/>
      <c r="C431" s="45"/>
      <c r="D431" s="46"/>
      <c r="E431" s="46"/>
      <c r="F431" s="46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>
        <v>64.4196300234589</v>
      </c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</row>
    <row r="432" ht="15.75" customHeight="1">
      <c r="A432" s="45">
        <v>2584.684721632943</v>
      </c>
      <c r="B432" s="45"/>
      <c r="C432" s="45"/>
      <c r="D432" s="46"/>
      <c r="E432" s="46"/>
      <c r="F432" s="46">
        <v>0.19</v>
      </c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>
        <v>6.675560848339027</v>
      </c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</row>
    <row r="433" ht="15.75" customHeight="1">
      <c r="A433" s="45">
        <v>2520.5125177801287</v>
      </c>
      <c r="B433" s="45"/>
      <c r="C433" s="45"/>
      <c r="D433" s="46"/>
      <c r="E433" s="46"/>
      <c r="F433" s="46">
        <v>0.227</v>
      </c>
      <c r="G433" s="45"/>
      <c r="H433" s="45"/>
      <c r="I433" s="45"/>
      <c r="J433" s="45">
        <v>5.430721070617526E-4</v>
      </c>
      <c r="K433" s="45"/>
      <c r="L433" s="45"/>
      <c r="M433" s="45"/>
      <c r="N433" s="45"/>
      <c r="O433" s="45"/>
      <c r="P433" s="45"/>
      <c r="Q433" s="45"/>
      <c r="R433" s="45">
        <v>7.026614206248906</v>
      </c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</row>
    <row r="434" ht="15.75" customHeight="1">
      <c r="A434" s="45">
        <v>2455.415286232937</v>
      </c>
      <c r="B434" s="45"/>
      <c r="C434" s="45"/>
      <c r="D434" s="46"/>
      <c r="E434" s="46"/>
      <c r="F434" s="46">
        <v>0.267</v>
      </c>
      <c r="G434" s="45"/>
      <c r="H434" s="45"/>
      <c r="I434" s="45"/>
      <c r="J434" s="45">
        <v>5.111311687320852E-4</v>
      </c>
      <c r="K434" s="45"/>
      <c r="L434" s="45"/>
      <c r="M434" s="45"/>
      <c r="N434" s="45">
        <v>1.4917266109223994E-4</v>
      </c>
      <c r="O434" s="45"/>
      <c r="P434" s="45"/>
      <c r="Q434" s="45"/>
      <c r="R434" s="45">
        <v>5.952413610550865</v>
      </c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</row>
    <row r="435" ht="15.75" customHeight="1">
      <c r="A435" s="45">
        <v>2393.701452640859</v>
      </c>
      <c r="B435" s="45"/>
      <c r="C435" s="45"/>
      <c r="D435" s="46"/>
      <c r="E435" s="46"/>
      <c r="F435" s="46">
        <v>0.247</v>
      </c>
      <c r="G435" s="45"/>
      <c r="H435" s="45"/>
      <c r="I435" s="45"/>
      <c r="J435" s="45">
        <v>4.8074165243495597E-4</v>
      </c>
      <c r="K435" s="45"/>
      <c r="L435" s="45"/>
      <c r="M435" s="45"/>
      <c r="N435" s="45">
        <v>1.2951946968469506E-4</v>
      </c>
      <c r="O435" s="45"/>
      <c r="P435" s="45"/>
      <c r="Q435" s="45"/>
      <c r="R435" s="45">
        <v>7.094889365012434</v>
      </c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</row>
    <row r="436" ht="15.75" customHeight="1">
      <c r="A436" s="45">
        <v>2331.581442271614</v>
      </c>
      <c r="B436" s="45"/>
      <c r="C436" s="45"/>
      <c r="D436" s="46"/>
      <c r="E436" s="46"/>
      <c r="F436" s="46">
        <v>0.221</v>
      </c>
      <c r="G436" s="45"/>
      <c r="H436" s="45"/>
      <c r="I436" s="45"/>
      <c r="J436" s="45">
        <v>4.532549739767356E-4</v>
      </c>
      <c r="K436" s="45"/>
      <c r="L436" s="45"/>
      <c r="M436" s="45"/>
      <c r="N436" s="45">
        <v>1.1448797917806144E-4</v>
      </c>
      <c r="O436" s="45"/>
      <c r="P436" s="45"/>
      <c r="Q436" s="45"/>
      <c r="R436" s="45">
        <v>6.849708155952394</v>
      </c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</row>
    <row r="437" ht="15.75" customHeight="1">
      <c r="A437" s="45">
        <v>2271.57171013979</v>
      </c>
      <c r="B437" s="45"/>
      <c r="C437" s="45"/>
      <c r="D437" s="46"/>
      <c r="E437" s="46"/>
      <c r="F437" s="46">
        <v>0.195</v>
      </c>
      <c r="G437" s="45"/>
      <c r="H437" s="45"/>
      <c r="I437" s="45"/>
      <c r="J437" s="45">
        <v>3.638678336836999E-4</v>
      </c>
      <c r="K437" s="45"/>
      <c r="L437" s="45"/>
      <c r="M437" s="45"/>
      <c r="N437" s="45">
        <v>7.55817030594788E-5</v>
      </c>
      <c r="O437" s="45"/>
      <c r="P437" s="45"/>
      <c r="Q437" s="45"/>
      <c r="R437" s="45">
        <v>8.90036427715525</v>
      </c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</row>
    <row r="438" ht="15.75" customHeight="1">
      <c r="A438" s="45">
        <v>2212.437069692357</v>
      </c>
      <c r="B438" s="45"/>
      <c r="C438" s="45"/>
      <c r="D438" s="46"/>
      <c r="E438" s="46"/>
      <c r="F438" s="46">
        <v>0.186</v>
      </c>
      <c r="G438" s="45"/>
      <c r="H438" s="45"/>
      <c r="I438" s="45"/>
      <c r="J438" s="45">
        <v>3.8795928183201275E-4</v>
      </c>
      <c r="K438" s="45"/>
      <c r="L438" s="45"/>
      <c r="M438" s="45"/>
      <c r="N438" s="45">
        <v>8.903375996192579E-5</v>
      </c>
      <c r="O438" s="45"/>
      <c r="P438" s="45"/>
      <c r="Q438" s="45"/>
      <c r="R438" s="45">
        <v>9.079405282277552</v>
      </c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</row>
    <row r="439" ht="15.75" customHeight="1">
      <c r="A439" s="45">
        <v>2159.3507412521103</v>
      </c>
      <c r="B439" s="45"/>
      <c r="C439" s="45"/>
      <c r="D439" s="46"/>
      <c r="E439" s="46"/>
      <c r="F439" s="46">
        <v>0.195</v>
      </c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>
        <v>9.426556838709898</v>
      </c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</row>
    <row r="440" ht="15.75" customHeight="1">
      <c r="A440" s="45">
        <v>2119.400781020559</v>
      </c>
      <c r="B440" s="45"/>
      <c r="C440" s="45"/>
      <c r="D440" s="46"/>
      <c r="E440" s="46"/>
      <c r="F440" s="46">
        <v>0.183</v>
      </c>
      <c r="G440" s="45"/>
      <c r="H440" s="45"/>
      <c r="I440" s="45"/>
      <c r="J440" s="45">
        <v>4.017129031159768E-4</v>
      </c>
      <c r="K440" s="45"/>
      <c r="L440" s="45"/>
      <c r="M440" s="45"/>
      <c r="N440" s="45">
        <v>1.0504107079508973E-4</v>
      </c>
      <c r="O440" s="45"/>
      <c r="P440" s="45"/>
      <c r="Q440" s="45"/>
      <c r="R440" s="45">
        <v>10.323986464594768</v>
      </c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</row>
    <row r="441" ht="15.75" customHeight="1">
      <c r="A441" s="45">
        <v>2079.048929231487</v>
      </c>
      <c r="B441" s="45"/>
      <c r="C441" s="45"/>
      <c r="D441" s="46"/>
      <c r="E441" s="46"/>
      <c r="F441" s="46">
        <v>0.157</v>
      </c>
      <c r="G441" s="45"/>
      <c r="H441" s="45"/>
      <c r="I441" s="45"/>
      <c r="J441" s="45">
        <v>3.6338302792792695E-4</v>
      </c>
      <c r="K441" s="45"/>
      <c r="L441" s="45"/>
      <c r="M441" s="45"/>
      <c r="N441" s="45">
        <v>7.799315312577252E-5</v>
      </c>
      <c r="O441" s="45"/>
      <c r="P441" s="45"/>
      <c r="Q441" s="45"/>
      <c r="R441" s="45">
        <v>10.573166203109666</v>
      </c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</row>
    <row r="442" ht="15.75" customHeight="1">
      <c r="A442" s="45">
        <v>2038.300279986056</v>
      </c>
      <c r="B442" s="45"/>
      <c r="C442" s="45"/>
      <c r="D442" s="46"/>
      <c r="E442" s="46"/>
      <c r="F442" s="46">
        <v>0.163</v>
      </c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>
        <v>10.84812973028003</v>
      </c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</row>
    <row r="443" ht="15.75" customHeight="1">
      <c r="A443" s="45">
        <v>2001.8567443380996</v>
      </c>
      <c r="B443" s="45"/>
      <c r="C443" s="45"/>
      <c r="D443" s="46"/>
      <c r="E443" s="46"/>
      <c r="F443" s="46">
        <v>0.191</v>
      </c>
      <c r="G443" s="45"/>
      <c r="H443" s="45"/>
      <c r="I443" s="45"/>
      <c r="J443" s="45">
        <v>3.5563522565689696E-4</v>
      </c>
      <c r="K443" s="45"/>
      <c r="L443" s="45"/>
      <c r="M443" s="45"/>
      <c r="N443" s="45">
        <v>8.054881569442416E-5</v>
      </c>
      <c r="O443" s="45"/>
      <c r="P443" s="45"/>
      <c r="Q443" s="45"/>
      <c r="R443" s="45">
        <v>10.414392332208376</v>
      </c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</row>
    <row r="444" ht="15.75" customHeight="1">
      <c r="A444" s="45">
        <v>1952.461443230168</v>
      </c>
      <c r="B444" s="45"/>
      <c r="C444" s="45"/>
      <c r="D444" s="46"/>
      <c r="E444" s="46"/>
      <c r="F444" s="46">
        <v>0.168</v>
      </c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>
        <v>9.125754685033504</v>
      </c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</row>
    <row r="445" ht="15.75" customHeight="1">
      <c r="A445" s="45">
        <v>26967.708486458832</v>
      </c>
      <c r="B445" s="45"/>
      <c r="C445" s="45"/>
      <c r="D445" s="46"/>
      <c r="E445" s="46"/>
      <c r="F445" s="46">
        <v>0.153</v>
      </c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>
        <v>45.31197558632906</v>
      </c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</row>
    <row r="446" ht="15.75" customHeight="1">
      <c r="A446" s="45">
        <v>26560.131140351332</v>
      </c>
      <c r="B446" s="45"/>
      <c r="C446" s="45"/>
      <c r="D446" s="46"/>
      <c r="E446" s="46"/>
      <c r="F446" s="46">
        <v>0.145</v>
      </c>
      <c r="G446" s="45"/>
      <c r="H446" s="45"/>
      <c r="I446" s="45"/>
      <c r="J446" s="45">
        <v>8.227695385759304E-4</v>
      </c>
      <c r="K446" s="45"/>
      <c r="L446" s="45"/>
      <c r="M446" s="45"/>
      <c r="N446" s="45"/>
      <c r="O446" s="45"/>
      <c r="P446" s="45"/>
      <c r="Q446" s="45"/>
      <c r="R446" s="45">
        <v>36.76314489546322</v>
      </c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</row>
    <row r="447" ht="15.75" customHeight="1">
      <c r="A447" s="45">
        <v>26198.01911042367</v>
      </c>
      <c r="B447" s="45"/>
      <c r="C447" s="45"/>
      <c r="D447" s="46"/>
      <c r="E447" s="46"/>
      <c r="F447" s="46">
        <v>0.138</v>
      </c>
      <c r="G447" s="45"/>
      <c r="H447" s="45"/>
      <c r="I447" s="45"/>
      <c r="J447" s="45">
        <v>7.925229139719441E-4</v>
      </c>
      <c r="K447" s="45"/>
      <c r="L447" s="45"/>
      <c r="M447" s="45"/>
      <c r="N447" s="45">
        <v>0.001621812354880731</v>
      </c>
      <c r="O447" s="45"/>
      <c r="P447" s="45"/>
      <c r="Q447" s="45"/>
      <c r="R447" s="45">
        <v>33.19200348464972</v>
      </c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</row>
    <row r="448" ht="15.75" customHeight="1">
      <c r="A448" s="45">
        <v>25903.343088686514</v>
      </c>
      <c r="B448" s="45"/>
      <c r="C448" s="45"/>
      <c r="D448" s="46"/>
      <c r="E448" s="46"/>
      <c r="F448" s="46">
        <v>0.147</v>
      </c>
      <c r="G448" s="45"/>
      <c r="H448" s="45"/>
      <c r="I448" s="45"/>
      <c r="J448" s="45">
        <v>7.555885540195343E-4</v>
      </c>
      <c r="K448" s="45"/>
      <c r="L448" s="45"/>
      <c r="M448" s="45"/>
      <c r="N448" s="45">
        <v>0.0016065720557409335</v>
      </c>
      <c r="O448" s="45"/>
      <c r="P448" s="45"/>
      <c r="Q448" s="45"/>
      <c r="R448" s="45">
        <v>50.97825247559984</v>
      </c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</row>
    <row r="449" ht="15.75" customHeight="1">
      <c r="A449" s="45">
        <v>25869.502964079627</v>
      </c>
      <c r="B449" s="45"/>
      <c r="C449" s="45"/>
      <c r="D449" s="46"/>
      <c r="E449" s="46"/>
      <c r="F449" s="46">
        <v>0.114</v>
      </c>
      <c r="G449" s="45"/>
      <c r="H449" s="45"/>
      <c r="I449" s="45"/>
      <c r="J449" s="45">
        <v>7.262943513767147E-4</v>
      </c>
      <c r="K449" s="45"/>
      <c r="L449" s="45"/>
      <c r="M449" s="45"/>
      <c r="N449" s="45">
        <v>0.001786534352974063</v>
      </c>
      <c r="O449" s="45"/>
      <c r="P449" s="45"/>
      <c r="Q449" s="45"/>
      <c r="R449" s="45">
        <v>61.398079188547015</v>
      </c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</row>
    <row r="450" ht="15.75" customHeight="1">
      <c r="A450" s="45">
        <v>25610.752642048006</v>
      </c>
      <c r="B450" s="45"/>
      <c r="C450" s="45"/>
      <c r="D450" s="46"/>
      <c r="E450" s="46"/>
      <c r="F450" s="46">
        <v>0.106</v>
      </c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>
        <v>53.280026995213674</v>
      </c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</row>
    <row r="451" ht="15.75" customHeight="1">
      <c r="A451" s="45">
        <v>25335.299503490376</v>
      </c>
      <c r="B451" s="45"/>
      <c r="C451" s="45"/>
      <c r="D451" s="46"/>
      <c r="E451" s="46"/>
      <c r="F451" s="46">
        <v>0.112</v>
      </c>
      <c r="G451" s="45"/>
      <c r="H451" s="45"/>
      <c r="I451" s="45"/>
      <c r="J451" s="45">
        <v>5.665071061813573E-4</v>
      </c>
      <c r="K451" s="45"/>
      <c r="L451" s="45"/>
      <c r="M451" s="45"/>
      <c r="N451" s="45">
        <v>9.557067431881539E-4</v>
      </c>
      <c r="O451" s="45"/>
      <c r="P451" s="45"/>
      <c r="Q451" s="45"/>
      <c r="R451" s="45">
        <v>57.47879495219274</v>
      </c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</row>
    <row r="452" ht="15.75" customHeight="1">
      <c r="A452" s="45">
        <v>25017.21758783102</v>
      </c>
      <c r="B452" s="45"/>
      <c r="C452" s="45"/>
      <c r="D452" s="46"/>
      <c r="E452" s="46"/>
      <c r="F452" s="46">
        <v>0.129</v>
      </c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>
        <v>63.44018839813524</v>
      </c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</row>
    <row r="453" ht="15.75" customHeight="1">
      <c r="A453" s="45">
        <v>24976.876859433265</v>
      </c>
      <c r="B453" s="45"/>
      <c r="C453" s="45"/>
      <c r="D453" s="46"/>
      <c r="E453" s="46"/>
      <c r="F453" s="46">
        <v>0.137</v>
      </c>
      <c r="G453" s="45"/>
      <c r="H453" s="45"/>
      <c r="I453" s="45"/>
      <c r="J453" s="45">
        <v>6.372018830855353E-4</v>
      </c>
      <c r="K453" s="45"/>
      <c r="L453" s="45"/>
      <c r="M453" s="45"/>
      <c r="N453" s="45">
        <v>0.0011412783169911186</v>
      </c>
      <c r="O453" s="45"/>
      <c r="P453" s="45"/>
      <c r="Q453" s="45"/>
      <c r="R453" s="45">
        <v>54.00818934702678</v>
      </c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</row>
    <row r="454" ht="15.75" customHeight="1">
      <c r="A454" s="45">
        <v>24605.62127886287</v>
      </c>
      <c r="B454" s="45"/>
      <c r="C454" s="45"/>
      <c r="D454" s="46"/>
      <c r="E454" s="46"/>
      <c r="F454" s="46">
        <v>0.111</v>
      </c>
      <c r="G454" s="45"/>
      <c r="H454" s="45"/>
      <c r="I454" s="45"/>
      <c r="J454" s="45">
        <v>6.036861242697684E-4</v>
      </c>
      <c r="K454" s="45"/>
      <c r="L454" s="45"/>
      <c r="M454" s="45"/>
      <c r="N454" s="45">
        <v>0.0010776777025217658</v>
      </c>
      <c r="O454" s="45"/>
      <c r="P454" s="45"/>
      <c r="Q454" s="45"/>
      <c r="R454" s="45">
        <v>55.983257273857966</v>
      </c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</row>
    <row r="455" ht="15.75" customHeight="1">
      <c r="A455" s="45">
        <v>24250.018807535864</v>
      </c>
      <c r="B455" s="45"/>
      <c r="C455" s="45"/>
      <c r="D455" s="46"/>
      <c r="E455" s="46"/>
      <c r="F455" s="46">
        <v>0.097</v>
      </c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>
        <v>66.54529416920954</v>
      </c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</row>
    <row r="456" ht="15.75" customHeight="1">
      <c r="A456" s="45">
        <v>23855.64302598554</v>
      </c>
      <c r="B456" s="45"/>
      <c r="C456" s="45"/>
      <c r="D456" s="46"/>
      <c r="E456" s="46"/>
      <c r="F456" s="46">
        <v>0.087</v>
      </c>
      <c r="G456" s="45"/>
      <c r="H456" s="45"/>
      <c r="I456" s="45"/>
      <c r="J456" s="45">
        <v>4.8520529685455293E-4</v>
      </c>
      <c r="K456" s="45"/>
      <c r="L456" s="45"/>
      <c r="M456" s="45"/>
      <c r="N456" s="45">
        <v>8.450508608786545E-4</v>
      </c>
      <c r="O456" s="45"/>
      <c r="P456" s="45"/>
      <c r="Q456" s="45"/>
      <c r="R456" s="45">
        <v>93.34339818670303</v>
      </c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</row>
    <row r="457" ht="15.75" customHeight="1">
      <c r="A457" s="45">
        <v>23592.90281106474</v>
      </c>
      <c r="B457" s="45"/>
      <c r="C457" s="45"/>
      <c r="D457" s="46"/>
      <c r="E457" s="46"/>
      <c r="F457" s="46">
        <v>0.087</v>
      </c>
      <c r="G457" s="45"/>
      <c r="H457" s="45"/>
      <c r="I457" s="45"/>
      <c r="J457" s="45">
        <v>5.727201952028709E-4</v>
      </c>
      <c r="K457" s="45"/>
      <c r="L457" s="45"/>
      <c r="M457" s="45"/>
      <c r="N457" s="45">
        <v>0.001030807832015059</v>
      </c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</row>
    <row r="458" ht="15.75" customHeight="1">
      <c r="A458" s="45">
        <v>6208.830630906889</v>
      </c>
      <c r="B458" s="45"/>
      <c r="C458" s="45"/>
      <c r="D458" s="46"/>
      <c r="E458" s="46"/>
      <c r="F458" s="46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>
        <v>2.911786959107137</v>
      </c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</row>
    <row r="459" ht="15.75" customHeight="1">
      <c r="A459" s="45">
        <v>6003.230604678622</v>
      </c>
      <c r="B459" s="45"/>
      <c r="C459" s="45"/>
      <c r="D459" s="46"/>
      <c r="E459" s="46"/>
      <c r="F459" s="46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>
        <v>2.8956426194369222</v>
      </c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</row>
    <row r="460" ht="15.75" customHeight="1">
      <c r="A460" s="45">
        <v>5816.127521716684</v>
      </c>
      <c r="B460" s="45"/>
      <c r="C460" s="45"/>
      <c r="D460" s="46"/>
      <c r="E460" s="46"/>
      <c r="F460" s="46"/>
      <c r="G460" s="45"/>
      <c r="H460" s="45"/>
      <c r="I460" s="45"/>
      <c r="J460" s="45"/>
      <c r="K460" s="45"/>
      <c r="L460" s="45"/>
      <c r="M460" s="45"/>
      <c r="N460" s="45">
        <v>1.1948586889201481E-4</v>
      </c>
      <c r="O460" s="45"/>
      <c r="P460" s="45"/>
      <c r="Q460" s="45"/>
      <c r="R460" s="45">
        <v>2.4540298851759417</v>
      </c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</row>
    <row r="461" ht="15.75" customHeight="1">
      <c r="A461" s="45">
        <v>5630.96701944828</v>
      </c>
      <c r="B461" s="45"/>
      <c r="C461" s="45"/>
      <c r="D461" s="46"/>
      <c r="E461" s="46"/>
      <c r="F461" s="46"/>
      <c r="G461" s="45"/>
      <c r="H461" s="45"/>
      <c r="I461" s="45"/>
      <c r="J461" s="45"/>
      <c r="K461" s="45"/>
      <c r="L461" s="45"/>
      <c r="M461" s="45"/>
      <c r="N461" s="45">
        <v>8.854222770612794E-5</v>
      </c>
      <c r="O461" s="45"/>
      <c r="P461" s="45"/>
      <c r="Q461" s="45"/>
      <c r="R461" s="45">
        <v>3.182623853031327</v>
      </c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</row>
    <row r="462" ht="15.75" customHeight="1">
      <c r="A462" s="45">
        <v>5476.125276568061</v>
      </c>
      <c r="B462" s="45"/>
      <c r="C462" s="45"/>
      <c r="D462" s="46"/>
      <c r="E462" s="46"/>
      <c r="F462" s="46"/>
      <c r="G462" s="45"/>
      <c r="H462" s="45"/>
      <c r="I462" s="45"/>
      <c r="J462" s="45"/>
      <c r="K462" s="45"/>
      <c r="L462" s="45"/>
      <c r="M462" s="45"/>
      <c r="N462" s="45">
        <v>7.215417671572914E-5</v>
      </c>
      <c r="O462" s="45"/>
      <c r="P462" s="45"/>
      <c r="Q462" s="45"/>
      <c r="R462" s="45">
        <v>3.304771452628816</v>
      </c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</row>
    <row r="463" ht="15.75" customHeight="1">
      <c r="A463" s="45">
        <v>5284.41311069845</v>
      </c>
      <c r="B463" s="45"/>
      <c r="C463" s="45"/>
      <c r="D463" s="46"/>
      <c r="E463" s="46"/>
      <c r="F463" s="46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>
        <v>3.1857284221132636</v>
      </c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</row>
    <row r="464" ht="15.75" customHeight="1">
      <c r="A464" s="45">
        <v>5115.016159924501</v>
      </c>
      <c r="B464" s="45"/>
      <c r="C464" s="45"/>
      <c r="D464" s="46"/>
      <c r="E464" s="46"/>
      <c r="F464" s="46"/>
      <c r="G464" s="45"/>
      <c r="H464" s="45"/>
      <c r="I464" s="45"/>
      <c r="J464" s="45"/>
      <c r="K464" s="45"/>
      <c r="L464" s="45"/>
      <c r="M464" s="45"/>
      <c r="N464" s="45">
        <v>7.046935588157786E-5</v>
      </c>
      <c r="O464" s="45"/>
      <c r="P464" s="45"/>
      <c r="Q464" s="45"/>
      <c r="R464" s="45">
        <v>3.070241646292811</v>
      </c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</row>
    <row r="465" ht="15.75" customHeight="1">
      <c r="A465" s="45">
        <v>4999.867821877825</v>
      </c>
      <c r="B465" s="45"/>
      <c r="C465" s="45"/>
      <c r="D465" s="46"/>
      <c r="E465" s="46"/>
      <c r="F465" s="46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>
        <v>3.3809271615165404</v>
      </c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</row>
    <row r="466" ht="15.75" customHeight="1">
      <c r="A466" s="45">
        <v>4872.0172513781645</v>
      </c>
      <c r="B466" s="45"/>
      <c r="C466" s="45"/>
      <c r="D466" s="46"/>
      <c r="E466" s="46"/>
      <c r="F466" s="46"/>
      <c r="G466" s="45"/>
      <c r="H466" s="45"/>
      <c r="I466" s="45"/>
      <c r="J466" s="45"/>
      <c r="K466" s="45"/>
      <c r="L466" s="45"/>
      <c r="M466" s="45"/>
      <c r="N466" s="45">
        <v>5.5706734238505565E-5</v>
      </c>
      <c r="O466" s="45"/>
      <c r="P466" s="45"/>
      <c r="Q466" s="45"/>
      <c r="R466" s="45">
        <v>6.649524915193113</v>
      </c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</row>
    <row r="467" ht="15.75" customHeight="1">
      <c r="A467" s="45">
        <v>4725.025556905767</v>
      </c>
      <c r="B467" s="45"/>
      <c r="C467" s="45"/>
      <c r="D467" s="46"/>
      <c r="E467" s="46"/>
      <c r="F467" s="46"/>
      <c r="G467" s="45"/>
      <c r="H467" s="45"/>
      <c r="I467" s="45"/>
      <c r="J467" s="45"/>
      <c r="K467" s="45"/>
      <c r="L467" s="45"/>
      <c r="M467" s="45"/>
      <c r="N467" s="45">
        <v>5.417256857959656E-5</v>
      </c>
      <c r="O467" s="45"/>
      <c r="P467" s="45"/>
      <c r="Q467" s="45"/>
      <c r="R467" s="45">
        <v>5.489138432673234</v>
      </c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</row>
    <row r="468" ht="15.75" customHeight="1">
      <c r="A468" s="45">
        <v>4549.5718203248</v>
      </c>
      <c r="B468" s="45"/>
      <c r="C468" s="45"/>
      <c r="D468" s="46"/>
      <c r="E468" s="46"/>
      <c r="F468" s="46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</row>
    <row r="469" ht="15.75" customHeight="1">
      <c r="A469" s="45">
        <v>4381.015583114324</v>
      </c>
      <c r="B469" s="45"/>
      <c r="C469" s="45"/>
      <c r="D469" s="46"/>
      <c r="E469" s="46"/>
      <c r="F469" s="46"/>
      <c r="G469" s="45"/>
      <c r="H469" s="45"/>
      <c r="I469" s="45"/>
      <c r="J469" s="45"/>
      <c r="K469" s="45"/>
      <c r="L469" s="45"/>
      <c r="M469" s="45"/>
      <c r="N469" s="45">
        <v>5.329631016320663E-5</v>
      </c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</row>
    <row r="470" ht="15.75" customHeight="1">
      <c r="A470" s="45">
        <v>4228.362558067994</v>
      </c>
      <c r="B470" s="45"/>
      <c r="C470" s="45"/>
      <c r="D470" s="46"/>
      <c r="E470" s="46"/>
      <c r="F470" s="46"/>
      <c r="G470" s="45"/>
      <c r="H470" s="45"/>
      <c r="I470" s="45"/>
      <c r="J470" s="45"/>
      <c r="K470" s="45"/>
      <c r="L470" s="45"/>
      <c r="M470" s="45"/>
      <c r="N470" s="45">
        <v>4.703607999560763E-5</v>
      </c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</row>
    <row r="471" ht="15.75" customHeight="1">
      <c r="A471" s="45">
        <v>601.8419986886532</v>
      </c>
      <c r="B471" s="45"/>
      <c r="C471" s="45"/>
      <c r="D471" s="46"/>
      <c r="E471" s="46"/>
      <c r="F471" s="46">
        <v>0.213</v>
      </c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>
        <v>4.964324936812485</v>
      </c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</row>
    <row r="472" ht="15.75" customHeight="1">
      <c r="A472" s="45">
        <v>588.4509310075588</v>
      </c>
      <c r="B472" s="45"/>
      <c r="C472" s="45"/>
      <c r="D472" s="46"/>
      <c r="E472" s="46"/>
      <c r="F472" s="46">
        <v>0.234</v>
      </c>
      <c r="G472" s="45"/>
      <c r="H472" s="45"/>
      <c r="I472" s="45"/>
      <c r="J472" s="45">
        <v>9.390500973167793E-4</v>
      </c>
      <c r="K472" s="45"/>
      <c r="L472" s="45"/>
      <c r="M472" s="45"/>
      <c r="N472" s="45"/>
      <c r="O472" s="45"/>
      <c r="P472" s="45"/>
      <c r="Q472" s="45"/>
      <c r="R472" s="45">
        <v>6.809254033364011</v>
      </c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</row>
    <row r="473" ht="15.75" customHeight="1">
      <c r="A473" s="45">
        <v>578.4909777153105</v>
      </c>
      <c r="B473" s="45"/>
      <c r="C473" s="45"/>
      <c r="D473" s="46"/>
      <c r="E473" s="46"/>
      <c r="F473" s="46">
        <v>0.248</v>
      </c>
      <c r="G473" s="45"/>
      <c r="H473" s="45"/>
      <c r="I473" s="45"/>
      <c r="J473" s="45">
        <v>8.909910610624176E-4</v>
      </c>
      <c r="K473" s="45"/>
      <c r="L473" s="45"/>
      <c r="M473" s="45"/>
      <c r="N473" s="45">
        <v>6.106420523930881E-4</v>
      </c>
      <c r="O473" s="45"/>
      <c r="P473" s="45"/>
      <c r="Q473" s="45"/>
      <c r="R473" s="45">
        <v>7.042000604203652</v>
      </c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</row>
    <row r="474" ht="15.75" customHeight="1">
      <c r="A474" s="45">
        <v>567.5310109352879</v>
      </c>
      <c r="B474" s="45"/>
      <c r="C474" s="45"/>
      <c r="D474" s="46"/>
      <c r="E474" s="46"/>
      <c r="F474" s="46">
        <v>0.207</v>
      </c>
      <c r="G474" s="45"/>
      <c r="H474" s="45"/>
      <c r="I474" s="45"/>
      <c r="J474" s="45">
        <v>8.242540902218244E-4</v>
      </c>
      <c r="K474" s="45"/>
      <c r="L474" s="45"/>
      <c r="M474" s="45"/>
      <c r="N474" s="45">
        <v>5.410706978776169E-4</v>
      </c>
      <c r="O474" s="45"/>
      <c r="P474" s="45"/>
      <c r="Q474" s="45"/>
      <c r="R474" s="45">
        <v>15.661997082975676</v>
      </c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</row>
    <row r="475" ht="15.75" customHeight="1">
      <c r="A475" s="45">
        <v>555.0943674248203</v>
      </c>
      <c r="B475" s="45"/>
      <c r="C475" s="45"/>
      <c r="D475" s="46"/>
      <c r="E475" s="46"/>
      <c r="F475" s="46">
        <v>0.192</v>
      </c>
      <c r="G475" s="45"/>
      <c r="H475" s="45"/>
      <c r="I475" s="45"/>
      <c r="J475" s="45">
        <v>8.178353924745909E-4</v>
      </c>
      <c r="K475" s="45"/>
      <c r="L475" s="45"/>
      <c r="M475" s="45"/>
      <c r="N475" s="45">
        <v>6.810405204440465E-4</v>
      </c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</row>
    <row r="476" ht="15.75" customHeight="1">
      <c r="A476" s="45">
        <v>542.9970964973817</v>
      </c>
      <c r="B476" s="45"/>
      <c r="C476" s="45"/>
      <c r="D476" s="46"/>
      <c r="E476" s="46"/>
      <c r="F476" s="46">
        <v>0.179</v>
      </c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>
        <v>3.58918796456298</v>
      </c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</row>
    <row r="477" ht="15.75" customHeight="1">
      <c r="A477" s="45">
        <v>529.1424076472044</v>
      </c>
      <c r="B477" s="45"/>
      <c r="C477" s="45"/>
      <c r="D477" s="46"/>
      <c r="E477" s="46"/>
      <c r="F477" s="46">
        <v>0.169</v>
      </c>
      <c r="G477" s="45"/>
      <c r="H477" s="45"/>
      <c r="I477" s="45"/>
      <c r="J477" s="45">
        <v>6.795454895763846E-4</v>
      </c>
      <c r="K477" s="45"/>
      <c r="L477" s="45"/>
      <c r="M477" s="45"/>
      <c r="N477" s="45">
        <v>6.846810334296762E-4</v>
      </c>
      <c r="O477" s="45"/>
      <c r="P477" s="45"/>
      <c r="Q477" s="45"/>
      <c r="R477" s="45">
        <v>24.672938947335897</v>
      </c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</row>
    <row r="478" ht="15.75" customHeight="1">
      <c r="A478" s="45">
        <v>518.1287459052273</v>
      </c>
      <c r="B478" s="45"/>
      <c r="C478" s="45"/>
      <c r="D478" s="46"/>
      <c r="E478" s="46"/>
      <c r="F478" s="46">
        <v>0.169</v>
      </c>
      <c r="G478" s="45"/>
      <c r="H478" s="45"/>
      <c r="I478" s="45"/>
      <c r="J478" s="45">
        <v>6.913026012499865E-4</v>
      </c>
      <c r="K478" s="45"/>
      <c r="L478" s="45"/>
      <c r="M478" s="45"/>
      <c r="N478" s="45">
        <v>6.593433336626415E-4</v>
      </c>
      <c r="O478" s="45"/>
      <c r="P478" s="45"/>
      <c r="Q478" s="45"/>
      <c r="R478" s="45">
        <v>45.275629082072015</v>
      </c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</row>
    <row r="479" ht="15.75" customHeight="1">
      <c r="A479" s="45">
        <v>507.70917136174205</v>
      </c>
      <c r="B479" s="45"/>
      <c r="C479" s="45"/>
      <c r="D479" s="46"/>
      <c r="E479" s="46"/>
      <c r="F479" s="46">
        <v>0.155</v>
      </c>
      <c r="G479" s="45"/>
      <c r="H479" s="45"/>
      <c r="I479" s="45"/>
      <c r="J479" s="45">
        <v>7.121510966874257E-4</v>
      </c>
      <c r="K479" s="45"/>
      <c r="L479" s="45"/>
      <c r="M479" s="45"/>
      <c r="N479" s="45">
        <v>6.296621185851973E-4</v>
      </c>
      <c r="O479" s="45"/>
      <c r="P479" s="45"/>
      <c r="Q479" s="45"/>
      <c r="R479" s="45">
        <v>72.80695581876313</v>
      </c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</row>
    <row r="480" ht="15.75" customHeight="1">
      <c r="A480" s="45">
        <v>498.22317765709096</v>
      </c>
      <c r="B480" s="45"/>
      <c r="C480" s="45"/>
      <c r="D480" s="46"/>
      <c r="E480" s="46"/>
      <c r="F480" s="46">
        <v>0.184</v>
      </c>
      <c r="G480" s="45"/>
      <c r="H480" s="45"/>
      <c r="I480" s="45"/>
      <c r="J480" s="45">
        <v>6.854698212175464E-4</v>
      </c>
      <c r="K480" s="45"/>
      <c r="L480" s="45"/>
      <c r="M480" s="45"/>
      <c r="N480" s="45">
        <v>6.73808165244378E-4</v>
      </c>
      <c r="O480" s="45"/>
      <c r="P480" s="45"/>
      <c r="Q480" s="45"/>
      <c r="R480" s="45">
        <v>40.13360190324404</v>
      </c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</row>
    <row r="481" ht="15.75" customHeight="1">
      <c r="A481" s="45">
        <v>487.3913242360516</v>
      </c>
      <c r="B481" s="45"/>
      <c r="C481" s="45"/>
      <c r="D481" s="46"/>
      <c r="E481" s="46"/>
      <c r="F481" s="46">
        <v>0.176</v>
      </c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>
        <v>52.464569978995385</v>
      </c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</row>
    <row r="482" ht="15.75" customHeight="1">
      <c r="A482" s="45">
        <v>476.8138911649208</v>
      </c>
      <c r="B482" s="45"/>
      <c r="C482" s="45"/>
      <c r="D482" s="46"/>
      <c r="E482" s="46"/>
      <c r="F482" s="46">
        <v>0.16</v>
      </c>
      <c r="G482" s="45"/>
      <c r="H482" s="45"/>
      <c r="I482" s="45"/>
      <c r="J482" s="45">
        <v>6.029918767815361E-4</v>
      </c>
      <c r="K482" s="45"/>
      <c r="L482" s="45"/>
      <c r="M482" s="45"/>
      <c r="N482" s="45">
        <v>5.672473402858253E-4</v>
      </c>
      <c r="O482" s="45"/>
      <c r="P482" s="45"/>
      <c r="Q482" s="45"/>
      <c r="R482" s="45">
        <v>58.06583931676715</v>
      </c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</row>
    <row r="483" ht="15.75" customHeight="1">
      <c r="A483" s="45">
        <v>464.5113289475916</v>
      </c>
      <c r="B483" s="45"/>
      <c r="C483" s="45"/>
      <c r="D483" s="46"/>
      <c r="E483" s="46"/>
      <c r="F483" s="46">
        <v>0.168</v>
      </c>
      <c r="G483" s="45"/>
      <c r="H483" s="45"/>
      <c r="I483" s="45"/>
      <c r="J483" s="45">
        <v>6.337890588906807E-4</v>
      </c>
      <c r="K483" s="45"/>
      <c r="L483" s="45"/>
      <c r="M483" s="45"/>
      <c r="N483" s="45">
        <v>5.834969893701838E-4</v>
      </c>
      <c r="O483" s="45"/>
      <c r="P483" s="45"/>
      <c r="Q483" s="45"/>
      <c r="R483" s="45">
        <v>54.965305046544714</v>
      </c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</row>
    <row r="484" ht="15.75" customHeight="1">
      <c r="A484" s="45">
        <v>20010.536500350125</v>
      </c>
      <c r="B484" s="45"/>
      <c r="C484" s="45"/>
      <c r="D484" s="46"/>
      <c r="E484" s="46"/>
      <c r="F484" s="46">
        <v>0.17</v>
      </c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>
        <v>4.168861770906276</v>
      </c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</row>
    <row r="485" ht="15.75" customHeight="1">
      <c r="A485" s="45">
        <v>19292.230835994007</v>
      </c>
      <c r="B485" s="45"/>
      <c r="C485" s="45"/>
      <c r="D485" s="46"/>
      <c r="E485" s="46"/>
      <c r="F485" s="46">
        <v>0.173</v>
      </c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>
        <v>3.7671219975609596</v>
      </c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</row>
    <row r="486" ht="15.75" customHeight="1">
      <c r="A486" s="45">
        <v>18803.84617652717</v>
      </c>
      <c r="B486" s="45"/>
      <c r="C486" s="45"/>
      <c r="D486" s="46"/>
      <c r="E486" s="46"/>
      <c r="F486" s="46">
        <v>0.164</v>
      </c>
      <c r="G486" s="45"/>
      <c r="H486" s="45"/>
      <c r="I486" s="45"/>
      <c r="J486" s="45"/>
      <c r="K486" s="45"/>
      <c r="L486" s="45"/>
      <c r="M486" s="45"/>
      <c r="N486" s="45">
        <v>6.609162502282331E-5</v>
      </c>
      <c r="O486" s="45"/>
      <c r="P486" s="45"/>
      <c r="Q486" s="45"/>
      <c r="R486" s="45">
        <v>2.6703686877908406</v>
      </c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</row>
    <row r="487" ht="15.75" customHeight="1">
      <c r="A487" s="45">
        <v>18518.179647600136</v>
      </c>
      <c r="B487" s="45"/>
      <c r="C487" s="45"/>
      <c r="D487" s="46"/>
      <c r="E487" s="46"/>
      <c r="F487" s="46">
        <v>0.171</v>
      </c>
      <c r="G487" s="45"/>
      <c r="H487" s="45"/>
      <c r="I487" s="45"/>
      <c r="J487" s="45"/>
      <c r="K487" s="45"/>
      <c r="L487" s="45"/>
      <c r="M487" s="45"/>
      <c r="N487" s="45">
        <v>6.31152158403413E-5</v>
      </c>
      <c r="O487" s="45"/>
      <c r="P487" s="45"/>
      <c r="Q487" s="45"/>
      <c r="R487" s="45">
        <v>2.848950715015406</v>
      </c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</row>
    <row r="488" ht="15.75" customHeight="1">
      <c r="A488" s="45">
        <v>18261.625118227814</v>
      </c>
      <c r="B488" s="45"/>
      <c r="C488" s="45"/>
      <c r="D488" s="46"/>
      <c r="E488" s="46"/>
      <c r="F488" s="46">
        <v>0.165</v>
      </c>
      <c r="G488" s="45"/>
      <c r="H488" s="45"/>
      <c r="I488" s="45"/>
      <c r="J488" s="45"/>
      <c r="K488" s="45"/>
      <c r="L488" s="45"/>
      <c r="M488" s="45"/>
      <c r="N488" s="45">
        <v>5.8674925675726054E-5</v>
      </c>
      <c r="O488" s="45"/>
      <c r="P488" s="45"/>
      <c r="Q488" s="45"/>
      <c r="R488" s="45">
        <v>3.3497655542311375</v>
      </c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</row>
    <row r="489" ht="15.75" customHeight="1">
      <c r="A489" s="45">
        <v>18028.609706794356</v>
      </c>
      <c r="B489" s="45"/>
      <c r="C489" s="45"/>
      <c r="D489" s="46"/>
      <c r="E489" s="46"/>
      <c r="F489" s="46">
        <v>0.161</v>
      </c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>
        <v>7.953798400056334</v>
      </c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</row>
    <row r="490" ht="15.75" customHeight="1">
      <c r="A490" s="45">
        <v>17596.6204551811</v>
      </c>
      <c r="B490" s="45"/>
      <c r="C490" s="45"/>
      <c r="D490" s="46"/>
      <c r="E490" s="46"/>
      <c r="F490" s="46">
        <v>0.161</v>
      </c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>
        <v>8.694800695501248</v>
      </c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</row>
    <row r="491" ht="15.75" customHeight="1">
      <c r="A491" s="45">
        <v>17223.764806772022</v>
      </c>
      <c r="B491" s="45"/>
      <c r="C491" s="45"/>
      <c r="D491" s="46"/>
      <c r="E491" s="46"/>
      <c r="F491" s="46">
        <v>0.161</v>
      </c>
      <c r="G491" s="45"/>
      <c r="H491" s="45"/>
      <c r="I491" s="45"/>
      <c r="J491" s="45"/>
      <c r="K491" s="45"/>
      <c r="L491" s="45"/>
      <c r="M491" s="45"/>
      <c r="N491" s="45">
        <v>6.939867808108727E-5</v>
      </c>
      <c r="O491" s="45"/>
      <c r="P491" s="45"/>
      <c r="Q491" s="45"/>
      <c r="R491" s="45">
        <v>9.870929538383965</v>
      </c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</row>
    <row r="492" ht="15.75" customHeight="1">
      <c r="A492" s="45">
        <v>16727.051976428356</v>
      </c>
      <c r="B492" s="45"/>
      <c r="C492" s="45"/>
      <c r="D492" s="46"/>
      <c r="E492" s="46"/>
      <c r="F492" s="46">
        <v>0.165</v>
      </c>
      <c r="G492" s="45"/>
      <c r="H492" s="45"/>
      <c r="I492" s="45"/>
      <c r="J492" s="45"/>
      <c r="K492" s="45"/>
      <c r="L492" s="45"/>
      <c r="M492" s="45"/>
      <c r="N492" s="45">
        <v>5.448519269514968E-5</v>
      </c>
      <c r="O492" s="45"/>
      <c r="P492" s="45"/>
      <c r="Q492" s="45"/>
      <c r="R492" s="45">
        <v>14.281576541278012</v>
      </c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</row>
    <row r="493" ht="15.75" customHeight="1">
      <c r="A493" s="45">
        <v>16239.828264290954</v>
      </c>
      <c r="B493" s="45"/>
      <c r="C493" s="45"/>
      <c r="D493" s="46"/>
      <c r="E493" s="46"/>
      <c r="F493" s="46">
        <v>0.161</v>
      </c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>
        <v>14.055523877865856</v>
      </c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</row>
    <row r="494" ht="15.75" customHeight="1">
      <c r="A494" s="45">
        <v>15779.664939577726</v>
      </c>
      <c r="B494" s="45"/>
      <c r="C494" s="45"/>
      <c r="D494" s="46"/>
      <c r="E494" s="46"/>
      <c r="F494" s="46">
        <v>0.167</v>
      </c>
      <c r="G494" s="45"/>
      <c r="H494" s="45"/>
      <c r="I494" s="45"/>
      <c r="J494" s="45"/>
      <c r="K494" s="45"/>
      <c r="L494" s="45"/>
      <c r="M494" s="45"/>
      <c r="N494" s="45">
        <v>4.872317595378385E-5</v>
      </c>
      <c r="O494" s="45"/>
      <c r="P494" s="45"/>
      <c r="Q494" s="45"/>
      <c r="R494" s="45">
        <v>11.073449080405421</v>
      </c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</row>
    <row r="495" ht="15.75" customHeight="1">
      <c r="A495" s="45">
        <v>15344.146320343601</v>
      </c>
      <c r="B495" s="45"/>
      <c r="C495" s="45"/>
      <c r="D495" s="46"/>
      <c r="E495" s="46"/>
      <c r="F495" s="46"/>
      <c r="G495" s="45"/>
      <c r="H495" s="45"/>
      <c r="I495" s="45"/>
      <c r="J495" s="45"/>
      <c r="K495" s="45"/>
      <c r="L495" s="45"/>
      <c r="M495" s="45"/>
      <c r="N495" s="45">
        <v>6.119712158172126E-5</v>
      </c>
      <c r="O495" s="45"/>
      <c r="P495" s="45"/>
      <c r="Q495" s="45"/>
      <c r="R495" s="45">
        <v>13.190581924505903</v>
      </c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</row>
    <row r="496" ht="15.75" customHeight="1">
      <c r="A496" s="45">
        <v>14924.32972086005</v>
      </c>
      <c r="B496" s="45"/>
      <c r="C496" s="45"/>
      <c r="D496" s="46"/>
      <c r="E496" s="46"/>
      <c r="F496" s="46"/>
      <c r="G496" s="45"/>
      <c r="H496" s="45"/>
      <c r="I496" s="45"/>
      <c r="J496" s="45"/>
      <c r="K496" s="45"/>
      <c r="L496" s="45"/>
      <c r="M496" s="45"/>
      <c r="N496" s="45">
        <v>4.6082140892480154E-5</v>
      </c>
      <c r="O496" s="45"/>
      <c r="P496" s="45"/>
      <c r="Q496" s="45"/>
      <c r="R496" s="45">
        <v>11.607812005113372</v>
      </c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</row>
    <row r="497" ht="15.75" customHeight="1">
      <c r="A497" s="45">
        <v>1355538.3423702556</v>
      </c>
      <c r="B497" s="45"/>
      <c r="C497" s="45"/>
      <c r="D497" s="46"/>
      <c r="E497" s="46"/>
      <c r="F497" s="46">
        <v>0.397</v>
      </c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>
        <v>15.778753191611441</v>
      </c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</row>
    <row r="498" ht="15.75" customHeight="1">
      <c r="A498" s="45">
        <v>1340076.0316822187</v>
      </c>
      <c r="B498" s="45"/>
      <c r="C498" s="45"/>
      <c r="D498" s="46"/>
      <c r="E498" s="46"/>
      <c r="F498" s="46">
        <v>0.37</v>
      </c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>
        <v>14.106063491391774</v>
      </c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</row>
    <row r="499" ht="15.75" customHeight="1">
      <c r="A499" s="45">
        <v>1315361.3436069977</v>
      </c>
      <c r="B499" s="45"/>
      <c r="C499" s="45"/>
      <c r="D499" s="46"/>
      <c r="E499" s="46"/>
      <c r="F499" s="46">
        <v>0.374</v>
      </c>
      <c r="G499" s="45"/>
      <c r="H499" s="45"/>
      <c r="I499" s="45"/>
      <c r="J499" s="45"/>
      <c r="K499" s="45"/>
      <c r="L499" s="45"/>
      <c r="M499" s="45"/>
      <c r="N499" s="45">
        <v>6.853724895636462E-4</v>
      </c>
      <c r="O499" s="45"/>
      <c r="P499" s="45"/>
      <c r="Q499" s="45"/>
      <c r="R499" s="45">
        <v>12.461317992066295</v>
      </c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</row>
    <row r="500" ht="15.75" customHeight="1">
      <c r="A500" s="45">
        <v>1295310.4336916348</v>
      </c>
      <c r="B500" s="45"/>
      <c r="C500" s="45"/>
      <c r="D500" s="46"/>
      <c r="E500" s="46"/>
      <c r="F500" s="46">
        <v>0.296</v>
      </c>
      <c r="G500" s="45"/>
      <c r="H500" s="45"/>
      <c r="I500" s="45"/>
      <c r="J500" s="45"/>
      <c r="K500" s="45"/>
      <c r="L500" s="45"/>
      <c r="M500" s="45"/>
      <c r="N500" s="45">
        <v>6.239191617781697E-4</v>
      </c>
      <c r="O500" s="45"/>
      <c r="P500" s="45"/>
      <c r="Q500" s="45"/>
      <c r="R500" s="45">
        <v>12.207114034790274</v>
      </c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</row>
    <row r="501" ht="15.75" customHeight="1">
      <c r="A501" s="45">
        <v>1272855.0403733707</v>
      </c>
      <c r="B501" s="45"/>
      <c r="C501" s="45"/>
      <c r="D501" s="46"/>
      <c r="E501" s="46"/>
      <c r="F501" s="46">
        <v>0.298</v>
      </c>
      <c r="G501" s="45"/>
      <c r="H501" s="45"/>
      <c r="I501" s="45"/>
      <c r="J501" s="45"/>
      <c r="K501" s="45"/>
      <c r="L501" s="45"/>
      <c r="M501" s="45"/>
      <c r="N501" s="45">
        <v>5.568740801633498E-4</v>
      </c>
      <c r="O501" s="45"/>
      <c r="P501" s="45"/>
      <c r="Q501" s="45"/>
      <c r="R501" s="45">
        <v>13.921852004083743</v>
      </c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</row>
    <row r="502" ht="15.75" customHeight="1">
      <c r="A502" s="45">
        <v>1241794.1338162532</v>
      </c>
      <c r="B502" s="45"/>
      <c r="C502" s="45"/>
      <c r="D502" s="46"/>
      <c r="E502" s="46"/>
      <c r="F502" s="46">
        <v>0.312</v>
      </c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>
        <v>3.233838890146493</v>
      </c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</row>
    <row r="503" ht="15.75" customHeight="1">
      <c r="A503" s="45">
        <v>1209022.329131141</v>
      </c>
      <c r="B503" s="45"/>
      <c r="C503" s="45"/>
      <c r="D503" s="46"/>
      <c r="E503" s="46"/>
      <c r="F503" s="46">
        <v>0.293</v>
      </c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>
        <v>6.9266904273138294</v>
      </c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</row>
    <row r="504" ht="15.75" customHeight="1">
      <c r="A504" s="45">
        <v>1175102.5154538222</v>
      </c>
      <c r="B504" s="45"/>
      <c r="C504" s="45"/>
      <c r="D504" s="46"/>
      <c r="E504" s="46"/>
      <c r="F504" s="46">
        <v>0.324</v>
      </c>
      <c r="G504" s="45"/>
      <c r="H504" s="45"/>
      <c r="I504" s="45"/>
      <c r="J504" s="45">
        <v>2.3257237285023564E-4</v>
      </c>
      <c r="K504" s="45"/>
      <c r="L504" s="45"/>
      <c r="M504" s="45"/>
      <c r="N504" s="45">
        <v>4.467837688965053E-4</v>
      </c>
      <c r="O504" s="45"/>
      <c r="P504" s="45"/>
      <c r="Q504" s="45"/>
      <c r="R504" s="45">
        <v>4.284227920925393</v>
      </c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</row>
    <row r="505" ht="15.75" customHeight="1">
      <c r="A505" s="45">
        <v>1141138.6424016214</v>
      </c>
      <c r="B505" s="45"/>
      <c r="C505" s="45"/>
      <c r="D505" s="46"/>
      <c r="E505" s="46"/>
      <c r="F505" s="46">
        <v>0.324</v>
      </c>
      <c r="G505" s="45"/>
      <c r="H505" s="45"/>
      <c r="I505" s="45"/>
      <c r="J505" s="45">
        <v>2.615109388837049E-4</v>
      </c>
      <c r="K505" s="45"/>
      <c r="L505" s="45"/>
      <c r="M505" s="45"/>
      <c r="N505" s="45">
        <v>4.992481560507093E-4</v>
      </c>
      <c r="O505" s="45"/>
      <c r="P505" s="45"/>
      <c r="Q505" s="45"/>
      <c r="R505" s="45">
        <v>1.7830291287525333</v>
      </c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</row>
    <row r="506" ht="15.75" customHeight="1">
      <c r="A506" s="45">
        <v>1108289.0787347034</v>
      </c>
      <c r="B506" s="45"/>
      <c r="C506" s="45"/>
      <c r="D506" s="46"/>
      <c r="E506" s="46"/>
      <c r="F506" s="46">
        <v>0.311</v>
      </c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>
        <v>2.3089355806972987</v>
      </c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</row>
    <row r="507" ht="15.75" customHeight="1">
      <c r="A507" s="45">
        <v>1077271.8091433444</v>
      </c>
      <c r="B507" s="45"/>
      <c r="C507" s="45"/>
      <c r="D507" s="46"/>
      <c r="E507" s="46"/>
      <c r="F507" s="46">
        <v>0.289</v>
      </c>
      <c r="G507" s="45"/>
      <c r="H507" s="45"/>
      <c r="I507" s="45"/>
      <c r="J507" s="45">
        <v>2.412639989227282E-4</v>
      </c>
      <c r="K507" s="45"/>
      <c r="L507" s="45"/>
      <c r="M507" s="45"/>
      <c r="N507" s="45">
        <v>4.320308817918621E-4</v>
      </c>
      <c r="O507" s="45"/>
      <c r="P507" s="45"/>
      <c r="Q507" s="45"/>
      <c r="R507" s="45">
        <v>3.3664744035729517</v>
      </c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</row>
    <row r="508" ht="15.75" customHeight="1">
      <c r="A508" s="45">
        <v>1053625.7281208886</v>
      </c>
      <c r="B508" s="45"/>
      <c r="C508" s="45"/>
      <c r="D508" s="46"/>
      <c r="E508" s="46"/>
      <c r="F508" s="46">
        <v>0.27</v>
      </c>
      <c r="G508" s="45"/>
      <c r="H508" s="45"/>
      <c r="I508" s="45"/>
      <c r="J508" s="45"/>
      <c r="K508" s="45"/>
      <c r="L508" s="45"/>
      <c r="M508" s="45"/>
      <c r="N508" s="45">
        <v>3.6030724381336086E-4</v>
      </c>
      <c r="O508" s="45"/>
      <c r="P508" s="45"/>
      <c r="Q508" s="45"/>
      <c r="R508" s="45">
        <v>7.642880929374321</v>
      </c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</row>
    <row r="509" ht="15.75" customHeight="1">
      <c r="A509" s="45">
        <v>1026060.8831566523</v>
      </c>
      <c r="B509" s="45"/>
      <c r="C509" s="45"/>
      <c r="D509" s="46"/>
      <c r="E509" s="46"/>
      <c r="F509" s="46">
        <v>0.262</v>
      </c>
      <c r="G509" s="45"/>
      <c r="H509" s="45"/>
      <c r="I509" s="45"/>
      <c r="J509" s="45">
        <v>2.33920615849185E-4</v>
      </c>
      <c r="K509" s="45"/>
      <c r="L509" s="45"/>
      <c r="M509" s="45"/>
      <c r="N509" s="45">
        <v>4.4657572116662593E-4</v>
      </c>
      <c r="O509" s="45"/>
      <c r="P509" s="45"/>
      <c r="Q509" s="45"/>
      <c r="R509" s="45">
        <v>6.911290922816829</v>
      </c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</row>
    <row r="510" ht="15.75" customHeight="1">
      <c r="A510" s="45">
        <v>20584.730044447806</v>
      </c>
      <c r="B510" s="45"/>
      <c r="C510" s="45"/>
      <c r="D510" s="46"/>
      <c r="E510" s="46"/>
      <c r="F510" s="46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>
        <v>12.675326382049143</v>
      </c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</row>
    <row r="511" ht="15.75" customHeight="1">
      <c r="A511" s="45">
        <v>20159.859782245843</v>
      </c>
      <c r="B511" s="45"/>
      <c r="C511" s="45"/>
      <c r="D511" s="46"/>
      <c r="E511" s="46"/>
      <c r="F511" s="46"/>
      <c r="G511" s="45"/>
      <c r="H511" s="45"/>
      <c r="I511" s="45"/>
      <c r="J511" s="45">
        <v>3.4736228987546146E-4</v>
      </c>
      <c r="K511" s="45"/>
      <c r="L511" s="45"/>
      <c r="M511" s="45"/>
      <c r="N511" s="45"/>
      <c r="O511" s="45"/>
      <c r="P511" s="45"/>
      <c r="Q511" s="45"/>
      <c r="R511" s="45">
        <v>11.068158311821248</v>
      </c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</row>
    <row r="512" ht="15.75" customHeight="1">
      <c r="A512" s="45">
        <v>19634.169229214487</v>
      </c>
      <c r="B512" s="45"/>
      <c r="C512" s="45"/>
      <c r="D512" s="46"/>
      <c r="E512" s="46"/>
      <c r="F512" s="46"/>
      <c r="G512" s="45"/>
      <c r="H512" s="45"/>
      <c r="I512" s="45"/>
      <c r="J512" s="45">
        <v>3.297385479376904E-4</v>
      </c>
      <c r="K512" s="45"/>
      <c r="L512" s="45"/>
      <c r="M512" s="45"/>
      <c r="N512" s="45">
        <v>6.794000028873779E-4</v>
      </c>
      <c r="O512" s="45"/>
      <c r="P512" s="45"/>
      <c r="Q512" s="45"/>
      <c r="R512" s="45">
        <v>10.779543890549132</v>
      </c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</row>
    <row r="513" ht="15.75" customHeight="1">
      <c r="A513" s="45">
        <v>19112.693217382995</v>
      </c>
      <c r="B513" s="45"/>
      <c r="C513" s="45"/>
      <c r="D513" s="46"/>
      <c r="E513" s="46"/>
      <c r="F513" s="46"/>
      <c r="G513" s="45"/>
      <c r="H513" s="45"/>
      <c r="I513" s="45"/>
      <c r="J513" s="45">
        <v>3.063652295139333E-4</v>
      </c>
      <c r="K513" s="45"/>
      <c r="L513" s="45"/>
      <c r="M513" s="45"/>
      <c r="N513" s="45">
        <v>5.479908952376134E-4</v>
      </c>
      <c r="O513" s="45"/>
      <c r="P513" s="45"/>
      <c r="Q513" s="45"/>
      <c r="R513" s="45">
        <v>12.085967769815717</v>
      </c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</row>
    <row r="514" ht="15.75" customHeight="1">
      <c r="A514" s="45">
        <v>18782.65081192111</v>
      </c>
      <c r="B514" s="45"/>
      <c r="C514" s="45"/>
      <c r="D514" s="46"/>
      <c r="E514" s="46"/>
      <c r="F514" s="46"/>
      <c r="G514" s="45"/>
      <c r="H514" s="45"/>
      <c r="I514" s="45"/>
      <c r="J514" s="45">
        <v>2.768161546844296E-4</v>
      </c>
      <c r="K514" s="45"/>
      <c r="L514" s="45"/>
      <c r="M514" s="45"/>
      <c r="N514" s="45">
        <v>4.961902219343432E-4</v>
      </c>
      <c r="O514" s="45"/>
      <c r="P514" s="45"/>
      <c r="Q514" s="45"/>
      <c r="R514" s="45">
        <v>12.58255248565589</v>
      </c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</row>
    <row r="515" ht="15.75" customHeight="1">
      <c r="A515" s="45">
        <v>18366.00085920943</v>
      </c>
      <c r="B515" s="45"/>
      <c r="C515" s="45"/>
      <c r="D515" s="46"/>
      <c r="E515" s="46"/>
      <c r="F515" s="46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>
        <v>12.776348423797865</v>
      </c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</row>
    <row r="516" ht="15.75" customHeight="1">
      <c r="A516" s="45">
        <v>17957.467565403385</v>
      </c>
      <c r="B516" s="45"/>
      <c r="C516" s="45"/>
      <c r="D516" s="46"/>
      <c r="E516" s="46"/>
      <c r="F516" s="46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>
        <v>12.000423036495532</v>
      </c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</row>
    <row r="517" ht="15.75" customHeight="1">
      <c r="A517" s="45">
        <v>17471.688724393687</v>
      </c>
      <c r="B517" s="45"/>
      <c r="C517" s="45"/>
      <c r="D517" s="46"/>
      <c r="E517" s="46"/>
      <c r="F517" s="46"/>
      <c r="G517" s="45"/>
      <c r="H517" s="45"/>
      <c r="I517" s="45"/>
      <c r="J517" s="45">
        <v>2.298199055285631E-4</v>
      </c>
      <c r="K517" s="45"/>
      <c r="L517" s="45"/>
      <c r="M517" s="45"/>
      <c r="N517" s="45">
        <v>4.435120983884551E-4</v>
      </c>
      <c r="O517" s="45"/>
      <c r="P517" s="45"/>
      <c r="Q517" s="45"/>
      <c r="R517" s="45">
        <v>29.567473225897007</v>
      </c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</row>
    <row r="518" ht="15.75" customHeight="1">
      <c r="A518" s="45">
        <v>16995.142739180694</v>
      </c>
      <c r="B518" s="45"/>
      <c r="C518" s="45"/>
      <c r="D518" s="46"/>
      <c r="E518" s="46"/>
      <c r="F518" s="46"/>
      <c r="G518" s="45"/>
      <c r="H518" s="45"/>
      <c r="I518" s="45"/>
      <c r="J518" s="45">
        <v>2.4512225104587535E-4</v>
      </c>
      <c r="K518" s="45"/>
      <c r="L518" s="45"/>
      <c r="M518" s="45"/>
      <c r="N518" s="45">
        <v>4.359090697765817E-4</v>
      </c>
      <c r="O518" s="45"/>
      <c r="P518" s="45"/>
      <c r="Q518" s="45"/>
      <c r="R518" s="45">
        <v>22.551247096220532</v>
      </c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</row>
    <row r="519" ht="15.75" customHeight="1">
      <c r="A519" s="45">
        <v>16525.21322490569</v>
      </c>
      <c r="B519" s="45"/>
      <c r="C519" s="45"/>
      <c r="D519" s="46"/>
      <c r="E519" s="46"/>
      <c r="F519" s="46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>
        <v>20.497620250123404</v>
      </c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</row>
    <row r="520" ht="15.75" customHeight="1">
      <c r="A520" s="45">
        <v>16138.293282053199</v>
      </c>
      <c r="B520" s="45"/>
      <c r="C520" s="45"/>
      <c r="D520" s="46"/>
      <c r="E520" s="46"/>
      <c r="F520" s="46"/>
      <c r="G520" s="45"/>
      <c r="H520" s="45"/>
      <c r="I520" s="45"/>
      <c r="J520" s="45">
        <v>2.1551184952253816E-4</v>
      </c>
      <c r="K520" s="45"/>
      <c r="L520" s="45"/>
      <c r="M520" s="45"/>
      <c r="N520" s="45">
        <v>4.5248994561163515E-4</v>
      </c>
      <c r="O520" s="45"/>
      <c r="P520" s="45"/>
      <c r="Q520" s="45"/>
      <c r="R520" s="45">
        <v>16.756026996198777</v>
      </c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</row>
    <row r="521" ht="15.75" customHeight="1">
      <c r="A521" s="45">
        <v>15828.082123291459</v>
      </c>
      <c r="B521" s="45"/>
      <c r="C521" s="45"/>
      <c r="D521" s="46"/>
      <c r="E521" s="46"/>
      <c r="F521" s="46"/>
      <c r="G521" s="45"/>
      <c r="H521" s="45"/>
      <c r="I521" s="45"/>
      <c r="J521" s="45">
        <v>1.9173733605276288E-4</v>
      </c>
      <c r="K521" s="45"/>
      <c r="L521" s="45"/>
      <c r="M521" s="45"/>
      <c r="N521" s="45">
        <v>3.7604822599080607E-4</v>
      </c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</row>
    <row r="522" ht="15.75" customHeight="1">
      <c r="A522" s="45">
        <v>15445.116978911805</v>
      </c>
      <c r="B522" s="45"/>
      <c r="C522" s="45"/>
      <c r="D522" s="46"/>
      <c r="E522" s="46"/>
      <c r="F522" s="46"/>
      <c r="G522" s="45"/>
      <c r="H522" s="45"/>
      <c r="I522" s="45"/>
      <c r="J522" s="45">
        <v>2.0384640239148695E-4</v>
      </c>
      <c r="K522" s="45"/>
      <c r="L522" s="45"/>
      <c r="M522" s="45"/>
      <c r="N522" s="45">
        <v>3.488993642075879E-4</v>
      </c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</row>
    <row r="523" ht="15.75" customHeight="1">
      <c r="A523" s="45">
        <v>2736315.341854532</v>
      </c>
      <c r="B523" s="45"/>
      <c r="C523" s="45"/>
      <c r="D523" s="46"/>
      <c r="E523" s="46"/>
      <c r="F523" s="46">
        <v>0.107</v>
      </c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>
        <v>542.3327704576549</v>
      </c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</row>
    <row r="524" ht="15.75" customHeight="1">
      <c r="A524" s="45">
        <v>2746237.7773946454</v>
      </c>
      <c r="B524" s="45"/>
      <c r="C524" s="45"/>
      <c r="D524" s="46"/>
      <c r="E524" s="46"/>
      <c r="F524" s="46">
        <v>0.106</v>
      </c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>
        <v>504.91367207704246</v>
      </c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</row>
    <row r="525" ht="15.75" customHeight="1">
      <c r="A525" s="45">
        <v>2664277.180406213</v>
      </c>
      <c r="B525" s="45"/>
      <c r="C525" s="45"/>
      <c r="D525" s="46"/>
      <c r="E525" s="46"/>
      <c r="F525" s="46">
        <v>0.106</v>
      </c>
      <c r="G525" s="45"/>
      <c r="H525" s="45"/>
      <c r="I525" s="45"/>
      <c r="J525" s="45"/>
      <c r="K525" s="45"/>
      <c r="L525" s="45"/>
      <c r="M525" s="45"/>
      <c r="N525" s="45">
        <v>0.008410991636798088</v>
      </c>
      <c r="O525" s="45"/>
      <c r="P525" s="45"/>
      <c r="Q525" s="45"/>
      <c r="R525" s="45">
        <v>633.2138590203107</v>
      </c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</row>
    <row r="526" ht="15.75" customHeight="1">
      <c r="A526" s="45">
        <v>2693236.7149758455</v>
      </c>
      <c r="B526" s="45"/>
      <c r="C526" s="45"/>
      <c r="D526" s="46"/>
      <c r="E526" s="46"/>
      <c r="F526" s="46">
        <v>0.106</v>
      </c>
      <c r="G526" s="45"/>
      <c r="H526" s="45"/>
      <c r="I526" s="45"/>
      <c r="J526" s="45"/>
      <c r="K526" s="45"/>
      <c r="L526" s="45"/>
      <c r="M526" s="45"/>
      <c r="N526" s="45">
        <v>0.009118357487922705</v>
      </c>
      <c r="O526" s="45"/>
      <c r="P526" s="45"/>
      <c r="Q526" s="45"/>
      <c r="R526" s="45">
        <v>652.1739130434783</v>
      </c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</row>
    <row r="527" ht="15.75" customHeight="1">
      <c r="A527" s="45">
        <v>2715151.515151515</v>
      </c>
      <c r="B527" s="45"/>
      <c r="C527" s="45"/>
      <c r="D527" s="46"/>
      <c r="E527" s="46"/>
      <c r="F527" s="46">
        <v>0.1</v>
      </c>
      <c r="G527" s="45"/>
      <c r="H527" s="45"/>
      <c r="I527" s="45"/>
      <c r="J527" s="45"/>
      <c r="K527" s="45"/>
      <c r="L527" s="45"/>
      <c r="M527" s="45"/>
      <c r="N527" s="45">
        <v>0.008581818181818182</v>
      </c>
      <c r="O527" s="45"/>
      <c r="P527" s="45"/>
      <c r="Q527" s="45"/>
      <c r="R527" s="45">
        <v>642.4242424242424</v>
      </c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</row>
    <row r="528" ht="15.75" customHeight="1">
      <c r="A528" s="45">
        <v>2714113.3896260555</v>
      </c>
      <c r="B528" s="45"/>
      <c r="C528" s="45"/>
      <c r="D528" s="46"/>
      <c r="E528" s="46"/>
      <c r="F528" s="46">
        <v>0.098</v>
      </c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>
        <v>711.7008443908323</v>
      </c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</row>
    <row r="529" ht="15.75" customHeight="1">
      <c r="A529" s="45">
        <v>2659574.4680851065</v>
      </c>
      <c r="B529" s="45"/>
      <c r="C529" s="45"/>
      <c r="D529" s="46"/>
      <c r="E529" s="46"/>
      <c r="F529" s="46">
        <v>0.1</v>
      </c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>
        <v>661.9385342789598</v>
      </c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</row>
    <row r="530" ht="15.75" customHeight="1">
      <c r="A530" s="45">
        <v>2646031.5406959653</v>
      </c>
      <c r="B530" s="45"/>
      <c r="C530" s="45"/>
      <c r="D530" s="46"/>
      <c r="E530" s="46"/>
      <c r="F530" s="46">
        <v>0.109</v>
      </c>
      <c r="G530" s="45"/>
      <c r="H530" s="45"/>
      <c r="I530" s="45"/>
      <c r="J530" s="45">
        <v>0.0030105958863029646</v>
      </c>
      <c r="K530" s="45"/>
      <c r="L530" s="45"/>
      <c r="M530" s="45"/>
      <c r="N530" s="45">
        <v>0.008749544294567991</v>
      </c>
      <c r="O530" s="45"/>
      <c r="P530" s="45"/>
      <c r="Q530" s="45"/>
      <c r="R530" s="45">
        <v>129.3615419895805</v>
      </c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</row>
    <row r="531" ht="15.75" customHeight="1">
      <c r="A531" s="45">
        <v>2587515.525093151</v>
      </c>
      <c r="B531" s="45"/>
      <c r="C531" s="45"/>
      <c r="D531" s="46"/>
      <c r="E531" s="46"/>
      <c r="F531" s="46">
        <v>0.118</v>
      </c>
      <c r="G531" s="45"/>
      <c r="H531" s="45"/>
      <c r="I531" s="45"/>
      <c r="J531" s="45">
        <v>0.0023575141450848706</v>
      </c>
      <c r="K531" s="45"/>
      <c r="L531" s="45"/>
      <c r="M531" s="45"/>
      <c r="N531" s="45">
        <v>0.007509545057270343</v>
      </c>
      <c r="O531" s="45"/>
      <c r="P531" s="45"/>
      <c r="Q531" s="45"/>
      <c r="R531" s="45">
        <v>80.50048300289802</v>
      </c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</row>
    <row r="532" ht="15.75" customHeight="1">
      <c r="A532" s="45">
        <v>2588833.650255447</v>
      </c>
      <c r="B532" s="45"/>
      <c r="C532" s="45"/>
      <c r="D532" s="46"/>
      <c r="E532" s="46"/>
      <c r="F532" s="46">
        <v>0.153</v>
      </c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>
        <v>57.27508075786387</v>
      </c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</row>
    <row r="533" ht="15.75" customHeight="1">
      <c r="A533" s="45">
        <v>2528684.4157290854</v>
      </c>
      <c r="B533" s="45"/>
      <c r="C533" s="45"/>
      <c r="D533" s="46"/>
      <c r="E533" s="46"/>
      <c r="F533" s="46">
        <v>0.127</v>
      </c>
      <c r="G533" s="45"/>
      <c r="H533" s="45"/>
      <c r="I533" s="45"/>
      <c r="J533" s="45">
        <v>0.002539823994653002</v>
      </c>
      <c r="K533" s="45"/>
      <c r="L533" s="45"/>
      <c r="M533" s="45"/>
      <c r="N533" s="45">
        <v>0.0077642865099699235</v>
      </c>
      <c r="O533" s="45"/>
      <c r="P533" s="45"/>
      <c r="Q533" s="45"/>
      <c r="R533" s="45">
        <v>55.69789461958338</v>
      </c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</row>
    <row r="534" ht="15.75" customHeight="1">
      <c r="A534" s="45">
        <v>2607472.4671492777</v>
      </c>
      <c r="B534" s="45"/>
      <c r="C534" s="45"/>
      <c r="D534" s="46"/>
      <c r="E534" s="46"/>
      <c r="F534" s="46">
        <v>0.112</v>
      </c>
      <c r="G534" s="45"/>
      <c r="H534" s="45"/>
      <c r="I534" s="45"/>
      <c r="J534" s="45"/>
      <c r="K534" s="45"/>
      <c r="L534" s="45"/>
      <c r="M534" s="45"/>
      <c r="N534" s="45">
        <v>0.0063700094921146835</v>
      </c>
      <c r="O534" s="45"/>
      <c r="P534" s="45"/>
      <c r="Q534" s="45"/>
      <c r="R534" s="45">
        <v>57.18141375327364</v>
      </c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</row>
    <row r="535" ht="15.75" customHeight="1">
      <c r="A535" s="45">
        <v>2593343.374517287</v>
      </c>
      <c r="B535" s="45"/>
      <c r="C535" s="45"/>
      <c r="D535" s="46"/>
      <c r="E535" s="46"/>
      <c r="F535" s="46">
        <v>0.122</v>
      </c>
      <c r="G535" s="45"/>
      <c r="H535" s="45"/>
      <c r="I535" s="45"/>
      <c r="J535" s="45">
        <v>0.0027518883843131036</v>
      </c>
      <c r="K535" s="45"/>
      <c r="L535" s="45"/>
      <c r="M535" s="45"/>
      <c r="N535" s="45">
        <v>0.008425534806291973</v>
      </c>
      <c r="O535" s="45"/>
      <c r="P535" s="45"/>
      <c r="Q535" s="45"/>
      <c r="R535" s="45">
        <v>45.29857422737619</v>
      </c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</row>
    <row r="536" ht="15.75" customHeight="1">
      <c r="A536" s="45">
        <v>55317.25654428509</v>
      </c>
      <c r="B536" s="45"/>
      <c r="C536" s="45"/>
      <c r="D536" s="46"/>
      <c r="E536" s="46"/>
      <c r="F536" s="46">
        <v>0.263</v>
      </c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>
        <v>8.454602528602525</v>
      </c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</row>
    <row r="537" ht="15.75" customHeight="1">
      <c r="A537" s="45">
        <v>53542.32532456543</v>
      </c>
      <c r="B537" s="45"/>
      <c r="C537" s="45"/>
      <c r="D537" s="46"/>
      <c r="E537" s="46"/>
      <c r="F537" s="46">
        <v>0.243</v>
      </c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>
        <v>9.777294189703252</v>
      </c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</row>
    <row r="538" ht="15.75" customHeight="1">
      <c r="A538" s="45">
        <v>51412.77177826095</v>
      </c>
      <c r="B538" s="45"/>
      <c r="C538" s="45"/>
      <c r="D538" s="46"/>
      <c r="E538" s="46"/>
      <c r="F538" s="46">
        <v>0.222</v>
      </c>
      <c r="G538" s="45"/>
      <c r="H538" s="45"/>
      <c r="I538" s="45"/>
      <c r="J538" s="45"/>
      <c r="K538" s="45"/>
      <c r="L538" s="45"/>
      <c r="M538" s="45"/>
      <c r="N538" s="45">
        <v>1.5334805088840602E-4</v>
      </c>
      <c r="O538" s="45"/>
      <c r="P538" s="45"/>
      <c r="Q538" s="45"/>
      <c r="R538" s="45">
        <v>8.680078352173926</v>
      </c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</row>
    <row r="539" ht="15.75" customHeight="1">
      <c r="A539" s="45">
        <v>49228.02186318302</v>
      </c>
      <c r="B539" s="45"/>
      <c r="C539" s="45"/>
      <c r="D539" s="46"/>
      <c r="E539" s="46"/>
      <c r="F539" s="46">
        <v>0.2</v>
      </c>
      <c r="G539" s="45"/>
      <c r="H539" s="45"/>
      <c r="I539" s="45"/>
      <c r="J539" s="45"/>
      <c r="K539" s="45"/>
      <c r="L539" s="45"/>
      <c r="M539" s="45"/>
      <c r="N539" s="45">
        <v>1.3855990636490737E-4</v>
      </c>
      <c r="O539" s="45"/>
      <c r="P539" s="45"/>
      <c r="Q539" s="45"/>
      <c r="R539" s="45">
        <v>8.063210477590323</v>
      </c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</row>
    <row r="540" ht="15.75" customHeight="1">
      <c r="A540" s="45">
        <v>47076.250336077755</v>
      </c>
      <c r="B540" s="45"/>
      <c r="C540" s="45"/>
      <c r="D540" s="46"/>
      <c r="E540" s="46"/>
      <c r="F540" s="46">
        <v>0.221</v>
      </c>
      <c r="G540" s="45"/>
      <c r="H540" s="45"/>
      <c r="I540" s="45"/>
      <c r="J540" s="45"/>
      <c r="K540" s="45"/>
      <c r="L540" s="45"/>
      <c r="M540" s="45"/>
      <c r="N540" s="45">
        <v>1.3473547509980875E-4</v>
      </c>
      <c r="O540" s="45"/>
      <c r="P540" s="45"/>
      <c r="Q540" s="45"/>
      <c r="R540" s="45">
        <v>6.087446164147986</v>
      </c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</row>
    <row r="541" ht="15.75" customHeight="1">
      <c r="A541" s="45">
        <v>45313.42927931139</v>
      </c>
      <c r="B541" s="45"/>
      <c r="C541" s="45"/>
      <c r="D541" s="46"/>
      <c r="E541" s="46"/>
      <c r="F541" s="46">
        <v>0.246</v>
      </c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>
        <v>6.64076118748529</v>
      </c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</row>
    <row r="542" ht="15.75" customHeight="1">
      <c r="A542" s="45">
        <v>44121.19201448084</v>
      </c>
      <c r="B542" s="45"/>
      <c r="C542" s="45"/>
      <c r="D542" s="46"/>
      <c r="E542" s="46"/>
      <c r="F542" s="46">
        <v>0.24</v>
      </c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>
        <v>2.8404200867691527</v>
      </c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</row>
    <row r="543" ht="15.75" customHeight="1">
      <c r="A543" s="45">
        <v>43020.56031971846</v>
      </c>
      <c r="B543" s="45"/>
      <c r="C543" s="45"/>
      <c r="D543" s="46"/>
      <c r="E543" s="46"/>
      <c r="F543" s="46">
        <v>0.25</v>
      </c>
      <c r="G543" s="45"/>
      <c r="H543" s="45"/>
      <c r="I543" s="45"/>
      <c r="J543" s="45"/>
      <c r="K543" s="45"/>
      <c r="L543" s="45"/>
      <c r="M543" s="45"/>
      <c r="N543" s="45">
        <v>1.1853733787664917E-4</v>
      </c>
      <c r="O543" s="45"/>
      <c r="P543" s="45"/>
      <c r="Q543" s="45"/>
      <c r="R543" s="45">
        <v>3.1388391649579996</v>
      </c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</row>
    <row r="544" ht="15.75" customHeight="1">
      <c r="A544" s="45">
        <v>42298.28643134238</v>
      </c>
      <c r="B544" s="45"/>
      <c r="C544" s="45"/>
      <c r="D544" s="46"/>
      <c r="E544" s="46"/>
      <c r="F544" s="46">
        <v>0.245</v>
      </c>
      <c r="G544" s="45"/>
      <c r="H544" s="45"/>
      <c r="I544" s="45"/>
      <c r="J544" s="45"/>
      <c r="K544" s="45"/>
      <c r="L544" s="45"/>
      <c r="M544" s="45"/>
      <c r="N544" s="45">
        <v>1.1460304956184218E-4</v>
      </c>
      <c r="O544" s="45"/>
      <c r="P544" s="45"/>
      <c r="Q544" s="45"/>
      <c r="R544" s="45">
        <v>4.338285787829988</v>
      </c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</row>
    <row r="545" ht="15.75" customHeight="1">
      <c r="A545" s="45">
        <v>41480.66841310917</v>
      </c>
      <c r="B545" s="45"/>
      <c r="C545" s="45"/>
      <c r="D545" s="46"/>
      <c r="E545" s="46"/>
      <c r="F545" s="46">
        <v>0.222</v>
      </c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>
        <v>3.8998919020871865</v>
      </c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</row>
    <row r="546" ht="15.75" customHeight="1">
      <c r="A546" s="45">
        <v>40855.52512736493</v>
      </c>
      <c r="B546" s="45"/>
      <c r="C546" s="45"/>
      <c r="D546" s="46"/>
      <c r="E546" s="46"/>
      <c r="F546" s="46">
        <v>0.213</v>
      </c>
      <c r="G546" s="45"/>
      <c r="H546" s="45"/>
      <c r="I546" s="45"/>
      <c r="J546" s="45"/>
      <c r="K546" s="45"/>
      <c r="L546" s="45"/>
      <c r="M546" s="45"/>
      <c r="N546" s="45">
        <v>9.492390093421808E-5</v>
      </c>
      <c r="O546" s="45"/>
      <c r="P546" s="45"/>
      <c r="Q546" s="45"/>
      <c r="R546" s="45">
        <v>3.824772565115014</v>
      </c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</row>
    <row r="547" ht="15.75" customHeight="1">
      <c r="A547" s="45">
        <v>40235.33579712253</v>
      </c>
      <c r="B547" s="45"/>
      <c r="C547" s="45"/>
      <c r="D547" s="46"/>
      <c r="E547" s="46"/>
      <c r="F547" s="46">
        <v>0.21</v>
      </c>
      <c r="G547" s="45"/>
      <c r="H547" s="45"/>
      <c r="I547" s="45"/>
      <c r="J547" s="45"/>
      <c r="K547" s="45"/>
      <c r="L547" s="45"/>
      <c r="M547" s="45"/>
      <c r="N547" s="45">
        <v>1.1132912828610597E-4</v>
      </c>
      <c r="O547" s="45"/>
      <c r="P547" s="45"/>
      <c r="Q547" s="45"/>
      <c r="R547" s="45">
        <v>4.944172619137937</v>
      </c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</row>
    <row r="548" ht="15.75" customHeight="1">
      <c r="A548" s="45">
        <v>39473.28586837967</v>
      </c>
      <c r="B548" s="45"/>
      <c r="C548" s="45"/>
      <c r="D548" s="46"/>
      <c r="E548" s="46"/>
      <c r="F548" s="46">
        <v>0.21</v>
      </c>
      <c r="G548" s="45"/>
      <c r="H548" s="45"/>
      <c r="I548" s="45"/>
      <c r="J548" s="45"/>
      <c r="K548" s="45"/>
      <c r="L548" s="45"/>
      <c r="M548" s="45"/>
      <c r="N548" s="45">
        <v>1.2260134975221313E-4</v>
      </c>
      <c r="O548" s="45"/>
      <c r="P548" s="45"/>
      <c r="Q548" s="45"/>
      <c r="R548" s="45">
        <v>4.181492147074118</v>
      </c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</row>
    <row r="549" ht="15.75" customHeight="1">
      <c r="A549" s="45">
        <v>41297.60598455118</v>
      </c>
      <c r="B549" s="45"/>
      <c r="C549" s="45"/>
      <c r="D549" s="46"/>
      <c r="E549" s="46"/>
      <c r="F549" s="46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</row>
    <row r="550" ht="15.75" customHeight="1">
      <c r="A550" s="45">
        <v>40345.5524285197</v>
      </c>
      <c r="B550" s="45"/>
      <c r="C550" s="45"/>
      <c r="D550" s="46"/>
      <c r="E550" s="46"/>
      <c r="F550" s="46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</row>
    <row r="551" ht="15.75" customHeight="1">
      <c r="A551" s="45">
        <v>39739.716358093945</v>
      </c>
      <c r="B551" s="45"/>
      <c r="C551" s="45"/>
      <c r="D551" s="46"/>
      <c r="E551" s="46"/>
      <c r="F551" s="46"/>
      <c r="G551" s="45"/>
      <c r="H551" s="45"/>
      <c r="I551" s="45"/>
      <c r="J551" s="45"/>
      <c r="K551" s="45"/>
      <c r="L551" s="45"/>
      <c r="M551" s="45"/>
      <c r="N551" s="45">
        <v>7.781828701633188E-5</v>
      </c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</row>
    <row r="552" ht="15.75" customHeight="1">
      <c r="A552" s="45">
        <v>38692.631952450116</v>
      </c>
      <c r="B552" s="45"/>
      <c r="C552" s="45"/>
      <c r="D552" s="46"/>
      <c r="E552" s="46"/>
      <c r="F552" s="46"/>
      <c r="G552" s="45"/>
      <c r="H552" s="45"/>
      <c r="I552" s="45"/>
      <c r="J552" s="45"/>
      <c r="K552" s="45"/>
      <c r="L552" s="45"/>
      <c r="M552" s="45"/>
      <c r="N552" s="45">
        <v>7.390168289310408E-5</v>
      </c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</row>
    <row r="553" ht="15.75" customHeight="1">
      <c r="A553" s="45">
        <v>37818.34225963383</v>
      </c>
      <c r="B553" s="45"/>
      <c r="C553" s="45"/>
      <c r="D553" s="46"/>
      <c r="E553" s="46"/>
      <c r="F553" s="46"/>
      <c r="G553" s="45"/>
      <c r="H553" s="45"/>
      <c r="I553" s="45"/>
      <c r="J553" s="45"/>
      <c r="K553" s="45"/>
      <c r="L553" s="45"/>
      <c r="M553" s="45"/>
      <c r="N553" s="45">
        <v>7.381849498755449E-5</v>
      </c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</row>
    <row r="554" ht="15.75" customHeight="1">
      <c r="A554" s="45">
        <v>36967.31923630479</v>
      </c>
      <c r="B554" s="45"/>
      <c r="C554" s="45"/>
      <c r="D554" s="46"/>
      <c r="E554" s="46"/>
      <c r="F554" s="46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</row>
    <row r="555" ht="15.75" customHeight="1">
      <c r="A555" s="45">
        <v>36258.279117613914</v>
      </c>
      <c r="B555" s="45"/>
      <c r="C555" s="45"/>
      <c r="D555" s="46"/>
      <c r="E555" s="46"/>
      <c r="F555" s="46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</row>
    <row r="556" ht="15.75" customHeight="1">
      <c r="A556" s="45">
        <v>35350.15903643771</v>
      </c>
      <c r="B556" s="45"/>
      <c r="C556" s="45"/>
      <c r="D556" s="46"/>
      <c r="E556" s="46"/>
      <c r="F556" s="46"/>
      <c r="G556" s="45"/>
      <c r="H556" s="45"/>
      <c r="I556" s="45"/>
      <c r="J556" s="45"/>
      <c r="K556" s="45"/>
      <c r="L556" s="45"/>
      <c r="M556" s="45"/>
      <c r="N556" s="45">
        <v>6.46402908094861E-5</v>
      </c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</row>
    <row r="557" ht="15.75" customHeight="1">
      <c r="A557" s="45">
        <v>34462.918392137464</v>
      </c>
      <c r="B557" s="45"/>
      <c r="C557" s="45"/>
      <c r="D557" s="46"/>
      <c r="E557" s="46"/>
      <c r="F557" s="46"/>
      <c r="G557" s="45"/>
      <c r="H557" s="45"/>
      <c r="I557" s="45"/>
      <c r="J557" s="45"/>
      <c r="K557" s="45"/>
      <c r="L557" s="45"/>
      <c r="M557" s="45"/>
      <c r="N557" s="45">
        <v>6.619068453093069E-5</v>
      </c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</row>
    <row r="558" ht="15.75" customHeight="1">
      <c r="A558" s="45">
        <v>33685.63245947544</v>
      </c>
      <c r="B558" s="45"/>
      <c r="C558" s="45"/>
      <c r="D558" s="46"/>
      <c r="E558" s="46"/>
      <c r="F558" s="46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</row>
    <row r="559" ht="15.75" customHeight="1">
      <c r="A559" s="45">
        <v>32793.10157673591</v>
      </c>
      <c r="B559" s="45"/>
      <c r="C559" s="45"/>
      <c r="D559" s="46"/>
      <c r="E559" s="46"/>
      <c r="F559" s="46"/>
      <c r="G559" s="45"/>
      <c r="H559" s="45"/>
      <c r="I559" s="45"/>
      <c r="J559" s="45"/>
      <c r="K559" s="45"/>
      <c r="L559" s="45"/>
      <c r="M559" s="45"/>
      <c r="N559" s="45">
        <v>6.008609434471548E-5</v>
      </c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</row>
    <row r="560" ht="15.75" customHeight="1">
      <c r="A560" s="45">
        <v>32196.520292941907</v>
      </c>
      <c r="B560" s="45"/>
      <c r="C560" s="45"/>
      <c r="D560" s="46"/>
      <c r="E560" s="46"/>
      <c r="F560" s="46"/>
      <c r="G560" s="45"/>
      <c r="H560" s="45"/>
      <c r="I560" s="45"/>
      <c r="J560" s="45"/>
      <c r="K560" s="45"/>
      <c r="L560" s="45"/>
      <c r="M560" s="45"/>
      <c r="N560" s="45">
        <v>5.813540968255341E-5</v>
      </c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</row>
    <row r="561" ht="15.75" customHeight="1">
      <c r="A561" s="45">
        <v>31485.6087227495</v>
      </c>
      <c r="B561" s="45"/>
      <c r="C561" s="45"/>
      <c r="D561" s="46"/>
      <c r="E561" s="46"/>
      <c r="F561" s="46"/>
      <c r="G561" s="45"/>
      <c r="H561" s="45"/>
      <c r="I561" s="45"/>
      <c r="J561" s="45"/>
      <c r="K561" s="45"/>
      <c r="L561" s="45"/>
      <c r="M561" s="45"/>
      <c r="N561" s="45">
        <v>5.649754088568135E-5</v>
      </c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</row>
    <row r="562" ht="15.75" customHeight="1">
      <c r="A562" s="45">
        <v>7386.363636363636</v>
      </c>
      <c r="B562" s="45"/>
      <c r="C562" s="45"/>
      <c r="D562" s="46"/>
      <c r="E562" s="46"/>
      <c r="F562" s="46">
        <v>0.145</v>
      </c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>
        <v>61.0</v>
      </c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</row>
    <row r="563" ht="15.75" customHeight="1">
      <c r="A563" s="45">
        <v>7236.7378317816065</v>
      </c>
      <c r="B563" s="45"/>
      <c r="C563" s="45"/>
      <c r="D563" s="46"/>
      <c r="E563" s="46"/>
      <c r="F563" s="46">
        <v>0.138</v>
      </c>
      <c r="G563" s="45"/>
      <c r="H563" s="45"/>
      <c r="I563" s="45"/>
      <c r="J563" s="45">
        <v>0.0031479141561680897</v>
      </c>
      <c r="K563" s="45"/>
      <c r="L563" s="45"/>
      <c r="M563" s="45"/>
      <c r="N563" s="45"/>
      <c r="O563" s="45"/>
      <c r="P563" s="45"/>
      <c r="Q563" s="45"/>
      <c r="R563" s="45">
        <v>52.683451415370094</v>
      </c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</row>
    <row r="564" ht="15.75" customHeight="1">
      <c r="A564" s="45">
        <v>7160.206297768181</v>
      </c>
      <c r="B564" s="45"/>
      <c r="C564" s="45"/>
      <c r="D564" s="46"/>
      <c r="E564" s="46"/>
      <c r="F564" s="46">
        <v>0.158</v>
      </c>
      <c r="G564" s="45"/>
      <c r="H564" s="45"/>
      <c r="I564" s="45"/>
      <c r="J564" s="45">
        <v>0.0031061979094991836</v>
      </c>
      <c r="K564" s="45"/>
      <c r="L564" s="45"/>
      <c r="M564" s="45"/>
      <c r="N564" s="45">
        <v>0.0100444596419338</v>
      </c>
      <c r="O564" s="45"/>
      <c r="P564" s="45"/>
      <c r="Q564" s="45"/>
      <c r="R564" s="45">
        <v>49.139098708159075</v>
      </c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</row>
    <row r="565" ht="15.75" customHeight="1">
      <c r="A565" s="45">
        <v>7089.105073314814</v>
      </c>
      <c r="B565" s="45"/>
      <c r="C565" s="45"/>
      <c r="D565" s="46"/>
      <c r="E565" s="46"/>
      <c r="F565" s="46">
        <v>0.15</v>
      </c>
      <c r="G565" s="45"/>
      <c r="H565" s="45"/>
      <c r="I565" s="45"/>
      <c r="J565" s="45">
        <v>0.0030761329160227846</v>
      </c>
      <c r="K565" s="45"/>
      <c r="L565" s="45"/>
      <c r="M565" s="45"/>
      <c r="N565" s="45">
        <v>0.010858634345748755</v>
      </c>
      <c r="O565" s="45"/>
      <c r="P565" s="45"/>
      <c r="Q565" s="45"/>
      <c r="R565" s="45">
        <v>78.75586335247915</v>
      </c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</row>
    <row r="566" ht="15.75" customHeight="1">
      <c r="A566" s="45">
        <v>7018.37188574635</v>
      </c>
      <c r="B566" s="45"/>
      <c r="C566" s="45"/>
      <c r="D566" s="46"/>
      <c r="E566" s="46"/>
      <c r="F566" s="46">
        <v>0.113</v>
      </c>
      <c r="G566" s="45"/>
      <c r="H566" s="45"/>
      <c r="I566" s="45"/>
      <c r="J566" s="45">
        <v>0.0031214315300824858</v>
      </c>
      <c r="K566" s="45"/>
      <c r="L566" s="45"/>
      <c r="M566" s="45"/>
      <c r="N566" s="45">
        <v>0.009890013180077045</v>
      </c>
      <c r="O566" s="45"/>
      <c r="P566" s="45"/>
      <c r="Q566" s="45"/>
      <c r="R566" s="45">
        <v>90.1116414542645</v>
      </c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</row>
    <row r="567" ht="15.75" customHeight="1">
      <c r="A567" s="45">
        <v>7010.9805389454095</v>
      </c>
      <c r="B567" s="45"/>
      <c r="C567" s="45"/>
      <c r="D567" s="46"/>
      <c r="E567" s="46"/>
      <c r="F567" s="46">
        <v>0.106</v>
      </c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>
        <v>101.00849806408775</v>
      </c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</row>
    <row r="568" ht="15.75" customHeight="1">
      <c r="A568" s="45">
        <v>6940.163957333695</v>
      </c>
      <c r="B568" s="45"/>
      <c r="C568" s="45"/>
      <c r="D568" s="46"/>
      <c r="E568" s="46"/>
      <c r="F568" s="46">
        <v>0.112</v>
      </c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>
        <v>108.34942536374695</v>
      </c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</row>
    <row r="569" ht="15.75" customHeight="1">
      <c r="A569" s="45">
        <v>6849.280338958821</v>
      </c>
      <c r="B569" s="45"/>
      <c r="C569" s="45"/>
      <c r="D569" s="46"/>
      <c r="E569" s="46"/>
      <c r="F569" s="46">
        <v>0.132</v>
      </c>
      <c r="G569" s="45"/>
      <c r="H569" s="45"/>
      <c r="I569" s="45"/>
      <c r="J569" s="45">
        <v>0.002631800190422261</v>
      </c>
      <c r="K569" s="45"/>
      <c r="L569" s="45"/>
      <c r="M569" s="45"/>
      <c r="N569" s="45">
        <v>0.008732975551463162</v>
      </c>
      <c r="O569" s="45"/>
      <c r="P569" s="45"/>
      <c r="Q569" s="45"/>
      <c r="R569" s="45">
        <v>124.77957584676324</v>
      </c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</row>
    <row r="570" ht="15.75" customHeight="1">
      <c r="A570" s="45">
        <v>6860.197409040643</v>
      </c>
      <c r="B570" s="45"/>
      <c r="C570" s="45"/>
      <c r="D570" s="46"/>
      <c r="E570" s="46"/>
      <c r="F570" s="46">
        <v>0.151</v>
      </c>
      <c r="G570" s="45"/>
      <c r="H570" s="45"/>
      <c r="I570" s="45"/>
      <c r="J570" s="45">
        <v>0.002756265902542906</v>
      </c>
      <c r="K570" s="45"/>
      <c r="L570" s="45"/>
      <c r="M570" s="45"/>
      <c r="N570" s="45">
        <v>0.008951508412135479</v>
      </c>
      <c r="O570" s="45"/>
      <c r="P570" s="45"/>
      <c r="Q570" s="45"/>
      <c r="R570" s="45">
        <v>139.32253855713424</v>
      </c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</row>
    <row r="571" ht="15.75" customHeight="1">
      <c r="A571" s="45">
        <v>6809.629596768779</v>
      </c>
      <c r="B571" s="45"/>
      <c r="C571" s="45"/>
      <c r="D571" s="46"/>
      <c r="E571" s="46"/>
      <c r="F571" s="46">
        <v>0.117</v>
      </c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>
        <v>127.82988892179989</v>
      </c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</row>
    <row r="572" ht="15.75" customHeight="1">
      <c r="A572" s="45">
        <v>6719.624908179862</v>
      </c>
      <c r="B572" s="45"/>
      <c r="C572" s="45"/>
      <c r="D572" s="46"/>
      <c r="E572" s="46"/>
      <c r="F572" s="46">
        <v>0.098</v>
      </c>
      <c r="G572" s="45"/>
      <c r="H572" s="45"/>
      <c r="I572" s="45"/>
      <c r="J572" s="45">
        <v>0.002519152011629745</v>
      </c>
      <c r="K572" s="45"/>
      <c r="L572" s="45"/>
      <c r="M572" s="45"/>
      <c r="N572" s="45">
        <v>0.007782917133782112</v>
      </c>
      <c r="O572" s="45"/>
      <c r="P572" s="45"/>
      <c r="Q572" s="45"/>
      <c r="R572" s="45">
        <v>159.91528399905235</v>
      </c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</row>
    <row r="573" ht="15.75" customHeight="1">
      <c r="A573" s="45">
        <v>6669.303497299387</v>
      </c>
      <c r="B573" s="45"/>
      <c r="C573" s="45"/>
      <c r="D573" s="46"/>
      <c r="E573" s="46"/>
      <c r="F573" s="46">
        <v>0.09</v>
      </c>
      <c r="G573" s="45"/>
      <c r="H573" s="45"/>
      <c r="I573" s="45"/>
      <c r="J573" s="45">
        <v>0.002275589618290751</v>
      </c>
      <c r="K573" s="45"/>
      <c r="L573" s="45"/>
      <c r="M573" s="45"/>
      <c r="N573" s="45">
        <v>0.007382977134040922</v>
      </c>
      <c r="O573" s="45"/>
      <c r="P573" s="45"/>
      <c r="Q573" s="45"/>
      <c r="R573" s="45">
        <v>162.7969228686714</v>
      </c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</row>
    <row r="574" ht="15.75" customHeight="1">
      <c r="A574" s="45">
        <v>6580.590376517852</v>
      </c>
      <c r="B574" s="45"/>
      <c r="C574" s="45"/>
      <c r="D574" s="46"/>
      <c r="E574" s="46"/>
      <c r="F574" s="46">
        <v>0.088</v>
      </c>
      <c r="G574" s="45"/>
      <c r="H574" s="45"/>
      <c r="I574" s="45"/>
      <c r="J574" s="45">
        <v>0.0024343401987319165</v>
      </c>
      <c r="K574" s="45"/>
      <c r="L574" s="45"/>
      <c r="M574" s="45"/>
      <c r="N574" s="45">
        <v>0.008127105633492298</v>
      </c>
      <c r="O574" s="45"/>
      <c r="P574" s="45"/>
      <c r="Q574" s="45"/>
      <c r="R574" s="45">
        <v>136.66202805187075</v>
      </c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</row>
    <row r="575" ht="15.75" customHeight="1">
      <c r="A575" s="45">
        <v>56215.37643860259</v>
      </c>
      <c r="B575" s="45"/>
      <c r="C575" s="45"/>
      <c r="D575" s="46"/>
      <c r="E575" s="46"/>
      <c r="F575" s="46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</row>
    <row r="576" ht="15.75" customHeight="1">
      <c r="A576" s="45">
        <v>54155.88663656562</v>
      </c>
      <c r="B576" s="45"/>
      <c r="C576" s="45"/>
      <c r="D576" s="46"/>
      <c r="E576" s="46"/>
      <c r="F576" s="46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</row>
    <row r="577" ht="15.75" customHeight="1">
      <c r="A577" s="45">
        <v>52457.13681433513</v>
      </c>
      <c r="B577" s="45"/>
      <c r="C577" s="45"/>
      <c r="D577" s="46"/>
      <c r="E577" s="46"/>
      <c r="F577" s="46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</row>
    <row r="578" ht="15.75" customHeight="1">
      <c r="A578" s="45">
        <v>50604.67214011454</v>
      </c>
      <c r="B578" s="45"/>
      <c r="C578" s="45"/>
      <c r="D578" s="46"/>
      <c r="E578" s="46"/>
      <c r="F578" s="46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</row>
    <row r="579" ht="15.75" customHeight="1">
      <c r="A579" s="45">
        <v>48899.24943533009</v>
      </c>
      <c r="B579" s="45"/>
      <c r="C579" s="45"/>
      <c r="D579" s="46"/>
      <c r="E579" s="46"/>
      <c r="F579" s="46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</row>
    <row r="580" ht="15.75" customHeight="1">
      <c r="A580" s="45">
        <v>47018.720789775194</v>
      </c>
      <c r="B580" s="45"/>
      <c r="C580" s="45"/>
      <c r="D580" s="46"/>
      <c r="E580" s="46"/>
      <c r="F580" s="46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</row>
    <row r="581" ht="15.75" customHeight="1">
      <c r="A581" s="45">
        <v>45243.504960610095</v>
      </c>
      <c r="B581" s="45"/>
      <c r="C581" s="45"/>
      <c r="D581" s="46"/>
      <c r="E581" s="46"/>
      <c r="F581" s="46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</row>
    <row r="582" ht="15.75" customHeight="1">
      <c r="A582" s="45">
        <v>43380.044904641734</v>
      </c>
      <c r="B582" s="45"/>
      <c r="C582" s="45"/>
      <c r="D582" s="46"/>
      <c r="E582" s="46"/>
      <c r="F582" s="46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</row>
    <row r="583" ht="15.75" customHeight="1">
      <c r="A583" s="45">
        <v>41783.710406644335</v>
      </c>
      <c r="B583" s="45"/>
      <c r="C583" s="45"/>
      <c r="D583" s="46"/>
      <c r="E583" s="46"/>
      <c r="F583" s="46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</row>
    <row r="584" ht="15.75" customHeight="1">
      <c r="A584" s="45">
        <v>40123.643844471095</v>
      </c>
      <c r="B584" s="45"/>
      <c r="C584" s="45"/>
      <c r="D584" s="46"/>
      <c r="E584" s="46"/>
      <c r="F584" s="46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</row>
    <row r="585" ht="15.75" customHeight="1">
      <c r="A585" s="45">
        <v>38628.180525180294</v>
      </c>
      <c r="B585" s="45"/>
      <c r="C585" s="45"/>
      <c r="D585" s="46"/>
      <c r="E585" s="46"/>
      <c r="F585" s="46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</row>
    <row r="586" ht="15.75" customHeight="1">
      <c r="A586" s="45">
        <v>36990.264046908276</v>
      </c>
      <c r="B586" s="45"/>
      <c r="C586" s="45"/>
      <c r="D586" s="46"/>
      <c r="E586" s="46"/>
      <c r="F586" s="46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</row>
    <row r="587" ht="15.75" customHeight="1">
      <c r="A587" s="45">
        <v>35524.70965008899</v>
      </c>
      <c r="B587" s="45"/>
      <c r="C587" s="45"/>
      <c r="D587" s="46"/>
      <c r="E587" s="46"/>
      <c r="F587" s="46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</row>
    <row r="588" ht="15.75" customHeight="1">
      <c r="A588" s="45">
        <v>22755.304600487892</v>
      </c>
      <c r="B588" s="45"/>
      <c r="C588" s="45"/>
      <c r="D588" s="46"/>
      <c r="E588" s="46"/>
      <c r="F588" s="46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>
        <v>1.9834259160488656</v>
      </c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</row>
    <row r="589" ht="15.75" customHeight="1">
      <c r="A589" s="45">
        <v>22437.287254600964</v>
      </c>
      <c r="B589" s="45"/>
      <c r="C589" s="45"/>
      <c r="D589" s="46"/>
      <c r="E589" s="46"/>
      <c r="F589" s="46"/>
      <c r="G589" s="45"/>
      <c r="H589" s="45"/>
      <c r="I589" s="45"/>
      <c r="J589" s="45">
        <v>5.845651861222214E-4</v>
      </c>
      <c r="K589" s="45"/>
      <c r="L589" s="45"/>
      <c r="M589" s="45"/>
      <c r="N589" s="45"/>
      <c r="O589" s="45"/>
      <c r="P589" s="45"/>
      <c r="Q589" s="45"/>
      <c r="R589" s="45">
        <v>2.602443976238983</v>
      </c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</row>
    <row r="590" ht="15.75" customHeight="1">
      <c r="A590" s="45">
        <v>22099.313492535417</v>
      </c>
      <c r="B590" s="45"/>
      <c r="C590" s="45"/>
      <c r="D590" s="46"/>
      <c r="E590" s="46"/>
      <c r="F590" s="46"/>
      <c r="G590" s="45"/>
      <c r="H590" s="45"/>
      <c r="I590" s="45"/>
      <c r="J590" s="45">
        <v>5.689288380520165E-4</v>
      </c>
      <c r="K590" s="45"/>
      <c r="L590" s="45"/>
      <c r="M590" s="45"/>
      <c r="N590" s="45">
        <v>4.856024343096193E-4</v>
      </c>
      <c r="O590" s="45"/>
      <c r="P590" s="45"/>
      <c r="Q590" s="45"/>
      <c r="R590" s="45">
        <v>3.1178876400321287</v>
      </c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</row>
    <row r="591" ht="15.75" customHeight="1">
      <c r="A591" s="45">
        <v>21585.389113670895</v>
      </c>
      <c r="B591" s="45"/>
      <c r="C591" s="45"/>
      <c r="D591" s="46"/>
      <c r="E591" s="46"/>
      <c r="F591" s="46"/>
      <c r="G591" s="45"/>
      <c r="H591" s="45"/>
      <c r="I591" s="45"/>
      <c r="J591" s="45">
        <v>5.437049248616609E-4</v>
      </c>
      <c r="K591" s="45"/>
      <c r="L591" s="45"/>
      <c r="M591" s="45"/>
      <c r="N591" s="45">
        <v>4.689400763242011E-4</v>
      </c>
      <c r="O591" s="45"/>
      <c r="P591" s="45"/>
      <c r="Q591" s="45"/>
      <c r="R591" s="45">
        <v>3.970110207924013</v>
      </c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</row>
    <row r="592" ht="15.75" customHeight="1">
      <c r="A592" s="45">
        <v>21410.999834560225</v>
      </c>
      <c r="B592" s="45"/>
      <c r="C592" s="45"/>
      <c r="D592" s="46"/>
      <c r="E592" s="46"/>
      <c r="F592" s="46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>
        <v>5.718263992234598</v>
      </c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</row>
    <row r="593" ht="15.75" customHeight="1">
      <c r="A593" s="45">
        <v>21022.057615571215</v>
      </c>
      <c r="B593" s="45"/>
      <c r="C593" s="45"/>
      <c r="D593" s="46"/>
      <c r="E593" s="46"/>
      <c r="F593" s="46"/>
      <c r="G593" s="45"/>
      <c r="H593" s="45"/>
      <c r="I593" s="45"/>
      <c r="J593" s="45">
        <v>4.91960471819821E-4</v>
      </c>
      <c r="K593" s="45"/>
      <c r="L593" s="45"/>
      <c r="M593" s="45"/>
      <c r="N593" s="45">
        <v>3.985642821120874E-4</v>
      </c>
      <c r="O593" s="45"/>
      <c r="P593" s="45"/>
      <c r="Q593" s="45"/>
      <c r="R593" s="45">
        <v>21.117036791545182</v>
      </c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</row>
    <row r="594" ht="15.75" customHeight="1">
      <c r="A594" s="45">
        <v>20680.58572974765</v>
      </c>
      <c r="B594" s="45"/>
      <c r="C594" s="45"/>
      <c r="D594" s="46"/>
      <c r="E594" s="46"/>
      <c r="F594" s="46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>
        <v>43.64529585352713</v>
      </c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</row>
    <row r="595" ht="15.75" customHeight="1">
      <c r="A595" s="45">
        <v>20410.46713779323</v>
      </c>
      <c r="B595" s="45"/>
      <c r="C595" s="45"/>
      <c r="D595" s="46"/>
      <c r="E595" s="46"/>
      <c r="F595" s="46"/>
      <c r="G595" s="45"/>
      <c r="H595" s="45"/>
      <c r="I595" s="45"/>
      <c r="J595" s="45">
        <v>4.446049987582127E-4</v>
      </c>
      <c r="K595" s="45"/>
      <c r="L595" s="45"/>
      <c r="M595" s="45"/>
      <c r="N595" s="45">
        <v>3.4264297487074125E-4</v>
      </c>
      <c r="O595" s="45"/>
      <c r="P595" s="45"/>
      <c r="Q595" s="45"/>
      <c r="R595" s="45">
        <v>44.46351026920443</v>
      </c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</row>
    <row r="596" ht="15.75" customHeight="1">
      <c r="A596" s="45">
        <v>20005.83723914746</v>
      </c>
      <c r="B596" s="45"/>
      <c r="C596" s="45"/>
      <c r="D596" s="46"/>
      <c r="E596" s="46"/>
      <c r="F596" s="46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>
        <v>34.900050866530364</v>
      </c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</row>
    <row r="597" ht="15.75" customHeight="1">
      <c r="A597" s="45">
        <v>19625.183103819112</v>
      </c>
      <c r="B597" s="45"/>
      <c r="C597" s="45"/>
      <c r="D597" s="46"/>
      <c r="E597" s="46"/>
      <c r="F597" s="46"/>
      <c r="G597" s="45"/>
      <c r="H597" s="45"/>
      <c r="I597" s="45"/>
      <c r="J597" s="45">
        <v>4.3881220817223614E-4</v>
      </c>
      <c r="K597" s="45"/>
      <c r="L597" s="45"/>
      <c r="M597" s="45"/>
      <c r="N597" s="45">
        <v>3.598237153581805E-4</v>
      </c>
      <c r="O597" s="45"/>
      <c r="P597" s="45"/>
      <c r="Q597" s="45"/>
      <c r="R597" s="45">
        <v>24.904472125899108</v>
      </c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</row>
    <row r="598" ht="15.75" customHeight="1">
      <c r="A598" s="45">
        <v>19241.556196479512</v>
      </c>
      <c r="B598" s="45"/>
      <c r="C598" s="45"/>
      <c r="D598" s="46"/>
      <c r="E598" s="46"/>
      <c r="F598" s="46"/>
      <c r="G598" s="45"/>
      <c r="H598" s="45"/>
      <c r="I598" s="45"/>
      <c r="J598" s="45">
        <v>4.1616176280928065E-4</v>
      </c>
      <c r="K598" s="45"/>
      <c r="L598" s="45"/>
      <c r="M598" s="45"/>
      <c r="N598" s="45">
        <v>3.003477897258056E-4</v>
      </c>
      <c r="O598" s="45"/>
      <c r="P598" s="45"/>
      <c r="Q598" s="45"/>
      <c r="R598" s="45">
        <v>31.302589963952094</v>
      </c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</row>
    <row r="599" ht="15.75" customHeight="1">
      <c r="A599" s="45">
        <v>19049.75067472213</v>
      </c>
      <c r="B599" s="45"/>
      <c r="C599" s="45"/>
      <c r="D599" s="46"/>
      <c r="E599" s="46"/>
      <c r="F599" s="46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>
        <v>25.719908331721378</v>
      </c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</row>
    <row r="600" ht="15.75" customHeight="1">
      <c r="A600" s="45">
        <v>19061.522987726235</v>
      </c>
      <c r="B600" s="45"/>
      <c r="C600" s="45"/>
      <c r="D600" s="46"/>
      <c r="E600" s="46"/>
      <c r="F600" s="46"/>
      <c r="G600" s="45"/>
      <c r="H600" s="45"/>
      <c r="I600" s="45"/>
      <c r="J600" s="45">
        <v>4.2792984682036455E-4</v>
      </c>
      <c r="K600" s="45"/>
      <c r="L600" s="45"/>
      <c r="M600" s="45"/>
      <c r="N600" s="45">
        <v>3.092590958079194E-4</v>
      </c>
      <c r="O600" s="45"/>
      <c r="P600" s="45"/>
      <c r="Q600" s="45"/>
      <c r="R600" s="45">
        <v>24.41165426354784</v>
      </c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</row>
    <row r="601" ht="15.75" customHeight="1">
      <c r="A601" s="45">
        <v>723878.1064476857</v>
      </c>
      <c r="B601" s="45"/>
      <c r="C601" s="45"/>
      <c r="D601" s="46"/>
      <c r="E601" s="46"/>
      <c r="F601" s="46">
        <v>0.14</v>
      </c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>
        <v>30.083245982241483</v>
      </c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</row>
    <row r="602" ht="15.75" customHeight="1">
      <c r="A602" s="45">
        <v>716438.3523406599</v>
      </c>
      <c r="B602" s="45"/>
      <c r="C602" s="45"/>
      <c r="D602" s="46"/>
      <c r="E602" s="46"/>
      <c r="F602" s="46">
        <v>0.133</v>
      </c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>
        <v>28.843621977351244</v>
      </c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</row>
    <row r="603" ht="15.75" customHeight="1">
      <c r="A603" s="45">
        <v>716145.0512528842</v>
      </c>
      <c r="B603" s="45"/>
      <c r="C603" s="45"/>
      <c r="D603" s="46"/>
      <c r="E603" s="46"/>
      <c r="F603" s="46">
        <v>0.153</v>
      </c>
      <c r="G603" s="45"/>
      <c r="H603" s="45"/>
      <c r="I603" s="45"/>
      <c r="J603" s="45"/>
      <c r="K603" s="45"/>
      <c r="L603" s="45"/>
      <c r="M603" s="45"/>
      <c r="N603" s="45">
        <v>9.453114676538072E-4</v>
      </c>
      <c r="O603" s="45"/>
      <c r="P603" s="45"/>
      <c r="Q603" s="45"/>
      <c r="R603" s="45">
        <v>24.949569527519838</v>
      </c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</row>
    <row r="604" ht="15.75" customHeight="1">
      <c r="A604" s="45">
        <v>714201.0186326498</v>
      </c>
      <c r="B604" s="45"/>
      <c r="C604" s="45"/>
      <c r="D604" s="46"/>
      <c r="E604" s="46"/>
      <c r="F604" s="46">
        <v>0.146</v>
      </c>
      <c r="G604" s="45"/>
      <c r="H604" s="45"/>
      <c r="I604" s="45"/>
      <c r="J604" s="45"/>
      <c r="K604" s="45"/>
      <c r="L604" s="45"/>
      <c r="M604" s="45"/>
      <c r="N604" s="45">
        <v>9.403187156514809E-4</v>
      </c>
      <c r="O604" s="45"/>
      <c r="P604" s="45"/>
      <c r="Q604" s="45"/>
      <c r="R604" s="45">
        <v>21.14108549363056</v>
      </c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</row>
    <row r="605" ht="15.75" customHeight="1">
      <c r="A605" s="45">
        <v>715226.5614866482</v>
      </c>
      <c r="B605" s="45"/>
      <c r="C605" s="45"/>
      <c r="D605" s="46"/>
      <c r="E605" s="46"/>
      <c r="F605" s="46">
        <v>0.113</v>
      </c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>
        <v>49.32596975769987</v>
      </c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</row>
    <row r="606" ht="15.75" customHeight="1">
      <c r="A606" s="45">
        <v>714258.556165708</v>
      </c>
      <c r="B606" s="45"/>
      <c r="C606" s="45"/>
      <c r="D606" s="46"/>
      <c r="E606" s="46"/>
      <c r="F606" s="46">
        <v>0.106</v>
      </c>
      <c r="G606" s="45"/>
      <c r="H606" s="45"/>
      <c r="I606" s="45"/>
      <c r="J606" s="45"/>
      <c r="K606" s="45"/>
      <c r="L606" s="45"/>
      <c r="M606" s="45"/>
      <c r="N606" s="45">
        <v>9.894608388962215E-4</v>
      </c>
      <c r="O606" s="45"/>
      <c r="P606" s="45"/>
      <c r="Q606" s="45"/>
      <c r="R606" s="45">
        <v>54.31624001260137</v>
      </c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</row>
    <row r="607" ht="15.75" customHeight="1">
      <c r="A607" s="45">
        <v>711824.604986528</v>
      </c>
      <c r="B607" s="45"/>
      <c r="C607" s="45"/>
      <c r="D607" s="46"/>
      <c r="E607" s="46"/>
      <c r="F607" s="46">
        <v>0.112</v>
      </c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>
        <v>48.28960888099562</v>
      </c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</row>
    <row r="608" ht="15.75" customHeight="1">
      <c r="A608" s="45">
        <v>733935.5775491486</v>
      </c>
      <c r="B608" s="45"/>
      <c r="C608" s="45"/>
      <c r="D608" s="46"/>
      <c r="E608" s="46"/>
      <c r="F608" s="46">
        <v>0.132</v>
      </c>
      <c r="G608" s="45"/>
      <c r="H608" s="45"/>
      <c r="I608" s="45"/>
      <c r="J608" s="45">
        <v>3.5771649998193796E-4</v>
      </c>
      <c r="K608" s="45"/>
      <c r="L608" s="45"/>
      <c r="M608" s="45"/>
      <c r="N608" s="45">
        <v>9.075073768014682E-4</v>
      </c>
      <c r="O608" s="45"/>
      <c r="P608" s="45"/>
      <c r="Q608" s="45"/>
      <c r="R608" s="45">
        <v>55.50773275581796</v>
      </c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</row>
    <row r="609" ht="15.75" customHeight="1">
      <c r="A609" s="45">
        <v>722748.10668594</v>
      </c>
      <c r="B609" s="45"/>
      <c r="C609" s="45"/>
      <c r="D609" s="46"/>
      <c r="E609" s="46"/>
      <c r="F609" s="46">
        <v>0.148</v>
      </c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>
        <v>51.12966222358568</v>
      </c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</row>
    <row r="610" ht="15.75" customHeight="1">
      <c r="A610" s="45">
        <v>720810.9890446954</v>
      </c>
      <c r="B610" s="45"/>
      <c r="C610" s="45"/>
      <c r="D610" s="46"/>
      <c r="E610" s="46"/>
      <c r="F610" s="46">
        <v>0.114</v>
      </c>
      <c r="G610" s="45"/>
      <c r="H610" s="45"/>
      <c r="I610" s="45"/>
      <c r="J610" s="45">
        <v>3.604054945223477E-4</v>
      </c>
      <c r="K610" s="45"/>
      <c r="L610" s="45"/>
      <c r="M610" s="45"/>
      <c r="N610" s="45">
        <v>9.056998597571054E-4</v>
      </c>
      <c r="O610" s="45"/>
      <c r="P610" s="45"/>
      <c r="Q610" s="45"/>
      <c r="R610" s="45">
        <v>83.49819967657228</v>
      </c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</row>
    <row r="611" ht="15.75" customHeight="1">
      <c r="A611" s="45">
        <v>715753.6198359298</v>
      </c>
      <c r="B611" s="45"/>
      <c r="C611" s="45"/>
      <c r="D611" s="46"/>
      <c r="E611" s="46"/>
      <c r="F611" s="46">
        <v>0.098</v>
      </c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>
        <v>72.91635237204437</v>
      </c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</row>
    <row r="612" ht="15.75" customHeight="1">
      <c r="A612" s="45">
        <v>714427.7277155885</v>
      </c>
      <c r="B612" s="45"/>
      <c r="C612" s="45"/>
      <c r="D612" s="46"/>
      <c r="E612" s="46"/>
      <c r="F612" s="46">
        <v>0.09</v>
      </c>
      <c r="G612" s="45"/>
      <c r="H612" s="45"/>
      <c r="I612" s="45"/>
      <c r="J612" s="45">
        <v>3.2916473828928383E-4</v>
      </c>
      <c r="K612" s="45"/>
      <c r="L612" s="45"/>
      <c r="M612" s="45"/>
      <c r="N612" s="45">
        <v>8.406487927738853E-4</v>
      </c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</row>
    <row r="613" ht="15.75" customHeight="1">
      <c r="A613" s="45">
        <v>707563.4552817459</v>
      </c>
      <c r="B613" s="45"/>
      <c r="C613" s="45"/>
      <c r="D613" s="46"/>
      <c r="E613" s="46"/>
      <c r="F613" s="46">
        <v>0.088</v>
      </c>
      <c r="G613" s="45"/>
      <c r="H613" s="45"/>
      <c r="I613" s="45"/>
      <c r="J613" s="45">
        <v>3.2981717892581957E-4</v>
      </c>
      <c r="K613" s="45"/>
      <c r="L613" s="45"/>
      <c r="M613" s="45"/>
      <c r="N613" s="45">
        <v>8.253553048981101E-4</v>
      </c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</row>
    <row r="614" ht="15.75" customHeight="1">
      <c r="A614" s="45">
        <v>42621.345616432816</v>
      </c>
      <c r="B614" s="45"/>
      <c r="C614" s="45"/>
      <c r="D614" s="46"/>
      <c r="E614" s="46"/>
      <c r="F614" s="46">
        <v>0.216</v>
      </c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>
        <v>10.84639760859566</v>
      </c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</row>
    <row r="615" ht="15.75" customHeight="1">
      <c r="A615" s="45">
        <v>41839.32792513214</v>
      </c>
      <c r="B615" s="45"/>
      <c r="C615" s="45"/>
      <c r="D615" s="46"/>
      <c r="E615" s="46"/>
      <c r="F615" s="46">
        <v>0.201</v>
      </c>
      <c r="G615" s="45"/>
      <c r="H615" s="45"/>
      <c r="I615" s="45"/>
      <c r="J615" s="45">
        <v>5.945483126456962E-4</v>
      </c>
      <c r="K615" s="45"/>
      <c r="L615" s="45"/>
      <c r="M615" s="45"/>
      <c r="N615" s="45"/>
      <c r="O615" s="45"/>
      <c r="P615" s="45"/>
      <c r="Q615" s="45"/>
      <c r="R615" s="45">
        <v>10.402517833440386</v>
      </c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</row>
    <row r="616" ht="15.75" customHeight="1">
      <c r="A616" s="45">
        <v>41612.559865881325</v>
      </c>
      <c r="B616" s="45"/>
      <c r="C616" s="45"/>
      <c r="D616" s="46"/>
      <c r="E616" s="46"/>
      <c r="F616" s="46">
        <v>0.164</v>
      </c>
      <c r="G616" s="45"/>
      <c r="H616" s="45"/>
      <c r="I616" s="45"/>
      <c r="J616" s="45">
        <v>5.597587499274224E-4</v>
      </c>
      <c r="K616" s="45"/>
      <c r="L616" s="45"/>
      <c r="M616" s="45"/>
      <c r="N616" s="45">
        <v>1.911943522428346E-4</v>
      </c>
      <c r="O616" s="45"/>
      <c r="P616" s="45"/>
      <c r="Q616" s="45"/>
      <c r="R616" s="45">
        <v>10.081969202404803</v>
      </c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</row>
    <row r="617" ht="15.75" customHeight="1">
      <c r="A617" s="45">
        <v>40532.27197176255</v>
      </c>
      <c r="B617" s="45"/>
      <c r="C617" s="45"/>
      <c r="D617" s="46"/>
      <c r="E617" s="46"/>
      <c r="F617" s="46">
        <v>0.145</v>
      </c>
      <c r="G617" s="45"/>
      <c r="H617" s="45"/>
      <c r="I617" s="45"/>
      <c r="J617" s="45">
        <v>5.262394639555346E-4</v>
      </c>
      <c r="K617" s="45"/>
      <c r="L617" s="45"/>
      <c r="M617" s="45"/>
      <c r="N617" s="45">
        <v>1.7537688416238467E-4</v>
      </c>
      <c r="O617" s="45"/>
      <c r="P617" s="45"/>
      <c r="Q617" s="45"/>
      <c r="R617" s="45">
        <v>10.201075160678496</v>
      </c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</row>
    <row r="618" ht="15.75" customHeight="1">
      <c r="A618" s="45">
        <v>39983.96510602013</v>
      </c>
      <c r="B618" s="45"/>
      <c r="C618" s="45"/>
      <c r="D618" s="46"/>
      <c r="E618" s="46"/>
      <c r="F618" s="46">
        <v>0.141</v>
      </c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>
        <v>12.445340132337392</v>
      </c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</row>
    <row r="619" ht="15.75" customHeight="1">
      <c r="A619" s="45">
        <v>39150.6533625878</v>
      </c>
      <c r="B619" s="45"/>
      <c r="C619" s="45"/>
      <c r="D619" s="46"/>
      <c r="E619" s="46"/>
      <c r="F619" s="46">
        <v>0.152</v>
      </c>
      <c r="G619" s="45"/>
      <c r="H619" s="45"/>
      <c r="I619" s="45"/>
      <c r="J619" s="45">
        <v>4.873483633378446E-4</v>
      </c>
      <c r="K619" s="45"/>
      <c r="L619" s="45"/>
      <c r="M619" s="45"/>
      <c r="N619" s="45">
        <v>1.683993234767099E-4</v>
      </c>
      <c r="O619" s="45"/>
      <c r="P619" s="45"/>
      <c r="Q619" s="45"/>
      <c r="R619" s="45">
        <v>14.861794072508658</v>
      </c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</row>
    <row r="620" ht="15.75" customHeight="1">
      <c r="A620" s="45">
        <v>38305.21025717392</v>
      </c>
      <c r="B620" s="45"/>
      <c r="C620" s="45"/>
      <c r="D620" s="46"/>
      <c r="E620" s="46"/>
      <c r="F620" s="46">
        <v>0.157</v>
      </c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>
        <v>14.295604612317849</v>
      </c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</row>
    <row r="621" ht="15.75" customHeight="1">
      <c r="A621" s="45">
        <v>37451.64147991085</v>
      </c>
      <c r="B621" s="45"/>
      <c r="C621" s="45"/>
      <c r="D621" s="46"/>
      <c r="E621" s="46"/>
      <c r="F621" s="46">
        <v>0.161</v>
      </c>
      <c r="G621" s="45"/>
      <c r="H621" s="45"/>
      <c r="I621" s="45"/>
      <c r="J621" s="45">
        <v>3.454062752851778E-4</v>
      </c>
      <c r="K621" s="45"/>
      <c r="L621" s="45"/>
      <c r="M621" s="45"/>
      <c r="N621" s="45">
        <v>7.607060685010464E-5</v>
      </c>
      <c r="O621" s="45"/>
      <c r="P621" s="45"/>
      <c r="Q621" s="45"/>
      <c r="R621" s="45">
        <v>14.980656591964342</v>
      </c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</row>
    <row r="622" ht="15.75" customHeight="1">
      <c r="A622" s="45">
        <v>37540.91428417622</v>
      </c>
      <c r="B622" s="45"/>
      <c r="C622" s="45"/>
      <c r="D622" s="46"/>
      <c r="E622" s="46"/>
      <c r="F622" s="46">
        <v>0.15</v>
      </c>
      <c r="G622" s="45"/>
      <c r="H622" s="45"/>
      <c r="I622" s="45"/>
      <c r="J622" s="45">
        <v>3.8244511294030595E-4</v>
      </c>
      <c r="K622" s="45"/>
      <c r="L622" s="45"/>
      <c r="M622" s="45"/>
      <c r="N622" s="45">
        <v>1.0277710684215037E-4</v>
      </c>
      <c r="O622" s="45"/>
      <c r="P622" s="45"/>
      <c r="Q622" s="45"/>
      <c r="R622" s="45">
        <v>17.613535884273876</v>
      </c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</row>
    <row r="623" ht="15.75" customHeight="1">
      <c r="A623" s="45">
        <v>36892.96859432198</v>
      </c>
      <c r="B623" s="45"/>
      <c r="C623" s="45"/>
      <c r="D623" s="46"/>
      <c r="E623" s="46"/>
      <c r="F623" s="46">
        <v>0.15</v>
      </c>
      <c r="G623" s="45"/>
      <c r="H623" s="45"/>
      <c r="I623" s="45"/>
      <c r="J623" s="45">
        <v>4.194799273836387E-4</v>
      </c>
      <c r="K623" s="45"/>
      <c r="L623" s="45"/>
      <c r="M623" s="45"/>
      <c r="N623" s="45">
        <v>1.4092655705284484E-4</v>
      </c>
      <c r="O623" s="45"/>
      <c r="P623" s="45"/>
      <c r="Q623" s="45"/>
      <c r="R623" s="45">
        <v>18.469399184486658</v>
      </c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</row>
    <row r="624" ht="15.75" customHeight="1">
      <c r="A624" s="45">
        <v>36021.34865263479</v>
      </c>
      <c r="B624" s="45"/>
      <c r="C624" s="45"/>
      <c r="D624" s="46"/>
      <c r="E624" s="46"/>
      <c r="F624" s="46">
        <v>0.145</v>
      </c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>
        <v>19.144679746863307</v>
      </c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</row>
    <row r="625" ht="15.75" customHeight="1">
      <c r="A625" s="45">
        <v>34947.98262446708</v>
      </c>
      <c r="B625" s="45"/>
      <c r="C625" s="45"/>
      <c r="D625" s="46"/>
      <c r="E625" s="46"/>
      <c r="F625" s="46">
        <v>0.15</v>
      </c>
      <c r="G625" s="45"/>
      <c r="H625" s="45"/>
      <c r="I625" s="45"/>
      <c r="J625" s="45">
        <v>3.6977985812715444E-4</v>
      </c>
      <c r="K625" s="45"/>
      <c r="L625" s="45"/>
      <c r="M625" s="45"/>
      <c r="N625" s="45">
        <v>1.2119615208904695E-4</v>
      </c>
      <c r="O625" s="45"/>
      <c r="P625" s="45"/>
      <c r="Q625" s="45"/>
      <c r="R625" s="45">
        <v>20.019585108336695</v>
      </c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</row>
    <row r="626" ht="15.75" customHeight="1">
      <c r="A626" s="45">
        <v>34321.75308315552</v>
      </c>
      <c r="B626" s="45"/>
      <c r="C626" s="45"/>
      <c r="D626" s="46"/>
      <c r="E626" s="46"/>
      <c r="F626" s="46">
        <v>0.155</v>
      </c>
      <c r="G626" s="45"/>
      <c r="H626" s="45"/>
      <c r="I626" s="45"/>
      <c r="J626" s="45">
        <v>3.241940713482696E-4</v>
      </c>
      <c r="K626" s="45"/>
      <c r="L626" s="45"/>
      <c r="M626" s="45"/>
      <c r="N626" s="45">
        <v>7.965158063078652E-5</v>
      </c>
      <c r="O626" s="45"/>
      <c r="P626" s="45"/>
      <c r="Q626" s="45"/>
      <c r="R626" s="45">
        <v>20.9906819161006</v>
      </c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</row>
    <row r="627" ht="15.75" customHeight="1">
      <c r="A627" s="45">
        <v>454288.22388310364</v>
      </c>
      <c r="B627" s="45"/>
      <c r="C627" s="45"/>
      <c r="D627" s="46"/>
      <c r="E627" s="46"/>
      <c r="F627" s="46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>
        <v>3.083404234500703</v>
      </c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</row>
    <row r="628" ht="15.75" customHeight="1">
      <c r="A628" s="45">
        <v>444691.49527515285</v>
      </c>
      <c r="B628" s="45"/>
      <c r="C628" s="45"/>
      <c r="D628" s="46"/>
      <c r="E628" s="46"/>
      <c r="F628" s="46"/>
      <c r="G628" s="45"/>
      <c r="H628" s="45"/>
      <c r="I628" s="45"/>
      <c r="J628" s="45">
        <v>5.536609427660011E-4</v>
      </c>
      <c r="K628" s="45"/>
      <c r="L628" s="45"/>
      <c r="M628" s="45"/>
      <c r="N628" s="45"/>
      <c r="O628" s="45"/>
      <c r="P628" s="45"/>
      <c r="Q628" s="45"/>
      <c r="R628" s="45">
        <v>4.00622968716354</v>
      </c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</row>
    <row r="629" ht="15.75" customHeight="1">
      <c r="A629" s="45">
        <v>439138.009170763</v>
      </c>
      <c r="B629" s="45"/>
      <c r="C629" s="45"/>
      <c r="D629" s="46"/>
      <c r="E629" s="46"/>
      <c r="F629" s="46"/>
      <c r="G629" s="45"/>
      <c r="H629" s="45"/>
      <c r="I629" s="45"/>
      <c r="J629" s="45">
        <v>5.254042314167529E-4</v>
      </c>
      <c r="K629" s="45"/>
      <c r="L629" s="45"/>
      <c r="M629" s="45"/>
      <c r="N629" s="45">
        <v>3.0056557072132223E-4</v>
      </c>
      <c r="O629" s="45"/>
      <c r="P629" s="45"/>
      <c r="Q629" s="45"/>
      <c r="R629" s="45">
        <v>5.074483661528817</v>
      </c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</row>
    <row r="630" ht="15.75" customHeight="1">
      <c r="A630" s="45">
        <v>429743.0896930874</v>
      </c>
      <c r="B630" s="45"/>
      <c r="C630" s="45"/>
      <c r="D630" s="46"/>
      <c r="E630" s="46"/>
      <c r="F630" s="46"/>
      <c r="G630" s="45"/>
      <c r="H630" s="45"/>
      <c r="I630" s="45"/>
      <c r="J630" s="45">
        <v>4.997189556254131E-4</v>
      </c>
      <c r="K630" s="45"/>
      <c r="L630" s="45"/>
      <c r="M630" s="45"/>
      <c r="N630" s="45">
        <v>2.85798169826863E-4</v>
      </c>
      <c r="O630" s="45"/>
      <c r="P630" s="45"/>
      <c r="Q630" s="45"/>
      <c r="R630" s="45">
        <v>7.0356169551523156</v>
      </c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</row>
    <row r="631" ht="15.75" customHeight="1">
      <c r="A631" s="45">
        <v>418685.139697261</v>
      </c>
      <c r="B631" s="45"/>
      <c r="C631" s="45"/>
      <c r="D631" s="46"/>
      <c r="E631" s="46"/>
      <c r="F631" s="46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>
        <v>7.039838632077839</v>
      </c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</row>
    <row r="632" ht="15.75" customHeight="1">
      <c r="A632" s="45">
        <v>415146.4185318473</v>
      </c>
      <c r="B632" s="45"/>
      <c r="C632" s="45"/>
      <c r="D632" s="46"/>
      <c r="E632" s="46"/>
      <c r="F632" s="46"/>
      <c r="G632" s="45"/>
      <c r="H632" s="45"/>
      <c r="I632" s="45"/>
      <c r="J632" s="45">
        <v>4.6261750899874985E-4</v>
      </c>
      <c r="K632" s="45"/>
      <c r="L632" s="45"/>
      <c r="M632" s="45"/>
      <c r="N632" s="45">
        <v>2.6280573277494333E-4</v>
      </c>
      <c r="O632" s="45"/>
      <c r="P632" s="45"/>
      <c r="Q632" s="45"/>
      <c r="R632" s="45">
        <v>7.580934599277212</v>
      </c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</row>
    <row r="633" ht="15.75" customHeight="1">
      <c r="A633" s="45">
        <v>406272.0668607744</v>
      </c>
      <c r="B633" s="45"/>
      <c r="C633" s="45"/>
      <c r="D633" s="46"/>
      <c r="E633" s="46"/>
      <c r="F633" s="46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>
        <v>7.386764852014081</v>
      </c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</row>
    <row r="634" ht="15.75" customHeight="1">
      <c r="A634" s="45">
        <v>397613.9052438076</v>
      </c>
      <c r="B634" s="45"/>
      <c r="C634" s="45"/>
      <c r="D634" s="46"/>
      <c r="E634" s="46"/>
      <c r="F634" s="46"/>
      <c r="G634" s="45"/>
      <c r="H634" s="45"/>
      <c r="I634" s="45"/>
      <c r="J634" s="45">
        <v>3.60937450191146E-4</v>
      </c>
      <c r="K634" s="45"/>
      <c r="L634" s="45"/>
      <c r="M634" s="45"/>
      <c r="N634" s="45">
        <v>1.9914972322987258E-4</v>
      </c>
      <c r="O634" s="45"/>
      <c r="P634" s="45"/>
      <c r="Q634" s="45"/>
      <c r="R634" s="45">
        <v>10.111732935079589</v>
      </c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</row>
    <row r="635" ht="15.75" customHeight="1">
      <c r="A635" s="45">
        <v>404175.9728741137</v>
      </c>
      <c r="B635" s="45"/>
      <c r="C635" s="45"/>
      <c r="D635" s="46"/>
      <c r="E635" s="46"/>
      <c r="F635" s="46"/>
      <c r="G635" s="45"/>
      <c r="H635" s="45"/>
      <c r="I635" s="45"/>
      <c r="J635" s="45">
        <v>3.886435904454804E-4</v>
      </c>
      <c r="K635" s="45"/>
      <c r="L635" s="45"/>
      <c r="M635" s="45"/>
      <c r="N635" s="45">
        <v>2.3331976615914747E-4</v>
      </c>
      <c r="O635" s="45"/>
      <c r="P635" s="45"/>
      <c r="Q635" s="45"/>
      <c r="R635" s="45">
        <v>11.357010808032948</v>
      </c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</row>
    <row r="636" ht="15.75" customHeight="1">
      <c r="A636" s="45">
        <v>400360.8455555959</v>
      </c>
      <c r="B636" s="45"/>
      <c r="C636" s="45"/>
      <c r="D636" s="46"/>
      <c r="E636" s="46"/>
      <c r="F636" s="46"/>
      <c r="G636" s="45"/>
      <c r="H636" s="45"/>
      <c r="I636" s="45"/>
      <c r="J636" s="45">
        <v>4.0003534893319297E-4</v>
      </c>
      <c r="K636" s="45"/>
      <c r="L636" s="45"/>
      <c r="M636" s="45"/>
      <c r="N636" s="45">
        <v>2.1417677754112364E-4</v>
      </c>
      <c r="O636" s="45"/>
      <c r="P636" s="45"/>
      <c r="Q636" s="45"/>
      <c r="R636" s="45">
        <v>15.298341252937403</v>
      </c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</row>
    <row r="637" ht="15.75" customHeight="1">
      <c r="A637" s="45">
        <v>390103.79615395714</v>
      </c>
      <c r="B637" s="45"/>
      <c r="C637" s="45"/>
      <c r="D637" s="46"/>
      <c r="E637" s="46"/>
      <c r="F637" s="46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>
        <v>14.113511324269181</v>
      </c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</row>
    <row r="638" ht="15.75" customHeight="1">
      <c r="A638" s="45">
        <v>383171.1242240785</v>
      </c>
      <c r="B638" s="45"/>
      <c r="C638" s="45"/>
      <c r="D638" s="46"/>
      <c r="E638" s="46"/>
      <c r="F638" s="46"/>
      <c r="G638" s="45"/>
      <c r="H638" s="45"/>
      <c r="I638" s="45"/>
      <c r="J638" s="45">
        <v>3.6648463978206216E-4</v>
      </c>
      <c r="K638" s="45"/>
      <c r="L638" s="45"/>
      <c r="M638" s="45"/>
      <c r="N638" s="45">
        <v>2.067270016983133E-4</v>
      </c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</row>
    <row r="639" ht="15.75" customHeight="1">
      <c r="A639" s="45">
        <v>373329.3511535877</v>
      </c>
      <c r="B639" s="45"/>
      <c r="C639" s="45"/>
      <c r="D639" s="46"/>
      <c r="E639" s="46"/>
      <c r="F639" s="46"/>
      <c r="G639" s="45"/>
      <c r="H639" s="45"/>
      <c r="I639" s="45"/>
      <c r="J639" s="45">
        <v>3.4668447407528726E-4</v>
      </c>
      <c r="K639" s="45"/>
      <c r="L639" s="45"/>
      <c r="M639" s="45"/>
      <c r="N639" s="45">
        <v>2.2023420997487855E-4</v>
      </c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</row>
    <row r="640" ht="15.75" customHeight="1">
      <c r="A640" s="45">
        <v>487269.3051707011</v>
      </c>
      <c r="B640" s="45"/>
      <c r="C640" s="45"/>
      <c r="D640" s="46"/>
      <c r="E640" s="46"/>
      <c r="F640" s="46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>
        <v>32.414910858995135</v>
      </c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</row>
    <row r="641" ht="15.75" customHeight="1">
      <c r="A641" s="45">
        <v>488959.642739001</v>
      </c>
      <c r="B641" s="45"/>
      <c r="C641" s="45"/>
      <c r="D641" s="46"/>
      <c r="E641" s="46"/>
      <c r="F641" s="46"/>
      <c r="G641" s="45"/>
      <c r="H641" s="45"/>
      <c r="I641" s="45"/>
      <c r="J641" s="45">
        <v>9.82467747270923E-4</v>
      </c>
      <c r="K641" s="45"/>
      <c r="L641" s="45"/>
      <c r="M641" s="45"/>
      <c r="N641" s="45"/>
      <c r="O641" s="45"/>
      <c r="P641" s="45"/>
      <c r="Q641" s="45"/>
      <c r="R641" s="45">
        <v>33.28647039364869</v>
      </c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</row>
    <row r="642" ht="15.75" customHeight="1">
      <c r="A642" s="45">
        <v>495813.69672558503</v>
      </c>
      <c r="B642" s="45"/>
      <c r="C642" s="45"/>
      <c r="D642" s="46"/>
      <c r="E642" s="46"/>
      <c r="F642" s="46"/>
      <c r="G642" s="45"/>
      <c r="H642" s="45"/>
      <c r="I642" s="45"/>
      <c r="J642" s="45">
        <v>9.889694231182081E-4</v>
      </c>
      <c r="K642" s="45"/>
      <c r="L642" s="45"/>
      <c r="M642" s="45"/>
      <c r="N642" s="45">
        <v>0.002645498318322616</v>
      </c>
      <c r="O642" s="45"/>
      <c r="P642" s="45"/>
      <c r="Q642" s="45"/>
      <c r="R642" s="45">
        <v>30.975577341825208</v>
      </c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</row>
    <row r="643" ht="15.75" customHeight="1">
      <c r="A643" s="45">
        <v>507124.12853919796</v>
      </c>
      <c r="B643" s="45"/>
      <c r="C643" s="45"/>
      <c r="D643" s="46"/>
      <c r="E643" s="46"/>
      <c r="F643" s="46"/>
      <c r="G643" s="45"/>
      <c r="H643" s="45"/>
      <c r="I643" s="45"/>
      <c r="J643" s="45">
        <v>9.342669566454602E-4</v>
      </c>
      <c r="K643" s="45"/>
      <c r="L643" s="45"/>
      <c r="M643" s="45"/>
      <c r="N643" s="45">
        <v>0.002521087826988353</v>
      </c>
      <c r="O643" s="45"/>
      <c r="P643" s="45"/>
      <c r="Q643" s="45"/>
      <c r="R643" s="45">
        <v>36.07796906441188</v>
      </c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</row>
    <row r="644" ht="15.75" customHeight="1">
      <c r="A644" s="45">
        <v>507430.22834360274</v>
      </c>
      <c r="B644" s="45"/>
      <c r="C644" s="45"/>
      <c r="D644" s="46"/>
      <c r="E644" s="46"/>
      <c r="F644" s="46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>
        <v>42.99061656799968</v>
      </c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</row>
    <row r="645" ht="15.75" customHeight="1">
      <c r="A645" s="45">
        <v>548409.6121248379</v>
      </c>
      <c r="B645" s="45"/>
      <c r="C645" s="45"/>
      <c r="D645" s="46"/>
      <c r="E645" s="46"/>
      <c r="F645" s="46"/>
      <c r="G645" s="45"/>
      <c r="H645" s="45"/>
      <c r="I645" s="45"/>
      <c r="J645" s="45">
        <v>9.399740751819723E-4</v>
      </c>
      <c r="K645" s="45"/>
      <c r="L645" s="45"/>
      <c r="M645" s="45"/>
      <c r="N645" s="45">
        <v>0.002494067205105195</v>
      </c>
      <c r="O645" s="45"/>
      <c r="P645" s="45"/>
      <c r="Q645" s="45"/>
      <c r="R645" s="45">
        <v>45.069299032804864</v>
      </c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</row>
    <row r="646" ht="15.75" customHeight="1">
      <c r="A646" s="45">
        <v>583536.5673041795</v>
      </c>
      <c r="B646" s="45"/>
      <c r="C646" s="45"/>
      <c r="D646" s="46"/>
      <c r="E646" s="46"/>
      <c r="F646" s="46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>
        <v>49.17110161040295</v>
      </c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</row>
    <row r="647" ht="15.75" customHeight="1">
      <c r="A647" s="45">
        <v>579945.4284065681</v>
      </c>
      <c r="B647" s="45"/>
      <c r="C647" s="45"/>
      <c r="D647" s="46"/>
      <c r="E647" s="46"/>
      <c r="F647" s="46"/>
      <c r="G647" s="45"/>
      <c r="H647" s="45"/>
      <c r="I647" s="45"/>
      <c r="J647" s="45">
        <v>7.541246540376134E-4</v>
      </c>
      <c r="K647" s="45"/>
      <c r="L647" s="45"/>
      <c r="M647" s="45"/>
      <c r="N647" s="45">
        <v>0.0020359703083588426</v>
      </c>
      <c r="O647" s="45"/>
      <c r="P647" s="45"/>
      <c r="Q647" s="45"/>
      <c r="R647" s="45">
        <v>51.83323390480289</v>
      </c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</row>
    <row r="648" ht="15.75" customHeight="1">
      <c r="A648" s="45">
        <v>575085.439882272</v>
      </c>
      <c r="B648" s="45"/>
      <c r="C648" s="45"/>
      <c r="D648" s="46"/>
      <c r="E648" s="46"/>
      <c r="F648" s="46"/>
      <c r="G648" s="45"/>
      <c r="H648" s="45"/>
      <c r="I648" s="45"/>
      <c r="J648" s="45">
        <v>8.193515282363078E-4</v>
      </c>
      <c r="K648" s="45"/>
      <c r="L648" s="45"/>
      <c r="M648" s="45"/>
      <c r="N648" s="45">
        <v>0.002173125889494525</v>
      </c>
      <c r="O648" s="45"/>
      <c r="P648" s="45"/>
      <c r="Q648" s="45"/>
      <c r="R648" s="45">
        <v>53.73273049405067</v>
      </c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</row>
    <row r="649" ht="15.75" customHeight="1">
      <c r="A649" s="45">
        <v>701176.290279321</v>
      </c>
      <c r="B649" s="45"/>
      <c r="C649" s="45"/>
      <c r="D649" s="46"/>
      <c r="E649" s="46"/>
      <c r="F649" s="46"/>
      <c r="G649" s="45"/>
      <c r="H649" s="45"/>
      <c r="I649" s="45"/>
      <c r="J649" s="45">
        <v>8.658377715621288E-4</v>
      </c>
      <c r="K649" s="45"/>
      <c r="L649" s="45"/>
      <c r="M649" s="45"/>
      <c r="N649" s="45">
        <v>0.0022863902831526113</v>
      </c>
      <c r="O649" s="45"/>
      <c r="P649" s="45"/>
      <c r="Q649" s="45"/>
      <c r="R649" s="45">
        <v>45.78719491168244</v>
      </c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</row>
    <row r="650" ht="15.75" customHeight="1">
      <c r="A650" s="45">
        <v>780161.3407778862</v>
      </c>
      <c r="B650" s="45"/>
      <c r="C650" s="45"/>
      <c r="D650" s="46"/>
      <c r="E650" s="46"/>
      <c r="F650" s="46"/>
      <c r="G650" s="45"/>
      <c r="H650" s="45"/>
      <c r="I650" s="45"/>
      <c r="J650" s="45">
        <v>7.407266970642046E-4</v>
      </c>
      <c r="K650" s="45"/>
      <c r="L650" s="45"/>
      <c r="M650" s="45"/>
      <c r="N650" s="45">
        <v>0.001992207866073883</v>
      </c>
      <c r="O650" s="45"/>
      <c r="P650" s="45"/>
      <c r="Q650" s="45"/>
      <c r="R650" s="45">
        <v>57.919632954470046</v>
      </c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</row>
    <row r="651" ht="15.75" customHeight="1">
      <c r="A651" s="45">
        <v>964979.6698457906</v>
      </c>
      <c r="B651" s="45"/>
      <c r="C651" s="45"/>
      <c r="D651" s="46"/>
      <c r="E651" s="46"/>
      <c r="F651" s="46"/>
      <c r="G651" s="45"/>
      <c r="H651" s="45"/>
      <c r="I651" s="45"/>
      <c r="J651" s="45">
        <v>7.789165995240682E-4</v>
      </c>
      <c r="K651" s="45"/>
      <c r="L651" s="45"/>
      <c r="M651" s="45"/>
      <c r="N651" s="45">
        <v>0.002136165189529502</v>
      </c>
      <c r="O651" s="45"/>
      <c r="P651" s="45"/>
      <c r="Q651" s="45"/>
      <c r="R651" s="45">
        <v>63.52002098596564</v>
      </c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</row>
    <row r="652" ht="15.75" customHeight="1">
      <c r="A652" s="45">
        <v>983530.5033634887</v>
      </c>
      <c r="B652" s="45"/>
      <c r="C652" s="45"/>
      <c r="D652" s="46"/>
      <c r="E652" s="46"/>
      <c r="F652" s="46"/>
      <c r="G652" s="45"/>
      <c r="H652" s="45"/>
      <c r="I652" s="45"/>
      <c r="J652" s="45">
        <v>7.448851774530271E-4</v>
      </c>
      <c r="K652" s="45"/>
      <c r="L652" s="45"/>
      <c r="M652" s="45"/>
      <c r="N652" s="45">
        <v>0.0019853398283460914</v>
      </c>
      <c r="O652" s="45"/>
      <c r="P652" s="45"/>
      <c r="Q652" s="45"/>
      <c r="R652" s="45">
        <v>62.44490837392716</v>
      </c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</row>
    <row r="653" ht="15.75" customHeight="1">
      <c r="A653" s="45"/>
      <c r="B653" s="45"/>
      <c r="C653" s="45"/>
      <c r="D653" s="46"/>
      <c r="E653" s="46"/>
      <c r="F653" s="46">
        <v>0.229</v>
      </c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</row>
    <row r="654" ht="15.75" customHeight="1">
      <c r="A654" s="45"/>
      <c r="B654" s="45"/>
      <c r="C654" s="45"/>
      <c r="D654" s="46"/>
      <c r="E654" s="46"/>
      <c r="F654" s="46">
        <v>0.227</v>
      </c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</row>
    <row r="655" ht="15.75" customHeight="1">
      <c r="A655" s="45"/>
      <c r="B655" s="45"/>
      <c r="C655" s="45"/>
      <c r="D655" s="46"/>
      <c r="E655" s="46"/>
      <c r="F655" s="46">
        <v>0.191</v>
      </c>
      <c r="G655" s="45"/>
      <c r="H655" s="45"/>
      <c r="I655" s="45"/>
      <c r="J655" s="45"/>
      <c r="K655" s="45"/>
      <c r="L655" s="45"/>
      <c r="M655" s="45"/>
      <c r="N655" s="45">
        <v>1.458557482794977E-4</v>
      </c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</row>
    <row r="656" ht="15.75" customHeight="1">
      <c r="A656" s="45"/>
      <c r="B656" s="45"/>
      <c r="C656" s="45"/>
      <c r="D656" s="46"/>
      <c r="E656" s="46"/>
      <c r="F656" s="46">
        <v>0.189</v>
      </c>
      <c r="G656" s="45"/>
      <c r="H656" s="45"/>
      <c r="I656" s="45"/>
      <c r="J656" s="45"/>
      <c r="K656" s="45"/>
      <c r="L656" s="45"/>
      <c r="M656" s="45"/>
      <c r="N656" s="45">
        <v>1.254171816620556E-4</v>
      </c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</row>
    <row r="657" ht="15.75" customHeight="1">
      <c r="A657" s="45"/>
      <c r="B657" s="45"/>
      <c r="C657" s="45"/>
      <c r="D657" s="46"/>
      <c r="E657" s="46"/>
      <c r="F657" s="46">
        <v>0.206</v>
      </c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>
        <v>5.690210669605984</v>
      </c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</row>
    <row r="658" ht="15.75" customHeight="1">
      <c r="A658" s="45"/>
      <c r="B658" s="45"/>
      <c r="C658" s="45"/>
      <c r="D658" s="46"/>
      <c r="E658" s="46"/>
      <c r="F658" s="46">
        <v>0.196</v>
      </c>
      <c r="G658" s="45"/>
      <c r="H658" s="45"/>
      <c r="I658" s="45"/>
      <c r="J658" s="45"/>
      <c r="K658" s="45"/>
      <c r="L658" s="45"/>
      <c r="M658" s="45"/>
      <c r="N658" s="45">
        <v>1.1004401795531252E-4</v>
      </c>
      <c r="O658" s="45"/>
      <c r="P658" s="45"/>
      <c r="Q658" s="45"/>
      <c r="R658" s="45">
        <v>6.440412313107503</v>
      </c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</row>
    <row r="659" ht="15.75" customHeight="1">
      <c r="A659" s="45"/>
      <c r="B659" s="45"/>
      <c r="C659" s="45"/>
      <c r="D659" s="46"/>
      <c r="E659" s="46"/>
      <c r="F659" s="46">
        <v>0.187</v>
      </c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>
        <v>6.596795162475868</v>
      </c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</row>
    <row r="660" ht="15.75" customHeight="1">
      <c r="A660" s="45"/>
      <c r="B660" s="45"/>
      <c r="C660" s="45"/>
      <c r="D660" s="46"/>
      <c r="E660" s="46"/>
      <c r="F660" s="46">
        <v>0.191</v>
      </c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>
        <v>7.1594198097306085</v>
      </c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</row>
    <row r="661" ht="15.75" customHeight="1">
      <c r="A661" s="45"/>
      <c r="B661" s="45"/>
      <c r="C661" s="45"/>
      <c r="D661" s="46"/>
      <c r="E661" s="46"/>
      <c r="F661" s="46">
        <v>0.205</v>
      </c>
      <c r="G661" s="45"/>
      <c r="H661" s="45"/>
      <c r="I661" s="45"/>
      <c r="J661" s="45"/>
      <c r="K661" s="45"/>
      <c r="L661" s="45"/>
      <c r="M661" s="45"/>
      <c r="N661" s="45">
        <v>5.827784744162295E-5</v>
      </c>
      <c r="O661" s="45"/>
      <c r="P661" s="45"/>
      <c r="Q661" s="45"/>
      <c r="R661" s="45">
        <v>9.9122688683106</v>
      </c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</row>
    <row r="662" ht="15.75" customHeight="1">
      <c r="A662" s="45"/>
      <c r="B662" s="45"/>
      <c r="C662" s="45"/>
      <c r="D662" s="46"/>
      <c r="E662" s="46"/>
      <c r="F662" s="46">
        <v>0.21</v>
      </c>
      <c r="G662" s="45"/>
      <c r="H662" s="45"/>
      <c r="I662" s="45"/>
      <c r="J662" s="45"/>
      <c r="K662" s="45"/>
      <c r="L662" s="45"/>
      <c r="M662" s="45"/>
      <c r="N662" s="45">
        <v>9.517918638105121E-5</v>
      </c>
      <c r="O662" s="45"/>
      <c r="P662" s="45"/>
      <c r="Q662" s="45"/>
      <c r="R662" s="45">
        <v>10.680273152093662</v>
      </c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</row>
    <row r="663" ht="15.75" customHeight="1">
      <c r="A663" s="45"/>
      <c r="B663" s="45"/>
      <c r="C663" s="45"/>
      <c r="D663" s="46"/>
      <c r="E663" s="46"/>
      <c r="F663" s="46">
        <v>0.202</v>
      </c>
      <c r="G663" s="45"/>
      <c r="H663" s="45"/>
      <c r="I663" s="45"/>
      <c r="J663" s="45"/>
      <c r="K663" s="45"/>
      <c r="L663" s="45"/>
      <c r="M663" s="45"/>
      <c r="N663" s="45">
        <v>4.907728091738502E-5</v>
      </c>
      <c r="O663" s="45"/>
      <c r="P663" s="45"/>
      <c r="Q663" s="45"/>
      <c r="R663" s="45">
        <v>13.652193252797751</v>
      </c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</row>
    <row r="664" ht="15.75" customHeight="1">
      <c r="A664" s="45"/>
      <c r="B664" s="45"/>
      <c r="C664" s="45"/>
      <c r="D664" s="46"/>
      <c r="E664" s="46"/>
      <c r="F664" s="46">
        <v>0.218</v>
      </c>
      <c r="G664" s="45"/>
      <c r="H664" s="45"/>
      <c r="I664" s="45"/>
      <c r="J664" s="45"/>
      <c r="K664" s="45"/>
      <c r="L664" s="45"/>
      <c r="M664" s="45"/>
      <c r="N664" s="45">
        <v>6.501069304983626E-5</v>
      </c>
      <c r="O664" s="45"/>
      <c r="P664" s="45"/>
      <c r="Q664" s="45"/>
      <c r="R664" s="45">
        <v>15.022164520924965</v>
      </c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</row>
    <row r="665" ht="15.75" customHeight="1">
      <c r="A665" s="45"/>
      <c r="B665" s="45"/>
      <c r="C665" s="45"/>
      <c r="D665" s="46"/>
      <c r="E665" s="46"/>
      <c r="F665" s="46">
        <v>0.263</v>
      </c>
      <c r="G665" s="45"/>
      <c r="H665" s="45"/>
      <c r="I665" s="45"/>
      <c r="J665" s="45"/>
      <c r="K665" s="45"/>
      <c r="L665" s="45"/>
      <c r="M665" s="45"/>
      <c r="N665" s="45">
        <v>4.702048596456378E-5</v>
      </c>
      <c r="O665" s="45"/>
      <c r="P665" s="45"/>
      <c r="Q665" s="45"/>
      <c r="R665" s="45">
        <v>16.618123769804868</v>
      </c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</row>
    <row r="666" ht="15.75" customHeight="1">
      <c r="A666" s="45"/>
      <c r="B666" s="45"/>
      <c r="C666" s="45"/>
      <c r="D666" s="46"/>
      <c r="E666" s="46"/>
      <c r="F666" s="46">
        <v>0.388</v>
      </c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>
        <v>10.098029092421815</v>
      </c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</row>
    <row r="667" ht="15.75" customHeight="1">
      <c r="A667" s="45"/>
      <c r="B667" s="45"/>
      <c r="C667" s="45"/>
      <c r="D667" s="46"/>
      <c r="E667" s="46"/>
      <c r="F667" s="46">
        <v>0.462</v>
      </c>
      <c r="G667" s="45"/>
      <c r="H667" s="45"/>
      <c r="I667" s="45"/>
      <c r="J667" s="45">
        <v>8.166269177873252E-4</v>
      </c>
      <c r="K667" s="45"/>
      <c r="L667" s="45"/>
      <c r="M667" s="45"/>
      <c r="N667" s="45"/>
      <c r="O667" s="45"/>
      <c r="P667" s="45"/>
      <c r="Q667" s="45"/>
      <c r="R667" s="45">
        <v>9.843529380088297</v>
      </c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</row>
    <row r="668" ht="15.75" customHeight="1">
      <c r="A668" s="45"/>
      <c r="B668" s="45"/>
      <c r="C668" s="45"/>
      <c r="D668" s="46"/>
      <c r="E668" s="46"/>
      <c r="F668" s="46">
        <v>0.452</v>
      </c>
      <c r="G668" s="45"/>
      <c r="H668" s="45"/>
      <c r="I668" s="45"/>
      <c r="J668" s="45">
        <v>7.579933523587719E-4</v>
      </c>
      <c r="K668" s="45"/>
      <c r="L668" s="45"/>
      <c r="M668" s="45"/>
      <c r="N668" s="45">
        <v>2.285085497302084E-4</v>
      </c>
      <c r="O668" s="45"/>
      <c r="P668" s="45"/>
      <c r="Q668" s="45"/>
      <c r="R668" s="45">
        <v>10.258415123802601</v>
      </c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</row>
    <row r="669" ht="15.75" customHeight="1">
      <c r="A669" s="45"/>
      <c r="B669" s="45"/>
      <c r="C669" s="45"/>
      <c r="D669" s="46"/>
      <c r="E669" s="46"/>
      <c r="F669" s="46">
        <v>0.406</v>
      </c>
      <c r="G669" s="45"/>
      <c r="H669" s="45"/>
      <c r="I669" s="45"/>
      <c r="J669" s="45">
        <v>7.198114942018091E-4</v>
      </c>
      <c r="K669" s="45"/>
      <c r="L669" s="45"/>
      <c r="M669" s="45"/>
      <c r="N669" s="45">
        <v>1.9789767680427193E-4</v>
      </c>
      <c r="O669" s="45"/>
      <c r="P669" s="45"/>
      <c r="Q669" s="45"/>
      <c r="R669" s="45">
        <v>10.555766619893912</v>
      </c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</row>
    <row r="670" ht="15.75" customHeight="1">
      <c r="A670" s="45"/>
      <c r="B670" s="45"/>
      <c r="C670" s="45"/>
      <c r="D670" s="46"/>
      <c r="E670" s="46"/>
      <c r="F670" s="46">
        <v>0.307</v>
      </c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>
        <v>7.69599047844899</v>
      </c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</row>
    <row r="671" ht="15.75" customHeight="1">
      <c r="A671" s="45"/>
      <c r="B671" s="45"/>
      <c r="C671" s="45"/>
      <c r="D671" s="46"/>
      <c r="E671" s="46"/>
      <c r="F671" s="46">
        <v>0.282</v>
      </c>
      <c r="G671" s="45"/>
      <c r="H671" s="45"/>
      <c r="I671" s="45"/>
      <c r="J671" s="45">
        <v>6.661713464891349E-4</v>
      </c>
      <c r="K671" s="45"/>
      <c r="L671" s="45"/>
      <c r="M671" s="45"/>
      <c r="N671" s="45">
        <v>1.6085409426416095E-4</v>
      </c>
      <c r="O671" s="45"/>
      <c r="P671" s="45"/>
      <c r="Q671" s="45"/>
      <c r="R671" s="45">
        <v>7.672173601759439</v>
      </c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</row>
    <row r="672" ht="15.75" customHeight="1">
      <c r="A672" s="45"/>
      <c r="B672" s="45"/>
      <c r="C672" s="45"/>
      <c r="D672" s="46"/>
      <c r="E672" s="46"/>
      <c r="F672" s="46">
        <v>0.232</v>
      </c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>
        <v>8.233168771811531</v>
      </c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</row>
    <row r="673" ht="15.75" customHeight="1">
      <c r="A673" s="45"/>
      <c r="B673" s="45"/>
      <c r="C673" s="45"/>
      <c r="D673" s="46"/>
      <c r="E673" s="46"/>
      <c r="F673" s="46">
        <v>0.189</v>
      </c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>
        <v>8.092739491412612</v>
      </c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</row>
    <row r="674" ht="15.75" customHeight="1">
      <c r="A674" s="45"/>
      <c r="B674" s="45"/>
      <c r="C674" s="45"/>
      <c r="D674" s="46"/>
      <c r="E674" s="46"/>
      <c r="F674" s="46">
        <v>0.191</v>
      </c>
      <c r="G674" s="45"/>
      <c r="H674" s="45"/>
      <c r="I674" s="45"/>
      <c r="J674" s="45">
        <v>5.623557834378716E-4</v>
      </c>
      <c r="K674" s="45"/>
      <c r="L674" s="45"/>
      <c r="M674" s="45"/>
      <c r="N674" s="45">
        <v>1.7107497137845885E-4</v>
      </c>
      <c r="O674" s="45"/>
      <c r="P674" s="45"/>
      <c r="Q674" s="45"/>
      <c r="R674" s="45">
        <v>8.589874208115955</v>
      </c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</row>
    <row r="675" ht="15.75" customHeight="1">
      <c r="A675" s="45"/>
      <c r="B675" s="45"/>
      <c r="C675" s="45"/>
      <c r="D675" s="46"/>
      <c r="E675" s="46"/>
      <c r="F675" s="46">
        <v>0.221</v>
      </c>
      <c r="G675" s="45"/>
      <c r="H675" s="45"/>
      <c r="I675" s="45"/>
      <c r="J675" s="45">
        <v>5.769186834714084E-4</v>
      </c>
      <c r="K675" s="45"/>
      <c r="L675" s="45"/>
      <c r="M675" s="45"/>
      <c r="N675" s="45">
        <v>1.2896654986642916E-4</v>
      </c>
      <c r="O675" s="45"/>
      <c r="P675" s="45"/>
      <c r="Q675" s="45"/>
      <c r="R675" s="45">
        <v>6.471719249645479</v>
      </c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</row>
    <row r="676" ht="15.75" customHeight="1">
      <c r="A676" s="45"/>
      <c r="B676" s="45"/>
      <c r="C676" s="45"/>
      <c r="D676" s="46"/>
      <c r="E676" s="46"/>
      <c r="F676" s="46">
        <v>0.209</v>
      </c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>
        <v>9.684508229373037</v>
      </c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</row>
    <row r="677" ht="15.75" customHeight="1">
      <c r="A677" s="45"/>
      <c r="B677" s="45"/>
      <c r="C677" s="45"/>
      <c r="D677" s="46"/>
      <c r="E677" s="46"/>
      <c r="F677" s="46">
        <v>0.188</v>
      </c>
      <c r="G677" s="45"/>
      <c r="H677" s="45"/>
      <c r="I677" s="45"/>
      <c r="J677" s="45">
        <v>5.290529504768885E-4</v>
      </c>
      <c r="K677" s="45"/>
      <c r="L677" s="45"/>
      <c r="M677" s="45"/>
      <c r="N677" s="45">
        <v>1.6679140570975245E-4</v>
      </c>
      <c r="O677" s="45"/>
      <c r="P677" s="45"/>
      <c r="Q677" s="45"/>
      <c r="R677" s="45">
        <v>10.268600175622401</v>
      </c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</row>
    <row r="678" ht="15.75" customHeight="1">
      <c r="A678" s="45"/>
      <c r="B678" s="45"/>
      <c r="C678" s="45"/>
      <c r="D678" s="46"/>
      <c r="E678" s="46"/>
      <c r="F678" s="46">
        <v>0.121</v>
      </c>
      <c r="G678" s="45"/>
      <c r="H678" s="45"/>
      <c r="I678" s="45"/>
      <c r="J678" s="45">
        <v>4.8511204077498853E-4</v>
      </c>
      <c r="K678" s="45"/>
      <c r="L678" s="45"/>
      <c r="M678" s="45"/>
      <c r="N678" s="45">
        <v>1.492707085044304E-4</v>
      </c>
      <c r="O678" s="45"/>
      <c r="P678" s="45"/>
      <c r="Q678" s="45"/>
      <c r="R678" s="45">
        <v>10.941308476764533</v>
      </c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</row>
    <row r="679" ht="15.75" customHeight="1">
      <c r="A679" s="45"/>
      <c r="B679" s="45"/>
      <c r="C679" s="45"/>
      <c r="D679" s="46"/>
      <c r="E679" s="46"/>
      <c r="F679" s="46">
        <v>0.682</v>
      </c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</row>
    <row r="680" ht="15.75" customHeight="1">
      <c r="A680" s="45"/>
      <c r="B680" s="45"/>
      <c r="C680" s="45"/>
      <c r="D680" s="46"/>
      <c r="E680" s="46"/>
      <c r="F680" s="46">
        <v>0.38</v>
      </c>
      <c r="G680" s="45"/>
      <c r="H680" s="45"/>
      <c r="I680" s="45"/>
      <c r="J680" s="45">
        <v>7.398248461498798E-4</v>
      </c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</row>
    <row r="681" ht="15.75" customHeight="1">
      <c r="A681" s="45"/>
      <c r="B681" s="45"/>
      <c r="C681" s="45"/>
      <c r="D681" s="46"/>
      <c r="E681" s="46"/>
      <c r="F681" s="46">
        <v>0.365</v>
      </c>
      <c r="G681" s="45"/>
      <c r="H681" s="45"/>
      <c r="I681" s="45"/>
      <c r="J681" s="45">
        <v>7.119733829541865E-4</v>
      </c>
      <c r="K681" s="45"/>
      <c r="L681" s="45"/>
      <c r="M681" s="45"/>
      <c r="N681" s="45">
        <v>7.458316727213411E-4</v>
      </c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</row>
    <row r="682" ht="15.75" customHeight="1">
      <c r="A682" s="45"/>
      <c r="B682" s="45"/>
      <c r="C682" s="45"/>
      <c r="D682" s="46"/>
      <c r="E682" s="46"/>
      <c r="F682" s="46">
        <v>0.973</v>
      </c>
      <c r="G682" s="45"/>
      <c r="H682" s="45"/>
      <c r="I682" s="45"/>
      <c r="J682" s="45">
        <v>6.902019181884658E-4</v>
      </c>
      <c r="K682" s="45"/>
      <c r="L682" s="45"/>
      <c r="M682" s="45"/>
      <c r="N682" s="45">
        <v>6.892550309107406E-4</v>
      </c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</row>
    <row r="683" ht="15.75" customHeight="1">
      <c r="A683" s="45"/>
      <c r="B683" s="45"/>
      <c r="C683" s="45"/>
      <c r="D683" s="46"/>
      <c r="E683" s="46"/>
      <c r="F683" s="46">
        <v>2.789</v>
      </c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</row>
    <row r="684" ht="15.75" customHeight="1">
      <c r="A684" s="45"/>
      <c r="B684" s="45"/>
      <c r="C684" s="45"/>
      <c r="D684" s="46"/>
      <c r="E684" s="46"/>
      <c r="F684" s="46">
        <v>2.357</v>
      </c>
      <c r="G684" s="45"/>
      <c r="H684" s="45"/>
      <c r="I684" s="45"/>
      <c r="J684" s="45">
        <v>6.827378337856728E-4</v>
      </c>
      <c r="K684" s="45"/>
      <c r="L684" s="45"/>
      <c r="M684" s="45"/>
      <c r="N684" s="45">
        <v>6.410403168570709E-4</v>
      </c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</row>
    <row r="685" ht="15.75" customHeight="1">
      <c r="A685" s="45"/>
      <c r="B685" s="45"/>
      <c r="C685" s="45"/>
      <c r="D685" s="46"/>
      <c r="E685" s="46"/>
      <c r="F685" s="46">
        <v>4.965</v>
      </c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</row>
    <row r="686" ht="15.75" customHeight="1">
      <c r="A686" s="45"/>
      <c r="B686" s="45"/>
      <c r="C686" s="45"/>
      <c r="D686" s="46"/>
      <c r="E686" s="46"/>
      <c r="F686" s="46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</row>
    <row r="687" ht="15.75" customHeight="1">
      <c r="A687" s="45"/>
      <c r="B687" s="45"/>
      <c r="C687" s="45"/>
      <c r="D687" s="46"/>
      <c r="E687" s="46"/>
      <c r="F687" s="46"/>
      <c r="G687" s="45"/>
      <c r="H687" s="45"/>
      <c r="I687" s="45"/>
      <c r="J687" s="45">
        <v>7.250446083519288E-4</v>
      </c>
      <c r="K687" s="45"/>
      <c r="L687" s="45"/>
      <c r="M687" s="45"/>
      <c r="N687" s="45">
        <v>7.76515031514683E-4</v>
      </c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</row>
    <row r="688" ht="15.75" customHeight="1">
      <c r="A688" s="45"/>
      <c r="B688" s="45"/>
      <c r="C688" s="45"/>
      <c r="D688" s="46"/>
      <c r="E688" s="46"/>
      <c r="F688" s="46"/>
      <c r="G688" s="45"/>
      <c r="H688" s="45"/>
      <c r="I688" s="45"/>
      <c r="J688" s="45">
        <v>7.322569667989198E-4</v>
      </c>
      <c r="K688" s="45"/>
      <c r="L688" s="45"/>
      <c r="M688" s="45"/>
      <c r="N688" s="45">
        <v>7.923861413347497E-4</v>
      </c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</row>
    <row r="689" ht="15.75" customHeight="1">
      <c r="A689" s="45"/>
      <c r="B689" s="45"/>
      <c r="C689" s="45"/>
      <c r="D689" s="46"/>
      <c r="E689" s="46"/>
      <c r="F689" s="46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</row>
    <row r="690" ht="15.75" customHeight="1">
      <c r="A690" s="45"/>
      <c r="B690" s="45"/>
      <c r="C690" s="45"/>
      <c r="D690" s="46"/>
      <c r="E690" s="46"/>
      <c r="F690" s="46"/>
      <c r="G690" s="45"/>
      <c r="H690" s="45"/>
      <c r="I690" s="45"/>
      <c r="J690" s="45">
        <v>7.249936333806383E-4</v>
      </c>
      <c r="K690" s="45"/>
      <c r="L690" s="45"/>
      <c r="M690" s="45"/>
      <c r="N690" s="45">
        <v>8.065133098650487E-4</v>
      </c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</row>
    <row r="691" ht="15.75" customHeight="1">
      <c r="A691" s="45"/>
      <c r="B691" s="45"/>
      <c r="C691" s="45"/>
      <c r="D691" s="46"/>
      <c r="E691" s="46"/>
      <c r="F691" s="46"/>
      <c r="G691" s="45"/>
      <c r="H691" s="45"/>
      <c r="I691" s="45"/>
      <c r="J691" s="45">
        <v>6.922020236052548E-4</v>
      </c>
      <c r="K691" s="45"/>
      <c r="L691" s="45"/>
      <c r="M691" s="45"/>
      <c r="N691" s="45">
        <v>7.743190426161097E-4</v>
      </c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</row>
    <row r="692" ht="15.75" customHeight="1">
      <c r="A692" s="45">
        <v>3.063858655541831</v>
      </c>
      <c r="B692" s="45"/>
      <c r="C692" s="45"/>
      <c r="D692" s="46"/>
      <c r="E692" s="46"/>
      <c r="F692" s="46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</row>
    <row r="693" ht="15.75" customHeight="1">
      <c r="A693" s="45">
        <v>3.1625166024273623</v>
      </c>
      <c r="B693" s="45"/>
      <c r="C693" s="45"/>
      <c r="D693" s="46"/>
      <c r="E693" s="46"/>
      <c r="F693" s="46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</row>
    <row r="694" ht="15.75" customHeight="1">
      <c r="A694" s="45">
        <v>3.2545006248309334</v>
      </c>
      <c r="B694" s="45"/>
      <c r="C694" s="45"/>
      <c r="D694" s="46"/>
      <c r="E694" s="46"/>
      <c r="F694" s="46"/>
      <c r="G694" s="45"/>
      <c r="H694" s="45"/>
      <c r="I694" s="45"/>
      <c r="J694" s="45"/>
      <c r="K694" s="45"/>
      <c r="L694" s="45"/>
      <c r="M694" s="45"/>
      <c r="N694" s="45">
        <v>3.709441049928554E-4</v>
      </c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</row>
    <row r="695" ht="15.75" customHeight="1">
      <c r="A695" s="45">
        <v>3.311687694252787</v>
      </c>
      <c r="B695" s="45"/>
      <c r="C695" s="45"/>
      <c r="D695" s="46"/>
      <c r="E695" s="46"/>
      <c r="F695" s="46"/>
      <c r="G695" s="45"/>
      <c r="H695" s="45"/>
      <c r="I695" s="45"/>
      <c r="J695" s="45"/>
      <c r="K695" s="45"/>
      <c r="L695" s="45"/>
      <c r="M695" s="45"/>
      <c r="N695" s="45">
        <v>2.82227025599687E-4</v>
      </c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</row>
    <row r="696" ht="15.75" customHeight="1">
      <c r="A696" s="45">
        <v>3.1937349851253285</v>
      </c>
      <c r="B696" s="45"/>
      <c r="C696" s="45"/>
      <c r="D696" s="46"/>
      <c r="E696" s="46"/>
      <c r="F696" s="46"/>
      <c r="G696" s="45"/>
      <c r="H696" s="45"/>
      <c r="I696" s="45"/>
      <c r="J696" s="45"/>
      <c r="K696" s="45"/>
      <c r="L696" s="45"/>
      <c r="M696" s="45"/>
      <c r="N696" s="45">
        <v>1.6349773064150647E-4</v>
      </c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</row>
    <row r="697" ht="15.75" customHeight="1">
      <c r="A697" s="45">
        <v>3.403662947231702</v>
      </c>
      <c r="B697" s="45"/>
      <c r="C697" s="45"/>
      <c r="D697" s="46"/>
      <c r="E697" s="46"/>
      <c r="F697" s="46"/>
      <c r="G697" s="45"/>
      <c r="H697" s="45"/>
      <c r="I697" s="45"/>
      <c r="J697" s="45"/>
      <c r="K697" s="45"/>
      <c r="L697" s="45"/>
      <c r="M697" s="45"/>
      <c r="N697" s="45">
        <v>8.008574121847378E-5</v>
      </c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</row>
    <row r="698" ht="15.75" customHeight="1">
      <c r="A698" s="45">
        <v>3.5171287179470774</v>
      </c>
      <c r="B698" s="45"/>
      <c r="C698" s="45"/>
      <c r="D698" s="46"/>
      <c r="E698" s="46"/>
      <c r="F698" s="46">
        <v>0.18</v>
      </c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</row>
    <row r="699" ht="15.75" customHeight="1">
      <c r="A699" s="45">
        <v>3.8450971817292814</v>
      </c>
      <c r="B699" s="45"/>
      <c r="C699" s="45"/>
      <c r="D699" s="46"/>
      <c r="E699" s="46"/>
      <c r="F699" s="46">
        <v>0.181</v>
      </c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</row>
    <row r="700" ht="15.75" customHeight="1">
      <c r="A700" s="45">
        <v>3.7814505051143272</v>
      </c>
      <c r="B700" s="45"/>
      <c r="C700" s="45"/>
      <c r="D700" s="46"/>
      <c r="E700" s="46"/>
      <c r="F700" s="46">
        <v>0.149</v>
      </c>
      <c r="G700" s="45"/>
      <c r="H700" s="45"/>
      <c r="I700" s="45"/>
      <c r="J700" s="45"/>
      <c r="K700" s="45"/>
      <c r="L700" s="45"/>
      <c r="M700" s="45"/>
      <c r="N700" s="45">
        <v>2.156687449414489E-5</v>
      </c>
      <c r="O700" s="45"/>
      <c r="P700" s="45"/>
      <c r="Q700" s="45"/>
      <c r="R700" s="45">
        <v>2.145589572316301</v>
      </c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</row>
    <row r="701" ht="15.75" customHeight="1">
      <c r="A701" s="45">
        <v>3.77753604016026</v>
      </c>
      <c r="B701" s="45"/>
      <c r="C701" s="45"/>
      <c r="D701" s="46"/>
      <c r="E701" s="46"/>
      <c r="F701" s="46">
        <v>0.15</v>
      </c>
      <c r="G701" s="45"/>
      <c r="H701" s="45"/>
      <c r="I701" s="45"/>
      <c r="J701" s="45"/>
      <c r="K701" s="45"/>
      <c r="L701" s="45"/>
      <c r="M701" s="45"/>
      <c r="N701" s="45">
        <v>4.828897682840093E-5</v>
      </c>
      <c r="O701" s="45"/>
      <c r="P701" s="45"/>
      <c r="Q701" s="45"/>
      <c r="R701" s="45">
        <v>2.201515386048174</v>
      </c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</row>
    <row r="702" ht="15.75" customHeight="1">
      <c r="A702" s="45">
        <v>3.7378719177378876</v>
      </c>
      <c r="B702" s="45"/>
      <c r="C702" s="45"/>
      <c r="D702" s="46"/>
      <c r="E702" s="46"/>
      <c r="F702" s="46">
        <v>0.157</v>
      </c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>
        <v>3.028402329024504</v>
      </c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</row>
    <row r="703" ht="15.75" customHeight="1">
      <c r="A703" s="45">
        <v>3.8042101349986326</v>
      </c>
      <c r="B703" s="45"/>
      <c r="C703" s="45"/>
      <c r="D703" s="46"/>
      <c r="E703" s="46"/>
      <c r="F703" s="46">
        <v>0.151</v>
      </c>
      <c r="G703" s="45"/>
      <c r="H703" s="45"/>
      <c r="I703" s="45"/>
      <c r="J703" s="45"/>
      <c r="K703" s="45"/>
      <c r="L703" s="45"/>
      <c r="M703" s="45"/>
      <c r="N703" s="45">
        <v>2.5184260833355092E-5</v>
      </c>
      <c r="O703" s="45"/>
      <c r="P703" s="45"/>
      <c r="Q703" s="45"/>
      <c r="R703" s="45">
        <v>4.363439462259341</v>
      </c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</row>
    <row r="704" ht="15.75" customHeight="1">
      <c r="A704" s="45">
        <v>3.7196799641744636</v>
      </c>
      <c r="B704" s="45"/>
      <c r="C704" s="45"/>
      <c r="D704" s="46"/>
      <c r="E704" s="46"/>
      <c r="F704" s="46">
        <v>0.15</v>
      </c>
      <c r="G704" s="45"/>
      <c r="H704" s="45"/>
      <c r="I704" s="45"/>
      <c r="J704" s="45"/>
      <c r="K704" s="45"/>
      <c r="L704" s="45"/>
      <c r="M704" s="45"/>
      <c r="N704" s="45">
        <v>1.2037069076280013E-5</v>
      </c>
      <c r="O704" s="45"/>
      <c r="P704" s="45"/>
      <c r="Q704" s="45"/>
      <c r="R704" s="45">
        <v>2.6823552259119805</v>
      </c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</row>
    <row r="705" ht="15.75" customHeight="1">
      <c r="A705" s="45">
        <v>140.42667224408163</v>
      </c>
      <c r="B705" s="45"/>
      <c r="C705" s="45"/>
      <c r="D705" s="46"/>
      <c r="E705" s="46"/>
      <c r="F705" s="46">
        <v>0.316</v>
      </c>
      <c r="G705" s="45"/>
      <c r="H705" s="45"/>
      <c r="I705" s="45"/>
      <c r="J705" s="45">
        <v>8.875933018732272E-4</v>
      </c>
      <c r="K705" s="45"/>
      <c r="L705" s="45"/>
      <c r="M705" s="45"/>
      <c r="N705" s="45"/>
      <c r="O705" s="45"/>
      <c r="P705" s="45"/>
      <c r="Q705" s="45"/>
      <c r="R705" s="45">
        <v>19.281297794742414</v>
      </c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</row>
    <row r="706" ht="15.75" customHeight="1">
      <c r="A706" s="45">
        <v>141.45640042244804</v>
      </c>
      <c r="B706" s="45"/>
      <c r="C706" s="45"/>
      <c r="D706" s="46"/>
      <c r="E706" s="46"/>
      <c r="F706" s="46">
        <v>0.267</v>
      </c>
      <c r="G706" s="45"/>
      <c r="H706" s="45"/>
      <c r="I706" s="45"/>
      <c r="J706" s="45">
        <v>8.148993666561426E-4</v>
      </c>
      <c r="K706" s="45"/>
      <c r="L706" s="45"/>
      <c r="M706" s="45"/>
      <c r="N706" s="45">
        <v>0.0013852961041705913</v>
      </c>
      <c r="O706" s="45"/>
      <c r="P706" s="45"/>
      <c r="Q706" s="45"/>
      <c r="R706" s="45">
        <v>27.896273123548983</v>
      </c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</row>
    <row r="707" ht="15.75" customHeight="1">
      <c r="A707" s="45">
        <v>143.3124608041022</v>
      </c>
      <c r="B707" s="45"/>
      <c r="C707" s="45"/>
      <c r="D707" s="46"/>
      <c r="E707" s="46"/>
      <c r="F707" s="46">
        <v>0.211</v>
      </c>
      <c r="G707" s="45"/>
      <c r="H707" s="45"/>
      <c r="I707" s="45"/>
      <c r="J707" s="45">
        <v>8.59674733336144E-4</v>
      </c>
      <c r="K707" s="45"/>
      <c r="L707" s="45"/>
      <c r="M707" s="45"/>
      <c r="N707" s="45">
        <v>0.0014337793541043045</v>
      </c>
      <c r="O707" s="45"/>
      <c r="P707" s="45"/>
      <c r="Q707" s="45"/>
      <c r="R707" s="45">
        <v>31.94959736919769</v>
      </c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</row>
    <row r="708" ht="15.75" customHeight="1">
      <c r="A708" s="45">
        <v>144.26642588109934</v>
      </c>
      <c r="B708" s="45"/>
      <c r="C708" s="45"/>
      <c r="D708" s="46"/>
      <c r="E708" s="46"/>
      <c r="F708" s="46">
        <v>0.208</v>
      </c>
      <c r="G708" s="45"/>
      <c r="H708" s="45"/>
      <c r="I708" s="45"/>
      <c r="J708" s="45">
        <v>9.928438564646561E-4</v>
      </c>
      <c r="K708" s="45"/>
      <c r="L708" s="45"/>
      <c r="M708" s="45"/>
      <c r="N708" s="45">
        <v>0.001836298424273512</v>
      </c>
      <c r="O708" s="45"/>
      <c r="P708" s="45"/>
      <c r="Q708" s="45"/>
      <c r="R708" s="45">
        <v>71.38957157002854</v>
      </c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</row>
    <row r="709" ht="15.75" customHeight="1">
      <c r="A709" s="45">
        <v>144.9701381497401</v>
      </c>
      <c r="B709" s="45"/>
      <c r="C709" s="45"/>
      <c r="D709" s="46"/>
      <c r="E709" s="46"/>
      <c r="F709" s="46">
        <v>0.186</v>
      </c>
      <c r="G709" s="45"/>
      <c r="H709" s="45"/>
      <c r="I709" s="45"/>
      <c r="J709" s="45">
        <v>9.462947072838158E-4</v>
      </c>
      <c r="K709" s="45"/>
      <c r="L709" s="45"/>
      <c r="M709" s="45"/>
      <c r="N709" s="45">
        <v>0.0016809749654799783</v>
      </c>
      <c r="O709" s="45"/>
      <c r="P709" s="45"/>
      <c r="Q709" s="45"/>
      <c r="R709" s="45">
        <v>94.19828141205878</v>
      </c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</row>
    <row r="710" ht="15.75" customHeight="1">
      <c r="A710" s="45">
        <v>146.24417207169975</v>
      </c>
      <c r="B710" s="45"/>
      <c r="C710" s="45"/>
      <c r="D710" s="46"/>
      <c r="E710" s="46"/>
      <c r="F710" s="46">
        <v>0.18</v>
      </c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>
        <v>106.8962749811766</v>
      </c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</row>
    <row r="711" ht="15.75" customHeight="1">
      <c r="A711" s="45">
        <v>151.25085939846454</v>
      </c>
      <c r="B711" s="45"/>
      <c r="C711" s="45"/>
      <c r="D711" s="46"/>
      <c r="E711" s="46"/>
      <c r="F711" s="46">
        <v>0.165</v>
      </c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>
        <v>115.38916920467095</v>
      </c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</row>
    <row r="712" ht="15.75" customHeight="1">
      <c r="A712" s="45">
        <v>152.16951336159877</v>
      </c>
      <c r="B712" s="45"/>
      <c r="C712" s="45"/>
      <c r="D712" s="46"/>
      <c r="E712" s="46"/>
      <c r="F712" s="46">
        <v>0.175</v>
      </c>
      <c r="G712" s="45"/>
      <c r="H712" s="45"/>
      <c r="I712" s="45"/>
      <c r="J712" s="45">
        <v>6.653259391809471E-4</v>
      </c>
      <c r="K712" s="45"/>
      <c r="L712" s="45"/>
      <c r="M712" s="45"/>
      <c r="N712" s="45">
        <v>0.0011516419209749965</v>
      </c>
      <c r="O712" s="45"/>
      <c r="P712" s="45"/>
      <c r="Q712" s="45"/>
      <c r="R712" s="45">
        <v>128.63192059884037</v>
      </c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</row>
    <row r="713" ht="15.75" customHeight="1">
      <c r="A713" s="45">
        <v>153.46238773325103</v>
      </c>
      <c r="B713" s="45"/>
      <c r="C713" s="45"/>
      <c r="D713" s="46"/>
      <c r="E713" s="46"/>
      <c r="F713" s="46">
        <v>0.17</v>
      </c>
      <c r="G713" s="45"/>
      <c r="H713" s="45"/>
      <c r="I713" s="45"/>
      <c r="J713" s="45">
        <v>8.621520311951469E-4</v>
      </c>
      <c r="K713" s="45"/>
      <c r="L713" s="45"/>
      <c r="M713" s="45"/>
      <c r="N713" s="45">
        <v>0.0014763384918707048</v>
      </c>
      <c r="O713" s="45"/>
      <c r="P713" s="45"/>
      <c r="Q713" s="45"/>
      <c r="R713" s="45">
        <v>127.68879242788616</v>
      </c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</row>
    <row r="714" ht="15.75" customHeight="1">
      <c r="A714" s="45">
        <v>153.84046477538692</v>
      </c>
      <c r="B714" s="45"/>
      <c r="C714" s="45"/>
      <c r="D714" s="46"/>
      <c r="E714" s="46"/>
      <c r="F714" s="46">
        <v>0.188</v>
      </c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>
        <v>157.24671131663413</v>
      </c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</row>
    <row r="715" ht="15.75" customHeight="1">
      <c r="A715" s="45">
        <v>154.08804130736948</v>
      </c>
      <c r="B715" s="45"/>
      <c r="C715" s="45"/>
      <c r="D715" s="46"/>
      <c r="E715" s="46"/>
      <c r="F715" s="46">
        <v>0.192</v>
      </c>
      <c r="G715" s="45"/>
      <c r="H715" s="45"/>
      <c r="I715" s="45"/>
      <c r="J715" s="45">
        <v>6.767607249369121E-4</v>
      </c>
      <c r="K715" s="45"/>
      <c r="L715" s="45"/>
      <c r="M715" s="45"/>
      <c r="N715" s="45">
        <v>0.0011949583687570003</v>
      </c>
      <c r="O715" s="45"/>
      <c r="P715" s="45"/>
      <c r="Q715" s="45"/>
      <c r="R715" s="45">
        <v>184.203068701672</v>
      </c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</row>
    <row r="716" ht="15.75" customHeight="1">
      <c r="A716" s="45">
        <v>155.4612036519044</v>
      </c>
      <c r="B716" s="45"/>
      <c r="C716" s="45"/>
      <c r="D716" s="46"/>
      <c r="E716" s="46"/>
      <c r="F716" s="46">
        <v>0.178</v>
      </c>
      <c r="G716" s="45"/>
      <c r="H716" s="45"/>
      <c r="I716" s="45"/>
      <c r="J716" s="45">
        <v>7.056055392224059E-4</v>
      </c>
      <c r="K716" s="45"/>
      <c r="L716" s="45"/>
      <c r="M716" s="45"/>
      <c r="N716" s="45">
        <v>0.0012276525968809879</v>
      </c>
      <c r="O716" s="45"/>
      <c r="P716" s="45"/>
      <c r="Q716" s="45"/>
      <c r="R716" s="45">
        <v>187.26333165043326</v>
      </c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</row>
    <row r="717" ht="15.75" customHeight="1">
      <c r="A717" s="45">
        <v>150.38532582512</v>
      </c>
      <c r="B717" s="45"/>
      <c r="C717" s="45"/>
      <c r="D717" s="46"/>
      <c r="E717" s="46"/>
      <c r="F717" s="46">
        <v>0.172</v>
      </c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>
        <v>18.2048816390115</v>
      </c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</row>
    <row r="718" ht="15.75" customHeight="1">
      <c r="A718" s="45">
        <v>70.75884505375284</v>
      </c>
      <c r="B718" s="45"/>
      <c r="C718" s="45"/>
      <c r="D718" s="46"/>
      <c r="E718" s="46"/>
      <c r="F718" s="46">
        <v>0.197</v>
      </c>
      <c r="G718" s="45"/>
      <c r="H718" s="45"/>
      <c r="I718" s="45"/>
      <c r="J718" s="45">
        <v>0.001548599467403097</v>
      </c>
      <c r="K718" s="45"/>
      <c r="L718" s="45"/>
      <c r="M718" s="45"/>
      <c r="N718" s="45"/>
      <c r="O718" s="45"/>
      <c r="P718" s="45"/>
      <c r="Q718" s="45"/>
      <c r="R718" s="45">
        <v>14.671072097840023</v>
      </c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</row>
    <row r="719" ht="15.75" customHeight="1">
      <c r="A719" s="45">
        <v>70.7585472255704</v>
      </c>
      <c r="B719" s="45"/>
      <c r="C719" s="45"/>
      <c r="D719" s="46"/>
      <c r="E719" s="46"/>
      <c r="F719" s="46">
        <v>0.197</v>
      </c>
      <c r="G719" s="45"/>
      <c r="H719" s="45"/>
      <c r="I719" s="45"/>
      <c r="J719" s="45">
        <v>0.0014177766628528075</v>
      </c>
      <c r="K719" s="45"/>
      <c r="L719" s="45"/>
      <c r="M719" s="45"/>
      <c r="N719" s="45">
        <v>0.0055960939555430465</v>
      </c>
      <c r="O719" s="45"/>
      <c r="P719" s="45"/>
      <c r="Q719" s="45"/>
      <c r="R719" s="45">
        <v>13.46067951957611</v>
      </c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</row>
    <row r="720" ht="15.75" customHeight="1">
      <c r="A720" s="45">
        <v>70.25872275051312</v>
      </c>
      <c r="B720" s="45"/>
      <c r="C720" s="45"/>
      <c r="D720" s="46"/>
      <c r="E720" s="46"/>
      <c r="F720" s="46">
        <v>0.174</v>
      </c>
      <c r="G720" s="45"/>
      <c r="H720" s="45"/>
      <c r="I720" s="45"/>
      <c r="J720" s="45">
        <v>0.0014497030640871498</v>
      </c>
      <c r="K720" s="45"/>
      <c r="L720" s="45"/>
      <c r="M720" s="45"/>
      <c r="N720" s="45">
        <v>0.005177129255170571</v>
      </c>
      <c r="O720" s="45"/>
      <c r="P720" s="45"/>
      <c r="Q720" s="45"/>
      <c r="R720" s="45">
        <v>14.573541734980143</v>
      </c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</row>
    <row r="721" ht="15.75" customHeight="1">
      <c r="A721" s="45">
        <v>69.67863733220972</v>
      </c>
      <c r="B721" s="45"/>
      <c r="C721" s="45"/>
      <c r="D721" s="46"/>
      <c r="E721" s="46"/>
      <c r="F721" s="46">
        <v>0.155</v>
      </c>
      <c r="G721" s="45"/>
      <c r="H721" s="45"/>
      <c r="I721" s="45"/>
      <c r="J721" s="45">
        <v>0.0016038042496839824</v>
      </c>
      <c r="K721" s="45"/>
      <c r="L721" s="45"/>
      <c r="M721" s="45"/>
      <c r="N721" s="45">
        <v>0.005501956299283694</v>
      </c>
      <c r="O721" s="45"/>
      <c r="P721" s="45"/>
      <c r="Q721" s="45"/>
      <c r="R721" s="45">
        <v>16.854270751820863</v>
      </c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</row>
    <row r="722" ht="15.75" customHeight="1">
      <c r="A722" s="45">
        <v>70.4400150145677</v>
      </c>
      <c r="B722" s="45"/>
      <c r="C722" s="45"/>
      <c r="D722" s="46"/>
      <c r="E722" s="46"/>
      <c r="F722" s="46">
        <v>0.157</v>
      </c>
      <c r="G722" s="45"/>
      <c r="H722" s="45"/>
      <c r="I722" s="45"/>
      <c r="J722" s="45">
        <v>0.0014434242747427563</v>
      </c>
      <c r="K722" s="45"/>
      <c r="L722" s="45"/>
      <c r="M722" s="45"/>
      <c r="N722" s="45">
        <v>0.0049364562045317775</v>
      </c>
      <c r="O722" s="45"/>
      <c r="P722" s="45"/>
      <c r="Q722" s="45"/>
      <c r="R722" s="45">
        <v>22.402688322598713</v>
      </c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</row>
    <row r="723" ht="15.75" customHeight="1">
      <c r="A723" s="45">
        <v>70.2333971748649</v>
      </c>
      <c r="B723" s="45"/>
      <c r="C723" s="45"/>
      <c r="D723" s="46"/>
      <c r="E723" s="46"/>
      <c r="F723" s="46">
        <v>0.17</v>
      </c>
      <c r="G723" s="45"/>
      <c r="H723" s="45"/>
      <c r="I723" s="45"/>
      <c r="J723" s="45">
        <v>0.0015825235280598263</v>
      </c>
      <c r="K723" s="45"/>
      <c r="L723" s="45"/>
      <c r="M723" s="45"/>
      <c r="N723" s="45">
        <v>0.004047120943361757</v>
      </c>
      <c r="O723" s="45"/>
      <c r="P723" s="45"/>
      <c r="Q723" s="45"/>
      <c r="R723" s="45">
        <v>30.17248999652309</v>
      </c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</row>
    <row r="724" ht="15.75" customHeight="1">
      <c r="A724" s="45">
        <v>69.49286110496078</v>
      </c>
      <c r="B724" s="45"/>
      <c r="C724" s="45"/>
      <c r="D724" s="46"/>
      <c r="E724" s="46"/>
      <c r="F724" s="46">
        <v>0.179</v>
      </c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>
        <v>44.398867304487666</v>
      </c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</row>
    <row r="725" ht="15.75" customHeight="1">
      <c r="A725" s="45">
        <v>68.2115803227058</v>
      </c>
      <c r="B725" s="45"/>
      <c r="C725" s="45"/>
      <c r="D725" s="46"/>
      <c r="E725" s="46"/>
      <c r="F725" s="46">
        <v>0.191</v>
      </c>
      <c r="G725" s="45"/>
      <c r="H725" s="45"/>
      <c r="I725" s="45"/>
      <c r="J725" s="45">
        <v>0.001387361069904375</v>
      </c>
      <c r="K725" s="45"/>
      <c r="L725" s="45"/>
      <c r="M725" s="45"/>
      <c r="N725" s="45">
        <v>0.003493621197252208</v>
      </c>
      <c r="O725" s="45"/>
      <c r="P725" s="45"/>
      <c r="Q725" s="45"/>
      <c r="R725" s="45">
        <v>52.034598443526484</v>
      </c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</row>
    <row r="726" ht="15.75" customHeight="1">
      <c r="A726" s="45">
        <v>67.06136638962415</v>
      </c>
      <c r="B726" s="45"/>
      <c r="C726" s="45"/>
      <c r="D726" s="46"/>
      <c r="E726" s="46"/>
      <c r="F726" s="46">
        <v>0.198</v>
      </c>
      <c r="G726" s="45"/>
      <c r="H726" s="45"/>
      <c r="I726" s="45"/>
      <c r="J726" s="45">
        <v>0.0014788913188118395</v>
      </c>
      <c r="K726" s="45"/>
      <c r="L726" s="45"/>
      <c r="M726" s="45"/>
      <c r="N726" s="45">
        <v>0.004377549598239368</v>
      </c>
      <c r="O726" s="45"/>
      <c r="P726" s="45"/>
      <c r="Q726" s="45"/>
      <c r="R726" s="45">
        <v>54.54194102026736</v>
      </c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</row>
    <row r="727" ht="15.75" customHeight="1">
      <c r="A727" s="45">
        <v>66.71155663388531</v>
      </c>
      <c r="B727" s="45"/>
      <c r="C727" s="45"/>
      <c r="D727" s="46"/>
      <c r="E727" s="46"/>
      <c r="F727" s="46">
        <v>0.2</v>
      </c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>
        <v>94.54038133348766</v>
      </c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</row>
    <row r="728" ht="15.75" customHeight="1">
      <c r="A728" s="45">
        <v>66.27912134656596</v>
      </c>
      <c r="B728" s="45"/>
      <c r="C728" s="45"/>
      <c r="D728" s="46"/>
      <c r="E728" s="46"/>
      <c r="F728" s="46">
        <v>0.207</v>
      </c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>
        <v>193.8279849673207</v>
      </c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</row>
    <row r="729" ht="15.75" customHeight="1">
      <c r="A729" s="45">
        <v>65.43746627503393</v>
      </c>
      <c r="B729" s="45"/>
      <c r="C729" s="45"/>
      <c r="D729" s="46"/>
      <c r="E729" s="46"/>
      <c r="F729" s="46">
        <v>0.19</v>
      </c>
      <c r="G729" s="45"/>
      <c r="H729" s="45"/>
      <c r="I729" s="45"/>
      <c r="J729" s="45">
        <v>0.001375462252565249</v>
      </c>
      <c r="K729" s="45"/>
      <c r="L729" s="45"/>
      <c r="M729" s="45"/>
      <c r="N729" s="45">
        <v>0.003452102587581639</v>
      </c>
      <c r="O729" s="45"/>
      <c r="P729" s="45"/>
      <c r="Q729" s="45"/>
      <c r="R729" s="45">
        <v>281.4178986947201</v>
      </c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</row>
    <row r="730" ht="15.75" customHeight="1">
      <c r="A730" s="45">
        <v>75.79899696841687</v>
      </c>
      <c r="B730" s="45"/>
      <c r="C730" s="45"/>
      <c r="D730" s="46"/>
      <c r="E730" s="46"/>
      <c r="F730" s="46">
        <v>0.183</v>
      </c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>
        <v>17.145839027905474</v>
      </c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</row>
    <row r="731" ht="15.75" customHeight="1">
      <c r="A731" s="45">
        <v>5.16260759902009</v>
      </c>
      <c r="B731" s="45"/>
      <c r="C731" s="45"/>
      <c r="D731" s="46"/>
      <c r="E731" s="46"/>
      <c r="F731" s="46">
        <v>0.155</v>
      </c>
      <c r="G731" s="45"/>
      <c r="H731" s="45"/>
      <c r="I731" s="45"/>
      <c r="J731" s="45">
        <v>2.3227280813171262E-4</v>
      </c>
      <c r="K731" s="45"/>
      <c r="L731" s="45"/>
      <c r="M731" s="45"/>
      <c r="N731" s="45"/>
      <c r="O731" s="45"/>
      <c r="P731" s="45"/>
      <c r="Q731" s="45"/>
      <c r="R731" s="45">
        <v>2.5309972382218318</v>
      </c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</row>
    <row r="732" ht="15.75" customHeight="1">
      <c r="A732" s="45">
        <v>5.082113565028651</v>
      </c>
      <c r="B732" s="45"/>
      <c r="C732" s="45"/>
      <c r="D732" s="46"/>
      <c r="E732" s="46"/>
      <c r="F732" s="46">
        <v>0.158</v>
      </c>
      <c r="G732" s="45"/>
      <c r="H732" s="45"/>
      <c r="I732" s="45"/>
      <c r="J732" s="45">
        <v>2.244860616935666E-4</v>
      </c>
      <c r="K732" s="45"/>
      <c r="L732" s="45"/>
      <c r="M732" s="45"/>
      <c r="N732" s="45">
        <v>4.0985712778901176E-4</v>
      </c>
      <c r="O732" s="45"/>
      <c r="P732" s="45"/>
      <c r="Q732" s="45"/>
      <c r="R732" s="45">
        <v>2.255371084123816</v>
      </c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</row>
    <row r="733" ht="15.75" customHeight="1">
      <c r="A733" s="45">
        <v>5.015471492941825</v>
      </c>
      <c r="B733" s="45"/>
      <c r="C733" s="45"/>
      <c r="D733" s="46"/>
      <c r="E733" s="46"/>
      <c r="F733" s="46">
        <v>0.16</v>
      </c>
      <c r="G733" s="45"/>
      <c r="H733" s="45"/>
      <c r="I733" s="45"/>
      <c r="J733" s="45">
        <v>2.0929549617157577E-4</v>
      </c>
      <c r="K733" s="45"/>
      <c r="L733" s="45"/>
      <c r="M733" s="45"/>
      <c r="N733" s="45">
        <v>3.7595738984814173E-4</v>
      </c>
      <c r="O733" s="45"/>
      <c r="P733" s="45"/>
      <c r="Q733" s="45"/>
      <c r="R733" s="45">
        <v>2.794821599352682</v>
      </c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</row>
    <row r="734" ht="15.75" customHeight="1">
      <c r="A734" s="45">
        <v>4.959334565959502</v>
      </c>
      <c r="B734" s="45"/>
      <c r="C734" s="45"/>
      <c r="D734" s="46"/>
      <c r="E734" s="46"/>
      <c r="F734" s="46">
        <v>0.16</v>
      </c>
      <c r="G734" s="45"/>
      <c r="H734" s="45"/>
      <c r="I734" s="45"/>
      <c r="J734" s="45">
        <v>1.9735188227198725E-4</v>
      </c>
      <c r="K734" s="45"/>
      <c r="L734" s="45"/>
      <c r="M734" s="45"/>
      <c r="N734" s="45">
        <v>3.287781958633706E-4</v>
      </c>
      <c r="O734" s="45"/>
      <c r="P734" s="45"/>
      <c r="Q734" s="45"/>
      <c r="R734" s="45">
        <v>3.129535104374067</v>
      </c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</row>
    <row r="735" ht="15.75" customHeight="1">
      <c r="A735" s="45">
        <v>4.89610091663</v>
      </c>
      <c r="B735" s="45"/>
      <c r="C735" s="45"/>
      <c r="D735" s="46"/>
      <c r="E735" s="46"/>
      <c r="F735" s="46">
        <v>0.148</v>
      </c>
      <c r="G735" s="45"/>
      <c r="H735" s="45"/>
      <c r="I735" s="45"/>
      <c r="J735" s="45">
        <v>1.860199567988806E-4</v>
      </c>
      <c r="K735" s="45"/>
      <c r="L735" s="45"/>
      <c r="M735" s="45"/>
      <c r="N735" s="45">
        <v>3.3860997694626854E-4</v>
      </c>
      <c r="O735" s="45"/>
      <c r="P735" s="45"/>
      <c r="Q735" s="45"/>
      <c r="R735" s="45">
        <v>2.6199009914962903</v>
      </c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</row>
    <row r="736" ht="15.75" customHeight="1">
      <c r="A736" s="45">
        <v>4.850475004601063</v>
      </c>
      <c r="B736" s="45"/>
      <c r="C736" s="45"/>
      <c r="D736" s="46"/>
      <c r="E736" s="46"/>
      <c r="F736" s="46">
        <v>0.14</v>
      </c>
      <c r="G736" s="45"/>
      <c r="H736" s="45"/>
      <c r="I736" s="45"/>
      <c r="J736" s="45">
        <v>1.6475608375368753E-4</v>
      </c>
      <c r="K736" s="45"/>
      <c r="L736" s="45"/>
      <c r="M736" s="45"/>
      <c r="N736" s="45">
        <v>2.5922783514689045E-4</v>
      </c>
      <c r="O736" s="45"/>
      <c r="P736" s="45"/>
      <c r="Q736" s="45"/>
      <c r="R736" s="45">
        <v>3.06484419250198</v>
      </c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</row>
    <row r="737" ht="15.75" customHeight="1">
      <c r="A737" s="45">
        <v>4.800700419598052</v>
      </c>
      <c r="B737" s="45"/>
      <c r="C737" s="45"/>
      <c r="D737" s="46"/>
      <c r="E737" s="46"/>
      <c r="F737" s="46">
        <v>0.153</v>
      </c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>
        <v>3.618807960970569</v>
      </c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</row>
    <row r="738" ht="15.75" customHeight="1">
      <c r="A738" s="45">
        <v>4.762875536763484</v>
      </c>
      <c r="B738" s="45"/>
      <c r="C738" s="45"/>
      <c r="D738" s="46"/>
      <c r="E738" s="46"/>
      <c r="F738" s="46">
        <v>0.16</v>
      </c>
      <c r="G738" s="45"/>
      <c r="H738" s="45"/>
      <c r="I738" s="45"/>
      <c r="J738" s="45">
        <v>1.4673923661819835E-4</v>
      </c>
      <c r="K738" s="45"/>
      <c r="L738" s="45"/>
      <c r="M738" s="45"/>
      <c r="N738" s="45">
        <v>2.2898565625820543E-4</v>
      </c>
      <c r="O738" s="45"/>
      <c r="P738" s="45"/>
      <c r="Q738" s="45"/>
      <c r="R738" s="45">
        <v>4.967224193541924</v>
      </c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</row>
    <row r="739" ht="15.75" customHeight="1">
      <c r="A739" s="45">
        <v>4.724790402339483</v>
      </c>
      <c r="B739" s="45"/>
      <c r="C739" s="45"/>
      <c r="D739" s="46"/>
      <c r="E739" s="46"/>
      <c r="F739" s="46">
        <v>0.164</v>
      </c>
      <c r="G739" s="45"/>
      <c r="H739" s="45"/>
      <c r="I739" s="45"/>
      <c r="J739" s="45">
        <v>1.694413025549303E-4</v>
      </c>
      <c r="K739" s="45"/>
      <c r="L739" s="45"/>
      <c r="M739" s="45"/>
      <c r="N739" s="45">
        <v>3.219799455663461E-4</v>
      </c>
      <c r="O739" s="45"/>
      <c r="P739" s="45"/>
      <c r="Q739" s="45"/>
      <c r="R739" s="45">
        <v>4.354424757747498</v>
      </c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</row>
    <row r="740" ht="15.75" customHeight="1">
      <c r="A740" s="45">
        <v>4.674466253952221</v>
      </c>
      <c r="B740" s="45"/>
      <c r="C740" s="45"/>
      <c r="D740" s="46"/>
      <c r="E740" s="46"/>
      <c r="F740" s="46">
        <v>0.146</v>
      </c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>
        <v>5.525210094459587</v>
      </c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</row>
    <row r="741" ht="15.75" customHeight="1">
      <c r="A741" s="45">
        <v>4.633515844059813</v>
      </c>
      <c r="B741" s="45"/>
      <c r="C741" s="45"/>
      <c r="D741" s="46"/>
      <c r="E741" s="46"/>
      <c r="F741" s="46">
        <v>0.13</v>
      </c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>
        <v>5.3577585718233145</v>
      </c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</row>
    <row r="742" ht="15.75" customHeight="1">
      <c r="A742" s="45">
        <v>4.580830080187017</v>
      </c>
      <c r="B742" s="45"/>
      <c r="C742" s="45"/>
      <c r="D742" s="46"/>
      <c r="E742" s="46"/>
      <c r="F742" s="46">
        <v>0.133</v>
      </c>
      <c r="G742" s="45"/>
      <c r="H742" s="45"/>
      <c r="I742" s="45"/>
      <c r="J742" s="45">
        <v>1.4579622060823438E-4</v>
      </c>
      <c r="K742" s="45"/>
      <c r="L742" s="45"/>
      <c r="M742" s="45"/>
      <c r="N742" s="45">
        <v>2.5695662716934095E-4</v>
      </c>
      <c r="O742" s="45"/>
      <c r="P742" s="45"/>
      <c r="Q742" s="45"/>
      <c r="R742" s="45">
        <v>5.358919343984494</v>
      </c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</row>
    <row r="743" ht="15.75" customHeight="1">
      <c r="A743" s="45">
        <v>5.3548225223180586</v>
      </c>
      <c r="B743" s="45"/>
      <c r="C743" s="45"/>
      <c r="D743" s="46"/>
      <c r="E743" s="46"/>
      <c r="F743" s="46">
        <v>0.13</v>
      </c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>
        <v>3.557851515446458</v>
      </c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</row>
    <row r="744" ht="15.75" customHeight="1">
      <c r="A744" s="45">
        <v>1706.676441930286</v>
      </c>
      <c r="B744" s="45"/>
      <c r="C744" s="45"/>
      <c r="D744" s="46"/>
      <c r="E744" s="46"/>
      <c r="F744" s="46">
        <v>0.16</v>
      </c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</row>
    <row r="745" ht="15.75" customHeight="1">
      <c r="A745" s="45">
        <v>1658.3936753807723</v>
      </c>
      <c r="B745" s="45"/>
      <c r="C745" s="45"/>
      <c r="D745" s="46"/>
      <c r="E745" s="46"/>
      <c r="F745" s="46">
        <v>0.158</v>
      </c>
      <c r="G745" s="45"/>
      <c r="H745" s="45"/>
      <c r="I745" s="45"/>
      <c r="J745" s="45"/>
      <c r="K745" s="45"/>
      <c r="L745" s="45"/>
      <c r="M745" s="45"/>
      <c r="N745" s="45">
        <v>7.970524099556358E-4</v>
      </c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</row>
    <row r="746" ht="15.75" customHeight="1">
      <c r="A746" s="45">
        <v>1620.916441563119</v>
      </c>
      <c r="B746" s="45"/>
      <c r="C746" s="45"/>
      <c r="D746" s="46"/>
      <c r="E746" s="46"/>
      <c r="F746" s="46">
        <v>0.153</v>
      </c>
      <c r="G746" s="45"/>
      <c r="H746" s="45"/>
      <c r="I746" s="45"/>
      <c r="J746" s="45"/>
      <c r="K746" s="45"/>
      <c r="L746" s="45"/>
      <c r="M746" s="45"/>
      <c r="N746" s="45">
        <v>6.311011173247802E-4</v>
      </c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</row>
    <row r="747" ht="15.75" customHeight="1">
      <c r="A747" s="45">
        <v>1577.5098021274885</v>
      </c>
      <c r="B747" s="45"/>
      <c r="C747" s="45"/>
      <c r="D747" s="46"/>
      <c r="E747" s="46"/>
      <c r="F747" s="46">
        <v>0.15</v>
      </c>
      <c r="G747" s="45"/>
      <c r="H747" s="45"/>
      <c r="I747" s="45"/>
      <c r="J747" s="45"/>
      <c r="K747" s="45"/>
      <c r="L747" s="45"/>
      <c r="M747" s="45"/>
      <c r="N747" s="45">
        <v>6.657274965964288E-4</v>
      </c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</row>
    <row r="748" ht="15.75" customHeight="1">
      <c r="A748" s="45">
        <v>1540.5054680305097</v>
      </c>
      <c r="B748" s="45"/>
      <c r="C748" s="45"/>
      <c r="D748" s="46"/>
      <c r="E748" s="46"/>
      <c r="F748" s="46">
        <v>0.15</v>
      </c>
      <c r="G748" s="45"/>
      <c r="H748" s="45"/>
      <c r="I748" s="45"/>
      <c r="J748" s="45"/>
      <c r="K748" s="45"/>
      <c r="L748" s="45"/>
      <c r="M748" s="45"/>
      <c r="N748" s="45">
        <v>6.426646289995495E-4</v>
      </c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</row>
    <row r="749" ht="15.75" customHeight="1">
      <c r="A749" s="45">
        <v>1527.1463907519592</v>
      </c>
      <c r="B749" s="45"/>
      <c r="C749" s="45"/>
      <c r="D749" s="46"/>
      <c r="E749" s="46"/>
      <c r="F749" s="46">
        <v>0.14</v>
      </c>
      <c r="G749" s="45"/>
      <c r="H749" s="45"/>
      <c r="I749" s="45"/>
      <c r="J749" s="45">
        <v>3.666041636617145E-4</v>
      </c>
      <c r="K749" s="45"/>
      <c r="L749" s="45"/>
      <c r="M749" s="45"/>
      <c r="N749" s="45">
        <v>5.889706235876725E-4</v>
      </c>
      <c r="O749" s="45"/>
      <c r="P749" s="45"/>
      <c r="Q749" s="45"/>
      <c r="R749" s="45">
        <v>33.054473772777534</v>
      </c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</row>
    <row r="750" ht="15.75" customHeight="1">
      <c r="A750" s="45">
        <v>1498.5600774252428</v>
      </c>
      <c r="B750" s="45"/>
      <c r="C750" s="45"/>
      <c r="D750" s="46"/>
      <c r="E750" s="46"/>
      <c r="F750" s="46">
        <v>0.14</v>
      </c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>
        <v>38.27103250829819</v>
      </c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</row>
    <row r="751" ht="15.75" customHeight="1">
      <c r="A751" s="45">
        <v>1491.274896374966</v>
      </c>
      <c r="B751" s="45"/>
      <c r="C751" s="45"/>
      <c r="D751" s="46"/>
      <c r="E751" s="46"/>
      <c r="F751" s="46">
        <v>0.14</v>
      </c>
      <c r="G751" s="45"/>
      <c r="H751" s="45"/>
      <c r="I751" s="45"/>
      <c r="J751" s="45"/>
      <c r="K751" s="45"/>
      <c r="L751" s="45"/>
      <c r="M751" s="45"/>
      <c r="N751" s="45">
        <v>5.46117293858781E-4</v>
      </c>
      <c r="O751" s="45"/>
      <c r="P751" s="45"/>
      <c r="Q751" s="45"/>
      <c r="R751" s="45">
        <v>95.35381321343796</v>
      </c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</row>
    <row r="752" ht="15.75" customHeight="1">
      <c r="A752" s="45">
        <v>1467.1031294088925</v>
      </c>
      <c r="B752" s="45"/>
      <c r="C752" s="45"/>
      <c r="D752" s="46"/>
      <c r="E752" s="46"/>
      <c r="F752" s="46">
        <v>0.138</v>
      </c>
      <c r="G752" s="45"/>
      <c r="H752" s="45"/>
      <c r="I752" s="45"/>
      <c r="J752" s="45">
        <v>2.994853394119868E-4</v>
      </c>
      <c r="K752" s="45"/>
      <c r="L752" s="45"/>
      <c r="M752" s="45"/>
      <c r="N752" s="45">
        <v>5.563898248791414E-4</v>
      </c>
      <c r="O752" s="45"/>
      <c r="P752" s="45"/>
      <c r="Q752" s="45"/>
      <c r="R752" s="45">
        <v>48.25830113747654</v>
      </c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</row>
    <row r="753" ht="15.75" customHeight="1">
      <c r="A753" s="45">
        <v>1458.9784263375266</v>
      </c>
      <c r="B753" s="45"/>
      <c r="C753" s="45"/>
      <c r="D753" s="46"/>
      <c r="E753" s="46"/>
      <c r="F753" s="46">
        <v>0.138</v>
      </c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>
        <v>59.97720866070893</v>
      </c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</row>
    <row r="754" ht="15.75" customHeight="1">
      <c r="A754" s="45">
        <v>1450.2439579451873</v>
      </c>
      <c r="B754" s="45"/>
      <c r="C754" s="45"/>
      <c r="D754" s="46"/>
      <c r="E754" s="46"/>
      <c r="F754" s="46">
        <v>0.14</v>
      </c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>
        <v>79.51425018747541</v>
      </c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</row>
    <row r="755" ht="15.75" customHeight="1">
      <c r="A755" s="45">
        <v>1428.3655957898256</v>
      </c>
      <c r="B755" s="45"/>
      <c r="C755" s="45"/>
      <c r="D755" s="46"/>
      <c r="E755" s="46"/>
      <c r="F755" s="46">
        <v>0.14</v>
      </c>
      <c r="G755" s="45"/>
      <c r="H755" s="45"/>
      <c r="I755" s="45"/>
      <c r="J755" s="45">
        <v>2.426458099112725E-4</v>
      </c>
      <c r="K755" s="45"/>
      <c r="L755" s="45"/>
      <c r="M755" s="45"/>
      <c r="N755" s="45">
        <v>4.1519394140373297E-4</v>
      </c>
      <c r="O755" s="45"/>
      <c r="P755" s="45"/>
      <c r="Q755" s="45"/>
      <c r="R755" s="45">
        <v>95.71029168722416</v>
      </c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</row>
    <row r="756" ht="15.75" customHeight="1">
      <c r="A756" s="45">
        <v>1882.4132967130327</v>
      </c>
      <c r="B756" s="45"/>
      <c r="C756" s="45"/>
      <c r="D756" s="46"/>
      <c r="E756" s="46"/>
      <c r="F756" s="46">
        <v>0.14</v>
      </c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</row>
    <row r="757" ht="15.75" customHeight="1">
      <c r="A757" s="45">
        <v>3814.804086531373</v>
      </c>
      <c r="B757" s="45"/>
      <c r="C757" s="45"/>
      <c r="D757" s="46"/>
      <c r="E757" s="46"/>
      <c r="F757" s="46">
        <v>0.055</v>
      </c>
      <c r="G757" s="45"/>
      <c r="H757" s="45"/>
      <c r="I757" s="45"/>
      <c r="J757" s="45">
        <v>0.011300034796558089</v>
      </c>
      <c r="K757" s="45"/>
      <c r="L757" s="45"/>
      <c r="M757" s="45"/>
      <c r="N757" s="45"/>
      <c r="O757" s="45"/>
      <c r="P757" s="45"/>
      <c r="Q757" s="45"/>
      <c r="R757" s="45">
        <v>1344.6805499035722</v>
      </c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</row>
    <row r="758" ht="15.75" customHeight="1">
      <c r="A758" s="45">
        <v>3736.212836345686</v>
      </c>
      <c r="B758" s="45"/>
      <c r="C758" s="45"/>
      <c r="D758" s="46"/>
      <c r="E758" s="46"/>
      <c r="F758" s="46">
        <v>0.055</v>
      </c>
      <c r="G758" s="45"/>
      <c r="H758" s="45"/>
      <c r="I758" s="45"/>
      <c r="J758" s="45">
        <v>0.009353159722522928</v>
      </c>
      <c r="K758" s="45"/>
      <c r="L758" s="45"/>
      <c r="M758" s="45"/>
      <c r="N758" s="45">
        <v>0.02644288365997223</v>
      </c>
      <c r="O758" s="45"/>
      <c r="P758" s="45"/>
      <c r="Q758" s="45"/>
      <c r="R758" s="45">
        <v>1148.9375214704091</v>
      </c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</row>
    <row r="759" ht="15.75" customHeight="1">
      <c r="A759" s="45">
        <v>3663.3408520878047</v>
      </c>
      <c r="B759" s="45"/>
      <c r="C759" s="45"/>
      <c r="D759" s="46"/>
      <c r="E759" s="46"/>
      <c r="F759" s="46">
        <v>0.055</v>
      </c>
      <c r="G759" s="45"/>
      <c r="H759" s="45"/>
      <c r="I759" s="45"/>
      <c r="J759" s="45">
        <v>0.00860457685445173</v>
      </c>
      <c r="K759" s="45"/>
      <c r="L759" s="45"/>
      <c r="M759" s="45"/>
      <c r="N759" s="45">
        <v>0.025714762377385486</v>
      </c>
      <c r="O759" s="45"/>
      <c r="P759" s="45"/>
      <c r="Q759" s="45"/>
      <c r="R759" s="45">
        <v>1326.1736919940392</v>
      </c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</row>
    <row r="760" ht="15.75" customHeight="1">
      <c r="A760" s="45">
        <v>3591.842299132199</v>
      </c>
      <c r="B760" s="45"/>
      <c r="C760" s="45"/>
      <c r="D760" s="46"/>
      <c r="E760" s="46"/>
      <c r="F760" s="46">
        <v>0.055</v>
      </c>
      <c r="G760" s="45"/>
      <c r="H760" s="45"/>
      <c r="I760" s="45"/>
      <c r="J760" s="45">
        <v>0.009817154798958972</v>
      </c>
      <c r="K760" s="45"/>
      <c r="L760" s="45"/>
      <c r="M760" s="45"/>
      <c r="N760" s="45">
        <v>0.02933228380502055</v>
      </c>
      <c r="O760" s="45"/>
      <c r="P760" s="45"/>
      <c r="Q760" s="45"/>
      <c r="R760" s="45">
        <v>1058.767118351871</v>
      </c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</row>
    <row r="761" ht="15.75" customHeight="1">
      <c r="A761" s="45">
        <v>3543.563492516618</v>
      </c>
      <c r="B761" s="45"/>
      <c r="C761" s="45"/>
      <c r="D761" s="46"/>
      <c r="E761" s="46"/>
      <c r="F761" s="46">
        <v>0.055</v>
      </c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>
        <v>1016.815518671071</v>
      </c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</row>
    <row r="762" ht="15.75" customHeight="1">
      <c r="A762" s="45">
        <v>3515.794989017793</v>
      </c>
      <c r="B762" s="45"/>
      <c r="C762" s="45"/>
      <c r="D762" s="46"/>
      <c r="E762" s="46"/>
      <c r="F762" s="46">
        <v>0.055</v>
      </c>
      <c r="G762" s="45"/>
      <c r="H762" s="45"/>
      <c r="I762" s="45"/>
      <c r="J762" s="45">
        <v>0.008612292065322113</v>
      </c>
      <c r="K762" s="45"/>
      <c r="L762" s="45"/>
      <c r="M762" s="45"/>
      <c r="N762" s="45">
        <v>0.027157943618443703</v>
      </c>
      <c r="O762" s="45"/>
      <c r="P762" s="45"/>
      <c r="Q762" s="45"/>
      <c r="R762" s="45">
        <v>1088.8798148904314</v>
      </c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</row>
    <row r="763" ht="15.75" customHeight="1">
      <c r="A763" s="45">
        <v>3455.2603109270135</v>
      </c>
      <c r="B763" s="45"/>
      <c r="C763" s="45"/>
      <c r="D763" s="46"/>
      <c r="E763" s="46"/>
      <c r="F763" s="46">
        <v>0.055</v>
      </c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>
        <v>1127.3070469798658</v>
      </c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</row>
    <row r="764" ht="15.75" customHeight="1">
      <c r="A764" s="45">
        <v>3397.140197465575</v>
      </c>
      <c r="B764" s="45"/>
      <c r="C764" s="45"/>
      <c r="D764" s="46"/>
      <c r="E764" s="46"/>
      <c r="F764" s="46">
        <v>0.055</v>
      </c>
      <c r="G764" s="45"/>
      <c r="H764" s="45"/>
      <c r="I764" s="45"/>
      <c r="J764" s="45">
        <v>0.006146637905040243</v>
      </c>
      <c r="K764" s="45"/>
      <c r="L764" s="45"/>
      <c r="M764" s="45"/>
      <c r="N764" s="45">
        <v>0.016821427927126903</v>
      </c>
      <c r="O764" s="45"/>
      <c r="P764" s="45"/>
      <c r="Q764" s="45"/>
      <c r="R764" s="45">
        <v>1182.937860970009</v>
      </c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</row>
    <row r="765" ht="15.75" customHeight="1">
      <c r="A765" s="45">
        <v>3358.0741962474644</v>
      </c>
      <c r="B765" s="45"/>
      <c r="C765" s="45"/>
      <c r="D765" s="46"/>
      <c r="E765" s="46"/>
      <c r="F765" s="46">
        <v>0.055</v>
      </c>
      <c r="G765" s="45"/>
      <c r="H765" s="45"/>
      <c r="I765" s="45"/>
      <c r="J765" s="45">
        <v>0.006351419878296146</v>
      </c>
      <c r="K765" s="45"/>
      <c r="L765" s="45"/>
      <c r="M765" s="45"/>
      <c r="N765" s="45">
        <v>0.013582657200811359</v>
      </c>
      <c r="O765" s="45"/>
      <c r="P765" s="45"/>
      <c r="Q765" s="45"/>
      <c r="R765" s="45">
        <v>1209.4320486815416</v>
      </c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</row>
    <row r="766" ht="15.75" customHeight="1">
      <c r="A766" s="45">
        <v>3326.0911004096674</v>
      </c>
      <c r="B766" s="45"/>
      <c r="C766" s="45"/>
      <c r="D766" s="46"/>
      <c r="E766" s="46"/>
      <c r="F766" s="46">
        <v>0.055</v>
      </c>
      <c r="G766" s="45"/>
      <c r="H766" s="45"/>
      <c r="I766" s="45"/>
      <c r="J766" s="45">
        <v>0.007868806622579381</v>
      </c>
      <c r="K766" s="45"/>
      <c r="L766" s="45"/>
      <c r="M766" s="45"/>
      <c r="N766" s="45">
        <v>0.012037876121217568</v>
      </c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</row>
    <row r="767" ht="15.75" customHeight="1">
      <c r="A767" s="45">
        <v>3292.645727555398</v>
      </c>
      <c r="B767" s="45"/>
      <c r="C767" s="45"/>
      <c r="D767" s="46"/>
      <c r="E767" s="46"/>
      <c r="F767" s="46">
        <v>0.055</v>
      </c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</row>
    <row r="768" ht="15.75" customHeight="1">
      <c r="A768" s="45">
        <v>3268.5182030768633</v>
      </c>
      <c r="B768" s="45"/>
      <c r="C768" s="45"/>
      <c r="D768" s="46"/>
      <c r="E768" s="46"/>
      <c r="F768" s="46">
        <v>0.055</v>
      </c>
      <c r="G768" s="45"/>
      <c r="H768" s="45"/>
      <c r="I768" s="45"/>
      <c r="J768" s="45">
        <v>0.005569598144761036</v>
      </c>
      <c r="K768" s="45"/>
      <c r="L768" s="45"/>
      <c r="M768" s="45"/>
      <c r="N768" s="45">
        <v>0.013004623542710763</v>
      </c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</row>
    <row r="769" ht="15.75" customHeight="1">
      <c r="A769" s="45">
        <v>4066.675456071561</v>
      </c>
      <c r="B769" s="45"/>
      <c r="C769" s="45"/>
      <c r="D769" s="46"/>
      <c r="E769" s="46"/>
      <c r="F769" s="46">
        <v>0.055</v>
      </c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</row>
    <row r="770" ht="15.75" customHeight="1">
      <c r="A770" s="45">
        <v>129.45152601072465</v>
      </c>
      <c r="B770" s="45"/>
      <c r="C770" s="45"/>
      <c r="D770" s="46"/>
      <c r="E770" s="46"/>
      <c r="F770" s="46"/>
      <c r="G770" s="45"/>
      <c r="H770" s="45"/>
      <c r="I770" s="45"/>
      <c r="J770" s="45">
        <v>4.275777292696158E-4</v>
      </c>
      <c r="K770" s="45"/>
      <c r="L770" s="45"/>
      <c r="M770" s="45"/>
      <c r="N770" s="45"/>
      <c r="O770" s="45"/>
      <c r="P770" s="45"/>
      <c r="Q770" s="45"/>
      <c r="R770" s="45">
        <v>4.730374278437527</v>
      </c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</row>
    <row r="771" ht="15.75" customHeight="1">
      <c r="A771" s="45">
        <v>128.08325202827277</v>
      </c>
      <c r="B771" s="45"/>
      <c r="C771" s="45"/>
      <c r="D771" s="46"/>
      <c r="E771" s="46"/>
      <c r="F771" s="46"/>
      <c r="G771" s="45"/>
      <c r="H771" s="45"/>
      <c r="I771" s="45"/>
      <c r="J771" s="45">
        <v>3.9529995902224947E-4</v>
      </c>
      <c r="K771" s="45"/>
      <c r="L771" s="45"/>
      <c r="M771" s="45"/>
      <c r="N771" s="45">
        <v>3.2889208374064545E-4</v>
      </c>
      <c r="O771" s="45"/>
      <c r="P771" s="45"/>
      <c r="Q771" s="45"/>
      <c r="R771" s="45">
        <v>5.035668267799356</v>
      </c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</row>
    <row r="772" ht="15.75" customHeight="1">
      <c r="A772" s="45">
        <v>126.07245030662106</v>
      </c>
      <c r="B772" s="45"/>
      <c r="C772" s="45"/>
      <c r="D772" s="46"/>
      <c r="E772" s="46"/>
      <c r="F772" s="46"/>
      <c r="G772" s="45"/>
      <c r="H772" s="45"/>
      <c r="I772" s="45"/>
      <c r="J772" s="45">
        <v>3.793768370146236E-4</v>
      </c>
      <c r="K772" s="45"/>
      <c r="L772" s="45"/>
      <c r="M772" s="45"/>
      <c r="N772" s="45">
        <v>3.132738829393224E-4</v>
      </c>
      <c r="O772" s="45"/>
      <c r="P772" s="45"/>
      <c r="Q772" s="45"/>
      <c r="R772" s="45">
        <v>4.638803794757981</v>
      </c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</row>
    <row r="773" ht="15.75" customHeight="1">
      <c r="A773" s="45">
        <v>125.09723967339616</v>
      </c>
      <c r="B773" s="45"/>
      <c r="C773" s="45"/>
      <c r="D773" s="46"/>
      <c r="E773" s="46"/>
      <c r="F773" s="46"/>
      <c r="G773" s="45"/>
      <c r="H773" s="45"/>
      <c r="I773" s="45"/>
      <c r="J773" s="45">
        <v>2.672368124260707E-4</v>
      </c>
      <c r="K773" s="45"/>
      <c r="L773" s="45"/>
      <c r="M773" s="45"/>
      <c r="N773" s="45">
        <v>3.02295483606611E-4</v>
      </c>
      <c r="O773" s="45"/>
      <c r="P773" s="45"/>
      <c r="Q773" s="45"/>
      <c r="R773" s="45">
        <v>6.083934261265127</v>
      </c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</row>
    <row r="774" ht="15.75" customHeight="1">
      <c r="A774" s="45">
        <v>124.29242632608847</v>
      </c>
      <c r="B774" s="45"/>
      <c r="C774" s="45"/>
      <c r="D774" s="46"/>
      <c r="E774" s="46"/>
      <c r="F774" s="46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>
        <v>10.257236517798477</v>
      </c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</row>
    <row r="775" ht="15.75" customHeight="1">
      <c r="A775" s="45">
        <v>122.59767965513085</v>
      </c>
      <c r="B775" s="45"/>
      <c r="C775" s="45"/>
      <c r="D775" s="46"/>
      <c r="E775" s="46"/>
      <c r="F775" s="46"/>
      <c r="G775" s="45"/>
      <c r="H775" s="45"/>
      <c r="I775" s="45"/>
      <c r="J775" s="45">
        <v>2.568783569582239E-4</v>
      </c>
      <c r="K775" s="45"/>
      <c r="L775" s="45"/>
      <c r="M775" s="45"/>
      <c r="N775" s="45">
        <v>2.5702590340104877E-4</v>
      </c>
      <c r="O775" s="45"/>
      <c r="P775" s="45"/>
      <c r="Q775" s="45"/>
      <c r="R775" s="45">
        <v>12.984086968594887</v>
      </c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</row>
    <row r="776" ht="15.75" customHeight="1">
      <c r="A776" s="45">
        <v>121.74695038032229</v>
      </c>
      <c r="B776" s="45"/>
      <c r="C776" s="45"/>
      <c r="D776" s="46"/>
      <c r="E776" s="46"/>
      <c r="F776" s="46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>
        <v>14.11187428385875</v>
      </c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</row>
    <row r="777" ht="15.75" customHeight="1">
      <c r="A777" s="45">
        <v>120.13076745067866</v>
      </c>
      <c r="B777" s="45"/>
      <c r="C777" s="45"/>
      <c r="D777" s="46"/>
      <c r="E777" s="46"/>
      <c r="F777" s="46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>
        <v>12.912002265625997</v>
      </c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</row>
    <row r="778" ht="15.75" customHeight="1">
      <c r="A778" s="45">
        <v>118.59589358907964</v>
      </c>
      <c r="B778" s="45"/>
      <c r="C778" s="45"/>
      <c r="D778" s="46"/>
      <c r="E778" s="46"/>
      <c r="F778" s="46"/>
      <c r="G778" s="45"/>
      <c r="H778" s="45"/>
      <c r="I778" s="45"/>
      <c r="J778" s="45">
        <v>2.909314578918251E-4</v>
      </c>
      <c r="K778" s="45"/>
      <c r="L778" s="45"/>
      <c r="M778" s="45"/>
      <c r="N778" s="45">
        <v>1.6826655401762911E-4</v>
      </c>
      <c r="O778" s="45"/>
      <c r="P778" s="45"/>
      <c r="Q778" s="45"/>
      <c r="R778" s="45">
        <v>11.524137943224178</v>
      </c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</row>
    <row r="779" ht="15.75" customHeight="1">
      <c r="A779" s="45">
        <v>117.22979595237875</v>
      </c>
      <c r="B779" s="45"/>
      <c r="C779" s="45"/>
      <c r="D779" s="46"/>
      <c r="E779" s="46"/>
      <c r="F779" s="46"/>
      <c r="G779" s="45"/>
      <c r="H779" s="45"/>
      <c r="I779" s="45"/>
      <c r="J779" s="45">
        <v>2.3870633280452235E-4</v>
      </c>
      <c r="K779" s="45"/>
      <c r="L779" s="45"/>
      <c r="M779" s="45"/>
      <c r="N779" s="45">
        <v>2.088419359619618E-4</v>
      </c>
      <c r="O779" s="45"/>
      <c r="P779" s="45"/>
      <c r="Q779" s="45"/>
      <c r="R779" s="45">
        <v>18.65654627926859</v>
      </c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</row>
    <row r="780" ht="15.75" customHeight="1">
      <c r="A780" s="45">
        <v>115.30368717710738</v>
      </c>
      <c r="B780" s="45"/>
      <c r="C780" s="45"/>
      <c r="D780" s="46"/>
      <c r="E780" s="46"/>
      <c r="F780" s="46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>
        <v>22.799065197247515</v>
      </c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</row>
    <row r="781" ht="15.75" customHeight="1">
      <c r="A781" s="45">
        <v>113.534757773579</v>
      </c>
      <c r="B781" s="45"/>
      <c r="C781" s="45"/>
      <c r="D781" s="46"/>
      <c r="E781" s="46"/>
      <c r="F781" s="46"/>
      <c r="G781" s="45"/>
      <c r="H781" s="45"/>
      <c r="I781" s="45"/>
      <c r="J781" s="45">
        <v>2.2799062957839695E-4</v>
      </c>
      <c r="K781" s="45"/>
      <c r="L781" s="45"/>
      <c r="M781" s="45"/>
      <c r="N781" s="45">
        <v>1.645515137057418E-4</v>
      </c>
      <c r="O781" s="45"/>
      <c r="P781" s="45"/>
      <c r="Q781" s="45"/>
      <c r="R781" s="45">
        <v>25.69856019443719</v>
      </c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</row>
    <row r="782" ht="15.75" customHeight="1">
      <c r="A782" s="45">
        <v>138.93018096975743</v>
      </c>
      <c r="B782" s="45"/>
      <c r="C782" s="45"/>
      <c r="D782" s="46"/>
      <c r="E782" s="46"/>
      <c r="F782" s="46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>
        <v>4.254319627524499</v>
      </c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</row>
    <row r="783" ht="15.75" customHeight="1">
      <c r="A783" s="45">
        <v>1.8258155458583953</v>
      </c>
      <c r="B783" s="45"/>
      <c r="C783" s="45"/>
      <c r="D783" s="46"/>
      <c r="E783" s="46"/>
      <c r="F783" s="46">
        <v>0.059</v>
      </c>
      <c r="G783" s="45"/>
      <c r="H783" s="45"/>
      <c r="I783" s="45"/>
      <c r="J783" s="45">
        <v>0.0021446931635019854</v>
      </c>
      <c r="K783" s="45"/>
      <c r="L783" s="45"/>
      <c r="M783" s="45"/>
      <c r="N783" s="45"/>
      <c r="O783" s="45"/>
      <c r="P783" s="45"/>
      <c r="Q783" s="45"/>
      <c r="R783" s="45">
        <v>11.787553563706412</v>
      </c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</row>
    <row r="784" ht="15.75" customHeight="1">
      <c r="A784" s="45">
        <v>1.818335110121837</v>
      </c>
      <c r="B784" s="45"/>
      <c r="C784" s="45"/>
      <c r="D784" s="46"/>
      <c r="E784" s="46"/>
      <c r="F784" s="46">
        <v>0.059</v>
      </c>
      <c r="G784" s="45"/>
      <c r="H784" s="45"/>
      <c r="I784" s="45"/>
      <c r="J784" s="45">
        <v>0.001965581849422056</v>
      </c>
      <c r="K784" s="45"/>
      <c r="L784" s="45"/>
      <c r="M784" s="45"/>
      <c r="N784" s="45">
        <v>0.0064721118400499844</v>
      </c>
      <c r="O784" s="45"/>
      <c r="P784" s="45"/>
      <c r="Q784" s="45"/>
      <c r="R784" s="45">
        <v>13.088878475476413</v>
      </c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</row>
    <row r="785" ht="15.75" customHeight="1">
      <c r="A785" s="45">
        <v>1.809225075287178</v>
      </c>
      <c r="B785" s="45"/>
      <c r="C785" s="45"/>
      <c r="D785" s="46"/>
      <c r="E785" s="46"/>
      <c r="F785" s="46">
        <v>0.053</v>
      </c>
      <c r="G785" s="45"/>
      <c r="H785" s="45"/>
      <c r="I785" s="45"/>
      <c r="J785" s="45">
        <v>0.0017744000310462589</v>
      </c>
      <c r="K785" s="45"/>
      <c r="L785" s="45"/>
      <c r="M785" s="45"/>
      <c r="N785" s="45">
        <v>0.005970359360447066</v>
      </c>
      <c r="O785" s="45"/>
      <c r="P785" s="45"/>
      <c r="Q785" s="45"/>
      <c r="R785" s="45">
        <v>12.974231605091587</v>
      </c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</row>
    <row r="786" ht="15.75" customHeight="1">
      <c r="A786" s="45">
        <v>1.817527584437629</v>
      </c>
      <c r="B786" s="45"/>
      <c r="C786" s="45"/>
      <c r="D786" s="46"/>
      <c r="E786" s="46"/>
      <c r="F786" s="46">
        <v>0.053</v>
      </c>
      <c r="G786" s="45"/>
      <c r="H786" s="45"/>
      <c r="I786" s="45"/>
      <c r="J786" s="45">
        <v>0.0016363358601932758</v>
      </c>
      <c r="K786" s="45"/>
      <c r="L786" s="45"/>
      <c r="M786" s="45"/>
      <c r="N786" s="45">
        <v>0.00542826919738441</v>
      </c>
      <c r="O786" s="45"/>
      <c r="P786" s="45"/>
      <c r="Q786" s="45"/>
      <c r="R786" s="45">
        <v>16.48052774723685</v>
      </c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</row>
    <row r="787" ht="15.75" customHeight="1">
      <c r="A787" s="45">
        <v>1.8095314200902035</v>
      </c>
      <c r="B787" s="45"/>
      <c r="C787" s="45"/>
      <c r="D787" s="46"/>
      <c r="E787" s="46"/>
      <c r="F787" s="46">
        <v>0.056</v>
      </c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>
        <v>18.961893658147456</v>
      </c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</row>
    <row r="788" ht="15.75" customHeight="1">
      <c r="A788" s="45">
        <v>1.805005354609388</v>
      </c>
      <c r="B788" s="45"/>
      <c r="C788" s="45"/>
      <c r="D788" s="46"/>
      <c r="E788" s="46"/>
      <c r="F788" s="46">
        <v>0.056</v>
      </c>
      <c r="G788" s="45"/>
      <c r="H788" s="45"/>
      <c r="I788" s="45"/>
      <c r="J788" s="45">
        <v>0.0015595536299980168</v>
      </c>
      <c r="K788" s="45"/>
      <c r="L788" s="45"/>
      <c r="M788" s="45"/>
      <c r="N788" s="45">
        <v>0.005180550258577291</v>
      </c>
      <c r="O788" s="45"/>
      <c r="P788" s="45"/>
      <c r="Q788" s="45"/>
      <c r="R788" s="45">
        <v>21.54200546139647</v>
      </c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</row>
    <row r="789" ht="15.75" customHeight="1">
      <c r="A789" s="45">
        <v>1.8031429510162116</v>
      </c>
      <c r="B789" s="45"/>
      <c r="C789" s="45"/>
      <c r="D789" s="46"/>
      <c r="E789" s="46"/>
      <c r="F789" s="46">
        <v>0.061</v>
      </c>
      <c r="G789" s="45"/>
      <c r="H789" s="45"/>
      <c r="I789" s="45"/>
      <c r="J789" s="45">
        <v>9.513963661472738E-4</v>
      </c>
      <c r="K789" s="45"/>
      <c r="L789" s="45"/>
      <c r="M789" s="45"/>
      <c r="N789" s="45">
        <v>0.002803159608008286</v>
      </c>
      <c r="O789" s="45"/>
      <c r="P789" s="45"/>
      <c r="Q789" s="45"/>
      <c r="R789" s="45">
        <v>25.244236029699103</v>
      </c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</row>
    <row r="790" ht="15.75" customHeight="1">
      <c r="A790" s="45">
        <v>1.8215004608747183</v>
      </c>
      <c r="B790" s="45"/>
      <c r="C790" s="45"/>
      <c r="D790" s="46"/>
      <c r="E790" s="46"/>
      <c r="F790" s="46">
        <v>0.075</v>
      </c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>
        <v>30.94164140851769</v>
      </c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</row>
    <row r="791" ht="15.75" customHeight="1">
      <c r="A791" s="45">
        <v>1.8182853679972357</v>
      </c>
      <c r="B791" s="45"/>
      <c r="C791" s="45"/>
      <c r="D791" s="46"/>
      <c r="E791" s="46"/>
      <c r="F791" s="46">
        <v>0.053</v>
      </c>
      <c r="G791" s="45"/>
      <c r="H791" s="45"/>
      <c r="I791" s="45"/>
      <c r="J791" s="45">
        <v>0.0010723329777804487</v>
      </c>
      <c r="K791" s="45"/>
      <c r="L791" s="45"/>
      <c r="M791" s="45"/>
      <c r="N791" s="45">
        <v>0.0033991684569505583</v>
      </c>
      <c r="O791" s="45"/>
      <c r="P791" s="45"/>
      <c r="Q791" s="45"/>
      <c r="R791" s="45">
        <v>35.386025269293754</v>
      </c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</row>
    <row r="792" ht="15.75" customHeight="1">
      <c r="A792" s="45">
        <v>1.8101710466806957</v>
      </c>
      <c r="B792" s="45"/>
      <c r="C792" s="45"/>
      <c r="D792" s="46"/>
      <c r="E792" s="46"/>
      <c r="F792" s="46">
        <v>0.053</v>
      </c>
      <c r="G792" s="45"/>
      <c r="H792" s="45"/>
      <c r="I792" s="45"/>
      <c r="J792" s="45">
        <v>0.0014494555974598287</v>
      </c>
      <c r="K792" s="45"/>
      <c r="L792" s="45"/>
      <c r="M792" s="45"/>
      <c r="N792" s="45">
        <v>0.0047951252331418365</v>
      </c>
      <c r="O792" s="45"/>
      <c r="P792" s="45"/>
      <c r="Q792" s="45"/>
      <c r="R792" s="45">
        <v>44.73333059232043</v>
      </c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</row>
    <row r="793" ht="15.75" customHeight="1">
      <c r="A793" s="45">
        <v>1.80226787438715</v>
      </c>
      <c r="B793" s="45"/>
      <c r="C793" s="45"/>
      <c r="D793" s="46"/>
      <c r="E793" s="46"/>
      <c r="F793" s="46">
        <v>0.058</v>
      </c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>
        <v>58.7815166687746</v>
      </c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</row>
    <row r="794" ht="15.75" customHeight="1">
      <c r="A794" s="45">
        <v>1.7951178215659345</v>
      </c>
      <c r="B794" s="45"/>
      <c r="C794" s="45"/>
      <c r="D794" s="46"/>
      <c r="E794" s="46"/>
      <c r="F794" s="46">
        <v>0.066</v>
      </c>
      <c r="G794" s="45"/>
      <c r="H794" s="45"/>
      <c r="I794" s="45"/>
      <c r="J794" s="45">
        <v>0.001214081639452282</v>
      </c>
      <c r="K794" s="45"/>
      <c r="L794" s="45"/>
      <c r="M794" s="45"/>
      <c r="N794" s="45">
        <v>0.003915144425647537</v>
      </c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</row>
    <row r="795" ht="15.75" customHeight="1">
      <c r="A795" s="45">
        <v>1.9435176134226169</v>
      </c>
      <c r="B795" s="45"/>
      <c r="C795" s="45"/>
      <c r="D795" s="46"/>
      <c r="E795" s="46"/>
      <c r="F795" s="46">
        <v>0.06</v>
      </c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>
        <v>11.221681470246981</v>
      </c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</row>
    <row r="796" ht="15.75" customHeight="1">
      <c r="A796" s="45">
        <v>1514.1474345336442</v>
      </c>
      <c r="B796" s="45"/>
      <c r="C796" s="45"/>
      <c r="D796" s="46"/>
      <c r="E796" s="46"/>
      <c r="F796" s="46">
        <v>0.247</v>
      </c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>
        <v>29.196749881176018</v>
      </c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</row>
    <row r="797" ht="15.75" customHeight="1">
      <c r="A797" s="45">
        <v>1534.638027539668</v>
      </c>
      <c r="B797" s="45"/>
      <c r="C797" s="45"/>
      <c r="D797" s="46"/>
      <c r="E797" s="46"/>
      <c r="F797" s="46">
        <v>0.223</v>
      </c>
      <c r="G797" s="45"/>
      <c r="H797" s="45"/>
      <c r="I797" s="45"/>
      <c r="J797" s="45">
        <v>8.077238737917199E-4</v>
      </c>
      <c r="K797" s="45"/>
      <c r="L797" s="45"/>
      <c r="M797" s="45"/>
      <c r="N797" s="45"/>
      <c r="O797" s="45"/>
      <c r="P797" s="45"/>
      <c r="Q797" s="45"/>
      <c r="R797" s="45">
        <v>31.004924311508297</v>
      </c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</row>
    <row r="798" ht="15.75" customHeight="1">
      <c r="A798" s="45">
        <v>1550.5678065182465</v>
      </c>
      <c r="B798" s="45"/>
      <c r="C798" s="45"/>
      <c r="D798" s="46"/>
      <c r="E798" s="46"/>
      <c r="F798" s="46">
        <v>0.236</v>
      </c>
      <c r="G798" s="45"/>
      <c r="H798" s="45"/>
      <c r="I798" s="45"/>
      <c r="J798" s="45">
        <v>7.165480835437227E-4</v>
      </c>
      <c r="K798" s="45"/>
      <c r="L798" s="45"/>
      <c r="M798" s="45"/>
      <c r="N798" s="45">
        <v>0.0014324076199219646</v>
      </c>
      <c r="O798" s="45"/>
      <c r="P798" s="45"/>
      <c r="Q798" s="45"/>
      <c r="R798" s="45">
        <v>43.37847142529263</v>
      </c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</row>
    <row r="799" ht="15.75" customHeight="1">
      <c r="A799" s="45">
        <v>1564.643560950819</v>
      </c>
      <c r="B799" s="45"/>
      <c r="C799" s="45"/>
      <c r="D799" s="46"/>
      <c r="E799" s="46"/>
      <c r="F799" s="46">
        <v>0.238</v>
      </c>
      <c r="G799" s="45"/>
      <c r="H799" s="45"/>
      <c r="I799" s="45"/>
      <c r="J799" s="45">
        <v>7.151932361569914E-4</v>
      </c>
      <c r="K799" s="45"/>
      <c r="L799" s="45"/>
      <c r="M799" s="45"/>
      <c r="N799" s="45">
        <v>0.001399431726304604</v>
      </c>
      <c r="O799" s="45"/>
      <c r="P799" s="45"/>
      <c r="Q799" s="45"/>
      <c r="R799" s="45">
        <v>39.27094642980896</v>
      </c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</row>
    <row r="800" ht="15.75" customHeight="1">
      <c r="A800" s="45">
        <v>1569.456668828011</v>
      </c>
      <c r="B800" s="45"/>
      <c r="C800" s="45"/>
      <c r="D800" s="46"/>
      <c r="E800" s="46"/>
      <c r="F800" s="46">
        <v>0.221</v>
      </c>
      <c r="G800" s="45"/>
      <c r="H800" s="45"/>
      <c r="I800" s="45"/>
      <c r="J800" s="45">
        <v>6.958756918231711E-4</v>
      </c>
      <c r="K800" s="45"/>
      <c r="L800" s="45"/>
      <c r="M800" s="45"/>
      <c r="N800" s="45">
        <v>0.0014445499386332584</v>
      </c>
      <c r="O800" s="45"/>
      <c r="P800" s="45"/>
      <c r="Q800" s="45"/>
      <c r="R800" s="45">
        <v>45.38823147998055</v>
      </c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</row>
    <row r="801" ht="15.75" customHeight="1">
      <c r="A801" s="45">
        <v>1556.0004477919933</v>
      </c>
      <c r="B801" s="45"/>
      <c r="C801" s="45"/>
      <c r="D801" s="46"/>
      <c r="E801" s="46"/>
      <c r="F801" s="46">
        <v>0.176</v>
      </c>
      <c r="G801" s="45"/>
      <c r="H801" s="45"/>
      <c r="I801" s="45"/>
      <c r="J801" s="45">
        <v>6.376392901361948E-4</v>
      </c>
      <c r="K801" s="45"/>
      <c r="L801" s="45"/>
      <c r="M801" s="45"/>
      <c r="N801" s="45">
        <v>9.911954876874397E-4</v>
      </c>
      <c r="O801" s="45"/>
      <c r="P801" s="45"/>
      <c r="Q801" s="45"/>
      <c r="R801" s="45">
        <v>54.3403494290824</v>
      </c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</row>
    <row r="802" ht="15.75" customHeight="1">
      <c r="A802" s="45">
        <v>1554.8774643019553</v>
      </c>
      <c r="B802" s="45"/>
      <c r="C802" s="45"/>
      <c r="D802" s="46"/>
      <c r="E802" s="46"/>
      <c r="F802" s="46">
        <v>0.171</v>
      </c>
      <c r="G802" s="45"/>
      <c r="H802" s="45"/>
      <c r="I802" s="45"/>
      <c r="J802" s="45">
        <v>7.596634834015462E-4</v>
      </c>
      <c r="K802" s="45"/>
      <c r="L802" s="45"/>
      <c r="M802" s="45"/>
      <c r="N802" s="45">
        <v>0.0014074579354251932</v>
      </c>
      <c r="O802" s="45"/>
      <c r="P802" s="45"/>
      <c r="Q802" s="45"/>
      <c r="R802" s="45">
        <v>58.435652569349706</v>
      </c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</row>
    <row r="803" ht="15.75" customHeight="1">
      <c r="A803" s="45">
        <v>1562.9734566128884</v>
      </c>
      <c r="B803" s="45"/>
      <c r="C803" s="45"/>
      <c r="D803" s="46"/>
      <c r="E803" s="46"/>
      <c r="F803" s="46">
        <v>0.171</v>
      </c>
      <c r="G803" s="45"/>
      <c r="H803" s="45"/>
      <c r="I803" s="45"/>
      <c r="J803" s="45">
        <v>6.473885698660104E-4</v>
      </c>
      <c r="K803" s="45"/>
      <c r="L803" s="45"/>
      <c r="M803" s="45"/>
      <c r="N803" s="45">
        <v>0.0011548628201622458</v>
      </c>
      <c r="O803" s="45"/>
      <c r="P803" s="45"/>
      <c r="Q803" s="45"/>
      <c r="R803" s="45">
        <v>63.120955245647615</v>
      </c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</row>
    <row r="804" ht="15.75" customHeight="1">
      <c r="A804" s="45">
        <v>1577.592326292258</v>
      </c>
      <c r="B804" s="45"/>
      <c r="C804" s="45"/>
      <c r="D804" s="46"/>
      <c r="E804" s="46"/>
      <c r="F804" s="46">
        <v>0.18</v>
      </c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>
        <v>76.87394497924176</v>
      </c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</row>
    <row r="805" ht="15.75" customHeight="1">
      <c r="A805" s="45">
        <v>1568.6688458137794</v>
      </c>
      <c r="B805" s="45"/>
      <c r="C805" s="45"/>
      <c r="D805" s="46"/>
      <c r="E805" s="46"/>
      <c r="F805" s="46">
        <v>0.179</v>
      </c>
      <c r="G805" s="45"/>
      <c r="H805" s="45"/>
      <c r="I805" s="45"/>
      <c r="J805" s="45">
        <v>6.132535310254143E-4</v>
      </c>
      <c r="K805" s="45"/>
      <c r="L805" s="45"/>
      <c r="M805" s="45"/>
      <c r="N805" s="45">
        <v>8.553809880069827E-4</v>
      </c>
      <c r="O805" s="45"/>
      <c r="P805" s="45"/>
      <c r="Q805" s="45"/>
      <c r="R805" s="45">
        <v>70.50715273526944</v>
      </c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</row>
    <row r="806" ht="15.75" customHeight="1">
      <c r="A806" s="45">
        <v>1560.6622799137622</v>
      </c>
      <c r="B806" s="45"/>
      <c r="C806" s="45"/>
      <c r="D806" s="46"/>
      <c r="E806" s="46"/>
      <c r="F806" s="46">
        <v>0.158</v>
      </c>
      <c r="G806" s="45"/>
      <c r="H806" s="45"/>
      <c r="I806" s="45"/>
      <c r="J806" s="45">
        <v>6.809198706431908E-4</v>
      </c>
      <c r="K806" s="45"/>
      <c r="L806" s="45"/>
      <c r="M806" s="45"/>
      <c r="N806" s="45">
        <v>0.0013811534315486885</v>
      </c>
      <c r="O806" s="45"/>
      <c r="P806" s="45"/>
      <c r="Q806" s="45"/>
      <c r="R806" s="45">
        <v>73.88609414301114</v>
      </c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</row>
    <row r="807" ht="15.75" customHeight="1">
      <c r="A807" s="45">
        <v>1551.9635986483322</v>
      </c>
      <c r="B807" s="45"/>
      <c r="C807" s="45"/>
      <c r="D807" s="46"/>
      <c r="E807" s="46"/>
      <c r="F807" s="46">
        <v>0.15</v>
      </c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>
        <v>85.65023921844157</v>
      </c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</row>
    <row r="808" ht="15.75" customHeight="1">
      <c r="A808" s="45">
        <v>1560.5643696973746</v>
      </c>
      <c r="B808" s="45"/>
      <c r="C808" s="45"/>
      <c r="D808" s="46"/>
      <c r="E808" s="46"/>
      <c r="F808" s="46">
        <v>0.148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>
        <v>104.88342574654285</v>
      </c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</row>
    <row r="809" ht="15.75" customHeight="1">
      <c r="A809" s="45">
        <v>1475.4740211552887</v>
      </c>
      <c r="B809" s="45"/>
      <c r="C809" s="45"/>
      <c r="D809" s="46"/>
      <c r="E809" s="46"/>
      <c r="F809" s="46">
        <v>0.095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>
        <v>1875.7689422355588</v>
      </c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</row>
    <row r="810" ht="15.75" customHeight="1">
      <c r="A810" s="45">
        <v>1466.1023500588296</v>
      </c>
      <c r="B810" s="45"/>
      <c r="C810" s="45"/>
      <c r="D810" s="46"/>
      <c r="E810" s="46"/>
      <c r="F810" s="46">
        <v>0.051</v>
      </c>
      <c r="G810" s="45"/>
      <c r="H810" s="45"/>
      <c r="I810" s="45"/>
      <c r="J810" s="45">
        <v>0.0022182505994668097</v>
      </c>
      <c r="K810" s="45"/>
      <c r="L810" s="45"/>
      <c r="M810" s="45"/>
      <c r="N810" s="45"/>
      <c r="O810" s="45"/>
      <c r="P810" s="45"/>
      <c r="Q810" s="45"/>
      <c r="R810" s="45">
        <v>1834.4429054406266</v>
      </c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</row>
    <row r="811" ht="15.75" customHeight="1">
      <c r="A811" s="45">
        <v>1459.8223361160126</v>
      </c>
      <c r="B811" s="45"/>
      <c r="C811" s="45"/>
      <c r="D811" s="46"/>
      <c r="E811" s="46"/>
      <c r="F811" s="46">
        <v>0.05</v>
      </c>
      <c r="G811" s="45"/>
      <c r="H811" s="45"/>
      <c r="I811" s="45"/>
      <c r="J811" s="45">
        <v>0.002051867558310227</v>
      </c>
      <c r="K811" s="45"/>
      <c r="L811" s="45"/>
      <c r="M811" s="45"/>
      <c r="N811" s="45">
        <v>0.005380851410862828</v>
      </c>
      <c r="O811" s="45"/>
      <c r="P811" s="45"/>
      <c r="Q811" s="45"/>
      <c r="R811" s="45">
        <v>1841.3131477884374</v>
      </c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</row>
    <row r="812" ht="15.75" customHeight="1">
      <c r="A812" s="45">
        <v>1464.013434361443</v>
      </c>
      <c r="B812" s="45"/>
      <c r="C812" s="45"/>
      <c r="D812" s="46"/>
      <c r="E812" s="46"/>
      <c r="F812" s="46">
        <v>0.05</v>
      </c>
      <c r="G812" s="45"/>
      <c r="H812" s="45"/>
      <c r="I812" s="45"/>
      <c r="J812" s="45">
        <v>0.0022186070006537115</v>
      </c>
      <c r="K812" s="45"/>
      <c r="L812" s="45"/>
      <c r="M812" s="45"/>
      <c r="N812" s="45">
        <v>0.005496523444464254</v>
      </c>
      <c r="O812" s="45"/>
      <c r="P812" s="45"/>
      <c r="Q812" s="45"/>
      <c r="R812" s="45">
        <v>1700.6893682771736</v>
      </c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</row>
    <row r="813" ht="15.75" customHeight="1">
      <c r="A813" s="45">
        <v>1452.6486570354537</v>
      </c>
      <c r="B813" s="45"/>
      <c r="C813" s="45"/>
      <c r="D813" s="46"/>
      <c r="E813" s="46"/>
      <c r="F813" s="46">
        <v>0.05</v>
      </c>
      <c r="G813" s="45"/>
      <c r="H813" s="45"/>
      <c r="I813" s="45"/>
      <c r="J813" s="45">
        <v>0.002084322252524508</v>
      </c>
      <c r="K813" s="45"/>
      <c r="L813" s="45"/>
      <c r="M813" s="45"/>
      <c r="N813" s="45">
        <v>0.005686297633964768</v>
      </c>
      <c r="O813" s="45"/>
      <c r="P813" s="45"/>
      <c r="Q813" s="45"/>
      <c r="R813" s="45">
        <v>1956.2172919584286</v>
      </c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</row>
    <row r="814" ht="15.75" customHeight="1">
      <c r="A814" s="45">
        <v>1450.2295372218634</v>
      </c>
      <c r="B814" s="45"/>
      <c r="C814" s="45"/>
      <c r="D814" s="46"/>
      <c r="E814" s="46"/>
      <c r="F814" s="46">
        <v>0.078</v>
      </c>
      <c r="G814" s="45"/>
      <c r="H814" s="45"/>
      <c r="I814" s="45"/>
      <c r="J814" s="45">
        <v>0.0018798802324898726</v>
      </c>
      <c r="K814" s="45"/>
      <c r="L814" s="45"/>
      <c r="M814" s="45"/>
      <c r="N814" s="45">
        <v>0.0056383197322843895</v>
      </c>
      <c r="O814" s="45"/>
      <c r="P814" s="45"/>
      <c r="Q814" s="45"/>
      <c r="R814" s="45">
        <v>1952.8268654963895</v>
      </c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</row>
    <row r="815" ht="15.75" customHeight="1">
      <c r="A815" s="45">
        <v>1442.447011856324</v>
      </c>
      <c r="B815" s="45"/>
      <c r="C815" s="45"/>
      <c r="D815" s="46"/>
      <c r="E815" s="46"/>
      <c r="F815" s="46">
        <v>0.078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>
        <v>2048.09613393417</v>
      </c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</row>
    <row r="816" ht="15.75" customHeight="1">
      <c r="A816" s="45">
        <v>1431.1911799661668</v>
      </c>
      <c r="B816" s="45"/>
      <c r="C816" s="45"/>
      <c r="D816" s="46"/>
      <c r="E816" s="46"/>
      <c r="F816" s="46">
        <v>0.068</v>
      </c>
      <c r="G816" s="45"/>
      <c r="H816" s="45"/>
      <c r="I816" s="45"/>
      <c r="J816" s="45">
        <v>0.0020730737533074042</v>
      </c>
      <c r="K816" s="45"/>
      <c r="L816" s="45"/>
      <c r="M816" s="45"/>
      <c r="N816" s="45">
        <v>0.005778089440886023</v>
      </c>
      <c r="O816" s="45"/>
      <c r="P816" s="45"/>
      <c r="Q816" s="45"/>
      <c r="R816" s="45">
        <v>2174.8622818559056</v>
      </c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</row>
    <row r="817" ht="15.75" customHeight="1">
      <c r="A817" s="45">
        <v>1427.351101785047</v>
      </c>
      <c r="B817" s="45"/>
      <c r="C817" s="45"/>
      <c r="D817" s="46"/>
      <c r="E817" s="46"/>
      <c r="F817" s="46">
        <v>0.05</v>
      </c>
      <c r="G817" s="45"/>
      <c r="H817" s="45"/>
      <c r="I817" s="45"/>
      <c r="J817" s="45">
        <v>0.0018201155537669953</v>
      </c>
      <c r="K817" s="45"/>
      <c r="L817" s="45"/>
      <c r="M817" s="45"/>
      <c r="N817" s="45">
        <v>0.005827416712179137</v>
      </c>
      <c r="O817" s="45"/>
      <c r="P817" s="45"/>
      <c r="Q817" s="45"/>
      <c r="R817" s="45">
        <v>2313.231193768145</v>
      </c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</row>
    <row r="818" ht="15.75" customHeight="1">
      <c r="A818" s="45">
        <v>1425.9117933972007</v>
      </c>
      <c r="B818" s="45"/>
      <c r="C818" s="45"/>
      <c r="D818" s="46"/>
      <c r="E818" s="46"/>
      <c r="F818" s="46">
        <v>0.05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>
        <v>2247.160394676457</v>
      </c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</row>
    <row r="819" ht="15.75" customHeight="1">
      <c r="A819" s="45">
        <v>1415.9008897810427</v>
      </c>
      <c r="B819" s="45"/>
      <c r="C819" s="45"/>
      <c r="D819" s="46"/>
      <c r="E819" s="46"/>
      <c r="F819" s="46">
        <v>0.05</v>
      </c>
      <c r="G819" s="45"/>
      <c r="H819" s="45"/>
      <c r="I819" s="45"/>
      <c r="J819" s="45">
        <v>0.0019373024686085247</v>
      </c>
      <c r="K819" s="45"/>
      <c r="L819" s="45"/>
      <c r="M819" s="45"/>
      <c r="N819" s="45">
        <v>0.00570399476096922</v>
      </c>
      <c r="O819" s="45"/>
      <c r="P819" s="45"/>
      <c r="Q819" s="45"/>
      <c r="R819" s="45">
        <v>2491.8140144073345</v>
      </c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</row>
    <row r="820" ht="15.75" customHeight="1">
      <c r="A820" s="45">
        <v>1408.1986933650094</v>
      </c>
      <c r="B820" s="45"/>
      <c r="C820" s="45"/>
      <c r="D820" s="46"/>
      <c r="E820" s="46"/>
      <c r="F820" s="46">
        <v>0.05</v>
      </c>
      <c r="G820" s="45"/>
      <c r="H820" s="45"/>
      <c r="I820" s="45"/>
      <c r="J820" s="45">
        <v>0.0018850048079642513</v>
      </c>
      <c r="K820" s="45"/>
      <c r="L820" s="45"/>
      <c r="M820" s="45"/>
      <c r="N820" s="45">
        <v>0.005452090050342214</v>
      </c>
      <c r="O820" s="45"/>
      <c r="P820" s="45"/>
      <c r="Q820" s="45"/>
      <c r="R820" s="45">
        <v>2711.1261949205273</v>
      </c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</row>
    <row r="821" ht="15.75" customHeight="1">
      <c r="A821" s="45">
        <v>1400.8946181477652</v>
      </c>
      <c r="B821" s="45"/>
      <c r="C821" s="45"/>
      <c r="D821" s="46"/>
      <c r="E821" s="46"/>
      <c r="F821" s="46">
        <v>0.05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>
        <v>2829.787828809437</v>
      </c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</row>
    <row r="822" ht="15.75" customHeight="1">
      <c r="A822" s="45">
        <v>10.213339906499764</v>
      </c>
      <c r="B822" s="45"/>
      <c r="C822" s="45"/>
      <c r="D822" s="46"/>
      <c r="E822" s="46"/>
      <c r="F822" s="46">
        <v>0.123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>
        <v>3.536539618486127</v>
      </c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</row>
    <row r="823" ht="15.75" customHeight="1">
      <c r="A823" s="45">
        <v>10.049586357685053</v>
      </c>
      <c r="B823" s="45"/>
      <c r="C823" s="45"/>
      <c r="D823" s="46"/>
      <c r="E823" s="46"/>
      <c r="F823" s="46">
        <v>0.121</v>
      </c>
      <c r="G823" s="45"/>
      <c r="H823" s="45"/>
      <c r="I823" s="45"/>
      <c r="J823" s="45">
        <v>7.073585388066234E-4</v>
      </c>
      <c r="K823" s="45"/>
      <c r="L823" s="45"/>
      <c r="M823" s="45"/>
      <c r="N823" s="45"/>
      <c r="O823" s="45"/>
      <c r="P823" s="45"/>
      <c r="Q823" s="45"/>
      <c r="R823" s="45">
        <v>4.121752090499427</v>
      </c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</row>
    <row r="824" ht="15.75" customHeight="1">
      <c r="A824" s="45">
        <v>9.898438212350804</v>
      </c>
      <c r="B824" s="45"/>
      <c r="C824" s="45"/>
      <c r="D824" s="46"/>
      <c r="E824" s="46"/>
      <c r="F824" s="46">
        <v>0.119</v>
      </c>
      <c r="G824" s="45"/>
      <c r="H824" s="45"/>
      <c r="I824" s="45"/>
      <c r="J824" s="45">
        <v>6.721827371581641E-4</v>
      </c>
      <c r="K824" s="45"/>
      <c r="L824" s="45"/>
      <c r="M824" s="45"/>
      <c r="N824" s="45">
        <v>0.001865712197017829</v>
      </c>
      <c r="O824" s="45"/>
      <c r="P824" s="45"/>
      <c r="Q824" s="45"/>
      <c r="R824" s="45">
        <v>4.040101122412256</v>
      </c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</row>
    <row r="825" ht="15.75" customHeight="1">
      <c r="A825" s="45">
        <v>9.747798788042015</v>
      </c>
      <c r="B825" s="45"/>
      <c r="C825" s="45"/>
      <c r="D825" s="46"/>
      <c r="E825" s="46"/>
      <c r="F825" s="46">
        <v>0.115</v>
      </c>
      <c r="G825" s="45"/>
      <c r="H825" s="45"/>
      <c r="I825" s="45"/>
      <c r="J825" s="45">
        <v>6.384791115253962E-4</v>
      </c>
      <c r="K825" s="45"/>
      <c r="L825" s="45"/>
      <c r="M825" s="45"/>
      <c r="N825" s="45">
        <v>0.001812293829901006</v>
      </c>
      <c r="O825" s="45"/>
      <c r="P825" s="45"/>
      <c r="Q825" s="45"/>
      <c r="R825" s="45">
        <v>4.009008110485799</v>
      </c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</row>
    <row r="826" ht="15.75" customHeight="1">
      <c r="A826" s="45">
        <v>9.628153178621297</v>
      </c>
      <c r="B826" s="45"/>
      <c r="C826" s="45"/>
      <c r="D826" s="46"/>
      <c r="E826" s="46"/>
      <c r="F826" s="46">
        <v>0.109</v>
      </c>
      <c r="G826" s="45"/>
      <c r="H826" s="45"/>
      <c r="I826" s="45"/>
      <c r="J826" s="45">
        <v>5.699091669471181E-4</v>
      </c>
      <c r="K826" s="45"/>
      <c r="L826" s="45"/>
      <c r="M826" s="45"/>
      <c r="N826" s="45">
        <v>0.0016308719801857927</v>
      </c>
      <c r="O826" s="45"/>
      <c r="P826" s="45"/>
      <c r="Q826" s="45"/>
      <c r="R826" s="45">
        <v>5.206972858232143</v>
      </c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</row>
    <row r="827" ht="15.75" customHeight="1">
      <c r="A827" s="45">
        <v>9.493921049353334</v>
      </c>
      <c r="B827" s="45"/>
      <c r="C827" s="45"/>
      <c r="D827" s="46"/>
      <c r="E827" s="46"/>
      <c r="F827" s="46">
        <v>0.108</v>
      </c>
      <c r="G827" s="45"/>
      <c r="H827" s="45"/>
      <c r="I827" s="45"/>
      <c r="J827" s="45">
        <v>4.606023792809751E-4</v>
      </c>
      <c r="K827" s="45"/>
      <c r="L827" s="45"/>
      <c r="M827" s="45"/>
      <c r="N827" s="45">
        <v>0.0011964092793618156</v>
      </c>
      <c r="O827" s="45"/>
      <c r="P827" s="45"/>
      <c r="Q827" s="45"/>
      <c r="R827" s="45">
        <v>7.343341506666727</v>
      </c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</row>
    <row r="828" ht="15.75" customHeight="1">
      <c r="A828" s="45">
        <v>9.360885607829724</v>
      </c>
      <c r="B828" s="45"/>
      <c r="C828" s="45"/>
      <c r="D828" s="46"/>
      <c r="E828" s="46"/>
      <c r="F828" s="46">
        <v>0.112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>
        <v>7.64285961379768</v>
      </c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</row>
    <row r="829" ht="15.75" customHeight="1">
      <c r="A829" s="45">
        <v>9.254032789798767</v>
      </c>
      <c r="B829" s="45"/>
      <c r="C829" s="45"/>
      <c r="D829" s="46"/>
      <c r="E829" s="46"/>
      <c r="F829" s="46">
        <v>0.13</v>
      </c>
      <c r="G829" s="45"/>
      <c r="H829" s="45"/>
      <c r="I829" s="45"/>
      <c r="J829" s="45">
        <v>5.216646345500941E-4</v>
      </c>
      <c r="K829" s="45"/>
      <c r="L829" s="45"/>
      <c r="M829" s="45"/>
      <c r="N829" s="45">
        <v>0.0013902256954292584</v>
      </c>
      <c r="O829" s="45"/>
      <c r="P829" s="45"/>
      <c r="Q829" s="45"/>
      <c r="R829" s="45">
        <v>9.222710558083989</v>
      </c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</row>
    <row r="830" ht="15.75" customHeight="1">
      <c r="A830" s="45">
        <v>9.136143068838708</v>
      </c>
      <c r="B830" s="45"/>
      <c r="C830" s="45"/>
      <c r="D830" s="46"/>
      <c r="E830" s="46"/>
      <c r="F830" s="46">
        <v>0.133</v>
      </c>
      <c r="G830" s="45"/>
      <c r="H830" s="45"/>
      <c r="I830" s="45"/>
      <c r="J830" s="45">
        <v>4.5918557562261975E-4</v>
      </c>
      <c r="K830" s="45"/>
      <c r="L830" s="45"/>
      <c r="M830" s="45"/>
      <c r="N830" s="45">
        <v>0.0012013052254725655</v>
      </c>
      <c r="O830" s="45"/>
      <c r="P830" s="45"/>
      <c r="Q830" s="45"/>
      <c r="R830" s="45">
        <v>10.286360301393643</v>
      </c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</row>
    <row r="831" ht="15.75" customHeight="1">
      <c r="A831" s="45">
        <v>9.017748919684376</v>
      </c>
      <c r="B831" s="45"/>
      <c r="C831" s="45"/>
      <c r="D831" s="46"/>
      <c r="E831" s="46"/>
      <c r="F831" s="46">
        <v>0.122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>
        <v>7.822621797000933</v>
      </c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</row>
    <row r="832" ht="15.75" customHeight="1">
      <c r="A832" s="45">
        <v>8.930504444199121</v>
      </c>
      <c r="B832" s="45"/>
      <c r="C832" s="45"/>
      <c r="D832" s="46"/>
      <c r="E832" s="46"/>
      <c r="F832" s="46">
        <v>0.083</v>
      </c>
      <c r="G832" s="45"/>
      <c r="H832" s="45"/>
      <c r="I832" s="45"/>
      <c r="J832" s="45">
        <v>4.060194031467744E-4</v>
      </c>
      <c r="K832" s="45"/>
      <c r="L832" s="45"/>
      <c r="M832" s="45"/>
      <c r="N832" s="45">
        <v>0.0010632778635759942</v>
      </c>
      <c r="O832" s="45"/>
      <c r="P832" s="45"/>
      <c r="Q832" s="45"/>
      <c r="R832" s="45">
        <v>8.700883825991587</v>
      </c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</row>
    <row r="833" ht="15.75" customHeight="1">
      <c r="A833" s="45">
        <v>8.848662452853425</v>
      </c>
      <c r="B833" s="45"/>
      <c r="C833" s="45"/>
      <c r="D833" s="46"/>
      <c r="E833" s="46"/>
      <c r="F833" s="46">
        <v>0.102</v>
      </c>
      <c r="G833" s="45"/>
      <c r="H833" s="45"/>
      <c r="I833" s="45"/>
      <c r="J833" s="45">
        <v>4.644630594586474E-4</v>
      </c>
      <c r="K833" s="45"/>
      <c r="L833" s="45"/>
      <c r="M833" s="45"/>
      <c r="N833" s="45">
        <v>0.001231918450237328</v>
      </c>
      <c r="O833" s="45"/>
      <c r="P833" s="45"/>
      <c r="Q833" s="45"/>
      <c r="R833" s="45">
        <v>11.218056023505701</v>
      </c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</row>
    <row r="834" ht="15.75" customHeight="1">
      <c r="A834" s="45">
        <v>8.766749956528198</v>
      </c>
      <c r="B834" s="45"/>
      <c r="C834" s="45"/>
      <c r="D834" s="46"/>
      <c r="E834" s="46"/>
      <c r="F834" s="46">
        <v>0.106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>
        <v>11.407092544112457</v>
      </c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</row>
    <row r="835" ht="15.75" customHeight="1">
      <c r="A835" s="45">
        <v>52.07162881813306</v>
      </c>
      <c r="B835" s="45"/>
      <c r="C835" s="45"/>
      <c r="D835" s="46"/>
      <c r="E835" s="46"/>
      <c r="F835" s="46">
        <v>0.185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>
        <v>15.30113871007275</v>
      </c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</row>
    <row r="836" ht="15.75" customHeight="1">
      <c r="A836" s="45">
        <v>51.6064018918946</v>
      </c>
      <c r="B836" s="45"/>
      <c r="C836" s="45"/>
      <c r="D836" s="46"/>
      <c r="E836" s="46"/>
      <c r="F836" s="46">
        <v>0.185</v>
      </c>
      <c r="G836" s="45"/>
      <c r="H836" s="45"/>
      <c r="I836" s="45"/>
      <c r="J836" s="45">
        <v>9.860293163330832E-4</v>
      </c>
      <c r="K836" s="45"/>
      <c r="L836" s="45"/>
      <c r="M836" s="45"/>
      <c r="N836" s="45"/>
      <c r="O836" s="45"/>
      <c r="P836" s="45"/>
      <c r="Q836" s="45"/>
      <c r="R836" s="45">
        <v>16.068283430045984</v>
      </c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</row>
    <row r="837" ht="15.75" customHeight="1">
      <c r="A837" s="45">
        <v>50.912102103120844</v>
      </c>
      <c r="B837" s="45"/>
      <c r="C837" s="45"/>
      <c r="D837" s="46"/>
      <c r="E837" s="46"/>
      <c r="F837" s="46">
        <v>0.189</v>
      </c>
      <c r="G837" s="45"/>
      <c r="H837" s="45"/>
      <c r="I837" s="45"/>
      <c r="J837" s="45">
        <v>9.825971221822198E-4</v>
      </c>
      <c r="K837" s="45"/>
      <c r="L837" s="45"/>
      <c r="M837" s="45"/>
      <c r="N837" s="45">
        <v>0.002018194109016448</v>
      </c>
      <c r="O837" s="45"/>
      <c r="P837" s="45"/>
      <c r="Q837" s="45"/>
      <c r="R837" s="45">
        <v>23.44698759107012</v>
      </c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</row>
    <row r="838" ht="15.75" customHeight="1">
      <c r="A838" s="45">
        <v>50.22437196618074</v>
      </c>
      <c r="B838" s="45"/>
      <c r="C838" s="45"/>
      <c r="D838" s="46"/>
      <c r="E838" s="46"/>
      <c r="F838" s="46">
        <v>0.169</v>
      </c>
      <c r="G838" s="45"/>
      <c r="H838" s="45"/>
      <c r="I838" s="45"/>
      <c r="J838" s="45">
        <v>9.158194546718763E-4</v>
      </c>
      <c r="K838" s="45"/>
      <c r="L838" s="45"/>
      <c r="M838" s="45"/>
      <c r="N838" s="45">
        <v>0.0020770804668516444</v>
      </c>
      <c r="O838" s="45"/>
      <c r="P838" s="45"/>
      <c r="Q838" s="45"/>
      <c r="R838" s="45">
        <v>20.293783853562367</v>
      </c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</row>
    <row r="839" ht="15.75" customHeight="1">
      <c r="A839" s="45">
        <v>49.57165122888646</v>
      </c>
      <c r="B839" s="45"/>
      <c r="C839" s="45"/>
      <c r="D839" s="46"/>
      <c r="E839" s="46"/>
      <c r="F839" s="46">
        <v>0.141</v>
      </c>
      <c r="G839" s="45"/>
      <c r="H839" s="45"/>
      <c r="I839" s="45"/>
      <c r="J839" s="45">
        <v>8.432455067866182E-4</v>
      </c>
      <c r="K839" s="45"/>
      <c r="L839" s="45"/>
      <c r="M839" s="45"/>
      <c r="N839" s="45">
        <v>0.0018635271552595756</v>
      </c>
      <c r="O839" s="45"/>
      <c r="P839" s="45"/>
      <c r="Q839" s="45"/>
      <c r="R839" s="45">
        <v>20.646760378918348</v>
      </c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</row>
    <row r="840" ht="15.75" customHeight="1">
      <c r="A840" s="45">
        <v>49.33656513611374</v>
      </c>
      <c r="B840" s="45"/>
      <c r="C840" s="45"/>
      <c r="D840" s="46"/>
      <c r="E840" s="46"/>
      <c r="F840" s="46">
        <v>0.141</v>
      </c>
      <c r="G840" s="45"/>
      <c r="H840" s="45"/>
      <c r="I840" s="45"/>
      <c r="J840" s="45">
        <v>7.850912893475958E-4</v>
      </c>
      <c r="K840" s="45"/>
      <c r="L840" s="45"/>
      <c r="M840" s="45"/>
      <c r="N840" s="45">
        <v>0.00150407005003958</v>
      </c>
      <c r="O840" s="45"/>
      <c r="P840" s="45"/>
      <c r="Q840" s="45"/>
      <c r="R840" s="45">
        <v>21.11538210549146</v>
      </c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</row>
    <row r="841" ht="15.75" customHeight="1">
      <c r="A841" s="45">
        <v>48.63988049509731</v>
      </c>
      <c r="B841" s="45"/>
      <c r="C841" s="45"/>
      <c r="D841" s="46"/>
      <c r="E841" s="46"/>
      <c r="F841" s="46">
        <v>0.16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>
        <v>23.969102325191322</v>
      </c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</row>
    <row r="842" ht="15.75" customHeight="1">
      <c r="A842" s="45">
        <v>48.114071670289434</v>
      </c>
      <c r="B842" s="45"/>
      <c r="C842" s="45"/>
      <c r="D842" s="46"/>
      <c r="E842" s="46"/>
      <c r="F842" s="46">
        <v>0.139</v>
      </c>
      <c r="G842" s="45"/>
      <c r="H842" s="45"/>
      <c r="I842" s="45"/>
      <c r="J842" s="45">
        <v>7.918031632537455E-4</v>
      </c>
      <c r="K842" s="45"/>
      <c r="L842" s="45"/>
      <c r="M842" s="45"/>
      <c r="N842" s="45">
        <v>0.0016259273256096882</v>
      </c>
      <c r="O842" s="45"/>
      <c r="P842" s="45"/>
      <c r="Q842" s="45"/>
      <c r="R842" s="45">
        <v>28.47954292524339</v>
      </c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</row>
    <row r="843" ht="15.75" customHeight="1">
      <c r="A843" s="45">
        <v>47.563403045110896</v>
      </c>
      <c r="B843" s="45"/>
      <c r="C843" s="45"/>
      <c r="D843" s="46"/>
      <c r="E843" s="46"/>
      <c r="F843" s="46">
        <v>0.136</v>
      </c>
      <c r="G843" s="45"/>
      <c r="H843" s="45"/>
      <c r="I843" s="45"/>
      <c r="J843" s="45">
        <v>7.661301527147249E-4</v>
      </c>
      <c r="K843" s="45"/>
      <c r="L843" s="45"/>
      <c r="M843" s="45"/>
      <c r="N843" s="45">
        <v>0.0014599850841531823</v>
      </c>
      <c r="O843" s="45"/>
      <c r="P843" s="45"/>
      <c r="Q843" s="45"/>
      <c r="R843" s="45">
        <v>37.57201550221104</v>
      </c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</row>
    <row r="844" ht="15.75" customHeight="1">
      <c r="A844" s="45">
        <v>47.10345237409185</v>
      </c>
      <c r="B844" s="45"/>
      <c r="C844" s="45"/>
      <c r="D844" s="46"/>
      <c r="E844" s="46"/>
      <c r="F844" s="46">
        <v>0.145</v>
      </c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>
        <v>29.087920952808453</v>
      </c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</row>
    <row r="845" ht="15.75" customHeight="1">
      <c r="A845" s="45">
        <v>46.684912001270085</v>
      </c>
      <c r="B845" s="45"/>
      <c r="C845" s="45"/>
      <c r="D845" s="46"/>
      <c r="E845" s="46"/>
      <c r="F845" s="46">
        <v>0.133</v>
      </c>
      <c r="G845" s="45"/>
      <c r="H845" s="45"/>
      <c r="I845" s="45"/>
      <c r="J845" s="45">
        <v>6.870883127614233E-4</v>
      </c>
      <c r="K845" s="45"/>
      <c r="L845" s="45"/>
      <c r="M845" s="45"/>
      <c r="N845" s="45">
        <v>0.0013162565507801895</v>
      </c>
      <c r="O845" s="45"/>
      <c r="P845" s="45"/>
      <c r="Q845" s="45"/>
      <c r="R845" s="45">
        <v>35.034581795558466</v>
      </c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</row>
    <row r="846" ht="15.75" customHeight="1">
      <c r="A846" s="45">
        <v>46.11234928572404</v>
      </c>
      <c r="B846" s="45"/>
      <c r="C846" s="45"/>
      <c r="D846" s="46"/>
      <c r="E846" s="46"/>
      <c r="F846" s="46">
        <v>0.124</v>
      </c>
      <c r="G846" s="45"/>
      <c r="H846" s="45"/>
      <c r="I846" s="45"/>
      <c r="J846" s="45">
        <v>7.535880429417458E-4</v>
      </c>
      <c r="K846" s="45"/>
      <c r="L846" s="45"/>
      <c r="M846" s="45"/>
      <c r="N846" s="45">
        <v>0.0014155770298164402</v>
      </c>
      <c r="O846" s="45"/>
      <c r="P846" s="45"/>
      <c r="Q846" s="45"/>
      <c r="R846" s="45">
        <v>35.49196812413554</v>
      </c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</row>
    <row r="847" ht="15.75" customHeight="1">
      <c r="A847" s="45">
        <v>45.581361210869176</v>
      </c>
      <c r="B847" s="45"/>
      <c r="C847" s="45"/>
      <c r="D847" s="46"/>
      <c r="E847" s="46"/>
      <c r="F847" s="46">
        <v>0.118</v>
      </c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>
        <v>38.47459593684043</v>
      </c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</row>
    <row r="848" ht="15.75" customHeight="1">
      <c r="A848" s="45">
        <v>108.46984744226373</v>
      </c>
      <c r="B848" s="45"/>
      <c r="C848" s="45"/>
      <c r="D848" s="46"/>
      <c r="E848" s="46"/>
      <c r="F848" s="46">
        <v>0.021</v>
      </c>
      <c r="G848" s="45"/>
      <c r="H848" s="45"/>
      <c r="I848" s="45"/>
      <c r="J848" s="45">
        <v>0.003558768818475605</v>
      </c>
      <c r="K848" s="45"/>
      <c r="L848" s="45"/>
      <c r="M848" s="45"/>
      <c r="N848" s="45"/>
      <c r="O848" s="45"/>
      <c r="P848" s="45"/>
      <c r="Q848" s="45"/>
      <c r="R848" s="45">
        <v>336.1157089934579</v>
      </c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</row>
    <row r="849" ht="15.75" customHeight="1">
      <c r="A849" s="45">
        <v>108.45323507852991</v>
      </c>
      <c r="B849" s="45"/>
      <c r="C849" s="45"/>
      <c r="D849" s="46"/>
      <c r="E849" s="46"/>
      <c r="F849" s="46">
        <v>0.02</v>
      </c>
      <c r="G849" s="45"/>
      <c r="H849" s="45"/>
      <c r="I849" s="45"/>
      <c r="J849" s="45">
        <v>0.003629348244972434</v>
      </c>
      <c r="K849" s="45"/>
      <c r="L849" s="45"/>
      <c r="M849" s="45"/>
      <c r="N849" s="45"/>
      <c r="O849" s="45"/>
      <c r="P849" s="45"/>
      <c r="Q849" s="45"/>
      <c r="R849" s="45">
        <v>279.4044782106033</v>
      </c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</row>
    <row r="850" ht="15.75" customHeight="1">
      <c r="A850" s="45">
        <v>108.24206157165837</v>
      </c>
      <c r="B850" s="45"/>
      <c r="C850" s="45"/>
      <c r="D850" s="46"/>
      <c r="E850" s="46"/>
      <c r="F850" s="46">
        <v>0.019</v>
      </c>
      <c r="G850" s="45"/>
      <c r="H850" s="45"/>
      <c r="I850" s="45"/>
      <c r="J850" s="45">
        <v>0.003916136372552866</v>
      </c>
      <c r="K850" s="45"/>
      <c r="L850" s="45"/>
      <c r="M850" s="45"/>
      <c r="N850" s="45">
        <v>0.009186041037310213</v>
      </c>
      <c r="O850" s="45"/>
      <c r="P850" s="45"/>
      <c r="Q850" s="45"/>
      <c r="R850" s="45">
        <v>274.44780101220135</v>
      </c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</row>
    <row r="851" ht="15.75" customHeight="1">
      <c r="A851" s="45">
        <v>108.14998668942513</v>
      </c>
      <c r="B851" s="45"/>
      <c r="C851" s="45"/>
      <c r="D851" s="46"/>
      <c r="E851" s="46"/>
      <c r="F851" s="46">
        <v>0.018</v>
      </c>
      <c r="G851" s="45"/>
      <c r="H851" s="45"/>
      <c r="I851" s="45"/>
      <c r="J851" s="45">
        <v>0.0036970043376814542</v>
      </c>
      <c r="K851" s="45"/>
      <c r="L851" s="45"/>
      <c r="M851" s="45"/>
      <c r="N851" s="45">
        <v>0.00861781424701295</v>
      </c>
      <c r="O851" s="45"/>
      <c r="P851" s="45"/>
      <c r="Q851" s="45"/>
      <c r="R851" s="45">
        <v>285.8250207488373</v>
      </c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</row>
    <row r="852" ht="15.75" customHeight="1">
      <c r="A852" s="45">
        <v>108.55112835685381</v>
      </c>
      <c r="B852" s="45"/>
      <c r="C852" s="45"/>
      <c r="D852" s="46"/>
      <c r="E852" s="46"/>
      <c r="F852" s="46">
        <v>0.018</v>
      </c>
      <c r="G852" s="45"/>
      <c r="H852" s="45"/>
      <c r="I852" s="45"/>
      <c r="J852" s="45">
        <v>0.003877176916273354</v>
      </c>
      <c r="K852" s="45"/>
      <c r="L852" s="45"/>
      <c r="M852" s="45"/>
      <c r="N852" s="45">
        <v>0.009446669954054836</v>
      </c>
      <c r="O852" s="45"/>
      <c r="P852" s="45"/>
      <c r="Q852" s="45"/>
      <c r="R852" s="45">
        <v>377.07125022502953</v>
      </c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</row>
    <row r="853" ht="15.75" customHeight="1">
      <c r="A853" s="45">
        <v>108.57928426193327</v>
      </c>
      <c r="B853" s="45"/>
      <c r="C853" s="45"/>
      <c r="D853" s="46"/>
      <c r="E853" s="46"/>
      <c r="F853" s="46">
        <v>0.017</v>
      </c>
      <c r="G853" s="45"/>
      <c r="H853" s="45"/>
      <c r="I853" s="45"/>
      <c r="J853" s="45">
        <v>0.003997644259741886</v>
      </c>
      <c r="K853" s="45"/>
      <c r="L853" s="45"/>
      <c r="M853" s="45"/>
      <c r="N853" s="45">
        <v>0.009409390090238157</v>
      </c>
      <c r="O853" s="45"/>
      <c r="P853" s="45"/>
      <c r="Q853" s="45"/>
      <c r="R853" s="45">
        <v>376.4645112817262</v>
      </c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</row>
    <row r="854" ht="15.75" customHeight="1">
      <c r="A854" s="45">
        <v>108.84468165878707</v>
      </c>
      <c r="B854" s="45"/>
      <c r="C854" s="45"/>
      <c r="D854" s="46"/>
      <c r="E854" s="46"/>
      <c r="F854" s="46">
        <v>0.017</v>
      </c>
      <c r="G854" s="45"/>
      <c r="H854" s="45"/>
      <c r="I854" s="45"/>
      <c r="J854" s="45">
        <v>0.004089733554588434</v>
      </c>
      <c r="K854" s="45"/>
      <c r="L854" s="45"/>
      <c r="M854" s="45"/>
      <c r="N854" s="45">
        <v>0.009859850026613232</v>
      </c>
      <c r="O854" s="45"/>
      <c r="P854" s="45"/>
      <c r="Q854" s="45"/>
      <c r="R854" s="45">
        <v>294.77284824196124</v>
      </c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</row>
    <row r="855" ht="15.75" customHeight="1">
      <c r="A855" s="45">
        <v>109.90623365676417</v>
      </c>
      <c r="B855" s="45"/>
      <c r="C855" s="45"/>
      <c r="D855" s="46"/>
      <c r="E855" s="46"/>
      <c r="F855" s="46">
        <v>0.019</v>
      </c>
      <c r="G855" s="45"/>
      <c r="H855" s="45"/>
      <c r="I855" s="45"/>
      <c r="J855" s="45">
        <v>0.004032206119162641</v>
      </c>
      <c r="K855" s="45"/>
      <c r="L855" s="45"/>
      <c r="M855" s="45"/>
      <c r="N855" s="45">
        <v>0.00979203769250787</v>
      </c>
      <c r="O855" s="45"/>
      <c r="P855" s="45"/>
      <c r="Q855" s="45"/>
      <c r="R855" s="45">
        <v>291.6238653995535</v>
      </c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</row>
    <row r="856" ht="15.75" customHeight="1">
      <c r="A856" s="45">
        <v>109.98618702274415</v>
      </c>
      <c r="B856" s="45"/>
      <c r="C856" s="45"/>
      <c r="D856" s="46"/>
      <c r="E856" s="46"/>
      <c r="F856" s="46">
        <v>0.019</v>
      </c>
      <c r="G856" s="45"/>
      <c r="H856" s="45"/>
      <c r="I856" s="45"/>
      <c r="J856" s="45">
        <v>0.0040761513887892665</v>
      </c>
      <c r="K856" s="45"/>
      <c r="L856" s="45"/>
      <c r="M856" s="45"/>
      <c r="N856" s="45">
        <v>0.009695707355851858</v>
      </c>
      <c r="O856" s="45"/>
      <c r="P856" s="45"/>
      <c r="Q856" s="45"/>
      <c r="R856" s="45">
        <v>305.20569278779277</v>
      </c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</row>
    <row r="857" ht="15.75" customHeight="1">
      <c r="A857" s="45">
        <v>110.1808419745948</v>
      </c>
      <c r="B857" s="45"/>
      <c r="C857" s="45"/>
      <c r="D857" s="46"/>
      <c r="E857" s="46"/>
      <c r="F857" s="46">
        <v>0.017</v>
      </c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>
        <v>272.7230863949704</v>
      </c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</row>
    <row r="858" ht="15.75" customHeight="1">
      <c r="A858" s="45">
        <v>110.9601071895708</v>
      </c>
      <c r="B858" s="45"/>
      <c r="C858" s="45"/>
      <c r="D858" s="46"/>
      <c r="E858" s="46"/>
      <c r="F858" s="46">
        <v>0.016</v>
      </c>
      <c r="G858" s="45"/>
      <c r="H858" s="45"/>
      <c r="I858" s="45"/>
      <c r="J858" s="45">
        <v>0.003972029633883076</v>
      </c>
      <c r="K858" s="45"/>
      <c r="L858" s="45"/>
      <c r="M858" s="45"/>
      <c r="N858" s="45">
        <v>0.009709098026865481</v>
      </c>
      <c r="O858" s="45"/>
      <c r="P858" s="45"/>
      <c r="Q858" s="45"/>
      <c r="R858" s="45">
        <v>308.40218472653754</v>
      </c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</row>
    <row r="859" ht="15.75" customHeight="1">
      <c r="A859" s="45">
        <v>110.81404231448305</v>
      </c>
      <c r="B859" s="45"/>
      <c r="C859" s="45"/>
      <c r="D859" s="46"/>
      <c r="E859" s="46"/>
      <c r="F859" s="46">
        <v>0.015</v>
      </c>
      <c r="G859" s="45"/>
      <c r="H859" s="45"/>
      <c r="I859" s="45"/>
      <c r="J859" s="45">
        <v>0.00406679763644159</v>
      </c>
      <c r="K859" s="45"/>
      <c r="L859" s="45"/>
      <c r="M859" s="45"/>
      <c r="N859" s="45">
        <v>0.009633298634581301</v>
      </c>
      <c r="O859" s="45"/>
      <c r="P859" s="45"/>
      <c r="Q859" s="45"/>
      <c r="R859" s="45">
        <v>311.0690583715064</v>
      </c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</row>
    <row r="860" ht="15.75" customHeight="1">
      <c r="A860" s="45">
        <v>111.15658896079522</v>
      </c>
      <c r="B860" s="45"/>
      <c r="C860" s="45"/>
      <c r="D860" s="46"/>
      <c r="E860" s="46"/>
      <c r="F860" s="46">
        <v>0.014</v>
      </c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>
        <v>321.15492160804115</v>
      </c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</row>
    <row r="861" ht="15.75" customHeight="1">
      <c r="A861" s="45">
        <v>978.8414176760422</v>
      </c>
      <c r="B861" s="45"/>
      <c r="C861" s="45"/>
      <c r="D861" s="46"/>
      <c r="E861" s="46"/>
      <c r="F861" s="46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>
        <v>32.45176948144223</v>
      </c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</row>
    <row r="862" ht="15.75" customHeight="1">
      <c r="A862" s="45">
        <v>980.5625680804746</v>
      </c>
      <c r="B862" s="45"/>
      <c r="C862" s="45"/>
      <c r="D862" s="46"/>
      <c r="E862" s="46"/>
      <c r="F862" s="46"/>
      <c r="G862" s="45"/>
      <c r="H862" s="45"/>
      <c r="I862" s="45"/>
      <c r="J862" s="45">
        <v>0.00525637630326682</v>
      </c>
      <c r="K862" s="45"/>
      <c r="L862" s="45"/>
      <c r="M862" s="45"/>
      <c r="N862" s="45"/>
      <c r="O862" s="45"/>
      <c r="P862" s="45"/>
      <c r="Q862" s="45"/>
      <c r="R862" s="45">
        <v>51.21704417083072</v>
      </c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</row>
    <row r="863" ht="15.75" customHeight="1">
      <c r="A863" s="45">
        <v>981.7307149873598</v>
      </c>
      <c r="B863" s="45"/>
      <c r="C863" s="45"/>
      <c r="D863" s="46"/>
      <c r="E863" s="46"/>
      <c r="F863" s="46"/>
      <c r="G863" s="45"/>
      <c r="H863" s="45"/>
      <c r="I863" s="45"/>
      <c r="J863" s="45">
        <v>0.005009977826155661</v>
      </c>
      <c r="K863" s="45"/>
      <c r="L863" s="45"/>
      <c r="M863" s="45"/>
      <c r="N863" s="45">
        <v>0.016739341170047838</v>
      </c>
      <c r="O863" s="45"/>
      <c r="P863" s="45"/>
      <c r="Q863" s="45"/>
      <c r="R863" s="45">
        <v>58.07948180449922</v>
      </c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</row>
    <row r="864" ht="15.75" customHeight="1">
      <c r="A864" s="45">
        <v>978.932709920935</v>
      </c>
      <c r="B864" s="45"/>
      <c r="C864" s="45"/>
      <c r="D864" s="46"/>
      <c r="E864" s="46"/>
      <c r="F864" s="46"/>
      <c r="G864" s="45"/>
      <c r="H864" s="45"/>
      <c r="I864" s="45"/>
      <c r="J864" s="45">
        <v>0.004253600069434486</v>
      </c>
      <c r="K864" s="45"/>
      <c r="L864" s="45"/>
      <c r="M864" s="45"/>
      <c r="N864" s="45">
        <v>0.014359564124209925</v>
      </c>
      <c r="O864" s="45"/>
      <c r="P864" s="45"/>
      <c r="Q864" s="45"/>
      <c r="R864" s="45">
        <v>52.51854951144334</v>
      </c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</row>
    <row r="865" ht="15.75" customHeight="1">
      <c r="A865" s="45">
        <v>975.2086010876584</v>
      </c>
      <c r="B865" s="45"/>
      <c r="C865" s="45"/>
      <c r="D865" s="46"/>
      <c r="E865" s="46"/>
      <c r="F865" s="46"/>
      <c r="G865" s="45"/>
      <c r="H865" s="45"/>
      <c r="I865" s="45"/>
      <c r="J865" s="45">
        <v>0.00466149802987214</v>
      </c>
      <c r="K865" s="45"/>
      <c r="L865" s="45"/>
      <c r="M865" s="45"/>
      <c r="N865" s="45">
        <v>0.01534924600271032</v>
      </c>
      <c r="O865" s="45"/>
      <c r="P865" s="45"/>
      <c r="Q865" s="45"/>
      <c r="R865" s="45">
        <v>66.40917845451787</v>
      </c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</row>
    <row r="866" ht="15.75" customHeight="1">
      <c r="A866" s="45">
        <v>976.746138203076</v>
      </c>
      <c r="B866" s="45"/>
      <c r="C866" s="45"/>
      <c r="D866" s="46"/>
      <c r="E866" s="46"/>
      <c r="F866" s="46"/>
      <c r="G866" s="45"/>
      <c r="H866" s="45"/>
      <c r="I866" s="45"/>
      <c r="J866" s="45">
        <v>0.002277212250666451</v>
      </c>
      <c r="K866" s="45"/>
      <c r="L866" s="45"/>
      <c r="M866" s="45"/>
      <c r="N866" s="45">
        <v>0.009764819226265428</v>
      </c>
      <c r="O866" s="45"/>
      <c r="P866" s="45"/>
      <c r="Q866" s="45"/>
      <c r="R866" s="45">
        <v>62.05837461590652</v>
      </c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</row>
    <row r="867" ht="15.75" customHeight="1">
      <c r="A867" s="45">
        <v>967.0330614203581</v>
      </c>
      <c r="B867" s="45"/>
      <c r="C867" s="45"/>
      <c r="D867" s="46"/>
      <c r="E867" s="46"/>
      <c r="F867" s="46"/>
      <c r="G867" s="45"/>
      <c r="H867" s="45"/>
      <c r="I867" s="45"/>
      <c r="J867" s="45">
        <v>0.0033130860792245456</v>
      </c>
      <c r="K867" s="45"/>
      <c r="L867" s="45"/>
      <c r="M867" s="45"/>
      <c r="N867" s="45">
        <v>0.01124621474509808</v>
      </c>
      <c r="O867" s="45"/>
      <c r="P867" s="45"/>
      <c r="Q867" s="45"/>
      <c r="R867" s="45">
        <v>69.24445933272904</v>
      </c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</row>
    <row r="868" ht="15.75" customHeight="1">
      <c r="A868" s="45">
        <v>957.3952623423941</v>
      </c>
      <c r="B868" s="45"/>
      <c r="C868" s="45"/>
      <c r="D868" s="46"/>
      <c r="E868" s="46"/>
      <c r="F868" s="46"/>
      <c r="G868" s="45"/>
      <c r="H868" s="45"/>
      <c r="I868" s="45"/>
      <c r="J868" s="45">
        <v>0.004277330066689951</v>
      </c>
      <c r="K868" s="45"/>
      <c r="L868" s="45"/>
      <c r="M868" s="45"/>
      <c r="N868" s="45">
        <v>0.014228252917556175</v>
      </c>
      <c r="O868" s="45"/>
      <c r="P868" s="45"/>
      <c r="Q868" s="45"/>
      <c r="R868" s="45">
        <v>90.15646408931121</v>
      </c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</row>
    <row r="869" ht="15.75" customHeight="1">
      <c r="A869" s="45">
        <v>950.9062153247417</v>
      </c>
      <c r="B869" s="45"/>
      <c r="C869" s="45"/>
      <c r="D869" s="46"/>
      <c r="E869" s="46"/>
      <c r="F869" s="46"/>
      <c r="G869" s="45"/>
      <c r="H869" s="45"/>
      <c r="I869" s="45"/>
      <c r="J869" s="45">
        <v>0.0032413551103738676</v>
      </c>
      <c r="K869" s="45"/>
      <c r="L869" s="45"/>
      <c r="M869" s="45"/>
      <c r="N869" s="45">
        <v>0.011289205052953936</v>
      </c>
      <c r="O869" s="45"/>
      <c r="P869" s="45"/>
      <c r="Q869" s="45"/>
      <c r="R869" s="45">
        <v>86.83169580196504</v>
      </c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</row>
    <row r="870" ht="15.75" customHeight="1">
      <c r="A870" s="45">
        <v>932.1494987696597</v>
      </c>
      <c r="B870" s="45"/>
      <c r="C870" s="45"/>
      <c r="D870" s="46"/>
      <c r="E870" s="46"/>
      <c r="F870" s="46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>
        <v>81.9626239249707</v>
      </c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</row>
    <row r="871" ht="15.75" customHeight="1">
      <c r="A871" s="45">
        <v>921.8898585866161</v>
      </c>
      <c r="B871" s="45"/>
      <c r="C871" s="45"/>
      <c r="D871" s="46"/>
      <c r="E871" s="46"/>
      <c r="F871" s="46"/>
      <c r="G871" s="45"/>
      <c r="H871" s="45"/>
      <c r="I871" s="45"/>
      <c r="J871" s="45">
        <v>0.002637060711214189</v>
      </c>
      <c r="K871" s="45"/>
      <c r="L871" s="45"/>
      <c r="M871" s="45"/>
      <c r="N871" s="45">
        <v>0.009424087041567848</v>
      </c>
      <c r="O871" s="45"/>
      <c r="P871" s="45"/>
      <c r="Q871" s="45"/>
      <c r="R871" s="45">
        <v>91.22890729764475</v>
      </c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</row>
    <row r="872" ht="15.75" customHeight="1">
      <c r="A872" s="45">
        <v>909.4220546489014</v>
      </c>
      <c r="B872" s="45"/>
      <c r="C872" s="45"/>
      <c r="D872" s="46"/>
      <c r="E872" s="46"/>
      <c r="F872" s="46"/>
      <c r="G872" s="45"/>
      <c r="H872" s="45"/>
      <c r="I872" s="45"/>
      <c r="J872" s="45">
        <v>0.003714772356643272</v>
      </c>
      <c r="K872" s="45"/>
      <c r="L872" s="45"/>
      <c r="M872" s="45"/>
      <c r="N872" s="45">
        <v>0.011628716040733001</v>
      </c>
      <c r="O872" s="45"/>
      <c r="P872" s="45"/>
      <c r="Q872" s="45"/>
      <c r="R872" s="45">
        <v>110.59033859608857</v>
      </c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</row>
    <row r="873" ht="15.75" customHeight="1">
      <c r="A873" s="45">
        <v>899.4214561896921</v>
      </c>
      <c r="B873" s="45"/>
      <c r="C873" s="45"/>
      <c r="D873" s="46"/>
      <c r="E873" s="46"/>
      <c r="F873" s="46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>
        <v>126.19536459829943</v>
      </c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</row>
    <row r="874" ht="15.75" customHeight="1">
      <c r="A874" s="45">
        <v>3498.48930262943</v>
      </c>
      <c r="B874" s="45"/>
      <c r="C874" s="45"/>
      <c r="D874" s="46"/>
      <c r="E874" s="46"/>
      <c r="F874" s="46">
        <v>0.519</v>
      </c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>
        <v>5.7161522129675</v>
      </c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</row>
    <row r="875" ht="15.75" customHeight="1">
      <c r="A875" s="45">
        <v>3490.397533315808</v>
      </c>
      <c r="B875" s="45"/>
      <c r="C875" s="45"/>
      <c r="D875" s="46"/>
      <c r="E875" s="46"/>
      <c r="F875" s="46">
        <v>0.373</v>
      </c>
      <c r="G875" s="45"/>
      <c r="H875" s="45"/>
      <c r="I875" s="45"/>
      <c r="J875" s="45">
        <v>6.262765161472974E-4</v>
      </c>
      <c r="K875" s="45"/>
      <c r="L875" s="45"/>
      <c r="M875" s="45"/>
      <c r="N875" s="45"/>
      <c r="O875" s="45"/>
      <c r="P875" s="45"/>
      <c r="Q875" s="45"/>
      <c r="R875" s="45">
        <v>4.246627975167337</v>
      </c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</row>
    <row r="876" ht="15.75" customHeight="1">
      <c r="A876" s="45">
        <v>3474.4609303304146</v>
      </c>
      <c r="B876" s="45"/>
      <c r="C876" s="45"/>
      <c r="D876" s="46"/>
      <c r="E876" s="46"/>
      <c r="F876" s="46">
        <v>0.248</v>
      </c>
      <c r="G876" s="45"/>
      <c r="H876" s="45"/>
      <c r="I876" s="45"/>
      <c r="J876" s="45">
        <v>5.620454044522813E-4</v>
      </c>
      <c r="K876" s="45"/>
      <c r="L876" s="45"/>
      <c r="M876" s="45"/>
      <c r="N876" s="45">
        <v>0.001282184863846755</v>
      </c>
      <c r="O876" s="45"/>
      <c r="P876" s="45"/>
      <c r="Q876" s="45"/>
      <c r="R876" s="45">
        <v>5.410062716652974</v>
      </c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</row>
    <row r="877" ht="15.75" customHeight="1">
      <c r="A877" s="45">
        <v>3442.76023833601</v>
      </c>
      <c r="B877" s="45"/>
      <c r="C877" s="45"/>
      <c r="D877" s="46"/>
      <c r="E877" s="46"/>
      <c r="F877" s="46">
        <v>0.191</v>
      </c>
      <c r="G877" s="45"/>
      <c r="H877" s="45"/>
      <c r="I877" s="45"/>
      <c r="J877" s="45">
        <v>4.925346499315924E-4</v>
      </c>
      <c r="K877" s="45"/>
      <c r="L877" s="45"/>
      <c r="M877" s="45"/>
      <c r="N877" s="45">
        <v>0.0012848729998215455</v>
      </c>
      <c r="O877" s="45"/>
      <c r="P877" s="45"/>
      <c r="Q877" s="45"/>
      <c r="R877" s="45">
        <v>6.939900461999088</v>
      </c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</row>
    <row r="878" ht="15.75" customHeight="1">
      <c r="A878" s="45">
        <v>3402.218182459302</v>
      </c>
      <c r="B878" s="45"/>
      <c r="C878" s="45"/>
      <c r="D878" s="46"/>
      <c r="E878" s="46"/>
      <c r="F878" s="46">
        <v>0.293</v>
      </c>
      <c r="G878" s="45"/>
      <c r="H878" s="45"/>
      <c r="I878" s="45"/>
      <c r="J878" s="45">
        <v>5.575254177522675E-4</v>
      </c>
      <c r="K878" s="45"/>
      <c r="L878" s="45"/>
      <c r="M878" s="45"/>
      <c r="N878" s="45">
        <v>0.0011127000607283485</v>
      </c>
      <c r="O878" s="45"/>
      <c r="P878" s="45"/>
      <c r="Q878" s="45"/>
      <c r="R878" s="45">
        <v>14.300546555135464</v>
      </c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</row>
    <row r="879" ht="15.75" customHeight="1">
      <c r="A879" s="45">
        <v>3393.161588346957</v>
      </c>
      <c r="B879" s="45"/>
      <c r="C879" s="45"/>
      <c r="D879" s="46"/>
      <c r="E879" s="46"/>
      <c r="F879" s="46">
        <v>0.266</v>
      </c>
      <c r="G879" s="45"/>
      <c r="H879" s="45"/>
      <c r="I879" s="45"/>
      <c r="J879" s="45">
        <v>4.166505249292992E-4</v>
      </c>
      <c r="K879" s="45"/>
      <c r="L879" s="45"/>
      <c r="M879" s="45"/>
      <c r="N879" s="45">
        <v>7.323829078371364E-4</v>
      </c>
      <c r="O879" s="45"/>
      <c r="P879" s="45"/>
      <c r="Q879" s="45"/>
      <c r="R879" s="45">
        <v>18.207879750513307</v>
      </c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</row>
    <row r="880" ht="15.75" customHeight="1">
      <c r="A880" s="45">
        <v>3360.888592863713</v>
      </c>
      <c r="B880" s="45"/>
      <c r="C880" s="45"/>
      <c r="D880" s="46"/>
      <c r="E880" s="46"/>
      <c r="F880" s="46">
        <v>0.232</v>
      </c>
      <c r="G880" s="45"/>
      <c r="H880" s="45"/>
      <c r="I880" s="45"/>
      <c r="J880" s="45">
        <v>4.8712248965200063E-4</v>
      </c>
      <c r="K880" s="45"/>
      <c r="L880" s="45"/>
      <c r="M880" s="45"/>
      <c r="N880" s="45">
        <v>0.0010920971945423885</v>
      </c>
      <c r="O880" s="45"/>
      <c r="P880" s="45"/>
      <c r="Q880" s="45"/>
      <c r="R880" s="45">
        <v>27.211405794879656</v>
      </c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</row>
    <row r="881" ht="15.75" customHeight="1">
      <c r="A881" s="45">
        <v>3349.4555077442865</v>
      </c>
      <c r="B881" s="45"/>
      <c r="C881" s="45"/>
      <c r="D881" s="46"/>
      <c r="E881" s="46"/>
      <c r="F881" s="46">
        <v>0.253</v>
      </c>
      <c r="G881" s="45"/>
      <c r="H881" s="45"/>
      <c r="I881" s="45"/>
      <c r="J881" s="45">
        <v>5.174246450535267E-4</v>
      </c>
      <c r="K881" s="45"/>
      <c r="L881" s="45"/>
      <c r="M881" s="45"/>
      <c r="N881" s="45">
        <v>0.0011143800774428669</v>
      </c>
      <c r="O881" s="45"/>
      <c r="P881" s="45"/>
      <c r="Q881" s="45"/>
      <c r="R881" s="45">
        <v>40.809353883532005</v>
      </c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</row>
    <row r="882" ht="15.75" customHeight="1">
      <c r="A882" s="45">
        <v>3318.433309643334</v>
      </c>
      <c r="B882" s="45"/>
      <c r="C882" s="45"/>
      <c r="D882" s="46"/>
      <c r="E882" s="46"/>
      <c r="F882" s="46">
        <v>0.199</v>
      </c>
      <c r="G882" s="45"/>
      <c r="H882" s="45"/>
      <c r="I882" s="45"/>
      <c r="J882" s="45">
        <v>4.6947562374264387E-4</v>
      </c>
      <c r="K882" s="45"/>
      <c r="L882" s="45"/>
      <c r="M882" s="45"/>
      <c r="N882" s="45">
        <v>9.838870400661816E-4</v>
      </c>
      <c r="O882" s="45"/>
      <c r="P882" s="45"/>
      <c r="Q882" s="45"/>
      <c r="R882" s="45">
        <v>84.79515671122643</v>
      </c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</row>
    <row r="883" ht="15.75" customHeight="1">
      <c r="A883" s="45">
        <v>3289.8641312949308</v>
      </c>
      <c r="B883" s="45"/>
      <c r="C883" s="45"/>
      <c r="D883" s="46"/>
      <c r="E883" s="46"/>
      <c r="F883" s="46">
        <v>0.23</v>
      </c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>
        <v>73.0035480095852</v>
      </c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</row>
    <row r="884" ht="15.75" customHeight="1">
      <c r="A884" s="45">
        <v>3259.9514671708366</v>
      </c>
      <c r="B884" s="45"/>
      <c r="C884" s="45"/>
      <c r="D884" s="46"/>
      <c r="E884" s="46"/>
      <c r="F884" s="46">
        <v>0.315</v>
      </c>
      <c r="G884" s="45"/>
      <c r="H884" s="45"/>
      <c r="I884" s="45"/>
      <c r="J884" s="45">
        <v>4.743112024816902E-4</v>
      </c>
      <c r="K884" s="45"/>
      <c r="L884" s="45"/>
      <c r="M884" s="45"/>
      <c r="N884" s="45">
        <v>9.77991519668129E-4</v>
      </c>
      <c r="O884" s="45"/>
      <c r="P884" s="45"/>
      <c r="Q884" s="45"/>
      <c r="R884" s="45">
        <v>73.05567282806219</v>
      </c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</row>
    <row r="885" ht="15.75" customHeight="1">
      <c r="A885" s="45">
        <v>3232.407796576361</v>
      </c>
      <c r="B885" s="45"/>
      <c r="C885" s="45"/>
      <c r="D885" s="46"/>
      <c r="E885" s="46"/>
      <c r="F885" s="46">
        <v>0.402</v>
      </c>
      <c r="G885" s="45"/>
      <c r="H885" s="45"/>
      <c r="I885" s="45"/>
      <c r="J885" s="45">
        <v>4.442751967504443E-4</v>
      </c>
      <c r="K885" s="45"/>
      <c r="L885" s="45"/>
      <c r="M885" s="45"/>
      <c r="N885" s="45">
        <v>9.32977913175933E-4</v>
      </c>
      <c r="O885" s="45"/>
      <c r="P885" s="45"/>
      <c r="Q885" s="45"/>
      <c r="R885" s="45">
        <v>102.63663729010264</v>
      </c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</row>
    <row r="886" ht="15.75" customHeight="1">
      <c r="A886" s="45">
        <v>3182.3040838564702</v>
      </c>
      <c r="B886" s="45"/>
      <c r="C886" s="45"/>
      <c r="D886" s="46"/>
      <c r="E886" s="46"/>
      <c r="F886" s="46">
        <v>0.128</v>
      </c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>
        <v>131.61649308032528</v>
      </c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</row>
    <row r="887" ht="15.75" customHeight="1">
      <c r="A887" s="45">
        <v>3316.4861079071416</v>
      </c>
      <c r="B887" s="45"/>
      <c r="C887" s="45"/>
      <c r="D887" s="46"/>
      <c r="E887" s="46"/>
      <c r="F887" s="46">
        <v>0.32</v>
      </c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>
        <v>1.48470356315864</v>
      </c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</row>
    <row r="888" ht="15.75" customHeight="1">
      <c r="A888" s="45">
        <v>3282.001526643875</v>
      </c>
      <c r="B888" s="45"/>
      <c r="C888" s="45"/>
      <c r="D888" s="46"/>
      <c r="E888" s="46"/>
      <c r="F888" s="46">
        <v>0.262</v>
      </c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>
        <v>0.7312388337544964</v>
      </c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</row>
    <row r="889" ht="15.75" customHeight="1">
      <c r="A889" s="45">
        <v>3255.885872310421</v>
      </c>
      <c r="B889" s="45"/>
      <c r="C889" s="45"/>
      <c r="D889" s="46"/>
      <c r="E889" s="46"/>
      <c r="F889" s="46">
        <v>0.293</v>
      </c>
      <c r="G889" s="45"/>
      <c r="H889" s="45"/>
      <c r="I889" s="45"/>
      <c r="J889" s="45"/>
      <c r="K889" s="45"/>
      <c r="L889" s="45"/>
      <c r="M889" s="45"/>
      <c r="N889" s="45">
        <v>3.379471962014302E-4</v>
      </c>
      <c r="O889" s="45"/>
      <c r="P889" s="45"/>
      <c r="Q889" s="45"/>
      <c r="R889" s="45">
        <v>0.7213387325537465</v>
      </c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</row>
    <row r="890" ht="15.75" customHeight="1">
      <c r="A890" s="45">
        <v>3248.38446351166</v>
      </c>
      <c r="B890" s="45"/>
      <c r="C890" s="45"/>
      <c r="D890" s="46"/>
      <c r="E890" s="46"/>
      <c r="F890" s="46">
        <v>0.305</v>
      </c>
      <c r="G890" s="45"/>
      <c r="H890" s="45"/>
      <c r="I890" s="45"/>
      <c r="J890" s="45"/>
      <c r="K890" s="45"/>
      <c r="L890" s="45"/>
      <c r="M890" s="45"/>
      <c r="N890" s="45">
        <v>3.2229538380824295E-4</v>
      </c>
      <c r="O890" s="45"/>
      <c r="P890" s="45"/>
      <c r="Q890" s="45"/>
      <c r="R890" s="45">
        <v>0.8898271226069657</v>
      </c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</row>
    <row r="891" ht="15.75" customHeight="1">
      <c r="A891" s="45">
        <v>3204.494624074768</v>
      </c>
      <c r="B891" s="45"/>
      <c r="C891" s="45"/>
      <c r="D891" s="46"/>
      <c r="E891" s="46"/>
      <c r="F891" s="46">
        <v>0.293</v>
      </c>
      <c r="G891" s="45"/>
      <c r="H891" s="45"/>
      <c r="I891" s="45"/>
      <c r="J891" s="45"/>
      <c r="K891" s="45"/>
      <c r="L891" s="45"/>
      <c r="M891" s="45"/>
      <c r="N891" s="45">
        <v>3.056616539559145E-4</v>
      </c>
      <c r="O891" s="45"/>
      <c r="P891" s="45"/>
      <c r="Q891" s="45"/>
      <c r="R891" s="45">
        <v>1.4037274578916856</v>
      </c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</row>
    <row r="892" ht="15.75" customHeight="1">
      <c r="A892" s="45">
        <v>3158.8860066735215</v>
      </c>
      <c r="B892" s="45"/>
      <c r="C892" s="45"/>
      <c r="D892" s="46"/>
      <c r="E892" s="46"/>
      <c r="F892" s="46">
        <v>0.268</v>
      </c>
      <c r="G892" s="45"/>
      <c r="H892" s="45"/>
      <c r="I892" s="45"/>
      <c r="J892" s="45"/>
      <c r="K892" s="45"/>
      <c r="L892" s="45"/>
      <c r="M892" s="45"/>
      <c r="N892" s="45">
        <v>1.5576845830327047E-4</v>
      </c>
      <c r="O892" s="45"/>
      <c r="P892" s="45"/>
      <c r="Q892" s="45"/>
      <c r="R892" s="45">
        <v>1.7269230410562137</v>
      </c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</row>
    <row r="893" ht="15.75" customHeight="1">
      <c r="A893" s="45">
        <v>3108.4810057107193</v>
      </c>
      <c r="B893" s="45"/>
      <c r="C893" s="45"/>
      <c r="D893" s="46"/>
      <c r="E893" s="46"/>
      <c r="F893" s="46">
        <v>0.3</v>
      </c>
      <c r="G893" s="45"/>
      <c r="H893" s="45"/>
      <c r="I893" s="45"/>
      <c r="J893" s="45"/>
      <c r="K893" s="45"/>
      <c r="L893" s="45"/>
      <c r="M893" s="45"/>
      <c r="N893" s="45">
        <v>2.413529332946626E-4</v>
      </c>
      <c r="O893" s="45"/>
      <c r="P893" s="45"/>
      <c r="Q893" s="45"/>
      <c r="R893" s="45">
        <v>2.5441278983977083</v>
      </c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</row>
    <row r="894" ht="15.75" customHeight="1">
      <c r="A894" s="45">
        <v>3065.8429412377077</v>
      </c>
      <c r="B894" s="45"/>
      <c r="C894" s="45"/>
      <c r="D894" s="46"/>
      <c r="E894" s="46"/>
      <c r="F894" s="46">
        <v>0.285</v>
      </c>
      <c r="G894" s="45"/>
      <c r="H894" s="45"/>
      <c r="I894" s="45"/>
      <c r="J894" s="45"/>
      <c r="K894" s="45"/>
      <c r="L894" s="45"/>
      <c r="M894" s="45"/>
      <c r="N894" s="45">
        <v>2.7738614446230493E-4</v>
      </c>
      <c r="O894" s="45"/>
      <c r="P894" s="45"/>
      <c r="Q894" s="45"/>
      <c r="R894" s="45">
        <v>2.3281810686284587</v>
      </c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</row>
    <row r="895" ht="15.75" customHeight="1">
      <c r="A895" s="45">
        <v>3007.0896536266478</v>
      </c>
      <c r="B895" s="45"/>
      <c r="C895" s="45"/>
      <c r="D895" s="46"/>
      <c r="E895" s="46"/>
      <c r="F895" s="46">
        <v>0.24</v>
      </c>
      <c r="G895" s="45"/>
      <c r="H895" s="45"/>
      <c r="I895" s="45"/>
      <c r="J895" s="45"/>
      <c r="K895" s="45"/>
      <c r="L895" s="45"/>
      <c r="M895" s="45"/>
      <c r="N895" s="45">
        <v>2.3358370009286336E-4</v>
      </c>
      <c r="O895" s="45"/>
      <c r="P895" s="45"/>
      <c r="Q895" s="45"/>
      <c r="R895" s="45">
        <v>8.30737008698468</v>
      </c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</row>
    <row r="896" ht="15.75" customHeight="1">
      <c r="A896" s="45">
        <v>2952.173436750156</v>
      </c>
      <c r="B896" s="45"/>
      <c r="C896" s="45"/>
      <c r="D896" s="46"/>
      <c r="E896" s="46"/>
      <c r="F896" s="46">
        <v>0.248</v>
      </c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>
        <v>14.5182617396898</v>
      </c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</row>
    <row r="897" ht="15.75" customHeight="1">
      <c r="A897" s="45">
        <v>2893.38356130114</v>
      </c>
      <c r="B897" s="45"/>
      <c r="C897" s="45"/>
      <c r="D897" s="46"/>
      <c r="E897" s="46"/>
      <c r="F897" s="46">
        <v>0.226</v>
      </c>
      <c r="G897" s="45"/>
      <c r="H897" s="45"/>
      <c r="I897" s="45"/>
      <c r="J897" s="45"/>
      <c r="K897" s="45"/>
      <c r="L897" s="45"/>
      <c r="M897" s="45"/>
      <c r="N897" s="45">
        <v>1.765244938289132E-4</v>
      </c>
      <c r="O897" s="45"/>
      <c r="P897" s="45"/>
      <c r="Q897" s="45"/>
      <c r="R897" s="45">
        <v>33.61626764678152</v>
      </c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</row>
    <row r="898" ht="15.75" customHeight="1">
      <c r="A898" s="45">
        <v>2843.4897315172984</v>
      </c>
      <c r="B898" s="45"/>
      <c r="C898" s="45"/>
      <c r="D898" s="46"/>
      <c r="E898" s="46"/>
      <c r="F898" s="46"/>
      <c r="G898" s="45"/>
      <c r="H898" s="45"/>
      <c r="I898" s="45"/>
      <c r="J898" s="45"/>
      <c r="K898" s="45"/>
      <c r="L898" s="45"/>
      <c r="M898" s="45"/>
      <c r="N898" s="45">
        <v>2.4228246025264234E-4</v>
      </c>
      <c r="O898" s="45"/>
      <c r="P898" s="45"/>
      <c r="Q898" s="45"/>
      <c r="R898" s="45">
        <v>38.029145659908416</v>
      </c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</row>
    <row r="899" ht="15.75" customHeight="1">
      <c r="A899" s="45">
        <v>2791.330559763292</v>
      </c>
      <c r="B899" s="45"/>
      <c r="C899" s="45"/>
      <c r="D899" s="46"/>
      <c r="E899" s="46"/>
      <c r="F899" s="46"/>
      <c r="G899" s="45"/>
      <c r="H899" s="45"/>
      <c r="I899" s="45"/>
      <c r="J899" s="45"/>
      <c r="K899" s="45"/>
      <c r="L899" s="45"/>
      <c r="M899" s="45"/>
      <c r="N899" s="45">
        <v>1.7710361705172283E-4</v>
      </c>
      <c r="O899" s="45"/>
      <c r="P899" s="45"/>
      <c r="Q899" s="45"/>
      <c r="R899" s="45">
        <v>36.26335744219644</v>
      </c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</row>
    <row r="900" ht="15.75" customHeight="1">
      <c r="A900" s="45">
        <v>53580.417261123344</v>
      </c>
      <c r="B900" s="45"/>
      <c r="C900" s="45"/>
      <c r="D900" s="46"/>
      <c r="E900" s="46"/>
      <c r="F900" s="46">
        <v>0.099</v>
      </c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</row>
    <row r="901" ht="15.75" customHeight="1">
      <c r="A901" s="45">
        <v>53438.95387600438</v>
      </c>
      <c r="B901" s="45"/>
      <c r="C901" s="45"/>
      <c r="D901" s="46"/>
      <c r="E901" s="46"/>
      <c r="F901" s="46">
        <v>0.08</v>
      </c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</row>
    <row r="902" ht="15.75" customHeight="1">
      <c r="A902" s="45">
        <v>52716.99499718563</v>
      </c>
      <c r="B902" s="45"/>
      <c r="C902" s="45"/>
      <c r="D902" s="46"/>
      <c r="E902" s="46"/>
      <c r="F902" s="46">
        <v>0.061</v>
      </c>
      <c r="G902" s="45"/>
      <c r="H902" s="45"/>
      <c r="I902" s="45"/>
      <c r="J902" s="45"/>
      <c r="K902" s="45"/>
      <c r="L902" s="45"/>
      <c r="M902" s="45"/>
      <c r="N902" s="45">
        <v>0.002319036361589553</v>
      </c>
      <c r="O902" s="45"/>
      <c r="P902" s="45"/>
      <c r="Q902" s="45"/>
      <c r="R902" s="45">
        <v>1152.7637059551953</v>
      </c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</row>
    <row r="903" ht="15.75" customHeight="1">
      <c r="A903" s="45">
        <v>51998.60336224321</v>
      </c>
      <c r="B903" s="45"/>
      <c r="C903" s="45"/>
      <c r="D903" s="46"/>
      <c r="E903" s="46"/>
      <c r="F903" s="46">
        <v>0.06</v>
      </c>
      <c r="G903" s="45"/>
      <c r="H903" s="45"/>
      <c r="I903" s="45"/>
      <c r="J903" s="45"/>
      <c r="K903" s="45"/>
      <c r="L903" s="45"/>
      <c r="M903" s="45"/>
      <c r="N903" s="45">
        <v>0.0028887690781897934</v>
      </c>
      <c r="O903" s="45"/>
      <c r="P903" s="45"/>
      <c r="Q903" s="45"/>
      <c r="R903" s="45">
        <v>1045.0155421101326</v>
      </c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</row>
    <row r="904" ht="15.75" customHeight="1">
      <c r="A904" s="45">
        <v>51323.08606627092</v>
      </c>
      <c r="B904" s="45"/>
      <c r="C904" s="45"/>
      <c r="D904" s="46"/>
      <c r="E904" s="46"/>
      <c r="F904" s="46">
        <v>0.06</v>
      </c>
      <c r="G904" s="45"/>
      <c r="H904" s="45"/>
      <c r="I904" s="45"/>
      <c r="J904" s="45"/>
      <c r="K904" s="45"/>
      <c r="L904" s="45"/>
      <c r="M904" s="45"/>
      <c r="N904" s="45">
        <v>0.0025995437713448276</v>
      </c>
      <c r="O904" s="45"/>
      <c r="P904" s="45"/>
      <c r="Q904" s="45"/>
      <c r="R904" s="45">
        <v>1153.656589799844</v>
      </c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</row>
    <row r="905" ht="15.75" customHeight="1">
      <c r="A905" s="45">
        <v>50288.7985150027</v>
      </c>
      <c r="B905" s="45"/>
      <c r="C905" s="45"/>
      <c r="D905" s="46"/>
      <c r="E905" s="46"/>
      <c r="F905" s="46">
        <v>0.07</v>
      </c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>
        <v>1313.6843184541674</v>
      </c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</row>
    <row r="906" ht="15.75" customHeight="1">
      <c r="A906" s="45">
        <v>49290.24575246765</v>
      </c>
      <c r="B906" s="45"/>
      <c r="C906" s="45"/>
      <c r="D906" s="46"/>
      <c r="E906" s="46"/>
      <c r="F906" s="46">
        <v>0.088</v>
      </c>
      <c r="G906" s="45"/>
      <c r="H906" s="45"/>
      <c r="I906" s="45"/>
      <c r="J906" s="45"/>
      <c r="K906" s="45"/>
      <c r="L906" s="45"/>
      <c r="M906" s="45"/>
      <c r="N906" s="45">
        <v>0.003599356409230359</v>
      </c>
      <c r="O906" s="45"/>
      <c r="P906" s="45"/>
      <c r="Q906" s="45"/>
      <c r="R906" s="45">
        <v>1350.5402160864346</v>
      </c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</row>
    <row r="907" ht="15.75" customHeight="1">
      <c r="A907" s="45">
        <v>48004.98835577832</v>
      </c>
      <c r="B907" s="45"/>
      <c r="C907" s="45"/>
      <c r="D907" s="46"/>
      <c r="E907" s="46"/>
      <c r="F907" s="46">
        <v>0.078</v>
      </c>
      <c r="G907" s="45"/>
      <c r="H907" s="45"/>
      <c r="I907" s="45"/>
      <c r="J907" s="45"/>
      <c r="K907" s="45"/>
      <c r="L907" s="45"/>
      <c r="M907" s="45"/>
      <c r="N907" s="45">
        <v>0.002846680697315118</v>
      </c>
      <c r="O907" s="45"/>
      <c r="P907" s="45"/>
      <c r="Q907" s="45"/>
      <c r="R907" s="45">
        <v>1575.4066252235375</v>
      </c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</row>
    <row r="908" ht="15.75" customHeight="1">
      <c r="A908" s="45">
        <v>46766.95084015069</v>
      </c>
      <c r="B908" s="45"/>
      <c r="C908" s="45"/>
      <c r="D908" s="46"/>
      <c r="E908" s="46"/>
      <c r="F908" s="46">
        <v>0.054</v>
      </c>
      <c r="G908" s="45"/>
      <c r="H908" s="45"/>
      <c r="I908" s="45"/>
      <c r="J908" s="45"/>
      <c r="K908" s="45"/>
      <c r="L908" s="45"/>
      <c r="M908" s="45"/>
      <c r="N908" s="45">
        <v>0.0036195047366844786</v>
      </c>
      <c r="O908" s="45"/>
      <c r="P908" s="45"/>
      <c r="Q908" s="45"/>
      <c r="R908" s="45">
        <v>1777.241846755253</v>
      </c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</row>
    <row r="909" ht="15.75" customHeight="1">
      <c r="A909" s="45">
        <v>45591.97602455442</v>
      </c>
      <c r="B909" s="45"/>
      <c r="C909" s="45"/>
      <c r="D909" s="46"/>
      <c r="E909" s="46"/>
      <c r="F909" s="46">
        <v>0.053</v>
      </c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>
        <v>1884.5244691028092</v>
      </c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</row>
    <row r="910" ht="15.75" customHeight="1">
      <c r="A910" s="45">
        <v>44542.54001862984</v>
      </c>
      <c r="B910" s="45"/>
      <c r="C910" s="45"/>
      <c r="D910" s="46"/>
      <c r="E910" s="46"/>
      <c r="F910" s="46">
        <v>0.053</v>
      </c>
      <c r="G910" s="45"/>
      <c r="H910" s="45"/>
      <c r="I910" s="45"/>
      <c r="J910" s="45"/>
      <c r="K910" s="45"/>
      <c r="L910" s="45"/>
      <c r="M910" s="45"/>
      <c r="N910" s="45">
        <v>0.002873036477836843</v>
      </c>
      <c r="O910" s="45"/>
      <c r="P910" s="45"/>
      <c r="Q910" s="45"/>
      <c r="R910" s="45">
        <v>2313.7670072162596</v>
      </c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</row>
    <row r="911" ht="15.75" customHeight="1">
      <c r="A911" s="45">
        <v>43601.10221901669</v>
      </c>
      <c r="B911" s="45"/>
      <c r="C911" s="45"/>
      <c r="D911" s="46"/>
      <c r="E911" s="46"/>
      <c r="F911" s="46">
        <v>0.053</v>
      </c>
      <c r="G911" s="45"/>
      <c r="H911" s="45"/>
      <c r="I911" s="45"/>
      <c r="J911" s="45"/>
      <c r="K911" s="45"/>
      <c r="L911" s="45"/>
      <c r="M911" s="45"/>
      <c r="N911" s="45">
        <v>0.002987489886101948</v>
      </c>
      <c r="O911" s="45"/>
      <c r="P911" s="45"/>
      <c r="Q911" s="45"/>
      <c r="R911" s="45">
        <v>2701.9209999304385</v>
      </c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</row>
    <row r="912" ht="15.75" customHeight="1">
      <c r="A912" s="45">
        <v>42802.36890314539</v>
      </c>
      <c r="B912" s="45"/>
      <c r="C912" s="45"/>
      <c r="D912" s="46"/>
      <c r="E912" s="46"/>
      <c r="F912" s="46">
        <v>0.053</v>
      </c>
      <c r="G912" s="45"/>
      <c r="H912" s="45"/>
      <c r="I912" s="45"/>
      <c r="J912" s="45"/>
      <c r="K912" s="45"/>
      <c r="L912" s="45"/>
      <c r="M912" s="45"/>
      <c r="N912" s="45">
        <v>0.002738948567035991</v>
      </c>
      <c r="O912" s="45"/>
      <c r="P912" s="45"/>
      <c r="Q912" s="45"/>
      <c r="R912" s="45">
        <v>3073.01049062202</v>
      </c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</row>
    <row r="913" ht="15.75" customHeight="1">
      <c r="A913" s="45">
        <v>1097.8959585454795</v>
      </c>
      <c r="B913" s="45"/>
      <c r="C913" s="45"/>
      <c r="D913" s="46"/>
      <c r="E913" s="46"/>
      <c r="F913" s="46">
        <v>0.077</v>
      </c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>
        <v>108.57892644006164</v>
      </c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</row>
    <row r="914" ht="15.75" customHeight="1">
      <c r="A914" s="45">
        <v>1081.5038150122994</v>
      </c>
      <c r="B914" s="45"/>
      <c r="C914" s="45"/>
      <c r="D914" s="46"/>
      <c r="E914" s="46"/>
      <c r="F914" s="46">
        <v>0.071</v>
      </c>
      <c r="G914" s="45"/>
      <c r="H914" s="45"/>
      <c r="I914" s="45"/>
      <c r="J914" s="45">
        <v>0.003172607980141222</v>
      </c>
      <c r="K914" s="45"/>
      <c r="L914" s="45"/>
      <c r="M914" s="45"/>
      <c r="N914" s="45"/>
      <c r="O914" s="45"/>
      <c r="P914" s="45"/>
      <c r="Q914" s="45"/>
      <c r="R914" s="45">
        <v>141.73019169060672</v>
      </c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</row>
    <row r="915" ht="15.75" customHeight="1">
      <c r="A915" s="45">
        <v>1061.9037310668004</v>
      </c>
      <c r="B915" s="45"/>
      <c r="C915" s="45"/>
      <c r="D915" s="46"/>
      <c r="E915" s="46"/>
      <c r="F915" s="46">
        <v>0.065</v>
      </c>
      <c r="G915" s="45"/>
      <c r="H915" s="45"/>
      <c r="I915" s="45"/>
      <c r="J915" s="45">
        <v>0.0029755718027451284</v>
      </c>
      <c r="K915" s="45"/>
      <c r="L915" s="45"/>
      <c r="M915" s="45"/>
      <c r="N915" s="45">
        <v>0.008880389140647735</v>
      </c>
      <c r="O915" s="45"/>
      <c r="P915" s="45"/>
      <c r="Q915" s="45"/>
      <c r="R915" s="45">
        <v>136.39829448883305</v>
      </c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</row>
    <row r="916" ht="15.75" customHeight="1">
      <c r="A916" s="45">
        <v>1043.7075424374145</v>
      </c>
      <c r="B916" s="45"/>
      <c r="C916" s="45"/>
      <c r="D916" s="46"/>
      <c r="E916" s="46"/>
      <c r="F916" s="46">
        <v>0.063</v>
      </c>
      <c r="G916" s="45"/>
      <c r="H916" s="45"/>
      <c r="I916" s="45"/>
      <c r="J916" s="45">
        <v>0.0028065956000995393</v>
      </c>
      <c r="K916" s="45"/>
      <c r="L916" s="45"/>
      <c r="M916" s="45"/>
      <c r="N916" s="45">
        <v>0.008191106589646058</v>
      </c>
      <c r="O916" s="45"/>
      <c r="P916" s="45"/>
      <c r="Q916" s="45"/>
      <c r="R916" s="45">
        <v>136.63763113657038</v>
      </c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</row>
    <row r="917" ht="15.75" customHeight="1">
      <c r="A917" s="45">
        <v>1028.3940743121382</v>
      </c>
      <c r="B917" s="45"/>
      <c r="C917" s="45"/>
      <c r="D917" s="46"/>
      <c r="E917" s="46"/>
      <c r="F917" s="46">
        <v>0.06</v>
      </c>
      <c r="G917" s="45"/>
      <c r="H917" s="45"/>
      <c r="I917" s="45"/>
      <c r="J917" s="45">
        <v>0.002878207917977343</v>
      </c>
      <c r="K917" s="45"/>
      <c r="L917" s="45"/>
      <c r="M917" s="45"/>
      <c r="N917" s="45">
        <v>0.008406081287552353</v>
      </c>
      <c r="O917" s="45"/>
      <c r="P917" s="45"/>
      <c r="Q917" s="45"/>
      <c r="R917" s="45">
        <v>150.6795422637784</v>
      </c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</row>
    <row r="918" ht="15.75" customHeight="1">
      <c r="A918" s="45">
        <v>1018.5166187461078</v>
      </c>
      <c r="B918" s="45"/>
      <c r="C918" s="45"/>
      <c r="D918" s="46"/>
      <c r="E918" s="46"/>
      <c r="F918" s="46">
        <v>0.06</v>
      </c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>
        <v>167.8954363164755</v>
      </c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</row>
    <row r="919" ht="15.75" customHeight="1">
      <c r="A919" s="45">
        <v>1003.7330877486003</v>
      </c>
      <c r="B919" s="45"/>
      <c r="C919" s="45"/>
      <c r="D919" s="46"/>
      <c r="E919" s="46"/>
      <c r="F919" s="46">
        <v>0.065</v>
      </c>
      <c r="G919" s="45"/>
      <c r="H919" s="45"/>
      <c r="I919" s="45"/>
      <c r="J919" s="45">
        <v>0.0022293000162798044</v>
      </c>
      <c r="K919" s="45"/>
      <c r="L919" s="45"/>
      <c r="M919" s="45"/>
      <c r="N919" s="45">
        <v>0.006355922707470455</v>
      </c>
      <c r="O919" s="45"/>
      <c r="P919" s="45"/>
      <c r="Q919" s="45"/>
      <c r="R919" s="45">
        <v>193.14700009852967</v>
      </c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</row>
    <row r="920" ht="15.75" customHeight="1">
      <c r="A920" s="45">
        <v>987.2759224264175</v>
      </c>
      <c r="B920" s="45"/>
      <c r="C920" s="45"/>
      <c r="D920" s="46"/>
      <c r="E920" s="46"/>
      <c r="F920" s="46">
        <v>0.064</v>
      </c>
      <c r="G920" s="45"/>
      <c r="H920" s="45"/>
      <c r="I920" s="45"/>
      <c r="J920" s="45">
        <v>0.0026094753604475364</v>
      </c>
      <c r="K920" s="45"/>
      <c r="L920" s="45"/>
      <c r="M920" s="45"/>
      <c r="N920" s="45">
        <v>0.00765679816067976</v>
      </c>
      <c r="O920" s="45"/>
      <c r="P920" s="45"/>
      <c r="Q920" s="45"/>
      <c r="R920" s="45">
        <v>246.1417375868764</v>
      </c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</row>
    <row r="921" ht="15.75" customHeight="1">
      <c r="A921" s="45">
        <v>971.524368453585</v>
      </c>
      <c r="B921" s="45"/>
      <c r="C921" s="45"/>
      <c r="D921" s="46"/>
      <c r="E921" s="46"/>
      <c r="F921" s="46">
        <v>0.061</v>
      </c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>
        <v>282.9060709357305</v>
      </c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</row>
    <row r="922" ht="15.75" customHeight="1">
      <c r="A922" s="45">
        <v>954.4686209847715</v>
      </c>
      <c r="B922" s="45"/>
      <c r="C922" s="45"/>
      <c r="D922" s="46"/>
      <c r="E922" s="46"/>
      <c r="F922" s="46">
        <v>0.051</v>
      </c>
      <c r="G922" s="45"/>
      <c r="H922" s="45"/>
      <c r="I922" s="45"/>
      <c r="J922" s="45">
        <v>0.002285219848462364</v>
      </c>
      <c r="K922" s="45"/>
      <c r="L922" s="45"/>
      <c r="M922" s="45"/>
      <c r="N922" s="45">
        <v>0.00638254523408939</v>
      </c>
      <c r="O922" s="45"/>
      <c r="P922" s="45"/>
      <c r="Q922" s="45"/>
      <c r="R922" s="45">
        <v>258.93904655447704</v>
      </c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</row>
    <row r="923" ht="15.75" customHeight="1">
      <c r="A923" s="45">
        <v>939.685873785867</v>
      </c>
      <c r="B923" s="45"/>
      <c r="C923" s="45"/>
      <c r="D923" s="46"/>
      <c r="E923" s="46"/>
      <c r="F923" s="46">
        <v>0.05</v>
      </c>
      <c r="G923" s="45"/>
      <c r="H923" s="45"/>
      <c r="I923" s="45"/>
      <c r="J923" s="45">
        <v>0.0019316494101765695</v>
      </c>
      <c r="K923" s="45"/>
      <c r="L923" s="45"/>
      <c r="M923" s="45"/>
      <c r="N923" s="45">
        <v>0.005667949328463686</v>
      </c>
      <c r="O923" s="45"/>
      <c r="P923" s="45"/>
      <c r="Q923" s="45"/>
      <c r="R923" s="45">
        <v>294.3856476740651</v>
      </c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</row>
    <row r="924" ht="15.75" customHeight="1">
      <c r="A924" s="45">
        <v>923.9316486599936</v>
      </c>
      <c r="B924" s="45"/>
      <c r="C924" s="45"/>
      <c r="D924" s="46"/>
      <c r="E924" s="46"/>
      <c r="F924" s="46">
        <v>0.049</v>
      </c>
      <c r="G924" s="45"/>
      <c r="H924" s="45"/>
      <c r="I924" s="45"/>
      <c r="J924" s="45">
        <v>0.0022154828365190293</v>
      </c>
      <c r="K924" s="45"/>
      <c r="L924" s="45"/>
      <c r="M924" s="45"/>
      <c r="N924" s="45">
        <v>0.005933731697187465</v>
      </c>
      <c r="O924" s="45"/>
      <c r="P924" s="45"/>
      <c r="Q924" s="45"/>
      <c r="R924" s="45">
        <v>353.97654046556886</v>
      </c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</row>
    <row r="925" ht="15.75" customHeight="1">
      <c r="A925" s="45">
        <v>924.5956780261456</v>
      </c>
      <c r="B925" s="45"/>
      <c r="C925" s="45"/>
      <c r="D925" s="46"/>
      <c r="E925" s="46"/>
      <c r="F925" s="46">
        <v>0.048</v>
      </c>
      <c r="G925" s="45"/>
      <c r="H925" s="45"/>
      <c r="I925" s="45"/>
      <c r="J925" s="45">
        <v>0.0017444981993286097</v>
      </c>
      <c r="K925" s="45"/>
      <c r="L925" s="45"/>
      <c r="M925" s="45"/>
      <c r="N925" s="45">
        <v>0.00462138636666227</v>
      </c>
      <c r="O925" s="45"/>
      <c r="P925" s="45"/>
      <c r="Q925" s="45"/>
      <c r="R925" s="45">
        <v>394.836827055006</v>
      </c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</row>
    <row r="926" ht="15.75" customHeight="1">
      <c r="A926" s="45">
        <v>99768.0264496141</v>
      </c>
      <c r="B926" s="45"/>
      <c r="C926" s="45"/>
      <c r="D926" s="46"/>
      <c r="E926" s="46"/>
      <c r="F926" s="46">
        <v>0.13</v>
      </c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>
        <v>219.9857009294396</v>
      </c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</row>
    <row r="927" ht="15.75" customHeight="1">
      <c r="A927" s="45">
        <v>98035.59757401241</v>
      </c>
      <c r="B927" s="45"/>
      <c r="C927" s="45"/>
      <c r="D927" s="46"/>
      <c r="E927" s="46"/>
      <c r="F927" s="46">
        <v>0.13</v>
      </c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>
        <v>212.36389813731665</v>
      </c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</row>
    <row r="928" ht="15.75" customHeight="1">
      <c r="A928" s="45">
        <v>97094.51833643981</v>
      </c>
      <c r="B928" s="45"/>
      <c r="C928" s="45"/>
      <c r="D928" s="46"/>
      <c r="E928" s="46"/>
      <c r="F928" s="46">
        <v>0.135</v>
      </c>
      <c r="G928" s="45"/>
      <c r="H928" s="45"/>
      <c r="I928" s="45"/>
      <c r="J928" s="45"/>
      <c r="K928" s="45"/>
      <c r="L928" s="45"/>
      <c r="M928" s="45"/>
      <c r="N928" s="45">
        <v>0.003798502527029847</v>
      </c>
      <c r="O928" s="45"/>
      <c r="P928" s="45"/>
      <c r="Q928" s="45"/>
      <c r="R928" s="45">
        <v>212.2068450854663</v>
      </c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</row>
    <row r="929" ht="15.75" customHeight="1">
      <c r="A929" s="45">
        <v>95457.78070126637</v>
      </c>
      <c r="B929" s="45"/>
      <c r="C929" s="45"/>
      <c r="D929" s="46"/>
      <c r="E929" s="46"/>
      <c r="F929" s="46">
        <v>0.14</v>
      </c>
      <c r="G929" s="45"/>
      <c r="H929" s="45"/>
      <c r="I929" s="45"/>
      <c r="J929" s="45"/>
      <c r="K929" s="45"/>
      <c r="L929" s="45"/>
      <c r="M929" s="45"/>
      <c r="N929" s="45">
        <v>0.0037100913092762713</v>
      </c>
      <c r="O929" s="45"/>
      <c r="P929" s="45"/>
      <c r="Q929" s="45"/>
      <c r="R929" s="45">
        <v>208.62744007176784</v>
      </c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</row>
    <row r="930" ht="15.75" customHeight="1">
      <c r="A930" s="45">
        <v>95173.47817302268</v>
      </c>
      <c r="B930" s="45"/>
      <c r="C930" s="45"/>
      <c r="D930" s="46"/>
      <c r="E930" s="46"/>
      <c r="F930" s="46">
        <v>0.13</v>
      </c>
      <c r="G930" s="45"/>
      <c r="H930" s="45"/>
      <c r="I930" s="45"/>
      <c r="J930" s="45"/>
      <c r="K930" s="45"/>
      <c r="L930" s="45"/>
      <c r="M930" s="45"/>
      <c r="N930" s="45">
        <v>0.003446094938548059</v>
      </c>
      <c r="O930" s="45"/>
      <c r="P930" s="45"/>
      <c r="Q930" s="45"/>
      <c r="R930" s="45">
        <v>256.40587340387344</v>
      </c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</row>
    <row r="931" ht="15.75" customHeight="1">
      <c r="A931" s="45">
        <v>93871.92158305777</v>
      </c>
      <c r="B931" s="45"/>
      <c r="C931" s="45"/>
      <c r="D931" s="46"/>
      <c r="E931" s="46"/>
      <c r="F931" s="46">
        <v>0.13</v>
      </c>
      <c r="G931" s="45"/>
      <c r="H931" s="45"/>
      <c r="I931" s="45"/>
      <c r="J931" s="45"/>
      <c r="K931" s="45"/>
      <c r="L931" s="45"/>
      <c r="M931" s="45"/>
      <c r="N931" s="45">
        <v>0.0023153748958249323</v>
      </c>
      <c r="O931" s="45"/>
      <c r="P931" s="45"/>
      <c r="Q931" s="45"/>
      <c r="R931" s="45">
        <v>315.8856897061591</v>
      </c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</row>
    <row r="932" ht="15.75" customHeight="1">
      <c r="A932" s="45">
        <v>93010.13330471395</v>
      </c>
      <c r="B932" s="45"/>
      <c r="C932" s="45"/>
      <c r="D932" s="46"/>
      <c r="E932" s="46"/>
      <c r="F932" s="46">
        <v>0.13</v>
      </c>
      <c r="G932" s="45"/>
      <c r="H932" s="45"/>
      <c r="I932" s="45"/>
      <c r="J932" s="45">
        <v>8.25559316436886E-4</v>
      </c>
      <c r="K932" s="45"/>
      <c r="L932" s="45"/>
      <c r="M932" s="45"/>
      <c r="N932" s="45">
        <v>0.0025658383554858417</v>
      </c>
      <c r="O932" s="45"/>
      <c r="P932" s="45"/>
      <c r="Q932" s="45"/>
      <c r="R932" s="45">
        <v>350.0371501692397</v>
      </c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</row>
    <row r="933" ht="15.75" customHeight="1">
      <c r="A933" s="45">
        <v>91596.77795476887</v>
      </c>
      <c r="B933" s="45"/>
      <c r="C933" s="45"/>
      <c r="D933" s="46"/>
      <c r="E933" s="46"/>
      <c r="F933" s="46">
        <v>0.13</v>
      </c>
      <c r="G933" s="45"/>
      <c r="H933" s="45"/>
      <c r="I933" s="45"/>
      <c r="J933" s="45">
        <v>9.70026505406519E-4</v>
      </c>
      <c r="K933" s="45"/>
      <c r="L933" s="45"/>
      <c r="M933" s="45"/>
      <c r="N933" s="45">
        <v>0.0029749642323002607</v>
      </c>
      <c r="O933" s="45"/>
      <c r="P933" s="45"/>
      <c r="Q933" s="45"/>
      <c r="R933" s="45">
        <v>493.1238422133474</v>
      </c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</row>
    <row r="934" ht="15.75" customHeight="1">
      <c r="A934" s="45">
        <v>90008.80018353126</v>
      </c>
      <c r="B934" s="45"/>
      <c r="C934" s="45"/>
      <c r="D934" s="46"/>
      <c r="E934" s="46"/>
      <c r="F934" s="46">
        <v>0.13</v>
      </c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>
        <v>672.3106776318095</v>
      </c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</row>
    <row r="935" ht="15.75" customHeight="1">
      <c r="A935" s="45">
        <v>88429.61441218795</v>
      </c>
      <c r="B935" s="45"/>
      <c r="C935" s="45"/>
      <c r="D935" s="46"/>
      <c r="E935" s="46"/>
      <c r="F935" s="46">
        <v>0.13</v>
      </c>
      <c r="G935" s="45"/>
      <c r="H935" s="45"/>
      <c r="I935" s="45"/>
      <c r="J935" s="45">
        <v>7.038728649189764E-4</v>
      </c>
      <c r="K935" s="45"/>
      <c r="L935" s="45"/>
      <c r="M935" s="45"/>
      <c r="N935" s="45">
        <v>0.0021898266908590377</v>
      </c>
      <c r="O935" s="45"/>
      <c r="P935" s="45"/>
      <c r="Q935" s="45"/>
      <c r="R935" s="45">
        <v>663.20465494588</v>
      </c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</row>
    <row r="936" ht="15.75" customHeight="1">
      <c r="A936" s="45">
        <v>87074.69625783712</v>
      </c>
      <c r="B936" s="45"/>
      <c r="C936" s="45"/>
      <c r="D936" s="46"/>
      <c r="E936" s="46"/>
      <c r="F936" s="46">
        <v>0.104</v>
      </c>
      <c r="G936" s="45"/>
      <c r="H936" s="45"/>
      <c r="I936" s="45"/>
      <c r="J936" s="45"/>
      <c r="K936" s="45"/>
      <c r="L936" s="45"/>
      <c r="M936" s="45"/>
      <c r="N936" s="45">
        <v>0.001836079264585777</v>
      </c>
      <c r="O936" s="45"/>
      <c r="P936" s="45"/>
      <c r="Q936" s="45"/>
      <c r="R936" s="45">
        <v>773.7323991231033</v>
      </c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</row>
    <row r="937" ht="15.75" customHeight="1">
      <c r="A937" s="45">
        <v>85468.83908194865</v>
      </c>
      <c r="B937" s="45"/>
      <c r="C937" s="45"/>
      <c r="D937" s="46"/>
      <c r="E937" s="46"/>
      <c r="F937" s="46">
        <v>0.102</v>
      </c>
      <c r="G937" s="45"/>
      <c r="H937" s="45"/>
      <c r="I937" s="45"/>
      <c r="J937" s="45">
        <v>8.675639527177646E-4</v>
      </c>
      <c r="K937" s="45"/>
      <c r="L937" s="45"/>
      <c r="M937" s="45"/>
      <c r="N937" s="45">
        <v>0.0026719764793772817</v>
      </c>
      <c r="O937" s="45"/>
      <c r="P937" s="45"/>
      <c r="Q937" s="45"/>
      <c r="R937" s="45">
        <v>771.1679579713463</v>
      </c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</row>
    <row r="938" ht="15.75" customHeight="1">
      <c r="A938" s="45">
        <v>83973.98062888176</v>
      </c>
      <c r="B938" s="45"/>
      <c r="C938" s="45"/>
      <c r="D938" s="46"/>
      <c r="E938" s="46"/>
      <c r="F938" s="46">
        <v>0.105</v>
      </c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>
        <v>797.7733260056376</v>
      </c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</row>
    <row r="939" ht="15.75" customHeight="1">
      <c r="A939" s="45">
        <v>17477.22317998993</v>
      </c>
      <c r="B939" s="45"/>
      <c r="C939" s="45"/>
      <c r="D939" s="46"/>
      <c r="E939" s="46"/>
      <c r="F939" s="46">
        <v>0.37</v>
      </c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>
        <v>22.52371559554581</v>
      </c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</row>
    <row r="940" ht="15.75" customHeight="1">
      <c r="A940" s="45">
        <v>17385.838556843933</v>
      </c>
      <c r="B940" s="45"/>
      <c r="C940" s="45"/>
      <c r="D940" s="46"/>
      <c r="E940" s="46"/>
      <c r="F940" s="46">
        <v>0.374</v>
      </c>
      <c r="G940" s="45"/>
      <c r="H940" s="45"/>
      <c r="I940" s="45"/>
      <c r="J940" s="45">
        <v>0.0014906997610003683</v>
      </c>
      <c r="K940" s="45"/>
      <c r="L940" s="45"/>
      <c r="M940" s="45"/>
      <c r="N940" s="45"/>
      <c r="O940" s="45"/>
      <c r="P940" s="45"/>
      <c r="Q940" s="45"/>
      <c r="R940" s="45">
        <v>24.383500387862966</v>
      </c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</row>
    <row r="941" ht="15.75" customHeight="1">
      <c r="A941" s="45">
        <v>17236.870417492246</v>
      </c>
      <c r="B941" s="45"/>
      <c r="C941" s="45"/>
      <c r="D941" s="46"/>
      <c r="E941" s="46"/>
      <c r="F941" s="46">
        <v>0.355</v>
      </c>
      <c r="G941" s="45"/>
      <c r="H941" s="45"/>
      <c r="I941" s="45"/>
      <c r="J941" s="45">
        <v>0.0014137017744126528</v>
      </c>
      <c r="K941" s="45"/>
      <c r="L941" s="45"/>
      <c r="M941" s="45"/>
      <c r="N941" s="45">
        <v>0.004711384228507251</v>
      </c>
      <c r="O941" s="45"/>
      <c r="P941" s="45"/>
      <c r="Q941" s="45"/>
      <c r="R941" s="45">
        <v>51.16176079953144</v>
      </c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</row>
    <row r="942" ht="15.75" customHeight="1">
      <c r="A942" s="45">
        <v>17152.89838794942</v>
      </c>
      <c r="B942" s="45"/>
      <c r="C942" s="45"/>
      <c r="D942" s="46"/>
      <c r="E942" s="46"/>
      <c r="F942" s="46">
        <v>0.319</v>
      </c>
      <c r="G942" s="45"/>
      <c r="H942" s="45"/>
      <c r="I942" s="45"/>
      <c r="J942" s="45">
        <v>0.0013173485322622788</v>
      </c>
      <c r="K942" s="45"/>
      <c r="L942" s="45"/>
      <c r="M942" s="45"/>
      <c r="N942" s="45">
        <v>0.0044770405838138695</v>
      </c>
      <c r="O942" s="45"/>
      <c r="P942" s="45"/>
      <c r="Q942" s="45"/>
      <c r="R942" s="45">
        <v>58.33277633633707</v>
      </c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</row>
    <row r="943" ht="15.75" customHeight="1">
      <c r="A943" s="45">
        <v>16982.645967467975</v>
      </c>
      <c r="B943" s="45"/>
      <c r="C943" s="45"/>
      <c r="D943" s="46"/>
      <c r="E943" s="46"/>
      <c r="F943" s="46">
        <v>0.315</v>
      </c>
      <c r="G943" s="45"/>
      <c r="H943" s="45"/>
      <c r="I943" s="45"/>
      <c r="J943" s="45">
        <v>0.0012642974576244027</v>
      </c>
      <c r="K943" s="45"/>
      <c r="L943" s="45"/>
      <c r="M943" s="45"/>
      <c r="N943" s="45">
        <v>0.004017629658591614</v>
      </c>
      <c r="O943" s="45"/>
      <c r="P943" s="45"/>
      <c r="Q943" s="45"/>
      <c r="R943" s="45">
        <v>82.92445301909105</v>
      </c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</row>
    <row r="944" ht="15.75" customHeight="1">
      <c r="A944" s="45">
        <v>16839.36046993036</v>
      </c>
      <c r="B944" s="45"/>
      <c r="C944" s="45"/>
      <c r="D944" s="46"/>
      <c r="E944" s="46"/>
      <c r="F944" s="46">
        <v>0.306</v>
      </c>
      <c r="G944" s="45"/>
      <c r="H944" s="45"/>
      <c r="I944" s="45"/>
      <c r="J944" s="45">
        <v>0.0010235495558681528</v>
      </c>
      <c r="K944" s="45"/>
      <c r="L944" s="45"/>
      <c r="M944" s="45"/>
      <c r="N944" s="45">
        <v>0.0032800290678574565</v>
      </c>
      <c r="O944" s="45"/>
      <c r="P944" s="45"/>
      <c r="Q944" s="45"/>
      <c r="R944" s="45">
        <v>68.47411955343792</v>
      </c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</row>
    <row r="945" ht="15.75" customHeight="1">
      <c r="A945" s="45">
        <v>16661.17079299987</v>
      </c>
      <c r="B945" s="45"/>
      <c r="C945" s="45"/>
      <c r="D945" s="46"/>
      <c r="E945" s="46"/>
      <c r="F945" s="46">
        <v>0.269</v>
      </c>
      <c r="G945" s="45"/>
      <c r="H945" s="45"/>
      <c r="I945" s="45"/>
      <c r="J945" s="45">
        <v>0.0010158249905450134</v>
      </c>
      <c r="K945" s="45"/>
      <c r="L945" s="45"/>
      <c r="M945" s="45"/>
      <c r="N945" s="45">
        <v>0.0033408921131347735</v>
      </c>
      <c r="O945" s="45"/>
      <c r="P945" s="45"/>
      <c r="Q945" s="45"/>
      <c r="R945" s="45">
        <v>82.82880692136264</v>
      </c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</row>
    <row r="946" ht="15.75" customHeight="1">
      <c r="A946" s="45">
        <v>16460.868377244835</v>
      </c>
      <c r="B946" s="45"/>
      <c r="C946" s="45"/>
      <c r="D946" s="46"/>
      <c r="E946" s="46"/>
      <c r="F946" s="46">
        <v>0.218</v>
      </c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>
        <v>87.47362304186248</v>
      </c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</row>
    <row r="947" ht="15.75" customHeight="1">
      <c r="A947" s="45">
        <v>16258.228159846007</v>
      </c>
      <c r="B947" s="45"/>
      <c r="C947" s="45"/>
      <c r="D947" s="46"/>
      <c r="E947" s="46"/>
      <c r="F947" s="46">
        <v>0.206</v>
      </c>
      <c r="G947" s="45"/>
      <c r="H947" s="45"/>
      <c r="I947" s="45"/>
      <c r="J947" s="45">
        <v>0.0011827559200466113</v>
      </c>
      <c r="K947" s="45"/>
      <c r="L947" s="45"/>
      <c r="M947" s="45"/>
      <c r="N947" s="45">
        <v>0.0038331319027329488</v>
      </c>
      <c r="O947" s="45"/>
      <c r="P947" s="45"/>
      <c r="Q947" s="45"/>
      <c r="R947" s="45">
        <v>94.57489534091401</v>
      </c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</row>
    <row r="948" ht="15.75" customHeight="1">
      <c r="A948" s="45">
        <v>16084.547488738777</v>
      </c>
      <c r="B948" s="45"/>
      <c r="C948" s="45"/>
      <c r="D948" s="46"/>
      <c r="E948" s="46"/>
      <c r="F948" s="46">
        <v>0.217</v>
      </c>
      <c r="G948" s="45"/>
      <c r="H948" s="45"/>
      <c r="I948" s="45"/>
      <c r="J948" s="45">
        <v>9.823281964117516E-4</v>
      </c>
      <c r="K948" s="45"/>
      <c r="L948" s="45"/>
      <c r="M948" s="45"/>
      <c r="N948" s="45">
        <v>0.0032358826340466345</v>
      </c>
      <c r="O948" s="45"/>
      <c r="P948" s="45"/>
      <c r="Q948" s="45"/>
      <c r="R948" s="45">
        <v>90.561304202531</v>
      </c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</row>
    <row r="949" ht="15.75" customHeight="1">
      <c r="A949" s="45">
        <v>15881.765210646956</v>
      </c>
      <c r="B949" s="45"/>
      <c r="C949" s="45"/>
      <c r="D949" s="46"/>
      <c r="E949" s="46"/>
      <c r="F949" s="46">
        <v>0.201</v>
      </c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>
        <v>117.59336876616909</v>
      </c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</row>
    <row r="950" ht="15.75" customHeight="1">
      <c r="A950" s="45">
        <v>15667.528137116682</v>
      </c>
      <c r="B950" s="45"/>
      <c r="C950" s="45"/>
      <c r="D950" s="46"/>
      <c r="E950" s="46"/>
      <c r="F950" s="46">
        <v>0.166</v>
      </c>
      <c r="G950" s="45"/>
      <c r="H950" s="45"/>
      <c r="I950" s="45"/>
      <c r="J950" s="45">
        <v>0.0010620109076689532</v>
      </c>
      <c r="K950" s="45"/>
      <c r="L950" s="45"/>
      <c r="M950" s="45"/>
      <c r="N950" s="45">
        <v>0.0034485400345434934</v>
      </c>
      <c r="O950" s="45"/>
      <c r="P950" s="45"/>
      <c r="Q950" s="45"/>
      <c r="R950" s="45">
        <v>146.68458348658362</v>
      </c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</row>
    <row r="951" ht="15.75" customHeight="1">
      <c r="A951" s="45">
        <v>15449.791900829756</v>
      </c>
      <c r="B951" s="45"/>
      <c r="C951" s="45"/>
      <c r="D951" s="46"/>
      <c r="E951" s="46"/>
      <c r="F951" s="46">
        <v>0.181</v>
      </c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>
        <v>150.18859396299067</v>
      </c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</row>
    <row r="952" ht="15.75" customHeight="1">
      <c r="A952" s="45">
        <v>1019.9730001031928</v>
      </c>
      <c r="B952" s="45"/>
      <c r="C952" s="45"/>
      <c r="D952" s="46"/>
      <c r="E952" s="46"/>
      <c r="F952" s="46">
        <v>0.153</v>
      </c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>
        <v>0.6191567085629373</v>
      </c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</row>
    <row r="953" ht="15.75" customHeight="1">
      <c r="A953" s="45">
        <v>1010.8377819350077</v>
      </c>
      <c r="B953" s="45"/>
      <c r="C953" s="45"/>
      <c r="D953" s="46"/>
      <c r="E953" s="46"/>
      <c r="F953" s="46">
        <v>0.15</v>
      </c>
      <c r="G953" s="45"/>
      <c r="H953" s="45"/>
      <c r="I953" s="45"/>
      <c r="J953" s="45">
        <v>2.874778427209459E-4</v>
      </c>
      <c r="K953" s="45"/>
      <c r="L953" s="45"/>
      <c r="M953" s="45"/>
      <c r="N953" s="45"/>
      <c r="O953" s="45"/>
      <c r="P953" s="45"/>
      <c r="Q953" s="45"/>
      <c r="R953" s="45">
        <v>0.654474314674891</v>
      </c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</row>
    <row r="954" ht="15.75" customHeight="1">
      <c r="A954" s="45">
        <v>1006.2160070723247</v>
      </c>
      <c r="B954" s="45"/>
      <c r="C954" s="45"/>
      <c r="D954" s="46"/>
      <c r="E954" s="46"/>
      <c r="F954" s="46">
        <v>0.15</v>
      </c>
      <c r="G954" s="45"/>
      <c r="H954" s="45"/>
      <c r="I954" s="45"/>
      <c r="J954" s="45">
        <v>2.841377776511966E-4</v>
      </c>
      <c r="K954" s="45"/>
      <c r="L954" s="45"/>
      <c r="M954" s="45"/>
      <c r="N954" s="45">
        <v>1.825976502087957E-4</v>
      </c>
      <c r="O954" s="45"/>
      <c r="P954" s="45"/>
      <c r="Q954" s="45"/>
      <c r="R954" s="45">
        <v>0.6901967878931689</v>
      </c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</row>
    <row r="955" ht="15.75" customHeight="1">
      <c r="A955" s="45">
        <v>1004.9518718219231</v>
      </c>
      <c r="B955" s="45"/>
      <c r="C955" s="45"/>
      <c r="D955" s="46"/>
      <c r="E955" s="46"/>
      <c r="F955" s="46">
        <v>0.15</v>
      </c>
      <c r="G955" s="45"/>
      <c r="H955" s="45"/>
      <c r="I955" s="45"/>
      <c r="J955" s="45">
        <v>2.873501083725019E-4</v>
      </c>
      <c r="K955" s="45"/>
      <c r="L955" s="45"/>
      <c r="M955" s="45"/>
      <c r="N955" s="45">
        <v>2.0961268610185596E-4</v>
      </c>
      <c r="O955" s="45"/>
      <c r="P955" s="45"/>
      <c r="Q955" s="45"/>
      <c r="R955" s="45">
        <v>0.726140944925598</v>
      </c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</row>
    <row r="956" ht="15.75" customHeight="1">
      <c r="A956" s="45">
        <v>999.597192442596</v>
      </c>
      <c r="B956" s="45"/>
      <c r="C956" s="45"/>
      <c r="D956" s="46"/>
      <c r="E956" s="46"/>
      <c r="F956" s="46">
        <v>0.15</v>
      </c>
      <c r="G956" s="45"/>
      <c r="H956" s="45"/>
      <c r="I956" s="45"/>
      <c r="J956" s="45">
        <v>3.0141251250697515E-4</v>
      </c>
      <c r="K956" s="45"/>
      <c r="L956" s="45"/>
      <c r="M956" s="45"/>
      <c r="N956" s="45">
        <v>1.8101191797465388E-4</v>
      </c>
      <c r="O956" s="45"/>
      <c r="P956" s="45"/>
      <c r="Q956" s="45"/>
      <c r="R956" s="45">
        <v>0.6416018359757337</v>
      </c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</row>
    <row r="957" ht="15.75" customHeight="1">
      <c r="A957" s="45">
        <v>995.4937215903543</v>
      </c>
      <c r="B957" s="45"/>
      <c r="C957" s="45"/>
      <c r="D957" s="46"/>
      <c r="E957" s="46"/>
      <c r="F957" s="46">
        <v>0.15</v>
      </c>
      <c r="G957" s="45"/>
      <c r="H957" s="45"/>
      <c r="I957" s="45"/>
      <c r="J957" s="45">
        <v>2.584244003011497E-4</v>
      </c>
      <c r="K957" s="45"/>
      <c r="L957" s="45"/>
      <c r="M957" s="45"/>
      <c r="N957" s="45">
        <v>1.834956722681205E-4</v>
      </c>
      <c r="O957" s="45"/>
      <c r="P957" s="45"/>
      <c r="Q957" s="45"/>
      <c r="R957" s="45">
        <v>0.6775470088093067</v>
      </c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</row>
    <row r="958" ht="15.75" customHeight="1">
      <c r="A958" s="45">
        <v>990.1838683985983</v>
      </c>
      <c r="B958" s="45"/>
      <c r="C958" s="45"/>
      <c r="D958" s="46"/>
      <c r="E958" s="46"/>
      <c r="F958" s="46">
        <v>0.161</v>
      </c>
      <c r="G958" s="45"/>
      <c r="H958" s="45"/>
      <c r="I958" s="45"/>
      <c r="J958" s="45">
        <v>2.923560303975816E-4</v>
      </c>
      <c r="K958" s="45"/>
      <c r="L958" s="45"/>
      <c r="M958" s="45"/>
      <c r="N958" s="45">
        <v>2.462372824433709E-4</v>
      </c>
      <c r="O958" s="45"/>
      <c r="P958" s="45"/>
      <c r="Q958" s="45"/>
      <c r="R958" s="45">
        <v>0.7920781099907386</v>
      </c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</row>
    <row r="959" ht="15.75" customHeight="1">
      <c r="A959" s="45">
        <v>986.3069060296907</v>
      </c>
      <c r="B959" s="45"/>
      <c r="C959" s="45"/>
      <c r="D959" s="46"/>
      <c r="E959" s="46"/>
      <c r="F959" s="46">
        <v>0.17</v>
      </c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>
        <v>0.7672791410109343</v>
      </c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</row>
    <row r="960" ht="15.75" customHeight="1">
      <c r="A960" s="45">
        <v>981.9464987486423</v>
      </c>
      <c r="B960" s="45"/>
      <c r="C960" s="45"/>
      <c r="D960" s="46"/>
      <c r="E960" s="46"/>
      <c r="F960" s="46">
        <v>0.17</v>
      </c>
      <c r="G960" s="45"/>
      <c r="H960" s="45"/>
      <c r="I960" s="45"/>
      <c r="J960" s="45">
        <v>3.0474448967442814E-4</v>
      </c>
      <c r="K960" s="45"/>
      <c r="L960" s="45"/>
      <c r="M960" s="45"/>
      <c r="N960" s="45">
        <v>2.469221783601202E-4</v>
      </c>
      <c r="O960" s="45"/>
      <c r="P960" s="45"/>
      <c r="Q960" s="45"/>
      <c r="R960" s="45">
        <v>0.9770583189305166</v>
      </c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</row>
    <row r="961" ht="15.75" customHeight="1">
      <c r="A961" s="45">
        <v>977.6479591288324</v>
      </c>
      <c r="B961" s="45"/>
      <c r="C961" s="45"/>
      <c r="D961" s="46"/>
      <c r="E961" s="46"/>
      <c r="F961" s="46">
        <v>0.17</v>
      </c>
      <c r="G961" s="45"/>
      <c r="H961" s="45"/>
      <c r="I961" s="45"/>
      <c r="J961" s="45">
        <v>2.8748271504597646E-4</v>
      </c>
      <c r="K961" s="45"/>
      <c r="L961" s="45"/>
      <c r="M961" s="45"/>
      <c r="N961" s="45">
        <v>2.253179975588125E-4</v>
      </c>
      <c r="O961" s="45"/>
      <c r="P961" s="45"/>
      <c r="Q961" s="45"/>
      <c r="R961" s="45">
        <v>1.0089155147729485</v>
      </c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</row>
    <row r="962" ht="15.75" customHeight="1">
      <c r="A962" s="45">
        <v>975.9276283860862</v>
      </c>
      <c r="B962" s="45"/>
      <c r="C962" s="45"/>
      <c r="D962" s="46"/>
      <c r="E962" s="46"/>
      <c r="F962" s="46">
        <v>0.17</v>
      </c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>
        <v>1.0205804672721892</v>
      </c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</row>
    <row r="963" ht="15.75" customHeight="1">
      <c r="A963" s="45">
        <v>973.8189880441666</v>
      </c>
      <c r="B963" s="45"/>
      <c r="C963" s="45"/>
      <c r="D963" s="46"/>
      <c r="E963" s="46"/>
      <c r="F963" s="46">
        <v>0.163</v>
      </c>
      <c r="G963" s="45"/>
      <c r="H963" s="45"/>
      <c r="I963" s="45"/>
      <c r="J963" s="45">
        <v>2.8681530391448163E-4</v>
      </c>
      <c r="K963" s="45"/>
      <c r="L963" s="45"/>
      <c r="M963" s="45"/>
      <c r="N963" s="45">
        <v>2.4089429221881638E-4</v>
      </c>
      <c r="O963" s="45"/>
      <c r="P963" s="45"/>
      <c r="Q963" s="45"/>
      <c r="R963" s="45">
        <v>2.521453221226212</v>
      </c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</row>
    <row r="964" ht="15.75" customHeight="1">
      <c r="A964" s="45">
        <v>966.1054380431704</v>
      </c>
      <c r="B964" s="45"/>
      <c r="C964" s="45"/>
      <c r="D964" s="46"/>
      <c r="E964" s="46"/>
      <c r="F964" s="46">
        <v>0.13</v>
      </c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</row>
    <row r="965" ht="15.75" customHeight="1">
      <c r="A965" s="45">
        <v>2309.4535838386673</v>
      </c>
      <c r="B965" s="45"/>
      <c r="C965" s="45"/>
      <c r="D965" s="46"/>
      <c r="E965" s="46"/>
      <c r="F965" s="46">
        <v>0.095</v>
      </c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>
        <v>4.701482394652181</v>
      </c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</row>
    <row r="966" ht="15.75" customHeight="1">
      <c r="A966" s="45">
        <v>2282.4977164562138</v>
      </c>
      <c r="B966" s="45"/>
      <c r="C966" s="45"/>
      <c r="D966" s="46"/>
      <c r="E966" s="46"/>
      <c r="F966" s="46">
        <v>0.077</v>
      </c>
      <c r="G966" s="45"/>
      <c r="H966" s="45"/>
      <c r="I966" s="45"/>
      <c r="J966" s="45">
        <v>4.392706711811511E-4</v>
      </c>
      <c r="K966" s="45"/>
      <c r="L966" s="45"/>
      <c r="M966" s="45"/>
      <c r="N966" s="45"/>
      <c r="O966" s="45"/>
      <c r="P966" s="45"/>
      <c r="Q966" s="45"/>
      <c r="R966" s="45">
        <v>5.411090935539153</v>
      </c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</row>
    <row r="967" ht="15.75" customHeight="1">
      <c r="A967" s="45">
        <v>2243.8160826295234</v>
      </c>
      <c r="B967" s="45"/>
      <c r="C967" s="45"/>
      <c r="D967" s="46"/>
      <c r="E967" s="46"/>
      <c r="F967" s="46">
        <v>0.068</v>
      </c>
      <c r="G967" s="45"/>
      <c r="H967" s="45"/>
      <c r="I967" s="45"/>
      <c r="J967" s="45">
        <v>4.2393305824013763E-4</v>
      </c>
      <c r="K967" s="45"/>
      <c r="L967" s="45"/>
      <c r="M967" s="45"/>
      <c r="N967" s="45">
        <v>1.5579062768562505E-4</v>
      </c>
      <c r="O967" s="45"/>
      <c r="P967" s="45"/>
      <c r="Q967" s="45"/>
      <c r="R967" s="45">
        <v>4.480795683101865</v>
      </c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</row>
    <row r="968" ht="15.75" customHeight="1">
      <c r="A968" s="45">
        <v>2224.4014094376034</v>
      </c>
      <c r="B968" s="45"/>
      <c r="C968" s="45"/>
      <c r="D968" s="46"/>
      <c r="E968" s="46"/>
      <c r="F968" s="46">
        <v>0.074</v>
      </c>
      <c r="G968" s="45"/>
      <c r="H968" s="45"/>
      <c r="I968" s="45"/>
      <c r="J968" s="45">
        <v>4.0716760133227716E-4</v>
      </c>
      <c r="K968" s="45"/>
      <c r="L968" s="45"/>
      <c r="M968" s="45"/>
      <c r="N968" s="45">
        <v>1.4295309536060122E-4</v>
      </c>
      <c r="O968" s="45"/>
      <c r="P968" s="45"/>
      <c r="Q968" s="45"/>
      <c r="R968" s="45">
        <v>4.852087378183556</v>
      </c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</row>
    <row r="969" ht="15.75" customHeight="1">
      <c r="A969" s="45">
        <v>2196.5717359544274</v>
      </c>
      <c r="B969" s="45"/>
      <c r="C969" s="45"/>
      <c r="D969" s="46"/>
      <c r="E969" s="46"/>
      <c r="F969" s="46">
        <v>0.085</v>
      </c>
      <c r="G969" s="45"/>
      <c r="H969" s="45"/>
      <c r="I969" s="45"/>
      <c r="J969" s="45">
        <v>3.8656748218736045E-4</v>
      </c>
      <c r="K969" s="45"/>
      <c r="L969" s="45"/>
      <c r="M969" s="45"/>
      <c r="N969" s="45">
        <v>1.2226189726228848E-4</v>
      </c>
      <c r="O969" s="45"/>
      <c r="P969" s="45"/>
      <c r="Q969" s="45"/>
      <c r="R969" s="45">
        <v>8.225693777082094</v>
      </c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</row>
    <row r="970" ht="15.75" customHeight="1">
      <c r="A970" s="45">
        <v>2164.5022601956707</v>
      </c>
      <c r="B970" s="45"/>
      <c r="C970" s="45"/>
      <c r="D970" s="46"/>
      <c r="E970" s="46"/>
      <c r="F970" s="46">
        <v>0.081</v>
      </c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>
        <v>8.737920812928706</v>
      </c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</row>
    <row r="971" ht="15.75" customHeight="1">
      <c r="A971" s="45">
        <v>2137.3943609675616</v>
      </c>
      <c r="B971" s="45"/>
      <c r="C971" s="45"/>
      <c r="D971" s="46"/>
      <c r="E971" s="46"/>
      <c r="F971" s="46">
        <v>0.08</v>
      </c>
      <c r="G971" s="45"/>
      <c r="H971" s="45"/>
      <c r="I971" s="45"/>
      <c r="J971" s="45">
        <v>3.445418266638626E-4</v>
      </c>
      <c r="K971" s="45"/>
      <c r="L971" s="45"/>
      <c r="M971" s="45"/>
      <c r="N971" s="45">
        <v>1.0802041644386724E-4</v>
      </c>
      <c r="O971" s="45"/>
      <c r="P971" s="45"/>
      <c r="Q971" s="45"/>
      <c r="R971" s="45">
        <v>10.181772730895396</v>
      </c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</row>
    <row r="972" ht="15.75" customHeight="1">
      <c r="A972" s="45">
        <v>2124.986920242303</v>
      </c>
      <c r="B972" s="45"/>
      <c r="C972" s="45"/>
      <c r="D972" s="46"/>
      <c r="E972" s="46"/>
      <c r="F972" s="46">
        <v>0.08</v>
      </c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>
        <v>15.491316346475545</v>
      </c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</row>
    <row r="973" ht="15.75" customHeight="1">
      <c r="A973" s="45">
        <v>2103.701698689479</v>
      </c>
      <c r="B973" s="45"/>
      <c r="C973" s="45"/>
      <c r="D973" s="46"/>
      <c r="E973" s="46"/>
      <c r="F973" s="46">
        <v>0.08</v>
      </c>
      <c r="G973" s="45"/>
      <c r="H973" s="45"/>
      <c r="I973" s="45"/>
      <c r="J973" s="45">
        <v>3.5459841919506616E-4</v>
      </c>
      <c r="K973" s="45"/>
      <c r="L973" s="45"/>
      <c r="M973" s="45"/>
      <c r="N973" s="45">
        <v>1.0282135081730592E-4</v>
      </c>
      <c r="O973" s="45"/>
      <c r="P973" s="45"/>
      <c r="Q973" s="45"/>
      <c r="R973" s="45">
        <v>20.762369838989155</v>
      </c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</row>
    <row r="974" ht="15.75" customHeight="1">
      <c r="A974" s="45">
        <v>2088.279072025131</v>
      </c>
      <c r="B974" s="45"/>
      <c r="C974" s="45"/>
      <c r="D974" s="46"/>
      <c r="E974" s="46"/>
      <c r="F974" s="46">
        <v>0.08</v>
      </c>
      <c r="G974" s="45"/>
      <c r="H974" s="45"/>
      <c r="I974" s="45"/>
      <c r="J974" s="45">
        <v>3.440203280903636E-4</v>
      </c>
      <c r="K974" s="45"/>
      <c r="L974" s="45"/>
      <c r="M974" s="45"/>
      <c r="N974" s="45">
        <v>1.221324905463161E-4</v>
      </c>
      <c r="O974" s="45"/>
      <c r="P974" s="45"/>
      <c r="Q974" s="45"/>
      <c r="R974" s="45">
        <v>21.548360454192725</v>
      </c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</row>
    <row r="975" ht="15.75" customHeight="1">
      <c r="A975" s="45">
        <v>2088.698216003447</v>
      </c>
      <c r="B975" s="45"/>
      <c r="C975" s="45"/>
      <c r="D975" s="46"/>
      <c r="E975" s="46"/>
      <c r="F975" s="46">
        <v>0.08</v>
      </c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>
        <v>19.66772276377992</v>
      </c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</row>
    <row r="976" ht="15.75" customHeight="1">
      <c r="A976" s="45">
        <v>2067.8661824315454</v>
      </c>
      <c r="B976" s="45"/>
      <c r="C976" s="45"/>
      <c r="D976" s="46"/>
      <c r="E976" s="46"/>
      <c r="F976" s="46"/>
      <c r="G976" s="45"/>
      <c r="H976" s="45"/>
      <c r="I976" s="45"/>
      <c r="J976" s="45">
        <v>3.206246255252037E-4</v>
      </c>
      <c r="K976" s="45"/>
      <c r="L976" s="45"/>
      <c r="M976" s="45"/>
      <c r="N976" s="45">
        <v>1.087037894280925E-4</v>
      </c>
      <c r="O976" s="45"/>
      <c r="P976" s="45"/>
      <c r="Q976" s="45"/>
      <c r="R976" s="45">
        <v>15.465986300744868</v>
      </c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</row>
    <row r="977" ht="15.75" customHeight="1">
      <c r="A977" s="45">
        <v>2055.8928415374075</v>
      </c>
      <c r="B977" s="45"/>
      <c r="C977" s="45"/>
      <c r="D977" s="46"/>
      <c r="E977" s="46"/>
      <c r="F977" s="46"/>
      <c r="G977" s="45"/>
      <c r="H977" s="45"/>
      <c r="I977" s="45"/>
      <c r="J977" s="45">
        <v>3.323460255349921E-4</v>
      </c>
      <c r="K977" s="45"/>
      <c r="L977" s="45"/>
      <c r="M977" s="45"/>
      <c r="N977" s="45">
        <v>9.689027707525452E-5</v>
      </c>
      <c r="O977" s="45"/>
      <c r="P977" s="45"/>
      <c r="Q977" s="45"/>
      <c r="R977" s="45">
        <v>20.41902533404124</v>
      </c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</row>
    <row r="978" ht="15.75" customHeight="1">
      <c r="A978" s="45">
        <v>3452.0319177678853</v>
      </c>
      <c r="B978" s="45"/>
      <c r="C978" s="45"/>
      <c r="D978" s="46"/>
      <c r="E978" s="46"/>
      <c r="F978" s="46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</row>
    <row r="979" ht="15.75" customHeight="1">
      <c r="A979" s="45">
        <v>3442.568005509939</v>
      </c>
      <c r="B979" s="45"/>
      <c r="C979" s="45"/>
      <c r="D979" s="46"/>
      <c r="E979" s="46"/>
      <c r="F979" s="46"/>
      <c r="G979" s="45"/>
      <c r="H979" s="45"/>
      <c r="I979" s="45"/>
      <c r="J979" s="45">
        <v>8.261350112997407E-4</v>
      </c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</row>
    <row r="980" ht="15.75" customHeight="1">
      <c r="A980" s="45">
        <v>3421.9781822645923</v>
      </c>
      <c r="B980" s="45"/>
      <c r="C980" s="45"/>
      <c r="D980" s="46"/>
      <c r="E980" s="46"/>
      <c r="F980" s="46"/>
      <c r="G980" s="45"/>
      <c r="H980" s="45"/>
      <c r="I980" s="45"/>
      <c r="J980" s="45">
        <v>8.084115753491507E-4</v>
      </c>
      <c r="K980" s="45"/>
      <c r="L980" s="45"/>
      <c r="M980" s="45"/>
      <c r="N980" s="45">
        <v>0.0030808593526022968</v>
      </c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</row>
    <row r="981" ht="15.75" customHeight="1">
      <c r="A981" s="45">
        <v>3399.3549290422948</v>
      </c>
      <c r="B981" s="45"/>
      <c r="C981" s="45"/>
      <c r="D981" s="46"/>
      <c r="E981" s="46"/>
      <c r="F981" s="46"/>
      <c r="G981" s="45"/>
      <c r="H981" s="45"/>
      <c r="I981" s="45"/>
      <c r="J981" s="45">
        <v>8.255299332428682E-4</v>
      </c>
      <c r="K981" s="45"/>
      <c r="L981" s="45"/>
      <c r="M981" s="45"/>
      <c r="N981" s="45">
        <v>0.0031850154248464126</v>
      </c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</row>
    <row r="982" ht="15.75" customHeight="1">
      <c r="A982" s="45">
        <v>3397.8291576532524</v>
      </c>
      <c r="B982" s="45"/>
      <c r="C982" s="45"/>
      <c r="D982" s="46"/>
      <c r="E982" s="46"/>
      <c r="F982" s="46"/>
      <c r="G982" s="45"/>
      <c r="H982" s="45"/>
      <c r="I982" s="45"/>
      <c r="J982" s="45">
        <v>8.529862322928895E-4</v>
      </c>
      <c r="K982" s="45"/>
      <c r="L982" s="45"/>
      <c r="M982" s="45"/>
      <c r="N982" s="45">
        <v>0.003303016167608664</v>
      </c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</row>
    <row r="983" ht="15.75" customHeight="1">
      <c r="A983" s="45">
        <v>3392.9708707722684</v>
      </c>
      <c r="B983" s="45"/>
      <c r="C983" s="45"/>
      <c r="D983" s="46"/>
      <c r="E983" s="46"/>
      <c r="F983" s="46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</row>
    <row r="984" ht="15.75" customHeight="1">
      <c r="A984" s="45">
        <v>3379.3969714621876</v>
      </c>
      <c r="B984" s="45"/>
      <c r="C984" s="45"/>
      <c r="D984" s="46"/>
      <c r="E984" s="46"/>
      <c r="F984" s="46"/>
      <c r="G984" s="45"/>
      <c r="H984" s="45"/>
      <c r="I984" s="45"/>
      <c r="J984" s="45">
        <v>8.162731644001938E-4</v>
      </c>
      <c r="K984" s="45"/>
      <c r="L984" s="45"/>
      <c r="M984" s="45"/>
      <c r="N984" s="45">
        <v>0.0031751882995673286</v>
      </c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</row>
    <row r="985" ht="15.75" customHeight="1">
      <c r="A985" s="45">
        <v>3360.4152142322228</v>
      </c>
      <c r="B985" s="45"/>
      <c r="C985" s="45"/>
      <c r="D985" s="46"/>
      <c r="E985" s="46"/>
      <c r="F985" s="46"/>
      <c r="G985" s="45"/>
      <c r="H985" s="45"/>
      <c r="I985" s="45"/>
      <c r="J985" s="45">
        <v>8.499506200006976E-4</v>
      </c>
      <c r="K985" s="45"/>
      <c r="L985" s="45"/>
      <c r="M985" s="45"/>
      <c r="N985" s="45">
        <v>0.0032963684580313967</v>
      </c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</row>
    <row r="986" ht="15.75" customHeight="1">
      <c r="A986" s="45">
        <v>3355.7999300772394</v>
      </c>
      <c r="B986" s="45"/>
      <c r="C986" s="45"/>
      <c r="D986" s="46"/>
      <c r="E986" s="46"/>
      <c r="F986" s="46"/>
      <c r="G986" s="45"/>
      <c r="H986" s="45"/>
      <c r="I986" s="45"/>
      <c r="J986" s="45">
        <v>7.548292365904586E-4</v>
      </c>
      <c r="K986" s="45"/>
      <c r="L986" s="45"/>
      <c r="M986" s="45"/>
      <c r="N986" s="45">
        <v>0.0029025865234355505</v>
      </c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</row>
    <row r="987" ht="15.75" customHeight="1">
      <c r="A987" s="45">
        <v>3359.3515522509256</v>
      </c>
      <c r="B987" s="45"/>
      <c r="C987" s="45"/>
      <c r="D987" s="46"/>
      <c r="E987" s="46"/>
      <c r="F987" s="46"/>
      <c r="G987" s="45"/>
      <c r="H987" s="45"/>
      <c r="I987" s="45"/>
      <c r="J987" s="45">
        <v>8.752305168274976E-4</v>
      </c>
      <c r="K987" s="45"/>
      <c r="L987" s="45"/>
      <c r="M987" s="45"/>
      <c r="N987" s="45">
        <v>0.003406140646191828</v>
      </c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</row>
    <row r="988" ht="15.75" customHeight="1">
      <c r="A988" s="45">
        <v>3366.087530713634</v>
      </c>
      <c r="B988" s="45"/>
      <c r="C988" s="45"/>
      <c r="D988" s="46"/>
      <c r="E988" s="46"/>
      <c r="F988" s="46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</row>
    <row r="989" ht="15.75" customHeight="1">
      <c r="A989" s="45">
        <v>3366.5990394900537</v>
      </c>
      <c r="B989" s="45"/>
      <c r="C989" s="45"/>
      <c r="D989" s="46"/>
      <c r="E989" s="46"/>
      <c r="F989" s="46"/>
      <c r="G989" s="45"/>
      <c r="H989" s="45"/>
      <c r="I989" s="45"/>
      <c r="J989" s="45">
        <v>8.130714707564455E-4</v>
      </c>
      <c r="K989" s="45"/>
      <c r="L989" s="45"/>
      <c r="M989" s="45"/>
      <c r="N989" s="45">
        <v>0.003157650161333403</v>
      </c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</row>
    <row r="990" ht="15.75" customHeight="1">
      <c r="A990" s="45">
        <v>3361.6350646370734</v>
      </c>
      <c r="B990" s="45"/>
      <c r="C990" s="45"/>
      <c r="D990" s="46"/>
      <c r="E990" s="46"/>
      <c r="F990" s="46"/>
      <c r="G990" s="45"/>
      <c r="H990" s="45"/>
      <c r="I990" s="45"/>
      <c r="J990" s="45">
        <v>8.700010677138985E-4</v>
      </c>
      <c r="K990" s="45"/>
      <c r="L990" s="45"/>
      <c r="M990" s="45"/>
      <c r="N990" s="45">
        <v>0.0034146249667046102</v>
      </c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</row>
    <row r="991" ht="15.75" customHeight="1">
      <c r="A991" s="45">
        <v>676.702768453204</v>
      </c>
      <c r="B991" s="45"/>
      <c r="C991" s="45"/>
      <c r="D991" s="46"/>
      <c r="E991" s="46"/>
      <c r="F991" s="46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>
        <v>3.9907666175070036</v>
      </c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</row>
    <row r="992" ht="15.75" customHeight="1">
      <c r="A992" s="45">
        <v>664.8096733653585</v>
      </c>
      <c r="B992" s="45"/>
      <c r="C992" s="45"/>
      <c r="D992" s="46"/>
      <c r="E992" s="46"/>
      <c r="F992" s="46"/>
      <c r="G992" s="45"/>
      <c r="H992" s="45"/>
      <c r="I992" s="45"/>
      <c r="J992" s="45">
        <v>5.777385701953317E-4</v>
      </c>
      <c r="K992" s="45"/>
      <c r="L992" s="45"/>
      <c r="M992" s="45"/>
      <c r="N992" s="45"/>
      <c r="O992" s="45"/>
      <c r="P992" s="45"/>
      <c r="Q992" s="45"/>
      <c r="R992" s="45">
        <v>3.7791844711934592</v>
      </c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</row>
    <row r="993" ht="15.75" customHeight="1">
      <c r="A993" s="45">
        <v>653.3231477555192</v>
      </c>
      <c r="B993" s="45"/>
      <c r="C993" s="45"/>
      <c r="D993" s="46"/>
      <c r="E993" s="46"/>
      <c r="F993" s="46"/>
      <c r="G993" s="45"/>
      <c r="H993" s="45"/>
      <c r="I993" s="45"/>
      <c r="J993" s="45">
        <v>5.632234957889072E-4</v>
      </c>
      <c r="K993" s="45"/>
      <c r="L993" s="45"/>
      <c r="M993" s="45"/>
      <c r="N993" s="45">
        <v>0.001078175081855825</v>
      </c>
      <c r="O993" s="45"/>
      <c r="P993" s="45"/>
      <c r="Q993" s="45"/>
      <c r="R993" s="45">
        <v>3.280031507541761</v>
      </c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</row>
    <row r="994" ht="15.75" customHeight="1">
      <c r="A994" s="45">
        <v>642.3626024696737</v>
      </c>
      <c r="B994" s="45"/>
      <c r="C994" s="45"/>
      <c r="D994" s="46"/>
      <c r="E994" s="46"/>
      <c r="F994" s="46"/>
      <c r="G994" s="45"/>
      <c r="H994" s="45"/>
      <c r="I994" s="45"/>
      <c r="J994" s="45">
        <v>5.458405339972043E-4</v>
      </c>
      <c r="K994" s="45"/>
      <c r="L994" s="45"/>
      <c r="M994" s="45"/>
      <c r="N994" s="45">
        <v>0.0010358878554853972</v>
      </c>
      <c r="O994" s="45"/>
      <c r="P994" s="45"/>
      <c r="Q994" s="45"/>
      <c r="R994" s="45">
        <v>7.630233554560244</v>
      </c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</row>
    <row r="995" ht="15.75" customHeight="1">
      <c r="A995" s="45">
        <v>631.2118108071913</v>
      </c>
      <c r="B995" s="45"/>
      <c r="C995" s="45"/>
      <c r="D995" s="46"/>
      <c r="E995" s="46"/>
      <c r="F995" s="46">
        <v>0.073</v>
      </c>
      <c r="G995" s="45"/>
      <c r="H995" s="45"/>
      <c r="I995" s="45"/>
      <c r="J995" s="45">
        <v>5.288125223032157E-4</v>
      </c>
      <c r="K995" s="45"/>
      <c r="L995" s="45"/>
      <c r="M995" s="45"/>
      <c r="N995" s="45">
        <v>0.0010098265697825442</v>
      </c>
      <c r="O995" s="45"/>
      <c r="P995" s="45"/>
      <c r="Q995" s="45"/>
      <c r="R995" s="45">
        <v>10.389851863013233</v>
      </c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</row>
    <row r="996" ht="15.75" customHeight="1">
      <c r="A996" s="45">
        <v>620.2246539223568</v>
      </c>
      <c r="B996" s="45"/>
      <c r="C996" s="45"/>
      <c r="D996" s="46"/>
      <c r="E996" s="46"/>
      <c r="F996" s="46">
        <v>0.091</v>
      </c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>
        <v>11.096944342747072</v>
      </c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</row>
    <row r="997" ht="15.75" customHeight="1">
      <c r="A997" s="45">
        <v>610.3170216791572</v>
      </c>
      <c r="B997" s="45"/>
      <c r="C997" s="45"/>
      <c r="D997" s="46"/>
      <c r="E997" s="46"/>
      <c r="F997" s="46">
        <v>0.11</v>
      </c>
      <c r="G997" s="45"/>
      <c r="H997" s="45"/>
      <c r="I997" s="45"/>
      <c r="J997" s="45">
        <v>4.087795620336705E-4</v>
      </c>
      <c r="K997" s="45"/>
      <c r="L997" s="45"/>
      <c r="M997" s="45"/>
      <c r="N997" s="45">
        <v>7.090111372869519E-4</v>
      </c>
      <c r="O997" s="45"/>
      <c r="P997" s="45"/>
      <c r="Q997" s="45"/>
      <c r="R997" s="45">
        <v>12.609862886603077</v>
      </c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</row>
    <row r="998" ht="15.75" customHeight="1">
      <c r="A998" s="45">
        <v>600.1480561666679</v>
      </c>
      <c r="B998" s="45"/>
      <c r="C998" s="45"/>
      <c r="D998" s="46"/>
      <c r="E998" s="46"/>
      <c r="F998" s="46">
        <v>0.118</v>
      </c>
      <c r="G998" s="45"/>
      <c r="H998" s="45"/>
      <c r="I998" s="45"/>
      <c r="J998" s="45">
        <v>4.488546942975305E-4</v>
      </c>
      <c r="K998" s="45"/>
      <c r="L998" s="45"/>
      <c r="M998" s="45"/>
      <c r="N998" s="45">
        <v>8.02795958470363E-4</v>
      </c>
      <c r="O998" s="45"/>
      <c r="P998" s="45"/>
      <c r="Q998" s="45"/>
      <c r="R998" s="45">
        <v>12.706772604264147</v>
      </c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</row>
    <row r="999" ht="15.75" customHeight="1">
      <c r="A999" s="45">
        <v>593.5659060226444</v>
      </c>
      <c r="B999" s="45"/>
      <c r="C999" s="45"/>
      <c r="D999" s="46"/>
      <c r="E999" s="46"/>
      <c r="F999" s="46">
        <v>0.129</v>
      </c>
      <c r="G999" s="45"/>
      <c r="H999" s="45"/>
      <c r="I999" s="45"/>
      <c r="J999" s="45">
        <v>5.002033344697454E-4</v>
      </c>
      <c r="K999" s="45"/>
      <c r="L999" s="45"/>
      <c r="M999" s="45"/>
      <c r="N999" s="45">
        <v>9.51421015951665E-4</v>
      </c>
      <c r="O999" s="45"/>
      <c r="P999" s="45"/>
      <c r="Q999" s="45"/>
      <c r="R999" s="45">
        <v>12.95146894177571</v>
      </c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</row>
    <row r="1000" ht="15.75" customHeight="1">
      <c r="A1000" s="45">
        <v>583.0459293040667</v>
      </c>
      <c r="B1000" s="45"/>
      <c r="C1000" s="45"/>
      <c r="D1000" s="46"/>
      <c r="E1000" s="46"/>
      <c r="F1000" s="46">
        <v>0.145</v>
      </c>
      <c r="G1000" s="45"/>
      <c r="H1000" s="45"/>
      <c r="I1000" s="45"/>
      <c r="J1000" s="45">
        <v>4.4814632172884595E-4</v>
      </c>
      <c r="K1000" s="45"/>
      <c r="L1000" s="45"/>
      <c r="M1000" s="45"/>
      <c r="N1000" s="45">
        <v>8.032970052047515E-4</v>
      </c>
      <c r="O1000" s="45"/>
      <c r="P1000" s="45"/>
      <c r="Q1000" s="45"/>
      <c r="R1000" s="45">
        <v>6.455254191536763</v>
      </c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</row>
    <row r="1001" ht="15.75" customHeight="1">
      <c r="A1001" s="45">
        <v>572.9814419758633</v>
      </c>
      <c r="B1001" s="45"/>
      <c r="C1001" s="45"/>
      <c r="D1001" s="46"/>
      <c r="E1001" s="46"/>
      <c r="F1001" s="46">
        <v>0.14</v>
      </c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>
        <v>7.912246555582498</v>
      </c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</row>
    <row r="1002" ht="15.75" customHeight="1">
      <c r="A1002" s="45">
        <v>566.7287725312676</v>
      </c>
      <c r="B1002" s="45"/>
      <c r="C1002" s="45"/>
      <c r="D1002" s="46"/>
      <c r="E1002" s="46"/>
      <c r="F1002" s="46">
        <v>0.144</v>
      </c>
      <c r="G1002" s="45"/>
      <c r="H1002" s="45"/>
      <c r="I1002" s="45"/>
      <c r="J1002" s="45">
        <v>3.899439298717843E-4</v>
      </c>
      <c r="K1002" s="45"/>
      <c r="L1002" s="45"/>
      <c r="M1002" s="45"/>
      <c r="N1002" s="45">
        <v>6.749018639217671E-4</v>
      </c>
      <c r="O1002" s="45"/>
      <c r="P1002" s="45"/>
      <c r="Q1002" s="45"/>
      <c r="R1002" s="45">
        <v>10.507114261484428</v>
      </c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</row>
    <row r="1003" ht="15.75" customHeight="1">
      <c r="A1003" s="45">
        <v>557.5268792728086</v>
      </c>
      <c r="B1003" s="45"/>
      <c r="C1003" s="45"/>
      <c r="D1003" s="46"/>
      <c r="E1003" s="46"/>
      <c r="F1003" s="46">
        <v>0.135</v>
      </c>
      <c r="G1003" s="45"/>
      <c r="H1003" s="45"/>
      <c r="I1003" s="45"/>
      <c r="J1003" s="45">
        <v>4.4287201853765315E-4</v>
      </c>
      <c r="K1003" s="45"/>
      <c r="L1003" s="45"/>
      <c r="M1003" s="45"/>
      <c r="N1003" s="45">
        <v>8.15332158395459E-4</v>
      </c>
      <c r="O1003" s="45"/>
      <c r="P1003" s="45"/>
      <c r="Q1003" s="45"/>
      <c r="R1003" s="45">
        <v>10.052460840460185</v>
      </c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</row>
    <row r="1004" ht="15.75" customHeight="1">
      <c r="A1004" s="45">
        <v>1532.4812359906746</v>
      </c>
      <c r="B1004" s="45"/>
      <c r="C1004" s="45"/>
      <c r="D1004" s="46"/>
      <c r="E1004" s="46"/>
      <c r="F1004" s="46">
        <v>0.109</v>
      </c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>
        <v>23.708386180326322</v>
      </c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</row>
    <row r="1005" ht="15.75" customHeight="1">
      <c r="A1005" s="45">
        <v>1513.2836798055168</v>
      </c>
      <c r="B1005" s="45"/>
      <c r="C1005" s="45"/>
      <c r="D1005" s="46"/>
      <c r="E1005" s="46"/>
      <c r="F1005" s="46">
        <v>0.124</v>
      </c>
      <c r="G1005" s="45"/>
      <c r="H1005" s="45"/>
      <c r="I1005" s="45"/>
      <c r="J1005" s="45">
        <v>5.101279284624397E-4</v>
      </c>
      <c r="K1005" s="45"/>
      <c r="L1005" s="45"/>
      <c r="M1005" s="45"/>
      <c r="N1005" s="45"/>
      <c r="O1005" s="45"/>
      <c r="P1005" s="45"/>
      <c r="Q1005" s="45"/>
      <c r="R1005" s="45">
        <v>24.187317482224845</v>
      </c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</row>
    <row r="1006" ht="15.75" customHeight="1">
      <c r="A1006" s="45">
        <v>1482.3296668567837</v>
      </c>
      <c r="B1006" s="45"/>
      <c r="C1006" s="45"/>
      <c r="D1006" s="46"/>
      <c r="E1006" s="46"/>
      <c r="F1006" s="46">
        <v>0.091</v>
      </c>
      <c r="G1006" s="45"/>
      <c r="H1006" s="45"/>
      <c r="I1006" s="45"/>
      <c r="J1006" s="45">
        <v>5.004344955308502E-4</v>
      </c>
      <c r="K1006" s="45"/>
      <c r="L1006" s="45"/>
      <c r="M1006" s="45"/>
      <c r="N1006" s="45">
        <v>0.0010078729987375986</v>
      </c>
      <c r="O1006" s="45"/>
      <c r="P1006" s="45"/>
      <c r="Q1006" s="45"/>
      <c r="R1006" s="45">
        <v>23.14904829741344</v>
      </c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</row>
    <row r="1007" ht="15.75" customHeight="1">
      <c r="A1007" s="45">
        <v>1464.8080294626402</v>
      </c>
      <c r="B1007" s="45"/>
      <c r="C1007" s="45"/>
      <c r="D1007" s="46"/>
      <c r="E1007" s="46"/>
      <c r="F1007" s="46">
        <v>0.095</v>
      </c>
      <c r="G1007" s="45"/>
      <c r="H1007" s="45"/>
      <c r="I1007" s="45"/>
      <c r="J1007" s="45">
        <v>4.612571532114506E-4</v>
      </c>
      <c r="K1007" s="45"/>
      <c r="L1007" s="45"/>
      <c r="M1007" s="45"/>
      <c r="N1007" s="45">
        <v>9.053361031682939E-4</v>
      </c>
      <c r="O1007" s="45"/>
      <c r="P1007" s="45"/>
      <c r="Q1007" s="45"/>
      <c r="R1007" s="45">
        <v>19.96254909573466</v>
      </c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</row>
    <row r="1008" ht="15.75" customHeight="1">
      <c r="A1008" s="45">
        <v>1436.5201337378876</v>
      </c>
      <c r="B1008" s="45"/>
      <c r="C1008" s="45"/>
      <c r="D1008" s="46"/>
      <c r="E1008" s="46"/>
      <c r="F1008" s="46">
        <v>0.101</v>
      </c>
      <c r="G1008" s="45"/>
      <c r="H1008" s="45"/>
      <c r="I1008" s="45"/>
      <c r="J1008" s="45">
        <v>4.749895374439598E-4</v>
      </c>
      <c r="K1008" s="45"/>
      <c r="L1008" s="45"/>
      <c r="M1008" s="45"/>
      <c r="N1008" s="45">
        <v>9.016122730296705E-4</v>
      </c>
      <c r="O1008" s="45"/>
      <c r="P1008" s="45"/>
      <c r="Q1008" s="45"/>
      <c r="R1008" s="45">
        <v>18.116774579206748</v>
      </c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</row>
    <row r="1009" ht="15.75" customHeight="1">
      <c r="A1009" s="45">
        <v>1421.5599420441663</v>
      </c>
      <c r="B1009" s="45"/>
      <c r="C1009" s="45"/>
      <c r="D1009" s="46"/>
      <c r="E1009" s="46"/>
      <c r="F1009" s="46">
        <v>0.102</v>
      </c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>
        <v>18.02584615034693</v>
      </c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</row>
    <row r="1010" ht="15.75" customHeight="1">
      <c r="A1010" s="45">
        <v>1396.4150797124662</v>
      </c>
      <c r="B1010" s="45"/>
      <c r="C1010" s="45"/>
      <c r="D1010" s="46"/>
      <c r="E1010" s="46"/>
      <c r="F1010" s="46">
        <v>0.098</v>
      </c>
      <c r="G1010" s="45"/>
      <c r="H1010" s="45"/>
      <c r="I1010" s="45"/>
      <c r="J1010" s="45">
        <v>4.3726105635389864E-4</v>
      </c>
      <c r="K1010" s="45"/>
      <c r="L1010" s="45"/>
      <c r="M1010" s="45"/>
      <c r="N1010" s="45">
        <v>8.132629856043455E-4</v>
      </c>
      <c r="O1010" s="45"/>
      <c r="P1010" s="45"/>
      <c r="Q1010" s="45"/>
      <c r="R1010" s="45">
        <v>17.832907329442808</v>
      </c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</row>
    <row r="1011" ht="15.75" customHeight="1">
      <c r="A1011" s="45">
        <v>1383.9577112930995</v>
      </c>
      <c r="B1011" s="45"/>
      <c r="C1011" s="45"/>
      <c r="D1011" s="46"/>
      <c r="E1011" s="46"/>
      <c r="F1011" s="46">
        <v>0.087</v>
      </c>
      <c r="G1011" s="45"/>
      <c r="H1011" s="45"/>
      <c r="I1011" s="45"/>
      <c r="J1011" s="45">
        <v>4.347990068089369E-4</v>
      </c>
      <c r="K1011" s="45"/>
      <c r="L1011" s="45"/>
      <c r="M1011" s="45"/>
      <c r="N1011" s="45">
        <v>8.333675759726398E-4</v>
      </c>
      <c r="O1011" s="45"/>
      <c r="P1011" s="45"/>
      <c r="Q1011" s="45"/>
      <c r="R1011" s="45">
        <v>23.12222029843349</v>
      </c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</row>
    <row r="1012" ht="15.75" customHeight="1">
      <c r="A1012" s="45">
        <v>1361.0517685777784</v>
      </c>
      <c r="B1012" s="45"/>
      <c r="C1012" s="45"/>
      <c r="D1012" s="46"/>
      <c r="E1012" s="46"/>
      <c r="F1012" s="46">
        <v>0.088</v>
      </c>
      <c r="G1012" s="45"/>
      <c r="H1012" s="45"/>
      <c r="I1012" s="45"/>
      <c r="J1012" s="45">
        <v>4.2617518548784193E-4</v>
      </c>
      <c r="K1012" s="45"/>
      <c r="L1012" s="45"/>
      <c r="M1012" s="45"/>
      <c r="N1012" s="45">
        <v>7.709196395532133E-4</v>
      </c>
      <c r="O1012" s="45"/>
      <c r="P1012" s="45"/>
      <c r="Q1012" s="45"/>
      <c r="R1012" s="45">
        <v>28.250123294138767</v>
      </c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</row>
    <row r="1013" ht="15.75" customHeight="1">
      <c r="A1013" s="45">
        <v>1338.6094133625868</v>
      </c>
      <c r="B1013" s="45"/>
      <c r="C1013" s="45"/>
      <c r="D1013" s="46"/>
      <c r="E1013" s="46"/>
      <c r="F1013" s="46">
        <v>0.086</v>
      </c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>
        <v>35.38064392554284</v>
      </c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</row>
    <row r="1014" ht="15.75" customHeight="1">
      <c r="A1014" s="45">
        <v>1316.2918555928952</v>
      </c>
      <c r="B1014" s="45"/>
      <c r="C1014" s="45"/>
      <c r="D1014" s="46"/>
      <c r="E1014" s="46"/>
      <c r="F1014" s="46">
        <v>0.077</v>
      </c>
      <c r="G1014" s="45"/>
      <c r="H1014" s="45"/>
      <c r="I1014" s="45"/>
      <c r="J1014" s="45">
        <v>4.1474965166957926E-4</v>
      </c>
      <c r="K1014" s="45"/>
      <c r="L1014" s="45"/>
      <c r="M1014" s="45"/>
      <c r="N1014" s="45">
        <v>8.008191230709556E-4</v>
      </c>
      <c r="O1014" s="45"/>
      <c r="P1014" s="45"/>
      <c r="Q1014" s="45"/>
      <c r="R1014" s="45">
        <v>44.88234180777726</v>
      </c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</row>
    <row r="1015" ht="15.75" customHeight="1">
      <c r="A1015" s="45">
        <v>1294.0089688708467</v>
      </c>
      <c r="B1015" s="45"/>
      <c r="C1015" s="45"/>
      <c r="D1015" s="46"/>
      <c r="E1015" s="46"/>
      <c r="F1015" s="46">
        <v>0.067</v>
      </c>
      <c r="G1015" s="45"/>
      <c r="H1015" s="45"/>
      <c r="I1015" s="45"/>
      <c r="J1015" s="45">
        <v>4.084228958496261E-4</v>
      </c>
      <c r="K1015" s="45"/>
      <c r="L1015" s="45"/>
      <c r="M1015" s="45"/>
      <c r="N1015" s="45">
        <v>7.525451183843042E-4</v>
      </c>
      <c r="O1015" s="45"/>
      <c r="P1015" s="45"/>
      <c r="Q1015" s="45"/>
      <c r="R1015" s="45">
        <v>61.09195188807323</v>
      </c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</row>
    <row r="1016" ht="15.75" customHeight="1">
      <c r="A1016" s="45">
        <v>1282.2267530324973</v>
      </c>
      <c r="B1016" s="45"/>
      <c r="C1016" s="45"/>
      <c r="D1016" s="46"/>
      <c r="E1016" s="46"/>
      <c r="F1016" s="46">
        <v>0.057</v>
      </c>
      <c r="G1016" s="45"/>
      <c r="H1016" s="45"/>
      <c r="I1016" s="45"/>
      <c r="J1016" s="45">
        <v>3.976557420533687E-4</v>
      </c>
      <c r="K1016" s="45"/>
      <c r="L1016" s="45"/>
      <c r="M1016" s="45"/>
      <c r="N1016" s="45">
        <v>6.999820612341035E-4</v>
      </c>
      <c r="O1016" s="45"/>
      <c r="P1016" s="45"/>
      <c r="Q1016" s="45"/>
      <c r="R1016" s="45">
        <v>70.7189416450746</v>
      </c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</row>
    <row r="1017" ht="15.75" customHeight="1">
      <c r="A1017" s="45">
        <v>58839.593833014726</v>
      </c>
      <c r="B1017" s="45"/>
      <c r="C1017" s="45"/>
      <c r="D1017" s="46"/>
      <c r="E1017" s="46"/>
      <c r="F1017" s="46">
        <v>0.058</v>
      </c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>
        <v>1125.8968693363788</v>
      </c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</row>
    <row r="1018" ht="15.75" customHeight="1">
      <c r="A1018" s="45">
        <v>57515.70807153214</v>
      </c>
      <c r="B1018" s="45"/>
      <c r="C1018" s="45"/>
      <c r="D1018" s="46"/>
      <c r="E1018" s="46"/>
      <c r="F1018" s="46">
        <v>0.056</v>
      </c>
      <c r="G1018" s="45"/>
      <c r="H1018" s="45"/>
      <c r="I1018" s="45"/>
      <c r="J1018" s="45">
        <v>0.008082890285161914</v>
      </c>
      <c r="K1018" s="45"/>
      <c r="L1018" s="45"/>
      <c r="M1018" s="45"/>
      <c r="N1018" s="45"/>
      <c r="O1018" s="45"/>
      <c r="P1018" s="45"/>
      <c r="Q1018" s="45"/>
      <c r="R1018" s="45">
        <v>1594.9734171097148</v>
      </c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</row>
    <row r="1019" ht="15.75" customHeight="1">
      <c r="A1019" s="45">
        <v>57231.80076628352</v>
      </c>
      <c r="B1019" s="45"/>
      <c r="C1019" s="45"/>
      <c r="D1019" s="46"/>
      <c r="E1019" s="46"/>
      <c r="F1019" s="46">
        <v>0.053</v>
      </c>
      <c r="G1019" s="45"/>
      <c r="H1019" s="45"/>
      <c r="I1019" s="45"/>
      <c r="J1019" s="45">
        <v>0.008208812260536399</v>
      </c>
      <c r="K1019" s="45"/>
      <c r="L1019" s="45"/>
      <c r="M1019" s="45"/>
      <c r="N1019" s="45">
        <v>0.0032375478927203064</v>
      </c>
      <c r="O1019" s="45"/>
      <c r="P1019" s="45"/>
      <c r="Q1019" s="45"/>
      <c r="R1019" s="45">
        <v>1966.4750957854405</v>
      </c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</row>
    <row r="1020" ht="15.75" customHeight="1">
      <c r="A1020" s="45">
        <v>58326.04257801108</v>
      </c>
      <c r="B1020" s="45"/>
      <c r="C1020" s="45"/>
      <c r="D1020" s="46"/>
      <c r="E1020" s="46"/>
      <c r="F1020" s="46">
        <v>0.053</v>
      </c>
      <c r="G1020" s="45"/>
      <c r="H1020" s="45"/>
      <c r="I1020" s="45"/>
      <c r="J1020" s="45">
        <v>0.006868377563915622</v>
      </c>
      <c r="K1020" s="45"/>
      <c r="L1020" s="45"/>
      <c r="M1020" s="45"/>
      <c r="N1020" s="45">
        <v>0.006019004568873335</v>
      </c>
      <c r="O1020" s="45"/>
      <c r="P1020" s="45"/>
      <c r="Q1020" s="45"/>
      <c r="R1020" s="45">
        <v>2037.037037037037</v>
      </c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</row>
    <row r="1021" ht="15.75" customHeight="1">
      <c r="A1021" s="45">
        <v>58559.53152374781</v>
      </c>
      <c r="B1021" s="45"/>
      <c r="C1021" s="45"/>
      <c r="D1021" s="46"/>
      <c r="E1021" s="46"/>
      <c r="F1021" s="46">
        <v>0.053</v>
      </c>
      <c r="G1021" s="45"/>
      <c r="H1021" s="45"/>
      <c r="I1021" s="45"/>
      <c r="J1021" s="45">
        <v>0.006038831689346485</v>
      </c>
      <c r="K1021" s="45"/>
      <c r="L1021" s="45"/>
      <c r="M1021" s="45"/>
      <c r="N1021" s="45">
        <v>0.004712842297261622</v>
      </c>
      <c r="O1021" s="45"/>
      <c r="P1021" s="45"/>
      <c r="Q1021" s="45"/>
      <c r="R1021" s="45">
        <v>2229.8221614227086</v>
      </c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</row>
    <row r="1022" ht="15.75" customHeight="1">
      <c r="A1022" s="45">
        <v>57433.54118805382</v>
      </c>
      <c r="B1022" s="45"/>
      <c r="C1022" s="45"/>
      <c r="D1022" s="46"/>
      <c r="E1022" s="46"/>
      <c r="F1022" s="46">
        <v>0.053</v>
      </c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>
        <v>2360.870176754653</v>
      </c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</row>
    <row r="1023" ht="15.75" customHeight="1">
      <c r="A1023" s="45">
        <v>55891.30731131004</v>
      </c>
      <c r="B1023" s="45"/>
      <c r="C1023" s="45"/>
      <c r="D1023" s="46"/>
      <c r="E1023" s="46"/>
      <c r="F1023" s="46">
        <v>0.053</v>
      </c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>
        <v>2560.0945153814696</v>
      </c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</row>
    <row r="1024" ht="15.75" customHeight="1">
      <c r="A1024" s="45">
        <v>53829.05461360764</v>
      </c>
      <c r="B1024" s="45"/>
      <c r="C1024" s="45"/>
      <c r="D1024" s="46"/>
      <c r="E1024" s="46"/>
      <c r="F1024" s="46">
        <v>0.053</v>
      </c>
      <c r="G1024" s="45"/>
      <c r="H1024" s="45"/>
      <c r="I1024" s="45"/>
      <c r="J1024" s="45">
        <v>0.006722093884845051</v>
      </c>
      <c r="K1024" s="45"/>
      <c r="L1024" s="45"/>
      <c r="M1024" s="45"/>
      <c r="N1024" s="45">
        <v>0.006205378546833457</v>
      </c>
      <c r="O1024" s="45"/>
      <c r="P1024" s="45"/>
      <c r="Q1024" s="45"/>
      <c r="R1024" s="45">
        <v>2922.2420781937844</v>
      </c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</row>
    <row r="1025" ht="15.75" customHeight="1">
      <c r="A1025" s="45">
        <v>51039.38504773319</v>
      </c>
      <c r="B1025" s="45"/>
      <c r="C1025" s="45"/>
      <c r="D1025" s="46"/>
      <c r="E1025" s="46"/>
      <c r="F1025" s="46">
        <v>0.054</v>
      </c>
      <c r="G1025" s="45"/>
      <c r="H1025" s="45"/>
      <c r="I1025" s="45"/>
      <c r="J1025" s="45">
        <v>0.004508616770674051</v>
      </c>
      <c r="K1025" s="45"/>
      <c r="L1025" s="45"/>
      <c r="M1025" s="45"/>
      <c r="N1025" s="45">
        <v>0.0036917799727238915</v>
      </c>
      <c r="O1025" s="45"/>
      <c r="P1025" s="45"/>
      <c r="Q1025" s="45"/>
      <c r="R1025" s="45">
        <v>3376.4516262346574</v>
      </c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</row>
    <row r="1026" ht="15.75" customHeight="1">
      <c r="A1026" s="45">
        <v>49522.81658513113</v>
      </c>
      <c r="B1026" s="45"/>
      <c r="C1026" s="45"/>
      <c r="D1026" s="46"/>
      <c r="E1026" s="46"/>
      <c r="F1026" s="46">
        <v>0.054</v>
      </c>
      <c r="G1026" s="45"/>
      <c r="H1026" s="45"/>
      <c r="I1026" s="45"/>
      <c r="J1026" s="45"/>
      <c r="K1026" s="45"/>
      <c r="L1026" s="45"/>
      <c r="M1026" s="45"/>
      <c r="N1026" s="45"/>
      <c r="O1026" s="45"/>
      <c r="P1026" s="45"/>
      <c r="Q1026" s="45"/>
      <c r="R1026" s="45">
        <v>3144.7991017723957</v>
      </c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</row>
    <row r="1027" ht="15.75" customHeight="1">
      <c r="A1027" s="45">
        <v>48653.65296353931</v>
      </c>
      <c r="B1027" s="45"/>
      <c r="C1027" s="45"/>
      <c r="D1027" s="46"/>
      <c r="E1027" s="46"/>
      <c r="F1027" s="46">
        <v>0.054</v>
      </c>
      <c r="G1027" s="45"/>
      <c r="H1027" s="45"/>
      <c r="I1027" s="45"/>
      <c r="J1027" s="45">
        <v>0.004323083893080151</v>
      </c>
      <c r="K1027" s="45"/>
      <c r="L1027" s="45"/>
      <c r="M1027" s="45"/>
      <c r="N1027" s="45">
        <v>0.0059800657907695945</v>
      </c>
      <c r="O1027" s="45"/>
      <c r="P1027" s="45"/>
      <c r="Q1027" s="45"/>
      <c r="R1027" s="45">
        <v>3683.4951838792917</v>
      </c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</row>
    <row r="1028" ht="15.75" customHeight="1">
      <c r="A1028" s="45">
        <v>47842.274823002874</v>
      </c>
      <c r="B1028" s="45"/>
      <c r="C1028" s="45"/>
      <c r="D1028" s="46"/>
      <c r="E1028" s="46"/>
      <c r="F1028" s="46">
        <v>0.054</v>
      </c>
      <c r="G1028" s="45"/>
      <c r="H1028" s="45"/>
      <c r="I1028" s="45"/>
      <c r="J1028" s="45">
        <v>0.004945116422632482</v>
      </c>
      <c r="K1028" s="45"/>
      <c r="L1028" s="45"/>
      <c r="M1028" s="45"/>
      <c r="N1028" s="45">
        <v>0.006005941701873179</v>
      </c>
      <c r="O1028" s="45"/>
      <c r="P1028" s="45"/>
      <c r="Q1028" s="45"/>
      <c r="R1028" s="45">
        <v>4135.4630862125505</v>
      </c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</row>
    <row r="1029" ht="15.75" customHeight="1">
      <c r="A1029" s="45">
        <v>46683.23168436112</v>
      </c>
      <c r="B1029" s="45"/>
      <c r="C1029" s="45"/>
      <c r="D1029" s="46"/>
      <c r="E1029" s="46"/>
      <c r="F1029" s="46">
        <v>0.054</v>
      </c>
      <c r="G1029" s="45"/>
      <c r="H1029" s="45"/>
      <c r="I1029" s="45"/>
      <c r="J1029" s="45">
        <v>0.004425306829305023</v>
      </c>
      <c r="K1029" s="45"/>
      <c r="L1029" s="45"/>
      <c r="M1029" s="45"/>
      <c r="N1029" s="45">
        <v>0.005797567954220315</v>
      </c>
      <c r="O1029" s="45"/>
      <c r="P1029" s="45"/>
      <c r="Q1029" s="45"/>
      <c r="R1029" s="45">
        <v>4218.808824636699</v>
      </c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</row>
    <row r="1030" ht="15.75" customHeight="1">
      <c r="A1030" s="45">
        <v>7339.158980457649</v>
      </c>
      <c r="B1030" s="45"/>
      <c r="C1030" s="45"/>
      <c r="D1030" s="46"/>
      <c r="E1030" s="46"/>
      <c r="F1030" s="46">
        <v>0.085</v>
      </c>
      <c r="G1030" s="45"/>
      <c r="H1030" s="45"/>
      <c r="I1030" s="45"/>
      <c r="J1030" s="45">
        <v>0.005594821710661804</v>
      </c>
      <c r="K1030" s="45"/>
      <c r="L1030" s="45"/>
      <c r="M1030" s="45"/>
      <c r="N1030" s="45"/>
      <c r="O1030" s="45"/>
      <c r="P1030" s="45"/>
      <c r="Q1030" s="45"/>
      <c r="R1030" s="45">
        <v>169.0133857963363</v>
      </c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</row>
    <row r="1031" ht="15.75" customHeight="1">
      <c r="A1031" s="45">
        <v>7306.150203214444</v>
      </c>
      <c r="B1031" s="45"/>
      <c r="C1031" s="45"/>
      <c r="D1031" s="46"/>
      <c r="E1031" s="46"/>
      <c r="F1031" s="46">
        <v>0.077</v>
      </c>
      <c r="G1031" s="45"/>
      <c r="H1031" s="45"/>
      <c r="I1031" s="45"/>
      <c r="J1031" s="45">
        <v>0.005499461730997601</v>
      </c>
      <c r="K1031" s="45"/>
      <c r="L1031" s="45"/>
      <c r="M1031" s="45"/>
      <c r="N1031" s="45"/>
      <c r="O1031" s="45"/>
      <c r="P1031" s="45"/>
      <c r="Q1031" s="45"/>
      <c r="R1031" s="45">
        <v>176.29782672438554</v>
      </c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</row>
    <row r="1032" ht="15.75" customHeight="1">
      <c r="A1032" s="45">
        <v>7328.518083979316</v>
      </c>
      <c r="B1032" s="45"/>
      <c r="C1032" s="45"/>
      <c r="D1032" s="46"/>
      <c r="E1032" s="46"/>
      <c r="F1032" s="46">
        <v>0.068</v>
      </c>
      <c r="G1032" s="45"/>
      <c r="H1032" s="45"/>
      <c r="I1032" s="45"/>
      <c r="J1032" s="45">
        <v>0.0052488988376613345</v>
      </c>
      <c r="K1032" s="45"/>
      <c r="L1032" s="45"/>
      <c r="M1032" s="45"/>
      <c r="N1032" s="45">
        <v>0.011918123276131485</v>
      </c>
      <c r="O1032" s="45"/>
      <c r="P1032" s="45"/>
      <c r="Q1032" s="45"/>
      <c r="R1032" s="45">
        <v>240.22420309662857</v>
      </c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</row>
    <row r="1033" ht="15.75" customHeight="1">
      <c r="A1033" s="45">
        <v>7438.468974198145</v>
      </c>
      <c r="B1033" s="45"/>
      <c r="C1033" s="45"/>
      <c r="D1033" s="46"/>
      <c r="E1033" s="46"/>
      <c r="F1033" s="46">
        <v>0.062</v>
      </c>
      <c r="G1033" s="45"/>
      <c r="H1033" s="45"/>
      <c r="I1033" s="45"/>
      <c r="J1033" s="45">
        <v>0.004788577085867367</v>
      </c>
      <c r="K1033" s="45"/>
      <c r="L1033" s="45"/>
      <c r="M1033" s="45"/>
      <c r="N1033" s="45">
        <v>0.010643195427531333</v>
      </c>
      <c r="O1033" s="45"/>
      <c r="P1033" s="45"/>
      <c r="Q1033" s="45"/>
      <c r="R1033" s="45">
        <v>231.15669174593842</v>
      </c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</row>
    <row r="1034" ht="15.75" customHeight="1">
      <c r="A1034" s="45">
        <v>7535.478939533298</v>
      </c>
      <c r="B1034" s="45"/>
      <c r="C1034" s="45"/>
      <c r="D1034" s="46"/>
      <c r="E1034" s="46"/>
      <c r="F1034" s="46">
        <v>0.059</v>
      </c>
      <c r="G1034" s="45"/>
      <c r="H1034" s="45"/>
      <c r="I1034" s="45"/>
      <c r="J1034" s="45">
        <v>0.004724162440362773</v>
      </c>
      <c r="K1034" s="45"/>
      <c r="L1034" s="45"/>
      <c r="M1034" s="45"/>
      <c r="N1034" s="45">
        <v>0.010575732448032516</v>
      </c>
      <c r="O1034" s="45"/>
      <c r="P1034" s="45"/>
      <c r="Q1034" s="45"/>
      <c r="R1034" s="45">
        <v>281.16495590131564</v>
      </c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</row>
    <row r="1035" ht="15.75" customHeight="1">
      <c r="A1035" s="45">
        <v>7520.034504078757</v>
      </c>
      <c r="B1035" s="45"/>
      <c r="C1035" s="45"/>
      <c r="D1035" s="46"/>
      <c r="E1035" s="46"/>
      <c r="F1035" s="46">
        <v>0.056</v>
      </c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>
        <v>351.57199985367095</v>
      </c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</row>
    <row r="1036" ht="15.75" customHeight="1">
      <c r="A1036" s="45">
        <v>7504.349731970676</v>
      </c>
      <c r="B1036" s="45"/>
      <c r="C1036" s="45"/>
      <c r="D1036" s="46"/>
      <c r="E1036" s="46"/>
      <c r="F1036" s="46">
        <v>0.06</v>
      </c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>
        <v>433.908530370062</v>
      </c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</row>
    <row r="1037" ht="15.75" customHeight="1">
      <c r="A1037" s="45">
        <v>7510.65092609824</v>
      </c>
      <c r="B1037" s="45"/>
      <c r="C1037" s="45"/>
      <c r="D1037" s="46"/>
      <c r="E1037" s="46"/>
      <c r="F1037" s="46">
        <v>0.066</v>
      </c>
      <c r="G1037" s="45"/>
      <c r="H1037" s="45"/>
      <c r="I1037" s="45"/>
      <c r="J1037" s="45">
        <v>0.00428588607531903</v>
      </c>
      <c r="K1037" s="45"/>
      <c r="L1037" s="45"/>
      <c r="M1037" s="45"/>
      <c r="N1037" s="45">
        <v>0.009923874511468167</v>
      </c>
      <c r="O1037" s="45"/>
      <c r="P1037" s="45"/>
      <c r="Q1037" s="45"/>
      <c r="R1037" s="45">
        <v>503.0901492936325</v>
      </c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</row>
    <row r="1038" ht="15.75" customHeight="1">
      <c r="A1038" s="45">
        <v>7456.786695327422</v>
      </c>
      <c r="B1038" s="45"/>
      <c r="C1038" s="45"/>
      <c r="D1038" s="46"/>
      <c r="E1038" s="46"/>
      <c r="F1038" s="46">
        <v>0.072</v>
      </c>
      <c r="G1038" s="45"/>
      <c r="H1038" s="45"/>
      <c r="I1038" s="45"/>
      <c r="J1038" s="45">
        <v>0.004538363819196989</v>
      </c>
      <c r="K1038" s="45"/>
      <c r="L1038" s="45"/>
      <c r="M1038" s="45"/>
      <c r="N1038" s="45">
        <v>0.01012972806753716</v>
      </c>
      <c r="O1038" s="45"/>
      <c r="P1038" s="45"/>
      <c r="Q1038" s="45"/>
      <c r="R1038" s="45">
        <v>438.3364803697128</v>
      </c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</row>
    <row r="1039" ht="15.75" customHeight="1">
      <c r="A1039" s="45">
        <v>7441.741230812761</v>
      </c>
      <c r="B1039" s="45"/>
      <c r="C1039" s="45"/>
      <c r="D1039" s="46"/>
      <c r="E1039" s="46"/>
      <c r="F1039" s="46">
        <v>0.056</v>
      </c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>
        <v>332.6417664920677</v>
      </c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</row>
    <row r="1040" ht="15.75" customHeight="1">
      <c r="A1040" s="45">
        <v>7468.0685425402435</v>
      </c>
      <c r="B1040" s="45"/>
      <c r="C1040" s="45"/>
      <c r="D1040" s="46"/>
      <c r="E1040" s="46"/>
      <c r="F1040" s="46">
        <v>0.055</v>
      </c>
      <c r="G1040" s="45"/>
      <c r="H1040" s="45"/>
      <c r="I1040" s="45"/>
      <c r="J1040" s="45">
        <v>0.004253682314354846</v>
      </c>
      <c r="K1040" s="45"/>
      <c r="L1040" s="45"/>
      <c r="M1040" s="45"/>
      <c r="N1040" s="45">
        <v>0.009368843776627762</v>
      </c>
      <c r="O1040" s="45"/>
      <c r="P1040" s="45"/>
      <c r="Q1040" s="45"/>
      <c r="R1040" s="45">
        <v>421.00477458515485</v>
      </c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</row>
    <row r="1041" ht="15.75" customHeight="1">
      <c r="A1041" s="45">
        <v>7432.787512274143</v>
      </c>
      <c r="B1041" s="45"/>
      <c r="C1041" s="45"/>
      <c r="D1041" s="46"/>
      <c r="E1041" s="46"/>
      <c r="F1041" s="46">
        <v>0.058</v>
      </c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>
        <v>446.148048270531</v>
      </c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</row>
    <row r="1042" ht="15.75" customHeight="1">
      <c r="A1042" s="45">
        <v>7419.341014131125</v>
      </c>
      <c r="B1042" s="45"/>
      <c r="C1042" s="45"/>
      <c r="D1042" s="46"/>
      <c r="E1042" s="46"/>
      <c r="F1042" s="46">
        <v>0.054</v>
      </c>
      <c r="G1042" s="45"/>
      <c r="H1042" s="45"/>
      <c r="I1042" s="45"/>
      <c r="J1042" s="45">
        <v>0.0042716205946587826</v>
      </c>
      <c r="K1042" s="45"/>
      <c r="L1042" s="45"/>
      <c r="M1042" s="45"/>
      <c r="N1042" s="45">
        <v>0.009415283734498701</v>
      </c>
      <c r="O1042" s="45"/>
      <c r="P1042" s="45"/>
      <c r="Q1042" s="45"/>
      <c r="R1042" s="45">
        <v>447.680237041346</v>
      </c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</row>
    <row r="1043" ht="15.75" customHeight="1">
      <c r="A1043" s="45">
        <v>21568.422154748194</v>
      </c>
      <c r="B1043" s="45"/>
      <c r="C1043" s="45"/>
      <c r="D1043" s="46"/>
      <c r="E1043" s="46"/>
      <c r="F1043" s="46">
        <v>0.162</v>
      </c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>
        <v>20.050256517642133</v>
      </c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</row>
    <row r="1044" ht="15.75" customHeight="1">
      <c r="A1044" s="45">
        <v>22024.791190083524</v>
      </c>
      <c r="B1044" s="45"/>
      <c r="C1044" s="45"/>
      <c r="D1044" s="46"/>
      <c r="E1044" s="46"/>
      <c r="F1044" s="46">
        <v>0.194</v>
      </c>
      <c r="G1044" s="45"/>
      <c r="H1044" s="45"/>
      <c r="I1044" s="45"/>
      <c r="J1044" s="45">
        <v>5.543969782412087E-4</v>
      </c>
      <c r="K1044" s="45"/>
      <c r="L1044" s="45"/>
      <c r="M1044" s="45"/>
      <c r="N1044" s="45"/>
      <c r="O1044" s="45"/>
      <c r="P1044" s="45"/>
      <c r="Q1044" s="45"/>
      <c r="R1044" s="45">
        <v>21.386391445443422</v>
      </c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</row>
    <row r="1045" ht="15.75" customHeight="1">
      <c r="A1045" s="45">
        <v>21933.301622535808</v>
      </c>
      <c r="B1045" s="45"/>
      <c r="C1045" s="45"/>
      <c r="D1045" s="46"/>
      <c r="E1045" s="46"/>
      <c r="F1045" s="46">
        <v>0.132</v>
      </c>
      <c r="G1045" s="45"/>
      <c r="H1045" s="45"/>
      <c r="I1045" s="45"/>
      <c r="J1045" s="45">
        <v>5.202684847523915E-4</v>
      </c>
      <c r="K1045" s="45"/>
      <c r="L1045" s="45"/>
      <c r="M1045" s="45"/>
      <c r="N1045" s="45">
        <v>6.717403942709159E-4</v>
      </c>
      <c r="O1045" s="45"/>
      <c r="P1045" s="45"/>
      <c r="Q1045" s="45"/>
      <c r="R1045" s="45">
        <v>23.148882194387188</v>
      </c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</row>
    <row r="1046" ht="15.75" customHeight="1">
      <c r="A1046" s="45">
        <v>21697.178323684348</v>
      </c>
      <c r="B1046" s="45"/>
      <c r="C1046" s="45"/>
      <c r="D1046" s="46"/>
      <c r="E1046" s="46"/>
      <c r="F1046" s="46">
        <v>0.103</v>
      </c>
      <c r="G1046" s="45"/>
      <c r="H1046" s="45"/>
      <c r="I1046" s="45"/>
      <c r="J1046" s="45">
        <v>4.7368695561466646E-4</v>
      </c>
      <c r="K1046" s="45"/>
      <c r="L1046" s="45"/>
      <c r="M1046" s="45"/>
      <c r="N1046" s="45">
        <v>6.692223439211391E-4</v>
      </c>
      <c r="O1046" s="45"/>
      <c r="P1046" s="45"/>
      <c r="Q1046" s="45"/>
      <c r="R1046" s="45">
        <v>24.096385542168676</v>
      </c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</row>
    <row r="1047" ht="15.75" customHeight="1">
      <c r="A1047" s="45">
        <v>21404.68227424749</v>
      </c>
      <c r="B1047" s="45"/>
      <c r="C1047" s="45"/>
      <c r="D1047" s="46"/>
      <c r="E1047" s="46"/>
      <c r="F1047" s="46">
        <v>0.095</v>
      </c>
      <c r="G1047" s="45"/>
      <c r="H1047" s="45"/>
      <c r="I1047" s="45"/>
      <c r="J1047" s="45"/>
      <c r="K1047" s="45"/>
      <c r="L1047" s="45"/>
      <c r="M1047" s="45"/>
      <c r="N1047" s="45"/>
      <c r="O1047" s="45"/>
      <c r="P1047" s="45"/>
      <c r="Q1047" s="45"/>
      <c r="R1047" s="45">
        <v>25.67532801646514</v>
      </c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</row>
    <row r="1048" ht="15.75" customHeight="1">
      <c r="A1048" s="45">
        <v>21431.480350234167</v>
      </c>
      <c r="B1048" s="45"/>
      <c r="C1048" s="45"/>
      <c r="D1048" s="46"/>
      <c r="E1048" s="46"/>
      <c r="F1048" s="46">
        <v>0.108</v>
      </c>
      <c r="G1048" s="45"/>
      <c r="H1048" s="45"/>
      <c r="I1048" s="45"/>
      <c r="J1048" s="45">
        <v>4.552026063938098E-4</v>
      </c>
      <c r="K1048" s="45"/>
      <c r="L1048" s="45"/>
      <c r="M1048" s="45"/>
      <c r="N1048" s="45">
        <v>6.053756872327428E-4</v>
      </c>
      <c r="O1048" s="45"/>
      <c r="P1048" s="45"/>
      <c r="Q1048" s="45"/>
      <c r="R1048" s="45">
        <v>28.100183262064753</v>
      </c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</row>
    <row r="1049" ht="15.75" customHeight="1">
      <c r="A1049" s="45">
        <v>21301.23879544768</v>
      </c>
      <c r="B1049" s="45"/>
      <c r="C1049" s="45"/>
      <c r="D1049" s="46"/>
      <c r="E1049" s="46"/>
      <c r="F1049" s="46">
        <v>0.129</v>
      </c>
      <c r="G1049" s="45"/>
      <c r="H1049" s="45"/>
      <c r="I1049" s="45"/>
      <c r="J1049" s="45"/>
      <c r="K1049" s="45"/>
      <c r="L1049" s="45"/>
      <c r="M1049" s="45"/>
      <c r="N1049" s="45"/>
      <c r="O1049" s="45"/>
      <c r="P1049" s="45"/>
      <c r="Q1049" s="45"/>
      <c r="R1049" s="45">
        <v>33.5381206566623</v>
      </c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</row>
    <row r="1050" ht="15.75" customHeight="1">
      <c r="A1050" s="45">
        <v>21208.64314586556</v>
      </c>
      <c r="B1050" s="45"/>
      <c r="C1050" s="45"/>
      <c r="D1050" s="46"/>
      <c r="E1050" s="46"/>
      <c r="F1050" s="46">
        <v>0.171</v>
      </c>
      <c r="G1050" s="45"/>
      <c r="H1050" s="45"/>
      <c r="I1050" s="45"/>
      <c r="J1050" s="45">
        <v>4.390438644642946E-4</v>
      </c>
      <c r="K1050" s="45"/>
      <c r="L1050" s="45"/>
      <c r="M1050" s="45"/>
      <c r="N1050" s="45">
        <v>5.970856829183093E-4</v>
      </c>
      <c r="O1050" s="45"/>
      <c r="P1050" s="45"/>
      <c r="Q1050" s="45"/>
      <c r="R1050" s="45">
        <v>35.38100703627926</v>
      </c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</row>
    <row r="1051" ht="15.75" customHeight="1">
      <c r="A1051" s="45">
        <v>21219.765543849237</v>
      </c>
      <c r="B1051" s="45"/>
      <c r="C1051" s="45"/>
      <c r="D1051" s="46"/>
      <c r="E1051" s="46"/>
      <c r="F1051" s="46">
        <v>0.189</v>
      </c>
      <c r="G1051" s="45"/>
      <c r="H1051" s="45"/>
      <c r="I1051" s="45"/>
      <c r="J1051" s="45">
        <v>4.580798338032349E-4</v>
      </c>
      <c r="K1051" s="45"/>
      <c r="L1051" s="45"/>
      <c r="M1051" s="45"/>
      <c r="N1051" s="45">
        <v>6.161646139387644E-4</v>
      </c>
      <c r="O1051" s="45"/>
      <c r="P1051" s="45"/>
      <c r="Q1051" s="45"/>
      <c r="R1051" s="45">
        <v>38.4330019290696</v>
      </c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</row>
    <row r="1052" ht="15.75" customHeight="1">
      <c r="A1052" s="45">
        <v>21026.89486552567</v>
      </c>
      <c r="B1052" s="45"/>
      <c r="C1052" s="45"/>
      <c r="D1052" s="46"/>
      <c r="E1052" s="46"/>
      <c r="F1052" s="46">
        <v>0.157</v>
      </c>
      <c r="G1052" s="45"/>
      <c r="H1052" s="45"/>
      <c r="I1052" s="45"/>
      <c r="J1052" s="45"/>
      <c r="K1052" s="45"/>
      <c r="L1052" s="45"/>
      <c r="M1052" s="45"/>
      <c r="N1052" s="45"/>
      <c r="O1052" s="45"/>
      <c r="P1052" s="45"/>
      <c r="Q1052" s="45"/>
      <c r="R1052" s="45">
        <v>35.94132029339853</v>
      </c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</row>
    <row r="1053" ht="15.75" customHeight="1">
      <c r="A1053" s="45">
        <v>20868.63893865298</v>
      </c>
      <c r="B1053" s="45"/>
      <c r="C1053" s="45"/>
      <c r="D1053" s="46"/>
      <c r="E1053" s="46"/>
      <c r="F1053" s="46">
        <v>0.102</v>
      </c>
      <c r="G1053" s="45"/>
      <c r="H1053" s="45"/>
      <c r="I1053" s="45"/>
      <c r="J1053" s="45">
        <v>4.358204619183654E-4</v>
      </c>
      <c r="K1053" s="45"/>
      <c r="L1053" s="45"/>
      <c r="M1053" s="45"/>
      <c r="N1053" s="45">
        <v>5.637437660388321E-4</v>
      </c>
      <c r="O1053" s="45"/>
      <c r="P1053" s="45"/>
      <c r="Q1053" s="45"/>
      <c r="R1053" s="45">
        <v>40.09102793782986</v>
      </c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</row>
    <row r="1054" ht="15.75" customHeight="1">
      <c r="A1054" s="45">
        <v>20700.560640184005</v>
      </c>
      <c r="B1054" s="45"/>
      <c r="C1054" s="45"/>
      <c r="D1054" s="46"/>
      <c r="E1054" s="46"/>
      <c r="F1054" s="46">
        <v>0.094</v>
      </c>
      <c r="G1054" s="45"/>
      <c r="H1054" s="45"/>
      <c r="I1054" s="45"/>
      <c r="J1054" s="45"/>
      <c r="K1054" s="45"/>
      <c r="L1054" s="45"/>
      <c r="M1054" s="45"/>
      <c r="N1054" s="45"/>
      <c r="O1054" s="45"/>
      <c r="P1054" s="45"/>
      <c r="Q1054" s="45"/>
      <c r="R1054" s="45">
        <v>44.372035075949974</v>
      </c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</row>
    <row r="1055" ht="15.75" customHeight="1">
      <c r="A1055" s="45">
        <v>21546.63518299882</v>
      </c>
      <c r="B1055" s="45"/>
      <c r="C1055" s="45"/>
      <c r="D1055" s="46"/>
      <c r="E1055" s="46"/>
      <c r="F1055" s="46">
        <v>0.133</v>
      </c>
      <c r="G1055" s="45"/>
      <c r="H1055" s="45"/>
      <c r="I1055" s="45"/>
      <c r="J1055" s="45">
        <v>4.468221172766627E-4</v>
      </c>
      <c r="K1055" s="45"/>
      <c r="L1055" s="45"/>
      <c r="M1055" s="45"/>
      <c r="N1055" s="45">
        <v>5.774301456119638E-4</v>
      </c>
      <c r="O1055" s="45"/>
      <c r="P1055" s="45"/>
      <c r="Q1055" s="45"/>
      <c r="R1055" s="45">
        <v>59.96654860291224</v>
      </c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</row>
    <row r="1056" ht="15.75" customHeight="1">
      <c r="A1056" s="45">
        <v>213379.8199591604</v>
      </c>
      <c r="B1056" s="45"/>
      <c r="C1056" s="45"/>
      <c r="D1056" s="46"/>
      <c r="E1056" s="46"/>
      <c r="F1056" s="46">
        <v>0.256</v>
      </c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</row>
    <row r="1057" ht="15.75" customHeight="1">
      <c r="A1057" s="45">
        <v>209878.93801257366</v>
      </c>
      <c r="B1057" s="45"/>
      <c r="C1057" s="45"/>
      <c r="D1057" s="46"/>
      <c r="E1057" s="46"/>
      <c r="F1057" s="46">
        <v>0.211</v>
      </c>
      <c r="G1057" s="45"/>
      <c r="H1057" s="45"/>
      <c r="I1057" s="45"/>
      <c r="J1057" s="45">
        <v>3.8080307313644995E-4</v>
      </c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</row>
    <row r="1058" ht="15.75" customHeight="1">
      <c r="A1058" s="45">
        <v>207678.87162603813</v>
      </c>
      <c r="B1058" s="45"/>
      <c r="C1058" s="45"/>
      <c r="D1058" s="46"/>
      <c r="E1058" s="46"/>
      <c r="F1058" s="46">
        <v>0.147</v>
      </c>
      <c r="G1058" s="45"/>
      <c r="H1058" s="45"/>
      <c r="I1058" s="45"/>
      <c r="J1058" s="45">
        <v>3.700743802659476E-4</v>
      </c>
      <c r="K1058" s="45"/>
      <c r="L1058" s="45"/>
      <c r="M1058" s="45"/>
      <c r="N1058" s="45">
        <v>4.4658764875975113E-4</v>
      </c>
      <c r="O1058" s="45"/>
      <c r="P1058" s="45"/>
      <c r="Q1058" s="45"/>
      <c r="R1058" s="45">
        <v>0.2654541968152367</v>
      </c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</row>
    <row r="1059" ht="15.75" customHeight="1">
      <c r="A1059" s="45">
        <v>205219.02613158</v>
      </c>
      <c r="B1059" s="45"/>
      <c r="C1059" s="45"/>
      <c r="D1059" s="46"/>
      <c r="E1059" s="46"/>
      <c r="F1059" s="46">
        <v>0.167</v>
      </c>
      <c r="G1059" s="45"/>
      <c r="H1059" s="45"/>
      <c r="I1059" s="45"/>
      <c r="J1059" s="45">
        <v>3.5729551340669865E-4</v>
      </c>
      <c r="K1059" s="45"/>
      <c r="L1059" s="45"/>
      <c r="M1059" s="45"/>
      <c r="N1059" s="45">
        <v>4.430586885064634E-4</v>
      </c>
      <c r="O1059" s="45"/>
      <c r="P1059" s="45"/>
      <c r="Q1059" s="45"/>
      <c r="R1059" s="45">
        <v>0.3216119066241179</v>
      </c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</row>
    <row r="1060" ht="15.75" customHeight="1">
      <c r="A1060" s="45">
        <v>205584.4232434049</v>
      </c>
      <c r="B1060" s="45"/>
      <c r="C1060" s="45"/>
      <c r="D1060" s="46"/>
      <c r="E1060" s="46"/>
      <c r="F1060" s="46">
        <v>0.203</v>
      </c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>
        <v>0.5102095175383772</v>
      </c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</row>
    <row r="1061" ht="15.75" customHeight="1">
      <c r="A1061" s="45">
        <v>201303.1809576007</v>
      </c>
      <c r="B1061" s="45"/>
      <c r="C1061" s="45"/>
      <c r="D1061" s="46"/>
      <c r="E1061" s="46"/>
      <c r="F1061" s="46">
        <v>0.233</v>
      </c>
      <c r="G1061" s="45"/>
      <c r="H1061" s="45"/>
      <c r="I1061" s="45"/>
      <c r="J1061" s="45">
        <v>3.633742821227347E-4</v>
      </c>
      <c r="K1061" s="45"/>
      <c r="L1061" s="45"/>
      <c r="M1061" s="45"/>
      <c r="N1061" s="45">
        <v>4.4565879404700944E-4</v>
      </c>
      <c r="O1061" s="45"/>
      <c r="P1061" s="45"/>
      <c r="Q1061" s="45"/>
      <c r="R1061" s="45">
        <v>0.5583591880575786</v>
      </c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</row>
    <row r="1062" ht="15.75" customHeight="1">
      <c r="A1062" s="45">
        <v>196994.12842464226</v>
      </c>
      <c r="B1062" s="45"/>
      <c r="C1062" s="45"/>
      <c r="D1062" s="46"/>
      <c r="E1062" s="46"/>
      <c r="F1062" s="46">
        <v>0.144</v>
      </c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>
        <v>0.8627480076991633</v>
      </c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</row>
    <row r="1063" ht="15.75" customHeight="1">
      <c r="A1063" s="45">
        <v>194064.85000404302</v>
      </c>
      <c r="B1063" s="45"/>
      <c r="C1063" s="45"/>
      <c r="D1063" s="46"/>
      <c r="E1063" s="46"/>
      <c r="F1063" s="46">
        <v>0.227</v>
      </c>
      <c r="G1063" s="45"/>
      <c r="H1063" s="45"/>
      <c r="I1063" s="45"/>
      <c r="J1063" s="45">
        <v>3.299102450068731E-4</v>
      </c>
      <c r="K1063" s="45"/>
      <c r="L1063" s="45"/>
      <c r="M1063" s="45"/>
      <c r="N1063" s="45">
        <v>3.604262395364944E-4</v>
      </c>
      <c r="O1063" s="45"/>
      <c r="P1063" s="45"/>
      <c r="Q1063" s="45"/>
      <c r="R1063" s="45">
        <v>0.928136239149771</v>
      </c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</row>
    <row r="1064" ht="15.75" customHeight="1">
      <c r="A1064" s="45">
        <v>191058.6739813274</v>
      </c>
      <c r="B1064" s="45"/>
      <c r="C1064" s="45"/>
      <c r="D1064" s="46"/>
      <c r="E1064" s="46"/>
      <c r="F1064" s="46">
        <v>0.237</v>
      </c>
      <c r="G1064" s="45"/>
      <c r="H1064" s="45"/>
      <c r="I1064" s="45"/>
      <c r="J1064" s="45"/>
      <c r="K1064" s="45"/>
      <c r="L1064" s="45"/>
      <c r="M1064" s="45"/>
      <c r="N1064" s="45"/>
      <c r="O1064" s="45"/>
      <c r="P1064" s="45"/>
      <c r="Q1064" s="45"/>
      <c r="R1064" s="45">
        <v>1.4844846611498819</v>
      </c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</row>
    <row r="1065" ht="15.75" customHeight="1">
      <c r="A1065" s="45">
        <v>193356.17442660496</v>
      </c>
      <c r="B1065" s="45"/>
      <c r="C1065" s="45"/>
      <c r="D1065" s="46"/>
      <c r="E1065" s="46"/>
      <c r="F1065" s="46">
        <v>0.226</v>
      </c>
      <c r="G1065" s="45"/>
      <c r="H1065" s="45"/>
      <c r="I1065" s="45"/>
      <c r="J1065" s="45">
        <v>3.4683263787772264E-4</v>
      </c>
      <c r="K1065" s="45"/>
      <c r="L1065" s="45"/>
      <c r="M1065" s="45"/>
      <c r="N1065" s="45">
        <v>4.327687154006582E-4</v>
      </c>
      <c r="O1065" s="45"/>
      <c r="P1065" s="45"/>
      <c r="Q1065" s="45"/>
      <c r="R1065" s="45">
        <v>0.7787957025516032</v>
      </c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</row>
    <row r="1066" ht="15.75" customHeight="1">
      <c r="A1066" s="45">
        <v>190105.94276421383</v>
      </c>
      <c r="B1066" s="45"/>
      <c r="C1066" s="45"/>
      <c r="D1066" s="46"/>
      <c r="E1066" s="46"/>
      <c r="F1066" s="46">
        <v>0.242</v>
      </c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>
        <v>2.333714331864142</v>
      </c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</row>
    <row r="1067" ht="15.75" customHeight="1">
      <c r="A1067" s="45">
        <v>185544.1883081569</v>
      </c>
      <c r="B1067" s="45"/>
      <c r="C1067" s="45"/>
      <c r="D1067" s="46"/>
      <c r="E1067" s="46"/>
      <c r="F1067" s="46">
        <v>0.248</v>
      </c>
      <c r="G1067" s="45"/>
      <c r="H1067" s="45"/>
      <c r="I1067" s="45"/>
      <c r="J1067" s="45">
        <v>2.996858544949679E-4</v>
      </c>
      <c r="K1067" s="45"/>
      <c r="L1067" s="45"/>
      <c r="M1067" s="45"/>
      <c r="N1067" s="45">
        <v>3.120981208852377E-4</v>
      </c>
      <c r="O1067" s="45"/>
      <c r="P1067" s="45"/>
      <c r="Q1067" s="45"/>
      <c r="R1067" s="45">
        <v>1.0748766770955296</v>
      </c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</row>
    <row r="1068" ht="15.75" customHeight="1">
      <c r="A1068" s="45">
        <v>181046.54894062798</v>
      </c>
      <c r="B1068" s="45"/>
      <c r="C1068" s="45"/>
      <c r="D1068" s="46"/>
      <c r="E1068" s="46"/>
      <c r="F1068" s="46">
        <v>0.252</v>
      </c>
      <c r="G1068" s="45"/>
      <c r="H1068" s="45"/>
      <c r="I1068" s="45"/>
      <c r="J1068" s="45">
        <v>2.709455249663191E-4</v>
      </c>
      <c r="K1068" s="45"/>
      <c r="L1068" s="45"/>
      <c r="M1068" s="45"/>
      <c r="N1068" s="45">
        <v>2.5920871420740944E-4</v>
      </c>
      <c r="O1068" s="45"/>
      <c r="P1068" s="45"/>
      <c r="Q1068" s="45"/>
      <c r="R1068" s="45">
        <v>0.8490458846870829</v>
      </c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</row>
    <row r="1069" ht="15.75" customHeight="1">
      <c r="A1069" s="45">
        <v>26466.32291137123</v>
      </c>
      <c r="B1069" s="45"/>
      <c r="C1069" s="45"/>
      <c r="D1069" s="46"/>
      <c r="E1069" s="46"/>
      <c r="F1069" s="46">
        <v>0.078</v>
      </c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>
        <v>51.61734977502583</v>
      </c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</row>
    <row r="1070" ht="15.75" customHeight="1">
      <c r="A1070" s="45">
        <v>26320.35005431347</v>
      </c>
      <c r="B1070" s="45"/>
      <c r="C1070" s="45"/>
      <c r="D1070" s="46"/>
      <c r="E1070" s="46"/>
      <c r="F1070" s="46">
        <v>0.073</v>
      </c>
      <c r="G1070" s="45"/>
      <c r="H1070" s="45"/>
      <c r="I1070" s="45"/>
      <c r="J1070" s="45">
        <v>0.0018891510529646307</v>
      </c>
      <c r="K1070" s="45"/>
      <c r="L1070" s="45"/>
      <c r="M1070" s="45"/>
      <c r="N1070" s="45"/>
      <c r="O1070" s="45"/>
      <c r="P1070" s="45"/>
      <c r="Q1070" s="45"/>
      <c r="R1070" s="45">
        <v>52.86267896450669</v>
      </c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</row>
    <row r="1071" ht="15.75" customHeight="1">
      <c r="A1071" s="45">
        <v>26803.414867910655</v>
      </c>
      <c r="B1071" s="45"/>
      <c r="C1071" s="45"/>
      <c r="D1071" s="46"/>
      <c r="E1071" s="46"/>
      <c r="F1071" s="46">
        <v>0.069</v>
      </c>
      <c r="G1071" s="45"/>
      <c r="H1071" s="45"/>
      <c r="I1071" s="45"/>
      <c r="J1071" s="45">
        <v>0.0018406422248677663</v>
      </c>
      <c r="K1071" s="45"/>
      <c r="L1071" s="45"/>
      <c r="M1071" s="45"/>
      <c r="N1071" s="45">
        <v>0.004628401139781517</v>
      </c>
      <c r="O1071" s="45"/>
      <c r="P1071" s="45"/>
      <c r="Q1071" s="45"/>
      <c r="R1071" s="45">
        <v>60.942501173354756</v>
      </c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</row>
    <row r="1072" ht="15.75" customHeight="1">
      <c r="A1072" s="45">
        <v>26981.622630746042</v>
      </c>
      <c r="B1072" s="45"/>
      <c r="C1072" s="45"/>
      <c r="D1072" s="46"/>
      <c r="E1072" s="46"/>
      <c r="F1072" s="46">
        <v>0.059</v>
      </c>
      <c r="G1072" s="45"/>
      <c r="H1072" s="45"/>
      <c r="I1072" s="45"/>
      <c r="J1072" s="45">
        <v>0.001663866728896006</v>
      </c>
      <c r="K1072" s="45"/>
      <c r="L1072" s="45"/>
      <c r="M1072" s="45"/>
      <c r="N1072" s="45">
        <v>0.004288946010672503</v>
      </c>
      <c r="O1072" s="45"/>
      <c r="P1072" s="45"/>
      <c r="Q1072" s="45"/>
      <c r="R1072" s="45">
        <v>54.86263268251695</v>
      </c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</row>
    <row r="1073" ht="15.75" customHeight="1">
      <c r="A1073" s="45">
        <v>27347.843054108784</v>
      </c>
      <c r="B1073" s="45"/>
      <c r="C1073" s="45"/>
      <c r="D1073" s="46"/>
      <c r="E1073" s="46"/>
      <c r="F1073" s="46">
        <v>0.055</v>
      </c>
      <c r="G1073" s="45"/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>
        <v>82.08962103264226</v>
      </c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</row>
    <row r="1074" ht="15.75" customHeight="1">
      <c r="A1074" s="45">
        <v>27303.447325632675</v>
      </c>
      <c r="B1074" s="45"/>
      <c r="C1074" s="45"/>
      <c r="D1074" s="46"/>
      <c r="E1074" s="46"/>
      <c r="F1074" s="46">
        <v>0.058</v>
      </c>
      <c r="G1074" s="45"/>
      <c r="H1074" s="45"/>
      <c r="I1074" s="45"/>
      <c r="J1074" s="45">
        <v>0.0016421116901052016</v>
      </c>
      <c r="K1074" s="45"/>
      <c r="L1074" s="45"/>
      <c r="M1074" s="45"/>
      <c r="N1074" s="45">
        <v>0.003993899464161457</v>
      </c>
      <c r="O1074" s="45"/>
      <c r="P1074" s="45"/>
      <c r="Q1074" s="45"/>
      <c r="R1074" s="45">
        <v>75.00058687158428</v>
      </c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</row>
    <row r="1075" ht="15.75" customHeight="1">
      <c r="A1075" s="45">
        <v>27168.979715715635</v>
      </c>
      <c r="B1075" s="45"/>
      <c r="C1075" s="45"/>
      <c r="D1075" s="46"/>
      <c r="E1075" s="46"/>
      <c r="F1075" s="46">
        <v>0.074</v>
      </c>
      <c r="G1075" s="45"/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>
        <v>93.69503451682269</v>
      </c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</row>
    <row r="1076" ht="15.75" customHeight="1">
      <c r="A1076" s="45">
        <v>27543.653777967003</v>
      </c>
      <c r="B1076" s="45"/>
      <c r="C1076" s="45"/>
      <c r="D1076" s="46"/>
      <c r="E1076" s="46"/>
      <c r="F1076" s="46">
        <v>0.071</v>
      </c>
      <c r="G1076" s="45"/>
      <c r="H1076" s="45"/>
      <c r="I1076" s="45"/>
      <c r="J1076" s="45">
        <v>0.001125733344106635</v>
      </c>
      <c r="K1076" s="45"/>
      <c r="L1076" s="45"/>
      <c r="M1076" s="45"/>
      <c r="N1076" s="45">
        <v>0.0030590405634329815</v>
      </c>
      <c r="O1076" s="45"/>
      <c r="P1076" s="45"/>
      <c r="Q1076" s="45"/>
      <c r="R1076" s="45">
        <v>104.22700196091141</v>
      </c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</row>
    <row r="1077" ht="15.75" customHeight="1">
      <c r="A1077" s="45">
        <v>28102.900128638757</v>
      </c>
      <c r="B1077" s="45"/>
      <c r="C1077" s="45"/>
      <c r="D1077" s="46"/>
      <c r="E1077" s="46"/>
      <c r="F1077" s="46">
        <v>0.07</v>
      </c>
      <c r="G1077" s="45"/>
      <c r="H1077" s="45"/>
      <c r="I1077" s="45"/>
      <c r="J1077" s="45">
        <v>0.0014548690087563198</v>
      </c>
      <c r="K1077" s="45"/>
      <c r="L1077" s="45"/>
      <c r="M1077" s="45"/>
      <c r="N1077" s="45">
        <v>0.003812702329549112</v>
      </c>
      <c r="O1077" s="45"/>
      <c r="P1077" s="45"/>
      <c r="Q1077" s="45"/>
      <c r="R1077" s="45">
        <v>101.2308768074622</v>
      </c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</row>
    <row r="1078" ht="15.75" customHeight="1">
      <c r="A1078" s="45">
        <v>28214.773572292852</v>
      </c>
      <c r="B1078" s="45"/>
      <c r="C1078" s="45"/>
      <c r="D1078" s="46"/>
      <c r="E1078" s="46"/>
      <c r="F1078" s="46">
        <v>0.06</v>
      </c>
      <c r="G1078" s="45"/>
      <c r="H1078" s="45"/>
      <c r="I1078" s="45"/>
      <c r="J1078" s="45">
        <v>0.0015825319470072236</v>
      </c>
      <c r="K1078" s="45"/>
      <c r="L1078" s="45"/>
      <c r="M1078" s="45"/>
      <c r="N1078" s="45">
        <v>0.003956178986375961</v>
      </c>
      <c r="O1078" s="45"/>
      <c r="P1078" s="45"/>
      <c r="Q1078" s="45"/>
      <c r="R1078" s="45">
        <v>86.74156859203829</v>
      </c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</row>
    <row r="1079" ht="15.75" customHeight="1">
      <c r="A1079" s="45">
        <v>28312.265493872233</v>
      </c>
      <c r="B1079" s="45"/>
      <c r="C1079" s="45"/>
      <c r="D1079" s="46"/>
      <c r="E1079" s="46"/>
      <c r="F1079" s="46">
        <v>0.059</v>
      </c>
      <c r="G1079" s="45"/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>
        <v>107.69202688653209</v>
      </c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</row>
    <row r="1080" ht="15.75" customHeight="1">
      <c r="A1080" s="45">
        <v>28238.263411688105</v>
      </c>
      <c r="B1080" s="45"/>
      <c r="C1080" s="45"/>
      <c r="D1080" s="46"/>
      <c r="E1080" s="46"/>
      <c r="F1080" s="46">
        <v>0.069</v>
      </c>
      <c r="G1080" s="45"/>
      <c r="H1080" s="45"/>
      <c r="I1080" s="45"/>
      <c r="J1080" s="45">
        <v>0.0014895083135550333</v>
      </c>
      <c r="K1080" s="45"/>
      <c r="L1080" s="45"/>
      <c r="M1080" s="45"/>
      <c r="N1080" s="45">
        <v>0.003847748776547197</v>
      </c>
      <c r="O1080" s="45"/>
      <c r="P1080" s="45"/>
      <c r="Q1080" s="45"/>
      <c r="R1080" s="45">
        <v>109.94898307104093</v>
      </c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</row>
    <row r="1081" ht="15.75" customHeight="1">
      <c r="A1081" s="45">
        <v>28150.033268697563</v>
      </c>
      <c r="B1081" s="45"/>
      <c r="C1081" s="45"/>
      <c r="D1081" s="46"/>
      <c r="E1081" s="46"/>
      <c r="F1081" s="46">
        <v>0.071</v>
      </c>
      <c r="G1081" s="45"/>
      <c r="H1081" s="45"/>
      <c r="I1081" s="45"/>
      <c r="J1081" s="45">
        <v>0.0013342367098265074</v>
      </c>
      <c r="K1081" s="45"/>
      <c r="L1081" s="45"/>
      <c r="M1081" s="45"/>
      <c r="N1081" s="45">
        <v>0.0034767986302792746</v>
      </c>
      <c r="O1081" s="45"/>
      <c r="P1081" s="45"/>
      <c r="Q1081" s="45"/>
      <c r="R1081" s="45">
        <v>117.75099022608384</v>
      </c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</row>
    <row r="1082" ht="15.75" customHeight="1">
      <c r="A1082" s="45">
        <v>2214190.73671632</v>
      </c>
      <c r="B1082" s="45"/>
      <c r="C1082" s="45"/>
      <c r="D1082" s="46"/>
      <c r="E1082" s="46"/>
      <c r="F1082" s="46"/>
      <c r="G1082" s="45"/>
      <c r="H1082" s="45"/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</row>
    <row r="1083" ht="15.75" customHeight="1">
      <c r="A1083" s="45">
        <v>2180516.966143457</v>
      </c>
      <c r="B1083" s="45"/>
      <c r="C1083" s="45"/>
      <c r="D1083" s="46"/>
      <c r="E1083" s="46"/>
      <c r="F1083" s="46"/>
      <c r="G1083" s="45"/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</row>
    <row r="1084" ht="15.75" customHeight="1">
      <c r="A1084" s="45">
        <v>2145953.7652593437</v>
      </c>
      <c r="B1084" s="45"/>
      <c r="C1084" s="45"/>
      <c r="D1084" s="46"/>
      <c r="E1084" s="46"/>
      <c r="F1084" s="46"/>
      <c r="G1084" s="45"/>
      <c r="H1084" s="45"/>
      <c r="I1084" s="45"/>
      <c r="J1084" s="45"/>
      <c r="K1084" s="45"/>
      <c r="L1084" s="45"/>
      <c r="M1084" s="45"/>
      <c r="N1084" s="45">
        <v>2.0347644509972014E-4</v>
      </c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</row>
    <row r="1085" ht="15.75" customHeight="1">
      <c r="A1085" s="45">
        <v>2153489.1345223594</v>
      </c>
      <c r="B1085" s="45"/>
      <c r="C1085" s="45"/>
      <c r="D1085" s="46"/>
      <c r="E1085" s="46"/>
      <c r="F1085" s="46">
        <v>0.167</v>
      </c>
      <c r="G1085" s="45"/>
      <c r="H1085" s="45"/>
      <c r="I1085" s="45"/>
      <c r="J1085" s="45"/>
      <c r="K1085" s="45"/>
      <c r="L1085" s="45"/>
      <c r="M1085" s="45"/>
      <c r="N1085" s="45">
        <v>1.960639361281551E-4</v>
      </c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</row>
    <row r="1086" ht="15.75" customHeight="1">
      <c r="A1086" s="45">
        <v>2078621.5326576263</v>
      </c>
      <c r="B1086" s="45"/>
      <c r="C1086" s="45"/>
      <c r="D1086" s="46"/>
      <c r="E1086" s="46"/>
      <c r="F1086" s="46">
        <v>0.155</v>
      </c>
      <c r="G1086" s="45"/>
      <c r="H1086" s="45"/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</row>
    <row r="1087" ht="15.75" customHeight="1">
      <c r="A1087" s="45">
        <v>2055165.9444759276</v>
      </c>
      <c r="B1087" s="45"/>
      <c r="C1087" s="45"/>
      <c r="D1087" s="46"/>
      <c r="E1087" s="46"/>
      <c r="F1087" s="46">
        <v>0.167</v>
      </c>
      <c r="G1087" s="45"/>
      <c r="H1087" s="45"/>
      <c r="I1087" s="45"/>
      <c r="J1087" s="45"/>
      <c r="K1087" s="45"/>
      <c r="L1087" s="45"/>
      <c r="M1087" s="45"/>
      <c r="N1087" s="45">
        <v>1.943250967301496E-4</v>
      </c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</row>
    <row r="1088" ht="15.75" customHeight="1">
      <c r="A1088" s="45">
        <v>2061952.6691777112</v>
      </c>
      <c r="B1088" s="45"/>
      <c r="C1088" s="45"/>
      <c r="D1088" s="46"/>
      <c r="E1088" s="46"/>
      <c r="F1088" s="46">
        <v>0.165</v>
      </c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>
        <v>2.001895795318166</v>
      </c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</row>
    <row r="1089" ht="15.75" customHeight="1">
      <c r="A1089" s="45">
        <v>2028593.3182469015</v>
      </c>
      <c r="B1089" s="45"/>
      <c r="C1089" s="45"/>
      <c r="D1089" s="46"/>
      <c r="E1089" s="46"/>
      <c r="F1089" s="46">
        <v>0.15</v>
      </c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>
        <v>4.923770189919664</v>
      </c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</row>
    <row r="1090" ht="15.75" customHeight="1">
      <c r="A1090" s="45">
        <v>2044213.1329552347</v>
      </c>
      <c r="B1090" s="45"/>
      <c r="C1090" s="45"/>
      <c r="D1090" s="46"/>
      <c r="E1090" s="46"/>
      <c r="F1090" s="46">
        <v>0.131</v>
      </c>
      <c r="G1090" s="45"/>
      <c r="H1090" s="45"/>
      <c r="I1090" s="45"/>
      <c r="J1090" s="45">
        <v>5.61916406215183E-5</v>
      </c>
      <c r="K1090" s="45"/>
      <c r="L1090" s="45"/>
      <c r="M1090" s="45"/>
      <c r="N1090" s="45">
        <v>1.7051256464460724E-4</v>
      </c>
      <c r="O1090" s="45"/>
      <c r="P1090" s="45"/>
      <c r="Q1090" s="45"/>
      <c r="R1090" s="45">
        <v>49.40989089133505</v>
      </c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</row>
    <row r="1091" ht="15.75" customHeight="1">
      <c r="A1091" s="45">
        <v>2030203.3253396063</v>
      </c>
      <c r="B1091" s="45"/>
      <c r="C1091" s="45"/>
      <c r="D1091" s="46"/>
      <c r="E1091" s="46"/>
      <c r="F1091" s="46">
        <v>0.112</v>
      </c>
      <c r="G1091" s="45"/>
      <c r="H1091" s="45"/>
      <c r="I1091" s="45"/>
      <c r="J1091" s="45">
        <v>5.814197316700281E-5</v>
      </c>
      <c r="K1091" s="45"/>
      <c r="L1091" s="45"/>
      <c r="M1091" s="45"/>
      <c r="N1091" s="45">
        <v>1.7442591950100843E-4</v>
      </c>
      <c r="O1091" s="45"/>
      <c r="P1091" s="45"/>
      <c r="Q1091" s="45"/>
      <c r="R1091" s="45">
        <v>65.76714997579006</v>
      </c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</row>
    <row r="1092" ht="15.75" customHeight="1">
      <c r="A1092" s="45">
        <v>2006734.751863497</v>
      </c>
      <c r="B1092" s="45"/>
      <c r="C1092" s="45"/>
      <c r="D1092" s="46"/>
      <c r="E1092" s="46"/>
      <c r="F1092" s="46">
        <v>0.11</v>
      </c>
      <c r="G1092" s="45"/>
      <c r="H1092" s="45"/>
      <c r="I1092" s="45"/>
      <c r="J1092" s="45"/>
      <c r="K1092" s="45"/>
      <c r="L1092" s="45"/>
      <c r="M1092" s="45"/>
      <c r="N1092" s="45"/>
      <c r="O1092" s="45"/>
      <c r="P1092" s="45"/>
      <c r="Q1092" s="45"/>
      <c r="R1092" s="45">
        <v>63.76540333024196</v>
      </c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</row>
    <row r="1093" ht="15.75" customHeight="1">
      <c r="A1093" s="45">
        <v>1910045.7696948925</v>
      </c>
      <c r="B1093" s="45"/>
      <c r="C1093" s="45"/>
      <c r="D1093" s="46"/>
      <c r="E1093" s="46"/>
      <c r="F1093" s="46">
        <v>0.11</v>
      </c>
      <c r="G1093" s="45"/>
      <c r="H1093" s="45"/>
      <c r="I1093" s="45"/>
      <c r="J1093" s="45">
        <v>5.176759562724475E-5</v>
      </c>
      <c r="K1093" s="45"/>
      <c r="L1093" s="45"/>
      <c r="M1093" s="45"/>
      <c r="N1093" s="45">
        <v>1.57087876386122E-4</v>
      </c>
      <c r="O1093" s="45"/>
      <c r="P1093" s="45"/>
      <c r="Q1093" s="45"/>
      <c r="R1093" s="45">
        <v>56.23031938821413</v>
      </c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</row>
    <row r="1094" ht="15.75" customHeight="1">
      <c r="A1094" s="45">
        <v>1914778.4340245684</v>
      </c>
      <c r="B1094" s="45"/>
      <c r="C1094" s="45"/>
      <c r="D1094" s="46"/>
      <c r="E1094" s="46"/>
      <c r="F1094" s="46">
        <v>0.122</v>
      </c>
      <c r="G1094" s="45"/>
      <c r="H1094" s="45"/>
      <c r="I1094" s="45"/>
      <c r="J1094" s="45"/>
      <c r="K1094" s="45"/>
      <c r="L1094" s="45"/>
      <c r="M1094" s="45"/>
      <c r="N1094" s="45">
        <v>1.401269672172525E-4</v>
      </c>
      <c r="O1094" s="45"/>
      <c r="P1094" s="45"/>
      <c r="Q1094" s="45"/>
      <c r="R1094" s="45">
        <v>69.62830669180248</v>
      </c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</row>
    <row r="1095" ht="15.75" customHeight="1">
      <c r="A1095" s="45"/>
      <c r="B1095" s="45"/>
      <c r="C1095" s="45"/>
      <c r="D1095" s="46"/>
      <c r="E1095" s="46"/>
      <c r="F1095" s="46"/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</row>
    <row r="1096" ht="15.75" customHeight="1">
      <c r="A1096" s="45"/>
      <c r="B1096" s="45"/>
      <c r="C1096" s="45"/>
      <c r="D1096" s="46"/>
      <c r="E1096" s="46"/>
      <c r="F1096" s="46"/>
      <c r="G1096" s="45"/>
      <c r="H1096" s="45"/>
      <c r="I1096" s="45"/>
      <c r="J1096" s="45">
        <v>0.005428666964573279</v>
      </c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</row>
    <row r="1097" ht="15.75" customHeight="1">
      <c r="A1097" s="45"/>
      <c r="B1097" s="45"/>
      <c r="C1097" s="45"/>
      <c r="D1097" s="46"/>
      <c r="E1097" s="46"/>
      <c r="F1097" s="46"/>
      <c r="G1097" s="45"/>
      <c r="H1097" s="45"/>
      <c r="I1097" s="45"/>
      <c r="J1097" s="45">
        <v>0.00492916458975112</v>
      </c>
      <c r="K1097" s="45"/>
      <c r="L1097" s="45"/>
      <c r="M1097" s="45"/>
      <c r="N1097" s="45">
        <v>0.011533049532289126</v>
      </c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</row>
    <row r="1098" ht="15.75" customHeight="1">
      <c r="A1098" s="45"/>
      <c r="B1098" s="45"/>
      <c r="C1098" s="45"/>
      <c r="D1098" s="46"/>
      <c r="E1098" s="46"/>
      <c r="F1098" s="46"/>
      <c r="G1098" s="45"/>
      <c r="H1098" s="45"/>
      <c r="I1098" s="45"/>
      <c r="J1098" s="45">
        <v>0.004275568374348139</v>
      </c>
      <c r="K1098" s="45"/>
      <c r="L1098" s="45"/>
      <c r="M1098" s="45"/>
      <c r="N1098" s="45">
        <v>0.010439891076598573</v>
      </c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</row>
    <row r="1099" ht="15.75" customHeight="1">
      <c r="A1099" s="45"/>
      <c r="B1099" s="45"/>
      <c r="C1099" s="45"/>
      <c r="D1099" s="46"/>
      <c r="E1099" s="46"/>
      <c r="F1099" s="46"/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</row>
    <row r="1100" ht="15.75" customHeight="1">
      <c r="A1100" s="45"/>
      <c r="B1100" s="45"/>
      <c r="C1100" s="45"/>
      <c r="D1100" s="46"/>
      <c r="E1100" s="46"/>
      <c r="F1100" s="46"/>
      <c r="G1100" s="45"/>
      <c r="H1100" s="45"/>
      <c r="I1100" s="45"/>
      <c r="J1100" s="45">
        <v>0.004774593241261972</v>
      </c>
      <c r="K1100" s="45"/>
      <c r="L1100" s="45"/>
      <c r="M1100" s="45"/>
      <c r="N1100" s="45">
        <v>0.011603805436536496</v>
      </c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</row>
    <row r="1101" ht="15.75" customHeight="1">
      <c r="A1101" s="45"/>
      <c r="B1101" s="45"/>
      <c r="C1101" s="45"/>
      <c r="D1101" s="46"/>
      <c r="E1101" s="46"/>
      <c r="F1101" s="46"/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</row>
    <row r="1102" ht="15.75" customHeight="1">
      <c r="A1102" s="45"/>
      <c r="B1102" s="45"/>
      <c r="C1102" s="45"/>
      <c r="D1102" s="46"/>
      <c r="E1102" s="46"/>
      <c r="F1102" s="46"/>
      <c r="G1102" s="45"/>
      <c r="H1102" s="45"/>
      <c r="I1102" s="45"/>
      <c r="J1102" s="45">
        <v>0.0031190333281462656</v>
      </c>
      <c r="K1102" s="45"/>
      <c r="L1102" s="45"/>
      <c r="M1102" s="45"/>
      <c r="N1102" s="45">
        <v>0.008083180808836788</v>
      </c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</row>
    <row r="1103" ht="15.75" customHeight="1">
      <c r="A1103" s="45"/>
      <c r="B1103" s="45"/>
      <c r="C1103" s="45"/>
      <c r="D1103" s="46"/>
      <c r="E1103" s="46"/>
      <c r="F1103" s="46"/>
      <c r="G1103" s="45"/>
      <c r="H1103" s="45"/>
      <c r="I1103" s="45"/>
      <c r="J1103" s="45">
        <v>0.0037429260913427703</v>
      </c>
      <c r="K1103" s="45"/>
      <c r="L1103" s="45"/>
      <c r="M1103" s="45"/>
      <c r="N1103" s="45">
        <v>0.00881273432687828</v>
      </c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</row>
    <row r="1104" ht="15.75" customHeight="1">
      <c r="A1104" s="45"/>
      <c r="B1104" s="45"/>
      <c r="C1104" s="45"/>
      <c r="D1104" s="46"/>
      <c r="E1104" s="46"/>
      <c r="F1104" s="46"/>
      <c r="G1104" s="45"/>
      <c r="H1104" s="45"/>
      <c r="I1104" s="45"/>
      <c r="J1104" s="45">
        <v>0.004492301809091936</v>
      </c>
      <c r="K1104" s="45"/>
      <c r="L1104" s="45"/>
      <c r="M1104" s="45"/>
      <c r="N1104" s="45">
        <v>0.010748425073338579</v>
      </c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</row>
    <row r="1105" ht="15.75" customHeight="1">
      <c r="A1105" s="45"/>
      <c r="B1105" s="45"/>
      <c r="C1105" s="45"/>
      <c r="D1105" s="46"/>
      <c r="E1105" s="46"/>
      <c r="F1105" s="46"/>
      <c r="G1105" s="45"/>
      <c r="H1105" s="45"/>
      <c r="I1105" s="45"/>
      <c r="J1105" s="45">
        <v>0.0031358618959360335</v>
      </c>
      <c r="K1105" s="45"/>
      <c r="L1105" s="45"/>
      <c r="M1105" s="45"/>
      <c r="N1105" s="45">
        <v>0.007981959521974932</v>
      </c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</row>
    <row r="1106" ht="15.75" customHeight="1">
      <c r="A1106" s="45"/>
      <c r="B1106" s="45"/>
      <c r="C1106" s="45"/>
      <c r="D1106" s="46"/>
      <c r="E1106" s="46"/>
      <c r="F1106" s="46"/>
      <c r="G1106" s="45"/>
      <c r="H1106" s="45"/>
      <c r="I1106" s="45"/>
      <c r="J1106" s="45">
        <v>0.0037531321793388564</v>
      </c>
      <c r="K1106" s="45"/>
      <c r="L1106" s="45"/>
      <c r="M1106" s="45"/>
      <c r="N1106" s="45">
        <v>0.008885441544271138</v>
      </c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</row>
    <row r="1107" ht="15.75" customHeight="1">
      <c r="A1107" s="45"/>
      <c r="B1107" s="45"/>
      <c r="C1107" s="45"/>
      <c r="D1107" s="46"/>
      <c r="E1107" s="46"/>
      <c r="F1107" s="46"/>
      <c r="G1107" s="45"/>
      <c r="H1107" s="45"/>
      <c r="I1107" s="45"/>
      <c r="J1107" s="45">
        <v>0.0034079325627966043</v>
      </c>
      <c r="K1107" s="45"/>
      <c r="L1107" s="45"/>
      <c r="M1107" s="45"/>
      <c r="N1107" s="45">
        <v>0.00816075064600707</v>
      </c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</row>
    <row r="1108" ht="15.75" customHeight="1">
      <c r="A1108" s="45"/>
      <c r="B1108" s="45"/>
      <c r="C1108" s="45"/>
      <c r="D1108" s="46"/>
      <c r="E1108" s="46"/>
      <c r="F1108" s="46"/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</row>
    <row r="1109" ht="15.75" customHeight="1">
      <c r="A1109" s="45"/>
      <c r="B1109" s="45"/>
      <c r="C1109" s="45"/>
      <c r="D1109" s="46"/>
      <c r="E1109" s="46"/>
      <c r="F1109" s="46"/>
      <c r="G1109" s="45"/>
      <c r="H1109" s="45"/>
      <c r="I1109" s="45"/>
      <c r="J1109" s="45">
        <v>0.0019129201724852741</v>
      </c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</row>
    <row r="1110" ht="15.75" customHeight="1">
      <c r="A1110" s="45"/>
      <c r="B1110" s="45"/>
      <c r="C1110" s="45"/>
      <c r="D1110" s="46"/>
      <c r="E1110" s="46"/>
      <c r="F1110" s="46"/>
      <c r="G1110" s="45"/>
      <c r="H1110" s="45"/>
      <c r="I1110" s="45"/>
      <c r="J1110" s="45">
        <v>0.0017310564917091546</v>
      </c>
      <c r="K1110" s="45"/>
      <c r="L1110" s="45"/>
      <c r="M1110" s="45"/>
      <c r="N1110" s="45">
        <v>0.004132780148663434</v>
      </c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</row>
    <row r="1111" ht="15.75" customHeight="1">
      <c r="A1111" s="45"/>
      <c r="B1111" s="45"/>
      <c r="C1111" s="45"/>
      <c r="D1111" s="46"/>
      <c r="E1111" s="46"/>
      <c r="F1111" s="46"/>
      <c r="G1111" s="45"/>
      <c r="H1111" s="45"/>
      <c r="I1111" s="45"/>
      <c r="J1111" s="45">
        <v>0.001753426693497447</v>
      </c>
      <c r="K1111" s="45"/>
      <c r="L1111" s="45"/>
      <c r="M1111" s="45"/>
      <c r="N1111" s="45">
        <v>0.004560724196396618</v>
      </c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</row>
    <row r="1112" ht="15.75" customHeight="1">
      <c r="A1112" s="45"/>
      <c r="B1112" s="45"/>
      <c r="C1112" s="45"/>
      <c r="D1112" s="46"/>
      <c r="E1112" s="46"/>
      <c r="F1112" s="46"/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</row>
    <row r="1113" ht="15.75" customHeight="1">
      <c r="A1113" s="45"/>
      <c r="B1113" s="45"/>
      <c r="C1113" s="45"/>
      <c r="D1113" s="46"/>
      <c r="E1113" s="46"/>
      <c r="F1113" s="46"/>
      <c r="G1113" s="45"/>
      <c r="H1113" s="45"/>
      <c r="I1113" s="45"/>
      <c r="J1113" s="45">
        <v>0.001930370313753965</v>
      </c>
      <c r="K1113" s="45"/>
      <c r="L1113" s="45"/>
      <c r="M1113" s="45"/>
      <c r="N1113" s="45">
        <v>0.00458741926854435</v>
      </c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</row>
    <row r="1114" ht="15.75" customHeight="1">
      <c r="A1114" s="45"/>
      <c r="B1114" s="45"/>
      <c r="C1114" s="45"/>
      <c r="D1114" s="46"/>
      <c r="E1114" s="46"/>
      <c r="F1114" s="46"/>
      <c r="G1114" s="45"/>
      <c r="H1114" s="45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</row>
    <row r="1115" ht="15.75" customHeight="1">
      <c r="A1115" s="45"/>
      <c r="B1115" s="45"/>
      <c r="C1115" s="45"/>
      <c r="D1115" s="46"/>
      <c r="E1115" s="46"/>
      <c r="F1115" s="46"/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</row>
    <row r="1116" ht="15.75" customHeight="1">
      <c r="A1116" s="45"/>
      <c r="B1116" s="45"/>
      <c r="C1116" s="45"/>
      <c r="D1116" s="46"/>
      <c r="E1116" s="46"/>
      <c r="F1116" s="46"/>
      <c r="G1116" s="45"/>
      <c r="H1116" s="45"/>
      <c r="I1116" s="45"/>
      <c r="J1116" s="45">
        <v>0.0018561466223244501</v>
      </c>
      <c r="K1116" s="45"/>
      <c r="L1116" s="45"/>
      <c r="M1116" s="45"/>
      <c r="N1116" s="45">
        <v>0.0043697349722372795</v>
      </c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</row>
    <row r="1117" ht="15.75" customHeight="1">
      <c r="A1117" s="45"/>
      <c r="B1117" s="45"/>
      <c r="C1117" s="45"/>
      <c r="D1117" s="46"/>
      <c r="E1117" s="46"/>
      <c r="F1117" s="46"/>
      <c r="G1117" s="45"/>
      <c r="H1117" s="45"/>
      <c r="I1117" s="45"/>
      <c r="J1117" s="45">
        <v>0.0017545034825010625</v>
      </c>
      <c r="K1117" s="45"/>
      <c r="L1117" s="45"/>
      <c r="M1117" s="45"/>
      <c r="N1117" s="45">
        <v>0.004211557437858784</v>
      </c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</row>
    <row r="1118" ht="15.75" customHeight="1">
      <c r="A1118" s="45"/>
      <c r="B1118" s="45"/>
      <c r="C1118" s="45"/>
      <c r="D1118" s="46"/>
      <c r="E1118" s="46"/>
      <c r="F1118" s="46"/>
      <c r="G1118" s="45"/>
      <c r="H1118" s="45"/>
      <c r="I1118" s="45"/>
      <c r="J1118" s="45">
        <v>0.0018621684452286922</v>
      </c>
      <c r="K1118" s="45"/>
      <c r="L1118" s="45"/>
      <c r="M1118" s="45"/>
      <c r="N1118" s="45">
        <v>0.004443429123603059</v>
      </c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</row>
    <row r="1119" ht="15.75" customHeight="1">
      <c r="A1119" s="45"/>
      <c r="B1119" s="45"/>
      <c r="C1119" s="45"/>
      <c r="D1119" s="46"/>
      <c r="E1119" s="46"/>
      <c r="F1119" s="46"/>
      <c r="G1119" s="45"/>
      <c r="H1119" s="45"/>
      <c r="I1119" s="45"/>
      <c r="J1119" s="45">
        <v>0.00160074848156404</v>
      </c>
      <c r="K1119" s="45"/>
      <c r="L1119" s="45"/>
      <c r="M1119" s="45"/>
      <c r="N1119" s="45">
        <v>0.00381357491973251</v>
      </c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</row>
    <row r="1120" ht="15.75" customHeight="1">
      <c r="A1120" s="45"/>
      <c r="B1120" s="45"/>
      <c r="C1120" s="45"/>
      <c r="D1120" s="46"/>
      <c r="E1120" s="46"/>
      <c r="F1120" s="46"/>
      <c r="G1120" s="45"/>
      <c r="H1120" s="45"/>
      <c r="I1120" s="45"/>
      <c r="J1120" s="45">
        <v>0.0017267124552889218</v>
      </c>
      <c r="K1120" s="45"/>
      <c r="L1120" s="45"/>
      <c r="M1120" s="45"/>
      <c r="N1120" s="45">
        <v>0.004120405044585131</v>
      </c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</row>
    <row r="1121" ht="15.75" customHeight="1">
      <c r="A1121" s="45"/>
      <c r="B1121" s="45"/>
      <c r="C1121" s="45"/>
      <c r="D1121" s="46"/>
      <c r="E1121" s="46"/>
      <c r="F1121" s="46">
        <v>0.106</v>
      </c>
      <c r="G1121" s="45"/>
      <c r="H1121" s="45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</row>
    <row r="1122" ht="15.75" customHeight="1">
      <c r="A1122" s="45"/>
      <c r="B1122" s="45"/>
      <c r="C1122" s="45"/>
      <c r="D1122" s="46"/>
      <c r="E1122" s="46"/>
      <c r="F1122" s="46">
        <v>0.094</v>
      </c>
      <c r="G1122" s="45"/>
      <c r="H1122" s="45"/>
      <c r="I1122" s="45"/>
      <c r="J1122" s="45">
        <v>7.785451724094071E-4</v>
      </c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</row>
    <row r="1123" ht="15.75" customHeight="1">
      <c r="A1123" s="45"/>
      <c r="B1123" s="45"/>
      <c r="C1123" s="45"/>
      <c r="D1123" s="46"/>
      <c r="E1123" s="46"/>
      <c r="F1123" s="46">
        <v>0.091</v>
      </c>
      <c r="G1123" s="45"/>
      <c r="H1123" s="45"/>
      <c r="I1123" s="45"/>
      <c r="J1123" s="45">
        <v>7.406708935398743E-4</v>
      </c>
      <c r="K1123" s="45"/>
      <c r="L1123" s="45"/>
      <c r="M1123" s="45"/>
      <c r="N1123" s="45">
        <v>0.0018887660975097657</v>
      </c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</row>
    <row r="1124" ht="15.75" customHeight="1">
      <c r="A1124" s="45"/>
      <c r="B1124" s="45"/>
      <c r="C1124" s="45"/>
      <c r="D1124" s="46"/>
      <c r="E1124" s="46"/>
      <c r="F1124" s="46">
        <v>0.095</v>
      </c>
      <c r="G1124" s="45"/>
      <c r="H1124" s="45"/>
      <c r="I1124" s="45"/>
      <c r="J1124" s="45">
        <v>6.642358988124531E-4</v>
      </c>
      <c r="K1124" s="45"/>
      <c r="L1124" s="45"/>
      <c r="M1124" s="45"/>
      <c r="N1124" s="45">
        <v>0.0017405217451819596</v>
      </c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</row>
    <row r="1125" ht="15.75" customHeight="1">
      <c r="A1125" s="45"/>
      <c r="B1125" s="45"/>
      <c r="C1125" s="45"/>
      <c r="D1125" s="46"/>
      <c r="E1125" s="46"/>
      <c r="F1125" s="46">
        <v>0.097</v>
      </c>
      <c r="G1125" s="45"/>
      <c r="H1125" s="45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</row>
    <row r="1126" ht="15.75" customHeight="1">
      <c r="A1126" s="45"/>
      <c r="B1126" s="45"/>
      <c r="C1126" s="45"/>
      <c r="D1126" s="46"/>
      <c r="E1126" s="46"/>
      <c r="F1126" s="46">
        <v>0.11</v>
      </c>
      <c r="G1126" s="45"/>
      <c r="H1126" s="45"/>
      <c r="I1126" s="45"/>
      <c r="J1126" s="45">
        <v>5.945129166742522E-4</v>
      </c>
      <c r="K1126" s="45"/>
      <c r="L1126" s="45"/>
      <c r="M1126" s="45"/>
      <c r="N1126" s="45">
        <v>0.0015433741739336235</v>
      </c>
      <c r="O1126" s="45"/>
      <c r="P1126" s="45"/>
      <c r="Q1126" s="45"/>
      <c r="R1126" s="45">
        <v>10.923191756631288</v>
      </c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</row>
    <row r="1127" ht="15.75" customHeight="1">
      <c r="A1127" s="45"/>
      <c r="B1127" s="45"/>
      <c r="C1127" s="45"/>
      <c r="D1127" s="46"/>
      <c r="E1127" s="46"/>
      <c r="F1127" s="46">
        <v>0.112</v>
      </c>
      <c r="G1127" s="45"/>
      <c r="H1127" s="45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>
        <v>12.603075150336682</v>
      </c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</row>
    <row r="1128" ht="15.75" customHeight="1">
      <c r="A1128" s="45"/>
      <c r="B1128" s="45"/>
      <c r="C1128" s="45"/>
      <c r="D1128" s="46"/>
      <c r="E1128" s="46"/>
      <c r="F1128" s="46">
        <v>0.112</v>
      </c>
      <c r="G1128" s="45"/>
      <c r="H1128" s="45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>
        <v>14.48568114166165</v>
      </c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</row>
    <row r="1129" ht="15.75" customHeight="1">
      <c r="A1129" s="45"/>
      <c r="B1129" s="45"/>
      <c r="C1129" s="45"/>
      <c r="D1129" s="46"/>
      <c r="E1129" s="46"/>
      <c r="F1129" s="46">
        <v>0.158</v>
      </c>
      <c r="G1129" s="45"/>
      <c r="H1129" s="45"/>
      <c r="I1129" s="45"/>
      <c r="J1129" s="45">
        <v>4.5778838212783257E-4</v>
      </c>
      <c r="K1129" s="45"/>
      <c r="L1129" s="45"/>
      <c r="M1129" s="45"/>
      <c r="N1129" s="45">
        <v>0.0010637518018192648</v>
      </c>
      <c r="O1129" s="45"/>
      <c r="P1129" s="45"/>
      <c r="Q1129" s="45"/>
      <c r="R1129" s="45">
        <v>15.272143727319397</v>
      </c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</row>
    <row r="1130" ht="15.75" customHeight="1">
      <c r="A1130" s="45"/>
      <c r="B1130" s="45"/>
      <c r="C1130" s="45"/>
      <c r="D1130" s="46"/>
      <c r="E1130" s="46"/>
      <c r="F1130" s="46">
        <v>0.101</v>
      </c>
      <c r="G1130" s="45"/>
      <c r="H1130" s="45"/>
      <c r="I1130" s="45"/>
      <c r="J1130" s="45">
        <v>5.321360069747167E-4</v>
      </c>
      <c r="K1130" s="45"/>
      <c r="L1130" s="45"/>
      <c r="M1130" s="45"/>
      <c r="N1130" s="45">
        <v>0.001321139203719849</v>
      </c>
      <c r="O1130" s="45"/>
      <c r="P1130" s="45"/>
      <c r="Q1130" s="45"/>
      <c r="R1130" s="45">
        <v>12.786980528916013</v>
      </c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</row>
    <row r="1131" ht="15.75" customHeight="1">
      <c r="A1131" s="45"/>
      <c r="B1131" s="45"/>
      <c r="C1131" s="45"/>
      <c r="D1131" s="46"/>
      <c r="E1131" s="46"/>
      <c r="F1131" s="46">
        <v>0.131</v>
      </c>
      <c r="G1131" s="45"/>
      <c r="H1131" s="45"/>
      <c r="I1131" s="45"/>
      <c r="J1131" s="45">
        <v>3.846777672331982E-4</v>
      </c>
      <c r="K1131" s="45"/>
      <c r="L1131" s="45"/>
      <c r="M1131" s="45"/>
      <c r="N1131" s="45">
        <v>8.144940039685963E-4</v>
      </c>
      <c r="O1131" s="45"/>
      <c r="P1131" s="45"/>
      <c r="Q1131" s="45"/>
      <c r="R1131" s="45">
        <v>16.909671296695713</v>
      </c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</row>
    <row r="1132" ht="15.75" customHeight="1">
      <c r="A1132" s="45"/>
      <c r="B1132" s="45"/>
      <c r="C1132" s="45"/>
      <c r="D1132" s="46"/>
      <c r="E1132" s="46"/>
      <c r="F1132" s="46">
        <v>0.17</v>
      </c>
      <c r="G1132" s="45"/>
      <c r="H1132" s="45"/>
      <c r="I1132" s="45"/>
      <c r="J1132" s="45">
        <v>4.7193761384335155E-4</v>
      </c>
      <c r="K1132" s="45"/>
      <c r="L1132" s="45"/>
      <c r="M1132" s="45"/>
      <c r="N1132" s="45">
        <v>0.001115004553734062</v>
      </c>
      <c r="O1132" s="45"/>
      <c r="P1132" s="45"/>
      <c r="Q1132" s="45"/>
      <c r="R1132" s="45">
        <v>19.4672131147541</v>
      </c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</row>
    <row r="1133" ht="15.75" customHeight="1">
      <c r="A1133" s="45"/>
      <c r="B1133" s="45"/>
      <c r="C1133" s="45"/>
      <c r="D1133" s="46"/>
      <c r="E1133" s="46"/>
      <c r="F1133" s="46">
        <v>0.135</v>
      </c>
      <c r="G1133" s="45"/>
      <c r="H1133" s="45"/>
      <c r="I1133" s="45"/>
      <c r="J1133" s="45">
        <v>3.9551484743654874E-4</v>
      </c>
      <c r="K1133" s="45"/>
      <c r="L1133" s="45"/>
      <c r="M1133" s="45"/>
      <c r="N1133" s="45">
        <v>8.872865480343663E-4</v>
      </c>
      <c r="O1133" s="45"/>
      <c r="P1133" s="45"/>
      <c r="Q1133" s="45"/>
      <c r="R1133" s="45">
        <v>20.907281388802215</v>
      </c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</row>
    <row r="1134" ht="15.75" customHeight="1">
      <c r="A1134" s="45">
        <v>37.277803981642116</v>
      </c>
      <c r="B1134" s="45"/>
      <c r="C1134" s="45"/>
      <c r="D1134" s="46"/>
      <c r="E1134" s="46"/>
      <c r="F1134" s="46">
        <v>0.221</v>
      </c>
      <c r="G1134" s="45"/>
      <c r="H1134" s="45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>
        <v>93.88069447110692</v>
      </c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</row>
    <row r="1135" ht="15.75" customHeight="1">
      <c r="A1135" s="45">
        <v>40.14381006432208</v>
      </c>
      <c r="B1135" s="45"/>
      <c r="C1135" s="45"/>
      <c r="D1135" s="46"/>
      <c r="E1135" s="46"/>
      <c r="F1135" s="46">
        <v>0.197</v>
      </c>
      <c r="G1135" s="45"/>
      <c r="H1135" s="45"/>
      <c r="I1135" s="45"/>
      <c r="J1135" s="45">
        <v>7.091779638531371E-4</v>
      </c>
      <c r="K1135" s="45"/>
      <c r="L1135" s="45"/>
      <c r="M1135" s="45"/>
      <c r="N1135" s="45"/>
      <c r="O1135" s="45"/>
      <c r="P1135" s="45"/>
      <c r="Q1135" s="45"/>
      <c r="R1135" s="45">
        <v>87.7905532795646</v>
      </c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</row>
    <row r="1136" ht="15.75" customHeight="1">
      <c r="A1136" s="45">
        <v>40.39372627954069</v>
      </c>
      <c r="B1136" s="45"/>
      <c r="C1136" s="45"/>
      <c r="D1136" s="46"/>
      <c r="E1136" s="46"/>
      <c r="F1136" s="46">
        <v>0.153</v>
      </c>
      <c r="G1136" s="45"/>
      <c r="H1136" s="45"/>
      <c r="I1136" s="45"/>
      <c r="J1136" s="45">
        <v>6.747662650949867E-4</v>
      </c>
      <c r="K1136" s="45"/>
      <c r="L1136" s="45"/>
      <c r="M1136" s="45"/>
      <c r="N1136" s="45">
        <v>0.0014036055917444527</v>
      </c>
      <c r="O1136" s="45"/>
      <c r="P1136" s="45"/>
      <c r="Q1136" s="45"/>
      <c r="R1136" s="45">
        <v>126.49819248502422</v>
      </c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</row>
    <row r="1137" ht="15.75" customHeight="1">
      <c r="A1137" s="45">
        <v>41.11703787406561</v>
      </c>
      <c r="B1137" s="45"/>
      <c r="C1137" s="45"/>
      <c r="D1137" s="46"/>
      <c r="E1137" s="46"/>
      <c r="F1137" s="46">
        <v>0.143</v>
      </c>
      <c r="G1137" s="45"/>
      <c r="H1137" s="45"/>
      <c r="I1137" s="45"/>
      <c r="J1137" s="45">
        <v>6.816850542529665E-4</v>
      </c>
      <c r="K1137" s="45"/>
      <c r="L1137" s="45"/>
      <c r="M1137" s="45"/>
      <c r="N1137" s="45">
        <v>0.001278983564072297</v>
      </c>
      <c r="O1137" s="45"/>
      <c r="P1137" s="45"/>
      <c r="Q1137" s="45"/>
      <c r="R1137" s="45">
        <v>167.12491417130272</v>
      </c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</row>
    <row r="1138" ht="15.75" customHeight="1">
      <c r="A1138" s="45">
        <v>42.091311921167105</v>
      </c>
      <c r="B1138" s="45"/>
      <c r="C1138" s="45"/>
      <c r="D1138" s="46"/>
      <c r="E1138" s="46"/>
      <c r="F1138" s="46">
        <v>0.118</v>
      </c>
      <c r="G1138" s="45"/>
      <c r="H1138" s="45"/>
      <c r="I1138" s="45"/>
      <c r="J1138" s="45">
        <v>6.836775549753382E-4</v>
      </c>
      <c r="K1138" s="45"/>
      <c r="L1138" s="45"/>
      <c r="M1138" s="45"/>
      <c r="N1138" s="45">
        <v>0.0013696771589001317</v>
      </c>
      <c r="O1138" s="45"/>
      <c r="P1138" s="45"/>
      <c r="Q1138" s="45"/>
      <c r="R1138" s="45">
        <v>221.9215353122277</v>
      </c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</row>
    <row r="1139" ht="15.75" customHeight="1">
      <c r="A1139" s="45">
        <v>42.47810790437073</v>
      </c>
      <c r="B1139" s="45"/>
      <c r="C1139" s="45"/>
      <c r="D1139" s="46"/>
      <c r="E1139" s="46"/>
      <c r="F1139" s="46">
        <v>0.131</v>
      </c>
      <c r="G1139" s="45"/>
      <c r="H1139" s="45"/>
      <c r="I1139" s="45"/>
      <c r="J1139" s="45">
        <v>6.766410801664303E-4</v>
      </c>
      <c r="K1139" s="45"/>
      <c r="L1139" s="45"/>
      <c r="M1139" s="45"/>
      <c r="N1139" s="45">
        <v>0.001355287022792613</v>
      </c>
      <c r="O1139" s="45"/>
      <c r="P1139" s="45"/>
      <c r="Q1139" s="45"/>
      <c r="R1139" s="45">
        <v>269.988144579988</v>
      </c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</row>
    <row r="1140" ht="15.75" customHeight="1">
      <c r="A1140" s="45">
        <v>44.17288718300501</v>
      </c>
      <c r="B1140" s="45"/>
      <c r="C1140" s="45"/>
      <c r="D1140" s="46"/>
      <c r="E1140" s="46"/>
      <c r="F1140" s="46">
        <v>0.129</v>
      </c>
      <c r="G1140" s="45"/>
      <c r="H1140" s="45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>
        <v>333.2178806938479</v>
      </c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</row>
    <row r="1141" ht="15.75" customHeight="1">
      <c r="A1141" s="45">
        <v>45.919743750170014</v>
      </c>
      <c r="B1141" s="45"/>
      <c r="C1141" s="45"/>
      <c r="D1141" s="46"/>
      <c r="E1141" s="46"/>
      <c r="F1141" s="46">
        <v>0.141</v>
      </c>
      <c r="G1141" s="45"/>
      <c r="H1141" s="45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>
        <v>452.58562063055956</v>
      </c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</row>
    <row r="1142" ht="15.75" customHeight="1">
      <c r="A1142" s="45">
        <v>46.41343299826716</v>
      </c>
      <c r="B1142" s="45"/>
      <c r="C1142" s="45"/>
      <c r="D1142" s="46"/>
      <c r="E1142" s="46"/>
      <c r="F1142" s="46">
        <v>0.13</v>
      </c>
      <c r="G1142" s="45"/>
      <c r="H1142" s="45"/>
      <c r="I1142" s="45"/>
      <c r="J1142" s="45">
        <v>6.784411920925893E-4</v>
      </c>
      <c r="K1142" s="45"/>
      <c r="L1142" s="45"/>
      <c r="M1142" s="45"/>
      <c r="N1142" s="45">
        <v>0.0014743048982012038</v>
      </c>
      <c r="O1142" s="45"/>
      <c r="P1142" s="45"/>
      <c r="Q1142" s="45"/>
      <c r="R1142" s="45">
        <v>564.4520849191381</v>
      </c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</row>
    <row r="1143" ht="15.75" customHeight="1">
      <c r="A1143" s="45">
        <v>47.691529981420125</v>
      </c>
      <c r="B1143" s="45"/>
      <c r="C1143" s="45"/>
      <c r="D1143" s="46"/>
      <c r="E1143" s="46"/>
      <c r="F1143" s="46">
        <v>0.127</v>
      </c>
      <c r="G1143" s="45"/>
      <c r="H1143" s="45"/>
      <c r="I1143" s="45"/>
      <c r="J1143" s="45">
        <v>7.169843112876837E-4</v>
      </c>
      <c r="K1143" s="45"/>
      <c r="L1143" s="45"/>
      <c r="M1143" s="45"/>
      <c r="N1143" s="45">
        <v>0.0013400117810091381</v>
      </c>
      <c r="O1143" s="45"/>
      <c r="P1143" s="45"/>
      <c r="Q1143" s="45"/>
      <c r="R1143" s="45">
        <v>586.9702316296173</v>
      </c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</row>
    <row r="1144" ht="15.75" customHeight="1">
      <c r="A1144" s="45">
        <v>50.18146319162186</v>
      </c>
      <c r="B1144" s="45"/>
      <c r="C1144" s="45"/>
      <c r="D1144" s="46"/>
      <c r="E1144" s="46"/>
      <c r="F1144" s="46">
        <v>0.128</v>
      </c>
      <c r="G1144" s="45"/>
      <c r="H1144" s="45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>
        <v>508.9837023698547</v>
      </c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</row>
    <row r="1145" ht="15.75" customHeight="1">
      <c r="A1145" s="45">
        <v>50.986947472146305</v>
      </c>
      <c r="B1145" s="45"/>
      <c r="C1145" s="45"/>
      <c r="D1145" s="46"/>
      <c r="E1145" s="46"/>
      <c r="F1145" s="46">
        <v>0.124</v>
      </c>
      <c r="G1145" s="45"/>
      <c r="H1145" s="45"/>
      <c r="I1145" s="45"/>
      <c r="J1145" s="45">
        <v>7.676710126789421E-4</v>
      </c>
      <c r="K1145" s="45"/>
      <c r="L1145" s="45"/>
      <c r="M1145" s="45"/>
      <c r="N1145" s="45">
        <v>0.0014724297600462583</v>
      </c>
      <c r="O1145" s="45"/>
      <c r="P1145" s="45"/>
      <c r="Q1145" s="45"/>
      <c r="R1145" s="45">
        <v>593.0718044545418</v>
      </c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</row>
    <row r="1146" ht="15.75" customHeight="1">
      <c r="A1146" s="45">
        <v>53.44613358908455</v>
      </c>
      <c r="B1146" s="45"/>
      <c r="C1146" s="45"/>
      <c r="D1146" s="46"/>
      <c r="E1146" s="46"/>
      <c r="F1146" s="46">
        <v>0.109</v>
      </c>
      <c r="G1146" s="45"/>
      <c r="H1146" s="45"/>
      <c r="I1146" s="45"/>
      <c r="J1146" s="45">
        <v>7.049339307365828E-4</v>
      </c>
      <c r="K1146" s="45"/>
      <c r="L1146" s="45"/>
      <c r="M1146" s="45"/>
      <c r="N1146" s="45">
        <v>0.00133883907554072</v>
      </c>
      <c r="O1146" s="45"/>
      <c r="P1146" s="45"/>
      <c r="Q1146" s="45"/>
      <c r="R1146" s="45">
        <v>490.4198586491467</v>
      </c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</row>
    <row r="1147" ht="15.75" customHeight="1">
      <c r="A1147" s="45">
        <v>3674.1998970588234</v>
      </c>
      <c r="B1147" s="45"/>
      <c r="C1147" s="45"/>
      <c r="D1147" s="46"/>
      <c r="E1147" s="46"/>
      <c r="F1147" s="46"/>
      <c r="G1147" s="45"/>
      <c r="H1147" s="45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</row>
    <row r="1148" ht="15.75" customHeight="1">
      <c r="A1148" s="45">
        <v>3505.94537891372</v>
      </c>
      <c r="B1148" s="45"/>
      <c r="C1148" s="45"/>
      <c r="D1148" s="46"/>
      <c r="E1148" s="46"/>
      <c r="F1148" s="46"/>
      <c r="G1148" s="45"/>
      <c r="H1148" s="45"/>
      <c r="I1148" s="45"/>
      <c r="J1148" s="45"/>
      <c r="K1148" s="45"/>
      <c r="L1148" s="45"/>
      <c r="M1148" s="45"/>
      <c r="N1148" s="45">
        <v>0.007216739485475789</v>
      </c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</row>
    <row r="1149" ht="15.75" customHeight="1">
      <c r="A1149" s="45">
        <v>3344.542191610592</v>
      </c>
      <c r="B1149" s="45"/>
      <c r="C1149" s="45"/>
      <c r="D1149" s="46"/>
      <c r="E1149" s="46"/>
      <c r="F1149" s="46"/>
      <c r="G1149" s="45"/>
      <c r="H1149" s="45"/>
      <c r="I1149" s="45"/>
      <c r="J1149" s="45"/>
      <c r="K1149" s="45"/>
      <c r="L1149" s="45"/>
      <c r="M1149" s="45"/>
      <c r="N1149" s="45">
        <v>0.006834736856021046</v>
      </c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</row>
    <row r="1150" ht="15.75" customHeight="1">
      <c r="A1150" s="45">
        <v>3236.6662787756136</v>
      </c>
      <c r="B1150" s="45"/>
      <c r="C1150" s="45"/>
      <c r="D1150" s="46"/>
      <c r="E1150" s="46"/>
      <c r="F1150" s="46"/>
      <c r="G1150" s="45"/>
      <c r="H1150" s="45"/>
      <c r="I1150" s="45"/>
      <c r="J1150" s="45"/>
      <c r="K1150" s="45"/>
      <c r="L1150" s="45"/>
      <c r="M1150" s="45"/>
      <c r="N1150" s="45">
        <v>0.006817606880849987</v>
      </c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</row>
    <row r="1151" ht="15.75" customHeight="1">
      <c r="A1151" s="45">
        <v>3160.1602994225773</v>
      </c>
      <c r="B1151" s="45"/>
      <c r="C1151" s="45"/>
      <c r="D1151" s="46"/>
      <c r="E1151" s="46"/>
      <c r="F1151" s="46"/>
      <c r="G1151" s="45"/>
      <c r="H1151" s="45"/>
      <c r="I1151" s="45"/>
      <c r="J1151" s="45"/>
      <c r="K1151" s="45"/>
      <c r="L1151" s="45"/>
      <c r="M1151" s="45"/>
      <c r="N1151" s="45">
        <v>0.006636051364761213</v>
      </c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</row>
    <row r="1152" ht="15.75" customHeight="1">
      <c r="A1152" s="45">
        <v>3150.1750430523834</v>
      </c>
      <c r="B1152" s="45"/>
      <c r="C1152" s="45"/>
      <c r="D1152" s="46"/>
      <c r="E1152" s="46"/>
      <c r="F1152" s="46"/>
      <c r="G1152" s="45"/>
      <c r="H1152" s="45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</row>
    <row r="1153" ht="15.75" customHeight="1">
      <c r="A1153" s="45">
        <v>3214.826083747478</v>
      </c>
      <c r="B1153" s="45"/>
      <c r="C1153" s="45"/>
      <c r="D1153" s="46"/>
      <c r="E1153" s="46"/>
      <c r="F1153" s="46"/>
      <c r="G1153" s="45"/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</row>
    <row r="1154" ht="15.75" customHeight="1">
      <c r="A1154" s="45">
        <v>3283.8197551551225</v>
      </c>
      <c r="B1154" s="45"/>
      <c r="C1154" s="45"/>
      <c r="D1154" s="46"/>
      <c r="E1154" s="46"/>
      <c r="F1154" s="46"/>
      <c r="G1154" s="45"/>
      <c r="H1154" s="45"/>
      <c r="I1154" s="45"/>
      <c r="J1154" s="45"/>
      <c r="K1154" s="45"/>
      <c r="L1154" s="45"/>
      <c r="M1154" s="45"/>
      <c r="N1154" s="45">
        <v>0.006690092410809189</v>
      </c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</row>
    <row r="1155" ht="15.75" customHeight="1">
      <c r="A1155" s="45">
        <v>3347.721811871496</v>
      </c>
      <c r="B1155" s="45"/>
      <c r="C1155" s="45"/>
      <c r="D1155" s="46"/>
      <c r="E1155" s="46"/>
      <c r="F1155" s="46"/>
      <c r="G1155" s="45"/>
      <c r="H1155" s="45"/>
      <c r="I1155" s="45"/>
      <c r="J1155" s="45"/>
      <c r="K1155" s="45"/>
      <c r="L1155" s="45"/>
      <c r="M1155" s="45"/>
      <c r="N1155" s="45">
        <v>0.0069413544540357745</v>
      </c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</row>
    <row r="1156" ht="15.75" customHeight="1">
      <c r="A1156" s="45">
        <v>3399.0906337042884</v>
      </c>
      <c r="B1156" s="45"/>
      <c r="C1156" s="45"/>
      <c r="D1156" s="46"/>
      <c r="E1156" s="46"/>
      <c r="F1156" s="46"/>
      <c r="G1156" s="45"/>
      <c r="H1156" s="45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</row>
    <row r="1157" ht="15.75" customHeight="1">
      <c r="A1157" s="45">
        <v>3493.414152700186</v>
      </c>
      <c r="B1157" s="45"/>
      <c r="C1157" s="45"/>
      <c r="D1157" s="46"/>
      <c r="E1157" s="46"/>
      <c r="F1157" s="46"/>
      <c r="G1157" s="45"/>
      <c r="H1157" s="45"/>
      <c r="I1157" s="45"/>
      <c r="J1157" s="45"/>
      <c r="K1157" s="45"/>
      <c r="L1157" s="45"/>
      <c r="M1157" s="45"/>
      <c r="N1157" s="45">
        <v>0.007256148462081808</v>
      </c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</row>
    <row r="1158" ht="15.75" customHeight="1">
      <c r="A1158" s="45">
        <v>3541.48702143951</v>
      </c>
      <c r="B1158" s="45"/>
      <c r="C1158" s="45"/>
      <c r="D1158" s="46"/>
      <c r="E1158" s="46"/>
      <c r="F1158" s="46"/>
      <c r="G1158" s="45"/>
      <c r="H1158" s="45"/>
      <c r="I1158" s="45"/>
      <c r="J1158" s="45"/>
      <c r="K1158" s="45"/>
      <c r="L1158" s="45"/>
      <c r="M1158" s="45"/>
      <c r="N1158" s="45">
        <v>0.006789178152118428</v>
      </c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</row>
    <row r="1159" ht="15.75" customHeight="1">
      <c r="A1159" s="45">
        <v>4497.274117341244</v>
      </c>
      <c r="B1159" s="45"/>
      <c r="C1159" s="45"/>
      <c r="D1159" s="46"/>
      <c r="E1159" s="46"/>
      <c r="F1159" s="46"/>
      <c r="G1159" s="45"/>
      <c r="H1159" s="45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</row>
    <row r="1160" ht="15.75" customHeight="1">
      <c r="A1160" s="45">
        <v>66.5481456594531</v>
      </c>
      <c r="B1160" s="45"/>
      <c r="C1160" s="45"/>
      <c r="D1160" s="46"/>
      <c r="E1160" s="46"/>
      <c r="F1160" s="46"/>
      <c r="G1160" s="45"/>
      <c r="H1160" s="45"/>
      <c r="I1160" s="45"/>
      <c r="J1160" s="45">
        <v>0.004105669863060199</v>
      </c>
      <c r="K1160" s="45"/>
      <c r="L1160" s="45"/>
      <c r="M1160" s="45"/>
      <c r="N1160" s="45"/>
      <c r="O1160" s="45"/>
      <c r="P1160" s="45"/>
      <c r="Q1160" s="45"/>
      <c r="R1160" s="45">
        <v>921.1303293724812</v>
      </c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</row>
    <row r="1161" ht="15.75" customHeight="1">
      <c r="A1161" s="45">
        <v>66.32057062416936</v>
      </c>
      <c r="B1161" s="45"/>
      <c r="C1161" s="45"/>
      <c r="D1161" s="46"/>
      <c r="E1161" s="46"/>
      <c r="F1161" s="46"/>
      <c r="G1161" s="45"/>
      <c r="H1161" s="45"/>
      <c r="I1161" s="45"/>
      <c r="J1161" s="45">
        <v>0.00423511285694789</v>
      </c>
      <c r="K1161" s="45"/>
      <c r="L1161" s="45"/>
      <c r="M1161" s="45"/>
      <c r="N1161" s="45">
        <v>0.008277326890009437</v>
      </c>
      <c r="O1161" s="45"/>
      <c r="P1161" s="45"/>
      <c r="Q1161" s="45"/>
      <c r="R1161" s="45">
        <v>958.0600342219094</v>
      </c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</row>
    <row r="1162" ht="15.75" customHeight="1">
      <c r="A1162" s="45">
        <v>66.04885202999523</v>
      </c>
      <c r="B1162" s="45"/>
      <c r="C1162" s="45"/>
      <c r="D1162" s="46"/>
      <c r="E1162" s="46"/>
      <c r="F1162" s="46"/>
      <c r="G1162" s="45"/>
      <c r="H1162" s="45"/>
      <c r="I1162" s="45"/>
      <c r="J1162" s="45">
        <v>0.003935640342831546</v>
      </c>
      <c r="K1162" s="45"/>
      <c r="L1162" s="45"/>
      <c r="M1162" s="45"/>
      <c r="N1162" s="45">
        <v>0.007666390483539645</v>
      </c>
      <c r="O1162" s="45"/>
      <c r="P1162" s="45"/>
      <c r="Q1162" s="45"/>
      <c r="R1162" s="45">
        <v>1201.8829705089859</v>
      </c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</row>
    <row r="1163" ht="15.75" customHeight="1">
      <c r="A1163" s="45">
        <v>65.71859611261232</v>
      </c>
      <c r="B1163" s="45"/>
      <c r="C1163" s="45"/>
      <c r="D1163" s="46"/>
      <c r="E1163" s="46"/>
      <c r="F1163" s="46"/>
      <c r="G1163" s="45"/>
      <c r="H1163" s="45"/>
      <c r="I1163" s="45"/>
      <c r="J1163" s="45">
        <v>0.004104887367372796</v>
      </c>
      <c r="K1163" s="45"/>
      <c r="L1163" s="45"/>
      <c r="M1163" s="45"/>
      <c r="N1163" s="45">
        <v>0.008354048462756697</v>
      </c>
      <c r="O1163" s="45"/>
      <c r="P1163" s="45"/>
      <c r="Q1163" s="45"/>
      <c r="R1163" s="45">
        <v>1323.0598365191436</v>
      </c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</row>
    <row r="1164" ht="15.75" customHeight="1">
      <c r="A1164" s="45">
        <v>65.87399908286864</v>
      </c>
      <c r="B1164" s="45"/>
      <c r="C1164" s="45"/>
      <c r="D1164" s="46"/>
      <c r="E1164" s="46"/>
      <c r="F1164" s="46"/>
      <c r="G1164" s="45"/>
      <c r="H1164" s="45"/>
      <c r="I1164" s="45"/>
      <c r="J1164" s="45">
        <v>0.004058543268218141</v>
      </c>
      <c r="K1164" s="45"/>
      <c r="L1164" s="45"/>
      <c r="M1164" s="45"/>
      <c r="N1164" s="45">
        <v>0.008403310277838784</v>
      </c>
      <c r="O1164" s="45"/>
      <c r="P1164" s="45"/>
      <c r="Q1164" s="45"/>
      <c r="R1164" s="45">
        <v>1346.284663913166</v>
      </c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</row>
    <row r="1165" ht="15.75" customHeight="1">
      <c r="A1165" s="45">
        <v>65.71529783431158</v>
      </c>
      <c r="B1165" s="45"/>
      <c r="C1165" s="45"/>
      <c r="D1165" s="46"/>
      <c r="E1165" s="46"/>
      <c r="F1165" s="46"/>
      <c r="G1165" s="45"/>
      <c r="H1165" s="45"/>
      <c r="I1165" s="45"/>
      <c r="J1165" s="45">
        <v>0.004086765890549608</v>
      </c>
      <c r="K1165" s="45"/>
      <c r="L1165" s="45"/>
      <c r="M1165" s="45"/>
      <c r="N1165" s="45">
        <v>0.008978258942430806</v>
      </c>
      <c r="O1165" s="45"/>
      <c r="P1165" s="45"/>
      <c r="Q1165" s="45"/>
      <c r="R1165" s="45">
        <v>1417.5243549695772</v>
      </c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</row>
    <row r="1166" ht="15.75" customHeight="1">
      <c r="A1166" s="45">
        <v>65.58196185711525</v>
      </c>
      <c r="B1166" s="45"/>
      <c r="C1166" s="45"/>
      <c r="D1166" s="46"/>
      <c r="E1166" s="46"/>
      <c r="F1166" s="46"/>
      <c r="G1166" s="45"/>
      <c r="H1166" s="45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>
        <v>1545.0340377323214</v>
      </c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</row>
    <row r="1167" ht="15.75" customHeight="1">
      <c r="A1167" s="45">
        <v>66.11919813130163</v>
      </c>
      <c r="B1167" s="45"/>
      <c r="C1167" s="45"/>
      <c r="D1167" s="46"/>
      <c r="E1167" s="46"/>
      <c r="F1167" s="46"/>
      <c r="G1167" s="45"/>
      <c r="H1167" s="45"/>
      <c r="I1167" s="45"/>
      <c r="J1167" s="45">
        <v>0.003864014146221281</v>
      </c>
      <c r="K1167" s="45"/>
      <c r="L1167" s="45"/>
      <c r="M1167" s="45"/>
      <c r="N1167" s="45">
        <v>0.008674300335639299</v>
      </c>
      <c r="O1167" s="45"/>
      <c r="P1167" s="45"/>
      <c r="Q1167" s="45"/>
      <c r="R1167" s="45">
        <v>1678.4363925024643</v>
      </c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</row>
    <row r="1168" ht="15.75" customHeight="1">
      <c r="A1168" s="45">
        <v>65.91912937709759</v>
      </c>
      <c r="B1168" s="45"/>
      <c r="C1168" s="45"/>
      <c r="D1168" s="46"/>
      <c r="E1168" s="46"/>
      <c r="F1168" s="46"/>
      <c r="G1168" s="45"/>
      <c r="H1168" s="45"/>
      <c r="I1168" s="45"/>
      <c r="J1168" s="45">
        <v>0.004040393172968014</v>
      </c>
      <c r="K1168" s="45"/>
      <c r="L1168" s="45"/>
      <c r="M1168" s="45"/>
      <c r="N1168" s="45">
        <v>0.008555008651837507</v>
      </c>
      <c r="O1168" s="45"/>
      <c r="P1168" s="45"/>
      <c r="Q1168" s="45"/>
      <c r="R1168" s="45">
        <v>1526.1901132957375</v>
      </c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</row>
    <row r="1169" ht="15.75" customHeight="1">
      <c r="A1169" s="45">
        <v>66.59299759194857</v>
      </c>
      <c r="B1169" s="45"/>
      <c r="C1169" s="45"/>
      <c r="D1169" s="46"/>
      <c r="E1169" s="46"/>
      <c r="F1169" s="46"/>
      <c r="G1169" s="45"/>
      <c r="H1169" s="45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>
        <v>1455.7012342768355</v>
      </c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</row>
    <row r="1170" ht="15.75" customHeight="1">
      <c r="A1170" s="45">
        <v>68.09477840547682</v>
      </c>
      <c r="B1170" s="45"/>
      <c r="C1170" s="45"/>
      <c r="D1170" s="46"/>
      <c r="E1170" s="46"/>
      <c r="F1170" s="46"/>
      <c r="G1170" s="45"/>
      <c r="H1170" s="45"/>
      <c r="I1170" s="45"/>
      <c r="J1170" s="45">
        <v>0.0035898559001839954</v>
      </c>
      <c r="K1170" s="45"/>
      <c r="L1170" s="45"/>
      <c r="M1170" s="45"/>
      <c r="N1170" s="45">
        <v>0.007817575316846985</v>
      </c>
      <c r="O1170" s="45"/>
      <c r="P1170" s="45"/>
      <c r="Q1170" s="45"/>
      <c r="R1170" s="45">
        <v>1536.9631915159632</v>
      </c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</row>
    <row r="1171" ht="15.75" customHeight="1">
      <c r="A1171" s="45">
        <v>67.95423079336621</v>
      </c>
      <c r="B1171" s="45"/>
      <c r="C1171" s="45"/>
      <c r="D1171" s="46"/>
      <c r="E1171" s="46"/>
      <c r="F1171" s="46"/>
      <c r="G1171" s="45"/>
      <c r="H1171" s="45"/>
      <c r="I1171" s="45"/>
      <c r="J1171" s="45">
        <v>0.003877821459121368</v>
      </c>
      <c r="K1171" s="45"/>
      <c r="L1171" s="45"/>
      <c r="M1171" s="45"/>
      <c r="N1171" s="45">
        <v>0.008525038757455375</v>
      </c>
      <c r="O1171" s="45"/>
      <c r="P1171" s="45"/>
      <c r="Q1171" s="45"/>
      <c r="R1171" s="45">
        <v>1465.2447434404141</v>
      </c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</row>
    <row r="1172" ht="15.75" customHeight="1">
      <c r="A1172" s="45">
        <v>71.5180686272821</v>
      </c>
      <c r="B1172" s="45"/>
      <c r="C1172" s="45"/>
      <c r="D1172" s="46"/>
      <c r="E1172" s="46"/>
      <c r="F1172" s="46"/>
      <c r="G1172" s="45"/>
      <c r="H1172" s="45"/>
      <c r="I1172" s="45"/>
      <c r="J1172" s="45">
        <v>0.004106063658465773</v>
      </c>
      <c r="K1172" s="45"/>
      <c r="L1172" s="45"/>
      <c r="M1172" s="45"/>
      <c r="N1172" s="45"/>
      <c r="O1172" s="45"/>
      <c r="P1172" s="45"/>
      <c r="Q1172" s="45"/>
      <c r="R1172" s="45">
        <v>873.8616145707343</v>
      </c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</row>
    <row r="1173" ht="15.75" customHeight="1">
      <c r="A1173" s="45">
        <v>77.44497219983884</v>
      </c>
      <c r="B1173" s="45"/>
      <c r="C1173" s="45"/>
      <c r="D1173" s="46"/>
      <c r="E1173" s="46"/>
      <c r="F1173" s="46">
        <v>0.677</v>
      </c>
      <c r="G1173" s="45"/>
      <c r="H1173" s="45"/>
      <c r="I1173" s="45"/>
      <c r="J1173" s="45">
        <v>0.002971494762288477</v>
      </c>
      <c r="K1173" s="45"/>
      <c r="L1173" s="45"/>
      <c r="M1173" s="45"/>
      <c r="N1173" s="45"/>
      <c r="O1173" s="45"/>
      <c r="P1173" s="45"/>
      <c r="Q1173" s="45"/>
      <c r="R1173" s="45">
        <v>48.95245769540693</v>
      </c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</row>
    <row r="1174" ht="15.75" customHeight="1">
      <c r="A1174" s="45">
        <v>78.16635549923974</v>
      </c>
      <c r="B1174" s="45"/>
      <c r="C1174" s="45"/>
      <c r="D1174" s="46"/>
      <c r="E1174" s="46"/>
      <c r="F1174" s="46">
        <v>0.47</v>
      </c>
      <c r="G1174" s="45"/>
      <c r="H1174" s="45"/>
      <c r="I1174" s="45"/>
      <c r="J1174" s="45">
        <v>0.0028064875823618856</v>
      </c>
      <c r="K1174" s="45"/>
      <c r="L1174" s="45"/>
      <c r="M1174" s="45"/>
      <c r="N1174" s="45">
        <v>0.006307349214394324</v>
      </c>
      <c r="O1174" s="45"/>
      <c r="P1174" s="45"/>
      <c r="Q1174" s="45"/>
      <c r="R1174" s="45">
        <v>53.42118601115053</v>
      </c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</row>
    <row r="1175" ht="15.75" customHeight="1">
      <c r="A1175" s="45">
        <v>78.71803939981628</v>
      </c>
      <c r="B1175" s="45"/>
      <c r="C1175" s="45"/>
      <c r="D1175" s="46"/>
      <c r="E1175" s="46"/>
      <c r="F1175" s="46">
        <v>0.369</v>
      </c>
      <c r="G1175" s="45"/>
      <c r="H1175" s="45"/>
      <c r="I1175" s="45"/>
      <c r="J1175" s="45">
        <v>0.002729100745126059</v>
      </c>
      <c r="K1175" s="45"/>
      <c r="L1175" s="45"/>
      <c r="M1175" s="45"/>
      <c r="N1175" s="45">
        <v>0.006154230887006226</v>
      </c>
      <c r="O1175" s="45"/>
      <c r="P1175" s="45"/>
      <c r="Q1175" s="45"/>
      <c r="R1175" s="45">
        <v>44.50341941410636</v>
      </c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</row>
    <row r="1176" ht="15.75" customHeight="1">
      <c r="A1176" s="45">
        <v>79.2889484069887</v>
      </c>
      <c r="B1176" s="45"/>
      <c r="C1176" s="45"/>
      <c r="D1176" s="46"/>
      <c r="E1176" s="46"/>
      <c r="F1176" s="46">
        <v>0.24</v>
      </c>
      <c r="G1176" s="45"/>
      <c r="H1176" s="45"/>
      <c r="I1176" s="45"/>
      <c r="J1176" s="45">
        <v>0.002887769784172662</v>
      </c>
      <c r="K1176" s="45"/>
      <c r="L1176" s="45"/>
      <c r="M1176" s="45"/>
      <c r="N1176" s="45">
        <v>0.006455909558067832</v>
      </c>
      <c r="O1176" s="45"/>
      <c r="P1176" s="45"/>
      <c r="Q1176" s="45"/>
      <c r="R1176" s="45">
        <v>51.38746145940391</v>
      </c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</row>
    <row r="1177" ht="15.75" customHeight="1">
      <c r="A1177" s="45">
        <v>80.08979012728966</v>
      </c>
      <c r="B1177" s="45"/>
      <c r="C1177" s="45"/>
      <c r="D1177" s="46"/>
      <c r="E1177" s="46"/>
      <c r="F1177" s="46">
        <v>0.169</v>
      </c>
      <c r="G1177" s="45"/>
      <c r="H1177" s="45"/>
      <c r="I1177" s="45"/>
      <c r="J1177" s="45">
        <v>0.0029016868467349683</v>
      </c>
      <c r="K1177" s="45"/>
      <c r="L1177" s="45"/>
      <c r="M1177" s="45"/>
      <c r="N1177" s="45">
        <v>0.00623843526855014</v>
      </c>
      <c r="O1177" s="45"/>
      <c r="P1177" s="45"/>
      <c r="Q1177" s="45"/>
      <c r="R1177" s="45">
        <v>53.39956535237504</v>
      </c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</row>
    <row r="1178" ht="15.75" customHeight="1">
      <c r="A1178" s="45">
        <v>81.04035370678884</v>
      </c>
      <c r="B1178" s="45"/>
      <c r="C1178" s="45"/>
      <c r="D1178" s="46"/>
      <c r="E1178" s="46"/>
      <c r="F1178" s="46">
        <v>0.114</v>
      </c>
      <c r="G1178" s="45"/>
      <c r="H1178" s="45"/>
      <c r="I1178" s="45"/>
      <c r="J1178" s="45">
        <v>0.0027982090795501875</v>
      </c>
      <c r="K1178" s="45"/>
      <c r="L1178" s="45"/>
      <c r="M1178" s="45"/>
      <c r="N1178" s="45">
        <v>0.006149937526030821</v>
      </c>
      <c r="O1178" s="45"/>
      <c r="P1178" s="45"/>
      <c r="Q1178" s="45"/>
      <c r="R1178" s="45">
        <v>70.2832153269471</v>
      </c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</row>
    <row r="1179" ht="15.75" customHeight="1">
      <c r="A1179" s="45">
        <v>81.4349900627615</v>
      </c>
      <c r="B1179" s="45"/>
      <c r="C1179" s="45"/>
      <c r="D1179" s="46"/>
      <c r="E1179" s="46"/>
      <c r="F1179" s="46">
        <v>0.088</v>
      </c>
      <c r="G1179" s="45"/>
      <c r="H1179" s="45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>
        <v>75.73221757322176</v>
      </c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</row>
    <row r="1180" ht="15.75" customHeight="1">
      <c r="A1180" s="45">
        <v>82.00444510915197</v>
      </c>
      <c r="B1180" s="45"/>
      <c r="C1180" s="45"/>
      <c r="D1180" s="46"/>
      <c r="E1180" s="46"/>
      <c r="F1180" s="46">
        <v>0.086</v>
      </c>
      <c r="G1180" s="45"/>
      <c r="H1180" s="45"/>
      <c r="I1180" s="45"/>
      <c r="J1180" s="45">
        <v>0.0027297439126784213</v>
      </c>
      <c r="K1180" s="45"/>
      <c r="L1180" s="45"/>
      <c r="M1180" s="45"/>
      <c r="N1180" s="45">
        <v>0.0056383291351805205</v>
      </c>
      <c r="O1180" s="45"/>
      <c r="P1180" s="45"/>
      <c r="Q1180" s="45"/>
      <c r="R1180" s="45">
        <v>90.26028547439127</v>
      </c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</row>
    <row r="1181" ht="15.75" customHeight="1">
      <c r="A1181" s="45">
        <v>82.35130598506363</v>
      </c>
      <c r="B1181" s="45"/>
      <c r="C1181" s="45"/>
      <c r="D1181" s="46"/>
      <c r="E1181" s="46"/>
      <c r="F1181" s="46">
        <v>0.086</v>
      </c>
      <c r="G1181" s="45"/>
      <c r="H1181" s="45"/>
      <c r="I1181" s="45"/>
      <c r="J1181" s="45">
        <v>0.0030105185652676975</v>
      </c>
      <c r="K1181" s="45"/>
      <c r="L1181" s="45"/>
      <c r="M1181" s="45"/>
      <c r="N1181" s="45">
        <v>0.006503523719364679</v>
      </c>
      <c r="O1181" s="45"/>
      <c r="P1181" s="45"/>
      <c r="Q1181" s="45"/>
      <c r="R1181" s="45">
        <v>79.09961081308509</v>
      </c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</row>
    <row r="1182" ht="15.75" customHeight="1">
      <c r="A1182" s="45">
        <v>82.68223645943098</v>
      </c>
      <c r="B1182" s="45"/>
      <c r="C1182" s="45"/>
      <c r="D1182" s="46"/>
      <c r="E1182" s="46"/>
      <c r="F1182" s="46">
        <v>0.117</v>
      </c>
      <c r="G1182" s="45"/>
      <c r="H1182" s="45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>
        <v>78.81981032665963</v>
      </c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</row>
    <row r="1183" ht="15.75" customHeight="1">
      <c r="A1183" s="45">
        <v>82.94576818325768</v>
      </c>
      <c r="B1183" s="45"/>
      <c r="C1183" s="45"/>
      <c r="D1183" s="46"/>
      <c r="E1183" s="46"/>
      <c r="F1183" s="46">
        <v>0.092</v>
      </c>
      <c r="G1183" s="45"/>
      <c r="H1183" s="45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>
        <v>76.95555790140399</v>
      </c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</row>
    <row r="1184" ht="15.75" customHeight="1">
      <c r="A1184" s="45">
        <v>83.04298076923077</v>
      </c>
      <c r="B1184" s="45"/>
      <c r="C1184" s="45"/>
      <c r="D1184" s="46"/>
      <c r="E1184" s="46"/>
      <c r="F1184" s="46">
        <v>0.136</v>
      </c>
      <c r="G1184" s="45"/>
      <c r="H1184" s="45"/>
      <c r="I1184" s="45"/>
      <c r="J1184" s="45">
        <v>0.0028410819949281486</v>
      </c>
      <c r="K1184" s="45"/>
      <c r="L1184" s="45"/>
      <c r="M1184" s="45"/>
      <c r="N1184" s="45">
        <v>0.006132502113271344</v>
      </c>
      <c r="O1184" s="45"/>
      <c r="P1184" s="45"/>
      <c r="Q1184" s="45"/>
      <c r="R1184" s="45">
        <v>82.52324598478445</v>
      </c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</row>
    <row r="1185" ht="15.75" customHeight="1">
      <c r="A1185" s="45">
        <v>78.65450624687657</v>
      </c>
      <c r="B1185" s="45"/>
      <c r="C1185" s="45"/>
      <c r="D1185" s="46"/>
      <c r="E1185" s="46"/>
      <c r="F1185" s="46">
        <v>0.195</v>
      </c>
      <c r="G1185" s="45"/>
      <c r="H1185" s="45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>
        <v>24.687656171914043</v>
      </c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</row>
    <row r="1186" ht="15.75" customHeight="1">
      <c r="A1186" s="45">
        <v>76.57493129391041</v>
      </c>
      <c r="B1186" s="45"/>
      <c r="C1186" s="45"/>
      <c r="D1186" s="46"/>
      <c r="E1186" s="46"/>
      <c r="F1186" s="46">
        <v>0.08</v>
      </c>
      <c r="G1186" s="45"/>
      <c r="H1186" s="45"/>
      <c r="I1186" s="45"/>
      <c r="J1186" s="45">
        <v>0.005744772066879436</v>
      </c>
      <c r="K1186" s="45"/>
      <c r="L1186" s="45"/>
      <c r="M1186" s="45"/>
      <c r="N1186" s="45"/>
      <c r="O1186" s="45"/>
      <c r="P1186" s="45"/>
      <c r="Q1186" s="45"/>
      <c r="R1186" s="45">
        <v>1057.495355594722</v>
      </c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</row>
    <row r="1187" ht="15.75" customHeight="1">
      <c r="A1187" s="45">
        <v>77.31408376347713</v>
      </c>
      <c r="B1187" s="45"/>
      <c r="C1187" s="45"/>
      <c r="D1187" s="46"/>
      <c r="E1187" s="46"/>
      <c r="F1187" s="46">
        <v>0.085</v>
      </c>
      <c r="G1187" s="45"/>
      <c r="H1187" s="45"/>
      <c r="I1187" s="45"/>
      <c r="J1187" s="45">
        <v>0.005893086907353632</v>
      </c>
      <c r="K1187" s="45"/>
      <c r="L1187" s="45"/>
      <c r="M1187" s="45"/>
      <c r="N1187" s="45">
        <v>0.01054381756709348</v>
      </c>
      <c r="O1187" s="45"/>
      <c r="P1187" s="45"/>
      <c r="Q1187" s="45"/>
      <c r="R1187" s="45">
        <v>1090.7030389193233</v>
      </c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</row>
    <row r="1188" ht="15.75" customHeight="1">
      <c r="A1188" s="45">
        <v>77.24279044996821</v>
      </c>
      <c r="B1188" s="45"/>
      <c r="C1188" s="45"/>
      <c r="D1188" s="46"/>
      <c r="E1188" s="46"/>
      <c r="F1188" s="46">
        <v>0.077</v>
      </c>
      <c r="G1188" s="45"/>
      <c r="H1188" s="45"/>
      <c r="I1188" s="45"/>
      <c r="J1188" s="45">
        <v>0.005502628002166125</v>
      </c>
      <c r="K1188" s="45"/>
      <c r="L1188" s="45"/>
      <c r="M1188" s="45"/>
      <c r="N1188" s="45">
        <v>0.010041698578844354</v>
      </c>
      <c r="O1188" s="45"/>
      <c r="P1188" s="45"/>
      <c r="Q1188" s="45"/>
      <c r="R1188" s="45">
        <v>1291.6179852359255</v>
      </c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</row>
    <row r="1189" ht="15.75" customHeight="1">
      <c r="A1189" s="45">
        <v>77.001464427538</v>
      </c>
      <c r="B1189" s="45"/>
      <c r="C1189" s="45"/>
      <c r="D1189" s="46"/>
      <c r="E1189" s="46"/>
      <c r="F1189" s="46">
        <v>0.069</v>
      </c>
      <c r="G1189" s="45"/>
      <c r="H1189" s="45"/>
      <c r="I1189" s="45"/>
      <c r="J1189" s="45">
        <v>0.0056231867981392045</v>
      </c>
      <c r="K1189" s="45"/>
      <c r="L1189" s="45"/>
      <c r="M1189" s="45"/>
      <c r="N1189" s="45">
        <v>0.009968394043759333</v>
      </c>
      <c r="O1189" s="45"/>
      <c r="P1189" s="45"/>
      <c r="Q1189" s="45"/>
      <c r="R1189" s="45">
        <v>1483.1395077139855</v>
      </c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</row>
    <row r="1190" ht="15.75" customHeight="1">
      <c r="A1190" s="45">
        <v>76.96682434332699</v>
      </c>
      <c r="B1190" s="45"/>
      <c r="C1190" s="45"/>
      <c r="D1190" s="46"/>
      <c r="E1190" s="46"/>
      <c r="F1190" s="46">
        <v>0.067</v>
      </c>
      <c r="G1190" s="45"/>
      <c r="H1190" s="45"/>
      <c r="I1190" s="45"/>
      <c r="J1190" s="45">
        <v>0.005380003868831164</v>
      </c>
      <c r="K1190" s="45"/>
      <c r="L1190" s="45"/>
      <c r="M1190" s="45"/>
      <c r="N1190" s="45">
        <v>0.010261945827393062</v>
      </c>
      <c r="O1190" s="45"/>
      <c r="P1190" s="45"/>
      <c r="Q1190" s="45"/>
      <c r="R1190" s="45">
        <v>1600.4974702291343</v>
      </c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</row>
    <row r="1191" ht="15.75" customHeight="1">
      <c r="A1191" s="45">
        <v>77.28559717435355</v>
      </c>
      <c r="B1191" s="45"/>
      <c r="C1191" s="45"/>
      <c r="D1191" s="46"/>
      <c r="E1191" s="46"/>
      <c r="F1191" s="46">
        <v>0.067</v>
      </c>
      <c r="G1191" s="45"/>
      <c r="H1191" s="45"/>
      <c r="I1191" s="45"/>
      <c r="J1191" s="45">
        <v>0.005405690845564611</v>
      </c>
      <c r="K1191" s="45"/>
      <c r="L1191" s="45"/>
      <c r="M1191" s="45"/>
      <c r="N1191" s="45">
        <v>0.009785306312368706</v>
      </c>
      <c r="O1191" s="45"/>
      <c r="P1191" s="45"/>
      <c r="Q1191" s="45"/>
      <c r="R1191" s="45">
        <v>1696.157682842499</v>
      </c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</row>
    <row r="1192" ht="15.75" customHeight="1">
      <c r="A1192" s="45">
        <v>77.06496004969084</v>
      </c>
      <c r="B1192" s="45"/>
      <c r="C1192" s="45"/>
      <c r="D1192" s="46"/>
      <c r="E1192" s="46"/>
      <c r="F1192" s="46">
        <v>0.075</v>
      </c>
      <c r="G1192" s="45"/>
      <c r="H1192" s="45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>
        <v>1808.3514497868375</v>
      </c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</row>
    <row r="1193" ht="15.75" customHeight="1">
      <c r="A1193" s="45">
        <v>76.7808320338436</v>
      </c>
      <c r="B1193" s="45"/>
      <c r="C1193" s="45"/>
      <c r="D1193" s="46"/>
      <c r="E1193" s="46"/>
      <c r="F1193" s="46">
        <v>0.086</v>
      </c>
      <c r="G1193" s="45"/>
      <c r="H1193" s="45"/>
      <c r="I1193" s="45"/>
      <c r="J1193" s="45">
        <v>0.005531479864608436</v>
      </c>
      <c r="K1193" s="45"/>
      <c r="L1193" s="45"/>
      <c r="M1193" s="45"/>
      <c r="N1193" s="45">
        <v>0.010722342624019688</v>
      </c>
      <c r="O1193" s="45"/>
      <c r="P1193" s="45"/>
      <c r="Q1193" s="45"/>
      <c r="R1193" s="45">
        <v>2002.3393149543888</v>
      </c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</row>
    <row r="1194" ht="15.75" customHeight="1">
      <c r="A1194" s="45">
        <v>76.40263833820853</v>
      </c>
      <c r="B1194" s="45"/>
      <c r="C1194" s="45"/>
      <c r="D1194" s="46"/>
      <c r="E1194" s="46"/>
      <c r="F1194" s="46">
        <v>0.092</v>
      </c>
      <c r="G1194" s="45"/>
      <c r="H1194" s="45"/>
      <c r="I1194" s="45"/>
      <c r="J1194" s="45">
        <v>0.005382395931715975</v>
      </c>
      <c r="K1194" s="45"/>
      <c r="L1194" s="45"/>
      <c r="M1194" s="45"/>
      <c r="N1194" s="45">
        <v>0.009895250244685936</v>
      </c>
      <c r="O1194" s="45"/>
      <c r="P1194" s="45"/>
      <c r="Q1194" s="45"/>
      <c r="R1194" s="45">
        <v>2064.744542510239</v>
      </c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</row>
    <row r="1195" ht="15.75" customHeight="1">
      <c r="A1195" s="45">
        <v>75.58369278713937</v>
      </c>
      <c r="B1195" s="45"/>
      <c r="C1195" s="45"/>
      <c r="D1195" s="46"/>
      <c r="E1195" s="46"/>
      <c r="F1195" s="46">
        <v>0.095</v>
      </c>
      <c r="G1195" s="45"/>
      <c r="H1195" s="45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>
        <v>1911.6739949334594</v>
      </c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</row>
    <row r="1196" ht="15.75" customHeight="1">
      <c r="A1196" s="45">
        <v>74.75968948954646</v>
      </c>
      <c r="B1196" s="45"/>
      <c r="C1196" s="45"/>
      <c r="D1196" s="46"/>
      <c r="E1196" s="46"/>
      <c r="F1196" s="46"/>
      <c r="G1196" s="45"/>
      <c r="H1196" s="45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>
        <v>2191.850209418321</v>
      </c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</row>
    <row r="1197" ht="15.75" customHeight="1">
      <c r="A1197" s="45">
        <v>74.28843683002694</v>
      </c>
      <c r="B1197" s="45"/>
      <c r="C1197" s="45"/>
      <c r="D1197" s="46"/>
      <c r="E1197" s="46"/>
      <c r="F1197" s="46"/>
      <c r="G1197" s="45"/>
      <c r="H1197" s="45"/>
      <c r="I1197" s="45"/>
      <c r="J1197" s="45">
        <v>0.005292388396158748</v>
      </c>
      <c r="K1197" s="45"/>
      <c r="L1197" s="45"/>
      <c r="M1197" s="45"/>
      <c r="N1197" s="45">
        <v>0.00999995866374629</v>
      </c>
      <c r="O1197" s="45"/>
      <c r="P1197" s="45"/>
      <c r="Q1197" s="45"/>
      <c r="R1197" s="45">
        <v>2137.264039633919</v>
      </c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</row>
    <row r="1198" ht="15.75" customHeight="1">
      <c r="A1198" s="45">
        <v>80.7941355444458</v>
      </c>
      <c r="B1198" s="45"/>
      <c r="C1198" s="45"/>
      <c r="D1198" s="46"/>
      <c r="E1198" s="46"/>
      <c r="F1198" s="46"/>
      <c r="G1198" s="45"/>
      <c r="H1198" s="45"/>
      <c r="I1198" s="45"/>
      <c r="J1198" s="45">
        <v>0.0055881965613949515</v>
      </c>
      <c r="K1198" s="45"/>
      <c r="L1198" s="45"/>
      <c r="M1198" s="45"/>
      <c r="N1198" s="45"/>
      <c r="O1198" s="45"/>
      <c r="P1198" s="45"/>
      <c r="Q1198" s="45"/>
      <c r="R1198" s="45">
        <v>919.7902694793318</v>
      </c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</row>
    <row r="1199" ht="15.75" customHeight="1">
      <c r="A1199" s="45">
        <v>290.92781708702455</v>
      </c>
      <c r="B1199" s="45"/>
      <c r="C1199" s="45"/>
      <c r="D1199" s="46"/>
      <c r="E1199" s="46"/>
      <c r="F1199" s="46">
        <v>0.305</v>
      </c>
      <c r="G1199" s="45"/>
      <c r="H1199" s="45"/>
      <c r="I1199" s="45"/>
      <c r="J1199" s="45">
        <v>0.0018289132234163789</v>
      </c>
      <c r="K1199" s="45"/>
      <c r="L1199" s="45"/>
      <c r="M1199" s="45"/>
      <c r="N1199" s="45"/>
      <c r="O1199" s="45"/>
      <c r="P1199" s="45"/>
      <c r="Q1199" s="45"/>
      <c r="R1199" s="45">
        <v>24.746394566310414</v>
      </c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</row>
    <row r="1200" ht="15.75" customHeight="1">
      <c r="A1200" s="45">
        <v>290.85858041620196</v>
      </c>
      <c r="B1200" s="45"/>
      <c r="C1200" s="45"/>
      <c r="D1200" s="46"/>
      <c r="E1200" s="46"/>
      <c r="F1200" s="46"/>
      <c r="G1200" s="45"/>
      <c r="H1200" s="45"/>
      <c r="I1200" s="45"/>
      <c r="J1200" s="45">
        <v>0.0016551300178905932</v>
      </c>
      <c r="K1200" s="45"/>
      <c r="L1200" s="45"/>
      <c r="M1200" s="45"/>
      <c r="N1200" s="45">
        <v>0.007985726524080718</v>
      </c>
      <c r="O1200" s="45"/>
      <c r="P1200" s="45"/>
      <c r="Q1200" s="45"/>
      <c r="R1200" s="45">
        <v>28.73578701034668</v>
      </c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</row>
    <row r="1201" ht="15.75" customHeight="1">
      <c r="A1201" s="45">
        <v>291.48356618791775</v>
      </c>
      <c r="B1201" s="45"/>
      <c r="C1201" s="45"/>
      <c r="D1201" s="46"/>
      <c r="E1201" s="46"/>
      <c r="F1201" s="46">
        <v>0.127</v>
      </c>
      <c r="G1201" s="45"/>
      <c r="H1201" s="45"/>
      <c r="I1201" s="45"/>
      <c r="J1201" s="45">
        <v>0.001581455210883369</v>
      </c>
      <c r="K1201" s="45"/>
      <c r="L1201" s="45"/>
      <c r="M1201" s="45"/>
      <c r="N1201" s="45">
        <v>0.007852088118961573</v>
      </c>
      <c r="O1201" s="45"/>
      <c r="P1201" s="45"/>
      <c r="Q1201" s="45"/>
      <c r="R1201" s="45">
        <v>37.21977042332227</v>
      </c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</row>
    <row r="1202" ht="15.75" customHeight="1">
      <c r="A1202" s="45">
        <v>292.5076374107442</v>
      </c>
      <c r="B1202" s="45"/>
      <c r="C1202" s="45"/>
      <c r="D1202" s="46"/>
      <c r="E1202" s="46"/>
      <c r="F1202" s="46">
        <v>0.109</v>
      </c>
      <c r="G1202" s="45"/>
      <c r="H1202" s="45"/>
      <c r="I1202" s="45"/>
      <c r="J1202" s="45">
        <v>0.0015318817420227786</v>
      </c>
      <c r="K1202" s="45"/>
      <c r="L1202" s="45"/>
      <c r="M1202" s="45"/>
      <c r="N1202" s="45">
        <v>0.007975098817178379</v>
      </c>
      <c r="O1202" s="45"/>
      <c r="P1202" s="45"/>
      <c r="Q1202" s="45"/>
      <c r="R1202" s="45">
        <v>41.68035643394191</v>
      </c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</row>
    <row r="1203" ht="15.75" customHeight="1">
      <c r="A1203" s="45">
        <v>293.76425243593275</v>
      </c>
      <c r="B1203" s="45"/>
      <c r="C1203" s="45"/>
      <c r="D1203" s="46"/>
      <c r="E1203" s="46"/>
      <c r="F1203" s="46">
        <v>0.103</v>
      </c>
      <c r="G1203" s="45"/>
      <c r="H1203" s="45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>
        <v>40.723454751086905</v>
      </c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</row>
    <row r="1204" ht="15.75" customHeight="1">
      <c r="A1204" s="45">
        <v>294.5476376828087</v>
      </c>
      <c r="B1204" s="45"/>
      <c r="C1204" s="45"/>
      <c r="D1204" s="46"/>
      <c r="E1204" s="46"/>
      <c r="F1204" s="46">
        <v>0.096</v>
      </c>
      <c r="G1204" s="45"/>
      <c r="H1204" s="45"/>
      <c r="I1204" s="45"/>
      <c r="J1204" s="45">
        <v>0.0013689767924241522</v>
      </c>
      <c r="K1204" s="45"/>
      <c r="L1204" s="45"/>
      <c r="M1204" s="45"/>
      <c r="N1204" s="45">
        <v>0.007195579430717258</v>
      </c>
      <c r="O1204" s="45"/>
      <c r="P1204" s="45"/>
      <c r="Q1204" s="45"/>
      <c r="R1204" s="45">
        <v>54.191352763255786</v>
      </c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</row>
    <row r="1205" ht="15.75" customHeight="1">
      <c r="A1205" s="45">
        <v>296.1113291018995</v>
      </c>
      <c r="B1205" s="45"/>
      <c r="C1205" s="45"/>
      <c r="D1205" s="46"/>
      <c r="E1205" s="46"/>
      <c r="F1205" s="46">
        <v>0.08</v>
      </c>
      <c r="G1205" s="45"/>
      <c r="H1205" s="45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>
        <v>68.24059462372679</v>
      </c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</row>
    <row r="1206" ht="15.75" customHeight="1">
      <c r="A1206" s="45">
        <v>299.1037744473805</v>
      </c>
      <c r="B1206" s="45"/>
      <c r="C1206" s="45"/>
      <c r="D1206" s="46"/>
      <c r="E1206" s="46"/>
      <c r="F1206" s="46">
        <v>0.072</v>
      </c>
      <c r="G1206" s="45"/>
      <c r="H1206" s="45"/>
      <c r="I1206" s="45"/>
      <c r="J1206" s="45">
        <v>0.00113954181613441</v>
      </c>
      <c r="K1206" s="45"/>
      <c r="L1206" s="45"/>
      <c r="M1206" s="45"/>
      <c r="N1206" s="45">
        <v>0.0060183347098480494</v>
      </c>
      <c r="O1206" s="45"/>
      <c r="P1206" s="45"/>
      <c r="Q1206" s="45"/>
      <c r="R1206" s="45">
        <v>89.3504378559935</v>
      </c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</row>
    <row r="1207" ht="15.75" customHeight="1">
      <c r="A1207" s="45">
        <v>299.76966849931205</v>
      </c>
      <c r="B1207" s="45"/>
      <c r="C1207" s="45"/>
      <c r="D1207" s="46"/>
      <c r="E1207" s="46"/>
      <c r="F1207" s="46">
        <v>0.07</v>
      </c>
      <c r="G1207" s="45"/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>
        <v>73.95977522456523</v>
      </c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</row>
    <row r="1208" ht="15.75" customHeight="1">
      <c r="A1208" s="45">
        <v>301.58943651845885</v>
      </c>
      <c r="B1208" s="45"/>
      <c r="C1208" s="45"/>
      <c r="D1208" s="46"/>
      <c r="E1208" s="46"/>
      <c r="F1208" s="46">
        <v>0.079</v>
      </c>
      <c r="G1208" s="45"/>
      <c r="H1208" s="45"/>
      <c r="I1208" s="45"/>
      <c r="J1208" s="45">
        <v>0.0013783405777901777</v>
      </c>
      <c r="K1208" s="45"/>
      <c r="L1208" s="45"/>
      <c r="M1208" s="45"/>
      <c r="N1208" s="45">
        <v>0.007064352982075332</v>
      </c>
      <c r="O1208" s="45"/>
      <c r="P1208" s="45"/>
      <c r="Q1208" s="45"/>
      <c r="R1208" s="45">
        <v>64.22375452068928</v>
      </c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</row>
    <row r="1209" ht="15.75" customHeight="1">
      <c r="A1209" s="45">
        <v>304.516446132937</v>
      </c>
      <c r="B1209" s="45"/>
      <c r="C1209" s="45"/>
      <c r="D1209" s="46"/>
      <c r="E1209" s="46"/>
      <c r="F1209" s="46">
        <v>0.079</v>
      </c>
      <c r="G1209" s="45"/>
      <c r="H1209" s="45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>
        <v>61.99011179578061</v>
      </c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</row>
    <row r="1210" ht="15.75" customHeight="1">
      <c r="A1210" s="45">
        <v>307.7793045022374</v>
      </c>
      <c r="B1210" s="45"/>
      <c r="C1210" s="45"/>
      <c r="D1210" s="46"/>
      <c r="E1210" s="46"/>
      <c r="F1210" s="46">
        <v>0.074</v>
      </c>
      <c r="G1210" s="45"/>
      <c r="H1210" s="45"/>
      <c r="I1210" s="45"/>
      <c r="J1210" s="45">
        <v>0.0012548527406442917</v>
      </c>
      <c r="K1210" s="45"/>
      <c r="L1210" s="45"/>
      <c r="M1210" s="45"/>
      <c r="N1210" s="45">
        <v>0.006420850117738626</v>
      </c>
      <c r="O1210" s="45"/>
      <c r="P1210" s="45"/>
      <c r="Q1210" s="45"/>
      <c r="R1210" s="45">
        <v>50.60100429952038</v>
      </c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</row>
    <row r="1211" ht="15.75" customHeight="1">
      <c r="A1211" s="45">
        <v>308.8058603721504</v>
      </c>
      <c r="B1211" s="45"/>
      <c r="C1211" s="45"/>
      <c r="D1211" s="46"/>
      <c r="E1211" s="46"/>
      <c r="F1211" s="46">
        <v>0.069</v>
      </c>
      <c r="G1211" s="45"/>
      <c r="H1211" s="45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>
        <v>23.99354886494866</v>
      </c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</row>
    <row r="1212" ht="15.75" customHeight="1">
      <c r="A1212" s="45">
        <v>168.360781703187</v>
      </c>
      <c r="B1212" s="45"/>
      <c r="C1212" s="45"/>
      <c r="D1212" s="46"/>
      <c r="E1212" s="46"/>
      <c r="F1212" s="46">
        <v>0.113</v>
      </c>
      <c r="G1212" s="45"/>
      <c r="H1212" s="45"/>
      <c r="I1212" s="45"/>
      <c r="J1212" s="45">
        <v>0.0023959257292948052</v>
      </c>
      <c r="K1212" s="45"/>
      <c r="L1212" s="45"/>
      <c r="M1212" s="45"/>
      <c r="N1212" s="45"/>
      <c r="O1212" s="45"/>
      <c r="P1212" s="45"/>
      <c r="Q1212" s="45"/>
      <c r="R1212" s="45">
        <v>104.23573634942014</v>
      </c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</row>
    <row r="1213" ht="15.75" customHeight="1">
      <c r="A1213" s="45">
        <v>172.0325916048715</v>
      </c>
      <c r="B1213" s="45"/>
      <c r="C1213" s="45"/>
      <c r="D1213" s="46"/>
      <c r="E1213" s="46"/>
      <c r="F1213" s="46">
        <v>0.111</v>
      </c>
      <c r="G1213" s="45"/>
      <c r="H1213" s="45"/>
      <c r="I1213" s="45"/>
      <c r="J1213" s="45">
        <v>0.002274521545998535</v>
      </c>
      <c r="K1213" s="45"/>
      <c r="L1213" s="45"/>
      <c r="M1213" s="45"/>
      <c r="N1213" s="45">
        <v>0.005678233679033835</v>
      </c>
      <c r="O1213" s="45"/>
      <c r="P1213" s="45"/>
      <c r="Q1213" s="45"/>
      <c r="R1213" s="45">
        <v>129.37715448547291</v>
      </c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</row>
    <row r="1214" ht="15.75" customHeight="1">
      <c r="A1214" s="45">
        <v>173.19487798197162</v>
      </c>
      <c r="B1214" s="45"/>
      <c r="C1214" s="45"/>
      <c r="D1214" s="46"/>
      <c r="E1214" s="46"/>
      <c r="F1214" s="46">
        <v>0.092</v>
      </c>
      <c r="G1214" s="45"/>
      <c r="H1214" s="45"/>
      <c r="I1214" s="45"/>
      <c r="J1214" s="45">
        <v>0.0022383680466570386</v>
      </c>
      <c r="K1214" s="45"/>
      <c r="L1214" s="45"/>
      <c r="M1214" s="45"/>
      <c r="N1214" s="45">
        <v>0.005471296495954462</v>
      </c>
      <c r="O1214" s="45"/>
      <c r="P1214" s="45"/>
      <c r="Q1214" s="45"/>
      <c r="R1214" s="45">
        <v>187.5106169738394</v>
      </c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</row>
    <row r="1215" ht="15.75" customHeight="1">
      <c r="A1215" s="45">
        <v>174.2771162298274</v>
      </c>
      <c r="B1215" s="45"/>
      <c r="C1215" s="45"/>
      <c r="D1215" s="46"/>
      <c r="E1215" s="46"/>
      <c r="F1215" s="46">
        <v>0.085</v>
      </c>
      <c r="G1215" s="45"/>
      <c r="H1215" s="45"/>
      <c r="I1215" s="45"/>
      <c r="J1215" s="45">
        <v>0.0025465351507313627</v>
      </c>
      <c r="K1215" s="45"/>
      <c r="L1215" s="45"/>
      <c r="M1215" s="45"/>
      <c r="N1215" s="45">
        <v>0.006527560604387957</v>
      </c>
      <c r="O1215" s="45"/>
      <c r="P1215" s="45"/>
      <c r="Q1215" s="45"/>
      <c r="R1215" s="45">
        <v>248.67754310699908</v>
      </c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</row>
    <row r="1216" ht="15.75" customHeight="1">
      <c r="A1216" s="45">
        <v>176.7988347394669</v>
      </c>
      <c r="B1216" s="45"/>
      <c r="C1216" s="45"/>
      <c r="D1216" s="46"/>
      <c r="E1216" s="46"/>
      <c r="F1216" s="46">
        <v>0.089</v>
      </c>
      <c r="G1216" s="45"/>
      <c r="H1216" s="45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>
        <v>240.05478106952287</v>
      </c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</row>
    <row r="1217" ht="15.75" customHeight="1">
      <c r="A1217" s="45">
        <v>177.87978210213768</v>
      </c>
      <c r="B1217" s="45"/>
      <c r="C1217" s="45"/>
      <c r="D1217" s="46"/>
      <c r="E1217" s="46"/>
      <c r="F1217" s="46">
        <v>0.087</v>
      </c>
      <c r="G1217" s="45"/>
      <c r="H1217" s="45"/>
      <c r="I1217" s="45"/>
      <c r="J1217" s="45">
        <v>0.0026129299573192434</v>
      </c>
      <c r="K1217" s="45"/>
      <c r="L1217" s="45"/>
      <c r="M1217" s="45"/>
      <c r="N1217" s="45">
        <v>0.0068595743354349</v>
      </c>
      <c r="O1217" s="45"/>
      <c r="P1217" s="45"/>
      <c r="Q1217" s="45"/>
      <c r="R1217" s="45">
        <v>272.63210122846806</v>
      </c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</row>
    <row r="1218" ht="15.75" customHeight="1">
      <c r="A1218" s="45">
        <v>181.5282436651612</v>
      </c>
      <c r="B1218" s="45"/>
      <c r="C1218" s="45"/>
      <c r="D1218" s="46"/>
      <c r="E1218" s="46"/>
      <c r="F1218" s="46">
        <v>0.089</v>
      </c>
      <c r="G1218" s="45"/>
      <c r="H1218" s="45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>
        <v>283.88390288148787</v>
      </c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</row>
    <row r="1219" ht="15.75" customHeight="1">
      <c r="A1219" s="45">
        <v>183.04056063073762</v>
      </c>
      <c r="B1219" s="45"/>
      <c r="C1219" s="45"/>
      <c r="D1219" s="46"/>
      <c r="E1219" s="46"/>
      <c r="F1219" s="46">
        <v>0.1</v>
      </c>
      <c r="G1219" s="45"/>
      <c r="H1219" s="45"/>
      <c r="I1219" s="45"/>
      <c r="J1219" s="45">
        <v>0.0024942072543686997</v>
      </c>
      <c r="K1219" s="45"/>
      <c r="L1219" s="45"/>
      <c r="M1219" s="45"/>
      <c r="N1219" s="45">
        <v>0.005809895975488221</v>
      </c>
      <c r="O1219" s="45"/>
      <c r="P1219" s="45"/>
      <c r="Q1219" s="45"/>
      <c r="R1219" s="45">
        <v>347.27778659392965</v>
      </c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</row>
    <row r="1220" ht="15.75" customHeight="1">
      <c r="A1220" s="45">
        <v>184.75749011712495</v>
      </c>
      <c r="B1220" s="45"/>
      <c r="C1220" s="45"/>
      <c r="D1220" s="46"/>
      <c r="E1220" s="46"/>
      <c r="F1220" s="46">
        <v>0.109</v>
      </c>
      <c r="G1220" s="45"/>
      <c r="H1220" s="45"/>
      <c r="I1220" s="45"/>
      <c r="J1220" s="45">
        <v>0.002605836326505556</v>
      </c>
      <c r="K1220" s="45"/>
      <c r="L1220" s="45"/>
      <c r="M1220" s="45"/>
      <c r="N1220" s="45">
        <v>0.006354807203171547</v>
      </c>
      <c r="O1220" s="45"/>
      <c r="P1220" s="45"/>
      <c r="Q1220" s="45"/>
      <c r="R1220" s="45">
        <v>262.6119912530729</v>
      </c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</row>
    <row r="1221" ht="15.75" customHeight="1">
      <c r="A1221" s="45">
        <v>186.62299024054713</v>
      </c>
      <c r="B1221" s="45"/>
      <c r="C1221" s="45"/>
      <c r="D1221" s="46"/>
      <c r="E1221" s="46"/>
      <c r="F1221" s="46">
        <v>0.113</v>
      </c>
      <c r="G1221" s="45"/>
      <c r="H1221" s="45"/>
      <c r="I1221" s="45"/>
      <c r="J1221" s="45">
        <v>0.0027663749751710444</v>
      </c>
      <c r="K1221" s="45"/>
      <c r="L1221" s="45"/>
      <c r="M1221" s="45"/>
      <c r="N1221" s="45">
        <v>0.006617854753888089</v>
      </c>
      <c r="O1221" s="45"/>
      <c r="P1221" s="45"/>
      <c r="Q1221" s="45"/>
      <c r="R1221" s="45">
        <v>186.8678926480465</v>
      </c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</row>
    <row r="1222" ht="15.75" customHeight="1">
      <c r="A1222" s="45">
        <v>188.48617154813994</v>
      </c>
      <c r="B1222" s="45"/>
      <c r="C1222" s="45"/>
      <c r="D1222" s="46"/>
      <c r="E1222" s="46"/>
      <c r="F1222" s="46">
        <v>0.111</v>
      </c>
      <c r="G1222" s="45"/>
      <c r="H1222" s="45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>
        <v>203.85589755928152</v>
      </c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</row>
    <row r="1223" ht="15.75" customHeight="1">
      <c r="A1223" s="45">
        <v>191.15482909127542</v>
      </c>
      <c r="B1223" s="45"/>
      <c r="C1223" s="45"/>
      <c r="D1223" s="46"/>
      <c r="E1223" s="46"/>
      <c r="F1223" s="46">
        <v>0.106</v>
      </c>
      <c r="G1223" s="45"/>
      <c r="H1223" s="45"/>
      <c r="I1223" s="45"/>
      <c r="J1223" s="45">
        <v>0.002577783836817646</v>
      </c>
      <c r="K1223" s="45"/>
      <c r="L1223" s="45"/>
      <c r="M1223" s="45"/>
      <c r="N1223" s="45">
        <v>0.006404012763403983</v>
      </c>
      <c r="O1223" s="45"/>
      <c r="P1223" s="45"/>
      <c r="Q1223" s="45"/>
      <c r="R1223" s="45">
        <v>201.8919534490537</v>
      </c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</row>
    <row r="1224" ht="15.75" customHeight="1">
      <c r="A1224" s="45">
        <v>171.17142699076592</v>
      </c>
      <c r="B1224" s="45"/>
      <c r="C1224" s="45"/>
      <c r="D1224" s="46"/>
      <c r="E1224" s="46"/>
      <c r="F1224" s="46">
        <v>0.097</v>
      </c>
      <c r="G1224" s="45"/>
      <c r="H1224" s="45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>
        <v>93.51088324701121</v>
      </c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</row>
    <row r="1225" ht="15.75" customHeight="1">
      <c r="A1225" s="45">
        <v>704.2001034794397</v>
      </c>
      <c r="B1225" s="45"/>
      <c r="C1225" s="45"/>
      <c r="D1225" s="46"/>
      <c r="E1225" s="46"/>
      <c r="F1225" s="46">
        <v>0.121</v>
      </c>
      <c r="G1225" s="45"/>
      <c r="H1225" s="45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>
        <v>143.24446452779034</v>
      </c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</row>
    <row r="1226" ht="15.75" customHeight="1">
      <c r="A1226" s="45">
        <v>702.5900900900901</v>
      </c>
      <c r="B1226" s="45"/>
      <c r="C1226" s="45"/>
      <c r="D1226" s="46"/>
      <c r="E1226" s="46"/>
      <c r="F1226" s="46">
        <v>0.095</v>
      </c>
      <c r="G1226" s="45"/>
      <c r="H1226" s="45"/>
      <c r="I1226" s="45"/>
      <c r="J1226" s="45">
        <v>0.0019006756756756757</v>
      </c>
      <c r="K1226" s="45"/>
      <c r="L1226" s="45"/>
      <c r="M1226" s="45"/>
      <c r="N1226" s="45"/>
      <c r="O1226" s="45"/>
      <c r="P1226" s="45"/>
      <c r="Q1226" s="45"/>
      <c r="R1226" s="45">
        <v>152.47747747747746</v>
      </c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</row>
    <row r="1227" ht="15.75" customHeight="1">
      <c r="A1227" s="45">
        <v>708.2614299549549</v>
      </c>
      <c r="B1227" s="45"/>
      <c r="C1227" s="45"/>
      <c r="D1227" s="46"/>
      <c r="E1227" s="46"/>
      <c r="F1227" s="46">
        <v>0.128</v>
      </c>
      <c r="G1227" s="45"/>
      <c r="H1227" s="45"/>
      <c r="I1227" s="45"/>
      <c r="J1227" s="45">
        <v>0.0019288288288288288</v>
      </c>
      <c r="K1227" s="45"/>
      <c r="L1227" s="45"/>
      <c r="M1227" s="45"/>
      <c r="N1227" s="45">
        <v>0.0047036036036036035</v>
      </c>
      <c r="O1227" s="45"/>
      <c r="P1227" s="45"/>
      <c r="Q1227" s="45"/>
      <c r="R1227" s="45">
        <v>191.8918918918919</v>
      </c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</row>
    <row r="1228" ht="15.75" customHeight="1">
      <c r="A1228" s="45">
        <v>712.3875204954956</v>
      </c>
      <c r="B1228" s="45"/>
      <c r="C1228" s="45"/>
      <c r="D1228" s="46"/>
      <c r="E1228" s="46"/>
      <c r="F1228" s="46">
        <v>0.116</v>
      </c>
      <c r="G1228" s="45"/>
      <c r="H1228" s="45"/>
      <c r="I1228" s="45"/>
      <c r="J1228" s="45">
        <v>0.0019644144144144145</v>
      </c>
      <c r="K1228" s="45"/>
      <c r="L1228" s="45"/>
      <c r="M1228" s="45"/>
      <c r="N1228" s="45">
        <v>0.00485472972972973</v>
      </c>
      <c r="O1228" s="45"/>
      <c r="P1228" s="45"/>
      <c r="Q1228" s="45"/>
      <c r="R1228" s="45">
        <v>159.6846846846847</v>
      </c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</row>
    <row r="1229" ht="15.75" customHeight="1">
      <c r="A1229" s="45">
        <v>712.6417111962154</v>
      </c>
      <c r="B1229" s="45"/>
      <c r="C1229" s="45"/>
      <c r="D1229" s="46"/>
      <c r="E1229" s="46"/>
      <c r="F1229" s="46">
        <v>0.117</v>
      </c>
      <c r="G1229" s="45"/>
      <c r="H1229" s="45"/>
      <c r="I1229" s="45"/>
      <c r="J1229" s="45">
        <v>0.002046406848389277</v>
      </c>
      <c r="K1229" s="45"/>
      <c r="L1229" s="45"/>
      <c r="M1229" s="45"/>
      <c r="N1229" s="45">
        <v>0.005263798152737103</v>
      </c>
      <c r="O1229" s="45"/>
      <c r="P1229" s="45"/>
      <c r="Q1229" s="45"/>
      <c r="R1229" s="45">
        <v>198.46812345122774</v>
      </c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</row>
    <row r="1230" ht="15.75" customHeight="1">
      <c r="A1230" s="45">
        <v>713.3273300315174</v>
      </c>
      <c r="B1230" s="45"/>
      <c r="C1230" s="45"/>
      <c r="D1230" s="46"/>
      <c r="E1230" s="46"/>
      <c r="F1230" s="46">
        <v>0.112</v>
      </c>
      <c r="G1230" s="45"/>
      <c r="H1230" s="45"/>
      <c r="I1230" s="45"/>
      <c r="J1230" s="45">
        <v>0.0019880684376407023</v>
      </c>
      <c r="K1230" s="45"/>
      <c r="L1230" s="45"/>
      <c r="M1230" s="45"/>
      <c r="N1230" s="45">
        <v>0.005188428635749662</v>
      </c>
      <c r="O1230" s="45"/>
      <c r="P1230" s="45"/>
      <c r="Q1230" s="45"/>
      <c r="R1230" s="45">
        <v>176.94732102656462</v>
      </c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</row>
    <row r="1231" ht="15.75" customHeight="1">
      <c r="A1231" s="45">
        <v>714.6273662162162</v>
      </c>
      <c r="B1231" s="45"/>
      <c r="C1231" s="45"/>
      <c r="D1231" s="46"/>
      <c r="E1231" s="46"/>
      <c r="F1231" s="46">
        <v>0.099</v>
      </c>
      <c r="G1231" s="45"/>
      <c r="H1231" s="45"/>
      <c r="I1231" s="45"/>
      <c r="J1231" s="45">
        <v>0.002100225225225225</v>
      </c>
      <c r="K1231" s="45"/>
      <c r="L1231" s="45"/>
      <c r="M1231" s="45"/>
      <c r="N1231" s="45">
        <v>0.005493018018018018</v>
      </c>
      <c r="O1231" s="45"/>
      <c r="P1231" s="45"/>
      <c r="Q1231" s="45"/>
      <c r="R1231" s="45">
        <v>173.42342342342343</v>
      </c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</row>
    <row r="1232" ht="15.75" customHeight="1">
      <c r="A1232" s="45">
        <v>722.6312608205591</v>
      </c>
      <c r="B1232" s="45"/>
      <c r="C1232" s="45"/>
      <c r="D1232" s="46"/>
      <c r="E1232" s="46"/>
      <c r="F1232" s="46">
        <v>0.093</v>
      </c>
      <c r="G1232" s="45"/>
      <c r="H1232" s="45"/>
      <c r="I1232" s="45"/>
      <c r="J1232" s="45">
        <v>0.002007439134355275</v>
      </c>
      <c r="K1232" s="45"/>
      <c r="L1232" s="45"/>
      <c r="M1232" s="45"/>
      <c r="N1232" s="45">
        <v>0.005208746618575293</v>
      </c>
      <c r="O1232" s="45"/>
      <c r="P1232" s="45"/>
      <c r="Q1232" s="45"/>
      <c r="R1232" s="45">
        <v>231.06402164111813</v>
      </c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</row>
    <row r="1233" ht="15.75" customHeight="1">
      <c r="A1233" s="45">
        <v>724.9129957596198</v>
      </c>
      <c r="B1233" s="45"/>
      <c r="C1233" s="45"/>
      <c r="D1233" s="46"/>
      <c r="E1233" s="46"/>
      <c r="F1233" s="46">
        <v>0.101</v>
      </c>
      <c r="G1233" s="45"/>
      <c r="H1233" s="45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>
        <v>260.6828085550866</v>
      </c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</row>
    <row r="1234" ht="15.75" customHeight="1">
      <c r="A1234" s="45">
        <v>726.8979735737325</v>
      </c>
      <c r="B1234" s="45"/>
      <c r="C1234" s="45"/>
      <c r="D1234" s="46"/>
      <c r="E1234" s="46"/>
      <c r="F1234" s="46">
        <v>0.116</v>
      </c>
      <c r="G1234" s="45"/>
      <c r="H1234" s="45"/>
      <c r="I1234" s="45"/>
      <c r="J1234" s="45">
        <v>0.0019895788694622224</v>
      </c>
      <c r="K1234" s="45"/>
      <c r="L1234" s="45"/>
      <c r="M1234" s="45"/>
      <c r="N1234" s="45">
        <v>0.005315327478992242</v>
      </c>
      <c r="O1234" s="45"/>
      <c r="P1234" s="45"/>
      <c r="Q1234" s="45"/>
      <c r="R1234" s="45">
        <v>235.03763085680586</v>
      </c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</row>
    <row r="1235" ht="15.75" customHeight="1">
      <c r="A1235" s="45">
        <v>728.8524863500477</v>
      </c>
      <c r="B1235" s="45"/>
      <c r="C1235" s="45"/>
      <c r="D1235" s="46"/>
      <c r="E1235" s="46"/>
      <c r="F1235" s="46">
        <v>0.104</v>
      </c>
      <c r="G1235" s="45"/>
      <c r="H1235" s="45"/>
      <c r="I1235" s="45"/>
      <c r="J1235" s="45">
        <v>0.0020245458070465693</v>
      </c>
      <c r="K1235" s="45"/>
      <c r="L1235" s="45"/>
      <c r="M1235" s="45"/>
      <c r="N1235" s="45">
        <v>0.0052458462744078985</v>
      </c>
      <c r="O1235" s="45"/>
      <c r="P1235" s="45"/>
      <c r="Q1235" s="45"/>
      <c r="R1235" s="45">
        <v>194.4415080783769</v>
      </c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</row>
    <row r="1236" ht="15.75" customHeight="1">
      <c r="A1236" s="45">
        <v>753.4174089653326</v>
      </c>
      <c r="B1236" s="45"/>
      <c r="C1236" s="45"/>
      <c r="D1236" s="46"/>
      <c r="E1236" s="46"/>
      <c r="F1236" s="46">
        <v>0.097</v>
      </c>
      <c r="G1236" s="45"/>
      <c r="H1236" s="45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>
        <v>214.68842612125061</v>
      </c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</row>
    <row r="1237" ht="15.75" customHeight="1">
      <c r="A1237" s="45">
        <v>760.4844700411804</v>
      </c>
      <c r="B1237" s="45"/>
      <c r="C1237" s="45"/>
      <c r="D1237" s="46"/>
      <c r="E1237" s="46"/>
      <c r="F1237" s="46">
        <v>0.095</v>
      </c>
      <c r="G1237" s="45"/>
      <c r="H1237" s="45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>
        <v>225.421658006757</v>
      </c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</row>
    <row r="1238" ht="15.75" customHeight="1">
      <c r="A1238" s="45">
        <v>3760.034435966996</v>
      </c>
      <c r="B1238" s="45"/>
      <c r="C1238" s="45"/>
      <c r="D1238" s="46"/>
      <c r="E1238" s="46"/>
      <c r="F1238" s="46">
        <v>0.08</v>
      </c>
      <c r="G1238" s="45"/>
      <c r="H1238" s="45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>
        <v>575.6466483689481</v>
      </c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</row>
    <row r="1239" ht="15.75" customHeight="1">
      <c r="A1239" s="45">
        <v>3699.7399865415955</v>
      </c>
      <c r="B1239" s="45"/>
      <c r="C1239" s="45"/>
      <c r="D1239" s="46"/>
      <c r="E1239" s="46"/>
      <c r="F1239" s="46">
        <v>0.075</v>
      </c>
      <c r="G1239" s="45"/>
      <c r="H1239" s="45"/>
      <c r="I1239" s="45"/>
      <c r="J1239" s="45">
        <v>0.002462867180942733</v>
      </c>
      <c r="K1239" s="45"/>
      <c r="L1239" s="45"/>
      <c r="M1239" s="45"/>
      <c r="N1239" s="45"/>
      <c r="O1239" s="45"/>
      <c r="P1239" s="45"/>
      <c r="Q1239" s="45"/>
      <c r="R1239" s="45">
        <v>590.7553035369393</v>
      </c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</row>
    <row r="1240" ht="15.75" customHeight="1">
      <c r="A1240" s="45">
        <v>3650.0655082219505</v>
      </c>
      <c r="B1240" s="45"/>
      <c r="C1240" s="45"/>
      <c r="D1240" s="46"/>
      <c r="E1240" s="46"/>
      <c r="F1240" s="46">
        <v>0.072</v>
      </c>
      <c r="G1240" s="45"/>
      <c r="H1240" s="45"/>
      <c r="I1240" s="45"/>
      <c r="J1240" s="45">
        <v>0.0024931700611403266</v>
      </c>
      <c r="K1240" s="45"/>
      <c r="L1240" s="45"/>
      <c r="M1240" s="45"/>
      <c r="N1240" s="45">
        <v>0.007866293422541809</v>
      </c>
      <c r="O1240" s="45"/>
      <c r="P1240" s="45"/>
      <c r="Q1240" s="45"/>
      <c r="R1240" s="45">
        <v>593.9520980694516</v>
      </c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</row>
    <row r="1241" ht="15.75" customHeight="1">
      <c r="A1241" s="45">
        <v>3593.560825012874</v>
      </c>
      <c r="B1241" s="45"/>
      <c r="C1241" s="45"/>
      <c r="D1241" s="46"/>
      <c r="E1241" s="46"/>
      <c r="F1241" s="46">
        <v>0.069</v>
      </c>
      <c r="G1241" s="45"/>
      <c r="H1241" s="45"/>
      <c r="I1241" s="45"/>
      <c r="J1241" s="45">
        <v>0.0025297001829399026</v>
      </c>
      <c r="K1241" s="45"/>
      <c r="L1241" s="45"/>
      <c r="M1241" s="45"/>
      <c r="N1241" s="45">
        <v>0.008156154134381682</v>
      </c>
      <c r="O1241" s="45"/>
      <c r="P1241" s="45"/>
      <c r="Q1241" s="45"/>
      <c r="R1241" s="45">
        <v>701.3030210130422</v>
      </c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</row>
    <row r="1242" ht="15.75" customHeight="1">
      <c r="A1242" s="45">
        <v>3533.095037506645</v>
      </c>
      <c r="B1242" s="45"/>
      <c r="C1242" s="45"/>
      <c r="D1242" s="46"/>
      <c r="E1242" s="46"/>
      <c r="F1242" s="46">
        <v>0.076</v>
      </c>
      <c r="G1242" s="45"/>
      <c r="H1242" s="45"/>
      <c r="I1242" s="45"/>
      <c r="J1242" s="45">
        <v>0.0025339134886101866</v>
      </c>
      <c r="K1242" s="45"/>
      <c r="L1242" s="45"/>
      <c r="M1242" s="45"/>
      <c r="N1242" s="45">
        <v>0.008421767635998504</v>
      </c>
      <c r="O1242" s="45"/>
      <c r="P1242" s="45"/>
      <c r="Q1242" s="45"/>
      <c r="R1242" s="45">
        <v>892.8747218995492</v>
      </c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</row>
    <row r="1243" ht="15.75" customHeight="1">
      <c r="A1243" s="45">
        <v>3515.3843118151904</v>
      </c>
      <c r="B1243" s="45"/>
      <c r="C1243" s="45"/>
      <c r="D1243" s="46"/>
      <c r="E1243" s="46"/>
      <c r="F1243" s="46">
        <v>0.071</v>
      </c>
      <c r="G1243" s="45"/>
      <c r="H1243" s="45"/>
      <c r="I1243" s="45"/>
      <c r="J1243" s="45">
        <v>0.002115078066136864</v>
      </c>
      <c r="K1243" s="45"/>
      <c r="L1243" s="45"/>
      <c r="M1243" s="45"/>
      <c r="N1243" s="45">
        <v>0.00710255610670685</v>
      </c>
      <c r="O1243" s="45"/>
      <c r="P1243" s="45"/>
      <c r="Q1243" s="45"/>
      <c r="R1243" s="45">
        <v>969.4107803127293</v>
      </c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</row>
    <row r="1244" ht="15.75" customHeight="1">
      <c r="A1244" s="45">
        <v>3472.180423041188</v>
      </c>
      <c r="B1244" s="45"/>
      <c r="C1244" s="45"/>
      <c r="D1244" s="46"/>
      <c r="E1244" s="46"/>
      <c r="F1244" s="46">
        <v>0.067</v>
      </c>
      <c r="G1244" s="45"/>
      <c r="H1244" s="45"/>
      <c r="I1244" s="45"/>
      <c r="J1244" s="45">
        <v>0.002324685161125388</v>
      </c>
      <c r="K1244" s="45"/>
      <c r="L1244" s="45"/>
      <c r="M1244" s="45"/>
      <c r="N1244" s="45">
        <v>0.007818268190637538</v>
      </c>
      <c r="O1244" s="45"/>
      <c r="P1244" s="45"/>
      <c r="Q1244" s="45"/>
      <c r="R1244" s="45">
        <v>983.4839561429113</v>
      </c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</row>
    <row r="1245" ht="15.75" customHeight="1">
      <c r="A1245" s="45">
        <v>3430.293617221415</v>
      </c>
      <c r="B1245" s="45"/>
      <c r="C1245" s="45"/>
      <c r="D1245" s="46"/>
      <c r="E1245" s="46"/>
      <c r="F1245" s="46">
        <v>0.067</v>
      </c>
      <c r="G1245" s="45"/>
      <c r="H1245" s="45"/>
      <c r="I1245" s="45"/>
      <c r="J1245" s="45">
        <v>0.0020873016992836954</v>
      </c>
      <c r="K1245" s="45"/>
      <c r="L1245" s="45"/>
      <c r="M1245" s="45"/>
      <c r="N1245" s="45">
        <v>0.0070576947497636615</v>
      </c>
      <c r="O1245" s="45"/>
      <c r="P1245" s="45"/>
      <c r="Q1245" s="45"/>
      <c r="R1245" s="45">
        <v>1461.7696442933134</v>
      </c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</row>
    <row r="1246" ht="15.75" customHeight="1">
      <c r="A1246" s="45">
        <v>3386.7370467992896</v>
      </c>
      <c r="B1246" s="45"/>
      <c r="C1246" s="45"/>
      <c r="D1246" s="46"/>
      <c r="E1246" s="46"/>
      <c r="F1246" s="46"/>
      <c r="G1246" s="45"/>
      <c r="H1246" s="45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>
        <v>1759.371788218058</v>
      </c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</row>
    <row r="1247" ht="15.75" customHeight="1">
      <c r="A1247" s="45">
        <v>3350.4311225589217</v>
      </c>
      <c r="B1247" s="45"/>
      <c r="C1247" s="45"/>
      <c r="D1247" s="46"/>
      <c r="E1247" s="46"/>
      <c r="F1247" s="46"/>
      <c r="G1247" s="45"/>
      <c r="H1247" s="45"/>
      <c r="I1247" s="45"/>
      <c r="J1247" s="45">
        <v>0.002138364664532581</v>
      </c>
      <c r="K1247" s="45"/>
      <c r="L1247" s="45"/>
      <c r="M1247" s="45"/>
      <c r="N1247" s="45">
        <v>0.007104652410290926</v>
      </c>
      <c r="O1247" s="45"/>
      <c r="P1247" s="45"/>
      <c r="Q1247" s="45"/>
      <c r="R1247" s="45">
        <v>1501.9902746588198</v>
      </c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</row>
    <row r="1248" ht="15.75" customHeight="1">
      <c r="A1248" s="45">
        <v>3310.7559820057354</v>
      </c>
      <c r="B1248" s="45"/>
      <c r="C1248" s="45"/>
      <c r="D1248" s="46"/>
      <c r="E1248" s="46"/>
      <c r="F1248" s="46"/>
      <c r="G1248" s="45"/>
      <c r="H1248" s="45"/>
      <c r="I1248" s="45"/>
      <c r="J1248" s="45">
        <v>0.0020911763773178034</v>
      </c>
      <c r="K1248" s="45"/>
      <c r="L1248" s="45"/>
      <c r="M1248" s="45"/>
      <c r="N1248" s="45">
        <v>0.00705726724563621</v>
      </c>
      <c r="O1248" s="45"/>
      <c r="P1248" s="45"/>
      <c r="Q1248" s="45"/>
      <c r="R1248" s="45">
        <v>1320.12304235357</v>
      </c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</row>
    <row r="1249" ht="15.75" customHeight="1">
      <c r="A1249" s="45">
        <v>3276.590938036548</v>
      </c>
      <c r="B1249" s="45"/>
      <c r="C1249" s="45"/>
      <c r="D1249" s="46"/>
      <c r="E1249" s="46"/>
      <c r="F1249" s="46"/>
      <c r="G1249" s="45"/>
      <c r="H1249" s="45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>
        <v>1541.4061457412497</v>
      </c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</row>
    <row r="1250" ht="15.75" customHeight="1">
      <c r="A1250" s="45">
        <v>3242.252736507014</v>
      </c>
      <c r="B1250" s="45"/>
      <c r="C1250" s="45"/>
      <c r="D1250" s="46"/>
      <c r="E1250" s="46"/>
      <c r="F1250" s="46"/>
      <c r="G1250" s="45"/>
      <c r="H1250" s="45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>
        <v>1449.9634187604186</v>
      </c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</row>
    <row r="1251" ht="15.75" customHeight="1">
      <c r="A1251" s="45">
        <v>357.336063756995</v>
      </c>
      <c r="B1251" s="45"/>
      <c r="C1251" s="45"/>
      <c r="D1251" s="46"/>
      <c r="E1251" s="46"/>
      <c r="F1251" s="46">
        <v>0.072</v>
      </c>
      <c r="G1251" s="45"/>
      <c r="H1251" s="45"/>
      <c r="I1251" s="45"/>
      <c r="J1251" s="45">
        <v>0.004175791021469102</v>
      </c>
      <c r="K1251" s="45"/>
      <c r="L1251" s="45"/>
      <c r="M1251" s="45"/>
      <c r="N1251" s="45"/>
      <c r="O1251" s="45"/>
      <c r="P1251" s="45"/>
      <c r="Q1251" s="45"/>
      <c r="R1251" s="45">
        <v>124.42634433352579</v>
      </c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</row>
    <row r="1252" ht="15.75" customHeight="1">
      <c r="A1252" s="45">
        <v>358.8617793288475</v>
      </c>
      <c r="B1252" s="45"/>
      <c r="C1252" s="45"/>
      <c r="D1252" s="46"/>
      <c r="E1252" s="46"/>
      <c r="F1252" s="46">
        <v>0.072</v>
      </c>
      <c r="G1252" s="45"/>
      <c r="H1252" s="45"/>
      <c r="I1252" s="45"/>
      <c r="J1252" s="45">
        <v>0.004250825004979639</v>
      </c>
      <c r="K1252" s="45"/>
      <c r="L1252" s="45"/>
      <c r="M1252" s="45"/>
      <c r="N1252" s="45"/>
      <c r="O1252" s="45"/>
      <c r="P1252" s="45"/>
      <c r="Q1252" s="45"/>
      <c r="R1252" s="45">
        <v>135.66150399276472</v>
      </c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</row>
    <row r="1253" ht="15.75" customHeight="1">
      <c r="A1253" s="45">
        <v>360.24443194393285</v>
      </c>
      <c r="B1253" s="45"/>
      <c r="C1253" s="45"/>
      <c r="D1253" s="46"/>
      <c r="E1253" s="46"/>
      <c r="F1253" s="46">
        <v>0.067</v>
      </c>
      <c r="G1253" s="45"/>
      <c r="H1253" s="45"/>
      <c r="I1253" s="45"/>
      <c r="J1253" s="45">
        <v>0.004319247113539035</v>
      </c>
      <c r="K1253" s="45"/>
      <c r="L1253" s="45"/>
      <c r="M1253" s="45"/>
      <c r="N1253" s="45">
        <v>0.010959392035788076</v>
      </c>
      <c r="O1253" s="45"/>
      <c r="P1253" s="45"/>
      <c r="Q1253" s="45"/>
      <c r="R1253" s="45">
        <v>176.2297541727322</v>
      </c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</row>
    <row r="1254" ht="15.75" customHeight="1">
      <c r="A1254" s="45">
        <v>361.0441163516022</v>
      </c>
      <c r="B1254" s="45"/>
      <c r="C1254" s="45"/>
      <c r="D1254" s="46"/>
      <c r="E1254" s="46"/>
      <c r="F1254" s="46">
        <v>0.059</v>
      </c>
      <c r="G1254" s="45"/>
      <c r="H1254" s="45"/>
      <c r="I1254" s="45"/>
      <c r="J1254" s="45">
        <v>0.0041243877034309795</v>
      </c>
      <c r="K1254" s="45"/>
      <c r="L1254" s="45"/>
      <c r="M1254" s="45"/>
      <c r="N1254" s="45">
        <v>0.010606339141914684</v>
      </c>
      <c r="O1254" s="45"/>
      <c r="P1254" s="45"/>
      <c r="Q1254" s="45"/>
      <c r="R1254" s="45">
        <v>213.55703620895355</v>
      </c>
      <c r="S1254" s="45"/>
      <c r="T1254" s="45"/>
      <c r="U1254" s="45"/>
      <c r="V1254" s="45"/>
      <c r="W1254" s="45"/>
      <c r="X1254" s="45"/>
      <c r="Y1254" s="45"/>
      <c r="Z1254" s="45"/>
      <c r="AA1254" s="45"/>
      <c r="AB1254" s="45"/>
      <c r="AC1254" s="45"/>
    </row>
    <row r="1255" ht="15.75" customHeight="1">
      <c r="A1255" s="45">
        <v>361.53896945808424</v>
      </c>
      <c r="B1255" s="45"/>
      <c r="C1255" s="45"/>
      <c r="D1255" s="46"/>
      <c r="E1255" s="46"/>
      <c r="F1255" s="46">
        <v>0.06</v>
      </c>
      <c r="G1255" s="45"/>
      <c r="H1255" s="45"/>
      <c r="I1255" s="45"/>
      <c r="J1255" s="45">
        <v>0.004400270233667392</v>
      </c>
      <c r="K1255" s="45"/>
      <c r="L1255" s="45"/>
      <c r="M1255" s="45"/>
      <c r="N1255" s="45">
        <v>0.011475222222472839</v>
      </c>
      <c r="O1255" s="45"/>
      <c r="P1255" s="45"/>
      <c r="Q1255" s="45"/>
      <c r="R1255" s="45">
        <v>263.01592972355576</v>
      </c>
      <c r="S1255" s="45"/>
      <c r="T1255" s="45"/>
      <c r="U1255" s="45"/>
      <c r="V1255" s="45"/>
      <c r="W1255" s="45"/>
      <c r="X1255" s="45"/>
      <c r="Y1255" s="45"/>
      <c r="Z1255" s="45"/>
      <c r="AA1255" s="45"/>
      <c r="AB1255" s="45"/>
      <c r="AC1255" s="45"/>
    </row>
    <row r="1256" ht="15.75" customHeight="1">
      <c r="A1256" s="45">
        <v>363.1105696912101</v>
      </c>
      <c r="B1256" s="45"/>
      <c r="C1256" s="45"/>
      <c r="D1256" s="46"/>
      <c r="E1256" s="46"/>
      <c r="F1256" s="46">
        <v>0.058</v>
      </c>
      <c r="G1256" s="45"/>
      <c r="H1256" s="45"/>
      <c r="I1256" s="45"/>
      <c r="J1256" s="45">
        <v>0.004456961834907811</v>
      </c>
      <c r="K1256" s="45"/>
      <c r="L1256" s="45"/>
      <c r="M1256" s="45"/>
      <c r="N1256" s="45">
        <v>0.012017080042181069</v>
      </c>
      <c r="O1256" s="45"/>
      <c r="P1256" s="45"/>
      <c r="Q1256" s="45"/>
      <c r="R1256" s="45">
        <v>254.91577105018638</v>
      </c>
      <c r="S1256" s="45"/>
      <c r="T1256" s="45"/>
      <c r="U1256" s="45"/>
      <c r="V1256" s="45"/>
      <c r="W1256" s="45"/>
      <c r="X1256" s="45"/>
      <c r="Y1256" s="45"/>
      <c r="Z1256" s="45"/>
      <c r="AA1256" s="45"/>
      <c r="AB1256" s="45"/>
      <c r="AC1256" s="45"/>
    </row>
    <row r="1257" ht="15.75" customHeight="1">
      <c r="A1257" s="45">
        <v>362.4688467174957</v>
      </c>
      <c r="B1257" s="45"/>
      <c r="C1257" s="45"/>
      <c r="D1257" s="46"/>
      <c r="E1257" s="46"/>
      <c r="F1257" s="46">
        <v>0.056</v>
      </c>
      <c r="G1257" s="45"/>
      <c r="H1257" s="45"/>
      <c r="I1257" s="45"/>
      <c r="J1257" s="45">
        <v>0.004477529579579066</v>
      </c>
      <c r="K1257" s="45"/>
      <c r="L1257" s="45"/>
      <c r="M1257" s="45"/>
      <c r="N1257" s="45">
        <v>0.012105591369389598</v>
      </c>
      <c r="O1257" s="45"/>
      <c r="P1257" s="45"/>
      <c r="Q1257" s="45"/>
      <c r="R1257" s="45">
        <v>280.69407812651843</v>
      </c>
      <c r="S1257" s="45"/>
      <c r="T1257" s="45"/>
      <c r="U1257" s="45"/>
      <c r="V1257" s="45"/>
      <c r="W1257" s="45"/>
      <c r="X1257" s="45"/>
      <c r="Y1257" s="45"/>
      <c r="Z1257" s="45"/>
      <c r="AA1257" s="45"/>
      <c r="AB1257" s="45"/>
      <c r="AC1257" s="45"/>
    </row>
    <row r="1258" ht="15.75" customHeight="1">
      <c r="A1258" s="45">
        <v>360.4326887486615</v>
      </c>
      <c r="B1258" s="45"/>
      <c r="C1258" s="45"/>
      <c r="D1258" s="46"/>
      <c r="E1258" s="46"/>
      <c r="F1258" s="46">
        <v>0.058</v>
      </c>
      <c r="G1258" s="45"/>
      <c r="H1258" s="45"/>
      <c r="I1258" s="45"/>
      <c r="J1258" s="45">
        <v>0.004363700413289745</v>
      </c>
      <c r="K1258" s="45"/>
      <c r="L1258" s="45"/>
      <c r="M1258" s="45"/>
      <c r="N1258" s="45">
        <v>0.011723275697001639</v>
      </c>
      <c r="O1258" s="45"/>
      <c r="P1258" s="45"/>
      <c r="Q1258" s="45"/>
      <c r="R1258" s="45">
        <v>359.6525740598833</v>
      </c>
      <c r="S1258" s="45"/>
      <c r="T1258" s="45"/>
      <c r="U1258" s="45"/>
      <c r="V1258" s="45"/>
      <c r="W1258" s="45"/>
      <c r="X1258" s="45"/>
      <c r="Y1258" s="45"/>
      <c r="Z1258" s="45"/>
      <c r="AA1258" s="45"/>
      <c r="AB1258" s="45"/>
      <c r="AC1258" s="45"/>
    </row>
    <row r="1259" ht="15.75" customHeight="1">
      <c r="A1259" s="45">
        <v>358.17424806706623</v>
      </c>
      <c r="B1259" s="45"/>
      <c r="C1259" s="45"/>
      <c r="D1259" s="46"/>
      <c r="E1259" s="46"/>
      <c r="F1259" s="46">
        <v>0.063</v>
      </c>
      <c r="G1259" s="45"/>
      <c r="H1259" s="45"/>
      <c r="I1259" s="45"/>
      <c r="J1259" s="45">
        <v>0.004095967847783878</v>
      </c>
      <c r="K1259" s="45"/>
      <c r="L1259" s="45"/>
      <c r="M1259" s="45"/>
      <c r="N1259" s="45">
        <v>0.011574154543991716</v>
      </c>
      <c r="O1259" s="45"/>
      <c r="P1259" s="45"/>
      <c r="Q1259" s="45"/>
      <c r="R1259" s="45">
        <v>461.93388423226196</v>
      </c>
      <c r="S1259" s="45"/>
      <c r="T1259" s="45"/>
      <c r="U1259" s="45"/>
      <c r="V1259" s="45"/>
      <c r="W1259" s="45"/>
      <c r="X1259" s="45"/>
      <c r="Y1259" s="45"/>
      <c r="Z1259" s="45"/>
      <c r="AA1259" s="45"/>
      <c r="AB1259" s="45"/>
      <c r="AC1259" s="45"/>
    </row>
    <row r="1260" ht="15.75" customHeight="1">
      <c r="A1260" s="45">
        <v>358.40098790341113</v>
      </c>
      <c r="B1260" s="45"/>
      <c r="C1260" s="45"/>
      <c r="D1260" s="46"/>
      <c r="E1260" s="46"/>
      <c r="F1260" s="46">
        <v>0.06</v>
      </c>
      <c r="G1260" s="45"/>
      <c r="H1260" s="45"/>
      <c r="I1260" s="45"/>
      <c r="J1260" s="45">
        <v>0.004252707025397321</v>
      </c>
      <c r="K1260" s="45"/>
      <c r="L1260" s="45"/>
      <c r="M1260" s="45"/>
      <c r="N1260" s="45">
        <v>0.011717708725905636</v>
      </c>
      <c r="O1260" s="45"/>
      <c r="P1260" s="45"/>
      <c r="Q1260" s="45"/>
      <c r="R1260" s="45">
        <v>398.1257640797492</v>
      </c>
      <c r="S1260" s="45"/>
      <c r="T1260" s="45"/>
      <c r="U1260" s="45"/>
      <c r="V1260" s="45"/>
      <c r="W1260" s="45"/>
      <c r="X1260" s="45"/>
      <c r="Y1260" s="45"/>
      <c r="Z1260" s="45"/>
      <c r="AA1260" s="45"/>
      <c r="AB1260" s="45"/>
      <c r="AC1260" s="45"/>
    </row>
    <row r="1261" ht="15.75" customHeight="1">
      <c r="A1261" s="45">
        <v>358.34814457329816</v>
      </c>
      <c r="B1261" s="45"/>
      <c r="C1261" s="45"/>
      <c r="D1261" s="46"/>
      <c r="E1261" s="46"/>
      <c r="F1261" s="46">
        <v>0.059</v>
      </c>
      <c r="G1261" s="45"/>
      <c r="H1261" s="45"/>
      <c r="I1261" s="45"/>
      <c r="J1261" s="45">
        <v>0.004382490278688728</v>
      </c>
      <c r="K1261" s="45"/>
      <c r="L1261" s="45"/>
      <c r="M1261" s="45"/>
      <c r="N1261" s="45">
        <v>0.011720373748974883</v>
      </c>
      <c r="O1261" s="45"/>
      <c r="P1261" s="45"/>
      <c r="Q1261" s="45"/>
      <c r="R1261" s="45">
        <v>397.73123259448505</v>
      </c>
      <c r="S1261" s="45"/>
      <c r="T1261" s="45"/>
      <c r="U1261" s="45"/>
      <c r="V1261" s="45"/>
      <c r="W1261" s="45"/>
      <c r="X1261" s="45"/>
      <c r="Y1261" s="45"/>
      <c r="Z1261" s="45"/>
      <c r="AA1261" s="45"/>
      <c r="AB1261" s="45"/>
      <c r="AC1261" s="45"/>
    </row>
    <row r="1262" ht="15.75" customHeight="1">
      <c r="A1262" s="45">
        <v>357.8498053751074</v>
      </c>
      <c r="B1262" s="45"/>
      <c r="C1262" s="45"/>
      <c r="D1262" s="46"/>
      <c r="E1262" s="46"/>
      <c r="F1262" s="46">
        <v>0.057</v>
      </c>
      <c r="G1262" s="45"/>
      <c r="H1262" s="45"/>
      <c r="I1262" s="45"/>
      <c r="J1262" s="45"/>
      <c r="K1262" s="45"/>
      <c r="L1262" s="45"/>
      <c r="M1262" s="45"/>
      <c r="N1262" s="45"/>
      <c r="O1262" s="45"/>
      <c r="P1262" s="45"/>
      <c r="Q1262" s="45"/>
      <c r="R1262" s="45">
        <v>443.97493618574845</v>
      </c>
      <c r="S1262" s="45"/>
      <c r="T1262" s="45"/>
      <c r="U1262" s="45"/>
      <c r="V1262" s="45"/>
      <c r="W1262" s="45"/>
      <c r="X1262" s="45"/>
      <c r="Y1262" s="45"/>
      <c r="Z1262" s="45"/>
      <c r="AA1262" s="45"/>
      <c r="AB1262" s="45"/>
      <c r="AC1262" s="45"/>
    </row>
    <row r="1263" ht="15.75" customHeight="1">
      <c r="A1263" s="45">
        <v>360.3339423268576</v>
      </c>
      <c r="B1263" s="45"/>
      <c r="C1263" s="45"/>
      <c r="D1263" s="46"/>
      <c r="E1263" s="46"/>
      <c r="F1263" s="46">
        <v>0.054</v>
      </c>
      <c r="G1263" s="45"/>
      <c r="H1263" s="45"/>
      <c r="I1263" s="45"/>
      <c r="J1263" s="45"/>
      <c r="K1263" s="45"/>
      <c r="L1263" s="45"/>
      <c r="M1263" s="45"/>
      <c r="N1263" s="45"/>
      <c r="O1263" s="45"/>
      <c r="P1263" s="45"/>
      <c r="Q1263" s="45"/>
      <c r="R1263" s="45">
        <v>416.61969110775266</v>
      </c>
      <c r="S1263" s="45"/>
      <c r="T1263" s="45"/>
      <c r="U1263" s="45"/>
      <c r="V1263" s="45"/>
      <c r="W1263" s="45"/>
      <c r="X1263" s="45"/>
      <c r="Y1263" s="45"/>
      <c r="Z1263" s="45"/>
      <c r="AA1263" s="45"/>
      <c r="AB1263" s="45"/>
      <c r="AC1263" s="45"/>
    </row>
    <row r="1264" ht="15.75" customHeight="1">
      <c r="A1264" s="45">
        <v>709.8339713941976</v>
      </c>
      <c r="B1264" s="45"/>
      <c r="C1264" s="45"/>
      <c r="D1264" s="46"/>
      <c r="E1264" s="46"/>
      <c r="F1264" s="46">
        <v>0.081</v>
      </c>
      <c r="G1264" s="45"/>
      <c r="H1264" s="45"/>
      <c r="I1264" s="45"/>
      <c r="J1264" s="45">
        <v>0.0031914279978185697</v>
      </c>
      <c r="K1264" s="45"/>
      <c r="L1264" s="45"/>
      <c r="M1264" s="45"/>
      <c r="N1264" s="45"/>
      <c r="O1264" s="45"/>
      <c r="P1264" s="45"/>
      <c r="Q1264" s="45"/>
      <c r="R1264" s="45">
        <v>874.4074480262251</v>
      </c>
      <c r="S1264" s="45"/>
      <c r="T1264" s="45"/>
      <c r="U1264" s="45"/>
      <c r="V1264" s="45"/>
      <c r="W1264" s="45"/>
      <c r="X1264" s="45"/>
      <c r="Y1264" s="45"/>
      <c r="Z1264" s="45"/>
      <c r="AA1264" s="45"/>
      <c r="AB1264" s="45"/>
      <c r="AC1264" s="45"/>
    </row>
    <row r="1265" ht="15.75" customHeight="1">
      <c r="A1265" s="45">
        <v>707.4939884671576</v>
      </c>
      <c r="B1265" s="45"/>
      <c r="C1265" s="45"/>
      <c r="D1265" s="46"/>
      <c r="E1265" s="46"/>
      <c r="F1265" s="46">
        <v>0.082</v>
      </c>
      <c r="G1265" s="45"/>
      <c r="H1265" s="45"/>
      <c r="I1265" s="45"/>
      <c r="J1265" s="45">
        <v>0.003358411788646788</v>
      </c>
      <c r="K1265" s="45"/>
      <c r="L1265" s="45"/>
      <c r="M1265" s="45"/>
      <c r="N1265" s="45"/>
      <c r="O1265" s="45"/>
      <c r="P1265" s="45"/>
      <c r="Q1265" s="45"/>
      <c r="R1265" s="45">
        <v>907.1089461917006</v>
      </c>
      <c r="S1265" s="45"/>
      <c r="T1265" s="45"/>
      <c r="U1265" s="45"/>
      <c r="V1265" s="45"/>
      <c r="W1265" s="45"/>
      <c r="X1265" s="45"/>
      <c r="Y1265" s="45"/>
      <c r="Z1265" s="45"/>
      <c r="AA1265" s="45"/>
      <c r="AB1265" s="45"/>
      <c r="AC1265" s="45"/>
    </row>
    <row r="1266" ht="15.75" customHeight="1">
      <c r="A1266" s="45">
        <v>707.3316549263747</v>
      </c>
      <c r="B1266" s="45"/>
      <c r="C1266" s="45"/>
      <c r="D1266" s="46"/>
      <c r="E1266" s="46"/>
      <c r="F1266" s="46">
        <v>0.071</v>
      </c>
      <c r="G1266" s="45"/>
      <c r="H1266" s="45"/>
      <c r="I1266" s="45"/>
      <c r="J1266" s="45">
        <v>0.0035913779399326367</v>
      </c>
      <c r="K1266" s="45"/>
      <c r="L1266" s="45"/>
      <c r="M1266" s="45"/>
      <c r="N1266" s="45">
        <v>0.008613019772761221</v>
      </c>
      <c r="O1266" s="45"/>
      <c r="P1266" s="45"/>
      <c r="Q1266" s="45"/>
      <c r="R1266" s="45">
        <v>1085.9514379927869</v>
      </c>
      <c r="S1266" s="45"/>
      <c r="T1266" s="45"/>
      <c r="U1266" s="45"/>
      <c r="V1266" s="45"/>
      <c r="W1266" s="45"/>
      <c r="X1266" s="45"/>
      <c r="Y1266" s="45"/>
      <c r="Z1266" s="45"/>
      <c r="AA1266" s="45"/>
      <c r="AB1266" s="45"/>
      <c r="AC1266" s="45"/>
    </row>
    <row r="1267" ht="15.75" customHeight="1">
      <c r="A1267" s="45">
        <v>718.92340889857</v>
      </c>
      <c r="B1267" s="45"/>
      <c r="C1267" s="45"/>
      <c r="D1267" s="46"/>
      <c r="E1267" s="46"/>
      <c r="F1267" s="46"/>
      <c r="G1267" s="45"/>
      <c r="H1267" s="45"/>
      <c r="I1267" s="45"/>
      <c r="J1267" s="45">
        <v>0.0034055742486792688</v>
      </c>
      <c r="K1267" s="45"/>
      <c r="L1267" s="45"/>
      <c r="M1267" s="45"/>
      <c r="N1267" s="45">
        <v>0.00825570709167521</v>
      </c>
      <c r="O1267" s="45"/>
      <c r="P1267" s="45"/>
      <c r="Q1267" s="45"/>
      <c r="R1267" s="45">
        <v>1235.304440677375</v>
      </c>
      <c r="S1267" s="45"/>
      <c r="T1267" s="45"/>
      <c r="U1267" s="45"/>
      <c r="V1267" s="45"/>
      <c r="W1267" s="45"/>
      <c r="X1267" s="45"/>
      <c r="Y1267" s="45"/>
      <c r="Z1267" s="45"/>
      <c r="AA1267" s="45"/>
      <c r="AB1267" s="45"/>
      <c r="AC1267" s="45"/>
    </row>
    <row r="1268" ht="15.75" customHeight="1">
      <c r="A1268" s="45">
        <v>717.4867485992751</v>
      </c>
      <c r="B1268" s="45"/>
      <c r="C1268" s="45"/>
      <c r="D1268" s="46"/>
      <c r="E1268" s="46"/>
      <c r="F1268" s="46"/>
      <c r="G1268" s="45"/>
      <c r="H1268" s="45"/>
      <c r="I1268" s="45"/>
      <c r="J1268" s="45">
        <v>0.0035525799409124544</v>
      </c>
      <c r="K1268" s="45"/>
      <c r="L1268" s="45"/>
      <c r="M1268" s="45"/>
      <c r="N1268" s="45">
        <v>0.008689018438815045</v>
      </c>
      <c r="O1268" s="45"/>
      <c r="P1268" s="45"/>
      <c r="Q1268" s="45"/>
      <c r="R1268" s="45">
        <v>1346.8348640573831</v>
      </c>
      <c r="S1268" s="45"/>
      <c r="T1268" s="45"/>
      <c r="U1268" s="45"/>
      <c r="V1268" s="45"/>
      <c r="W1268" s="45"/>
      <c r="X1268" s="45"/>
      <c r="Y1268" s="45"/>
      <c r="Z1268" s="45"/>
      <c r="AA1268" s="45"/>
      <c r="AB1268" s="45"/>
      <c r="AC1268" s="45"/>
    </row>
    <row r="1269" ht="15.75" customHeight="1">
      <c r="A1269" s="45">
        <v>718.0641808957101</v>
      </c>
      <c r="B1269" s="45"/>
      <c r="C1269" s="45"/>
      <c r="D1269" s="46"/>
      <c r="E1269" s="46"/>
      <c r="F1269" s="46"/>
      <c r="G1269" s="45"/>
      <c r="H1269" s="45"/>
      <c r="I1269" s="45"/>
      <c r="J1269" s="45">
        <v>0.003584877529600888</v>
      </c>
      <c r="K1269" s="45"/>
      <c r="L1269" s="45"/>
      <c r="M1269" s="45"/>
      <c r="N1269" s="45">
        <v>0.009336218260511434</v>
      </c>
      <c r="O1269" s="45"/>
      <c r="P1269" s="45"/>
      <c r="Q1269" s="45"/>
      <c r="R1269" s="45">
        <v>1263.9700987114518</v>
      </c>
      <c r="S1269" s="45"/>
      <c r="T1269" s="45"/>
      <c r="U1269" s="45"/>
      <c r="V1269" s="45"/>
      <c r="W1269" s="45"/>
      <c r="X1269" s="45"/>
      <c r="Y1269" s="45"/>
      <c r="Z1269" s="45"/>
      <c r="AA1269" s="45"/>
      <c r="AB1269" s="45"/>
      <c r="AC1269" s="45"/>
    </row>
    <row r="1270" ht="15.75" customHeight="1">
      <c r="A1270" s="45">
        <v>715.7198459080215</v>
      </c>
      <c r="B1270" s="45"/>
      <c r="C1270" s="45"/>
      <c r="D1270" s="46"/>
      <c r="E1270" s="46"/>
      <c r="F1270" s="46"/>
      <c r="G1270" s="45"/>
      <c r="H1270" s="45"/>
      <c r="I1270" s="45"/>
      <c r="J1270" s="45">
        <v>0.0036347271205119038</v>
      </c>
      <c r="K1270" s="45"/>
      <c r="L1270" s="45"/>
      <c r="M1270" s="45"/>
      <c r="N1270" s="45">
        <v>0.009242318574461604</v>
      </c>
      <c r="O1270" s="45"/>
      <c r="P1270" s="45"/>
      <c r="Q1270" s="45"/>
      <c r="R1270" s="45">
        <v>1376.793362553869</v>
      </c>
      <c r="S1270" s="45"/>
      <c r="T1270" s="45"/>
      <c r="U1270" s="45"/>
      <c r="V1270" s="45"/>
      <c r="W1270" s="45"/>
      <c r="X1270" s="45"/>
      <c r="Y1270" s="45"/>
      <c r="Z1270" s="45"/>
      <c r="AA1270" s="45"/>
      <c r="AB1270" s="45"/>
      <c r="AC1270" s="45"/>
    </row>
    <row r="1271" ht="15.75" customHeight="1">
      <c r="A1271" s="45">
        <v>715.6806624921861</v>
      </c>
      <c r="B1271" s="45"/>
      <c r="C1271" s="45"/>
      <c r="D1271" s="46"/>
      <c r="E1271" s="46"/>
      <c r="F1271" s="46"/>
      <c r="G1271" s="45"/>
      <c r="H1271" s="45"/>
      <c r="I1271" s="45"/>
      <c r="J1271" s="45">
        <v>0.0034584298128075425</v>
      </c>
      <c r="K1271" s="45"/>
      <c r="L1271" s="45"/>
      <c r="M1271" s="45"/>
      <c r="N1271" s="45">
        <v>0.008623919194908007</v>
      </c>
      <c r="O1271" s="45"/>
      <c r="P1271" s="45"/>
      <c r="Q1271" s="45"/>
      <c r="R1271" s="45">
        <v>1616.790303213183</v>
      </c>
      <c r="S1271" s="45"/>
      <c r="T1271" s="45"/>
      <c r="U1271" s="45"/>
      <c r="V1271" s="45"/>
      <c r="W1271" s="45"/>
      <c r="X1271" s="45"/>
      <c r="Y1271" s="45"/>
      <c r="Z1271" s="45"/>
      <c r="AA1271" s="45"/>
      <c r="AB1271" s="45"/>
      <c r="AC1271" s="45"/>
    </row>
    <row r="1272" ht="15.75" customHeight="1">
      <c r="A1272" s="45">
        <v>712.7820095343308</v>
      </c>
      <c r="B1272" s="45"/>
      <c r="C1272" s="45"/>
      <c r="D1272" s="46"/>
      <c r="E1272" s="46"/>
      <c r="F1272" s="46"/>
      <c r="G1272" s="45"/>
      <c r="H1272" s="45"/>
      <c r="I1272" s="45"/>
      <c r="J1272" s="45">
        <v>0.0034592848687596033</v>
      </c>
      <c r="K1272" s="45"/>
      <c r="L1272" s="45"/>
      <c r="M1272" s="45"/>
      <c r="N1272" s="45">
        <v>0.008967855627463198</v>
      </c>
      <c r="O1272" s="45"/>
      <c r="P1272" s="45"/>
      <c r="Q1272" s="45"/>
      <c r="R1272" s="45">
        <v>1765.3201777115676</v>
      </c>
      <c r="S1272" s="45"/>
      <c r="T1272" s="45"/>
      <c r="U1272" s="45"/>
      <c r="V1272" s="45"/>
      <c r="W1272" s="45"/>
      <c r="X1272" s="45"/>
      <c r="Y1272" s="45"/>
      <c r="Z1272" s="45"/>
      <c r="AA1272" s="45"/>
      <c r="AB1272" s="45"/>
      <c r="AC1272" s="45"/>
    </row>
    <row r="1273" ht="15.75" customHeight="1">
      <c r="A1273" s="45">
        <v>709.3161946336248</v>
      </c>
      <c r="B1273" s="45"/>
      <c r="C1273" s="45"/>
      <c r="D1273" s="46"/>
      <c r="E1273" s="46"/>
      <c r="F1273" s="46"/>
      <c r="G1273" s="45"/>
      <c r="H1273" s="45"/>
      <c r="I1273" s="45"/>
      <c r="J1273" s="45">
        <v>0.0036369101020351812</v>
      </c>
      <c r="K1273" s="45"/>
      <c r="L1273" s="45"/>
      <c r="M1273" s="45"/>
      <c r="N1273" s="45">
        <v>0.010091262236119423</v>
      </c>
      <c r="O1273" s="45"/>
      <c r="P1273" s="45"/>
      <c r="Q1273" s="45"/>
      <c r="R1273" s="45">
        <v>1623.7272761015336</v>
      </c>
      <c r="S1273" s="45"/>
      <c r="T1273" s="45"/>
      <c r="U1273" s="45"/>
      <c r="V1273" s="45"/>
      <c r="W1273" s="45"/>
      <c r="X1273" s="45"/>
      <c r="Y1273" s="45"/>
      <c r="Z1273" s="45"/>
      <c r="AA1273" s="45"/>
      <c r="AB1273" s="45"/>
      <c r="AC1273" s="45"/>
    </row>
    <row r="1274" ht="15.75" customHeight="1">
      <c r="A1274" s="45">
        <v>706.2725660424361</v>
      </c>
      <c r="B1274" s="45"/>
      <c r="C1274" s="45"/>
      <c r="D1274" s="46"/>
      <c r="E1274" s="46"/>
      <c r="F1274" s="46"/>
      <c r="G1274" s="45"/>
      <c r="H1274" s="45"/>
      <c r="I1274" s="45"/>
      <c r="J1274" s="45">
        <v>0.0036505330243274533</v>
      </c>
      <c r="K1274" s="45"/>
      <c r="L1274" s="45"/>
      <c r="M1274" s="45"/>
      <c r="N1274" s="45">
        <v>0.009914950079159173</v>
      </c>
      <c r="O1274" s="45"/>
      <c r="P1274" s="45"/>
      <c r="Q1274" s="45"/>
      <c r="R1274" s="45">
        <v>1637.0798403585786</v>
      </c>
      <c r="S1274" s="45"/>
      <c r="T1274" s="45"/>
      <c r="U1274" s="45"/>
      <c r="V1274" s="45"/>
      <c r="W1274" s="45"/>
      <c r="X1274" s="45"/>
      <c r="Y1274" s="45"/>
      <c r="Z1274" s="45"/>
      <c r="AA1274" s="45"/>
      <c r="AB1274" s="45"/>
      <c r="AC1274" s="45"/>
    </row>
    <row r="1275" ht="15.75" customHeight="1">
      <c r="A1275" s="45">
        <v>704.9750828101675</v>
      </c>
      <c r="B1275" s="45"/>
      <c r="C1275" s="45"/>
      <c r="D1275" s="46"/>
      <c r="E1275" s="46"/>
      <c r="F1275" s="46"/>
      <c r="G1275" s="45"/>
      <c r="H1275" s="45"/>
      <c r="I1275" s="45"/>
      <c r="J1275" s="45"/>
      <c r="K1275" s="45"/>
      <c r="L1275" s="45"/>
      <c r="M1275" s="45"/>
      <c r="N1275" s="45"/>
      <c r="O1275" s="45"/>
      <c r="P1275" s="45"/>
      <c r="Q1275" s="45"/>
      <c r="R1275" s="45">
        <v>1766.4254227393524</v>
      </c>
      <c r="S1275" s="45"/>
      <c r="T1275" s="45"/>
      <c r="U1275" s="45"/>
      <c r="V1275" s="45"/>
      <c r="W1275" s="45"/>
      <c r="X1275" s="45"/>
      <c r="Y1275" s="45"/>
      <c r="Z1275" s="45"/>
      <c r="AA1275" s="45"/>
      <c r="AB1275" s="45"/>
      <c r="AC1275" s="45"/>
    </row>
    <row r="1276" ht="15.75" customHeight="1">
      <c r="A1276" s="45">
        <v>704.1361534824196</v>
      </c>
      <c r="B1276" s="45"/>
      <c r="C1276" s="45"/>
      <c r="D1276" s="46"/>
      <c r="E1276" s="46"/>
      <c r="F1276" s="46"/>
      <c r="G1276" s="45"/>
      <c r="H1276" s="45"/>
      <c r="I1276" s="45"/>
      <c r="J1276" s="45"/>
      <c r="K1276" s="45"/>
      <c r="L1276" s="45"/>
      <c r="M1276" s="45"/>
      <c r="N1276" s="45"/>
      <c r="O1276" s="45"/>
      <c r="P1276" s="45"/>
      <c r="Q1276" s="45"/>
      <c r="R1276" s="45">
        <v>1716.8696030382869</v>
      </c>
      <c r="S1276" s="45"/>
      <c r="T1276" s="45"/>
      <c r="U1276" s="45"/>
      <c r="V1276" s="45"/>
      <c r="W1276" s="45"/>
      <c r="X1276" s="45"/>
      <c r="Y1276" s="45"/>
      <c r="Z1276" s="45"/>
      <c r="AA1276" s="45"/>
      <c r="AB1276" s="45"/>
      <c r="AC1276" s="45"/>
    </row>
    <row r="1277" ht="15.75" customHeight="1">
      <c r="A1277" s="45">
        <v>3788.1223499178586</v>
      </c>
      <c r="B1277" s="45"/>
      <c r="C1277" s="45"/>
      <c r="D1277" s="46"/>
      <c r="E1277" s="46"/>
      <c r="F1277" s="46">
        <v>0.074</v>
      </c>
      <c r="G1277" s="45"/>
      <c r="H1277" s="45"/>
      <c r="I1277" s="45"/>
      <c r="J1277" s="45">
        <v>0.004095247980472231</v>
      </c>
      <c r="K1277" s="45"/>
      <c r="L1277" s="45"/>
      <c r="M1277" s="45"/>
      <c r="N1277" s="45"/>
      <c r="O1277" s="45"/>
      <c r="P1277" s="45"/>
      <c r="Q1277" s="45"/>
      <c r="R1277" s="45">
        <v>181.10430677494747</v>
      </c>
      <c r="S1277" s="45"/>
      <c r="T1277" s="45"/>
      <c r="U1277" s="45"/>
      <c r="V1277" s="45"/>
      <c r="W1277" s="45"/>
      <c r="X1277" s="45"/>
      <c r="Y1277" s="45"/>
      <c r="Z1277" s="45"/>
      <c r="AA1277" s="45"/>
      <c r="AB1277" s="45"/>
      <c r="AC1277" s="45"/>
    </row>
    <row r="1278" ht="15.75" customHeight="1">
      <c r="A1278" s="45">
        <v>3821.958234728391</v>
      </c>
      <c r="B1278" s="45"/>
      <c r="C1278" s="45"/>
      <c r="D1278" s="46"/>
      <c r="E1278" s="46"/>
      <c r="F1278" s="46">
        <v>0.078</v>
      </c>
      <c r="G1278" s="45"/>
      <c r="H1278" s="45"/>
      <c r="I1278" s="45"/>
      <c r="J1278" s="45">
        <v>0.004036409087143356</v>
      </c>
      <c r="K1278" s="45"/>
      <c r="L1278" s="45"/>
      <c r="M1278" s="45"/>
      <c r="N1278" s="45"/>
      <c r="O1278" s="45"/>
      <c r="P1278" s="45"/>
      <c r="Q1278" s="45"/>
      <c r="R1278" s="45">
        <v>182.26155613908068</v>
      </c>
      <c r="S1278" s="45"/>
      <c r="T1278" s="45"/>
      <c r="U1278" s="45"/>
      <c r="V1278" s="45"/>
      <c r="W1278" s="45"/>
      <c r="X1278" s="45"/>
      <c r="Y1278" s="45"/>
      <c r="Z1278" s="45"/>
      <c r="AA1278" s="45"/>
      <c r="AB1278" s="45"/>
      <c r="AC1278" s="45"/>
    </row>
    <row r="1279" ht="15.75" customHeight="1">
      <c r="A1279" s="45">
        <v>3853.1711922282234</v>
      </c>
      <c r="B1279" s="45"/>
      <c r="C1279" s="45"/>
      <c r="D1279" s="46"/>
      <c r="E1279" s="46"/>
      <c r="F1279" s="46">
        <v>0.067</v>
      </c>
      <c r="G1279" s="45"/>
      <c r="H1279" s="45"/>
      <c r="I1279" s="45"/>
      <c r="J1279" s="45">
        <v>0.004036683945336571</v>
      </c>
      <c r="K1279" s="45"/>
      <c r="L1279" s="45"/>
      <c r="M1279" s="45"/>
      <c r="N1279" s="45">
        <v>0.013295392757458223</v>
      </c>
      <c r="O1279" s="45"/>
      <c r="P1279" s="45"/>
      <c r="Q1279" s="45"/>
      <c r="R1279" s="45">
        <v>221.11864283901838</v>
      </c>
      <c r="S1279" s="45"/>
      <c r="T1279" s="45"/>
      <c r="U1279" s="45"/>
      <c r="V1279" s="45"/>
      <c r="W1279" s="45"/>
      <c r="X1279" s="45"/>
      <c r="Y1279" s="45"/>
      <c r="Z1279" s="45"/>
      <c r="AA1279" s="45"/>
      <c r="AB1279" s="45"/>
      <c r="AC1279" s="45"/>
    </row>
    <row r="1280" ht="15.75" customHeight="1">
      <c r="A1280" s="45">
        <v>3882.9503093264852</v>
      </c>
      <c r="B1280" s="45"/>
      <c r="C1280" s="45"/>
      <c r="D1280" s="46"/>
      <c r="E1280" s="46"/>
      <c r="F1280" s="46">
        <v>0.055</v>
      </c>
      <c r="G1280" s="45"/>
      <c r="H1280" s="45"/>
      <c r="I1280" s="45"/>
      <c r="J1280" s="45">
        <v>0.003464602544648068</v>
      </c>
      <c r="K1280" s="45"/>
      <c r="L1280" s="45"/>
      <c r="M1280" s="45"/>
      <c r="N1280" s="45">
        <v>0.010757120345511849</v>
      </c>
      <c r="O1280" s="45"/>
      <c r="P1280" s="45"/>
      <c r="Q1280" s="45"/>
      <c r="R1280" s="45">
        <v>294.7356134002568</v>
      </c>
      <c r="S1280" s="45"/>
      <c r="T1280" s="45"/>
      <c r="U1280" s="45"/>
      <c r="V1280" s="45"/>
      <c r="W1280" s="45"/>
      <c r="X1280" s="45"/>
      <c r="Y1280" s="45"/>
      <c r="Z1280" s="45"/>
      <c r="AA1280" s="45"/>
      <c r="AB1280" s="45"/>
      <c r="AC1280" s="45"/>
    </row>
    <row r="1281" ht="15.75" customHeight="1">
      <c r="A1281" s="45">
        <v>3906.753196579942</v>
      </c>
      <c r="B1281" s="45"/>
      <c r="C1281" s="45"/>
      <c r="D1281" s="46"/>
      <c r="E1281" s="46"/>
      <c r="F1281" s="46">
        <v>0.057</v>
      </c>
      <c r="G1281" s="45"/>
      <c r="H1281" s="45"/>
      <c r="I1281" s="45"/>
      <c r="J1281" s="45">
        <v>0.003992514036182159</v>
      </c>
      <c r="K1281" s="45"/>
      <c r="L1281" s="45"/>
      <c r="M1281" s="45"/>
      <c r="N1281" s="45">
        <v>0.012837694029576897</v>
      </c>
      <c r="O1281" s="45"/>
      <c r="P1281" s="45"/>
      <c r="Q1281" s="45"/>
      <c r="R1281" s="45">
        <v>356.68415837950903</v>
      </c>
      <c r="S1281" s="45"/>
      <c r="T1281" s="45"/>
      <c r="U1281" s="45"/>
      <c r="V1281" s="45"/>
      <c r="W1281" s="45"/>
      <c r="X1281" s="45"/>
      <c r="Y1281" s="45"/>
      <c r="Z1281" s="45"/>
      <c r="AA1281" s="45"/>
      <c r="AB1281" s="45"/>
      <c r="AC1281" s="45"/>
    </row>
    <row r="1282" ht="15.75" customHeight="1">
      <c r="A1282" s="45">
        <v>3937.08353342806</v>
      </c>
      <c r="B1282" s="45"/>
      <c r="C1282" s="45"/>
      <c r="D1282" s="46"/>
      <c r="E1282" s="46"/>
      <c r="F1282" s="46">
        <v>0.049</v>
      </c>
      <c r="G1282" s="45"/>
      <c r="H1282" s="45"/>
      <c r="I1282" s="45"/>
      <c r="J1282" s="45">
        <v>0.003898802384159731</v>
      </c>
      <c r="K1282" s="45"/>
      <c r="L1282" s="45"/>
      <c r="M1282" s="45"/>
      <c r="N1282" s="45">
        <v>0.012708383310881881</v>
      </c>
      <c r="O1282" s="45"/>
      <c r="P1282" s="45"/>
      <c r="Q1282" s="45"/>
      <c r="R1282" s="45">
        <v>391.2088723219723</v>
      </c>
      <c r="S1282" s="45"/>
      <c r="T1282" s="45"/>
      <c r="U1282" s="45"/>
      <c r="V1282" s="45"/>
      <c r="W1282" s="45"/>
      <c r="X1282" s="45"/>
      <c r="Y1282" s="45"/>
      <c r="Z1282" s="45"/>
      <c r="AA1282" s="45"/>
      <c r="AB1282" s="45"/>
      <c r="AC1282" s="45"/>
    </row>
    <row r="1283" ht="15.75" customHeight="1">
      <c r="A1283" s="45">
        <v>3963.315728276446</v>
      </c>
      <c r="B1283" s="45"/>
      <c r="C1283" s="45"/>
      <c r="D1283" s="46"/>
      <c r="E1283" s="46"/>
      <c r="F1283" s="46">
        <v>0.05</v>
      </c>
      <c r="G1283" s="45"/>
      <c r="H1283" s="45"/>
      <c r="I1283" s="45"/>
      <c r="J1283" s="45">
        <v>0.00417579317052888</v>
      </c>
      <c r="K1283" s="45"/>
      <c r="L1283" s="45"/>
      <c r="M1283" s="45"/>
      <c r="N1283" s="45">
        <v>0.0139923225993273</v>
      </c>
      <c r="O1283" s="45"/>
      <c r="P1283" s="45"/>
      <c r="Q1283" s="45"/>
      <c r="R1283" s="45">
        <v>524.2016320045144</v>
      </c>
      <c r="S1283" s="45"/>
      <c r="T1283" s="45"/>
      <c r="U1283" s="45"/>
      <c r="V1283" s="45"/>
      <c r="W1283" s="45"/>
      <c r="X1283" s="45"/>
      <c r="Y1283" s="45"/>
      <c r="Z1283" s="45"/>
      <c r="AA1283" s="45"/>
      <c r="AB1283" s="45"/>
      <c r="AC1283" s="45"/>
    </row>
    <row r="1284" ht="15.75" customHeight="1">
      <c r="A1284" s="45">
        <v>3991.2532274666587</v>
      </c>
      <c r="B1284" s="45"/>
      <c r="C1284" s="45"/>
      <c r="D1284" s="46"/>
      <c r="E1284" s="46"/>
      <c r="F1284" s="46">
        <v>0.065</v>
      </c>
      <c r="G1284" s="45"/>
      <c r="H1284" s="45"/>
      <c r="I1284" s="45"/>
      <c r="J1284" s="45">
        <v>0.003851776710326103</v>
      </c>
      <c r="K1284" s="45"/>
      <c r="L1284" s="45"/>
      <c r="M1284" s="45"/>
      <c r="N1284" s="45">
        <v>0.012516036638123937</v>
      </c>
      <c r="O1284" s="45"/>
      <c r="P1284" s="45"/>
      <c r="Q1284" s="45"/>
      <c r="R1284" s="45">
        <v>599.6956768207178</v>
      </c>
      <c r="S1284" s="45"/>
      <c r="T1284" s="45"/>
      <c r="U1284" s="45"/>
      <c r="V1284" s="45"/>
      <c r="W1284" s="45"/>
      <c r="X1284" s="45"/>
      <c r="Y1284" s="45"/>
      <c r="Z1284" s="45"/>
      <c r="AA1284" s="45"/>
      <c r="AB1284" s="45"/>
      <c r="AC1284" s="45"/>
    </row>
    <row r="1285" ht="15.75" customHeight="1">
      <c r="A1285" s="45">
        <v>4036.4687208789237</v>
      </c>
      <c r="B1285" s="45"/>
      <c r="C1285" s="45"/>
      <c r="D1285" s="46"/>
      <c r="E1285" s="46"/>
      <c r="F1285" s="46">
        <v>0.085</v>
      </c>
      <c r="G1285" s="45"/>
      <c r="H1285" s="45"/>
      <c r="I1285" s="45"/>
      <c r="J1285" s="45">
        <v>0.0035248188229662926</v>
      </c>
      <c r="K1285" s="45"/>
      <c r="L1285" s="45"/>
      <c r="M1285" s="45"/>
      <c r="N1285" s="45">
        <v>0.011170527040064618</v>
      </c>
      <c r="O1285" s="45"/>
      <c r="P1285" s="45"/>
      <c r="Q1285" s="45"/>
      <c r="R1285" s="45">
        <v>702.2713504700506</v>
      </c>
      <c r="S1285" s="45"/>
      <c r="T1285" s="45"/>
      <c r="U1285" s="45"/>
      <c r="V1285" s="45"/>
      <c r="W1285" s="45"/>
      <c r="X1285" s="45"/>
      <c r="Y1285" s="45"/>
      <c r="Z1285" s="45"/>
      <c r="AA1285" s="45"/>
      <c r="AB1285" s="45"/>
      <c r="AC1285" s="45"/>
    </row>
    <row r="1286" ht="15.75" customHeight="1">
      <c r="A1286" s="45">
        <v>4045.377522920312</v>
      </c>
      <c r="B1286" s="45"/>
      <c r="C1286" s="45"/>
      <c r="D1286" s="46"/>
      <c r="E1286" s="46"/>
      <c r="F1286" s="46">
        <v>0.094</v>
      </c>
      <c r="G1286" s="45"/>
      <c r="H1286" s="45"/>
      <c r="I1286" s="45"/>
      <c r="J1286" s="45">
        <v>0.003887554654687283</v>
      </c>
      <c r="K1286" s="45"/>
      <c r="L1286" s="45"/>
      <c r="M1286" s="45"/>
      <c r="N1286" s="45">
        <v>0.01277767578483569</v>
      </c>
      <c r="O1286" s="45"/>
      <c r="P1286" s="45"/>
      <c r="Q1286" s="45"/>
      <c r="R1286" s="45">
        <v>521.5377871361505</v>
      </c>
      <c r="S1286" s="45"/>
      <c r="T1286" s="45"/>
      <c r="U1286" s="45"/>
      <c r="V1286" s="45"/>
      <c r="W1286" s="45"/>
      <c r="X1286" s="45"/>
      <c r="Y1286" s="45"/>
      <c r="Z1286" s="45"/>
      <c r="AA1286" s="45"/>
      <c r="AB1286" s="45"/>
      <c r="AC1286" s="45"/>
    </row>
    <row r="1287" ht="15.75" customHeight="1">
      <c r="A1287" s="45">
        <v>4058.1794280778836</v>
      </c>
      <c r="B1287" s="45"/>
      <c r="C1287" s="45"/>
      <c r="D1287" s="46"/>
      <c r="E1287" s="46"/>
      <c r="F1287" s="46">
        <v>0.078</v>
      </c>
      <c r="G1287" s="45"/>
      <c r="H1287" s="45"/>
      <c r="I1287" s="45"/>
      <c r="J1287" s="45">
        <v>0.0037837736345030888</v>
      </c>
      <c r="K1287" s="45"/>
      <c r="L1287" s="45"/>
      <c r="M1287" s="45"/>
      <c r="N1287" s="45">
        <v>0.012159447229576221</v>
      </c>
      <c r="O1287" s="45"/>
      <c r="P1287" s="45"/>
      <c r="Q1287" s="45"/>
      <c r="R1287" s="45">
        <v>543.0068157494508</v>
      </c>
      <c r="S1287" s="45"/>
      <c r="T1287" s="45"/>
      <c r="U1287" s="45"/>
      <c r="V1287" s="45"/>
      <c r="W1287" s="45"/>
      <c r="X1287" s="45"/>
      <c r="Y1287" s="45"/>
      <c r="Z1287" s="45"/>
      <c r="AA1287" s="45"/>
      <c r="AB1287" s="45"/>
      <c r="AC1287" s="45"/>
    </row>
    <row r="1288" ht="15.75" customHeight="1">
      <c r="A1288" s="45">
        <v>4078.7554079697825</v>
      </c>
      <c r="B1288" s="45"/>
      <c r="C1288" s="45"/>
      <c r="D1288" s="46"/>
      <c r="E1288" s="46"/>
      <c r="F1288" s="46">
        <v>0.061</v>
      </c>
      <c r="G1288" s="45"/>
      <c r="H1288" s="45"/>
      <c r="I1288" s="45"/>
      <c r="J1288" s="45"/>
      <c r="K1288" s="45"/>
      <c r="L1288" s="45"/>
      <c r="M1288" s="45"/>
      <c r="N1288" s="45"/>
      <c r="O1288" s="45"/>
      <c r="P1288" s="45"/>
      <c r="Q1288" s="45"/>
      <c r="R1288" s="45">
        <v>707.377137480517</v>
      </c>
      <c r="S1288" s="45"/>
      <c r="T1288" s="45"/>
      <c r="U1288" s="45"/>
      <c r="V1288" s="45"/>
      <c r="W1288" s="45"/>
      <c r="X1288" s="45"/>
      <c r="Y1288" s="45"/>
      <c r="Z1288" s="45"/>
      <c r="AA1288" s="45"/>
      <c r="AB1288" s="45"/>
      <c r="AC1288" s="45"/>
    </row>
    <row r="1289" ht="15.75" customHeight="1">
      <c r="A1289" s="45">
        <v>4104.747803045398</v>
      </c>
      <c r="B1289" s="45"/>
      <c r="C1289" s="45"/>
      <c r="D1289" s="46"/>
      <c r="E1289" s="46"/>
      <c r="F1289" s="46">
        <v>0.057</v>
      </c>
      <c r="G1289" s="45"/>
      <c r="H1289" s="45"/>
      <c r="I1289" s="45"/>
      <c r="J1289" s="45"/>
      <c r="K1289" s="45"/>
      <c r="L1289" s="45"/>
      <c r="M1289" s="45"/>
      <c r="N1289" s="45"/>
      <c r="O1289" s="45"/>
      <c r="P1289" s="45"/>
      <c r="Q1289" s="45"/>
      <c r="R1289" s="45">
        <v>723.0101372360787</v>
      </c>
      <c r="S1289" s="45"/>
      <c r="T1289" s="45"/>
      <c r="U1289" s="45"/>
      <c r="V1289" s="45"/>
      <c r="W1289" s="45"/>
      <c r="X1289" s="45"/>
      <c r="Y1289" s="45"/>
      <c r="Z1289" s="45"/>
      <c r="AA1289" s="45"/>
      <c r="AB1289" s="45"/>
      <c r="AC1289" s="45"/>
    </row>
    <row r="1290" ht="15.75" customHeight="1">
      <c r="A1290" s="45">
        <v>119394.52797315609</v>
      </c>
      <c r="B1290" s="45"/>
      <c r="C1290" s="45"/>
      <c r="D1290" s="46"/>
      <c r="E1290" s="46"/>
      <c r="F1290" s="46"/>
      <c r="G1290" s="45"/>
      <c r="H1290" s="45"/>
      <c r="I1290" s="45"/>
      <c r="J1290" s="45"/>
      <c r="K1290" s="45"/>
      <c r="L1290" s="45"/>
      <c r="M1290" s="45"/>
      <c r="N1290" s="45"/>
      <c r="O1290" s="45"/>
      <c r="P1290" s="45"/>
      <c r="Q1290" s="45"/>
      <c r="R1290" s="45"/>
      <c r="S1290" s="45"/>
      <c r="T1290" s="45"/>
      <c r="U1290" s="45"/>
      <c r="V1290" s="45"/>
      <c r="W1290" s="45"/>
      <c r="X1290" s="45"/>
      <c r="Y1290" s="45"/>
      <c r="Z1290" s="45"/>
      <c r="AA1290" s="45"/>
      <c r="AB1290" s="45"/>
      <c r="AC1290" s="45"/>
    </row>
    <row r="1291" ht="15.75" customHeight="1">
      <c r="A1291" s="45">
        <v>117907.70940914395</v>
      </c>
      <c r="B1291" s="45"/>
      <c r="C1291" s="45"/>
      <c r="D1291" s="46"/>
      <c r="E1291" s="46"/>
      <c r="F1291" s="46"/>
      <c r="G1291" s="45"/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  <c r="Y1291" s="45"/>
      <c r="Z1291" s="45"/>
      <c r="AA1291" s="45"/>
      <c r="AB1291" s="45"/>
      <c r="AC1291" s="45"/>
    </row>
    <row r="1292" ht="15.75" customHeight="1">
      <c r="A1292" s="45">
        <v>117247.81562689786</v>
      </c>
      <c r="B1292" s="45"/>
      <c r="C1292" s="45"/>
      <c r="D1292" s="46"/>
      <c r="E1292" s="46"/>
      <c r="F1292" s="46"/>
      <c r="G1292" s="45"/>
      <c r="H1292" s="45"/>
      <c r="I1292" s="45"/>
      <c r="J1292" s="45"/>
      <c r="K1292" s="45"/>
      <c r="L1292" s="45"/>
      <c r="M1292" s="45"/>
      <c r="N1292" s="45">
        <v>0.014889740528994158</v>
      </c>
      <c r="O1292" s="45"/>
      <c r="P1292" s="45"/>
      <c r="Q1292" s="45"/>
      <c r="R1292" s="45"/>
      <c r="S1292" s="45"/>
      <c r="T1292" s="45"/>
      <c r="U1292" s="45"/>
      <c r="V1292" s="45"/>
      <c r="W1292" s="45"/>
      <c r="X1292" s="45"/>
      <c r="Y1292" s="45"/>
      <c r="Z1292" s="45"/>
      <c r="AA1292" s="45"/>
      <c r="AB1292" s="45"/>
      <c r="AC1292" s="45"/>
    </row>
    <row r="1293" ht="15.75" customHeight="1">
      <c r="A1293" s="45">
        <v>115945.40415666142</v>
      </c>
      <c r="B1293" s="45"/>
      <c r="C1293" s="45"/>
      <c r="D1293" s="46"/>
      <c r="E1293" s="46"/>
      <c r="F1293" s="46"/>
      <c r="G1293" s="45"/>
      <c r="H1293" s="45"/>
      <c r="I1293" s="45"/>
      <c r="J1293" s="45"/>
      <c r="K1293" s="45"/>
      <c r="L1293" s="45"/>
      <c r="M1293" s="45"/>
      <c r="N1293" s="45">
        <v>0.013807236896580276</v>
      </c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  <c r="Y1293" s="45"/>
      <c r="Z1293" s="45"/>
      <c r="AA1293" s="45"/>
      <c r="AB1293" s="45"/>
      <c r="AC1293" s="45"/>
    </row>
    <row r="1294" ht="15.75" customHeight="1">
      <c r="A1294" s="45">
        <v>114998.08031651018</v>
      </c>
      <c r="B1294" s="45"/>
      <c r="C1294" s="45"/>
      <c r="D1294" s="46"/>
      <c r="E1294" s="46"/>
      <c r="F1294" s="46"/>
      <c r="G1294" s="45"/>
      <c r="H1294" s="45"/>
      <c r="I1294" s="45"/>
      <c r="J1294" s="45"/>
      <c r="K1294" s="45"/>
      <c r="L1294" s="45"/>
      <c r="M1294" s="45"/>
      <c r="N1294" s="45">
        <v>0.01473904308966422</v>
      </c>
      <c r="O1294" s="45"/>
      <c r="P1294" s="45"/>
      <c r="Q1294" s="45"/>
      <c r="R1294" s="45"/>
      <c r="S1294" s="45"/>
      <c r="T1294" s="45"/>
      <c r="U1294" s="45"/>
      <c r="V1294" s="45"/>
      <c r="W1294" s="45"/>
      <c r="X1294" s="45"/>
      <c r="Y1294" s="45"/>
      <c r="Z1294" s="45"/>
      <c r="AA1294" s="45"/>
      <c r="AB1294" s="45"/>
      <c r="AC1294" s="45"/>
    </row>
    <row r="1295" ht="15.75" customHeight="1">
      <c r="A1295" s="45">
        <v>114339.21740545599</v>
      </c>
      <c r="B1295" s="45"/>
      <c r="C1295" s="45"/>
      <c r="D1295" s="46"/>
      <c r="E1295" s="46"/>
      <c r="F1295" s="46"/>
      <c r="G1295" s="45"/>
      <c r="H1295" s="45"/>
      <c r="I1295" s="45"/>
      <c r="J1295" s="45"/>
      <c r="K1295" s="45"/>
      <c r="L1295" s="45"/>
      <c r="M1295" s="45"/>
      <c r="N1295" s="45">
        <v>0.016193014219744898</v>
      </c>
      <c r="O1295" s="45"/>
      <c r="P1295" s="45"/>
      <c r="Q1295" s="45"/>
      <c r="R1295" s="45"/>
      <c r="S1295" s="45"/>
      <c r="T1295" s="45"/>
      <c r="U1295" s="45"/>
      <c r="V1295" s="45"/>
      <c r="W1295" s="45"/>
      <c r="X1295" s="45"/>
      <c r="Y1295" s="45"/>
      <c r="Z1295" s="45"/>
      <c r="AA1295" s="45"/>
      <c r="AB1295" s="45"/>
      <c r="AC1295" s="45"/>
    </row>
    <row r="1296" ht="15.75" customHeight="1">
      <c r="A1296" s="45">
        <v>113798.45201764682</v>
      </c>
      <c r="B1296" s="45"/>
      <c r="C1296" s="45"/>
      <c r="D1296" s="46"/>
      <c r="E1296" s="46"/>
      <c r="F1296" s="46"/>
      <c r="G1296" s="45"/>
      <c r="H1296" s="45"/>
      <c r="I1296" s="45"/>
      <c r="J1296" s="45"/>
      <c r="K1296" s="45"/>
      <c r="L1296" s="45"/>
      <c r="M1296" s="45"/>
      <c r="N1296" s="45">
        <v>0.015663577123892013</v>
      </c>
      <c r="O1296" s="45"/>
      <c r="P1296" s="45"/>
      <c r="Q1296" s="45"/>
      <c r="R1296" s="45"/>
      <c r="S1296" s="45"/>
      <c r="T1296" s="45"/>
      <c r="U1296" s="45"/>
      <c r="V1296" s="45"/>
      <c r="W1296" s="45"/>
      <c r="X1296" s="45"/>
      <c r="Y1296" s="45"/>
      <c r="Z1296" s="45"/>
      <c r="AA1296" s="45"/>
      <c r="AB1296" s="45"/>
      <c r="AC1296" s="45"/>
    </row>
    <row r="1297" ht="15.75" customHeight="1">
      <c r="A1297" s="45">
        <v>113508.67839124995</v>
      </c>
      <c r="B1297" s="45"/>
      <c r="C1297" s="45"/>
      <c r="D1297" s="46"/>
      <c r="E1297" s="46"/>
      <c r="F1297" s="46"/>
      <c r="G1297" s="45"/>
      <c r="H1297" s="45"/>
      <c r="I1297" s="45"/>
      <c r="J1297" s="45"/>
      <c r="K1297" s="45"/>
      <c r="L1297" s="45"/>
      <c r="M1297" s="45"/>
      <c r="N1297" s="45">
        <v>0.015457884328207612</v>
      </c>
      <c r="O1297" s="45"/>
      <c r="P1297" s="45"/>
      <c r="Q1297" s="45"/>
      <c r="R1297" s="45"/>
      <c r="S1297" s="45"/>
      <c r="T1297" s="45"/>
      <c r="U1297" s="45"/>
      <c r="V1297" s="45"/>
      <c r="W1297" s="45"/>
      <c r="X1297" s="45"/>
      <c r="Y1297" s="45"/>
      <c r="Z1297" s="45"/>
      <c r="AA1297" s="45"/>
      <c r="AB1297" s="45"/>
      <c r="AC1297" s="45"/>
    </row>
    <row r="1298" ht="15.75" customHeight="1">
      <c r="A1298" s="45">
        <v>113463.39866131732</v>
      </c>
      <c r="B1298" s="45"/>
      <c r="C1298" s="45"/>
      <c r="D1298" s="46"/>
      <c r="E1298" s="46"/>
      <c r="F1298" s="46"/>
      <c r="G1298" s="45"/>
      <c r="H1298" s="45"/>
      <c r="I1298" s="45"/>
      <c r="J1298" s="45"/>
      <c r="K1298" s="45"/>
      <c r="L1298" s="45"/>
      <c r="M1298" s="45"/>
      <c r="N1298" s="45">
        <v>0.015382754379952016</v>
      </c>
      <c r="O1298" s="45"/>
      <c r="P1298" s="45"/>
      <c r="Q1298" s="45"/>
      <c r="R1298" s="45"/>
      <c r="S1298" s="45"/>
      <c r="T1298" s="45"/>
      <c r="U1298" s="45"/>
      <c r="V1298" s="45"/>
      <c r="W1298" s="45"/>
      <c r="X1298" s="45"/>
      <c r="Y1298" s="45"/>
      <c r="Z1298" s="45"/>
      <c r="AA1298" s="45"/>
      <c r="AB1298" s="45"/>
      <c r="AC1298" s="45"/>
    </row>
    <row r="1299" ht="15.75" customHeight="1">
      <c r="A1299" s="45">
        <v>113753.6004032258</v>
      </c>
      <c r="B1299" s="45"/>
      <c r="C1299" s="45"/>
      <c r="D1299" s="46"/>
      <c r="E1299" s="46"/>
      <c r="F1299" s="46"/>
      <c r="G1299" s="45"/>
      <c r="H1299" s="45"/>
      <c r="I1299" s="45"/>
      <c r="J1299" s="45"/>
      <c r="K1299" s="45"/>
      <c r="L1299" s="45"/>
      <c r="M1299" s="45"/>
      <c r="N1299" s="45">
        <v>0.015665322580645163</v>
      </c>
      <c r="O1299" s="45"/>
      <c r="P1299" s="45"/>
      <c r="Q1299" s="45"/>
      <c r="R1299" s="45"/>
      <c r="S1299" s="45"/>
      <c r="T1299" s="45"/>
      <c r="U1299" s="45"/>
      <c r="V1299" s="45"/>
      <c r="W1299" s="45"/>
      <c r="X1299" s="45"/>
      <c r="Y1299" s="45"/>
      <c r="Z1299" s="45"/>
      <c r="AA1299" s="45"/>
      <c r="AB1299" s="45"/>
      <c r="AC1299" s="45"/>
    </row>
    <row r="1300" ht="15.75" customHeight="1">
      <c r="A1300" s="45">
        <v>113824.35372420886</v>
      </c>
      <c r="B1300" s="45"/>
      <c r="C1300" s="45"/>
      <c r="D1300" s="46"/>
      <c r="E1300" s="46"/>
      <c r="F1300" s="46"/>
      <c r="G1300" s="45"/>
      <c r="H1300" s="45"/>
      <c r="I1300" s="45"/>
      <c r="J1300" s="45"/>
      <c r="K1300" s="45"/>
      <c r="L1300" s="45"/>
      <c r="M1300" s="45"/>
      <c r="N1300" s="45">
        <v>0.015449466529517356</v>
      </c>
      <c r="O1300" s="45"/>
      <c r="P1300" s="45"/>
      <c r="Q1300" s="45"/>
      <c r="R1300" s="45"/>
      <c r="S1300" s="45"/>
      <c r="T1300" s="45"/>
      <c r="U1300" s="45"/>
      <c r="V1300" s="45"/>
      <c r="W1300" s="45"/>
      <c r="X1300" s="45"/>
      <c r="Y1300" s="45"/>
      <c r="Z1300" s="45"/>
      <c r="AA1300" s="45"/>
      <c r="AB1300" s="45"/>
      <c r="AC1300" s="45"/>
    </row>
    <row r="1301" ht="15.75" customHeight="1">
      <c r="A1301" s="45">
        <v>114045.89554196686</v>
      </c>
      <c r="B1301" s="45"/>
      <c r="C1301" s="45"/>
      <c r="D1301" s="46"/>
      <c r="E1301" s="46"/>
      <c r="F1301" s="46"/>
      <c r="G1301" s="45"/>
      <c r="H1301" s="45"/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5"/>
      <c r="Y1301" s="45"/>
      <c r="Z1301" s="45"/>
      <c r="AA1301" s="45"/>
      <c r="AB1301" s="45"/>
      <c r="AC1301" s="45"/>
    </row>
    <row r="1302" ht="15.75" customHeight="1">
      <c r="A1302" s="45">
        <v>114174.54615602149</v>
      </c>
      <c r="B1302" s="45"/>
      <c r="C1302" s="45"/>
      <c r="D1302" s="46"/>
      <c r="E1302" s="46"/>
      <c r="F1302" s="46"/>
      <c r="G1302" s="45"/>
      <c r="H1302" s="45"/>
      <c r="I1302" s="45"/>
      <c r="J1302" s="45"/>
      <c r="K1302" s="45"/>
      <c r="L1302" s="45"/>
      <c r="M1302" s="45"/>
      <c r="N1302" s="45"/>
      <c r="O1302" s="45"/>
      <c r="P1302" s="45"/>
      <c r="Q1302" s="45"/>
      <c r="R1302" s="45"/>
      <c r="S1302" s="45"/>
      <c r="T1302" s="45"/>
      <c r="U1302" s="45"/>
      <c r="V1302" s="45"/>
      <c r="W1302" s="45"/>
      <c r="X1302" s="45"/>
      <c r="Y1302" s="45"/>
      <c r="Z1302" s="45"/>
      <c r="AA1302" s="45"/>
      <c r="AB1302" s="45"/>
      <c r="AC1302" s="45"/>
    </row>
    <row r="1303" ht="15.75" customHeight="1">
      <c r="A1303" s="45">
        <v>1121.7433453711008</v>
      </c>
      <c r="B1303" s="45"/>
      <c r="C1303" s="45"/>
      <c r="D1303" s="46"/>
      <c r="E1303" s="46"/>
      <c r="F1303" s="46">
        <v>0.056</v>
      </c>
      <c r="G1303" s="45"/>
      <c r="H1303" s="45"/>
      <c r="I1303" s="45"/>
      <c r="J1303" s="45">
        <v>0.006467088172057968</v>
      </c>
      <c r="K1303" s="45"/>
      <c r="L1303" s="45"/>
      <c r="M1303" s="45"/>
      <c r="N1303" s="45"/>
      <c r="O1303" s="45"/>
      <c r="P1303" s="45"/>
      <c r="Q1303" s="45"/>
      <c r="R1303" s="45">
        <v>442.9882951016854</v>
      </c>
      <c r="S1303" s="45"/>
      <c r="T1303" s="45"/>
      <c r="U1303" s="45"/>
      <c r="V1303" s="45"/>
      <c r="W1303" s="45"/>
      <c r="X1303" s="45"/>
      <c r="Y1303" s="45"/>
      <c r="Z1303" s="45"/>
      <c r="AA1303" s="45"/>
      <c r="AB1303" s="45"/>
      <c r="AC1303" s="45"/>
    </row>
    <row r="1304" ht="15.75" customHeight="1">
      <c r="A1304" s="45">
        <v>1120.1995162690573</v>
      </c>
      <c r="B1304" s="45"/>
      <c r="C1304" s="45"/>
      <c r="D1304" s="46"/>
      <c r="E1304" s="46"/>
      <c r="F1304" s="46">
        <v>0.058</v>
      </c>
      <c r="G1304" s="45"/>
      <c r="H1304" s="45"/>
      <c r="I1304" s="45"/>
      <c r="J1304" s="45">
        <v>0.006697946495070941</v>
      </c>
      <c r="K1304" s="45"/>
      <c r="L1304" s="45"/>
      <c r="M1304" s="45"/>
      <c r="N1304" s="45"/>
      <c r="O1304" s="45"/>
      <c r="P1304" s="45"/>
      <c r="Q1304" s="45"/>
      <c r="R1304" s="45">
        <v>470.7008932908353</v>
      </c>
      <c r="S1304" s="45"/>
      <c r="T1304" s="45"/>
      <c r="U1304" s="45"/>
      <c r="V1304" s="45"/>
      <c r="W1304" s="45"/>
      <c r="X1304" s="45"/>
      <c r="Y1304" s="45"/>
      <c r="Z1304" s="45"/>
      <c r="AA1304" s="45"/>
      <c r="AB1304" s="45"/>
      <c r="AC1304" s="45"/>
    </row>
    <row r="1305" ht="15.75" customHeight="1">
      <c r="A1305" s="45">
        <v>1121.5792726144186</v>
      </c>
      <c r="B1305" s="45"/>
      <c r="C1305" s="45"/>
      <c r="D1305" s="46"/>
      <c r="E1305" s="46"/>
      <c r="F1305" s="46">
        <v>0.048</v>
      </c>
      <c r="G1305" s="45"/>
      <c r="H1305" s="45"/>
      <c r="I1305" s="45"/>
      <c r="J1305" s="45">
        <v>0.007004771374368871</v>
      </c>
      <c r="K1305" s="45"/>
      <c r="L1305" s="45"/>
      <c r="M1305" s="45"/>
      <c r="N1305" s="45">
        <v>0.011891709376498626</v>
      </c>
      <c r="O1305" s="45"/>
      <c r="P1305" s="45"/>
      <c r="Q1305" s="45"/>
      <c r="R1305" s="45">
        <v>468.79224273823894</v>
      </c>
      <c r="S1305" s="45"/>
      <c r="T1305" s="45"/>
      <c r="U1305" s="45"/>
      <c r="V1305" s="45"/>
      <c r="W1305" s="45"/>
      <c r="X1305" s="45"/>
      <c r="Y1305" s="45"/>
      <c r="Z1305" s="45"/>
      <c r="AA1305" s="45"/>
      <c r="AB1305" s="45"/>
      <c r="AC1305" s="45"/>
    </row>
    <row r="1306" ht="15.75" customHeight="1">
      <c r="A1306" s="45">
        <v>1120.3698480380065</v>
      </c>
      <c r="B1306" s="45"/>
      <c r="C1306" s="45"/>
      <c r="D1306" s="46"/>
      <c r="E1306" s="46"/>
      <c r="F1306" s="46">
        <v>0.041</v>
      </c>
      <c r="G1306" s="45"/>
      <c r="H1306" s="45"/>
      <c r="I1306" s="45"/>
      <c r="J1306" s="45">
        <v>0.006379994375614568</v>
      </c>
      <c r="K1306" s="45"/>
      <c r="L1306" s="45"/>
      <c r="M1306" s="45"/>
      <c r="N1306" s="45">
        <v>0.01019909020002632</v>
      </c>
      <c r="O1306" s="45"/>
      <c r="P1306" s="45"/>
      <c r="Q1306" s="45"/>
      <c r="R1306" s="45">
        <v>566.6587505807581</v>
      </c>
      <c r="S1306" s="45"/>
      <c r="T1306" s="45"/>
      <c r="U1306" s="45"/>
      <c r="V1306" s="45"/>
      <c r="W1306" s="45"/>
      <c r="X1306" s="45"/>
      <c r="Y1306" s="45"/>
      <c r="Z1306" s="45"/>
      <c r="AA1306" s="45"/>
      <c r="AB1306" s="45"/>
      <c r="AC1306" s="45"/>
    </row>
    <row r="1307" ht="15.75" customHeight="1">
      <c r="A1307" s="45">
        <v>1117.661986254469</v>
      </c>
      <c r="B1307" s="45"/>
      <c r="C1307" s="45"/>
      <c r="D1307" s="46"/>
      <c r="E1307" s="46"/>
      <c r="F1307" s="46">
        <v>0.037</v>
      </c>
      <c r="G1307" s="45"/>
      <c r="H1307" s="45"/>
      <c r="I1307" s="45"/>
      <c r="J1307" s="45">
        <v>0.006748821576642849</v>
      </c>
      <c r="K1307" s="45"/>
      <c r="L1307" s="45"/>
      <c r="M1307" s="45"/>
      <c r="N1307" s="45">
        <v>0.010824624744556989</v>
      </c>
      <c r="O1307" s="45"/>
      <c r="P1307" s="45"/>
      <c r="Q1307" s="45"/>
      <c r="R1307" s="45">
        <v>647.0712899269572</v>
      </c>
      <c r="S1307" s="45"/>
      <c r="T1307" s="45"/>
      <c r="U1307" s="45"/>
      <c r="V1307" s="45"/>
      <c r="W1307" s="45"/>
      <c r="X1307" s="45"/>
      <c r="Y1307" s="45"/>
      <c r="Z1307" s="45"/>
      <c r="AA1307" s="45"/>
      <c r="AB1307" s="45"/>
      <c r="AC1307" s="45"/>
    </row>
    <row r="1308" ht="15.75" customHeight="1">
      <c r="A1308" s="45">
        <v>1114.0988914423222</v>
      </c>
      <c r="B1308" s="45"/>
      <c r="C1308" s="45"/>
      <c r="D1308" s="46"/>
      <c r="E1308" s="46"/>
      <c r="F1308" s="46"/>
      <c r="G1308" s="45"/>
      <c r="H1308" s="45"/>
      <c r="I1308" s="45"/>
      <c r="J1308" s="45">
        <v>0.007075737843912883</v>
      </c>
      <c r="K1308" s="45"/>
      <c r="L1308" s="45"/>
      <c r="M1308" s="45"/>
      <c r="N1308" s="45">
        <v>0.012788748051884678</v>
      </c>
      <c r="O1308" s="45"/>
      <c r="P1308" s="45"/>
      <c r="Q1308" s="45"/>
      <c r="R1308" s="45">
        <v>690.4181700068012</v>
      </c>
      <c r="S1308" s="45"/>
      <c r="T1308" s="45"/>
      <c r="U1308" s="45"/>
      <c r="V1308" s="45"/>
      <c r="W1308" s="45"/>
      <c r="X1308" s="45"/>
      <c r="Y1308" s="45"/>
      <c r="Z1308" s="45"/>
      <c r="AA1308" s="45"/>
      <c r="AB1308" s="45"/>
      <c r="AC1308" s="45"/>
    </row>
    <row r="1309" ht="15.75" customHeight="1">
      <c r="A1309" s="45">
        <v>1117.5514785802773</v>
      </c>
      <c r="B1309" s="45"/>
      <c r="C1309" s="45"/>
      <c r="D1309" s="46"/>
      <c r="E1309" s="46"/>
      <c r="F1309" s="46"/>
      <c r="G1309" s="45"/>
      <c r="H1309" s="45"/>
      <c r="I1309" s="45"/>
      <c r="J1309" s="45">
        <v>0.006988440390804266</v>
      </c>
      <c r="K1309" s="45"/>
      <c r="L1309" s="45"/>
      <c r="M1309" s="45"/>
      <c r="N1309" s="45">
        <v>0.012149400676152448</v>
      </c>
      <c r="O1309" s="45"/>
      <c r="P1309" s="45"/>
      <c r="Q1309" s="45"/>
      <c r="R1309" s="45">
        <v>778.3500573840906</v>
      </c>
      <c r="S1309" s="45"/>
      <c r="T1309" s="45"/>
      <c r="U1309" s="45"/>
      <c r="V1309" s="45"/>
      <c r="W1309" s="45"/>
      <c r="X1309" s="45"/>
      <c r="Y1309" s="45"/>
      <c r="Z1309" s="45"/>
      <c r="AA1309" s="45"/>
      <c r="AB1309" s="45"/>
      <c r="AC1309" s="45"/>
    </row>
    <row r="1310" ht="15.75" customHeight="1">
      <c r="A1310" s="45">
        <v>1114.6455096885447</v>
      </c>
      <c r="B1310" s="45"/>
      <c r="C1310" s="45"/>
      <c r="D1310" s="46"/>
      <c r="E1310" s="46"/>
      <c r="F1310" s="46"/>
      <c r="G1310" s="45"/>
      <c r="H1310" s="45"/>
      <c r="I1310" s="45"/>
      <c r="J1310" s="45">
        <v>0.006478505195964241</v>
      </c>
      <c r="K1310" s="45"/>
      <c r="L1310" s="45"/>
      <c r="M1310" s="45"/>
      <c r="N1310" s="45">
        <v>0.010332556837949447</v>
      </c>
      <c r="O1310" s="45"/>
      <c r="P1310" s="45"/>
      <c r="Q1310" s="45"/>
      <c r="R1310" s="45">
        <v>909.860987157573</v>
      </c>
      <c r="S1310" s="45"/>
      <c r="T1310" s="45"/>
      <c r="U1310" s="45"/>
      <c r="V1310" s="45"/>
      <c r="W1310" s="45"/>
      <c r="X1310" s="45"/>
      <c r="Y1310" s="45"/>
      <c r="Z1310" s="45"/>
      <c r="AA1310" s="45"/>
      <c r="AB1310" s="45"/>
      <c r="AC1310" s="45"/>
    </row>
    <row r="1311" ht="15.75" customHeight="1">
      <c r="A1311" s="45">
        <v>1124.3973388785596</v>
      </c>
      <c r="B1311" s="45"/>
      <c r="C1311" s="45"/>
      <c r="D1311" s="46"/>
      <c r="E1311" s="46"/>
      <c r="F1311" s="46"/>
      <c r="G1311" s="45"/>
      <c r="H1311" s="45"/>
      <c r="I1311" s="45"/>
      <c r="J1311" s="45"/>
      <c r="K1311" s="45"/>
      <c r="L1311" s="45"/>
      <c r="M1311" s="45"/>
      <c r="N1311" s="45"/>
      <c r="O1311" s="45"/>
      <c r="P1311" s="45"/>
      <c r="Q1311" s="45"/>
      <c r="R1311" s="45">
        <v>1049.9870233724214</v>
      </c>
      <c r="S1311" s="45"/>
      <c r="T1311" s="45"/>
      <c r="U1311" s="45"/>
      <c r="V1311" s="45"/>
      <c r="W1311" s="45"/>
      <c r="X1311" s="45"/>
      <c r="Y1311" s="45"/>
      <c r="Z1311" s="45"/>
      <c r="AA1311" s="45"/>
      <c r="AB1311" s="45"/>
      <c r="AC1311" s="45"/>
    </row>
    <row r="1312" ht="15.75" customHeight="1">
      <c r="A1312" s="45">
        <v>1119.6076067393274</v>
      </c>
      <c r="B1312" s="45"/>
      <c r="C1312" s="45"/>
      <c r="D1312" s="46"/>
      <c r="E1312" s="46"/>
      <c r="F1312" s="46"/>
      <c r="G1312" s="45"/>
      <c r="H1312" s="45"/>
      <c r="I1312" s="45"/>
      <c r="J1312" s="45">
        <v>0.006882915882402853</v>
      </c>
      <c r="K1312" s="45"/>
      <c r="L1312" s="45"/>
      <c r="M1312" s="45"/>
      <c r="N1312" s="45">
        <v>0.012903102547336318</v>
      </c>
      <c r="O1312" s="45"/>
      <c r="P1312" s="45"/>
      <c r="Q1312" s="45"/>
      <c r="R1312" s="45">
        <v>978.85863883956</v>
      </c>
      <c r="S1312" s="45"/>
      <c r="T1312" s="45"/>
      <c r="U1312" s="45"/>
      <c r="V1312" s="45"/>
      <c r="W1312" s="45"/>
      <c r="X1312" s="45"/>
      <c r="Y1312" s="45"/>
      <c r="Z1312" s="45"/>
      <c r="AA1312" s="45"/>
      <c r="AB1312" s="45"/>
      <c r="AC1312" s="45"/>
    </row>
    <row r="1313" ht="15.75" customHeight="1">
      <c r="A1313" s="45">
        <v>1115.1227359308134</v>
      </c>
      <c r="B1313" s="45"/>
      <c r="C1313" s="45"/>
      <c r="D1313" s="46"/>
      <c r="E1313" s="46"/>
      <c r="F1313" s="46"/>
      <c r="G1313" s="45"/>
      <c r="H1313" s="45"/>
      <c r="I1313" s="45"/>
      <c r="J1313" s="45">
        <v>0.006960945319270486</v>
      </c>
      <c r="K1313" s="45"/>
      <c r="L1313" s="45"/>
      <c r="M1313" s="45"/>
      <c r="N1313" s="45">
        <v>0.01234246791931613</v>
      </c>
      <c r="O1313" s="45"/>
      <c r="P1313" s="45"/>
      <c r="Q1313" s="45"/>
      <c r="R1313" s="45">
        <v>982.0351153532343</v>
      </c>
      <c r="S1313" s="45"/>
      <c r="T1313" s="45"/>
      <c r="U1313" s="45"/>
      <c r="V1313" s="45"/>
      <c r="W1313" s="45"/>
      <c r="X1313" s="45"/>
      <c r="Y1313" s="45"/>
      <c r="Z1313" s="45"/>
      <c r="AA1313" s="45"/>
      <c r="AB1313" s="45"/>
      <c r="AC1313" s="45"/>
    </row>
    <row r="1314" ht="15.75" customHeight="1">
      <c r="A1314" s="45">
        <v>1110.8958604910813</v>
      </c>
      <c r="B1314" s="45"/>
      <c r="C1314" s="45"/>
      <c r="D1314" s="46"/>
      <c r="E1314" s="46"/>
      <c r="F1314" s="46"/>
      <c r="G1314" s="45"/>
      <c r="H1314" s="45"/>
      <c r="I1314" s="45"/>
      <c r="J1314" s="45"/>
      <c r="K1314" s="45"/>
      <c r="L1314" s="45"/>
      <c r="M1314" s="45"/>
      <c r="N1314" s="45"/>
      <c r="O1314" s="45"/>
      <c r="P1314" s="45"/>
      <c r="Q1314" s="45"/>
      <c r="R1314" s="45">
        <v>1115.1998265863342</v>
      </c>
      <c r="S1314" s="45"/>
      <c r="T1314" s="45"/>
      <c r="U1314" s="45"/>
      <c r="V1314" s="45"/>
      <c r="W1314" s="45"/>
      <c r="X1314" s="45"/>
      <c r="Y1314" s="45"/>
      <c r="Z1314" s="45"/>
      <c r="AA1314" s="45"/>
      <c r="AB1314" s="45"/>
      <c r="AC1314" s="45"/>
    </row>
    <row r="1315" ht="15.75" customHeight="1">
      <c r="A1315" s="45">
        <v>1108.4568642868608</v>
      </c>
      <c r="B1315" s="45"/>
      <c r="C1315" s="45"/>
      <c r="D1315" s="46"/>
      <c r="E1315" s="46"/>
      <c r="F1315" s="46"/>
      <c r="G1315" s="45"/>
      <c r="H1315" s="45"/>
      <c r="I1315" s="45"/>
      <c r="J1315" s="45"/>
      <c r="K1315" s="45"/>
      <c r="L1315" s="45"/>
      <c r="M1315" s="45"/>
      <c r="N1315" s="45"/>
      <c r="O1315" s="45"/>
      <c r="P1315" s="45"/>
      <c r="Q1315" s="45"/>
      <c r="R1315" s="45">
        <v>1078.505961705373</v>
      </c>
      <c r="S1315" s="45"/>
      <c r="T1315" s="45"/>
      <c r="U1315" s="45"/>
      <c r="V1315" s="45"/>
      <c r="W1315" s="45"/>
      <c r="X1315" s="45"/>
      <c r="Y1315" s="45"/>
      <c r="Z1315" s="45"/>
      <c r="AA1315" s="45"/>
      <c r="AB1315" s="45"/>
      <c r="AC1315" s="45"/>
    </row>
    <row r="1316" ht="15.75" customHeight="1">
      <c r="A1316" s="45">
        <v>98.62020985779314</v>
      </c>
      <c r="B1316" s="45"/>
      <c r="C1316" s="45"/>
      <c r="D1316" s="46"/>
      <c r="E1316" s="46"/>
      <c r="F1316" s="46">
        <v>0.067</v>
      </c>
      <c r="G1316" s="45"/>
      <c r="H1316" s="45"/>
      <c r="I1316" s="45"/>
      <c r="J1316" s="45">
        <v>0.0041323531785041915</v>
      </c>
      <c r="K1316" s="45"/>
      <c r="L1316" s="45"/>
      <c r="M1316" s="45"/>
      <c r="N1316" s="45"/>
      <c r="O1316" s="45"/>
      <c r="P1316" s="45"/>
      <c r="Q1316" s="45"/>
      <c r="R1316" s="45">
        <v>438.3933117430551</v>
      </c>
      <c r="S1316" s="45"/>
      <c r="T1316" s="45"/>
      <c r="U1316" s="45"/>
      <c r="V1316" s="45"/>
      <c r="W1316" s="45"/>
      <c r="X1316" s="45"/>
      <c r="Y1316" s="45"/>
      <c r="Z1316" s="45"/>
      <c r="AA1316" s="45"/>
      <c r="AB1316" s="45"/>
      <c r="AC1316" s="45"/>
    </row>
    <row r="1317" ht="15.75" customHeight="1">
      <c r="A1317" s="45">
        <v>98.61957962358036</v>
      </c>
      <c r="B1317" s="45"/>
      <c r="C1317" s="45"/>
      <c r="D1317" s="46"/>
      <c r="E1317" s="46"/>
      <c r="F1317" s="46">
        <v>0.07</v>
      </c>
      <c r="G1317" s="45"/>
      <c r="H1317" s="45"/>
      <c r="I1317" s="45"/>
      <c r="J1317" s="45">
        <v>0.004120674965539075</v>
      </c>
      <c r="K1317" s="45"/>
      <c r="L1317" s="45"/>
      <c r="M1317" s="45"/>
      <c r="N1317" s="45"/>
      <c r="O1317" s="45"/>
      <c r="P1317" s="45"/>
      <c r="Q1317" s="45"/>
      <c r="R1317" s="45">
        <v>435.96583692882774</v>
      </c>
      <c r="S1317" s="45"/>
      <c r="T1317" s="45"/>
      <c r="U1317" s="45"/>
      <c r="V1317" s="45"/>
      <c r="W1317" s="45"/>
      <c r="X1317" s="45"/>
      <c r="Y1317" s="45"/>
      <c r="Z1317" s="45"/>
      <c r="AA1317" s="45"/>
      <c r="AB1317" s="45"/>
      <c r="AC1317" s="45"/>
    </row>
    <row r="1318" ht="15.75" customHeight="1">
      <c r="A1318" s="45">
        <v>97.96908994835853</v>
      </c>
      <c r="B1318" s="45"/>
      <c r="C1318" s="45"/>
      <c r="D1318" s="46"/>
      <c r="E1318" s="46"/>
      <c r="F1318" s="46">
        <v>0.066</v>
      </c>
      <c r="G1318" s="45"/>
      <c r="H1318" s="45"/>
      <c r="I1318" s="45"/>
      <c r="J1318" s="45">
        <v>0.004225620638688635</v>
      </c>
      <c r="K1318" s="45"/>
      <c r="L1318" s="45"/>
      <c r="M1318" s="45"/>
      <c r="N1318" s="45">
        <v>0.0058455359994216485</v>
      </c>
      <c r="O1318" s="45"/>
      <c r="P1318" s="45"/>
      <c r="Q1318" s="45"/>
      <c r="R1318" s="45">
        <v>449.9441283237806</v>
      </c>
      <c r="S1318" s="45"/>
      <c r="T1318" s="45"/>
      <c r="U1318" s="45"/>
      <c r="V1318" s="45"/>
      <c r="W1318" s="45"/>
      <c r="X1318" s="45"/>
      <c r="Y1318" s="45"/>
      <c r="Z1318" s="45"/>
      <c r="AA1318" s="45"/>
      <c r="AB1318" s="45"/>
      <c r="AC1318" s="45"/>
    </row>
    <row r="1319" ht="15.75" customHeight="1">
      <c r="A1319" s="45">
        <v>97.27896053746193</v>
      </c>
      <c r="B1319" s="45"/>
      <c r="C1319" s="45"/>
      <c r="D1319" s="46"/>
      <c r="E1319" s="46"/>
      <c r="F1319" s="46">
        <v>0.066</v>
      </c>
      <c r="G1319" s="45"/>
      <c r="H1319" s="45"/>
      <c r="I1319" s="45"/>
      <c r="J1319" s="45">
        <v>0.004072283502098583</v>
      </c>
      <c r="K1319" s="45"/>
      <c r="L1319" s="45"/>
      <c r="M1319" s="45"/>
      <c r="N1319" s="45">
        <v>0.005734412163629614</v>
      </c>
      <c r="O1319" s="45"/>
      <c r="P1319" s="45"/>
      <c r="Q1319" s="45"/>
      <c r="R1319" s="45">
        <v>524.0472928502168</v>
      </c>
      <c r="S1319" s="45"/>
      <c r="T1319" s="45"/>
      <c r="U1319" s="45"/>
      <c r="V1319" s="45"/>
      <c r="W1319" s="45"/>
      <c r="X1319" s="45"/>
      <c r="Y1319" s="45"/>
      <c r="Z1319" s="45"/>
      <c r="AA1319" s="45"/>
      <c r="AB1319" s="45"/>
      <c r="AC1319" s="45"/>
    </row>
    <row r="1320" ht="15.75" customHeight="1">
      <c r="A1320" s="45">
        <v>96.87880467392802</v>
      </c>
      <c r="B1320" s="45"/>
      <c r="C1320" s="45"/>
      <c r="D1320" s="46"/>
      <c r="E1320" s="46"/>
      <c r="F1320" s="46">
        <v>0.066</v>
      </c>
      <c r="G1320" s="45"/>
      <c r="H1320" s="45"/>
      <c r="I1320" s="45"/>
      <c r="J1320" s="45">
        <v>0.004223190472296782</v>
      </c>
      <c r="K1320" s="45"/>
      <c r="L1320" s="45"/>
      <c r="M1320" s="45"/>
      <c r="N1320" s="45">
        <v>0.005941808571355983</v>
      </c>
      <c r="O1320" s="45"/>
      <c r="P1320" s="45"/>
      <c r="Q1320" s="45"/>
      <c r="R1320" s="45">
        <v>574.6057617412974</v>
      </c>
      <c r="S1320" s="45"/>
      <c r="T1320" s="45"/>
      <c r="U1320" s="45"/>
      <c r="V1320" s="45"/>
      <c r="W1320" s="45"/>
      <c r="X1320" s="45"/>
      <c r="Y1320" s="45"/>
      <c r="Z1320" s="45"/>
      <c r="AA1320" s="45"/>
      <c r="AB1320" s="45"/>
      <c r="AC1320" s="45"/>
    </row>
    <row r="1321" ht="15.75" customHeight="1">
      <c r="A1321" s="45">
        <v>96.28288939485262</v>
      </c>
      <c r="B1321" s="45"/>
      <c r="C1321" s="45"/>
      <c r="D1321" s="46"/>
      <c r="E1321" s="46"/>
      <c r="F1321" s="46"/>
      <c r="G1321" s="45"/>
      <c r="H1321" s="45"/>
      <c r="I1321" s="45"/>
      <c r="J1321" s="45">
        <v>0.004270228401985139</v>
      </c>
      <c r="K1321" s="45"/>
      <c r="L1321" s="45"/>
      <c r="M1321" s="45"/>
      <c r="N1321" s="45">
        <v>0.0061748366625012825</v>
      </c>
      <c r="O1321" s="45"/>
      <c r="P1321" s="45"/>
      <c r="Q1321" s="45"/>
      <c r="R1321" s="45">
        <v>614.3606570102313</v>
      </c>
      <c r="S1321" s="45"/>
      <c r="T1321" s="45"/>
      <c r="U1321" s="45"/>
      <c r="V1321" s="45"/>
      <c r="W1321" s="45"/>
      <c r="X1321" s="45"/>
      <c r="Y1321" s="45"/>
      <c r="Z1321" s="45"/>
      <c r="AA1321" s="45"/>
      <c r="AB1321" s="45"/>
      <c r="AC1321" s="45"/>
    </row>
    <row r="1322" ht="15.75" customHeight="1">
      <c r="A1322" s="45">
        <v>95.68054754965087</v>
      </c>
      <c r="B1322" s="45"/>
      <c r="C1322" s="45"/>
      <c r="D1322" s="46"/>
      <c r="E1322" s="46"/>
      <c r="F1322" s="46"/>
      <c r="G1322" s="45"/>
      <c r="H1322" s="45"/>
      <c r="I1322" s="45"/>
      <c r="J1322" s="45">
        <v>0.004142571340882824</v>
      </c>
      <c r="K1322" s="45"/>
      <c r="L1322" s="45"/>
      <c r="M1322" s="45"/>
      <c r="N1322" s="45">
        <v>0.005908424466512806</v>
      </c>
      <c r="O1322" s="45"/>
      <c r="P1322" s="45"/>
      <c r="Q1322" s="45"/>
      <c r="R1322" s="45">
        <v>618.2372199052234</v>
      </c>
      <c r="S1322" s="45"/>
      <c r="T1322" s="45"/>
      <c r="U1322" s="45"/>
      <c r="V1322" s="45"/>
      <c r="W1322" s="45"/>
      <c r="X1322" s="45"/>
      <c r="Y1322" s="45"/>
      <c r="Z1322" s="45"/>
      <c r="AA1322" s="45"/>
      <c r="AB1322" s="45"/>
      <c r="AC1322" s="45"/>
    </row>
    <row r="1323" ht="15.75" customHeight="1">
      <c r="A1323" s="45">
        <v>95.32182114163449</v>
      </c>
      <c r="B1323" s="45"/>
      <c r="C1323" s="45"/>
      <c r="D1323" s="46"/>
      <c r="E1323" s="46"/>
      <c r="F1323" s="46"/>
      <c r="G1323" s="45"/>
      <c r="H1323" s="45"/>
      <c r="I1323" s="45"/>
      <c r="J1323" s="45">
        <v>0.004228231916692865</v>
      </c>
      <c r="K1323" s="45"/>
      <c r="L1323" s="45"/>
      <c r="M1323" s="45"/>
      <c r="N1323" s="45">
        <v>0.0061249218356669065</v>
      </c>
      <c r="O1323" s="45"/>
      <c r="P1323" s="45"/>
      <c r="Q1323" s="45"/>
      <c r="R1323" s="45">
        <v>719.0618742830706</v>
      </c>
      <c r="S1323" s="45"/>
      <c r="T1323" s="45"/>
      <c r="U1323" s="45"/>
      <c r="V1323" s="45"/>
      <c r="W1323" s="45"/>
      <c r="X1323" s="45"/>
      <c r="Y1323" s="45"/>
      <c r="Z1323" s="45"/>
      <c r="AA1323" s="45"/>
      <c r="AB1323" s="45"/>
      <c r="AC1323" s="45"/>
    </row>
    <row r="1324" ht="15.75" customHeight="1">
      <c r="A1324" s="45">
        <v>94.91725471395168</v>
      </c>
      <c r="B1324" s="45"/>
      <c r="C1324" s="45"/>
      <c r="D1324" s="46"/>
      <c r="E1324" s="46"/>
      <c r="F1324" s="46"/>
      <c r="G1324" s="45"/>
      <c r="H1324" s="45"/>
      <c r="I1324" s="45"/>
      <c r="J1324" s="45"/>
      <c r="K1324" s="45"/>
      <c r="L1324" s="45"/>
      <c r="M1324" s="45"/>
      <c r="N1324" s="45"/>
      <c r="O1324" s="45"/>
      <c r="P1324" s="45"/>
      <c r="Q1324" s="45"/>
      <c r="R1324" s="45">
        <v>777.0723317928749</v>
      </c>
      <c r="S1324" s="45"/>
      <c r="T1324" s="45"/>
      <c r="U1324" s="45"/>
      <c r="V1324" s="45"/>
      <c r="W1324" s="45"/>
      <c r="X1324" s="45"/>
      <c r="Y1324" s="45"/>
      <c r="Z1324" s="45"/>
      <c r="AA1324" s="45"/>
      <c r="AB1324" s="45"/>
      <c r="AC1324" s="45"/>
    </row>
    <row r="1325" ht="15.75" customHeight="1">
      <c r="A1325" s="45">
        <v>94.62701096601188</v>
      </c>
      <c r="B1325" s="45"/>
      <c r="C1325" s="45"/>
      <c r="D1325" s="46"/>
      <c r="E1325" s="46"/>
      <c r="F1325" s="46"/>
      <c r="G1325" s="45"/>
      <c r="H1325" s="45"/>
      <c r="I1325" s="45"/>
      <c r="J1325" s="45">
        <v>0.004109227155293344</v>
      </c>
      <c r="K1325" s="45"/>
      <c r="L1325" s="45"/>
      <c r="M1325" s="45"/>
      <c r="N1325" s="45">
        <v>0.0059903168822934595</v>
      </c>
      <c r="O1325" s="45"/>
      <c r="P1325" s="45"/>
      <c r="Q1325" s="45"/>
      <c r="R1325" s="45">
        <v>707.9433090818264</v>
      </c>
      <c r="S1325" s="45"/>
      <c r="T1325" s="45"/>
      <c r="U1325" s="45"/>
      <c r="V1325" s="45"/>
      <c r="W1325" s="45"/>
      <c r="X1325" s="45"/>
      <c r="Y1325" s="45"/>
      <c r="Z1325" s="45"/>
      <c r="AA1325" s="45"/>
      <c r="AB1325" s="45"/>
      <c r="AC1325" s="45"/>
    </row>
    <row r="1326" ht="15.75" customHeight="1">
      <c r="A1326" s="45">
        <v>94.83080949856283</v>
      </c>
      <c r="B1326" s="45"/>
      <c r="C1326" s="45"/>
      <c r="D1326" s="46"/>
      <c r="E1326" s="46"/>
      <c r="F1326" s="46"/>
      <c r="G1326" s="45"/>
      <c r="H1326" s="45"/>
      <c r="I1326" s="45"/>
      <c r="J1326" s="45">
        <v>0.004103046881370328</v>
      </c>
      <c r="K1326" s="45"/>
      <c r="L1326" s="45"/>
      <c r="M1326" s="45"/>
      <c r="N1326" s="45">
        <v>0.005883782115604318</v>
      </c>
      <c r="O1326" s="45"/>
      <c r="P1326" s="45"/>
      <c r="Q1326" s="45"/>
      <c r="R1326" s="45">
        <v>709.8549620994937</v>
      </c>
      <c r="S1326" s="45"/>
      <c r="T1326" s="45"/>
      <c r="U1326" s="45"/>
      <c r="V1326" s="45"/>
      <c r="W1326" s="45"/>
      <c r="X1326" s="45"/>
      <c r="Y1326" s="45"/>
      <c r="Z1326" s="45"/>
      <c r="AA1326" s="45"/>
      <c r="AB1326" s="45"/>
      <c r="AC1326" s="45"/>
    </row>
    <row r="1327" ht="15.75" customHeight="1">
      <c r="A1327" s="45">
        <v>94.55500770787181</v>
      </c>
      <c r="B1327" s="45"/>
      <c r="C1327" s="45"/>
      <c r="D1327" s="46"/>
      <c r="E1327" s="46"/>
      <c r="F1327" s="46"/>
      <c r="G1327" s="45"/>
      <c r="H1327" s="45"/>
      <c r="I1327" s="45"/>
      <c r="J1327" s="45"/>
      <c r="K1327" s="45"/>
      <c r="L1327" s="45"/>
      <c r="M1327" s="45"/>
      <c r="N1327" s="45"/>
      <c r="O1327" s="45"/>
      <c r="P1327" s="45"/>
      <c r="Q1327" s="45"/>
      <c r="R1327" s="45">
        <v>825.0847810805859</v>
      </c>
      <c r="S1327" s="45"/>
      <c r="T1327" s="45"/>
      <c r="U1327" s="45"/>
      <c r="V1327" s="45"/>
      <c r="W1327" s="45"/>
      <c r="X1327" s="45"/>
      <c r="Y1327" s="45"/>
      <c r="Z1327" s="45"/>
      <c r="AA1327" s="45"/>
      <c r="AB1327" s="45"/>
      <c r="AC1327" s="45"/>
    </row>
    <row r="1328" ht="15.75" customHeight="1">
      <c r="A1328" s="45">
        <v>94.2989090904883</v>
      </c>
      <c r="B1328" s="45"/>
      <c r="C1328" s="45"/>
      <c r="D1328" s="46"/>
      <c r="E1328" s="46"/>
      <c r="F1328" s="46"/>
      <c r="G1328" s="45"/>
      <c r="H1328" s="45"/>
      <c r="I1328" s="45"/>
      <c r="J1328" s="45"/>
      <c r="K1328" s="45"/>
      <c r="L1328" s="45"/>
      <c r="M1328" s="45"/>
      <c r="N1328" s="45"/>
      <c r="O1328" s="45"/>
      <c r="P1328" s="45"/>
      <c r="Q1328" s="45"/>
      <c r="R1328" s="45">
        <v>718.0470144400246</v>
      </c>
      <c r="S1328" s="45"/>
      <c r="T1328" s="45"/>
      <c r="U1328" s="45"/>
      <c r="V1328" s="45"/>
      <c r="W1328" s="45"/>
      <c r="X1328" s="45"/>
      <c r="Y1328" s="45"/>
      <c r="Z1328" s="45"/>
      <c r="AA1328" s="45"/>
      <c r="AB1328" s="45"/>
      <c r="AC1328" s="45"/>
    </row>
    <row r="1329" ht="15.75" customHeight="1">
      <c r="A1329" s="45">
        <v>85.34283081147228</v>
      </c>
      <c r="B1329" s="45"/>
      <c r="C1329" s="45"/>
      <c r="D1329" s="46"/>
      <c r="E1329" s="46"/>
      <c r="F1329" s="46">
        <v>0.096</v>
      </c>
      <c r="G1329" s="45"/>
      <c r="H1329" s="45"/>
      <c r="I1329" s="45"/>
      <c r="J1329" s="45">
        <v>0.0037389047771754775</v>
      </c>
      <c r="K1329" s="45"/>
      <c r="L1329" s="45"/>
      <c r="M1329" s="45"/>
      <c r="N1329" s="45"/>
      <c r="O1329" s="45"/>
      <c r="P1329" s="45"/>
      <c r="Q1329" s="45"/>
      <c r="R1329" s="45">
        <v>700.6440022970993</v>
      </c>
      <c r="S1329" s="45"/>
      <c r="T1329" s="45"/>
      <c r="U1329" s="45"/>
      <c r="V1329" s="45"/>
      <c r="W1329" s="45"/>
      <c r="X1329" s="45"/>
      <c r="Y1329" s="45"/>
      <c r="Z1329" s="45"/>
      <c r="AA1329" s="45"/>
      <c r="AB1329" s="45"/>
      <c r="AC1329" s="45"/>
    </row>
    <row r="1330" ht="15.75" customHeight="1">
      <c r="A1330" s="45">
        <v>85.70253846618562</v>
      </c>
      <c r="B1330" s="45"/>
      <c r="C1330" s="45"/>
      <c r="D1330" s="46"/>
      <c r="E1330" s="46"/>
      <c r="F1330" s="46">
        <v>0.1</v>
      </c>
      <c r="G1330" s="45"/>
      <c r="H1330" s="45"/>
      <c r="I1330" s="45"/>
      <c r="J1330" s="45">
        <v>0.003785917230647144</v>
      </c>
      <c r="K1330" s="45"/>
      <c r="L1330" s="45"/>
      <c r="M1330" s="45"/>
      <c r="N1330" s="45"/>
      <c r="O1330" s="45"/>
      <c r="P1330" s="45"/>
      <c r="Q1330" s="45"/>
      <c r="R1330" s="45">
        <v>686.4487126126709</v>
      </c>
      <c r="S1330" s="45"/>
      <c r="T1330" s="45"/>
      <c r="U1330" s="45"/>
      <c r="V1330" s="45"/>
      <c r="W1330" s="45"/>
      <c r="X1330" s="45"/>
      <c r="Y1330" s="45"/>
      <c r="Z1330" s="45"/>
      <c r="AA1330" s="45"/>
      <c r="AB1330" s="45"/>
      <c r="AC1330" s="45"/>
    </row>
    <row r="1331" ht="15.75" customHeight="1">
      <c r="A1331" s="45">
        <v>86.00487861973964</v>
      </c>
      <c r="B1331" s="45"/>
      <c r="C1331" s="45"/>
      <c r="D1331" s="46"/>
      <c r="E1331" s="46"/>
      <c r="F1331" s="46">
        <v>0.097</v>
      </c>
      <c r="G1331" s="45"/>
      <c r="H1331" s="45"/>
      <c r="I1331" s="45"/>
      <c r="J1331" s="45">
        <v>0.003997757505455761</v>
      </c>
      <c r="K1331" s="45"/>
      <c r="L1331" s="45"/>
      <c r="M1331" s="45"/>
      <c r="N1331" s="45">
        <v>0.009036217717391984</v>
      </c>
      <c r="O1331" s="45"/>
      <c r="P1331" s="45"/>
      <c r="Q1331" s="45"/>
      <c r="R1331" s="45">
        <v>721.2642199375804</v>
      </c>
      <c r="S1331" s="45"/>
      <c r="T1331" s="45"/>
      <c r="U1331" s="45"/>
      <c r="V1331" s="45"/>
      <c r="W1331" s="45"/>
      <c r="X1331" s="45"/>
      <c r="Y1331" s="45"/>
      <c r="Z1331" s="45"/>
      <c r="AA1331" s="45"/>
      <c r="AB1331" s="45"/>
      <c r="AC1331" s="45"/>
    </row>
    <row r="1332" ht="15.75" customHeight="1">
      <c r="A1332" s="45">
        <v>85.97542462894401</v>
      </c>
      <c r="B1332" s="45"/>
      <c r="C1332" s="45"/>
      <c r="D1332" s="46"/>
      <c r="E1332" s="46"/>
      <c r="F1332" s="46"/>
      <c r="G1332" s="45"/>
      <c r="H1332" s="45"/>
      <c r="I1332" s="45"/>
      <c r="J1332" s="45">
        <v>0.0037953853201369574</v>
      </c>
      <c r="K1332" s="45"/>
      <c r="L1332" s="45"/>
      <c r="M1332" s="45"/>
      <c r="N1332" s="45">
        <v>0.008872070159154434</v>
      </c>
      <c r="O1332" s="45"/>
      <c r="P1332" s="45"/>
      <c r="Q1332" s="45"/>
      <c r="R1332" s="45">
        <v>886.9416712902059</v>
      </c>
      <c r="S1332" s="45"/>
      <c r="T1332" s="45"/>
      <c r="U1332" s="45"/>
      <c r="V1332" s="45"/>
      <c r="W1332" s="45"/>
      <c r="X1332" s="45"/>
      <c r="Y1332" s="45"/>
      <c r="Z1332" s="45"/>
      <c r="AA1332" s="45"/>
      <c r="AB1332" s="45"/>
      <c r="AC1332" s="45"/>
    </row>
    <row r="1333" ht="15.75" customHeight="1">
      <c r="A1333" s="45">
        <v>86.11066045649669</v>
      </c>
      <c r="B1333" s="45"/>
      <c r="C1333" s="45"/>
      <c r="D1333" s="46"/>
      <c r="E1333" s="46"/>
      <c r="F1333" s="46"/>
      <c r="G1333" s="45"/>
      <c r="H1333" s="45"/>
      <c r="I1333" s="45"/>
      <c r="J1333" s="45">
        <v>0.004055370420326854</v>
      </c>
      <c r="K1333" s="45"/>
      <c r="L1333" s="45"/>
      <c r="M1333" s="45"/>
      <c r="N1333" s="45">
        <v>0.009493389545284772</v>
      </c>
      <c r="O1333" s="45"/>
      <c r="P1333" s="45"/>
      <c r="Q1333" s="45"/>
      <c r="R1333" s="45">
        <v>977.068034833377</v>
      </c>
      <c r="S1333" s="45"/>
      <c r="T1333" s="45"/>
      <c r="U1333" s="45"/>
      <c r="V1333" s="45"/>
      <c r="W1333" s="45"/>
      <c r="X1333" s="45"/>
      <c r="Y1333" s="45"/>
      <c r="Z1333" s="45"/>
      <c r="AA1333" s="45"/>
      <c r="AB1333" s="45"/>
      <c r="AC1333" s="45"/>
    </row>
    <row r="1334" ht="15.75" customHeight="1">
      <c r="A1334" s="45">
        <v>86.49725819589229</v>
      </c>
      <c r="B1334" s="45"/>
      <c r="C1334" s="45"/>
      <c r="D1334" s="46"/>
      <c r="E1334" s="46"/>
      <c r="F1334" s="46"/>
      <c r="G1334" s="45"/>
      <c r="H1334" s="45"/>
      <c r="I1334" s="45"/>
      <c r="J1334" s="45">
        <v>0.0041309371611698694</v>
      </c>
      <c r="K1334" s="45"/>
      <c r="L1334" s="45"/>
      <c r="M1334" s="45"/>
      <c r="N1334" s="45">
        <v>0.010014572431464355</v>
      </c>
      <c r="O1334" s="45"/>
      <c r="P1334" s="45"/>
      <c r="Q1334" s="45"/>
      <c r="R1334" s="45">
        <v>1028.720681466641</v>
      </c>
      <c r="S1334" s="45"/>
      <c r="T1334" s="45"/>
      <c r="U1334" s="45"/>
      <c r="V1334" s="45"/>
      <c r="W1334" s="45"/>
      <c r="X1334" s="45"/>
      <c r="Y1334" s="45"/>
      <c r="Z1334" s="45"/>
      <c r="AA1334" s="45"/>
      <c r="AB1334" s="45"/>
      <c r="AC1334" s="45"/>
    </row>
    <row r="1335" ht="15.75" customHeight="1">
      <c r="A1335" s="45">
        <v>86.74073631795572</v>
      </c>
      <c r="B1335" s="45"/>
      <c r="C1335" s="45"/>
      <c r="D1335" s="46"/>
      <c r="E1335" s="46"/>
      <c r="F1335" s="46"/>
      <c r="G1335" s="45"/>
      <c r="H1335" s="45"/>
      <c r="I1335" s="45"/>
      <c r="J1335" s="45">
        <v>0.004014727461371211</v>
      </c>
      <c r="K1335" s="45"/>
      <c r="L1335" s="45"/>
      <c r="M1335" s="45"/>
      <c r="N1335" s="45">
        <v>0.009517477270294152</v>
      </c>
      <c r="O1335" s="45"/>
      <c r="P1335" s="45"/>
      <c r="Q1335" s="45"/>
      <c r="R1335" s="45">
        <v>1043.672056228788</v>
      </c>
      <c r="S1335" s="45"/>
      <c r="T1335" s="45"/>
      <c r="U1335" s="45"/>
      <c r="V1335" s="45"/>
      <c r="W1335" s="45"/>
      <c r="X1335" s="45"/>
      <c r="Y1335" s="45"/>
      <c r="Z1335" s="45"/>
      <c r="AA1335" s="45"/>
      <c r="AB1335" s="45"/>
      <c r="AC1335" s="45"/>
    </row>
    <row r="1336" ht="15.75" customHeight="1">
      <c r="A1336" s="45">
        <v>87.25479720924122</v>
      </c>
      <c r="B1336" s="45"/>
      <c r="C1336" s="45"/>
      <c r="D1336" s="46"/>
      <c r="E1336" s="46"/>
      <c r="F1336" s="46"/>
      <c r="G1336" s="45"/>
      <c r="H1336" s="45"/>
      <c r="I1336" s="45"/>
      <c r="J1336" s="45">
        <v>0.004074386554934014</v>
      </c>
      <c r="K1336" s="45"/>
      <c r="L1336" s="45"/>
      <c r="M1336" s="45"/>
      <c r="N1336" s="45">
        <v>0.00980598731155909</v>
      </c>
      <c r="O1336" s="45"/>
      <c r="P1336" s="45"/>
      <c r="Q1336" s="45"/>
      <c r="R1336" s="45">
        <v>1173.6144144049526</v>
      </c>
      <c r="S1336" s="45"/>
      <c r="T1336" s="45"/>
      <c r="U1336" s="45"/>
      <c r="V1336" s="45"/>
      <c r="W1336" s="45"/>
      <c r="X1336" s="45"/>
      <c r="Y1336" s="45"/>
      <c r="Z1336" s="45"/>
      <c r="AA1336" s="45"/>
      <c r="AB1336" s="45"/>
      <c r="AC1336" s="45"/>
    </row>
    <row r="1337" ht="15.75" customHeight="1">
      <c r="A1337" s="45">
        <v>87.42598778077196</v>
      </c>
      <c r="B1337" s="45"/>
      <c r="C1337" s="45"/>
      <c r="D1337" s="46"/>
      <c r="E1337" s="46"/>
      <c r="F1337" s="46"/>
      <c r="G1337" s="45"/>
      <c r="H1337" s="45"/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45"/>
      <c r="AA1337" s="45"/>
      <c r="AB1337" s="45"/>
      <c r="AC1337" s="45"/>
    </row>
    <row r="1338" ht="15.75" customHeight="1">
      <c r="A1338" s="45">
        <v>87.68301425257776</v>
      </c>
      <c r="B1338" s="45"/>
      <c r="C1338" s="45"/>
      <c r="D1338" s="46"/>
      <c r="E1338" s="46"/>
      <c r="F1338" s="46"/>
      <c r="G1338" s="45"/>
      <c r="H1338" s="45"/>
      <c r="I1338" s="45"/>
      <c r="J1338" s="45">
        <v>0.0041277225560935665</v>
      </c>
      <c r="K1338" s="45"/>
      <c r="L1338" s="45"/>
      <c r="M1338" s="45"/>
      <c r="N1338" s="45">
        <v>0.010175610804223134</v>
      </c>
      <c r="O1338" s="45"/>
      <c r="P1338" s="45"/>
      <c r="Q1338" s="45"/>
      <c r="R1338" s="45">
        <v>1136.8666330729855</v>
      </c>
      <c r="S1338" s="45"/>
      <c r="T1338" s="45"/>
      <c r="U1338" s="45"/>
      <c r="V1338" s="45"/>
      <c r="W1338" s="45"/>
      <c r="X1338" s="45"/>
      <c r="Y1338" s="45"/>
      <c r="Z1338" s="45"/>
      <c r="AA1338" s="45"/>
      <c r="AB1338" s="45"/>
      <c r="AC1338" s="45"/>
    </row>
    <row r="1339" ht="15.75" customHeight="1">
      <c r="A1339" s="45">
        <v>88.7948059678934</v>
      </c>
      <c r="B1339" s="45"/>
      <c r="C1339" s="45"/>
      <c r="D1339" s="46"/>
      <c r="E1339" s="46"/>
      <c r="F1339" s="46"/>
      <c r="G1339" s="45"/>
      <c r="H1339" s="45"/>
      <c r="I1339" s="45"/>
      <c r="J1339" s="45">
        <v>0.004163668164114256</v>
      </c>
      <c r="K1339" s="45"/>
      <c r="L1339" s="45"/>
      <c r="M1339" s="45"/>
      <c r="N1339" s="45">
        <v>0.009891053626004303</v>
      </c>
      <c r="O1339" s="45"/>
      <c r="P1339" s="45"/>
      <c r="Q1339" s="45"/>
      <c r="R1339" s="45">
        <v>1114.8131875334523</v>
      </c>
      <c r="S1339" s="45"/>
      <c r="T1339" s="45"/>
      <c r="U1339" s="45"/>
      <c r="V1339" s="45"/>
      <c r="W1339" s="45"/>
      <c r="X1339" s="45"/>
      <c r="Y1339" s="45"/>
      <c r="Z1339" s="45"/>
      <c r="AA1339" s="45"/>
      <c r="AB1339" s="45"/>
      <c r="AC1339" s="45"/>
    </row>
    <row r="1340" ht="15.75" customHeight="1">
      <c r="A1340" s="45">
        <v>88.92592816179501</v>
      </c>
      <c r="B1340" s="45"/>
      <c r="C1340" s="45"/>
      <c r="D1340" s="46"/>
      <c r="E1340" s="46"/>
      <c r="F1340" s="46"/>
      <c r="G1340" s="45"/>
      <c r="H1340" s="45"/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  <c r="Y1340" s="45"/>
      <c r="Z1340" s="45"/>
      <c r="AA1340" s="45"/>
      <c r="AB1340" s="45"/>
      <c r="AC1340" s="45"/>
    </row>
    <row r="1341" ht="15.75" customHeight="1">
      <c r="A1341" s="45">
        <v>90.44886639207907</v>
      </c>
      <c r="B1341" s="45"/>
      <c r="C1341" s="45"/>
      <c r="D1341" s="46"/>
      <c r="E1341" s="46"/>
      <c r="F1341" s="46"/>
      <c r="G1341" s="45"/>
      <c r="H1341" s="45"/>
      <c r="I1341" s="45"/>
      <c r="J1341" s="45"/>
      <c r="K1341" s="45"/>
      <c r="L1341" s="45"/>
      <c r="M1341" s="45"/>
      <c r="N1341" s="45"/>
      <c r="O1341" s="45"/>
      <c r="P1341" s="45"/>
      <c r="Q1341" s="45"/>
      <c r="R1341" s="45">
        <v>1198.135081564537</v>
      </c>
      <c r="S1341" s="45"/>
      <c r="T1341" s="45"/>
      <c r="U1341" s="45"/>
      <c r="V1341" s="45"/>
      <c r="W1341" s="45"/>
      <c r="X1341" s="45"/>
      <c r="Y1341" s="45"/>
      <c r="Z1341" s="45"/>
      <c r="AA1341" s="45"/>
      <c r="AB1341" s="45"/>
      <c r="AC1341" s="45"/>
    </row>
    <row r="1342" ht="15.75" customHeight="1">
      <c r="A1342" s="45">
        <v>693.0643505526274</v>
      </c>
      <c r="B1342" s="45"/>
      <c r="C1342" s="45"/>
      <c r="D1342" s="46"/>
      <c r="E1342" s="46"/>
      <c r="F1342" s="46">
        <v>0.123</v>
      </c>
      <c r="G1342" s="45"/>
      <c r="H1342" s="45"/>
      <c r="I1342" s="45"/>
      <c r="J1342" s="45">
        <v>0.002380677156142781</v>
      </c>
      <c r="K1342" s="45"/>
      <c r="L1342" s="45"/>
      <c r="M1342" s="45"/>
      <c r="N1342" s="45"/>
      <c r="O1342" s="45"/>
      <c r="P1342" s="45"/>
      <c r="Q1342" s="45"/>
      <c r="R1342" s="45">
        <v>418.0451133329095</v>
      </c>
      <c r="S1342" s="45"/>
      <c r="T1342" s="45"/>
      <c r="U1342" s="45"/>
      <c r="V1342" s="45"/>
      <c r="W1342" s="45"/>
      <c r="X1342" s="45"/>
      <c r="Y1342" s="45"/>
      <c r="Z1342" s="45"/>
      <c r="AA1342" s="45"/>
      <c r="AB1342" s="45"/>
      <c r="AC1342" s="45"/>
    </row>
    <row r="1343" ht="15.75" customHeight="1">
      <c r="A1343" s="45">
        <v>696.9398427504464</v>
      </c>
      <c r="B1343" s="45"/>
      <c r="C1343" s="45"/>
      <c r="D1343" s="46"/>
      <c r="E1343" s="46"/>
      <c r="F1343" s="46">
        <v>0.086</v>
      </c>
      <c r="G1343" s="45"/>
      <c r="H1343" s="45"/>
      <c r="I1343" s="45"/>
      <c r="J1343" s="45">
        <v>0.002440063536796447</v>
      </c>
      <c r="K1343" s="45"/>
      <c r="L1343" s="45"/>
      <c r="M1343" s="45"/>
      <c r="N1343" s="45"/>
      <c r="O1343" s="45"/>
      <c r="P1343" s="45"/>
      <c r="Q1343" s="45"/>
      <c r="R1343" s="45">
        <v>382.4954591789962</v>
      </c>
      <c r="S1343" s="45"/>
      <c r="T1343" s="45"/>
      <c r="U1343" s="45"/>
      <c r="V1343" s="45"/>
      <c r="W1343" s="45"/>
      <c r="X1343" s="45"/>
      <c r="Y1343" s="45"/>
      <c r="Z1343" s="45"/>
      <c r="AA1343" s="45"/>
      <c r="AB1343" s="45"/>
      <c r="AC1343" s="45"/>
    </row>
    <row r="1344" ht="15.75" customHeight="1">
      <c r="A1344" s="45">
        <v>694.9419419990835</v>
      </c>
      <c r="B1344" s="45"/>
      <c r="C1344" s="45"/>
      <c r="D1344" s="46"/>
      <c r="E1344" s="46"/>
      <c r="F1344" s="46">
        <v>0.074</v>
      </c>
      <c r="G1344" s="45"/>
      <c r="H1344" s="45"/>
      <c r="I1344" s="45"/>
      <c r="J1344" s="45">
        <v>0.002514174838531525</v>
      </c>
      <c r="K1344" s="45"/>
      <c r="L1344" s="45"/>
      <c r="M1344" s="45"/>
      <c r="N1344" s="45">
        <v>0.007895046151473411</v>
      </c>
      <c r="O1344" s="45"/>
      <c r="P1344" s="45"/>
      <c r="Q1344" s="45"/>
      <c r="R1344" s="45">
        <v>223.33046818460372</v>
      </c>
      <c r="S1344" s="45"/>
      <c r="T1344" s="45"/>
      <c r="U1344" s="45"/>
      <c r="V1344" s="45"/>
      <c r="W1344" s="45"/>
      <c r="X1344" s="45"/>
      <c r="Y1344" s="45"/>
      <c r="Z1344" s="45"/>
      <c r="AA1344" s="45"/>
      <c r="AB1344" s="45"/>
      <c r="AC1344" s="45"/>
    </row>
    <row r="1345" ht="15.75" customHeight="1">
      <c r="A1345" s="45">
        <v>695.4410739782203</v>
      </c>
      <c r="B1345" s="45"/>
      <c r="C1345" s="45"/>
      <c r="D1345" s="46"/>
      <c r="E1345" s="46"/>
      <c r="F1345" s="46">
        <v>0.068</v>
      </c>
      <c r="G1345" s="45"/>
      <c r="H1345" s="45"/>
      <c r="I1345" s="45"/>
      <c r="J1345" s="45">
        <v>0.002671549683962824</v>
      </c>
      <c r="K1345" s="45"/>
      <c r="L1345" s="45"/>
      <c r="M1345" s="45"/>
      <c r="N1345" s="45">
        <v>0.008613106675752137</v>
      </c>
      <c r="O1345" s="45"/>
      <c r="P1345" s="45"/>
      <c r="Q1345" s="45"/>
      <c r="R1345" s="45">
        <v>221.35852966385812</v>
      </c>
      <c r="S1345" s="45"/>
      <c r="T1345" s="45"/>
      <c r="U1345" s="45"/>
      <c r="V1345" s="45"/>
      <c r="W1345" s="45"/>
      <c r="X1345" s="45"/>
      <c r="Y1345" s="45"/>
      <c r="Z1345" s="45"/>
      <c r="AA1345" s="45"/>
      <c r="AB1345" s="45"/>
      <c r="AC1345" s="45"/>
    </row>
    <row r="1346" ht="15.75" customHeight="1">
      <c r="A1346" s="45">
        <v>697.0342706482766</v>
      </c>
      <c r="B1346" s="45"/>
      <c r="C1346" s="45"/>
      <c r="D1346" s="46"/>
      <c r="E1346" s="46"/>
      <c r="F1346" s="46"/>
      <c r="G1346" s="45"/>
      <c r="H1346" s="45"/>
      <c r="I1346" s="45"/>
      <c r="J1346" s="45">
        <v>0.00275142417112431</v>
      </c>
      <c r="K1346" s="45"/>
      <c r="L1346" s="45"/>
      <c r="M1346" s="45"/>
      <c r="N1346" s="45">
        <v>0.008846996882792623</v>
      </c>
      <c r="O1346" s="45"/>
      <c r="P1346" s="45"/>
      <c r="Q1346" s="45"/>
      <c r="R1346" s="45">
        <v>260.49842574831564</v>
      </c>
      <c r="S1346" s="45"/>
      <c r="T1346" s="45"/>
      <c r="U1346" s="45"/>
      <c r="V1346" s="45"/>
      <c r="W1346" s="45"/>
      <c r="X1346" s="45"/>
      <c r="Y1346" s="45"/>
      <c r="Z1346" s="45"/>
      <c r="AA1346" s="45"/>
      <c r="AB1346" s="45"/>
      <c r="AC1346" s="45"/>
    </row>
    <row r="1347" ht="15.75" customHeight="1">
      <c r="A1347" s="45">
        <v>694.7710500388852</v>
      </c>
      <c r="B1347" s="45"/>
      <c r="C1347" s="45"/>
      <c r="D1347" s="46"/>
      <c r="E1347" s="46"/>
      <c r="F1347" s="46"/>
      <c r="G1347" s="45"/>
      <c r="H1347" s="45"/>
      <c r="I1347" s="45"/>
      <c r="J1347" s="45">
        <v>0.00267801613516666</v>
      </c>
      <c r="K1347" s="45"/>
      <c r="L1347" s="45"/>
      <c r="M1347" s="45"/>
      <c r="N1347" s="45">
        <v>0.008757843859408254</v>
      </c>
      <c r="O1347" s="45"/>
      <c r="P1347" s="45"/>
      <c r="Q1347" s="45"/>
      <c r="R1347" s="45">
        <v>274.49958365309453</v>
      </c>
      <c r="S1347" s="45"/>
      <c r="T1347" s="45"/>
      <c r="U1347" s="45"/>
      <c r="V1347" s="45"/>
      <c r="W1347" s="45"/>
      <c r="X1347" s="45"/>
      <c r="Y1347" s="45"/>
      <c r="Z1347" s="45"/>
      <c r="AA1347" s="45"/>
      <c r="AB1347" s="45"/>
      <c r="AC1347" s="45"/>
    </row>
    <row r="1348" ht="15.75" customHeight="1">
      <c r="A1348" s="45">
        <v>694.7607828290339</v>
      </c>
      <c r="B1348" s="45"/>
      <c r="C1348" s="45"/>
      <c r="D1348" s="46"/>
      <c r="E1348" s="46"/>
      <c r="F1348" s="46"/>
      <c r="G1348" s="45"/>
      <c r="H1348" s="45"/>
      <c r="I1348" s="45"/>
      <c r="J1348" s="45"/>
      <c r="K1348" s="45"/>
      <c r="L1348" s="45"/>
      <c r="M1348" s="45"/>
      <c r="N1348" s="45"/>
      <c r="O1348" s="45"/>
      <c r="P1348" s="45"/>
      <c r="Q1348" s="45"/>
      <c r="R1348" s="45">
        <v>269.9509622035403</v>
      </c>
      <c r="S1348" s="45"/>
      <c r="T1348" s="45"/>
      <c r="U1348" s="45"/>
      <c r="V1348" s="45"/>
      <c r="W1348" s="45"/>
      <c r="X1348" s="45"/>
      <c r="Y1348" s="45"/>
      <c r="Z1348" s="45"/>
      <c r="AA1348" s="45"/>
      <c r="AB1348" s="45"/>
      <c r="AC1348" s="45"/>
    </row>
    <row r="1349" ht="15.75" customHeight="1">
      <c r="A1349" s="45">
        <v>695.3237291366605</v>
      </c>
      <c r="B1349" s="45"/>
      <c r="C1349" s="45"/>
      <c r="D1349" s="46"/>
      <c r="E1349" s="46"/>
      <c r="F1349" s="46"/>
      <c r="G1349" s="45"/>
      <c r="H1349" s="45"/>
      <c r="I1349" s="45"/>
      <c r="J1349" s="45">
        <v>0.002706888344192718</v>
      </c>
      <c r="K1349" s="45"/>
      <c r="L1349" s="45"/>
      <c r="M1349" s="45"/>
      <c r="N1349" s="45">
        <v>0.008801037570359658</v>
      </c>
      <c r="O1349" s="45"/>
      <c r="P1349" s="45"/>
      <c r="Q1349" s="45"/>
      <c r="R1349" s="45">
        <v>307.2650170626145</v>
      </c>
      <c r="S1349" s="45"/>
      <c r="T1349" s="45"/>
      <c r="U1349" s="45"/>
      <c r="V1349" s="45"/>
      <c r="W1349" s="45"/>
      <c r="X1349" s="45"/>
      <c r="Y1349" s="45"/>
      <c r="Z1349" s="45"/>
      <c r="AA1349" s="45"/>
      <c r="AB1349" s="45"/>
      <c r="AC1349" s="45"/>
    </row>
    <row r="1350" ht="15.75" customHeight="1">
      <c r="A1350" s="45">
        <v>695.1684949964864</v>
      </c>
      <c r="B1350" s="45"/>
      <c r="C1350" s="45"/>
      <c r="D1350" s="46"/>
      <c r="E1350" s="46"/>
      <c r="F1350" s="46"/>
      <c r="G1350" s="45"/>
      <c r="H1350" s="45"/>
      <c r="I1350" s="45"/>
      <c r="J1350" s="45"/>
      <c r="K1350" s="45"/>
      <c r="L1350" s="45"/>
      <c r="M1350" s="45"/>
      <c r="N1350" s="45"/>
      <c r="O1350" s="45"/>
      <c r="P1350" s="45"/>
      <c r="Q1350" s="45"/>
      <c r="R1350" s="45">
        <v>352.7485377607655</v>
      </c>
      <c r="S1350" s="45"/>
      <c r="T1350" s="45"/>
      <c r="U1350" s="45"/>
      <c r="V1350" s="45"/>
      <c r="W1350" s="45"/>
      <c r="X1350" s="45"/>
      <c r="Y1350" s="45"/>
      <c r="Z1350" s="45"/>
      <c r="AA1350" s="45"/>
      <c r="AB1350" s="45"/>
      <c r="AC1350" s="45"/>
    </row>
    <row r="1351" ht="15.75" customHeight="1">
      <c r="A1351" s="45">
        <v>696.5231395846192</v>
      </c>
      <c r="B1351" s="45"/>
      <c r="C1351" s="45"/>
      <c r="D1351" s="46"/>
      <c r="E1351" s="46"/>
      <c r="F1351" s="46"/>
      <c r="G1351" s="45"/>
      <c r="H1351" s="45"/>
      <c r="I1351" s="45"/>
      <c r="J1351" s="45">
        <v>0.002604878750809527</v>
      </c>
      <c r="K1351" s="45"/>
      <c r="L1351" s="45"/>
      <c r="M1351" s="45"/>
      <c r="N1351" s="45">
        <v>0.00855790404739036</v>
      </c>
      <c r="O1351" s="45"/>
      <c r="P1351" s="45"/>
      <c r="Q1351" s="45"/>
      <c r="R1351" s="45">
        <v>304.01127728983914</v>
      </c>
      <c r="S1351" s="45"/>
      <c r="T1351" s="45"/>
      <c r="U1351" s="45"/>
      <c r="V1351" s="45"/>
      <c r="W1351" s="45"/>
      <c r="X1351" s="45"/>
      <c r="Y1351" s="45"/>
      <c r="Z1351" s="45"/>
      <c r="AA1351" s="45"/>
      <c r="AB1351" s="45"/>
      <c r="AC1351" s="45"/>
    </row>
    <row r="1352" ht="15.75" customHeight="1">
      <c r="A1352" s="45">
        <v>701.1657554691129</v>
      </c>
      <c r="B1352" s="45"/>
      <c r="C1352" s="45"/>
      <c r="D1352" s="46"/>
      <c r="E1352" s="46"/>
      <c r="F1352" s="46"/>
      <c r="G1352" s="45"/>
      <c r="H1352" s="45"/>
      <c r="I1352" s="45"/>
      <c r="J1352" s="45">
        <v>0.002709743546707594</v>
      </c>
      <c r="K1352" s="45"/>
      <c r="L1352" s="45"/>
      <c r="M1352" s="45"/>
      <c r="N1352" s="45">
        <v>0.008722499774509314</v>
      </c>
      <c r="O1352" s="45"/>
      <c r="P1352" s="45"/>
      <c r="Q1352" s="45"/>
      <c r="R1352" s="45">
        <v>257.6780251211867</v>
      </c>
      <c r="S1352" s="45"/>
      <c r="T1352" s="45"/>
      <c r="U1352" s="45"/>
      <c r="V1352" s="45"/>
      <c r="W1352" s="45"/>
      <c r="X1352" s="45"/>
      <c r="Y1352" s="45"/>
      <c r="Z1352" s="45"/>
      <c r="AA1352" s="45"/>
      <c r="AB1352" s="45"/>
      <c r="AC1352" s="45"/>
    </row>
    <row r="1353" ht="15.75" customHeight="1">
      <c r="A1353" s="45">
        <v>704.2091547649047</v>
      </c>
      <c r="B1353" s="45"/>
      <c r="C1353" s="45"/>
      <c r="D1353" s="46"/>
      <c r="E1353" s="46"/>
      <c r="F1353" s="46"/>
      <c r="G1353" s="45"/>
      <c r="H1353" s="45"/>
      <c r="I1353" s="45"/>
      <c r="J1353" s="45"/>
      <c r="K1353" s="45"/>
      <c r="L1353" s="45"/>
      <c r="M1353" s="45"/>
      <c r="N1353" s="45"/>
      <c r="O1353" s="45"/>
      <c r="P1353" s="45"/>
      <c r="Q1353" s="45"/>
      <c r="R1353" s="45">
        <v>287.4169540761289</v>
      </c>
      <c r="S1353" s="45"/>
      <c r="T1353" s="45"/>
      <c r="U1353" s="45"/>
      <c r="V1353" s="45"/>
      <c r="W1353" s="45"/>
      <c r="X1353" s="45"/>
      <c r="Y1353" s="45"/>
      <c r="Z1353" s="45"/>
      <c r="AA1353" s="45"/>
      <c r="AB1353" s="45"/>
      <c r="AC1353" s="45"/>
    </row>
    <row r="1354" ht="15.75" customHeight="1">
      <c r="A1354" s="45">
        <v>709.6813949372975</v>
      </c>
      <c r="B1354" s="45"/>
      <c r="C1354" s="45"/>
      <c r="D1354" s="46"/>
      <c r="E1354" s="46"/>
      <c r="F1354" s="46"/>
      <c r="G1354" s="45"/>
      <c r="H1354" s="45"/>
      <c r="I1354" s="45"/>
      <c r="J1354" s="45"/>
      <c r="K1354" s="45"/>
      <c r="L1354" s="45"/>
      <c r="M1354" s="45"/>
      <c r="N1354" s="45"/>
      <c r="O1354" s="45"/>
      <c r="P1354" s="45"/>
      <c r="Q1354" s="45"/>
      <c r="R1354" s="45">
        <v>215.63593082377704</v>
      </c>
      <c r="S1354" s="45"/>
      <c r="T1354" s="45"/>
      <c r="U1354" s="45"/>
      <c r="V1354" s="45"/>
      <c r="W1354" s="45"/>
      <c r="X1354" s="45"/>
      <c r="Y1354" s="45"/>
      <c r="Z1354" s="45"/>
      <c r="AA1354" s="45"/>
      <c r="AB1354" s="45"/>
      <c r="AC1354" s="45"/>
    </row>
    <row r="1355" ht="15.75" customHeight="1">
      <c r="A1355" s="45">
        <v>989.8017814368486</v>
      </c>
      <c r="B1355" s="45"/>
      <c r="C1355" s="45"/>
      <c r="D1355" s="46"/>
      <c r="E1355" s="46"/>
      <c r="F1355" s="46">
        <v>0.126</v>
      </c>
      <c r="G1355" s="45"/>
      <c r="H1355" s="45"/>
      <c r="I1355" s="45"/>
      <c r="J1355" s="45">
        <v>0.002301348226334205</v>
      </c>
      <c r="K1355" s="45"/>
      <c r="L1355" s="45"/>
      <c r="M1355" s="45"/>
      <c r="N1355" s="45"/>
      <c r="O1355" s="45"/>
      <c r="P1355" s="45"/>
      <c r="Q1355" s="45"/>
      <c r="R1355" s="45">
        <v>168.64213991010257</v>
      </c>
      <c r="S1355" s="45"/>
      <c r="T1355" s="45"/>
      <c r="U1355" s="45"/>
      <c r="V1355" s="45"/>
      <c r="W1355" s="45"/>
      <c r="X1355" s="45"/>
      <c r="Y1355" s="45"/>
      <c r="Z1355" s="45"/>
      <c r="AA1355" s="45"/>
      <c r="AB1355" s="45"/>
      <c r="AC1355" s="45"/>
    </row>
    <row r="1356" ht="15.75" customHeight="1">
      <c r="A1356" s="45">
        <v>994.0530002426485</v>
      </c>
      <c r="B1356" s="45"/>
      <c r="C1356" s="45"/>
      <c r="D1356" s="46"/>
      <c r="E1356" s="46"/>
      <c r="F1356" s="46">
        <v>0.121</v>
      </c>
      <c r="G1356" s="45"/>
      <c r="H1356" s="45"/>
      <c r="I1356" s="45"/>
      <c r="J1356" s="45">
        <v>0.002450435707179019</v>
      </c>
      <c r="K1356" s="45"/>
      <c r="L1356" s="45"/>
      <c r="M1356" s="45"/>
      <c r="N1356" s="45"/>
      <c r="O1356" s="45"/>
      <c r="P1356" s="45"/>
      <c r="Q1356" s="45"/>
      <c r="R1356" s="45">
        <v>185.22561205923765</v>
      </c>
      <c r="S1356" s="45"/>
      <c r="T1356" s="45"/>
      <c r="U1356" s="45"/>
      <c r="V1356" s="45"/>
      <c r="W1356" s="45"/>
      <c r="X1356" s="45"/>
      <c r="Y1356" s="45"/>
      <c r="Z1356" s="45"/>
      <c r="AA1356" s="45"/>
      <c r="AB1356" s="45"/>
      <c r="AC1356" s="45"/>
    </row>
    <row r="1357" ht="15.75" customHeight="1">
      <c r="A1357" s="45">
        <v>996.9980533750294</v>
      </c>
      <c r="B1357" s="45"/>
      <c r="C1357" s="45"/>
      <c r="D1357" s="46"/>
      <c r="E1357" s="46"/>
      <c r="F1357" s="46">
        <v>0.102</v>
      </c>
      <c r="G1357" s="45"/>
      <c r="H1357" s="45"/>
      <c r="I1357" s="45"/>
      <c r="J1357" s="45">
        <v>0.0025266256951739846</v>
      </c>
      <c r="K1357" s="45"/>
      <c r="L1357" s="45"/>
      <c r="M1357" s="45"/>
      <c r="N1357" s="45">
        <v>0.004979323938870365</v>
      </c>
      <c r="O1357" s="45"/>
      <c r="P1357" s="45"/>
      <c r="Q1357" s="45"/>
      <c r="R1357" s="45">
        <v>217.64792971635484</v>
      </c>
      <c r="S1357" s="45"/>
      <c r="T1357" s="45"/>
      <c r="U1357" s="45"/>
      <c r="V1357" s="45"/>
      <c r="W1357" s="45"/>
      <c r="X1357" s="45"/>
      <c r="Y1357" s="45"/>
      <c r="Z1357" s="45"/>
      <c r="AA1357" s="45"/>
      <c r="AB1357" s="45"/>
      <c r="AC1357" s="45"/>
    </row>
    <row r="1358" ht="15.75" customHeight="1">
      <c r="A1358" s="45">
        <v>1001.262718232751</v>
      </c>
      <c r="B1358" s="45"/>
      <c r="C1358" s="45"/>
      <c r="D1358" s="46"/>
      <c r="E1358" s="46"/>
      <c r="F1358" s="46">
        <v>0.096</v>
      </c>
      <c r="G1358" s="45"/>
      <c r="H1358" s="45"/>
      <c r="I1358" s="45"/>
      <c r="J1358" s="45">
        <v>0.0024541065587105927</v>
      </c>
      <c r="K1358" s="45"/>
      <c r="L1358" s="45"/>
      <c r="M1358" s="45"/>
      <c r="N1358" s="45">
        <v>0.004805345784295298</v>
      </c>
      <c r="O1358" s="45"/>
      <c r="P1358" s="45"/>
      <c r="Q1358" s="45"/>
      <c r="R1358" s="45">
        <v>266.5468324759081</v>
      </c>
      <c r="S1358" s="45"/>
      <c r="T1358" s="45"/>
      <c r="U1358" s="45"/>
      <c r="V1358" s="45"/>
      <c r="W1358" s="45"/>
      <c r="X1358" s="45"/>
      <c r="Y1358" s="45"/>
      <c r="Z1358" s="45"/>
      <c r="AA1358" s="45"/>
      <c r="AB1358" s="45"/>
      <c r="AC1358" s="45"/>
    </row>
    <row r="1359" ht="15.75" customHeight="1">
      <c r="A1359" s="45">
        <v>1006.4424455726671</v>
      </c>
      <c r="B1359" s="45"/>
      <c r="C1359" s="45"/>
      <c r="D1359" s="46"/>
      <c r="E1359" s="46"/>
      <c r="F1359" s="46">
        <v>0.128</v>
      </c>
      <c r="G1359" s="45"/>
      <c r="H1359" s="45"/>
      <c r="I1359" s="45"/>
      <c r="J1359" s="45">
        <v>0.0026177518361761073</v>
      </c>
      <c r="K1359" s="45"/>
      <c r="L1359" s="45"/>
      <c r="M1359" s="45"/>
      <c r="N1359" s="45">
        <v>0.0054077580357501515</v>
      </c>
      <c r="O1359" s="45"/>
      <c r="P1359" s="45"/>
      <c r="Q1359" s="45"/>
      <c r="R1359" s="45">
        <v>245.56882823301453</v>
      </c>
      <c r="S1359" s="45"/>
      <c r="T1359" s="45"/>
      <c r="U1359" s="45"/>
      <c r="V1359" s="45"/>
      <c r="W1359" s="45"/>
      <c r="X1359" s="45"/>
      <c r="Y1359" s="45"/>
      <c r="Z1359" s="45"/>
      <c r="AA1359" s="45"/>
      <c r="AB1359" s="45"/>
      <c r="AC1359" s="45"/>
    </row>
    <row r="1360" ht="15.75" customHeight="1">
      <c r="A1360" s="45">
        <v>1008.5426158154032</v>
      </c>
      <c r="B1360" s="45"/>
      <c r="C1360" s="45"/>
      <c r="D1360" s="46"/>
      <c r="E1360" s="46"/>
      <c r="F1360" s="46">
        <v>0.085</v>
      </c>
      <c r="G1360" s="45"/>
      <c r="H1360" s="45"/>
      <c r="I1360" s="45"/>
      <c r="J1360" s="45">
        <v>0.002593122974819732</v>
      </c>
      <c r="K1360" s="45"/>
      <c r="L1360" s="45"/>
      <c r="M1360" s="45"/>
      <c r="N1360" s="45">
        <v>0.005685697474934483</v>
      </c>
      <c r="O1360" s="45"/>
      <c r="P1360" s="45"/>
      <c r="Q1360" s="45"/>
      <c r="R1360" s="45">
        <v>269.75140935445546</v>
      </c>
      <c r="S1360" s="45"/>
      <c r="T1360" s="45"/>
      <c r="U1360" s="45"/>
      <c r="V1360" s="45"/>
      <c r="W1360" s="45"/>
      <c r="X1360" s="45"/>
      <c r="Y1360" s="45"/>
      <c r="Z1360" s="45"/>
      <c r="AA1360" s="45"/>
      <c r="AB1360" s="45"/>
      <c r="AC1360" s="45"/>
    </row>
    <row r="1361" ht="15.75" customHeight="1">
      <c r="A1361" s="45">
        <v>1011.3605369478036</v>
      </c>
      <c r="B1361" s="45"/>
      <c r="C1361" s="45"/>
      <c r="D1361" s="46"/>
      <c r="E1361" s="46"/>
      <c r="F1361" s="46">
        <v>0.081</v>
      </c>
      <c r="G1361" s="45"/>
      <c r="H1361" s="45"/>
      <c r="I1361" s="45"/>
      <c r="J1361" s="45"/>
      <c r="K1361" s="45"/>
      <c r="L1361" s="45"/>
      <c r="M1361" s="45"/>
      <c r="N1361" s="45"/>
      <c r="O1361" s="45"/>
      <c r="P1361" s="45"/>
      <c r="Q1361" s="45"/>
      <c r="R1361" s="45">
        <v>230.25665823021097</v>
      </c>
      <c r="S1361" s="45"/>
      <c r="T1361" s="45"/>
      <c r="U1361" s="45"/>
      <c r="V1361" s="45"/>
      <c r="W1361" s="45"/>
      <c r="X1361" s="45"/>
      <c r="Y1361" s="45"/>
      <c r="Z1361" s="45"/>
      <c r="AA1361" s="45"/>
      <c r="AB1361" s="45"/>
      <c r="AC1361" s="45"/>
    </row>
    <row r="1362" ht="15.75" customHeight="1">
      <c r="A1362" s="45">
        <v>1013.4007144149932</v>
      </c>
      <c r="B1362" s="45"/>
      <c r="C1362" s="45"/>
      <c r="D1362" s="46"/>
      <c r="E1362" s="46"/>
      <c r="F1362" s="46">
        <v>0.091</v>
      </c>
      <c r="G1362" s="45"/>
      <c r="H1362" s="45"/>
      <c r="I1362" s="45"/>
      <c r="J1362" s="45">
        <v>0.0026580732673149175</v>
      </c>
      <c r="K1362" s="45"/>
      <c r="L1362" s="45"/>
      <c r="M1362" s="45"/>
      <c r="N1362" s="45">
        <v>0.005554914685882149</v>
      </c>
      <c r="O1362" s="45"/>
      <c r="P1362" s="45"/>
      <c r="Q1362" s="45"/>
      <c r="R1362" s="45">
        <v>307.0870683328394</v>
      </c>
      <c r="S1362" s="45"/>
      <c r="T1362" s="45"/>
      <c r="U1362" s="45"/>
      <c r="V1362" s="45"/>
      <c r="W1362" s="45"/>
      <c r="X1362" s="45"/>
      <c r="Y1362" s="45"/>
      <c r="Z1362" s="45"/>
      <c r="AA1362" s="45"/>
      <c r="AB1362" s="45"/>
      <c r="AC1362" s="45"/>
    </row>
    <row r="1363" ht="15.75" customHeight="1">
      <c r="A1363" s="45">
        <v>1015.424668874502</v>
      </c>
      <c r="B1363" s="45"/>
      <c r="C1363" s="45"/>
      <c r="D1363" s="46"/>
      <c r="E1363" s="46"/>
      <c r="F1363" s="46">
        <v>0.102</v>
      </c>
      <c r="G1363" s="45"/>
      <c r="H1363" s="45"/>
      <c r="I1363" s="45"/>
      <c r="J1363" s="45">
        <v>0.002747806675866202</v>
      </c>
      <c r="K1363" s="45"/>
      <c r="L1363" s="45"/>
      <c r="M1363" s="45"/>
      <c r="N1363" s="45">
        <v>0.0057696667964377635</v>
      </c>
      <c r="O1363" s="45"/>
      <c r="P1363" s="45"/>
      <c r="Q1363" s="45"/>
      <c r="R1363" s="45">
        <v>381.8418224484339</v>
      </c>
      <c r="S1363" s="45"/>
      <c r="T1363" s="45"/>
      <c r="U1363" s="45"/>
      <c r="V1363" s="45"/>
      <c r="W1363" s="45"/>
      <c r="X1363" s="45"/>
      <c r="Y1363" s="45"/>
      <c r="Z1363" s="45"/>
      <c r="AA1363" s="45"/>
      <c r="AB1363" s="45"/>
      <c r="AC1363" s="45"/>
    </row>
    <row r="1364" ht="15.75" customHeight="1">
      <c r="A1364" s="45">
        <v>1017.4891543653624</v>
      </c>
      <c r="B1364" s="45"/>
      <c r="C1364" s="45"/>
      <c r="D1364" s="46"/>
      <c r="E1364" s="46"/>
      <c r="F1364" s="46">
        <v>0.11</v>
      </c>
      <c r="G1364" s="45"/>
      <c r="H1364" s="45"/>
      <c r="I1364" s="45"/>
      <c r="J1364" s="45"/>
      <c r="K1364" s="45"/>
      <c r="L1364" s="45"/>
      <c r="M1364" s="45"/>
      <c r="N1364" s="45"/>
      <c r="O1364" s="45"/>
      <c r="P1364" s="45"/>
      <c r="Q1364" s="45"/>
      <c r="R1364" s="45">
        <v>322.5693803534993</v>
      </c>
      <c r="S1364" s="45"/>
      <c r="T1364" s="45"/>
      <c r="U1364" s="45"/>
      <c r="V1364" s="45"/>
      <c r="W1364" s="45"/>
      <c r="X1364" s="45"/>
      <c r="Y1364" s="45"/>
      <c r="Z1364" s="45"/>
      <c r="AA1364" s="45"/>
      <c r="AB1364" s="45"/>
      <c r="AC1364" s="45"/>
    </row>
    <row r="1365" ht="15.75" customHeight="1">
      <c r="A1365" s="45">
        <v>1025.8300884907965</v>
      </c>
      <c r="B1365" s="45"/>
      <c r="C1365" s="45"/>
      <c r="D1365" s="46"/>
      <c r="E1365" s="46"/>
      <c r="F1365" s="46">
        <v>0.076</v>
      </c>
      <c r="G1365" s="45"/>
      <c r="H1365" s="45"/>
      <c r="I1365" s="45"/>
      <c r="J1365" s="45">
        <v>0.0026135939887338257</v>
      </c>
      <c r="K1365" s="45"/>
      <c r="L1365" s="45"/>
      <c r="M1365" s="45"/>
      <c r="N1365" s="45">
        <v>0.005907186413471249</v>
      </c>
      <c r="O1365" s="45"/>
      <c r="P1365" s="45"/>
      <c r="Q1365" s="45"/>
      <c r="R1365" s="45">
        <v>287.899337831523</v>
      </c>
      <c r="S1365" s="45"/>
      <c r="T1365" s="45"/>
      <c r="U1365" s="45"/>
      <c r="V1365" s="45"/>
      <c r="W1365" s="45"/>
      <c r="X1365" s="45"/>
      <c r="Y1365" s="45"/>
      <c r="Z1365" s="45"/>
      <c r="AA1365" s="45"/>
      <c r="AB1365" s="45"/>
      <c r="AC1365" s="45"/>
    </row>
    <row r="1366" ht="15.75" customHeight="1">
      <c r="A1366" s="45">
        <v>1030.673839345983</v>
      </c>
      <c r="B1366" s="45"/>
      <c r="C1366" s="45"/>
      <c r="D1366" s="46"/>
      <c r="E1366" s="46"/>
      <c r="F1366" s="46">
        <v>0.083</v>
      </c>
      <c r="G1366" s="45"/>
      <c r="H1366" s="45"/>
      <c r="I1366" s="45"/>
      <c r="J1366" s="45">
        <v>0.0027407489194198756</v>
      </c>
      <c r="K1366" s="45"/>
      <c r="L1366" s="45"/>
      <c r="M1366" s="45"/>
      <c r="N1366" s="45">
        <v>0.005739727932784361</v>
      </c>
      <c r="O1366" s="45"/>
      <c r="P1366" s="45"/>
      <c r="Q1366" s="45"/>
      <c r="R1366" s="45">
        <v>303.65853377253507</v>
      </c>
      <c r="S1366" s="45"/>
      <c r="T1366" s="45"/>
      <c r="U1366" s="45"/>
      <c r="V1366" s="45"/>
      <c r="W1366" s="45"/>
      <c r="X1366" s="45"/>
      <c r="Y1366" s="45"/>
      <c r="Z1366" s="45"/>
      <c r="AA1366" s="45"/>
      <c r="AB1366" s="45"/>
      <c r="AC1366" s="45"/>
    </row>
    <row r="1367" ht="15.75" customHeight="1">
      <c r="A1367" s="45">
        <v>1038.0146528927069</v>
      </c>
      <c r="B1367" s="45"/>
      <c r="C1367" s="45"/>
      <c r="D1367" s="46"/>
      <c r="E1367" s="46"/>
      <c r="F1367" s="46">
        <v>0.09</v>
      </c>
      <c r="G1367" s="45"/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>
        <v>253.41817163526895</v>
      </c>
      <c r="S1367" s="45"/>
      <c r="T1367" s="45"/>
      <c r="U1367" s="45"/>
      <c r="V1367" s="45"/>
      <c r="W1367" s="45"/>
      <c r="X1367" s="45"/>
      <c r="Y1367" s="45"/>
      <c r="Z1367" s="45"/>
      <c r="AA1367" s="45"/>
      <c r="AB1367" s="45"/>
      <c r="AC1367" s="45"/>
    </row>
    <row r="1368" ht="15.75" customHeight="1">
      <c r="A1368" s="45">
        <v>36706.20577514625</v>
      </c>
      <c r="B1368" s="45"/>
      <c r="C1368" s="45"/>
      <c r="D1368" s="46"/>
      <c r="E1368" s="46"/>
      <c r="F1368" s="46">
        <v>0.168</v>
      </c>
      <c r="G1368" s="45"/>
      <c r="H1368" s="45"/>
      <c r="I1368" s="45"/>
      <c r="J1368" s="45">
        <v>0.0214114258281325</v>
      </c>
      <c r="K1368" s="45"/>
      <c r="L1368" s="45"/>
      <c r="M1368" s="45"/>
      <c r="N1368" s="45"/>
      <c r="O1368" s="45"/>
      <c r="P1368" s="45"/>
      <c r="Q1368" s="45"/>
      <c r="R1368" s="45">
        <v>1674.9346562116605</v>
      </c>
      <c r="S1368" s="45"/>
      <c r="T1368" s="45"/>
      <c r="U1368" s="45"/>
      <c r="V1368" s="45"/>
      <c r="W1368" s="45"/>
      <c r="X1368" s="45"/>
      <c r="Y1368" s="45"/>
      <c r="Z1368" s="45"/>
      <c r="AA1368" s="45"/>
      <c r="AB1368" s="45"/>
      <c r="AC1368" s="45"/>
    </row>
    <row r="1369" ht="15.75" customHeight="1">
      <c r="A1369" s="45">
        <v>36234.30706956571</v>
      </c>
      <c r="B1369" s="45"/>
      <c r="C1369" s="45"/>
      <c r="D1369" s="46"/>
      <c r="E1369" s="46"/>
      <c r="F1369" s="46">
        <v>0.18</v>
      </c>
      <c r="G1369" s="45"/>
      <c r="H1369" s="45"/>
      <c r="I1369" s="45"/>
      <c r="J1369" s="45">
        <v>0.02011103001038713</v>
      </c>
      <c r="K1369" s="45"/>
      <c r="L1369" s="45"/>
      <c r="M1369" s="45"/>
      <c r="N1369" s="45"/>
      <c r="O1369" s="45"/>
      <c r="P1369" s="45"/>
      <c r="Q1369" s="45"/>
      <c r="R1369" s="45">
        <v>1305.4097302153225</v>
      </c>
      <c r="S1369" s="45"/>
      <c r="T1369" s="45"/>
      <c r="U1369" s="45"/>
      <c r="V1369" s="45"/>
      <c r="W1369" s="45"/>
      <c r="X1369" s="45"/>
      <c r="Y1369" s="45"/>
      <c r="Z1369" s="45"/>
      <c r="AA1369" s="45"/>
      <c r="AB1369" s="45"/>
      <c r="AC1369" s="45"/>
    </row>
    <row r="1370" ht="15.75" customHeight="1">
      <c r="A1370" s="45">
        <v>35965.10230485909</v>
      </c>
      <c r="B1370" s="45"/>
      <c r="C1370" s="45"/>
      <c r="D1370" s="46"/>
      <c r="E1370" s="46"/>
      <c r="F1370" s="46">
        <v>0.154</v>
      </c>
      <c r="G1370" s="45"/>
      <c r="H1370" s="45"/>
      <c r="I1370" s="45"/>
      <c r="J1370" s="45">
        <v>0.018673288745596005</v>
      </c>
      <c r="K1370" s="45"/>
      <c r="L1370" s="45"/>
      <c r="M1370" s="45"/>
      <c r="N1370" s="45">
        <v>0.006823801921933202</v>
      </c>
      <c r="O1370" s="45"/>
      <c r="P1370" s="45"/>
      <c r="Q1370" s="45"/>
      <c r="R1370" s="45">
        <v>1297.2875213461184</v>
      </c>
      <c r="S1370" s="45"/>
      <c r="T1370" s="45"/>
      <c r="U1370" s="45"/>
      <c r="V1370" s="45"/>
      <c r="W1370" s="45"/>
      <c r="X1370" s="45"/>
      <c r="Y1370" s="45"/>
      <c r="Z1370" s="45"/>
      <c r="AA1370" s="45"/>
      <c r="AB1370" s="45"/>
      <c r="AC1370" s="45"/>
    </row>
    <row r="1371" ht="15.75" customHeight="1">
      <c r="A1371" s="45">
        <v>35755.01972568484</v>
      </c>
      <c r="B1371" s="45"/>
      <c r="C1371" s="45"/>
      <c r="D1371" s="46"/>
      <c r="E1371" s="46"/>
      <c r="F1371" s="46">
        <v>0.12</v>
      </c>
      <c r="G1371" s="45"/>
      <c r="H1371" s="45"/>
      <c r="I1371" s="45"/>
      <c r="J1371" s="45">
        <v>0.018596233088446087</v>
      </c>
      <c r="K1371" s="45"/>
      <c r="L1371" s="45"/>
      <c r="M1371" s="45"/>
      <c r="N1371" s="45">
        <v>0.007094476739165726</v>
      </c>
      <c r="O1371" s="45"/>
      <c r="P1371" s="45"/>
      <c r="Q1371" s="45"/>
      <c r="R1371" s="45">
        <v>1809.885984090964</v>
      </c>
      <c r="S1371" s="45"/>
      <c r="T1371" s="45"/>
      <c r="U1371" s="45"/>
      <c r="V1371" s="45"/>
      <c r="W1371" s="45"/>
      <c r="X1371" s="45"/>
      <c r="Y1371" s="45"/>
      <c r="Z1371" s="45"/>
      <c r="AA1371" s="45"/>
      <c r="AB1371" s="45"/>
      <c r="AC1371" s="45"/>
    </row>
    <row r="1372" ht="15.75" customHeight="1">
      <c r="A1372" s="45">
        <v>35442.84541588776</v>
      </c>
      <c r="B1372" s="45"/>
      <c r="C1372" s="45"/>
      <c r="D1372" s="46"/>
      <c r="E1372" s="46"/>
      <c r="F1372" s="46">
        <v>0.12</v>
      </c>
      <c r="G1372" s="45"/>
      <c r="H1372" s="45"/>
      <c r="I1372" s="45"/>
      <c r="J1372" s="45">
        <v>0.01833097091832892</v>
      </c>
      <c r="K1372" s="45"/>
      <c r="L1372" s="45"/>
      <c r="M1372" s="45"/>
      <c r="N1372" s="45">
        <v>0.00725843450632374</v>
      </c>
      <c r="O1372" s="45"/>
      <c r="P1372" s="45"/>
      <c r="Q1372" s="45"/>
      <c r="R1372" s="45">
        <v>2393.22911316995</v>
      </c>
      <c r="S1372" s="45"/>
      <c r="T1372" s="45"/>
      <c r="U1372" s="45"/>
      <c r="V1372" s="45"/>
      <c r="W1372" s="45"/>
      <c r="X1372" s="45"/>
      <c r="Y1372" s="45"/>
      <c r="Z1372" s="45"/>
      <c r="AA1372" s="45"/>
      <c r="AB1372" s="45"/>
      <c r="AC1372" s="45"/>
    </row>
    <row r="1373" ht="15.75" customHeight="1">
      <c r="A1373" s="45">
        <v>34992.8252171979</v>
      </c>
      <c r="B1373" s="45"/>
      <c r="C1373" s="45"/>
      <c r="D1373" s="46"/>
      <c r="E1373" s="46"/>
      <c r="F1373" s="46">
        <v>0.148</v>
      </c>
      <c r="G1373" s="45"/>
      <c r="H1373" s="45"/>
      <c r="I1373" s="45"/>
      <c r="J1373" s="45">
        <v>0.011350232868495016</v>
      </c>
      <c r="K1373" s="45"/>
      <c r="L1373" s="45"/>
      <c r="M1373" s="45"/>
      <c r="N1373" s="45">
        <v>0.007525258312158364</v>
      </c>
      <c r="O1373" s="45"/>
      <c r="P1373" s="45"/>
      <c r="Q1373" s="45"/>
      <c r="R1373" s="45">
        <v>3339.69144081905</v>
      </c>
      <c r="S1373" s="45"/>
      <c r="T1373" s="45"/>
      <c r="U1373" s="45"/>
      <c r="V1373" s="45"/>
      <c r="W1373" s="45"/>
      <c r="X1373" s="45"/>
      <c r="Y1373" s="45"/>
      <c r="Z1373" s="45"/>
      <c r="AA1373" s="45"/>
      <c r="AB1373" s="45"/>
      <c r="AC1373" s="45"/>
    </row>
    <row r="1374" ht="15.75" customHeight="1">
      <c r="A1374" s="45">
        <v>34219.34918461265</v>
      </c>
      <c r="B1374" s="45"/>
      <c r="C1374" s="45"/>
      <c r="D1374" s="46"/>
      <c r="E1374" s="46"/>
      <c r="F1374" s="46">
        <v>0.179</v>
      </c>
      <c r="G1374" s="45"/>
      <c r="H1374" s="45"/>
      <c r="I1374" s="45"/>
      <c r="J1374" s="45"/>
      <c r="K1374" s="45"/>
      <c r="L1374" s="45"/>
      <c r="M1374" s="45"/>
      <c r="N1374" s="45"/>
      <c r="O1374" s="45"/>
      <c r="P1374" s="45"/>
      <c r="Q1374" s="45"/>
      <c r="R1374" s="45">
        <v>3568.3483550704123</v>
      </c>
      <c r="S1374" s="45"/>
      <c r="T1374" s="45"/>
      <c r="U1374" s="45"/>
      <c r="V1374" s="45"/>
      <c r="W1374" s="45"/>
      <c r="X1374" s="45"/>
      <c r="Y1374" s="45"/>
      <c r="Z1374" s="45"/>
      <c r="AA1374" s="45"/>
      <c r="AB1374" s="45"/>
      <c r="AC1374" s="45"/>
    </row>
    <row r="1375" ht="15.75" customHeight="1">
      <c r="A1375" s="45">
        <v>33366.1486811783</v>
      </c>
      <c r="B1375" s="45"/>
      <c r="C1375" s="45"/>
      <c r="D1375" s="46"/>
      <c r="E1375" s="46"/>
      <c r="F1375" s="46">
        <v>0.193</v>
      </c>
      <c r="G1375" s="45"/>
      <c r="H1375" s="45"/>
      <c r="I1375" s="45"/>
      <c r="J1375" s="45">
        <v>0.015521590930974497</v>
      </c>
      <c r="K1375" s="45"/>
      <c r="L1375" s="45"/>
      <c r="M1375" s="45"/>
      <c r="N1375" s="45">
        <v>0.007414159439733475</v>
      </c>
      <c r="O1375" s="45"/>
      <c r="P1375" s="45"/>
      <c r="Q1375" s="45"/>
      <c r="R1375" s="45">
        <v>4288.016022287413</v>
      </c>
      <c r="S1375" s="45"/>
      <c r="T1375" s="45"/>
      <c r="U1375" s="45"/>
      <c r="V1375" s="45"/>
      <c r="W1375" s="45"/>
      <c r="X1375" s="45"/>
      <c r="Y1375" s="45"/>
      <c r="Z1375" s="45"/>
      <c r="AA1375" s="45"/>
      <c r="AB1375" s="45"/>
      <c r="AC1375" s="45"/>
    </row>
    <row r="1376" ht="15.75" customHeight="1">
      <c r="A1376" s="45">
        <v>32770.878196928934</v>
      </c>
      <c r="B1376" s="45"/>
      <c r="C1376" s="45"/>
      <c r="D1376" s="46"/>
      <c r="E1376" s="46"/>
      <c r="F1376" s="46">
        <v>0.201</v>
      </c>
      <c r="G1376" s="45"/>
      <c r="H1376" s="45"/>
      <c r="I1376" s="45"/>
      <c r="J1376" s="45">
        <v>0.010963599589180062</v>
      </c>
      <c r="K1376" s="45"/>
      <c r="L1376" s="45"/>
      <c r="M1376" s="45"/>
      <c r="N1376" s="45">
        <v>0.006943613073147372</v>
      </c>
      <c r="O1376" s="45"/>
      <c r="P1376" s="45"/>
      <c r="Q1376" s="45"/>
      <c r="R1376" s="45">
        <v>3474.956996225749</v>
      </c>
      <c r="S1376" s="45"/>
      <c r="T1376" s="45"/>
      <c r="U1376" s="45"/>
      <c r="V1376" s="45"/>
      <c r="W1376" s="45"/>
      <c r="X1376" s="45"/>
      <c r="Y1376" s="45"/>
      <c r="Z1376" s="45"/>
      <c r="AA1376" s="45"/>
      <c r="AB1376" s="45"/>
      <c r="AC1376" s="45"/>
    </row>
    <row r="1377" ht="15.75" customHeight="1">
      <c r="A1377" s="45">
        <v>32706.72939318491</v>
      </c>
      <c r="B1377" s="45"/>
      <c r="C1377" s="45"/>
      <c r="D1377" s="46"/>
      <c r="E1377" s="46"/>
      <c r="F1377" s="46">
        <v>0.19</v>
      </c>
      <c r="G1377" s="45"/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>
        <v>1676.6143692758847</v>
      </c>
      <c r="S1377" s="45"/>
      <c r="T1377" s="45"/>
      <c r="U1377" s="45"/>
      <c r="V1377" s="45"/>
      <c r="W1377" s="45"/>
      <c r="X1377" s="45"/>
      <c r="Y1377" s="45"/>
      <c r="Z1377" s="45"/>
      <c r="AA1377" s="45"/>
      <c r="AB1377" s="45"/>
      <c r="AC1377" s="45"/>
    </row>
    <row r="1378" ht="15.75" customHeight="1">
      <c r="A1378" s="45">
        <v>33156.99874230052</v>
      </c>
      <c r="B1378" s="45"/>
      <c r="C1378" s="45"/>
      <c r="D1378" s="46"/>
      <c r="E1378" s="46"/>
      <c r="F1378" s="46">
        <v>0.103</v>
      </c>
      <c r="G1378" s="45"/>
      <c r="H1378" s="45"/>
      <c r="I1378" s="45"/>
      <c r="J1378" s="45">
        <v>0.010291125986901059</v>
      </c>
      <c r="K1378" s="45"/>
      <c r="L1378" s="45"/>
      <c r="M1378" s="45"/>
      <c r="N1378" s="45">
        <v>0.006813586927471615</v>
      </c>
      <c r="O1378" s="45"/>
      <c r="P1378" s="45"/>
      <c r="Q1378" s="45"/>
      <c r="R1378" s="45">
        <v>1883.4049697994913</v>
      </c>
      <c r="S1378" s="45"/>
      <c r="T1378" s="45"/>
      <c r="U1378" s="45"/>
      <c r="V1378" s="45"/>
      <c r="W1378" s="45"/>
      <c r="X1378" s="45"/>
      <c r="Y1378" s="45"/>
      <c r="Z1378" s="45"/>
      <c r="AA1378" s="45"/>
      <c r="AB1378" s="45"/>
      <c r="AC1378" s="45"/>
    </row>
    <row r="1379" ht="15.75" customHeight="1">
      <c r="A1379" s="45">
        <v>33093.7393405932</v>
      </c>
      <c r="B1379" s="45"/>
      <c r="C1379" s="45"/>
      <c r="D1379" s="46"/>
      <c r="E1379" s="46"/>
      <c r="F1379" s="46">
        <v>0.077</v>
      </c>
      <c r="G1379" s="45"/>
      <c r="H1379" s="45"/>
      <c r="I1379" s="45"/>
      <c r="J1379" s="45">
        <v>0.013037045396126816</v>
      </c>
      <c r="K1379" s="45"/>
      <c r="L1379" s="45"/>
      <c r="M1379" s="45"/>
      <c r="N1379" s="45">
        <v>0.007137617784799414</v>
      </c>
      <c r="O1379" s="45"/>
      <c r="P1379" s="45"/>
      <c r="Q1379" s="45"/>
      <c r="R1379" s="45">
        <v>2319.647413593134</v>
      </c>
      <c r="S1379" s="45"/>
      <c r="T1379" s="45"/>
      <c r="U1379" s="45"/>
      <c r="V1379" s="45"/>
      <c r="W1379" s="45"/>
      <c r="X1379" s="45"/>
      <c r="Y1379" s="45"/>
      <c r="Z1379" s="45"/>
      <c r="AA1379" s="45"/>
      <c r="AB1379" s="45"/>
      <c r="AC1379" s="45"/>
    </row>
    <row r="1380" ht="15.75" customHeight="1">
      <c r="A1380" s="45">
        <v>32926.327342571</v>
      </c>
      <c r="B1380" s="45"/>
      <c r="C1380" s="45"/>
      <c r="D1380" s="46"/>
      <c r="E1380" s="46"/>
      <c r="F1380" s="46">
        <v>0.083</v>
      </c>
      <c r="G1380" s="45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>
        <v>2432.0582696217216</v>
      </c>
      <c r="S1380" s="45"/>
      <c r="T1380" s="45"/>
      <c r="U1380" s="45"/>
      <c r="V1380" s="45"/>
      <c r="W1380" s="45"/>
      <c r="X1380" s="45"/>
      <c r="Y1380" s="45"/>
      <c r="Z1380" s="45"/>
      <c r="AA1380" s="45"/>
      <c r="AB1380" s="45"/>
      <c r="AC1380" s="45"/>
    </row>
    <row r="1381" ht="15.75" customHeight="1">
      <c r="A1381" s="45">
        <v>3161.851854080786</v>
      </c>
      <c r="B1381" s="45"/>
      <c r="C1381" s="45"/>
      <c r="D1381" s="46"/>
      <c r="E1381" s="46"/>
      <c r="F1381" s="46">
        <v>0.048</v>
      </c>
      <c r="G1381" s="45"/>
      <c r="H1381" s="45"/>
      <c r="I1381" s="45"/>
      <c r="J1381" s="45">
        <v>0.0035083809570863253</v>
      </c>
      <c r="K1381" s="45"/>
      <c r="L1381" s="45"/>
      <c r="M1381" s="45"/>
      <c r="N1381" s="45"/>
      <c r="O1381" s="45"/>
      <c r="P1381" s="45"/>
      <c r="Q1381" s="45"/>
      <c r="R1381" s="45">
        <v>690.1129882628233</v>
      </c>
      <c r="S1381" s="45"/>
      <c r="T1381" s="45"/>
      <c r="U1381" s="45"/>
      <c r="V1381" s="45"/>
      <c r="W1381" s="45"/>
      <c r="X1381" s="45"/>
      <c r="Y1381" s="45"/>
      <c r="Z1381" s="45"/>
      <c r="AA1381" s="45"/>
      <c r="AB1381" s="45"/>
      <c r="AC1381" s="45"/>
    </row>
    <row r="1382" ht="15.75" customHeight="1">
      <c r="A1382" s="45">
        <v>3115.22397945499</v>
      </c>
      <c r="B1382" s="45"/>
      <c r="C1382" s="45"/>
      <c r="D1382" s="46"/>
      <c r="E1382" s="46"/>
      <c r="F1382" s="46">
        <v>0.048</v>
      </c>
      <c r="G1382" s="45"/>
      <c r="H1382" s="45"/>
      <c r="I1382" s="45"/>
      <c r="J1382" s="45">
        <v>0.0034183055746883993</v>
      </c>
      <c r="K1382" s="45"/>
      <c r="L1382" s="45"/>
      <c r="M1382" s="45"/>
      <c r="N1382" s="45"/>
      <c r="O1382" s="45"/>
      <c r="P1382" s="45"/>
      <c r="Q1382" s="45"/>
      <c r="R1382" s="45">
        <v>764.5665313846026</v>
      </c>
      <c r="S1382" s="45"/>
      <c r="T1382" s="45"/>
      <c r="U1382" s="45"/>
      <c r="V1382" s="45"/>
      <c r="W1382" s="45"/>
      <c r="X1382" s="45"/>
      <c r="Y1382" s="45"/>
      <c r="Z1382" s="45"/>
      <c r="AA1382" s="45"/>
      <c r="AB1382" s="45"/>
      <c r="AC1382" s="45"/>
    </row>
    <row r="1383" ht="15.75" customHeight="1">
      <c r="A1383" s="45">
        <v>3063.5274104661125</v>
      </c>
      <c r="B1383" s="45"/>
      <c r="C1383" s="45"/>
      <c r="D1383" s="46"/>
      <c r="E1383" s="46"/>
      <c r="F1383" s="46">
        <v>0.038</v>
      </c>
      <c r="G1383" s="45"/>
      <c r="H1383" s="45"/>
      <c r="I1383" s="45"/>
      <c r="J1383" s="45">
        <v>0.0036162745835587305</v>
      </c>
      <c r="K1383" s="45"/>
      <c r="L1383" s="45"/>
      <c r="M1383" s="45"/>
      <c r="N1383" s="45">
        <v>0.010173077104040314</v>
      </c>
      <c r="O1383" s="45"/>
      <c r="P1383" s="45"/>
      <c r="Q1383" s="45"/>
      <c r="R1383" s="45">
        <v>975.3437673498651</v>
      </c>
      <c r="S1383" s="45"/>
      <c r="T1383" s="45"/>
      <c r="U1383" s="45"/>
      <c r="V1383" s="45"/>
      <c r="W1383" s="45"/>
      <c r="X1383" s="45"/>
      <c r="Y1383" s="45"/>
      <c r="Z1383" s="45"/>
      <c r="AA1383" s="45"/>
      <c r="AB1383" s="45"/>
      <c r="AC1383" s="45"/>
    </row>
    <row r="1384" ht="15.75" customHeight="1">
      <c r="A1384" s="45">
        <v>3031.497023786438</v>
      </c>
      <c r="B1384" s="45"/>
      <c r="C1384" s="45"/>
      <c r="D1384" s="46"/>
      <c r="E1384" s="46"/>
      <c r="F1384" s="46">
        <v>0.028</v>
      </c>
      <c r="G1384" s="45"/>
      <c r="H1384" s="45"/>
      <c r="I1384" s="45"/>
      <c r="J1384" s="45">
        <v>0.0035941259910807423</v>
      </c>
      <c r="K1384" s="45"/>
      <c r="L1384" s="45"/>
      <c r="M1384" s="45"/>
      <c r="N1384" s="45">
        <v>0.010164590652720204</v>
      </c>
      <c r="O1384" s="45"/>
      <c r="P1384" s="45"/>
      <c r="Q1384" s="45"/>
      <c r="R1384" s="45">
        <v>1209.0515726052733</v>
      </c>
      <c r="S1384" s="45"/>
      <c r="T1384" s="45"/>
      <c r="U1384" s="45"/>
      <c r="V1384" s="45"/>
      <c r="W1384" s="45"/>
      <c r="X1384" s="45"/>
      <c r="Y1384" s="45"/>
      <c r="Z1384" s="45"/>
      <c r="AA1384" s="45"/>
      <c r="AB1384" s="45"/>
      <c r="AC1384" s="45"/>
    </row>
    <row r="1385" ht="15.75" customHeight="1">
      <c r="A1385" s="45">
        <v>2978.929410686585</v>
      </c>
      <c r="B1385" s="45"/>
      <c r="C1385" s="45"/>
      <c r="D1385" s="46"/>
      <c r="E1385" s="46"/>
      <c r="F1385" s="46">
        <v>0.026</v>
      </c>
      <c r="G1385" s="45"/>
      <c r="H1385" s="45"/>
      <c r="I1385" s="45"/>
      <c r="J1385" s="45">
        <v>0.0036614350624112157</v>
      </c>
      <c r="K1385" s="45"/>
      <c r="L1385" s="45"/>
      <c r="M1385" s="45"/>
      <c r="N1385" s="45">
        <v>0.010569589869153385</v>
      </c>
      <c r="O1385" s="45"/>
      <c r="P1385" s="45"/>
      <c r="Q1385" s="45"/>
      <c r="R1385" s="45">
        <v>1299.9163198830936</v>
      </c>
      <c r="S1385" s="45"/>
      <c r="T1385" s="45"/>
      <c r="U1385" s="45"/>
      <c r="V1385" s="45"/>
      <c r="W1385" s="45"/>
      <c r="X1385" s="45"/>
      <c r="Y1385" s="45"/>
      <c r="Z1385" s="45"/>
      <c r="AA1385" s="45"/>
      <c r="AB1385" s="45"/>
      <c r="AC1385" s="45"/>
    </row>
    <row r="1386" ht="15.75" customHeight="1">
      <c r="A1386" s="45">
        <v>2922.2671579268226</v>
      </c>
      <c r="B1386" s="45"/>
      <c r="C1386" s="45"/>
      <c r="D1386" s="46"/>
      <c r="E1386" s="46"/>
      <c r="F1386" s="46">
        <v>0.026</v>
      </c>
      <c r="G1386" s="45"/>
      <c r="H1386" s="45"/>
      <c r="I1386" s="45"/>
      <c r="J1386" s="45">
        <v>0.0034693024903880224</v>
      </c>
      <c r="K1386" s="45"/>
      <c r="L1386" s="45"/>
      <c r="M1386" s="45"/>
      <c r="N1386" s="45">
        <v>0.0106134405663194</v>
      </c>
      <c r="O1386" s="45"/>
      <c r="P1386" s="45"/>
      <c r="Q1386" s="45"/>
      <c r="R1386" s="45">
        <v>1487.0499726677042</v>
      </c>
      <c r="S1386" s="45"/>
      <c r="T1386" s="45"/>
      <c r="U1386" s="45"/>
      <c r="V1386" s="45"/>
      <c r="W1386" s="45"/>
      <c r="X1386" s="45"/>
      <c r="Y1386" s="45"/>
      <c r="Z1386" s="45"/>
      <c r="AA1386" s="45"/>
      <c r="AB1386" s="45"/>
      <c r="AC1386" s="45"/>
    </row>
    <row r="1387" ht="15.75" customHeight="1">
      <c r="A1387" s="45">
        <v>2844.8374490569677</v>
      </c>
      <c r="B1387" s="45"/>
      <c r="C1387" s="45"/>
      <c r="D1387" s="46"/>
      <c r="E1387" s="46"/>
      <c r="F1387" s="46"/>
      <c r="G1387" s="45"/>
      <c r="H1387" s="45"/>
      <c r="I1387" s="45"/>
      <c r="J1387" s="45">
        <v>0.003338451715515904</v>
      </c>
      <c r="K1387" s="45"/>
      <c r="L1387" s="45"/>
      <c r="M1387" s="45"/>
      <c r="N1387" s="45">
        <v>0.01028418134467847</v>
      </c>
      <c r="O1387" s="45"/>
      <c r="P1387" s="45"/>
      <c r="Q1387" s="45"/>
      <c r="R1387" s="45">
        <v>1632.6102789873137</v>
      </c>
      <c r="S1387" s="45"/>
      <c r="T1387" s="45"/>
      <c r="U1387" s="45"/>
      <c r="V1387" s="45"/>
      <c r="W1387" s="45"/>
      <c r="X1387" s="45"/>
      <c r="Y1387" s="45"/>
      <c r="Z1387" s="45"/>
      <c r="AA1387" s="45"/>
      <c r="AB1387" s="45"/>
      <c r="AC1387" s="45"/>
    </row>
    <row r="1388" ht="15.75" customHeight="1">
      <c r="A1388" s="45">
        <v>2767.4653102950665</v>
      </c>
      <c r="B1388" s="45"/>
      <c r="C1388" s="45"/>
      <c r="D1388" s="46"/>
      <c r="E1388" s="46"/>
      <c r="F1388" s="46"/>
      <c r="G1388" s="45"/>
      <c r="H1388" s="45"/>
      <c r="I1388" s="45"/>
      <c r="J1388" s="45">
        <v>0.0034371901243526286</v>
      </c>
      <c r="K1388" s="45"/>
      <c r="L1388" s="45"/>
      <c r="M1388" s="45"/>
      <c r="N1388" s="45">
        <v>0.010134936991667542</v>
      </c>
      <c r="O1388" s="45"/>
      <c r="P1388" s="45"/>
      <c r="Q1388" s="45"/>
      <c r="R1388" s="45">
        <v>1997.0711139178466</v>
      </c>
      <c r="S1388" s="45"/>
      <c r="T1388" s="45"/>
      <c r="U1388" s="45"/>
      <c r="V1388" s="45"/>
      <c r="W1388" s="45"/>
      <c r="X1388" s="45"/>
      <c r="Y1388" s="45"/>
      <c r="Z1388" s="45"/>
      <c r="AA1388" s="45"/>
      <c r="AB1388" s="45"/>
      <c r="AC1388" s="45"/>
    </row>
    <row r="1389" ht="15.75" customHeight="1">
      <c r="A1389" s="45">
        <v>2728.0486051590096</v>
      </c>
      <c r="B1389" s="45"/>
      <c r="C1389" s="45"/>
      <c r="D1389" s="46"/>
      <c r="E1389" s="46"/>
      <c r="F1389" s="46"/>
      <c r="G1389" s="45"/>
      <c r="H1389" s="45"/>
      <c r="I1389" s="45"/>
      <c r="J1389" s="45">
        <v>0.00319186091059582</v>
      </c>
      <c r="K1389" s="45"/>
      <c r="L1389" s="45"/>
      <c r="M1389" s="45"/>
      <c r="N1389" s="45">
        <v>0.009696975906684509</v>
      </c>
      <c r="O1389" s="45"/>
      <c r="P1389" s="45"/>
      <c r="Q1389" s="45"/>
      <c r="R1389" s="45">
        <v>2347.4544408073516</v>
      </c>
      <c r="S1389" s="45"/>
      <c r="T1389" s="45"/>
      <c r="U1389" s="45"/>
      <c r="V1389" s="45"/>
      <c r="W1389" s="45"/>
      <c r="X1389" s="45"/>
      <c r="Y1389" s="45"/>
      <c r="Z1389" s="45"/>
      <c r="AA1389" s="45"/>
      <c r="AB1389" s="45"/>
      <c r="AC1389" s="45"/>
    </row>
    <row r="1390" ht="15.75" customHeight="1">
      <c r="A1390" s="45">
        <v>2702.5988287627815</v>
      </c>
      <c r="B1390" s="45"/>
      <c r="C1390" s="45"/>
      <c r="D1390" s="46"/>
      <c r="E1390" s="46"/>
      <c r="F1390" s="46"/>
      <c r="G1390" s="45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>
        <v>1749.3592040349474</v>
      </c>
      <c r="S1390" s="45"/>
      <c r="T1390" s="45"/>
      <c r="U1390" s="45"/>
      <c r="V1390" s="45"/>
      <c r="W1390" s="45"/>
      <c r="X1390" s="45"/>
      <c r="Y1390" s="45"/>
      <c r="Z1390" s="45"/>
      <c r="AA1390" s="45"/>
      <c r="AB1390" s="45"/>
      <c r="AC1390" s="45"/>
    </row>
    <row r="1391" ht="15.75" customHeight="1">
      <c r="A1391" s="45">
        <v>2691.2243114543257</v>
      </c>
      <c r="B1391" s="45"/>
      <c r="C1391" s="45"/>
      <c r="D1391" s="46"/>
      <c r="E1391" s="46"/>
      <c r="F1391" s="46"/>
      <c r="G1391" s="45"/>
      <c r="H1391" s="45"/>
      <c r="I1391" s="45"/>
      <c r="J1391" s="45">
        <v>0.0030834478214008076</v>
      </c>
      <c r="K1391" s="45"/>
      <c r="L1391" s="45"/>
      <c r="M1391" s="45"/>
      <c r="N1391" s="45">
        <v>0.009503405037767356</v>
      </c>
      <c r="O1391" s="45"/>
      <c r="P1391" s="45"/>
      <c r="Q1391" s="45"/>
      <c r="R1391" s="45">
        <v>1574.0693024688853</v>
      </c>
      <c r="S1391" s="45"/>
      <c r="T1391" s="45"/>
      <c r="U1391" s="45"/>
      <c r="V1391" s="45"/>
      <c r="W1391" s="45"/>
      <c r="X1391" s="45"/>
      <c r="Y1391" s="45"/>
      <c r="Z1391" s="45"/>
      <c r="AA1391" s="45"/>
      <c r="AB1391" s="45"/>
      <c r="AC1391" s="45"/>
    </row>
    <row r="1392" ht="15.75" customHeight="1">
      <c r="A1392" s="45">
        <v>2682.115750239141</v>
      </c>
      <c r="B1392" s="45"/>
      <c r="C1392" s="45"/>
      <c r="D1392" s="46"/>
      <c r="E1392" s="46"/>
      <c r="F1392" s="46"/>
      <c r="G1392" s="45"/>
      <c r="H1392" s="45"/>
      <c r="I1392" s="45"/>
      <c r="J1392" s="45">
        <v>0.0031915353848130375</v>
      </c>
      <c r="K1392" s="45"/>
      <c r="L1392" s="45"/>
      <c r="M1392" s="45"/>
      <c r="N1392" s="45">
        <v>0.00949529299330492</v>
      </c>
      <c r="O1392" s="45"/>
      <c r="P1392" s="45"/>
      <c r="Q1392" s="45"/>
      <c r="R1392" s="45">
        <v>1493.8404481390248</v>
      </c>
      <c r="S1392" s="45"/>
      <c r="T1392" s="45"/>
      <c r="U1392" s="45"/>
      <c r="V1392" s="45"/>
      <c r="W1392" s="45"/>
      <c r="X1392" s="45"/>
      <c r="Y1392" s="45"/>
      <c r="Z1392" s="45"/>
      <c r="AA1392" s="45"/>
      <c r="AB1392" s="45"/>
      <c r="AC1392" s="45"/>
    </row>
    <row r="1393" ht="15.75" customHeight="1">
      <c r="A1393" s="45">
        <v>2679.9847044745065</v>
      </c>
      <c r="B1393" s="45"/>
      <c r="C1393" s="45"/>
      <c r="D1393" s="46"/>
      <c r="E1393" s="46"/>
      <c r="F1393" s="46"/>
      <c r="G1393" s="45"/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>
        <v>1308.2918583085689</v>
      </c>
      <c r="S1393" s="45"/>
      <c r="T1393" s="45"/>
      <c r="U1393" s="45"/>
      <c r="V1393" s="45"/>
      <c r="W1393" s="45"/>
      <c r="X1393" s="45"/>
      <c r="Y1393" s="45"/>
      <c r="Z1393" s="45"/>
      <c r="AA1393" s="45"/>
      <c r="AB1393" s="45"/>
      <c r="AC1393" s="45"/>
    </row>
    <row r="1394" ht="15.75" customHeight="1">
      <c r="A1394" s="45">
        <v>160723.54426737493</v>
      </c>
      <c r="B1394" s="45"/>
      <c r="C1394" s="45"/>
      <c r="D1394" s="46"/>
      <c r="E1394" s="46"/>
      <c r="F1394" s="46"/>
      <c r="G1394" s="45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  <c r="Y1394" s="45"/>
      <c r="Z1394" s="45"/>
      <c r="AA1394" s="45"/>
      <c r="AB1394" s="45"/>
      <c r="AC1394" s="45"/>
    </row>
    <row r="1395" ht="15.75" customHeight="1">
      <c r="A1395" s="45">
        <v>159178.7794269223</v>
      </c>
      <c r="B1395" s="45"/>
      <c r="C1395" s="45"/>
      <c r="D1395" s="46"/>
      <c r="E1395" s="46"/>
      <c r="F1395" s="46"/>
      <c r="G1395" s="45"/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  <c r="AB1395" s="45"/>
      <c r="AC1395" s="45"/>
    </row>
    <row r="1396" ht="15.75" customHeight="1">
      <c r="A1396" s="45">
        <v>157901.77000944625</v>
      </c>
      <c r="B1396" s="45"/>
      <c r="C1396" s="45"/>
      <c r="D1396" s="46"/>
      <c r="E1396" s="46"/>
      <c r="F1396" s="46"/>
      <c r="G1396" s="45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  <c r="Y1396" s="45"/>
      <c r="Z1396" s="45"/>
      <c r="AA1396" s="45"/>
      <c r="AB1396" s="45"/>
      <c r="AC1396" s="45"/>
    </row>
    <row r="1397" ht="15.75" customHeight="1">
      <c r="A1397" s="45">
        <v>156879.0786065999</v>
      </c>
      <c r="B1397" s="45"/>
      <c r="C1397" s="45"/>
      <c r="D1397" s="46"/>
      <c r="E1397" s="46"/>
      <c r="F1397" s="46"/>
      <c r="G1397" s="45"/>
      <c r="H1397" s="45"/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  <c r="AB1397" s="45"/>
      <c r="AC1397" s="45"/>
    </row>
    <row r="1398" ht="15.75" customHeight="1">
      <c r="A1398" s="45">
        <v>155666.758178714</v>
      </c>
      <c r="B1398" s="45"/>
      <c r="C1398" s="45"/>
      <c r="D1398" s="46"/>
      <c r="E1398" s="46"/>
      <c r="F1398" s="46"/>
      <c r="G1398" s="45"/>
      <c r="H1398" s="45"/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  <c r="Y1398" s="45"/>
      <c r="Z1398" s="45"/>
      <c r="AA1398" s="45"/>
      <c r="AB1398" s="45"/>
      <c r="AC1398" s="45"/>
    </row>
    <row r="1399" ht="15.75" customHeight="1">
      <c r="A1399" s="45">
        <v>154978.66408612859</v>
      </c>
      <c r="B1399" s="45"/>
      <c r="C1399" s="45"/>
      <c r="D1399" s="46"/>
      <c r="E1399" s="46"/>
      <c r="F1399" s="46"/>
      <c r="G1399" s="45"/>
      <c r="H1399" s="45"/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  <c r="AB1399" s="45"/>
      <c r="AC1399" s="45"/>
    </row>
    <row r="1400" ht="15.75" customHeight="1">
      <c r="A1400" s="45">
        <v>153851.29382740415</v>
      </c>
      <c r="B1400" s="45"/>
      <c r="C1400" s="45"/>
      <c r="D1400" s="46"/>
      <c r="E1400" s="46"/>
      <c r="F1400" s="46"/>
      <c r="G1400" s="45"/>
      <c r="H1400" s="45"/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  <c r="Y1400" s="45"/>
      <c r="Z1400" s="45"/>
      <c r="AA1400" s="45"/>
      <c r="AB1400" s="45"/>
      <c r="AC1400" s="45"/>
    </row>
    <row r="1401" ht="15.75" customHeight="1">
      <c r="A1401" s="45">
        <v>152629.8155405075</v>
      </c>
      <c r="B1401" s="45"/>
      <c r="C1401" s="45"/>
      <c r="D1401" s="46"/>
      <c r="E1401" s="46"/>
      <c r="F1401" s="46"/>
      <c r="G1401" s="45"/>
      <c r="H1401" s="45"/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  <c r="AB1401" s="45"/>
      <c r="AC1401" s="45"/>
    </row>
    <row r="1402" ht="15.75" customHeight="1">
      <c r="A1402" s="45">
        <v>151371.0594954034</v>
      </c>
      <c r="B1402" s="45"/>
      <c r="C1402" s="45"/>
      <c r="D1402" s="46"/>
      <c r="E1402" s="46"/>
      <c r="F1402" s="46"/>
      <c r="G1402" s="45"/>
      <c r="H1402" s="45"/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5"/>
      <c r="Y1402" s="45"/>
      <c r="Z1402" s="45"/>
      <c r="AA1402" s="45"/>
      <c r="AB1402" s="45"/>
      <c r="AC1402" s="45"/>
    </row>
    <row r="1403" ht="15.75" customHeight="1">
      <c r="A1403" s="45">
        <v>150618.1624506261</v>
      </c>
      <c r="B1403" s="45"/>
      <c r="C1403" s="45"/>
      <c r="D1403" s="46"/>
      <c r="E1403" s="46"/>
      <c r="F1403" s="46"/>
      <c r="G1403" s="45"/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  <c r="AB1403" s="45"/>
      <c r="AC1403" s="45"/>
    </row>
    <row r="1404" ht="15.75" customHeight="1">
      <c r="A1404" s="45">
        <v>149393.85179540908</v>
      </c>
      <c r="B1404" s="45"/>
      <c r="C1404" s="45"/>
      <c r="D1404" s="46"/>
      <c r="E1404" s="46"/>
      <c r="F1404" s="46"/>
      <c r="G1404" s="45"/>
      <c r="H1404" s="45"/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5"/>
      <c r="Y1404" s="45"/>
      <c r="Z1404" s="45"/>
      <c r="AA1404" s="45"/>
      <c r="AB1404" s="45"/>
      <c r="AC1404" s="45"/>
    </row>
    <row r="1405" ht="15.75" customHeight="1">
      <c r="A1405" s="45">
        <v>148424.23853568645</v>
      </c>
      <c r="B1405" s="45"/>
      <c r="C1405" s="45"/>
      <c r="D1405" s="46"/>
      <c r="E1405" s="46"/>
      <c r="F1405" s="46"/>
      <c r="G1405" s="45"/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  <c r="AB1405" s="45"/>
      <c r="AC1405" s="45"/>
    </row>
    <row r="1406" ht="15.75" customHeight="1">
      <c r="A1406" s="45">
        <v>147540.8856878195</v>
      </c>
      <c r="B1406" s="45"/>
      <c r="C1406" s="45"/>
      <c r="D1406" s="46"/>
      <c r="E1406" s="46"/>
      <c r="F1406" s="46"/>
      <c r="G1406" s="45"/>
      <c r="H1406" s="45"/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  <c r="Y1406" s="45"/>
      <c r="Z1406" s="45"/>
      <c r="AA1406" s="45"/>
      <c r="AB1406" s="45"/>
      <c r="AC1406" s="45"/>
    </row>
    <row r="1407" ht="15.75" customHeight="1">
      <c r="A1407" s="45">
        <v>226.53976709116566</v>
      </c>
      <c r="B1407" s="45"/>
      <c r="C1407" s="45"/>
      <c r="D1407" s="46"/>
      <c r="E1407" s="46"/>
      <c r="F1407" s="46">
        <v>0.07</v>
      </c>
      <c r="G1407" s="45"/>
      <c r="H1407" s="45"/>
      <c r="I1407" s="45"/>
      <c r="J1407" s="45">
        <v>0.00278556599976945</v>
      </c>
      <c r="K1407" s="45"/>
      <c r="L1407" s="45"/>
      <c r="M1407" s="45"/>
      <c r="N1407" s="45"/>
      <c r="O1407" s="45"/>
      <c r="P1407" s="45"/>
      <c r="Q1407" s="45"/>
      <c r="R1407" s="45">
        <v>319.07845772060284</v>
      </c>
      <c r="S1407" s="45"/>
      <c r="T1407" s="45"/>
      <c r="U1407" s="45"/>
      <c r="V1407" s="45"/>
      <c r="W1407" s="45"/>
      <c r="X1407" s="45"/>
      <c r="Y1407" s="45"/>
      <c r="Z1407" s="45"/>
      <c r="AA1407" s="45"/>
      <c r="AB1407" s="45"/>
      <c r="AC1407" s="45"/>
    </row>
    <row r="1408" ht="15.75" customHeight="1">
      <c r="A1408" s="45">
        <v>226.4809231738632</v>
      </c>
      <c r="B1408" s="45"/>
      <c r="C1408" s="45"/>
      <c r="D1408" s="46"/>
      <c r="E1408" s="46"/>
      <c r="F1408" s="46">
        <v>0.073</v>
      </c>
      <c r="G1408" s="45"/>
      <c r="H1408" s="45"/>
      <c r="I1408" s="45"/>
      <c r="J1408" s="45">
        <v>0.002938458001091724</v>
      </c>
      <c r="K1408" s="45"/>
      <c r="L1408" s="45"/>
      <c r="M1408" s="45"/>
      <c r="N1408" s="45"/>
      <c r="O1408" s="45"/>
      <c r="P1408" s="45"/>
      <c r="Q1408" s="45"/>
      <c r="R1408" s="45">
        <v>298.32853875708435</v>
      </c>
      <c r="S1408" s="45"/>
      <c r="T1408" s="45"/>
      <c r="U1408" s="45"/>
      <c r="V1408" s="45"/>
      <c r="W1408" s="45"/>
      <c r="X1408" s="45"/>
      <c r="Y1408" s="45"/>
      <c r="Z1408" s="45"/>
      <c r="AA1408" s="45"/>
      <c r="AB1408" s="45"/>
      <c r="AC1408" s="45"/>
    </row>
    <row r="1409" ht="15.75" customHeight="1">
      <c r="A1409" s="45">
        <v>226.65006637777626</v>
      </c>
      <c r="B1409" s="45"/>
      <c r="C1409" s="45"/>
      <c r="D1409" s="46"/>
      <c r="E1409" s="46"/>
      <c r="F1409" s="46">
        <v>0.065</v>
      </c>
      <c r="G1409" s="45"/>
      <c r="H1409" s="45"/>
      <c r="I1409" s="45"/>
      <c r="J1409" s="45">
        <v>0.002983560509561619</v>
      </c>
      <c r="K1409" s="45"/>
      <c r="L1409" s="45"/>
      <c r="M1409" s="45"/>
      <c r="N1409" s="45">
        <v>0.007120821433152525</v>
      </c>
      <c r="O1409" s="45"/>
      <c r="P1409" s="45"/>
      <c r="Q1409" s="45"/>
      <c r="R1409" s="45">
        <v>344.13497592062896</v>
      </c>
      <c r="S1409" s="45"/>
      <c r="T1409" s="45"/>
      <c r="U1409" s="45"/>
      <c r="V1409" s="45"/>
      <c r="W1409" s="45"/>
      <c r="X1409" s="45"/>
      <c r="Y1409" s="45"/>
      <c r="Z1409" s="45"/>
      <c r="AA1409" s="45"/>
      <c r="AB1409" s="45"/>
      <c r="AC1409" s="45"/>
    </row>
    <row r="1410" ht="15.75" customHeight="1">
      <c r="A1410" s="45">
        <v>225.6583007583785</v>
      </c>
      <c r="B1410" s="45"/>
      <c r="C1410" s="45"/>
      <c r="D1410" s="46"/>
      <c r="E1410" s="46"/>
      <c r="F1410" s="46">
        <v>0.058</v>
      </c>
      <c r="G1410" s="45"/>
      <c r="H1410" s="45"/>
      <c r="I1410" s="45"/>
      <c r="J1410" s="45">
        <v>0.002876440180807902</v>
      </c>
      <c r="K1410" s="45"/>
      <c r="L1410" s="45"/>
      <c r="M1410" s="45"/>
      <c r="N1410" s="45">
        <v>0.0070069718490519545</v>
      </c>
      <c r="O1410" s="45"/>
      <c r="P1410" s="45"/>
      <c r="Q1410" s="45"/>
      <c r="R1410" s="45">
        <v>414.0581708546284</v>
      </c>
      <c r="S1410" s="45"/>
      <c r="T1410" s="45"/>
      <c r="U1410" s="45"/>
      <c r="V1410" s="45"/>
      <c r="W1410" s="45"/>
      <c r="X1410" s="45"/>
      <c r="Y1410" s="45"/>
      <c r="Z1410" s="45"/>
      <c r="AA1410" s="45"/>
      <c r="AB1410" s="45"/>
      <c r="AC1410" s="45"/>
    </row>
    <row r="1411" ht="15.75" customHeight="1">
      <c r="A1411" s="45">
        <v>225.11776214772954</v>
      </c>
      <c r="B1411" s="45"/>
      <c r="C1411" s="45"/>
      <c r="D1411" s="46"/>
      <c r="E1411" s="46"/>
      <c r="F1411" s="46">
        <v>0.055</v>
      </c>
      <c r="G1411" s="45"/>
      <c r="H1411" s="45"/>
      <c r="I1411" s="45"/>
      <c r="J1411" s="45">
        <v>0.0030511051796585985</v>
      </c>
      <c r="K1411" s="45"/>
      <c r="L1411" s="45"/>
      <c r="M1411" s="45"/>
      <c r="N1411" s="45">
        <v>0.007752179336696834</v>
      </c>
      <c r="O1411" s="45"/>
      <c r="P1411" s="45"/>
      <c r="Q1411" s="45"/>
      <c r="R1411" s="45">
        <v>417.15980911402306</v>
      </c>
      <c r="S1411" s="45"/>
      <c r="T1411" s="45"/>
      <c r="U1411" s="45"/>
      <c r="V1411" s="45"/>
      <c r="W1411" s="45"/>
      <c r="X1411" s="45"/>
      <c r="Y1411" s="45"/>
      <c r="Z1411" s="45"/>
      <c r="AA1411" s="45"/>
      <c r="AB1411" s="45"/>
      <c r="AC1411" s="45"/>
    </row>
    <row r="1412" ht="15.75" customHeight="1">
      <c r="A1412" s="45">
        <v>226.32913477373717</v>
      </c>
      <c r="B1412" s="45"/>
      <c r="C1412" s="45"/>
      <c r="D1412" s="46"/>
      <c r="E1412" s="46"/>
      <c r="F1412" s="46">
        <v>0.053</v>
      </c>
      <c r="G1412" s="45"/>
      <c r="H1412" s="45"/>
      <c r="I1412" s="45"/>
      <c r="J1412" s="45">
        <v>0.0029695278985060487</v>
      </c>
      <c r="K1412" s="45"/>
      <c r="L1412" s="45"/>
      <c r="M1412" s="45"/>
      <c r="N1412" s="45">
        <v>0.007768708101662592</v>
      </c>
      <c r="O1412" s="45"/>
      <c r="P1412" s="45"/>
      <c r="Q1412" s="45"/>
      <c r="R1412" s="45">
        <v>461.8636936633764</v>
      </c>
      <c r="S1412" s="45"/>
      <c r="T1412" s="45"/>
      <c r="U1412" s="45"/>
      <c r="V1412" s="45"/>
      <c r="W1412" s="45"/>
      <c r="X1412" s="45"/>
      <c r="Y1412" s="45"/>
      <c r="Z1412" s="45"/>
      <c r="AA1412" s="45"/>
      <c r="AB1412" s="45"/>
      <c r="AC1412" s="45"/>
    </row>
    <row r="1413" ht="15.75" customHeight="1">
      <c r="A1413" s="45">
        <v>225.88925329654512</v>
      </c>
      <c r="B1413" s="45"/>
      <c r="C1413" s="45"/>
      <c r="D1413" s="46"/>
      <c r="E1413" s="46"/>
      <c r="F1413" s="46">
        <v>0.056</v>
      </c>
      <c r="G1413" s="45"/>
      <c r="H1413" s="45"/>
      <c r="I1413" s="45"/>
      <c r="J1413" s="45">
        <v>0.003129988747416134</v>
      </c>
      <c r="K1413" s="45"/>
      <c r="L1413" s="45"/>
      <c r="M1413" s="45"/>
      <c r="N1413" s="45">
        <v>0.008130988077028578</v>
      </c>
      <c r="O1413" s="45"/>
      <c r="P1413" s="45"/>
      <c r="Q1413" s="45"/>
      <c r="R1413" s="45">
        <v>471.8803300338286</v>
      </c>
      <c r="S1413" s="45"/>
      <c r="T1413" s="45"/>
      <c r="U1413" s="45"/>
      <c r="V1413" s="45"/>
      <c r="W1413" s="45"/>
      <c r="X1413" s="45"/>
      <c r="Y1413" s="45"/>
      <c r="Z1413" s="45"/>
      <c r="AA1413" s="45"/>
      <c r="AB1413" s="45"/>
      <c r="AC1413" s="45"/>
    </row>
    <row r="1414" ht="15.75" customHeight="1">
      <c r="A1414" s="45">
        <v>224.98489353987136</v>
      </c>
      <c r="B1414" s="45"/>
      <c r="C1414" s="45"/>
      <c r="D1414" s="46"/>
      <c r="E1414" s="46"/>
      <c r="F1414" s="46">
        <v>0.063</v>
      </c>
      <c r="G1414" s="45"/>
      <c r="H1414" s="45"/>
      <c r="I1414" s="45"/>
      <c r="J1414" s="45">
        <v>0.0030733092726329698</v>
      </c>
      <c r="K1414" s="45"/>
      <c r="L1414" s="45"/>
      <c r="M1414" s="45"/>
      <c r="N1414" s="45">
        <v>0.007917340525419028</v>
      </c>
      <c r="O1414" s="45"/>
      <c r="P1414" s="45"/>
      <c r="Q1414" s="45"/>
      <c r="R1414" s="45">
        <v>560.4884877745438</v>
      </c>
      <c r="S1414" s="45"/>
      <c r="T1414" s="45"/>
      <c r="U1414" s="45"/>
      <c r="V1414" s="45"/>
      <c r="W1414" s="45"/>
      <c r="X1414" s="45"/>
      <c r="Y1414" s="45"/>
      <c r="Z1414" s="45"/>
      <c r="AA1414" s="45"/>
      <c r="AB1414" s="45"/>
      <c r="AC1414" s="45"/>
    </row>
    <row r="1415" ht="15.75" customHeight="1">
      <c r="A1415" s="45">
        <v>223.54661368145716</v>
      </c>
      <c r="B1415" s="45"/>
      <c r="C1415" s="45"/>
      <c r="D1415" s="46"/>
      <c r="E1415" s="46"/>
      <c r="F1415" s="46">
        <v>0.068</v>
      </c>
      <c r="G1415" s="45"/>
      <c r="H1415" s="45"/>
      <c r="I1415" s="45"/>
      <c r="J1415" s="45">
        <v>0.0031256708791110627</v>
      </c>
      <c r="K1415" s="45"/>
      <c r="L1415" s="45"/>
      <c r="M1415" s="45"/>
      <c r="N1415" s="45">
        <v>0.00804702202473226</v>
      </c>
      <c r="O1415" s="45"/>
      <c r="P1415" s="45"/>
      <c r="Q1415" s="45"/>
      <c r="R1415" s="45">
        <v>642.6840206368088</v>
      </c>
      <c r="S1415" s="45"/>
      <c r="T1415" s="45"/>
      <c r="U1415" s="45"/>
      <c r="V1415" s="45"/>
      <c r="W1415" s="45"/>
      <c r="X1415" s="45"/>
      <c r="Y1415" s="45"/>
      <c r="Z1415" s="45"/>
      <c r="AA1415" s="45"/>
      <c r="AB1415" s="45"/>
      <c r="AC1415" s="45"/>
    </row>
    <row r="1416" ht="15.75" customHeight="1">
      <c r="A1416" s="45">
        <v>223.07794452238343</v>
      </c>
      <c r="B1416" s="45"/>
      <c r="C1416" s="45"/>
      <c r="D1416" s="46"/>
      <c r="E1416" s="46"/>
      <c r="F1416" s="46">
        <v>0.048</v>
      </c>
      <c r="G1416" s="45"/>
      <c r="H1416" s="45"/>
      <c r="I1416" s="45"/>
      <c r="J1416" s="45"/>
      <c r="K1416" s="45"/>
      <c r="L1416" s="45"/>
      <c r="M1416" s="45"/>
      <c r="N1416" s="45"/>
      <c r="O1416" s="45"/>
      <c r="P1416" s="45"/>
      <c r="Q1416" s="45"/>
      <c r="R1416" s="45">
        <v>582.093028784914</v>
      </c>
      <c r="S1416" s="45"/>
      <c r="T1416" s="45"/>
      <c r="U1416" s="45"/>
      <c r="V1416" s="45"/>
      <c r="W1416" s="45"/>
      <c r="X1416" s="45"/>
      <c r="Y1416" s="45"/>
      <c r="Z1416" s="45"/>
      <c r="AA1416" s="45"/>
      <c r="AB1416" s="45"/>
      <c r="AC1416" s="45"/>
    </row>
    <row r="1417" ht="15.75" customHeight="1">
      <c r="A1417" s="45">
        <v>223.2021014006059</v>
      </c>
      <c r="B1417" s="45"/>
      <c r="C1417" s="45"/>
      <c r="D1417" s="46"/>
      <c r="E1417" s="46"/>
      <c r="F1417" s="46">
        <v>0.04</v>
      </c>
      <c r="G1417" s="45"/>
      <c r="H1417" s="45"/>
      <c r="I1417" s="45"/>
      <c r="J1417" s="45">
        <v>0.0030268356666080776</v>
      </c>
      <c r="K1417" s="45"/>
      <c r="L1417" s="45"/>
      <c r="M1417" s="45"/>
      <c r="N1417" s="45">
        <v>0.007900968424450748</v>
      </c>
      <c r="O1417" s="45"/>
      <c r="P1417" s="45"/>
      <c r="Q1417" s="45"/>
      <c r="R1417" s="45">
        <v>557.5985201919308</v>
      </c>
      <c r="S1417" s="45"/>
      <c r="T1417" s="45"/>
      <c r="U1417" s="45"/>
      <c r="V1417" s="45"/>
      <c r="W1417" s="45"/>
      <c r="X1417" s="45"/>
      <c r="Y1417" s="45"/>
      <c r="Z1417" s="45"/>
      <c r="AA1417" s="45"/>
      <c r="AB1417" s="45"/>
      <c r="AC1417" s="45"/>
    </row>
    <row r="1418" ht="15.75" customHeight="1">
      <c r="A1418" s="45">
        <v>223.064075266175</v>
      </c>
      <c r="B1418" s="45"/>
      <c r="C1418" s="45"/>
      <c r="D1418" s="46"/>
      <c r="E1418" s="46"/>
      <c r="F1418" s="46">
        <v>0.046</v>
      </c>
      <c r="G1418" s="45"/>
      <c r="H1418" s="45"/>
      <c r="I1418" s="45"/>
      <c r="J1418" s="45">
        <v>0.0030621705499490237</v>
      </c>
      <c r="K1418" s="45"/>
      <c r="L1418" s="45"/>
      <c r="M1418" s="45"/>
      <c r="N1418" s="45">
        <v>0.00790419931313273</v>
      </c>
      <c r="O1418" s="45"/>
      <c r="P1418" s="45"/>
      <c r="Q1418" s="45"/>
      <c r="R1418" s="45">
        <v>601.6222885463285</v>
      </c>
      <c r="S1418" s="45"/>
      <c r="T1418" s="45"/>
      <c r="U1418" s="45"/>
      <c r="V1418" s="45"/>
      <c r="W1418" s="45"/>
      <c r="X1418" s="45"/>
      <c r="Y1418" s="45"/>
      <c r="Z1418" s="45"/>
      <c r="AA1418" s="45"/>
      <c r="AB1418" s="45"/>
      <c r="AC1418" s="45"/>
    </row>
    <row r="1419" ht="15.75" customHeight="1">
      <c r="A1419" s="45">
        <v>222.56461701018833</v>
      </c>
      <c r="B1419" s="45"/>
      <c r="C1419" s="45"/>
      <c r="D1419" s="46"/>
      <c r="E1419" s="46"/>
      <c r="F1419" s="46">
        <v>0.052</v>
      </c>
      <c r="G1419" s="45"/>
      <c r="H1419" s="45"/>
      <c r="I1419" s="45"/>
      <c r="J1419" s="45"/>
      <c r="K1419" s="45"/>
      <c r="L1419" s="45"/>
      <c r="M1419" s="45"/>
      <c r="N1419" s="45"/>
      <c r="O1419" s="45"/>
      <c r="P1419" s="45"/>
      <c r="Q1419" s="45"/>
      <c r="R1419" s="45">
        <v>550.8591853065072</v>
      </c>
      <c r="S1419" s="45"/>
      <c r="T1419" s="45"/>
      <c r="U1419" s="45"/>
      <c r="V1419" s="45"/>
      <c r="W1419" s="45"/>
      <c r="X1419" s="45"/>
      <c r="Y1419" s="45"/>
      <c r="Z1419" s="45"/>
      <c r="AA1419" s="45"/>
      <c r="AB1419" s="45"/>
      <c r="AC1419" s="45"/>
    </row>
    <row r="1420" ht="15.75" customHeight="1">
      <c r="A1420" s="45">
        <v>9580.195145294118</v>
      </c>
      <c r="B1420" s="45"/>
      <c r="C1420" s="45"/>
      <c r="D1420" s="46"/>
      <c r="E1420" s="46"/>
      <c r="F1420" s="46"/>
      <c r="G1420" s="45"/>
      <c r="H1420" s="45"/>
      <c r="I1420" s="45"/>
      <c r="J1420" s="45"/>
      <c r="K1420" s="45"/>
      <c r="L1420" s="45"/>
      <c r="M1420" s="45"/>
      <c r="N1420" s="45"/>
      <c r="O1420" s="45"/>
      <c r="P1420" s="45"/>
      <c r="Q1420" s="45"/>
      <c r="R1420" s="45"/>
      <c r="S1420" s="45"/>
      <c r="T1420" s="45"/>
      <c r="U1420" s="45"/>
      <c r="V1420" s="45"/>
      <c r="W1420" s="45"/>
      <c r="X1420" s="45"/>
      <c r="Y1420" s="45"/>
      <c r="Z1420" s="45"/>
      <c r="AA1420" s="45"/>
      <c r="AB1420" s="45"/>
      <c r="AC1420" s="45"/>
    </row>
    <row r="1421" ht="15.75" customHeight="1">
      <c r="A1421" s="45">
        <v>9599.842403450833</v>
      </c>
      <c r="B1421" s="45"/>
      <c r="C1421" s="45"/>
      <c r="D1421" s="46"/>
      <c r="E1421" s="46"/>
      <c r="F1421" s="46"/>
      <c r="G1421" s="45"/>
      <c r="H1421" s="45"/>
      <c r="I1421" s="45"/>
      <c r="J1421" s="45">
        <v>0.001486050057784304</v>
      </c>
      <c r="K1421" s="45"/>
      <c r="L1421" s="45"/>
      <c r="M1421" s="45"/>
      <c r="N1421" s="45"/>
      <c r="O1421" s="45"/>
      <c r="P1421" s="45"/>
      <c r="Q1421" s="45"/>
      <c r="R1421" s="45"/>
      <c r="S1421" s="45"/>
      <c r="T1421" s="45"/>
      <c r="U1421" s="45"/>
      <c r="V1421" s="45"/>
      <c r="W1421" s="45"/>
      <c r="X1421" s="45"/>
      <c r="Y1421" s="45"/>
      <c r="Z1421" s="45"/>
      <c r="AA1421" s="45"/>
      <c r="AB1421" s="45"/>
      <c r="AC1421" s="45"/>
    </row>
    <row r="1422" ht="15.75" customHeight="1">
      <c r="A1422" s="45">
        <v>9597.847004364658</v>
      </c>
      <c r="B1422" s="45"/>
      <c r="C1422" s="45"/>
      <c r="D1422" s="46"/>
      <c r="E1422" s="46"/>
      <c r="F1422" s="46"/>
      <c r="G1422" s="45"/>
      <c r="H1422" s="45"/>
      <c r="I1422" s="45"/>
      <c r="J1422" s="45">
        <v>0.0014662429287262602</v>
      </c>
      <c r="K1422" s="45"/>
      <c r="L1422" s="45"/>
      <c r="M1422" s="45"/>
      <c r="N1422" s="45"/>
      <c r="O1422" s="45"/>
      <c r="P1422" s="45"/>
      <c r="Q1422" s="45"/>
      <c r="R1422" s="45"/>
      <c r="S1422" s="45"/>
      <c r="T1422" s="45"/>
      <c r="U1422" s="45"/>
      <c r="V1422" s="45"/>
      <c r="W1422" s="45"/>
      <c r="X1422" s="45"/>
      <c r="Y1422" s="45"/>
      <c r="Z1422" s="45"/>
      <c r="AA1422" s="45"/>
      <c r="AB1422" s="45"/>
      <c r="AC1422" s="45"/>
    </row>
    <row r="1423" ht="15.75" customHeight="1">
      <c r="A1423" s="45">
        <v>9605.966391463053</v>
      </c>
      <c r="B1423" s="45"/>
      <c r="C1423" s="45"/>
      <c r="D1423" s="46"/>
      <c r="E1423" s="46"/>
      <c r="F1423" s="46"/>
      <c r="G1423" s="45"/>
      <c r="H1423" s="45"/>
      <c r="I1423" s="45"/>
      <c r="J1423" s="45">
        <v>0.0014294385681897965</v>
      </c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45"/>
      <c r="Y1423" s="45"/>
      <c r="Z1423" s="45"/>
      <c r="AA1423" s="45"/>
      <c r="AB1423" s="45"/>
      <c r="AC1423" s="45"/>
    </row>
    <row r="1424" ht="15.75" customHeight="1">
      <c r="A1424" s="45">
        <v>9599.798457957248</v>
      </c>
      <c r="B1424" s="45"/>
      <c r="C1424" s="45"/>
      <c r="D1424" s="46"/>
      <c r="E1424" s="46"/>
      <c r="F1424" s="46">
        <v>0.148</v>
      </c>
      <c r="G1424" s="45"/>
      <c r="H1424" s="45"/>
      <c r="I1424" s="45"/>
      <c r="J1424" s="45">
        <v>0.0012999949548932255</v>
      </c>
      <c r="K1424" s="45"/>
      <c r="L1424" s="45"/>
      <c r="M1424" s="45"/>
      <c r="N1424" s="45"/>
      <c r="O1424" s="45"/>
      <c r="P1424" s="45"/>
      <c r="Q1424" s="45"/>
      <c r="R1424" s="45"/>
      <c r="S1424" s="45"/>
      <c r="T1424" s="45"/>
      <c r="U1424" s="45"/>
      <c r="V1424" s="45"/>
      <c r="W1424" s="45"/>
      <c r="X1424" s="45"/>
      <c r="Y1424" s="45"/>
      <c r="Z1424" s="45"/>
      <c r="AA1424" s="45"/>
      <c r="AB1424" s="45"/>
      <c r="AC1424" s="45"/>
    </row>
    <row r="1425" ht="15.75" customHeight="1">
      <c r="A1425" s="45">
        <v>9604.188589384328</v>
      </c>
      <c r="B1425" s="45"/>
      <c r="C1425" s="45"/>
      <c r="D1425" s="46"/>
      <c r="E1425" s="46"/>
      <c r="F1425" s="46">
        <v>0.14</v>
      </c>
      <c r="G1425" s="45"/>
      <c r="H1425" s="45"/>
      <c r="I1425" s="45"/>
      <c r="J1425" s="45">
        <v>0.0011150324191865305</v>
      </c>
      <c r="K1425" s="45"/>
      <c r="L1425" s="45"/>
      <c r="M1425" s="45"/>
      <c r="N1425" s="45"/>
      <c r="O1425" s="45"/>
      <c r="P1425" s="45"/>
      <c r="Q1425" s="45"/>
      <c r="R1425" s="45"/>
      <c r="S1425" s="45"/>
      <c r="T1425" s="45"/>
      <c r="U1425" s="45"/>
      <c r="V1425" s="45"/>
      <c r="W1425" s="45"/>
      <c r="X1425" s="45"/>
      <c r="Y1425" s="45"/>
      <c r="Z1425" s="45"/>
      <c r="AA1425" s="45"/>
      <c r="AB1425" s="45"/>
      <c r="AC1425" s="45"/>
    </row>
    <row r="1426" ht="15.75" customHeight="1">
      <c r="A1426" s="45">
        <v>9539.551915749365</v>
      </c>
      <c r="B1426" s="45"/>
      <c r="C1426" s="45"/>
      <c r="D1426" s="46"/>
      <c r="E1426" s="46"/>
      <c r="F1426" s="46">
        <v>0.146</v>
      </c>
      <c r="G1426" s="45"/>
      <c r="H1426" s="45"/>
      <c r="I1426" s="45"/>
      <c r="J1426" s="45">
        <v>0.0011660122265541402</v>
      </c>
      <c r="K1426" s="45"/>
      <c r="L1426" s="45"/>
      <c r="M1426" s="45"/>
      <c r="N1426" s="45"/>
      <c r="O1426" s="45"/>
      <c r="P1426" s="45"/>
      <c r="Q1426" s="45"/>
      <c r="R1426" s="45"/>
      <c r="S1426" s="45"/>
      <c r="T1426" s="45"/>
      <c r="U1426" s="45"/>
      <c r="V1426" s="45"/>
      <c r="W1426" s="45"/>
      <c r="X1426" s="45"/>
      <c r="Y1426" s="45"/>
      <c r="Z1426" s="45"/>
      <c r="AA1426" s="45"/>
      <c r="AB1426" s="45"/>
      <c r="AC1426" s="45"/>
    </row>
    <row r="1427" ht="15.75" customHeight="1">
      <c r="A1427" s="45">
        <v>9511.19516685089</v>
      </c>
      <c r="B1427" s="45"/>
      <c r="C1427" s="45"/>
      <c r="D1427" s="46"/>
      <c r="E1427" s="46"/>
      <c r="F1427" s="46">
        <v>0.141</v>
      </c>
      <c r="G1427" s="45"/>
      <c r="H1427" s="45"/>
      <c r="I1427" s="45"/>
      <c r="J1427" s="45">
        <v>0.0011797595944165354</v>
      </c>
      <c r="K1427" s="45"/>
      <c r="L1427" s="45"/>
      <c r="M1427" s="45"/>
      <c r="N1427" s="45"/>
      <c r="O1427" s="45"/>
      <c r="P1427" s="45"/>
      <c r="Q1427" s="45"/>
      <c r="R1427" s="45"/>
      <c r="S1427" s="45"/>
      <c r="T1427" s="45"/>
      <c r="U1427" s="45"/>
      <c r="V1427" s="45"/>
      <c r="W1427" s="45"/>
      <c r="X1427" s="45"/>
      <c r="Y1427" s="45"/>
      <c r="Z1427" s="45"/>
      <c r="AA1427" s="45"/>
      <c r="AB1427" s="45"/>
      <c r="AC1427" s="45"/>
    </row>
    <row r="1428" ht="15.75" customHeight="1">
      <c r="A1428" s="45">
        <v>9493.008242039667</v>
      </c>
      <c r="B1428" s="45"/>
      <c r="C1428" s="45"/>
      <c r="D1428" s="46"/>
      <c r="E1428" s="46"/>
      <c r="F1428" s="46">
        <v>0.138</v>
      </c>
      <c r="G1428" s="45"/>
      <c r="H1428" s="45"/>
      <c r="I1428" s="45"/>
      <c r="J1428" s="45">
        <v>0.0011136654070687422</v>
      </c>
      <c r="K1428" s="45"/>
      <c r="L1428" s="45"/>
      <c r="M1428" s="45"/>
      <c r="N1428" s="45"/>
      <c r="O1428" s="45"/>
      <c r="P1428" s="45"/>
      <c r="Q1428" s="45"/>
      <c r="R1428" s="45"/>
      <c r="S1428" s="45"/>
      <c r="T1428" s="45"/>
      <c r="U1428" s="45"/>
      <c r="V1428" s="45"/>
      <c r="W1428" s="45"/>
      <c r="X1428" s="45"/>
      <c r="Y1428" s="45"/>
      <c r="Z1428" s="45"/>
      <c r="AA1428" s="45"/>
      <c r="AB1428" s="45"/>
      <c r="AC1428" s="45"/>
    </row>
    <row r="1429" ht="15.75" customHeight="1">
      <c r="A1429" s="45">
        <v>9453.15842527338</v>
      </c>
      <c r="B1429" s="45"/>
      <c r="C1429" s="45"/>
      <c r="D1429" s="46"/>
      <c r="E1429" s="46"/>
      <c r="F1429" s="46">
        <v>0.141</v>
      </c>
      <c r="G1429" s="45"/>
      <c r="H1429" s="45"/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5"/>
      <c r="Y1429" s="45"/>
      <c r="Z1429" s="45"/>
      <c r="AA1429" s="45"/>
      <c r="AB1429" s="45"/>
      <c r="AC1429" s="45"/>
    </row>
    <row r="1430" ht="15.75" customHeight="1">
      <c r="A1430" s="45">
        <v>9390.388264777437</v>
      </c>
      <c r="B1430" s="45"/>
      <c r="C1430" s="45"/>
      <c r="D1430" s="46"/>
      <c r="E1430" s="46"/>
      <c r="F1430" s="46">
        <v>0.143</v>
      </c>
      <c r="G1430" s="45"/>
      <c r="H1430" s="45"/>
      <c r="I1430" s="45"/>
      <c r="J1430" s="45">
        <v>0.0011229500810956928</v>
      </c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5"/>
      <c r="Y1430" s="45"/>
      <c r="Z1430" s="45"/>
      <c r="AA1430" s="45"/>
      <c r="AB1430" s="45"/>
      <c r="AC1430" s="45"/>
    </row>
    <row r="1431" ht="15.75" customHeight="1">
      <c r="A1431" s="45">
        <v>9319.79963728889</v>
      </c>
      <c r="B1431" s="45"/>
      <c r="C1431" s="45"/>
      <c r="D1431" s="46"/>
      <c r="E1431" s="46"/>
      <c r="F1431" s="46">
        <v>0.139</v>
      </c>
      <c r="G1431" s="45"/>
      <c r="H1431" s="45"/>
      <c r="I1431" s="45"/>
      <c r="J1431" s="45">
        <v>0.0010977371316005912</v>
      </c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45"/>
      <c r="Y1431" s="45"/>
      <c r="Z1431" s="45"/>
      <c r="AA1431" s="45"/>
      <c r="AB1431" s="45"/>
      <c r="AC1431" s="45"/>
    </row>
    <row r="1432" ht="15.75" customHeight="1">
      <c r="A1432" s="45">
        <v>9271.059377811816</v>
      </c>
      <c r="B1432" s="45"/>
      <c r="C1432" s="45"/>
      <c r="D1432" s="46"/>
      <c r="E1432" s="46"/>
      <c r="F1432" s="46">
        <v>0.129</v>
      </c>
      <c r="G1432" s="45"/>
      <c r="H1432" s="45"/>
      <c r="I1432" s="45"/>
      <c r="J1432" s="45"/>
      <c r="K1432" s="45"/>
      <c r="L1432" s="45"/>
      <c r="M1432" s="45"/>
      <c r="N1432" s="45"/>
      <c r="O1432" s="45"/>
      <c r="P1432" s="45"/>
      <c r="Q1432" s="45"/>
      <c r="R1432" s="45"/>
      <c r="S1432" s="45"/>
      <c r="T1432" s="45"/>
      <c r="U1432" s="45"/>
      <c r="V1432" s="45"/>
      <c r="W1432" s="45"/>
      <c r="X1432" s="45"/>
      <c r="Y1432" s="45"/>
      <c r="Z1432" s="45"/>
      <c r="AA1432" s="45"/>
      <c r="AB1432" s="45"/>
      <c r="AC1432" s="45"/>
    </row>
    <row r="1433" ht="15.75" customHeight="1">
      <c r="A1433" s="45">
        <v>7841.12882304492</v>
      </c>
      <c r="B1433" s="45"/>
      <c r="C1433" s="45"/>
      <c r="D1433" s="46"/>
      <c r="E1433" s="46"/>
      <c r="F1433" s="46">
        <v>0.119</v>
      </c>
      <c r="G1433" s="45"/>
      <c r="H1433" s="45"/>
      <c r="I1433" s="45"/>
      <c r="J1433" s="45"/>
      <c r="K1433" s="45"/>
      <c r="L1433" s="45"/>
      <c r="M1433" s="45"/>
      <c r="N1433" s="45"/>
      <c r="O1433" s="45"/>
      <c r="P1433" s="45"/>
      <c r="Q1433" s="45"/>
      <c r="R1433" s="45">
        <v>118.68809528837828</v>
      </c>
      <c r="S1433" s="45"/>
      <c r="T1433" s="45"/>
      <c r="U1433" s="45"/>
      <c r="V1433" s="45"/>
      <c r="W1433" s="45"/>
      <c r="X1433" s="45"/>
      <c r="Y1433" s="45"/>
      <c r="Z1433" s="45"/>
      <c r="AA1433" s="45"/>
      <c r="AB1433" s="45"/>
      <c r="AC1433" s="45"/>
    </row>
    <row r="1434" ht="15.75" customHeight="1">
      <c r="A1434" s="45">
        <v>7956.787878930501</v>
      </c>
      <c r="B1434" s="45"/>
      <c r="C1434" s="45"/>
      <c r="D1434" s="46"/>
      <c r="E1434" s="46"/>
      <c r="F1434" s="46">
        <v>0.112</v>
      </c>
      <c r="G1434" s="45"/>
      <c r="H1434" s="45"/>
      <c r="I1434" s="45"/>
      <c r="J1434" s="45">
        <v>0.001870210553789412</v>
      </c>
      <c r="K1434" s="45"/>
      <c r="L1434" s="45"/>
      <c r="M1434" s="45"/>
      <c r="N1434" s="45"/>
      <c r="O1434" s="45"/>
      <c r="P1434" s="45"/>
      <c r="Q1434" s="45"/>
      <c r="R1434" s="45">
        <v>109.10631233500344</v>
      </c>
      <c r="S1434" s="45"/>
      <c r="T1434" s="45"/>
      <c r="U1434" s="45"/>
      <c r="V1434" s="45"/>
      <c r="W1434" s="45"/>
      <c r="X1434" s="45"/>
      <c r="Y1434" s="45"/>
      <c r="Z1434" s="45"/>
      <c r="AA1434" s="45"/>
      <c r="AB1434" s="45"/>
      <c r="AC1434" s="45"/>
    </row>
    <row r="1435" ht="15.75" customHeight="1">
      <c r="A1435" s="45">
        <v>8055.115290932757</v>
      </c>
      <c r="B1435" s="45"/>
      <c r="C1435" s="45"/>
      <c r="D1435" s="46"/>
      <c r="E1435" s="46"/>
      <c r="F1435" s="46">
        <v>0.08</v>
      </c>
      <c r="G1435" s="45"/>
      <c r="H1435" s="45"/>
      <c r="I1435" s="45"/>
      <c r="J1435" s="45">
        <v>0.002010239060018449</v>
      </c>
      <c r="K1435" s="45"/>
      <c r="L1435" s="45"/>
      <c r="M1435" s="45"/>
      <c r="N1435" s="45">
        <v>0.0032967227995479124</v>
      </c>
      <c r="O1435" s="45"/>
      <c r="P1435" s="45"/>
      <c r="Q1435" s="45"/>
      <c r="R1435" s="45">
        <v>115.57575991062141</v>
      </c>
      <c r="S1435" s="45"/>
      <c r="T1435" s="45"/>
      <c r="U1435" s="45"/>
      <c r="V1435" s="45"/>
      <c r="W1435" s="45"/>
      <c r="X1435" s="45"/>
      <c r="Y1435" s="45"/>
      <c r="Z1435" s="45"/>
      <c r="AA1435" s="45"/>
      <c r="AB1435" s="45"/>
      <c r="AC1435" s="45"/>
    </row>
    <row r="1436" ht="15.75" customHeight="1">
      <c r="A1436" s="45">
        <v>8174.47053591526</v>
      </c>
      <c r="B1436" s="45"/>
      <c r="C1436" s="45"/>
      <c r="D1436" s="46"/>
      <c r="E1436" s="46"/>
      <c r="F1436" s="46">
        <v>0.054</v>
      </c>
      <c r="G1436" s="45"/>
      <c r="H1436" s="45"/>
      <c r="I1436" s="45"/>
      <c r="J1436" s="45">
        <v>0.0019244259611749357</v>
      </c>
      <c r="K1436" s="45"/>
      <c r="L1436" s="45"/>
      <c r="M1436" s="45"/>
      <c r="N1436" s="45">
        <v>0.002982576143324497</v>
      </c>
      <c r="O1436" s="45"/>
      <c r="P1436" s="45"/>
      <c r="Q1436" s="45"/>
      <c r="R1436" s="45">
        <v>159.53110965906234</v>
      </c>
      <c r="S1436" s="45"/>
      <c r="T1436" s="45"/>
      <c r="U1436" s="45"/>
      <c r="V1436" s="45"/>
      <c r="W1436" s="45"/>
      <c r="X1436" s="45"/>
      <c r="Y1436" s="45"/>
      <c r="Z1436" s="45"/>
      <c r="AA1436" s="45"/>
      <c r="AB1436" s="45"/>
      <c r="AC1436" s="45"/>
    </row>
    <row r="1437" ht="15.75" customHeight="1">
      <c r="A1437" s="45">
        <v>8279.66649654769</v>
      </c>
      <c r="B1437" s="45"/>
      <c r="C1437" s="45"/>
      <c r="D1437" s="46"/>
      <c r="E1437" s="46"/>
      <c r="F1437" s="46">
        <v>0.074</v>
      </c>
      <c r="G1437" s="45"/>
      <c r="H1437" s="45"/>
      <c r="I1437" s="45"/>
      <c r="J1437" s="45">
        <v>0.002026404232736901</v>
      </c>
      <c r="K1437" s="45"/>
      <c r="L1437" s="45"/>
      <c r="M1437" s="45"/>
      <c r="N1437" s="45">
        <v>0.003354215990123378</v>
      </c>
      <c r="O1437" s="45"/>
      <c r="P1437" s="45"/>
      <c r="Q1437" s="45"/>
      <c r="R1437" s="45">
        <v>189.11927858948832</v>
      </c>
      <c r="S1437" s="45"/>
      <c r="T1437" s="45"/>
      <c r="U1437" s="45"/>
      <c r="V1437" s="45"/>
      <c r="W1437" s="45"/>
      <c r="X1437" s="45"/>
      <c r="Y1437" s="45"/>
      <c r="Z1437" s="45"/>
      <c r="AA1437" s="45"/>
      <c r="AB1437" s="45"/>
      <c r="AC1437" s="45"/>
    </row>
    <row r="1438" ht="15.75" customHeight="1">
      <c r="A1438" s="45">
        <v>8395.658490556767</v>
      </c>
      <c r="B1438" s="45"/>
      <c r="C1438" s="45"/>
      <c r="D1438" s="46"/>
      <c r="E1438" s="46"/>
      <c r="F1438" s="46">
        <v>0.061</v>
      </c>
      <c r="G1438" s="45"/>
      <c r="H1438" s="45"/>
      <c r="I1438" s="45"/>
      <c r="J1438" s="45">
        <v>0.0018362523835324207</v>
      </c>
      <c r="K1438" s="45"/>
      <c r="L1438" s="45"/>
      <c r="M1438" s="45"/>
      <c r="N1438" s="45">
        <v>0.0030614628646877186</v>
      </c>
      <c r="O1438" s="45"/>
      <c r="P1438" s="45"/>
      <c r="Q1438" s="45"/>
      <c r="R1438" s="45">
        <v>292.567577527058</v>
      </c>
      <c r="S1438" s="45"/>
      <c r="T1438" s="45"/>
      <c r="U1438" s="45"/>
      <c r="V1438" s="45"/>
      <c r="W1438" s="45"/>
      <c r="X1438" s="45"/>
      <c r="Y1438" s="45"/>
      <c r="Z1438" s="45"/>
      <c r="AA1438" s="45"/>
      <c r="AB1438" s="45"/>
      <c r="AC1438" s="45"/>
    </row>
    <row r="1439" ht="15.75" customHeight="1">
      <c r="A1439" s="45">
        <v>8497.438353249725</v>
      </c>
      <c r="B1439" s="45"/>
      <c r="C1439" s="45"/>
      <c r="D1439" s="46"/>
      <c r="E1439" s="46"/>
      <c r="F1439" s="46">
        <v>0.073</v>
      </c>
      <c r="G1439" s="45"/>
      <c r="H1439" s="45"/>
      <c r="I1439" s="45"/>
      <c r="J1439" s="45">
        <v>0.002000579708315659</v>
      </c>
      <c r="K1439" s="45"/>
      <c r="L1439" s="45"/>
      <c r="M1439" s="45"/>
      <c r="N1439" s="45">
        <v>0.0032149919963288145</v>
      </c>
      <c r="O1439" s="45"/>
      <c r="P1439" s="45"/>
      <c r="Q1439" s="45"/>
      <c r="R1439" s="45">
        <v>355.2178481642044</v>
      </c>
      <c r="S1439" s="45"/>
      <c r="T1439" s="45"/>
      <c r="U1439" s="45"/>
      <c r="V1439" s="45"/>
      <c r="W1439" s="45"/>
      <c r="X1439" s="45"/>
      <c r="Y1439" s="45"/>
      <c r="Z1439" s="45"/>
      <c r="AA1439" s="45"/>
      <c r="AB1439" s="45"/>
      <c r="AC1439" s="45"/>
    </row>
    <row r="1440" ht="15.75" customHeight="1">
      <c r="A1440" s="45">
        <v>8581.352953313715</v>
      </c>
      <c r="B1440" s="45"/>
      <c r="C1440" s="45"/>
      <c r="D1440" s="46"/>
      <c r="E1440" s="46"/>
      <c r="F1440" s="46">
        <v>0.109</v>
      </c>
      <c r="G1440" s="45"/>
      <c r="H1440" s="45"/>
      <c r="I1440" s="45"/>
      <c r="J1440" s="45">
        <v>0.0021796780021133243</v>
      </c>
      <c r="K1440" s="45"/>
      <c r="L1440" s="45"/>
      <c r="M1440" s="45"/>
      <c r="N1440" s="45">
        <v>0.003603104086896254</v>
      </c>
      <c r="O1440" s="45"/>
      <c r="P1440" s="45"/>
      <c r="Q1440" s="45"/>
      <c r="R1440" s="45">
        <v>464.0223603331326</v>
      </c>
      <c r="S1440" s="45"/>
      <c r="T1440" s="45"/>
      <c r="U1440" s="45"/>
      <c r="V1440" s="45"/>
      <c r="W1440" s="45"/>
      <c r="X1440" s="45"/>
      <c r="Y1440" s="45"/>
      <c r="Z1440" s="45"/>
      <c r="AA1440" s="45"/>
      <c r="AB1440" s="45"/>
      <c r="AC1440" s="45"/>
    </row>
    <row r="1441" ht="15.75" customHeight="1">
      <c r="A1441" s="45">
        <v>8741.69089046085</v>
      </c>
      <c r="B1441" s="45"/>
      <c r="C1441" s="45"/>
      <c r="D1441" s="46"/>
      <c r="E1441" s="46"/>
      <c r="F1441" s="46">
        <v>0.119</v>
      </c>
      <c r="G1441" s="45"/>
      <c r="H1441" s="45"/>
      <c r="I1441" s="45"/>
      <c r="J1441" s="45">
        <v>0.0020796189079979903</v>
      </c>
      <c r="K1441" s="45"/>
      <c r="L1441" s="45"/>
      <c r="M1441" s="45"/>
      <c r="N1441" s="45">
        <v>0.0032957918029579455</v>
      </c>
      <c r="O1441" s="45"/>
      <c r="P1441" s="45"/>
      <c r="Q1441" s="45"/>
      <c r="R1441" s="45">
        <v>574.0997427114593</v>
      </c>
      <c r="S1441" s="45"/>
      <c r="T1441" s="45"/>
      <c r="U1441" s="45"/>
      <c r="V1441" s="45"/>
      <c r="W1441" s="45"/>
      <c r="X1441" s="45"/>
      <c r="Y1441" s="45"/>
      <c r="Z1441" s="45"/>
      <c r="AA1441" s="45"/>
      <c r="AB1441" s="45"/>
      <c r="AC1441" s="45"/>
    </row>
    <row r="1442" ht="15.75" customHeight="1">
      <c r="A1442" s="45">
        <v>8909.745671716777</v>
      </c>
      <c r="B1442" s="45"/>
      <c r="C1442" s="45"/>
      <c r="D1442" s="46"/>
      <c r="E1442" s="46"/>
      <c r="F1442" s="46">
        <v>0.162</v>
      </c>
      <c r="G1442" s="45"/>
      <c r="H1442" s="45"/>
      <c r="I1442" s="45"/>
      <c r="J1442" s="45"/>
      <c r="K1442" s="45"/>
      <c r="L1442" s="45"/>
      <c r="M1442" s="45"/>
      <c r="N1442" s="45"/>
      <c r="O1442" s="45"/>
      <c r="P1442" s="45"/>
      <c r="Q1442" s="45"/>
      <c r="R1442" s="45">
        <v>423.03455856157046</v>
      </c>
      <c r="S1442" s="45"/>
      <c r="T1442" s="45"/>
      <c r="U1442" s="45"/>
      <c r="V1442" s="45"/>
      <c r="W1442" s="45"/>
      <c r="X1442" s="45"/>
      <c r="Y1442" s="45"/>
      <c r="Z1442" s="45"/>
      <c r="AA1442" s="45"/>
      <c r="AB1442" s="45"/>
      <c r="AC1442" s="45"/>
    </row>
    <row r="1443" ht="15.75" customHeight="1">
      <c r="A1443" s="45">
        <v>9100.141023715707</v>
      </c>
      <c r="B1443" s="45"/>
      <c r="C1443" s="45"/>
      <c r="D1443" s="46"/>
      <c r="E1443" s="46"/>
      <c r="F1443" s="46">
        <v>0.096</v>
      </c>
      <c r="G1443" s="45"/>
      <c r="H1443" s="45"/>
      <c r="I1443" s="45"/>
      <c r="J1443" s="45">
        <v>0.0020614477331941236</v>
      </c>
      <c r="K1443" s="45"/>
      <c r="L1443" s="45"/>
      <c r="M1443" s="45"/>
      <c r="N1443" s="45">
        <v>0.003379172417409794</v>
      </c>
      <c r="O1443" s="45"/>
      <c r="P1443" s="45"/>
      <c r="Q1443" s="45"/>
      <c r="R1443" s="45">
        <v>367.57081459127414</v>
      </c>
      <c r="S1443" s="45"/>
      <c r="T1443" s="45"/>
      <c r="U1443" s="45"/>
      <c r="V1443" s="45"/>
      <c r="W1443" s="45"/>
      <c r="X1443" s="45"/>
      <c r="Y1443" s="45"/>
      <c r="Z1443" s="45"/>
      <c r="AA1443" s="45"/>
      <c r="AB1443" s="45"/>
      <c r="AC1443" s="45"/>
    </row>
    <row r="1444" ht="15.75" customHeight="1">
      <c r="A1444" s="45">
        <v>9298.516832232126</v>
      </c>
      <c r="B1444" s="45"/>
      <c r="C1444" s="45"/>
      <c r="D1444" s="46"/>
      <c r="E1444" s="46"/>
      <c r="F1444" s="46">
        <v>0.064</v>
      </c>
      <c r="G1444" s="45"/>
      <c r="H1444" s="45"/>
      <c r="I1444" s="45"/>
      <c r="J1444" s="45">
        <v>0.0022760496749783584</v>
      </c>
      <c r="K1444" s="45"/>
      <c r="L1444" s="45"/>
      <c r="M1444" s="45"/>
      <c r="N1444" s="45">
        <v>0.003681588030153774</v>
      </c>
      <c r="O1444" s="45"/>
      <c r="P1444" s="45"/>
      <c r="Q1444" s="45"/>
      <c r="R1444" s="45">
        <v>446.665038604968</v>
      </c>
      <c r="S1444" s="45"/>
      <c r="T1444" s="45"/>
      <c r="U1444" s="45"/>
      <c r="V1444" s="45"/>
      <c r="W1444" s="45"/>
      <c r="X1444" s="45"/>
      <c r="Y1444" s="45"/>
      <c r="Z1444" s="45"/>
      <c r="AA1444" s="45"/>
      <c r="AB1444" s="45"/>
      <c r="AC1444" s="45"/>
    </row>
    <row r="1445" ht="15.75" customHeight="1">
      <c r="A1445" s="45">
        <v>9438.8792971997</v>
      </c>
      <c r="B1445" s="45"/>
      <c r="C1445" s="45"/>
      <c r="D1445" s="46"/>
      <c r="E1445" s="46"/>
      <c r="F1445" s="46">
        <v>0.055</v>
      </c>
      <c r="G1445" s="45"/>
      <c r="H1445" s="45"/>
      <c r="I1445" s="45"/>
      <c r="J1445" s="45">
        <v>0.002002144206488756</v>
      </c>
      <c r="K1445" s="45"/>
      <c r="L1445" s="45"/>
      <c r="M1445" s="45"/>
      <c r="N1445" s="45">
        <v>0.00326989031710366</v>
      </c>
      <c r="O1445" s="45"/>
      <c r="P1445" s="45"/>
      <c r="Q1445" s="45"/>
      <c r="R1445" s="45">
        <v>424.220586840117</v>
      </c>
      <c r="S1445" s="45"/>
      <c r="T1445" s="45"/>
      <c r="U1445" s="45"/>
      <c r="V1445" s="45"/>
      <c r="W1445" s="45"/>
      <c r="X1445" s="45"/>
      <c r="Y1445" s="45"/>
      <c r="Z1445" s="45"/>
      <c r="AA1445" s="45"/>
      <c r="AB1445" s="45"/>
      <c r="AC1445" s="45"/>
    </row>
    <row r="1446" ht="15.75" customHeight="1">
      <c r="A1446" s="45">
        <v>647215.4232012812</v>
      </c>
      <c r="B1446" s="45"/>
      <c r="C1446" s="45"/>
      <c r="D1446" s="46"/>
      <c r="E1446" s="46"/>
      <c r="F1446" s="46"/>
      <c r="G1446" s="45"/>
      <c r="H1446" s="45"/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45"/>
      <c r="Y1446" s="45"/>
      <c r="Z1446" s="45"/>
      <c r="AA1446" s="45"/>
      <c r="AB1446" s="45"/>
      <c r="AC1446" s="45"/>
    </row>
    <row r="1447" ht="15.75" customHeight="1">
      <c r="A1447" s="45">
        <v>640209.1112770725</v>
      </c>
      <c r="B1447" s="45"/>
      <c r="C1447" s="45"/>
      <c r="D1447" s="46"/>
      <c r="E1447" s="46"/>
      <c r="F1447" s="46"/>
      <c r="G1447" s="45"/>
      <c r="H1447" s="45"/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45"/>
      <c r="Y1447" s="45"/>
      <c r="Z1447" s="45"/>
      <c r="AA1447" s="45"/>
      <c r="AB1447" s="45"/>
      <c r="AC1447" s="45"/>
    </row>
    <row r="1448" ht="15.75" customHeight="1">
      <c r="A1448" s="45">
        <v>634454.5163951392</v>
      </c>
      <c r="B1448" s="45"/>
      <c r="C1448" s="45"/>
      <c r="D1448" s="46"/>
      <c r="E1448" s="46"/>
      <c r="F1448" s="46"/>
      <c r="G1448" s="45"/>
      <c r="H1448" s="45"/>
      <c r="I1448" s="45"/>
      <c r="J1448" s="45"/>
      <c r="K1448" s="45"/>
      <c r="L1448" s="45"/>
      <c r="M1448" s="45"/>
      <c r="N1448" s="45"/>
      <c r="O1448" s="45"/>
      <c r="P1448" s="45"/>
      <c r="Q1448" s="45"/>
      <c r="R1448" s="45"/>
      <c r="S1448" s="45"/>
      <c r="T1448" s="45"/>
      <c r="U1448" s="45"/>
      <c r="V1448" s="45"/>
      <c r="W1448" s="45"/>
      <c r="X1448" s="45"/>
      <c r="Y1448" s="45"/>
      <c r="Z1448" s="45"/>
      <c r="AA1448" s="45"/>
      <c r="AB1448" s="45"/>
      <c r="AC1448" s="45"/>
    </row>
    <row r="1449" ht="15.75" customHeight="1">
      <c r="A1449" s="45">
        <v>628956.0610995577</v>
      </c>
      <c r="B1449" s="45"/>
      <c r="C1449" s="45"/>
      <c r="D1449" s="46"/>
      <c r="E1449" s="46"/>
      <c r="F1449" s="46"/>
      <c r="G1449" s="45"/>
      <c r="H1449" s="45"/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  <c r="Y1449" s="45"/>
      <c r="Z1449" s="45"/>
      <c r="AA1449" s="45"/>
      <c r="AB1449" s="45"/>
      <c r="AC1449" s="45"/>
    </row>
    <row r="1450" ht="15.75" customHeight="1">
      <c r="A1450" s="45">
        <v>624699.8013935259</v>
      </c>
      <c r="B1450" s="45"/>
      <c r="C1450" s="45"/>
      <c r="D1450" s="46"/>
      <c r="E1450" s="46"/>
      <c r="F1450" s="46"/>
      <c r="G1450" s="45"/>
      <c r="H1450" s="45"/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45"/>
      <c r="Y1450" s="45"/>
      <c r="Z1450" s="45"/>
      <c r="AA1450" s="45"/>
      <c r="AB1450" s="45"/>
      <c r="AC1450" s="45"/>
    </row>
    <row r="1451" ht="15.75" customHeight="1">
      <c r="A1451" s="45">
        <v>620099.6791018998</v>
      </c>
      <c r="B1451" s="45"/>
      <c r="C1451" s="45"/>
      <c r="D1451" s="46"/>
      <c r="E1451" s="46"/>
      <c r="F1451" s="46"/>
      <c r="G1451" s="45"/>
      <c r="H1451" s="45"/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45"/>
      <c r="Y1451" s="45"/>
      <c r="Z1451" s="45"/>
      <c r="AA1451" s="45"/>
      <c r="AB1451" s="45"/>
      <c r="AC1451" s="45"/>
    </row>
    <row r="1452" ht="15.75" customHeight="1">
      <c r="A1452" s="45">
        <v>616142.7681283545</v>
      </c>
      <c r="B1452" s="45"/>
      <c r="C1452" s="45"/>
      <c r="D1452" s="46"/>
      <c r="E1452" s="46"/>
      <c r="F1452" s="46"/>
      <c r="G1452" s="45"/>
      <c r="H1452" s="45"/>
      <c r="I1452" s="45"/>
      <c r="J1452" s="45"/>
      <c r="K1452" s="45"/>
      <c r="L1452" s="45"/>
      <c r="M1452" s="45"/>
      <c r="N1452" s="45"/>
      <c r="O1452" s="45"/>
      <c r="P1452" s="45"/>
      <c r="Q1452" s="45"/>
      <c r="R1452" s="45"/>
      <c r="S1452" s="45"/>
      <c r="T1452" s="45"/>
      <c r="U1452" s="45"/>
      <c r="V1452" s="45"/>
      <c r="W1452" s="45"/>
      <c r="X1452" s="45"/>
      <c r="Y1452" s="45"/>
      <c r="Z1452" s="45"/>
      <c r="AA1452" s="45"/>
      <c r="AB1452" s="45"/>
      <c r="AC1452" s="45"/>
    </row>
    <row r="1453" ht="15.75" customHeight="1">
      <c r="A1453" s="45">
        <v>615457.9773139232</v>
      </c>
      <c r="B1453" s="45"/>
      <c r="C1453" s="45"/>
      <c r="D1453" s="46"/>
      <c r="E1453" s="46"/>
      <c r="F1453" s="46"/>
      <c r="G1453" s="45"/>
      <c r="H1453" s="45"/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  <c r="V1453" s="45"/>
      <c r="W1453" s="45"/>
      <c r="X1453" s="45"/>
      <c r="Y1453" s="45"/>
      <c r="Z1453" s="45"/>
      <c r="AA1453" s="45"/>
      <c r="AB1453" s="45"/>
      <c r="AC1453" s="45"/>
    </row>
    <row r="1454" ht="15.75" customHeight="1">
      <c r="A1454" s="45">
        <v>612566.7914957</v>
      </c>
      <c r="B1454" s="45"/>
      <c r="C1454" s="45"/>
      <c r="D1454" s="46"/>
      <c r="E1454" s="46"/>
      <c r="F1454" s="46"/>
      <c r="G1454" s="45"/>
      <c r="H1454" s="45"/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/>
      <c r="V1454" s="45"/>
      <c r="W1454" s="45"/>
      <c r="X1454" s="45"/>
      <c r="Y1454" s="45"/>
      <c r="Z1454" s="45"/>
      <c r="AA1454" s="45"/>
      <c r="AB1454" s="45"/>
      <c r="AC1454" s="45"/>
    </row>
    <row r="1455" ht="15.75" customHeight="1">
      <c r="A1455" s="45">
        <v>608857.345290229</v>
      </c>
      <c r="B1455" s="45"/>
      <c r="C1455" s="45"/>
      <c r="D1455" s="46"/>
      <c r="E1455" s="46"/>
      <c r="F1455" s="46"/>
      <c r="G1455" s="45"/>
      <c r="H1455" s="45"/>
      <c r="I1455" s="45"/>
      <c r="J1455" s="45"/>
      <c r="K1455" s="45"/>
      <c r="L1455" s="45"/>
      <c r="M1455" s="45"/>
      <c r="N1455" s="45"/>
      <c r="O1455" s="45"/>
      <c r="P1455" s="45"/>
      <c r="Q1455" s="45"/>
      <c r="R1455" s="45"/>
      <c r="S1455" s="45"/>
      <c r="T1455" s="45"/>
      <c r="U1455" s="45"/>
      <c r="V1455" s="45"/>
      <c r="W1455" s="45"/>
      <c r="X1455" s="45"/>
      <c r="Y1455" s="45"/>
      <c r="Z1455" s="45"/>
      <c r="AA1455" s="45"/>
      <c r="AB1455" s="45"/>
      <c r="AC1455" s="45"/>
    </row>
    <row r="1456" ht="15.75" customHeight="1">
      <c r="A1456" s="45">
        <v>604385.3185215946</v>
      </c>
      <c r="B1456" s="45"/>
      <c r="C1456" s="45"/>
      <c r="D1456" s="46"/>
      <c r="E1456" s="46"/>
      <c r="F1456" s="46"/>
      <c r="G1456" s="45"/>
      <c r="H1456" s="45"/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45"/>
      <c r="Y1456" s="45"/>
      <c r="Z1456" s="45"/>
      <c r="AA1456" s="45"/>
      <c r="AB1456" s="45"/>
      <c r="AC1456" s="45"/>
    </row>
    <row r="1457" ht="15.75" customHeight="1">
      <c r="A1457" s="45">
        <v>600247.7652247994</v>
      </c>
      <c r="B1457" s="45"/>
      <c r="C1457" s="45"/>
      <c r="D1457" s="46"/>
      <c r="E1457" s="46"/>
      <c r="F1457" s="46"/>
      <c r="G1457" s="45"/>
      <c r="H1457" s="45"/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45"/>
      <c r="Y1457" s="45"/>
      <c r="Z1457" s="45"/>
      <c r="AA1457" s="45"/>
      <c r="AB1457" s="45"/>
      <c r="AC1457" s="45"/>
    </row>
    <row r="1458" ht="15.75" customHeight="1">
      <c r="A1458" s="45">
        <v>597925.7283937145</v>
      </c>
      <c r="B1458" s="45"/>
      <c r="C1458" s="45"/>
      <c r="D1458" s="46"/>
      <c r="E1458" s="46"/>
      <c r="F1458" s="46"/>
      <c r="G1458" s="45"/>
      <c r="H1458" s="45"/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45"/>
      <c r="Y1458" s="45"/>
      <c r="Z1458" s="45"/>
      <c r="AA1458" s="45"/>
      <c r="AB1458" s="45"/>
      <c r="AC1458" s="45"/>
    </row>
    <row r="1459" ht="15.75" customHeight="1">
      <c r="A1459" s="45">
        <v>6278.499565656704</v>
      </c>
      <c r="B1459" s="45"/>
      <c r="C1459" s="45"/>
      <c r="D1459" s="46"/>
      <c r="E1459" s="46"/>
      <c r="F1459" s="46">
        <v>0.121</v>
      </c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>
        <v>74.58131592302523</v>
      </c>
      <c r="S1459" s="45"/>
      <c r="T1459" s="45"/>
      <c r="U1459" s="45"/>
      <c r="V1459" s="45"/>
      <c r="W1459" s="45"/>
      <c r="X1459" s="45"/>
      <c r="Y1459" s="45"/>
      <c r="Z1459" s="45"/>
      <c r="AA1459" s="45"/>
      <c r="AB1459" s="45"/>
      <c r="AC1459" s="45"/>
    </row>
    <row r="1460" ht="15.75" customHeight="1">
      <c r="A1460" s="45">
        <v>6336.740795685628</v>
      </c>
      <c r="B1460" s="45"/>
      <c r="C1460" s="45"/>
      <c r="D1460" s="46"/>
      <c r="E1460" s="46"/>
      <c r="F1460" s="46">
        <v>0.096</v>
      </c>
      <c r="G1460" s="45"/>
      <c r="H1460" s="45"/>
      <c r="I1460" s="45"/>
      <c r="J1460" s="45">
        <v>0.0020995050734437816</v>
      </c>
      <c r="K1460" s="45"/>
      <c r="L1460" s="45"/>
      <c r="M1460" s="45"/>
      <c r="N1460" s="45"/>
      <c r="O1460" s="45"/>
      <c r="P1460" s="45"/>
      <c r="Q1460" s="45"/>
      <c r="R1460" s="45">
        <v>65.40244979713717</v>
      </c>
      <c r="S1460" s="45"/>
      <c r="T1460" s="45"/>
      <c r="U1460" s="45"/>
      <c r="V1460" s="45"/>
      <c r="W1460" s="45"/>
      <c r="X1460" s="45"/>
      <c r="Y1460" s="45"/>
      <c r="Z1460" s="45"/>
      <c r="AA1460" s="45"/>
      <c r="AB1460" s="45"/>
      <c r="AC1460" s="45"/>
    </row>
    <row r="1461" ht="15.75" customHeight="1">
      <c r="A1461" s="45">
        <v>6408.8504060478635</v>
      </c>
      <c r="B1461" s="45"/>
      <c r="C1461" s="45"/>
      <c r="D1461" s="46"/>
      <c r="E1461" s="46"/>
      <c r="F1461" s="46">
        <v>0.068</v>
      </c>
      <c r="G1461" s="45"/>
      <c r="H1461" s="45"/>
      <c r="I1461" s="45"/>
      <c r="J1461" s="45">
        <v>0.0020481739100633245</v>
      </c>
      <c r="K1461" s="45"/>
      <c r="L1461" s="45"/>
      <c r="M1461" s="45"/>
      <c r="N1461" s="45">
        <v>0.003938639590806685</v>
      </c>
      <c r="O1461" s="45"/>
      <c r="P1461" s="45"/>
      <c r="Q1461" s="45"/>
      <c r="R1461" s="45">
        <v>97.00653516181939</v>
      </c>
      <c r="S1461" s="45"/>
      <c r="T1461" s="45"/>
      <c r="U1461" s="45"/>
      <c r="V1461" s="45"/>
      <c r="W1461" s="45"/>
      <c r="X1461" s="45"/>
      <c r="Y1461" s="45"/>
      <c r="Z1461" s="45"/>
      <c r="AA1461" s="45"/>
      <c r="AB1461" s="45"/>
      <c r="AC1461" s="45"/>
    </row>
    <row r="1462" ht="15.75" customHeight="1">
      <c r="A1462" s="45">
        <v>6485.121184242388</v>
      </c>
      <c r="B1462" s="45"/>
      <c r="C1462" s="45"/>
      <c r="D1462" s="46"/>
      <c r="E1462" s="46"/>
      <c r="F1462" s="46">
        <v>0.058</v>
      </c>
      <c r="G1462" s="45"/>
      <c r="H1462" s="45"/>
      <c r="I1462" s="45"/>
      <c r="J1462" s="45">
        <v>0.0025667505950580536</v>
      </c>
      <c r="K1462" s="45"/>
      <c r="L1462" s="45"/>
      <c r="M1462" s="45"/>
      <c r="N1462" s="45">
        <v>0.0036829328068263972</v>
      </c>
      <c r="O1462" s="45"/>
      <c r="P1462" s="45"/>
      <c r="Q1462" s="45"/>
      <c r="R1462" s="45">
        <v>139.3763727181877</v>
      </c>
      <c r="S1462" s="45"/>
      <c r="T1462" s="45"/>
      <c r="U1462" s="45"/>
      <c r="V1462" s="45"/>
      <c r="W1462" s="45"/>
      <c r="X1462" s="45"/>
      <c r="Y1462" s="45"/>
      <c r="Z1462" s="45"/>
      <c r="AA1462" s="45"/>
      <c r="AB1462" s="45"/>
      <c r="AC1462" s="45"/>
    </row>
    <row r="1463" ht="15.75" customHeight="1">
      <c r="A1463" s="45">
        <v>6559.726725050525</v>
      </c>
      <c r="B1463" s="45"/>
      <c r="C1463" s="45"/>
      <c r="D1463" s="46"/>
      <c r="E1463" s="46"/>
      <c r="F1463" s="46">
        <v>0.057</v>
      </c>
      <c r="G1463" s="45"/>
      <c r="H1463" s="45"/>
      <c r="I1463" s="45"/>
      <c r="J1463" s="45">
        <v>0.0028190075731217104</v>
      </c>
      <c r="K1463" s="45"/>
      <c r="L1463" s="45"/>
      <c r="M1463" s="45"/>
      <c r="N1463" s="45">
        <v>0.004475766750812463</v>
      </c>
      <c r="O1463" s="45"/>
      <c r="P1463" s="45"/>
      <c r="Q1463" s="45"/>
      <c r="R1463" s="45">
        <v>190.4014568820651</v>
      </c>
      <c r="S1463" s="45"/>
      <c r="T1463" s="45"/>
      <c r="U1463" s="45"/>
      <c r="V1463" s="45"/>
      <c r="W1463" s="45"/>
      <c r="X1463" s="45"/>
      <c r="Y1463" s="45"/>
      <c r="Z1463" s="45"/>
      <c r="AA1463" s="45"/>
      <c r="AB1463" s="45"/>
      <c r="AC1463" s="45"/>
    </row>
    <row r="1464" ht="15.75" customHeight="1">
      <c r="A1464" s="45">
        <v>6670.802502492078</v>
      </c>
      <c r="B1464" s="45"/>
      <c r="C1464" s="45"/>
      <c r="D1464" s="46"/>
      <c r="E1464" s="46"/>
      <c r="F1464" s="46">
        <v>0.053</v>
      </c>
      <c r="G1464" s="45"/>
      <c r="H1464" s="45"/>
      <c r="I1464" s="45"/>
      <c r="J1464" s="45"/>
      <c r="K1464" s="45"/>
      <c r="L1464" s="45"/>
      <c r="M1464" s="45"/>
      <c r="N1464" s="45"/>
      <c r="O1464" s="45"/>
      <c r="P1464" s="45"/>
      <c r="Q1464" s="45"/>
      <c r="R1464" s="45">
        <v>227.8385614808965</v>
      </c>
      <c r="S1464" s="45"/>
      <c r="T1464" s="45"/>
      <c r="U1464" s="45"/>
      <c r="V1464" s="45"/>
      <c r="W1464" s="45"/>
      <c r="X1464" s="45"/>
      <c r="Y1464" s="45"/>
      <c r="Z1464" s="45"/>
      <c r="AA1464" s="45"/>
      <c r="AB1464" s="45"/>
      <c r="AC1464" s="45"/>
    </row>
    <row r="1465" ht="15.75" customHeight="1">
      <c r="A1465" s="45">
        <v>6778.478961646945</v>
      </c>
      <c r="B1465" s="45"/>
      <c r="C1465" s="45"/>
      <c r="D1465" s="46"/>
      <c r="E1465" s="46"/>
      <c r="F1465" s="46">
        <v>0.051</v>
      </c>
      <c r="G1465" s="45"/>
      <c r="H1465" s="45"/>
      <c r="I1465" s="45"/>
      <c r="J1465" s="45">
        <v>0.0028704162715231527</v>
      </c>
      <c r="K1465" s="45"/>
      <c r="L1465" s="45"/>
      <c r="M1465" s="45"/>
      <c r="N1465" s="45">
        <v>0.004076566045110124</v>
      </c>
      <c r="O1465" s="45"/>
      <c r="P1465" s="45"/>
      <c r="Q1465" s="45"/>
      <c r="R1465" s="45">
        <v>284.71740345067707</v>
      </c>
      <c r="S1465" s="45"/>
      <c r="T1465" s="45"/>
      <c r="U1465" s="45"/>
      <c r="V1465" s="45"/>
      <c r="W1465" s="45"/>
      <c r="X1465" s="45"/>
      <c r="Y1465" s="45"/>
      <c r="Z1465" s="45"/>
      <c r="AA1465" s="45"/>
      <c r="AB1465" s="45"/>
      <c r="AC1465" s="45"/>
    </row>
    <row r="1466" ht="15.75" customHeight="1">
      <c r="A1466" s="45">
        <v>6904.786109837111</v>
      </c>
      <c r="B1466" s="45"/>
      <c r="C1466" s="45"/>
      <c r="D1466" s="46"/>
      <c r="E1466" s="46"/>
      <c r="F1466" s="46">
        <v>0.069</v>
      </c>
      <c r="G1466" s="45"/>
      <c r="H1466" s="45"/>
      <c r="I1466" s="45"/>
      <c r="J1466" s="45">
        <v>0.002927619709008218</v>
      </c>
      <c r="K1466" s="45"/>
      <c r="L1466" s="45"/>
      <c r="M1466" s="45"/>
      <c r="N1466" s="45">
        <v>0.004684501007955327</v>
      </c>
      <c r="O1466" s="45"/>
      <c r="P1466" s="45"/>
      <c r="Q1466" s="45"/>
      <c r="R1466" s="45">
        <v>361.4650972644396</v>
      </c>
      <c r="S1466" s="45"/>
      <c r="T1466" s="45"/>
      <c r="U1466" s="45"/>
      <c r="V1466" s="45"/>
      <c r="W1466" s="45"/>
      <c r="X1466" s="45"/>
      <c r="Y1466" s="45"/>
      <c r="Z1466" s="45"/>
      <c r="AA1466" s="45"/>
      <c r="AB1466" s="45"/>
      <c r="AC1466" s="45"/>
    </row>
    <row r="1467" ht="15.75" customHeight="1">
      <c r="A1467" s="45">
        <v>6996.380967478584</v>
      </c>
      <c r="B1467" s="45"/>
      <c r="C1467" s="45"/>
      <c r="D1467" s="46"/>
      <c r="E1467" s="46"/>
      <c r="F1467" s="46">
        <v>0.084</v>
      </c>
      <c r="G1467" s="45"/>
      <c r="H1467" s="45"/>
      <c r="I1467" s="45"/>
      <c r="J1467" s="45">
        <v>0.0027665293720184688</v>
      </c>
      <c r="K1467" s="45"/>
      <c r="L1467" s="45"/>
      <c r="M1467" s="45"/>
      <c r="N1467" s="45">
        <v>0.004375231182488069</v>
      </c>
      <c r="O1467" s="45"/>
      <c r="P1467" s="45"/>
      <c r="Q1467" s="45"/>
      <c r="R1467" s="45">
        <v>489.95835510318045</v>
      </c>
      <c r="S1467" s="45"/>
      <c r="T1467" s="45"/>
      <c r="U1467" s="45"/>
      <c r="V1467" s="45"/>
      <c r="W1467" s="45"/>
      <c r="X1467" s="45"/>
      <c r="Y1467" s="45"/>
      <c r="Z1467" s="45"/>
      <c r="AA1467" s="45"/>
      <c r="AB1467" s="45"/>
      <c r="AC1467" s="45"/>
    </row>
    <row r="1468" ht="15.75" customHeight="1">
      <c r="A1468" s="45">
        <v>7111.5709993562905</v>
      </c>
      <c r="B1468" s="45"/>
      <c r="C1468" s="45"/>
      <c r="D1468" s="46"/>
      <c r="E1468" s="46"/>
      <c r="F1468" s="46">
        <v>0.084</v>
      </c>
      <c r="G1468" s="45"/>
      <c r="H1468" s="45"/>
      <c r="I1468" s="45"/>
      <c r="J1468" s="45"/>
      <c r="K1468" s="45"/>
      <c r="L1468" s="45"/>
      <c r="M1468" s="45"/>
      <c r="N1468" s="45"/>
      <c r="O1468" s="45"/>
      <c r="P1468" s="45"/>
      <c r="Q1468" s="45"/>
      <c r="R1468" s="45">
        <v>369.91181555248386</v>
      </c>
      <c r="S1468" s="45"/>
      <c r="T1468" s="45"/>
      <c r="U1468" s="45"/>
      <c r="V1468" s="45"/>
      <c r="W1468" s="45"/>
      <c r="X1468" s="45"/>
      <c r="Y1468" s="45"/>
      <c r="Z1468" s="45"/>
      <c r="AA1468" s="45"/>
      <c r="AB1468" s="45"/>
      <c r="AC1468" s="45"/>
    </row>
    <row r="1469" ht="15.75" customHeight="1">
      <c r="A1469" s="45">
        <v>7265.769162123436</v>
      </c>
      <c r="B1469" s="45"/>
      <c r="C1469" s="45"/>
      <c r="D1469" s="46"/>
      <c r="E1469" s="46"/>
      <c r="F1469" s="46">
        <v>0.06</v>
      </c>
      <c r="G1469" s="45"/>
      <c r="H1469" s="45"/>
      <c r="I1469" s="45"/>
      <c r="J1469" s="45">
        <v>0.0029874580357875068</v>
      </c>
      <c r="K1469" s="45"/>
      <c r="L1469" s="45"/>
      <c r="M1469" s="45"/>
      <c r="N1469" s="45">
        <v>0.004169784992131811</v>
      </c>
      <c r="O1469" s="45"/>
      <c r="P1469" s="45"/>
      <c r="Q1469" s="45"/>
      <c r="R1469" s="45">
        <v>302.2004454227933</v>
      </c>
      <c r="S1469" s="45"/>
      <c r="T1469" s="45"/>
      <c r="U1469" s="45"/>
      <c r="V1469" s="45"/>
      <c r="W1469" s="45"/>
      <c r="X1469" s="45"/>
      <c r="Y1469" s="45"/>
      <c r="Z1469" s="45"/>
      <c r="AA1469" s="45"/>
      <c r="AB1469" s="45"/>
      <c r="AC1469" s="45"/>
    </row>
    <row r="1470" ht="15.75" customHeight="1">
      <c r="A1470" s="45">
        <v>7439.104660490107</v>
      </c>
      <c r="B1470" s="45"/>
      <c r="C1470" s="45"/>
      <c r="D1470" s="46"/>
      <c r="E1470" s="46"/>
      <c r="F1470" s="46"/>
      <c r="G1470" s="45"/>
      <c r="H1470" s="45"/>
      <c r="I1470" s="45"/>
      <c r="J1470" s="45">
        <v>0.002879018795521306</v>
      </c>
      <c r="K1470" s="45"/>
      <c r="L1470" s="45"/>
      <c r="M1470" s="45"/>
      <c r="N1470" s="45">
        <v>0.0047204283853156176</v>
      </c>
      <c r="O1470" s="45"/>
      <c r="P1470" s="45"/>
      <c r="Q1470" s="45"/>
      <c r="R1470" s="45">
        <v>288.6284041392087</v>
      </c>
      <c r="S1470" s="45"/>
      <c r="T1470" s="45"/>
      <c r="U1470" s="45"/>
      <c r="V1470" s="45"/>
      <c r="W1470" s="45"/>
      <c r="X1470" s="45"/>
      <c r="Y1470" s="45"/>
      <c r="Z1470" s="45"/>
      <c r="AA1470" s="45"/>
      <c r="AB1470" s="45"/>
      <c r="AC1470" s="45"/>
    </row>
    <row r="1471" ht="15.75" customHeight="1">
      <c r="A1471" s="45">
        <v>7545.073785391327</v>
      </c>
      <c r="B1471" s="45"/>
      <c r="C1471" s="45"/>
      <c r="D1471" s="46"/>
      <c r="E1471" s="46"/>
      <c r="F1471" s="46"/>
      <c r="G1471" s="45"/>
      <c r="H1471" s="45"/>
      <c r="I1471" s="45"/>
      <c r="J1471" s="45">
        <v>0.0029670928815542547</v>
      </c>
      <c r="K1471" s="45"/>
      <c r="L1471" s="45"/>
      <c r="M1471" s="45"/>
      <c r="N1471" s="45">
        <v>0.004422022690478828</v>
      </c>
      <c r="O1471" s="45"/>
      <c r="P1471" s="45"/>
      <c r="Q1471" s="45"/>
      <c r="R1471" s="45">
        <v>354.10990058481684</v>
      </c>
      <c r="S1471" s="45"/>
      <c r="T1471" s="45"/>
      <c r="U1471" s="45"/>
      <c r="V1471" s="45"/>
      <c r="W1471" s="45"/>
      <c r="X1471" s="45"/>
      <c r="Y1471" s="45"/>
      <c r="Z1471" s="45"/>
      <c r="AA1471" s="45"/>
      <c r="AB1471" s="45"/>
      <c r="AC1471" s="45"/>
    </row>
    <row r="1472" ht="15.75" customHeight="1">
      <c r="A1472" s="45">
        <v>51727.69545037818</v>
      </c>
      <c r="B1472" s="45"/>
      <c r="C1472" s="45"/>
      <c r="D1472" s="46"/>
      <c r="E1472" s="46"/>
      <c r="F1472" s="46"/>
      <c r="G1472" s="45"/>
      <c r="H1472" s="45"/>
      <c r="I1472" s="45"/>
      <c r="J1472" s="45">
        <v>0.009351363740545496</v>
      </c>
      <c r="K1472" s="45"/>
      <c r="L1472" s="45"/>
      <c r="M1472" s="45"/>
      <c r="N1472" s="45"/>
      <c r="O1472" s="45"/>
      <c r="P1472" s="45"/>
      <c r="Q1472" s="45"/>
      <c r="R1472" s="45">
        <v>3000.22920009168</v>
      </c>
      <c r="S1472" s="45"/>
      <c r="T1472" s="45"/>
      <c r="U1472" s="45"/>
      <c r="V1472" s="45"/>
      <c r="W1472" s="45"/>
      <c r="X1472" s="45"/>
      <c r="Y1472" s="45"/>
      <c r="Z1472" s="45"/>
      <c r="AA1472" s="45"/>
      <c r="AB1472" s="45"/>
      <c r="AC1472" s="45"/>
    </row>
    <row r="1473" ht="15.75" customHeight="1">
      <c r="A1473" s="45">
        <v>51320.52448445728</v>
      </c>
      <c r="B1473" s="45"/>
      <c r="C1473" s="45"/>
      <c r="D1473" s="46"/>
      <c r="E1473" s="46"/>
      <c r="F1473" s="46"/>
      <c r="G1473" s="45"/>
      <c r="H1473" s="45"/>
      <c r="I1473" s="45"/>
      <c r="J1473" s="45">
        <v>0.009446803691750183</v>
      </c>
      <c r="K1473" s="45"/>
      <c r="L1473" s="45"/>
      <c r="M1473" s="45"/>
      <c r="N1473" s="45"/>
      <c r="O1473" s="45"/>
      <c r="P1473" s="45"/>
      <c r="Q1473" s="45"/>
      <c r="R1473" s="45">
        <v>3315.780533378631</v>
      </c>
      <c r="S1473" s="45"/>
      <c r="T1473" s="45"/>
      <c r="U1473" s="45"/>
      <c r="V1473" s="45"/>
      <c r="W1473" s="45"/>
      <c r="X1473" s="45"/>
      <c r="Y1473" s="45"/>
      <c r="Z1473" s="45"/>
      <c r="AA1473" s="45"/>
      <c r="AB1473" s="45"/>
      <c r="AC1473" s="45"/>
    </row>
    <row r="1474" ht="15.75" customHeight="1">
      <c r="A1474" s="45">
        <v>51026.86829158962</v>
      </c>
      <c r="B1474" s="45"/>
      <c r="C1474" s="45"/>
      <c r="D1474" s="46"/>
      <c r="E1474" s="46"/>
      <c r="F1474" s="46"/>
      <c r="G1474" s="45"/>
      <c r="H1474" s="45"/>
      <c r="I1474" s="45"/>
      <c r="J1474" s="45">
        <v>0.009458172241833361</v>
      </c>
      <c r="K1474" s="45"/>
      <c r="L1474" s="45"/>
      <c r="M1474" s="45"/>
      <c r="N1474" s="45">
        <v>0.024270745783605087</v>
      </c>
      <c r="O1474" s="45"/>
      <c r="P1474" s="45"/>
      <c r="Q1474" s="45"/>
      <c r="R1474" s="45">
        <v>4399.618983582675</v>
      </c>
      <c r="S1474" s="45"/>
      <c r="T1474" s="45"/>
      <c r="U1474" s="45"/>
      <c r="V1474" s="45"/>
      <c r="W1474" s="45"/>
      <c r="X1474" s="45"/>
      <c r="Y1474" s="45"/>
      <c r="Z1474" s="45"/>
      <c r="AA1474" s="45"/>
      <c r="AB1474" s="45"/>
      <c r="AC1474" s="45"/>
    </row>
    <row r="1475" ht="15.75" customHeight="1">
      <c r="A1475" s="45">
        <v>50535.29616278812</v>
      </c>
      <c r="B1475" s="45"/>
      <c r="C1475" s="45"/>
      <c r="D1475" s="46"/>
      <c r="E1475" s="46"/>
      <c r="F1475" s="46"/>
      <c r="G1475" s="45"/>
      <c r="H1475" s="45"/>
      <c r="I1475" s="45"/>
      <c r="J1475" s="45">
        <v>0.008759382680512809</v>
      </c>
      <c r="K1475" s="45"/>
      <c r="L1475" s="45"/>
      <c r="M1475" s="45"/>
      <c r="N1475" s="45">
        <v>0.022693355180125323</v>
      </c>
      <c r="O1475" s="45"/>
      <c r="P1475" s="45"/>
      <c r="Q1475" s="45"/>
      <c r="R1475" s="45">
        <v>5413.723623319975</v>
      </c>
      <c r="S1475" s="45"/>
      <c r="T1475" s="45"/>
      <c r="U1475" s="45"/>
      <c r="V1475" s="45"/>
      <c r="W1475" s="45"/>
      <c r="X1475" s="45"/>
      <c r="Y1475" s="45"/>
      <c r="Z1475" s="45"/>
      <c r="AA1475" s="45"/>
      <c r="AB1475" s="45"/>
      <c r="AC1475" s="45"/>
    </row>
    <row r="1476" ht="15.75" customHeight="1">
      <c r="A1476" s="45">
        <v>50022.38465165522</v>
      </c>
      <c r="B1476" s="45"/>
      <c r="C1476" s="45"/>
      <c r="D1476" s="46"/>
      <c r="E1476" s="46"/>
      <c r="F1476" s="46"/>
      <c r="G1476" s="45"/>
      <c r="H1476" s="45"/>
      <c r="I1476" s="45"/>
      <c r="J1476" s="45">
        <v>0.009177135746952052</v>
      </c>
      <c r="K1476" s="45"/>
      <c r="L1476" s="45"/>
      <c r="M1476" s="45"/>
      <c r="N1476" s="45">
        <v>0.02355843220292734</v>
      </c>
      <c r="O1476" s="45"/>
      <c r="P1476" s="45"/>
      <c r="Q1476" s="45"/>
      <c r="R1476" s="45">
        <v>6439.712286752748</v>
      </c>
      <c r="S1476" s="45"/>
      <c r="T1476" s="45"/>
      <c r="U1476" s="45"/>
      <c r="V1476" s="45"/>
      <c r="W1476" s="45"/>
      <c r="X1476" s="45"/>
      <c r="Y1476" s="45"/>
      <c r="Z1476" s="45"/>
      <c r="AA1476" s="45"/>
      <c r="AB1476" s="45"/>
      <c r="AC1476" s="45"/>
    </row>
    <row r="1477" ht="15.75" customHeight="1">
      <c r="A1477" s="45">
        <v>49275.25614522377</v>
      </c>
      <c r="B1477" s="45"/>
      <c r="C1477" s="45"/>
      <c r="D1477" s="46"/>
      <c r="E1477" s="46"/>
      <c r="F1477" s="46"/>
      <c r="G1477" s="45"/>
      <c r="H1477" s="45"/>
      <c r="I1477" s="45"/>
      <c r="J1477" s="45"/>
      <c r="K1477" s="45"/>
      <c r="L1477" s="45"/>
      <c r="M1477" s="45"/>
      <c r="N1477" s="45"/>
      <c r="O1477" s="45"/>
      <c r="P1477" s="45"/>
      <c r="Q1477" s="45"/>
      <c r="R1477" s="45">
        <v>6399.975922159782</v>
      </c>
      <c r="S1477" s="45"/>
      <c r="T1477" s="45"/>
      <c r="U1477" s="45"/>
      <c r="V1477" s="45"/>
      <c r="W1477" s="45"/>
      <c r="X1477" s="45"/>
      <c r="Y1477" s="45"/>
      <c r="Z1477" s="45"/>
      <c r="AA1477" s="45"/>
      <c r="AB1477" s="45"/>
      <c r="AC1477" s="45"/>
    </row>
    <row r="1478" ht="15.75" customHeight="1">
      <c r="A1478" s="45">
        <v>48532.943301095765</v>
      </c>
      <c r="B1478" s="45"/>
      <c r="C1478" s="45"/>
      <c r="D1478" s="46"/>
      <c r="E1478" s="46"/>
      <c r="F1478" s="46"/>
      <c r="G1478" s="45"/>
      <c r="H1478" s="45"/>
      <c r="I1478" s="45"/>
      <c r="J1478" s="45">
        <v>0.00905980699775938</v>
      </c>
      <c r="K1478" s="45"/>
      <c r="L1478" s="45"/>
      <c r="M1478" s="45"/>
      <c r="N1478" s="45">
        <v>0.023842822292795527</v>
      </c>
      <c r="O1478" s="45"/>
      <c r="P1478" s="45"/>
      <c r="Q1478" s="45"/>
      <c r="R1478" s="45">
        <v>6639.344782570979</v>
      </c>
      <c r="S1478" s="45"/>
      <c r="T1478" s="45"/>
      <c r="U1478" s="45"/>
      <c r="V1478" s="45"/>
      <c r="W1478" s="45"/>
      <c r="X1478" s="45"/>
      <c r="Y1478" s="45"/>
      <c r="Z1478" s="45"/>
      <c r="AA1478" s="45"/>
      <c r="AB1478" s="45"/>
      <c r="AC1478" s="45"/>
    </row>
    <row r="1479" ht="15.75" customHeight="1">
      <c r="A1479" s="45">
        <v>48004.10347234231</v>
      </c>
      <c r="B1479" s="45"/>
      <c r="C1479" s="45"/>
      <c r="D1479" s="46"/>
      <c r="E1479" s="46"/>
      <c r="F1479" s="46"/>
      <c r="G1479" s="45"/>
      <c r="H1479" s="45"/>
      <c r="I1479" s="45"/>
      <c r="J1479" s="45">
        <v>0.008768877879469075</v>
      </c>
      <c r="K1479" s="45"/>
      <c r="L1479" s="45"/>
      <c r="M1479" s="45"/>
      <c r="N1479" s="45">
        <v>0.022644080226169965</v>
      </c>
      <c r="O1479" s="45"/>
      <c r="P1479" s="45"/>
      <c r="Q1479" s="45"/>
      <c r="R1479" s="45">
        <v>7241.772275845689</v>
      </c>
      <c r="S1479" s="45"/>
      <c r="T1479" s="45"/>
      <c r="U1479" s="45"/>
      <c r="V1479" s="45"/>
      <c r="W1479" s="45"/>
      <c r="X1479" s="45"/>
      <c r="Y1479" s="45"/>
      <c r="Z1479" s="45"/>
      <c r="AA1479" s="45"/>
      <c r="AB1479" s="45"/>
      <c r="AC1479" s="45"/>
    </row>
    <row r="1480" ht="15.75" customHeight="1">
      <c r="A1480" s="45">
        <v>47174.961246290804</v>
      </c>
      <c r="B1480" s="45"/>
      <c r="C1480" s="45"/>
      <c r="D1480" s="46"/>
      <c r="E1480" s="46"/>
      <c r="F1480" s="46"/>
      <c r="G1480" s="45"/>
      <c r="H1480" s="45"/>
      <c r="I1480" s="45"/>
      <c r="J1480" s="45">
        <v>0.008967563695896859</v>
      </c>
      <c r="K1480" s="45"/>
      <c r="L1480" s="45"/>
      <c r="M1480" s="45"/>
      <c r="N1480" s="45">
        <v>0.023624270950578122</v>
      </c>
      <c r="O1480" s="45"/>
      <c r="P1480" s="45"/>
      <c r="Q1480" s="45"/>
      <c r="R1480" s="45">
        <v>7778.573621201269</v>
      </c>
      <c r="S1480" s="45"/>
      <c r="T1480" s="45"/>
      <c r="U1480" s="45"/>
      <c r="V1480" s="45"/>
      <c r="W1480" s="45"/>
      <c r="X1480" s="45"/>
      <c r="Y1480" s="45"/>
      <c r="Z1480" s="45"/>
      <c r="AA1480" s="45"/>
      <c r="AB1480" s="45"/>
      <c r="AC1480" s="45"/>
    </row>
    <row r="1481" ht="15.75" customHeight="1">
      <c r="A1481" s="45">
        <v>46470.95286701233</v>
      </c>
      <c r="B1481" s="45"/>
      <c r="C1481" s="45"/>
      <c r="D1481" s="46"/>
      <c r="E1481" s="46"/>
      <c r="F1481" s="46"/>
      <c r="G1481" s="45"/>
      <c r="H1481" s="45"/>
      <c r="I1481" s="45"/>
      <c r="J1481" s="45"/>
      <c r="K1481" s="45"/>
      <c r="L1481" s="45"/>
      <c r="M1481" s="45"/>
      <c r="N1481" s="45"/>
      <c r="O1481" s="45"/>
      <c r="P1481" s="45"/>
      <c r="Q1481" s="45"/>
      <c r="R1481" s="45">
        <v>7256.17387496158</v>
      </c>
      <c r="S1481" s="45"/>
      <c r="T1481" s="45"/>
      <c r="U1481" s="45"/>
      <c r="V1481" s="45"/>
      <c r="W1481" s="45"/>
      <c r="X1481" s="45"/>
      <c r="Y1481" s="45"/>
      <c r="Z1481" s="45"/>
      <c r="AA1481" s="45"/>
      <c r="AB1481" s="45"/>
      <c r="AC1481" s="45"/>
    </row>
    <row r="1482" ht="15.75" customHeight="1">
      <c r="A1482" s="45">
        <v>45638.06188344876</v>
      </c>
      <c r="B1482" s="45"/>
      <c r="C1482" s="45"/>
      <c r="D1482" s="46"/>
      <c r="E1482" s="46"/>
      <c r="F1482" s="46"/>
      <c r="G1482" s="45"/>
      <c r="H1482" s="45"/>
      <c r="I1482" s="45"/>
      <c r="J1482" s="45">
        <v>0.007580584393425032</v>
      </c>
      <c r="K1482" s="45"/>
      <c r="L1482" s="45"/>
      <c r="M1482" s="45"/>
      <c r="N1482" s="45">
        <v>0.019538300394711147</v>
      </c>
      <c r="O1482" s="45"/>
      <c r="P1482" s="45"/>
      <c r="Q1482" s="45"/>
      <c r="R1482" s="45">
        <v>7000.6489753487995</v>
      </c>
      <c r="S1482" s="45"/>
      <c r="T1482" s="45"/>
      <c r="U1482" s="45"/>
      <c r="V1482" s="45"/>
      <c r="W1482" s="45"/>
      <c r="X1482" s="45"/>
      <c r="Y1482" s="45"/>
      <c r="Z1482" s="45"/>
      <c r="AA1482" s="45"/>
      <c r="AB1482" s="45"/>
      <c r="AC1482" s="45"/>
    </row>
    <row r="1483" ht="15.75" customHeight="1">
      <c r="A1483" s="45">
        <v>44639.980553567395</v>
      </c>
      <c r="B1483" s="45"/>
      <c r="C1483" s="45"/>
      <c r="D1483" s="46"/>
      <c r="E1483" s="46"/>
      <c r="F1483" s="46"/>
      <c r="G1483" s="45"/>
      <c r="H1483" s="45"/>
      <c r="I1483" s="45"/>
      <c r="J1483" s="45">
        <v>0.008351548287151272</v>
      </c>
      <c r="K1483" s="45"/>
      <c r="L1483" s="45"/>
      <c r="M1483" s="45"/>
      <c r="N1483" s="45">
        <v>0.021910033240281124</v>
      </c>
      <c r="O1483" s="45"/>
      <c r="P1483" s="45"/>
      <c r="Q1483" s="45"/>
      <c r="R1483" s="45">
        <v>7373.4390282957165</v>
      </c>
      <c r="S1483" s="45"/>
      <c r="T1483" s="45"/>
      <c r="U1483" s="45"/>
      <c r="V1483" s="45"/>
      <c r="W1483" s="45"/>
      <c r="X1483" s="45"/>
      <c r="Y1483" s="45"/>
      <c r="Z1483" s="45"/>
      <c r="AA1483" s="45"/>
      <c r="AB1483" s="45"/>
      <c r="AC1483" s="45"/>
    </row>
    <row r="1484" ht="15.75" customHeight="1">
      <c r="A1484" s="45">
        <v>43585.57690989291</v>
      </c>
      <c r="B1484" s="45"/>
      <c r="C1484" s="45"/>
      <c r="D1484" s="46"/>
      <c r="E1484" s="46"/>
      <c r="F1484" s="46"/>
      <c r="G1484" s="45"/>
      <c r="H1484" s="45"/>
      <c r="I1484" s="45"/>
      <c r="J1484" s="45">
        <v>0.006866988356631371</v>
      </c>
      <c r="K1484" s="45"/>
      <c r="L1484" s="45"/>
      <c r="M1484" s="45"/>
      <c r="N1484" s="45">
        <v>0.01773626696500209</v>
      </c>
      <c r="O1484" s="45"/>
      <c r="P1484" s="45"/>
      <c r="Q1484" s="45"/>
      <c r="R1484" s="45">
        <v>6746.448791402516</v>
      </c>
      <c r="S1484" s="45"/>
      <c r="T1484" s="45"/>
      <c r="U1484" s="45"/>
      <c r="V1484" s="45"/>
      <c r="W1484" s="45"/>
      <c r="X1484" s="45"/>
      <c r="Y1484" s="45"/>
      <c r="Z1484" s="45"/>
      <c r="AA1484" s="45"/>
      <c r="AB1484" s="45"/>
      <c r="AC1484" s="45"/>
    </row>
    <row r="1485" ht="15.75" customHeight="1">
      <c r="A1485" s="45">
        <v>76586.60306060106</v>
      </c>
      <c r="B1485" s="45"/>
      <c r="C1485" s="45"/>
      <c r="D1485" s="46"/>
      <c r="E1485" s="46"/>
      <c r="F1485" s="46">
        <v>0.073</v>
      </c>
      <c r="G1485" s="45"/>
      <c r="H1485" s="45"/>
      <c r="I1485" s="45"/>
      <c r="J1485" s="45"/>
      <c r="K1485" s="45"/>
      <c r="L1485" s="45"/>
      <c r="M1485" s="45"/>
      <c r="N1485" s="45"/>
      <c r="O1485" s="45"/>
      <c r="P1485" s="45"/>
      <c r="Q1485" s="45"/>
      <c r="R1485" s="45">
        <v>587.366891911381</v>
      </c>
      <c r="S1485" s="45"/>
      <c r="T1485" s="45"/>
      <c r="U1485" s="45"/>
      <c r="V1485" s="45"/>
      <c r="W1485" s="45"/>
      <c r="X1485" s="45"/>
      <c r="Y1485" s="45"/>
      <c r="Z1485" s="45"/>
      <c r="AA1485" s="45"/>
      <c r="AB1485" s="45"/>
      <c r="AC1485" s="45"/>
    </row>
    <row r="1486" ht="15.75" customHeight="1">
      <c r="A1486" s="45">
        <v>74348.60006666192</v>
      </c>
      <c r="B1486" s="45"/>
      <c r="C1486" s="45"/>
      <c r="D1486" s="46"/>
      <c r="E1486" s="46"/>
      <c r="F1486" s="46">
        <v>0.069</v>
      </c>
      <c r="G1486" s="45"/>
      <c r="H1486" s="45"/>
      <c r="I1486" s="45"/>
      <c r="J1486" s="45">
        <v>0.0021805062234751724</v>
      </c>
      <c r="K1486" s="45"/>
      <c r="L1486" s="45"/>
      <c r="M1486" s="45"/>
      <c r="N1486" s="45"/>
      <c r="O1486" s="45"/>
      <c r="P1486" s="45"/>
      <c r="Q1486" s="45"/>
      <c r="R1486" s="45">
        <v>519.0469890185941</v>
      </c>
      <c r="S1486" s="45"/>
      <c r="T1486" s="45"/>
      <c r="U1486" s="45"/>
      <c r="V1486" s="45"/>
      <c r="W1486" s="45"/>
      <c r="X1486" s="45"/>
      <c r="Y1486" s="45"/>
      <c r="Z1486" s="45"/>
      <c r="AA1486" s="45"/>
      <c r="AB1486" s="45"/>
      <c r="AC1486" s="45"/>
    </row>
    <row r="1487" ht="15.75" customHeight="1">
      <c r="A1487" s="45">
        <v>73827.32823276569</v>
      </c>
      <c r="B1487" s="45"/>
      <c r="C1487" s="45"/>
      <c r="D1487" s="46"/>
      <c r="E1487" s="46"/>
      <c r="F1487" s="46">
        <v>0.06</v>
      </c>
      <c r="G1487" s="45"/>
      <c r="H1487" s="45"/>
      <c r="I1487" s="45"/>
      <c r="J1487" s="45">
        <v>0.0021415817904937</v>
      </c>
      <c r="K1487" s="45"/>
      <c r="L1487" s="45"/>
      <c r="M1487" s="45"/>
      <c r="N1487" s="45">
        <v>0.006538390631589847</v>
      </c>
      <c r="O1487" s="45"/>
      <c r="P1487" s="45"/>
      <c r="Q1487" s="45"/>
      <c r="R1487" s="45">
        <v>454.58104043498355</v>
      </c>
      <c r="S1487" s="45"/>
      <c r="T1487" s="45"/>
      <c r="U1487" s="45"/>
      <c r="V1487" s="45"/>
      <c r="W1487" s="45"/>
      <c r="X1487" s="45"/>
      <c r="Y1487" s="45"/>
      <c r="Z1487" s="45"/>
      <c r="AA1487" s="45"/>
      <c r="AB1487" s="45"/>
      <c r="AC1487" s="45"/>
    </row>
    <row r="1488" ht="15.75" customHeight="1">
      <c r="A1488" s="45">
        <v>73718.06213777843</v>
      </c>
      <c r="B1488" s="45"/>
      <c r="C1488" s="45"/>
      <c r="D1488" s="46"/>
      <c r="E1488" s="46"/>
      <c r="F1488" s="46">
        <v>0.059</v>
      </c>
      <c r="G1488" s="45"/>
      <c r="H1488" s="45"/>
      <c r="I1488" s="45"/>
      <c r="J1488" s="45">
        <v>0.0019494106607925094</v>
      </c>
      <c r="K1488" s="45"/>
      <c r="L1488" s="45"/>
      <c r="M1488" s="45"/>
      <c r="N1488" s="45">
        <v>0.0062647083912469705</v>
      </c>
      <c r="O1488" s="45"/>
      <c r="P1488" s="45"/>
      <c r="Q1488" s="45"/>
      <c r="R1488" s="45">
        <v>597.1167789814893</v>
      </c>
      <c r="S1488" s="45"/>
      <c r="T1488" s="45"/>
      <c r="U1488" s="45"/>
      <c r="V1488" s="45"/>
      <c r="W1488" s="45"/>
      <c r="X1488" s="45"/>
      <c r="Y1488" s="45"/>
      <c r="Z1488" s="45"/>
      <c r="AA1488" s="45"/>
      <c r="AB1488" s="45"/>
      <c r="AC1488" s="45"/>
    </row>
    <row r="1489" ht="15.75" customHeight="1">
      <c r="A1489" s="45">
        <v>73231.88459333911</v>
      </c>
      <c r="B1489" s="45"/>
      <c r="C1489" s="45"/>
      <c r="D1489" s="46"/>
      <c r="E1489" s="46"/>
      <c r="F1489" s="46">
        <v>0.053</v>
      </c>
      <c r="G1489" s="45"/>
      <c r="H1489" s="45"/>
      <c r="I1489" s="45"/>
      <c r="J1489" s="45">
        <v>0.002085887735877269</v>
      </c>
      <c r="K1489" s="45"/>
      <c r="L1489" s="45"/>
      <c r="M1489" s="45"/>
      <c r="N1489" s="45">
        <v>0.006379776109732149</v>
      </c>
      <c r="O1489" s="45"/>
      <c r="P1489" s="45"/>
      <c r="Q1489" s="45"/>
      <c r="R1489" s="45">
        <v>725.2011124734591</v>
      </c>
      <c r="S1489" s="45"/>
      <c r="T1489" s="45"/>
      <c r="U1489" s="45"/>
      <c r="V1489" s="45"/>
      <c r="W1489" s="45"/>
      <c r="X1489" s="45"/>
      <c r="Y1489" s="45"/>
      <c r="Z1489" s="45"/>
      <c r="AA1489" s="45"/>
      <c r="AB1489" s="45"/>
      <c r="AC1489" s="45"/>
    </row>
    <row r="1490" ht="15.75" customHeight="1">
      <c r="A1490" s="45">
        <v>73869.87643685276</v>
      </c>
      <c r="B1490" s="45"/>
      <c r="C1490" s="45"/>
      <c r="D1490" s="46"/>
      <c r="E1490" s="46"/>
      <c r="F1490" s="46">
        <v>0.055</v>
      </c>
      <c r="G1490" s="45"/>
      <c r="H1490" s="45"/>
      <c r="I1490" s="45"/>
      <c r="J1490" s="45">
        <v>0.0018175785099818242</v>
      </c>
      <c r="K1490" s="45"/>
      <c r="L1490" s="45"/>
      <c r="M1490" s="45"/>
      <c r="N1490" s="45">
        <v>0.005692933234943071</v>
      </c>
      <c r="O1490" s="45"/>
      <c r="P1490" s="45"/>
      <c r="Q1490" s="45"/>
      <c r="R1490" s="45">
        <v>770.1184149922988</v>
      </c>
      <c r="S1490" s="45"/>
      <c r="T1490" s="45"/>
      <c r="U1490" s="45"/>
      <c r="V1490" s="45"/>
      <c r="W1490" s="45"/>
      <c r="X1490" s="45"/>
      <c r="Y1490" s="45"/>
      <c r="Z1490" s="45"/>
      <c r="AA1490" s="45"/>
      <c r="AB1490" s="45"/>
      <c r="AC1490" s="45"/>
    </row>
    <row r="1491" ht="15.75" customHeight="1">
      <c r="A1491" s="45">
        <v>74536.13507998855</v>
      </c>
      <c r="B1491" s="45"/>
      <c r="C1491" s="45"/>
      <c r="D1491" s="46"/>
      <c r="E1491" s="46"/>
      <c r="F1491" s="46">
        <v>0.057</v>
      </c>
      <c r="G1491" s="45"/>
      <c r="H1491" s="45"/>
      <c r="I1491" s="45"/>
      <c r="J1491" s="45">
        <v>0.002047825357505897</v>
      </c>
      <c r="K1491" s="45"/>
      <c r="L1491" s="45"/>
      <c r="M1491" s="45"/>
      <c r="N1491" s="45">
        <v>0.006350725867735154</v>
      </c>
      <c r="O1491" s="45"/>
      <c r="P1491" s="45"/>
      <c r="Q1491" s="45"/>
      <c r="R1491" s="45">
        <v>893.147927008596</v>
      </c>
      <c r="S1491" s="45"/>
      <c r="T1491" s="45"/>
      <c r="U1491" s="45"/>
      <c r="V1491" s="45"/>
      <c r="W1491" s="45"/>
      <c r="X1491" s="45"/>
      <c r="Y1491" s="45"/>
      <c r="Z1491" s="45"/>
      <c r="AA1491" s="45"/>
      <c r="AB1491" s="45"/>
      <c r="AC1491" s="45"/>
    </row>
    <row r="1492" ht="15.75" customHeight="1">
      <c r="A1492" s="45">
        <v>74328.36651636</v>
      </c>
      <c r="B1492" s="45"/>
      <c r="C1492" s="45"/>
      <c r="D1492" s="46"/>
      <c r="E1492" s="46"/>
      <c r="F1492" s="46">
        <v>0.062</v>
      </c>
      <c r="G1492" s="45"/>
      <c r="H1492" s="45"/>
      <c r="I1492" s="45"/>
      <c r="J1492" s="45">
        <v>0.002158712050432234</v>
      </c>
      <c r="K1492" s="45"/>
      <c r="L1492" s="45"/>
      <c r="M1492" s="45"/>
      <c r="N1492" s="45">
        <v>0.006699875099576125</v>
      </c>
      <c r="O1492" s="45"/>
      <c r="P1492" s="45"/>
      <c r="Q1492" s="45"/>
      <c r="R1492" s="45">
        <v>698.2622122127044</v>
      </c>
      <c r="S1492" s="45"/>
      <c r="T1492" s="45"/>
      <c r="U1492" s="45"/>
      <c r="V1492" s="45"/>
      <c r="W1492" s="45"/>
      <c r="X1492" s="45"/>
      <c r="Y1492" s="45"/>
      <c r="Z1492" s="45"/>
      <c r="AA1492" s="45"/>
      <c r="AB1492" s="45"/>
      <c r="AC1492" s="45"/>
    </row>
    <row r="1493" ht="15.75" customHeight="1">
      <c r="A1493" s="45">
        <v>73883.52030025967</v>
      </c>
      <c r="B1493" s="45"/>
      <c r="C1493" s="45"/>
      <c r="D1493" s="46"/>
      <c r="E1493" s="46"/>
      <c r="F1493" s="46">
        <v>0.059</v>
      </c>
      <c r="G1493" s="45"/>
      <c r="H1493" s="45"/>
      <c r="I1493" s="45"/>
      <c r="J1493" s="45"/>
      <c r="K1493" s="45"/>
      <c r="L1493" s="45"/>
      <c r="M1493" s="45"/>
      <c r="N1493" s="45"/>
      <c r="O1493" s="45"/>
      <c r="P1493" s="45"/>
      <c r="Q1493" s="45"/>
      <c r="R1493" s="45">
        <v>881.8234447785549</v>
      </c>
      <c r="S1493" s="45"/>
      <c r="T1493" s="45"/>
      <c r="U1493" s="45"/>
      <c r="V1493" s="45"/>
      <c r="W1493" s="45"/>
      <c r="X1493" s="45"/>
      <c r="Y1493" s="45"/>
      <c r="Z1493" s="45"/>
      <c r="AA1493" s="45"/>
      <c r="AB1493" s="45"/>
      <c r="AC1493" s="45"/>
    </row>
    <row r="1494" ht="15.75" customHeight="1">
      <c r="A1494" s="45">
        <v>73504.05474971938</v>
      </c>
      <c r="B1494" s="45"/>
      <c r="C1494" s="45"/>
      <c r="D1494" s="46"/>
      <c r="E1494" s="46"/>
      <c r="F1494" s="46">
        <v>0.045</v>
      </c>
      <c r="G1494" s="45"/>
      <c r="H1494" s="45"/>
      <c r="I1494" s="45"/>
      <c r="J1494" s="45">
        <v>0.0021358766670626483</v>
      </c>
      <c r="K1494" s="45"/>
      <c r="L1494" s="45"/>
      <c r="M1494" s="45"/>
      <c r="N1494" s="45">
        <v>0.006543395146880917</v>
      </c>
      <c r="O1494" s="45"/>
      <c r="P1494" s="45"/>
      <c r="Q1494" s="45"/>
      <c r="R1494" s="45">
        <v>877.6246918009974</v>
      </c>
      <c r="S1494" s="45"/>
      <c r="T1494" s="45"/>
      <c r="U1494" s="45"/>
      <c r="V1494" s="45"/>
      <c r="W1494" s="45"/>
      <c r="X1494" s="45"/>
      <c r="Y1494" s="45"/>
      <c r="Z1494" s="45"/>
      <c r="AA1494" s="45"/>
      <c r="AB1494" s="45"/>
      <c r="AC1494" s="45"/>
    </row>
    <row r="1495" ht="15.75" customHeight="1">
      <c r="A1495" s="45">
        <v>73249.05174085904</v>
      </c>
      <c r="B1495" s="45"/>
      <c r="C1495" s="45"/>
      <c r="D1495" s="46"/>
      <c r="E1495" s="46"/>
      <c r="F1495" s="46">
        <v>0.046</v>
      </c>
      <c r="G1495" s="45"/>
      <c r="H1495" s="45"/>
      <c r="I1495" s="45"/>
      <c r="J1495" s="45">
        <v>0.0019927239040018526</v>
      </c>
      <c r="K1495" s="45"/>
      <c r="L1495" s="45"/>
      <c r="M1495" s="45"/>
      <c r="N1495" s="45">
        <v>0.006229071574010634</v>
      </c>
      <c r="O1495" s="45"/>
      <c r="P1495" s="45"/>
      <c r="Q1495" s="45"/>
      <c r="R1495" s="45">
        <v>882.9745143640171</v>
      </c>
      <c r="S1495" s="45"/>
      <c r="T1495" s="45"/>
      <c r="U1495" s="45"/>
      <c r="V1495" s="45"/>
      <c r="W1495" s="45"/>
      <c r="X1495" s="45"/>
      <c r="Y1495" s="45"/>
      <c r="Z1495" s="45"/>
      <c r="AA1495" s="45"/>
      <c r="AB1495" s="45"/>
      <c r="AC1495" s="45"/>
    </row>
    <row r="1496" ht="15.75" customHeight="1">
      <c r="A1496" s="45">
        <v>72948.5528673835</v>
      </c>
      <c r="B1496" s="45"/>
      <c r="C1496" s="45"/>
      <c r="D1496" s="46"/>
      <c r="E1496" s="46"/>
      <c r="F1496" s="46">
        <v>0.047</v>
      </c>
      <c r="G1496" s="45"/>
      <c r="H1496" s="45"/>
      <c r="I1496" s="45"/>
      <c r="J1496" s="45">
        <v>0.0020035169650321426</v>
      </c>
      <c r="K1496" s="45"/>
      <c r="L1496" s="45"/>
      <c r="M1496" s="45"/>
      <c r="N1496" s="45">
        <v>0.006183516388480498</v>
      </c>
      <c r="O1496" s="45"/>
      <c r="P1496" s="45"/>
      <c r="Q1496" s="45"/>
      <c r="R1496" s="45">
        <v>963.3217062085002</v>
      </c>
      <c r="S1496" s="45"/>
      <c r="T1496" s="45"/>
      <c r="U1496" s="45"/>
      <c r="V1496" s="45"/>
      <c r="W1496" s="45"/>
      <c r="X1496" s="45"/>
      <c r="Y1496" s="45"/>
      <c r="Z1496" s="45"/>
      <c r="AA1496" s="45"/>
      <c r="AB1496" s="45"/>
      <c r="AC1496" s="45"/>
    </row>
    <row r="1497" ht="15.75" customHeight="1">
      <c r="A1497" s="45">
        <v>72468.33002109881</v>
      </c>
      <c r="B1497" s="45"/>
      <c r="C1497" s="45"/>
      <c r="D1497" s="46"/>
      <c r="E1497" s="46"/>
      <c r="F1497" s="46">
        <v>0.047</v>
      </c>
      <c r="G1497" s="45"/>
      <c r="H1497" s="45"/>
      <c r="I1497" s="45"/>
      <c r="J1497" s="45"/>
      <c r="K1497" s="45"/>
      <c r="L1497" s="45"/>
      <c r="M1497" s="45"/>
      <c r="N1497" s="45"/>
      <c r="O1497" s="45"/>
      <c r="P1497" s="45"/>
      <c r="Q1497" s="45"/>
      <c r="R1497" s="45">
        <v>972.6907534777271</v>
      </c>
      <c r="S1497" s="45"/>
      <c r="T1497" s="45"/>
      <c r="U1497" s="45"/>
      <c r="V1497" s="45"/>
      <c r="W1497" s="45"/>
      <c r="X1497" s="45"/>
      <c r="Y1497" s="45"/>
      <c r="Z1497" s="45"/>
      <c r="AA1497" s="45"/>
      <c r="AB1497" s="45"/>
      <c r="AC1497" s="45"/>
    </row>
    <row r="1498" ht="15.75" customHeight="1">
      <c r="A1498" s="45">
        <v>10443.464610593715</v>
      </c>
      <c r="B1498" s="45"/>
      <c r="C1498" s="45"/>
      <c r="D1498" s="46"/>
      <c r="E1498" s="46"/>
      <c r="F1498" s="46">
        <v>0.338</v>
      </c>
      <c r="G1498" s="45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>
        <v>23.62902215413156</v>
      </c>
      <c r="S1498" s="45"/>
      <c r="T1498" s="45"/>
      <c r="U1498" s="45"/>
      <c r="V1498" s="45"/>
      <c r="W1498" s="45"/>
      <c r="X1498" s="45"/>
      <c r="Y1498" s="45"/>
      <c r="Z1498" s="45"/>
      <c r="AA1498" s="45"/>
      <c r="AB1498" s="45"/>
      <c r="AC1498" s="45"/>
    </row>
    <row r="1499" ht="15.75" customHeight="1">
      <c r="A1499" s="45">
        <v>10494.599028986122</v>
      </c>
      <c r="B1499" s="45"/>
      <c r="C1499" s="45"/>
      <c r="D1499" s="46"/>
      <c r="E1499" s="46"/>
      <c r="F1499" s="46">
        <v>0.287</v>
      </c>
      <c r="G1499" s="45"/>
      <c r="H1499" s="45"/>
      <c r="I1499" s="45"/>
      <c r="J1499" s="45">
        <v>9.172614225345054E-4</v>
      </c>
      <c r="K1499" s="45"/>
      <c r="L1499" s="45"/>
      <c r="M1499" s="45"/>
      <c r="N1499" s="45"/>
      <c r="O1499" s="45"/>
      <c r="P1499" s="45"/>
      <c r="Q1499" s="45"/>
      <c r="R1499" s="45">
        <v>24.783406793186877</v>
      </c>
      <c r="S1499" s="45"/>
      <c r="T1499" s="45"/>
      <c r="U1499" s="45"/>
      <c r="V1499" s="45"/>
      <c r="W1499" s="45"/>
      <c r="X1499" s="45"/>
      <c r="Y1499" s="45"/>
      <c r="Z1499" s="45"/>
      <c r="AA1499" s="45"/>
      <c r="AB1499" s="45"/>
      <c r="AC1499" s="45"/>
    </row>
    <row r="1500" ht="15.75" customHeight="1">
      <c r="A1500" s="45">
        <v>10526.67646786061</v>
      </c>
      <c r="B1500" s="45"/>
      <c r="C1500" s="45"/>
      <c r="D1500" s="46"/>
      <c r="E1500" s="46"/>
      <c r="F1500" s="46">
        <v>0.235</v>
      </c>
      <c r="G1500" s="45"/>
      <c r="H1500" s="45"/>
      <c r="I1500" s="45"/>
      <c r="J1500" s="45">
        <v>9.456089904064573E-4</v>
      </c>
      <c r="K1500" s="45"/>
      <c r="L1500" s="45"/>
      <c r="M1500" s="45"/>
      <c r="N1500" s="45">
        <v>0.0013400267508532839</v>
      </c>
      <c r="O1500" s="45"/>
      <c r="P1500" s="45"/>
      <c r="Q1500" s="45"/>
      <c r="R1500" s="45">
        <v>30.085049607210696</v>
      </c>
      <c r="S1500" s="45"/>
      <c r="T1500" s="45"/>
      <c r="U1500" s="45"/>
      <c r="V1500" s="45"/>
      <c r="W1500" s="45"/>
      <c r="X1500" s="45"/>
      <c r="Y1500" s="45"/>
      <c r="Z1500" s="45"/>
      <c r="AA1500" s="45"/>
      <c r="AB1500" s="45"/>
      <c r="AC1500" s="45"/>
    </row>
    <row r="1501" ht="15.75" customHeight="1">
      <c r="A1501" s="45">
        <v>10574.074822426688</v>
      </c>
      <c r="B1501" s="45"/>
      <c r="C1501" s="45"/>
      <c r="D1501" s="46"/>
      <c r="E1501" s="46"/>
      <c r="F1501" s="46">
        <v>0.193</v>
      </c>
      <c r="G1501" s="45"/>
      <c r="H1501" s="45"/>
      <c r="I1501" s="45"/>
      <c r="J1501" s="45">
        <v>8.776945999223886E-4</v>
      </c>
      <c r="K1501" s="45"/>
      <c r="L1501" s="45"/>
      <c r="M1501" s="45"/>
      <c r="N1501" s="45">
        <v>0.0012585548236666985</v>
      </c>
      <c r="O1501" s="45"/>
      <c r="P1501" s="45"/>
      <c r="Q1501" s="45"/>
      <c r="R1501" s="45">
        <v>32.660978489700994</v>
      </c>
      <c r="S1501" s="45"/>
      <c r="T1501" s="45"/>
      <c r="U1501" s="45"/>
      <c r="V1501" s="45"/>
      <c r="W1501" s="45"/>
      <c r="X1501" s="45"/>
      <c r="Y1501" s="45"/>
      <c r="Z1501" s="45"/>
      <c r="AA1501" s="45"/>
      <c r="AB1501" s="45"/>
      <c r="AC1501" s="45"/>
    </row>
    <row r="1502" ht="15.75" customHeight="1">
      <c r="A1502" s="45">
        <v>10788.48375183306</v>
      </c>
      <c r="B1502" s="45"/>
      <c r="C1502" s="45"/>
      <c r="D1502" s="46"/>
      <c r="E1502" s="46"/>
      <c r="F1502" s="46">
        <v>0.209</v>
      </c>
      <c r="G1502" s="45"/>
      <c r="H1502" s="45"/>
      <c r="I1502" s="45"/>
      <c r="J1502" s="45">
        <v>9.331440962611805E-4</v>
      </c>
      <c r="K1502" s="45"/>
      <c r="L1502" s="45"/>
      <c r="M1502" s="45"/>
      <c r="N1502" s="45">
        <v>0.0013246595050701384</v>
      </c>
      <c r="O1502" s="45"/>
      <c r="P1502" s="45"/>
      <c r="Q1502" s="45"/>
      <c r="R1502" s="45">
        <v>37.4589512326076</v>
      </c>
      <c r="S1502" s="45"/>
      <c r="T1502" s="45"/>
      <c r="U1502" s="45"/>
      <c r="V1502" s="45"/>
      <c r="W1502" s="45"/>
      <c r="X1502" s="45"/>
      <c r="Y1502" s="45"/>
      <c r="Z1502" s="45"/>
      <c r="AA1502" s="45"/>
      <c r="AB1502" s="45"/>
      <c r="AC1502" s="45"/>
    </row>
    <row r="1503" ht="15.75" customHeight="1">
      <c r="A1503" s="45">
        <v>10825.645113592143</v>
      </c>
      <c r="B1503" s="45"/>
      <c r="C1503" s="45"/>
      <c r="D1503" s="46"/>
      <c r="E1503" s="46"/>
      <c r="F1503" s="46">
        <v>0.193</v>
      </c>
      <c r="G1503" s="45"/>
      <c r="H1503" s="45"/>
      <c r="I1503" s="45"/>
      <c r="J1503" s="45">
        <v>8.611513114616848E-4</v>
      </c>
      <c r="K1503" s="45"/>
      <c r="L1503" s="45"/>
      <c r="M1503" s="45"/>
      <c r="N1503" s="45">
        <v>0.0011087044985420786</v>
      </c>
      <c r="O1503" s="45"/>
      <c r="P1503" s="45"/>
      <c r="Q1503" s="45"/>
      <c r="R1503" s="45">
        <v>47.28544022883928</v>
      </c>
      <c r="S1503" s="45"/>
      <c r="T1503" s="45"/>
      <c r="U1503" s="45"/>
      <c r="V1503" s="45"/>
      <c r="W1503" s="45"/>
      <c r="X1503" s="45"/>
      <c r="Y1503" s="45"/>
      <c r="Z1503" s="45"/>
      <c r="AA1503" s="45"/>
      <c r="AB1503" s="45"/>
      <c r="AC1503" s="45"/>
    </row>
    <row r="1504" ht="15.75" customHeight="1">
      <c r="A1504" s="45">
        <v>10862.726970728903</v>
      </c>
      <c r="B1504" s="45"/>
      <c r="C1504" s="45"/>
      <c r="D1504" s="46"/>
      <c r="E1504" s="46"/>
      <c r="F1504" s="46">
        <v>0.181</v>
      </c>
      <c r="G1504" s="45"/>
      <c r="H1504" s="45"/>
      <c r="I1504" s="45"/>
      <c r="J1504" s="45">
        <v>9.419255613828929E-4</v>
      </c>
      <c r="K1504" s="45"/>
      <c r="L1504" s="45"/>
      <c r="M1504" s="45"/>
      <c r="N1504" s="45">
        <v>0.0012702188352199271</v>
      </c>
      <c r="O1504" s="45"/>
      <c r="P1504" s="45"/>
      <c r="Q1504" s="45"/>
      <c r="R1504" s="45">
        <v>62.47892382285105</v>
      </c>
      <c r="S1504" s="45"/>
      <c r="T1504" s="45"/>
      <c r="U1504" s="45"/>
      <c r="V1504" s="45"/>
      <c r="W1504" s="45"/>
      <c r="X1504" s="45"/>
      <c r="Y1504" s="45"/>
      <c r="Z1504" s="45"/>
      <c r="AA1504" s="45"/>
      <c r="AB1504" s="45"/>
      <c r="AC1504" s="45"/>
    </row>
    <row r="1505" ht="15.75" customHeight="1">
      <c r="A1505" s="45">
        <v>10889.872416135715</v>
      </c>
      <c r="B1505" s="45"/>
      <c r="C1505" s="45"/>
      <c r="D1505" s="46"/>
      <c r="E1505" s="46"/>
      <c r="F1505" s="46">
        <v>0.188</v>
      </c>
      <c r="G1505" s="45"/>
      <c r="H1505" s="45"/>
      <c r="I1505" s="45"/>
      <c r="J1505" s="45">
        <v>9.343259964606322E-4</v>
      </c>
      <c r="K1505" s="45"/>
      <c r="L1505" s="45"/>
      <c r="M1505" s="45"/>
      <c r="N1505" s="45">
        <v>0.0013100693056297195</v>
      </c>
      <c r="O1505" s="45"/>
      <c r="P1505" s="45"/>
      <c r="Q1505" s="45"/>
      <c r="R1505" s="45">
        <v>81.07556522249651</v>
      </c>
      <c r="S1505" s="45"/>
      <c r="T1505" s="45"/>
      <c r="U1505" s="45"/>
      <c r="V1505" s="45"/>
      <c r="W1505" s="45"/>
      <c r="X1505" s="45"/>
      <c r="Y1505" s="45"/>
      <c r="Z1505" s="45"/>
      <c r="AA1505" s="45"/>
      <c r="AB1505" s="45"/>
      <c r="AC1505" s="45"/>
    </row>
    <row r="1506" ht="15.75" customHeight="1">
      <c r="A1506" s="45">
        <v>10962.25710790822</v>
      </c>
      <c r="B1506" s="45"/>
      <c r="C1506" s="45"/>
      <c r="D1506" s="46"/>
      <c r="E1506" s="46"/>
      <c r="F1506" s="46">
        <v>0.211</v>
      </c>
      <c r="G1506" s="45"/>
      <c r="H1506" s="45"/>
      <c r="I1506" s="45"/>
      <c r="J1506" s="45"/>
      <c r="K1506" s="45"/>
      <c r="L1506" s="45"/>
      <c r="M1506" s="45"/>
      <c r="N1506" s="45"/>
      <c r="O1506" s="45"/>
      <c r="P1506" s="45"/>
      <c r="Q1506" s="45"/>
      <c r="R1506" s="45">
        <v>100.55718202362506</v>
      </c>
      <c r="S1506" s="45"/>
      <c r="T1506" s="45"/>
      <c r="U1506" s="45"/>
      <c r="V1506" s="45"/>
      <c r="W1506" s="45"/>
      <c r="X1506" s="45"/>
      <c r="Y1506" s="45"/>
      <c r="Z1506" s="45"/>
      <c r="AA1506" s="45"/>
      <c r="AB1506" s="45"/>
      <c r="AC1506" s="45"/>
    </row>
    <row r="1507" ht="15.75" customHeight="1">
      <c r="A1507" s="45">
        <v>11029.263465881237</v>
      </c>
      <c r="B1507" s="45"/>
      <c r="C1507" s="45"/>
      <c r="D1507" s="46"/>
      <c r="E1507" s="46"/>
      <c r="F1507" s="46">
        <v>0.205</v>
      </c>
      <c r="G1507" s="45"/>
      <c r="H1507" s="45"/>
      <c r="I1507" s="45"/>
      <c r="J1507" s="45">
        <v>9.816008732321368E-4</v>
      </c>
      <c r="K1507" s="45"/>
      <c r="L1507" s="45"/>
      <c r="M1507" s="45"/>
      <c r="N1507" s="45">
        <v>0.0013728389355632314</v>
      </c>
      <c r="O1507" s="45"/>
      <c r="P1507" s="45"/>
      <c r="Q1507" s="45"/>
      <c r="R1507" s="45">
        <v>86.100419452076</v>
      </c>
      <c r="S1507" s="45"/>
      <c r="T1507" s="45"/>
      <c r="U1507" s="45"/>
      <c r="V1507" s="45"/>
      <c r="W1507" s="45"/>
      <c r="X1507" s="45"/>
      <c r="Y1507" s="45"/>
      <c r="Z1507" s="45"/>
      <c r="AA1507" s="45"/>
      <c r="AB1507" s="45"/>
      <c r="AC1507" s="45"/>
    </row>
    <row r="1508" ht="15.75" customHeight="1">
      <c r="A1508" s="45">
        <v>11042.188105147465</v>
      </c>
      <c r="B1508" s="45"/>
      <c r="C1508" s="45"/>
      <c r="D1508" s="46"/>
      <c r="E1508" s="46"/>
      <c r="F1508" s="46">
        <v>0.164</v>
      </c>
      <c r="G1508" s="45"/>
      <c r="H1508" s="45"/>
      <c r="I1508" s="45"/>
      <c r="J1508" s="45"/>
      <c r="K1508" s="45"/>
      <c r="L1508" s="45"/>
      <c r="M1508" s="45"/>
      <c r="N1508" s="45"/>
      <c r="O1508" s="45"/>
      <c r="P1508" s="45"/>
      <c r="Q1508" s="45"/>
      <c r="R1508" s="45">
        <v>90.95898563886756</v>
      </c>
      <c r="S1508" s="45"/>
      <c r="T1508" s="45"/>
      <c r="U1508" s="45"/>
      <c r="V1508" s="45"/>
      <c r="W1508" s="45"/>
      <c r="X1508" s="45"/>
      <c r="Y1508" s="45"/>
      <c r="Z1508" s="45"/>
      <c r="AA1508" s="45"/>
      <c r="AB1508" s="45"/>
      <c r="AC1508" s="45"/>
    </row>
    <row r="1509" ht="15.75" customHeight="1">
      <c r="A1509" s="45">
        <v>11113.799343592924</v>
      </c>
      <c r="B1509" s="45"/>
      <c r="C1509" s="45"/>
      <c r="D1509" s="46"/>
      <c r="E1509" s="46"/>
      <c r="F1509" s="46">
        <v>0.144</v>
      </c>
      <c r="G1509" s="45"/>
      <c r="H1509" s="45"/>
      <c r="I1509" s="45"/>
      <c r="J1509" s="45">
        <v>9.665768348527214E-4</v>
      </c>
      <c r="K1509" s="45"/>
      <c r="L1509" s="45"/>
      <c r="M1509" s="45"/>
      <c r="N1509" s="45">
        <v>0.0014028145054503023</v>
      </c>
      <c r="O1509" s="45"/>
      <c r="P1509" s="45"/>
      <c r="Q1509" s="45"/>
      <c r="R1509" s="45">
        <v>105.05659291918563</v>
      </c>
      <c r="S1509" s="45"/>
      <c r="T1509" s="45"/>
      <c r="U1509" s="45"/>
      <c r="V1509" s="45"/>
      <c r="W1509" s="45"/>
      <c r="X1509" s="45"/>
      <c r="Y1509" s="45"/>
      <c r="Z1509" s="45"/>
      <c r="AA1509" s="45"/>
      <c r="AB1509" s="45"/>
      <c r="AC1509" s="45"/>
    </row>
    <row r="1510" ht="15.75" customHeight="1">
      <c r="A1510" s="45">
        <v>11259.650149360068</v>
      </c>
      <c r="B1510" s="45"/>
      <c r="C1510" s="45"/>
      <c r="D1510" s="46"/>
      <c r="E1510" s="46"/>
      <c r="F1510" s="46">
        <v>0.134</v>
      </c>
      <c r="G1510" s="45"/>
      <c r="H1510" s="45"/>
      <c r="I1510" s="45"/>
      <c r="J1510" s="45"/>
      <c r="K1510" s="45"/>
      <c r="L1510" s="45"/>
      <c r="M1510" s="45"/>
      <c r="N1510" s="45"/>
      <c r="O1510" s="45"/>
      <c r="P1510" s="45"/>
      <c r="Q1510" s="45"/>
      <c r="R1510" s="45">
        <v>117.99347046609387</v>
      </c>
      <c r="S1510" s="45"/>
      <c r="T1510" s="45"/>
      <c r="U1510" s="45"/>
      <c r="V1510" s="45"/>
      <c r="W1510" s="45"/>
      <c r="X1510" s="45"/>
      <c r="Y1510" s="45"/>
      <c r="Z1510" s="45"/>
      <c r="AA1510" s="45"/>
      <c r="AB1510" s="45"/>
      <c r="AC1510" s="45"/>
    </row>
    <row r="1511" ht="15.75" customHeight="1">
      <c r="A1511" s="45">
        <v>1254620.257535613</v>
      </c>
      <c r="B1511" s="45"/>
      <c r="C1511" s="45"/>
      <c r="D1511" s="46"/>
      <c r="E1511" s="46"/>
      <c r="F1511" s="46"/>
      <c r="G1511" s="45"/>
      <c r="H1511" s="45"/>
      <c r="I1511" s="45"/>
      <c r="J1511" s="45"/>
      <c r="K1511" s="45"/>
      <c r="L1511" s="45"/>
      <c r="M1511" s="45"/>
      <c r="N1511" s="45"/>
      <c r="O1511" s="45"/>
      <c r="P1511" s="45"/>
      <c r="Q1511" s="45"/>
      <c r="R1511" s="45"/>
      <c r="S1511" s="45"/>
      <c r="T1511" s="45"/>
      <c r="U1511" s="45"/>
      <c r="V1511" s="45"/>
      <c r="W1511" s="45"/>
      <c r="X1511" s="45"/>
      <c r="Y1511" s="45"/>
      <c r="Z1511" s="45"/>
      <c r="AA1511" s="45"/>
      <c r="AB1511" s="45"/>
      <c r="AC1511" s="45"/>
    </row>
    <row r="1512" ht="15.75" customHeight="1">
      <c r="A1512" s="45">
        <v>1244033.9734598035</v>
      </c>
      <c r="B1512" s="45"/>
      <c r="C1512" s="45"/>
      <c r="D1512" s="46"/>
      <c r="E1512" s="46"/>
      <c r="F1512" s="46"/>
      <c r="G1512" s="45"/>
      <c r="H1512" s="45"/>
      <c r="I1512" s="45"/>
      <c r="J1512" s="45"/>
      <c r="K1512" s="45"/>
      <c r="L1512" s="45"/>
      <c r="M1512" s="45"/>
      <c r="N1512" s="45"/>
      <c r="O1512" s="45"/>
      <c r="P1512" s="45"/>
      <c r="Q1512" s="45"/>
      <c r="R1512" s="45"/>
      <c r="S1512" s="45"/>
      <c r="T1512" s="45"/>
      <c r="U1512" s="45"/>
      <c r="V1512" s="45"/>
      <c r="W1512" s="45"/>
      <c r="X1512" s="45"/>
      <c r="Y1512" s="45"/>
      <c r="Z1512" s="45"/>
      <c r="AA1512" s="45"/>
      <c r="AB1512" s="45"/>
      <c r="AC1512" s="45"/>
    </row>
    <row r="1513" ht="15.75" customHeight="1">
      <c r="A1513" s="45">
        <v>1237405.6290999295</v>
      </c>
      <c r="B1513" s="45"/>
      <c r="C1513" s="45"/>
      <c r="D1513" s="46"/>
      <c r="E1513" s="46"/>
      <c r="F1513" s="46"/>
      <c r="G1513" s="45"/>
      <c r="H1513" s="45"/>
      <c r="I1513" s="45"/>
      <c r="J1513" s="45"/>
      <c r="K1513" s="45"/>
      <c r="L1513" s="45"/>
      <c r="M1513" s="45"/>
      <c r="N1513" s="45"/>
      <c r="O1513" s="45"/>
      <c r="P1513" s="45"/>
      <c r="Q1513" s="45"/>
      <c r="R1513" s="45"/>
      <c r="S1513" s="45"/>
      <c r="T1513" s="45"/>
      <c r="U1513" s="45"/>
      <c r="V1513" s="45"/>
      <c r="W1513" s="45"/>
      <c r="X1513" s="45"/>
      <c r="Y1513" s="45"/>
      <c r="Z1513" s="45"/>
      <c r="AA1513" s="45"/>
      <c r="AB1513" s="45"/>
      <c r="AC1513" s="45"/>
    </row>
    <row r="1514" ht="15.75" customHeight="1">
      <c r="A1514" s="45">
        <v>1225919.5186241204</v>
      </c>
      <c r="B1514" s="45"/>
      <c r="C1514" s="45"/>
      <c r="D1514" s="46"/>
      <c r="E1514" s="46"/>
      <c r="F1514" s="46"/>
      <c r="G1514" s="45"/>
      <c r="H1514" s="45"/>
      <c r="I1514" s="45"/>
      <c r="J1514" s="45"/>
      <c r="K1514" s="45"/>
      <c r="L1514" s="45"/>
      <c r="M1514" s="45"/>
      <c r="N1514" s="45"/>
      <c r="O1514" s="45"/>
      <c r="P1514" s="45"/>
      <c r="Q1514" s="45"/>
      <c r="R1514" s="45"/>
      <c r="S1514" s="45"/>
      <c r="T1514" s="45"/>
      <c r="U1514" s="45"/>
      <c r="V1514" s="45"/>
      <c r="W1514" s="45"/>
      <c r="X1514" s="45"/>
      <c r="Y1514" s="45"/>
      <c r="Z1514" s="45"/>
      <c r="AA1514" s="45"/>
      <c r="AB1514" s="45"/>
      <c r="AC1514" s="45"/>
    </row>
    <row r="1515" ht="15.75" customHeight="1">
      <c r="A1515" s="45">
        <v>1217114.0997121094</v>
      </c>
      <c r="B1515" s="45"/>
      <c r="C1515" s="45"/>
      <c r="D1515" s="46"/>
      <c r="E1515" s="46"/>
      <c r="F1515" s="46"/>
      <c r="G1515" s="45"/>
      <c r="H1515" s="45"/>
      <c r="I1515" s="45"/>
      <c r="J1515" s="45"/>
      <c r="K1515" s="45"/>
      <c r="L1515" s="45"/>
      <c r="M1515" s="45"/>
      <c r="N1515" s="45"/>
      <c r="O1515" s="45"/>
      <c r="P1515" s="45"/>
      <c r="Q1515" s="45"/>
      <c r="R1515" s="45"/>
      <c r="S1515" s="45"/>
      <c r="T1515" s="45"/>
      <c r="U1515" s="45"/>
      <c r="V1515" s="45"/>
      <c r="W1515" s="45"/>
      <c r="X1515" s="45"/>
      <c r="Y1515" s="45"/>
      <c r="Z1515" s="45"/>
      <c r="AA1515" s="45"/>
      <c r="AB1515" s="45"/>
      <c r="AC1515" s="45"/>
    </row>
    <row r="1516" ht="15.75" customHeight="1">
      <c r="A1516" s="45">
        <v>1204307.8700011831</v>
      </c>
      <c r="B1516" s="45"/>
      <c r="C1516" s="45"/>
      <c r="D1516" s="46"/>
      <c r="E1516" s="46"/>
      <c r="F1516" s="46"/>
      <c r="G1516" s="45"/>
      <c r="H1516" s="45"/>
      <c r="I1516" s="45"/>
      <c r="J1516" s="45"/>
      <c r="K1516" s="45"/>
      <c r="L1516" s="45"/>
      <c r="M1516" s="45"/>
      <c r="N1516" s="45"/>
      <c r="O1516" s="45"/>
      <c r="P1516" s="45"/>
      <c r="Q1516" s="45"/>
      <c r="R1516" s="45"/>
      <c r="S1516" s="45"/>
      <c r="T1516" s="45"/>
      <c r="U1516" s="45"/>
      <c r="V1516" s="45"/>
      <c r="W1516" s="45"/>
      <c r="X1516" s="45"/>
      <c r="Y1516" s="45"/>
      <c r="Z1516" s="45"/>
      <c r="AA1516" s="45"/>
      <c r="AB1516" s="45"/>
      <c r="AC1516" s="45"/>
    </row>
    <row r="1517" ht="15.75" customHeight="1">
      <c r="A1517" s="45">
        <v>1193039.0443713812</v>
      </c>
      <c r="B1517" s="45"/>
      <c r="C1517" s="45"/>
      <c r="D1517" s="46"/>
      <c r="E1517" s="46"/>
      <c r="F1517" s="46"/>
      <c r="G1517" s="45"/>
      <c r="H1517" s="45"/>
      <c r="I1517" s="45"/>
      <c r="J1517" s="45"/>
      <c r="K1517" s="45"/>
      <c r="L1517" s="45"/>
      <c r="M1517" s="45"/>
      <c r="N1517" s="45"/>
      <c r="O1517" s="45"/>
      <c r="P1517" s="45"/>
      <c r="Q1517" s="45"/>
      <c r="R1517" s="45"/>
      <c r="S1517" s="45"/>
      <c r="T1517" s="45"/>
      <c r="U1517" s="45"/>
      <c r="V1517" s="45"/>
      <c r="W1517" s="45"/>
      <c r="X1517" s="45"/>
      <c r="Y1517" s="45"/>
      <c r="Z1517" s="45"/>
      <c r="AA1517" s="45"/>
      <c r="AB1517" s="45"/>
      <c r="AC1517" s="45"/>
    </row>
    <row r="1518" ht="15.75" customHeight="1">
      <c r="A1518" s="45">
        <v>1177771.0223916832</v>
      </c>
      <c r="B1518" s="45"/>
      <c r="C1518" s="45"/>
      <c r="D1518" s="46"/>
      <c r="E1518" s="46"/>
      <c r="F1518" s="46"/>
      <c r="G1518" s="45"/>
      <c r="H1518" s="45"/>
      <c r="I1518" s="45"/>
      <c r="J1518" s="45"/>
      <c r="K1518" s="45"/>
      <c r="L1518" s="45"/>
      <c r="M1518" s="45"/>
      <c r="N1518" s="45"/>
      <c r="O1518" s="45"/>
      <c r="P1518" s="45"/>
      <c r="Q1518" s="45"/>
      <c r="R1518" s="45"/>
      <c r="S1518" s="45"/>
      <c r="T1518" s="45"/>
      <c r="U1518" s="45"/>
      <c r="V1518" s="45"/>
      <c r="W1518" s="45"/>
      <c r="X1518" s="45"/>
      <c r="Y1518" s="45"/>
      <c r="Z1518" s="45"/>
      <c r="AA1518" s="45"/>
      <c r="AB1518" s="45"/>
      <c r="AC1518" s="45"/>
    </row>
    <row r="1519" ht="15.75" customHeight="1">
      <c r="A1519" s="45">
        <v>1157895.9117861346</v>
      </c>
      <c r="B1519" s="45"/>
      <c r="C1519" s="45"/>
      <c r="D1519" s="46"/>
      <c r="E1519" s="46"/>
      <c r="F1519" s="46"/>
      <c r="G1519" s="45"/>
      <c r="H1519" s="45"/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45"/>
      <c r="Y1519" s="45"/>
      <c r="Z1519" s="45"/>
      <c r="AA1519" s="45"/>
      <c r="AB1519" s="45"/>
      <c r="AC1519" s="45"/>
    </row>
    <row r="1520" ht="15.75" customHeight="1">
      <c r="A1520" s="45">
        <v>1138349.0635292174</v>
      </c>
      <c r="B1520" s="45"/>
      <c r="C1520" s="45"/>
      <c r="D1520" s="46"/>
      <c r="E1520" s="46"/>
      <c r="F1520" s="46"/>
      <c r="G1520" s="45"/>
      <c r="H1520" s="45"/>
      <c r="I1520" s="45"/>
      <c r="J1520" s="45"/>
      <c r="K1520" s="45"/>
      <c r="L1520" s="45"/>
      <c r="M1520" s="45"/>
      <c r="N1520" s="45"/>
      <c r="O1520" s="45"/>
      <c r="P1520" s="45"/>
      <c r="Q1520" s="45"/>
      <c r="R1520" s="45"/>
      <c r="S1520" s="45"/>
      <c r="T1520" s="45"/>
      <c r="U1520" s="45"/>
      <c r="V1520" s="45"/>
      <c r="W1520" s="45"/>
      <c r="X1520" s="45"/>
      <c r="Y1520" s="45"/>
      <c r="Z1520" s="45"/>
      <c r="AA1520" s="45"/>
      <c r="AB1520" s="45"/>
      <c r="AC1520" s="45"/>
    </row>
    <row r="1521" ht="15.75" customHeight="1">
      <c r="A1521" s="45">
        <v>1126532.365314154</v>
      </c>
      <c r="B1521" s="45"/>
      <c r="C1521" s="45"/>
      <c r="D1521" s="46"/>
      <c r="E1521" s="46"/>
      <c r="F1521" s="46"/>
      <c r="G1521" s="45"/>
      <c r="H1521" s="45"/>
      <c r="I1521" s="45"/>
      <c r="J1521" s="45"/>
      <c r="K1521" s="45"/>
      <c r="L1521" s="45"/>
      <c r="M1521" s="45"/>
      <c r="N1521" s="45"/>
      <c r="O1521" s="45"/>
      <c r="P1521" s="45"/>
      <c r="Q1521" s="45"/>
      <c r="R1521" s="45"/>
      <c r="S1521" s="45"/>
      <c r="T1521" s="45"/>
      <c r="U1521" s="45"/>
      <c r="V1521" s="45"/>
      <c r="W1521" s="45"/>
      <c r="X1521" s="45"/>
      <c r="Y1521" s="45"/>
      <c r="Z1521" s="45"/>
      <c r="AA1521" s="45"/>
      <c r="AB1521" s="45"/>
      <c r="AC1521" s="45"/>
    </row>
    <row r="1522" ht="15.75" customHeight="1">
      <c r="A1522" s="45">
        <v>1120230.2092536432</v>
      </c>
      <c r="B1522" s="45"/>
      <c r="C1522" s="45"/>
      <c r="D1522" s="46"/>
      <c r="E1522" s="46"/>
      <c r="F1522" s="46"/>
      <c r="G1522" s="45"/>
      <c r="H1522" s="45"/>
      <c r="I1522" s="45"/>
      <c r="J1522" s="45"/>
      <c r="K1522" s="45"/>
      <c r="L1522" s="45"/>
      <c r="M1522" s="45"/>
      <c r="N1522" s="45"/>
      <c r="O1522" s="45"/>
      <c r="P1522" s="45"/>
      <c r="Q1522" s="45"/>
      <c r="R1522" s="45"/>
      <c r="S1522" s="45"/>
      <c r="T1522" s="45"/>
      <c r="U1522" s="45"/>
      <c r="V1522" s="45"/>
      <c r="W1522" s="45"/>
      <c r="X1522" s="45"/>
      <c r="Y1522" s="45"/>
      <c r="Z1522" s="45"/>
      <c r="AA1522" s="45"/>
      <c r="AB1522" s="45"/>
      <c r="AC1522" s="45"/>
    </row>
    <row r="1523" ht="15.75" customHeight="1">
      <c r="A1523" s="45">
        <v>1112043.8133532025</v>
      </c>
      <c r="B1523" s="45"/>
      <c r="C1523" s="45"/>
      <c r="D1523" s="46"/>
      <c r="E1523" s="46"/>
      <c r="F1523" s="46"/>
      <c r="G1523" s="45"/>
      <c r="H1523" s="45"/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45"/>
      <c r="Y1523" s="45"/>
      <c r="Z1523" s="45"/>
      <c r="AA1523" s="45"/>
      <c r="AB1523" s="45"/>
      <c r="AC1523" s="45"/>
    </row>
    <row r="1524" ht="15.75" customHeight="1">
      <c r="A1524" s="45">
        <v>71098.200806288</v>
      </c>
      <c r="B1524" s="45"/>
      <c r="C1524" s="45"/>
      <c r="D1524" s="46"/>
      <c r="E1524" s="46"/>
      <c r="F1524" s="46"/>
      <c r="G1524" s="45"/>
      <c r="H1524" s="45"/>
      <c r="I1524" s="45"/>
      <c r="J1524" s="45"/>
      <c r="K1524" s="45"/>
      <c r="L1524" s="45"/>
      <c r="M1524" s="45"/>
      <c r="N1524" s="45"/>
      <c r="O1524" s="45"/>
      <c r="P1524" s="45"/>
      <c r="Q1524" s="45"/>
      <c r="R1524" s="45"/>
      <c r="S1524" s="45"/>
      <c r="T1524" s="45"/>
      <c r="U1524" s="45"/>
      <c r="V1524" s="45"/>
      <c r="W1524" s="45"/>
      <c r="X1524" s="45"/>
      <c r="Y1524" s="45"/>
      <c r="Z1524" s="45"/>
      <c r="AA1524" s="45"/>
      <c r="AB1524" s="45"/>
      <c r="AC1524" s="45"/>
    </row>
    <row r="1525" ht="15.75" customHeight="1">
      <c r="A1525" s="45">
        <v>71542.34831118924</v>
      </c>
      <c r="B1525" s="45"/>
      <c r="C1525" s="45"/>
      <c r="D1525" s="46"/>
      <c r="E1525" s="46"/>
      <c r="F1525" s="46"/>
      <c r="G1525" s="45"/>
      <c r="H1525" s="45"/>
      <c r="I1525" s="45"/>
      <c r="J1525" s="45">
        <v>0.0019279669678263357</v>
      </c>
      <c r="K1525" s="45"/>
      <c r="L1525" s="45"/>
      <c r="M1525" s="45"/>
      <c r="N1525" s="45"/>
      <c r="O1525" s="45"/>
      <c r="P1525" s="45"/>
      <c r="Q1525" s="45"/>
      <c r="R1525" s="45"/>
      <c r="S1525" s="45"/>
      <c r="T1525" s="45"/>
      <c r="U1525" s="45"/>
      <c r="V1525" s="45"/>
      <c r="W1525" s="45"/>
      <c r="X1525" s="45"/>
      <c r="Y1525" s="45"/>
      <c r="Z1525" s="45"/>
      <c r="AA1525" s="45"/>
      <c r="AB1525" s="45"/>
      <c r="AC1525" s="45"/>
    </row>
    <row r="1526" ht="15.75" customHeight="1">
      <c r="A1526" s="45">
        <v>71857.26534111788</v>
      </c>
      <c r="B1526" s="45"/>
      <c r="C1526" s="45"/>
      <c r="D1526" s="46"/>
      <c r="E1526" s="46"/>
      <c r="F1526" s="46"/>
      <c r="G1526" s="45"/>
      <c r="H1526" s="45"/>
      <c r="I1526" s="45"/>
      <c r="J1526" s="45">
        <v>0.0019172824888743722</v>
      </c>
      <c r="K1526" s="45"/>
      <c r="L1526" s="45"/>
      <c r="M1526" s="45"/>
      <c r="N1526" s="45">
        <v>0.004216714979790144</v>
      </c>
      <c r="O1526" s="45"/>
      <c r="P1526" s="45"/>
      <c r="Q1526" s="45"/>
      <c r="R1526" s="45"/>
      <c r="S1526" s="45"/>
      <c r="T1526" s="45"/>
      <c r="U1526" s="45"/>
      <c r="V1526" s="45"/>
      <c r="W1526" s="45"/>
      <c r="X1526" s="45"/>
      <c r="Y1526" s="45"/>
      <c r="Z1526" s="45"/>
      <c r="AA1526" s="45"/>
      <c r="AB1526" s="45"/>
      <c r="AC1526" s="45"/>
    </row>
    <row r="1527" ht="15.75" customHeight="1">
      <c r="A1527" s="45">
        <v>71813.86675969276</v>
      </c>
      <c r="B1527" s="45"/>
      <c r="C1527" s="45"/>
      <c r="D1527" s="46"/>
      <c r="E1527" s="46"/>
      <c r="F1527" s="46"/>
      <c r="G1527" s="45"/>
      <c r="H1527" s="45"/>
      <c r="I1527" s="45"/>
      <c r="J1527" s="45">
        <v>0.0016203492390553071</v>
      </c>
      <c r="K1527" s="45"/>
      <c r="L1527" s="45"/>
      <c r="M1527" s="45"/>
      <c r="N1527" s="45">
        <v>0.0029700968949283395</v>
      </c>
      <c r="O1527" s="45"/>
      <c r="P1527" s="45"/>
      <c r="Q1527" s="45"/>
      <c r="R1527" s="45"/>
      <c r="S1527" s="45"/>
      <c r="T1527" s="45"/>
      <c r="U1527" s="45"/>
      <c r="V1527" s="45"/>
      <c r="W1527" s="45"/>
      <c r="X1527" s="45"/>
      <c r="Y1527" s="45"/>
      <c r="Z1527" s="45"/>
      <c r="AA1527" s="45"/>
      <c r="AB1527" s="45"/>
      <c r="AC1527" s="45"/>
    </row>
    <row r="1528" ht="15.75" customHeight="1">
      <c r="A1528" s="45">
        <v>71807.65954414564</v>
      </c>
      <c r="B1528" s="45"/>
      <c r="C1528" s="45"/>
      <c r="D1528" s="46"/>
      <c r="E1528" s="46"/>
      <c r="F1528" s="46"/>
      <c r="G1528" s="45"/>
      <c r="H1528" s="45"/>
      <c r="I1528" s="45"/>
      <c r="J1528" s="45">
        <v>0.0019148486179576033</v>
      </c>
      <c r="K1528" s="45"/>
      <c r="L1528" s="45"/>
      <c r="M1528" s="45"/>
      <c r="N1528" s="45">
        <v>0.004473945369059821</v>
      </c>
      <c r="O1528" s="45"/>
      <c r="P1528" s="45"/>
      <c r="Q1528" s="45"/>
      <c r="R1528" s="45"/>
      <c r="S1528" s="45"/>
      <c r="T1528" s="45"/>
      <c r="U1528" s="45"/>
      <c r="V1528" s="45"/>
      <c r="W1528" s="45"/>
      <c r="X1528" s="45"/>
      <c r="Y1528" s="45"/>
      <c r="Z1528" s="45"/>
      <c r="AA1528" s="45"/>
      <c r="AB1528" s="45"/>
      <c r="AC1528" s="45"/>
    </row>
    <row r="1529" ht="15.75" customHeight="1">
      <c r="A1529" s="45">
        <v>71922.78656263194</v>
      </c>
      <c r="B1529" s="45"/>
      <c r="C1529" s="45"/>
      <c r="D1529" s="46"/>
      <c r="E1529" s="46"/>
      <c r="F1529" s="46"/>
      <c r="G1529" s="45"/>
      <c r="H1529" s="45"/>
      <c r="I1529" s="45"/>
      <c r="J1529" s="45"/>
      <c r="K1529" s="45"/>
      <c r="L1529" s="45"/>
      <c r="M1529" s="45"/>
      <c r="N1529" s="45"/>
      <c r="O1529" s="45"/>
      <c r="P1529" s="45"/>
      <c r="Q1529" s="45"/>
      <c r="R1529" s="45"/>
      <c r="S1529" s="45"/>
      <c r="T1529" s="45"/>
      <c r="U1529" s="45"/>
      <c r="V1529" s="45"/>
      <c r="W1529" s="45"/>
      <c r="X1529" s="45"/>
      <c r="Y1529" s="45"/>
      <c r="Z1529" s="45"/>
      <c r="AA1529" s="45"/>
      <c r="AB1529" s="45"/>
      <c r="AC1529" s="45"/>
    </row>
    <row r="1530" ht="15.75" customHeight="1">
      <c r="A1530" s="45">
        <v>72189.68057595476</v>
      </c>
      <c r="B1530" s="45"/>
      <c r="C1530" s="45"/>
      <c r="D1530" s="46"/>
      <c r="E1530" s="46"/>
      <c r="F1530" s="46">
        <v>0.112</v>
      </c>
      <c r="G1530" s="45"/>
      <c r="H1530" s="45"/>
      <c r="I1530" s="45"/>
      <c r="J1530" s="45"/>
      <c r="K1530" s="45"/>
      <c r="L1530" s="45"/>
      <c r="M1530" s="45"/>
      <c r="N1530" s="45"/>
      <c r="O1530" s="45"/>
      <c r="P1530" s="45"/>
      <c r="Q1530" s="45"/>
      <c r="R1530" s="45"/>
      <c r="S1530" s="45"/>
      <c r="T1530" s="45"/>
      <c r="U1530" s="45"/>
      <c r="V1530" s="45"/>
      <c r="W1530" s="45"/>
      <c r="X1530" s="45"/>
      <c r="Y1530" s="45"/>
      <c r="Z1530" s="45"/>
      <c r="AA1530" s="45"/>
      <c r="AB1530" s="45"/>
      <c r="AC1530" s="45"/>
    </row>
    <row r="1531" ht="15.75" customHeight="1">
      <c r="A1531" s="45">
        <v>72550.0304807381</v>
      </c>
      <c r="B1531" s="45"/>
      <c r="C1531" s="45"/>
      <c r="D1531" s="46"/>
      <c r="E1531" s="46"/>
      <c r="F1531" s="46">
        <v>0.092</v>
      </c>
      <c r="G1531" s="45"/>
      <c r="H1531" s="45"/>
      <c r="I1531" s="45"/>
      <c r="J1531" s="45"/>
      <c r="K1531" s="45"/>
      <c r="L1531" s="45"/>
      <c r="M1531" s="45"/>
      <c r="N1531" s="45"/>
      <c r="O1531" s="45"/>
      <c r="P1531" s="45"/>
      <c r="Q1531" s="45"/>
      <c r="R1531" s="45">
        <v>93.88151505341534</v>
      </c>
      <c r="S1531" s="45"/>
      <c r="T1531" s="45"/>
      <c r="U1531" s="45"/>
      <c r="V1531" s="45"/>
      <c r="W1531" s="45"/>
      <c r="X1531" s="45"/>
      <c r="Y1531" s="45"/>
      <c r="Z1531" s="45"/>
      <c r="AA1531" s="45"/>
      <c r="AB1531" s="45"/>
      <c r="AC1531" s="45"/>
    </row>
    <row r="1532" ht="15.75" customHeight="1">
      <c r="A1532" s="45">
        <v>72507.32857565436</v>
      </c>
      <c r="B1532" s="45"/>
      <c r="C1532" s="45"/>
      <c r="D1532" s="46"/>
      <c r="E1532" s="46"/>
      <c r="F1532" s="46">
        <v>0.092</v>
      </c>
      <c r="G1532" s="45"/>
      <c r="H1532" s="45"/>
      <c r="I1532" s="45"/>
      <c r="J1532" s="45">
        <v>0.0017554380593842389</v>
      </c>
      <c r="K1532" s="45"/>
      <c r="L1532" s="45"/>
      <c r="M1532" s="45"/>
      <c r="N1532" s="45">
        <v>0.0036401901562921786</v>
      </c>
      <c r="O1532" s="45"/>
      <c r="P1532" s="45"/>
      <c r="Q1532" s="45"/>
      <c r="R1532" s="45">
        <v>129.31403752370085</v>
      </c>
      <c r="S1532" s="45"/>
      <c r="T1532" s="45"/>
      <c r="U1532" s="45"/>
      <c r="V1532" s="45"/>
      <c r="W1532" s="45"/>
      <c r="X1532" s="45"/>
      <c r="Y1532" s="45"/>
      <c r="Z1532" s="45"/>
      <c r="AA1532" s="45"/>
      <c r="AB1532" s="45"/>
      <c r="AC1532" s="45"/>
    </row>
    <row r="1533" ht="15.75" customHeight="1">
      <c r="A1533" s="45">
        <v>73035.04569040115</v>
      </c>
      <c r="B1533" s="45"/>
      <c r="C1533" s="45"/>
      <c r="D1533" s="46"/>
      <c r="E1533" s="46"/>
      <c r="F1533" s="46">
        <v>0.094</v>
      </c>
      <c r="G1533" s="45"/>
      <c r="H1533" s="45"/>
      <c r="I1533" s="45"/>
      <c r="J1533" s="45">
        <v>0.0015934569782760314</v>
      </c>
      <c r="K1533" s="45"/>
      <c r="L1533" s="45"/>
      <c r="M1533" s="45"/>
      <c r="N1533" s="45">
        <v>0.0033209128716451836</v>
      </c>
      <c r="O1533" s="45"/>
      <c r="P1533" s="45"/>
      <c r="Q1533" s="45"/>
      <c r="R1533" s="45">
        <v>122.69780177201457</v>
      </c>
      <c r="S1533" s="45"/>
      <c r="T1533" s="45"/>
      <c r="U1533" s="45"/>
      <c r="V1533" s="45"/>
      <c r="W1533" s="45"/>
      <c r="X1533" s="45"/>
      <c r="Y1533" s="45"/>
      <c r="Z1533" s="45"/>
      <c r="AA1533" s="45"/>
      <c r="AB1533" s="45"/>
      <c r="AC1533" s="45"/>
    </row>
    <row r="1534" ht="15.75" customHeight="1">
      <c r="A1534" s="45">
        <v>73016.15602553227</v>
      </c>
      <c r="B1534" s="45"/>
      <c r="C1534" s="45"/>
      <c r="D1534" s="46"/>
      <c r="E1534" s="46"/>
      <c r="F1534" s="46">
        <v>0.095</v>
      </c>
      <c r="G1534" s="45"/>
      <c r="H1534" s="45"/>
      <c r="I1534" s="45"/>
      <c r="J1534" s="45"/>
      <c r="K1534" s="45"/>
      <c r="L1534" s="45"/>
      <c r="M1534" s="45"/>
      <c r="N1534" s="45"/>
      <c r="O1534" s="45"/>
      <c r="P1534" s="45"/>
      <c r="Q1534" s="45"/>
      <c r="R1534" s="45">
        <v>116.11442431436045</v>
      </c>
      <c r="S1534" s="45"/>
      <c r="T1534" s="45"/>
      <c r="U1534" s="45"/>
      <c r="V1534" s="45"/>
      <c r="W1534" s="45"/>
      <c r="X1534" s="45"/>
      <c r="Y1534" s="45"/>
      <c r="Z1534" s="45"/>
      <c r="AA1534" s="45"/>
      <c r="AB1534" s="45"/>
      <c r="AC1534" s="45"/>
    </row>
    <row r="1535" ht="15.75" customHeight="1">
      <c r="A1535" s="45">
        <v>73027.8870898615</v>
      </c>
      <c r="B1535" s="45"/>
      <c r="C1535" s="45"/>
      <c r="D1535" s="46"/>
      <c r="E1535" s="46"/>
      <c r="F1535" s="46">
        <v>0.097</v>
      </c>
      <c r="G1535" s="45"/>
      <c r="H1535" s="45"/>
      <c r="I1535" s="45"/>
      <c r="J1535" s="45">
        <v>0.001801354721869542</v>
      </c>
      <c r="K1535" s="45"/>
      <c r="L1535" s="45"/>
      <c r="M1535" s="45"/>
      <c r="N1535" s="45">
        <v>0.003841171428387288</v>
      </c>
      <c r="O1535" s="45"/>
      <c r="P1535" s="45"/>
      <c r="Q1535" s="45"/>
      <c r="R1535" s="45">
        <v>112.78607382009655</v>
      </c>
      <c r="S1535" s="45"/>
      <c r="T1535" s="45"/>
      <c r="U1535" s="45"/>
      <c r="V1535" s="45"/>
      <c r="W1535" s="45"/>
      <c r="X1535" s="45"/>
      <c r="Y1535" s="45"/>
      <c r="Z1535" s="45"/>
      <c r="AA1535" s="45"/>
      <c r="AB1535" s="45"/>
      <c r="AC1535" s="45"/>
    </row>
    <row r="1536" ht="15.75" customHeight="1">
      <c r="A1536" s="45">
        <v>73057.76332072628</v>
      </c>
      <c r="B1536" s="45"/>
      <c r="C1536" s="45"/>
      <c r="D1536" s="46"/>
      <c r="E1536" s="46"/>
      <c r="F1536" s="46">
        <v>0.096</v>
      </c>
      <c r="G1536" s="45"/>
      <c r="H1536" s="45"/>
      <c r="I1536" s="45"/>
      <c r="J1536" s="45"/>
      <c r="K1536" s="45"/>
      <c r="L1536" s="45"/>
      <c r="M1536" s="45"/>
      <c r="N1536" s="45"/>
      <c r="O1536" s="45"/>
      <c r="P1536" s="45"/>
      <c r="Q1536" s="45"/>
      <c r="R1536" s="45">
        <v>107.87642835636575</v>
      </c>
      <c r="S1536" s="45"/>
      <c r="T1536" s="45"/>
      <c r="U1536" s="45"/>
      <c r="V1536" s="45"/>
      <c r="W1536" s="45"/>
      <c r="X1536" s="45"/>
      <c r="Y1536" s="45"/>
      <c r="Z1536" s="45"/>
      <c r="AA1536" s="45"/>
      <c r="AB1536" s="45"/>
      <c r="AC1536" s="45"/>
    </row>
    <row r="1537" ht="15.75" customHeight="1">
      <c r="A1537" s="45">
        <v>3551.5806625507134</v>
      </c>
      <c r="B1537" s="45"/>
      <c r="C1537" s="45"/>
      <c r="D1537" s="46"/>
      <c r="E1537" s="46"/>
      <c r="F1537" s="46">
        <v>0.048</v>
      </c>
      <c r="G1537" s="45"/>
      <c r="H1537" s="45"/>
      <c r="I1537" s="45"/>
      <c r="J1537" s="45">
        <v>0.0049116157200085175</v>
      </c>
      <c r="K1537" s="45"/>
      <c r="L1537" s="45"/>
      <c r="M1537" s="45"/>
      <c r="N1537" s="45"/>
      <c r="O1537" s="45"/>
      <c r="P1537" s="45"/>
      <c r="Q1537" s="45"/>
      <c r="R1537" s="45">
        <v>857.0524541344445</v>
      </c>
      <c r="S1537" s="45"/>
      <c r="T1537" s="45"/>
      <c r="U1537" s="45"/>
      <c r="V1537" s="45"/>
      <c r="W1537" s="45"/>
      <c r="X1537" s="45"/>
      <c r="Y1537" s="45"/>
      <c r="Z1537" s="45"/>
      <c r="AA1537" s="45"/>
      <c r="AB1537" s="45"/>
      <c r="AC1537" s="45"/>
    </row>
    <row r="1538" ht="15.75" customHeight="1">
      <c r="A1538" s="45">
        <v>3537.3085034568976</v>
      </c>
      <c r="B1538" s="45"/>
      <c r="C1538" s="45"/>
      <c r="D1538" s="46"/>
      <c r="E1538" s="46"/>
      <c r="F1538" s="46">
        <v>0.05</v>
      </c>
      <c r="G1538" s="45"/>
      <c r="H1538" s="45"/>
      <c r="I1538" s="45"/>
      <c r="J1538" s="45">
        <v>0.0048247620305892115</v>
      </c>
      <c r="K1538" s="45"/>
      <c r="L1538" s="45"/>
      <c r="M1538" s="45"/>
      <c r="N1538" s="45"/>
      <c r="O1538" s="45"/>
      <c r="P1538" s="45"/>
      <c r="Q1538" s="45"/>
      <c r="R1538" s="45">
        <v>813.9631987177011</v>
      </c>
      <c r="S1538" s="45"/>
      <c r="T1538" s="45"/>
      <c r="U1538" s="45"/>
      <c r="V1538" s="45"/>
      <c r="W1538" s="45"/>
      <c r="X1538" s="45"/>
      <c r="Y1538" s="45"/>
      <c r="Z1538" s="45"/>
      <c r="AA1538" s="45"/>
      <c r="AB1538" s="45"/>
      <c r="AC1538" s="45"/>
    </row>
    <row r="1539" ht="15.75" customHeight="1">
      <c r="A1539" s="45">
        <v>3526.4267578363865</v>
      </c>
      <c r="B1539" s="45"/>
      <c r="C1539" s="45"/>
      <c r="D1539" s="46"/>
      <c r="E1539" s="46"/>
      <c r="F1539" s="46">
        <v>0.04</v>
      </c>
      <c r="G1539" s="45"/>
      <c r="H1539" s="45"/>
      <c r="I1539" s="45"/>
      <c r="J1539" s="45">
        <v>0.00516603918439421</v>
      </c>
      <c r="K1539" s="45"/>
      <c r="L1539" s="45"/>
      <c r="M1539" s="45"/>
      <c r="N1539" s="45">
        <v>0.011274927272266786</v>
      </c>
      <c r="O1539" s="45"/>
      <c r="P1539" s="45"/>
      <c r="Q1539" s="45"/>
      <c r="R1539" s="45">
        <v>879.377202042315</v>
      </c>
      <c r="S1539" s="45"/>
      <c r="T1539" s="45"/>
      <c r="U1539" s="45"/>
      <c r="V1539" s="45"/>
      <c r="W1539" s="45"/>
      <c r="X1539" s="45"/>
      <c r="Y1539" s="45"/>
      <c r="Z1539" s="45"/>
      <c r="AA1539" s="45"/>
      <c r="AB1539" s="45"/>
      <c r="AC1539" s="45"/>
    </row>
    <row r="1540" ht="15.75" customHeight="1">
      <c r="A1540" s="45">
        <v>3520.653836458637</v>
      </c>
      <c r="B1540" s="45"/>
      <c r="C1540" s="45"/>
      <c r="D1540" s="46"/>
      <c r="E1540" s="46"/>
      <c r="F1540" s="46">
        <v>0.03</v>
      </c>
      <c r="G1540" s="45"/>
      <c r="H1540" s="45"/>
      <c r="I1540" s="45"/>
      <c r="J1540" s="45">
        <v>0.004818092137822766</v>
      </c>
      <c r="K1540" s="45"/>
      <c r="L1540" s="45"/>
      <c r="M1540" s="45"/>
      <c r="N1540" s="45">
        <v>0.01045589166845708</v>
      </c>
      <c r="O1540" s="45"/>
      <c r="P1540" s="45"/>
      <c r="Q1540" s="45"/>
      <c r="R1540" s="45">
        <v>979.1497255336141</v>
      </c>
      <c r="S1540" s="45"/>
      <c r="T1540" s="45"/>
      <c r="U1540" s="45"/>
      <c r="V1540" s="45"/>
      <c r="W1540" s="45"/>
      <c r="X1540" s="45"/>
      <c r="Y1540" s="45"/>
      <c r="Z1540" s="45"/>
      <c r="AA1540" s="45"/>
      <c r="AB1540" s="45"/>
      <c r="AC1540" s="45"/>
    </row>
    <row r="1541" ht="15.75" customHeight="1">
      <c r="A1541" s="45">
        <v>3539.7394682116737</v>
      </c>
      <c r="B1541" s="45"/>
      <c r="C1541" s="45"/>
      <c r="D1541" s="46"/>
      <c r="E1541" s="46"/>
      <c r="F1541" s="46">
        <v>0.028</v>
      </c>
      <c r="G1541" s="45"/>
      <c r="H1541" s="45"/>
      <c r="I1541" s="45"/>
      <c r="J1541" s="45">
        <v>0.004885829736418852</v>
      </c>
      <c r="K1541" s="45"/>
      <c r="L1541" s="45"/>
      <c r="M1541" s="45"/>
      <c r="N1541" s="45">
        <v>0.010677273042460533</v>
      </c>
      <c r="O1541" s="45"/>
      <c r="P1541" s="45"/>
      <c r="Q1541" s="45"/>
      <c r="R1541" s="45">
        <v>1040.2425926552621</v>
      </c>
      <c r="S1541" s="45"/>
      <c r="T1541" s="45"/>
      <c r="U1541" s="45"/>
      <c r="V1541" s="45"/>
      <c r="W1541" s="45"/>
      <c r="X1541" s="45"/>
      <c r="Y1541" s="45"/>
      <c r="Z1541" s="45"/>
      <c r="AA1541" s="45"/>
      <c r="AB1541" s="45"/>
      <c r="AC1541" s="45"/>
    </row>
    <row r="1542" ht="15.75" customHeight="1">
      <c r="A1542" s="45">
        <v>3544.1464132553033</v>
      </c>
      <c r="B1542" s="45"/>
      <c r="C1542" s="45"/>
      <c r="D1542" s="46"/>
      <c r="E1542" s="46"/>
      <c r="F1542" s="46">
        <v>0.028</v>
      </c>
      <c r="G1542" s="45"/>
      <c r="H1542" s="45"/>
      <c r="I1542" s="45"/>
      <c r="J1542" s="45"/>
      <c r="K1542" s="45"/>
      <c r="L1542" s="45"/>
      <c r="M1542" s="45"/>
      <c r="N1542" s="45"/>
      <c r="O1542" s="45"/>
      <c r="P1542" s="45"/>
      <c r="Q1542" s="45"/>
      <c r="R1542" s="45">
        <v>1018.4518649292996</v>
      </c>
      <c r="S1542" s="45"/>
      <c r="T1542" s="45"/>
      <c r="U1542" s="45"/>
      <c r="V1542" s="45"/>
      <c r="W1542" s="45"/>
      <c r="X1542" s="45"/>
      <c r="Y1542" s="45"/>
      <c r="Z1542" s="45"/>
      <c r="AA1542" s="45"/>
      <c r="AB1542" s="45"/>
      <c r="AC1542" s="45"/>
    </row>
    <row r="1543" ht="15.75" customHeight="1">
      <c r="A1543" s="45">
        <v>3548.850175525038</v>
      </c>
      <c r="B1543" s="45"/>
      <c r="C1543" s="45"/>
      <c r="D1543" s="46"/>
      <c r="E1543" s="46"/>
      <c r="F1543" s="46">
        <v>0.035</v>
      </c>
      <c r="G1543" s="45"/>
      <c r="H1543" s="45"/>
      <c r="I1543" s="45"/>
      <c r="J1543" s="45">
        <v>0.004837545051263295</v>
      </c>
      <c r="K1543" s="45"/>
      <c r="L1543" s="45"/>
      <c r="M1543" s="45"/>
      <c r="N1543" s="45">
        <v>0.0108223361644468</v>
      </c>
      <c r="O1543" s="45"/>
      <c r="P1543" s="45"/>
      <c r="Q1543" s="45"/>
      <c r="R1543" s="45">
        <v>1067.7163930407623</v>
      </c>
      <c r="S1543" s="45"/>
      <c r="T1543" s="45"/>
      <c r="U1543" s="45"/>
      <c r="V1543" s="45"/>
      <c r="W1543" s="45"/>
      <c r="X1543" s="45"/>
      <c r="Y1543" s="45"/>
      <c r="Z1543" s="45"/>
      <c r="AA1543" s="45"/>
      <c r="AB1543" s="45"/>
      <c r="AC1543" s="45"/>
    </row>
    <row r="1544" ht="15.75" customHeight="1">
      <c r="A1544" s="45">
        <v>3577.376847916113</v>
      </c>
      <c r="B1544" s="45"/>
      <c r="C1544" s="45"/>
      <c r="D1544" s="46"/>
      <c r="E1544" s="46"/>
      <c r="F1544" s="46">
        <v>0.046</v>
      </c>
      <c r="G1544" s="45"/>
      <c r="H1544" s="45"/>
      <c r="I1544" s="45"/>
      <c r="J1544" s="45"/>
      <c r="K1544" s="45"/>
      <c r="L1544" s="45"/>
      <c r="M1544" s="45"/>
      <c r="N1544" s="45"/>
      <c r="O1544" s="45"/>
      <c r="P1544" s="45"/>
      <c r="Q1544" s="45"/>
      <c r="R1544" s="45">
        <v>1188.9489342251254</v>
      </c>
      <c r="S1544" s="45"/>
      <c r="T1544" s="45"/>
      <c r="U1544" s="45"/>
      <c r="V1544" s="45"/>
      <c r="W1544" s="45"/>
      <c r="X1544" s="45"/>
      <c r="Y1544" s="45"/>
      <c r="Z1544" s="45"/>
      <c r="AA1544" s="45"/>
      <c r="AB1544" s="45"/>
      <c r="AC1544" s="45"/>
    </row>
    <row r="1545" ht="15.75" customHeight="1">
      <c r="A1545" s="45">
        <v>3575.86645662458</v>
      </c>
      <c r="B1545" s="45"/>
      <c r="C1545" s="45"/>
      <c r="D1545" s="46"/>
      <c r="E1545" s="46"/>
      <c r="F1545" s="46">
        <v>0.046</v>
      </c>
      <c r="G1545" s="45"/>
      <c r="H1545" s="45"/>
      <c r="I1545" s="45"/>
      <c r="J1545" s="45">
        <v>0.004825000837610416</v>
      </c>
      <c r="K1545" s="45"/>
      <c r="L1545" s="45"/>
      <c r="M1545" s="45"/>
      <c r="N1545" s="45">
        <v>0.010444500237844875</v>
      </c>
      <c r="O1545" s="45"/>
      <c r="P1545" s="45"/>
      <c r="Q1545" s="45"/>
      <c r="R1545" s="45">
        <v>1350.9394279671155</v>
      </c>
      <c r="S1545" s="45"/>
      <c r="T1545" s="45"/>
      <c r="U1545" s="45"/>
      <c r="V1545" s="45"/>
      <c r="W1545" s="45"/>
      <c r="X1545" s="45"/>
      <c r="Y1545" s="45"/>
      <c r="Z1545" s="45"/>
      <c r="AA1545" s="45"/>
      <c r="AB1545" s="45"/>
      <c r="AC1545" s="45"/>
    </row>
    <row r="1546" ht="15.75" customHeight="1">
      <c r="A1546" s="45">
        <v>3557.871985521453</v>
      </c>
      <c r="B1546" s="45"/>
      <c r="C1546" s="45"/>
      <c r="D1546" s="46"/>
      <c r="E1546" s="46"/>
      <c r="F1546" s="46">
        <v>0.02</v>
      </c>
      <c r="G1546" s="45"/>
      <c r="H1546" s="45"/>
      <c r="I1546" s="45"/>
      <c r="J1546" s="45">
        <v>0.004768430117913748</v>
      </c>
      <c r="K1546" s="45"/>
      <c r="L1546" s="45"/>
      <c r="M1546" s="45"/>
      <c r="N1546" s="45">
        <v>0.010418872200700915</v>
      </c>
      <c r="O1546" s="45"/>
      <c r="P1546" s="45"/>
      <c r="Q1546" s="45"/>
      <c r="R1546" s="45">
        <v>1275.2271755508702</v>
      </c>
      <c r="S1546" s="45"/>
      <c r="T1546" s="45"/>
      <c r="U1546" s="45"/>
      <c r="V1546" s="45"/>
      <c r="W1546" s="45"/>
      <c r="X1546" s="45"/>
      <c r="Y1546" s="45"/>
      <c r="Z1546" s="45"/>
      <c r="AA1546" s="45"/>
      <c r="AB1546" s="45"/>
      <c r="AC1546" s="45"/>
    </row>
    <row r="1547" ht="15.75" customHeight="1">
      <c r="A1547" s="45">
        <v>3543.340254946708</v>
      </c>
      <c r="B1547" s="45"/>
      <c r="C1547" s="45"/>
      <c r="D1547" s="46"/>
      <c r="E1547" s="46"/>
      <c r="F1547" s="46">
        <v>0.018</v>
      </c>
      <c r="G1547" s="45"/>
      <c r="H1547" s="45"/>
      <c r="I1547" s="45"/>
      <c r="J1547" s="45"/>
      <c r="K1547" s="45"/>
      <c r="L1547" s="45"/>
      <c r="M1547" s="45"/>
      <c r="N1547" s="45"/>
      <c r="O1547" s="45"/>
      <c r="P1547" s="45"/>
      <c r="Q1547" s="45"/>
      <c r="R1547" s="45">
        <v>1189.980809362691</v>
      </c>
      <c r="S1547" s="45"/>
      <c r="T1547" s="45"/>
      <c r="U1547" s="45"/>
      <c r="V1547" s="45"/>
      <c r="W1547" s="45"/>
      <c r="X1547" s="45"/>
      <c r="Y1547" s="45"/>
      <c r="Z1547" s="45"/>
      <c r="AA1547" s="45"/>
      <c r="AB1547" s="45"/>
      <c r="AC1547" s="45"/>
    </row>
    <row r="1548" ht="15.75" customHeight="1">
      <c r="A1548" s="45">
        <v>3529.637774983805</v>
      </c>
      <c r="B1548" s="45"/>
      <c r="C1548" s="45"/>
      <c r="D1548" s="46"/>
      <c r="E1548" s="46"/>
      <c r="F1548" s="46">
        <v>0.02</v>
      </c>
      <c r="G1548" s="45"/>
      <c r="H1548" s="45"/>
      <c r="I1548" s="45"/>
      <c r="J1548" s="45">
        <v>0.00467319560196043</v>
      </c>
      <c r="K1548" s="45"/>
      <c r="L1548" s="45"/>
      <c r="M1548" s="45"/>
      <c r="N1548" s="45">
        <v>0.010485845806470396</v>
      </c>
      <c r="O1548" s="45"/>
      <c r="P1548" s="45"/>
      <c r="Q1548" s="45"/>
      <c r="R1548" s="45">
        <v>1251.0577740205308</v>
      </c>
      <c r="S1548" s="45"/>
      <c r="T1548" s="45"/>
      <c r="U1548" s="45"/>
      <c r="V1548" s="45"/>
      <c r="W1548" s="45"/>
      <c r="X1548" s="45"/>
      <c r="Y1548" s="45"/>
      <c r="Z1548" s="45"/>
      <c r="AA1548" s="45"/>
      <c r="AB1548" s="45"/>
      <c r="AC1548" s="45"/>
    </row>
    <row r="1549" ht="15.75" customHeight="1">
      <c r="A1549" s="45">
        <v>3528.320043339997</v>
      </c>
      <c r="B1549" s="45"/>
      <c r="C1549" s="45"/>
      <c r="D1549" s="46"/>
      <c r="E1549" s="46"/>
      <c r="F1549" s="46">
        <v>0.016</v>
      </c>
      <c r="G1549" s="45"/>
      <c r="H1549" s="45"/>
      <c r="I1549" s="45"/>
      <c r="J1549" s="45">
        <v>0.0045855072664444125</v>
      </c>
      <c r="K1549" s="45"/>
      <c r="L1549" s="45"/>
      <c r="M1549" s="45"/>
      <c r="N1549" s="45">
        <v>0.009979193029503737</v>
      </c>
      <c r="O1549" s="45"/>
      <c r="P1549" s="45"/>
      <c r="Q1549" s="45"/>
      <c r="R1549" s="45">
        <v>1214.326836432097</v>
      </c>
      <c r="S1549" s="45"/>
      <c r="T1549" s="45"/>
      <c r="U1549" s="45"/>
      <c r="V1549" s="45"/>
      <c r="W1549" s="45"/>
      <c r="X1549" s="45"/>
      <c r="Y1549" s="45"/>
      <c r="Z1549" s="45"/>
      <c r="AA1549" s="45"/>
      <c r="AB1549" s="45"/>
      <c r="AC1549" s="45"/>
    </row>
    <row r="1550" ht="15.75" customHeight="1">
      <c r="A1550" s="45">
        <v>40708.14898137495</v>
      </c>
      <c r="B1550" s="45"/>
      <c r="C1550" s="45"/>
      <c r="D1550" s="46"/>
      <c r="E1550" s="46"/>
      <c r="F1550" s="46">
        <v>0.189</v>
      </c>
      <c r="G1550" s="45"/>
      <c r="H1550" s="45"/>
      <c r="I1550" s="45"/>
      <c r="J1550" s="45"/>
      <c r="K1550" s="45"/>
      <c r="L1550" s="45"/>
      <c r="M1550" s="45"/>
      <c r="N1550" s="45"/>
      <c r="O1550" s="45"/>
      <c r="P1550" s="45"/>
      <c r="Q1550" s="45"/>
      <c r="R1550" s="45">
        <v>28.263330424159495</v>
      </c>
      <c r="S1550" s="45"/>
      <c r="T1550" s="45"/>
      <c r="U1550" s="45"/>
      <c r="V1550" s="45"/>
      <c r="W1550" s="45"/>
      <c r="X1550" s="45"/>
      <c r="Y1550" s="45"/>
      <c r="Z1550" s="45"/>
      <c r="AA1550" s="45"/>
      <c r="AB1550" s="45"/>
      <c r="AC1550" s="45"/>
    </row>
    <row r="1551" ht="15.75" customHeight="1">
      <c r="A1551" s="45">
        <v>40493.086245301674</v>
      </c>
      <c r="B1551" s="45"/>
      <c r="C1551" s="45"/>
      <c r="D1551" s="46"/>
      <c r="E1551" s="46"/>
      <c r="F1551" s="46">
        <v>0.194</v>
      </c>
      <c r="G1551" s="45"/>
      <c r="H1551" s="45"/>
      <c r="I1551" s="45"/>
      <c r="J1551" s="45">
        <v>0.0015117926606872895</v>
      </c>
      <c r="K1551" s="45"/>
      <c r="L1551" s="45"/>
      <c r="M1551" s="45"/>
      <c r="N1551" s="45"/>
      <c r="O1551" s="45"/>
      <c r="P1551" s="45"/>
      <c r="Q1551" s="45"/>
      <c r="R1551" s="45">
        <v>29.05431122397097</v>
      </c>
      <c r="S1551" s="45"/>
      <c r="T1551" s="45"/>
      <c r="U1551" s="45"/>
      <c r="V1551" s="45"/>
      <c r="W1551" s="45"/>
      <c r="X1551" s="45"/>
      <c r="Y1551" s="45"/>
      <c r="Z1551" s="45"/>
      <c r="AA1551" s="45"/>
      <c r="AB1551" s="45"/>
      <c r="AC1551" s="45"/>
    </row>
    <row r="1552" ht="15.75" customHeight="1">
      <c r="A1552" s="45">
        <v>40448.58625528516</v>
      </c>
      <c r="B1552" s="45"/>
      <c r="C1552" s="45"/>
      <c r="D1552" s="46"/>
      <c r="E1552" s="46"/>
      <c r="F1552" s="46">
        <v>0.184</v>
      </c>
      <c r="G1552" s="45"/>
      <c r="H1552" s="45"/>
      <c r="I1552" s="45"/>
      <c r="J1552" s="45">
        <v>0.0013897719915871311</v>
      </c>
      <c r="K1552" s="45"/>
      <c r="L1552" s="45"/>
      <c r="M1552" s="45"/>
      <c r="N1552" s="45">
        <v>0.005241412023769295</v>
      </c>
      <c r="O1552" s="45"/>
      <c r="P1552" s="45"/>
      <c r="Q1552" s="45"/>
      <c r="R1552" s="45">
        <v>28.923454559565684</v>
      </c>
      <c r="S1552" s="45"/>
      <c r="T1552" s="45"/>
      <c r="U1552" s="45"/>
      <c r="V1552" s="45"/>
      <c r="W1552" s="45"/>
      <c r="X1552" s="45"/>
      <c r="Y1552" s="45"/>
      <c r="Z1552" s="45"/>
      <c r="AA1552" s="45"/>
      <c r="AB1552" s="45"/>
      <c r="AC1552" s="45"/>
    </row>
    <row r="1553" ht="15.75" customHeight="1">
      <c r="A1553" s="45">
        <v>40326.72999654951</v>
      </c>
      <c r="B1553" s="45"/>
      <c r="C1553" s="45"/>
      <c r="D1553" s="46"/>
      <c r="E1553" s="46"/>
      <c r="F1553" s="46">
        <v>0.16</v>
      </c>
      <c r="G1553" s="45"/>
      <c r="H1553" s="45"/>
      <c r="I1553" s="45"/>
      <c r="J1553" s="45">
        <v>0.0013508798740524378</v>
      </c>
      <c r="K1553" s="45"/>
      <c r="L1553" s="45"/>
      <c r="M1553" s="45"/>
      <c r="N1553" s="45">
        <v>0.005482332836424834</v>
      </c>
      <c r="O1553" s="45"/>
      <c r="P1553" s="45"/>
      <c r="Q1553" s="45"/>
      <c r="R1553" s="45">
        <v>34.12040948335933</v>
      </c>
      <c r="S1553" s="45"/>
      <c r="T1553" s="45"/>
      <c r="U1553" s="45"/>
      <c r="V1553" s="45"/>
      <c r="W1553" s="45"/>
      <c r="X1553" s="45"/>
      <c r="Y1553" s="45"/>
      <c r="Z1553" s="45"/>
      <c r="AA1553" s="45"/>
      <c r="AB1553" s="45"/>
      <c r="AC1553" s="45"/>
    </row>
    <row r="1554" ht="15.75" customHeight="1">
      <c r="A1554" s="45">
        <v>40292.816704766876</v>
      </c>
      <c r="B1554" s="45"/>
      <c r="C1554" s="45"/>
      <c r="D1554" s="46"/>
      <c r="E1554" s="46"/>
      <c r="F1554" s="46">
        <v>0.124</v>
      </c>
      <c r="G1554" s="45"/>
      <c r="H1554" s="45"/>
      <c r="I1554" s="45"/>
      <c r="J1554" s="45">
        <v>0.0014441000935884257</v>
      </c>
      <c r="K1554" s="45"/>
      <c r="L1554" s="45"/>
      <c r="M1554" s="45"/>
      <c r="N1554" s="45">
        <v>0.005680510593902944</v>
      </c>
      <c r="O1554" s="45"/>
      <c r="P1554" s="45"/>
      <c r="Q1554" s="45"/>
      <c r="R1554" s="45">
        <v>40.753156691572435</v>
      </c>
      <c r="S1554" s="45"/>
      <c r="T1554" s="45"/>
      <c r="U1554" s="45"/>
      <c r="V1554" s="45"/>
      <c r="W1554" s="45"/>
      <c r="X1554" s="45"/>
      <c r="Y1554" s="45"/>
      <c r="Z1554" s="45"/>
      <c r="AA1554" s="45"/>
      <c r="AB1554" s="45"/>
      <c r="AC1554" s="45"/>
    </row>
    <row r="1555" ht="15.75" customHeight="1">
      <c r="A1555" s="45">
        <v>40242.48297547803</v>
      </c>
      <c r="B1555" s="45"/>
      <c r="C1555" s="45"/>
      <c r="D1555" s="46"/>
      <c r="E1555" s="46"/>
      <c r="F1555" s="46">
        <v>0.121</v>
      </c>
      <c r="G1555" s="45"/>
      <c r="H1555" s="45"/>
      <c r="I1555" s="45"/>
      <c r="J1555" s="45"/>
      <c r="K1555" s="45"/>
      <c r="L1555" s="45"/>
      <c r="M1555" s="45"/>
      <c r="N1555" s="45"/>
      <c r="O1555" s="45"/>
      <c r="P1555" s="45"/>
      <c r="Q1555" s="45"/>
      <c r="R1555" s="45">
        <v>46.4105061903003</v>
      </c>
      <c r="S1555" s="45"/>
      <c r="T1555" s="45"/>
      <c r="U1555" s="45"/>
      <c r="V1555" s="45"/>
      <c r="W1555" s="45"/>
      <c r="X1555" s="45"/>
      <c r="Y1555" s="45"/>
      <c r="Z1555" s="45"/>
      <c r="AA1555" s="45"/>
      <c r="AB1555" s="45"/>
      <c r="AC1555" s="45"/>
    </row>
    <row r="1556" ht="15.75" customHeight="1">
      <c r="A1556" s="45">
        <v>40203.48017743807</v>
      </c>
      <c r="B1556" s="45"/>
      <c r="C1556" s="45"/>
      <c r="D1556" s="46"/>
      <c r="E1556" s="46"/>
      <c r="F1556" s="46">
        <v>0.113</v>
      </c>
      <c r="G1556" s="45"/>
      <c r="H1556" s="45"/>
      <c r="I1556" s="45"/>
      <c r="J1556" s="45">
        <v>0.0012068959753099746</v>
      </c>
      <c r="K1556" s="45"/>
      <c r="L1556" s="45"/>
      <c r="M1556" s="45"/>
      <c r="N1556" s="45">
        <v>0.00522255935497213</v>
      </c>
      <c r="O1556" s="45"/>
      <c r="P1556" s="45"/>
      <c r="Q1556" s="45"/>
      <c r="R1556" s="45">
        <v>52.53603374914808</v>
      </c>
      <c r="S1556" s="45"/>
      <c r="T1556" s="45"/>
      <c r="U1556" s="45"/>
      <c r="V1556" s="45"/>
      <c r="W1556" s="45"/>
      <c r="X1556" s="45"/>
      <c r="Y1556" s="45"/>
      <c r="Z1556" s="45"/>
      <c r="AA1556" s="45"/>
      <c r="AB1556" s="45"/>
      <c r="AC1556" s="45"/>
    </row>
    <row r="1557" ht="15.75" customHeight="1">
      <c r="A1557" s="45">
        <v>40696.45303870038</v>
      </c>
      <c r="B1557" s="45"/>
      <c r="C1557" s="45"/>
      <c r="D1557" s="46"/>
      <c r="E1557" s="46"/>
      <c r="F1557" s="46">
        <v>0.102</v>
      </c>
      <c r="G1557" s="45"/>
      <c r="H1557" s="45"/>
      <c r="I1557" s="45"/>
      <c r="J1557" s="45">
        <v>0.0013144966660625197</v>
      </c>
      <c r="K1557" s="45"/>
      <c r="L1557" s="45"/>
      <c r="M1557" s="45"/>
      <c r="N1557" s="45">
        <v>0.005338115633734296</v>
      </c>
      <c r="O1557" s="45"/>
      <c r="P1557" s="45"/>
      <c r="Q1557" s="45"/>
      <c r="R1557" s="45">
        <v>70.11284829869027</v>
      </c>
      <c r="S1557" s="45"/>
      <c r="T1557" s="45"/>
      <c r="U1557" s="45"/>
      <c r="V1557" s="45"/>
      <c r="W1557" s="45"/>
      <c r="X1557" s="45"/>
      <c r="Y1557" s="45"/>
      <c r="Z1557" s="45"/>
      <c r="AA1557" s="45"/>
      <c r="AB1557" s="45"/>
      <c r="AC1557" s="45"/>
    </row>
    <row r="1558" ht="15.75" customHeight="1">
      <c r="A1558" s="45">
        <v>41044.06824619575</v>
      </c>
      <c r="B1558" s="45"/>
      <c r="C1558" s="45"/>
      <c r="D1558" s="46"/>
      <c r="E1558" s="46"/>
      <c r="F1558" s="46">
        <v>0.097</v>
      </c>
      <c r="G1558" s="45"/>
      <c r="H1558" s="45"/>
      <c r="I1558" s="45"/>
      <c r="J1558" s="45">
        <v>0.0014508504747306635</v>
      </c>
      <c r="K1558" s="45"/>
      <c r="L1558" s="45"/>
      <c r="M1558" s="45"/>
      <c r="N1558" s="45">
        <v>0.0054217496065550805</v>
      </c>
      <c r="O1558" s="45"/>
      <c r="P1558" s="45"/>
      <c r="Q1558" s="45"/>
      <c r="R1558" s="45">
        <v>90.5292578649675</v>
      </c>
      <c r="S1558" s="45"/>
      <c r="T1558" s="45"/>
      <c r="U1558" s="45"/>
      <c r="V1558" s="45"/>
      <c r="W1558" s="45"/>
      <c r="X1558" s="45"/>
      <c r="Y1558" s="45"/>
      <c r="Z1558" s="45"/>
      <c r="AA1558" s="45"/>
      <c r="AB1558" s="45"/>
      <c r="AC1558" s="45"/>
    </row>
    <row r="1559" ht="15.75" customHeight="1">
      <c r="A1559" s="45">
        <v>41454.43434982514</v>
      </c>
      <c r="B1559" s="45"/>
      <c r="C1559" s="45"/>
      <c r="D1559" s="46"/>
      <c r="E1559" s="46"/>
      <c r="F1559" s="46">
        <v>0.101</v>
      </c>
      <c r="G1559" s="45"/>
      <c r="H1559" s="45"/>
      <c r="I1559" s="45"/>
      <c r="J1559" s="45">
        <v>0.001352973828858808</v>
      </c>
      <c r="K1559" s="45"/>
      <c r="L1559" s="45"/>
      <c r="M1559" s="45"/>
      <c r="N1559" s="45">
        <v>0.005370001685266486</v>
      </c>
      <c r="O1559" s="45"/>
      <c r="P1559" s="45"/>
      <c r="Q1559" s="45"/>
      <c r="R1559" s="45">
        <v>71.4095968785437</v>
      </c>
      <c r="S1559" s="45"/>
      <c r="T1559" s="45"/>
      <c r="U1559" s="45"/>
      <c r="V1559" s="45"/>
      <c r="W1559" s="45"/>
      <c r="X1559" s="45"/>
      <c r="Y1559" s="45"/>
      <c r="Z1559" s="45"/>
      <c r="AA1559" s="45"/>
      <c r="AB1559" s="45"/>
      <c r="AC1559" s="45"/>
    </row>
    <row r="1560" ht="15.75" customHeight="1">
      <c r="A1560" s="45">
        <v>41498.94547087455</v>
      </c>
      <c r="B1560" s="45"/>
      <c r="C1560" s="45"/>
      <c r="D1560" s="46"/>
      <c r="E1560" s="46"/>
      <c r="F1560" s="46">
        <v>0.095</v>
      </c>
      <c r="G1560" s="45"/>
      <c r="H1560" s="45"/>
      <c r="I1560" s="45"/>
      <c r="J1560" s="45"/>
      <c r="K1560" s="45"/>
      <c r="L1560" s="45"/>
      <c r="M1560" s="45"/>
      <c r="N1560" s="45"/>
      <c r="O1560" s="45"/>
      <c r="P1560" s="45"/>
      <c r="Q1560" s="45"/>
      <c r="R1560" s="45">
        <v>67.0720801287784</v>
      </c>
      <c r="S1560" s="45"/>
      <c r="T1560" s="45"/>
      <c r="U1560" s="45"/>
      <c r="V1560" s="45"/>
      <c r="W1560" s="45"/>
      <c r="X1560" s="45"/>
      <c r="Y1560" s="45"/>
      <c r="Z1560" s="45"/>
      <c r="AA1560" s="45"/>
      <c r="AB1560" s="45"/>
      <c r="AC1560" s="45"/>
    </row>
    <row r="1561" ht="15.75" customHeight="1">
      <c r="A1561" s="45">
        <v>41483.23551373884</v>
      </c>
      <c r="B1561" s="45"/>
      <c r="C1561" s="45"/>
      <c r="D1561" s="46"/>
      <c r="E1561" s="46"/>
      <c r="F1561" s="46">
        <v>0.089</v>
      </c>
      <c r="G1561" s="45"/>
      <c r="H1561" s="45"/>
      <c r="I1561" s="45"/>
      <c r="J1561" s="45">
        <v>0.0013194606181882132</v>
      </c>
      <c r="K1561" s="45"/>
      <c r="L1561" s="45"/>
      <c r="M1561" s="45"/>
      <c r="N1561" s="45">
        <v>0.0053752810270498936</v>
      </c>
      <c r="O1561" s="45"/>
      <c r="P1561" s="45"/>
      <c r="Q1561" s="45"/>
      <c r="R1561" s="45">
        <v>75.57429333282633</v>
      </c>
      <c r="S1561" s="45"/>
      <c r="T1561" s="45"/>
      <c r="U1561" s="45"/>
      <c r="V1561" s="45"/>
      <c r="W1561" s="45"/>
      <c r="X1561" s="45"/>
      <c r="Y1561" s="45"/>
      <c r="Z1561" s="45"/>
      <c r="AA1561" s="45"/>
      <c r="AB1561" s="45"/>
      <c r="AC1561" s="45"/>
    </row>
    <row r="1562" ht="15.75" customHeight="1">
      <c r="A1562" s="45">
        <v>41528.05563895848</v>
      </c>
      <c r="B1562" s="45"/>
      <c r="C1562" s="45"/>
      <c r="D1562" s="46"/>
      <c r="E1562" s="46"/>
      <c r="F1562" s="46">
        <v>0.085</v>
      </c>
      <c r="G1562" s="45"/>
      <c r="H1562" s="45"/>
      <c r="I1562" s="45"/>
      <c r="J1562" s="45">
        <v>0.0013886942996568633</v>
      </c>
      <c r="K1562" s="45"/>
      <c r="L1562" s="45"/>
      <c r="M1562" s="45"/>
      <c r="N1562" s="45">
        <v>0.005195255452786056</v>
      </c>
      <c r="O1562" s="45"/>
      <c r="P1562" s="45"/>
      <c r="Q1562" s="45"/>
      <c r="R1562" s="45">
        <v>72.66423660995216</v>
      </c>
      <c r="S1562" s="45"/>
      <c r="T1562" s="45"/>
      <c r="U1562" s="45"/>
      <c r="V1562" s="45"/>
      <c r="W1562" s="45"/>
      <c r="X1562" s="45"/>
      <c r="Y1562" s="45"/>
      <c r="Z1562" s="45"/>
      <c r="AA1562" s="45"/>
      <c r="AB1562" s="45"/>
      <c r="AC1562" s="45"/>
    </row>
    <row r="1563" ht="15.75" customHeight="1">
      <c r="A1563" s="45">
        <v>19495.607168790153</v>
      </c>
      <c r="B1563" s="45"/>
      <c r="C1563" s="45"/>
      <c r="D1563" s="46"/>
      <c r="E1563" s="46"/>
      <c r="F1563" s="46">
        <v>0.089</v>
      </c>
      <c r="G1563" s="45"/>
      <c r="H1563" s="45"/>
      <c r="I1563" s="45"/>
      <c r="J1563" s="45">
        <v>0.006639550012280206</v>
      </c>
      <c r="K1563" s="45"/>
      <c r="L1563" s="45"/>
      <c r="M1563" s="45"/>
      <c r="N1563" s="45"/>
      <c r="O1563" s="45"/>
      <c r="P1563" s="45"/>
      <c r="Q1563" s="45"/>
      <c r="R1563" s="45">
        <v>1089.5203638770893</v>
      </c>
      <c r="S1563" s="45"/>
      <c r="T1563" s="45"/>
      <c r="U1563" s="45"/>
      <c r="V1563" s="45"/>
      <c r="W1563" s="45"/>
      <c r="X1563" s="45"/>
      <c r="Y1563" s="45"/>
      <c r="Z1563" s="45"/>
      <c r="AA1563" s="45"/>
      <c r="AB1563" s="45"/>
      <c r="AC1563" s="45"/>
    </row>
    <row r="1564" ht="15.75" customHeight="1">
      <c r="A1564" s="45">
        <v>19461.730161455518</v>
      </c>
      <c r="B1564" s="45"/>
      <c r="C1564" s="45"/>
      <c r="D1564" s="46"/>
      <c r="E1564" s="46"/>
      <c r="F1564" s="46">
        <v>0.087</v>
      </c>
      <c r="G1564" s="45"/>
      <c r="H1564" s="45"/>
      <c r="I1564" s="45"/>
      <c r="J1564" s="45">
        <v>0.006233618114955832</v>
      </c>
      <c r="K1564" s="45"/>
      <c r="L1564" s="45"/>
      <c r="M1564" s="45"/>
      <c r="N1564" s="45"/>
      <c r="O1564" s="45"/>
      <c r="P1564" s="45"/>
      <c r="Q1564" s="45"/>
      <c r="R1564" s="45">
        <v>1045.2503915258064</v>
      </c>
      <c r="S1564" s="45"/>
      <c r="T1564" s="45"/>
      <c r="U1564" s="45"/>
      <c r="V1564" s="45"/>
      <c r="W1564" s="45"/>
      <c r="X1564" s="45"/>
      <c r="Y1564" s="45"/>
      <c r="Z1564" s="45"/>
      <c r="AA1564" s="45"/>
      <c r="AB1564" s="45"/>
      <c r="AC1564" s="45"/>
    </row>
    <row r="1565" ht="15.75" customHeight="1">
      <c r="A1565" s="45">
        <v>19358.220056414946</v>
      </c>
      <c r="B1565" s="45"/>
      <c r="C1565" s="45"/>
      <c r="D1565" s="46"/>
      <c r="E1565" s="46"/>
      <c r="F1565" s="46">
        <v>0.087</v>
      </c>
      <c r="G1565" s="45"/>
      <c r="H1565" s="45"/>
      <c r="I1565" s="45"/>
      <c r="J1565" s="45">
        <v>0.007125797046776017</v>
      </c>
      <c r="K1565" s="45"/>
      <c r="L1565" s="45"/>
      <c r="M1565" s="45"/>
      <c r="N1565" s="45">
        <v>0.01260136544356423</v>
      </c>
      <c r="O1565" s="45"/>
      <c r="P1565" s="45"/>
      <c r="Q1565" s="45"/>
      <c r="R1565" s="45">
        <v>1236.1841002045103</v>
      </c>
      <c r="S1565" s="45"/>
      <c r="T1565" s="45"/>
      <c r="U1565" s="45"/>
      <c r="V1565" s="45"/>
      <c r="W1565" s="45"/>
      <c r="X1565" s="45"/>
      <c r="Y1565" s="45"/>
      <c r="Z1565" s="45"/>
      <c r="AA1565" s="45"/>
      <c r="AB1565" s="45"/>
      <c r="AC1565" s="45"/>
    </row>
    <row r="1566" ht="15.75" customHeight="1">
      <c r="A1566" s="45">
        <v>19461.23762551056</v>
      </c>
      <c r="B1566" s="45"/>
      <c r="C1566" s="45"/>
      <c r="D1566" s="46"/>
      <c r="E1566" s="46"/>
      <c r="F1566" s="46">
        <v>0.047</v>
      </c>
      <c r="G1566" s="45"/>
      <c r="H1566" s="45"/>
      <c r="I1566" s="45"/>
      <c r="J1566" s="45">
        <v>0.006522660632155896</v>
      </c>
      <c r="K1566" s="45"/>
      <c r="L1566" s="45"/>
      <c r="M1566" s="45"/>
      <c r="N1566" s="45">
        <v>0.010312923411587006</v>
      </c>
      <c r="O1566" s="45"/>
      <c r="P1566" s="45"/>
      <c r="Q1566" s="45"/>
      <c r="R1566" s="45">
        <v>1552.9518462251265</v>
      </c>
      <c r="S1566" s="45"/>
      <c r="T1566" s="45"/>
      <c r="U1566" s="45"/>
      <c r="V1566" s="45"/>
      <c r="W1566" s="45"/>
      <c r="X1566" s="45"/>
      <c r="Y1566" s="45"/>
      <c r="Z1566" s="45"/>
      <c r="AA1566" s="45"/>
      <c r="AB1566" s="45"/>
      <c r="AC1566" s="45"/>
    </row>
    <row r="1567" ht="15.75" customHeight="1">
      <c r="A1567" s="45">
        <v>19356.42635461061</v>
      </c>
      <c r="B1567" s="45"/>
      <c r="C1567" s="45"/>
      <c r="D1567" s="46"/>
      <c r="E1567" s="46"/>
      <c r="F1567" s="46">
        <v>0.04</v>
      </c>
      <c r="G1567" s="45"/>
      <c r="H1567" s="45"/>
      <c r="I1567" s="45"/>
      <c r="J1567" s="45">
        <v>0.00649076310293538</v>
      </c>
      <c r="K1567" s="45"/>
      <c r="L1567" s="45"/>
      <c r="M1567" s="45"/>
      <c r="N1567" s="45">
        <v>0.01095970957618943</v>
      </c>
      <c r="O1567" s="45"/>
      <c r="P1567" s="45"/>
      <c r="Q1567" s="45"/>
      <c r="R1567" s="45">
        <v>1936.884651484894</v>
      </c>
      <c r="S1567" s="45"/>
      <c r="T1567" s="45"/>
      <c r="U1567" s="45"/>
      <c r="V1567" s="45"/>
      <c r="W1567" s="45"/>
      <c r="X1567" s="45"/>
      <c r="Y1567" s="45"/>
      <c r="Z1567" s="45"/>
      <c r="AA1567" s="45"/>
      <c r="AB1567" s="45"/>
      <c r="AC1567" s="45"/>
    </row>
    <row r="1568" ht="15.75" customHeight="1">
      <c r="A1568" s="45">
        <v>19312.019813375366</v>
      </c>
      <c r="B1568" s="45"/>
      <c r="C1568" s="45"/>
      <c r="D1568" s="46"/>
      <c r="E1568" s="46"/>
      <c r="F1568" s="46">
        <v>0.04</v>
      </c>
      <c r="G1568" s="45"/>
      <c r="H1568" s="45"/>
      <c r="I1568" s="45"/>
      <c r="J1568" s="45"/>
      <c r="K1568" s="45"/>
      <c r="L1568" s="45"/>
      <c r="M1568" s="45"/>
      <c r="N1568" s="45"/>
      <c r="O1568" s="45"/>
      <c r="P1568" s="45"/>
      <c r="Q1568" s="45"/>
      <c r="R1568" s="45">
        <v>2249.4798618559807</v>
      </c>
      <c r="S1568" s="45"/>
      <c r="T1568" s="45"/>
      <c r="U1568" s="45"/>
      <c r="V1568" s="45"/>
      <c r="W1568" s="45"/>
      <c r="X1568" s="45"/>
      <c r="Y1568" s="45"/>
      <c r="Z1568" s="45"/>
      <c r="AA1568" s="45"/>
      <c r="AB1568" s="45"/>
      <c r="AC1568" s="45"/>
    </row>
    <row r="1569" ht="15.75" customHeight="1">
      <c r="A1569" s="45">
        <v>19172.461500550242</v>
      </c>
      <c r="B1569" s="45"/>
      <c r="C1569" s="45"/>
      <c r="D1569" s="46"/>
      <c r="E1569" s="46"/>
      <c r="F1569" s="46">
        <v>0.047</v>
      </c>
      <c r="G1569" s="45"/>
      <c r="H1569" s="45"/>
      <c r="I1569" s="45"/>
      <c r="J1569" s="45">
        <v>0.005345146209445538</v>
      </c>
      <c r="K1569" s="45"/>
      <c r="L1569" s="45"/>
      <c r="M1569" s="45"/>
      <c r="N1569" s="45">
        <v>0.008030807541479489</v>
      </c>
      <c r="O1569" s="45"/>
      <c r="P1569" s="45"/>
      <c r="Q1569" s="45"/>
      <c r="R1569" s="45">
        <v>2418.7473193272135</v>
      </c>
      <c r="S1569" s="45"/>
      <c r="T1569" s="45"/>
      <c r="U1569" s="45"/>
      <c r="V1569" s="45"/>
      <c r="W1569" s="45"/>
      <c r="X1569" s="45"/>
      <c r="Y1569" s="45"/>
      <c r="Z1569" s="45"/>
      <c r="AA1569" s="45"/>
      <c r="AB1569" s="45"/>
      <c r="AC1569" s="45"/>
    </row>
    <row r="1570" ht="15.75" customHeight="1">
      <c r="A1570" s="45">
        <v>19010.665318582767</v>
      </c>
      <c r="B1570" s="45"/>
      <c r="C1570" s="45"/>
      <c r="D1570" s="46"/>
      <c r="E1570" s="46"/>
      <c r="F1570" s="46">
        <v>0.066</v>
      </c>
      <c r="G1570" s="45"/>
      <c r="H1570" s="45"/>
      <c r="I1570" s="45"/>
      <c r="J1570" s="45">
        <v>0.005613111317470466</v>
      </c>
      <c r="K1570" s="45"/>
      <c r="L1570" s="45"/>
      <c r="M1570" s="45"/>
      <c r="N1570" s="45">
        <v>0.009060228028267503</v>
      </c>
      <c r="O1570" s="45"/>
      <c r="P1570" s="45"/>
      <c r="Q1570" s="45"/>
      <c r="R1570" s="45">
        <v>2814.943579025782</v>
      </c>
      <c r="S1570" s="45"/>
      <c r="T1570" s="45"/>
      <c r="U1570" s="45"/>
      <c r="V1570" s="45"/>
      <c r="W1570" s="45"/>
      <c r="X1570" s="45"/>
      <c r="Y1570" s="45"/>
      <c r="Z1570" s="45"/>
      <c r="AA1570" s="45"/>
      <c r="AB1570" s="45"/>
      <c r="AC1570" s="45"/>
    </row>
    <row r="1571" ht="15.75" customHeight="1">
      <c r="A1571" s="45">
        <v>18809.089211847124</v>
      </c>
      <c r="B1571" s="45"/>
      <c r="C1571" s="45"/>
      <c r="D1571" s="46"/>
      <c r="E1571" s="46"/>
      <c r="F1571" s="46">
        <v>0.073</v>
      </c>
      <c r="G1571" s="45"/>
      <c r="H1571" s="45"/>
      <c r="I1571" s="45"/>
      <c r="J1571" s="45">
        <v>0.005777217959268589</v>
      </c>
      <c r="K1571" s="45"/>
      <c r="L1571" s="45"/>
      <c r="M1571" s="45"/>
      <c r="N1571" s="45">
        <v>0.009456165120175025</v>
      </c>
      <c r="O1571" s="45"/>
      <c r="P1571" s="45"/>
      <c r="Q1571" s="45"/>
      <c r="R1571" s="45">
        <v>3170.580502712547</v>
      </c>
      <c r="S1571" s="45"/>
      <c r="T1571" s="45"/>
      <c r="U1571" s="45"/>
      <c r="V1571" s="45"/>
      <c r="W1571" s="45"/>
      <c r="X1571" s="45"/>
      <c r="Y1571" s="45"/>
      <c r="Z1571" s="45"/>
      <c r="AA1571" s="45"/>
      <c r="AB1571" s="45"/>
      <c r="AC1571" s="45"/>
    </row>
    <row r="1572" ht="15.75" customHeight="1">
      <c r="A1572" s="45">
        <v>18798.058003705326</v>
      </c>
      <c r="B1572" s="45"/>
      <c r="C1572" s="45"/>
      <c r="D1572" s="46"/>
      <c r="E1572" s="46"/>
      <c r="F1572" s="46">
        <v>0.043</v>
      </c>
      <c r="G1572" s="45"/>
      <c r="H1572" s="45"/>
      <c r="I1572" s="45"/>
      <c r="J1572" s="45">
        <v>0.005544112463618768</v>
      </c>
      <c r="K1572" s="45"/>
      <c r="L1572" s="45"/>
      <c r="M1572" s="45"/>
      <c r="N1572" s="45">
        <v>0.00878865357032062</v>
      </c>
      <c r="O1572" s="45"/>
      <c r="P1572" s="45"/>
      <c r="Q1572" s="45"/>
      <c r="R1572" s="45">
        <v>2737.9892750178824</v>
      </c>
      <c r="S1572" s="45"/>
      <c r="T1572" s="45"/>
      <c r="U1572" s="45"/>
      <c r="V1572" s="45"/>
      <c r="W1572" s="45"/>
      <c r="X1572" s="45"/>
      <c r="Y1572" s="45"/>
      <c r="Z1572" s="45"/>
      <c r="AA1572" s="45"/>
      <c r="AB1572" s="45"/>
      <c r="AC1572" s="45"/>
    </row>
    <row r="1573" ht="15.75" customHeight="1">
      <c r="A1573" s="45">
        <v>18593.519546752756</v>
      </c>
      <c r="B1573" s="45"/>
      <c r="C1573" s="45"/>
      <c r="D1573" s="46"/>
      <c r="E1573" s="46"/>
      <c r="F1573" s="46"/>
      <c r="G1573" s="45"/>
      <c r="H1573" s="45"/>
      <c r="I1573" s="45"/>
      <c r="J1573" s="45"/>
      <c r="K1573" s="45"/>
      <c r="L1573" s="45"/>
      <c r="M1573" s="45"/>
      <c r="N1573" s="45"/>
      <c r="O1573" s="45"/>
      <c r="P1573" s="45"/>
      <c r="Q1573" s="45"/>
      <c r="R1573" s="45">
        <v>2998.0046027490503</v>
      </c>
      <c r="S1573" s="45"/>
      <c r="T1573" s="45"/>
      <c r="U1573" s="45"/>
      <c r="V1573" s="45"/>
      <c r="W1573" s="45"/>
      <c r="X1573" s="45"/>
      <c r="Y1573" s="45"/>
      <c r="Z1573" s="45"/>
      <c r="AA1573" s="45"/>
      <c r="AB1573" s="45"/>
      <c r="AC1573" s="45"/>
    </row>
    <row r="1574" ht="15.75" customHeight="1">
      <c r="A1574" s="45">
        <v>18442.59769420612</v>
      </c>
      <c r="B1574" s="45"/>
      <c r="C1574" s="45"/>
      <c r="D1574" s="46"/>
      <c r="E1574" s="46"/>
      <c r="F1574" s="46"/>
      <c r="G1574" s="45"/>
      <c r="H1574" s="45"/>
      <c r="I1574" s="45"/>
      <c r="J1574" s="45">
        <v>0.005455182706222865</v>
      </c>
      <c r="K1574" s="45"/>
      <c r="L1574" s="45"/>
      <c r="M1574" s="45"/>
      <c r="N1574" s="45">
        <v>0.008605742518606574</v>
      </c>
      <c r="O1574" s="45"/>
      <c r="P1574" s="45"/>
      <c r="Q1574" s="45"/>
      <c r="R1574" s="45">
        <v>3398.4859546206326</v>
      </c>
      <c r="S1574" s="45"/>
      <c r="T1574" s="45"/>
      <c r="U1574" s="45"/>
      <c r="V1574" s="45"/>
      <c r="W1574" s="45"/>
      <c r="X1574" s="45"/>
      <c r="Y1574" s="45"/>
      <c r="Z1574" s="45"/>
      <c r="AA1574" s="45"/>
      <c r="AB1574" s="45"/>
      <c r="AC1574" s="45"/>
    </row>
    <row r="1575" ht="15.75" customHeight="1">
      <c r="A1575" s="45">
        <v>18206.617087965045</v>
      </c>
      <c r="B1575" s="45"/>
      <c r="C1575" s="45"/>
      <c r="D1575" s="46"/>
      <c r="E1575" s="46"/>
      <c r="F1575" s="46"/>
      <c r="G1575" s="45"/>
      <c r="H1575" s="45"/>
      <c r="I1575" s="45"/>
      <c r="J1575" s="45">
        <v>0.005405719912811869</v>
      </c>
      <c r="K1575" s="45"/>
      <c r="L1575" s="45"/>
      <c r="M1575" s="45"/>
      <c r="N1575" s="45">
        <v>0.008818642271418589</v>
      </c>
      <c r="O1575" s="45"/>
      <c r="P1575" s="45"/>
      <c r="Q1575" s="45"/>
      <c r="R1575" s="45">
        <v>3498.8033450943126</v>
      </c>
      <c r="S1575" s="45"/>
      <c r="T1575" s="45"/>
      <c r="U1575" s="45"/>
      <c r="V1575" s="45"/>
      <c r="W1575" s="45"/>
      <c r="X1575" s="45"/>
      <c r="Y1575" s="45"/>
      <c r="Z1575" s="45"/>
      <c r="AA1575" s="45"/>
      <c r="AB1575" s="45"/>
      <c r="AC1575" s="45"/>
    </row>
    <row r="1576" ht="15.75" customHeight="1">
      <c r="A1576" s="45">
        <v>3241.098890396726</v>
      </c>
      <c r="B1576" s="45"/>
      <c r="C1576" s="45"/>
      <c r="D1576" s="46"/>
      <c r="E1576" s="46"/>
      <c r="F1576" s="46">
        <v>0.2</v>
      </c>
      <c r="G1576" s="45"/>
      <c r="H1576" s="45"/>
      <c r="I1576" s="45"/>
      <c r="J1576" s="45">
        <v>0.0025234307272223476</v>
      </c>
      <c r="K1576" s="45"/>
      <c r="L1576" s="45"/>
      <c r="M1576" s="45"/>
      <c r="N1576" s="45"/>
      <c r="O1576" s="45"/>
      <c r="P1576" s="45"/>
      <c r="Q1576" s="45"/>
      <c r="R1576" s="45">
        <v>89.31318474585171</v>
      </c>
      <c r="S1576" s="45"/>
      <c r="T1576" s="45"/>
      <c r="U1576" s="45"/>
      <c r="V1576" s="45"/>
      <c r="W1576" s="45"/>
      <c r="X1576" s="45"/>
      <c r="Y1576" s="45"/>
      <c r="Z1576" s="45"/>
      <c r="AA1576" s="45"/>
      <c r="AB1576" s="45"/>
      <c r="AC1576" s="45"/>
    </row>
    <row r="1577" ht="15.75" customHeight="1">
      <c r="A1577" s="45">
        <v>3241.9931397333553</v>
      </c>
      <c r="B1577" s="45"/>
      <c r="C1577" s="45"/>
      <c r="D1577" s="46"/>
      <c r="E1577" s="46"/>
      <c r="F1577" s="46">
        <v>0.184</v>
      </c>
      <c r="G1577" s="45"/>
      <c r="H1577" s="45"/>
      <c r="I1577" s="45"/>
      <c r="J1577" s="45">
        <v>0.0026488391206919795</v>
      </c>
      <c r="K1577" s="45"/>
      <c r="L1577" s="45"/>
      <c r="M1577" s="45"/>
      <c r="N1577" s="45"/>
      <c r="O1577" s="45"/>
      <c r="P1577" s="45"/>
      <c r="Q1577" s="45"/>
      <c r="R1577" s="45">
        <v>93.99165594630172</v>
      </c>
      <c r="S1577" s="45"/>
      <c r="T1577" s="45"/>
      <c r="U1577" s="45"/>
      <c r="V1577" s="45"/>
      <c r="W1577" s="45"/>
      <c r="X1577" s="45"/>
      <c r="Y1577" s="45"/>
      <c r="Z1577" s="45"/>
      <c r="AA1577" s="45"/>
      <c r="AB1577" s="45"/>
      <c r="AC1577" s="45"/>
    </row>
    <row r="1578" ht="15.75" customHeight="1">
      <c r="A1578" s="45">
        <v>3243.4951443308255</v>
      </c>
      <c r="B1578" s="45"/>
      <c r="C1578" s="45"/>
      <c r="D1578" s="46"/>
      <c r="E1578" s="46"/>
      <c r="F1578" s="46">
        <v>0.12</v>
      </c>
      <c r="G1578" s="45"/>
      <c r="H1578" s="45"/>
      <c r="I1578" s="45"/>
      <c r="J1578" s="45">
        <v>0.002655977850485546</v>
      </c>
      <c r="K1578" s="45"/>
      <c r="L1578" s="45"/>
      <c r="M1578" s="45"/>
      <c r="N1578" s="45">
        <v>0.008298482326770417</v>
      </c>
      <c r="O1578" s="45"/>
      <c r="P1578" s="45"/>
      <c r="Q1578" s="45"/>
      <c r="R1578" s="45">
        <v>89.98083303627452</v>
      </c>
      <c r="S1578" s="45"/>
      <c r="T1578" s="45"/>
      <c r="U1578" s="45"/>
      <c r="V1578" s="45"/>
      <c r="W1578" s="45"/>
      <c r="X1578" s="45"/>
      <c r="Y1578" s="45"/>
      <c r="Z1578" s="45"/>
      <c r="AA1578" s="45"/>
      <c r="AB1578" s="45"/>
      <c r="AC1578" s="45"/>
    </row>
    <row r="1579" ht="15.75" customHeight="1">
      <c r="A1579" s="45">
        <v>3271.8598848252973</v>
      </c>
      <c r="B1579" s="45"/>
      <c r="C1579" s="45"/>
      <c r="D1579" s="46"/>
      <c r="E1579" s="46"/>
      <c r="F1579" s="46">
        <v>0.073</v>
      </c>
      <c r="G1579" s="45"/>
      <c r="H1579" s="45"/>
      <c r="I1579" s="45"/>
      <c r="J1579" s="45">
        <v>0.0024604909831467806</v>
      </c>
      <c r="K1579" s="45"/>
      <c r="L1579" s="45"/>
      <c r="M1579" s="45"/>
      <c r="N1579" s="45">
        <v>0.007820713595258369</v>
      </c>
      <c r="O1579" s="45"/>
      <c r="P1579" s="45"/>
      <c r="Q1579" s="45"/>
      <c r="R1579" s="45">
        <v>86.0106526522874</v>
      </c>
      <c r="S1579" s="45"/>
      <c r="T1579" s="45"/>
      <c r="U1579" s="45"/>
      <c r="V1579" s="45"/>
      <c r="W1579" s="45"/>
      <c r="X1579" s="45"/>
      <c r="Y1579" s="45"/>
      <c r="Z1579" s="45"/>
      <c r="AA1579" s="45"/>
      <c r="AB1579" s="45"/>
      <c r="AC1579" s="45"/>
    </row>
    <row r="1580" ht="15.75" customHeight="1">
      <c r="A1580" s="45">
        <v>3273.774899742608</v>
      </c>
      <c r="B1580" s="45"/>
      <c r="C1580" s="45"/>
      <c r="D1580" s="46"/>
      <c r="E1580" s="46"/>
      <c r="F1580" s="46">
        <v>0.076</v>
      </c>
      <c r="G1580" s="45"/>
      <c r="H1580" s="45"/>
      <c r="I1580" s="45"/>
      <c r="J1580" s="45">
        <v>0.002563810979884827</v>
      </c>
      <c r="K1580" s="45"/>
      <c r="L1580" s="45"/>
      <c r="M1580" s="45"/>
      <c r="N1580" s="45">
        <v>0.008279376721449055</v>
      </c>
      <c r="O1580" s="45"/>
      <c r="P1580" s="45"/>
      <c r="Q1580" s="45"/>
      <c r="R1580" s="45">
        <v>133.36049431591488</v>
      </c>
      <c r="S1580" s="45"/>
      <c r="T1580" s="45"/>
      <c r="U1580" s="45"/>
      <c r="V1580" s="45"/>
      <c r="W1580" s="45"/>
      <c r="X1580" s="45"/>
      <c r="Y1580" s="45"/>
      <c r="Z1580" s="45"/>
      <c r="AA1580" s="45"/>
      <c r="AB1580" s="45"/>
      <c r="AC1580" s="45"/>
    </row>
    <row r="1581" ht="15.75" customHeight="1">
      <c r="A1581" s="45">
        <v>3275.21400575835</v>
      </c>
      <c r="B1581" s="45"/>
      <c r="C1581" s="45"/>
      <c r="D1581" s="46"/>
      <c r="E1581" s="46"/>
      <c r="F1581" s="46">
        <v>0.068</v>
      </c>
      <c r="G1581" s="45"/>
      <c r="H1581" s="45"/>
      <c r="I1581" s="45"/>
      <c r="J1581" s="45"/>
      <c r="K1581" s="45"/>
      <c r="L1581" s="45"/>
      <c r="M1581" s="45"/>
      <c r="N1581" s="45"/>
      <c r="O1581" s="45"/>
      <c r="P1581" s="45"/>
      <c r="Q1581" s="45"/>
      <c r="R1581" s="45">
        <v>154.43289079951774</v>
      </c>
      <c r="S1581" s="45"/>
      <c r="T1581" s="45"/>
      <c r="U1581" s="45"/>
      <c r="V1581" s="45"/>
      <c r="W1581" s="45"/>
      <c r="X1581" s="45"/>
      <c r="Y1581" s="45"/>
      <c r="Z1581" s="45"/>
      <c r="AA1581" s="45"/>
      <c r="AB1581" s="45"/>
      <c r="AC1581" s="45"/>
    </row>
    <row r="1582" ht="15.75" customHeight="1">
      <c r="A1582" s="45">
        <v>3277.2901854571323</v>
      </c>
      <c r="B1582" s="45"/>
      <c r="C1582" s="45"/>
      <c r="D1582" s="46"/>
      <c r="E1582" s="46"/>
      <c r="F1582" s="46">
        <v>0.055</v>
      </c>
      <c r="G1582" s="45"/>
      <c r="H1582" s="45"/>
      <c r="I1582" s="45"/>
      <c r="J1582" s="45">
        <v>0.002352648641692999</v>
      </c>
      <c r="K1582" s="45"/>
      <c r="L1582" s="45"/>
      <c r="M1582" s="45"/>
      <c r="N1582" s="45">
        <v>0.00793906505518026</v>
      </c>
      <c r="O1582" s="45"/>
      <c r="P1582" s="45"/>
      <c r="Q1582" s="45"/>
      <c r="R1582" s="45">
        <v>200.67503263591112</v>
      </c>
      <c r="S1582" s="45"/>
      <c r="T1582" s="45"/>
      <c r="U1582" s="45"/>
      <c r="V1582" s="45"/>
      <c r="W1582" s="45"/>
      <c r="X1582" s="45"/>
      <c r="Y1582" s="45"/>
      <c r="Z1582" s="45"/>
      <c r="AA1582" s="45"/>
      <c r="AB1582" s="45"/>
      <c r="AC1582" s="45"/>
    </row>
    <row r="1583" ht="15.75" customHeight="1">
      <c r="A1583" s="45">
        <v>3279.0704019038544</v>
      </c>
      <c r="B1583" s="45"/>
      <c r="C1583" s="45"/>
      <c r="D1583" s="46"/>
      <c r="E1583" s="46"/>
      <c r="F1583" s="46"/>
      <c r="G1583" s="45"/>
      <c r="H1583" s="45"/>
      <c r="I1583" s="45"/>
      <c r="J1583" s="45">
        <v>0.0023968955335388568</v>
      </c>
      <c r="K1583" s="45"/>
      <c r="L1583" s="45"/>
      <c r="M1583" s="45"/>
      <c r="N1583" s="45">
        <v>0.008000616989886822</v>
      </c>
      <c r="O1583" s="45"/>
      <c r="P1583" s="45"/>
      <c r="Q1583" s="45"/>
      <c r="R1583" s="45">
        <v>218.83204234145563</v>
      </c>
      <c r="S1583" s="45"/>
      <c r="T1583" s="45"/>
      <c r="U1583" s="45"/>
      <c r="V1583" s="45"/>
      <c r="W1583" s="45"/>
      <c r="X1583" s="45"/>
      <c r="Y1583" s="45"/>
      <c r="Z1583" s="45"/>
      <c r="AA1583" s="45"/>
      <c r="AB1583" s="45"/>
      <c r="AC1583" s="45"/>
    </row>
    <row r="1584" ht="15.75" customHeight="1">
      <c r="A1584" s="45">
        <v>3331.0812251632815</v>
      </c>
      <c r="B1584" s="45"/>
      <c r="C1584" s="45"/>
      <c r="D1584" s="46"/>
      <c r="E1584" s="46"/>
      <c r="F1584" s="46"/>
      <c r="G1584" s="45"/>
      <c r="H1584" s="45"/>
      <c r="I1584" s="45"/>
      <c r="J1584" s="45">
        <v>0.0025395953428756658</v>
      </c>
      <c r="K1584" s="45"/>
      <c r="L1584" s="45"/>
      <c r="M1584" s="45"/>
      <c r="N1584" s="45">
        <v>0.008278838461943801</v>
      </c>
      <c r="O1584" s="45"/>
      <c r="P1584" s="45"/>
      <c r="Q1584" s="45"/>
      <c r="R1584" s="45">
        <v>280.3616316202387</v>
      </c>
      <c r="S1584" s="45"/>
      <c r="T1584" s="45"/>
      <c r="U1584" s="45"/>
      <c r="V1584" s="45"/>
      <c r="W1584" s="45"/>
      <c r="X1584" s="45"/>
      <c r="Y1584" s="45"/>
      <c r="Z1584" s="45"/>
      <c r="AA1584" s="45"/>
      <c r="AB1584" s="45"/>
      <c r="AC1584" s="45"/>
    </row>
    <row r="1585" ht="15.75" customHeight="1">
      <c r="A1585" s="45">
        <v>3328.8247416497807</v>
      </c>
      <c r="B1585" s="45"/>
      <c r="C1585" s="45"/>
      <c r="D1585" s="46"/>
      <c r="E1585" s="46"/>
      <c r="F1585" s="46"/>
      <c r="G1585" s="45"/>
      <c r="H1585" s="45"/>
      <c r="I1585" s="45"/>
      <c r="J1585" s="45"/>
      <c r="K1585" s="45"/>
      <c r="L1585" s="45"/>
      <c r="M1585" s="45"/>
      <c r="N1585" s="45"/>
      <c r="O1585" s="45"/>
      <c r="P1585" s="45"/>
      <c r="Q1585" s="45"/>
      <c r="R1585" s="45">
        <v>206.75409104042103</v>
      </c>
      <c r="S1585" s="45"/>
      <c r="T1585" s="45"/>
      <c r="U1585" s="45"/>
      <c r="V1585" s="45"/>
      <c r="W1585" s="45"/>
      <c r="X1585" s="45"/>
      <c r="Y1585" s="45"/>
      <c r="Z1585" s="45"/>
      <c r="AA1585" s="45"/>
      <c r="AB1585" s="45"/>
      <c r="AC1585" s="45"/>
    </row>
    <row r="1586" ht="15.75" customHeight="1">
      <c r="A1586" s="45">
        <v>3326.0280313976</v>
      </c>
      <c r="B1586" s="45"/>
      <c r="C1586" s="45"/>
      <c r="D1586" s="46"/>
      <c r="E1586" s="46"/>
      <c r="F1586" s="46"/>
      <c r="G1586" s="45"/>
      <c r="H1586" s="45"/>
      <c r="I1586" s="45"/>
      <c r="J1586" s="45">
        <v>0.002419279460286741</v>
      </c>
      <c r="K1586" s="45"/>
      <c r="L1586" s="45"/>
      <c r="M1586" s="45"/>
      <c r="N1586" s="45">
        <v>0.007950987860442902</v>
      </c>
      <c r="O1586" s="45"/>
      <c r="P1586" s="45"/>
      <c r="Q1586" s="45"/>
      <c r="R1586" s="45">
        <v>238.32169358833195</v>
      </c>
      <c r="S1586" s="45"/>
      <c r="T1586" s="45"/>
      <c r="U1586" s="45"/>
      <c r="V1586" s="45"/>
      <c r="W1586" s="45"/>
      <c r="X1586" s="45"/>
      <c r="Y1586" s="45"/>
      <c r="Z1586" s="45"/>
      <c r="AA1586" s="45"/>
      <c r="AB1586" s="45"/>
      <c r="AC1586" s="45"/>
    </row>
    <row r="1587" ht="15.75" customHeight="1">
      <c r="A1587" s="45">
        <v>3295.777302199708</v>
      </c>
      <c r="B1587" s="45"/>
      <c r="C1587" s="45"/>
      <c r="D1587" s="46"/>
      <c r="E1587" s="46"/>
      <c r="F1587" s="46"/>
      <c r="G1587" s="45"/>
      <c r="H1587" s="45"/>
      <c r="I1587" s="45"/>
      <c r="J1587" s="45">
        <v>0.002364266071786649</v>
      </c>
      <c r="K1587" s="45"/>
      <c r="L1587" s="45"/>
      <c r="M1587" s="45"/>
      <c r="N1587" s="45">
        <v>0.007911318781412553</v>
      </c>
      <c r="O1587" s="45"/>
      <c r="P1587" s="45"/>
      <c r="Q1587" s="45"/>
      <c r="R1587" s="45">
        <v>230.49680313494338</v>
      </c>
      <c r="S1587" s="45"/>
      <c r="T1587" s="45"/>
      <c r="U1587" s="45"/>
      <c r="V1587" s="45"/>
      <c r="W1587" s="45"/>
      <c r="X1587" s="45"/>
      <c r="Y1587" s="45"/>
      <c r="Z1587" s="45"/>
      <c r="AA1587" s="45"/>
      <c r="AB1587" s="45"/>
      <c r="AC1587" s="45"/>
    </row>
    <row r="1588" ht="15.75" customHeight="1">
      <c r="A1588" s="45">
        <v>3321.5803882268347</v>
      </c>
      <c r="B1588" s="45"/>
      <c r="C1588" s="45"/>
      <c r="D1588" s="46"/>
      <c r="E1588" s="46"/>
      <c r="F1588" s="46"/>
      <c r="G1588" s="45"/>
      <c r="H1588" s="45"/>
      <c r="I1588" s="45"/>
      <c r="J1588" s="45">
        <v>0.0025233890510278564</v>
      </c>
      <c r="K1588" s="45"/>
      <c r="L1588" s="45"/>
      <c r="M1588" s="45"/>
      <c r="N1588" s="45">
        <v>0.008304054769954218</v>
      </c>
      <c r="O1588" s="45"/>
      <c r="P1588" s="45"/>
      <c r="Q1588" s="45"/>
      <c r="R1588" s="45">
        <v>234.53471522495417</v>
      </c>
      <c r="S1588" s="45"/>
      <c r="T1588" s="45"/>
      <c r="U1588" s="45"/>
      <c r="V1588" s="45"/>
      <c r="W1588" s="45"/>
      <c r="X1588" s="45"/>
      <c r="Y1588" s="45"/>
      <c r="Z1588" s="45"/>
      <c r="AA1588" s="45"/>
      <c r="AB1588" s="45"/>
      <c r="AC1588" s="45"/>
    </row>
    <row r="1589" ht="15.75" customHeight="1">
      <c r="A1589" s="45">
        <v>12633.750111031228</v>
      </c>
      <c r="B1589" s="45"/>
      <c r="C1589" s="45"/>
      <c r="D1589" s="46"/>
      <c r="E1589" s="46"/>
      <c r="F1589" s="46"/>
      <c r="G1589" s="45"/>
      <c r="H1589" s="45"/>
      <c r="I1589" s="45"/>
      <c r="J1589" s="45">
        <v>0.00213306293220788</v>
      </c>
      <c r="K1589" s="45"/>
      <c r="L1589" s="45"/>
      <c r="M1589" s="45"/>
      <c r="N1589" s="45"/>
      <c r="O1589" s="45"/>
      <c r="P1589" s="45"/>
      <c r="Q1589" s="45"/>
      <c r="R1589" s="45">
        <v>267.64113696753844</v>
      </c>
      <c r="S1589" s="45"/>
      <c r="T1589" s="45"/>
      <c r="U1589" s="45"/>
      <c r="V1589" s="45"/>
      <c r="W1589" s="45"/>
      <c r="X1589" s="45"/>
      <c r="Y1589" s="45"/>
      <c r="Z1589" s="45"/>
      <c r="AA1589" s="45"/>
      <c r="AB1589" s="45"/>
      <c r="AC1589" s="45"/>
    </row>
    <row r="1590" ht="15.75" customHeight="1">
      <c r="A1590" s="45">
        <v>12544.966467304634</v>
      </c>
      <c r="B1590" s="45"/>
      <c r="C1590" s="45"/>
      <c r="D1590" s="46"/>
      <c r="E1590" s="46"/>
      <c r="F1590" s="46"/>
      <c r="G1590" s="45"/>
      <c r="H1590" s="45"/>
      <c r="I1590" s="45"/>
      <c r="J1590" s="45">
        <v>0.002227600045625078</v>
      </c>
      <c r="K1590" s="45"/>
      <c r="L1590" s="45"/>
      <c r="M1590" s="45"/>
      <c r="N1590" s="45"/>
      <c r="O1590" s="45"/>
      <c r="P1590" s="45"/>
      <c r="Q1590" s="45"/>
      <c r="R1590" s="45">
        <v>251.4783277984298</v>
      </c>
      <c r="S1590" s="45"/>
      <c r="T1590" s="45"/>
      <c r="U1590" s="45"/>
      <c r="V1590" s="45"/>
      <c r="W1590" s="45"/>
      <c r="X1590" s="45"/>
      <c r="Y1590" s="45"/>
      <c r="Z1590" s="45"/>
      <c r="AA1590" s="45"/>
      <c r="AB1590" s="45"/>
      <c r="AC1590" s="45"/>
    </row>
    <row r="1591" ht="15.75" customHeight="1">
      <c r="A1591" s="45">
        <v>12476.449501906545</v>
      </c>
      <c r="B1591" s="45"/>
      <c r="C1591" s="45"/>
      <c r="D1591" s="46"/>
      <c r="E1591" s="46"/>
      <c r="F1591" s="46"/>
      <c r="G1591" s="45"/>
      <c r="H1591" s="45"/>
      <c r="I1591" s="45"/>
      <c r="J1591" s="45">
        <v>0.002259293059418323</v>
      </c>
      <c r="K1591" s="45"/>
      <c r="L1591" s="45"/>
      <c r="M1591" s="45"/>
      <c r="N1591" s="45">
        <v>0.005025225941302528</v>
      </c>
      <c r="O1591" s="45"/>
      <c r="P1591" s="45"/>
      <c r="Q1591" s="45"/>
      <c r="R1591" s="45">
        <v>252.50414338089323</v>
      </c>
      <c r="S1591" s="45"/>
      <c r="T1591" s="45"/>
      <c r="U1591" s="45"/>
      <c r="V1591" s="45"/>
      <c r="W1591" s="45"/>
      <c r="X1591" s="45"/>
      <c r="Y1591" s="45"/>
      <c r="Z1591" s="45"/>
      <c r="AA1591" s="45"/>
      <c r="AB1591" s="45"/>
      <c r="AC1591" s="45"/>
    </row>
    <row r="1592" ht="15.75" customHeight="1">
      <c r="A1592" s="45">
        <v>12429.699294021764</v>
      </c>
      <c r="B1592" s="45"/>
      <c r="C1592" s="45"/>
      <c r="D1592" s="46"/>
      <c r="E1592" s="46"/>
      <c r="F1592" s="46"/>
      <c r="G1592" s="45"/>
      <c r="H1592" s="45"/>
      <c r="I1592" s="45"/>
      <c r="J1592" s="45">
        <v>0.0023092469026862587</v>
      </c>
      <c r="K1592" s="45"/>
      <c r="L1592" s="45"/>
      <c r="M1592" s="45"/>
      <c r="N1592" s="45">
        <v>0.005489242047454488</v>
      </c>
      <c r="O1592" s="45"/>
      <c r="P1592" s="45"/>
      <c r="Q1592" s="45"/>
      <c r="R1592" s="45">
        <v>285.1181791905608</v>
      </c>
      <c r="S1592" s="45"/>
      <c r="T1592" s="45"/>
      <c r="U1592" s="45"/>
      <c r="V1592" s="45"/>
      <c r="W1592" s="45"/>
      <c r="X1592" s="45"/>
      <c r="Y1592" s="45"/>
      <c r="Z1592" s="45"/>
      <c r="AA1592" s="45"/>
      <c r="AB1592" s="45"/>
      <c r="AC1592" s="45"/>
    </row>
    <row r="1593" ht="15.75" customHeight="1">
      <c r="A1593" s="45">
        <v>12590.781201696589</v>
      </c>
      <c r="B1593" s="45"/>
      <c r="C1593" s="45"/>
      <c r="D1593" s="46"/>
      <c r="E1593" s="46"/>
      <c r="F1593" s="46"/>
      <c r="G1593" s="45"/>
      <c r="H1593" s="45"/>
      <c r="I1593" s="45"/>
      <c r="J1593" s="45">
        <v>0.0023302483693746034</v>
      </c>
      <c r="K1593" s="45"/>
      <c r="L1593" s="45"/>
      <c r="M1593" s="45"/>
      <c r="N1593" s="45">
        <v>0.005566365292328847</v>
      </c>
      <c r="O1593" s="45"/>
      <c r="P1593" s="45"/>
      <c r="Q1593" s="45"/>
      <c r="R1593" s="45">
        <v>321.3510747614834</v>
      </c>
      <c r="S1593" s="45"/>
      <c r="T1593" s="45"/>
      <c r="U1593" s="45"/>
      <c r="V1593" s="45"/>
      <c r="W1593" s="45"/>
      <c r="X1593" s="45"/>
      <c r="Y1593" s="45"/>
      <c r="Z1593" s="45"/>
      <c r="AA1593" s="45"/>
      <c r="AB1593" s="45"/>
      <c r="AC1593" s="45"/>
    </row>
    <row r="1594" ht="15.75" customHeight="1">
      <c r="A1594" s="45">
        <v>12567.442896681338</v>
      </c>
      <c r="B1594" s="45"/>
      <c r="C1594" s="45"/>
      <c r="D1594" s="46"/>
      <c r="E1594" s="46"/>
      <c r="F1594" s="46"/>
      <c r="G1594" s="45"/>
      <c r="H1594" s="45"/>
      <c r="I1594" s="45"/>
      <c r="J1594" s="45"/>
      <c r="K1594" s="45"/>
      <c r="L1594" s="45"/>
      <c r="M1594" s="45"/>
      <c r="N1594" s="45"/>
      <c r="O1594" s="45"/>
      <c r="P1594" s="45"/>
      <c r="Q1594" s="45"/>
      <c r="R1594" s="45">
        <v>356.3631724415019</v>
      </c>
      <c r="S1594" s="45"/>
      <c r="T1594" s="45"/>
      <c r="U1594" s="45"/>
      <c r="V1594" s="45"/>
      <c r="W1594" s="45"/>
      <c r="X1594" s="45"/>
      <c r="Y1594" s="45"/>
      <c r="Z1594" s="45"/>
      <c r="AA1594" s="45"/>
      <c r="AB1594" s="45"/>
      <c r="AC1594" s="45"/>
    </row>
    <row r="1595" ht="15.75" customHeight="1">
      <c r="A1595" s="45">
        <v>12639.836507041055</v>
      </c>
      <c r="B1595" s="45"/>
      <c r="C1595" s="45"/>
      <c r="D1595" s="46"/>
      <c r="E1595" s="46"/>
      <c r="F1595" s="46"/>
      <c r="G1595" s="45"/>
      <c r="H1595" s="45"/>
      <c r="I1595" s="45"/>
      <c r="J1595" s="45">
        <v>0.00235832739039266</v>
      </c>
      <c r="K1595" s="45"/>
      <c r="L1595" s="45"/>
      <c r="M1595" s="45"/>
      <c r="N1595" s="45">
        <v>0.005974270995053548</v>
      </c>
      <c r="O1595" s="45"/>
      <c r="P1595" s="45"/>
      <c r="Q1595" s="45"/>
      <c r="R1595" s="45">
        <v>393.64062264784997</v>
      </c>
      <c r="S1595" s="45"/>
      <c r="T1595" s="45"/>
      <c r="U1595" s="45"/>
      <c r="V1595" s="45"/>
      <c r="W1595" s="45"/>
      <c r="X1595" s="45"/>
      <c r="Y1595" s="45"/>
      <c r="Z1595" s="45"/>
      <c r="AA1595" s="45"/>
      <c r="AB1595" s="45"/>
      <c r="AC1595" s="45"/>
    </row>
    <row r="1596" ht="15.75" customHeight="1">
      <c r="A1596" s="45">
        <v>12615.048291922461</v>
      </c>
      <c r="B1596" s="45"/>
      <c r="C1596" s="45"/>
      <c r="D1596" s="46"/>
      <c r="E1596" s="46"/>
      <c r="F1596" s="46"/>
      <c r="G1596" s="45"/>
      <c r="H1596" s="45"/>
      <c r="I1596" s="45"/>
      <c r="J1596" s="45">
        <v>0.0024500700182605193</v>
      </c>
      <c r="K1596" s="45"/>
      <c r="L1596" s="45"/>
      <c r="M1596" s="45"/>
      <c r="N1596" s="45">
        <v>0.0059921479386631695</v>
      </c>
      <c r="O1596" s="45"/>
      <c r="P1596" s="45"/>
      <c r="Q1596" s="45"/>
      <c r="R1596" s="45">
        <v>461.3503375331643</v>
      </c>
      <c r="S1596" s="45"/>
      <c r="T1596" s="45"/>
      <c r="U1596" s="45"/>
      <c r="V1596" s="45"/>
      <c r="W1596" s="45"/>
      <c r="X1596" s="45"/>
      <c r="Y1596" s="45"/>
      <c r="Z1596" s="45"/>
      <c r="AA1596" s="45"/>
      <c r="AB1596" s="45"/>
      <c r="AC1596" s="45"/>
    </row>
    <row r="1597" ht="15.75" customHeight="1">
      <c r="A1597" s="45">
        <v>12691.584920389192</v>
      </c>
      <c r="B1597" s="45"/>
      <c r="C1597" s="45"/>
      <c r="D1597" s="46"/>
      <c r="E1597" s="46"/>
      <c r="F1597" s="46"/>
      <c r="G1597" s="45"/>
      <c r="H1597" s="45"/>
      <c r="I1597" s="45"/>
      <c r="J1597" s="45">
        <v>0.0023964364302663235</v>
      </c>
      <c r="K1597" s="45"/>
      <c r="L1597" s="45"/>
      <c r="M1597" s="45"/>
      <c r="N1597" s="45">
        <v>0.005764726240145434</v>
      </c>
      <c r="O1597" s="45"/>
      <c r="P1597" s="45"/>
      <c r="Q1597" s="45"/>
      <c r="R1597" s="45">
        <v>500.37047115235896</v>
      </c>
      <c r="S1597" s="45"/>
      <c r="T1597" s="45"/>
      <c r="U1597" s="45"/>
      <c r="V1597" s="45"/>
      <c r="W1597" s="45"/>
      <c r="X1597" s="45"/>
      <c r="Y1597" s="45"/>
      <c r="Z1597" s="45"/>
      <c r="AA1597" s="45"/>
      <c r="AB1597" s="45"/>
      <c r="AC1597" s="45"/>
    </row>
    <row r="1598" ht="15.75" customHeight="1">
      <c r="A1598" s="45">
        <v>12774.114760943798</v>
      </c>
      <c r="B1598" s="45"/>
      <c r="C1598" s="45"/>
      <c r="D1598" s="46"/>
      <c r="E1598" s="46"/>
      <c r="F1598" s="46"/>
      <c r="G1598" s="45"/>
      <c r="H1598" s="45"/>
      <c r="I1598" s="45"/>
      <c r="J1598" s="45"/>
      <c r="K1598" s="45"/>
      <c r="L1598" s="45"/>
      <c r="M1598" s="45"/>
      <c r="N1598" s="45"/>
      <c r="O1598" s="45"/>
      <c r="P1598" s="45"/>
      <c r="Q1598" s="45"/>
      <c r="R1598" s="45">
        <v>435.64462488433514</v>
      </c>
      <c r="S1598" s="45"/>
      <c r="T1598" s="45"/>
      <c r="U1598" s="45"/>
      <c r="V1598" s="45"/>
      <c r="W1598" s="45"/>
      <c r="X1598" s="45"/>
      <c r="Y1598" s="45"/>
      <c r="Z1598" s="45"/>
      <c r="AA1598" s="45"/>
      <c r="AB1598" s="45"/>
      <c r="AC1598" s="45"/>
    </row>
    <row r="1599" ht="15.75" customHeight="1">
      <c r="A1599" s="45">
        <v>12768.251506180779</v>
      </c>
      <c r="B1599" s="45"/>
      <c r="C1599" s="45"/>
      <c r="D1599" s="46"/>
      <c r="E1599" s="46"/>
      <c r="F1599" s="46"/>
      <c r="G1599" s="45"/>
      <c r="H1599" s="45"/>
      <c r="I1599" s="45"/>
      <c r="J1599" s="45">
        <v>0.0025032393526969385</v>
      </c>
      <c r="K1599" s="45"/>
      <c r="L1599" s="45"/>
      <c r="M1599" s="45"/>
      <c r="N1599" s="45">
        <v>0.006176901760127115</v>
      </c>
      <c r="O1599" s="45"/>
      <c r="P1599" s="45"/>
      <c r="Q1599" s="45"/>
      <c r="R1599" s="45">
        <v>443.67309492958543</v>
      </c>
      <c r="S1599" s="45"/>
      <c r="T1599" s="45"/>
      <c r="U1599" s="45"/>
      <c r="V1599" s="45"/>
      <c r="W1599" s="45"/>
      <c r="X1599" s="45"/>
      <c r="Y1599" s="45"/>
      <c r="Z1599" s="45"/>
      <c r="AA1599" s="45"/>
      <c r="AB1599" s="45"/>
      <c r="AC1599" s="45"/>
    </row>
    <row r="1600" ht="15.75" customHeight="1">
      <c r="A1600" s="45">
        <v>12787.045491571917</v>
      </c>
      <c r="B1600" s="45"/>
      <c r="C1600" s="45"/>
      <c r="D1600" s="46"/>
      <c r="E1600" s="46"/>
      <c r="F1600" s="46"/>
      <c r="G1600" s="45"/>
      <c r="H1600" s="45"/>
      <c r="I1600" s="45"/>
      <c r="J1600" s="45">
        <v>0.0023801901196867457</v>
      </c>
      <c r="K1600" s="45"/>
      <c r="L1600" s="45"/>
      <c r="M1600" s="45"/>
      <c r="N1600" s="45">
        <v>0.005803992589196746</v>
      </c>
      <c r="O1600" s="45"/>
      <c r="P1600" s="45"/>
      <c r="Q1600" s="45"/>
      <c r="R1600" s="45">
        <v>468.668896979984</v>
      </c>
      <c r="S1600" s="45"/>
      <c r="T1600" s="45"/>
      <c r="U1600" s="45"/>
      <c r="V1600" s="45"/>
      <c r="W1600" s="45"/>
      <c r="X1600" s="45"/>
      <c r="Y1600" s="45"/>
      <c r="Z1600" s="45"/>
      <c r="AA1600" s="45"/>
      <c r="AB1600" s="45"/>
      <c r="AC1600" s="45"/>
    </row>
    <row r="1601" ht="15.75" customHeight="1">
      <c r="A1601" s="45">
        <v>12838.992190469016</v>
      </c>
      <c r="B1601" s="45"/>
      <c r="C1601" s="45"/>
      <c r="D1601" s="46"/>
      <c r="E1601" s="46"/>
      <c r="F1601" s="46"/>
      <c r="G1601" s="45"/>
      <c r="H1601" s="45"/>
      <c r="I1601" s="45"/>
      <c r="J1601" s="45">
        <v>0.002348869845334843</v>
      </c>
      <c r="K1601" s="45"/>
      <c r="L1601" s="45"/>
      <c r="M1601" s="45"/>
      <c r="N1601" s="45">
        <v>0.005621386299216612</v>
      </c>
      <c r="O1601" s="45"/>
      <c r="P1601" s="45"/>
      <c r="Q1601" s="45"/>
      <c r="R1601" s="45">
        <v>427.015369890414</v>
      </c>
      <c r="S1601" s="45"/>
      <c r="T1601" s="45"/>
      <c r="U1601" s="45"/>
      <c r="V1601" s="45"/>
      <c r="W1601" s="45"/>
      <c r="X1601" s="45"/>
      <c r="Y1601" s="45"/>
      <c r="Z1601" s="45"/>
      <c r="AA1601" s="45"/>
      <c r="AB1601" s="45"/>
      <c r="AC1601" s="45"/>
    </row>
    <row r="1602" ht="15.75" customHeight="1">
      <c r="A1602" s="45">
        <v>6950.951369139139</v>
      </c>
      <c r="B1602" s="45"/>
      <c r="C1602" s="45"/>
      <c r="D1602" s="46"/>
      <c r="E1602" s="46"/>
      <c r="F1602" s="46">
        <v>0.539</v>
      </c>
      <c r="G1602" s="45"/>
      <c r="H1602" s="45"/>
      <c r="I1602" s="45"/>
      <c r="J1602" s="45"/>
      <c r="K1602" s="45"/>
      <c r="L1602" s="45"/>
      <c r="M1602" s="45"/>
      <c r="N1602" s="45"/>
      <c r="O1602" s="45"/>
      <c r="P1602" s="45"/>
      <c r="Q1602" s="45"/>
      <c r="R1602" s="45">
        <v>19.917149115417917</v>
      </c>
      <c r="S1602" s="45"/>
      <c r="T1602" s="45"/>
      <c r="U1602" s="45"/>
      <c r="V1602" s="45"/>
      <c r="W1602" s="45"/>
      <c r="X1602" s="45"/>
      <c r="Y1602" s="45"/>
      <c r="Z1602" s="45"/>
      <c r="AA1602" s="45"/>
      <c r="AB1602" s="45"/>
      <c r="AC1602" s="45"/>
    </row>
    <row r="1603" ht="15.75" customHeight="1">
      <c r="A1603" s="45">
        <v>7093.810447059163</v>
      </c>
      <c r="B1603" s="45"/>
      <c r="C1603" s="45"/>
      <c r="D1603" s="46"/>
      <c r="E1603" s="46"/>
      <c r="F1603" s="46">
        <v>0.454</v>
      </c>
      <c r="G1603" s="45"/>
      <c r="H1603" s="45"/>
      <c r="I1603" s="45"/>
      <c r="J1603" s="45">
        <v>0.001618925021134585</v>
      </c>
      <c r="K1603" s="45"/>
      <c r="L1603" s="45"/>
      <c r="M1603" s="45"/>
      <c r="N1603" s="45"/>
      <c r="O1603" s="45"/>
      <c r="P1603" s="45"/>
      <c r="Q1603" s="45"/>
      <c r="R1603" s="45">
        <v>21.462165365306387</v>
      </c>
      <c r="S1603" s="45"/>
      <c r="T1603" s="45"/>
      <c r="U1603" s="45"/>
      <c r="V1603" s="45"/>
      <c r="W1603" s="45"/>
      <c r="X1603" s="45"/>
      <c r="Y1603" s="45"/>
      <c r="Z1603" s="45"/>
      <c r="AA1603" s="45"/>
      <c r="AB1603" s="45"/>
      <c r="AC1603" s="45"/>
    </row>
    <row r="1604" ht="15.75" customHeight="1">
      <c r="A1604" s="45">
        <v>7316.906158055481</v>
      </c>
      <c r="B1604" s="45"/>
      <c r="C1604" s="45"/>
      <c r="D1604" s="46"/>
      <c r="E1604" s="46"/>
      <c r="F1604" s="46">
        <v>0.354</v>
      </c>
      <c r="G1604" s="45"/>
      <c r="H1604" s="45"/>
      <c r="I1604" s="45"/>
      <c r="J1604" s="45">
        <v>0.0016120662869361104</v>
      </c>
      <c r="K1604" s="45"/>
      <c r="L1604" s="45"/>
      <c r="M1604" s="45"/>
      <c r="N1604" s="45">
        <v>0.003623709279346408</v>
      </c>
      <c r="O1604" s="45"/>
      <c r="P1604" s="45"/>
      <c r="Q1604" s="45"/>
      <c r="R1604" s="45">
        <v>20.61618842018148</v>
      </c>
      <c r="S1604" s="45"/>
      <c r="T1604" s="45"/>
      <c r="U1604" s="45"/>
      <c r="V1604" s="45"/>
      <c r="W1604" s="45"/>
      <c r="X1604" s="45"/>
      <c r="Y1604" s="45"/>
      <c r="Z1604" s="45"/>
      <c r="AA1604" s="45"/>
      <c r="AB1604" s="45"/>
      <c r="AC1604" s="45"/>
    </row>
    <row r="1605" ht="15.75" customHeight="1">
      <c r="A1605" s="45">
        <v>7416.222411768506</v>
      </c>
      <c r="B1605" s="45"/>
      <c r="C1605" s="45"/>
      <c r="D1605" s="46"/>
      <c r="E1605" s="46"/>
      <c r="F1605" s="46">
        <v>0.254</v>
      </c>
      <c r="G1605" s="45"/>
      <c r="H1605" s="45"/>
      <c r="I1605" s="45"/>
      <c r="J1605" s="45">
        <v>0.0016168291885456816</v>
      </c>
      <c r="K1605" s="45"/>
      <c r="L1605" s="45"/>
      <c r="M1605" s="45"/>
      <c r="N1605" s="45">
        <v>0.003722341082636834</v>
      </c>
      <c r="O1605" s="45"/>
      <c r="P1605" s="45"/>
      <c r="Q1605" s="45"/>
      <c r="R1605" s="45">
        <v>26.51299512207241</v>
      </c>
      <c r="S1605" s="45"/>
      <c r="T1605" s="45"/>
      <c r="U1605" s="45"/>
      <c r="V1605" s="45"/>
      <c r="W1605" s="45"/>
      <c r="X1605" s="45"/>
      <c r="Y1605" s="45"/>
      <c r="Z1605" s="45"/>
      <c r="AA1605" s="45"/>
      <c r="AB1605" s="45"/>
      <c r="AC1605" s="45"/>
    </row>
    <row r="1606" ht="15.75" customHeight="1">
      <c r="A1606" s="45">
        <v>7458.599644187504</v>
      </c>
      <c r="B1606" s="45"/>
      <c r="C1606" s="45"/>
      <c r="D1606" s="46"/>
      <c r="E1606" s="46"/>
      <c r="F1606" s="46">
        <v>0.256</v>
      </c>
      <c r="G1606" s="45"/>
      <c r="H1606" s="45"/>
      <c r="I1606" s="45"/>
      <c r="J1606" s="45">
        <v>0.0018467958881486022</v>
      </c>
      <c r="K1606" s="45"/>
      <c r="L1606" s="45"/>
      <c r="M1606" s="45"/>
      <c r="N1606" s="45">
        <v>0.004411994770775789</v>
      </c>
      <c r="O1606" s="45"/>
      <c r="P1606" s="45"/>
      <c r="Q1606" s="45"/>
      <c r="R1606" s="45">
        <v>31.326118505587516</v>
      </c>
      <c r="S1606" s="45"/>
      <c r="T1606" s="45"/>
      <c r="U1606" s="45"/>
      <c r="V1606" s="45"/>
      <c r="W1606" s="45"/>
      <c r="X1606" s="45"/>
      <c r="Y1606" s="45"/>
      <c r="Z1606" s="45"/>
      <c r="AA1606" s="45"/>
      <c r="AB1606" s="45"/>
      <c r="AC1606" s="45"/>
    </row>
    <row r="1607" ht="15.75" customHeight="1">
      <c r="A1607" s="45">
        <v>7504.80131390309</v>
      </c>
      <c r="B1607" s="45"/>
      <c r="C1607" s="45"/>
      <c r="D1607" s="46"/>
      <c r="E1607" s="46"/>
      <c r="F1607" s="46">
        <v>0.196</v>
      </c>
      <c r="G1607" s="45"/>
      <c r="H1607" s="45"/>
      <c r="I1607" s="45"/>
      <c r="J1607" s="45"/>
      <c r="K1607" s="45"/>
      <c r="L1607" s="45"/>
      <c r="M1607" s="45"/>
      <c r="N1607" s="45"/>
      <c r="O1607" s="45"/>
      <c r="P1607" s="45"/>
      <c r="Q1607" s="45"/>
      <c r="R1607" s="45">
        <v>50.3290738113626</v>
      </c>
      <c r="S1607" s="45"/>
      <c r="T1607" s="45"/>
      <c r="U1607" s="45"/>
      <c r="V1607" s="45"/>
      <c r="W1607" s="45"/>
      <c r="X1607" s="45"/>
      <c r="Y1607" s="45"/>
      <c r="Z1607" s="45"/>
      <c r="AA1607" s="45"/>
      <c r="AB1607" s="45"/>
      <c r="AC1607" s="45"/>
    </row>
    <row r="1608" ht="15.75" customHeight="1">
      <c r="A1608" s="45">
        <v>7596.575595835756</v>
      </c>
      <c r="B1608" s="45"/>
      <c r="C1608" s="45"/>
      <c r="D1608" s="46"/>
      <c r="E1608" s="46"/>
      <c r="F1608" s="46">
        <v>0.14</v>
      </c>
      <c r="G1608" s="45"/>
      <c r="H1608" s="45"/>
      <c r="I1608" s="45"/>
      <c r="J1608" s="45"/>
      <c r="K1608" s="45"/>
      <c r="L1608" s="45"/>
      <c r="M1608" s="45"/>
      <c r="N1608" s="45"/>
      <c r="O1608" s="45"/>
      <c r="P1608" s="45"/>
      <c r="Q1608" s="45"/>
      <c r="R1608" s="45">
        <v>68.84101735605196</v>
      </c>
      <c r="S1608" s="45"/>
      <c r="T1608" s="45"/>
      <c r="U1608" s="45"/>
      <c r="V1608" s="45"/>
      <c r="W1608" s="45"/>
      <c r="X1608" s="45"/>
      <c r="Y1608" s="45"/>
      <c r="Z1608" s="45"/>
      <c r="AA1608" s="45"/>
      <c r="AB1608" s="45"/>
      <c r="AC1608" s="45"/>
    </row>
    <row r="1609" ht="15.75" customHeight="1">
      <c r="A1609" s="45">
        <v>7709.626910562869</v>
      </c>
      <c r="B1609" s="45"/>
      <c r="C1609" s="45"/>
      <c r="D1609" s="46"/>
      <c r="E1609" s="46"/>
      <c r="F1609" s="46">
        <v>0.133</v>
      </c>
      <c r="G1609" s="45"/>
      <c r="H1609" s="45"/>
      <c r="I1609" s="45"/>
      <c r="J1609" s="45">
        <v>0.0018523695514366674</v>
      </c>
      <c r="K1609" s="45"/>
      <c r="L1609" s="45"/>
      <c r="M1609" s="45"/>
      <c r="N1609" s="45">
        <v>0.0045683609745006725</v>
      </c>
      <c r="O1609" s="45"/>
      <c r="P1609" s="45"/>
      <c r="Q1609" s="45"/>
      <c r="R1609" s="45">
        <v>82.60314547031645</v>
      </c>
      <c r="S1609" s="45"/>
      <c r="T1609" s="45"/>
      <c r="U1609" s="45"/>
      <c r="V1609" s="45"/>
      <c r="W1609" s="45"/>
      <c r="X1609" s="45"/>
      <c r="Y1609" s="45"/>
      <c r="Z1609" s="45"/>
      <c r="AA1609" s="45"/>
      <c r="AB1609" s="45"/>
      <c r="AC1609" s="45"/>
    </row>
    <row r="1610" ht="15.75" customHeight="1">
      <c r="A1610" s="45">
        <v>7839.175182437326</v>
      </c>
      <c r="B1610" s="45"/>
      <c r="C1610" s="45"/>
      <c r="D1610" s="46"/>
      <c r="E1610" s="46"/>
      <c r="F1610" s="46">
        <v>0.15</v>
      </c>
      <c r="G1610" s="45"/>
      <c r="H1610" s="45"/>
      <c r="I1610" s="45"/>
      <c r="J1610" s="45">
        <v>0.0019357893647711849</v>
      </c>
      <c r="K1610" s="45"/>
      <c r="L1610" s="45"/>
      <c r="M1610" s="45"/>
      <c r="N1610" s="45">
        <v>0.004915795816266289</v>
      </c>
      <c r="O1610" s="45"/>
      <c r="P1610" s="45"/>
      <c r="Q1610" s="45"/>
      <c r="R1610" s="45">
        <v>117.29548456205912</v>
      </c>
      <c r="S1610" s="45"/>
      <c r="T1610" s="45"/>
      <c r="U1610" s="45"/>
      <c r="V1610" s="45"/>
      <c r="W1610" s="45"/>
      <c r="X1610" s="45"/>
      <c r="Y1610" s="45"/>
      <c r="Z1610" s="45"/>
      <c r="AA1610" s="45"/>
      <c r="AB1610" s="45"/>
      <c r="AC1610" s="45"/>
    </row>
    <row r="1611" ht="15.75" customHeight="1">
      <c r="A1611" s="45">
        <v>7904.755260185019</v>
      </c>
      <c r="B1611" s="45"/>
      <c r="C1611" s="45"/>
      <c r="D1611" s="46"/>
      <c r="E1611" s="46"/>
      <c r="F1611" s="46">
        <v>0.173</v>
      </c>
      <c r="G1611" s="45"/>
      <c r="H1611" s="45"/>
      <c r="I1611" s="45"/>
      <c r="J1611" s="45"/>
      <c r="K1611" s="45"/>
      <c r="L1611" s="45"/>
      <c r="M1611" s="45"/>
      <c r="N1611" s="45"/>
      <c r="O1611" s="45"/>
      <c r="P1611" s="45"/>
      <c r="Q1611" s="45"/>
      <c r="R1611" s="45">
        <v>86.85411214451739</v>
      </c>
      <c r="S1611" s="45"/>
      <c r="T1611" s="45"/>
      <c r="U1611" s="45"/>
      <c r="V1611" s="45"/>
      <c r="W1611" s="45"/>
      <c r="X1611" s="45"/>
      <c r="Y1611" s="45"/>
      <c r="Z1611" s="45"/>
      <c r="AA1611" s="45"/>
      <c r="AB1611" s="45"/>
      <c r="AC1611" s="45"/>
    </row>
    <row r="1612" ht="15.75" customHeight="1">
      <c r="A1612" s="45">
        <v>8001.236339185448</v>
      </c>
      <c r="B1612" s="45"/>
      <c r="C1612" s="45"/>
      <c r="D1612" s="46"/>
      <c r="E1612" s="46"/>
      <c r="F1612" s="46">
        <v>0.141</v>
      </c>
      <c r="G1612" s="45"/>
      <c r="H1612" s="45"/>
      <c r="I1612" s="45"/>
      <c r="J1612" s="45">
        <v>0.0019110607263710033</v>
      </c>
      <c r="K1612" s="45"/>
      <c r="L1612" s="45"/>
      <c r="M1612" s="45"/>
      <c r="N1612" s="45">
        <v>0.004725470913505598</v>
      </c>
      <c r="O1612" s="45"/>
      <c r="P1612" s="45"/>
      <c r="Q1612" s="45"/>
      <c r="R1612" s="45">
        <v>93.64409937713339</v>
      </c>
      <c r="S1612" s="45"/>
      <c r="T1612" s="45"/>
      <c r="U1612" s="45"/>
      <c r="V1612" s="45"/>
      <c r="W1612" s="45"/>
      <c r="X1612" s="45"/>
      <c r="Y1612" s="45"/>
      <c r="Z1612" s="45"/>
      <c r="AA1612" s="45"/>
      <c r="AB1612" s="45"/>
      <c r="AC1612" s="45"/>
    </row>
    <row r="1613" ht="15.75" customHeight="1">
      <c r="A1613" s="45">
        <v>8090.32254478068</v>
      </c>
      <c r="B1613" s="45"/>
      <c r="C1613" s="45"/>
      <c r="D1613" s="46"/>
      <c r="E1613" s="46"/>
      <c r="F1613" s="46">
        <v>0.121</v>
      </c>
      <c r="G1613" s="45"/>
      <c r="H1613" s="45"/>
      <c r="I1613" s="45"/>
      <c r="J1613" s="45">
        <v>0.001961779132407708</v>
      </c>
      <c r="K1613" s="45"/>
      <c r="L1613" s="45"/>
      <c r="M1613" s="45"/>
      <c r="N1613" s="45">
        <v>0.004761874508872751</v>
      </c>
      <c r="O1613" s="45"/>
      <c r="P1613" s="45"/>
      <c r="Q1613" s="45"/>
      <c r="R1613" s="45">
        <v>113.90975607528625</v>
      </c>
      <c r="S1613" s="45"/>
      <c r="T1613" s="45"/>
      <c r="U1613" s="45"/>
      <c r="V1613" s="45"/>
      <c r="W1613" s="45"/>
      <c r="X1613" s="45"/>
      <c r="Y1613" s="45"/>
      <c r="Z1613" s="45"/>
      <c r="AA1613" s="45"/>
      <c r="AB1613" s="45"/>
      <c r="AC1613" s="45"/>
    </row>
    <row r="1614" ht="15.75" customHeight="1">
      <c r="A1614" s="45">
        <v>8118.853237382767</v>
      </c>
      <c r="B1614" s="45"/>
      <c r="C1614" s="45"/>
      <c r="D1614" s="46"/>
      <c r="E1614" s="46"/>
      <c r="F1614" s="46">
        <v>0.113</v>
      </c>
      <c r="G1614" s="45"/>
      <c r="H1614" s="45"/>
      <c r="I1614" s="45"/>
      <c r="J1614" s="45">
        <v>0.0019891688520743446</v>
      </c>
      <c r="K1614" s="45"/>
      <c r="L1614" s="45"/>
      <c r="M1614" s="45"/>
      <c r="N1614" s="45">
        <v>0.005110145692572301</v>
      </c>
      <c r="O1614" s="45"/>
      <c r="P1614" s="45"/>
      <c r="Q1614" s="45"/>
      <c r="R1614" s="45">
        <v>105.19642967700861</v>
      </c>
      <c r="S1614" s="45"/>
      <c r="T1614" s="45"/>
      <c r="U1614" s="45"/>
      <c r="V1614" s="45"/>
      <c r="W1614" s="45"/>
      <c r="X1614" s="45"/>
      <c r="Y1614" s="45"/>
      <c r="Z1614" s="45"/>
      <c r="AA1614" s="45"/>
      <c r="AB1614" s="45"/>
      <c r="AC1614" s="45"/>
    </row>
    <row r="1615" ht="15.75" customHeight="1">
      <c r="A1615" s="45">
        <v>1111.8927709711675</v>
      </c>
      <c r="B1615" s="45"/>
      <c r="C1615" s="45"/>
      <c r="D1615" s="46"/>
      <c r="E1615" s="46"/>
      <c r="F1615" s="46">
        <v>0.244</v>
      </c>
      <c r="G1615" s="45"/>
      <c r="H1615" s="45"/>
      <c r="I1615" s="45"/>
      <c r="J1615" s="45"/>
      <c r="K1615" s="45"/>
      <c r="L1615" s="45"/>
      <c r="M1615" s="45"/>
      <c r="N1615" s="45"/>
      <c r="O1615" s="45"/>
      <c r="P1615" s="45"/>
      <c r="Q1615" s="45"/>
      <c r="R1615" s="45">
        <v>60.355995322410365</v>
      </c>
      <c r="S1615" s="45"/>
      <c r="T1615" s="45"/>
      <c r="U1615" s="45"/>
      <c r="V1615" s="45"/>
      <c r="W1615" s="45"/>
      <c r="X1615" s="45"/>
      <c r="Y1615" s="45"/>
      <c r="Z1615" s="45"/>
      <c r="AA1615" s="45"/>
      <c r="AB1615" s="45"/>
      <c r="AC1615" s="45"/>
    </row>
    <row r="1616" ht="15.75" customHeight="1">
      <c r="A1616" s="45">
        <v>1116.6182923189274</v>
      </c>
      <c r="B1616" s="45"/>
      <c r="C1616" s="45"/>
      <c r="D1616" s="46"/>
      <c r="E1616" s="46"/>
      <c r="F1616" s="46">
        <v>0.179</v>
      </c>
      <c r="G1616" s="45"/>
      <c r="H1616" s="45"/>
      <c r="I1616" s="45"/>
      <c r="J1616" s="45">
        <v>0.0050074507554378304</v>
      </c>
      <c r="K1616" s="45"/>
      <c r="L1616" s="45"/>
      <c r="M1616" s="45"/>
      <c r="N1616" s="45"/>
      <c r="O1616" s="45"/>
      <c r="P1616" s="45"/>
      <c r="Q1616" s="45"/>
      <c r="R1616" s="45">
        <v>66.86008915971</v>
      </c>
      <c r="S1616" s="45"/>
      <c r="T1616" s="45"/>
      <c r="U1616" s="45"/>
      <c r="V1616" s="45"/>
      <c r="W1616" s="45"/>
      <c r="X1616" s="45"/>
      <c r="Y1616" s="45"/>
      <c r="Z1616" s="45"/>
      <c r="AA1616" s="45"/>
      <c r="AB1616" s="45"/>
      <c r="AC1616" s="45"/>
    </row>
    <row r="1617" ht="15.75" customHeight="1">
      <c r="A1617" s="45">
        <v>1120.9834603842003</v>
      </c>
      <c r="B1617" s="45"/>
      <c r="C1617" s="45"/>
      <c r="D1617" s="46"/>
      <c r="E1617" s="46"/>
      <c r="F1617" s="46">
        <v>0.157</v>
      </c>
      <c r="G1617" s="45"/>
      <c r="H1617" s="45"/>
      <c r="I1617" s="45"/>
      <c r="J1617" s="45">
        <v>0.00482980194085976</v>
      </c>
      <c r="K1617" s="45"/>
      <c r="L1617" s="45"/>
      <c r="M1617" s="45"/>
      <c r="N1617" s="45">
        <v>0.011971663216158078</v>
      </c>
      <c r="O1617" s="45"/>
      <c r="P1617" s="45"/>
      <c r="Q1617" s="45"/>
      <c r="R1617" s="45">
        <v>78.13873666800788</v>
      </c>
      <c r="S1617" s="45"/>
      <c r="T1617" s="45"/>
      <c r="U1617" s="45"/>
      <c r="V1617" s="45"/>
      <c r="W1617" s="45"/>
      <c r="X1617" s="45"/>
      <c r="Y1617" s="45"/>
      <c r="Z1617" s="45"/>
      <c r="AA1617" s="45"/>
      <c r="AB1617" s="45"/>
      <c r="AC1617" s="45"/>
    </row>
    <row r="1618" ht="15.75" customHeight="1">
      <c r="A1618" s="45">
        <v>1133.6342736018578</v>
      </c>
      <c r="B1618" s="45"/>
      <c r="C1618" s="45"/>
      <c r="D1618" s="46"/>
      <c r="E1618" s="46"/>
      <c r="F1618" s="46">
        <v>0.13</v>
      </c>
      <c r="G1618" s="45"/>
      <c r="H1618" s="45"/>
      <c r="I1618" s="45"/>
      <c r="J1618" s="45">
        <v>0.004471737903092353</v>
      </c>
      <c r="K1618" s="45"/>
      <c r="L1618" s="45"/>
      <c r="M1618" s="45"/>
      <c r="N1618" s="45">
        <v>0.0108826678296464</v>
      </c>
      <c r="O1618" s="45"/>
      <c r="P1618" s="45"/>
      <c r="Q1618" s="45"/>
      <c r="R1618" s="45">
        <v>92.81284994909844</v>
      </c>
      <c r="S1618" s="45"/>
      <c r="T1618" s="45"/>
      <c r="U1618" s="45"/>
      <c r="V1618" s="45"/>
      <c r="W1618" s="45"/>
      <c r="X1618" s="45"/>
      <c r="Y1618" s="45"/>
      <c r="Z1618" s="45"/>
      <c r="AA1618" s="45"/>
      <c r="AB1618" s="45"/>
      <c r="AC1618" s="45"/>
    </row>
    <row r="1619" ht="15.75" customHeight="1">
      <c r="A1619" s="45">
        <v>1140.3046721647709</v>
      </c>
      <c r="B1619" s="45"/>
      <c r="C1619" s="45"/>
      <c r="D1619" s="46"/>
      <c r="E1619" s="46"/>
      <c r="F1619" s="46">
        <v>0.114</v>
      </c>
      <c r="G1619" s="45"/>
      <c r="H1619" s="45"/>
      <c r="I1619" s="45"/>
      <c r="J1619" s="45">
        <v>0.00478707549759767</v>
      </c>
      <c r="K1619" s="45"/>
      <c r="L1619" s="45"/>
      <c r="M1619" s="45"/>
      <c r="N1619" s="45">
        <v>0.011928970533220092</v>
      </c>
      <c r="O1619" s="45"/>
      <c r="P1619" s="45"/>
      <c r="Q1619" s="45"/>
      <c r="R1619" s="45">
        <v>111.81938864484052</v>
      </c>
      <c r="S1619" s="45"/>
      <c r="T1619" s="45"/>
      <c r="U1619" s="45"/>
      <c r="V1619" s="45"/>
      <c r="W1619" s="45"/>
      <c r="X1619" s="45"/>
      <c r="Y1619" s="45"/>
      <c r="Z1619" s="45"/>
      <c r="AA1619" s="45"/>
      <c r="AB1619" s="45"/>
      <c r="AC1619" s="45"/>
    </row>
    <row r="1620" ht="15.75" customHeight="1">
      <c r="A1620" s="45">
        <v>1145.9405214245983</v>
      </c>
      <c r="B1620" s="45"/>
      <c r="C1620" s="45"/>
      <c r="D1620" s="46"/>
      <c r="E1620" s="46"/>
      <c r="F1620" s="46">
        <v>0.107</v>
      </c>
      <c r="G1620" s="45"/>
      <c r="H1620" s="45"/>
      <c r="I1620" s="45"/>
      <c r="J1620" s="45"/>
      <c r="K1620" s="45"/>
      <c r="L1620" s="45"/>
      <c r="M1620" s="45"/>
      <c r="N1620" s="45"/>
      <c r="O1620" s="45"/>
      <c r="P1620" s="45"/>
      <c r="Q1620" s="45"/>
      <c r="R1620" s="45">
        <v>127.90512954071508</v>
      </c>
      <c r="S1620" s="45"/>
      <c r="T1620" s="45"/>
      <c r="U1620" s="45"/>
      <c r="V1620" s="45"/>
      <c r="W1620" s="45"/>
      <c r="X1620" s="45"/>
      <c r="Y1620" s="45"/>
      <c r="Z1620" s="45"/>
      <c r="AA1620" s="45"/>
      <c r="AB1620" s="45"/>
      <c r="AC1620" s="45"/>
    </row>
    <row r="1621" ht="15.75" customHeight="1">
      <c r="A1621" s="45">
        <v>1157.998265950233</v>
      </c>
      <c r="B1621" s="45"/>
      <c r="C1621" s="45"/>
      <c r="D1621" s="46"/>
      <c r="E1621" s="46"/>
      <c r="F1621" s="46">
        <v>0.104</v>
      </c>
      <c r="G1621" s="45"/>
      <c r="H1621" s="45"/>
      <c r="I1621" s="45"/>
      <c r="J1621" s="45"/>
      <c r="K1621" s="45"/>
      <c r="L1621" s="45"/>
      <c r="M1621" s="45"/>
      <c r="N1621" s="45"/>
      <c r="O1621" s="45"/>
      <c r="P1621" s="45"/>
      <c r="Q1621" s="45"/>
      <c r="R1621" s="45">
        <v>136.6999407525978</v>
      </c>
      <c r="S1621" s="45"/>
      <c r="T1621" s="45"/>
      <c r="U1621" s="45"/>
      <c r="V1621" s="45"/>
      <c r="W1621" s="45"/>
      <c r="X1621" s="45"/>
      <c r="Y1621" s="45"/>
      <c r="Z1621" s="45"/>
      <c r="AA1621" s="45"/>
      <c r="AB1621" s="45"/>
      <c r="AC1621" s="45"/>
    </row>
    <row r="1622" ht="15.75" customHeight="1">
      <c r="A1622" s="45">
        <v>1161.0323514065235</v>
      </c>
      <c r="B1622" s="45"/>
      <c r="C1622" s="45"/>
      <c r="D1622" s="46"/>
      <c r="E1622" s="46"/>
      <c r="F1622" s="46">
        <v>0.1</v>
      </c>
      <c r="G1622" s="45"/>
      <c r="H1622" s="45"/>
      <c r="I1622" s="45"/>
      <c r="J1622" s="45">
        <v>0.004555412460859225</v>
      </c>
      <c r="K1622" s="45"/>
      <c r="L1622" s="45"/>
      <c r="M1622" s="45"/>
      <c r="N1622" s="45">
        <v>0.01127934485519791</v>
      </c>
      <c r="O1622" s="45"/>
      <c r="P1622" s="45"/>
      <c r="Q1622" s="45"/>
      <c r="R1622" s="45">
        <v>163.5859400333264</v>
      </c>
      <c r="S1622" s="45"/>
      <c r="T1622" s="45"/>
      <c r="U1622" s="45"/>
      <c r="V1622" s="45"/>
      <c r="W1622" s="45"/>
      <c r="X1622" s="45"/>
      <c r="Y1622" s="45"/>
      <c r="Z1622" s="45"/>
      <c r="AA1622" s="45"/>
      <c r="AB1622" s="45"/>
      <c r="AC1622" s="45"/>
    </row>
    <row r="1623" ht="15.75" customHeight="1">
      <c r="A1623" s="45">
        <v>1169.3730573305781</v>
      </c>
      <c r="B1623" s="45"/>
      <c r="C1623" s="45"/>
      <c r="D1623" s="46"/>
      <c r="E1623" s="46"/>
      <c r="F1623" s="46">
        <v>0.122</v>
      </c>
      <c r="G1623" s="45"/>
      <c r="H1623" s="45"/>
      <c r="I1623" s="45"/>
      <c r="J1623" s="45">
        <v>0.0047380108072471745</v>
      </c>
      <c r="K1623" s="45"/>
      <c r="L1623" s="45"/>
      <c r="M1623" s="45"/>
      <c r="N1623" s="45">
        <v>0.011747254046134683</v>
      </c>
      <c r="O1623" s="45"/>
      <c r="P1623" s="45"/>
      <c r="Q1623" s="45"/>
      <c r="R1623" s="45">
        <v>185.97962702761802</v>
      </c>
      <c r="S1623" s="45"/>
      <c r="T1623" s="45"/>
      <c r="U1623" s="45"/>
      <c r="V1623" s="45"/>
      <c r="W1623" s="45"/>
      <c r="X1623" s="45"/>
      <c r="Y1623" s="45"/>
      <c r="Z1623" s="45"/>
      <c r="AA1623" s="45"/>
      <c r="AB1623" s="45"/>
      <c r="AC1623" s="45"/>
    </row>
    <row r="1624" ht="15.75" customHeight="1">
      <c r="A1624" s="45">
        <v>1169.7617105197178</v>
      </c>
      <c r="B1624" s="45"/>
      <c r="C1624" s="45"/>
      <c r="D1624" s="46"/>
      <c r="E1624" s="46"/>
      <c r="F1624" s="46">
        <v>0.153</v>
      </c>
      <c r="G1624" s="45"/>
      <c r="H1624" s="45"/>
      <c r="I1624" s="45"/>
      <c r="J1624" s="45"/>
      <c r="K1624" s="45"/>
      <c r="L1624" s="45"/>
      <c r="M1624" s="45"/>
      <c r="N1624" s="45"/>
      <c r="O1624" s="45"/>
      <c r="P1624" s="45"/>
      <c r="Q1624" s="45"/>
      <c r="R1624" s="45">
        <v>167.60712219705715</v>
      </c>
      <c r="S1624" s="45"/>
      <c r="T1624" s="45"/>
      <c r="U1624" s="45"/>
      <c r="V1624" s="45"/>
      <c r="W1624" s="45"/>
      <c r="X1624" s="45"/>
      <c r="Y1624" s="45"/>
      <c r="Z1624" s="45"/>
      <c r="AA1624" s="45"/>
      <c r="AB1624" s="45"/>
      <c r="AC1624" s="45"/>
    </row>
    <row r="1625" ht="15.75" customHeight="1">
      <c r="A1625" s="45">
        <v>1179.8952341524216</v>
      </c>
      <c r="B1625" s="45"/>
      <c r="C1625" s="45"/>
      <c r="D1625" s="46"/>
      <c r="E1625" s="46"/>
      <c r="F1625" s="46">
        <v>0.108</v>
      </c>
      <c r="G1625" s="45"/>
      <c r="H1625" s="45"/>
      <c r="I1625" s="45"/>
      <c r="J1625" s="45">
        <v>0.004577094540713946</v>
      </c>
      <c r="K1625" s="45"/>
      <c r="L1625" s="45"/>
      <c r="M1625" s="45"/>
      <c r="N1625" s="45">
        <v>0.0113472772087932</v>
      </c>
      <c r="O1625" s="45"/>
      <c r="P1625" s="45"/>
      <c r="Q1625" s="45"/>
      <c r="R1625" s="45">
        <v>211.88249594728813</v>
      </c>
      <c r="S1625" s="45"/>
      <c r="T1625" s="45"/>
      <c r="U1625" s="45"/>
      <c r="V1625" s="45"/>
      <c r="W1625" s="45"/>
      <c r="X1625" s="45"/>
      <c r="Y1625" s="45"/>
      <c r="Z1625" s="45"/>
      <c r="AA1625" s="45"/>
      <c r="AB1625" s="45"/>
      <c r="AC1625" s="45"/>
    </row>
    <row r="1626" ht="15.75" customHeight="1">
      <c r="A1626" s="45">
        <v>1175.1829892821913</v>
      </c>
      <c r="B1626" s="45"/>
      <c r="C1626" s="45"/>
      <c r="D1626" s="46"/>
      <c r="E1626" s="46"/>
      <c r="F1626" s="46">
        <v>0.085</v>
      </c>
      <c r="G1626" s="45"/>
      <c r="H1626" s="45"/>
      <c r="I1626" s="45"/>
      <c r="J1626" s="45">
        <v>0.00451412269162233</v>
      </c>
      <c r="K1626" s="45"/>
      <c r="L1626" s="45"/>
      <c r="M1626" s="45"/>
      <c r="N1626" s="45">
        <v>0.011227005761054799</v>
      </c>
      <c r="O1626" s="45"/>
      <c r="P1626" s="45"/>
      <c r="Q1626" s="45"/>
      <c r="R1626" s="45">
        <v>261.2193950521718</v>
      </c>
      <c r="S1626" s="45"/>
      <c r="T1626" s="45"/>
      <c r="U1626" s="45"/>
      <c r="V1626" s="45"/>
      <c r="W1626" s="45"/>
      <c r="X1626" s="45"/>
      <c r="Y1626" s="45"/>
      <c r="Z1626" s="45"/>
      <c r="AA1626" s="45"/>
      <c r="AB1626" s="45"/>
      <c r="AC1626" s="45"/>
    </row>
    <row r="1627" ht="15.75" customHeight="1">
      <c r="A1627" s="45">
        <v>1173.3646230566148</v>
      </c>
      <c r="B1627" s="45"/>
      <c r="C1627" s="45"/>
      <c r="D1627" s="46"/>
      <c r="E1627" s="46"/>
      <c r="F1627" s="46">
        <v>0.091</v>
      </c>
      <c r="G1627" s="45"/>
      <c r="H1627" s="45"/>
      <c r="I1627" s="45"/>
      <c r="J1627" s="45">
        <v>0.004684190308566959</v>
      </c>
      <c r="K1627" s="45"/>
      <c r="L1627" s="45"/>
      <c r="M1627" s="45"/>
      <c r="N1627" s="45">
        <v>0.011661135090586543</v>
      </c>
      <c r="O1627" s="45"/>
      <c r="P1627" s="45"/>
      <c r="Q1627" s="45"/>
      <c r="R1627" s="45">
        <v>335.91752922935086</v>
      </c>
      <c r="S1627" s="45"/>
      <c r="T1627" s="45"/>
      <c r="U1627" s="45"/>
      <c r="V1627" s="45"/>
      <c r="W1627" s="45"/>
      <c r="X1627" s="45"/>
      <c r="Y1627" s="45"/>
      <c r="Z1627" s="45"/>
      <c r="AA1627" s="45"/>
      <c r="AB1627" s="45"/>
      <c r="AC1627" s="45"/>
    </row>
    <row r="1628" ht="15.75" customHeight="1">
      <c r="A1628" s="45">
        <v>6711409.395973154</v>
      </c>
      <c r="B1628" s="45"/>
      <c r="C1628" s="45"/>
      <c r="D1628" s="46"/>
      <c r="E1628" s="46"/>
      <c r="F1628" s="46">
        <v>0.092</v>
      </c>
      <c r="G1628" s="45"/>
      <c r="H1628" s="45"/>
      <c r="I1628" s="45"/>
      <c r="J1628" s="45"/>
      <c r="K1628" s="45"/>
      <c r="L1628" s="45"/>
      <c r="M1628" s="45"/>
      <c r="N1628" s="45"/>
      <c r="O1628" s="45"/>
      <c r="P1628" s="45"/>
      <c r="Q1628" s="45"/>
      <c r="R1628" s="45"/>
      <c r="S1628" s="45"/>
      <c r="T1628" s="45"/>
      <c r="U1628" s="45"/>
      <c r="V1628" s="45"/>
      <c r="W1628" s="45"/>
      <c r="X1628" s="45"/>
      <c r="Y1628" s="45"/>
      <c r="Z1628" s="45"/>
      <c r="AA1628" s="45"/>
      <c r="AB1628" s="45"/>
      <c r="AC1628" s="45"/>
    </row>
    <row r="1629" ht="15.75" customHeight="1">
      <c r="A1629" s="45">
        <v>6626133.177995413</v>
      </c>
      <c r="B1629" s="45"/>
      <c r="C1629" s="45"/>
      <c r="D1629" s="46"/>
      <c r="E1629" s="46"/>
      <c r="F1629" s="46">
        <v>0.088</v>
      </c>
      <c r="G1629" s="45"/>
      <c r="H1629" s="45"/>
      <c r="I1629" s="45"/>
      <c r="J1629" s="45"/>
      <c r="K1629" s="45"/>
      <c r="L1629" s="45"/>
      <c r="M1629" s="45"/>
      <c r="N1629" s="45"/>
      <c r="O1629" s="45"/>
      <c r="P1629" s="45"/>
      <c r="Q1629" s="45"/>
      <c r="R1629" s="45"/>
      <c r="S1629" s="45"/>
      <c r="T1629" s="45"/>
      <c r="U1629" s="45"/>
      <c r="V1629" s="45"/>
      <c r="W1629" s="45"/>
      <c r="X1629" s="45"/>
      <c r="Y1629" s="45"/>
      <c r="Z1629" s="45"/>
      <c r="AA1629" s="45"/>
      <c r="AB1629" s="45"/>
      <c r="AC1629" s="45"/>
    </row>
    <row r="1630" ht="15.75" customHeight="1">
      <c r="A1630" s="45">
        <v>6520809.578107184</v>
      </c>
      <c r="B1630" s="45"/>
      <c r="C1630" s="45"/>
      <c r="D1630" s="46"/>
      <c r="E1630" s="46"/>
      <c r="F1630" s="46">
        <v>0.08</v>
      </c>
      <c r="G1630" s="45"/>
      <c r="H1630" s="45"/>
      <c r="I1630" s="45"/>
      <c r="J1630" s="45"/>
      <c r="K1630" s="45"/>
      <c r="L1630" s="45"/>
      <c r="M1630" s="45"/>
      <c r="N1630" s="45"/>
      <c r="O1630" s="45"/>
      <c r="P1630" s="45"/>
      <c r="Q1630" s="45"/>
      <c r="R1630" s="45"/>
      <c r="S1630" s="45"/>
      <c r="T1630" s="45"/>
      <c r="U1630" s="45"/>
      <c r="V1630" s="45"/>
      <c r="W1630" s="45"/>
      <c r="X1630" s="45"/>
      <c r="Y1630" s="45"/>
      <c r="Z1630" s="45"/>
      <c r="AA1630" s="45"/>
      <c r="AB1630" s="45"/>
      <c r="AC1630" s="45"/>
    </row>
    <row r="1631" ht="15.75" customHeight="1">
      <c r="A1631" s="45">
        <v>6376306.62020906</v>
      </c>
      <c r="B1631" s="45"/>
      <c r="C1631" s="45"/>
      <c r="D1631" s="46"/>
      <c r="E1631" s="46"/>
      <c r="F1631" s="46">
        <v>0.075</v>
      </c>
      <c r="G1631" s="45"/>
      <c r="H1631" s="45"/>
      <c r="I1631" s="45"/>
      <c r="J1631" s="45"/>
      <c r="K1631" s="45"/>
      <c r="L1631" s="45"/>
      <c r="M1631" s="45"/>
      <c r="N1631" s="45"/>
      <c r="O1631" s="45"/>
      <c r="P1631" s="45"/>
      <c r="Q1631" s="45"/>
      <c r="R1631" s="45"/>
      <c r="S1631" s="45"/>
      <c r="T1631" s="45"/>
      <c r="U1631" s="45"/>
      <c r="V1631" s="45"/>
      <c r="W1631" s="45"/>
      <c r="X1631" s="45"/>
      <c r="Y1631" s="45"/>
      <c r="Z1631" s="45"/>
      <c r="AA1631" s="45"/>
      <c r="AB1631" s="45"/>
      <c r="AC1631" s="45"/>
    </row>
    <row r="1632" ht="15.75" customHeight="1">
      <c r="A1632" s="45">
        <v>6247866.165926938</v>
      </c>
      <c r="B1632" s="45"/>
      <c r="C1632" s="45"/>
      <c r="D1632" s="46"/>
      <c r="E1632" s="46"/>
      <c r="F1632" s="46">
        <v>0.071</v>
      </c>
      <c r="G1632" s="45"/>
      <c r="H1632" s="45"/>
      <c r="I1632" s="45"/>
      <c r="J1632" s="45"/>
      <c r="K1632" s="45"/>
      <c r="L1632" s="45"/>
      <c r="M1632" s="45"/>
      <c r="N1632" s="45"/>
      <c r="O1632" s="45"/>
      <c r="P1632" s="45"/>
      <c r="Q1632" s="45"/>
      <c r="R1632" s="45"/>
      <c r="S1632" s="45"/>
      <c r="T1632" s="45"/>
      <c r="U1632" s="45"/>
      <c r="V1632" s="45"/>
      <c r="W1632" s="45"/>
      <c r="X1632" s="45"/>
      <c r="Y1632" s="45"/>
      <c r="Z1632" s="45"/>
      <c r="AA1632" s="45"/>
      <c r="AB1632" s="45"/>
      <c r="AC1632" s="45"/>
    </row>
    <row r="1633" ht="15.75" customHeight="1">
      <c r="A1633" s="45">
        <v>6146095.717884131</v>
      </c>
      <c r="B1633" s="45"/>
      <c r="C1633" s="45"/>
      <c r="D1633" s="46"/>
      <c r="E1633" s="46"/>
      <c r="F1633" s="46">
        <v>0.072</v>
      </c>
      <c r="G1633" s="45"/>
      <c r="H1633" s="45"/>
      <c r="I1633" s="45"/>
      <c r="J1633" s="45"/>
      <c r="K1633" s="45"/>
      <c r="L1633" s="45"/>
      <c r="M1633" s="45"/>
      <c r="N1633" s="45"/>
      <c r="O1633" s="45"/>
      <c r="P1633" s="45"/>
      <c r="Q1633" s="45"/>
      <c r="R1633" s="45"/>
      <c r="S1633" s="45"/>
      <c r="T1633" s="45"/>
      <c r="U1633" s="45"/>
      <c r="V1633" s="45"/>
      <c r="W1633" s="45"/>
      <c r="X1633" s="45"/>
      <c r="Y1633" s="45"/>
      <c r="Z1633" s="45"/>
      <c r="AA1633" s="45"/>
      <c r="AB1633" s="45"/>
      <c r="AC1633" s="45"/>
    </row>
    <row r="1634" ht="15.75" customHeight="1">
      <c r="A1634" s="45">
        <v>6073680.7168934615</v>
      </c>
      <c r="B1634" s="45"/>
      <c r="C1634" s="45"/>
      <c r="D1634" s="46"/>
      <c r="E1634" s="46"/>
      <c r="F1634" s="46">
        <v>0.067</v>
      </c>
      <c r="G1634" s="45"/>
      <c r="H1634" s="45"/>
      <c r="I1634" s="45"/>
      <c r="J1634" s="45"/>
      <c r="K1634" s="45"/>
      <c r="L1634" s="45"/>
      <c r="M1634" s="45"/>
      <c r="N1634" s="45"/>
      <c r="O1634" s="45"/>
      <c r="P1634" s="45"/>
      <c r="Q1634" s="45"/>
      <c r="R1634" s="45"/>
      <c r="S1634" s="45"/>
      <c r="T1634" s="45"/>
      <c r="U1634" s="45"/>
      <c r="V1634" s="45"/>
      <c r="W1634" s="45"/>
      <c r="X1634" s="45"/>
      <c r="Y1634" s="45"/>
      <c r="Z1634" s="45"/>
      <c r="AA1634" s="45"/>
      <c r="AB1634" s="45"/>
      <c r="AC1634" s="45"/>
    </row>
    <row r="1635" ht="15.75" customHeight="1">
      <c r="A1635" s="45">
        <v>6090133.982947625</v>
      </c>
      <c r="B1635" s="45"/>
      <c r="C1635" s="45"/>
      <c r="D1635" s="46"/>
      <c r="E1635" s="46"/>
      <c r="F1635" s="46">
        <v>0.076</v>
      </c>
      <c r="G1635" s="45"/>
      <c r="H1635" s="45"/>
      <c r="I1635" s="45"/>
      <c r="J1635" s="45"/>
      <c r="K1635" s="45"/>
      <c r="L1635" s="45"/>
      <c r="M1635" s="45"/>
      <c r="N1635" s="45"/>
      <c r="O1635" s="45"/>
      <c r="P1635" s="45"/>
      <c r="Q1635" s="45"/>
      <c r="R1635" s="45"/>
      <c r="S1635" s="45"/>
      <c r="T1635" s="45"/>
      <c r="U1635" s="45"/>
      <c r="V1635" s="45"/>
      <c r="W1635" s="45"/>
      <c r="X1635" s="45"/>
      <c r="Y1635" s="45"/>
      <c r="Z1635" s="45"/>
      <c r="AA1635" s="45"/>
      <c r="AB1635" s="45"/>
      <c r="AC1635" s="45"/>
    </row>
    <row r="1636" ht="15.75" customHeight="1">
      <c r="A1636" s="45">
        <v>6088579.004222725</v>
      </c>
      <c r="B1636" s="45"/>
      <c r="C1636" s="45"/>
      <c r="D1636" s="46"/>
      <c r="E1636" s="46"/>
      <c r="F1636" s="46">
        <v>0.079</v>
      </c>
      <c r="G1636" s="45"/>
      <c r="H1636" s="45"/>
      <c r="I1636" s="45"/>
      <c r="J1636" s="45"/>
      <c r="K1636" s="45"/>
      <c r="L1636" s="45"/>
      <c r="M1636" s="45"/>
      <c r="N1636" s="45"/>
      <c r="O1636" s="45"/>
      <c r="P1636" s="45"/>
      <c r="Q1636" s="45"/>
      <c r="R1636" s="45"/>
      <c r="S1636" s="45"/>
      <c r="T1636" s="45"/>
      <c r="U1636" s="45"/>
      <c r="V1636" s="45"/>
      <c r="W1636" s="45"/>
      <c r="X1636" s="45"/>
      <c r="Y1636" s="45"/>
      <c r="Z1636" s="45"/>
      <c r="AA1636" s="45"/>
      <c r="AB1636" s="45"/>
      <c r="AC1636" s="45"/>
    </row>
    <row r="1637" ht="15.75" customHeight="1">
      <c r="A1637" s="45">
        <v>6124177.470845006</v>
      </c>
      <c r="B1637" s="45"/>
      <c r="C1637" s="45"/>
      <c r="D1637" s="46"/>
      <c r="E1637" s="46"/>
      <c r="F1637" s="46">
        <v>0.057</v>
      </c>
      <c r="G1637" s="45"/>
      <c r="H1637" s="45"/>
      <c r="I1637" s="45"/>
      <c r="J1637" s="45"/>
      <c r="K1637" s="45"/>
      <c r="L1637" s="45"/>
      <c r="M1637" s="45"/>
      <c r="N1637" s="45"/>
      <c r="O1637" s="45"/>
      <c r="P1637" s="45"/>
      <c r="Q1637" s="45"/>
      <c r="R1637" s="45"/>
      <c r="S1637" s="45"/>
      <c r="T1637" s="45"/>
      <c r="U1637" s="45"/>
      <c r="V1637" s="45"/>
      <c r="W1637" s="45"/>
      <c r="X1637" s="45"/>
      <c r="Y1637" s="45"/>
      <c r="Z1637" s="45"/>
      <c r="AA1637" s="45"/>
      <c r="AB1637" s="45"/>
      <c r="AC1637" s="45"/>
    </row>
    <row r="1638" ht="15.75" customHeight="1">
      <c r="A1638" s="45">
        <v>6091831.113703379</v>
      </c>
      <c r="B1638" s="45"/>
      <c r="C1638" s="45"/>
      <c r="D1638" s="46"/>
      <c r="E1638" s="46"/>
      <c r="F1638" s="46">
        <v>0.054</v>
      </c>
      <c r="G1638" s="45"/>
      <c r="H1638" s="45"/>
      <c r="I1638" s="45"/>
      <c r="J1638" s="45"/>
      <c r="K1638" s="45"/>
      <c r="L1638" s="45"/>
      <c r="M1638" s="45"/>
      <c r="N1638" s="45"/>
      <c r="O1638" s="45"/>
      <c r="P1638" s="45"/>
      <c r="Q1638" s="45"/>
      <c r="R1638" s="45"/>
      <c r="S1638" s="45"/>
      <c r="T1638" s="45"/>
      <c r="U1638" s="45"/>
      <c r="V1638" s="45"/>
      <c r="W1638" s="45"/>
      <c r="X1638" s="45"/>
      <c r="Y1638" s="45"/>
      <c r="Z1638" s="45"/>
      <c r="AA1638" s="45"/>
      <c r="AB1638" s="45"/>
      <c r="AC1638" s="45"/>
    </row>
    <row r="1639" ht="15.75" customHeight="1">
      <c r="A1639" s="45">
        <v>6087348.621489307</v>
      </c>
      <c r="B1639" s="45"/>
      <c r="C1639" s="45"/>
      <c r="D1639" s="46"/>
      <c r="E1639" s="46"/>
      <c r="F1639" s="46">
        <v>0.059</v>
      </c>
      <c r="G1639" s="45"/>
      <c r="H1639" s="45"/>
      <c r="I1639" s="45"/>
      <c r="J1639" s="45"/>
      <c r="K1639" s="45"/>
      <c r="L1639" s="45"/>
      <c r="M1639" s="45"/>
      <c r="N1639" s="45"/>
      <c r="O1639" s="45"/>
      <c r="P1639" s="45"/>
      <c r="Q1639" s="45"/>
      <c r="R1639" s="45"/>
      <c r="S1639" s="45"/>
      <c r="T1639" s="45"/>
      <c r="U1639" s="45"/>
      <c r="V1639" s="45"/>
      <c r="W1639" s="45"/>
      <c r="X1639" s="45"/>
      <c r="Y1639" s="45"/>
      <c r="Z1639" s="45"/>
      <c r="AA1639" s="45"/>
      <c r="AB1639" s="45"/>
      <c r="AC1639" s="45"/>
    </row>
    <row r="1640" ht="15.75" customHeight="1">
      <c r="A1640" s="45">
        <v>6048580.663743719</v>
      </c>
      <c r="B1640" s="45"/>
      <c r="C1640" s="45"/>
      <c r="D1640" s="46"/>
      <c r="E1640" s="46"/>
      <c r="F1640" s="46"/>
      <c r="G1640" s="45"/>
      <c r="H1640" s="45"/>
      <c r="I1640" s="45"/>
      <c r="J1640" s="45"/>
      <c r="K1640" s="45"/>
      <c r="L1640" s="45"/>
      <c r="M1640" s="45"/>
      <c r="N1640" s="45"/>
      <c r="O1640" s="45"/>
      <c r="P1640" s="45"/>
      <c r="Q1640" s="45"/>
      <c r="R1640" s="45"/>
      <c r="S1640" s="45"/>
      <c r="T1640" s="45"/>
      <c r="U1640" s="45"/>
      <c r="V1640" s="45"/>
      <c r="W1640" s="45"/>
      <c r="X1640" s="45"/>
      <c r="Y1640" s="45"/>
      <c r="Z1640" s="45"/>
      <c r="AA1640" s="45"/>
      <c r="AB1640" s="45"/>
      <c r="AC1640" s="45"/>
    </row>
    <row r="1641" ht="15.75" customHeight="1">
      <c r="A1641" s="45">
        <v>28205.19438567623</v>
      </c>
      <c r="B1641" s="45"/>
      <c r="C1641" s="45"/>
      <c r="D1641" s="46"/>
      <c r="E1641" s="46"/>
      <c r="F1641" s="46">
        <v>0.063</v>
      </c>
      <c r="G1641" s="45"/>
      <c r="H1641" s="45"/>
      <c r="I1641" s="45"/>
      <c r="J1641" s="45"/>
      <c r="K1641" s="45"/>
      <c r="L1641" s="45"/>
      <c r="M1641" s="45"/>
      <c r="N1641" s="45"/>
      <c r="O1641" s="45"/>
      <c r="P1641" s="45"/>
      <c r="Q1641" s="45"/>
      <c r="R1641" s="45"/>
      <c r="S1641" s="45"/>
      <c r="T1641" s="45"/>
      <c r="U1641" s="45"/>
      <c r="V1641" s="45"/>
      <c r="W1641" s="45"/>
      <c r="X1641" s="45"/>
      <c r="Y1641" s="45"/>
      <c r="Z1641" s="45"/>
      <c r="AA1641" s="45"/>
      <c r="AB1641" s="45"/>
      <c r="AC1641" s="45"/>
    </row>
    <row r="1642" ht="15.75" customHeight="1">
      <c r="A1642" s="45">
        <v>28387.006320973345</v>
      </c>
      <c r="B1642" s="45"/>
      <c r="C1642" s="45"/>
      <c r="D1642" s="46"/>
      <c r="E1642" s="46"/>
      <c r="F1642" s="46">
        <v>0.345</v>
      </c>
      <c r="G1642" s="45"/>
      <c r="H1642" s="45"/>
      <c r="I1642" s="45"/>
      <c r="J1642" s="45">
        <v>0.002157012663403538</v>
      </c>
      <c r="K1642" s="45"/>
      <c r="L1642" s="45"/>
      <c r="M1642" s="45"/>
      <c r="N1642" s="45"/>
      <c r="O1642" s="45"/>
      <c r="P1642" s="45"/>
      <c r="Q1642" s="45"/>
      <c r="R1642" s="45"/>
      <c r="S1642" s="45"/>
      <c r="T1642" s="45"/>
      <c r="U1642" s="45"/>
      <c r="V1642" s="45"/>
      <c r="W1642" s="45"/>
      <c r="X1642" s="45"/>
      <c r="Y1642" s="45"/>
      <c r="Z1642" s="45"/>
      <c r="AA1642" s="45"/>
      <c r="AB1642" s="45"/>
      <c r="AC1642" s="45"/>
    </row>
    <row r="1643" ht="15.75" customHeight="1">
      <c r="A1643" s="45">
        <v>28399.88261381853</v>
      </c>
      <c r="B1643" s="45"/>
      <c r="C1643" s="45"/>
      <c r="D1643" s="46"/>
      <c r="E1643" s="46"/>
      <c r="F1643" s="46">
        <v>0.197</v>
      </c>
      <c r="G1643" s="45"/>
      <c r="H1643" s="45"/>
      <c r="I1643" s="45"/>
      <c r="J1643" s="45">
        <v>0.002071458104639834</v>
      </c>
      <c r="K1643" s="45"/>
      <c r="L1643" s="45"/>
      <c r="M1643" s="45"/>
      <c r="N1643" s="45">
        <v>0.0061282413366024755</v>
      </c>
      <c r="O1643" s="45"/>
      <c r="P1643" s="45"/>
      <c r="Q1643" s="45"/>
      <c r="R1643" s="45">
        <v>13.999942133572514</v>
      </c>
      <c r="S1643" s="45"/>
      <c r="T1643" s="45"/>
      <c r="U1643" s="45"/>
      <c r="V1643" s="45"/>
      <c r="W1643" s="45"/>
      <c r="X1643" s="45"/>
      <c r="Y1643" s="45"/>
      <c r="Z1643" s="45"/>
      <c r="AA1643" s="45"/>
      <c r="AB1643" s="45"/>
      <c r="AC1643" s="45"/>
    </row>
    <row r="1644" ht="15.75" customHeight="1">
      <c r="A1644" s="45">
        <v>28607.365380623003</v>
      </c>
      <c r="B1644" s="45"/>
      <c r="C1644" s="45"/>
      <c r="D1644" s="46"/>
      <c r="E1644" s="46"/>
      <c r="F1644" s="46">
        <v>0.155</v>
      </c>
      <c r="G1644" s="45"/>
      <c r="H1644" s="45"/>
      <c r="I1644" s="45"/>
      <c r="J1644" s="45">
        <v>0.002028850394307081</v>
      </c>
      <c r="K1644" s="45"/>
      <c r="L1644" s="45"/>
      <c r="M1644" s="45"/>
      <c r="N1644" s="45">
        <v>0.006166224032299052</v>
      </c>
      <c r="O1644" s="45"/>
      <c r="P1644" s="45"/>
      <c r="Q1644" s="45"/>
      <c r="R1644" s="45">
        <v>19.24981595705473</v>
      </c>
      <c r="S1644" s="45"/>
      <c r="T1644" s="45"/>
      <c r="U1644" s="45"/>
      <c r="V1644" s="45"/>
      <c r="W1644" s="45"/>
      <c r="X1644" s="45"/>
      <c r="Y1644" s="45"/>
      <c r="Z1644" s="45"/>
      <c r="AA1644" s="45"/>
      <c r="AB1644" s="45"/>
      <c r="AC1644" s="45"/>
    </row>
    <row r="1645" ht="15.75" customHeight="1">
      <c r="A1645" s="45">
        <v>28674.192436257203</v>
      </c>
      <c r="B1645" s="45"/>
      <c r="C1645" s="45"/>
      <c r="D1645" s="46"/>
      <c r="E1645" s="46"/>
      <c r="F1645" s="46">
        <v>0.155</v>
      </c>
      <c r="G1645" s="45"/>
      <c r="H1645" s="45"/>
      <c r="I1645" s="45"/>
      <c r="J1645" s="45">
        <v>0.0022521300302271547</v>
      </c>
      <c r="K1645" s="45"/>
      <c r="L1645" s="45"/>
      <c r="M1645" s="45"/>
      <c r="N1645" s="45">
        <v>0.006951615784044206</v>
      </c>
      <c r="O1645" s="45"/>
      <c r="P1645" s="45"/>
      <c r="Q1645" s="45"/>
      <c r="R1645" s="45">
        <v>27.87024311561448</v>
      </c>
      <c r="S1645" s="45"/>
      <c r="T1645" s="45"/>
      <c r="U1645" s="45"/>
      <c r="V1645" s="45"/>
      <c r="W1645" s="45"/>
      <c r="X1645" s="45"/>
      <c r="Y1645" s="45"/>
      <c r="Z1645" s="45"/>
      <c r="AA1645" s="45"/>
      <c r="AB1645" s="45"/>
      <c r="AC1645" s="45"/>
    </row>
    <row r="1646" ht="15.75" customHeight="1">
      <c r="A1646" s="45">
        <v>28894.862883124042</v>
      </c>
      <c r="B1646" s="45"/>
      <c r="C1646" s="45"/>
      <c r="D1646" s="46"/>
      <c r="E1646" s="46"/>
      <c r="F1646" s="46">
        <v>0.168</v>
      </c>
      <c r="G1646" s="45"/>
      <c r="H1646" s="45"/>
      <c r="I1646" s="45"/>
      <c r="J1646" s="45"/>
      <c r="K1646" s="45"/>
      <c r="L1646" s="45"/>
      <c r="M1646" s="45"/>
      <c r="N1646" s="45"/>
      <c r="O1646" s="45"/>
      <c r="P1646" s="45"/>
      <c r="Q1646" s="45"/>
      <c r="R1646" s="45">
        <v>34.942624881917446</v>
      </c>
      <c r="S1646" s="45"/>
      <c r="T1646" s="45"/>
      <c r="U1646" s="45"/>
      <c r="V1646" s="45"/>
      <c r="W1646" s="45"/>
      <c r="X1646" s="45"/>
      <c r="Y1646" s="45"/>
      <c r="Z1646" s="45"/>
      <c r="AA1646" s="45"/>
      <c r="AB1646" s="45"/>
      <c r="AC1646" s="45"/>
    </row>
    <row r="1647" ht="15.75" customHeight="1">
      <c r="A1647" s="45">
        <v>29143.626673380495</v>
      </c>
      <c r="B1647" s="45"/>
      <c r="C1647" s="45"/>
      <c r="D1647" s="46"/>
      <c r="E1647" s="46"/>
      <c r="F1647" s="46">
        <v>0.166</v>
      </c>
      <c r="G1647" s="45"/>
      <c r="H1647" s="45"/>
      <c r="I1647" s="45"/>
      <c r="J1647" s="45"/>
      <c r="K1647" s="45"/>
      <c r="L1647" s="45"/>
      <c r="M1647" s="45"/>
      <c r="N1647" s="45"/>
      <c r="O1647" s="45"/>
      <c r="P1647" s="45"/>
      <c r="Q1647" s="45"/>
      <c r="R1647" s="45">
        <v>43.44559161494685</v>
      </c>
      <c r="S1647" s="45"/>
      <c r="T1647" s="45"/>
      <c r="U1647" s="45"/>
      <c r="V1647" s="45"/>
      <c r="W1647" s="45"/>
      <c r="X1647" s="45"/>
      <c r="Y1647" s="45"/>
      <c r="Z1647" s="45"/>
      <c r="AA1647" s="45"/>
      <c r="AB1647" s="45"/>
      <c r="AC1647" s="45"/>
    </row>
    <row r="1648" ht="15.75" customHeight="1">
      <c r="A1648" s="45">
        <v>29262.03187691956</v>
      </c>
      <c r="B1648" s="45"/>
      <c r="C1648" s="45"/>
      <c r="D1648" s="46"/>
      <c r="E1648" s="46"/>
      <c r="F1648" s="46">
        <v>0.111</v>
      </c>
      <c r="G1648" s="45"/>
      <c r="H1648" s="45"/>
      <c r="I1648" s="45"/>
      <c r="J1648" s="45">
        <v>0.0024512370591712154</v>
      </c>
      <c r="K1648" s="45"/>
      <c r="L1648" s="45"/>
      <c r="M1648" s="45"/>
      <c r="N1648" s="45"/>
      <c r="O1648" s="45"/>
      <c r="P1648" s="45"/>
      <c r="Q1648" s="45"/>
      <c r="R1648" s="45">
        <v>162.83778850026533</v>
      </c>
      <c r="S1648" s="45"/>
      <c r="T1648" s="45"/>
      <c r="U1648" s="45"/>
      <c r="V1648" s="45"/>
      <c r="W1648" s="45"/>
      <c r="X1648" s="45"/>
      <c r="Y1648" s="45"/>
      <c r="Z1648" s="45"/>
      <c r="AA1648" s="45"/>
      <c r="AB1648" s="45"/>
      <c r="AC1648" s="45"/>
    </row>
    <row r="1649" ht="15.75" customHeight="1">
      <c r="A1649" s="45">
        <v>29522.92182779266</v>
      </c>
      <c r="B1649" s="45"/>
      <c r="C1649" s="45"/>
      <c r="D1649" s="46"/>
      <c r="E1649" s="46"/>
      <c r="F1649" s="46">
        <v>0.161</v>
      </c>
      <c r="G1649" s="45"/>
      <c r="H1649" s="45"/>
      <c r="I1649" s="45"/>
      <c r="J1649" s="45">
        <v>0.002258707595322644</v>
      </c>
      <c r="K1649" s="45"/>
      <c r="L1649" s="45"/>
      <c r="M1649" s="45"/>
      <c r="N1649" s="45">
        <v>0.007108765845271863</v>
      </c>
      <c r="O1649" s="45"/>
      <c r="P1649" s="45"/>
      <c r="Q1649" s="45"/>
      <c r="R1649" s="45">
        <v>199.72188591336234</v>
      </c>
      <c r="S1649" s="45"/>
      <c r="T1649" s="45"/>
      <c r="U1649" s="45"/>
      <c r="V1649" s="45"/>
      <c r="W1649" s="45"/>
      <c r="X1649" s="45"/>
      <c r="Y1649" s="45"/>
      <c r="Z1649" s="45"/>
      <c r="AA1649" s="45"/>
      <c r="AB1649" s="45"/>
      <c r="AC1649" s="45"/>
    </row>
    <row r="1650" ht="15.75" customHeight="1">
      <c r="A1650" s="45">
        <v>29778.1378473712</v>
      </c>
      <c r="B1650" s="45"/>
      <c r="C1650" s="45"/>
      <c r="D1650" s="46"/>
      <c r="E1650" s="46"/>
      <c r="F1650" s="46">
        <v>0.118</v>
      </c>
      <c r="G1650" s="45"/>
      <c r="H1650" s="45"/>
      <c r="I1650" s="45"/>
      <c r="J1650" s="45"/>
      <c r="K1650" s="45"/>
      <c r="L1650" s="45"/>
      <c r="M1650" s="45"/>
      <c r="N1650" s="45"/>
      <c r="O1650" s="45"/>
      <c r="P1650" s="45"/>
      <c r="Q1650" s="45"/>
      <c r="R1650" s="45">
        <v>151.21283760110055</v>
      </c>
      <c r="S1650" s="45"/>
      <c r="T1650" s="45"/>
      <c r="U1650" s="45"/>
      <c r="V1650" s="45"/>
      <c r="W1650" s="45"/>
      <c r="X1650" s="45"/>
      <c r="Y1650" s="45"/>
      <c r="Z1650" s="45"/>
      <c r="AA1650" s="45"/>
      <c r="AB1650" s="45"/>
      <c r="AC1650" s="45"/>
    </row>
    <row r="1651" ht="15.75" customHeight="1">
      <c r="A1651" s="45">
        <v>30035.235857518328</v>
      </c>
      <c r="B1651" s="45"/>
      <c r="C1651" s="45"/>
      <c r="D1651" s="46"/>
      <c r="E1651" s="46"/>
      <c r="F1651" s="46">
        <v>0.173</v>
      </c>
      <c r="G1651" s="45"/>
      <c r="H1651" s="45"/>
      <c r="I1651" s="45"/>
      <c r="J1651" s="45">
        <v>0.0022013496381234096</v>
      </c>
      <c r="K1651" s="45"/>
      <c r="L1651" s="45"/>
      <c r="M1651" s="45"/>
      <c r="N1651" s="45"/>
      <c r="O1651" s="45"/>
      <c r="P1651" s="45"/>
      <c r="Q1651" s="45"/>
      <c r="R1651" s="45">
        <v>151.68479844025237</v>
      </c>
      <c r="S1651" s="45"/>
      <c r="T1651" s="45"/>
      <c r="U1651" s="45"/>
      <c r="V1651" s="45"/>
      <c r="W1651" s="45"/>
      <c r="X1651" s="45"/>
      <c r="Y1651" s="45"/>
      <c r="Z1651" s="45"/>
      <c r="AA1651" s="45"/>
      <c r="AB1651" s="45"/>
      <c r="AC1651" s="45"/>
    </row>
    <row r="1652" ht="15.75" customHeight="1">
      <c r="A1652" s="45">
        <v>30273.29319103872</v>
      </c>
      <c r="B1652" s="45"/>
      <c r="C1652" s="45"/>
      <c r="D1652" s="46"/>
      <c r="E1652" s="46"/>
      <c r="F1652" s="46">
        <v>0.172</v>
      </c>
      <c r="G1652" s="45"/>
      <c r="H1652" s="45"/>
      <c r="I1652" s="45"/>
      <c r="J1652" s="45">
        <v>0.002299526174579585</v>
      </c>
      <c r="K1652" s="45"/>
      <c r="L1652" s="45"/>
      <c r="M1652" s="45"/>
      <c r="N1652" s="45"/>
      <c r="O1652" s="45"/>
      <c r="P1652" s="45"/>
      <c r="Q1652" s="45"/>
      <c r="R1652" s="45">
        <v>174.58981415653835</v>
      </c>
      <c r="S1652" s="45"/>
      <c r="T1652" s="45"/>
      <c r="U1652" s="45"/>
      <c r="V1652" s="45"/>
      <c r="W1652" s="45"/>
      <c r="X1652" s="45"/>
      <c r="Y1652" s="45"/>
      <c r="Z1652" s="45"/>
      <c r="AA1652" s="45"/>
      <c r="AB1652" s="45"/>
      <c r="AC1652" s="45"/>
    </row>
    <row r="1653" ht="15.75" customHeight="1">
      <c r="A1653" s="45">
        <v>30420.56641427783</v>
      </c>
      <c r="B1653" s="45"/>
      <c r="C1653" s="45"/>
      <c r="D1653" s="46"/>
      <c r="E1653" s="46"/>
      <c r="F1653" s="46">
        <v>0.182</v>
      </c>
      <c r="G1653" s="45"/>
      <c r="H1653" s="45"/>
      <c r="I1653" s="45"/>
      <c r="J1653" s="45">
        <v>0.0023703038597864697</v>
      </c>
      <c r="K1653" s="45"/>
      <c r="L1653" s="45"/>
      <c r="M1653" s="45"/>
      <c r="N1653" s="45">
        <v>0.007468457414749141</v>
      </c>
      <c r="O1653" s="45"/>
      <c r="P1653" s="45"/>
      <c r="Q1653" s="45"/>
      <c r="R1653" s="45">
        <v>163.3542744437933</v>
      </c>
      <c r="S1653" s="45"/>
      <c r="T1653" s="45"/>
      <c r="U1653" s="45"/>
      <c r="V1653" s="45"/>
      <c r="W1653" s="45"/>
      <c r="X1653" s="45"/>
      <c r="Y1653" s="45"/>
      <c r="Z1653" s="45"/>
      <c r="AA1653" s="45"/>
      <c r="AB1653" s="45"/>
      <c r="AC1653" s="45"/>
    </row>
    <row r="1654" ht="15.75" customHeight="1">
      <c r="A1654" s="45">
        <v>47877.789159577784</v>
      </c>
      <c r="B1654" s="45"/>
      <c r="C1654" s="45"/>
      <c r="D1654" s="46"/>
      <c r="E1654" s="46"/>
      <c r="F1654" s="46">
        <v>0.149</v>
      </c>
      <c r="G1654" s="45"/>
      <c r="H1654" s="45"/>
      <c r="I1654" s="45"/>
      <c r="J1654" s="45">
        <v>0.0030946124497097643</v>
      </c>
      <c r="K1654" s="45"/>
      <c r="L1654" s="45"/>
      <c r="M1654" s="45"/>
      <c r="N1654" s="45"/>
      <c r="O1654" s="45"/>
      <c r="P1654" s="45"/>
      <c r="Q1654" s="45"/>
      <c r="R1654" s="45">
        <v>63.28033373417064</v>
      </c>
      <c r="S1654" s="45"/>
      <c r="T1654" s="45"/>
      <c r="U1654" s="45"/>
      <c r="V1654" s="45"/>
      <c r="W1654" s="45"/>
      <c r="X1654" s="45"/>
      <c r="Y1654" s="45"/>
      <c r="Z1654" s="45"/>
      <c r="AA1654" s="45"/>
      <c r="AB1654" s="45"/>
      <c r="AC1654" s="45"/>
    </row>
    <row r="1655" ht="15.75" customHeight="1">
      <c r="A1655" s="45">
        <v>47965.4916174726</v>
      </c>
      <c r="B1655" s="45"/>
      <c r="C1655" s="45"/>
      <c r="D1655" s="46"/>
      <c r="E1655" s="46"/>
      <c r="F1655" s="46">
        <v>0.112</v>
      </c>
      <c r="G1655" s="45"/>
      <c r="H1655" s="45"/>
      <c r="I1655" s="45"/>
      <c r="J1655" s="45">
        <v>0.0032254004421377216</v>
      </c>
      <c r="K1655" s="45"/>
      <c r="L1655" s="45"/>
      <c r="M1655" s="45"/>
      <c r="N1655" s="45"/>
      <c r="O1655" s="45"/>
      <c r="P1655" s="45"/>
      <c r="Q1655" s="45"/>
      <c r="R1655" s="45">
        <v>63.21033779046777</v>
      </c>
      <c r="S1655" s="45"/>
      <c r="T1655" s="45"/>
      <c r="U1655" s="45"/>
      <c r="V1655" s="45"/>
      <c r="W1655" s="45"/>
      <c r="X1655" s="45"/>
      <c r="Y1655" s="45"/>
      <c r="Z1655" s="45"/>
      <c r="AA1655" s="45"/>
      <c r="AB1655" s="45"/>
      <c r="AC1655" s="45"/>
    </row>
    <row r="1656" ht="15.75" customHeight="1">
      <c r="A1656" s="45">
        <v>48168.911821506474</v>
      </c>
      <c r="B1656" s="45"/>
      <c r="C1656" s="45"/>
      <c r="D1656" s="46"/>
      <c r="E1656" s="46"/>
      <c r="F1656" s="46">
        <v>0.103</v>
      </c>
      <c r="G1656" s="45"/>
      <c r="H1656" s="45"/>
      <c r="I1656" s="45"/>
      <c r="J1656" s="45">
        <v>0.0033156577604394493</v>
      </c>
      <c r="K1656" s="45"/>
      <c r="L1656" s="45"/>
      <c r="M1656" s="45"/>
      <c r="N1656" s="45">
        <v>0.006712774916160056</v>
      </c>
      <c r="O1656" s="45"/>
      <c r="P1656" s="45"/>
      <c r="Q1656" s="45"/>
      <c r="R1656" s="45">
        <v>94.10605938873465</v>
      </c>
      <c r="S1656" s="45"/>
      <c r="T1656" s="45"/>
      <c r="U1656" s="45"/>
      <c r="V1656" s="45"/>
      <c r="W1656" s="45"/>
      <c r="X1656" s="45"/>
      <c r="Y1656" s="45"/>
      <c r="Z1656" s="45"/>
      <c r="AA1656" s="45"/>
      <c r="AB1656" s="45"/>
      <c r="AC1656" s="45"/>
    </row>
    <row r="1657" ht="15.75" customHeight="1">
      <c r="A1657" s="45">
        <v>48386.73057189021</v>
      </c>
      <c r="B1657" s="45"/>
      <c r="C1657" s="45"/>
      <c r="D1657" s="46"/>
      <c r="E1657" s="46"/>
      <c r="F1657" s="46">
        <v>0.085</v>
      </c>
      <c r="G1657" s="45"/>
      <c r="H1657" s="45"/>
      <c r="I1657" s="45"/>
      <c r="J1657" s="45">
        <v>0.0031144305235407026</v>
      </c>
      <c r="K1657" s="45"/>
      <c r="L1657" s="45"/>
      <c r="M1657" s="45"/>
      <c r="N1657" s="45">
        <v>0.006307024227235997</v>
      </c>
      <c r="O1657" s="45"/>
      <c r="P1657" s="45"/>
      <c r="Q1657" s="45"/>
      <c r="R1657" s="45">
        <v>123.20006014842815</v>
      </c>
      <c r="S1657" s="45"/>
      <c r="T1657" s="45"/>
      <c r="U1657" s="45"/>
      <c r="V1657" s="45"/>
      <c r="W1657" s="45"/>
      <c r="X1657" s="45"/>
      <c r="Y1657" s="45"/>
      <c r="Z1657" s="45"/>
      <c r="AA1657" s="45"/>
      <c r="AB1657" s="45"/>
      <c r="AC1657" s="45"/>
    </row>
    <row r="1658" ht="15.75" customHeight="1">
      <c r="A1658" s="45">
        <v>48396.58394573626</v>
      </c>
      <c r="B1658" s="45"/>
      <c r="C1658" s="45"/>
      <c r="D1658" s="46"/>
      <c r="E1658" s="46"/>
      <c r="F1658" s="46">
        <v>0.091</v>
      </c>
      <c r="G1658" s="45"/>
      <c r="H1658" s="45"/>
      <c r="I1658" s="45"/>
      <c r="J1658" s="45">
        <v>0.003410283901807054</v>
      </c>
      <c r="K1658" s="45"/>
      <c r="L1658" s="45"/>
      <c r="M1658" s="45"/>
      <c r="N1658" s="45">
        <v>0.006990886550961603</v>
      </c>
      <c r="O1658" s="45"/>
      <c r="P1658" s="45"/>
      <c r="Q1658" s="45"/>
      <c r="R1658" s="45">
        <v>167.5266367352409</v>
      </c>
      <c r="S1658" s="45"/>
      <c r="T1658" s="45"/>
      <c r="U1658" s="45"/>
      <c r="V1658" s="45"/>
      <c r="W1658" s="45"/>
      <c r="X1658" s="45"/>
      <c r="Y1658" s="45"/>
      <c r="Z1658" s="45"/>
      <c r="AA1658" s="45"/>
      <c r="AB1658" s="45"/>
      <c r="AC1658" s="45"/>
    </row>
    <row r="1659" ht="15.75" customHeight="1">
      <c r="A1659" s="45">
        <v>48391.83689270804</v>
      </c>
      <c r="B1659" s="45"/>
      <c r="C1659" s="45"/>
      <c r="D1659" s="46"/>
      <c r="E1659" s="46"/>
      <c r="F1659" s="46">
        <v>0.067</v>
      </c>
      <c r="G1659" s="45"/>
      <c r="H1659" s="45"/>
      <c r="I1659" s="45"/>
      <c r="J1659" s="45"/>
      <c r="K1659" s="45"/>
      <c r="L1659" s="45"/>
      <c r="M1659" s="45"/>
      <c r="N1659" s="45"/>
      <c r="O1659" s="45"/>
      <c r="P1659" s="45"/>
      <c r="Q1659" s="45"/>
      <c r="R1659" s="45">
        <v>208.82938843699392</v>
      </c>
      <c r="S1659" s="45"/>
      <c r="T1659" s="45"/>
      <c r="U1659" s="45"/>
      <c r="V1659" s="45"/>
      <c r="W1659" s="45"/>
      <c r="X1659" s="45"/>
      <c r="Y1659" s="45"/>
      <c r="Z1659" s="45"/>
      <c r="AA1659" s="45"/>
      <c r="AB1659" s="45"/>
      <c r="AC1659" s="45"/>
    </row>
    <row r="1660" ht="15.75" customHeight="1">
      <c r="A1660" s="45">
        <v>48575.726207106796</v>
      </c>
      <c r="B1660" s="45"/>
      <c r="C1660" s="45"/>
      <c r="D1660" s="46"/>
      <c r="E1660" s="46"/>
      <c r="F1660" s="46">
        <v>0.077</v>
      </c>
      <c r="G1660" s="45"/>
      <c r="H1660" s="45"/>
      <c r="I1660" s="45"/>
      <c r="J1660" s="45"/>
      <c r="K1660" s="45"/>
      <c r="L1660" s="45"/>
      <c r="M1660" s="45"/>
      <c r="N1660" s="45"/>
      <c r="O1660" s="45"/>
      <c r="P1660" s="45"/>
      <c r="Q1660" s="45"/>
      <c r="R1660" s="45">
        <v>228.92008902199754</v>
      </c>
      <c r="S1660" s="45"/>
      <c r="T1660" s="45"/>
      <c r="U1660" s="45"/>
      <c r="V1660" s="45"/>
      <c r="W1660" s="45"/>
      <c r="X1660" s="45"/>
      <c r="Y1660" s="45"/>
      <c r="Z1660" s="45"/>
      <c r="AA1660" s="45"/>
      <c r="AB1660" s="45"/>
      <c r="AC1660" s="45"/>
    </row>
    <row r="1661" ht="15.75" customHeight="1">
      <c r="A1661" s="45">
        <v>48747.614250825456</v>
      </c>
      <c r="B1661" s="45"/>
      <c r="C1661" s="45"/>
      <c r="D1661" s="46"/>
      <c r="E1661" s="46"/>
      <c r="F1661" s="46">
        <v>0.08</v>
      </c>
      <c r="G1661" s="45"/>
      <c r="H1661" s="45"/>
      <c r="I1661" s="45"/>
      <c r="J1661" s="45">
        <v>0.003414751772310685</v>
      </c>
      <c r="K1661" s="45"/>
      <c r="L1661" s="45"/>
      <c r="M1661" s="45"/>
      <c r="N1661" s="45">
        <v>0.007209623300019983</v>
      </c>
      <c r="O1661" s="45"/>
      <c r="P1661" s="45"/>
      <c r="Q1661" s="45"/>
      <c r="R1661" s="45">
        <v>339.5587633883834</v>
      </c>
      <c r="S1661" s="45"/>
      <c r="T1661" s="45"/>
      <c r="U1661" s="45"/>
      <c r="V1661" s="45"/>
      <c r="W1661" s="45"/>
      <c r="X1661" s="45"/>
      <c r="Y1661" s="45"/>
      <c r="Z1661" s="45"/>
      <c r="AA1661" s="45"/>
      <c r="AB1661" s="45"/>
      <c r="AC1661" s="45"/>
    </row>
    <row r="1662" ht="15.75" customHeight="1">
      <c r="A1662" s="45">
        <v>48705.82850752142</v>
      </c>
      <c r="B1662" s="45"/>
      <c r="C1662" s="45"/>
      <c r="D1662" s="46"/>
      <c r="E1662" s="46"/>
      <c r="F1662" s="46">
        <v>0.058</v>
      </c>
      <c r="G1662" s="45"/>
      <c r="H1662" s="45"/>
      <c r="I1662" s="45"/>
      <c r="J1662" s="45">
        <v>0.0033183169422109065</v>
      </c>
      <c r="K1662" s="45"/>
      <c r="L1662" s="45"/>
      <c r="M1662" s="45"/>
      <c r="N1662" s="45">
        <v>0.0068039439823484125</v>
      </c>
      <c r="O1662" s="45"/>
      <c r="P1662" s="45"/>
      <c r="Q1662" s="45"/>
      <c r="R1662" s="45">
        <v>482.59668246383825</v>
      </c>
      <c r="S1662" s="45"/>
      <c r="T1662" s="45"/>
      <c r="U1662" s="45"/>
      <c r="V1662" s="45"/>
      <c r="W1662" s="45"/>
      <c r="X1662" s="45"/>
      <c r="Y1662" s="45"/>
      <c r="Z1662" s="45"/>
      <c r="AA1662" s="45"/>
      <c r="AB1662" s="45"/>
      <c r="AC1662" s="45"/>
    </row>
    <row r="1663" ht="15.75" customHeight="1">
      <c r="A1663" s="45">
        <v>48826.62019907151</v>
      </c>
      <c r="B1663" s="45"/>
      <c r="C1663" s="45"/>
      <c r="D1663" s="46"/>
      <c r="E1663" s="46"/>
      <c r="F1663" s="46"/>
      <c r="G1663" s="45"/>
      <c r="H1663" s="45"/>
      <c r="I1663" s="45"/>
      <c r="J1663" s="45"/>
      <c r="K1663" s="45"/>
      <c r="L1663" s="45"/>
      <c r="M1663" s="45"/>
      <c r="N1663" s="45"/>
      <c r="O1663" s="45"/>
      <c r="P1663" s="45"/>
      <c r="Q1663" s="45"/>
      <c r="R1663" s="45">
        <v>417.53258109396137</v>
      </c>
      <c r="S1663" s="45"/>
      <c r="T1663" s="45"/>
      <c r="U1663" s="45"/>
      <c r="V1663" s="45"/>
      <c r="W1663" s="45"/>
      <c r="X1663" s="45"/>
      <c r="Y1663" s="45"/>
      <c r="Z1663" s="45"/>
      <c r="AA1663" s="45"/>
      <c r="AB1663" s="45"/>
      <c r="AC1663" s="45"/>
    </row>
    <row r="1664" ht="15.75" customHeight="1">
      <c r="A1664" s="45">
        <v>48781.139245483755</v>
      </c>
      <c r="B1664" s="45"/>
      <c r="C1664" s="45"/>
      <c r="D1664" s="46"/>
      <c r="E1664" s="46"/>
      <c r="F1664" s="46"/>
      <c r="G1664" s="45"/>
      <c r="H1664" s="45"/>
      <c r="I1664" s="45"/>
      <c r="J1664" s="45">
        <v>0.0034925811862831146</v>
      </c>
      <c r="K1664" s="45"/>
      <c r="L1664" s="45"/>
      <c r="M1664" s="45"/>
      <c r="N1664" s="45">
        <v>0.007266163992174244</v>
      </c>
      <c r="O1664" s="45"/>
      <c r="P1664" s="45"/>
      <c r="Q1664" s="45"/>
      <c r="R1664" s="45">
        <v>398.03925787379524</v>
      </c>
      <c r="S1664" s="45"/>
      <c r="T1664" s="45"/>
      <c r="U1664" s="45"/>
      <c r="V1664" s="45"/>
      <c r="W1664" s="45"/>
      <c r="X1664" s="45"/>
      <c r="Y1664" s="45"/>
      <c r="Z1664" s="45"/>
      <c r="AA1664" s="45"/>
      <c r="AB1664" s="45"/>
      <c r="AC1664" s="45"/>
    </row>
    <row r="1665" ht="15.75" customHeight="1">
      <c r="A1665" s="45">
        <v>48718.283101016896</v>
      </c>
      <c r="B1665" s="45"/>
      <c r="C1665" s="45"/>
      <c r="D1665" s="46"/>
      <c r="E1665" s="46"/>
      <c r="F1665" s="46"/>
      <c r="G1665" s="45"/>
      <c r="H1665" s="45"/>
      <c r="I1665" s="45"/>
      <c r="J1665" s="45">
        <v>0.003452699919086897</v>
      </c>
      <c r="K1665" s="45"/>
      <c r="L1665" s="45"/>
      <c r="M1665" s="45"/>
      <c r="N1665" s="45">
        <v>0.007315893052439397</v>
      </c>
      <c r="O1665" s="45"/>
      <c r="P1665" s="45"/>
      <c r="Q1665" s="45"/>
      <c r="R1665" s="45">
        <v>453.6542787619406</v>
      </c>
      <c r="S1665" s="45"/>
      <c r="T1665" s="45"/>
      <c r="U1665" s="45"/>
      <c r="V1665" s="45"/>
      <c r="W1665" s="45"/>
      <c r="X1665" s="45"/>
      <c r="Y1665" s="45"/>
      <c r="Z1665" s="45"/>
      <c r="AA1665" s="45"/>
      <c r="AB1665" s="45"/>
      <c r="AC1665" s="45"/>
    </row>
    <row r="1666" ht="15.75" customHeight="1">
      <c r="A1666" s="45">
        <v>48820.36859748142</v>
      </c>
      <c r="B1666" s="45"/>
      <c r="C1666" s="45"/>
      <c r="D1666" s="46"/>
      <c r="E1666" s="46"/>
      <c r="F1666" s="46"/>
      <c r="G1666" s="45"/>
      <c r="H1666" s="45"/>
      <c r="I1666" s="45"/>
      <c r="J1666" s="45">
        <v>0.0034470139040039915</v>
      </c>
      <c r="K1666" s="45"/>
      <c r="L1666" s="45"/>
      <c r="M1666" s="45"/>
      <c r="N1666" s="45">
        <v>0.007198970186103615</v>
      </c>
      <c r="O1666" s="45"/>
      <c r="P1666" s="45"/>
      <c r="Q1666" s="45"/>
      <c r="R1666" s="45">
        <v>426.62344831208196</v>
      </c>
      <c r="S1666" s="45"/>
      <c r="T1666" s="45"/>
      <c r="U1666" s="45"/>
      <c r="V1666" s="45"/>
      <c r="W1666" s="45"/>
      <c r="X1666" s="45"/>
      <c r="Y1666" s="45"/>
      <c r="Z1666" s="45"/>
      <c r="AA1666" s="45"/>
      <c r="AB1666" s="45"/>
      <c r="AC1666" s="45"/>
    </row>
    <row r="1667" ht="15.75" customHeight="1">
      <c r="A1667" s="45">
        <v>132735.0201742147</v>
      </c>
      <c r="B1667" s="45"/>
      <c r="C1667" s="45"/>
      <c r="D1667" s="46"/>
      <c r="E1667" s="46"/>
      <c r="F1667" s="46">
        <v>0.158</v>
      </c>
      <c r="G1667" s="45"/>
      <c r="H1667" s="45"/>
      <c r="I1667" s="45"/>
      <c r="J1667" s="45">
        <v>0.003591387307213696</v>
      </c>
      <c r="K1667" s="45"/>
      <c r="L1667" s="45"/>
      <c r="M1667" s="45"/>
      <c r="N1667" s="45"/>
      <c r="O1667" s="45"/>
      <c r="P1667" s="45"/>
      <c r="Q1667" s="45"/>
      <c r="R1667" s="45">
        <v>273.5145870256546</v>
      </c>
      <c r="S1667" s="45"/>
      <c r="T1667" s="45"/>
      <c r="U1667" s="45"/>
      <c r="V1667" s="45"/>
      <c r="W1667" s="45"/>
      <c r="X1667" s="45"/>
      <c r="Y1667" s="45"/>
      <c r="Z1667" s="45"/>
      <c r="AA1667" s="45"/>
      <c r="AB1667" s="45"/>
      <c r="AC1667" s="45"/>
    </row>
    <row r="1668" ht="15.75" customHeight="1">
      <c r="A1668" s="45">
        <v>132526.12873106232</v>
      </c>
      <c r="B1668" s="45"/>
      <c r="C1668" s="45"/>
      <c r="D1668" s="46"/>
      <c r="E1668" s="46"/>
      <c r="F1668" s="46">
        <v>0.151</v>
      </c>
      <c r="G1668" s="45"/>
      <c r="H1668" s="45"/>
      <c r="I1668" s="45"/>
      <c r="J1668" s="45">
        <v>0.003638946618073753</v>
      </c>
      <c r="K1668" s="45"/>
      <c r="L1668" s="45"/>
      <c r="M1668" s="45"/>
      <c r="N1668" s="45"/>
      <c r="O1668" s="45"/>
      <c r="P1668" s="45"/>
      <c r="Q1668" s="45"/>
      <c r="R1668" s="45">
        <v>281.11603064164734</v>
      </c>
      <c r="S1668" s="45"/>
      <c r="T1668" s="45"/>
      <c r="U1668" s="45"/>
      <c r="V1668" s="45"/>
      <c r="W1668" s="45"/>
      <c r="X1668" s="45"/>
      <c r="Y1668" s="45"/>
      <c r="Z1668" s="45"/>
      <c r="AA1668" s="45"/>
      <c r="AB1668" s="45"/>
      <c r="AC1668" s="45"/>
    </row>
    <row r="1669" ht="15.75" customHeight="1">
      <c r="A1669" s="45">
        <v>133364.7525983565</v>
      </c>
      <c r="B1669" s="45"/>
      <c r="C1669" s="45"/>
      <c r="D1669" s="46"/>
      <c r="E1669" s="46"/>
      <c r="F1669" s="46">
        <v>0.132</v>
      </c>
      <c r="G1669" s="45"/>
      <c r="H1669" s="45"/>
      <c r="I1669" s="45"/>
      <c r="J1669" s="45">
        <v>0.003624914140173374</v>
      </c>
      <c r="K1669" s="45"/>
      <c r="L1669" s="45"/>
      <c r="M1669" s="45"/>
      <c r="N1669" s="45">
        <v>0.007685018525667701</v>
      </c>
      <c r="O1669" s="45"/>
      <c r="P1669" s="45"/>
      <c r="Q1669" s="45"/>
      <c r="R1669" s="45">
        <v>324.38719898923557</v>
      </c>
      <c r="S1669" s="45"/>
      <c r="T1669" s="45"/>
      <c r="U1669" s="45"/>
      <c r="V1669" s="45"/>
      <c r="W1669" s="45"/>
      <c r="X1669" s="45"/>
      <c r="Y1669" s="45"/>
      <c r="Z1669" s="45"/>
      <c r="AA1669" s="45"/>
      <c r="AB1669" s="45"/>
      <c r="AC1669" s="45"/>
    </row>
    <row r="1670" ht="15.75" customHeight="1">
      <c r="A1670" s="45">
        <v>133785.43121750254</v>
      </c>
      <c r="B1670" s="45"/>
      <c r="C1670" s="45"/>
      <c r="D1670" s="46"/>
      <c r="E1670" s="46"/>
      <c r="F1670" s="46">
        <v>0.108</v>
      </c>
      <c r="G1670" s="45"/>
      <c r="H1670" s="45"/>
      <c r="I1670" s="45"/>
      <c r="J1670" s="45">
        <v>0.003556086911425526</v>
      </c>
      <c r="K1670" s="45"/>
      <c r="L1670" s="45"/>
      <c r="M1670" s="45"/>
      <c r="N1670" s="45">
        <v>0.007671366861198367</v>
      </c>
      <c r="O1670" s="45"/>
      <c r="P1670" s="45"/>
      <c r="Q1670" s="45"/>
      <c r="R1670" s="45">
        <v>403.3605697756163</v>
      </c>
      <c r="S1670" s="45"/>
      <c r="T1670" s="45"/>
      <c r="U1670" s="45"/>
      <c r="V1670" s="45"/>
      <c r="W1670" s="45"/>
      <c r="X1670" s="45"/>
      <c r="Y1670" s="45"/>
      <c r="Z1670" s="45"/>
      <c r="AA1670" s="45"/>
      <c r="AB1670" s="45"/>
      <c r="AC1670" s="45"/>
    </row>
    <row r="1671" ht="15.75" customHeight="1">
      <c r="A1671" s="45">
        <v>136203.48801108857</v>
      </c>
      <c r="B1671" s="45"/>
      <c r="C1671" s="45"/>
      <c r="D1671" s="46"/>
      <c r="E1671" s="46"/>
      <c r="F1671" s="46">
        <v>0.087</v>
      </c>
      <c r="G1671" s="45"/>
      <c r="H1671" s="45"/>
      <c r="I1671" s="45"/>
      <c r="J1671" s="45">
        <v>0.00387579043090377</v>
      </c>
      <c r="K1671" s="45"/>
      <c r="L1671" s="45"/>
      <c r="M1671" s="45"/>
      <c r="N1671" s="45">
        <v>0.008602852661876844</v>
      </c>
      <c r="O1671" s="45"/>
      <c r="P1671" s="45"/>
      <c r="Q1671" s="45"/>
      <c r="R1671" s="45">
        <v>469.2009862734926</v>
      </c>
      <c r="S1671" s="45"/>
      <c r="T1671" s="45"/>
      <c r="U1671" s="45"/>
      <c r="V1671" s="45"/>
      <c r="W1671" s="45"/>
      <c r="X1671" s="45"/>
      <c r="Y1671" s="45"/>
      <c r="Z1671" s="45"/>
      <c r="AA1671" s="45"/>
      <c r="AB1671" s="45"/>
      <c r="AC1671" s="45"/>
    </row>
    <row r="1672" ht="15.75" customHeight="1">
      <c r="A1672" s="45">
        <v>136467.65716525185</v>
      </c>
      <c r="B1672" s="45"/>
      <c r="C1672" s="45"/>
      <c r="D1672" s="46"/>
      <c r="E1672" s="46"/>
      <c r="F1672" s="46">
        <v>0.078</v>
      </c>
      <c r="G1672" s="45"/>
      <c r="H1672" s="45"/>
      <c r="I1672" s="45"/>
      <c r="J1672" s="45"/>
      <c r="K1672" s="45"/>
      <c r="L1672" s="45"/>
      <c r="M1672" s="45"/>
      <c r="N1672" s="45"/>
      <c r="O1672" s="45"/>
      <c r="P1672" s="45"/>
      <c r="Q1672" s="45"/>
      <c r="R1672" s="45">
        <v>509.3792771113246</v>
      </c>
      <c r="S1672" s="45"/>
      <c r="T1672" s="45"/>
      <c r="U1672" s="45"/>
      <c r="V1672" s="45"/>
      <c r="W1672" s="45"/>
      <c r="X1672" s="45"/>
      <c r="Y1672" s="45"/>
      <c r="Z1672" s="45"/>
      <c r="AA1672" s="45"/>
      <c r="AB1672" s="45"/>
      <c r="AC1672" s="45"/>
    </row>
    <row r="1673" ht="15.75" customHeight="1">
      <c r="A1673" s="45">
        <v>136032.86314794995</v>
      </c>
      <c r="B1673" s="45"/>
      <c r="C1673" s="45"/>
      <c r="D1673" s="46"/>
      <c r="E1673" s="46"/>
      <c r="F1673" s="46">
        <v>0.074</v>
      </c>
      <c r="G1673" s="45"/>
      <c r="H1673" s="45"/>
      <c r="I1673" s="45"/>
      <c r="J1673" s="45"/>
      <c r="K1673" s="45"/>
      <c r="L1673" s="45"/>
      <c r="M1673" s="45"/>
      <c r="N1673" s="45"/>
      <c r="O1673" s="45"/>
      <c r="P1673" s="45"/>
      <c r="Q1673" s="45"/>
      <c r="R1673" s="45">
        <v>527.189630807806</v>
      </c>
      <c r="S1673" s="45"/>
      <c r="T1673" s="45"/>
      <c r="U1673" s="45"/>
      <c r="V1673" s="45"/>
      <c r="W1673" s="45"/>
      <c r="X1673" s="45"/>
      <c r="Y1673" s="45"/>
      <c r="Z1673" s="45"/>
      <c r="AA1673" s="45"/>
      <c r="AB1673" s="45"/>
      <c r="AC1673" s="45"/>
    </row>
    <row r="1674" ht="15.75" customHeight="1">
      <c r="A1674" s="45">
        <v>135769.78993341335</v>
      </c>
      <c r="B1674" s="45"/>
      <c r="C1674" s="45"/>
      <c r="D1674" s="46"/>
      <c r="E1674" s="46"/>
      <c r="F1674" s="46">
        <v>0.059</v>
      </c>
      <c r="G1674" s="45"/>
      <c r="H1674" s="45"/>
      <c r="I1674" s="45"/>
      <c r="J1674" s="45">
        <v>0.003533483109544418</v>
      </c>
      <c r="K1674" s="45"/>
      <c r="L1674" s="45"/>
      <c r="M1674" s="45"/>
      <c r="N1674" s="45">
        <v>0.0078023033295311186</v>
      </c>
      <c r="O1674" s="45"/>
      <c r="P1674" s="45"/>
      <c r="Q1674" s="45"/>
      <c r="R1674" s="45">
        <v>624.3428296208059</v>
      </c>
      <c r="S1674" s="45"/>
      <c r="T1674" s="45"/>
      <c r="U1674" s="45"/>
      <c r="V1674" s="45"/>
      <c r="W1674" s="45"/>
      <c r="X1674" s="45"/>
      <c r="Y1674" s="45"/>
      <c r="Z1674" s="45"/>
      <c r="AA1674" s="45"/>
      <c r="AB1674" s="45"/>
      <c r="AC1674" s="45"/>
    </row>
    <row r="1675" ht="15.75" customHeight="1">
      <c r="A1675" s="45">
        <v>135555.2521228744</v>
      </c>
      <c r="B1675" s="45"/>
      <c r="C1675" s="45"/>
      <c r="D1675" s="46"/>
      <c r="E1675" s="46"/>
      <c r="F1675" s="46">
        <v>0.067</v>
      </c>
      <c r="G1675" s="45"/>
      <c r="H1675" s="45"/>
      <c r="I1675" s="45"/>
      <c r="J1675" s="45">
        <v>0.003621897813107896</v>
      </c>
      <c r="K1675" s="45"/>
      <c r="L1675" s="45"/>
      <c r="M1675" s="45"/>
      <c r="N1675" s="45">
        <v>0.008020517326335911</v>
      </c>
      <c r="O1675" s="45"/>
      <c r="P1675" s="45"/>
      <c r="Q1675" s="45"/>
      <c r="R1675" s="45">
        <v>796.5107880212693</v>
      </c>
      <c r="S1675" s="45"/>
      <c r="T1675" s="45"/>
      <c r="U1675" s="45"/>
      <c r="V1675" s="45"/>
      <c r="W1675" s="45"/>
      <c r="X1675" s="45"/>
      <c r="Y1675" s="45"/>
      <c r="Z1675" s="45"/>
      <c r="AA1675" s="45"/>
      <c r="AB1675" s="45"/>
      <c r="AC1675" s="45"/>
    </row>
    <row r="1676" ht="15.75" customHeight="1">
      <c r="A1676" s="45">
        <v>139238.27836771554</v>
      </c>
      <c r="B1676" s="45"/>
      <c r="C1676" s="45"/>
      <c r="D1676" s="46"/>
      <c r="E1676" s="46"/>
      <c r="F1676" s="46">
        <v>0.059</v>
      </c>
      <c r="G1676" s="45"/>
      <c r="H1676" s="45"/>
      <c r="I1676" s="45"/>
      <c r="J1676" s="45"/>
      <c r="K1676" s="45"/>
      <c r="L1676" s="45"/>
      <c r="M1676" s="45"/>
      <c r="N1676" s="45"/>
      <c r="O1676" s="45"/>
      <c r="P1676" s="45"/>
      <c r="Q1676" s="45"/>
      <c r="R1676" s="45">
        <v>713.8413144485698</v>
      </c>
      <c r="S1676" s="45"/>
      <c r="T1676" s="45"/>
      <c r="U1676" s="45"/>
      <c r="V1676" s="45"/>
      <c r="W1676" s="45"/>
      <c r="X1676" s="45"/>
      <c r="Y1676" s="45"/>
      <c r="Z1676" s="45"/>
      <c r="AA1676" s="45"/>
      <c r="AB1676" s="45"/>
      <c r="AC1676" s="45"/>
    </row>
    <row r="1677" ht="15.75" customHeight="1">
      <c r="A1677" s="45">
        <v>139608.6953762674</v>
      </c>
      <c r="B1677" s="45"/>
      <c r="C1677" s="45"/>
      <c r="D1677" s="46"/>
      <c r="E1677" s="46"/>
      <c r="F1677" s="46"/>
      <c r="G1677" s="45"/>
      <c r="H1677" s="45"/>
      <c r="I1677" s="45"/>
      <c r="J1677" s="45">
        <v>0.003560021732094819</v>
      </c>
      <c r="K1677" s="45"/>
      <c r="L1677" s="45"/>
      <c r="M1677" s="45"/>
      <c r="N1677" s="45">
        <v>0.0077453537396336885</v>
      </c>
      <c r="O1677" s="45"/>
      <c r="P1677" s="45"/>
      <c r="Q1677" s="45"/>
      <c r="R1677" s="45">
        <v>672.1719354304903</v>
      </c>
      <c r="S1677" s="45"/>
      <c r="T1677" s="45"/>
      <c r="U1677" s="45"/>
      <c r="V1677" s="45"/>
      <c r="W1677" s="45"/>
      <c r="X1677" s="45"/>
      <c r="Y1677" s="45"/>
      <c r="Z1677" s="45"/>
      <c r="AA1677" s="45"/>
      <c r="AB1677" s="45"/>
      <c r="AC1677" s="45"/>
    </row>
    <row r="1678" ht="15.75" customHeight="1">
      <c r="A1678" s="45">
        <v>139318.9834780351</v>
      </c>
      <c r="B1678" s="45"/>
      <c r="C1678" s="45"/>
      <c r="D1678" s="46"/>
      <c r="E1678" s="46"/>
      <c r="F1678" s="46"/>
      <c r="G1678" s="45"/>
      <c r="H1678" s="45"/>
      <c r="I1678" s="45"/>
      <c r="J1678" s="45">
        <v>0.003367037810490135</v>
      </c>
      <c r="K1678" s="45"/>
      <c r="L1678" s="45"/>
      <c r="M1678" s="45"/>
      <c r="N1678" s="45">
        <v>0.00755050434933407</v>
      </c>
      <c r="O1678" s="45"/>
      <c r="P1678" s="45"/>
      <c r="Q1678" s="45"/>
      <c r="R1678" s="45">
        <v>640.5750464112452</v>
      </c>
      <c r="S1678" s="45"/>
      <c r="T1678" s="45"/>
      <c r="U1678" s="45"/>
      <c r="V1678" s="45"/>
      <c r="W1678" s="45"/>
      <c r="X1678" s="45"/>
      <c r="Y1678" s="45"/>
      <c r="Z1678" s="45"/>
      <c r="AA1678" s="45"/>
      <c r="AB1678" s="45"/>
      <c r="AC1678" s="45"/>
    </row>
    <row r="1679" ht="15.75" customHeight="1">
      <c r="A1679" s="45">
        <v>139026.6868044716</v>
      </c>
      <c r="B1679" s="45"/>
      <c r="C1679" s="45"/>
      <c r="D1679" s="46"/>
      <c r="E1679" s="46"/>
      <c r="F1679" s="46"/>
      <c r="G1679" s="45"/>
      <c r="H1679" s="45"/>
      <c r="I1679" s="45"/>
      <c r="J1679" s="45">
        <v>0.0035587915178165617</v>
      </c>
      <c r="K1679" s="45"/>
      <c r="L1679" s="45"/>
      <c r="M1679" s="45"/>
      <c r="N1679" s="45">
        <v>0.007896813031953291</v>
      </c>
      <c r="O1679" s="45"/>
      <c r="P1679" s="45"/>
      <c r="Q1679" s="45"/>
      <c r="R1679" s="45">
        <v>527.4264167232576</v>
      </c>
      <c r="S1679" s="45"/>
      <c r="T1679" s="45"/>
      <c r="U1679" s="45"/>
      <c r="V1679" s="45"/>
      <c r="W1679" s="45"/>
      <c r="X1679" s="45"/>
      <c r="Y1679" s="45"/>
      <c r="Z1679" s="45"/>
      <c r="AA1679" s="45"/>
      <c r="AB1679" s="45"/>
      <c r="AC1679" s="45"/>
    </row>
    <row r="1680" ht="15.75" customHeight="1">
      <c r="A1680" s="45">
        <v>9562.077703877405</v>
      </c>
      <c r="B1680" s="45"/>
      <c r="C1680" s="45"/>
      <c r="D1680" s="46"/>
      <c r="E1680" s="46"/>
      <c r="F1680" s="46">
        <v>0.052</v>
      </c>
      <c r="G1680" s="45"/>
      <c r="H1680" s="45"/>
      <c r="I1680" s="45"/>
      <c r="J1680" s="45">
        <v>0.0030965981455629375</v>
      </c>
      <c r="K1680" s="45"/>
      <c r="L1680" s="45"/>
      <c r="M1680" s="45"/>
      <c r="N1680" s="45"/>
      <c r="O1680" s="45"/>
      <c r="P1680" s="45"/>
      <c r="Q1680" s="45"/>
      <c r="R1680" s="45">
        <v>191.48991973219427</v>
      </c>
      <c r="S1680" s="45"/>
      <c r="T1680" s="45"/>
      <c r="U1680" s="45"/>
      <c r="V1680" s="45"/>
      <c r="W1680" s="45"/>
      <c r="X1680" s="45"/>
      <c r="Y1680" s="45"/>
      <c r="Z1680" s="45"/>
      <c r="AA1680" s="45"/>
      <c r="AB1680" s="45"/>
      <c r="AC1680" s="45"/>
    </row>
    <row r="1681" ht="15.75" customHeight="1">
      <c r="A1681" s="45">
        <v>9618.215486843275</v>
      </c>
      <c r="B1681" s="45"/>
      <c r="C1681" s="45"/>
      <c r="D1681" s="46"/>
      <c r="E1681" s="46"/>
      <c r="F1681" s="46">
        <v>0.052</v>
      </c>
      <c r="G1681" s="45"/>
      <c r="H1681" s="45"/>
      <c r="I1681" s="45"/>
      <c r="J1681" s="45">
        <v>0.0030810186701094645</v>
      </c>
      <c r="K1681" s="45"/>
      <c r="L1681" s="45"/>
      <c r="M1681" s="45"/>
      <c r="N1681" s="45"/>
      <c r="O1681" s="45"/>
      <c r="P1681" s="45"/>
      <c r="Q1681" s="45"/>
      <c r="R1681" s="45">
        <v>207.72401099901828</v>
      </c>
      <c r="S1681" s="45"/>
      <c r="T1681" s="45"/>
      <c r="U1681" s="45"/>
      <c r="V1681" s="45"/>
      <c r="W1681" s="45"/>
      <c r="X1681" s="45"/>
      <c r="Y1681" s="45"/>
      <c r="Z1681" s="45"/>
      <c r="AA1681" s="45"/>
      <c r="AB1681" s="45"/>
      <c r="AC1681" s="45"/>
    </row>
    <row r="1682" ht="15.75" customHeight="1">
      <c r="A1682" s="45">
        <v>9485.523088463147</v>
      </c>
      <c r="B1682" s="45"/>
      <c r="C1682" s="45"/>
      <c r="D1682" s="46"/>
      <c r="E1682" s="46"/>
      <c r="F1682" s="46">
        <v>0.043</v>
      </c>
      <c r="G1682" s="45"/>
      <c r="H1682" s="45"/>
      <c r="I1682" s="45"/>
      <c r="J1682" s="45">
        <v>0.0030833742723360776</v>
      </c>
      <c r="K1682" s="45"/>
      <c r="L1682" s="45"/>
      <c r="M1682" s="45"/>
      <c r="N1682" s="45">
        <v>0.006508927325397707</v>
      </c>
      <c r="O1682" s="45"/>
      <c r="P1682" s="45"/>
      <c r="Q1682" s="45"/>
      <c r="R1682" s="45">
        <v>226.05956551283927</v>
      </c>
      <c r="S1682" s="45"/>
      <c r="T1682" s="45"/>
      <c r="U1682" s="45"/>
      <c r="V1682" s="45"/>
      <c r="W1682" s="45"/>
      <c r="X1682" s="45"/>
      <c r="Y1682" s="45"/>
      <c r="Z1682" s="45"/>
      <c r="AA1682" s="45"/>
      <c r="AB1682" s="45"/>
      <c r="AC1682" s="45"/>
    </row>
    <row r="1683" ht="15.75" customHeight="1">
      <c r="A1683" s="45">
        <v>9339.227159989614</v>
      </c>
      <c r="B1683" s="45"/>
      <c r="C1683" s="45"/>
      <c r="D1683" s="46"/>
      <c r="E1683" s="46"/>
      <c r="F1683" s="46"/>
      <c r="G1683" s="45"/>
      <c r="H1683" s="45"/>
      <c r="I1683" s="45"/>
      <c r="J1683" s="45">
        <v>0.003027711075126379</v>
      </c>
      <c r="K1683" s="45"/>
      <c r="L1683" s="45"/>
      <c r="M1683" s="45"/>
      <c r="N1683" s="45">
        <v>0.006832260961710472</v>
      </c>
      <c r="O1683" s="45"/>
      <c r="P1683" s="45"/>
      <c r="Q1683" s="45"/>
      <c r="R1683" s="45">
        <v>268.5620399052851</v>
      </c>
      <c r="S1683" s="45"/>
      <c r="T1683" s="45"/>
      <c r="U1683" s="45"/>
      <c r="V1683" s="45"/>
      <c r="W1683" s="45"/>
      <c r="X1683" s="45"/>
      <c r="Y1683" s="45"/>
      <c r="Z1683" s="45"/>
      <c r="AA1683" s="45"/>
      <c r="AB1683" s="45"/>
      <c r="AC1683" s="45"/>
    </row>
    <row r="1684" ht="15.75" customHeight="1">
      <c r="A1684" s="45">
        <v>9179.464233813535</v>
      </c>
      <c r="B1684" s="45"/>
      <c r="C1684" s="45"/>
      <c r="D1684" s="46"/>
      <c r="E1684" s="46"/>
      <c r="F1684" s="46"/>
      <c r="G1684" s="45"/>
      <c r="H1684" s="45"/>
      <c r="I1684" s="45"/>
      <c r="J1684" s="45">
        <v>0.003238743303388632</v>
      </c>
      <c r="K1684" s="45"/>
      <c r="L1684" s="45"/>
      <c r="M1684" s="45"/>
      <c r="N1684" s="45">
        <v>0.007671748882475948</v>
      </c>
      <c r="O1684" s="45"/>
      <c r="P1684" s="45"/>
      <c r="Q1684" s="45"/>
      <c r="R1684" s="45">
        <v>346.3034425670162</v>
      </c>
      <c r="S1684" s="45"/>
      <c r="T1684" s="45"/>
      <c r="U1684" s="45"/>
      <c r="V1684" s="45"/>
      <c r="W1684" s="45"/>
      <c r="X1684" s="45"/>
      <c r="Y1684" s="45"/>
      <c r="Z1684" s="45"/>
      <c r="AA1684" s="45"/>
      <c r="AB1684" s="45"/>
      <c r="AC1684" s="45"/>
    </row>
    <row r="1685" ht="15.75" customHeight="1">
      <c r="A1685" s="45">
        <v>9025.693560980873</v>
      </c>
      <c r="B1685" s="45"/>
      <c r="C1685" s="45"/>
      <c r="D1685" s="46"/>
      <c r="E1685" s="46"/>
      <c r="F1685" s="46"/>
      <c r="G1685" s="45"/>
      <c r="H1685" s="45"/>
      <c r="I1685" s="45"/>
      <c r="J1685" s="45"/>
      <c r="K1685" s="45"/>
      <c r="L1685" s="45"/>
      <c r="M1685" s="45"/>
      <c r="N1685" s="45"/>
      <c r="O1685" s="45"/>
      <c r="P1685" s="45"/>
      <c r="Q1685" s="45"/>
      <c r="R1685" s="45">
        <v>422.44369278692454</v>
      </c>
      <c r="S1685" s="45"/>
      <c r="T1685" s="45"/>
      <c r="U1685" s="45"/>
      <c r="V1685" s="45"/>
      <c r="W1685" s="45"/>
      <c r="X1685" s="45"/>
      <c r="Y1685" s="45"/>
      <c r="Z1685" s="45"/>
      <c r="AA1685" s="45"/>
      <c r="AB1685" s="45"/>
      <c r="AC1685" s="45"/>
    </row>
    <row r="1686" ht="15.75" customHeight="1">
      <c r="A1686" s="45">
        <v>8987.029149215068</v>
      </c>
      <c r="B1686" s="45"/>
      <c r="C1686" s="45"/>
      <c r="D1686" s="46"/>
      <c r="E1686" s="46"/>
      <c r="F1686" s="46"/>
      <c r="G1686" s="45"/>
      <c r="H1686" s="45"/>
      <c r="I1686" s="45"/>
      <c r="J1686" s="45"/>
      <c r="K1686" s="45"/>
      <c r="L1686" s="45"/>
      <c r="M1686" s="45"/>
      <c r="N1686" s="45"/>
      <c r="O1686" s="45"/>
      <c r="P1686" s="45"/>
      <c r="Q1686" s="45"/>
      <c r="R1686" s="45">
        <v>458.31596272738904</v>
      </c>
      <c r="S1686" s="45"/>
      <c r="T1686" s="45"/>
      <c r="U1686" s="45"/>
      <c r="V1686" s="45"/>
      <c r="W1686" s="45"/>
      <c r="X1686" s="45"/>
      <c r="Y1686" s="45"/>
      <c r="Z1686" s="45"/>
      <c r="AA1686" s="45"/>
      <c r="AB1686" s="45"/>
      <c r="AC1686" s="45"/>
    </row>
    <row r="1687" ht="15.75" customHeight="1">
      <c r="A1687" s="45">
        <v>8844.312961939848</v>
      </c>
      <c r="B1687" s="45"/>
      <c r="C1687" s="45"/>
      <c r="D1687" s="46"/>
      <c r="E1687" s="46"/>
      <c r="F1687" s="46"/>
      <c r="G1687" s="45"/>
      <c r="H1687" s="45"/>
      <c r="I1687" s="45"/>
      <c r="J1687" s="45">
        <v>0.003074062077746243</v>
      </c>
      <c r="K1687" s="45"/>
      <c r="L1687" s="45"/>
      <c r="M1687" s="45"/>
      <c r="N1687" s="45">
        <v>0.007505040760895702</v>
      </c>
      <c r="O1687" s="45"/>
      <c r="P1687" s="45"/>
      <c r="Q1687" s="45"/>
      <c r="R1687" s="45">
        <v>538.5081054701125</v>
      </c>
      <c r="S1687" s="45"/>
      <c r="T1687" s="45"/>
      <c r="U1687" s="45"/>
      <c r="V1687" s="45"/>
      <c r="W1687" s="45"/>
      <c r="X1687" s="45"/>
      <c r="Y1687" s="45"/>
      <c r="Z1687" s="45"/>
      <c r="AA1687" s="45"/>
      <c r="AB1687" s="45"/>
      <c r="AC1687" s="45"/>
    </row>
    <row r="1688" ht="15.75" customHeight="1">
      <c r="A1688" s="45">
        <v>8726.097293678175</v>
      </c>
      <c r="B1688" s="45"/>
      <c r="C1688" s="45"/>
      <c r="D1688" s="46"/>
      <c r="E1688" s="46"/>
      <c r="F1688" s="46"/>
      <c r="G1688" s="45"/>
      <c r="H1688" s="45"/>
      <c r="I1688" s="45"/>
      <c r="J1688" s="45">
        <v>0.003129992344971307</v>
      </c>
      <c r="K1688" s="45"/>
      <c r="L1688" s="45"/>
      <c r="M1688" s="45"/>
      <c r="N1688" s="45">
        <v>0.007795538444377527</v>
      </c>
      <c r="O1688" s="45"/>
      <c r="P1688" s="45"/>
      <c r="Q1688" s="45"/>
      <c r="R1688" s="45">
        <v>590.9591626045342</v>
      </c>
      <c r="S1688" s="45"/>
      <c r="T1688" s="45"/>
      <c r="U1688" s="45"/>
      <c r="V1688" s="45"/>
      <c r="W1688" s="45"/>
      <c r="X1688" s="45"/>
      <c r="Y1688" s="45"/>
      <c r="Z1688" s="45"/>
      <c r="AA1688" s="45"/>
      <c r="AB1688" s="45"/>
      <c r="AC1688" s="45"/>
    </row>
    <row r="1689" ht="15.75" customHeight="1">
      <c r="A1689" s="45">
        <v>8713.85524120922</v>
      </c>
      <c r="B1689" s="45"/>
      <c r="C1689" s="45"/>
      <c r="D1689" s="46"/>
      <c r="E1689" s="46"/>
      <c r="F1689" s="46"/>
      <c r="G1689" s="45"/>
      <c r="H1689" s="45"/>
      <c r="I1689" s="45"/>
      <c r="J1689" s="45"/>
      <c r="K1689" s="45"/>
      <c r="L1689" s="45"/>
      <c r="M1689" s="45"/>
      <c r="N1689" s="45"/>
      <c r="O1689" s="45"/>
      <c r="P1689" s="45"/>
      <c r="Q1689" s="45"/>
      <c r="R1689" s="45">
        <v>491.49163213226353</v>
      </c>
      <c r="S1689" s="45"/>
      <c r="T1689" s="45"/>
      <c r="U1689" s="45"/>
      <c r="V1689" s="45"/>
      <c r="W1689" s="45"/>
      <c r="X1689" s="45"/>
      <c r="Y1689" s="45"/>
      <c r="Z1689" s="45"/>
      <c r="AA1689" s="45"/>
      <c r="AB1689" s="45"/>
      <c r="AC1689" s="45"/>
    </row>
    <row r="1690" ht="15.75" customHeight="1">
      <c r="A1690" s="45">
        <v>8695.298014378244</v>
      </c>
      <c r="B1690" s="45"/>
      <c r="C1690" s="45"/>
      <c r="D1690" s="46"/>
      <c r="E1690" s="46"/>
      <c r="F1690" s="46"/>
      <c r="G1690" s="45"/>
      <c r="H1690" s="45"/>
      <c r="I1690" s="45"/>
      <c r="J1690" s="45">
        <v>0.0030468753639814176</v>
      </c>
      <c r="K1690" s="45"/>
      <c r="L1690" s="45"/>
      <c r="M1690" s="45"/>
      <c r="N1690" s="45">
        <v>0.007588783769773242</v>
      </c>
      <c r="O1690" s="45"/>
      <c r="P1690" s="45"/>
      <c r="Q1690" s="45"/>
      <c r="R1690" s="45">
        <v>488.07459200212503</v>
      </c>
      <c r="S1690" s="45"/>
      <c r="T1690" s="45"/>
      <c r="U1690" s="45"/>
      <c r="V1690" s="45"/>
      <c r="W1690" s="45"/>
      <c r="X1690" s="45"/>
      <c r="Y1690" s="45"/>
      <c r="Z1690" s="45"/>
      <c r="AA1690" s="45"/>
      <c r="AB1690" s="45"/>
      <c r="AC1690" s="45"/>
    </row>
    <row r="1691" ht="15.75" customHeight="1">
      <c r="A1691" s="45">
        <v>8685.848828962522</v>
      </c>
      <c r="B1691" s="45"/>
      <c r="C1691" s="45"/>
      <c r="D1691" s="46"/>
      <c r="E1691" s="46"/>
      <c r="F1691" s="46"/>
      <c r="G1691" s="45"/>
      <c r="H1691" s="45"/>
      <c r="I1691" s="45"/>
      <c r="J1691" s="45"/>
      <c r="K1691" s="45"/>
      <c r="L1691" s="45"/>
      <c r="M1691" s="45"/>
      <c r="N1691" s="45"/>
      <c r="O1691" s="45"/>
      <c r="P1691" s="45"/>
      <c r="Q1691" s="45"/>
      <c r="R1691" s="45">
        <v>504.5280121512886</v>
      </c>
      <c r="S1691" s="45"/>
      <c r="T1691" s="45"/>
      <c r="U1691" s="45"/>
      <c r="V1691" s="45"/>
      <c r="W1691" s="45"/>
      <c r="X1691" s="45"/>
      <c r="Y1691" s="45"/>
      <c r="Z1691" s="45"/>
      <c r="AA1691" s="45"/>
      <c r="AB1691" s="45"/>
      <c r="AC1691" s="45"/>
    </row>
    <row r="1692" ht="15.75" customHeight="1">
      <c r="A1692" s="45">
        <v>8682.400030931585</v>
      </c>
      <c r="B1692" s="45"/>
      <c r="C1692" s="45"/>
      <c r="D1692" s="46"/>
      <c r="E1692" s="46"/>
      <c r="F1692" s="46"/>
      <c r="G1692" s="45"/>
      <c r="H1692" s="45"/>
      <c r="I1692" s="45"/>
      <c r="J1692" s="45">
        <v>0.0030313124127696804</v>
      </c>
      <c r="K1692" s="45"/>
      <c r="L1692" s="45"/>
      <c r="M1692" s="45"/>
      <c r="N1692" s="45">
        <v>0.007485618866076845</v>
      </c>
      <c r="O1692" s="45"/>
      <c r="P1692" s="45"/>
      <c r="Q1692" s="45"/>
      <c r="R1692" s="45">
        <v>465.10718786386957</v>
      </c>
      <c r="S1692" s="45"/>
      <c r="T1692" s="45"/>
      <c r="U1692" s="45"/>
      <c r="V1692" s="45"/>
      <c r="W1692" s="45"/>
      <c r="X1692" s="45"/>
      <c r="Y1692" s="45"/>
      <c r="Z1692" s="45"/>
      <c r="AA1692" s="45"/>
      <c r="AB1692" s="45"/>
      <c r="AC1692" s="45"/>
    </row>
    <row r="1693" ht="15.75" customHeight="1">
      <c r="A1693" s="45">
        <v>98849.10115509176</v>
      </c>
      <c r="B1693" s="45"/>
      <c r="C1693" s="45"/>
      <c r="D1693" s="46"/>
      <c r="E1693" s="46"/>
      <c r="F1693" s="46">
        <v>0.058</v>
      </c>
      <c r="G1693" s="45"/>
      <c r="H1693" s="45"/>
      <c r="I1693" s="45"/>
      <c r="J1693" s="45">
        <v>0.005509062163235371</v>
      </c>
      <c r="K1693" s="45"/>
      <c r="L1693" s="45"/>
      <c r="M1693" s="45"/>
      <c r="N1693" s="45"/>
      <c r="O1693" s="45"/>
      <c r="P1693" s="45"/>
      <c r="Q1693" s="45"/>
      <c r="R1693" s="45">
        <v>1009.7937254828587</v>
      </c>
      <c r="S1693" s="45"/>
      <c r="T1693" s="45"/>
      <c r="U1693" s="45"/>
      <c r="V1693" s="45"/>
      <c r="W1693" s="45"/>
      <c r="X1693" s="45"/>
      <c r="Y1693" s="45"/>
      <c r="Z1693" s="45"/>
      <c r="AA1693" s="45"/>
      <c r="AB1693" s="45"/>
      <c r="AC1693" s="45"/>
    </row>
    <row r="1694" ht="15.75" customHeight="1">
      <c r="A1694" s="45">
        <v>99146.1292541783</v>
      </c>
      <c r="B1694" s="45"/>
      <c r="C1694" s="45"/>
      <c r="D1694" s="46"/>
      <c r="E1694" s="46"/>
      <c r="F1694" s="46">
        <v>0.056</v>
      </c>
      <c r="G1694" s="45"/>
      <c r="H1694" s="45"/>
      <c r="I1694" s="45"/>
      <c r="J1694" s="45">
        <v>0.005513176767881151</v>
      </c>
      <c r="K1694" s="45"/>
      <c r="L1694" s="45"/>
      <c r="M1694" s="45"/>
      <c r="N1694" s="45"/>
      <c r="O1694" s="45"/>
      <c r="P1694" s="45"/>
      <c r="Q1694" s="45"/>
      <c r="R1694" s="45">
        <v>889.8421305851195</v>
      </c>
      <c r="S1694" s="45"/>
      <c r="T1694" s="45"/>
      <c r="U1694" s="45"/>
      <c r="V1694" s="45"/>
      <c r="W1694" s="45"/>
      <c r="X1694" s="45"/>
      <c r="Y1694" s="45"/>
      <c r="Z1694" s="45"/>
      <c r="AA1694" s="45"/>
      <c r="AB1694" s="45"/>
      <c r="AC1694" s="45"/>
    </row>
    <row r="1695" ht="15.75" customHeight="1">
      <c r="A1695" s="45">
        <v>99048.08515625508</v>
      </c>
      <c r="B1695" s="45"/>
      <c r="C1695" s="45"/>
      <c r="D1695" s="46"/>
      <c r="E1695" s="46"/>
      <c r="F1695" s="46">
        <v>0.056</v>
      </c>
      <c r="G1695" s="45"/>
      <c r="H1695" s="45"/>
      <c r="I1695" s="45"/>
      <c r="J1695" s="45">
        <v>0.005749606888906368</v>
      </c>
      <c r="K1695" s="45"/>
      <c r="L1695" s="45"/>
      <c r="M1695" s="45"/>
      <c r="N1695" s="45">
        <v>0.005884061303145628</v>
      </c>
      <c r="O1695" s="45"/>
      <c r="P1695" s="45"/>
      <c r="Q1695" s="45"/>
      <c r="R1695" s="45">
        <v>921.1247828841323</v>
      </c>
      <c r="S1695" s="45"/>
      <c r="T1695" s="45"/>
      <c r="U1695" s="45"/>
      <c r="V1695" s="45"/>
      <c r="W1695" s="45"/>
      <c r="X1695" s="45"/>
      <c r="Y1695" s="45"/>
      <c r="Z1695" s="45"/>
      <c r="AA1695" s="45"/>
      <c r="AB1695" s="45"/>
      <c r="AC1695" s="45"/>
    </row>
    <row r="1696" ht="15.75" customHeight="1">
      <c r="A1696" s="45">
        <v>99126.73587603086</v>
      </c>
      <c r="B1696" s="45"/>
      <c r="C1696" s="45"/>
      <c r="D1696" s="46"/>
      <c r="E1696" s="46"/>
      <c r="F1696" s="46">
        <v>0.048</v>
      </c>
      <c r="G1696" s="45"/>
      <c r="H1696" s="45"/>
      <c r="I1696" s="45"/>
      <c r="J1696" s="45">
        <v>0.005068747405318618</v>
      </c>
      <c r="K1696" s="45"/>
      <c r="L1696" s="45"/>
      <c r="M1696" s="45"/>
      <c r="N1696" s="45">
        <v>0.004883108033965196</v>
      </c>
      <c r="O1696" s="45"/>
      <c r="P1696" s="45"/>
      <c r="Q1696" s="45"/>
      <c r="R1696" s="45">
        <v>1046.5238162587716</v>
      </c>
      <c r="S1696" s="45"/>
      <c r="T1696" s="45"/>
      <c r="U1696" s="45"/>
      <c r="V1696" s="45"/>
      <c r="W1696" s="45"/>
      <c r="X1696" s="45"/>
      <c r="Y1696" s="45"/>
      <c r="Z1696" s="45"/>
      <c r="AA1696" s="45"/>
      <c r="AB1696" s="45"/>
      <c r="AC1696" s="45"/>
    </row>
    <row r="1697" ht="15.75" customHeight="1">
      <c r="A1697" s="45">
        <v>99515.9743153162</v>
      </c>
      <c r="B1697" s="45"/>
      <c r="C1697" s="45"/>
      <c r="D1697" s="46"/>
      <c r="E1697" s="46"/>
      <c r="F1697" s="46">
        <v>0.04</v>
      </c>
      <c r="G1697" s="45"/>
      <c r="H1697" s="45"/>
      <c r="I1697" s="45"/>
      <c r="J1697" s="45"/>
      <c r="K1697" s="45"/>
      <c r="L1697" s="45"/>
      <c r="M1697" s="45"/>
      <c r="N1697" s="45"/>
      <c r="O1697" s="45"/>
      <c r="P1697" s="45"/>
      <c r="Q1697" s="45"/>
      <c r="R1697" s="45">
        <v>1232.8861711823754</v>
      </c>
      <c r="S1697" s="45"/>
      <c r="T1697" s="45"/>
      <c r="U1697" s="45"/>
      <c r="V1697" s="45"/>
      <c r="W1697" s="45"/>
      <c r="X1697" s="45"/>
      <c r="Y1697" s="45"/>
      <c r="Z1697" s="45"/>
      <c r="AA1697" s="45"/>
      <c r="AB1697" s="45"/>
      <c r="AC1697" s="45"/>
    </row>
    <row r="1698" ht="15.75" customHeight="1">
      <c r="A1698" s="45">
        <v>99451.00387925364</v>
      </c>
      <c r="B1698" s="45"/>
      <c r="C1698" s="45"/>
      <c r="D1698" s="46"/>
      <c r="E1698" s="46"/>
      <c r="F1698" s="46">
        <v>0.033</v>
      </c>
      <c r="G1698" s="45"/>
      <c r="H1698" s="45"/>
      <c r="I1698" s="45"/>
      <c r="J1698" s="45">
        <v>0.005493172876853964</v>
      </c>
      <c r="K1698" s="45"/>
      <c r="L1698" s="45"/>
      <c r="M1698" s="45"/>
      <c r="N1698" s="45">
        <v>0.005438242255557627</v>
      </c>
      <c r="O1698" s="45"/>
      <c r="P1698" s="45"/>
      <c r="Q1698" s="45"/>
      <c r="R1698" s="45">
        <v>1260.3033676457756</v>
      </c>
      <c r="S1698" s="45"/>
      <c r="T1698" s="45"/>
      <c r="U1698" s="45"/>
      <c r="V1698" s="45"/>
      <c r="W1698" s="45"/>
      <c r="X1698" s="45"/>
      <c r="Y1698" s="45"/>
      <c r="Z1698" s="45"/>
      <c r="AA1698" s="45"/>
      <c r="AB1698" s="45"/>
      <c r="AC1698" s="45"/>
    </row>
    <row r="1699" ht="15.75" customHeight="1">
      <c r="A1699" s="45">
        <v>99333.68243286028</v>
      </c>
      <c r="B1699" s="45"/>
      <c r="C1699" s="45"/>
      <c r="D1699" s="46"/>
      <c r="E1699" s="46"/>
      <c r="F1699" s="46"/>
      <c r="G1699" s="45"/>
      <c r="H1699" s="45"/>
      <c r="I1699" s="45"/>
      <c r="J1699" s="45"/>
      <c r="K1699" s="45"/>
      <c r="L1699" s="45"/>
      <c r="M1699" s="45"/>
      <c r="N1699" s="45"/>
      <c r="O1699" s="45"/>
      <c r="P1699" s="45"/>
      <c r="Q1699" s="45"/>
      <c r="R1699" s="45">
        <v>1286.8227042438718</v>
      </c>
      <c r="S1699" s="45"/>
      <c r="T1699" s="45"/>
      <c r="U1699" s="45"/>
      <c r="V1699" s="45"/>
      <c r="W1699" s="45"/>
      <c r="X1699" s="45"/>
      <c r="Y1699" s="45"/>
      <c r="Z1699" s="45"/>
      <c r="AA1699" s="45"/>
      <c r="AB1699" s="45"/>
      <c r="AC1699" s="45"/>
    </row>
    <row r="1700" ht="15.75" customHeight="1">
      <c r="A1700" s="45">
        <v>101332.60574992032</v>
      </c>
      <c r="B1700" s="45"/>
      <c r="C1700" s="45"/>
      <c r="D1700" s="46"/>
      <c r="E1700" s="46"/>
      <c r="F1700" s="46"/>
      <c r="G1700" s="45"/>
      <c r="H1700" s="45"/>
      <c r="I1700" s="45"/>
      <c r="J1700" s="45">
        <v>0.005748521112380592</v>
      </c>
      <c r="K1700" s="45"/>
      <c r="L1700" s="45"/>
      <c r="M1700" s="45"/>
      <c r="N1700" s="45">
        <v>0.005959822004413598</v>
      </c>
      <c r="O1700" s="45"/>
      <c r="P1700" s="45"/>
      <c r="Q1700" s="45"/>
      <c r="R1700" s="45">
        <v>1567.102735739868</v>
      </c>
      <c r="S1700" s="45"/>
      <c r="T1700" s="45"/>
      <c r="U1700" s="45"/>
      <c r="V1700" s="45"/>
      <c r="W1700" s="45"/>
      <c r="X1700" s="45"/>
      <c r="Y1700" s="45"/>
      <c r="Z1700" s="45"/>
      <c r="AA1700" s="45"/>
      <c r="AB1700" s="45"/>
      <c r="AC1700" s="45"/>
    </row>
    <row r="1701" ht="15.75" customHeight="1">
      <c r="A1701" s="45">
        <v>102932.46903321682</v>
      </c>
      <c r="B1701" s="45"/>
      <c r="C1701" s="45"/>
      <c r="D1701" s="46"/>
      <c r="E1701" s="46"/>
      <c r="F1701" s="46"/>
      <c r="G1701" s="45"/>
      <c r="H1701" s="45"/>
      <c r="I1701" s="45"/>
      <c r="J1701" s="45"/>
      <c r="K1701" s="45"/>
      <c r="L1701" s="45"/>
      <c r="M1701" s="45"/>
      <c r="N1701" s="45"/>
      <c r="O1701" s="45"/>
      <c r="P1701" s="45"/>
      <c r="Q1701" s="45"/>
      <c r="R1701" s="45">
        <v>1675.4455733994732</v>
      </c>
      <c r="S1701" s="45"/>
      <c r="T1701" s="45"/>
      <c r="U1701" s="45"/>
      <c r="V1701" s="45"/>
      <c r="W1701" s="45"/>
      <c r="X1701" s="45"/>
      <c r="Y1701" s="45"/>
      <c r="Z1701" s="45"/>
      <c r="AA1701" s="45"/>
      <c r="AB1701" s="45"/>
      <c r="AC1701" s="45"/>
    </row>
    <row r="1702" ht="15.75" customHeight="1">
      <c r="A1702" s="45">
        <v>103995.10029289623</v>
      </c>
      <c r="B1702" s="45"/>
      <c r="C1702" s="45"/>
      <c r="D1702" s="46"/>
      <c r="E1702" s="46"/>
      <c r="F1702" s="46"/>
      <c r="G1702" s="45"/>
      <c r="H1702" s="45"/>
      <c r="I1702" s="45"/>
      <c r="J1702" s="45">
        <v>0.005383655347117254</v>
      </c>
      <c r="K1702" s="45"/>
      <c r="L1702" s="45"/>
      <c r="M1702" s="45"/>
      <c r="N1702" s="45">
        <v>0.0051685672389623506</v>
      </c>
      <c r="O1702" s="45"/>
      <c r="P1702" s="45"/>
      <c r="Q1702" s="45"/>
      <c r="R1702" s="45">
        <v>1375.5959957046905</v>
      </c>
      <c r="S1702" s="45"/>
      <c r="T1702" s="45"/>
      <c r="U1702" s="45"/>
      <c r="V1702" s="45"/>
      <c r="W1702" s="45"/>
      <c r="X1702" s="45"/>
      <c r="Y1702" s="45"/>
      <c r="Z1702" s="45"/>
      <c r="AA1702" s="45"/>
      <c r="AB1702" s="45"/>
      <c r="AC1702" s="45"/>
    </row>
    <row r="1703" ht="15.75" customHeight="1">
      <c r="A1703" s="45">
        <v>105564.8004729303</v>
      </c>
      <c r="B1703" s="45"/>
      <c r="C1703" s="45"/>
      <c r="D1703" s="46"/>
      <c r="E1703" s="46"/>
      <c r="F1703" s="46"/>
      <c r="G1703" s="45"/>
      <c r="H1703" s="45"/>
      <c r="I1703" s="45"/>
      <c r="J1703" s="45"/>
      <c r="K1703" s="45"/>
      <c r="L1703" s="45"/>
      <c r="M1703" s="45"/>
      <c r="N1703" s="45"/>
      <c r="O1703" s="45"/>
      <c r="P1703" s="45"/>
      <c r="Q1703" s="45"/>
      <c r="R1703" s="45">
        <v>1590.0831360124614</v>
      </c>
      <c r="S1703" s="45"/>
      <c r="T1703" s="45"/>
      <c r="U1703" s="45"/>
      <c r="V1703" s="45"/>
      <c r="W1703" s="45"/>
      <c r="X1703" s="45"/>
      <c r="Y1703" s="45"/>
      <c r="Z1703" s="45"/>
      <c r="AA1703" s="45"/>
      <c r="AB1703" s="45"/>
      <c r="AC1703" s="45"/>
    </row>
    <row r="1704" ht="15.75" customHeight="1">
      <c r="A1704" s="45">
        <v>105828.9192973002</v>
      </c>
      <c r="B1704" s="45"/>
      <c r="C1704" s="45"/>
      <c r="D1704" s="46"/>
      <c r="E1704" s="46"/>
      <c r="F1704" s="46"/>
      <c r="G1704" s="45"/>
      <c r="H1704" s="45"/>
      <c r="I1704" s="45"/>
      <c r="J1704" s="45">
        <v>0.0054574915392424745</v>
      </c>
      <c r="K1704" s="45"/>
      <c r="L1704" s="45"/>
      <c r="M1704" s="45"/>
      <c r="N1704" s="45">
        <v>0.0054567507368073935</v>
      </c>
      <c r="O1704" s="45"/>
      <c r="P1704" s="45"/>
      <c r="Q1704" s="45"/>
      <c r="R1704" s="45">
        <v>1818.8816359626987</v>
      </c>
      <c r="S1704" s="45"/>
      <c r="T1704" s="45"/>
      <c r="U1704" s="45"/>
      <c r="V1704" s="45"/>
      <c r="W1704" s="45"/>
      <c r="X1704" s="45"/>
      <c r="Y1704" s="45"/>
      <c r="Z1704" s="45"/>
      <c r="AA1704" s="45"/>
      <c r="AB1704" s="45"/>
      <c r="AC1704" s="45"/>
    </row>
    <row r="1705" ht="15.75" customHeight="1">
      <c r="A1705" s="45">
        <v>106099.41367993316</v>
      </c>
      <c r="B1705" s="45"/>
      <c r="C1705" s="45"/>
      <c r="D1705" s="46"/>
      <c r="E1705" s="46"/>
      <c r="F1705" s="46"/>
      <c r="G1705" s="45"/>
      <c r="H1705" s="45"/>
      <c r="I1705" s="45"/>
      <c r="J1705" s="45">
        <v>0.005274191349137034</v>
      </c>
      <c r="K1705" s="45"/>
      <c r="L1705" s="45"/>
      <c r="M1705" s="45"/>
      <c r="N1705" s="45">
        <v>0.005207380233196006</v>
      </c>
      <c r="O1705" s="45"/>
      <c r="P1705" s="45"/>
      <c r="Q1705" s="45"/>
      <c r="R1705" s="45">
        <v>1855.5842012300388</v>
      </c>
      <c r="S1705" s="45"/>
      <c r="T1705" s="45"/>
      <c r="U1705" s="45"/>
      <c r="V1705" s="45"/>
      <c r="W1705" s="45"/>
      <c r="X1705" s="45"/>
      <c r="Y1705" s="45"/>
      <c r="Z1705" s="45"/>
      <c r="AA1705" s="45"/>
      <c r="AB1705" s="45"/>
      <c r="AC1705" s="45"/>
    </row>
    <row r="1706" ht="15.75" customHeight="1">
      <c r="A1706" s="45">
        <v>141977.24188328636</v>
      </c>
      <c r="B1706" s="45"/>
      <c r="C1706" s="45"/>
      <c r="D1706" s="46"/>
      <c r="E1706" s="46"/>
      <c r="F1706" s="46">
        <v>0.043</v>
      </c>
      <c r="G1706" s="45"/>
      <c r="H1706" s="45"/>
      <c r="I1706" s="45"/>
      <c r="J1706" s="45">
        <v>0.003549431047082159</v>
      </c>
      <c r="K1706" s="45"/>
      <c r="L1706" s="45"/>
      <c r="M1706" s="45"/>
      <c r="N1706" s="45"/>
      <c r="O1706" s="45"/>
      <c r="P1706" s="45"/>
      <c r="Q1706" s="45"/>
      <c r="R1706" s="45">
        <v>1024.4632355499878</v>
      </c>
      <c r="S1706" s="45"/>
      <c r="T1706" s="45"/>
      <c r="U1706" s="45"/>
      <c r="V1706" s="45"/>
      <c r="W1706" s="45"/>
      <c r="X1706" s="45"/>
      <c r="Y1706" s="45"/>
      <c r="Z1706" s="45"/>
      <c r="AA1706" s="45"/>
      <c r="AB1706" s="45"/>
      <c r="AC1706" s="45"/>
    </row>
    <row r="1707" ht="15.75" customHeight="1">
      <c r="A1707" s="45">
        <v>143847.99471745902</v>
      </c>
      <c r="B1707" s="45"/>
      <c r="C1707" s="45"/>
      <c r="D1707" s="46"/>
      <c r="E1707" s="46"/>
      <c r="F1707" s="46">
        <v>0.043</v>
      </c>
      <c r="G1707" s="45"/>
      <c r="H1707" s="45"/>
      <c r="I1707" s="45"/>
      <c r="J1707" s="45">
        <v>0.003509752755726464</v>
      </c>
      <c r="K1707" s="45"/>
      <c r="L1707" s="45"/>
      <c r="M1707" s="45"/>
      <c r="N1707" s="45"/>
      <c r="O1707" s="45"/>
      <c r="P1707" s="45"/>
      <c r="Q1707" s="45"/>
      <c r="R1707" s="45">
        <v>979.9644640126896</v>
      </c>
      <c r="S1707" s="45"/>
      <c r="T1707" s="45"/>
      <c r="U1707" s="45"/>
      <c r="V1707" s="45"/>
      <c r="W1707" s="45"/>
      <c r="X1707" s="45"/>
      <c r="Y1707" s="45"/>
      <c r="Z1707" s="45"/>
      <c r="AA1707" s="45"/>
      <c r="AB1707" s="45"/>
      <c r="AC1707" s="45"/>
    </row>
    <row r="1708" ht="15.75" customHeight="1">
      <c r="A1708" s="45">
        <v>142763.93448068865</v>
      </c>
      <c r="B1708" s="45"/>
      <c r="C1708" s="45"/>
      <c r="D1708" s="46"/>
      <c r="E1708" s="46"/>
      <c r="F1708" s="46">
        <v>0.039</v>
      </c>
      <c r="G1708" s="45"/>
      <c r="H1708" s="45"/>
      <c r="I1708" s="45"/>
      <c r="J1708" s="45">
        <v>0.00359641569178804</v>
      </c>
      <c r="K1708" s="45"/>
      <c r="L1708" s="45"/>
      <c r="M1708" s="45"/>
      <c r="N1708" s="45">
        <v>0.005320290200642355</v>
      </c>
      <c r="O1708" s="45"/>
      <c r="P1708" s="45"/>
      <c r="Q1708" s="45"/>
      <c r="R1708" s="45">
        <v>989.7384303901588</v>
      </c>
      <c r="S1708" s="45"/>
      <c r="T1708" s="45"/>
      <c r="U1708" s="45"/>
      <c r="V1708" s="45"/>
      <c r="W1708" s="45"/>
      <c r="X1708" s="45"/>
      <c r="Y1708" s="45"/>
      <c r="Z1708" s="45"/>
      <c r="AA1708" s="45"/>
      <c r="AB1708" s="45"/>
      <c r="AC1708" s="45"/>
    </row>
    <row r="1709" ht="15.75" customHeight="1">
      <c r="A1709" s="45">
        <v>143071.2436202148</v>
      </c>
      <c r="B1709" s="45"/>
      <c r="C1709" s="45"/>
      <c r="D1709" s="46"/>
      <c r="E1709" s="46"/>
      <c r="F1709" s="46">
        <v>0.033</v>
      </c>
      <c r="G1709" s="45"/>
      <c r="H1709" s="45"/>
      <c r="I1709" s="45"/>
      <c r="J1709" s="45">
        <v>0.003674614569476145</v>
      </c>
      <c r="K1709" s="45"/>
      <c r="L1709" s="45"/>
      <c r="M1709" s="45"/>
      <c r="N1709" s="45">
        <v>0.005668073897251138</v>
      </c>
      <c r="O1709" s="45"/>
      <c r="P1709" s="45"/>
      <c r="Q1709" s="45"/>
      <c r="R1709" s="45">
        <v>1173.7292309947907</v>
      </c>
      <c r="S1709" s="45"/>
      <c r="T1709" s="45"/>
      <c r="U1709" s="45"/>
      <c r="V1709" s="45"/>
      <c r="W1709" s="45"/>
      <c r="X1709" s="45"/>
      <c r="Y1709" s="45"/>
      <c r="Z1709" s="45"/>
      <c r="AA1709" s="45"/>
      <c r="AB1709" s="45"/>
      <c r="AC1709" s="45"/>
    </row>
    <row r="1710" ht="15.75" customHeight="1">
      <c r="A1710" s="45">
        <v>143444.35610738027</v>
      </c>
      <c r="B1710" s="45"/>
      <c r="C1710" s="45"/>
      <c r="D1710" s="46"/>
      <c r="E1710" s="46"/>
      <c r="F1710" s="46">
        <v>0.032</v>
      </c>
      <c r="G1710" s="45"/>
      <c r="H1710" s="45"/>
      <c r="I1710" s="45"/>
      <c r="J1710" s="45"/>
      <c r="K1710" s="45"/>
      <c r="L1710" s="45"/>
      <c r="M1710" s="45"/>
      <c r="N1710" s="45"/>
      <c r="O1710" s="45"/>
      <c r="P1710" s="45"/>
      <c r="Q1710" s="45"/>
      <c r="R1710" s="45">
        <v>1342.9639528392847</v>
      </c>
      <c r="S1710" s="45"/>
      <c r="T1710" s="45"/>
      <c r="U1710" s="45"/>
      <c r="V1710" s="45"/>
      <c r="W1710" s="45"/>
      <c r="X1710" s="45"/>
      <c r="Y1710" s="45"/>
      <c r="Z1710" s="45"/>
      <c r="AA1710" s="45"/>
      <c r="AB1710" s="45"/>
      <c r="AC1710" s="45"/>
    </row>
    <row r="1711" ht="15.75" customHeight="1">
      <c r="A1711" s="45">
        <v>146562.20859836106</v>
      </c>
      <c r="B1711" s="45"/>
      <c r="C1711" s="45"/>
      <c r="D1711" s="46"/>
      <c r="E1711" s="46"/>
      <c r="F1711" s="46">
        <v>0.031</v>
      </c>
      <c r="G1711" s="45"/>
      <c r="H1711" s="45"/>
      <c r="I1711" s="45"/>
      <c r="J1711" s="45">
        <v>0.0035999174411045142</v>
      </c>
      <c r="K1711" s="45"/>
      <c r="L1711" s="45"/>
      <c r="M1711" s="45"/>
      <c r="N1711" s="45">
        <v>0.005431138284133027</v>
      </c>
      <c r="O1711" s="45"/>
      <c r="P1711" s="45"/>
      <c r="Q1711" s="45"/>
      <c r="R1711" s="45">
        <v>1422.4601878551025</v>
      </c>
      <c r="S1711" s="45"/>
      <c r="T1711" s="45"/>
      <c r="U1711" s="45"/>
      <c r="V1711" s="45"/>
      <c r="W1711" s="45"/>
      <c r="X1711" s="45"/>
      <c r="Y1711" s="45"/>
      <c r="Z1711" s="45"/>
      <c r="AA1711" s="45"/>
      <c r="AB1711" s="45"/>
      <c r="AC1711" s="45"/>
    </row>
    <row r="1712" ht="15.75" customHeight="1">
      <c r="A1712" s="45">
        <v>145645.3250389434</v>
      </c>
      <c r="B1712" s="45"/>
      <c r="C1712" s="45"/>
      <c r="D1712" s="46"/>
      <c r="E1712" s="46"/>
      <c r="F1712" s="46">
        <v>0.03</v>
      </c>
      <c r="G1712" s="45"/>
      <c r="H1712" s="45"/>
      <c r="I1712" s="45"/>
      <c r="J1712" s="45"/>
      <c r="K1712" s="45"/>
      <c r="L1712" s="45"/>
      <c r="M1712" s="45"/>
      <c r="N1712" s="45"/>
      <c r="O1712" s="45"/>
      <c r="P1712" s="45"/>
      <c r="Q1712" s="45"/>
      <c r="R1712" s="45">
        <v>1496.4055001019517</v>
      </c>
      <c r="S1712" s="45"/>
      <c r="T1712" s="45"/>
      <c r="U1712" s="45"/>
      <c r="V1712" s="45"/>
      <c r="W1712" s="45"/>
      <c r="X1712" s="45"/>
      <c r="Y1712" s="45"/>
      <c r="Z1712" s="45"/>
      <c r="AA1712" s="45"/>
      <c r="AB1712" s="45"/>
      <c r="AC1712" s="45"/>
    </row>
    <row r="1713" ht="15.75" customHeight="1">
      <c r="A1713" s="45">
        <v>145673.81223201813</v>
      </c>
      <c r="B1713" s="45"/>
      <c r="C1713" s="45"/>
      <c r="D1713" s="46"/>
      <c r="E1713" s="46"/>
      <c r="F1713" s="46">
        <v>0.032</v>
      </c>
      <c r="G1713" s="45"/>
      <c r="H1713" s="45"/>
      <c r="I1713" s="45"/>
      <c r="J1713" s="45">
        <v>0.0034551179646666844</v>
      </c>
      <c r="K1713" s="45"/>
      <c r="L1713" s="45"/>
      <c r="M1713" s="45"/>
      <c r="N1713" s="45">
        <v>0.005349142385159706</v>
      </c>
      <c r="O1713" s="45"/>
      <c r="P1713" s="45"/>
      <c r="Q1713" s="45"/>
      <c r="R1713" s="45">
        <v>1628.6332207539626</v>
      </c>
      <c r="S1713" s="45"/>
      <c r="T1713" s="45"/>
      <c r="U1713" s="45"/>
      <c r="V1713" s="45"/>
      <c r="W1713" s="45"/>
      <c r="X1713" s="45"/>
      <c r="Y1713" s="45"/>
      <c r="Z1713" s="45"/>
      <c r="AA1713" s="45"/>
      <c r="AB1713" s="45"/>
      <c r="AC1713" s="45"/>
    </row>
    <row r="1714" ht="15.75" customHeight="1">
      <c r="A1714" s="45">
        <v>143834.56409954658</v>
      </c>
      <c r="B1714" s="45"/>
      <c r="C1714" s="45"/>
      <c r="D1714" s="46"/>
      <c r="E1714" s="46"/>
      <c r="F1714" s="46">
        <v>0.033</v>
      </c>
      <c r="G1714" s="45"/>
      <c r="H1714" s="45"/>
      <c r="I1714" s="45"/>
      <c r="J1714" s="45"/>
      <c r="K1714" s="45"/>
      <c r="L1714" s="45"/>
      <c r="M1714" s="45"/>
      <c r="N1714" s="45"/>
      <c r="O1714" s="45"/>
      <c r="P1714" s="45"/>
      <c r="Q1714" s="45"/>
      <c r="R1714" s="45">
        <v>1745.105538611408</v>
      </c>
      <c r="S1714" s="45"/>
      <c r="T1714" s="45"/>
      <c r="U1714" s="45"/>
      <c r="V1714" s="45"/>
      <c r="W1714" s="45"/>
      <c r="X1714" s="45"/>
      <c r="Y1714" s="45"/>
      <c r="Z1714" s="45"/>
      <c r="AA1714" s="45"/>
      <c r="AB1714" s="45"/>
      <c r="AC1714" s="45"/>
    </row>
    <row r="1715" ht="15.75" customHeight="1">
      <c r="A1715" s="45">
        <v>144631.25551164534</v>
      </c>
      <c r="B1715" s="45"/>
      <c r="C1715" s="45"/>
      <c r="D1715" s="46"/>
      <c r="E1715" s="46"/>
      <c r="F1715" s="46">
        <v>0.028</v>
      </c>
      <c r="G1715" s="45"/>
      <c r="H1715" s="45"/>
      <c r="I1715" s="45"/>
      <c r="J1715" s="45">
        <v>0.003326518876767843</v>
      </c>
      <c r="K1715" s="45"/>
      <c r="L1715" s="45"/>
      <c r="M1715" s="45"/>
      <c r="N1715" s="45">
        <v>0.004909585449372539</v>
      </c>
      <c r="O1715" s="45"/>
      <c r="P1715" s="45"/>
      <c r="Q1715" s="45"/>
      <c r="R1715" s="45">
        <v>1686.245477206308</v>
      </c>
      <c r="S1715" s="45"/>
      <c r="T1715" s="45"/>
      <c r="U1715" s="45"/>
      <c r="V1715" s="45"/>
      <c r="W1715" s="45"/>
      <c r="X1715" s="45"/>
      <c r="Y1715" s="45"/>
      <c r="Z1715" s="45"/>
      <c r="AA1715" s="45"/>
      <c r="AB1715" s="45"/>
      <c r="AC1715" s="45"/>
    </row>
    <row r="1716" ht="15.75" customHeight="1">
      <c r="A1716" s="45">
        <v>143132.65496122703</v>
      </c>
      <c r="B1716" s="45"/>
      <c r="C1716" s="45"/>
      <c r="D1716" s="46"/>
      <c r="E1716" s="46"/>
      <c r="F1716" s="46">
        <v>0.027</v>
      </c>
      <c r="G1716" s="45"/>
      <c r="H1716" s="45"/>
      <c r="I1716" s="45"/>
      <c r="J1716" s="45"/>
      <c r="K1716" s="45"/>
      <c r="L1716" s="45"/>
      <c r="M1716" s="45"/>
      <c r="N1716" s="45"/>
      <c r="O1716" s="45"/>
      <c r="P1716" s="45"/>
      <c r="Q1716" s="45"/>
      <c r="R1716" s="45">
        <v>1728.8379967102492</v>
      </c>
      <c r="S1716" s="45"/>
      <c r="T1716" s="45"/>
      <c r="U1716" s="45"/>
      <c r="V1716" s="45"/>
      <c r="W1716" s="45"/>
      <c r="X1716" s="45"/>
      <c r="Y1716" s="45"/>
      <c r="Z1716" s="45"/>
      <c r="AA1716" s="45"/>
      <c r="AB1716" s="45"/>
      <c r="AC1716" s="45"/>
    </row>
    <row r="1717" ht="15.75" customHeight="1">
      <c r="A1717" s="45">
        <v>142813.84733174444</v>
      </c>
      <c r="B1717" s="45"/>
      <c r="C1717" s="45"/>
      <c r="D1717" s="46"/>
      <c r="E1717" s="46"/>
      <c r="F1717" s="46">
        <v>0.027</v>
      </c>
      <c r="G1717" s="45"/>
      <c r="H1717" s="45"/>
      <c r="I1717" s="45"/>
      <c r="J1717" s="45">
        <v>0.0032785256757812235</v>
      </c>
      <c r="K1717" s="45"/>
      <c r="L1717" s="45"/>
      <c r="M1717" s="45"/>
      <c r="N1717" s="45">
        <v>0.005229135339248607</v>
      </c>
      <c r="O1717" s="45"/>
      <c r="P1717" s="45"/>
      <c r="Q1717" s="45"/>
      <c r="R1717" s="45">
        <v>2099.489939712335</v>
      </c>
      <c r="S1717" s="45"/>
      <c r="T1717" s="45"/>
      <c r="U1717" s="45"/>
      <c r="V1717" s="45"/>
      <c r="W1717" s="45"/>
      <c r="X1717" s="45"/>
      <c r="Y1717" s="45"/>
      <c r="Z1717" s="45"/>
      <c r="AA1717" s="45"/>
      <c r="AB1717" s="45"/>
      <c r="AC1717" s="45"/>
    </row>
    <row r="1718" ht="15.75" customHeight="1">
      <c r="A1718" s="45">
        <v>142555.93538514676</v>
      </c>
      <c r="B1718" s="45"/>
      <c r="C1718" s="45"/>
      <c r="D1718" s="46"/>
      <c r="E1718" s="46"/>
      <c r="F1718" s="46">
        <v>0.027</v>
      </c>
      <c r="G1718" s="45"/>
      <c r="H1718" s="45"/>
      <c r="I1718" s="45"/>
      <c r="J1718" s="45">
        <v>0.003386828906992381</v>
      </c>
      <c r="K1718" s="45"/>
      <c r="L1718" s="45"/>
      <c r="M1718" s="45"/>
      <c r="N1718" s="45">
        <v>0.005236679742213851</v>
      </c>
      <c r="O1718" s="45"/>
      <c r="P1718" s="45"/>
      <c r="Q1718" s="45"/>
      <c r="R1718" s="45">
        <v>2085.1931776730894</v>
      </c>
      <c r="S1718" s="45"/>
      <c r="T1718" s="45"/>
      <c r="U1718" s="45"/>
      <c r="V1718" s="45"/>
      <c r="W1718" s="45"/>
      <c r="X1718" s="45"/>
      <c r="Y1718" s="45"/>
      <c r="Z1718" s="45"/>
      <c r="AA1718" s="45"/>
      <c r="AB1718" s="45"/>
      <c r="AC1718" s="45"/>
    </row>
    <row r="1719" ht="15.75" customHeight="1">
      <c r="A1719" s="45">
        <v>174120.93423859123</v>
      </c>
      <c r="B1719" s="45"/>
      <c r="C1719" s="45"/>
      <c r="D1719" s="46"/>
      <c r="E1719" s="46"/>
      <c r="F1719" s="46"/>
      <c r="G1719" s="45"/>
      <c r="H1719" s="45"/>
      <c r="I1719" s="45"/>
      <c r="J1719" s="45">
        <v>0.0018314514738490223</v>
      </c>
      <c r="K1719" s="45"/>
      <c r="L1719" s="45"/>
      <c r="M1719" s="45"/>
      <c r="N1719" s="45"/>
      <c r="O1719" s="45"/>
      <c r="P1719" s="45"/>
      <c r="Q1719" s="45"/>
      <c r="R1719" s="45">
        <v>27.115378213700616</v>
      </c>
      <c r="S1719" s="45"/>
      <c r="T1719" s="45"/>
      <c r="U1719" s="45"/>
      <c r="V1719" s="45"/>
      <c r="W1719" s="45"/>
      <c r="X1719" s="45"/>
      <c r="Y1719" s="45"/>
      <c r="Z1719" s="45"/>
      <c r="AA1719" s="45"/>
      <c r="AB1719" s="45"/>
      <c r="AC1719" s="45"/>
    </row>
    <row r="1720" ht="15.75" customHeight="1">
      <c r="A1720" s="45">
        <v>179406.34502832335</v>
      </c>
      <c r="B1720" s="45"/>
      <c r="C1720" s="45"/>
      <c r="D1720" s="46"/>
      <c r="E1720" s="46"/>
      <c r="F1720" s="46"/>
      <c r="G1720" s="45"/>
      <c r="H1720" s="45"/>
      <c r="I1720" s="45"/>
      <c r="J1720" s="45">
        <v>0.001754422448307845</v>
      </c>
      <c r="K1720" s="45"/>
      <c r="L1720" s="45"/>
      <c r="M1720" s="45"/>
      <c r="N1720" s="45"/>
      <c r="O1720" s="45"/>
      <c r="P1720" s="45"/>
      <c r="Q1720" s="45"/>
      <c r="R1720" s="45">
        <v>27.113758926889215</v>
      </c>
      <c r="S1720" s="45"/>
      <c r="T1720" s="45"/>
      <c r="U1720" s="45"/>
      <c r="V1720" s="45"/>
      <c r="W1720" s="45"/>
      <c r="X1720" s="45"/>
      <c r="Y1720" s="45"/>
      <c r="Z1720" s="45"/>
      <c r="AA1720" s="45"/>
      <c r="AB1720" s="45"/>
      <c r="AC1720" s="45"/>
    </row>
    <row r="1721" ht="15.75" customHeight="1">
      <c r="A1721" s="45">
        <v>189165.87078586884</v>
      </c>
      <c r="B1721" s="45"/>
      <c r="C1721" s="45"/>
      <c r="D1721" s="46"/>
      <c r="E1721" s="46"/>
      <c r="F1721" s="46"/>
      <c r="G1721" s="45"/>
      <c r="H1721" s="45"/>
      <c r="I1721" s="45"/>
      <c r="J1721" s="45">
        <v>0.0016168760563683537</v>
      </c>
      <c r="K1721" s="45"/>
      <c r="L1721" s="45"/>
      <c r="M1721" s="45"/>
      <c r="N1721" s="45">
        <v>0.004583073806986218</v>
      </c>
      <c r="O1721" s="45"/>
      <c r="P1721" s="45"/>
      <c r="Q1721" s="45"/>
      <c r="R1721" s="45">
        <v>28.9131574859702</v>
      </c>
      <c r="S1721" s="45"/>
      <c r="T1721" s="45"/>
      <c r="U1721" s="45"/>
      <c r="V1721" s="45"/>
      <c r="W1721" s="45"/>
      <c r="X1721" s="45"/>
      <c r="Y1721" s="45"/>
      <c r="Z1721" s="45"/>
      <c r="AA1721" s="45"/>
      <c r="AB1721" s="45"/>
      <c r="AC1721" s="45"/>
    </row>
    <row r="1722" ht="15.75" customHeight="1">
      <c r="A1722" s="45">
        <v>198670.68082546606</v>
      </c>
      <c r="B1722" s="45"/>
      <c r="C1722" s="45"/>
      <c r="D1722" s="46"/>
      <c r="E1722" s="46"/>
      <c r="F1722" s="46"/>
      <c r="G1722" s="45"/>
      <c r="H1722" s="45"/>
      <c r="I1722" s="45"/>
      <c r="J1722" s="45">
        <v>0.0014810975084042627</v>
      </c>
      <c r="K1722" s="45"/>
      <c r="L1722" s="45"/>
      <c r="M1722" s="45"/>
      <c r="N1722" s="45">
        <v>0.004213714146103177</v>
      </c>
      <c r="O1722" s="45"/>
      <c r="P1722" s="45"/>
      <c r="Q1722" s="45"/>
      <c r="R1722" s="45">
        <v>32.045125846122886</v>
      </c>
      <c r="S1722" s="45"/>
      <c r="T1722" s="45"/>
      <c r="U1722" s="45"/>
      <c r="V1722" s="45"/>
      <c r="W1722" s="45"/>
      <c r="X1722" s="45"/>
      <c r="Y1722" s="45"/>
      <c r="Z1722" s="45"/>
      <c r="AA1722" s="45"/>
      <c r="AB1722" s="45"/>
      <c r="AC1722" s="45"/>
    </row>
    <row r="1723" ht="15.75" customHeight="1">
      <c r="A1723" s="45">
        <v>207941.77510618308</v>
      </c>
      <c r="B1723" s="45"/>
      <c r="C1723" s="45"/>
      <c r="D1723" s="46"/>
      <c r="E1723" s="46"/>
      <c r="F1723" s="46"/>
      <c r="G1723" s="45"/>
      <c r="H1723" s="45"/>
      <c r="I1723" s="45"/>
      <c r="J1723" s="45"/>
      <c r="K1723" s="45"/>
      <c r="L1723" s="45"/>
      <c r="M1723" s="45"/>
      <c r="N1723" s="45"/>
      <c r="O1723" s="45"/>
      <c r="P1723" s="45"/>
      <c r="Q1723" s="45"/>
      <c r="R1723" s="45">
        <v>37.75863599769828</v>
      </c>
      <c r="S1723" s="45"/>
      <c r="T1723" s="45"/>
      <c r="U1723" s="45"/>
      <c r="V1723" s="45"/>
      <c r="W1723" s="45"/>
      <c r="X1723" s="45"/>
      <c r="Y1723" s="45"/>
      <c r="Z1723" s="45"/>
      <c r="AA1723" s="45"/>
      <c r="AB1723" s="45"/>
      <c r="AC1723" s="45"/>
    </row>
    <row r="1724" ht="15.75" customHeight="1">
      <c r="A1724" s="45">
        <v>212567.9250471325</v>
      </c>
      <c r="B1724" s="45"/>
      <c r="C1724" s="45"/>
      <c r="D1724" s="46"/>
      <c r="E1724" s="46"/>
      <c r="F1724" s="46"/>
      <c r="G1724" s="45"/>
      <c r="H1724" s="45"/>
      <c r="I1724" s="45"/>
      <c r="J1724" s="45">
        <v>0.001454053177291156</v>
      </c>
      <c r="K1724" s="45"/>
      <c r="L1724" s="45"/>
      <c r="M1724" s="45"/>
      <c r="N1724" s="45">
        <v>0.004211118211798311</v>
      </c>
      <c r="O1724" s="45"/>
      <c r="P1724" s="45"/>
      <c r="Q1724" s="45"/>
      <c r="R1724" s="45">
        <v>52.59579978770369</v>
      </c>
      <c r="S1724" s="45"/>
      <c r="T1724" s="45"/>
      <c r="U1724" s="45"/>
      <c r="V1724" s="45"/>
      <c r="W1724" s="45"/>
      <c r="X1724" s="45"/>
      <c r="Y1724" s="45"/>
      <c r="Z1724" s="45"/>
      <c r="AA1724" s="45"/>
      <c r="AB1724" s="45"/>
      <c r="AC1724" s="45"/>
    </row>
    <row r="1725" ht="15.75" customHeight="1">
      <c r="A1725" s="45">
        <v>211289.1439914679</v>
      </c>
      <c r="B1725" s="45"/>
      <c r="C1725" s="45"/>
      <c r="D1725" s="46"/>
      <c r="E1725" s="46"/>
      <c r="F1725" s="46"/>
      <c r="G1725" s="45"/>
      <c r="H1725" s="45"/>
      <c r="I1725" s="45"/>
      <c r="J1725" s="45"/>
      <c r="K1725" s="45"/>
      <c r="L1725" s="45"/>
      <c r="M1725" s="45"/>
      <c r="N1725" s="45"/>
      <c r="O1725" s="45"/>
      <c r="P1725" s="45"/>
      <c r="Q1725" s="45"/>
      <c r="R1725" s="45">
        <v>51.2485461667581</v>
      </c>
      <c r="S1725" s="45"/>
      <c r="T1725" s="45"/>
      <c r="U1725" s="45"/>
      <c r="V1725" s="45"/>
      <c r="W1725" s="45"/>
      <c r="X1725" s="45"/>
      <c r="Y1725" s="45"/>
      <c r="Z1725" s="45"/>
      <c r="AA1725" s="45"/>
      <c r="AB1725" s="45"/>
      <c r="AC1725" s="45"/>
    </row>
    <row r="1726" ht="15.75" customHeight="1">
      <c r="A1726" s="45">
        <v>211521.40395878567</v>
      </c>
      <c r="B1726" s="45"/>
      <c r="C1726" s="45"/>
      <c r="D1726" s="46"/>
      <c r="E1726" s="46"/>
      <c r="F1726" s="46"/>
      <c r="G1726" s="45"/>
      <c r="H1726" s="45"/>
      <c r="I1726" s="45"/>
      <c r="J1726" s="45">
        <v>0.0010130292436398931</v>
      </c>
      <c r="K1726" s="45"/>
      <c r="L1726" s="45"/>
      <c r="M1726" s="45"/>
      <c r="N1726" s="45">
        <v>0.002799248359410493</v>
      </c>
      <c r="O1726" s="45"/>
      <c r="P1726" s="45"/>
      <c r="Q1726" s="45"/>
      <c r="R1726" s="45">
        <v>61.21170424766491</v>
      </c>
      <c r="S1726" s="45"/>
      <c r="T1726" s="45"/>
      <c r="U1726" s="45"/>
      <c r="V1726" s="45"/>
      <c r="W1726" s="45"/>
      <c r="X1726" s="45"/>
      <c r="Y1726" s="45"/>
      <c r="Z1726" s="45"/>
      <c r="AA1726" s="45"/>
      <c r="AB1726" s="45"/>
      <c r="AC1726" s="45"/>
    </row>
    <row r="1727" ht="15.75" customHeight="1">
      <c r="A1727" s="45">
        <v>213178.67438422737</v>
      </c>
      <c r="B1727" s="45"/>
      <c r="C1727" s="45"/>
      <c r="D1727" s="46"/>
      <c r="E1727" s="46"/>
      <c r="F1727" s="46"/>
      <c r="G1727" s="45"/>
      <c r="H1727" s="45"/>
      <c r="I1727" s="45"/>
      <c r="J1727" s="45">
        <v>0.0011491467502239903</v>
      </c>
      <c r="K1727" s="45"/>
      <c r="L1727" s="45"/>
      <c r="M1727" s="45"/>
      <c r="N1727" s="45">
        <v>0.003203464363795036</v>
      </c>
      <c r="O1727" s="45"/>
      <c r="P1727" s="45"/>
      <c r="Q1727" s="45"/>
      <c r="R1727" s="45">
        <v>64.08150951989874</v>
      </c>
      <c r="S1727" s="45"/>
      <c r="T1727" s="45"/>
      <c r="U1727" s="45"/>
      <c r="V1727" s="45"/>
      <c r="W1727" s="45"/>
      <c r="X1727" s="45"/>
      <c r="Y1727" s="45"/>
      <c r="Z1727" s="45"/>
      <c r="AA1727" s="45"/>
      <c r="AB1727" s="45"/>
      <c r="AC1727" s="45"/>
    </row>
    <row r="1728" ht="15.75" customHeight="1">
      <c r="A1728" s="45">
        <v>217571.09802378065</v>
      </c>
      <c r="B1728" s="45"/>
      <c r="C1728" s="45"/>
      <c r="D1728" s="46"/>
      <c r="E1728" s="46"/>
      <c r="F1728" s="46"/>
      <c r="G1728" s="45"/>
      <c r="H1728" s="45"/>
      <c r="I1728" s="45"/>
      <c r="J1728" s="45">
        <v>0.001403754687604399</v>
      </c>
      <c r="K1728" s="45"/>
      <c r="L1728" s="45"/>
      <c r="M1728" s="45"/>
      <c r="N1728" s="45">
        <v>0.003995700233629248</v>
      </c>
      <c r="O1728" s="45"/>
      <c r="P1728" s="45"/>
      <c r="Q1728" s="45"/>
      <c r="R1728" s="45">
        <v>71.04047271602283</v>
      </c>
      <c r="S1728" s="45"/>
      <c r="T1728" s="45"/>
      <c r="U1728" s="45"/>
      <c r="V1728" s="45"/>
      <c r="W1728" s="45"/>
      <c r="X1728" s="45"/>
      <c r="Y1728" s="45"/>
      <c r="Z1728" s="45"/>
      <c r="AA1728" s="45"/>
      <c r="AB1728" s="45"/>
      <c r="AC1728" s="45"/>
    </row>
    <row r="1729" ht="15.75" customHeight="1">
      <c r="A1729" s="45">
        <v>224570.98831723497</v>
      </c>
      <c r="B1729" s="45"/>
      <c r="C1729" s="45"/>
      <c r="D1729" s="46"/>
      <c r="E1729" s="46"/>
      <c r="F1729" s="46"/>
      <c r="G1729" s="45"/>
      <c r="H1729" s="45"/>
      <c r="I1729" s="45"/>
      <c r="J1729" s="45">
        <v>0.001029255971640621</v>
      </c>
      <c r="K1729" s="45"/>
      <c r="L1729" s="45"/>
      <c r="M1729" s="45"/>
      <c r="N1729" s="45">
        <v>0.0028511920824143364</v>
      </c>
      <c r="O1729" s="45"/>
      <c r="P1729" s="45"/>
      <c r="Q1729" s="45"/>
      <c r="R1729" s="45">
        <v>80.63761969391085</v>
      </c>
      <c r="S1729" s="45"/>
      <c r="T1729" s="45"/>
      <c r="U1729" s="45"/>
      <c r="V1729" s="45"/>
      <c r="W1729" s="45"/>
      <c r="X1729" s="45"/>
      <c r="Y1729" s="45"/>
      <c r="Z1729" s="45"/>
      <c r="AA1729" s="45"/>
      <c r="AB1729" s="45"/>
      <c r="AC1729" s="45"/>
    </row>
    <row r="1730" ht="15.75" customHeight="1">
      <c r="A1730" s="45"/>
      <c r="B1730" s="45"/>
      <c r="C1730" s="45"/>
      <c r="D1730" s="46"/>
      <c r="E1730" s="46"/>
      <c r="F1730" s="46"/>
      <c r="G1730" s="45"/>
      <c r="H1730" s="45"/>
      <c r="I1730" s="45"/>
      <c r="J1730" s="45">
        <v>0.001154948987688492</v>
      </c>
      <c r="K1730" s="45"/>
      <c r="L1730" s="45"/>
      <c r="M1730" s="45"/>
      <c r="N1730" s="45">
        <v>0.0032490203280274676</v>
      </c>
      <c r="O1730" s="45"/>
      <c r="P1730" s="45"/>
      <c r="Q1730" s="45"/>
      <c r="R1730" s="45">
        <v>73.52997738611005</v>
      </c>
      <c r="S1730" s="45"/>
      <c r="T1730" s="45"/>
      <c r="U1730" s="45"/>
      <c r="V1730" s="45"/>
      <c r="W1730" s="45"/>
      <c r="X1730" s="45"/>
      <c r="Y1730" s="45"/>
      <c r="Z1730" s="45"/>
      <c r="AA1730" s="45"/>
      <c r="AB1730" s="45"/>
      <c r="AC1730" s="45"/>
    </row>
    <row r="1731" ht="15.75" customHeight="1">
      <c r="A1731" s="45"/>
      <c r="B1731" s="45"/>
      <c r="C1731" s="45"/>
      <c r="D1731" s="46"/>
      <c r="E1731" s="46"/>
      <c r="F1731" s="46"/>
      <c r="G1731" s="45"/>
      <c r="H1731" s="45"/>
      <c r="I1731" s="45"/>
      <c r="J1731" s="45">
        <v>0.0010518381199875757</v>
      </c>
      <c r="K1731" s="45"/>
      <c r="L1731" s="45"/>
      <c r="M1731" s="45"/>
      <c r="N1731" s="45">
        <v>0.002952938930278483</v>
      </c>
      <c r="O1731" s="45"/>
      <c r="P1731" s="45"/>
      <c r="Q1731" s="45"/>
      <c r="R1731" s="45">
        <v>62.21863097173177</v>
      </c>
      <c r="S1731" s="45"/>
      <c r="T1731" s="45"/>
      <c r="U1731" s="45"/>
      <c r="V1731" s="45"/>
      <c r="W1731" s="45"/>
      <c r="X1731" s="45"/>
      <c r="Y1731" s="45"/>
      <c r="Z1731" s="45"/>
      <c r="AA1731" s="45"/>
      <c r="AB1731" s="45"/>
      <c r="AC1731" s="45"/>
    </row>
    <row r="1732" ht="15.75" customHeight="1">
      <c r="A1732" s="45"/>
      <c r="B1732" s="45"/>
      <c r="C1732" s="45"/>
      <c r="D1732" s="46"/>
      <c r="E1732" s="46"/>
      <c r="F1732" s="46">
        <v>0.415</v>
      </c>
      <c r="G1732" s="45"/>
      <c r="H1732" s="45"/>
      <c r="I1732" s="45"/>
      <c r="J1732" s="45"/>
      <c r="K1732" s="45"/>
      <c r="L1732" s="45"/>
      <c r="M1732" s="45"/>
      <c r="N1732" s="45"/>
      <c r="O1732" s="45"/>
      <c r="P1732" s="45"/>
      <c r="Q1732" s="45"/>
      <c r="R1732" s="45">
        <v>11.40803916589298</v>
      </c>
      <c r="S1732" s="45"/>
      <c r="T1732" s="45"/>
      <c r="U1732" s="45"/>
      <c r="V1732" s="45"/>
      <c r="W1732" s="45"/>
      <c r="X1732" s="45"/>
      <c r="Y1732" s="45"/>
      <c r="Z1732" s="45"/>
      <c r="AA1732" s="45"/>
      <c r="AB1732" s="45"/>
      <c r="AC1732" s="45"/>
    </row>
    <row r="1733" ht="15.75" customHeight="1">
      <c r="A1733" s="45"/>
      <c r="B1733" s="45"/>
      <c r="C1733" s="45"/>
      <c r="D1733" s="46"/>
      <c r="E1733" s="46"/>
      <c r="F1733" s="46">
        <v>0.323</v>
      </c>
      <c r="G1733" s="45"/>
      <c r="H1733" s="45"/>
      <c r="I1733" s="45"/>
      <c r="J1733" s="45">
        <v>0.0025971232974210242</v>
      </c>
      <c r="K1733" s="45"/>
      <c r="L1733" s="45"/>
      <c r="M1733" s="45"/>
      <c r="N1733" s="45"/>
      <c r="O1733" s="45"/>
      <c r="P1733" s="45"/>
      <c r="Q1733" s="45"/>
      <c r="R1733" s="45">
        <v>13.885503954955096</v>
      </c>
      <c r="S1733" s="45"/>
      <c r="T1733" s="45"/>
      <c r="U1733" s="45"/>
      <c r="V1733" s="45"/>
      <c r="W1733" s="45"/>
      <c r="X1733" s="45"/>
      <c r="Y1733" s="45"/>
      <c r="Z1733" s="45"/>
      <c r="AA1733" s="45"/>
      <c r="AB1733" s="45"/>
      <c r="AC1733" s="45"/>
    </row>
    <row r="1734" ht="15.75" customHeight="1">
      <c r="A1734" s="45"/>
      <c r="B1734" s="45"/>
      <c r="C1734" s="45"/>
      <c r="D1734" s="46"/>
      <c r="E1734" s="46"/>
      <c r="F1734" s="46">
        <v>0.253</v>
      </c>
      <c r="G1734" s="45"/>
      <c r="H1734" s="45"/>
      <c r="I1734" s="45"/>
      <c r="J1734" s="45">
        <v>0.002744836886053628</v>
      </c>
      <c r="K1734" s="45"/>
      <c r="L1734" s="45"/>
      <c r="M1734" s="45"/>
      <c r="N1734" s="45">
        <v>0.006323427208132358</v>
      </c>
      <c r="O1734" s="45"/>
      <c r="P1734" s="45"/>
      <c r="Q1734" s="45"/>
      <c r="R1734" s="45">
        <v>16.47217467973653</v>
      </c>
      <c r="S1734" s="45"/>
      <c r="T1734" s="45"/>
      <c r="U1734" s="45"/>
      <c r="V1734" s="45"/>
      <c r="W1734" s="45"/>
      <c r="X1734" s="45"/>
      <c r="Y1734" s="45"/>
      <c r="Z1734" s="45"/>
      <c r="AA1734" s="45"/>
      <c r="AB1734" s="45"/>
      <c r="AC1734" s="45"/>
    </row>
    <row r="1735" ht="15.75" customHeight="1">
      <c r="A1735" s="45"/>
      <c r="B1735" s="45"/>
      <c r="C1735" s="45"/>
      <c r="D1735" s="46"/>
      <c r="E1735" s="46"/>
      <c r="F1735" s="46">
        <v>0.179</v>
      </c>
      <c r="G1735" s="45"/>
      <c r="H1735" s="45"/>
      <c r="I1735" s="45"/>
      <c r="J1735" s="45">
        <v>0.002393075516152005</v>
      </c>
      <c r="K1735" s="45"/>
      <c r="L1735" s="45"/>
      <c r="M1735" s="45"/>
      <c r="N1735" s="45">
        <v>0.005475775914265905</v>
      </c>
      <c r="O1735" s="45"/>
      <c r="P1735" s="45"/>
      <c r="Q1735" s="45"/>
      <c r="R1735" s="45">
        <v>19.931838550016263</v>
      </c>
      <c r="S1735" s="45"/>
      <c r="T1735" s="45"/>
      <c r="U1735" s="45"/>
      <c r="V1735" s="45"/>
      <c r="W1735" s="45"/>
      <c r="X1735" s="45"/>
      <c r="Y1735" s="45"/>
      <c r="Z1735" s="45"/>
      <c r="AA1735" s="45"/>
      <c r="AB1735" s="45"/>
      <c r="AC1735" s="45"/>
    </row>
    <row r="1736" ht="15.75" customHeight="1">
      <c r="A1736" s="45"/>
      <c r="B1736" s="45"/>
      <c r="C1736" s="45"/>
      <c r="D1736" s="46"/>
      <c r="E1736" s="46"/>
      <c r="F1736" s="46">
        <v>0.174</v>
      </c>
      <c r="G1736" s="45"/>
      <c r="H1736" s="45"/>
      <c r="I1736" s="45"/>
      <c r="J1736" s="45"/>
      <c r="K1736" s="45"/>
      <c r="L1736" s="45"/>
      <c r="M1736" s="45"/>
      <c r="N1736" s="45"/>
      <c r="O1736" s="45"/>
      <c r="P1736" s="45"/>
      <c r="Q1736" s="45"/>
      <c r="R1736" s="45">
        <v>56.05711925414528</v>
      </c>
      <c r="S1736" s="45"/>
      <c r="T1736" s="45"/>
      <c r="U1736" s="45"/>
      <c r="V1736" s="45"/>
      <c r="W1736" s="45"/>
      <c r="X1736" s="45"/>
      <c r="Y1736" s="45"/>
      <c r="Z1736" s="45"/>
      <c r="AA1736" s="45"/>
      <c r="AB1736" s="45"/>
      <c r="AC1736" s="45"/>
    </row>
    <row r="1737" ht="15.75" customHeight="1">
      <c r="A1737" s="45"/>
      <c r="B1737" s="45"/>
      <c r="C1737" s="45"/>
      <c r="D1737" s="46"/>
      <c r="E1737" s="46"/>
      <c r="F1737" s="46">
        <v>0.162</v>
      </c>
      <c r="G1737" s="45"/>
      <c r="H1737" s="45"/>
      <c r="I1737" s="45"/>
      <c r="J1737" s="45">
        <v>0.002856630325983465</v>
      </c>
      <c r="K1737" s="45"/>
      <c r="L1737" s="45"/>
      <c r="M1737" s="45"/>
      <c r="N1737" s="45">
        <v>0.006866743869831642</v>
      </c>
      <c r="O1737" s="45"/>
      <c r="P1737" s="45"/>
      <c r="Q1737" s="45"/>
      <c r="R1737" s="45">
        <v>65.34317372941175</v>
      </c>
      <c r="S1737" s="45"/>
      <c r="T1737" s="45"/>
      <c r="U1737" s="45"/>
      <c r="V1737" s="45"/>
      <c r="W1737" s="45"/>
      <c r="X1737" s="45"/>
      <c r="Y1737" s="45"/>
      <c r="Z1737" s="45"/>
      <c r="AA1737" s="45"/>
      <c r="AB1737" s="45"/>
      <c r="AC1737" s="45"/>
    </row>
    <row r="1738" ht="15.75" customHeight="1">
      <c r="A1738" s="45"/>
      <c r="B1738" s="45"/>
      <c r="C1738" s="45"/>
      <c r="D1738" s="46"/>
      <c r="E1738" s="46"/>
      <c r="F1738" s="46">
        <v>0.152</v>
      </c>
      <c r="G1738" s="45"/>
      <c r="H1738" s="45"/>
      <c r="I1738" s="45"/>
      <c r="J1738" s="45"/>
      <c r="K1738" s="45"/>
      <c r="L1738" s="45"/>
      <c r="M1738" s="45"/>
      <c r="N1738" s="45"/>
      <c r="O1738" s="45"/>
      <c r="P1738" s="45"/>
      <c r="Q1738" s="45"/>
      <c r="R1738" s="45">
        <v>68.43671687567793</v>
      </c>
      <c r="S1738" s="45"/>
      <c r="T1738" s="45"/>
      <c r="U1738" s="45"/>
      <c r="V1738" s="45"/>
      <c r="W1738" s="45"/>
      <c r="X1738" s="45"/>
      <c r="Y1738" s="45"/>
      <c r="Z1738" s="45"/>
      <c r="AA1738" s="45"/>
      <c r="AB1738" s="45"/>
      <c r="AC1738" s="45"/>
    </row>
    <row r="1739" ht="15.75" customHeight="1">
      <c r="A1739" s="45"/>
      <c r="B1739" s="45"/>
      <c r="C1739" s="45"/>
      <c r="D1739" s="46"/>
      <c r="E1739" s="46"/>
      <c r="F1739" s="46">
        <v>0.139</v>
      </c>
      <c r="G1739" s="45"/>
      <c r="H1739" s="45"/>
      <c r="I1739" s="45"/>
      <c r="J1739" s="45"/>
      <c r="K1739" s="45"/>
      <c r="L1739" s="45"/>
      <c r="M1739" s="45"/>
      <c r="N1739" s="45"/>
      <c r="O1739" s="45"/>
      <c r="P1739" s="45"/>
      <c r="Q1739" s="45"/>
      <c r="R1739" s="45">
        <v>86.47723522259503</v>
      </c>
      <c r="S1739" s="45"/>
      <c r="T1739" s="45"/>
      <c r="U1739" s="45"/>
      <c r="V1739" s="45"/>
      <c r="W1739" s="45"/>
      <c r="X1739" s="45"/>
      <c r="Y1739" s="45"/>
      <c r="Z1739" s="45"/>
      <c r="AA1739" s="45"/>
      <c r="AB1739" s="45"/>
      <c r="AC1739" s="45"/>
    </row>
    <row r="1740" ht="15.75" customHeight="1">
      <c r="A1740" s="45"/>
      <c r="B1740" s="45"/>
      <c r="C1740" s="45"/>
      <c r="D1740" s="46"/>
      <c r="E1740" s="46"/>
      <c r="F1740" s="46">
        <v>0.175</v>
      </c>
      <c r="G1740" s="45"/>
      <c r="H1740" s="45"/>
      <c r="I1740" s="45"/>
      <c r="J1740" s="45">
        <v>0.003109567600987501</v>
      </c>
      <c r="K1740" s="45"/>
      <c r="L1740" s="45"/>
      <c r="M1740" s="45"/>
      <c r="N1740" s="45">
        <v>0.00741751732665776</v>
      </c>
      <c r="O1740" s="45"/>
      <c r="P1740" s="45"/>
      <c r="Q1740" s="45"/>
      <c r="R1740" s="45">
        <v>99.11756185930278</v>
      </c>
      <c r="S1740" s="45"/>
      <c r="T1740" s="45"/>
      <c r="U1740" s="45"/>
      <c r="V1740" s="45"/>
      <c r="W1740" s="45"/>
      <c r="X1740" s="45"/>
      <c r="Y1740" s="45"/>
      <c r="Z1740" s="45"/>
      <c r="AA1740" s="45"/>
      <c r="AB1740" s="45"/>
      <c r="AC1740" s="45"/>
    </row>
    <row r="1741" ht="15.75" customHeight="1">
      <c r="A1741" s="45"/>
      <c r="B1741" s="45"/>
      <c r="C1741" s="45"/>
      <c r="D1741" s="46"/>
      <c r="E1741" s="46"/>
      <c r="F1741" s="46">
        <v>0.209</v>
      </c>
      <c r="G1741" s="45"/>
      <c r="H1741" s="45"/>
      <c r="I1741" s="45"/>
      <c r="J1741" s="45">
        <v>0.002982261857456469</v>
      </c>
      <c r="K1741" s="45"/>
      <c r="L1741" s="45"/>
      <c r="M1741" s="45"/>
      <c r="N1741" s="45">
        <v>0.007113388182822947</v>
      </c>
      <c r="O1741" s="45"/>
      <c r="P1741" s="45"/>
      <c r="Q1741" s="45"/>
      <c r="R1741" s="45">
        <v>81.44910353872578</v>
      </c>
      <c r="S1741" s="45"/>
      <c r="T1741" s="45"/>
      <c r="U1741" s="45"/>
      <c r="V1741" s="45"/>
      <c r="W1741" s="45"/>
      <c r="X1741" s="45"/>
      <c r="Y1741" s="45"/>
      <c r="Z1741" s="45"/>
      <c r="AA1741" s="45"/>
      <c r="AB1741" s="45"/>
      <c r="AC1741" s="45"/>
    </row>
    <row r="1742" ht="15.75" customHeight="1">
      <c r="A1742" s="45"/>
      <c r="B1742" s="45"/>
      <c r="C1742" s="45"/>
      <c r="D1742" s="46"/>
      <c r="E1742" s="46"/>
      <c r="F1742" s="46">
        <v>0.159</v>
      </c>
      <c r="G1742" s="45"/>
      <c r="H1742" s="45"/>
      <c r="I1742" s="45"/>
      <c r="J1742" s="45">
        <v>0.0029561571983858976</v>
      </c>
      <c r="K1742" s="45"/>
      <c r="L1742" s="45"/>
      <c r="M1742" s="45"/>
      <c r="N1742" s="45">
        <v>0.0069474413950517434</v>
      </c>
      <c r="O1742" s="45"/>
      <c r="P1742" s="45"/>
      <c r="Q1742" s="45"/>
      <c r="R1742" s="45">
        <v>90.12288890293804</v>
      </c>
      <c r="S1742" s="45"/>
      <c r="T1742" s="45"/>
      <c r="U1742" s="45"/>
      <c r="V1742" s="45"/>
      <c r="W1742" s="45"/>
      <c r="X1742" s="45"/>
      <c r="Y1742" s="45"/>
      <c r="Z1742" s="45"/>
      <c r="AA1742" s="45"/>
      <c r="AB1742" s="45"/>
      <c r="AC1742" s="45"/>
    </row>
    <row r="1743" ht="15.75" customHeight="1">
      <c r="A1743" s="45"/>
      <c r="B1743" s="45"/>
      <c r="C1743" s="45"/>
      <c r="D1743" s="46"/>
      <c r="E1743" s="46"/>
      <c r="F1743" s="46">
        <v>0.159</v>
      </c>
      <c r="G1743" s="45"/>
      <c r="H1743" s="45"/>
      <c r="I1743" s="45"/>
      <c r="J1743" s="45">
        <v>0.0031261253968288697</v>
      </c>
      <c r="K1743" s="45"/>
      <c r="L1743" s="45"/>
      <c r="M1743" s="45"/>
      <c r="N1743" s="45">
        <v>0.007304692371477768</v>
      </c>
      <c r="O1743" s="45"/>
      <c r="P1743" s="45"/>
      <c r="Q1743" s="45"/>
      <c r="R1743" s="45">
        <v>105.65329354287502</v>
      </c>
      <c r="S1743" s="45"/>
      <c r="T1743" s="45"/>
      <c r="U1743" s="45"/>
      <c r="V1743" s="45"/>
      <c r="W1743" s="45"/>
      <c r="X1743" s="45"/>
      <c r="Y1743" s="45"/>
      <c r="Z1743" s="45"/>
      <c r="AA1743" s="45"/>
      <c r="AB1743" s="45"/>
      <c r="AC1743" s="45"/>
    </row>
    <row r="1744" ht="15.75" customHeight="1">
      <c r="A1744" s="45"/>
      <c r="B1744" s="45"/>
      <c r="C1744" s="45"/>
      <c r="D1744" s="46"/>
      <c r="E1744" s="46"/>
      <c r="F1744" s="46">
        <v>0.184</v>
      </c>
      <c r="G1744" s="45"/>
      <c r="H1744" s="45"/>
      <c r="I1744" s="45"/>
      <c r="J1744" s="45">
        <v>0.0031724178771880955</v>
      </c>
      <c r="K1744" s="45"/>
      <c r="L1744" s="45"/>
      <c r="M1744" s="45"/>
      <c r="N1744" s="45">
        <v>0.007726113266642248</v>
      </c>
      <c r="O1744" s="45"/>
      <c r="P1744" s="45"/>
      <c r="Q1744" s="45"/>
      <c r="R1744" s="45">
        <v>121.42134918946424</v>
      </c>
      <c r="S1744" s="45"/>
      <c r="T1744" s="45"/>
      <c r="U1744" s="45"/>
      <c r="V1744" s="45"/>
      <c r="W1744" s="45"/>
      <c r="X1744" s="45"/>
      <c r="Y1744" s="45"/>
      <c r="Z1744" s="45"/>
      <c r="AA1744" s="45"/>
      <c r="AB1744" s="45"/>
      <c r="AC1744" s="45"/>
    </row>
    <row r="1745" ht="15.75" customHeight="1">
      <c r="A1745" s="45"/>
      <c r="B1745" s="45"/>
      <c r="C1745" s="45"/>
      <c r="D1745" s="46"/>
      <c r="E1745" s="46"/>
      <c r="F1745" s="46">
        <v>0.06</v>
      </c>
      <c r="G1745" s="45"/>
      <c r="H1745" s="45"/>
      <c r="I1745" s="45"/>
      <c r="J1745" s="45">
        <v>0.003266646080009422</v>
      </c>
      <c r="K1745" s="45"/>
      <c r="L1745" s="45"/>
      <c r="M1745" s="45"/>
      <c r="N1745" s="45"/>
      <c r="O1745" s="45"/>
      <c r="P1745" s="45"/>
      <c r="Q1745" s="45"/>
      <c r="R1745" s="45">
        <v>798.2169007082972</v>
      </c>
      <c r="S1745" s="45"/>
      <c r="T1745" s="45"/>
      <c r="U1745" s="45"/>
      <c r="V1745" s="45"/>
      <c r="W1745" s="45"/>
      <c r="X1745" s="45"/>
      <c r="Y1745" s="45"/>
      <c r="Z1745" s="45"/>
      <c r="AA1745" s="45"/>
      <c r="AB1745" s="45"/>
      <c r="AC1745" s="45"/>
    </row>
    <row r="1746" ht="15.75" customHeight="1">
      <c r="A1746" s="45"/>
      <c r="B1746" s="45"/>
      <c r="C1746" s="45"/>
      <c r="D1746" s="46"/>
      <c r="E1746" s="46"/>
      <c r="F1746" s="46">
        <v>0.051</v>
      </c>
      <c r="G1746" s="45"/>
      <c r="H1746" s="45"/>
      <c r="I1746" s="45"/>
      <c r="J1746" s="45">
        <v>0.003181242223717983</v>
      </c>
      <c r="K1746" s="45"/>
      <c r="L1746" s="45"/>
      <c r="M1746" s="45"/>
      <c r="N1746" s="45"/>
      <c r="O1746" s="45"/>
      <c r="P1746" s="45"/>
      <c r="Q1746" s="45"/>
      <c r="R1746" s="45">
        <v>785.0178738302561</v>
      </c>
      <c r="S1746" s="45"/>
      <c r="T1746" s="45"/>
      <c r="U1746" s="45"/>
      <c r="V1746" s="45"/>
      <c r="W1746" s="45"/>
      <c r="X1746" s="45"/>
      <c r="Y1746" s="45"/>
      <c r="Z1746" s="45"/>
      <c r="AA1746" s="45"/>
      <c r="AB1746" s="45"/>
      <c r="AC1746" s="45"/>
    </row>
    <row r="1747" ht="15.75" customHeight="1">
      <c r="A1747" s="45"/>
      <c r="B1747" s="45"/>
      <c r="C1747" s="45"/>
      <c r="D1747" s="46"/>
      <c r="E1747" s="46"/>
      <c r="F1747" s="46">
        <v>0.04</v>
      </c>
      <c r="G1747" s="45"/>
      <c r="H1747" s="45"/>
      <c r="I1747" s="45"/>
      <c r="J1747" s="45">
        <v>0.0033994841106132897</v>
      </c>
      <c r="K1747" s="45"/>
      <c r="L1747" s="45"/>
      <c r="M1747" s="45"/>
      <c r="N1747" s="45">
        <v>0.008312296082367804</v>
      </c>
      <c r="O1747" s="45"/>
      <c r="P1747" s="45"/>
      <c r="Q1747" s="45"/>
      <c r="R1747" s="45">
        <v>861.1181998380036</v>
      </c>
      <c r="S1747" s="45"/>
      <c r="T1747" s="45"/>
      <c r="U1747" s="45"/>
      <c r="V1747" s="45"/>
      <c r="W1747" s="45"/>
      <c r="X1747" s="45"/>
      <c r="Y1747" s="45"/>
      <c r="Z1747" s="45"/>
      <c r="AA1747" s="45"/>
      <c r="AB1747" s="45"/>
      <c r="AC1747" s="45"/>
    </row>
    <row r="1748" ht="15.75" customHeight="1">
      <c r="A1748" s="45"/>
      <c r="B1748" s="45"/>
      <c r="C1748" s="45"/>
      <c r="D1748" s="46"/>
      <c r="E1748" s="46"/>
      <c r="F1748" s="46">
        <v>0.037</v>
      </c>
      <c r="G1748" s="45"/>
      <c r="H1748" s="45"/>
      <c r="I1748" s="45"/>
      <c r="J1748" s="45">
        <v>0.003294098601859385</v>
      </c>
      <c r="K1748" s="45"/>
      <c r="L1748" s="45"/>
      <c r="M1748" s="45"/>
      <c r="N1748" s="45">
        <v>0.007965252301866343</v>
      </c>
      <c r="O1748" s="45"/>
      <c r="P1748" s="45"/>
      <c r="Q1748" s="45"/>
      <c r="R1748" s="45">
        <v>982.889883356033</v>
      </c>
      <c r="S1748" s="45"/>
      <c r="T1748" s="45"/>
      <c r="U1748" s="45"/>
      <c r="V1748" s="45"/>
      <c r="W1748" s="45"/>
      <c r="X1748" s="45"/>
      <c r="Y1748" s="45"/>
      <c r="Z1748" s="45"/>
      <c r="AA1748" s="45"/>
      <c r="AB1748" s="45"/>
      <c r="AC1748" s="45"/>
    </row>
    <row r="1749" ht="15.75" customHeight="1">
      <c r="A1749" s="45"/>
      <c r="B1749" s="45"/>
      <c r="C1749" s="45"/>
      <c r="D1749" s="46"/>
      <c r="E1749" s="46"/>
      <c r="F1749" s="46">
        <v>0.044</v>
      </c>
      <c r="G1749" s="45"/>
      <c r="H1749" s="45"/>
      <c r="I1749" s="45"/>
      <c r="J1749" s="45"/>
      <c r="K1749" s="45"/>
      <c r="L1749" s="45"/>
      <c r="M1749" s="45"/>
      <c r="N1749" s="45"/>
      <c r="O1749" s="45"/>
      <c r="P1749" s="45"/>
      <c r="Q1749" s="45"/>
      <c r="R1749" s="45">
        <v>1151.4987896310097</v>
      </c>
      <c r="S1749" s="45"/>
      <c r="T1749" s="45"/>
      <c r="U1749" s="45"/>
      <c r="V1749" s="45"/>
      <c r="W1749" s="45"/>
      <c r="X1749" s="45"/>
      <c r="Y1749" s="45"/>
      <c r="Z1749" s="45"/>
      <c r="AA1749" s="45"/>
      <c r="AB1749" s="45"/>
      <c r="AC1749" s="45"/>
    </row>
    <row r="1750" ht="15.75" customHeight="1">
      <c r="A1750" s="45"/>
      <c r="B1750" s="45"/>
      <c r="C1750" s="45"/>
      <c r="D1750" s="46"/>
      <c r="E1750" s="46"/>
      <c r="F1750" s="46">
        <v>0.046</v>
      </c>
      <c r="G1750" s="45"/>
      <c r="H1750" s="45"/>
      <c r="I1750" s="45"/>
      <c r="J1750" s="45">
        <v>0.003447100046313645</v>
      </c>
      <c r="K1750" s="45"/>
      <c r="L1750" s="45"/>
      <c r="M1750" s="45"/>
      <c r="N1750" s="45">
        <v>0.008649943181598063</v>
      </c>
      <c r="O1750" s="45"/>
      <c r="P1750" s="45"/>
      <c r="Q1750" s="45"/>
      <c r="R1750" s="45">
        <v>1208.4692481140194</v>
      </c>
      <c r="S1750" s="45"/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</row>
    <row r="1751" ht="15.75" customHeight="1">
      <c r="A1751" s="45"/>
      <c r="B1751" s="45"/>
      <c r="C1751" s="45"/>
      <c r="D1751" s="46"/>
      <c r="E1751" s="46"/>
      <c r="F1751" s="46">
        <v>0.046</v>
      </c>
      <c r="G1751" s="45"/>
      <c r="H1751" s="45"/>
      <c r="I1751" s="45"/>
      <c r="J1751" s="45"/>
      <c r="K1751" s="45"/>
      <c r="L1751" s="45"/>
      <c r="M1751" s="45"/>
      <c r="N1751" s="45"/>
      <c r="O1751" s="45"/>
      <c r="P1751" s="45"/>
      <c r="Q1751" s="45"/>
      <c r="R1751" s="45">
        <v>1276.5498673554346</v>
      </c>
      <c r="S1751" s="45"/>
      <c r="T1751" s="45"/>
      <c r="U1751" s="45"/>
      <c r="V1751" s="45"/>
      <c r="W1751" s="45"/>
      <c r="X1751" s="45"/>
      <c r="Y1751" s="45"/>
      <c r="Z1751" s="45"/>
      <c r="AA1751" s="45"/>
      <c r="AB1751" s="45"/>
      <c r="AC1751" s="45"/>
    </row>
    <row r="1752" ht="15.75" customHeight="1">
      <c r="A1752" s="45"/>
      <c r="B1752" s="45"/>
      <c r="C1752" s="45"/>
      <c r="D1752" s="46"/>
      <c r="E1752" s="46"/>
      <c r="F1752" s="46">
        <v>0.055</v>
      </c>
      <c r="G1752" s="45"/>
      <c r="H1752" s="45"/>
      <c r="I1752" s="45"/>
      <c r="J1752" s="45"/>
      <c r="K1752" s="45"/>
      <c r="L1752" s="45"/>
      <c r="M1752" s="45"/>
      <c r="N1752" s="45"/>
      <c r="O1752" s="45"/>
      <c r="P1752" s="45"/>
      <c r="Q1752" s="45"/>
      <c r="R1752" s="45">
        <v>1414.6039763601798</v>
      </c>
      <c r="S1752" s="45"/>
      <c r="T1752" s="45"/>
      <c r="U1752" s="45"/>
      <c r="V1752" s="45"/>
      <c r="W1752" s="45"/>
      <c r="X1752" s="45"/>
      <c r="Y1752" s="45"/>
      <c r="Z1752" s="45"/>
      <c r="AA1752" s="45"/>
      <c r="AB1752" s="45"/>
      <c r="AC1752" s="45"/>
    </row>
    <row r="1753" ht="15.75" customHeight="1">
      <c r="A1753" s="45"/>
      <c r="B1753" s="45"/>
      <c r="C1753" s="45"/>
      <c r="D1753" s="46"/>
      <c r="E1753" s="46"/>
      <c r="F1753" s="46">
        <v>0.046</v>
      </c>
      <c r="G1753" s="45"/>
      <c r="H1753" s="45"/>
      <c r="I1753" s="45"/>
      <c r="J1753" s="45">
        <v>0.0035846751650035727</v>
      </c>
      <c r="K1753" s="45"/>
      <c r="L1753" s="45"/>
      <c r="M1753" s="45"/>
      <c r="N1753" s="45">
        <v>0.008743492544816328</v>
      </c>
      <c r="O1753" s="45"/>
      <c r="P1753" s="45"/>
      <c r="Q1753" s="45"/>
      <c r="R1753" s="45">
        <v>1352.338841258987</v>
      </c>
      <c r="S1753" s="45"/>
      <c r="T1753" s="45"/>
      <c r="U1753" s="45"/>
      <c r="V1753" s="45"/>
      <c r="W1753" s="45"/>
      <c r="X1753" s="45"/>
      <c r="Y1753" s="45"/>
      <c r="Z1753" s="45"/>
      <c r="AA1753" s="45"/>
      <c r="AB1753" s="45"/>
      <c r="AC1753" s="45"/>
    </row>
    <row r="1754" ht="15.75" customHeight="1">
      <c r="A1754" s="45"/>
      <c r="B1754" s="45"/>
      <c r="C1754" s="45"/>
      <c r="D1754" s="46"/>
      <c r="E1754" s="46"/>
      <c r="F1754" s="46">
        <v>0.006</v>
      </c>
      <c r="G1754" s="45"/>
      <c r="H1754" s="45"/>
      <c r="I1754" s="45"/>
      <c r="J1754" s="45">
        <v>0.0033880160131619956</v>
      </c>
      <c r="K1754" s="45"/>
      <c r="L1754" s="45"/>
      <c r="M1754" s="45"/>
      <c r="N1754" s="45">
        <v>0.008492897856599312</v>
      </c>
      <c r="O1754" s="45"/>
      <c r="P1754" s="45"/>
      <c r="Q1754" s="45"/>
      <c r="R1754" s="45">
        <v>981.6419641060712</v>
      </c>
      <c r="S1754" s="45"/>
      <c r="T1754" s="45"/>
      <c r="U1754" s="45"/>
      <c r="V1754" s="45"/>
      <c r="W1754" s="45"/>
      <c r="X1754" s="45"/>
      <c r="Y1754" s="45"/>
      <c r="Z1754" s="45"/>
      <c r="AA1754" s="45"/>
      <c r="AB1754" s="45"/>
      <c r="AC1754" s="45"/>
    </row>
    <row r="1755" ht="15.75" customHeight="1">
      <c r="A1755" s="45"/>
      <c r="B1755" s="45"/>
      <c r="C1755" s="45"/>
      <c r="D1755" s="46"/>
      <c r="E1755" s="46"/>
      <c r="F1755" s="46">
        <v>0.005</v>
      </c>
      <c r="G1755" s="45"/>
      <c r="H1755" s="45"/>
      <c r="I1755" s="45"/>
      <c r="J1755" s="45">
        <v>0.0034780730093259345</v>
      </c>
      <c r="K1755" s="45"/>
      <c r="L1755" s="45"/>
      <c r="M1755" s="45"/>
      <c r="N1755" s="45">
        <v>0.008474905309555523</v>
      </c>
      <c r="O1755" s="45"/>
      <c r="P1755" s="45"/>
      <c r="Q1755" s="45"/>
      <c r="R1755" s="45">
        <v>977.7211090685274</v>
      </c>
      <c r="S1755" s="45"/>
      <c r="T1755" s="45"/>
      <c r="U1755" s="45"/>
      <c r="V1755" s="45"/>
      <c r="W1755" s="45"/>
      <c r="X1755" s="45"/>
      <c r="Y1755" s="45"/>
      <c r="Z1755" s="45"/>
      <c r="AA1755" s="45"/>
      <c r="AB1755" s="45"/>
      <c r="AC1755" s="45"/>
    </row>
    <row r="1756" ht="15.75" customHeight="1">
      <c r="A1756" s="45"/>
      <c r="B1756" s="45"/>
      <c r="C1756" s="45"/>
      <c r="D1756" s="46"/>
      <c r="E1756" s="46"/>
      <c r="F1756" s="46">
        <v>0.005</v>
      </c>
      <c r="G1756" s="45"/>
      <c r="H1756" s="45"/>
      <c r="I1756" s="45"/>
      <c r="J1756" s="45">
        <v>0.0035194721477847597</v>
      </c>
      <c r="K1756" s="45"/>
      <c r="L1756" s="45"/>
      <c r="M1756" s="45"/>
      <c r="N1756" s="45">
        <v>0.008567740599040913</v>
      </c>
      <c r="O1756" s="45"/>
      <c r="P1756" s="45"/>
      <c r="Q1756" s="45"/>
      <c r="R1756" s="45">
        <v>1021.6267056606944</v>
      </c>
      <c r="S1756" s="45"/>
      <c r="T1756" s="45"/>
      <c r="U1756" s="45"/>
      <c r="V1756" s="45"/>
      <c r="W1756" s="45"/>
      <c r="X1756" s="45"/>
      <c r="Y1756" s="45"/>
      <c r="Z1756" s="45"/>
      <c r="AA1756" s="45"/>
      <c r="AB1756" s="45"/>
      <c r="AC1756" s="45"/>
    </row>
    <row r="1757" ht="15.75" customHeight="1">
      <c r="A1757" s="45"/>
      <c r="B1757" s="45"/>
      <c r="C1757" s="45"/>
      <c r="D1757" s="46"/>
      <c r="E1757" s="46"/>
      <c r="F1757" s="46">
        <v>0.005</v>
      </c>
      <c r="G1757" s="45"/>
      <c r="H1757" s="45"/>
      <c r="I1757" s="45"/>
      <c r="J1757" s="45">
        <v>0.0034865782984646984</v>
      </c>
      <c r="K1757" s="45"/>
      <c r="L1757" s="45"/>
      <c r="M1757" s="45"/>
      <c r="N1757" s="45">
        <v>0.008487858840426668</v>
      </c>
      <c r="O1757" s="45"/>
      <c r="P1757" s="45"/>
      <c r="Q1757" s="45"/>
      <c r="R1757" s="45">
        <v>1039.0342441867374</v>
      </c>
      <c r="S1757" s="45"/>
      <c r="T1757" s="45"/>
      <c r="U1757" s="45"/>
      <c r="V1757" s="45"/>
      <c r="W1757" s="45"/>
      <c r="X1757" s="45"/>
      <c r="Y1757" s="45"/>
      <c r="Z1757" s="45"/>
      <c r="AA1757" s="45"/>
      <c r="AB1757" s="45"/>
      <c r="AC1757" s="45"/>
    </row>
    <row r="1758" ht="15.75" customHeight="1">
      <c r="A1758" s="45">
        <v>953.2351416603101</v>
      </c>
      <c r="B1758" s="45"/>
      <c r="C1758" s="45"/>
      <c r="D1758" s="46"/>
      <c r="E1758" s="46"/>
      <c r="F1758" s="46">
        <v>0.116</v>
      </c>
      <c r="G1758" s="45"/>
      <c r="H1758" s="45"/>
      <c r="I1758" s="45"/>
      <c r="J1758" s="45">
        <v>0.013604312850537174</v>
      </c>
      <c r="K1758" s="45"/>
      <c r="L1758" s="45"/>
      <c r="M1758" s="45"/>
      <c r="N1758" s="45"/>
      <c r="O1758" s="45"/>
      <c r="P1758" s="45"/>
      <c r="Q1758" s="45"/>
      <c r="R1758" s="45">
        <v>605.3675926548732</v>
      </c>
      <c r="S1758" s="45"/>
      <c r="T1758" s="45"/>
      <c r="U1758" s="45"/>
      <c r="V1758" s="45"/>
      <c r="W1758" s="45"/>
      <c r="X1758" s="45"/>
      <c r="Y1758" s="45"/>
      <c r="Z1758" s="45"/>
      <c r="AA1758" s="45"/>
      <c r="AB1758" s="45"/>
      <c r="AC1758" s="45"/>
    </row>
    <row r="1759" ht="15.75" customHeight="1">
      <c r="A1759" s="45">
        <v>921.1973322994891</v>
      </c>
      <c r="B1759" s="45"/>
      <c r="C1759" s="45"/>
      <c r="D1759" s="46"/>
      <c r="E1759" s="46"/>
      <c r="F1759" s="46">
        <v>0.107</v>
      </c>
      <c r="G1759" s="45"/>
      <c r="H1759" s="45"/>
      <c r="I1759" s="45"/>
      <c r="J1759" s="45">
        <v>0.012930334274805097</v>
      </c>
      <c r="K1759" s="45"/>
      <c r="L1759" s="45"/>
      <c r="M1759" s="45"/>
      <c r="N1759" s="45">
        <v>0.03303842378788355</v>
      </c>
      <c r="O1759" s="45"/>
      <c r="P1759" s="45"/>
      <c r="Q1759" s="45"/>
      <c r="R1759" s="45">
        <v>750.8112173926102</v>
      </c>
      <c r="S1759" s="45"/>
      <c r="T1759" s="45"/>
      <c r="U1759" s="45"/>
      <c r="V1759" s="45"/>
      <c r="W1759" s="45"/>
      <c r="X1759" s="45"/>
      <c r="Y1759" s="45"/>
      <c r="Z1759" s="45"/>
      <c r="AA1759" s="45"/>
      <c r="AB1759" s="45"/>
      <c r="AC1759" s="45"/>
    </row>
    <row r="1760" ht="15.75" customHeight="1">
      <c r="A1760" s="45">
        <v>876.9250975962946</v>
      </c>
      <c r="B1760" s="45"/>
      <c r="C1760" s="45"/>
      <c r="D1760" s="46"/>
      <c r="E1760" s="46"/>
      <c r="F1760" s="46">
        <v>0.084</v>
      </c>
      <c r="G1760" s="45"/>
      <c r="H1760" s="45"/>
      <c r="I1760" s="45"/>
      <c r="J1760" s="45">
        <v>0.01209753671356297</v>
      </c>
      <c r="K1760" s="45"/>
      <c r="L1760" s="45"/>
      <c r="M1760" s="45"/>
      <c r="N1760" s="45">
        <v>0.031304642915428636</v>
      </c>
      <c r="O1760" s="45"/>
      <c r="P1760" s="45"/>
      <c r="Q1760" s="45"/>
      <c r="R1760" s="45">
        <v>637.2578225988203</v>
      </c>
      <c r="S1760" s="45"/>
      <c r="T1760" s="45"/>
      <c r="U1760" s="45"/>
      <c r="V1760" s="45"/>
      <c r="W1760" s="45"/>
      <c r="X1760" s="45"/>
      <c r="Y1760" s="45"/>
      <c r="Z1760" s="45"/>
      <c r="AA1760" s="45"/>
      <c r="AB1760" s="45"/>
      <c r="AC1760" s="45"/>
    </row>
    <row r="1761" ht="15.75" customHeight="1">
      <c r="A1761" s="45">
        <v>830.5634712768356</v>
      </c>
      <c r="B1761" s="45"/>
      <c r="C1761" s="45"/>
      <c r="D1761" s="46"/>
      <c r="E1761" s="46"/>
      <c r="F1761" s="46">
        <v>0.083</v>
      </c>
      <c r="G1761" s="45"/>
      <c r="H1761" s="45"/>
      <c r="I1761" s="45"/>
      <c r="J1761" s="45">
        <v>0.011908519753078897</v>
      </c>
      <c r="K1761" s="45"/>
      <c r="L1761" s="45"/>
      <c r="M1761" s="45"/>
      <c r="N1761" s="45">
        <v>0.029617126038232553</v>
      </c>
      <c r="O1761" s="45"/>
      <c r="P1761" s="45"/>
      <c r="Q1761" s="45"/>
      <c r="R1761" s="45">
        <v>643.5061334178341</v>
      </c>
      <c r="S1761" s="45"/>
      <c r="T1761" s="45"/>
      <c r="U1761" s="45"/>
      <c r="V1761" s="45"/>
      <c r="W1761" s="45"/>
      <c r="X1761" s="45"/>
      <c r="Y1761" s="45"/>
      <c r="Z1761" s="45"/>
      <c r="AA1761" s="45"/>
      <c r="AB1761" s="45"/>
      <c r="AC1761" s="45"/>
    </row>
    <row r="1762" ht="15.75" customHeight="1">
      <c r="A1762" s="45">
        <v>774.9411677092643</v>
      </c>
      <c r="B1762" s="45"/>
      <c r="C1762" s="45"/>
      <c r="D1762" s="46"/>
      <c r="E1762" s="46"/>
      <c r="F1762" s="46">
        <v>0.079</v>
      </c>
      <c r="G1762" s="45"/>
      <c r="H1762" s="45"/>
      <c r="I1762" s="45"/>
      <c r="J1762" s="45">
        <v>0.010189486705459936</v>
      </c>
      <c r="K1762" s="45"/>
      <c r="L1762" s="45"/>
      <c r="M1762" s="45"/>
      <c r="N1762" s="45">
        <v>0.025465758003670125</v>
      </c>
      <c r="O1762" s="45"/>
      <c r="P1762" s="45"/>
      <c r="Q1762" s="45"/>
      <c r="R1762" s="45">
        <v>652.6183183367556</v>
      </c>
      <c r="S1762" s="45"/>
      <c r="T1762" s="45"/>
      <c r="U1762" s="45"/>
      <c r="V1762" s="45"/>
      <c r="W1762" s="45"/>
      <c r="X1762" s="45"/>
      <c r="Y1762" s="45"/>
      <c r="Z1762" s="45"/>
      <c r="AA1762" s="45"/>
      <c r="AB1762" s="45"/>
      <c r="AC1762" s="45"/>
    </row>
    <row r="1763" ht="15.75" customHeight="1">
      <c r="A1763" s="45">
        <v>719.3578449362795</v>
      </c>
      <c r="B1763" s="45"/>
      <c r="C1763" s="45"/>
      <c r="D1763" s="46"/>
      <c r="E1763" s="46"/>
      <c r="F1763" s="46">
        <v>0.078</v>
      </c>
      <c r="G1763" s="45"/>
      <c r="H1763" s="45"/>
      <c r="I1763" s="45"/>
      <c r="J1763" s="45">
        <v>0.007710176444422478</v>
      </c>
      <c r="K1763" s="45"/>
      <c r="L1763" s="45"/>
      <c r="M1763" s="45"/>
      <c r="N1763" s="45">
        <v>0.020198727379223534</v>
      </c>
      <c r="O1763" s="45"/>
      <c r="P1763" s="45"/>
      <c r="Q1763" s="45"/>
      <c r="R1763" s="45">
        <v>671.9589127094877</v>
      </c>
      <c r="S1763" s="45"/>
      <c r="T1763" s="45"/>
      <c r="U1763" s="45"/>
      <c r="V1763" s="45"/>
      <c r="W1763" s="45"/>
      <c r="X1763" s="45"/>
      <c r="Y1763" s="45"/>
      <c r="Z1763" s="45"/>
      <c r="AA1763" s="45"/>
      <c r="AB1763" s="45"/>
      <c r="AC1763" s="45"/>
    </row>
    <row r="1764" ht="15.75" customHeight="1">
      <c r="A1764" s="45">
        <v>662.6358173996686</v>
      </c>
      <c r="B1764" s="45"/>
      <c r="C1764" s="45"/>
      <c r="D1764" s="46"/>
      <c r="E1764" s="46"/>
      <c r="F1764" s="46">
        <v>0.08</v>
      </c>
      <c r="G1764" s="45"/>
      <c r="H1764" s="45"/>
      <c r="I1764" s="45"/>
      <c r="J1764" s="45"/>
      <c r="K1764" s="45"/>
      <c r="L1764" s="45"/>
      <c r="M1764" s="45"/>
      <c r="N1764" s="45"/>
      <c r="O1764" s="45"/>
      <c r="P1764" s="45"/>
      <c r="Q1764" s="45"/>
      <c r="R1764" s="45">
        <v>649.9714729360984</v>
      </c>
      <c r="S1764" s="45"/>
      <c r="T1764" s="45"/>
      <c r="U1764" s="45"/>
      <c r="V1764" s="45"/>
      <c r="W1764" s="45"/>
      <c r="X1764" s="45"/>
      <c r="Y1764" s="45"/>
      <c r="Z1764" s="45"/>
      <c r="AA1764" s="45"/>
      <c r="AB1764" s="45"/>
      <c r="AC1764" s="45"/>
    </row>
    <row r="1765" ht="15.75" customHeight="1">
      <c r="A1765" s="45">
        <v>613.1272116182424</v>
      </c>
      <c r="B1765" s="45"/>
      <c r="C1765" s="45"/>
      <c r="D1765" s="46"/>
      <c r="E1765" s="46"/>
      <c r="F1765" s="46">
        <v>0.083</v>
      </c>
      <c r="G1765" s="45"/>
      <c r="H1765" s="45"/>
      <c r="I1765" s="45"/>
      <c r="J1765" s="45">
        <v>0.00604997320879755</v>
      </c>
      <c r="K1765" s="45"/>
      <c r="L1765" s="45"/>
      <c r="M1765" s="45"/>
      <c r="N1765" s="45">
        <v>0.014755769964821986</v>
      </c>
      <c r="O1765" s="45"/>
      <c r="P1765" s="45"/>
      <c r="Q1765" s="45"/>
      <c r="R1765" s="45">
        <v>630.8028938082754</v>
      </c>
      <c r="S1765" s="45"/>
      <c r="T1765" s="45"/>
      <c r="U1765" s="45"/>
      <c r="V1765" s="45"/>
      <c r="W1765" s="45"/>
      <c r="X1765" s="45"/>
      <c r="Y1765" s="45"/>
      <c r="Z1765" s="45"/>
      <c r="AA1765" s="45"/>
      <c r="AB1765" s="45"/>
      <c r="AC1765" s="45"/>
    </row>
    <row r="1766" ht="15.75" customHeight="1">
      <c r="A1766" s="45">
        <v>576.9098862899158</v>
      </c>
      <c r="B1766" s="45"/>
      <c r="C1766" s="45"/>
      <c r="D1766" s="46"/>
      <c r="E1766" s="46"/>
      <c r="F1766" s="46">
        <v>0.082</v>
      </c>
      <c r="G1766" s="45"/>
      <c r="H1766" s="45"/>
      <c r="I1766" s="45"/>
      <c r="J1766" s="45">
        <v>0.006792056323796368</v>
      </c>
      <c r="K1766" s="45"/>
      <c r="L1766" s="45"/>
      <c r="M1766" s="45"/>
      <c r="N1766" s="45">
        <v>0.01636287188249818</v>
      </c>
      <c r="O1766" s="45"/>
      <c r="P1766" s="45"/>
      <c r="Q1766" s="45"/>
      <c r="R1766" s="45">
        <v>501.0326980484902</v>
      </c>
      <c r="S1766" s="45"/>
      <c r="T1766" s="45"/>
      <c r="U1766" s="45"/>
      <c r="V1766" s="45"/>
      <c r="W1766" s="45"/>
      <c r="X1766" s="45"/>
      <c r="Y1766" s="45"/>
      <c r="Z1766" s="45"/>
      <c r="AA1766" s="45"/>
      <c r="AB1766" s="45"/>
      <c r="AC1766" s="45"/>
    </row>
    <row r="1767" ht="15.75" customHeight="1">
      <c r="A1767" s="45">
        <v>551.9093840815077</v>
      </c>
      <c r="B1767" s="45"/>
      <c r="C1767" s="45"/>
      <c r="D1767" s="46"/>
      <c r="E1767" s="46"/>
      <c r="F1767" s="46">
        <v>0.079</v>
      </c>
      <c r="G1767" s="45"/>
      <c r="H1767" s="45"/>
      <c r="I1767" s="45"/>
      <c r="J1767" s="45"/>
      <c r="K1767" s="45"/>
      <c r="L1767" s="45"/>
      <c r="M1767" s="45"/>
      <c r="N1767" s="45"/>
      <c r="O1767" s="45"/>
      <c r="P1767" s="45"/>
      <c r="Q1767" s="45"/>
      <c r="R1767" s="45">
        <v>546.5384698361104</v>
      </c>
      <c r="S1767" s="45"/>
      <c r="T1767" s="45"/>
      <c r="U1767" s="45"/>
      <c r="V1767" s="45"/>
      <c r="W1767" s="45"/>
      <c r="X1767" s="45"/>
      <c r="Y1767" s="45"/>
      <c r="Z1767" s="45"/>
      <c r="AA1767" s="45"/>
      <c r="AB1767" s="45"/>
      <c r="AC1767" s="45"/>
    </row>
    <row r="1768" ht="15.75" customHeight="1">
      <c r="A1768" s="45">
        <v>535.4590799248741</v>
      </c>
      <c r="B1768" s="45"/>
      <c r="C1768" s="45"/>
      <c r="D1768" s="46"/>
      <c r="E1768" s="46"/>
      <c r="F1768" s="46">
        <v>0.072</v>
      </c>
      <c r="G1768" s="45"/>
      <c r="H1768" s="45"/>
      <c r="I1768" s="45"/>
      <c r="J1768" s="45"/>
      <c r="K1768" s="45"/>
      <c r="L1768" s="45"/>
      <c r="M1768" s="45"/>
      <c r="N1768" s="45"/>
      <c r="O1768" s="45"/>
      <c r="P1768" s="45"/>
      <c r="Q1768" s="45"/>
      <c r="R1768" s="45">
        <v>695.4092162219864</v>
      </c>
      <c r="S1768" s="45"/>
      <c r="T1768" s="45"/>
      <c r="U1768" s="45"/>
      <c r="V1768" s="45"/>
      <c r="W1768" s="45"/>
      <c r="X1768" s="45"/>
      <c r="Y1768" s="45"/>
      <c r="Z1768" s="45"/>
      <c r="AA1768" s="45"/>
      <c r="AB1768" s="45"/>
      <c r="AC1768" s="45"/>
    </row>
    <row r="1769" ht="15.75" customHeight="1">
      <c r="A1769" s="45">
        <v>526.4727464227095</v>
      </c>
      <c r="B1769" s="45"/>
      <c r="C1769" s="45"/>
      <c r="D1769" s="46"/>
      <c r="E1769" s="46"/>
      <c r="F1769" s="46">
        <v>0.068</v>
      </c>
      <c r="G1769" s="45"/>
      <c r="H1769" s="45"/>
      <c r="I1769" s="45"/>
      <c r="J1769" s="45">
        <v>0.005289009862447802</v>
      </c>
      <c r="K1769" s="45"/>
      <c r="L1769" s="45"/>
      <c r="M1769" s="45"/>
      <c r="N1769" s="45">
        <v>0.01328702477639326</v>
      </c>
      <c r="O1769" s="45"/>
      <c r="P1769" s="45"/>
      <c r="Q1769" s="45"/>
      <c r="R1769" s="45">
        <v>674.5953755690239</v>
      </c>
      <c r="S1769" s="45"/>
      <c r="T1769" s="45"/>
      <c r="U1769" s="45"/>
      <c r="V1769" s="45"/>
      <c r="W1769" s="45"/>
      <c r="X1769" s="45"/>
      <c r="Y1769" s="45"/>
      <c r="Z1769" s="45"/>
      <c r="AA1769" s="45"/>
      <c r="AB1769" s="45"/>
      <c r="AC1769" s="45"/>
    </row>
    <row r="1770" ht="15.75" customHeight="1">
      <c r="A1770" s="45">
        <v>1039.2156758285582</v>
      </c>
      <c r="B1770" s="45"/>
      <c r="C1770" s="45"/>
      <c r="D1770" s="46"/>
      <c r="E1770" s="46"/>
      <c r="F1770" s="46">
        <v>0.06</v>
      </c>
      <c r="G1770" s="45"/>
      <c r="H1770" s="45"/>
      <c r="I1770" s="45"/>
      <c r="J1770" s="45"/>
      <c r="K1770" s="45"/>
      <c r="L1770" s="45"/>
      <c r="M1770" s="45"/>
      <c r="N1770" s="45"/>
      <c r="O1770" s="45"/>
      <c r="P1770" s="45"/>
      <c r="Q1770" s="45"/>
      <c r="R1770" s="45">
        <v>635.9999940141176</v>
      </c>
      <c r="S1770" s="45"/>
      <c r="T1770" s="45"/>
      <c r="U1770" s="45"/>
      <c r="V1770" s="45"/>
      <c r="W1770" s="45"/>
      <c r="X1770" s="45"/>
      <c r="Y1770" s="45"/>
      <c r="Z1770" s="45"/>
      <c r="AA1770" s="45"/>
      <c r="AB1770" s="45"/>
      <c r="AC1770" s="45"/>
    </row>
    <row r="1771" ht="15.75" customHeight="1">
      <c r="A1771" s="45">
        <v>171.20957925235362</v>
      </c>
      <c r="B1771" s="45"/>
      <c r="C1771" s="45"/>
      <c r="D1771" s="46"/>
      <c r="E1771" s="46"/>
      <c r="F1771" s="46"/>
      <c r="G1771" s="45"/>
      <c r="H1771" s="45"/>
      <c r="I1771" s="45"/>
      <c r="J1771" s="45"/>
      <c r="K1771" s="45"/>
      <c r="L1771" s="45"/>
      <c r="M1771" s="45"/>
      <c r="N1771" s="45"/>
      <c r="O1771" s="45"/>
      <c r="P1771" s="45"/>
      <c r="Q1771" s="45"/>
      <c r="R1771" s="45">
        <v>10.180386743030592</v>
      </c>
      <c r="S1771" s="45"/>
      <c r="T1771" s="45"/>
      <c r="U1771" s="45"/>
      <c r="V1771" s="45"/>
      <c r="W1771" s="45"/>
      <c r="X1771" s="45"/>
      <c r="Y1771" s="45"/>
      <c r="Z1771" s="45"/>
      <c r="AA1771" s="45"/>
      <c r="AB1771" s="45"/>
      <c r="AC1771" s="45"/>
    </row>
    <row r="1772" ht="15.75" customHeight="1">
      <c r="A1772" s="45">
        <v>170.36903104722956</v>
      </c>
      <c r="B1772" s="45"/>
      <c r="C1772" s="45"/>
      <c r="D1772" s="46"/>
      <c r="E1772" s="46"/>
      <c r="F1772" s="46"/>
      <c r="G1772" s="45"/>
      <c r="H1772" s="45"/>
      <c r="I1772" s="45"/>
      <c r="J1772" s="45">
        <v>0.003173086138986931</v>
      </c>
      <c r="K1772" s="45"/>
      <c r="L1772" s="45"/>
      <c r="M1772" s="45"/>
      <c r="N1772" s="45"/>
      <c r="O1772" s="45"/>
      <c r="P1772" s="45"/>
      <c r="Q1772" s="45"/>
      <c r="R1772" s="45">
        <v>10.67941032424365</v>
      </c>
      <c r="S1772" s="45"/>
      <c r="T1772" s="45"/>
      <c r="U1772" s="45"/>
      <c r="V1772" s="45"/>
      <c r="W1772" s="45"/>
      <c r="X1772" s="45"/>
      <c r="Y1772" s="45"/>
      <c r="Z1772" s="45"/>
      <c r="AA1772" s="45"/>
      <c r="AB1772" s="45"/>
      <c r="AC1772" s="45"/>
    </row>
    <row r="1773" ht="15.75" customHeight="1">
      <c r="A1773" s="45">
        <v>168.34209833988004</v>
      </c>
      <c r="B1773" s="45"/>
      <c r="C1773" s="45"/>
      <c r="D1773" s="46"/>
      <c r="E1773" s="46"/>
      <c r="F1773" s="46"/>
      <c r="G1773" s="45"/>
      <c r="H1773" s="45"/>
      <c r="I1773" s="45"/>
      <c r="J1773" s="45">
        <v>0.003110681820738865</v>
      </c>
      <c r="K1773" s="45"/>
      <c r="L1773" s="45"/>
      <c r="M1773" s="45"/>
      <c r="N1773" s="45">
        <v>0.008439908566229906</v>
      </c>
      <c r="O1773" s="45"/>
      <c r="P1773" s="45"/>
      <c r="Q1773" s="45"/>
      <c r="R1773" s="45">
        <v>58.9127505707671</v>
      </c>
      <c r="S1773" s="45"/>
      <c r="T1773" s="45"/>
      <c r="U1773" s="45"/>
      <c r="V1773" s="45"/>
      <c r="W1773" s="45"/>
      <c r="X1773" s="45"/>
      <c r="Y1773" s="45"/>
      <c r="Z1773" s="45"/>
      <c r="AA1773" s="45"/>
      <c r="AB1773" s="45"/>
      <c r="AC1773" s="45"/>
    </row>
    <row r="1774" ht="15.75" customHeight="1">
      <c r="A1774" s="45">
        <v>166.4289307537289</v>
      </c>
      <c r="B1774" s="45"/>
      <c r="C1774" s="45"/>
      <c r="D1774" s="46"/>
      <c r="E1774" s="46"/>
      <c r="F1774" s="46"/>
      <c r="G1774" s="45"/>
      <c r="H1774" s="45"/>
      <c r="I1774" s="45"/>
      <c r="J1774" s="45">
        <v>0.0031137018741079253</v>
      </c>
      <c r="K1774" s="45"/>
      <c r="L1774" s="45"/>
      <c r="M1774" s="45"/>
      <c r="N1774" s="45">
        <v>0.008425098978861074</v>
      </c>
      <c r="O1774" s="45"/>
      <c r="P1774" s="45"/>
      <c r="Q1774" s="45"/>
      <c r="R1774" s="45">
        <v>60.10810325655929</v>
      </c>
      <c r="S1774" s="45"/>
      <c r="T1774" s="45"/>
      <c r="U1774" s="45"/>
      <c r="V1774" s="45"/>
      <c r="W1774" s="45"/>
      <c r="X1774" s="45"/>
      <c r="Y1774" s="45"/>
      <c r="Z1774" s="45"/>
      <c r="AA1774" s="45"/>
      <c r="AB1774" s="45"/>
      <c r="AC1774" s="45"/>
    </row>
    <row r="1775" ht="15.75" customHeight="1">
      <c r="A1775" s="45">
        <v>164.89543455878464</v>
      </c>
      <c r="B1775" s="45"/>
      <c r="C1775" s="45"/>
      <c r="D1775" s="46"/>
      <c r="E1775" s="46"/>
      <c r="F1775" s="46">
        <v>0.167</v>
      </c>
      <c r="G1775" s="45"/>
      <c r="H1775" s="45"/>
      <c r="I1775" s="45"/>
      <c r="J1775" s="45">
        <v>0.0029464340334762738</v>
      </c>
      <c r="K1775" s="45"/>
      <c r="L1775" s="45"/>
      <c r="M1775" s="45"/>
      <c r="N1775" s="45">
        <v>0.008228389190143954</v>
      </c>
      <c r="O1775" s="45"/>
      <c r="P1775" s="45"/>
      <c r="Q1775" s="45"/>
      <c r="R1775" s="45">
        <v>63.4823339567062</v>
      </c>
      <c r="S1775" s="45"/>
      <c r="T1775" s="45"/>
      <c r="U1775" s="45"/>
      <c r="V1775" s="45"/>
      <c r="W1775" s="45"/>
      <c r="X1775" s="45"/>
      <c r="Y1775" s="45"/>
      <c r="Z1775" s="45"/>
      <c r="AA1775" s="45"/>
      <c r="AB1775" s="45"/>
      <c r="AC1775" s="45"/>
    </row>
    <row r="1776" ht="15.75" customHeight="1">
      <c r="A1776" s="45">
        <v>163.10298489642204</v>
      </c>
      <c r="B1776" s="45"/>
      <c r="C1776" s="45"/>
      <c r="D1776" s="46"/>
      <c r="E1776" s="46"/>
      <c r="F1776" s="46">
        <v>0.16</v>
      </c>
      <c r="G1776" s="45"/>
      <c r="H1776" s="45"/>
      <c r="I1776" s="45"/>
      <c r="J1776" s="45">
        <v>0.0022172874410084195</v>
      </c>
      <c r="K1776" s="45"/>
      <c r="L1776" s="45"/>
      <c r="M1776" s="45"/>
      <c r="N1776" s="45">
        <v>0.00637868557681518</v>
      </c>
      <c r="O1776" s="45"/>
      <c r="P1776" s="45"/>
      <c r="Q1776" s="45"/>
      <c r="R1776" s="45">
        <v>58.615256753070575</v>
      </c>
      <c r="S1776" s="45"/>
      <c r="T1776" s="45"/>
      <c r="U1776" s="45"/>
      <c r="V1776" s="45"/>
      <c r="W1776" s="45"/>
      <c r="X1776" s="45"/>
      <c r="Y1776" s="45"/>
      <c r="Z1776" s="45"/>
      <c r="AA1776" s="45"/>
      <c r="AB1776" s="45"/>
      <c r="AC1776" s="45"/>
    </row>
    <row r="1777" ht="15.75" customHeight="1">
      <c r="A1777" s="45">
        <v>161.34680898421374</v>
      </c>
      <c r="B1777" s="45"/>
      <c r="C1777" s="45"/>
      <c r="D1777" s="46"/>
      <c r="E1777" s="46"/>
      <c r="F1777" s="46">
        <v>0.14</v>
      </c>
      <c r="G1777" s="45"/>
      <c r="H1777" s="45"/>
      <c r="I1777" s="45"/>
      <c r="J1777" s="45"/>
      <c r="K1777" s="45"/>
      <c r="L1777" s="45"/>
      <c r="M1777" s="45"/>
      <c r="N1777" s="45"/>
      <c r="O1777" s="45"/>
      <c r="P1777" s="45"/>
      <c r="Q1777" s="45"/>
      <c r="R1777" s="45">
        <v>71.37565256733122</v>
      </c>
      <c r="S1777" s="45"/>
      <c r="T1777" s="45"/>
      <c r="U1777" s="45"/>
      <c r="V1777" s="45"/>
      <c r="W1777" s="45"/>
      <c r="X1777" s="45"/>
      <c r="Y1777" s="45"/>
      <c r="Z1777" s="45"/>
      <c r="AA1777" s="45"/>
      <c r="AB1777" s="45"/>
      <c r="AC1777" s="45"/>
    </row>
    <row r="1778" ht="15.75" customHeight="1">
      <c r="A1778" s="45">
        <v>159.73858456809006</v>
      </c>
      <c r="B1778" s="45"/>
      <c r="C1778" s="45"/>
      <c r="D1778" s="46"/>
      <c r="E1778" s="46"/>
      <c r="F1778" s="46">
        <v>0.12</v>
      </c>
      <c r="G1778" s="45"/>
      <c r="H1778" s="45"/>
      <c r="I1778" s="45"/>
      <c r="J1778" s="45">
        <v>0.0026545338141054004</v>
      </c>
      <c r="K1778" s="45"/>
      <c r="L1778" s="45"/>
      <c r="M1778" s="45"/>
      <c r="N1778" s="45">
        <v>0.007517001403399193</v>
      </c>
      <c r="O1778" s="45"/>
      <c r="P1778" s="45"/>
      <c r="Q1778" s="45"/>
      <c r="R1778" s="45">
        <v>102.14565904135512</v>
      </c>
      <c r="S1778" s="45"/>
      <c r="T1778" s="45"/>
      <c r="U1778" s="45"/>
      <c r="V1778" s="45"/>
      <c r="W1778" s="45"/>
      <c r="X1778" s="45"/>
      <c r="Y1778" s="45"/>
      <c r="Z1778" s="45"/>
      <c r="AA1778" s="45"/>
      <c r="AB1778" s="45"/>
      <c r="AC1778" s="45"/>
    </row>
    <row r="1779" ht="15.75" customHeight="1">
      <c r="A1779" s="45">
        <v>158.08593507811156</v>
      </c>
      <c r="B1779" s="45"/>
      <c r="C1779" s="45"/>
      <c r="D1779" s="46"/>
      <c r="E1779" s="46"/>
      <c r="F1779" s="46">
        <v>0.12</v>
      </c>
      <c r="G1779" s="45"/>
      <c r="H1779" s="45"/>
      <c r="I1779" s="45"/>
      <c r="J1779" s="45">
        <v>0.0023732438058456404</v>
      </c>
      <c r="K1779" s="45"/>
      <c r="L1779" s="45"/>
      <c r="M1779" s="45"/>
      <c r="N1779" s="45">
        <v>0.006459155941765478</v>
      </c>
      <c r="O1779" s="45"/>
      <c r="P1779" s="45"/>
      <c r="Q1779" s="45"/>
      <c r="R1779" s="45">
        <v>113.81639202945595</v>
      </c>
      <c r="S1779" s="45"/>
      <c r="T1779" s="45"/>
      <c r="U1779" s="45"/>
      <c r="V1779" s="45"/>
      <c r="W1779" s="45"/>
      <c r="X1779" s="45"/>
      <c r="Y1779" s="45"/>
      <c r="Z1779" s="45"/>
      <c r="AA1779" s="45"/>
      <c r="AB1779" s="45"/>
      <c r="AC1779" s="45"/>
    </row>
    <row r="1780" ht="15.75" customHeight="1">
      <c r="A1780" s="45">
        <v>156.9344220385817</v>
      </c>
      <c r="B1780" s="45"/>
      <c r="C1780" s="45"/>
      <c r="D1780" s="46"/>
      <c r="E1780" s="46"/>
      <c r="F1780" s="46">
        <v>0.12</v>
      </c>
      <c r="G1780" s="45"/>
      <c r="H1780" s="45"/>
      <c r="I1780" s="45"/>
      <c r="J1780" s="45"/>
      <c r="K1780" s="45"/>
      <c r="L1780" s="45"/>
      <c r="M1780" s="45"/>
      <c r="N1780" s="45"/>
      <c r="O1780" s="45"/>
      <c r="P1780" s="45"/>
      <c r="Q1780" s="45"/>
      <c r="R1780" s="45">
        <v>115.61950584688235</v>
      </c>
      <c r="S1780" s="45"/>
      <c r="T1780" s="45"/>
      <c r="U1780" s="45"/>
      <c r="V1780" s="45"/>
      <c r="W1780" s="45"/>
      <c r="X1780" s="45"/>
      <c r="Y1780" s="45"/>
      <c r="Z1780" s="45"/>
      <c r="AA1780" s="45"/>
      <c r="AB1780" s="45"/>
      <c r="AC1780" s="45"/>
    </row>
    <row r="1781" ht="15.75" customHeight="1">
      <c r="A1781" s="45">
        <v>155.39217424803638</v>
      </c>
      <c r="B1781" s="45"/>
      <c r="C1781" s="45"/>
      <c r="D1781" s="46"/>
      <c r="E1781" s="46"/>
      <c r="F1781" s="46">
        <v>0.12</v>
      </c>
      <c r="G1781" s="45"/>
      <c r="H1781" s="45"/>
      <c r="I1781" s="45"/>
      <c r="J1781" s="45">
        <v>0.0019157207496935966</v>
      </c>
      <c r="K1781" s="45"/>
      <c r="L1781" s="45"/>
      <c r="M1781" s="45"/>
      <c r="N1781" s="45">
        <v>0.005625113933472441</v>
      </c>
      <c r="O1781" s="45"/>
      <c r="P1781" s="45"/>
      <c r="Q1781" s="45"/>
      <c r="R1781" s="45">
        <v>141.95100087810863</v>
      </c>
      <c r="S1781" s="45"/>
      <c r="T1781" s="45"/>
      <c r="U1781" s="45"/>
      <c r="V1781" s="45"/>
      <c r="W1781" s="45"/>
      <c r="X1781" s="45"/>
      <c r="Y1781" s="45"/>
      <c r="Z1781" s="45"/>
      <c r="AA1781" s="45"/>
      <c r="AB1781" s="45"/>
      <c r="AC1781" s="45"/>
    </row>
    <row r="1782" ht="15.75" customHeight="1">
      <c r="A1782" s="45">
        <v>153.61640467655744</v>
      </c>
      <c r="B1782" s="45"/>
      <c r="C1782" s="45"/>
      <c r="D1782" s="46"/>
      <c r="E1782" s="46"/>
      <c r="F1782" s="46">
        <v>0.11</v>
      </c>
      <c r="G1782" s="45"/>
      <c r="H1782" s="45"/>
      <c r="I1782" s="45"/>
      <c r="J1782" s="45">
        <v>0.002389707771177413</v>
      </c>
      <c r="K1782" s="45"/>
      <c r="L1782" s="45"/>
      <c r="M1782" s="45"/>
      <c r="N1782" s="45">
        <v>0.006760276216075499</v>
      </c>
      <c r="O1782" s="45"/>
      <c r="P1782" s="45"/>
      <c r="Q1782" s="45"/>
      <c r="R1782" s="45">
        <v>144.26387999568044</v>
      </c>
      <c r="S1782" s="45"/>
      <c r="T1782" s="45"/>
      <c r="U1782" s="45"/>
      <c r="V1782" s="45"/>
      <c r="W1782" s="45"/>
      <c r="X1782" s="45"/>
      <c r="Y1782" s="45"/>
      <c r="Z1782" s="45"/>
      <c r="AA1782" s="45"/>
      <c r="AB1782" s="45"/>
      <c r="AC1782" s="45"/>
    </row>
    <row r="1783" ht="15.75" customHeight="1">
      <c r="A1783" s="45">
        <v>152.05213860701608</v>
      </c>
      <c r="B1783" s="45"/>
      <c r="C1783" s="45"/>
      <c r="D1783" s="46"/>
      <c r="E1783" s="46"/>
      <c r="F1783" s="46">
        <v>0.11</v>
      </c>
      <c r="G1783" s="45"/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  <c r="V1783" s="45"/>
      <c r="W1783" s="45"/>
      <c r="X1783" s="45"/>
      <c r="Y1783" s="45"/>
      <c r="Z1783" s="45"/>
      <c r="AA1783" s="45"/>
      <c r="AB1783" s="45"/>
      <c r="AC1783" s="45"/>
    </row>
    <row r="1784" ht="15.75" customHeight="1">
      <c r="A1784" s="45">
        <v>488.9904029031195</v>
      </c>
      <c r="B1784" s="45"/>
      <c r="C1784" s="45"/>
      <c r="D1784" s="46"/>
      <c r="E1784" s="46"/>
      <c r="F1784" s="46"/>
      <c r="G1784" s="45"/>
      <c r="H1784" s="45"/>
      <c r="I1784" s="45"/>
      <c r="J1784" s="45"/>
      <c r="K1784" s="45"/>
      <c r="L1784" s="45"/>
      <c r="M1784" s="45"/>
      <c r="N1784" s="45"/>
      <c r="O1784" s="45"/>
      <c r="P1784" s="45"/>
      <c r="Q1784" s="45"/>
      <c r="R1784" s="45">
        <v>0.37813289404934786</v>
      </c>
      <c r="S1784" s="45"/>
      <c r="T1784" s="45"/>
      <c r="U1784" s="45"/>
      <c r="V1784" s="45"/>
      <c r="W1784" s="45"/>
      <c r="X1784" s="45"/>
      <c r="Y1784" s="45"/>
      <c r="Z1784" s="45"/>
      <c r="AA1784" s="45"/>
      <c r="AB1784" s="45"/>
      <c r="AC1784" s="45"/>
    </row>
    <row r="1785" ht="15.75" customHeight="1">
      <c r="A1785" s="45">
        <v>475.5559388521572</v>
      </c>
      <c r="B1785" s="45"/>
      <c r="C1785" s="45"/>
      <c r="D1785" s="46"/>
      <c r="E1785" s="46"/>
      <c r="F1785" s="46"/>
      <c r="G1785" s="45"/>
      <c r="H1785" s="45"/>
      <c r="I1785" s="45"/>
      <c r="J1785" s="45">
        <v>0.0016405049231055125</v>
      </c>
      <c r="K1785" s="45"/>
      <c r="L1785" s="45"/>
      <c r="M1785" s="45"/>
      <c r="N1785" s="45"/>
      <c r="O1785" s="45"/>
      <c r="P1785" s="45"/>
      <c r="Q1785" s="45"/>
      <c r="R1785" s="45">
        <v>1.2644369123886348</v>
      </c>
      <c r="S1785" s="45"/>
      <c r="T1785" s="45"/>
      <c r="U1785" s="45"/>
      <c r="V1785" s="45"/>
      <c r="W1785" s="45"/>
      <c r="X1785" s="45"/>
      <c r="Y1785" s="45"/>
      <c r="Z1785" s="45"/>
      <c r="AA1785" s="45"/>
      <c r="AB1785" s="45"/>
      <c r="AC1785" s="45"/>
    </row>
    <row r="1786" ht="15.75" customHeight="1">
      <c r="A1786" s="45">
        <v>462.07771373525765</v>
      </c>
      <c r="B1786" s="45"/>
      <c r="C1786" s="45"/>
      <c r="D1786" s="46"/>
      <c r="E1786" s="46"/>
      <c r="F1786" s="46"/>
      <c r="G1786" s="45"/>
      <c r="H1786" s="45"/>
      <c r="I1786" s="45"/>
      <c r="J1786" s="45">
        <v>0.0014995086627778366</v>
      </c>
      <c r="K1786" s="45"/>
      <c r="L1786" s="45"/>
      <c r="M1786" s="45"/>
      <c r="N1786" s="45">
        <v>0.004543378513271137</v>
      </c>
      <c r="O1786" s="45"/>
      <c r="P1786" s="45"/>
      <c r="Q1786" s="45"/>
      <c r="R1786" s="45">
        <v>1.0301816681787224</v>
      </c>
      <c r="S1786" s="45"/>
      <c r="T1786" s="45"/>
      <c r="U1786" s="45"/>
      <c r="V1786" s="45"/>
      <c r="W1786" s="45"/>
      <c r="X1786" s="45"/>
      <c r="Y1786" s="45"/>
      <c r="Z1786" s="45"/>
      <c r="AA1786" s="45"/>
      <c r="AB1786" s="45"/>
      <c r="AC1786" s="45"/>
    </row>
    <row r="1787" ht="15.75" customHeight="1">
      <c r="A1787" s="45">
        <v>453.6972600545056</v>
      </c>
      <c r="B1787" s="45"/>
      <c r="C1787" s="45"/>
      <c r="D1787" s="46"/>
      <c r="E1787" s="46"/>
      <c r="F1787" s="46"/>
      <c r="G1787" s="45"/>
      <c r="H1787" s="45"/>
      <c r="I1787" s="45"/>
      <c r="J1787" s="45">
        <v>0.001265277096107784</v>
      </c>
      <c r="K1787" s="45"/>
      <c r="L1787" s="45"/>
      <c r="M1787" s="45"/>
      <c r="N1787" s="45">
        <v>0.004108356194878867</v>
      </c>
      <c r="O1787" s="45"/>
      <c r="P1787" s="45"/>
      <c r="Q1787" s="45"/>
      <c r="R1787" s="45"/>
      <c r="S1787" s="45"/>
      <c r="T1787" s="45"/>
      <c r="U1787" s="45"/>
      <c r="V1787" s="45"/>
      <c r="W1787" s="45"/>
      <c r="X1787" s="45"/>
      <c r="Y1787" s="45"/>
      <c r="Z1787" s="45"/>
      <c r="AA1787" s="45"/>
      <c r="AB1787" s="45"/>
      <c r="AC1787" s="45"/>
    </row>
    <row r="1788" ht="15.75" customHeight="1">
      <c r="A1788" s="45">
        <v>442.10748871090806</v>
      </c>
      <c r="B1788" s="45"/>
      <c r="C1788" s="45"/>
      <c r="D1788" s="46"/>
      <c r="E1788" s="46"/>
      <c r="F1788" s="46">
        <v>0.129</v>
      </c>
      <c r="G1788" s="45"/>
      <c r="H1788" s="45"/>
      <c r="I1788" s="45"/>
      <c r="J1788" s="45">
        <v>0.001079946805702851</v>
      </c>
      <c r="K1788" s="45"/>
      <c r="L1788" s="45"/>
      <c r="M1788" s="45"/>
      <c r="N1788" s="45">
        <v>0.0035407379059154364</v>
      </c>
      <c r="O1788" s="45"/>
      <c r="P1788" s="45"/>
      <c r="Q1788" s="45"/>
      <c r="R1788" s="45"/>
      <c r="S1788" s="45"/>
      <c r="T1788" s="45"/>
      <c r="U1788" s="45"/>
      <c r="V1788" s="45"/>
      <c r="W1788" s="45"/>
      <c r="X1788" s="45"/>
      <c r="Y1788" s="45"/>
      <c r="Z1788" s="45"/>
      <c r="AA1788" s="45"/>
      <c r="AB1788" s="45"/>
      <c r="AC1788" s="45"/>
    </row>
    <row r="1789" ht="15.75" customHeight="1">
      <c r="A1789" s="45">
        <v>431.291982023626</v>
      </c>
      <c r="B1789" s="45"/>
      <c r="C1789" s="45"/>
      <c r="D1789" s="46"/>
      <c r="E1789" s="46"/>
      <c r="F1789" s="46">
        <v>0.137</v>
      </c>
      <c r="G1789" s="45"/>
      <c r="H1789" s="45"/>
      <c r="I1789" s="45"/>
      <c r="J1789" s="45">
        <v>9.826115272849937E-4</v>
      </c>
      <c r="K1789" s="45"/>
      <c r="L1789" s="45"/>
      <c r="M1789" s="45"/>
      <c r="N1789" s="45">
        <v>0.0041671407560604145</v>
      </c>
      <c r="O1789" s="45"/>
      <c r="P1789" s="45"/>
      <c r="Q1789" s="45"/>
      <c r="R1789" s="45">
        <v>22.902398706653695</v>
      </c>
      <c r="S1789" s="45"/>
      <c r="T1789" s="45"/>
      <c r="U1789" s="45"/>
      <c r="V1789" s="45"/>
      <c r="W1789" s="45"/>
      <c r="X1789" s="45"/>
      <c r="Y1789" s="45"/>
      <c r="Z1789" s="45"/>
      <c r="AA1789" s="45"/>
      <c r="AB1789" s="45"/>
      <c r="AC1789" s="45"/>
    </row>
    <row r="1790" ht="15.75" customHeight="1">
      <c r="A1790" s="45">
        <v>422.5689508605212</v>
      </c>
      <c r="B1790" s="45"/>
      <c r="C1790" s="45"/>
      <c r="D1790" s="46"/>
      <c r="E1790" s="46"/>
      <c r="F1790" s="46">
        <v>0.145</v>
      </c>
      <c r="G1790" s="45"/>
      <c r="H1790" s="45"/>
      <c r="I1790" s="45"/>
      <c r="J1790" s="45"/>
      <c r="K1790" s="45"/>
      <c r="L1790" s="45"/>
      <c r="M1790" s="45"/>
      <c r="N1790" s="45"/>
      <c r="O1790" s="45"/>
      <c r="P1790" s="45"/>
      <c r="Q1790" s="45"/>
      <c r="R1790" s="45">
        <v>18.742809985499264</v>
      </c>
      <c r="S1790" s="45"/>
      <c r="T1790" s="45"/>
      <c r="U1790" s="45"/>
      <c r="V1790" s="45"/>
      <c r="W1790" s="45"/>
      <c r="X1790" s="45"/>
      <c r="Y1790" s="45"/>
      <c r="Z1790" s="45"/>
      <c r="AA1790" s="45"/>
      <c r="AB1790" s="45"/>
      <c r="AC1790" s="45"/>
    </row>
    <row r="1791" ht="15.75" customHeight="1">
      <c r="A1791" s="45">
        <v>414.1530872496532</v>
      </c>
      <c r="B1791" s="45"/>
      <c r="C1791" s="45"/>
      <c r="D1791" s="46"/>
      <c r="E1791" s="46"/>
      <c r="F1791" s="46">
        <v>0.195</v>
      </c>
      <c r="G1791" s="45"/>
      <c r="H1791" s="45"/>
      <c r="I1791" s="45"/>
      <c r="J1791" s="45">
        <v>8.244774035920577E-4</v>
      </c>
      <c r="K1791" s="45"/>
      <c r="L1791" s="45"/>
      <c r="M1791" s="45"/>
      <c r="N1791" s="45">
        <v>0.002186242959879446</v>
      </c>
      <c r="O1791" s="45"/>
      <c r="P1791" s="45"/>
      <c r="Q1791" s="45"/>
      <c r="R1791" s="45">
        <v>24.529733690597595</v>
      </c>
      <c r="S1791" s="45"/>
      <c r="T1791" s="45"/>
      <c r="U1791" s="45"/>
      <c r="V1791" s="45"/>
      <c r="W1791" s="45"/>
      <c r="X1791" s="45"/>
      <c r="Y1791" s="45"/>
      <c r="Z1791" s="45"/>
      <c r="AA1791" s="45"/>
      <c r="AB1791" s="45"/>
      <c r="AC1791" s="45"/>
    </row>
    <row r="1792" ht="15.75" customHeight="1">
      <c r="A1792" s="45">
        <v>405.26750118051996</v>
      </c>
      <c r="B1792" s="45"/>
      <c r="C1792" s="45"/>
      <c r="D1792" s="46"/>
      <c r="E1792" s="46"/>
      <c r="F1792" s="46">
        <v>0.195</v>
      </c>
      <c r="G1792" s="45"/>
      <c r="H1792" s="45"/>
      <c r="I1792" s="45"/>
      <c r="J1792" s="45">
        <v>9.128833198453175E-4</v>
      </c>
      <c r="K1792" s="45"/>
      <c r="L1792" s="45"/>
      <c r="M1792" s="45"/>
      <c r="N1792" s="45">
        <v>0.00389978480676867</v>
      </c>
      <c r="O1792" s="45"/>
      <c r="P1792" s="45"/>
      <c r="Q1792" s="45"/>
      <c r="R1792" s="45">
        <v>27.62503309142571</v>
      </c>
      <c r="S1792" s="45"/>
      <c r="T1792" s="45"/>
      <c r="U1792" s="45"/>
      <c r="V1792" s="45"/>
      <c r="W1792" s="45"/>
      <c r="X1792" s="45"/>
      <c r="Y1792" s="45"/>
      <c r="Z1792" s="45"/>
      <c r="AA1792" s="45"/>
      <c r="AB1792" s="45"/>
      <c r="AC1792" s="45"/>
    </row>
    <row r="1793" ht="15.75" customHeight="1">
      <c r="A1793" s="45">
        <v>396.65834044989725</v>
      </c>
      <c r="B1793" s="45"/>
      <c r="C1793" s="45"/>
      <c r="D1793" s="46"/>
      <c r="E1793" s="46"/>
      <c r="F1793" s="46">
        <v>0.156</v>
      </c>
      <c r="G1793" s="45"/>
      <c r="H1793" s="45"/>
      <c r="I1793" s="45"/>
      <c r="J1793" s="45"/>
      <c r="K1793" s="45"/>
      <c r="L1793" s="45"/>
      <c r="M1793" s="45"/>
      <c r="N1793" s="45"/>
      <c r="O1793" s="45"/>
      <c r="P1793" s="45"/>
      <c r="Q1793" s="45"/>
      <c r="R1793" s="45">
        <v>40.4797912847374</v>
      </c>
      <c r="S1793" s="45"/>
      <c r="T1793" s="45"/>
      <c r="U1793" s="45"/>
      <c r="V1793" s="45"/>
      <c r="W1793" s="45"/>
      <c r="X1793" s="45"/>
      <c r="Y1793" s="45"/>
      <c r="Z1793" s="45"/>
      <c r="AA1793" s="45"/>
      <c r="AB1793" s="45"/>
      <c r="AC1793" s="45"/>
    </row>
    <row r="1794" ht="15.75" customHeight="1">
      <c r="A1794" s="45">
        <v>387.8216101927565</v>
      </c>
      <c r="B1794" s="45"/>
      <c r="C1794" s="45"/>
      <c r="D1794" s="46"/>
      <c r="E1794" s="46"/>
      <c r="F1794" s="46">
        <v>0.133</v>
      </c>
      <c r="G1794" s="45"/>
      <c r="H1794" s="45"/>
      <c r="I1794" s="45"/>
      <c r="J1794" s="45">
        <v>8.74803551923334E-4</v>
      </c>
      <c r="K1794" s="45"/>
      <c r="L1794" s="45"/>
      <c r="M1794" s="45"/>
      <c r="N1794" s="45">
        <v>0.0029428616275622224</v>
      </c>
      <c r="O1794" s="45"/>
      <c r="P1794" s="45"/>
      <c r="Q1794" s="45"/>
      <c r="R1794" s="45">
        <v>54.09790849411447</v>
      </c>
      <c r="S1794" s="45"/>
      <c r="T1794" s="45"/>
      <c r="U1794" s="45"/>
      <c r="V1794" s="45"/>
      <c r="W1794" s="45"/>
      <c r="X1794" s="45"/>
      <c r="Y1794" s="45"/>
      <c r="Z1794" s="45"/>
      <c r="AA1794" s="45"/>
      <c r="AB1794" s="45"/>
      <c r="AC1794" s="45"/>
    </row>
    <row r="1795" ht="15.75" customHeight="1">
      <c r="A1795" s="45">
        <v>378.77884044153626</v>
      </c>
      <c r="B1795" s="45"/>
      <c r="C1795" s="45"/>
      <c r="D1795" s="46"/>
      <c r="E1795" s="46"/>
      <c r="F1795" s="46">
        <v>0.136</v>
      </c>
      <c r="G1795" s="45"/>
      <c r="H1795" s="45"/>
      <c r="I1795" s="45"/>
      <c r="J1795" s="45">
        <v>6.770461731447272E-4</v>
      </c>
      <c r="K1795" s="45"/>
      <c r="L1795" s="45"/>
      <c r="M1795" s="45"/>
      <c r="N1795" s="45">
        <v>0.003134254953239954</v>
      </c>
      <c r="O1795" s="45"/>
      <c r="P1795" s="45"/>
      <c r="Q1795" s="45"/>
      <c r="R1795" s="45">
        <v>59.162431257914825</v>
      </c>
      <c r="S1795" s="45"/>
      <c r="T1795" s="45"/>
      <c r="U1795" s="45"/>
      <c r="V1795" s="45"/>
      <c r="W1795" s="45"/>
      <c r="X1795" s="45"/>
      <c r="Y1795" s="45"/>
      <c r="Z1795" s="45"/>
      <c r="AA1795" s="45"/>
      <c r="AB1795" s="45"/>
      <c r="AC1795" s="45"/>
    </row>
    <row r="1796" ht="15.75" customHeight="1">
      <c r="A1796" s="45">
        <v>369.3041689922242</v>
      </c>
      <c r="B1796" s="45"/>
      <c r="C1796" s="45"/>
      <c r="D1796" s="46"/>
      <c r="E1796" s="46"/>
      <c r="F1796" s="46">
        <v>0.13</v>
      </c>
      <c r="G1796" s="45"/>
      <c r="H1796" s="45"/>
      <c r="I1796" s="45"/>
      <c r="J1796" s="45"/>
      <c r="K1796" s="45"/>
      <c r="L1796" s="45"/>
      <c r="M1796" s="45"/>
      <c r="N1796" s="45"/>
      <c r="O1796" s="45"/>
      <c r="P1796" s="45"/>
      <c r="Q1796" s="45"/>
      <c r="R1796" s="45">
        <v>72.53314631261651</v>
      </c>
      <c r="S1796" s="45"/>
      <c r="T1796" s="45"/>
      <c r="U1796" s="45"/>
      <c r="V1796" s="45"/>
      <c r="W1796" s="45"/>
      <c r="X1796" s="45"/>
      <c r="Y1796" s="45"/>
      <c r="Z1796" s="45"/>
      <c r="AA1796" s="45"/>
      <c r="AB1796" s="45"/>
      <c r="AC1796" s="45"/>
    </row>
    <row r="1797" ht="15.75" customHeight="1">
      <c r="A1797" s="45">
        <v>2013.7009227222134</v>
      </c>
      <c r="B1797" s="45"/>
      <c r="C1797" s="45"/>
      <c r="D1797" s="46"/>
      <c r="E1797" s="46"/>
      <c r="F1797" s="46">
        <v>0.128</v>
      </c>
      <c r="G1797" s="45"/>
      <c r="H1797" s="45"/>
      <c r="I1797" s="45"/>
      <c r="J1797" s="45">
        <v>0.0038287486086818253</v>
      </c>
      <c r="K1797" s="45"/>
      <c r="L1797" s="45"/>
      <c r="M1797" s="45"/>
      <c r="N1797" s="45"/>
      <c r="O1797" s="45"/>
      <c r="P1797" s="45"/>
      <c r="Q1797" s="45"/>
      <c r="R1797" s="45">
        <v>593.5760852281762</v>
      </c>
      <c r="S1797" s="45"/>
      <c r="T1797" s="45"/>
      <c r="U1797" s="45"/>
      <c r="V1797" s="45"/>
      <c r="W1797" s="45"/>
      <c r="X1797" s="45"/>
      <c r="Y1797" s="45"/>
      <c r="Z1797" s="45"/>
      <c r="AA1797" s="45"/>
      <c r="AB1797" s="45"/>
      <c r="AC1797" s="45"/>
    </row>
    <row r="1798" ht="15.75" customHeight="1">
      <c r="A1798" s="45">
        <v>1973.1868540145986</v>
      </c>
      <c r="B1798" s="45"/>
      <c r="C1798" s="45"/>
      <c r="D1798" s="46"/>
      <c r="E1798" s="46"/>
      <c r="F1798" s="46">
        <v>0.1</v>
      </c>
      <c r="G1798" s="45"/>
      <c r="H1798" s="45"/>
      <c r="I1798" s="45"/>
      <c r="J1798" s="45">
        <v>0.0036114303463270696</v>
      </c>
      <c r="K1798" s="45"/>
      <c r="L1798" s="45"/>
      <c r="M1798" s="45"/>
      <c r="N1798" s="45"/>
      <c r="O1798" s="45"/>
      <c r="P1798" s="45"/>
      <c r="Q1798" s="45"/>
      <c r="R1798" s="45">
        <v>603.6651653983538</v>
      </c>
      <c r="S1798" s="45"/>
      <c r="T1798" s="45"/>
      <c r="U1798" s="45"/>
      <c r="V1798" s="45"/>
      <c r="W1798" s="45"/>
      <c r="X1798" s="45"/>
      <c r="Y1798" s="45"/>
      <c r="Z1798" s="45"/>
      <c r="AA1798" s="45"/>
      <c r="AB1798" s="45"/>
      <c r="AC1798" s="45"/>
    </row>
    <row r="1799" ht="15.75" customHeight="1">
      <c r="A1799" s="45">
        <v>1938.6387343987824</v>
      </c>
      <c r="B1799" s="45"/>
      <c r="C1799" s="45"/>
      <c r="D1799" s="46"/>
      <c r="E1799" s="46"/>
      <c r="F1799" s="46">
        <v>0.099</v>
      </c>
      <c r="G1799" s="45"/>
      <c r="H1799" s="45"/>
      <c r="I1799" s="45"/>
      <c r="J1799" s="45">
        <v>0.003530441400304414</v>
      </c>
      <c r="K1799" s="45"/>
      <c r="L1799" s="45"/>
      <c r="M1799" s="45"/>
      <c r="N1799" s="45">
        <v>0.010754337899543378</v>
      </c>
      <c r="O1799" s="45"/>
      <c r="P1799" s="45"/>
      <c r="Q1799" s="45"/>
      <c r="R1799" s="45">
        <v>505.6316590563166</v>
      </c>
      <c r="S1799" s="45"/>
      <c r="T1799" s="45"/>
      <c r="U1799" s="45"/>
      <c r="V1799" s="45"/>
      <c r="W1799" s="45"/>
      <c r="X1799" s="45"/>
      <c r="Y1799" s="45"/>
      <c r="Z1799" s="45"/>
      <c r="AA1799" s="45"/>
      <c r="AB1799" s="45"/>
      <c r="AC1799" s="45"/>
    </row>
    <row r="1800" ht="15.75" customHeight="1">
      <c r="A1800" s="45">
        <v>1913.2901699627787</v>
      </c>
      <c r="B1800" s="45"/>
      <c r="C1800" s="45"/>
      <c r="D1800" s="46"/>
      <c r="E1800" s="46"/>
      <c r="F1800" s="46">
        <v>0.106</v>
      </c>
      <c r="G1800" s="45"/>
      <c r="H1800" s="45"/>
      <c r="I1800" s="45"/>
      <c r="J1800" s="45">
        <v>0.003208365098584391</v>
      </c>
      <c r="K1800" s="45"/>
      <c r="L1800" s="45"/>
      <c r="M1800" s="45"/>
      <c r="N1800" s="45">
        <v>0.010019731826539306</v>
      </c>
      <c r="O1800" s="45"/>
      <c r="P1800" s="45"/>
      <c r="Q1800" s="45"/>
      <c r="R1800" s="45">
        <v>499.42448839260356</v>
      </c>
      <c r="S1800" s="45"/>
      <c r="T1800" s="45"/>
      <c r="U1800" s="45"/>
      <c r="V1800" s="45"/>
      <c r="W1800" s="45"/>
      <c r="X1800" s="45"/>
      <c r="Y1800" s="45"/>
      <c r="Z1800" s="45"/>
      <c r="AA1800" s="45"/>
      <c r="AB1800" s="45"/>
      <c r="AC1800" s="45"/>
    </row>
    <row r="1801" ht="15.75" customHeight="1">
      <c r="A1801" s="45">
        <v>1880.603542664121</v>
      </c>
      <c r="B1801" s="45"/>
      <c r="C1801" s="45"/>
      <c r="D1801" s="46"/>
      <c r="E1801" s="46"/>
      <c r="F1801" s="46">
        <v>0.075</v>
      </c>
      <c r="G1801" s="45"/>
      <c r="H1801" s="45"/>
      <c r="I1801" s="45"/>
      <c r="J1801" s="45">
        <v>0.003358496108092231</v>
      </c>
      <c r="K1801" s="45"/>
      <c r="L1801" s="45"/>
      <c r="M1801" s="45"/>
      <c r="N1801" s="45">
        <v>0.010418269936848289</v>
      </c>
      <c r="O1801" s="45"/>
      <c r="P1801" s="45"/>
      <c r="Q1801" s="45"/>
      <c r="R1801" s="45">
        <v>537.9644588045235</v>
      </c>
      <c r="S1801" s="45"/>
      <c r="T1801" s="45"/>
      <c r="U1801" s="45"/>
      <c r="V1801" s="45"/>
      <c r="W1801" s="45"/>
      <c r="X1801" s="45"/>
      <c r="Y1801" s="45"/>
      <c r="Z1801" s="45"/>
      <c r="AA1801" s="45"/>
      <c r="AB1801" s="45"/>
      <c r="AC1801" s="45"/>
    </row>
    <row r="1802" ht="15.75" customHeight="1">
      <c r="A1802" s="45">
        <v>1848.8903002842671</v>
      </c>
      <c r="B1802" s="45"/>
      <c r="C1802" s="45"/>
      <c r="D1802" s="46"/>
      <c r="E1802" s="46"/>
      <c r="F1802" s="46">
        <v>0.068</v>
      </c>
      <c r="G1802" s="45"/>
      <c r="H1802" s="45"/>
      <c r="I1802" s="45"/>
      <c r="J1802" s="45">
        <v>0.0027622978023405147</v>
      </c>
      <c r="K1802" s="45"/>
      <c r="L1802" s="45"/>
      <c r="M1802" s="45"/>
      <c r="N1802" s="45">
        <v>0.009487453283502402</v>
      </c>
      <c r="O1802" s="45"/>
      <c r="P1802" s="45"/>
      <c r="Q1802" s="45"/>
      <c r="R1802" s="45">
        <v>545.4466746511595</v>
      </c>
      <c r="S1802" s="45"/>
      <c r="T1802" s="45"/>
      <c r="U1802" s="45"/>
      <c r="V1802" s="45"/>
      <c r="W1802" s="45"/>
      <c r="X1802" s="45"/>
      <c r="Y1802" s="45"/>
      <c r="Z1802" s="45"/>
      <c r="AA1802" s="45"/>
      <c r="AB1802" s="45"/>
      <c r="AC1802" s="45"/>
    </row>
    <row r="1803" ht="15.75" customHeight="1">
      <c r="A1803" s="45">
        <v>1817.4936593560826</v>
      </c>
      <c r="B1803" s="45"/>
      <c r="C1803" s="45"/>
      <c r="D1803" s="46"/>
      <c r="E1803" s="46"/>
      <c r="F1803" s="46">
        <v>0.081</v>
      </c>
      <c r="G1803" s="45"/>
      <c r="H1803" s="45"/>
      <c r="I1803" s="45"/>
      <c r="J1803" s="45">
        <v>0.0027277882529736165</v>
      </c>
      <c r="K1803" s="45"/>
      <c r="L1803" s="45"/>
      <c r="M1803" s="45"/>
      <c r="N1803" s="45">
        <v>0.008959978451025703</v>
      </c>
      <c r="O1803" s="45"/>
      <c r="P1803" s="45"/>
      <c r="Q1803" s="45"/>
      <c r="R1803" s="45">
        <v>579.1286842366418</v>
      </c>
      <c r="S1803" s="45"/>
      <c r="T1803" s="45"/>
      <c r="U1803" s="45"/>
      <c r="V1803" s="45"/>
      <c r="W1803" s="45"/>
      <c r="X1803" s="45"/>
      <c r="Y1803" s="45"/>
      <c r="Z1803" s="45"/>
      <c r="AA1803" s="45"/>
      <c r="AB1803" s="45"/>
      <c r="AC1803" s="45"/>
    </row>
    <row r="1804" ht="15.75" customHeight="1">
      <c r="A1804" s="45">
        <v>1786.2985079594991</v>
      </c>
      <c r="B1804" s="45"/>
      <c r="C1804" s="45"/>
      <c r="D1804" s="46"/>
      <c r="E1804" s="46"/>
      <c r="F1804" s="46">
        <v>0.069</v>
      </c>
      <c r="G1804" s="45"/>
      <c r="H1804" s="45"/>
      <c r="I1804" s="45"/>
      <c r="J1804" s="45">
        <v>0.0028829682037854625</v>
      </c>
      <c r="K1804" s="45"/>
      <c r="L1804" s="45"/>
      <c r="M1804" s="45"/>
      <c r="N1804" s="45">
        <v>0.00925112463614713</v>
      </c>
      <c r="O1804" s="45"/>
      <c r="P1804" s="45"/>
      <c r="Q1804" s="45"/>
      <c r="R1804" s="45">
        <v>650.2694948538322</v>
      </c>
      <c r="S1804" s="45"/>
      <c r="T1804" s="45"/>
      <c r="U1804" s="45"/>
      <c r="V1804" s="45"/>
      <c r="W1804" s="45"/>
      <c r="X1804" s="45"/>
      <c r="Y1804" s="45"/>
      <c r="Z1804" s="45"/>
      <c r="AA1804" s="45"/>
      <c r="AB1804" s="45"/>
      <c r="AC1804" s="45"/>
    </row>
    <row r="1805" ht="15.75" customHeight="1">
      <c r="A1805" s="45">
        <v>1755.3553443793783</v>
      </c>
      <c r="B1805" s="45"/>
      <c r="C1805" s="45"/>
      <c r="D1805" s="46"/>
      <c r="E1805" s="46"/>
      <c r="F1805" s="46">
        <v>0.066</v>
      </c>
      <c r="G1805" s="45"/>
      <c r="H1805" s="45"/>
      <c r="I1805" s="45"/>
      <c r="J1805" s="45">
        <v>0.002528185201401051</v>
      </c>
      <c r="K1805" s="45"/>
      <c r="L1805" s="45"/>
      <c r="M1805" s="45"/>
      <c r="N1805" s="45">
        <v>0.00824280319614711</v>
      </c>
      <c r="O1805" s="45"/>
      <c r="P1805" s="45"/>
      <c r="Q1805" s="45"/>
      <c r="R1805" s="45">
        <v>642.1026707530648</v>
      </c>
      <c r="S1805" s="45"/>
      <c r="T1805" s="45"/>
      <c r="U1805" s="45"/>
      <c r="V1805" s="45"/>
      <c r="W1805" s="45"/>
      <c r="X1805" s="45"/>
      <c r="Y1805" s="45"/>
      <c r="Z1805" s="45"/>
      <c r="AA1805" s="45"/>
      <c r="AB1805" s="45"/>
      <c r="AC1805" s="45"/>
    </row>
    <row r="1806" ht="15.75" customHeight="1">
      <c r="A1806" s="45">
        <v>1720.8176616436892</v>
      </c>
      <c r="B1806" s="45"/>
      <c r="C1806" s="45"/>
      <c r="D1806" s="46"/>
      <c r="E1806" s="46"/>
      <c r="F1806" s="46">
        <v>0.042</v>
      </c>
      <c r="G1806" s="45"/>
      <c r="H1806" s="45"/>
      <c r="I1806" s="45"/>
      <c r="J1806" s="45"/>
      <c r="K1806" s="45"/>
      <c r="L1806" s="45"/>
      <c r="M1806" s="45"/>
      <c r="N1806" s="45"/>
      <c r="O1806" s="45"/>
      <c r="P1806" s="45"/>
      <c r="Q1806" s="45"/>
      <c r="R1806" s="45">
        <v>566.5544512129957</v>
      </c>
      <c r="S1806" s="45"/>
      <c r="T1806" s="45"/>
      <c r="U1806" s="45"/>
      <c r="V1806" s="45"/>
      <c r="W1806" s="45"/>
      <c r="X1806" s="45"/>
      <c r="Y1806" s="45"/>
      <c r="Z1806" s="45"/>
      <c r="AA1806" s="45"/>
      <c r="AB1806" s="45"/>
      <c r="AC1806" s="45"/>
    </row>
    <row r="1807" ht="15.75" customHeight="1">
      <c r="A1807" s="45">
        <v>1690.108648932263</v>
      </c>
      <c r="B1807" s="45"/>
      <c r="C1807" s="45"/>
      <c r="D1807" s="46"/>
      <c r="E1807" s="46"/>
      <c r="F1807" s="46">
        <v>0.05</v>
      </c>
      <c r="G1807" s="45"/>
      <c r="H1807" s="45"/>
      <c r="I1807" s="45"/>
      <c r="J1807" s="45">
        <v>0.0025880161603441944</v>
      </c>
      <c r="K1807" s="45"/>
      <c r="L1807" s="45"/>
      <c r="M1807" s="45"/>
      <c r="N1807" s="45">
        <v>0.008542158560260244</v>
      </c>
      <c r="O1807" s="45"/>
      <c r="P1807" s="45"/>
      <c r="Q1807" s="45"/>
      <c r="R1807" s="45">
        <v>619.7859279080749</v>
      </c>
      <c r="S1807" s="45"/>
      <c r="T1807" s="45"/>
      <c r="U1807" s="45"/>
      <c r="V1807" s="45"/>
      <c r="W1807" s="45"/>
      <c r="X1807" s="45"/>
      <c r="Y1807" s="45"/>
      <c r="Z1807" s="45"/>
      <c r="AA1807" s="45"/>
      <c r="AB1807" s="45"/>
      <c r="AC1807" s="45"/>
    </row>
    <row r="1808" ht="15.75" customHeight="1">
      <c r="A1808" s="45">
        <v>1659.4648435447732</v>
      </c>
      <c r="B1808" s="45"/>
      <c r="C1808" s="45"/>
      <c r="D1808" s="46"/>
      <c r="E1808" s="46"/>
      <c r="F1808" s="46">
        <v>0.06</v>
      </c>
      <c r="G1808" s="45"/>
      <c r="H1808" s="45"/>
      <c r="I1808" s="45"/>
      <c r="J1808" s="45">
        <v>0.00262432717814005</v>
      </c>
      <c r="K1808" s="45"/>
      <c r="L1808" s="45"/>
      <c r="M1808" s="45"/>
      <c r="N1808" s="45">
        <v>0.008495840737593036</v>
      </c>
      <c r="O1808" s="45"/>
      <c r="P1808" s="45"/>
      <c r="Q1808" s="45"/>
      <c r="R1808" s="45">
        <v>635.7361765690592</v>
      </c>
      <c r="S1808" s="45"/>
      <c r="T1808" s="45"/>
      <c r="U1808" s="45"/>
      <c r="V1808" s="45"/>
      <c r="W1808" s="45"/>
      <c r="X1808" s="45"/>
      <c r="Y1808" s="45"/>
      <c r="Z1808" s="45"/>
      <c r="AA1808" s="45"/>
      <c r="AB1808" s="45"/>
      <c r="AC1808" s="45"/>
    </row>
    <row r="1809" ht="15.75" customHeight="1">
      <c r="A1809" s="45">
        <v>1629.5895029391315</v>
      </c>
      <c r="B1809" s="45"/>
      <c r="C1809" s="45"/>
      <c r="D1809" s="46"/>
      <c r="E1809" s="46"/>
      <c r="F1809" s="46">
        <v>0.056</v>
      </c>
      <c r="G1809" s="45"/>
      <c r="H1809" s="45"/>
      <c r="I1809" s="45"/>
      <c r="J1809" s="45"/>
      <c r="K1809" s="45"/>
      <c r="L1809" s="45"/>
      <c r="M1809" s="45"/>
      <c r="N1809" s="45"/>
      <c r="O1809" s="45"/>
      <c r="P1809" s="45"/>
      <c r="Q1809" s="45"/>
      <c r="R1809" s="45">
        <v>613.2355729726313</v>
      </c>
      <c r="S1809" s="45"/>
      <c r="T1809" s="45"/>
      <c r="U1809" s="45"/>
      <c r="V1809" s="45"/>
      <c r="W1809" s="45"/>
      <c r="X1809" s="45"/>
      <c r="Y1809" s="45"/>
      <c r="Z1809" s="45"/>
      <c r="AA1809" s="45"/>
      <c r="AB1809" s="45"/>
      <c r="AC1809" s="45"/>
    </row>
    <row r="1810" ht="15.75" customHeight="1">
      <c r="A1810" s="45">
        <v>2957.879766520742</v>
      </c>
      <c r="B1810" s="45"/>
      <c r="C1810" s="45"/>
      <c r="D1810" s="46"/>
      <c r="E1810" s="46"/>
      <c r="F1810" s="46">
        <v>0.118</v>
      </c>
      <c r="G1810" s="45"/>
      <c r="H1810" s="45"/>
      <c r="I1810" s="45"/>
      <c r="J1810" s="45"/>
      <c r="K1810" s="45"/>
      <c r="L1810" s="45"/>
      <c r="M1810" s="45"/>
      <c r="N1810" s="45"/>
      <c r="O1810" s="45"/>
      <c r="P1810" s="45"/>
      <c r="Q1810" s="45"/>
      <c r="R1810" s="45">
        <v>80.67542213883678</v>
      </c>
      <c r="S1810" s="45"/>
      <c r="T1810" s="45"/>
      <c r="U1810" s="45"/>
      <c r="V1810" s="45"/>
      <c r="W1810" s="45"/>
      <c r="X1810" s="45"/>
      <c r="Y1810" s="45"/>
      <c r="Z1810" s="45"/>
      <c r="AA1810" s="45"/>
      <c r="AB1810" s="45"/>
      <c r="AC1810" s="45"/>
    </row>
    <row r="1811" ht="15.75" customHeight="1">
      <c r="A1811" s="45">
        <v>2895.8769103111654</v>
      </c>
      <c r="B1811" s="45"/>
      <c r="C1811" s="45"/>
      <c r="D1811" s="46"/>
      <c r="E1811" s="46"/>
      <c r="F1811" s="46">
        <v>0.109</v>
      </c>
      <c r="G1811" s="45"/>
      <c r="H1811" s="45"/>
      <c r="I1811" s="45"/>
      <c r="J1811" s="45">
        <v>0.0014366483628228594</v>
      </c>
      <c r="K1811" s="45"/>
      <c r="L1811" s="45"/>
      <c r="M1811" s="45"/>
      <c r="N1811" s="45"/>
      <c r="O1811" s="45"/>
      <c r="P1811" s="45"/>
      <c r="Q1811" s="45"/>
      <c r="R1811" s="45">
        <v>85.41793776693106</v>
      </c>
      <c r="S1811" s="45"/>
      <c r="T1811" s="45"/>
      <c r="U1811" s="45"/>
      <c r="V1811" s="45"/>
      <c r="W1811" s="45"/>
      <c r="X1811" s="45"/>
      <c r="Y1811" s="45"/>
      <c r="Z1811" s="45"/>
      <c r="AA1811" s="45"/>
      <c r="AB1811" s="45"/>
      <c r="AC1811" s="45"/>
    </row>
    <row r="1812" ht="15.75" customHeight="1">
      <c r="A1812" s="45">
        <v>2837.73440512108</v>
      </c>
      <c r="B1812" s="45"/>
      <c r="C1812" s="45"/>
      <c r="D1812" s="46"/>
      <c r="E1812" s="46"/>
      <c r="F1812" s="46">
        <v>0.102</v>
      </c>
      <c r="G1812" s="45"/>
      <c r="H1812" s="45"/>
      <c r="I1812" s="45"/>
      <c r="J1812" s="45">
        <v>0.0014102818578801111</v>
      </c>
      <c r="K1812" s="45"/>
      <c r="L1812" s="45"/>
      <c r="M1812" s="45"/>
      <c r="N1812" s="45">
        <v>0.00413279078999603</v>
      </c>
      <c r="O1812" s="45"/>
      <c r="P1812" s="45"/>
      <c r="Q1812" s="45"/>
      <c r="R1812" s="45">
        <v>100.0396982929734</v>
      </c>
      <c r="S1812" s="45"/>
      <c r="T1812" s="45"/>
      <c r="U1812" s="45"/>
      <c r="V1812" s="45"/>
      <c r="W1812" s="45"/>
      <c r="X1812" s="45"/>
      <c r="Y1812" s="45"/>
      <c r="Z1812" s="45"/>
      <c r="AA1812" s="45"/>
      <c r="AB1812" s="45"/>
      <c r="AC1812" s="45"/>
    </row>
    <row r="1813" ht="15.75" customHeight="1">
      <c r="A1813" s="45">
        <v>2770.4686289697906</v>
      </c>
      <c r="B1813" s="45"/>
      <c r="C1813" s="45"/>
      <c r="D1813" s="46"/>
      <c r="E1813" s="46"/>
      <c r="F1813" s="46">
        <v>0.093</v>
      </c>
      <c r="G1813" s="45"/>
      <c r="H1813" s="45"/>
      <c r="I1813" s="45"/>
      <c r="J1813" s="45">
        <v>0.0014442292796281952</v>
      </c>
      <c r="K1813" s="45"/>
      <c r="L1813" s="45"/>
      <c r="M1813" s="45"/>
      <c r="N1813" s="45">
        <v>0.004115801704105345</v>
      </c>
      <c r="O1813" s="45"/>
      <c r="P1813" s="45"/>
      <c r="Q1813" s="45"/>
      <c r="R1813" s="45">
        <v>97.40511231603408</v>
      </c>
      <c r="S1813" s="45"/>
      <c r="T1813" s="45"/>
      <c r="U1813" s="45"/>
      <c r="V1813" s="45"/>
      <c r="W1813" s="45"/>
      <c r="X1813" s="45"/>
      <c r="Y1813" s="45"/>
      <c r="Z1813" s="45"/>
      <c r="AA1813" s="45"/>
      <c r="AB1813" s="45"/>
      <c r="AC1813" s="45"/>
    </row>
    <row r="1814" ht="15.75" customHeight="1">
      <c r="A1814" s="45">
        <v>2704.6332398865784</v>
      </c>
      <c r="B1814" s="45"/>
      <c r="C1814" s="45"/>
      <c r="D1814" s="46"/>
      <c r="E1814" s="46"/>
      <c r="F1814" s="46">
        <v>0.083</v>
      </c>
      <c r="G1814" s="45"/>
      <c r="H1814" s="45"/>
      <c r="I1814" s="45"/>
      <c r="J1814" s="45">
        <v>0.0013362948960302457</v>
      </c>
      <c r="K1814" s="45"/>
      <c r="L1814" s="45"/>
      <c r="M1814" s="45"/>
      <c r="N1814" s="45">
        <v>0.003924952741020794</v>
      </c>
      <c r="O1814" s="45"/>
      <c r="P1814" s="45"/>
      <c r="Q1814" s="45"/>
      <c r="R1814" s="45">
        <v>110.586011342155</v>
      </c>
      <c r="S1814" s="45"/>
      <c r="T1814" s="45"/>
      <c r="U1814" s="45"/>
      <c r="V1814" s="45"/>
      <c r="W1814" s="45"/>
      <c r="X1814" s="45"/>
      <c r="Y1814" s="45"/>
      <c r="Z1814" s="45"/>
      <c r="AA1814" s="45"/>
      <c r="AB1814" s="45"/>
      <c r="AC1814" s="45"/>
    </row>
    <row r="1815" ht="15.75" customHeight="1">
      <c r="A1815" s="45">
        <v>2648.5365438920717</v>
      </c>
      <c r="B1815" s="45"/>
      <c r="C1815" s="45"/>
      <c r="D1815" s="46"/>
      <c r="E1815" s="46"/>
      <c r="F1815" s="46">
        <v>0.076</v>
      </c>
      <c r="G1815" s="45"/>
      <c r="H1815" s="45"/>
      <c r="I1815" s="45"/>
      <c r="J1815" s="45">
        <v>8.904084272777675E-4</v>
      </c>
      <c r="K1815" s="45"/>
      <c r="L1815" s="45"/>
      <c r="M1815" s="45"/>
      <c r="N1815" s="45">
        <v>0.0029574939937165035</v>
      </c>
      <c r="O1815" s="45"/>
      <c r="P1815" s="45"/>
      <c r="Q1815" s="45"/>
      <c r="R1815" s="45">
        <v>120.68009610053595</v>
      </c>
      <c r="S1815" s="45"/>
      <c r="T1815" s="45"/>
      <c r="U1815" s="45"/>
      <c r="V1815" s="45"/>
      <c r="W1815" s="45"/>
      <c r="X1815" s="45"/>
      <c r="Y1815" s="45"/>
      <c r="Z1815" s="45"/>
      <c r="AA1815" s="45"/>
      <c r="AB1815" s="45"/>
      <c r="AC1815" s="45"/>
    </row>
    <row r="1816" ht="15.75" customHeight="1">
      <c r="A1816" s="45">
        <v>2596.9034149205204</v>
      </c>
      <c r="B1816" s="45"/>
      <c r="C1816" s="45"/>
      <c r="D1816" s="46"/>
      <c r="E1816" s="46"/>
      <c r="F1816" s="46">
        <v>0.082</v>
      </c>
      <c r="G1816" s="45"/>
      <c r="H1816" s="45"/>
      <c r="I1816" s="45"/>
      <c r="J1816" s="45">
        <v>0.0011233742774566474</v>
      </c>
      <c r="K1816" s="45"/>
      <c r="L1816" s="45"/>
      <c r="M1816" s="45"/>
      <c r="N1816" s="45">
        <v>0.003475614161849711</v>
      </c>
      <c r="O1816" s="45"/>
      <c r="P1816" s="45"/>
      <c r="Q1816" s="45"/>
      <c r="R1816" s="45">
        <v>172.6878612716763</v>
      </c>
      <c r="S1816" s="45"/>
      <c r="T1816" s="45"/>
      <c r="U1816" s="45"/>
      <c r="V1816" s="45"/>
      <c r="W1816" s="45"/>
      <c r="X1816" s="45"/>
      <c r="Y1816" s="45"/>
      <c r="Z1816" s="45"/>
      <c r="AA1816" s="45"/>
      <c r="AB1816" s="45"/>
      <c r="AC1816" s="45"/>
    </row>
    <row r="1817" ht="15.75" customHeight="1">
      <c r="A1817" s="45">
        <v>2542.50116039569</v>
      </c>
      <c r="B1817" s="45"/>
      <c r="C1817" s="45"/>
      <c r="D1817" s="46"/>
      <c r="E1817" s="46"/>
      <c r="F1817" s="46">
        <v>0.087</v>
      </c>
      <c r="G1817" s="45"/>
      <c r="H1817" s="45"/>
      <c r="I1817" s="45"/>
      <c r="J1817" s="45">
        <v>0.001273449920508744</v>
      </c>
      <c r="K1817" s="45"/>
      <c r="L1817" s="45"/>
      <c r="M1817" s="45"/>
      <c r="N1817" s="45">
        <v>0.0038049814520402757</v>
      </c>
      <c r="O1817" s="45"/>
      <c r="P1817" s="45"/>
      <c r="Q1817" s="45"/>
      <c r="R1817" s="45">
        <v>180.88676912206324</v>
      </c>
      <c r="S1817" s="45"/>
      <c r="T1817" s="45"/>
      <c r="U1817" s="45"/>
      <c r="V1817" s="45"/>
      <c r="W1817" s="45"/>
      <c r="X1817" s="45"/>
      <c r="Y1817" s="45"/>
      <c r="Z1817" s="45"/>
      <c r="AA1817" s="45"/>
      <c r="AB1817" s="45"/>
      <c r="AC1817" s="45"/>
    </row>
    <row r="1818" ht="15.75" customHeight="1">
      <c r="A1818" s="45">
        <v>2493.191633771172</v>
      </c>
      <c r="B1818" s="45"/>
      <c r="C1818" s="45"/>
      <c r="D1818" s="46"/>
      <c r="E1818" s="46"/>
      <c r="F1818" s="46">
        <v>0.09</v>
      </c>
      <c r="G1818" s="45"/>
      <c r="H1818" s="45"/>
      <c r="I1818" s="45"/>
      <c r="J1818" s="45">
        <v>0.0011539923954372623</v>
      </c>
      <c r="K1818" s="45"/>
      <c r="L1818" s="45"/>
      <c r="M1818" s="45"/>
      <c r="N1818" s="45">
        <v>0.0036341168337366055</v>
      </c>
      <c r="O1818" s="45"/>
      <c r="P1818" s="45"/>
      <c r="Q1818" s="45"/>
      <c r="R1818" s="45">
        <v>197.02730729346698</v>
      </c>
      <c r="S1818" s="45"/>
      <c r="T1818" s="45"/>
      <c r="U1818" s="45"/>
      <c r="V1818" s="45"/>
      <c r="W1818" s="45"/>
      <c r="X1818" s="45"/>
      <c r="Y1818" s="45"/>
      <c r="Z1818" s="45"/>
      <c r="AA1818" s="45"/>
      <c r="AB1818" s="45"/>
      <c r="AC1818" s="45"/>
    </row>
    <row r="1819" ht="15.75" customHeight="1">
      <c r="A1819" s="45">
        <v>2440.224197633136</v>
      </c>
      <c r="B1819" s="45"/>
      <c r="C1819" s="45"/>
      <c r="D1819" s="46"/>
      <c r="E1819" s="46"/>
      <c r="F1819" s="46">
        <v>0.092</v>
      </c>
      <c r="G1819" s="45"/>
      <c r="H1819" s="4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>
        <v>203.21217244294166</v>
      </c>
      <c r="S1819" s="45"/>
      <c r="T1819" s="45"/>
      <c r="U1819" s="45"/>
      <c r="V1819" s="45"/>
      <c r="W1819" s="45"/>
      <c r="X1819" s="45"/>
      <c r="Y1819" s="45"/>
      <c r="Z1819" s="45"/>
      <c r="AA1819" s="45"/>
      <c r="AB1819" s="45"/>
      <c r="AC1819" s="45"/>
    </row>
    <row r="1820" ht="15.75" customHeight="1">
      <c r="A1820" s="45">
        <v>2387.4660886536553</v>
      </c>
      <c r="B1820" s="45"/>
      <c r="C1820" s="45"/>
      <c r="D1820" s="46"/>
      <c r="E1820" s="46"/>
      <c r="F1820" s="46">
        <v>0.09</v>
      </c>
      <c r="G1820" s="45"/>
      <c r="H1820" s="45"/>
      <c r="I1820" s="45"/>
      <c r="J1820" s="45">
        <v>8.561032087330467E-4</v>
      </c>
      <c r="K1820" s="45"/>
      <c r="L1820" s="45"/>
      <c r="M1820" s="45"/>
      <c r="N1820" s="45">
        <v>0.002889513728084684</v>
      </c>
      <c r="O1820" s="45"/>
      <c r="P1820" s="45"/>
      <c r="Q1820" s="45"/>
      <c r="R1820" s="45">
        <v>287.13198809130006</v>
      </c>
      <c r="S1820" s="45"/>
      <c r="T1820" s="45"/>
      <c r="U1820" s="45"/>
      <c r="V1820" s="45"/>
      <c r="W1820" s="45"/>
      <c r="X1820" s="45"/>
      <c r="Y1820" s="45"/>
      <c r="Z1820" s="45"/>
      <c r="AA1820" s="45"/>
      <c r="AB1820" s="45"/>
      <c r="AC1820" s="45"/>
    </row>
    <row r="1821" ht="15.75" customHeight="1">
      <c r="A1821" s="45">
        <v>2336.301002750364</v>
      </c>
      <c r="B1821" s="45"/>
      <c r="C1821" s="45"/>
      <c r="D1821" s="46"/>
      <c r="E1821" s="46"/>
      <c r="F1821" s="46">
        <v>0.087</v>
      </c>
      <c r="G1821" s="45"/>
      <c r="H1821" s="45"/>
      <c r="I1821" s="45"/>
      <c r="J1821" s="45">
        <v>0.0011087202718006795</v>
      </c>
      <c r="K1821" s="45"/>
      <c r="L1821" s="45"/>
      <c r="M1821" s="45"/>
      <c r="N1821" s="45">
        <v>0.0033543116000647145</v>
      </c>
      <c r="O1821" s="45"/>
      <c r="P1821" s="45"/>
      <c r="Q1821" s="45"/>
      <c r="R1821" s="45">
        <v>207.0862320012943</v>
      </c>
      <c r="S1821" s="45"/>
      <c r="T1821" s="45"/>
      <c r="U1821" s="45"/>
      <c r="V1821" s="45"/>
      <c r="W1821" s="45"/>
      <c r="X1821" s="45"/>
      <c r="Y1821" s="45"/>
      <c r="Z1821" s="45"/>
      <c r="AA1821" s="45"/>
      <c r="AB1821" s="45"/>
      <c r="AC1821" s="45"/>
    </row>
    <row r="1822" ht="15.75" customHeight="1">
      <c r="A1822" s="45">
        <v>2300.964000158278</v>
      </c>
      <c r="B1822" s="45"/>
      <c r="C1822" s="45"/>
      <c r="D1822" s="46"/>
      <c r="E1822" s="46"/>
      <c r="F1822" s="46">
        <v>0.088</v>
      </c>
      <c r="G1822" s="45"/>
      <c r="H1822" s="45"/>
      <c r="I1822" s="45"/>
      <c r="J1822" s="45"/>
      <c r="K1822" s="45"/>
      <c r="L1822" s="45"/>
      <c r="M1822" s="45"/>
      <c r="N1822" s="45"/>
      <c r="O1822" s="45"/>
      <c r="P1822" s="45"/>
      <c r="Q1822" s="45"/>
      <c r="R1822" s="45">
        <v>198.95536562203228</v>
      </c>
      <c r="S1822" s="45"/>
      <c r="T1822" s="45"/>
      <c r="U1822" s="45"/>
      <c r="V1822" s="45"/>
      <c r="W1822" s="45"/>
      <c r="X1822" s="45"/>
      <c r="Y1822" s="45"/>
      <c r="Z1822" s="45"/>
      <c r="AA1822" s="45"/>
      <c r="AB1822" s="45"/>
      <c r="AC1822" s="45"/>
    </row>
    <row r="1823" ht="15.75" customHeight="1">
      <c r="A1823" s="45">
        <v>8800.569961877653</v>
      </c>
      <c r="B1823" s="45"/>
      <c r="C1823" s="45"/>
      <c r="D1823" s="46"/>
      <c r="E1823" s="46"/>
      <c r="F1823" s="46">
        <v>0.089</v>
      </c>
      <c r="G1823" s="45"/>
      <c r="H1823" s="45"/>
      <c r="I1823" s="45"/>
      <c r="J1823" s="45"/>
      <c r="K1823" s="45"/>
      <c r="L1823" s="45"/>
      <c r="M1823" s="45"/>
      <c r="N1823" s="45"/>
      <c r="O1823" s="45"/>
      <c r="P1823" s="45"/>
      <c r="Q1823" s="45"/>
      <c r="R1823" s="45">
        <v>1496.1460599476138</v>
      </c>
      <c r="S1823" s="45"/>
      <c r="T1823" s="45"/>
      <c r="U1823" s="45"/>
      <c r="V1823" s="45"/>
      <c r="W1823" s="45"/>
      <c r="X1823" s="45"/>
      <c r="Y1823" s="45"/>
      <c r="Z1823" s="45"/>
      <c r="AA1823" s="45"/>
      <c r="AB1823" s="45"/>
      <c r="AC1823" s="45"/>
    </row>
    <row r="1824" ht="15.75" customHeight="1">
      <c r="A1824" s="45">
        <v>8481.503046545397</v>
      </c>
      <c r="B1824" s="45"/>
      <c r="C1824" s="45"/>
      <c r="D1824" s="46"/>
      <c r="E1824" s="46"/>
      <c r="F1824" s="46">
        <v>0.079</v>
      </c>
      <c r="G1824" s="45"/>
      <c r="H1824" s="45"/>
      <c r="I1824" s="45"/>
      <c r="J1824" s="45">
        <v>0.016420748418159308</v>
      </c>
      <c r="K1824" s="45"/>
      <c r="L1824" s="45"/>
      <c r="M1824" s="45"/>
      <c r="N1824" s="45"/>
      <c r="O1824" s="45"/>
      <c r="P1824" s="45"/>
      <c r="Q1824" s="45"/>
      <c r="R1824" s="45">
        <v>1619.2030309945856</v>
      </c>
      <c r="S1824" s="45"/>
      <c r="T1824" s="45"/>
      <c r="U1824" s="45"/>
      <c r="V1824" s="45"/>
      <c r="W1824" s="45"/>
      <c r="X1824" s="45"/>
      <c r="Y1824" s="45"/>
      <c r="Z1824" s="45"/>
      <c r="AA1824" s="45"/>
      <c r="AB1824" s="45"/>
      <c r="AC1824" s="45"/>
    </row>
    <row r="1825" ht="15.75" customHeight="1">
      <c r="A1825" s="45">
        <v>8214.668639099476</v>
      </c>
      <c r="B1825" s="45"/>
      <c r="C1825" s="45"/>
      <c r="D1825" s="46"/>
      <c r="E1825" s="46"/>
      <c r="F1825" s="46">
        <v>0.065</v>
      </c>
      <c r="G1825" s="45"/>
      <c r="H1825" s="45"/>
      <c r="I1825" s="45"/>
      <c r="J1825" s="45">
        <v>0.015909330583644823</v>
      </c>
      <c r="K1825" s="45"/>
      <c r="L1825" s="45"/>
      <c r="M1825" s="45"/>
      <c r="N1825" s="45">
        <v>0.045744817969839355</v>
      </c>
      <c r="O1825" s="45"/>
      <c r="P1825" s="45"/>
      <c r="Q1825" s="45"/>
      <c r="R1825" s="45">
        <v>1665.8269180444404</v>
      </c>
      <c r="S1825" s="45"/>
      <c r="T1825" s="45"/>
      <c r="U1825" s="45"/>
      <c r="V1825" s="45"/>
      <c r="W1825" s="45"/>
      <c r="X1825" s="45"/>
      <c r="Y1825" s="45"/>
      <c r="Z1825" s="45"/>
      <c r="AA1825" s="45"/>
      <c r="AB1825" s="45"/>
      <c r="AC1825" s="45"/>
    </row>
    <row r="1826" ht="15.75" customHeight="1">
      <c r="A1826" s="45">
        <v>7953.3407172621955</v>
      </c>
      <c r="B1826" s="45"/>
      <c r="C1826" s="45"/>
      <c r="D1826" s="46"/>
      <c r="E1826" s="46"/>
      <c r="F1826" s="46">
        <v>0.054</v>
      </c>
      <c r="G1826" s="45"/>
      <c r="H1826" s="45"/>
      <c r="I1826" s="45"/>
      <c r="J1826" s="45">
        <v>0.014560425411072728</v>
      </c>
      <c r="K1826" s="45"/>
      <c r="L1826" s="45"/>
      <c r="M1826" s="45"/>
      <c r="N1826" s="45">
        <v>0.03868400025893601</v>
      </c>
      <c r="O1826" s="45"/>
      <c r="P1826" s="45"/>
      <c r="Q1826" s="45"/>
      <c r="R1826" s="45">
        <v>1771.9161217433953</v>
      </c>
      <c r="S1826" s="45"/>
      <c r="T1826" s="45"/>
      <c r="U1826" s="45"/>
      <c r="V1826" s="45"/>
      <c r="W1826" s="45"/>
      <c r="X1826" s="45"/>
      <c r="Y1826" s="45"/>
      <c r="Z1826" s="45"/>
      <c r="AA1826" s="45"/>
      <c r="AB1826" s="45"/>
      <c r="AC1826" s="45"/>
    </row>
    <row r="1827" ht="15.75" customHeight="1">
      <c r="A1827" s="45">
        <v>7668.854686573796</v>
      </c>
      <c r="B1827" s="45"/>
      <c r="C1827" s="45"/>
      <c r="D1827" s="46"/>
      <c r="E1827" s="46"/>
      <c r="F1827" s="46">
        <v>0.056</v>
      </c>
      <c r="G1827" s="45"/>
      <c r="H1827" s="45"/>
      <c r="I1827" s="45"/>
      <c r="J1827" s="45">
        <v>0.0131315485875948</v>
      </c>
      <c r="K1827" s="45"/>
      <c r="L1827" s="45"/>
      <c r="M1827" s="45"/>
      <c r="N1827" s="45">
        <v>0.03640347722204669</v>
      </c>
      <c r="O1827" s="45"/>
      <c r="P1827" s="45"/>
      <c r="Q1827" s="45"/>
      <c r="R1827" s="45">
        <v>1888.032867342358</v>
      </c>
      <c r="S1827" s="45"/>
      <c r="T1827" s="45"/>
      <c r="U1827" s="45"/>
      <c r="V1827" s="45"/>
      <c r="W1827" s="45"/>
      <c r="X1827" s="45"/>
      <c r="Y1827" s="45"/>
      <c r="Z1827" s="45"/>
      <c r="AA1827" s="45"/>
      <c r="AB1827" s="45"/>
      <c r="AC1827" s="45"/>
    </row>
    <row r="1828" ht="15.75" customHeight="1">
      <c r="A1828" s="45">
        <v>7339.257058485904</v>
      </c>
      <c r="B1828" s="45"/>
      <c r="C1828" s="45"/>
      <c r="D1828" s="46"/>
      <c r="E1828" s="46"/>
      <c r="F1828" s="46">
        <v>0.075</v>
      </c>
      <c r="G1828" s="45"/>
      <c r="H1828" s="45"/>
      <c r="I1828" s="45"/>
      <c r="J1828" s="45">
        <v>0.008738787465477283</v>
      </c>
      <c r="K1828" s="45"/>
      <c r="L1828" s="45"/>
      <c r="M1828" s="45"/>
      <c r="N1828" s="45">
        <v>0.024004556868093822</v>
      </c>
      <c r="O1828" s="45"/>
      <c r="P1828" s="45"/>
      <c r="Q1828" s="45"/>
      <c r="R1828" s="45">
        <v>2176.0961262266396</v>
      </c>
      <c r="S1828" s="45"/>
      <c r="T1828" s="45"/>
      <c r="U1828" s="45"/>
      <c r="V1828" s="45"/>
      <c r="W1828" s="45"/>
      <c r="X1828" s="45"/>
      <c r="Y1828" s="45"/>
      <c r="Z1828" s="45"/>
      <c r="AA1828" s="45"/>
      <c r="AB1828" s="45"/>
      <c r="AC1828" s="45"/>
    </row>
    <row r="1829" ht="15.75" customHeight="1">
      <c r="A1829" s="45">
        <v>7013.169948023637</v>
      </c>
      <c r="B1829" s="45"/>
      <c r="C1829" s="45"/>
      <c r="D1829" s="46"/>
      <c r="E1829" s="46"/>
      <c r="F1829" s="46">
        <v>0.086</v>
      </c>
      <c r="G1829" s="45"/>
      <c r="H1829" s="45"/>
      <c r="I1829" s="45"/>
      <c r="J1829" s="45">
        <v>0.009708183640165546</v>
      </c>
      <c r="K1829" s="45"/>
      <c r="L1829" s="45"/>
      <c r="M1829" s="45"/>
      <c r="N1829" s="45">
        <v>0.02628146658972593</v>
      </c>
      <c r="O1829" s="45"/>
      <c r="P1829" s="45"/>
      <c r="Q1829" s="45"/>
      <c r="R1829" s="45">
        <v>2512.5700894953143</v>
      </c>
      <c r="S1829" s="45"/>
      <c r="T1829" s="45"/>
      <c r="U1829" s="45"/>
      <c r="V1829" s="45"/>
      <c r="W1829" s="45"/>
      <c r="X1829" s="45"/>
      <c r="Y1829" s="45"/>
      <c r="Z1829" s="45"/>
      <c r="AA1829" s="45"/>
      <c r="AB1829" s="45"/>
      <c r="AC1829" s="45"/>
    </row>
    <row r="1830" ht="15.75" customHeight="1">
      <c r="A1830" s="45">
        <v>6652.968152427473</v>
      </c>
      <c r="B1830" s="45"/>
      <c r="C1830" s="45"/>
      <c r="D1830" s="46"/>
      <c r="E1830" s="46"/>
      <c r="F1830" s="46">
        <v>0.085</v>
      </c>
      <c r="G1830" s="45"/>
      <c r="H1830" s="45"/>
      <c r="I1830" s="45"/>
      <c r="J1830" s="45">
        <v>0.01032869913735068</v>
      </c>
      <c r="K1830" s="45"/>
      <c r="L1830" s="45"/>
      <c r="M1830" s="45"/>
      <c r="N1830" s="45">
        <v>0.029447497377608694</v>
      </c>
      <c r="O1830" s="45"/>
      <c r="P1830" s="45"/>
      <c r="Q1830" s="45"/>
      <c r="R1830" s="45">
        <v>2844.316064690871</v>
      </c>
      <c r="S1830" s="45"/>
      <c r="T1830" s="45"/>
      <c r="U1830" s="45"/>
      <c r="V1830" s="45"/>
      <c r="W1830" s="45"/>
      <c r="X1830" s="45"/>
      <c r="Y1830" s="45"/>
      <c r="Z1830" s="45"/>
      <c r="AA1830" s="45"/>
      <c r="AB1830" s="45"/>
      <c r="AC1830" s="45"/>
    </row>
    <row r="1831" ht="15.75" customHeight="1">
      <c r="A1831" s="45">
        <v>6302.554899469733</v>
      </c>
      <c r="B1831" s="45"/>
      <c r="C1831" s="45"/>
      <c r="D1831" s="46"/>
      <c r="E1831" s="46"/>
      <c r="F1831" s="46">
        <v>0.076</v>
      </c>
      <c r="G1831" s="45"/>
      <c r="H1831" s="45"/>
      <c r="I1831" s="45"/>
      <c r="J1831" s="45">
        <v>0.00976937119502809</v>
      </c>
      <c r="K1831" s="45"/>
      <c r="L1831" s="45"/>
      <c r="M1831" s="45"/>
      <c r="N1831" s="45">
        <v>0.02647710901513977</v>
      </c>
      <c r="O1831" s="45"/>
      <c r="P1831" s="45"/>
      <c r="Q1831" s="45"/>
      <c r="R1831" s="45">
        <v>3086.720146131645</v>
      </c>
      <c r="S1831" s="45"/>
      <c r="T1831" s="45"/>
      <c r="U1831" s="45"/>
      <c r="V1831" s="45"/>
      <c r="W1831" s="45"/>
      <c r="X1831" s="45"/>
      <c r="Y1831" s="45"/>
      <c r="Z1831" s="45"/>
      <c r="AA1831" s="45"/>
      <c r="AB1831" s="45"/>
      <c r="AC1831" s="45"/>
    </row>
    <row r="1832" ht="15.75" customHeight="1">
      <c r="A1832" s="45">
        <v>5993.781769915603</v>
      </c>
      <c r="B1832" s="45"/>
      <c r="C1832" s="45"/>
      <c r="D1832" s="46"/>
      <c r="E1832" s="46"/>
      <c r="F1832" s="46">
        <v>0.062</v>
      </c>
      <c r="G1832" s="45"/>
      <c r="H1832" s="45"/>
      <c r="I1832" s="45"/>
      <c r="J1832" s="45"/>
      <c r="K1832" s="45"/>
      <c r="L1832" s="45"/>
      <c r="M1832" s="45"/>
      <c r="N1832" s="45"/>
      <c r="O1832" s="45"/>
      <c r="P1832" s="45"/>
      <c r="Q1832" s="45"/>
      <c r="R1832" s="45">
        <v>2385.528658272581</v>
      </c>
      <c r="S1832" s="45"/>
      <c r="T1832" s="45"/>
      <c r="U1832" s="45"/>
      <c r="V1832" s="45"/>
      <c r="W1832" s="45"/>
      <c r="X1832" s="45"/>
      <c r="Y1832" s="45"/>
      <c r="Z1832" s="45"/>
      <c r="AA1832" s="45"/>
      <c r="AB1832" s="45"/>
      <c r="AC1832" s="45"/>
    </row>
    <row r="1833" ht="15.75" customHeight="1">
      <c r="A1833" s="45">
        <v>5713.970543993475</v>
      </c>
      <c r="B1833" s="45"/>
      <c r="C1833" s="45"/>
      <c r="D1833" s="46"/>
      <c r="E1833" s="46"/>
      <c r="F1833" s="46">
        <v>0.049</v>
      </c>
      <c r="G1833" s="45"/>
      <c r="H1833" s="45"/>
      <c r="I1833" s="45"/>
      <c r="J1833" s="45">
        <v>0.007354307757104941</v>
      </c>
      <c r="K1833" s="45"/>
      <c r="L1833" s="45"/>
      <c r="M1833" s="45"/>
      <c r="N1833" s="45">
        <v>0.020610179236390136</v>
      </c>
      <c r="O1833" s="45"/>
      <c r="P1833" s="45"/>
      <c r="Q1833" s="45"/>
      <c r="R1833" s="45">
        <v>2375.3334358432667</v>
      </c>
      <c r="S1833" s="45"/>
      <c r="T1833" s="45"/>
      <c r="U1833" s="45"/>
      <c r="V1833" s="45"/>
      <c r="W1833" s="45"/>
      <c r="X1833" s="45"/>
      <c r="Y1833" s="45"/>
      <c r="Z1833" s="45"/>
      <c r="AA1833" s="45"/>
      <c r="AB1833" s="45"/>
      <c r="AC1833" s="45"/>
    </row>
    <row r="1834" ht="15.75" customHeight="1">
      <c r="A1834" s="45">
        <v>5473.356325157095</v>
      </c>
      <c r="B1834" s="45"/>
      <c r="C1834" s="45"/>
      <c r="D1834" s="46"/>
      <c r="E1834" s="46"/>
      <c r="F1834" s="46">
        <v>0.052</v>
      </c>
      <c r="G1834" s="45"/>
      <c r="H1834" s="45"/>
      <c r="I1834" s="45"/>
      <c r="J1834" s="45">
        <v>0.008250378835762096</v>
      </c>
      <c r="K1834" s="45"/>
      <c r="L1834" s="45"/>
      <c r="M1834" s="45"/>
      <c r="N1834" s="45">
        <v>0.023608308624334138</v>
      </c>
      <c r="O1834" s="45"/>
      <c r="P1834" s="45"/>
      <c r="Q1834" s="45"/>
      <c r="R1834" s="45">
        <v>2937.5573054096308</v>
      </c>
      <c r="S1834" s="45"/>
      <c r="T1834" s="45"/>
      <c r="U1834" s="45"/>
      <c r="V1834" s="45"/>
      <c r="W1834" s="45"/>
      <c r="X1834" s="45"/>
      <c r="Y1834" s="45"/>
      <c r="Z1834" s="45"/>
      <c r="AA1834" s="45"/>
      <c r="AB1834" s="45"/>
      <c r="AC1834" s="45"/>
    </row>
    <row r="1835" ht="15.75" customHeight="1">
      <c r="A1835" s="45">
        <v>5263.999709582784</v>
      </c>
      <c r="B1835" s="45"/>
      <c r="C1835" s="45"/>
      <c r="D1835" s="46"/>
      <c r="E1835" s="46"/>
      <c r="F1835" s="46">
        <v>0.05</v>
      </c>
      <c r="G1835" s="45"/>
      <c r="H1835" s="45"/>
      <c r="I1835" s="45"/>
      <c r="J1835" s="45"/>
      <c r="K1835" s="45"/>
      <c r="L1835" s="45"/>
      <c r="M1835" s="45"/>
      <c r="N1835" s="45"/>
      <c r="O1835" s="45"/>
      <c r="P1835" s="45"/>
      <c r="Q1835" s="45"/>
      <c r="R1835" s="45">
        <v>3021.3850440055917</v>
      </c>
      <c r="S1835" s="45"/>
      <c r="T1835" s="45"/>
      <c r="U1835" s="45"/>
      <c r="V1835" s="45"/>
      <c r="W1835" s="45"/>
      <c r="X1835" s="45"/>
      <c r="Y1835" s="45"/>
      <c r="Z1835" s="45"/>
      <c r="AA1835" s="45"/>
      <c r="AB1835" s="45"/>
      <c r="AC1835" s="45"/>
    </row>
    <row r="1836" ht="15.75" customHeight="1">
      <c r="A1836" s="45">
        <v>5936.260987890139</v>
      </c>
      <c r="B1836" s="45"/>
      <c r="C1836" s="45"/>
      <c r="D1836" s="46"/>
      <c r="E1836" s="46"/>
      <c r="F1836" s="46">
        <v>0.182</v>
      </c>
      <c r="G1836" s="45"/>
      <c r="H1836" s="45"/>
      <c r="I1836" s="45"/>
      <c r="J1836" s="45"/>
      <c r="K1836" s="45"/>
      <c r="L1836" s="45"/>
      <c r="M1836" s="45"/>
      <c r="N1836" s="45"/>
      <c r="O1836" s="45"/>
      <c r="P1836" s="45"/>
      <c r="Q1836" s="45"/>
      <c r="R1836" s="45"/>
      <c r="S1836" s="45"/>
      <c r="T1836" s="45"/>
      <c r="U1836" s="45"/>
      <c r="V1836" s="45"/>
      <c r="W1836" s="45"/>
      <c r="X1836" s="45"/>
      <c r="Y1836" s="45"/>
      <c r="Z1836" s="45"/>
      <c r="AA1836" s="45"/>
      <c r="AB1836" s="45"/>
      <c r="AC1836" s="45"/>
    </row>
    <row r="1837" ht="15.75" customHeight="1">
      <c r="A1837" s="45">
        <v>5720.395734751012</v>
      </c>
      <c r="B1837" s="45"/>
      <c r="C1837" s="45"/>
      <c r="D1837" s="46"/>
      <c r="E1837" s="46"/>
      <c r="F1837" s="46">
        <v>0.172</v>
      </c>
      <c r="G1837" s="45"/>
      <c r="H1837" s="45"/>
      <c r="I1837" s="45"/>
      <c r="J1837" s="45">
        <v>0.0018909340004765309</v>
      </c>
      <c r="K1837" s="45"/>
      <c r="L1837" s="45"/>
      <c r="M1837" s="45"/>
      <c r="N1837" s="45"/>
      <c r="O1837" s="45"/>
      <c r="P1837" s="45"/>
      <c r="Q1837" s="45"/>
      <c r="R1837" s="45"/>
      <c r="S1837" s="45"/>
      <c r="T1837" s="45"/>
      <c r="U1837" s="45"/>
      <c r="V1837" s="45"/>
      <c r="W1837" s="45"/>
      <c r="X1837" s="45"/>
      <c r="Y1837" s="45"/>
      <c r="Z1837" s="45"/>
      <c r="AA1837" s="45"/>
      <c r="AB1837" s="45"/>
      <c r="AC1837" s="45"/>
    </row>
    <row r="1838" ht="15.75" customHeight="1">
      <c r="A1838" s="45">
        <v>5481.710448332634</v>
      </c>
      <c r="B1838" s="45"/>
      <c r="C1838" s="45"/>
      <c r="D1838" s="46"/>
      <c r="E1838" s="46"/>
      <c r="F1838" s="46">
        <v>0.166</v>
      </c>
      <c r="G1838" s="45"/>
      <c r="H1838" s="45"/>
      <c r="I1838" s="45"/>
      <c r="J1838" s="45">
        <v>0.0018153352880472316</v>
      </c>
      <c r="K1838" s="45"/>
      <c r="L1838" s="45"/>
      <c r="M1838" s="45"/>
      <c r="N1838" s="45">
        <v>0.005803554666566541</v>
      </c>
      <c r="O1838" s="45"/>
      <c r="P1838" s="45"/>
      <c r="Q1838" s="45"/>
      <c r="R1838" s="45">
        <v>763.1690031072897</v>
      </c>
      <c r="S1838" s="45"/>
      <c r="T1838" s="45"/>
      <c r="U1838" s="45"/>
      <c r="V1838" s="45"/>
      <c r="W1838" s="45"/>
      <c r="X1838" s="45"/>
      <c r="Y1838" s="45"/>
      <c r="Z1838" s="45"/>
      <c r="AA1838" s="45"/>
      <c r="AB1838" s="45"/>
      <c r="AC1838" s="45"/>
    </row>
    <row r="1839" ht="15.75" customHeight="1">
      <c r="A1839" s="45">
        <v>5227.639980921978</v>
      </c>
      <c r="B1839" s="45"/>
      <c r="C1839" s="45"/>
      <c r="D1839" s="46"/>
      <c r="E1839" s="46"/>
      <c r="F1839" s="46">
        <v>0.134</v>
      </c>
      <c r="G1839" s="45"/>
      <c r="H1839" s="45"/>
      <c r="I1839" s="45"/>
      <c r="J1839" s="45">
        <v>0.0018026562893789075</v>
      </c>
      <c r="K1839" s="45"/>
      <c r="L1839" s="45"/>
      <c r="M1839" s="45"/>
      <c r="N1839" s="45">
        <v>0.005668394709100813</v>
      </c>
      <c r="O1839" s="45"/>
      <c r="P1839" s="45"/>
      <c r="Q1839" s="45"/>
      <c r="R1839" s="45">
        <v>899.4311822682793</v>
      </c>
      <c r="S1839" s="45"/>
      <c r="T1839" s="45"/>
      <c r="U1839" s="45"/>
      <c r="V1839" s="45"/>
      <c r="W1839" s="45"/>
      <c r="X1839" s="45"/>
      <c r="Y1839" s="45"/>
      <c r="Z1839" s="45"/>
      <c r="AA1839" s="45"/>
      <c r="AB1839" s="45"/>
      <c r="AC1839" s="45"/>
    </row>
    <row r="1840" ht="15.75" customHeight="1">
      <c r="A1840" s="45">
        <v>5015.047016775561</v>
      </c>
      <c r="B1840" s="45"/>
      <c r="C1840" s="45"/>
      <c r="D1840" s="46"/>
      <c r="E1840" s="46"/>
      <c r="F1840" s="46">
        <v>0.108</v>
      </c>
      <c r="G1840" s="45"/>
      <c r="H1840" s="45"/>
      <c r="I1840" s="45"/>
      <c r="J1840" s="45">
        <v>0.0014080406229840185</v>
      </c>
      <c r="K1840" s="45"/>
      <c r="L1840" s="45"/>
      <c r="M1840" s="45"/>
      <c r="N1840" s="45">
        <v>0.004322212424699929</v>
      </c>
      <c r="O1840" s="45"/>
      <c r="P1840" s="45"/>
      <c r="Q1840" s="45"/>
      <c r="R1840" s="45">
        <v>965.076129170211</v>
      </c>
      <c r="S1840" s="45"/>
      <c r="T1840" s="45"/>
      <c r="U1840" s="45"/>
      <c r="V1840" s="45"/>
      <c r="W1840" s="45"/>
      <c r="X1840" s="45"/>
      <c r="Y1840" s="45"/>
      <c r="Z1840" s="45"/>
      <c r="AA1840" s="45"/>
      <c r="AB1840" s="45"/>
      <c r="AC1840" s="45"/>
    </row>
    <row r="1841" ht="15.75" customHeight="1">
      <c r="A1841" s="45">
        <v>4848.990538179748</v>
      </c>
      <c r="B1841" s="45"/>
      <c r="C1841" s="45"/>
      <c r="D1841" s="46"/>
      <c r="E1841" s="46"/>
      <c r="F1841" s="46">
        <v>0.106</v>
      </c>
      <c r="G1841" s="45"/>
      <c r="H1841" s="45"/>
      <c r="I1841" s="45"/>
      <c r="J1841" s="45">
        <v>0.0013188307103450957</v>
      </c>
      <c r="K1841" s="45"/>
      <c r="L1841" s="45"/>
      <c r="M1841" s="45"/>
      <c r="N1841" s="45">
        <v>0.004065349591721817</v>
      </c>
      <c r="O1841" s="45"/>
      <c r="P1841" s="45"/>
      <c r="Q1841" s="45"/>
      <c r="R1841" s="45">
        <v>894.1862842107771</v>
      </c>
      <c r="S1841" s="45"/>
      <c r="T1841" s="45"/>
      <c r="U1841" s="45"/>
      <c r="V1841" s="45"/>
      <c r="W1841" s="45"/>
      <c r="X1841" s="45"/>
      <c r="Y1841" s="45"/>
      <c r="Z1841" s="45"/>
      <c r="AA1841" s="45"/>
      <c r="AB1841" s="45"/>
      <c r="AC1841" s="45"/>
    </row>
    <row r="1842" ht="15.75" customHeight="1">
      <c r="A1842" s="45">
        <v>4742.030749128087</v>
      </c>
      <c r="B1842" s="45"/>
      <c r="C1842" s="45"/>
      <c r="D1842" s="46"/>
      <c r="E1842" s="46"/>
      <c r="F1842" s="46">
        <v>0.103</v>
      </c>
      <c r="G1842" s="45"/>
      <c r="H1842" s="45"/>
      <c r="I1842" s="45"/>
      <c r="J1842" s="45">
        <v>0.001291967813309548</v>
      </c>
      <c r="K1842" s="45"/>
      <c r="L1842" s="45"/>
      <c r="M1842" s="45"/>
      <c r="N1842" s="45">
        <v>0.00412640450333262</v>
      </c>
      <c r="O1842" s="45"/>
      <c r="P1842" s="45"/>
      <c r="Q1842" s="45"/>
      <c r="R1842" s="45">
        <v>927.2461084708822</v>
      </c>
      <c r="S1842" s="45"/>
      <c r="T1842" s="45"/>
      <c r="U1842" s="45"/>
      <c r="V1842" s="45"/>
      <c r="W1842" s="45"/>
      <c r="X1842" s="45"/>
      <c r="Y1842" s="45"/>
      <c r="Z1842" s="45"/>
      <c r="AA1842" s="45"/>
      <c r="AB1842" s="45"/>
      <c r="AC1842" s="45"/>
    </row>
    <row r="1843" ht="15.75" customHeight="1">
      <c r="A1843" s="45">
        <v>4677.442122627278</v>
      </c>
      <c r="B1843" s="45"/>
      <c r="C1843" s="45"/>
      <c r="D1843" s="46"/>
      <c r="E1843" s="46"/>
      <c r="F1843" s="46">
        <v>0.103</v>
      </c>
      <c r="G1843" s="45"/>
      <c r="H1843" s="45"/>
      <c r="I1843" s="45"/>
      <c r="J1843" s="45">
        <v>0.0010159879202273146</v>
      </c>
      <c r="K1843" s="45"/>
      <c r="L1843" s="45"/>
      <c r="M1843" s="45"/>
      <c r="N1843" s="45">
        <v>0.0036165884787549584</v>
      </c>
      <c r="O1843" s="45"/>
      <c r="P1843" s="45"/>
      <c r="Q1843" s="45"/>
      <c r="R1843" s="45">
        <v>945.4533332785804</v>
      </c>
      <c r="S1843" s="45"/>
      <c r="T1843" s="45"/>
      <c r="U1843" s="45"/>
      <c r="V1843" s="45"/>
      <c r="W1843" s="45"/>
      <c r="X1843" s="45"/>
      <c r="Y1843" s="45"/>
      <c r="Z1843" s="45"/>
      <c r="AA1843" s="45"/>
      <c r="AB1843" s="45"/>
      <c r="AC1843" s="45"/>
    </row>
    <row r="1844" ht="15.75" customHeight="1">
      <c r="A1844" s="45">
        <v>4635.979229772523</v>
      </c>
      <c r="B1844" s="45"/>
      <c r="C1844" s="45"/>
      <c r="D1844" s="46"/>
      <c r="E1844" s="46"/>
      <c r="F1844" s="46">
        <v>0.1</v>
      </c>
      <c r="G1844" s="45"/>
      <c r="H1844" s="45"/>
      <c r="I1844" s="45"/>
      <c r="J1844" s="45">
        <v>0.0011999269962791035</v>
      </c>
      <c r="K1844" s="45"/>
      <c r="L1844" s="45"/>
      <c r="M1844" s="45"/>
      <c r="N1844" s="45">
        <v>0.0038807115378367584</v>
      </c>
      <c r="O1844" s="45"/>
      <c r="P1844" s="45"/>
      <c r="Q1844" s="45"/>
      <c r="R1844" s="45">
        <v>1026.4953818457711</v>
      </c>
      <c r="S1844" s="45"/>
      <c r="T1844" s="45"/>
      <c r="U1844" s="45"/>
      <c r="V1844" s="45"/>
      <c r="W1844" s="45"/>
      <c r="X1844" s="45"/>
      <c r="Y1844" s="45"/>
      <c r="Z1844" s="45"/>
      <c r="AA1844" s="45"/>
      <c r="AB1844" s="45"/>
      <c r="AC1844" s="45"/>
    </row>
    <row r="1845" ht="15.75" customHeight="1">
      <c r="A1845" s="45">
        <v>4603.5158550047045</v>
      </c>
      <c r="B1845" s="45"/>
      <c r="C1845" s="45"/>
      <c r="D1845" s="46"/>
      <c r="E1845" s="46"/>
      <c r="F1845" s="46">
        <v>0.096</v>
      </c>
      <c r="G1845" s="45"/>
      <c r="H1845" s="45"/>
      <c r="I1845" s="45"/>
      <c r="J1845" s="45"/>
      <c r="K1845" s="45"/>
      <c r="L1845" s="45"/>
      <c r="M1845" s="45"/>
      <c r="N1845" s="45"/>
      <c r="O1845" s="45"/>
      <c r="P1845" s="45"/>
      <c r="Q1845" s="45"/>
      <c r="R1845" s="45">
        <v>1160.3692460708032</v>
      </c>
      <c r="S1845" s="45"/>
      <c r="T1845" s="45"/>
      <c r="U1845" s="45"/>
      <c r="V1845" s="45"/>
      <c r="W1845" s="45"/>
      <c r="X1845" s="45"/>
      <c r="Y1845" s="45"/>
      <c r="Z1845" s="45"/>
      <c r="AA1845" s="45"/>
      <c r="AB1845" s="45"/>
      <c r="AC1845" s="45"/>
    </row>
    <row r="1846" ht="15.75" customHeight="1">
      <c r="A1846" s="45">
        <v>4510.265884021808</v>
      </c>
      <c r="B1846" s="45"/>
      <c r="C1846" s="45"/>
      <c r="D1846" s="46"/>
      <c r="E1846" s="46"/>
      <c r="F1846" s="46">
        <v>0.083</v>
      </c>
      <c r="G1846" s="45"/>
      <c r="H1846" s="45"/>
      <c r="I1846" s="45"/>
      <c r="J1846" s="45">
        <v>0.0012024624218975317</v>
      </c>
      <c r="K1846" s="45"/>
      <c r="L1846" s="45"/>
      <c r="M1846" s="45"/>
      <c r="N1846" s="45">
        <v>0.004197330994136959</v>
      </c>
      <c r="O1846" s="45"/>
      <c r="P1846" s="45"/>
      <c r="Q1846" s="45"/>
      <c r="R1846" s="45">
        <v>1121.3768332944799</v>
      </c>
      <c r="S1846" s="45"/>
      <c r="T1846" s="45"/>
      <c r="U1846" s="45"/>
      <c r="V1846" s="45"/>
      <c r="W1846" s="45"/>
      <c r="X1846" s="45"/>
      <c r="Y1846" s="45"/>
      <c r="Z1846" s="45"/>
      <c r="AA1846" s="45"/>
      <c r="AB1846" s="45"/>
      <c r="AC1846" s="45"/>
    </row>
    <row r="1847" ht="15.75" customHeight="1">
      <c r="A1847" s="45">
        <v>4481.360628731926</v>
      </c>
      <c r="B1847" s="45"/>
      <c r="C1847" s="45"/>
      <c r="D1847" s="46"/>
      <c r="E1847" s="46"/>
      <c r="F1847" s="46">
        <v>0.075</v>
      </c>
      <c r="G1847" s="45"/>
      <c r="H1847" s="45"/>
      <c r="I1847" s="45"/>
      <c r="J1847" s="45">
        <v>0.0010892604938863143</v>
      </c>
      <c r="K1847" s="45"/>
      <c r="L1847" s="45"/>
      <c r="M1847" s="45"/>
      <c r="N1847" s="45">
        <v>0.003308166715722177</v>
      </c>
      <c r="O1847" s="45"/>
      <c r="P1847" s="45"/>
      <c r="Q1847" s="45"/>
      <c r="R1847" s="45">
        <v>1013.0533290438283</v>
      </c>
      <c r="S1847" s="45"/>
      <c r="T1847" s="45"/>
      <c r="U1847" s="45"/>
      <c r="V1847" s="45"/>
      <c r="W1847" s="45"/>
      <c r="X1847" s="45"/>
      <c r="Y1847" s="45"/>
      <c r="Z1847" s="45"/>
      <c r="AA1847" s="45"/>
      <c r="AB1847" s="45"/>
      <c r="AC1847" s="45"/>
    </row>
    <row r="1848" ht="15.75" customHeight="1">
      <c r="A1848" s="45">
        <v>4440.707043432511</v>
      </c>
      <c r="B1848" s="45"/>
      <c r="C1848" s="45"/>
      <c r="D1848" s="46"/>
      <c r="E1848" s="46"/>
      <c r="F1848" s="46">
        <v>0.072</v>
      </c>
      <c r="G1848" s="45"/>
      <c r="H1848" s="45"/>
      <c r="I1848" s="45"/>
      <c r="J1848" s="45">
        <v>0.0011796908757916585</v>
      </c>
      <c r="K1848" s="45"/>
      <c r="L1848" s="45"/>
      <c r="M1848" s="45"/>
      <c r="N1848" s="45">
        <v>0.003624724512801228</v>
      </c>
      <c r="O1848" s="45"/>
      <c r="P1848" s="45"/>
      <c r="Q1848" s="45"/>
      <c r="R1848" s="45">
        <v>932.2269851801899</v>
      </c>
      <c r="S1848" s="45"/>
      <c r="T1848" s="45"/>
      <c r="U1848" s="45"/>
      <c r="V1848" s="45"/>
      <c r="W1848" s="45"/>
      <c r="X1848" s="45"/>
      <c r="Y1848" s="45"/>
      <c r="Z1848" s="45"/>
      <c r="AA1848" s="45"/>
      <c r="AB1848" s="45"/>
      <c r="AC1848" s="45"/>
    </row>
    <row r="1849" ht="15.75" customHeight="1">
      <c r="A1849" s="45">
        <v>41934.013342546416</v>
      </c>
      <c r="B1849" s="45"/>
      <c r="C1849" s="45"/>
      <c r="D1849" s="46"/>
      <c r="E1849" s="46"/>
      <c r="F1849" s="46">
        <v>0.101</v>
      </c>
      <c r="G1849" s="45"/>
      <c r="H1849" s="45"/>
      <c r="I1849" s="45"/>
      <c r="J1849" s="45"/>
      <c r="K1849" s="45"/>
      <c r="L1849" s="45"/>
      <c r="M1849" s="45"/>
      <c r="N1849" s="45"/>
      <c r="O1849" s="45"/>
      <c r="P1849" s="45"/>
      <c r="Q1849" s="45"/>
      <c r="R1849" s="45">
        <v>286.882535512546</v>
      </c>
      <c r="S1849" s="45"/>
      <c r="T1849" s="45"/>
      <c r="U1849" s="45"/>
      <c r="V1849" s="45"/>
      <c r="W1849" s="45"/>
      <c r="X1849" s="45"/>
      <c r="Y1849" s="45"/>
      <c r="Z1849" s="45"/>
      <c r="AA1849" s="45"/>
      <c r="AB1849" s="45"/>
      <c r="AC1849" s="45"/>
    </row>
    <row r="1850" ht="15.75" customHeight="1">
      <c r="A1850" s="45">
        <v>41439.44233226516</v>
      </c>
      <c r="B1850" s="45"/>
      <c r="C1850" s="45"/>
      <c r="D1850" s="46"/>
      <c r="E1850" s="46"/>
      <c r="F1850" s="46">
        <v>0.092</v>
      </c>
      <c r="G1850" s="45"/>
      <c r="H1850" s="45"/>
      <c r="I1850" s="45"/>
      <c r="J1850" s="45">
        <v>0.011288842241600696</v>
      </c>
      <c r="K1850" s="45"/>
      <c r="L1850" s="45"/>
      <c r="M1850" s="45"/>
      <c r="N1850" s="45"/>
      <c r="O1850" s="45"/>
      <c r="P1850" s="45"/>
      <c r="Q1850" s="45"/>
      <c r="R1850" s="45">
        <v>313.97594935295496</v>
      </c>
      <c r="S1850" s="45"/>
      <c r="T1850" s="45"/>
      <c r="U1850" s="45"/>
      <c r="V1850" s="45"/>
      <c r="W1850" s="45"/>
      <c r="X1850" s="45"/>
      <c r="Y1850" s="45"/>
      <c r="Z1850" s="45"/>
      <c r="AA1850" s="45"/>
      <c r="AB1850" s="45"/>
      <c r="AC1850" s="45"/>
    </row>
    <row r="1851" ht="15.75" customHeight="1">
      <c r="A1851" s="45">
        <v>40239.657260043605</v>
      </c>
      <c r="B1851" s="45"/>
      <c r="C1851" s="45"/>
      <c r="D1851" s="46"/>
      <c r="E1851" s="46"/>
      <c r="F1851" s="46">
        <v>0.085</v>
      </c>
      <c r="G1851" s="45"/>
      <c r="H1851" s="45"/>
      <c r="I1851" s="45"/>
      <c r="J1851" s="45">
        <v>0.010032017723029151</v>
      </c>
      <c r="K1851" s="45"/>
      <c r="L1851" s="45"/>
      <c r="M1851" s="45"/>
      <c r="N1851" s="45">
        <v>0.02477983754178744</v>
      </c>
      <c r="O1851" s="45"/>
      <c r="P1851" s="45"/>
      <c r="Q1851" s="45"/>
      <c r="R1851" s="45">
        <v>304.1055549514839</v>
      </c>
      <c r="S1851" s="45"/>
      <c r="T1851" s="45"/>
      <c r="U1851" s="45"/>
      <c r="V1851" s="45"/>
      <c r="W1851" s="45"/>
      <c r="X1851" s="45"/>
      <c r="Y1851" s="45"/>
      <c r="Z1851" s="45"/>
      <c r="AA1851" s="45"/>
      <c r="AB1851" s="45"/>
      <c r="AC1851" s="45"/>
    </row>
    <row r="1852" ht="15.75" customHeight="1">
      <c r="A1852" s="45">
        <v>38996.64431521049</v>
      </c>
      <c r="B1852" s="45"/>
      <c r="C1852" s="45"/>
      <c r="D1852" s="46"/>
      <c r="E1852" s="46"/>
      <c r="F1852" s="46">
        <v>0.082</v>
      </c>
      <c r="G1852" s="45"/>
      <c r="H1852" s="45"/>
      <c r="I1852" s="45"/>
      <c r="J1852" s="45">
        <v>0.007650931032794069</v>
      </c>
      <c r="K1852" s="45"/>
      <c r="L1852" s="45"/>
      <c r="M1852" s="45"/>
      <c r="N1852" s="45">
        <v>0.016853060184059326</v>
      </c>
      <c r="O1852" s="45"/>
      <c r="P1852" s="45"/>
      <c r="Q1852" s="45"/>
      <c r="R1852" s="45">
        <v>336.52544178381925</v>
      </c>
      <c r="S1852" s="45"/>
      <c r="T1852" s="45"/>
      <c r="U1852" s="45"/>
      <c r="V1852" s="45"/>
      <c r="W1852" s="45"/>
      <c r="X1852" s="45"/>
      <c r="Y1852" s="45"/>
      <c r="Z1852" s="45"/>
      <c r="AA1852" s="45"/>
      <c r="AB1852" s="45"/>
      <c r="AC1852" s="45"/>
    </row>
    <row r="1853" ht="15.75" customHeight="1">
      <c r="A1853" s="45">
        <v>38002.953732567476</v>
      </c>
      <c r="B1853" s="45"/>
      <c r="C1853" s="45"/>
      <c r="D1853" s="46"/>
      <c r="E1853" s="46"/>
      <c r="F1853" s="46">
        <v>0.076</v>
      </c>
      <c r="G1853" s="45"/>
      <c r="H1853" s="45"/>
      <c r="I1853" s="45"/>
      <c r="J1853" s="45">
        <v>0.00758075991040588</v>
      </c>
      <c r="K1853" s="45"/>
      <c r="L1853" s="45"/>
      <c r="M1853" s="45"/>
      <c r="N1853" s="45">
        <v>0.016666795183930525</v>
      </c>
      <c r="O1853" s="45"/>
      <c r="P1853" s="45"/>
      <c r="Q1853" s="45"/>
      <c r="R1853" s="45">
        <v>334.0096047038942</v>
      </c>
      <c r="S1853" s="45"/>
      <c r="T1853" s="45"/>
      <c r="U1853" s="45"/>
      <c r="V1853" s="45"/>
      <c r="W1853" s="45"/>
      <c r="X1853" s="45"/>
      <c r="Y1853" s="45"/>
      <c r="Z1853" s="45"/>
      <c r="AA1853" s="45"/>
      <c r="AB1853" s="45"/>
      <c r="AC1853" s="45"/>
    </row>
    <row r="1854" ht="15.75" customHeight="1">
      <c r="A1854" s="45">
        <v>37183.73868712398</v>
      </c>
      <c r="B1854" s="45"/>
      <c r="C1854" s="45"/>
      <c r="D1854" s="46"/>
      <c r="E1854" s="46"/>
      <c r="F1854" s="46">
        <v>0.071</v>
      </c>
      <c r="G1854" s="45"/>
      <c r="H1854" s="45"/>
      <c r="I1854" s="45"/>
      <c r="J1854" s="45"/>
      <c r="K1854" s="45"/>
      <c r="L1854" s="45"/>
      <c r="M1854" s="45"/>
      <c r="N1854" s="45"/>
      <c r="O1854" s="45"/>
      <c r="P1854" s="45"/>
      <c r="Q1854" s="45"/>
      <c r="R1854" s="45">
        <v>342.1446482907635</v>
      </c>
      <c r="S1854" s="45"/>
      <c r="T1854" s="45"/>
      <c r="U1854" s="45"/>
      <c r="V1854" s="45"/>
      <c r="W1854" s="45"/>
      <c r="X1854" s="45"/>
      <c r="Y1854" s="45"/>
      <c r="Z1854" s="45"/>
      <c r="AA1854" s="45"/>
      <c r="AB1854" s="45"/>
      <c r="AC1854" s="45"/>
    </row>
    <row r="1855" ht="15.75" customHeight="1">
      <c r="A1855" s="45">
        <v>37059.923000268114</v>
      </c>
      <c r="B1855" s="45"/>
      <c r="C1855" s="45"/>
      <c r="D1855" s="46"/>
      <c r="E1855" s="46"/>
      <c r="F1855" s="46">
        <v>0.074</v>
      </c>
      <c r="G1855" s="45"/>
      <c r="H1855" s="45"/>
      <c r="I1855" s="45"/>
      <c r="J1855" s="45">
        <v>0.0034514003456097195</v>
      </c>
      <c r="K1855" s="45"/>
      <c r="L1855" s="45"/>
      <c r="M1855" s="45"/>
      <c r="N1855" s="45">
        <v>0.009969450918918708</v>
      </c>
      <c r="O1855" s="45"/>
      <c r="P1855" s="45"/>
      <c r="Q1855" s="45"/>
      <c r="R1855" s="45">
        <v>349.9151631861067</v>
      </c>
      <c r="S1855" s="45"/>
      <c r="T1855" s="45"/>
      <c r="U1855" s="45"/>
      <c r="V1855" s="45"/>
      <c r="W1855" s="45"/>
      <c r="X1855" s="45"/>
      <c r="Y1855" s="45"/>
      <c r="Z1855" s="45"/>
      <c r="AA1855" s="45"/>
      <c r="AB1855" s="45"/>
      <c r="AC1855" s="45"/>
    </row>
    <row r="1856" ht="15.75" customHeight="1">
      <c r="A1856" s="45">
        <v>37082.57171370322</v>
      </c>
      <c r="B1856" s="45"/>
      <c r="C1856" s="45"/>
      <c r="D1856" s="46"/>
      <c r="E1856" s="46"/>
      <c r="F1856" s="46">
        <v>0.073</v>
      </c>
      <c r="G1856" s="45"/>
      <c r="H1856" s="45"/>
      <c r="I1856" s="45"/>
      <c r="J1856" s="45">
        <v>0.0037369553872980874</v>
      </c>
      <c r="K1856" s="45"/>
      <c r="L1856" s="45"/>
      <c r="M1856" s="45"/>
      <c r="N1856" s="45">
        <v>0.010890989318370466</v>
      </c>
      <c r="O1856" s="45"/>
      <c r="P1856" s="45"/>
      <c r="Q1856" s="45"/>
      <c r="R1856" s="45">
        <v>370.4656387282911</v>
      </c>
      <c r="S1856" s="45"/>
      <c r="T1856" s="45"/>
      <c r="U1856" s="45"/>
      <c r="V1856" s="45"/>
      <c r="W1856" s="45"/>
      <c r="X1856" s="45"/>
      <c r="Y1856" s="45"/>
      <c r="Z1856" s="45"/>
      <c r="AA1856" s="45"/>
      <c r="AB1856" s="45"/>
      <c r="AC1856" s="45"/>
    </row>
    <row r="1857" ht="15.75" customHeight="1">
      <c r="A1857" s="45">
        <v>36952.04206363313</v>
      </c>
      <c r="B1857" s="45"/>
      <c r="C1857" s="45"/>
      <c r="D1857" s="46"/>
      <c r="E1857" s="46"/>
      <c r="F1857" s="46">
        <v>0.071</v>
      </c>
      <c r="G1857" s="45"/>
      <c r="H1857" s="45"/>
      <c r="I1857" s="45"/>
      <c r="J1857" s="45">
        <v>0.006779581287692456</v>
      </c>
      <c r="K1857" s="45"/>
      <c r="L1857" s="45"/>
      <c r="M1857" s="45"/>
      <c r="N1857" s="45">
        <v>0.017191673256801654</v>
      </c>
      <c r="O1857" s="45"/>
      <c r="P1857" s="45"/>
      <c r="Q1857" s="45"/>
      <c r="R1857" s="45">
        <v>461.53436850184096</v>
      </c>
      <c r="S1857" s="45"/>
      <c r="T1857" s="45"/>
      <c r="U1857" s="45"/>
      <c r="V1857" s="45"/>
      <c r="W1857" s="45"/>
      <c r="X1857" s="45"/>
      <c r="Y1857" s="45"/>
      <c r="Z1857" s="45"/>
      <c r="AA1857" s="45"/>
      <c r="AB1857" s="45"/>
      <c r="AC1857" s="45"/>
    </row>
    <row r="1858" ht="15.75" customHeight="1">
      <c r="A1858" s="45">
        <v>36000.553027458445</v>
      </c>
      <c r="B1858" s="45"/>
      <c r="C1858" s="45"/>
      <c r="D1858" s="46"/>
      <c r="E1858" s="46"/>
      <c r="F1858" s="46">
        <v>0.074</v>
      </c>
      <c r="G1858" s="45"/>
      <c r="H1858" s="45"/>
      <c r="I1858" s="45"/>
      <c r="J1858" s="45">
        <v>0.004044721735760867</v>
      </c>
      <c r="K1858" s="45"/>
      <c r="L1858" s="45"/>
      <c r="M1858" s="45"/>
      <c r="N1858" s="45">
        <v>0.011224365656061976</v>
      </c>
      <c r="O1858" s="45"/>
      <c r="P1858" s="45"/>
      <c r="Q1858" s="45"/>
      <c r="R1858" s="45">
        <v>486.2527523032235</v>
      </c>
      <c r="S1858" s="45"/>
      <c r="T1858" s="45"/>
      <c r="U1858" s="45"/>
      <c r="V1858" s="45"/>
      <c r="W1858" s="45"/>
      <c r="X1858" s="45"/>
      <c r="Y1858" s="45"/>
      <c r="Z1858" s="45"/>
      <c r="AA1858" s="45"/>
      <c r="AB1858" s="45"/>
      <c r="AC1858" s="45"/>
    </row>
    <row r="1859" ht="15.75" customHeight="1">
      <c r="A1859" s="45">
        <v>34245.279137267156</v>
      </c>
      <c r="B1859" s="45"/>
      <c r="C1859" s="45"/>
      <c r="D1859" s="46"/>
      <c r="E1859" s="46"/>
      <c r="F1859" s="46">
        <v>0.068</v>
      </c>
      <c r="G1859" s="45"/>
      <c r="H1859" s="45"/>
      <c r="I1859" s="45"/>
      <c r="J1859" s="45"/>
      <c r="K1859" s="45"/>
      <c r="L1859" s="45"/>
      <c r="M1859" s="45"/>
      <c r="N1859" s="45"/>
      <c r="O1859" s="45"/>
      <c r="P1859" s="45"/>
      <c r="Q1859" s="45"/>
      <c r="R1859" s="45">
        <v>630.8049756526406</v>
      </c>
      <c r="S1859" s="45"/>
      <c r="T1859" s="45"/>
      <c r="U1859" s="45"/>
      <c r="V1859" s="45"/>
      <c r="W1859" s="45"/>
      <c r="X1859" s="45"/>
      <c r="Y1859" s="45"/>
      <c r="Z1859" s="45"/>
      <c r="AA1859" s="45"/>
      <c r="AB1859" s="45"/>
      <c r="AC1859" s="45"/>
    </row>
    <row r="1860" ht="15.75" customHeight="1">
      <c r="A1860" s="45">
        <v>31865.401514294954</v>
      </c>
      <c r="B1860" s="45"/>
      <c r="C1860" s="45"/>
      <c r="D1860" s="46"/>
      <c r="E1860" s="46"/>
      <c r="F1860" s="46">
        <v>0.062</v>
      </c>
      <c r="G1860" s="45"/>
      <c r="H1860" s="45"/>
      <c r="I1860" s="45"/>
      <c r="J1860" s="45">
        <v>0.0030911400322800975</v>
      </c>
      <c r="K1860" s="45"/>
      <c r="L1860" s="45"/>
      <c r="M1860" s="45"/>
      <c r="N1860" s="45">
        <v>0.01070856864016948</v>
      </c>
      <c r="O1860" s="45"/>
      <c r="P1860" s="45"/>
      <c r="Q1860" s="45"/>
      <c r="R1860" s="45">
        <v>655.2555662009789</v>
      </c>
      <c r="S1860" s="45"/>
      <c r="T1860" s="45"/>
      <c r="U1860" s="45"/>
      <c r="V1860" s="45"/>
      <c r="W1860" s="45"/>
      <c r="X1860" s="45"/>
      <c r="Y1860" s="45"/>
      <c r="Z1860" s="45"/>
      <c r="AA1860" s="45"/>
      <c r="AB1860" s="45"/>
      <c r="AC1860" s="45"/>
    </row>
    <row r="1861" ht="15.75" customHeight="1">
      <c r="A1861" s="45">
        <v>29270.45149835501</v>
      </c>
      <c r="B1861" s="45"/>
      <c r="C1861" s="45"/>
      <c r="D1861" s="46"/>
      <c r="E1861" s="46"/>
      <c r="F1861" s="46">
        <v>0.057</v>
      </c>
      <c r="G1861" s="45"/>
      <c r="H1861" s="45"/>
      <c r="I1861" s="45"/>
      <c r="J1861" s="45">
        <v>0.0045814711582766576</v>
      </c>
      <c r="K1861" s="45"/>
      <c r="L1861" s="45"/>
      <c r="M1861" s="45"/>
      <c r="N1861" s="45">
        <v>0.011950509369188482</v>
      </c>
      <c r="O1861" s="45"/>
      <c r="P1861" s="45"/>
      <c r="Q1861" s="45"/>
      <c r="R1861" s="45">
        <v>659.0221306511374</v>
      </c>
      <c r="S1861" s="45"/>
      <c r="T1861" s="45"/>
      <c r="U1861" s="45"/>
      <c r="V1861" s="45"/>
      <c r="W1861" s="45"/>
      <c r="X1861" s="45"/>
      <c r="Y1861" s="45"/>
      <c r="Z1861" s="45"/>
      <c r="AA1861" s="45"/>
      <c r="AB1861" s="45"/>
      <c r="AC1861" s="45"/>
    </row>
    <row r="1862" ht="15.75" customHeight="1">
      <c r="A1862" s="45">
        <v>245918.34500322558</v>
      </c>
      <c r="B1862" s="45"/>
      <c r="C1862" s="45"/>
      <c r="D1862" s="46"/>
      <c r="E1862" s="46"/>
      <c r="F1862" s="46"/>
      <c r="G1862" s="45"/>
      <c r="H1862" s="45"/>
      <c r="I1862" s="45"/>
      <c r="J1862" s="45"/>
      <c r="K1862" s="45"/>
      <c r="L1862" s="45"/>
      <c r="M1862" s="45"/>
      <c r="N1862" s="45"/>
      <c r="O1862" s="45"/>
      <c r="P1862" s="45"/>
      <c r="Q1862" s="45"/>
      <c r="R1862" s="45">
        <v>517.1022733971935</v>
      </c>
      <c r="S1862" s="45"/>
      <c r="T1862" s="45"/>
      <c r="U1862" s="45"/>
      <c r="V1862" s="45"/>
      <c r="W1862" s="45"/>
      <c r="X1862" s="45"/>
      <c r="Y1862" s="45"/>
      <c r="Z1862" s="45"/>
      <c r="AA1862" s="45"/>
      <c r="AB1862" s="45"/>
      <c r="AC1862" s="45"/>
    </row>
    <row r="1863" ht="15.75" customHeight="1">
      <c r="A1863" s="45">
        <v>240271.45771222343</v>
      </c>
      <c r="B1863" s="45"/>
      <c r="C1863" s="45"/>
      <c r="D1863" s="46"/>
      <c r="E1863" s="46"/>
      <c r="F1863" s="46"/>
      <c r="G1863" s="45"/>
      <c r="H1863" s="45"/>
      <c r="I1863" s="45"/>
      <c r="J1863" s="45">
        <v>0.05440432292483917</v>
      </c>
      <c r="K1863" s="45"/>
      <c r="L1863" s="45"/>
      <c r="M1863" s="45"/>
      <c r="N1863" s="45"/>
      <c r="O1863" s="45"/>
      <c r="P1863" s="45"/>
      <c r="Q1863" s="45"/>
      <c r="R1863" s="45">
        <v>598.2268947120665</v>
      </c>
      <c r="S1863" s="45"/>
      <c r="T1863" s="45"/>
      <c r="U1863" s="45"/>
      <c r="V1863" s="45"/>
      <c r="W1863" s="45"/>
      <c r="X1863" s="45"/>
      <c r="Y1863" s="45"/>
      <c r="Z1863" s="45"/>
      <c r="AA1863" s="45"/>
      <c r="AB1863" s="45"/>
      <c r="AC1863" s="45"/>
    </row>
    <row r="1864" ht="15.75" customHeight="1">
      <c r="A1864" s="45">
        <v>233427.81602077032</v>
      </c>
      <c r="B1864" s="45"/>
      <c r="C1864" s="45"/>
      <c r="D1864" s="46"/>
      <c r="E1864" s="46"/>
      <c r="F1864" s="46"/>
      <c r="G1864" s="45"/>
      <c r="H1864" s="45"/>
      <c r="I1864" s="45"/>
      <c r="J1864" s="45">
        <v>0.04600751097666516</v>
      </c>
      <c r="K1864" s="45"/>
      <c r="L1864" s="45"/>
      <c r="M1864" s="45"/>
      <c r="N1864" s="45">
        <v>0.11199930130449627</v>
      </c>
      <c r="O1864" s="45"/>
      <c r="P1864" s="45"/>
      <c r="Q1864" s="45"/>
      <c r="R1864" s="45">
        <v>671.7004501822166</v>
      </c>
      <c r="S1864" s="45"/>
      <c r="T1864" s="45"/>
      <c r="U1864" s="45"/>
      <c r="V1864" s="45"/>
      <c r="W1864" s="45"/>
      <c r="X1864" s="45"/>
      <c r="Y1864" s="45"/>
      <c r="Z1864" s="45"/>
      <c r="AA1864" s="45"/>
      <c r="AB1864" s="45"/>
      <c r="AC1864" s="45"/>
    </row>
    <row r="1865" ht="15.75" customHeight="1">
      <c r="A1865" s="45">
        <v>224161.59021443783</v>
      </c>
      <c r="B1865" s="45"/>
      <c r="C1865" s="45"/>
      <c r="D1865" s="46"/>
      <c r="E1865" s="46"/>
      <c r="F1865" s="46"/>
      <c r="G1865" s="45"/>
      <c r="H1865" s="45"/>
      <c r="I1865" s="45"/>
      <c r="J1865" s="45">
        <v>0.03777728637248992</v>
      </c>
      <c r="K1865" s="45"/>
      <c r="L1865" s="45"/>
      <c r="M1865" s="45"/>
      <c r="N1865" s="45">
        <v>0.10014570503363938</v>
      </c>
      <c r="O1865" s="45"/>
      <c r="P1865" s="45"/>
      <c r="Q1865" s="45"/>
      <c r="R1865" s="45">
        <v>713.3791148040555</v>
      </c>
      <c r="S1865" s="45"/>
      <c r="T1865" s="45"/>
      <c r="U1865" s="45"/>
      <c r="V1865" s="45"/>
      <c r="W1865" s="45"/>
      <c r="X1865" s="45"/>
      <c r="Y1865" s="45"/>
      <c r="Z1865" s="45"/>
      <c r="AA1865" s="45"/>
      <c r="AB1865" s="45"/>
      <c r="AC1865" s="45"/>
    </row>
    <row r="1866" ht="15.75" customHeight="1">
      <c r="A1866" s="45">
        <v>205446.26955383454</v>
      </c>
      <c r="B1866" s="45"/>
      <c r="C1866" s="45"/>
      <c r="D1866" s="46"/>
      <c r="E1866" s="46"/>
      <c r="F1866" s="46">
        <v>0.07</v>
      </c>
      <c r="G1866" s="45"/>
      <c r="H1866" s="45"/>
      <c r="I1866" s="45"/>
      <c r="J1866" s="45">
        <v>0.032818653410755114</v>
      </c>
      <c r="K1866" s="45"/>
      <c r="L1866" s="45"/>
      <c r="M1866" s="45"/>
      <c r="N1866" s="45">
        <v>0.09439006750575736</v>
      </c>
      <c r="O1866" s="45"/>
      <c r="P1866" s="45"/>
      <c r="Q1866" s="45"/>
      <c r="R1866" s="45">
        <v>959.211974741214</v>
      </c>
      <c r="S1866" s="45"/>
      <c r="T1866" s="45"/>
      <c r="U1866" s="45"/>
      <c r="V1866" s="45"/>
      <c r="W1866" s="45"/>
      <c r="X1866" s="45"/>
      <c r="Y1866" s="45"/>
      <c r="Z1866" s="45"/>
      <c r="AA1866" s="45"/>
      <c r="AB1866" s="45"/>
      <c r="AC1866" s="45"/>
    </row>
    <row r="1867" ht="15.75" customHeight="1">
      <c r="A1867" s="45">
        <v>180233.0608323114</v>
      </c>
      <c r="B1867" s="45"/>
      <c r="C1867" s="45"/>
      <c r="D1867" s="46"/>
      <c r="E1867" s="46"/>
      <c r="F1867" s="46">
        <v>0.067</v>
      </c>
      <c r="G1867" s="45"/>
      <c r="H1867" s="45"/>
      <c r="I1867" s="45"/>
      <c r="J1867" s="45"/>
      <c r="K1867" s="45"/>
      <c r="L1867" s="45"/>
      <c r="M1867" s="45"/>
      <c r="N1867" s="45"/>
      <c r="O1867" s="45"/>
      <c r="P1867" s="45"/>
      <c r="Q1867" s="45"/>
      <c r="R1867" s="45">
        <v>2142.0942838110523</v>
      </c>
      <c r="S1867" s="45"/>
      <c r="T1867" s="45"/>
      <c r="U1867" s="45"/>
      <c r="V1867" s="45"/>
      <c r="W1867" s="45"/>
      <c r="X1867" s="45"/>
      <c r="Y1867" s="45"/>
      <c r="Z1867" s="45"/>
      <c r="AA1867" s="45"/>
      <c r="AB1867" s="45"/>
      <c r="AC1867" s="45"/>
    </row>
    <row r="1868" ht="15.75" customHeight="1">
      <c r="A1868" s="45">
        <v>152955.45069150333</v>
      </c>
      <c r="B1868" s="45"/>
      <c r="C1868" s="45"/>
      <c r="D1868" s="46"/>
      <c r="E1868" s="46"/>
      <c r="F1868" s="46">
        <v>0.072</v>
      </c>
      <c r="G1868" s="45"/>
      <c r="H1868" s="45"/>
      <c r="I1868" s="45"/>
      <c r="J1868" s="45"/>
      <c r="K1868" s="45"/>
      <c r="L1868" s="45"/>
      <c r="M1868" s="45"/>
      <c r="N1868" s="45"/>
      <c r="O1868" s="45"/>
      <c r="P1868" s="45"/>
      <c r="Q1868" s="45"/>
      <c r="R1868" s="45">
        <v>3876.5938888096553</v>
      </c>
      <c r="S1868" s="45"/>
      <c r="T1868" s="45"/>
      <c r="U1868" s="45"/>
      <c r="V1868" s="45"/>
      <c r="W1868" s="45"/>
      <c r="X1868" s="45"/>
      <c r="Y1868" s="45"/>
      <c r="Z1868" s="45"/>
      <c r="AA1868" s="45"/>
      <c r="AB1868" s="45"/>
      <c r="AC1868" s="45"/>
    </row>
    <row r="1869" ht="15.75" customHeight="1">
      <c r="A1869" s="45">
        <v>129288.76428575767</v>
      </c>
      <c r="B1869" s="45"/>
      <c r="C1869" s="45"/>
      <c r="D1869" s="46"/>
      <c r="E1869" s="46"/>
      <c r="F1869" s="46">
        <v>0.074</v>
      </c>
      <c r="G1869" s="45"/>
      <c r="H1869" s="45"/>
      <c r="I1869" s="45"/>
      <c r="J1869" s="45">
        <v>0.014445633206908011</v>
      </c>
      <c r="K1869" s="45"/>
      <c r="L1869" s="45"/>
      <c r="M1869" s="45"/>
      <c r="N1869" s="45">
        <v>0.038520242368709</v>
      </c>
      <c r="O1869" s="45"/>
      <c r="P1869" s="45"/>
      <c r="Q1869" s="45"/>
      <c r="R1869" s="45"/>
      <c r="S1869" s="45"/>
      <c r="T1869" s="45"/>
      <c r="U1869" s="45"/>
      <c r="V1869" s="45"/>
      <c r="W1869" s="45"/>
      <c r="X1869" s="45"/>
      <c r="Y1869" s="45"/>
      <c r="Z1869" s="45"/>
      <c r="AA1869" s="45"/>
      <c r="AB1869" s="45"/>
      <c r="AC1869" s="45"/>
    </row>
    <row r="1870" ht="15.75" customHeight="1">
      <c r="A1870" s="45">
        <v>109630.24440922542</v>
      </c>
      <c r="B1870" s="45"/>
      <c r="C1870" s="45"/>
      <c r="D1870" s="46"/>
      <c r="E1870" s="46"/>
      <c r="F1870" s="46">
        <v>0.068</v>
      </c>
      <c r="G1870" s="45"/>
      <c r="H1870" s="45"/>
      <c r="I1870" s="45"/>
      <c r="J1870" s="45">
        <v>0.016768276980444613</v>
      </c>
      <c r="K1870" s="45"/>
      <c r="L1870" s="45"/>
      <c r="M1870" s="45"/>
      <c r="N1870" s="45">
        <v>0.04947487848701433</v>
      </c>
      <c r="O1870" s="45"/>
      <c r="P1870" s="45"/>
      <c r="Q1870" s="45"/>
      <c r="R1870" s="45"/>
      <c r="S1870" s="45"/>
      <c r="T1870" s="45"/>
      <c r="U1870" s="45"/>
      <c r="V1870" s="45"/>
      <c r="W1870" s="45"/>
      <c r="X1870" s="45"/>
      <c r="Y1870" s="45"/>
      <c r="Z1870" s="45"/>
      <c r="AA1870" s="45"/>
      <c r="AB1870" s="45"/>
      <c r="AC1870" s="45"/>
    </row>
    <row r="1871" ht="15.75" customHeight="1">
      <c r="A1871" s="45">
        <v>96542.25289978403</v>
      </c>
      <c r="B1871" s="45"/>
      <c r="C1871" s="45"/>
      <c r="D1871" s="46"/>
      <c r="E1871" s="46"/>
      <c r="F1871" s="46">
        <v>0.07</v>
      </c>
      <c r="G1871" s="45"/>
      <c r="H1871" s="45"/>
      <c r="I1871" s="45"/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45"/>
      <c r="Y1871" s="45"/>
      <c r="Z1871" s="45"/>
      <c r="AA1871" s="45"/>
      <c r="AB1871" s="45"/>
      <c r="AC1871" s="45"/>
    </row>
    <row r="1872" ht="15.75" customHeight="1">
      <c r="A1872" s="45">
        <v>86871.38976506433</v>
      </c>
      <c r="B1872" s="45"/>
      <c r="C1872" s="45"/>
      <c r="D1872" s="46"/>
      <c r="E1872" s="46"/>
      <c r="F1872" s="46">
        <v>0.073</v>
      </c>
      <c r="G1872" s="45"/>
      <c r="H1872" s="45"/>
      <c r="I1872" s="45"/>
      <c r="J1872" s="45">
        <v>0.009508988045468028</v>
      </c>
      <c r="K1872" s="45"/>
      <c r="L1872" s="45"/>
      <c r="M1872" s="45"/>
      <c r="N1872" s="45">
        <v>0.029651148502640147</v>
      </c>
      <c r="O1872" s="45"/>
      <c r="P1872" s="45"/>
      <c r="Q1872" s="45"/>
      <c r="R1872" s="45"/>
      <c r="S1872" s="45"/>
      <c r="T1872" s="45"/>
      <c r="U1872" s="45"/>
      <c r="V1872" s="45"/>
      <c r="W1872" s="45"/>
      <c r="X1872" s="45"/>
      <c r="Y1872" s="45"/>
      <c r="Z1872" s="45"/>
      <c r="AA1872" s="45"/>
      <c r="AB1872" s="45"/>
      <c r="AC1872" s="45"/>
    </row>
    <row r="1873" ht="15.75" customHeight="1">
      <c r="A1873" s="45">
        <v>80590.21341753789</v>
      </c>
      <c r="B1873" s="45"/>
      <c r="C1873" s="45"/>
      <c r="D1873" s="46"/>
      <c r="E1873" s="46"/>
      <c r="F1873" s="46">
        <v>0.055</v>
      </c>
      <c r="G1873" s="45"/>
      <c r="H1873" s="45"/>
      <c r="I1873" s="45"/>
      <c r="J1873" s="45">
        <v>0.007423195956673864</v>
      </c>
      <c r="K1873" s="45"/>
      <c r="L1873" s="45"/>
      <c r="M1873" s="45"/>
      <c r="N1873" s="45">
        <v>0.01892143082167479</v>
      </c>
      <c r="O1873" s="45"/>
      <c r="P1873" s="45"/>
      <c r="Q1873" s="45"/>
      <c r="R1873" s="45">
        <v>4088.6450482546984</v>
      </c>
      <c r="S1873" s="45"/>
      <c r="T1873" s="45"/>
      <c r="U1873" s="45"/>
      <c r="V1873" s="45"/>
      <c r="W1873" s="45"/>
      <c r="X1873" s="45"/>
      <c r="Y1873" s="45"/>
      <c r="Z1873" s="45"/>
      <c r="AA1873" s="45"/>
      <c r="AB1873" s="45"/>
      <c r="AC1873" s="45"/>
    </row>
    <row r="1874" ht="15.75" customHeight="1">
      <c r="A1874" s="45">
        <v>75590.80308644564</v>
      </c>
      <c r="B1874" s="45"/>
      <c r="C1874" s="45"/>
      <c r="D1874" s="46"/>
      <c r="E1874" s="46"/>
      <c r="F1874" s="46">
        <v>0.054</v>
      </c>
      <c r="G1874" s="45"/>
      <c r="H1874" s="45"/>
      <c r="I1874" s="45"/>
      <c r="J1874" s="45">
        <v>0.009561505066534538</v>
      </c>
      <c r="K1874" s="45"/>
      <c r="L1874" s="45"/>
      <c r="M1874" s="45"/>
      <c r="N1874" s="45">
        <v>0.027669160025242452</v>
      </c>
      <c r="O1874" s="45"/>
      <c r="P1874" s="45"/>
      <c r="Q1874" s="45"/>
      <c r="R1874" s="45">
        <v>5219.179191168653</v>
      </c>
      <c r="S1874" s="45"/>
      <c r="T1874" s="45"/>
      <c r="U1874" s="45"/>
      <c r="V1874" s="45"/>
      <c r="W1874" s="45"/>
      <c r="X1874" s="45"/>
      <c r="Y1874" s="45"/>
      <c r="Z1874" s="45"/>
      <c r="AA1874" s="45"/>
      <c r="AB1874" s="45"/>
      <c r="AC1874" s="45"/>
    </row>
    <row r="1875" ht="15.75" customHeight="1">
      <c r="A1875" s="45">
        <v>9630.380056495582</v>
      </c>
      <c r="B1875" s="45"/>
      <c r="C1875" s="45"/>
      <c r="D1875" s="46"/>
      <c r="E1875" s="46"/>
      <c r="F1875" s="46"/>
      <c r="G1875" s="45"/>
      <c r="H1875" s="45"/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45"/>
      <c r="Y1875" s="45"/>
      <c r="Z1875" s="45"/>
      <c r="AA1875" s="45"/>
      <c r="AB1875" s="45"/>
      <c r="AC1875" s="45"/>
    </row>
    <row r="1876" ht="15.75" customHeight="1">
      <c r="A1876" s="45">
        <v>9286.03150147375</v>
      </c>
      <c r="B1876" s="45"/>
      <c r="C1876" s="45"/>
      <c r="D1876" s="46"/>
      <c r="E1876" s="46"/>
      <c r="F1876" s="46"/>
      <c r="G1876" s="45"/>
      <c r="H1876" s="45"/>
      <c r="I1876" s="45"/>
      <c r="J1876" s="45">
        <v>0.008954319139075744</v>
      </c>
      <c r="K1876" s="45"/>
      <c r="L1876" s="45"/>
      <c r="M1876" s="45"/>
      <c r="N1876" s="45"/>
      <c r="O1876" s="45"/>
      <c r="P1876" s="45"/>
      <c r="Q1876" s="45"/>
      <c r="R1876" s="45"/>
      <c r="S1876" s="45"/>
      <c r="T1876" s="45"/>
      <c r="U1876" s="45"/>
      <c r="V1876" s="45"/>
      <c r="W1876" s="45"/>
      <c r="X1876" s="45"/>
      <c r="Y1876" s="45"/>
      <c r="Z1876" s="45"/>
      <c r="AA1876" s="45"/>
      <c r="AB1876" s="45"/>
      <c r="AC1876" s="45"/>
    </row>
    <row r="1877" ht="15.75" customHeight="1">
      <c r="A1877" s="45">
        <v>8980.437628638469</v>
      </c>
      <c r="B1877" s="45"/>
      <c r="C1877" s="45"/>
      <c r="D1877" s="46"/>
      <c r="E1877" s="46"/>
      <c r="F1877" s="46"/>
      <c r="G1877" s="45"/>
      <c r="H1877" s="45"/>
      <c r="I1877" s="45"/>
      <c r="J1877" s="45">
        <v>0.008797346665556635</v>
      </c>
      <c r="K1877" s="45"/>
      <c r="L1877" s="45"/>
      <c r="M1877" s="45"/>
      <c r="N1877" s="45">
        <v>0.02128185025605931</v>
      </c>
      <c r="O1877" s="45"/>
      <c r="P1877" s="45"/>
      <c r="Q1877" s="45"/>
      <c r="R1877" s="45">
        <v>337.6827822605384</v>
      </c>
      <c r="S1877" s="45"/>
      <c r="T1877" s="45"/>
      <c r="U1877" s="45"/>
      <c r="V1877" s="45"/>
      <c r="W1877" s="45"/>
      <c r="X1877" s="45"/>
      <c r="Y1877" s="45"/>
      <c r="Z1877" s="45"/>
      <c r="AA1877" s="45"/>
      <c r="AB1877" s="45"/>
      <c r="AC1877" s="45"/>
    </row>
    <row r="1878" ht="15.75" customHeight="1">
      <c r="A1878" s="45">
        <v>8576.804827760912</v>
      </c>
      <c r="B1878" s="45"/>
      <c r="C1878" s="45"/>
      <c r="D1878" s="46"/>
      <c r="E1878" s="46"/>
      <c r="F1878" s="46"/>
      <c r="G1878" s="45"/>
      <c r="H1878" s="45"/>
      <c r="I1878" s="45"/>
      <c r="J1878" s="45">
        <v>0.007687398918963766</v>
      </c>
      <c r="K1878" s="45"/>
      <c r="L1878" s="45"/>
      <c r="M1878" s="45"/>
      <c r="N1878" s="45">
        <v>0.018861400278037257</v>
      </c>
      <c r="O1878" s="45"/>
      <c r="P1878" s="45"/>
      <c r="Q1878" s="45"/>
      <c r="R1878" s="45">
        <v>182.25710258991938</v>
      </c>
      <c r="S1878" s="45"/>
      <c r="T1878" s="45"/>
      <c r="U1878" s="45"/>
      <c r="V1878" s="45"/>
      <c r="W1878" s="45"/>
      <c r="X1878" s="45"/>
      <c r="Y1878" s="45"/>
      <c r="Z1878" s="45"/>
      <c r="AA1878" s="45"/>
      <c r="AB1878" s="45"/>
      <c r="AC1878" s="45"/>
    </row>
    <row r="1879" ht="15.75" customHeight="1">
      <c r="A1879" s="45">
        <v>8221.741716416944</v>
      </c>
      <c r="B1879" s="45"/>
      <c r="C1879" s="45"/>
      <c r="D1879" s="46"/>
      <c r="E1879" s="46"/>
      <c r="F1879" s="46"/>
      <c r="G1879" s="45"/>
      <c r="H1879" s="45"/>
      <c r="I1879" s="45"/>
      <c r="J1879" s="45">
        <v>0.006463127942340086</v>
      </c>
      <c r="K1879" s="45"/>
      <c r="L1879" s="45"/>
      <c r="M1879" s="45"/>
      <c r="N1879" s="45">
        <v>0.017544190078950115</v>
      </c>
      <c r="O1879" s="45"/>
      <c r="P1879" s="45"/>
      <c r="Q1879" s="45"/>
      <c r="R1879" s="45">
        <v>185.74424653211338</v>
      </c>
      <c r="S1879" s="45"/>
      <c r="T1879" s="45"/>
      <c r="U1879" s="45"/>
      <c r="V1879" s="45"/>
      <c r="W1879" s="45"/>
      <c r="X1879" s="45"/>
      <c r="Y1879" s="45"/>
      <c r="Z1879" s="45"/>
      <c r="AA1879" s="45"/>
      <c r="AB1879" s="45"/>
      <c r="AC1879" s="45"/>
    </row>
    <row r="1880" ht="15.75" customHeight="1">
      <c r="A1880" s="45">
        <v>7938.415071939659</v>
      </c>
      <c r="B1880" s="45"/>
      <c r="C1880" s="45"/>
      <c r="D1880" s="46"/>
      <c r="E1880" s="46"/>
      <c r="F1880" s="46"/>
      <c r="G1880" s="45"/>
      <c r="H1880" s="45"/>
      <c r="I1880" s="45"/>
      <c r="J1880" s="45"/>
      <c r="K1880" s="45"/>
      <c r="L1880" s="45"/>
      <c r="M1880" s="45"/>
      <c r="N1880" s="45"/>
      <c r="O1880" s="45"/>
      <c r="P1880" s="45"/>
      <c r="Q1880" s="45"/>
      <c r="R1880" s="45">
        <v>368.04274366691675</v>
      </c>
      <c r="S1880" s="45"/>
      <c r="T1880" s="45"/>
      <c r="U1880" s="45"/>
      <c r="V1880" s="45"/>
      <c r="W1880" s="45"/>
      <c r="X1880" s="45"/>
      <c r="Y1880" s="45"/>
      <c r="Z1880" s="45"/>
      <c r="AA1880" s="45"/>
      <c r="AB1880" s="45"/>
      <c r="AC1880" s="45"/>
    </row>
    <row r="1881" ht="15.75" customHeight="1">
      <c r="A1881" s="45">
        <v>7764.4843499526405</v>
      </c>
      <c r="B1881" s="45"/>
      <c r="C1881" s="45"/>
      <c r="D1881" s="46"/>
      <c r="E1881" s="46"/>
      <c r="F1881" s="46"/>
      <c r="G1881" s="45"/>
      <c r="H1881" s="45"/>
      <c r="I1881" s="45"/>
      <c r="J1881" s="45"/>
      <c r="K1881" s="45"/>
      <c r="L1881" s="45"/>
      <c r="M1881" s="45"/>
      <c r="N1881" s="45"/>
      <c r="O1881" s="45"/>
      <c r="P1881" s="45"/>
      <c r="Q1881" s="45"/>
      <c r="R1881" s="45">
        <v>511.5494536956108</v>
      </c>
      <c r="S1881" s="45"/>
      <c r="T1881" s="45"/>
      <c r="U1881" s="45"/>
      <c r="V1881" s="45"/>
      <c r="W1881" s="45"/>
      <c r="X1881" s="45"/>
      <c r="Y1881" s="45"/>
      <c r="Z1881" s="45"/>
      <c r="AA1881" s="45"/>
      <c r="AB1881" s="45"/>
      <c r="AC1881" s="45"/>
    </row>
    <row r="1882" ht="15.75" customHeight="1">
      <c r="A1882" s="45">
        <v>7640.178758574364</v>
      </c>
      <c r="B1882" s="45"/>
      <c r="C1882" s="45"/>
      <c r="D1882" s="46"/>
      <c r="E1882" s="46"/>
      <c r="F1882" s="46"/>
      <c r="G1882" s="45"/>
      <c r="H1882" s="45"/>
      <c r="I1882" s="45"/>
      <c r="J1882" s="45">
        <v>0.005545149134745897</v>
      </c>
      <c r="K1882" s="45"/>
      <c r="L1882" s="45"/>
      <c r="M1882" s="45"/>
      <c r="N1882" s="45">
        <v>0.015273952114755176</v>
      </c>
      <c r="O1882" s="45"/>
      <c r="P1882" s="45"/>
      <c r="Q1882" s="45"/>
      <c r="R1882" s="45">
        <v>811.5181791493811</v>
      </c>
      <c r="S1882" s="45"/>
      <c r="T1882" s="45"/>
      <c r="U1882" s="45"/>
      <c r="V1882" s="45"/>
      <c r="W1882" s="45"/>
      <c r="X1882" s="45"/>
      <c r="Y1882" s="45"/>
      <c r="Z1882" s="45"/>
      <c r="AA1882" s="45"/>
      <c r="AB1882" s="45"/>
      <c r="AC1882" s="45"/>
    </row>
    <row r="1883" ht="15.75" customHeight="1">
      <c r="A1883" s="45">
        <v>7509.569581054767</v>
      </c>
      <c r="B1883" s="45"/>
      <c r="C1883" s="45"/>
      <c r="D1883" s="46"/>
      <c r="E1883" s="46"/>
      <c r="F1883" s="46"/>
      <c r="G1883" s="45"/>
      <c r="H1883" s="45"/>
      <c r="I1883" s="45"/>
      <c r="J1883" s="45">
        <v>0.005465639205839502</v>
      </c>
      <c r="K1883" s="45"/>
      <c r="L1883" s="45"/>
      <c r="M1883" s="45"/>
      <c r="N1883" s="45">
        <v>0.014925648813537312</v>
      </c>
      <c r="O1883" s="45"/>
      <c r="P1883" s="45"/>
      <c r="Q1883" s="45"/>
      <c r="R1883" s="45">
        <v>607.0235411352603</v>
      </c>
      <c r="S1883" s="45"/>
      <c r="T1883" s="45"/>
      <c r="U1883" s="45"/>
      <c r="V1883" s="45"/>
      <c r="W1883" s="45"/>
      <c r="X1883" s="45"/>
      <c r="Y1883" s="45"/>
      <c r="Z1883" s="45"/>
      <c r="AA1883" s="45"/>
      <c r="AB1883" s="45"/>
      <c r="AC1883" s="45"/>
    </row>
    <row r="1884" ht="15.75" customHeight="1">
      <c r="A1884" s="45">
        <v>7426.37763503459</v>
      </c>
      <c r="B1884" s="45"/>
      <c r="C1884" s="45"/>
      <c r="D1884" s="46"/>
      <c r="E1884" s="46"/>
      <c r="F1884" s="46"/>
      <c r="G1884" s="45"/>
      <c r="H1884" s="45"/>
      <c r="I1884" s="45"/>
      <c r="J1884" s="45"/>
      <c r="K1884" s="45"/>
      <c r="L1884" s="45"/>
      <c r="M1884" s="45"/>
      <c r="N1884" s="45"/>
      <c r="O1884" s="45"/>
      <c r="P1884" s="45"/>
      <c r="Q1884" s="45"/>
      <c r="R1884" s="45">
        <v>795.3314580796842</v>
      </c>
      <c r="S1884" s="45"/>
      <c r="T1884" s="45"/>
      <c r="U1884" s="45"/>
      <c r="V1884" s="45"/>
      <c r="W1884" s="45"/>
      <c r="X1884" s="45"/>
      <c r="Y1884" s="45"/>
      <c r="Z1884" s="45"/>
      <c r="AA1884" s="45"/>
      <c r="AB1884" s="45"/>
      <c r="AC1884" s="45"/>
    </row>
    <row r="1885" ht="15.75" customHeight="1">
      <c r="A1885" s="45">
        <v>7337.191301891781</v>
      </c>
      <c r="B1885" s="45"/>
      <c r="C1885" s="45"/>
      <c r="D1885" s="46"/>
      <c r="E1885" s="46"/>
      <c r="F1885" s="46"/>
      <c r="G1885" s="45"/>
      <c r="H1885" s="45"/>
      <c r="I1885" s="45"/>
      <c r="J1885" s="45">
        <v>0.005339274110386649</v>
      </c>
      <c r="K1885" s="45"/>
      <c r="L1885" s="45"/>
      <c r="M1885" s="45"/>
      <c r="N1885" s="45">
        <v>0.014587877118334258</v>
      </c>
      <c r="O1885" s="45"/>
      <c r="P1885" s="45"/>
      <c r="Q1885" s="45"/>
      <c r="R1885" s="45">
        <v>809.8791759028148</v>
      </c>
      <c r="S1885" s="45"/>
      <c r="T1885" s="45"/>
      <c r="U1885" s="45"/>
      <c r="V1885" s="45"/>
      <c r="W1885" s="45"/>
      <c r="X1885" s="45"/>
      <c r="Y1885" s="45"/>
      <c r="Z1885" s="45"/>
      <c r="AA1885" s="45"/>
      <c r="AB1885" s="45"/>
      <c r="AC1885" s="45"/>
    </row>
    <row r="1886" ht="15.75" customHeight="1">
      <c r="A1886" s="45">
        <v>7276.204132538148</v>
      </c>
      <c r="B1886" s="45"/>
      <c r="C1886" s="45"/>
      <c r="D1886" s="46"/>
      <c r="E1886" s="46"/>
      <c r="F1886" s="46"/>
      <c r="G1886" s="45"/>
      <c r="H1886" s="45"/>
      <c r="I1886" s="45"/>
      <c r="J1886" s="45">
        <v>0.00437227826740468</v>
      </c>
      <c r="K1886" s="45"/>
      <c r="L1886" s="45"/>
      <c r="M1886" s="45"/>
      <c r="N1886" s="45">
        <v>0.011788603360712992</v>
      </c>
      <c r="O1886" s="45"/>
      <c r="P1886" s="45"/>
      <c r="Q1886" s="45"/>
      <c r="R1886" s="45">
        <v>655.6508298042543</v>
      </c>
      <c r="S1886" s="45"/>
      <c r="T1886" s="45"/>
      <c r="U1886" s="45"/>
      <c r="V1886" s="45"/>
      <c r="W1886" s="45"/>
      <c r="X1886" s="45"/>
      <c r="Y1886" s="45"/>
      <c r="Z1886" s="45"/>
      <c r="AA1886" s="45"/>
      <c r="AB1886" s="45"/>
      <c r="AC1886" s="45"/>
    </row>
    <row r="1887" ht="15.75" customHeight="1">
      <c r="A1887" s="45">
        <v>7140.873707108581</v>
      </c>
      <c r="B1887" s="45"/>
      <c r="C1887" s="45"/>
      <c r="D1887" s="46"/>
      <c r="E1887" s="46"/>
      <c r="F1887" s="46"/>
      <c r="G1887" s="45"/>
      <c r="H1887" s="45"/>
      <c r="I1887" s="45"/>
      <c r="J1887" s="45">
        <v>0.005593000953942956</v>
      </c>
      <c r="K1887" s="45"/>
      <c r="L1887" s="45"/>
      <c r="M1887" s="45"/>
      <c r="N1887" s="45">
        <v>0.01529769577792307</v>
      </c>
      <c r="O1887" s="45"/>
      <c r="P1887" s="45"/>
      <c r="Q1887" s="45"/>
      <c r="R1887" s="45">
        <v>635.8205668121532</v>
      </c>
      <c r="S1887" s="45"/>
      <c r="T1887" s="45"/>
      <c r="U1887" s="45"/>
      <c r="V1887" s="45"/>
      <c r="W1887" s="45"/>
      <c r="X1887" s="45"/>
      <c r="Y1887" s="45"/>
      <c r="Z1887" s="45"/>
      <c r="AA1887" s="45"/>
      <c r="AB1887" s="45"/>
      <c r="AC1887" s="45"/>
    </row>
    <row r="1888" ht="15.75" customHeight="1">
      <c r="A1888" s="45">
        <v>70856.10298274874</v>
      </c>
      <c r="B1888" s="45"/>
      <c r="C1888" s="45"/>
      <c r="D1888" s="46"/>
      <c r="E1888" s="46"/>
      <c r="F1888" s="46">
        <v>0.09</v>
      </c>
      <c r="G1888" s="45"/>
      <c r="H1888" s="45"/>
      <c r="I1888" s="45"/>
      <c r="J1888" s="45"/>
      <c r="K1888" s="45"/>
      <c r="L1888" s="45"/>
      <c r="M1888" s="45"/>
      <c r="N1888" s="45"/>
      <c r="O1888" s="45"/>
      <c r="P1888" s="45"/>
      <c r="Q1888" s="45"/>
      <c r="R1888" s="45">
        <v>40.864424909878366</v>
      </c>
      <c r="S1888" s="45"/>
      <c r="T1888" s="45"/>
      <c r="U1888" s="45"/>
      <c r="V1888" s="45"/>
      <c r="W1888" s="45"/>
      <c r="X1888" s="45"/>
      <c r="Y1888" s="45"/>
      <c r="Z1888" s="45"/>
      <c r="AA1888" s="45"/>
      <c r="AB1888" s="45"/>
      <c r="AC1888" s="45"/>
    </row>
    <row r="1889" ht="15.75" customHeight="1">
      <c r="A1889" s="45">
        <v>70055.75240357095</v>
      </c>
      <c r="B1889" s="45"/>
      <c r="C1889" s="45"/>
      <c r="D1889" s="46"/>
      <c r="E1889" s="46"/>
      <c r="F1889" s="46">
        <v>0.09</v>
      </c>
      <c r="G1889" s="45"/>
      <c r="H1889" s="45"/>
      <c r="I1889" s="45"/>
      <c r="J1889" s="45">
        <v>0.0011966959551604863</v>
      </c>
      <c r="K1889" s="45"/>
      <c r="L1889" s="45"/>
      <c r="M1889" s="45"/>
      <c r="N1889" s="45"/>
      <c r="O1889" s="45"/>
      <c r="P1889" s="45"/>
      <c r="Q1889" s="45"/>
      <c r="R1889" s="45">
        <v>40.11739667554918</v>
      </c>
      <c r="S1889" s="45"/>
      <c r="T1889" s="45"/>
      <c r="U1889" s="45"/>
      <c r="V1889" s="45"/>
      <c r="W1889" s="45"/>
      <c r="X1889" s="45"/>
      <c r="Y1889" s="45"/>
      <c r="Z1889" s="45"/>
      <c r="AA1889" s="45"/>
      <c r="AB1889" s="45"/>
      <c r="AC1889" s="45"/>
    </row>
    <row r="1890" ht="15.75" customHeight="1">
      <c r="A1890" s="45">
        <v>70021.92922065711</v>
      </c>
      <c r="B1890" s="45"/>
      <c r="C1890" s="45"/>
      <c r="D1890" s="46"/>
      <c r="E1890" s="46"/>
      <c r="F1890" s="46">
        <v>0.09</v>
      </c>
      <c r="G1890" s="45"/>
      <c r="H1890" s="45"/>
      <c r="I1890" s="45"/>
      <c r="J1890" s="45">
        <v>0.0012738695342000047</v>
      </c>
      <c r="K1890" s="45"/>
      <c r="L1890" s="45"/>
      <c r="M1890" s="45"/>
      <c r="N1890" s="45">
        <v>0.0036399046383702757</v>
      </c>
      <c r="O1890" s="45"/>
      <c r="P1890" s="45"/>
      <c r="Q1890" s="45"/>
      <c r="R1890" s="45">
        <v>44.71988756949529</v>
      </c>
      <c r="S1890" s="45"/>
      <c r="T1890" s="45"/>
      <c r="U1890" s="45"/>
      <c r="V1890" s="45"/>
      <c r="W1890" s="45"/>
      <c r="X1890" s="45"/>
      <c r="Y1890" s="45"/>
      <c r="Z1890" s="45"/>
      <c r="AA1890" s="45"/>
      <c r="AB1890" s="45"/>
      <c r="AC1890" s="45"/>
    </row>
    <row r="1891" ht="15.75" customHeight="1">
      <c r="A1891" s="45">
        <v>69370.27284946952</v>
      </c>
      <c r="B1891" s="45"/>
      <c r="C1891" s="45"/>
      <c r="D1891" s="46"/>
      <c r="E1891" s="46"/>
      <c r="F1891" s="46">
        <v>0.075</v>
      </c>
      <c r="G1891" s="45"/>
      <c r="H1891" s="45"/>
      <c r="I1891" s="45"/>
      <c r="J1891" s="45">
        <v>0.0012274491695106551</v>
      </c>
      <c r="K1891" s="45"/>
      <c r="L1891" s="45"/>
      <c r="M1891" s="45"/>
      <c r="N1891" s="45">
        <v>0.003590605322688542</v>
      </c>
      <c r="O1891" s="45"/>
      <c r="P1891" s="45"/>
      <c r="Q1891" s="45"/>
      <c r="R1891" s="45">
        <v>42.43148355959219</v>
      </c>
      <c r="S1891" s="45"/>
      <c r="T1891" s="45"/>
      <c r="U1891" s="45"/>
      <c r="V1891" s="45"/>
      <c r="W1891" s="45"/>
      <c r="X1891" s="45"/>
      <c r="Y1891" s="45"/>
      <c r="Z1891" s="45"/>
      <c r="AA1891" s="45"/>
      <c r="AB1891" s="45"/>
      <c r="AC1891" s="45"/>
    </row>
    <row r="1892" ht="15.75" customHeight="1">
      <c r="A1892" s="45">
        <v>67888.61650467312</v>
      </c>
      <c r="B1892" s="45"/>
      <c r="C1892" s="45"/>
      <c r="D1892" s="46"/>
      <c r="E1892" s="46"/>
      <c r="F1892" s="46">
        <v>0.075</v>
      </c>
      <c r="G1892" s="45"/>
      <c r="H1892" s="45"/>
      <c r="I1892" s="45"/>
      <c r="J1892" s="45"/>
      <c r="K1892" s="45"/>
      <c r="L1892" s="45"/>
      <c r="M1892" s="45"/>
      <c r="N1892" s="45"/>
      <c r="O1892" s="45"/>
      <c r="P1892" s="45"/>
      <c r="Q1892" s="45"/>
      <c r="R1892" s="45">
        <v>38.92280679601259</v>
      </c>
      <c r="S1892" s="45"/>
      <c r="T1892" s="45"/>
      <c r="U1892" s="45"/>
      <c r="V1892" s="45"/>
      <c r="W1892" s="45"/>
      <c r="X1892" s="45"/>
      <c r="Y1892" s="45"/>
      <c r="Z1892" s="45"/>
      <c r="AA1892" s="45"/>
      <c r="AB1892" s="45"/>
      <c r="AC1892" s="45"/>
    </row>
    <row r="1893" ht="15.75" customHeight="1">
      <c r="A1893" s="45">
        <v>67153.37450936066</v>
      </c>
      <c r="B1893" s="45"/>
      <c r="C1893" s="45"/>
      <c r="D1893" s="46"/>
      <c r="E1893" s="46"/>
      <c r="F1893" s="46">
        <v>0.08</v>
      </c>
      <c r="G1893" s="45"/>
      <c r="H1893" s="45"/>
      <c r="I1893" s="45"/>
      <c r="J1893" s="45">
        <v>0.0012688685157293295</v>
      </c>
      <c r="K1893" s="45"/>
      <c r="L1893" s="45"/>
      <c r="M1893" s="45"/>
      <c r="N1893" s="45">
        <v>0.003726461847773538</v>
      </c>
      <c r="O1893" s="45"/>
      <c r="P1893" s="45"/>
      <c r="Q1893" s="45"/>
      <c r="R1893" s="45">
        <v>32.14554976513658</v>
      </c>
      <c r="S1893" s="45"/>
      <c r="T1893" s="45"/>
      <c r="U1893" s="45"/>
      <c r="V1893" s="45"/>
      <c r="W1893" s="45"/>
      <c r="X1893" s="45"/>
      <c r="Y1893" s="45"/>
      <c r="Z1893" s="45"/>
      <c r="AA1893" s="45"/>
      <c r="AB1893" s="45"/>
      <c r="AC1893" s="45"/>
    </row>
    <row r="1894" ht="15.75" customHeight="1">
      <c r="A1894" s="45">
        <v>64876.65936680168</v>
      </c>
      <c r="B1894" s="45"/>
      <c r="C1894" s="45"/>
      <c r="D1894" s="46"/>
      <c r="E1894" s="46"/>
      <c r="F1894" s="46">
        <v>0.08</v>
      </c>
      <c r="G1894" s="45"/>
      <c r="H1894" s="45"/>
      <c r="I1894" s="45"/>
      <c r="J1894" s="45"/>
      <c r="K1894" s="45"/>
      <c r="L1894" s="45"/>
      <c r="M1894" s="45"/>
      <c r="N1894" s="45"/>
      <c r="O1894" s="45"/>
      <c r="P1894" s="45"/>
      <c r="Q1894" s="45"/>
      <c r="R1894" s="45">
        <v>31.108889942277855</v>
      </c>
      <c r="S1894" s="45"/>
      <c r="T1894" s="45"/>
      <c r="U1894" s="45"/>
      <c r="V1894" s="45"/>
      <c r="W1894" s="45"/>
      <c r="X1894" s="45"/>
      <c r="Y1894" s="45"/>
      <c r="Z1894" s="45"/>
      <c r="AA1894" s="45"/>
      <c r="AB1894" s="45"/>
      <c r="AC1894" s="45"/>
    </row>
    <row r="1895" ht="15.75" customHeight="1">
      <c r="A1895" s="45">
        <v>62367.47869294328</v>
      </c>
      <c r="B1895" s="45"/>
      <c r="C1895" s="45"/>
      <c r="D1895" s="46"/>
      <c r="E1895" s="46"/>
      <c r="F1895" s="46">
        <v>0.102</v>
      </c>
      <c r="G1895" s="45"/>
      <c r="H1895" s="45"/>
      <c r="I1895" s="45"/>
      <c r="J1895" s="45">
        <v>9.169552994387898E-4</v>
      </c>
      <c r="K1895" s="45"/>
      <c r="L1895" s="45"/>
      <c r="M1895" s="45"/>
      <c r="N1895" s="45">
        <v>0.0026128395110451017</v>
      </c>
      <c r="O1895" s="45"/>
      <c r="P1895" s="45"/>
      <c r="Q1895" s="45"/>
      <c r="R1895" s="45">
        <v>36.295827763926006</v>
      </c>
      <c r="S1895" s="45"/>
      <c r="T1895" s="45"/>
      <c r="U1895" s="45"/>
      <c r="V1895" s="45"/>
      <c r="W1895" s="45"/>
      <c r="X1895" s="45"/>
      <c r="Y1895" s="45"/>
      <c r="Z1895" s="45"/>
      <c r="AA1895" s="45"/>
      <c r="AB1895" s="45"/>
      <c r="AC1895" s="45"/>
    </row>
    <row r="1896" ht="15.75" customHeight="1">
      <c r="A1896" s="45">
        <v>60453.97692801003</v>
      </c>
      <c r="B1896" s="45"/>
      <c r="C1896" s="45"/>
      <c r="D1896" s="46"/>
      <c r="E1896" s="46"/>
      <c r="F1896" s="46">
        <v>0.102</v>
      </c>
      <c r="G1896" s="45"/>
      <c r="H1896" s="45"/>
      <c r="I1896" s="45"/>
      <c r="J1896" s="45"/>
      <c r="K1896" s="45"/>
      <c r="L1896" s="45"/>
      <c r="M1896" s="45"/>
      <c r="N1896" s="45"/>
      <c r="O1896" s="45"/>
      <c r="P1896" s="45"/>
      <c r="Q1896" s="45"/>
      <c r="R1896" s="45">
        <v>44.82441216125621</v>
      </c>
      <c r="S1896" s="45"/>
      <c r="T1896" s="45"/>
      <c r="U1896" s="45"/>
      <c r="V1896" s="45"/>
      <c r="W1896" s="45"/>
      <c r="X1896" s="45"/>
      <c r="Y1896" s="45"/>
      <c r="Z1896" s="45"/>
      <c r="AA1896" s="45"/>
      <c r="AB1896" s="45"/>
      <c r="AC1896" s="45"/>
    </row>
    <row r="1897" ht="15.75" customHeight="1">
      <c r="A1897" s="45">
        <v>58959.05132223756</v>
      </c>
      <c r="B1897" s="45"/>
      <c r="C1897" s="45"/>
      <c r="D1897" s="46"/>
      <c r="E1897" s="46"/>
      <c r="F1897" s="46">
        <v>0.1</v>
      </c>
      <c r="G1897" s="45"/>
      <c r="H1897" s="45"/>
      <c r="I1897" s="45"/>
      <c r="J1897" s="45">
        <v>0.0010842284252427282</v>
      </c>
      <c r="K1897" s="45"/>
      <c r="L1897" s="45"/>
      <c r="M1897" s="45"/>
      <c r="N1897" s="45">
        <v>0.0027306123857941777</v>
      </c>
      <c r="O1897" s="45"/>
      <c r="P1897" s="45"/>
      <c r="Q1897" s="45"/>
      <c r="R1897" s="45">
        <v>46.59666959338129</v>
      </c>
      <c r="S1897" s="45"/>
      <c r="T1897" s="45"/>
      <c r="U1897" s="45"/>
      <c r="V1897" s="45"/>
      <c r="W1897" s="45"/>
      <c r="X1897" s="45"/>
      <c r="Y1897" s="45"/>
      <c r="Z1897" s="45"/>
      <c r="AA1897" s="45"/>
      <c r="AB1897" s="45"/>
      <c r="AC1897" s="45"/>
    </row>
    <row r="1898" ht="15.75" customHeight="1">
      <c r="A1898" s="45">
        <v>57586.97479227705</v>
      </c>
      <c r="B1898" s="45"/>
      <c r="C1898" s="45"/>
      <c r="D1898" s="46"/>
      <c r="E1898" s="46"/>
      <c r="F1898" s="46">
        <v>0.099</v>
      </c>
      <c r="G1898" s="45"/>
      <c r="H1898" s="45"/>
      <c r="I1898" s="45"/>
      <c r="J1898" s="45"/>
      <c r="K1898" s="45"/>
      <c r="L1898" s="45"/>
      <c r="M1898" s="45"/>
      <c r="N1898" s="45"/>
      <c r="O1898" s="45"/>
      <c r="P1898" s="45"/>
      <c r="Q1898" s="45"/>
      <c r="R1898" s="45">
        <v>74.21289170811187</v>
      </c>
      <c r="S1898" s="45"/>
      <c r="T1898" s="45"/>
      <c r="U1898" s="45"/>
      <c r="V1898" s="45"/>
      <c r="W1898" s="45"/>
      <c r="X1898" s="45"/>
      <c r="Y1898" s="45"/>
      <c r="Z1898" s="45"/>
      <c r="AA1898" s="45"/>
      <c r="AB1898" s="45"/>
      <c r="AC1898" s="45"/>
    </row>
    <row r="1899" ht="15.75" customHeight="1">
      <c r="A1899" s="45">
        <v>59194.02508260299</v>
      </c>
      <c r="B1899" s="45"/>
      <c r="C1899" s="45"/>
      <c r="D1899" s="46"/>
      <c r="E1899" s="46"/>
      <c r="F1899" s="46"/>
      <c r="G1899" s="45"/>
      <c r="H1899" s="45"/>
      <c r="I1899" s="45"/>
      <c r="J1899" s="45">
        <v>9.467401303980625E-4</v>
      </c>
      <c r="K1899" s="45"/>
      <c r="L1899" s="45"/>
      <c r="M1899" s="45"/>
      <c r="N1899" s="45">
        <v>0.0023055617431019383</v>
      </c>
      <c r="O1899" s="45"/>
      <c r="P1899" s="45"/>
      <c r="Q1899" s="45"/>
      <c r="R1899" s="45"/>
      <c r="S1899" s="45"/>
      <c r="T1899" s="45"/>
      <c r="U1899" s="45"/>
      <c r="V1899" s="45"/>
      <c r="W1899" s="45"/>
      <c r="X1899" s="45"/>
      <c r="Y1899" s="45"/>
      <c r="Z1899" s="45"/>
      <c r="AA1899" s="45"/>
      <c r="AB1899" s="45"/>
      <c r="AC1899" s="45"/>
    </row>
    <row r="1900" ht="15.75" customHeight="1">
      <c r="A1900" s="45">
        <v>58484.090586231134</v>
      </c>
      <c r="B1900" s="45"/>
      <c r="C1900" s="45"/>
      <c r="D1900" s="46"/>
      <c r="E1900" s="46"/>
      <c r="F1900" s="46"/>
      <c r="G1900" s="45"/>
      <c r="H1900" s="45"/>
      <c r="I1900" s="45"/>
      <c r="J1900" s="45">
        <v>7.385513821129935E-4</v>
      </c>
      <c r="K1900" s="45"/>
      <c r="L1900" s="45"/>
      <c r="M1900" s="45"/>
      <c r="N1900" s="45">
        <v>0.0024235628561558344</v>
      </c>
      <c r="O1900" s="45"/>
      <c r="P1900" s="45"/>
      <c r="Q1900" s="45"/>
      <c r="R1900" s="45"/>
      <c r="S1900" s="45"/>
      <c r="T1900" s="45"/>
      <c r="U1900" s="45"/>
      <c r="V1900" s="45"/>
      <c r="W1900" s="45"/>
      <c r="X1900" s="45"/>
      <c r="Y1900" s="45"/>
      <c r="Z1900" s="45"/>
      <c r="AA1900" s="45"/>
      <c r="AB1900" s="45"/>
      <c r="AC1900" s="45"/>
    </row>
    <row r="1901" ht="15.75" customHeight="1">
      <c r="A1901" s="45"/>
      <c r="B1901" s="45"/>
      <c r="C1901" s="45"/>
      <c r="D1901" s="46"/>
      <c r="E1901" s="46"/>
      <c r="F1901" s="46">
        <v>0.097</v>
      </c>
      <c r="G1901" s="45"/>
      <c r="H1901" s="45"/>
      <c r="I1901" s="45"/>
      <c r="J1901" s="45"/>
      <c r="K1901" s="45"/>
      <c r="L1901" s="45"/>
      <c r="M1901" s="45"/>
      <c r="N1901" s="45"/>
      <c r="O1901" s="45"/>
      <c r="P1901" s="45"/>
      <c r="Q1901" s="45"/>
      <c r="R1901" s="45">
        <v>997.570672545692</v>
      </c>
      <c r="S1901" s="45"/>
      <c r="T1901" s="45"/>
      <c r="U1901" s="45"/>
      <c r="V1901" s="45"/>
      <c r="W1901" s="45"/>
      <c r="X1901" s="45"/>
      <c r="Y1901" s="45"/>
      <c r="Z1901" s="45"/>
      <c r="AA1901" s="45"/>
      <c r="AB1901" s="45"/>
      <c r="AC1901" s="45"/>
    </row>
    <row r="1902" ht="15.75" customHeight="1">
      <c r="A1902" s="45"/>
      <c r="B1902" s="45"/>
      <c r="C1902" s="45"/>
      <c r="D1902" s="46"/>
      <c r="E1902" s="46"/>
      <c r="F1902" s="46">
        <v>0.081</v>
      </c>
      <c r="G1902" s="45"/>
      <c r="H1902" s="45"/>
      <c r="I1902" s="45"/>
      <c r="J1902" s="45">
        <v>0.021106578836462647</v>
      </c>
      <c r="K1902" s="45"/>
      <c r="L1902" s="45"/>
      <c r="M1902" s="45"/>
      <c r="N1902" s="45"/>
      <c r="O1902" s="45"/>
      <c r="P1902" s="45"/>
      <c r="Q1902" s="45"/>
      <c r="R1902" s="45">
        <v>1060.3096193485273</v>
      </c>
      <c r="S1902" s="45"/>
      <c r="T1902" s="45"/>
      <c r="U1902" s="45"/>
      <c r="V1902" s="45"/>
      <c r="W1902" s="45"/>
      <c r="X1902" s="45"/>
      <c r="Y1902" s="45"/>
      <c r="Z1902" s="45"/>
      <c r="AA1902" s="45"/>
      <c r="AB1902" s="45"/>
      <c r="AC1902" s="45"/>
    </row>
    <row r="1903" ht="15.75" customHeight="1">
      <c r="A1903" s="45"/>
      <c r="B1903" s="45"/>
      <c r="C1903" s="45"/>
      <c r="D1903" s="46"/>
      <c r="E1903" s="46"/>
      <c r="F1903" s="46"/>
      <c r="G1903" s="45"/>
      <c r="H1903" s="45"/>
      <c r="I1903" s="45"/>
      <c r="J1903" s="45">
        <v>0.019571838314822506</v>
      </c>
      <c r="K1903" s="45"/>
      <c r="L1903" s="45"/>
      <c r="M1903" s="45"/>
      <c r="N1903" s="45">
        <v>0.05198468099414107</v>
      </c>
      <c r="O1903" s="45"/>
      <c r="P1903" s="45"/>
      <c r="Q1903" s="45"/>
      <c r="R1903" s="45">
        <v>1132.455057725431</v>
      </c>
      <c r="S1903" s="45"/>
      <c r="T1903" s="45"/>
      <c r="U1903" s="45"/>
      <c r="V1903" s="45"/>
      <c r="W1903" s="45"/>
      <c r="X1903" s="45"/>
      <c r="Y1903" s="45"/>
      <c r="Z1903" s="45"/>
      <c r="AA1903" s="45"/>
      <c r="AB1903" s="45"/>
      <c r="AC1903" s="45"/>
    </row>
    <row r="1904" ht="15.75" customHeight="1">
      <c r="A1904" s="45"/>
      <c r="B1904" s="45"/>
      <c r="C1904" s="45"/>
      <c r="D1904" s="46"/>
      <c r="E1904" s="46"/>
      <c r="F1904" s="46"/>
      <c r="G1904" s="45"/>
      <c r="H1904" s="45"/>
      <c r="I1904" s="45"/>
      <c r="J1904" s="45">
        <v>0.01800754707125079</v>
      </c>
      <c r="K1904" s="45"/>
      <c r="L1904" s="45"/>
      <c r="M1904" s="45"/>
      <c r="N1904" s="45">
        <v>0.0482605348246229</v>
      </c>
      <c r="O1904" s="45"/>
      <c r="P1904" s="45"/>
      <c r="Q1904" s="45"/>
      <c r="R1904" s="45">
        <v>1174.1471554237228</v>
      </c>
      <c r="S1904" s="45"/>
      <c r="T1904" s="45"/>
      <c r="U1904" s="45"/>
      <c r="V1904" s="45"/>
      <c r="W1904" s="45"/>
      <c r="X1904" s="45"/>
      <c r="Y1904" s="45"/>
      <c r="Z1904" s="45"/>
      <c r="AA1904" s="45"/>
      <c r="AB1904" s="45"/>
      <c r="AC1904" s="45"/>
    </row>
    <row r="1905" ht="15.75" customHeight="1">
      <c r="A1905" s="45"/>
      <c r="B1905" s="45"/>
      <c r="C1905" s="45"/>
      <c r="D1905" s="46"/>
      <c r="E1905" s="46"/>
      <c r="F1905" s="46"/>
      <c r="G1905" s="45"/>
      <c r="H1905" s="45"/>
      <c r="I1905" s="45"/>
      <c r="J1905" s="45"/>
      <c r="K1905" s="45"/>
      <c r="L1905" s="45"/>
      <c r="M1905" s="45"/>
      <c r="N1905" s="45"/>
      <c r="O1905" s="45"/>
      <c r="P1905" s="45"/>
      <c r="Q1905" s="45"/>
      <c r="R1905" s="45">
        <v>1222.3061024014817</v>
      </c>
      <c r="S1905" s="45"/>
      <c r="T1905" s="45"/>
      <c r="U1905" s="45"/>
      <c r="V1905" s="45"/>
      <c r="W1905" s="45"/>
      <c r="X1905" s="45"/>
      <c r="Y1905" s="45"/>
      <c r="Z1905" s="45"/>
      <c r="AA1905" s="45"/>
      <c r="AB1905" s="45"/>
      <c r="AC1905" s="45"/>
    </row>
    <row r="1906" ht="15.75" customHeight="1">
      <c r="A1906" s="45"/>
      <c r="B1906" s="45"/>
      <c r="C1906" s="45"/>
      <c r="D1906" s="46"/>
      <c r="E1906" s="46"/>
      <c r="F1906" s="46"/>
      <c r="G1906" s="45"/>
      <c r="H1906" s="45"/>
      <c r="I1906" s="45"/>
      <c r="J1906" s="45">
        <v>0.014063303303563875</v>
      </c>
      <c r="K1906" s="45"/>
      <c r="L1906" s="45"/>
      <c r="M1906" s="45"/>
      <c r="N1906" s="45">
        <v>0.03830790118689777</v>
      </c>
      <c r="O1906" s="45"/>
      <c r="P1906" s="45"/>
      <c r="Q1906" s="45"/>
      <c r="R1906" s="45">
        <v>1491.0037231707909</v>
      </c>
      <c r="S1906" s="45"/>
      <c r="T1906" s="45"/>
      <c r="U1906" s="45"/>
      <c r="V1906" s="45"/>
      <c r="W1906" s="45"/>
      <c r="X1906" s="45"/>
      <c r="Y1906" s="45"/>
      <c r="Z1906" s="45"/>
      <c r="AA1906" s="45"/>
      <c r="AB1906" s="45"/>
      <c r="AC1906" s="45"/>
    </row>
    <row r="1907" ht="15.75" customHeight="1">
      <c r="A1907" s="45"/>
      <c r="B1907" s="45"/>
      <c r="C1907" s="45"/>
      <c r="D1907" s="46"/>
      <c r="E1907" s="46"/>
      <c r="F1907" s="46"/>
      <c r="G1907" s="45"/>
      <c r="H1907" s="45"/>
      <c r="I1907" s="45"/>
      <c r="J1907" s="45"/>
      <c r="K1907" s="45"/>
      <c r="L1907" s="45"/>
      <c r="M1907" s="45"/>
      <c r="N1907" s="45"/>
      <c r="O1907" s="45"/>
      <c r="P1907" s="45"/>
      <c r="Q1907" s="45"/>
      <c r="R1907" s="45">
        <v>1810.4293611565581</v>
      </c>
      <c r="S1907" s="45"/>
      <c r="T1907" s="45"/>
      <c r="U1907" s="45"/>
      <c r="V1907" s="45"/>
      <c r="W1907" s="45"/>
      <c r="X1907" s="45"/>
      <c r="Y1907" s="45"/>
      <c r="Z1907" s="45"/>
      <c r="AA1907" s="45"/>
      <c r="AB1907" s="45"/>
      <c r="AC1907" s="45"/>
    </row>
    <row r="1908" ht="15.75" customHeight="1">
      <c r="A1908" s="45"/>
      <c r="B1908" s="45"/>
      <c r="C1908" s="45"/>
      <c r="D1908" s="46"/>
      <c r="E1908" s="46"/>
      <c r="F1908" s="46"/>
      <c r="G1908" s="45"/>
      <c r="H1908" s="45"/>
      <c r="I1908" s="45"/>
      <c r="J1908" s="45"/>
      <c r="K1908" s="45"/>
      <c r="L1908" s="45"/>
      <c r="M1908" s="45"/>
      <c r="N1908" s="45"/>
      <c r="O1908" s="45"/>
      <c r="P1908" s="45"/>
      <c r="Q1908" s="45"/>
      <c r="R1908" s="45">
        <v>1944.5101354119392</v>
      </c>
      <c r="S1908" s="45"/>
      <c r="T1908" s="45"/>
      <c r="U1908" s="45"/>
      <c r="V1908" s="45"/>
      <c r="W1908" s="45"/>
      <c r="X1908" s="45"/>
      <c r="Y1908" s="45"/>
      <c r="Z1908" s="45"/>
      <c r="AA1908" s="45"/>
      <c r="AB1908" s="45"/>
      <c r="AC1908" s="45"/>
    </row>
    <row r="1909" ht="15.75" customHeight="1">
      <c r="A1909" s="45"/>
      <c r="B1909" s="45"/>
      <c r="C1909" s="45"/>
      <c r="D1909" s="46"/>
      <c r="E1909" s="46"/>
      <c r="F1909" s="46"/>
      <c r="G1909" s="45"/>
      <c r="H1909" s="45"/>
      <c r="I1909" s="45"/>
      <c r="J1909" s="45">
        <v>0.006223308061103442</v>
      </c>
      <c r="K1909" s="45"/>
      <c r="L1909" s="45"/>
      <c r="M1909" s="45"/>
      <c r="N1909" s="45">
        <v>0.016656431769024222</v>
      </c>
      <c r="O1909" s="45"/>
      <c r="P1909" s="45"/>
      <c r="Q1909" s="45"/>
      <c r="R1909" s="45">
        <v>1954.5099861957583</v>
      </c>
      <c r="S1909" s="45"/>
      <c r="T1909" s="45"/>
      <c r="U1909" s="45"/>
      <c r="V1909" s="45"/>
      <c r="W1909" s="45"/>
      <c r="X1909" s="45"/>
      <c r="Y1909" s="45"/>
      <c r="Z1909" s="45"/>
      <c r="AA1909" s="45"/>
      <c r="AB1909" s="45"/>
      <c r="AC1909" s="45"/>
    </row>
    <row r="1910" ht="15.75" customHeight="1">
      <c r="A1910" s="45"/>
      <c r="B1910" s="45"/>
      <c r="C1910" s="45"/>
      <c r="D1910" s="46"/>
      <c r="E1910" s="46"/>
      <c r="F1910" s="46"/>
      <c r="G1910" s="45"/>
      <c r="H1910" s="45"/>
      <c r="I1910" s="45"/>
      <c r="J1910" s="45">
        <v>0.006733979251181507</v>
      </c>
      <c r="K1910" s="45"/>
      <c r="L1910" s="45"/>
      <c r="M1910" s="45"/>
      <c r="N1910" s="45">
        <v>0.018061575324886156</v>
      </c>
      <c r="O1910" s="45"/>
      <c r="P1910" s="45"/>
      <c r="Q1910" s="45"/>
      <c r="R1910" s="45">
        <v>1340.5768794992796</v>
      </c>
      <c r="S1910" s="45"/>
      <c r="T1910" s="45"/>
      <c r="U1910" s="45"/>
      <c r="V1910" s="45"/>
      <c r="W1910" s="45"/>
      <c r="X1910" s="45"/>
      <c r="Y1910" s="45"/>
      <c r="Z1910" s="45"/>
      <c r="AA1910" s="45"/>
      <c r="AB1910" s="45"/>
      <c r="AC1910" s="45"/>
    </row>
    <row r="1911" ht="15.75" customHeight="1">
      <c r="A1911" s="45"/>
      <c r="B1911" s="45"/>
      <c r="C1911" s="45"/>
      <c r="D1911" s="46"/>
      <c r="E1911" s="46"/>
      <c r="F1911" s="46"/>
      <c r="G1911" s="45"/>
      <c r="H1911" s="45"/>
      <c r="I1911" s="45"/>
      <c r="J1911" s="45">
        <v>0.004806944517331381</v>
      </c>
      <c r="K1911" s="45"/>
      <c r="L1911" s="45"/>
      <c r="M1911" s="45"/>
      <c r="N1911" s="45">
        <v>0.010034191640692922</v>
      </c>
      <c r="O1911" s="45"/>
      <c r="P1911" s="45"/>
      <c r="Q1911" s="45"/>
      <c r="R1911" s="45">
        <v>1399.9820174927859</v>
      </c>
      <c r="S1911" s="45"/>
      <c r="T1911" s="45"/>
      <c r="U1911" s="45"/>
      <c r="V1911" s="45"/>
      <c r="W1911" s="45"/>
      <c r="X1911" s="45"/>
      <c r="Y1911" s="45"/>
      <c r="Z1911" s="45"/>
      <c r="AA1911" s="45"/>
      <c r="AB1911" s="45"/>
      <c r="AC1911" s="45"/>
    </row>
    <row r="1912" ht="15.75" customHeight="1">
      <c r="A1912" s="45"/>
      <c r="B1912" s="45"/>
      <c r="C1912" s="45"/>
      <c r="D1912" s="46"/>
      <c r="E1912" s="46"/>
      <c r="F1912" s="46"/>
      <c r="G1912" s="45"/>
      <c r="H1912" s="45"/>
      <c r="I1912" s="45"/>
      <c r="J1912" s="45">
        <v>0.004843757422889345</v>
      </c>
      <c r="K1912" s="45"/>
      <c r="L1912" s="45"/>
      <c r="M1912" s="45"/>
      <c r="N1912" s="45">
        <v>0.013013753577552556</v>
      </c>
      <c r="O1912" s="45"/>
      <c r="P1912" s="45"/>
      <c r="Q1912" s="45"/>
      <c r="R1912" s="45"/>
      <c r="S1912" s="45"/>
      <c r="T1912" s="45"/>
      <c r="U1912" s="45"/>
      <c r="V1912" s="45"/>
      <c r="W1912" s="45"/>
      <c r="X1912" s="45"/>
      <c r="Y1912" s="45"/>
      <c r="Z1912" s="45"/>
      <c r="AA1912" s="45"/>
      <c r="AB1912" s="45"/>
      <c r="AC1912" s="45"/>
    </row>
    <row r="1913" ht="15.75" customHeight="1">
      <c r="A1913" s="45"/>
      <c r="B1913" s="45"/>
      <c r="C1913" s="45"/>
      <c r="D1913" s="46"/>
      <c r="E1913" s="46"/>
      <c r="F1913" s="46"/>
      <c r="G1913" s="45"/>
      <c r="H1913" s="45"/>
      <c r="I1913" s="45"/>
      <c r="J1913" s="45">
        <v>0.004365796617751423</v>
      </c>
      <c r="K1913" s="45"/>
      <c r="L1913" s="45"/>
      <c r="M1913" s="45"/>
      <c r="N1913" s="45">
        <v>0.011606131929181326</v>
      </c>
      <c r="O1913" s="45"/>
      <c r="P1913" s="45"/>
      <c r="Q1913" s="45"/>
      <c r="R1913" s="45"/>
      <c r="S1913" s="45"/>
      <c r="T1913" s="45"/>
      <c r="U1913" s="45"/>
      <c r="V1913" s="45"/>
      <c r="W1913" s="45"/>
      <c r="X1913" s="45"/>
      <c r="Y1913" s="45"/>
      <c r="Z1913" s="45"/>
      <c r="AA1913" s="45"/>
      <c r="AB1913" s="45"/>
      <c r="AC1913" s="45"/>
    </row>
    <row r="1914" ht="15.75" customHeight="1">
      <c r="A1914" s="45"/>
      <c r="B1914" s="45"/>
      <c r="C1914" s="45"/>
      <c r="D1914" s="46"/>
      <c r="E1914" s="46"/>
      <c r="F1914" s="46">
        <v>0.195</v>
      </c>
      <c r="G1914" s="45"/>
      <c r="H1914" s="45"/>
      <c r="I1914" s="45"/>
      <c r="J1914" s="45"/>
      <c r="K1914" s="45"/>
      <c r="L1914" s="45"/>
      <c r="M1914" s="45"/>
      <c r="N1914" s="45"/>
      <c r="O1914" s="45"/>
      <c r="P1914" s="45"/>
      <c r="Q1914" s="45"/>
      <c r="R1914" s="45">
        <v>7.247808921733194</v>
      </c>
      <c r="S1914" s="45"/>
      <c r="T1914" s="45"/>
      <c r="U1914" s="45"/>
      <c r="V1914" s="45"/>
      <c r="W1914" s="45"/>
      <c r="X1914" s="45"/>
      <c r="Y1914" s="45"/>
      <c r="Z1914" s="45"/>
      <c r="AA1914" s="45"/>
      <c r="AB1914" s="45"/>
      <c r="AC1914" s="45"/>
    </row>
    <row r="1915" ht="15.75" customHeight="1">
      <c r="A1915" s="45"/>
      <c r="B1915" s="45"/>
      <c r="C1915" s="45"/>
      <c r="D1915" s="46"/>
      <c r="E1915" s="46"/>
      <c r="F1915" s="46">
        <v>0.175</v>
      </c>
      <c r="G1915" s="45"/>
      <c r="H1915" s="45"/>
      <c r="I1915" s="45"/>
      <c r="J1915" s="45">
        <v>4.026624752793804E-4</v>
      </c>
      <c r="K1915" s="45"/>
      <c r="L1915" s="45"/>
      <c r="M1915" s="45"/>
      <c r="N1915" s="45"/>
      <c r="O1915" s="45"/>
      <c r="P1915" s="45"/>
      <c r="Q1915" s="45"/>
      <c r="R1915" s="45">
        <v>7.542988517630266</v>
      </c>
      <c r="S1915" s="45"/>
      <c r="T1915" s="45"/>
      <c r="U1915" s="45"/>
      <c r="V1915" s="45"/>
      <c r="W1915" s="45"/>
      <c r="X1915" s="45"/>
      <c r="Y1915" s="45"/>
      <c r="Z1915" s="45"/>
      <c r="AA1915" s="45"/>
      <c r="AB1915" s="45"/>
      <c r="AC1915" s="45"/>
    </row>
    <row r="1916" ht="15.75" customHeight="1">
      <c r="A1916" s="45"/>
      <c r="B1916" s="45"/>
      <c r="C1916" s="45"/>
      <c r="D1916" s="46"/>
      <c r="E1916" s="46"/>
      <c r="F1916" s="46">
        <v>0.177</v>
      </c>
      <c r="G1916" s="45"/>
      <c r="H1916" s="45"/>
      <c r="I1916" s="45"/>
      <c r="J1916" s="45">
        <v>4.5064790878886327E-4</v>
      </c>
      <c r="K1916" s="45"/>
      <c r="L1916" s="45"/>
      <c r="M1916" s="45"/>
      <c r="N1916" s="45">
        <v>0.0011779375721117512</v>
      </c>
      <c r="O1916" s="45"/>
      <c r="P1916" s="45"/>
      <c r="Q1916" s="45"/>
      <c r="R1916" s="45">
        <v>7.277209053408677</v>
      </c>
      <c r="S1916" s="45"/>
      <c r="T1916" s="45"/>
      <c r="U1916" s="45"/>
      <c r="V1916" s="45"/>
      <c r="W1916" s="45"/>
      <c r="X1916" s="45"/>
      <c r="Y1916" s="45"/>
      <c r="Z1916" s="45"/>
      <c r="AA1916" s="45"/>
      <c r="AB1916" s="45"/>
      <c r="AC1916" s="45"/>
    </row>
    <row r="1917" ht="15.75" customHeight="1">
      <c r="A1917" s="45"/>
      <c r="B1917" s="45"/>
      <c r="C1917" s="45"/>
      <c r="D1917" s="46"/>
      <c r="E1917" s="46"/>
      <c r="F1917" s="46">
        <v>0.18</v>
      </c>
      <c r="G1917" s="45"/>
      <c r="H1917" s="45"/>
      <c r="I1917" s="45"/>
      <c r="J1917" s="45">
        <v>4.068903879011216E-4</v>
      </c>
      <c r="K1917" s="45"/>
      <c r="L1917" s="45"/>
      <c r="M1917" s="45"/>
      <c r="N1917" s="45">
        <v>0.0012084078521669324</v>
      </c>
      <c r="O1917" s="45"/>
      <c r="P1917" s="45"/>
      <c r="Q1917" s="45"/>
      <c r="R1917" s="45">
        <v>7.022580110606685</v>
      </c>
      <c r="S1917" s="45"/>
      <c r="T1917" s="45"/>
      <c r="U1917" s="45"/>
      <c r="V1917" s="45"/>
      <c r="W1917" s="45"/>
      <c r="X1917" s="45"/>
      <c r="Y1917" s="45"/>
      <c r="Z1917" s="45"/>
      <c r="AA1917" s="45"/>
      <c r="AB1917" s="45"/>
      <c r="AC1917" s="45"/>
    </row>
    <row r="1918" ht="15.75" customHeight="1">
      <c r="A1918" s="45"/>
      <c r="B1918" s="45"/>
      <c r="C1918" s="45"/>
      <c r="D1918" s="46"/>
      <c r="E1918" s="46"/>
      <c r="F1918" s="46">
        <v>0.185</v>
      </c>
      <c r="G1918" s="45"/>
      <c r="H1918" s="45"/>
      <c r="I1918" s="45"/>
      <c r="J1918" s="45"/>
      <c r="K1918" s="45"/>
      <c r="L1918" s="45"/>
      <c r="M1918" s="45"/>
      <c r="N1918" s="45"/>
      <c r="O1918" s="45"/>
      <c r="P1918" s="45"/>
      <c r="Q1918" s="45"/>
      <c r="R1918" s="45">
        <v>9.330690691376647</v>
      </c>
      <c r="S1918" s="45"/>
      <c r="T1918" s="45"/>
      <c r="U1918" s="45"/>
      <c r="V1918" s="45"/>
      <c r="W1918" s="45"/>
      <c r="X1918" s="45"/>
      <c r="Y1918" s="45"/>
      <c r="Z1918" s="45"/>
      <c r="AA1918" s="45"/>
      <c r="AB1918" s="45"/>
      <c r="AC1918" s="45"/>
    </row>
    <row r="1919" ht="15.75" customHeight="1">
      <c r="A1919" s="45"/>
      <c r="B1919" s="45"/>
      <c r="C1919" s="45"/>
      <c r="D1919" s="46"/>
      <c r="E1919" s="46"/>
      <c r="F1919" s="46">
        <v>0.18</v>
      </c>
      <c r="G1919" s="45"/>
      <c r="H1919" s="45"/>
      <c r="I1919" s="45"/>
      <c r="J1919" s="45">
        <v>3.579007610902686E-4</v>
      </c>
      <c r="K1919" s="45"/>
      <c r="L1919" s="45"/>
      <c r="M1919" s="45"/>
      <c r="N1919" s="45">
        <v>0.0011026501389472245</v>
      </c>
      <c r="O1919" s="45"/>
      <c r="P1919" s="45"/>
      <c r="Q1919" s="45"/>
      <c r="R1919" s="45">
        <v>11.122332198143752</v>
      </c>
      <c r="S1919" s="45"/>
      <c r="T1919" s="45"/>
      <c r="U1919" s="45"/>
      <c r="V1919" s="45"/>
      <c r="W1919" s="45"/>
      <c r="X1919" s="45"/>
      <c r="Y1919" s="45"/>
      <c r="Z1919" s="45"/>
      <c r="AA1919" s="45"/>
      <c r="AB1919" s="45"/>
      <c r="AC1919" s="45"/>
    </row>
    <row r="1920" ht="15.75" customHeight="1">
      <c r="A1920" s="45"/>
      <c r="B1920" s="45"/>
      <c r="C1920" s="45"/>
      <c r="D1920" s="46"/>
      <c r="E1920" s="46"/>
      <c r="F1920" s="46">
        <v>0.18</v>
      </c>
      <c r="G1920" s="45"/>
      <c r="H1920" s="45"/>
      <c r="I1920" s="45"/>
      <c r="J1920" s="45"/>
      <c r="K1920" s="45"/>
      <c r="L1920" s="45"/>
      <c r="M1920" s="45"/>
      <c r="N1920" s="45"/>
      <c r="O1920" s="45"/>
      <c r="P1920" s="45"/>
      <c r="Q1920" s="45"/>
      <c r="R1920" s="45">
        <v>10.889706439649682</v>
      </c>
      <c r="S1920" s="45"/>
      <c r="T1920" s="45"/>
      <c r="U1920" s="45"/>
      <c r="V1920" s="45"/>
      <c r="W1920" s="45"/>
      <c r="X1920" s="45"/>
      <c r="Y1920" s="45"/>
      <c r="Z1920" s="45"/>
      <c r="AA1920" s="45"/>
      <c r="AB1920" s="45"/>
      <c r="AC1920" s="45"/>
    </row>
    <row r="1921" ht="15.75" customHeight="1">
      <c r="A1921" s="45"/>
      <c r="B1921" s="45"/>
      <c r="C1921" s="45"/>
      <c r="D1921" s="46"/>
      <c r="E1921" s="46"/>
      <c r="F1921" s="46">
        <v>0.18</v>
      </c>
      <c r="G1921" s="45"/>
      <c r="H1921" s="45"/>
      <c r="I1921" s="45"/>
      <c r="J1921" s="45"/>
      <c r="K1921" s="45"/>
      <c r="L1921" s="45"/>
      <c r="M1921" s="45"/>
      <c r="N1921" s="45"/>
      <c r="O1921" s="45"/>
      <c r="P1921" s="45"/>
      <c r="Q1921" s="45"/>
      <c r="R1921" s="45">
        <v>11.660754931437122</v>
      </c>
      <c r="S1921" s="45"/>
      <c r="T1921" s="45"/>
      <c r="U1921" s="45"/>
      <c r="V1921" s="45"/>
      <c r="W1921" s="45"/>
      <c r="X1921" s="45"/>
      <c r="Y1921" s="45"/>
      <c r="Z1921" s="45"/>
      <c r="AA1921" s="45"/>
      <c r="AB1921" s="45"/>
      <c r="AC1921" s="45"/>
    </row>
    <row r="1922" ht="15.75" customHeight="1">
      <c r="A1922" s="45"/>
      <c r="B1922" s="45"/>
      <c r="C1922" s="45"/>
      <c r="D1922" s="46"/>
      <c r="E1922" s="46"/>
      <c r="F1922" s="46">
        <v>0.18</v>
      </c>
      <c r="G1922" s="45"/>
      <c r="H1922" s="45"/>
      <c r="I1922" s="45"/>
      <c r="J1922" s="45">
        <v>2.850222205368877E-4</v>
      </c>
      <c r="K1922" s="45"/>
      <c r="L1922" s="45"/>
      <c r="M1922" s="45"/>
      <c r="N1922" s="45">
        <v>8.699490051660162E-4</v>
      </c>
      <c r="O1922" s="45"/>
      <c r="P1922" s="45"/>
      <c r="Q1922" s="45"/>
      <c r="R1922" s="45">
        <v>11.334540292931518</v>
      </c>
      <c r="S1922" s="45"/>
      <c r="T1922" s="45"/>
      <c r="U1922" s="45"/>
      <c r="V1922" s="45"/>
      <c r="W1922" s="45"/>
      <c r="X1922" s="45"/>
      <c r="Y1922" s="45"/>
      <c r="Z1922" s="45"/>
      <c r="AA1922" s="45"/>
      <c r="AB1922" s="45"/>
      <c r="AC1922" s="45"/>
    </row>
    <row r="1923" ht="15.75" customHeight="1">
      <c r="A1923" s="45"/>
      <c r="B1923" s="45"/>
      <c r="C1923" s="45"/>
      <c r="D1923" s="46"/>
      <c r="E1923" s="46"/>
      <c r="F1923" s="46">
        <v>0.18</v>
      </c>
      <c r="G1923" s="45"/>
      <c r="H1923" s="45"/>
      <c r="I1923" s="45"/>
      <c r="J1923" s="45">
        <v>3.1552489077076197E-4</v>
      </c>
      <c r="K1923" s="45"/>
      <c r="L1923" s="45"/>
      <c r="M1923" s="45"/>
      <c r="N1923" s="45">
        <v>9.767146319382355E-4</v>
      </c>
      <c r="O1923" s="45"/>
      <c r="P1923" s="45"/>
      <c r="Q1923" s="45"/>
      <c r="R1923" s="45">
        <v>12.460848979683643</v>
      </c>
      <c r="S1923" s="45"/>
      <c r="T1923" s="45"/>
      <c r="U1923" s="45"/>
      <c r="V1923" s="45"/>
      <c r="W1923" s="45"/>
      <c r="X1923" s="45"/>
      <c r="Y1923" s="45"/>
      <c r="Z1923" s="45"/>
      <c r="AA1923" s="45"/>
      <c r="AB1923" s="45"/>
      <c r="AC1923" s="45"/>
    </row>
    <row r="1924" ht="15.75" customHeight="1">
      <c r="A1924" s="45"/>
      <c r="B1924" s="45"/>
      <c r="C1924" s="45"/>
      <c r="D1924" s="46"/>
      <c r="E1924" s="46"/>
      <c r="F1924" s="46">
        <v>0.238</v>
      </c>
      <c r="G1924" s="45"/>
      <c r="H1924" s="45"/>
      <c r="I1924" s="45"/>
      <c r="J1924" s="45"/>
      <c r="K1924" s="45"/>
      <c r="L1924" s="45"/>
      <c r="M1924" s="45"/>
      <c r="N1924" s="45"/>
      <c r="O1924" s="45"/>
      <c r="P1924" s="45"/>
      <c r="Q1924" s="45"/>
      <c r="R1924" s="45">
        <v>11.07059313074968</v>
      </c>
      <c r="S1924" s="45"/>
      <c r="T1924" s="45"/>
      <c r="U1924" s="45"/>
      <c r="V1924" s="45"/>
      <c r="W1924" s="45"/>
      <c r="X1924" s="45"/>
      <c r="Y1924" s="45"/>
      <c r="Z1924" s="45"/>
      <c r="AA1924" s="45"/>
      <c r="AB1924" s="45"/>
      <c r="AC1924" s="45"/>
    </row>
    <row r="1925" ht="15.75" customHeight="1">
      <c r="A1925" s="45"/>
      <c r="B1925" s="45"/>
      <c r="C1925" s="45"/>
      <c r="D1925" s="46"/>
      <c r="E1925" s="46"/>
      <c r="F1925" s="46">
        <v>0.25</v>
      </c>
      <c r="G1925" s="45"/>
      <c r="H1925" s="45"/>
      <c r="I1925" s="45"/>
      <c r="J1925" s="45">
        <v>2.8273866099535853E-4</v>
      </c>
      <c r="K1925" s="45"/>
      <c r="L1925" s="45"/>
      <c r="M1925" s="45"/>
      <c r="N1925" s="45">
        <v>8.601022493536145E-4</v>
      </c>
      <c r="O1925" s="45"/>
      <c r="P1925" s="45"/>
      <c r="Q1925" s="45"/>
      <c r="R1925" s="45">
        <v>11.0709628982854</v>
      </c>
      <c r="S1925" s="45"/>
      <c r="T1925" s="45"/>
      <c r="U1925" s="45"/>
      <c r="V1925" s="45"/>
      <c r="W1925" s="45"/>
      <c r="X1925" s="45"/>
      <c r="Y1925" s="45"/>
      <c r="Z1925" s="45"/>
      <c r="AA1925" s="45"/>
      <c r="AB1925" s="45"/>
      <c r="AC1925" s="45"/>
    </row>
    <row r="1926" ht="15.75" customHeight="1">
      <c r="A1926" s="45"/>
      <c r="B1926" s="45"/>
      <c r="C1926" s="45"/>
      <c r="D1926" s="46"/>
      <c r="E1926" s="46"/>
      <c r="F1926" s="46">
        <v>0.245</v>
      </c>
      <c r="G1926" s="45"/>
      <c r="H1926" s="45"/>
      <c r="I1926" s="45"/>
      <c r="J1926" s="45">
        <v>2.3758606520624394E-4</v>
      </c>
      <c r="K1926" s="45"/>
      <c r="L1926" s="45"/>
      <c r="M1926" s="45"/>
      <c r="N1926" s="45">
        <v>7.25503239526037E-4</v>
      </c>
      <c r="O1926" s="45"/>
      <c r="P1926" s="45"/>
      <c r="Q1926" s="45"/>
      <c r="R1926" s="45"/>
      <c r="S1926" s="45"/>
      <c r="T1926" s="45"/>
      <c r="U1926" s="45"/>
      <c r="V1926" s="45"/>
      <c r="W1926" s="45"/>
      <c r="X1926" s="45"/>
      <c r="Y1926" s="45"/>
      <c r="Z1926" s="45"/>
      <c r="AA1926" s="45"/>
      <c r="AB1926" s="45"/>
      <c r="AC1926" s="45"/>
    </row>
    <row r="1927" ht="15.75" customHeight="1">
      <c r="A1927" s="45">
        <v>3455.6847669141916</v>
      </c>
      <c r="B1927" s="45"/>
      <c r="C1927" s="45"/>
      <c r="D1927" s="46"/>
      <c r="E1927" s="46"/>
      <c r="F1927" s="46"/>
      <c r="G1927" s="45"/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45"/>
      <c r="Y1927" s="45"/>
      <c r="Z1927" s="45"/>
      <c r="AA1927" s="45"/>
      <c r="AB1927" s="45"/>
      <c r="AC1927" s="45"/>
    </row>
    <row r="1928" ht="15.75" customHeight="1">
      <c r="A1928" s="45">
        <v>3437.8226089325544</v>
      </c>
      <c r="B1928" s="45"/>
      <c r="C1928" s="45"/>
      <c r="D1928" s="46"/>
      <c r="E1928" s="46"/>
      <c r="F1928" s="46"/>
      <c r="G1928" s="45"/>
      <c r="H1928" s="45"/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45"/>
      <c r="Y1928" s="45"/>
      <c r="Z1928" s="45"/>
      <c r="AA1928" s="45"/>
      <c r="AB1928" s="45"/>
      <c r="AC1928" s="45"/>
    </row>
    <row r="1929" ht="15.75" customHeight="1">
      <c r="A1929" s="45">
        <v>3520.1135375611075</v>
      </c>
      <c r="B1929" s="45"/>
      <c r="C1929" s="45"/>
      <c r="D1929" s="46"/>
      <c r="E1929" s="46"/>
      <c r="F1929" s="46"/>
      <c r="G1929" s="45"/>
      <c r="H1929" s="45"/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45"/>
      <c r="Y1929" s="45"/>
      <c r="Z1929" s="45"/>
      <c r="AA1929" s="45"/>
      <c r="AB1929" s="45"/>
      <c r="AC1929" s="45"/>
    </row>
    <row r="1930" ht="15.75" customHeight="1">
      <c r="A1930" s="45">
        <v>3714.2798926799637</v>
      </c>
      <c r="B1930" s="45"/>
      <c r="C1930" s="45"/>
      <c r="D1930" s="46"/>
      <c r="E1930" s="46"/>
      <c r="F1930" s="46"/>
      <c r="G1930" s="45"/>
      <c r="H1930" s="45"/>
      <c r="I1930" s="45"/>
      <c r="J1930" s="45"/>
      <c r="K1930" s="45"/>
      <c r="L1930" s="45"/>
      <c r="M1930" s="45"/>
      <c r="N1930" s="45"/>
      <c r="O1930" s="45"/>
      <c r="P1930" s="45"/>
      <c r="Q1930" s="45"/>
      <c r="R1930" s="45"/>
      <c r="S1930" s="45"/>
      <c r="T1930" s="45"/>
      <c r="U1930" s="45"/>
      <c r="V1930" s="45"/>
      <c r="W1930" s="45"/>
      <c r="X1930" s="45"/>
      <c r="Y1930" s="45"/>
      <c r="Z1930" s="45"/>
      <c r="AA1930" s="45"/>
      <c r="AB1930" s="45"/>
      <c r="AC1930" s="45"/>
    </row>
    <row r="1931" ht="15.75" customHeight="1">
      <c r="A1931" s="45">
        <v>3945.1650625031716</v>
      </c>
      <c r="B1931" s="45"/>
      <c r="C1931" s="45"/>
      <c r="D1931" s="46"/>
      <c r="E1931" s="46"/>
      <c r="F1931" s="46"/>
      <c r="G1931" s="45"/>
      <c r="H1931" s="45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  <c r="Y1931" s="45"/>
      <c r="Z1931" s="45"/>
      <c r="AA1931" s="45"/>
      <c r="AB1931" s="45"/>
      <c r="AC1931" s="45"/>
    </row>
    <row r="1932" ht="15.75" customHeight="1">
      <c r="A1932" s="45">
        <v>4084.486633021892</v>
      </c>
      <c r="B1932" s="45"/>
      <c r="C1932" s="45"/>
      <c r="D1932" s="46"/>
      <c r="E1932" s="46"/>
      <c r="F1932" s="46"/>
      <c r="G1932" s="45"/>
      <c r="H1932" s="45"/>
      <c r="I1932" s="45"/>
      <c r="J1932" s="45"/>
      <c r="K1932" s="45"/>
      <c r="L1932" s="45"/>
      <c r="M1932" s="45"/>
      <c r="N1932" s="45"/>
      <c r="O1932" s="45"/>
      <c r="P1932" s="45"/>
      <c r="Q1932" s="45"/>
      <c r="R1932" s="45"/>
      <c r="S1932" s="45"/>
      <c r="T1932" s="45"/>
      <c r="U1932" s="45"/>
      <c r="V1932" s="45"/>
      <c r="W1932" s="45"/>
      <c r="X1932" s="45"/>
      <c r="Y1932" s="45"/>
      <c r="Z1932" s="45"/>
      <c r="AA1932" s="45"/>
      <c r="AB1932" s="45"/>
      <c r="AC1932" s="45"/>
    </row>
    <row r="1933" ht="15.75" customHeight="1">
      <c r="A1933" s="45">
        <v>4138.520899877415</v>
      </c>
      <c r="B1933" s="45"/>
      <c r="C1933" s="45"/>
      <c r="D1933" s="46"/>
      <c r="E1933" s="46"/>
      <c r="F1933" s="46"/>
      <c r="G1933" s="45"/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  <c r="Y1933" s="45"/>
      <c r="Z1933" s="45"/>
      <c r="AA1933" s="45"/>
      <c r="AB1933" s="45"/>
      <c r="AC1933" s="45"/>
    </row>
    <row r="1934" ht="15.75" customHeight="1">
      <c r="A1934" s="45">
        <v>4207.524582405833</v>
      </c>
      <c r="B1934" s="45"/>
      <c r="C1934" s="45"/>
      <c r="D1934" s="46"/>
      <c r="E1934" s="46"/>
      <c r="F1934" s="46"/>
      <c r="G1934" s="45"/>
      <c r="H1934" s="45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45"/>
      <c r="Y1934" s="45"/>
      <c r="Z1934" s="45"/>
      <c r="AA1934" s="45"/>
      <c r="AB1934" s="45"/>
      <c r="AC1934" s="45"/>
    </row>
    <row r="1935" ht="15.75" customHeight="1">
      <c r="A1935" s="45">
        <v>4281.173099831096</v>
      </c>
      <c r="B1935" s="45"/>
      <c r="C1935" s="45"/>
      <c r="D1935" s="46"/>
      <c r="E1935" s="46"/>
      <c r="F1935" s="46"/>
      <c r="G1935" s="45"/>
      <c r="H1935" s="45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  <c r="Y1935" s="45"/>
      <c r="Z1935" s="45"/>
      <c r="AA1935" s="45"/>
      <c r="AB1935" s="45"/>
      <c r="AC1935" s="45"/>
    </row>
    <row r="1936" ht="15.75" customHeight="1">
      <c r="A1936" s="45">
        <v>4341.494643755842</v>
      </c>
      <c r="B1936" s="45"/>
      <c r="C1936" s="45"/>
      <c r="D1936" s="46"/>
      <c r="E1936" s="46"/>
      <c r="F1936" s="46"/>
      <c r="G1936" s="45"/>
      <c r="H1936" s="45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  <c r="Y1936" s="45"/>
      <c r="Z1936" s="45"/>
      <c r="AA1936" s="45"/>
      <c r="AB1936" s="45"/>
      <c r="AC1936" s="45"/>
    </row>
    <row r="1937" ht="15.75" customHeight="1">
      <c r="A1937" s="45">
        <v>4402.14549336035</v>
      </c>
      <c r="B1937" s="45"/>
      <c r="C1937" s="45"/>
      <c r="D1937" s="46"/>
      <c r="E1937" s="46"/>
      <c r="F1937" s="46"/>
      <c r="G1937" s="45"/>
      <c r="H1937" s="45"/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  <c r="Y1937" s="45"/>
      <c r="Z1937" s="45"/>
      <c r="AA1937" s="45"/>
      <c r="AB1937" s="45"/>
      <c r="AC1937" s="45"/>
    </row>
    <row r="1938" ht="15.75" customHeight="1">
      <c r="A1938" s="45">
        <v>4444.039036424321</v>
      </c>
      <c r="B1938" s="45"/>
      <c r="C1938" s="45"/>
      <c r="D1938" s="46"/>
      <c r="E1938" s="46"/>
      <c r="F1938" s="46"/>
      <c r="G1938" s="45"/>
      <c r="H1938" s="45"/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45"/>
      <c r="Y1938" s="45"/>
      <c r="Z1938" s="45"/>
      <c r="AA1938" s="45"/>
      <c r="AB1938" s="45"/>
      <c r="AC1938" s="45"/>
    </row>
    <row r="1939" ht="15.75" customHeight="1">
      <c r="A1939" s="45">
        <v>4316.379437432634</v>
      </c>
      <c r="B1939" s="45"/>
      <c r="C1939" s="45"/>
      <c r="D1939" s="46"/>
      <c r="E1939" s="46"/>
      <c r="F1939" s="46"/>
      <c r="G1939" s="45"/>
      <c r="H1939" s="45"/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  <c r="Y1939" s="45"/>
      <c r="Z1939" s="45"/>
      <c r="AA1939" s="45"/>
      <c r="AB1939" s="45"/>
      <c r="AC1939" s="45"/>
    </row>
    <row r="1940" ht="15.75" customHeight="1">
      <c r="A1940" s="45">
        <v>25.317131870396125</v>
      </c>
      <c r="B1940" s="45"/>
      <c r="C1940" s="45"/>
      <c r="D1940" s="46"/>
      <c r="E1940" s="46"/>
      <c r="F1940" s="46">
        <v>0.093</v>
      </c>
      <c r="G1940" s="45"/>
      <c r="H1940" s="45"/>
      <c r="I1940" s="45"/>
      <c r="J1940" s="45">
        <v>0.006330191109050636</v>
      </c>
      <c r="K1940" s="45"/>
      <c r="L1940" s="45"/>
      <c r="M1940" s="45"/>
      <c r="N1940" s="45"/>
      <c r="O1940" s="45"/>
      <c r="P1940" s="45"/>
      <c r="Q1940" s="45"/>
      <c r="R1940" s="45">
        <v>414.8251171895122</v>
      </c>
      <c r="S1940" s="45"/>
      <c r="T1940" s="45"/>
      <c r="U1940" s="45"/>
      <c r="V1940" s="45"/>
      <c r="W1940" s="45"/>
      <c r="X1940" s="45"/>
      <c r="Y1940" s="45"/>
      <c r="Z1940" s="45"/>
      <c r="AA1940" s="45"/>
      <c r="AB1940" s="45"/>
      <c r="AC1940" s="45"/>
    </row>
    <row r="1941" ht="15.75" customHeight="1">
      <c r="A1941" s="45">
        <v>25.217315611101498</v>
      </c>
      <c r="B1941" s="45"/>
      <c r="C1941" s="45"/>
      <c r="D1941" s="46"/>
      <c r="E1941" s="46"/>
      <c r="F1941" s="46">
        <v>0.087</v>
      </c>
      <c r="G1941" s="45"/>
      <c r="H1941" s="45"/>
      <c r="I1941" s="45"/>
      <c r="J1941" s="45">
        <v>0.006234263207710392</v>
      </c>
      <c r="K1941" s="45"/>
      <c r="L1941" s="45"/>
      <c r="M1941" s="45"/>
      <c r="N1941" s="45">
        <v>0.018984957814710404</v>
      </c>
      <c r="O1941" s="45"/>
      <c r="P1941" s="45"/>
      <c r="Q1941" s="45"/>
      <c r="R1941" s="45">
        <v>432.23383575724887</v>
      </c>
      <c r="S1941" s="45"/>
      <c r="T1941" s="45"/>
      <c r="U1941" s="45"/>
      <c r="V1941" s="45"/>
      <c r="W1941" s="45"/>
      <c r="X1941" s="45"/>
      <c r="Y1941" s="45"/>
      <c r="Z1941" s="45"/>
      <c r="AA1941" s="45"/>
      <c r="AB1941" s="45"/>
      <c r="AC1941" s="45"/>
    </row>
    <row r="1942" ht="15.75" customHeight="1">
      <c r="A1942" s="45">
        <v>25.008218834504458</v>
      </c>
      <c r="B1942" s="45"/>
      <c r="C1942" s="45"/>
      <c r="D1942" s="46"/>
      <c r="E1942" s="46"/>
      <c r="F1942" s="46">
        <v>0.082</v>
      </c>
      <c r="G1942" s="45"/>
      <c r="H1942" s="45"/>
      <c r="I1942" s="45"/>
      <c r="J1942" s="45">
        <v>0.0061374991203996905</v>
      </c>
      <c r="K1942" s="45"/>
      <c r="L1942" s="45"/>
      <c r="M1942" s="45"/>
      <c r="N1942" s="45">
        <v>0.019858560270213214</v>
      </c>
      <c r="O1942" s="45"/>
      <c r="P1942" s="45"/>
      <c r="Q1942" s="45"/>
      <c r="R1942" s="45">
        <v>509.4142364566684</v>
      </c>
      <c r="S1942" s="45"/>
      <c r="T1942" s="45"/>
      <c r="U1942" s="45"/>
      <c r="V1942" s="45"/>
      <c r="W1942" s="45"/>
      <c r="X1942" s="45"/>
      <c r="Y1942" s="45"/>
      <c r="Z1942" s="45"/>
      <c r="AA1942" s="45"/>
      <c r="AB1942" s="45"/>
      <c r="AC1942" s="45"/>
    </row>
    <row r="1943" ht="15.75" customHeight="1">
      <c r="A1943" s="45">
        <v>24.894717002692847</v>
      </c>
      <c r="B1943" s="45"/>
      <c r="C1943" s="45"/>
      <c r="D1943" s="46"/>
      <c r="E1943" s="46"/>
      <c r="F1943" s="46">
        <v>0.084</v>
      </c>
      <c r="G1943" s="45"/>
      <c r="H1943" s="45"/>
      <c r="I1943" s="45"/>
      <c r="J1943" s="45">
        <v>0.00608717469717897</v>
      </c>
      <c r="K1943" s="45"/>
      <c r="L1943" s="45"/>
      <c r="M1943" s="45"/>
      <c r="N1943" s="45">
        <v>0.01925906972584636</v>
      </c>
      <c r="O1943" s="45"/>
      <c r="P1943" s="45"/>
      <c r="Q1943" s="45"/>
      <c r="R1943" s="45">
        <v>706.6983316275326</v>
      </c>
      <c r="S1943" s="45"/>
      <c r="T1943" s="45"/>
      <c r="U1943" s="45"/>
      <c r="V1943" s="45"/>
      <c r="W1943" s="45"/>
      <c r="X1943" s="45"/>
      <c r="Y1943" s="45"/>
      <c r="Z1943" s="45"/>
      <c r="AA1943" s="45"/>
      <c r="AB1943" s="45"/>
      <c r="AC1943" s="45"/>
    </row>
    <row r="1944" ht="15.75" customHeight="1">
      <c r="A1944" s="45">
        <v>25.251534704924786</v>
      </c>
      <c r="B1944" s="45"/>
      <c r="C1944" s="45"/>
      <c r="D1944" s="46"/>
      <c r="E1944" s="46"/>
      <c r="F1944" s="46">
        <v>0.089</v>
      </c>
      <c r="G1944" s="45"/>
      <c r="H1944" s="45"/>
      <c r="I1944" s="45"/>
      <c r="J1944" s="45">
        <v>0.005817904563908447</v>
      </c>
      <c r="K1944" s="45"/>
      <c r="L1944" s="45"/>
      <c r="M1944" s="45"/>
      <c r="N1944" s="45">
        <v>0.018496626591091848</v>
      </c>
      <c r="O1944" s="45"/>
      <c r="P1944" s="45"/>
      <c r="Q1944" s="45"/>
      <c r="R1944" s="45">
        <v>767.6466550297134</v>
      </c>
      <c r="S1944" s="45"/>
      <c r="T1944" s="45"/>
      <c r="U1944" s="45"/>
      <c r="V1944" s="45"/>
      <c r="W1944" s="45"/>
      <c r="X1944" s="45"/>
      <c r="Y1944" s="45"/>
      <c r="Z1944" s="45"/>
      <c r="AA1944" s="45"/>
      <c r="AB1944" s="45"/>
      <c r="AC1944" s="45"/>
    </row>
    <row r="1945" ht="15.75" customHeight="1">
      <c r="A1945" s="45">
        <v>24.940170258818526</v>
      </c>
      <c r="B1945" s="45"/>
      <c r="C1945" s="45"/>
      <c r="D1945" s="46"/>
      <c r="E1945" s="46"/>
      <c r="F1945" s="46">
        <v>0.091</v>
      </c>
      <c r="G1945" s="45"/>
      <c r="H1945" s="45"/>
      <c r="I1945" s="45"/>
      <c r="J1945" s="45">
        <v>0.005483793041806174</v>
      </c>
      <c r="K1945" s="45"/>
      <c r="L1945" s="45"/>
      <c r="M1945" s="45"/>
      <c r="N1945" s="45">
        <v>0.017522792167321322</v>
      </c>
      <c r="O1945" s="45"/>
      <c r="P1945" s="45"/>
      <c r="Q1945" s="45"/>
      <c r="R1945" s="45">
        <v>794.5733625150377</v>
      </c>
      <c r="S1945" s="45"/>
      <c r="T1945" s="45"/>
      <c r="U1945" s="45"/>
      <c r="V1945" s="45"/>
      <c r="W1945" s="45"/>
      <c r="X1945" s="45"/>
      <c r="Y1945" s="45"/>
      <c r="Z1945" s="45"/>
      <c r="AA1945" s="45"/>
      <c r="AB1945" s="45"/>
      <c r="AC1945" s="45"/>
    </row>
    <row r="1946" ht="15.75" customHeight="1">
      <c r="A1946" s="45">
        <v>25.08905020261576</v>
      </c>
      <c r="B1946" s="45"/>
      <c r="C1946" s="45"/>
      <c r="D1946" s="46"/>
      <c r="E1946" s="46"/>
      <c r="F1946" s="46">
        <v>0.094</v>
      </c>
      <c r="G1946" s="45"/>
      <c r="H1946" s="45"/>
      <c r="I1946" s="45"/>
      <c r="J1946" s="45"/>
      <c r="K1946" s="45"/>
      <c r="L1946" s="45"/>
      <c r="M1946" s="45"/>
      <c r="N1946" s="45"/>
      <c r="O1946" s="45"/>
      <c r="P1946" s="45"/>
      <c r="Q1946" s="45"/>
      <c r="R1946" s="45">
        <v>980.8619332040178</v>
      </c>
      <c r="S1946" s="45"/>
      <c r="T1946" s="45"/>
      <c r="U1946" s="45"/>
      <c r="V1946" s="45"/>
      <c r="W1946" s="45"/>
      <c r="X1946" s="45"/>
      <c r="Y1946" s="45"/>
      <c r="Z1946" s="45"/>
      <c r="AA1946" s="45"/>
      <c r="AB1946" s="45"/>
      <c r="AC1946" s="45"/>
    </row>
    <row r="1947" ht="15.75" customHeight="1">
      <c r="A1947" s="45">
        <v>24.596304237335993</v>
      </c>
      <c r="B1947" s="45"/>
      <c r="C1947" s="45"/>
      <c r="D1947" s="46"/>
      <c r="E1947" s="46"/>
      <c r="F1947" s="46">
        <v>0.082</v>
      </c>
      <c r="G1947" s="45"/>
      <c r="H1947" s="45"/>
      <c r="I1947" s="45"/>
      <c r="J1947" s="45">
        <v>0.005214972798975962</v>
      </c>
      <c r="K1947" s="45"/>
      <c r="L1947" s="45"/>
      <c r="M1947" s="45"/>
      <c r="N1947" s="45">
        <v>0.016305366790279163</v>
      </c>
      <c r="O1947" s="45"/>
      <c r="P1947" s="45"/>
      <c r="Q1947" s="45"/>
      <c r="R1947" s="45">
        <v>1161.8790354460402</v>
      </c>
      <c r="S1947" s="45"/>
      <c r="T1947" s="45"/>
      <c r="U1947" s="45"/>
      <c r="V1947" s="45"/>
      <c r="W1947" s="45"/>
      <c r="X1947" s="45"/>
      <c r="Y1947" s="45"/>
      <c r="Z1947" s="45"/>
      <c r="AA1947" s="45"/>
      <c r="AB1947" s="45"/>
      <c r="AC1947" s="45"/>
    </row>
    <row r="1948" ht="15.75" customHeight="1">
      <c r="A1948" s="45">
        <v>24.122422631697837</v>
      </c>
      <c r="B1948" s="45"/>
      <c r="C1948" s="45"/>
      <c r="D1948" s="46"/>
      <c r="E1948" s="46"/>
      <c r="F1948" s="46">
        <v>0.089</v>
      </c>
      <c r="G1948" s="45"/>
      <c r="H1948" s="45"/>
      <c r="I1948" s="45"/>
      <c r="J1948" s="45">
        <v>0.005302488970435696</v>
      </c>
      <c r="K1948" s="45"/>
      <c r="L1948" s="45"/>
      <c r="M1948" s="45"/>
      <c r="N1948" s="45">
        <v>0.017113181539482842</v>
      </c>
      <c r="O1948" s="45"/>
      <c r="P1948" s="45"/>
      <c r="Q1948" s="45"/>
      <c r="R1948" s="45">
        <v>1009.1878460424955</v>
      </c>
      <c r="S1948" s="45"/>
      <c r="T1948" s="45"/>
      <c r="U1948" s="45"/>
      <c r="V1948" s="45"/>
      <c r="W1948" s="45"/>
      <c r="X1948" s="45"/>
      <c r="Y1948" s="45"/>
      <c r="Z1948" s="45"/>
      <c r="AA1948" s="45"/>
      <c r="AB1948" s="45"/>
      <c r="AC1948" s="45"/>
    </row>
    <row r="1949" ht="15.75" customHeight="1">
      <c r="A1949" s="45">
        <v>23.751116386314326</v>
      </c>
      <c r="B1949" s="45"/>
      <c r="C1949" s="45"/>
      <c r="D1949" s="46"/>
      <c r="E1949" s="46"/>
      <c r="F1949" s="46">
        <v>0.06</v>
      </c>
      <c r="G1949" s="45"/>
      <c r="H1949" s="45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>
        <v>1249.7390136076035</v>
      </c>
      <c r="S1949" s="45"/>
      <c r="T1949" s="45"/>
      <c r="U1949" s="45"/>
      <c r="V1949" s="45"/>
      <c r="W1949" s="45"/>
      <c r="X1949" s="45"/>
      <c r="Y1949" s="45"/>
      <c r="Z1949" s="45"/>
      <c r="AA1949" s="45"/>
      <c r="AB1949" s="45"/>
      <c r="AC1949" s="45"/>
    </row>
    <row r="1950" ht="15.75" customHeight="1">
      <c r="A1950" s="45">
        <v>23.564267681289166</v>
      </c>
      <c r="B1950" s="45"/>
      <c r="C1950" s="45"/>
      <c r="D1950" s="46"/>
      <c r="E1950" s="46"/>
      <c r="F1950" s="46">
        <v>0.073</v>
      </c>
      <c r="G1950" s="45"/>
      <c r="H1950" s="45"/>
      <c r="I1950" s="45"/>
      <c r="J1950" s="45">
        <v>0.004733706356311549</v>
      </c>
      <c r="K1950" s="45"/>
      <c r="L1950" s="45"/>
      <c r="M1950" s="45"/>
      <c r="N1950" s="45">
        <v>0.014541629364368844</v>
      </c>
      <c r="O1950" s="45"/>
      <c r="P1950" s="45"/>
      <c r="Q1950" s="45"/>
      <c r="R1950" s="45">
        <v>1491.8531781557745</v>
      </c>
      <c r="S1950" s="45"/>
      <c r="T1950" s="45"/>
      <c r="U1950" s="45"/>
      <c r="V1950" s="45"/>
      <c r="W1950" s="45"/>
      <c r="X1950" s="45"/>
      <c r="Y1950" s="45"/>
      <c r="Z1950" s="45"/>
      <c r="AA1950" s="45"/>
      <c r="AB1950" s="45"/>
      <c r="AC1950" s="45"/>
    </row>
    <row r="1951" ht="15.75" customHeight="1">
      <c r="A1951" s="45">
        <v>23.28229956125489</v>
      </c>
      <c r="B1951" s="45"/>
      <c r="C1951" s="45"/>
      <c r="D1951" s="46"/>
      <c r="E1951" s="46"/>
      <c r="F1951" s="46">
        <v>0.077</v>
      </c>
      <c r="G1951" s="45"/>
      <c r="H1951" s="45"/>
      <c r="I1951" s="45"/>
      <c r="J1951" s="45">
        <v>0.004959359969019403</v>
      </c>
      <c r="K1951" s="45"/>
      <c r="L1951" s="45"/>
      <c r="M1951" s="45"/>
      <c r="N1951" s="45">
        <v>0.015347585581700324</v>
      </c>
      <c r="O1951" s="45"/>
      <c r="P1951" s="45"/>
      <c r="Q1951" s="45"/>
      <c r="R1951" s="45">
        <v>1527.2026368713116</v>
      </c>
      <c r="S1951" s="45"/>
      <c r="T1951" s="45"/>
      <c r="U1951" s="45"/>
      <c r="V1951" s="45"/>
      <c r="W1951" s="45"/>
      <c r="X1951" s="45"/>
      <c r="Y1951" s="45"/>
      <c r="Z1951" s="45"/>
      <c r="AA1951" s="45"/>
      <c r="AB1951" s="45"/>
      <c r="AC1951" s="45"/>
    </row>
    <row r="1952" ht="15.75" customHeight="1">
      <c r="A1952" s="45">
        <v>27.67879512347935</v>
      </c>
      <c r="B1952" s="45"/>
      <c r="C1952" s="45"/>
      <c r="D1952" s="46"/>
      <c r="E1952" s="46"/>
      <c r="F1952" s="46">
        <v>0.07</v>
      </c>
      <c r="G1952" s="45"/>
      <c r="H1952" s="45"/>
      <c r="I1952" s="45"/>
      <c r="J1952" s="45">
        <v>0.006979637654675508</v>
      </c>
      <c r="K1952" s="45"/>
      <c r="L1952" s="45"/>
      <c r="M1952" s="45"/>
      <c r="N1952" s="45"/>
      <c r="O1952" s="45"/>
      <c r="P1952" s="45"/>
      <c r="Q1952" s="45"/>
      <c r="R1952" s="45">
        <v>458.4138255103639</v>
      </c>
      <c r="S1952" s="45"/>
      <c r="T1952" s="45"/>
      <c r="U1952" s="45"/>
      <c r="V1952" s="45"/>
      <c r="W1952" s="45"/>
      <c r="X1952" s="45"/>
      <c r="Y1952" s="45"/>
      <c r="Z1952" s="45"/>
      <c r="AA1952" s="45"/>
      <c r="AB1952" s="45"/>
      <c r="AC1952" s="45"/>
    </row>
    <row r="1953" ht="15.75" customHeight="1">
      <c r="A1953" s="45">
        <v>6992.815318728462</v>
      </c>
      <c r="B1953" s="45"/>
      <c r="C1953" s="45"/>
      <c r="D1953" s="46"/>
      <c r="E1953" s="46"/>
      <c r="F1953" s="46">
        <v>0.084</v>
      </c>
      <c r="G1953" s="45"/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>
        <v>118.27801987809971</v>
      </c>
      <c r="S1953" s="45"/>
      <c r="T1953" s="45"/>
      <c r="U1953" s="45"/>
      <c r="V1953" s="45"/>
      <c r="W1953" s="45"/>
      <c r="X1953" s="45"/>
      <c r="Y1953" s="45"/>
      <c r="Z1953" s="45"/>
      <c r="AA1953" s="45"/>
      <c r="AB1953" s="45"/>
      <c r="AC1953" s="45"/>
    </row>
    <row r="1954" ht="15.75" customHeight="1">
      <c r="A1954" s="45">
        <v>6993.9747649441515</v>
      </c>
      <c r="B1954" s="45"/>
      <c r="C1954" s="45"/>
      <c r="D1954" s="46"/>
      <c r="E1954" s="46"/>
      <c r="F1954" s="46">
        <v>0.083</v>
      </c>
      <c r="G1954" s="45"/>
      <c r="H1954" s="45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>
        <v>103.10543758438689</v>
      </c>
      <c r="S1954" s="45"/>
      <c r="T1954" s="45"/>
      <c r="U1954" s="45"/>
      <c r="V1954" s="45"/>
      <c r="W1954" s="45"/>
      <c r="X1954" s="45"/>
      <c r="Y1954" s="45"/>
      <c r="Z1954" s="45"/>
      <c r="AA1954" s="45"/>
      <c r="AB1954" s="45"/>
      <c r="AC1954" s="45"/>
    </row>
    <row r="1955" ht="15.75" customHeight="1">
      <c r="A1955" s="45">
        <v>6992.599265899487</v>
      </c>
      <c r="B1955" s="45"/>
      <c r="C1955" s="45"/>
      <c r="D1955" s="46"/>
      <c r="E1955" s="46"/>
      <c r="F1955" s="46">
        <v>0.081</v>
      </c>
      <c r="G1955" s="45"/>
      <c r="H1955" s="45"/>
      <c r="I1955" s="45"/>
      <c r="J1955" s="45"/>
      <c r="K1955" s="45"/>
      <c r="L1955" s="45"/>
      <c r="M1955" s="45"/>
      <c r="N1955" s="45">
        <v>0.0015816484672956507</v>
      </c>
      <c r="O1955" s="45"/>
      <c r="P1955" s="45"/>
      <c r="Q1955" s="45"/>
      <c r="R1955" s="45">
        <v>96.78561496232099</v>
      </c>
      <c r="S1955" s="45"/>
      <c r="T1955" s="45"/>
      <c r="U1955" s="45"/>
      <c r="V1955" s="45"/>
      <c r="W1955" s="45"/>
      <c r="X1955" s="45"/>
      <c r="Y1955" s="45"/>
      <c r="Z1955" s="45"/>
      <c r="AA1955" s="45"/>
      <c r="AB1955" s="45"/>
      <c r="AC1955" s="45"/>
    </row>
    <row r="1956" ht="15.75" customHeight="1">
      <c r="A1956" s="45">
        <v>6997.5790603310725</v>
      </c>
      <c r="B1956" s="45"/>
      <c r="C1956" s="45"/>
      <c r="D1956" s="46"/>
      <c r="E1956" s="46"/>
      <c r="F1956" s="46">
        <v>0.076</v>
      </c>
      <c r="G1956" s="45"/>
      <c r="H1956" s="45"/>
      <c r="I1956" s="45"/>
      <c r="J1956" s="45"/>
      <c r="K1956" s="45"/>
      <c r="L1956" s="45"/>
      <c r="M1956" s="45"/>
      <c r="N1956" s="45">
        <v>0.001036435542764285</v>
      </c>
      <c r="O1956" s="45"/>
      <c r="P1956" s="45"/>
      <c r="Q1956" s="45"/>
      <c r="R1956" s="45">
        <v>107.68161483265298</v>
      </c>
      <c r="S1956" s="45"/>
      <c r="T1956" s="45"/>
      <c r="U1956" s="45"/>
      <c r="V1956" s="45"/>
      <c r="W1956" s="45"/>
      <c r="X1956" s="45"/>
      <c r="Y1956" s="45"/>
      <c r="Z1956" s="45"/>
      <c r="AA1956" s="45"/>
      <c r="AB1956" s="45"/>
      <c r="AC1956" s="45"/>
    </row>
    <row r="1957" ht="15.75" customHeight="1">
      <c r="A1957" s="45">
        <v>6993.4392493238665</v>
      </c>
      <c r="B1957" s="45"/>
      <c r="C1957" s="45"/>
      <c r="D1957" s="46"/>
      <c r="E1957" s="46"/>
      <c r="F1957" s="46">
        <v>0.072</v>
      </c>
      <c r="G1957" s="45"/>
      <c r="H1957" s="45"/>
      <c r="I1957" s="45"/>
      <c r="J1957" s="45"/>
      <c r="K1957" s="45"/>
      <c r="L1957" s="45"/>
      <c r="M1957" s="45"/>
      <c r="N1957" s="45">
        <v>0.0013162473519374356</v>
      </c>
      <c r="O1957" s="45"/>
      <c r="P1957" s="45"/>
      <c r="Q1957" s="45"/>
      <c r="R1957" s="45">
        <v>144.07902368146327</v>
      </c>
      <c r="S1957" s="45"/>
      <c r="T1957" s="45"/>
      <c r="U1957" s="45"/>
      <c r="V1957" s="45"/>
      <c r="W1957" s="45"/>
      <c r="X1957" s="45"/>
      <c r="Y1957" s="45"/>
      <c r="Z1957" s="45"/>
      <c r="AA1957" s="45"/>
      <c r="AB1957" s="45"/>
      <c r="AC1957" s="45"/>
    </row>
    <row r="1958" ht="15.75" customHeight="1">
      <c r="A1958" s="45">
        <v>6979.391929812617</v>
      </c>
      <c r="B1958" s="45"/>
      <c r="C1958" s="45"/>
      <c r="D1958" s="46"/>
      <c r="E1958" s="46"/>
      <c r="F1958" s="46">
        <v>0.068</v>
      </c>
      <c r="G1958" s="45"/>
      <c r="H1958" s="45"/>
      <c r="I1958" s="45"/>
      <c r="J1958" s="45">
        <v>8.097421955928626E-4</v>
      </c>
      <c r="K1958" s="45"/>
      <c r="L1958" s="45"/>
      <c r="M1958" s="45"/>
      <c r="N1958" s="45">
        <v>0.0013775343958058758</v>
      </c>
      <c r="O1958" s="45"/>
      <c r="P1958" s="45"/>
      <c r="Q1958" s="45"/>
      <c r="R1958" s="45">
        <v>160.48944417155835</v>
      </c>
      <c r="S1958" s="45"/>
      <c r="T1958" s="45"/>
      <c r="U1958" s="45"/>
      <c r="V1958" s="45"/>
      <c r="W1958" s="45"/>
      <c r="X1958" s="45"/>
      <c r="Y1958" s="45"/>
      <c r="Z1958" s="45"/>
      <c r="AA1958" s="45"/>
      <c r="AB1958" s="45"/>
      <c r="AC1958" s="45"/>
    </row>
    <row r="1959" ht="15.75" customHeight="1">
      <c r="A1959" s="45">
        <v>6937.195372316016</v>
      </c>
      <c r="B1959" s="45"/>
      <c r="C1959" s="45"/>
      <c r="D1959" s="46"/>
      <c r="E1959" s="46"/>
      <c r="F1959" s="46">
        <v>0.073</v>
      </c>
      <c r="G1959" s="45"/>
      <c r="H1959" s="45"/>
      <c r="I1959" s="45"/>
      <c r="J1959" s="45">
        <v>6.328043861555926E-4</v>
      </c>
      <c r="K1959" s="45"/>
      <c r="L1959" s="45"/>
      <c r="M1959" s="45"/>
      <c r="N1959" s="45">
        <v>0.0014527932758495762</v>
      </c>
      <c r="O1959" s="45"/>
      <c r="P1959" s="45"/>
      <c r="Q1959" s="45"/>
      <c r="R1959" s="45">
        <v>148.53996087240054</v>
      </c>
      <c r="S1959" s="45"/>
      <c r="T1959" s="45"/>
      <c r="U1959" s="45"/>
      <c r="V1959" s="45"/>
      <c r="W1959" s="45"/>
      <c r="X1959" s="45"/>
      <c r="Y1959" s="45"/>
      <c r="Z1959" s="45"/>
      <c r="AA1959" s="45"/>
      <c r="AB1959" s="45"/>
      <c r="AC1959" s="45"/>
    </row>
    <row r="1960" ht="15.75" customHeight="1">
      <c r="A1960" s="45">
        <v>6881.7878971788095</v>
      </c>
      <c r="B1960" s="45"/>
      <c r="C1960" s="45"/>
      <c r="D1960" s="46"/>
      <c r="E1960" s="46"/>
      <c r="F1960" s="46">
        <v>0.09</v>
      </c>
      <c r="G1960" s="45"/>
      <c r="H1960" s="45"/>
      <c r="I1960" s="45"/>
      <c r="J1960" s="45">
        <v>6.918907530835823E-4</v>
      </c>
      <c r="K1960" s="45"/>
      <c r="L1960" s="45"/>
      <c r="M1960" s="45"/>
      <c r="N1960" s="45">
        <v>0.0016327664138512219</v>
      </c>
      <c r="O1960" s="45"/>
      <c r="P1960" s="45"/>
      <c r="Q1960" s="45"/>
      <c r="R1960" s="45">
        <v>155.61556730253582</v>
      </c>
      <c r="S1960" s="45"/>
      <c r="T1960" s="45"/>
      <c r="U1960" s="45"/>
      <c r="V1960" s="45"/>
      <c r="W1960" s="45"/>
      <c r="X1960" s="45"/>
      <c r="Y1960" s="45"/>
      <c r="Z1960" s="45"/>
      <c r="AA1960" s="45"/>
      <c r="AB1960" s="45"/>
      <c r="AC1960" s="45"/>
    </row>
    <row r="1961" ht="15.75" customHeight="1">
      <c r="A1961" s="45">
        <v>6820.17942978085</v>
      </c>
      <c r="B1961" s="45"/>
      <c r="C1961" s="45"/>
      <c r="D1961" s="46"/>
      <c r="E1961" s="46"/>
      <c r="F1961" s="46">
        <v>0.08</v>
      </c>
      <c r="G1961" s="45"/>
      <c r="H1961" s="45"/>
      <c r="I1961" s="45"/>
      <c r="J1961" s="45"/>
      <c r="K1961" s="45"/>
      <c r="L1961" s="45"/>
      <c r="M1961" s="45"/>
      <c r="N1961" s="45"/>
      <c r="O1961" s="45"/>
      <c r="P1961" s="45"/>
      <c r="Q1961" s="45"/>
      <c r="R1961" s="45">
        <v>132.72485308425303</v>
      </c>
      <c r="S1961" s="45"/>
      <c r="T1961" s="45"/>
      <c r="U1961" s="45"/>
      <c r="V1961" s="45"/>
      <c r="W1961" s="45"/>
      <c r="X1961" s="45"/>
      <c r="Y1961" s="45"/>
      <c r="Z1961" s="45"/>
      <c r="AA1961" s="45"/>
      <c r="AB1961" s="45"/>
      <c r="AC1961" s="45"/>
    </row>
    <row r="1962" ht="15.75" customHeight="1">
      <c r="A1962" s="45">
        <v>6770.223245381998</v>
      </c>
      <c r="B1962" s="45"/>
      <c r="C1962" s="45"/>
      <c r="D1962" s="46"/>
      <c r="E1962" s="46"/>
      <c r="F1962" s="46">
        <v>0.079</v>
      </c>
      <c r="G1962" s="45"/>
      <c r="H1962" s="45"/>
      <c r="I1962" s="45"/>
      <c r="J1962" s="45"/>
      <c r="K1962" s="45"/>
      <c r="L1962" s="45"/>
      <c r="M1962" s="45"/>
      <c r="N1962" s="45">
        <v>0.001011168603566774</v>
      </c>
      <c r="O1962" s="45"/>
      <c r="P1962" s="45"/>
      <c r="Q1962" s="45"/>
      <c r="R1962" s="45">
        <v>129.0354366500524</v>
      </c>
      <c r="S1962" s="45"/>
      <c r="T1962" s="45"/>
      <c r="U1962" s="45"/>
      <c r="V1962" s="45"/>
      <c r="W1962" s="45"/>
      <c r="X1962" s="45"/>
      <c r="Y1962" s="45"/>
      <c r="Z1962" s="45"/>
      <c r="AA1962" s="45"/>
      <c r="AB1962" s="45"/>
      <c r="AC1962" s="45"/>
    </row>
    <row r="1963" ht="15.75" customHeight="1">
      <c r="A1963" s="45">
        <v>6726.222891167253</v>
      </c>
      <c r="B1963" s="45"/>
      <c r="C1963" s="45"/>
      <c r="D1963" s="46"/>
      <c r="E1963" s="46"/>
      <c r="F1963" s="46">
        <v>0.075</v>
      </c>
      <c r="G1963" s="45"/>
      <c r="H1963" s="45"/>
      <c r="I1963" s="45"/>
      <c r="J1963" s="45">
        <v>6.495777744466097E-4</v>
      </c>
      <c r="K1963" s="45"/>
      <c r="L1963" s="45"/>
      <c r="M1963" s="45"/>
      <c r="N1963" s="45">
        <v>0.0015803681095659914</v>
      </c>
      <c r="O1963" s="45"/>
      <c r="P1963" s="45"/>
      <c r="Q1963" s="45"/>
      <c r="R1963" s="45">
        <v>116.2035374680876</v>
      </c>
      <c r="S1963" s="45"/>
      <c r="T1963" s="45"/>
      <c r="U1963" s="45"/>
      <c r="V1963" s="45"/>
      <c r="W1963" s="45"/>
      <c r="X1963" s="45"/>
      <c r="Y1963" s="45"/>
      <c r="Z1963" s="45"/>
      <c r="AA1963" s="45"/>
      <c r="AB1963" s="45"/>
      <c r="AC1963" s="45"/>
    </row>
    <row r="1964" ht="15.75" customHeight="1">
      <c r="A1964" s="45">
        <v>6677.529640370494</v>
      </c>
      <c r="B1964" s="45"/>
      <c r="C1964" s="45"/>
      <c r="D1964" s="46"/>
      <c r="E1964" s="46"/>
      <c r="F1964" s="46">
        <v>0.075</v>
      </c>
      <c r="G1964" s="45"/>
      <c r="H1964" s="45"/>
      <c r="I1964" s="45"/>
      <c r="J1964" s="45"/>
      <c r="K1964" s="45"/>
      <c r="L1964" s="45"/>
      <c r="M1964" s="45"/>
      <c r="N1964" s="45"/>
      <c r="O1964" s="45"/>
      <c r="P1964" s="45"/>
      <c r="Q1964" s="45"/>
      <c r="R1964" s="45">
        <v>132.50053864349405</v>
      </c>
      <c r="S1964" s="45"/>
      <c r="T1964" s="45"/>
      <c r="U1964" s="45"/>
      <c r="V1964" s="45"/>
      <c r="W1964" s="45"/>
      <c r="X1964" s="45"/>
      <c r="Y1964" s="45"/>
      <c r="Z1964" s="45"/>
      <c r="AA1964" s="45"/>
      <c r="AB1964" s="45"/>
      <c r="AC1964" s="45"/>
    </row>
    <row r="1965" ht="15.75" customHeight="1">
      <c r="A1965" s="45">
        <v>6636.926594355821</v>
      </c>
      <c r="B1965" s="45"/>
      <c r="C1965" s="45"/>
      <c r="D1965" s="46"/>
      <c r="E1965" s="46"/>
      <c r="F1965" s="46">
        <v>0.07</v>
      </c>
      <c r="G1965" s="45"/>
      <c r="H1965" s="45"/>
      <c r="I1965" s="45"/>
      <c r="J1965" s="45"/>
      <c r="K1965" s="45"/>
      <c r="L1965" s="45"/>
      <c r="M1965" s="45"/>
      <c r="N1965" s="45"/>
      <c r="O1965" s="45"/>
      <c r="P1965" s="45"/>
      <c r="Q1965" s="45"/>
      <c r="R1965" s="45">
        <v>125.75136440230376</v>
      </c>
      <c r="S1965" s="45"/>
      <c r="T1965" s="45"/>
      <c r="U1965" s="45"/>
      <c r="V1965" s="45"/>
      <c r="W1965" s="45"/>
      <c r="X1965" s="45"/>
      <c r="Y1965" s="45"/>
      <c r="Z1965" s="45"/>
      <c r="AA1965" s="45"/>
      <c r="AB1965" s="45"/>
      <c r="AC1965" s="45"/>
    </row>
    <row r="1966" ht="15.75" customHeight="1">
      <c r="A1966" s="45">
        <v>26121.48389367253</v>
      </c>
      <c r="B1966" s="45"/>
      <c r="C1966" s="45"/>
      <c r="D1966" s="46"/>
      <c r="E1966" s="46"/>
      <c r="F1966" s="46"/>
      <c r="G1966" s="45"/>
      <c r="H1966" s="45"/>
      <c r="I1966" s="45"/>
      <c r="J1966" s="45"/>
      <c r="K1966" s="45"/>
      <c r="L1966" s="45"/>
      <c r="M1966" s="45"/>
      <c r="N1966" s="45"/>
      <c r="O1966" s="45"/>
      <c r="P1966" s="45"/>
      <c r="Q1966" s="45"/>
      <c r="R1966" s="45"/>
      <c r="S1966" s="45"/>
      <c r="T1966" s="45"/>
      <c r="U1966" s="45"/>
      <c r="V1966" s="45"/>
      <c r="W1966" s="45"/>
      <c r="X1966" s="45"/>
      <c r="Y1966" s="45"/>
      <c r="Z1966" s="45"/>
      <c r="AA1966" s="45"/>
      <c r="AB1966" s="45"/>
      <c r="AC1966" s="45"/>
    </row>
    <row r="1967" ht="15.75" customHeight="1">
      <c r="A1967" s="45">
        <v>25698.19240206237</v>
      </c>
      <c r="B1967" s="45"/>
      <c r="C1967" s="45"/>
      <c r="D1967" s="46"/>
      <c r="E1967" s="46"/>
      <c r="F1967" s="46"/>
      <c r="G1967" s="45"/>
      <c r="H1967" s="45"/>
      <c r="I1967" s="45"/>
      <c r="J1967" s="45"/>
      <c r="K1967" s="45"/>
      <c r="L1967" s="45"/>
      <c r="M1967" s="45"/>
      <c r="N1967" s="45"/>
      <c r="O1967" s="45"/>
      <c r="P1967" s="45"/>
      <c r="Q1967" s="45"/>
      <c r="R1967" s="45"/>
      <c r="S1967" s="45"/>
      <c r="T1967" s="45"/>
      <c r="U1967" s="45"/>
      <c r="V1967" s="45"/>
      <c r="W1967" s="45"/>
      <c r="X1967" s="45"/>
      <c r="Y1967" s="45"/>
      <c r="Z1967" s="45"/>
      <c r="AA1967" s="45"/>
      <c r="AB1967" s="45"/>
      <c r="AC1967" s="45"/>
    </row>
    <row r="1968" ht="15.75" customHeight="1">
      <c r="A1968" s="45">
        <v>25449.839004701425</v>
      </c>
      <c r="B1968" s="45"/>
      <c r="C1968" s="45"/>
      <c r="D1968" s="46"/>
      <c r="E1968" s="46"/>
      <c r="F1968" s="46"/>
      <c r="G1968" s="45"/>
      <c r="H1968" s="45"/>
      <c r="I1968" s="45"/>
      <c r="J1968" s="45"/>
      <c r="K1968" s="45"/>
      <c r="L1968" s="45"/>
      <c r="M1968" s="45"/>
      <c r="N1968" s="45">
        <v>0.003607692056547716</v>
      </c>
      <c r="O1968" s="45"/>
      <c r="P1968" s="45"/>
      <c r="Q1968" s="45"/>
      <c r="R1968" s="45">
        <v>1077.4102974305397</v>
      </c>
      <c r="S1968" s="45"/>
      <c r="T1968" s="45"/>
      <c r="U1968" s="45"/>
      <c r="V1968" s="45"/>
      <c r="W1968" s="45"/>
      <c r="X1968" s="45"/>
      <c r="Y1968" s="45"/>
      <c r="Z1968" s="45"/>
      <c r="AA1968" s="45"/>
      <c r="AB1968" s="45"/>
      <c r="AC1968" s="45"/>
    </row>
    <row r="1969" ht="15.75" customHeight="1">
      <c r="A1969" s="45">
        <v>25107.621471336144</v>
      </c>
      <c r="B1969" s="45"/>
      <c r="C1969" s="45"/>
      <c r="D1969" s="46"/>
      <c r="E1969" s="46"/>
      <c r="F1969" s="46"/>
      <c r="G1969" s="45"/>
      <c r="H1969" s="45"/>
      <c r="I1969" s="45"/>
      <c r="J1969" s="45"/>
      <c r="K1969" s="45"/>
      <c r="L1969" s="45"/>
      <c r="M1969" s="45"/>
      <c r="N1969" s="45">
        <v>0.0035125696076222356</v>
      </c>
      <c r="O1969" s="45"/>
      <c r="P1969" s="45"/>
      <c r="Q1969" s="45"/>
      <c r="R1969" s="45">
        <v>1347.8932629478224</v>
      </c>
      <c r="S1969" s="45"/>
      <c r="T1969" s="45"/>
      <c r="U1969" s="45"/>
      <c r="V1969" s="45"/>
      <c r="W1969" s="45"/>
      <c r="X1969" s="45"/>
      <c r="Y1969" s="45"/>
      <c r="Z1969" s="45"/>
      <c r="AA1969" s="45"/>
      <c r="AB1969" s="45"/>
      <c r="AC1969" s="45"/>
    </row>
    <row r="1970" ht="15.75" customHeight="1">
      <c r="A1970" s="45">
        <v>24919.785140442633</v>
      </c>
      <c r="B1970" s="45"/>
      <c r="C1970" s="45"/>
      <c r="D1970" s="46"/>
      <c r="E1970" s="46"/>
      <c r="F1970" s="46"/>
      <c r="G1970" s="45"/>
      <c r="H1970" s="45"/>
      <c r="I1970" s="45"/>
      <c r="J1970" s="45"/>
      <c r="K1970" s="45"/>
      <c r="L1970" s="45"/>
      <c r="M1970" s="45"/>
      <c r="N1970" s="45">
        <v>0.0034510009491245416</v>
      </c>
      <c r="O1970" s="45"/>
      <c r="P1970" s="45"/>
      <c r="Q1970" s="45"/>
      <c r="R1970" s="45">
        <v>1687.7737668330612</v>
      </c>
      <c r="S1970" s="45"/>
      <c r="T1970" s="45"/>
      <c r="U1970" s="45"/>
      <c r="V1970" s="45"/>
      <c r="W1970" s="45"/>
      <c r="X1970" s="45"/>
      <c r="Y1970" s="45"/>
      <c r="Z1970" s="45"/>
      <c r="AA1970" s="45"/>
      <c r="AB1970" s="45"/>
      <c r="AC1970" s="45"/>
    </row>
    <row r="1971" ht="15.75" customHeight="1">
      <c r="A1971" s="45">
        <v>24653.552812259695</v>
      </c>
      <c r="B1971" s="45"/>
      <c r="C1971" s="45"/>
      <c r="D1971" s="46"/>
      <c r="E1971" s="46"/>
      <c r="F1971" s="46"/>
      <c r="G1971" s="45"/>
      <c r="H1971" s="45"/>
      <c r="I1971" s="45"/>
      <c r="J1971" s="45"/>
      <c r="K1971" s="45"/>
      <c r="L1971" s="45"/>
      <c r="M1971" s="45"/>
      <c r="N1971" s="45">
        <v>0.003091602454449867</v>
      </c>
      <c r="O1971" s="45"/>
      <c r="P1971" s="45"/>
      <c r="Q1971" s="45"/>
      <c r="R1971" s="45">
        <v>1687.041948494217</v>
      </c>
      <c r="S1971" s="45"/>
      <c r="T1971" s="45"/>
      <c r="U1971" s="45"/>
      <c r="V1971" s="45"/>
      <c r="W1971" s="45"/>
      <c r="X1971" s="45"/>
      <c r="Y1971" s="45"/>
      <c r="Z1971" s="45"/>
      <c r="AA1971" s="45"/>
      <c r="AB1971" s="45"/>
      <c r="AC1971" s="45"/>
    </row>
    <row r="1972" ht="15.75" customHeight="1">
      <c r="A1972" s="45">
        <v>24417.10994020898</v>
      </c>
      <c r="B1972" s="45"/>
      <c r="C1972" s="45"/>
      <c r="D1972" s="46"/>
      <c r="E1972" s="46"/>
      <c r="F1972" s="46"/>
      <c r="G1972" s="45"/>
      <c r="H1972" s="45"/>
      <c r="I1972" s="45"/>
      <c r="J1972" s="45"/>
      <c r="K1972" s="45"/>
      <c r="L1972" s="45"/>
      <c r="M1972" s="45"/>
      <c r="N1972" s="45">
        <v>0.003270852167570063</v>
      </c>
      <c r="O1972" s="45"/>
      <c r="P1972" s="45"/>
      <c r="Q1972" s="45"/>
      <c r="R1972" s="45">
        <v>473.36176090575054</v>
      </c>
      <c r="S1972" s="45"/>
      <c r="T1972" s="45"/>
      <c r="U1972" s="45"/>
      <c r="V1972" s="45"/>
      <c r="W1972" s="45"/>
      <c r="X1972" s="45"/>
      <c r="Y1972" s="45"/>
      <c r="Z1972" s="45"/>
      <c r="AA1972" s="45"/>
      <c r="AB1972" s="45"/>
      <c r="AC1972" s="45"/>
    </row>
    <row r="1973" ht="15.75" customHeight="1">
      <c r="A1973" s="45">
        <v>24283.907716593498</v>
      </c>
      <c r="B1973" s="45"/>
      <c r="C1973" s="45"/>
      <c r="D1973" s="46"/>
      <c r="E1973" s="46"/>
      <c r="F1973" s="46"/>
      <c r="G1973" s="45"/>
      <c r="H1973" s="45"/>
      <c r="I1973" s="45"/>
      <c r="J1973" s="45"/>
      <c r="K1973" s="45"/>
      <c r="L1973" s="45"/>
      <c r="M1973" s="45"/>
      <c r="N1973" s="45">
        <v>0.0032685386828288413</v>
      </c>
      <c r="O1973" s="45"/>
      <c r="P1973" s="45"/>
      <c r="Q1973" s="45"/>
      <c r="R1973" s="45">
        <v>587.6456151266894</v>
      </c>
      <c r="S1973" s="45"/>
      <c r="T1973" s="45"/>
      <c r="U1973" s="45"/>
      <c r="V1973" s="45"/>
      <c r="W1973" s="45"/>
      <c r="X1973" s="45"/>
      <c r="Y1973" s="45"/>
      <c r="Z1973" s="45"/>
      <c r="AA1973" s="45"/>
      <c r="AB1973" s="45"/>
      <c r="AC1973" s="45"/>
    </row>
    <row r="1974" ht="15.75" customHeight="1">
      <c r="A1974" s="45">
        <v>24061.25967657878</v>
      </c>
      <c r="B1974" s="45"/>
      <c r="C1974" s="45"/>
      <c r="D1974" s="46"/>
      <c r="E1974" s="46"/>
      <c r="F1974" s="46"/>
      <c r="G1974" s="45"/>
      <c r="H1974" s="45"/>
      <c r="I1974" s="45"/>
      <c r="J1974" s="45"/>
      <c r="K1974" s="45"/>
      <c r="L1974" s="45"/>
      <c r="M1974" s="45"/>
      <c r="N1974" s="45"/>
      <c r="O1974" s="45"/>
      <c r="P1974" s="45"/>
      <c r="Q1974" s="45"/>
      <c r="R1974" s="45">
        <v>604.8456122064692</v>
      </c>
      <c r="S1974" s="45"/>
      <c r="T1974" s="45"/>
      <c r="U1974" s="45"/>
      <c r="V1974" s="45"/>
      <c r="W1974" s="45"/>
      <c r="X1974" s="45"/>
      <c r="Y1974" s="45"/>
      <c r="Z1974" s="45"/>
      <c r="AA1974" s="45"/>
      <c r="AB1974" s="45"/>
      <c r="AC1974" s="45"/>
    </row>
    <row r="1975" ht="15.75" customHeight="1">
      <c r="A1975" s="45">
        <v>23840.48950311214</v>
      </c>
      <c r="B1975" s="45"/>
      <c r="C1975" s="45"/>
      <c r="D1975" s="46"/>
      <c r="E1975" s="46"/>
      <c r="F1975" s="46"/>
      <c r="G1975" s="45"/>
      <c r="H1975" s="45"/>
      <c r="I1975" s="45"/>
      <c r="J1975" s="45"/>
      <c r="K1975" s="45"/>
      <c r="L1975" s="45"/>
      <c r="M1975" s="45"/>
      <c r="N1975" s="45">
        <v>0.003010413997859931</v>
      </c>
      <c r="O1975" s="45"/>
      <c r="P1975" s="45"/>
      <c r="Q1975" s="45"/>
      <c r="R1975" s="45">
        <v>617.9072536283212</v>
      </c>
      <c r="S1975" s="45"/>
      <c r="T1975" s="45"/>
      <c r="U1975" s="45"/>
      <c r="V1975" s="45"/>
      <c r="W1975" s="45"/>
      <c r="X1975" s="45"/>
      <c r="Y1975" s="45"/>
      <c r="Z1975" s="45"/>
      <c r="AA1975" s="45"/>
      <c r="AB1975" s="45"/>
      <c r="AC1975" s="45"/>
    </row>
    <row r="1976" ht="15.75" customHeight="1">
      <c r="A1976" s="45">
        <v>23611.03810269897</v>
      </c>
      <c r="B1976" s="45"/>
      <c r="C1976" s="45"/>
      <c r="D1976" s="46"/>
      <c r="E1976" s="46"/>
      <c r="F1976" s="46"/>
      <c r="G1976" s="45"/>
      <c r="H1976" s="45"/>
      <c r="I1976" s="45"/>
      <c r="J1976" s="45"/>
      <c r="K1976" s="45"/>
      <c r="L1976" s="45"/>
      <c r="M1976" s="45"/>
      <c r="N1976" s="45">
        <v>0.0031746031746031746</v>
      </c>
      <c r="O1976" s="45"/>
      <c r="P1976" s="45"/>
      <c r="Q1976" s="45"/>
      <c r="R1976" s="45">
        <v>596.8701620875534</v>
      </c>
      <c r="S1976" s="45"/>
      <c r="T1976" s="45"/>
      <c r="U1976" s="45"/>
      <c r="V1976" s="45"/>
      <c r="W1976" s="45"/>
      <c r="X1976" s="45"/>
      <c r="Y1976" s="45"/>
      <c r="Z1976" s="45"/>
      <c r="AA1976" s="45"/>
      <c r="AB1976" s="45"/>
      <c r="AC1976" s="45"/>
    </row>
    <row r="1977" ht="15.75" customHeight="1">
      <c r="A1977" s="45">
        <v>23370.557657803998</v>
      </c>
      <c r="B1977" s="45"/>
      <c r="C1977" s="45"/>
      <c r="D1977" s="46"/>
      <c r="E1977" s="46"/>
      <c r="F1977" s="46"/>
      <c r="G1977" s="45"/>
      <c r="H1977" s="45"/>
      <c r="I1977" s="45"/>
      <c r="J1977" s="45"/>
      <c r="K1977" s="45"/>
      <c r="L1977" s="45"/>
      <c r="M1977" s="45"/>
      <c r="N1977" s="45"/>
      <c r="O1977" s="45"/>
      <c r="P1977" s="45"/>
      <c r="Q1977" s="45"/>
      <c r="R1977" s="45">
        <v>620.2145647053611</v>
      </c>
      <c r="S1977" s="45"/>
      <c r="T1977" s="45"/>
      <c r="U1977" s="45"/>
      <c r="V1977" s="45"/>
      <c r="W1977" s="45"/>
      <c r="X1977" s="45"/>
      <c r="Y1977" s="45"/>
      <c r="Z1977" s="45"/>
      <c r="AA1977" s="45"/>
      <c r="AB1977" s="45"/>
      <c r="AC1977" s="45"/>
    </row>
    <row r="1978" ht="15.75" customHeight="1">
      <c r="A1978" s="45">
        <v>23142.338554639282</v>
      </c>
      <c r="B1978" s="45"/>
      <c r="C1978" s="45"/>
      <c r="D1978" s="46"/>
      <c r="E1978" s="46"/>
      <c r="F1978" s="46"/>
      <c r="G1978" s="45"/>
      <c r="H1978" s="45"/>
      <c r="I1978" s="45"/>
      <c r="J1978" s="45"/>
      <c r="K1978" s="45"/>
      <c r="L1978" s="45"/>
      <c r="M1978" s="45"/>
      <c r="N1978" s="45"/>
      <c r="O1978" s="45"/>
      <c r="P1978" s="45"/>
      <c r="Q1978" s="45"/>
      <c r="R1978" s="45"/>
      <c r="S1978" s="45"/>
      <c r="T1978" s="45"/>
      <c r="U1978" s="45"/>
      <c r="V1978" s="45"/>
      <c r="W1978" s="45"/>
      <c r="X1978" s="45"/>
      <c r="Y1978" s="45"/>
      <c r="Z1978" s="45"/>
      <c r="AA1978" s="45"/>
      <c r="AB1978" s="45"/>
      <c r="AC1978" s="45"/>
    </row>
    <row r="1979" ht="15.75" customHeight="1">
      <c r="A1979" s="45">
        <v>52532.86992686444</v>
      </c>
      <c r="B1979" s="45"/>
      <c r="C1979" s="45"/>
      <c r="D1979" s="46"/>
      <c r="E1979" s="46"/>
      <c r="F1979" s="46"/>
      <c r="G1979" s="45"/>
      <c r="H1979" s="45"/>
      <c r="I1979" s="45"/>
      <c r="J1979" s="45"/>
      <c r="K1979" s="45"/>
      <c r="L1979" s="45"/>
      <c r="M1979" s="45"/>
      <c r="N1979" s="45"/>
      <c r="O1979" s="45"/>
      <c r="P1979" s="45"/>
      <c r="Q1979" s="45"/>
      <c r="R1979" s="45"/>
      <c r="S1979" s="45"/>
      <c r="T1979" s="45"/>
      <c r="U1979" s="45"/>
      <c r="V1979" s="45"/>
      <c r="W1979" s="45"/>
      <c r="X1979" s="45"/>
      <c r="Y1979" s="45"/>
      <c r="Z1979" s="45"/>
      <c r="AA1979" s="45"/>
      <c r="AB1979" s="45"/>
      <c r="AC1979" s="45"/>
    </row>
    <row r="1980" ht="15.75" customHeight="1">
      <c r="A1980" s="45">
        <v>52192.799120300224</v>
      </c>
      <c r="B1980" s="45"/>
      <c r="C1980" s="45"/>
      <c r="D1980" s="46"/>
      <c r="E1980" s="46"/>
      <c r="F1980" s="46"/>
      <c r="G1980" s="45"/>
      <c r="H1980" s="45"/>
      <c r="I1980" s="45"/>
      <c r="J1980" s="45"/>
      <c r="K1980" s="45"/>
      <c r="L1980" s="45"/>
      <c r="M1980" s="45"/>
      <c r="N1980" s="45"/>
      <c r="O1980" s="45"/>
      <c r="P1980" s="45"/>
      <c r="Q1980" s="45"/>
      <c r="R1980" s="45"/>
      <c r="S1980" s="45"/>
      <c r="T1980" s="45"/>
      <c r="U1980" s="45"/>
      <c r="V1980" s="45"/>
      <c r="W1980" s="45"/>
      <c r="X1980" s="45"/>
      <c r="Y1980" s="45"/>
      <c r="Z1980" s="45"/>
      <c r="AA1980" s="45"/>
      <c r="AB1980" s="45"/>
      <c r="AC1980" s="45"/>
    </row>
    <row r="1981" ht="15.75" customHeight="1">
      <c r="A1981" s="45">
        <v>52123.7668992184</v>
      </c>
      <c r="B1981" s="45"/>
      <c r="C1981" s="45"/>
      <c r="D1981" s="46"/>
      <c r="E1981" s="46"/>
      <c r="F1981" s="46"/>
      <c r="G1981" s="45"/>
      <c r="H1981" s="45"/>
      <c r="I1981" s="45"/>
      <c r="J1981" s="45"/>
      <c r="K1981" s="45"/>
      <c r="L1981" s="45"/>
      <c r="M1981" s="45"/>
      <c r="N1981" s="45"/>
      <c r="O1981" s="45"/>
      <c r="P1981" s="45"/>
      <c r="Q1981" s="45"/>
      <c r="R1981" s="45"/>
      <c r="S1981" s="45"/>
      <c r="T1981" s="45"/>
      <c r="U1981" s="45"/>
      <c r="V1981" s="45"/>
      <c r="W1981" s="45"/>
      <c r="X1981" s="45"/>
      <c r="Y1981" s="45"/>
      <c r="Z1981" s="45"/>
      <c r="AA1981" s="45"/>
      <c r="AB1981" s="45"/>
      <c r="AC1981" s="45"/>
    </row>
    <row r="1982" ht="15.75" customHeight="1">
      <c r="A1982" s="45">
        <v>52252.523396463126</v>
      </c>
      <c r="B1982" s="45"/>
      <c r="C1982" s="45"/>
      <c r="D1982" s="46"/>
      <c r="E1982" s="46"/>
      <c r="F1982" s="46"/>
      <c r="G1982" s="45"/>
      <c r="H1982" s="45"/>
      <c r="I1982" s="45"/>
      <c r="J1982" s="45"/>
      <c r="K1982" s="45"/>
      <c r="L1982" s="45"/>
      <c r="M1982" s="45"/>
      <c r="N1982" s="45"/>
      <c r="O1982" s="45"/>
      <c r="P1982" s="45"/>
      <c r="Q1982" s="45"/>
      <c r="R1982" s="45"/>
      <c r="S1982" s="45"/>
      <c r="T1982" s="45"/>
      <c r="U1982" s="45"/>
      <c r="V1982" s="45"/>
      <c r="W1982" s="45"/>
      <c r="X1982" s="45"/>
      <c r="Y1982" s="45"/>
      <c r="Z1982" s="45"/>
      <c r="AA1982" s="45"/>
      <c r="AB1982" s="45"/>
      <c r="AC1982" s="45"/>
    </row>
    <row r="1983" ht="15.75" customHeight="1">
      <c r="A1983" s="45">
        <v>52176.998286913535</v>
      </c>
      <c r="B1983" s="45"/>
      <c r="C1983" s="45"/>
      <c r="D1983" s="46"/>
      <c r="E1983" s="46"/>
      <c r="F1983" s="46"/>
      <c r="G1983" s="45"/>
      <c r="H1983" s="45"/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45"/>
      <c r="Y1983" s="45"/>
      <c r="Z1983" s="45"/>
      <c r="AA1983" s="45"/>
      <c r="AB1983" s="45"/>
      <c r="AC1983" s="45"/>
    </row>
    <row r="1984" ht="15.75" customHeight="1">
      <c r="A1984" s="45">
        <v>52481.03070056376</v>
      </c>
      <c r="B1984" s="45"/>
      <c r="C1984" s="45"/>
      <c r="D1984" s="46"/>
      <c r="E1984" s="46"/>
      <c r="F1984" s="46"/>
      <c r="G1984" s="45"/>
      <c r="H1984" s="45"/>
      <c r="I1984" s="45"/>
      <c r="J1984" s="45"/>
      <c r="K1984" s="45"/>
      <c r="L1984" s="45"/>
      <c r="M1984" s="45"/>
      <c r="N1984" s="45"/>
      <c r="O1984" s="45"/>
      <c r="P1984" s="45"/>
      <c r="Q1984" s="45"/>
      <c r="R1984" s="45"/>
      <c r="S1984" s="45"/>
      <c r="T1984" s="45"/>
      <c r="U1984" s="45"/>
      <c r="V1984" s="45"/>
      <c r="W1984" s="45"/>
      <c r="X1984" s="45"/>
      <c r="Y1984" s="45"/>
      <c r="Z1984" s="45"/>
      <c r="AA1984" s="45"/>
      <c r="AB1984" s="45"/>
      <c r="AC1984" s="45"/>
    </row>
    <row r="1985" ht="15.75" customHeight="1">
      <c r="A1985" s="45">
        <v>52509.30069621092</v>
      </c>
      <c r="B1985" s="45"/>
      <c r="C1985" s="45"/>
      <c r="D1985" s="46"/>
      <c r="E1985" s="46"/>
      <c r="F1985" s="46"/>
      <c r="G1985" s="45"/>
      <c r="H1985" s="45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45"/>
      <c r="Y1985" s="45"/>
      <c r="Z1985" s="45"/>
      <c r="AA1985" s="45"/>
      <c r="AB1985" s="45"/>
      <c r="AC1985" s="45"/>
    </row>
    <row r="1986" ht="15.75" customHeight="1">
      <c r="A1986" s="45">
        <v>52725.97526068805</v>
      </c>
      <c r="B1986" s="45"/>
      <c r="C1986" s="45"/>
      <c r="D1986" s="46"/>
      <c r="E1986" s="46"/>
      <c r="F1986" s="46"/>
      <c r="G1986" s="45"/>
      <c r="H1986" s="45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  <c r="V1986" s="45"/>
      <c r="W1986" s="45"/>
      <c r="X1986" s="45"/>
      <c r="Y1986" s="45"/>
      <c r="Z1986" s="45"/>
      <c r="AA1986" s="45"/>
      <c r="AB1986" s="45"/>
      <c r="AC1986" s="45"/>
    </row>
    <row r="1987" ht="15.75" customHeight="1">
      <c r="A1987" s="45">
        <v>52749.10232455309</v>
      </c>
      <c r="B1987" s="45"/>
      <c r="C1987" s="45"/>
      <c r="D1987" s="46"/>
      <c r="E1987" s="46"/>
      <c r="F1987" s="46"/>
      <c r="G1987" s="45"/>
      <c r="H1987" s="45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  <c r="Y1987" s="45"/>
      <c r="Z1987" s="45"/>
      <c r="AA1987" s="45"/>
      <c r="AB1987" s="45"/>
      <c r="AC1987" s="45"/>
    </row>
    <row r="1988" ht="15.75" customHeight="1">
      <c r="A1988" s="45">
        <v>52767.4153863612</v>
      </c>
      <c r="B1988" s="45"/>
      <c r="C1988" s="45"/>
      <c r="D1988" s="46"/>
      <c r="E1988" s="46"/>
      <c r="F1988" s="46"/>
      <c r="G1988" s="45"/>
      <c r="H1988" s="45"/>
      <c r="I1988" s="45"/>
      <c r="J1988" s="45"/>
      <c r="K1988" s="45"/>
      <c r="L1988" s="45"/>
      <c r="M1988" s="45"/>
      <c r="N1988" s="45"/>
      <c r="O1988" s="45"/>
      <c r="P1988" s="45"/>
      <c r="Q1988" s="45"/>
      <c r="R1988" s="45"/>
      <c r="S1988" s="45"/>
      <c r="T1988" s="45"/>
      <c r="U1988" s="45"/>
      <c r="V1988" s="45"/>
      <c r="W1988" s="45"/>
      <c r="X1988" s="45"/>
      <c r="Y1988" s="45"/>
      <c r="Z1988" s="45"/>
      <c r="AA1988" s="45"/>
      <c r="AB1988" s="45"/>
      <c r="AC1988" s="45"/>
    </row>
    <row r="1989" ht="15.75" customHeight="1">
      <c r="A1989" s="45">
        <v>52536.90253386854</v>
      </c>
      <c r="B1989" s="45"/>
      <c r="C1989" s="45"/>
      <c r="D1989" s="46"/>
      <c r="E1989" s="46"/>
      <c r="F1989" s="46"/>
      <c r="G1989" s="45"/>
      <c r="H1989" s="45"/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45"/>
      <c r="Y1989" s="45"/>
      <c r="Z1989" s="45"/>
      <c r="AA1989" s="45"/>
      <c r="AB1989" s="45"/>
      <c r="AC1989" s="45"/>
    </row>
    <row r="1990" ht="15.75" customHeight="1">
      <c r="A1990" s="45">
        <v>52100.21876437603</v>
      </c>
      <c r="B1990" s="45"/>
      <c r="C1990" s="45"/>
      <c r="D1990" s="46"/>
      <c r="E1990" s="46"/>
      <c r="F1990" s="46"/>
      <c r="G1990" s="45"/>
      <c r="H1990" s="45"/>
      <c r="I1990" s="45"/>
      <c r="J1990" s="45"/>
      <c r="K1990" s="45"/>
      <c r="L1990" s="45"/>
      <c r="M1990" s="45"/>
      <c r="N1990" s="45"/>
      <c r="O1990" s="45"/>
      <c r="P1990" s="45"/>
      <c r="Q1990" s="45"/>
      <c r="R1990" s="45"/>
      <c r="S1990" s="45"/>
      <c r="T1990" s="45"/>
      <c r="U1990" s="45"/>
      <c r="V1990" s="45"/>
      <c r="W1990" s="45"/>
      <c r="X1990" s="45"/>
      <c r="Y1990" s="45"/>
      <c r="Z1990" s="45"/>
      <c r="AA1990" s="45"/>
      <c r="AB1990" s="45"/>
      <c r="AC1990" s="45"/>
    </row>
    <row r="1991" ht="15.75" customHeight="1">
      <c r="A1991" s="45">
        <v>51561.259068853265</v>
      </c>
      <c r="B1991" s="45"/>
      <c r="C1991" s="45"/>
      <c r="D1991" s="46"/>
      <c r="E1991" s="46"/>
      <c r="F1991" s="46"/>
      <c r="G1991" s="45"/>
      <c r="H1991" s="45"/>
      <c r="I1991" s="45"/>
      <c r="J1991" s="45"/>
      <c r="K1991" s="45"/>
      <c r="L1991" s="45"/>
      <c r="M1991" s="45"/>
      <c r="N1991" s="45"/>
      <c r="O1991" s="45"/>
      <c r="P1991" s="45"/>
      <c r="Q1991" s="45"/>
      <c r="R1991" s="45"/>
      <c r="S1991" s="45"/>
      <c r="T1991" s="45"/>
      <c r="U1991" s="45"/>
      <c r="V1991" s="45"/>
      <c r="W1991" s="45"/>
      <c r="X1991" s="45"/>
      <c r="Y1991" s="45"/>
      <c r="Z1991" s="45"/>
      <c r="AA1991" s="45"/>
      <c r="AB1991" s="45"/>
      <c r="AC1991" s="45"/>
    </row>
    <row r="1992" ht="15.75" customHeight="1">
      <c r="A1992" s="45">
        <v>191324.16040972123</v>
      </c>
      <c r="B1992" s="45"/>
      <c r="C1992" s="45"/>
      <c r="D1992" s="46"/>
      <c r="E1992" s="46"/>
      <c r="F1992" s="46"/>
      <c r="G1992" s="45"/>
      <c r="H1992" s="45"/>
      <c r="I1992" s="45"/>
      <c r="J1992" s="45"/>
      <c r="K1992" s="45"/>
      <c r="L1992" s="45"/>
      <c r="M1992" s="45"/>
      <c r="N1992" s="45"/>
      <c r="O1992" s="45"/>
      <c r="P1992" s="45"/>
      <c r="Q1992" s="45"/>
      <c r="R1992" s="45"/>
      <c r="S1992" s="45"/>
      <c r="T1992" s="45"/>
      <c r="U1992" s="45"/>
      <c r="V1992" s="45"/>
      <c r="W1992" s="45"/>
      <c r="X1992" s="45"/>
      <c r="Y1992" s="45"/>
      <c r="Z1992" s="45"/>
      <c r="AA1992" s="45"/>
      <c r="AB1992" s="45"/>
      <c r="AC1992" s="45"/>
    </row>
    <row r="1993" ht="15.75" customHeight="1">
      <c r="A1993" s="45">
        <v>188064.2834526056</v>
      </c>
      <c r="B1993" s="45"/>
      <c r="C1993" s="45"/>
      <c r="D1993" s="46"/>
      <c r="E1993" s="46"/>
      <c r="F1993" s="46"/>
      <c r="G1993" s="45"/>
      <c r="H1993" s="45"/>
      <c r="I1993" s="45"/>
      <c r="J1993" s="45"/>
      <c r="K1993" s="45"/>
      <c r="L1993" s="45"/>
      <c r="M1993" s="45"/>
      <c r="N1993" s="45"/>
      <c r="O1993" s="45"/>
      <c r="P1993" s="45"/>
      <c r="Q1993" s="45"/>
      <c r="R1993" s="45"/>
      <c r="S1993" s="45"/>
      <c r="T1993" s="45"/>
      <c r="U1993" s="45"/>
      <c r="V1993" s="45"/>
      <c r="W1993" s="45"/>
      <c r="X1993" s="45"/>
      <c r="Y1993" s="45"/>
      <c r="Z1993" s="45"/>
      <c r="AA1993" s="45"/>
      <c r="AB1993" s="45"/>
      <c r="AC1993" s="45"/>
    </row>
    <row r="1994" ht="15.75" customHeight="1">
      <c r="A1994" s="45">
        <v>185665.3702257602</v>
      </c>
      <c r="B1994" s="45"/>
      <c r="C1994" s="45"/>
      <c r="D1994" s="46"/>
      <c r="E1994" s="46"/>
      <c r="F1994" s="46"/>
      <c r="G1994" s="45"/>
      <c r="H1994" s="45"/>
      <c r="I1994" s="45"/>
      <c r="J1994" s="45"/>
      <c r="K1994" s="45"/>
      <c r="L1994" s="45"/>
      <c r="M1994" s="45"/>
      <c r="N1994" s="45">
        <v>7.226191447452767E-4</v>
      </c>
      <c r="O1994" s="45"/>
      <c r="P1994" s="45"/>
      <c r="Q1994" s="45"/>
      <c r="R1994" s="45"/>
      <c r="S1994" s="45"/>
      <c r="T1994" s="45"/>
      <c r="U1994" s="45"/>
      <c r="V1994" s="45"/>
      <c r="W1994" s="45"/>
      <c r="X1994" s="45"/>
      <c r="Y1994" s="45"/>
      <c r="Z1994" s="45"/>
      <c r="AA1994" s="45"/>
      <c r="AB1994" s="45"/>
      <c r="AC1994" s="45"/>
    </row>
    <row r="1995" ht="15.75" customHeight="1">
      <c r="A1995" s="45">
        <v>182403.59428185553</v>
      </c>
      <c r="B1995" s="45"/>
      <c r="C1995" s="45"/>
      <c r="D1995" s="46"/>
      <c r="E1995" s="46"/>
      <c r="F1995" s="46"/>
      <c r="G1995" s="45"/>
      <c r="H1995" s="45"/>
      <c r="I1995" s="45"/>
      <c r="J1995" s="45"/>
      <c r="K1995" s="45"/>
      <c r="L1995" s="45"/>
      <c r="M1995" s="45"/>
      <c r="N1995" s="45">
        <v>4.578178114019526E-4</v>
      </c>
      <c r="O1995" s="45"/>
      <c r="P1995" s="45"/>
      <c r="Q1995" s="45"/>
      <c r="R1995" s="45"/>
      <c r="S1995" s="45"/>
      <c r="T1995" s="45"/>
      <c r="U1995" s="45"/>
      <c r="V1995" s="45"/>
      <c r="W1995" s="45"/>
      <c r="X1995" s="45"/>
      <c r="Y1995" s="45"/>
      <c r="Z1995" s="45"/>
      <c r="AA1995" s="45"/>
      <c r="AB1995" s="45"/>
      <c r="AC1995" s="45"/>
    </row>
    <row r="1996" ht="15.75" customHeight="1">
      <c r="A1996" s="45">
        <v>179302.45460780786</v>
      </c>
      <c r="B1996" s="45"/>
      <c r="C1996" s="45"/>
      <c r="D1996" s="46"/>
      <c r="E1996" s="46"/>
      <c r="F1996" s="46"/>
      <c r="G1996" s="45"/>
      <c r="H1996" s="45"/>
      <c r="I1996" s="45"/>
      <c r="J1996" s="45"/>
      <c r="K1996" s="45"/>
      <c r="L1996" s="45"/>
      <c r="M1996" s="45"/>
      <c r="N1996" s="45">
        <v>6.184222362148062E-4</v>
      </c>
      <c r="O1996" s="45"/>
      <c r="P1996" s="45"/>
      <c r="Q1996" s="45"/>
      <c r="R1996" s="45"/>
      <c r="S1996" s="45"/>
      <c r="T1996" s="45"/>
      <c r="U1996" s="45"/>
      <c r="V1996" s="45"/>
      <c r="W1996" s="45"/>
      <c r="X1996" s="45"/>
      <c r="Y1996" s="45"/>
      <c r="Z1996" s="45"/>
      <c r="AA1996" s="45"/>
      <c r="AB1996" s="45"/>
      <c r="AC1996" s="45"/>
    </row>
    <row r="1997" ht="15.75" customHeight="1">
      <c r="A1997" s="45">
        <v>176517.12545872573</v>
      </c>
      <c r="B1997" s="45"/>
      <c r="C1997" s="45"/>
      <c r="D1997" s="46"/>
      <c r="E1997" s="46"/>
      <c r="F1997" s="46"/>
      <c r="G1997" s="45"/>
      <c r="H1997" s="45"/>
      <c r="I1997" s="45"/>
      <c r="J1997" s="45"/>
      <c r="K1997" s="45"/>
      <c r="L1997" s="45"/>
      <c r="M1997" s="45"/>
      <c r="N1997" s="45">
        <v>2.873944378122651E-4</v>
      </c>
      <c r="O1997" s="45"/>
      <c r="P1997" s="45"/>
      <c r="Q1997" s="45"/>
      <c r="R1997" s="45">
        <v>102.79877967900252</v>
      </c>
      <c r="S1997" s="45"/>
      <c r="T1997" s="45"/>
      <c r="U1997" s="45"/>
      <c r="V1997" s="45"/>
      <c r="W1997" s="45"/>
      <c r="X1997" s="45"/>
      <c r="Y1997" s="45"/>
      <c r="Z1997" s="45"/>
      <c r="AA1997" s="45"/>
      <c r="AB1997" s="45"/>
      <c r="AC1997" s="45"/>
    </row>
    <row r="1998" ht="15.75" customHeight="1">
      <c r="A1998" s="45">
        <v>173775.67356149337</v>
      </c>
      <c r="B1998" s="45"/>
      <c r="C1998" s="45"/>
      <c r="D1998" s="46"/>
      <c r="E1998" s="46"/>
      <c r="F1998" s="46"/>
      <c r="G1998" s="45"/>
      <c r="H1998" s="45"/>
      <c r="I1998" s="45"/>
      <c r="J1998" s="45">
        <v>8.700096788576774E-5</v>
      </c>
      <c r="K1998" s="45"/>
      <c r="L1998" s="45"/>
      <c r="M1998" s="45"/>
      <c r="N1998" s="45">
        <v>4.785053233717225E-4</v>
      </c>
      <c r="O1998" s="45"/>
      <c r="P1998" s="45"/>
      <c r="Q1998" s="45"/>
      <c r="R1998" s="45">
        <v>60.90067752003741</v>
      </c>
      <c r="S1998" s="45"/>
      <c r="T1998" s="45"/>
      <c r="U1998" s="45"/>
      <c r="V1998" s="45"/>
      <c r="W1998" s="45"/>
      <c r="X1998" s="45"/>
      <c r="Y1998" s="45"/>
      <c r="Z1998" s="45"/>
      <c r="AA1998" s="45"/>
      <c r="AB1998" s="45"/>
      <c r="AC1998" s="45"/>
    </row>
    <row r="1999" ht="15.75" customHeight="1">
      <c r="A1999" s="45">
        <v>171241.149527307</v>
      </c>
      <c r="B1999" s="45"/>
      <c r="C1999" s="45"/>
      <c r="D1999" s="46"/>
      <c r="E1999" s="46"/>
      <c r="F1999" s="46"/>
      <c r="G1999" s="45"/>
      <c r="H1999" s="45"/>
      <c r="I1999" s="45"/>
      <c r="J1999" s="45">
        <v>1.177717583323519E-4</v>
      </c>
      <c r="K1999" s="45"/>
      <c r="L1999" s="45"/>
      <c r="M1999" s="45"/>
      <c r="N1999" s="45">
        <v>5.460326977227225E-4</v>
      </c>
      <c r="O1999" s="45"/>
      <c r="P1999" s="45"/>
      <c r="Q1999" s="45"/>
      <c r="R1999" s="45">
        <v>97.4293637113093</v>
      </c>
      <c r="S1999" s="45"/>
      <c r="T1999" s="45"/>
      <c r="U1999" s="45"/>
      <c r="V1999" s="45"/>
      <c r="W1999" s="45"/>
      <c r="X1999" s="45"/>
      <c r="Y1999" s="45"/>
      <c r="Z1999" s="45"/>
      <c r="AA1999" s="45"/>
      <c r="AB1999" s="45"/>
      <c r="AC1999" s="45"/>
    </row>
    <row r="2000" ht="15.75" customHeight="1">
      <c r="A2000" s="45">
        <v>169046.27318837523</v>
      </c>
      <c r="B2000" s="45"/>
      <c r="C2000" s="45"/>
      <c r="D2000" s="46"/>
      <c r="E2000" s="46"/>
      <c r="F2000" s="46"/>
      <c r="G2000" s="45"/>
      <c r="H2000" s="45"/>
      <c r="I2000" s="45"/>
      <c r="J2000" s="45">
        <v>8.435970980259827E-5</v>
      </c>
      <c r="K2000" s="45"/>
      <c r="L2000" s="45"/>
      <c r="M2000" s="45"/>
      <c r="N2000" s="45">
        <v>6.537877509701366E-4</v>
      </c>
      <c r="O2000" s="45"/>
      <c r="P2000" s="45"/>
      <c r="Q2000" s="45"/>
      <c r="R2000" s="45">
        <v>133.92103931162478</v>
      </c>
      <c r="S2000" s="45"/>
      <c r="T2000" s="45"/>
      <c r="U2000" s="45"/>
      <c r="V2000" s="45"/>
      <c r="W2000" s="45"/>
      <c r="X2000" s="45"/>
      <c r="Y2000" s="45"/>
      <c r="Z2000" s="45"/>
      <c r="AA2000" s="45"/>
      <c r="AB2000" s="45"/>
      <c r="AC2000" s="45"/>
    </row>
    <row r="2001" ht="15.75" customHeight="1">
      <c r="A2001" s="45">
        <v>166630.38501329566</v>
      </c>
      <c r="B2001" s="45"/>
      <c r="C2001" s="45"/>
      <c r="D2001" s="46"/>
      <c r="E2001" s="46"/>
      <c r="F2001" s="46"/>
      <c r="G2001" s="45"/>
      <c r="H2001" s="45"/>
      <c r="I2001" s="45"/>
      <c r="J2001" s="45"/>
      <c r="K2001" s="45"/>
      <c r="L2001" s="45"/>
      <c r="M2001" s="45"/>
      <c r="N2001" s="45"/>
      <c r="O2001" s="45"/>
      <c r="P2001" s="45"/>
      <c r="Q2001" s="45"/>
      <c r="R2001" s="45">
        <v>113.22087418979558</v>
      </c>
      <c r="S2001" s="45"/>
      <c r="T2001" s="45"/>
      <c r="U2001" s="45"/>
      <c r="V2001" s="45"/>
      <c r="W2001" s="45"/>
      <c r="X2001" s="45"/>
      <c r="Y2001" s="45"/>
      <c r="Z2001" s="45"/>
      <c r="AA2001" s="45"/>
      <c r="AB2001" s="45"/>
      <c r="AC2001" s="45"/>
    </row>
    <row r="2002" ht="15.75" customHeight="1">
      <c r="A2002" s="45">
        <v>164600.2955301147</v>
      </c>
      <c r="B2002" s="45"/>
      <c r="C2002" s="45"/>
      <c r="D2002" s="46"/>
      <c r="E2002" s="46"/>
      <c r="F2002" s="46"/>
      <c r="G2002" s="45"/>
      <c r="H2002" s="45"/>
      <c r="I2002" s="45"/>
      <c r="J2002" s="45"/>
      <c r="K2002" s="45"/>
      <c r="L2002" s="45"/>
      <c r="M2002" s="45"/>
      <c r="N2002" s="45">
        <v>4.0923646706157984E-4</v>
      </c>
      <c r="O2002" s="45"/>
      <c r="P2002" s="45"/>
      <c r="Q2002" s="45"/>
      <c r="R2002" s="45"/>
      <c r="S2002" s="45"/>
      <c r="T2002" s="45"/>
      <c r="U2002" s="45"/>
      <c r="V2002" s="45"/>
      <c r="W2002" s="45"/>
      <c r="X2002" s="45"/>
      <c r="Y2002" s="45"/>
      <c r="Z2002" s="45"/>
      <c r="AA2002" s="45"/>
      <c r="AB2002" s="45"/>
      <c r="AC2002" s="45"/>
    </row>
    <row r="2003" ht="15.75" customHeight="1">
      <c r="A2003" s="45">
        <v>162169.48746599496</v>
      </c>
      <c r="B2003" s="45"/>
      <c r="C2003" s="45"/>
      <c r="D2003" s="46"/>
      <c r="E2003" s="46"/>
      <c r="F2003" s="46"/>
      <c r="G2003" s="45"/>
      <c r="H2003" s="45"/>
      <c r="I2003" s="45"/>
      <c r="J2003" s="45">
        <v>1.0075566750629723E-4</v>
      </c>
      <c r="K2003" s="45"/>
      <c r="L2003" s="45"/>
      <c r="M2003" s="45"/>
      <c r="N2003" s="45">
        <v>7.052896725440807E-4</v>
      </c>
      <c r="O2003" s="45"/>
      <c r="P2003" s="45"/>
      <c r="Q2003" s="45"/>
      <c r="R2003" s="45"/>
      <c r="S2003" s="45"/>
      <c r="T2003" s="45"/>
      <c r="U2003" s="45"/>
      <c r="V2003" s="45"/>
      <c r="W2003" s="45"/>
      <c r="X2003" s="45"/>
      <c r="Y2003" s="45"/>
      <c r="Z2003" s="45"/>
      <c r="AA2003" s="45"/>
      <c r="AB2003" s="45"/>
      <c r="AC2003" s="45"/>
    </row>
    <row r="2004" ht="15.75" customHeight="1">
      <c r="A2004" s="45">
        <v>160639.34308336474</v>
      </c>
      <c r="B2004" s="45"/>
      <c r="C2004" s="45"/>
      <c r="D2004" s="46"/>
      <c r="E2004" s="46"/>
      <c r="F2004" s="46"/>
      <c r="G2004" s="45"/>
      <c r="H2004" s="45"/>
      <c r="I2004" s="45"/>
      <c r="J2004" s="45"/>
      <c r="K2004" s="45"/>
      <c r="L2004" s="45"/>
      <c r="M2004" s="45"/>
      <c r="N2004" s="45"/>
      <c r="O2004" s="45"/>
      <c r="P2004" s="45"/>
      <c r="Q2004" s="45"/>
      <c r="R2004" s="45"/>
      <c r="S2004" s="45"/>
      <c r="T2004" s="45"/>
      <c r="U2004" s="45"/>
      <c r="V2004" s="45"/>
      <c r="W2004" s="45"/>
      <c r="X2004" s="45"/>
      <c r="Y2004" s="45"/>
      <c r="Z2004" s="45"/>
      <c r="AA2004" s="45"/>
      <c r="AB2004" s="45"/>
      <c r="AC2004" s="45"/>
    </row>
    <row r="2005" ht="15.75" customHeight="1">
      <c r="A2005" s="45">
        <v>583986.5523091966</v>
      </c>
      <c r="B2005" s="45"/>
      <c r="C2005" s="45"/>
      <c r="D2005" s="46"/>
      <c r="E2005" s="46"/>
      <c r="F2005" s="46"/>
      <c r="G2005" s="45"/>
      <c r="H2005" s="45"/>
      <c r="I2005" s="45"/>
      <c r="J2005" s="45"/>
      <c r="K2005" s="45"/>
      <c r="L2005" s="45"/>
      <c r="M2005" s="45"/>
      <c r="N2005" s="45"/>
      <c r="O2005" s="45"/>
      <c r="P2005" s="45"/>
      <c r="Q2005" s="45"/>
      <c r="R2005" s="45">
        <v>3.8342823182070895</v>
      </c>
      <c r="S2005" s="45"/>
      <c r="T2005" s="45"/>
      <c r="U2005" s="45"/>
      <c r="V2005" s="45"/>
      <c r="W2005" s="45"/>
      <c r="X2005" s="45"/>
      <c r="Y2005" s="45"/>
      <c r="Z2005" s="45"/>
      <c r="AA2005" s="45"/>
      <c r="AB2005" s="45"/>
      <c r="AC2005" s="45"/>
    </row>
    <row r="2006" ht="15.75" customHeight="1">
      <c r="A2006" s="45">
        <v>583809.0180131841</v>
      </c>
      <c r="B2006" s="45"/>
      <c r="C2006" s="45"/>
      <c r="D2006" s="46"/>
      <c r="E2006" s="46"/>
      <c r="F2006" s="46"/>
      <c r="G2006" s="45"/>
      <c r="H2006" s="45"/>
      <c r="I2006" s="45"/>
      <c r="J2006" s="45"/>
      <c r="K2006" s="45"/>
      <c r="L2006" s="45"/>
      <c r="M2006" s="45"/>
      <c r="N2006" s="45"/>
      <c r="O2006" s="45"/>
      <c r="P2006" s="45"/>
      <c r="Q2006" s="45"/>
      <c r="R2006" s="45">
        <v>5.748888548214012</v>
      </c>
      <c r="S2006" s="45"/>
      <c r="T2006" s="45"/>
      <c r="U2006" s="45"/>
      <c r="V2006" s="45"/>
      <c r="W2006" s="45"/>
      <c r="X2006" s="45"/>
      <c r="Y2006" s="45"/>
      <c r="Z2006" s="45"/>
      <c r="AA2006" s="45"/>
      <c r="AB2006" s="45"/>
      <c r="AC2006" s="45"/>
    </row>
    <row r="2007" ht="15.75" customHeight="1">
      <c r="A2007" s="45">
        <v>585978.0295623167</v>
      </c>
      <c r="B2007" s="45"/>
      <c r="C2007" s="45"/>
      <c r="D2007" s="46"/>
      <c r="E2007" s="46"/>
      <c r="F2007" s="46"/>
      <c r="G2007" s="45"/>
      <c r="H2007" s="45"/>
      <c r="I2007" s="45"/>
      <c r="J2007" s="45"/>
      <c r="K2007" s="45"/>
      <c r="L2007" s="45"/>
      <c r="M2007" s="45"/>
      <c r="N2007" s="45">
        <v>0.001974655393876651</v>
      </c>
      <c r="O2007" s="45"/>
      <c r="P2007" s="45"/>
      <c r="Q2007" s="45"/>
      <c r="R2007" s="45">
        <v>5.7514234773106345</v>
      </c>
      <c r="S2007" s="45"/>
      <c r="T2007" s="45"/>
      <c r="U2007" s="45"/>
      <c r="V2007" s="45"/>
      <c r="W2007" s="45"/>
      <c r="X2007" s="45"/>
      <c r="Y2007" s="45"/>
      <c r="Z2007" s="45"/>
      <c r="AA2007" s="45"/>
      <c r="AB2007" s="45"/>
      <c r="AC2007" s="45"/>
    </row>
    <row r="2008" ht="15.75" customHeight="1">
      <c r="A2008" s="45">
        <v>589395.447702197</v>
      </c>
      <c r="B2008" s="45"/>
      <c r="C2008" s="45"/>
      <c r="D2008" s="46"/>
      <c r="E2008" s="46"/>
      <c r="F2008" s="46"/>
      <c r="G2008" s="45"/>
      <c r="H2008" s="45"/>
      <c r="I2008" s="45"/>
      <c r="J2008" s="45"/>
      <c r="K2008" s="45"/>
      <c r="L2008" s="45"/>
      <c r="M2008" s="45"/>
      <c r="N2008" s="45">
        <v>0.0019763983498033194</v>
      </c>
      <c r="O2008" s="45"/>
      <c r="P2008" s="45"/>
      <c r="Q2008" s="45"/>
      <c r="R2008" s="45">
        <v>5.7565000479708335</v>
      </c>
      <c r="S2008" s="45"/>
      <c r="T2008" s="45"/>
      <c r="U2008" s="45"/>
      <c r="V2008" s="45"/>
      <c r="W2008" s="45"/>
      <c r="X2008" s="45"/>
      <c r="Y2008" s="45"/>
      <c r="Z2008" s="45"/>
      <c r="AA2008" s="45"/>
      <c r="AB2008" s="45"/>
      <c r="AC2008" s="45"/>
    </row>
    <row r="2009" ht="15.75" customHeight="1">
      <c r="A2009" s="45">
        <v>592113.009006414</v>
      </c>
      <c r="B2009" s="45"/>
      <c r="C2009" s="45"/>
      <c r="D2009" s="46"/>
      <c r="E2009" s="46"/>
      <c r="F2009" s="46"/>
      <c r="G2009" s="45"/>
      <c r="H2009" s="45"/>
      <c r="I2009" s="45"/>
      <c r="J2009" s="45"/>
      <c r="K2009" s="45"/>
      <c r="L2009" s="45"/>
      <c r="M2009" s="45"/>
      <c r="N2009" s="45">
        <v>0.0019011406844106464</v>
      </c>
      <c r="O2009" s="45"/>
      <c r="P2009" s="45"/>
      <c r="Q2009" s="45"/>
      <c r="R2009" s="45">
        <v>7.681376502669278</v>
      </c>
      <c r="S2009" s="45"/>
      <c r="T2009" s="45"/>
      <c r="U2009" s="45"/>
      <c r="V2009" s="45"/>
      <c r="W2009" s="45"/>
      <c r="X2009" s="45"/>
      <c r="Y2009" s="45"/>
      <c r="Z2009" s="45"/>
      <c r="AA2009" s="45"/>
      <c r="AB2009" s="45"/>
      <c r="AC2009" s="45"/>
    </row>
    <row r="2010" ht="15.75" customHeight="1">
      <c r="A2010" s="45">
        <v>593666.1372123401</v>
      </c>
      <c r="B2010" s="45"/>
      <c r="C2010" s="45"/>
      <c r="D2010" s="46"/>
      <c r="E2010" s="46"/>
      <c r="F2010" s="46"/>
      <c r="G2010" s="45"/>
      <c r="H2010" s="45"/>
      <c r="I2010" s="45"/>
      <c r="J2010" s="45"/>
      <c r="K2010" s="45"/>
      <c r="L2010" s="45"/>
      <c r="M2010" s="45"/>
      <c r="N2010" s="45">
        <v>0.0016135848476699066</v>
      </c>
      <c r="O2010" s="45"/>
      <c r="P2010" s="45"/>
      <c r="Q2010" s="45"/>
      <c r="R2010" s="45">
        <v>7.683737369856698</v>
      </c>
      <c r="S2010" s="45"/>
      <c r="T2010" s="45"/>
      <c r="U2010" s="45"/>
      <c r="V2010" s="45"/>
      <c r="W2010" s="45"/>
      <c r="X2010" s="45"/>
      <c r="Y2010" s="45"/>
      <c r="Z2010" s="45"/>
      <c r="AA2010" s="45"/>
      <c r="AB2010" s="45"/>
      <c r="AC2010" s="45"/>
    </row>
    <row r="2011" ht="15.75" customHeight="1">
      <c r="A2011" s="45">
        <v>595484.9761155057</v>
      </c>
      <c r="B2011" s="45"/>
      <c r="C2011" s="45"/>
      <c r="D2011" s="46"/>
      <c r="E2011" s="46"/>
      <c r="F2011" s="46"/>
      <c r="G2011" s="45"/>
      <c r="H2011" s="45"/>
      <c r="I2011" s="45"/>
      <c r="J2011" s="45">
        <v>5.567928730512249E-4</v>
      </c>
      <c r="K2011" s="45"/>
      <c r="L2011" s="45"/>
      <c r="M2011" s="45"/>
      <c r="N2011" s="45">
        <v>0.0016895783733968206</v>
      </c>
      <c r="O2011" s="45"/>
      <c r="P2011" s="45"/>
      <c r="Q2011" s="45"/>
      <c r="R2011" s="45">
        <v>7.679901697258275</v>
      </c>
      <c r="S2011" s="45"/>
      <c r="T2011" s="45"/>
      <c r="U2011" s="45"/>
      <c r="V2011" s="45"/>
      <c r="W2011" s="45"/>
      <c r="X2011" s="45"/>
      <c r="Y2011" s="45"/>
      <c r="Z2011" s="45"/>
      <c r="AA2011" s="45"/>
      <c r="AB2011" s="45"/>
      <c r="AC2011" s="45"/>
    </row>
    <row r="2012" ht="15.75" customHeight="1">
      <c r="A2012" s="45">
        <v>597950.897430489</v>
      </c>
      <c r="B2012" s="45"/>
      <c r="C2012" s="45"/>
      <c r="D2012" s="46"/>
      <c r="E2012" s="46"/>
      <c r="F2012" s="46"/>
      <c r="G2012" s="45"/>
      <c r="H2012" s="45"/>
      <c r="I2012" s="45"/>
      <c r="J2012" s="45">
        <v>6.13614573346117E-4</v>
      </c>
      <c r="K2012" s="45"/>
      <c r="L2012" s="45"/>
      <c r="M2012" s="45"/>
      <c r="N2012" s="45">
        <v>0.0018983700862895494</v>
      </c>
      <c r="O2012" s="45"/>
      <c r="P2012" s="45"/>
      <c r="Q2012" s="45"/>
      <c r="R2012" s="45"/>
      <c r="S2012" s="45"/>
      <c r="T2012" s="45"/>
      <c r="U2012" s="45"/>
      <c r="V2012" s="45"/>
      <c r="W2012" s="45"/>
      <c r="X2012" s="45"/>
      <c r="Y2012" s="45"/>
      <c r="Z2012" s="45"/>
      <c r="AA2012" s="45"/>
      <c r="AB2012" s="45"/>
      <c r="AC2012" s="45"/>
    </row>
    <row r="2013" ht="15.75" customHeight="1">
      <c r="A2013" s="45">
        <v>598364.0035027275</v>
      </c>
      <c r="B2013" s="45"/>
      <c r="C2013" s="45"/>
      <c r="D2013" s="46"/>
      <c r="E2013" s="46"/>
      <c r="F2013" s="46"/>
      <c r="G2013" s="45"/>
      <c r="H2013" s="45"/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45"/>
      <c r="Y2013" s="45"/>
      <c r="Z2013" s="45"/>
      <c r="AA2013" s="45"/>
      <c r="AB2013" s="45"/>
      <c r="AC2013" s="45"/>
    </row>
    <row r="2014" ht="15.75" customHeight="1">
      <c r="A2014" s="45">
        <v>599293.2251963088</v>
      </c>
      <c r="B2014" s="45"/>
      <c r="C2014" s="45"/>
      <c r="D2014" s="46"/>
      <c r="E2014" s="46"/>
      <c r="F2014" s="46"/>
      <c r="G2014" s="45"/>
      <c r="H2014" s="45"/>
      <c r="I2014" s="45"/>
      <c r="J2014" s="45">
        <v>5.54058959515485E-4</v>
      </c>
      <c r="K2014" s="45"/>
      <c r="L2014" s="45"/>
      <c r="M2014" s="45"/>
      <c r="N2014" s="45">
        <v>0.0016048604344586462</v>
      </c>
      <c r="O2014" s="45"/>
      <c r="P2014" s="45"/>
      <c r="Q2014" s="45"/>
      <c r="R2014" s="45"/>
      <c r="S2014" s="45"/>
      <c r="T2014" s="45"/>
      <c r="U2014" s="45"/>
      <c r="V2014" s="45"/>
      <c r="W2014" s="45"/>
      <c r="X2014" s="45"/>
      <c r="Y2014" s="45"/>
      <c r="Z2014" s="45"/>
      <c r="AA2014" s="45"/>
      <c r="AB2014" s="45"/>
      <c r="AC2014" s="45"/>
    </row>
    <row r="2015" ht="15.75" customHeight="1">
      <c r="A2015" s="45">
        <v>604320.2105745021</v>
      </c>
      <c r="B2015" s="45"/>
      <c r="C2015" s="45"/>
      <c r="D2015" s="46"/>
      <c r="E2015" s="46"/>
      <c r="F2015" s="46"/>
      <c r="G2015" s="45"/>
      <c r="H2015" s="45"/>
      <c r="I2015" s="45"/>
      <c r="J2015" s="45"/>
      <c r="K2015" s="45"/>
      <c r="L2015" s="45"/>
      <c r="M2015" s="45"/>
      <c r="N2015" s="45">
        <v>0.0016021972991531242</v>
      </c>
      <c r="O2015" s="45"/>
      <c r="P2015" s="45"/>
      <c r="Q2015" s="45"/>
      <c r="R2015" s="45"/>
      <c r="S2015" s="45"/>
      <c r="T2015" s="45"/>
      <c r="U2015" s="45"/>
      <c r="V2015" s="45"/>
      <c r="W2015" s="45"/>
      <c r="X2015" s="45"/>
      <c r="Y2015" s="45"/>
      <c r="Z2015" s="45"/>
      <c r="AA2015" s="45"/>
      <c r="AB2015" s="45"/>
      <c r="AC2015" s="45"/>
    </row>
    <row r="2016" ht="15.75" customHeight="1">
      <c r="A2016" s="45">
        <v>604515.9542623106</v>
      </c>
      <c r="B2016" s="45"/>
      <c r="C2016" s="45"/>
      <c r="D2016" s="46"/>
      <c r="E2016" s="46"/>
      <c r="F2016" s="46"/>
      <c r="G2016" s="45"/>
      <c r="H2016" s="45"/>
      <c r="I2016" s="45"/>
      <c r="J2016" s="45">
        <v>5.714829983807982E-4</v>
      </c>
      <c r="K2016" s="45"/>
      <c r="L2016" s="45"/>
      <c r="M2016" s="45"/>
      <c r="N2016" s="45">
        <v>0.0017525478617011145</v>
      </c>
      <c r="O2016" s="45"/>
      <c r="P2016" s="45"/>
      <c r="Q2016" s="45"/>
      <c r="R2016" s="45"/>
      <c r="S2016" s="45"/>
      <c r="T2016" s="45"/>
      <c r="U2016" s="45"/>
      <c r="V2016" s="45"/>
      <c r="W2016" s="45"/>
      <c r="X2016" s="45"/>
      <c r="Y2016" s="45"/>
      <c r="Z2016" s="45"/>
      <c r="AA2016" s="45"/>
      <c r="AB2016" s="45"/>
      <c r="AC2016" s="45"/>
    </row>
    <row r="2017" ht="15.75" customHeight="1">
      <c r="A2017" s="45">
        <v>604010.1069165636</v>
      </c>
      <c r="B2017" s="45"/>
      <c r="C2017" s="45"/>
      <c r="D2017" s="46"/>
      <c r="E2017" s="46"/>
      <c r="F2017" s="46"/>
      <c r="G2017" s="45"/>
      <c r="H2017" s="45"/>
      <c r="I2017" s="45"/>
      <c r="J2017" s="45"/>
      <c r="K2017" s="45"/>
      <c r="L2017" s="45"/>
      <c r="M2017" s="45"/>
      <c r="N2017" s="45"/>
      <c r="O2017" s="45"/>
      <c r="P2017" s="45"/>
      <c r="Q2017" s="45"/>
      <c r="R2017" s="45"/>
      <c r="S2017" s="45"/>
      <c r="T2017" s="45"/>
      <c r="U2017" s="45"/>
      <c r="V2017" s="45"/>
      <c r="W2017" s="45"/>
      <c r="X2017" s="45"/>
      <c r="Y2017" s="45"/>
      <c r="Z2017" s="45"/>
      <c r="AA2017" s="45"/>
      <c r="AB2017" s="45"/>
      <c r="AC2017" s="45"/>
    </row>
    <row r="2018" ht="15.75" customHeight="1">
      <c r="A2018" s="45">
        <v>342582.5317788327</v>
      </c>
      <c r="B2018" s="45"/>
      <c r="C2018" s="45"/>
      <c r="D2018" s="46"/>
      <c r="E2018" s="46"/>
      <c r="F2018" s="46">
        <v>0.153</v>
      </c>
      <c r="G2018" s="45"/>
      <c r="H2018" s="45"/>
      <c r="I2018" s="45"/>
      <c r="J2018" s="45"/>
      <c r="K2018" s="45"/>
      <c r="L2018" s="45"/>
      <c r="M2018" s="45"/>
      <c r="N2018" s="45"/>
      <c r="O2018" s="45"/>
      <c r="P2018" s="45"/>
      <c r="Q2018" s="45"/>
      <c r="R2018" s="45">
        <v>46.541934282788795</v>
      </c>
      <c r="S2018" s="45"/>
      <c r="T2018" s="45"/>
      <c r="U2018" s="45"/>
      <c r="V2018" s="45"/>
      <c r="W2018" s="45"/>
      <c r="X2018" s="45"/>
      <c r="Y2018" s="45"/>
      <c r="Z2018" s="45"/>
      <c r="AA2018" s="45"/>
      <c r="AB2018" s="45"/>
      <c r="AC2018" s="45"/>
    </row>
    <row r="2019" ht="15.75" customHeight="1">
      <c r="A2019" s="45">
        <v>344890.53708127275</v>
      </c>
      <c r="B2019" s="45"/>
      <c r="C2019" s="45"/>
      <c r="D2019" s="46"/>
      <c r="E2019" s="46"/>
      <c r="F2019" s="46">
        <v>0.153</v>
      </c>
      <c r="G2019" s="45"/>
      <c r="H2019" s="45"/>
      <c r="I2019" s="45"/>
      <c r="J2019" s="45"/>
      <c r="K2019" s="45"/>
      <c r="L2019" s="45"/>
      <c r="M2019" s="45"/>
      <c r="N2019" s="45"/>
      <c r="O2019" s="45"/>
      <c r="P2019" s="45"/>
      <c r="Q2019" s="45"/>
      <c r="R2019" s="45">
        <v>46.65484743864887</v>
      </c>
      <c r="S2019" s="45"/>
      <c r="T2019" s="45"/>
      <c r="U2019" s="45"/>
      <c r="V2019" s="45"/>
      <c r="W2019" s="45"/>
      <c r="X2019" s="45"/>
      <c r="Y2019" s="45"/>
      <c r="Z2019" s="45"/>
      <c r="AA2019" s="45"/>
      <c r="AB2019" s="45"/>
      <c r="AC2019" s="45"/>
    </row>
    <row r="2020" ht="15.75" customHeight="1">
      <c r="A2020" s="45">
        <v>345755.87975659687</v>
      </c>
      <c r="B2020" s="45"/>
      <c r="C2020" s="45"/>
      <c r="D2020" s="46"/>
      <c r="E2020" s="46"/>
      <c r="F2020" s="46">
        <v>0.153</v>
      </c>
      <c r="G2020" s="45"/>
      <c r="H2020" s="45"/>
      <c r="I2020" s="45"/>
      <c r="J2020" s="45"/>
      <c r="K2020" s="45"/>
      <c r="L2020" s="45"/>
      <c r="M2020" s="45"/>
      <c r="N2020" s="45">
        <v>9.627697858538273E-4</v>
      </c>
      <c r="O2020" s="45"/>
      <c r="P2020" s="45"/>
      <c r="Q2020" s="45"/>
      <c r="R2020" s="45">
        <v>46.73639737154501</v>
      </c>
      <c r="S2020" s="45"/>
      <c r="T2020" s="45"/>
      <c r="U2020" s="45"/>
      <c r="V2020" s="45"/>
      <c r="W2020" s="45"/>
      <c r="X2020" s="45"/>
      <c r="Y2020" s="45"/>
      <c r="Z2020" s="45"/>
      <c r="AA2020" s="45"/>
      <c r="AB2020" s="45"/>
      <c r="AC2020" s="45"/>
    </row>
    <row r="2021" ht="15.75" customHeight="1">
      <c r="A2021" s="45">
        <v>346583.00090810366</v>
      </c>
      <c r="B2021" s="45"/>
      <c r="C2021" s="45"/>
      <c r="D2021" s="46"/>
      <c r="E2021" s="46"/>
      <c r="F2021" s="46">
        <v>0.15</v>
      </c>
      <c r="G2021" s="45"/>
      <c r="H2021" s="45"/>
      <c r="I2021" s="45"/>
      <c r="J2021" s="45"/>
      <c r="K2021" s="45"/>
      <c r="L2021" s="45"/>
      <c r="M2021" s="45"/>
      <c r="N2021" s="45">
        <v>9.268274415817855E-4</v>
      </c>
      <c r="O2021" s="45"/>
      <c r="P2021" s="45"/>
      <c r="Q2021" s="45"/>
      <c r="R2021" s="45">
        <v>56.171360095865786</v>
      </c>
      <c r="S2021" s="45"/>
      <c r="T2021" s="45"/>
      <c r="U2021" s="45"/>
      <c r="V2021" s="45"/>
      <c r="W2021" s="45"/>
      <c r="X2021" s="45"/>
      <c r="Y2021" s="45"/>
      <c r="Z2021" s="45"/>
      <c r="AA2021" s="45"/>
      <c r="AB2021" s="45"/>
      <c r="AC2021" s="45"/>
    </row>
    <row r="2022" ht="15.75" customHeight="1">
      <c r="A2022" s="45">
        <v>347643.2720900774</v>
      </c>
      <c r="B2022" s="45"/>
      <c r="C2022" s="45"/>
      <c r="D2022" s="46"/>
      <c r="E2022" s="46"/>
      <c r="F2022" s="46">
        <v>0.154</v>
      </c>
      <c r="G2022" s="45"/>
      <c r="H2022" s="45"/>
      <c r="I2022" s="45"/>
      <c r="J2022" s="45"/>
      <c r="K2022" s="45"/>
      <c r="L2022" s="45"/>
      <c r="M2022" s="45"/>
      <c r="N2022" s="45">
        <v>9.289232934553131E-4</v>
      </c>
      <c r="O2022" s="45"/>
      <c r="P2022" s="45"/>
      <c r="Q2022" s="45"/>
      <c r="R2022" s="45">
        <v>65.68144499178982</v>
      </c>
      <c r="S2022" s="45"/>
      <c r="T2022" s="45"/>
      <c r="U2022" s="45"/>
      <c r="V2022" s="45"/>
      <c r="W2022" s="45"/>
      <c r="X2022" s="45"/>
      <c r="Y2022" s="45"/>
      <c r="Z2022" s="45"/>
      <c r="AA2022" s="45"/>
      <c r="AB2022" s="45"/>
      <c r="AC2022" s="45"/>
    </row>
    <row r="2023" ht="15.75" customHeight="1">
      <c r="A2023" s="45">
        <v>351278.74280118267</v>
      </c>
      <c r="B2023" s="45"/>
      <c r="C2023" s="45"/>
      <c r="D2023" s="46"/>
      <c r="E2023" s="46"/>
      <c r="F2023" s="46">
        <v>0.164</v>
      </c>
      <c r="G2023" s="45"/>
      <c r="H2023" s="45"/>
      <c r="I2023" s="45"/>
      <c r="J2023" s="45"/>
      <c r="K2023" s="45"/>
      <c r="L2023" s="45"/>
      <c r="M2023" s="45"/>
      <c r="N2023" s="45">
        <v>0.0013842068588862315</v>
      </c>
      <c r="O2023" s="45"/>
      <c r="P2023" s="45"/>
      <c r="Q2023" s="45"/>
      <c r="R2023" s="45">
        <v>65.91461232791578</v>
      </c>
      <c r="S2023" s="45"/>
      <c r="T2023" s="45"/>
      <c r="U2023" s="45"/>
      <c r="V2023" s="45"/>
      <c r="W2023" s="45"/>
      <c r="X2023" s="45"/>
      <c r="Y2023" s="45"/>
      <c r="Z2023" s="45"/>
      <c r="AA2023" s="45"/>
      <c r="AB2023" s="45"/>
      <c r="AC2023" s="45"/>
    </row>
    <row r="2024" ht="15.75" customHeight="1">
      <c r="A2024" s="45">
        <v>356177.861599455</v>
      </c>
      <c r="B2024" s="45"/>
      <c r="C2024" s="45"/>
      <c r="D2024" s="46"/>
      <c r="E2024" s="46"/>
      <c r="F2024" s="46">
        <v>0.156</v>
      </c>
      <c r="G2024" s="45"/>
      <c r="H2024" s="45"/>
      <c r="I2024" s="45"/>
      <c r="J2024" s="45"/>
      <c r="K2024" s="45"/>
      <c r="L2024" s="45"/>
      <c r="M2024" s="45"/>
      <c r="N2024" s="45">
        <v>0.0013909127036693602</v>
      </c>
      <c r="O2024" s="45"/>
      <c r="P2024" s="45"/>
      <c r="Q2024" s="45"/>
      <c r="R2024" s="45">
        <v>66.23393826996953</v>
      </c>
      <c r="S2024" s="45"/>
      <c r="T2024" s="45"/>
      <c r="U2024" s="45"/>
      <c r="V2024" s="45"/>
      <c r="W2024" s="45"/>
      <c r="X2024" s="45"/>
      <c r="Y2024" s="45"/>
      <c r="Z2024" s="45"/>
      <c r="AA2024" s="45"/>
      <c r="AB2024" s="45"/>
      <c r="AC2024" s="45"/>
    </row>
    <row r="2025" ht="15.75" customHeight="1">
      <c r="A2025" s="45">
        <v>358887.6130527037</v>
      </c>
      <c r="B2025" s="45"/>
      <c r="C2025" s="45"/>
      <c r="D2025" s="46"/>
      <c r="E2025" s="46"/>
      <c r="F2025" s="46">
        <v>0.14</v>
      </c>
      <c r="G2025" s="45"/>
      <c r="H2025" s="45"/>
      <c r="I2025" s="45"/>
      <c r="J2025" s="45"/>
      <c r="K2025" s="45"/>
      <c r="L2025" s="45"/>
      <c r="M2025" s="45"/>
      <c r="N2025" s="45">
        <v>9.419869263632644E-4</v>
      </c>
      <c r="O2025" s="45"/>
      <c r="P2025" s="45"/>
      <c r="Q2025" s="45"/>
      <c r="R2025" s="45">
        <v>66.60513620750355</v>
      </c>
      <c r="S2025" s="45"/>
      <c r="T2025" s="45"/>
      <c r="U2025" s="45"/>
      <c r="V2025" s="45"/>
      <c r="W2025" s="45"/>
      <c r="X2025" s="45"/>
      <c r="Y2025" s="45"/>
      <c r="Z2025" s="45"/>
      <c r="AA2025" s="45"/>
      <c r="AB2025" s="45"/>
      <c r="AC2025" s="45"/>
    </row>
    <row r="2026" ht="15.75" customHeight="1">
      <c r="A2026" s="45">
        <v>361008.58260445175</v>
      </c>
      <c r="B2026" s="45"/>
      <c r="C2026" s="45"/>
      <c r="D2026" s="46"/>
      <c r="E2026" s="46"/>
      <c r="F2026" s="46">
        <v>0.144</v>
      </c>
      <c r="G2026" s="45"/>
      <c r="H2026" s="45"/>
      <c r="I2026" s="45"/>
      <c r="J2026" s="45"/>
      <c r="K2026" s="45"/>
      <c r="L2026" s="45"/>
      <c r="M2026" s="45"/>
      <c r="N2026" s="45"/>
      <c r="O2026" s="45"/>
      <c r="P2026" s="45"/>
      <c r="Q2026" s="45"/>
      <c r="R2026" s="45">
        <v>66.98692797948286</v>
      </c>
      <c r="S2026" s="45"/>
      <c r="T2026" s="45"/>
      <c r="U2026" s="45"/>
      <c r="V2026" s="45"/>
      <c r="W2026" s="45"/>
      <c r="X2026" s="45"/>
      <c r="Y2026" s="45"/>
      <c r="Z2026" s="45"/>
      <c r="AA2026" s="45"/>
      <c r="AB2026" s="45"/>
      <c r="AC2026" s="45"/>
    </row>
    <row r="2027" ht="15.75" customHeight="1">
      <c r="A2027" s="45">
        <v>362882.45343950455</v>
      </c>
      <c r="B2027" s="45"/>
      <c r="C2027" s="45"/>
      <c r="D2027" s="46"/>
      <c r="E2027" s="46"/>
      <c r="F2027" s="46">
        <v>0.154</v>
      </c>
      <c r="G2027" s="45"/>
      <c r="H2027" s="45"/>
      <c r="I2027" s="45"/>
      <c r="J2027" s="45"/>
      <c r="K2027" s="45"/>
      <c r="L2027" s="45"/>
      <c r="M2027" s="45"/>
      <c r="N2027" s="45">
        <v>0.0011251839242953175</v>
      </c>
      <c r="O2027" s="45"/>
      <c r="P2027" s="45"/>
      <c r="Q2027" s="45"/>
      <c r="R2027" s="45">
        <v>76.93565294326957</v>
      </c>
      <c r="S2027" s="45"/>
      <c r="T2027" s="45"/>
      <c r="U2027" s="45"/>
      <c r="V2027" s="45"/>
      <c r="W2027" s="45"/>
      <c r="X2027" s="45"/>
      <c r="Y2027" s="45"/>
      <c r="Z2027" s="45"/>
      <c r="AA2027" s="45"/>
      <c r="AB2027" s="45"/>
      <c r="AC2027" s="45"/>
    </row>
    <row r="2028" ht="15.75" customHeight="1">
      <c r="A2028" s="45">
        <v>366225.34529381676</v>
      </c>
      <c r="B2028" s="45"/>
      <c r="C2028" s="45"/>
      <c r="D2028" s="46"/>
      <c r="E2028" s="46"/>
      <c r="F2028" s="46">
        <v>0.151</v>
      </c>
      <c r="G2028" s="45"/>
      <c r="H2028" s="45"/>
      <c r="I2028" s="45"/>
      <c r="J2028" s="45"/>
      <c r="K2028" s="45"/>
      <c r="L2028" s="45"/>
      <c r="M2028" s="45"/>
      <c r="N2028" s="45"/>
      <c r="O2028" s="45"/>
      <c r="P2028" s="45"/>
      <c r="Q2028" s="45"/>
      <c r="R2028" s="45">
        <v>77.20591783360194</v>
      </c>
      <c r="S2028" s="45"/>
      <c r="T2028" s="45"/>
      <c r="U2028" s="45"/>
      <c r="V2028" s="45"/>
      <c r="W2028" s="45"/>
      <c r="X2028" s="45"/>
      <c r="Y2028" s="45"/>
      <c r="Z2028" s="45"/>
      <c r="AA2028" s="45"/>
      <c r="AB2028" s="45"/>
      <c r="AC2028" s="45"/>
    </row>
    <row r="2029" ht="15.75" customHeight="1">
      <c r="A2029" s="45">
        <v>366996.0550742574</v>
      </c>
      <c r="B2029" s="45"/>
      <c r="C2029" s="45"/>
      <c r="D2029" s="46"/>
      <c r="E2029" s="46"/>
      <c r="F2029" s="46">
        <v>0.144</v>
      </c>
      <c r="G2029" s="45"/>
      <c r="H2029" s="45"/>
      <c r="I2029" s="45"/>
      <c r="J2029" s="45"/>
      <c r="K2029" s="45"/>
      <c r="L2029" s="45"/>
      <c r="M2029" s="45"/>
      <c r="N2029" s="45">
        <v>9.959003712871287E-4</v>
      </c>
      <c r="O2029" s="45"/>
      <c r="P2029" s="45"/>
      <c r="Q2029" s="45"/>
      <c r="R2029" s="45">
        <v>77.35148514851485</v>
      </c>
      <c r="S2029" s="45"/>
      <c r="T2029" s="45"/>
      <c r="U2029" s="45"/>
      <c r="V2029" s="45"/>
      <c r="W2029" s="45"/>
      <c r="X2029" s="45"/>
      <c r="Y2029" s="45"/>
      <c r="Z2029" s="45"/>
      <c r="AA2029" s="45"/>
      <c r="AB2029" s="45"/>
      <c r="AC2029" s="45"/>
    </row>
    <row r="2030" ht="15.75" customHeight="1">
      <c r="A2030" s="45">
        <v>367612.9849315731</v>
      </c>
      <c r="B2030" s="45"/>
      <c r="C2030" s="45"/>
      <c r="D2030" s="46"/>
      <c r="E2030" s="46"/>
      <c r="F2030" s="46">
        <v>0.143</v>
      </c>
      <c r="G2030" s="45"/>
      <c r="H2030" s="45"/>
      <c r="I2030" s="45"/>
      <c r="J2030" s="45"/>
      <c r="K2030" s="45"/>
      <c r="L2030" s="45"/>
      <c r="M2030" s="45"/>
      <c r="N2030" s="45"/>
      <c r="O2030" s="45"/>
      <c r="P2030" s="45"/>
      <c r="Q2030" s="45"/>
      <c r="R2030" s="45"/>
      <c r="S2030" s="45"/>
      <c r="T2030" s="45"/>
      <c r="U2030" s="45"/>
      <c r="V2030" s="45"/>
      <c r="W2030" s="45"/>
      <c r="X2030" s="45"/>
      <c r="Y2030" s="45"/>
      <c r="Z2030" s="45"/>
      <c r="AA2030" s="45"/>
      <c r="AB2030" s="45"/>
      <c r="AC2030" s="45"/>
    </row>
    <row r="2031" ht="15.75" customHeight="1">
      <c r="A2031" s="45">
        <v>277531.3695446232</v>
      </c>
      <c r="B2031" s="45"/>
      <c r="C2031" s="45"/>
      <c r="D2031" s="46"/>
      <c r="E2031" s="46"/>
      <c r="F2031" s="46"/>
      <c r="G2031" s="45"/>
      <c r="H2031" s="45"/>
      <c r="I2031" s="45"/>
      <c r="J2031" s="45"/>
      <c r="K2031" s="45"/>
      <c r="L2031" s="45"/>
      <c r="M2031" s="45"/>
      <c r="N2031" s="45"/>
      <c r="O2031" s="45"/>
      <c r="P2031" s="45"/>
      <c r="Q2031" s="45"/>
      <c r="R2031" s="45"/>
      <c r="S2031" s="45"/>
      <c r="T2031" s="45"/>
      <c r="U2031" s="45"/>
      <c r="V2031" s="45"/>
      <c r="W2031" s="45"/>
      <c r="X2031" s="45"/>
      <c r="Y2031" s="45"/>
      <c r="Z2031" s="45"/>
      <c r="AA2031" s="45"/>
      <c r="AB2031" s="45"/>
      <c r="AC2031" s="45"/>
    </row>
    <row r="2032" ht="15.75" customHeight="1">
      <c r="A2032" s="45">
        <v>272953.7018368887</v>
      </c>
      <c r="B2032" s="45"/>
      <c r="C2032" s="45"/>
      <c r="D2032" s="46"/>
      <c r="E2032" s="46"/>
      <c r="F2032" s="46"/>
      <c r="G2032" s="45"/>
      <c r="H2032" s="45"/>
      <c r="I2032" s="45"/>
      <c r="J2032" s="45"/>
      <c r="K2032" s="45"/>
      <c r="L2032" s="45"/>
      <c r="M2032" s="45"/>
      <c r="N2032" s="45"/>
      <c r="O2032" s="45"/>
      <c r="P2032" s="45"/>
      <c r="Q2032" s="45"/>
      <c r="R2032" s="45"/>
      <c r="S2032" s="45"/>
      <c r="T2032" s="45"/>
      <c r="U2032" s="45"/>
      <c r="V2032" s="45"/>
      <c r="W2032" s="45"/>
      <c r="X2032" s="45"/>
      <c r="Y2032" s="45"/>
      <c r="Z2032" s="45"/>
      <c r="AA2032" s="45"/>
      <c r="AB2032" s="45"/>
      <c r="AC2032" s="45"/>
    </row>
    <row r="2033" ht="15.75" customHeight="1">
      <c r="A2033" s="45">
        <v>268152.31579755293</v>
      </c>
      <c r="B2033" s="45"/>
      <c r="C2033" s="45"/>
      <c r="D2033" s="46"/>
      <c r="E2033" s="46"/>
      <c r="F2033" s="46"/>
      <c r="G2033" s="45"/>
      <c r="H2033" s="45"/>
      <c r="I2033" s="45"/>
      <c r="J2033" s="45"/>
      <c r="K2033" s="45"/>
      <c r="L2033" s="45"/>
      <c r="M2033" s="45"/>
      <c r="N2033" s="45">
        <v>0.017698315951058738</v>
      </c>
      <c r="O2033" s="45"/>
      <c r="P2033" s="45"/>
      <c r="Q2033" s="45"/>
      <c r="R2033" s="45">
        <v>469.54715788523185</v>
      </c>
      <c r="S2033" s="45"/>
      <c r="T2033" s="45"/>
      <c r="U2033" s="45"/>
      <c r="V2033" s="45"/>
      <c r="W2033" s="45"/>
      <c r="X2033" s="45"/>
      <c r="Y2033" s="45"/>
      <c r="Z2033" s="45"/>
      <c r="AA2033" s="45"/>
      <c r="AB2033" s="45"/>
      <c r="AC2033" s="45"/>
    </row>
    <row r="2034" ht="15.75" customHeight="1">
      <c r="A2034" s="45">
        <v>263319.87499501626</v>
      </c>
      <c r="B2034" s="45"/>
      <c r="C2034" s="45"/>
      <c r="D2034" s="46"/>
      <c r="E2034" s="46"/>
      <c r="F2034" s="46"/>
      <c r="G2034" s="45"/>
      <c r="H2034" s="45"/>
      <c r="I2034" s="45"/>
      <c r="J2034" s="45"/>
      <c r="K2034" s="45"/>
      <c r="L2034" s="45"/>
      <c r="M2034" s="45"/>
      <c r="N2034" s="45">
        <v>0.01262099364298846</v>
      </c>
      <c r="O2034" s="45"/>
      <c r="P2034" s="45"/>
      <c r="Q2034" s="45"/>
      <c r="R2034" s="45">
        <v>567.036569428755</v>
      </c>
      <c r="S2034" s="45"/>
      <c r="T2034" s="45"/>
      <c r="U2034" s="45"/>
      <c r="V2034" s="45"/>
      <c r="W2034" s="45"/>
      <c r="X2034" s="45"/>
      <c r="Y2034" s="45"/>
      <c r="Z2034" s="45"/>
      <c r="AA2034" s="45"/>
      <c r="AB2034" s="45"/>
      <c r="AC2034" s="45"/>
    </row>
    <row r="2035" ht="15.75" customHeight="1">
      <c r="A2035" s="45">
        <v>258471.48541300834</v>
      </c>
      <c r="B2035" s="45"/>
      <c r="C2035" s="45"/>
      <c r="D2035" s="46"/>
      <c r="E2035" s="46"/>
      <c r="F2035" s="46"/>
      <c r="G2035" s="45"/>
      <c r="H2035" s="45"/>
      <c r="I2035" s="45"/>
      <c r="J2035" s="45"/>
      <c r="K2035" s="45"/>
      <c r="L2035" s="45"/>
      <c r="M2035" s="45"/>
      <c r="N2035" s="45">
        <v>0.014265347636350992</v>
      </c>
      <c r="O2035" s="45"/>
      <c r="P2035" s="45"/>
      <c r="Q2035" s="45"/>
      <c r="R2035" s="45">
        <v>725.8723507832467</v>
      </c>
      <c r="S2035" s="45"/>
      <c r="T2035" s="45"/>
      <c r="U2035" s="45"/>
      <c r="V2035" s="45"/>
      <c r="W2035" s="45"/>
      <c r="X2035" s="45"/>
      <c r="Y2035" s="45"/>
      <c r="Z2035" s="45"/>
      <c r="AA2035" s="45"/>
      <c r="AB2035" s="45"/>
      <c r="AC2035" s="45"/>
    </row>
    <row r="2036" ht="15.75" customHeight="1">
      <c r="A2036" s="45">
        <v>253948.95695690572</v>
      </c>
      <c r="B2036" s="45"/>
      <c r="C2036" s="45"/>
      <c r="D2036" s="46"/>
      <c r="E2036" s="46"/>
      <c r="F2036" s="46"/>
      <c r="G2036" s="45"/>
      <c r="H2036" s="45"/>
      <c r="I2036" s="45"/>
      <c r="J2036" s="45"/>
      <c r="K2036" s="45"/>
      <c r="L2036" s="45"/>
      <c r="M2036" s="45"/>
      <c r="N2036" s="45"/>
      <c r="O2036" s="45"/>
      <c r="P2036" s="45"/>
      <c r="Q2036" s="45"/>
      <c r="R2036" s="45">
        <v>520.4933594433281</v>
      </c>
      <c r="S2036" s="45"/>
      <c r="T2036" s="45"/>
      <c r="U2036" s="45"/>
      <c r="V2036" s="45"/>
      <c r="W2036" s="45"/>
      <c r="X2036" s="45"/>
      <c r="Y2036" s="45"/>
      <c r="Z2036" s="45"/>
      <c r="AA2036" s="45"/>
      <c r="AB2036" s="45"/>
      <c r="AC2036" s="45"/>
    </row>
    <row r="2037" ht="15.75" customHeight="1">
      <c r="A2037" s="45">
        <v>250502.57656452473</v>
      </c>
      <c r="B2037" s="45"/>
      <c r="C2037" s="45"/>
      <c r="D2037" s="46"/>
      <c r="E2037" s="46"/>
      <c r="F2037" s="46"/>
      <c r="G2037" s="45"/>
      <c r="H2037" s="45"/>
      <c r="I2037" s="45"/>
      <c r="J2037" s="45"/>
      <c r="K2037" s="45"/>
      <c r="L2037" s="45"/>
      <c r="M2037" s="45"/>
      <c r="N2037" s="45">
        <v>0.010702049408913063</v>
      </c>
      <c r="O2037" s="45"/>
      <c r="P2037" s="45"/>
      <c r="Q2037" s="45"/>
      <c r="R2037" s="45">
        <v>540.9735006856524</v>
      </c>
      <c r="S2037" s="45"/>
      <c r="T2037" s="45"/>
      <c r="U2037" s="45"/>
      <c r="V2037" s="45"/>
      <c r="W2037" s="45"/>
      <c r="X2037" s="45"/>
      <c r="Y2037" s="45"/>
      <c r="Z2037" s="45"/>
      <c r="AA2037" s="45"/>
      <c r="AB2037" s="45"/>
      <c r="AC2037" s="45"/>
    </row>
    <row r="2038" ht="15.75" customHeight="1">
      <c r="A2038" s="45">
        <v>248669.80600660067</v>
      </c>
      <c r="B2038" s="45"/>
      <c r="C2038" s="45"/>
      <c r="D2038" s="46"/>
      <c r="E2038" s="46"/>
      <c r="F2038" s="46"/>
      <c r="G2038" s="45"/>
      <c r="H2038" s="45"/>
      <c r="I2038" s="45"/>
      <c r="J2038" s="45"/>
      <c r="K2038" s="45"/>
      <c r="L2038" s="45"/>
      <c r="M2038" s="45"/>
      <c r="N2038" s="45"/>
      <c r="O2038" s="45"/>
      <c r="P2038" s="45"/>
      <c r="Q2038" s="45"/>
      <c r="R2038" s="45">
        <v>614.6864686468647</v>
      </c>
      <c r="S2038" s="45"/>
      <c r="T2038" s="45"/>
      <c r="U2038" s="45"/>
      <c r="V2038" s="45"/>
      <c r="W2038" s="45"/>
      <c r="X2038" s="45"/>
      <c r="Y2038" s="45"/>
      <c r="Z2038" s="45"/>
      <c r="AA2038" s="45"/>
      <c r="AB2038" s="45"/>
      <c r="AC2038" s="45"/>
    </row>
    <row r="2039" ht="15.75" customHeight="1">
      <c r="A2039" s="45">
        <v>247756.58738037175</v>
      </c>
      <c r="B2039" s="45"/>
      <c r="C2039" s="45"/>
      <c r="D2039" s="46"/>
      <c r="E2039" s="46"/>
      <c r="F2039" s="46"/>
      <c r="G2039" s="45"/>
      <c r="H2039" s="45"/>
      <c r="I2039" s="45"/>
      <c r="J2039" s="45"/>
      <c r="K2039" s="45"/>
      <c r="L2039" s="45"/>
      <c r="M2039" s="45"/>
      <c r="N2039" s="45">
        <v>0.012070414164805213</v>
      </c>
      <c r="O2039" s="45"/>
      <c r="P2039" s="45"/>
      <c r="Q2039" s="45"/>
      <c r="R2039" s="45">
        <v>688.5669200975469</v>
      </c>
      <c r="S2039" s="45"/>
      <c r="T2039" s="45"/>
      <c r="U2039" s="45"/>
      <c r="V2039" s="45"/>
      <c r="W2039" s="45"/>
      <c r="X2039" s="45"/>
      <c r="Y2039" s="45"/>
      <c r="Z2039" s="45"/>
      <c r="AA2039" s="45"/>
      <c r="AB2039" s="45"/>
      <c r="AC2039" s="45"/>
    </row>
    <row r="2040" ht="15.75" customHeight="1">
      <c r="A2040" s="45">
        <v>247348.41451665445</v>
      </c>
      <c r="B2040" s="45"/>
      <c r="C2040" s="45"/>
      <c r="D2040" s="46"/>
      <c r="E2040" s="46"/>
      <c r="F2040" s="46"/>
      <c r="G2040" s="45"/>
      <c r="H2040" s="45"/>
      <c r="I2040" s="45"/>
      <c r="J2040" s="45"/>
      <c r="K2040" s="45"/>
      <c r="L2040" s="45"/>
      <c r="M2040" s="45"/>
      <c r="N2040" s="45">
        <v>0.011556315660884437</v>
      </c>
      <c r="O2040" s="45"/>
      <c r="P2040" s="45"/>
      <c r="Q2040" s="45"/>
      <c r="R2040" s="45">
        <v>692.2387816597443</v>
      </c>
      <c r="S2040" s="45"/>
      <c r="T2040" s="45"/>
      <c r="U2040" s="45"/>
      <c r="V2040" s="45"/>
      <c r="W2040" s="45"/>
      <c r="X2040" s="45"/>
      <c r="Y2040" s="45"/>
      <c r="Z2040" s="45"/>
      <c r="AA2040" s="45"/>
      <c r="AB2040" s="45"/>
      <c r="AC2040" s="45"/>
    </row>
    <row r="2041" ht="15.75" customHeight="1">
      <c r="A2041" s="45">
        <v>243053.932584</v>
      </c>
      <c r="B2041" s="45"/>
      <c r="C2041" s="45"/>
      <c r="D2041" s="46"/>
      <c r="E2041" s="46"/>
      <c r="F2041" s="46"/>
      <c r="G2041" s="45"/>
      <c r="H2041" s="45"/>
      <c r="I2041" s="45"/>
      <c r="J2041" s="45"/>
      <c r="K2041" s="45"/>
      <c r="L2041" s="45"/>
      <c r="M2041" s="45"/>
      <c r="N2041" s="45"/>
      <c r="O2041" s="45"/>
      <c r="P2041" s="45"/>
      <c r="Q2041" s="45"/>
      <c r="R2041" s="45">
        <v>716.0</v>
      </c>
      <c r="S2041" s="45"/>
      <c r="T2041" s="45"/>
      <c r="U2041" s="45"/>
      <c r="V2041" s="45"/>
      <c r="W2041" s="45"/>
      <c r="X2041" s="45"/>
      <c r="Y2041" s="45"/>
      <c r="Z2041" s="45"/>
      <c r="AA2041" s="45"/>
      <c r="AB2041" s="45"/>
      <c r="AC2041" s="45"/>
    </row>
    <row r="2042" ht="15.75" customHeight="1">
      <c r="A2042" s="45">
        <v>239394.48818897636</v>
      </c>
      <c r="B2042" s="45"/>
      <c r="C2042" s="45"/>
      <c r="D2042" s="46"/>
      <c r="E2042" s="46"/>
      <c r="F2042" s="46"/>
      <c r="G2042" s="45"/>
      <c r="H2042" s="45"/>
      <c r="I2042" s="45"/>
      <c r="J2042" s="45"/>
      <c r="K2042" s="45"/>
      <c r="L2042" s="45"/>
      <c r="M2042" s="45"/>
      <c r="N2042" s="45">
        <v>0.010826771653543307</v>
      </c>
      <c r="O2042" s="45"/>
      <c r="P2042" s="45"/>
      <c r="Q2042" s="45"/>
      <c r="R2042" s="45">
        <v>692.9133858267717</v>
      </c>
      <c r="S2042" s="45"/>
      <c r="T2042" s="45"/>
      <c r="U2042" s="45"/>
      <c r="V2042" s="45"/>
      <c r="W2042" s="45"/>
      <c r="X2042" s="45"/>
      <c r="Y2042" s="45"/>
      <c r="Z2042" s="45"/>
      <c r="AA2042" s="45"/>
      <c r="AB2042" s="45"/>
      <c r="AC2042" s="45"/>
    </row>
    <row r="2043" ht="15.75" customHeight="1">
      <c r="A2043" s="45">
        <v>235977.29109689922</v>
      </c>
      <c r="B2043" s="45"/>
      <c r="C2043" s="45"/>
      <c r="D2043" s="46"/>
      <c r="E2043" s="46"/>
      <c r="F2043" s="46"/>
      <c r="G2043" s="45"/>
      <c r="H2043" s="45"/>
      <c r="I2043" s="45"/>
      <c r="J2043" s="45"/>
      <c r="K2043" s="45"/>
      <c r="L2043" s="45"/>
      <c r="M2043" s="45"/>
      <c r="N2043" s="45">
        <v>0.010775193798449613</v>
      </c>
      <c r="O2043" s="45"/>
      <c r="P2043" s="45"/>
      <c r="Q2043" s="45"/>
      <c r="R2043" s="45"/>
      <c r="S2043" s="45"/>
      <c r="T2043" s="45"/>
      <c r="U2043" s="45"/>
      <c r="V2043" s="45"/>
      <c r="W2043" s="45"/>
      <c r="X2043" s="45"/>
      <c r="Y2043" s="45"/>
      <c r="Z2043" s="45"/>
      <c r="AA2043" s="45"/>
      <c r="AB2043" s="45"/>
      <c r="AC2043" s="45"/>
    </row>
    <row r="2044" ht="15.75" customHeight="1">
      <c r="A2044" s="45">
        <v>15897.677782875808</v>
      </c>
      <c r="B2044" s="45"/>
      <c r="C2044" s="45"/>
      <c r="D2044" s="46"/>
      <c r="E2044" s="46"/>
      <c r="F2044" s="46">
        <v>0.078</v>
      </c>
      <c r="G2044" s="45"/>
      <c r="H2044" s="45"/>
      <c r="I2044" s="45"/>
      <c r="J2044" s="45">
        <v>0.004812712237861939</v>
      </c>
      <c r="K2044" s="45"/>
      <c r="L2044" s="45"/>
      <c r="M2044" s="45"/>
      <c r="N2044" s="45"/>
      <c r="O2044" s="45"/>
      <c r="P2044" s="45"/>
      <c r="Q2044" s="45"/>
      <c r="R2044" s="45">
        <v>320.1389428934339</v>
      </c>
      <c r="S2044" s="45"/>
      <c r="T2044" s="45"/>
      <c r="U2044" s="45"/>
      <c r="V2044" s="45"/>
      <c r="W2044" s="45"/>
      <c r="X2044" s="45"/>
      <c r="Y2044" s="45"/>
      <c r="Z2044" s="45"/>
      <c r="AA2044" s="45"/>
      <c r="AB2044" s="45"/>
      <c r="AC2044" s="45"/>
    </row>
    <row r="2045" ht="15.75" customHeight="1">
      <c r="A2045" s="45">
        <v>15853.859429454968</v>
      </c>
      <c r="B2045" s="45"/>
      <c r="C2045" s="45"/>
      <c r="D2045" s="46"/>
      <c r="E2045" s="46"/>
      <c r="F2045" s="46">
        <v>0.076</v>
      </c>
      <c r="G2045" s="45"/>
      <c r="H2045" s="45"/>
      <c r="I2045" s="45"/>
      <c r="J2045" s="45">
        <v>0.004681613194176008</v>
      </c>
      <c r="K2045" s="45"/>
      <c r="L2045" s="45"/>
      <c r="M2045" s="45"/>
      <c r="N2045" s="45"/>
      <c r="O2045" s="45"/>
      <c r="P2045" s="45"/>
      <c r="Q2045" s="45"/>
      <c r="R2045" s="45">
        <v>323.4119314521325</v>
      </c>
      <c r="S2045" s="45"/>
      <c r="T2045" s="45"/>
      <c r="U2045" s="45"/>
      <c r="V2045" s="45"/>
      <c r="W2045" s="45"/>
      <c r="X2045" s="45"/>
      <c r="Y2045" s="45"/>
      <c r="Z2045" s="45"/>
      <c r="AA2045" s="45"/>
      <c r="AB2045" s="45"/>
      <c r="AC2045" s="45"/>
    </row>
    <row r="2046" ht="15.75" customHeight="1">
      <c r="A2046" s="45">
        <v>15626.645561605674</v>
      </c>
      <c r="B2046" s="45"/>
      <c r="C2046" s="45"/>
      <c r="D2046" s="46"/>
      <c r="E2046" s="46"/>
      <c r="F2046" s="46">
        <v>0.072</v>
      </c>
      <c r="G2046" s="45"/>
      <c r="H2046" s="45"/>
      <c r="I2046" s="45"/>
      <c r="J2046" s="45">
        <v>0.004631379004685324</v>
      </c>
      <c r="K2046" s="45"/>
      <c r="L2046" s="45"/>
      <c r="M2046" s="45"/>
      <c r="N2046" s="45">
        <v>0.00799062935291883</v>
      </c>
      <c r="O2046" s="45"/>
      <c r="P2046" s="45"/>
      <c r="Q2046" s="45"/>
      <c r="R2046" s="45">
        <v>351.0193744459921</v>
      </c>
      <c r="S2046" s="45"/>
      <c r="T2046" s="45"/>
      <c r="U2046" s="45"/>
      <c r="V2046" s="45"/>
      <c r="W2046" s="45"/>
      <c r="X2046" s="45"/>
      <c r="Y2046" s="45"/>
      <c r="Z2046" s="45"/>
      <c r="AA2046" s="45"/>
      <c r="AB2046" s="45"/>
      <c r="AC2046" s="45"/>
    </row>
    <row r="2047" ht="15.75" customHeight="1">
      <c r="A2047" s="45">
        <v>15336.37142431466</v>
      </c>
      <c r="B2047" s="45"/>
      <c r="C2047" s="45"/>
      <c r="D2047" s="46"/>
      <c r="E2047" s="46"/>
      <c r="F2047" s="46">
        <v>0.07</v>
      </c>
      <c r="G2047" s="45"/>
      <c r="H2047" s="45"/>
      <c r="I2047" s="45"/>
      <c r="J2047" s="45">
        <v>0.004337753277711561</v>
      </c>
      <c r="K2047" s="45"/>
      <c r="L2047" s="45"/>
      <c r="M2047" s="45"/>
      <c r="N2047" s="45">
        <v>0.008026668653158523</v>
      </c>
      <c r="O2047" s="45"/>
      <c r="P2047" s="45"/>
      <c r="Q2047" s="45"/>
      <c r="R2047" s="45">
        <v>409.4656336909019</v>
      </c>
      <c r="S2047" s="45"/>
      <c r="T2047" s="45"/>
      <c r="U2047" s="45"/>
      <c r="V2047" s="45"/>
      <c r="W2047" s="45"/>
      <c r="X2047" s="45"/>
      <c r="Y2047" s="45"/>
      <c r="Z2047" s="45"/>
      <c r="AA2047" s="45"/>
      <c r="AB2047" s="45"/>
      <c r="AC2047" s="45"/>
    </row>
    <row r="2048" ht="15.75" customHeight="1">
      <c r="A2048" s="45">
        <v>15144.00409443425</v>
      </c>
      <c r="B2048" s="45"/>
      <c r="C2048" s="45"/>
      <c r="D2048" s="46"/>
      <c r="E2048" s="46"/>
      <c r="F2048" s="46">
        <v>0.071</v>
      </c>
      <c r="G2048" s="45"/>
      <c r="H2048" s="45"/>
      <c r="I2048" s="45"/>
      <c r="J2048" s="45">
        <v>0.004259816513761468</v>
      </c>
      <c r="K2048" s="45"/>
      <c r="L2048" s="45"/>
      <c r="M2048" s="45"/>
      <c r="N2048" s="45">
        <v>0.00838262996941896</v>
      </c>
      <c r="O2048" s="45"/>
      <c r="P2048" s="45"/>
      <c r="Q2048" s="45"/>
      <c r="R2048" s="45">
        <v>545.3211009174312</v>
      </c>
      <c r="S2048" s="45"/>
      <c r="T2048" s="45"/>
      <c r="U2048" s="45"/>
      <c r="V2048" s="45"/>
      <c r="W2048" s="45"/>
      <c r="X2048" s="45"/>
      <c r="Y2048" s="45"/>
      <c r="Z2048" s="45"/>
      <c r="AA2048" s="45"/>
      <c r="AB2048" s="45"/>
      <c r="AC2048" s="45"/>
    </row>
    <row r="2049" ht="15.75" customHeight="1">
      <c r="A2049" s="45">
        <v>15016.95977164421</v>
      </c>
      <c r="B2049" s="45"/>
      <c r="C2049" s="45"/>
      <c r="D2049" s="46"/>
      <c r="E2049" s="46"/>
      <c r="F2049" s="46">
        <v>0.078</v>
      </c>
      <c r="G2049" s="45"/>
      <c r="H2049" s="45"/>
      <c r="I2049" s="45"/>
      <c r="J2049" s="45"/>
      <c r="K2049" s="45"/>
      <c r="L2049" s="45"/>
      <c r="M2049" s="45"/>
      <c r="N2049" s="45"/>
      <c r="O2049" s="45"/>
      <c r="P2049" s="45"/>
      <c r="Q2049" s="45"/>
      <c r="R2049" s="45">
        <v>646.1210963013135</v>
      </c>
      <c r="S2049" s="45"/>
      <c r="T2049" s="45"/>
      <c r="U2049" s="45"/>
      <c r="V2049" s="45"/>
      <c r="W2049" s="45"/>
      <c r="X2049" s="45"/>
      <c r="Y2049" s="45"/>
      <c r="Z2049" s="45"/>
      <c r="AA2049" s="45"/>
      <c r="AB2049" s="45"/>
      <c r="AC2049" s="45"/>
    </row>
    <row r="2050" ht="15.75" customHeight="1">
      <c r="A2050" s="45">
        <v>14864.651159011613</v>
      </c>
      <c r="B2050" s="45"/>
      <c r="C2050" s="45"/>
      <c r="D2050" s="46"/>
      <c r="E2050" s="46"/>
      <c r="F2050" s="46">
        <v>0.082</v>
      </c>
      <c r="G2050" s="45"/>
      <c r="H2050" s="45"/>
      <c r="I2050" s="45"/>
      <c r="J2050" s="45">
        <v>0.004156430722171773</v>
      </c>
      <c r="K2050" s="45"/>
      <c r="L2050" s="45"/>
      <c r="M2050" s="45"/>
      <c r="N2050" s="45">
        <v>0.00830640921473976</v>
      </c>
      <c r="O2050" s="45"/>
      <c r="P2050" s="45"/>
      <c r="Q2050" s="45"/>
      <c r="R2050" s="45">
        <v>605.5536968885915</v>
      </c>
      <c r="S2050" s="45"/>
      <c r="T2050" s="45"/>
      <c r="U2050" s="45"/>
      <c r="V2050" s="45"/>
      <c r="W2050" s="45"/>
      <c r="X2050" s="45"/>
      <c r="Y2050" s="45"/>
      <c r="Z2050" s="45"/>
      <c r="AA2050" s="45"/>
      <c r="AB2050" s="45"/>
      <c r="AC2050" s="45"/>
    </row>
    <row r="2051" ht="15.75" customHeight="1">
      <c r="A2051" s="45">
        <v>14748.349589906109</v>
      </c>
      <c r="B2051" s="45"/>
      <c r="C2051" s="45"/>
      <c r="D2051" s="46"/>
      <c r="E2051" s="46"/>
      <c r="F2051" s="46">
        <v>0.086</v>
      </c>
      <c r="G2051" s="45"/>
      <c r="H2051" s="45"/>
      <c r="I2051" s="45"/>
      <c r="J2051" s="45"/>
      <c r="K2051" s="45"/>
      <c r="L2051" s="45"/>
      <c r="M2051" s="45"/>
      <c r="N2051" s="45"/>
      <c r="O2051" s="45"/>
      <c r="P2051" s="45"/>
      <c r="Q2051" s="45"/>
      <c r="R2051" s="45">
        <v>727.7156303951942</v>
      </c>
      <c r="S2051" s="45"/>
      <c r="T2051" s="45"/>
      <c r="U2051" s="45"/>
      <c r="V2051" s="45"/>
      <c r="W2051" s="45"/>
      <c r="X2051" s="45"/>
      <c r="Y2051" s="45"/>
      <c r="Z2051" s="45"/>
      <c r="AA2051" s="45"/>
      <c r="AB2051" s="45"/>
      <c r="AC2051" s="45"/>
    </row>
    <row r="2052" ht="15.75" customHeight="1">
      <c r="A2052" s="45">
        <v>14645.38546229708</v>
      </c>
      <c r="B2052" s="45"/>
      <c r="C2052" s="45"/>
      <c r="D2052" s="46"/>
      <c r="E2052" s="46"/>
      <c r="F2052" s="46">
        <v>0.089</v>
      </c>
      <c r="G2052" s="45"/>
      <c r="H2052" s="45"/>
      <c r="I2052" s="45"/>
      <c r="J2052" s="45">
        <v>0.004011103562978753</v>
      </c>
      <c r="K2052" s="45"/>
      <c r="L2052" s="45"/>
      <c r="M2052" s="45"/>
      <c r="N2052" s="45">
        <v>0.007882124200613742</v>
      </c>
      <c r="O2052" s="45"/>
      <c r="P2052" s="45"/>
      <c r="Q2052" s="45"/>
      <c r="R2052" s="45">
        <v>704.1626648551149</v>
      </c>
      <c r="S2052" s="45"/>
      <c r="T2052" s="45"/>
      <c r="U2052" s="45"/>
      <c r="V2052" s="45"/>
      <c r="W2052" s="45"/>
      <c r="X2052" s="45"/>
      <c r="Y2052" s="45"/>
      <c r="Z2052" s="45"/>
      <c r="AA2052" s="45"/>
      <c r="AB2052" s="45"/>
      <c r="AC2052" s="45"/>
    </row>
    <row r="2053" ht="15.75" customHeight="1">
      <c r="A2053" s="45">
        <v>14604.375164975207</v>
      </c>
      <c r="B2053" s="45"/>
      <c r="C2053" s="45"/>
      <c r="D2053" s="46"/>
      <c r="E2053" s="46"/>
      <c r="F2053" s="46">
        <v>0.067</v>
      </c>
      <c r="G2053" s="45"/>
      <c r="H2053" s="45"/>
      <c r="I2053" s="45"/>
      <c r="J2053" s="45">
        <v>0.0039033319430928216</v>
      </c>
      <c r="K2053" s="45"/>
      <c r="L2053" s="45"/>
      <c r="M2053" s="45"/>
      <c r="N2053" s="45">
        <v>0.007859493025626767</v>
      </c>
      <c r="O2053" s="45"/>
      <c r="P2053" s="45"/>
      <c r="Q2053" s="45"/>
      <c r="R2053" s="45">
        <v>597.8034199916585</v>
      </c>
      <c r="S2053" s="45"/>
      <c r="T2053" s="45"/>
      <c r="U2053" s="45"/>
      <c r="V2053" s="45"/>
      <c r="W2053" s="45"/>
      <c r="X2053" s="45"/>
      <c r="Y2053" s="45"/>
      <c r="Z2053" s="45"/>
      <c r="AA2053" s="45"/>
      <c r="AB2053" s="45"/>
      <c r="AC2053" s="45"/>
    </row>
    <row r="2054" ht="15.75" customHeight="1">
      <c r="A2054" s="45">
        <v>14564.642512706625</v>
      </c>
      <c r="B2054" s="45"/>
      <c r="C2054" s="45"/>
      <c r="D2054" s="46"/>
      <c r="E2054" s="46"/>
      <c r="F2054" s="46">
        <v>0.063</v>
      </c>
      <c r="G2054" s="45"/>
      <c r="H2054" s="45"/>
      <c r="I2054" s="45"/>
      <c r="J2054" s="45"/>
      <c r="K2054" s="45"/>
      <c r="L2054" s="45"/>
      <c r="M2054" s="45"/>
      <c r="N2054" s="45"/>
      <c r="O2054" s="45"/>
      <c r="P2054" s="45"/>
      <c r="Q2054" s="45"/>
      <c r="R2054" s="45">
        <v>695.31571958423</v>
      </c>
      <c r="S2054" s="45"/>
      <c r="T2054" s="45"/>
      <c r="U2054" s="45"/>
      <c r="V2054" s="45"/>
      <c r="W2054" s="45"/>
      <c r="X2054" s="45"/>
      <c r="Y2054" s="45"/>
      <c r="Z2054" s="45"/>
      <c r="AA2054" s="45"/>
      <c r="AB2054" s="45"/>
      <c r="AC2054" s="45"/>
    </row>
    <row r="2055" ht="15.75" customHeight="1">
      <c r="A2055" s="45">
        <v>14602.792154726232</v>
      </c>
      <c r="B2055" s="45"/>
      <c r="C2055" s="45"/>
      <c r="D2055" s="46"/>
      <c r="E2055" s="46"/>
      <c r="F2055" s="46">
        <v>0.061</v>
      </c>
      <c r="G2055" s="45"/>
      <c r="H2055" s="45"/>
      <c r="I2055" s="45"/>
      <c r="J2055" s="45">
        <v>0.00382434395714156</v>
      </c>
      <c r="K2055" s="45"/>
      <c r="L2055" s="45"/>
      <c r="M2055" s="45"/>
      <c r="N2055" s="45">
        <v>0.007704076999909199</v>
      </c>
      <c r="O2055" s="45"/>
      <c r="P2055" s="45"/>
      <c r="Q2055" s="45"/>
      <c r="R2055" s="45">
        <v>785.8894034323073</v>
      </c>
      <c r="S2055" s="45"/>
      <c r="T2055" s="45"/>
      <c r="U2055" s="45"/>
      <c r="V2055" s="45"/>
      <c r="W2055" s="45"/>
      <c r="X2055" s="45"/>
      <c r="Y2055" s="45"/>
      <c r="Z2055" s="45"/>
      <c r="AA2055" s="45"/>
      <c r="AB2055" s="45"/>
      <c r="AC2055" s="45"/>
    </row>
    <row r="2056" ht="15.75" customHeight="1">
      <c r="A2056" s="45">
        <v>14521.833545454545</v>
      </c>
      <c r="B2056" s="45"/>
      <c r="C2056" s="45"/>
      <c r="D2056" s="46"/>
      <c r="E2056" s="46"/>
      <c r="F2056" s="46">
        <v>0.058</v>
      </c>
      <c r="G2056" s="45"/>
      <c r="H2056" s="45"/>
      <c r="I2056" s="45"/>
      <c r="J2056" s="45">
        <v>0.0038269794721407626</v>
      </c>
      <c r="K2056" s="45"/>
      <c r="L2056" s="45"/>
      <c r="M2056" s="45"/>
      <c r="N2056" s="45">
        <v>0.00756891495601173</v>
      </c>
      <c r="O2056" s="45"/>
      <c r="P2056" s="45"/>
      <c r="Q2056" s="45"/>
      <c r="R2056" s="45">
        <v>838.7096774193549</v>
      </c>
      <c r="S2056" s="45"/>
      <c r="T2056" s="45"/>
      <c r="U2056" s="45"/>
      <c r="V2056" s="45"/>
      <c r="W2056" s="45"/>
      <c r="X2056" s="45"/>
      <c r="Y2056" s="45"/>
      <c r="Z2056" s="45"/>
      <c r="AA2056" s="45"/>
      <c r="AB2056" s="45"/>
      <c r="AC2056" s="45"/>
    </row>
    <row r="2057" ht="15.75" customHeight="1">
      <c r="A2057" s="45">
        <v>19333.636474838575</v>
      </c>
      <c r="B2057" s="45"/>
      <c r="C2057" s="45"/>
      <c r="D2057" s="46"/>
      <c r="E2057" s="46"/>
      <c r="F2057" s="46">
        <v>0.175</v>
      </c>
      <c r="G2057" s="45"/>
      <c r="H2057" s="45"/>
      <c r="I2057" s="45"/>
      <c r="J2057" s="45"/>
      <c r="K2057" s="45"/>
      <c r="L2057" s="45"/>
      <c r="M2057" s="45"/>
      <c r="N2057" s="45"/>
      <c r="O2057" s="45"/>
      <c r="P2057" s="45"/>
      <c r="Q2057" s="45"/>
      <c r="R2057" s="45">
        <v>9.295017535980083</v>
      </c>
      <c r="S2057" s="45"/>
      <c r="T2057" s="45"/>
      <c r="U2057" s="45"/>
      <c r="V2057" s="45"/>
      <c r="W2057" s="45"/>
      <c r="X2057" s="45"/>
      <c r="Y2057" s="45"/>
      <c r="Z2057" s="45"/>
      <c r="AA2057" s="45"/>
      <c r="AB2057" s="45"/>
      <c r="AC2057" s="45"/>
    </row>
    <row r="2058" ht="15.75" customHeight="1">
      <c r="A2058" s="45">
        <v>18844.092494778466</v>
      </c>
      <c r="B2058" s="45"/>
      <c r="C2058" s="45"/>
      <c r="D2058" s="46"/>
      <c r="E2058" s="46"/>
      <c r="F2058" s="46">
        <v>0.162</v>
      </c>
      <c r="G2058" s="45"/>
      <c r="H2058" s="45"/>
      <c r="I2058" s="45"/>
      <c r="J2058" s="45"/>
      <c r="K2058" s="45"/>
      <c r="L2058" s="45"/>
      <c r="M2058" s="45"/>
      <c r="N2058" s="45"/>
      <c r="O2058" s="45"/>
      <c r="P2058" s="45"/>
      <c r="Q2058" s="45"/>
      <c r="R2058" s="45">
        <v>6.8853414884767465</v>
      </c>
      <c r="S2058" s="45"/>
      <c r="T2058" s="45"/>
      <c r="U2058" s="45"/>
      <c r="V2058" s="45"/>
      <c r="W2058" s="45"/>
      <c r="X2058" s="45"/>
      <c r="Y2058" s="45"/>
      <c r="Z2058" s="45"/>
      <c r="AA2058" s="45"/>
      <c r="AB2058" s="45"/>
      <c r="AC2058" s="45"/>
    </row>
    <row r="2059" ht="15.75" customHeight="1">
      <c r="A2059" s="45">
        <v>18550.36167021803</v>
      </c>
      <c r="B2059" s="45"/>
      <c r="C2059" s="45"/>
      <c r="D2059" s="46"/>
      <c r="E2059" s="46"/>
      <c r="F2059" s="46">
        <v>0.139</v>
      </c>
      <c r="G2059" s="45"/>
      <c r="H2059" s="45"/>
      <c r="I2059" s="45"/>
      <c r="J2059" s="45"/>
      <c r="K2059" s="45"/>
      <c r="L2059" s="45"/>
      <c r="M2059" s="45"/>
      <c r="N2059" s="45">
        <v>5.538607984393669E-4</v>
      </c>
      <c r="O2059" s="45"/>
      <c r="P2059" s="45"/>
      <c r="Q2059" s="45"/>
      <c r="R2059" s="45">
        <v>10.600206668696018</v>
      </c>
      <c r="S2059" s="45"/>
      <c r="T2059" s="45"/>
      <c r="U2059" s="45"/>
      <c r="V2059" s="45"/>
      <c r="W2059" s="45"/>
      <c r="X2059" s="45"/>
      <c r="Y2059" s="45"/>
      <c r="Z2059" s="45"/>
      <c r="AA2059" s="45"/>
      <c r="AB2059" s="45"/>
      <c r="AC2059" s="45"/>
    </row>
    <row r="2060" ht="15.75" customHeight="1">
      <c r="A2060" s="45">
        <v>18093.147659728893</v>
      </c>
      <c r="B2060" s="45"/>
      <c r="C2060" s="45"/>
      <c r="D2060" s="46"/>
      <c r="E2060" s="46"/>
      <c r="F2060" s="46">
        <v>0.134</v>
      </c>
      <c r="G2060" s="45"/>
      <c r="H2060" s="45"/>
      <c r="I2060" s="45"/>
      <c r="J2060" s="45"/>
      <c r="K2060" s="45"/>
      <c r="L2060" s="45"/>
      <c r="M2060" s="45"/>
      <c r="N2060" s="45">
        <v>5.743282014273942E-4</v>
      </c>
      <c r="O2060" s="45"/>
      <c r="P2060" s="45"/>
      <c r="Q2060" s="45"/>
      <c r="R2060" s="45">
        <v>8.960415983865737</v>
      </c>
      <c r="S2060" s="45"/>
      <c r="T2060" s="45"/>
      <c r="U2060" s="45"/>
      <c r="V2060" s="45"/>
      <c r="W2060" s="45"/>
      <c r="X2060" s="45"/>
      <c r="Y2060" s="45"/>
      <c r="Z2060" s="45"/>
      <c r="AA2060" s="45"/>
      <c r="AB2060" s="45"/>
      <c r="AC2060" s="45"/>
    </row>
    <row r="2061" ht="15.75" customHeight="1">
      <c r="A2061" s="45">
        <v>17819.735222270097</v>
      </c>
      <c r="B2061" s="45"/>
      <c r="C2061" s="45"/>
      <c r="D2061" s="46"/>
      <c r="E2061" s="46"/>
      <c r="F2061" s="46">
        <v>0.133</v>
      </c>
      <c r="G2061" s="45"/>
      <c r="H2061" s="45"/>
      <c r="I2061" s="45"/>
      <c r="J2061" s="45"/>
      <c r="K2061" s="45"/>
      <c r="L2061" s="45"/>
      <c r="M2061" s="45"/>
      <c r="N2061" s="45">
        <v>5.843528267227439E-4</v>
      </c>
      <c r="O2061" s="45"/>
      <c r="P2061" s="45"/>
      <c r="Q2061" s="45"/>
      <c r="R2061" s="45">
        <v>12.103971094372142</v>
      </c>
      <c r="S2061" s="45"/>
      <c r="T2061" s="45"/>
      <c r="U2061" s="45"/>
      <c r="V2061" s="45"/>
      <c r="W2061" s="45"/>
      <c r="X2061" s="45"/>
      <c r="Y2061" s="45"/>
      <c r="Z2061" s="45"/>
      <c r="AA2061" s="45"/>
      <c r="AB2061" s="45"/>
      <c r="AC2061" s="45"/>
    </row>
    <row r="2062" ht="15.75" customHeight="1">
      <c r="A2062" s="45">
        <v>17388.568394242808</v>
      </c>
      <c r="B2062" s="45"/>
      <c r="C2062" s="45"/>
      <c r="D2062" s="46"/>
      <c r="E2062" s="46"/>
      <c r="F2062" s="46">
        <v>0.115</v>
      </c>
      <c r="G2062" s="45"/>
      <c r="H2062" s="45"/>
      <c r="I2062" s="45"/>
      <c r="J2062" s="45"/>
      <c r="K2062" s="45"/>
      <c r="L2062" s="45"/>
      <c r="M2062" s="45"/>
      <c r="N2062" s="45"/>
      <c r="O2062" s="45"/>
      <c r="P2062" s="45"/>
      <c r="Q2062" s="45"/>
      <c r="R2062" s="45">
        <v>9.350456589356982</v>
      </c>
      <c r="S2062" s="45"/>
      <c r="T2062" s="45"/>
      <c r="U2062" s="45"/>
      <c r="V2062" s="45"/>
      <c r="W2062" s="45"/>
      <c r="X2062" s="45"/>
      <c r="Y2062" s="45"/>
      <c r="Z2062" s="45"/>
      <c r="AA2062" s="45"/>
      <c r="AB2062" s="45"/>
      <c r="AC2062" s="45"/>
    </row>
    <row r="2063" ht="15.75" customHeight="1">
      <c r="A2063" s="45">
        <v>17131.520604976435</v>
      </c>
      <c r="B2063" s="45"/>
      <c r="C2063" s="45"/>
      <c r="D2063" s="46"/>
      <c r="E2063" s="46"/>
      <c r="F2063" s="46">
        <v>0.106</v>
      </c>
      <c r="G2063" s="45"/>
      <c r="H2063" s="45"/>
      <c r="I2063" s="45"/>
      <c r="J2063" s="45"/>
      <c r="K2063" s="45"/>
      <c r="L2063" s="45"/>
      <c r="M2063" s="45"/>
      <c r="N2063" s="45">
        <v>5.624582419185254E-4</v>
      </c>
      <c r="O2063" s="45"/>
      <c r="P2063" s="45"/>
      <c r="Q2063" s="45"/>
      <c r="R2063" s="45">
        <v>6.884629775831652</v>
      </c>
      <c r="S2063" s="45"/>
      <c r="T2063" s="45"/>
      <c r="U2063" s="45"/>
      <c r="V2063" s="45"/>
      <c r="W2063" s="45"/>
      <c r="X2063" s="45"/>
      <c r="Y2063" s="45"/>
      <c r="Z2063" s="45"/>
      <c r="AA2063" s="45"/>
      <c r="AB2063" s="45"/>
      <c r="AC2063" s="45"/>
    </row>
    <row r="2064" ht="15.75" customHeight="1">
      <c r="A2064" s="45">
        <v>16881.26980911504</v>
      </c>
      <c r="B2064" s="45"/>
      <c r="C2064" s="45"/>
      <c r="D2064" s="46"/>
      <c r="E2064" s="46"/>
      <c r="F2064" s="46">
        <v>0.098</v>
      </c>
      <c r="G2064" s="45"/>
      <c r="H2064" s="45"/>
      <c r="I2064" s="45"/>
      <c r="J2064" s="45"/>
      <c r="K2064" s="45"/>
      <c r="L2064" s="45"/>
      <c r="M2064" s="45"/>
      <c r="N2064" s="45">
        <v>7.004163890244862E-4</v>
      </c>
      <c r="O2064" s="45"/>
      <c r="P2064" s="45"/>
      <c r="Q2064" s="45"/>
      <c r="R2064" s="45">
        <v>12.660952356836281</v>
      </c>
      <c r="S2064" s="45"/>
      <c r="T2064" s="45"/>
      <c r="U2064" s="45"/>
      <c r="V2064" s="45"/>
      <c r="W2064" s="45"/>
      <c r="X2064" s="45"/>
      <c r="Y2064" s="45"/>
      <c r="Z2064" s="45"/>
      <c r="AA2064" s="45"/>
      <c r="AB2064" s="45"/>
      <c r="AC2064" s="45"/>
    </row>
    <row r="2065" ht="15.75" customHeight="1">
      <c r="A2065" s="45">
        <v>16791.64484388884</v>
      </c>
      <c r="B2065" s="45"/>
      <c r="C2065" s="45"/>
      <c r="D2065" s="46"/>
      <c r="E2065" s="46"/>
      <c r="F2065" s="46">
        <v>0.092</v>
      </c>
      <c r="G2065" s="45"/>
      <c r="H2065" s="45"/>
      <c r="I2065" s="45"/>
      <c r="J2065" s="45"/>
      <c r="K2065" s="45"/>
      <c r="L2065" s="45"/>
      <c r="M2065" s="45"/>
      <c r="N2065" s="45">
        <v>7.484494060871545E-4</v>
      </c>
      <c r="O2065" s="45"/>
      <c r="P2065" s="45"/>
      <c r="Q2065" s="45"/>
      <c r="R2065" s="45">
        <v>11.448848757196938</v>
      </c>
      <c r="S2065" s="45"/>
      <c r="T2065" s="45"/>
      <c r="U2065" s="45"/>
      <c r="V2065" s="45"/>
      <c r="W2065" s="45"/>
      <c r="X2065" s="45"/>
      <c r="Y2065" s="45"/>
      <c r="Z2065" s="45"/>
      <c r="AA2065" s="45"/>
      <c r="AB2065" s="45"/>
      <c r="AC2065" s="45"/>
    </row>
    <row r="2066" ht="15.75" customHeight="1">
      <c r="A2066" s="45">
        <v>16406.085822621277</v>
      </c>
      <c r="B2066" s="45"/>
      <c r="C2066" s="45"/>
      <c r="D2066" s="46"/>
      <c r="E2066" s="46"/>
      <c r="F2066" s="46">
        <v>0.101</v>
      </c>
      <c r="G2066" s="45"/>
      <c r="H2066" s="45"/>
      <c r="I2066" s="45"/>
      <c r="J2066" s="45"/>
      <c r="K2066" s="45"/>
      <c r="L2066" s="45"/>
      <c r="M2066" s="45"/>
      <c r="N2066" s="45">
        <v>6.88011580906836E-4</v>
      </c>
      <c r="O2066" s="45"/>
      <c r="P2066" s="45"/>
      <c r="Q2066" s="45"/>
      <c r="R2066" s="45">
        <v>19.687302987145532</v>
      </c>
      <c r="S2066" s="45"/>
      <c r="T2066" s="45"/>
      <c r="U2066" s="45"/>
      <c r="V2066" s="45"/>
      <c r="W2066" s="45"/>
      <c r="X2066" s="45"/>
      <c r="Y2066" s="45"/>
      <c r="Z2066" s="45"/>
      <c r="AA2066" s="45"/>
      <c r="AB2066" s="45"/>
      <c r="AC2066" s="45"/>
    </row>
    <row r="2067" ht="15.75" customHeight="1">
      <c r="A2067" s="45">
        <v>16037.451823859208</v>
      </c>
      <c r="B2067" s="45"/>
      <c r="C2067" s="45"/>
      <c r="D2067" s="46"/>
      <c r="E2067" s="46"/>
      <c r="F2067" s="46">
        <v>0.104</v>
      </c>
      <c r="G2067" s="45"/>
      <c r="H2067" s="45"/>
      <c r="I2067" s="45"/>
      <c r="J2067" s="45"/>
      <c r="K2067" s="45"/>
      <c r="L2067" s="45"/>
      <c r="M2067" s="45"/>
      <c r="N2067" s="45"/>
      <c r="O2067" s="45"/>
      <c r="P2067" s="45"/>
      <c r="Q2067" s="45"/>
      <c r="R2067" s="45">
        <v>20.11971228811428</v>
      </c>
      <c r="S2067" s="45"/>
      <c r="T2067" s="45"/>
      <c r="U2067" s="45"/>
      <c r="V2067" s="45"/>
      <c r="W2067" s="45"/>
      <c r="X2067" s="45"/>
      <c r="Y2067" s="45"/>
      <c r="Z2067" s="45"/>
      <c r="AA2067" s="45"/>
      <c r="AB2067" s="45"/>
      <c r="AC2067" s="45"/>
    </row>
    <row r="2068" ht="15.75" customHeight="1">
      <c r="A2068" s="45">
        <v>15685.207580176007</v>
      </c>
      <c r="B2068" s="45"/>
      <c r="C2068" s="45"/>
      <c r="D2068" s="46"/>
      <c r="E2068" s="46"/>
      <c r="F2068" s="46">
        <v>0.108</v>
      </c>
      <c r="G2068" s="45"/>
      <c r="H2068" s="45"/>
      <c r="I2068" s="45"/>
      <c r="J2068" s="45"/>
      <c r="K2068" s="45"/>
      <c r="L2068" s="45"/>
      <c r="M2068" s="45"/>
      <c r="N2068" s="45">
        <v>5.658082152558036E-4</v>
      </c>
      <c r="O2068" s="45"/>
      <c r="P2068" s="45"/>
      <c r="Q2068" s="45"/>
      <c r="R2068" s="45"/>
      <c r="S2068" s="45"/>
      <c r="T2068" s="45"/>
      <c r="U2068" s="45"/>
      <c r="V2068" s="45"/>
      <c r="W2068" s="45"/>
      <c r="X2068" s="45"/>
      <c r="Y2068" s="45"/>
      <c r="Z2068" s="45"/>
      <c r="AA2068" s="45"/>
      <c r="AB2068" s="45"/>
      <c r="AC2068" s="45"/>
    </row>
    <row r="2069" ht="15.75" customHeight="1">
      <c r="A2069" s="45">
        <v>15348.101928140186</v>
      </c>
      <c r="B2069" s="45"/>
      <c r="C2069" s="45"/>
      <c r="D2069" s="46"/>
      <c r="E2069" s="46"/>
      <c r="F2069" s="46">
        <v>0.108</v>
      </c>
      <c r="G2069" s="45"/>
      <c r="H2069" s="45"/>
      <c r="I2069" s="45"/>
      <c r="J2069" s="45"/>
      <c r="K2069" s="45"/>
      <c r="L2069" s="45"/>
      <c r="M2069" s="45"/>
      <c r="N2069" s="45">
        <v>6.411320759982196E-4</v>
      </c>
      <c r="O2069" s="45"/>
      <c r="P2069" s="45"/>
      <c r="Q2069" s="45"/>
      <c r="R2069" s="45"/>
      <c r="S2069" s="45"/>
      <c r="T2069" s="45"/>
      <c r="U2069" s="45"/>
      <c r="V2069" s="45"/>
      <c r="W2069" s="45"/>
      <c r="X2069" s="45"/>
      <c r="Y2069" s="45"/>
      <c r="Z2069" s="45"/>
      <c r="AA2069" s="45"/>
      <c r="AB2069" s="45"/>
      <c r="AC2069" s="45"/>
    </row>
    <row r="2070" ht="15.75" customHeight="1">
      <c r="A2070" s="45">
        <v>985029.8372410001</v>
      </c>
      <c r="B2070" s="45"/>
      <c r="C2070" s="45"/>
      <c r="D2070" s="46"/>
      <c r="E2070" s="46"/>
      <c r="F2070" s="46"/>
      <c r="G2070" s="45"/>
      <c r="H2070" s="45"/>
      <c r="I2070" s="45"/>
      <c r="J2070" s="45"/>
      <c r="K2070" s="45"/>
      <c r="L2070" s="45"/>
      <c r="M2070" s="45"/>
      <c r="N2070" s="45"/>
      <c r="O2070" s="45"/>
      <c r="P2070" s="45"/>
      <c r="Q2070" s="45"/>
      <c r="R2070" s="45"/>
      <c r="S2070" s="45"/>
      <c r="T2070" s="45"/>
      <c r="U2070" s="45"/>
      <c r="V2070" s="45"/>
      <c r="W2070" s="45"/>
      <c r="X2070" s="45"/>
      <c r="Y2070" s="45"/>
      <c r="Z2070" s="45"/>
      <c r="AA2070" s="45"/>
      <c r="AB2070" s="45"/>
      <c r="AC2070" s="45"/>
    </row>
    <row r="2071" ht="15.75" customHeight="1">
      <c r="A2071" s="45">
        <v>979682.9700342319</v>
      </c>
      <c r="B2071" s="45"/>
      <c r="C2071" s="45"/>
      <c r="D2071" s="46"/>
      <c r="E2071" s="46"/>
      <c r="F2071" s="46"/>
      <c r="G2071" s="45"/>
      <c r="H2071" s="45"/>
      <c r="I2071" s="45"/>
      <c r="J2071" s="45"/>
      <c r="K2071" s="45"/>
      <c r="L2071" s="45"/>
      <c r="M2071" s="45"/>
      <c r="N2071" s="45"/>
      <c r="O2071" s="45"/>
      <c r="P2071" s="45"/>
      <c r="Q2071" s="45"/>
      <c r="R2071" s="45"/>
      <c r="S2071" s="45"/>
      <c r="T2071" s="45"/>
      <c r="U2071" s="45"/>
      <c r="V2071" s="45"/>
      <c r="W2071" s="45"/>
      <c r="X2071" s="45"/>
      <c r="Y2071" s="45"/>
      <c r="Z2071" s="45"/>
      <c r="AA2071" s="45"/>
      <c r="AB2071" s="45"/>
      <c r="AC2071" s="45"/>
    </row>
    <row r="2072" ht="15.75" customHeight="1">
      <c r="A2072" s="45">
        <v>979659.3277158649</v>
      </c>
      <c r="B2072" s="45"/>
      <c r="C2072" s="45"/>
      <c r="D2072" s="46"/>
      <c r="E2072" s="46"/>
      <c r="F2072" s="46">
        <v>0.114</v>
      </c>
      <c r="G2072" s="45"/>
      <c r="H2072" s="45"/>
      <c r="I2072" s="45"/>
      <c r="J2072" s="45"/>
      <c r="K2072" s="45"/>
      <c r="L2072" s="45"/>
      <c r="M2072" s="45"/>
      <c r="N2072" s="45">
        <v>9.117060795506025E-4</v>
      </c>
      <c r="O2072" s="45"/>
      <c r="P2072" s="45"/>
      <c r="Q2072" s="45"/>
      <c r="R2072" s="45"/>
      <c r="S2072" s="45"/>
      <c r="T2072" s="45"/>
      <c r="U2072" s="45"/>
      <c r="V2072" s="45"/>
      <c r="W2072" s="45"/>
      <c r="X2072" s="45"/>
      <c r="Y2072" s="45"/>
      <c r="Z2072" s="45"/>
      <c r="AA2072" s="45"/>
      <c r="AB2072" s="45"/>
      <c r="AC2072" s="45"/>
    </row>
    <row r="2073" ht="15.75" customHeight="1">
      <c r="A2073" s="45">
        <v>979305.1436032801</v>
      </c>
      <c r="B2073" s="45"/>
      <c r="C2073" s="45"/>
      <c r="D2073" s="46"/>
      <c r="E2073" s="46"/>
      <c r="F2073" s="46">
        <v>0.113</v>
      </c>
      <c r="G2073" s="45"/>
      <c r="H2073" s="45"/>
      <c r="I2073" s="45"/>
      <c r="J2073" s="45"/>
      <c r="K2073" s="45"/>
      <c r="L2073" s="45"/>
      <c r="M2073" s="45"/>
      <c r="N2073" s="45">
        <v>9.06138667357058E-4</v>
      </c>
      <c r="O2073" s="45"/>
      <c r="P2073" s="45"/>
      <c r="Q2073" s="45"/>
      <c r="R2073" s="45"/>
      <c r="S2073" s="45"/>
      <c r="T2073" s="45"/>
      <c r="U2073" s="45"/>
      <c r="V2073" s="45"/>
      <c r="W2073" s="45"/>
      <c r="X2073" s="45"/>
      <c r="Y2073" s="45"/>
      <c r="Z2073" s="45"/>
      <c r="AA2073" s="45"/>
      <c r="AB2073" s="45"/>
      <c r="AC2073" s="45"/>
    </row>
    <row r="2074" ht="15.75" customHeight="1">
      <c r="A2074" s="45">
        <v>973187.0196986475</v>
      </c>
      <c r="B2074" s="45"/>
      <c r="C2074" s="45"/>
      <c r="D2074" s="46"/>
      <c r="E2074" s="46"/>
      <c r="F2074" s="46">
        <v>0.112</v>
      </c>
      <c r="G2074" s="45"/>
      <c r="H2074" s="45"/>
      <c r="I2074" s="45"/>
      <c r="J2074" s="45"/>
      <c r="K2074" s="45"/>
      <c r="L2074" s="45"/>
      <c r="M2074" s="45"/>
      <c r="N2074" s="45">
        <v>9.004776446636911E-4</v>
      </c>
      <c r="O2074" s="45"/>
      <c r="P2074" s="45"/>
      <c r="Q2074" s="45"/>
      <c r="R2074" s="45">
        <v>67.11634618611363</v>
      </c>
      <c r="S2074" s="45"/>
      <c r="T2074" s="45"/>
      <c r="U2074" s="45"/>
      <c r="V2074" s="45"/>
      <c r="W2074" s="45"/>
      <c r="X2074" s="45"/>
      <c r="Y2074" s="45"/>
      <c r="Z2074" s="45"/>
      <c r="AA2074" s="45"/>
      <c r="AB2074" s="45"/>
      <c r="AC2074" s="45"/>
    </row>
    <row r="2075" ht="15.75" customHeight="1">
      <c r="A2075" s="45">
        <v>972611.2667289138</v>
      </c>
      <c r="B2075" s="45"/>
      <c r="C2075" s="45"/>
      <c r="D2075" s="46"/>
      <c r="E2075" s="46"/>
      <c r="F2075" s="46">
        <v>0.114</v>
      </c>
      <c r="G2075" s="45"/>
      <c r="H2075" s="45"/>
      <c r="I2075" s="45"/>
      <c r="J2075" s="45"/>
      <c r="K2075" s="45"/>
      <c r="L2075" s="45"/>
      <c r="M2075" s="45"/>
      <c r="N2075" s="45"/>
      <c r="O2075" s="45"/>
      <c r="P2075" s="45"/>
      <c r="Q2075" s="45"/>
      <c r="R2075" s="45">
        <v>112.822906940554</v>
      </c>
      <c r="S2075" s="45"/>
      <c r="T2075" s="45"/>
      <c r="U2075" s="45"/>
      <c r="V2075" s="45"/>
      <c r="W2075" s="45"/>
      <c r="X2075" s="45"/>
      <c r="Y2075" s="45"/>
      <c r="Z2075" s="45"/>
      <c r="AA2075" s="45"/>
      <c r="AB2075" s="45"/>
      <c r="AC2075" s="45"/>
    </row>
    <row r="2076" ht="15.75" customHeight="1">
      <c r="A2076" s="45">
        <v>971983.6750923661</v>
      </c>
      <c r="B2076" s="45"/>
      <c r="C2076" s="45"/>
      <c r="D2076" s="46"/>
      <c r="E2076" s="46"/>
      <c r="F2076" s="46">
        <v>0.117</v>
      </c>
      <c r="G2076" s="45"/>
      <c r="H2076" s="45"/>
      <c r="I2076" s="45"/>
      <c r="J2076" s="45"/>
      <c r="K2076" s="45"/>
      <c r="L2076" s="45"/>
      <c r="M2076" s="45"/>
      <c r="N2076" s="45"/>
      <c r="O2076" s="45"/>
      <c r="P2076" s="45"/>
      <c r="Q2076" s="45"/>
      <c r="R2076" s="45">
        <v>117.07985177248955</v>
      </c>
      <c r="S2076" s="45"/>
      <c r="T2076" s="45"/>
      <c r="U2076" s="45"/>
      <c r="V2076" s="45"/>
      <c r="W2076" s="45"/>
      <c r="X2076" s="45"/>
      <c r="Y2076" s="45"/>
      <c r="Z2076" s="45"/>
      <c r="AA2076" s="45"/>
      <c r="AB2076" s="45"/>
      <c r="AC2076" s="45"/>
    </row>
    <row r="2077" ht="15.75" customHeight="1">
      <c r="A2077" s="45">
        <v>971246.7076382792</v>
      </c>
      <c r="B2077" s="45"/>
      <c r="C2077" s="45"/>
      <c r="D2077" s="46"/>
      <c r="E2077" s="46"/>
      <c r="F2077" s="46">
        <v>0.127</v>
      </c>
      <c r="G2077" s="45"/>
      <c r="H2077" s="45"/>
      <c r="I2077" s="45"/>
      <c r="J2077" s="45">
        <v>3.0728709394205444E-4</v>
      </c>
      <c r="K2077" s="45"/>
      <c r="L2077" s="45"/>
      <c r="M2077" s="45"/>
      <c r="N2077" s="45">
        <v>8.450395083406496E-4</v>
      </c>
      <c r="O2077" s="45"/>
      <c r="P2077" s="45"/>
      <c r="Q2077" s="45"/>
      <c r="R2077" s="45">
        <v>108.64793678665497</v>
      </c>
      <c r="S2077" s="45"/>
      <c r="T2077" s="45"/>
      <c r="U2077" s="45"/>
      <c r="V2077" s="45"/>
      <c r="W2077" s="45"/>
      <c r="X2077" s="45"/>
      <c r="Y2077" s="45"/>
      <c r="Z2077" s="45"/>
      <c r="AA2077" s="45"/>
      <c r="AB2077" s="45"/>
      <c r="AC2077" s="45"/>
    </row>
    <row r="2078" ht="15.75" customHeight="1">
      <c r="A2078" s="45">
        <v>964872.1135605416</v>
      </c>
      <c r="B2078" s="45"/>
      <c r="C2078" s="45"/>
      <c r="D2078" s="46"/>
      <c r="E2078" s="46"/>
      <c r="F2078" s="46">
        <v>0.127</v>
      </c>
      <c r="G2078" s="45"/>
      <c r="H2078" s="45"/>
      <c r="I2078" s="45"/>
      <c r="J2078" s="45">
        <v>3.161727829746408E-4</v>
      </c>
      <c r="K2078" s="45"/>
      <c r="L2078" s="45"/>
      <c r="M2078" s="45"/>
      <c r="N2078" s="45">
        <v>8.776520354985718E-4</v>
      </c>
      <c r="O2078" s="45"/>
      <c r="P2078" s="45"/>
      <c r="Q2078" s="45"/>
      <c r="R2078" s="45">
        <v>117.74710538365932</v>
      </c>
      <c r="S2078" s="45"/>
      <c r="T2078" s="45"/>
      <c r="U2078" s="45"/>
      <c r="V2078" s="45"/>
      <c r="W2078" s="45"/>
      <c r="X2078" s="45"/>
      <c r="Y2078" s="45"/>
      <c r="Z2078" s="45"/>
      <c r="AA2078" s="45"/>
      <c r="AB2078" s="45"/>
      <c r="AC2078" s="45"/>
    </row>
    <row r="2079" ht="15.75" customHeight="1">
      <c r="A2079" s="45">
        <v>974532.2245322246</v>
      </c>
      <c r="B2079" s="45"/>
      <c r="C2079" s="45"/>
      <c r="D2079" s="46"/>
      <c r="E2079" s="46"/>
      <c r="F2079" s="46">
        <v>0.121</v>
      </c>
      <c r="G2079" s="45"/>
      <c r="H2079" s="45"/>
      <c r="I2079" s="45"/>
      <c r="J2079" s="45"/>
      <c r="K2079" s="45"/>
      <c r="L2079" s="45"/>
      <c r="M2079" s="45"/>
      <c r="N2079" s="45"/>
      <c r="O2079" s="45"/>
      <c r="P2079" s="45"/>
      <c r="Q2079" s="45"/>
      <c r="R2079" s="45">
        <v>108.28135828135828</v>
      </c>
      <c r="S2079" s="45"/>
      <c r="T2079" s="45"/>
      <c r="U2079" s="45"/>
      <c r="V2079" s="45"/>
      <c r="W2079" s="45"/>
      <c r="X2079" s="45"/>
      <c r="Y2079" s="45"/>
      <c r="Z2079" s="45"/>
      <c r="AA2079" s="45"/>
      <c r="AB2079" s="45"/>
      <c r="AC2079" s="45"/>
    </row>
    <row r="2080" ht="15.75" customHeight="1">
      <c r="A2080" s="45">
        <v>967591.0745098882</v>
      </c>
      <c r="B2080" s="45"/>
      <c r="C2080" s="45"/>
      <c r="D2080" s="46"/>
      <c r="E2080" s="46"/>
      <c r="F2080" s="46">
        <v>0.107</v>
      </c>
      <c r="G2080" s="45"/>
      <c r="H2080" s="45"/>
      <c r="I2080" s="45"/>
      <c r="J2080" s="45">
        <v>3.064038402614646E-4</v>
      </c>
      <c r="K2080" s="45"/>
      <c r="L2080" s="45"/>
      <c r="M2080" s="45"/>
      <c r="N2080" s="45">
        <v>8.493299431809019E-4</v>
      </c>
      <c r="O2080" s="45"/>
      <c r="P2080" s="45"/>
      <c r="Q2080" s="45"/>
      <c r="R2080" s="45">
        <v>135.46275043138436</v>
      </c>
      <c r="S2080" s="45"/>
      <c r="T2080" s="45"/>
      <c r="U2080" s="45"/>
      <c r="V2080" s="45"/>
      <c r="W2080" s="45"/>
      <c r="X2080" s="45"/>
      <c r="Y2080" s="45"/>
      <c r="Z2080" s="45"/>
      <c r="AA2080" s="45"/>
      <c r="AB2080" s="45"/>
      <c r="AC2080" s="45"/>
    </row>
    <row r="2081" ht="15.75" customHeight="1">
      <c r="A2081" s="45">
        <v>960363.657705051</v>
      </c>
      <c r="B2081" s="45"/>
      <c r="C2081" s="45"/>
      <c r="D2081" s="46"/>
      <c r="E2081" s="46"/>
      <c r="F2081" s="46">
        <v>0.1</v>
      </c>
      <c r="G2081" s="45"/>
      <c r="H2081" s="45"/>
      <c r="I2081" s="45"/>
      <c r="J2081" s="45"/>
      <c r="K2081" s="45"/>
      <c r="L2081" s="45"/>
      <c r="M2081" s="45"/>
      <c r="N2081" s="45">
        <v>8.003030480875425E-4</v>
      </c>
      <c r="O2081" s="45"/>
      <c r="P2081" s="45"/>
      <c r="Q2081" s="45"/>
      <c r="R2081" s="45">
        <v>118.44485111695629</v>
      </c>
      <c r="S2081" s="45"/>
      <c r="T2081" s="45"/>
      <c r="U2081" s="45"/>
      <c r="V2081" s="45"/>
      <c r="W2081" s="45"/>
      <c r="X2081" s="45"/>
      <c r="Y2081" s="45"/>
      <c r="Z2081" s="45"/>
      <c r="AA2081" s="45"/>
      <c r="AB2081" s="45"/>
      <c r="AC2081" s="45"/>
    </row>
    <row r="2082" ht="15.75" customHeight="1">
      <c r="A2082" s="45">
        <v>952940.6159172847</v>
      </c>
      <c r="B2082" s="45"/>
      <c r="C2082" s="45"/>
      <c r="D2082" s="46"/>
      <c r="E2082" s="46"/>
      <c r="F2082" s="46">
        <v>0.099</v>
      </c>
      <c r="G2082" s="45"/>
      <c r="H2082" s="45"/>
      <c r="I2082" s="45"/>
      <c r="J2082" s="45">
        <v>3.0176452837380683E-4</v>
      </c>
      <c r="K2082" s="45"/>
      <c r="L2082" s="45"/>
      <c r="M2082" s="45"/>
      <c r="N2082" s="45">
        <v>8.36470096194061E-4</v>
      </c>
      <c r="O2082" s="45"/>
      <c r="P2082" s="45"/>
      <c r="Q2082" s="45"/>
      <c r="R2082" s="45">
        <v>118.05875408308583</v>
      </c>
      <c r="S2082" s="45"/>
      <c r="T2082" s="45"/>
      <c r="U2082" s="45"/>
      <c r="V2082" s="45"/>
      <c r="W2082" s="45"/>
      <c r="X2082" s="45"/>
      <c r="Y2082" s="45"/>
      <c r="Z2082" s="45"/>
      <c r="AA2082" s="45"/>
      <c r="AB2082" s="45"/>
      <c r="AC2082" s="45"/>
    </row>
    <row r="2083" ht="15.75" customHeight="1">
      <c r="A2083" s="45">
        <v>696034.3021225409</v>
      </c>
      <c r="B2083" s="45"/>
      <c r="C2083" s="45"/>
      <c r="D2083" s="46"/>
      <c r="E2083" s="46"/>
      <c r="F2083" s="46">
        <v>0.146</v>
      </c>
      <c r="G2083" s="45"/>
      <c r="H2083" s="45"/>
      <c r="I2083" s="45"/>
      <c r="J2083" s="45"/>
      <c r="K2083" s="45"/>
      <c r="L2083" s="45"/>
      <c r="M2083" s="45"/>
      <c r="N2083" s="45"/>
      <c r="O2083" s="45"/>
      <c r="P2083" s="45"/>
      <c r="Q2083" s="45"/>
      <c r="R2083" s="45">
        <v>29.587520856776997</v>
      </c>
      <c r="S2083" s="45"/>
      <c r="T2083" s="45"/>
      <c r="U2083" s="45"/>
      <c r="V2083" s="45"/>
      <c r="W2083" s="45"/>
      <c r="X2083" s="45"/>
      <c r="Y2083" s="45"/>
      <c r="Z2083" s="45"/>
      <c r="AA2083" s="45"/>
      <c r="AB2083" s="45"/>
      <c r="AC2083" s="45"/>
    </row>
    <row r="2084" ht="15.75" customHeight="1">
      <c r="A2084" s="45">
        <v>677639.5477051159</v>
      </c>
      <c r="B2084" s="45"/>
      <c r="C2084" s="45"/>
      <c r="D2084" s="46"/>
      <c r="E2084" s="46"/>
      <c r="F2084" s="46">
        <v>0.146</v>
      </c>
      <c r="G2084" s="45"/>
      <c r="H2084" s="45"/>
      <c r="I2084" s="45"/>
      <c r="J2084" s="45"/>
      <c r="K2084" s="45"/>
      <c r="L2084" s="45"/>
      <c r="M2084" s="45"/>
      <c r="N2084" s="45"/>
      <c r="O2084" s="45"/>
      <c r="P2084" s="45"/>
      <c r="Q2084" s="45"/>
      <c r="R2084" s="45">
        <v>24.79169076969936</v>
      </c>
      <c r="S2084" s="45"/>
      <c r="T2084" s="45"/>
      <c r="U2084" s="45"/>
      <c r="V2084" s="45"/>
      <c r="W2084" s="45"/>
      <c r="X2084" s="45"/>
      <c r="Y2084" s="45"/>
      <c r="Z2084" s="45"/>
      <c r="AA2084" s="45"/>
      <c r="AB2084" s="45"/>
      <c r="AC2084" s="45"/>
    </row>
    <row r="2085" ht="15.75" customHeight="1">
      <c r="A2085" s="45">
        <v>659952.1707137601</v>
      </c>
      <c r="B2085" s="45"/>
      <c r="C2085" s="45"/>
      <c r="D2085" s="46"/>
      <c r="E2085" s="46"/>
      <c r="F2085" s="46">
        <v>0.146</v>
      </c>
      <c r="G2085" s="45"/>
      <c r="H2085" s="45"/>
      <c r="I2085" s="45"/>
      <c r="J2085" s="45"/>
      <c r="K2085" s="45"/>
      <c r="L2085" s="45"/>
      <c r="M2085" s="45"/>
      <c r="N2085" s="45">
        <v>4.6449595290654896E-4</v>
      </c>
      <c r="O2085" s="45"/>
      <c r="P2085" s="45"/>
      <c r="Q2085" s="45"/>
      <c r="R2085" s="45">
        <v>19.545621780721117</v>
      </c>
      <c r="S2085" s="45"/>
      <c r="T2085" s="45"/>
      <c r="U2085" s="45"/>
      <c r="V2085" s="45"/>
      <c r="W2085" s="45"/>
      <c r="X2085" s="45"/>
      <c r="Y2085" s="45"/>
      <c r="Z2085" s="45"/>
      <c r="AA2085" s="45"/>
      <c r="AB2085" s="45"/>
      <c r="AC2085" s="45"/>
    </row>
    <row r="2086" ht="15.75" customHeight="1">
      <c r="A2086" s="45">
        <v>643014.775897028</v>
      </c>
      <c r="B2086" s="45"/>
      <c r="C2086" s="45"/>
      <c r="D2086" s="46"/>
      <c r="E2086" s="46"/>
      <c r="F2086" s="46">
        <v>0.147</v>
      </c>
      <c r="G2086" s="45"/>
      <c r="H2086" s="45"/>
      <c r="I2086" s="45"/>
      <c r="J2086" s="45"/>
      <c r="K2086" s="45"/>
      <c r="L2086" s="45"/>
      <c r="M2086" s="45"/>
      <c r="N2086" s="45">
        <v>4.4361298128087645E-4</v>
      </c>
      <c r="O2086" s="45"/>
      <c r="P2086" s="45"/>
      <c r="Q2086" s="45"/>
      <c r="R2086" s="45">
        <v>14.339005455543482</v>
      </c>
      <c r="S2086" s="45"/>
      <c r="T2086" s="45"/>
      <c r="U2086" s="45"/>
      <c r="V2086" s="45"/>
      <c r="W2086" s="45"/>
      <c r="X2086" s="45"/>
      <c r="Y2086" s="45"/>
      <c r="Z2086" s="45"/>
      <c r="AA2086" s="45"/>
      <c r="AB2086" s="45"/>
      <c r="AC2086" s="45"/>
    </row>
    <row r="2087" ht="15.75" customHeight="1">
      <c r="A2087" s="45">
        <v>631242.8056886116</v>
      </c>
      <c r="B2087" s="45"/>
      <c r="C2087" s="45"/>
      <c r="D2087" s="46"/>
      <c r="E2087" s="46"/>
      <c r="F2087" s="46">
        <v>0.143</v>
      </c>
      <c r="G2087" s="45"/>
      <c r="H2087" s="45"/>
      <c r="I2087" s="45"/>
      <c r="J2087" s="45"/>
      <c r="K2087" s="45"/>
      <c r="L2087" s="45"/>
      <c r="M2087" s="45"/>
      <c r="N2087" s="45">
        <v>4.324777699873533E-4</v>
      </c>
      <c r="O2087" s="45"/>
      <c r="P2087" s="45"/>
      <c r="Q2087" s="45"/>
      <c r="R2087" s="45">
        <v>26.86604328709316</v>
      </c>
      <c r="S2087" s="45"/>
      <c r="T2087" s="45"/>
      <c r="U2087" s="45"/>
      <c r="V2087" s="45"/>
      <c r="W2087" s="45"/>
      <c r="X2087" s="45"/>
      <c r="Y2087" s="45"/>
      <c r="Z2087" s="45"/>
      <c r="AA2087" s="45"/>
      <c r="AB2087" s="45"/>
      <c r="AC2087" s="45"/>
    </row>
    <row r="2088" ht="15.75" customHeight="1">
      <c r="A2088" s="45">
        <v>617933.7148896456</v>
      </c>
      <c r="B2088" s="45"/>
      <c r="C2088" s="45"/>
      <c r="D2088" s="46"/>
      <c r="E2088" s="46"/>
      <c r="F2088" s="46">
        <v>0.141</v>
      </c>
      <c r="G2088" s="45"/>
      <c r="H2088" s="45"/>
      <c r="I2088" s="45"/>
      <c r="J2088" s="45"/>
      <c r="K2088" s="45"/>
      <c r="L2088" s="45"/>
      <c r="M2088" s="45"/>
      <c r="N2088" s="45"/>
      <c r="O2088" s="45"/>
      <c r="P2088" s="45"/>
      <c r="Q2088" s="45"/>
      <c r="R2088" s="45">
        <v>23.865026230220796</v>
      </c>
      <c r="S2088" s="45"/>
      <c r="T2088" s="45"/>
      <c r="U2088" s="45"/>
      <c r="V2088" s="45"/>
      <c r="W2088" s="45"/>
      <c r="X2088" s="45"/>
      <c r="Y2088" s="45"/>
      <c r="Z2088" s="45"/>
      <c r="AA2088" s="45"/>
      <c r="AB2088" s="45"/>
      <c r="AC2088" s="45"/>
    </row>
    <row r="2089" ht="15.75" customHeight="1">
      <c r="A2089" s="45">
        <v>605310.5076495855</v>
      </c>
      <c r="B2089" s="45"/>
      <c r="C2089" s="45"/>
      <c r="D2089" s="46"/>
      <c r="E2089" s="46"/>
      <c r="F2089" s="46">
        <v>0.139</v>
      </c>
      <c r="G2089" s="45"/>
      <c r="H2089" s="45"/>
      <c r="I2089" s="45"/>
      <c r="J2089" s="45"/>
      <c r="K2089" s="45"/>
      <c r="L2089" s="45"/>
      <c r="M2089" s="45"/>
      <c r="N2089" s="45"/>
      <c r="O2089" s="45"/>
      <c r="P2089" s="45"/>
      <c r="Q2089" s="45"/>
      <c r="R2089" s="45">
        <v>55.122778188020675</v>
      </c>
      <c r="S2089" s="45"/>
      <c r="T2089" s="45"/>
      <c r="U2089" s="45"/>
      <c r="V2089" s="45"/>
      <c r="W2089" s="45"/>
      <c r="X2089" s="45"/>
      <c r="Y2089" s="45"/>
      <c r="Z2089" s="45"/>
      <c r="AA2089" s="45"/>
      <c r="AB2089" s="45"/>
      <c r="AC2089" s="45"/>
    </row>
    <row r="2090" ht="15.75" customHeight="1">
      <c r="A2090" s="45">
        <v>597381.275551257</v>
      </c>
      <c r="B2090" s="45"/>
      <c r="C2090" s="45"/>
      <c r="D2090" s="46"/>
      <c r="E2090" s="46"/>
      <c r="F2090" s="46">
        <v>0.141</v>
      </c>
      <c r="G2090" s="45"/>
      <c r="H2090" s="45"/>
      <c r="I2090" s="45"/>
      <c r="J2090" s="45">
        <v>1.178507278298398E-4</v>
      </c>
      <c r="K2090" s="45"/>
      <c r="L2090" s="45"/>
      <c r="M2090" s="45"/>
      <c r="N2090" s="45">
        <v>3.657436380926063E-4</v>
      </c>
      <c r="O2090" s="45"/>
      <c r="P2090" s="45"/>
      <c r="Q2090" s="45"/>
      <c r="R2090" s="45">
        <v>72.33596397831546</v>
      </c>
      <c r="S2090" s="45"/>
      <c r="T2090" s="45"/>
      <c r="U2090" s="45"/>
      <c r="V2090" s="45"/>
      <c r="W2090" s="45"/>
      <c r="X2090" s="45"/>
      <c r="Y2090" s="45"/>
      <c r="Z2090" s="45"/>
      <c r="AA2090" s="45"/>
      <c r="AB2090" s="45"/>
      <c r="AC2090" s="45"/>
    </row>
    <row r="2091" ht="15.75" customHeight="1">
      <c r="A2091" s="45">
        <v>601738.4880277872</v>
      </c>
      <c r="B2091" s="45"/>
      <c r="C2091" s="45"/>
      <c r="D2091" s="46"/>
      <c r="E2091" s="46"/>
      <c r="F2091" s="46">
        <v>0.144</v>
      </c>
      <c r="G2091" s="45"/>
      <c r="H2091" s="45"/>
      <c r="I2091" s="45"/>
      <c r="J2091" s="45">
        <v>1.270998786593346E-4</v>
      </c>
      <c r="K2091" s="45"/>
      <c r="L2091" s="45"/>
      <c r="M2091" s="45"/>
      <c r="N2091" s="45">
        <v>3.932152496023164E-4</v>
      </c>
      <c r="O2091" s="45"/>
      <c r="P2091" s="45"/>
      <c r="Q2091" s="45"/>
      <c r="R2091" s="45">
        <v>80.43039196411017</v>
      </c>
      <c r="S2091" s="45"/>
      <c r="T2091" s="45"/>
      <c r="U2091" s="45"/>
      <c r="V2091" s="45"/>
      <c r="W2091" s="45"/>
      <c r="X2091" s="45"/>
      <c r="Y2091" s="45"/>
      <c r="Z2091" s="45"/>
      <c r="AA2091" s="45"/>
      <c r="AB2091" s="45"/>
      <c r="AC2091" s="45"/>
    </row>
    <row r="2092" ht="15.75" customHeight="1">
      <c r="A2092" s="45">
        <v>590332.5280990516</v>
      </c>
      <c r="B2092" s="45"/>
      <c r="C2092" s="45"/>
      <c r="D2092" s="46"/>
      <c r="E2092" s="46"/>
      <c r="F2092" s="46">
        <v>0.153</v>
      </c>
      <c r="G2092" s="45"/>
      <c r="H2092" s="45"/>
      <c r="I2092" s="45"/>
      <c r="J2092" s="45"/>
      <c r="K2092" s="45"/>
      <c r="L2092" s="45"/>
      <c r="M2092" s="45"/>
      <c r="N2092" s="45"/>
      <c r="O2092" s="45"/>
      <c r="P2092" s="45"/>
      <c r="Q2092" s="45"/>
      <c r="R2092" s="45">
        <v>73.20900101754685</v>
      </c>
      <c r="S2092" s="45"/>
      <c r="T2092" s="45"/>
      <c r="U2092" s="45"/>
      <c r="V2092" s="45"/>
      <c r="W2092" s="45"/>
      <c r="X2092" s="45"/>
      <c r="Y2092" s="45"/>
      <c r="Z2092" s="45"/>
      <c r="AA2092" s="45"/>
      <c r="AB2092" s="45"/>
      <c r="AC2092" s="45"/>
    </row>
    <row r="2093" ht="15.75" customHeight="1">
      <c r="A2093" s="45">
        <v>577456.0402091759</v>
      </c>
      <c r="B2093" s="45"/>
      <c r="C2093" s="45"/>
      <c r="D2093" s="46"/>
      <c r="E2093" s="46"/>
      <c r="F2093" s="46">
        <v>0.144</v>
      </c>
      <c r="G2093" s="45"/>
      <c r="H2093" s="45"/>
      <c r="I2093" s="45"/>
      <c r="J2093" s="45">
        <v>1.1017253398727698E-4</v>
      </c>
      <c r="K2093" s="45"/>
      <c r="L2093" s="45"/>
      <c r="M2093" s="45"/>
      <c r="N2093" s="45">
        <v>3.4191476065016993E-4</v>
      </c>
      <c r="O2093" s="45"/>
      <c r="P2093" s="45"/>
      <c r="Q2093" s="45"/>
      <c r="R2093" s="45">
        <v>97.25575414049277</v>
      </c>
      <c r="S2093" s="45"/>
      <c r="T2093" s="45"/>
      <c r="U2093" s="45"/>
      <c r="V2093" s="45"/>
      <c r="W2093" s="45"/>
      <c r="X2093" s="45"/>
      <c r="Y2093" s="45"/>
      <c r="Z2093" s="45"/>
      <c r="AA2093" s="45"/>
      <c r="AB2093" s="45"/>
      <c r="AC2093" s="45"/>
    </row>
    <row r="2094" ht="15.75" customHeight="1">
      <c r="A2094" s="45">
        <v>566917.6593921528</v>
      </c>
      <c r="B2094" s="45"/>
      <c r="C2094" s="45"/>
      <c r="D2094" s="46"/>
      <c r="E2094" s="46"/>
      <c r="F2094" s="46">
        <v>0.132</v>
      </c>
      <c r="G2094" s="45"/>
      <c r="H2094" s="45"/>
      <c r="I2094" s="45"/>
      <c r="J2094" s="45"/>
      <c r="K2094" s="45"/>
      <c r="L2094" s="45"/>
      <c r="M2094" s="45"/>
      <c r="N2094" s="45">
        <v>3.3457435636258194E-4</v>
      </c>
      <c r="O2094" s="45"/>
      <c r="P2094" s="45"/>
      <c r="Q2094" s="45"/>
      <c r="R2094" s="45">
        <v>122.67726399961339</v>
      </c>
      <c r="S2094" s="45"/>
      <c r="T2094" s="45"/>
      <c r="U2094" s="45"/>
      <c r="V2094" s="45"/>
      <c r="W2094" s="45"/>
      <c r="X2094" s="45"/>
      <c r="Y2094" s="45"/>
      <c r="Z2094" s="45"/>
      <c r="AA2094" s="45"/>
      <c r="AB2094" s="45"/>
      <c r="AC2094" s="45"/>
    </row>
    <row r="2095" ht="15.75" customHeight="1">
      <c r="A2095" s="45">
        <v>554951.0733299612</v>
      </c>
      <c r="B2095" s="45"/>
      <c r="C2095" s="45"/>
      <c r="D2095" s="46"/>
      <c r="E2095" s="46"/>
      <c r="F2095" s="46">
        <v>0.113</v>
      </c>
      <c r="G2095" s="45"/>
      <c r="H2095" s="45"/>
      <c r="I2095" s="45"/>
      <c r="J2095" s="45">
        <v>1.0735119123432035E-4</v>
      </c>
      <c r="K2095" s="45"/>
      <c r="L2095" s="45"/>
      <c r="M2095" s="45"/>
      <c r="N2095" s="45">
        <v>3.275121088504689E-4</v>
      </c>
      <c r="O2095" s="45"/>
      <c r="P2095" s="45"/>
      <c r="Q2095" s="45"/>
      <c r="R2095" s="45">
        <v>123.7267966768438</v>
      </c>
      <c r="S2095" s="45"/>
      <c r="T2095" s="45"/>
      <c r="U2095" s="45"/>
      <c r="V2095" s="45"/>
      <c r="W2095" s="45"/>
      <c r="X2095" s="45"/>
      <c r="Y2095" s="45"/>
      <c r="Z2095" s="45"/>
      <c r="AA2095" s="45"/>
      <c r="AB2095" s="45"/>
      <c r="AC2095" s="45"/>
    </row>
    <row r="2096" ht="15.75" customHeight="1">
      <c r="A2096" s="45">
        <v>2.6234662420122087E7</v>
      </c>
      <c r="B2096" s="45"/>
      <c r="C2096" s="45"/>
      <c r="D2096" s="46"/>
      <c r="E2096" s="46"/>
      <c r="F2096" s="46">
        <v>0.113</v>
      </c>
      <c r="G2096" s="45"/>
      <c r="H2096" s="45"/>
      <c r="I2096" s="45"/>
      <c r="J2096" s="45"/>
      <c r="K2096" s="45"/>
      <c r="L2096" s="45"/>
      <c r="M2096" s="45"/>
      <c r="N2096" s="45"/>
      <c r="O2096" s="45"/>
      <c r="P2096" s="45"/>
      <c r="Q2096" s="45"/>
      <c r="R2096" s="45"/>
      <c r="S2096" s="45"/>
      <c r="T2096" s="45"/>
      <c r="U2096" s="45"/>
      <c r="V2096" s="45"/>
      <c r="W2096" s="45"/>
      <c r="X2096" s="45"/>
      <c r="Y2096" s="45"/>
      <c r="Z2096" s="45"/>
      <c r="AA2096" s="45"/>
      <c r="AB2096" s="45"/>
      <c r="AC2096" s="45"/>
    </row>
    <row r="2097" ht="15.75" customHeight="1">
      <c r="A2097" s="45">
        <v>2.6191829773410216E7</v>
      </c>
      <c r="B2097" s="45"/>
      <c r="C2097" s="45"/>
      <c r="D2097" s="46"/>
      <c r="E2097" s="46"/>
      <c r="F2097" s="46">
        <v>0.113</v>
      </c>
      <c r="G2097" s="45"/>
      <c r="H2097" s="45"/>
      <c r="I2097" s="45"/>
      <c r="J2097" s="45"/>
      <c r="K2097" s="45"/>
      <c r="L2097" s="45"/>
      <c r="M2097" s="45"/>
      <c r="N2097" s="45"/>
      <c r="O2097" s="45"/>
      <c r="P2097" s="45"/>
      <c r="Q2097" s="45"/>
      <c r="R2097" s="45">
        <v>32.48599041663283</v>
      </c>
      <c r="S2097" s="45"/>
      <c r="T2097" s="45"/>
      <c r="U2097" s="45"/>
      <c r="V2097" s="45"/>
      <c r="W2097" s="45"/>
      <c r="X2097" s="45"/>
      <c r="Y2097" s="45"/>
      <c r="Z2097" s="45"/>
      <c r="AA2097" s="45"/>
      <c r="AB2097" s="45"/>
      <c r="AC2097" s="45"/>
    </row>
    <row r="2098" ht="15.75" customHeight="1">
      <c r="A2098" s="45">
        <v>2.6341552032134674E7</v>
      </c>
      <c r="B2098" s="45"/>
      <c r="C2098" s="45"/>
      <c r="D2098" s="46"/>
      <c r="E2098" s="46"/>
      <c r="F2098" s="46">
        <v>0.114</v>
      </c>
      <c r="G2098" s="45"/>
      <c r="H2098" s="45"/>
      <c r="I2098" s="45"/>
      <c r="J2098" s="45"/>
      <c r="K2098" s="45"/>
      <c r="L2098" s="45"/>
      <c r="M2098" s="45"/>
      <c r="N2098" s="45">
        <v>0.001594622690067923</v>
      </c>
      <c r="O2098" s="45"/>
      <c r="P2098" s="45"/>
      <c r="Q2098" s="45"/>
      <c r="R2098" s="45">
        <v>32.2961557482111</v>
      </c>
      <c r="S2098" s="45"/>
      <c r="T2098" s="45"/>
      <c r="U2098" s="45"/>
      <c r="V2098" s="45"/>
      <c r="W2098" s="45"/>
      <c r="X2098" s="45"/>
      <c r="Y2098" s="45"/>
      <c r="Z2098" s="45"/>
      <c r="AA2098" s="45"/>
      <c r="AB2098" s="45"/>
      <c r="AC2098" s="45"/>
    </row>
    <row r="2099" ht="15.75" customHeight="1">
      <c r="A2099" s="45">
        <v>2.628120893561104E7</v>
      </c>
      <c r="B2099" s="45"/>
      <c r="C2099" s="45"/>
      <c r="D2099" s="46"/>
      <c r="E2099" s="46"/>
      <c r="F2099" s="46">
        <v>0.113</v>
      </c>
      <c r="G2099" s="45"/>
      <c r="H2099" s="45"/>
      <c r="I2099" s="45"/>
      <c r="J2099" s="45"/>
      <c r="K2099" s="45"/>
      <c r="L2099" s="45"/>
      <c r="M2099" s="45"/>
      <c r="N2099" s="45">
        <v>0.0017253312736355338</v>
      </c>
      <c r="O2099" s="45"/>
      <c r="P2099" s="45"/>
      <c r="Q2099" s="45"/>
      <c r="R2099" s="45">
        <v>132.40914425575028</v>
      </c>
      <c r="S2099" s="45"/>
      <c r="T2099" s="45"/>
      <c r="U2099" s="45"/>
      <c r="V2099" s="45"/>
      <c r="W2099" s="45"/>
      <c r="X2099" s="45"/>
      <c r="Y2099" s="45"/>
      <c r="Z2099" s="45"/>
      <c r="AA2099" s="45"/>
      <c r="AB2099" s="45"/>
      <c r="AC2099" s="45"/>
    </row>
    <row r="2100" ht="15.75" customHeight="1">
      <c r="A2100" s="45">
        <v>2.68144618666454E7</v>
      </c>
      <c r="B2100" s="45"/>
      <c r="C2100" s="45"/>
      <c r="D2100" s="46"/>
      <c r="E2100" s="46"/>
      <c r="F2100" s="46">
        <v>0.116</v>
      </c>
      <c r="G2100" s="45"/>
      <c r="H2100" s="45"/>
      <c r="I2100" s="45"/>
      <c r="J2100" s="45"/>
      <c r="K2100" s="45"/>
      <c r="L2100" s="45"/>
      <c r="M2100" s="45"/>
      <c r="N2100" s="45"/>
      <c r="O2100" s="45"/>
      <c r="P2100" s="45"/>
      <c r="Q2100" s="45"/>
      <c r="R2100" s="45">
        <v>161.48486328611727</v>
      </c>
      <c r="S2100" s="45"/>
      <c r="T2100" s="45"/>
      <c r="U2100" s="45"/>
      <c r="V2100" s="45"/>
      <c r="W2100" s="45"/>
      <c r="X2100" s="45"/>
      <c r="Y2100" s="45"/>
      <c r="Z2100" s="45"/>
      <c r="AA2100" s="45"/>
      <c r="AB2100" s="45"/>
      <c r="AC2100" s="45"/>
    </row>
    <row r="2101" ht="15.75" customHeight="1">
      <c r="A2101" s="45">
        <v>2.6842313787638668E7</v>
      </c>
      <c r="B2101" s="45"/>
      <c r="C2101" s="45"/>
      <c r="D2101" s="46"/>
      <c r="E2101" s="46"/>
      <c r="F2101" s="46">
        <v>0.114</v>
      </c>
      <c r="G2101" s="45"/>
      <c r="H2101" s="45"/>
      <c r="I2101" s="45"/>
      <c r="J2101" s="45"/>
      <c r="K2101" s="45"/>
      <c r="L2101" s="45"/>
      <c r="M2101" s="45"/>
      <c r="N2101" s="45">
        <v>0.0015946909667194928</v>
      </c>
      <c r="O2101" s="45"/>
      <c r="P2101" s="45"/>
      <c r="Q2101" s="45"/>
      <c r="R2101" s="45">
        <v>158.47860538827257</v>
      </c>
      <c r="S2101" s="45"/>
      <c r="T2101" s="45"/>
      <c r="U2101" s="45"/>
      <c r="V2101" s="45"/>
      <c r="W2101" s="45"/>
      <c r="X2101" s="45"/>
      <c r="Y2101" s="45"/>
      <c r="Z2101" s="45"/>
      <c r="AA2101" s="45"/>
      <c r="AB2101" s="45"/>
      <c r="AC2101" s="45"/>
    </row>
    <row r="2102" ht="15.75" customHeight="1">
      <c r="A2102" s="45">
        <v>2.6865583514569413E7</v>
      </c>
      <c r="B2102" s="45"/>
      <c r="C2102" s="45"/>
      <c r="D2102" s="46"/>
      <c r="E2102" s="46"/>
      <c r="F2102" s="46">
        <v>0.12</v>
      </c>
      <c r="G2102" s="45"/>
      <c r="H2102" s="45"/>
      <c r="I2102" s="45"/>
      <c r="J2102" s="45"/>
      <c r="K2102" s="45"/>
      <c r="L2102" s="45"/>
      <c r="M2102" s="45"/>
      <c r="N2102" s="45"/>
      <c r="O2102" s="45"/>
      <c r="P2102" s="45"/>
      <c r="Q2102" s="45"/>
      <c r="R2102" s="45">
        <v>161.39031854906167</v>
      </c>
      <c r="S2102" s="45"/>
      <c r="T2102" s="45"/>
      <c r="U2102" s="45"/>
      <c r="V2102" s="45"/>
      <c r="W2102" s="45"/>
      <c r="X2102" s="45"/>
      <c r="Y2102" s="45"/>
      <c r="Z2102" s="45"/>
      <c r="AA2102" s="45"/>
      <c r="AB2102" s="45"/>
      <c r="AC2102" s="45"/>
    </row>
    <row r="2103" ht="15.75" customHeight="1">
      <c r="A2103" s="45">
        <v>2.7080135693965137E7</v>
      </c>
      <c r="B2103" s="45"/>
      <c r="C2103" s="45"/>
      <c r="D2103" s="46"/>
      <c r="E2103" s="46"/>
      <c r="F2103" s="46">
        <v>0.122</v>
      </c>
      <c r="G2103" s="45"/>
      <c r="H2103" s="45"/>
      <c r="I2103" s="45"/>
      <c r="J2103" s="45"/>
      <c r="K2103" s="45"/>
      <c r="L2103" s="45"/>
      <c r="M2103" s="45"/>
      <c r="N2103" s="45">
        <v>0.00139799978492311</v>
      </c>
      <c r="O2103" s="45"/>
      <c r="P2103" s="45"/>
      <c r="Q2103" s="45"/>
      <c r="R2103" s="45">
        <v>187.70346762603995</v>
      </c>
      <c r="S2103" s="45"/>
      <c r="T2103" s="45"/>
      <c r="U2103" s="45"/>
      <c r="V2103" s="45"/>
      <c r="W2103" s="45"/>
      <c r="X2103" s="45"/>
      <c r="Y2103" s="45"/>
      <c r="Z2103" s="45"/>
      <c r="AA2103" s="45"/>
      <c r="AB2103" s="45"/>
      <c r="AC2103" s="45"/>
    </row>
    <row r="2104" ht="15.75" customHeight="1">
      <c r="A2104" s="45">
        <v>2.7004186620299768E7</v>
      </c>
      <c r="B2104" s="45"/>
      <c r="C2104" s="45"/>
      <c r="D2104" s="46"/>
      <c r="E2104" s="46"/>
      <c r="F2104" s="46">
        <v>0.125</v>
      </c>
      <c r="G2104" s="45"/>
      <c r="H2104" s="45"/>
      <c r="I2104" s="45"/>
      <c r="J2104" s="45">
        <v>5.536829630780887E-4</v>
      </c>
      <c r="K2104" s="45"/>
      <c r="L2104" s="45"/>
      <c r="M2104" s="45"/>
      <c r="N2104" s="45">
        <v>0.0016707626254286185</v>
      </c>
      <c r="O2104" s="45"/>
      <c r="P2104" s="45"/>
      <c r="Q2104" s="45"/>
      <c r="R2104" s="45">
        <v>243.8147784782461</v>
      </c>
      <c r="S2104" s="45"/>
      <c r="T2104" s="45"/>
      <c r="U2104" s="45"/>
      <c r="V2104" s="45"/>
      <c r="W2104" s="45"/>
      <c r="X2104" s="45"/>
      <c r="Y2104" s="45"/>
      <c r="Z2104" s="45"/>
      <c r="AA2104" s="45"/>
      <c r="AB2104" s="45"/>
      <c r="AC2104" s="45"/>
    </row>
    <row r="2105" ht="15.75" customHeight="1">
      <c r="A2105" s="45">
        <v>2.7327944996475372E7</v>
      </c>
      <c r="B2105" s="45"/>
      <c r="C2105" s="45"/>
      <c r="D2105" s="46"/>
      <c r="E2105" s="46"/>
      <c r="F2105" s="46">
        <v>0.125</v>
      </c>
      <c r="G2105" s="45"/>
      <c r="H2105" s="45"/>
      <c r="I2105" s="45"/>
      <c r="J2105" s="45">
        <v>5.600780246627461E-4</v>
      </c>
      <c r="K2105" s="45"/>
      <c r="L2105" s="45"/>
      <c r="M2105" s="45"/>
      <c r="N2105" s="45">
        <v>0.001487103720656257</v>
      </c>
      <c r="O2105" s="45"/>
      <c r="P2105" s="45"/>
      <c r="Q2105" s="45"/>
      <c r="R2105" s="45">
        <v>184.43948743204226</v>
      </c>
      <c r="S2105" s="45"/>
      <c r="T2105" s="45"/>
      <c r="U2105" s="45"/>
      <c r="V2105" s="45"/>
      <c r="W2105" s="45"/>
      <c r="X2105" s="45"/>
      <c r="Y2105" s="45"/>
      <c r="Z2105" s="45"/>
      <c r="AA2105" s="45"/>
      <c r="AB2105" s="45"/>
      <c r="AC2105" s="45"/>
    </row>
    <row r="2106" ht="15.75" customHeight="1">
      <c r="A2106" s="45">
        <v>2.7474110933927644E7</v>
      </c>
      <c r="B2106" s="45"/>
      <c r="C2106" s="45"/>
      <c r="D2106" s="46"/>
      <c r="E2106" s="46"/>
      <c r="F2106" s="46">
        <v>0.115</v>
      </c>
      <c r="G2106" s="45"/>
      <c r="H2106" s="45"/>
      <c r="I2106" s="45"/>
      <c r="J2106" s="45"/>
      <c r="K2106" s="45"/>
      <c r="L2106" s="45"/>
      <c r="M2106" s="45"/>
      <c r="N2106" s="45"/>
      <c r="O2106" s="45"/>
      <c r="P2106" s="45"/>
      <c r="Q2106" s="45"/>
      <c r="R2106" s="45"/>
      <c r="S2106" s="45"/>
      <c r="T2106" s="45"/>
      <c r="U2106" s="45"/>
      <c r="V2106" s="45"/>
      <c r="W2106" s="45"/>
      <c r="X2106" s="45"/>
      <c r="Y2106" s="45"/>
      <c r="Z2106" s="45"/>
      <c r="AA2106" s="45"/>
      <c r="AB2106" s="45"/>
      <c r="AC2106" s="45"/>
    </row>
    <row r="2107" ht="15.75" customHeight="1">
      <c r="A2107" s="45">
        <v>2.7736863247699752E7</v>
      </c>
      <c r="B2107" s="45"/>
      <c r="C2107" s="45"/>
      <c r="D2107" s="46"/>
      <c r="E2107" s="46"/>
      <c r="F2107" s="46">
        <v>0.114</v>
      </c>
      <c r="G2107" s="45"/>
      <c r="H2107" s="45"/>
      <c r="I2107" s="45"/>
      <c r="J2107" s="45">
        <v>5.4517282935134E-4</v>
      </c>
      <c r="K2107" s="45"/>
      <c r="L2107" s="45"/>
      <c r="M2107" s="45"/>
      <c r="N2107" s="45">
        <v>0.0015111808252195038</v>
      </c>
      <c r="O2107" s="45"/>
      <c r="P2107" s="45"/>
      <c r="Q2107" s="45"/>
      <c r="R2107" s="45"/>
      <c r="S2107" s="45"/>
      <c r="T2107" s="45"/>
      <c r="U2107" s="45"/>
      <c r="V2107" s="45"/>
      <c r="W2107" s="45"/>
      <c r="X2107" s="45"/>
      <c r="Y2107" s="45"/>
      <c r="Z2107" s="45"/>
      <c r="AA2107" s="45"/>
      <c r="AB2107" s="45"/>
      <c r="AC2107" s="45"/>
    </row>
    <row r="2108" ht="15.75" customHeight="1">
      <c r="A2108" s="45">
        <v>3.144624122125766E7</v>
      </c>
      <c r="B2108" s="45"/>
      <c r="C2108" s="45"/>
      <c r="D2108" s="46"/>
      <c r="E2108" s="46"/>
      <c r="F2108" s="46">
        <v>0.1</v>
      </c>
      <c r="G2108" s="45"/>
      <c r="H2108" s="45"/>
      <c r="I2108" s="45"/>
      <c r="J2108" s="45"/>
      <c r="K2108" s="45"/>
      <c r="L2108" s="45"/>
      <c r="M2108" s="45"/>
      <c r="N2108" s="45">
        <v>0.0016771328651337418</v>
      </c>
      <c r="O2108" s="45"/>
      <c r="P2108" s="45"/>
      <c r="Q2108" s="45"/>
      <c r="R2108" s="45"/>
      <c r="S2108" s="45"/>
      <c r="T2108" s="45"/>
      <c r="U2108" s="45"/>
      <c r="V2108" s="45"/>
      <c r="W2108" s="45"/>
      <c r="X2108" s="45"/>
      <c r="Y2108" s="45"/>
      <c r="Z2108" s="45"/>
      <c r="AA2108" s="45"/>
      <c r="AB2108" s="45"/>
      <c r="AC2108" s="45"/>
    </row>
    <row r="2109" ht="15.75" customHeight="1">
      <c r="A2109" s="45"/>
      <c r="B2109" s="45"/>
      <c r="C2109" s="45"/>
      <c r="D2109" s="46"/>
      <c r="E2109" s="46"/>
      <c r="F2109" s="46">
        <v>0.099</v>
      </c>
      <c r="G2109" s="45"/>
      <c r="H2109" s="45"/>
      <c r="I2109" s="45"/>
      <c r="J2109" s="45"/>
      <c r="K2109" s="45"/>
      <c r="L2109" s="45"/>
      <c r="M2109" s="45"/>
      <c r="N2109" s="45"/>
      <c r="O2109" s="45"/>
      <c r="P2109" s="45"/>
      <c r="Q2109" s="45"/>
      <c r="R2109" s="45">
        <v>48.633401420095325</v>
      </c>
      <c r="S2109" s="45"/>
      <c r="T2109" s="45"/>
      <c r="U2109" s="45"/>
      <c r="V2109" s="45"/>
      <c r="W2109" s="45"/>
      <c r="X2109" s="45"/>
      <c r="Y2109" s="45"/>
      <c r="Z2109" s="45"/>
      <c r="AA2109" s="45"/>
      <c r="AB2109" s="45"/>
      <c r="AC2109" s="45"/>
    </row>
    <row r="2110" ht="15.75" customHeight="1">
      <c r="A2110" s="45"/>
      <c r="B2110" s="45"/>
      <c r="C2110" s="45"/>
      <c r="D2110" s="46"/>
      <c r="E2110" s="46"/>
      <c r="F2110" s="46">
        <v>0.088</v>
      </c>
      <c r="G2110" s="45"/>
      <c r="H2110" s="45"/>
      <c r="I2110" s="45"/>
      <c r="J2110" s="45"/>
      <c r="K2110" s="45"/>
      <c r="L2110" s="45"/>
      <c r="M2110" s="45"/>
      <c r="N2110" s="45"/>
      <c r="O2110" s="45"/>
      <c r="P2110" s="45"/>
      <c r="Q2110" s="45"/>
      <c r="R2110" s="45">
        <v>42.264310431360116</v>
      </c>
      <c r="S2110" s="45"/>
      <c r="T2110" s="45"/>
      <c r="U2110" s="45"/>
      <c r="V2110" s="45"/>
      <c r="W2110" s="45"/>
      <c r="X2110" s="45"/>
      <c r="Y2110" s="45"/>
      <c r="Z2110" s="45"/>
      <c r="AA2110" s="45"/>
      <c r="AB2110" s="45"/>
      <c r="AC2110" s="45"/>
    </row>
    <row r="2111" ht="15.75" customHeight="1">
      <c r="A2111" s="45"/>
      <c r="B2111" s="45"/>
      <c r="C2111" s="45"/>
      <c r="D2111" s="46"/>
      <c r="E2111" s="46"/>
      <c r="F2111" s="46">
        <v>0.074</v>
      </c>
      <c r="G2111" s="45"/>
      <c r="H2111" s="45"/>
      <c r="I2111" s="45"/>
      <c r="J2111" s="45"/>
      <c r="K2111" s="45"/>
      <c r="L2111" s="45"/>
      <c r="M2111" s="45"/>
      <c r="N2111" s="45">
        <v>6.032482598607888E-4</v>
      </c>
      <c r="O2111" s="45"/>
      <c r="P2111" s="45"/>
      <c r="Q2111" s="45"/>
      <c r="R2111" s="45">
        <v>56.71564836298015</v>
      </c>
      <c r="S2111" s="45"/>
      <c r="T2111" s="45"/>
      <c r="U2111" s="45"/>
      <c r="V2111" s="45"/>
      <c r="W2111" s="45"/>
      <c r="X2111" s="45"/>
      <c r="Y2111" s="45"/>
      <c r="Z2111" s="45"/>
      <c r="AA2111" s="45"/>
      <c r="AB2111" s="45"/>
      <c r="AC2111" s="45"/>
    </row>
    <row r="2112" ht="15.75" customHeight="1">
      <c r="A2112" s="45"/>
      <c r="B2112" s="45"/>
      <c r="C2112" s="45"/>
      <c r="D2112" s="46"/>
      <c r="E2112" s="46"/>
      <c r="F2112" s="46">
        <v>0.059</v>
      </c>
      <c r="G2112" s="45"/>
      <c r="H2112" s="45"/>
      <c r="I2112" s="45"/>
      <c r="J2112" s="45"/>
      <c r="K2112" s="45"/>
      <c r="L2112" s="45"/>
      <c r="M2112" s="45"/>
      <c r="N2112" s="45">
        <v>5.880815473078934E-4</v>
      </c>
      <c r="O2112" s="45"/>
      <c r="P2112" s="45"/>
      <c r="Q2112" s="45"/>
      <c r="R2112" s="45">
        <v>70.36873215650006</v>
      </c>
      <c r="S2112" s="45"/>
      <c r="T2112" s="45"/>
      <c r="U2112" s="45"/>
      <c r="V2112" s="45"/>
      <c r="W2112" s="45"/>
      <c r="X2112" s="45"/>
      <c r="Y2112" s="45"/>
      <c r="Z2112" s="45"/>
      <c r="AA2112" s="45"/>
      <c r="AB2112" s="45"/>
      <c r="AC2112" s="45"/>
    </row>
    <row r="2113" ht="15.75" customHeight="1">
      <c r="A2113" s="45"/>
      <c r="B2113" s="45"/>
      <c r="C2113" s="45"/>
      <c r="D2113" s="46"/>
      <c r="E2113" s="46"/>
      <c r="F2113" s="46">
        <v>0.076</v>
      </c>
      <c r="G2113" s="45"/>
      <c r="H2113" s="45"/>
      <c r="I2113" s="45"/>
      <c r="J2113" s="45"/>
      <c r="K2113" s="45"/>
      <c r="L2113" s="45"/>
      <c r="M2113" s="45"/>
      <c r="N2113" s="45"/>
      <c r="O2113" s="45"/>
      <c r="P2113" s="45"/>
      <c r="Q2113" s="45"/>
      <c r="R2113" s="45">
        <v>73.4807847747814</v>
      </c>
      <c r="S2113" s="45"/>
      <c r="T2113" s="45"/>
      <c r="U2113" s="45"/>
      <c r="V2113" s="45"/>
      <c r="W2113" s="45"/>
      <c r="X2113" s="45"/>
      <c r="Y2113" s="45"/>
      <c r="Z2113" s="45"/>
      <c r="AA2113" s="45"/>
      <c r="AB2113" s="45"/>
      <c r="AC2113" s="45"/>
    </row>
    <row r="2114" ht="15.75" customHeight="1">
      <c r="A2114" s="45"/>
      <c r="B2114" s="45"/>
      <c r="C2114" s="45"/>
      <c r="D2114" s="46"/>
      <c r="E2114" s="46"/>
      <c r="F2114" s="46">
        <v>0.075</v>
      </c>
      <c r="G2114" s="45"/>
      <c r="H2114" s="45"/>
      <c r="I2114" s="45"/>
      <c r="J2114" s="45"/>
      <c r="K2114" s="45"/>
      <c r="L2114" s="45"/>
      <c r="M2114" s="45"/>
      <c r="N2114" s="45">
        <v>4.394029850746269E-4</v>
      </c>
      <c r="O2114" s="45"/>
      <c r="P2114" s="45"/>
      <c r="Q2114" s="45"/>
      <c r="R2114" s="45">
        <v>62.08955223880597</v>
      </c>
      <c r="S2114" s="45"/>
      <c r="T2114" s="45"/>
      <c r="U2114" s="45"/>
      <c r="V2114" s="45"/>
      <c r="W2114" s="45"/>
      <c r="X2114" s="45"/>
      <c r="Y2114" s="45"/>
      <c r="Z2114" s="45"/>
      <c r="AA2114" s="45"/>
      <c r="AB2114" s="45"/>
      <c r="AC2114" s="45"/>
    </row>
    <row r="2115" ht="15.75" customHeight="1">
      <c r="A2115" s="45"/>
      <c r="B2115" s="45"/>
      <c r="C2115" s="45"/>
      <c r="D2115" s="46"/>
      <c r="E2115" s="46"/>
      <c r="F2115" s="46">
        <v>0.083</v>
      </c>
      <c r="G2115" s="45"/>
      <c r="H2115" s="45"/>
      <c r="I2115" s="45"/>
      <c r="J2115" s="45"/>
      <c r="K2115" s="45"/>
      <c r="L2115" s="45"/>
      <c r="M2115" s="45"/>
      <c r="N2115" s="45"/>
      <c r="O2115" s="45"/>
      <c r="P2115" s="45"/>
      <c r="Q2115" s="45"/>
      <c r="R2115" s="45">
        <v>51.24525981346726</v>
      </c>
      <c r="S2115" s="45"/>
      <c r="T2115" s="45"/>
      <c r="U2115" s="45"/>
      <c r="V2115" s="45"/>
      <c r="W2115" s="45"/>
      <c r="X2115" s="45"/>
      <c r="Y2115" s="45"/>
      <c r="Z2115" s="45"/>
      <c r="AA2115" s="45"/>
      <c r="AB2115" s="45"/>
      <c r="AC2115" s="45"/>
    </row>
    <row r="2116" ht="15.75" customHeight="1">
      <c r="A2116" s="45"/>
      <c r="B2116" s="45"/>
      <c r="C2116" s="45"/>
      <c r="D2116" s="46"/>
      <c r="E2116" s="46"/>
      <c r="F2116" s="46">
        <v>0.082</v>
      </c>
      <c r="G2116" s="45"/>
      <c r="H2116" s="45"/>
      <c r="I2116" s="45"/>
      <c r="J2116" s="45"/>
      <c r="K2116" s="45"/>
      <c r="L2116" s="45"/>
      <c r="M2116" s="45"/>
      <c r="N2116" s="45"/>
      <c r="O2116" s="45"/>
      <c r="P2116" s="45"/>
      <c r="Q2116" s="45"/>
      <c r="R2116" s="45">
        <v>59.09064049708865</v>
      </c>
      <c r="S2116" s="45"/>
      <c r="T2116" s="45"/>
      <c r="U2116" s="45"/>
      <c r="V2116" s="45"/>
      <c r="W2116" s="45"/>
      <c r="X2116" s="45"/>
      <c r="Y2116" s="45"/>
      <c r="Z2116" s="45"/>
      <c r="AA2116" s="45"/>
      <c r="AB2116" s="45"/>
      <c r="AC2116" s="45"/>
    </row>
    <row r="2117" ht="15.75" customHeight="1">
      <c r="A2117" s="45"/>
      <c r="B2117" s="45"/>
      <c r="C2117" s="45"/>
      <c r="D2117" s="46"/>
      <c r="E2117" s="46"/>
      <c r="F2117" s="46">
        <v>0.053</v>
      </c>
      <c r="G2117" s="45"/>
      <c r="H2117" s="45"/>
      <c r="I2117" s="45"/>
      <c r="J2117" s="45">
        <v>1.3309789794053187E-4</v>
      </c>
      <c r="K2117" s="45"/>
      <c r="L2117" s="45"/>
      <c r="M2117" s="45"/>
      <c r="N2117" s="45">
        <v>2.4401281289097507E-4</v>
      </c>
      <c r="O2117" s="45"/>
      <c r="P2117" s="45"/>
      <c r="Q2117" s="45"/>
      <c r="R2117" s="45">
        <v>141.9710911365673</v>
      </c>
      <c r="S2117" s="45"/>
      <c r="T2117" s="45"/>
      <c r="U2117" s="45"/>
      <c r="V2117" s="45"/>
      <c r="W2117" s="45"/>
      <c r="X2117" s="45"/>
      <c r="Y2117" s="45"/>
      <c r="Z2117" s="45"/>
      <c r="AA2117" s="45"/>
      <c r="AB2117" s="45"/>
      <c r="AC2117" s="45"/>
    </row>
    <row r="2118" ht="15.75" customHeight="1">
      <c r="A2118" s="45"/>
      <c r="B2118" s="45"/>
      <c r="C2118" s="45"/>
      <c r="D2118" s="46"/>
      <c r="E2118" s="46"/>
      <c r="F2118" s="46">
        <v>0.055</v>
      </c>
      <c r="G2118" s="45"/>
      <c r="H2118" s="45"/>
      <c r="I2118" s="45"/>
      <c r="J2118" s="45">
        <v>1.5162476768919522E-4</v>
      </c>
      <c r="K2118" s="45"/>
      <c r="L2118" s="45"/>
      <c r="M2118" s="45"/>
      <c r="N2118" s="45">
        <v>4.1155294087067275E-4</v>
      </c>
      <c r="O2118" s="45"/>
      <c r="P2118" s="45"/>
      <c r="Q2118" s="45"/>
      <c r="R2118" s="45">
        <v>121.29981415135617</v>
      </c>
      <c r="S2118" s="45"/>
      <c r="T2118" s="45"/>
      <c r="U2118" s="45"/>
      <c r="V2118" s="45"/>
      <c r="W2118" s="45"/>
      <c r="X2118" s="45"/>
      <c r="Y2118" s="45"/>
      <c r="Z2118" s="45"/>
      <c r="AA2118" s="45"/>
      <c r="AB2118" s="45"/>
      <c r="AC2118" s="45"/>
    </row>
    <row r="2119" ht="15.75" customHeight="1">
      <c r="A2119" s="45"/>
      <c r="B2119" s="45"/>
      <c r="C2119" s="45"/>
      <c r="D2119" s="46"/>
      <c r="E2119" s="46"/>
      <c r="F2119" s="46">
        <v>0.055</v>
      </c>
      <c r="G2119" s="45"/>
      <c r="H2119" s="45"/>
      <c r="I2119" s="45"/>
      <c r="J2119" s="45"/>
      <c r="K2119" s="45"/>
      <c r="L2119" s="45"/>
      <c r="M2119" s="45"/>
      <c r="N2119" s="45">
        <v>3.5548182599164617E-4</v>
      </c>
      <c r="O2119" s="45"/>
      <c r="P2119" s="45"/>
      <c r="Q2119" s="45"/>
      <c r="R2119" s="45">
        <v>139.65357449671814</v>
      </c>
      <c r="S2119" s="45"/>
      <c r="T2119" s="45"/>
      <c r="U2119" s="45"/>
      <c r="V2119" s="45"/>
      <c r="W2119" s="45"/>
      <c r="X2119" s="45"/>
      <c r="Y2119" s="45"/>
      <c r="Z2119" s="45"/>
      <c r="AA2119" s="45"/>
      <c r="AB2119" s="45"/>
      <c r="AC2119" s="45"/>
    </row>
    <row r="2120" ht="15.75" customHeight="1">
      <c r="A2120" s="45"/>
      <c r="B2120" s="45"/>
      <c r="C2120" s="45"/>
      <c r="D2120" s="46"/>
      <c r="E2120" s="46"/>
      <c r="F2120" s="46">
        <v>0.055</v>
      </c>
      <c r="G2120" s="45"/>
      <c r="H2120" s="45"/>
      <c r="I2120" s="45"/>
      <c r="J2120" s="45">
        <v>1.2408076830811737E-4</v>
      </c>
      <c r="K2120" s="45"/>
      <c r="L2120" s="45"/>
      <c r="M2120" s="45"/>
      <c r="N2120" s="45">
        <v>2.2748140856488182E-4</v>
      </c>
      <c r="O2120" s="45"/>
      <c r="P2120" s="45"/>
      <c r="Q2120" s="45"/>
      <c r="R2120" s="45">
        <v>161.30499880055257</v>
      </c>
      <c r="S2120" s="45"/>
      <c r="T2120" s="45"/>
      <c r="U2120" s="45"/>
      <c r="V2120" s="45"/>
      <c r="W2120" s="45"/>
      <c r="X2120" s="45"/>
      <c r="Y2120" s="45"/>
      <c r="Z2120" s="45"/>
      <c r="AA2120" s="45"/>
      <c r="AB2120" s="45"/>
      <c r="AC2120" s="45"/>
    </row>
    <row r="2121" ht="15.75" customHeight="1">
      <c r="A2121" s="45"/>
      <c r="B2121" s="45"/>
      <c r="C2121" s="45"/>
      <c r="D2121" s="46"/>
      <c r="E2121" s="46"/>
      <c r="F2121" s="46">
        <v>0.061</v>
      </c>
      <c r="G2121" s="45"/>
      <c r="H2121" s="45"/>
      <c r="I2121" s="45"/>
      <c r="J2121" s="45"/>
      <c r="K2121" s="45"/>
      <c r="L2121" s="45"/>
      <c r="M2121" s="45"/>
      <c r="N2121" s="45">
        <v>3.275877409387613E-4</v>
      </c>
      <c r="O2121" s="45"/>
      <c r="P2121" s="45"/>
      <c r="Q2121" s="45"/>
      <c r="R2121" s="45">
        <v>173.90460321440415</v>
      </c>
      <c r="S2121" s="45"/>
      <c r="T2121" s="45"/>
      <c r="U2121" s="45"/>
      <c r="V2121" s="45"/>
      <c r="W2121" s="45"/>
      <c r="X2121" s="45"/>
      <c r="Y2121" s="45"/>
      <c r="Z2121" s="45"/>
      <c r="AA2121" s="45"/>
      <c r="AB2121" s="45"/>
      <c r="AC2121" s="45"/>
    </row>
    <row r="2122" ht="15.75" customHeight="1">
      <c r="A2122" s="45">
        <v>4326.382186091273</v>
      </c>
      <c r="B2122" s="45"/>
      <c r="C2122" s="45"/>
      <c r="D2122" s="46"/>
      <c r="E2122" s="46"/>
      <c r="F2122" s="46">
        <v>0.122</v>
      </c>
      <c r="G2122" s="45"/>
      <c r="H2122" s="45"/>
      <c r="I2122" s="45"/>
      <c r="J2122" s="45"/>
      <c r="K2122" s="45"/>
      <c r="L2122" s="45"/>
      <c r="M2122" s="45"/>
      <c r="N2122" s="45"/>
      <c r="O2122" s="45"/>
      <c r="P2122" s="45"/>
      <c r="Q2122" s="45"/>
      <c r="R2122" s="45">
        <v>405.20690877779464</v>
      </c>
      <c r="S2122" s="45"/>
      <c r="T2122" s="45"/>
      <c r="U2122" s="45"/>
      <c r="V2122" s="45"/>
      <c r="W2122" s="45"/>
      <c r="X2122" s="45"/>
      <c r="Y2122" s="45"/>
      <c r="Z2122" s="45"/>
      <c r="AA2122" s="45"/>
      <c r="AB2122" s="45"/>
      <c r="AC2122" s="45"/>
    </row>
    <row r="2123" ht="15.75" customHeight="1">
      <c r="A2123" s="45">
        <v>4334.001949269024</v>
      </c>
      <c r="B2123" s="45"/>
      <c r="C2123" s="45"/>
      <c r="D2123" s="46"/>
      <c r="E2123" s="46"/>
      <c r="F2123" s="46">
        <v>0.116</v>
      </c>
      <c r="G2123" s="45"/>
      <c r="H2123" s="45"/>
      <c r="I2123" s="45"/>
      <c r="J2123" s="45"/>
      <c r="K2123" s="45"/>
      <c r="L2123" s="45"/>
      <c r="M2123" s="45"/>
      <c r="N2123" s="45">
        <v>0.00641009621391978</v>
      </c>
      <c r="O2123" s="45"/>
      <c r="P2123" s="45"/>
      <c r="Q2123" s="45"/>
      <c r="R2123" s="45">
        <v>412.34537048606774</v>
      </c>
      <c r="S2123" s="45"/>
      <c r="T2123" s="45"/>
      <c r="U2123" s="45"/>
      <c r="V2123" s="45"/>
      <c r="W2123" s="45"/>
      <c r="X2123" s="45"/>
      <c r="Y2123" s="45"/>
      <c r="Z2123" s="45"/>
      <c r="AA2123" s="45"/>
      <c r="AB2123" s="45"/>
      <c r="AC2123" s="45"/>
    </row>
    <row r="2124" ht="15.75" customHeight="1">
      <c r="A2124" s="45">
        <v>4327.3509344408185</v>
      </c>
      <c r="B2124" s="45"/>
      <c r="C2124" s="45"/>
      <c r="D2124" s="46"/>
      <c r="E2124" s="46"/>
      <c r="F2124" s="46">
        <v>0.114</v>
      </c>
      <c r="G2124" s="45"/>
      <c r="H2124" s="45"/>
      <c r="I2124" s="45"/>
      <c r="J2124" s="45"/>
      <c r="K2124" s="45"/>
      <c r="L2124" s="45"/>
      <c r="M2124" s="45"/>
      <c r="N2124" s="45">
        <v>0.006167803816869376</v>
      </c>
      <c r="O2124" s="45"/>
      <c r="P2124" s="45"/>
      <c r="Q2124" s="45"/>
      <c r="R2124" s="45">
        <v>432.61149016117866</v>
      </c>
      <c r="S2124" s="45"/>
      <c r="T2124" s="45"/>
      <c r="U2124" s="45"/>
      <c r="V2124" s="45"/>
      <c r="W2124" s="45"/>
      <c r="X2124" s="45"/>
      <c r="Y2124" s="45"/>
      <c r="Z2124" s="45"/>
      <c r="AA2124" s="45"/>
      <c r="AB2124" s="45"/>
      <c r="AC2124" s="45"/>
    </row>
    <row r="2125" ht="15.75" customHeight="1">
      <c r="A2125" s="45">
        <v>4425.1684818522235</v>
      </c>
      <c r="B2125" s="45"/>
      <c r="C2125" s="45"/>
      <c r="D2125" s="46"/>
      <c r="E2125" s="46"/>
      <c r="F2125" s="46">
        <v>0.128</v>
      </c>
      <c r="G2125" s="45"/>
      <c r="H2125" s="45"/>
      <c r="I2125" s="45"/>
      <c r="J2125" s="45"/>
      <c r="K2125" s="45"/>
      <c r="L2125" s="45"/>
      <c r="M2125" s="45"/>
      <c r="N2125" s="45">
        <v>0.005604640348515627</v>
      </c>
      <c r="O2125" s="45"/>
      <c r="P2125" s="45"/>
      <c r="Q2125" s="45"/>
      <c r="R2125" s="45">
        <v>465.01382804278126</v>
      </c>
      <c r="S2125" s="45"/>
      <c r="T2125" s="45"/>
      <c r="U2125" s="45"/>
      <c r="V2125" s="45"/>
      <c r="W2125" s="45"/>
      <c r="X2125" s="45"/>
      <c r="Y2125" s="45"/>
      <c r="Z2125" s="45"/>
      <c r="AA2125" s="45"/>
      <c r="AB2125" s="45"/>
      <c r="AC2125" s="45"/>
    </row>
    <row r="2126" ht="15.75" customHeight="1">
      <c r="A2126" s="45">
        <v>4382.716259916429</v>
      </c>
      <c r="B2126" s="45"/>
      <c r="C2126" s="45"/>
      <c r="D2126" s="46"/>
      <c r="E2126" s="46"/>
      <c r="F2126" s="46">
        <v>0.12</v>
      </c>
      <c r="G2126" s="45"/>
      <c r="H2126" s="45"/>
      <c r="I2126" s="45"/>
      <c r="J2126" s="45">
        <v>0.0017683037606734087</v>
      </c>
      <c r="K2126" s="45"/>
      <c r="L2126" s="45"/>
      <c r="M2126" s="45"/>
      <c r="N2126" s="45">
        <v>0.0053775812995821475</v>
      </c>
      <c r="O2126" s="45"/>
      <c r="P2126" s="45"/>
      <c r="Q2126" s="45"/>
      <c r="R2126" s="45">
        <v>484.4667837461394</v>
      </c>
      <c r="S2126" s="45"/>
      <c r="T2126" s="45"/>
      <c r="U2126" s="45"/>
      <c r="V2126" s="45"/>
      <c r="W2126" s="45"/>
      <c r="X2126" s="45"/>
      <c r="Y2126" s="45"/>
      <c r="Z2126" s="45"/>
      <c r="AA2126" s="45"/>
      <c r="AB2126" s="45"/>
      <c r="AC2126" s="45"/>
    </row>
    <row r="2127" ht="15.75" customHeight="1">
      <c r="A2127" s="45">
        <v>4342.081109899721</v>
      </c>
      <c r="B2127" s="45"/>
      <c r="C2127" s="45"/>
      <c r="D2127" s="46"/>
      <c r="E2127" s="46"/>
      <c r="F2127" s="46">
        <v>0.114</v>
      </c>
      <c r="G2127" s="45"/>
      <c r="H2127" s="45"/>
      <c r="I2127" s="45"/>
      <c r="J2127" s="45"/>
      <c r="K2127" s="45"/>
      <c r="L2127" s="45"/>
      <c r="M2127" s="45"/>
      <c r="N2127" s="45"/>
      <c r="O2127" s="45"/>
      <c r="P2127" s="45"/>
      <c r="Q2127" s="45"/>
      <c r="R2127" s="45">
        <v>539.1352270957384</v>
      </c>
      <c r="S2127" s="45"/>
      <c r="T2127" s="45"/>
      <c r="U2127" s="45"/>
      <c r="V2127" s="45"/>
      <c r="W2127" s="45"/>
      <c r="X2127" s="45"/>
      <c r="Y2127" s="45"/>
      <c r="Z2127" s="45"/>
      <c r="AA2127" s="45"/>
      <c r="AB2127" s="45"/>
      <c r="AC2127" s="45"/>
    </row>
    <row r="2128" ht="15.75" customHeight="1">
      <c r="A2128" s="45">
        <v>4324.7611763451305</v>
      </c>
      <c r="B2128" s="45"/>
      <c r="C2128" s="45"/>
      <c r="D2128" s="46"/>
      <c r="E2128" s="46"/>
      <c r="F2128" s="46">
        <v>0.109</v>
      </c>
      <c r="G2128" s="45"/>
      <c r="H2128" s="45"/>
      <c r="I2128" s="45"/>
      <c r="J2128" s="45"/>
      <c r="K2128" s="45"/>
      <c r="L2128" s="45"/>
      <c r="M2128" s="45"/>
      <c r="N2128" s="45"/>
      <c r="O2128" s="45"/>
      <c r="P2128" s="45"/>
      <c r="Q2128" s="45"/>
      <c r="R2128" s="45">
        <v>616.1356446319182</v>
      </c>
      <c r="S2128" s="45"/>
      <c r="T2128" s="45"/>
      <c r="U2128" s="45"/>
      <c r="V2128" s="45"/>
      <c r="W2128" s="45"/>
      <c r="X2128" s="45"/>
      <c r="Y2128" s="45"/>
      <c r="Z2128" s="45"/>
      <c r="AA2128" s="45"/>
      <c r="AB2128" s="45"/>
      <c r="AC2128" s="45"/>
    </row>
    <row r="2129" ht="15.75" customHeight="1">
      <c r="A2129" s="45">
        <v>4299.720547399501</v>
      </c>
      <c r="B2129" s="45"/>
      <c r="C2129" s="45"/>
      <c r="D2129" s="46"/>
      <c r="E2129" s="46"/>
      <c r="F2129" s="46">
        <v>0.104</v>
      </c>
      <c r="G2129" s="45"/>
      <c r="H2129" s="45"/>
      <c r="I2129" s="45"/>
      <c r="J2129" s="45"/>
      <c r="K2129" s="45"/>
      <c r="L2129" s="45"/>
      <c r="M2129" s="45"/>
      <c r="N2129" s="45">
        <v>0.004557756974305499</v>
      </c>
      <c r="O2129" s="45"/>
      <c r="P2129" s="45"/>
      <c r="Q2129" s="45"/>
      <c r="R2129" s="45">
        <v>679.5627365288404</v>
      </c>
      <c r="S2129" s="45"/>
      <c r="T2129" s="45"/>
      <c r="U2129" s="45"/>
      <c r="V2129" s="45"/>
      <c r="W2129" s="45"/>
      <c r="X2129" s="45"/>
      <c r="Y2129" s="45"/>
      <c r="Z2129" s="45"/>
      <c r="AA2129" s="45"/>
      <c r="AB2129" s="45"/>
      <c r="AC2129" s="45"/>
    </row>
    <row r="2130" ht="15.75" customHeight="1">
      <c r="A2130" s="45">
        <v>4278.244229432214</v>
      </c>
      <c r="B2130" s="45"/>
      <c r="C2130" s="45"/>
      <c r="D2130" s="46"/>
      <c r="E2130" s="46"/>
      <c r="F2130" s="46">
        <v>0.104</v>
      </c>
      <c r="G2130" s="45"/>
      <c r="H2130" s="45"/>
      <c r="I2130" s="45"/>
      <c r="J2130" s="45">
        <v>0.0016570104287369641</v>
      </c>
      <c r="K2130" s="45"/>
      <c r="L2130" s="45"/>
      <c r="M2130" s="45"/>
      <c r="N2130" s="45">
        <v>0.004924681344148319</v>
      </c>
      <c r="O2130" s="45"/>
      <c r="P2130" s="45"/>
      <c r="Q2130" s="45"/>
      <c r="R2130" s="45">
        <v>625.7242178447277</v>
      </c>
      <c r="S2130" s="45"/>
      <c r="T2130" s="45"/>
      <c r="U2130" s="45"/>
      <c r="V2130" s="45"/>
      <c r="W2130" s="45"/>
      <c r="X2130" s="45"/>
      <c r="Y2130" s="45"/>
      <c r="Z2130" s="45"/>
      <c r="AA2130" s="45"/>
      <c r="AB2130" s="45"/>
      <c r="AC2130" s="45"/>
    </row>
    <row r="2131" ht="15.75" customHeight="1">
      <c r="A2131" s="45">
        <v>4293.182488278519</v>
      </c>
      <c r="B2131" s="45"/>
      <c r="C2131" s="45"/>
      <c r="D2131" s="46"/>
      <c r="E2131" s="46"/>
      <c r="F2131" s="46">
        <v>0.101</v>
      </c>
      <c r="G2131" s="45"/>
      <c r="H2131" s="45"/>
      <c r="I2131" s="45"/>
      <c r="J2131" s="45"/>
      <c r="K2131" s="45"/>
      <c r="L2131" s="45"/>
      <c r="M2131" s="45"/>
      <c r="N2131" s="45"/>
      <c r="O2131" s="45"/>
      <c r="P2131" s="45"/>
      <c r="Q2131" s="45"/>
      <c r="R2131" s="45">
        <v>596.1046851535543</v>
      </c>
      <c r="S2131" s="45"/>
      <c r="T2131" s="45"/>
      <c r="U2131" s="45"/>
      <c r="V2131" s="45"/>
      <c r="W2131" s="45"/>
      <c r="X2131" s="45"/>
      <c r="Y2131" s="45"/>
      <c r="Z2131" s="45"/>
      <c r="AA2131" s="45"/>
      <c r="AB2131" s="45"/>
      <c r="AC2131" s="45"/>
    </row>
    <row r="2132" ht="15.75" customHeight="1">
      <c r="A2132" s="45">
        <v>4255.260175605772</v>
      </c>
      <c r="B2132" s="45"/>
      <c r="C2132" s="45"/>
      <c r="D2132" s="46"/>
      <c r="E2132" s="46"/>
      <c r="F2132" s="46">
        <v>0.11</v>
      </c>
      <c r="G2132" s="45"/>
      <c r="H2132" s="45"/>
      <c r="I2132" s="45"/>
      <c r="J2132" s="45"/>
      <c r="K2132" s="45"/>
      <c r="L2132" s="45"/>
      <c r="M2132" s="45"/>
      <c r="N2132" s="45">
        <v>0.003913694527634086</v>
      </c>
      <c r="O2132" s="45"/>
      <c r="P2132" s="45"/>
      <c r="Q2132" s="45"/>
      <c r="R2132" s="45">
        <v>567.2021054542155</v>
      </c>
      <c r="S2132" s="45"/>
      <c r="T2132" s="45"/>
      <c r="U2132" s="45"/>
      <c r="V2132" s="45"/>
      <c r="W2132" s="45"/>
      <c r="X2132" s="45"/>
      <c r="Y2132" s="45"/>
      <c r="Z2132" s="45"/>
      <c r="AA2132" s="45"/>
      <c r="AB2132" s="45"/>
      <c r="AC2132" s="45"/>
    </row>
    <row r="2133" ht="15.75" customHeight="1">
      <c r="A2133" s="45">
        <v>4292.16831894374</v>
      </c>
      <c r="B2133" s="45"/>
      <c r="C2133" s="45"/>
      <c r="D2133" s="46"/>
      <c r="E2133" s="46"/>
      <c r="F2133" s="46">
        <v>0.109</v>
      </c>
      <c r="G2133" s="45"/>
      <c r="H2133" s="45"/>
      <c r="I2133" s="45"/>
      <c r="J2133" s="45">
        <v>0.0015156788557186003</v>
      </c>
      <c r="K2133" s="45"/>
      <c r="L2133" s="45"/>
      <c r="M2133" s="45"/>
      <c r="N2133" s="45">
        <v>0.004569491068722002</v>
      </c>
      <c r="O2133" s="45"/>
      <c r="P2133" s="45"/>
      <c r="Q2133" s="45"/>
      <c r="R2133" s="45"/>
      <c r="S2133" s="45"/>
      <c r="T2133" s="45"/>
      <c r="U2133" s="45"/>
      <c r="V2133" s="45"/>
      <c r="W2133" s="45"/>
      <c r="X2133" s="45"/>
      <c r="Y2133" s="45"/>
      <c r="Z2133" s="45"/>
      <c r="AA2133" s="45"/>
      <c r="AB2133" s="45"/>
      <c r="AC2133" s="45"/>
    </row>
    <row r="2134" ht="15.75" customHeight="1">
      <c r="A2134" s="45">
        <v>4948.876983309293</v>
      </c>
      <c r="B2134" s="45"/>
      <c r="C2134" s="45"/>
      <c r="D2134" s="46"/>
      <c r="E2134" s="46"/>
      <c r="F2134" s="46">
        <v>0.102</v>
      </c>
      <c r="G2134" s="45"/>
      <c r="H2134" s="45"/>
      <c r="I2134" s="45"/>
      <c r="J2134" s="45"/>
      <c r="K2134" s="45"/>
      <c r="L2134" s="45"/>
      <c r="M2134" s="45"/>
      <c r="N2134" s="45"/>
      <c r="O2134" s="45"/>
      <c r="P2134" s="45"/>
      <c r="Q2134" s="45"/>
      <c r="R2134" s="45">
        <v>399.23758499896974</v>
      </c>
      <c r="S2134" s="45"/>
      <c r="T2134" s="45"/>
      <c r="U2134" s="45"/>
      <c r="V2134" s="45"/>
      <c r="W2134" s="45"/>
      <c r="X2134" s="45"/>
      <c r="Y2134" s="45"/>
      <c r="Z2134" s="45"/>
      <c r="AA2134" s="45"/>
      <c r="AB2134" s="45"/>
      <c r="AC2134" s="45"/>
    </row>
    <row r="2135" ht="15.75" customHeight="1">
      <c r="A2135" s="45">
        <v>10.383719675829608</v>
      </c>
      <c r="B2135" s="45"/>
      <c r="C2135" s="45"/>
      <c r="D2135" s="46"/>
      <c r="E2135" s="46"/>
      <c r="F2135" s="46">
        <v>0.111</v>
      </c>
      <c r="G2135" s="45"/>
      <c r="H2135" s="45"/>
      <c r="I2135" s="45"/>
      <c r="J2135" s="45">
        <v>0.00214930979795463</v>
      </c>
      <c r="K2135" s="45"/>
      <c r="L2135" s="45"/>
      <c r="M2135" s="45"/>
      <c r="N2135" s="45"/>
      <c r="O2135" s="45"/>
      <c r="P2135" s="45"/>
      <c r="Q2135" s="45"/>
      <c r="R2135" s="45">
        <v>131.13923372780897</v>
      </c>
      <c r="S2135" s="45"/>
      <c r="T2135" s="45"/>
      <c r="U2135" s="45"/>
      <c r="V2135" s="45"/>
      <c r="W2135" s="45"/>
      <c r="X2135" s="45"/>
      <c r="Y2135" s="45"/>
      <c r="Z2135" s="45"/>
      <c r="AA2135" s="45"/>
      <c r="AB2135" s="45"/>
      <c r="AC2135" s="45"/>
    </row>
    <row r="2136" ht="15.75" customHeight="1">
      <c r="A2136" s="45">
        <v>10.496633569902048</v>
      </c>
      <c r="B2136" s="45"/>
      <c r="C2136" s="45"/>
      <c r="D2136" s="46"/>
      <c r="E2136" s="46"/>
      <c r="F2136" s="46">
        <v>0.277</v>
      </c>
      <c r="G2136" s="45"/>
      <c r="H2136" s="45"/>
      <c r="I2136" s="45"/>
      <c r="J2136" s="45">
        <v>0.0020772548408353507</v>
      </c>
      <c r="K2136" s="45"/>
      <c r="L2136" s="45"/>
      <c r="M2136" s="45"/>
      <c r="N2136" s="45">
        <v>0.004797336631980641</v>
      </c>
      <c r="O2136" s="45"/>
      <c r="P2136" s="45"/>
      <c r="Q2136" s="45"/>
      <c r="R2136" s="45">
        <v>72.9252998036412</v>
      </c>
      <c r="S2136" s="45"/>
      <c r="T2136" s="45"/>
      <c r="U2136" s="45"/>
      <c r="V2136" s="45"/>
      <c r="W2136" s="45"/>
      <c r="X2136" s="45"/>
      <c r="Y2136" s="45"/>
      <c r="Z2136" s="45"/>
      <c r="AA2136" s="45"/>
      <c r="AB2136" s="45"/>
      <c r="AC2136" s="45"/>
    </row>
    <row r="2137" ht="15.75" customHeight="1">
      <c r="A2137" s="45">
        <v>10.467282195075528</v>
      </c>
      <c r="B2137" s="45"/>
      <c r="C2137" s="45"/>
      <c r="D2137" s="46"/>
      <c r="E2137" s="46"/>
      <c r="F2137" s="46">
        <v>0.517</v>
      </c>
      <c r="G2137" s="45"/>
      <c r="H2137" s="45"/>
      <c r="I2137" s="45"/>
      <c r="J2137" s="45">
        <v>0.0020035337515835684</v>
      </c>
      <c r="K2137" s="45"/>
      <c r="L2137" s="45"/>
      <c r="M2137" s="45"/>
      <c r="N2137" s="45">
        <v>0.004731025955973982</v>
      </c>
      <c r="O2137" s="45"/>
      <c r="P2137" s="45"/>
      <c r="Q2137" s="45"/>
      <c r="R2137" s="45">
        <v>78.92988042715682</v>
      </c>
      <c r="S2137" s="45"/>
      <c r="T2137" s="45"/>
      <c r="U2137" s="45"/>
      <c r="V2137" s="45"/>
      <c r="W2137" s="45"/>
      <c r="X2137" s="45"/>
      <c r="Y2137" s="45"/>
      <c r="Z2137" s="45"/>
      <c r="AA2137" s="45"/>
      <c r="AB2137" s="45"/>
      <c r="AC2137" s="45"/>
    </row>
    <row r="2138" ht="15.75" customHeight="1">
      <c r="A2138" s="45">
        <v>10.453598455852639</v>
      </c>
      <c r="B2138" s="45"/>
      <c r="C2138" s="45"/>
      <c r="D2138" s="46"/>
      <c r="E2138" s="46"/>
      <c r="F2138" s="46">
        <v>0.191</v>
      </c>
      <c r="G2138" s="45"/>
      <c r="H2138" s="45"/>
      <c r="I2138" s="45"/>
      <c r="J2138" s="45">
        <v>0.00203070946218359</v>
      </c>
      <c r="K2138" s="45"/>
      <c r="L2138" s="45"/>
      <c r="M2138" s="45"/>
      <c r="N2138" s="45">
        <v>0.0049611865729262735</v>
      </c>
      <c r="O2138" s="45"/>
      <c r="P2138" s="45"/>
      <c r="Q2138" s="45"/>
      <c r="R2138" s="45">
        <v>83.74059637870474</v>
      </c>
      <c r="S2138" s="45"/>
      <c r="T2138" s="45"/>
      <c r="U2138" s="45"/>
      <c r="V2138" s="45"/>
      <c r="W2138" s="45"/>
      <c r="X2138" s="45"/>
      <c r="Y2138" s="45"/>
      <c r="Z2138" s="45"/>
      <c r="AA2138" s="45"/>
      <c r="AB2138" s="45"/>
      <c r="AC2138" s="45"/>
    </row>
    <row r="2139" ht="15.75" customHeight="1">
      <c r="A2139" s="45">
        <v>10.4321309535065</v>
      </c>
      <c r="B2139" s="45"/>
      <c r="C2139" s="45"/>
      <c r="D2139" s="46"/>
      <c r="E2139" s="46"/>
      <c r="F2139" s="46">
        <v>0.068</v>
      </c>
      <c r="G2139" s="45"/>
      <c r="H2139" s="45"/>
      <c r="I2139" s="45"/>
      <c r="J2139" s="45">
        <v>0.0019062636699051906</v>
      </c>
      <c r="K2139" s="45"/>
      <c r="L2139" s="45"/>
      <c r="M2139" s="45"/>
      <c r="N2139" s="45">
        <v>0.004668202275862458</v>
      </c>
      <c r="O2139" s="45"/>
      <c r="P2139" s="45"/>
      <c r="Q2139" s="45"/>
      <c r="R2139" s="45">
        <v>91.95853410127248</v>
      </c>
      <c r="S2139" s="45"/>
      <c r="T2139" s="45"/>
      <c r="U2139" s="45"/>
      <c r="V2139" s="45"/>
      <c r="W2139" s="45"/>
      <c r="X2139" s="45"/>
      <c r="Y2139" s="45"/>
      <c r="Z2139" s="45"/>
      <c r="AA2139" s="45"/>
      <c r="AB2139" s="45"/>
      <c r="AC2139" s="45"/>
    </row>
    <row r="2140" ht="15.75" customHeight="1">
      <c r="A2140" s="45">
        <v>10.430391293445064</v>
      </c>
      <c r="B2140" s="45"/>
      <c r="C2140" s="45"/>
      <c r="D2140" s="46"/>
      <c r="E2140" s="46"/>
      <c r="F2140" s="46">
        <v>0.062</v>
      </c>
      <c r="G2140" s="45"/>
      <c r="H2140" s="45"/>
      <c r="I2140" s="45"/>
      <c r="J2140" s="45"/>
      <c r="K2140" s="45"/>
      <c r="L2140" s="45"/>
      <c r="M2140" s="45"/>
      <c r="N2140" s="45"/>
      <c r="O2140" s="45"/>
      <c r="P2140" s="45"/>
      <c r="Q2140" s="45"/>
      <c r="R2140" s="45">
        <v>103.56787747124997</v>
      </c>
      <c r="S2140" s="45"/>
      <c r="T2140" s="45"/>
      <c r="U2140" s="45"/>
      <c r="V2140" s="45"/>
      <c r="W2140" s="45"/>
      <c r="X2140" s="45"/>
      <c r="Y2140" s="45"/>
      <c r="Z2140" s="45"/>
      <c r="AA2140" s="45"/>
      <c r="AB2140" s="45"/>
      <c r="AC2140" s="45"/>
    </row>
    <row r="2141" ht="15.75" customHeight="1">
      <c r="A2141" s="45">
        <v>10.398827581768918</v>
      </c>
      <c r="B2141" s="45"/>
      <c r="C2141" s="45"/>
      <c r="D2141" s="46"/>
      <c r="E2141" s="46"/>
      <c r="F2141" s="46">
        <v>0.086</v>
      </c>
      <c r="G2141" s="45"/>
      <c r="H2141" s="45"/>
      <c r="I2141" s="45"/>
      <c r="J2141" s="45"/>
      <c r="K2141" s="45"/>
      <c r="L2141" s="45"/>
      <c r="M2141" s="45"/>
      <c r="N2141" s="45"/>
      <c r="O2141" s="45"/>
      <c r="P2141" s="45"/>
      <c r="Q2141" s="45"/>
      <c r="R2141" s="45">
        <v>128.726806959648</v>
      </c>
      <c r="S2141" s="45"/>
      <c r="T2141" s="45"/>
      <c r="U2141" s="45"/>
      <c r="V2141" s="45"/>
      <c r="W2141" s="45"/>
      <c r="X2141" s="45"/>
      <c r="Y2141" s="45"/>
      <c r="Z2141" s="45"/>
      <c r="AA2141" s="45"/>
      <c r="AB2141" s="45"/>
      <c r="AC2141" s="45"/>
    </row>
    <row r="2142" ht="15.75" customHeight="1">
      <c r="A2142" s="45">
        <v>10.389648595099471</v>
      </c>
      <c r="B2142" s="45"/>
      <c r="C2142" s="45"/>
      <c r="D2142" s="46"/>
      <c r="E2142" s="46"/>
      <c r="F2142" s="46">
        <v>0.111</v>
      </c>
      <c r="G2142" s="45"/>
      <c r="H2142" s="45"/>
      <c r="I2142" s="45"/>
      <c r="J2142" s="45">
        <v>0.0014882265469602935</v>
      </c>
      <c r="K2142" s="45"/>
      <c r="L2142" s="45"/>
      <c r="M2142" s="45"/>
      <c r="N2142" s="45">
        <v>0.003355346343034921</v>
      </c>
      <c r="O2142" s="45"/>
      <c r="P2142" s="45"/>
      <c r="Q2142" s="45"/>
      <c r="R2142" s="45">
        <v>150.26684967868425</v>
      </c>
      <c r="S2142" s="45"/>
      <c r="T2142" s="45"/>
      <c r="U2142" s="45"/>
      <c r="V2142" s="45"/>
      <c r="W2142" s="45"/>
      <c r="X2142" s="45"/>
      <c r="Y2142" s="45"/>
      <c r="Z2142" s="45"/>
      <c r="AA2142" s="45"/>
      <c r="AB2142" s="45"/>
      <c r="AC2142" s="45"/>
    </row>
    <row r="2143" ht="15.75" customHeight="1">
      <c r="A2143" s="45">
        <v>10.308722112513452</v>
      </c>
      <c r="B2143" s="45"/>
      <c r="C2143" s="45"/>
      <c r="D2143" s="46"/>
      <c r="E2143" s="46"/>
      <c r="F2143" s="46">
        <v>0.195</v>
      </c>
      <c r="G2143" s="45"/>
      <c r="H2143" s="45"/>
      <c r="I2143" s="45"/>
      <c r="J2143" s="45">
        <v>0.0018271201263273375</v>
      </c>
      <c r="K2143" s="45"/>
      <c r="L2143" s="45"/>
      <c r="M2143" s="45"/>
      <c r="N2143" s="45">
        <v>0.004353377045331783</v>
      </c>
      <c r="O2143" s="45"/>
      <c r="P2143" s="45"/>
      <c r="Q2143" s="45"/>
      <c r="R2143" s="45">
        <v>144.0648540696235</v>
      </c>
      <c r="S2143" s="45"/>
      <c r="T2143" s="45"/>
      <c r="U2143" s="45"/>
      <c r="V2143" s="45"/>
      <c r="W2143" s="45"/>
      <c r="X2143" s="45"/>
      <c r="Y2143" s="45"/>
      <c r="Z2143" s="45"/>
      <c r="AA2143" s="45"/>
      <c r="AB2143" s="45"/>
      <c r="AC2143" s="45"/>
    </row>
    <row r="2144" ht="15.75" customHeight="1">
      <c r="A2144" s="45">
        <v>10.251834908331613</v>
      </c>
      <c r="B2144" s="45"/>
      <c r="C2144" s="45"/>
      <c r="D2144" s="46"/>
      <c r="E2144" s="46"/>
      <c r="F2144" s="46">
        <v>0.157</v>
      </c>
      <c r="G2144" s="45"/>
      <c r="H2144" s="45"/>
      <c r="I2144" s="45"/>
      <c r="J2144" s="45"/>
      <c r="K2144" s="45"/>
      <c r="L2144" s="45"/>
      <c r="M2144" s="45"/>
      <c r="N2144" s="45"/>
      <c r="O2144" s="45"/>
      <c r="P2144" s="45"/>
      <c r="Q2144" s="45"/>
      <c r="R2144" s="45">
        <v>157.89777160794472</v>
      </c>
      <c r="S2144" s="45"/>
      <c r="T2144" s="45"/>
      <c r="U2144" s="45"/>
      <c r="V2144" s="45"/>
      <c r="W2144" s="45"/>
      <c r="X2144" s="45"/>
      <c r="Y2144" s="45"/>
      <c r="Z2144" s="45"/>
      <c r="AA2144" s="45"/>
      <c r="AB2144" s="45"/>
      <c r="AC2144" s="45"/>
    </row>
    <row r="2145" ht="15.75" customHeight="1">
      <c r="A2145" s="45">
        <v>10.227838485935902</v>
      </c>
      <c r="B2145" s="45"/>
      <c r="C2145" s="45"/>
      <c r="D2145" s="46"/>
      <c r="E2145" s="46"/>
      <c r="F2145" s="46">
        <v>0.106</v>
      </c>
      <c r="G2145" s="45"/>
      <c r="H2145" s="45"/>
      <c r="I2145" s="45"/>
      <c r="J2145" s="45">
        <v>0.0014200047150982188</v>
      </c>
      <c r="K2145" s="45"/>
      <c r="L2145" s="45"/>
      <c r="M2145" s="45"/>
      <c r="N2145" s="45">
        <v>0.003256472125406881</v>
      </c>
      <c r="O2145" s="45"/>
      <c r="P2145" s="45"/>
      <c r="Q2145" s="45"/>
      <c r="R2145" s="45">
        <v>183.58044877305062</v>
      </c>
      <c r="S2145" s="45"/>
      <c r="T2145" s="45"/>
      <c r="U2145" s="45"/>
      <c r="V2145" s="45"/>
      <c r="W2145" s="45"/>
      <c r="X2145" s="45"/>
      <c r="Y2145" s="45"/>
      <c r="Z2145" s="45"/>
      <c r="AA2145" s="45"/>
      <c r="AB2145" s="45"/>
      <c r="AC2145" s="45"/>
    </row>
    <row r="2146" ht="15.75" customHeight="1">
      <c r="A2146" s="45">
        <v>10.296170774708948</v>
      </c>
      <c r="B2146" s="45"/>
      <c r="C2146" s="45"/>
      <c r="D2146" s="46"/>
      <c r="E2146" s="46"/>
      <c r="F2146" s="46">
        <v>0.141</v>
      </c>
      <c r="G2146" s="45"/>
      <c r="H2146" s="45"/>
      <c r="I2146" s="45"/>
      <c r="J2146" s="45">
        <v>0.0016380636108414728</v>
      </c>
      <c r="K2146" s="45"/>
      <c r="L2146" s="45"/>
      <c r="M2146" s="45"/>
      <c r="N2146" s="45">
        <v>0.0038009656940272024</v>
      </c>
      <c r="O2146" s="45"/>
      <c r="P2146" s="45"/>
      <c r="Q2146" s="45"/>
      <c r="R2146" s="45">
        <v>199.89326532013456</v>
      </c>
      <c r="S2146" s="45"/>
      <c r="T2146" s="45"/>
      <c r="U2146" s="45"/>
      <c r="V2146" s="45"/>
      <c r="W2146" s="45"/>
      <c r="X2146" s="45"/>
      <c r="Y2146" s="45"/>
      <c r="Z2146" s="45"/>
      <c r="AA2146" s="45"/>
      <c r="AB2146" s="45"/>
      <c r="AC2146" s="45"/>
    </row>
    <row r="2147" ht="15.75" customHeight="1">
      <c r="A2147" s="45">
        <v>11.562724583298184</v>
      </c>
      <c r="B2147" s="45"/>
      <c r="C2147" s="45"/>
      <c r="D2147" s="46"/>
      <c r="E2147" s="46"/>
      <c r="F2147" s="46">
        <v>0.141</v>
      </c>
      <c r="G2147" s="45"/>
      <c r="H2147" s="45"/>
      <c r="I2147" s="45"/>
      <c r="J2147" s="45"/>
      <c r="K2147" s="45"/>
      <c r="L2147" s="45"/>
      <c r="M2147" s="45"/>
      <c r="N2147" s="45"/>
      <c r="O2147" s="45"/>
      <c r="P2147" s="45"/>
      <c r="Q2147" s="45"/>
      <c r="R2147" s="45">
        <v>147.95518215328823</v>
      </c>
      <c r="S2147" s="45"/>
      <c r="T2147" s="45"/>
      <c r="U2147" s="45"/>
      <c r="V2147" s="45"/>
      <c r="W2147" s="45"/>
      <c r="X2147" s="45"/>
      <c r="Y2147" s="45"/>
      <c r="Z2147" s="45"/>
      <c r="AA2147" s="45"/>
      <c r="AB2147" s="45"/>
      <c r="AC2147" s="45"/>
    </row>
    <row r="2148" ht="15.75" customHeight="1">
      <c r="A2148" s="45">
        <v>4980.317458608737</v>
      </c>
      <c r="B2148" s="45"/>
      <c r="C2148" s="45"/>
      <c r="D2148" s="46"/>
      <c r="E2148" s="46"/>
      <c r="F2148" s="46">
        <v>0.121</v>
      </c>
      <c r="G2148" s="45"/>
      <c r="H2148" s="45"/>
      <c r="I2148" s="45"/>
      <c r="J2148" s="45"/>
      <c r="K2148" s="45"/>
      <c r="L2148" s="45"/>
      <c r="M2148" s="45"/>
      <c r="N2148" s="45"/>
      <c r="O2148" s="45"/>
      <c r="P2148" s="45"/>
      <c r="Q2148" s="45"/>
      <c r="R2148" s="45">
        <v>1679.333433806274</v>
      </c>
      <c r="S2148" s="45"/>
      <c r="T2148" s="45"/>
      <c r="U2148" s="45"/>
      <c r="V2148" s="45"/>
      <c r="W2148" s="45"/>
      <c r="X2148" s="45"/>
      <c r="Y2148" s="45"/>
      <c r="Z2148" s="45"/>
      <c r="AA2148" s="45"/>
      <c r="AB2148" s="45"/>
      <c r="AC2148" s="45"/>
    </row>
    <row r="2149" ht="15.75" customHeight="1">
      <c r="A2149" s="45">
        <v>4894.456329280489</v>
      </c>
      <c r="B2149" s="45"/>
      <c r="C2149" s="45"/>
      <c r="D2149" s="46"/>
      <c r="E2149" s="46"/>
      <c r="F2149" s="46">
        <v>0.121</v>
      </c>
      <c r="G2149" s="45"/>
      <c r="H2149" s="45"/>
      <c r="I2149" s="45"/>
      <c r="J2149" s="45"/>
      <c r="K2149" s="45"/>
      <c r="L2149" s="45"/>
      <c r="M2149" s="45"/>
      <c r="N2149" s="45">
        <v>0.024432864887625666</v>
      </c>
      <c r="O2149" s="45"/>
      <c r="P2149" s="45"/>
      <c r="Q2149" s="45"/>
      <c r="R2149" s="45">
        <v>1810.6216116637718</v>
      </c>
      <c r="S2149" s="45"/>
      <c r="T2149" s="45"/>
      <c r="U2149" s="45"/>
      <c r="V2149" s="45"/>
      <c r="W2149" s="45"/>
      <c r="X2149" s="45"/>
      <c r="Y2149" s="45"/>
      <c r="Z2149" s="45"/>
      <c r="AA2149" s="45"/>
      <c r="AB2149" s="45"/>
      <c r="AC2149" s="45"/>
    </row>
    <row r="2150" ht="15.75" customHeight="1">
      <c r="A2150" s="45">
        <v>4797.3448229655205</v>
      </c>
      <c r="B2150" s="45"/>
      <c r="C2150" s="45"/>
      <c r="D2150" s="46"/>
      <c r="E2150" s="46"/>
      <c r="F2150" s="46">
        <v>0.131</v>
      </c>
      <c r="G2150" s="45"/>
      <c r="H2150" s="45"/>
      <c r="I2150" s="45"/>
      <c r="J2150" s="45"/>
      <c r="K2150" s="45"/>
      <c r="L2150" s="45"/>
      <c r="M2150" s="45"/>
      <c r="N2150" s="45">
        <v>0.02366644333350513</v>
      </c>
      <c r="O2150" s="45"/>
      <c r="P2150" s="45"/>
      <c r="Q2150" s="45"/>
      <c r="R2150" s="45">
        <v>2195.536772664021</v>
      </c>
      <c r="S2150" s="45"/>
      <c r="T2150" s="45"/>
      <c r="U2150" s="45"/>
      <c r="V2150" s="45"/>
      <c r="W2150" s="45"/>
      <c r="X2150" s="45"/>
      <c r="Y2150" s="45"/>
      <c r="Z2150" s="45"/>
      <c r="AA2150" s="45"/>
      <c r="AB2150" s="45"/>
      <c r="AC2150" s="45"/>
    </row>
    <row r="2151" ht="15.75" customHeight="1">
      <c r="A2151" s="45">
        <v>4729.4970731806125</v>
      </c>
      <c r="B2151" s="45"/>
      <c r="C2151" s="45"/>
      <c r="D2151" s="46"/>
      <c r="E2151" s="46"/>
      <c r="F2151" s="46">
        <v>0.115</v>
      </c>
      <c r="G2151" s="45"/>
      <c r="H2151" s="45"/>
      <c r="I2151" s="45"/>
      <c r="J2151" s="45"/>
      <c r="K2151" s="45"/>
      <c r="L2151" s="45"/>
      <c r="M2151" s="45"/>
      <c r="N2151" s="45">
        <v>0.02317149743776711</v>
      </c>
      <c r="O2151" s="45"/>
      <c r="P2151" s="45"/>
      <c r="Q2151" s="45"/>
      <c r="R2151" s="45">
        <v>2511.5958761216098</v>
      </c>
      <c r="S2151" s="45"/>
      <c r="T2151" s="45"/>
      <c r="U2151" s="45"/>
      <c r="V2151" s="45"/>
      <c r="W2151" s="45"/>
      <c r="X2151" s="45"/>
      <c r="Y2151" s="45"/>
      <c r="Z2151" s="45"/>
      <c r="AA2151" s="45"/>
      <c r="AB2151" s="45"/>
      <c r="AC2151" s="45"/>
    </row>
    <row r="2152" ht="15.75" customHeight="1">
      <c r="A2152" s="45">
        <v>4714.293539002909</v>
      </c>
      <c r="B2152" s="45"/>
      <c r="C2152" s="45"/>
      <c r="D2152" s="46"/>
      <c r="E2152" s="46"/>
      <c r="F2152" s="46">
        <v>0.116</v>
      </c>
      <c r="G2152" s="45"/>
      <c r="H2152" s="45"/>
      <c r="I2152" s="45"/>
      <c r="J2152" s="45"/>
      <c r="K2152" s="45"/>
      <c r="L2152" s="45"/>
      <c r="M2152" s="45"/>
      <c r="N2152" s="45">
        <v>0.023572692465335745</v>
      </c>
      <c r="O2152" s="45"/>
      <c r="P2152" s="45"/>
      <c r="Q2152" s="45"/>
      <c r="R2152" s="45">
        <v>2499.2252401755454</v>
      </c>
      <c r="S2152" s="45"/>
      <c r="T2152" s="45"/>
      <c r="U2152" s="45"/>
      <c r="V2152" s="45"/>
      <c r="W2152" s="45"/>
      <c r="X2152" s="45"/>
      <c r="Y2152" s="45"/>
      <c r="Z2152" s="45"/>
      <c r="AA2152" s="45"/>
      <c r="AB2152" s="45"/>
      <c r="AC2152" s="45"/>
    </row>
    <row r="2153" ht="15.75" customHeight="1">
      <c r="A2153" s="45">
        <v>4712.736140037688</v>
      </c>
      <c r="B2153" s="45"/>
      <c r="C2153" s="45"/>
      <c r="D2153" s="46"/>
      <c r="E2153" s="46"/>
      <c r="F2153" s="46">
        <v>0.115</v>
      </c>
      <c r="G2153" s="45"/>
      <c r="H2153" s="45"/>
      <c r="I2153" s="45"/>
      <c r="J2153" s="45"/>
      <c r="K2153" s="45"/>
      <c r="L2153" s="45"/>
      <c r="M2153" s="45"/>
      <c r="N2153" s="45">
        <v>0.022552811663195477</v>
      </c>
      <c r="O2153" s="45"/>
      <c r="P2153" s="45"/>
      <c r="Q2153" s="45"/>
      <c r="R2153" s="45">
        <v>2390.161658236636</v>
      </c>
      <c r="S2153" s="45"/>
      <c r="T2153" s="45"/>
      <c r="U2153" s="45"/>
      <c r="V2153" s="45"/>
      <c r="W2153" s="45"/>
      <c r="X2153" s="45"/>
      <c r="Y2153" s="45"/>
      <c r="Z2153" s="45"/>
      <c r="AA2153" s="45"/>
      <c r="AB2153" s="45"/>
      <c r="AC2153" s="45"/>
    </row>
    <row r="2154" ht="15.75" customHeight="1">
      <c r="A2154" s="45">
        <v>4706.237929637717</v>
      </c>
      <c r="B2154" s="45"/>
      <c r="C2154" s="45"/>
      <c r="D2154" s="46"/>
      <c r="E2154" s="46"/>
      <c r="F2154" s="46">
        <v>0.113</v>
      </c>
      <c r="G2154" s="45"/>
      <c r="H2154" s="45"/>
      <c r="I2154" s="45"/>
      <c r="J2154" s="45"/>
      <c r="K2154" s="45"/>
      <c r="L2154" s="45"/>
      <c r="M2154" s="45"/>
      <c r="N2154" s="45"/>
      <c r="O2154" s="45"/>
      <c r="P2154" s="45"/>
      <c r="Q2154" s="45"/>
      <c r="R2154" s="45">
        <v>2667.48337762673</v>
      </c>
      <c r="S2154" s="45"/>
      <c r="T2154" s="45"/>
      <c r="U2154" s="45"/>
      <c r="V2154" s="45"/>
      <c r="W2154" s="45"/>
      <c r="X2154" s="45"/>
      <c r="Y2154" s="45"/>
      <c r="Z2154" s="45"/>
      <c r="AA2154" s="45"/>
      <c r="AB2154" s="45"/>
      <c r="AC2154" s="45"/>
    </row>
    <row r="2155" ht="15.75" customHeight="1">
      <c r="A2155" s="45">
        <v>4717.279306125671</v>
      </c>
      <c r="B2155" s="45"/>
      <c r="C2155" s="45"/>
      <c r="D2155" s="46"/>
      <c r="E2155" s="46"/>
      <c r="F2155" s="46">
        <v>0.11</v>
      </c>
      <c r="G2155" s="45"/>
      <c r="H2155" s="45"/>
      <c r="I2155" s="45"/>
      <c r="J2155" s="45"/>
      <c r="K2155" s="45"/>
      <c r="L2155" s="45"/>
      <c r="M2155" s="45"/>
      <c r="N2155" s="45">
        <v>0.022250947268708555</v>
      </c>
      <c r="O2155" s="45"/>
      <c r="P2155" s="45"/>
      <c r="Q2155" s="45"/>
      <c r="R2155" s="45">
        <v>2693.7953899589515</v>
      </c>
      <c r="S2155" s="45"/>
      <c r="T2155" s="45"/>
      <c r="U2155" s="45"/>
      <c r="V2155" s="45"/>
      <c r="W2155" s="45"/>
      <c r="X2155" s="45"/>
      <c r="Y2155" s="45"/>
      <c r="Z2155" s="45"/>
      <c r="AA2155" s="45"/>
      <c r="AB2155" s="45"/>
      <c r="AC2155" s="45"/>
    </row>
    <row r="2156" ht="15.75" customHeight="1">
      <c r="A2156" s="45">
        <v>4724.013488729811</v>
      </c>
      <c r="B2156" s="45"/>
      <c r="C2156" s="45"/>
      <c r="D2156" s="46"/>
      <c r="E2156" s="46"/>
      <c r="F2156" s="46">
        <v>0.112</v>
      </c>
      <c r="G2156" s="45"/>
      <c r="H2156" s="45"/>
      <c r="I2156" s="45"/>
      <c r="J2156" s="45"/>
      <c r="K2156" s="45"/>
      <c r="L2156" s="45"/>
      <c r="M2156" s="45"/>
      <c r="N2156" s="45">
        <v>0.02242205525646335</v>
      </c>
      <c r="O2156" s="45"/>
      <c r="P2156" s="45"/>
      <c r="Q2156" s="45"/>
      <c r="R2156" s="45">
        <v>2612.948391804216</v>
      </c>
      <c r="S2156" s="45"/>
      <c r="T2156" s="45"/>
      <c r="U2156" s="45"/>
      <c r="V2156" s="45"/>
      <c r="W2156" s="45"/>
      <c r="X2156" s="45"/>
      <c r="Y2156" s="45"/>
      <c r="Z2156" s="45"/>
      <c r="AA2156" s="45"/>
      <c r="AB2156" s="45"/>
      <c r="AC2156" s="45"/>
    </row>
    <row r="2157" ht="15.75" customHeight="1">
      <c r="A2157" s="45">
        <v>4748.142573107473</v>
      </c>
      <c r="B2157" s="45"/>
      <c r="C2157" s="45"/>
      <c r="D2157" s="46"/>
      <c r="E2157" s="46"/>
      <c r="F2157" s="46">
        <v>0.108</v>
      </c>
      <c r="G2157" s="45"/>
      <c r="H2157" s="45"/>
      <c r="I2157" s="45"/>
      <c r="J2157" s="45"/>
      <c r="K2157" s="45"/>
      <c r="L2157" s="45"/>
      <c r="M2157" s="45"/>
      <c r="N2157" s="45"/>
      <c r="O2157" s="45"/>
      <c r="P2157" s="45"/>
      <c r="Q2157" s="45"/>
      <c r="R2157" s="45">
        <v>2598.5019242694175</v>
      </c>
      <c r="S2157" s="45"/>
      <c r="T2157" s="45"/>
      <c r="U2157" s="45"/>
      <c r="V2157" s="45"/>
      <c r="W2157" s="45"/>
      <c r="X2157" s="45"/>
      <c r="Y2157" s="45"/>
      <c r="Z2157" s="45"/>
      <c r="AA2157" s="45"/>
      <c r="AB2157" s="45"/>
      <c r="AC2157" s="45"/>
    </row>
    <row r="2158" ht="15.75" customHeight="1">
      <c r="A2158" s="45">
        <v>4734.456235529568</v>
      </c>
      <c r="B2158" s="45"/>
      <c r="C2158" s="45"/>
      <c r="D2158" s="46"/>
      <c r="E2158" s="46"/>
      <c r="F2158" s="46">
        <v>0.107</v>
      </c>
      <c r="G2158" s="45"/>
      <c r="H2158" s="45"/>
      <c r="I2158" s="45"/>
      <c r="J2158" s="45"/>
      <c r="K2158" s="45"/>
      <c r="L2158" s="45"/>
      <c r="M2158" s="45"/>
      <c r="N2158" s="45">
        <v>0.021946003217831495</v>
      </c>
      <c r="O2158" s="45"/>
      <c r="P2158" s="45"/>
      <c r="Q2158" s="45"/>
      <c r="R2158" s="45">
        <v>2835.2234823215476</v>
      </c>
      <c r="S2158" s="45"/>
      <c r="T2158" s="45"/>
      <c r="U2158" s="45"/>
      <c r="V2158" s="45"/>
      <c r="W2158" s="45"/>
      <c r="X2158" s="45"/>
      <c r="Y2158" s="45"/>
      <c r="Z2158" s="45"/>
      <c r="AA2158" s="45"/>
      <c r="AB2158" s="45"/>
      <c r="AC2158" s="45"/>
    </row>
    <row r="2159" ht="15.75" customHeight="1">
      <c r="A2159" s="45">
        <v>4756.980368026254</v>
      </c>
      <c r="B2159" s="45"/>
      <c r="C2159" s="45"/>
      <c r="D2159" s="46"/>
      <c r="E2159" s="46"/>
      <c r="F2159" s="46">
        <v>0.097</v>
      </c>
      <c r="G2159" s="45"/>
      <c r="H2159" s="45"/>
      <c r="I2159" s="45"/>
      <c r="J2159" s="45"/>
      <c r="K2159" s="45"/>
      <c r="L2159" s="45"/>
      <c r="M2159" s="45"/>
      <c r="N2159" s="45">
        <v>0.022063994374120956</v>
      </c>
      <c r="O2159" s="45"/>
      <c r="P2159" s="45"/>
      <c r="Q2159" s="45"/>
      <c r="R2159" s="45">
        <v>2891.076730739178</v>
      </c>
      <c r="S2159" s="45"/>
      <c r="T2159" s="45"/>
      <c r="U2159" s="45"/>
      <c r="V2159" s="45"/>
      <c r="W2159" s="45"/>
      <c r="X2159" s="45"/>
      <c r="Y2159" s="45"/>
      <c r="Z2159" s="45"/>
      <c r="AA2159" s="45"/>
      <c r="AB2159" s="45"/>
      <c r="AC2159" s="45"/>
    </row>
    <row r="2160" ht="15.75" customHeight="1">
      <c r="A2160" s="45">
        <v>5403.121739417553</v>
      </c>
      <c r="B2160" s="45"/>
      <c r="C2160" s="45"/>
      <c r="D2160" s="46"/>
      <c r="E2160" s="46"/>
      <c r="F2160" s="46">
        <v>0.092</v>
      </c>
      <c r="G2160" s="45"/>
      <c r="H2160" s="45"/>
      <c r="I2160" s="45"/>
      <c r="J2160" s="45"/>
      <c r="K2160" s="45"/>
      <c r="L2160" s="45"/>
      <c r="M2160" s="45"/>
      <c r="N2160" s="45"/>
      <c r="O2160" s="45"/>
      <c r="P2160" s="45"/>
      <c r="Q2160" s="45"/>
      <c r="R2160" s="45">
        <v>1794.0082326267361</v>
      </c>
      <c r="S2160" s="45"/>
      <c r="T2160" s="45"/>
      <c r="U2160" s="45"/>
      <c r="V2160" s="45"/>
      <c r="W2160" s="45"/>
      <c r="X2160" s="45"/>
      <c r="Y2160" s="45"/>
      <c r="Z2160" s="45"/>
      <c r="AA2160" s="45"/>
      <c r="AB2160" s="45"/>
      <c r="AC2160" s="45"/>
    </row>
    <row r="2161" ht="15.75" customHeight="1">
      <c r="A2161" s="45">
        <v>2014.3981023415456</v>
      </c>
      <c r="B2161" s="45"/>
      <c r="C2161" s="45"/>
      <c r="D2161" s="46"/>
      <c r="E2161" s="46"/>
      <c r="F2161" s="46">
        <v>0.06</v>
      </c>
      <c r="G2161" s="45"/>
      <c r="H2161" s="45"/>
      <c r="I2161" s="45"/>
      <c r="J2161" s="45"/>
      <c r="K2161" s="45"/>
      <c r="L2161" s="45"/>
      <c r="M2161" s="45"/>
      <c r="N2161" s="45"/>
      <c r="O2161" s="45"/>
      <c r="P2161" s="45"/>
      <c r="Q2161" s="45"/>
      <c r="R2161" s="45">
        <v>1128.6942459695385</v>
      </c>
      <c r="S2161" s="45"/>
      <c r="T2161" s="45"/>
      <c r="U2161" s="45"/>
      <c r="V2161" s="45"/>
      <c r="W2161" s="45"/>
      <c r="X2161" s="45"/>
      <c r="Y2161" s="45"/>
      <c r="Z2161" s="45"/>
      <c r="AA2161" s="45"/>
      <c r="AB2161" s="45"/>
      <c r="AC2161" s="45"/>
    </row>
    <row r="2162" ht="15.75" customHeight="1">
      <c r="A2162" s="45">
        <v>1977.2265830526244</v>
      </c>
      <c r="B2162" s="45"/>
      <c r="C2162" s="45"/>
      <c r="D2162" s="46"/>
      <c r="E2162" s="46"/>
      <c r="F2162" s="46">
        <v>0.06</v>
      </c>
      <c r="G2162" s="45"/>
      <c r="H2162" s="45"/>
      <c r="I2162" s="45"/>
      <c r="J2162" s="45"/>
      <c r="K2162" s="45"/>
      <c r="L2162" s="45"/>
      <c r="M2162" s="45"/>
      <c r="N2162" s="45">
        <v>0.007973103718300926</v>
      </c>
      <c r="O2162" s="45"/>
      <c r="P2162" s="45"/>
      <c r="Q2162" s="45"/>
      <c r="R2162" s="45">
        <v>1093.7130912279679</v>
      </c>
      <c r="S2162" s="45"/>
      <c r="T2162" s="45"/>
      <c r="U2162" s="45"/>
      <c r="V2162" s="45"/>
      <c r="W2162" s="45"/>
      <c r="X2162" s="45"/>
      <c r="Y2162" s="45"/>
      <c r="Z2162" s="45"/>
      <c r="AA2162" s="45"/>
      <c r="AB2162" s="45"/>
      <c r="AC2162" s="45"/>
    </row>
    <row r="2163" ht="15.75" customHeight="1">
      <c r="A2163" s="45">
        <v>1948.1343972574962</v>
      </c>
      <c r="B2163" s="45"/>
      <c r="C2163" s="45"/>
      <c r="D2163" s="46"/>
      <c r="E2163" s="46"/>
      <c r="F2163" s="46">
        <v>0.06</v>
      </c>
      <c r="G2163" s="45"/>
      <c r="H2163" s="45"/>
      <c r="I2163" s="45"/>
      <c r="J2163" s="45"/>
      <c r="K2163" s="45"/>
      <c r="L2163" s="45"/>
      <c r="M2163" s="45"/>
      <c r="N2163" s="45">
        <v>0.00520556104732213</v>
      </c>
      <c r="O2163" s="45"/>
      <c r="P2163" s="45"/>
      <c r="Q2163" s="45"/>
      <c r="R2163" s="45">
        <v>1280.0040554583936</v>
      </c>
      <c r="S2163" s="45"/>
      <c r="T2163" s="45"/>
      <c r="U2163" s="45"/>
      <c r="V2163" s="45"/>
      <c r="W2163" s="45"/>
      <c r="X2163" s="45"/>
      <c r="Y2163" s="45"/>
      <c r="Z2163" s="45"/>
      <c r="AA2163" s="45"/>
      <c r="AB2163" s="45"/>
      <c r="AC2163" s="45"/>
    </row>
    <row r="2164" ht="15.75" customHeight="1">
      <c r="A2164" s="45">
        <v>1918.218055210918</v>
      </c>
      <c r="B2164" s="45"/>
      <c r="C2164" s="45"/>
      <c r="D2164" s="46"/>
      <c r="E2164" s="46"/>
      <c r="F2164" s="46">
        <v>0.06</v>
      </c>
      <c r="G2164" s="45"/>
      <c r="H2164" s="45"/>
      <c r="I2164" s="45"/>
      <c r="J2164" s="45"/>
      <c r="K2164" s="45"/>
      <c r="L2164" s="45"/>
      <c r="M2164" s="45"/>
      <c r="N2164" s="45">
        <v>0.0032413151364764268</v>
      </c>
      <c r="O2164" s="45"/>
      <c r="P2164" s="45"/>
      <c r="Q2164" s="45"/>
      <c r="R2164" s="45">
        <v>1454.7146401985112</v>
      </c>
      <c r="S2164" s="45"/>
      <c r="T2164" s="45"/>
      <c r="U2164" s="45"/>
      <c r="V2164" s="45"/>
      <c r="W2164" s="45"/>
      <c r="X2164" s="45"/>
      <c r="Y2164" s="45"/>
      <c r="Z2164" s="45"/>
      <c r="AA2164" s="45"/>
      <c r="AB2164" s="45"/>
      <c r="AC2164" s="45"/>
    </row>
    <row r="2165" ht="15.75" customHeight="1">
      <c r="A2165" s="45">
        <v>1890.1512878014391</v>
      </c>
      <c r="B2165" s="45"/>
      <c r="C2165" s="45"/>
      <c r="D2165" s="46"/>
      <c r="E2165" s="46"/>
      <c r="F2165" s="46">
        <v>0.06</v>
      </c>
      <c r="G2165" s="45"/>
      <c r="H2165" s="45"/>
      <c r="I2165" s="45"/>
      <c r="J2165" s="45">
        <v>0.002154438934266822</v>
      </c>
      <c r="K2165" s="45"/>
      <c r="L2165" s="45"/>
      <c r="M2165" s="45"/>
      <c r="N2165" s="45">
        <v>0.004700870283936212</v>
      </c>
      <c r="O2165" s="45"/>
      <c r="P2165" s="45"/>
      <c r="Q2165" s="45"/>
      <c r="R2165" s="45">
        <v>1604.4340723453909</v>
      </c>
      <c r="S2165" s="45"/>
      <c r="T2165" s="45"/>
      <c r="U2165" s="45"/>
      <c r="V2165" s="45"/>
      <c r="W2165" s="45"/>
      <c r="X2165" s="45"/>
      <c r="Y2165" s="45"/>
      <c r="Z2165" s="45"/>
      <c r="AA2165" s="45"/>
      <c r="AB2165" s="45"/>
      <c r="AC2165" s="45"/>
    </row>
    <row r="2166" ht="15.75" customHeight="1">
      <c r="A2166" s="45">
        <v>1853.408495271466</v>
      </c>
      <c r="B2166" s="45"/>
      <c r="C2166" s="45"/>
      <c r="D2166" s="46"/>
      <c r="E2166" s="46"/>
      <c r="F2166" s="46">
        <v>0.055</v>
      </c>
      <c r="G2166" s="45"/>
      <c r="H2166" s="45"/>
      <c r="I2166" s="45"/>
      <c r="J2166" s="45">
        <v>0.0020737615531758943</v>
      </c>
      <c r="K2166" s="45"/>
      <c r="L2166" s="45"/>
      <c r="M2166" s="45"/>
      <c r="N2166" s="45">
        <v>0.004764288395873929</v>
      </c>
      <c r="O2166" s="45"/>
      <c r="P2166" s="45"/>
      <c r="Q2166" s="45"/>
      <c r="R2166" s="45">
        <v>1611.9324716496535</v>
      </c>
      <c r="S2166" s="45"/>
      <c r="T2166" s="45"/>
      <c r="U2166" s="45"/>
      <c r="V2166" s="45"/>
      <c r="W2166" s="45"/>
      <c r="X2166" s="45"/>
      <c r="Y2166" s="45"/>
      <c r="Z2166" s="45"/>
      <c r="AA2166" s="45"/>
      <c r="AB2166" s="45"/>
      <c r="AC2166" s="45"/>
    </row>
    <row r="2167" ht="15.75" customHeight="1">
      <c r="A2167" s="45">
        <v>1824.808714540899</v>
      </c>
      <c r="B2167" s="45"/>
      <c r="C2167" s="45"/>
      <c r="D2167" s="46"/>
      <c r="E2167" s="46"/>
      <c r="F2167" s="46">
        <v>0.055</v>
      </c>
      <c r="G2167" s="45"/>
      <c r="H2167" s="45"/>
      <c r="I2167" s="45"/>
      <c r="J2167" s="45"/>
      <c r="K2167" s="45"/>
      <c r="L2167" s="45"/>
      <c r="M2167" s="45"/>
      <c r="N2167" s="45"/>
      <c r="O2167" s="45"/>
      <c r="P2167" s="45"/>
      <c r="Q2167" s="45"/>
      <c r="R2167" s="45">
        <v>1572.8740619034115</v>
      </c>
      <c r="S2167" s="45"/>
      <c r="T2167" s="45"/>
      <c r="U2167" s="45"/>
      <c r="V2167" s="45"/>
      <c r="W2167" s="45"/>
      <c r="X2167" s="45"/>
      <c r="Y2167" s="45"/>
      <c r="Z2167" s="45"/>
      <c r="AA2167" s="45"/>
      <c r="AB2167" s="45"/>
      <c r="AC2167" s="45"/>
    </row>
    <row r="2168" ht="15.75" customHeight="1">
      <c r="A2168" s="45">
        <v>1792.3211345237412</v>
      </c>
      <c r="B2168" s="45"/>
      <c r="C2168" s="45"/>
      <c r="D2168" s="46"/>
      <c r="E2168" s="46"/>
      <c r="F2168" s="46">
        <v>0.055</v>
      </c>
      <c r="G2168" s="45"/>
      <c r="H2168" s="45"/>
      <c r="I2168" s="45"/>
      <c r="J2168" s="45"/>
      <c r="K2168" s="45"/>
      <c r="L2168" s="45"/>
      <c r="M2168" s="45"/>
      <c r="N2168" s="45">
        <v>0.004357811333754378</v>
      </c>
      <c r="O2168" s="45"/>
      <c r="P2168" s="45"/>
      <c r="Q2168" s="45"/>
      <c r="R2168" s="45">
        <v>1320.5488890164781</v>
      </c>
      <c r="S2168" s="45"/>
      <c r="T2168" s="45"/>
      <c r="U2168" s="45"/>
      <c r="V2168" s="45"/>
      <c r="W2168" s="45"/>
      <c r="X2168" s="45"/>
      <c r="Y2168" s="45"/>
      <c r="Z2168" s="45"/>
      <c r="AA2168" s="45"/>
      <c r="AB2168" s="45"/>
      <c r="AC2168" s="45"/>
    </row>
    <row r="2169" ht="15.75" customHeight="1">
      <c r="A2169" s="45">
        <v>1775.813778590208</v>
      </c>
      <c r="B2169" s="45"/>
      <c r="C2169" s="45"/>
      <c r="D2169" s="46"/>
      <c r="E2169" s="46"/>
      <c r="F2169" s="46">
        <v>0.055</v>
      </c>
      <c r="G2169" s="45"/>
      <c r="H2169" s="45"/>
      <c r="I2169" s="45"/>
      <c r="J2169" s="45">
        <v>0.001991582320616544</v>
      </c>
      <c r="K2169" s="45"/>
      <c r="L2169" s="45"/>
      <c r="M2169" s="45"/>
      <c r="N2169" s="45">
        <v>0.004293467835663428</v>
      </c>
      <c r="O2169" s="45"/>
      <c r="P2169" s="45"/>
      <c r="Q2169" s="45"/>
      <c r="R2169" s="45">
        <v>1088.882118637374</v>
      </c>
      <c r="S2169" s="45"/>
      <c r="T2169" s="45"/>
      <c r="U2169" s="45"/>
      <c r="V2169" s="45"/>
      <c r="W2169" s="45"/>
      <c r="X2169" s="45"/>
      <c r="Y2169" s="45"/>
      <c r="Z2169" s="45"/>
      <c r="AA2169" s="45"/>
      <c r="AB2169" s="45"/>
      <c r="AC2169" s="45"/>
    </row>
    <row r="2170" ht="15.75" customHeight="1">
      <c r="A2170" s="45">
        <v>1752.5533928066175</v>
      </c>
      <c r="B2170" s="45"/>
      <c r="C2170" s="45"/>
      <c r="D2170" s="46"/>
      <c r="E2170" s="46"/>
      <c r="F2170" s="46">
        <v>0.055</v>
      </c>
      <c r="G2170" s="45"/>
      <c r="H2170" s="45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>
        <v>1023.5840420751294</v>
      </c>
      <c r="S2170" s="45"/>
      <c r="T2170" s="45"/>
      <c r="U2170" s="45"/>
      <c r="V2170" s="45"/>
      <c r="W2170" s="45"/>
      <c r="X2170" s="45"/>
      <c r="Y2170" s="45"/>
      <c r="Z2170" s="45"/>
      <c r="AA2170" s="45"/>
      <c r="AB2170" s="45"/>
      <c r="AC2170" s="45"/>
    </row>
    <row r="2171" ht="15.75" customHeight="1">
      <c r="A2171" s="45">
        <v>1735.790861270272</v>
      </c>
      <c r="B2171" s="45"/>
      <c r="C2171" s="45"/>
      <c r="D2171" s="46"/>
      <c r="E2171" s="46"/>
      <c r="F2171" s="46">
        <v>0.055</v>
      </c>
      <c r="G2171" s="45"/>
      <c r="H2171" s="45"/>
      <c r="I2171" s="45"/>
      <c r="J2171" s="45"/>
      <c r="K2171" s="45"/>
      <c r="L2171" s="45"/>
      <c r="M2171" s="45"/>
      <c r="N2171" s="45"/>
      <c r="O2171" s="45"/>
      <c r="P2171" s="45"/>
      <c r="Q2171" s="45"/>
      <c r="R2171" s="45">
        <v>947.2307830896102</v>
      </c>
      <c r="S2171" s="45"/>
      <c r="T2171" s="45"/>
      <c r="U2171" s="45"/>
      <c r="V2171" s="45"/>
      <c r="W2171" s="45"/>
      <c r="X2171" s="45"/>
      <c r="Y2171" s="45"/>
      <c r="Z2171" s="45"/>
      <c r="AA2171" s="45"/>
      <c r="AB2171" s="45"/>
      <c r="AC2171" s="45"/>
    </row>
    <row r="2172" ht="15.75" customHeight="1">
      <c r="A2172" s="45">
        <v>1761.1251532422841</v>
      </c>
      <c r="B2172" s="45"/>
      <c r="C2172" s="45"/>
      <c r="D2172" s="46"/>
      <c r="E2172" s="46"/>
      <c r="F2172" s="46">
        <v>0.051</v>
      </c>
      <c r="G2172" s="45"/>
      <c r="H2172" s="45"/>
      <c r="I2172" s="45"/>
      <c r="J2172" s="45">
        <v>0.0017851381869018175</v>
      </c>
      <c r="K2172" s="45"/>
      <c r="L2172" s="45"/>
      <c r="M2172" s="45"/>
      <c r="N2172" s="45">
        <v>0.004632218518120228</v>
      </c>
      <c r="O2172" s="45"/>
      <c r="P2172" s="45"/>
      <c r="Q2172" s="45"/>
      <c r="R2172" s="45">
        <v>1032.3690719432198</v>
      </c>
      <c r="S2172" s="45"/>
      <c r="T2172" s="45"/>
      <c r="U2172" s="45"/>
      <c r="V2172" s="45"/>
      <c r="W2172" s="45"/>
      <c r="X2172" s="45"/>
      <c r="Y2172" s="45"/>
      <c r="Z2172" s="45"/>
      <c r="AA2172" s="45"/>
      <c r="AB2172" s="45"/>
      <c r="AC2172" s="45"/>
    </row>
    <row r="2173" ht="15.75" customHeight="1">
      <c r="A2173" s="45">
        <v>2205.8197031827754</v>
      </c>
      <c r="B2173" s="45"/>
      <c r="C2173" s="45"/>
      <c r="D2173" s="46"/>
      <c r="E2173" s="46"/>
      <c r="F2173" s="46">
        <v>0.048</v>
      </c>
      <c r="G2173" s="45"/>
      <c r="H2173" s="45"/>
      <c r="I2173" s="45"/>
      <c r="J2173" s="45"/>
      <c r="K2173" s="45"/>
      <c r="L2173" s="45"/>
      <c r="M2173" s="45"/>
      <c r="N2173" s="45"/>
      <c r="O2173" s="45"/>
      <c r="P2173" s="45"/>
      <c r="Q2173" s="45"/>
      <c r="R2173" s="45">
        <v>1168.7304162090818</v>
      </c>
      <c r="S2173" s="45"/>
      <c r="T2173" s="45"/>
      <c r="U2173" s="45"/>
      <c r="V2173" s="45"/>
      <c r="W2173" s="45"/>
      <c r="X2173" s="45"/>
      <c r="Y2173" s="45"/>
      <c r="Z2173" s="45"/>
      <c r="AA2173" s="45"/>
      <c r="AB2173" s="45"/>
      <c r="AC2173" s="45"/>
    </row>
    <row r="2174" ht="15.75" customHeight="1">
      <c r="A2174" s="45">
        <v>2656.2748792378566</v>
      </c>
      <c r="B2174" s="45"/>
      <c r="C2174" s="45"/>
      <c r="D2174" s="46"/>
      <c r="E2174" s="46"/>
      <c r="F2174" s="46">
        <v>0.102</v>
      </c>
      <c r="G2174" s="45"/>
      <c r="H2174" s="45"/>
      <c r="I2174" s="45"/>
      <c r="J2174" s="45"/>
      <c r="K2174" s="45"/>
      <c r="L2174" s="45"/>
      <c r="M2174" s="45"/>
      <c r="N2174" s="45"/>
      <c r="O2174" s="45"/>
      <c r="P2174" s="45"/>
      <c r="Q2174" s="45"/>
      <c r="R2174" s="45">
        <v>555.3567701344783</v>
      </c>
      <c r="S2174" s="45"/>
      <c r="T2174" s="45"/>
      <c r="U2174" s="45"/>
      <c r="V2174" s="45"/>
      <c r="W2174" s="45"/>
      <c r="X2174" s="45"/>
      <c r="Y2174" s="45"/>
      <c r="Z2174" s="45"/>
      <c r="AA2174" s="45"/>
      <c r="AB2174" s="45"/>
      <c r="AC2174" s="45"/>
    </row>
    <row r="2175" ht="15.75" customHeight="1">
      <c r="A2175" s="45">
        <v>2680.5067897478516</v>
      </c>
      <c r="B2175" s="45"/>
      <c r="C2175" s="45"/>
      <c r="D2175" s="46"/>
      <c r="E2175" s="46"/>
      <c r="F2175" s="46">
        <v>0.096</v>
      </c>
      <c r="G2175" s="45"/>
      <c r="H2175" s="45"/>
      <c r="I2175" s="45"/>
      <c r="J2175" s="45"/>
      <c r="K2175" s="45"/>
      <c r="L2175" s="45"/>
      <c r="M2175" s="45"/>
      <c r="N2175" s="45">
        <v>0.00557649782579659</v>
      </c>
      <c r="O2175" s="45"/>
      <c r="P2175" s="45"/>
      <c r="Q2175" s="45"/>
      <c r="R2175" s="45">
        <v>541.6957302503673</v>
      </c>
      <c r="S2175" s="45"/>
      <c r="T2175" s="45"/>
      <c r="U2175" s="45"/>
      <c r="V2175" s="45"/>
      <c r="W2175" s="45"/>
      <c r="X2175" s="45"/>
      <c r="Y2175" s="45"/>
      <c r="Z2175" s="45"/>
      <c r="AA2175" s="45"/>
      <c r="AB2175" s="45"/>
      <c r="AC2175" s="45"/>
    </row>
    <row r="2176" ht="15.75" customHeight="1">
      <c r="A2176" s="45">
        <v>2669.5353893754336</v>
      </c>
      <c r="B2176" s="45"/>
      <c r="C2176" s="45"/>
      <c r="D2176" s="46"/>
      <c r="E2176" s="46"/>
      <c r="F2176" s="46">
        <v>0.085</v>
      </c>
      <c r="G2176" s="45"/>
      <c r="H2176" s="45"/>
      <c r="I2176" s="45"/>
      <c r="J2176" s="45"/>
      <c r="K2176" s="45"/>
      <c r="L2176" s="45"/>
      <c r="M2176" s="45"/>
      <c r="N2176" s="45">
        <v>0.0059960715393362965</v>
      </c>
      <c r="O2176" s="45"/>
      <c r="P2176" s="45"/>
      <c r="Q2176" s="45"/>
      <c r="R2176" s="45">
        <v>564.9008285212152</v>
      </c>
      <c r="S2176" s="45"/>
      <c r="T2176" s="45"/>
      <c r="U2176" s="45"/>
      <c r="V2176" s="45"/>
      <c r="W2176" s="45"/>
      <c r="X2176" s="45"/>
      <c r="Y2176" s="45"/>
      <c r="Z2176" s="45"/>
      <c r="AA2176" s="45"/>
      <c r="AB2176" s="45"/>
      <c r="AC2176" s="45"/>
    </row>
    <row r="2177" ht="15.75" customHeight="1">
      <c r="A2177" s="45">
        <v>2674.99916606969</v>
      </c>
      <c r="B2177" s="45"/>
      <c r="C2177" s="45"/>
      <c r="D2177" s="46"/>
      <c r="E2177" s="46"/>
      <c r="F2177" s="46">
        <v>0.085</v>
      </c>
      <c r="G2177" s="45"/>
      <c r="H2177" s="45"/>
      <c r="I2177" s="45"/>
      <c r="J2177" s="45"/>
      <c r="K2177" s="45"/>
      <c r="L2177" s="45"/>
      <c r="M2177" s="45"/>
      <c r="N2177" s="45">
        <v>0.0060065024521959555</v>
      </c>
      <c r="O2177" s="45"/>
      <c r="P2177" s="45"/>
      <c r="Q2177" s="45"/>
      <c r="R2177" s="45">
        <v>598.8133943167833</v>
      </c>
      <c r="S2177" s="45"/>
      <c r="T2177" s="45"/>
      <c r="U2177" s="45"/>
      <c r="V2177" s="45"/>
      <c r="W2177" s="45"/>
      <c r="X2177" s="45"/>
      <c r="Y2177" s="45"/>
      <c r="Z2177" s="45"/>
      <c r="AA2177" s="45"/>
      <c r="AB2177" s="45"/>
      <c r="AC2177" s="45"/>
    </row>
    <row r="2178" ht="15.75" customHeight="1">
      <c r="A2178" s="45">
        <v>2665.960068429056</v>
      </c>
      <c r="B2178" s="45"/>
      <c r="C2178" s="45"/>
      <c r="D2178" s="46"/>
      <c r="E2178" s="46"/>
      <c r="F2178" s="46">
        <v>0.083</v>
      </c>
      <c r="G2178" s="45"/>
      <c r="H2178" s="45"/>
      <c r="I2178" s="45"/>
      <c r="J2178" s="45">
        <v>0.001465814715171365</v>
      </c>
      <c r="K2178" s="45"/>
      <c r="L2178" s="45"/>
      <c r="M2178" s="45"/>
      <c r="N2178" s="45">
        <v>0.0052125979646742305</v>
      </c>
      <c r="O2178" s="45"/>
      <c r="P2178" s="45"/>
      <c r="Q2178" s="45"/>
      <c r="R2178" s="45">
        <v>1001.5791320622295</v>
      </c>
      <c r="S2178" s="45"/>
      <c r="T2178" s="45"/>
      <c r="U2178" s="45"/>
      <c r="V2178" s="45"/>
      <c r="W2178" s="45"/>
      <c r="X2178" s="45"/>
      <c r="Y2178" s="45"/>
      <c r="Z2178" s="45"/>
      <c r="AA2178" s="45"/>
      <c r="AB2178" s="45"/>
      <c r="AC2178" s="45"/>
    </row>
    <row r="2179" ht="15.75" customHeight="1">
      <c r="A2179" s="45">
        <v>2662.0248287702375</v>
      </c>
      <c r="B2179" s="45"/>
      <c r="C2179" s="45"/>
      <c r="D2179" s="46"/>
      <c r="E2179" s="46"/>
      <c r="F2179" s="46">
        <v>0.092</v>
      </c>
      <c r="G2179" s="45"/>
      <c r="H2179" s="45"/>
      <c r="I2179" s="45"/>
      <c r="J2179" s="45">
        <v>0.0014185790203075043</v>
      </c>
      <c r="K2179" s="45"/>
      <c r="L2179" s="45"/>
      <c r="M2179" s="45"/>
      <c r="N2179" s="45">
        <v>0.004921377985836034</v>
      </c>
      <c r="O2179" s="45"/>
      <c r="P2179" s="45"/>
      <c r="Q2179" s="45"/>
      <c r="R2179" s="45">
        <v>1033.0165173521314</v>
      </c>
      <c r="S2179" s="45"/>
      <c r="T2179" s="45"/>
      <c r="U2179" s="45"/>
      <c r="V2179" s="45"/>
      <c r="W2179" s="45"/>
      <c r="X2179" s="45"/>
      <c r="Y2179" s="45"/>
      <c r="Z2179" s="45"/>
      <c r="AA2179" s="45"/>
      <c r="AB2179" s="45"/>
      <c r="AC2179" s="45"/>
    </row>
    <row r="2180" ht="15.75" customHeight="1">
      <c r="A2180" s="45">
        <v>2659.7031783318916</v>
      </c>
      <c r="B2180" s="45"/>
      <c r="C2180" s="45"/>
      <c r="D2180" s="46"/>
      <c r="E2180" s="46"/>
      <c r="F2180" s="46">
        <v>0.103</v>
      </c>
      <c r="G2180" s="45"/>
      <c r="H2180" s="45"/>
      <c r="I2180" s="45"/>
      <c r="J2180" s="45"/>
      <c r="K2180" s="45"/>
      <c r="L2180" s="45"/>
      <c r="M2180" s="45"/>
      <c r="N2180" s="45"/>
      <c r="O2180" s="45"/>
      <c r="P2180" s="45"/>
      <c r="Q2180" s="45"/>
      <c r="R2180" s="45">
        <v>1049.671163361409</v>
      </c>
      <c r="S2180" s="45"/>
      <c r="T2180" s="45"/>
      <c r="U2180" s="45"/>
      <c r="V2180" s="45"/>
      <c r="W2180" s="45"/>
      <c r="X2180" s="45"/>
      <c r="Y2180" s="45"/>
      <c r="Z2180" s="45"/>
      <c r="AA2180" s="45"/>
      <c r="AB2180" s="45"/>
      <c r="AC2180" s="45"/>
    </row>
    <row r="2181" ht="15.75" customHeight="1">
      <c r="A2181" s="45">
        <v>2661.8745974916615</v>
      </c>
      <c r="B2181" s="45"/>
      <c r="C2181" s="45"/>
      <c r="D2181" s="46"/>
      <c r="E2181" s="46"/>
      <c r="F2181" s="46">
        <v>0.108</v>
      </c>
      <c r="G2181" s="45"/>
      <c r="H2181" s="45"/>
      <c r="I2181" s="45"/>
      <c r="J2181" s="45"/>
      <c r="K2181" s="45"/>
      <c r="L2181" s="45"/>
      <c r="M2181" s="45"/>
      <c r="N2181" s="45">
        <v>0.004570765828392776</v>
      </c>
      <c r="O2181" s="45"/>
      <c r="P2181" s="45"/>
      <c r="Q2181" s="45"/>
      <c r="R2181" s="45">
        <v>1004.9201466679153</v>
      </c>
      <c r="S2181" s="45"/>
      <c r="T2181" s="45"/>
      <c r="U2181" s="45"/>
      <c r="V2181" s="45"/>
      <c r="W2181" s="45"/>
      <c r="X2181" s="45"/>
      <c r="Y2181" s="45"/>
      <c r="Z2181" s="45"/>
      <c r="AA2181" s="45"/>
      <c r="AB2181" s="45"/>
      <c r="AC2181" s="45"/>
    </row>
    <row r="2182" ht="15.75" customHeight="1">
      <c r="A2182" s="45">
        <v>2659.1877701554804</v>
      </c>
      <c r="B2182" s="45"/>
      <c r="C2182" s="45"/>
      <c r="D2182" s="46"/>
      <c r="E2182" s="46"/>
      <c r="F2182" s="46">
        <v>0.1</v>
      </c>
      <c r="G2182" s="45"/>
      <c r="H2182" s="45"/>
      <c r="I2182" s="45"/>
      <c r="J2182" s="45">
        <v>0.0014264926202303893</v>
      </c>
      <c r="K2182" s="45"/>
      <c r="L2182" s="45"/>
      <c r="M2182" s="45"/>
      <c r="N2182" s="45">
        <v>0.0049138728199393565</v>
      </c>
      <c r="O2182" s="45"/>
      <c r="P2182" s="45"/>
      <c r="Q2182" s="45"/>
      <c r="R2182" s="45">
        <v>1050.1566274560403</v>
      </c>
      <c r="S2182" s="45"/>
      <c r="T2182" s="45"/>
      <c r="U2182" s="45"/>
      <c r="V2182" s="45"/>
      <c r="W2182" s="45"/>
      <c r="X2182" s="45"/>
      <c r="Y2182" s="45"/>
      <c r="Z2182" s="45"/>
      <c r="AA2182" s="45"/>
      <c r="AB2182" s="45"/>
      <c r="AC2182" s="45"/>
    </row>
    <row r="2183" ht="15.75" customHeight="1">
      <c r="A2183" s="45">
        <v>2683.23547411518</v>
      </c>
      <c r="B2183" s="45"/>
      <c r="C2183" s="45"/>
      <c r="D2183" s="46"/>
      <c r="E2183" s="46"/>
      <c r="F2183" s="46">
        <v>0.092</v>
      </c>
      <c r="G2183" s="45"/>
      <c r="H2183" s="45"/>
      <c r="I2183" s="45"/>
      <c r="J2183" s="45"/>
      <c r="K2183" s="45"/>
      <c r="L2183" s="45"/>
      <c r="M2183" s="45"/>
      <c r="N2183" s="45"/>
      <c r="O2183" s="45"/>
      <c r="P2183" s="45"/>
      <c r="Q2183" s="45"/>
      <c r="R2183" s="45">
        <v>1251.8010242656815</v>
      </c>
      <c r="S2183" s="45"/>
      <c r="T2183" s="45"/>
      <c r="U2183" s="45"/>
      <c r="V2183" s="45"/>
      <c r="W2183" s="45"/>
      <c r="X2183" s="45"/>
      <c r="Y2183" s="45"/>
      <c r="Z2183" s="45"/>
      <c r="AA2183" s="45"/>
      <c r="AB2183" s="45"/>
      <c r="AC2183" s="45"/>
    </row>
    <row r="2184" ht="15.75" customHeight="1">
      <c r="A2184" s="45">
        <v>2692.9670089849683</v>
      </c>
      <c r="B2184" s="45"/>
      <c r="C2184" s="45"/>
      <c r="D2184" s="46"/>
      <c r="E2184" s="46"/>
      <c r="F2184" s="46">
        <v>0.087</v>
      </c>
      <c r="G2184" s="45"/>
      <c r="H2184" s="45"/>
      <c r="I2184" s="45"/>
      <c r="J2184" s="45"/>
      <c r="K2184" s="45"/>
      <c r="L2184" s="45"/>
      <c r="M2184" s="45"/>
      <c r="N2184" s="45"/>
      <c r="O2184" s="45"/>
      <c r="P2184" s="45"/>
      <c r="Q2184" s="45"/>
      <c r="R2184" s="45"/>
      <c r="S2184" s="45"/>
      <c r="T2184" s="45"/>
      <c r="U2184" s="45"/>
      <c r="V2184" s="45"/>
      <c r="W2184" s="45"/>
      <c r="X2184" s="45"/>
      <c r="Y2184" s="45"/>
      <c r="Z2184" s="45"/>
      <c r="AA2184" s="45"/>
      <c r="AB2184" s="45"/>
      <c r="AC2184" s="45"/>
    </row>
    <row r="2185" ht="15.75" customHeight="1">
      <c r="A2185" s="45">
        <v>2695.6531154116396</v>
      </c>
      <c r="B2185" s="45"/>
      <c r="C2185" s="45"/>
      <c r="D2185" s="46"/>
      <c r="E2185" s="46"/>
      <c r="F2185" s="46">
        <v>0.087</v>
      </c>
      <c r="G2185" s="45"/>
      <c r="H2185" s="45"/>
      <c r="I2185" s="45"/>
      <c r="J2185" s="45">
        <v>0.0013240543603758195</v>
      </c>
      <c r="K2185" s="45"/>
      <c r="L2185" s="45"/>
      <c r="M2185" s="45"/>
      <c r="N2185" s="45">
        <v>0.004568870246203495</v>
      </c>
      <c r="O2185" s="45"/>
      <c r="P2185" s="45"/>
      <c r="Q2185" s="45"/>
      <c r="R2185" s="45"/>
      <c r="S2185" s="45"/>
      <c r="T2185" s="45"/>
      <c r="U2185" s="45"/>
      <c r="V2185" s="45"/>
      <c r="W2185" s="45"/>
      <c r="X2185" s="45"/>
      <c r="Y2185" s="45"/>
      <c r="Z2185" s="45"/>
      <c r="AA2185" s="45"/>
      <c r="AB2185" s="45"/>
      <c r="AC2185" s="45"/>
    </row>
    <row r="2186" ht="15.75" customHeight="1">
      <c r="A2186" s="45">
        <v>2861.1015494591866</v>
      </c>
      <c r="B2186" s="45"/>
      <c r="C2186" s="45"/>
      <c r="D2186" s="46"/>
      <c r="E2186" s="46"/>
      <c r="F2186" s="46">
        <v>0.087</v>
      </c>
      <c r="G2186" s="45"/>
      <c r="H2186" s="45"/>
      <c r="I2186" s="45"/>
      <c r="J2186" s="45"/>
      <c r="K2186" s="45"/>
      <c r="L2186" s="45"/>
      <c r="M2186" s="45"/>
      <c r="N2186" s="45"/>
      <c r="O2186" s="45"/>
      <c r="P2186" s="45"/>
      <c r="Q2186" s="45"/>
      <c r="R2186" s="45">
        <v>527.7143605673865</v>
      </c>
      <c r="S2186" s="45"/>
      <c r="T2186" s="45"/>
      <c r="U2186" s="45"/>
      <c r="V2186" s="45"/>
      <c r="W2186" s="45"/>
      <c r="X2186" s="45"/>
      <c r="Y2186" s="45"/>
      <c r="Z2186" s="45"/>
      <c r="AA2186" s="45"/>
      <c r="AB2186" s="45"/>
      <c r="AC2186" s="45"/>
    </row>
    <row r="2187" ht="15.75" customHeight="1">
      <c r="A2187" s="45">
        <v>3392.1565428755534</v>
      </c>
      <c r="B2187" s="45"/>
      <c r="C2187" s="45"/>
      <c r="D2187" s="46"/>
      <c r="E2187" s="46"/>
      <c r="F2187" s="46">
        <v>0.16</v>
      </c>
      <c r="G2187" s="45"/>
      <c r="H2187" s="45"/>
      <c r="I2187" s="45"/>
      <c r="J2187" s="45"/>
      <c r="K2187" s="45"/>
      <c r="L2187" s="45"/>
      <c r="M2187" s="45"/>
      <c r="N2187" s="45"/>
      <c r="O2187" s="45"/>
      <c r="P2187" s="45"/>
      <c r="Q2187" s="45"/>
      <c r="R2187" s="45">
        <v>183.5251511023744</v>
      </c>
      <c r="S2187" s="45"/>
      <c r="T2187" s="45"/>
      <c r="U2187" s="45"/>
      <c r="V2187" s="45"/>
      <c r="W2187" s="45"/>
      <c r="X2187" s="45"/>
      <c r="Y2187" s="45"/>
      <c r="Z2187" s="45"/>
      <c r="AA2187" s="45"/>
      <c r="AB2187" s="45"/>
      <c r="AC2187" s="45"/>
    </row>
    <row r="2188" ht="15.75" customHeight="1">
      <c r="A2188" s="45">
        <v>3306.761663608271</v>
      </c>
      <c r="B2188" s="45"/>
      <c r="C2188" s="45"/>
      <c r="D2188" s="46"/>
      <c r="E2188" s="46"/>
      <c r="F2188" s="46">
        <v>0.155</v>
      </c>
      <c r="G2188" s="45"/>
      <c r="H2188" s="45"/>
      <c r="I2188" s="45"/>
      <c r="J2188" s="45"/>
      <c r="K2188" s="45"/>
      <c r="L2188" s="45"/>
      <c r="M2188" s="45"/>
      <c r="N2188" s="45">
        <v>0.0016761596085253768</v>
      </c>
      <c r="O2188" s="45"/>
      <c r="P2188" s="45"/>
      <c r="Q2188" s="45"/>
      <c r="R2188" s="45">
        <v>190.65322561426086</v>
      </c>
      <c r="S2188" s="45"/>
      <c r="T2188" s="45"/>
      <c r="U2188" s="45"/>
      <c r="V2188" s="45"/>
      <c r="W2188" s="45"/>
      <c r="X2188" s="45"/>
      <c r="Y2188" s="45"/>
      <c r="Z2188" s="45"/>
      <c r="AA2188" s="45"/>
      <c r="AB2188" s="45"/>
      <c r="AC2188" s="45"/>
    </row>
    <row r="2189" ht="15.75" customHeight="1">
      <c r="A2189" s="45">
        <v>3233.6126473798704</v>
      </c>
      <c r="B2189" s="45"/>
      <c r="C2189" s="45"/>
      <c r="D2189" s="46"/>
      <c r="E2189" s="46"/>
      <c r="F2189" s="46">
        <v>0.148</v>
      </c>
      <c r="G2189" s="45"/>
      <c r="H2189" s="45"/>
      <c r="I2189" s="45"/>
      <c r="J2189" s="45"/>
      <c r="K2189" s="45"/>
      <c r="L2189" s="45"/>
      <c r="M2189" s="45"/>
      <c r="N2189" s="45">
        <v>0.0016025020708662027</v>
      </c>
      <c r="O2189" s="45"/>
      <c r="P2189" s="45"/>
      <c r="Q2189" s="45"/>
      <c r="R2189" s="45">
        <v>193.53889744760903</v>
      </c>
      <c r="S2189" s="45"/>
      <c r="T2189" s="45"/>
      <c r="U2189" s="45"/>
      <c r="V2189" s="45"/>
      <c r="W2189" s="45"/>
      <c r="X2189" s="45"/>
      <c r="Y2189" s="45"/>
      <c r="Z2189" s="45"/>
      <c r="AA2189" s="45"/>
      <c r="AB2189" s="45"/>
      <c r="AC2189" s="45"/>
    </row>
    <row r="2190" ht="15.75" customHeight="1">
      <c r="A2190" s="45">
        <v>3166.7670351645033</v>
      </c>
      <c r="B2190" s="45"/>
      <c r="C2190" s="45"/>
      <c r="D2190" s="46"/>
      <c r="E2190" s="46"/>
      <c r="F2190" s="46">
        <v>0.143</v>
      </c>
      <c r="G2190" s="45"/>
      <c r="H2190" s="45"/>
      <c r="I2190" s="45"/>
      <c r="J2190" s="45"/>
      <c r="K2190" s="45"/>
      <c r="L2190" s="45"/>
      <c r="M2190" s="45"/>
      <c r="N2190" s="45">
        <v>0.0015356172653184425</v>
      </c>
      <c r="O2190" s="45"/>
      <c r="P2190" s="45"/>
      <c r="Q2190" s="45"/>
      <c r="R2190" s="45">
        <v>177.33172351343194</v>
      </c>
      <c r="S2190" s="45"/>
      <c r="T2190" s="45"/>
      <c r="U2190" s="45"/>
      <c r="V2190" s="45"/>
      <c r="W2190" s="45"/>
      <c r="X2190" s="45"/>
      <c r="Y2190" s="45"/>
      <c r="Z2190" s="45"/>
      <c r="AA2190" s="45"/>
      <c r="AB2190" s="45"/>
      <c r="AC2190" s="45"/>
    </row>
    <row r="2191" ht="15.75" customHeight="1">
      <c r="A2191" s="45">
        <v>3099.7755075022064</v>
      </c>
      <c r="B2191" s="45"/>
      <c r="C2191" s="45"/>
      <c r="D2191" s="46"/>
      <c r="E2191" s="46"/>
      <c r="F2191" s="46">
        <v>0.139</v>
      </c>
      <c r="G2191" s="45"/>
      <c r="H2191" s="45"/>
      <c r="I2191" s="45"/>
      <c r="J2191" s="45"/>
      <c r="K2191" s="45"/>
      <c r="L2191" s="45"/>
      <c r="M2191" s="45"/>
      <c r="N2191" s="45">
        <v>0.0013202412474257134</v>
      </c>
      <c r="O2191" s="45"/>
      <c r="P2191" s="45"/>
      <c r="Q2191" s="45"/>
      <c r="R2191" s="45">
        <v>165.48984995586937</v>
      </c>
      <c r="S2191" s="45"/>
      <c r="T2191" s="45"/>
      <c r="U2191" s="45"/>
      <c r="V2191" s="45"/>
      <c r="W2191" s="45"/>
      <c r="X2191" s="45"/>
      <c r="Y2191" s="45"/>
      <c r="Z2191" s="45"/>
      <c r="AA2191" s="45"/>
      <c r="AB2191" s="45"/>
      <c r="AC2191" s="45"/>
    </row>
    <row r="2192" ht="15.75" customHeight="1">
      <c r="A2192" s="45">
        <v>3037.5283689087228</v>
      </c>
      <c r="B2192" s="45"/>
      <c r="C2192" s="45"/>
      <c r="D2192" s="46"/>
      <c r="E2192" s="46"/>
      <c r="F2192" s="46">
        <v>0.143</v>
      </c>
      <c r="G2192" s="45"/>
      <c r="H2192" s="45"/>
      <c r="I2192" s="45"/>
      <c r="J2192" s="45">
        <v>6.380271340753087E-4</v>
      </c>
      <c r="K2192" s="45"/>
      <c r="L2192" s="45"/>
      <c r="M2192" s="45"/>
      <c r="N2192" s="45">
        <v>0.0015233793931573381</v>
      </c>
      <c r="O2192" s="45"/>
      <c r="P2192" s="45"/>
      <c r="Q2192" s="45"/>
      <c r="R2192" s="45">
        <v>154.13015036650717</v>
      </c>
      <c r="S2192" s="45"/>
      <c r="T2192" s="45"/>
      <c r="U2192" s="45"/>
      <c r="V2192" s="45"/>
      <c r="W2192" s="45"/>
      <c r="X2192" s="45"/>
      <c r="Y2192" s="45"/>
      <c r="Z2192" s="45"/>
      <c r="AA2192" s="45"/>
      <c r="AB2192" s="45"/>
      <c r="AC2192" s="45"/>
    </row>
    <row r="2193" ht="15.75" customHeight="1">
      <c r="A2193" s="45">
        <v>2962.7211037191296</v>
      </c>
      <c r="B2193" s="45"/>
      <c r="C2193" s="45"/>
      <c r="D2193" s="46"/>
      <c r="E2193" s="46"/>
      <c r="F2193" s="46">
        <v>0.142</v>
      </c>
      <c r="G2193" s="45"/>
      <c r="H2193" s="45"/>
      <c r="I2193" s="45"/>
      <c r="J2193" s="45"/>
      <c r="K2193" s="45"/>
      <c r="L2193" s="45"/>
      <c r="M2193" s="45"/>
      <c r="N2193" s="45"/>
      <c r="O2193" s="45"/>
      <c r="P2193" s="45"/>
      <c r="Q2193" s="45"/>
      <c r="R2193" s="45">
        <v>160.72901088764343</v>
      </c>
      <c r="S2193" s="45"/>
      <c r="T2193" s="45"/>
      <c r="U2193" s="45"/>
      <c r="V2193" s="45"/>
      <c r="W2193" s="45"/>
      <c r="X2193" s="45"/>
      <c r="Y2193" s="45"/>
      <c r="Z2193" s="45"/>
      <c r="AA2193" s="45"/>
      <c r="AB2193" s="45"/>
      <c r="AC2193" s="45"/>
    </row>
    <row r="2194" ht="15.75" customHeight="1">
      <c r="A2194" s="45">
        <v>2893.040750279345</v>
      </c>
      <c r="B2194" s="45"/>
      <c r="C2194" s="45"/>
      <c r="D2194" s="46"/>
      <c r="E2194" s="46"/>
      <c r="F2194" s="46">
        <v>0.143</v>
      </c>
      <c r="G2194" s="45"/>
      <c r="H2194" s="45"/>
      <c r="I2194" s="45"/>
      <c r="J2194" s="45"/>
      <c r="K2194" s="45"/>
      <c r="L2194" s="45"/>
      <c r="M2194" s="45"/>
      <c r="N2194" s="45">
        <v>0.0012740849753358951</v>
      </c>
      <c r="O2194" s="45"/>
      <c r="P2194" s="45"/>
      <c r="Q2194" s="45"/>
      <c r="R2194" s="45">
        <v>149.89235003951708</v>
      </c>
      <c r="S2194" s="45"/>
      <c r="T2194" s="45"/>
      <c r="U2194" s="45"/>
      <c r="V2194" s="45"/>
      <c r="W2194" s="45"/>
      <c r="X2194" s="45"/>
      <c r="Y2194" s="45"/>
      <c r="Z2194" s="45"/>
      <c r="AA2194" s="45"/>
      <c r="AB2194" s="45"/>
      <c r="AC2194" s="45"/>
    </row>
    <row r="2195" ht="15.75" customHeight="1">
      <c r="A2195" s="45">
        <v>2823.904573178834</v>
      </c>
      <c r="B2195" s="45"/>
      <c r="C2195" s="45"/>
      <c r="D2195" s="46"/>
      <c r="E2195" s="46"/>
      <c r="F2195" s="46">
        <v>0.141</v>
      </c>
      <c r="G2195" s="45"/>
      <c r="H2195" s="45"/>
      <c r="I2195" s="45"/>
      <c r="J2195" s="45">
        <v>5.713981981024265E-4</v>
      </c>
      <c r="K2195" s="45"/>
      <c r="L2195" s="45"/>
      <c r="M2195" s="45"/>
      <c r="N2195" s="45">
        <v>0.001352087596672602</v>
      </c>
      <c r="O2195" s="45"/>
      <c r="P2195" s="45"/>
      <c r="Q2195" s="45"/>
      <c r="R2195" s="45">
        <v>142.84954952560662</v>
      </c>
      <c r="S2195" s="45"/>
      <c r="T2195" s="45"/>
      <c r="U2195" s="45"/>
      <c r="V2195" s="45"/>
      <c r="W2195" s="45"/>
      <c r="X2195" s="45"/>
      <c r="Y2195" s="45"/>
      <c r="Z2195" s="45"/>
      <c r="AA2195" s="45"/>
      <c r="AB2195" s="45"/>
      <c r="AC2195" s="45"/>
    </row>
    <row r="2196" ht="15.75" customHeight="1">
      <c r="A2196" s="45">
        <v>2781.1707253844033</v>
      </c>
      <c r="B2196" s="45"/>
      <c r="C2196" s="45"/>
      <c r="D2196" s="46"/>
      <c r="E2196" s="46"/>
      <c r="F2196" s="46">
        <v>0.141</v>
      </c>
      <c r="G2196" s="45"/>
      <c r="H2196" s="45"/>
      <c r="I2196" s="45"/>
      <c r="J2196" s="45"/>
      <c r="K2196" s="45"/>
      <c r="L2196" s="45"/>
      <c r="M2196" s="45"/>
      <c r="N2196" s="45"/>
      <c r="O2196" s="45"/>
      <c r="P2196" s="45"/>
      <c r="Q2196" s="45"/>
      <c r="R2196" s="45">
        <v>126.37923491955476</v>
      </c>
      <c r="S2196" s="45"/>
      <c r="T2196" s="45"/>
      <c r="U2196" s="45"/>
      <c r="V2196" s="45"/>
      <c r="W2196" s="45"/>
      <c r="X2196" s="45"/>
      <c r="Y2196" s="45"/>
      <c r="Z2196" s="45"/>
      <c r="AA2196" s="45"/>
      <c r="AB2196" s="45"/>
      <c r="AC2196" s="45"/>
    </row>
    <row r="2197" ht="15.75" customHeight="1">
      <c r="A2197" s="45">
        <v>2720.8495447072214</v>
      </c>
      <c r="B2197" s="45"/>
      <c r="C2197" s="45"/>
      <c r="D2197" s="46"/>
      <c r="E2197" s="46"/>
      <c r="F2197" s="46">
        <v>0.139</v>
      </c>
      <c r="G2197" s="45"/>
      <c r="H2197" s="45"/>
      <c r="I2197" s="45"/>
      <c r="J2197" s="45"/>
      <c r="K2197" s="45"/>
      <c r="L2197" s="45"/>
      <c r="M2197" s="45"/>
      <c r="N2197" s="45"/>
      <c r="O2197" s="45"/>
      <c r="P2197" s="45"/>
      <c r="Q2197" s="45"/>
      <c r="R2197" s="45">
        <v>116.98495004426458</v>
      </c>
      <c r="S2197" s="45"/>
      <c r="T2197" s="45"/>
      <c r="U2197" s="45"/>
      <c r="V2197" s="45"/>
      <c r="W2197" s="45"/>
      <c r="X2197" s="45"/>
      <c r="Y2197" s="45"/>
      <c r="Z2197" s="45"/>
      <c r="AA2197" s="45"/>
      <c r="AB2197" s="45"/>
      <c r="AC2197" s="45"/>
    </row>
    <row r="2198" ht="15.75" customHeight="1">
      <c r="A2198" s="45">
        <v>2680.288036166142</v>
      </c>
      <c r="B2198" s="45"/>
      <c r="C2198" s="45"/>
      <c r="D2198" s="46"/>
      <c r="E2198" s="46"/>
      <c r="F2198" s="46">
        <v>0.134</v>
      </c>
      <c r="G2198" s="45"/>
      <c r="H2198" s="45"/>
      <c r="I2198" s="45"/>
      <c r="J2198" s="45">
        <v>4.7830648645312595E-4</v>
      </c>
      <c r="K2198" s="45"/>
      <c r="L2198" s="45"/>
      <c r="M2198" s="45"/>
      <c r="N2198" s="45">
        <v>0.0011757082021847806</v>
      </c>
      <c r="O2198" s="45"/>
      <c r="P2198" s="45"/>
      <c r="Q2198" s="45"/>
      <c r="R2198" s="45">
        <v>123.43393198790348</v>
      </c>
      <c r="S2198" s="45"/>
      <c r="T2198" s="45"/>
      <c r="U2198" s="45"/>
      <c r="V2198" s="45"/>
      <c r="W2198" s="45"/>
      <c r="X2198" s="45"/>
      <c r="Y2198" s="45"/>
      <c r="Z2198" s="45"/>
      <c r="AA2198" s="45"/>
      <c r="AB2198" s="45"/>
      <c r="AC2198" s="45"/>
    </row>
    <row r="2199" ht="15.75" customHeight="1">
      <c r="A2199" s="45">
        <v>3647.522075897161</v>
      </c>
      <c r="B2199" s="45"/>
      <c r="C2199" s="45"/>
      <c r="D2199" s="46"/>
      <c r="E2199" s="46"/>
      <c r="F2199" s="46">
        <v>0.124</v>
      </c>
      <c r="G2199" s="45"/>
      <c r="H2199" s="45"/>
      <c r="I2199" s="45"/>
      <c r="J2199" s="45"/>
      <c r="K2199" s="45"/>
      <c r="L2199" s="45"/>
      <c r="M2199" s="45"/>
      <c r="N2199" s="45"/>
      <c r="O2199" s="45"/>
      <c r="P2199" s="45"/>
      <c r="Q2199" s="45"/>
      <c r="R2199" s="45">
        <v>184.4198737562137</v>
      </c>
      <c r="S2199" s="45"/>
      <c r="T2199" s="45"/>
      <c r="U2199" s="45"/>
      <c r="V2199" s="45"/>
      <c r="W2199" s="45"/>
      <c r="X2199" s="45"/>
      <c r="Y2199" s="45"/>
      <c r="Z2199" s="45"/>
      <c r="AA2199" s="45"/>
      <c r="AB2199" s="45"/>
      <c r="AC2199" s="45"/>
    </row>
    <row r="2200" ht="15.75" customHeight="1">
      <c r="A2200" s="45">
        <v>14704.71109049021</v>
      </c>
      <c r="B2200" s="45"/>
      <c r="C2200" s="45"/>
      <c r="D2200" s="46"/>
      <c r="E2200" s="46"/>
      <c r="F2200" s="46"/>
      <c r="G2200" s="45"/>
      <c r="H2200" s="45"/>
      <c r="I2200" s="45"/>
      <c r="J2200" s="45"/>
      <c r="K2200" s="45"/>
      <c r="L2200" s="45"/>
      <c r="M2200" s="45"/>
      <c r="N2200" s="45"/>
      <c r="O2200" s="45"/>
      <c r="P2200" s="45"/>
      <c r="Q2200" s="45"/>
      <c r="R2200" s="45"/>
      <c r="S2200" s="45"/>
      <c r="T2200" s="45"/>
      <c r="U2200" s="45"/>
      <c r="V2200" s="45"/>
      <c r="W2200" s="45"/>
      <c r="X2200" s="45"/>
      <c r="Y2200" s="45"/>
      <c r="Z2200" s="45"/>
      <c r="AA2200" s="45"/>
      <c r="AB2200" s="45"/>
      <c r="AC2200" s="45"/>
    </row>
    <row r="2201" ht="15.75" customHeight="1">
      <c r="A2201" s="45">
        <v>14811.694017039674</v>
      </c>
      <c r="B2201" s="45"/>
      <c r="C2201" s="45"/>
      <c r="D2201" s="46"/>
      <c r="E2201" s="46"/>
      <c r="F2201" s="46"/>
      <c r="G2201" s="45"/>
      <c r="H2201" s="45"/>
      <c r="I2201" s="45"/>
      <c r="J2201" s="45"/>
      <c r="K2201" s="45"/>
      <c r="L2201" s="45"/>
      <c r="M2201" s="45"/>
      <c r="N2201" s="45">
        <v>0.007582019328585961</v>
      </c>
      <c r="O2201" s="45"/>
      <c r="P2201" s="45"/>
      <c r="Q2201" s="45"/>
      <c r="R2201" s="45">
        <v>3862.5381485249236</v>
      </c>
      <c r="S2201" s="45"/>
      <c r="T2201" s="45"/>
      <c r="U2201" s="45"/>
      <c r="V2201" s="45"/>
      <c r="W2201" s="45"/>
      <c r="X2201" s="45"/>
      <c r="Y2201" s="45"/>
      <c r="Z2201" s="45"/>
      <c r="AA2201" s="45"/>
      <c r="AB2201" s="45"/>
      <c r="AC2201" s="45"/>
    </row>
    <row r="2202" ht="15.75" customHeight="1">
      <c r="A2202" s="45">
        <v>14728.407469403868</v>
      </c>
      <c r="B2202" s="45"/>
      <c r="C2202" s="45"/>
      <c r="D2202" s="46"/>
      <c r="E2202" s="46"/>
      <c r="F2202" s="46"/>
      <c r="G2202" s="45"/>
      <c r="H2202" s="45"/>
      <c r="I2202" s="45"/>
      <c r="J2202" s="45"/>
      <c r="K2202" s="45"/>
      <c r="L2202" s="45"/>
      <c r="M2202" s="45"/>
      <c r="N2202" s="45">
        <v>0.007358863008290565</v>
      </c>
      <c r="O2202" s="45"/>
      <c r="P2202" s="45"/>
      <c r="Q2202" s="45"/>
      <c r="R2202" s="45">
        <v>3916.3047769443347</v>
      </c>
      <c r="S2202" s="45"/>
      <c r="T2202" s="45"/>
      <c r="U2202" s="45"/>
      <c r="V2202" s="45"/>
      <c r="W2202" s="45"/>
      <c r="X2202" s="45"/>
      <c r="Y2202" s="45"/>
      <c r="Z2202" s="45"/>
      <c r="AA2202" s="45"/>
      <c r="AB2202" s="45"/>
      <c r="AC2202" s="45"/>
    </row>
    <row r="2203" ht="15.75" customHeight="1">
      <c r="A2203" s="45">
        <v>14657.985566363352</v>
      </c>
      <c r="B2203" s="45"/>
      <c r="C2203" s="45"/>
      <c r="D2203" s="46"/>
      <c r="E2203" s="46"/>
      <c r="F2203" s="46"/>
      <c r="G2203" s="45"/>
      <c r="H2203" s="45"/>
      <c r="I2203" s="45"/>
      <c r="J2203" s="45"/>
      <c r="K2203" s="45"/>
      <c r="L2203" s="45"/>
      <c r="M2203" s="45"/>
      <c r="N2203" s="45">
        <v>0.006102918104800753</v>
      </c>
      <c r="O2203" s="45"/>
      <c r="P2203" s="45"/>
      <c r="Q2203" s="45"/>
      <c r="R2203" s="45">
        <v>3404.4556008785694</v>
      </c>
      <c r="S2203" s="45"/>
      <c r="T2203" s="45"/>
      <c r="U2203" s="45"/>
      <c r="V2203" s="45"/>
      <c r="W2203" s="45"/>
      <c r="X2203" s="45"/>
      <c r="Y2203" s="45"/>
      <c r="Z2203" s="45"/>
      <c r="AA2203" s="45"/>
      <c r="AB2203" s="45"/>
      <c r="AC2203" s="45"/>
    </row>
    <row r="2204" ht="15.75" customHeight="1">
      <c r="A2204" s="45">
        <v>14806.055148548805</v>
      </c>
      <c r="B2204" s="45"/>
      <c r="C2204" s="45"/>
      <c r="D2204" s="46"/>
      <c r="E2204" s="46"/>
      <c r="F2204" s="46"/>
      <c r="G2204" s="45"/>
      <c r="H2204" s="45"/>
      <c r="I2204" s="45"/>
      <c r="J2204" s="45"/>
      <c r="K2204" s="45"/>
      <c r="L2204" s="45"/>
      <c r="M2204" s="45"/>
      <c r="N2204" s="45">
        <v>0.008167846120273093</v>
      </c>
      <c r="O2204" s="45"/>
      <c r="P2204" s="45"/>
      <c r="Q2204" s="45"/>
      <c r="R2204" s="45">
        <v>3725.410730429903</v>
      </c>
      <c r="S2204" s="45"/>
      <c r="T2204" s="45"/>
      <c r="U2204" s="45"/>
      <c r="V2204" s="45"/>
      <c r="W2204" s="45"/>
      <c r="X2204" s="45"/>
      <c r="Y2204" s="45"/>
      <c r="Z2204" s="45"/>
      <c r="AA2204" s="45"/>
      <c r="AB2204" s="45"/>
      <c r="AC2204" s="45"/>
    </row>
    <row r="2205" ht="15.75" customHeight="1">
      <c r="A2205" s="45">
        <v>14751.41888938828</v>
      </c>
      <c r="B2205" s="45"/>
      <c r="C2205" s="45"/>
      <c r="D2205" s="46"/>
      <c r="E2205" s="46"/>
      <c r="F2205" s="46"/>
      <c r="G2205" s="45"/>
      <c r="H2205" s="45"/>
      <c r="I2205" s="45"/>
      <c r="J2205" s="45"/>
      <c r="K2205" s="45"/>
      <c r="L2205" s="45"/>
      <c r="M2205" s="45"/>
      <c r="N2205" s="45">
        <v>0.008012646653131441</v>
      </c>
      <c r="O2205" s="45"/>
      <c r="P2205" s="45"/>
      <c r="Q2205" s="45"/>
      <c r="R2205" s="45">
        <v>6106.349673759744</v>
      </c>
      <c r="S2205" s="45"/>
      <c r="T2205" s="45"/>
      <c r="U2205" s="45"/>
      <c r="V2205" s="45"/>
      <c r="W2205" s="45"/>
      <c r="X2205" s="45"/>
      <c r="Y2205" s="45"/>
      <c r="Z2205" s="45"/>
      <c r="AA2205" s="45"/>
      <c r="AB2205" s="45"/>
      <c r="AC2205" s="45"/>
    </row>
    <row r="2206" ht="15.75" customHeight="1">
      <c r="A2206" s="45">
        <v>14883.665747133522</v>
      </c>
      <c r="B2206" s="45"/>
      <c r="C2206" s="45"/>
      <c r="D2206" s="46"/>
      <c r="E2206" s="46"/>
      <c r="F2206" s="46"/>
      <c r="G2206" s="45"/>
      <c r="H2206" s="45"/>
      <c r="I2206" s="45"/>
      <c r="J2206" s="45"/>
      <c r="K2206" s="45"/>
      <c r="L2206" s="45"/>
      <c r="M2206" s="45"/>
      <c r="N2206" s="45"/>
      <c r="O2206" s="45"/>
      <c r="P2206" s="45"/>
      <c r="Q2206" s="45"/>
      <c r="R2206" s="45">
        <v>6981.260017260511</v>
      </c>
      <c r="S2206" s="45"/>
      <c r="T2206" s="45"/>
      <c r="U2206" s="45"/>
      <c r="V2206" s="45"/>
      <c r="W2206" s="45"/>
      <c r="X2206" s="45"/>
      <c r="Y2206" s="45"/>
      <c r="Z2206" s="45"/>
      <c r="AA2206" s="45"/>
      <c r="AB2206" s="45"/>
      <c r="AC2206" s="45"/>
    </row>
    <row r="2207" ht="15.75" customHeight="1">
      <c r="A2207" s="45">
        <v>14817.948845617637</v>
      </c>
      <c r="B2207" s="45"/>
      <c r="C2207" s="45"/>
      <c r="D2207" s="46"/>
      <c r="E2207" s="46"/>
      <c r="F2207" s="46"/>
      <c r="G2207" s="45"/>
      <c r="H2207" s="45"/>
      <c r="I2207" s="45"/>
      <c r="J2207" s="45"/>
      <c r="K2207" s="45"/>
      <c r="L2207" s="45"/>
      <c r="M2207" s="45"/>
      <c r="N2207" s="45">
        <v>0.007813337827279273</v>
      </c>
      <c r="O2207" s="45"/>
      <c r="P2207" s="45"/>
      <c r="Q2207" s="45"/>
      <c r="R2207" s="45">
        <v>7032.004044551346</v>
      </c>
      <c r="S2207" s="45"/>
      <c r="T2207" s="45"/>
      <c r="U2207" s="45"/>
      <c r="V2207" s="45"/>
      <c r="W2207" s="45"/>
      <c r="X2207" s="45"/>
      <c r="Y2207" s="45"/>
      <c r="Z2207" s="45"/>
      <c r="AA2207" s="45"/>
      <c r="AB2207" s="45"/>
      <c r="AC2207" s="45"/>
    </row>
    <row r="2208" ht="15.75" customHeight="1">
      <c r="A2208" s="45">
        <v>14744.386449509415</v>
      </c>
      <c r="B2208" s="45"/>
      <c r="C2208" s="45"/>
      <c r="D2208" s="46"/>
      <c r="E2208" s="46"/>
      <c r="F2208" s="46"/>
      <c r="G2208" s="45"/>
      <c r="H2208" s="45"/>
      <c r="I2208" s="45"/>
      <c r="J2208" s="45"/>
      <c r="K2208" s="45"/>
      <c r="L2208" s="45"/>
      <c r="M2208" s="45"/>
      <c r="N2208" s="45">
        <v>0.007937717106465963</v>
      </c>
      <c r="O2208" s="45"/>
      <c r="P2208" s="45"/>
      <c r="Q2208" s="45"/>
      <c r="R2208" s="45">
        <v>6200.865378755561</v>
      </c>
      <c r="S2208" s="45"/>
      <c r="T2208" s="45"/>
      <c r="U2208" s="45"/>
      <c r="V2208" s="45"/>
      <c r="W2208" s="45"/>
      <c r="X2208" s="45"/>
      <c r="Y2208" s="45"/>
      <c r="Z2208" s="45"/>
      <c r="AA2208" s="45"/>
      <c r="AB2208" s="45"/>
      <c r="AC2208" s="45"/>
    </row>
    <row r="2209" ht="15.75" customHeight="1">
      <c r="A2209" s="45">
        <v>14882.094941956882</v>
      </c>
      <c r="B2209" s="45"/>
      <c r="C2209" s="45"/>
      <c r="D2209" s="46"/>
      <c r="E2209" s="46"/>
      <c r="F2209" s="46"/>
      <c r="G2209" s="45"/>
      <c r="H2209" s="45"/>
      <c r="I2209" s="45"/>
      <c r="J2209" s="45"/>
      <c r="K2209" s="45"/>
      <c r="L2209" s="45"/>
      <c r="M2209" s="45"/>
      <c r="N2209" s="45"/>
      <c r="O2209" s="45"/>
      <c r="P2209" s="45"/>
      <c r="Q2209" s="45"/>
      <c r="R2209" s="45">
        <v>6403.169338492721</v>
      </c>
      <c r="S2209" s="45"/>
      <c r="T2209" s="45"/>
      <c r="U2209" s="45"/>
      <c r="V2209" s="45"/>
      <c r="W2209" s="45"/>
      <c r="X2209" s="45"/>
      <c r="Y2209" s="45"/>
      <c r="Z2209" s="45"/>
      <c r="AA2209" s="45"/>
      <c r="AB2209" s="45"/>
      <c r="AC2209" s="45"/>
    </row>
    <row r="2210" ht="15.75" customHeight="1">
      <c r="A2210" s="45">
        <v>15075.82767486525</v>
      </c>
      <c r="B2210" s="45"/>
      <c r="C2210" s="45"/>
      <c r="D2210" s="46"/>
      <c r="E2210" s="46"/>
      <c r="F2210" s="46"/>
      <c r="G2210" s="45"/>
      <c r="H2210" s="45"/>
      <c r="I2210" s="45"/>
      <c r="J2210" s="45"/>
      <c r="K2210" s="45"/>
      <c r="L2210" s="45"/>
      <c r="M2210" s="45"/>
      <c r="N2210" s="45"/>
      <c r="O2210" s="45"/>
      <c r="P2210" s="45"/>
      <c r="Q2210" s="45"/>
      <c r="R2210" s="45">
        <v>6396.753608822254</v>
      </c>
      <c r="S2210" s="45"/>
      <c r="T2210" s="45"/>
      <c r="U2210" s="45"/>
      <c r="V2210" s="45"/>
      <c r="W2210" s="45"/>
      <c r="X2210" s="45"/>
      <c r="Y2210" s="45"/>
      <c r="Z2210" s="45"/>
      <c r="AA2210" s="45"/>
      <c r="AB2210" s="45"/>
      <c r="AC2210" s="45"/>
    </row>
    <row r="2211" ht="15.75" customHeight="1">
      <c r="A2211" s="45">
        <v>15189.96876446804</v>
      </c>
      <c r="B2211" s="45"/>
      <c r="C2211" s="45"/>
      <c r="D2211" s="46"/>
      <c r="E2211" s="46"/>
      <c r="F2211" s="46"/>
      <c r="G2211" s="45"/>
      <c r="H2211" s="45"/>
      <c r="I2211" s="45"/>
      <c r="J2211" s="45"/>
      <c r="K2211" s="45"/>
      <c r="L2211" s="45"/>
      <c r="M2211" s="45"/>
      <c r="N2211" s="45">
        <v>0.010355257878329579</v>
      </c>
      <c r="O2211" s="45"/>
      <c r="P2211" s="45"/>
      <c r="Q2211" s="45"/>
      <c r="R2211" s="45">
        <v>6342.78835766536</v>
      </c>
      <c r="S2211" s="45"/>
      <c r="T2211" s="45"/>
      <c r="U2211" s="45"/>
      <c r="V2211" s="45"/>
      <c r="W2211" s="45"/>
      <c r="X2211" s="45"/>
      <c r="Y2211" s="45"/>
      <c r="Z2211" s="45"/>
      <c r="AA2211" s="45"/>
      <c r="AB2211" s="45"/>
      <c r="AC2211" s="45"/>
    </row>
    <row r="2212" ht="15.75" customHeight="1">
      <c r="A2212" s="45">
        <v>16016.528390988631</v>
      </c>
      <c r="B2212" s="45"/>
      <c r="C2212" s="45"/>
      <c r="D2212" s="46"/>
      <c r="E2212" s="46"/>
      <c r="F2212" s="46"/>
      <c r="G2212" s="45"/>
      <c r="H2212" s="45"/>
      <c r="I2212" s="45"/>
      <c r="J2212" s="45"/>
      <c r="K2212" s="45"/>
      <c r="L2212" s="45"/>
      <c r="M2212" s="45"/>
      <c r="N2212" s="45"/>
      <c r="O2212" s="45"/>
      <c r="P2212" s="45"/>
      <c r="Q2212" s="45"/>
      <c r="R2212" s="45"/>
      <c r="S2212" s="45"/>
      <c r="T2212" s="45"/>
      <c r="U2212" s="45"/>
      <c r="V2212" s="45"/>
      <c r="W2212" s="45"/>
      <c r="X2212" s="45"/>
      <c r="Y2212" s="45"/>
      <c r="Z2212" s="45"/>
      <c r="AA2212" s="45"/>
      <c r="AB2212" s="45"/>
      <c r="AC2212" s="45"/>
    </row>
    <row r="2213" ht="15.75" customHeight="1">
      <c r="A2213" s="45">
        <v>123.19954583342658</v>
      </c>
      <c r="B2213" s="45"/>
      <c r="C2213" s="45"/>
      <c r="D2213" s="46"/>
      <c r="E2213" s="46"/>
      <c r="F2213" s="46">
        <v>0.346</v>
      </c>
      <c r="G2213" s="45"/>
      <c r="H2213" s="45"/>
      <c r="I2213" s="45"/>
      <c r="J2213" s="45">
        <v>8.886770500997455E-4</v>
      </c>
      <c r="K2213" s="45"/>
      <c r="L2213" s="45"/>
      <c r="M2213" s="45"/>
      <c r="N2213" s="45"/>
      <c r="O2213" s="45"/>
      <c r="P2213" s="45"/>
      <c r="Q2213" s="45"/>
      <c r="R2213" s="45">
        <v>13.15020557001181</v>
      </c>
      <c r="S2213" s="45"/>
      <c r="T2213" s="45"/>
      <c r="U2213" s="45"/>
      <c r="V2213" s="45"/>
      <c r="W2213" s="45"/>
      <c r="X2213" s="45"/>
      <c r="Y2213" s="45"/>
      <c r="Z2213" s="45"/>
      <c r="AA2213" s="45"/>
      <c r="AB2213" s="45"/>
      <c r="AC2213" s="45"/>
    </row>
    <row r="2214" ht="15.75" customHeight="1">
      <c r="A2214" s="45">
        <v>121.62873707362029</v>
      </c>
      <c r="B2214" s="45"/>
      <c r="C2214" s="45"/>
      <c r="D2214" s="46"/>
      <c r="E2214" s="46"/>
      <c r="F2214" s="46">
        <v>0.201</v>
      </c>
      <c r="G2214" s="45"/>
      <c r="H2214" s="45"/>
      <c r="I2214" s="45"/>
      <c r="J2214" s="45">
        <v>8.301152843662187E-4</v>
      </c>
      <c r="K2214" s="45"/>
      <c r="L2214" s="45"/>
      <c r="M2214" s="45"/>
      <c r="N2214" s="45">
        <v>0.0017477539620166566</v>
      </c>
      <c r="O2214" s="45"/>
      <c r="P2214" s="45"/>
      <c r="Q2214" s="45"/>
      <c r="R2214" s="45">
        <v>12.891042421706706</v>
      </c>
      <c r="S2214" s="45"/>
      <c r="T2214" s="45"/>
      <c r="U2214" s="45"/>
      <c r="V2214" s="45"/>
      <c r="W2214" s="45"/>
      <c r="X2214" s="45"/>
      <c r="Y2214" s="45"/>
      <c r="Z2214" s="45"/>
      <c r="AA2214" s="45"/>
      <c r="AB2214" s="45"/>
      <c r="AC2214" s="45"/>
    </row>
    <row r="2215" ht="15.75" customHeight="1">
      <c r="A2215" s="45">
        <v>119.59937924673169</v>
      </c>
      <c r="B2215" s="45"/>
      <c r="C2215" s="45"/>
      <c r="D2215" s="46"/>
      <c r="E2215" s="46"/>
      <c r="F2215" s="46">
        <v>0.206</v>
      </c>
      <c r="G2215" s="45"/>
      <c r="H2215" s="45"/>
      <c r="I2215" s="45"/>
      <c r="J2215" s="45">
        <v>6.879390629943903E-4</v>
      </c>
      <c r="K2215" s="45"/>
      <c r="L2215" s="45"/>
      <c r="M2215" s="45"/>
      <c r="N2215" s="45">
        <v>0.001597908434567657</v>
      </c>
      <c r="O2215" s="45"/>
      <c r="P2215" s="45"/>
      <c r="Q2215" s="45"/>
      <c r="R2215" s="45">
        <v>21.84813725776155</v>
      </c>
      <c r="S2215" s="45"/>
      <c r="T2215" s="45"/>
      <c r="U2215" s="45"/>
      <c r="V2215" s="45"/>
      <c r="W2215" s="45"/>
      <c r="X2215" s="45"/>
      <c r="Y2215" s="45"/>
      <c r="Z2215" s="45"/>
      <c r="AA2215" s="45"/>
      <c r="AB2215" s="45"/>
      <c r="AC2215" s="45"/>
    </row>
    <row r="2216" ht="15.75" customHeight="1">
      <c r="A2216" s="45">
        <v>117.49283959593409</v>
      </c>
      <c r="B2216" s="45"/>
      <c r="C2216" s="45"/>
      <c r="D2216" s="46"/>
      <c r="E2216" s="46"/>
      <c r="F2216" s="46">
        <v>0.177</v>
      </c>
      <c r="G2216" s="45"/>
      <c r="H2216" s="45"/>
      <c r="I2216" s="45"/>
      <c r="J2216" s="45">
        <v>6.501146652938033E-4</v>
      </c>
      <c r="K2216" s="45"/>
      <c r="L2216" s="45"/>
      <c r="M2216" s="45"/>
      <c r="N2216" s="45">
        <v>0.0014990840925986192</v>
      </c>
      <c r="O2216" s="45"/>
      <c r="P2216" s="45"/>
      <c r="Q2216" s="45"/>
      <c r="R2216" s="45">
        <v>25.25139835060478</v>
      </c>
      <c r="S2216" s="45"/>
      <c r="T2216" s="45"/>
      <c r="U2216" s="45"/>
      <c r="V2216" s="45"/>
      <c r="W2216" s="45"/>
      <c r="X2216" s="45"/>
      <c r="Y2216" s="45"/>
      <c r="Z2216" s="45"/>
      <c r="AA2216" s="45"/>
      <c r="AB2216" s="45"/>
      <c r="AC2216" s="45"/>
    </row>
    <row r="2217" ht="15.75" customHeight="1">
      <c r="A2217" s="45">
        <v>115.53261635396676</v>
      </c>
      <c r="B2217" s="45"/>
      <c r="C2217" s="45"/>
      <c r="D2217" s="46"/>
      <c r="E2217" s="46"/>
      <c r="F2217" s="46">
        <v>0.145</v>
      </c>
      <c r="G2217" s="45"/>
      <c r="H2217" s="45"/>
      <c r="I2217" s="45"/>
      <c r="J2217" s="45"/>
      <c r="K2217" s="45"/>
      <c r="L2217" s="45"/>
      <c r="M2217" s="45"/>
      <c r="N2217" s="45"/>
      <c r="O2217" s="45"/>
      <c r="P2217" s="45"/>
      <c r="Q2217" s="45"/>
      <c r="R2217" s="45">
        <v>27.472794717612274</v>
      </c>
      <c r="S2217" s="45"/>
      <c r="T2217" s="45"/>
      <c r="U2217" s="45"/>
      <c r="V2217" s="45"/>
      <c r="W2217" s="45"/>
      <c r="X2217" s="45"/>
      <c r="Y2217" s="45"/>
      <c r="Z2217" s="45"/>
      <c r="AA2217" s="45"/>
      <c r="AB2217" s="45"/>
      <c r="AC2217" s="45"/>
    </row>
    <row r="2218" ht="15.75" customHeight="1">
      <c r="A2218" s="45">
        <v>114.12478298946297</v>
      </c>
      <c r="B2218" s="45"/>
      <c r="C2218" s="45"/>
      <c r="D2218" s="46"/>
      <c r="E2218" s="46"/>
      <c r="F2218" s="46">
        <v>0.166</v>
      </c>
      <c r="G2218" s="45"/>
      <c r="H2218" s="45"/>
      <c r="I2218" s="45"/>
      <c r="J2218" s="45">
        <v>5.644401645618365E-4</v>
      </c>
      <c r="K2218" s="45"/>
      <c r="L2218" s="45"/>
      <c r="M2218" s="45"/>
      <c r="N2218" s="45">
        <v>0.0013403877846826784</v>
      </c>
      <c r="O2218" s="45"/>
      <c r="P2218" s="45"/>
      <c r="Q2218" s="45"/>
      <c r="R2218" s="45">
        <v>37.825476403995</v>
      </c>
      <c r="S2218" s="45"/>
      <c r="T2218" s="45"/>
      <c r="U2218" s="45"/>
      <c r="V2218" s="45"/>
      <c r="W2218" s="45"/>
      <c r="X2218" s="45"/>
      <c r="Y2218" s="45"/>
      <c r="Z2218" s="45"/>
      <c r="AA2218" s="45"/>
      <c r="AB2218" s="45"/>
      <c r="AC2218" s="45"/>
    </row>
    <row r="2219" ht="15.75" customHeight="1">
      <c r="A2219" s="45">
        <v>113.51530973736665</v>
      </c>
      <c r="B2219" s="45"/>
      <c r="C2219" s="45"/>
      <c r="D2219" s="46"/>
      <c r="E2219" s="46"/>
      <c r="F2219" s="46">
        <v>0.119</v>
      </c>
      <c r="G2219" s="45"/>
      <c r="H2219" s="45"/>
      <c r="I2219" s="45"/>
      <c r="J2219" s="45"/>
      <c r="K2219" s="45"/>
      <c r="L2219" s="45"/>
      <c r="M2219" s="45"/>
      <c r="N2219" s="45"/>
      <c r="O2219" s="45"/>
      <c r="P2219" s="45"/>
      <c r="Q2219" s="45"/>
      <c r="R2219" s="45">
        <v>39.78729402582929</v>
      </c>
      <c r="S2219" s="45"/>
      <c r="T2219" s="45"/>
      <c r="U2219" s="45"/>
      <c r="V2219" s="45"/>
      <c r="W2219" s="45"/>
      <c r="X2219" s="45"/>
      <c r="Y2219" s="45"/>
      <c r="Z2219" s="45"/>
      <c r="AA2219" s="45"/>
      <c r="AB2219" s="45"/>
      <c r="AC2219" s="45"/>
    </row>
    <row r="2220" ht="15.75" customHeight="1">
      <c r="A2220" s="45">
        <v>112.77638294839039</v>
      </c>
      <c r="B2220" s="45"/>
      <c r="C2220" s="45"/>
      <c r="D2220" s="46"/>
      <c r="E2220" s="46"/>
      <c r="F2220" s="46">
        <v>0.129</v>
      </c>
      <c r="G2220" s="45"/>
      <c r="H2220" s="45"/>
      <c r="I2220" s="45"/>
      <c r="J2220" s="45">
        <v>3.7502168475441264E-4</v>
      </c>
      <c r="K2220" s="45"/>
      <c r="L2220" s="45"/>
      <c r="M2220" s="45"/>
      <c r="N2220" s="45">
        <v>0.0014367357331602755</v>
      </c>
      <c r="O2220" s="45"/>
      <c r="P2220" s="45"/>
      <c r="Q2220" s="45"/>
      <c r="R2220" s="45">
        <v>38.74274997056161</v>
      </c>
      <c r="S2220" s="45"/>
      <c r="T2220" s="45"/>
      <c r="U2220" s="45"/>
      <c r="V2220" s="45"/>
      <c r="W2220" s="45"/>
      <c r="X2220" s="45"/>
      <c r="Y2220" s="45"/>
      <c r="Z2220" s="45"/>
      <c r="AA2220" s="45"/>
      <c r="AB2220" s="45"/>
      <c r="AC2220" s="45"/>
    </row>
    <row r="2221" ht="15.75" customHeight="1">
      <c r="A2221" s="45">
        <v>111.49351882631407</v>
      </c>
      <c r="B2221" s="45"/>
      <c r="C2221" s="45"/>
      <c r="D2221" s="46"/>
      <c r="E2221" s="46"/>
      <c r="F2221" s="46">
        <v>0.139</v>
      </c>
      <c r="G2221" s="45"/>
      <c r="H2221" s="45"/>
      <c r="I2221" s="45"/>
      <c r="J2221" s="45"/>
      <c r="K2221" s="45"/>
      <c r="L2221" s="45"/>
      <c r="M2221" s="45"/>
      <c r="N2221" s="45"/>
      <c r="O2221" s="45"/>
      <c r="P2221" s="45"/>
      <c r="Q2221" s="45"/>
      <c r="R2221" s="45">
        <v>38.82560160169616</v>
      </c>
      <c r="S2221" s="45"/>
      <c r="T2221" s="45"/>
      <c r="U2221" s="45"/>
      <c r="V2221" s="45"/>
      <c r="W2221" s="45"/>
      <c r="X2221" s="45"/>
      <c r="Y2221" s="45"/>
      <c r="Z2221" s="45"/>
      <c r="AA2221" s="45"/>
      <c r="AB2221" s="45"/>
      <c r="AC2221" s="45"/>
    </row>
    <row r="2222" ht="15.75" customHeight="1">
      <c r="A2222" s="45">
        <v>110.00278410070456</v>
      </c>
      <c r="B2222" s="45"/>
      <c r="C2222" s="45"/>
      <c r="D2222" s="46"/>
      <c r="E2222" s="46"/>
      <c r="F2222" s="46">
        <v>0.124</v>
      </c>
      <c r="G2222" s="45"/>
      <c r="H2222" s="45"/>
      <c r="I2222" s="45"/>
      <c r="J2222" s="45">
        <v>6.339719360837351E-4</v>
      </c>
      <c r="K2222" s="45"/>
      <c r="L2222" s="45"/>
      <c r="M2222" s="45"/>
      <c r="N2222" s="45">
        <v>0.001468010804008152</v>
      </c>
      <c r="O2222" s="45"/>
      <c r="P2222" s="45"/>
      <c r="Q2222" s="45"/>
      <c r="R2222" s="45">
        <v>41.45087515006251</v>
      </c>
      <c r="S2222" s="45"/>
      <c r="T2222" s="45"/>
      <c r="U2222" s="45"/>
      <c r="V2222" s="45"/>
      <c r="W2222" s="45"/>
      <c r="X2222" s="45"/>
      <c r="Y2222" s="45"/>
      <c r="Z2222" s="45"/>
      <c r="AA2222" s="45"/>
      <c r="AB2222" s="45"/>
      <c r="AC2222" s="45"/>
    </row>
    <row r="2223" ht="15.75" customHeight="1">
      <c r="A2223" s="45">
        <v>108.76919049885974</v>
      </c>
      <c r="B2223" s="45"/>
      <c r="C2223" s="45"/>
      <c r="D2223" s="46"/>
      <c r="E2223" s="46"/>
      <c r="F2223" s="46">
        <v>0.099</v>
      </c>
      <c r="G2223" s="45"/>
      <c r="H2223" s="45"/>
      <c r="I2223" s="45"/>
      <c r="J2223" s="45"/>
      <c r="K2223" s="45"/>
      <c r="L2223" s="45"/>
      <c r="M2223" s="45"/>
      <c r="N2223" s="45"/>
      <c r="O2223" s="45"/>
      <c r="P2223" s="45"/>
      <c r="Q2223" s="45"/>
      <c r="R2223" s="45">
        <v>39.71157771676831</v>
      </c>
      <c r="S2223" s="45"/>
      <c r="T2223" s="45"/>
      <c r="U2223" s="45"/>
      <c r="V2223" s="45"/>
      <c r="W2223" s="45"/>
      <c r="X2223" s="45"/>
      <c r="Y2223" s="45"/>
      <c r="Z2223" s="45"/>
      <c r="AA2223" s="45"/>
      <c r="AB2223" s="45"/>
      <c r="AC2223" s="45"/>
    </row>
    <row r="2224" ht="15.75" customHeight="1">
      <c r="A2224" s="45">
        <v>107.3748509115368</v>
      </c>
      <c r="B2224" s="45"/>
      <c r="C2224" s="45"/>
      <c r="D2224" s="46"/>
      <c r="E2224" s="46"/>
      <c r="F2224" s="46">
        <v>0.109</v>
      </c>
      <c r="G2224" s="45"/>
      <c r="H2224" s="45"/>
      <c r="I2224" s="45"/>
      <c r="J2224" s="45">
        <v>3.4507447158685194E-4</v>
      </c>
      <c r="K2224" s="45"/>
      <c r="L2224" s="45"/>
      <c r="M2224" s="45"/>
      <c r="N2224" s="45">
        <v>0.0012465362745009306</v>
      </c>
      <c r="O2224" s="45"/>
      <c r="P2224" s="45"/>
      <c r="Q2224" s="45"/>
      <c r="R2224" s="45">
        <v>53.25693804998626</v>
      </c>
      <c r="S2224" s="45"/>
      <c r="T2224" s="45"/>
      <c r="U2224" s="45"/>
      <c r="V2224" s="45"/>
      <c r="W2224" s="45"/>
      <c r="X2224" s="45"/>
      <c r="Y2224" s="45"/>
      <c r="Z2224" s="45"/>
      <c r="AA2224" s="45"/>
      <c r="AB2224" s="45"/>
      <c r="AC2224" s="45"/>
    </row>
    <row r="2225" ht="15.75" customHeight="1">
      <c r="A2225" s="45">
        <v>132.81506852459444</v>
      </c>
      <c r="B2225" s="45"/>
      <c r="C2225" s="45"/>
      <c r="D2225" s="46"/>
      <c r="E2225" s="46"/>
      <c r="F2225" s="46">
        <v>0.111</v>
      </c>
      <c r="G2225" s="45"/>
      <c r="H2225" s="45"/>
      <c r="I2225" s="45"/>
      <c r="J2225" s="45"/>
      <c r="K2225" s="45"/>
      <c r="L2225" s="45"/>
      <c r="M2225" s="45"/>
      <c r="N2225" s="45"/>
      <c r="O2225" s="45"/>
      <c r="P2225" s="45"/>
      <c r="Q2225" s="45"/>
      <c r="R2225" s="45">
        <v>13.654655631350666</v>
      </c>
      <c r="S2225" s="45"/>
      <c r="T2225" s="45"/>
      <c r="U2225" s="45"/>
      <c r="V2225" s="45"/>
      <c r="W2225" s="45"/>
      <c r="X2225" s="45"/>
      <c r="Y2225" s="45"/>
      <c r="Z2225" s="45"/>
      <c r="AA2225" s="45"/>
      <c r="AB2225" s="45"/>
      <c r="AC2225" s="45"/>
    </row>
    <row r="2226" ht="15.75" customHeight="1">
      <c r="A2226" s="45">
        <v>7.146810343699875</v>
      </c>
      <c r="B2226" s="45"/>
      <c r="C2226" s="45"/>
      <c r="D2226" s="46"/>
      <c r="E2226" s="46"/>
      <c r="F2226" s="46">
        <v>0.568</v>
      </c>
      <c r="G2226" s="45"/>
      <c r="H2226" s="45"/>
      <c r="I2226" s="45"/>
      <c r="J2226" s="45">
        <v>0.0015258560146439865</v>
      </c>
      <c r="K2226" s="45"/>
      <c r="L2226" s="45"/>
      <c r="M2226" s="45"/>
      <c r="N2226" s="45"/>
      <c r="O2226" s="45"/>
      <c r="P2226" s="45"/>
      <c r="Q2226" s="45"/>
      <c r="R2226" s="45">
        <v>21.275008129285144</v>
      </c>
      <c r="S2226" s="45"/>
      <c r="T2226" s="45"/>
      <c r="U2226" s="45"/>
      <c r="V2226" s="45"/>
      <c r="W2226" s="45"/>
      <c r="X2226" s="45"/>
      <c r="Y2226" s="45"/>
      <c r="Z2226" s="45"/>
      <c r="AA2226" s="45"/>
      <c r="AB2226" s="45"/>
      <c r="AC2226" s="45"/>
    </row>
    <row r="2227" ht="15.75" customHeight="1">
      <c r="A2227" s="45">
        <v>7.050190539506366</v>
      </c>
      <c r="B2227" s="45"/>
      <c r="C2227" s="45"/>
      <c r="D2227" s="46"/>
      <c r="E2227" s="46"/>
      <c r="F2227" s="46">
        <v>0.576</v>
      </c>
      <c r="G2227" s="45"/>
      <c r="H2227" s="45"/>
      <c r="I2227" s="45"/>
      <c r="J2227" s="45">
        <v>0.0014821417876678972</v>
      </c>
      <c r="K2227" s="45"/>
      <c r="L2227" s="45"/>
      <c r="M2227" s="45"/>
      <c r="N2227" s="45">
        <v>0.0023398471679350647</v>
      </c>
      <c r="O2227" s="45"/>
      <c r="P2227" s="45"/>
      <c r="Q2227" s="45"/>
      <c r="R2227" s="45">
        <v>16.327211545052112</v>
      </c>
      <c r="S2227" s="45"/>
      <c r="T2227" s="45"/>
      <c r="U2227" s="45"/>
      <c r="V2227" s="45"/>
      <c r="W2227" s="45"/>
      <c r="X2227" s="45"/>
      <c r="Y2227" s="45"/>
      <c r="Z2227" s="45"/>
      <c r="AA2227" s="45"/>
      <c r="AB2227" s="45"/>
      <c r="AC2227" s="45"/>
    </row>
    <row r="2228" ht="15.75" customHeight="1">
      <c r="A2228" s="45">
        <v>6.974917375619392</v>
      </c>
      <c r="B2228" s="45"/>
      <c r="C2228" s="45"/>
      <c r="D2228" s="46"/>
      <c r="E2228" s="46"/>
      <c r="F2228" s="46">
        <v>0.629</v>
      </c>
      <c r="G2228" s="45"/>
      <c r="H2228" s="45"/>
      <c r="I2228" s="45"/>
      <c r="J2228" s="45">
        <v>0.0013230266616138739</v>
      </c>
      <c r="K2228" s="45"/>
      <c r="L2228" s="45"/>
      <c r="M2228" s="45"/>
      <c r="N2228" s="45">
        <v>0.0020200332263105867</v>
      </c>
      <c r="O2228" s="45"/>
      <c r="P2228" s="45"/>
      <c r="Q2228" s="45"/>
      <c r="R2228" s="45">
        <v>15.812673104823482</v>
      </c>
      <c r="S2228" s="45"/>
      <c r="T2228" s="45"/>
      <c r="U2228" s="45"/>
      <c r="V2228" s="45"/>
      <c r="W2228" s="45"/>
      <c r="X2228" s="45"/>
      <c r="Y2228" s="45"/>
      <c r="Z2228" s="45"/>
      <c r="AA2228" s="45"/>
      <c r="AB2228" s="45"/>
      <c r="AC2228" s="45"/>
    </row>
    <row r="2229" ht="15.75" customHeight="1">
      <c r="A2229" s="45">
        <v>6.8909079553994275</v>
      </c>
      <c r="B2229" s="45"/>
      <c r="C2229" s="45"/>
      <c r="D2229" s="46"/>
      <c r="E2229" s="46"/>
      <c r="F2229" s="46">
        <v>0.671</v>
      </c>
      <c r="G2229" s="45"/>
      <c r="H2229" s="45"/>
      <c r="I2229" s="45"/>
      <c r="J2229" s="45">
        <v>0.001350978847198447</v>
      </c>
      <c r="K2229" s="45"/>
      <c r="L2229" s="45"/>
      <c r="M2229" s="45"/>
      <c r="N2229" s="45">
        <v>0.002106811606827429</v>
      </c>
      <c r="O2229" s="45"/>
      <c r="P2229" s="45"/>
      <c r="Q2229" s="45"/>
      <c r="R2229" s="45">
        <v>20.39016482573422</v>
      </c>
      <c r="S2229" s="45"/>
      <c r="T2229" s="45"/>
      <c r="U2229" s="45"/>
      <c r="V2229" s="45"/>
      <c r="W2229" s="45"/>
      <c r="X2229" s="45"/>
      <c r="Y2229" s="45"/>
      <c r="Z2229" s="45"/>
      <c r="AA2229" s="45"/>
      <c r="AB2229" s="45"/>
      <c r="AC2229" s="45"/>
    </row>
    <row r="2230" ht="15.75" customHeight="1">
      <c r="A2230" s="45">
        <v>6.8143845709351885</v>
      </c>
      <c r="B2230" s="45"/>
      <c r="C2230" s="45"/>
      <c r="D2230" s="46"/>
      <c r="E2230" s="46"/>
      <c r="F2230" s="46">
        <v>0.549</v>
      </c>
      <c r="G2230" s="45"/>
      <c r="H2230" s="45"/>
      <c r="I2230" s="45"/>
      <c r="J2230" s="45"/>
      <c r="K2230" s="45"/>
      <c r="L2230" s="45"/>
      <c r="M2230" s="45"/>
      <c r="N2230" s="45"/>
      <c r="O2230" s="45"/>
      <c r="P2230" s="45"/>
      <c r="Q2230" s="45"/>
      <c r="R2230" s="45">
        <v>31.723024441668993</v>
      </c>
      <c r="S2230" s="45"/>
      <c r="T2230" s="45"/>
      <c r="U2230" s="45"/>
      <c r="V2230" s="45"/>
      <c r="W2230" s="45"/>
      <c r="X2230" s="45"/>
      <c r="Y2230" s="45"/>
      <c r="Z2230" s="45"/>
      <c r="AA2230" s="45"/>
      <c r="AB2230" s="45"/>
      <c r="AC2230" s="45"/>
    </row>
    <row r="2231" ht="15.75" customHeight="1">
      <c r="A2231" s="45">
        <v>6.750922754309866</v>
      </c>
      <c r="B2231" s="45"/>
      <c r="C2231" s="45"/>
      <c r="D2231" s="46"/>
      <c r="E2231" s="46"/>
      <c r="F2231" s="46">
        <v>0.554</v>
      </c>
      <c r="G2231" s="45"/>
      <c r="H2231" s="45"/>
      <c r="I2231" s="45"/>
      <c r="J2231" s="45">
        <v>0.0012515526473732344</v>
      </c>
      <c r="K2231" s="45"/>
      <c r="L2231" s="45"/>
      <c r="M2231" s="45"/>
      <c r="N2231" s="45">
        <v>0.0019306047384284998</v>
      </c>
      <c r="O2231" s="45"/>
      <c r="P2231" s="45"/>
      <c r="Q2231" s="45"/>
      <c r="R2231" s="45">
        <v>39.87045106577181</v>
      </c>
      <c r="S2231" s="45"/>
      <c r="T2231" s="45"/>
      <c r="U2231" s="45"/>
      <c r="V2231" s="45"/>
      <c r="W2231" s="45"/>
      <c r="X2231" s="45"/>
      <c r="Y2231" s="45"/>
      <c r="Z2231" s="45"/>
      <c r="AA2231" s="45"/>
      <c r="AB2231" s="45"/>
      <c r="AC2231" s="45"/>
    </row>
    <row r="2232" ht="15.75" customHeight="1">
      <c r="A2232" s="45">
        <v>6.6906121600588</v>
      </c>
      <c r="B2232" s="45"/>
      <c r="C2232" s="45"/>
      <c r="D2232" s="46"/>
      <c r="E2232" s="46"/>
      <c r="F2232" s="46">
        <v>0.508</v>
      </c>
      <c r="G2232" s="45"/>
      <c r="H2232" s="45"/>
      <c r="I2232" s="45"/>
      <c r="J2232" s="45"/>
      <c r="K2232" s="45"/>
      <c r="L2232" s="45"/>
      <c r="M2232" s="45"/>
      <c r="N2232" s="45"/>
      <c r="O2232" s="45"/>
      <c r="P2232" s="45"/>
      <c r="Q2232" s="45"/>
      <c r="R2232" s="45">
        <v>54.91666351573932</v>
      </c>
      <c r="S2232" s="45"/>
      <c r="T2232" s="45"/>
      <c r="U2232" s="45"/>
      <c r="V2232" s="45"/>
      <c r="W2232" s="45"/>
      <c r="X2232" s="45"/>
      <c r="Y2232" s="45"/>
      <c r="Z2232" s="45"/>
      <c r="AA2232" s="45"/>
      <c r="AB2232" s="45"/>
      <c r="AC2232" s="45"/>
    </row>
    <row r="2233" ht="15.75" customHeight="1">
      <c r="A2233" s="45">
        <v>6.6392558107160085</v>
      </c>
      <c r="B2233" s="45"/>
      <c r="C2233" s="45"/>
      <c r="D2233" s="46"/>
      <c r="E2233" s="46"/>
      <c r="F2233" s="46">
        <v>0.437</v>
      </c>
      <c r="G2233" s="45"/>
      <c r="H2233" s="45"/>
      <c r="I2233" s="45"/>
      <c r="J2233" s="45">
        <v>9.774538929608776E-4</v>
      </c>
      <c r="K2233" s="45"/>
      <c r="L2233" s="45"/>
      <c r="M2233" s="45"/>
      <c r="N2233" s="45">
        <v>0.001710338332011398</v>
      </c>
      <c r="O2233" s="45"/>
      <c r="P2233" s="45"/>
      <c r="Q2233" s="45"/>
      <c r="R2233" s="45">
        <v>69.19386106474475</v>
      </c>
      <c r="S2233" s="45"/>
      <c r="T2233" s="45"/>
      <c r="U2233" s="45"/>
      <c r="V2233" s="45"/>
      <c r="W2233" s="45"/>
      <c r="X2233" s="45"/>
      <c r="Y2233" s="45"/>
      <c r="Z2233" s="45"/>
      <c r="AA2233" s="45"/>
      <c r="AB2233" s="45"/>
      <c r="AC2233" s="45"/>
    </row>
    <row r="2234" ht="15.75" customHeight="1">
      <c r="A2234" s="45">
        <v>6.6385776434514066</v>
      </c>
      <c r="B2234" s="45"/>
      <c r="C2234" s="45"/>
      <c r="D2234" s="46"/>
      <c r="E2234" s="46"/>
      <c r="F2234" s="46">
        <v>0.473</v>
      </c>
      <c r="G2234" s="45"/>
      <c r="H2234" s="45"/>
      <c r="I2234" s="45"/>
      <c r="J2234" s="45">
        <v>0.001028347986268834</v>
      </c>
      <c r="K2234" s="45"/>
      <c r="L2234" s="45"/>
      <c r="M2234" s="45"/>
      <c r="N2234" s="45">
        <v>0.001662207180965317</v>
      </c>
      <c r="O2234" s="45"/>
      <c r="P2234" s="45"/>
      <c r="Q2234" s="45"/>
      <c r="R2234" s="45">
        <v>66.6542898586219</v>
      </c>
      <c r="S2234" s="45"/>
      <c r="T2234" s="45"/>
      <c r="U2234" s="45"/>
      <c r="V2234" s="45"/>
      <c r="W2234" s="45"/>
      <c r="X2234" s="45"/>
      <c r="Y2234" s="45"/>
      <c r="Z2234" s="45"/>
      <c r="AA2234" s="45"/>
      <c r="AB2234" s="45"/>
      <c r="AC2234" s="45"/>
    </row>
    <row r="2235" ht="15.75" customHeight="1">
      <c r="A2235" s="45">
        <v>6.6001701069299905</v>
      </c>
      <c r="B2235" s="45"/>
      <c r="C2235" s="45"/>
      <c r="D2235" s="46"/>
      <c r="E2235" s="46"/>
      <c r="F2235" s="46">
        <v>0.447</v>
      </c>
      <c r="G2235" s="45"/>
      <c r="H2235" s="45"/>
      <c r="I2235" s="45"/>
      <c r="J2235" s="45">
        <v>0.0011414262805202234</v>
      </c>
      <c r="K2235" s="45"/>
      <c r="L2235" s="45"/>
      <c r="M2235" s="45"/>
      <c r="N2235" s="45">
        <v>0.0017809934210696848</v>
      </c>
      <c r="O2235" s="45"/>
      <c r="P2235" s="45"/>
      <c r="Q2235" s="45"/>
      <c r="R2235" s="45">
        <v>99.0727152441056</v>
      </c>
      <c r="S2235" s="45"/>
      <c r="T2235" s="45"/>
      <c r="U2235" s="45"/>
      <c r="V2235" s="45"/>
      <c r="W2235" s="45"/>
      <c r="X2235" s="45"/>
      <c r="Y2235" s="45"/>
      <c r="Z2235" s="45"/>
      <c r="AA2235" s="45"/>
      <c r="AB2235" s="45"/>
      <c r="AC2235" s="45"/>
    </row>
    <row r="2236" ht="15.75" customHeight="1">
      <c r="A2236" s="45">
        <v>6.546618725737379</v>
      </c>
      <c r="B2236" s="45"/>
      <c r="C2236" s="45"/>
      <c r="D2236" s="46"/>
      <c r="E2236" s="46"/>
      <c r="F2236" s="46">
        <v>0.4</v>
      </c>
      <c r="G2236" s="45"/>
      <c r="H2236" s="45"/>
      <c r="I2236" s="45"/>
      <c r="J2236" s="45"/>
      <c r="K2236" s="45"/>
      <c r="L2236" s="45"/>
      <c r="M2236" s="45"/>
      <c r="N2236" s="45"/>
      <c r="O2236" s="45"/>
      <c r="P2236" s="45"/>
      <c r="Q2236" s="45"/>
      <c r="R2236" s="45">
        <v>127.3007994601918</v>
      </c>
      <c r="S2236" s="45"/>
      <c r="T2236" s="45"/>
      <c r="U2236" s="45"/>
      <c r="V2236" s="45"/>
      <c r="W2236" s="45"/>
      <c r="X2236" s="45"/>
      <c r="Y2236" s="45"/>
      <c r="Z2236" s="45"/>
      <c r="AA2236" s="45"/>
      <c r="AB2236" s="45"/>
      <c r="AC2236" s="45"/>
    </row>
    <row r="2237" ht="15.75" customHeight="1">
      <c r="A2237" s="45">
        <v>6.496153534618047</v>
      </c>
      <c r="B2237" s="45"/>
      <c r="C2237" s="45"/>
      <c r="D2237" s="46"/>
      <c r="E2237" s="46"/>
      <c r="F2237" s="46">
        <v>0.439</v>
      </c>
      <c r="G2237" s="45"/>
      <c r="H2237" s="45"/>
      <c r="I2237" s="45"/>
      <c r="J2237" s="45">
        <v>0.0010573150567363377</v>
      </c>
      <c r="K2237" s="45"/>
      <c r="L2237" s="45"/>
      <c r="M2237" s="45"/>
      <c r="N2237" s="45">
        <v>0.001700557585421059</v>
      </c>
      <c r="O2237" s="45"/>
      <c r="P2237" s="45"/>
      <c r="Q2237" s="45"/>
      <c r="R2237" s="45">
        <v>131.89633081291134</v>
      </c>
      <c r="S2237" s="45"/>
      <c r="T2237" s="45"/>
      <c r="U2237" s="45"/>
      <c r="V2237" s="45"/>
      <c r="W2237" s="45"/>
      <c r="X2237" s="45"/>
      <c r="Y2237" s="45"/>
      <c r="Z2237" s="45"/>
      <c r="AA2237" s="45"/>
      <c r="AB2237" s="45"/>
      <c r="AC2237" s="45"/>
    </row>
    <row r="2238" ht="15.75" customHeight="1">
      <c r="A2238" s="45">
        <v>7.407794800120739</v>
      </c>
      <c r="B2238" s="45"/>
      <c r="C2238" s="45"/>
      <c r="D2238" s="46"/>
      <c r="E2238" s="46"/>
      <c r="F2238" s="46">
        <v>0.366</v>
      </c>
      <c r="G2238" s="45"/>
      <c r="H2238" s="45"/>
      <c r="I2238" s="45"/>
      <c r="J2238" s="45"/>
      <c r="K2238" s="45"/>
      <c r="L2238" s="45"/>
      <c r="M2238" s="45"/>
      <c r="N2238" s="45"/>
      <c r="O2238" s="45"/>
      <c r="P2238" s="45"/>
      <c r="Q2238" s="45"/>
      <c r="R2238" s="45">
        <v>26.062305712473467</v>
      </c>
      <c r="S2238" s="45"/>
      <c r="T2238" s="45"/>
      <c r="U2238" s="45"/>
      <c r="V2238" s="45"/>
      <c r="W2238" s="45"/>
      <c r="X2238" s="45"/>
      <c r="Y2238" s="45"/>
      <c r="Z2238" s="45"/>
      <c r="AA2238" s="45"/>
      <c r="AB2238" s="45"/>
      <c r="AC2238" s="45"/>
    </row>
    <row r="2239" ht="15.75" customHeight="1">
      <c r="A2239" s="45">
        <v>56.09394171527481</v>
      </c>
      <c r="B2239" s="45"/>
      <c r="C2239" s="45"/>
      <c r="D2239" s="46"/>
      <c r="E2239" s="46"/>
      <c r="F2239" s="46">
        <v>0.073</v>
      </c>
      <c r="G2239" s="45"/>
      <c r="H2239" s="45"/>
      <c r="I2239" s="45"/>
      <c r="J2239" s="45">
        <v>0.00810262564386347</v>
      </c>
      <c r="K2239" s="45"/>
      <c r="L2239" s="45"/>
      <c r="M2239" s="45"/>
      <c r="N2239" s="45"/>
      <c r="O2239" s="45"/>
      <c r="P2239" s="45"/>
      <c r="Q2239" s="45"/>
      <c r="R2239" s="45">
        <v>470.8206383779627</v>
      </c>
      <c r="S2239" s="45"/>
      <c r="T2239" s="45"/>
      <c r="U2239" s="45"/>
      <c r="V2239" s="45"/>
      <c r="W2239" s="45"/>
      <c r="X2239" s="45"/>
      <c r="Y2239" s="45"/>
      <c r="Z2239" s="45"/>
      <c r="AA2239" s="45"/>
      <c r="AB2239" s="45"/>
      <c r="AC2239" s="45"/>
    </row>
    <row r="2240" ht="15.75" customHeight="1">
      <c r="A2240" s="45">
        <v>56.06073123525285</v>
      </c>
      <c r="B2240" s="45"/>
      <c r="C2240" s="45"/>
      <c r="D2240" s="46"/>
      <c r="E2240" s="46"/>
      <c r="F2240" s="46">
        <v>0.058</v>
      </c>
      <c r="G2240" s="45"/>
      <c r="H2240" s="45"/>
      <c r="I2240" s="45"/>
      <c r="J2240" s="45">
        <v>0.008003061029271093</v>
      </c>
      <c r="K2240" s="45"/>
      <c r="L2240" s="45"/>
      <c r="M2240" s="45"/>
      <c r="N2240" s="45">
        <v>0.01591534340922135</v>
      </c>
      <c r="O2240" s="45"/>
      <c r="P2240" s="45"/>
      <c r="Q2240" s="45"/>
      <c r="R2240" s="45">
        <v>454.594732478796</v>
      </c>
      <c r="S2240" s="45"/>
      <c r="T2240" s="45"/>
      <c r="U2240" s="45"/>
      <c r="V2240" s="45"/>
      <c r="W2240" s="45"/>
      <c r="X2240" s="45"/>
      <c r="Y2240" s="45"/>
      <c r="Z2240" s="45"/>
      <c r="AA2240" s="45"/>
      <c r="AB2240" s="45"/>
      <c r="AC2240" s="45"/>
    </row>
    <row r="2241" ht="15.75" customHeight="1">
      <c r="A2241" s="45">
        <v>55.834671612577345</v>
      </c>
      <c r="B2241" s="45"/>
      <c r="C2241" s="45"/>
      <c r="D2241" s="46"/>
      <c r="E2241" s="46"/>
      <c r="F2241" s="46">
        <v>0.042</v>
      </c>
      <c r="G2241" s="45"/>
      <c r="H2241" s="45"/>
      <c r="I2241" s="45"/>
      <c r="J2241" s="45">
        <v>0.007934272004040914</v>
      </c>
      <c r="K2241" s="45"/>
      <c r="L2241" s="45"/>
      <c r="M2241" s="45"/>
      <c r="N2241" s="45">
        <v>0.016224807425179948</v>
      </c>
      <c r="O2241" s="45"/>
      <c r="P2241" s="45"/>
      <c r="Q2241" s="45"/>
      <c r="R2241" s="45">
        <v>514.869301679505</v>
      </c>
      <c r="S2241" s="45"/>
      <c r="T2241" s="45"/>
      <c r="U2241" s="45"/>
      <c r="V2241" s="45"/>
      <c r="W2241" s="45"/>
      <c r="X2241" s="45"/>
      <c r="Y2241" s="45"/>
      <c r="Z2241" s="45"/>
      <c r="AA2241" s="45"/>
      <c r="AB2241" s="45"/>
      <c r="AC2241" s="45"/>
    </row>
    <row r="2242" ht="15.75" customHeight="1">
      <c r="A2242" s="45">
        <v>56.05744125644632</v>
      </c>
      <c r="B2242" s="45"/>
      <c r="C2242" s="45"/>
      <c r="D2242" s="46"/>
      <c r="E2242" s="46"/>
      <c r="F2242" s="46">
        <v>0.047</v>
      </c>
      <c r="G2242" s="45"/>
      <c r="H2242" s="45"/>
      <c r="I2242" s="45"/>
      <c r="J2242" s="45">
        <v>0.008273917799656196</v>
      </c>
      <c r="K2242" s="45"/>
      <c r="L2242" s="45"/>
      <c r="M2242" s="45"/>
      <c r="N2242" s="45">
        <v>0.017033130176590094</v>
      </c>
      <c r="O2242" s="45"/>
      <c r="P2242" s="45"/>
      <c r="Q2242" s="45"/>
      <c r="R2242" s="45">
        <v>602.1878418502891</v>
      </c>
      <c r="S2242" s="45"/>
      <c r="T2242" s="45"/>
      <c r="U2242" s="45"/>
      <c r="V2242" s="45"/>
      <c r="W2242" s="45"/>
      <c r="X2242" s="45"/>
      <c r="Y2242" s="45"/>
      <c r="Z2242" s="45"/>
      <c r="AA2242" s="45"/>
      <c r="AB2242" s="45"/>
      <c r="AC2242" s="45"/>
    </row>
    <row r="2243" ht="15.75" customHeight="1">
      <c r="A2243" s="45">
        <v>55.656552766773956</v>
      </c>
      <c r="B2243" s="45"/>
      <c r="C2243" s="45"/>
      <c r="D2243" s="46"/>
      <c r="E2243" s="46"/>
      <c r="F2243" s="46">
        <v>0.04</v>
      </c>
      <c r="G2243" s="45"/>
      <c r="H2243" s="45"/>
      <c r="I2243" s="45"/>
      <c r="J2243" s="45"/>
      <c r="K2243" s="45"/>
      <c r="L2243" s="45"/>
      <c r="M2243" s="45"/>
      <c r="N2243" s="45"/>
      <c r="O2243" s="45"/>
      <c r="P2243" s="45"/>
      <c r="Q2243" s="45"/>
      <c r="R2243" s="45">
        <v>703.7323594949245</v>
      </c>
      <c r="S2243" s="45"/>
      <c r="T2243" s="45"/>
      <c r="U2243" s="45"/>
      <c r="V2243" s="45"/>
      <c r="W2243" s="45"/>
      <c r="X2243" s="45"/>
      <c r="Y2243" s="45"/>
      <c r="Z2243" s="45"/>
      <c r="AA2243" s="45"/>
      <c r="AB2243" s="45"/>
      <c r="AC2243" s="45"/>
    </row>
    <row r="2244" ht="15.75" customHeight="1">
      <c r="A2244" s="45">
        <v>55.47174454310733</v>
      </c>
      <c r="B2244" s="45"/>
      <c r="C2244" s="45"/>
      <c r="D2244" s="46"/>
      <c r="E2244" s="46"/>
      <c r="F2244" s="46">
        <v>0.044</v>
      </c>
      <c r="G2244" s="45"/>
      <c r="H2244" s="45"/>
      <c r="I2244" s="45"/>
      <c r="J2244" s="45">
        <v>0.008342762877026316</v>
      </c>
      <c r="K2244" s="45"/>
      <c r="L2244" s="45"/>
      <c r="M2244" s="45"/>
      <c r="N2244" s="45">
        <v>0.01721809348672979</v>
      </c>
      <c r="O2244" s="45"/>
      <c r="P2244" s="45"/>
      <c r="Q2244" s="45"/>
      <c r="R2244" s="45">
        <v>800.32532501415</v>
      </c>
      <c r="S2244" s="45"/>
      <c r="T2244" s="45"/>
      <c r="U2244" s="45"/>
      <c r="V2244" s="45"/>
      <c r="W2244" s="45"/>
      <c r="X2244" s="45"/>
      <c r="Y2244" s="45"/>
      <c r="Z2244" s="45"/>
      <c r="AA2244" s="45"/>
      <c r="AB2244" s="45"/>
      <c r="AC2244" s="45"/>
    </row>
    <row r="2245" ht="15.75" customHeight="1">
      <c r="A2245" s="45">
        <v>55.7482758719248</v>
      </c>
      <c r="B2245" s="45"/>
      <c r="C2245" s="45"/>
      <c r="D2245" s="46"/>
      <c r="E2245" s="46"/>
      <c r="F2245" s="46">
        <v>0.058</v>
      </c>
      <c r="G2245" s="45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>
        <v>945.6053297124707</v>
      </c>
      <c r="S2245" s="45"/>
      <c r="T2245" s="45"/>
      <c r="U2245" s="45"/>
      <c r="V2245" s="45"/>
      <c r="W2245" s="45"/>
      <c r="X2245" s="45"/>
      <c r="Y2245" s="45"/>
      <c r="Z2245" s="45"/>
      <c r="AA2245" s="45"/>
      <c r="AB2245" s="45"/>
      <c r="AC2245" s="45"/>
    </row>
    <row r="2246" ht="15.75" customHeight="1">
      <c r="A2246" s="45">
        <v>55.370696840166715</v>
      </c>
      <c r="B2246" s="45"/>
      <c r="C2246" s="45"/>
      <c r="D2246" s="46"/>
      <c r="E2246" s="46"/>
      <c r="F2246" s="46">
        <v>0.061</v>
      </c>
      <c r="G2246" s="45"/>
      <c r="H2246" s="45"/>
      <c r="I2246" s="45"/>
      <c r="J2246" s="45"/>
      <c r="K2246" s="45"/>
      <c r="L2246" s="45"/>
      <c r="M2246" s="45"/>
      <c r="N2246" s="45"/>
      <c r="O2246" s="45"/>
      <c r="P2246" s="45"/>
      <c r="Q2246" s="45"/>
      <c r="R2246" s="45">
        <v>1017.9940770214607</v>
      </c>
      <c r="S2246" s="45"/>
      <c r="T2246" s="45"/>
      <c r="U2246" s="45"/>
      <c r="V2246" s="45"/>
      <c r="W2246" s="45"/>
      <c r="X2246" s="45"/>
      <c r="Y2246" s="45"/>
      <c r="Z2246" s="45"/>
      <c r="AA2246" s="45"/>
      <c r="AB2246" s="45"/>
      <c r="AC2246" s="45"/>
    </row>
    <row r="2247" ht="15.75" customHeight="1">
      <c r="A2247" s="45">
        <v>54.79541432194666</v>
      </c>
      <c r="B2247" s="45"/>
      <c r="C2247" s="45"/>
      <c r="D2247" s="46"/>
      <c r="E2247" s="46"/>
      <c r="F2247" s="46">
        <v>0.047</v>
      </c>
      <c r="G2247" s="45"/>
      <c r="H2247" s="45"/>
      <c r="I2247" s="45"/>
      <c r="J2247" s="45">
        <v>0.007792124143485015</v>
      </c>
      <c r="K2247" s="45"/>
      <c r="L2247" s="45"/>
      <c r="M2247" s="45"/>
      <c r="N2247" s="45">
        <v>0.01644985152654866</v>
      </c>
      <c r="O2247" s="45"/>
      <c r="P2247" s="45"/>
      <c r="Q2247" s="45"/>
      <c r="R2247" s="45">
        <v>894.0314472476396</v>
      </c>
      <c r="S2247" s="45"/>
      <c r="T2247" s="45"/>
      <c r="U2247" s="45"/>
      <c r="V2247" s="45"/>
      <c r="W2247" s="45"/>
      <c r="X2247" s="45"/>
      <c r="Y2247" s="45"/>
      <c r="Z2247" s="45"/>
      <c r="AA2247" s="45"/>
      <c r="AB2247" s="45"/>
      <c r="AC2247" s="45"/>
    </row>
    <row r="2248" ht="15.75" customHeight="1">
      <c r="A2248" s="45">
        <v>54.2850897481373</v>
      </c>
      <c r="B2248" s="45"/>
      <c r="C2248" s="45"/>
      <c r="D2248" s="46"/>
      <c r="E2248" s="46"/>
      <c r="F2248" s="46">
        <v>0.024</v>
      </c>
      <c r="G2248" s="45"/>
      <c r="H2248" s="45"/>
      <c r="I2248" s="45"/>
      <c r="J2248" s="45">
        <v>0.007890011414111824</v>
      </c>
      <c r="K2248" s="45"/>
      <c r="L2248" s="45"/>
      <c r="M2248" s="45"/>
      <c r="N2248" s="45">
        <v>0.016180813599678684</v>
      </c>
      <c r="O2248" s="45"/>
      <c r="P2248" s="45"/>
      <c r="Q2248" s="45"/>
      <c r="R2248" s="45">
        <v>1087.3313357216296</v>
      </c>
      <c r="S2248" s="45"/>
      <c r="T2248" s="45"/>
      <c r="U2248" s="45"/>
      <c r="V2248" s="45"/>
      <c r="W2248" s="45"/>
      <c r="X2248" s="45"/>
      <c r="Y2248" s="45"/>
      <c r="Z2248" s="45"/>
      <c r="AA2248" s="45"/>
      <c r="AB2248" s="45"/>
      <c r="AC2248" s="45"/>
    </row>
    <row r="2249" ht="15.75" customHeight="1">
      <c r="A2249" s="45">
        <v>53.845264768897565</v>
      </c>
      <c r="B2249" s="45"/>
      <c r="C2249" s="45"/>
      <c r="D2249" s="46"/>
      <c r="E2249" s="46"/>
      <c r="F2249" s="46">
        <v>0.026</v>
      </c>
      <c r="G2249" s="45"/>
      <c r="H2249" s="45"/>
      <c r="I2249" s="45"/>
      <c r="J2249" s="45"/>
      <c r="K2249" s="45"/>
      <c r="L2249" s="45"/>
      <c r="M2249" s="45"/>
      <c r="N2249" s="45"/>
      <c r="O2249" s="45"/>
      <c r="P2249" s="45"/>
      <c r="Q2249" s="45"/>
      <c r="R2249" s="45">
        <v>1200.6599349266426</v>
      </c>
      <c r="S2249" s="45"/>
      <c r="T2249" s="45"/>
      <c r="U2249" s="45"/>
      <c r="V2249" s="45"/>
      <c r="W2249" s="45"/>
      <c r="X2249" s="45"/>
      <c r="Y2249" s="45"/>
      <c r="Z2249" s="45"/>
      <c r="AA2249" s="45"/>
      <c r="AB2249" s="45"/>
      <c r="AC2249" s="45"/>
    </row>
    <row r="2250" ht="15.75" customHeight="1">
      <c r="A2250" s="45">
        <v>53.34648822856859</v>
      </c>
      <c r="B2250" s="45"/>
      <c r="C2250" s="45"/>
      <c r="D2250" s="46"/>
      <c r="E2250" s="46"/>
      <c r="F2250" s="46">
        <v>0.03</v>
      </c>
      <c r="G2250" s="45"/>
      <c r="H2250" s="45"/>
      <c r="I2250" s="45"/>
      <c r="J2250" s="45">
        <v>0.007700310683750552</v>
      </c>
      <c r="K2250" s="45"/>
      <c r="L2250" s="45"/>
      <c r="M2250" s="45"/>
      <c r="N2250" s="45">
        <v>0.0158929631523133</v>
      </c>
      <c r="O2250" s="45"/>
      <c r="P2250" s="45"/>
      <c r="Q2250" s="45"/>
      <c r="R2250" s="45">
        <v>1237.5442793976183</v>
      </c>
      <c r="S2250" s="45"/>
      <c r="T2250" s="45"/>
      <c r="U2250" s="45"/>
      <c r="V2250" s="45"/>
      <c r="W2250" s="45"/>
      <c r="X2250" s="45"/>
      <c r="Y2250" s="45"/>
      <c r="Z2250" s="45"/>
      <c r="AA2250" s="45"/>
      <c r="AB2250" s="45"/>
      <c r="AC2250" s="45"/>
    </row>
    <row r="2251" ht="15.75" customHeight="1">
      <c r="A2251" s="45">
        <v>60.341685164301246</v>
      </c>
      <c r="B2251" s="45"/>
      <c r="C2251" s="45"/>
      <c r="D2251" s="46"/>
      <c r="E2251" s="46"/>
      <c r="F2251" s="46">
        <v>0.03</v>
      </c>
      <c r="G2251" s="45"/>
      <c r="H2251" s="45"/>
      <c r="I2251" s="45"/>
      <c r="J2251" s="45">
        <v>0.008211032281757704</v>
      </c>
      <c r="K2251" s="45"/>
      <c r="L2251" s="45"/>
      <c r="M2251" s="45"/>
      <c r="N2251" s="45"/>
      <c r="O2251" s="45"/>
      <c r="P2251" s="45"/>
      <c r="Q2251" s="45"/>
      <c r="R2251" s="45">
        <v>491.5550037861923</v>
      </c>
      <c r="S2251" s="45"/>
      <c r="T2251" s="45"/>
      <c r="U2251" s="45"/>
      <c r="V2251" s="45"/>
      <c r="W2251" s="45"/>
      <c r="X2251" s="45"/>
      <c r="Y2251" s="45"/>
      <c r="Z2251" s="45"/>
      <c r="AA2251" s="45"/>
      <c r="AB2251" s="45"/>
      <c r="AC2251" s="45"/>
    </row>
    <row r="2252" ht="15.75" customHeight="1">
      <c r="A2252" s="45">
        <v>42965.98467114528</v>
      </c>
      <c r="B2252" s="45"/>
      <c r="C2252" s="45"/>
      <c r="D2252" s="46"/>
      <c r="E2252" s="46"/>
      <c r="F2252" s="46"/>
      <c r="G2252" s="45"/>
      <c r="H2252" s="45"/>
      <c r="I2252" s="45"/>
      <c r="J2252" s="45"/>
      <c r="K2252" s="45"/>
      <c r="L2252" s="45"/>
      <c r="M2252" s="45"/>
      <c r="N2252" s="45"/>
      <c r="O2252" s="45"/>
      <c r="P2252" s="45"/>
      <c r="Q2252" s="45"/>
      <c r="R2252" s="45"/>
      <c r="S2252" s="45"/>
      <c r="T2252" s="45"/>
      <c r="U2252" s="45"/>
      <c r="V2252" s="45"/>
      <c r="W2252" s="45"/>
      <c r="X2252" s="45"/>
      <c r="Y2252" s="45"/>
      <c r="Z2252" s="45"/>
      <c r="AA2252" s="45"/>
      <c r="AB2252" s="45"/>
      <c r="AC2252" s="45"/>
    </row>
    <row r="2253" ht="15.75" customHeight="1">
      <c r="A2253" s="45">
        <v>41872.34620714318</v>
      </c>
      <c r="B2253" s="45"/>
      <c r="C2253" s="45"/>
      <c r="D2253" s="46"/>
      <c r="E2253" s="46"/>
      <c r="F2253" s="46"/>
      <c r="G2253" s="45"/>
      <c r="H2253" s="45"/>
      <c r="I2253" s="45"/>
      <c r="J2253" s="45"/>
      <c r="K2253" s="45"/>
      <c r="L2253" s="45"/>
      <c r="M2253" s="45"/>
      <c r="N2253" s="45">
        <v>0.013186714943453578</v>
      </c>
      <c r="O2253" s="45"/>
      <c r="P2253" s="45"/>
      <c r="Q2253" s="45"/>
      <c r="R2253" s="45"/>
      <c r="S2253" s="45"/>
      <c r="T2253" s="45"/>
      <c r="U2253" s="45"/>
      <c r="V2253" s="45"/>
      <c r="W2253" s="45"/>
      <c r="X2253" s="45"/>
      <c r="Y2253" s="45"/>
      <c r="Z2253" s="45"/>
      <c r="AA2253" s="45"/>
      <c r="AB2253" s="45"/>
      <c r="AC2253" s="45"/>
    </row>
    <row r="2254" ht="15.75" customHeight="1">
      <c r="A2254" s="45">
        <v>41002.544078032675</v>
      </c>
      <c r="B2254" s="45"/>
      <c r="C2254" s="45"/>
      <c r="D2254" s="46"/>
      <c r="E2254" s="46"/>
      <c r="F2254" s="46"/>
      <c r="G2254" s="45"/>
      <c r="H2254" s="45"/>
      <c r="I2254" s="45"/>
      <c r="J2254" s="45"/>
      <c r="K2254" s="45"/>
      <c r="L2254" s="45"/>
      <c r="M2254" s="45"/>
      <c r="N2254" s="45">
        <v>0.012751998609662843</v>
      </c>
      <c r="O2254" s="45"/>
      <c r="P2254" s="45"/>
      <c r="Q2254" s="45"/>
      <c r="R2254" s="45"/>
      <c r="S2254" s="45"/>
      <c r="T2254" s="45"/>
      <c r="U2254" s="45"/>
      <c r="V2254" s="45"/>
      <c r="W2254" s="45"/>
      <c r="X2254" s="45"/>
      <c r="Y2254" s="45"/>
      <c r="Z2254" s="45"/>
      <c r="AA2254" s="45"/>
      <c r="AB2254" s="45"/>
      <c r="AC2254" s="45"/>
    </row>
    <row r="2255" ht="15.75" customHeight="1">
      <c r="A2255" s="45">
        <v>39993.09776105203</v>
      </c>
      <c r="B2255" s="45"/>
      <c r="C2255" s="45"/>
      <c r="D2255" s="46"/>
      <c r="E2255" s="46"/>
      <c r="F2255" s="46"/>
      <c r="G2255" s="45"/>
      <c r="H2255" s="45"/>
      <c r="I2255" s="45"/>
      <c r="J2255" s="45"/>
      <c r="K2255" s="45"/>
      <c r="L2255" s="45"/>
      <c r="M2255" s="45"/>
      <c r="N2255" s="45">
        <v>0.013340662593289499</v>
      </c>
      <c r="O2255" s="45"/>
      <c r="P2255" s="45"/>
      <c r="Q2255" s="45"/>
      <c r="R2255" s="45"/>
      <c r="S2255" s="45"/>
      <c r="T2255" s="45"/>
      <c r="U2255" s="45"/>
      <c r="V2255" s="45"/>
      <c r="W2255" s="45"/>
      <c r="X2255" s="45"/>
      <c r="Y2255" s="45"/>
      <c r="Z2255" s="45"/>
      <c r="AA2255" s="45"/>
      <c r="AB2255" s="45"/>
      <c r="AC2255" s="45"/>
    </row>
    <row r="2256" ht="15.75" customHeight="1">
      <c r="A2256" s="45">
        <v>39026.93768381219</v>
      </c>
      <c r="B2256" s="45"/>
      <c r="C2256" s="45"/>
      <c r="D2256" s="46"/>
      <c r="E2256" s="46"/>
      <c r="F2256" s="46"/>
      <c r="G2256" s="45"/>
      <c r="H2256" s="45"/>
      <c r="I2256" s="45"/>
      <c r="J2256" s="45"/>
      <c r="K2256" s="45"/>
      <c r="L2256" s="45"/>
      <c r="M2256" s="45"/>
      <c r="N2256" s="45"/>
      <c r="O2256" s="45"/>
      <c r="P2256" s="45"/>
      <c r="Q2256" s="45"/>
      <c r="R2256" s="45"/>
      <c r="S2256" s="45"/>
      <c r="T2256" s="45"/>
      <c r="U2256" s="45"/>
      <c r="V2256" s="45"/>
      <c r="W2256" s="45"/>
      <c r="X2256" s="45"/>
      <c r="Y2256" s="45"/>
      <c r="Z2256" s="45"/>
      <c r="AA2256" s="45"/>
      <c r="AB2256" s="45"/>
      <c r="AC2256" s="45"/>
    </row>
    <row r="2257" ht="15.75" customHeight="1">
      <c r="A2257" s="45">
        <v>37976.44384919842</v>
      </c>
      <c r="B2257" s="45"/>
      <c r="C2257" s="45"/>
      <c r="D2257" s="46"/>
      <c r="E2257" s="46"/>
      <c r="F2257" s="46"/>
      <c r="G2257" s="45"/>
      <c r="H2257" s="45"/>
      <c r="I2257" s="45"/>
      <c r="J2257" s="45"/>
      <c r="K2257" s="45"/>
      <c r="L2257" s="45"/>
      <c r="M2257" s="45"/>
      <c r="N2257" s="45">
        <v>0.012233638507975852</v>
      </c>
      <c r="O2257" s="45"/>
      <c r="P2257" s="45"/>
      <c r="Q2257" s="45"/>
      <c r="R2257" s="45">
        <v>3278.2952864510453</v>
      </c>
      <c r="S2257" s="45"/>
      <c r="T2257" s="45"/>
      <c r="U2257" s="45"/>
      <c r="V2257" s="45"/>
      <c r="W2257" s="45"/>
      <c r="X2257" s="45"/>
      <c r="Y2257" s="45"/>
      <c r="Z2257" s="45"/>
      <c r="AA2257" s="45"/>
      <c r="AB2257" s="45"/>
      <c r="AC2257" s="45"/>
    </row>
    <row r="2258" ht="15.75" customHeight="1">
      <c r="A2258" s="45">
        <v>37137.932565278206</v>
      </c>
      <c r="B2258" s="45"/>
      <c r="C2258" s="45"/>
      <c r="D2258" s="46"/>
      <c r="E2258" s="46"/>
      <c r="F2258" s="46"/>
      <c r="G2258" s="45"/>
      <c r="H2258" s="45"/>
      <c r="I2258" s="45"/>
      <c r="J2258" s="45"/>
      <c r="K2258" s="45"/>
      <c r="L2258" s="45"/>
      <c r="M2258" s="45"/>
      <c r="N2258" s="45"/>
      <c r="O2258" s="45"/>
      <c r="P2258" s="45"/>
      <c r="Q2258" s="45"/>
      <c r="R2258" s="45">
        <v>2564.5010879701586</v>
      </c>
      <c r="S2258" s="45"/>
      <c r="T2258" s="45"/>
      <c r="U2258" s="45"/>
      <c r="V2258" s="45"/>
      <c r="W2258" s="45"/>
      <c r="X2258" s="45"/>
      <c r="Y2258" s="45"/>
      <c r="Z2258" s="45"/>
      <c r="AA2258" s="45"/>
      <c r="AB2258" s="45"/>
      <c r="AC2258" s="45"/>
    </row>
    <row r="2259" ht="15.75" customHeight="1">
      <c r="A2259" s="45">
        <v>36247.89225506502</v>
      </c>
      <c r="B2259" s="45"/>
      <c r="C2259" s="45"/>
      <c r="D2259" s="46"/>
      <c r="E2259" s="46"/>
      <c r="F2259" s="46"/>
      <c r="G2259" s="45"/>
      <c r="H2259" s="45"/>
      <c r="I2259" s="45"/>
      <c r="J2259" s="45"/>
      <c r="K2259" s="45"/>
      <c r="L2259" s="45"/>
      <c r="M2259" s="45"/>
      <c r="N2259" s="45"/>
      <c r="O2259" s="45"/>
      <c r="P2259" s="45"/>
      <c r="Q2259" s="45"/>
      <c r="R2259" s="45">
        <v>2456.909585727245</v>
      </c>
      <c r="S2259" s="45"/>
      <c r="T2259" s="45"/>
      <c r="U2259" s="45"/>
      <c r="V2259" s="45"/>
      <c r="W2259" s="45"/>
      <c r="X2259" s="45"/>
      <c r="Y2259" s="45"/>
      <c r="Z2259" s="45"/>
      <c r="AA2259" s="45"/>
      <c r="AB2259" s="45"/>
      <c r="AC2259" s="45"/>
    </row>
    <row r="2260" ht="15.75" customHeight="1">
      <c r="A2260" s="45">
        <v>35357.213836941504</v>
      </c>
      <c r="B2260" s="45"/>
      <c r="C2260" s="45"/>
      <c r="D2260" s="46"/>
      <c r="E2260" s="46"/>
      <c r="F2260" s="46"/>
      <c r="G2260" s="45"/>
      <c r="H2260" s="45"/>
      <c r="I2260" s="45"/>
      <c r="J2260" s="45"/>
      <c r="K2260" s="45"/>
      <c r="L2260" s="45"/>
      <c r="M2260" s="45"/>
      <c r="N2260" s="45">
        <v>0.008843850760018425</v>
      </c>
      <c r="O2260" s="45"/>
      <c r="P2260" s="45"/>
      <c r="Q2260" s="45"/>
      <c r="R2260" s="45">
        <v>2210.962690004606</v>
      </c>
      <c r="S2260" s="45"/>
      <c r="T2260" s="45"/>
      <c r="U2260" s="45"/>
      <c r="V2260" s="45"/>
      <c r="W2260" s="45"/>
      <c r="X2260" s="45"/>
      <c r="Y2260" s="45"/>
      <c r="Z2260" s="45"/>
      <c r="AA2260" s="45"/>
      <c r="AB2260" s="45"/>
      <c r="AC2260" s="45"/>
    </row>
    <row r="2261" ht="15.75" customHeight="1">
      <c r="A2261" s="45">
        <v>34593.71579383523</v>
      </c>
      <c r="B2261" s="45"/>
      <c r="C2261" s="45"/>
      <c r="D2261" s="46"/>
      <c r="E2261" s="46"/>
      <c r="F2261" s="46"/>
      <c r="G2261" s="45"/>
      <c r="H2261" s="45"/>
      <c r="I2261" s="45"/>
      <c r="J2261" s="45"/>
      <c r="K2261" s="45"/>
      <c r="L2261" s="45"/>
      <c r="M2261" s="45"/>
      <c r="N2261" s="45">
        <v>0.009313804968563657</v>
      </c>
      <c r="O2261" s="45"/>
      <c r="P2261" s="45"/>
      <c r="Q2261" s="45"/>
      <c r="R2261" s="45">
        <v>2323.9474679781656</v>
      </c>
      <c r="S2261" s="45"/>
      <c r="T2261" s="45"/>
      <c r="U2261" s="45"/>
      <c r="V2261" s="45"/>
      <c r="W2261" s="45"/>
      <c r="X2261" s="45"/>
      <c r="Y2261" s="45"/>
      <c r="Z2261" s="45"/>
      <c r="AA2261" s="45"/>
      <c r="AB2261" s="45"/>
      <c r="AC2261" s="45"/>
    </row>
    <row r="2262" ht="15.75" customHeight="1">
      <c r="A2262" s="45">
        <v>33967.56454832954</v>
      </c>
      <c r="B2262" s="45"/>
      <c r="C2262" s="45"/>
      <c r="D2262" s="46"/>
      <c r="E2262" s="46"/>
      <c r="F2262" s="46"/>
      <c r="G2262" s="45"/>
      <c r="H2262" s="45"/>
      <c r="I2262" s="45"/>
      <c r="J2262" s="45"/>
      <c r="K2262" s="45"/>
      <c r="L2262" s="45"/>
      <c r="M2262" s="45"/>
      <c r="N2262" s="45"/>
      <c r="O2262" s="45"/>
      <c r="P2262" s="45"/>
      <c r="Q2262" s="45"/>
      <c r="R2262" s="45">
        <v>2561.7921944841964</v>
      </c>
      <c r="S2262" s="45"/>
      <c r="T2262" s="45"/>
      <c r="U2262" s="45"/>
      <c r="V2262" s="45"/>
      <c r="W2262" s="45"/>
      <c r="X2262" s="45"/>
      <c r="Y2262" s="45"/>
      <c r="Z2262" s="45"/>
      <c r="AA2262" s="45"/>
      <c r="AB2262" s="45"/>
      <c r="AC2262" s="45"/>
    </row>
    <row r="2263" ht="15.75" customHeight="1">
      <c r="A2263" s="45">
        <v>33647.29091540733</v>
      </c>
      <c r="B2263" s="45"/>
      <c r="C2263" s="45"/>
      <c r="D2263" s="46"/>
      <c r="E2263" s="46"/>
      <c r="F2263" s="46"/>
      <c r="G2263" s="45"/>
      <c r="H2263" s="45"/>
      <c r="I2263" s="45"/>
      <c r="J2263" s="45"/>
      <c r="K2263" s="45"/>
      <c r="L2263" s="45"/>
      <c r="M2263" s="45"/>
      <c r="N2263" s="45">
        <v>0.008667708876150773</v>
      </c>
      <c r="O2263" s="45"/>
      <c r="P2263" s="45"/>
      <c r="Q2263" s="45"/>
      <c r="R2263" s="45"/>
      <c r="S2263" s="45"/>
      <c r="T2263" s="45"/>
      <c r="U2263" s="45"/>
      <c r="V2263" s="45"/>
      <c r="W2263" s="45"/>
      <c r="X2263" s="45"/>
      <c r="Y2263" s="45"/>
      <c r="Z2263" s="45"/>
      <c r="AA2263" s="45"/>
      <c r="AB2263" s="45"/>
      <c r="AC2263" s="45"/>
    </row>
    <row r="2264" ht="15.75" customHeight="1">
      <c r="A2264" s="45">
        <v>46565.7903802327</v>
      </c>
      <c r="B2264" s="45"/>
      <c r="C2264" s="45"/>
      <c r="D2264" s="46"/>
      <c r="E2264" s="46"/>
      <c r="F2264" s="46"/>
      <c r="G2264" s="45"/>
      <c r="H2264" s="45"/>
      <c r="I2264" s="45"/>
      <c r="J2264" s="45"/>
      <c r="K2264" s="45"/>
      <c r="L2264" s="45"/>
      <c r="M2264" s="45"/>
      <c r="N2264" s="45"/>
      <c r="O2264" s="45"/>
      <c r="P2264" s="45"/>
      <c r="Q2264" s="45"/>
      <c r="R2264" s="45"/>
      <c r="S2264" s="45"/>
      <c r="T2264" s="45"/>
      <c r="U2264" s="45"/>
      <c r="V2264" s="45"/>
      <c r="W2264" s="45"/>
      <c r="X2264" s="45"/>
      <c r="Y2264" s="45"/>
      <c r="Z2264" s="45"/>
      <c r="AA2264" s="45"/>
      <c r="AB2264" s="45"/>
      <c r="AC2264" s="45"/>
    </row>
    <row r="2265" ht="15.75" customHeight="1">
      <c r="A2265" s="45">
        <v>139.11666195311054</v>
      </c>
      <c r="B2265" s="45"/>
      <c r="C2265" s="45"/>
      <c r="D2265" s="46"/>
      <c r="E2265" s="46"/>
      <c r="F2265" s="46">
        <v>0.148</v>
      </c>
      <c r="G2265" s="45"/>
      <c r="H2265" s="45"/>
      <c r="I2265" s="45"/>
      <c r="J2265" s="45">
        <v>0.0021467727848753226</v>
      </c>
      <c r="K2265" s="45"/>
      <c r="L2265" s="45"/>
      <c r="M2265" s="45"/>
      <c r="N2265" s="45"/>
      <c r="O2265" s="45"/>
      <c r="P2265" s="45"/>
      <c r="Q2265" s="45"/>
      <c r="R2265" s="45">
        <v>60.041092660925955</v>
      </c>
      <c r="S2265" s="45"/>
      <c r="T2265" s="45"/>
      <c r="U2265" s="45"/>
      <c r="V2265" s="45"/>
      <c r="W2265" s="45"/>
      <c r="X2265" s="45"/>
      <c r="Y2265" s="45"/>
      <c r="Z2265" s="45"/>
      <c r="AA2265" s="45"/>
      <c r="AB2265" s="45"/>
      <c r="AC2265" s="45"/>
    </row>
    <row r="2266" ht="15.75" customHeight="1">
      <c r="A2266" s="45">
        <v>138.0853889896294</v>
      </c>
      <c r="B2266" s="45"/>
      <c r="C2266" s="45"/>
      <c r="D2266" s="46"/>
      <c r="E2266" s="46"/>
      <c r="F2266" s="46">
        <v>0.119</v>
      </c>
      <c r="G2266" s="45"/>
      <c r="H2266" s="45"/>
      <c r="I2266" s="45"/>
      <c r="J2266" s="45">
        <v>0.001954547046364612</v>
      </c>
      <c r="K2266" s="45"/>
      <c r="L2266" s="45"/>
      <c r="M2266" s="45"/>
      <c r="N2266" s="45">
        <v>0.004567647492762424</v>
      </c>
      <c r="O2266" s="45"/>
      <c r="P2266" s="45"/>
      <c r="Q2266" s="45"/>
      <c r="R2266" s="45">
        <v>58.91454874553099</v>
      </c>
      <c r="S2266" s="45"/>
      <c r="T2266" s="45"/>
      <c r="U2266" s="45"/>
      <c r="V2266" s="45"/>
      <c r="W2266" s="45"/>
      <c r="X2266" s="45"/>
      <c r="Y2266" s="45"/>
      <c r="Z2266" s="45"/>
      <c r="AA2266" s="45"/>
      <c r="AB2266" s="45"/>
      <c r="AC2266" s="45"/>
    </row>
    <row r="2267" ht="15.75" customHeight="1">
      <c r="A2267" s="45">
        <v>137.26221772183428</v>
      </c>
      <c r="B2267" s="45"/>
      <c r="C2267" s="45"/>
      <c r="D2267" s="46"/>
      <c r="E2267" s="46"/>
      <c r="F2267" s="46">
        <v>0.078</v>
      </c>
      <c r="G2267" s="45"/>
      <c r="H2267" s="45"/>
      <c r="I2267" s="45"/>
      <c r="J2267" s="45">
        <v>0.0018432502120262887</v>
      </c>
      <c r="K2267" s="45"/>
      <c r="L2267" s="45"/>
      <c r="M2267" s="45"/>
      <c r="N2267" s="45">
        <v>0.0042053287210816834</v>
      </c>
      <c r="O2267" s="45"/>
      <c r="P2267" s="45"/>
      <c r="Q2267" s="45"/>
      <c r="R2267" s="45">
        <v>69.33131478554994</v>
      </c>
      <c r="S2267" s="45"/>
      <c r="T2267" s="45"/>
      <c r="U2267" s="45"/>
      <c r="V2267" s="45"/>
      <c r="W2267" s="45"/>
      <c r="X2267" s="45"/>
      <c r="Y2267" s="45"/>
      <c r="Z2267" s="45"/>
      <c r="AA2267" s="45"/>
      <c r="AB2267" s="45"/>
      <c r="AC2267" s="45"/>
    </row>
    <row r="2268" ht="15.75" customHeight="1">
      <c r="A2268" s="45">
        <v>135.95408257459795</v>
      </c>
      <c r="B2268" s="45"/>
      <c r="C2268" s="45"/>
      <c r="D2268" s="46"/>
      <c r="E2268" s="46"/>
      <c r="F2268" s="46">
        <v>0.062</v>
      </c>
      <c r="G2268" s="45"/>
      <c r="H2268" s="45"/>
      <c r="I2268" s="45"/>
      <c r="J2268" s="45">
        <v>0.001874662803455243</v>
      </c>
      <c r="K2268" s="45"/>
      <c r="L2268" s="45"/>
      <c r="M2268" s="45"/>
      <c r="N2268" s="45">
        <v>0.004405179264707892</v>
      </c>
      <c r="O2268" s="45"/>
      <c r="P2268" s="45"/>
      <c r="Q2268" s="45"/>
      <c r="R2268" s="45">
        <v>77.3739085160841</v>
      </c>
      <c r="S2268" s="45"/>
      <c r="T2268" s="45"/>
      <c r="U2268" s="45"/>
      <c r="V2268" s="45"/>
      <c r="W2268" s="45"/>
      <c r="X2268" s="45"/>
      <c r="Y2268" s="45"/>
      <c r="Z2268" s="45"/>
      <c r="AA2268" s="45"/>
      <c r="AB2268" s="45"/>
      <c r="AC2268" s="45"/>
    </row>
    <row r="2269" ht="15.75" customHeight="1">
      <c r="A2269" s="45">
        <v>134.8294193404489</v>
      </c>
      <c r="B2269" s="45"/>
      <c r="C2269" s="45"/>
      <c r="D2269" s="46"/>
      <c r="E2269" s="46"/>
      <c r="F2269" s="46">
        <v>0.051</v>
      </c>
      <c r="G2269" s="45"/>
      <c r="H2269" s="45"/>
      <c r="I2269" s="45"/>
      <c r="J2269" s="45"/>
      <c r="K2269" s="45"/>
      <c r="L2269" s="45"/>
      <c r="M2269" s="45"/>
      <c r="N2269" s="45"/>
      <c r="O2269" s="45"/>
      <c r="P2269" s="45"/>
      <c r="Q2269" s="45"/>
      <c r="R2269" s="45">
        <v>82.93676197375783</v>
      </c>
      <c r="S2269" s="45"/>
      <c r="T2269" s="45"/>
      <c r="U2269" s="45"/>
      <c r="V2269" s="45"/>
      <c r="W2269" s="45"/>
      <c r="X2269" s="45"/>
      <c r="Y2269" s="45"/>
      <c r="Z2269" s="45"/>
      <c r="AA2269" s="45"/>
      <c r="AB2269" s="45"/>
      <c r="AC2269" s="45"/>
    </row>
    <row r="2270" ht="15.75" customHeight="1">
      <c r="A2270" s="45">
        <v>133.99565525343647</v>
      </c>
      <c r="B2270" s="45"/>
      <c r="C2270" s="45"/>
      <c r="D2270" s="46"/>
      <c r="E2270" s="46"/>
      <c r="F2270" s="46">
        <v>0.067</v>
      </c>
      <c r="G2270" s="45"/>
      <c r="H2270" s="45"/>
      <c r="I2270" s="45"/>
      <c r="J2270" s="45">
        <v>0.0018519158073571317</v>
      </c>
      <c r="K2270" s="45"/>
      <c r="L2270" s="45"/>
      <c r="M2270" s="45"/>
      <c r="N2270" s="45">
        <v>0.00431118002148501</v>
      </c>
      <c r="O2270" s="45"/>
      <c r="P2270" s="45"/>
      <c r="Q2270" s="45"/>
      <c r="R2270" s="45">
        <v>95.30716718379742</v>
      </c>
      <c r="S2270" s="45"/>
      <c r="T2270" s="45"/>
      <c r="U2270" s="45"/>
      <c r="V2270" s="45"/>
      <c r="W2270" s="45"/>
      <c r="X2270" s="45"/>
      <c r="Y2270" s="45"/>
      <c r="Z2270" s="45"/>
      <c r="AA2270" s="45"/>
      <c r="AB2270" s="45"/>
      <c r="AC2270" s="45"/>
    </row>
    <row r="2271" ht="15.75" customHeight="1">
      <c r="A2271" s="45">
        <v>133.67891099180437</v>
      </c>
      <c r="B2271" s="45"/>
      <c r="C2271" s="45"/>
      <c r="D2271" s="46"/>
      <c r="E2271" s="46"/>
      <c r="F2271" s="46">
        <v>0.08</v>
      </c>
      <c r="G2271" s="45"/>
      <c r="H2271" s="45"/>
      <c r="I2271" s="45"/>
      <c r="J2271" s="45">
        <v>0.0015338751969836987</v>
      </c>
      <c r="K2271" s="45"/>
      <c r="L2271" s="45"/>
      <c r="M2271" s="45"/>
      <c r="N2271" s="45">
        <v>0.003321216551166088</v>
      </c>
      <c r="O2271" s="45"/>
      <c r="P2271" s="45"/>
      <c r="Q2271" s="45"/>
      <c r="R2271" s="45">
        <v>122.50364331354477</v>
      </c>
      <c r="S2271" s="45"/>
      <c r="T2271" s="45"/>
      <c r="U2271" s="45"/>
      <c r="V2271" s="45"/>
      <c r="W2271" s="45"/>
      <c r="X2271" s="45"/>
      <c r="Y2271" s="45"/>
      <c r="Z2271" s="45"/>
      <c r="AA2271" s="45"/>
      <c r="AB2271" s="45"/>
      <c r="AC2271" s="45"/>
    </row>
    <row r="2272" ht="15.75" customHeight="1">
      <c r="A2272" s="45">
        <v>134.10713964032476</v>
      </c>
      <c r="B2272" s="45"/>
      <c r="C2272" s="45"/>
      <c r="D2272" s="46"/>
      <c r="E2272" s="46"/>
      <c r="F2272" s="46">
        <v>0.087</v>
      </c>
      <c r="G2272" s="45"/>
      <c r="H2272" s="45"/>
      <c r="I2272" s="45"/>
      <c r="J2272" s="45"/>
      <c r="K2272" s="45"/>
      <c r="L2272" s="45"/>
      <c r="M2272" s="45"/>
      <c r="N2272" s="45"/>
      <c r="O2272" s="45"/>
      <c r="P2272" s="45"/>
      <c r="Q2272" s="45"/>
      <c r="R2272" s="45">
        <v>106.29079926878585</v>
      </c>
      <c r="S2272" s="45"/>
      <c r="T2272" s="45"/>
      <c r="U2272" s="45"/>
      <c r="V2272" s="45"/>
      <c r="W2272" s="45"/>
      <c r="X2272" s="45"/>
      <c r="Y2272" s="45"/>
      <c r="Z2272" s="45"/>
      <c r="AA2272" s="45"/>
      <c r="AB2272" s="45"/>
      <c r="AC2272" s="45"/>
    </row>
    <row r="2273" ht="15.75" customHeight="1">
      <c r="A2273" s="45">
        <v>132.96400831251486</v>
      </c>
      <c r="B2273" s="45"/>
      <c r="C2273" s="45"/>
      <c r="D2273" s="46"/>
      <c r="E2273" s="46"/>
      <c r="F2273" s="46">
        <v>0.133</v>
      </c>
      <c r="G2273" s="45"/>
      <c r="H2273" s="45"/>
      <c r="I2273" s="45"/>
      <c r="J2273" s="45">
        <v>0.0015203279195425022</v>
      </c>
      <c r="K2273" s="45"/>
      <c r="L2273" s="45"/>
      <c r="M2273" s="45"/>
      <c r="N2273" s="45">
        <v>0.003241459418285214</v>
      </c>
      <c r="O2273" s="45"/>
      <c r="P2273" s="45"/>
      <c r="Q2273" s="45"/>
      <c r="R2273" s="45">
        <v>88.51365273069032</v>
      </c>
      <c r="S2273" s="45"/>
      <c r="T2273" s="45"/>
      <c r="U2273" s="45"/>
      <c r="V2273" s="45"/>
      <c r="W2273" s="45"/>
      <c r="X2273" s="45"/>
      <c r="Y2273" s="45"/>
      <c r="Z2273" s="45"/>
      <c r="AA2273" s="45"/>
      <c r="AB2273" s="45"/>
      <c r="AC2273" s="45"/>
    </row>
    <row r="2274" ht="15.75" customHeight="1">
      <c r="A2274" s="45">
        <v>132.0589762202958</v>
      </c>
      <c r="B2274" s="45"/>
      <c r="C2274" s="45"/>
      <c r="D2274" s="46"/>
      <c r="E2274" s="46"/>
      <c r="F2274" s="46">
        <v>0.073</v>
      </c>
      <c r="G2274" s="45"/>
      <c r="H2274" s="45"/>
      <c r="I2274" s="45"/>
      <c r="J2274" s="45">
        <v>0.0017204485398897775</v>
      </c>
      <c r="K2274" s="45"/>
      <c r="L2274" s="45"/>
      <c r="M2274" s="45"/>
      <c r="N2274" s="45">
        <v>0.0037545274961576047</v>
      </c>
      <c r="O2274" s="45"/>
      <c r="P2274" s="45"/>
      <c r="Q2274" s="45"/>
      <c r="R2274" s="45">
        <v>105.41806893688677</v>
      </c>
      <c r="S2274" s="45"/>
      <c r="T2274" s="45"/>
      <c r="U2274" s="45"/>
      <c r="V2274" s="45"/>
      <c r="W2274" s="45"/>
      <c r="X2274" s="45"/>
      <c r="Y2274" s="45"/>
      <c r="Z2274" s="45"/>
      <c r="AA2274" s="45"/>
      <c r="AB2274" s="45"/>
      <c r="AC2274" s="45"/>
    </row>
    <row r="2275" ht="15.75" customHeight="1">
      <c r="A2275" s="45">
        <v>131.62530507499545</v>
      </c>
      <c r="B2275" s="45"/>
      <c r="C2275" s="45"/>
      <c r="D2275" s="46"/>
      <c r="E2275" s="46"/>
      <c r="F2275" s="46">
        <v>0.048</v>
      </c>
      <c r="G2275" s="45"/>
      <c r="H2275" s="45"/>
      <c r="I2275" s="45"/>
      <c r="J2275" s="45"/>
      <c r="K2275" s="45"/>
      <c r="L2275" s="45"/>
      <c r="M2275" s="45"/>
      <c r="N2275" s="45"/>
      <c r="O2275" s="45"/>
      <c r="P2275" s="45"/>
      <c r="Q2275" s="45"/>
      <c r="R2275" s="45">
        <v>118.2659405241914</v>
      </c>
      <c r="S2275" s="45"/>
      <c r="T2275" s="45"/>
      <c r="U2275" s="45"/>
      <c r="V2275" s="45"/>
      <c r="W2275" s="45"/>
      <c r="X2275" s="45"/>
      <c r="Y2275" s="45"/>
      <c r="Z2275" s="45"/>
      <c r="AA2275" s="45"/>
      <c r="AB2275" s="45"/>
      <c r="AC2275" s="45"/>
    </row>
    <row r="2276" ht="15.75" customHeight="1">
      <c r="A2276" s="45">
        <v>132.39875208519254</v>
      </c>
      <c r="B2276" s="45"/>
      <c r="C2276" s="45"/>
      <c r="D2276" s="46"/>
      <c r="E2276" s="46"/>
      <c r="F2276" s="46">
        <v>0.09</v>
      </c>
      <c r="G2276" s="45"/>
      <c r="H2276" s="45"/>
      <c r="I2276" s="45"/>
      <c r="J2276" s="45">
        <v>0.0015753961078543407</v>
      </c>
      <c r="K2276" s="45"/>
      <c r="L2276" s="45"/>
      <c r="M2276" s="45"/>
      <c r="N2276" s="45">
        <v>0.0034381700257443337</v>
      </c>
      <c r="O2276" s="45"/>
      <c r="P2276" s="45"/>
      <c r="Q2276" s="45"/>
      <c r="R2276" s="45">
        <v>134.44174097702958</v>
      </c>
      <c r="S2276" s="45"/>
      <c r="T2276" s="45"/>
      <c r="U2276" s="45"/>
      <c r="V2276" s="45"/>
      <c r="W2276" s="45"/>
      <c r="X2276" s="45"/>
      <c r="Y2276" s="45"/>
      <c r="Z2276" s="45"/>
      <c r="AA2276" s="45"/>
      <c r="AB2276" s="45"/>
      <c r="AC2276" s="45"/>
    </row>
    <row r="2277" ht="15.75" customHeight="1">
      <c r="A2277" s="45">
        <v>149.85605738740327</v>
      </c>
      <c r="B2277" s="45"/>
      <c r="C2277" s="45"/>
      <c r="D2277" s="46"/>
      <c r="E2277" s="46"/>
      <c r="F2277" s="46">
        <v>0.101</v>
      </c>
      <c r="G2277" s="45"/>
      <c r="H2277" s="45"/>
      <c r="I2277" s="45"/>
      <c r="J2277" s="45">
        <v>0.002117196123149896</v>
      </c>
      <c r="K2277" s="45"/>
      <c r="L2277" s="45"/>
      <c r="M2277" s="45"/>
      <c r="N2277" s="45"/>
      <c r="O2277" s="45"/>
      <c r="P2277" s="45"/>
      <c r="Q2277" s="45"/>
      <c r="R2277" s="45">
        <v>58.49466061514383</v>
      </c>
      <c r="S2277" s="45"/>
      <c r="T2277" s="45"/>
      <c r="U2277" s="45"/>
      <c r="V2277" s="45"/>
      <c r="W2277" s="45"/>
      <c r="X2277" s="45"/>
      <c r="Y2277" s="45"/>
      <c r="Z2277" s="45"/>
      <c r="AA2277" s="45"/>
      <c r="AB2277" s="45"/>
      <c r="AC2277" s="45"/>
    </row>
    <row r="2278" ht="15.75" customHeight="1">
      <c r="A2278" s="45">
        <v>60.64985578414744</v>
      </c>
      <c r="B2278" s="45"/>
      <c r="C2278" s="45"/>
      <c r="D2278" s="46"/>
      <c r="E2278" s="46"/>
      <c r="F2278" s="46">
        <v>0.188</v>
      </c>
      <c r="G2278" s="45"/>
      <c r="H2278" s="45"/>
      <c r="I2278" s="45"/>
      <c r="J2278" s="45">
        <v>7.794391962966813E-4</v>
      </c>
      <c r="K2278" s="45"/>
      <c r="L2278" s="45"/>
      <c r="M2278" s="45"/>
      <c r="N2278" s="45"/>
      <c r="O2278" s="45"/>
      <c r="P2278" s="45"/>
      <c r="Q2278" s="45"/>
      <c r="R2278" s="45">
        <v>38.36419793874786</v>
      </c>
      <c r="S2278" s="45"/>
      <c r="T2278" s="45"/>
      <c r="U2278" s="45"/>
      <c r="V2278" s="45"/>
      <c r="W2278" s="45"/>
      <c r="X2278" s="45"/>
      <c r="Y2278" s="45"/>
      <c r="Z2278" s="45"/>
      <c r="AA2278" s="45"/>
      <c r="AB2278" s="45"/>
      <c r="AC2278" s="45"/>
    </row>
    <row r="2279" ht="15.75" customHeight="1">
      <c r="A2279" s="45">
        <v>59.72554732224413</v>
      </c>
      <c r="B2279" s="45"/>
      <c r="C2279" s="45"/>
      <c r="D2279" s="46"/>
      <c r="E2279" s="46"/>
      <c r="F2279" s="46">
        <v>0.207</v>
      </c>
      <c r="G2279" s="45"/>
      <c r="H2279" s="45"/>
      <c r="I2279" s="45"/>
      <c r="J2279" s="45">
        <v>7.820934162364486E-4</v>
      </c>
      <c r="K2279" s="45"/>
      <c r="L2279" s="45"/>
      <c r="M2279" s="45"/>
      <c r="N2279" s="45">
        <v>0.001836166581069472</v>
      </c>
      <c r="O2279" s="45"/>
      <c r="P2279" s="45"/>
      <c r="Q2279" s="45"/>
      <c r="R2279" s="45">
        <v>32.87533981698116</v>
      </c>
      <c r="S2279" s="45"/>
      <c r="T2279" s="45"/>
      <c r="U2279" s="45"/>
      <c r="V2279" s="45"/>
      <c r="W2279" s="45"/>
      <c r="X2279" s="45"/>
      <c r="Y2279" s="45"/>
      <c r="Z2279" s="45"/>
      <c r="AA2279" s="45"/>
      <c r="AB2279" s="45"/>
      <c r="AC2279" s="45"/>
    </row>
    <row r="2280" ht="15.75" customHeight="1">
      <c r="A2280" s="45">
        <v>58.93439303940473</v>
      </c>
      <c r="B2280" s="45"/>
      <c r="C2280" s="45"/>
      <c r="D2280" s="46"/>
      <c r="E2280" s="46"/>
      <c r="F2280" s="46">
        <v>0.163</v>
      </c>
      <c r="G2280" s="45"/>
      <c r="H2280" s="45"/>
      <c r="I2280" s="45"/>
      <c r="J2280" s="45">
        <v>7.35932424232097E-4</v>
      </c>
      <c r="K2280" s="45"/>
      <c r="L2280" s="45"/>
      <c r="M2280" s="45"/>
      <c r="N2280" s="45">
        <v>0.0016920594599008298</v>
      </c>
      <c r="O2280" s="45"/>
      <c r="P2280" s="45"/>
      <c r="Q2280" s="45"/>
      <c r="R2280" s="45">
        <v>32.217194232974165</v>
      </c>
      <c r="S2280" s="45"/>
      <c r="T2280" s="45"/>
      <c r="U2280" s="45"/>
      <c r="V2280" s="45"/>
      <c r="W2280" s="45"/>
      <c r="X2280" s="45"/>
      <c r="Y2280" s="45"/>
      <c r="Z2280" s="45"/>
      <c r="AA2280" s="45"/>
      <c r="AB2280" s="45"/>
      <c r="AC2280" s="45"/>
    </row>
    <row r="2281" ht="15.75" customHeight="1">
      <c r="A2281" s="45">
        <v>58.13597465816512</v>
      </c>
      <c r="B2281" s="45"/>
      <c r="C2281" s="45"/>
      <c r="D2281" s="46"/>
      <c r="E2281" s="46"/>
      <c r="F2281" s="46">
        <v>0.152</v>
      </c>
      <c r="G2281" s="45"/>
      <c r="H2281" s="45"/>
      <c r="I2281" s="45"/>
      <c r="J2281" s="45">
        <v>6.86800670707601E-4</v>
      </c>
      <c r="K2281" s="45"/>
      <c r="L2281" s="45"/>
      <c r="M2281" s="45"/>
      <c r="N2281" s="45">
        <v>0.0015622551958758663</v>
      </c>
      <c r="O2281" s="45"/>
      <c r="P2281" s="45"/>
      <c r="Q2281" s="45"/>
      <c r="R2281" s="45">
        <v>34.542255042093466</v>
      </c>
      <c r="S2281" s="45"/>
      <c r="T2281" s="45"/>
      <c r="U2281" s="45"/>
      <c r="V2281" s="45"/>
      <c r="W2281" s="45"/>
      <c r="X2281" s="45"/>
      <c r="Y2281" s="45"/>
      <c r="Z2281" s="45"/>
      <c r="AA2281" s="45"/>
      <c r="AB2281" s="45"/>
      <c r="AC2281" s="45"/>
    </row>
    <row r="2282" ht="15.75" customHeight="1">
      <c r="A2282" s="45">
        <v>57.51873607152793</v>
      </c>
      <c r="B2282" s="45"/>
      <c r="C2282" s="45"/>
      <c r="D2282" s="46"/>
      <c r="E2282" s="46"/>
      <c r="F2282" s="46">
        <v>0.151</v>
      </c>
      <c r="G2282" s="45"/>
      <c r="H2282" s="45"/>
      <c r="I2282" s="45"/>
      <c r="J2282" s="45"/>
      <c r="K2282" s="45"/>
      <c r="L2282" s="45"/>
      <c r="M2282" s="45"/>
      <c r="N2282" s="45"/>
      <c r="O2282" s="45"/>
      <c r="P2282" s="45"/>
      <c r="Q2282" s="45"/>
      <c r="R2282" s="45">
        <v>36.24025235627637</v>
      </c>
      <c r="S2282" s="45"/>
      <c r="T2282" s="45"/>
      <c r="U2282" s="45"/>
      <c r="V2282" s="45"/>
      <c r="W2282" s="45"/>
      <c r="X2282" s="45"/>
      <c r="Y2282" s="45"/>
      <c r="Z2282" s="45"/>
      <c r="AA2282" s="45"/>
      <c r="AB2282" s="45"/>
      <c r="AC2282" s="45"/>
    </row>
    <row r="2283" ht="15.75" customHeight="1">
      <c r="A2283" s="45">
        <v>56.67582641692082</v>
      </c>
      <c r="B2283" s="45"/>
      <c r="C2283" s="45"/>
      <c r="D2283" s="46"/>
      <c r="E2283" s="46"/>
      <c r="F2283" s="46">
        <v>0.146</v>
      </c>
      <c r="G2283" s="45"/>
      <c r="H2283" s="45"/>
      <c r="I2283" s="45"/>
      <c r="J2283" s="45">
        <v>6.368186030682891E-4</v>
      </c>
      <c r="K2283" s="45"/>
      <c r="L2283" s="45"/>
      <c r="M2283" s="45"/>
      <c r="N2283" s="45">
        <v>0.001447012262618618</v>
      </c>
      <c r="O2283" s="45"/>
      <c r="P2283" s="45"/>
      <c r="Q2283" s="45"/>
      <c r="R2283" s="45">
        <v>41.03430161968022</v>
      </c>
      <c r="S2283" s="45"/>
      <c r="T2283" s="45"/>
      <c r="U2283" s="45"/>
      <c r="V2283" s="45"/>
      <c r="W2283" s="45"/>
      <c r="X2283" s="45"/>
      <c r="Y2283" s="45"/>
      <c r="Z2283" s="45"/>
      <c r="AA2283" s="45"/>
      <c r="AB2283" s="45"/>
      <c r="AC2283" s="45"/>
    </row>
    <row r="2284" ht="15.75" customHeight="1">
      <c r="A2284" s="45">
        <v>55.8975946770209</v>
      </c>
      <c r="B2284" s="45"/>
      <c r="C2284" s="45"/>
      <c r="D2284" s="46"/>
      <c r="E2284" s="46"/>
      <c r="F2284" s="46">
        <v>0.129</v>
      </c>
      <c r="G2284" s="45"/>
      <c r="H2284" s="45"/>
      <c r="I2284" s="45"/>
      <c r="J2284" s="45">
        <v>5.664249875107841E-4</v>
      </c>
      <c r="K2284" s="45"/>
      <c r="L2284" s="45"/>
      <c r="M2284" s="45"/>
      <c r="N2284" s="45">
        <v>0.001250854244389516</v>
      </c>
      <c r="O2284" s="45"/>
      <c r="P2284" s="45"/>
      <c r="Q2284" s="45"/>
      <c r="R2284" s="45">
        <v>47.03540959571796</v>
      </c>
      <c r="S2284" s="45"/>
      <c r="T2284" s="45"/>
      <c r="U2284" s="45"/>
      <c r="V2284" s="45"/>
      <c r="W2284" s="45"/>
      <c r="X2284" s="45"/>
      <c r="Y2284" s="45"/>
      <c r="Z2284" s="45"/>
      <c r="AA2284" s="45"/>
      <c r="AB2284" s="45"/>
      <c r="AC2284" s="45"/>
    </row>
    <row r="2285" ht="15.75" customHeight="1">
      <c r="A2285" s="45">
        <v>55.18566910571265</v>
      </c>
      <c r="B2285" s="45"/>
      <c r="C2285" s="45"/>
      <c r="D2285" s="46"/>
      <c r="E2285" s="46"/>
      <c r="F2285" s="46">
        <v>0.154</v>
      </c>
      <c r="G2285" s="45"/>
      <c r="H2285" s="45"/>
      <c r="I2285" s="45"/>
      <c r="J2285" s="45"/>
      <c r="K2285" s="45"/>
      <c r="L2285" s="45"/>
      <c r="M2285" s="45"/>
      <c r="N2285" s="45"/>
      <c r="O2285" s="45"/>
      <c r="P2285" s="45"/>
      <c r="Q2285" s="45"/>
      <c r="R2285" s="45">
        <v>51.757315903247</v>
      </c>
      <c r="S2285" s="45"/>
      <c r="T2285" s="45"/>
      <c r="U2285" s="45"/>
      <c r="V2285" s="45"/>
      <c r="W2285" s="45"/>
      <c r="X2285" s="45"/>
      <c r="Y2285" s="45"/>
      <c r="Z2285" s="45"/>
      <c r="AA2285" s="45"/>
      <c r="AB2285" s="45"/>
      <c r="AC2285" s="45"/>
    </row>
    <row r="2286" ht="15.75" customHeight="1">
      <c r="A2286" s="45">
        <v>54.55880427734161</v>
      </c>
      <c r="B2286" s="45"/>
      <c r="C2286" s="45"/>
      <c r="D2286" s="46"/>
      <c r="E2286" s="46"/>
      <c r="F2286" s="46">
        <v>0.172</v>
      </c>
      <c r="G2286" s="45"/>
      <c r="H2286" s="45"/>
      <c r="I2286" s="45"/>
      <c r="J2286" s="45">
        <v>5.618899781608281E-4</v>
      </c>
      <c r="K2286" s="45"/>
      <c r="L2286" s="45"/>
      <c r="M2286" s="45"/>
      <c r="N2286" s="45">
        <v>0.0012536853561529015</v>
      </c>
      <c r="O2286" s="45"/>
      <c r="P2286" s="45"/>
      <c r="Q2286" s="45"/>
      <c r="R2286" s="45">
        <v>50.23736554818409</v>
      </c>
      <c r="S2286" s="45"/>
      <c r="T2286" s="45"/>
      <c r="U2286" s="45"/>
      <c r="V2286" s="45"/>
      <c r="W2286" s="45"/>
      <c r="X2286" s="45"/>
      <c r="Y2286" s="45"/>
      <c r="Z2286" s="45"/>
      <c r="AA2286" s="45"/>
      <c r="AB2286" s="45"/>
      <c r="AC2286" s="45"/>
    </row>
    <row r="2287" ht="15.75" customHeight="1">
      <c r="A2287" s="45">
        <v>53.81161074271439</v>
      </c>
      <c r="B2287" s="45"/>
      <c r="C2287" s="45"/>
      <c r="D2287" s="46"/>
      <c r="E2287" s="46"/>
      <c r="F2287" s="46">
        <v>0.13</v>
      </c>
      <c r="G2287" s="45"/>
      <c r="H2287" s="45"/>
      <c r="I2287" s="45"/>
      <c r="J2287" s="45">
        <v>6.150957960889399E-4</v>
      </c>
      <c r="K2287" s="45"/>
      <c r="L2287" s="45"/>
      <c r="M2287" s="45"/>
      <c r="N2287" s="45">
        <v>0.001355157148062093</v>
      </c>
      <c r="O2287" s="45"/>
      <c r="P2287" s="45"/>
      <c r="Q2287" s="45"/>
      <c r="R2287" s="45">
        <v>51.092912493666134</v>
      </c>
      <c r="S2287" s="45"/>
      <c r="T2287" s="45"/>
      <c r="U2287" s="45"/>
      <c r="V2287" s="45"/>
      <c r="W2287" s="45"/>
      <c r="X2287" s="45"/>
      <c r="Y2287" s="45"/>
      <c r="Z2287" s="45"/>
      <c r="AA2287" s="45"/>
      <c r="AB2287" s="45"/>
      <c r="AC2287" s="45"/>
    </row>
    <row r="2288" ht="15.75" customHeight="1">
      <c r="A2288" s="45">
        <v>53.221850212299415</v>
      </c>
      <c r="B2288" s="45"/>
      <c r="C2288" s="45"/>
      <c r="D2288" s="46"/>
      <c r="E2288" s="46"/>
      <c r="F2288" s="46">
        <v>0.094</v>
      </c>
      <c r="G2288" s="45"/>
      <c r="H2288" s="45"/>
      <c r="I2288" s="45"/>
      <c r="J2288" s="45"/>
      <c r="K2288" s="45"/>
      <c r="L2288" s="45"/>
      <c r="M2288" s="45"/>
      <c r="N2288" s="45"/>
      <c r="O2288" s="45"/>
      <c r="P2288" s="45"/>
      <c r="Q2288" s="45"/>
      <c r="R2288" s="45">
        <v>60.36688451989168</v>
      </c>
      <c r="S2288" s="45"/>
      <c r="T2288" s="45"/>
      <c r="U2288" s="45"/>
      <c r="V2288" s="45"/>
      <c r="W2288" s="45"/>
      <c r="X2288" s="45"/>
      <c r="Y2288" s="45"/>
      <c r="Z2288" s="45"/>
      <c r="AA2288" s="45"/>
      <c r="AB2288" s="45"/>
      <c r="AC2288" s="45"/>
    </row>
    <row r="2289" ht="15.75" customHeight="1">
      <c r="A2289" s="45">
        <v>52.89571848331812</v>
      </c>
      <c r="B2289" s="45"/>
      <c r="C2289" s="45"/>
      <c r="D2289" s="46"/>
      <c r="E2289" s="46"/>
      <c r="F2289" s="46">
        <v>0.112</v>
      </c>
      <c r="G2289" s="45"/>
      <c r="H2289" s="45"/>
      <c r="I2289" s="45"/>
      <c r="J2289" s="45">
        <v>5.450437545345635E-4</v>
      </c>
      <c r="K2289" s="45"/>
      <c r="L2289" s="45"/>
      <c r="M2289" s="45"/>
      <c r="N2289" s="45">
        <v>0.0011544211609543073</v>
      </c>
      <c r="O2289" s="45"/>
      <c r="P2289" s="45"/>
      <c r="Q2289" s="45"/>
      <c r="R2289" s="45">
        <v>70.51756433422835</v>
      </c>
      <c r="S2289" s="45"/>
      <c r="T2289" s="45"/>
      <c r="U2289" s="45"/>
      <c r="V2289" s="45"/>
      <c r="W2289" s="45"/>
      <c r="X2289" s="45"/>
      <c r="Y2289" s="45"/>
      <c r="Z2289" s="45"/>
      <c r="AA2289" s="45"/>
      <c r="AB2289" s="45"/>
      <c r="AC2289" s="45"/>
    </row>
    <row r="2290" ht="15.75" customHeight="1">
      <c r="A2290" s="45">
        <v>63.247873601834115</v>
      </c>
      <c r="B2290" s="45"/>
      <c r="C2290" s="45"/>
      <c r="D2290" s="46"/>
      <c r="E2290" s="46"/>
      <c r="F2290" s="46">
        <v>0.126</v>
      </c>
      <c r="G2290" s="45"/>
      <c r="H2290" s="45"/>
      <c r="I2290" s="45"/>
      <c r="J2290" s="45"/>
      <c r="K2290" s="45"/>
      <c r="L2290" s="45"/>
      <c r="M2290" s="45"/>
      <c r="N2290" s="45"/>
      <c r="O2290" s="45"/>
      <c r="P2290" s="45"/>
      <c r="Q2290" s="45"/>
      <c r="R2290" s="45">
        <v>36.392816238534756</v>
      </c>
      <c r="S2290" s="45"/>
      <c r="T2290" s="45"/>
      <c r="U2290" s="45"/>
      <c r="V2290" s="45"/>
      <c r="W2290" s="45"/>
      <c r="X2290" s="45"/>
      <c r="Y2290" s="45"/>
      <c r="Z2290" s="45"/>
      <c r="AA2290" s="45"/>
      <c r="AB2290" s="45"/>
      <c r="AC2290" s="45"/>
    </row>
    <row r="2291" ht="15.75" customHeight="1">
      <c r="A2291" s="45">
        <v>723.7252497079846</v>
      </c>
      <c r="B2291" s="45"/>
      <c r="C2291" s="45"/>
      <c r="D2291" s="46"/>
      <c r="E2291" s="46"/>
      <c r="F2291" s="46">
        <v>0.249</v>
      </c>
      <c r="G2291" s="45"/>
      <c r="H2291" s="45"/>
      <c r="I2291" s="45"/>
      <c r="J2291" s="45">
        <v>0.0011598390228150675</v>
      </c>
      <c r="K2291" s="45"/>
      <c r="L2291" s="45"/>
      <c r="M2291" s="45"/>
      <c r="N2291" s="45"/>
      <c r="O2291" s="45"/>
      <c r="P2291" s="45"/>
      <c r="Q2291" s="45"/>
      <c r="R2291" s="45">
        <v>108.13536754065292</v>
      </c>
      <c r="S2291" s="45"/>
      <c r="T2291" s="45"/>
      <c r="U2291" s="45"/>
      <c r="V2291" s="45"/>
      <c r="W2291" s="45"/>
      <c r="X2291" s="45"/>
      <c r="Y2291" s="45"/>
      <c r="Z2291" s="45"/>
      <c r="AA2291" s="45"/>
      <c r="AB2291" s="45"/>
      <c r="AC2291" s="45"/>
    </row>
    <row r="2292" ht="15.75" customHeight="1">
      <c r="A2292" s="45">
        <v>709.8403997225099</v>
      </c>
      <c r="B2292" s="45"/>
      <c r="C2292" s="45"/>
      <c r="D2292" s="46"/>
      <c r="E2292" s="46"/>
      <c r="F2292" s="46">
        <v>0.238</v>
      </c>
      <c r="G2292" s="45"/>
      <c r="H2292" s="45"/>
      <c r="I2292" s="45"/>
      <c r="J2292" s="45">
        <v>0.0011348758134172318</v>
      </c>
      <c r="K2292" s="45"/>
      <c r="L2292" s="45"/>
      <c r="M2292" s="45"/>
      <c r="N2292" s="45">
        <v>0.0018979735407343716</v>
      </c>
      <c r="O2292" s="45"/>
      <c r="P2292" s="45"/>
      <c r="Q2292" s="45"/>
      <c r="R2292" s="45">
        <v>105.03585875363962</v>
      </c>
      <c r="S2292" s="45"/>
      <c r="T2292" s="45"/>
      <c r="U2292" s="45"/>
      <c r="V2292" s="45"/>
      <c r="W2292" s="45"/>
      <c r="X2292" s="45"/>
      <c r="Y2292" s="45"/>
      <c r="Z2292" s="45"/>
      <c r="AA2292" s="45"/>
      <c r="AB2292" s="45"/>
      <c r="AC2292" s="45"/>
    </row>
    <row r="2293" ht="15.75" customHeight="1">
      <c r="A2293" s="45">
        <v>699.0191849000694</v>
      </c>
      <c r="B2293" s="45"/>
      <c r="C2293" s="45"/>
      <c r="D2293" s="46"/>
      <c r="E2293" s="46"/>
      <c r="F2293" s="46">
        <v>0.264</v>
      </c>
      <c r="G2293" s="45"/>
      <c r="H2293" s="45"/>
      <c r="I2293" s="45"/>
      <c r="J2293" s="45">
        <v>0.0010934647440930488</v>
      </c>
      <c r="K2293" s="45"/>
      <c r="L2293" s="45"/>
      <c r="M2293" s="45"/>
      <c r="N2293" s="45">
        <v>0.001874305496452413</v>
      </c>
      <c r="O2293" s="45"/>
      <c r="P2293" s="45"/>
      <c r="Q2293" s="45"/>
      <c r="R2293" s="45">
        <v>104.04816902792878</v>
      </c>
      <c r="S2293" s="45"/>
      <c r="T2293" s="45"/>
      <c r="U2293" s="45"/>
      <c r="V2293" s="45"/>
      <c r="W2293" s="45"/>
      <c r="X2293" s="45"/>
      <c r="Y2293" s="45"/>
      <c r="Z2293" s="45"/>
      <c r="AA2293" s="45"/>
      <c r="AB2293" s="45"/>
      <c r="AC2293" s="45"/>
    </row>
    <row r="2294" ht="15.75" customHeight="1">
      <c r="A2294" s="45">
        <v>688.9468522980753</v>
      </c>
      <c r="B2294" s="45"/>
      <c r="C2294" s="45"/>
      <c r="D2294" s="46"/>
      <c r="E2294" s="46"/>
      <c r="F2294" s="46">
        <v>0.256</v>
      </c>
      <c r="G2294" s="45"/>
      <c r="H2294" s="45"/>
      <c r="I2294" s="45"/>
      <c r="J2294" s="45">
        <v>0.00107998990188247</v>
      </c>
      <c r="K2294" s="45"/>
      <c r="L2294" s="45"/>
      <c r="M2294" s="45"/>
      <c r="N2294" s="45">
        <v>0.0020363438032223544</v>
      </c>
      <c r="O2294" s="45"/>
      <c r="P2294" s="45"/>
      <c r="Q2294" s="45"/>
      <c r="R2294" s="45">
        <v>113.2741262113973</v>
      </c>
      <c r="S2294" s="45"/>
      <c r="T2294" s="45"/>
      <c r="U2294" s="45"/>
      <c r="V2294" s="45"/>
      <c r="W2294" s="45"/>
      <c r="X2294" s="45"/>
      <c r="Y2294" s="45"/>
      <c r="Z2294" s="45"/>
      <c r="AA2294" s="45"/>
      <c r="AB2294" s="45"/>
      <c r="AC2294" s="45"/>
    </row>
    <row r="2295" ht="15.75" customHeight="1">
      <c r="A2295" s="45">
        <v>678.7467016038869</v>
      </c>
      <c r="B2295" s="45"/>
      <c r="C2295" s="45"/>
      <c r="D2295" s="46"/>
      <c r="E2295" s="46"/>
      <c r="F2295" s="46">
        <v>0.234</v>
      </c>
      <c r="G2295" s="45"/>
      <c r="H2295" s="45"/>
      <c r="I2295" s="45"/>
      <c r="J2295" s="45">
        <v>8.981211213551445E-4</v>
      </c>
      <c r="K2295" s="45"/>
      <c r="L2295" s="45"/>
      <c r="M2295" s="45"/>
      <c r="N2295" s="45">
        <v>0.0016043498691011614</v>
      </c>
      <c r="O2295" s="45"/>
      <c r="P2295" s="45"/>
      <c r="Q2295" s="45"/>
      <c r="R2295" s="45">
        <v>128.69983079212895</v>
      </c>
      <c r="S2295" s="45"/>
      <c r="T2295" s="45"/>
      <c r="U2295" s="45"/>
      <c r="V2295" s="45"/>
      <c r="W2295" s="45"/>
      <c r="X2295" s="45"/>
      <c r="Y2295" s="45"/>
      <c r="Z2295" s="45"/>
      <c r="AA2295" s="45"/>
      <c r="AB2295" s="45"/>
      <c r="AC2295" s="45"/>
    </row>
    <row r="2296" ht="15.75" customHeight="1">
      <c r="A2296" s="45">
        <v>668.5524648531028</v>
      </c>
      <c r="B2296" s="45"/>
      <c r="C2296" s="45"/>
      <c r="D2296" s="46"/>
      <c r="E2296" s="46"/>
      <c r="F2296" s="46">
        <v>0.247</v>
      </c>
      <c r="G2296" s="45"/>
      <c r="H2296" s="45"/>
      <c r="I2296" s="45"/>
      <c r="J2296" s="45">
        <v>0.0010262964562493327</v>
      </c>
      <c r="K2296" s="45"/>
      <c r="L2296" s="45"/>
      <c r="M2296" s="45"/>
      <c r="N2296" s="45">
        <v>0.0019517390238299754</v>
      </c>
      <c r="O2296" s="45"/>
      <c r="P2296" s="45"/>
      <c r="Q2296" s="45"/>
      <c r="R2296" s="45">
        <v>131.3604825323569</v>
      </c>
      <c r="S2296" s="45"/>
      <c r="T2296" s="45"/>
      <c r="U2296" s="45"/>
      <c r="V2296" s="45"/>
      <c r="W2296" s="45"/>
      <c r="X2296" s="45"/>
      <c r="Y2296" s="45"/>
      <c r="Z2296" s="45"/>
      <c r="AA2296" s="45"/>
      <c r="AB2296" s="45"/>
      <c r="AC2296" s="45"/>
    </row>
    <row r="2297" ht="15.75" customHeight="1">
      <c r="A2297" s="45">
        <v>658.060337746733</v>
      </c>
      <c r="B2297" s="45"/>
      <c r="C2297" s="45"/>
      <c r="D2297" s="46"/>
      <c r="E2297" s="46"/>
      <c r="F2297" s="46">
        <v>0.222</v>
      </c>
      <c r="G2297" s="45"/>
      <c r="H2297" s="45"/>
      <c r="I2297" s="45"/>
      <c r="J2297" s="45">
        <v>8.659655594406378E-4</v>
      </c>
      <c r="K2297" s="45"/>
      <c r="L2297" s="45"/>
      <c r="M2297" s="45"/>
      <c r="N2297" s="45">
        <v>0.0015880889742083417</v>
      </c>
      <c r="O2297" s="45"/>
      <c r="P2297" s="45"/>
      <c r="Q2297" s="45"/>
      <c r="R2297" s="45">
        <v>168.2639418214538</v>
      </c>
      <c r="S2297" s="45"/>
      <c r="T2297" s="45"/>
      <c r="U2297" s="45"/>
      <c r="V2297" s="45"/>
      <c r="W2297" s="45"/>
      <c r="X2297" s="45"/>
      <c r="Y2297" s="45"/>
      <c r="Z2297" s="45"/>
      <c r="AA2297" s="45"/>
      <c r="AB2297" s="45"/>
      <c r="AC2297" s="45"/>
    </row>
    <row r="2298" ht="15.75" customHeight="1">
      <c r="A2298" s="45">
        <v>650.3662340263917</v>
      </c>
      <c r="B2298" s="45"/>
      <c r="C2298" s="45"/>
      <c r="D2298" s="46"/>
      <c r="E2298" s="46"/>
      <c r="F2298" s="46">
        <v>0.128</v>
      </c>
      <c r="G2298" s="45"/>
      <c r="H2298" s="45"/>
      <c r="I2298" s="45"/>
      <c r="J2298" s="45"/>
      <c r="K2298" s="45"/>
      <c r="L2298" s="45"/>
      <c r="M2298" s="45"/>
      <c r="N2298" s="45"/>
      <c r="O2298" s="45"/>
      <c r="P2298" s="45"/>
      <c r="Q2298" s="45"/>
      <c r="R2298" s="45">
        <v>158.40409856264827</v>
      </c>
      <c r="S2298" s="45"/>
      <c r="T2298" s="45"/>
      <c r="U2298" s="45"/>
      <c r="V2298" s="45"/>
      <c r="W2298" s="45"/>
      <c r="X2298" s="45"/>
      <c r="Y2298" s="45"/>
      <c r="Z2298" s="45"/>
      <c r="AA2298" s="45"/>
      <c r="AB2298" s="45"/>
      <c r="AC2298" s="45"/>
    </row>
    <row r="2299" ht="15.75" customHeight="1">
      <c r="A2299" s="45">
        <v>641.0270035971473</v>
      </c>
      <c r="B2299" s="45"/>
      <c r="C2299" s="45"/>
      <c r="D2299" s="46"/>
      <c r="E2299" s="46"/>
      <c r="F2299" s="46">
        <v>0.158</v>
      </c>
      <c r="G2299" s="45"/>
      <c r="H2299" s="45"/>
      <c r="I2299" s="45"/>
      <c r="J2299" s="45">
        <v>7.165173215943586E-4</v>
      </c>
      <c r="K2299" s="45"/>
      <c r="L2299" s="45"/>
      <c r="M2299" s="45"/>
      <c r="N2299" s="45">
        <v>0.0014399890120971248</v>
      </c>
      <c r="O2299" s="45"/>
      <c r="P2299" s="45"/>
      <c r="Q2299" s="45"/>
      <c r="R2299" s="45">
        <v>100.40370111513306</v>
      </c>
      <c r="S2299" s="45"/>
      <c r="T2299" s="45"/>
      <c r="U2299" s="45"/>
      <c r="V2299" s="45"/>
      <c r="W2299" s="45"/>
      <c r="X2299" s="45"/>
      <c r="Y2299" s="45"/>
      <c r="Z2299" s="45"/>
      <c r="AA2299" s="45"/>
      <c r="AB2299" s="45"/>
      <c r="AC2299" s="45"/>
    </row>
    <row r="2300" ht="15.75" customHeight="1">
      <c r="A2300" s="45">
        <v>639.9087784293802</v>
      </c>
      <c r="B2300" s="45"/>
      <c r="C2300" s="45"/>
      <c r="D2300" s="46"/>
      <c r="E2300" s="46"/>
      <c r="F2300" s="46">
        <v>0.197</v>
      </c>
      <c r="G2300" s="45"/>
      <c r="H2300" s="45"/>
      <c r="I2300" s="45"/>
      <c r="J2300" s="45">
        <v>8.955636193876032E-4</v>
      </c>
      <c r="K2300" s="45"/>
      <c r="L2300" s="45"/>
      <c r="M2300" s="45"/>
      <c r="N2300" s="45">
        <v>0.0015926127779496903</v>
      </c>
      <c r="O2300" s="45"/>
      <c r="P2300" s="45"/>
      <c r="Q2300" s="45"/>
      <c r="R2300" s="45">
        <v>114.14046129449845</v>
      </c>
      <c r="S2300" s="45"/>
      <c r="T2300" s="45"/>
      <c r="U2300" s="45"/>
      <c r="V2300" s="45"/>
      <c r="W2300" s="45"/>
      <c r="X2300" s="45"/>
      <c r="Y2300" s="45"/>
      <c r="Z2300" s="45"/>
      <c r="AA2300" s="45"/>
      <c r="AB2300" s="45"/>
      <c r="AC2300" s="45"/>
    </row>
    <row r="2301" ht="15.75" customHeight="1">
      <c r="A2301" s="45">
        <v>632.2421457337769</v>
      </c>
      <c r="B2301" s="45"/>
      <c r="C2301" s="45"/>
      <c r="D2301" s="46"/>
      <c r="E2301" s="46"/>
      <c r="F2301" s="46">
        <v>0.171</v>
      </c>
      <c r="G2301" s="45"/>
      <c r="H2301" s="45"/>
      <c r="I2301" s="45"/>
      <c r="J2301" s="45"/>
      <c r="K2301" s="45"/>
      <c r="L2301" s="45"/>
      <c r="M2301" s="45"/>
      <c r="N2301" s="45"/>
      <c r="O2301" s="45"/>
      <c r="P2301" s="45"/>
      <c r="Q2301" s="45"/>
      <c r="R2301" s="45">
        <v>110.18051029195725</v>
      </c>
      <c r="S2301" s="45"/>
      <c r="T2301" s="45"/>
      <c r="U2301" s="45"/>
      <c r="V2301" s="45"/>
      <c r="W2301" s="45"/>
      <c r="X2301" s="45"/>
      <c r="Y2301" s="45"/>
      <c r="Z2301" s="45"/>
      <c r="AA2301" s="45"/>
      <c r="AB2301" s="45"/>
      <c r="AC2301" s="45"/>
    </row>
    <row r="2302" ht="15.75" customHeight="1">
      <c r="A2302" s="45">
        <v>624.2160718540694</v>
      </c>
      <c r="B2302" s="45"/>
      <c r="C2302" s="45"/>
      <c r="D2302" s="46"/>
      <c r="E2302" s="46"/>
      <c r="F2302" s="46">
        <v>0.161</v>
      </c>
      <c r="G2302" s="45"/>
      <c r="H2302" s="45"/>
      <c r="I2302" s="45"/>
      <c r="J2302" s="45"/>
      <c r="K2302" s="45"/>
      <c r="L2302" s="45"/>
      <c r="M2302" s="45"/>
      <c r="N2302" s="45"/>
      <c r="O2302" s="45"/>
      <c r="P2302" s="45"/>
      <c r="Q2302" s="45"/>
      <c r="R2302" s="45">
        <v>117.9948369454945</v>
      </c>
      <c r="S2302" s="45"/>
      <c r="T2302" s="45"/>
      <c r="U2302" s="45"/>
      <c r="V2302" s="45"/>
      <c r="W2302" s="45"/>
      <c r="X2302" s="45"/>
      <c r="Y2302" s="45"/>
      <c r="Z2302" s="45"/>
      <c r="AA2302" s="45"/>
      <c r="AB2302" s="45"/>
      <c r="AC2302" s="45"/>
    </row>
    <row r="2303" ht="15.75" customHeight="1">
      <c r="A2303" s="45">
        <v>765.1501925901647</v>
      </c>
      <c r="B2303" s="45"/>
      <c r="C2303" s="45"/>
      <c r="D2303" s="46"/>
      <c r="E2303" s="46"/>
      <c r="F2303" s="46">
        <v>0.182</v>
      </c>
      <c r="G2303" s="45"/>
      <c r="H2303" s="45"/>
      <c r="I2303" s="45"/>
      <c r="J2303" s="45"/>
      <c r="K2303" s="45"/>
      <c r="L2303" s="45"/>
      <c r="M2303" s="45"/>
      <c r="N2303" s="45"/>
      <c r="O2303" s="45"/>
      <c r="P2303" s="45"/>
      <c r="Q2303" s="45"/>
      <c r="R2303" s="45">
        <v>140.21826206716835</v>
      </c>
      <c r="S2303" s="45"/>
      <c r="T2303" s="45"/>
      <c r="U2303" s="45"/>
      <c r="V2303" s="45"/>
      <c r="W2303" s="45"/>
      <c r="X2303" s="45"/>
      <c r="Y2303" s="45"/>
      <c r="Z2303" s="45"/>
      <c r="AA2303" s="45"/>
      <c r="AB2303" s="45"/>
      <c r="AC2303" s="45"/>
    </row>
    <row r="2304" ht="15.75" customHeight="1">
      <c r="A2304" s="45">
        <v>292.10183476716975</v>
      </c>
      <c r="B2304" s="45"/>
      <c r="C2304" s="45"/>
      <c r="D2304" s="46"/>
      <c r="E2304" s="46"/>
      <c r="F2304" s="46"/>
      <c r="G2304" s="45"/>
      <c r="H2304" s="45"/>
      <c r="I2304" s="45"/>
      <c r="J2304" s="45"/>
      <c r="K2304" s="45"/>
      <c r="L2304" s="45"/>
      <c r="M2304" s="45"/>
      <c r="N2304" s="45"/>
      <c r="O2304" s="45"/>
      <c r="P2304" s="45"/>
      <c r="Q2304" s="45"/>
      <c r="R2304" s="45"/>
      <c r="S2304" s="45"/>
      <c r="T2304" s="45"/>
      <c r="U2304" s="45"/>
      <c r="V2304" s="45"/>
      <c r="W2304" s="45"/>
      <c r="X2304" s="45"/>
      <c r="Y2304" s="45"/>
      <c r="Z2304" s="45"/>
      <c r="AA2304" s="45"/>
      <c r="AB2304" s="45"/>
      <c r="AC2304" s="45"/>
    </row>
    <row r="2305" ht="15.75" customHeight="1">
      <c r="A2305" s="45">
        <v>292.7126522252094</v>
      </c>
      <c r="B2305" s="45"/>
      <c r="C2305" s="45"/>
      <c r="D2305" s="46"/>
      <c r="E2305" s="46"/>
      <c r="F2305" s="46"/>
      <c r="G2305" s="45"/>
      <c r="H2305" s="45"/>
      <c r="I2305" s="45"/>
      <c r="J2305" s="45">
        <v>0.0010010321718156693</v>
      </c>
      <c r="K2305" s="45"/>
      <c r="L2305" s="45"/>
      <c r="M2305" s="45"/>
      <c r="N2305" s="45"/>
      <c r="O2305" s="45"/>
      <c r="P2305" s="45"/>
      <c r="Q2305" s="45"/>
      <c r="R2305" s="45"/>
      <c r="S2305" s="45"/>
      <c r="T2305" s="45"/>
      <c r="U2305" s="45"/>
      <c r="V2305" s="45"/>
      <c r="W2305" s="45"/>
      <c r="X2305" s="45"/>
      <c r="Y2305" s="45"/>
      <c r="Z2305" s="45"/>
      <c r="AA2305" s="45"/>
      <c r="AB2305" s="45"/>
      <c r="AC2305" s="45"/>
    </row>
    <row r="2306" ht="15.75" customHeight="1">
      <c r="A2306" s="45">
        <v>298.14368462713355</v>
      </c>
      <c r="B2306" s="45"/>
      <c r="C2306" s="45"/>
      <c r="D2306" s="46"/>
      <c r="E2306" s="46"/>
      <c r="F2306" s="46"/>
      <c r="G2306" s="45"/>
      <c r="H2306" s="45"/>
      <c r="I2306" s="45"/>
      <c r="J2306" s="45">
        <v>0.0010085510106246586</v>
      </c>
      <c r="K2306" s="45"/>
      <c r="L2306" s="45"/>
      <c r="M2306" s="45"/>
      <c r="N2306" s="45">
        <v>0.003421652898090237</v>
      </c>
      <c r="O2306" s="45"/>
      <c r="P2306" s="45"/>
      <c r="Q2306" s="45"/>
      <c r="R2306" s="45"/>
      <c r="S2306" s="45"/>
      <c r="T2306" s="45"/>
      <c r="U2306" s="45"/>
      <c r="V2306" s="45"/>
      <c r="W2306" s="45"/>
      <c r="X2306" s="45"/>
      <c r="Y2306" s="45"/>
      <c r="Z2306" s="45"/>
      <c r="AA2306" s="45"/>
      <c r="AB2306" s="45"/>
      <c r="AC2306" s="45"/>
    </row>
    <row r="2307" ht="15.75" customHeight="1">
      <c r="A2307" s="45">
        <v>298.3376484070765</v>
      </c>
      <c r="B2307" s="45"/>
      <c r="C2307" s="45"/>
      <c r="D2307" s="46"/>
      <c r="E2307" s="46"/>
      <c r="F2307" s="46"/>
      <c r="G2307" s="45"/>
      <c r="H2307" s="45"/>
      <c r="I2307" s="45"/>
      <c r="J2307" s="45">
        <v>0.0010978197793583206</v>
      </c>
      <c r="K2307" s="45"/>
      <c r="L2307" s="45"/>
      <c r="M2307" s="45"/>
      <c r="N2307" s="45">
        <v>0.0026588295174625903</v>
      </c>
      <c r="O2307" s="45"/>
      <c r="P2307" s="45"/>
      <c r="Q2307" s="45"/>
      <c r="R2307" s="45"/>
      <c r="S2307" s="45"/>
      <c r="T2307" s="45"/>
      <c r="U2307" s="45"/>
      <c r="V2307" s="45"/>
      <c r="W2307" s="45"/>
      <c r="X2307" s="45"/>
      <c r="Y2307" s="45"/>
      <c r="Z2307" s="45"/>
      <c r="AA2307" s="45"/>
      <c r="AB2307" s="45"/>
      <c r="AC2307" s="45"/>
    </row>
    <row r="2308" ht="15.75" customHeight="1">
      <c r="A2308" s="45">
        <v>297.7601744927401</v>
      </c>
      <c r="B2308" s="45"/>
      <c r="C2308" s="45"/>
      <c r="D2308" s="46"/>
      <c r="E2308" s="46"/>
      <c r="F2308" s="46"/>
      <c r="G2308" s="45"/>
      <c r="H2308" s="45"/>
      <c r="I2308" s="45"/>
      <c r="J2308" s="45">
        <v>9.372535950452407E-4</v>
      </c>
      <c r="K2308" s="45"/>
      <c r="L2308" s="45"/>
      <c r="M2308" s="45"/>
      <c r="N2308" s="45">
        <v>0.0027004364181300645</v>
      </c>
      <c r="O2308" s="45"/>
      <c r="P2308" s="45"/>
      <c r="Q2308" s="45"/>
      <c r="R2308" s="45"/>
      <c r="S2308" s="45"/>
      <c r="T2308" s="45"/>
      <c r="U2308" s="45"/>
      <c r="V2308" s="45"/>
      <c r="W2308" s="45"/>
      <c r="X2308" s="45"/>
      <c r="Y2308" s="45"/>
      <c r="Z2308" s="45"/>
      <c r="AA2308" s="45"/>
      <c r="AB2308" s="45"/>
      <c r="AC2308" s="45"/>
    </row>
    <row r="2309" ht="15.75" customHeight="1">
      <c r="A2309" s="45">
        <v>297.6632220393802</v>
      </c>
      <c r="B2309" s="45"/>
      <c r="C2309" s="45"/>
      <c r="D2309" s="46"/>
      <c r="E2309" s="46"/>
      <c r="F2309" s="46"/>
      <c r="G2309" s="45"/>
      <c r="H2309" s="45"/>
      <c r="I2309" s="45"/>
      <c r="J2309" s="45">
        <v>0.0010017642456950793</v>
      </c>
      <c r="K2309" s="45"/>
      <c r="L2309" s="45"/>
      <c r="M2309" s="45"/>
      <c r="N2309" s="45">
        <v>0.0022143842789608785</v>
      </c>
      <c r="O2309" s="45"/>
      <c r="P2309" s="45"/>
      <c r="Q2309" s="45"/>
      <c r="R2309" s="45"/>
      <c r="S2309" s="45"/>
      <c r="T2309" s="45"/>
      <c r="U2309" s="45"/>
      <c r="V2309" s="45"/>
      <c r="W2309" s="45"/>
      <c r="X2309" s="45"/>
      <c r="Y2309" s="45"/>
      <c r="Z2309" s="45"/>
      <c r="AA2309" s="45"/>
      <c r="AB2309" s="45"/>
      <c r="AC2309" s="45"/>
    </row>
    <row r="2310" ht="15.75" customHeight="1">
      <c r="A2310" s="45">
        <v>300.4821354558406</v>
      </c>
      <c r="B2310" s="45"/>
      <c r="C2310" s="45"/>
      <c r="D2310" s="46"/>
      <c r="E2310" s="46"/>
      <c r="F2310" s="46"/>
      <c r="G2310" s="45"/>
      <c r="H2310" s="45"/>
      <c r="I2310" s="45"/>
      <c r="J2310" s="45">
        <v>8.969923281804426E-4</v>
      </c>
      <c r="K2310" s="45"/>
      <c r="L2310" s="45"/>
      <c r="M2310" s="45"/>
      <c r="N2310" s="45">
        <v>0.002365787401226429</v>
      </c>
      <c r="O2310" s="45"/>
      <c r="P2310" s="45"/>
      <c r="Q2310" s="45"/>
      <c r="R2310" s="45"/>
      <c r="S2310" s="45"/>
      <c r="T2310" s="45"/>
      <c r="U2310" s="45"/>
      <c r="V2310" s="45"/>
      <c r="W2310" s="45"/>
      <c r="X2310" s="45"/>
      <c r="Y2310" s="45"/>
      <c r="Z2310" s="45"/>
      <c r="AA2310" s="45"/>
      <c r="AB2310" s="45"/>
      <c r="AC2310" s="45"/>
    </row>
    <row r="2311" ht="15.75" customHeight="1">
      <c r="A2311" s="45">
        <v>301.28727938887636</v>
      </c>
      <c r="B2311" s="45"/>
      <c r="C2311" s="45"/>
      <c r="D2311" s="46"/>
      <c r="E2311" s="46"/>
      <c r="F2311" s="46"/>
      <c r="G2311" s="45"/>
      <c r="H2311" s="45"/>
      <c r="I2311" s="45"/>
      <c r="J2311" s="45">
        <v>9.518943830798872E-4</v>
      </c>
      <c r="K2311" s="45"/>
      <c r="L2311" s="45"/>
      <c r="M2311" s="45"/>
      <c r="N2311" s="45">
        <v>0.0023010750442810507</v>
      </c>
      <c r="O2311" s="45"/>
      <c r="P2311" s="45"/>
      <c r="Q2311" s="45"/>
      <c r="R2311" s="45"/>
      <c r="S2311" s="45"/>
      <c r="T2311" s="45"/>
      <c r="U2311" s="45"/>
      <c r="V2311" s="45"/>
      <c r="W2311" s="45"/>
      <c r="X2311" s="45"/>
      <c r="Y2311" s="45"/>
      <c r="Z2311" s="45"/>
      <c r="AA2311" s="45"/>
      <c r="AB2311" s="45"/>
      <c r="AC2311" s="45"/>
    </row>
    <row r="2312" ht="15.75" customHeight="1">
      <c r="A2312" s="45">
        <v>301.4365744525557</v>
      </c>
      <c r="B2312" s="45"/>
      <c r="C2312" s="45"/>
      <c r="D2312" s="46"/>
      <c r="E2312" s="46"/>
      <c r="F2312" s="46"/>
      <c r="G2312" s="45"/>
      <c r="H2312" s="45"/>
      <c r="I2312" s="45"/>
      <c r="J2312" s="45"/>
      <c r="K2312" s="45"/>
      <c r="L2312" s="45"/>
      <c r="M2312" s="45"/>
      <c r="N2312" s="45"/>
      <c r="O2312" s="45"/>
      <c r="P2312" s="45"/>
      <c r="Q2312" s="45"/>
      <c r="R2312" s="45"/>
      <c r="S2312" s="45"/>
      <c r="T2312" s="45"/>
      <c r="U2312" s="45"/>
      <c r="V2312" s="45"/>
      <c r="W2312" s="45"/>
      <c r="X2312" s="45"/>
      <c r="Y2312" s="45"/>
      <c r="Z2312" s="45"/>
      <c r="AA2312" s="45"/>
      <c r="AB2312" s="45"/>
      <c r="AC2312" s="45"/>
    </row>
    <row r="2313" ht="15.75" customHeight="1">
      <c r="A2313" s="45">
        <v>301.93167987530325</v>
      </c>
      <c r="B2313" s="45"/>
      <c r="C2313" s="45"/>
      <c r="D2313" s="46"/>
      <c r="E2313" s="46"/>
      <c r="F2313" s="46"/>
      <c r="G2313" s="45"/>
      <c r="H2313" s="45"/>
      <c r="I2313" s="45"/>
      <c r="J2313" s="45">
        <v>0.0010330569361242702</v>
      </c>
      <c r="K2313" s="45"/>
      <c r="L2313" s="45"/>
      <c r="M2313" s="45"/>
      <c r="N2313" s="45">
        <v>0.0022576306871945765</v>
      </c>
      <c r="O2313" s="45"/>
      <c r="P2313" s="45"/>
      <c r="Q2313" s="45"/>
      <c r="R2313" s="45"/>
      <c r="S2313" s="45"/>
      <c r="T2313" s="45"/>
      <c r="U2313" s="45"/>
      <c r="V2313" s="45"/>
      <c r="W2313" s="45"/>
      <c r="X2313" s="45"/>
      <c r="Y2313" s="45"/>
      <c r="Z2313" s="45"/>
      <c r="AA2313" s="45"/>
      <c r="AB2313" s="45"/>
      <c r="AC2313" s="45"/>
    </row>
    <row r="2314" ht="15.75" customHeight="1">
      <c r="A2314" s="45">
        <v>302.61686386389084</v>
      </c>
      <c r="B2314" s="45"/>
      <c r="C2314" s="45"/>
      <c r="D2314" s="46"/>
      <c r="E2314" s="46"/>
      <c r="F2314" s="46"/>
      <c r="G2314" s="45"/>
      <c r="H2314" s="45"/>
      <c r="I2314" s="45"/>
      <c r="J2314" s="45">
        <v>9.614627778199304E-4</v>
      </c>
      <c r="K2314" s="45"/>
      <c r="L2314" s="45"/>
      <c r="M2314" s="45"/>
      <c r="N2314" s="45">
        <v>0.0024293178161437106</v>
      </c>
      <c r="O2314" s="45"/>
      <c r="P2314" s="45"/>
      <c r="Q2314" s="45"/>
      <c r="R2314" s="45"/>
      <c r="S2314" s="45"/>
      <c r="T2314" s="45"/>
      <c r="U2314" s="45"/>
      <c r="V2314" s="45"/>
      <c r="W2314" s="45"/>
      <c r="X2314" s="45"/>
      <c r="Y2314" s="45"/>
      <c r="Z2314" s="45"/>
      <c r="AA2314" s="45"/>
      <c r="AB2314" s="45"/>
      <c r="AC2314" s="45"/>
    </row>
    <row r="2315" ht="15.75" customHeight="1">
      <c r="A2315" s="45">
        <v>304.8018118573937</v>
      </c>
      <c r="B2315" s="45"/>
      <c r="C2315" s="45"/>
      <c r="D2315" s="46"/>
      <c r="E2315" s="46"/>
      <c r="F2315" s="46"/>
      <c r="G2315" s="45"/>
      <c r="H2315" s="45"/>
      <c r="I2315" s="45"/>
      <c r="J2315" s="45"/>
      <c r="K2315" s="45"/>
      <c r="L2315" s="45"/>
      <c r="M2315" s="45"/>
      <c r="N2315" s="45"/>
      <c r="O2315" s="45"/>
      <c r="P2315" s="45"/>
      <c r="Q2315" s="45"/>
      <c r="R2315" s="45"/>
      <c r="S2315" s="45"/>
      <c r="T2315" s="45"/>
      <c r="U2315" s="45"/>
      <c r="V2315" s="45"/>
      <c r="W2315" s="45"/>
      <c r="X2315" s="45"/>
      <c r="Y2315" s="45"/>
      <c r="Z2315" s="45"/>
      <c r="AA2315" s="45"/>
      <c r="AB2315" s="45"/>
      <c r="AC2315" s="45"/>
    </row>
    <row r="2316" ht="15.75" customHeight="1">
      <c r="A2316" s="45">
        <v>304.98303844119005</v>
      </c>
      <c r="B2316" s="45"/>
      <c r="C2316" s="45"/>
      <c r="D2316" s="46"/>
      <c r="E2316" s="46"/>
      <c r="F2316" s="46"/>
      <c r="G2316" s="45"/>
      <c r="H2316" s="45"/>
      <c r="I2316" s="45"/>
      <c r="J2316" s="45"/>
      <c r="K2316" s="45"/>
      <c r="L2316" s="45"/>
      <c r="M2316" s="45"/>
      <c r="N2316" s="45"/>
      <c r="O2316" s="45"/>
      <c r="P2316" s="45"/>
      <c r="Q2316" s="45"/>
      <c r="R2316" s="45"/>
      <c r="S2316" s="45"/>
      <c r="T2316" s="45"/>
      <c r="U2316" s="45"/>
      <c r="V2316" s="45"/>
      <c r="W2316" s="45"/>
      <c r="X2316" s="45"/>
      <c r="Y2316" s="45"/>
      <c r="Z2316" s="45"/>
      <c r="AA2316" s="45"/>
      <c r="AB2316" s="45"/>
      <c r="AC2316" s="45"/>
    </row>
    <row r="2317" ht="15.75" customHeight="1">
      <c r="A2317" s="45">
        <v>25746.617503361722</v>
      </c>
      <c r="B2317" s="45"/>
      <c r="C2317" s="45"/>
      <c r="D2317" s="46"/>
      <c r="E2317" s="46"/>
      <c r="F2317" s="46"/>
      <c r="G2317" s="45"/>
      <c r="H2317" s="45"/>
      <c r="I2317" s="45"/>
      <c r="J2317" s="45"/>
      <c r="K2317" s="45"/>
      <c r="L2317" s="45"/>
      <c r="M2317" s="45"/>
      <c r="N2317" s="45"/>
      <c r="O2317" s="45"/>
      <c r="P2317" s="45"/>
      <c r="Q2317" s="45"/>
      <c r="R2317" s="45"/>
      <c r="S2317" s="45"/>
      <c r="T2317" s="45"/>
      <c r="U2317" s="45"/>
      <c r="V2317" s="45"/>
      <c r="W2317" s="45"/>
      <c r="X2317" s="45"/>
      <c r="Y2317" s="45"/>
      <c r="Z2317" s="45"/>
      <c r="AA2317" s="45"/>
      <c r="AB2317" s="45"/>
      <c r="AC2317" s="45"/>
    </row>
    <row r="2318" ht="15.75" customHeight="1">
      <c r="A2318" s="45">
        <v>26744.836414413716</v>
      </c>
      <c r="B2318" s="45"/>
      <c r="C2318" s="45"/>
      <c r="D2318" s="46"/>
      <c r="E2318" s="46"/>
      <c r="F2318" s="46"/>
      <c r="G2318" s="45"/>
      <c r="H2318" s="45"/>
      <c r="I2318" s="45"/>
      <c r="J2318" s="45"/>
      <c r="K2318" s="45"/>
      <c r="L2318" s="45"/>
      <c r="M2318" s="45"/>
      <c r="N2318" s="45"/>
      <c r="O2318" s="45"/>
      <c r="P2318" s="45"/>
      <c r="Q2318" s="45"/>
      <c r="R2318" s="45"/>
      <c r="S2318" s="45"/>
      <c r="T2318" s="45"/>
      <c r="U2318" s="45"/>
      <c r="V2318" s="45"/>
      <c r="W2318" s="45"/>
      <c r="X2318" s="45"/>
      <c r="Y2318" s="45"/>
      <c r="Z2318" s="45"/>
      <c r="AA2318" s="45"/>
      <c r="AB2318" s="45"/>
      <c r="AC2318" s="45"/>
    </row>
    <row r="2319" ht="15.75" customHeight="1">
      <c r="A2319" s="45">
        <v>26807.36495761001</v>
      </c>
      <c r="B2319" s="45"/>
      <c r="C2319" s="45"/>
      <c r="D2319" s="46"/>
      <c r="E2319" s="46"/>
      <c r="F2319" s="46"/>
      <c r="G2319" s="45"/>
      <c r="H2319" s="45"/>
      <c r="I2319" s="45"/>
      <c r="J2319" s="45"/>
      <c r="K2319" s="45"/>
      <c r="L2319" s="45"/>
      <c r="M2319" s="45"/>
      <c r="N2319" s="45"/>
      <c r="O2319" s="45"/>
      <c r="P2319" s="45"/>
      <c r="Q2319" s="45"/>
      <c r="R2319" s="45">
        <v>1063.6315642371355</v>
      </c>
      <c r="S2319" s="45"/>
      <c r="T2319" s="45"/>
      <c r="U2319" s="45"/>
      <c r="V2319" s="45"/>
      <c r="W2319" s="45"/>
      <c r="X2319" s="45"/>
      <c r="Y2319" s="45"/>
      <c r="Z2319" s="45"/>
      <c r="AA2319" s="45"/>
      <c r="AB2319" s="45"/>
      <c r="AC2319" s="45"/>
    </row>
    <row r="2320" ht="15.75" customHeight="1">
      <c r="A2320" s="45">
        <v>26318.440424218876</v>
      </c>
      <c r="B2320" s="45"/>
      <c r="C2320" s="45"/>
      <c r="D2320" s="46"/>
      <c r="E2320" s="46"/>
      <c r="F2320" s="46"/>
      <c r="G2320" s="45"/>
      <c r="H2320" s="45"/>
      <c r="I2320" s="45"/>
      <c r="J2320" s="45"/>
      <c r="K2320" s="45"/>
      <c r="L2320" s="45"/>
      <c r="M2320" s="45"/>
      <c r="N2320" s="45"/>
      <c r="O2320" s="45"/>
      <c r="P2320" s="45"/>
      <c r="Q2320" s="45"/>
      <c r="R2320" s="45">
        <v>1340.921731312808</v>
      </c>
      <c r="S2320" s="45"/>
      <c r="T2320" s="45"/>
      <c r="U2320" s="45"/>
      <c r="V2320" s="45"/>
      <c r="W2320" s="45"/>
      <c r="X2320" s="45"/>
      <c r="Y2320" s="45"/>
      <c r="Z2320" s="45"/>
      <c r="AA2320" s="45"/>
      <c r="AB2320" s="45"/>
      <c r="AC2320" s="45"/>
    </row>
    <row r="2321" ht="15.75" customHeight="1">
      <c r="A2321" s="45">
        <v>26095.83617645074</v>
      </c>
      <c r="B2321" s="45"/>
      <c r="C2321" s="45"/>
      <c r="D2321" s="46"/>
      <c r="E2321" s="46"/>
      <c r="F2321" s="46"/>
      <c r="G2321" s="45"/>
      <c r="H2321" s="45"/>
      <c r="I2321" s="45"/>
      <c r="J2321" s="45"/>
      <c r="K2321" s="45"/>
      <c r="L2321" s="45"/>
      <c r="M2321" s="45"/>
      <c r="N2321" s="45"/>
      <c r="O2321" s="45"/>
      <c r="P2321" s="45"/>
      <c r="Q2321" s="45"/>
      <c r="R2321" s="45">
        <v>1462.1746661367845</v>
      </c>
      <c r="S2321" s="45"/>
      <c r="T2321" s="45"/>
      <c r="U2321" s="45"/>
      <c r="V2321" s="45"/>
      <c r="W2321" s="45"/>
      <c r="X2321" s="45"/>
      <c r="Y2321" s="45"/>
      <c r="Z2321" s="45"/>
      <c r="AA2321" s="45"/>
      <c r="AB2321" s="45"/>
      <c r="AC2321" s="45"/>
    </row>
    <row r="2322" ht="15.75" customHeight="1">
      <c r="A2322" s="45">
        <v>25571.793347865525</v>
      </c>
      <c r="B2322" s="45"/>
      <c r="C2322" s="45"/>
      <c r="D2322" s="46"/>
      <c r="E2322" s="46"/>
      <c r="F2322" s="46"/>
      <c r="G2322" s="45"/>
      <c r="H2322" s="45"/>
      <c r="I2322" s="45"/>
      <c r="J2322" s="45"/>
      <c r="K2322" s="45"/>
      <c r="L2322" s="45"/>
      <c r="M2322" s="45"/>
      <c r="N2322" s="45"/>
      <c r="O2322" s="45"/>
      <c r="P2322" s="45"/>
      <c r="Q2322" s="45"/>
      <c r="R2322" s="45">
        <v>1199.6371829007812</v>
      </c>
      <c r="S2322" s="45"/>
      <c r="T2322" s="45"/>
      <c r="U2322" s="45"/>
      <c r="V2322" s="45"/>
      <c r="W2322" s="45"/>
      <c r="X2322" s="45"/>
      <c r="Y2322" s="45"/>
      <c r="Z2322" s="45"/>
      <c r="AA2322" s="45"/>
      <c r="AB2322" s="45"/>
      <c r="AC2322" s="45"/>
    </row>
    <row r="2323" ht="15.75" customHeight="1">
      <c r="A2323" s="45">
        <v>25018.23563476611</v>
      </c>
      <c r="B2323" s="45"/>
      <c r="C2323" s="45"/>
      <c r="D2323" s="46"/>
      <c r="E2323" s="46"/>
      <c r="F2323" s="46"/>
      <c r="G2323" s="45"/>
      <c r="H2323" s="45"/>
      <c r="I2323" s="45"/>
      <c r="J2323" s="45"/>
      <c r="K2323" s="45"/>
      <c r="L2323" s="45"/>
      <c r="M2323" s="45"/>
      <c r="N2323" s="45"/>
      <c r="O2323" s="45"/>
      <c r="P2323" s="45"/>
      <c r="Q2323" s="45"/>
      <c r="R2323" s="45">
        <v>1362.174344052433</v>
      </c>
      <c r="S2323" s="45"/>
      <c r="T2323" s="45"/>
      <c r="U2323" s="45"/>
      <c r="V2323" s="45"/>
      <c r="W2323" s="45"/>
      <c r="X2323" s="45"/>
      <c r="Y2323" s="45"/>
      <c r="Z2323" s="45"/>
      <c r="AA2323" s="45"/>
      <c r="AB2323" s="45"/>
      <c r="AC2323" s="45"/>
    </row>
    <row r="2324" ht="15.75" customHeight="1">
      <c r="A2324" s="45">
        <v>24538.895026079175</v>
      </c>
      <c r="B2324" s="45"/>
      <c r="C2324" s="45"/>
      <c r="D2324" s="46"/>
      <c r="E2324" s="46"/>
      <c r="F2324" s="46"/>
      <c r="G2324" s="45"/>
      <c r="H2324" s="45"/>
      <c r="I2324" s="45"/>
      <c r="J2324" s="45"/>
      <c r="K2324" s="45"/>
      <c r="L2324" s="45"/>
      <c r="M2324" s="45"/>
      <c r="N2324" s="45"/>
      <c r="O2324" s="45"/>
      <c r="P2324" s="45"/>
      <c r="Q2324" s="45"/>
      <c r="R2324" s="45">
        <v>1559.157076335771</v>
      </c>
      <c r="S2324" s="45"/>
      <c r="T2324" s="45"/>
      <c r="U2324" s="45"/>
      <c r="V2324" s="45"/>
      <c r="W2324" s="45"/>
      <c r="X2324" s="45"/>
      <c r="Y2324" s="45"/>
      <c r="Z2324" s="45"/>
      <c r="AA2324" s="45"/>
      <c r="AB2324" s="45"/>
      <c r="AC2324" s="45"/>
    </row>
    <row r="2325" ht="15.75" customHeight="1">
      <c r="A2325" s="45">
        <v>24290.01769319381</v>
      </c>
      <c r="B2325" s="45"/>
      <c r="C2325" s="45"/>
      <c r="D2325" s="46"/>
      <c r="E2325" s="46"/>
      <c r="F2325" s="46"/>
      <c r="G2325" s="45"/>
      <c r="H2325" s="45"/>
      <c r="I2325" s="45"/>
      <c r="J2325" s="45"/>
      <c r="K2325" s="45"/>
      <c r="L2325" s="45"/>
      <c r="M2325" s="45"/>
      <c r="N2325" s="45"/>
      <c r="O2325" s="45"/>
      <c r="P2325" s="45"/>
      <c r="Q2325" s="45"/>
      <c r="R2325" s="45">
        <v>1579.6262700816026</v>
      </c>
      <c r="S2325" s="45"/>
      <c r="T2325" s="45"/>
      <c r="U2325" s="45"/>
      <c r="V2325" s="45"/>
      <c r="W2325" s="45"/>
      <c r="X2325" s="45"/>
      <c r="Y2325" s="45"/>
      <c r="Z2325" s="45"/>
      <c r="AA2325" s="45"/>
      <c r="AB2325" s="45"/>
      <c r="AC2325" s="45"/>
    </row>
    <row r="2326" ht="15.75" customHeight="1">
      <c r="A2326" s="45">
        <v>24175.3829940366</v>
      </c>
      <c r="B2326" s="45"/>
      <c r="C2326" s="45"/>
      <c r="D2326" s="46"/>
      <c r="E2326" s="46"/>
      <c r="F2326" s="46"/>
      <c r="G2326" s="45"/>
      <c r="H2326" s="45"/>
      <c r="I2326" s="45"/>
      <c r="J2326" s="45"/>
      <c r="K2326" s="45"/>
      <c r="L2326" s="45"/>
      <c r="M2326" s="45"/>
      <c r="N2326" s="45"/>
      <c r="O2326" s="45"/>
      <c r="P2326" s="45"/>
      <c r="Q2326" s="45"/>
      <c r="R2326" s="45">
        <v>1768.4556857906641</v>
      </c>
      <c r="S2326" s="45"/>
      <c r="T2326" s="45"/>
      <c r="U2326" s="45"/>
      <c r="V2326" s="45"/>
      <c r="W2326" s="45"/>
      <c r="X2326" s="45"/>
      <c r="Y2326" s="45"/>
      <c r="Z2326" s="45"/>
      <c r="AA2326" s="45"/>
      <c r="AB2326" s="45"/>
      <c r="AC2326" s="45"/>
    </row>
    <row r="2327" ht="15.75" customHeight="1">
      <c r="A2327" s="45">
        <v>23661.813496661332</v>
      </c>
      <c r="B2327" s="45"/>
      <c r="C2327" s="45"/>
      <c r="D2327" s="46"/>
      <c r="E2327" s="46"/>
      <c r="F2327" s="46"/>
      <c r="G2327" s="45"/>
      <c r="H2327" s="45"/>
      <c r="I2327" s="45"/>
      <c r="J2327" s="45"/>
      <c r="K2327" s="45"/>
      <c r="L2327" s="45"/>
      <c r="M2327" s="45"/>
      <c r="N2327" s="45"/>
      <c r="O2327" s="45"/>
      <c r="P2327" s="45"/>
      <c r="Q2327" s="45"/>
      <c r="R2327" s="45">
        <v>1888.6753152815265</v>
      </c>
      <c r="S2327" s="45"/>
      <c r="T2327" s="45"/>
      <c r="U2327" s="45"/>
      <c r="V2327" s="45"/>
      <c r="W2327" s="45"/>
      <c r="X2327" s="45"/>
      <c r="Y2327" s="45"/>
      <c r="Z2327" s="45"/>
      <c r="AA2327" s="45"/>
      <c r="AB2327" s="45"/>
      <c r="AC2327" s="45"/>
    </row>
    <row r="2328" ht="15.75" customHeight="1">
      <c r="A2328" s="45">
        <v>23469.391343319257</v>
      </c>
      <c r="B2328" s="45"/>
      <c r="C2328" s="45"/>
      <c r="D2328" s="46"/>
      <c r="E2328" s="46"/>
      <c r="F2328" s="46"/>
      <c r="G2328" s="45"/>
      <c r="H2328" s="45"/>
      <c r="I2328" s="45"/>
      <c r="J2328" s="45"/>
      <c r="K2328" s="45"/>
      <c r="L2328" s="45"/>
      <c r="M2328" s="45"/>
      <c r="N2328" s="45"/>
      <c r="O2328" s="45"/>
      <c r="P2328" s="45"/>
      <c r="Q2328" s="45"/>
      <c r="R2328" s="45">
        <v>2131.3042785435423</v>
      </c>
      <c r="S2328" s="45"/>
      <c r="T2328" s="45"/>
      <c r="U2328" s="45"/>
      <c r="V2328" s="45"/>
      <c r="W2328" s="45"/>
      <c r="X2328" s="45"/>
      <c r="Y2328" s="45"/>
      <c r="Z2328" s="45"/>
      <c r="AA2328" s="45"/>
      <c r="AB2328" s="45"/>
      <c r="AC2328" s="45"/>
    </row>
    <row r="2329" ht="15.75" customHeight="1">
      <c r="A2329" s="45">
        <v>23257.60982795812</v>
      </c>
      <c r="B2329" s="45"/>
      <c r="C2329" s="45"/>
      <c r="D2329" s="46"/>
      <c r="E2329" s="46"/>
      <c r="F2329" s="46"/>
      <c r="G2329" s="45"/>
      <c r="H2329" s="45"/>
      <c r="I2329" s="45"/>
      <c r="J2329" s="45"/>
      <c r="K2329" s="45"/>
      <c r="L2329" s="45"/>
      <c r="M2329" s="45"/>
      <c r="N2329" s="45"/>
      <c r="O2329" s="45"/>
      <c r="P2329" s="45"/>
      <c r="Q2329" s="45"/>
      <c r="R2329" s="45">
        <v>2347.8192244962383</v>
      </c>
      <c r="S2329" s="45"/>
      <c r="T2329" s="45"/>
      <c r="U2329" s="45"/>
      <c r="V2329" s="45"/>
      <c r="W2329" s="45"/>
      <c r="X2329" s="45"/>
      <c r="Y2329" s="45"/>
      <c r="Z2329" s="45"/>
      <c r="AA2329" s="45"/>
      <c r="AB2329" s="45"/>
      <c r="AC2329" s="45"/>
    </row>
    <row r="2330" ht="15.75" customHeight="1">
      <c r="A2330" s="45">
        <v>59054.82781038764</v>
      </c>
      <c r="B2330" s="45"/>
      <c r="C2330" s="45"/>
      <c r="D2330" s="46"/>
      <c r="E2330" s="46"/>
      <c r="F2330" s="46">
        <v>0.117</v>
      </c>
      <c r="G2330" s="45"/>
      <c r="H2330" s="45"/>
      <c r="I2330" s="45"/>
      <c r="J2330" s="45"/>
      <c r="K2330" s="45"/>
      <c r="L2330" s="45"/>
      <c r="M2330" s="45"/>
      <c r="N2330" s="45"/>
      <c r="O2330" s="45"/>
      <c r="P2330" s="45"/>
      <c r="Q2330" s="45"/>
      <c r="R2330" s="45">
        <v>129.1637365633835</v>
      </c>
      <c r="S2330" s="45"/>
      <c r="T2330" s="45"/>
      <c r="U2330" s="45"/>
      <c r="V2330" s="45"/>
      <c r="W2330" s="45"/>
      <c r="X2330" s="45"/>
      <c r="Y2330" s="45"/>
      <c r="Z2330" s="45"/>
      <c r="AA2330" s="45"/>
      <c r="AB2330" s="45"/>
      <c r="AC2330" s="45"/>
    </row>
    <row r="2331" ht="15.75" customHeight="1">
      <c r="A2331" s="45">
        <v>59271.00262704565</v>
      </c>
      <c r="B2331" s="45"/>
      <c r="C2331" s="45"/>
      <c r="D2331" s="46"/>
      <c r="E2331" s="46"/>
      <c r="F2331" s="46">
        <v>0.111</v>
      </c>
      <c r="G2331" s="45"/>
      <c r="H2331" s="45"/>
      <c r="I2331" s="45"/>
      <c r="J2331" s="45"/>
      <c r="K2331" s="45"/>
      <c r="L2331" s="45"/>
      <c r="M2331" s="45"/>
      <c r="N2331" s="45"/>
      <c r="O2331" s="45"/>
      <c r="P2331" s="45"/>
      <c r="Q2331" s="45"/>
      <c r="R2331" s="45">
        <v>129.19896640826875</v>
      </c>
      <c r="S2331" s="45"/>
      <c r="T2331" s="45"/>
      <c r="U2331" s="45"/>
      <c r="V2331" s="45"/>
      <c r="W2331" s="45"/>
      <c r="X2331" s="45"/>
      <c r="Y2331" s="45"/>
      <c r="Z2331" s="45"/>
      <c r="AA2331" s="45"/>
      <c r="AB2331" s="45"/>
      <c r="AC2331" s="45"/>
    </row>
    <row r="2332" ht="15.75" customHeight="1">
      <c r="A2332" s="45">
        <v>59223.75255708678</v>
      </c>
      <c r="B2332" s="45"/>
      <c r="C2332" s="45"/>
      <c r="D2332" s="46"/>
      <c r="E2332" s="46"/>
      <c r="F2332" s="46">
        <v>0.11</v>
      </c>
      <c r="G2332" s="45"/>
      <c r="H2332" s="45"/>
      <c r="I2332" s="45"/>
      <c r="J2332" s="45"/>
      <c r="K2332" s="45"/>
      <c r="L2332" s="45"/>
      <c r="M2332" s="45"/>
      <c r="N2332" s="45">
        <v>0.0019482565968541386</v>
      </c>
      <c r="O2332" s="45"/>
      <c r="P2332" s="45"/>
      <c r="Q2332" s="45"/>
      <c r="R2332" s="45">
        <v>128.9287453800533</v>
      </c>
      <c r="S2332" s="45"/>
      <c r="T2332" s="45"/>
      <c r="U2332" s="45"/>
      <c r="V2332" s="45"/>
      <c r="W2332" s="45"/>
      <c r="X2332" s="45"/>
      <c r="Y2332" s="45"/>
      <c r="Z2332" s="45"/>
      <c r="AA2332" s="45"/>
      <c r="AB2332" s="45"/>
      <c r="AC2332" s="45"/>
    </row>
    <row r="2333" ht="15.75" customHeight="1">
      <c r="A2333" s="45">
        <v>59037.9950326872</v>
      </c>
      <c r="B2333" s="45"/>
      <c r="C2333" s="45"/>
      <c r="D2333" s="46"/>
      <c r="E2333" s="46"/>
      <c r="F2333" s="46">
        <v>0.115</v>
      </c>
      <c r="G2333" s="45"/>
      <c r="H2333" s="45"/>
      <c r="I2333" s="45"/>
      <c r="J2333" s="45"/>
      <c r="K2333" s="45"/>
      <c r="L2333" s="45"/>
      <c r="M2333" s="45"/>
      <c r="N2333" s="45">
        <v>0.001827057580861572</v>
      </c>
      <c r="O2333" s="45"/>
      <c r="P2333" s="45"/>
      <c r="Q2333" s="45"/>
      <c r="R2333" s="45">
        <v>128.46498615432927</v>
      </c>
      <c r="S2333" s="45"/>
      <c r="T2333" s="45"/>
      <c r="U2333" s="45"/>
      <c r="V2333" s="45"/>
      <c r="W2333" s="45"/>
      <c r="X2333" s="45"/>
      <c r="Y2333" s="45"/>
      <c r="Z2333" s="45"/>
      <c r="AA2333" s="45"/>
      <c r="AB2333" s="45"/>
      <c r="AC2333" s="45"/>
    </row>
    <row r="2334" ht="15.75" customHeight="1">
      <c r="A2334" s="45">
        <v>58951.61375044437</v>
      </c>
      <c r="B2334" s="45"/>
      <c r="C2334" s="45"/>
      <c r="D2334" s="46"/>
      <c r="E2334" s="46"/>
      <c r="F2334" s="46">
        <v>0.089</v>
      </c>
      <c r="G2334" s="45"/>
      <c r="H2334" s="45"/>
      <c r="I2334" s="45"/>
      <c r="J2334" s="45"/>
      <c r="K2334" s="45"/>
      <c r="L2334" s="45"/>
      <c r="M2334" s="45"/>
      <c r="N2334" s="45">
        <v>0.0018201208674013508</v>
      </c>
      <c r="O2334" s="45"/>
      <c r="P2334" s="45"/>
      <c r="Q2334" s="45"/>
      <c r="R2334" s="45">
        <v>127.97724848915749</v>
      </c>
      <c r="S2334" s="45"/>
      <c r="T2334" s="45"/>
      <c r="U2334" s="45"/>
      <c r="V2334" s="45"/>
      <c r="W2334" s="45"/>
      <c r="X2334" s="45"/>
      <c r="Y2334" s="45"/>
      <c r="Z2334" s="45"/>
      <c r="AA2334" s="45"/>
      <c r="AB2334" s="45"/>
      <c r="AC2334" s="45"/>
    </row>
    <row r="2335" ht="15.75" customHeight="1">
      <c r="A2335" s="45">
        <v>58891.01290011624</v>
      </c>
      <c r="B2335" s="45"/>
      <c r="C2335" s="45"/>
      <c r="D2335" s="46"/>
      <c r="E2335" s="46"/>
      <c r="F2335" s="46">
        <v>0.099</v>
      </c>
      <c r="G2335" s="45"/>
      <c r="H2335" s="45"/>
      <c r="I2335" s="45"/>
      <c r="J2335" s="45">
        <v>5.52862124691673E-4</v>
      </c>
      <c r="K2335" s="45"/>
      <c r="L2335" s="45"/>
      <c r="M2335" s="45"/>
      <c r="N2335" s="45">
        <v>0.0015593547106688213</v>
      </c>
      <c r="O2335" s="45"/>
      <c r="P2335" s="45"/>
      <c r="Q2335" s="45"/>
      <c r="R2335" s="45">
        <v>141.75951915171103</v>
      </c>
      <c r="S2335" s="45"/>
      <c r="T2335" s="45"/>
      <c r="U2335" s="45"/>
      <c r="V2335" s="45"/>
      <c r="W2335" s="45"/>
      <c r="X2335" s="45"/>
      <c r="Y2335" s="45"/>
      <c r="Z2335" s="45"/>
      <c r="AA2335" s="45"/>
      <c r="AB2335" s="45"/>
      <c r="AC2335" s="45"/>
    </row>
    <row r="2336" ht="15.75" customHeight="1">
      <c r="A2336" s="45">
        <v>58822.1109916537</v>
      </c>
      <c r="B2336" s="45"/>
      <c r="C2336" s="45"/>
      <c r="D2336" s="46"/>
      <c r="E2336" s="46"/>
      <c r="F2336" s="46">
        <v>0.095</v>
      </c>
      <c r="G2336" s="45"/>
      <c r="H2336" s="45"/>
      <c r="I2336" s="45"/>
      <c r="J2336" s="45">
        <v>6.082897156599236E-4</v>
      </c>
      <c r="K2336" s="45"/>
      <c r="L2336" s="45"/>
      <c r="M2336" s="45"/>
      <c r="N2336" s="45">
        <v>0.002121940868581129</v>
      </c>
      <c r="O2336" s="45"/>
      <c r="P2336" s="45"/>
      <c r="Q2336" s="45"/>
      <c r="R2336" s="45">
        <v>141.46272457207525</v>
      </c>
      <c r="S2336" s="45"/>
      <c r="T2336" s="45"/>
      <c r="U2336" s="45"/>
      <c r="V2336" s="45"/>
      <c r="W2336" s="45"/>
      <c r="X2336" s="45"/>
      <c r="Y2336" s="45"/>
      <c r="Z2336" s="45"/>
      <c r="AA2336" s="45"/>
      <c r="AB2336" s="45"/>
      <c r="AC2336" s="45"/>
    </row>
    <row r="2337" ht="15.75" customHeight="1">
      <c r="A2337" s="45">
        <v>59135.885302634364</v>
      </c>
      <c r="B2337" s="45"/>
      <c r="C2337" s="45"/>
      <c r="D2337" s="46"/>
      <c r="E2337" s="46"/>
      <c r="F2337" s="46">
        <v>0.092</v>
      </c>
      <c r="G2337" s="45"/>
      <c r="H2337" s="45"/>
      <c r="I2337" s="45"/>
      <c r="J2337" s="45">
        <v>5.791369446994844E-4</v>
      </c>
      <c r="K2337" s="45"/>
      <c r="L2337" s="45"/>
      <c r="M2337" s="45"/>
      <c r="N2337" s="45">
        <v>0.0016102832120912494</v>
      </c>
      <c r="O2337" s="45"/>
      <c r="P2337" s="45"/>
      <c r="Q2337" s="45"/>
      <c r="R2337" s="45">
        <v>155.37820467547144</v>
      </c>
      <c r="S2337" s="45"/>
      <c r="T2337" s="45"/>
      <c r="U2337" s="45"/>
      <c r="V2337" s="45"/>
      <c r="W2337" s="45"/>
      <c r="X2337" s="45"/>
      <c r="Y2337" s="45"/>
      <c r="Z2337" s="45"/>
      <c r="AA2337" s="45"/>
      <c r="AB2337" s="45"/>
      <c r="AC2337" s="45"/>
    </row>
    <row r="2338" ht="15.75" customHeight="1">
      <c r="A2338" s="45">
        <v>59271.37515342184</v>
      </c>
      <c r="B2338" s="45"/>
      <c r="C2338" s="45"/>
      <c r="D2338" s="46"/>
      <c r="E2338" s="46"/>
      <c r="F2338" s="46">
        <v>0.091</v>
      </c>
      <c r="G2338" s="45"/>
      <c r="H2338" s="45"/>
      <c r="I2338" s="45"/>
      <c r="J2338" s="45"/>
      <c r="K2338" s="45"/>
      <c r="L2338" s="45"/>
      <c r="M2338" s="45"/>
      <c r="N2338" s="45">
        <v>0.0014530987683929856</v>
      </c>
      <c r="O2338" s="45"/>
      <c r="P2338" s="45"/>
      <c r="Q2338" s="45"/>
      <c r="R2338" s="45">
        <v>155.1853053623577</v>
      </c>
      <c r="S2338" s="45"/>
      <c r="T2338" s="45"/>
      <c r="U2338" s="45"/>
      <c r="V2338" s="45"/>
      <c r="W2338" s="45"/>
      <c r="X2338" s="45"/>
      <c r="Y2338" s="45"/>
      <c r="Z2338" s="45"/>
      <c r="AA2338" s="45"/>
      <c r="AB2338" s="45"/>
      <c r="AC2338" s="45"/>
    </row>
    <row r="2339" ht="15.75" customHeight="1">
      <c r="A2339" s="45">
        <v>59238.423601329654</v>
      </c>
      <c r="B2339" s="45"/>
      <c r="C2339" s="45"/>
      <c r="D2339" s="46"/>
      <c r="E2339" s="46"/>
      <c r="F2339" s="46">
        <v>0.1</v>
      </c>
      <c r="G2339" s="45"/>
      <c r="H2339" s="45"/>
      <c r="I2339" s="45"/>
      <c r="J2339" s="45"/>
      <c r="K2339" s="45"/>
      <c r="L2339" s="45"/>
      <c r="M2339" s="45"/>
      <c r="N2339" s="45">
        <v>0.0016057242661558398</v>
      </c>
      <c r="O2339" s="45"/>
      <c r="P2339" s="45"/>
      <c r="Q2339" s="45"/>
      <c r="R2339" s="45">
        <v>183.108907544087</v>
      </c>
      <c r="S2339" s="45"/>
      <c r="T2339" s="45"/>
      <c r="U2339" s="45"/>
      <c r="V2339" s="45"/>
      <c r="W2339" s="45"/>
      <c r="X2339" s="45"/>
      <c r="Y2339" s="45"/>
      <c r="Z2339" s="45"/>
      <c r="AA2339" s="45"/>
      <c r="AB2339" s="45"/>
      <c r="AC2339" s="45"/>
    </row>
    <row r="2340" ht="15.75" customHeight="1">
      <c r="A2340" s="45">
        <v>59338.53513566681</v>
      </c>
      <c r="B2340" s="45"/>
      <c r="C2340" s="45"/>
      <c r="D2340" s="46"/>
      <c r="E2340" s="46"/>
      <c r="F2340" s="46">
        <v>0.095</v>
      </c>
      <c r="G2340" s="45"/>
      <c r="H2340" s="45"/>
      <c r="I2340" s="45"/>
      <c r="J2340" s="45">
        <v>5.901611702052918E-4</v>
      </c>
      <c r="K2340" s="45"/>
      <c r="L2340" s="45"/>
      <c r="M2340" s="45"/>
      <c r="N2340" s="45">
        <v>0.0015456602076805261</v>
      </c>
      <c r="O2340" s="45"/>
      <c r="P2340" s="45"/>
      <c r="Q2340" s="45"/>
      <c r="R2340" s="45">
        <v>182.66893363497127</v>
      </c>
      <c r="S2340" s="45"/>
      <c r="T2340" s="45"/>
      <c r="U2340" s="45"/>
      <c r="V2340" s="45"/>
      <c r="W2340" s="45"/>
      <c r="X2340" s="45"/>
      <c r="Y2340" s="45"/>
      <c r="Z2340" s="45"/>
      <c r="AA2340" s="45"/>
      <c r="AB2340" s="45"/>
      <c r="AC2340" s="45"/>
    </row>
    <row r="2341" ht="15.75" customHeight="1">
      <c r="A2341" s="45">
        <v>59170.739905603565</v>
      </c>
      <c r="B2341" s="45"/>
      <c r="C2341" s="45"/>
      <c r="D2341" s="46"/>
      <c r="E2341" s="46"/>
      <c r="F2341" s="46">
        <v>0.088</v>
      </c>
      <c r="G2341" s="45"/>
      <c r="H2341" s="45"/>
      <c r="I2341" s="45"/>
      <c r="J2341" s="45"/>
      <c r="K2341" s="45"/>
      <c r="L2341" s="45"/>
      <c r="M2341" s="45"/>
      <c r="N2341" s="45"/>
      <c r="O2341" s="45"/>
      <c r="P2341" s="45"/>
      <c r="Q2341" s="45"/>
      <c r="R2341" s="45">
        <v>168.06487304099383</v>
      </c>
      <c r="S2341" s="45"/>
      <c r="T2341" s="45"/>
      <c r="U2341" s="45"/>
      <c r="V2341" s="45"/>
      <c r="W2341" s="45"/>
      <c r="X2341" s="45"/>
      <c r="Y2341" s="45"/>
      <c r="Z2341" s="45"/>
      <c r="AA2341" s="45"/>
      <c r="AB2341" s="45"/>
      <c r="AC2341" s="45"/>
    </row>
    <row r="2342" ht="15.75" customHeight="1">
      <c r="A2342" s="45">
        <v>59077.25807711623</v>
      </c>
      <c r="B2342" s="45"/>
      <c r="C2342" s="45"/>
      <c r="D2342" s="46"/>
      <c r="E2342" s="46"/>
      <c r="F2342" s="46">
        <v>0.09</v>
      </c>
      <c r="G2342" s="45"/>
      <c r="H2342" s="45"/>
      <c r="I2342" s="45"/>
      <c r="J2342" s="45"/>
      <c r="K2342" s="45"/>
      <c r="L2342" s="45"/>
      <c r="M2342" s="45"/>
      <c r="N2342" s="45"/>
      <c r="O2342" s="45"/>
      <c r="P2342" s="45"/>
      <c r="Q2342" s="45"/>
      <c r="R2342" s="45">
        <v>181.35148708219407</v>
      </c>
      <c r="S2342" s="45"/>
      <c r="T2342" s="45"/>
      <c r="U2342" s="45"/>
      <c r="V2342" s="45"/>
      <c r="W2342" s="45"/>
      <c r="X2342" s="45"/>
      <c r="Y2342" s="45"/>
      <c r="Z2342" s="45"/>
      <c r="AA2342" s="45"/>
      <c r="AB2342" s="45"/>
      <c r="AC2342" s="45"/>
    </row>
    <row r="2343" ht="15.75" customHeight="1">
      <c r="A2343" s="45">
        <v>489.47094329133955</v>
      </c>
      <c r="B2343" s="45"/>
      <c r="C2343" s="45"/>
      <c r="D2343" s="46"/>
      <c r="E2343" s="46"/>
      <c r="F2343" s="46">
        <v>0.268</v>
      </c>
      <c r="G2343" s="45"/>
      <c r="H2343" s="45"/>
      <c r="I2343" s="45"/>
      <c r="J2343" s="45"/>
      <c r="K2343" s="45"/>
      <c r="L2343" s="45"/>
      <c r="M2343" s="45"/>
      <c r="N2343" s="45"/>
      <c r="O2343" s="45"/>
      <c r="P2343" s="45"/>
      <c r="Q2343" s="45"/>
      <c r="R2343" s="45">
        <v>50.788250969218744</v>
      </c>
      <c r="S2343" s="45"/>
      <c r="T2343" s="45"/>
      <c r="U2343" s="45"/>
      <c r="V2343" s="45"/>
      <c r="W2343" s="45"/>
      <c r="X2343" s="45"/>
      <c r="Y2343" s="45"/>
      <c r="Z2343" s="45"/>
      <c r="AA2343" s="45"/>
      <c r="AB2343" s="45"/>
      <c r="AC2343" s="45"/>
    </row>
    <row r="2344" ht="15.75" customHeight="1">
      <c r="A2344" s="45">
        <v>486.0353305456867</v>
      </c>
      <c r="B2344" s="45"/>
      <c r="C2344" s="45"/>
      <c r="D2344" s="46"/>
      <c r="E2344" s="46"/>
      <c r="F2344" s="46">
        <v>0.243</v>
      </c>
      <c r="G2344" s="45"/>
      <c r="H2344" s="45"/>
      <c r="I2344" s="45"/>
      <c r="J2344" s="45">
        <v>8.389305601424114E-4</v>
      </c>
      <c r="K2344" s="45"/>
      <c r="L2344" s="45"/>
      <c r="M2344" s="45"/>
      <c r="N2344" s="45"/>
      <c r="O2344" s="45"/>
      <c r="P2344" s="45"/>
      <c r="Q2344" s="45"/>
      <c r="R2344" s="45">
        <v>48.29930751294024</v>
      </c>
      <c r="S2344" s="45"/>
      <c r="T2344" s="45"/>
      <c r="U2344" s="45"/>
      <c r="V2344" s="45"/>
      <c r="W2344" s="45"/>
      <c r="X2344" s="45"/>
      <c r="Y2344" s="45"/>
      <c r="Z2344" s="45"/>
      <c r="AA2344" s="45"/>
      <c r="AB2344" s="45"/>
      <c r="AC2344" s="45"/>
    </row>
    <row r="2345" ht="15.75" customHeight="1">
      <c r="A2345" s="45">
        <v>479.0092450573072</v>
      </c>
      <c r="B2345" s="45"/>
      <c r="C2345" s="45"/>
      <c r="D2345" s="46"/>
      <c r="E2345" s="46"/>
      <c r="F2345" s="46">
        <v>0.261</v>
      </c>
      <c r="G2345" s="45"/>
      <c r="H2345" s="45"/>
      <c r="I2345" s="45"/>
      <c r="J2345" s="45">
        <v>8.033341163733214E-4</v>
      </c>
      <c r="K2345" s="45"/>
      <c r="L2345" s="45"/>
      <c r="M2345" s="45"/>
      <c r="N2345" s="45">
        <v>0.00234621014428118</v>
      </c>
      <c r="O2345" s="45"/>
      <c r="P2345" s="45"/>
      <c r="Q2345" s="45"/>
      <c r="R2345" s="45">
        <v>48.012027852348126</v>
      </c>
      <c r="S2345" s="45"/>
      <c r="T2345" s="45"/>
      <c r="U2345" s="45"/>
      <c r="V2345" s="45"/>
      <c r="W2345" s="45"/>
      <c r="X2345" s="45"/>
      <c r="Y2345" s="45"/>
      <c r="Z2345" s="45"/>
      <c r="AA2345" s="45"/>
      <c r="AB2345" s="45"/>
      <c r="AC2345" s="45"/>
    </row>
    <row r="2346" ht="15.75" customHeight="1">
      <c r="A2346" s="45">
        <v>472.26082670676965</v>
      </c>
      <c r="B2346" s="45"/>
      <c r="C2346" s="45"/>
      <c r="D2346" s="46"/>
      <c r="E2346" s="46"/>
      <c r="F2346" s="46">
        <v>0.314</v>
      </c>
      <c r="G2346" s="45"/>
      <c r="H2346" s="45"/>
      <c r="I2346" s="45"/>
      <c r="J2346" s="45">
        <v>7.6515893280337E-4</v>
      </c>
      <c r="K2346" s="45"/>
      <c r="L2346" s="45"/>
      <c r="M2346" s="45"/>
      <c r="N2346" s="45">
        <v>0.0022403580163323565</v>
      </c>
      <c r="O2346" s="45"/>
      <c r="P2346" s="45"/>
      <c r="Q2346" s="45"/>
      <c r="R2346" s="45">
        <v>44.976926175446614</v>
      </c>
      <c r="S2346" s="45"/>
      <c r="T2346" s="45"/>
      <c r="U2346" s="45"/>
      <c r="V2346" s="45"/>
      <c r="W2346" s="45"/>
      <c r="X2346" s="45"/>
      <c r="Y2346" s="45"/>
      <c r="Z2346" s="45"/>
      <c r="AA2346" s="45"/>
      <c r="AB2346" s="45"/>
      <c r="AC2346" s="45"/>
    </row>
    <row r="2347" ht="15.75" customHeight="1">
      <c r="A2347" s="45">
        <v>466.0782277147191</v>
      </c>
      <c r="B2347" s="45"/>
      <c r="C2347" s="45"/>
      <c r="D2347" s="46"/>
      <c r="E2347" s="46"/>
      <c r="F2347" s="46">
        <v>0.326</v>
      </c>
      <c r="G2347" s="45"/>
      <c r="H2347" s="45"/>
      <c r="I2347" s="45"/>
      <c r="J2347" s="45">
        <v>7.715542375802738E-4</v>
      </c>
      <c r="K2347" s="45"/>
      <c r="L2347" s="45"/>
      <c r="M2347" s="45"/>
      <c r="N2347" s="45">
        <v>0.0022828404447775585</v>
      </c>
      <c r="O2347" s="45"/>
      <c r="P2347" s="45"/>
      <c r="Q2347" s="45"/>
      <c r="R2347" s="45">
        <v>48.65657354109835</v>
      </c>
      <c r="S2347" s="45"/>
      <c r="T2347" s="45"/>
      <c r="U2347" s="45"/>
      <c r="V2347" s="45"/>
      <c r="W2347" s="45"/>
      <c r="X2347" s="45"/>
      <c r="Y2347" s="45"/>
      <c r="Z2347" s="45"/>
      <c r="AA2347" s="45"/>
      <c r="AB2347" s="45"/>
      <c r="AC2347" s="45"/>
    </row>
    <row r="2348" ht="15.75" customHeight="1">
      <c r="A2348" s="45">
        <v>459.8093029040296</v>
      </c>
      <c r="B2348" s="45"/>
      <c r="C2348" s="45"/>
      <c r="D2348" s="46"/>
      <c r="E2348" s="46"/>
      <c r="F2348" s="46">
        <v>0.241</v>
      </c>
      <c r="G2348" s="45"/>
      <c r="H2348" s="45"/>
      <c r="I2348" s="45"/>
      <c r="J2348" s="45">
        <v>6.986778420872487E-4</v>
      </c>
      <c r="K2348" s="45"/>
      <c r="L2348" s="45"/>
      <c r="M2348" s="45"/>
      <c r="N2348" s="45">
        <v>0.002010625297403654</v>
      </c>
      <c r="O2348" s="45"/>
      <c r="P2348" s="45"/>
      <c r="Q2348" s="45"/>
      <c r="R2348" s="45">
        <v>54.691234268778196</v>
      </c>
      <c r="S2348" s="45"/>
      <c r="T2348" s="45"/>
      <c r="U2348" s="45"/>
      <c r="V2348" s="45"/>
      <c r="W2348" s="45"/>
      <c r="X2348" s="45"/>
      <c r="Y2348" s="45"/>
      <c r="Z2348" s="45"/>
      <c r="AA2348" s="45"/>
      <c r="AB2348" s="45"/>
      <c r="AC2348" s="45"/>
    </row>
    <row r="2349" ht="15.75" customHeight="1">
      <c r="A2349" s="45">
        <v>454.6859880229161</v>
      </c>
      <c r="B2349" s="45"/>
      <c r="C2349" s="45"/>
      <c r="D2349" s="46"/>
      <c r="E2349" s="46"/>
      <c r="F2349" s="46">
        <v>0.195</v>
      </c>
      <c r="G2349" s="45"/>
      <c r="H2349" s="45"/>
      <c r="I2349" s="45"/>
      <c r="J2349" s="45">
        <v>7.445721816735025E-4</v>
      </c>
      <c r="K2349" s="45"/>
      <c r="L2349" s="45"/>
      <c r="M2349" s="45"/>
      <c r="N2349" s="45">
        <v>0.00226072284687775</v>
      </c>
      <c r="O2349" s="45"/>
      <c r="P2349" s="45"/>
      <c r="Q2349" s="45"/>
      <c r="R2349" s="45">
        <v>52.21921648177723</v>
      </c>
      <c r="S2349" s="45"/>
      <c r="T2349" s="45"/>
      <c r="U2349" s="45"/>
      <c r="V2349" s="45"/>
      <c r="W2349" s="45"/>
      <c r="X2349" s="45"/>
      <c r="Y2349" s="45"/>
      <c r="Z2349" s="45"/>
      <c r="AA2349" s="45"/>
      <c r="AB2349" s="45"/>
      <c r="AC2349" s="45"/>
    </row>
    <row r="2350" ht="15.75" customHeight="1">
      <c r="A2350" s="45">
        <v>448.67844719951034</v>
      </c>
      <c r="B2350" s="45"/>
      <c r="C2350" s="45"/>
      <c r="D2350" s="46"/>
      <c r="E2350" s="46"/>
      <c r="F2350" s="46">
        <v>0.158</v>
      </c>
      <c r="G2350" s="45"/>
      <c r="H2350" s="45"/>
      <c r="I2350" s="45"/>
      <c r="J2350" s="45">
        <v>7.113873457295698E-4</v>
      </c>
      <c r="K2350" s="45"/>
      <c r="L2350" s="45"/>
      <c r="M2350" s="45"/>
      <c r="N2350" s="45">
        <v>0.0020437825630017217</v>
      </c>
      <c r="O2350" s="45"/>
      <c r="P2350" s="45"/>
      <c r="Q2350" s="45"/>
      <c r="R2350" s="45">
        <v>55.22612289216397</v>
      </c>
      <c r="S2350" s="45"/>
      <c r="T2350" s="45"/>
      <c r="U2350" s="45"/>
      <c r="V2350" s="45"/>
      <c r="W2350" s="45"/>
      <c r="X2350" s="45"/>
      <c r="Y2350" s="45"/>
      <c r="Z2350" s="45"/>
      <c r="AA2350" s="45"/>
      <c r="AB2350" s="45"/>
      <c r="AC2350" s="45"/>
    </row>
    <row r="2351" ht="15.75" customHeight="1">
      <c r="A2351" s="45">
        <v>445.3081619393253</v>
      </c>
      <c r="B2351" s="45"/>
      <c r="C2351" s="45"/>
      <c r="D2351" s="46"/>
      <c r="E2351" s="46"/>
      <c r="F2351" s="46">
        <v>0.199</v>
      </c>
      <c r="G2351" s="45"/>
      <c r="H2351" s="45"/>
      <c r="I2351" s="45"/>
      <c r="J2351" s="45">
        <v>7.667538956913169E-4</v>
      </c>
      <c r="K2351" s="45"/>
      <c r="L2351" s="45"/>
      <c r="M2351" s="45"/>
      <c r="N2351" s="45">
        <v>0.002205084103446136</v>
      </c>
      <c r="O2351" s="45"/>
      <c r="P2351" s="45"/>
      <c r="Q2351" s="45"/>
      <c r="R2351" s="45">
        <v>54.563011303876486</v>
      </c>
      <c r="S2351" s="45"/>
      <c r="T2351" s="45"/>
      <c r="U2351" s="45"/>
      <c r="V2351" s="45"/>
      <c r="W2351" s="45"/>
      <c r="X2351" s="45"/>
      <c r="Y2351" s="45"/>
      <c r="Z2351" s="45"/>
      <c r="AA2351" s="45"/>
      <c r="AB2351" s="45"/>
      <c r="AC2351" s="45"/>
    </row>
    <row r="2352" ht="15.75" customHeight="1">
      <c r="A2352" s="45">
        <v>440.90440644802624</v>
      </c>
      <c r="B2352" s="45"/>
      <c r="C2352" s="45"/>
      <c r="D2352" s="46"/>
      <c r="E2352" s="46"/>
      <c r="F2352" s="46">
        <v>0.181</v>
      </c>
      <c r="G2352" s="45"/>
      <c r="H2352" s="45"/>
      <c r="I2352" s="45"/>
      <c r="J2352" s="45">
        <v>7.566571717775676E-4</v>
      </c>
      <c r="K2352" s="45"/>
      <c r="L2352" s="45"/>
      <c r="M2352" s="45"/>
      <c r="N2352" s="45">
        <v>0.0022144286904489103</v>
      </c>
      <c r="O2352" s="45"/>
      <c r="P2352" s="45"/>
      <c r="Q2352" s="45"/>
      <c r="R2352" s="45">
        <v>52.91238144667307</v>
      </c>
      <c r="S2352" s="45"/>
      <c r="T2352" s="45"/>
      <c r="U2352" s="45"/>
      <c r="V2352" s="45"/>
      <c r="W2352" s="45"/>
      <c r="X2352" s="45"/>
      <c r="Y2352" s="45"/>
      <c r="Z2352" s="45"/>
      <c r="AA2352" s="45"/>
      <c r="AB2352" s="45"/>
      <c r="AC2352" s="45"/>
    </row>
    <row r="2353" ht="15.75" customHeight="1">
      <c r="A2353" s="45">
        <v>435.5124584235859</v>
      </c>
      <c r="B2353" s="45"/>
      <c r="C2353" s="45"/>
      <c r="D2353" s="46"/>
      <c r="E2353" s="46"/>
      <c r="F2353" s="46">
        <v>0.121</v>
      </c>
      <c r="G2353" s="45"/>
      <c r="H2353" s="45"/>
      <c r="I2353" s="45"/>
      <c r="J2353" s="45">
        <v>7.056147788559557E-4</v>
      </c>
      <c r="K2353" s="45"/>
      <c r="L2353" s="45"/>
      <c r="M2353" s="45"/>
      <c r="N2353" s="45">
        <v>0.002065830025306493</v>
      </c>
      <c r="O2353" s="45"/>
      <c r="P2353" s="45"/>
      <c r="Q2353" s="45"/>
      <c r="R2353" s="45">
        <v>55.30710066301633</v>
      </c>
      <c r="S2353" s="45"/>
      <c r="T2353" s="45"/>
      <c r="U2353" s="45"/>
      <c r="V2353" s="45"/>
      <c r="W2353" s="45"/>
      <c r="X2353" s="45"/>
      <c r="Y2353" s="45"/>
      <c r="Z2353" s="45"/>
      <c r="AA2353" s="45"/>
      <c r="AB2353" s="45"/>
      <c r="AC2353" s="45"/>
    </row>
    <row r="2354" ht="15.75" customHeight="1">
      <c r="A2354" s="45">
        <v>429.9755561858087</v>
      </c>
      <c r="B2354" s="45"/>
      <c r="C2354" s="45"/>
      <c r="D2354" s="46"/>
      <c r="E2354" s="46"/>
      <c r="F2354" s="46">
        <v>0.156</v>
      </c>
      <c r="G2354" s="45"/>
      <c r="H2354" s="45"/>
      <c r="I2354" s="45"/>
      <c r="J2354" s="45"/>
      <c r="K2354" s="45"/>
      <c r="L2354" s="45"/>
      <c r="M2354" s="45"/>
      <c r="N2354" s="45"/>
      <c r="O2354" s="45"/>
      <c r="P2354" s="45"/>
      <c r="Q2354" s="45"/>
      <c r="R2354" s="45">
        <v>53.70729112446118</v>
      </c>
      <c r="S2354" s="45"/>
      <c r="T2354" s="45"/>
      <c r="U2354" s="45"/>
      <c r="V2354" s="45"/>
      <c r="W2354" s="45"/>
      <c r="X2354" s="45"/>
      <c r="Y2354" s="45"/>
      <c r="Z2354" s="45"/>
      <c r="AA2354" s="45"/>
      <c r="AB2354" s="45"/>
      <c r="AC2354" s="45"/>
    </row>
    <row r="2355" ht="15.75" customHeight="1">
      <c r="A2355" s="45">
        <v>424.6468189300744</v>
      </c>
      <c r="B2355" s="45"/>
      <c r="C2355" s="45"/>
      <c r="D2355" s="46"/>
      <c r="E2355" s="46"/>
      <c r="F2355" s="46">
        <v>0.155</v>
      </c>
      <c r="G2355" s="45"/>
      <c r="H2355" s="45"/>
      <c r="I2355" s="45"/>
      <c r="J2355" s="45"/>
      <c r="K2355" s="45"/>
      <c r="L2355" s="45"/>
      <c r="M2355" s="45"/>
      <c r="N2355" s="45"/>
      <c r="O2355" s="45"/>
      <c r="P2355" s="45"/>
      <c r="Q2355" s="45"/>
      <c r="R2355" s="45">
        <v>53.0329959623888</v>
      </c>
      <c r="S2355" s="45"/>
      <c r="T2355" s="45"/>
      <c r="U2355" s="45"/>
      <c r="V2355" s="45"/>
      <c r="W2355" s="45"/>
      <c r="X2355" s="45"/>
      <c r="Y2355" s="45"/>
      <c r="Z2355" s="45"/>
      <c r="AA2355" s="45"/>
      <c r="AB2355" s="45"/>
      <c r="AC2355" s="45"/>
    </row>
    <row r="2356" ht="15.75" customHeight="1">
      <c r="A2356" s="45">
        <v>348.5201851706607</v>
      </c>
      <c r="B2356" s="45"/>
      <c r="C2356" s="45"/>
      <c r="D2356" s="46"/>
      <c r="E2356" s="46"/>
      <c r="F2356" s="46">
        <v>0.171</v>
      </c>
      <c r="G2356" s="45"/>
      <c r="H2356" s="45"/>
      <c r="I2356" s="45"/>
      <c r="J2356" s="45"/>
      <c r="K2356" s="45"/>
      <c r="L2356" s="45"/>
      <c r="M2356" s="45"/>
      <c r="N2356" s="45"/>
      <c r="O2356" s="45"/>
      <c r="P2356" s="45"/>
      <c r="Q2356" s="45"/>
      <c r="R2356" s="45">
        <v>33.19214172853025</v>
      </c>
      <c r="S2356" s="45"/>
      <c r="T2356" s="45"/>
      <c r="U2356" s="45"/>
      <c r="V2356" s="45"/>
      <c r="W2356" s="45"/>
      <c r="X2356" s="45"/>
      <c r="Y2356" s="45"/>
      <c r="Z2356" s="45"/>
      <c r="AA2356" s="45"/>
      <c r="AB2356" s="45"/>
      <c r="AC2356" s="45"/>
    </row>
    <row r="2357" ht="15.75" customHeight="1">
      <c r="A2357" s="45">
        <v>341.83121664105937</v>
      </c>
      <c r="B2357" s="45"/>
      <c r="C2357" s="45"/>
      <c r="D2357" s="46"/>
      <c r="E2357" s="46"/>
      <c r="F2357" s="46">
        <v>0.162</v>
      </c>
      <c r="G2357" s="45"/>
      <c r="H2357" s="45"/>
      <c r="I2357" s="45"/>
      <c r="J2357" s="45">
        <v>0.001012607202217627</v>
      </c>
      <c r="K2357" s="45"/>
      <c r="L2357" s="45"/>
      <c r="M2357" s="45"/>
      <c r="N2357" s="45"/>
      <c r="O2357" s="45"/>
      <c r="P2357" s="45"/>
      <c r="Q2357" s="45"/>
      <c r="R2357" s="45">
        <v>36.38250262951604</v>
      </c>
      <c r="S2357" s="45"/>
      <c r="T2357" s="45"/>
      <c r="U2357" s="45"/>
      <c r="V2357" s="45"/>
      <c r="W2357" s="45"/>
      <c r="X2357" s="45"/>
      <c r="Y2357" s="45"/>
      <c r="Z2357" s="45"/>
      <c r="AA2357" s="45"/>
      <c r="AB2357" s="45"/>
      <c r="AC2357" s="45"/>
    </row>
    <row r="2358" ht="15.75" customHeight="1">
      <c r="A2358" s="45">
        <v>337.47052023857793</v>
      </c>
      <c r="B2358" s="45"/>
      <c r="C2358" s="45"/>
      <c r="D2358" s="46"/>
      <c r="E2358" s="46"/>
      <c r="F2358" s="46">
        <v>0.158</v>
      </c>
      <c r="G2358" s="45"/>
      <c r="H2358" s="45"/>
      <c r="I2358" s="45"/>
      <c r="J2358" s="45">
        <v>9.537959243566464E-4</v>
      </c>
      <c r="K2358" s="45"/>
      <c r="L2358" s="45"/>
      <c r="M2358" s="45"/>
      <c r="N2358" s="45">
        <v>0.0025046736230530664</v>
      </c>
      <c r="O2358" s="45"/>
      <c r="P2358" s="45"/>
      <c r="Q2358" s="45"/>
      <c r="R2358" s="45">
        <v>38.91008478023976</v>
      </c>
      <c r="S2358" s="45"/>
      <c r="T2358" s="45"/>
      <c r="U2358" s="45"/>
      <c r="V2358" s="45"/>
      <c r="W2358" s="45"/>
      <c r="X2358" s="45"/>
      <c r="Y2358" s="45"/>
      <c r="Z2358" s="45"/>
      <c r="AA2358" s="45"/>
      <c r="AB2358" s="45"/>
      <c r="AC2358" s="45"/>
    </row>
    <row r="2359" ht="15.75" customHeight="1">
      <c r="A2359" s="45">
        <v>331.51809002330305</v>
      </c>
      <c r="B2359" s="45"/>
      <c r="C2359" s="45"/>
      <c r="D2359" s="46"/>
      <c r="E2359" s="46"/>
      <c r="F2359" s="46">
        <v>0.136</v>
      </c>
      <c r="G2359" s="45"/>
      <c r="H2359" s="45"/>
      <c r="I2359" s="45"/>
      <c r="J2359" s="45">
        <v>9.546826211166037E-4</v>
      </c>
      <c r="K2359" s="45"/>
      <c r="L2359" s="45"/>
      <c r="M2359" s="45"/>
      <c r="N2359" s="45">
        <v>0.0022946871362428036</v>
      </c>
      <c r="O2359" s="45"/>
      <c r="P2359" s="45"/>
      <c r="Q2359" s="45"/>
      <c r="R2359" s="45">
        <v>37.65115243400393</v>
      </c>
      <c r="S2359" s="45"/>
      <c r="T2359" s="45"/>
      <c r="U2359" s="45"/>
      <c r="V2359" s="45"/>
      <c r="W2359" s="45"/>
      <c r="X2359" s="45"/>
      <c r="Y2359" s="45"/>
      <c r="Z2359" s="45"/>
      <c r="AA2359" s="45"/>
      <c r="AB2359" s="45"/>
      <c r="AC2359" s="45"/>
    </row>
    <row r="2360" ht="15.75" customHeight="1">
      <c r="A2360" s="45">
        <v>326.02074012215604</v>
      </c>
      <c r="B2360" s="45"/>
      <c r="C2360" s="45"/>
      <c r="D2360" s="46"/>
      <c r="E2360" s="46"/>
      <c r="F2360" s="46">
        <v>0.1</v>
      </c>
      <c r="G2360" s="45"/>
      <c r="H2360" s="45"/>
      <c r="I2360" s="45"/>
      <c r="J2360" s="45">
        <v>8.110670554289272E-4</v>
      </c>
      <c r="K2360" s="45"/>
      <c r="L2360" s="45"/>
      <c r="M2360" s="45"/>
      <c r="N2360" s="45">
        <v>0.0021930519944022846</v>
      </c>
      <c r="O2360" s="45"/>
      <c r="P2360" s="45"/>
      <c r="Q2360" s="45"/>
      <c r="R2360" s="45">
        <v>42.648837235258455</v>
      </c>
      <c r="S2360" s="45"/>
      <c r="T2360" s="45"/>
      <c r="U2360" s="45"/>
      <c r="V2360" s="45"/>
      <c r="W2360" s="45"/>
      <c r="X2360" s="45"/>
      <c r="Y2360" s="45"/>
      <c r="Z2360" s="45"/>
      <c r="AA2360" s="45"/>
      <c r="AB2360" s="45"/>
      <c r="AC2360" s="45"/>
    </row>
    <row r="2361" ht="15.75" customHeight="1">
      <c r="A2361" s="45">
        <v>320.4534486897163</v>
      </c>
      <c r="B2361" s="45"/>
      <c r="C2361" s="45"/>
      <c r="D2361" s="46"/>
      <c r="E2361" s="46"/>
      <c r="F2361" s="46">
        <v>0.096</v>
      </c>
      <c r="G2361" s="45"/>
      <c r="H2361" s="45"/>
      <c r="I2361" s="45"/>
      <c r="J2361" s="45">
        <v>7.460188917416841E-4</v>
      </c>
      <c r="K2361" s="45"/>
      <c r="L2361" s="45"/>
      <c r="M2361" s="45"/>
      <c r="N2361" s="45">
        <v>0.002080113776953997</v>
      </c>
      <c r="O2361" s="45"/>
      <c r="P2361" s="45"/>
      <c r="Q2361" s="45"/>
      <c r="R2361" s="45">
        <v>46.744129819190945</v>
      </c>
      <c r="S2361" s="45"/>
      <c r="T2361" s="45"/>
      <c r="U2361" s="45"/>
      <c r="V2361" s="45"/>
      <c r="W2361" s="45"/>
      <c r="X2361" s="45"/>
      <c r="Y2361" s="45"/>
      <c r="Z2361" s="45"/>
      <c r="AA2361" s="45"/>
      <c r="AB2361" s="45"/>
      <c r="AC2361" s="45"/>
    </row>
    <row r="2362" ht="15.75" customHeight="1">
      <c r="A2362" s="45">
        <v>314.87872901656596</v>
      </c>
      <c r="B2362" s="45"/>
      <c r="C2362" s="45"/>
      <c r="D2362" s="46"/>
      <c r="E2362" s="46"/>
      <c r="F2362" s="46">
        <v>0.098</v>
      </c>
      <c r="G2362" s="45"/>
      <c r="H2362" s="45"/>
      <c r="I2362" s="45"/>
      <c r="J2362" s="45">
        <v>8.080719917127697E-4</v>
      </c>
      <c r="K2362" s="45"/>
      <c r="L2362" s="45"/>
      <c r="M2362" s="45"/>
      <c r="N2362" s="45">
        <v>0.0021933891981197567</v>
      </c>
      <c r="O2362" s="45"/>
      <c r="P2362" s="45"/>
      <c r="Q2362" s="45"/>
      <c r="R2362" s="45">
        <v>50.34405454899535</v>
      </c>
      <c r="S2362" s="45"/>
      <c r="T2362" s="45"/>
      <c r="U2362" s="45"/>
      <c r="V2362" s="45"/>
      <c r="W2362" s="45"/>
      <c r="X2362" s="45"/>
      <c r="Y2362" s="45"/>
      <c r="Z2362" s="45"/>
      <c r="AA2362" s="45"/>
      <c r="AB2362" s="45"/>
      <c r="AC2362" s="45"/>
    </row>
    <row r="2363" ht="15.75" customHeight="1">
      <c r="A2363" s="45">
        <v>310.73567689488874</v>
      </c>
      <c r="B2363" s="45"/>
      <c r="C2363" s="45"/>
      <c r="D2363" s="46"/>
      <c r="E2363" s="46"/>
      <c r="F2363" s="46"/>
      <c r="G2363" s="45"/>
      <c r="H2363" s="45"/>
      <c r="I2363" s="45"/>
      <c r="J2363" s="45">
        <v>7.742986125210842E-4</v>
      </c>
      <c r="K2363" s="45"/>
      <c r="L2363" s="45"/>
      <c r="M2363" s="45"/>
      <c r="N2363" s="45">
        <v>0.0020961009144895536</v>
      </c>
      <c r="O2363" s="45"/>
      <c r="P2363" s="45"/>
      <c r="Q2363" s="45"/>
      <c r="R2363" s="45">
        <v>51.37227398424644</v>
      </c>
      <c r="S2363" s="45"/>
      <c r="T2363" s="45"/>
      <c r="U2363" s="45"/>
      <c r="V2363" s="45"/>
      <c r="W2363" s="45"/>
      <c r="X2363" s="45"/>
      <c r="Y2363" s="45"/>
      <c r="Z2363" s="45"/>
      <c r="AA2363" s="45"/>
      <c r="AB2363" s="45"/>
      <c r="AC2363" s="45"/>
    </row>
    <row r="2364" ht="15.75" customHeight="1">
      <c r="A2364" s="45">
        <v>306.59111124402426</v>
      </c>
      <c r="B2364" s="45"/>
      <c r="C2364" s="45"/>
      <c r="D2364" s="46"/>
      <c r="E2364" s="46"/>
      <c r="F2364" s="46"/>
      <c r="G2364" s="45"/>
      <c r="H2364" s="45"/>
      <c r="I2364" s="45"/>
      <c r="J2364" s="45">
        <v>6.323556913597074E-4</v>
      </c>
      <c r="K2364" s="45"/>
      <c r="L2364" s="45"/>
      <c r="M2364" s="45"/>
      <c r="N2364" s="45">
        <v>0.001701303478225038</v>
      </c>
      <c r="O2364" s="45"/>
      <c r="P2364" s="45"/>
      <c r="Q2364" s="45"/>
      <c r="R2364" s="45">
        <v>54.43619877674281</v>
      </c>
      <c r="S2364" s="45"/>
      <c r="T2364" s="45"/>
      <c r="U2364" s="45"/>
      <c r="V2364" s="45"/>
      <c r="W2364" s="45"/>
      <c r="X2364" s="45"/>
      <c r="Y2364" s="45"/>
      <c r="Z2364" s="45"/>
      <c r="AA2364" s="45"/>
      <c r="AB2364" s="45"/>
      <c r="AC2364" s="45"/>
    </row>
    <row r="2365" ht="15.75" customHeight="1">
      <c r="A2365" s="45">
        <v>302.37874630059423</v>
      </c>
      <c r="B2365" s="45"/>
      <c r="C2365" s="45"/>
      <c r="D2365" s="46"/>
      <c r="E2365" s="46"/>
      <c r="F2365" s="46"/>
      <c r="G2365" s="45"/>
      <c r="H2365" s="45"/>
      <c r="I2365" s="45"/>
      <c r="J2365" s="45">
        <v>6.581540351510637E-4</v>
      </c>
      <c r="K2365" s="45"/>
      <c r="L2365" s="45"/>
      <c r="M2365" s="45"/>
      <c r="N2365" s="45">
        <v>0.0017973866839283014</v>
      </c>
      <c r="O2365" s="45"/>
      <c r="P2365" s="45"/>
      <c r="Q2365" s="45"/>
      <c r="R2365" s="45">
        <v>54.62027927633416</v>
      </c>
      <c r="S2365" s="45"/>
      <c r="T2365" s="45"/>
      <c r="U2365" s="45"/>
      <c r="V2365" s="45"/>
      <c r="W2365" s="45"/>
      <c r="X2365" s="45"/>
      <c r="Y2365" s="45"/>
      <c r="Z2365" s="45"/>
      <c r="AA2365" s="45"/>
      <c r="AB2365" s="45"/>
      <c r="AC2365" s="45"/>
    </row>
    <row r="2366" ht="15.75" customHeight="1">
      <c r="A2366" s="45">
        <v>298.9588344086343</v>
      </c>
      <c r="B2366" s="45"/>
      <c r="C2366" s="45"/>
      <c r="D2366" s="46"/>
      <c r="E2366" s="46"/>
      <c r="F2366" s="46"/>
      <c r="G2366" s="45"/>
      <c r="H2366" s="45"/>
      <c r="I2366" s="45"/>
      <c r="J2366" s="45">
        <v>6.836178107804562E-4</v>
      </c>
      <c r="K2366" s="45"/>
      <c r="L2366" s="45"/>
      <c r="M2366" s="45"/>
      <c r="N2366" s="45">
        <v>0.001979058563281344</v>
      </c>
      <c r="O2366" s="45"/>
      <c r="P2366" s="45"/>
      <c r="Q2366" s="45"/>
      <c r="R2366" s="45">
        <v>57.52922191160739</v>
      </c>
      <c r="S2366" s="45"/>
      <c r="T2366" s="45"/>
      <c r="U2366" s="45"/>
      <c r="V2366" s="45"/>
      <c r="W2366" s="45"/>
      <c r="X2366" s="45"/>
      <c r="Y2366" s="45"/>
      <c r="Z2366" s="45"/>
      <c r="AA2366" s="45"/>
      <c r="AB2366" s="45"/>
      <c r="AC2366" s="45"/>
    </row>
    <row r="2367" ht="15.75" customHeight="1">
      <c r="A2367" s="45">
        <v>295.26511055239564</v>
      </c>
      <c r="B2367" s="45"/>
      <c r="C2367" s="45"/>
      <c r="D2367" s="46"/>
      <c r="E2367" s="46"/>
      <c r="F2367" s="46"/>
      <c r="G2367" s="45"/>
      <c r="H2367" s="45"/>
      <c r="I2367" s="45"/>
      <c r="J2367" s="45"/>
      <c r="K2367" s="45"/>
      <c r="L2367" s="45"/>
      <c r="M2367" s="45"/>
      <c r="N2367" s="45"/>
      <c r="O2367" s="45"/>
      <c r="P2367" s="45"/>
      <c r="Q2367" s="45"/>
      <c r="R2367" s="45">
        <v>60.14502625228733</v>
      </c>
      <c r="S2367" s="45"/>
      <c r="T2367" s="45"/>
      <c r="U2367" s="45"/>
      <c r="V2367" s="45"/>
      <c r="W2367" s="45"/>
      <c r="X2367" s="45"/>
      <c r="Y2367" s="45"/>
      <c r="Z2367" s="45"/>
      <c r="AA2367" s="45"/>
      <c r="AB2367" s="45"/>
      <c r="AC2367" s="45"/>
    </row>
    <row r="2368" ht="15.75" customHeight="1">
      <c r="A2368" s="45">
        <v>291.3228176333685</v>
      </c>
      <c r="B2368" s="45"/>
      <c r="C2368" s="45"/>
      <c r="D2368" s="46"/>
      <c r="E2368" s="46"/>
      <c r="F2368" s="46"/>
      <c r="G2368" s="45"/>
      <c r="H2368" s="45"/>
      <c r="I2368" s="45"/>
      <c r="J2368" s="45"/>
      <c r="K2368" s="45"/>
      <c r="L2368" s="45"/>
      <c r="M2368" s="45"/>
      <c r="N2368" s="45"/>
      <c r="O2368" s="45"/>
      <c r="P2368" s="45"/>
      <c r="Q2368" s="45"/>
      <c r="R2368" s="45">
        <v>60.93363758841187</v>
      </c>
      <c r="S2368" s="45"/>
      <c r="T2368" s="45"/>
      <c r="U2368" s="45"/>
      <c r="V2368" s="45"/>
      <c r="W2368" s="45"/>
      <c r="X2368" s="45"/>
      <c r="Y2368" s="45"/>
      <c r="Z2368" s="45"/>
      <c r="AA2368" s="45"/>
      <c r="AB2368" s="45"/>
      <c r="AC2368" s="45"/>
    </row>
    <row r="2369" ht="15.75" customHeight="1">
      <c r="A2369" s="45">
        <v>782.6228533827483</v>
      </c>
      <c r="B2369" s="45"/>
      <c r="C2369" s="45"/>
      <c r="D2369" s="46"/>
      <c r="E2369" s="46"/>
      <c r="F2369" s="46">
        <v>0.14</v>
      </c>
      <c r="G2369" s="45"/>
      <c r="H2369" s="45"/>
      <c r="I2369" s="45"/>
      <c r="J2369" s="45"/>
      <c r="K2369" s="45"/>
      <c r="L2369" s="45"/>
      <c r="M2369" s="45"/>
      <c r="N2369" s="45"/>
      <c r="O2369" s="45"/>
      <c r="P2369" s="45"/>
      <c r="Q2369" s="45"/>
      <c r="R2369" s="45">
        <v>36.75240325475256</v>
      </c>
      <c r="S2369" s="45"/>
      <c r="T2369" s="45"/>
      <c r="U2369" s="45"/>
      <c r="V2369" s="45"/>
      <c r="W2369" s="45"/>
      <c r="X2369" s="45"/>
      <c r="Y2369" s="45"/>
      <c r="Z2369" s="45"/>
      <c r="AA2369" s="45"/>
      <c r="AB2369" s="45"/>
      <c r="AC2369" s="45"/>
    </row>
    <row r="2370" ht="15.75" customHeight="1">
      <c r="A2370" s="45">
        <v>779.6097062151782</v>
      </c>
      <c r="B2370" s="45"/>
      <c r="C2370" s="45"/>
      <c r="D2370" s="46"/>
      <c r="E2370" s="46"/>
      <c r="F2370" s="46"/>
      <c r="G2370" s="45"/>
      <c r="H2370" s="45"/>
      <c r="I2370" s="45"/>
      <c r="J2370" s="45">
        <v>7.216013769738153E-4</v>
      </c>
      <c r="K2370" s="45"/>
      <c r="L2370" s="45"/>
      <c r="M2370" s="45"/>
      <c r="N2370" s="45"/>
      <c r="O2370" s="45"/>
      <c r="P2370" s="45"/>
      <c r="Q2370" s="45"/>
      <c r="R2370" s="45">
        <v>41.26777960466136</v>
      </c>
      <c r="S2370" s="45"/>
      <c r="T2370" s="45"/>
      <c r="U2370" s="45"/>
      <c r="V2370" s="45"/>
      <c r="W2370" s="45"/>
      <c r="X2370" s="45"/>
      <c r="Y2370" s="45"/>
      <c r="Z2370" s="45"/>
      <c r="AA2370" s="45"/>
      <c r="AB2370" s="45"/>
      <c r="AC2370" s="45"/>
    </row>
    <row r="2371" ht="15.75" customHeight="1">
      <c r="A2371" s="45">
        <v>777.9317827914282</v>
      </c>
      <c r="B2371" s="45"/>
      <c r="C2371" s="45"/>
      <c r="D2371" s="46"/>
      <c r="E2371" s="46"/>
      <c r="F2371" s="46"/>
      <c r="G2371" s="45"/>
      <c r="H2371" s="45"/>
      <c r="I2371" s="45"/>
      <c r="J2371" s="45">
        <v>7.00696435668744E-4</v>
      </c>
      <c r="K2371" s="45"/>
      <c r="L2371" s="45"/>
      <c r="M2371" s="45"/>
      <c r="N2371" s="45">
        <v>0.0010400598637752925</v>
      </c>
      <c r="O2371" s="45"/>
      <c r="P2371" s="45"/>
      <c r="Q2371" s="45"/>
      <c r="R2371" s="45">
        <v>44.272031327288815</v>
      </c>
      <c r="S2371" s="45"/>
      <c r="T2371" s="45"/>
      <c r="U2371" s="45"/>
      <c r="V2371" s="45"/>
      <c r="W2371" s="45"/>
      <c r="X2371" s="45"/>
      <c r="Y2371" s="45"/>
      <c r="Z2371" s="45"/>
      <c r="AA2371" s="45"/>
      <c r="AB2371" s="45"/>
      <c r="AC2371" s="45"/>
    </row>
    <row r="2372" ht="15.75" customHeight="1">
      <c r="A2372" s="45">
        <v>776.1354878771665</v>
      </c>
      <c r="B2372" s="45"/>
      <c r="C2372" s="45"/>
      <c r="D2372" s="46"/>
      <c r="E2372" s="46"/>
      <c r="F2372" s="46"/>
      <c r="G2372" s="45"/>
      <c r="H2372" s="45"/>
      <c r="I2372" s="45"/>
      <c r="J2372" s="45">
        <v>6.989126219904381E-4</v>
      </c>
      <c r="K2372" s="45"/>
      <c r="L2372" s="45"/>
      <c r="M2372" s="45"/>
      <c r="N2372" s="45">
        <v>0.0010740764451851157</v>
      </c>
      <c r="O2372" s="45"/>
      <c r="P2372" s="45"/>
      <c r="Q2372" s="45"/>
      <c r="R2372" s="45">
        <v>51.58087931633276</v>
      </c>
      <c r="S2372" s="45"/>
      <c r="T2372" s="45"/>
      <c r="U2372" s="45"/>
      <c r="V2372" s="45"/>
      <c r="W2372" s="45"/>
      <c r="X2372" s="45"/>
      <c r="Y2372" s="45"/>
      <c r="Z2372" s="45"/>
      <c r="AA2372" s="45"/>
      <c r="AB2372" s="45"/>
      <c r="AC2372" s="45"/>
    </row>
    <row r="2373" ht="15.75" customHeight="1">
      <c r="A2373" s="45">
        <v>775.1788474185647</v>
      </c>
      <c r="B2373" s="45"/>
      <c r="C2373" s="45"/>
      <c r="D2373" s="46"/>
      <c r="E2373" s="46"/>
      <c r="F2373" s="46"/>
      <c r="G2373" s="45"/>
      <c r="H2373" s="45"/>
      <c r="I2373" s="45"/>
      <c r="J2373" s="45">
        <v>7.435998596432539E-4</v>
      </c>
      <c r="K2373" s="45"/>
      <c r="L2373" s="45"/>
      <c r="M2373" s="45"/>
      <c r="N2373" s="45">
        <v>0.0010819303581295265</v>
      </c>
      <c r="O2373" s="45"/>
      <c r="P2373" s="45"/>
      <c r="Q2373" s="45"/>
      <c r="R2373" s="45">
        <v>61.6498661140106</v>
      </c>
      <c r="S2373" s="45"/>
      <c r="T2373" s="45"/>
      <c r="U2373" s="45"/>
      <c r="V2373" s="45"/>
      <c r="W2373" s="45"/>
      <c r="X2373" s="45"/>
      <c r="Y2373" s="45"/>
      <c r="Z2373" s="45"/>
      <c r="AA2373" s="45"/>
      <c r="AB2373" s="45"/>
      <c r="AC2373" s="45"/>
    </row>
    <row r="2374" ht="15.75" customHeight="1">
      <c r="A2374" s="45">
        <v>774.8139990231432</v>
      </c>
      <c r="B2374" s="45"/>
      <c r="C2374" s="45"/>
      <c r="D2374" s="46"/>
      <c r="E2374" s="46"/>
      <c r="F2374" s="46"/>
      <c r="G2374" s="45"/>
      <c r="H2374" s="45"/>
      <c r="I2374" s="45"/>
      <c r="J2374" s="45">
        <v>7.216093172245279E-4</v>
      </c>
      <c r="K2374" s="45"/>
      <c r="L2374" s="45"/>
      <c r="M2374" s="45"/>
      <c r="N2374" s="45">
        <v>0.0010483260870495993</v>
      </c>
      <c r="O2374" s="45"/>
      <c r="P2374" s="45"/>
      <c r="Q2374" s="45"/>
      <c r="R2374" s="45">
        <v>47.426627877832956</v>
      </c>
      <c r="S2374" s="45"/>
      <c r="T2374" s="45"/>
      <c r="U2374" s="45"/>
      <c r="V2374" s="45"/>
      <c r="W2374" s="45"/>
      <c r="X2374" s="45"/>
      <c r="Y2374" s="45"/>
      <c r="Z2374" s="45"/>
      <c r="AA2374" s="45"/>
      <c r="AB2374" s="45"/>
      <c r="AC2374" s="45"/>
    </row>
    <row r="2375" ht="15.75" customHeight="1">
      <c r="A2375" s="45">
        <v>773.0174461822903</v>
      </c>
      <c r="B2375" s="45"/>
      <c r="C2375" s="45"/>
      <c r="D2375" s="46"/>
      <c r="E2375" s="46"/>
      <c r="F2375" s="46"/>
      <c r="G2375" s="45"/>
      <c r="H2375" s="45"/>
      <c r="I2375" s="45"/>
      <c r="J2375" s="45">
        <v>7.346606979653884E-4</v>
      </c>
      <c r="K2375" s="45"/>
      <c r="L2375" s="45"/>
      <c r="M2375" s="45"/>
      <c r="N2375" s="45">
        <v>0.0011314332428143</v>
      </c>
      <c r="O2375" s="45"/>
      <c r="P2375" s="45"/>
      <c r="Q2375" s="45"/>
      <c r="R2375" s="45">
        <v>50.35517621687302</v>
      </c>
      <c r="S2375" s="45"/>
      <c r="T2375" s="45"/>
      <c r="U2375" s="45"/>
      <c r="V2375" s="45"/>
      <c r="W2375" s="45"/>
      <c r="X2375" s="45"/>
      <c r="Y2375" s="45"/>
      <c r="Z2375" s="45"/>
      <c r="AA2375" s="45"/>
      <c r="AB2375" s="45"/>
      <c r="AC2375" s="45"/>
    </row>
    <row r="2376" ht="15.75" customHeight="1">
      <c r="A2376" s="45">
        <v>773.4760089577707</v>
      </c>
      <c r="B2376" s="45"/>
      <c r="C2376" s="45"/>
      <c r="D2376" s="46"/>
      <c r="E2376" s="46"/>
      <c r="F2376" s="46"/>
      <c r="G2376" s="45"/>
      <c r="H2376" s="45"/>
      <c r="I2376" s="45"/>
      <c r="J2376" s="45">
        <v>7.364094965957597E-4</v>
      </c>
      <c r="K2376" s="45"/>
      <c r="L2376" s="45"/>
      <c r="M2376" s="45"/>
      <c r="N2376" s="45">
        <v>0.001054066731210697</v>
      </c>
      <c r="O2376" s="45"/>
      <c r="P2376" s="45"/>
      <c r="Q2376" s="45"/>
      <c r="R2376" s="45">
        <v>59.28512913379037</v>
      </c>
      <c r="S2376" s="45"/>
      <c r="T2376" s="45"/>
      <c r="U2376" s="45"/>
      <c r="V2376" s="45"/>
      <c r="W2376" s="45"/>
      <c r="X2376" s="45"/>
      <c r="Y2376" s="45"/>
      <c r="Z2376" s="45"/>
      <c r="AA2376" s="45"/>
      <c r="AB2376" s="45"/>
      <c r="AC2376" s="45"/>
    </row>
    <row r="2377" ht="15.75" customHeight="1">
      <c r="A2377" s="45">
        <v>771.0680117416499</v>
      </c>
      <c r="B2377" s="45"/>
      <c r="C2377" s="45"/>
      <c r="D2377" s="46"/>
      <c r="E2377" s="46"/>
      <c r="F2377" s="46"/>
      <c r="G2377" s="45"/>
      <c r="H2377" s="45"/>
      <c r="I2377" s="45"/>
      <c r="J2377" s="45">
        <v>6.879314201297316E-4</v>
      </c>
      <c r="K2377" s="45"/>
      <c r="L2377" s="45"/>
      <c r="M2377" s="45"/>
      <c r="N2377" s="45">
        <v>9.818302877087853E-4</v>
      </c>
      <c r="O2377" s="45"/>
      <c r="P2377" s="45"/>
      <c r="Q2377" s="45"/>
      <c r="R2377" s="45">
        <v>52.992826786931126</v>
      </c>
      <c r="S2377" s="45"/>
      <c r="T2377" s="45"/>
      <c r="U2377" s="45"/>
      <c r="V2377" s="45"/>
      <c r="W2377" s="45"/>
      <c r="X2377" s="45"/>
      <c r="Y2377" s="45"/>
      <c r="Z2377" s="45"/>
      <c r="AA2377" s="45"/>
      <c r="AB2377" s="45"/>
      <c r="AC2377" s="45"/>
    </row>
    <row r="2378" ht="15.75" customHeight="1">
      <c r="A2378" s="45">
        <v>769.1815211295121</v>
      </c>
      <c r="B2378" s="45"/>
      <c r="C2378" s="45"/>
      <c r="D2378" s="46"/>
      <c r="E2378" s="46"/>
      <c r="F2378" s="46"/>
      <c r="G2378" s="45"/>
      <c r="H2378" s="45"/>
      <c r="I2378" s="45"/>
      <c r="J2378" s="45">
        <v>7.144839381811289E-4</v>
      </c>
      <c r="K2378" s="45"/>
      <c r="L2378" s="45"/>
      <c r="M2378" s="45"/>
      <c r="N2378" s="45">
        <v>0.0010597585438888498</v>
      </c>
      <c r="O2378" s="45"/>
      <c r="P2378" s="45"/>
      <c r="Q2378" s="45"/>
      <c r="R2378" s="45">
        <v>40.9154450791819</v>
      </c>
      <c r="S2378" s="45"/>
      <c r="T2378" s="45"/>
      <c r="U2378" s="45"/>
      <c r="V2378" s="45"/>
      <c r="W2378" s="45"/>
      <c r="X2378" s="45"/>
      <c r="Y2378" s="45"/>
      <c r="Z2378" s="45"/>
      <c r="AA2378" s="45"/>
      <c r="AB2378" s="45"/>
      <c r="AC2378" s="45"/>
    </row>
    <row r="2379" ht="15.75" customHeight="1">
      <c r="A2379" s="45">
        <v>766.6699344423904</v>
      </c>
      <c r="B2379" s="45"/>
      <c r="C2379" s="45"/>
      <c r="D2379" s="46"/>
      <c r="E2379" s="46"/>
      <c r="F2379" s="46"/>
      <c r="G2379" s="45"/>
      <c r="H2379" s="45"/>
      <c r="I2379" s="45"/>
      <c r="J2379" s="45">
        <v>7.614749939492087E-4</v>
      </c>
      <c r="K2379" s="45"/>
      <c r="L2379" s="45"/>
      <c r="M2379" s="45"/>
      <c r="N2379" s="45">
        <v>0.0011009625783688032</v>
      </c>
      <c r="O2379" s="45"/>
      <c r="P2379" s="45"/>
      <c r="Q2379" s="45"/>
      <c r="R2379" s="45">
        <v>45.029144309562504</v>
      </c>
      <c r="S2379" s="45"/>
      <c r="T2379" s="45"/>
      <c r="U2379" s="45"/>
      <c r="V2379" s="45"/>
      <c r="W2379" s="45"/>
      <c r="X2379" s="45"/>
      <c r="Y2379" s="45"/>
      <c r="Z2379" s="45"/>
      <c r="AA2379" s="45"/>
      <c r="AB2379" s="45"/>
      <c r="AC2379" s="45"/>
    </row>
    <row r="2380" ht="15.75" customHeight="1">
      <c r="A2380" s="45">
        <v>766.3318962086186</v>
      </c>
      <c r="B2380" s="45"/>
      <c r="C2380" s="45"/>
      <c r="D2380" s="46"/>
      <c r="E2380" s="46"/>
      <c r="F2380" s="46"/>
      <c r="G2380" s="45"/>
      <c r="H2380" s="45"/>
      <c r="I2380" s="45"/>
      <c r="J2380" s="45"/>
      <c r="K2380" s="45"/>
      <c r="L2380" s="45"/>
      <c r="M2380" s="45"/>
      <c r="N2380" s="45"/>
      <c r="O2380" s="45"/>
      <c r="P2380" s="45"/>
      <c r="Q2380" s="45"/>
      <c r="R2380" s="45">
        <v>39.001048872470086</v>
      </c>
      <c r="S2380" s="45"/>
      <c r="T2380" s="45"/>
      <c r="U2380" s="45"/>
      <c r="V2380" s="45"/>
      <c r="W2380" s="45"/>
      <c r="X2380" s="45"/>
      <c r="Y2380" s="45"/>
      <c r="Z2380" s="45"/>
      <c r="AA2380" s="45"/>
      <c r="AB2380" s="45"/>
      <c r="AC2380" s="45"/>
    </row>
    <row r="2381" ht="15.75" customHeight="1">
      <c r="A2381" s="45">
        <v>766.3753730511382</v>
      </c>
      <c r="B2381" s="45"/>
      <c r="C2381" s="45"/>
      <c r="D2381" s="46"/>
      <c r="E2381" s="46"/>
      <c r="F2381" s="46"/>
      <c r="G2381" s="45"/>
      <c r="H2381" s="45"/>
      <c r="I2381" s="45"/>
      <c r="J2381" s="45"/>
      <c r="K2381" s="45"/>
      <c r="L2381" s="45"/>
      <c r="M2381" s="45"/>
      <c r="N2381" s="45"/>
      <c r="O2381" s="45"/>
      <c r="P2381" s="45"/>
      <c r="Q2381" s="45"/>
      <c r="R2381" s="45">
        <v>45.41561160060812</v>
      </c>
      <c r="S2381" s="45"/>
      <c r="T2381" s="45"/>
      <c r="U2381" s="45"/>
      <c r="V2381" s="45"/>
      <c r="W2381" s="45"/>
      <c r="X2381" s="45"/>
      <c r="Y2381" s="45"/>
      <c r="Z2381" s="45"/>
      <c r="AA2381" s="45"/>
      <c r="AB2381" s="45"/>
      <c r="AC2381" s="45"/>
    </row>
    <row r="2382" ht="15.75" customHeight="1">
      <c r="A2382" s="45">
        <v>140081.56583629892</v>
      </c>
      <c r="B2382" s="45"/>
      <c r="C2382" s="45"/>
      <c r="D2382" s="46"/>
      <c r="E2382" s="46"/>
      <c r="F2382" s="46"/>
      <c r="G2382" s="45"/>
      <c r="H2382" s="45"/>
      <c r="I2382" s="45"/>
      <c r="J2382" s="45"/>
      <c r="K2382" s="45"/>
      <c r="L2382" s="45"/>
      <c r="M2382" s="45"/>
      <c r="N2382" s="45"/>
      <c r="O2382" s="45"/>
      <c r="P2382" s="45"/>
      <c r="Q2382" s="45"/>
      <c r="R2382" s="45"/>
      <c r="S2382" s="45"/>
      <c r="T2382" s="45"/>
      <c r="U2382" s="45"/>
      <c r="V2382" s="45"/>
      <c r="W2382" s="45"/>
      <c r="X2382" s="45"/>
      <c r="Y2382" s="45"/>
      <c r="Z2382" s="45"/>
      <c r="AA2382" s="45"/>
      <c r="AB2382" s="45"/>
      <c r="AC2382" s="45"/>
    </row>
    <row r="2383" ht="15.75" customHeight="1">
      <c r="A2383" s="45">
        <v>139983.79769299025</v>
      </c>
      <c r="B2383" s="45"/>
      <c r="C2383" s="45"/>
      <c r="D2383" s="46"/>
      <c r="E2383" s="46"/>
      <c r="F2383" s="46"/>
      <c r="G2383" s="45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/>
      <c r="S2383" s="45"/>
      <c r="T2383" s="45"/>
      <c r="U2383" s="45"/>
      <c r="V2383" s="45"/>
      <c r="W2383" s="45"/>
      <c r="X2383" s="45"/>
      <c r="Y2383" s="45"/>
      <c r="Z2383" s="45"/>
      <c r="AA2383" s="45"/>
      <c r="AB2383" s="45"/>
      <c r="AC2383" s="45"/>
    </row>
    <row r="2384" ht="15.75" customHeight="1">
      <c r="A2384" s="45">
        <v>139380.95546644527</v>
      </c>
      <c r="B2384" s="45"/>
      <c r="C2384" s="45"/>
      <c r="D2384" s="46"/>
      <c r="E2384" s="46"/>
      <c r="F2384" s="46"/>
      <c r="G2384" s="45"/>
      <c r="H2384" s="45"/>
      <c r="I2384" s="45"/>
      <c r="J2384" s="45"/>
      <c r="K2384" s="45"/>
      <c r="L2384" s="45"/>
      <c r="M2384" s="45"/>
      <c r="N2384" s="45">
        <v>0.011199632567259622</v>
      </c>
      <c r="O2384" s="45"/>
      <c r="P2384" s="45"/>
      <c r="Q2384" s="45"/>
      <c r="R2384" s="45"/>
      <c r="S2384" s="45"/>
      <c r="T2384" s="45"/>
      <c r="U2384" s="45"/>
      <c r="V2384" s="45"/>
      <c r="W2384" s="45"/>
      <c r="X2384" s="45"/>
      <c r="Y2384" s="45"/>
      <c r="Z2384" s="45"/>
      <c r="AA2384" s="45"/>
      <c r="AB2384" s="45"/>
      <c r="AC2384" s="45"/>
    </row>
    <row r="2385" ht="15.75" customHeight="1">
      <c r="A2385" s="45">
        <v>139266.89361402273</v>
      </c>
      <c r="B2385" s="45"/>
      <c r="C2385" s="45"/>
      <c r="D2385" s="46"/>
      <c r="E2385" s="46"/>
      <c r="F2385" s="46"/>
      <c r="G2385" s="45"/>
      <c r="H2385" s="45"/>
      <c r="I2385" s="45"/>
      <c r="J2385" s="45"/>
      <c r="K2385" s="45"/>
      <c r="L2385" s="45"/>
      <c r="M2385" s="45"/>
      <c r="N2385" s="45">
        <v>0.009812384391790717</v>
      </c>
      <c r="O2385" s="45"/>
      <c r="P2385" s="45"/>
      <c r="Q2385" s="45"/>
      <c r="R2385" s="45"/>
      <c r="S2385" s="45"/>
      <c r="T2385" s="45"/>
      <c r="U2385" s="45"/>
      <c r="V2385" s="45"/>
      <c r="W2385" s="45"/>
      <c r="X2385" s="45"/>
      <c r="Y2385" s="45"/>
      <c r="Z2385" s="45"/>
      <c r="AA2385" s="45"/>
      <c r="AB2385" s="45"/>
      <c r="AC2385" s="45"/>
    </row>
    <row r="2386" ht="15.75" customHeight="1">
      <c r="A2386" s="45">
        <v>139069.67375375587</v>
      </c>
      <c r="B2386" s="45"/>
      <c r="C2386" s="45"/>
      <c r="D2386" s="46"/>
      <c r="E2386" s="46"/>
      <c r="F2386" s="46"/>
      <c r="G2386" s="45"/>
      <c r="H2386" s="45"/>
      <c r="I2386" s="45"/>
      <c r="J2386" s="45"/>
      <c r="K2386" s="45"/>
      <c r="L2386" s="45"/>
      <c r="M2386" s="45"/>
      <c r="N2386" s="45">
        <v>0.01121048654917327</v>
      </c>
      <c r="O2386" s="45"/>
      <c r="P2386" s="45"/>
      <c r="Q2386" s="45"/>
      <c r="R2386" s="45"/>
      <c r="S2386" s="45"/>
      <c r="T2386" s="45"/>
      <c r="U2386" s="45"/>
      <c r="V2386" s="45"/>
      <c r="W2386" s="45"/>
      <c r="X2386" s="45"/>
      <c r="Y2386" s="45"/>
      <c r="Z2386" s="45"/>
      <c r="AA2386" s="45"/>
      <c r="AB2386" s="45"/>
      <c r="AC2386" s="45"/>
    </row>
    <row r="2387" ht="15.75" customHeight="1">
      <c r="A2387" s="45">
        <v>139158.39190304733</v>
      </c>
      <c r="B2387" s="45"/>
      <c r="C2387" s="45"/>
      <c r="D2387" s="46"/>
      <c r="E2387" s="46"/>
      <c r="F2387" s="46"/>
      <c r="G2387" s="45"/>
      <c r="H2387" s="45"/>
      <c r="I2387" s="45"/>
      <c r="J2387" s="45"/>
      <c r="K2387" s="45"/>
      <c r="L2387" s="45"/>
      <c r="M2387" s="45"/>
      <c r="N2387" s="45">
        <v>0.010239747080003513</v>
      </c>
      <c r="O2387" s="45"/>
      <c r="P2387" s="45"/>
      <c r="Q2387" s="45"/>
      <c r="R2387" s="45"/>
      <c r="S2387" s="45"/>
      <c r="T2387" s="45"/>
      <c r="U2387" s="45"/>
      <c r="V2387" s="45"/>
      <c r="W2387" s="45"/>
      <c r="X2387" s="45"/>
      <c r="Y2387" s="45"/>
      <c r="Z2387" s="45"/>
      <c r="AA2387" s="45"/>
      <c r="AB2387" s="45"/>
      <c r="AC2387" s="45"/>
    </row>
    <row r="2388" ht="15.75" customHeight="1">
      <c r="A2388" s="45">
        <v>139612.73773206046</v>
      </c>
      <c r="B2388" s="45"/>
      <c r="C2388" s="45"/>
      <c r="D2388" s="46"/>
      <c r="E2388" s="46"/>
      <c r="F2388" s="46"/>
      <c r="G2388" s="45"/>
      <c r="H2388" s="45"/>
      <c r="I2388" s="45"/>
      <c r="J2388" s="45"/>
      <c r="K2388" s="45"/>
      <c r="L2388" s="45"/>
      <c r="M2388" s="45"/>
      <c r="N2388" s="45"/>
      <c r="O2388" s="45"/>
      <c r="P2388" s="45"/>
      <c r="Q2388" s="45"/>
      <c r="R2388" s="45"/>
      <c r="S2388" s="45"/>
      <c r="T2388" s="45"/>
      <c r="U2388" s="45"/>
      <c r="V2388" s="45"/>
      <c r="W2388" s="45"/>
      <c r="X2388" s="45"/>
      <c r="Y2388" s="45"/>
      <c r="Z2388" s="45"/>
      <c r="AA2388" s="45"/>
      <c r="AB2388" s="45"/>
      <c r="AC2388" s="45"/>
    </row>
    <row r="2389" ht="15.75" customHeight="1">
      <c r="A2389" s="45">
        <v>140400.7189992043</v>
      </c>
      <c r="B2389" s="45"/>
      <c r="C2389" s="45"/>
      <c r="D2389" s="46"/>
      <c r="E2389" s="46"/>
      <c r="F2389" s="46"/>
      <c r="G2389" s="45"/>
      <c r="H2389" s="45"/>
      <c r="I2389" s="45"/>
      <c r="J2389" s="45"/>
      <c r="K2389" s="45"/>
      <c r="L2389" s="45"/>
      <c r="M2389" s="45"/>
      <c r="N2389" s="45">
        <v>0.010892051984793564</v>
      </c>
      <c r="O2389" s="45"/>
      <c r="P2389" s="45"/>
      <c r="Q2389" s="45"/>
      <c r="R2389" s="45"/>
      <c r="S2389" s="45"/>
      <c r="T2389" s="45"/>
      <c r="U2389" s="45"/>
      <c r="V2389" s="45"/>
      <c r="W2389" s="45"/>
      <c r="X2389" s="45"/>
      <c r="Y2389" s="45"/>
      <c r="Z2389" s="45"/>
      <c r="AA2389" s="45"/>
      <c r="AB2389" s="45"/>
      <c r="AC2389" s="45"/>
    </row>
    <row r="2390" ht="15.75" customHeight="1">
      <c r="A2390" s="45">
        <v>141414.35875585856</v>
      </c>
      <c r="B2390" s="45"/>
      <c r="C2390" s="45"/>
      <c r="D2390" s="46"/>
      <c r="E2390" s="46"/>
      <c r="F2390" s="46"/>
      <c r="G2390" s="45"/>
      <c r="H2390" s="45"/>
      <c r="I2390" s="45"/>
      <c r="J2390" s="45"/>
      <c r="K2390" s="45"/>
      <c r="L2390" s="45"/>
      <c r="M2390" s="45"/>
      <c r="N2390" s="45"/>
      <c r="O2390" s="45"/>
      <c r="P2390" s="45"/>
      <c r="Q2390" s="45"/>
      <c r="R2390" s="45"/>
      <c r="S2390" s="45"/>
      <c r="T2390" s="45"/>
      <c r="U2390" s="45"/>
      <c r="V2390" s="45"/>
      <c r="W2390" s="45"/>
      <c r="X2390" s="45"/>
      <c r="Y2390" s="45"/>
      <c r="Z2390" s="45"/>
      <c r="AA2390" s="45"/>
      <c r="AB2390" s="45"/>
      <c r="AC2390" s="45"/>
    </row>
    <row r="2391" ht="15.75" customHeight="1">
      <c r="A2391" s="45">
        <v>141658.104539886</v>
      </c>
      <c r="B2391" s="45"/>
      <c r="C2391" s="45"/>
      <c r="D2391" s="46"/>
      <c r="E2391" s="46"/>
      <c r="F2391" s="46"/>
      <c r="G2391" s="45"/>
      <c r="H2391" s="45"/>
      <c r="I2391" s="45"/>
      <c r="J2391" s="45"/>
      <c r="K2391" s="45"/>
      <c r="L2391" s="45"/>
      <c r="M2391" s="45"/>
      <c r="N2391" s="45">
        <v>0.00944551959235126</v>
      </c>
      <c r="O2391" s="45"/>
      <c r="P2391" s="45"/>
      <c r="Q2391" s="45"/>
      <c r="R2391" s="45"/>
      <c r="S2391" s="45"/>
      <c r="T2391" s="45"/>
      <c r="U2391" s="45"/>
      <c r="V2391" s="45"/>
      <c r="W2391" s="45"/>
      <c r="X2391" s="45"/>
      <c r="Y2391" s="45"/>
      <c r="Z2391" s="45"/>
      <c r="AA2391" s="45"/>
      <c r="AB2391" s="45"/>
      <c r="AC2391" s="45"/>
    </row>
    <row r="2392" ht="15.75" customHeight="1">
      <c r="A2392" s="45">
        <v>140767.42588524733</v>
      </c>
      <c r="B2392" s="45"/>
      <c r="C2392" s="45"/>
      <c r="D2392" s="46"/>
      <c r="E2392" s="46"/>
      <c r="F2392" s="46"/>
      <c r="G2392" s="45"/>
      <c r="H2392" s="45"/>
      <c r="I2392" s="45"/>
      <c r="J2392" s="45"/>
      <c r="K2392" s="45"/>
      <c r="L2392" s="45"/>
      <c r="M2392" s="45"/>
      <c r="N2392" s="45">
        <v>0.011018363939899833</v>
      </c>
      <c r="O2392" s="45"/>
      <c r="P2392" s="45"/>
      <c r="Q2392" s="45"/>
      <c r="R2392" s="45"/>
      <c r="S2392" s="45"/>
      <c r="T2392" s="45"/>
      <c r="U2392" s="45"/>
      <c r="V2392" s="45"/>
      <c r="W2392" s="45"/>
      <c r="X2392" s="45"/>
      <c r="Y2392" s="45"/>
      <c r="Z2392" s="45"/>
      <c r="AA2392" s="45"/>
      <c r="AB2392" s="45"/>
      <c r="AC2392" s="45"/>
    </row>
    <row r="2393" ht="15.75" customHeight="1">
      <c r="A2393" s="45">
        <v>141173.21567938128</v>
      </c>
      <c r="B2393" s="45"/>
      <c r="C2393" s="45"/>
      <c r="D2393" s="46"/>
      <c r="E2393" s="46"/>
      <c r="F2393" s="46"/>
      <c r="G2393" s="45"/>
      <c r="H2393" s="45"/>
      <c r="I2393" s="45"/>
      <c r="J2393" s="45"/>
      <c r="K2393" s="45"/>
      <c r="L2393" s="45"/>
      <c r="M2393" s="45"/>
      <c r="N2393" s="45"/>
      <c r="O2393" s="45"/>
      <c r="P2393" s="45"/>
      <c r="Q2393" s="45"/>
      <c r="R2393" s="45"/>
      <c r="S2393" s="45"/>
      <c r="T2393" s="45"/>
      <c r="U2393" s="45"/>
      <c r="V2393" s="45"/>
      <c r="W2393" s="45"/>
      <c r="X2393" s="45"/>
      <c r="Y2393" s="45"/>
      <c r="Z2393" s="45"/>
      <c r="AA2393" s="45"/>
      <c r="AB2393" s="45"/>
      <c r="AC2393" s="45"/>
    </row>
    <row r="2394" ht="15.75" customHeight="1">
      <c r="A2394" s="45">
        <v>141416.6055271959</v>
      </c>
      <c r="B2394" s="45"/>
      <c r="C2394" s="45"/>
      <c r="D2394" s="46"/>
      <c r="E2394" s="46"/>
      <c r="F2394" s="46"/>
      <c r="G2394" s="45"/>
      <c r="H2394" s="45"/>
      <c r="I2394" s="45"/>
      <c r="J2394" s="45"/>
      <c r="K2394" s="45"/>
      <c r="L2394" s="45"/>
      <c r="M2394" s="45"/>
      <c r="N2394" s="45"/>
      <c r="O2394" s="45"/>
      <c r="P2394" s="45"/>
      <c r="Q2394" s="45"/>
      <c r="R2394" s="45"/>
      <c r="S2394" s="45"/>
      <c r="T2394" s="45"/>
      <c r="U2394" s="45"/>
      <c r="V2394" s="45"/>
      <c r="W2394" s="45"/>
      <c r="X2394" s="45"/>
      <c r="Y2394" s="45"/>
      <c r="Z2394" s="45"/>
      <c r="AA2394" s="45"/>
      <c r="AB2394" s="45"/>
      <c r="AC2394" s="45"/>
    </row>
    <row r="2395" ht="15.75" customHeight="1">
      <c r="A2395" s="45">
        <v>79075.33667585121</v>
      </c>
      <c r="B2395" s="45"/>
      <c r="C2395" s="45"/>
      <c r="D2395" s="46"/>
      <c r="E2395" s="46"/>
      <c r="F2395" s="46">
        <v>0.116</v>
      </c>
      <c r="G2395" s="45"/>
      <c r="H2395" s="45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>
        <v>78.72466049990159</v>
      </c>
      <c r="S2395" s="45"/>
      <c r="T2395" s="45"/>
      <c r="U2395" s="45"/>
      <c r="V2395" s="45"/>
      <c r="W2395" s="45"/>
      <c r="X2395" s="45"/>
      <c r="Y2395" s="45"/>
      <c r="Z2395" s="45"/>
      <c r="AA2395" s="45"/>
      <c r="AB2395" s="45"/>
      <c r="AC2395" s="45"/>
    </row>
    <row r="2396" ht="15.75" customHeight="1">
      <c r="A2396" s="45">
        <v>79338.00349537059</v>
      </c>
      <c r="B2396" s="45"/>
      <c r="C2396" s="45"/>
      <c r="D2396" s="46"/>
      <c r="E2396" s="46"/>
      <c r="F2396" s="46">
        <v>0.102</v>
      </c>
      <c r="G2396" s="45"/>
      <c r="H2396" s="45"/>
      <c r="I2396" s="45"/>
      <c r="J2396" s="45"/>
      <c r="K2396" s="45"/>
      <c r="L2396" s="45"/>
      <c r="M2396" s="45"/>
      <c r="N2396" s="45"/>
      <c r="O2396" s="45"/>
      <c r="P2396" s="45"/>
      <c r="Q2396" s="45"/>
      <c r="R2396" s="45">
        <v>78.54765387976317</v>
      </c>
      <c r="S2396" s="45"/>
      <c r="T2396" s="45"/>
      <c r="U2396" s="45"/>
      <c r="V2396" s="45"/>
      <c r="W2396" s="45"/>
      <c r="X2396" s="45"/>
      <c r="Y2396" s="45"/>
      <c r="Z2396" s="45"/>
      <c r="AA2396" s="45"/>
      <c r="AB2396" s="45"/>
      <c r="AC2396" s="45"/>
    </row>
    <row r="2397" ht="15.75" customHeight="1">
      <c r="A2397" s="45">
        <v>79158.29183439603</v>
      </c>
      <c r="B2397" s="45"/>
      <c r="C2397" s="45"/>
      <c r="D2397" s="46"/>
      <c r="E2397" s="46"/>
      <c r="F2397" s="46">
        <v>0.113</v>
      </c>
      <c r="G2397" s="45"/>
      <c r="H2397" s="45"/>
      <c r="I2397" s="45"/>
      <c r="J2397" s="45"/>
      <c r="K2397" s="45"/>
      <c r="L2397" s="45"/>
      <c r="M2397" s="45"/>
      <c r="N2397" s="45">
        <v>0.0025465479583541466</v>
      </c>
      <c r="O2397" s="45"/>
      <c r="P2397" s="45"/>
      <c r="Q2397" s="45"/>
      <c r="R2397" s="45">
        <v>78.3553217955122</v>
      </c>
      <c r="S2397" s="45"/>
      <c r="T2397" s="45"/>
      <c r="U2397" s="45"/>
      <c r="V2397" s="45"/>
      <c r="W2397" s="45"/>
      <c r="X2397" s="45"/>
      <c r="Y2397" s="45"/>
      <c r="Z2397" s="45"/>
      <c r="AA2397" s="45"/>
      <c r="AB2397" s="45"/>
      <c r="AC2397" s="45"/>
    </row>
    <row r="2398" ht="15.75" customHeight="1">
      <c r="A2398" s="45">
        <v>78953.555529506</v>
      </c>
      <c r="B2398" s="45"/>
      <c r="C2398" s="45"/>
      <c r="D2398" s="46"/>
      <c r="E2398" s="46"/>
      <c r="F2398" s="46">
        <v>0.12</v>
      </c>
      <c r="G2398" s="45"/>
      <c r="H2398" s="45"/>
      <c r="I2398" s="45"/>
      <c r="J2398" s="45"/>
      <c r="K2398" s="45"/>
      <c r="L2398" s="45"/>
      <c r="M2398" s="45"/>
      <c r="N2398" s="45">
        <v>0.0024714513182701793</v>
      </c>
      <c r="O2398" s="45"/>
      <c r="P2398" s="45"/>
      <c r="Q2398" s="45"/>
      <c r="R2398" s="45">
        <v>78.14865828522306</v>
      </c>
      <c r="S2398" s="45"/>
      <c r="T2398" s="45"/>
      <c r="U2398" s="45"/>
      <c r="V2398" s="45"/>
      <c r="W2398" s="45"/>
      <c r="X2398" s="45"/>
      <c r="Y2398" s="45"/>
      <c r="Z2398" s="45"/>
      <c r="AA2398" s="45"/>
      <c r="AB2398" s="45"/>
      <c r="AC2398" s="45"/>
    </row>
    <row r="2399" ht="15.75" customHeight="1">
      <c r="A2399" s="45">
        <v>78821.14744532658</v>
      </c>
      <c r="B2399" s="45"/>
      <c r="C2399" s="45"/>
      <c r="D2399" s="46"/>
      <c r="E2399" s="46"/>
      <c r="F2399" s="46">
        <v>0.102</v>
      </c>
      <c r="G2399" s="45"/>
      <c r="H2399" s="45"/>
      <c r="I2399" s="45"/>
      <c r="J2399" s="45"/>
      <c r="K2399" s="45"/>
      <c r="L2399" s="45"/>
      <c r="M2399" s="45"/>
      <c r="N2399" s="45">
        <v>0.0025327553455749842</v>
      </c>
      <c r="O2399" s="45"/>
      <c r="P2399" s="45"/>
      <c r="Q2399" s="45"/>
      <c r="R2399" s="45">
        <v>87.67230042374945</v>
      </c>
      <c r="S2399" s="45"/>
      <c r="T2399" s="45"/>
      <c r="U2399" s="45"/>
      <c r="V2399" s="45"/>
      <c r="W2399" s="45"/>
      <c r="X2399" s="45"/>
      <c r="Y2399" s="45"/>
      <c r="Z2399" s="45"/>
      <c r="AA2399" s="45"/>
      <c r="AB2399" s="45"/>
      <c r="AC2399" s="45"/>
    </row>
    <row r="2400" ht="15.75" customHeight="1">
      <c r="A2400" s="45">
        <v>78672.38745616846</v>
      </c>
      <c r="B2400" s="45"/>
      <c r="C2400" s="45"/>
      <c r="D2400" s="46"/>
      <c r="E2400" s="46"/>
      <c r="F2400" s="46">
        <v>0.101</v>
      </c>
      <c r="G2400" s="45"/>
      <c r="H2400" s="45"/>
      <c r="I2400" s="45"/>
      <c r="J2400" s="45">
        <v>7.187885498926674E-4</v>
      </c>
      <c r="K2400" s="45"/>
      <c r="L2400" s="45"/>
      <c r="M2400" s="45"/>
      <c r="N2400" s="45">
        <v>0.001991238550378335</v>
      </c>
      <c r="O2400" s="45"/>
      <c r="P2400" s="45"/>
      <c r="Q2400" s="45"/>
      <c r="R2400" s="45">
        <v>97.13358782333343</v>
      </c>
      <c r="S2400" s="45"/>
      <c r="T2400" s="45"/>
      <c r="U2400" s="45"/>
      <c r="V2400" s="45"/>
      <c r="W2400" s="45"/>
      <c r="X2400" s="45"/>
      <c r="Y2400" s="45"/>
      <c r="Z2400" s="45"/>
      <c r="AA2400" s="45"/>
      <c r="AB2400" s="45"/>
      <c r="AC2400" s="45"/>
    </row>
    <row r="2401" ht="15.75" customHeight="1">
      <c r="A2401" s="45">
        <v>78484.94786945575</v>
      </c>
      <c r="B2401" s="45"/>
      <c r="C2401" s="45"/>
      <c r="D2401" s="46"/>
      <c r="E2401" s="46"/>
      <c r="F2401" s="46">
        <v>0.099</v>
      </c>
      <c r="G2401" s="45"/>
      <c r="H2401" s="45"/>
      <c r="I2401" s="45"/>
      <c r="J2401" s="45"/>
      <c r="K2401" s="45"/>
      <c r="L2401" s="45"/>
      <c r="M2401" s="45"/>
      <c r="N2401" s="45"/>
      <c r="O2401" s="45"/>
      <c r="P2401" s="45"/>
      <c r="Q2401" s="45"/>
      <c r="R2401" s="45">
        <v>154.94867325198527</v>
      </c>
      <c r="S2401" s="45"/>
      <c r="T2401" s="45"/>
      <c r="U2401" s="45"/>
      <c r="V2401" s="45"/>
      <c r="W2401" s="45"/>
      <c r="X2401" s="45"/>
      <c r="Y2401" s="45"/>
      <c r="Z2401" s="45"/>
      <c r="AA2401" s="45"/>
      <c r="AB2401" s="45"/>
      <c r="AC2401" s="45"/>
    </row>
    <row r="2402" ht="15.75" customHeight="1">
      <c r="A2402" s="45">
        <v>78488.00973104473</v>
      </c>
      <c r="B2402" s="45"/>
      <c r="C2402" s="45"/>
      <c r="D2402" s="46"/>
      <c r="E2402" s="46"/>
      <c r="F2402" s="46">
        <v>0.098</v>
      </c>
      <c r="G2402" s="45"/>
      <c r="H2402" s="45"/>
      <c r="I2402" s="45"/>
      <c r="J2402" s="45">
        <v>7.819589519819281E-4</v>
      </c>
      <c r="K2402" s="45"/>
      <c r="L2402" s="45"/>
      <c r="M2402" s="45"/>
      <c r="N2402" s="45">
        <v>0.0022976077848357885</v>
      </c>
      <c r="O2402" s="45"/>
      <c r="P2402" s="45"/>
      <c r="Q2402" s="45"/>
      <c r="R2402" s="45">
        <v>154.46102755198578</v>
      </c>
      <c r="S2402" s="45"/>
      <c r="T2402" s="45"/>
      <c r="U2402" s="45"/>
      <c r="V2402" s="45"/>
      <c r="W2402" s="45"/>
      <c r="X2402" s="45"/>
      <c r="Y2402" s="45"/>
      <c r="Z2402" s="45"/>
      <c r="AA2402" s="45"/>
      <c r="AB2402" s="45"/>
      <c r="AC2402" s="45"/>
    </row>
    <row r="2403" ht="15.75" customHeight="1">
      <c r="A2403" s="45">
        <v>78323.26983027364</v>
      </c>
      <c r="B2403" s="45"/>
      <c r="C2403" s="45"/>
      <c r="D2403" s="46"/>
      <c r="E2403" s="46"/>
      <c r="F2403" s="46">
        <v>0.095</v>
      </c>
      <c r="G2403" s="45"/>
      <c r="H2403" s="45"/>
      <c r="I2403" s="45"/>
      <c r="J2403" s="45"/>
      <c r="K2403" s="45"/>
      <c r="L2403" s="45"/>
      <c r="M2403" s="45"/>
      <c r="N2403" s="45"/>
      <c r="O2403" s="45"/>
      <c r="P2403" s="45"/>
      <c r="Q2403" s="45"/>
      <c r="R2403" s="45">
        <v>105.83843282146019</v>
      </c>
      <c r="S2403" s="45"/>
      <c r="T2403" s="45"/>
      <c r="U2403" s="45"/>
      <c r="V2403" s="45"/>
      <c r="W2403" s="45"/>
      <c r="X2403" s="45"/>
      <c r="Y2403" s="45"/>
      <c r="Z2403" s="45"/>
      <c r="AA2403" s="45"/>
      <c r="AB2403" s="45"/>
      <c r="AC2403" s="45"/>
    </row>
    <row r="2404" ht="15.75" customHeight="1">
      <c r="A2404" s="45">
        <v>78061.60631280202</v>
      </c>
      <c r="B2404" s="45"/>
      <c r="C2404" s="45"/>
      <c r="D2404" s="46"/>
      <c r="E2404" s="46"/>
      <c r="F2404" s="46">
        <v>0.11</v>
      </c>
      <c r="G2404" s="45"/>
      <c r="H2404" s="45"/>
      <c r="I2404" s="45"/>
      <c r="J2404" s="45"/>
      <c r="K2404" s="45"/>
      <c r="L2404" s="45"/>
      <c r="M2404" s="45"/>
      <c r="N2404" s="45">
        <v>0.0019655595612487536</v>
      </c>
      <c r="O2404" s="45"/>
      <c r="P2404" s="45"/>
      <c r="Q2404" s="45"/>
      <c r="R2404" s="45">
        <v>95.88095420725627</v>
      </c>
      <c r="S2404" s="45"/>
      <c r="T2404" s="45"/>
      <c r="U2404" s="45"/>
      <c r="V2404" s="45"/>
      <c r="W2404" s="45"/>
      <c r="X2404" s="45"/>
      <c r="Y2404" s="45"/>
      <c r="Z2404" s="45"/>
      <c r="AA2404" s="45"/>
      <c r="AB2404" s="45"/>
      <c r="AC2404" s="45"/>
    </row>
    <row r="2405" ht="15.75" customHeight="1">
      <c r="A2405" s="45">
        <v>77849.04038136362</v>
      </c>
      <c r="B2405" s="45"/>
      <c r="C2405" s="45"/>
      <c r="D2405" s="46"/>
      <c r="E2405" s="46"/>
      <c r="F2405" s="46">
        <v>0.106</v>
      </c>
      <c r="G2405" s="45"/>
      <c r="H2405" s="45"/>
      <c r="I2405" s="45"/>
      <c r="J2405" s="45">
        <v>7.738089551668466E-4</v>
      </c>
      <c r="K2405" s="45"/>
      <c r="L2405" s="45"/>
      <c r="M2405" s="45"/>
      <c r="N2405" s="45">
        <v>0.002206788501772118</v>
      </c>
      <c r="O2405" s="45"/>
      <c r="P2405" s="45"/>
      <c r="Q2405" s="45"/>
      <c r="R2405" s="45">
        <v>95.53196977368476</v>
      </c>
      <c r="S2405" s="45"/>
      <c r="T2405" s="45"/>
      <c r="U2405" s="45"/>
      <c r="V2405" s="45"/>
      <c r="W2405" s="45"/>
      <c r="X2405" s="45"/>
      <c r="Y2405" s="45"/>
      <c r="Z2405" s="45"/>
      <c r="AA2405" s="45"/>
      <c r="AB2405" s="45"/>
      <c r="AC2405" s="45"/>
    </row>
    <row r="2406" ht="15.75" customHeight="1">
      <c r="A2406" s="45">
        <v>77605.45623084683</v>
      </c>
      <c r="B2406" s="45"/>
      <c r="C2406" s="45"/>
      <c r="D2406" s="46"/>
      <c r="E2406" s="46"/>
      <c r="F2406" s="46">
        <v>0.107</v>
      </c>
      <c r="G2406" s="45"/>
      <c r="H2406" s="45"/>
      <c r="I2406" s="45"/>
      <c r="J2406" s="45"/>
      <c r="K2406" s="45"/>
      <c r="L2406" s="45"/>
      <c r="M2406" s="45"/>
      <c r="N2406" s="45"/>
      <c r="O2406" s="45"/>
      <c r="P2406" s="45"/>
      <c r="Q2406" s="45"/>
      <c r="R2406" s="45">
        <v>95.17102232712183</v>
      </c>
      <c r="S2406" s="45"/>
      <c r="T2406" s="45"/>
      <c r="U2406" s="45"/>
      <c r="V2406" s="45"/>
      <c r="W2406" s="45"/>
      <c r="X2406" s="45"/>
      <c r="Y2406" s="45"/>
      <c r="Z2406" s="45"/>
      <c r="AA2406" s="45"/>
      <c r="AB2406" s="45"/>
      <c r="AC2406" s="45"/>
    </row>
    <row r="2407" ht="15.75" customHeight="1">
      <c r="A2407" s="45">
        <v>77330.7302788127</v>
      </c>
      <c r="B2407" s="45"/>
      <c r="C2407" s="45"/>
      <c r="D2407" s="46"/>
      <c r="E2407" s="46"/>
      <c r="F2407" s="46">
        <v>0.097</v>
      </c>
      <c r="G2407" s="45"/>
      <c r="H2407" s="45"/>
      <c r="I2407" s="45"/>
      <c r="J2407" s="45"/>
      <c r="K2407" s="45"/>
      <c r="L2407" s="45"/>
      <c r="M2407" s="45"/>
      <c r="N2407" s="45"/>
      <c r="O2407" s="45"/>
      <c r="P2407" s="45"/>
      <c r="Q2407" s="45"/>
      <c r="R2407" s="45">
        <v>94.80200601044719</v>
      </c>
      <c r="S2407" s="45"/>
      <c r="T2407" s="45"/>
      <c r="U2407" s="45"/>
      <c r="V2407" s="45"/>
      <c r="W2407" s="45"/>
      <c r="X2407" s="45"/>
      <c r="Y2407" s="45"/>
      <c r="Z2407" s="45"/>
      <c r="AA2407" s="45"/>
      <c r="AB2407" s="45"/>
      <c r="AC2407" s="45"/>
    </row>
    <row r="2408" ht="15.75" customHeight="1">
      <c r="A2408" s="45">
        <v>749.5288308839654</v>
      </c>
      <c r="B2408" s="45"/>
      <c r="C2408" s="45"/>
      <c r="D2408" s="46"/>
      <c r="E2408" s="46"/>
      <c r="F2408" s="46">
        <v>0.209</v>
      </c>
      <c r="G2408" s="45"/>
      <c r="H2408" s="45"/>
      <c r="I2408" s="45"/>
      <c r="J2408" s="45"/>
      <c r="K2408" s="45"/>
      <c r="L2408" s="45"/>
      <c r="M2408" s="45"/>
      <c r="N2408" s="45"/>
      <c r="O2408" s="45"/>
      <c r="P2408" s="45"/>
      <c r="Q2408" s="45"/>
      <c r="R2408" s="45">
        <v>19.278514104955267</v>
      </c>
      <c r="S2408" s="45"/>
      <c r="T2408" s="45"/>
      <c r="U2408" s="45"/>
      <c r="V2408" s="45"/>
      <c r="W2408" s="45"/>
      <c r="X2408" s="45"/>
      <c r="Y2408" s="45"/>
      <c r="Z2408" s="45"/>
      <c r="AA2408" s="45"/>
      <c r="AB2408" s="45"/>
      <c r="AC2408" s="45"/>
    </row>
    <row r="2409" ht="15.75" customHeight="1">
      <c r="A2409" s="45">
        <v>736.8181665729302</v>
      </c>
      <c r="B2409" s="45"/>
      <c r="C2409" s="45"/>
      <c r="D2409" s="46"/>
      <c r="E2409" s="46"/>
      <c r="F2409" s="46">
        <v>0.19</v>
      </c>
      <c r="G2409" s="45"/>
      <c r="H2409" s="45"/>
      <c r="I2409" s="45"/>
      <c r="J2409" s="45">
        <v>8.853571012904975E-4</v>
      </c>
      <c r="K2409" s="45"/>
      <c r="L2409" s="45"/>
      <c r="M2409" s="45"/>
      <c r="N2409" s="45"/>
      <c r="O2409" s="45"/>
      <c r="P2409" s="45"/>
      <c r="Q2409" s="45"/>
      <c r="R2409" s="45">
        <v>23.17278253894247</v>
      </c>
      <c r="S2409" s="45"/>
      <c r="T2409" s="45"/>
      <c r="U2409" s="45"/>
      <c r="V2409" s="45"/>
      <c r="W2409" s="45"/>
      <c r="X2409" s="45"/>
      <c r="Y2409" s="45"/>
      <c r="Z2409" s="45"/>
      <c r="AA2409" s="45"/>
      <c r="AB2409" s="45"/>
      <c r="AC2409" s="45"/>
    </row>
    <row r="2410" ht="15.75" customHeight="1">
      <c r="A2410" s="45">
        <v>719.5251161465604</v>
      </c>
      <c r="B2410" s="45"/>
      <c r="C2410" s="45"/>
      <c r="D2410" s="46"/>
      <c r="E2410" s="46"/>
      <c r="F2410" s="46">
        <v>0.169</v>
      </c>
      <c r="G2410" s="45"/>
      <c r="H2410" s="45"/>
      <c r="I2410" s="45"/>
      <c r="J2410" s="45">
        <v>8.712585644861376E-4</v>
      </c>
      <c r="K2410" s="45"/>
      <c r="L2410" s="45"/>
      <c r="M2410" s="45"/>
      <c r="N2410" s="45">
        <v>9.449470997909353E-4</v>
      </c>
      <c r="O2410" s="45"/>
      <c r="P2410" s="45"/>
      <c r="Q2410" s="45"/>
      <c r="R2410" s="45">
        <v>27.96254684576522</v>
      </c>
      <c r="S2410" s="45"/>
      <c r="T2410" s="45"/>
      <c r="U2410" s="45"/>
      <c r="V2410" s="45"/>
      <c r="W2410" s="45"/>
      <c r="X2410" s="45"/>
      <c r="Y2410" s="45"/>
      <c r="Z2410" s="45"/>
      <c r="AA2410" s="45"/>
      <c r="AB2410" s="45"/>
      <c r="AC2410" s="45"/>
    </row>
    <row r="2411" ht="15.75" customHeight="1">
      <c r="A2411" s="45">
        <v>703.9283487671016</v>
      </c>
      <c r="B2411" s="45"/>
      <c r="C2411" s="45"/>
      <c r="D2411" s="46"/>
      <c r="E2411" s="46"/>
      <c r="F2411" s="46">
        <v>0.15</v>
      </c>
      <c r="G2411" s="45"/>
      <c r="H2411" s="45"/>
      <c r="I2411" s="45"/>
      <c r="J2411" s="45">
        <v>7.724552312951309E-4</v>
      </c>
      <c r="K2411" s="45"/>
      <c r="L2411" s="45"/>
      <c r="M2411" s="45"/>
      <c r="N2411" s="45">
        <v>9.818587421613575E-4</v>
      </c>
      <c r="O2411" s="45"/>
      <c r="P2411" s="45"/>
      <c r="Q2411" s="45"/>
      <c r="R2411" s="45">
        <v>30.921421042400066</v>
      </c>
      <c r="S2411" s="45"/>
      <c r="T2411" s="45"/>
      <c r="U2411" s="45"/>
      <c r="V2411" s="45"/>
      <c r="W2411" s="45"/>
      <c r="X2411" s="45"/>
      <c r="Y2411" s="45"/>
      <c r="Z2411" s="45"/>
      <c r="AA2411" s="45"/>
      <c r="AB2411" s="45"/>
      <c r="AC2411" s="45"/>
    </row>
    <row r="2412" ht="15.75" customHeight="1">
      <c r="A2412" s="45">
        <v>686.7161373081713</v>
      </c>
      <c r="B2412" s="45"/>
      <c r="C2412" s="45"/>
      <c r="D2412" s="46"/>
      <c r="E2412" s="46"/>
      <c r="F2412" s="46">
        <v>0.138</v>
      </c>
      <c r="G2412" s="45"/>
      <c r="H2412" s="45"/>
      <c r="I2412" s="45"/>
      <c r="J2412" s="45">
        <v>6.595352447484597E-4</v>
      </c>
      <c r="K2412" s="45"/>
      <c r="L2412" s="45"/>
      <c r="M2412" s="45"/>
      <c r="N2412" s="45">
        <v>9.250634712721746E-4</v>
      </c>
      <c r="O2412" s="45"/>
      <c r="P2412" s="45"/>
      <c r="Q2412" s="45"/>
      <c r="R2412" s="45">
        <v>39.45730040912693</v>
      </c>
      <c r="S2412" s="45"/>
      <c r="T2412" s="45"/>
      <c r="U2412" s="45"/>
      <c r="V2412" s="45"/>
      <c r="W2412" s="45"/>
      <c r="X2412" s="45"/>
      <c r="Y2412" s="45"/>
      <c r="Z2412" s="45"/>
      <c r="AA2412" s="45"/>
      <c r="AB2412" s="45"/>
      <c r="AC2412" s="45"/>
    </row>
    <row r="2413" ht="15.75" customHeight="1">
      <c r="A2413" s="45">
        <v>674.376406143142</v>
      </c>
      <c r="B2413" s="45"/>
      <c r="C2413" s="45"/>
      <c r="D2413" s="46"/>
      <c r="E2413" s="46"/>
      <c r="F2413" s="46">
        <v>0.13</v>
      </c>
      <c r="G2413" s="45"/>
      <c r="H2413" s="45"/>
      <c r="I2413" s="45"/>
      <c r="J2413" s="45">
        <v>6.140113364554187E-4</v>
      </c>
      <c r="K2413" s="45"/>
      <c r="L2413" s="45"/>
      <c r="M2413" s="45"/>
      <c r="N2413" s="45">
        <v>9.165607888180372E-4</v>
      </c>
      <c r="O2413" s="45"/>
      <c r="P2413" s="45"/>
      <c r="Q2413" s="45"/>
      <c r="R2413" s="45">
        <v>41.95941310138506</v>
      </c>
      <c r="S2413" s="45"/>
      <c r="T2413" s="45"/>
      <c r="U2413" s="45"/>
      <c r="V2413" s="45"/>
      <c r="W2413" s="45"/>
      <c r="X2413" s="45"/>
      <c r="Y2413" s="45"/>
      <c r="Z2413" s="45"/>
      <c r="AA2413" s="45"/>
      <c r="AB2413" s="45"/>
      <c r="AC2413" s="45"/>
    </row>
    <row r="2414" ht="15.75" customHeight="1">
      <c r="A2414" s="45">
        <v>658.25683254672</v>
      </c>
      <c r="B2414" s="45"/>
      <c r="C2414" s="45"/>
      <c r="D2414" s="46"/>
      <c r="E2414" s="46"/>
      <c r="F2414" s="46">
        <v>0.128</v>
      </c>
      <c r="G2414" s="45"/>
      <c r="H2414" s="45"/>
      <c r="I2414" s="45"/>
      <c r="J2414" s="45"/>
      <c r="K2414" s="45"/>
      <c r="L2414" s="45"/>
      <c r="M2414" s="45"/>
      <c r="N2414" s="45"/>
      <c r="O2414" s="45"/>
      <c r="P2414" s="45"/>
      <c r="Q2414" s="45"/>
      <c r="R2414" s="45">
        <v>50.40255093851089</v>
      </c>
      <c r="S2414" s="45"/>
      <c r="T2414" s="45"/>
      <c r="U2414" s="45"/>
      <c r="V2414" s="45"/>
      <c r="W2414" s="45"/>
      <c r="X2414" s="45"/>
      <c r="Y2414" s="45"/>
      <c r="Z2414" s="45"/>
      <c r="AA2414" s="45"/>
      <c r="AB2414" s="45"/>
      <c r="AC2414" s="45"/>
    </row>
    <row r="2415" ht="15.75" customHeight="1">
      <c r="A2415" s="45">
        <v>648.6526891451833</v>
      </c>
      <c r="B2415" s="45"/>
      <c r="C2415" s="45"/>
      <c r="D2415" s="46"/>
      <c r="E2415" s="46"/>
      <c r="F2415" s="46">
        <v>0.128</v>
      </c>
      <c r="G2415" s="45"/>
      <c r="H2415" s="45"/>
      <c r="I2415" s="45"/>
      <c r="J2415" s="45">
        <v>6.403397044180511E-4</v>
      </c>
      <c r="K2415" s="45"/>
      <c r="L2415" s="45"/>
      <c r="M2415" s="45"/>
      <c r="N2415" s="45">
        <v>9.487960254486977E-4</v>
      </c>
      <c r="O2415" s="45"/>
      <c r="P2415" s="45"/>
      <c r="Q2415" s="45"/>
      <c r="R2415" s="45">
        <v>55.338926144008404</v>
      </c>
      <c r="S2415" s="45"/>
      <c r="T2415" s="45"/>
      <c r="U2415" s="45"/>
      <c r="V2415" s="45"/>
      <c r="W2415" s="45"/>
      <c r="X2415" s="45"/>
      <c r="Y2415" s="45"/>
      <c r="Z2415" s="45"/>
      <c r="AA2415" s="45"/>
      <c r="AB2415" s="45"/>
      <c r="AC2415" s="45"/>
    </row>
    <row r="2416" ht="15.75" customHeight="1">
      <c r="A2416" s="45">
        <v>632.9843633353206</v>
      </c>
      <c r="B2416" s="45"/>
      <c r="C2416" s="45"/>
      <c r="D2416" s="46"/>
      <c r="E2416" s="46"/>
      <c r="F2416" s="46">
        <v>0.134</v>
      </c>
      <c r="G2416" s="45"/>
      <c r="H2416" s="45"/>
      <c r="I2416" s="45"/>
      <c r="J2416" s="45"/>
      <c r="K2416" s="45"/>
      <c r="L2416" s="45"/>
      <c r="M2416" s="45"/>
      <c r="N2416" s="45"/>
      <c r="O2416" s="45"/>
      <c r="P2416" s="45"/>
      <c r="Q2416" s="45"/>
      <c r="R2416" s="45">
        <v>54.29244814027117</v>
      </c>
      <c r="S2416" s="45"/>
      <c r="T2416" s="45"/>
      <c r="U2416" s="45"/>
      <c r="V2416" s="45"/>
      <c r="W2416" s="45"/>
      <c r="X2416" s="45"/>
      <c r="Y2416" s="45"/>
      <c r="Z2416" s="45"/>
      <c r="AA2416" s="45"/>
      <c r="AB2416" s="45"/>
      <c r="AC2416" s="45"/>
    </row>
    <row r="2417" ht="15.75" customHeight="1">
      <c r="A2417" s="45">
        <v>618.196023043268</v>
      </c>
      <c r="B2417" s="45"/>
      <c r="C2417" s="45"/>
      <c r="D2417" s="46"/>
      <c r="E2417" s="46"/>
      <c r="F2417" s="46">
        <v>0.138</v>
      </c>
      <c r="G2417" s="45"/>
      <c r="H2417" s="45"/>
      <c r="I2417" s="45"/>
      <c r="J2417" s="45"/>
      <c r="K2417" s="45"/>
      <c r="L2417" s="45"/>
      <c r="M2417" s="45"/>
      <c r="N2417" s="45"/>
      <c r="O2417" s="45"/>
      <c r="P2417" s="45"/>
      <c r="Q2417" s="45"/>
      <c r="R2417" s="45">
        <v>61.619897021857476</v>
      </c>
      <c r="S2417" s="45"/>
      <c r="T2417" s="45"/>
      <c r="U2417" s="45"/>
      <c r="V2417" s="45"/>
      <c r="W2417" s="45"/>
      <c r="X2417" s="45"/>
      <c r="Y2417" s="45"/>
      <c r="Z2417" s="45"/>
      <c r="AA2417" s="45"/>
      <c r="AB2417" s="45"/>
      <c r="AC2417" s="45"/>
    </row>
    <row r="2418" ht="15.75" customHeight="1">
      <c r="A2418" s="45">
        <v>604.2387962104025</v>
      </c>
      <c r="B2418" s="45"/>
      <c r="C2418" s="45"/>
      <c r="D2418" s="46"/>
      <c r="E2418" s="46"/>
      <c r="F2418" s="46">
        <v>0.133</v>
      </c>
      <c r="G2418" s="45"/>
      <c r="H2418" s="45"/>
      <c r="I2418" s="45"/>
      <c r="J2418" s="45">
        <v>5.536351095583917E-4</v>
      </c>
      <c r="K2418" s="45"/>
      <c r="L2418" s="45"/>
      <c r="M2418" s="45"/>
      <c r="N2418" s="45">
        <v>8.734047081018153E-4</v>
      </c>
      <c r="O2418" s="45"/>
      <c r="P2418" s="45"/>
      <c r="Q2418" s="45"/>
      <c r="R2418" s="45">
        <v>69.86679846064338</v>
      </c>
      <c r="S2418" s="45"/>
      <c r="T2418" s="45"/>
      <c r="U2418" s="45"/>
      <c r="V2418" s="45"/>
      <c r="W2418" s="45"/>
      <c r="X2418" s="45"/>
      <c r="Y2418" s="45"/>
      <c r="Z2418" s="45"/>
      <c r="AA2418" s="45"/>
      <c r="AB2418" s="45"/>
      <c r="AC2418" s="45"/>
    </row>
    <row r="2419" ht="15.75" customHeight="1">
      <c r="A2419" s="45">
        <v>590.2468893851445</v>
      </c>
      <c r="B2419" s="45"/>
      <c r="C2419" s="45"/>
      <c r="D2419" s="46"/>
      <c r="E2419" s="46"/>
      <c r="F2419" s="46">
        <v>0.134</v>
      </c>
      <c r="G2419" s="45"/>
      <c r="H2419" s="45"/>
      <c r="I2419" s="45"/>
      <c r="J2419" s="45"/>
      <c r="K2419" s="45"/>
      <c r="L2419" s="45"/>
      <c r="M2419" s="45"/>
      <c r="N2419" s="45"/>
      <c r="O2419" s="45"/>
      <c r="P2419" s="45"/>
      <c r="Q2419" s="45"/>
      <c r="R2419" s="45">
        <v>63.57699255394423</v>
      </c>
      <c r="S2419" s="45"/>
      <c r="T2419" s="45"/>
      <c r="U2419" s="45"/>
      <c r="V2419" s="45"/>
      <c r="W2419" s="45"/>
      <c r="X2419" s="45"/>
      <c r="Y2419" s="45"/>
      <c r="Z2419" s="45"/>
      <c r="AA2419" s="45"/>
      <c r="AB2419" s="45"/>
      <c r="AC2419" s="45"/>
    </row>
    <row r="2420" ht="15.75" customHeight="1">
      <c r="A2420" s="45">
        <v>576.6356617003797</v>
      </c>
      <c r="B2420" s="45"/>
      <c r="C2420" s="45"/>
      <c r="D2420" s="46"/>
      <c r="E2420" s="46"/>
      <c r="F2420" s="46">
        <v>0.135</v>
      </c>
      <c r="G2420" s="45"/>
      <c r="H2420" s="45"/>
      <c r="I2420" s="45"/>
      <c r="J2420" s="45"/>
      <c r="K2420" s="45"/>
      <c r="L2420" s="45"/>
      <c r="M2420" s="45"/>
      <c r="N2420" s="45"/>
      <c r="O2420" s="45"/>
      <c r="P2420" s="45"/>
      <c r="Q2420" s="45"/>
      <c r="R2420" s="45">
        <v>60.59870325405091</v>
      </c>
      <c r="S2420" s="45"/>
      <c r="T2420" s="45"/>
      <c r="U2420" s="45"/>
      <c r="V2420" s="45"/>
      <c r="W2420" s="45"/>
      <c r="X2420" s="45"/>
      <c r="Y2420" s="45"/>
      <c r="Z2420" s="45"/>
      <c r="AA2420" s="45"/>
      <c r="AB2420" s="45"/>
      <c r="AC2420" s="45"/>
    </row>
    <row r="2421" ht="15.75" customHeight="1">
      <c r="A2421" s="45">
        <v>12173.94351291051</v>
      </c>
      <c r="B2421" s="45"/>
      <c r="C2421" s="45"/>
      <c r="D2421" s="46"/>
      <c r="E2421" s="46"/>
      <c r="F2421" s="46">
        <v>0.173</v>
      </c>
      <c r="G2421" s="45"/>
      <c r="H2421" s="45"/>
      <c r="I2421" s="45"/>
      <c r="J2421" s="45"/>
      <c r="K2421" s="45"/>
      <c r="L2421" s="45"/>
      <c r="M2421" s="45"/>
      <c r="N2421" s="45"/>
      <c r="O2421" s="45"/>
      <c r="P2421" s="45"/>
      <c r="Q2421" s="45"/>
      <c r="R2421" s="45">
        <v>103.42914633343676</v>
      </c>
      <c r="S2421" s="45"/>
      <c r="T2421" s="45"/>
      <c r="U2421" s="45"/>
      <c r="V2421" s="45"/>
      <c r="W2421" s="45"/>
      <c r="X2421" s="45"/>
      <c r="Y2421" s="45"/>
      <c r="Z2421" s="45"/>
      <c r="AA2421" s="45"/>
      <c r="AB2421" s="45"/>
      <c r="AC2421" s="45"/>
    </row>
    <row r="2422" ht="15.75" customHeight="1">
      <c r="A2422" s="45">
        <v>12177.396760814117</v>
      </c>
      <c r="B2422" s="45"/>
      <c r="C2422" s="45"/>
      <c r="D2422" s="46"/>
      <c r="E2422" s="46"/>
      <c r="F2422" s="46">
        <v>0.17</v>
      </c>
      <c r="G2422" s="45"/>
      <c r="H2422" s="45"/>
      <c r="I2422" s="45"/>
      <c r="J2422" s="45"/>
      <c r="K2422" s="45"/>
      <c r="L2422" s="45"/>
      <c r="M2422" s="45"/>
      <c r="N2422" s="45"/>
      <c r="O2422" s="45"/>
      <c r="P2422" s="45"/>
      <c r="Q2422" s="45"/>
      <c r="R2422" s="45">
        <v>82.92572663667966</v>
      </c>
      <c r="S2422" s="45"/>
      <c r="T2422" s="45"/>
      <c r="U2422" s="45"/>
      <c r="V2422" s="45"/>
      <c r="W2422" s="45"/>
      <c r="X2422" s="45"/>
      <c r="Y2422" s="45"/>
      <c r="Z2422" s="45"/>
      <c r="AA2422" s="45"/>
      <c r="AB2422" s="45"/>
      <c r="AC2422" s="45"/>
    </row>
    <row r="2423" ht="15.75" customHeight="1">
      <c r="A2423" s="45">
        <v>12162.592730896355</v>
      </c>
      <c r="B2423" s="45"/>
      <c r="C2423" s="45"/>
      <c r="D2423" s="46"/>
      <c r="E2423" s="46"/>
      <c r="F2423" s="46">
        <v>0.163</v>
      </c>
      <c r="G2423" s="45"/>
      <c r="H2423" s="45"/>
      <c r="I2423" s="45"/>
      <c r="J2423" s="45"/>
      <c r="K2423" s="45"/>
      <c r="L2423" s="45"/>
      <c r="M2423" s="45"/>
      <c r="N2423" s="45">
        <v>0.0022660994978877715</v>
      </c>
      <c r="O2423" s="45"/>
      <c r="P2423" s="45"/>
      <c r="Q2423" s="45"/>
      <c r="R2423" s="45">
        <v>58.6175061182022</v>
      </c>
      <c r="S2423" s="45"/>
      <c r="T2423" s="45"/>
      <c r="U2423" s="45"/>
      <c r="V2423" s="45"/>
      <c r="W2423" s="45"/>
      <c r="X2423" s="45"/>
      <c r="Y2423" s="45"/>
      <c r="Z2423" s="45"/>
      <c r="AA2423" s="45"/>
      <c r="AB2423" s="45"/>
      <c r="AC2423" s="45"/>
    </row>
    <row r="2424" ht="15.75" customHeight="1">
      <c r="A2424" s="45">
        <v>12118.387621216223</v>
      </c>
      <c r="B2424" s="45"/>
      <c r="C2424" s="45"/>
      <c r="D2424" s="46"/>
      <c r="E2424" s="46"/>
      <c r="F2424" s="46">
        <v>0.15</v>
      </c>
      <c r="G2424" s="45"/>
      <c r="H2424" s="45"/>
      <c r="I2424" s="45"/>
      <c r="J2424" s="45"/>
      <c r="K2424" s="45"/>
      <c r="L2424" s="45"/>
      <c r="M2424" s="45"/>
      <c r="N2424" s="45">
        <v>0.002063396018110115</v>
      </c>
      <c r="O2424" s="45"/>
      <c r="P2424" s="45"/>
      <c r="Q2424" s="45"/>
      <c r="R2424" s="45">
        <v>39.80828330759064</v>
      </c>
      <c r="S2424" s="45"/>
      <c r="T2424" s="45"/>
      <c r="U2424" s="45"/>
      <c r="V2424" s="45"/>
      <c r="W2424" s="45"/>
      <c r="X2424" s="45"/>
      <c r="Y2424" s="45"/>
      <c r="Z2424" s="45"/>
      <c r="AA2424" s="45"/>
      <c r="AB2424" s="45"/>
      <c r="AC2424" s="45"/>
    </row>
    <row r="2425" ht="15.75" customHeight="1">
      <c r="A2425" s="45">
        <v>12162.541103047934</v>
      </c>
      <c r="B2425" s="45"/>
      <c r="C2425" s="45"/>
      <c r="D2425" s="46"/>
      <c r="E2425" s="46"/>
      <c r="F2425" s="46">
        <v>0.145</v>
      </c>
      <c r="G2425" s="45"/>
      <c r="H2425" s="45"/>
      <c r="I2425" s="45"/>
      <c r="J2425" s="45"/>
      <c r="K2425" s="45"/>
      <c r="L2425" s="45"/>
      <c r="M2425" s="45"/>
      <c r="N2425" s="45">
        <v>0.0020582900339393266</v>
      </c>
      <c r="O2425" s="45"/>
      <c r="P2425" s="45"/>
      <c r="Q2425" s="45"/>
      <c r="R2425" s="45">
        <v>39.633312591899745</v>
      </c>
      <c r="S2425" s="45"/>
      <c r="T2425" s="45"/>
      <c r="U2425" s="45"/>
      <c r="V2425" s="45"/>
      <c r="W2425" s="45"/>
      <c r="X2425" s="45"/>
      <c r="Y2425" s="45"/>
      <c r="Z2425" s="45"/>
      <c r="AA2425" s="45"/>
      <c r="AB2425" s="45"/>
      <c r="AC2425" s="45"/>
    </row>
    <row r="2426" ht="15.75" customHeight="1">
      <c r="A2426" s="45">
        <v>12104.201945496652</v>
      </c>
      <c r="B2426" s="45"/>
      <c r="C2426" s="45"/>
      <c r="D2426" s="46"/>
      <c r="E2426" s="46"/>
      <c r="F2426" s="46">
        <v>0.145</v>
      </c>
      <c r="G2426" s="45"/>
      <c r="H2426" s="45"/>
      <c r="I2426" s="45"/>
      <c r="J2426" s="45">
        <v>6.29572285150243E-4</v>
      </c>
      <c r="K2426" s="45"/>
      <c r="L2426" s="45"/>
      <c r="M2426" s="45"/>
      <c r="N2426" s="45">
        <v>0.00213975716122045</v>
      </c>
      <c r="O2426" s="45"/>
      <c r="P2426" s="45"/>
      <c r="Q2426" s="45"/>
      <c r="R2426" s="45">
        <v>52.57388602507249</v>
      </c>
      <c r="S2426" s="45"/>
      <c r="T2426" s="45"/>
      <c r="U2426" s="45"/>
      <c r="V2426" s="45"/>
      <c r="W2426" s="45"/>
      <c r="X2426" s="45"/>
      <c r="Y2426" s="45"/>
      <c r="Z2426" s="45"/>
      <c r="AA2426" s="45"/>
      <c r="AB2426" s="45"/>
      <c r="AC2426" s="45"/>
    </row>
    <row r="2427" ht="15.75" customHeight="1">
      <c r="A2427" s="45">
        <v>12090.2577325649</v>
      </c>
      <c r="B2427" s="45"/>
      <c r="C2427" s="45"/>
      <c r="D2427" s="46"/>
      <c r="E2427" s="46"/>
      <c r="F2427" s="46">
        <v>0.145</v>
      </c>
      <c r="G2427" s="45"/>
      <c r="H2427" s="45"/>
      <c r="I2427" s="45"/>
      <c r="J2427" s="45"/>
      <c r="K2427" s="45"/>
      <c r="L2427" s="45"/>
      <c r="M2427" s="45"/>
      <c r="N2427" s="45"/>
      <c r="O2427" s="45"/>
      <c r="P2427" s="45"/>
      <c r="Q2427" s="45"/>
      <c r="R2427" s="45">
        <v>64.02157396386309</v>
      </c>
      <c r="S2427" s="45"/>
      <c r="T2427" s="45"/>
      <c r="U2427" s="45"/>
      <c r="V2427" s="45"/>
      <c r="W2427" s="45"/>
      <c r="X2427" s="45"/>
      <c r="Y2427" s="45"/>
      <c r="Z2427" s="45"/>
      <c r="AA2427" s="45"/>
      <c r="AB2427" s="45"/>
      <c r="AC2427" s="45"/>
    </row>
    <row r="2428" ht="15.75" customHeight="1">
      <c r="A2428" s="45">
        <v>12019.993868176172</v>
      </c>
      <c r="B2428" s="45"/>
      <c r="C2428" s="45"/>
      <c r="D2428" s="46"/>
      <c r="E2428" s="46"/>
      <c r="F2428" s="46">
        <v>0.146</v>
      </c>
      <c r="G2428" s="45"/>
      <c r="H2428" s="45"/>
      <c r="I2428" s="45"/>
      <c r="J2428" s="45">
        <v>6.490076024750554E-4</v>
      </c>
      <c r="K2428" s="45"/>
      <c r="L2428" s="45"/>
      <c r="M2428" s="45"/>
      <c r="N2428" s="45">
        <v>0.0020326918109518735</v>
      </c>
      <c r="O2428" s="45"/>
      <c r="P2428" s="45"/>
      <c r="Q2428" s="45"/>
      <c r="R2428" s="45">
        <v>75.28488188710642</v>
      </c>
      <c r="S2428" s="45"/>
      <c r="T2428" s="45"/>
      <c r="U2428" s="45"/>
      <c r="V2428" s="45"/>
      <c r="W2428" s="45"/>
      <c r="X2428" s="45"/>
      <c r="Y2428" s="45"/>
      <c r="Z2428" s="45"/>
      <c r="AA2428" s="45"/>
      <c r="AB2428" s="45"/>
      <c r="AC2428" s="45"/>
    </row>
    <row r="2429" ht="15.75" customHeight="1">
      <c r="A2429" s="45">
        <v>11955.630349898613</v>
      </c>
      <c r="B2429" s="45"/>
      <c r="C2429" s="45"/>
      <c r="D2429" s="46"/>
      <c r="E2429" s="46"/>
      <c r="F2429" s="46">
        <v>0.146</v>
      </c>
      <c r="G2429" s="45"/>
      <c r="H2429" s="45"/>
      <c r="I2429" s="45"/>
      <c r="J2429" s="45">
        <v>6.381012170330485E-4</v>
      </c>
      <c r="K2429" s="45"/>
      <c r="L2429" s="45"/>
      <c r="M2429" s="45"/>
      <c r="N2429" s="45">
        <v>0.0018485598893442253</v>
      </c>
      <c r="O2429" s="45"/>
      <c r="P2429" s="45"/>
      <c r="Q2429" s="45"/>
      <c r="R2429" s="45">
        <v>67.03285512266368</v>
      </c>
      <c r="S2429" s="45"/>
      <c r="T2429" s="45"/>
      <c r="U2429" s="45"/>
      <c r="V2429" s="45"/>
      <c r="W2429" s="45"/>
      <c r="X2429" s="45"/>
      <c r="Y2429" s="45"/>
      <c r="Z2429" s="45"/>
      <c r="AA2429" s="45"/>
      <c r="AB2429" s="45"/>
      <c r="AC2429" s="45"/>
    </row>
    <row r="2430" ht="15.75" customHeight="1">
      <c r="A2430" s="45">
        <v>11890.79843160853</v>
      </c>
      <c r="B2430" s="45"/>
      <c r="C2430" s="45"/>
      <c r="D2430" s="46"/>
      <c r="E2430" s="46"/>
      <c r="F2430" s="46">
        <v>0.145</v>
      </c>
      <c r="G2430" s="45"/>
      <c r="H2430" s="45"/>
      <c r="I2430" s="45"/>
      <c r="J2430" s="45"/>
      <c r="K2430" s="45"/>
      <c r="L2430" s="45"/>
      <c r="M2430" s="45"/>
      <c r="N2430" s="45"/>
      <c r="O2430" s="45"/>
      <c r="P2430" s="45"/>
      <c r="Q2430" s="45"/>
      <c r="R2430" s="45">
        <v>66.57661752373393</v>
      </c>
      <c r="S2430" s="45"/>
      <c r="T2430" s="45"/>
      <c r="U2430" s="45"/>
      <c r="V2430" s="45"/>
      <c r="W2430" s="45"/>
      <c r="X2430" s="45"/>
      <c r="Y2430" s="45"/>
      <c r="Z2430" s="45"/>
      <c r="AA2430" s="45"/>
      <c r="AB2430" s="45"/>
      <c r="AC2430" s="45"/>
    </row>
    <row r="2431" ht="15.75" customHeight="1">
      <c r="A2431" s="45">
        <v>11832.781602440322</v>
      </c>
      <c r="B2431" s="45"/>
      <c r="C2431" s="45"/>
      <c r="D2431" s="46"/>
      <c r="E2431" s="46"/>
      <c r="F2431" s="46">
        <v>0.145</v>
      </c>
      <c r="G2431" s="45"/>
      <c r="H2431" s="45"/>
      <c r="I2431" s="45"/>
      <c r="J2431" s="45"/>
      <c r="K2431" s="45"/>
      <c r="L2431" s="45"/>
      <c r="M2431" s="45"/>
      <c r="N2431" s="45">
        <v>0.0019920470764228635</v>
      </c>
      <c r="O2431" s="45"/>
      <c r="P2431" s="45"/>
      <c r="Q2431" s="45"/>
      <c r="R2431" s="45">
        <v>92.86043204270054</v>
      </c>
      <c r="S2431" s="45"/>
      <c r="T2431" s="45"/>
      <c r="U2431" s="45"/>
      <c r="V2431" s="45"/>
      <c r="W2431" s="45"/>
      <c r="X2431" s="45"/>
      <c r="Y2431" s="45"/>
      <c r="Z2431" s="45"/>
      <c r="AA2431" s="45"/>
      <c r="AB2431" s="45"/>
      <c r="AC2431" s="45"/>
    </row>
    <row r="2432" ht="15.75" customHeight="1">
      <c r="A2432" s="45">
        <v>11776.186542366624</v>
      </c>
      <c r="B2432" s="45"/>
      <c r="C2432" s="45"/>
      <c r="D2432" s="46"/>
      <c r="E2432" s="46"/>
      <c r="F2432" s="46">
        <v>0.145</v>
      </c>
      <c r="G2432" s="45"/>
      <c r="H2432" s="45"/>
      <c r="I2432" s="45"/>
      <c r="J2432" s="45">
        <v>6.322055629031891E-4</v>
      </c>
      <c r="K2432" s="45"/>
      <c r="L2432" s="45"/>
      <c r="M2432" s="45"/>
      <c r="N2432" s="45">
        <v>0.0016323547634160343</v>
      </c>
      <c r="O2432" s="45"/>
      <c r="P2432" s="45"/>
      <c r="Q2432" s="45"/>
      <c r="R2432" s="45">
        <v>99.88847893870388</v>
      </c>
      <c r="S2432" s="45"/>
      <c r="T2432" s="45"/>
      <c r="U2432" s="45"/>
      <c r="V2432" s="45"/>
      <c r="W2432" s="45"/>
      <c r="X2432" s="45"/>
      <c r="Y2432" s="45"/>
      <c r="Z2432" s="45"/>
      <c r="AA2432" s="45"/>
      <c r="AB2432" s="45"/>
      <c r="AC2432" s="45"/>
    </row>
    <row r="2433" ht="15.75" customHeight="1">
      <c r="A2433" s="45">
        <v>11711.273735838335</v>
      </c>
      <c r="B2433" s="45"/>
      <c r="C2433" s="45"/>
      <c r="D2433" s="46"/>
      <c r="E2433" s="46"/>
      <c r="F2433" s="46">
        <v>0.139</v>
      </c>
      <c r="G2433" s="45"/>
      <c r="H2433" s="45"/>
      <c r="I2433" s="45"/>
      <c r="J2433" s="45"/>
      <c r="K2433" s="45"/>
      <c r="L2433" s="45"/>
      <c r="M2433" s="45"/>
      <c r="N2433" s="45"/>
      <c r="O2433" s="45"/>
      <c r="P2433" s="45"/>
      <c r="Q2433" s="45"/>
      <c r="R2433" s="45">
        <v>103.09680161032175</v>
      </c>
      <c r="S2433" s="45"/>
      <c r="T2433" s="45"/>
      <c r="U2433" s="45"/>
      <c r="V2433" s="45"/>
      <c r="W2433" s="45"/>
      <c r="X2433" s="45"/>
      <c r="Y2433" s="45"/>
      <c r="Z2433" s="45"/>
      <c r="AA2433" s="45"/>
      <c r="AB2433" s="45"/>
      <c r="AC2433" s="45"/>
    </row>
    <row r="2434" ht="15.75" customHeight="1">
      <c r="A2434" s="45">
        <v>1085.8805618965396</v>
      </c>
      <c r="B2434" s="45"/>
      <c r="C2434" s="45"/>
      <c r="D2434" s="46"/>
      <c r="E2434" s="46"/>
      <c r="F2434" s="46">
        <v>0.314</v>
      </c>
      <c r="G2434" s="45"/>
      <c r="H2434" s="45"/>
      <c r="I2434" s="45"/>
      <c r="J2434" s="45"/>
      <c r="K2434" s="45"/>
      <c r="L2434" s="45"/>
      <c r="M2434" s="45"/>
      <c r="N2434" s="45"/>
      <c r="O2434" s="45"/>
      <c r="P2434" s="45"/>
      <c r="Q2434" s="45"/>
      <c r="R2434" s="45">
        <v>20.167321152582222</v>
      </c>
      <c r="S2434" s="45"/>
      <c r="T2434" s="45"/>
      <c r="U2434" s="45"/>
      <c r="V2434" s="45"/>
      <c r="W2434" s="45"/>
      <c r="X2434" s="45"/>
      <c r="Y2434" s="45"/>
      <c r="Z2434" s="45"/>
      <c r="AA2434" s="45"/>
      <c r="AB2434" s="45"/>
      <c r="AC2434" s="45"/>
    </row>
    <row r="2435" ht="15.75" customHeight="1">
      <c r="A2435" s="45">
        <v>1070.918527651797</v>
      </c>
      <c r="B2435" s="45"/>
      <c r="C2435" s="45"/>
      <c r="D2435" s="46"/>
      <c r="E2435" s="46"/>
      <c r="F2435" s="46">
        <v>0.34</v>
      </c>
      <c r="G2435" s="45"/>
      <c r="H2435" s="45"/>
      <c r="I2435" s="45"/>
      <c r="J2435" s="45">
        <v>3.682235147697078E-4</v>
      </c>
      <c r="K2435" s="45"/>
      <c r="L2435" s="45"/>
      <c r="M2435" s="45"/>
      <c r="N2435" s="45"/>
      <c r="O2435" s="45"/>
      <c r="P2435" s="45"/>
      <c r="Q2435" s="45"/>
      <c r="R2435" s="45">
        <v>19.265509337063502</v>
      </c>
      <c r="S2435" s="45"/>
      <c r="T2435" s="45"/>
      <c r="U2435" s="45"/>
      <c r="V2435" s="45"/>
      <c r="W2435" s="45"/>
      <c r="X2435" s="45"/>
      <c r="Y2435" s="45"/>
      <c r="Z2435" s="45"/>
      <c r="AA2435" s="45"/>
      <c r="AB2435" s="45"/>
      <c r="AC2435" s="45"/>
    </row>
    <row r="2436" ht="15.75" customHeight="1">
      <c r="A2436" s="45">
        <v>1056.331413540174</v>
      </c>
      <c r="B2436" s="45"/>
      <c r="C2436" s="45"/>
      <c r="D2436" s="46"/>
      <c r="E2436" s="46"/>
      <c r="F2436" s="46">
        <v>0.342</v>
      </c>
      <c r="G2436" s="45"/>
      <c r="H2436" s="45"/>
      <c r="I2436" s="45"/>
      <c r="J2436" s="45">
        <v>2.7190736412956065E-4</v>
      </c>
      <c r="K2436" s="45"/>
      <c r="L2436" s="45"/>
      <c r="M2436" s="45"/>
      <c r="N2436" s="45">
        <v>2.3928751015137758E-4</v>
      </c>
      <c r="O2436" s="45"/>
      <c r="P2436" s="45"/>
      <c r="Q2436" s="45"/>
      <c r="R2436" s="45">
        <v>19.413892333036294</v>
      </c>
      <c r="S2436" s="45"/>
      <c r="T2436" s="45"/>
      <c r="U2436" s="45"/>
      <c r="V2436" s="45"/>
      <c r="W2436" s="45"/>
      <c r="X2436" s="45"/>
      <c r="Y2436" s="45"/>
      <c r="Z2436" s="45"/>
      <c r="AA2436" s="45"/>
      <c r="AB2436" s="45"/>
      <c r="AC2436" s="45"/>
    </row>
    <row r="2437" ht="15.75" customHeight="1">
      <c r="A2437" s="45">
        <v>1042.704963379656</v>
      </c>
      <c r="B2437" s="45"/>
      <c r="C2437" s="45"/>
      <c r="D2437" s="46"/>
      <c r="E2437" s="46"/>
      <c r="F2437" s="46">
        <v>0.442</v>
      </c>
      <c r="G2437" s="45"/>
      <c r="H2437" s="45"/>
      <c r="I2437" s="45"/>
      <c r="J2437" s="45">
        <v>3.0368279864818914E-4</v>
      </c>
      <c r="K2437" s="45"/>
      <c r="L2437" s="45"/>
      <c r="M2437" s="45"/>
      <c r="N2437" s="45">
        <v>2.515498438290088E-4</v>
      </c>
      <c r="O2437" s="45"/>
      <c r="P2437" s="45"/>
      <c r="Q2437" s="45"/>
      <c r="R2437" s="45">
        <v>22.453852608687484</v>
      </c>
      <c r="S2437" s="45"/>
      <c r="T2437" s="45"/>
      <c r="U2437" s="45"/>
      <c r="V2437" s="45"/>
      <c r="W2437" s="45"/>
      <c r="X2437" s="45"/>
      <c r="Y2437" s="45"/>
      <c r="Z2437" s="45"/>
      <c r="AA2437" s="45"/>
      <c r="AB2437" s="45"/>
      <c r="AC2437" s="45"/>
    </row>
    <row r="2438" ht="15.75" customHeight="1">
      <c r="A2438" s="45">
        <v>1028.147003159826</v>
      </c>
      <c r="B2438" s="45"/>
      <c r="C2438" s="45"/>
      <c r="D2438" s="46"/>
      <c r="E2438" s="46"/>
      <c r="F2438" s="46">
        <v>0.48</v>
      </c>
      <c r="G2438" s="45"/>
      <c r="H2438" s="45"/>
      <c r="I2438" s="45"/>
      <c r="J2438" s="45">
        <v>3.205938093959726E-4</v>
      </c>
      <c r="K2438" s="45"/>
      <c r="L2438" s="45"/>
      <c r="M2438" s="45"/>
      <c r="N2438" s="45">
        <v>2.6593842473980915E-4</v>
      </c>
      <c r="O2438" s="45"/>
      <c r="P2438" s="45"/>
      <c r="Q2438" s="45"/>
      <c r="R2438" s="45">
        <v>22.563144767875077</v>
      </c>
      <c r="S2438" s="45"/>
      <c r="T2438" s="45"/>
      <c r="U2438" s="45"/>
      <c r="V2438" s="45"/>
      <c r="W2438" s="45"/>
      <c r="X2438" s="45"/>
      <c r="Y2438" s="45"/>
      <c r="Z2438" s="45"/>
      <c r="AA2438" s="45"/>
      <c r="AB2438" s="45"/>
      <c r="AC2438" s="45"/>
    </row>
    <row r="2439" ht="15.75" customHeight="1">
      <c r="A2439" s="45">
        <v>1016.4264900772378</v>
      </c>
      <c r="B2439" s="45"/>
      <c r="C2439" s="45"/>
      <c r="D2439" s="46"/>
      <c r="E2439" s="46"/>
      <c r="F2439" s="46">
        <v>0.41</v>
      </c>
      <c r="G2439" s="45"/>
      <c r="H2439" s="45"/>
      <c r="I2439" s="45"/>
      <c r="J2439" s="45">
        <v>2.470607811634295E-4</v>
      </c>
      <c r="K2439" s="45"/>
      <c r="L2439" s="45"/>
      <c r="M2439" s="45"/>
      <c r="N2439" s="45">
        <v>2.146664479689239E-4</v>
      </c>
      <c r="O2439" s="45"/>
      <c r="P2439" s="45"/>
      <c r="Q2439" s="45"/>
      <c r="R2439" s="45">
        <v>18.78871325281326</v>
      </c>
      <c r="S2439" s="45"/>
      <c r="T2439" s="45"/>
      <c r="U2439" s="45"/>
      <c r="V2439" s="45"/>
      <c r="W2439" s="45"/>
      <c r="X2439" s="45"/>
      <c r="Y2439" s="45"/>
      <c r="Z2439" s="45"/>
      <c r="AA2439" s="45"/>
      <c r="AB2439" s="45"/>
      <c r="AC2439" s="45"/>
    </row>
    <row r="2440" ht="15.75" customHeight="1">
      <c r="A2440" s="45">
        <v>1003.5814828172169</v>
      </c>
      <c r="B2440" s="45"/>
      <c r="C2440" s="45"/>
      <c r="D2440" s="46"/>
      <c r="E2440" s="46"/>
      <c r="F2440" s="46">
        <v>0.264</v>
      </c>
      <c r="G2440" s="45"/>
      <c r="H2440" s="45"/>
      <c r="I2440" s="45"/>
      <c r="J2440" s="45"/>
      <c r="K2440" s="45"/>
      <c r="L2440" s="45"/>
      <c r="M2440" s="45"/>
      <c r="N2440" s="45"/>
      <c r="O2440" s="45"/>
      <c r="P2440" s="45"/>
      <c r="Q2440" s="45"/>
      <c r="R2440" s="45">
        <v>25.456290696780215</v>
      </c>
      <c r="S2440" s="45"/>
      <c r="T2440" s="45"/>
      <c r="U2440" s="45"/>
      <c r="V2440" s="45"/>
      <c r="W2440" s="45"/>
      <c r="X2440" s="45"/>
      <c r="Y2440" s="45"/>
      <c r="Z2440" s="45"/>
      <c r="AA2440" s="45"/>
      <c r="AB2440" s="45"/>
      <c r="AC2440" s="45"/>
    </row>
    <row r="2441" ht="15.75" customHeight="1">
      <c r="A2441" s="45">
        <v>991.2255156083103</v>
      </c>
      <c r="B2441" s="45"/>
      <c r="C2441" s="45"/>
      <c r="D2441" s="46"/>
      <c r="E2441" s="46"/>
      <c r="F2441" s="46">
        <v>0.231</v>
      </c>
      <c r="G2441" s="45"/>
      <c r="H2441" s="45"/>
      <c r="I2441" s="45"/>
      <c r="J2441" s="45">
        <v>2.6372455594103416E-4</v>
      </c>
      <c r="K2441" s="45"/>
      <c r="L2441" s="45"/>
      <c r="M2441" s="45"/>
      <c r="N2441" s="45">
        <v>2.513214082323686E-4</v>
      </c>
      <c r="O2441" s="45"/>
      <c r="P2441" s="45"/>
      <c r="Q2441" s="45"/>
      <c r="R2441" s="45">
        <v>34.79188043701966</v>
      </c>
      <c r="S2441" s="45"/>
      <c r="T2441" s="45"/>
      <c r="U2441" s="45"/>
      <c r="V2441" s="45"/>
      <c r="W2441" s="45"/>
      <c r="X2441" s="45"/>
      <c r="Y2441" s="45"/>
      <c r="Z2441" s="45"/>
      <c r="AA2441" s="45"/>
      <c r="AB2441" s="45"/>
      <c r="AC2441" s="45"/>
    </row>
    <row r="2442" ht="15.75" customHeight="1">
      <c r="A2442" s="45">
        <v>981.1743049960808</v>
      </c>
      <c r="B2442" s="45"/>
      <c r="C2442" s="45"/>
      <c r="D2442" s="46"/>
      <c r="E2442" s="46"/>
      <c r="F2442" s="46">
        <v>0.178</v>
      </c>
      <c r="G2442" s="45"/>
      <c r="H2442" s="45"/>
      <c r="I2442" s="45"/>
      <c r="J2442" s="45">
        <v>2.6820207599819677E-4</v>
      </c>
      <c r="K2442" s="45"/>
      <c r="L2442" s="45"/>
      <c r="M2442" s="45"/>
      <c r="N2442" s="45">
        <v>2.1539168656566982E-4</v>
      </c>
      <c r="O2442" s="45"/>
      <c r="P2442" s="45"/>
      <c r="Q2442" s="45"/>
      <c r="R2442" s="45">
        <v>39.73748360050652</v>
      </c>
      <c r="S2442" s="45"/>
      <c r="T2442" s="45"/>
      <c r="U2442" s="45"/>
      <c r="V2442" s="45"/>
      <c r="W2442" s="45"/>
      <c r="X2442" s="45"/>
      <c r="Y2442" s="45"/>
      <c r="Z2442" s="45"/>
      <c r="AA2442" s="45"/>
      <c r="AB2442" s="45"/>
      <c r="AC2442" s="45"/>
    </row>
    <row r="2443" ht="15.75" customHeight="1">
      <c r="A2443" s="45">
        <v>970.8038326690836</v>
      </c>
      <c r="B2443" s="45"/>
      <c r="C2443" s="45"/>
      <c r="D2443" s="46"/>
      <c r="E2443" s="46"/>
      <c r="F2443" s="46">
        <v>0.173</v>
      </c>
      <c r="G2443" s="45"/>
      <c r="H2443" s="45"/>
      <c r="I2443" s="45"/>
      <c r="J2443" s="45"/>
      <c r="K2443" s="45"/>
      <c r="L2443" s="45"/>
      <c r="M2443" s="45"/>
      <c r="N2443" s="45"/>
      <c r="O2443" s="45"/>
      <c r="P2443" s="45"/>
      <c r="Q2443" s="45"/>
      <c r="R2443" s="45">
        <v>44.34134314126978</v>
      </c>
      <c r="S2443" s="45"/>
      <c r="T2443" s="45"/>
      <c r="U2443" s="45"/>
      <c r="V2443" s="45"/>
      <c r="W2443" s="45"/>
      <c r="X2443" s="45"/>
      <c r="Y2443" s="45"/>
      <c r="Z2443" s="45"/>
      <c r="AA2443" s="45"/>
      <c r="AB2443" s="45"/>
      <c r="AC2443" s="45"/>
    </row>
    <row r="2444" ht="15.75" customHeight="1">
      <c r="A2444" s="45">
        <v>963.1181874216887</v>
      </c>
      <c r="B2444" s="45"/>
      <c r="C2444" s="45"/>
      <c r="D2444" s="46"/>
      <c r="E2444" s="46"/>
      <c r="F2444" s="46">
        <v>0.175</v>
      </c>
      <c r="G2444" s="45"/>
      <c r="H2444" s="45"/>
      <c r="I2444" s="45"/>
      <c r="J2444" s="45">
        <v>2.24121902914191E-4</v>
      </c>
      <c r="K2444" s="45"/>
      <c r="L2444" s="45"/>
      <c r="M2444" s="45"/>
      <c r="N2444" s="45">
        <v>1.7521522978052625E-4</v>
      </c>
      <c r="O2444" s="45"/>
      <c r="P2444" s="45"/>
      <c r="Q2444" s="45"/>
      <c r="R2444" s="45">
        <v>43.55119033183784</v>
      </c>
      <c r="S2444" s="45"/>
      <c r="T2444" s="45"/>
      <c r="U2444" s="45"/>
      <c r="V2444" s="45"/>
      <c r="W2444" s="45"/>
      <c r="X2444" s="45"/>
      <c r="Y2444" s="45"/>
      <c r="Z2444" s="45"/>
      <c r="AA2444" s="45"/>
      <c r="AB2444" s="45"/>
      <c r="AC2444" s="45"/>
    </row>
    <row r="2445" ht="15.75" customHeight="1">
      <c r="A2445" s="45">
        <v>951.4713659030961</v>
      </c>
      <c r="B2445" s="45"/>
      <c r="C2445" s="45"/>
      <c r="D2445" s="46"/>
      <c r="E2445" s="46"/>
      <c r="F2445" s="46">
        <v>0.116</v>
      </c>
      <c r="G2445" s="45"/>
      <c r="H2445" s="45"/>
      <c r="I2445" s="45"/>
      <c r="J2445" s="45">
        <v>2.6363359455485494E-4</v>
      </c>
      <c r="K2445" s="45"/>
      <c r="L2445" s="45"/>
      <c r="M2445" s="45"/>
      <c r="N2445" s="45">
        <v>2.1050818589786526E-4</v>
      </c>
      <c r="O2445" s="45"/>
      <c r="P2445" s="45"/>
      <c r="Q2445" s="45"/>
      <c r="R2445" s="45">
        <v>45.649975919139344</v>
      </c>
      <c r="S2445" s="45"/>
      <c r="T2445" s="45"/>
      <c r="U2445" s="45"/>
      <c r="V2445" s="45"/>
      <c r="W2445" s="45"/>
      <c r="X2445" s="45"/>
      <c r="Y2445" s="45"/>
      <c r="Z2445" s="45"/>
      <c r="AA2445" s="45"/>
      <c r="AB2445" s="45"/>
      <c r="AC2445" s="45"/>
    </row>
    <row r="2446" ht="15.75" customHeight="1">
      <c r="A2446" s="45">
        <v>938.6089485957768</v>
      </c>
      <c r="B2446" s="45"/>
      <c r="C2446" s="45"/>
      <c r="D2446" s="46"/>
      <c r="E2446" s="46"/>
      <c r="F2446" s="46">
        <v>0.089</v>
      </c>
      <c r="G2446" s="45"/>
      <c r="H2446" s="45"/>
      <c r="I2446" s="45"/>
      <c r="J2446" s="45"/>
      <c r="K2446" s="45"/>
      <c r="L2446" s="45"/>
      <c r="M2446" s="45"/>
      <c r="N2446" s="45"/>
      <c r="O2446" s="45"/>
      <c r="P2446" s="45"/>
      <c r="Q2446" s="45"/>
      <c r="R2446" s="45">
        <v>46.59037574548287</v>
      </c>
      <c r="S2446" s="45"/>
      <c r="T2446" s="45"/>
      <c r="U2446" s="45"/>
      <c r="V2446" s="45"/>
      <c r="W2446" s="45"/>
      <c r="X2446" s="45"/>
      <c r="Y2446" s="45"/>
      <c r="Z2446" s="45"/>
      <c r="AA2446" s="45"/>
      <c r="AB2446" s="45"/>
      <c r="AC2446" s="45"/>
    </row>
    <row r="2447" ht="15.75" customHeight="1">
      <c r="A2447" s="45">
        <v>1535.7852530028974</v>
      </c>
      <c r="B2447" s="45"/>
      <c r="C2447" s="45"/>
      <c r="D2447" s="46"/>
      <c r="E2447" s="46"/>
      <c r="F2447" s="46">
        <v>0.268</v>
      </c>
      <c r="G2447" s="45"/>
      <c r="H2447" s="45"/>
      <c r="I2447" s="45"/>
      <c r="J2447" s="45"/>
      <c r="K2447" s="45"/>
      <c r="L2447" s="45"/>
      <c r="M2447" s="45"/>
      <c r="N2447" s="45"/>
      <c r="O2447" s="45"/>
      <c r="P2447" s="45"/>
      <c r="Q2447" s="45"/>
      <c r="R2447" s="45">
        <v>31.75335787750292</v>
      </c>
      <c r="S2447" s="45"/>
      <c r="T2447" s="45"/>
      <c r="U2447" s="45"/>
      <c r="V2447" s="45"/>
      <c r="W2447" s="45"/>
      <c r="X2447" s="45"/>
      <c r="Y2447" s="45"/>
      <c r="Z2447" s="45"/>
      <c r="AA2447" s="45"/>
      <c r="AB2447" s="45"/>
      <c r="AC2447" s="45"/>
    </row>
    <row r="2448" ht="15.75" customHeight="1">
      <c r="A2448" s="45">
        <v>1505.122033954225</v>
      </c>
      <c r="B2448" s="45"/>
      <c r="C2448" s="45"/>
      <c r="D2448" s="46"/>
      <c r="E2448" s="46"/>
      <c r="F2448" s="46">
        <v>0.238</v>
      </c>
      <c r="G2448" s="45"/>
      <c r="H2448" s="45"/>
      <c r="I2448" s="45"/>
      <c r="J2448" s="45">
        <v>7.446928848836771E-4</v>
      </c>
      <c r="K2448" s="45"/>
      <c r="L2448" s="45"/>
      <c r="M2448" s="45"/>
      <c r="N2448" s="45"/>
      <c r="O2448" s="45"/>
      <c r="P2448" s="45"/>
      <c r="Q2448" s="45"/>
      <c r="R2448" s="45">
        <v>32.20718173020122</v>
      </c>
      <c r="S2448" s="45"/>
      <c r="T2448" s="45"/>
      <c r="U2448" s="45"/>
      <c r="V2448" s="45"/>
      <c r="W2448" s="45"/>
      <c r="X2448" s="45"/>
      <c r="Y2448" s="45"/>
      <c r="Z2448" s="45"/>
      <c r="AA2448" s="45"/>
      <c r="AB2448" s="45"/>
      <c r="AC2448" s="45"/>
    </row>
    <row r="2449" ht="15.75" customHeight="1">
      <c r="A2449" s="45">
        <v>1476.8827922838154</v>
      </c>
      <c r="B2449" s="45"/>
      <c r="C2449" s="45"/>
      <c r="D2449" s="46"/>
      <c r="E2449" s="46"/>
      <c r="F2449" s="46">
        <v>0.227</v>
      </c>
      <c r="G2449" s="45"/>
      <c r="H2449" s="45"/>
      <c r="I2449" s="45"/>
      <c r="J2449" s="45">
        <v>7.030695675560258E-4</v>
      </c>
      <c r="K2449" s="45"/>
      <c r="L2449" s="45"/>
      <c r="M2449" s="45"/>
      <c r="N2449" s="45">
        <v>0.001248190946736207</v>
      </c>
      <c r="O2449" s="45"/>
      <c r="P2449" s="45"/>
      <c r="Q2449" s="45"/>
      <c r="R2449" s="45">
        <v>34.02197819791586</v>
      </c>
      <c r="S2449" s="45"/>
      <c r="T2449" s="45"/>
      <c r="U2449" s="45"/>
      <c r="V2449" s="45"/>
      <c r="W2449" s="45"/>
      <c r="X2449" s="45"/>
      <c r="Y2449" s="45"/>
      <c r="Z2449" s="45"/>
      <c r="AA2449" s="45"/>
      <c r="AB2449" s="45"/>
      <c r="AC2449" s="45"/>
    </row>
    <row r="2450" ht="15.75" customHeight="1">
      <c r="A2450" s="45">
        <v>1453.2532593078845</v>
      </c>
      <c r="B2450" s="45"/>
      <c r="C2450" s="45"/>
      <c r="D2450" s="46"/>
      <c r="E2450" s="46"/>
      <c r="F2450" s="46">
        <v>0.208</v>
      </c>
      <c r="G2450" s="45"/>
      <c r="H2450" s="45"/>
      <c r="I2450" s="45"/>
      <c r="J2450" s="45">
        <v>6.718293779686734E-4</v>
      </c>
      <c r="K2450" s="45"/>
      <c r="L2450" s="45"/>
      <c r="M2450" s="45"/>
      <c r="N2450" s="45">
        <v>0.0011867527256010746</v>
      </c>
      <c r="O2450" s="45"/>
      <c r="P2450" s="45"/>
      <c r="Q2450" s="45"/>
      <c r="R2450" s="45">
        <v>41.338704146287114</v>
      </c>
      <c r="S2450" s="45"/>
      <c r="T2450" s="45"/>
      <c r="U2450" s="45"/>
      <c r="V2450" s="45"/>
      <c r="W2450" s="45"/>
      <c r="X2450" s="45"/>
      <c r="Y2450" s="45"/>
      <c r="Z2450" s="45"/>
      <c r="AA2450" s="45"/>
      <c r="AB2450" s="45"/>
      <c r="AC2450" s="45"/>
    </row>
    <row r="2451" ht="15.75" customHeight="1">
      <c r="A2451" s="45">
        <v>1424.5049420134135</v>
      </c>
      <c r="B2451" s="45"/>
      <c r="C2451" s="45"/>
      <c r="D2451" s="46"/>
      <c r="E2451" s="46"/>
      <c r="F2451" s="46">
        <v>0.199</v>
      </c>
      <c r="G2451" s="45"/>
      <c r="H2451" s="45"/>
      <c r="I2451" s="45"/>
      <c r="J2451" s="45">
        <v>6.873272994040896E-4</v>
      </c>
      <c r="K2451" s="45"/>
      <c r="L2451" s="45"/>
      <c r="M2451" s="45"/>
      <c r="N2451" s="45">
        <v>0.0012823800216076302</v>
      </c>
      <c r="O2451" s="45"/>
      <c r="P2451" s="45"/>
      <c r="Q2451" s="45"/>
      <c r="R2451" s="45">
        <v>44.36277750026396</v>
      </c>
      <c r="S2451" s="45"/>
      <c r="T2451" s="45"/>
      <c r="U2451" s="45"/>
      <c r="V2451" s="45"/>
      <c r="W2451" s="45"/>
      <c r="X2451" s="45"/>
      <c r="Y2451" s="45"/>
      <c r="Z2451" s="45"/>
      <c r="AA2451" s="45"/>
      <c r="AB2451" s="45"/>
      <c r="AC2451" s="45"/>
    </row>
    <row r="2452" ht="15.75" customHeight="1">
      <c r="A2452" s="45">
        <v>1396.8092066402612</v>
      </c>
      <c r="B2452" s="45"/>
      <c r="C2452" s="45"/>
      <c r="D2452" s="46"/>
      <c r="E2452" s="46"/>
      <c r="F2452" s="46">
        <v>0.188</v>
      </c>
      <c r="G2452" s="45"/>
      <c r="H2452" s="45"/>
      <c r="I2452" s="45"/>
      <c r="J2452" s="45">
        <v>5.58500904139473E-4</v>
      </c>
      <c r="K2452" s="45"/>
      <c r="L2452" s="45"/>
      <c r="M2452" s="45"/>
      <c r="N2452" s="45">
        <v>0.0010678630056567605</v>
      </c>
      <c r="O2452" s="45"/>
      <c r="P2452" s="45"/>
      <c r="Q2452" s="45"/>
      <c r="R2452" s="45">
        <v>46.529662659945714</v>
      </c>
      <c r="S2452" s="45"/>
      <c r="T2452" s="45"/>
      <c r="U2452" s="45"/>
      <c r="V2452" s="45"/>
      <c r="W2452" s="45"/>
      <c r="X2452" s="45"/>
      <c r="Y2452" s="45"/>
      <c r="Z2452" s="45"/>
      <c r="AA2452" s="45"/>
      <c r="AB2452" s="45"/>
      <c r="AC2452" s="45"/>
    </row>
    <row r="2453" ht="15.75" customHeight="1">
      <c r="A2453" s="45">
        <v>1369.9716853941525</v>
      </c>
      <c r="B2453" s="45"/>
      <c r="C2453" s="45"/>
      <c r="D2453" s="46"/>
      <c r="E2453" s="46"/>
      <c r="F2453" s="46">
        <v>0.174</v>
      </c>
      <c r="G2453" s="45"/>
      <c r="H2453" s="45"/>
      <c r="I2453" s="45"/>
      <c r="J2453" s="45"/>
      <c r="K2453" s="45"/>
      <c r="L2453" s="45"/>
      <c r="M2453" s="45"/>
      <c r="N2453" s="45"/>
      <c r="O2453" s="45"/>
      <c r="P2453" s="45"/>
      <c r="Q2453" s="45"/>
      <c r="R2453" s="45">
        <v>60.39138162408198</v>
      </c>
      <c r="S2453" s="45"/>
      <c r="T2453" s="45"/>
      <c r="U2453" s="45"/>
      <c r="V2453" s="45"/>
      <c r="W2453" s="45"/>
      <c r="X2453" s="45"/>
      <c r="Y2453" s="45"/>
      <c r="Z2453" s="45"/>
      <c r="AA2453" s="45"/>
      <c r="AB2453" s="45"/>
      <c r="AC2453" s="45"/>
    </row>
    <row r="2454" ht="15.75" customHeight="1">
      <c r="A2454" s="45">
        <v>1347.36956197701</v>
      </c>
      <c r="B2454" s="45"/>
      <c r="C2454" s="45"/>
      <c r="D2454" s="46"/>
      <c r="E2454" s="46"/>
      <c r="F2454" s="46">
        <v>0.166</v>
      </c>
      <c r="G2454" s="45"/>
      <c r="H2454" s="45"/>
      <c r="I2454" s="45"/>
      <c r="J2454" s="45">
        <v>6.536242713593881E-4</v>
      </c>
      <c r="K2454" s="45"/>
      <c r="L2454" s="45"/>
      <c r="M2454" s="45"/>
      <c r="N2454" s="45">
        <v>0.00122296834575108</v>
      </c>
      <c r="O2454" s="45"/>
      <c r="P2454" s="45"/>
      <c r="Q2454" s="45"/>
      <c r="R2454" s="45">
        <v>43.045588203335654</v>
      </c>
      <c r="S2454" s="45"/>
      <c r="T2454" s="45"/>
      <c r="U2454" s="45"/>
      <c r="V2454" s="45"/>
      <c r="W2454" s="45"/>
      <c r="X2454" s="45"/>
      <c r="Y2454" s="45"/>
      <c r="Z2454" s="45"/>
      <c r="AA2454" s="45"/>
      <c r="AB2454" s="45"/>
      <c r="AC2454" s="45"/>
    </row>
    <row r="2455" ht="15.75" customHeight="1">
      <c r="A2455" s="45">
        <v>1321.1624582375537</v>
      </c>
      <c r="B2455" s="45"/>
      <c r="C2455" s="45"/>
      <c r="D2455" s="46"/>
      <c r="E2455" s="46"/>
      <c r="F2455" s="46">
        <v>0.179</v>
      </c>
      <c r="G2455" s="45"/>
      <c r="H2455" s="45"/>
      <c r="I2455" s="45"/>
      <c r="J2455" s="45">
        <v>5.458616666083977E-4</v>
      </c>
      <c r="K2455" s="45"/>
      <c r="L2455" s="45"/>
      <c r="M2455" s="45"/>
      <c r="N2455" s="45">
        <v>0.0010316334825018355</v>
      </c>
      <c r="O2455" s="45"/>
      <c r="P2455" s="45"/>
      <c r="Q2455" s="45"/>
      <c r="R2455" s="45">
        <v>52.57861937558997</v>
      </c>
      <c r="S2455" s="45"/>
      <c r="T2455" s="45"/>
      <c r="U2455" s="45"/>
      <c r="V2455" s="45"/>
      <c r="W2455" s="45"/>
      <c r="X2455" s="45"/>
      <c r="Y2455" s="45"/>
      <c r="Z2455" s="45"/>
      <c r="AA2455" s="45"/>
      <c r="AB2455" s="45"/>
      <c r="AC2455" s="45"/>
    </row>
    <row r="2456" ht="15.75" customHeight="1">
      <c r="A2456" s="45">
        <v>1295.7840847814225</v>
      </c>
      <c r="B2456" s="45"/>
      <c r="C2456" s="45"/>
      <c r="D2456" s="46"/>
      <c r="E2456" s="46"/>
      <c r="F2456" s="46">
        <v>0.194</v>
      </c>
      <c r="G2456" s="45"/>
      <c r="H2456" s="45"/>
      <c r="I2456" s="45"/>
      <c r="J2456" s="45"/>
      <c r="K2456" s="45"/>
      <c r="L2456" s="45"/>
      <c r="M2456" s="45"/>
      <c r="N2456" s="45"/>
      <c r="O2456" s="45"/>
      <c r="P2456" s="45"/>
      <c r="Q2456" s="45"/>
      <c r="R2456" s="45">
        <v>48.32764914501561</v>
      </c>
      <c r="S2456" s="45"/>
      <c r="T2456" s="45"/>
      <c r="U2456" s="45"/>
      <c r="V2456" s="45"/>
      <c r="W2456" s="45"/>
      <c r="X2456" s="45"/>
      <c r="Y2456" s="45"/>
      <c r="Z2456" s="45"/>
      <c r="AA2456" s="45"/>
      <c r="AB2456" s="45"/>
      <c r="AC2456" s="45"/>
    </row>
    <row r="2457" ht="15.75" customHeight="1">
      <c r="A2457" s="45">
        <v>1271.1837991739887</v>
      </c>
      <c r="B2457" s="45"/>
      <c r="C2457" s="45"/>
      <c r="D2457" s="46"/>
      <c r="E2457" s="46"/>
      <c r="F2457" s="46">
        <v>0.189</v>
      </c>
      <c r="G2457" s="45"/>
      <c r="H2457" s="45"/>
      <c r="I2457" s="45"/>
      <c r="J2457" s="45">
        <v>4.785333131090573E-4</v>
      </c>
      <c r="K2457" s="45"/>
      <c r="L2457" s="45"/>
      <c r="M2457" s="45"/>
      <c r="N2457" s="45">
        <v>8.881798728914749E-4</v>
      </c>
      <c r="O2457" s="45"/>
      <c r="P2457" s="45"/>
      <c r="Q2457" s="45"/>
      <c r="R2457" s="45">
        <v>53.27242257260139</v>
      </c>
      <c r="S2457" s="45"/>
      <c r="T2457" s="45"/>
      <c r="U2457" s="45"/>
      <c r="V2457" s="45"/>
      <c r="W2457" s="45"/>
      <c r="X2457" s="45"/>
      <c r="Y2457" s="45"/>
      <c r="Z2457" s="45"/>
      <c r="AA2457" s="45"/>
      <c r="AB2457" s="45"/>
      <c r="AC2457" s="45"/>
    </row>
    <row r="2458" ht="15.75" customHeight="1">
      <c r="A2458" s="45">
        <v>1249.6778971819426</v>
      </c>
      <c r="B2458" s="45"/>
      <c r="C2458" s="45"/>
      <c r="D2458" s="46"/>
      <c r="E2458" s="46"/>
      <c r="F2458" s="46">
        <v>0.186</v>
      </c>
      <c r="G2458" s="45"/>
      <c r="H2458" s="45"/>
      <c r="I2458" s="45"/>
      <c r="J2458" s="45">
        <v>5.134589115211153E-4</v>
      </c>
      <c r="K2458" s="45"/>
      <c r="L2458" s="45"/>
      <c r="M2458" s="45"/>
      <c r="N2458" s="45">
        <v>9.01157037801146E-4</v>
      </c>
      <c r="O2458" s="45"/>
      <c r="P2458" s="45"/>
      <c r="Q2458" s="45"/>
      <c r="R2458" s="45">
        <v>57.3510329422533</v>
      </c>
      <c r="S2458" s="45"/>
      <c r="T2458" s="45"/>
      <c r="U2458" s="45"/>
      <c r="V2458" s="45"/>
      <c r="W2458" s="45"/>
      <c r="X2458" s="45"/>
      <c r="Y2458" s="45"/>
      <c r="Z2458" s="45"/>
      <c r="AA2458" s="45"/>
      <c r="AB2458" s="45"/>
      <c r="AC2458" s="45"/>
    </row>
    <row r="2459" ht="15.75" customHeight="1">
      <c r="A2459" s="45">
        <v>1224.6948235890666</v>
      </c>
      <c r="B2459" s="45"/>
      <c r="C2459" s="45"/>
      <c r="D2459" s="46"/>
      <c r="E2459" s="46"/>
      <c r="F2459" s="46">
        <v>0.185</v>
      </c>
      <c r="G2459" s="45"/>
      <c r="H2459" s="45"/>
      <c r="I2459" s="45"/>
      <c r="J2459" s="45"/>
      <c r="K2459" s="45"/>
      <c r="L2459" s="45"/>
      <c r="M2459" s="45"/>
      <c r="N2459" s="45"/>
      <c r="O2459" s="45"/>
      <c r="P2459" s="45"/>
      <c r="Q2459" s="45"/>
      <c r="R2459" s="45">
        <v>58.46887653817879</v>
      </c>
      <c r="S2459" s="45"/>
      <c r="T2459" s="45"/>
      <c r="U2459" s="45"/>
      <c r="V2459" s="45"/>
      <c r="W2459" s="45"/>
      <c r="X2459" s="45"/>
      <c r="Y2459" s="45"/>
      <c r="Z2459" s="45"/>
      <c r="AA2459" s="45"/>
      <c r="AB2459" s="45"/>
      <c r="AC2459" s="45"/>
    </row>
    <row r="2460" ht="15.75" customHeight="1">
      <c r="A2460" s="45">
        <v>5135.955596088498</v>
      </c>
      <c r="B2460" s="45"/>
      <c r="C2460" s="45"/>
      <c r="D2460" s="46"/>
      <c r="E2460" s="46"/>
      <c r="F2460" s="46">
        <v>0.233</v>
      </c>
      <c r="G2460" s="45"/>
      <c r="H2460" s="45"/>
      <c r="I2460" s="45"/>
      <c r="J2460" s="45"/>
      <c r="K2460" s="45"/>
      <c r="L2460" s="45"/>
      <c r="M2460" s="45"/>
      <c r="N2460" s="45"/>
      <c r="O2460" s="45"/>
      <c r="P2460" s="45"/>
      <c r="Q2460" s="45"/>
      <c r="R2460" s="45">
        <v>91.91357497849879</v>
      </c>
      <c r="S2460" s="45"/>
      <c r="T2460" s="45"/>
      <c r="U2460" s="45"/>
      <c r="V2460" s="45"/>
      <c r="W2460" s="45"/>
      <c r="X2460" s="45"/>
      <c r="Y2460" s="45"/>
      <c r="Z2460" s="45"/>
      <c r="AA2460" s="45"/>
      <c r="AB2460" s="45"/>
      <c r="AC2460" s="45"/>
    </row>
    <row r="2461" ht="15.75" customHeight="1">
      <c r="A2461" s="45">
        <v>5111.977926400354</v>
      </c>
      <c r="B2461" s="45"/>
      <c r="C2461" s="45"/>
      <c r="D2461" s="46"/>
      <c r="E2461" s="46"/>
      <c r="F2461" s="46">
        <v>0.206</v>
      </c>
      <c r="G2461" s="45"/>
      <c r="H2461" s="45"/>
      <c r="I2461" s="45"/>
      <c r="J2461" s="45">
        <v>0.0011767162171912636</v>
      </c>
      <c r="K2461" s="45"/>
      <c r="L2461" s="45"/>
      <c r="M2461" s="45"/>
      <c r="N2461" s="45"/>
      <c r="O2461" s="45"/>
      <c r="P2461" s="45"/>
      <c r="Q2461" s="45"/>
      <c r="R2461" s="45">
        <v>87.12152032042297</v>
      </c>
      <c r="S2461" s="45"/>
      <c r="T2461" s="45"/>
      <c r="U2461" s="45"/>
      <c r="V2461" s="45"/>
      <c r="W2461" s="45"/>
      <c r="X2461" s="45"/>
      <c r="Y2461" s="45"/>
      <c r="Z2461" s="45"/>
      <c r="AA2461" s="45"/>
      <c r="AB2461" s="45"/>
      <c r="AC2461" s="45"/>
    </row>
    <row r="2462" ht="15.75" customHeight="1">
      <c r="A2462" s="45">
        <v>5118.566556658189</v>
      </c>
      <c r="B2462" s="45"/>
      <c r="C2462" s="45"/>
      <c r="D2462" s="46"/>
      <c r="E2462" s="46"/>
      <c r="F2462" s="46">
        <v>0.185</v>
      </c>
      <c r="G2462" s="45"/>
      <c r="H2462" s="45"/>
      <c r="I2462" s="45"/>
      <c r="J2462" s="45">
        <v>0.001082113279288849</v>
      </c>
      <c r="K2462" s="45"/>
      <c r="L2462" s="45"/>
      <c r="M2462" s="45"/>
      <c r="N2462" s="45">
        <v>0.0027370200894521485</v>
      </c>
      <c r="O2462" s="45"/>
      <c r="P2462" s="45"/>
      <c r="Q2462" s="45"/>
      <c r="R2462" s="45">
        <v>104.76997827743625</v>
      </c>
      <c r="S2462" s="45"/>
      <c r="T2462" s="45"/>
      <c r="U2462" s="45"/>
      <c r="V2462" s="45"/>
      <c r="W2462" s="45"/>
      <c r="X2462" s="45"/>
      <c r="Y2462" s="45"/>
      <c r="Z2462" s="45"/>
      <c r="AA2462" s="45"/>
      <c r="AB2462" s="45"/>
      <c r="AC2462" s="45"/>
    </row>
    <row r="2463" ht="15.75" customHeight="1">
      <c r="A2463" s="45">
        <v>5105.121376007498</v>
      </c>
      <c r="B2463" s="45"/>
      <c r="C2463" s="45"/>
      <c r="D2463" s="46"/>
      <c r="E2463" s="46"/>
      <c r="F2463" s="46">
        <v>0.189</v>
      </c>
      <c r="G2463" s="45"/>
      <c r="H2463" s="45"/>
      <c r="I2463" s="45"/>
      <c r="J2463" s="45">
        <v>0.001151371873684371</v>
      </c>
      <c r="K2463" s="45"/>
      <c r="L2463" s="45"/>
      <c r="M2463" s="45"/>
      <c r="N2463" s="45">
        <v>0.003273523209363374</v>
      </c>
      <c r="O2463" s="45"/>
      <c r="P2463" s="45"/>
      <c r="Q2463" s="45"/>
      <c r="R2463" s="45">
        <v>102.48809861717267</v>
      </c>
      <c r="S2463" s="45"/>
      <c r="T2463" s="45"/>
      <c r="U2463" s="45"/>
      <c r="V2463" s="45"/>
      <c r="W2463" s="45"/>
      <c r="X2463" s="45"/>
      <c r="Y2463" s="45"/>
      <c r="Z2463" s="45"/>
      <c r="AA2463" s="45"/>
      <c r="AB2463" s="45"/>
      <c r="AC2463" s="45"/>
    </row>
    <row r="2464" ht="15.75" customHeight="1">
      <c r="A2464" s="45">
        <v>5157.731659039271</v>
      </c>
      <c r="B2464" s="45"/>
      <c r="C2464" s="45"/>
      <c r="D2464" s="46"/>
      <c r="E2464" s="46"/>
      <c r="F2464" s="46">
        <v>0.181</v>
      </c>
      <c r="G2464" s="45"/>
      <c r="H2464" s="45"/>
      <c r="I2464" s="45"/>
      <c r="J2464" s="45">
        <v>0.0015481304180293796</v>
      </c>
      <c r="K2464" s="45"/>
      <c r="L2464" s="45"/>
      <c r="M2464" s="45"/>
      <c r="N2464" s="45">
        <v>0.004535437494898724</v>
      </c>
      <c r="O2464" s="45"/>
      <c r="P2464" s="45"/>
      <c r="Q2464" s="45"/>
      <c r="R2464" s="45">
        <v>120.722283701163</v>
      </c>
      <c r="S2464" s="45"/>
      <c r="T2464" s="45"/>
      <c r="U2464" s="45"/>
      <c r="V2464" s="45"/>
      <c r="W2464" s="45"/>
      <c r="X2464" s="45"/>
      <c r="Y2464" s="45"/>
      <c r="Z2464" s="45"/>
      <c r="AA2464" s="45"/>
      <c r="AB2464" s="45"/>
      <c r="AC2464" s="45"/>
    </row>
    <row r="2465" ht="15.75" customHeight="1">
      <c r="A2465" s="45">
        <v>5146.9547026953005</v>
      </c>
      <c r="B2465" s="45"/>
      <c r="C2465" s="45"/>
      <c r="D2465" s="46"/>
      <c r="E2465" s="46"/>
      <c r="F2465" s="46">
        <v>0.174</v>
      </c>
      <c r="G2465" s="45"/>
      <c r="H2465" s="45"/>
      <c r="I2465" s="45"/>
      <c r="J2465" s="45">
        <v>0.0014529424069668606</v>
      </c>
      <c r="K2465" s="45"/>
      <c r="L2465" s="45"/>
      <c r="M2465" s="45"/>
      <c r="N2465" s="45">
        <v>0.004019895589387355</v>
      </c>
      <c r="O2465" s="45"/>
      <c r="P2465" s="45"/>
      <c r="Q2465" s="45"/>
      <c r="R2465" s="45">
        <v>109.69885394959375</v>
      </c>
      <c r="S2465" s="45"/>
      <c r="T2465" s="45"/>
      <c r="U2465" s="45"/>
      <c r="V2465" s="45"/>
      <c r="W2465" s="45"/>
      <c r="X2465" s="45"/>
      <c r="Y2465" s="45"/>
      <c r="Z2465" s="45"/>
      <c r="AA2465" s="45"/>
      <c r="AB2465" s="45"/>
      <c r="AC2465" s="45"/>
    </row>
    <row r="2466" ht="15.75" customHeight="1">
      <c r="A2466" s="45">
        <v>5134.411582628545</v>
      </c>
      <c r="B2466" s="45"/>
      <c r="C2466" s="45"/>
      <c r="D2466" s="46"/>
      <c r="E2466" s="46"/>
      <c r="F2466" s="46">
        <v>0.176</v>
      </c>
      <c r="G2466" s="45"/>
      <c r="H2466" s="45"/>
      <c r="I2466" s="45"/>
      <c r="J2466" s="45">
        <v>0.0014206333710510425</v>
      </c>
      <c r="K2466" s="45"/>
      <c r="L2466" s="45"/>
      <c r="M2466" s="45"/>
      <c r="N2466" s="45">
        <v>0.004038760034707329</v>
      </c>
      <c r="O2466" s="45"/>
      <c r="P2466" s="45"/>
      <c r="Q2466" s="45"/>
      <c r="R2466" s="45">
        <v>118.73162957842356</v>
      </c>
      <c r="S2466" s="45"/>
      <c r="T2466" s="45"/>
      <c r="U2466" s="45"/>
      <c r="V2466" s="45"/>
      <c r="W2466" s="45"/>
      <c r="X2466" s="45"/>
      <c r="Y2466" s="45"/>
      <c r="Z2466" s="45"/>
      <c r="AA2466" s="45"/>
      <c r="AB2466" s="45"/>
      <c r="AC2466" s="45"/>
    </row>
    <row r="2467" ht="15.75" customHeight="1">
      <c r="A2467" s="45">
        <v>5136.87708193974</v>
      </c>
      <c r="B2467" s="45"/>
      <c r="C2467" s="45"/>
      <c r="D2467" s="46"/>
      <c r="E2467" s="46"/>
      <c r="F2467" s="46">
        <v>0.172</v>
      </c>
      <c r="G2467" s="45"/>
      <c r="H2467" s="45"/>
      <c r="I2467" s="45"/>
      <c r="J2467" s="45">
        <v>0.001577476045838449</v>
      </c>
      <c r="K2467" s="45"/>
      <c r="L2467" s="45"/>
      <c r="M2467" s="45"/>
      <c r="N2467" s="45">
        <v>0.005062946928071975</v>
      </c>
      <c r="O2467" s="45"/>
      <c r="P2467" s="45"/>
      <c r="Q2467" s="45"/>
      <c r="R2467" s="45">
        <v>127.70044180596969</v>
      </c>
      <c r="S2467" s="45"/>
      <c r="T2467" s="45"/>
      <c r="U2467" s="45"/>
      <c r="V2467" s="45"/>
      <c r="W2467" s="45"/>
      <c r="X2467" s="45"/>
      <c r="Y2467" s="45"/>
      <c r="Z2467" s="45"/>
      <c r="AA2467" s="45"/>
      <c r="AB2467" s="45"/>
      <c r="AC2467" s="45"/>
    </row>
    <row r="2468" ht="15.75" customHeight="1">
      <c r="A2468" s="45">
        <v>5119.111909949872</v>
      </c>
      <c r="B2468" s="45"/>
      <c r="C2468" s="45"/>
      <c r="D2468" s="46"/>
      <c r="E2468" s="46"/>
      <c r="F2468" s="46">
        <v>0.168</v>
      </c>
      <c r="G2468" s="45"/>
      <c r="H2468" s="45"/>
      <c r="I2468" s="45"/>
      <c r="J2468" s="45">
        <v>0.001391127176045516</v>
      </c>
      <c r="K2468" s="45"/>
      <c r="L2468" s="45"/>
      <c r="M2468" s="45"/>
      <c r="N2468" s="45">
        <v>0.003984005592952521</v>
      </c>
      <c r="O2468" s="45"/>
      <c r="P2468" s="45"/>
      <c r="Q2468" s="45"/>
      <c r="R2468" s="45">
        <v>116.7693513387681</v>
      </c>
      <c r="S2468" s="45"/>
      <c r="T2468" s="45"/>
      <c r="U2468" s="45"/>
      <c r="V2468" s="45"/>
      <c r="W2468" s="45"/>
      <c r="X2468" s="45"/>
      <c r="Y2468" s="45"/>
      <c r="Z2468" s="45"/>
      <c r="AA2468" s="45"/>
      <c r="AB2468" s="45"/>
      <c r="AC2468" s="45"/>
    </row>
    <row r="2469" ht="15.75" customHeight="1">
      <c r="A2469" s="45">
        <v>5104.2012682993045</v>
      </c>
      <c r="B2469" s="45"/>
      <c r="C2469" s="45"/>
      <c r="D2469" s="46"/>
      <c r="E2469" s="46"/>
      <c r="F2469" s="46">
        <v>0.164</v>
      </c>
      <c r="G2469" s="45"/>
      <c r="H2469" s="45"/>
      <c r="I2469" s="45"/>
      <c r="J2469" s="45"/>
      <c r="K2469" s="45"/>
      <c r="L2469" s="45"/>
      <c r="M2469" s="45"/>
      <c r="N2469" s="45"/>
      <c r="O2469" s="45"/>
      <c r="P2469" s="45"/>
      <c r="Q2469" s="45"/>
      <c r="R2469" s="45">
        <v>96.59183720657899</v>
      </c>
      <c r="S2469" s="45"/>
      <c r="T2469" s="45"/>
      <c r="U2469" s="45"/>
      <c r="V2469" s="45"/>
      <c r="W2469" s="45"/>
      <c r="X2469" s="45"/>
      <c r="Y2469" s="45"/>
      <c r="Z2469" s="45"/>
      <c r="AA2469" s="45"/>
      <c r="AB2469" s="45"/>
      <c r="AC2469" s="45"/>
    </row>
    <row r="2470" ht="15.75" customHeight="1">
      <c r="A2470" s="45">
        <v>5105.306903387215</v>
      </c>
      <c r="B2470" s="45"/>
      <c r="C2470" s="45"/>
      <c r="D2470" s="46"/>
      <c r="E2470" s="46"/>
      <c r="F2470" s="46">
        <v>0.205</v>
      </c>
      <c r="G2470" s="45"/>
      <c r="H2470" s="45"/>
      <c r="I2470" s="45"/>
      <c r="J2470" s="45">
        <v>0.0013854492155562757</v>
      </c>
      <c r="K2470" s="45"/>
      <c r="L2470" s="45"/>
      <c r="M2470" s="45"/>
      <c r="N2470" s="45">
        <v>0.003984653028217378</v>
      </c>
      <c r="O2470" s="45"/>
      <c r="P2470" s="45"/>
      <c r="Q2470" s="45"/>
      <c r="R2470" s="45">
        <v>87.3338427188103</v>
      </c>
      <c r="S2470" s="45"/>
      <c r="T2470" s="45"/>
      <c r="U2470" s="45"/>
      <c r="V2470" s="45"/>
      <c r="W2470" s="45"/>
      <c r="X2470" s="45"/>
      <c r="Y2470" s="45"/>
      <c r="Z2470" s="45"/>
      <c r="AA2470" s="45"/>
      <c r="AB2470" s="45"/>
      <c r="AC2470" s="45"/>
    </row>
    <row r="2471" ht="15.75" customHeight="1">
      <c r="A2471" s="45">
        <v>5091.680577130925</v>
      </c>
      <c r="B2471" s="45"/>
      <c r="C2471" s="45"/>
      <c r="D2471" s="46"/>
      <c r="E2471" s="46"/>
      <c r="F2471" s="46">
        <v>0.195</v>
      </c>
      <c r="G2471" s="45"/>
      <c r="H2471" s="45"/>
      <c r="I2471" s="45"/>
      <c r="J2471" s="45">
        <v>0.0015467594722350009</v>
      </c>
      <c r="K2471" s="45"/>
      <c r="L2471" s="45"/>
      <c r="M2471" s="45"/>
      <c r="N2471" s="45">
        <v>0.004452118978990591</v>
      </c>
      <c r="O2471" s="45"/>
      <c r="P2471" s="45"/>
      <c r="Q2471" s="45"/>
      <c r="R2471" s="45">
        <v>78.89362250623927</v>
      </c>
      <c r="S2471" s="45"/>
      <c r="T2471" s="45"/>
      <c r="U2471" s="45"/>
      <c r="V2471" s="45"/>
      <c r="W2471" s="45"/>
      <c r="X2471" s="45"/>
      <c r="Y2471" s="45"/>
      <c r="Z2471" s="45"/>
      <c r="AA2471" s="45"/>
      <c r="AB2471" s="45"/>
      <c r="AC2471" s="45"/>
    </row>
    <row r="2472" ht="15.75" customHeight="1">
      <c r="A2472" s="45">
        <v>5081.744988283868</v>
      </c>
      <c r="B2472" s="45"/>
      <c r="C2472" s="45"/>
      <c r="D2472" s="46"/>
      <c r="E2472" s="46"/>
      <c r="F2472" s="46">
        <v>0.176</v>
      </c>
      <c r="G2472" s="45"/>
      <c r="H2472" s="45"/>
      <c r="I2472" s="45"/>
      <c r="J2472" s="45"/>
      <c r="K2472" s="45"/>
      <c r="L2472" s="45"/>
      <c r="M2472" s="45"/>
      <c r="N2472" s="45"/>
      <c r="O2472" s="45"/>
      <c r="P2472" s="45"/>
      <c r="Q2472" s="45"/>
      <c r="R2472" s="45">
        <v>60.93496392834787</v>
      </c>
      <c r="S2472" s="45"/>
      <c r="T2472" s="45"/>
      <c r="U2472" s="45"/>
      <c r="V2472" s="45"/>
      <c r="W2472" s="45"/>
      <c r="X2472" s="45"/>
      <c r="Y2472" s="45"/>
      <c r="Z2472" s="45"/>
      <c r="AA2472" s="45"/>
      <c r="AB2472" s="45"/>
      <c r="AC2472" s="45"/>
    </row>
    <row r="2473" ht="15.75" customHeight="1">
      <c r="A2473" s="45">
        <v>335.8964297831691</v>
      </c>
      <c r="B2473" s="45"/>
      <c r="C2473" s="45"/>
      <c r="D2473" s="46"/>
      <c r="E2473" s="46"/>
      <c r="F2473" s="46">
        <v>0.169</v>
      </c>
      <c r="G2473" s="45"/>
      <c r="H2473" s="45"/>
      <c r="I2473" s="45"/>
      <c r="J2473" s="45">
        <v>0.0018476685805278717</v>
      </c>
      <c r="K2473" s="45"/>
      <c r="L2473" s="45"/>
      <c r="M2473" s="45"/>
      <c r="N2473" s="45"/>
      <c r="O2473" s="45"/>
      <c r="P2473" s="45"/>
      <c r="Q2473" s="45"/>
      <c r="R2473" s="45">
        <v>61.276393338300075</v>
      </c>
      <c r="S2473" s="45"/>
      <c r="T2473" s="45"/>
      <c r="U2473" s="45"/>
      <c r="V2473" s="45"/>
      <c r="W2473" s="45"/>
      <c r="X2473" s="45"/>
      <c r="Y2473" s="45"/>
      <c r="Z2473" s="45"/>
      <c r="AA2473" s="45"/>
      <c r="AB2473" s="45"/>
      <c r="AC2473" s="45"/>
    </row>
    <row r="2474" ht="15.75" customHeight="1">
      <c r="A2474" s="45">
        <v>333.58340790544116</v>
      </c>
      <c r="B2474" s="45"/>
      <c r="C2474" s="45"/>
      <c r="D2474" s="46"/>
      <c r="E2474" s="46"/>
      <c r="F2474" s="46">
        <v>0.128</v>
      </c>
      <c r="G2474" s="45"/>
      <c r="H2474" s="45"/>
      <c r="I2474" s="45"/>
      <c r="J2474" s="45">
        <v>0.0017673364095536204</v>
      </c>
      <c r="K2474" s="45"/>
      <c r="L2474" s="45"/>
      <c r="M2474" s="45"/>
      <c r="N2474" s="45"/>
      <c r="O2474" s="45"/>
      <c r="P2474" s="45"/>
      <c r="Q2474" s="45"/>
      <c r="R2474" s="45">
        <v>63.46124744383364</v>
      </c>
      <c r="S2474" s="45"/>
      <c r="T2474" s="45"/>
      <c r="U2474" s="45"/>
      <c r="V2474" s="45"/>
      <c r="W2474" s="45"/>
      <c r="X2474" s="45"/>
      <c r="Y2474" s="45"/>
      <c r="Z2474" s="45"/>
      <c r="AA2474" s="45"/>
      <c r="AB2474" s="45"/>
      <c r="AC2474" s="45"/>
    </row>
    <row r="2475" ht="15.75" customHeight="1">
      <c r="A2475" s="45">
        <v>329.4419499439773</v>
      </c>
      <c r="B2475" s="45"/>
      <c r="C2475" s="45"/>
      <c r="D2475" s="46"/>
      <c r="E2475" s="46"/>
      <c r="F2475" s="46">
        <v>0.082</v>
      </c>
      <c r="G2475" s="45"/>
      <c r="H2475" s="45"/>
      <c r="I2475" s="45"/>
      <c r="J2475" s="45">
        <v>0.001676516700453145</v>
      </c>
      <c r="K2475" s="45"/>
      <c r="L2475" s="45"/>
      <c r="M2475" s="45"/>
      <c r="N2475" s="45">
        <v>0.004157222455102997</v>
      </c>
      <c r="O2475" s="45"/>
      <c r="P2475" s="45"/>
      <c r="Q2475" s="45"/>
      <c r="R2475" s="45">
        <v>66.40514327933334</v>
      </c>
      <c r="S2475" s="45"/>
      <c r="T2475" s="45"/>
      <c r="U2475" s="45"/>
      <c r="V2475" s="45"/>
      <c r="W2475" s="45"/>
      <c r="X2475" s="45"/>
      <c r="Y2475" s="45"/>
      <c r="Z2475" s="45"/>
      <c r="AA2475" s="45"/>
      <c r="AB2475" s="45"/>
      <c r="AC2475" s="45"/>
    </row>
    <row r="2476" ht="15.75" customHeight="1">
      <c r="A2476" s="45">
        <v>325.4248629732986</v>
      </c>
      <c r="B2476" s="45"/>
      <c r="C2476" s="45"/>
      <c r="D2476" s="46"/>
      <c r="E2476" s="46"/>
      <c r="F2476" s="46">
        <v>0.07</v>
      </c>
      <c r="G2476" s="45"/>
      <c r="H2476" s="45"/>
      <c r="I2476" s="45"/>
      <c r="J2476" s="45">
        <v>0.0016264852718645441</v>
      </c>
      <c r="K2476" s="45"/>
      <c r="L2476" s="45"/>
      <c r="M2476" s="45"/>
      <c r="N2476" s="45">
        <v>0.004129670833111536</v>
      </c>
      <c r="O2476" s="45"/>
      <c r="P2476" s="45"/>
      <c r="Q2476" s="45"/>
      <c r="R2476" s="45">
        <v>67.11315485207379</v>
      </c>
      <c r="S2476" s="45"/>
      <c r="T2476" s="45"/>
      <c r="U2476" s="45"/>
      <c r="V2476" s="45"/>
      <c r="W2476" s="45"/>
      <c r="X2476" s="45"/>
      <c r="Y2476" s="45"/>
      <c r="Z2476" s="45"/>
      <c r="AA2476" s="45"/>
      <c r="AB2476" s="45"/>
      <c r="AC2476" s="45"/>
    </row>
    <row r="2477" ht="15.75" customHeight="1">
      <c r="A2477" s="45">
        <v>322.6444430253548</v>
      </c>
      <c r="B2477" s="45"/>
      <c r="C2477" s="45"/>
      <c r="D2477" s="46"/>
      <c r="E2477" s="46"/>
      <c r="F2477" s="46">
        <v>0.074</v>
      </c>
      <c r="G2477" s="45"/>
      <c r="H2477" s="45"/>
      <c r="I2477" s="45"/>
      <c r="J2477" s="45">
        <v>0.0016627667097421823</v>
      </c>
      <c r="K2477" s="45"/>
      <c r="L2477" s="45"/>
      <c r="M2477" s="45"/>
      <c r="N2477" s="45">
        <v>0.004310087030216705</v>
      </c>
      <c r="O2477" s="45"/>
      <c r="P2477" s="45"/>
      <c r="Q2477" s="45"/>
      <c r="R2477" s="45">
        <v>73.44931572097853</v>
      </c>
      <c r="S2477" s="45"/>
      <c r="T2477" s="45"/>
      <c r="U2477" s="45"/>
      <c r="V2477" s="45"/>
      <c r="W2477" s="45"/>
      <c r="X2477" s="45"/>
      <c r="Y2477" s="45"/>
      <c r="Z2477" s="45"/>
      <c r="AA2477" s="45"/>
      <c r="AB2477" s="45"/>
      <c r="AC2477" s="45"/>
    </row>
    <row r="2478" ht="15.75" customHeight="1">
      <c r="A2478" s="45">
        <v>322.5606860036788</v>
      </c>
      <c r="B2478" s="45"/>
      <c r="C2478" s="45"/>
      <c r="D2478" s="46"/>
      <c r="E2478" s="46"/>
      <c r="F2478" s="46">
        <v>0.097</v>
      </c>
      <c r="G2478" s="45"/>
      <c r="H2478" s="45"/>
      <c r="I2478" s="45"/>
      <c r="J2478" s="45">
        <v>0.0013622370862013961</v>
      </c>
      <c r="K2478" s="45"/>
      <c r="L2478" s="45"/>
      <c r="M2478" s="45"/>
      <c r="N2478" s="45">
        <v>0.0035333202217761677</v>
      </c>
      <c r="O2478" s="45"/>
      <c r="P2478" s="45"/>
      <c r="Q2478" s="45"/>
      <c r="R2478" s="45">
        <v>80.83493538704943</v>
      </c>
      <c r="S2478" s="45"/>
      <c r="T2478" s="45"/>
      <c r="U2478" s="45"/>
      <c r="V2478" s="45"/>
      <c r="W2478" s="45"/>
      <c r="X2478" s="45"/>
      <c r="Y2478" s="45"/>
      <c r="Z2478" s="45"/>
      <c r="AA2478" s="45"/>
      <c r="AB2478" s="45"/>
      <c r="AC2478" s="45"/>
    </row>
    <row r="2479" ht="15.75" customHeight="1">
      <c r="A2479" s="45">
        <v>320.21547121252075</v>
      </c>
      <c r="B2479" s="45"/>
      <c r="C2479" s="45"/>
      <c r="D2479" s="46"/>
      <c r="E2479" s="46"/>
      <c r="F2479" s="46">
        <v>0.075</v>
      </c>
      <c r="G2479" s="45"/>
      <c r="H2479" s="45"/>
      <c r="I2479" s="45"/>
      <c r="J2479" s="45">
        <v>0.001421055101749611</v>
      </c>
      <c r="K2479" s="45"/>
      <c r="L2479" s="45"/>
      <c r="M2479" s="45"/>
      <c r="N2479" s="45">
        <v>0.003663540061215148</v>
      </c>
      <c r="O2479" s="45"/>
      <c r="P2479" s="45"/>
      <c r="Q2479" s="45"/>
      <c r="R2479" s="45">
        <v>83.72526574856016</v>
      </c>
      <c r="S2479" s="45"/>
      <c r="T2479" s="45"/>
      <c r="U2479" s="45"/>
      <c r="V2479" s="45"/>
      <c r="W2479" s="45"/>
      <c r="X2479" s="45"/>
      <c r="Y2479" s="45"/>
      <c r="Z2479" s="45"/>
      <c r="AA2479" s="45"/>
      <c r="AB2479" s="45"/>
      <c r="AC2479" s="45"/>
    </row>
    <row r="2480" ht="15.75" customHeight="1">
      <c r="A2480" s="45">
        <v>316.7893872269804</v>
      </c>
      <c r="B2480" s="45"/>
      <c r="C2480" s="45"/>
      <c r="D2480" s="46"/>
      <c r="E2480" s="46"/>
      <c r="F2480" s="46">
        <v>0.076</v>
      </c>
      <c r="G2480" s="45"/>
      <c r="H2480" s="45"/>
      <c r="I2480" s="45"/>
      <c r="J2480" s="45">
        <v>0.0015565161783619157</v>
      </c>
      <c r="K2480" s="45"/>
      <c r="L2480" s="45"/>
      <c r="M2480" s="45"/>
      <c r="N2480" s="45">
        <v>0.004015200623194863</v>
      </c>
      <c r="O2480" s="45"/>
      <c r="P2480" s="45"/>
      <c r="Q2480" s="45"/>
      <c r="R2480" s="45">
        <v>87.36030839615802</v>
      </c>
      <c r="S2480" s="45"/>
      <c r="T2480" s="45"/>
      <c r="U2480" s="45"/>
      <c r="V2480" s="45"/>
      <c r="W2480" s="45"/>
      <c r="X2480" s="45"/>
      <c r="Y2480" s="45"/>
      <c r="Z2480" s="45"/>
      <c r="AA2480" s="45"/>
      <c r="AB2480" s="45"/>
      <c r="AC2480" s="45"/>
    </row>
    <row r="2481" ht="15.75" customHeight="1">
      <c r="A2481" s="45">
        <v>315.7253788594237</v>
      </c>
      <c r="B2481" s="45"/>
      <c r="C2481" s="45"/>
      <c r="D2481" s="46"/>
      <c r="E2481" s="46"/>
      <c r="F2481" s="46">
        <v>0.087</v>
      </c>
      <c r="G2481" s="45"/>
      <c r="H2481" s="45"/>
      <c r="I2481" s="45"/>
      <c r="J2481" s="45"/>
      <c r="K2481" s="45"/>
      <c r="L2481" s="45"/>
      <c r="M2481" s="45"/>
      <c r="N2481" s="45"/>
      <c r="O2481" s="45"/>
      <c r="P2481" s="45"/>
      <c r="Q2481" s="45"/>
      <c r="R2481" s="45">
        <v>89.12042067621941</v>
      </c>
      <c r="S2481" s="45"/>
      <c r="T2481" s="45"/>
      <c r="U2481" s="45"/>
      <c r="V2481" s="45"/>
      <c r="W2481" s="45"/>
      <c r="X2481" s="45"/>
      <c r="Y2481" s="45"/>
      <c r="Z2481" s="45"/>
      <c r="AA2481" s="45"/>
      <c r="AB2481" s="45"/>
      <c r="AC2481" s="45"/>
    </row>
    <row r="2482" ht="15.75" customHeight="1">
      <c r="A2482" s="45">
        <v>314.2999145046838</v>
      </c>
      <c r="B2482" s="45"/>
      <c r="C2482" s="45"/>
      <c r="D2482" s="46"/>
      <c r="E2482" s="46"/>
      <c r="F2482" s="46">
        <v>0.071</v>
      </c>
      <c r="G2482" s="45"/>
      <c r="H2482" s="45"/>
      <c r="I2482" s="45"/>
      <c r="J2482" s="45">
        <v>0.0014624546927047386</v>
      </c>
      <c r="K2482" s="45"/>
      <c r="L2482" s="45"/>
      <c r="M2482" s="45"/>
      <c r="N2482" s="45">
        <v>0.0037367781857621783</v>
      </c>
      <c r="O2482" s="45"/>
      <c r="P2482" s="45"/>
      <c r="Q2482" s="45"/>
      <c r="R2482" s="45">
        <v>75.04546877572521</v>
      </c>
      <c r="S2482" s="45"/>
      <c r="T2482" s="45"/>
      <c r="U2482" s="45"/>
      <c r="V2482" s="45"/>
      <c r="W2482" s="45"/>
      <c r="X2482" s="45"/>
      <c r="Y2482" s="45"/>
      <c r="Z2482" s="45"/>
      <c r="AA2482" s="45"/>
      <c r="AB2482" s="45"/>
      <c r="AC2482" s="45"/>
    </row>
    <row r="2483" ht="15.75" customHeight="1">
      <c r="A2483" s="45">
        <v>310.70505604700605</v>
      </c>
      <c r="B2483" s="45"/>
      <c r="C2483" s="45"/>
      <c r="D2483" s="46"/>
      <c r="E2483" s="46"/>
      <c r="F2483" s="46">
        <v>0.053</v>
      </c>
      <c r="G2483" s="45"/>
      <c r="H2483" s="45"/>
      <c r="I2483" s="45"/>
      <c r="J2483" s="45">
        <v>0.0013035006140317928</v>
      </c>
      <c r="K2483" s="45"/>
      <c r="L2483" s="45"/>
      <c r="M2483" s="45"/>
      <c r="N2483" s="45">
        <v>0.0034408802562168237</v>
      </c>
      <c r="O2483" s="45"/>
      <c r="P2483" s="45"/>
      <c r="Q2483" s="45"/>
      <c r="R2483" s="45">
        <v>76.35316452608055</v>
      </c>
      <c r="S2483" s="45"/>
      <c r="T2483" s="45"/>
      <c r="U2483" s="45"/>
      <c r="V2483" s="45"/>
      <c r="W2483" s="45"/>
      <c r="X2483" s="45"/>
      <c r="Y2483" s="45"/>
      <c r="Z2483" s="45"/>
      <c r="AA2483" s="45"/>
      <c r="AB2483" s="45"/>
      <c r="AC2483" s="45"/>
    </row>
    <row r="2484" ht="15.75" customHeight="1">
      <c r="A2484" s="45">
        <v>306.92329392240777</v>
      </c>
      <c r="B2484" s="45"/>
      <c r="C2484" s="45"/>
      <c r="D2484" s="46"/>
      <c r="E2484" s="46"/>
      <c r="F2484" s="46">
        <v>0.049</v>
      </c>
      <c r="G2484" s="45"/>
      <c r="H2484" s="45"/>
      <c r="I2484" s="45"/>
      <c r="J2484" s="45">
        <v>0.0014435759054198109</v>
      </c>
      <c r="K2484" s="45"/>
      <c r="L2484" s="45"/>
      <c r="M2484" s="45"/>
      <c r="N2484" s="45">
        <v>0.003701335759492364</v>
      </c>
      <c r="O2484" s="45"/>
      <c r="P2484" s="45"/>
      <c r="Q2484" s="45"/>
      <c r="R2484" s="45">
        <v>81.29942826579213</v>
      </c>
      <c r="S2484" s="45"/>
      <c r="T2484" s="45"/>
      <c r="U2484" s="45"/>
      <c r="V2484" s="45"/>
      <c r="W2484" s="45"/>
      <c r="X2484" s="45"/>
      <c r="Y2484" s="45"/>
      <c r="Z2484" s="45"/>
      <c r="AA2484" s="45"/>
      <c r="AB2484" s="45"/>
      <c r="AC2484" s="45"/>
    </row>
    <row r="2485" ht="15.75" customHeight="1">
      <c r="A2485" s="45">
        <v>303.7672980793798</v>
      </c>
      <c r="B2485" s="45"/>
      <c r="C2485" s="45"/>
      <c r="D2485" s="46"/>
      <c r="E2485" s="46"/>
      <c r="F2485" s="46">
        <v>0.047</v>
      </c>
      <c r="G2485" s="45"/>
      <c r="H2485" s="45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>
        <v>88.83098155206004</v>
      </c>
      <c r="S2485" s="45"/>
      <c r="T2485" s="45"/>
      <c r="U2485" s="45"/>
      <c r="V2485" s="45"/>
      <c r="W2485" s="45"/>
      <c r="X2485" s="45"/>
      <c r="Y2485" s="45"/>
      <c r="Z2485" s="45"/>
      <c r="AA2485" s="45"/>
      <c r="AB2485" s="45"/>
      <c r="AC2485" s="45"/>
    </row>
    <row r="2486" ht="15.75" customHeight="1">
      <c r="A2486" s="45">
        <v>12719.874204261192</v>
      </c>
      <c r="B2486" s="45"/>
      <c r="C2486" s="45"/>
      <c r="D2486" s="46"/>
      <c r="E2486" s="46"/>
      <c r="F2486" s="46">
        <v>0.181</v>
      </c>
      <c r="G2486" s="45"/>
      <c r="H2486" s="45"/>
      <c r="I2486" s="45"/>
      <c r="J2486" s="45"/>
      <c r="K2486" s="45"/>
      <c r="L2486" s="45"/>
      <c r="M2486" s="45"/>
      <c r="N2486" s="45"/>
      <c r="O2486" s="45"/>
      <c r="P2486" s="45"/>
      <c r="Q2486" s="45"/>
      <c r="R2486" s="45">
        <v>24.70142640935361</v>
      </c>
      <c r="S2486" s="45"/>
      <c r="T2486" s="45"/>
      <c r="U2486" s="45"/>
      <c r="V2486" s="45"/>
      <c r="W2486" s="45"/>
      <c r="X2486" s="45"/>
      <c r="Y2486" s="45"/>
      <c r="Z2486" s="45"/>
      <c r="AA2486" s="45"/>
      <c r="AB2486" s="45"/>
      <c r="AC2486" s="45"/>
    </row>
    <row r="2487" ht="15.75" customHeight="1">
      <c r="A2487" s="45">
        <v>12583.542368909833</v>
      </c>
      <c r="B2487" s="45"/>
      <c r="C2487" s="45"/>
      <c r="D2487" s="46"/>
      <c r="E2487" s="46"/>
      <c r="F2487" s="46">
        <v>0.186</v>
      </c>
      <c r="G2487" s="45"/>
      <c r="H2487" s="45"/>
      <c r="I2487" s="45"/>
      <c r="J2487" s="45">
        <v>5.868620555432675E-4</v>
      </c>
      <c r="K2487" s="45"/>
      <c r="L2487" s="45"/>
      <c r="M2487" s="45"/>
      <c r="N2487" s="45"/>
      <c r="O2487" s="45"/>
      <c r="P2487" s="45"/>
      <c r="Q2487" s="45"/>
      <c r="R2487" s="45">
        <v>24.726248554818383</v>
      </c>
      <c r="S2487" s="45"/>
      <c r="T2487" s="45"/>
      <c r="U2487" s="45"/>
      <c r="V2487" s="45"/>
      <c r="W2487" s="45"/>
      <c r="X2487" s="45"/>
      <c r="Y2487" s="45"/>
      <c r="Z2487" s="45"/>
      <c r="AA2487" s="45"/>
      <c r="AB2487" s="45"/>
      <c r="AC2487" s="45"/>
    </row>
    <row r="2488" ht="15.75" customHeight="1">
      <c r="A2488" s="45">
        <v>12504.767953485298</v>
      </c>
      <c r="B2488" s="45"/>
      <c r="C2488" s="45"/>
      <c r="D2488" s="46"/>
      <c r="E2488" s="46"/>
      <c r="F2488" s="46">
        <v>0.183</v>
      </c>
      <c r="G2488" s="45"/>
      <c r="H2488" s="45"/>
      <c r="I2488" s="45"/>
      <c r="J2488" s="45">
        <v>5.622476339777429E-4</v>
      </c>
      <c r="K2488" s="45"/>
      <c r="L2488" s="45"/>
      <c r="M2488" s="45"/>
      <c r="N2488" s="45">
        <v>8.663300547938994E-4</v>
      </c>
      <c r="O2488" s="45"/>
      <c r="P2488" s="45"/>
      <c r="Q2488" s="45"/>
      <c r="R2488" s="45">
        <v>23.81597907394709</v>
      </c>
      <c r="S2488" s="45"/>
      <c r="T2488" s="45"/>
      <c r="U2488" s="45"/>
      <c r="V2488" s="45"/>
      <c r="W2488" s="45"/>
      <c r="X2488" s="45"/>
      <c r="Y2488" s="45"/>
      <c r="Z2488" s="45"/>
      <c r="AA2488" s="45"/>
      <c r="AB2488" s="45"/>
      <c r="AC2488" s="45"/>
    </row>
    <row r="2489" ht="15.75" customHeight="1">
      <c r="A2489" s="45">
        <v>12342.725383320188</v>
      </c>
      <c r="B2489" s="45"/>
      <c r="C2489" s="45"/>
      <c r="D2489" s="46"/>
      <c r="E2489" s="46"/>
      <c r="F2489" s="46">
        <v>0.155</v>
      </c>
      <c r="G2489" s="45"/>
      <c r="H2489" s="45"/>
      <c r="I2489" s="45"/>
      <c r="J2489" s="45">
        <v>5.458944338324422E-4</v>
      </c>
      <c r="K2489" s="45"/>
      <c r="L2489" s="45"/>
      <c r="M2489" s="45"/>
      <c r="N2489" s="45">
        <v>8.454500084432173E-4</v>
      </c>
      <c r="O2489" s="45"/>
      <c r="P2489" s="45"/>
      <c r="Q2489" s="45"/>
      <c r="R2489" s="45">
        <v>26.1382453677952</v>
      </c>
      <c r="S2489" s="45"/>
      <c r="T2489" s="45"/>
      <c r="U2489" s="45"/>
      <c r="V2489" s="45"/>
      <c r="W2489" s="45"/>
      <c r="X2489" s="45"/>
      <c r="Y2489" s="45"/>
      <c r="Z2489" s="45"/>
      <c r="AA2489" s="45"/>
      <c r="AB2489" s="45"/>
      <c r="AC2489" s="45"/>
    </row>
    <row r="2490" ht="15.75" customHeight="1">
      <c r="A2490" s="45">
        <v>12198.082675321219</v>
      </c>
      <c r="B2490" s="45"/>
      <c r="C2490" s="45"/>
      <c r="D2490" s="46"/>
      <c r="E2490" s="46"/>
      <c r="F2490" s="46">
        <v>0.135</v>
      </c>
      <c r="G2490" s="45"/>
      <c r="H2490" s="45"/>
      <c r="I2490" s="45"/>
      <c r="J2490" s="45">
        <v>5.389600540185386E-4</v>
      </c>
      <c r="K2490" s="45"/>
      <c r="L2490" s="45"/>
      <c r="M2490" s="45"/>
      <c r="N2490" s="45">
        <v>8.142882524716879E-4</v>
      </c>
      <c r="O2490" s="45"/>
      <c r="P2490" s="45"/>
      <c r="Q2490" s="45"/>
      <c r="R2490" s="45">
        <v>28.591060392302765</v>
      </c>
      <c r="S2490" s="45"/>
      <c r="T2490" s="45"/>
      <c r="U2490" s="45"/>
      <c r="V2490" s="45"/>
      <c r="W2490" s="45"/>
      <c r="X2490" s="45"/>
      <c r="Y2490" s="45"/>
      <c r="Z2490" s="45"/>
      <c r="AA2490" s="45"/>
      <c r="AB2490" s="45"/>
      <c r="AC2490" s="45"/>
    </row>
    <row r="2491" ht="15.75" customHeight="1">
      <c r="A2491" s="45">
        <v>12089.638784437435</v>
      </c>
      <c r="B2491" s="45"/>
      <c r="C2491" s="45"/>
      <c r="D2491" s="46"/>
      <c r="E2491" s="46"/>
      <c r="F2491" s="46">
        <v>0.121</v>
      </c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>
        <v>29.696332997813652</v>
      </c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  <c r="AC2491" s="45"/>
    </row>
    <row r="2492" ht="15.75" customHeight="1">
      <c r="A2492" s="45">
        <v>11949.697323059652</v>
      </c>
      <c r="B2492" s="45"/>
      <c r="C2492" s="45"/>
      <c r="D2492" s="46"/>
      <c r="E2492" s="46"/>
      <c r="F2492" s="46">
        <v>0.116</v>
      </c>
      <c r="G2492" s="45"/>
      <c r="H2492" s="45"/>
      <c r="I2492" s="45"/>
      <c r="J2492" s="45">
        <v>5.105949816169516E-4</v>
      </c>
      <c r="K2492" s="45"/>
      <c r="L2492" s="45"/>
      <c r="M2492" s="45"/>
      <c r="N2492" s="45">
        <v>8.010965574748771E-4</v>
      </c>
      <c r="O2492" s="45"/>
      <c r="P2492" s="45"/>
      <c r="Q2492" s="45"/>
      <c r="R2492" s="45">
        <v>34.027598916691566</v>
      </c>
      <c r="S2492" s="45"/>
      <c r="T2492" s="45"/>
      <c r="U2492" s="45"/>
      <c r="V2492" s="45"/>
      <c r="W2492" s="45"/>
      <c r="X2492" s="45"/>
      <c r="Y2492" s="45"/>
      <c r="Z2492" s="45"/>
      <c r="AA2492" s="45"/>
      <c r="AB2492" s="45"/>
      <c r="AC2492" s="45"/>
    </row>
    <row r="2493" ht="15.75" customHeight="1">
      <c r="A2493" s="45">
        <v>11861.544703069394</v>
      </c>
      <c r="B2493" s="45"/>
      <c r="C2493" s="45"/>
      <c r="D2493" s="46"/>
      <c r="E2493" s="46"/>
      <c r="F2493" s="46">
        <v>0.13</v>
      </c>
      <c r="G2493" s="45"/>
      <c r="H2493" s="45"/>
      <c r="I2493" s="45"/>
      <c r="J2493" s="45"/>
      <c r="K2493" s="45"/>
      <c r="L2493" s="45"/>
      <c r="M2493" s="45"/>
      <c r="N2493" s="45"/>
      <c r="O2493" s="45"/>
      <c r="P2493" s="45"/>
      <c r="Q2493" s="45"/>
      <c r="R2493" s="45">
        <v>49.86120178363706</v>
      </c>
      <c r="S2493" s="45"/>
      <c r="T2493" s="45"/>
      <c r="U2493" s="45"/>
      <c r="V2493" s="45"/>
      <c r="W2493" s="45"/>
      <c r="X2493" s="45"/>
      <c r="Y2493" s="45"/>
      <c r="Z2493" s="45"/>
      <c r="AA2493" s="45"/>
      <c r="AB2493" s="45"/>
      <c r="AC2493" s="45"/>
    </row>
    <row r="2494" ht="15.75" customHeight="1">
      <c r="A2494" s="45">
        <v>11713.071345485687</v>
      </c>
      <c r="B2494" s="45"/>
      <c r="C2494" s="45"/>
      <c r="D2494" s="46"/>
      <c r="E2494" s="46"/>
      <c r="F2494" s="46">
        <v>0.132</v>
      </c>
      <c r="G2494" s="45"/>
      <c r="H2494" s="45"/>
      <c r="I2494" s="45"/>
      <c r="J2494" s="45">
        <v>5.065293950246498E-4</v>
      </c>
      <c r="K2494" s="45"/>
      <c r="L2494" s="45"/>
      <c r="M2494" s="45"/>
      <c r="N2494" s="45">
        <v>8.106940334859862E-4</v>
      </c>
      <c r="O2494" s="45"/>
      <c r="P2494" s="45"/>
      <c r="Q2494" s="45"/>
      <c r="R2494" s="45">
        <v>58.5746287524151</v>
      </c>
      <c r="S2494" s="45"/>
      <c r="T2494" s="45"/>
      <c r="U2494" s="45"/>
      <c r="V2494" s="45"/>
      <c r="W2494" s="45"/>
      <c r="X2494" s="45"/>
      <c r="Y2494" s="45"/>
      <c r="Z2494" s="45"/>
      <c r="AA2494" s="45"/>
      <c r="AB2494" s="45"/>
      <c r="AC2494" s="45"/>
    </row>
    <row r="2495" ht="15.75" customHeight="1">
      <c r="A2495" s="45">
        <v>11721.566475296819</v>
      </c>
      <c r="B2495" s="45"/>
      <c r="C2495" s="45"/>
      <c r="D2495" s="46"/>
      <c r="E2495" s="46"/>
      <c r="F2495" s="46">
        <v>0.14</v>
      </c>
      <c r="G2495" s="45"/>
      <c r="H2495" s="45"/>
      <c r="I2495" s="45"/>
      <c r="J2495" s="45">
        <v>4.937902738986396E-4</v>
      </c>
      <c r="K2495" s="45"/>
      <c r="L2495" s="45"/>
      <c r="M2495" s="45"/>
      <c r="N2495" s="45">
        <v>7.521770039640773E-4</v>
      </c>
      <c r="O2495" s="45"/>
      <c r="P2495" s="45"/>
      <c r="Q2495" s="45"/>
      <c r="R2495" s="45">
        <v>52.23451416417203</v>
      </c>
      <c r="S2495" s="45"/>
      <c r="T2495" s="45"/>
      <c r="U2495" s="45"/>
      <c r="V2495" s="45"/>
      <c r="W2495" s="45"/>
      <c r="X2495" s="45"/>
      <c r="Y2495" s="45"/>
      <c r="Z2495" s="45"/>
      <c r="AA2495" s="45"/>
      <c r="AB2495" s="45"/>
      <c r="AC2495" s="45"/>
    </row>
    <row r="2496" ht="15.75" customHeight="1">
      <c r="A2496" s="45">
        <v>11595.890494484138</v>
      </c>
      <c r="B2496" s="45"/>
      <c r="C2496" s="45"/>
      <c r="D2496" s="46"/>
      <c r="E2496" s="46"/>
      <c r="F2496" s="46">
        <v>0.133</v>
      </c>
      <c r="G2496" s="45"/>
      <c r="H2496" s="45"/>
      <c r="I2496" s="45"/>
      <c r="J2496" s="45"/>
      <c r="K2496" s="45"/>
      <c r="L2496" s="45"/>
      <c r="M2496" s="45"/>
      <c r="N2496" s="45"/>
      <c r="O2496" s="45"/>
      <c r="P2496" s="45"/>
      <c r="Q2496" s="45"/>
      <c r="R2496" s="45">
        <v>56.50776191648222</v>
      </c>
      <c r="S2496" s="45"/>
      <c r="T2496" s="45"/>
      <c r="U2496" s="45"/>
      <c r="V2496" s="45"/>
      <c r="W2496" s="45"/>
      <c r="X2496" s="45"/>
      <c r="Y2496" s="45"/>
      <c r="Z2496" s="45"/>
      <c r="AA2496" s="45"/>
      <c r="AB2496" s="45"/>
      <c r="AC2496" s="45"/>
    </row>
    <row r="2497" ht="15.75" customHeight="1">
      <c r="A2497" s="45">
        <v>11457.098623471798</v>
      </c>
      <c r="B2497" s="45"/>
      <c r="C2497" s="45"/>
      <c r="D2497" s="46"/>
      <c r="E2497" s="46"/>
      <c r="F2497" s="46">
        <v>0.105</v>
      </c>
      <c r="G2497" s="45"/>
      <c r="H2497" s="45"/>
      <c r="I2497" s="45"/>
      <c r="J2497" s="45">
        <v>4.670502642949048E-4</v>
      </c>
      <c r="K2497" s="45"/>
      <c r="L2497" s="45"/>
      <c r="M2497" s="45"/>
      <c r="N2497" s="45">
        <v>7.469756039901469E-4</v>
      </c>
      <c r="O2497" s="45"/>
      <c r="P2497" s="45"/>
      <c r="Q2497" s="45"/>
      <c r="R2497" s="45">
        <v>64.35065280350393</v>
      </c>
      <c r="S2497" s="45"/>
      <c r="T2497" s="45"/>
      <c r="U2497" s="45"/>
      <c r="V2497" s="45"/>
      <c r="W2497" s="45"/>
      <c r="X2497" s="45"/>
      <c r="Y2497" s="45"/>
      <c r="Z2497" s="45"/>
      <c r="AA2497" s="45"/>
      <c r="AB2497" s="45"/>
      <c r="AC2497" s="45"/>
    </row>
    <row r="2498" ht="15.75" customHeight="1">
      <c r="A2498" s="45">
        <v>11326.244451813858</v>
      </c>
      <c r="B2498" s="45"/>
      <c r="C2498" s="45"/>
      <c r="D2498" s="46"/>
      <c r="E2498" s="46"/>
      <c r="F2498" s="46">
        <v>0.12</v>
      </c>
      <c r="G2498" s="45"/>
      <c r="H2498" s="45"/>
      <c r="I2498" s="45"/>
      <c r="J2498" s="45">
        <v>4.7131606164693923E-4</v>
      </c>
      <c r="K2498" s="45"/>
      <c r="L2498" s="45"/>
      <c r="M2498" s="45"/>
      <c r="N2498" s="45">
        <v>7.453603156215405E-4</v>
      </c>
      <c r="O2498" s="45"/>
      <c r="P2498" s="45"/>
      <c r="Q2498" s="45"/>
      <c r="R2498" s="45">
        <v>62.08554353139567</v>
      </c>
      <c r="S2498" s="45"/>
      <c r="T2498" s="45"/>
      <c r="U2498" s="45"/>
      <c r="V2498" s="45"/>
      <c r="W2498" s="45"/>
      <c r="X2498" s="45"/>
      <c r="Y2498" s="45"/>
      <c r="Z2498" s="45"/>
      <c r="AA2498" s="45"/>
      <c r="AB2498" s="45"/>
      <c r="AC2498" s="45"/>
    </row>
    <row r="2499" ht="15.75" customHeight="1">
      <c r="A2499" s="45">
        <v>32735.238698813544</v>
      </c>
      <c r="B2499" s="45"/>
      <c r="C2499" s="45"/>
      <c r="D2499" s="46"/>
      <c r="E2499" s="46"/>
      <c r="F2499" s="46">
        <v>0.105</v>
      </c>
      <c r="G2499" s="45"/>
      <c r="H2499" s="45"/>
      <c r="I2499" s="45"/>
      <c r="J2499" s="45"/>
      <c r="K2499" s="45"/>
      <c r="L2499" s="45"/>
      <c r="M2499" s="45"/>
      <c r="N2499" s="45"/>
      <c r="O2499" s="45"/>
      <c r="P2499" s="45"/>
      <c r="Q2499" s="45"/>
      <c r="R2499" s="45">
        <v>78.89192526414064</v>
      </c>
      <c r="S2499" s="45"/>
      <c r="T2499" s="45"/>
      <c r="U2499" s="45"/>
      <c r="V2499" s="45"/>
      <c r="W2499" s="45"/>
      <c r="X2499" s="45"/>
      <c r="Y2499" s="45"/>
      <c r="Z2499" s="45"/>
      <c r="AA2499" s="45"/>
      <c r="AB2499" s="45"/>
      <c r="AC2499" s="45"/>
    </row>
    <row r="2500" ht="15.75" customHeight="1">
      <c r="A2500" s="45">
        <v>32088.214351838928</v>
      </c>
      <c r="B2500" s="45"/>
      <c r="C2500" s="45"/>
      <c r="D2500" s="46"/>
      <c r="E2500" s="46"/>
      <c r="F2500" s="46">
        <v>0.11</v>
      </c>
      <c r="G2500" s="45"/>
      <c r="H2500" s="45"/>
      <c r="I2500" s="45"/>
      <c r="J2500" s="45">
        <v>0.0013021397383976238</v>
      </c>
      <c r="K2500" s="45"/>
      <c r="L2500" s="45"/>
      <c r="M2500" s="45"/>
      <c r="N2500" s="45"/>
      <c r="O2500" s="45"/>
      <c r="P2500" s="45"/>
      <c r="Q2500" s="45"/>
      <c r="R2500" s="45">
        <v>72.84024657867437</v>
      </c>
      <c r="S2500" s="45"/>
      <c r="T2500" s="45"/>
      <c r="U2500" s="45"/>
      <c r="V2500" s="45"/>
      <c r="W2500" s="45"/>
      <c r="X2500" s="45"/>
      <c r="Y2500" s="45"/>
      <c r="Z2500" s="45"/>
      <c r="AA2500" s="45"/>
      <c r="AB2500" s="45"/>
      <c r="AC2500" s="45"/>
    </row>
    <row r="2501" ht="15.75" customHeight="1">
      <c r="A2501" s="45">
        <v>31776.494832386856</v>
      </c>
      <c r="B2501" s="45"/>
      <c r="C2501" s="45"/>
      <c r="D2501" s="46"/>
      <c r="E2501" s="46"/>
      <c r="F2501" s="46">
        <v>0.106</v>
      </c>
      <c r="G2501" s="45"/>
      <c r="H2501" s="45"/>
      <c r="I2501" s="45"/>
      <c r="J2501" s="45">
        <v>0.0011672356022589627</v>
      </c>
      <c r="K2501" s="45"/>
      <c r="L2501" s="45"/>
      <c r="M2501" s="45"/>
      <c r="N2501" s="45">
        <v>0.003030722521983986</v>
      </c>
      <c r="O2501" s="45"/>
      <c r="P2501" s="45"/>
      <c r="Q2501" s="45"/>
      <c r="R2501" s="45">
        <v>79.28392770060879</v>
      </c>
      <c r="S2501" s="45"/>
      <c r="T2501" s="45"/>
      <c r="U2501" s="45"/>
      <c r="V2501" s="45"/>
      <c r="W2501" s="45"/>
      <c r="X2501" s="45"/>
      <c r="Y2501" s="45"/>
      <c r="Z2501" s="45"/>
      <c r="AA2501" s="45"/>
      <c r="AB2501" s="45"/>
      <c r="AC2501" s="45"/>
    </row>
    <row r="2502" ht="15.75" customHeight="1">
      <c r="A2502" s="45">
        <v>31165.0963263757</v>
      </c>
      <c r="B2502" s="45"/>
      <c r="C2502" s="45"/>
      <c r="D2502" s="46"/>
      <c r="E2502" s="46"/>
      <c r="F2502" s="46">
        <v>0.099</v>
      </c>
      <c r="G2502" s="45"/>
      <c r="H2502" s="45"/>
      <c r="I2502" s="45"/>
      <c r="J2502" s="45">
        <v>0.0010389393993159106</v>
      </c>
      <c r="K2502" s="45"/>
      <c r="L2502" s="45"/>
      <c r="M2502" s="45"/>
      <c r="N2502" s="45">
        <v>0.0026647700185602036</v>
      </c>
      <c r="O2502" s="45"/>
      <c r="P2502" s="45"/>
      <c r="Q2502" s="45"/>
      <c r="R2502" s="45">
        <v>82.38693781329022</v>
      </c>
      <c r="S2502" s="45"/>
      <c r="T2502" s="45"/>
      <c r="U2502" s="45"/>
      <c r="V2502" s="45"/>
      <c r="W2502" s="45"/>
      <c r="X2502" s="45"/>
      <c r="Y2502" s="45"/>
      <c r="Z2502" s="45"/>
      <c r="AA2502" s="45"/>
      <c r="AB2502" s="45"/>
      <c r="AC2502" s="45"/>
    </row>
    <row r="2503" ht="15.75" customHeight="1">
      <c r="A2503" s="45">
        <v>30575.161162885386</v>
      </c>
      <c r="B2503" s="45"/>
      <c r="C2503" s="45"/>
      <c r="D2503" s="46"/>
      <c r="E2503" s="46"/>
      <c r="F2503" s="46">
        <v>0.088</v>
      </c>
      <c r="G2503" s="45"/>
      <c r="H2503" s="45"/>
      <c r="I2503" s="45"/>
      <c r="J2503" s="45">
        <v>9.242174953493969E-4</v>
      </c>
      <c r="K2503" s="45"/>
      <c r="L2503" s="45"/>
      <c r="M2503" s="45"/>
      <c r="N2503" s="45">
        <v>0.0022934398115843535</v>
      </c>
      <c r="O2503" s="45"/>
      <c r="P2503" s="45"/>
      <c r="Q2503" s="45"/>
      <c r="R2503" s="45">
        <v>89.00096417711192</v>
      </c>
      <c r="S2503" s="45"/>
      <c r="T2503" s="45"/>
      <c r="U2503" s="45"/>
      <c r="V2503" s="45"/>
      <c r="W2503" s="45"/>
      <c r="X2503" s="45"/>
      <c r="Y2503" s="45"/>
      <c r="Z2503" s="45"/>
      <c r="AA2503" s="45"/>
      <c r="AB2503" s="45"/>
      <c r="AC2503" s="45"/>
    </row>
    <row r="2504" ht="15.75" customHeight="1">
      <c r="A2504" s="45">
        <v>30006.57470790382</v>
      </c>
      <c r="B2504" s="45"/>
      <c r="C2504" s="45"/>
      <c r="D2504" s="46"/>
      <c r="E2504" s="46"/>
      <c r="F2504" s="46">
        <v>0.087</v>
      </c>
      <c r="G2504" s="45"/>
      <c r="H2504" s="45"/>
      <c r="I2504" s="45"/>
      <c r="J2504" s="45"/>
      <c r="K2504" s="45"/>
      <c r="L2504" s="45"/>
      <c r="M2504" s="45"/>
      <c r="N2504" s="45"/>
      <c r="O2504" s="45"/>
      <c r="P2504" s="45"/>
      <c r="Q2504" s="45"/>
      <c r="R2504" s="45">
        <v>115.27278204620478</v>
      </c>
      <c r="S2504" s="45"/>
      <c r="T2504" s="45"/>
      <c r="U2504" s="45"/>
      <c r="V2504" s="45"/>
      <c r="W2504" s="45"/>
      <c r="X2504" s="45"/>
      <c r="Y2504" s="45"/>
      <c r="Z2504" s="45"/>
      <c r="AA2504" s="45"/>
      <c r="AB2504" s="45"/>
      <c r="AC2504" s="45"/>
    </row>
    <row r="2505" ht="15.75" customHeight="1">
      <c r="A2505" s="45">
        <v>29750.541707780263</v>
      </c>
      <c r="B2505" s="45"/>
      <c r="C2505" s="45"/>
      <c r="D2505" s="46"/>
      <c r="E2505" s="46"/>
      <c r="F2505" s="46">
        <v>0.084</v>
      </c>
      <c r="G2505" s="45"/>
      <c r="H2505" s="45"/>
      <c r="I2505" s="45"/>
      <c r="J2505" s="45">
        <v>7.656389410090509E-4</v>
      </c>
      <c r="K2505" s="45"/>
      <c r="L2505" s="45"/>
      <c r="M2505" s="45"/>
      <c r="N2505" s="45">
        <v>0.0017124061800625286</v>
      </c>
      <c r="O2505" s="45"/>
      <c r="P2505" s="45"/>
      <c r="Q2505" s="45"/>
      <c r="R2505" s="45">
        <v>117.54380694348477</v>
      </c>
      <c r="S2505" s="45"/>
      <c r="T2505" s="45"/>
      <c r="U2505" s="45"/>
      <c r="V2505" s="45"/>
      <c r="W2505" s="45"/>
      <c r="X2505" s="45"/>
      <c r="Y2505" s="45"/>
      <c r="Z2505" s="45"/>
      <c r="AA2505" s="45"/>
      <c r="AB2505" s="45"/>
      <c r="AC2505" s="45"/>
    </row>
    <row r="2506" ht="15.75" customHeight="1">
      <c r="A2506" s="45">
        <v>29217.704554008928</v>
      </c>
      <c r="B2506" s="45"/>
      <c r="C2506" s="45"/>
      <c r="D2506" s="46"/>
      <c r="E2506" s="46"/>
      <c r="F2506" s="46">
        <v>0.083</v>
      </c>
      <c r="G2506" s="45"/>
      <c r="H2506" s="45"/>
      <c r="I2506" s="45"/>
      <c r="J2506" s="45">
        <v>7.484888431335817E-4</v>
      </c>
      <c r="K2506" s="45"/>
      <c r="L2506" s="45"/>
      <c r="M2506" s="45"/>
      <c r="N2506" s="45">
        <v>0.0016628311268237434</v>
      </c>
      <c r="O2506" s="45"/>
      <c r="P2506" s="45"/>
      <c r="Q2506" s="45"/>
      <c r="R2506" s="45">
        <v>130.9067743253145</v>
      </c>
      <c r="S2506" s="45"/>
      <c r="T2506" s="45"/>
      <c r="U2506" s="45"/>
      <c r="V2506" s="45"/>
      <c r="W2506" s="45"/>
      <c r="X2506" s="45"/>
      <c r="Y2506" s="45"/>
      <c r="Z2506" s="45"/>
      <c r="AA2506" s="45"/>
      <c r="AB2506" s="45"/>
      <c r="AC2506" s="45"/>
    </row>
    <row r="2507" ht="15.75" customHeight="1">
      <c r="A2507" s="45">
        <v>28704.256109503924</v>
      </c>
      <c r="B2507" s="45"/>
      <c r="C2507" s="45"/>
      <c r="D2507" s="46"/>
      <c r="E2507" s="46"/>
      <c r="F2507" s="46">
        <v>0.082</v>
      </c>
      <c r="G2507" s="45"/>
      <c r="H2507" s="45"/>
      <c r="I2507" s="45"/>
      <c r="J2507" s="45">
        <v>8.509967693641163E-4</v>
      </c>
      <c r="K2507" s="45"/>
      <c r="L2507" s="45"/>
      <c r="M2507" s="45"/>
      <c r="N2507" s="45">
        <v>0.002005076713531524</v>
      </c>
      <c r="O2507" s="45"/>
      <c r="P2507" s="45"/>
      <c r="Q2507" s="45"/>
      <c r="R2507" s="45">
        <v>157.5919943266882</v>
      </c>
      <c r="S2507" s="45"/>
      <c r="T2507" s="45"/>
      <c r="U2507" s="45"/>
      <c r="V2507" s="45"/>
      <c r="W2507" s="45"/>
      <c r="X2507" s="45"/>
      <c r="Y2507" s="45"/>
      <c r="Z2507" s="45"/>
      <c r="AA2507" s="45"/>
      <c r="AB2507" s="45"/>
      <c r="AC2507" s="45"/>
    </row>
    <row r="2508" ht="15.75" customHeight="1">
      <c r="A2508" s="45">
        <v>28485.72643857067</v>
      </c>
      <c r="B2508" s="45"/>
      <c r="C2508" s="45"/>
      <c r="D2508" s="46"/>
      <c r="E2508" s="46"/>
      <c r="F2508" s="46">
        <v>0.082</v>
      </c>
      <c r="G2508" s="45"/>
      <c r="H2508" s="45"/>
      <c r="I2508" s="45"/>
      <c r="J2508" s="45">
        <v>7.976003402799788E-4</v>
      </c>
      <c r="K2508" s="45"/>
      <c r="L2508" s="45"/>
      <c r="M2508" s="45"/>
      <c r="N2508" s="45">
        <v>0.0018913969234309205</v>
      </c>
      <c r="O2508" s="45"/>
      <c r="P2508" s="45"/>
      <c r="Q2508" s="45"/>
      <c r="R2508" s="45">
        <v>139.10990678253444</v>
      </c>
      <c r="S2508" s="45"/>
      <c r="T2508" s="45"/>
      <c r="U2508" s="45"/>
      <c r="V2508" s="45"/>
      <c r="W2508" s="45"/>
      <c r="X2508" s="45"/>
      <c r="Y2508" s="45"/>
      <c r="Z2508" s="45"/>
      <c r="AA2508" s="45"/>
      <c r="AB2508" s="45"/>
      <c r="AC2508" s="45"/>
    </row>
    <row r="2509" ht="15.75" customHeight="1">
      <c r="A2509" s="45">
        <v>28003.37563021189</v>
      </c>
      <c r="B2509" s="45"/>
      <c r="C2509" s="45"/>
      <c r="D2509" s="46"/>
      <c r="E2509" s="46"/>
      <c r="F2509" s="46">
        <v>0.077</v>
      </c>
      <c r="G2509" s="45"/>
      <c r="H2509" s="45"/>
      <c r="I2509" s="45"/>
      <c r="J2509" s="45"/>
      <c r="K2509" s="45"/>
      <c r="L2509" s="45"/>
      <c r="M2509" s="45"/>
      <c r="N2509" s="45"/>
      <c r="O2509" s="45"/>
      <c r="P2509" s="45"/>
      <c r="Q2509" s="45"/>
      <c r="R2509" s="45">
        <v>156.32952414924114</v>
      </c>
      <c r="S2509" s="45"/>
      <c r="T2509" s="45"/>
      <c r="U2509" s="45"/>
      <c r="V2509" s="45"/>
      <c r="W2509" s="45"/>
      <c r="X2509" s="45"/>
      <c r="Y2509" s="45"/>
      <c r="Z2509" s="45"/>
      <c r="AA2509" s="45"/>
      <c r="AB2509" s="45"/>
      <c r="AC2509" s="45"/>
    </row>
    <row r="2510" ht="15.75" customHeight="1">
      <c r="A2510" s="45">
        <v>27538.030554915378</v>
      </c>
      <c r="B2510" s="45"/>
      <c r="C2510" s="45"/>
      <c r="D2510" s="46"/>
      <c r="E2510" s="46"/>
      <c r="F2510" s="46">
        <v>0.069</v>
      </c>
      <c r="G2510" s="45"/>
      <c r="H2510" s="45"/>
      <c r="I2510" s="45"/>
      <c r="J2510" s="45">
        <v>7.082353683492314E-4</v>
      </c>
      <c r="K2510" s="45"/>
      <c r="L2510" s="45"/>
      <c r="M2510" s="45"/>
      <c r="N2510" s="45">
        <v>0.0016450631262562554</v>
      </c>
      <c r="O2510" s="45"/>
      <c r="P2510" s="45"/>
      <c r="Q2510" s="45"/>
      <c r="R2510" s="45">
        <v>177.7940807671721</v>
      </c>
      <c r="S2510" s="45"/>
      <c r="T2510" s="45"/>
      <c r="U2510" s="45"/>
      <c r="V2510" s="45"/>
      <c r="W2510" s="45"/>
      <c r="X2510" s="45"/>
      <c r="Y2510" s="45"/>
      <c r="Z2510" s="45"/>
      <c r="AA2510" s="45"/>
      <c r="AB2510" s="45"/>
      <c r="AC2510" s="45"/>
    </row>
    <row r="2511" ht="15.75" customHeight="1">
      <c r="A2511" s="45">
        <v>27089.002627633254</v>
      </c>
      <c r="B2511" s="45"/>
      <c r="C2511" s="45"/>
      <c r="D2511" s="46"/>
      <c r="E2511" s="46"/>
      <c r="F2511" s="46">
        <v>0.069</v>
      </c>
      <c r="G2511" s="45"/>
      <c r="H2511" s="45"/>
      <c r="I2511" s="45"/>
      <c r="J2511" s="45">
        <v>8.134590789055306E-4</v>
      </c>
      <c r="K2511" s="45"/>
      <c r="L2511" s="45"/>
      <c r="M2511" s="45"/>
      <c r="N2511" s="45">
        <v>0.0019385731880415993</v>
      </c>
      <c r="O2511" s="45"/>
      <c r="P2511" s="45"/>
      <c r="Q2511" s="45"/>
      <c r="R2511" s="45">
        <v>159.1150154341565</v>
      </c>
      <c r="S2511" s="45"/>
      <c r="T2511" s="45"/>
      <c r="U2511" s="45"/>
      <c r="V2511" s="45"/>
      <c r="W2511" s="45"/>
      <c r="X2511" s="45"/>
      <c r="Y2511" s="45"/>
      <c r="Z2511" s="45"/>
      <c r="AA2511" s="45"/>
      <c r="AB2511" s="45"/>
      <c r="AC2511" s="45"/>
    </row>
    <row r="2512" ht="15.75" customHeight="1">
      <c r="A2512" s="45">
        <v>20746.682446605795</v>
      </c>
      <c r="B2512" s="45"/>
      <c r="C2512" s="45"/>
      <c r="D2512" s="46"/>
      <c r="E2512" s="46"/>
      <c r="F2512" s="46">
        <v>0.268</v>
      </c>
      <c r="G2512" s="45"/>
      <c r="H2512" s="45"/>
      <c r="I2512" s="45"/>
      <c r="J2512" s="45"/>
      <c r="K2512" s="45"/>
      <c r="L2512" s="45"/>
      <c r="M2512" s="45"/>
      <c r="N2512" s="45"/>
      <c r="O2512" s="45"/>
      <c r="P2512" s="45"/>
      <c r="Q2512" s="45"/>
      <c r="R2512" s="45">
        <v>28.783685556552186</v>
      </c>
      <c r="S2512" s="45"/>
      <c r="T2512" s="45"/>
      <c r="U2512" s="45"/>
      <c r="V2512" s="45"/>
      <c r="W2512" s="45"/>
      <c r="X2512" s="45"/>
      <c r="Y2512" s="45"/>
      <c r="Z2512" s="45"/>
      <c r="AA2512" s="45"/>
      <c r="AB2512" s="45"/>
      <c r="AC2512" s="45"/>
    </row>
    <row r="2513" ht="15.75" customHeight="1">
      <c r="A2513" s="45">
        <v>20510.487726579082</v>
      </c>
      <c r="B2513" s="45"/>
      <c r="C2513" s="45"/>
      <c r="D2513" s="46"/>
      <c r="E2513" s="46"/>
      <c r="F2513" s="46">
        <v>0.283</v>
      </c>
      <c r="G2513" s="45"/>
      <c r="H2513" s="45"/>
      <c r="I2513" s="45"/>
      <c r="J2513" s="45">
        <v>8.896424051403677E-4</v>
      </c>
      <c r="K2513" s="45"/>
      <c r="L2513" s="45"/>
      <c r="M2513" s="45"/>
      <c r="N2513" s="45"/>
      <c r="O2513" s="45"/>
      <c r="P2513" s="45"/>
      <c r="Q2513" s="45"/>
      <c r="R2513" s="45">
        <v>23.806816111207866</v>
      </c>
      <c r="S2513" s="45"/>
      <c r="T2513" s="45"/>
      <c r="U2513" s="45"/>
      <c r="V2513" s="45"/>
      <c r="W2513" s="45"/>
      <c r="X2513" s="45"/>
      <c r="Y2513" s="45"/>
      <c r="Z2513" s="45"/>
      <c r="AA2513" s="45"/>
      <c r="AB2513" s="45"/>
      <c r="AC2513" s="45"/>
    </row>
    <row r="2514" ht="15.75" customHeight="1">
      <c r="A2514" s="45">
        <v>20102.77183120636</v>
      </c>
      <c r="B2514" s="45"/>
      <c r="C2514" s="45"/>
      <c r="D2514" s="46"/>
      <c r="E2514" s="46"/>
      <c r="F2514" s="46">
        <v>0.387</v>
      </c>
      <c r="G2514" s="45"/>
      <c r="H2514" s="45"/>
      <c r="I2514" s="45"/>
      <c r="J2514" s="45">
        <v>8.59572984818279E-4</v>
      </c>
      <c r="K2514" s="45"/>
      <c r="L2514" s="45"/>
      <c r="M2514" s="45"/>
      <c r="N2514" s="45">
        <v>9.109068486015381E-4</v>
      </c>
      <c r="O2514" s="45"/>
      <c r="P2514" s="45"/>
      <c r="Q2514" s="45"/>
      <c r="R2514" s="45">
        <v>21.000217002242355</v>
      </c>
      <c r="S2514" s="45"/>
      <c r="T2514" s="45"/>
      <c r="U2514" s="45"/>
      <c r="V2514" s="45"/>
      <c r="W2514" s="45"/>
      <c r="X2514" s="45"/>
      <c r="Y2514" s="45"/>
      <c r="Z2514" s="45"/>
      <c r="AA2514" s="45"/>
      <c r="AB2514" s="45"/>
      <c r="AC2514" s="45"/>
    </row>
    <row r="2515" ht="15.75" customHeight="1">
      <c r="A2515" s="45">
        <v>19710.15512947988</v>
      </c>
      <c r="B2515" s="45"/>
      <c r="C2515" s="45"/>
      <c r="D2515" s="46"/>
      <c r="E2515" s="46"/>
      <c r="F2515" s="46">
        <v>0.5</v>
      </c>
      <c r="G2515" s="45"/>
      <c r="H2515" s="45"/>
      <c r="I2515" s="45"/>
      <c r="J2515" s="45">
        <v>7.877022710674281E-4</v>
      </c>
      <c r="K2515" s="45"/>
      <c r="L2515" s="45"/>
      <c r="M2515" s="45"/>
      <c r="N2515" s="45">
        <v>7.950935792409831E-4</v>
      </c>
      <c r="O2515" s="45"/>
      <c r="P2515" s="45"/>
      <c r="Q2515" s="45"/>
      <c r="R2515" s="45">
        <v>20.238105713305234</v>
      </c>
      <c r="S2515" s="45"/>
      <c r="T2515" s="45"/>
      <c r="U2515" s="45"/>
      <c r="V2515" s="45"/>
      <c r="W2515" s="45"/>
      <c r="X2515" s="45"/>
      <c r="Y2515" s="45"/>
      <c r="Z2515" s="45"/>
      <c r="AA2515" s="45"/>
      <c r="AB2515" s="45"/>
      <c r="AC2515" s="45"/>
    </row>
    <row r="2516" ht="15.75" customHeight="1">
      <c r="A2516" s="45">
        <v>19332.5772914714</v>
      </c>
      <c r="B2516" s="45"/>
      <c r="C2516" s="45"/>
      <c r="D2516" s="46"/>
      <c r="E2516" s="46"/>
      <c r="F2516" s="46">
        <v>0.335</v>
      </c>
      <c r="G2516" s="45"/>
      <c r="H2516" s="45"/>
      <c r="I2516" s="45"/>
      <c r="J2516" s="45">
        <v>7.505182684224789E-4</v>
      </c>
      <c r="K2516" s="45"/>
      <c r="L2516" s="45"/>
      <c r="M2516" s="45"/>
      <c r="N2516" s="45">
        <v>7.513813299087054E-4</v>
      </c>
      <c r="O2516" s="45"/>
      <c r="P2516" s="45"/>
      <c r="Q2516" s="45"/>
      <c r="R2516" s="45">
        <v>20.88608796667892</v>
      </c>
      <c r="S2516" s="45"/>
      <c r="T2516" s="45"/>
      <c r="U2516" s="45"/>
      <c r="V2516" s="45"/>
      <c r="W2516" s="45"/>
      <c r="X2516" s="45"/>
      <c r="Y2516" s="45"/>
      <c r="Z2516" s="45"/>
      <c r="AA2516" s="45"/>
      <c r="AB2516" s="45"/>
      <c r="AC2516" s="45"/>
    </row>
    <row r="2517" ht="15.75" customHeight="1">
      <c r="A2517" s="45">
        <v>19139.015306131092</v>
      </c>
      <c r="B2517" s="45"/>
      <c r="C2517" s="45"/>
      <c r="D2517" s="46"/>
      <c r="E2517" s="46"/>
      <c r="F2517" s="46">
        <v>0.299</v>
      </c>
      <c r="G2517" s="45"/>
      <c r="H2517" s="45"/>
      <c r="I2517" s="45"/>
      <c r="J2517" s="45"/>
      <c r="K2517" s="45"/>
      <c r="L2517" s="45"/>
      <c r="M2517" s="45"/>
      <c r="N2517" s="45"/>
      <c r="O2517" s="45"/>
      <c r="P2517" s="45"/>
      <c r="Q2517" s="45"/>
      <c r="R2517" s="45">
        <v>22.018336192894175</v>
      </c>
      <c r="S2517" s="45"/>
      <c r="T2517" s="45"/>
      <c r="U2517" s="45"/>
      <c r="V2517" s="45"/>
      <c r="W2517" s="45"/>
      <c r="X2517" s="45"/>
      <c r="Y2517" s="45"/>
      <c r="Z2517" s="45"/>
      <c r="AA2517" s="45"/>
      <c r="AB2517" s="45"/>
      <c r="AC2517" s="45"/>
    </row>
    <row r="2518" ht="15.75" customHeight="1">
      <c r="A2518" s="45">
        <v>18787.05143213028</v>
      </c>
      <c r="B2518" s="45"/>
      <c r="C2518" s="45"/>
      <c r="D2518" s="46"/>
      <c r="E2518" s="46"/>
      <c r="F2518" s="46">
        <v>0.301</v>
      </c>
      <c r="G2518" s="45"/>
      <c r="H2518" s="45"/>
      <c r="I2518" s="45"/>
      <c r="J2518" s="45">
        <v>6.515615448010493E-4</v>
      </c>
      <c r="K2518" s="45"/>
      <c r="L2518" s="45"/>
      <c r="M2518" s="45"/>
      <c r="N2518" s="45">
        <v>6.352683497537151E-4</v>
      </c>
      <c r="O2518" s="45"/>
      <c r="P2518" s="45"/>
      <c r="Q2518" s="45"/>
      <c r="R2518" s="45">
        <v>23.941021294042127</v>
      </c>
      <c r="S2518" s="45"/>
      <c r="T2518" s="45"/>
      <c r="U2518" s="45"/>
      <c r="V2518" s="45"/>
      <c r="W2518" s="45"/>
      <c r="X2518" s="45"/>
      <c r="Y2518" s="45"/>
      <c r="Z2518" s="45"/>
      <c r="AA2518" s="45"/>
      <c r="AB2518" s="45"/>
      <c r="AC2518" s="45"/>
    </row>
    <row r="2519" ht="15.75" customHeight="1">
      <c r="A2519" s="45">
        <v>18611.378899104286</v>
      </c>
      <c r="B2519" s="45"/>
      <c r="C2519" s="45"/>
      <c r="D2519" s="46"/>
      <c r="E2519" s="46"/>
      <c r="F2519" s="46">
        <v>0.25</v>
      </c>
      <c r="G2519" s="45"/>
      <c r="H2519" s="45"/>
      <c r="I2519" s="45"/>
      <c r="J2519" s="45">
        <v>6.533573539843452E-4</v>
      </c>
      <c r="K2519" s="45"/>
      <c r="L2519" s="45"/>
      <c r="M2519" s="45"/>
      <c r="N2519" s="45">
        <v>6.675607747231353E-4</v>
      </c>
      <c r="O2519" s="45"/>
      <c r="P2519" s="45"/>
      <c r="Q2519" s="45"/>
      <c r="R2519" s="45">
        <v>30.039418573992883</v>
      </c>
      <c r="S2519" s="45"/>
      <c r="T2519" s="45"/>
      <c r="U2519" s="45"/>
      <c r="V2519" s="45"/>
      <c r="W2519" s="45"/>
      <c r="X2519" s="45"/>
      <c r="Y2519" s="45"/>
      <c r="Z2519" s="45"/>
      <c r="AA2519" s="45"/>
      <c r="AB2519" s="45"/>
      <c r="AC2519" s="45"/>
    </row>
    <row r="2520" ht="15.75" customHeight="1">
      <c r="A2520" s="45">
        <v>18280.934668910624</v>
      </c>
      <c r="B2520" s="45"/>
      <c r="C2520" s="45"/>
      <c r="D2520" s="46"/>
      <c r="E2520" s="46"/>
      <c r="F2520" s="46">
        <v>0.258</v>
      </c>
      <c r="G2520" s="45"/>
      <c r="H2520" s="45"/>
      <c r="I2520" s="45"/>
      <c r="J2520" s="45">
        <v>6.775170962819946E-4</v>
      </c>
      <c r="K2520" s="45"/>
      <c r="L2520" s="45"/>
      <c r="M2520" s="45"/>
      <c r="N2520" s="45">
        <v>6.632451385141609E-4</v>
      </c>
      <c r="O2520" s="45"/>
      <c r="P2520" s="45"/>
      <c r="Q2520" s="45"/>
      <c r="R2520" s="45">
        <v>33.35468781695974</v>
      </c>
      <c r="S2520" s="45"/>
      <c r="T2520" s="45"/>
      <c r="U2520" s="45"/>
      <c r="V2520" s="45"/>
      <c r="W2520" s="45"/>
      <c r="X2520" s="45"/>
      <c r="Y2520" s="45"/>
      <c r="Z2520" s="45"/>
      <c r="AA2520" s="45"/>
      <c r="AB2520" s="45"/>
      <c r="AC2520" s="45"/>
    </row>
    <row r="2521" ht="15.75" customHeight="1">
      <c r="A2521" s="45">
        <v>17960.15775320317</v>
      </c>
      <c r="B2521" s="45"/>
      <c r="C2521" s="45"/>
      <c r="D2521" s="46"/>
      <c r="E2521" s="46"/>
      <c r="F2521" s="46">
        <v>0.283</v>
      </c>
      <c r="G2521" s="45"/>
      <c r="H2521" s="45"/>
      <c r="I2521" s="45"/>
      <c r="J2521" s="45">
        <v>6.229338925979415E-4</v>
      </c>
      <c r="K2521" s="45"/>
      <c r="L2521" s="45"/>
      <c r="M2521" s="45"/>
      <c r="N2521" s="45">
        <v>6.037133728971452E-4</v>
      </c>
      <c r="O2521" s="45"/>
      <c r="P2521" s="45"/>
      <c r="Q2521" s="45"/>
      <c r="R2521" s="45">
        <v>36.07786074985549</v>
      </c>
      <c r="S2521" s="45"/>
      <c r="T2521" s="45"/>
      <c r="U2521" s="45"/>
      <c r="V2521" s="45"/>
      <c r="W2521" s="45"/>
      <c r="X2521" s="45"/>
      <c r="Y2521" s="45"/>
      <c r="Z2521" s="45"/>
      <c r="AA2521" s="45"/>
      <c r="AB2521" s="45"/>
      <c r="AC2521" s="45"/>
    </row>
    <row r="2522" ht="15.75" customHeight="1">
      <c r="A2522" s="45">
        <v>17802.626460183033</v>
      </c>
      <c r="B2522" s="45"/>
      <c r="C2522" s="45"/>
      <c r="D2522" s="46"/>
      <c r="E2522" s="46"/>
      <c r="F2522" s="46">
        <v>0.26</v>
      </c>
      <c r="G2522" s="45"/>
      <c r="H2522" s="45"/>
      <c r="I2522" s="45"/>
      <c r="J2522" s="45"/>
      <c r="K2522" s="45"/>
      <c r="L2522" s="45"/>
      <c r="M2522" s="45"/>
      <c r="N2522" s="45"/>
      <c r="O2522" s="45"/>
      <c r="P2522" s="45"/>
      <c r="Q2522" s="45"/>
      <c r="R2522" s="45">
        <v>41.64266537208031</v>
      </c>
      <c r="S2522" s="45"/>
      <c r="T2522" s="45"/>
      <c r="U2522" s="45"/>
      <c r="V2522" s="45"/>
      <c r="W2522" s="45"/>
      <c r="X2522" s="45"/>
      <c r="Y2522" s="45"/>
      <c r="Z2522" s="45"/>
      <c r="AA2522" s="45"/>
      <c r="AB2522" s="45"/>
      <c r="AC2522" s="45"/>
    </row>
    <row r="2523" ht="15.75" customHeight="1">
      <c r="A2523" s="45">
        <v>17495.558029951484</v>
      </c>
      <c r="B2523" s="45"/>
      <c r="C2523" s="45"/>
      <c r="D2523" s="46"/>
      <c r="E2523" s="46"/>
      <c r="F2523" s="46">
        <v>0.174</v>
      </c>
      <c r="G2523" s="45"/>
      <c r="H2523" s="45"/>
      <c r="I2523" s="45"/>
      <c r="J2523" s="45">
        <v>6.032164138152837E-4</v>
      </c>
      <c r="K2523" s="45"/>
      <c r="L2523" s="45"/>
      <c r="M2523" s="45"/>
      <c r="N2523" s="45">
        <v>6.191906189730656E-4</v>
      </c>
      <c r="O2523" s="45"/>
      <c r="P2523" s="45"/>
      <c r="Q2523" s="45"/>
      <c r="R2523" s="45">
        <v>47.009803750043545</v>
      </c>
      <c r="S2523" s="45"/>
      <c r="T2523" s="45"/>
      <c r="U2523" s="45"/>
      <c r="V2523" s="45"/>
      <c r="W2523" s="45"/>
      <c r="X2523" s="45"/>
      <c r="Y2523" s="45"/>
      <c r="Z2523" s="45"/>
      <c r="AA2523" s="45"/>
      <c r="AB2523" s="45"/>
      <c r="AC2523" s="45"/>
    </row>
    <row r="2524" ht="15.75" customHeight="1">
      <c r="A2524" s="45">
        <v>17196.619114774872</v>
      </c>
      <c r="B2524" s="45"/>
      <c r="C2524" s="45"/>
      <c r="D2524" s="46"/>
      <c r="E2524" s="46"/>
      <c r="F2524" s="46">
        <v>0.172</v>
      </c>
      <c r="G2524" s="45"/>
      <c r="H2524" s="45"/>
      <c r="I2524" s="45"/>
      <c r="J2524" s="45">
        <v>6.095079957549772E-4</v>
      </c>
      <c r="K2524" s="45"/>
      <c r="L2524" s="45"/>
      <c r="M2524" s="45"/>
      <c r="N2524" s="45">
        <v>5.960497720999359E-4</v>
      </c>
      <c r="O2524" s="45"/>
      <c r="P2524" s="45"/>
      <c r="Q2524" s="45"/>
      <c r="R2524" s="45">
        <v>50.99171407076723</v>
      </c>
      <c r="S2524" s="45"/>
      <c r="T2524" s="45"/>
      <c r="U2524" s="45"/>
      <c r="V2524" s="45"/>
      <c r="W2524" s="45"/>
      <c r="X2524" s="45"/>
      <c r="Y2524" s="45"/>
      <c r="Z2524" s="45"/>
      <c r="AA2524" s="45"/>
      <c r="AB2524" s="45"/>
      <c r="AC2524" s="45"/>
    </row>
    <row r="2525" ht="15.75" customHeight="1">
      <c r="A2525" s="45">
        <v>4423.0633136513425</v>
      </c>
      <c r="B2525" s="45"/>
      <c r="C2525" s="45"/>
      <c r="D2525" s="46"/>
      <c r="E2525" s="46"/>
      <c r="F2525" s="46">
        <v>0.3</v>
      </c>
      <c r="G2525" s="45"/>
      <c r="H2525" s="45"/>
      <c r="I2525" s="45"/>
      <c r="J2525" s="45"/>
      <c r="K2525" s="45"/>
      <c r="L2525" s="45"/>
      <c r="M2525" s="45"/>
      <c r="N2525" s="45"/>
      <c r="O2525" s="45"/>
      <c r="P2525" s="45"/>
      <c r="Q2525" s="45"/>
      <c r="R2525" s="45">
        <v>24.6537702960914</v>
      </c>
      <c r="S2525" s="45"/>
      <c r="T2525" s="45"/>
      <c r="U2525" s="45"/>
      <c r="V2525" s="45"/>
      <c r="W2525" s="45"/>
      <c r="X2525" s="45"/>
      <c r="Y2525" s="45"/>
      <c r="Z2525" s="45"/>
      <c r="AA2525" s="45"/>
      <c r="AB2525" s="45"/>
      <c r="AC2525" s="45"/>
    </row>
    <row r="2526" ht="15.75" customHeight="1">
      <c r="A2526" s="45">
        <v>4360.626380090851</v>
      </c>
      <c r="B2526" s="45"/>
      <c r="C2526" s="45"/>
      <c r="D2526" s="46"/>
      <c r="E2526" s="46"/>
      <c r="F2526" s="46">
        <v>0.25</v>
      </c>
      <c r="G2526" s="45"/>
      <c r="H2526" s="45"/>
      <c r="I2526" s="45"/>
      <c r="J2526" s="45">
        <v>7.804383665654774E-4</v>
      </c>
      <c r="K2526" s="45"/>
      <c r="L2526" s="45"/>
      <c r="M2526" s="45"/>
      <c r="N2526" s="45"/>
      <c r="O2526" s="45"/>
      <c r="P2526" s="45"/>
      <c r="Q2526" s="45"/>
      <c r="R2526" s="45">
        <v>29.310992972262852</v>
      </c>
      <c r="S2526" s="45"/>
      <c r="T2526" s="45"/>
      <c r="U2526" s="45"/>
      <c r="V2526" s="45"/>
      <c r="W2526" s="45"/>
      <c r="X2526" s="45"/>
      <c r="Y2526" s="45"/>
      <c r="Z2526" s="45"/>
      <c r="AA2526" s="45"/>
      <c r="AB2526" s="45"/>
      <c r="AC2526" s="45"/>
    </row>
    <row r="2527" ht="15.75" customHeight="1">
      <c r="A2527" s="45">
        <v>4339.708002747036</v>
      </c>
      <c r="B2527" s="45"/>
      <c r="C2527" s="45"/>
      <c r="D2527" s="46"/>
      <c r="E2527" s="46"/>
      <c r="F2527" s="46">
        <v>0.208</v>
      </c>
      <c r="G2527" s="45"/>
      <c r="H2527" s="45"/>
      <c r="I2527" s="45"/>
      <c r="J2527" s="45">
        <v>7.18558375937606E-4</v>
      </c>
      <c r="K2527" s="45"/>
      <c r="L2527" s="45"/>
      <c r="M2527" s="45"/>
      <c r="N2527" s="45">
        <v>0.0021541038542256166</v>
      </c>
      <c r="O2527" s="45"/>
      <c r="P2527" s="45"/>
      <c r="Q2527" s="45"/>
      <c r="R2527" s="45">
        <v>30.153488363914743</v>
      </c>
      <c r="S2527" s="45"/>
      <c r="T2527" s="45"/>
      <c r="U2527" s="45"/>
      <c r="V2527" s="45"/>
      <c r="W2527" s="45"/>
      <c r="X2527" s="45"/>
      <c r="Y2527" s="45"/>
      <c r="Z2527" s="45"/>
      <c r="AA2527" s="45"/>
      <c r="AB2527" s="45"/>
      <c r="AC2527" s="45"/>
    </row>
    <row r="2528" ht="15.75" customHeight="1">
      <c r="A2528" s="45">
        <v>4284.658845489809</v>
      </c>
      <c r="B2528" s="45"/>
      <c r="C2528" s="45"/>
      <c r="D2528" s="46"/>
      <c r="E2528" s="46"/>
      <c r="F2528" s="46">
        <v>0.21</v>
      </c>
      <c r="G2528" s="45"/>
      <c r="H2528" s="45"/>
      <c r="I2528" s="45"/>
      <c r="J2528" s="45">
        <v>6.3531148398642E-4</v>
      </c>
      <c r="K2528" s="45"/>
      <c r="L2528" s="45"/>
      <c r="M2528" s="45"/>
      <c r="N2528" s="45">
        <v>0.0017491750369570294</v>
      </c>
      <c r="O2528" s="45"/>
      <c r="P2528" s="45"/>
      <c r="Q2528" s="45"/>
      <c r="R2528" s="45">
        <v>31.28539691491266</v>
      </c>
      <c r="S2528" s="45"/>
      <c r="T2528" s="45"/>
      <c r="U2528" s="45"/>
      <c r="V2528" s="45"/>
      <c r="W2528" s="45"/>
      <c r="X2528" s="45"/>
      <c r="Y2528" s="45"/>
      <c r="Z2528" s="45"/>
      <c r="AA2528" s="45"/>
      <c r="AB2528" s="45"/>
      <c r="AC2528" s="45"/>
    </row>
    <row r="2529" ht="15.75" customHeight="1">
      <c r="A2529" s="45">
        <v>4232.982634371198</v>
      </c>
      <c r="B2529" s="45"/>
      <c r="C2529" s="45"/>
      <c r="D2529" s="46"/>
      <c r="E2529" s="46"/>
      <c r="F2529" s="46">
        <v>0.247</v>
      </c>
      <c r="G2529" s="45"/>
      <c r="H2529" s="45"/>
      <c r="I2529" s="45"/>
      <c r="J2529" s="45">
        <v>5.489740582024164E-4</v>
      </c>
      <c r="K2529" s="45"/>
      <c r="L2529" s="45"/>
      <c r="M2529" s="45"/>
      <c r="N2529" s="45">
        <v>0.0015063214669328337</v>
      </c>
      <c r="O2529" s="45"/>
      <c r="P2529" s="45"/>
      <c r="Q2529" s="45"/>
      <c r="R2529" s="45">
        <v>31.090527624864322</v>
      </c>
      <c r="S2529" s="45"/>
      <c r="T2529" s="45"/>
      <c r="U2529" s="45"/>
      <c r="V2529" s="45"/>
      <c r="W2529" s="45"/>
      <c r="X2529" s="45"/>
      <c r="Y2529" s="45"/>
      <c r="Z2529" s="45"/>
      <c r="AA2529" s="45"/>
      <c r="AB2529" s="45"/>
      <c r="AC2529" s="45"/>
    </row>
    <row r="2530" ht="15.75" customHeight="1">
      <c r="A2530" s="45">
        <v>4184.208932557442</v>
      </c>
      <c r="B2530" s="45"/>
      <c r="C2530" s="45"/>
      <c r="D2530" s="46"/>
      <c r="E2530" s="46"/>
      <c r="F2530" s="46">
        <v>0.255</v>
      </c>
      <c r="G2530" s="45"/>
      <c r="H2530" s="45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>
        <v>34.9886436601786</v>
      </c>
      <c r="S2530" s="45"/>
      <c r="T2530" s="45"/>
      <c r="U2530" s="45"/>
      <c r="V2530" s="45"/>
      <c r="W2530" s="45"/>
      <c r="X2530" s="45"/>
      <c r="Y2530" s="45"/>
      <c r="Z2530" s="45"/>
      <c r="AA2530" s="45"/>
      <c r="AB2530" s="45"/>
      <c r="AC2530" s="45"/>
    </row>
    <row r="2531" ht="15.75" customHeight="1">
      <c r="A2531" s="45">
        <v>4173.996728157368</v>
      </c>
      <c r="B2531" s="45"/>
      <c r="C2531" s="45"/>
      <c r="D2531" s="46"/>
      <c r="E2531" s="46"/>
      <c r="F2531" s="46">
        <v>0.239</v>
      </c>
      <c r="G2531" s="45"/>
      <c r="H2531" s="45"/>
      <c r="I2531" s="45"/>
      <c r="J2531" s="45">
        <v>4.2078881545825773E-4</v>
      </c>
      <c r="K2531" s="45"/>
      <c r="L2531" s="45"/>
      <c r="M2531" s="45"/>
      <c r="N2531" s="45">
        <v>9.691164198324351E-4</v>
      </c>
      <c r="O2531" s="45"/>
      <c r="P2531" s="45"/>
      <c r="Q2531" s="45"/>
      <c r="R2531" s="45">
        <v>37.351919439151835</v>
      </c>
      <c r="S2531" s="45"/>
      <c r="T2531" s="45"/>
      <c r="U2531" s="45"/>
      <c r="V2531" s="45"/>
      <c r="W2531" s="45"/>
      <c r="X2531" s="45"/>
      <c r="Y2531" s="45"/>
      <c r="Z2531" s="45"/>
      <c r="AA2531" s="45"/>
      <c r="AB2531" s="45"/>
      <c r="AC2531" s="45"/>
    </row>
    <row r="2532" ht="15.75" customHeight="1">
      <c r="A2532" s="45">
        <v>4130.129435432486</v>
      </c>
      <c r="B2532" s="45"/>
      <c r="C2532" s="45"/>
      <c r="D2532" s="46"/>
      <c r="E2532" s="46"/>
      <c r="F2532" s="46">
        <v>0.229</v>
      </c>
      <c r="G2532" s="45"/>
      <c r="H2532" s="45"/>
      <c r="I2532" s="45"/>
      <c r="J2532" s="45">
        <v>4.54490739155498E-4</v>
      </c>
      <c r="K2532" s="45"/>
      <c r="L2532" s="45"/>
      <c r="M2532" s="45"/>
      <c r="N2532" s="45">
        <v>0.0011259368245517486</v>
      </c>
      <c r="O2532" s="45"/>
      <c r="P2532" s="45"/>
      <c r="Q2532" s="45"/>
      <c r="R2532" s="45">
        <v>43.878212720022056</v>
      </c>
      <c r="S2532" s="45"/>
      <c r="T2532" s="45"/>
      <c r="U2532" s="45"/>
      <c r="V2532" s="45"/>
      <c r="W2532" s="45"/>
      <c r="X2532" s="45"/>
      <c r="Y2532" s="45"/>
      <c r="Z2532" s="45"/>
      <c r="AA2532" s="45"/>
      <c r="AB2532" s="45"/>
      <c r="AC2532" s="45"/>
    </row>
    <row r="2533" ht="15.75" customHeight="1">
      <c r="A2533" s="45">
        <v>4087.246574992171</v>
      </c>
      <c r="B2533" s="45"/>
      <c r="C2533" s="45"/>
      <c r="D2533" s="46"/>
      <c r="E2533" s="46"/>
      <c r="F2533" s="46">
        <v>0.237</v>
      </c>
      <c r="G2533" s="45"/>
      <c r="H2533" s="45"/>
      <c r="I2533" s="45"/>
      <c r="J2533" s="45">
        <v>5.007401060336563E-4</v>
      </c>
      <c r="K2533" s="45"/>
      <c r="L2533" s="45"/>
      <c r="M2533" s="45"/>
      <c r="N2533" s="45">
        <v>0.0015094166667714679</v>
      </c>
      <c r="O2533" s="45"/>
      <c r="P2533" s="45"/>
      <c r="Q2533" s="45"/>
      <c r="R2533" s="45">
        <v>50.02510337939136</v>
      </c>
      <c r="S2533" s="45"/>
      <c r="T2533" s="45"/>
      <c r="U2533" s="45"/>
      <c r="V2533" s="45"/>
      <c r="W2533" s="45"/>
      <c r="X2533" s="45"/>
      <c r="Y2533" s="45"/>
      <c r="Z2533" s="45"/>
      <c r="AA2533" s="45"/>
      <c r="AB2533" s="45"/>
      <c r="AC2533" s="45"/>
    </row>
    <row r="2534" ht="15.75" customHeight="1">
      <c r="A2534" s="45">
        <v>4043.643283890405</v>
      </c>
      <c r="B2534" s="45"/>
      <c r="C2534" s="45"/>
      <c r="D2534" s="46"/>
      <c r="E2534" s="46"/>
      <c r="F2534" s="46">
        <v>0.21</v>
      </c>
      <c r="G2534" s="45"/>
      <c r="H2534" s="45"/>
      <c r="I2534" s="45"/>
      <c r="J2534" s="45"/>
      <c r="K2534" s="45"/>
      <c r="L2534" s="45"/>
      <c r="M2534" s="45"/>
      <c r="N2534" s="45"/>
      <c r="O2534" s="45"/>
      <c r="P2534" s="45"/>
      <c r="Q2534" s="45"/>
      <c r="R2534" s="45">
        <v>48.52371940668486</v>
      </c>
      <c r="S2534" s="45"/>
      <c r="T2534" s="45"/>
      <c r="U2534" s="45"/>
      <c r="V2534" s="45"/>
      <c r="W2534" s="45"/>
      <c r="X2534" s="45"/>
      <c r="Y2534" s="45"/>
      <c r="Z2534" s="45"/>
      <c r="AA2534" s="45"/>
      <c r="AB2534" s="45"/>
      <c r="AC2534" s="45"/>
    </row>
    <row r="2535" ht="15.75" customHeight="1">
      <c r="A2535" s="45">
        <v>3998.2462393418546</v>
      </c>
      <c r="B2535" s="45"/>
      <c r="C2535" s="45"/>
      <c r="D2535" s="46"/>
      <c r="E2535" s="46"/>
      <c r="F2535" s="46">
        <v>0.19</v>
      </c>
      <c r="G2535" s="45"/>
      <c r="H2535" s="45"/>
      <c r="I2535" s="45"/>
      <c r="J2535" s="45">
        <v>4.663253690774269E-4</v>
      </c>
      <c r="K2535" s="45"/>
      <c r="L2535" s="45"/>
      <c r="M2535" s="45"/>
      <c r="N2535" s="45">
        <v>0.0012690501909760608</v>
      </c>
      <c r="O2535" s="45"/>
      <c r="P2535" s="45"/>
      <c r="Q2535" s="45"/>
      <c r="R2535" s="45">
        <v>56.043793440347365</v>
      </c>
      <c r="S2535" s="45"/>
      <c r="T2535" s="45"/>
      <c r="U2535" s="45"/>
      <c r="V2535" s="45"/>
      <c r="W2535" s="45"/>
      <c r="X2535" s="45"/>
      <c r="Y2535" s="45"/>
      <c r="Z2535" s="45"/>
      <c r="AA2535" s="45"/>
      <c r="AB2535" s="45"/>
      <c r="AC2535" s="45"/>
    </row>
    <row r="2536" ht="15.75" customHeight="1">
      <c r="A2536" s="45">
        <v>3984.482534071462</v>
      </c>
      <c r="B2536" s="45"/>
      <c r="C2536" s="45"/>
      <c r="D2536" s="46"/>
      <c r="E2536" s="46"/>
      <c r="F2536" s="46">
        <v>0.187</v>
      </c>
      <c r="G2536" s="45"/>
      <c r="H2536" s="45"/>
      <c r="I2536" s="45"/>
      <c r="J2536" s="45">
        <v>3.92978031623082E-4</v>
      </c>
      <c r="K2536" s="45"/>
      <c r="L2536" s="45"/>
      <c r="M2536" s="45"/>
      <c r="N2536" s="45">
        <v>8.907682139729252E-4</v>
      </c>
      <c r="O2536" s="45"/>
      <c r="P2536" s="45"/>
      <c r="Q2536" s="45"/>
      <c r="R2536" s="45">
        <v>59.56463720425474</v>
      </c>
      <c r="S2536" s="45"/>
      <c r="T2536" s="45"/>
      <c r="U2536" s="45"/>
      <c r="V2536" s="45"/>
      <c r="W2536" s="45"/>
      <c r="X2536" s="45"/>
      <c r="Y2536" s="45"/>
      <c r="Z2536" s="45"/>
      <c r="AA2536" s="45"/>
      <c r="AB2536" s="45"/>
      <c r="AC2536" s="45"/>
    </row>
    <row r="2537" ht="15.75" customHeight="1">
      <c r="A2537" s="45">
        <v>3968.2804340431776</v>
      </c>
      <c r="B2537" s="45"/>
      <c r="C2537" s="45"/>
      <c r="D2537" s="46"/>
      <c r="E2537" s="46"/>
      <c r="F2537" s="46">
        <v>0.192</v>
      </c>
      <c r="G2537" s="45"/>
      <c r="H2537" s="45"/>
      <c r="I2537" s="45"/>
      <c r="J2537" s="45">
        <v>4.41779657060538E-4</v>
      </c>
      <c r="K2537" s="45"/>
      <c r="L2537" s="45"/>
      <c r="M2537" s="45"/>
      <c r="N2537" s="45">
        <v>0.0011692755053721846</v>
      </c>
      <c r="O2537" s="45"/>
      <c r="P2537" s="45"/>
      <c r="Q2537" s="45"/>
      <c r="R2537" s="45">
        <v>65.02644408726215</v>
      </c>
      <c r="S2537" s="45"/>
      <c r="T2537" s="45"/>
      <c r="U2537" s="45"/>
      <c r="V2537" s="45"/>
      <c r="W2537" s="45"/>
      <c r="X2537" s="45"/>
      <c r="Y2537" s="45"/>
      <c r="Z2537" s="45"/>
      <c r="AA2537" s="45"/>
      <c r="AB2537" s="45"/>
      <c r="AC2537" s="45"/>
    </row>
    <row r="2538" ht="15.75" customHeight="1">
      <c r="A2538" s="45">
        <v>35689.8707685525</v>
      </c>
      <c r="B2538" s="45"/>
      <c r="C2538" s="45"/>
      <c r="D2538" s="46"/>
      <c r="E2538" s="46"/>
      <c r="F2538" s="46"/>
      <c r="G2538" s="45"/>
      <c r="H2538" s="45"/>
      <c r="I2538" s="45"/>
      <c r="J2538" s="45"/>
      <c r="K2538" s="45"/>
      <c r="L2538" s="45"/>
      <c r="M2538" s="45"/>
      <c r="N2538" s="45"/>
      <c r="O2538" s="45"/>
      <c r="P2538" s="45"/>
      <c r="Q2538" s="45"/>
      <c r="R2538" s="45">
        <v>349.8132186358859</v>
      </c>
      <c r="S2538" s="45"/>
      <c r="T2538" s="45"/>
      <c r="U2538" s="45"/>
      <c r="V2538" s="45"/>
      <c r="W2538" s="45"/>
      <c r="X2538" s="45"/>
      <c r="Y2538" s="45"/>
      <c r="Z2538" s="45"/>
      <c r="AA2538" s="45"/>
      <c r="AB2538" s="45"/>
      <c r="AC2538" s="45"/>
    </row>
    <row r="2539" ht="15.75" customHeight="1">
      <c r="A2539" s="45">
        <v>35613.5241310431</v>
      </c>
      <c r="B2539" s="45"/>
      <c r="C2539" s="45"/>
      <c r="D2539" s="46"/>
      <c r="E2539" s="46"/>
      <c r="F2539" s="46"/>
      <c r="G2539" s="45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>
        <v>381.27419952057915</v>
      </c>
      <c r="S2539" s="45"/>
      <c r="T2539" s="45"/>
      <c r="U2539" s="45"/>
      <c r="V2539" s="45"/>
      <c r="W2539" s="45"/>
      <c r="X2539" s="45"/>
      <c r="Y2539" s="45"/>
      <c r="Z2539" s="45"/>
      <c r="AA2539" s="45"/>
      <c r="AB2539" s="45"/>
      <c r="AC2539" s="45"/>
    </row>
    <row r="2540" ht="15.75" customHeight="1">
      <c r="A2540" s="45">
        <v>35567.63460322865</v>
      </c>
      <c r="B2540" s="45"/>
      <c r="C2540" s="45"/>
      <c r="D2540" s="46"/>
      <c r="E2540" s="46"/>
      <c r="F2540" s="46"/>
      <c r="G2540" s="45"/>
      <c r="H2540" s="45"/>
      <c r="I2540" s="45"/>
      <c r="J2540" s="45"/>
      <c r="K2540" s="45"/>
      <c r="L2540" s="45"/>
      <c r="M2540" s="45"/>
      <c r="N2540" s="45"/>
      <c r="O2540" s="45"/>
      <c r="P2540" s="45"/>
      <c r="Q2540" s="45"/>
      <c r="R2540" s="45">
        <v>344.95375030631317</v>
      </c>
      <c r="S2540" s="45"/>
      <c r="T2540" s="45"/>
      <c r="U2540" s="45"/>
      <c r="V2540" s="45"/>
      <c r="W2540" s="45"/>
      <c r="X2540" s="45"/>
      <c r="Y2540" s="45"/>
      <c r="Z2540" s="45"/>
      <c r="AA2540" s="45"/>
      <c r="AB2540" s="45"/>
      <c r="AC2540" s="45"/>
    </row>
    <row r="2541" ht="15.75" customHeight="1">
      <c r="A2541" s="45">
        <v>35806.74290627912</v>
      </c>
      <c r="B2541" s="45"/>
      <c r="C2541" s="45"/>
      <c r="D2541" s="46"/>
      <c r="E2541" s="46"/>
      <c r="F2541" s="46"/>
      <c r="G2541" s="45"/>
      <c r="H2541" s="45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>
        <v>371.13558340814853</v>
      </c>
      <c r="S2541" s="45"/>
      <c r="T2541" s="45"/>
      <c r="U2541" s="45"/>
      <c r="V2541" s="45"/>
      <c r="W2541" s="45"/>
      <c r="X2541" s="45"/>
      <c r="Y2541" s="45"/>
      <c r="Z2541" s="45"/>
      <c r="AA2541" s="45"/>
      <c r="AB2541" s="45"/>
      <c r="AC2541" s="45"/>
    </row>
    <row r="2542" ht="15.75" customHeight="1">
      <c r="A2542" s="45">
        <v>35799.416652425294</v>
      </c>
      <c r="B2542" s="45"/>
      <c r="C2542" s="45"/>
      <c r="D2542" s="46"/>
      <c r="E2542" s="46"/>
      <c r="F2542" s="46"/>
      <c r="G2542" s="45"/>
      <c r="H2542" s="45"/>
      <c r="I2542" s="45"/>
      <c r="J2542" s="45"/>
      <c r="K2542" s="45"/>
      <c r="L2542" s="45"/>
      <c r="M2542" s="45"/>
      <c r="N2542" s="45"/>
      <c r="O2542" s="45"/>
      <c r="P2542" s="45"/>
      <c r="Q2542" s="45"/>
      <c r="R2542" s="45">
        <v>413.91442319300484</v>
      </c>
      <c r="S2542" s="45"/>
      <c r="T2542" s="45"/>
      <c r="U2542" s="45"/>
      <c r="V2542" s="45"/>
      <c r="W2542" s="45"/>
      <c r="X2542" s="45"/>
      <c r="Y2542" s="45"/>
      <c r="Z2542" s="45"/>
      <c r="AA2542" s="45"/>
      <c r="AB2542" s="45"/>
      <c r="AC2542" s="45"/>
    </row>
    <row r="2543" ht="15.75" customHeight="1">
      <c r="A2543" s="45">
        <v>35851.091835842824</v>
      </c>
      <c r="B2543" s="45"/>
      <c r="C2543" s="45"/>
      <c r="D2543" s="46"/>
      <c r="E2543" s="46"/>
      <c r="F2543" s="46"/>
      <c r="G2543" s="45"/>
      <c r="H2543" s="45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>
        <v>435.185151262822</v>
      </c>
      <c r="S2543" s="45"/>
      <c r="T2543" s="45"/>
      <c r="U2543" s="45"/>
      <c r="V2543" s="45"/>
      <c r="W2543" s="45"/>
      <c r="X2543" s="45"/>
      <c r="Y2543" s="45"/>
      <c r="Z2543" s="45"/>
      <c r="AA2543" s="45"/>
      <c r="AB2543" s="45"/>
      <c r="AC2543" s="45"/>
    </row>
    <row r="2544" ht="15.75" customHeight="1">
      <c r="A2544" s="45">
        <v>37580.015210708254</v>
      </c>
      <c r="B2544" s="45"/>
      <c r="C2544" s="45"/>
      <c r="D2544" s="46"/>
      <c r="E2544" s="46"/>
      <c r="F2544" s="46"/>
      <c r="G2544" s="45"/>
      <c r="H2544" s="45"/>
      <c r="I2544" s="45"/>
      <c r="J2544" s="45"/>
      <c r="K2544" s="45"/>
      <c r="L2544" s="45"/>
      <c r="M2544" s="45"/>
      <c r="N2544" s="45"/>
      <c r="O2544" s="45"/>
      <c r="P2544" s="45"/>
      <c r="Q2544" s="45"/>
      <c r="R2544" s="45">
        <v>460.42088565846757</v>
      </c>
      <c r="S2544" s="45"/>
      <c r="T2544" s="45"/>
      <c r="U2544" s="45"/>
      <c r="V2544" s="45"/>
      <c r="W2544" s="45"/>
      <c r="X2544" s="45"/>
      <c r="Y2544" s="45"/>
      <c r="Z2544" s="45"/>
      <c r="AA2544" s="45"/>
      <c r="AB2544" s="45"/>
      <c r="AC2544" s="45"/>
    </row>
    <row r="2545" ht="15.75" customHeight="1">
      <c r="A2545" s="45">
        <v>37800.73724654672</v>
      </c>
      <c r="B2545" s="45"/>
      <c r="C2545" s="45"/>
      <c r="D2545" s="46"/>
      <c r="E2545" s="46"/>
      <c r="F2545" s="46"/>
      <c r="G2545" s="45"/>
      <c r="H2545" s="45"/>
      <c r="I2545" s="45"/>
      <c r="J2545" s="45"/>
      <c r="K2545" s="45"/>
      <c r="L2545" s="45"/>
      <c r="M2545" s="45"/>
      <c r="N2545" s="45"/>
      <c r="O2545" s="45"/>
      <c r="P2545" s="45"/>
      <c r="Q2545" s="45"/>
      <c r="R2545" s="45">
        <v>460.7460490960205</v>
      </c>
      <c r="S2545" s="45"/>
      <c r="T2545" s="45"/>
      <c r="U2545" s="45"/>
      <c r="V2545" s="45"/>
      <c r="W2545" s="45"/>
      <c r="X2545" s="45"/>
      <c r="Y2545" s="45"/>
      <c r="Z2545" s="45"/>
      <c r="AA2545" s="45"/>
      <c r="AB2545" s="45"/>
      <c r="AC2545" s="45"/>
    </row>
    <row r="2546" ht="15.75" customHeight="1">
      <c r="A2546" s="45">
        <v>38023.15743235734</v>
      </c>
      <c r="B2546" s="45"/>
      <c r="C2546" s="45"/>
      <c r="D2546" s="46"/>
      <c r="E2546" s="46"/>
      <c r="F2546" s="46"/>
      <c r="G2546" s="45"/>
      <c r="H2546" s="45"/>
      <c r="I2546" s="45"/>
      <c r="J2546" s="45"/>
      <c r="K2546" s="45"/>
      <c r="L2546" s="45"/>
      <c r="M2546" s="45"/>
      <c r="N2546" s="45"/>
      <c r="O2546" s="45"/>
      <c r="P2546" s="45"/>
      <c r="Q2546" s="45"/>
      <c r="R2546" s="45">
        <v>468.24321845021865</v>
      </c>
      <c r="S2546" s="45"/>
      <c r="T2546" s="45"/>
      <c r="U2546" s="45"/>
      <c r="V2546" s="45"/>
      <c r="W2546" s="45"/>
      <c r="X2546" s="45"/>
      <c r="Y2546" s="45"/>
      <c r="Z2546" s="45"/>
      <c r="AA2546" s="45"/>
      <c r="AB2546" s="45"/>
      <c r="AC2546" s="45"/>
    </row>
    <row r="2547" ht="15.75" customHeight="1">
      <c r="A2547" s="45">
        <v>38231.10300742432</v>
      </c>
      <c r="B2547" s="45"/>
      <c r="C2547" s="45"/>
      <c r="D2547" s="46"/>
      <c r="E2547" s="46"/>
      <c r="F2547" s="46"/>
      <c r="G2547" s="45"/>
      <c r="H2547" s="45"/>
      <c r="I2547" s="45"/>
      <c r="J2547" s="45"/>
      <c r="K2547" s="45"/>
      <c r="L2547" s="45"/>
      <c r="M2547" s="45"/>
      <c r="N2547" s="45"/>
      <c r="O2547" s="45"/>
      <c r="P2547" s="45"/>
      <c r="Q2547" s="45"/>
      <c r="R2547" s="45">
        <v>370.5476137642665</v>
      </c>
      <c r="S2547" s="45"/>
      <c r="T2547" s="45"/>
      <c r="U2547" s="45"/>
      <c r="V2547" s="45"/>
      <c r="W2547" s="45"/>
      <c r="X2547" s="45"/>
      <c r="Y2547" s="45"/>
      <c r="Z2547" s="45"/>
      <c r="AA2547" s="45"/>
      <c r="AB2547" s="45"/>
      <c r="AC2547" s="45"/>
    </row>
    <row r="2548" ht="15.75" customHeight="1">
      <c r="A2548" s="45">
        <v>38697.11126064439</v>
      </c>
      <c r="B2548" s="45"/>
      <c r="C2548" s="45"/>
      <c r="D2548" s="46"/>
      <c r="E2548" s="46"/>
      <c r="F2548" s="46"/>
      <c r="G2548" s="45"/>
      <c r="H2548" s="45"/>
      <c r="I2548" s="45"/>
      <c r="J2548" s="45"/>
      <c r="K2548" s="45"/>
      <c r="L2548" s="45"/>
      <c r="M2548" s="45"/>
      <c r="N2548" s="45"/>
      <c r="O2548" s="45"/>
      <c r="P2548" s="45"/>
      <c r="Q2548" s="45"/>
      <c r="R2548" s="45">
        <v>317.101328385836</v>
      </c>
      <c r="S2548" s="45"/>
      <c r="T2548" s="45"/>
      <c r="U2548" s="45"/>
      <c r="V2548" s="45"/>
      <c r="W2548" s="45"/>
      <c r="X2548" s="45"/>
      <c r="Y2548" s="45"/>
      <c r="Z2548" s="45"/>
      <c r="AA2548" s="45"/>
      <c r="AB2548" s="45"/>
      <c r="AC2548" s="45"/>
    </row>
    <row r="2549" ht="15.75" customHeight="1">
      <c r="A2549" s="45">
        <v>39331.84686077611</v>
      </c>
      <c r="B2549" s="45"/>
      <c r="C2549" s="45"/>
      <c r="D2549" s="46"/>
      <c r="E2549" s="46"/>
      <c r="F2549" s="46"/>
      <c r="G2549" s="45"/>
      <c r="H2549" s="45"/>
      <c r="I2549" s="45"/>
      <c r="J2549" s="45"/>
      <c r="K2549" s="45"/>
      <c r="L2549" s="45"/>
      <c r="M2549" s="45"/>
      <c r="N2549" s="45"/>
      <c r="O2549" s="45"/>
      <c r="P2549" s="45"/>
      <c r="Q2549" s="45"/>
      <c r="R2549" s="45">
        <v>324.4199230723326</v>
      </c>
      <c r="S2549" s="45"/>
      <c r="T2549" s="45"/>
      <c r="U2549" s="45"/>
      <c r="V2549" s="45"/>
      <c r="W2549" s="45"/>
      <c r="X2549" s="45"/>
      <c r="Y2549" s="45"/>
      <c r="Z2549" s="45"/>
      <c r="AA2549" s="45"/>
      <c r="AB2549" s="45"/>
      <c r="AC2549" s="45"/>
    </row>
    <row r="2550" ht="15.75" customHeight="1">
      <c r="A2550" s="45">
        <v>39983.075657016416</v>
      </c>
      <c r="B2550" s="45"/>
      <c r="C2550" s="45"/>
      <c r="D2550" s="46"/>
      <c r="E2550" s="46"/>
      <c r="F2550" s="46"/>
      <c r="G2550" s="45"/>
      <c r="H2550" s="45"/>
      <c r="I2550" s="45"/>
      <c r="J2550" s="45"/>
      <c r="K2550" s="45"/>
      <c r="L2550" s="45"/>
      <c r="M2550" s="45"/>
      <c r="N2550" s="45"/>
      <c r="O2550" s="45"/>
      <c r="P2550" s="45"/>
      <c r="Q2550" s="45"/>
      <c r="R2550" s="45">
        <v>316.57832506514364</v>
      </c>
      <c r="S2550" s="45"/>
      <c r="T2550" s="45"/>
      <c r="U2550" s="45"/>
      <c r="V2550" s="45"/>
      <c r="W2550" s="45"/>
      <c r="X2550" s="45"/>
      <c r="Y2550" s="45"/>
      <c r="Z2550" s="45"/>
      <c r="AA2550" s="45"/>
      <c r="AB2550" s="45"/>
      <c r="AC2550" s="45"/>
    </row>
    <row r="2551" ht="15.75" customHeight="1">
      <c r="A2551" s="45">
        <v>8158851.86277401</v>
      </c>
      <c r="B2551" s="45"/>
      <c r="C2551" s="45"/>
      <c r="D2551" s="46"/>
      <c r="E2551" s="46"/>
      <c r="F2551" s="46"/>
      <c r="G2551" s="45"/>
      <c r="H2551" s="45"/>
      <c r="I2551" s="45"/>
      <c r="J2551" s="45"/>
      <c r="K2551" s="45"/>
      <c r="L2551" s="45"/>
      <c r="M2551" s="45"/>
      <c r="N2551" s="45"/>
      <c r="O2551" s="45"/>
      <c r="P2551" s="45"/>
      <c r="Q2551" s="45"/>
      <c r="R2551" s="45">
        <v>4161.3421147481895</v>
      </c>
      <c r="S2551" s="45"/>
      <c r="T2551" s="45"/>
      <c r="U2551" s="45"/>
      <c r="V2551" s="45"/>
      <c r="W2551" s="45"/>
      <c r="X2551" s="45"/>
      <c r="Y2551" s="45"/>
      <c r="Z2551" s="45"/>
      <c r="AA2551" s="45"/>
      <c r="AB2551" s="45"/>
      <c r="AC2551" s="45"/>
    </row>
    <row r="2552" ht="15.75" customHeight="1">
      <c r="A2552" s="45">
        <v>8015646.542050081</v>
      </c>
      <c r="B2552" s="45"/>
      <c r="C2552" s="45"/>
      <c r="D2552" s="46"/>
      <c r="E2552" s="46"/>
      <c r="F2552" s="46"/>
      <c r="G2552" s="45"/>
      <c r="H2552" s="45"/>
      <c r="I2552" s="45"/>
      <c r="J2552" s="45"/>
      <c r="K2552" s="45"/>
      <c r="L2552" s="45"/>
      <c r="M2552" s="45"/>
      <c r="N2552" s="45"/>
      <c r="O2552" s="45"/>
      <c r="P2552" s="45"/>
      <c r="Q2552" s="45"/>
      <c r="R2552" s="45">
        <v>4392.574305043445</v>
      </c>
      <c r="S2552" s="45"/>
      <c r="T2552" s="45"/>
      <c r="U2552" s="45"/>
      <c r="V2552" s="45"/>
      <c r="W2552" s="45"/>
      <c r="X2552" s="45"/>
      <c r="Y2552" s="45"/>
      <c r="Z2552" s="45"/>
      <c r="AA2552" s="45"/>
      <c r="AB2552" s="45"/>
      <c r="AC2552" s="45"/>
    </row>
    <row r="2553" ht="15.75" customHeight="1">
      <c r="A2553" s="45">
        <v>7707424.921697476</v>
      </c>
      <c r="B2553" s="45"/>
      <c r="C2553" s="45"/>
      <c r="D2553" s="46"/>
      <c r="E2553" s="46"/>
      <c r="F2553" s="46"/>
      <c r="G2553" s="45"/>
      <c r="H2553" s="45"/>
      <c r="I2553" s="45"/>
      <c r="J2553" s="45"/>
      <c r="K2553" s="45"/>
      <c r="L2553" s="45"/>
      <c r="M2553" s="45"/>
      <c r="N2553" s="45"/>
      <c r="O2553" s="45"/>
      <c r="P2553" s="45"/>
      <c r="Q2553" s="45"/>
      <c r="R2553" s="45">
        <v>4298.962107719708</v>
      </c>
      <c r="S2553" s="45"/>
      <c r="T2553" s="45"/>
      <c r="U2553" s="45"/>
      <c r="V2553" s="45"/>
      <c r="W2553" s="45"/>
      <c r="X2553" s="45"/>
      <c r="Y2553" s="45"/>
      <c r="Z2553" s="45"/>
      <c r="AA2553" s="45"/>
      <c r="AB2553" s="45"/>
      <c r="AC2553" s="45"/>
    </row>
    <row r="2554" ht="15.75" customHeight="1">
      <c r="A2554" s="45">
        <v>7428013.3763428135</v>
      </c>
      <c r="B2554" s="45"/>
      <c r="C2554" s="45"/>
      <c r="D2554" s="46"/>
      <c r="E2554" s="46"/>
      <c r="F2554" s="46"/>
      <c r="G2554" s="45"/>
      <c r="H2554" s="45"/>
      <c r="I2554" s="45"/>
      <c r="J2554" s="45"/>
      <c r="K2554" s="45"/>
      <c r="L2554" s="45"/>
      <c r="M2554" s="45"/>
      <c r="N2554" s="45"/>
      <c r="O2554" s="45"/>
      <c r="P2554" s="45"/>
      <c r="Q2554" s="45"/>
      <c r="R2554" s="45">
        <v>4261.489745790299</v>
      </c>
      <c r="S2554" s="45"/>
      <c r="T2554" s="45"/>
      <c r="U2554" s="45"/>
      <c r="V2554" s="45"/>
      <c r="W2554" s="45"/>
      <c r="X2554" s="45"/>
      <c r="Y2554" s="45"/>
      <c r="Z2554" s="45"/>
      <c r="AA2554" s="45"/>
      <c r="AB2554" s="45"/>
      <c r="AC2554" s="45"/>
    </row>
    <row r="2555" ht="15.75" customHeight="1">
      <c r="A2555" s="45">
        <v>7135171.867036639</v>
      </c>
      <c r="B2555" s="45"/>
      <c r="C2555" s="45"/>
      <c r="D2555" s="46"/>
      <c r="E2555" s="46"/>
      <c r="F2555" s="46"/>
      <c r="G2555" s="45"/>
      <c r="H2555" s="45"/>
      <c r="I2555" s="45"/>
      <c r="J2555" s="45"/>
      <c r="K2555" s="45"/>
      <c r="L2555" s="45"/>
      <c r="M2555" s="45"/>
      <c r="N2555" s="45"/>
      <c r="O2555" s="45"/>
      <c r="P2555" s="45"/>
      <c r="Q2555" s="45"/>
      <c r="R2555" s="45">
        <v>2265.1339260433774</v>
      </c>
      <c r="S2555" s="45"/>
      <c r="T2555" s="45"/>
      <c r="U2555" s="45"/>
      <c r="V2555" s="45"/>
      <c r="W2555" s="45"/>
      <c r="X2555" s="45"/>
      <c r="Y2555" s="45"/>
      <c r="Z2555" s="45"/>
      <c r="AA2555" s="45"/>
      <c r="AB2555" s="45"/>
      <c r="AC2555" s="45"/>
    </row>
    <row r="2556" ht="15.75" customHeight="1">
      <c r="A2556" s="45">
        <v>6849685.943253195</v>
      </c>
      <c r="B2556" s="45"/>
      <c r="C2556" s="45"/>
      <c r="D2556" s="46"/>
      <c r="E2556" s="46"/>
      <c r="F2556" s="46"/>
      <c r="G2556" s="45"/>
      <c r="H2556" s="45"/>
      <c r="I2556" s="45"/>
      <c r="J2556" s="45"/>
      <c r="K2556" s="45"/>
      <c r="L2556" s="45"/>
      <c r="M2556" s="45"/>
      <c r="N2556" s="45"/>
      <c r="O2556" s="45"/>
      <c r="P2556" s="45"/>
      <c r="Q2556" s="45"/>
      <c r="R2556" s="45">
        <v>2544.9426034221356</v>
      </c>
      <c r="S2556" s="45"/>
      <c r="T2556" s="45"/>
      <c r="U2556" s="45"/>
      <c r="V2556" s="45"/>
      <c r="W2556" s="45"/>
      <c r="X2556" s="45"/>
      <c r="Y2556" s="45"/>
      <c r="Z2556" s="45"/>
      <c r="AA2556" s="45"/>
      <c r="AB2556" s="45"/>
      <c r="AC2556" s="45"/>
    </row>
    <row r="2557" ht="15.75" customHeight="1">
      <c r="A2557" s="45">
        <v>6610576.923076923</v>
      </c>
      <c r="B2557" s="45"/>
      <c r="C2557" s="45"/>
      <c r="D2557" s="46"/>
      <c r="E2557" s="46"/>
      <c r="F2557" s="46"/>
      <c r="G2557" s="45"/>
      <c r="H2557" s="45"/>
      <c r="I2557" s="45"/>
      <c r="J2557" s="45"/>
      <c r="K2557" s="45"/>
      <c r="L2557" s="45"/>
      <c r="M2557" s="45"/>
      <c r="N2557" s="45"/>
      <c r="O2557" s="45"/>
      <c r="P2557" s="45"/>
      <c r="Q2557" s="45"/>
      <c r="R2557" s="45">
        <v>2247.073578595318</v>
      </c>
      <c r="S2557" s="45"/>
      <c r="T2557" s="45"/>
      <c r="U2557" s="45"/>
      <c r="V2557" s="45"/>
      <c r="W2557" s="45"/>
      <c r="X2557" s="45"/>
      <c r="Y2557" s="45"/>
      <c r="Z2557" s="45"/>
      <c r="AA2557" s="45"/>
      <c r="AB2557" s="45"/>
      <c r="AC2557" s="45"/>
    </row>
    <row r="2558" ht="15.75" customHeight="1">
      <c r="A2558" s="45">
        <v>6436245.692276505</v>
      </c>
      <c r="B2558" s="45"/>
      <c r="C2558" s="45"/>
      <c r="D2558" s="46"/>
      <c r="E2558" s="46"/>
      <c r="F2558" s="46"/>
      <c r="G2558" s="45"/>
      <c r="H2558" s="45"/>
      <c r="I2558" s="45"/>
      <c r="J2558" s="45"/>
      <c r="K2558" s="45"/>
      <c r="L2558" s="45"/>
      <c r="M2558" s="45"/>
      <c r="N2558" s="45"/>
      <c r="O2558" s="45"/>
      <c r="P2558" s="45"/>
      <c r="Q2558" s="45"/>
      <c r="R2558" s="45">
        <v>2103.182647476181</v>
      </c>
      <c r="S2558" s="45"/>
      <c r="T2558" s="45"/>
      <c r="U2558" s="45"/>
      <c r="V2558" s="45"/>
      <c r="W2558" s="45"/>
      <c r="X2558" s="45"/>
      <c r="Y2558" s="45"/>
      <c r="Z2558" s="45"/>
      <c r="AA2558" s="45"/>
      <c r="AB2558" s="45"/>
      <c r="AC2558" s="45"/>
    </row>
    <row r="2559" ht="15.75" customHeight="1">
      <c r="A2559" s="45">
        <v>6302676.783904694</v>
      </c>
      <c r="B2559" s="45"/>
      <c r="C2559" s="45"/>
      <c r="D2559" s="46"/>
      <c r="E2559" s="46"/>
      <c r="F2559" s="46"/>
      <c r="G2559" s="45"/>
      <c r="H2559" s="45"/>
      <c r="I2559" s="45"/>
      <c r="J2559" s="45"/>
      <c r="K2559" s="45"/>
      <c r="L2559" s="45"/>
      <c r="M2559" s="45"/>
      <c r="N2559" s="45"/>
      <c r="O2559" s="45"/>
      <c r="P2559" s="45"/>
      <c r="Q2559" s="45"/>
      <c r="R2559" s="45">
        <v>2175.0413999357374</v>
      </c>
      <c r="S2559" s="45"/>
      <c r="T2559" s="45"/>
      <c r="U2559" s="45"/>
      <c r="V2559" s="45"/>
      <c r="W2559" s="45"/>
      <c r="X2559" s="45"/>
      <c r="Y2559" s="45"/>
      <c r="Z2559" s="45"/>
      <c r="AA2559" s="45"/>
      <c r="AB2559" s="45"/>
      <c r="AC2559" s="45"/>
    </row>
    <row r="2560" ht="15.75" customHeight="1">
      <c r="A2560" s="45">
        <v>6541793.371323436</v>
      </c>
      <c r="B2560" s="45"/>
      <c r="C2560" s="45"/>
      <c r="D2560" s="46"/>
      <c r="E2560" s="46"/>
      <c r="F2560" s="46"/>
      <c r="G2560" s="45"/>
      <c r="H2560" s="45"/>
      <c r="I2560" s="45"/>
      <c r="J2560" s="45"/>
      <c r="K2560" s="45"/>
      <c r="L2560" s="45"/>
      <c r="M2560" s="45"/>
      <c r="N2560" s="45"/>
      <c r="O2560" s="45"/>
      <c r="P2560" s="45"/>
      <c r="Q2560" s="45"/>
      <c r="R2560" s="45">
        <v>2657.6035571001457</v>
      </c>
      <c r="S2560" s="45"/>
      <c r="T2560" s="45"/>
      <c r="U2560" s="45"/>
      <c r="V2560" s="45"/>
      <c r="W2560" s="45"/>
      <c r="X2560" s="45"/>
      <c r="Y2560" s="45"/>
      <c r="Z2560" s="45"/>
      <c r="AA2560" s="45"/>
      <c r="AB2560" s="45"/>
      <c r="AC2560" s="45"/>
    </row>
    <row r="2561" ht="15.75" customHeight="1">
      <c r="A2561" s="45">
        <v>6789960.369881109</v>
      </c>
      <c r="B2561" s="45"/>
      <c r="C2561" s="45"/>
      <c r="D2561" s="46"/>
      <c r="E2561" s="46"/>
      <c r="F2561" s="46"/>
      <c r="G2561" s="45"/>
      <c r="H2561" s="45"/>
      <c r="I2561" s="45"/>
      <c r="J2561" s="45"/>
      <c r="K2561" s="45"/>
      <c r="L2561" s="45"/>
      <c r="M2561" s="45"/>
      <c r="N2561" s="45"/>
      <c r="O2561" s="45"/>
      <c r="P2561" s="45"/>
      <c r="Q2561" s="45"/>
      <c r="R2561" s="45">
        <v>2774.108322324967</v>
      </c>
      <c r="S2561" s="45"/>
      <c r="T2561" s="45"/>
      <c r="U2561" s="45"/>
      <c r="V2561" s="45"/>
      <c r="W2561" s="45"/>
      <c r="X2561" s="45"/>
      <c r="Y2561" s="45"/>
      <c r="Z2561" s="45"/>
      <c r="AA2561" s="45"/>
      <c r="AB2561" s="45"/>
      <c r="AC2561" s="45"/>
    </row>
    <row r="2562" ht="15.75" customHeight="1">
      <c r="A2562" s="45">
        <v>6703736.423634568</v>
      </c>
      <c r="B2562" s="45"/>
      <c r="C2562" s="45"/>
      <c r="D2562" s="46"/>
      <c r="E2562" s="46"/>
      <c r="F2562" s="46"/>
      <c r="G2562" s="45"/>
      <c r="H2562" s="45"/>
      <c r="I2562" s="45"/>
      <c r="J2562" s="45"/>
      <c r="K2562" s="45"/>
      <c r="L2562" s="45"/>
      <c r="M2562" s="45"/>
      <c r="N2562" s="45"/>
      <c r="O2562" s="45"/>
      <c r="P2562" s="45"/>
      <c r="Q2562" s="45"/>
      <c r="R2562" s="45">
        <v>2910.1491451436887</v>
      </c>
      <c r="S2562" s="45"/>
      <c r="T2562" s="45"/>
      <c r="U2562" s="45"/>
      <c r="V2562" s="45"/>
      <c r="W2562" s="45"/>
      <c r="X2562" s="45"/>
      <c r="Y2562" s="45"/>
      <c r="Z2562" s="45"/>
      <c r="AA2562" s="45"/>
      <c r="AB2562" s="45"/>
      <c r="AC2562" s="45"/>
    </row>
    <row r="2563" ht="15.75" customHeight="1">
      <c r="A2563" s="45">
        <v>6600491.199345067</v>
      </c>
      <c r="B2563" s="45"/>
      <c r="C2563" s="45"/>
      <c r="D2563" s="46"/>
      <c r="E2563" s="46"/>
      <c r="F2563" s="46"/>
      <c r="G2563" s="45"/>
      <c r="H2563" s="45"/>
      <c r="I2563" s="45"/>
      <c r="J2563" s="45"/>
      <c r="K2563" s="45"/>
      <c r="L2563" s="45"/>
      <c r="M2563" s="45"/>
      <c r="N2563" s="45"/>
      <c r="O2563" s="45"/>
      <c r="P2563" s="45"/>
      <c r="Q2563" s="45"/>
      <c r="R2563" s="45">
        <v>3069.9959066721244</v>
      </c>
      <c r="S2563" s="45"/>
      <c r="T2563" s="45"/>
      <c r="U2563" s="45"/>
      <c r="V2563" s="45"/>
      <c r="W2563" s="45"/>
      <c r="X2563" s="45"/>
      <c r="Y2563" s="45"/>
      <c r="Z2563" s="45"/>
      <c r="AA2563" s="45"/>
      <c r="AB2563" s="45"/>
      <c r="AC2563" s="45"/>
    </row>
    <row r="2564" ht="15.75" customHeight="1">
      <c r="A2564" s="45">
        <v>9902511.85666608</v>
      </c>
      <c r="B2564" s="45"/>
      <c r="C2564" s="45"/>
      <c r="D2564" s="46"/>
      <c r="E2564" s="46"/>
      <c r="F2564" s="46">
        <v>0.111</v>
      </c>
      <c r="G2564" s="45"/>
      <c r="H2564" s="45"/>
      <c r="I2564" s="45"/>
      <c r="J2564" s="45"/>
      <c r="K2564" s="45"/>
      <c r="L2564" s="45"/>
      <c r="M2564" s="45"/>
      <c r="N2564" s="45"/>
      <c r="O2564" s="45"/>
      <c r="P2564" s="45"/>
      <c r="Q2564" s="45"/>
      <c r="R2564" s="45">
        <v>197.6111013525382</v>
      </c>
      <c r="S2564" s="45"/>
      <c r="T2564" s="45"/>
      <c r="U2564" s="45"/>
      <c r="V2564" s="45"/>
      <c r="W2564" s="45"/>
      <c r="X2564" s="45"/>
      <c r="Y2564" s="45"/>
      <c r="Z2564" s="45"/>
      <c r="AA2564" s="45"/>
      <c r="AB2564" s="45"/>
      <c r="AC2564" s="45"/>
    </row>
    <row r="2565" ht="15.75" customHeight="1">
      <c r="A2565" s="45">
        <v>9823862.89868871</v>
      </c>
      <c r="B2565" s="45"/>
      <c r="C2565" s="45"/>
      <c r="D2565" s="46"/>
      <c r="E2565" s="46"/>
      <c r="F2565" s="46">
        <v>0.111</v>
      </c>
      <c r="G2565" s="45"/>
      <c r="H2565" s="45"/>
      <c r="I2565" s="45"/>
      <c r="J2565" s="45"/>
      <c r="K2565" s="45"/>
      <c r="L2565" s="45"/>
      <c r="M2565" s="45"/>
      <c r="N2565" s="45"/>
      <c r="O2565" s="45"/>
      <c r="P2565" s="45"/>
      <c r="Q2565" s="45"/>
      <c r="R2565" s="45">
        <v>173.10771627645303</v>
      </c>
      <c r="S2565" s="45"/>
      <c r="T2565" s="45"/>
      <c r="U2565" s="45"/>
      <c r="V2565" s="45"/>
      <c r="W2565" s="45"/>
      <c r="X2565" s="45"/>
      <c r="Y2565" s="45"/>
      <c r="Z2565" s="45"/>
      <c r="AA2565" s="45"/>
      <c r="AB2565" s="45"/>
      <c r="AC2565" s="45"/>
    </row>
    <row r="2566" ht="15.75" customHeight="1">
      <c r="A2566" s="45">
        <v>9800997.144926919</v>
      </c>
      <c r="B2566" s="45"/>
      <c r="C2566" s="45"/>
      <c r="D2566" s="46"/>
      <c r="E2566" s="46"/>
      <c r="F2566" s="46">
        <v>0.109</v>
      </c>
      <c r="G2566" s="45"/>
      <c r="H2566" s="45"/>
      <c r="I2566" s="45"/>
      <c r="J2566" s="45"/>
      <c r="K2566" s="45"/>
      <c r="L2566" s="45"/>
      <c r="M2566" s="45"/>
      <c r="N2566" s="45">
        <v>0.005305322367580006</v>
      </c>
      <c r="O2566" s="45"/>
      <c r="P2566" s="45"/>
      <c r="Q2566" s="45"/>
      <c r="R2566" s="45">
        <v>170.45212425959858</v>
      </c>
      <c r="S2566" s="45"/>
      <c r="T2566" s="45"/>
      <c r="U2566" s="45"/>
      <c r="V2566" s="45"/>
      <c r="W2566" s="45"/>
      <c r="X2566" s="45"/>
      <c r="Y2566" s="45"/>
      <c r="Z2566" s="45"/>
      <c r="AA2566" s="45"/>
      <c r="AB2566" s="45"/>
      <c r="AC2566" s="45"/>
    </row>
    <row r="2567" ht="15.75" customHeight="1">
      <c r="A2567" s="45">
        <v>9710774.135363577</v>
      </c>
      <c r="B2567" s="45"/>
      <c r="C2567" s="45"/>
      <c r="D2567" s="46"/>
      <c r="E2567" s="46"/>
      <c r="F2567" s="46">
        <v>0.122</v>
      </c>
      <c r="G2567" s="45"/>
      <c r="H2567" s="45"/>
      <c r="I2567" s="45"/>
      <c r="J2567" s="45"/>
      <c r="K2567" s="45"/>
      <c r="L2567" s="45"/>
      <c r="M2567" s="45"/>
      <c r="N2567" s="45">
        <v>0.0054531345036598925</v>
      </c>
      <c r="O2567" s="45"/>
      <c r="P2567" s="45"/>
      <c r="Q2567" s="45"/>
      <c r="R2567" s="45">
        <v>167.7887539587659</v>
      </c>
      <c r="S2567" s="45"/>
      <c r="T2567" s="45"/>
      <c r="U2567" s="45"/>
      <c r="V2567" s="45"/>
      <c r="W2567" s="45"/>
      <c r="X2567" s="45"/>
      <c r="Y2567" s="45"/>
      <c r="Z2567" s="45"/>
      <c r="AA2567" s="45"/>
      <c r="AB2567" s="45"/>
      <c r="AC2567" s="45"/>
    </row>
    <row r="2568" ht="15.75" customHeight="1">
      <c r="A2568" s="45">
        <v>9561966.91518143</v>
      </c>
      <c r="B2568" s="45"/>
      <c r="C2568" s="45"/>
      <c r="D2568" s="46"/>
      <c r="E2568" s="46"/>
      <c r="F2568" s="46">
        <v>0.103</v>
      </c>
      <c r="G2568" s="45"/>
      <c r="H2568" s="45"/>
      <c r="I2568" s="45"/>
      <c r="J2568" s="45"/>
      <c r="K2568" s="45"/>
      <c r="L2568" s="45"/>
      <c r="M2568" s="45"/>
      <c r="N2568" s="45"/>
      <c r="O2568" s="45"/>
      <c r="P2568" s="45"/>
      <c r="Q2568" s="45"/>
      <c r="R2568" s="45">
        <v>206.52196361083</v>
      </c>
      <c r="S2568" s="45"/>
      <c r="T2568" s="45"/>
      <c r="U2568" s="45"/>
      <c r="V2568" s="45"/>
      <c r="W2568" s="45"/>
      <c r="X2568" s="45"/>
      <c r="Y2568" s="45"/>
      <c r="Z2568" s="45"/>
      <c r="AA2568" s="45"/>
      <c r="AB2568" s="45"/>
      <c r="AC2568" s="45"/>
    </row>
    <row r="2569" ht="15.75" customHeight="1">
      <c r="A2569" s="45">
        <v>9422251.165062374</v>
      </c>
      <c r="B2569" s="45"/>
      <c r="C2569" s="45"/>
      <c r="D2569" s="46"/>
      <c r="E2569" s="46"/>
      <c r="F2569" s="46">
        <v>0.1</v>
      </c>
      <c r="G2569" s="45"/>
      <c r="H2569" s="45"/>
      <c r="I2569" s="45"/>
      <c r="J2569" s="45"/>
      <c r="K2569" s="45"/>
      <c r="L2569" s="45"/>
      <c r="M2569" s="45"/>
      <c r="N2569" s="45">
        <v>0.005067258185962271</v>
      </c>
      <c r="O2569" s="45"/>
      <c r="P2569" s="45"/>
      <c r="Q2569" s="45"/>
      <c r="R2569" s="45">
        <v>223.85477929953805</v>
      </c>
      <c r="S2569" s="45"/>
      <c r="T2569" s="45"/>
      <c r="U2569" s="45"/>
      <c r="V2569" s="45"/>
      <c r="W2569" s="45"/>
      <c r="X2569" s="45"/>
      <c r="Y2569" s="45"/>
      <c r="Z2569" s="45"/>
      <c r="AA2569" s="45"/>
      <c r="AB2569" s="45"/>
      <c r="AC2569" s="45"/>
    </row>
    <row r="2570" ht="15.75" customHeight="1">
      <c r="A2570" s="45">
        <v>9292896.854866227</v>
      </c>
      <c r="B2570" s="45"/>
      <c r="C2570" s="45"/>
      <c r="D2570" s="46"/>
      <c r="E2570" s="46"/>
      <c r="F2570" s="46">
        <v>0.093</v>
      </c>
      <c r="G2570" s="45"/>
      <c r="H2570" s="45"/>
      <c r="I2570" s="45"/>
      <c r="J2570" s="45"/>
      <c r="K2570" s="45"/>
      <c r="L2570" s="45"/>
      <c r="M2570" s="45"/>
      <c r="N2570" s="45"/>
      <c r="O2570" s="45"/>
      <c r="P2570" s="45"/>
      <c r="Q2570" s="45"/>
      <c r="R2570" s="45">
        <v>280.9947213134496</v>
      </c>
      <c r="S2570" s="45"/>
      <c r="T2570" s="45"/>
      <c r="U2570" s="45"/>
      <c r="V2570" s="45"/>
      <c r="W2570" s="45"/>
      <c r="X2570" s="45"/>
      <c r="Y2570" s="45"/>
      <c r="Z2570" s="45"/>
      <c r="AA2570" s="45"/>
      <c r="AB2570" s="45"/>
      <c r="AC2570" s="45"/>
    </row>
    <row r="2571" ht="15.75" customHeight="1">
      <c r="A2571" s="45">
        <v>9251555.132929197</v>
      </c>
      <c r="B2571" s="45"/>
      <c r="C2571" s="45"/>
      <c r="D2571" s="46"/>
      <c r="E2571" s="46"/>
      <c r="F2571" s="46">
        <v>0.093</v>
      </c>
      <c r="G2571" s="45"/>
      <c r="H2571" s="45"/>
      <c r="I2571" s="45"/>
      <c r="J2571" s="45">
        <v>0.001505606402789334</v>
      </c>
      <c r="K2571" s="45"/>
      <c r="L2571" s="45"/>
      <c r="M2571" s="45"/>
      <c r="N2571" s="45">
        <v>0.004497008597804985</v>
      </c>
      <c r="O2571" s="45"/>
      <c r="P2571" s="45"/>
      <c r="Q2571" s="45"/>
      <c r="R2571" s="45">
        <v>237.72732675621063</v>
      </c>
      <c r="S2571" s="45"/>
      <c r="T2571" s="45"/>
      <c r="U2571" s="45"/>
      <c r="V2571" s="45"/>
      <c r="W2571" s="45"/>
      <c r="X2571" s="45"/>
      <c r="Y2571" s="45"/>
      <c r="Z2571" s="45"/>
      <c r="AA2571" s="45"/>
      <c r="AB2571" s="45"/>
      <c r="AC2571" s="45"/>
    </row>
    <row r="2572" ht="15.75" customHeight="1">
      <c r="A2572" s="45">
        <v>9195852.083740951</v>
      </c>
      <c r="B2572" s="45"/>
      <c r="C2572" s="45"/>
      <c r="D2572" s="46"/>
      <c r="E2572" s="46"/>
      <c r="F2572" s="46">
        <v>0.087</v>
      </c>
      <c r="G2572" s="45"/>
      <c r="H2572" s="45"/>
      <c r="I2572" s="45"/>
      <c r="J2572" s="45">
        <v>0.0016239483467031892</v>
      </c>
      <c r="K2572" s="45"/>
      <c r="L2572" s="45"/>
      <c r="M2572" s="45"/>
      <c r="N2572" s="45">
        <v>0.004871845040109567</v>
      </c>
      <c r="O2572" s="45"/>
      <c r="P2572" s="45"/>
      <c r="Q2572" s="45"/>
      <c r="R2572" s="45">
        <v>293.48464097045587</v>
      </c>
      <c r="S2572" s="45"/>
      <c r="T2572" s="45"/>
      <c r="U2572" s="45"/>
      <c r="V2572" s="45"/>
      <c r="W2572" s="45"/>
      <c r="X2572" s="45"/>
      <c r="Y2572" s="45"/>
      <c r="Z2572" s="45"/>
      <c r="AA2572" s="45"/>
      <c r="AB2572" s="45"/>
      <c r="AC2572" s="45"/>
    </row>
    <row r="2573" ht="15.75" customHeight="1">
      <c r="A2573" s="45">
        <v>9104792.09758172</v>
      </c>
      <c r="B2573" s="45"/>
      <c r="C2573" s="45"/>
      <c r="D2573" s="46"/>
      <c r="E2573" s="46"/>
      <c r="F2573" s="46">
        <v>0.088</v>
      </c>
      <c r="G2573" s="45"/>
      <c r="H2573" s="45"/>
      <c r="I2573" s="45"/>
      <c r="J2573" s="45"/>
      <c r="K2573" s="45"/>
      <c r="L2573" s="45"/>
      <c r="M2573" s="45"/>
      <c r="N2573" s="45"/>
      <c r="O2573" s="45"/>
      <c r="P2573" s="45"/>
      <c r="Q2573" s="45"/>
      <c r="R2573" s="45">
        <v>212.63845663142024</v>
      </c>
      <c r="S2573" s="45"/>
      <c r="T2573" s="45"/>
      <c r="U2573" s="45"/>
      <c r="V2573" s="45"/>
      <c r="W2573" s="45"/>
      <c r="X2573" s="45"/>
      <c r="Y2573" s="45"/>
      <c r="Z2573" s="45"/>
      <c r="AA2573" s="45"/>
      <c r="AB2573" s="45"/>
      <c r="AC2573" s="45"/>
    </row>
    <row r="2574" ht="15.75" customHeight="1">
      <c r="A2574" s="45">
        <v>9034993.887530562</v>
      </c>
      <c r="B2574" s="45"/>
      <c r="C2574" s="45"/>
      <c r="D2574" s="46"/>
      <c r="E2574" s="46"/>
      <c r="F2574" s="46">
        <v>0.086</v>
      </c>
      <c r="G2574" s="45"/>
      <c r="H2574" s="45"/>
      <c r="I2574" s="45"/>
      <c r="J2574" s="45">
        <v>0.001509015892420538</v>
      </c>
      <c r="K2574" s="45"/>
      <c r="L2574" s="45"/>
      <c r="M2574" s="45"/>
      <c r="N2574" s="45">
        <v>0.004488844743276284</v>
      </c>
      <c r="O2574" s="45"/>
      <c r="P2574" s="45"/>
      <c r="Q2574" s="45"/>
      <c r="R2574" s="45">
        <v>248.31907090464549</v>
      </c>
      <c r="S2574" s="45"/>
      <c r="T2574" s="45"/>
      <c r="U2574" s="45"/>
      <c r="V2574" s="45"/>
      <c r="W2574" s="45"/>
      <c r="X2574" s="45"/>
      <c r="Y2574" s="45"/>
      <c r="Z2574" s="45"/>
      <c r="AA2574" s="45"/>
      <c r="AB2574" s="45"/>
      <c r="AC2574" s="45"/>
    </row>
    <row r="2575" ht="15.75" customHeight="1">
      <c r="A2575" s="45">
        <v>9004927.224330293</v>
      </c>
      <c r="B2575" s="45"/>
      <c r="C2575" s="45"/>
      <c r="D2575" s="46"/>
      <c r="E2575" s="46"/>
      <c r="F2575" s="46">
        <v>0.094</v>
      </c>
      <c r="G2575" s="45"/>
      <c r="H2575" s="45"/>
      <c r="I2575" s="45"/>
      <c r="J2575" s="45"/>
      <c r="K2575" s="45"/>
      <c r="L2575" s="45"/>
      <c r="M2575" s="45"/>
      <c r="N2575" s="45"/>
      <c r="O2575" s="45"/>
      <c r="P2575" s="45"/>
      <c r="Q2575" s="45"/>
      <c r="R2575" s="45">
        <v>264.29555794680107</v>
      </c>
      <c r="S2575" s="45"/>
      <c r="T2575" s="45"/>
      <c r="U2575" s="45"/>
      <c r="V2575" s="45"/>
      <c r="W2575" s="45"/>
      <c r="X2575" s="45"/>
      <c r="Y2575" s="45"/>
      <c r="Z2575" s="45"/>
      <c r="AA2575" s="45"/>
      <c r="AB2575" s="45"/>
      <c r="AC2575" s="45"/>
    </row>
    <row r="2576" ht="15.75" customHeight="1">
      <c r="A2576" s="45">
        <v>9013884.741713945</v>
      </c>
      <c r="B2576" s="45"/>
      <c r="C2576" s="45"/>
      <c r="D2576" s="46"/>
      <c r="E2576" s="46"/>
      <c r="F2576" s="46">
        <v>0.087</v>
      </c>
      <c r="G2576" s="45"/>
      <c r="H2576" s="45"/>
      <c r="I2576" s="45"/>
      <c r="J2576" s="45">
        <v>0.0014743206927441026</v>
      </c>
      <c r="K2576" s="45"/>
      <c r="L2576" s="45"/>
      <c r="M2576" s="45"/>
      <c r="N2576" s="45">
        <v>0.004385637503732457</v>
      </c>
      <c r="O2576" s="45"/>
      <c r="P2576" s="45"/>
      <c r="Q2576" s="45"/>
      <c r="R2576" s="45">
        <v>261.2720214989549</v>
      </c>
      <c r="S2576" s="45"/>
      <c r="T2576" s="45"/>
      <c r="U2576" s="45"/>
      <c r="V2576" s="45"/>
      <c r="W2576" s="45"/>
      <c r="X2576" s="45"/>
      <c r="Y2576" s="45"/>
      <c r="Z2576" s="45"/>
      <c r="AA2576" s="45"/>
      <c r="AB2576" s="45"/>
      <c r="AC2576" s="45"/>
    </row>
    <row r="2577" ht="15.75" customHeight="1">
      <c r="A2577" s="45">
        <v>3077432.796640947</v>
      </c>
      <c r="B2577" s="45"/>
      <c r="C2577" s="45"/>
      <c r="D2577" s="46"/>
      <c r="E2577" s="46"/>
      <c r="F2577" s="46">
        <v>0.131</v>
      </c>
      <c r="G2577" s="45"/>
      <c r="H2577" s="45"/>
      <c r="I2577" s="45"/>
      <c r="J2577" s="45"/>
      <c r="K2577" s="45"/>
      <c r="L2577" s="45"/>
      <c r="M2577" s="45"/>
      <c r="N2577" s="45"/>
      <c r="O2577" s="45"/>
      <c r="P2577" s="45"/>
      <c r="Q2577" s="45"/>
      <c r="R2577" s="45">
        <v>210.25938362143117</v>
      </c>
      <c r="S2577" s="45"/>
      <c r="T2577" s="45"/>
      <c r="U2577" s="45"/>
      <c r="V2577" s="45"/>
      <c r="W2577" s="45"/>
      <c r="X2577" s="45"/>
      <c r="Y2577" s="45"/>
      <c r="Z2577" s="45"/>
      <c r="AA2577" s="45"/>
      <c r="AB2577" s="45"/>
      <c r="AC2577" s="45"/>
    </row>
    <row r="2578" ht="15.75" customHeight="1">
      <c r="A2578" s="45">
        <v>3063346.9902300662</v>
      </c>
      <c r="B2578" s="45"/>
      <c r="C2578" s="45"/>
      <c r="D2578" s="46"/>
      <c r="E2578" s="46"/>
      <c r="F2578" s="46">
        <v>0.13</v>
      </c>
      <c r="G2578" s="45"/>
      <c r="H2578" s="45"/>
      <c r="I2578" s="45"/>
      <c r="J2578" s="45"/>
      <c r="K2578" s="45"/>
      <c r="L2578" s="45"/>
      <c r="M2578" s="45"/>
      <c r="N2578" s="45"/>
      <c r="O2578" s="45"/>
      <c r="P2578" s="45"/>
      <c r="Q2578" s="45"/>
      <c r="R2578" s="45">
        <v>201.70185943901672</v>
      </c>
      <c r="S2578" s="45"/>
      <c r="T2578" s="45"/>
      <c r="U2578" s="45"/>
      <c r="V2578" s="45"/>
      <c r="W2578" s="45"/>
      <c r="X2578" s="45"/>
      <c r="Y2578" s="45"/>
      <c r="Z2578" s="45"/>
      <c r="AA2578" s="45"/>
      <c r="AB2578" s="45"/>
      <c r="AC2578" s="45"/>
    </row>
    <row r="2579" ht="15.75" customHeight="1">
      <c r="A2579" s="45">
        <v>3058352.109950879</v>
      </c>
      <c r="B2579" s="45"/>
      <c r="C2579" s="45"/>
      <c r="D2579" s="46"/>
      <c r="E2579" s="46"/>
      <c r="F2579" s="46">
        <v>0.126</v>
      </c>
      <c r="G2579" s="45"/>
      <c r="H2579" s="45"/>
      <c r="I2579" s="45"/>
      <c r="J2579" s="45"/>
      <c r="K2579" s="45"/>
      <c r="L2579" s="45"/>
      <c r="M2579" s="45"/>
      <c r="N2579" s="45">
        <v>0.0025153385720616413</v>
      </c>
      <c r="O2579" s="45"/>
      <c r="P2579" s="45"/>
      <c r="Q2579" s="45"/>
      <c r="R2579" s="45">
        <v>212.21218722108142</v>
      </c>
      <c r="S2579" s="45"/>
      <c r="T2579" s="45"/>
      <c r="U2579" s="45"/>
      <c r="V2579" s="45"/>
      <c r="W2579" s="45"/>
      <c r="X2579" s="45"/>
      <c r="Y2579" s="45"/>
      <c r="Z2579" s="45"/>
      <c r="AA2579" s="45"/>
      <c r="AB2579" s="45"/>
      <c r="AC2579" s="45"/>
    </row>
    <row r="2580" ht="15.75" customHeight="1">
      <c r="A2580" s="45">
        <v>3035248.445285165</v>
      </c>
      <c r="B2580" s="45"/>
      <c r="C2580" s="45"/>
      <c r="D2580" s="46"/>
      <c r="E2580" s="46"/>
      <c r="F2580" s="46">
        <v>0.15</v>
      </c>
      <c r="G2580" s="45"/>
      <c r="H2580" s="45"/>
      <c r="I2580" s="45"/>
      <c r="J2580" s="45"/>
      <c r="K2580" s="45"/>
      <c r="L2580" s="45"/>
      <c r="M2580" s="45"/>
      <c r="N2580" s="45">
        <v>0.0023799809601523186</v>
      </c>
      <c r="O2580" s="45"/>
      <c r="P2580" s="45"/>
      <c r="Q2580" s="45"/>
      <c r="R2580" s="45">
        <v>222.54367419606098</v>
      </c>
      <c r="S2580" s="45"/>
      <c r="T2580" s="45"/>
      <c r="U2580" s="45"/>
      <c r="V2580" s="45"/>
      <c r="W2580" s="45"/>
      <c r="X2580" s="45"/>
      <c r="Y2580" s="45"/>
      <c r="Z2580" s="45"/>
      <c r="AA2580" s="45"/>
      <c r="AB2580" s="45"/>
      <c r="AC2580" s="45"/>
    </row>
    <row r="2581" ht="15.75" customHeight="1">
      <c r="A2581" s="45">
        <v>3022146.090786737</v>
      </c>
      <c r="B2581" s="45"/>
      <c r="C2581" s="45"/>
      <c r="D2581" s="46"/>
      <c r="E2581" s="46"/>
      <c r="F2581" s="46">
        <v>0.111</v>
      </c>
      <c r="G2581" s="45"/>
      <c r="H2581" s="45"/>
      <c r="I2581" s="45"/>
      <c r="J2581" s="45"/>
      <c r="K2581" s="45"/>
      <c r="L2581" s="45"/>
      <c r="M2581" s="45"/>
      <c r="N2581" s="45"/>
      <c r="O2581" s="45"/>
      <c r="P2581" s="45"/>
      <c r="Q2581" s="45"/>
      <c r="R2581" s="45">
        <v>226.35507157714426</v>
      </c>
      <c r="S2581" s="45"/>
      <c r="T2581" s="45"/>
      <c r="U2581" s="45"/>
      <c r="V2581" s="45"/>
      <c r="W2581" s="45"/>
      <c r="X2581" s="45"/>
      <c r="Y2581" s="45"/>
      <c r="Z2581" s="45"/>
      <c r="AA2581" s="45"/>
      <c r="AB2581" s="45"/>
      <c r="AC2581" s="45"/>
    </row>
    <row r="2582" ht="15.75" customHeight="1">
      <c r="A2582" s="45">
        <v>3022846.675170942</v>
      </c>
      <c r="B2582" s="45"/>
      <c r="C2582" s="45"/>
      <c r="D2582" s="46"/>
      <c r="E2582" s="46"/>
      <c r="F2582" s="46">
        <v>0.106</v>
      </c>
      <c r="G2582" s="45"/>
      <c r="H2582" s="45"/>
      <c r="I2582" s="45"/>
      <c r="J2582" s="45"/>
      <c r="K2582" s="45"/>
      <c r="L2582" s="45"/>
      <c r="M2582" s="45"/>
      <c r="N2582" s="45">
        <v>0.002394094566735386</v>
      </c>
      <c r="O2582" s="45"/>
      <c r="P2582" s="45"/>
      <c r="Q2582" s="45"/>
      <c r="R2582" s="45">
        <v>235.78204066333348</v>
      </c>
      <c r="S2582" s="45"/>
      <c r="T2582" s="45"/>
      <c r="U2582" s="45"/>
      <c r="V2582" s="45"/>
      <c r="W2582" s="45"/>
      <c r="X2582" s="45"/>
      <c r="Y2582" s="45"/>
      <c r="Z2582" s="45"/>
      <c r="AA2582" s="45"/>
      <c r="AB2582" s="45"/>
      <c r="AC2582" s="45"/>
    </row>
    <row r="2583" ht="15.75" customHeight="1">
      <c r="A2583" s="45">
        <v>3000155.0775984447</v>
      </c>
      <c r="B2583" s="45"/>
      <c r="C2583" s="45"/>
      <c r="D2583" s="46"/>
      <c r="E2583" s="46"/>
      <c r="F2583" s="46">
        <v>0.108</v>
      </c>
      <c r="G2583" s="45"/>
      <c r="H2583" s="45"/>
      <c r="I2583" s="45"/>
      <c r="J2583" s="45"/>
      <c r="K2583" s="45"/>
      <c r="L2583" s="45"/>
      <c r="M2583" s="45"/>
      <c r="N2583" s="45"/>
      <c r="O2583" s="45"/>
      <c r="P2583" s="45"/>
      <c r="Q2583" s="45"/>
      <c r="R2583" s="45">
        <v>232.6163976666786</v>
      </c>
      <c r="S2583" s="45"/>
      <c r="T2583" s="45"/>
      <c r="U2583" s="45"/>
      <c r="V2583" s="45"/>
      <c r="W2583" s="45"/>
      <c r="X2583" s="45"/>
      <c r="Y2583" s="45"/>
      <c r="Z2583" s="45"/>
      <c r="AA2583" s="45"/>
      <c r="AB2583" s="45"/>
      <c r="AC2583" s="45"/>
    </row>
    <row r="2584" ht="15.75" customHeight="1">
      <c r="A2584" s="45">
        <v>2962109.680338997</v>
      </c>
      <c r="B2584" s="45"/>
      <c r="C2584" s="45"/>
      <c r="D2584" s="46"/>
      <c r="E2584" s="46"/>
      <c r="F2584" s="46">
        <v>0.101</v>
      </c>
      <c r="G2584" s="45"/>
      <c r="H2584" s="45"/>
      <c r="I2584" s="45"/>
      <c r="J2584" s="45">
        <v>7.052642096045231E-4</v>
      </c>
      <c r="K2584" s="45"/>
      <c r="L2584" s="45"/>
      <c r="M2584" s="45"/>
      <c r="N2584" s="45">
        <v>0.002092283821826752</v>
      </c>
      <c r="O2584" s="45"/>
      <c r="P2584" s="45"/>
      <c r="Q2584" s="45"/>
      <c r="R2584" s="45">
        <v>246.84247336158307</v>
      </c>
      <c r="S2584" s="45"/>
      <c r="T2584" s="45"/>
      <c r="U2584" s="45"/>
      <c r="V2584" s="45"/>
      <c r="W2584" s="45"/>
      <c r="X2584" s="45"/>
      <c r="Y2584" s="45"/>
      <c r="Z2584" s="45"/>
      <c r="AA2584" s="45"/>
      <c r="AB2584" s="45"/>
      <c r="AC2584" s="45"/>
    </row>
    <row r="2585" ht="15.75" customHeight="1">
      <c r="A2585" s="45">
        <v>2935148.8415714335</v>
      </c>
      <c r="B2585" s="45"/>
      <c r="C2585" s="45"/>
      <c r="D2585" s="46"/>
      <c r="E2585" s="46"/>
      <c r="F2585" s="46">
        <v>0.101</v>
      </c>
      <c r="G2585" s="45"/>
      <c r="H2585" s="45"/>
      <c r="I2585" s="45"/>
      <c r="J2585" s="45">
        <v>7.41023770653143E-4</v>
      </c>
      <c r="K2585" s="45"/>
      <c r="L2585" s="45"/>
      <c r="M2585" s="45"/>
      <c r="N2585" s="45">
        <v>0.0022288605601676567</v>
      </c>
      <c r="O2585" s="45"/>
      <c r="P2585" s="45"/>
      <c r="Q2585" s="45"/>
      <c r="R2585" s="45">
        <v>260.51616937024556</v>
      </c>
      <c r="S2585" s="45"/>
      <c r="T2585" s="45"/>
      <c r="U2585" s="45"/>
      <c r="V2585" s="45"/>
      <c r="W2585" s="45"/>
      <c r="X2585" s="45"/>
      <c r="Y2585" s="45"/>
      <c r="Z2585" s="45"/>
      <c r="AA2585" s="45"/>
      <c r="AB2585" s="45"/>
      <c r="AC2585" s="45"/>
    </row>
    <row r="2586" ht="15.75" customHeight="1">
      <c r="A2586" s="45">
        <v>2905251.1415525116</v>
      </c>
      <c r="B2586" s="45"/>
      <c r="C2586" s="45"/>
      <c r="D2586" s="46"/>
      <c r="E2586" s="46"/>
      <c r="F2586" s="46">
        <v>0.106</v>
      </c>
      <c r="G2586" s="45"/>
      <c r="H2586" s="45"/>
      <c r="I2586" s="45"/>
      <c r="J2586" s="45"/>
      <c r="K2586" s="45"/>
      <c r="L2586" s="45"/>
      <c r="M2586" s="45"/>
      <c r="N2586" s="45">
        <v>0.001860730593607306</v>
      </c>
      <c r="O2586" s="45"/>
      <c r="P2586" s="45"/>
      <c r="Q2586" s="45"/>
      <c r="R2586" s="45">
        <v>268.2648401826484</v>
      </c>
      <c r="S2586" s="45"/>
      <c r="T2586" s="45"/>
      <c r="U2586" s="45"/>
      <c r="V2586" s="45"/>
      <c r="W2586" s="45"/>
      <c r="X2586" s="45"/>
      <c r="Y2586" s="45"/>
      <c r="Z2586" s="45"/>
      <c r="AA2586" s="45"/>
      <c r="AB2586" s="45"/>
      <c r="AC2586" s="45"/>
    </row>
    <row r="2587" ht="15.75" customHeight="1">
      <c r="A2587" s="45">
        <v>2874907.6929147616</v>
      </c>
      <c r="B2587" s="45"/>
      <c r="C2587" s="45"/>
      <c r="D2587" s="46"/>
      <c r="E2587" s="46"/>
      <c r="F2587" s="46">
        <v>0.106</v>
      </c>
      <c r="G2587" s="45"/>
      <c r="H2587" s="45"/>
      <c r="I2587" s="45"/>
      <c r="J2587" s="45">
        <v>6.933600906441484E-4</v>
      </c>
      <c r="K2587" s="45"/>
      <c r="L2587" s="45"/>
      <c r="M2587" s="45"/>
      <c r="N2587" s="45">
        <v>0.002068806124117093</v>
      </c>
      <c r="O2587" s="45"/>
      <c r="P2587" s="45"/>
      <c r="Q2587" s="45"/>
      <c r="R2587" s="45">
        <v>270.57954756844816</v>
      </c>
      <c r="S2587" s="45"/>
      <c r="T2587" s="45"/>
      <c r="U2587" s="45"/>
      <c r="V2587" s="45"/>
      <c r="W2587" s="45"/>
      <c r="X2587" s="45"/>
      <c r="Y2587" s="45"/>
      <c r="Z2587" s="45"/>
      <c r="AA2587" s="45"/>
      <c r="AB2587" s="45"/>
      <c r="AC2587" s="45"/>
    </row>
    <row r="2588" ht="15.75" customHeight="1">
      <c r="A2588" s="45">
        <v>2861589.437220744</v>
      </c>
      <c r="B2588" s="45"/>
      <c r="C2588" s="45"/>
      <c r="D2588" s="46"/>
      <c r="E2588" s="46"/>
      <c r="F2588" s="46">
        <v>0.1</v>
      </c>
      <c r="G2588" s="45"/>
      <c r="H2588" s="45"/>
      <c r="I2588" s="45"/>
      <c r="J2588" s="45"/>
      <c r="K2588" s="45"/>
      <c r="L2588" s="45"/>
      <c r="M2588" s="45"/>
      <c r="N2588" s="45"/>
      <c r="O2588" s="45"/>
      <c r="P2588" s="45"/>
      <c r="Q2588" s="45"/>
      <c r="R2588" s="45">
        <v>267.75105845340295</v>
      </c>
      <c r="S2588" s="45"/>
      <c r="T2588" s="45"/>
      <c r="U2588" s="45"/>
      <c r="V2588" s="45"/>
      <c r="W2588" s="45"/>
      <c r="X2588" s="45"/>
      <c r="Y2588" s="45"/>
      <c r="Z2588" s="45"/>
      <c r="AA2588" s="45"/>
      <c r="AB2588" s="45"/>
      <c r="AC2588" s="45"/>
    </row>
    <row r="2589" ht="15.75" customHeight="1">
      <c r="A2589" s="45">
        <v>2852877.757505391</v>
      </c>
      <c r="B2589" s="45"/>
      <c r="C2589" s="45"/>
      <c r="D2589" s="46"/>
      <c r="E2589" s="46"/>
      <c r="F2589" s="46">
        <v>0.095</v>
      </c>
      <c r="G2589" s="45"/>
      <c r="H2589" s="45"/>
      <c r="I2589" s="45"/>
      <c r="J2589" s="45">
        <v>6.579311107425223E-4</v>
      </c>
      <c r="K2589" s="45"/>
      <c r="L2589" s="45"/>
      <c r="M2589" s="45"/>
      <c r="N2589" s="45">
        <v>0.0020290816608613924</v>
      </c>
      <c r="O2589" s="45"/>
      <c r="P2589" s="45"/>
      <c r="Q2589" s="45"/>
      <c r="R2589" s="45">
        <v>270.9128103057445</v>
      </c>
      <c r="S2589" s="45"/>
      <c r="T2589" s="45"/>
      <c r="U2589" s="45"/>
      <c r="V2589" s="45"/>
      <c r="W2589" s="45"/>
      <c r="X2589" s="45"/>
      <c r="Y2589" s="45"/>
      <c r="Z2589" s="45"/>
      <c r="AA2589" s="45"/>
      <c r="AB2589" s="45"/>
      <c r="AC2589" s="45"/>
    </row>
    <row r="2590" ht="15.75" customHeight="1">
      <c r="A2590" s="45">
        <v>1.8320180383314542E7</v>
      </c>
      <c r="B2590" s="45"/>
      <c r="C2590" s="45"/>
      <c r="D2590" s="46"/>
      <c r="E2590" s="46"/>
      <c r="F2590" s="46"/>
      <c r="G2590" s="45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/>
      <c r="S2590" s="45"/>
      <c r="T2590" s="45"/>
      <c r="U2590" s="45"/>
      <c r="V2590" s="45"/>
      <c r="W2590" s="45"/>
      <c r="X2590" s="45"/>
      <c r="Y2590" s="45"/>
      <c r="Z2590" s="45"/>
      <c r="AA2590" s="45"/>
      <c r="AB2590" s="45"/>
      <c r="AC2590" s="45"/>
    </row>
    <row r="2591" ht="15.75" customHeight="1">
      <c r="A2591" s="45">
        <v>1.886113310776762E7</v>
      </c>
      <c r="B2591" s="45"/>
      <c r="C2591" s="45"/>
      <c r="D2591" s="46"/>
      <c r="E2591" s="46"/>
      <c r="F2591" s="46"/>
      <c r="G2591" s="45"/>
      <c r="H2591" s="45"/>
      <c r="I2591" s="45"/>
      <c r="J2591" s="45"/>
      <c r="K2591" s="45"/>
      <c r="L2591" s="45"/>
      <c r="M2591" s="45"/>
      <c r="N2591" s="45"/>
      <c r="O2591" s="45"/>
      <c r="P2591" s="45"/>
      <c r="Q2591" s="45"/>
      <c r="R2591" s="45"/>
      <c r="S2591" s="45"/>
      <c r="T2591" s="45"/>
      <c r="U2591" s="45"/>
      <c r="V2591" s="45"/>
      <c r="W2591" s="45"/>
      <c r="X2591" s="45"/>
      <c r="Y2591" s="45"/>
      <c r="Z2591" s="45"/>
      <c r="AA2591" s="45"/>
      <c r="AB2591" s="45"/>
      <c r="AC2591" s="45"/>
    </row>
    <row r="2592" ht="15.75" customHeight="1">
      <c r="A2592" s="45">
        <v>1.9089253187613845E7</v>
      </c>
      <c r="B2592" s="45"/>
      <c r="C2592" s="45"/>
      <c r="D2592" s="46"/>
      <c r="E2592" s="46"/>
      <c r="F2592" s="46"/>
      <c r="G2592" s="45"/>
      <c r="H2592" s="45"/>
      <c r="I2592" s="45"/>
      <c r="J2592" s="45"/>
      <c r="K2592" s="45"/>
      <c r="L2592" s="45"/>
      <c r="M2592" s="45"/>
      <c r="N2592" s="45"/>
      <c r="O2592" s="45"/>
      <c r="P2592" s="45"/>
      <c r="Q2592" s="45"/>
      <c r="R2592" s="45"/>
      <c r="S2592" s="45"/>
      <c r="T2592" s="45"/>
      <c r="U2592" s="45"/>
      <c r="V2592" s="45"/>
      <c r="W2592" s="45"/>
      <c r="X2592" s="45"/>
      <c r="Y2592" s="45"/>
      <c r="Z2592" s="45"/>
      <c r="AA2592" s="45"/>
      <c r="AB2592" s="45"/>
      <c r="AC2592" s="45"/>
    </row>
    <row r="2593" ht="15.75" customHeight="1">
      <c r="A2593" s="45">
        <v>1.9149947008734424E7</v>
      </c>
      <c r="B2593" s="45"/>
      <c r="C2593" s="45"/>
      <c r="D2593" s="46"/>
      <c r="E2593" s="46"/>
      <c r="F2593" s="46"/>
      <c r="G2593" s="45"/>
      <c r="H2593" s="45"/>
      <c r="I2593" s="45"/>
      <c r="J2593" s="45"/>
      <c r="K2593" s="45"/>
      <c r="L2593" s="45"/>
      <c r="M2593" s="45"/>
      <c r="N2593" s="45"/>
      <c r="O2593" s="45"/>
      <c r="P2593" s="45"/>
      <c r="Q2593" s="45"/>
      <c r="R2593" s="45"/>
      <c r="S2593" s="45"/>
      <c r="T2593" s="45"/>
      <c r="U2593" s="45"/>
      <c r="V2593" s="45"/>
      <c r="W2593" s="45"/>
      <c r="X2593" s="45"/>
      <c r="Y2593" s="45"/>
      <c r="Z2593" s="45"/>
      <c r="AA2593" s="45"/>
      <c r="AB2593" s="45"/>
      <c r="AC2593" s="45"/>
    </row>
    <row r="2594" ht="15.75" customHeight="1">
      <c r="A2594" s="45">
        <v>1.915388529475903E7</v>
      </c>
      <c r="B2594" s="45"/>
      <c r="C2594" s="45"/>
      <c r="D2594" s="46"/>
      <c r="E2594" s="46"/>
      <c r="F2594" s="46"/>
      <c r="G2594" s="45"/>
      <c r="H2594" s="45"/>
      <c r="I2594" s="45"/>
      <c r="J2594" s="45"/>
      <c r="K2594" s="45"/>
      <c r="L2594" s="45"/>
      <c r="M2594" s="45"/>
      <c r="N2594" s="45"/>
      <c r="O2594" s="45"/>
      <c r="P2594" s="45"/>
      <c r="Q2594" s="45"/>
      <c r="R2594" s="45"/>
      <c r="S2594" s="45"/>
      <c r="T2594" s="45"/>
      <c r="U2594" s="45"/>
      <c r="V2594" s="45"/>
      <c r="W2594" s="45"/>
      <c r="X2594" s="45"/>
      <c r="Y2594" s="45"/>
      <c r="Z2594" s="45"/>
      <c r="AA2594" s="45"/>
      <c r="AB2594" s="45"/>
      <c r="AC2594" s="45"/>
    </row>
    <row r="2595" ht="15.75" customHeight="1">
      <c r="A2595" s="45">
        <v>1.8920662223177813E7</v>
      </c>
      <c r="B2595" s="45"/>
      <c r="C2595" s="45"/>
      <c r="D2595" s="46"/>
      <c r="E2595" s="46"/>
      <c r="F2595" s="46"/>
      <c r="G2595" s="45"/>
      <c r="H2595" s="45"/>
      <c r="I2595" s="45"/>
      <c r="J2595" s="45"/>
      <c r="K2595" s="45"/>
      <c r="L2595" s="45"/>
      <c r="M2595" s="45"/>
      <c r="N2595" s="45"/>
      <c r="O2595" s="45"/>
      <c r="P2595" s="45"/>
      <c r="Q2595" s="45"/>
      <c r="R2595" s="45"/>
      <c r="S2595" s="45"/>
      <c r="T2595" s="45"/>
      <c r="U2595" s="45"/>
      <c r="V2595" s="45"/>
      <c r="W2595" s="45"/>
      <c r="X2595" s="45"/>
      <c r="Y2595" s="45"/>
      <c r="Z2595" s="45"/>
      <c r="AA2595" s="45"/>
      <c r="AB2595" s="45"/>
      <c r="AC2595" s="45"/>
    </row>
    <row r="2596" ht="15.75" customHeight="1">
      <c r="A2596" s="45">
        <v>1.8617582881678045E7</v>
      </c>
      <c r="B2596" s="45"/>
      <c r="C2596" s="45"/>
      <c r="D2596" s="46"/>
      <c r="E2596" s="46"/>
      <c r="F2596" s="46"/>
      <c r="G2596" s="45"/>
      <c r="H2596" s="45"/>
      <c r="I2596" s="45"/>
      <c r="J2596" s="45"/>
      <c r="K2596" s="45"/>
      <c r="L2596" s="45"/>
      <c r="M2596" s="45"/>
      <c r="N2596" s="45"/>
      <c r="O2596" s="45"/>
      <c r="P2596" s="45"/>
      <c r="Q2596" s="45"/>
      <c r="R2596" s="45"/>
      <c r="S2596" s="45"/>
      <c r="T2596" s="45"/>
      <c r="U2596" s="45"/>
      <c r="V2596" s="45"/>
      <c r="W2596" s="45"/>
      <c r="X2596" s="45"/>
      <c r="Y2596" s="45"/>
      <c r="Z2596" s="45"/>
      <c r="AA2596" s="45"/>
      <c r="AB2596" s="45"/>
      <c r="AC2596" s="45"/>
    </row>
    <row r="2597" ht="15.75" customHeight="1">
      <c r="A2597" s="45">
        <v>1.8370524130773224E7</v>
      </c>
      <c r="B2597" s="45"/>
      <c r="C2597" s="45"/>
      <c r="D2597" s="46"/>
      <c r="E2597" s="46"/>
      <c r="F2597" s="46"/>
      <c r="G2597" s="45"/>
      <c r="H2597" s="45"/>
      <c r="I2597" s="45"/>
      <c r="J2597" s="45"/>
      <c r="K2597" s="45"/>
      <c r="L2597" s="45"/>
      <c r="M2597" s="45"/>
      <c r="N2597" s="45"/>
      <c r="O2597" s="45"/>
      <c r="P2597" s="45"/>
      <c r="Q2597" s="45"/>
      <c r="R2597" s="45"/>
      <c r="S2597" s="45"/>
      <c r="T2597" s="45"/>
      <c r="U2597" s="45"/>
      <c r="V2597" s="45"/>
      <c r="W2597" s="45"/>
      <c r="X2597" s="45"/>
      <c r="Y2597" s="45"/>
      <c r="Z2597" s="45"/>
      <c r="AA2597" s="45"/>
      <c r="AB2597" s="45"/>
      <c r="AC2597" s="45"/>
    </row>
    <row r="2598" ht="15.75" customHeight="1">
      <c r="A2598" s="45">
        <v>1.8144063180827886E7</v>
      </c>
      <c r="B2598" s="45"/>
      <c r="C2598" s="45"/>
      <c r="D2598" s="46"/>
      <c r="E2598" s="46"/>
      <c r="F2598" s="46"/>
      <c r="G2598" s="45"/>
      <c r="H2598" s="45"/>
      <c r="I2598" s="45"/>
      <c r="J2598" s="45"/>
      <c r="K2598" s="45"/>
      <c r="L2598" s="45"/>
      <c r="M2598" s="45"/>
      <c r="N2598" s="45"/>
      <c r="O2598" s="45"/>
      <c r="P2598" s="45"/>
      <c r="Q2598" s="45"/>
      <c r="R2598" s="45"/>
      <c r="S2598" s="45"/>
      <c r="T2598" s="45"/>
      <c r="U2598" s="45"/>
      <c r="V2598" s="45"/>
      <c r="W2598" s="45"/>
      <c r="X2598" s="45"/>
      <c r="Y2598" s="45"/>
      <c r="Z2598" s="45"/>
      <c r="AA2598" s="45"/>
      <c r="AB2598" s="45"/>
      <c r="AC2598" s="45"/>
    </row>
    <row r="2599" ht="15.75" customHeight="1">
      <c r="A2599" s="45">
        <v>1.797451374916164E7</v>
      </c>
      <c r="B2599" s="45"/>
      <c r="C2599" s="45"/>
      <c r="D2599" s="46"/>
      <c r="E2599" s="46"/>
      <c r="F2599" s="46"/>
      <c r="G2599" s="45"/>
      <c r="H2599" s="45"/>
      <c r="I2599" s="45"/>
      <c r="J2599" s="45"/>
      <c r="K2599" s="45"/>
      <c r="L2599" s="45"/>
      <c r="M2599" s="45"/>
      <c r="N2599" s="45"/>
      <c r="O2599" s="45"/>
      <c r="P2599" s="45"/>
      <c r="Q2599" s="45"/>
      <c r="R2599" s="45"/>
      <c r="S2599" s="45"/>
      <c r="T2599" s="45"/>
      <c r="U2599" s="45"/>
      <c r="V2599" s="45"/>
      <c r="W2599" s="45"/>
      <c r="X2599" s="45"/>
      <c r="Y2599" s="45"/>
      <c r="Z2599" s="45"/>
      <c r="AA2599" s="45"/>
      <c r="AB2599" s="45"/>
      <c r="AC2599" s="45"/>
    </row>
    <row r="2600" ht="15.75" customHeight="1">
      <c r="A2600" s="45">
        <v>1.7793947411939804E7</v>
      </c>
      <c r="B2600" s="45"/>
      <c r="C2600" s="45"/>
      <c r="D2600" s="46"/>
      <c r="E2600" s="46"/>
      <c r="F2600" s="46"/>
      <c r="G2600" s="45"/>
      <c r="H2600" s="45"/>
      <c r="I2600" s="45"/>
      <c r="J2600" s="45"/>
      <c r="K2600" s="45"/>
      <c r="L2600" s="45"/>
      <c r="M2600" s="45"/>
      <c r="N2600" s="45"/>
      <c r="O2600" s="45"/>
      <c r="P2600" s="45"/>
      <c r="Q2600" s="45"/>
      <c r="R2600" s="45"/>
      <c r="S2600" s="45"/>
      <c r="T2600" s="45"/>
      <c r="U2600" s="45"/>
      <c r="V2600" s="45"/>
      <c r="W2600" s="45"/>
      <c r="X2600" s="45"/>
      <c r="Y2600" s="45"/>
      <c r="Z2600" s="45"/>
      <c r="AA2600" s="45"/>
      <c r="AB2600" s="45"/>
      <c r="AC2600" s="45"/>
    </row>
    <row r="2601" ht="15.75" customHeight="1">
      <c r="A2601" s="45">
        <v>1.763841254287114E7</v>
      </c>
      <c r="B2601" s="45"/>
      <c r="C2601" s="45"/>
      <c r="D2601" s="46"/>
      <c r="E2601" s="46"/>
      <c r="F2601" s="46"/>
      <c r="G2601" s="45"/>
      <c r="H2601" s="45"/>
      <c r="I2601" s="45"/>
      <c r="J2601" s="45"/>
      <c r="K2601" s="45"/>
      <c r="L2601" s="45"/>
      <c r="M2601" s="45"/>
      <c r="N2601" s="45"/>
      <c r="O2601" s="45"/>
      <c r="P2601" s="45"/>
      <c r="Q2601" s="45"/>
      <c r="R2601" s="45"/>
      <c r="S2601" s="45"/>
      <c r="T2601" s="45"/>
      <c r="U2601" s="45"/>
      <c r="V2601" s="45"/>
      <c r="W2601" s="45"/>
      <c r="X2601" s="45"/>
      <c r="Y2601" s="45"/>
      <c r="Z2601" s="45"/>
      <c r="AA2601" s="45"/>
      <c r="AB2601" s="45"/>
      <c r="AC2601" s="45"/>
    </row>
    <row r="2602" ht="15.75" customHeight="1">
      <c r="A2602" s="45">
        <v>1.7733130915081237E7</v>
      </c>
      <c r="B2602" s="45"/>
      <c r="C2602" s="45"/>
      <c r="D2602" s="46"/>
      <c r="E2602" s="46"/>
      <c r="F2602" s="46"/>
      <c r="G2602" s="45"/>
      <c r="H2602" s="45"/>
      <c r="I2602" s="45"/>
      <c r="J2602" s="45"/>
      <c r="K2602" s="45"/>
      <c r="L2602" s="45"/>
      <c r="M2602" s="45"/>
      <c r="N2602" s="45"/>
      <c r="O2602" s="45"/>
      <c r="P2602" s="45"/>
      <c r="Q2602" s="45"/>
      <c r="R2602" s="45"/>
      <c r="S2602" s="45"/>
      <c r="T2602" s="45"/>
      <c r="U2602" s="45"/>
      <c r="V2602" s="45"/>
      <c r="W2602" s="45"/>
      <c r="X2602" s="45"/>
      <c r="Y2602" s="45"/>
      <c r="Z2602" s="45"/>
      <c r="AA2602" s="45"/>
      <c r="AB2602" s="45"/>
      <c r="AC2602" s="45"/>
    </row>
    <row r="2603" ht="15.75" customHeight="1">
      <c r="A2603" s="45">
        <v>5115990.249960611</v>
      </c>
      <c r="B2603" s="45"/>
      <c r="C2603" s="45"/>
      <c r="D2603" s="46"/>
      <c r="E2603" s="46"/>
      <c r="F2603" s="46">
        <v>0.115</v>
      </c>
      <c r="G2603" s="45"/>
      <c r="H2603" s="45"/>
      <c r="I2603" s="45"/>
      <c r="J2603" s="45"/>
      <c r="K2603" s="45"/>
      <c r="L2603" s="45"/>
      <c r="M2603" s="45"/>
      <c r="N2603" s="45"/>
      <c r="O2603" s="45"/>
      <c r="P2603" s="45"/>
      <c r="Q2603" s="45"/>
      <c r="R2603" s="45">
        <v>92.6809827891415</v>
      </c>
      <c r="S2603" s="45"/>
      <c r="T2603" s="45"/>
      <c r="U2603" s="45"/>
      <c r="V2603" s="45"/>
      <c r="W2603" s="45"/>
      <c r="X2603" s="45"/>
      <c r="Y2603" s="45"/>
      <c r="Z2603" s="45"/>
      <c r="AA2603" s="45"/>
      <c r="AB2603" s="45"/>
      <c r="AC2603" s="45"/>
    </row>
    <row r="2604" ht="15.75" customHeight="1">
      <c r="A2604" s="45">
        <v>5130152.145125892</v>
      </c>
      <c r="B2604" s="45"/>
      <c r="C2604" s="45"/>
      <c r="D2604" s="46"/>
      <c r="E2604" s="46"/>
      <c r="F2604" s="46">
        <v>0.116</v>
      </c>
      <c r="G2604" s="45"/>
      <c r="H2604" s="45"/>
      <c r="I2604" s="45"/>
      <c r="J2604" s="45"/>
      <c r="K2604" s="45"/>
      <c r="L2604" s="45"/>
      <c r="M2604" s="45"/>
      <c r="N2604" s="45"/>
      <c r="O2604" s="45"/>
      <c r="P2604" s="45"/>
      <c r="Q2604" s="45"/>
      <c r="R2604" s="45">
        <v>111.12242913630092</v>
      </c>
      <c r="S2604" s="45"/>
      <c r="T2604" s="45"/>
      <c r="U2604" s="45"/>
      <c r="V2604" s="45"/>
      <c r="W2604" s="45"/>
      <c r="X2604" s="45"/>
      <c r="Y2604" s="45"/>
      <c r="Z2604" s="45"/>
      <c r="AA2604" s="45"/>
      <c r="AB2604" s="45"/>
      <c r="AC2604" s="45"/>
    </row>
    <row r="2605" ht="15.75" customHeight="1">
      <c r="A2605" s="45">
        <v>5159500.693481276</v>
      </c>
      <c r="B2605" s="45"/>
      <c r="C2605" s="45"/>
      <c r="D2605" s="46"/>
      <c r="E2605" s="46"/>
      <c r="F2605" s="46">
        <v>0.116</v>
      </c>
      <c r="G2605" s="45"/>
      <c r="H2605" s="45"/>
      <c r="I2605" s="45"/>
      <c r="J2605" s="45"/>
      <c r="K2605" s="45"/>
      <c r="L2605" s="45"/>
      <c r="M2605" s="45"/>
      <c r="N2605" s="45">
        <v>0.0019325011558021267</v>
      </c>
      <c r="O2605" s="45"/>
      <c r="P2605" s="45"/>
      <c r="Q2605" s="45"/>
      <c r="R2605" s="45">
        <v>92.46417013407304</v>
      </c>
      <c r="S2605" s="45"/>
      <c r="T2605" s="45"/>
      <c r="U2605" s="45"/>
      <c r="V2605" s="45"/>
      <c r="W2605" s="45"/>
      <c r="X2605" s="45"/>
      <c r="Y2605" s="45"/>
      <c r="Z2605" s="45"/>
      <c r="AA2605" s="45"/>
      <c r="AB2605" s="45"/>
      <c r="AC2605" s="45"/>
    </row>
    <row r="2606" ht="15.75" customHeight="1">
      <c r="A2606" s="45">
        <v>5186750.712947495</v>
      </c>
      <c r="B2606" s="45"/>
      <c r="C2606" s="45"/>
      <c r="D2606" s="46"/>
      <c r="E2606" s="46"/>
      <c r="F2606" s="46">
        <v>0.118</v>
      </c>
      <c r="G2606" s="45"/>
      <c r="H2606" s="45"/>
      <c r="I2606" s="45"/>
      <c r="J2606" s="45"/>
      <c r="K2606" s="45"/>
      <c r="L2606" s="45"/>
      <c r="M2606" s="45"/>
      <c r="N2606" s="45">
        <v>0.0018642769466466088</v>
      </c>
      <c r="O2606" s="45"/>
      <c r="P2606" s="45"/>
      <c r="Q2606" s="45"/>
      <c r="R2606" s="45">
        <v>119.97821933864314</v>
      </c>
      <c r="S2606" s="45"/>
      <c r="T2606" s="45"/>
      <c r="U2606" s="45"/>
      <c r="V2606" s="45"/>
      <c r="W2606" s="45"/>
      <c r="X2606" s="45"/>
      <c r="Y2606" s="45"/>
      <c r="Z2606" s="45"/>
      <c r="AA2606" s="45"/>
      <c r="AB2606" s="45"/>
      <c r="AC2606" s="45"/>
    </row>
    <row r="2607" ht="15.75" customHeight="1">
      <c r="A2607" s="45">
        <v>5342569.223116744</v>
      </c>
      <c r="B2607" s="45"/>
      <c r="C2607" s="45"/>
      <c r="D2607" s="46"/>
      <c r="E2607" s="46"/>
      <c r="F2607" s="46">
        <v>0.097</v>
      </c>
      <c r="G2607" s="45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>
        <v>128.9585674545421</v>
      </c>
      <c r="S2607" s="45"/>
      <c r="T2607" s="45"/>
      <c r="U2607" s="45"/>
      <c r="V2607" s="45"/>
      <c r="W2607" s="45"/>
      <c r="X2607" s="45"/>
      <c r="Y2607" s="45"/>
      <c r="Z2607" s="45"/>
      <c r="AA2607" s="45"/>
      <c r="AB2607" s="45"/>
      <c r="AC2607" s="45"/>
    </row>
    <row r="2608" ht="15.75" customHeight="1">
      <c r="A2608" s="45">
        <v>5434532.73133546</v>
      </c>
      <c r="B2608" s="45"/>
      <c r="C2608" s="45"/>
      <c r="D2608" s="46"/>
      <c r="E2608" s="46"/>
      <c r="F2608" s="46">
        <v>0.096</v>
      </c>
      <c r="G2608" s="45"/>
      <c r="H2608" s="45"/>
      <c r="I2608" s="45"/>
      <c r="J2608" s="45"/>
      <c r="K2608" s="45"/>
      <c r="L2608" s="45"/>
      <c r="M2608" s="45"/>
      <c r="N2608" s="45">
        <v>0.0018574883447204113</v>
      </c>
      <c r="O2608" s="45"/>
      <c r="P2608" s="45"/>
      <c r="Q2608" s="45"/>
      <c r="R2608" s="45">
        <v>137.93230282577312</v>
      </c>
      <c r="S2608" s="45"/>
      <c r="T2608" s="45"/>
      <c r="U2608" s="45"/>
      <c r="V2608" s="45"/>
      <c r="W2608" s="45"/>
      <c r="X2608" s="45"/>
      <c r="Y2608" s="45"/>
      <c r="Z2608" s="45"/>
      <c r="AA2608" s="45"/>
      <c r="AB2608" s="45"/>
      <c r="AC2608" s="45"/>
    </row>
    <row r="2609" ht="15.75" customHeight="1">
      <c r="A2609" s="45">
        <v>5536783.3400668455</v>
      </c>
      <c r="B2609" s="45"/>
      <c r="C2609" s="45"/>
      <c r="D2609" s="46"/>
      <c r="E2609" s="46"/>
      <c r="F2609" s="46">
        <v>0.097</v>
      </c>
      <c r="G2609" s="45"/>
      <c r="H2609" s="45"/>
      <c r="I2609" s="45"/>
      <c r="J2609" s="45"/>
      <c r="K2609" s="45"/>
      <c r="L2609" s="45"/>
      <c r="M2609" s="45"/>
      <c r="N2609" s="45"/>
      <c r="O2609" s="45"/>
      <c r="P2609" s="45"/>
      <c r="Q2609" s="45"/>
      <c r="R2609" s="45">
        <v>146.91299078120983</v>
      </c>
      <c r="S2609" s="45"/>
      <c r="T2609" s="45"/>
      <c r="U2609" s="45"/>
      <c r="V2609" s="45"/>
      <c r="W2609" s="45"/>
      <c r="X2609" s="45"/>
      <c r="Y2609" s="45"/>
      <c r="Z2609" s="45"/>
      <c r="AA2609" s="45"/>
      <c r="AB2609" s="45"/>
      <c r="AC2609" s="45"/>
    </row>
    <row r="2610" ht="15.75" customHeight="1">
      <c r="A2610" s="45">
        <v>5584850.291164198</v>
      </c>
      <c r="B2610" s="45"/>
      <c r="C2610" s="45"/>
      <c r="D2610" s="46"/>
      <c r="E2610" s="46"/>
      <c r="F2610" s="46">
        <v>0.096</v>
      </c>
      <c r="G2610" s="45"/>
      <c r="H2610" s="45"/>
      <c r="I2610" s="45"/>
      <c r="J2610" s="45">
        <v>6.052547113576963E-4</v>
      </c>
      <c r="K2610" s="45"/>
      <c r="L2610" s="45"/>
      <c r="M2610" s="45"/>
      <c r="N2610" s="45">
        <v>0.0017790820303544407</v>
      </c>
      <c r="O2610" s="45"/>
      <c r="P2610" s="45"/>
      <c r="Q2610" s="45"/>
      <c r="R2610" s="45">
        <v>183.41051859324133</v>
      </c>
      <c r="S2610" s="45"/>
      <c r="T2610" s="45"/>
      <c r="U2610" s="45"/>
      <c r="V2610" s="45"/>
      <c r="W2610" s="45"/>
      <c r="X2610" s="45"/>
      <c r="Y2610" s="45"/>
      <c r="Z2610" s="45"/>
      <c r="AA2610" s="45"/>
      <c r="AB2610" s="45"/>
      <c r="AC2610" s="45"/>
    </row>
    <row r="2611" ht="15.75" customHeight="1">
      <c r="A2611" s="45">
        <v>5579068.872643325</v>
      </c>
      <c r="B2611" s="45"/>
      <c r="C2611" s="45"/>
      <c r="D2611" s="46"/>
      <c r="E2611" s="46"/>
      <c r="F2611" s="46">
        <v>0.095</v>
      </c>
      <c r="G2611" s="45"/>
      <c r="H2611" s="45"/>
      <c r="I2611" s="45"/>
      <c r="J2611" s="45">
        <v>6.412722842118764E-4</v>
      </c>
      <c r="K2611" s="45"/>
      <c r="L2611" s="45"/>
      <c r="M2611" s="45"/>
      <c r="N2611" s="45">
        <v>0.0018505285915828432</v>
      </c>
      <c r="O2611" s="45"/>
      <c r="P2611" s="45"/>
      <c r="Q2611" s="45"/>
      <c r="R2611" s="45">
        <v>164.8985873687682</v>
      </c>
      <c r="S2611" s="45"/>
      <c r="T2611" s="45"/>
      <c r="U2611" s="45"/>
      <c r="V2611" s="45"/>
      <c r="W2611" s="45"/>
      <c r="X2611" s="45"/>
      <c r="Y2611" s="45"/>
      <c r="Z2611" s="45"/>
      <c r="AA2611" s="45"/>
      <c r="AB2611" s="45"/>
      <c r="AC2611" s="45"/>
    </row>
    <row r="2612" ht="15.75" customHeight="1">
      <c r="A2612" s="45">
        <v>5583575.135699183</v>
      </c>
      <c r="B2612" s="45"/>
      <c r="C2612" s="45"/>
      <c r="D2612" s="46"/>
      <c r="E2612" s="46"/>
      <c r="F2612" s="46">
        <v>0.092</v>
      </c>
      <c r="G2612" s="45"/>
      <c r="H2612" s="45"/>
      <c r="I2612" s="45"/>
      <c r="J2612" s="45"/>
      <c r="K2612" s="45"/>
      <c r="L2612" s="45"/>
      <c r="M2612" s="45"/>
      <c r="N2612" s="45">
        <v>0.0017116861481569626</v>
      </c>
      <c r="O2612" s="45"/>
      <c r="P2612" s="45"/>
      <c r="Q2612" s="45"/>
      <c r="R2612" s="45">
        <v>128.14762606522714</v>
      </c>
      <c r="S2612" s="45"/>
      <c r="T2612" s="45"/>
      <c r="U2612" s="45"/>
      <c r="V2612" s="45"/>
      <c r="W2612" s="45"/>
      <c r="X2612" s="45"/>
      <c r="Y2612" s="45"/>
      <c r="Z2612" s="45"/>
      <c r="AA2612" s="45"/>
      <c r="AB2612" s="45"/>
      <c r="AC2612" s="45"/>
    </row>
    <row r="2613" ht="15.75" customHeight="1">
      <c r="A2613" s="45">
        <v>5607596.326246844</v>
      </c>
      <c r="B2613" s="45"/>
      <c r="C2613" s="45"/>
      <c r="D2613" s="46"/>
      <c r="E2613" s="46"/>
      <c r="F2613" s="46">
        <v>0.092</v>
      </c>
      <c r="G2613" s="45"/>
      <c r="H2613" s="45"/>
      <c r="I2613" s="45"/>
      <c r="J2613" s="45">
        <v>6.129020454462293E-4</v>
      </c>
      <c r="K2613" s="45"/>
      <c r="L2613" s="45"/>
      <c r="M2613" s="45"/>
      <c r="N2613" s="45">
        <v>0.0018112627611694538</v>
      </c>
      <c r="O2613" s="45"/>
      <c r="P2613" s="45"/>
      <c r="Q2613" s="45"/>
      <c r="R2613" s="45">
        <v>137.21687584617072</v>
      </c>
      <c r="S2613" s="45"/>
      <c r="T2613" s="45"/>
      <c r="U2613" s="45"/>
      <c r="V2613" s="45"/>
      <c r="W2613" s="45"/>
      <c r="X2613" s="45"/>
      <c r="Y2613" s="45"/>
      <c r="Z2613" s="45"/>
      <c r="AA2613" s="45"/>
      <c r="AB2613" s="45"/>
      <c r="AC2613" s="45"/>
    </row>
    <row r="2614" ht="15.75" customHeight="1">
      <c r="A2614" s="45">
        <v>5623782.656802949</v>
      </c>
      <c r="B2614" s="45"/>
      <c r="C2614" s="45"/>
      <c r="D2614" s="46"/>
      <c r="E2614" s="46"/>
      <c r="F2614" s="46">
        <v>0.091</v>
      </c>
      <c r="G2614" s="45"/>
      <c r="H2614" s="45"/>
      <c r="I2614" s="45"/>
      <c r="J2614" s="45"/>
      <c r="K2614" s="45"/>
      <c r="L2614" s="45"/>
      <c r="M2614" s="45"/>
      <c r="N2614" s="45"/>
      <c r="O2614" s="45"/>
      <c r="P2614" s="45"/>
      <c r="Q2614" s="45"/>
      <c r="R2614" s="45">
        <v>118.87670656656638</v>
      </c>
      <c r="S2614" s="45"/>
      <c r="T2614" s="45"/>
      <c r="U2614" s="45"/>
      <c r="V2614" s="45"/>
      <c r="W2614" s="45"/>
      <c r="X2614" s="45"/>
      <c r="Y2614" s="45"/>
      <c r="Z2614" s="45"/>
      <c r="AA2614" s="45"/>
      <c r="AB2614" s="45"/>
      <c r="AC2614" s="45"/>
    </row>
    <row r="2615" ht="15.75" customHeight="1">
      <c r="A2615" s="45">
        <v>5650389.0356852235</v>
      </c>
      <c r="B2615" s="45"/>
      <c r="C2615" s="45"/>
      <c r="D2615" s="46"/>
      <c r="E2615" s="46"/>
      <c r="F2615" s="46">
        <v>0.094</v>
      </c>
      <c r="G2615" s="45"/>
      <c r="H2615" s="45"/>
      <c r="I2615" s="45"/>
      <c r="J2615" s="45">
        <v>6.400117030711419E-4</v>
      </c>
      <c r="K2615" s="45"/>
      <c r="L2615" s="45"/>
      <c r="M2615" s="45"/>
      <c r="N2615" s="45">
        <v>0.0018468909145767237</v>
      </c>
      <c r="O2615" s="45"/>
      <c r="P2615" s="45"/>
      <c r="Q2615" s="45"/>
      <c r="R2615" s="45">
        <v>128.0023406142284</v>
      </c>
      <c r="S2615" s="45"/>
      <c r="T2615" s="45"/>
      <c r="U2615" s="45"/>
      <c r="V2615" s="45"/>
      <c r="W2615" s="45"/>
      <c r="X2615" s="45"/>
      <c r="Y2615" s="45"/>
      <c r="Z2615" s="45"/>
      <c r="AA2615" s="45"/>
      <c r="AB2615" s="45"/>
      <c r="AC2615" s="45"/>
    </row>
    <row r="2616" ht="15.75" customHeight="1">
      <c r="A2616" s="45">
        <v>1527852.7775634928</v>
      </c>
      <c r="B2616" s="45"/>
      <c r="C2616" s="45"/>
      <c r="D2616" s="46"/>
      <c r="E2616" s="46"/>
      <c r="F2616" s="46">
        <v>0.29</v>
      </c>
      <c r="G2616" s="45"/>
      <c r="H2616" s="45"/>
      <c r="I2616" s="45"/>
      <c r="J2616" s="45"/>
      <c r="K2616" s="45"/>
      <c r="L2616" s="45"/>
      <c r="M2616" s="45"/>
      <c r="N2616" s="45"/>
      <c r="O2616" s="45"/>
      <c r="P2616" s="45"/>
      <c r="Q2616" s="45"/>
      <c r="R2616" s="45">
        <v>143.57101836851893</v>
      </c>
      <c r="S2616" s="45"/>
      <c r="T2616" s="45"/>
      <c r="U2616" s="45"/>
      <c r="V2616" s="45"/>
      <c r="W2616" s="45"/>
      <c r="X2616" s="45"/>
      <c r="Y2616" s="45"/>
      <c r="Z2616" s="45"/>
      <c r="AA2616" s="45"/>
      <c r="AB2616" s="45"/>
      <c r="AC2616" s="45"/>
    </row>
    <row r="2617" ht="15.75" customHeight="1">
      <c r="A2617" s="45">
        <v>1525420.8640389426</v>
      </c>
      <c r="B2617" s="45"/>
      <c r="C2617" s="45"/>
      <c r="D2617" s="46"/>
      <c r="E2617" s="46"/>
      <c r="F2617" s="46">
        <v>0.257</v>
      </c>
      <c r="G2617" s="45"/>
      <c r="H2617" s="45"/>
      <c r="I2617" s="45"/>
      <c r="J2617" s="45"/>
      <c r="K2617" s="45"/>
      <c r="L2617" s="45"/>
      <c r="M2617" s="45"/>
      <c r="N2617" s="45"/>
      <c r="O2617" s="45"/>
      <c r="P2617" s="45"/>
      <c r="Q2617" s="45"/>
      <c r="R2617" s="45">
        <v>130.9918193496045</v>
      </c>
      <c r="S2617" s="45"/>
      <c r="T2617" s="45"/>
      <c r="U2617" s="45"/>
      <c r="V2617" s="45"/>
      <c r="W2617" s="45"/>
      <c r="X2617" s="45"/>
      <c r="Y2617" s="45"/>
      <c r="Z2617" s="45"/>
      <c r="AA2617" s="45"/>
      <c r="AB2617" s="45"/>
      <c r="AC2617" s="45"/>
    </row>
    <row r="2618" ht="15.75" customHeight="1">
      <c r="A2618" s="45">
        <v>1510105.2074676265</v>
      </c>
      <c r="B2618" s="45"/>
      <c r="C2618" s="45"/>
      <c r="D2618" s="46"/>
      <c r="E2618" s="46"/>
      <c r="F2618" s="46">
        <v>0.222</v>
      </c>
      <c r="G2618" s="45"/>
      <c r="H2618" s="45"/>
      <c r="I2618" s="45"/>
      <c r="J2618" s="45"/>
      <c r="K2618" s="45"/>
      <c r="L2618" s="45"/>
      <c r="M2618" s="45"/>
      <c r="N2618" s="45">
        <v>0.004965642502900444</v>
      </c>
      <c r="O2618" s="45"/>
      <c r="P2618" s="45"/>
      <c r="Q2618" s="45"/>
      <c r="R2618" s="45">
        <v>112.4768016596577</v>
      </c>
      <c r="S2618" s="45"/>
      <c r="T2618" s="45"/>
      <c r="U2618" s="45"/>
      <c r="V2618" s="45"/>
      <c r="W2618" s="45"/>
      <c r="X2618" s="45"/>
      <c r="Y2618" s="45"/>
      <c r="Z2618" s="45"/>
      <c r="AA2618" s="45"/>
      <c r="AB2618" s="45"/>
      <c r="AC2618" s="45"/>
    </row>
    <row r="2619" ht="15.75" customHeight="1">
      <c r="A2619" s="45">
        <v>1499382.7883179595</v>
      </c>
      <c r="B2619" s="45"/>
      <c r="C2619" s="45"/>
      <c r="D2619" s="46"/>
      <c r="E2619" s="46"/>
      <c r="F2619" s="46">
        <v>0.21</v>
      </c>
      <c r="G2619" s="45"/>
      <c r="H2619" s="45"/>
      <c r="I2619" s="45"/>
      <c r="J2619" s="45"/>
      <c r="K2619" s="45"/>
      <c r="L2619" s="45"/>
      <c r="M2619" s="45"/>
      <c r="N2619" s="45">
        <v>0.0050691461939297595</v>
      </c>
      <c r="O2619" s="45"/>
      <c r="P2619" s="45"/>
      <c r="Q2619" s="45"/>
      <c r="R2619" s="45">
        <v>139.66853370633046</v>
      </c>
      <c r="S2619" s="45"/>
      <c r="T2619" s="45"/>
      <c r="U2619" s="45"/>
      <c r="V2619" s="45"/>
      <c r="W2619" s="45"/>
      <c r="X2619" s="45"/>
      <c r="Y2619" s="45"/>
      <c r="Z2619" s="45"/>
      <c r="AA2619" s="45"/>
      <c r="AB2619" s="45"/>
      <c r="AC2619" s="45"/>
    </row>
    <row r="2620" ht="15.75" customHeight="1">
      <c r="A2620" s="45">
        <v>1481574.5631280479</v>
      </c>
      <c r="B2620" s="45"/>
      <c r="C2620" s="45"/>
      <c r="D2620" s="46"/>
      <c r="E2620" s="46"/>
      <c r="F2620" s="46">
        <v>0.204</v>
      </c>
      <c r="G2620" s="45"/>
      <c r="H2620" s="45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>
        <v>172.27611199163346</v>
      </c>
      <c r="S2620" s="45"/>
      <c r="T2620" s="45"/>
      <c r="U2620" s="45"/>
      <c r="V2620" s="45"/>
      <c r="W2620" s="45"/>
      <c r="X2620" s="45"/>
      <c r="Y2620" s="45"/>
      <c r="Z2620" s="45"/>
      <c r="AA2620" s="45"/>
      <c r="AB2620" s="45"/>
      <c r="AC2620" s="45"/>
    </row>
    <row r="2621" ht="15.75" customHeight="1">
      <c r="A2621" s="45">
        <v>1467399.899504127</v>
      </c>
      <c r="B2621" s="45"/>
      <c r="C2621" s="45"/>
      <c r="D2621" s="46"/>
      <c r="E2621" s="46"/>
      <c r="F2621" s="46">
        <v>0.174</v>
      </c>
      <c r="G2621" s="45"/>
      <c r="H2621" s="45"/>
      <c r="I2621" s="45"/>
      <c r="J2621" s="45"/>
      <c r="K2621" s="45"/>
      <c r="L2621" s="45"/>
      <c r="M2621" s="45"/>
      <c r="N2621" s="45">
        <v>0.0048886637852511294</v>
      </c>
      <c r="O2621" s="45"/>
      <c r="P2621" s="45"/>
      <c r="Q2621" s="45"/>
      <c r="R2621" s="45">
        <v>188.179523265195</v>
      </c>
      <c r="S2621" s="45"/>
      <c r="T2621" s="45"/>
      <c r="U2621" s="45"/>
      <c r="V2621" s="45"/>
      <c r="W2621" s="45"/>
      <c r="X2621" s="45"/>
      <c r="Y2621" s="45"/>
      <c r="Z2621" s="45"/>
      <c r="AA2621" s="45"/>
      <c r="AB2621" s="45"/>
      <c r="AC2621" s="45"/>
    </row>
    <row r="2622" ht="15.75" customHeight="1">
      <c r="A2622" s="45">
        <v>1452930.207883829</v>
      </c>
      <c r="B2622" s="45"/>
      <c r="C2622" s="45"/>
      <c r="D2622" s="46"/>
      <c r="E2622" s="46"/>
      <c r="F2622" s="46">
        <v>0.156</v>
      </c>
      <c r="G2622" s="45"/>
      <c r="H2622" s="45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>
        <v>65.32247528633019</v>
      </c>
      <c r="S2622" s="45"/>
      <c r="T2622" s="45"/>
      <c r="U2622" s="45"/>
      <c r="V2622" s="45"/>
      <c r="W2622" s="45"/>
      <c r="X2622" s="45"/>
      <c r="Y2622" s="45"/>
      <c r="Z2622" s="45"/>
      <c r="AA2622" s="45"/>
      <c r="AB2622" s="45"/>
      <c r="AC2622" s="45"/>
    </row>
    <row r="2623" ht="15.75" customHeight="1">
      <c r="A2623" s="45">
        <v>1447790.4054009048</v>
      </c>
      <c r="B2623" s="45"/>
      <c r="C2623" s="45"/>
      <c r="D2623" s="46"/>
      <c r="E2623" s="46"/>
      <c r="F2623" s="46">
        <v>0.138</v>
      </c>
      <c r="G2623" s="45"/>
      <c r="H2623" s="45"/>
      <c r="I2623" s="45"/>
      <c r="J2623" s="45">
        <v>0.0013008563317810564</v>
      </c>
      <c r="K2623" s="45"/>
      <c r="L2623" s="45"/>
      <c r="M2623" s="45"/>
      <c r="N2623" s="45">
        <v>0.004490305289822563</v>
      </c>
      <c r="O2623" s="45"/>
      <c r="P2623" s="45"/>
      <c r="Q2623" s="45"/>
      <c r="R2623" s="45">
        <v>54.855387484743346</v>
      </c>
      <c r="S2623" s="45"/>
      <c r="T2623" s="45"/>
      <c r="U2623" s="45"/>
      <c r="V2623" s="45"/>
      <c r="W2623" s="45"/>
      <c r="X2623" s="45"/>
      <c r="Y2623" s="45"/>
      <c r="Z2623" s="45"/>
      <c r="AA2623" s="45"/>
      <c r="AB2623" s="45"/>
      <c r="AC2623" s="45"/>
    </row>
    <row r="2624" ht="15.75" customHeight="1">
      <c r="A2624" s="45">
        <v>1439736.733854381</v>
      </c>
      <c r="B2624" s="45"/>
      <c r="C2624" s="45"/>
      <c r="D2624" s="46"/>
      <c r="E2624" s="46"/>
      <c r="F2624" s="46">
        <v>0.122</v>
      </c>
      <c r="G2624" s="45"/>
      <c r="H2624" s="45"/>
      <c r="I2624" s="45"/>
      <c r="J2624" s="45"/>
      <c r="K2624" s="45"/>
      <c r="L2624" s="45"/>
      <c r="M2624" s="45"/>
      <c r="N2624" s="45"/>
      <c r="O2624" s="45"/>
      <c r="P2624" s="45"/>
      <c r="Q2624" s="45"/>
      <c r="R2624" s="45">
        <v>67.9121100874708</v>
      </c>
      <c r="S2624" s="45"/>
      <c r="T2624" s="45"/>
      <c r="U2624" s="45"/>
      <c r="V2624" s="45"/>
      <c r="W2624" s="45"/>
      <c r="X2624" s="45"/>
      <c r="Y2624" s="45"/>
      <c r="Z2624" s="45"/>
      <c r="AA2624" s="45"/>
      <c r="AB2624" s="45"/>
      <c r="AC2624" s="45"/>
    </row>
    <row r="2625" ht="15.75" customHeight="1">
      <c r="A2625" s="45">
        <v>1436060.695191792</v>
      </c>
      <c r="B2625" s="45"/>
      <c r="C2625" s="45"/>
      <c r="D2625" s="46"/>
      <c r="E2625" s="46"/>
      <c r="F2625" s="46">
        <v>0.117</v>
      </c>
      <c r="G2625" s="45"/>
      <c r="H2625" s="45"/>
      <c r="I2625" s="45"/>
      <c r="J2625" s="45">
        <v>0.0013726202628740823</v>
      </c>
      <c r="K2625" s="45"/>
      <c r="L2625" s="45"/>
      <c r="M2625" s="45"/>
      <c r="N2625" s="45">
        <v>0.004694591991510517</v>
      </c>
      <c r="O2625" s="45"/>
      <c r="P2625" s="45"/>
      <c r="Q2625" s="45"/>
      <c r="R2625" s="45">
        <v>67.28530700363149</v>
      </c>
      <c r="S2625" s="45"/>
      <c r="T2625" s="45"/>
      <c r="U2625" s="45"/>
      <c r="V2625" s="45"/>
      <c r="W2625" s="45"/>
      <c r="X2625" s="45"/>
      <c r="Y2625" s="45"/>
      <c r="Z2625" s="45"/>
      <c r="AA2625" s="45"/>
      <c r="AB2625" s="45"/>
      <c r="AC2625" s="45"/>
    </row>
    <row r="2626" ht="15.75" customHeight="1">
      <c r="A2626" s="45">
        <v>1434395.0015239257</v>
      </c>
      <c r="B2626" s="45"/>
      <c r="C2626" s="45"/>
      <c r="D2626" s="46"/>
      <c r="E2626" s="46"/>
      <c r="F2626" s="46">
        <v>0.116</v>
      </c>
      <c r="G2626" s="45"/>
      <c r="H2626" s="45"/>
      <c r="I2626" s="45"/>
      <c r="J2626" s="45">
        <v>0.0013258153002133496</v>
      </c>
      <c r="K2626" s="45"/>
      <c r="L2626" s="45"/>
      <c r="M2626" s="45"/>
      <c r="N2626" s="45">
        <v>0.0045336787564766836</v>
      </c>
      <c r="O2626" s="45"/>
      <c r="P2626" s="45"/>
      <c r="Q2626" s="45"/>
      <c r="R2626" s="45">
        <v>78.10118866199329</v>
      </c>
      <c r="S2626" s="45"/>
      <c r="T2626" s="45"/>
      <c r="U2626" s="45"/>
      <c r="V2626" s="45"/>
      <c r="W2626" s="45"/>
      <c r="X2626" s="45"/>
      <c r="Y2626" s="45"/>
      <c r="Z2626" s="45"/>
      <c r="AA2626" s="45"/>
      <c r="AB2626" s="45"/>
      <c r="AC2626" s="45"/>
    </row>
    <row r="2627" ht="15.75" customHeight="1">
      <c r="A2627" s="45">
        <v>1442159.766385219</v>
      </c>
      <c r="B2627" s="45"/>
      <c r="C2627" s="45"/>
      <c r="D2627" s="46"/>
      <c r="E2627" s="46"/>
      <c r="F2627" s="46">
        <v>0.118</v>
      </c>
      <c r="G2627" s="45"/>
      <c r="H2627" s="45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>
        <v>92.49453999067504</v>
      </c>
      <c r="S2627" s="45"/>
      <c r="T2627" s="45"/>
      <c r="U2627" s="45"/>
      <c r="V2627" s="45"/>
      <c r="W2627" s="45"/>
      <c r="X2627" s="45"/>
      <c r="Y2627" s="45"/>
      <c r="Z2627" s="45"/>
      <c r="AA2627" s="45"/>
      <c r="AB2627" s="45"/>
      <c r="AC2627" s="45"/>
    </row>
    <row r="2628" ht="15.75" customHeight="1">
      <c r="A2628" s="45">
        <v>1431134.3750993842</v>
      </c>
      <c r="B2628" s="45"/>
      <c r="C2628" s="45"/>
      <c r="D2628" s="46"/>
      <c r="E2628" s="46"/>
      <c r="F2628" s="46">
        <v>0.117</v>
      </c>
      <c r="G2628" s="45"/>
      <c r="H2628" s="45"/>
      <c r="I2628" s="45"/>
      <c r="J2628" s="45">
        <v>0.0013357254167594254</v>
      </c>
      <c r="K2628" s="45"/>
      <c r="L2628" s="45"/>
      <c r="M2628" s="45"/>
      <c r="N2628" s="45">
        <v>0.004568405416983917</v>
      </c>
      <c r="O2628" s="45"/>
      <c r="P2628" s="45"/>
      <c r="Q2628" s="45"/>
      <c r="R2628" s="45">
        <v>108.50430556309058</v>
      </c>
      <c r="S2628" s="45"/>
      <c r="T2628" s="45"/>
      <c r="U2628" s="45"/>
      <c r="V2628" s="45"/>
      <c r="W2628" s="45"/>
      <c r="X2628" s="45"/>
      <c r="Y2628" s="45"/>
      <c r="Z2628" s="45"/>
      <c r="AA2628" s="45"/>
      <c r="AB2628" s="45"/>
      <c r="AC2628" s="45"/>
    </row>
    <row r="2629" ht="15.75" customHeight="1">
      <c r="A2629" s="45">
        <v>2602564.709222543</v>
      </c>
      <c r="B2629" s="45"/>
      <c r="C2629" s="45"/>
      <c r="D2629" s="46"/>
      <c r="E2629" s="46"/>
      <c r="F2629" s="46">
        <v>0.165</v>
      </c>
      <c r="G2629" s="45"/>
      <c r="H2629" s="45"/>
      <c r="I2629" s="45"/>
      <c r="J2629" s="45"/>
      <c r="K2629" s="45"/>
      <c r="L2629" s="45"/>
      <c r="M2629" s="45"/>
      <c r="N2629" s="45"/>
      <c r="O2629" s="45"/>
      <c r="P2629" s="45"/>
      <c r="Q2629" s="45"/>
      <c r="R2629" s="45">
        <v>149.84463477341913</v>
      </c>
      <c r="S2629" s="45"/>
      <c r="T2629" s="45"/>
      <c r="U2629" s="45"/>
      <c r="V2629" s="45"/>
      <c r="W2629" s="45"/>
      <c r="X2629" s="45"/>
      <c r="Y2629" s="45"/>
      <c r="Z2629" s="45"/>
      <c r="AA2629" s="45"/>
      <c r="AB2629" s="45"/>
      <c r="AC2629" s="45"/>
    </row>
    <row r="2630" ht="15.75" customHeight="1">
      <c r="A2630" s="45">
        <v>2609351.0653933245</v>
      </c>
      <c r="B2630" s="45"/>
      <c r="C2630" s="45"/>
      <c r="D2630" s="46"/>
      <c r="E2630" s="46"/>
      <c r="F2630" s="46">
        <v>0.157</v>
      </c>
      <c r="G2630" s="45"/>
      <c r="H2630" s="45"/>
      <c r="I2630" s="45"/>
      <c r="J2630" s="45">
        <v>0.016440483610210107</v>
      </c>
      <c r="K2630" s="45"/>
      <c r="L2630" s="45"/>
      <c r="M2630" s="45"/>
      <c r="N2630" s="45"/>
      <c r="O2630" s="45"/>
      <c r="P2630" s="45"/>
      <c r="Q2630" s="45"/>
      <c r="R2630" s="45">
        <v>135.18324796616017</v>
      </c>
      <c r="S2630" s="45"/>
      <c r="T2630" s="45"/>
      <c r="U2630" s="45"/>
      <c r="V2630" s="45"/>
      <c r="W2630" s="45"/>
      <c r="X2630" s="45"/>
      <c r="Y2630" s="45"/>
      <c r="Z2630" s="45"/>
      <c r="AA2630" s="45"/>
      <c r="AB2630" s="45"/>
      <c r="AC2630" s="45"/>
    </row>
    <row r="2631" ht="15.75" customHeight="1">
      <c r="A2631" s="45">
        <v>2684462.907844658</v>
      </c>
      <c r="B2631" s="45"/>
      <c r="C2631" s="45"/>
      <c r="D2631" s="46"/>
      <c r="E2631" s="46"/>
      <c r="F2631" s="46">
        <v>0.125</v>
      </c>
      <c r="G2631" s="45"/>
      <c r="H2631" s="45"/>
      <c r="I2631" s="45"/>
      <c r="J2631" s="45">
        <v>0.016725064822344125</v>
      </c>
      <c r="K2631" s="45"/>
      <c r="L2631" s="45"/>
      <c r="M2631" s="45"/>
      <c r="N2631" s="45">
        <v>0.039665874371831764</v>
      </c>
      <c r="O2631" s="45"/>
      <c r="P2631" s="45"/>
      <c r="Q2631" s="45"/>
      <c r="R2631" s="45">
        <v>162.78958741448656</v>
      </c>
      <c r="S2631" s="45"/>
      <c r="T2631" s="45"/>
      <c r="U2631" s="45"/>
      <c r="V2631" s="45"/>
      <c r="W2631" s="45"/>
      <c r="X2631" s="45"/>
      <c r="Y2631" s="45"/>
      <c r="Z2631" s="45"/>
      <c r="AA2631" s="45"/>
      <c r="AB2631" s="45"/>
      <c r="AC2631" s="45"/>
    </row>
    <row r="2632" ht="15.75" customHeight="1">
      <c r="A2632" s="45">
        <v>2718347.992161188</v>
      </c>
      <c r="B2632" s="45"/>
      <c r="C2632" s="45"/>
      <c r="D2632" s="46"/>
      <c r="E2632" s="46"/>
      <c r="F2632" s="46">
        <v>0.112</v>
      </c>
      <c r="G2632" s="45"/>
      <c r="H2632" s="45"/>
      <c r="I2632" s="45"/>
      <c r="J2632" s="45">
        <v>0.015793679724083784</v>
      </c>
      <c r="K2632" s="45"/>
      <c r="L2632" s="45"/>
      <c r="M2632" s="45"/>
      <c r="N2632" s="45">
        <v>0.03752488573591678</v>
      </c>
      <c r="O2632" s="45"/>
      <c r="P2632" s="45"/>
      <c r="Q2632" s="45"/>
      <c r="R2632" s="45">
        <v>111.3821670140544</v>
      </c>
      <c r="S2632" s="45"/>
      <c r="T2632" s="45"/>
      <c r="U2632" s="45"/>
      <c r="V2632" s="45"/>
      <c r="W2632" s="45"/>
      <c r="X2632" s="45"/>
      <c r="Y2632" s="45"/>
      <c r="Z2632" s="45"/>
      <c r="AA2632" s="45"/>
      <c r="AB2632" s="45"/>
      <c r="AC2632" s="45"/>
    </row>
    <row r="2633" ht="15.75" customHeight="1">
      <c r="A2633" s="45">
        <v>2805377.3348760325</v>
      </c>
      <c r="B2633" s="45"/>
      <c r="C2633" s="45"/>
      <c r="D2633" s="46"/>
      <c r="E2633" s="46"/>
      <c r="F2633" s="46">
        <v>0.093</v>
      </c>
      <c r="G2633" s="45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>
        <v>109.27022215953608</v>
      </c>
      <c r="S2633" s="45"/>
      <c r="T2633" s="45"/>
      <c r="U2633" s="45"/>
      <c r="V2633" s="45"/>
      <c r="W2633" s="45"/>
      <c r="X2633" s="45"/>
      <c r="Y2633" s="45"/>
      <c r="Z2633" s="45"/>
      <c r="AA2633" s="45"/>
      <c r="AB2633" s="45"/>
      <c r="AC2633" s="45"/>
    </row>
    <row r="2634" ht="15.75" customHeight="1">
      <c r="A2634" s="45">
        <v>2798910.9691865346</v>
      </c>
      <c r="B2634" s="45"/>
      <c r="C2634" s="45"/>
      <c r="D2634" s="46"/>
      <c r="E2634" s="46"/>
      <c r="F2634" s="46">
        <v>0.091</v>
      </c>
      <c r="G2634" s="45"/>
      <c r="H2634" s="45"/>
      <c r="I2634" s="45"/>
      <c r="J2634" s="45">
        <v>0.015084048289310242</v>
      </c>
      <c r="K2634" s="45"/>
      <c r="L2634" s="45"/>
      <c r="M2634" s="45"/>
      <c r="N2634" s="45">
        <v>0.03280123182924639</v>
      </c>
      <c r="O2634" s="45"/>
      <c r="P2634" s="45"/>
      <c r="Q2634" s="45"/>
      <c r="R2634" s="45">
        <v>180.4256657822725</v>
      </c>
      <c r="S2634" s="45"/>
      <c r="T2634" s="45"/>
      <c r="U2634" s="45"/>
      <c r="V2634" s="45"/>
      <c r="W2634" s="45"/>
      <c r="X2634" s="45"/>
      <c r="Y2634" s="45"/>
      <c r="Z2634" s="45"/>
      <c r="AA2634" s="45"/>
      <c r="AB2634" s="45"/>
      <c r="AC2634" s="45"/>
    </row>
    <row r="2635" ht="15.75" customHeight="1">
      <c r="A2635" s="45">
        <v>3053369.523689698</v>
      </c>
      <c r="B2635" s="45"/>
      <c r="C2635" s="45"/>
      <c r="D2635" s="46"/>
      <c r="E2635" s="46"/>
      <c r="F2635" s="46">
        <v>0.109</v>
      </c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>
        <v>112.00802775344118</v>
      </c>
      <c r="S2635" s="45"/>
      <c r="T2635" s="45"/>
      <c r="U2635" s="45"/>
      <c r="V2635" s="45"/>
      <c r="W2635" s="45"/>
      <c r="X2635" s="45"/>
      <c r="Y2635" s="45"/>
      <c r="Z2635" s="45"/>
      <c r="AA2635" s="45"/>
      <c r="AB2635" s="45"/>
      <c r="AC2635" s="45"/>
    </row>
    <row r="2636" ht="15.75" customHeight="1">
      <c r="A2636" s="45">
        <v>3175475.5579982293</v>
      </c>
      <c r="B2636" s="45"/>
      <c r="C2636" s="45"/>
      <c r="D2636" s="46"/>
      <c r="E2636" s="46"/>
      <c r="F2636" s="46">
        <v>0.118</v>
      </c>
      <c r="G2636" s="45"/>
      <c r="H2636" s="45"/>
      <c r="I2636" s="45"/>
      <c r="J2636" s="45">
        <v>0.008978351806051724</v>
      </c>
      <c r="K2636" s="45"/>
      <c r="L2636" s="45"/>
      <c r="M2636" s="45"/>
      <c r="N2636" s="45">
        <v>0.019101706818112425</v>
      </c>
      <c r="O2636" s="45"/>
      <c r="P2636" s="45"/>
      <c r="Q2636" s="45"/>
      <c r="R2636" s="45">
        <v>118.31699795426094</v>
      </c>
      <c r="S2636" s="45"/>
      <c r="T2636" s="45"/>
      <c r="U2636" s="45"/>
      <c r="V2636" s="45"/>
      <c r="W2636" s="45"/>
      <c r="X2636" s="45"/>
      <c r="Y2636" s="45"/>
      <c r="Z2636" s="45"/>
      <c r="AA2636" s="45"/>
      <c r="AB2636" s="45"/>
      <c r="AC2636" s="45"/>
    </row>
    <row r="2637" ht="15.75" customHeight="1">
      <c r="A2637" s="45">
        <v>3266362.7683260045</v>
      </c>
      <c r="B2637" s="45"/>
      <c r="C2637" s="45"/>
      <c r="D2637" s="46"/>
      <c r="E2637" s="46"/>
      <c r="F2637" s="46">
        <v>0.124</v>
      </c>
      <c r="G2637" s="45"/>
      <c r="H2637" s="45"/>
      <c r="I2637" s="45"/>
      <c r="J2637" s="45">
        <v>0.01072202569184222</v>
      </c>
      <c r="K2637" s="45"/>
      <c r="L2637" s="45"/>
      <c r="M2637" s="45"/>
      <c r="N2637" s="45">
        <v>0.02354287936714601</v>
      </c>
      <c r="O2637" s="45"/>
      <c r="P2637" s="45"/>
      <c r="Q2637" s="45"/>
      <c r="R2637" s="45">
        <v>77.48116334168661</v>
      </c>
      <c r="S2637" s="45"/>
      <c r="T2637" s="45"/>
      <c r="U2637" s="45"/>
      <c r="V2637" s="45"/>
      <c r="W2637" s="45"/>
      <c r="X2637" s="45"/>
      <c r="Y2637" s="45"/>
      <c r="Z2637" s="45"/>
      <c r="AA2637" s="45"/>
      <c r="AB2637" s="45"/>
      <c r="AC2637" s="45"/>
    </row>
    <row r="2638" ht="15.75" customHeight="1">
      <c r="A2638" s="45">
        <v>3296741.5188299892</v>
      </c>
      <c r="B2638" s="45"/>
      <c r="C2638" s="45"/>
      <c r="D2638" s="46"/>
      <c r="E2638" s="46"/>
      <c r="F2638" s="46">
        <v>0.119</v>
      </c>
      <c r="G2638" s="45"/>
      <c r="H2638" s="45"/>
      <c r="I2638" s="45"/>
      <c r="J2638" s="45">
        <v>0.015372947664984522</v>
      </c>
      <c r="K2638" s="45"/>
      <c r="L2638" s="45"/>
      <c r="M2638" s="45"/>
      <c r="N2638" s="45">
        <v>0.035130712776688104</v>
      </c>
      <c r="O2638" s="45"/>
      <c r="P2638" s="45"/>
      <c r="Q2638" s="45"/>
      <c r="R2638" s="45">
        <v>102.83413911946757</v>
      </c>
      <c r="S2638" s="45"/>
      <c r="T2638" s="45"/>
      <c r="U2638" s="45"/>
      <c r="V2638" s="45"/>
      <c r="W2638" s="45"/>
      <c r="X2638" s="45"/>
      <c r="Y2638" s="45"/>
      <c r="Z2638" s="45"/>
      <c r="AA2638" s="45"/>
      <c r="AB2638" s="45"/>
      <c r="AC2638" s="45"/>
    </row>
    <row r="2639" ht="15.75" customHeight="1">
      <c r="A2639" s="45">
        <v>3282897.6842771037</v>
      </c>
      <c r="B2639" s="45"/>
      <c r="C2639" s="45"/>
      <c r="D2639" s="46"/>
      <c r="E2639" s="46"/>
      <c r="F2639" s="46">
        <v>0.093</v>
      </c>
      <c r="G2639" s="45"/>
      <c r="H2639" s="45"/>
      <c r="I2639" s="45"/>
      <c r="J2639" s="45">
        <v>0.00944209563321901</v>
      </c>
      <c r="K2639" s="45"/>
      <c r="L2639" s="45"/>
      <c r="M2639" s="45"/>
      <c r="N2639" s="45">
        <v>0.020247045580323697</v>
      </c>
      <c r="O2639" s="45"/>
      <c r="P2639" s="45"/>
      <c r="Q2639" s="45"/>
      <c r="R2639" s="45">
        <v>73.03694389332088</v>
      </c>
      <c r="S2639" s="45"/>
      <c r="T2639" s="45"/>
      <c r="U2639" s="45"/>
      <c r="V2639" s="45"/>
      <c r="W2639" s="45"/>
      <c r="X2639" s="45"/>
      <c r="Y2639" s="45"/>
      <c r="Z2639" s="45"/>
      <c r="AA2639" s="45"/>
      <c r="AB2639" s="45"/>
      <c r="AC2639" s="45"/>
    </row>
    <row r="2640" ht="15.75" customHeight="1">
      <c r="A2640" s="45">
        <v>3390639.1354770376</v>
      </c>
      <c r="B2640" s="45"/>
      <c r="C2640" s="45"/>
      <c r="D2640" s="46"/>
      <c r="E2640" s="46"/>
      <c r="F2640" s="46">
        <v>0.08</v>
      </c>
      <c r="G2640" s="45"/>
      <c r="H2640" s="45"/>
      <c r="I2640" s="45"/>
      <c r="J2640" s="45">
        <v>0.012662386859923096</v>
      </c>
      <c r="K2640" s="45"/>
      <c r="L2640" s="45"/>
      <c r="M2640" s="45"/>
      <c r="N2640" s="45">
        <v>0.021439791400679028</v>
      </c>
      <c r="O2640" s="45"/>
      <c r="P2640" s="45"/>
      <c r="Q2640" s="45"/>
      <c r="R2640" s="45">
        <v>144.02714911760867</v>
      </c>
      <c r="S2640" s="45"/>
      <c r="T2640" s="45"/>
      <c r="U2640" s="45"/>
      <c r="V2640" s="45"/>
      <c r="W2640" s="45"/>
      <c r="X2640" s="45"/>
      <c r="Y2640" s="45"/>
      <c r="Z2640" s="45"/>
      <c r="AA2640" s="45"/>
      <c r="AB2640" s="45"/>
      <c r="AC2640" s="45"/>
    </row>
    <row r="2641" ht="15.75" customHeight="1">
      <c r="A2641" s="45">
        <v>3416978.2696631397</v>
      </c>
      <c r="B2641" s="45"/>
      <c r="C2641" s="45"/>
      <c r="D2641" s="46"/>
      <c r="E2641" s="46"/>
      <c r="F2641" s="46">
        <v>0.077</v>
      </c>
      <c r="G2641" s="45"/>
      <c r="H2641" s="45"/>
      <c r="I2641" s="45"/>
      <c r="J2641" s="45">
        <v>0.010124573905800564</v>
      </c>
      <c r="K2641" s="45"/>
      <c r="L2641" s="45"/>
      <c r="M2641" s="45"/>
      <c r="N2641" s="45">
        <v>0.020708981867584242</v>
      </c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  <c r="Y2641" s="45"/>
      <c r="Z2641" s="45"/>
      <c r="AA2641" s="45"/>
      <c r="AB2641" s="45"/>
      <c r="AC2641" s="45"/>
    </row>
    <row r="2642" ht="15.75" customHeight="1">
      <c r="A2642" s="45"/>
      <c r="B2642" s="45"/>
      <c r="C2642" s="45"/>
      <c r="D2642" s="46"/>
      <c r="E2642" s="46"/>
      <c r="F2642" s="46"/>
      <c r="G2642" s="45"/>
      <c r="H2642" s="45"/>
      <c r="I2642" s="45"/>
      <c r="J2642" s="45"/>
      <c r="K2642" s="45"/>
      <c r="L2642" s="45"/>
      <c r="M2642" s="45"/>
      <c r="N2642" s="45"/>
      <c r="O2642" s="45"/>
      <c r="P2642" s="45"/>
      <c r="Q2642" s="45"/>
      <c r="R2642" s="45"/>
      <c r="S2642" s="45"/>
      <c r="T2642" s="45"/>
      <c r="U2642" s="45"/>
      <c r="V2642" s="45"/>
      <c r="W2642" s="45"/>
      <c r="X2642" s="45"/>
      <c r="Y2642" s="45"/>
      <c r="Z2642" s="45"/>
      <c r="AA2642" s="45"/>
      <c r="AB2642" s="45"/>
      <c r="AC2642" s="45"/>
    </row>
    <row r="2643" ht="15.75" customHeight="1">
      <c r="A2643" s="45"/>
      <c r="B2643" s="45"/>
      <c r="C2643" s="45"/>
      <c r="D2643" s="46"/>
      <c r="E2643" s="46"/>
      <c r="F2643" s="46"/>
      <c r="G2643" s="45"/>
      <c r="H2643" s="45"/>
      <c r="I2643" s="45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/>
      <c r="X2643" s="45"/>
      <c r="Y2643" s="45"/>
      <c r="Z2643" s="45"/>
      <c r="AA2643" s="45"/>
      <c r="AB2643" s="45"/>
      <c r="AC2643" s="45"/>
    </row>
    <row r="2644" ht="15.75" customHeight="1">
      <c r="A2644" s="45"/>
      <c r="B2644" s="45"/>
      <c r="C2644" s="45"/>
      <c r="D2644" s="46"/>
      <c r="E2644" s="46"/>
      <c r="F2644" s="46"/>
      <c r="G2644" s="45"/>
      <c r="H2644" s="45"/>
      <c r="I2644" s="45"/>
      <c r="J2644" s="45"/>
      <c r="K2644" s="45"/>
      <c r="L2644" s="45"/>
      <c r="M2644" s="45"/>
      <c r="N2644" s="45">
        <v>0.007405703771849126</v>
      </c>
      <c r="O2644" s="45"/>
      <c r="P2644" s="45"/>
      <c r="Q2644" s="45"/>
      <c r="R2644" s="45"/>
      <c r="S2644" s="45"/>
      <c r="T2644" s="45"/>
      <c r="U2644" s="45"/>
      <c r="V2644" s="45"/>
      <c r="W2644" s="45"/>
      <c r="X2644" s="45"/>
      <c r="Y2644" s="45"/>
      <c r="Z2644" s="45"/>
      <c r="AA2644" s="45"/>
      <c r="AB2644" s="45"/>
      <c r="AC2644" s="45"/>
    </row>
    <row r="2645" ht="15.75" customHeight="1">
      <c r="A2645" s="45"/>
      <c r="B2645" s="45"/>
      <c r="C2645" s="45"/>
      <c r="D2645" s="46"/>
      <c r="E2645" s="46"/>
      <c r="F2645" s="46"/>
      <c r="G2645" s="45"/>
      <c r="H2645" s="45"/>
      <c r="I2645" s="45"/>
      <c r="J2645" s="45"/>
      <c r="K2645" s="45"/>
      <c r="L2645" s="45"/>
      <c r="M2645" s="45"/>
      <c r="N2645" s="45">
        <v>0.00687681530838886</v>
      </c>
      <c r="O2645" s="45"/>
      <c r="P2645" s="45"/>
      <c r="Q2645" s="45"/>
      <c r="R2645" s="45"/>
      <c r="S2645" s="45"/>
      <c r="T2645" s="45"/>
      <c r="U2645" s="45"/>
      <c r="V2645" s="45"/>
      <c r="W2645" s="45"/>
      <c r="X2645" s="45"/>
      <c r="Y2645" s="45"/>
      <c r="Z2645" s="45"/>
      <c r="AA2645" s="45"/>
      <c r="AB2645" s="45"/>
      <c r="AC2645" s="45"/>
    </row>
    <row r="2646" ht="15.75" customHeight="1">
      <c r="A2646" s="45"/>
      <c r="B2646" s="45"/>
      <c r="C2646" s="45"/>
      <c r="D2646" s="46"/>
      <c r="E2646" s="46"/>
      <c r="F2646" s="46"/>
      <c r="G2646" s="45"/>
      <c r="H2646" s="45"/>
      <c r="I2646" s="45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/>
      <c r="X2646" s="45"/>
      <c r="Y2646" s="45"/>
      <c r="Z2646" s="45"/>
      <c r="AA2646" s="45"/>
      <c r="AB2646" s="45"/>
      <c r="AC2646" s="45"/>
    </row>
    <row r="2647" ht="15.75" customHeight="1">
      <c r="A2647" s="45"/>
      <c r="B2647" s="45"/>
      <c r="C2647" s="45"/>
      <c r="D2647" s="46"/>
      <c r="E2647" s="46"/>
      <c r="F2647" s="46"/>
      <c r="G2647" s="45"/>
      <c r="H2647" s="45"/>
      <c r="I2647" s="45"/>
      <c r="J2647" s="45"/>
      <c r="K2647" s="45"/>
      <c r="L2647" s="45"/>
      <c r="M2647" s="45"/>
      <c r="N2647" s="45">
        <v>0.005973534971644613</v>
      </c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  <c r="Y2647" s="45"/>
      <c r="Z2647" s="45"/>
      <c r="AA2647" s="45"/>
      <c r="AB2647" s="45"/>
      <c r="AC2647" s="45"/>
    </row>
    <row r="2648" ht="15.75" customHeight="1">
      <c r="A2648" s="45"/>
      <c r="B2648" s="45"/>
      <c r="C2648" s="45"/>
      <c r="D2648" s="46"/>
      <c r="E2648" s="46"/>
      <c r="F2648" s="46"/>
      <c r="G2648" s="45"/>
      <c r="H2648" s="45"/>
      <c r="I2648" s="45"/>
      <c r="J2648" s="45"/>
      <c r="K2648" s="45"/>
      <c r="L2648" s="45"/>
      <c r="M2648" s="45"/>
      <c r="N2648" s="45"/>
      <c r="O2648" s="45"/>
      <c r="P2648" s="45"/>
      <c r="Q2648" s="45"/>
      <c r="R2648" s="45"/>
      <c r="S2648" s="45"/>
      <c r="T2648" s="45"/>
      <c r="U2648" s="45"/>
      <c r="V2648" s="45"/>
      <c r="W2648" s="45"/>
      <c r="X2648" s="45"/>
      <c r="Y2648" s="45"/>
      <c r="Z2648" s="45"/>
      <c r="AA2648" s="45"/>
      <c r="AB2648" s="45"/>
      <c r="AC2648" s="45"/>
    </row>
    <row r="2649" ht="15.75" customHeight="1">
      <c r="A2649" s="45"/>
      <c r="B2649" s="45"/>
      <c r="C2649" s="45"/>
      <c r="D2649" s="46"/>
      <c r="E2649" s="46"/>
      <c r="F2649" s="46"/>
      <c r="G2649" s="45"/>
      <c r="H2649" s="45"/>
      <c r="I2649" s="45"/>
      <c r="J2649" s="45"/>
      <c r="K2649" s="45"/>
      <c r="L2649" s="45"/>
      <c r="M2649" s="45"/>
      <c r="N2649" s="45">
        <v>5.237795935470355E-4</v>
      </c>
      <c r="O2649" s="45"/>
      <c r="P2649" s="45"/>
      <c r="Q2649" s="45"/>
      <c r="R2649" s="45"/>
      <c r="S2649" s="45"/>
      <c r="T2649" s="45"/>
      <c r="U2649" s="45"/>
      <c r="V2649" s="45"/>
      <c r="W2649" s="45"/>
      <c r="X2649" s="45"/>
      <c r="Y2649" s="45"/>
      <c r="Z2649" s="45"/>
      <c r="AA2649" s="45"/>
      <c r="AB2649" s="45"/>
      <c r="AC2649" s="45"/>
    </row>
    <row r="2650" ht="15.75" customHeight="1">
      <c r="A2650" s="45"/>
      <c r="B2650" s="45"/>
      <c r="C2650" s="45"/>
      <c r="D2650" s="46"/>
      <c r="E2650" s="46"/>
      <c r="F2650" s="46"/>
      <c r="G2650" s="45"/>
      <c r="H2650" s="45"/>
      <c r="I2650" s="45"/>
      <c r="J2650" s="45"/>
      <c r="K2650" s="45"/>
      <c r="L2650" s="45"/>
      <c r="M2650" s="45"/>
      <c r="N2650" s="45">
        <v>0.0034937756521149213</v>
      </c>
      <c r="O2650" s="45"/>
      <c r="P2650" s="45"/>
      <c r="Q2650" s="45"/>
      <c r="R2650" s="45"/>
      <c r="S2650" s="45"/>
      <c r="T2650" s="45"/>
      <c r="U2650" s="45"/>
      <c r="V2650" s="45"/>
      <c r="W2650" s="45"/>
      <c r="X2650" s="45"/>
      <c r="Y2650" s="45"/>
      <c r="Z2650" s="45"/>
      <c r="AA2650" s="45"/>
      <c r="AB2650" s="45"/>
      <c r="AC2650" s="45"/>
    </row>
    <row r="2651" ht="15.75" customHeight="1">
      <c r="A2651" s="45"/>
      <c r="B2651" s="45"/>
      <c r="C2651" s="45"/>
      <c r="D2651" s="46"/>
      <c r="E2651" s="46"/>
      <c r="F2651" s="46"/>
      <c r="G2651" s="45"/>
      <c r="H2651" s="45"/>
      <c r="I2651" s="45"/>
      <c r="J2651" s="45"/>
      <c r="K2651" s="45"/>
      <c r="L2651" s="45"/>
      <c r="M2651" s="45"/>
      <c r="N2651" s="45">
        <v>0.005223658544649056</v>
      </c>
      <c r="O2651" s="45"/>
      <c r="P2651" s="45"/>
      <c r="Q2651" s="45"/>
      <c r="R2651" s="45"/>
      <c r="S2651" s="45"/>
      <c r="T2651" s="45"/>
      <c r="U2651" s="45"/>
      <c r="V2651" s="45"/>
      <c r="W2651" s="45"/>
      <c r="X2651" s="45"/>
      <c r="Y2651" s="45"/>
      <c r="Z2651" s="45"/>
      <c r="AA2651" s="45"/>
      <c r="AB2651" s="45"/>
      <c r="AC2651" s="45"/>
    </row>
    <row r="2652" ht="15.75" customHeight="1">
      <c r="A2652" s="45"/>
      <c r="B2652" s="45"/>
      <c r="C2652" s="45"/>
      <c r="D2652" s="46"/>
      <c r="E2652" s="46"/>
      <c r="F2652" s="46"/>
      <c r="G2652" s="45"/>
      <c r="H2652" s="45"/>
      <c r="I2652" s="45"/>
      <c r="J2652" s="45"/>
      <c r="K2652" s="45"/>
      <c r="L2652" s="45"/>
      <c r="M2652" s="45"/>
      <c r="N2652" s="45">
        <v>0.003194269673797309</v>
      </c>
      <c r="O2652" s="45"/>
      <c r="P2652" s="45"/>
      <c r="Q2652" s="45"/>
      <c r="R2652" s="45"/>
      <c r="S2652" s="45"/>
      <c r="T2652" s="45"/>
      <c r="U2652" s="45"/>
      <c r="V2652" s="45"/>
      <c r="W2652" s="45"/>
      <c r="X2652" s="45"/>
      <c r="Y2652" s="45"/>
      <c r="Z2652" s="45"/>
      <c r="AA2652" s="45"/>
      <c r="AB2652" s="45"/>
      <c r="AC2652" s="45"/>
    </row>
    <row r="2653" ht="15.75" customHeight="1">
      <c r="A2653" s="45"/>
      <c r="B2653" s="45"/>
      <c r="C2653" s="45"/>
      <c r="D2653" s="46"/>
      <c r="E2653" s="46"/>
      <c r="F2653" s="46"/>
      <c r="G2653" s="45"/>
      <c r="H2653" s="45"/>
      <c r="I2653" s="45"/>
      <c r="J2653" s="45"/>
      <c r="K2653" s="45"/>
      <c r="L2653" s="45"/>
      <c r="M2653" s="45"/>
      <c r="N2653" s="45">
        <v>0.003813906575048856</v>
      </c>
      <c r="O2653" s="45"/>
      <c r="P2653" s="45"/>
      <c r="Q2653" s="45"/>
      <c r="R2653" s="45"/>
      <c r="S2653" s="45"/>
      <c r="T2653" s="45"/>
      <c r="U2653" s="45"/>
      <c r="V2653" s="45"/>
      <c r="W2653" s="45"/>
      <c r="X2653" s="45"/>
      <c r="Y2653" s="45"/>
      <c r="Z2653" s="45"/>
      <c r="AA2653" s="45"/>
      <c r="AB2653" s="45"/>
      <c r="AC2653" s="45"/>
    </row>
    <row r="2654" ht="15.75" customHeight="1">
      <c r="A2654" s="45"/>
      <c r="B2654" s="45"/>
      <c r="C2654" s="45"/>
      <c r="D2654" s="46"/>
      <c r="E2654" s="46"/>
      <c r="F2654" s="46"/>
      <c r="G2654" s="45"/>
      <c r="H2654" s="45"/>
      <c r="I2654" s="45"/>
      <c r="J2654" s="45"/>
      <c r="K2654" s="45"/>
      <c r="L2654" s="45"/>
      <c r="M2654" s="45"/>
      <c r="N2654" s="45">
        <v>0.003176365374533568</v>
      </c>
      <c r="O2654" s="45"/>
      <c r="P2654" s="45"/>
      <c r="Q2654" s="45"/>
      <c r="R2654" s="45"/>
      <c r="S2654" s="45"/>
      <c r="T2654" s="45"/>
      <c r="U2654" s="45"/>
      <c r="V2654" s="45"/>
      <c r="W2654" s="45"/>
      <c r="X2654" s="45"/>
      <c r="Y2654" s="45"/>
      <c r="Z2654" s="45"/>
      <c r="AA2654" s="45"/>
      <c r="AB2654" s="45"/>
      <c r="AC2654" s="45"/>
    </row>
    <row r="2655" ht="15.75" customHeight="1">
      <c r="A2655" s="45"/>
      <c r="B2655" s="45"/>
      <c r="C2655" s="45"/>
      <c r="D2655" s="46"/>
      <c r="E2655" s="46"/>
      <c r="F2655" s="46">
        <v>0.092</v>
      </c>
      <c r="G2655" s="45"/>
      <c r="H2655" s="45"/>
      <c r="I2655" s="45"/>
      <c r="J2655" s="45">
        <v>0.007557512683714628</v>
      </c>
      <c r="K2655" s="45"/>
      <c r="L2655" s="45"/>
      <c r="M2655" s="45"/>
      <c r="N2655" s="45"/>
      <c r="O2655" s="45"/>
      <c r="P2655" s="45"/>
      <c r="Q2655" s="45"/>
      <c r="R2655" s="45">
        <v>324.18563364203743</v>
      </c>
      <c r="S2655" s="45"/>
      <c r="T2655" s="45"/>
      <c r="U2655" s="45"/>
      <c r="V2655" s="45"/>
      <c r="W2655" s="45"/>
      <c r="X2655" s="45"/>
      <c r="Y2655" s="45"/>
      <c r="Z2655" s="45"/>
      <c r="AA2655" s="45"/>
      <c r="AB2655" s="45"/>
      <c r="AC2655" s="45"/>
    </row>
    <row r="2656" ht="15.75" customHeight="1">
      <c r="A2656" s="45"/>
      <c r="B2656" s="45"/>
      <c r="C2656" s="45"/>
      <c r="D2656" s="46"/>
      <c r="E2656" s="46"/>
      <c r="F2656" s="46">
        <v>0.069</v>
      </c>
      <c r="G2656" s="45"/>
      <c r="H2656" s="45"/>
      <c r="I2656" s="45"/>
      <c r="J2656" s="45">
        <v>0.007689234078147214</v>
      </c>
      <c r="K2656" s="45"/>
      <c r="L2656" s="45"/>
      <c r="M2656" s="45"/>
      <c r="N2656" s="45"/>
      <c r="O2656" s="45"/>
      <c r="P2656" s="45"/>
      <c r="Q2656" s="45"/>
      <c r="R2656" s="45">
        <v>300.41868946741937</v>
      </c>
      <c r="S2656" s="45"/>
      <c r="T2656" s="45"/>
      <c r="U2656" s="45"/>
      <c r="V2656" s="45"/>
      <c r="W2656" s="45"/>
      <c r="X2656" s="45"/>
      <c r="Y2656" s="45"/>
      <c r="Z2656" s="45"/>
      <c r="AA2656" s="45"/>
      <c r="AB2656" s="45"/>
      <c r="AC2656" s="45"/>
    </row>
    <row r="2657" ht="15.75" customHeight="1">
      <c r="A2657" s="45"/>
      <c r="B2657" s="45"/>
      <c r="C2657" s="45"/>
      <c r="D2657" s="46"/>
      <c r="E2657" s="46"/>
      <c r="F2657" s="46">
        <v>0.047</v>
      </c>
      <c r="G2657" s="45"/>
      <c r="H2657" s="45"/>
      <c r="I2657" s="45"/>
      <c r="J2657" s="45">
        <v>0.007702746678382933</v>
      </c>
      <c r="K2657" s="45"/>
      <c r="L2657" s="45"/>
      <c r="M2657" s="45"/>
      <c r="N2657" s="45">
        <v>0.018889364117697437</v>
      </c>
      <c r="O2657" s="45"/>
      <c r="P2657" s="45"/>
      <c r="Q2657" s="45"/>
      <c r="R2657" s="45">
        <v>284.60650176773635</v>
      </c>
      <c r="S2657" s="45"/>
      <c r="T2657" s="45"/>
      <c r="U2657" s="45"/>
      <c r="V2657" s="45"/>
      <c r="W2657" s="45"/>
      <c r="X2657" s="45"/>
      <c r="Y2657" s="45"/>
      <c r="Z2657" s="45"/>
      <c r="AA2657" s="45"/>
      <c r="AB2657" s="45"/>
      <c r="AC2657" s="45"/>
    </row>
    <row r="2658" ht="15.75" customHeight="1">
      <c r="A2658" s="45"/>
      <c r="B2658" s="45"/>
      <c r="C2658" s="45"/>
      <c r="D2658" s="46"/>
      <c r="E2658" s="46"/>
      <c r="F2658" s="46">
        <v>0.041</v>
      </c>
      <c r="G2658" s="45"/>
      <c r="H2658" s="45"/>
      <c r="I2658" s="45"/>
      <c r="J2658" s="45">
        <v>0.007460871468137343</v>
      </c>
      <c r="K2658" s="45"/>
      <c r="L2658" s="45"/>
      <c r="M2658" s="45"/>
      <c r="N2658" s="45">
        <v>0.01830987503537175</v>
      </c>
      <c r="O2658" s="45"/>
      <c r="P2658" s="45"/>
      <c r="Q2658" s="45"/>
      <c r="R2658" s="45">
        <v>282.9670983178526</v>
      </c>
      <c r="S2658" s="45"/>
      <c r="T2658" s="45"/>
      <c r="U2658" s="45"/>
      <c r="V2658" s="45"/>
      <c r="W2658" s="45"/>
      <c r="X2658" s="45"/>
      <c r="Y2658" s="45"/>
      <c r="Z2658" s="45"/>
      <c r="AA2658" s="45"/>
      <c r="AB2658" s="45"/>
      <c r="AC2658" s="45"/>
    </row>
    <row r="2659" ht="15.75" customHeight="1">
      <c r="A2659" s="45"/>
      <c r="B2659" s="45"/>
      <c r="C2659" s="45"/>
      <c r="D2659" s="46"/>
      <c r="E2659" s="46"/>
      <c r="F2659" s="46">
        <v>0.043</v>
      </c>
      <c r="G2659" s="45"/>
      <c r="H2659" s="45"/>
      <c r="I2659" s="45"/>
      <c r="J2659" s="45"/>
      <c r="K2659" s="45"/>
      <c r="L2659" s="45"/>
      <c r="M2659" s="45"/>
      <c r="N2659" s="45"/>
      <c r="O2659" s="45"/>
      <c r="P2659" s="45"/>
      <c r="Q2659" s="45"/>
      <c r="R2659" s="45">
        <v>323.6416849260699</v>
      </c>
      <c r="S2659" s="45"/>
      <c r="T2659" s="45"/>
      <c r="U2659" s="45"/>
      <c r="V2659" s="45"/>
      <c r="W2659" s="45"/>
      <c r="X2659" s="45"/>
      <c r="Y2659" s="45"/>
      <c r="Z2659" s="45"/>
      <c r="AA2659" s="45"/>
      <c r="AB2659" s="45"/>
      <c r="AC2659" s="45"/>
    </row>
    <row r="2660" ht="15.75" customHeight="1">
      <c r="A2660" s="45"/>
      <c r="B2660" s="45"/>
      <c r="C2660" s="45"/>
      <c r="D2660" s="46"/>
      <c r="E2660" s="46"/>
      <c r="F2660" s="46">
        <v>0.062</v>
      </c>
      <c r="G2660" s="45"/>
      <c r="H2660" s="45"/>
      <c r="I2660" s="45"/>
      <c r="J2660" s="45">
        <v>0.007705265990828488</v>
      </c>
      <c r="K2660" s="45"/>
      <c r="L2660" s="45"/>
      <c r="M2660" s="45"/>
      <c r="N2660" s="45">
        <v>0.019142203920667077</v>
      </c>
      <c r="O2660" s="45"/>
      <c r="P2660" s="45"/>
      <c r="Q2660" s="45"/>
      <c r="R2660" s="45"/>
      <c r="S2660" s="45"/>
      <c r="T2660" s="45"/>
      <c r="U2660" s="45"/>
      <c r="V2660" s="45"/>
      <c r="W2660" s="45"/>
      <c r="X2660" s="45"/>
      <c r="Y2660" s="45"/>
      <c r="Z2660" s="45"/>
      <c r="AA2660" s="45"/>
      <c r="AB2660" s="45"/>
      <c r="AC2660" s="45"/>
    </row>
    <row r="2661" ht="15.75" customHeight="1">
      <c r="A2661" s="45"/>
      <c r="B2661" s="45"/>
      <c r="C2661" s="45"/>
      <c r="D2661" s="46"/>
      <c r="E2661" s="46"/>
      <c r="F2661" s="46">
        <v>0.08</v>
      </c>
      <c r="G2661" s="45"/>
      <c r="H2661" s="45"/>
      <c r="I2661" s="45"/>
      <c r="J2661" s="45"/>
      <c r="K2661" s="45"/>
      <c r="L2661" s="45"/>
      <c r="M2661" s="45"/>
      <c r="N2661" s="45"/>
      <c r="O2661" s="45"/>
      <c r="P2661" s="45"/>
      <c r="Q2661" s="45"/>
      <c r="R2661" s="45"/>
      <c r="S2661" s="45"/>
      <c r="T2661" s="45"/>
      <c r="U2661" s="45"/>
      <c r="V2661" s="45"/>
      <c r="W2661" s="45"/>
      <c r="X2661" s="45"/>
      <c r="Y2661" s="45"/>
      <c r="Z2661" s="45"/>
      <c r="AA2661" s="45"/>
      <c r="AB2661" s="45"/>
      <c r="AC2661" s="45"/>
    </row>
    <row r="2662" ht="15.75" customHeight="1">
      <c r="A2662" s="45"/>
      <c r="B2662" s="45"/>
      <c r="C2662" s="45"/>
      <c r="D2662" s="46"/>
      <c r="E2662" s="46"/>
      <c r="F2662" s="46">
        <v>0.081</v>
      </c>
      <c r="G2662" s="45"/>
      <c r="H2662" s="45"/>
      <c r="I2662" s="45"/>
      <c r="J2662" s="45"/>
      <c r="K2662" s="45"/>
      <c r="L2662" s="45"/>
      <c r="M2662" s="45"/>
      <c r="N2662" s="45"/>
      <c r="O2662" s="45"/>
      <c r="P2662" s="45"/>
      <c r="Q2662" s="45"/>
      <c r="R2662" s="45"/>
      <c r="S2662" s="45"/>
      <c r="T2662" s="45"/>
      <c r="U2662" s="45"/>
      <c r="V2662" s="45"/>
      <c r="W2662" s="45"/>
      <c r="X2662" s="45"/>
      <c r="Y2662" s="45"/>
      <c r="Z2662" s="45"/>
      <c r="AA2662" s="45"/>
      <c r="AB2662" s="45"/>
      <c r="AC2662" s="45"/>
    </row>
    <row r="2663" ht="15.75" customHeight="1">
      <c r="A2663" s="45"/>
      <c r="B2663" s="45"/>
      <c r="C2663" s="45"/>
      <c r="D2663" s="46"/>
      <c r="E2663" s="46"/>
      <c r="F2663" s="46">
        <v>0.051</v>
      </c>
      <c r="G2663" s="45"/>
      <c r="H2663" s="45"/>
      <c r="I2663" s="45"/>
      <c r="J2663" s="45">
        <v>0.00758916406779344</v>
      </c>
      <c r="K2663" s="45"/>
      <c r="L2663" s="45"/>
      <c r="M2663" s="45"/>
      <c r="N2663" s="45">
        <v>0.019042683010684926</v>
      </c>
      <c r="O2663" s="45"/>
      <c r="P2663" s="45"/>
      <c r="Q2663" s="45"/>
      <c r="R2663" s="45"/>
      <c r="S2663" s="45"/>
      <c r="T2663" s="45"/>
      <c r="U2663" s="45"/>
      <c r="V2663" s="45"/>
      <c r="W2663" s="45"/>
      <c r="X2663" s="45"/>
      <c r="Y2663" s="45"/>
      <c r="Z2663" s="45"/>
      <c r="AA2663" s="45"/>
      <c r="AB2663" s="45"/>
      <c r="AC2663" s="45"/>
    </row>
    <row r="2664" ht="15.75" customHeight="1">
      <c r="A2664" s="45"/>
      <c r="B2664" s="45"/>
      <c r="C2664" s="45"/>
      <c r="D2664" s="46"/>
      <c r="E2664" s="46"/>
      <c r="F2664" s="46">
        <v>0.033</v>
      </c>
      <c r="G2664" s="45"/>
      <c r="H2664" s="45"/>
      <c r="I2664" s="45"/>
      <c r="J2664" s="45">
        <v>0.007618092877191351</v>
      </c>
      <c r="K2664" s="45"/>
      <c r="L2664" s="45"/>
      <c r="M2664" s="45"/>
      <c r="N2664" s="45">
        <v>0.019000123704439337</v>
      </c>
      <c r="O2664" s="45"/>
      <c r="P2664" s="45"/>
      <c r="Q2664" s="45"/>
      <c r="R2664" s="45"/>
      <c r="S2664" s="45"/>
      <c r="T2664" s="45"/>
      <c r="U2664" s="45"/>
      <c r="V2664" s="45"/>
      <c r="W2664" s="45"/>
      <c r="X2664" s="45"/>
      <c r="Y2664" s="45"/>
      <c r="Z2664" s="45"/>
      <c r="AA2664" s="45"/>
      <c r="AB2664" s="45"/>
      <c r="AC2664" s="45"/>
    </row>
    <row r="2665" ht="15.75" customHeight="1">
      <c r="A2665" s="45"/>
      <c r="B2665" s="45"/>
      <c r="C2665" s="45"/>
      <c r="D2665" s="46"/>
      <c r="E2665" s="46"/>
      <c r="F2665" s="46">
        <v>0.033</v>
      </c>
      <c r="G2665" s="45"/>
      <c r="H2665" s="45"/>
      <c r="I2665" s="45"/>
      <c r="J2665" s="45">
        <v>0.007293130381948292</v>
      </c>
      <c r="K2665" s="45"/>
      <c r="L2665" s="45"/>
      <c r="M2665" s="45"/>
      <c r="N2665" s="45">
        <v>0.018268572996679767</v>
      </c>
      <c r="O2665" s="45"/>
      <c r="P2665" s="45"/>
      <c r="Q2665" s="45"/>
      <c r="R2665" s="45"/>
      <c r="S2665" s="45"/>
      <c r="T2665" s="45"/>
      <c r="U2665" s="45"/>
      <c r="V2665" s="45"/>
      <c r="W2665" s="45"/>
      <c r="X2665" s="45"/>
      <c r="Y2665" s="45"/>
      <c r="Z2665" s="45"/>
      <c r="AA2665" s="45"/>
      <c r="AB2665" s="45"/>
      <c r="AC2665" s="45"/>
    </row>
    <row r="2666" ht="15.75" customHeight="1">
      <c r="A2666" s="45"/>
      <c r="B2666" s="45"/>
      <c r="C2666" s="45"/>
      <c r="D2666" s="46"/>
      <c r="E2666" s="46"/>
      <c r="F2666" s="46">
        <v>0.033</v>
      </c>
      <c r="G2666" s="45"/>
      <c r="H2666" s="45"/>
      <c r="I2666" s="45"/>
      <c r="J2666" s="45">
        <v>0.0074422039867416976</v>
      </c>
      <c r="K2666" s="45"/>
      <c r="L2666" s="45"/>
      <c r="M2666" s="45"/>
      <c r="N2666" s="45">
        <v>0.0186993582863</v>
      </c>
      <c r="O2666" s="45"/>
      <c r="P2666" s="45"/>
      <c r="Q2666" s="45"/>
      <c r="R2666" s="45"/>
      <c r="S2666" s="45"/>
      <c r="T2666" s="45"/>
      <c r="U2666" s="45"/>
      <c r="V2666" s="45"/>
      <c r="W2666" s="45"/>
      <c r="X2666" s="45"/>
      <c r="Y2666" s="45"/>
      <c r="Z2666" s="45"/>
      <c r="AA2666" s="45"/>
      <c r="AB2666" s="45"/>
      <c r="AC2666" s="45"/>
    </row>
    <row r="2667" ht="15.75" customHeight="1">
      <c r="A2667" s="45"/>
      <c r="B2667" s="45"/>
      <c r="C2667" s="45"/>
      <c r="D2667" s="46"/>
      <c r="E2667" s="46"/>
      <c r="F2667" s="46">
        <v>0.033</v>
      </c>
      <c r="G2667" s="45"/>
      <c r="H2667" s="45"/>
      <c r="I2667" s="45"/>
      <c r="J2667" s="45">
        <v>0.0072040158447816355</v>
      </c>
      <c r="K2667" s="45"/>
      <c r="L2667" s="45"/>
      <c r="M2667" s="45"/>
      <c r="N2667" s="45">
        <v>0.0181017532578432</v>
      </c>
      <c r="O2667" s="45"/>
      <c r="P2667" s="45"/>
      <c r="Q2667" s="45"/>
      <c r="R2667" s="45"/>
      <c r="S2667" s="45"/>
      <c r="T2667" s="45"/>
      <c r="U2667" s="45"/>
      <c r="V2667" s="45"/>
      <c r="W2667" s="45"/>
      <c r="X2667" s="45"/>
      <c r="Y2667" s="45"/>
      <c r="Z2667" s="45"/>
      <c r="AA2667" s="45"/>
      <c r="AB2667" s="45"/>
      <c r="AC2667" s="45"/>
    </row>
    <row r="2668" ht="15.75" customHeight="1">
      <c r="A2668" s="45"/>
      <c r="B2668" s="45"/>
      <c r="C2668" s="45"/>
      <c r="D2668" s="46"/>
      <c r="E2668" s="46"/>
      <c r="F2668" s="46">
        <v>0.461</v>
      </c>
      <c r="G2668" s="45"/>
      <c r="H2668" s="45"/>
      <c r="I2668" s="45"/>
      <c r="J2668" s="45"/>
      <c r="K2668" s="45"/>
      <c r="L2668" s="45"/>
      <c r="M2668" s="45"/>
      <c r="N2668" s="45"/>
      <c r="O2668" s="45"/>
      <c r="P2668" s="45"/>
      <c r="Q2668" s="45"/>
      <c r="R2668" s="45">
        <v>114.72997352176753</v>
      </c>
      <c r="S2668" s="45"/>
      <c r="T2668" s="45"/>
      <c r="U2668" s="45"/>
      <c r="V2668" s="45"/>
      <c r="W2668" s="45"/>
      <c r="X2668" s="45"/>
      <c r="Y2668" s="45"/>
      <c r="Z2668" s="45"/>
      <c r="AA2668" s="45"/>
      <c r="AB2668" s="45"/>
      <c r="AC2668" s="45"/>
    </row>
    <row r="2669" ht="15.75" customHeight="1">
      <c r="A2669" s="45"/>
      <c r="B2669" s="45"/>
      <c r="C2669" s="45"/>
      <c r="D2669" s="46"/>
      <c r="E2669" s="46"/>
      <c r="F2669" s="46">
        <v>0.486</v>
      </c>
      <c r="G2669" s="45"/>
      <c r="H2669" s="45"/>
      <c r="I2669" s="45"/>
      <c r="J2669" s="45">
        <v>0.0013316251658519605</v>
      </c>
      <c r="K2669" s="45"/>
      <c r="L2669" s="45"/>
      <c r="M2669" s="45"/>
      <c r="N2669" s="45"/>
      <c r="O2669" s="45"/>
      <c r="P2669" s="45"/>
      <c r="Q2669" s="45"/>
      <c r="R2669" s="45">
        <v>101.60029482121054</v>
      </c>
      <c r="S2669" s="45"/>
      <c r="T2669" s="45"/>
      <c r="U2669" s="45"/>
      <c r="V2669" s="45"/>
      <c r="W2669" s="45"/>
      <c r="X2669" s="45"/>
      <c r="Y2669" s="45"/>
      <c r="Z2669" s="45"/>
      <c r="AA2669" s="45"/>
      <c r="AB2669" s="45"/>
      <c r="AC2669" s="45"/>
    </row>
    <row r="2670" ht="15.75" customHeight="1">
      <c r="A2670" s="45"/>
      <c r="B2670" s="45"/>
      <c r="C2670" s="45"/>
      <c r="D2670" s="46"/>
      <c r="E2670" s="46"/>
      <c r="F2670" s="46">
        <v>1.184</v>
      </c>
      <c r="G2670" s="45"/>
      <c r="H2670" s="45"/>
      <c r="I2670" s="45"/>
      <c r="J2670" s="45">
        <v>0.0012543951915852743</v>
      </c>
      <c r="K2670" s="45"/>
      <c r="L2670" s="45"/>
      <c r="M2670" s="45"/>
      <c r="N2670" s="45">
        <v>0.0019969947407963936</v>
      </c>
      <c r="O2670" s="45"/>
      <c r="P2670" s="45"/>
      <c r="Q2670" s="45"/>
      <c r="R2670" s="45">
        <v>73.02779864763336</v>
      </c>
      <c r="S2670" s="45"/>
      <c r="T2670" s="45"/>
      <c r="U2670" s="45"/>
      <c r="V2670" s="45"/>
      <c r="W2670" s="45"/>
      <c r="X2670" s="45"/>
      <c r="Y2670" s="45"/>
      <c r="Z2670" s="45"/>
      <c r="AA2670" s="45"/>
      <c r="AB2670" s="45"/>
      <c r="AC2670" s="45"/>
    </row>
    <row r="2671" ht="15.75" customHeight="1">
      <c r="A2671" s="45"/>
      <c r="B2671" s="45"/>
      <c r="C2671" s="45"/>
      <c r="D2671" s="46"/>
      <c r="E2671" s="46"/>
      <c r="F2671" s="46">
        <v>0.589</v>
      </c>
      <c r="G2671" s="45"/>
      <c r="H2671" s="45"/>
      <c r="I2671" s="45"/>
      <c r="J2671" s="45">
        <v>0.0012431546055510132</v>
      </c>
      <c r="K2671" s="45"/>
      <c r="L2671" s="45"/>
      <c r="M2671" s="45"/>
      <c r="N2671" s="45">
        <v>0.002372939765941714</v>
      </c>
      <c r="O2671" s="45"/>
      <c r="P2671" s="45"/>
      <c r="Q2671" s="45"/>
      <c r="R2671" s="45">
        <v>70.96867124093833</v>
      </c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  <c r="AC2671" s="45"/>
    </row>
    <row r="2672" ht="15.75" customHeight="1">
      <c r="A2672" s="45"/>
      <c r="B2672" s="45"/>
      <c r="C2672" s="45"/>
      <c r="D2672" s="46"/>
      <c r="E2672" s="46"/>
      <c r="F2672" s="46">
        <v>0.237</v>
      </c>
      <c r="G2672" s="45"/>
      <c r="H2672" s="45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>
        <v>80.32921137172809</v>
      </c>
      <c r="S2672" s="45"/>
      <c r="T2672" s="45"/>
      <c r="U2672" s="45"/>
      <c r="V2672" s="45"/>
      <c r="W2672" s="45"/>
      <c r="X2672" s="45"/>
      <c r="Y2672" s="45"/>
      <c r="Z2672" s="45"/>
      <c r="AA2672" s="45"/>
      <c r="AB2672" s="45"/>
      <c r="AC2672" s="45"/>
    </row>
    <row r="2673" ht="15.75" customHeight="1">
      <c r="A2673" s="45"/>
      <c r="B2673" s="45"/>
      <c r="C2673" s="45"/>
      <c r="D2673" s="46"/>
      <c r="E2673" s="46"/>
      <c r="F2673" s="46">
        <v>0.136</v>
      </c>
      <c r="G2673" s="45"/>
      <c r="H2673" s="45"/>
      <c r="I2673" s="45"/>
      <c r="J2673" s="45">
        <v>0.0012489643339934529</v>
      </c>
      <c r="K2673" s="45"/>
      <c r="L2673" s="45"/>
      <c r="M2673" s="45"/>
      <c r="N2673" s="45">
        <v>0.0025054471144954145</v>
      </c>
      <c r="O2673" s="45"/>
      <c r="P2673" s="45"/>
      <c r="Q2673" s="45"/>
      <c r="R2673" s="45">
        <v>99.5442317726542</v>
      </c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</row>
    <row r="2674" ht="15.75" customHeight="1">
      <c r="A2674" s="45"/>
      <c r="B2674" s="45"/>
      <c r="C2674" s="45"/>
      <c r="D2674" s="46"/>
      <c r="E2674" s="46"/>
      <c r="F2674" s="46">
        <v>0.093</v>
      </c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>
        <v>91.58562339931602</v>
      </c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</row>
    <row r="2675" ht="15.75" customHeight="1">
      <c r="A2675" s="45"/>
      <c r="B2675" s="45"/>
      <c r="C2675" s="45"/>
      <c r="D2675" s="46"/>
      <c r="E2675" s="46"/>
      <c r="F2675" s="46">
        <v>0.089</v>
      </c>
      <c r="G2675" s="45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>
        <v>106.03932920838346</v>
      </c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  <c r="AC2675" s="45"/>
    </row>
    <row r="2676" ht="15.75" customHeight="1">
      <c r="A2676" s="45"/>
      <c r="B2676" s="45"/>
      <c r="C2676" s="45"/>
      <c r="D2676" s="46"/>
      <c r="E2676" s="46"/>
      <c r="F2676" s="46">
        <v>0.124</v>
      </c>
      <c r="G2676" s="45"/>
      <c r="H2676" s="45"/>
      <c r="I2676" s="45"/>
      <c r="J2676" s="45">
        <v>8.56699726298024E-4</v>
      </c>
      <c r="K2676" s="45"/>
      <c r="L2676" s="45"/>
      <c r="M2676" s="45"/>
      <c r="N2676" s="45">
        <v>0.0016754765298913254</v>
      </c>
      <c r="O2676" s="45"/>
      <c r="P2676" s="45"/>
      <c r="Q2676" s="45"/>
      <c r="R2676" s="45">
        <v>139.1502518141789</v>
      </c>
      <c r="S2676" s="45"/>
      <c r="T2676" s="45"/>
      <c r="U2676" s="45"/>
      <c r="V2676" s="45"/>
      <c r="W2676" s="45"/>
      <c r="X2676" s="45"/>
      <c r="Y2676" s="45"/>
      <c r="Z2676" s="45"/>
      <c r="AA2676" s="45"/>
      <c r="AB2676" s="45"/>
      <c r="AC2676" s="45"/>
    </row>
    <row r="2677" ht="15.75" customHeight="1">
      <c r="A2677" s="45"/>
      <c r="B2677" s="45"/>
      <c r="C2677" s="45"/>
      <c r="D2677" s="46"/>
      <c r="E2677" s="46"/>
      <c r="F2677" s="46">
        <v>0.153</v>
      </c>
      <c r="G2677" s="45"/>
      <c r="H2677" s="45"/>
      <c r="I2677" s="45"/>
      <c r="J2677" s="45">
        <v>9.439265379946798E-4</v>
      </c>
      <c r="K2677" s="45"/>
      <c r="L2677" s="45"/>
      <c r="M2677" s="45"/>
      <c r="N2677" s="45">
        <v>0.001785187673843028</v>
      </c>
      <c r="O2677" s="45"/>
      <c r="P2677" s="45"/>
      <c r="Q2677" s="45"/>
      <c r="R2677" s="45">
        <v>131.53074709761933</v>
      </c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  <c r="AC2677" s="45"/>
    </row>
    <row r="2678" ht="15.75" customHeight="1">
      <c r="A2678" s="45"/>
      <c r="B2678" s="45"/>
      <c r="C2678" s="45"/>
      <c r="D2678" s="46"/>
      <c r="E2678" s="46"/>
      <c r="F2678" s="46">
        <v>0.103</v>
      </c>
      <c r="G2678" s="45"/>
      <c r="H2678" s="45"/>
      <c r="I2678" s="45"/>
      <c r="J2678" s="45">
        <v>7.526730569736137E-4</v>
      </c>
      <c r="K2678" s="45"/>
      <c r="L2678" s="45"/>
      <c r="M2678" s="45"/>
      <c r="N2678" s="45">
        <v>0.0013701140753420392</v>
      </c>
      <c r="O2678" s="45"/>
      <c r="P2678" s="45"/>
      <c r="Q2678" s="45"/>
      <c r="R2678" s="45">
        <v>162.81225700493064</v>
      </c>
      <c r="S2678" s="45"/>
      <c r="T2678" s="45"/>
      <c r="U2678" s="45"/>
      <c r="V2678" s="45"/>
      <c r="W2678" s="45"/>
      <c r="X2678" s="45"/>
      <c r="Y2678" s="45"/>
      <c r="Z2678" s="45"/>
      <c r="AA2678" s="45"/>
      <c r="AB2678" s="45"/>
      <c r="AC2678" s="45"/>
    </row>
    <row r="2679" ht="15.75" customHeight="1">
      <c r="A2679" s="45"/>
      <c r="B2679" s="45"/>
      <c r="C2679" s="45"/>
      <c r="D2679" s="46"/>
      <c r="E2679" s="46"/>
      <c r="F2679" s="46">
        <v>0.098</v>
      </c>
      <c r="G2679" s="45"/>
      <c r="H2679" s="45"/>
      <c r="I2679" s="45"/>
      <c r="J2679" s="45">
        <v>8.739507123717964E-4</v>
      </c>
      <c r="K2679" s="45"/>
      <c r="L2679" s="45"/>
      <c r="M2679" s="45"/>
      <c r="N2679" s="45">
        <v>0.0017071150878118012</v>
      </c>
      <c r="O2679" s="45"/>
      <c r="P2679" s="45"/>
      <c r="Q2679" s="45"/>
      <c r="R2679" s="45">
        <v>235.5558734394054</v>
      </c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  <c r="AC2679" s="45"/>
    </row>
    <row r="2680" ht="15.75" customHeight="1">
      <c r="A2680" s="45"/>
      <c r="B2680" s="45"/>
      <c r="C2680" s="45"/>
      <c r="D2680" s="46"/>
      <c r="E2680" s="46"/>
      <c r="F2680" s="46">
        <v>0.112</v>
      </c>
      <c r="G2680" s="45"/>
      <c r="H2680" s="45"/>
      <c r="I2680" s="45"/>
      <c r="J2680" s="45">
        <v>7.430963171227593E-4</v>
      </c>
      <c r="K2680" s="45"/>
      <c r="L2680" s="45"/>
      <c r="M2680" s="45"/>
      <c r="N2680" s="45">
        <v>0.001354243704371957</v>
      </c>
      <c r="O2680" s="45"/>
      <c r="P2680" s="45"/>
      <c r="Q2680" s="45"/>
      <c r="R2680" s="45">
        <v>302.77566944201214</v>
      </c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</row>
    <row r="2681" ht="15.75" customHeight="1">
      <c r="A2681" s="45"/>
      <c r="B2681" s="45"/>
      <c r="C2681" s="45"/>
      <c r="D2681" s="46"/>
      <c r="E2681" s="46"/>
      <c r="F2681" s="46">
        <v>0.252</v>
      </c>
      <c r="G2681" s="45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>
        <v>67.47911189622327</v>
      </c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</row>
    <row r="2682" ht="15.75" customHeight="1">
      <c r="A2682" s="45"/>
      <c r="B2682" s="45"/>
      <c r="C2682" s="45"/>
      <c r="D2682" s="46"/>
      <c r="E2682" s="46"/>
      <c r="F2682" s="46">
        <v>0.225</v>
      </c>
      <c r="G2682" s="45"/>
      <c r="H2682" s="45"/>
      <c r="I2682" s="45"/>
      <c r="J2682" s="45">
        <v>0.002822547457039463</v>
      </c>
      <c r="K2682" s="45"/>
      <c r="L2682" s="45"/>
      <c r="M2682" s="45"/>
      <c r="N2682" s="45"/>
      <c r="O2682" s="45"/>
      <c r="P2682" s="45"/>
      <c r="Q2682" s="45"/>
      <c r="R2682" s="45">
        <v>69.07798699669218</v>
      </c>
      <c r="S2682" s="45"/>
      <c r="T2682" s="45"/>
      <c r="U2682" s="45"/>
      <c r="V2682" s="45"/>
      <c r="W2682" s="45"/>
      <c r="X2682" s="45"/>
      <c r="Y2682" s="45"/>
      <c r="Z2682" s="45"/>
      <c r="AA2682" s="45"/>
      <c r="AB2682" s="45"/>
      <c r="AC2682" s="45"/>
    </row>
    <row r="2683" ht="15.75" customHeight="1">
      <c r="A2683" s="45"/>
      <c r="B2683" s="45"/>
      <c r="C2683" s="45"/>
      <c r="D2683" s="46"/>
      <c r="E2683" s="46"/>
      <c r="F2683" s="46">
        <v>0.366</v>
      </c>
      <c r="G2683" s="45"/>
      <c r="H2683" s="45"/>
      <c r="I2683" s="45"/>
      <c r="J2683" s="45">
        <v>0.0029803081454361324</v>
      </c>
      <c r="K2683" s="45"/>
      <c r="L2683" s="45"/>
      <c r="M2683" s="45"/>
      <c r="N2683" s="45">
        <v>0.007963606625219244</v>
      </c>
      <c r="O2683" s="45"/>
      <c r="P2683" s="45"/>
      <c r="Q2683" s="45"/>
      <c r="R2683" s="45">
        <v>61.02562041858839</v>
      </c>
      <c r="S2683" s="45"/>
      <c r="T2683" s="45"/>
      <c r="U2683" s="45"/>
      <c r="V2683" s="45"/>
      <c r="W2683" s="45"/>
      <c r="X2683" s="45"/>
      <c r="Y2683" s="45"/>
      <c r="Z2683" s="45"/>
      <c r="AA2683" s="45"/>
      <c r="AB2683" s="45"/>
      <c r="AC2683" s="45"/>
    </row>
    <row r="2684" ht="15.75" customHeight="1">
      <c r="A2684" s="45"/>
      <c r="B2684" s="45"/>
      <c r="C2684" s="45"/>
      <c r="D2684" s="46"/>
      <c r="E2684" s="46"/>
      <c r="F2684" s="46">
        <v>0.252</v>
      </c>
      <c r="G2684" s="45"/>
      <c r="H2684" s="45"/>
      <c r="I2684" s="45"/>
      <c r="J2684" s="45">
        <v>0.0026978489425546217</v>
      </c>
      <c r="K2684" s="45"/>
      <c r="L2684" s="45"/>
      <c r="M2684" s="45"/>
      <c r="N2684" s="45">
        <v>0.007184534115867296</v>
      </c>
      <c r="O2684" s="45"/>
      <c r="P2684" s="45"/>
      <c r="Q2684" s="45"/>
      <c r="R2684" s="45">
        <v>50.81943135033276</v>
      </c>
      <c r="S2684" s="45"/>
      <c r="T2684" s="45"/>
      <c r="U2684" s="45"/>
      <c r="V2684" s="45"/>
      <c r="W2684" s="45"/>
      <c r="X2684" s="45"/>
      <c r="Y2684" s="45"/>
      <c r="Z2684" s="45"/>
      <c r="AA2684" s="45"/>
      <c r="AB2684" s="45"/>
      <c r="AC2684" s="45"/>
    </row>
    <row r="2685" ht="15.75" customHeight="1">
      <c r="A2685" s="45"/>
      <c r="B2685" s="45"/>
      <c r="C2685" s="45"/>
      <c r="D2685" s="46"/>
      <c r="E2685" s="46"/>
      <c r="F2685" s="46">
        <v>0.185</v>
      </c>
      <c r="G2685" s="45"/>
      <c r="H2685" s="45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>
        <v>61.07840860739477</v>
      </c>
      <c r="S2685" s="45"/>
      <c r="T2685" s="45"/>
      <c r="U2685" s="45"/>
      <c r="V2685" s="45"/>
      <c r="W2685" s="45"/>
      <c r="X2685" s="45"/>
      <c r="Y2685" s="45"/>
      <c r="Z2685" s="45"/>
      <c r="AA2685" s="45"/>
      <c r="AB2685" s="45"/>
      <c r="AC2685" s="45"/>
    </row>
    <row r="2686" ht="15.75" customHeight="1">
      <c r="A2686" s="45"/>
      <c r="B2686" s="45"/>
      <c r="C2686" s="45"/>
      <c r="D2686" s="46"/>
      <c r="E2686" s="46"/>
      <c r="F2686" s="46">
        <v>0.168</v>
      </c>
      <c r="G2686" s="45"/>
      <c r="H2686" s="45"/>
      <c r="I2686" s="45"/>
      <c r="J2686" s="45">
        <v>0.002604103428221698</v>
      </c>
      <c r="K2686" s="45"/>
      <c r="L2686" s="45"/>
      <c r="M2686" s="45"/>
      <c r="N2686" s="45">
        <v>0.006989924416755778</v>
      </c>
      <c r="O2686" s="45"/>
      <c r="P2686" s="45"/>
      <c r="Q2686" s="45"/>
      <c r="R2686" s="45">
        <v>68.95933184207064</v>
      </c>
      <c r="S2686" s="45"/>
      <c r="T2686" s="45"/>
      <c r="U2686" s="45"/>
      <c r="V2686" s="45"/>
      <c r="W2686" s="45"/>
      <c r="X2686" s="45"/>
      <c r="Y2686" s="45"/>
      <c r="Z2686" s="45"/>
      <c r="AA2686" s="45"/>
      <c r="AB2686" s="45"/>
      <c r="AC2686" s="45"/>
    </row>
    <row r="2687" ht="15.75" customHeight="1">
      <c r="A2687" s="45"/>
      <c r="B2687" s="45"/>
      <c r="C2687" s="45"/>
      <c r="D2687" s="46"/>
      <c r="E2687" s="46"/>
      <c r="F2687" s="46">
        <v>0.155</v>
      </c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>
        <v>66.456100982675</v>
      </c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  <c r="AC2687" s="45"/>
    </row>
    <row r="2688" ht="15.75" customHeight="1">
      <c r="A2688" s="45"/>
      <c r="B2688" s="45"/>
      <c r="C2688" s="45"/>
      <c r="D2688" s="46"/>
      <c r="E2688" s="46"/>
      <c r="F2688" s="46">
        <v>0.171</v>
      </c>
      <c r="G2688" s="45"/>
      <c r="H2688" s="45"/>
      <c r="I2688" s="45"/>
      <c r="J2688" s="45"/>
      <c r="K2688" s="45"/>
      <c r="L2688" s="45"/>
      <c r="M2688" s="45"/>
      <c r="N2688" s="45"/>
      <c r="O2688" s="45"/>
      <c r="P2688" s="45"/>
      <c r="Q2688" s="45"/>
      <c r="R2688" s="45">
        <v>81.32069435940645</v>
      </c>
      <c r="S2688" s="45"/>
      <c r="T2688" s="45"/>
      <c r="U2688" s="45"/>
      <c r="V2688" s="45"/>
      <c r="W2688" s="45"/>
      <c r="X2688" s="45"/>
      <c r="Y2688" s="45"/>
      <c r="Z2688" s="45"/>
      <c r="AA2688" s="45"/>
      <c r="AB2688" s="45"/>
      <c r="AC2688" s="45"/>
    </row>
    <row r="2689" ht="15.75" customHeight="1">
      <c r="A2689" s="45"/>
      <c r="B2689" s="45"/>
      <c r="C2689" s="45"/>
      <c r="D2689" s="46"/>
      <c r="E2689" s="46"/>
      <c r="F2689" s="46">
        <v>0.224</v>
      </c>
      <c r="G2689" s="45"/>
      <c r="H2689" s="45"/>
      <c r="I2689" s="45"/>
      <c r="J2689" s="45">
        <v>0.002007125667737968</v>
      </c>
      <c r="K2689" s="45"/>
      <c r="L2689" s="45"/>
      <c r="M2689" s="45"/>
      <c r="N2689" s="45">
        <v>0.005983859638541706</v>
      </c>
      <c r="O2689" s="45"/>
      <c r="P2689" s="45"/>
      <c r="Q2689" s="45"/>
      <c r="R2689" s="45">
        <v>92.24648716557626</v>
      </c>
      <c r="S2689" s="45"/>
      <c r="T2689" s="45"/>
      <c r="U2689" s="45"/>
      <c r="V2689" s="45"/>
      <c r="W2689" s="45"/>
      <c r="X2689" s="45"/>
      <c r="Y2689" s="45"/>
      <c r="Z2689" s="45"/>
      <c r="AA2689" s="45"/>
      <c r="AB2689" s="45"/>
      <c r="AC2689" s="45"/>
    </row>
    <row r="2690" ht="15.75" customHeight="1">
      <c r="A2690" s="45"/>
      <c r="B2690" s="45"/>
      <c r="C2690" s="45"/>
      <c r="D2690" s="46"/>
      <c r="E2690" s="46"/>
      <c r="F2690" s="46">
        <v>0.199</v>
      </c>
      <c r="G2690" s="45"/>
      <c r="H2690" s="45"/>
      <c r="I2690" s="45"/>
      <c r="J2690" s="45">
        <v>0.002201795190434607</v>
      </c>
      <c r="K2690" s="45"/>
      <c r="L2690" s="45"/>
      <c r="M2690" s="45"/>
      <c r="N2690" s="45">
        <v>0.006149975649895882</v>
      </c>
      <c r="O2690" s="45"/>
      <c r="P2690" s="45"/>
      <c r="Q2690" s="45"/>
      <c r="R2690" s="45">
        <v>79.59265354559906</v>
      </c>
      <c r="S2690" s="45"/>
      <c r="T2690" s="45"/>
      <c r="U2690" s="45"/>
      <c r="V2690" s="45"/>
      <c r="W2690" s="45"/>
      <c r="X2690" s="45"/>
      <c r="Y2690" s="45"/>
      <c r="Z2690" s="45"/>
      <c r="AA2690" s="45"/>
      <c r="AB2690" s="45"/>
      <c r="AC2690" s="45"/>
    </row>
    <row r="2691" ht="15.75" customHeight="1">
      <c r="A2691" s="45"/>
      <c r="B2691" s="45"/>
      <c r="C2691" s="45"/>
      <c r="D2691" s="46"/>
      <c r="E2691" s="46"/>
      <c r="F2691" s="46">
        <v>0.183</v>
      </c>
      <c r="G2691" s="45"/>
      <c r="H2691" s="45"/>
      <c r="I2691" s="45"/>
      <c r="J2691" s="45">
        <v>0.0019803202000269735</v>
      </c>
      <c r="K2691" s="45"/>
      <c r="L2691" s="45"/>
      <c r="M2691" s="45"/>
      <c r="N2691" s="45">
        <v>0.00665427527597345</v>
      </c>
      <c r="O2691" s="45"/>
      <c r="P2691" s="45"/>
      <c r="Q2691" s="45"/>
      <c r="R2691" s="45">
        <v>77.05740428862674</v>
      </c>
      <c r="S2691" s="45"/>
      <c r="T2691" s="45"/>
      <c r="U2691" s="45"/>
      <c r="V2691" s="45"/>
      <c r="W2691" s="45"/>
      <c r="X2691" s="45"/>
      <c r="Y2691" s="45"/>
      <c r="Z2691" s="45"/>
      <c r="AA2691" s="45"/>
      <c r="AB2691" s="45"/>
      <c r="AC2691" s="45"/>
    </row>
    <row r="2692" ht="15.75" customHeight="1">
      <c r="A2692" s="45"/>
      <c r="B2692" s="45"/>
      <c r="C2692" s="45"/>
      <c r="D2692" s="46"/>
      <c r="E2692" s="46"/>
      <c r="F2692" s="46">
        <v>0.172</v>
      </c>
      <c r="G2692" s="45"/>
      <c r="H2692" s="45"/>
      <c r="I2692" s="45"/>
      <c r="J2692" s="45">
        <v>0.0022561555899239423</v>
      </c>
      <c r="K2692" s="45"/>
      <c r="L2692" s="45"/>
      <c r="M2692" s="45"/>
      <c r="N2692" s="45">
        <v>0.006156818711467977</v>
      </c>
      <c r="O2692" s="45"/>
      <c r="P2692" s="45"/>
      <c r="Q2692" s="45"/>
      <c r="R2692" s="45">
        <v>99.0487489671829</v>
      </c>
      <c r="S2692" s="45"/>
      <c r="T2692" s="45"/>
      <c r="U2692" s="45"/>
      <c r="V2692" s="45"/>
      <c r="W2692" s="45"/>
      <c r="X2692" s="45"/>
      <c r="Y2692" s="45"/>
      <c r="Z2692" s="45"/>
      <c r="AA2692" s="45"/>
      <c r="AB2692" s="45"/>
      <c r="AC2692" s="45"/>
    </row>
    <row r="2693" ht="15.75" customHeight="1">
      <c r="A2693" s="45"/>
      <c r="B2693" s="45"/>
      <c r="C2693" s="45"/>
      <c r="D2693" s="46"/>
      <c r="E2693" s="46"/>
      <c r="F2693" s="46">
        <v>0.164</v>
      </c>
      <c r="G2693" s="45"/>
      <c r="H2693" s="45"/>
      <c r="I2693" s="45"/>
      <c r="J2693" s="45">
        <v>0.0017653608695933757</v>
      </c>
      <c r="K2693" s="45"/>
      <c r="L2693" s="45"/>
      <c r="M2693" s="45"/>
      <c r="N2693" s="45">
        <v>0.006413099584567165</v>
      </c>
      <c r="O2693" s="45"/>
      <c r="P2693" s="45"/>
      <c r="Q2693" s="45"/>
      <c r="R2693" s="45">
        <v>106.89445177734893</v>
      </c>
      <c r="S2693" s="45"/>
      <c r="T2693" s="45"/>
      <c r="U2693" s="45"/>
      <c r="V2693" s="45"/>
      <c r="W2693" s="45"/>
      <c r="X2693" s="45"/>
      <c r="Y2693" s="45"/>
      <c r="Z2693" s="45"/>
      <c r="AA2693" s="45"/>
      <c r="AB2693" s="45"/>
      <c r="AC2693" s="45"/>
    </row>
  </sheetData>
  <mergeCells count="8">
    <mergeCell ref="B1:X1"/>
    <mergeCell ref="A2:D2"/>
    <mergeCell ref="F2:H2"/>
    <mergeCell ref="B10:D12"/>
    <mergeCell ref="G10:I12"/>
    <mergeCell ref="K10:M12"/>
    <mergeCell ref="O10:Q12"/>
    <mergeCell ref="S10:U12"/>
  </mergeCells>
  <drawing r:id="rId1"/>
</worksheet>
</file>